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3.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mc:AlternateContent xmlns:mc="http://schemas.openxmlformats.org/markup-compatibility/2006">
    <mc:Choice Requires="x15">
      <x15ac:absPath xmlns:x15ac="http://schemas.microsoft.com/office/spreadsheetml/2010/11/ac" url="C:\Users\mitisf\Dropbox (WHOUNICEF)\WHOUNICEF Team Folder\Institutional settings\Schools\Data\2020 country files\Country files v17\"/>
    </mc:Choice>
  </mc:AlternateContent>
  <xr:revisionPtr revIDLastSave="0" documentId="8_{362C1C72-1518-46F8-8414-9858F515209B}" xr6:coauthVersionLast="41" xr6:coauthVersionMax="41" xr10:uidLastSave="{00000000-0000-0000-0000-000000000000}"/>
  <bookViews>
    <workbookView xWindow="2160" yWindow="2160" windowWidth="21600" windowHeight="11385" xr2:uid="{00000000-000D-0000-FFFF-FFFF00000000}"/>
  </bookViews>
  <sheets>
    <sheet name="Introduction" sheetId="26" r:id="rId1"/>
    <sheet name="Ladders" sheetId="35" r:id="rId2"/>
    <sheet name="Charts" sheetId="20" r:id="rId3"/>
    <sheet name="Chart Data" sheetId="25" state="hidden" r:id="rId4"/>
    <sheet name="Regressions" sheetId="32" state="hidden" r:id="rId5"/>
    <sheet name="Estimates" sheetId="36" r:id="rId6"/>
    <sheet name="Data Summary" sheetId="21" r:id="rId7"/>
    <sheet name="Water Data" sheetId="27" r:id="rId8"/>
    <sheet name="Sanitation Data" sheetId="28" r:id="rId9"/>
    <sheet name="Hygiene Data" sheetId="29" r:id="rId10"/>
    <sheet name="Population" sheetId="30" r:id="rId11"/>
  </sheets>
  <definedNames>
    <definedName name="RURAL_SANITATION" localSheetId="5">#REF!</definedName>
    <definedName name="RURAL_SANITATION" localSheetId="10">#REF!</definedName>
    <definedName name="RURAL_SANITATION" localSheetId="4">#REF!</definedName>
    <definedName name="RURAL_WATER" localSheetId="5">#REF!</definedName>
    <definedName name="RURAL_WATER" localSheetId="4">#REF!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R31" i="35" l="1"/>
  <c r="R33" i="35"/>
  <c r="R32" i="35"/>
  <c r="R30" i="35"/>
  <c r="C7" i="26"/>
  <c r="B2" i="30"/>
  <c r="HE16" i="29"/>
  <c r="GU16" i="29"/>
  <c r="GK16" i="29"/>
  <c r="DA16" i="29"/>
  <c r="CZ16" i="29"/>
  <c r="CY16" i="29"/>
  <c r="CQ16" i="29"/>
  <c r="CP16" i="29"/>
  <c r="CO16" i="29"/>
  <c r="CG16" i="29"/>
  <c r="CF16" i="29"/>
  <c r="CE16" i="29"/>
  <c r="BW16" i="29"/>
  <c r="BV16" i="29"/>
  <c r="BU16" i="29"/>
  <c r="BM16" i="29"/>
  <c r="BL16" i="29"/>
  <c r="BK16" i="29"/>
  <c r="BC16" i="29"/>
  <c r="BB16" i="29"/>
  <c r="BA16" i="29"/>
  <c r="AS16" i="29"/>
  <c r="AR16" i="29"/>
  <c r="AQ16" i="29"/>
  <c r="AI16" i="29"/>
  <c r="AH16" i="29"/>
  <c r="AG16" i="29"/>
  <c r="Y16" i="29"/>
  <c r="X16" i="29"/>
  <c r="W16" i="29"/>
  <c r="O16" i="29"/>
  <c r="N16" i="29"/>
  <c r="M16" i="29"/>
  <c r="E16" i="29"/>
  <c r="D16" i="29"/>
  <c r="C16" i="29"/>
  <c r="ID10" i="29"/>
  <c r="IC10" i="29"/>
  <c r="HY10" i="29"/>
  <c r="HE10" i="29"/>
  <c r="HE6" i="29"/>
  <c r="ID5" i="29"/>
  <c r="IC5" i="29"/>
  <c r="HY5" i="29"/>
  <c r="HO5" i="29"/>
  <c r="II3" i="29"/>
  <c r="IG3" i="29"/>
  <c r="HY3" i="29"/>
  <c r="HW3" i="29"/>
  <c r="HO3" i="29"/>
  <c r="HM3" i="29"/>
  <c r="HE3" i="29"/>
  <c r="HC3" i="29"/>
  <c r="GU3" i="29"/>
  <c r="GS3" i="29"/>
  <c r="GK3" i="29"/>
  <c r="GI3" i="29"/>
  <c r="GA3" i="29"/>
  <c r="FY3" i="29"/>
  <c r="FQ3" i="29"/>
  <c r="FO3" i="29"/>
  <c r="FG3" i="29"/>
  <c r="FE3" i="29"/>
  <c r="EW3" i="29"/>
  <c r="EU3" i="29"/>
  <c r="EM3" i="29"/>
  <c r="EK3" i="29"/>
  <c r="EC3" i="29"/>
  <c r="EA3" i="29"/>
  <c r="DS3" i="29"/>
  <c r="DQ3" i="29"/>
  <c r="DI3" i="29"/>
  <c r="DG3" i="29"/>
  <c r="CY3" i="29"/>
  <c r="CW3" i="29"/>
  <c r="CO3" i="29"/>
  <c r="CM3" i="29"/>
  <c r="CE3" i="29"/>
  <c r="CC3" i="29"/>
  <c r="BU3" i="29"/>
  <c r="BS3" i="29"/>
  <c r="BK3" i="29"/>
  <c r="BI3" i="29"/>
  <c r="BA3" i="29"/>
  <c r="AY3" i="29"/>
  <c r="AQ3" i="29"/>
  <c r="AO3" i="29"/>
  <c r="AG3" i="29"/>
  <c r="AE3" i="29"/>
  <c r="W3" i="29"/>
  <c r="U3" i="29"/>
  <c r="M3" i="29"/>
  <c r="K3" i="29"/>
  <c r="C3" i="29"/>
  <c r="A3" i="29"/>
  <c r="IG2" i="29"/>
  <c r="HW2" i="29"/>
  <c r="HM2" i="29"/>
  <c r="HC2" i="29"/>
  <c r="GS2" i="29"/>
  <c r="GI2" i="29"/>
  <c r="FY2" i="29"/>
  <c r="FO2" i="29"/>
  <c r="FE2" i="29"/>
  <c r="EU2" i="29"/>
  <c r="EK2" i="29"/>
  <c r="EA2" i="29"/>
  <c r="DQ2" i="29"/>
  <c r="DG2" i="29"/>
  <c r="CW2" i="29"/>
  <c r="CM2" i="29"/>
  <c r="CC2" i="29"/>
  <c r="BS2" i="29"/>
  <c r="BI2" i="29"/>
  <c r="AY2" i="29"/>
  <c r="AO2" i="29"/>
  <c r="AE2" i="29"/>
  <c r="U2" i="29"/>
  <c r="K2" i="29"/>
  <c r="A2" i="29"/>
  <c r="IH1" i="29"/>
  <c r="HX1" i="29"/>
  <c r="HN1" i="29"/>
  <c r="HD1" i="29"/>
  <c r="GT1" i="29"/>
  <c r="GJ1" i="29"/>
  <c r="FZ1" i="29"/>
  <c r="FP1" i="29"/>
  <c r="FF1" i="29"/>
  <c r="EV1" i="29"/>
  <c r="EL1" i="29"/>
  <c r="EB1" i="29"/>
  <c r="DR1" i="29"/>
  <c r="DH1" i="29"/>
  <c r="CX1" i="29"/>
  <c r="CN1" i="29"/>
  <c r="CD1" i="29"/>
  <c r="BT1" i="29"/>
  <c r="BJ1" i="29"/>
  <c r="AZ1" i="29"/>
  <c r="AP1" i="29"/>
  <c r="AF1" i="29"/>
  <c r="V1" i="29"/>
  <c r="L1" i="29"/>
  <c r="B1" i="29"/>
  <c r="HE35" i="28"/>
  <c r="GU35" i="28"/>
  <c r="GK35" i="28"/>
  <c r="DA35" i="28"/>
  <c r="CZ35" i="28"/>
  <c r="CY35" i="28"/>
  <c r="CQ35" i="28"/>
  <c r="CP35" i="28"/>
  <c r="CO35" i="28"/>
  <c r="CG35" i="28"/>
  <c r="CF35" i="28"/>
  <c r="CE35" i="28"/>
  <c r="BW35" i="28"/>
  <c r="BV35" i="28"/>
  <c r="BU35" i="28"/>
  <c r="BM35" i="28"/>
  <c r="BL35" i="28"/>
  <c r="BK35" i="28"/>
  <c r="BC35" i="28"/>
  <c r="BB35" i="28"/>
  <c r="BA35" i="28"/>
  <c r="AS35" i="28"/>
  <c r="AR35" i="28"/>
  <c r="AQ35" i="28"/>
  <c r="AI35" i="28"/>
  <c r="AH35" i="28"/>
  <c r="AG35" i="28"/>
  <c r="Y35" i="28"/>
  <c r="X35" i="28"/>
  <c r="W35" i="28"/>
  <c r="O35" i="28"/>
  <c r="N35" i="28"/>
  <c r="M35" i="28"/>
  <c r="E35" i="28"/>
  <c r="D35" i="28"/>
  <c r="C35" i="28"/>
  <c r="HE18" i="28"/>
  <c r="HE17" i="28"/>
  <c r="HJ15" i="28"/>
  <c r="HI15" i="28"/>
  <c r="HE15" i="28"/>
  <c r="GZ15" i="28"/>
  <c r="GY15" i="28"/>
  <c r="GU15" i="28"/>
  <c r="GO15" i="28"/>
  <c r="GK15" i="28"/>
  <c r="EW15" i="28"/>
  <c r="DC15" i="28"/>
  <c r="CY15" i="28"/>
  <c r="CS15" i="28"/>
  <c r="CO15" i="28"/>
  <c r="CI15" i="28"/>
  <c r="CE15" i="28"/>
  <c r="BY15" i="28"/>
  <c r="BU15" i="28"/>
  <c r="BP15" i="28"/>
  <c r="BO15" i="28"/>
  <c r="BK15" i="28"/>
  <c r="BF15" i="28"/>
  <c r="BE15" i="28"/>
  <c r="BA15" i="28"/>
  <c r="AV15" i="28"/>
  <c r="AU15" i="28"/>
  <c r="AQ15" i="28"/>
  <c r="AL15" i="28"/>
  <c r="AK15" i="28"/>
  <c r="AG15" i="28"/>
  <c r="AB15" i="28"/>
  <c r="AA15" i="28"/>
  <c r="W15" i="28"/>
  <c r="R15" i="28"/>
  <c r="Q15" i="28"/>
  <c r="M15" i="28"/>
  <c r="H15" i="28"/>
  <c r="G15" i="28"/>
  <c r="C15" i="28"/>
  <c r="HE9" i="28"/>
  <c r="IN7" i="28"/>
  <c r="IM7" i="28"/>
  <c r="IL7" i="28"/>
  <c r="IK7" i="28"/>
  <c r="IJ7" i="28"/>
  <c r="II7" i="28"/>
  <c r="ID7" i="28"/>
  <c r="IC7" i="28"/>
  <c r="IB7" i="28"/>
  <c r="IA7" i="28"/>
  <c r="HZ7" i="28"/>
  <c r="HY7" i="28"/>
  <c r="HT7" i="28"/>
  <c r="HS7" i="28"/>
  <c r="HR7" i="28"/>
  <c r="HQ7" i="28"/>
  <c r="HP7" i="28"/>
  <c r="HO7" i="28"/>
  <c r="HJ7" i="28"/>
  <c r="HI7" i="28"/>
  <c r="HH7" i="28"/>
  <c r="HG7" i="28"/>
  <c r="HF7" i="28"/>
  <c r="HE7" i="28"/>
  <c r="GZ7" i="28"/>
  <c r="GY7" i="28"/>
  <c r="GX7" i="28"/>
  <c r="GW7" i="28"/>
  <c r="GV7" i="28"/>
  <c r="GU7" i="28"/>
  <c r="GP7" i="28"/>
  <c r="GO7" i="28"/>
  <c r="GN7" i="28"/>
  <c r="GM7" i="28"/>
  <c r="GL7" i="28"/>
  <c r="GK7" i="28"/>
  <c r="GF7" i="28"/>
  <c r="GE7" i="28"/>
  <c r="GD7" i="28"/>
  <c r="GC7" i="28"/>
  <c r="GB7" i="28"/>
  <c r="GA7" i="28"/>
  <c r="FV7" i="28"/>
  <c r="FU7" i="28"/>
  <c r="FT7" i="28"/>
  <c r="FS7" i="28"/>
  <c r="FR7" i="28"/>
  <c r="FQ7" i="28"/>
  <c r="FL7" i="28"/>
  <c r="FK7" i="28"/>
  <c r="FJ7" i="28"/>
  <c r="FI7" i="28"/>
  <c r="FH7" i="28"/>
  <c r="FG7" i="28"/>
  <c r="FB7" i="28"/>
  <c r="FA7" i="28"/>
  <c r="EZ7" i="28"/>
  <c r="EY7" i="28"/>
  <c r="EX7" i="28"/>
  <c r="EW7" i="28"/>
  <c r="ER7" i="28"/>
  <c r="EQ7" i="28"/>
  <c r="EP7" i="28"/>
  <c r="EO7" i="28"/>
  <c r="EN7" i="28"/>
  <c r="EM7" i="28"/>
  <c r="EH7" i="28"/>
  <c r="EG7" i="28"/>
  <c r="EF7" i="28"/>
  <c r="EE7" i="28"/>
  <c r="ED7" i="28"/>
  <c r="EC7" i="28"/>
  <c r="DX7" i="28"/>
  <c r="DW7" i="28"/>
  <c r="DV7" i="28"/>
  <c r="DU7" i="28"/>
  <c r="DT7" i="28"/>
  <c r="DS7" i="28"/>
  <c r="DN7" i="28"/>
  <c r="DM7" i="28"/>
  <c r="DL7" i="28"/>
  <c r="DK7" i="28"/>
  <c r="DJ7" i="28"/>
  <c r="DI7" i="28"/>
  <c r="DD7" i="28"/>
  <c r="DC7" i="28"/>
  <c r="DB7" i="28"/>
  <c r="DA7" i="28"/>
  <c r="CZ7" i="28"/>
  <c r="CY7" i="28"/>
  <c r="CT7" i="28"/>
  <c r="CS7" i="28"/>
  <c r="CR7" i="28"/>
  <c r="CQ7" i="28"/>
  <c r="CP7" i="28"/>
  <c r="CO7" i="28"/>
  <c r="CJ7" i="28"/>
  <c r="CI7" i="28"/>
  <c r="CH7" i="28"/>
  <c r="CG7" i="28"/>
  <c r="CF7" i="28"/>
  <c r="CE7" i="28"/>
  <c r="BZ7" i="28"/>
  <c r="BY7" i="28"/>
  <c r="BX7" i="28"/>
  <c r="BW7" i="28"/>
  <c r="BV7" i="28"/>
  <c r="BU7" i="28"/>
  <c r="BP7" i="28"/>
  <c r="BO7" i="28"/>
  <c r="BN7" i="28"/>
  <c r="BM7" i="28"/>
  <c r="BL7" i="28"/>
  <c r="BK7" i="28"/>
  <c r="BF7" i="28"/>
  <c r="BE7" i="28"/>
  <c r="BD7" i="28"/>
  <c r="BC7" i="28"/>
  <c r="BB7" i="28"/>
  <c r="BA7" i="28"/>
  <c r="AV7" i="28"/>
  <c r="AU7" i="28"/>
  <c r="AT7" i="28"/>
  <c r="AS7" i="28"/>
  <c r="AR7" i="28"/>
  <c r="AQ7" i="28"/>
  <c r="AL7" i="28"/>
  <c r="AK7" i="28"/>
  <c r="AJ7" i="28"/>
  <c r="AI7" i="28"/>
  <c r="AH7" i="28"/>
  <c r="AG7" i="28"/>
  <c r="AB7" i="28"/>
  <c r="AA7" i="28"/>
  <c r="Z7" i="28"/>
  <c r="Y7" i="28"/>
  <c r="X7" i="28"/>
  <c r="W7" i="28"/>
  <c r="R7" i="28"/>
  <c r="Q7" i="28"/>
  <c r="P7" i="28"/>
  <c r="O7" i="28"/>
  <c r="N7" i="28"/>
  <c r="M7" i="28"/>
  <c r="H7" i="28"/>
  <c r="G7" i="28"/>
  <c r="F7" i="28"/>
  <c r="E7" i="28"/>
  <c r="D7" i="28"/>
  <c r="C7" i="28"/>
  <c r="IN6" i="28"/>
  <c r="IM6" i="28"/>
  <c r="IL6" i="28"/>
  <c r="IK6" i="28"/>
  <c r="IJ6" i="28"/>
  <c r="II6" i="28"/>
  <c r="ID6" i="28"/>
  <c r="IC6" i="28"/>
  <c r="IB6" i="28"/>
  <c r="IA6" i="28"/>
  <c r="HZ6" i="28"/>
  <c r="HY6" i="28"/>
  <c r="HT6" i="28"/>
  <c r="HS6" i="28"/>
  <c r="HR6" i="28"/>
  <c r="HQ6" i="28"/>
  <c r="HP6" i="28"/>
  <c r="HO6" i="28"/>
  <c r="HJ6" i="28"/>
  <c r="HI6" i="28"/>
  <c r="HH6" i="28"/>
  <c r="HG6" i="28"/>
  <c r="HF6" i="28"/>
  <c r="HE6" i="28"/>
  <c r="GZ6" i="28"/>
  <c r="GY6" i="28"/>
  <c r="GX6" i="28"/>
  <c r="GW6" i="28"/>
  <c r="GV6" i="28"/>
  <c r="GU6" i="28"/>
  <c r="GP6" i="28"/>
  <c r="GO6" i="28"/>
  <c r="GN6" i="28"/>
  <c r="GM6" i="28"/>
  <c r="GL6" i="28"/>
  <c r="GK6" i="28"/>
  <c r="GF6" i="28"/>
  <c r="GE6" i="28"/>
  <c r="GD6" i="28"/>
  <c r="GC6" i="28"/>
  <c r="GB6" i="28"/>
  <c r="GA6" i="28"/>
  <c r="FV6" i="28"/>
  <c r="FU6" i="28"/>
  <c r="FT6" i="28"/>
  <c r="FS6" i="28"/>
  <c r="FR6" i="28"/>
  <c r="FQ6" i="28"/>
  <c r="FL6" i="28"/>
  <c r="FK6" i="28"/>
  <c r="FJ6" i="28"/>
  <c r="FI6" i="28"/>
  <c r="FH6" i="28"/>
  <c r="FG6" i="28"/>
  <c r="FB6" i="28"/>
  <c r="FA6" i="28"/>
  <c r="EZ6" i="28"/>
  <c r="EY6" i="28"/>
  <c r="EX6" i="28"/>
  <c r="EW6" i="28"/>
  <c r="ER6" i="28"/>
  <c r="EQ6" i="28"/>
  <c r="EP6" i="28"/>
  <c r="EO6" i="28"/>
  <c r="EN6" i="28"/>
  <c r="EM6" i="28"/>
  <c r="EH6" i="28"/>
  <c r="EG6" i="28"/>
  <c r="EF6" i="28"/>
  <c r="EE6" i="28"/>
  <c r="ED6" i="28"/>
  <c r="EC6" i="28"/>
  <c r="DX6" i="28"/>
  <c r="DW6" i="28"/>
  <c r="DV6" i="28"/>
  <c r="DU6" i="28"/>
  <c r="DT6" i="28"/>
  <c r="DS6" i="28"/>
  <c r="DN6" i="28"/>
  <c r="DM6" i="28"/>
  <c r="DL6" i="28"/>
  <c r="DK6" i="28"/>
  <c r="DJ6" i="28"/>
  <c r="DI6" i="28"/>
  <c r="DD6" i="28"/>
  <c r="DC6" i="28"/>
  <c r="DB6" i="28"/>
  <c r="DA6" i="28"/>
  <c r="CZ6" i="28"/>
  <c r="CY6" i="28"/>
  <c r="CT6" i="28"/>
  <c r="CS6" i="28"/>
  <c r="CR6" i="28"/>
  <c r="CQ6" i="28"/>
  <c r="CP6" i="28"/>
  <c r="CO6" i="28"/>
  <c r="CJ6" i="28"/>
  <c r="CI6" i="28"/>
  <c r="CH6" i="28"/>
  <c r="CG6" i="28"/>
  <c r="CF6" i="28"/>
  <c r="CE6" i="28"/>
  <c r="BZ6" i="28"/>
  <c r="BY6" i="28"/>
  <c r="BX6" i="28"/>
  <c r="BW6" i="28"/>
  <c r="BV6" i="28"/>
  <c r="BU6" i="28"/>
  <c r="BP6" i="28"/>
  <c r="BO6" i="28"/>
  <c r="BN6" i="28"/>
  <c r="BM6" i="28"/>
  <c r="BL6" i="28"/>
  <c r="BK6" i="28"/>
  <c r="BF6" i="28"/>
  <c r="BE6" i="28"/>
  <c r="BD6" i="28"/>
  <c r="BC6" i="28"/>
  <c r="BB6" i="28"/>
  <c r="BA6" i="28"/>
  <c r="AV6" i="28"/>
  <c r="AU6" i="28"/>
  <c r="AT6" i="28"/>
  <c r="AS6" i="28"/>
  <c r="AR6" i="28"/>
  <c r="AQ6" i="28"/>
  <c r="AL6" i="28"/>
  <c r="AK6" i="28"/>
  <c r="AJ6" i="28"/>
  <c r="AI6" i="28"/>
  <c r="AH6" i="28"/>
  <c r="AG6" i="28"/>
  <c r="AB6" i="28"/>
  <c r="AA6" i="28"/>
  <c r="Z6" i="28"/>
  <c r="Y6" i="28"/>
  <c r="X6" i="28"/>
  <c r="W6" i="28"/>
  <c r="R6" i="28"/>
  <c r="Q6" i="28"/>
  <c r="P6" i="28"/>
  <c r="O6" i="28"/>
  <c r="N6" i="28"/>
  <c r="M6" i="28"/>
  <c r="H6" i="28"/>
  <c r="G6" i="28"/>
  <c r="F6" i="28"/>
  <c r="E6" i="28"/>
  <c r="D6" i="28"/>
  <c r="C6" i="28"/>
  <c r="IN5" i="28"/>
  <c r="IM5" i="28"/>
  <c r="IL5" i="28"/>
  <c r="IK5" i="28"/>
  <c r="IJ5" i="28"/>
  <c r="II5" i="28"/>
  <c r="ID5" i="28"/>
  <c r="IC5" i="28"/>
  <c r="IB5" i="28"/>
  <c r="IA5" i="28"/>
  <c r="HZ5" i="28"/>
  <c r="HY5" i="28"/>
  <c r="HT5" i="28"/>
  <c r="HS5" i="28"/>
  <c r="HR5" i="28"/>
  <c r="HQ5" i="28"/>
  <c r="HP5" i="28"/>
  <c r="HO5" i="28"/>
  <c r="HJ5" i="28"/>
  <c r="HI5" i="28"/>
  <c r="HH5" i="28"/>
  <c r="HG5" i="28"/>
  <c r="HF5" i="28"/>
  <c r="HE5" i="28"/>
  <c r="GZ5" i="28"/>
  <c r="GY5" i="28"/>
  <c r="GX5" i="28"/>
  <c r="GW5" i="28"/>
  <c r="GV5" i="28"/>
  <c r="GU5" i="28"/>
  <c r="GP5" i="28"/>
  <c r="GO5" i="28"/>
  <c r="GN5" i="28"/>
  <c r="GM5" i="28"/>
  <c r="GL5" i="28"/>
  <c r="GK5" i="28"/>
  <c r="GF5" i="28"/>
  <c r="GE5" i="28"/>
  <c r="GD5" i="28"/>
  <c r="GC5" i="28"/>
  <c r="GB5" i="28"/>
  <c r="GA5" i="28"/>
  <c r="FV5" i="28"/>
  <c r="FU5" i="28"/>
  <c r="FT5" i="28"/>
  <c r="FS5" i="28"/>
  <c r="FR5" i="28"/>
  <c r="FQ5" i="28"/>
  <c r="FL5" i="28"/>
  <c r="FK5" i="28"/>
  <c r="FJ5" i="28"/>
  <c r="FI5" i="28"/>
  <c r="FH5" i="28"/>
  <c r="FG5" i="28"/>
  <c r="FB5" i="28"/>
  <c r="FA5" i="28"/>
  <c r="EZ5" i="28"/>
  <c r="EY5" i="28"/>
  <c r="EX5" i="28"/>
  <c r="EW5" i="28"/>
  <c r="ER5" i="28"/>
  <c r="EQ5" i="28"/>
  <c r="EP5" i="28"/>
  <c r="EO5" i="28"/>
  <c r="EN5" i="28"/>
  <c r="EM5" i="28"/>
  <c r="EH5" i="28"/>
  <c r="EG5" i="28"/>
  <c r="EF5" i="28"/>
  <c r="EE5" i="28"/>
  <c r="ED5" i="28"/>
  <c r="EC5" i="28"/>
  <c r="DX5" i="28"/>
  <c r="DW5" i="28"/>
  <c r="DV5" i="28"/>
  <c r="DU5" i="28"/>
  <c r="DT5" i="28"/>
  <c r="DS5" i="28"/>
  <c r="DN5" i="28"/>
  <c r="DM5" i="28"/>
  <c r="DL5" i="28"/>
  <c r="DK5" i="28"/>
  <c r="DJ5" i="28"/>
  <c r="DI5" i="28"/>
  <c r="DD5" i="28"/>
  <c r="DC5" i="28"/>
  <c r="DB5" i="28"/>
  <c r="DA5" i="28"/>
  <c r="CZ5" i="28"/>
  <c r="CY5" i="28"/>
  <c r="CT5" i="28"/>
  <c r="CS5" i="28"/>
  <c r="CR5" i="28"/>
  <c r="CQ5" i="28"/>
  <c r="CP5" i="28"/>
  <c r="CO5" i="28"/>
  <c r="CJ5" i="28"/>
  <c r="CI5" i="28"/>
  <c r="CH5" i="28"/>
  <c r="CG5" i="28"/>
  <c r="CF5" i="28"/>
  <c r="CE5" i="28"/>
  <c r="BZ5" i="28"/>
  <c r="BY5" i="28"/>
  <c r="BX5" i="28"/>
  <c r="BW5" i="28"/>
  <c r="BV5" i="28"/>
  <c r="BU5" i="28"/>
  <c r="BP5" i="28"/>
  <c r="BO5" i="28"/>
  <c r="BN5" i="28"/>
  <c r="BM5" i="28"/>
  <c r="BL5" i="28"/>
  <c r="BK5" i="28"/>
  <c r="BF5" i="28"/>
  <c r="BE5" i="28"/>
  <c r="BD5" i="28"/>
  <c r="BC5" i="28"/>
  <c r="BB5" i="28"/>
  <c r="BA5" i="28"/>
  <c r="AV5" i="28"/>
  <c r="AU5" i="28"/>
  <c r="AT5" i="28"/>
  <c r="AS5" i="28"/>
  <c r="AR5" i="28"/>
  <c r="AQ5" i="28"/>
  <c r="AL5" i="28"/>
  <c r="AK5" i="28"/>
  <c r="AJ5" i="28"/>
  <c r="AI5" i="28"/>
  <c r="AH5" i="28"/>
  <c r="AG5" i="28"/>
  <c r="AB5" i="28"/>
  <c r="AA5" i="28"/>
  <c r="Z5" i="28"/>
  <c r="Y5" i="28"/>
  <c r="X5" i="28"/>
  <c r="W5" i="28"/>
  <c r="R5" i="28"/>
  <c r="Q5" i="28"/>
  <c r="P5" i="28"/>
  <c r="O5" i="28"/>
  <c r="N5" i="28"/>
  <c r="M5" i="28"/>
  <c r="H5" i="28"/>
  <c r="G5" i="28"/>
  <c r="F5" i="28"/>
  <c r="E5" i="28"/>
  <c r="D5" i="28"/>
  <c r="C5" i="28"/>
  <c r="II3" i="28"/>
  <c r="IG3" i="28"/>
  <c r="HY3" i="28"/>
  <c r="HW3" i="28"/>
  <c r="HO3" i="28"/>
  <c r="HM3" i="28"/>
  <c r="HE3" i="28"/>
  <c r="HC3" i="28"/>
  <c r="GU3" i="28"/>
  <c r="GS3" i="28"/>
  <c r="GK3" i="28"/>
  <c r="GI3" i="28"/>
  <c r="GA3" i="28"/>
  <c r="FY3" i="28"/>
  <c r="FQ3" i="28"/>
  <c r="FO3" i="28"/>
  <c r="FG3" i="28"/>
  <c r="FE3" i="28"/>
  <c r="EW3" i="28"/>
  <c r="EU3" i="28"/>
  <c r="EM3" i="28"/>
  <c r="EK3" i="28"/>
  <c r="EC3" i="28"/>
  <c r="EA3" i="28"/>
  <c r="DS3" i="28"/>
  <c r="DQ3" i="28"/>
  <c r="DI3" i="28"/>
  <c r="DG3" i="28"/>
  <c r="CY3" i="28"/>
  <c r="CW3" i="28"/>
  <c r="CO3" i="28"/>
  <c r="CM3" i="28"/>
  <c r="CE3" i="28"/>
  <c r="CC3" i="28"/>
  <c r="BU3" i="28"/>
  <c r="BS3" i="28"/>
  <c r="BK3" i="28"/>
  <c r="BI3" i="28"/>
  <c r="BA3" i="28"/>
  <c r="AY3" i="28"/>
  <c r="AQ3" i="28"/>
  <c r="AO3" i="28"/>
  <c r="AG3" i="28"/>
  <c r="AE3" i="28"/>
  <c r="W3" i="28"/>
  <c r="U3" i="28"/>
  <c r="M3" i="28"/>
  <c r="K3" i="28"/>
  <c r="C3" i="28"/>
  <c r="A3" i="28"/>
  <c r="IG2" i="28"/>
  <c r="HW2" i="28"/>
  <c r="HM2" i="28"/>
  <c r="HC2" i="28"/>
  <c r="GS2" i="28"/>
  <c r="GI2" i="28"/>
  <c r="FY2" i="28"/>
  <c r="FO2" i="28"/>
  <c r="FE2" i="28"/>
  <c r="EU2" i="28"/>
  <c r="EK2" i="28"/>
  <c r="EA2" i="28"/>
  <c r="DQ2" i="28"/>
  <c r="DG2" i="28"/>
  <c r="CW2" i="28"/>
  <c r="CM2" i="28"/>
  <c r="CC2" i="28"/>
  <c r="BS2" i="28"/>
  <c r="BI2" i="28"/>
  <c r="AY2" i="28"/>
  <c r="AO2" i="28"/>
  <c r="AE2" i="28"/>
  <c r="U2" i="28"/>
  <c r="K2" i="28"/>
  <c r="A2" i="28"/>
  <c r="GA1" i="27"/>
  <c r="II1" i="27"/>
  <c r="II1" i="28"/>
  <c r="IH1" i="28"/>
  <c r="FQ1" i="27"/>
  <c r="HY1" i="27"/>
  <c r="HY1" i="28"/>
  <c r="HX1" i="28"/>
  <c r="HO1" i="27"/>
  <c r="HO1" i="28"/>
  <c r="HN1" i="28"/>
  <c r="HE1" i="27"/>
  <c r="HE1" i="28"/>
  <c r="HD1" i="28"/>
  <c r="GU1" i="27"/>
  <c r="GU1" i="28"/>
  <c r="GT1" i="28"/>
  <c r="GK1" i="27"/>
  <c r="GK1" i="28"/>
  <c r="GJ1" i="28"/>
  <c r="GA1" i="28"/>
  <c r="FZ1" i="28"/>
  <c r="FQ1" i="28"/>
  <c r="FP1" i="28"/>
  <c r="FG1" i="28"/>
  <c r="FF1" i="28"/>
  <c r="EW1" i="28"/>
  <c r="EV1" i="28"/>
  <c r="EM1" i="28"/>
  <c r="EL1" i="28"/>
  <c r="EC1" i="28"/>
  <c r="EB1" i="28"/>
  <c r="DS1" i="28"/>
  <c r="DR1" i="28"/>
  <c r="DI1" i="28"/>
  <c r="DH1" i="28"/>
  <c r="CY1" i="28"/>
  <c r="CX1" i="28"/>
  <c r="CO1" i="28"/>
  <c r="CN1" i="28"/>
  <c r="CE1" i="28"/>
  <c r="CD1" i="28"/>
  <c r="BU1" i="28"/>
  <c r="BT1" i="28"/>
  <c r="BK1" i="28"/>
  <c r="BJ1" i="28"/>
  <c r="AZ1" i="28"/>
  <c r="AP1" i="28"/>
  <c r="AF1" i="28"/>
  <c r="V1" i="28"/>
  <c r="L1" i="28"/>
  <c r="B1" i="28"/>
  <c r="HE32" i="27"/>
  <c r="GU32" i="27"/>
  <c r="GK32" i="27"/>
  <c r="DA32" i="27"/>
  <c r="CZ32" i="27"/>
  <c r="CY32" i="27"/>
  <c r="CQ32" i="27"/>
  <c r="CP32" i="27"/>
  <c r="CO32" i="27"/>
  <c r="CG32" i="27"/>
  <c r="CF32" i="27"/>
  <c r="CE32" i="27"/>
  <c r="BW32" i="27"/>
  <c r="BV32" i="27"/>
  <c r="BU32" i="27"/>
  <c r="BM32" i="27"/>
  <c r="BL32" i="27"/>
  <c r="BK32" i="27"/>
  <c r="BC32" i="27"/>
  <c r="BB32" i="27"/>
  <c r="BA32" i="27"/>
  <c r="AS32" i="27"/>
  <c r="AR32" i="27"/>
  <c r="AQ32" i="27"/>
  <c r="AI32" i="27"/>
  <c r="AH32" i="27"/>
  <c r="AG32" i="27"/>
  <c r="Y32" i="27"/>
  <c r="X32" i="27"/>
  <c r="W32" i="27"/>
  <c r="O32" i="27"/>
  <c r="N32" i="27"/>
  <c r="M32" i="27"/>
  <c r="E32" i="27"/>
  <c r="D32" i="27"/>
  <c r="C32" i="27"/>
  <c r="GP18" i="27"/>
  <c r="GO18" i="27"/>
  <c r="GK18" i="27"/>
  <c r="GP17" i="27"/>
  <c r="GO17" i="27"/>
  <c r="GK17" i="27"/>
  <c r="DD17" i="27"/>
  <c r="DC17" i="27"/>
  <c r="CY17" i="27"/>
  <c r="CT17" i="27"/>
  <c r="CS17" i="27"/>
  <c r="CO17" i="27"/>
  <c r="CJ17" i="27"/>
  <c r="CI17" i="27"/>
  <c r="CE17" i="27"/>
  <c r="BZ17" i="27"/>
  <c r="BY17" i="27"/>
  <c r="BU17" i="27"/>
  <c r="HE16" i="27"/>
  <c r="GP16" i="27"/>
  <c r="GO16" i="27"/>
  <c r="GK16" i="27"/>
  <c r="GA16" i="27"/>
  <c r="EW16" i="27"/>
  <c r="EC16" i="27"/>
  <c r="DI16" i="27"/>
  <c r="DD16" i="27"/>
  <c r="DC16" i="27"/>
  <c r="CY16" i="27"/>
  <c r="CT16" i="27"/>
  <c r="CS16" i="27"/>
  <c r="CO16" i="27"/>
  <c r="CJ16" i="27"/>
  <c r="CI16" i="27"/>
  <c r="CE16" i="27"/>
  <c r="BZ16" i="27"/>
  <c r="BY16" i="27"/>
  <c r="BU16" i="27"/>
  <c r="HO14" i="27"/>
  <c r="HJ14" i="27"/>
  <c r="HI14" i="27"/>
  <c r="HE14" i="27"/>
  <c r="GP14" i="27"/>
  <c r="GO14" i="27"/>
  <c r="GK14" i="27"/>
  <c r="DD14" i="27"/>
  <c r="DC14" i="27"/>
  <c r="CY14" i="27"/>
  <c r="CT14" i="27"/>
  <c r="CS14" i="27"/>
  <c r="CO14" i="27"/>
  <c r="CJ14" i="27"/>
  <c r="CI14" i="27"/>
  <c r="CE14" i="27"/>
  <c r="BZ14" i="27"/>
  <c r="BY14" i="27"/>
  <c r="BU14" i="27"/>
  <c r="BP14" i="27"/>
  <c r="BO14" i="27"/>
  <c r="BK14" i="27"/>
  <c r="BF14" i="27"/>
  <c r="BE14" i="27"/>
  <c r="BA14" i="27"/>
  <c r="AV14" i="27"/>
  <c r="AU14" i="27"/>
  <c r="AQ14" i="27"/>
  <c r="AL14" i="27"/>
  <c r="AK14" i="27"/>
  <c r="AG14" i="27"/>
  <c r="AB14" i="27"/>
  <c r="AA14" i="27"/>
  <c r="W14" i="27"/>
  <c r="R14" i="27"/>
  <c r="Q14" i="27"/>
  <c r="M14" i="27"/>
  <c r="H14" i="27"/>
  <c r="G14" i="27"/>
  <c r="C14" i="27"/>
  <c r="IN7" i="27"/>
  <c r="IM7" i="27"/>
  <c r="IL7" i="27"/>
  <c r="IK7" i="27"/>
  <c r="IJ7" i="27"/>
  <c r="II7" i="27"/>
  <c r="ID7" i="27"/>
  <c r="IC7" i="27"/>
  <c r="IB7" i="27"/>
  <c r="IA7" i="27"/>
  <c r="HZ7" i="27"/>
  <c r="HY7" i="27"/>
  <c r="HT7" i="27"/>
  <c r="HS7" i="27"/>
  <c r="HR7" i="27"/>
  <c r="HQ7" i="27"/>
  <c r="HP7" i="27"/>
  <c r="HO7" i="27"/>
  <c r="HJ7" i="27"/>
  <c r="HI7" i="27"/>
  <c r="HH7" i="27"/>
  <c r="HG7" i="27"/>
  <c r="HF7" i="27"/>
  <c r="HE7" i="27"/>
  <c r="GZ7" i="27"/>
  <c r="GY7" i="27"/>
  <c r="GX7" i="27"/>
  <c r="GW7" i="27"/>
  <c r="GV7" i="27"/>
  <c r="GU7" i="27"/>
  <c r="GP7" i="27"/>
  <c r="GO7" i="27"/>
  <c r="GN7" i="27"/>
  <c r="GM7" i="27"/>
  <c r="GL7" i="27"/>
  <c r="GK7" i="27"/>
  <c r="GF7" i="27"/>
  <c r="GE7" i="27"/>
  <c r="GD7" i="27"/>
  <c r="GC7" i="27"/>
  <c r="GB7" i="27"/>
  <c r="GA7" i="27"/>
  <c r="FV7" i="27"/>
  <c r="FU7" i="27"/>
  <c r="FT7" i="27"/>
  <c r="FS7" i="27"/>
  <c r="FR7" i="27"/>
  <c r="FQ7" i="27"/>
  <c r="FL7" i="27"/>
  <c r="FK7" i="27"/>
  <c r="FJ7" i="27"/>
  <c r="FI7" i="27"/>
  <c r="FH7" i="27"/>
  <c r="FG7" i="27"/>
  <c r="FB7" i="27"/>
  <c r="FA7" i="27"/>
  <c r="EZ7" i="27"/>
  <c r="EY7" i="27"/>
  <c r="EX7" i="27"/>
  <c r="EW7" i="27"/>
  <c r="ER7" i="27"/>
  <c r="EQ7" i="27"/>
  <c r="EP7" i="27"/>
  <c r="EO7" i="27"/>
  <c r="EN7" i="27"/>
  <c r="EM7" i="27"/>
  <c r="EH7" i="27"/>
  <c r="EG7" i="27"/>
  <c r="EF7" i="27"/>
  <c r="EE7" i="27"/>
  <c r="ED7" i="27"/>
  <c r="EC7" i="27"/>
  <c r="DX7" i="27"/>
  <c r="DW7" i="27"/>
  <c r="DV7" i="27"/>
  <c r="DU7" i="27"/>
  <c r="DT7" i="27"/>
  <c r="DS7" i="27"/>
  <c r="DN7" i="27"/>
  <c r="DM7" i="27"/>
  <c r="DL7" i="27"/>
  <c r="DK7" i="27"/>
  <c r="DJ7" i="27"/>
  <c r="DI7" i="27"/>
  <c r="DD7" i="27"/>
  <c r="DC7" i="27"/>
  <c r="DB7" i="27"/>
  <c r="DA7" i="27"/>
  <c r="CZ7" i="27"/>
  <c r="CY7" i="27"/>
  <c r="CT7" i="27"/>
  <c r="CS7" i="27"/>
  <c r="CR7" i="27"/>
  <c r="CQ7" i="27"/>
  <c r="CP7" i="27"/>
  <c r="CO7" i="27"/>
  <c r="CJ7" i="27"/>
  <c r="CI7" i="27"/>
  <c r="CH7" i="27"/>
  <c r="CG7" i="27"/>
  <c r="CF7" i="27"/>
  <c r="CE7" i="27"/>
  <c r="BZ7" i="27"/>
  <c r="BY7" i="27"/>
  <c r="BX7" i="27"/>
  <c r="BW7" i="27"/>
  <c r="BV7" i="27"/>
  <c r="BU7" i="27"/>
  <c r="BP7" i="27"/>
  <c r="BO7" i="27"/>
  <c r="BN7" i="27"/>
  <c r="BM7" i="27"/>
  <c r="BL7" i="27"/>
  <c r="BK7" i="27"/>
  <c r="BF7" i="27"/>
  <c r="BE7" i="27"/>
  <c r="BD7" i="27"/>
  <c r="BC7" i="27"/>
  <c r="BB7" i="27"/>
  <c r="BA7" i="27"/>
  <c r="AV7" i="27"/>
  <c r="AU7" i="27"/>
  <c r="AT7" i="27"/>
  <c r="AS7" i="27"/>
  <c r="AR7" i="27"/>
  <c r="AQ7" i="27"/>
  <c r="AL7" i="27"/>
  <c r="AK7" i="27"/>
  <c r="AJ7" i="27"/>
  <c r="AI7" i="27"/>
  <c r="AH7" i="27"/>
  <c r="AG7" i="27"/>
  <c r="AB7" i="27"/>
  <c r="AA7" i="27"/>
  <c r="Z7" i="27"/>
  <c r="Y7" i="27"/>
  <c r="X7" i="27"/>
  <c r="W7" i="27"/>
  <c r="R7" i="27"/>
  <c r="Q7" i="27"/>
  <c r="P7" i="27"/>
  <c r="O7" i="27"/>
  <c r="N7" i="27"/>
  <c r="M7" i="27"/>
  <c r="H7" i="27"/>
  <c r="G7" i="27"/>
  <c r="F7" i="27"/>
  <c r="E7" i="27"/>
  <c r="D7" i="27"/>
  <c r="C7" i="27"/>
  <c r="IN6" i="27"/>
  <c r="IM6" i="27"/>
  <c r="IL6" i="27"/>
  <c r="IK6" i="27"/>
  <c r="IJ6" i="27"/>
  <c r="II6" i="27"/>
  <c r="ID6" i="27"/>
  <c r="IC6" i="27"/>
  <c r="IB6" i="27"/>
  <c r="IA6" i="27"/>
  <c r="HZ6" i="27"/>
  <c r="HY6" i="27"/>
  <c r="HR6" i="27"/>
  <c r="HQ6" i="27"/>
  <c r="HP6" i="27"/>
  <c r="HH6" i="27"/>
  <c r="HG6" i="27"/>
  <c r="HF6" i="27"/>
  <c r="GX6" i="27"/>
  <c r="GW6" i="27"/>
  <c r="GV6" i="27"/>
  <c r="GP6" i="27"/>
  <c r="GO6" i="27"/>
  <c r="GN6" i="27"/>
  <c r="GM6" i="27"/>
  <c r="GL6" i="27"/>
  <c r="GK6" i="27"/>
  <c r="GD6" i="27"/>
  <c r="GC6" i="27"/>
  <c r="GB6" i="27"/>
  <c r="FT6" i="27"/>
  <c r="FS6" i="27"/>
  <c r="FR6" i="27"/>
  <c r="FL6" i="27"/>
  <c r="FK6" i="27"/>
  <c r="FJ6" i="27"/>
  <c r="FI6" i="27"/>
  <c r="FH6" i="27"/>
  <c r="FG6" i="27"/>
  <c r="EZ6" i="27"/>
  <c r="EY6" i="27"/>
  <c r="EX6" i="27"/>
  <c r="ER6" i="27"/>
  <c r="EQ6" i="27"/>
  <c r="EP6" i="27"/>
  <c r="EO6" i="27"/>
  <c r="EN6" i="27"/>
  <c r="EM6" i="27"/>
  <c r="EF6" i="27"/>
  <c r="EE6" i="27"/>
  <c r="ED6" i="27"/>
  <c r="DX6" i="27"/>
  <c r="DW6" i="27"/>
  <c r="DV6" i="27"/>
  <c r="DU6" i="27"/>
  <c r="DT6" i="27"/>
  <c r="DS6" i="27"/>
  <c r="DD6" i="27"/>
  <c r="DC6" i="27"/>
  <c r="DB6" i="27"/>
  <c r="DA6" i="27"/>
  <c r="CZ6" i="27"/>
  <c r="CY6" i="27"/>
  <c r="CT6" i="27"/>
  <c r="CS6" i="27"/>
  <c r="CR6" i="27"/>
  <c r="CQ6" i="27"/>
  <c r="CP6" i="27"/>
  <c r="CO6" i="27"/>
  <c r="CJ6" i="27"/>
  <c r="CI6" i="27"/>
  <c r="CH6" i="27"/>
  <c r="CG6" i="27"/>
  <c r="CF6" i="27"/>
  <c r="CE6" i="27"/>
  <c r="BZ6" i="27"/>
  <c r="BY6" i="27"/>
  <c r="BX6" i="27"/>
  <c r="BW6" i="27"/>
  <c r="BV6" i="27"/>
  <c r="BU6" i="27"/>
  <c r="BN6" i="27"/>
  <c r="BM6" i="27"/>
  <c r="BL6" i="27"/>
  <c r="BF6" i="27"/>
  <c r="BE6" i="27"/>
  <c r="BD6" i="27"/>
  <c r="BC6" i="27"/>
  <c r="BB6" i="27"/>
  <c r="BA6" i="27"/>
  <c r="AT6" i="27"/>
  <c r="AS6" i="27"/>
  <c r="AR6" i="27"/>
  <c r="AL6" i="27"/>
  <c r="AK6" i="27"/>
  <c r="AJ6" i="27"/>
  <c r="AI6" i="27"/>
  <c r="AH6" i="27"/>
  <c r="AG6" i="27"/>
  <c r="Z6" i="27"/>
  <c r="Y6" i="27"/>
  <c r="X6" i="27"/>
  <c r="R6" i="27"/>
  <c r="Q6" i="27"/>
  <c r="P6" i="27"/>
  <c r="O6" i="27"/>
  <c r="N6" i="27"/>
  <c r="M6" i="27"/>
  <c r="IN5" i="27"/>
  <c r="IM5" i="27"/>
  <c r="IL5" i="27"/>
  <c r="IK5" i="27"/>
  <c r="IJ5" i="27"/>
  <c r="II5" i="27"/>
  <c r="ID5" i="27"/>
  <c r="IC5" i="27"/>
  <c r="IB5" i="27"/>
  <c r="IA5" i="27"/>
  <c r="HZ5" i="27"/>
  <c r="HY5" i="27"/>
  <c r="HT5" i="27"/>
  <c r="HS5" i="27"/>
  <c r="HR5" i="27"/>
  <c r="HQ5" i="27"/>
  <c r="HP5" i="27"/>
  <c r="HO5" i="27"/>
  <c r="HJ5" i="27"/>
  <c r="HI5" i="27"/>
  <c r="HH5" i="27"/>
  <c r="HG5" i="27"/>
  <c r="HF5" i="27"/>
  <c r="HE5" i="27"/>
  <c r="GZ5" i="27"/>
  <c r="GY5" i="27"/>
  <c r="GX5" i="27"/>
  <c r="GW5" i="27"/>
  <c r="GV5" i="27"/>
  <c r="GU5" i="27"/>
  <c r="GP5" i="27"/>
  <c r="GO5" i="27"/>
  <c r="GN5" i="27"/>
  <c r="GM5" i="27"/>
  <c r="GL5" i="27"/>
  <c r="GK5" i="27"/>
  <c r="GF5" i="27"/>
  <c r="GE5" i="27"/>
  <c r="GD5" i="27"/>
  <c r="GC5" i="27"/>
  <c r="GB5" i="27"/>
  <c r="GA5" i="27"/>
  <c r="FV5" i="27"/>
  <c r="FU5" i="27"/>
  <c r="FT5" i="27"/>
  <c r="FS5" i="27"/>
  <c r="FR5" i="27"/>
  <c r="FQ5" i="27"/>
  <c r="FL5" i="27"/>
  <c r="FK5" i="27"/>
  <c r="FJ5" i="27"/>
  <c r="FI5" i="27"/>
  <c r="FH5" i="27"/>
  <c r="FG5" i="27"/>
  <c r="FB5" i="27"/>
  <c r="FA5" i="27"/>
  <c r="EZ5" i="27"/>
  <c r="EY5" i="27"/>
  <c r="EX5" i="27"/>
  <c r="EW5" i="27"/>
  <c r="ER5" i="27"/>
  <c r="EQ5" i="27"/>
  <c r="EP5" i="27"/>
  <c r="EO5" i="27"/>
  <c r="EN5" i="27"/>
  <c r="EM5" i="27"/>
  <c r="EH5" i="27"/>
  <c r="EG5" i="27"/>
  <c r="EF5" i="27"/>
  <c r="EE5" i="27"/>
  <c r="ED5" i="27"/>
  <c r="EC5" i="27"/>
  <c r="DX5" i="27"/>
  <c r="DW5" i="27"/>
  <c r="DV5" i="27"/>
  <c r="DU5" i="27"/>
  <c r="DT5" i="27"/>
  <c r="DS5" i="27"/>
  <c r="DN5" i="27"/>
  <c r="DM5" i="27"/>
  <c r="DL5" i="27"/>
  <c r="DK5" i="27"/>
  <c r="DJ5" i="27"/>
  <c r="DI5" i="27"/>
  <c r="DD5" i="27"/>
  <c r="DC5" i="27"/>
  <c r="DB5" i="27"/>
  <c r="DA5" i="27"/>
  <c r="CZ5" i="27"/>
  <c r="CY5" i="27"/>
  <c r="CT5" i="27"/>
  <c r="CS5" i="27"/>
  <c r="CR5" i="27"/>
  <c r="CQ5" i="27"/>
  <c r="CP5" i="27"/>
  <c r="CO5" i="27"/>
  <c r="CJ5" i="27"/>
  <c r="CI5" i="27"/>
  <c r="CH5" i="27"/>
  <c r="CG5" i="27"/>
  <c r="CF5" i="27"/>
  <c r="CE5" i="27"/>
  <c r="BZ5" i="27"/>
  <c r="BY5" i="27"/>
  <c r="BX5" i="27"/>
  <c r="BW5" i="27"/>
  <c r="BV5" i="27"/>
  <c r="BU5" i="27"/>
  <c r="BP5" i="27"/>
  <c r="BO5" i="27"/>
  <c r="BN5" i="27"/>
  <c r="BM5" i="27"/>
  <c r="BL5" i="27"/>
  <c r="BK5" i="27"/>
  <c r="BF5" i="27"/>
  <c r="BE5" i="27"/>
  <c r="BD5" i="27"/>
  <c r="BC5" i="27"/>
  <c r="BB5" i="27"/>
  <c r="BA5" i="27"/>
  <c r="AV5" i="27"/>
  <c r="AU5" i="27"/>
  <c r="AT5" i="27"/>
  <c r="AS5" i="27"/>
  <c r="AR5" i="27"/>
  <c r="AQ5" i="27"/>
  <c r="AL5" i="27"/>
  <c r="AK5" i="27"/>
  <c r="AJ5" i="27"/>
  <c r="AI5" i="27"/>
  <c r="AH5" i="27"/>
  <c r="AG5" i="27"/>
  <c r="AB5" i="27"/>
  <c r="AA5" i="27"/>
  <c r="Z5" i="27"/>
  <c r="Y5" i="27"/>
  <c r="X5" i="27"/>
  <c r="W5" i="27"/>
  <c r="R5" i="27"/>
  <c r="Q5" i="27"/>
  <c r="P5" i="27"/>
  <c r="O5" i="27"/>
  <c r="N5" i="27"/>
  <c r="M5" i="27"/>
  <c r="H5" i="27"/>
  <c r="G5" i="27"/>
  <c r="F5" i="27"/>
  <c r="E5" i="27"/>
  <c r="D5" i="27"/>
  <c r="C5" i="27"/>
  <c r="EF207" i="21"/>
  <c r="EE207" i="21"/>
  <c r="ED207" i="21"/>
  <c r="EC207" i="21"/>
  <c r="EB207" i="21"/>
  <c r="EA207" i="21"/>
  <c r="DZ207" i="21"/>
  <c r="DY207" i="21"/>
  <c r="DX207" i="21"/>
  <c r="DW207" i="21"/>
  <c r="DV207" i="21"/>
  <c r="DU207" i="21"/>
  <c r="DT207" i="21"/>
  <c r="DS207" i="21"/>
  <c r="DR207" i="21"/>
  <c r="DQ207" i="21"/>
  <c r="DP207" i="21"/>
  <c r="DO207" i="21"/>
  <c r="DN207" i="21"/>
  <c r="DM207" i="21"/>
  <c r="DL207" i="21"/>
  <c r="DK207" i="21"/>
  <c r="DJ207" i="21"/>
  <c r="DI207" i="21"/>
  <c r="DH207" i="21"/>
  <c r="DG207" i="21"/>
  <c r="DF207" i="21"/>
  <c r="DE207" i="21"/>
  <c r="DD207" i="21"/>
  <c r="DC207" i="21"/>
  <c r="DB207" i="21"/>
  <c r="DA207" i="21"/>
  <c r="CZ207" i="21"/>
  <c r="CY207" i="21"/>
  <c r="CX207" i="21"/>
  <c r="CW207" i="21"/>
  <c r="CV207" i="21"/>
  <c r="CU207" i="21"/>
  <c r="CT207" i="21"/>
  <c r="CS207" i="21"/>
  <c r="CR207" i="21"/>
  <c r="CQ207" i="21"/>
  <c r="CP207" i="21"/>
  <c r="CO207" i="21"/>
  <c r="CN207" i="21"/>
  <c r="CM207" i="21"/>
  <c r="CL207" i="21"/>
  <c r="CK207" i="21"/>
  <c r="CJ207" i="21"/>
  <c r="CI207" i="21"/>
  <c r="CH207" i="21"/>
  <c r="CG207" i="21"/>
  <c r="CF207" i="21"/>
  <c r="CE207" i="21"/>
  <c r="CD207" i="21"/>
  <c r="CC207" i="21"/>
  <c r="CB207" i="21"/>
  <c r="CA207" i="21"/>
  <c r="BZ207" i="21"/>
  <c r="BY207" i="21"/>
  <c r="BX207" i="21"/>
  <c r="BW207" i="21"/>
  <c r="BV207" i="21"/>
  <c r="BU207" i="21"/>
  <c r="BT207" i="21"/>
  <c r="BS207" i="21"/>
  <c r="BQ207" i="21"/>
  <c r="BP207" i="21"/>
  <c r="BO207" i="21"/>
  <c r="BN207" i="21"/>
  <c r="BM207" i="21"/>
  <c r="BL207" i="21"/>
  <c r="BK207" i="21"/>
  <c r="BJ207" i="21"/>
  <c r="BI207" i="21"/>
  <c r="BH207" i="21"/>
  <c r="BG207" i="21"/>
  <c r="BF207" i="21"/>
  <c r="BE207" i="21"/>
  <c r="BD207" i="21"/>
  <c r="BC207" i="21"/>
  <c r="BB207" i="21"/>
  <c r="BA207" i="21"/>
  <c r="AZ207" i="21"/>
  <c r="AY207" i="21"/>
  <c r="AX207" i="21"/>
  <c r="AW207" i="21"/>
  <c r="AV207" i="21"/>
  <c r="AU207" i="21"/>
  <c r="AT207" i="21"/>
  <c r="AS207" i="21"/>
  <c r="AR207" i="21"/>
  <c r="AQ207" i="21"/>
  <c r="AP207" i="21"/>
  <c r="AO207" i="21"/>
  <c r="AN207" i="21"/>
  <c r="AM207" i="21"/>
  <c r="AL207" i="21"/>
  <c r="AK207" i="21"/>
  <c r="AJ207" i="21"/>
  <c r="AI207" i="21"/>
  <c r="AH207" i="21"/>
  <c r="AG207" i="21"/>
  <c r="AF207" i="21"/>
  <c r="AE207" i="21"/>
  <c r="AD207" i="21"/>
  <c r="AC207" i="21"/>
  <c r="AB207" i="21"/>
  <c r="AA207" i="21"/>
  <c r="Z207" i="21"/>
  <c r="Y207" i="21"/>
  <c r="X207" i="21"/>
  <c r="W207" i="21"/>
  <c r="V207" i="21"/>
  <c r="U207" i="21"/>
  <c r="T207" i="21"/>
  <c r="S207" i="21"/>
  <c r="R207" i="21"/>
  <c r="Q207" i="21"/>
  <c r="P207" i="21"/>
  <c r="O207" i="21"/>
  <c r="N207" i="21"/>
  <c r="M207" i="21"/>
  <c r="L207" i="21"/>
  <c r="K207" i="21"/>
  <c r="J207" i="21"/>
  <c r="I207" i="21"/>
  <c r="H207" i="21"/>
  <c r="G207" i="21"/>
  <c r="F207" i="21"/>
  <c r="E207" i="21"/>
  <c r="D207" i="21"/>
  <c r="C207" i="21"/>
  <c r="B207" i="21"/>
  <c r="A207" i="21"/>
  <c r="EF206" i="21"/>
  <c r="EE206" i="21"/>
  <c r="ED206" i="21"/>
  <c r="EC206" i="21"/>
  <c r="EB206" i="21"/>
  <c r="EA206" i="21"/>
  <c r="DZ206" i="21"/>
  <c r="DY206" i="21"/>
  <c r="DX206" i="21"/>
  <c r="DW206" i="21"/>
  <c r="DV206" i="21"/>
  <c r="DU206" i="21"/>
  <c r="DT206" i="21"/>
  <c r="DS206" i="21"/>
  <c r="DR206" i="21"/>
  <c r="DQ206" i="21"/>
  <c r="DP206" i="21"/>
  <c r="DO206" i="21"/>
  <c r="DN206" i="21"/>
  <c r="DM206" i="21"/>
  <c r="DL206" i="21"/>
  <c r="DK206" i="21"/>
  <c r="DJ206" i="21"/>
  <c r="DI206" i="21"/>
  <c r="DH206" i="21"/>
  <c r="DG206" i="21"/>
  <c r="DF206" i="21"/>
  <c r="DE206" i="21"/>
  <c r="DD206" i="21"/>
  <c r="DC206" i="21"/>
  <c r="DB206" i="21"/>
  <c r="DA206" i="21"/>
  <c r="CZ206" i="21"/>
  <c r="CY206" i="21"/>
  <c r="CX206" i="21"/>
  <c r="CW206" i="21"/>
  <c r="CV206" i="21"/>
  <c r="CU206" i="21"/>
  <c r="CT206" i="21"/>
  <c r="CS206" i="21"/>
  <c r="CR206" i="21"/>
  <c r="CQ206" i="21"/>
  <c r="CP206" i="21"/>
  <c r="CO206" i="21"/>
  <c r="CN206" i="21"/>
  <c r="CM206" i="21"/>
  <c r="CL206" i="21"/>
  <c r="CK206" i="21"/>
  <c r="CJ206" i="21"/>
  <c r="CI206" i="21"/>
  <c r="CH206" i="21"/>
  <c r="CG206" i="21"/>
  <c r="CF206" i="21"/>
  <c r="CE206" i="21"/>
  <c r="CD206" i="21"/>
  <c r="CC206" i="21"/>
  <c r="CB206" i="21"/>
  <c r="CA206" i="21"/>
  <c r="BZ206" i="21"/>
  <c r="BY206" i="21"/>
  <c r="BX206" i="21"/>
  <c r="BW206" i="21"/>
  <c r="BV206" i="21"/>
  <c r="BU206" i="21"/>
  <c r="BT206" i="21"/>
  <c r="BS206" i="21"/>
  <c r="BQ206" i="21"/>
  <c r="BP206" i="21"/>
  <c r="BO206" i="21"/>
  <c r="BN206" i="21"/>
  <c r="BM206" i="21"/>
  <c r="BL206" i="21"/>
  <c r="BK206" i="21"/>
  <c r="BJ206" i="21"/>
  <c r="BI206" i="21"/>
  <c r="BH206" i="21"/>
  <c r="BG206" i="21"/>
  <c r="BF206" i="21"/>
  <c r="BE206" i="21"/>
  <c r="BD206" i="21"/>
  <c r="BC206" i="21"/>
  <c r="BB206" i="21"/>
  <c r="BA206" i="21"/>
  <c r="AZ206" i="21"/>
  <c r="AY206" i="21"/>
  <c r="AX206" i="21"/>
  <c r="AW206" i="21"/>
  <c r="AV206" i="21"/>
  <c r="AU206" i="21"/>
  <c r="AT206" i="21"/>
  <c r="AS206" i="21"/>
  <c r="AR206" i="21"/>
  <c r="AQ206" i="21"/>
  <c r="AP206" i="21"/>
  <c r="AO206" i="21"/>
  <c r="AN206" i="21"/>
  <c r="AM206" i="21"/>
  <c r="AL206" i="21"/>
  <c r="AK206" i="21"/>
  <c r="AJ206" i="21"/>
  <c r="AI206" i="21"/>
  <c r="AH206" i="21"/>
  <c r="AG206" i="21"/>
  <c r="AF206" i="21"/>
  <c r="AE206" i="21"/>
  <c r="AD206" i="21"/>
  <c r="AC206" i="21"/>
  <c r="AB206" i="21"/>
  <c r="AA206" i="21"/>
  <c r="Z206" i="21"/>
  <c r="Y206" i="21"/>
  <c r="X206" i="21"/>
  <c r="W206" i="21"/>
  <c r="V206" i="21"/>
  <c r="U206" i="21"/>
  <c r="T206" i="21"/>
  <c r="S206" i="21"/>
  <c r="R206" i="21"/>
  <c r="Q206" i="21"/>
  <c r="P206" i="21"/>
  <c r="O206" i="21"/>
  <c r="N206" i="21"/>
  <c r="M206" i="21"/>
  <c r="L206" i="21"/>
  <c r="K206" i="21"/>
  <c r="J206" i="21"/>
  <c r="I206" i="21"/>
  <c r="H206" i="21"/>
  <c r="G206" i="21"/>
  <c r="F206" i="21"/>
  <c r="E206" i="21"/>
  <c r="D206" i="21"/>
  <c r="C206" i="21"/>
  <c r="B206" i="21"/>
  <c r="A206" i="21"/>
  <c r="EF205" i="21"/>
  <c r="EE205" i="21"/>
  <c r="ED205" i="21"/>
  <c r="EC205" i="21"/>
  <c r="EB205" i="21"/>
  <c r="EA205" i="21"/>
  <c r="DZ205" i="21"/>
  <c r="DY205" i="21"/>
  <c r="DX205" i="21"/>
  <c r="DW205" i="21"/>
  <c r="DV205" i="21"/>
  <c r="DU205" i="21"/>
  <c r="DT205" i="21"/>
  <c r="DS205" i="21"/>
  <c r="DR205" i="21"/>
  <c r="DQ205" i="21"/>
  <c r="DP205" i="21"/>
  <c r="DO205" i="21"/>
  <c r="DN205" i="21"/>
  <c r="DM205" i="21"/>
  <c r="DL205" i="21"/>
  <c r="DK205" i="21"/>
  <c r="DJ205" i="21"/>
  <c r="DI205" i="21"/>
  <c r="DH205" i="21"/>
  <c r="DG205" i="21"/>
  <c r="DF205" i="21"/>
  <c r="DE205" i="21"/>
  <c r="DD205" i="21"/>
  <c r="DC205" i="21"/>
  <c r="DB205" i="21"/>
  <c r="DA205" i="21"/>
  <c r="CZ205" i="21"/>
  <c r="CY205" i="21"/>
  <c r="CX205" i="21"/>
  <c r="CW205" i="21"/>
  <c r="CV205" i="21"/>
  <c r="CU205" i="21"/>
  <c r="CT205" i="21"/>
  <c r="CS205" i="21"/>
  <c r="CR205" i="21"/>
  <c r="CQ205" i="21"/>
  <c r="CP205" i="21"/>
  <c r="CO205" i="21"/>
  <c r="CN205" i="21"/>
  <c r="CM205" i="21"/>
  <c r="CL205" i="21"/>
  <c r="CK205" i="21"/>
  <c r="CJ205" i="21"/>
  <c r="CI205" i="21"/>
  <c r="CH205" i="21"/>
  <c r="CG205" i="21"/>
  <c r="CF205" i="21"/>
  <c r="CE205" i="21"/>
  <c r="CD205" i="21"/>
  <c r="CC205" i="21"/>
  <c r="CB205" i="21"/>
  <c r="CA205" i="21"/>
  <c r="BZ205" i="21"/>
  <c r="BY205" i="21"/>
  <c r="BX205" i="21"/>
  <c r="BW205" i="21"/>
  <c r="BV205" i="21"/>
  <c r="BU205" i="21"/>
  <c r="BT205" i="21"/>
  <c r="BS205" i="21"/>
  <c r="BQ205" i="21"/>
  <c r="BP205" i="21"/>
  <c r="BO205" i="21"/>
  <c r="BN205" i="21"/>
  <c r="BM205" i="21"/>
  <c r="BL205" i="21"/>
  <c r="BK205" i="21"/>
  <c r="BJ205" i="21"/>
  <c r="BI205" i="21"/>
  <c r="BH205" i="21"/>
  <c r="BG205" i="21"/>
  <c r="BF205" i="21"/>
  <c r="BE205" i="21"/>
  <c r="BD205" i="21"/>
  <c r="BC205" i="21"/>
  <c r="BB205" i="21"/>
  <c r="BA205" i="21"/>
  <c r="AZ205" i="21"/>
  <c r="AY205" i="21"/>
  <c r="AX205" i="21"/>
  <c r="AW205" i="21"/>
  <c r="AV205" i="21"/>
  <c r="AU205" i="21"/>
  <c r="AT205" i="21"/>
  <c r="AS205" i="21"/>
  <c r="AR205" i="21"/>
  <c r="AQ205" i="21"/>
  <c r="AP205" i="21"/>
  <c r="AO205" i="21"/>
  <c r="AN205" i="21"/>
  <c r="AM205" i="21"/>
  <c r="AL205" i="21"/>
  <c r="AK205" i="21"/>
  <c r="AJ205" i="21"/>
  <c r="AI205" i="21"/>
  <c r="AH205" i="21"/>
  <c r="AG205" i="21"/>
  <c r="AF205" i="21"/>
  <c r="AE205" i="21"/>
  <c r="AD205" i="21"/>
  <c r="AC205" i="21"/>
  <c r="AB205" i="21"/>
  <c r="AA205" i="21"/>
  <c r="Z205" i="21"/>
  <c r="Y205" i="21"/>
  <c r="X205" i="21"/>
  <c r="W205" i="21"/>
  <c r="V205" i="21"/>
  <c r="U205" i="21"/>
  <c r="T205" i="21"/>
  <c r="S205" i="21"/>
  <c r="R205" i="21"/>
  <c r="Q205" i="21"/>
  <c r="P205" i="21"/>
  <c r="O205" i="21"/>
  <c r="N205" i="21"/>
  <c r="M205" i="21"/>
  <c r="L205" i="21"/>
  <c r="K205" i="21"/>
  <c r="J205" i="21"/>
  <c r="I205" i="21"/>
  <c r="H205" i="21"/>
  <c r="G205" i="21"/>
  <c r="F205" i="21"/>
  <c r="E205" i="21"/>
  <c r="D205" i="21"/>
  <c r="C205" i="21"/>
  <c r="B205" i="21"/>
  <c r="A205" i="21"/>
  <c r="EF204" i="21"/>
  <c r="EE204" i="21"/>
  <c r="ED204" i="21"/>
  <c r="EC204" i="21"/>
  <c r="EB204" i="21"/>
  <c r="EA204" i="21"/>
  <c r="DZ204" i="21"/>
  <c r="DY204" i="21"/>
  <c r="DX204" i="21"/>
  <c r="DW204" i="21"/>
  <c r="DV204" i="21"/>
  <c r="DU204" i="21"/>
  <c r="DT204" i="21"/>
  <c r="DS204" i="21"/>
  <c r="DR204" i="21"/>
  <c r="DQ204" i="21"/>
  <c r="DP204" i="21"/>
  <c r="DO204" i="21"/>
  <c r="DN204" i="21"/>
  <c r="DM204" i="21"/>
  <c r="DL204" i="21"/>
  <c r="DK204" i="21"/>
  <c r="DJ204" i="21"/>
  <c r="DI204" i="21"/>
  <c r="DH204" i="21"/>
  <c r="DG204" i="21"/>
  <c r="DF204" i="21"/>
  <c r="DE204" i="21"/>
  <c r="DD204" i="21"/>
  <c r="DC204" i="21"/>
  <c r="DB204" i="21"/>
  <c r="DA204" i="21"/>
  <c r="CZ204" i="21"/>
  <c r="CY204" i="21"/>
  <c r="CX204" i="21"/>
  <c r="CW204" i="21"/>
  <c r="CV204" i="21"/>
  <c r="CU204" i="21"/>
  <c r="CT204" i="21"/>
  <c r="CS204" i="21"/>
  <c r="CR204" i="21"/>
  <c r="CQ204" i="21"/>
  <c r="CP204" i="21"/>
  <c r="CO204" i="21"/>
  <c r="CN204" i="21"/>
  <c r="CM204" i="21"/>
  <c r="CL204" i="21"/>
  <c r="CK204" i="21"/>
  <c r="CJ204" i="21"/>
  <c r="CI204" i="21"/>
  <c r="CH204" i="21"/>
  <c r="CG204" i="21"/>
  <c r="CF204" i="21"/>
  <c r="CE204" i="21"/>
  <c r="CD204" i="21"/>
  <c r="CC204" i="21"/>
  <c r="CB204" i="21"/>
  <c r="CA204" i="21"/>
  <c r="BZ204" i="21"/>
  <c r="BY204" i="21"/>
  <c r="BX204" i="21"/>
  <c r="BW204" i="21"/>
  <c r="BV204" i="21"/>
  <c r="BU204" i="21"/>
  <c r="BT204" i="21"/>
  <c r="BS204" i="21"/>
  <c r="BQ204" i="21"/>
  <c r="BP204" i="21"/>
  <c r="BO204" i="21"/>
  <c r="BN204" i="21"/>
  <c r="BM204" i="21"/>
  <c r="BL204" i="21"/>
  <c r="BK204" i="21"/>
  <c r="BJ204" i="21"/>
  <c r="BI204" i="21"/>
  <c r="BH204" i="21"/>
  <c r="BG204" i="21"/>
  <c r="BF204" i="21"/>
  <c r="BE204" i="21"/>
  <c r="BD204" i="21"/>
  <c r="BC204" i="21"/>
  <c r="BB204" i="21"/>
  <c r="BA204" i="21"/>
  <c r="AZ204" i="21"/>
  <c r="AY204" i="21"/>
  <c r="AX204" i="21"/>
  <c r="AW204" i="21"/>
  <c r="AV204" i="21"/>
  <c r="AU204" i="21"/>
  <c r="AT204" i="21"/>
  <c r="AS204" i="21"/>
  <c r="AR204" i="21"/>
  <c r="AQ204" i="21"/>
  <c r="AP204" i="21"/>
  <c r="AO204" i="21"/>
  <c r="AN204" i="21"/>
  <c r="AM204" i="21"/>
  <c r="AL204" i="21"/>
  <c r="AK204" i="21"/>
  <c r="AJ204" i="21"/>
  <c r="AI204" i="21"/>
  <c r="AH204" i="21"/>
  <c r="AG204" i="21"/>
  <c r="AF204" i="21"/>
  <c r="AE204" i="21"/>
  <c r="AD204" i="21"/>
  <c r="AC204" i="21"/>
  <c r="AB204" i="21"/>
  <c r="AA204" i="21"/>
  <c r="Z204" i="21"/>
  <c r="Y204" i="21"/>
  <c r="X204" i="21"/>
  <c r="W204" i="21"/>
  <c r="V204" i="21"/>
  <c r="U204" i="21"/>
  <c r="T204" i="21"/>
  <c r="S204" i="21"/>
  <c r="R204" i="21"/>
  <c r="Q204" i="21"/>
  <c r="P204" i="21"/>
  <c r="O204" i="21"/>
  <c r="N204" i="21"/>
  <c r="M204" i="21"/>
  <c r="L204" i="21"/>
  <c r="K204" i="21"/>
  <c r="J204" i="21"/>
  <c r="I204" i="21"/>
  <c r="H204" i="21"/>
  <c r="G204" i="21"/>
  <c r="F204" i="21"/>
  <c r="E204" i="21"/>
  <c r="D204" i="21"/>
  <c r="C204" i="21"/>
  <c r="B204" i="21"/>
  <c r="A204" i="21"/>
  <c r="EF203" i="21"/>
  <c r="EE203" i="21"/>
  <c r="ED203" i="21"/>
  <c r="EC203" i="21"/>
  <c r="EB203" i="21"/>
  <c r="EA203" i="21"/>
  <c r="DZ203" i="21"/>
  <c r="DY203" i="21"/>
  <c r="DX203" i="21"/>
  <c r="DW203" i="21"/>
  <c r="DV203" i="21"/>
  <c r="DU203" i="21"/>
  <c r="DT203" i="21"/>
  <c r="DS203" i="21"/>
  <c r="DR203" i="21"/>
  <c r="DQ203" i="21"/>
  <c r="DP203" i="21"/>
  <c r="DO203" i="21"/>
  <c r="DN203" i="21"/>
  <c r="DM203" i="21"/>
  <c r="DL203" i="21"/>
  <c r="DK203" i="21"/>
  <c r="DJ203" i="21"/>
  <c r="DI203" i="21"/>
  <c r="DH203" i="21"/>
  <c r="DG203" i="21"/>
  <c r="DF203" i="21"/>
  <c r="DE203" i="21"/>
  <c r="DD203" i="21"/>
  <c r="DC203" i="21"/>
  <c r="DB203" i="21"/>
  <c r="DA203" i="21"/>
  <c r="CZ203" i="21"/>
  <c r="CY203" i="21"/>
  <c r="CX203" i="21"/>
  <c r="CW203" i="21"/>
  <c r="CV203" i="21"/>
  <c r="CU203" i="21"/>
  <c r="CT203" i="21"/>
  <c r="CS203" i="21"/>
  <c r="CR203" i="21"/>
  <c r="CQ203" i="21"/>
  <c r="CP203" i="21"/>
  <c r="CO203" i="21"/>
  <c r="CN203" i="21"/>
  <c r="CM203" i="21"/>
  <c r="CL203" i="21"/>
  <c r="CK203" i="21"/>
  <c r="CJ203" i="21"/>
  <c r="CI203" i="21"/>
  <c r="CH203" i="21"/>
  <c r="CG203" i="21"/>
  <c r="CF203" i="21"/>
  <c r="CE203" i="21"/>
  <c r="CD203" i="21"/>
  <c r="CC203" i="21"/>
  <c r="CB203" i="21"/>
  <c r="CA203" i="21"/>
  <c r="BZ203" i="21"/>
  <c r="BY203" i="21"/>
  <c r="BX203" i="21"/>
  <c r="BW203" i="21"/>
  <c r="BV203" i="21"/>
  <c r="BU203" i="21"/>
  <c r="BT203" i="21"/>
  <c r="BS203" i="21"/>
  <c r="BQ203" i="21"/>
  <c r="BP203" i="21"/>
  <c r="BO203" i="21"/>
  <c r="BN203" i="21"/>
  <c r="BM203" i="21"/>
  <c r="BL203" i="21"/>
  <c r="BK203" i="21"/>
  <c r="BJ203" i="21"/>
  <c r="BI203" i="21"/>
  <c r="BH203" i="21"/>
  <c r="BG203" i="21"/>
  <c r="BF203" i="21"/>
  <c r="BE203" i="21"/>
  <c r="BD203" i="21"/>
  <c r="BC203" i="21"/>
  <c r="BB203" i="21"/>
  <c r="BA203" i="21"/>
  <c r="AZ203" i="21"/>
  <c r="AY203" i="21"/>
  <c r="AX203" i="21"/>
  <c r="AW203" i="21"/>
  <c r="AV203" i="21"/>
  <c r="AU203" i="21"/>
  <c r="AT203" i="21"/>
  <c r="AS203" i="21"/>
  <c r="AR203" i="21"/>
  <c r="AQ203" i="21"/>
  <c r="AP203" i="21"/>
  <c r="AO203" i="21"/>
  <c r="AN203" i="21"/>
  <c r="AM203" i="21"/>
  <c r="AL203" i="21"/>
  <c r="AK203" i="21"/>
  <c r="AJ203" i="21"/>
  <c r="AI203" i="21"/>
  <c r="AH203" i="21"/>
  <c r="AG203" i="21"/>
  <c r="AF203" i="21"/>
  <c r="AE203" i="21"/>
  <c r="AD203" i="21"/>
  <c r="AC203" i="21"/>
  <c r="AB203" i="21"/>
  <c r="AA203" i="21"/>
  <c r="Z203" i="21"/>
  <c r="Y203" i="21"/>
  <c r="X203" i="21"/>
  <c r="W203" i="21"/>
  <c r="V203" i="21"/>
  <c r="U203" i="21"/>
  <c r="T203" i="21"/>
  <c r="S203" i="21"/>
  <c r="R203" i="21"/>
  <c r="Q203" i="21"/>
  <c r="P203" i="21"/>
  <c r="O203" i="21"/>
  <c r="N203" i="21"/>
  <c r="M203" i="21"/>
  <c r="L203" i="21"/>
  <c r="K203" i="21"/>
  <c r="J203" i="21"/>
  <c r="I203" i="21"/>
  <c r="H203" i="21"/>
  <c r="G203" i="21"/>
  <c r="F203" i="21"/>
  <c r="E203" i="21"/>
  <c r="D203" i="21"/>
  <c r="C203" i="21"/>
  <c r="B203" i="21"/>
  <c r="A203" i="21"/>
  <c r="EF202" i="21"/>
  <c r="EE202" i="21"/>
  <c r="ED202" i="21"/>
  <c r="EC202" i="21"/>
  <c r="EB202" i="21"/>
  <c r="EA202" i="21"/>
  <c r="DZ202" i="21"/>
  <c r="DY202" i="21"/>
  <c r="DX202" i="21"/>
  <c r="DW202" i="21"/>
  <c r="DV202" i="21"/>
  <c r="DU202" i="21"/>
  <c r="DT202" i="21"/>
  <c r="DS202" i="21"/>
  <c r="DR202" i="21"/>
  <c r="DQ202" i="21"/>
  <c r="DP202" i="21"/>
  <c r="DO202" i="21"/>
  <c r="DN202" i="21"/>
  <c r="DM202" i="21"/>
  <c r="DL202" i="21"/>
  <c r="DK202" i="21"/>
  <c r="DJ202" i="21"/>
  <c r="DI202" i="21"/>
  <c r="DH202" i="21"/>
  <c r="DG202" i="21"/>
  <c r="DF202" i="21"/>
  <c r="DE202" i="21"/>
  <c r="DD202" i="21"/>
  <c r="DC202" i="21"/>
  <c r="DB202" i="21"/>
  <c r="DA202" i="21"/>
  <c r="CZ202" i="21"/>
  <c r="CY202" i="21"/>
  <c r="CX202" i="21"/>
  <c r="CW202" i="21"/>
  <c r="CV202" i="21"/>
  <c r="CU202" i="21"/>
  <c r="CT202" i="21"/>
  <c r="CS202" i="21"/>
  <c r="CR202" i="21"/>
  <c r="CQ202" i="21"/>
  <c r="CP202" i="21"/>
  <c r="CO202" i="21"/>
  <c r="CN202" i="21"/>
  <c r="CM202" i="21"/>
  <c r="CL202" i="21"/>
  <c r="CK202" i="21"/>
  <c r="CJ202" i="21"/>
  <c r="CI202" i="21"/>
  <c r="CH202" i="21"/>
  <c r="CG202" i="21"/>
  <c r="CF202" i="21"/>
  <c r="CE202" i="21"/>
  <c r="CD202" i="21"/>
  <c r="CC202" i="21"/>
  <c r="CB202" i="21"/>
  <c r="CA202" i="21"/>
  <c r="BZ202" i="21"/>
  <c r="BY202" i="21"/>
  <c r="BX202" i="21"/>
  <c r="BW202" i="21"/>
  <c r="BV202" i="21"/>
  <c r="BU202" i="21"/>
  <c r="BT202" i="21"/>
  <c r="BS202" i="21"/>
  <c r="BQ202" i="21"/>
  <c r="BP202" i="21"/>
  <c r="BO202" i="21"/>
  <c r="BN202" i="21"/>
  <c r="BM202" i="21"/>
  <c r="BL202" i="21"/>
  <c r="BK202" i="21"/>
  <c r="BJ202" i="21"/>
  <c r="BI202" i="21"/>
  <c r="BH202" i="21"/>
  <c r="BG202" i="21"/>
  <c r="BF202" i="21"/>
  <c r="BE202" i="21"/>
  <c r="BD202" i="21"/>
  <c r="BC202" i="21"/>
  <c r="BB202" i="21"/>
  <c r="BA202" i="21"/>
  <c r="AZ202" i="21"/>
  <c r="AY202" i="21"/>
  <c r="AX202" i="21"/>
  <c r="AW202" i="21"/>
  <c r="AV202" i="21"/>
  <c r="AU202" i="21"/>
  <c r="AT202" i="21"/>
  <c r="AS202" i="21"/>
  <c r="AR202" i="21"/>
  <c r="AQ202" i="21"/>
  <c r="AP202" i="21"/>
  <c r="AO202" i="21"/>
  <c r="AN202" i="21"/>
  <c r="AM202" i="21"/>
  <c r="AL202" i="21"/>
  <c r="AK202" i="21"/>
  <c r="AJ202" i="21"/>
  <c r="AI202" i="21"/>
  <c r="AH202" i="21"/>
  <c r="AG202" i="21"/>
  <c r="AF202" i="21"/>
  <c r="AE202" i="21"/>
  <c r="AD202" i="21"/>
  <c r="AC202" i="21"/>
  <c r="AB202" i="21"/>
  <c r="AA202" i="21"/>
  <c r="Z202" i="21"/>
  <c r="Y202" i="21"/>
  <c r="X202" i="21"/>
  <c r="W202" i="21"/>
  <c r="V202" i="21"/>
  <c r="U202" i="21"/>
  <c r="T202" i="21"/>
  <c r="S202" i="21"/>
  <c r="R202" i="21"/>
  <c r="Q202" i="21"/>
  <c r="P202" i="21"/>
  <c r="O202" i="21"/>
  <c r="N202" i="21"/>
  <c r="M202" i="21"/>
  <c r="L202" i="21"/>
  <c r="K202" i="21"/>
  <c r="J202" i="21"/>
  <c r="I202" i="21"/>
  <c r="H202" i="21"/>
  <c r="G202" i="21"/>
  <c r="F202" i="21"/>
  <c r="E202" i="21"/>
  <c r="D202" i="21"/>
  <c r="C202" i="21"/>
  <c r="B202" i="21"/>
  <c r="A202" i="21"/>
  <c r="EF201" i="21"/>
  <c r="EE201" i="21"/>
  <c r="ED201" i="21"/>
  <c r="EC201" i="21"/>
  <c r="EB201" i="21"/>
  <c r="EA201" i="21"/>
  <c r="DZ201" i="21"/>
  <c r="DY201" i="21"/>
  <c r="DX201" i="21"/>
  <c r="DW201" i="21"/>
  <c r="DV201" i="21"/>
  <c r="DU201" i="21"/>
  <c r="DT201" i="21"/>
  <c r="DS201" i="21"/>
  <c r="DR201" i="21"/>
  <c r="DQ201" i="21"/>
  <c r="DP201" i="21"/>
  <c r="DO201" i="21"/>
  <c r="DN201" i="21"/>
  <c r="DM201" i="21"/>
  <c r="DL201" i="21"/>
  <c r="DK201" i="21"/>
  <c r="DJ201" i="21"/>
  <c r="DI201" i="21"/>
  <c r="DH201" i="21"/>
  <c r="DG201" i="21"/>
  <c r="DF201" i="21"/>
  <c r="DE201" i="21"/>
  <c r="DD201" i="21"/>
  <c r="DC201" i="21"/>
  <c r="DB201" i="21"/>
  <c r="DA201" i="21"/>
  <c r="CZ201" i="21"/>
  <c r="CY201" i="21"/>
  <c r="CX201" i="21"/>
  <c r="CW201" i="21"/>
  <c r="CV201" i="21"/>
  <c r="CU201" i="21"/>
  <c r="CT201" i="21"/>
  <c r="CS201" i="21"/>
  <c r="CR201" i="21"/>
  <c r="CQ201" i="21"/>
  <c r="CP201" i="21"/>
  <c r="CO201" i="21"/>
  <c r="CN201" i="21"/>
  <c r="CM201" i="21"/>
  <c r="CL201" i="21"/>
  <c r="CK201" i="21"/>
  <c r="CJ201" i="21"/>
  <c r="CI201" i="21"/>
  <c r="CH201" i="21"/>
  <c r="CG201" i="21"/>
  <c r="CF201" i="21"/>
  <c r="CE201" i="21"/>
  <c r="CD201" i="21"/>
  <c r="CC201" i="21"/>
  <c r="CB201" i="21"/>
  <c r="CA201" i="21"/>
  <c r="BZ201" i="21"/>
  <c r="BY201" i="21"/>
  <c r="BX201" i="21"/>
  <c r="BW201" i="21"/>
  <c r="BV201" i="21"/>
  <c r="BU201" i="21"/>
  <c r="BT201" i="21"/>
  <c r="BS201" i="21"/>
  <c r="BQ201" i="21"/>
  <c r="BP201" i="21"/>
  <c r="BO201" i="21"/>
  <c r="BN201" i="21"/>
  <c r="BM201" i="21"/>
  <c r="BL201" i="21"/>
  <c r="BK201" i="21"/>
  <c r="BJ201" i="21"/>
  <c r="BI201" i="21"/>
  <c r="BH201" i="21"/>
  <c r="BG201" i="21"/>
  <c r="BF201" i="21"/>
  <c r="BE201" i="21"/>
  <c r="BD201" i="21"/>
  <c r="BC201" i="21"/>
  <c r="BB201" i="21"/>
  <c r="BA201" i="21"/>
  <c r="AZ201" i="21"/>
  <c r="AY201" i="21"/>
  <c r="AX201" i="21"/>
  <c r="AW201" i="21"/>
  <c r="AV201" i="21"/>
  <c r="AU201" i="21"/>
  <c r="AT201" i="21"/>
  <c r="AS201" i="21"/>
  <c r="AR201" i="21"/>
  <c r="AQ201" i="21"/>
  <c r="AP201" i="21"/>
  <c r="AO201" i="21"/>
  <c r="AN201" i="21"/>
  <c r="AM201" i="21"/>
  <c r="AL201" i="21"/>
  <c r="AK201" i="21"/>
  <c r="AJ201" i="21"/>
  <c r="AI201" i="21"/>
  <c r="AH201" i="21"/>
  <c r="AG201" i="21"/>
  <c r="AF201" i="21"/>
  <c r="AE201" i="21"/>
  <c r="AD201" i="21"/>
  <c r="AC201" i="21"/>
  <c r="AB201" i="21"/>
  <c r="AA201" i="21"/>
  <c r="Z201" i="21"/>
  <c r="Y201" i="21"/>
  <c r="X201" i="21"/>
  <c r="W201" i="21"/>
  <c r="V201" i="21"/>
  <c r="U201" i="21"/>
  <c r="T201" i="21"/>
  <c r="S201" i="21"/>
  <c r="R201" i="21"/>
  <c r="Q201" i="21"/>
  <c r="P201" i="21"/>
  <c r="O201" i="21"/>
  <c r="N201" i="21"/>
  <c r="M201" i="21"/>
  <c r="L201" i="21"/>
  <c r="K201" i="21"/>
  <c r="J201" i="21"/>
  <c r="I201" i="21"/>
  <c r="H201" i="21"/>
  <c r="G201" i="21"/>
  <c r="F201" i="21"/>
  <c r="E201" i="21"/>
  <c r="D201" i="21"/>
  <c r="C201" i="21"/>
  <c r="B201" i="21"/>
  <c r="A201" i="21"/>
  <c r="EF200" i="21"/>
  <c r="EE200" i="21"/>
  <c r="ED200" i="21"/>
  <c r="EC200" i="21"/>
  <c r="EB200" i="21"/>
  <c r="EA200" i="21"/>
  <c r="DZ200" i="21"/>
  <c r="DY200" i="21"/>
  <c r="DX200" i="21"/>
  <c r="DW200" i="21"/>
  <c r="DV200" i="21"/>
  <c r="DU200" i="21"/>
  <c r="DT200" i="21"/>
  <c r="DS200" i="21"/>
  <c r="DR200" i="21"/>
  <c r="DQ200" i="21"/>
  <c r="DP200" i="21"/>
  <c r="DO200" i="21"/>
  <c r="DN200" i="21"/>
  <c r="DM200" i="21"/>
  <c r="DL200" i="21"/>
  <c r="DK200" i="21"/>
  <c r="DJ200" i="21"/>
  <c r="DI200" i="21"/>
  <c r="DH200" i="21"/>
  <c r="DG200" i="21"/>
  <c r="DF200" i="21"/>
  <c r="DE200" i="21"/>
  <c r="DD200" i="21"/>
  <c r="DC200" i="21"/>
  <c r="DB200" i="21"/>
  <c r="DA200" i="21"/>
  <c r="CZ200" i="21"/>
  <c r="CY200" i="21"/>
  <c r="CX200" i="21"/>
  <c r="CW200" i="21"/>
  <c r="CV200" i="21"/>
  <c r="CU200" i="21"/>
  <c r="CT200" i="21"/>
  <c r="CS200" i="21"/>
  <c r="CR200" i="21"/>
  <c r="CQ200" i="21"/>
  <c r="CP200" i="21"/>
  <c r="CO200" i="21"/>
  <c r="CN200" i="21"/>
  <c r="CM200" i="21"/>
  <c r="CL200" i="21"/>
  <c r="CK200" i="21"/>
  <c r="CJ200" i="21"/>
  <c r="CI200" i="21"/>
  <c r="CH200" i="21"/>
  <c r="CG200" i="21"/>
  <c r="CF200" i="21"/>
  <c r="CE200" i="21"/>
  <c r="CD200" i="21"/>
  <c r="CC200" i="21"/>
  <c r="CB200" i="21"/>
  <c r="CA200" i="21"/>
  <c r="BZ200" i="21"/>
  <c r="BY200" i="21"/>
  <c r="BX200" i="21"/>
  <c r="BW200" i="21"/>
  <c r="BV200" i="21"/>
  <c r="BU200" i="21"/>
  <c r="BT200" i="21"/>
  <c r="BS200" i="21"/>
  <c r="BQ200" i="21"/>
  <c r="BP200" i="21"/>
  <c r="BO200" i="21"/>
  <c r="BN200" i="21"/>
  <c r="BM200" i="21"/>
  <c r="BL200" i="21"/>
  <c r="BK200" i="21"/>
  <c r="BJ200" i="21"/>
  <c r="BI200" i="21"/>
  <c r="BH200" i="21"/>
  <c r="BG200" i="21"/>
  <c r="BF200" i="21"/>
  <c r="BE200" i="21"/>
  <c r="BD200" i="21"/>
  <c r="BC200" i="21"/>
  <c r="BB200" i="21"/>
  <c r="BA200" i="21"/>
  <c r="AZ200" i="21"/>
  <c r="AY200" i="21"/>
  <c r="AX200" i="21"/>
  <c r="AW200" i="21"/>
  <c r="AV200" i="21"/>
  <c r="AU200" i="21"/>
  <c r="AT200" i="21"/>
  <c r="AS200" i="21"/>
  <c r="AR200" i="21"/>
  <c r="AQ200" i="21"/>
  <c r="AP200" i="21"/>
  <c r="AO200" i="21"/>
  <c r="AN200" i="21"/>
  <c r="AM200" i="21"/>
  <c r="AL200" i="21"/>
  <c r="AK200" i="21"/>
  <c r="AJ200" i="21"/>
  <c r="AI200" i="21"/>
  <c r="AH200" i="21"/>
  <c r="AG200" i="21"/>
  <c r="AF200" i="21"/>
  <c r="AE200" i="21"/>
  <c r="AD200" i="21"/>
  <c r="AC200" i="21"/>
  <c r="AB200" i="21"/>
  <c r="AA200" i="21"/>
  <c r="Z200" i="21"/>
  <c r="Y200" i="21"/>
  <c r="X200" i="21"/>
  <c r="W200" i="21"/>
  <c r="V200" i="21"/>
  <c r="U200" i="21"/>
  <c r="T200" i="21"/>
  <c r="S200" i="21"/>
  <c r="R200" i="21"/>
  <c r="Q200" i="21"/>
  <c r="P200" i="21"/>
  <c r="O200" i="21"/>
  <c r="N200" i="21"/>
  <c r="M200" i="21"/>
  <c r="L200" i="21"/>
  <c r="K200" i="21"/>
  <c r="J200" i="21"/>
  <c r="I200" i="21"/>
  <c r="H200" i="21"/>
  <c r="G200" i="21"/>
  <c r="F200" i="21"/>
  <c r="E200" i="21"/>
  <c r="D200" i="21"/>
  <c r="C200" i="21"/>
  <c r="B200" i="21"/>
  <c r="A200" i="21"/>
  <c r="EF199" i="21"/>
  <c r="EE199" i="21"/>
  <c r="ED199" i="21"/>
  <c r="EC199" i="21"/>
  <c r="EB199" i="21"/>
  <c r="EA199" i="21"/>
  <c r="DZ199" i="21"/>
  <c r="DY199" i="21"/>
  <c r="DX199" i="21"/>
  <c r="DW199" i="21"/>
  <c r="DV199" i="21"/>
  <c r="DU199" i="21"/>
  <c r="DT199" i="21"/>
  <c r="DS199" i="21"/>
  <c r="DR199" i="21"/>
  <c r="DQ199" i="21"/>
  <c r="DP199" i="21"/>
  <c r="DO199" i="21"/>
  <c r="DN199" i="21"/>
  <c r="DM199" i="21"/>
  <c r="DL199" i="21"/>
  <c r="DK199" i="21"/>
  <c r="DJ199" i="21"/>
  <c r="DI199" i="21"/>
  <c r="DH199" i="21"/>
  <c r="DG199" i="21"/>
  <c r="DF199" i="21"/>
  <c r="DE199" i="21"/>
  <c r="DD199" i="21"/>
  <c r="DC199" i="21"/>
  <c r="DB199" i="21"/>
  <c r="DA199" i="21"/>
  <c r="CZ199" i="21"/>
  <c r="CY199" i="21"/>
  <c r="CX199" i="21"/>
  <c r="CW199" i="21"/>
  <c r="CV199" i="21"/>
  <c r="CU199" i="21"/>
  <c r="CT199" i="21"/>
  <c r="CS199" i="21"/>
  <c r="CR199" i="21"/>
  <c r="CQ199" i="21"/>
  <c r="CP199" i="21"/>
  <c r="CO199" i="21"/>
  <c r="CN199" i="21"/>
  <c r="CM199" i="21"/>
  <c r="CL199" i="21"/>
  <c r="CK199" i="21"/>
  <c r="CJ199" i="21"/>
  <c r="CI199" i="21"/>
  <c r="CH199" i="21"/>
  <c r="CG199" i="21"/>
  <c r="CF199" i="21"/>
  <c r="CE199" i="21"/>
  <c r="CD199" i="21"/>
  <c r="CC199" i="21"/>
  <c r="CB199" i="21"/>
  <c r="CA199" i="21"/>
  <c r="BZ199" i="21"/>
  <c r="BY199" i="21"/>
  <c r="BX199" i="21"/>
  <c r="BW199" i="21"/>
  <c r="BV199" i="21"/>
  <c r="BU199" i="21"/>
  <c r="BT199" i="21"/>
  <c r="BS199" i="21"/>
  <c r="BQ199" i="21"/>
  <c r="BP199" i="21"/>
  <c r="BO199" i="21"/>
  <c r="BN199" i="21"/>
  <c r="BM199" i="21"/>
  <c r="BL199" i="21"/>
  <c r="BK199" i="21"/>
  <c r="BJ199" i="21"/>
  <c r="BI199" i="21"/>
  <c r="BH199" i="21"/>
  <c r="BG199" i="21"/>
  <c r="BF199" i="21"/>
  <c r="BE199" i="21"/>
  <c r="BD199" i="21"/>
  <c r="BC199" i="21"/>
  <c r="BB199" i="21"/>
  <c r="BA199" i="21"/>
  <c r="AZ199" i="21"/>
  <c r="AY199" i="21"/>
  <c r="AX199" i="21"/>
  <c r="AW199" i="21"/>
  <c r="AV199" i="21"/>
  <c r="AU199" i="21"/>
  <c r="AT199" i="21"/>
  <c r="AS199" i="21"/>
  <c r="AR199" i="21"/>
  <c r="AQ199" i="21"/>
  <c r="AP199" i="21"/>
  <c r="AO199" i="21"/>
  <c r="AN199" i="21"/>
  <c r="AM199" i="21"/>
  <c r="AL199" i="21"/>
  <c r="AK199" i="21"/>
  <c r="AJ199" i="21"/>
  <c r="AI199" i="21"/>
  <c r="AH199" i="21"/>
  <c r="AG199" i="21"/>
  <c r="AF199" i="21"/>
  <c r="AE199" i="21"/>
  <c r="AD199" i="21"/>
  <c r="AC199" i="21"/>
  <c r="AB199" i="21"/>
  <c r="AA199" i="21"/>
  <c r="Z199" i="21"/>
  <c r="Y199" i="21"/>
  <c r="X199" i="21"/>
  <c r="W199" i="21"/>
  <c r="V199" i="21"/>
  <c r="U199" i="21"/>
  <c r="T199" i="21"/>
  <c r="S199" i="21"/>
  <c r="R199" i="21"/>
  <c r="Q199" i="21"/>
  <c r="P199" i="21"/>
  <c r="O199" i="21"/>
  <c r="N199" i="21"/>
  <c r="M199" i="21"/>
  <c r="L199" i="21"/>
  <c r="K199" i="21"/>
  <c r="J199" i="21"/>
  <c r="I199" i="21"/>
  <c r="H199" i="21"/>
  <c r="G199" i="21"/>
  <c r="F199" i="21"/>
  <c r="E199" i="21"/>
  <c r="D199" i="21"/>
  <c r="C199" i="21"/>
  <c r="B199" i="21"/>
  <c r="A199" i="21"/>
  <c r="EF198" i="21"/>
  <c r="EE198" i="21"/>
  <c r="ED198" i="21"/>
  <c r="EC198" i="21"/>
  <c r="EB198" i="21"/>
  <c r="EA198" i="21"/>
  <c r="DZ198" i="21"/>
  <c r="DY198" i="21"/>
  <c r="DX198" i="21"/>
  <c r="DW198" i="21"/>
  <c r="DV198" i="21"/>
  <c r="DU198" i="21"/>
  <c r="DT198" i="21"/>
  <c r="DS198" i="21"/>
  <c r="DR198" i="21"/>
  <c r="DQ198" i="21"/>
  <c r="DP198" i="21"/>
  <c r="DO198" i="21"/>
  <c r="DN198" i="21"/>
  <c r="DM198" i="21"/>
  <c r="DL198" i="21"/>
  <c r="DK198" i="21"/>
  <c r="DJ198" i="21"/>
  <c r="DI198" i="21"/>
  <c r="DH198" i="21"/>
  <c r="DG198" i="21"/>
  <c r="DF198" i="21"/>
  <c r="DE198" i="21"/>
  <c r="DD198" i="21"/>
  <c r="DC198" i="21"/>
  <c r="DB198" i="21"/>
  <c r="DA198" i="21"/>
  <c r="CZ198" i="21"/>
  <c r="CY198" i="21"/>
  <c r="CX198" i="21"/>
  <c r="CW198" i="21"/>
  <c r="CV198" i="21"/>
  <c r="CU198" i="21"/>
  <c r="CT198" i="21"/>
  <c r="CS198" i="21"/>
  <c r="CR198" i="21"/>
  <c r="CQ198" i="21"/>
  <c r="CP198" i="21"/>
  <c r="CO198" i="21"/>
  <c r="CN198" i="21"/>
  <c r="CM198" i="21"/>
  <c r="CL198" i="21"/>
  <c r="CK198" i="21"/>
  <c r="CJ198" i="21"/>
  <c r="CI198" i="21"/>
  <c r="CH198" i="21"/>
  <c r="CG198" i="21"/>
  <c r="CF198" i="21"/>
  <c r="CE198" i="21"/>
  <c r="CD198" i="21"/>
  <c r="CC198" i="21"/>
  <c r="CB198" i="21"/>
  <c r="CA198" i="21"/>
  <c r="BZ198" i="21"/>
  <c r="BY198" i="21"/>
  <c r="BX198" i="21"/>
  <c r="BW198" i="21"/>
  <c r="BV198" i="21"/>
  <c r="BU198" i="21"/>
  <c r="BT198" i="21"/>
  <c r="BS198" i="21"/>
  <c r="BQ198" i="21"/>
  <c r="BP198" i="21"/>
  <c r="BO198" i="21"/>
  <c r="BN198" i="21"/>
  <c r="BM198" i="21"/>
  <c r="BL198" i="21"/>
  <c r="BK198" i="21"/>
  <c r="BJ198" i="21"/>
  <c r="BI198" i="21"/>
  <c r="BH198" i="21"/>
  <c r="BG198" i="21"/>
  <c r="BF198" i="21"/>
  <c r="BE198" i="21"/>
  <c r="BD198" i="21"/>
  <c r="BC198" i="21"/>
  <c r="BB198" i="21"/>
  <c r="BA198" i="21"/>
  <c r="AZ198" i="21"/>
  <c r="AY198" i="21"/>
  <c r="AX198" i="21"/>
  <c r="AW198" i="21"/>
  <c r="AV198" i="21"/>
  <c r="AU198" i="21"/>
  <c r="AT198" i="21"/>
  <c r="AS198" i="21"/>
  <c r="AR198" i="21"/>
  <c r="AQ198" i="21"/>
  <c r="AP198" i="21"/>
  <c r="AO198" i="21"/>
  <c r="AN198" i="21"/>
  <c r="AM198" i="21"/>
  <c r="AL198" i="21"/>
  <c r="AK198" i="21"/>
  <c r="AJ198" i="21"/>
  <c r="AI198" i="21"/>
  <c r="AH198" i="21"/>
  <c r="AG198" i="21"/>
  <c r="AF198" i="21"/>
  <c r="AE198" i="21"/>
  <c r="AD198" i="21"/>
  <c r="AC198" i="21"/>
  <c r="AB198" i="21"/>
  <c r="AA198" i="21"/>
  <c r="Z198" i="21"/>
  <c r="Y198" i="21"/>
  <c r="X198" i="21"/>
  <c r="W198" i="21"/>
  <c r="V198" i="21"/>
  <c r="U198" i="21"/>
  <c r="T198" i="21"/>
  <c r="S198" i="21"/>
  <c r="R198" i="21"/>
  <c r="Q198" i="21"/>
  <c r="P198" i="21"/>
  <c r="O198" i="21"/>
  <c r="N198" i="21"/>
  <c r="M198" i="21"/>
  <c r="L198" i="21"/>
  <c r="K198" i="21"/>
  <c r="J198" i="21"/>
  <c r="I198" i="21"/>
  <c r="H198" i="21"/>
  <c r="G198" i="21"/>
  <c r="F198" i="21"/>
  <c r="E198" i="21"/>
  <c r="D198" i="21"/>
  <c r="C198" i="21"/>
  <c r="B198" i="21"/>
  <c r="A198" i="21"/>
  <c r="EF197" i="21"/>
  <c r="EE197" i="21"/>
  <c r="ED197" i="21"/>
  <c r="EC197" i="21"/>
  <c r="EB197" i="21"/>
  <c r="EA197" i="21"/>
  <c r="DZ197" i="21"/>
  <c r="DY197" i="21"/>
  <c r="DX197" i="21"/>
  <c r="DW197" i="21"/>
  <c r="DV197" i="21"/>
  <c r="DU197" i="21"/>
  <c r="DT197" i="21"/>
  <c r="DS197" i="21"/>
  <c r="DR197" i="21"/>
  <c r="DQ197" i="21"/>
  <c r="DP197" i="21"/>
  <c r="DO197" i="21"/>
  <c r="DN197" i="21"/>
  <c r="DM197" i="21"/>
  <c r="DL197" i="21"/>
  <c r="DK197" i="21"/>
  <c r="DJ197" i="21"/>
  <c r="DI197" i="21"/>
  <c r="DH197" i="21"/>
  <c r="DG197" i="21"/>
  <c r="DF197" i="21"/>
  <c r="DE197" i="21"/>
  <c r="DD197" i="21"/>
  <c r="DC197" i="21"/>
  <c r="DB197" i="21"/>
  <c r="DA197" i="21"/>
  <c r="CZ197" i="21"/>
  <c r="CY197" i="21"/>
  <c r="CX197" i="21"/>
  <c r="CW197" i="21"/>
  <c r="CV197" i="21"/>
  <c r="CU197" i="21"/>
  <c r="CT197" i="21"/>
  <c r="CS197" i="21"/>
  <c r="CR197" i="21"/>
  <c r="CQ197" i="21"/>
  <c r="CP197" i="21"/>
  <c r="CO197" i="21"/>
  <c r="CN197" i="21"/>
  <c r="CM197" i="21"/>
  <c r="CL197" i="21"/>
  <c r="CK197" i="21"/>
  <c r="CJ197" i="21"/>
  <c r="CI197" i="21"/>
  <c r="CH197" i="21"/>
  <c r="CG197" i="21"/>
  <c r="CF197" i="21"/>
  <c r="CE197" i="21"/>
  <c r="CD197" i="21"/>
  <c r="CC197" i="21"/>
  <c r="CB197" i="21"/>
  <c r="CA197" i="21"/>
  <c r="BZ197" i="21"/>
  <c r="BY197" i="21"/>
  <c r="BX197" i="21"/>
  <c r="BW197" i="21"/>
  <c r="BV197" i="21"/>
  <c r="BU197" i="21"/>
  <c r="BT197" i="21"/>
  <c r="BS197" i="21"/>
  <c r="BQ197" i="21"/>
  <c r="BP197" i="21"/>
  <c r="BO197" i="21"/>
  <c r="BN197" i="21"/>
  <c r="BM197" i="21"/>
  <c r="BL197" i="21"/>
  <c r="BK197" i="21"/>
  <c r="BJ197" i="21"/>
  <c r="BI197" i="21"/>
  <c r="BH197" i="21"/>
  <c r="BG197" i="21"/>
  <c r="BF197" i="21"/>
  <c r="BE197" i="21"/>
  <c r="BD197" i="21"/>
  <c r="BC197" i="21"/>
  <c r="BB197" i="21"/>
  <c r="BA197" i="21"/>
  <c r="AZ197" i="21"/>
  <c r="AY197" i="21"/>
  <c r="AX197" i="21"/>
  <c r="AW197" i="21"/>
  <c r="AV197" i="21"/>
  <c r="AU197" i="21"/>
  <c r="AT197" i="21"/>
  <c r="AS197" i="21"/>
  <c r="AR197" i="21"/>
  <c r="AQ197" i="21"/>
  <c r="AP197" i="21"/>
  <c r="AO197" i="21"/>
  <c r="AN197" i="21"/>
  <c r="AM197" i="21"/>
  <c r="AL197" i="21"/>
  <c r="AK197" i="21"/>
  <c r="AJ197" i="21"/>
  <c r="AI197" i="21"/>
  <c r="AH197" i="21"/>
  <c r="AG197" i="21"/>
  <c r="AF197" i="21"/>
  <c r="AE197" i="21"/>
  <c r="AD197" i="21"/>
  <c r="AC197" i="21"/>
  <c r="AB197" i="21"/>
  <c r="AA197" i="21"/>
  <c r="Z197" i="21"/>
  <c r="Y197" i="21"/>
  <c r="X197" i="21"/>
  <c r="W197" i="21"/>
  <c r="V197" i="21"/>
  <c r="U197" i="21"/>
  <c r="T197" i="21"/>
  <c r="S197" i="21"/>
  <c r="R197" i="21"/>
  <c r="Q197" i="21"/>
  <c r="P197" i="21"/>
  <c r="O197" i="21"/>
  <c r="N197" i="21"/>
  <c r="M197" i="21"/>
  <c r="L197" i="21"/>
  <c r="K197" i="21"/>
  <c r="J197" i="21"/>
  <c r="I197" i="21"/>
  <c r="H197" i="21"/>
  <c r="G197" i="21"/>
  <c r="F197" i="21"/>
  <c r="E197" i="21"/>
  <c r="D197" i="21"/>
  <c r="C197" i="21"/>
  <c r="B197" i="21"/>
  <c r="A197" i="21"/>
  <c r="EF196" i="21"/>
  <c r="EE196" i="21"/>
  <c r="ED196" i="21"/>
  <c r="EC196" i="21"/>
  <c r="EB196" i="21"/>
  <c r="EA196" i="21"/>
  <c r="DZ196" i="21"/>
  <c r="DY196" i="21"/>
  <c r="DX196" i="21"/>
  <c r="DW196" i="21"/>
  <c r="DV196" i="21"/>
  <c r="DU196" i="21"/>
  <c r="DT196" i="21"/>
  <c r="DS196" i="21"/>
  <c r="DR196" i="21"/>
  <c r="DQ196" i="21"/>
  <c r="DP196" i="21"/>
  <c r="DO196" i="21"/>
  <c r="DN196" i="21"/>
  <c r="DM196" i="21"/>
  <c r="DL196" i="21"/>
  <c r="DK196" i="21"/>
  <c r="DJ196" i="21"/>
  <c r="DI196" i="21"/>
  <c r="DH196" i="21"/>
  <c r="DG196" i="21"/>
  <c r="DF196" i="21"/>
  <c r="DE196" i="21"/>
  <c r="DD196" i="21"/>
  <c r="DC196" i="21"/>
  <c r="DB196" i="21"/>
  <c r="DA196" i="21"/>
  <c r="CZ196" i="21"/>
  <c r="CY196" i="21"/>
  <c r="CX196" i="21"/>
  <c r="CW196" i="21"/>
  <c r="CV196" i="21"/>
  <c r="CU196" i="21"/>
  <c r="CT196" i="21"/>
  <c r="CS196" i="21"/>
  <c r="CR196" i="21"/>
  <c r="CQ196" i="21"/>
  <c r="CP196" i="21"/>
  <c r="CO196" i="21"/>
  <c r="CN196" i="21"/>
  <c r="CM196" i="21"/>
  <c r="CL196" i="21"/>
  <c r="CK196" i="21"/>
  <c r="CJ196" i="21"/>
  <c r="CI196" i="21"/>
  <c r="CH196" i="21"/>
  <c r="CG196" i="21"/>
  <c r="CF196" i="21"/>
  <c r="CE196" i="21"/>
  <c r="CD196" i="21"/>
  <c r="CC196" i="21"/>
  <c r="CB196" i="21"/>
  <c r="CA196" i="21"/>
  <c r="BZ196" i="21"/>
  <c r="BY196" i="21"/>
  <c r="BX196" i="21"/>
  <c r="BW196" i="21"/>
  <c r="BV196" i="21"/>
  <c r="BU196" i="21"/>
  <c r="BT196" i="21"/>
  <c r="BS196" i="21"/>
  <c r="BQ196" i="21"/>
  <c r="BP196" i="21"/>
  <c r="BO196" i="21"/>
  <c r="BN196" i="21"/>
  <c r="BM196" i="21"/>
  <c r="BL196" i="21"/>
  <c r="BK196" i="21"/>
  <c r="BJ196" i="21"/>
  <c r="BI196" i="21"/>
  <c r="BH196" i="21"/>
  <c r="BG196" i="21"/>
  <c r="BF196" i="21"/>
  <c r="BE196" i="21"/>
  <c r="BD196" i="21"/>
  <c r="BC196" i="21"/>
  <c r="BB196" i="21"/>
  <c r="BA196" i="21"/>
  <c r="AZ196" i="21"/>
  <c r="AY196" i="21"/>
  <c r="AX196" i="21"/>
  <c r="AW196" i="21"/>
  <c r="AV196" i="21"/>
  <c r="AU196" i="21"/>
  <c r="AT196" i="21"/>
  <c r="AS196" i="21"/>
  <c r="AR196" i="21"/>
  <c r="AQ196" i="21"/>
  <c r="AP196" i="21"/>
  <c r="AO196" i="21"/>
  <c r="AN196" i="21"/>
  <c r="AM196" i="21"/>
  <c r="AL196" i="21"/>
  <c r="AK196" i="21"/>
  <c r="AJ196" i="21"/>
  <c r="AI196" i="21"/>
  <c r="AH196" i="21"/>
  <c r="AG196" i="21"/>
  <c r="AF196" i="21"/>
  <c r="AE196" i="21"/>
  <c r="AD196" i="21"/>
  <c r="AC196" i="21"/>
  <c r="AB196" i="21"/>
  <c r="AA196" i="21"/>
  <c r="Z196" i="21"/>
  <c r="Y196" i="21"/>
  <c r="X196" i="21"/>
  <c r="W196" i="21"/>
  <c r="V196" i="21"/>
  <c r="U196" i="21"/>
  <c r="T196" i="21"/>
  <c r="S196" i="21"/>
  <c r="R196" i="21"/>
  <c r="Q196" i="21"/>
  <c r="P196" i="21"/>
  <c r="O196" i="21"/>
  <c r="N196" i="21"/>
  <c r="M196" i="21"/>
  <c r="L196" i="21"/>
  <c r="K196" i="21"/>
  <c r="J196" i="21"/>
  <c r="I196" i="21"/>
  <c r="H196" i="21"/>
  <c r="G196" i="21"/>
  <c r="F196" i="21"/>
  <c r="E196" i="21"/>
  <c r="D196" i="21"/>
  <c r="C196" i="21"/>
  <c r="B196" i="21"/>
  <c r="A196" i="21"/>
  <c r="EF195" i="21"/>
  <c r="EE195" i="21"/>
  <c r="ED195" i="21"/>
  <c r="EC195" i="21"/>
  <c r="EB195" i="21"/>
  <c r="EA195" i="21"/>
  <c r="DZ195" i="21"/>
  <c r="DY195" i="21"/>
  <c r="DX195" i="21"/>
  <c r="DW195" i="21"/>
  <c r="DV195" i="21"/>
  <c r="DU195" i="21"/>
  <c r="DT195" i="21"/>
  <c r="DS195" i="21"/>
  <c r="DR195" i="21"/>
  <c r="DQ195" i="21"/>
  <c r="DP195" i="21"/>
  <c r="DO195" i="21"/>
  <c r="DN195" i="21"/>
  <c r="DM195" i="21"/>
  <c r="DL195" i="21"/>
  <c r="DK195" i="21"/>
  <c r="DJ195" i="21"/>
  <c r="DI195" i="21"/>
  <c r="DH195" i="21"/>
  <c r="DG195" i="21"/>
  <c r="DF195" i="21"/>
  <c r="DE195" i="21"/>
  <c r="DD195" i="21"/>
  <c r="DC195" i="21"/>
  <c r="DB195" i="21"/>
  <c r="DA195" i="21"/>
  <c r="CZ195" i="21"/>
  <c r="CY195" i="21"/>
  <c r="CX195" i="21"/>
  <c r="CW195" i="21"/>
  <c r="CV195" i="21"/>
  <c r="CU195" i="21"/>
  <c r="CT195" i="21"/>
  <c r="CS195" i="21"/>
  <c r="CR195" i="21"/>
  <c r="CQ195" i="21"/>
  <c r="CP195" i="21"/>
  <c r="CO195" i="21"/>
  <c r="CN195" i="21"/>
  <c r="CM195" i="21"/>
  <c r="CL195" i="21"/>
  <c r="CK195" i="21"/>
  <c r="CJ195" i="21"/>
  <c r="CI195" i="21"/>
  <c r="CH195" i="21"/>
  <c r="CG195" i="21"/>
  <c r="CF195" i="21"/>
  <c r="CE195" i="21"/>
  <c r="CD195" i="21"/>
  <c r="CC195" i="21"/>
  <c r="CB195" i="21"/>
  <c r="CA195" i="21"/>
  <c r="BZ195" i="21"/>
  <c r="BY195" i="21"/>
  <c r="BX195" i="21"/>
  <c r="BW195" i="21"/>
  <c r="BV195" i="21"/>
  <c r="BU195" i="21"/>
  <c r="BT195" i="21"/>
  <c r="BS195" i="21"/>
  <c r="BQ195" i="21"/>
  <c r="BP195" i="21"/>
  <c r="BO195" i="21"/>
  <c r="BN195" i="21"/>
  <c r="BM195" i="21"/>
  <c r="BL195" i="21"/>
  <c r="BK195" i="21"/>
  <c r="BJ195" i="21"/>
  <c r="BI195" i="21"/>
  <c r="BH195" i="21"/>
  <c r="BG195" i="21"/>
  <c r="BF195" i="21"/>
  <c r="BE195" i="21"/>
  <c r="BD195" i="21"/>
  <c r="BC195" i="21"/>
  <c r="BB195" i="21"/>
  <c r="BA195" i="21"/>
  <c r="AZ195" i="21"/>
  <c r="AY195" i="21"/>
  <c r="AX195" i="21"/>
  <c r="AW195" i="21"/>
  <c r="AV195" i="21"/>
  <c r="AU195" i="21"/>
  <c r="AT195" i="21"/>
  <c r="AS195" i="21"/>
  <c r="AR195" i="21"/>
  <c r="AQ195" i="21"/>
  <c r="AP195" i="21"/>
  <c r="AO195" i="21"/>
  <c r="AN195" i="21"/>
  <c r="AM195" i="21"/>
  <c r="AL195" i="21"/>
  <c r="AK195" i="21"/>
  <c r="AJ195" i="21"/>
  <c r="AI195" i="21"/>
  <c r="AH195" i="21"/>
  <c r="AG195" i="21"/>
  <c r="AF195" i="21"/>
  <c r="AE195" i="21"/>
  <c r="AD195" i="21"/>
  <c r="AC195" i="21"/>
  <c r="AB195" i="21"/>
  <c r="AA195" i="21"/>
  <c r="Z195" i="21"/>
  <c r="Y195" i="21"/>
  <c r="X195" i="21"/>
  <c r="W195" i="21"/>
  <c r="V195" i="21"/>
  <c r="U195" i="21"/>
  <c r="T195" i="21"/>
  <c r="S195" i="21"/>
  <c r="R195" i="21"/>
  <c r="Q195" i="21"/>
  <c r="P195" i="21"/>
  <c r="O195" i="21"/>
  <c r="N195" i="21"/>
  <c r="M195" i="21"/>
  <c r="L195" i="21"/>
  <c r="K195" i="21"/>
  <c r="J195" i="21"/>
  <c r="I195" i="21"/>
  <c r="H195" i="21"/>
  <c r="G195" i="21"/>
  <c r="F195" i="21"/>
  <c r="E195" i="21"/>
  <c r="D195" i="21"/>
  <c r="C195" i="21"/>
  <c r="B195" i="21"/>
  <c r="A195" i="21"/>
  <c r="EF194" i="21"/>
  <c r="EE194" i="21"/>
  <c r="ED194" i="21"/>
  <c r="EC194" i="21"/>
  <c r="EB194" i="21"/>
  <c r="EA194" i="21"/>
  <c r="DZ194" i="21"/>
  <c r="DY194" i="21"/>
  <c r="DX194" i="21"/>
  <c r="DW194" i="21"/>
  <c r="DV194" i="21"/>
  <c r="DU194" i="21"/>
  <c r="DT194" i="21"/>
  <c r="DS194" i="21"/>
  <c r="DR194" i="21"/>
  <c r="DQ194" i="21"/>
  <c r="DP194" i="21"/>
  <c r="DO194" i="21"/>
  <c r="DN194" i="21"/>
  <c r="DM194" i="21"/>
  <c r="DL194" i="21"/>
  <c r="DK194" i="21"/>
  <c r="DJ194" i="21"/>
  <c r="DI194" i="21"/>
  <c r="DH194" i="21"/>
  <c r="DG194" i="21"/>
  <c r="DF194" i="21"/>
  <c r="DE194" i="21"/>
  <c r="DD194" i="21"/>
  <c r="DC194" i="21"/>
  <c r="DB194" i="21"/>
  <c r="DA194" i="21"/>
  <c r="CZ194" i="21"/>
  <c r="CY194" i="21"/>
  <c r="CX194" i="21"/>
  <c r="CW194" i="21"/>
  <c r="CV194" i="21"/>
  <c r="CU194" i="21"/>
  <c r="CT194" i="21"/>
  <c r="CS194" i="21"/>
  <c r="CR194" i="21"/>
  <c r="CQ194" i="21"/>
  <c r="CP194" i="21"/>
  <c r="CO194" i="21"/>
  <c r="CN194" i="21"/>
  <c r="CM194" i="21"/>
  <c r="CL194" i="21"/>
  <c r="CK194" i="21"/>
  <c r="CJ194" i="21"/>
  <c r="CI194" i="21"/>
  <c r="CH194" i="21"/>
  <c r="CG194" i="21"/>
  <c r="CF194" i="21"/>
  <c r="CE194" i="21"/>
  <c r="CD194" i="21"/>
  <c r="CC194" i="21"/>
  <c r="CB194" i="21"/>
  <c r="CA194" i="21"/>
  <c r="BZ194" i="21"/>
  <c r="BY194" i="21"/>
  <c r="BX194" i="21"/>
  <c r="BW194" i="21"/>
  <c r="BV194" i="21"/>
  <c r="BU194" i="21"/>
  <c r="BT194" i="21"/>
  <c r="BS194" i="21"/>
  <c r="BQ194" i="21"/>
  <c r="BP194" i="21"/>
  <c r="BO194" i="21"/>
  <c r="BN194" i="21"/>
  <c r="BM194" i="21"/>
  <c r="BL194" i="21"/>
  <c r="BK194" i="21"/>
  <c r="BJ194" i="21"/>
  <c r="BI194" i="21"/>
  <c r="BH194" i="21"/>
  <c r="BG194" i="21"/>
  <c r="BF194" i="21"/>
  <c r="BE194" i="21"/>
  <c r="BD194" i="21"/>
  <c r="BC194" i="21"/>
  <c r="BB194" i="21"/>
  <c r="BA194" i="21"/>
  <c r="AZ194" i="21"/>
  <c r="AY194" i="21"/>
  <c r="AX194" i="21"/>
  <c r="AW194" i="21"/>
  <c r="AV194" i="21"/>
  <c r="AU194" i="21"/>
  <c r="AT194" i="21"/>
  <c r="AS194" i="21"/>
  <c r="AR194" i="21"/>
  <c r="AQ194" i="21"/>
  <c r="AP194" i="21"/>
  <c r="AO194" i="21"/>
  <c r="AN194" i="21"/>
  <c r="AM194" i="21"/>
  <c r="AL194" i="21"/>
  <c r="AK194" i="21"/>
  <c r="AJ194" i="21"/>
  <c r="AI194" i="21"/>
  <c r="AH194" i="21"/>
  <c r="AG194" i="21"/>
  <c r="AF194" i="21"/>
  <c r="AE194" i="21"/>
  <c r="AD194" i="21"/>
  <c r="AC194" i="21"/>
  <c r="AB194" i="21"/>
  <c r="AA194" i="21"/>
  <c r="Z194" i="21"/>
  <c r="Y194" i="21"/>
  <c r="X194" i="21"/>
  <c r="W194" i="21"/>
  <c r="V194" i="21"/>
  <c r="U194" i="21"/>
  <c r="T194" i="21"/>
  <c r="S194" i="21"/>
  <c r="R194" i="21"/>
  <c r="Q194" i="21"/>
  <c r="P194" i="21"/>
  <c r="O194" i="21"/>
  <c r="N194" i="21"/>
  <c r="M194" i="21"/>
  <c r="L194" i="21"/>
  <c r="K194" i="21"/>
  <c r="J194" i="21"/>
  <c r="I194" i="21"/>
  <c r="H194" i="21"/>
  <c r="G194" i="21"/>
  <c r="F194" i="21"/>
  <c r="E194" i="21"/>
  <c r="D194" i="21"/>
  <c r="C194" i="21"/>
  <c r="B194" i="21"/>
  <c r="A194" i="21"/>
  <c r="EF193" i="21"/>
  <c r="EE193" i="21"/>
  <c r="ED193" i="21"/>
  <c r="EC193" i="21"/>
  <c r="EB193" i="21"/>
  <c r="EA193" i="21"/>
  <c r="DZ193" i="21"/>
  <c r="DY193" i="21"/>
  <c r="DX193" i="21"/>
  <c r="DW193" i="21"/>
  <c r="DV193" i="21"/>
  <c r="DU193" i="21"/>
  <c r="DT193" i="21"/>
  <c r="DS193" i="21"/>
  <c r="DR193" i="21"/>
  <c r="DQ193" i="21"/>
  <c r="DP193" i="21"/>
  <c r="DO193" i="21"/>
  <c r="DN193" i="21"/>
  <c r="DM193" i="21"/>
  <c r="DL193" i="21"/>
  <c r="DK193" i="21"/>
  <c r="DJ193" i="21"/>
  <c r="DI193" i="21"/>
  <c r="DH193" i="21"/>
  <c r="DG193" i="21"/>
  <c r="DF193" i="21"/>
  <c r="DE193" i="21"/>
  <c r="DD193" i="21"/>
  <c r="DC193" i="21"/>
  <c r="DB193" i="21"/>
  <c r="DA193" i="21"/>
  <c r="CZ193" i="21"/>
  <c r="CY193" i="21"/>
  <c r="CX193" i="21"/>
  <c r="CW193" i="21"/>
  <c r="CV193" i="21"/>
  <c r="CU193" i="21"/>
  <c r="CT193" i="21"/>
  <c r="CS193" i="21"/>
  <c r="CR193" i="21"/>
  <c r="CQ193" i="21"/>
  <c r="CP193" i="21"/>
  <c r="CO193" i="21"/>
  <c r="CN193" i="21"/>
  <c r="CM193" i="21"/>
  <c r="CL193" i="21"/>
  <c r="CK193" i="21"/>
  <c r="CJ193" i="21"/>
  <c r="CI193" i="21"/>
  <c r="CH193" i="21"/>
  <c r="CG193" i="21"/>
  <c r="CF193" i="21"/>
  <c r="CE193" i="21"/>
  <c r="CD193" i="21"/>
  <c r="CC193" i="21"/>
  <c r="CB193" i="21"/>
  <c r="CA193" i="21"/>
  <c r="BZ193" i="21"/>
  <c r="BY193" i="21"/>
  <c r="BX193" i="21"/>
  <c r="BW193" i="21"/>
  <c r="BV193" i="21"/>
  <c r="BU193" i="21"/>
  <c r="BT193" i="21"/>
  <c r="BS193" i="21"/>
  <c r="BQ193" i="21"/>
  <c r="BP193" i="21"/>
  <c r="BO193" i="21"/>
  <c r="BN193" i="21"/>
  <c r="BM193" i="21"/>
  <c r="BL193" i="21"/>
  <c r="BK193" i="21"/>
  <c r="BJ193" i="21"/>
  <c r="BI193" i="21"/>
  <c r="BH193" i="21"/>
  <c r="BG193" i="21"/>
  <c r="BF193" i="21"/>
  <c r="BE193" i="21"/>
  <c r="BD193" i="21"/>
  <c r="BC193" i="21"/>
  <c r="BB193" i="21"/>
  <c r="BA193" i="21"/>
  <c r="AZ193" i="21"/>
  <c r="AY193" i="21"/>
  <c r="AX193" i="21"/>
  <c r="AW193" i="21"/>
  <c r="AV193" i="21"/>
  <c r="AU193" i="21"/>
  <c r="AT193" i="21"/>
  <c r="AS193" i="21"/>
  <c r="AR193" i="21"/>
  <c r="AQ193" i="21"/>
  <c r="AP193" i="21"/>
  <c r="AO193" i="21"/>
  <c r="AN193" i="21"/>
  <c r="AM193" i="21"/>
  <c r="AL193" i="21"/>
  <c r="AK193" i="21"/>
  <c r="AJ193" i="21"/>
  <c r="AI193" i="21"/>
  <c r="AH193" i="21"/>
  <c r="AG193" i="21"/>
  <c r="AF193" i="21"/>
  <c r="AE193" i="21"/>
  <c r="AD193" i="21"/>
  <c r="AC193" i="21"/>
  <c r="AB193" i="21"/>
  <c r="AA193" i="21"/>
  <c r="Z193" i="21"/>
  <c r="Y193" i="21"/>
  <c r="X193" i="21"/>
  <c r="W193" i="21"/>
  <c r="V193" i="21"/>
  <c r="U193" i="21"/>
  <c r="T193" i="21"/>
  <c r="S193" i="21"/>
  <c r="R193" i="21"/>
  <c r="Q193" i="21"/>
  <c r="P193" i="21"/>
  <c r="O193" i="21"/>
  <c r="N193" i="21"/>
  <c r="M193" i="21"/>
  <c r="L193" i="21"/>
  <c r="K193" i="21"/>
  <c r="J193" i="21"/>
  <c r="I193" i="21"/>
  <c r="H193" i="21"/>
  <c r="G193" i="21"/>
  <c r="F193" i="21"/>
  <c r="E193" i="21"/>
  <c r="D193" i="21"/>
  <c r="C193" i="21"/>
  <c r="B193" i="21"/>
  <c r="A193" i="21"/>
  <c r="EF192" i="21"/>
  <c r="EE192" i="21"/>
  <c r="ED192" i="21"/>
  <c r="EC192" i="21"/>
  <c r="EB192" i="21"/>
  <c r="EA192" i="21"/>
  <c r="DZ192" i="21"/>
  <c r="DY192" i="21"/>
  <c r="DX192" i="21"/>
  <c r="DW192" i="21"/>
  <c r="DV192" i="21"/>
  <c r="DU192" i="21"/>
  <c r="DT192" i="21"/>
  <c r="DS192" i="21"/>
  <c r="DR192" i="21"/>
  <c r="DQ192" i="21"/>
  <c r="DP192" i="21"/>
  <c r="DO192" i="21"/>
  <c r="DN192" i="21"/>
  <c r="DM192" i="21"/>
  <c r="DL192" i="21"/>
  <c r="DK192" i="21"/>
  <c r="DJ192" i="21"/>
  <c r="DI192" i="21"/>
  <c r="DH192" i="21"/>
  <c r="DG192" i="21"/>
  <c r="DF192" i="21"/>
  <c r="DE192" i="21"/>
  <c r="DD192" i="21"/>
  <c r="DC192" i="21"/>
  <c r="DB192" i="21"/>
  <c r="DA192" i="21"/>
  <c r="CZ192" i="21"/>
  <c r="CY192" i="21"/>
  <c r="CX192" i="21"/>
  <c r="CW192" i="21"/>
  <c r="CV192" i="21"/>
  <c r="CU192" i="21"/>
  <c r="CT192" i="21"/>
  <c r="CS192" i="21"/>
  <c r="CR192" i="21"/>
  <c r="CQ192" i="21"/>
  <c r="CP192" i="21"/>
  <c r="CO192" i="21"/>
  <c r="CN192" i="21"/>
  <c r="CM192" i="21"/>
  <c r="CL192" i="21"/>
  <c r="CK192" i="21"/>
  <c r="CJ192" i="21"/>
  <c r="CI192" i="21"/>
  <c r="CH192" i="21"/>
  <c r="CG192" i="21"/>
  <c r="CF192" i="21"/>
  <c r="CE192" i="21"/>
  <c r="CD192" i="21"/>
  <c r="CC192" i="21"/>
  <c r="CB192" i="21"/>
  <c r="CA192" i="21"/>
  <c r="BZ192" i="21"/>
  <c r="BY192" i="21"/>
  <c r="BX192" i="21"/>
  <c r="BW192" i="21"/>
  <c r="BV192" i="21"/>
  <c r="BU192" i="21"/>
  <c r="BT192" i="21"/>
  <c r="BS192" i="21"/>
  <c r="BQ192" i="21"/>
  <c r="BP192" i="21"/>
  <c r="BO192" i="21"/>
  <c r="BN192" i="21"/>
  <c r="BM192" i="21"/>
  <c r="BL192" i="21"/>
  <c r="BK192" i="21"/>
  <c r="BJ192" i="21"/>
  <c r="BI192" i="21"/>
  <c r="BH192" i="21"/>
  <c r="BG192" i="21"/>
  <c r="BF192" i="21"/>
  <c r="BE192" i="21"/>
  <c r="BD192" i="21"/>
  <c r="BC192" i="21"/>
  <c r="BB192" i="21"/>
  <c r="BA192" i="21"/>
  <c r="AZ192" i="21"/>
  <c r="AY192" i="21"/>
  <c r="AX192" i="21"/>
  <c r="AW192" i="21"/>
  <c r="AV192" i="21"/>
  <c r="AU192" i="21"/>
  <c r="AT192" i="21"/>
  <c r="AS192" i="21"/>
  <c r="AR192" i="21"/>
  <c r="AQ192" i="21"/>
  <c r="AP192" i="21"/>
  <c r="AO192" i="21"/>
  <c r="AN192" i="21"/>
  <c r="AM192" i="21"/>
  <c r="AL192" i="21"/>
  <c r="AK192" i="21"/>
  <c r="AJ192" i="21"/>
  <c r="AI192" i="21"/>
  <c r="AH192" i="21"/>
  <c r="AG192" i="21"/>
  <c r="AF192" i="21"/>
  <c r="AE192" i="21"/>
  <c r="AD192" i="21"/>
  <c r="AC192" i="21"/>
  <c r="AB192" i="21"/>
  <c r="AA192" i="21"/>
  <c r="Z192" i="21"/>
  <c r="Y192" i="21"/>
  <c r="X192" i="21"/>
  <c r="W192" i="21"/>
  <c r="V192" i="21"/>
  <c r="U192" i="21"/>
  <c r="T192" i="21"/>
  <c r="S192" i="21"/>
  <c r="R192" i="21"/>
  <c r="Q192" i="21"/>
  <c r="P192" i="21"/>
  <c r="O192" i="21"/>
  <c r="N192" i="21"/>
  <c r="M192" i="21"/>
  <c r="L192" i="21"/>
  <c r="K192" i="21"/>
  <c r="J192" i="21"/>
  <c r="I192" i="21"/>
  <c r="H192" i="21"/>
  <c r="G192" i="21"/>
  <c r="F192" i="21"/>
  <c r="E192" i="21"/>
  <c r="D192" i="21"/>
  <c r="C192" i="21"/>
  <c r="B192" i="21"/>
  <c r="A192" i="21"/>
  <c r="EF191" i="21"/>
  <c r="EE191" i="21"/>
  <c r="ED191" i="21"/>
  <c r="EC191" i="21"/>
  <c r="EB191" i="21"/>
  <c r="EA191" i="21"/>
  <c r="DZ191" i="21"/>
  <c r="DY191" i="21"/>
  <c r="DX191" i="21"/>
  <c r="DW191" i="21"/>
  <c r="DV191" i="21"/>
  <c r="DU191" i="21"/>
  <c r="DT191" i="21"/>
  <c r="DS191" i="21"/>
  <c r="DR191" i="21"/>
  <c r="DQ191" i="21"/>
  <c r="DP191" i="21"/>
  <c r="DO191" i="21"/>
  <c r="DN191" i="21"/>
  <c r="DM191" i="21"/>
  <c r="DL191" i="21"/>
  <c r="DK191" i="21"/>
  <c r="DJ191" i="21"/>
  <c r="DI191" i="21"/>
  <c r="DH191" i="21"/>
  <c r="DG191" i="21"/>
  <c r="DF191" i="21"/>
  <c r="DE191" i="21"/>
  <c r="DD191" i="21"/>
  <c r="DC191" i="21"/>
  <c r="DB191" i="21"/>
  <c r="DA191" i="21"/>
  <c r="CZ191" i="21"/>
  <c r="CY191" i="21"/>
  <c r="CX191" i="21"/>
  <c r="CW191" i="21"/>
  <c r="CV191" i="21"/>
  <c r="CU191" i="21"/>
  <c r="CT191" i="21"/>
  <c r="CS191" i="21"/>
  <c r="CR191" i="21"/>
  <c r="CQ191" i="21"/>
  <c r="CP191" i="21"/>
  <c r="CO191" i="21"/>
  <c r="CN191" i="21"/>
  <c r="CM191" i="21"/>
  <c r="CL191" i="21"/>
  <c r="CK191" i="21"/>
  <c r="CJ191" i="21"/>
  <c r="CI191" i="21"/>
  <c r="CH191" i="21"/>
  <c r="CG191" i="21"/>
  <c r="CF191" i="21"/>
  <c r="CE191" i="21"/>
  <c r="CD191" i="21"/>
  <c r="CC191" i="21"/>
  <c r="CB191" i="21"/>
  <c r="CA191" i="21"/>
  <c r="BZ191" i="21"/>
  <c r="BY191" i="21"/>
  <c r="BX191" i="21"/>
  <c r="BW191" i="21"/>
  <c r="BV191" i="21"/>
  <c r="BU191" i="21"/>
  <c r="BT191" i="21"/>
  <c r="BS191" i="21"/>
  <c r="BQ191" i="21"/>
  <c r="BP191" i="21"/>
  <c r="BO191" i="21"/>
  <c r="BN191" i="21"/>
  <c r="BM191" i="21"/>
  <c r="BL191" i="21"/>
  <c r="BK191" i="21"/>
  <c r="BJ191" i="21"/>
  <c r="BI191" i="21"/>
  <c r="BH191" i="21"/>
  <c r="BG191" i="21"/>
  <c r="BF191" i="21"/>
  <c r="BE191" i="21"/>
  <c r="BD191" i="21"/>
  <c r="BC191" i="21"/>
  <c r="BB191" i="21"/>
  <c r="BA191" i="21"/>
  <c r="AZ191" i="21"/>
  <c r="AY191" i="21"/>
  <c r="AX191" i="21"/>
  <c r="AW191" i="21"/>
  <c r="AV191" i="21"/>
  <c r="AU191" i="21"/>
  <c r="AT191" i="21"/>
  <c r="AS191" i="21"/>
  <c r="AR191" i="21"/>
  <c r="AQ191" i="21"/>
  <c r="AP191" i="21"/>
  <c r="AO191" i="21"/>
  <c r="AN191" i="21"/>
  <c r="AM191" i="21"/>
  <c r="AL191" i="21"/>
  <c r="AK191" i="21"/>
  <c r="AJ191" i="21"/>
  <c r="AI191" i="21"/>
  <c r="AH191" i="21"/>
  <c r="AG191" i="21"/>
  <c r="AF191" i="21"/>
  <c r="AE191" i="21"/>
  <c r="AD191" i="21"/>
  <c r="AC191" i="21"/>
  <c r="AB191" i="21"/>
  <c r="AA191" i="21"/>
  <c r="Z191" i="21"/>
  <c r="Y191" i="21"/>
  <c r="X191" i="21"/>
  <c r="W191" i="21"/>
  <c r="V191" i="21"/>
  <c r="U191" i="21"/>
  <c r="T191" i="21"/>
  <c r="S191" i="21"/>
  <c r="R191" i="21"/>
  <c r="Q191" i="21"/>
  <c r="P191" i="21"/>
  <c r="O191" i="21"/>
  <c r="N191" i="21"/>
  <c r="M191" i="21"/>
  <c r="L191" i="21"/>
  <c r="K191" i="21"/>
  <c r="J191" i="21"/>
  <c r="I191" i="21"/>
  <c r="H191" i="21"/>
  <c r="G191" i="21"/>
  <c r="F191" i="21"/>
  <c r="E191" i="21"/>
  <c r="D191" i="21"/>
  <c r="C191" i="21"/>
  <c r="B191" i="21"/>
  <c r="A191" i="21"/>
  <c r="EF190" i="21"/>
  <c r="EE190" i="21"/>
  <c r="ED190" i="21"/>
  <c r="EC190" i="21"/>
  <c r="EB190" i="21"/>
  <c r="EA190" i="21"/>
  <c r="DZ190" i="21"/>
  <c r="DY190" i="21"/>
  <c r="DX190" i="21"/>
  <c r="DW190" i="21"/>
  <c r="DV190" i="21"/>
  <c r="DU190" i="21"/>
  <c r="DT190" i="21"/>
  <c r="DS190" i="21"/>
  <c r="DR190" i="21"/>
  <c r="DQ190" i="21"/>
  <c r="DP190" i="21"/>
  <c r="DO190" i="21"/>
  <c r="DN190" i="21"/>
  <c r="DM190" i="21"/>
  <c r="DL190" i="21"/>
  <c r="DK190" i="21"/>
  <c r="DJ190" i="21"/>
  <c r="DI190" i="21"/>
  <c r="DH190" i="21"/>
  <c r="DG190" i="21"/>
  <c r="DF190" i="21"/>
  <c r="DE190" i="21"/>
  <c r="DD190" i="21"/>
  <c r="DC190" i="21"/>
  <c r="DB190" i="21"/>
  <c r="DA190" i="21"/>
  <c r="CZ190" i="21"/>
  <c r="CY190" i="21"/>
  <c r="CX190" i="21"/>
  <c r="CW190" i="21"/>
  <c r="CV190" i="21"/>
  <c r="CU190" i="21"/>
  <c r="CT190" i="21"/>
  <c r="CS190" i="21"/>
  <c r="CR190" i="21"/>
  <c r="CQ190" i="21"/>
  <c r="CP190" i="21"/>
  <c r="CO190" i="21"/>
  <c r="CN190" i="21"/>
  <c r="CM190" i="21"/>
  <c r="CL190" i="21"/>
  <c r="CK190" i="21"/>
  <c r="CJ190" i="21"/>
  <c r="CI190" i="21"/>
  <c r="CH190" i="21"/>
  <c r="CG190" i="21"/>
  <c r="CF190" i="21"/>
  <c r="CE190" i="21"/>
  <c r="CD190" i="21"/>
  <c r="CC190" i="21"/>
  <c r="CB190" i="21"/>
  <c r="CA190" i="21"/>
  <c r="BZ190" i="21"/>
  <c r="BY190" i="21"/>
  <c r="BX190" i="21"/>
  <c r="BW190" i="21"/>
  <c r="BV190" i="21"/>
  <c r="BU190" i="21"/>
  <c r="BT190" i="21"/>
  <c r="BS190" i="21"/>
  <c r="BQ190" i="21"/>
  <c r="BP190" i="21"/>
  <c r="BO190" i="21"/>
  <c r="BN190" i="21"/>
  <c r="BM190" i="21"/>
  <c r="BL190" i="21"/>
  <c r="BK190" i="21"/>
  <c r="BJ190" i="21"/>
  <c r="BI190" i="21"/>
  <c r="BH190" i="21"/>
  <c r="BG190" i="21"/>
  <c r="BF190" i="21"/>
  <c r="BE190" i="21"/>
  <c r="BD190" i="21"/>
  <c r="BC190" i="21"/>
  <c r="BB190" i="21"/>
  <c r="BA190" i="21"/>
  <c r="AZ190" i="21"/>
  <c r="AY190" i="21"/>
  <c r="AX190" i="21"/>
  <c r="AW190" i="21"/>
  <c r="AV190" i="21"/>
  <c r="AU190" i="21"/>
  <c r="AT190" i="21"/>
  <c r="AS190" i="21"/>
  <c r="AR190" i="21"/>
  <c r="AQ190" i="21"/>
  <c r="AP190" i="21"/>
  <c r="AO190" i="21"/>
  <c r="AN190" i="21"/>
  <c r="AM190" i="21"/>
  <c r="AL190" i="21"/>
  <c r="AK190" i="21"/>
  <c r="AJ190" i="21"/>
  <c r="AI190" i="21"/>
  <c r="AH190" i="21"/>
  <c r="AG190" i="21"/>
  <c r="AF190" i="21"/>
  <c r="AE190" i="21"/>
  <c r="AD190" i="21"/>
  <c r="AC190" i="21"/>
  <c r="AB190" i="21"/>
  <c r="AA190" i="21"/>
  <c r="Z190" i="21"/>
  <c r="Y190" i="21"/>
  <c r="X190" i="21"/>
  <c r="W190" i="21"/>
  <c r="V190" i="21"/>
  <c r="U190" i="21"/>
  <c r="T190" i="21"/>
  <c r="S190" i="21"/>
  <c r="R190" i="21"/>
  <c r="Q190" i="21"/>
  <c r="P190" i="21"/>
  <c r="O190" i="21"/>
  <c r="N190" i="21"/>
  <c r="M190" i="21"/>
  <c r="L190" i="21"/>
  <c r="K190" i="21"/>
  <c r="J190" i="21"/>
  <c r="I190" i="21"/>
  <c r="H190" i="21"/>
  <c r="G190" i="21"/>
  <c r="F190" i="21"/>
  <c r="E190" i="21"/>
  <c r="D190" i="21"/>
  <c r="C190" i="21"/>
  <c r="B190" i="21"/>
  <c r="A190" i="21"/>
  <c r="EF189" i="21"/>
  <c r="EE189" i="21"/>
  <c r="ED189" i="21"/>
  <c r="EC189" i="21"/>
  <c r="EB189" i="21"/>
  <c r="EA189" i="21"/>
  <c r="DZ189" i="21"/>
  <c r="DY189" i="21"/>
  <c r="DX189" i="21"/>
  <c r="DW189" i="21"/>
  <c r="DV189" i="21"/>
  <c r="DU189" i="21"/>
  <c r="DT189" i="21"/>
  <c r="DS189" i="21"/>
  <c r="DR189" i="21"/>
  <c r="DQ189" i="21"/>
  <c r="DP189" i="21"/>
  <c r="DO189" i="21"/>
  <c r="DN189" i="21"/>
  <c r="DM189" i="21"/>
  <c r="DL189" i="21"/>
  <c r="DK189" i="21"/>
  <c r="DJ189" i="21"/>
  <c r="DI189" i="21"/>
  <c r="DH189" i="21"/>
  <c r="DG189" i="21"/>
  <c r="DF189" i="21"/>
  <c r="DE189" i="21"/>
  <c r="DD189" i="21"/>
  <c r="DC189" i="21"/>
  <c r="DB189" i="21"/>
  <c r="DA189" i="21"/>
  <c r="CZ189" i="21"/>
  <c r="CY189" i="21"/>
  <c r="CX189" i="21"/>
  <c r="CW189" i="21"/>
  <c r="CV189" i="21"/>
  <c r="CU189" i="21"/>
  <c r="CT189" i="21"/>
  <c r="CS189" i="21"/>
  <c r="CR189" i="21"/>
  <c r="CQ189" i="21"/>
  <c r="CP189" i="21"/>
  <c r="CO189" i="21"/>
  <c r="CN189" i="21"/>
  <c r="CM189" i="21"/>
  <c r="CL189" i="21"/>
  <c r="CK189" i="21"/>
  <c r="CJ189" i="21"/>
  <c r="CI189" i="21"/>
  <c r="CH189" i="21"/>
  <c r="CG189" i="21"/>
  <c r="CF189" i="21"/>
  <c r="CE189" i="21"/>
  <c r="CD189" i="21"/>
  <c r="CC189" i="21"/>
  <c r="CB189" i="21"/>
  <c r="CA189" i="21"/>
  <c r="BZ189" i="21"/>
  <c r="BY189" i="21"/>
  <c r="BX189" i="21"/>
  <c r="BW189" i="21"/>
  <c r="BV189" i="21"/>
  <c r="BU189" i="21"/>
  <c r="BT189" i="21"/>
  <c r="BS189" i="21"/>
  <c r="BQ189" i="21"/>
  <c r="BP189" i="21"/>
  <c r="BO189" i="21"/>
  <c r="BN189" i="21"/>
  <c r="BM189" i="21"/>
  <c r="BL189" i="21"/>
  <c r="BK189" i="21"/>
  <c r="BJ189" i="21"/>
  <c r="BI189" i="21"/>
  <c r="BH189" i="21"/>
  <c r="BG189" i="21"/>
  <c r="BF189" i="21"/>
  <c r="BE189" i="21"/>
  <c r="BD189" i="21"/>
  <c r="BC189" i="21"/>
  <c r="BB189" i="21"/>
  <c r="BA189" i="21"/>
  <c r="AZ189" i="21"/>
  <c r="AY189" i="21"/>
  <c r="AX189" i="21"/>
  <c r="AW189" i="21"/>
  <c r="AV189" i="21"/>
  <c r="AU189" i="21"/>
  <c r="AT189" i="21"/>
  <c r="AS189" i="21"/>
  <c r="AR189" i="21"/>
  <c r="AQ189" i="21"/>
  <c r="AP189" i="21"/>
  <c r="AO189" i="21"/>
  <c r="AN189" i="21"/>
  <c r="AM189" i="21"/>
  <c r="AL189" i="21"/>
  <c r="AK189" i="21"/>
  <c r="AJ189" i="21"/>
  <c r="AI189" i="21"/>
  <c r="AH189" i="21"/>
  <c r="AG189" i="21"/>
  <c r="AF189" i="21"/>
  <c r="AE189" i="21"/>
  <c r="AD189" i="21"/>
  <c r="AC189" i="21"/>
  <c r="AB189" i="21"/>
  <c r="AA189" i="21"/>
  <c r="Z189" i="21"/>
  <c r="Y189" i="21"/>
  <c r="X189" i="21"/>
  <c r="W189" i="21"/>
  <c r="V189" i="21"/>
  <c r="U189" i="21"/>
  <c r="T189" i="21"/>
  <c r="S189" i="21"/>
  <c r="R189" i="21"/>
  <c r="Q189" i="21"/>
  <c r="P189" i="21"/>
  <c r="O189" i="21"/>
  <c r="N189" i="21"/>
  <c r="M189" i="21"/>
  <c r="L189" i="21"/>
  <c r="K189" i="21"/>
  <c r="J189" i="21"/>
  <c r="I189" i="21"/>
  <c r="H189" i="21"/>
  <c r="G189" i="21"/>
  <c r="F189" i="21"/>
  <c r="E189" i="21"/>
  <c r="D189" i="21"/>
  <c r="C189" i="21"/>
  <c r="B189" i="21"/>
  <c r="A189" i="21"/>
  <c r="EF188" i="21"/>
  <c r="EE188" i="21"/>
  <c r="ED188" i="21"/>
  <c r="EC188" i="21"/>
  <c r="EB188" i="21"/>
  <c r="EA188" i="21"/>
  <c r="DZ188" i="21"/>
  <c r="DY188" i="21"/>
  <c r="DX188" i="21"/>
  <c r="DW188" i="21"/>
  <c r="DV188" i="21"/>
  <c r="DU188" i="21"/>
  <c r="DT188" i="21"/>
  <c r="DS188" i="21"/>
  <c r="DR188" i="21"/>
  <c r="DQ188" i="21"/>
  <c r="DP188" i="21"/>
  <c r="DO188" i="21"/>
  <c r="DN188" i="21"/>
  <c r="DM188" i="21"/>
  <c r="DL188" i="21"/>
  <c r="DK188" i="21"/>
  <c r="DJ188" i="21"/>
  <c r="DI188" i="21"/>
  <c r="DH188" i="21"/>
  <c r="DG188" i="21"/>
  <c r="DF188" i="21"/>
  <c r="DE188" i="21"/>
  <c r="DD188" i="21"/>
  <c r="DC188" i="21"/>
  <c r="DB188" i="21"/>
  <c r="DA188" i="21"/>
  <c r="CZ188" i="21"/>
  <c r="CY188" i="21"/>
  <c r="CX188" i="21"/>
  <c r="CW188" i="21"/>
  <c r="CV188" i="21"/>
  <c r="CU188" i="21"/>
  <c r="CT188" i="21"/>
  <c r="CS188" i="21"/>
  <c r="CR188" i="21"/>
  <c r="CQ188" i="21"/>
  <c r="CP188" i="21"/>
  <c r="CO188" i="21"/>
  <c r="CN188" i="21"/>
  <c r="CM188" i="21"/>
  <c r="CL188" i="21"/>
  <c r="CK188" i="21"/>
  <c r="CJ188" i="21"/>
  <c r="CI188" i="21"/>
  <c r="CH188" i="21"/>
  <c r="CG188" i="21"/>
  <c r="CF188" i="21"/>
  <c r="CE188" i="21"/>
  <c r="CD188" i="21"/>
  <c r="CC188" i="21"/>
  <c r="CB188" i="21"/>
  <c r="CA188" i="21"/>
  <c r="BZ188" i="21"/>
  <c r="BY188" i="21"/>
  <c r="BX188" i="21"/>
  <c r="BW188" i="21"/>
  <c r="BV188" i="21"/>
  <c r="BU188" i="21"/>
  <c r="BT188" i="21"/>
  <c r="BS188" i="21"/>
  <c r="BQ188" i="21"/>
  <c r="BP188" i="21"/>
  <c r="BO188" i="21"/>
  <c r="BN188" i="21"/>
  <c r="BM188" i="21"/>
  <c r="BL188" i="21"/>
  <c r="BK188" i="21"/>
  <c r="BJ188" i="21"/>
  <c r="BI188" i="21"/>
  <c r="BH188" i="21"/>
  <c r="BG188" i="21"/>
  <c r="BF188" i="21"/>
  <c r="BE188" i="21"/>
  <c r="BD188" i="21"/>
  <c r="BC188" i="21"/>
  <c r="BB188" i="21"/>
  <c r="BA188" i="21"/>
  <c r="AZ188" i="21"/>
  <c r="AY188" i="21"/>
  <c r="AX188" i="21"/>
  <c r="AW188" i="21"/>
  <c r="AV188" i="21"/>
  <c r="AU188" i="21"/>
  <c r="AT188" i="21"/>
  <c r="AS188" i="21"/>
  <c r="AR188" i="21"/>
  <c r="AQ188" i="21"/>
  <c r="AP188" i="21"/>
  <c r="AO188" i="21"/>
  <c r="AN188" i="21"/>
  <c r="AM188" i="21"/>
  <c r="AL188" i="21"/>
  <c r="AK188" i="21"/>
  <c r="AJ188" i="21"/>
  <c r="AI188" i="21"/>
  <c r="AH188" i="21"/>
  <c r="AG188" i="21"/>
  <c r="AF188" i="21"/>
  <c r="AE188" i="21"/>
  <c r="AD188" i="21"/>
  <c r="AC188" i="21"/>
  <c r="AB188" i="21"/>
  <c r="AA188" i="21"/>
  <c r="Z188" i="21"/>
  <c r="Y188" i="21"/>
  <c r="X188" i="21"/>
  <c r="W188" i="21"/>
  <c r="V188" i="21"/>
  <c r="U188" i="21"/>
  <c r="T188" i="21"/>
  <c r="S188" i="21"/>
  <c r="R188" i="21"/>
  <c r="Q188" i="21"/>
  <c r="P188" i="21"/>
  <c r="O188" i="21"/>
  <c r="N188" i="21"/>
  <c r="M188" i="21"/>
  <c r="L188" i="21"/>
  <c r="K188" i="21"/>
  <c r="J188" i="21"/>
  <c r="I188" i="21"/>
  <c r="H188" i="21"/>
  <c r="G188" i="21"/>
  <c r="F188" i="21"/>
  <c r="E188" i="21"/>
  <c r="D188" i="21"/>
  <c r="C188" i="21"/>
  <c r="B188" i="21"/>
  <c r="A188" i="21"/>
  <c r="EF187" i="21"/>
  <c r="EE187" i="21"/>
  <c r="ED187" i="21"/>
  <c r="EC187" i="21"/>
  <c r="EB187" i="21"/>
  <c r="EA187" i="21"/>
  <c r="DZ187" i="21"/>
  <c r="DY187" i="21"/>
  <c r="DX187" i="21"/>
  <c r="DW187" i="21"/>
  <c r="DV187" i="21"/>
  <c r="DU187" i="21"/>
  <c r="DT187" i="21"/>
  <c r="DS187" i="21"/>
  <c r="DR187" i="21"/>
  <c r="DQ187" i="21"/>
  <c r="DP187" i="21"/>
  <c r="DO187" i="21"/>
  <c r="DN187" i="21"/>
  <c r="DM187" i="21"/>
  <c r="DL187" i="21"/>
  <c r="DK187" i="21"/>
  <c r="DJ187" i="21"/>
  <c r="DI187" i="21"/>
  <c r="DH187" i="21"/>
  <c r="DG187" i="21"/>
  <c r="DF187" i="21"/>
  <c r="DE187" i="21"/>
  <c r="DD187" i="21"/>
  <c r="DC187" i="21"/>
  <c r="DB187" i="21"/>
  <c r="DA187" i="21"/>
  <c r="CZ187" i="21"/>
  <c r="CY187" i="21"/>
  <c r="CX187" i="21"/>
  <c r="CW187" i="21"/>
  <c r="CV187" i="21"/>
  <c r="CU187" i="21"/>
  <c r="CT187" i="21"/>
  <c r="CS187" i="21"/>
  <c r="CR187" i="21"/>
  <c r="CQ187" i="21"/>
  <c r="CP187" i="21"/>
  <c r="CO187" i="21"/>
  <c r="CN187" i="21"/>
  <c r="CM187" i="21"/>
  <c r="CL187" i="21"/>
  <c r="CK187" i="21"/>
  <c r="CJ187" i="21"/>
  <c r="CI187" i="21"/>
  <c r="CH187" i="21"/>
  <c r="CG187" i="21"/>
  <c r="CF187" i="21"/>
  <c r="CE187" i="21"/>
  <c r="CD187" i="21"/>
  <c r="CC187" i="21"/>
  <c r="CB187" i="21"/>
  <c r="CA187" i="21"/>
  <c r="BZ187" i="21"/>
  <c r="BY187" i="21"/>
  <c r="BX187" i="21"/>
  <c r="BW187" i="21"/>
  <c r="BV187" i="21"/>
  <c r="BU187" i="21"/>
  <c r="BT187" i="21"/>
  <c r="BS187" i="21"/>
  <c r="BQ187" i="21"/>
  <c r="BP187" i="21"/>
  <c r="BO187" i="21"/>
  <c r="BN187" i="21"/>
  <c r="BM187" i="21"/>
  <c r="BL187" i="21"/>
  <c r="BK187" i="21"/>
  <c r="BJ187" i="21"/>
  <c r="BI187" i="21"/>
  <c r="BH187" i="21"/>
  <c r="BG187" i="21"/>
  <c r="BF187" i="21"/>
  <c r="BE187" i="21"/>
  <c r="BD187" i="21"/>
  <c r="BC187" i="21"/>
  <c r="BB187" i="21"/>
  <c r="BA187" i="21"/>
  <c r="AZ187" i="21"/>
  <c r="AY187" i="21"/>
  <c r="AX187" i="21"/>
  <c r="AW187" i="21"/>
  <c r="AV187" i="21"/>
  <c r="AU187" i="21"/>
  <c r="AT187" i="21"/>
  <c r="AS187" i="21"/>
  <c r="AR187" i="21"/>
  <c r="AQ187" i="21"/>
  <c r="AP187" i="21"/>
  <c r="AO187" i="21"/>
  <c r="AN187" i="21"/>
  <c r="AM187" i="21"/>
  <c r="AL187" i="21"/>
  <c r="AK187" i="21"/>
  <c r="AJ187" i="21"/>
  <c r="AI187" i="21"/>
  <c r="AH187" i="21"/>
  <c r="AG187" i="21"/>
  <c r="AF187" i="21"/>
  <c r="AE187" i="21"/>
  <c r="AD187" i="21"/>
  <c r="AC187" i="21"/>
  <c r="AB187" i="21"/>
  <c r="AA187" i="21"/>
  <c r="Z187" i="21"/>
  <c r="Y187" i="21"/>
  <c r="X187" i="21"/>
  <c r="W187" i="21"/>
  <c r="V187" i="21"/>
  <c r="U187" i="21"/>
  <c r="T187" i="21"/>
  <c r="S187" i="21"/>
  <c r="R187" i="21"/>
  <c r="Q187" i="21"/>
  <c r="P187" i="21"/>
  <c r="O187" i="21"/>
  <c r="N187" i="21"/>
  <c r="M187" i="21"/>
  <c r="L187" i="21"/>
  <c r="K187" i="21"/>
  <c r="J187" i="21"/>
  <c r="I187" i="21"/>
  <c r="H187" i="21"/>
  <c r="G187" i="21"/>
  <c r="F187" i="21"/>
  <c r="E187" i="21"/>
  <c r="D187" i="21"/>
  <c r="C187" i="21"/>
  <c r="B187" i="21"/>
  <c r="A187" i="21"/>
  <c r="EF186" i="21"/>
  <c r="EE186" i="21"/>
  <c r="ED186" i="21"/>
  <c r="EC186" i="21"/>
  <c r="EB186" i="21"/>
  <c r="EA186" i="21"/>
  <c r="DZ186" i="21"/>
  <c r="DY186" i="21"/>
  <c r="DX186" i="21"/>
  <c r="DW186" i="21"/>
  <c r="DV186" i="21"/>
  <c r="DU186" i="21"/>
  <c r="DT186" i="21"/>
  <c r="DS186" i="21"/>
  <c r="DR186" i="21"/>
  <c r="DQ186" i="21"/>
  <c r="DP186" i="21"/>
  <c r="DO186" i="21"/>
  <c r="DN186" i="21"/>
  <c r="DM186" i="21"/>
  <c r="DL186" i="21"/>
  <c r="DK186" i="21"/>
  <c r="DJ186" i="21"/>
  <c r="DI186" i="21"/>
  <c r="DH186" i="21"/>
  <c r="DG186" i="21"/>
  <c r="DF186" i="21"/>
  <c r="DE186" i="21"/>
  <c r="DD186" i="21"/>
  <c r="DC186" i="21"/>
  <c r="DB186" i="21"/>
  <c r="DA186" i="21"/>
  <c r="CZ186" i="21"/>
  <c r="CY186" i="21"/>
  <c r="CX186" i="21"/>
  <c r="CW186" i="21"/>
  <c r="CV186" i="21"/>
  <c r="CU186" i="21"/>
  <c r="CT186" i="21"/>
  <c r="CS186" i="21"/>
  <c r="CR186" i="21"/>
  <c r="CQ186" i="21"/>
  <c r="CP186" i="21"/>
  <c r="CO186" i="21"/>
  <c r="CN186" i="21"/>
  <c r="CM186" i="21"/>
  <c r="CL186" i="21"/>
  <c r="CK186" i="21"/>
  <c r="CJ186" i="21"/>
  <c r="CI186" i="21"/>
  <c r="CH186" i="21"/>
  <c r="CG186" i="21"/>
  <c r="CF186" i="21"/>
  <c r="CE186" i="21"/>
  <c r="CD186" i="21"/>
  <c r="CC186" i="21"/>
  <c r="CB186" i="21"/>
  <c r="CA186" i="21"/>
  <c r="BZ186" i="21"/>
  <c r="BY186" i="21"/>
  <c r="BX186" i="21"/>
  <c r="BW186" i="21"/>
  <c r="BV186" i="21"/>
  <c r="BU186" i="21"/>
  <c r="BT186" i="21"/>
  <c r="BS186" i="21"/>
  <c r="BQ186" i="21"/>
  <c r="BP186" i="21"/>
  <c r="BO186" i="21"/>
  <c r="BN186" i="21"/>
  <c r="BM186" i="21"/>
  <c r="BL186" i="21"/>
  <c r="BK186" i="21"/>
  <c r="BJ186" i="21"/>
  <c r="BI186" i="21"/>
  <c r="BH186" i="21"/>
  <c r="BG186" i="21"/>
  <c r="BF186" i="21"/>
  <c r="BE186" i="21"/>
  <c r="BD186" i="21"/>
  <c r="BC186" i="21"/>
  <c r="BB186" i="21"/>
  <c r="BA186" i="21"/>
  <c r="AZ186" i="21"/>
  <c r="AY186" i="21"/>
  <c r="AX186" i="21"/>
  <c r="AW186" i="21"/>
  <c r="AV186" i="21"/>
  <c r="AU186" i="21"/>
  <c r="AT186" i="21"/>
  <c r="AS186" i="21"/>
  <c r="AR186" i="21"/>
  <c r="AQ186" i="21"/>
  <c r="AP186" i="21"/>
  <c r="AO186" i="21"/>
  <c r="AN186" i="21"/>
  <c r="AM186" i="21"/>
  <c r="AL186" i="21"/>
  <c r="AK186" i="21"/>
  <c r="AJ186" i="21"/>
  <c r="AI186" i="21"/>
  <c r="AH186" i="21"/>
  <c r="AG186" i="21"/>
  <c r="AF186" i="21"/>
  <c r="AE186" i="21"/>
  <c r="AD186" i="21"/>
  <c r="AC186" i="21"/>
  <c r="AB186" i="21"/>
  <c r="AA186" i="21"/>
  <c r="Z186" i="21"/>
  <c r="Y186" i="21"/>
  <c r="X186" i="21"/>
  <c r="W186" i="21"/>
  <c r="V186" i="21"/>
  <c r="U186" i="21"/>
  <c r="T186" i="21"/>
  <c r="S186" i="21"/>
  <c r="R186" i="21"/>
  <c r="Q186" i="21"/>
  <c r="P186" i="21"/>
  <c r="O186" i="21"/>
  <c r="N186" i="21"/>
  <c r="M186" i="21"/>
  <c r="L186" i="21"/>
  <c r="K186" i="21"/>
  <c r="J186" i="21"/>
  <c r="I186" i="21"/>
  <c r="H186" i="21"/>
  <c r="G186" i="21"/>
  <c r="F186" i="21"/>
  <c r="E186" i="21"/>
  <c r="D186" i="21"/>
  <c r="C186" i="21"/>
  <c r="B186" i="21"/>
  <c r="A186" i="21"/>
  <c r="EF185" i="21"/>
  <c r="EE185" i="21"/>
  <c r="ED185" i="21"/>
  <c r="EC185" i="21"/>
  <c r="EB185" i="21"/>
  <c r="EA185" i="21"/>
  <c r="DZ185" i="21"/>
  <c r="DY185" i="21"/>
  <c r="DX185" i="21"/>
  <c r="DW185" i="21"/>
  <c r="DV185" i="21"/>
  <c r="DU185" i="21"/>
  <c r="DT185" i="21"/>
  <c r="DS185" i="21"/>
  <c r="DR185" i="21"/>
  <c r="DQ185" i="21"/>
  <c r="DP185" i="21"/>
  <c r="DO185" i="21"/>
  <c r="DN185" i="21"/>
  <c r="DM185" i="21"/>
  <c r="DL185" i="21"/>
  <c r="DK185" i="21"/>
  <c r="DJ185" i="21"/>
  <c r="DI185" i="21"/>
  <c r="DH185" i="21"/>
  <c r="DG185" i="21"/>
  <c r="DF185" i="21"/>
  <c r="DE185" i="21"/>
  <c r="DD185" i="21"/>
  <c r="DC185" i="21"/>
  <c r="DB185" i="21"/>
  <c r="DA185" i="21"/>
  <c r="CZ185" i="21"/>
  <c r="CY185" i="21"/>
  <c r="CX185" i="21"/>
  <c r="CW185" i="21"/>
  <c r="CV185" i="21"/>
  <c r="CU185" i="21"/>
  <c r="CT185" i="21"/>
  <c r="CS185" i="21"/>
  <c r="CR185" i="21"/>
  <c r="CQ185" i="21"/>
  <c r="CP185" i="21"/>
  <c r="CO185" i="21"/>
  <c r="CN185" i="21"/>
  <c r="CM185" i="21"/>
  <c r="CL185" i="21"/>
  <c r="CK185" i="21"/>
  <c r="CJ185" i="21"/>
  <c r="CI185" i="21"/>
  <c r="CH185" i="21"/>
  <c r="CG185" i="21"/>
  <c r="CF185" i="21"/>
  <c r="CE185" i="21"/>
  <c r="CD185" i="21"/>
  <c r="CC185" i="21"/>
  <c r="CB185" i="21"/>
  <c r="CA185" i="21"/>
  <c r="BZ185" i="21"/>
  <c r="BY185" i="21"/>
  <c r="BX185" i="21"/>
  <c r="BW185" i="21"/>
  <c r="BV185" i="21"/>
  <c r="BU185" i="21"/>
  <c r="BT185" i="21"/>
  <c r="BS185" i="21"/>
  <c r="BQ185" i="21"/>
  <c r="BP185" i="21"/>
  <c r="BO185" i="21"/>
  <c r="BN185" i="21"/>
  <c r="BM185" i="21"/>
  <c r="BL185" i="21"/>
  <c r="BK185" i="21"/>
  <c r="BJ185" i="21"/>
  <c r="BI185" i="21"/>
  <c r="BH185" i="21"/>
  <c r="BG185" i="21"/>
  <c r="BF185" i="21"/>
  <c r="BE185" i="21"/>
  <c r="BD185" i="21"/>
  <c r="BC185" i="21"/>
  <c r="BB185" i="21"/>
  <c r="BA185" i="21"/>
  <c r="AZ185" i="21"/>
  <c r="AY185" i="21"/>
  <c r="AX185" i="21"/>
  <c r="AW185" i="21"/>
  <c r="AV185" i="21"/>
  <c r="AU185" i="21"/>
  <c r="AT185" i="21"/>
  <c r="AS185" i="21"/>
  <c r="AR185" i="21"/>
  <c r="AQ185" i="21"/>
  <c r="AP185" i="21"/>
  <c r="AO185" i="21"/>
  <c r="AN185" i="21"/>
  <c r="AM185" i="21"/>
  <c r="AL185" i="21"/>
  <c r="AK185" i="21"/>
  <c r="AJ185" i="21"/>
  <c r="AI185" i="21"/>
  <c r="AH185" i="21"/>
  <c r="AG185" i="21"/>
  <c r="AF185" i="21"/>
  <c r="AE185" i="21"/>
  <c r="AD185" i="21"/>
  <c r="AC185" i="21"/>
  <c r="AB185" i="21"/>
  <c r="AA185" i="21"/>
  <c r="Z185" i="21"/>
  <c r="Y185" i="21"/>
  <c r="X185" i="21"/>
  <c r="W185" i="21"/>
  <c r="V185" i="21"/>
  <c r="U185" i="21"/>
  <c r="T185" i="21"/>
  <c r="S185" i="21"/>
  <c r="R185" i="21"/>
  <c r="Q185" i="21"/>
  <c r="P185" i="21"/>
  <c r="O185" i="21"/>
  <c r="N185" i="21"/>
  <c r="M185" i="21"/>
  <c r="L185" i="21"/>
  <c r="K185" i="21"/>
  <c r="J185" i="21"/>
  <c r="I185" i="21"/>
  <c r="H185" i="21"/>
  <c r="G185" i="21"/>
  <c r="F185" i="21"/>
  <c r="E185" i="21"/>
  <c r="D185" i="21"/>
  <c r="C185" i="21"/>
  <c r="B185" i="21"/>
  <c r="A185" i="21"/>
  <c r="EF184" i="21"/>
  <c r="EE184" i="21"/>
  <c r="ED184" i="21"/>
  <c r="EC184" i="21"/>
  <c r="EB184" i="21"/>
  <c r="EA184" i="21"/>
  <c r="DZ184" i="21"/>
  <c r="DY184" i="21"/>
  <c r="DX184" i="21"/>
  <c r="DW184" i="21"/>
  <c r="DV184" i="21"/>
  <c r="DU184" i="21"/>
  <c r="DT184" i="21"/>
  <c r="DS184" i="21"/>
  <c r="DR184" i="21"/>
  <c r="DQ184" i="21"/>
  <c r="DP184" i="21"/>
  <c r="DO184" i="21"/>
  <c r="DN184" i="21"/>
  <c r="DM184" i="21"/>
  <c r="DL184" i="21"/>
  <c r="DK184" i="21"/>
  <c r="DJ184" i="21"/>
  <c r="DI184" i="21"/>
  <c r="DH184" i="21"/>
  <c r="DG184" i="21"/>
  <c r="DF184" i="21"/>
  <c r="DE184" i="21"/>
  <c r="DD184" i="21"/>
  <c r="DC184" i="21"/>
  <c r="DB184" i="21"/>
  <c r="DA184" i="21"/>
  <c r="CZ184" i="21"/>
  <c r="CY184" i="21"/>
  <c r="CX184" i="21"/>
  <c r="CW184" i="21"/>
  <c r="CV184" i="21"/>
  <c r="CU184" i="21"/>
  <c r="CT184" i="21"/>
  <c r="CS184" i="21"/>
  <c r="CR184" i="21"/>
  <c r="CQ184" i="21"/>
  <c r="CP184" i="21"/>
  <c r="CO184" i="21"/>
  <c r="CN184" i="21"/>
  <c r="CM184" i="21"/>
  <c r="CL184" i="21"/>
  <c r="CK184" i="21"/>
  <c r="CJ184" i="21"/>
  <c r="CI184" i="21"/>
  <c r="CH184" i="21"/>
  <c r="CG184" i="21"/>
  <c r="CF184" i="21"/>
  <c r="CE184" i="21"/>
  <c r="CD184" i="21"/>
  <c r="CC184" i="21"/>
  <c r="CB184" i="21"/>
  <c r="CA184" i="21"/>
  <c r="BZ184" i="21"/>
  <c r="BY184" i="21"/>
  <c r="BX184" i="21"/>
  <c r="BW184" i="21"/>
  <c r="BV184" i="21"/>
  <c r="BU184" i="21"/>
  <c r="BT184" i="21"/>
  <c r="BS184" i="21"/>
  <c r="BQ184" i="21"/>
  <c r="BP184" i="21"/>
  <c r="BO184" i="21"/>
  <c r="BN184" i="21"/>
  <c r="BM184" i="21"/>
  <c r="BL184" i="21"/>
  <c r="BK184" i="21"/>
  <c r="BJ184" i="21"/>
  <c r="BI184" i="21"/>
  <c r="BH184" i="21"/>
  <c r="BG184" i="21"/>
  <c r="BF184" i="21"/>
  <c r="BE184" i="21"/>
  <c r="BD184" i="21"/>
  <c r="BC184" i="21"/>
  <c r="BB184" i="21"/>
  <c r="BA184" i="21"/>
  <c r="AZ184" i="21"/>
  <c r="AY184" i="21"/>
  <c r="AX184" i="21"/>
  <c r="AW184" i="21"/>
  <c r="AV184" i="21"/>
  <c r="AU184" i="21"/>
  <c r="AT184" i="21"/>
  <c r="AS184" i="21"/>
  <c r="AR184" i="21"/>
  <c r="AQ184" i="21"/>
  <c r="AP184" i="21"/>
  <c r="AO184" i="21"/>
  <c r="AN184" i="21"/>
  <c r="AM184" i="21"/>
  <c r="AL184" i="21"/>
  <c r="AK184" i="21"/>
  <c r="AJ184" i="21"/>
  <c r="AI184" i="21"/>
  <c r="AH184" i="21"/>
  <c r="AG184" i="21"/>
  <c r="AF184" i="21"/>
  <c r="AE184" i="21"/>
  <c r="AD184" i="21"/>
  <c r="AC184" i="21"/>
  <c r="AB184" i="21"/>
  <c r="AA184" i="21"/>
  <c r="Z184" i="21"/>
  <c r="Y184" i="21"/>
  <c r="X184" i="21"/>
  <c r="W184" i="21"/>
  <c r="V184" i="21"/>
  <c r="U184" i="21"/>
  <c r="T184" i="21"/>
  <c r="S184" i="21"/>
  <c r="R184" i="21"/>
  <c r="Q184" i="21"/>
  <c r="P184" i="21"/>
  <c r="O184" i="21"/>
  <c r="N184" i="21"/>
  <c r="M184" i="21"/>
  <c r="L184" i="21"/>
  <c r="K184" i="21"/>
  <c r="J184" i="21"/>
  <c r="I184" i="21"/>
  <c r="H184" i="21"/>
  <c r="G184" i="21"/>
  <c r="F184" i="21"/>
  <c r="E184" i="21"/>
  <c r="D184" i="21"/>
  <c r="C184" i="21"/>
  <c r="B184" i="21"/>
  <c r="A184" i="21"/>
  <c r="EF183" i="21"/>
  <c r="EE183" i="21"/>
  <c r="ED183" i="21"/>
  <c r="EC183" i="21"/>
  <c r="EB183" i="21"/>
  <c r="EA183" i="21"/>
  <c r="DZ183" i="21"/>
  <c r="DY183" i="21"/>
  <c r="DX183" i="21"/>
  <c r="DW183" i="21"/>
  <c r="DV183" i="21"/>
  <c r="DU183" i="21"/>
  <c r="DT183" i="21"/>
  <c r="DS183" i="21"/>
  <c r="DR183" i="21"/>
  <c r="DQ183" i="21"/>
  <c r="DP183" i="21"/>
  <c r="DO183" i="21"/>
  <c r="DN183" i="21"/>
  <c r="DM183" i="21"/>
  <c r="DL183" i="21"/>
  <c r="DK183" i="21"/>
  <c r="DJ183" i="21"/>
  <c r="DI183" i="21"/>
  <c r="DH183" i="21"/>
  <c r="DG183" i="21"/>
  <c r="DF183" i="21"/>
  <c r="DE183" i="21"/>
  <c r="DD183" i="21"/>
  <c r="DC183" i="21"/>
  <c r="DB183" i="21"/>
  <c r="DA183" i="21"/>
  <c r="CZ183" i="21"/>
  <c r="CY183" i="21"/>
  <c r="CX183" i="21"/>
  <c r="CW183" i="21"/>
  <c r="CV183" i="21"/>
  <c r="CU183" i="21"/>
  <c r="CT183" i="21"/>
  <c r="CS183" i="21"/>
  <c r="CR183" i="21"/>
  <c r="CQ183" i="21"/>
  <c r="CP183" i="21"/>
  <c r="CO183" i="21"/>
  <c r="CN183" i="21"/>
  <c r="CM183" i="21"/>
  <c r="CL183" i="21"/>
  <c r="CK183" i="21"/>
  <c r="CJ183" i="21"/>
  <c r="CI183" i="21"/>
  <c r="CH183" i="21"/>
  <c r="CG183" i="21"/>
  <c r="CF183" i="21"/>
  <c r="CE183" i="21"/>
  <c r="CD183" i="21"/>
  <c r="CC183" i="21"/>
  <c r="CB183" i="21"/>
  <c r="CA183" i="21"/>
  <c r="BZ183" i="21"/>
  <c r="BY183" i="21"/>
  <c r="BX183" i="21"/>
  <c r="BW183" i="21"/>
  <c r="BV183" i="21"/>
  <c r="BU183" i="21"/>
  <c r="BT183" i="21"/>
  <c r="BS183" i="21"/>
  <c r="BQ183" i="21"/>
  <c r="BP183" i="21"/>
  <c r="BO183" i="21"/>
  <c r="BN183" i="21"/>
  <c r="BM183" i="21"/>
  <c r="BL183" i="21"/>
  <c r="BK183" i="21"/>
  <c r="BJ183" i="21"/>
  <c r="BI183" i="21"/>
  <c r="BH183" i="21"/>
  <c r="BG183" i="21"/>
  <c r="BF183" i="21"/>
  <c r="BE183" i="21"/>
  <c r="BD183" i="21"/>
  <c r="BC183" i="21"/>
  <c r="BB183" i="21"/>
  <c r="BA183" i="21"/>
  <c r="AZ183" i="21"/>
  <c r="AY183" i="21"/>
  <c r="AX183" i="21"/>
  <c r="AW183" i="21"/>
  <c r="AV183" i="21"/>
  <c r="AU183" i="21"/>
  <c r="AT183" i="21"/>
  <c r="AS183" i="21"/>
  <c r="AR183" i="21"/>
  <c r="AQ183" i="21"/>
  <c r="AP183" i="21"/>
  <c r="AO183" i="21"/>
  <c r="AN183" i="21"/>
  <c r="AM183" i="21"/>
  <c r="AL183" i="21"/>
  <c r="AK183" i="21"/>
  <c r="AJ183" i="21"/>
  <c r="AI183" i="21"/>
  <c r="AH183" i="21"/>
  <c r="AG183" i="21"/>
  <c r="AF183" i="21"/>
  <c r="AE183" i="21"/>
  <c r="AD183" i="21"/>
  <c r="AC183" i="21"/>
  <c r="AB183" i="21"/>
  <c r="AA183" i="21"/>
  <c r="Z183" i="21"/>
  <c r="Y183" i="21"/>
  <c r="X183" i="21"/>
  <c r="W183" i="21"/>
  <c r="V183" i="21"/>
  <c r="U183" i="21"/>
  <c r="T183" i="21"/>
  <c r="S183" i="21"/>
  <c r="R183" i="21"/>
  <c r="Q183" i="21"/>
  <c r="P183" i="21"/>
  <c r="O183" i="21"/>
  <c r="N183" i="21"/>
  <c r="M183" i="21"/>
  <c r="L183" i="21"/>
  <c r="K183" i="21"/>
  <c r="J183" i="21"/>
  <c r="I183" i="21"/>
  <c r="H183" i="21"/>
  <c r="G183" i="21"/>
  <c r="F183" i="21"/>
  <c r="E183" i="21"/>
  <c r="D183" i="21"/>
  <c r="C183" i="21"/>
  <c r="B183" i="21"/>
  <c r="A183" i="21"/>
  <c r="EF182" i="21"/>
  <c r="EE182" i="21"/>
  <c r="ED182" i="21"/>
  <c r="EC182" i="21"/>
  <c r="EB182" i="21"/>
  <c r="EA182" i="21"/>
  <c r="DZ182" i="21"/>
  <c r="DY182" i="21"/>
  <c r="DX182" i="21"/>
  <c r="DW182" i="21"/>
  <c r="DV182" i="21"/>
  <c r="DU182" i="21"/>
  <c r="DT182" i="21"/>
  <c r="DS182" i="21"/>
  <c r="DR182" i="21"/>
  <c r="DQ182" i="21"/>
  <c r="DP182" i="21"/>
  <c r="DO182" i="21"/>
  <c r="DN182" i="21"/>
  <c r="DM182" i="21"/>
  <c r="DL182" i="21"/>
  <c r="DK182" i="21"/>
  <c r="DJ182" i="21"/>
  <c r="DI182" i="21"/>
  <c r="DH182" i="21"/>
  <c r="DG182" i="21"/>
  <c r="DF182" i="21"/>
  <c r="DE182" i="21"/>
  <c r="DD182" i="21"/>
  <c r="DC182" i="21"/>
  <c r="DB182" i="21"/>
  <c r="DA182" i="21"/>
  <c r="CZ182" i="21"/>
  <c r="CY182" i="21"/>
  <c r="CX182" i="21"/>
  <c r="CW182" i="21"/>
  <c r="CV182" i="21"/>
  <c r="CU182" i="21"/>
  <c r="CT182" i="21"/>
  <c r="CS182" i="21"/>
  <c r="CR182" i="21"/>
  <c r="CQ182" i="21"/>
  <c r="CP182" i="21"/>
  <c r="CO182" i="21"/>
  <c r="CN182" i="21"/>
  <c r="CM182" i="21"/>
  <c r="CL182" i="21"/>
  <c r="CK182" i="21"/>
  <c r="CJ182" i="21"/>
  <c r="CI182" i="21"/>
  <c r="CH182" i="21"/>
  <c r="CG182" i="21"/>
  <c r="CF182" i="21"/>
  <c r="CE182" i="21"/>
  <c r="CD182" i="21"/>
  <c r="CC182" i="21"/>
  <c r="CB182" i="21"/>
  <c r="CA182" i="21"/>
  <c r="BZ182" i="21"/>
  <c r="BY182" i="21"/>
  <c r="BX182" i="21"/>
  <c r="BW182" i="21"/>
  <c r="BV182" i="21"/>
  <c r="BU182" i="21"/>
  <c r="BT182" i="21"/>
  <c r="BS182" i="21"/>
  <c r="BQ182" i="21"/>
  <c r="BP182" i="21"/>
  <c r="BO182" i="21"/>
  <c r="BN182" i="21"/>
  <c r="BM182" i="21"/>
  <c r="BL182" i="21"/>
  <c r="BK182" i="21"/>
  <c r="BJ182" i="21"/>
  <c r="BI182" i="21"/>
  <c r="BH182" i="21"/>
  <c r="BG182" i="21"/>
  <c r="BF182" i="21"/>
  <c r="BE182" i="21"/>
  <c r="BD182" i="21"/>
  <c r="BC182" i="21"/>
  <c r="BB182" i="21"/>
  <c r="BA182" i="21"/>
  <c r="AZ182" i="21"/>
  <c r="AY182" i="21"/>
  <c r="AX182" i="21"/>
  <c r="AW182" i="21"/>
  <c r="AV182" i="21"/>
  <c r="AU182" i="21"/>
  <c r="AT182" i="21"/>
  <c r="AS182" i="21"/>
  <c r="AR182" i="21"/>
  <c r="AQ182" i="21"/>
  <c r="AP182" i="21"/>
  <c r="AO182" i="21"/>
  <c r="AN182" i="21"/>
  <c r="AM182" i="21"/>
  <c r="AL182" i="21"/>
  <c r="AK182" i="21"/>
  <c r="AJ182" i="21"/>
  <c r="AI182" i="21"/>
  <c r="AH182" i="21"/>
  <c r="AG182" i="21"/>
  <c r="AF182" i="21"/>
  <c r="AE182" i="21"/>
  <c r="AD182" i="21"/>
  <c r="AC182" i="21"/>
  <c r="AB182" i="21"/>
  <c r="AA182" i="21"/>
  <c r="Z182" i="21"/>
  <c r="Y182" i="21"/>
  <c r="X182" i="21"/>
  <c r="W182" i="21"/>
  <c r="V182" i="21"/>
  <c r="U182" i="21"/>
  <c r="T182" i="21"/>
  <c r="S182" i="21"/>
  <c r="R182" i="21"/>
  <c r="Q182" i="21"/>
  <c r="P182" i="21"/>
  <c r="O182" i="21"/>
  <c r="N182" i="21"/>
  <c r="M182" i="21"/>
  <c r="L182" i="21"/>
  <c r="K182" i="21"/>
  <c r="J182" i="21"/>
  <c r="I182" i="21"/>
  <c r="H182" i="21"/>
  <c r="G182" i="21"/>
  <c r="F182" i="21"/>
  <c r="E182" i="21"/>
  <c r="D182" i="21"/>
  <c r="C182" i="21"/>
  <c r="B182" i="21"/>
  <c r="A182" i="21"/>
  <c r="EF181" i="21"/>
  <c r="EE181" i="21"/>
  <c r="ED181" i="21"/>
  <c r="EC181" i="21"/>
  <c r="EB181" i="21"/>
  <c r="EA181" i="21"/>
  <c r="DZ181" i="21"/>
  <c r="DY181" i="21"/>
  <c r="DX181" i="21"/>
  <c r="DW181" i="21"/>
  <c r="DV181" i="21"/>
  <c r="DU181" i="21"/>
  <c r="DT181" i="21"/>
  <c r="DS181" i="21"/>
  <c r="DR181" i="21"/>
  <c r="DQ181" i="21"/>
  <c r="DP181" i="21"/>
  <c r="DO181" i="21"/>
  <c r="DN181" i="21"/>
  <c r="DM181" i="21"/>
  <c r="DL181" i="21"/>
  <c r="DK181" i="21"/>
  <c r="DJ181" i="21"/>
  <c r="DI181" i="21"/>
  <c r="DH181" i="21"/>
  <c r="DG181" i="21"/>
  <c r="DF181" i="21"/>
  <c r="DE181" i="21"/>
  <c r="DD181" i="21"/>
  <c r="DC181" i="21"/>
  <c r="DB181" i="21"/>
  <c r="DA181" i="21"/>
  <c r="CZ181" i="21"/>
  <c r="CY181" i="21"/>
  <c r="CX181" i="21"/>
  <c r="CW181" i="21"/>
  <c r="CV181" i="21"/>
  <c r="CU181" i="21"/>
  <c r="CT181" i="21"/>
  <c r="CS181" i="21"/>
  <c r="CR181" i="21"/>
  <c r="CQ181" i="21"/>
  <c r="CP181" i="21"/>
  <c r="CO181" i="21"/>
  <c r="CN181" i="21"/>
  <c r="CM181" i="21"/>
  <c r="CL181" i="21"/>
  <c r="CK181" i="21"/>
  <c r="CJ181" i="21"/>
  <c r="CI181" i="21"/>
  <c r="CH181" i="21"/>
  <c r="CG181" i="21"/>
  <c r="CF181" i="21"/>
  <c r="CE181" i="21"/>
  <c r="CD181" i="21"/>
  <c r="CC181" i="21"/>
  <c r="CB181" i="21"/>
  <c r="CA181" i="21"/>
  <c r="BZ181" i="21"/>
  <c r="BY181" i="21"/>
  <c r="BX181" i="21"/>
  <c r="BW181" i="21"/>
  <c r="BV181" i="21"/>
  <c r="BU181" i="21"/>
  <c r="BT181" i="21"/>
  <c r="BS181" i="21"/>
  <c r="BQ181" i="21"/>
  <c r="BP181" i="21"/>
  <c r="BO181" i="21"/>
  <c r="BN181" i="21"/>
  <c r="BM181" i="21"/>
  <c r="BL181" i="21"/>
  <c r="BK181" i="21"/>
  <c r="BJ181" i="21"/>
  <c r="BI181" i="21"/>
  <c r="BH181" i="21"/>
  <c r="BG181" i="21"/>
  <c r="BF181" i="21"/>
  <c r="BE181" i="21"/>
  <c r="BD181" i="21"/>
  <c r="BC181" i="21"/>
  <c r="BB181" i="21"/>
  <c r="BA181" i="21"/>
  <c r="AZ181" i="21"/>
  <c r="AY181" i="21"/>
  <c r="AX181" i="21"/>
  <c r="AW181" i="21"/>
  <c r="AV181" i="21"/>
  <c r="AU181" i="21"/>
  <c r="AT181" i="21"/>
  <c r="AS181" i="21"/>
  <c r="AR181" i="21"/>
  <c r="AQ181" i="21"/>
  <c r="AP181" i="21"/>
  <c r="AO181" i="21"/>
  <c r="AN181" i="21"/>
  <c r="AM181" i="21"/>
  <c r="AL181" i="21"/>
  <c r="AK181" i="21"/>
  <c r="AJ181" i="21"/>
  <c r="AI181" i="21"/>
  <c r="AH181" i="21"/>
  <c r="AG181" i="21"/>
  <c r="AF181" i="21"/>
  <c r="AE181" i="21"/>
  <c r="AD181" i="21"/>
  <c r="AC181" i="21"/>
  <c r="AB181" i="21"/>
  <c r="AA181" i="21"/>
  <c r="Z181" i="21"/>
  <c r="Y181" i="21"/>
  <c r="X181" i="21"/>
  <c r="W181" i="21"/>
  <c r="V181" i="21"/>
  <c r="U181" i="21"/>
  <c r="T181" i="21"/>
  <c r="S181" i="21"/>
  <c r="R181" i="21"/>
  <c r="Q181" i="21"/>
  <c r="P181" i="21"/>
  <c r="O181" i="21"/>
  <c r="N181" i="21"/>
  <c r="M181" i="21"/>
  <c r="L181" i="21"/>
  <c r="K181" i="21"/>
  <c r="J181" i="21"/>
  <c r="I181" i="21"/>
  <c r="H181" i="21"/>
  <c r="G181" i="21"/>
  <c r="F181" i="21"/>
  <c r="E181" i="21"/>
  <c r="D181" i="21"/>
  <c r="C181" i="21"/>
  <c r="B181" i="21"/>
  <c r="A181" i="21"/>
  <c r="EF180" i="21"/>
  <c r="EE180" i="21"/>
  <c r="ED180" i="21"/>
  <c r="EC180" i="21"/>
  <c r="EB180" i="21"/>
  <c r="EA180" i="21"/>
  <c r="DZ180" i="21"/>
  <c r="DY180" i="21"/>
  <c r="DX180" i="21"/>
  <c r="DW180" i="21"/>
  <c r="DV180" i="21"/>
  <c r="DU180" i="21"/>
  <c r="DT180" i="21"/>
  <c r="DS180" i="21"/>
  <c r="DR180" i="21"/>
  <c r="DQ180" i="21"/>
  <c r="DP180" i="21"/>
  <c r="DO180" i="21"/>
  <c r="DN180" i="21"/>
  <c r="DM180" i="21"/>
  <c r="DL180" i="21"/>
  <c r="DK180" i="21"/>
  <c r="DJ180" i="21"/>
  <c r="DI180" i="21"/>
  <c r="DH180" i="21"/>
  <c r="DG180" i="21"/>
  <c r="DF180" i="21"/>
  <c r="DE180" i="21"/>
  <c r="DD180" i="21"/>
  <c r="DC180" i="21"/>
  <c r="DB180" i="21"/>
  <c r="DA180" i="21"/>
  <c r="CZ180" i="21"/>
  <c r="CY180" i="21"/>
  <c r="CX180" i="21"/>
  <c r="CW180" i="21"/>
  <c r="CV180" i="21"/>
  <c r="CU180" i="21"/>
  <c r="CT180" i="21"/>
  <c r="CS180" i="21"/>
  <c r="CR180" i="21"/>
  <c r="CQ180" i="21"/>
  <c r="CP180" i="21"/>
  <c r="CO180" i="21"/>
  <c r="CN180" i="21"/>
  <c r="CM180" i="21"/>
  <c r="CL180" i="21"/>
  <c r="CK180" i="21"/>
  <c r="CJ180" i="21"/>
  <c r="CI180" i="21"/>
  <c r="CH180" i="21"/>
  <c r="CG180" i="21"/>
  <c r="CF180" i="21"/>
  <c r="CE180" i="21"/>
  <c r="CD180" i="21"/>
  <c r="CC180" i="21"/>
  <c r="CB180" i="21"/>
  <c r="CA180" i="21"/>
  <c r="BZ180" i="21"/>
  <c r="BY180" i="21"/>
  <c r="BX180" i="21"/>
  <c r="BW180" i="21"/>
  <c r="BV180" i="21"/>
  <c r="BU180" i="21"/>
  <c r="BT180" i="21"/>
  <c r="BS180" i="21"/>
  <c r="BQ180" i="21"/>
  <c r="BP180" i="21"/>
  <c r="BO180" i="21"/>
  <c r="BN180" i="21"/>
  <c r="BM180" i="21"/>
  <c r="BL180" i="21"/>
  <c r="BK180" i="21"/>
  <c r="BJ180" i="21"/>
  <c r="BI180" i="21"/>
  <c r="BH180" i="21"/>
  <c r="BG180" i="21"/>
  <c r="BF180" i="21"/>
  <c r="BE180" i="21"/>
  <c r="BD180" i="21"/>
  <c r="BC180" i="21"/>
  <c r="BB180" i="21"/>
  <c r="BA180" i="21"/>
  <c r="AZ180" i="21"/>
  <c r="AY180" i="21"/>
  <c r="AX180" i="21"/>
  <c r="AW180" i="21"/>
  <c r="AV180" i="21"/>
  <c r="AU180" i="21"/>
  <c r="AT180" i="21"/>
  <c r="AS180" i="21"/>
  <c r="AR180" i="21"/>
  <c r="AQ180" i="21"/>
  <c r="AP180" i="21"/>
  <c r="AO180" i="21"/>
  <c r="AN180" i="21"/>
  <c r="AM180" i="21"/>
  <c r="AL180" i="21"/>
  <c r="AK180" i="21"/>
  <c r="AJ180" i="21"/>
  <c r="AI180" i="21"/>
  <c r="AH180" i="21"/>
  <c r="AG180" i="21"/>
  <c r="AF180" i="21"/>
  <c r="AE180" i="21"/>
  <c r="AD180" i="21"/>
  <c r="AC180" i="21"/>
  <c r="AB180" i="21"/>
  <c r="AA180" i="21"/>
  <c r="Z180" i="21"/>
  <c r="Y180" i="21"/>
  <c r="X180" i="21"/>
  <c r="W180" i="21"/>
  <c r="V180" i="21"/>
  <c r="U180" i="21"/>
  <c r="T180" i="21"/>
  <c r="S180" i="21"/>
  <c r="R180" i="21"/>
  <c r="Q180" i="21"/>
  <c r="P180" i="21"/>
  <c r="O180" i="21"/>
  <c r="N180" i="21"/>
  <c r="M180" i="21"/>
  <c r="L180" i="21"/>
  <c r="K180" i="21"/>
  <c r="J180" i="21"/>
  <c r="I180" i="21"/>
  <c r="H180" i="21"/>
  <c r="G180" i="21"/>
  <c r="F180" i="21"/>
  <c r="E180" i="21"/>
  <c r="D180" i="21"/>
  <c r="C180" i="21"/>
  <c r="B180" i="21"/>
  <c r="A180" i="21"/>
  <c r="EF179" i="21"/>
  <c r="EE179" i="21"/>
  <c r="ED179" i="21"/>
  <c r="EC179" i="21"/>
  <c r="EB179" i="21"/>
  <c r="EA179" i="21"/>
  <c r="DZ179" i="21"/>
  <c r="DY179" i="21"/>
  <c r="DX179" i="21"/>
  <c r="DW179" i="21"/>
  <c r="DV179" i="21"/>
  <c r="DU179" i="21"/>
  <c r="DT179" i="21"/>
  <c r="DS179" i="21"/>
  <c r="DR179" i="21"/>
  <c r="DQ179" i="21"/>
  <c r="DP179" i="21"/>
  <c r="DO179" i="21"/>
  <c r="DN179" i="21"/>
  <c r="DM179" i="21"/>
  <c r="DL179" i="21"/>
  <c r="DK179" i="21"/>
  <c r="DJ179" i="21"/>
  <c r="DI179" i="21"/>
  <c r="DH179" i="21"/>
  <c r="DG179" i="21"/>
  <c r="DF179" i="21"/>
  <c r="DE179" i="21"/>
  <c r="DD179" i="21"/>
  <c r="DC179" i="21"/>
  <c r="DB179" i="21"/>
  <c r="DA179" i="21"/>
  <c r="CZ179" i="21"/>
  <c r="CY179" i="21"/>
  <c r="CX179" i="21"/>
  <c r="CW179" i="21"/>
  <c r="CV179" i="21"/>
  <c r="CU179" i="21"/>
  <c r="CT179" i="21"/>
  <c r="CS179" i="21"/>
  <c r="CR179" i="21"/>
  <c r="CQ179" i="21"/>
  <c r="CP179" i="21"/>
  <c r="CO179" i="21"/>
  <c r="CN179" i="21"/>
  <c r="CM179" i="21"/>
  <c r="CL179" i="21"/>
  <c r="CK179" i="21"/>
  <c r="CJ179" i="21"/>
  <c r="CI179" i="21"/>
  <c r="CH179" i="21"/>
  <c r="CG179" i="21"/>
  <c r="CF179" i="21"/>
  <c r="CE179" i="21"/>
  <c r="CD179" i="21"/>
  <c r="CC179" i="21"/>
  <c r="CB179" i="21"/>
  <c r="CA179" i="21"/>
  <c r="BZ179" i="21"/>
  <c r="BY179" i="21"/>
  <c r="BX179" i="21"/>
  <c r="BW179" i="21"/>
  <c r="BV179" i="21"/>
  <c r="BU179" i="21"/>
  <c r="BT179" i="21"/>
  <c r="BS179" i="21"/>
  <c r="BQ179" i="21"/>
  <c r="BP179" i="21"/>
  <c r="BO179" i="21"/>
  <c r="BN179" i="21"/>
  <c r="BM179" i="21"/>
  <c r="BL179" i="21"/>
  <c r="BK179" i="21"/>
  <c r="BJ179" i="21"/>
  <c r="BI179" i="21"/>
  <c r="BH179" i="21"/>
  <c r="BG179" i="21"/>
  <c r="BF179" i="21"/>
  <c r="BE179" i="21"/>
  <c r="BD179" i="21"/>
  <c r="BC179" i="21"/>
  <c r="BB179" i="21"/>
  <c r="BA179" i="21"/>
  <c r="AZ179" i="21"/>
  <c r="AY179" i="21"/>
  <c r="AX179" i="21"/>
  <c r="AW179" i="21"/>
  <c r="AV179" i="21"/>
  <c r="AU179" i="21"/>
  <c r="AT179" i="21"/>
  <c r="AS179" i="21"/>
  <c r="AR179" i="21"/>
  <c r="AQ179" i="21"/>
  <c r="AP179" i="21"/>
  <c r="AO179" i="21"/>
  <c r="AN179" i="21"/>
  <c r="AM179" i="21"/>
  <c r="AL179" i="21"/>
  <c r="AK179" i="21"/>
  <c r="AJ179" i="21"/>
  <c r="AI179" i="21"/>
  <c r="AH179" i="21"/>
  <c r="AG179" i="21"/>
  <c r="AF179" i="21"/>
  <c r="AE179" i="21"/>
  <c r="AD179" i="21"/>
  <c r="AC179" i="21"/>
  <c r="AB179" i="21"/>
  <c r="AA179" i="21"/>
  <c r="Z179" i="21"/>
  <c r="Y179" i="21"/>
  <c r="X179" i="21"/>
  <c r="W179" i="21"/>
  <c r="V179" i="21"/>
  <c r="U179" i="21"/>
  <c r="T179" i="21"/>
  <c r="S179" i="21"/>
  <c r="R179" i="21"/>
  <c r="Q179" i="21"/>
  <c r="P179" i="21"/>
  <c r="O179" i="21"/>
  <c r="N179" i="21"/>
  <c r="M179" i="21"/>
  <c r="L179" i="21"/>
  <c r="K179" i="21"/>
  <c r="J179" i="21"/>
  <c r="I179" i="21"/>
  <c r="H179" i="21"/>
  <c r="G179" i="21"/>
  <c r="F179" i="21"/>
  <c r="E179" i="21"/>
  <c r="D179" i="21"/>
  <c r="C179" i="21"/>
  <c r="B179" i="21"/>
  <c r="A179" i="21"/>
  <c r="EF178" i="21"/>
  <c r="EE178" i="21"/>
  <c r="ED178" i="21"/>
  <c r="EC178" i="21"/>
  <c r="EB178" i="21"/>
  <c r="EA178" i="21"/>
  <c r="DZ178" i="21"/>
  <c r="DY178" i="21"/>
  <c r="DX178" i="21"/>
  <c r="DW178" i="21"/>
  <c r="DV178" i="21"/>
  <c r="DU178" i="21"/>
  <c r="DT178" i="21"/>
  <c r="DS178" i="21"/>
  <c r="DR178" i="21"/>
  <c r="DQ178" i="21"/>
  <c r="DP178" i="21"/>
  <c r="DO178" i="21"/>
  <c r="DN178" i="21"/>
  <c r="DM178" i="21"/>
  <c r="DL178" i="21"/>
  <c r="DK178" i="21"/>
  <c r="DJ178" i="21"/>
  <c r="DI178" i="21"/>
  <c r="DH178" i="21"/>
  <c r="DG178" i="21"/>
  <c r="DF178" i="21"/>
  <c r="DE178" i="21"/>
  <c r="DD178" i="21"/>
  <c r="DC178" i="21"/>
  <c r="DB178" i="21"/>
  <c r="DA178" i="21"/>
  <c r="CZ178" i="21"/>
  <c r="CY178" i="21"/>
  <c r="CX178" i="21"/>
  <c r="CW178" i="21"/>
  <c r="CV178" i="21"/>
  <c r="CU178" i="21"/>
  <c r="CT178" i="21"/>
  <c r="CS178" i="21"/>
  <c r="CR178" i="21"/>
  <c r="CQ178" i="21"/>
  <c r="CP178" i="21"/>
  <c r="CO178" i="21"/>
  <c r="CN178" i="21"/>
  <c r="CM178" i="21"/>
  <c r="CL178" i="21"/>
  <c r="CK178" i="21"/>
  <c r="CJ178" i="21"/>
  <c r="CI178" i="21"/>
  <c r="CH178" i="21"/>
  <c r="CG178" i="21"/>
  <c r="CF178" i="21"/>
  <c r="CE178" i="21"/>
  <c r="CD178" i="21"/>
  <c r="CC178" i="21"/>
  <c r="CB178" i="21"/>
  <c r="CA178" i="21"/>
  <c r="BZ178" i="21"/>
  <c r="BY178" i="21"/>
  <c r="BX178" i="21"/>
  <c r="BW178" i="21"/>
  <c r="BV178" i="21"/>
  <c r="BU178" i="21"/>
  <c r="BT178" i="21"/>
  <c r="BS178" i="21"/>
  <c r="BQ178" i="21"/>
  <c r="BP178" i="21"/>
  <c r="BO178" i="21"/>
  <c r="BN178" i="21"/>
  <c r="BM178" i="21"/>
  <c r="BL178" i="21"/>
  <c r="BK178" i="21"/>
  <c r="BJ178" i="21"/>
  <c r="BI178" i="21"/>
  <c r="BH178" i="21"/>
  <c r="BG178" i="21"/>
  <c r="BF178" i="21"/>
  <c r="BE178" i="21"/>
  <c r="BD178" i="21"/>
  <c r="BC178" i="21"/>
  <c r="BB178" i="21"/>
  <c r="BA178" i="21"/>
  <c r="AZ178" i="21"/>
  <c r="AY178" i="21"/>
  <c r="AX178" i="21"/>
  <c r="AW178" i="21"/>
  <c r="AV178" i="21"/>
  <c r="AU178" i="21"/>
  <c r="AT178" i="21"/>
  <c r="AS178" i="21"/>
  <c r="AR178" i="21"/>
  <c r="AQ178" i="21"/>
  <c r="AP178" i="21"/>
  <c r="AO178" i="21"/>
  <c r="AN178" i="21"/>
  <c r="AM178" i="21"/>
  <c r="AL178" i="21"/>
  <c r="AK178" i="21"/>
  <c r="AJ178" i="21"/>
  <c r="AI178" i="21"/>
  <c r="AH178" i="21"/>
  <c r="AG178" i="21"/>
  <c r="AF178" i="21"/>
  <c r="AE178" i="21"/>
  <c r="AD178" i="21"/>
  <c r="AC178" i="21"/>
  <c r="AB178" i="21"/>
  <c r="AA178" i="21"/>
  <c r="Z178" i="21"/>
  <c r="Y178" i="21"/>
  <c r="X178" i="21"/>
  <c r="W178" i="21"/>
  <c r="V178" i="21"/>
  <c r="U178" i="21"/>
  <c r="T178" i="21"/>
  <c r="S178" i="21"/>
  <c r="R178" i="21"/>
  <c r="Q178" i="21"/>
  <c r="P178" i="21"/>
  <c r="O178" i="21"/>
  <c r="N178" i="21"/>
  <c r="M178" i="21"/>
  <c r="L178" i="21"/>
  <c r="K178" i="21"/>
  <c r="J178" i="21"/>
  <c r="I178" i="21"/>
  <c r="H178" i="21"/>
  <c r="G178" i="21"/>
  <c r="F178" i="21"/>
  <c r="E178" i="21"/>
  <c r="D178" i="21"/>
  <c r="C178" i="21"/>
  <c r="B178" i="21"/>
  <c r="A178" i="21"/>
  <c r="EF177" i="21"/>
  <c r="EE177" i="21"/>
  <c r="ED177" i="21"/>
  <c r="EC177" i="21"/>
  <c r="EB177" i="21"/>
  <c r="EA177" i="21"/>
  <c r="DZ177" i="21"/>
  <c r="DY177" i="21"/>
  <c r="DX177" i="21"/>
  <c r="DW177" i="21"/>
  <c r="DV177" i="21"/>
  <c r="DU177" i="21"/>
  <c r="DT177" i="21"/>
  <c r="DS177" i="21"/>
  <c r="DR177" i="21"/>
  <c r="DQ177" i="21"/>
  <c r="DP177" i="21"/>
  <c r="DO177" i="21"/>
  <c r="DN177" i="21"/>
  <c r="DM177" i="21"/>
  <c r="DL177" i="21"/>
  <c r="DK177" i="21"/>
  <c r="DJ177" i="21"/>
  <c r="DI177" i="21"/>
  <c r="DH177" i="21"/>
  <c r="DG177" i="21"/>
  <c r="DF177" i="21"/>
  <c r="DE177" i="21"/>
  <c r="DD177" i="21"/>
  <c r="DC177" i="21"/>
  <c r="DB177" i="21"/>
  <c r="DA177" i="21"/>
  <c r="CZ177" i="21"/>
  <c r="CY177" i="21"/>
  <c r="CX177" i="21"/>
  <c r="CW177" i="21"/>
  <c r="CV177" i="21"/>
  <c r="CU177" i="21"/>
  <c r="CT177" i="21"/>
  <c r="CS177" i="21"/>
  <c r="CR177" i="21"/>
  <c r="CQ177" i="21"/>
  <c r="CP177" i="21"/>
  <c r="CO177" i="21"/>
  <c r="CN177" i="21"/>
  <c r="CM177" i="21"/>
  <c r="CL177" i="21"/>
  <c r="CK177" i="21"/>
  <c r="CJ177" i="21"/>
  <c r="CI177" i="21"/>
  <c r="CH177" i="21"/>
  <c r="CG177" i="21"/>
  <c r="CF177" i="21"/>
  <c r="CE177" i="21"/>
  <c r="CD177" i="21"/>
  <c r="CC177" i="21"/>
  <c r="CB177" i="21"/>
  <c r="CA177" i="21"/>
  <c r="BZ177" i="21"/>
  <c r="BY177" i="21"/>
  <c r="BX177" i="21"/>
  <c r="BW177" i="21"/>
  <c r="BV177" i="21"/>
  <c r="BU177" i="21"/>
  <c r="BT177" i="21"/>
  <c r="BS177" i="21"/>
  <c r="BQ177" i="21"/>
  <c r="BP177" i="21"/>
  <c r="BO177" i="21"/>
  <c r="BN177" i="21"/>
  <c r="BM177" i="21"/>
  <c r="BL177" i="21"/>
  <c r="BK177" i="21"/>
  <c r="BJ177" i="21"/>
  <c r="BI177" i="21"/>
  <c r="BH177" i="21"/>
  <c r="BG177" i="21"/>
  <c r="BF177" i="21"/>
  <c r="BE177" i="21"/>
  <c r="BD177" i="21"/>
  <c r="BC177" i="21"/>
  <c r="BB177" i="21"/>
  <c r="BA177" i="21"/>
  <c r="AZ177" i="21"/>
  <c r="AY177" i="21"/>
  <c r="AX177" i="21"/>
  <c r="AW177" i="21"/>
  <c r="AV177" i="21"/>
  <c r="AU177" i="21"/>
  <c r="AT177" i="21"/>
  <c r="AS177" i="21"/>
  <c r="AR177" i="21"/>
  <c r="AQ177" i="21"/>
  <c r="AP177" i="21"/>
  <c r="AO177" i="21"/>
  <c r="AN177" i="21"/>
  <c r="AM177" i="21"/>
  <c r="AL177" i="21"/>
  <c r="AK177" i="21"/>
  <c r="AJ177" i="21"/>
  <c r="AI177" i="21"/>
  <c r="AH177" i="21"/>
  <c r="AG177" i="21"/>
  <c r="AF177" i="21"/>
  <c r="AE177" i="21"/>
  <c r="AD177" i="21"/>
  <c r="AC177" i="21"/>
  <c r="AB177" i="21"/>
  <c r="AA177" i="21"/>
  <c r="Z177" i="21"/>
  <c r="Y177" i="21"/>
  <c r="X177" i="21"/>
  <c r="W177" i="21"/>
  <c r="V177" i="21"/>
  <c r="U177" i="21"/>
  <c r="T177" i="21"/>
  <c r="S177" i="21"/>
  <c r="R177" i="21"/>
  <c r="Q177" i="21"/>
  <c r="P177" i="21"/>
  <c r="O177" i="21"/>
  <c r="N177" i="21"/>
  <c r="M177" i="21"/>
  <c r="L177" i="21"/>
  <c r="K177" i="21"/>
  <c r="J177" i="21"/>
  <c r="I177" i="21"/>
  <c r="H177" i="21"/>
  <c r="G177" i="21"/>
  <c r="F177" i="21"/>
  <c r="E177" i="21"/>
  <c r="D177" i="21"/>
  <c r="C177" i="21"/>
  <c r="B177" i="21"/>
  <c r="A177" i="21"/>
  <c r="EF176" i="21"/>
  <c r="EE176" i="21"/>
  <c r="ED176" i="21"/>
  <c r="EC176" i="21"/>
  <c r="EB176" i="21"/>
  <c r="EA176" i="21"/>
  <c r="DZ176" i="21"/>
  <c r="DY176" i="21"/>
  <c r="DX176" i="21"/>
  <c r="DW176" i="21"/>
  <c r="DV176" i="21"/>
  <c r="DU176" i="21"/>
  <c r="DT176" i="21"/>
  <c r="DS176" i="21"/>
  <c r="DR176" i="21"/>
  <c r="DQ176" i="21"/>
  <c r="DP176" i="21"/>
  <c r="DO176" i="21"/>
  <c r="DN176" i="21"/>
  <c r="DM176" i="21"/>
  <c r="DL176" i="21"/>
  <c r="DK176" i="21"/>
  <c r="DJ176" i="21"/>
  <c r="DI176" i="21"/>
  <c r="DH176" i="21"/>
  <c r="DG176" i="21"/>
  <c r="DF176" i="21"/>
  <c r="DE176" i="21"/>
  <c r="DD176" i="21"/>
  <c r="DC176" i="21"/>
  <c r="DB176" i="21"/>
  <c r="DA176" i="21"/>
  <c r="CZ176" i="21"/>
  <c r="CY176" i="21"/>
  <c r="CX176" i="21"/>
  <c r="CW176" i="21"/>
  <c r="CV176" i="21"/>
  <c r="CU176" i="21"/>
  <c r="CT176" i="21"/>
  <c r="CS176" i="21"/>
  <c r="CR176" i="21"/>
  <c r="CQ176" i="21"/>
  <c r="CP176" i="21"/>
  <c r="CO176" i="21"/>
  <c r="CN176" i="21"/>
  <c r="CM176" i="21"/>
  <c r="CL176" i="21"/>
  <c r="CK176" i="21"/>
  <c r="CJ176" i="21"/>
  <c r="CI176" i="21"/>
  <c r="CH176" i="21"/>
  <c r="CG176" i="21"/>
  <c r="CF176" i="21"/>
  <c r="CE176" i="21"/>
  <c r="CD176" i="21"/>
  <c r="CC176" i="21"/>
  <c r="CB176" i="21"/>
  <c r="CA176" i="21"/>
  <c r="BZ176" i="21"/>
  <c r="BY176" i="21"/>
  <c r="BX176" i="21"/>
  <c r="BW176" i="21"/>
  <c r="BV176" i="21"/>
  <c r="BU176" i="21"/>
  <c r="BT176" i="21"/>
  <c r="BS176" i="21"/>
  <c r="BQ176" i="21"/>
  <c r="BP176" i="21"/>
  <c r="BO176" i="21"/>
  <c r="BN176" i="21"/>
  <c r="BM176" i="21"/>
  <c r="BL176" i="21"/>
  <c r="BK176" i="21"/>
  <c r="BJ176" i="21"/>
  <c r="BI176" i="21"/>
  <c r="BH176" i="21"/>
  <c r="BG176" i="21"/>
  <c r="BF176" i="21"/>
  <c r="BE176" i="21"/>
  <c r="BD176" i="21"/>
  <c r="BC176" i="21"/>
  <c r="BB176" i="21"/>
  <c r="BA176" i="21"/>
  <c r="AZ176" i="21"/>
  <c r="AY176" i="21"/>
  <c r="AX176" i="21"/>
  <c r="AW176" i="21"/>
  <c r="AV176" i="21"/>
  <c r="AU176" i="21"/>
  <c r="AT176" i="21"/>
  <c r="AS176" i="21"/>
  <c r="AR176" i="21"/>
  <c r="AQ176" i="21"/>
  <c r="AP176" i="21"/>
  <c r="AO176" i="21"/>
  <c r="AN176" i="21"/>
  <c r="AM176" i="21"/>
  <c r="AL176" i="21"/>
  <c r="AK176" i="21"/>
  <c r="AJ176" i="21"/>
  <c r="AI176" i="21"/>
  <c r="AH176" i="21"/>
  <c r="AG176" i="21"/>
  <c r="AF176" i="21"/>
  <c r="AE176" i="21"/>
  <c r="AD176" i="21"/>
  <c r="AC176" i="21"/>
  <c r="AB176" i="21"/>
  <c r="AA176" i="21"/>
  <c r="Z176" i="21"/>
  <c r="Y176" i="21"/>
  <c r="X176" i="21"/>
  <c r="W176" i="21"/>
  <c r="V176" i="21"/>
  <c r="U176" i="21"/>
  <c r="T176" i="21"/>
  <c r="S176" i="21"/>
  <c r="R176" i="21"/>
  <c r="Q176" i="21"/>
  <c r="P176" i="21"/>
  <c r="O176" i="21"/>
  <c r="N176" i="21"/>
  <c r="M176" i="21"/>
  <c r="L176" i="21"/>
  <c r="K176" i="21"/>
  <c r="J176" i="21"/>
  <c r="I176" i="21"/>
  <c r="H176" i="21"/>
  <c r="G176" i="21"/>
  <c r="F176" i="21"/>
  <c r="E176" i="21"/>
  <c r="D176" i="21"/>
  <c r="C176" i="21"/>
  <c r="B176" i="21"/>
  <c r="A176" i="21"/>
  <c r="EF175" i="21"/>
  <c r="EE175" i="21"/>
  <c r="ED175" i="21"/>
  <c r="EC175" i="21"/>
  <c r="EB175" i="21"/>
  <c r="EA175" i="21"/>
  <c r="DZ175" i="21"/>
  <c r="DY175" i="21"/>
  <c r="DX175" i="21"/>
  <c r="DW175" i="21"/>
  <c r="DV175" i="21"/>
  <c r="DU175" i="21"/>
  <c r="DT175" i="21"/>
  <c r="DS175" i="21"/>
  <c r="DR175" i="21"/>
  <c r="DQ175" i="21"/>
  <c r="DP175" i="21"/>
  <c r="DO175" i="21"/>
  <c r="DN175" i="21"/>
  <c r="DM175" i="21"/>
  <c r="DL175" i="21"/>
  <c r="DK175" i="21"/>
  <c r="DJ175" i="21"/>
  <c r="DI175" i="21"/>
  <c r="DH175" i="21"/>
  <c r="DG175" i="21"/>
  <c r="DF175" i="21"/>
  <c r="DE175" i="21"/>
  <c r="DD175" i="21"/>
  <c r="DC175" i="21"/>
  <c r="DB175" i="21"/>
  <c r="DA175" i="21"/>
  <c r="CZ175" i="21"/>
  <c r="CY175" i="21"/>
  <c r="CX175" i="21"/>
  <c r="CW175" i="21"/>
  <c r="CV175" i="21"/>
  <c r="CU175" i="21"/>
  <c r="CT175" i="21"/>
  <c r="CS175" i="21"/>
  <c r="CR175" i="21"/>
  <c r="CQ175" i="21"/>
  <c r="CP175" i="21"/>
  <c r="CO175" i="21"/>
  <c r="CN175" i="21"/>
  <c r="CM175" i="21"/>
  <c r="CL175" i="21"/>
  <c r="CK175" i="21"/>
  <c r="CJ175" i="21"/>
  <c r="CI175" i="21"/>
  <c r="CH175" i="21"/>
  <c r="CG175" i="21"/>
  <c r="CF175" i="21"/>
  <c r="CE175" i="21"/>
  <c r="CD175" i="21"/>
  <c r="CC175" i="21"/>
  <c r="CB175" i="21"/>
  <c r="CA175" i="21"/>
  <c r="BZ175" i="21"/>
  <c r="BY175" i="21"/>
  <c r="BX175" i="21"/>
  <c r="BW175" i="21"/>
  <c r="BV175" i="21"/>
  <c r="BU175" i="21"/>
  <c r="BT175" i="21"/>
  <c r="BS175" i="21"/>
  <c r="BQ175" i="21"/>
  <c r="BP175" i="21"/>
  <c r="BO175" i="21"/>
  <c r="BN175" i="21"/>
  <c r="BM175" i="21"/>
  <c r="BL175" i="21"/>
  <c r="BK175" i="21"/>
  <c r="BJ175" i="21"/>
  <c r="BI175" i="21"/>
  <c r="BH175" i="21"/>
  <c r="BG175" i="21"/>
  <c r="BF175" i="21"/>
  <c r="BE175" i="21"/>
  <c r="BD175" i="21"/>
  <c r="BC175" i="21"/>
  <c r="BB175" i="21"/>
  <c r="BA175" i="21"/>
  <c r="AZ175" i="21"/>
  <c r="AY175" i="21"/>
  <c r="AX175" i="21"/>
  <c r="AW175" i="21"/>
  <c r="AV175" i="21"/>
  <c r="AU175" i="21"/>
  <c r="AT175" i="21"/>
  <c r="AS175" i="21"/>
  <c r="AR175" i="21"/>
  <c r="AQ175" i="21"/>
  <c r="AP175" i="21"/>
  <c r="AO175" i="21"/>
  <c r="AN175" i="21"/>
  <c r="AM175" i="21"/>
  <c r="AL175" i="21"/>
  <c r="AK175" i="21"/>
  <c r="AJ175" i="21"/>
  <c r="AI175" i="21"/>
  <c r="AH175" i="21"/>
  <c r="AG175" i="21"/>
  <c r="AF175" i="21"/>
  <c r="AE175" i="21"/>
  <c r="AD175" i="21"/>
  <c r="AC175" i="21"/>
  <c r="AB175" i="21"/>
  <c r="AA175" i="21"/>
  <c r="Z175" i="21"/>
  <c r="Y175" i="21"/>
  <c r="X175" i="21"/>
  <c r="W175" i="21"/>
  <c r="V175" i="21"/>
  <c r="U175" i="21"/>
  <c r="T175" i="21"/>
  <c r="S175" i="21"/>
  <c r="R175" i="21"/>
  <c r="Q175" i="21"/>
  <c r="P175" i="21"/>
  <c r="O175" i="21"/>
  <c r="N175" i="21"/>
  <c r="M175" i="21"/>
  <c r="L175" i="21"/>
  <c r="K175" i="21"/>
  <c r="J175" i="21"/>
  <c r="I175" i="21"/>
  <c r="H175" i="21"/>
  <c r="G175" i="21"/>
  <c r="F175" i="21"/>
  <c r="E175" i="21"/>
  <c r="D175" i="21"/>
  <c r="C175" i="21"/>
  <c r="B175" i="21"/>
  <c r="A175" i="21"/>
  <c r="EF174" i="21"/>
  <c r="EE174" i="21"/>
  <c r="ED174" i="21"/>
  <c r="EC174" i="21"/>
  <c r="EB174" i="21"/>
  <c r="EA174" i="21"/>
  <c r="DZ174" i="21"/>
  <c r="DY174" i="21"/>
  <c r="DX174" i="21"/>
  <c r="DW174" i="21"/>
  <c r="DV174" i="21"/>
  <c r="DU174" i="21"/>
  <c r="DT174" i="21"/>
  <c r="DS174" i="21"/>
  <c r="DR174" i="21"/>
  <c r="DQ174" i="21"/>
  <c r="DP174" i="21"/>
  <c r="DO174" i="21"/>
  <c r="DN174" i="21"/>
  <c r="DM174" i="21"/>
  <c r="DL174" i="21"/>
  <c r="DK174" i="21"/>
  <c r="DJ174" i="21"/>
  <c r="DI174" i="21"/>
  <c r="DH174" i="21"/>
  <c r="DG174" i="21"/>
  <c r="DF174" i="21"/>
  <c r="DE174" i="21"/>
  <c r="DD174" i="21"/>
  <c r="DC174" i="21"/>
  <c r="DB174" i="21"/>
  <c r="DA174" i="21"/>
  <c r="CZ174" i="21"/>
  <c r="CY174" i="21"/>
  <c r="CX174" i="21"/>
  <c r="CW174" i="21"/>
  <c r="CV174" i="21"/>
  <c r="CU174" i="21"/>
  <c r="CT174" i="21"/>
  <c r="CS174" i="21"/>
  <c r="CR174" i="21"/>
  <c r="CQ174" i="21"/>
  <c r="CP174" i="21"/>
  <c r="CO174" i="21"/>
  <c r="CN174" i="21"/>
  <c r="CM174" i="21"/>
  <c r="CL174" i="21"/>
  <c r="CK174" i="21"/>
  <c r="CJ174" i="21"/>
  <c r="CI174" i="21"/>
  <c r="CH174" i="21"/>
  <c r="CG174" i="21"/>
  <c r="CF174" i="21"/>
  <c r="CE174" i="21"/>
  <c r="CD174" i="21"/>
  <c r="CC174" i="21"/>
  <c r="CB174" i="21"/>
  <c r="CA174" i="21"/>
  <c r="BZ174" i="21"/>
  <c r="BY174" i="21"/>
  <c r="BX174" i="21"/>
  <c r="BW174" i="21"/>
  <c r="BV174" i="21"/>
  <c r="BU174" i="21"/>
  <c r="BT174" i="21"/>
  <c r="BS174" i="21"/>
  <c r="BQ174" i="21"/>
  <c r="BP174" i="21"/>
  <c r="BO174" i="21"/>
  <c r="BN174" i="21"/>
  <c r="BM174" i="21"/>
  <c r="BL174" i="21"/>
  <c r="BK174" i="21"/>
  <c r="BJ174" i="21"/>
  <c r="BI174" i="21"/>
  <c r="BH174" i="21"/>
  <c r="BG174" i="21"/>
  <c r="BF174" i="21"/>
  <c r="BE174" i="21"/>
  <c r="BD174" i="21"/>
  <c r="BC174" i="21"/>
  <c r="BB174" i="21"/>
  <c r="BA174" i="21"/>
  <c r="AZ174" i="21"/>
  <c r="AY174" i="21"/>
  <c r="AX174" i="21"/>
  <c r="AW174" i="21"/>
  <c r="AV174" i="21"/>
  <c r="AU174" i="21"/>
  <c r="AT174" i="21"/>
  <c r="AS174" i="21"/>
  <c r="AR174" i="21"/>
  <c r="AQ174" i="21"/>
  <c r="AP174" i="21"/>
  <c r="AO174" i="21"/>
  <c r="AN174" i="21"/>
  <c r="AM174" i="21"/>
  <c r="AL174" i="21"/>
  <c r="AK174" i="21"/>
  <c r="AJ174" i="21"/>
  <c r="AI174" i="21"/>
  <c r="AH174" i="21"/>
  <c r="AG174" i="21"/>
  <c r="AF174" i="21"/>
  <c r="AE174" i="21"/>
  <c r="AD174" i="21"/>
  <c r="AC174" i="21"/>
  <c r="AB174" i="21"/>
  <c r="AA174" i="21"/>
  <c r="Z174" i="21"/>
  <c r="Y174" i="21"/>
  <c r="X174" i="21"/>
  <c r="W174" i="21"/>
  <c r="V174" i="21"/>
  <c r="U174" i="21"/>
  <c r="T174" i="21"/>
  <c r="S174" i="21"/>
  <c r="R174" i="21"/>
  <c r="Q174" i="21"/>
  <c r="P174" i="21"/>
  <c r="O174" i="21"/>
  <c r="N174" i="21"/>
  <c r="M174" i="21"/>
  <c r="L174" i="21"/>
  <c r="K174" i="21"/>
  <c r="J174" i="21"/>
  <c r="I174" i="21"/>
  <c r="H174" i="21"/>
  <c r="G174" i="21"/>
  <c r="F174" i="21"/>
  <c r="E174" i="21"/>
  <c r="D174" i="21"/>
  <c r="C174" i="21"/>
  <c r="B174" i="21"/>
  <c r="A174" i="21"/>
  <c r="EF173" i="21"/>
  <c r="EE173" i="21"/>
  <c r="ED173" i="21"/>
  <c r="EC173" i="21"/>
  <c r="EB173" i="21"/>
  <c r="EA173" i="21"/>
  <c r="DZ173" i="21"/>
  <c r="DY173" i="21"/>
  <c r="DX173" i="21"/>
  <c r="DW173" i="21"/>
  <c r="DV173" i="21"/>
  <c r="DU173" i="21"/>
  <c r="DT173" i="21"/>
  <c r="DS173" i="21"/>
  <c r="DR173" i="21"/>
  <c r="DQ173" i="21"/>
  <c r="DP173" i="21"/>
  <c r="DO173" i="21"/>
  <c r="DN173" i="21"/>
  <c r="DM173" i="21"/>
  <c r="DL173" i="21"/>
  <c r="DK173" i="21"/>
  <c r="DJ173" i="21"/>
  <c r="DI173" i="21"/>
  <c r="DH173" i="21"/>
  <c r="DG173" i="21"/>
  <c r="DF173" i="21"/>
  <c r="DE173" i="21"/>
  <c r="DD173" i="21"/>
  <c r="DC173" i="21"/>
  <c r="DB173" i="21"/>
  <c r="DA173" i="21"/>
  <c r="CZ173" i="21"/>
  <c r="CY173" i="21"/>
  <c r="CX173" i="21"/>
  <c r="CW173" i="21"/>
  <c r="CV173" i="21"/>
  <c r="CU173" i="21"/>
  <c r="CT173" i="21"/>
  <c r="CS173" i="21"/>
  <c r="CR173" i="21"/>
  <c r="CQ173" i="21"/>
  <c r="CP173" i="21"/>
  <c r="CO173" i="21"/>
  <c r="CN173" i="21"/>
  <c r="CM173" i="21"/>
  <c r="CL173" i="21"/>
  <c r="CK173" i="21"/>
  <c r="CJ173" i="21"/>
  <c r="CI173" i="21"/>
  <c r="CH173" i="21"/>
  <c r="CG173" i="21"/>
  <c r="CF173" i="21"/>
  <c r="CE173" i="21"/>
  <c r="CD173" i="21"/>
  <c r="CC173" i="21"/>
  <c r="CB173" i="21"/>
  <c r="CA173" i="21"/>
  <c r="BZ173" i="21"/>
  <c r="BY173" i="21"/>
  <c r="BX173" i="21"/>
  <c r="BW173" i="21"/>
  <c r="BV173" i="21"/>
  <c r="BU173" i="21"/>
  <c r="BT173" i="21"/>
  <c r="BS173" i="21"/>
  <c r="BQ173" i="21"/>
  <c r="BP173" i="21"/>
  <c r="BO173" i="21"/>
  <c r="BN173" i="21"/>
  <c r="BM173" i="21"/>
  <c r="BL173" i="21"/>
  <c r="BK173" i="21"/>
  <c r="BJ173" i="21"/>
  <c r="BI173" i="21"/>
  <c r="BH173" i="21"/>
  <c r="BG173" i="21"/>
  <c r="BF173" i="21"/>
  <c r="BE173" i="21"/>
  <c r="BD173" i="21"/>
  <c r="BC173" i="21"/>
  <c r="BB173" i="21"/>
  <c r="BA173" i="21"/>
  <c r="AZ173" i="21"/>
  <c r="AY173" i="21"/>
  <c r="AX173" i="21"/>
  <c r="AW173" i="21"/>
  <c r="AV173" i="21"/>
  <c r="AU173" i="21"/>
  <c r="AT173" i="21"/>
  <c r="AS173" i="21"/>
  <c r="AR173" i="21"/>
  <c r="AQ173" i="21"/>
  <c r="AP173" i="21"/>
  <c r="AO173" i="21"/>
  <c r="AN173" i="21"/>
  <c r="AM173" i="21"/>
  <c r="AL173" i="21"/>
  <c r="AK173" i="21"/>
  <c r="AJ173" i="21"/>
  <c r="AI173" i="21"/>
  <c r="AH173" i="21"/>
  <c r="AG173" i="21"/>
  <c r="AF173" i="21"/>
  <c r="AE173" i="21"/>
  <c r="AD173" i="21"/>
  <c r="AC173" i="21"/>
  <c r="AB173" i="21"/>
  <c r="AA173" i="21"/>
  <c r="Z173" i="21"/>
  <c r="Y173" i="21"/>
  <c r="X173" i="21"/>
  <c r="W173" i="21"/>
  <c r="V173" i="21"/>
  <c r="U173" i="21"/>
  <c r="T173" i="21"/>
  <c r="S173" i="21"/>
  <c r="R173" i="21"/>
  <c r="Q173" i="21"/>
  <c r="P173" i="21"/>
  <c r="O173" i="21"/>
  <c r="N173" i="21"/>
  <c r="M173" i="21"/>
  <c r="L173" i="21"/>
  <c r="K173" i="21"/>
  <c r="J173" i="21"/>
  <c r="I173" i="21"/>
  <c r="H173" i="21"/>
  <c r="G173" i="21"/>
  <c r="F173" i="21"/>
  <c r="E173" i="21"/>
  <c r="D173" i="21"/>
  <c r="C173" i="21"/>
  <c r="B173" i="21"/>
  <c r="A173" i="21"/>
  <c r="EF172" i="21"/>
  <c r="EE172" i="21"/>
  <c r="ED172" i="21"/>
  <c r="EC172" i="21"/>
  <c r="EB172" i="21"/>
  <c r="EA172" i="21"/>
  <c r="DZ172" i="21"/>
  <c r="DY172" i="21"/>
  <c r="DX172" i="21"/>
  <c r="DW172" i="21"/>
  <c r="DV172" i="21"/>
  <c r="DU172" i="21"/>
  <c r="DT172" i="21"/>
  <c r="DS172" i="21"/>
  <c r="DR172" i="21"/>
  <c r="DQ172" i="21"/>
  <c r="DP172" i="21"/>
  <c r="DO172" i="21"/>
  <c r="DN172" i="21"/>
  <c r="DM172" i="21"/>
  <c r="DL172" i="21"/>
  <c r="DK172" i="21"/>
  <c r="DJ172" i="21"/>
  <c r="DI172" i="21"/>
  <c r="DH172" i="21"/>
  <c r="DG172" i="21"/>
  <c r="DF172" i="21"/>
  <c r="DE172" i="21"/>
  <c r="DD172" i="21"/>
  <c r="DC172" i="21"/>
  <c r="DB172" i="21"/>
  <c r="DA172" i="21"/>
  <c r="CZ172" i="21"/>
  <c r="CY172" i="21"/>
  <c r="CX172" i="21"/>
  <c r="CW172" i="21"/>
  <c r="CV172" i="21"/>
  <c r="CU172" i="21"/>
  <c r="CT172" i="21"/>
  <c r="CS172" i="21"/>
  <c r="CR172" i="21"/>
  <c r="CQ172" i="21"/>
  <c r="CP172" i="21"/>
  <c r="CO172" i="21"/>
  <c r="CN172" i="21"/>
  <c r="CM172" i="21"/>
  <c r="CL172" i="21"/>
  <c r="CK172" i="21"/>
  <c r="CJ172" i="21"/>
  <c r="CI172" i="21"/>
  <c r="CH172" i="21"/>
  <c r="CG172" i="21"/>
  <c r="CF172" i="21"/>
  <c r="CE172" i="21"/>
  <c r="CD172" i="21"/>
  <c r="CC172" i="21"/>
  <c r="CB172" i="21"/>
  <c r="CA172" i="21"/>
  <c r="BZ172" i="21"/>
  <c r="BY172" i="21"/>
  <c r="BX172" i="21"/>
  <c r="BW172" i="21"/>
  <c r="BV172" i="21"/>
  <c r="BU172" i="21"/>
  <c r="BT172" i="21"/>
  <c r="BS172" i="21"/>
  <c r="BQ172" i="21"/>
  <c r="BP172" i="21"/>
  <c r="BO172" i="21"/>
  <c r="BN172" i="21"/>
  <c r="BM172" i="21"/>
  <c r="BL172" i="21"/>
  <c r="BK172" i="21"/>
  <c r="BJ172" i="21"/>
  <c r="BI172" i="21"/>
  <c r="BH172" i="21"/>
  <c r="BG172" i="21"/>
  <c r="BF172" i="21"/>
  <c r="BE172" i="21"/>
  <c r="BD172" i="21"/>
  <c r="BC172" i="21"/>
  <c r="BB172" i="21"/>
  <c r="BA172" i="21"/>
  <c r="AZ172" i="21"/>
  <c r="AY172" i="21"/>
  <c r="AX172" i="21"/>
  <c r="AW172" i="21"/>
  <c r="AV172" i="21"/>
  <c r="AU172" i="21"/>
  <c r="AT172" i="21"/>
  <c r="AS172" i="21"/>
  <c r="AR172" i="21"/>
  <c r="AQ172" i="21"/>
  <c r="AP172" i="21"/>
  <c r="AO172" i="21"/>
  <c r="AN172" i="21"/>
  <c r="AM172" i="21"/>
  <c r="AL172" i="21"/>
  <c r="AK172" i="21"/>
  <c r="AJ172" i="21"/>
  <c r="AI172" i="21"/>
  <c r="AH172" i="21"/>
  <c r="AG172" i="21"/>
  <c r="AF172" i="21"/>
  <c r="AE172" i="21"/>
  <c r="AD172" i="21"/>
  <c r="AC172" i="21"/>
  <c r="AB172" i="21"/>
  <c r="AA172" i="21"/>
  <c r="Z172" i="21"/>
  <c r="Y172" i="21"/>
  <c r="X172" i="21"/>
  <c r="W172" i="21"/>
  <c r="V172" i="21"/>
  <c r="U172" i="21"/>
  <c r="T172" i="21"/>
  <c r="S172" i="21"/>
  <c r="R172" i="21"/>
  <c r="Q172" i="21"/>
  <c r="P172" i="21"/>
  <c r="O172" i="21"/>
  <c r="N172" i="21"/>
  <c r="M172" i="21"/>
  <c r="L172" i="21"/>
  <c r="K172" i="21"/>
  <c r="J172" i="21"/>
  <c r="I172" i="21"/>
  <c r="H172" i="21"/>
  <c r="G172" i="21"/>
  <c r="F172" i="21"/>
  <c r="E172" i="21"/>
  <c r="D172" i="21"/>
  <c r="C172" i="21"/>
  <c r="B172" i="21"/>
  <c r="A172" i="21"/>
  <c r="EF171" i="21"/>
  <c r="EE171" i="21"/>
  <c r="ED171" i="21"/>
  <c r="EC171" i="21"/>
  <c r="EB171" i="21"/>
  <c r="EA171" i="21"/>
  <c r="DZ171" i="21"/>
  <c r="DY171" i="21"/>
  <c r="DX171" i="21"/>
  <c r="DW171" i="21"/>
  <c r="DV171" i="21"/>
  <c r="DU171" i="21"/>
  <c r="DT171" i="21"/>
  <c r="DS171" i="21"/>
  <c r="DR171" i="21"/>
  <c r="DQ171" i="21"/>
  <c r="DP171" i="21"/>
  <c r="DO171" i="21"/>
  <c r="DN171" i="21"/>
  <c r="DM171" i="21"/>
  <c r="DL171" i="21"/>
  <c r="DK171" i="21"/>
  <c r="DJ171" i="21"/>
  <c r="DI171" i="21"/>
  <c r="DH171" i="21"/>
  <c r="DG171" i="21"/>
  <c r="DF171" i="21"/>
  <c r="DE171" i="21"/>
  <c r="DD171" i="21"/>
  <c r="DC171" i="21"/>
  <c r="DB171" i="21"/>
  <c r="DA171" i="21"/>
  <c r="CZ171" i="21"/>
  <c r="CY171" i="21"/>
  <c r="CX171" i="21"/>
  <c r="CW171" i="21"/>
  <c r="CV171" i="21"/>
  <c r="CU171" i="21"/>
  <c r="CT171" i="21"/>
  <c r="CS171" i="21"/>
  <c r="CR171" i="21"/>
  <c r="CQ171" i="21"/>
  <c r="CP171" i="21"/>
  <c r="CO171" i="21"/>
  <c r="CN171" i="21"/>
  <c r="CM171" i="21"/>
  <c r="CL171" i="21"/>
  <c r="CK171" i="21"/>
  <c r="CJ171" i="21"/>
  <c r="CI171" i="21"/>
  <c r="CH171" i="21"/>
  <c r="CG171" i="21"/>
  <c r="CF171" i="21"/>
  <c r="CE171" i="21"/>
  <c r="CD171" i="21"/>
  <c r="CC171" i="21"/>
  <c r="CB171" i="21"/>
  <c r="CA171" i="21"/>
  <c r="BZ171" i="21"/>
  <c r="BY171" i="21"/>
  <c r="BX171" i="21"/>
  <c r="BW171" i="21"/>
  <c r="BV171" i="21"/>
  <c r="BU171" i="21"/>
  <c r="BT171" i="21"/>
  <c r="BS171" i="21"/>
  <c r="BQ171" i="21"/>
  <c r="BP171" i="21"/>
  <c r="BO171" i="21"/>
  <c r="BN171" i="21"/>
  <c r="BM171" i="21"/>
  <c r="BL171" i="21"/>
  <c r="BK171" i="21"/>
  <c r="BJ171" i="21"/>
  <c r="BI171" i="21"/>
  <c r="BH171" i="21"/>
  <c r="BG171" i="21"/>
  <c r="BF171" i="21"/>
  <c r="BE171" i="21"/>
  <c r="BD171" i="21"/>
  <c r="BC171" i="21"/>
  <c r="BB171" i="21"/>
  <c r="BA171" i="21"/>
  <c r="AZ171" i="21"/>
  <c r="AY171" i="21"/>
  <c r="AX171" i="21"/>
  <c r="AW171" i="21"/>
  <c r="AV171" i="21"/>
  <c r="AU171" i="21"/>
  <c r="AT171" i="21"/>
  <c r="AS171" i="21"/>
  <c r="AR171" i="21"/>
  <c r="AQ171" i="21"/>
  <c r="AP171" i="21"/>
  <c r="AO171" i="21"/>
  <c r="AN171" i="21"/>
  <c r="AM171" i="21"/>
  <c r="AL171" i="21"/>
  <c r="AK171" i="21"/>
  <c r="AJ171" i="21"/>
  <c r="AI171" i="21"/>
  <c r="AH171" i="21"/>
  <c r="AG171" i="21"/>
  <c r="AF171" i="21"/>
  <c r="AE171" i="21"/>
  <c r="AD171" i="21"/>
  <c r="AC171" i="21"/>
  <c r="AB171" i="21"/>
  <c r="AA171" i="21"/>
  <c r="Z171" i="21"/>
  <c r="Y171" i="21"/>
  <c r="X171" i="21"/>
  <c r="W171" i="21"/>
  <c r="V171" i="21"/>
  <c r="U171" i="21"/>
  <c r="T171" i="21"/>
  <c r="S171" i="21"/>
  <c r="R171" i="21"/>
  <c r="Q171" i="21"/>
  <c r="P171" i="21"/>
  <c r="O171" i="21"/>
  <c r="N171" i="21"/>
  <c r="M171" i="21"/>
  <c r="L171" i="21"/>
  <c r="K171" i="21"/>
  <c r="J171" i="21"/>
  <c r="I171" i="21"/>
  <c r="H171" i="21"/>
  <c r="G171" i="21"/>
  <c r="F171" i="21"/>
  <c r="E171" i="21"/>
  <c r="D171" i="21"/>
  <c r="C171" i="21"/>
  <c r="B171" i="21"/>
  <c r="A171" i="21"/>
  <c r="EF170" i="21"/>
  <c r="EE170" i="21"/>
  <c r="ED170" i="21"/>
  <c r="EC170" i="21"/>
  <c r="EB170" i="21"/>
  <c r="EA170" i="21"/>
  <c r="DZ170" i="21"/>
  <c r="DY170" i="21"/>
  <c r="DX170" i="21"/>
  <c r="DW170" i="21"/>
  <c r="DV170" i="21"/>
  <c r="DU170" i="21"/>
  <c r="DT170" i="21"/>
  <c r="DS170" i="21"/>
  <c r="DR170" i="21"/>
  <c r="DQ170" i="21"/>
  <c r="DP170" i="21"/>
  <c r="DO170" i="21"/>
  <c r="DN170" i="21"/>
  <c r="DM170" i="21"/>
  <c r="DL170" i="21"/>
  <c r="DK170" i="21"/>
  <c r="DJ170" i="21"/>
  <c r="DI170" i="21"/>
  <c r="DH170" i="21"/>
  <c r="DG170" i="21"/>
  <c r="DF170" i="21"/>
  <c r="DE170" i="21"/>
  <c r="DD170" i="21"/>
  <c r="DC170" i="21"/>
  <c r="DB170" i="21"/>
  <c r="DA170" i="21"/>
  <c r="CZ170" i="21"/>
  <c r="CY170" i="21"/>
  <c r="CX170" i="21"/>
  <c r="CW170" i="21"/>
  <c r="CV170" i="21"/>
  <c r="CU170" i="21"/>
  <c r="CT170" i="21"/>
  <c r="CS170" i="21"/>
  <c r="CR170" i="21"/>
  <c r="CQ170" i="21"/>
  <c r="CP170" i="21"/>
  <c r="CO170" i="21"/>
  <c r="CN170" i="21"/>
  <c r="CM170" i="21"/>
  <c r="CL170" i="21"/>
  <c r="CK170" i="21"/>
  <c r="CJ170" i="21"/>
  <c r="CI170" i="21"/>
  <c r="CH170" i="21"/>
  <c r="CG170" i="21"/>
  <c r="CF170" i="21"/>
  <c r="CE170" i="21"/>
  <c r="CD170" i="21"/>
  <c r="CC170" i="21"/>
  <c r="CB170" i="21"/>
  <c r="CA170" i="21"/>
  <c r="BZ170" i="21"/>
  <c r="BY170" i="21"/>
  <c r="BX170" i="21"/>
  <c r="BW170" i="21"/>
  <c r="BV170" i="21"/>
  <c r="BU170" i="21"/>
  <c r="BT170" i="21"/>
  <c r="BS170" i="21"/>
  <c r="BQ170" i="21"/>
  <c r="BP170" i="21"/>
  <c r="BO170" i="21"/>
  <c r="BN170" i="21"/>
  <c r="BM170" i="21"/>
  <c r="BL170" i="21"/>
  <c r="BK170" i="21"/>
  <c r="BJ170" i="21"/>
  <c r="BI170" i="21"/>
  <c r="BH170" i="21"/>
  <c r="BG170" i="21"/>
  <c r="BF170" i="21"/>
  <c r="BE170" i="21"/>
  <c r="BD170" i="21"/>
  <c r="BC170" i="21"/>
  <c r="BB170" i="21"/>
  <c r="BA170" i="21"/>
  <c r="AZ170" i="21"/>
  <c r="AY170" i="21"/>
  <c r="AX170" i="21"/>
  <c r="AW170" i="21"/>
  <c r="AV170" i="21"/>
  <c r="AU170" i="21"/>
  <c r="AT170" i="21"/>
  <c r="AS170" i="21"/>
  <c r="AR170" i="21"/>
  <c r="AQ170" i="21"/>
  <c r="AP170" i="21"/>
  <c r="AO170" i="21"/>
  <c r="AN170" i="21"/>
  <c r="AM170" i="21"/>
  <c r="AL170" i="21"/>
  <c r="AK170" i="21"/>
  <c r="AJ170" i="21"/>
  <c r="AI170" i="21"/>
  <c r="AH170" i="21"/>
  <c r="AG170" i="21"/>
  <c r="AF170" i="21"/>
  <c r="AE170" i="21"/>
  <c r="AD170" i="21"/>
  <c r="AC170" i="21"/>
  <c r="AB170" i="21"/>
  <c r="AA170" i="21"/>
  <c r="Z170" i="21"/>
  <c r="Y170" i="21"/>
  <c r="X170" i="21"/>
  <c r="W170" i="21"/>
  <c r="V170" i="21"/>
  <c r="U170" i="21"/>
  <c r="T170" i="21"/>
  <c r="S170" i="21"/>
  <c r="R170" i="21"/>
  <c r="Q170" i="21"/>
  <c r="P170" i="21"/>
  <c r="O170" i="21"/>
  <c r="N170" i="21"/>
  <c r="M170" i="21"/>
  <c r="L170" i="21"/>
  <c r="K170" i="21"/>
  <c r="J170" i="21"/>
  <c r="I170" i="21"/>
  <c r="H170" i="21"/>
  <c r="G170" i="21"/>
  <c r="F170" i="21"/>
  <c r="E170" i="21"/>
  <c r="D170" i="21"/>
  <c r="C170" i="21"/>
  <c r="B170" i="21"/>
  <c r="A170" i="21"/>
  <c r="EF169" i="21"/>
  <c r="EE169" i="21"/>
  <c r="ED169" i="21"/>
  <c r="EC169" i="21"/>
  <c r="EB169" i="21"/>
  <c r="EA169" i="21"/>
  <c r="DZ169" i="21"/>
  <c r="DY169" i="21"/>
  <c r="DX169" i="21"/>
  <c r="DW169" i="21"/>
  <c r="DV169" i="21"/>
  <c r="DU169" i="21"/>
  <c r="DT169" i="21"/>
  <c r="DS169" i="21"/>
  <c r="DR169" i="21"/>
  <c r="DQ169" i="21"/>
  <c r="DP169" i="21"/>
  <c r="DO169" i="21"/>
  <c r="DN169" i="21"/>
  <c r="DM169" i="21"/>
  <c r="DL169" i="21"/>
  <c r="DK169" i="21"/>
  <c r="DJ169" i="21"/>
  <c r="DI169" i="21"/>
  <c r="DH169" i="21"/>
  <c r="DG169" i="21"/>
  <c r="DF169" i="21"/>
  <c r="DE169" i="21"/>
  <c r="DD169" i="21"/>
  <c r="DC169" i="21"/>
  <c r="DB169" i="21"/>
  <c r="DA169" i="21"/>
  <c r="CZ169" i="21"/>
  <c r="CY169" i="21"/>
  <c r="CX169" i="21"/>
  <c r="CW169" i="21"/>
  <c r="CV169" i="21"/>
  <c r="CU169" i="21"/>
  <c r="CT169" i="21"/>
  <c r="CS169" i="21"/>
  <c r="CR169" i="21"/>
  <c r="CQ169" i="21"/>
  <c r="CP169" i="21"/>
  <c r="CO169" i="21"/>
  <c r="CN169" i="21"/>
  <c r="CM169" i="21"/>
  <c r="CL169" i="21"/>
  <c r="CK169" i="21"/>
  <c r="CJ169" i="21"/>
  <c r="CI169" i="21"/>
  <c r="CH169" i="21"/>
  <c r="CG169" i="21"/>
  <c r="CF169" i="21"/>
  <c r="CE169" i="21"/>
  <c r="CD169" i="21"/>
  <c r="CC169" i="21"/>
  <c r="CB169" i="21"/>
  <c r="CA169" i="21"/>
  <c r="BZ169" i="21"/>
  <c r="BY169" i="21"/>
  <c r="BX169" i="21"/>
  <c r="BW169" i="21"/>
  <c r="BV169" i="21"/>
  <c r="BU169" i="21"/>
  <c r="BT169" i="21"/>
  <c r="BS169" i="21"/>
  <c r="BQ169" i="21"/>
  <c r="BP169" i="21"/>
  <c r="BO169" i="21"/>
  <c r="BN169" i="21"/>
  <c r="BM169" i="21"/>
  <c r="BL169" i="21"/>
  <c r="BK169" i="21"/>
  <c r="BJ169" i="21"/>
  <c r="BI169" i="21"/>
  <c r="BH169" i="21"/>
  <c r="BG169" i="21"/>
  <c r="BF169" i="21"/>
  <c r="BE169" i="21"/>
  <c r="BD169" i="21"/>
  <c r="BC169" i="21"/>
  <c r="BB169" i="21"/>
  <c r="BA169" i="21"/>
  <c r="AZ169" i="21"/>
  <c r="AY169" i="21"/>
  <c r="AX169" i="21"/>
  <c r="AW169" i="21"/>
  <c r="AV169" i="21"/>
  <c r="AU169" i="21"/>
  <c r="AT169" i="21"/>
  <c r="AS169" i="21"/>
  <c r="AR169" i="21"/>
  <c r="AQ169" i="21"/>
  <c r="AP169" i="21"/>
  <c r="AO169" i="21"/>
  <c r="AN169" i="21"/>
  <c r="AM169" i="21"/>
  <c r="AL169" i="21"/>
  <c r="AK169" i="21"/>
  <c r="AJ169" i="21"/>
  <c r="AI169" i="21"/>
  <c r="AH169" i="21"/>
  <c r="AG169" i="21"/>
  <c r="AF169" i="21"/>
  <c r="AE169" i="21"/>
  <c r="AD169" i="21"/>
  <c r="AC169" i="21"/>
  <c r="AB169" i="21"/>
  <c r="AA169" i="21"/>
  <c r="Z169" i="21"/>
  <c r="Y169" i="21"/>
  <c r="X169" i="21"/>
  <c r="W169" i="21"/>
  <c r="V169" i="21"/>
  <c r="U169" i="21"/>
  <c r="T169" i="21"/>
  <c r="S169" i="21"/>
  <c r="R169" i="21"/>
  <c r="Q169" i="21"/>
  <c r="P169" i="21"/>
  <c r="O169" i="21"/>
  <c r="N169" i="21"/>
  <c r="M169" i="21"/>
  <c r="L169" i="21"/>
  <c r="K169" i="21"/>
  <c r="J169" i="21"/>
  <c r="I169" i="21"/>
  <c r="H169" i="21"/>
  <c r="G169" i="21"/>
  <c r="F169" i="21"/>
  <c r="E169" i="21"/>
  <c r="D169" i="21"/>
  <c r="C169" i="21"/>
  <c r="B169" i="21"/>
  <c r="A169" i="21"/>
  <c r="EF168" i="21"/>
  <c r="EE168" i="21"/>
  <c r="ED168" i="21"/>
  <c r="EC168" i="21"/>
  <c r="EB168" i="21"/>
  <c r="EA168" i="21"/>
  <c r="DZ168" i="21"/>
  <c r="DY168" i="21"/>
  <c r="DX168" i="21"/>
  <c r="DW168" i="21"/>
  <c r="DV168" i="21"/>
  <c r="DU168" i="21"/>
  <c r="DT168" i="21"/>
  <c r="DS168" i="21"/>
  <c r="DR168" i="21"/>
  <c r="DQ168" i="21"/>
  <c r="DP168" i="21"/>
  <c r="DO168" i="21"/>
  <c r="DN168" i="21"/>
  <c r="DM168" i="21"/>
  <c r="DL168" i="21"/>
  <c r="DK168" i="21"/>
  <c r="DJ168" i="21"/>
  <c r="DI168" i="21"/>
  <c r="DH168" i="21"/>
  <c r="DG168" i="21"/>
  <c r="DF168" i="21"/>
  <c r="DE168" i="21"/>
  <c r="DD168" i="21"/>
  <c r="DC168" i="21"/>
  <c r="DB168" i="21"/>
  <c r="DA168" i="21"/>
  <c r="CZ168" i="21"/>
  <c r="CY168" i="21"/>
  <c r="CX168" i="21"/>
  <c r="CW168" i="21"/>
  <c r="CV168" i="21"/>
  <c r="CU168" i="21"/>
  <c r="CT168" i="21"/>
  <c r="CS168" i="21"/>
  <c r="CR168" i="21"/>
  <c r="CQ168" i="21"/>
  <c r="CP168" i="21"/>
  <c r="CO168" i="21"/>
  <c r="CN168" i="21"/>
  <c r="CM168" i="21"/>
  <c r="CL168" i="21"/>
  <c r="CK168" i="21"/>
  <c r="CJ168" i="21"/>
  <c r="CI168" i="21"/>
  <c r="CH168" i="21"/>
  <c r="CG168" i="21"/>
  <c r="CF168" i="21"/>
  <c r="CE168" i="21"/>
  <c r="CD168" i="21"/>
  <c r="CC168" i="21"/>
  <c r="CB168" i="21"/>
  <c r="CA168" i="21"/>
  <c r="BZ168" i="21"/>
  <c r="BY168" i="21"/>
  <c r="BX168" i="21"/>
  <c r="BW168" i="21"/>
  <c r="BV168" i="21"/>
  <c r="BU168" i="21"/>
  <c r="BT168" i="21"/>
  <c r="BS168" i="21"/>
  <c r="BQ168" i="21"/>
  <c r="BP168" i="21"/>
  <c r="BO168" i="21"/>
  <c r="BN168" i="21"/>
  <c r="BM168" i="21"/>
  <c r="BL168" i="21"/>
  <c r="BK168" i="21"/>
  <c r="BJ168" i="21"/>
  <c r="BI168" i="21"/>
  <c r="BH168" i="21"/>
  <c r="BG168" i="21"/>
  <c r="BF168" i="21"/>
  <c r="BE168" i="21"/>
  <c r="BD168" i="21"/>
  <c r="BC168" i="21"/>
  <c r="BB168" i="21"/>
  <c r="BA168" i="21"/>
  <c r="AZ168" i="21"/>
  <c r="AY168" i="21"/>
  <c r="AX168" i="21"/>
  <c r="AW168" i="21"/>
  <c r="AV168" i="21"/>
  <c r="AU168" i="21"/>
  <c r="AT168" i="21"/>
  <c r="AS168" i="21"/>
  <c r="AR168" i="21"/>
  <c r="AQ168" i="21"/>
  <c r="AP168" i="21"/>
  <c r="AO168" i="21"/>
  <c r="AN168" i="21"/>
  <c r="AM168" i="21"/>
  <c r="AL168" i="21"/>
  <c r="AK168" i="21"/>
  <c r="AJ168" i="21"/>
  <c r="AI168" i="21"/>
  <c r="AH168" i="21"/>
  <c r="AG168" i="21"/>
  <c r="AF168" i="21"/>
  <c r="AE168" i="21"/>
  <c r="AD168" i="21"/>
  <c r="AC168" i="21"/>
  <c r="AB168" i="21"/>
  <c r="AA168" i="21"/>
  <c r="Z168" i="21"/>
  <c r="Y168" i="21"/>
  <c r="X168" i="21"/>
  <c r="W168" i="21"/>
  <c r="V168" i="21"/>
  <c r="U168" i="21"/>
  <c r="T168" i="21"/>
  <c r="S168" i="21"/>
  <c r="R168" i="21"/>
  <c r="Q168" i="21"/>
  <c r="P168" i="21"/>
  <c r="O168" i="21"/>
  <c r="N168" i="21"/>
  <c r="M168" i="21"/>
  <c r="L168" i="21"/>
  <c r="K168" i="21"/>
  <c r="J168" i="21"/>
  <c r="I168" i="21"/>
  <c r="H168" i="21"/>
  <c r="G168" i="21"/>
  <c r="F168" i="21"/>
  <c r="E168" i="21"/>
  <c r="D168" i="21"/>
  <c r="C168" i="21"/>
  <c r="B168" i="21"/>
  <c r="A168" i="21"/>
  <c r="EF167" i="21"/>
  <c r="EE167" i="21"/>
  <c r="ED167" i="21"/>
  <c r="EC167" i="21"/>
  <c r="EB167" i="21"/>
  <c r="EA167" i="21"/>
  <c r="DZ167" i="21"/>
  <c r="DY167" i="21"/>
  <c r="DX167" i="21"/>
  <c r="DW167" i="21"/>
  <c r="DV167" i="21"/>
  <c r="DU167" i="21"/>
  <c r="DT167" i="21"/>
  <c r="DS167" i="21"/>
  <c r="DR167" i="21"/>
  <c r="DQ167" i="21"/>
  <c r="DP167" i="21"/>
  <c r="DO167" i="21"/>
  <c r="DN167" i="21"/>
  <c r="DM167" i="21"/>
  <c r="DL167" i="21"/>
  <c r="DK167" i="21"/>
  <c r="DJ167" i="21"/>
  <c r="DI167" i="21"/>
  <c r="DH167" i="21"/>
  <c r="DG167" i="21"/>
  <c r="DF167" i="21"/>
  <c r="DE167" i="21"/>
  <c r="DD167" i="21"/>
  <c r="DC167" i="21"/>
  <c r="DB167" i="21"/>
  <c r="DA167" i="21"/>
  <c r="CZ167" i="21"/>
  <c r="CY167" i="21"/>
  <c r="CX167" i="21"/>
  <c r="CW167" i="21"/>
  <c r="CV167" i="21"/>
  <c r="CU167" i="21"/>
  <c r="CT167" i="21"/>
  <c r="CS167" i="21"/>
  <c r="CR167" i="21"/>
  <c r="CQ167" i="21"/>
  <c r="CP167" i="21"/>
  <c r="CO167" i="21"/>
  <c r="CN167" i="21"/>
  <c r="CM167" i="21"/>
  <c r="CL167" i="21"/>
  <c r="CK167" i="21"/>
  <c r="CJ167" i="21"/>
  <c r="CI167" i="21"/>
  <c r="CH167" i="21"/>
  <c r="CG167" i="21"/>
  <c r="CF167" i="21"/>
  <c r="CE167" i="21"/>
  <c r="CD167" i="21"/>
  <c r="CC167" i="21"/>
  <c r="CB167" i="21"/>
  <c r="CA167" i="21"/>
  <c r="BZ167" i="21"/>
  <c r="BY167" i="21"/>
  <c r="BX167" i="21"/>
  <c r="BW167" i="21"/>
  <c r="BV167" i="21"/>
  <c r="BU167" i="21"/>
  <c r="BT167" i="21"/>
  <c r="BS167" i="21"/>
  <c r="BQ167" i="21"/>
  <c r="BP167" i="21"/>
  <c r="BO167" i="21"/>
  <c r="BN167" i="21"/>
  <c r="BM167" i="21"/>
  <c r="BL167" i="21"/>
  <c r="BK167" i="21"/>
  <c r="BJ167" i="21"/>
  <c r="BI167" i="21"/>
  <c r="BH167" i="21"/>
  <c r="BG167" i="21"/>
  <c r="BF167" i="21"/>
  <c r="BE167" i="21"/>
  <c r="BD167" i="21"/>
  <c r="BC167" i="21"/>
  <c r="BB167" i="21"/>
  <c r="BA167" i="21"/>
  <c r="AZ167" i="21"/>
  <c r="AY167" i="21"/>
  <c r="AX167" i="21"/>
  <c r="AW167" i="21"/>
  <c r="AV167" i="21"/>
  <c r="AU167" i="21"/>
  <c r="AT167" i="21"/>
  <c r="AS167" i="21"/>
  <c r="AR167" i="21"/>
  <c r="AQ167" i="21"/>
  <c r="AP167" i="21"/>
  <c r="AO167" i="21"/>
  <c r="AN167" i="21"/>
  <c r="AM167" i="21"/>
  <c r="AL167" i="21"/>
  <c r="AK167" i="21"/>
  <c r="AJ167" i="21"/>
  <c r="AI167" i="21"/>
  <c r="AH167" i="21"/>
  <c r="AG167" i="21"/>
  <c r="AF167" i="21"/>
  <c r="AE167" i="21"/>
  <c r="AD167" i="21"/>
  <c r="AC167" i="21"/>
  <c r="AB167" i="21"/>
  <c r="AA167" i="21"/>
  <c r="Z167" i="21"/>
  <c r="Y167" i="21"/>
  <c r="X167" i="21"/>
  <c r="W167" i="21"/>
  <c r="V167" i="21"/>
  <c r="U167" i="21"/>
  <c r="T167" i="21"/>
  <c r="S167" i="21"/>
  <c r="R167" i="21"/>
  <c r="Q167" i="21"/>
  <c r="P167" i="21"/>
  <c r="O167" i="21"/>
  <c r="N167" i="21"/>
  <c r="M167" i="21"/>
  <c r="L167" i="21"/>
  <c r="K167" i="21"/>
  <c r="J167" i="21"/>
  <c r="I167" i="21"/>
  <c r="H167" i="21"/>
  <c r="G167" i="21"/>
  <c r="F167" i="21"/>
  <c r="E167" i="21"/>
  <c r="D167" i="21"/>
  <c r="C167" i="21"/>
  <c r="B167" i="21"/>
  <c r="A167" i="21"/>
  <c r="EF166" i="21"/>
  <c r="EE166" i="21"/>
  <c r="ED166" i="21"/>
  <c r="EC166" i="21"/>
  <c r="EB166" i="21"/>
  <c r="EA166" i="21"/>
  <c r="DZ166" i="21"/>
  <c r="DY166" i="21"/>
  <c r="DX166" i="21"/>
  <c r="DW166" i="21"/>
  <c r="DV166" i="21"/>
  <c r="DU166" i="21"/>
  <c r="DT166" i="21"/>
  <c r="DS166" i="21"/>
  <c r="DR166" i="21"/>
  <c r="DQ166" i="21"/>
  <c r="DP166" i="21"/>
  <c r="DO166" i="21"/>
  <c r="DN166" i="21"/>
  <c r="DM166" i="21"/>
  <c r="DL166" i="21"/>
  <c r="DK166" i="21"/>
  <c r="DJ166" i="21"/>
  <c r="DI166" i="21"/>
  <c r="DH166" i="21"/>
  <c r="DG166" i="21"/>
  <c r="DF166" i="21"/>
  <c r="DE166" i="21"/>
  <c r="DD166" i="21"/>
  <c r="DC166" i="21"/>
  <c r="DB166" i="21"/>
  <c r="DA166" i="21"/>
  <c r="CZ166" i="21"/>
  <c r="CY166" i="21"/>
  <c r="CX166" i="21"/>
  <c r="CW166" i="21"/>
  <c r="CV166" i="21"/>
  <c r="CU166" i="21"/>
  <c r="CT166" i="21"/>
  <c r="CS166" i="21"/>
  <c r="CR166" i="21"/>
  <c r="CQ166" i="21"/>
  <c r="CP166" i="21"/>
  <c r="CO166" i="21"/>
  <c r="CN166" i="21"/>
  <c r="CM166" i="21"/>
  <c r="CL166" i="21"/>
  <c r="CK166" i="21"/>
  <c r="CJ166" i="21"/>
  <c r="CI166" i="21"/>
  <c r="CH166" i="21"/>
  <c r="CG166" i="21"/>
  <c r="CF166" i="21"/>
  <c r="CE166" i="21"/>
  <c r="CD166" i="21"/>
  <c r="CC166" i="21"/>
  <c r="CB166" i="21"/>
  <c r="CA166" i="21"/>
  <c r="BZ166" i="21"/>
  <c r="BY166" i="21"/>
  <c r="BX166" i="21"/>
  <c r="BW166" i="21"/>
  <c r="BV166" i="21"/>
  <c r="BU166" i="21"/>
  <c r="BT166" i="21"/>
  <c r="BS166" i="21"/>
  <c r="BQ166" i="21"/>
  <c r="BP166" i="21"/>
  <c r="BO166" i="21"/>
  <c r="BN166" i="21"/>
  <c r="BM166" i="21"/>
  <c r="BL166" i="21"/>
  <c r="BK166" i="21"/>
  <c r="BJ166" i="21"/>
  <c r="BI166" i="21"/>
  <c r="BH166" i="21"/>
  <c r="BG166" i="21"/>
  <c r="BF166" i="21"/>
  <c r="BE166" i="21"/>
  <c r="BD166" i="21"/>
  <c r="BC166" i="21"/>
  <c r="BB166" i="21"/>
  <c r="BA166" i="21"/>
  <c r="AZ166" i="21"/>
  <c r="AY166" i="21"/>
  <c r="AX166" i="21"/>
  <c r="AW166" i="21"/>
  <c r="AV166" i="21"/>
  <c r="AU166" i="21"/>
  <c r="AT166" i="21"/>
  <c r="AS166" i="21"/>
  <c r="AR166" i="21"/>
  <c r="AQ166" i="21"/>
  <c r="AP166" i="21"/>
  <c r="AO166" i="21"/>
  <c r="AN166" i="21"/>
  <c r="AM166" i="21"/>
  <c r="AL166" i="21"/>
  <c r="AK166" i="21"/>
  <c r="AJ166" i="21"/>
  <c r="AI166" i="21"/>
  <c r="AH166" i="21"/>
  <c r="AG166" i="21"/>
  <c r="AF166" i="21"/>
  <c r="AE166" i="21"/>
  <c r="AD166" i="21"/>
  <c r="AC166" i="21"/>
  <c r="AB166" i="21"/>
  <c r="AA166" i="21"/>
  <c r="Z166" i="21"/>
  <c r="Y166" i="21"/>
  <c r="X166" i="21"/>
  <c r="W166" i="21"/>
  <c r="V166" i="21"/>
  <c r="U166" i="21"/>
  <c r="T166" i="21"/>
  <c r="S166" i="21"/>
  <c r="R166" i="21"/>
  <c r="Q166" i="21"/>
  <c r="P166" i="21"/>
  <c r="O166" i="21"/>
  <c r="N166" i="21"/>
  <c r="M166" i="21"/>
  <c r="L166" i="21"/>
  <c r="K166" i="21"/>
  <c r="J166" i="21"/>
  <c r="I166" i="21"/>
  <c r="H166" i="21"/>
  <c r="G166" i="21"/>
  <c r="F166" i="21"/>
  <c r="E166" i="21"/>
  <c r="D166" i="21"/>
  <c r="C166" i="21"/>
  <c r="B166" i="21"/>
  <c r="A166" i="21"/>
  <c r="EF165" i="21"/>
  <c r="EE165" i="21"/>
  <c r="ED165" i="21"/>
  <c r="EC165" i="21"/>
  <c r="EB165" i="21"/>
  <c r="EA165" i="21"/>
  <c r="DZ165" i="21"/>
  <c r="DY165" i="21"/>
  <c r="DX165" i="21"/>
  <c r="DW165" i="21"/>
  <c r="DV165" i="21"/>
  <c r="DU165" i="21"/>
  <c r="DT165" i="21"/>
  <c r="DS165" i="21"/>
  <c r="DR165" i="21"/>
  <c r="DQ165" i="21"/>
  <c r="DP165" i="21"/>
  <c r="DO165" i="21"/>
  <c r="DN165" i="21"/>
  <c r="DM165" i="21"/>
  <c r="DL165" i="21"/>
  <c r="DK165" i="21"/>
  <c r="DJ165" i="21"/>
  <c r="DI165" i="21"/>
  <c r="DH165" i="21"/>
  <c r="DG165" i="21"/>
  <c r="DF165" i="21"/>
  <c r="DE165" i="21"/>
  <c r="DD165" i="21"/>
  <c r="DC165" i="21"/>
  <c r="DB165" i="21"/>
  <c r="DA165" i="21"/>
  <c r="CZ165" i="21"/>
  <c r="CY165" i="21"/>
  <c r="CX165" i="21"/>
  <c r="CW165" i="21"/>
  <c r="CV165" i="21"/>
  <c r="CU165" i="21"/>
  <c r="CT165" i="21"/>
  <c r="CS165" i="21"/>
  <c r="CR165" i="21"/>
  <c r="CQ165" i="21"/>
  <c r="CP165" i="21"/>
  <c r="CO165" i="21"/>
  <c r="CN165" i="21"/>
  <c r="CM165" i="21"/>
  <c r="CL165" i="21"/>
  <c r="CK165" i="21"/>
  <c r="CJ165" i="21"/>
  <c r="CI165" i="21"/>
  <c r="CH165" i="21"/>
  <c r="CG165" i="21"/>
  <c r="CF165" i="21"/>
  <c r="CE165" i="21"/>
  <c r="CD165" i="21"/>
  <c r="CC165" i="21"/>
  <c r="CB165" i="21"/>
  <c r="CA165" i="21"/>
  <c r="BZ165" i="21"/>
  <c r="BY165" i="21"/>
  <c r="BX165" i="21"/>
  <c r="BW165" i="21"/>
  <c r="BV165" i="21"/>
  <c r="BU165" i="21"/>
  <c r="BT165" i="21"/>
  <c r="BS165" i="21"/>
  <c r="BQ165" i="21"/>
  <c r="BP165" i="21"/>
  <c r="BO165" i="21"/>
  <c r="BN165" i="21"/>
  <c r="BM165" i="21"/>
  <c r="BL165" i="21"/>
  <c r="BK165" i="21"/>
  <c r="BJ165" i="21"/>
  <c r="BI165" i="21"/>
  <c r="BH165" i="21"/>
  <c r="BG165" i="21"/>
  <c r="BF165" i="21"/>
  <c r="BE165" i="21"/>
  <c r="BD165" i="21"/>
  <c r="BC165" i="21"/>
  <c r="BB165" i="21"/>
  <c r="BA165" i="21"/>
  <c r="AZ165" i="21"/>
  <c r="AY165" i="21"/>
  <c r="AX165" i="21"/>
  <c r="AW165" i="21"/>
  <c r="AV165" i="21"/>
  <c r="AU165" i="21"/>
  <c r="AT165" i="21"/>
  <c r="AS165" i="21"/>
  <c r="AR165" i="21"/>
  <c r="AQ165" i="21"/>
  <c r="AP165" i="21"/>
  <c r="AO165" i="21"/>
  <c r="AN165" i="21"/>
  <c r="AM165" i="21"/>
  <c r="AL165" i="21"/>
  <c r="AK165" i="21"/>
  <c r="AJ165" i="21"/>
  <c r="AI165" i="21"/>
  <c r="AH165" i="21"/>
  <c r="AG165" i="21"/>
  <c r="AF165" i="21"/>
  <c r="AE165" i="21"/>
  <c r="AD165" i="21"/>
  <c r="AC165" i="21"/>
  <c r="AB165" i="21"/>
  <c r="AA165" i="21"/>
  <c r="Z165" i="21"/>
  <c r="Y165" i="21"/>
  <c r="X165" i="21"/>
  <c r="W165" i="21"/>
  <c r="V165" i="21"/>
  <c r="U165" i="21"/>
  <c r="T165" i="21"/>
  <c r="S165" i="21"/>
  <c r="R165" i="21"/>
  <c r="Q165" i="21"/>
  <c r="P165" i="21"/>
  <c r="O165" i="21"/>
  <c r="N165" i="21"/>
  <c r="M165" i="21"/>
  <c r="L165" i="21"/>
  <c r="K165" i="21"/>
  <c r="J165" i="21"/>
  <c r="I165" i="21"/>
  <c r="H165" i="21"/>
  <c r="G165" i="21"/>
  <c r="F165" i="21"/>
  <c r="E165" i="21"/>
  <c r="D165" i="21"/>
  <c r="C165" i="21"/>
  <c r="B165" i="21"/>
  <c r="A165" i="21"/>
  <c r="EF164" i="21"/>
  <c r="EE164" i="21"/>
  <c r="ED164" i="21"/>
  <c r="EC164" i="21"/>
  <c r="EB164" i="21"/>
  <c r="EA164" i="21"/>
  <c r="DZ164" i="21"/>
  <c r="DY164" i="21"/>
  <c r="DX164" i="21"/>
  <c r="DW164" i="21"/>
  <c r="DV164" i="21"/>
  <c r="DU164" i="21"/>
  <c r="DT164" i="21"/>
  <c r="DS164" i="21"/>
  <c r="DR164" i="21"/>
  <c r="DQ164" i="21"/>
  <c r="DP164" i="21"/>
  <c r="DO164" i="21"/>
  <c r="DN164" i="21"/>
  <c r="DM164" i="21"/>
  <c r="DL164" i="21"/>
  <c r="DK164" i="21"/>
  <c r="DJ164" i="21"/>
  <c r="DI164" i="21"/>
  <c r="DH164" i="21"/>
  <c r="DG164" i="21"/>
  <c r="DF164" i="21"/>
  <c r="DE164" i="21"/>
  <c r="DD164" i="21"/>
  <c r="DC164" i="21"/>
  <c r="DB164" i="21"/>
  <c r="DA164" i="21"/>
  <c r="CZ164" i="21"/>
  <c r="CY164" i="21"/>
  <c r="CX164" i="21"/>
  <c r="CW164" i="21"/>
  <c r="CV164" i="21"/>
  <c r="CU164" i="21"/>
  <c r="CT164" i="21"/>
  <c r="CS164" i="21"/>
  <c r="CR164" i="21"/>
  <c r="CQ164" i="21"/>
  <c r="CP164" i="21"/>
  <c r="CO164" i="21"/>
  <c r="CN164" i="21"/>
  <c r="CM164" i="21"/>
  <c r="CL164" i="21"/>
  <c r="CK164" i="21"/>
  <c r="CJ164" i="21"/>
  <c r="CI164" i="21"/>
  <c r="CH164" i="21"/>
  <c r="CG164" i="21"/>
  <c r="CF164" i="21"/>
  <c r="CE164" i="21"/>
  <c r="CD164" i="21"/>
  <c r="CC164" i="21"/>
  <c r="CB164" i="21"/>
  <c r="CA164" i="21"/>
  <c r="BZ164" i="21"/>
  <c r="BY164" i="21"/>
  <c r="BX164" i="21"/>
  <c r="BW164" i="21"/>
  <c r="BV164" i="21"/>
  <c r="BU164" i="21"/>
  <c r="BT164" i="21"/>
  <c r="BS164" i="21"/>
  <c r="BQ164" i="21"/>
  <c r="BP164" i="21"/>
  <c r="BO164" i="21"/>
  <c r="BN164" i="21"/>
  <c r="BM164" i="21"/>
  <c r="BL164" i="21"/>
  <c r="BK164" i="21"/>
  <c r="BJ164" i="21"/>
  <c r="BI164" i="21"/>
  <c r="BH164" i="21"/>
  <c r="BG164" i="21"/>
  <c r="BF164" i="21"/>
  <c r="BE164" i="21"/>
  <c r="BD164" i="21"/>
  <c r="BC164" i="21"/>
  <c r="BB164" i="21"/>
  <c r="BA164" i="21"/>
  <c r="AZ164" i="21"/>
  <c r="AY164" i="21"/>
  <c r="AX164" i="21"/>
  <c r="AW164" i="21"/>
  <c r="AV164" i="21"/>
  <c r="AU164" i="21"/>
  <c r="AT164" i="21"/>
  <c r="AS164" i="21"/>
  <c r="AR164" i="21"/>
  <c r="AQ164" i="21"/>
  <c r="AP164" i="21"/>
  <c r="AO164" i="21"/>
  <c r="AN164" i="21"/>
  <c r="AM164" i="21"/>
  <c r="AL164" i="21"/>
  <c r="AK164" i="21"/>
  <c r="AJ164" i="21"/>
  <c r="AI164" i="21"/>
  <c r="AH164" i="21"/>
  <c r="AG164" i="21"/>
  <c r="AF164" i="21"/>
  <c r="AE164" i="21"/>
  <c r="AD164" i="21"/>
  <c r="AC164" i="21"/>
  <c r="AB164" i="21"/>
  <c r="AA164" i="21"/>
  <c r="Z164" i="21"/>
  <c r="Y164" i="21"/>
  <c r="X164" i="21"/>
  <c r="W164" i="21"/>
  <c r="V164" i="21"/>
  <c r="U164" i="21"/>
  <c r="T164" i="21"/>
  <c r="S164" i="21"/>
  <c r="R164" i="21"/>
  <c r="Q164" i="21"/>
  <c r="P164" i="21"/>
  <c r="O164" i="21"/>
  <c r="N164" i="21"/>
  <c r="M164" i="21"/>
  <c r="L164" i="21"/>
  <c r="K164" i="21"/>
  <c r="J164" i="21"/>
  <c r="I164" i="21"/>
  <c r="H164" i="21"/>
  <c r="G164" i="21"/>
  <c r="F164" i="21"/>
  <c r="E164" i="21"/>
  <c r="D164" i="21"/>
  <c r="C164" i="21"/>
  <c r="B164" i="21"/>
  <c r="A164" i="21"/>
  <c r="EF163" i="21"/>
  <c r="EE163" i="21"/>
  <c r="ED163" i="21"/>
  <c r="EC163" i="21"/>
  <c r="EB163" i="21"/>
  <c r="EA163" i="21"/>
  <c r="DZ163" i="21"/>
  <c r="DY163" i="21"/>
  <c r="DX163" i="21"/>
  <c r="DW163" i="21"/>
  <c r="DV163" i="21"/>
  <c r="DU163" i="21"/>
  <c r="DT163" i="21"/>
  <c r="DS163" i="21"/>
  <c r="DR163" i="21"/>
  <c r="DQ163" i="21"/>
  <c r="DP163" i="21"/>
  <c r="DO163" i="21"/>
  <c r="DN163" i="21"/>
  <c r="DM163" i="21"/>
  <c r="DL163" i="21"/>
  <c r="DK163" i="21"/>
  <c r="DJ163" i="21"/>
  <c r="DI163" i="21"/>
  <c r="DH163" i="21"/>
  <c r="DG163" i="21"/>
  <c r="DF163" i="21"/>
  <c r="DE163" i="21"/>
  <c r="DD163" i="21"/>
  <c r="DC163" i="21"/>
  <c r="DB163" i="21"/>
  <c r="DA163" i="21"/>
  <c r="CZ163" i="21"/>
  <c r="CY163" i="21"/>
  <c r="CX163" i="21"/>
  <c r="CW163" i="21"/>
  <c r="CV163" i="21"/>
  <c r="CU163" i="21"/>
  <c r="CT163" i="21"/>
  <c r="CS163" i="21"/>
  <c r="CR163" i="21"/>
  <c r="CQ163" i="21"/>
  <c r="CP163" i="21"/>
  <c r="CO163" i="21"/>
  <c r="CN163" i="21"/>
  <c r="CM163" i="21"/>
  <c r="CL163" i="21"/>
  <c r="CK163" i="21"/>
  <c r="CJ163" i="21"/>
  <c r="CI163" i="21"/>
  <c r="CH163" i="21"/>
  <c r="CG163" i="21"/>
  <c r="CF163" i="21"/>
  <c r="CE163" i="21"/>
  <c r="CD163" i="21"/>
  <c r="CC163" i="21"/>
  <c r="CB163" i="21"/>
  <c r="CA163" i="21"/>
  <c r="BZ163" i="21"/>
  <c r="BY163" i="21"/>
  <c r="BX163" i="21"/>
  <c r="BW163" i="21"/>
  <c r="BV163" i="21"/>
  <c r="BU163" i="21"/>
  <c r="BT163" i="21"/>
  <c r="BS163" i="21"/>
  <c r="BQ163" i="21"/>
  <c r="BP163" i="21"/>
  <c r="BO163" i="21"/>
  <c r="BN163" i="21"/>
  <c r="BM163" i="21"/>
  <c r="BL163" i="21"/>
  <c r="BK163" i="21"/>
  <c r="BJ163" i="21"/>
  <c r="BI163" i="21"/>
  <c r="BH163" i="21"/>
  <c r="BG163" i="21"/>
  <c r="BF163" i="21"/>
  <c r="BE163" i="21"/>
  <c r="BD163" i="21"/>
  <c r="BC163" i="21"/>
  <c r="BB163" i="21"/>
  <c r="BA163" i="21"/>
  <c r="AZ163" i="21"/>
  <c r="AY163" i="21"/>
  <c r="AX163" i="21"/>
  <c r="AW163" i="21"/>
  <c r="AV163" i="21"/>
  <c r="AU163" i="21"/>
  <c r="AT163" i="21"/>
  <c r="AS163" i="21"/>
  <c r="AR163" i="21"/>
  <c r="AQ163" i="21"/>
  <c r="AP163" i="21"/>
  <c r="AO163" i="21"/>
  <c r="AN163" i="21"/>
  <c r="AM163" i="21"/>
  <c r="AL163" i="21"/>
  <c r="AK163" i="21"/>
  <c r="AJ163" i="21"/>
  <c r="AI163" i="21"/>
  <c r="AH163" i="21"/>
  <c r="AG163" i="21"/>
  <c r="AF163" i="21"/>
  <c r="AE163" i="21"/>
  <c r="AD163" i="21"/>
  <c r="AC163" i="21"/>
  <c r="AB163" i="21"/>
  <c r="AA163" i="21"/>
  <c r="Z163" i="21"/>
  <c r="Y163" i="21"/>
  <c r="X163" i="21"/>
  <c r="W163" i="21"/>
  <c r="V163" i="21"/>
  <c r="U163" i="21"/>
  <c r="T163" i="21"/>
  <c r="S163" i="21"/>
  <c r="R163" i="21"/>
  <c r="Q163" i="21"/>
  <c r="P163" i="21"/>
  <c r="O163" i="21"/>
  <c r="N163" i="21"/>
  <c r="M163" i="21"/>
  <c r="L163" i="21"/>
  <c r="K163" i="21"/>
  <c r="J163" i="21"/>
  <c r="I163" i="21"/>
  <c r="H163" i="21"/>
  <c r="G163" i="21"/>
  <c r="F163" i="21"/>
  <c r="E163" i="21"/>
  <c r="D163" i="21"/>
  <c r="C163" i="21"/>
  <c r="B163" i="21"/>
  <c r="A163" i="21"/>
  <c r="EF162" i="21"/>
  <c r="EE162" i="21"/>
  <c r="ED162" i="21"/>
  <c r="EC162" i="21"/>
  <c r="EB162" i="21"/>
  <c r="EA162" i="21"/>
  <c r="DZ162" i="21"/>
  <c r="DY162" i="21"/>
  <c r="DX162" i="21"/>
  <c r="DW162" i="21"/>
  <c r="DV162" i="21"/>
  <c r="DU162" i="21"/>
  <c r="DT162" i="21"/>
  <c r="DS162" i="21"/>
  <c r="DR162" i="21"/>
  <c r="DQ162" i="21"/>
  <c r="DP162" i="21"/>
  <c r="DO162" i="21"/>
  <c r="DN162" i="21"/>
  <c r="DM162" i="21"/>
  <c r="DL162" i="21"/>
  <c r="DK162" i="21"/>
  <c r="DJ162" i="21"/>
  <c r="DI162" i="21"/>
  <c r="DH162" i="21"/>
  <c r="DG162" i="21"/>
  <c r="DF162" i="21"/>
  <c r="DE162" i="21"/>
  <c r="DD162" i="21"/>
  <c r="DC162" i="21"/>
  <c r="DB162" i="21"/>
  <c r="DA162" i="21"/>
  <c r="CZ162" i="21"/>
  <c r="CY162" i="21"/>
  <c r="CX162" i="21"/>
  <c r="CW162" i="21"/>
  <c r="CV162" i="21"/>
  <c r="CU162" i="21"/>
  <c r="CT162" i="21"/>
  <c r="CS162" i="21"/>
  <c r="CR162" i="21"/>
  <c r="CQ162" i="21"/>
  <c r="CP162" i="21"/>
  <c r="CO162" i="21"/>
  <c r="CN162" i="21"/>
  <c r="CM162" i="21"/>
  <c r="CL162" i="21"/>
  <c r="CK162" i="21"/>
  <c r="CJ162" i="21"/>
  <c r="CI162" i="21"/>
  <c r="CH162" i="21"/>
  <c r="CG162" i="21"/>
  <c r="CF162" i="21"/>
  <c r="CE162" i="21"/>
  <c r="CD162" i="21"/>
  <c r="CC162" i="21"/>
  <c r="CB162" i="21"/>
  <c r="CA162" i="21"/>
  <c r="BZ162" i="21"/>
  <c r="BY162" i="21"/>
  <c r="BX162" i="21"/>
  <c r="BW162" i="21"/>
  <c r="BV162" i="21"/>
  <c r="BU162" i="21"/>
  <c r="BT162" i="21"/>
  <c r="BS162" i="21"/>
  <c r="BQ162" i="21"/>
  <c r="BP162" i="21"/>
  <c r="BO162" i="21"/>
  <c r="BN162" i="21"/>
  <c r="BM162" i="21"/>
  <c r="BL162" i="21"/>
  <c r="BK162" i="21"/>
  <c r="BJ162" i="21"/>
  <c r="BI162" i="21"/>
  <c r="BH162" i="21"/>
  <c r="BG162" i="21"/>
  <c r="BF162" i="21"/>
  <c r="BE162" i="21"/>
  <c r="BD162" i="21"/>
  <c r="BC162" i="21"/>
  <c r="BB162" i="21"/>
  <c r="BA162" i="21"/>
  <c r="AZ162" i="21"/>
  <c r="AY162" i="21"/>
  <c r="AX162" i="21"/>
  <c r="AW162" i="21"/>
  <c r="AV162" i="21"/>
  <c r="AU162" i="21"/>
  <c r="AT162" i="21"/>
  <c r="AS162" i="21"/>
  <c r="AR162" i="21"/>
  <c r="AQ162" i="21"/>
  <c r="AP162" i="21"/>
  <c r="AO162" i="21"/>
  <c r="AN162" i="21"/>
  <c r="AM162" i="21"/>
  <c r="AL162" i="21"/>
  <c r="AK162" i="21"/>
  <c r="AJ162" i="21"/>
  <c r="AI162" i="21"/>
  <c r="AH162" i="21"/>
  <c r="AG162" i="21"/>
  <c r="AF162" i="21"/>
  <c r="AE162" i="21"/>
  <c r="AD162" i="21"/>
  <c r="AC162" i="21"/>
  <c r="AB162" i="21"/>
  <c r="AA162" i="21"/>
  <c r="Z162" i="21"/>
  <c r="Y162" i="21"/>
  <c r="X162" i="21"/>
  <c r="W162" i="21"/>
  <c r="V162" i="21"/>
  <c r="U162" i="21"/>
  <c r="T162" i="21"/>
  <c r="S162" i="21"/>
  <c r="R162" i="21"/>
  <c r="Q162" i="21"/>
  <c r="P162" i="21"/>
  <c r="O162" i="21"/>
  <c r="N162" i="21"/>
  <c r="M162" i="21"/>
  <c r="L162" i="21"/>
  <c r="K162" i="21"/>
  <c r="J162" i="21"/>
  <c r="I162" i="21"/>
  <c r="H162" i="21"/>
  <c r="G162" i="21"/>
  <c r="F162" i="21"/>
  <c r="E162" i="21"/>
  <c r="D162" i="21"/>
  <c r="C162" i="21"/>
  <c r="B162" i="21"/>
  <c r="A162" i="21"/>
  <c r="EF161" i="21"/>
  <c r="EE161" i="21"/>
  <c r="ED161" i="21"/>
  <c r="EC161" i="21"/>
  <c r="EB161" i="21"/>
  <c r="EA161" i="21"/>
  <c r="DZ161" i="21"/>
  <c r="DY161" i="21"/>
  <c r="DX161" i="21"/>
  <c r="DW161" i="21"/>
  <c r="DV161" i="21"/>
  <c r="DU161" i="21"/>
  <c r="DT161" i="21"/>
  <c r="DS161" i="21"/>
  <c r="DR161" i="21"/>
  <c r="DQ161" i="21"/>
  <c r="DP161" i="21"/>
  <c r="DO161" i="21"/>
  <c r="DN161" i="21"/>
  <c r="DM161" i="21"/>
  <c r="DL161" i="21"/>
  <c r="DK161" i="21"/>
  <c r="DJ161" i="21"/>
  <c r="DI161" i="21"/>
  <c r="DH161" i="21"/>
  <c r="DG161" i="21"/>
  <c r="DF161" i="21"/>
  <c r="DE161" i="21"/>
  <c r="DD161" i="21"/>
  <c r="DC161" i="21"/>
  <c r="DB161" i="21"/>
  <c r="DA161" i="21"/>
  <c r="CZ161" i="21"/>
  <c r="CY161" i="21"/>
  <c r="CX161" i="21"/>
  <c r="CW161" i="21"/>
  <c r="CV161" i="21"/>
  <c r="CU161" i="21"/>
  <c r="CT161" i="21"/>
  <c r="CS161" i="21"/>
  <c r="CR161" i="21"/>
  <c r="CQ161" i="21"/>
  <c r="CP161" i="21"/>
  <c r="CO161" i="21"/>
  <c r="CN161" i="21"/>
  <c r="CM161" i="21"/>
  <c r="CL161" i="21"/>
  <c r="CK161" i="21"/>
  <c r="CJ161" i="21"/>
  <c r="CI161" i="21"/>
  <c r="CH161" i="21"/>
  <c r="CG161" i="21"/>
  <c r="CF161" i="21"/>
  <c r="CE161" i="21"/>
  <c r="CD161" i="21"/>
  <c r="CC161" i="21"/>
  <c r="CB161" i="21"/>
  <c r="CA161" i="21"/>
  <c r="BZ161" i="21"/>
  <c r="BY161" i="21"/>
  <c r="BX161" i="21"/>
  <c r="BW161" i="21"/>
  <c r="BV161" i="21"/>
  <c r="BU161" i="21"/>
  <c r="BT161" i="21"/>
  <c r="BS161" i="21"/>
  <c r="BQ161" i="21"/>
  <c r="BP161" i="21"/>
  <c r="BO161" i="21"/>
  <c r="BN161" i="21"/>
  <c r="BM161" i="21"/>
  <c r="BL161" i="21"/>
  <c r="BK161" i="21"/>
  <c r="BJ161" i="21"/>
  <c r="BI161" i="21"/>
  <c r="BH161" i="21"/>
  <c r="BG161" i="21"/>
  <c r="BF161" i="21"/>
  <c r="BE161" i="21"/>
  <c r="BD161" i="21"/>
  <c r="BC161" i="21"/>
  <c r="BB161" i="21"/>
  <c r="BA161" i="21"/>
  <c r="AZ161" i="21"/>
  <c r="AY161" i="21"/>
  <c r="AX161" i="21"/>
  <c r="AW161" i="21"/>
  <c r="AV161" i="21"/>
  <c r="AU161" i="21"/>
  <c r="AT161" i="21"/>
  <c r="AS161" i="21"/>
  <c r="AR161" i="21"/>
  <c r="AQ161" i="21"/>
  <c r="AP161" i="21"/>
  <c r="AO161" i="21"/>
  <c r="AN161" i="21"/>
  <c r="AM161" i="21"/>
  <c r="AL161" i="21"/>
  <c r="AK161" i="21"/>
  <c r="AJ161" i="21"/>
  <c r="AI161" i="21"/>
  <c r="AH161" i="21"/>
  <c r="AG161" i="21"/>
  <c r="AF161" i="21"/>
  <c r="AE161" i="21"/>
  <c r="AD161" i="21"/>
  <c r="AC161" i="21"/>
  <c r="AB161" i="21"/>
  <c r="AA161" i="21"/>
  <c r="Z161" i="21"/>
  <c r="Y161" i="21"/>
  <c r="X161" i="21"/>
  <c r="W161" i="21"/>
  <c r="V161" i="21"/>
  <c r="U161" i="21"/>
  <c r="T161" i="21"/>
  <c r="S161" i="21"/>
  <c r="R161" i="21"/>
  <c r="Q161" i="21"/>
  <c r="P161" i="21"/>
  <c r="O161" i="21"/>
  <c r="N161" i="21"/>
  <c r="M161" i="21"/>
  <c r="L161" i="21"/>
  <c r="K161" i="21"/>
  <c r="J161" i="21"/>
  <c r="I161" i="21"/>
  <c r="H161" i="21"/>
  <c r="G161" i="21"/>
  <c r="F161" i="21"/>
  <c r="E161" i="21"/>
  <c r="D161" i="21"/>
  <c r="C161" i="21"/>
  <c r="B161" i="21"/>
  <c r="A161" i="21"/>
  <c r="EF160" i="21"/>
  <c r="EE160" i="21"/>
  <c r="ED160" i="21"/>
  <c r="EC160" i="21"/>
  <c r="EB160" i="21"/>
  <c r="EA160" i="21"/>
  <c r="DZ160" i="21"/>
  <c r="DY160" i="21"/>
  <c r="DX160" i="21"/>
  <c r="DW160" i="21"/>
  <c r="DV160" i="21"/>
  <c r="DU160" i="21"/>
  <c r="DT160" i="21"/>
  <c r="DS160" i="21"/>
  <c r="DR160" i="21"/>
  <c r="DQ160" i="21"/>
  <c r="DP160" i="21"/>
  <c r="DO160" i="21"/>
  <c r="DN160" i="21"/>
  <c r="DM160" i="21"/>
  <c r="DL160" i="21"/>
  <c r="DK160" i="21"/>
  <c r="DJ160" i="21"/>
  <c r="DI160" i="21"/>
  <c r="DH160" i="21"/>
  <c r="DG160" i="21"/>
  <c r="DF160" i="21"/>
  <c r="DE160" i="21"/>
  <c r="DD160" i="21"/>
  <c r="DC160" i="21"/>
  <c r="DB160" i="21"/>
  <c r="DA160" i="21"/>
  <c r="CZ160" i="21"/>
  <c r="CY160" i="21"/>
  <c r="CX160" i="21"/>
  <c r="CW160" i="21"/>
  <c r="CV160" i="21"/>
  <c r="CU160" i="21"/>
  <c r="CT160" i="21"/>
  <c r="CS160" i="21"/>
  <c r="CR160" i="21"/>
  <c r="CQ160" i="21"/>
  <c r="CP160" i="21"/>
  <c r="CO160" i="21"/>
  <c r="CN160" i="21"/>
  <c r="CM160" i="21"/>
  <c r="CL160" i="21"/>
  <c r="CK160" i="21"/>
  <c r="CJ160" i="21"/>
  <c r="CI160" i="21"/>
  <c r="CH160" i="21"/>
  <c r="CG160" i="21"/>
  <c r="CF160" i="21"/>
  <c r="CE160" i="21"/>
  <c r="CD160" i="21"/>
  <c r="CC160" i="21"/>
  <c r="CB160" i="21"/>
  <c r="CA160" i="21"/>
  <c r="BZ160" i="21"/>
  <c r="BY160" i="21"/>
  <c r="BX160" i="21"/>
  <c r="BW160" i="21"/>
  <c r="BV160" i="21"/>
  <c r="BU160" i="21"/>
  <c r="BT160" i="21"/>
  <c r="BS160" i="21"/>
  <c r="BQ160" i="21"/>
  <c r="BP160" i="21"/>
  <c r="BO160" i="21"/>
  <c r="BN160" i="21"/>
  <c r="BM160" i="21"/>
  <c r="BL160" i="21"/>
  <c r="BK160" i="21"/>
  <c r="BJ160" i="21"/>
  <c r="BI160" i="21"/>
  <c r="BH160" i="21"/>
  <c r="BG160" i="21"/>
  <c r="BF160" i="21"/>
  <c r="BE160" i="21"/>
  <c r="BD160" i="21"/>
  <c r="BC160" i="21"/>
  <c r="BB160" i="21"/>
  <c r="BA160" i="21"/>
  <c r="AZ160" i="21"/>
  <c r="AY160" i="21"/>
  <c r="AX160" i="21"/>
  <c r="AW160" i="21"/>
  <c r="AV160" i="21"/>
  <c r="AU160" i="21"/>
  <c r="AT160" i="21"/>
  <c r="AS160" i="21"/>
  <c r="AR160" i="21"/>
  <c r="AQ160" i="21"/>
  <c r="AP160" i="21"/>
  <c r="AO160" i="21"/>
  <c r="AN160" i="21"/>
  <c r="AM160" i="21"/>
  <c r="AL160" i="21"/>
  <c r="AK160" i="21"/>
  <c r="AJ160" i="21"/>
  <c r="AI160" i="21"/>
  <c r="AH160" i="21"/>
  <c r="AG160" i="21"/>
  <c r="AF160" i="21"/>
  <c r="AE160" i="21"/>
  <c r="AD160" i="21"/>
  <c r="AC160" i="21"/>
  <c r="AB160" i="21"/>
  <c r="AA160" i="21"/>
  <c r="Z160" i="21"/>
  <c r="Y160" i="21"/>
  <c r="X160" i="21"/>
  <c r="W160" i="21"/>
  <c r="V160" i="21"/>
  <c r="U160" i="21"/>
  <c r="T160" i="21"/>
  <c r="S160" i="21"/>
  <c r="R160" i="21"/>
  <c r="Q160" i="21"/>
  <c r="P160" i="21"/>
  <c r="O160" i="21"/>
  <c r="N160" i="21"/>
  <c r="M160" i="21"/>
  <c r="L160" i="21"/>
  <c r="K160" i="21"/>
  <c r="J160" i="21"/>
  <c r="I160" i="21"/>
  <c r="H160" i="21"/>
  <c r="G160" i="21"/>
  <c r="F160" i="21"/>
  <c r="E160" i="21"/>
  <c r="D160" i="21"/>
  <c r="C160" i="21"/>
  <c r="B160" i="21"/>
  <c r="A160" i="21"/>
  <c r="EF159" i="21"/>
  <c r="EE159" i="21"/>
  <c r="ED159" i="21"/>
  <c r="EC159" i="21"/>
  <c r="EB159" i="21"/>
  <c r="EA159" i="21"/>
  <c r="DZ159" i="21"/>
  <c r="DY159" i="21"/>
  <c r="DX159" i="21"/>
  <c r="DW159" i="21"/>
  <c r="DV159" i="21"/>
  <c r="DU159" i="21"/>
  <c r="DT159" i="21"/>
  <c r="DS159" i="21"/>
  <c r="DR159" i="21"/>
  <c r="DQ159" i="21"/>
  <c r="DP159" i="21"/>
  <c r="DO159" i="21"/>
  <c r="DN159" i="21"/>
  <c r="DM159" i="21"/>
  <c r="DL159" i="21"/>
  <c r="DK159" i="21"/>
  <c r="DJ159" i="21"/>
  <c r="DI159" i="21"/>
  <c r="DH159" i="21"/>
  <c r="DG159" i="21"/>
  <c r="DF159" i="21"/>
  <c r="DE159" i="21"/>
  <c r="DD159" i="21"/>
  <c r="DC159" i="21"/>
  <c r="DB159" i="21"/>
  <c r="DA159" i="21"/>
  <c r="CZ159" i="21"/>
  <c r="CY159" i="21"/>
  <c r="CX159" i="21"/>
  <c r="CW159" i="21"/>
  <c r="CV159" i="21"/>
  <c r="CU159" i="21"/>
  <c r="CT159" i="21"/>
  <c r="CS159" i="21"/>
  <c r="CR159" i="21"/>
  <c r="CQ159" i="21"/>
  <c r="CP159" i="21"/>
  <c r="CO159" i="21"/>
  <c r="CN159" i="21"/>
  <c r="CM159" i="21"/>
  <c r="CL159" i="21"/>
  <c r="CK159" i="21"/>
  <c r="CJ159" i="21"/>
  <c r="CI159" i="21"/>
  <c r="CH159" i="21"/>
  <c r="CG159" i="21"/>
  <c r="CF159" i="21"/>
  <c r="CE159" i="21"/>
  <c r="CD159" i="21"/>
  <c r="CC159" i="21"/>
  <c r="CB159" i="21"/>
  <c r="CA159" i="21"/>
  <c r="BZ159" i="21"/>
  <c r="BY159" i="21"/>
  <c r="BX159" i="21"/>
  <c r="BW159" i="21"/>
  <c r="BV159" i="21"/>
  <c r="BU159" i="21"/>
  <c r="BT159" i="21"/>
  <c r="BS159" i="21"/>
  <c r="BQ159" i="21"/>
  <c r="BP159" i="21"/>
  <c r="BO159" i="21"/>
  <c r="BN159" i="21"/>
  <c r="BM159" i="21"/>
  <c r="BL159" i="21"/>
  <c r="BK159" i="21"/>
  <c r="BJ159" i="21"/>
  <c r="BI159" i="21"/>
  <c r="BH159" i="21"/>
  <c r="BG159" i="21"/>
  <c r="BF159" i="21"/>
  <c r="BE159" i="21"/>
  <c r="BD159" i="21"/>
  <c r="BC159" i="21"/>
  <c r="BB159" i="21"/>
  <c r="BA159" i="21"/>
  <c r="AZ159" i="21"/>
  <c r="AY159" i="21"/>
  <c r="AX159" i="21"/>
  <c r="AW159" i="21"/>
  <c r="AV159" i="21"/>
  <c r="AU159" i="21"/>
  <c r="AT159" i="21"/>
  <c r="AS159" i="21"/>
  <c r="AR159" i="21"/>
  <c r="AQ159" i="21"/>
  <c r="AP159" i="21"/>
  <c r="AO159" i="21"/>
  <c r="AN159" i="21"/>
  <c r="AM159" i="21"/>
  <c r="AL159" i="21"/>
  <c r="AK159" i="21"/>
  <c r="AJ159" i="21"/>
  <c r="AI159" i="21"/>
  <c r="AH159" i="21"/>
  <c r="AG159" i="21"/>
  <c r="AF159" i="21"/>
  <c r="AE159" i="21"/>
  <c r="AD159" i="21"/>
  <c r="AC159" i="21"/>
  <c r="AB159" i="21"/>
  <c r="AA159" i="21"/>
  <c r="Z159" i="21"/>
  <c r="Y159" i="21"/>
  <c r="X159" i="21"/>
  <c r="W159" i="21"/>
  <c r="V159" i="21"/>
  <c r="U159" i="21"/>
  <c r="T159" i="21"/>
  <c r="S159" i="21"/>
  <c r="R159" i="21"/>
  <c r="Q159" i="21"/>
  <c r="P159" i="21"/>
  <c r="O159" i="21"/>
  <c r="N159" i="21"/>
  <c r="M159" i="21"/>
  <c r="L159" i="21"/>
  <c r="K159" i="21"/>
  <c r="J159" i="21"/>
  <c r="I159" i="21"/>
  <c r="H159" i="21"/>
  <c r="G159" i="21"/>
  <c r="F159" i="21"/>
  <c r="E159" i="21"/>
  <c r="D159" i="21"/>
  <c r="C159" i="21"/>
  <c r="B159" i="21"/>
  <c r="A159" i="21"/>
  <c r="EF158" i="21"/>
  <c r="EE158" i="21"/>
  <c r="ED158" i="21"/>
  <c r="EC158" i="21"/>
  <c r="EB158" i="21"/>
  <c r="EA158" i="21"/>
  <c r="DZ158" i="21"/>
  <c r="DY158" i="21"/>
  <c r="DX158" i="21"/>
  <c r="DW158" i="21"/>
  <c r="DV158" i="21"/>
  <c r="DU158" i="21"/>
  <c r="DT158" i="21"/>
  <c r="DS158" i="21"/>
  <c r="DR158" i="21"/>
  <c r="DQ158" i="21"/>
  <c r="DP158" i="21"/>
  <c r="DO158" i="21"/>
  <c r="DN158" i="21"/>
  <c r="DM158" i="21"/>
  <c r="DL158" i="21"/>
  <c r="DK158" i="21"/>
  <c r="DJ158" i="21"/>
  <c r="DI158" i="21"/>
  <c r="DH158" i="21"/>
  <c r="DG158" i="21"/>
  <c r="DF158" i="21"/>
  <c r="DE158" i="21"/>
  <c r="DD158" i="21"/>
  <c r="DC158" i="21"/>
  <c r="DB158" i="21"/>
  <c r="DA158" i="21"/>
  <c r="CZ158" i="21"/>
  <c r="CY158" i="21"/>
  <c r="CX158" i="21"/>
  <c r="CW158" i="21"/>
  <c r="CV158" i="21"/>
  <c r="CU158" i="21"/>
  <c r="CT158" i="21"/>
  <c r="CS158" i="21"/>
  <c r="CR158" i="21"/>
  <c r="CQ158" i="21"/>
  <c r="CP158" i="21"/>
  <c r="CO158" i="21"/>
  <c r="CN158" i="21"/>
  <c r="CM158" i="21"/>
  <c r="CL158" i="21"/>
  <c r="CK158" i="21"/>
  <c r="CJ158" i="21"/>
  <c r="CI158" i="21"/>
  <c r="CH158" i="21"/>
  <c r="CG158" i="21"/>
  <c r="CF158" i="21"/>
  <c r="CE158" i="21"/>
  <c r="CD158" i="21"/>
  <c r="CC158" i="21"/>
  <c r="CB158" i="21"/>
  <c r="CA158" i="21"/>
  <c r="BZ158" i="21"/>
  <c r="BY158" i="21"/>
  <c r="BX158" i="21"/>
  <c r="BW158" i="21"/>
  <c r="BV158" i="21"/>
  <c r="BU158" i="21"/>
  <c r="BT158" i="21"/>
  <c r="BS158" i="21"/>
  <c r="BQ158" i="21"/>
  <c r="BP158" i="21"/>
  <c r="BO158" i="21"/>
  <c r="BN158" i="21"/>
  <c r="BM158" i="21"/>
  <c r="BL158" i="21"/>
  <c r="BK158" i="21"/>
  <c r="BJ158" i="21"/>
  <c r="BI158" i="21"/>
  <c r="BH158" i="21"/>
  <c r="BG158" i="21"/>
  <c r="BF158" i="21"/>
  <c r="BE158" i="21"/>
  <c r="BD158" i="21"/>
  <c r="BC158" i="21"/>
  <c r="BB158" i="21"/>
  <c r="BA158" i="21"/>
  <c r="AZ158" i="21"/>
  <c r="AY158" i="21"/>
  <c r="AX158" i="21"/>
  <c r="AW158" i="21"/>
  <c r="AV158" i="21"/>
  <c r="AU158" i="21"/>
  <c r="AT158" i="21"/>
  <c r="AS158" i="21"/>
  <c r="AR158" i="21"/>
  <c r="AQ158" i="21"/>
  <c r="AP158" i="21"/>
  <c r="AO158" i="21"/>
  <c r="AN158" i="21"/>
  <c r="AM158" i="21"/>
  <c r="AL158" i="21"/>
  <c r="AK158" i="21"/>
  <c r="AJ158" i="21"/>
  <c r="AI158" i="21"/>
  <c r="AH158" i="21"/>
  <c r="AG158" i="21"/>
  <c r="AF158" i="21"/>
  <c r="AE158" i="21"/>
  <c r="AD158" i="21"/>
  <c r="AC158" i="21"/>
  <c r="AB158" i="21"/>
  <c r="AA158" i="21"/>
  <c r="Z158" i="21"/>
  <c r="Y158" i="21"/>
  <c r="X158" i="21"/>
  <c r="W158" i="21"/>
  <c r="V158" i="21"/>
  <c r="U158" i="21"/>
  <c r="T158" i="21"/>
  <c r="S158" i="21"/>
  <c r="R158" i="21"/>
  <c r="Q158" i="21"/>
  <c r="P158" i="21"/>
  <c r="O158" i="21"/>
  <c r="N158" i="21"/>
  <c r="M158" i="21"/>
  <c r="L158" i="21"/>
  <c r="K158" i="21"/>
  <c r="J158" i="21"/>
  <c r="I158" i="21"/>
  <c r="H158" i="21"/>
  <c r="G158" i="21"/>
  <c r="F158" i="21"/>
  <c r="E158" i="21"/>
  <c r="D158" i="21"/>
  <c r="C158" i="21"/>
  <c r="B158" i="21"/>
  <c r="A158" i="21"/>
  <c r="EF157" i="21"/>
  <c r="EE157" i="21"/>
  <c r="ED157" i="21"/>
  <c r="EC157" i="21"/>
  <c r="EB157" i="21"/>
  <c r="EA157" i="21"/>
  <c r="DZ157" i="21"/>
  <c r="DY157" i="21"/>
  <c r="DX157" i="21"/>
  <c r="DW157" i="21"/>
  <c r="DV157" i="21"/>
  <c r="DU157" i="21"/>
  <c r="DT157" i="21"/>
  <c r="DS157" i="21"/>
  <c r="DR157" i="21"/>
  <c r="DQ157" i="21"/>
  <c r="DP157" i="21"/>
  <c r="DO157" i="21"/>
  <c r="DN157" i="21"/>
  <c r="DM157" i="21"/>
  <c r="DL157" i="21"/>
  <c r="DK157" i="21"/>
  <c r="DJ157" i="21"/>
  <c r="DI157" i="21"/>
  <c r="DH157" i="21"/>
  <c r="DG157" i="21"/>
  <c r="DF157" i="21"/>
  <c r="DE157" i="21"/>
  <c r="DD157" i="21"/>
  <c r="DC157" i="21"/>
  <c r="DB157" i="21"/>
  <c r="DA157" i="21"/>
  <c r="CZ157" i="21"/>
  <c r="CY157" i="21"/>
  <c r="CX157" i="21"/>
  <c r="CW157" i="21"/>
  <c r="CV157" i="21"/>
  <c r="CU157" i="21"/>
  <c r="CT157" i="21"/>
  <c r="CS157" i="21"/>
  <c r="CR157" i="21"/>
  <c r="CQ157" i="21"/>
  <c r="CP157" i="21"/>
  <c r="CO157" i="21"/>
  <c r="CN157" i="21"/>
  <c r="CM157" i="21"/>
  <c r="CL157" i="21"/>
  <c r="CK157" i="21"/>
  <c r="CJ157" i="21"/>
  <c r="CI157" i="21"/>
  <c r="CH157" i="21"/>
  <c r="CG157" i="21"/>
  <c r="CF157" i="21"/>
  <c r="CE157" i="21"/>
  <c r="CD157" i="21"/>
  <c r="CC157" i="21"/>
  <c r="CB157" i="21"/>
  <c r="CA157" i="21"/>
  <c r="BZ157" i="21"/>
  <c r="BY157" i="21"/>
  <c r="BX157" i="21"/>
  <c r="BW157" i="21"/>
  <c r="BV157" i="21"/>
  <c r="BU157" i="21"/>
  <c r="BT157" i="21"/>
  <c r="BS157" i="21"/>
  <c r="BQ157" i="21"/>
  <c r="BP157" i="21"/>
  <c r="BO157" i="21"/>
  <c r="BN157" i="21"/>
  <c r="BM157" i="21"/>
  <c r="BL157" i="21"/>
  <c r="BK157" i="21"/>
  <c r="BJ157" i="21"/>
  <c r="BI157" i="21"/>
  <c r="BH157" i="21"/>
  <c r="BG157" i="21"/>
  <c r="BF157" i="21"/>
  <c r="BE157" i="21"/>
  <c r="BD157" i="21"/>
  <c r="BC157" i="21"/>
  <c r="BB157" i="21"/>
  <c r="BA157" i="21"/>
  <c r="AZ157" i="21"/>
  <c r="AY157" i="21"/>
  <c r="AX157" i="21"/>
  <c r="AW157" i="21"/>
  <c r="AV157" i="21"/>
  <c r="AU157" i="21"/>
  <c r="AT157" i="21"/>
  <c r="AS157" i="21"/>
  <c r="AR157" i="21"/>
  <c r="AQ157" i="21"/>
  <c r="AP157" i="21"/>
  <c r="AO157" i="21"/>
  <c r="AN157" i="21"/>
  <c r="AM157" i="21"/>
  <c r="AL157" i="21"/>
  <c r="AK157" i="21"/>
  <c r="AJ157" i="21"/>
  <c r="AI157" i="21"/>
  <c r="AH157" i="21"/>
  <c r="AG157" i="21"/>
  <c r="AF157" i="21"/>
  <c r="AE157" i="21"/>
  <c r="AD157" i="21"/>
  <c r="AC157" i="21"/>
  <c r="AB157" i="21"/>
  <c r="AA157" i="21"/>
  <c r="Z157" i="21"/>
  <c r="Y157" i="21"/>
  <c r="X157" i="21"/>
  <c r="W157" i="21"/>
  <c r="V157" i="21"/>
  <c r="U157" i="21"/>
  <c r="T157" i="21"/>
  <c r="S157" i="21"/>
  <c r="R157" i="21"/>
  <c r="Q157" i="21"/>
  <c r="P157" i="21"/>
  <c r="O157" i="21"/>
  <c r="N157" i="21"/>
  <c r="M157" i="21"/>
  <c r="L157" i="21"/>
  <c r="K157" i="21"/>
  <c r="J157" i="21"/>
  <c r="I157" i="21"/>
  <c r="H157" i="21"/>
  <c r="G157" i="21"/>
  <c r="F157" i="21"/>
  <c r="E157" i="21"/>
  <c r="D157" i="21"/>
  <c r="C157" i="21"/>
  <c r="B157" i="21"/>
  <c r="A157" i="21"/>
  <c r="EF156" i="21"/>
  <c r="EE156" i="21"/>
  <c r="ED156" i="21"/>
  <c r="EC156" i="21"/>
  <c r="EB156" i="21"/>
  <c r="EA156" i="21"/>
  <c r="DZ156" i="21"/>
  <c r="DY156" i="21"/>
  <c r="DX156" i="21"/>
  <c r="DW156" i="21"/>
  <c r="DV156" i="21"/>
  <c r="DU156" i="21"/>
  <c r="DT156" i="21"/>
  <c r="DS156" i="21"/>
  <c r="DR156" i="21"/>
  <c r="DQ156" i="21"/>
  <c r="DP156" i="21"/>
  <c r="DO156" i="21"/>
  <c r="DN156" i="21"/>
  <c r="DM156" i="21"/>
  <c r="DL156" i="21"/>
  <c r="DK156" i="21"/>
  <c r="DJ156" i="21"/>
  <c r="DI156" i="21"/>
  <c r="DH156" i="21"/>
  <c r="DG156" i="21"/>
  <c r="DF156" i="21"/>
  <c r="DE156" i="21"/>
  <c r="DD156" i="21"/>
  <c r="DC156" i="21"/>
  <c r="DB156" i="21"/>
  <c r="DA156" i="21"/>
  <c r="CZ156" i="21"/>
  <c r="CY156" i="21"/>
  <c r="CX156" i="21"/>
  <c r="CW156" i="21"/>
  <c r="CV156" i="21"/>
  <c r="CU156" i="21"/>
  <c r="CT156" i="21"/>
  <c r="CS156" i="21"/>
  <c r="CR156" i="21"/>
  <c r="CQ156" i="21"/>
  <c r="CP156" i="21"/>
  <c r="CO156" i="21"/>
  <c r="CN156" i="21"/>
  <c r="CM156" i="21"/>
  <c r="CL156" i="21"/>
  <c r="CK156" i="21"/>
  <c r="CJ156" i="21"/>
  <c r="CI156" i="21"/>
  <c r="CH156" i="21"/>
  <c r="CG156" i="21"/>
  <c r="CF156" i="21"/>
  <c r="CE156" i="21"/>
  <c r="CD156" i="21"/>
  <c r="CC156" i="21"/>
  <c r="CB156" i="21"/>
  <c r="CA156" i="21"/>
  <c r="BZ156" i="21"/>
  <c r="BY156" i="21"/>
  <c r="BX156" i="21"/>
  <c r="BW156" i="21"/>
  <c r="BV156" i="21"/>
  <c r="BU156" i="21"/>
  <c r="BT156" i="21"/>
  <c r="BS156" i="21"/>
  <c r="BQ156" i="21"/>
  <c r="BP156" i="21"/>
  <c r="BO156" i="21"/>
  <c r="BN156" i="21"/>
  <c r="BM156" i="21"/>
  <c r="BL156" i="21"/>
  <c r="BK156" i="21"/>
  <c r="BJ156" i="21"/>
  <c r="BI156" i="21"/>
  <c r="BH156" i="21"/>
  <c r="BG156" i="21"/>
  <c r="BF156" i="21"/>
  <c r="BE156" i="21"/>
  <c r="BD156" i="21"/>
  <c r="BC156" i="21"/>
  <c r="BB156" i="21"/>
  <c r="BA156" i="21"/>
  <c r="AZ156" i="21"/>
  <c r="AY156" i="21"/>
  <c r="AX156" i="21"/>
  <c r="AW156" i="21"/>
  <c r="AV156" i="21"/>
  <c r="AU156" i="21"/>
  <c r="AT156" i="21"/>
  <c r="AS156" i="21"/>
  <c r="AR156" i="21"/>
  <c r="AQ156" i="21"/>
  <c r="AP156" i="21"/>
  <c r="AO156" i="21"/>
  <c r="AN156" i="21"/>
  <c r="AM156" i="21"/>
  <c r="AL156" i="21"/>
  <c r="AK156" i="21"/>
  <c r="AJ156" i="21"/>
  <c r="AI156" i="21"/>
  <c r="AH156" i="21"/>
  <c r="AG156" i="21"/>
  <c r="AF156" i="21"/>
  <c r="AE156" i="21"/>
  <c r="AD156" i="21"/>
  <c r="AC156" i="21"/>
  <c r="AB156" i="21"/>
  <c r="AA156" i="21"/>
  <c r="Z156" i="21"/>
  <c r="Y156" i="21"/>
  <c r="X156" i="21"/>
  <c r="W156" i="21"/>
  <c r="V156" i="21"/>
  <c r="U156" i="21"/>
  <c r="T156" i="21"/>
  <c r="S156" i="21"/>
  <c r="R156" i="21"/>
  <c r="Q156" i="21"/>
  <c r="P156" i="21"/>
  <c r="O156" i="21"/>
  <c r="N156" i="21"/>
  <c r="M156" i="21"/>
  <c r="L156" i="21"/>
  <c r="K156" i="21"/>
  <c r="J156" i="21"/>
  <c r="I156" i="21"/>
  <c r="H156" i="21"/>
  <c r="G156" i="21"/>
  <c r="F156" i="21"/>
  <c r="E156" i="21"/>
  <c r="D156" i="21"/>
  <c r="C156" i="21"/>
  <c r="B156" i="21"/>
  <c r="A156" i="21"/>
  <c r="EF155" i="21"/>
  <c r="EE155" i="21"/>
  <c r="ED155" i="21"/>
  <c r="EC155" i="21"/>
  <c r="EB155" i="21"/>
  <c r="EA155" i="21"/>
  <c r="DZ155" i="21"/>
  <c r="DY155" i="21"/>
  <c r="DX155" i="21"/>
  <c r="DW155" i="21"/>
  <c r="DV155" i="21"/>
  <c r="DU155" i="21"/>
  <c r="DT155" i="21"/>
  <c r="DS155" i="21"/>
  <c r="DR155" i="21"/>
  <c r="DQ155" i="21"/>
  <c r="DP155" i="21"/>
  <c r="DO155" i="21"/>
  <c r="DN155" i="21"/>
  <c r="DM155" i="21"/>
  <c r="DL155" i="21"/>
  <c r="DK155" i="21"/>
  <c r="DJ155" i="21"/>
  <c r="DI155" i="21"/>
  <c r="DH155" i="21"/>
  <c r="DG155" i="21"/>
  <c r="DF155" i="21"/>
  <c r="DE155" i="21"/>
  <c r="DD155" i="21"/>
  <c r="DC155" i="21"/>
  <c r="DB155" i="21"/>
  <c r="DA155" i="21"/>
  <c r="CZ155" i="21"/>
  <c r="CY155" i="21"/>
  <c r="CX155" i="21"/>
  <c r="CW155" i="21"/>
  <c r="CV155" i="21"/>
  <c r="CU155" i="21"/>
  <c r="CT155" i="21"/>
  <c r="CS155" i="21"/>
  <c r="CR155" i="21"/>
  <c r="CQ155" i="21"/>
  <c r="CP155" i="21"/>
  <c r="CO155" i="21"/>
  <c r="CN155" i="21"/>
  <c r="CM155" i="21"/>
  <c r="CL155" i="21"/>
  <c r="CK155" i="21"/>
  <c r="CJ155" i="21"/>
  <c r="CI155" i="21"/>
  <c r="CH155" i="21"/>
  <c r="CG155" i="21"/>
  <c r="CF155" i="21"/>
  <c r="CE155" i="21"/>
  <c r="CD155" i="21"/>
  <c r="CC155" i="21"/>
  <c r="CB155" i="21"/>
  <c r="CA155" i="21"/>
  <c r="BZ155" i="21"/>
  <c r="BY155" i="21"/>
  <c r="BX155" i="21"/>
  <c r="BW155" i="21"/>
  <c r="BV155" i="21"/>
  <c r="BU155" i="21"/>
  <c r="BT155" i="21"/>
  <c r="BS155" i="21"/>
  <c r="BQ155" i="21"/>
  <c r="BP155" i="21"/>
  <c r="BO155" i="21"/>
  <c r="BN155" i="21"/>
  <c r="BM155" i="21"/>
  <c r="BL155" i="21"/>
  <c r="BK155" i="21"/>
  <c r="BJ155" i="21"/>
  <c r="BI155" i="21"/>
  <c r="BH155" i="21"/>
  <c r="BG155" i="21"/>
  <c r="BF155" i="21"/>
  <c r="BE155" i="21"/>
  <c r="BD155" i="21"/>
  <c r="BC155" i="21"/>
  <c r="BB155" i="21"/>
  <c r="BA155" i="21"/>
  <c r="AZ155" i="21"/>
  <c r="AY155" i="21"/>
  <c r="AX155" i="21"/>
  <c r="AW155" i="21"/>
  <c r="AV155" i="21"/>
  <c r="AU155" i="21"/>
  <c r="AT155" i="21"/>
  <c r="AS155" i="21"/>
  <c r="AR155" i="21"/>
  <c r="AQ155" i="21"/>
  <c r="AP155" i="21"/>
  <c r="AO155" i="21"/>
  <c r="AN155" i="21"/>
  <c r="AM155" i="21"/>
  <c r="AL155" i="21"/>
  <c r="AK155" i="21"/>
  <c r="AJ155" i="21"/>
  <c r="AI155" i="21"/>
  <c r="AH155" i="21"/>
  <c r="AG155" i="21"/>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155" i="21"/>
  <c r="EF154" i="21"/>
  <c r="EE154" i="21"/>
  <c r="ED154" i="21"/>
  <c r="EC154" i="21"/>
  <c r="EB154" i="21"/>
  <c r="EA154" i="21"/>
  <c r="DZ154" i="21"/>
  <c r="DY154" i="21"/>
  <c r="DX154" i="21"/>
  <c r="DW154" i="21"/>
  <c r="DV154" i="21"/>
  <c r="DU154" i="21"/>
  <c r="DT154" i="21"/>
  <c r="DS154" i="21"/>
  <c r="DR154" i="21"/>
  <c r="DQ154" i="21"/>
  <c r="DP154" i="21"/>
  <c r="DO154" i="21"/>
  <c r="DN154" i="21"/>
  <c r="DM154" i="21"/>
  <c r="DL154" i="21"/>
  <c r="DK154" i="21"/>
  <c r="DJ154" i="21"/>
  <c r="DI154" i="21"/>
  <c r="DH154" i="21"/>
  <c r="DG154" i="21"/>
  <c r="DF154" i="21"/>
  <c r="DE154" i="21"/>
  <c r="DD154" i="21"/>
  <c r="DC154" i="21"/>
  <c r="DB154" i="21"/>
  <c r="DA154" i="21"/>
  <c r="CZ154" i="21"/>
  <c r="CY154" i="21"/>
  <c r="CX154" i="21"/>
  <c r="CW154" i="21"/>
  <c r="CV154" i="21"/>
  <c r="CU154" i="21"/>
  <c r="CT154" i="21"/>
  <c r="CS154" i="21"/>
  <c r="CR154" i="21"/>
  <c r="CQ154" i="21"/>
  <c r="CP154" i="21"/>
  <c r="CO154" i="21"/>
  <c r="CN154" i="21"/>
  <c r="CM154" i="21"/>
  <c r="CL154" i="21"/>
  <c r="CK154" i="21"/>
  <c r="CJ154" i="21"/>
  <c r="CI154" i="21"/>
  <c r="CH154" i="21"/>
  <c r="CG154" i="21"/>
  <c r="CF154" i="21"/>
  <c r="CE154" i="21"/>
  <c r="CD154" i="21"/>
  <c r="CC154" i="21"/>
  <c r="CB154" i="21"/>
  <c r="CA154" i="21"/>
  <c r="BZ154" i="21"/>
  <c r="BY154" i="21"/>
  <c r="BX154" i="21"/>
  <c r="BW154" i="21"/>
  <c r="BV154" i="21"/>
  <c r="BU154" i="21"/>
  <c r="BT154" i="21"/>
  <c r="BS154" i="21"/>
  <c r="BQ154" i="21"/>
  <c r="BP154" i="21"/>
  <c r="BO154" i="21"/>
  <c r="BN154" i="21"/>
  <c r="BM154" i="21"/>
  <c r="BL154" i="21"/>
  <c r="BK154" i="21"/>
  <c r="BJ154" i="21"/>
  <c r="BI154" i="21"/>
  <c r="BH154" i="21"/>
  <c r="BG154" i="21"/>
  <c r="BF154" i="21"/>
  <c r="BE154" i="21"/>
  <c r="BD154" i="21"/>
  <c r="BC154" i="21"/>
  <c r="BB154" i="21"/>
  <c r="BA154" i="21"/>
  <c r="AZ154" i="21"/>
  <c r="AY154" i="21"/>
  <c r="AX154" i="21"/>
  <c r="AW154" i="21"/>
  <c r="AV154" i="21"/>
  <c r="AU154" i="21"/>
  <c r="AT154" i="21"/>
  <c r="AS154" i="21"/>
  <c r="AR154" i="21"/>
  <c r="AQ154" i="21"/>
  <c r="AP154" i="21"/>
  <c r="AO154" i="21"/>
  <c r="AN154" i="21"/>
  <c r="AM154" i="21"/>
  <c r="AL154" i="21"/>
  <c r="AK154" i="21"/>
  <c r="AJ154" i="21"/>
  <c r="AI154" i="21"/>
  <c r="AH154" i="21"/>
  <c r="AG154"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154" i="21"/>
  <c r="EF153" i="21"/>
  <c r="EE153" i="21"/>
  <c r="ED153" i="21"/>
  <c r="EC153" i="21"/>
  <c r="EB153" i="21"/>
  <c r="EA153" i="21"/>
  <c r="DZ153" i="21"/>
  <c r="DY153" i="21"/>
  <c r="DX153" i="21"/>
  <c r="DW153" i="21"/>
  <c r="DV153" i="21"/>
  <c r="DU153" i="21"/>
  <c r="DT153" i="21"/>
  <c r="DS153" i="21"/>
  <c r="DR153" i="21"/>
  <c r="DQ153" i="21"/>
  <c r="DP153" i="21"/>
  <c r="DO153" i="21"/>
  <c r="DN153" i="21"/>
  <c r="DM153" i="21"/>
  <c r="DL153" i="21"/>
  <c r="DK153" i="21"/>
  <c r="DJ153" i="21"/>
  <c r="DI153" i="21"/>
  <c r="DH153" i="21"/>
  <c r="DG153" i="21"/>
  <c r="DF153" i="21"/>
  <c r="DE153" i="21"/>
  <c r="DD153" i="21"/>
  <c r="DC153" i="21"/>
  <c r="DB153" i="21"/>
  <c r="DA153" i="21"/>
  <c r="CZ153" i="21"/>
  <c r="CY153" i="21"/>
  <c r="CX153" i="21"/>
  <c r="CW153" i="21"/>
  <c r="CV153" i="21"/>
  <c r="CU153" i="21"/>
  <c r="CT153" i="21"/>
  <c r="CS153" i="21"/>
  <c r="CR153" i="21"/>
  <c r="CQ153" i="21"/>
  <c r="CP153" i="21"/>
  <c r="CO153" i="21"/>
  <c r="CN153" i="21"/>
  <c r="CM153" i="21"/>
  <c r="CL153" i="21"/>
  <c r="CK153" i="21"/>
  <c r="CJ153" i="21"/>
  <c r="CI153" i="21"/>
  <c r="CH153" i="21"/>
  <c r="CG153" i="21"/>
  <c r="CF153" i="21"/>
  <c r="CE153" i="21"/>
  <c r="CD153" i="21"/>
  <c r="CC153" i="21"/>
  <c r="CB153" i="21"/>
  <c r="CA153" i="21"/>
  <c r="BZ153" i="21"/>
  <c r="BY153" i="21"/>
  <c r="BX153" i="21"/>
  <c r="BW153" i="21"/>
  <c r="BV153" i="21"/>
  <c r="BU153" i="21"/>
  <c r="BT153" i="21"/>
  <c r="BS153" i="21"/>
  <c r="BQ153" i="21"/>
  <c r="BP153" i="21"/>
  <c r="BO153" i="21"/>
  <c r="BN153" i="21"/>
  <c r="BM153" i="21"/>
  <c r="BL153" i="21"/>
  <c r="BK153" i="21"/>
  <c r="BJ153" i="21"/>
  <c r="BI153" i="21"/>
  <c r="BH153" i="21"/>
  <c r="BG153" i="21"/>
  <c r="BF153" i="21"/>
  <c r="BE153" i="21"/>
  <c r="BD153" i="21"/>
  <c r="BC153" i="21"/>
  <c r="BB153" i="21"/>
  <c r="BA153" i="21"/>
  <c r="AZ153" i="21"/>
  <c r="AY153" i="21"/>
  <c r="AX153" i="21"/>
  <c r="AW153" i="21"/>
  <c r="AV153" i="21"/>
  <c r="AU153" i="21"/>
  <c r="AT153" i="21"/>
  <c r="AS153" i="21"/>
  <c r="AR153" i="21"/>
  <c r="AQ153" i="21"/>
  <c r="AP153" i="21"/>
  <c r="AO153" i="21"/>
  <c r="AN153" i="21"/>
  <c r="AM153" i="21"/>
  <c r="AL153" i="21"/>
  <c r="AK153" i="21"/>
  <c r="AJ153" i="21"/>
  <c r="AI153" i="21"/>
  <c r="AH153" i="21"/>
  <c r="AG153"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153" i="21"/>
  <c r="EF152" i="21"/>
  <c r="EE152" i="21"/>
  <c r="ED152" i="21"/>
  <c r="EC152" i="21"/>
  <c r="EB152" i="21"/>
  <c r="EA152" i="21"/>
  <c r="DZ152" i="21"/>
  <c r="DY152" i="21"/>
  <c r="DX152" i="21"/>
  <c r="DW152" i="21"/>
  <c r="DV152" i="21"/>
  <c r="DU152" i="21"/>
  <c r="DT152" i="21"/>
  <c r="DS152" i="21"/>
  <c r="DR152" i="21"/>
  <c r="DQ152" i="21"/>
  <c r="DP152" i="21"/>
  <c r="DO152" i="21"/>
  <c r="DN152" i="21"/>
  <c r="DM152" i="21"/>
  <c r="DL152" i="21"/>
  <c r="DK152" i="21"/>
  <c r="DJ152" i="21"/>
  <c r="DI152" i="21"/>
  <c r="DH152" i="21"/>
  <c r="DG152" i="21"/>
  <c r="DF152" i="21"/>
  <c r="DE152" i="21"/>
  <c r="DD152" i="21"/>
  <c r="DC152" i="21"/>
  <c r="DB152" i="21"/>
  <c r="DA152" i="21"/>
  <c r="CZ152" i="21"/>
  <c r="CY152" i="21"/>
  <c r="CX152" i="21"/>
  <c r="CW152" i="21"/>
  <c r="CV152" i="21"/>
  <c r="CU152" i="21"/>
  <c r="CT152" i="21"/>
  <c r="CS152" i="21"/>
  <c r="CR152" i="21"/>
  <c r="CQ152" i="21"/>
  <c r="CP152" i="21"/>
  <c r="CO152" i="21"/>
  <c r="CN152" i="21"/>
  <c r="CM152" i="21"/>
  <c r="CL152" i="21"/>
  <c r="CK152" i="21"/>
  <c r="CJ152" i="21"/>
  <c r="CI152" i="21"/>
  <c r="CH152" i="21"/>
  <c r="CG152" i="21"/>
  <c r="CF152" i="21"/>
  <c r="CE152" i="21"/>
  <c r="CD152" i="21"/>
  <c r="CC152" i="21"/>
  <c r="CB152" i="21"/>
  <c r="CA152" i="21"/>
  <c r="BZ152" i="21"/>
  <c r="BY152" i="21"/>
  <c r="BX152" i="21"/>
  <c r="BW152" i="21"/>
  <c r="BV152" i="21"/>
  <c r="BU152" i="21"/>
  <c r="BT152" i="21"/>
  <c r="BS152" i="21"/>
  <c r="BQ152" i="21"/>
  <c r="BP152" i="21"/>
  <c r="BO152" i="21"/>
  <c r="BN152" i="21"/>
  <c r="BM152" i="21"/>
  <c r="BL152" i="21"/>
  <c r="BK152" i="21"/>
  <c r="BJ152" i="21"/>
  <c r="BI152" i="21"/>
  <c r="BH152" i="21"/>
  <c r="BG152" i="21"/>
  <c r="BF152" i="21"/>
  <c r="BE152" i="21"/>
  <c r="BD152" i="21"/>
  <c r="BC152" i="21"/>
  <c r="BB152" i="21"/>
  <c r="BA152" i="21"/>
  <c r="AZ152" i="21"/>
  <c r="AY152" i="21"/>
  <c r="AX152" i="21"/>
  <c r="AW152" i="21"/>
  <c r="AV152" i="21"/>
  <c r="AU152" i="21"/>
  <c r="AT152" i="21"/>
  <c r="AS152" i="21"/>
  <c r="AR152" i="21"/>
  <c r="AQ152" i="21"/>
  <c r="AP152" i="21"/>
  <c r="AO152" i="21"/>
  <c r="AN152" i="21"/>
  <c r="AM152" i="21"/>
  <c r="AL152" i="21"/>
  <c r="AK152" i="21"/>
  <c r="AJ152" i="21"/>
  <c r="AI152" i="21"/>
  <c r="AH152" i="21"/>
  <c r="AG152"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152" i="21"/>
  <c r="EF151" i="21"/>
  <c r="EE151" i="21"/>
  <c r="ED151" i="21"/>
  <c r="EC151" i="21"/>
  <c r="EB151" i="21"/>
  <c r="EA151" i="21"/>
  <c r="DZ151" i="21"/>
  <c r="DY151" i="21"/>
  <c r="DX151" i="21"/>
  <c r="DW151" i="21"/>
  <c r="DV151" i="21"/>
  <c r="DU151" i="21"/>
  <c r="DT151" i="21"/>
  <c r="DS151" i="21"/>
  <c r="DR151" i="21"/>
  <c r="DQ151" i="21"/>
  <c r="DP151" i="21"/>
  <c r="DO151" i="21"/>
  <c r="DN151" i="21"/>
  <c r="DM151" i="21"/>
  <c r="DL151" i="21"/>
  <c r="DK151" i="21"/>
  <c r="DJ151" i="21"/>
  <c r="DI151" i="21"/>
  <c r="DH151" i="21"/>
  <c r="DG151" i="21"/>
  <c r="DF151" i="21"/>
  <c r="DE151" i="21"/>
  <c r="DD151" i="21"/>
  <c r="DC151" i="21"/>
  <c r="DB151" i="21"/>
  <c r="DA151" i="21"/>
  <c r="CZ151" i="21"/>
  <c r="CY151" i="21"/>
  <c r="CX151" i="21"/>
  <c r="CW151" i="21"/>
  <c r="CV151" i="21"/>
  <c r="CU151" i="21"/>
  <c r="CT151" i="21"/>
  <c r="CS151" i="21"/>
  <c r="CR151" i="21"/>
  <c r="CQ151" i="21"/>
  <c r="CP151" i="21"/>
  <c r="CO151" i="21"/>
  <c r="CN151" i="21"/>
  <c r="CM151" i="21"/>
  <c r="CL151" i="21"/>
  <c r="CK151" i="21"/>
  <c r="CJ151" i="21"/>
  <c r="CI151" i="21"/>
  <c r="CH151" i="21"/>
  <c r="CG151" i="21"/>
  <c r="CF151" i="21"/>
  <c r="CE151" i="21"/>
  <c r="CD151" i="21"/>
  <c r="CC151" i="21"/>
  <c r="CB151" i="21"/>
  <c r="CA151" i="21"/>
  <c r="BZ151" i="21"/>
  <c r="BY151" i="21"/>
  <c r="BX151" i="21"/>
  <c r="BW151" i="21"/>
  <c r="BV151" i="21"/>
  <c r="BU151" i="21"/>
  <c r="BT151" i="21"/>
  <c r="BS151" i="21"/>
  <c r="BQ151" i="21"/>
  <c r="BP151" i="21"/>
  <c r="BO151" i="21"/>
  <c r="BN151" i="21"/>
  <c r="BM151" i="21"/>
  <c r="BL151" i="21"/>
  <c r="BK151" i="21"/>
  <c r="BJ151" i="21"/>
  <c r="BI151" i="21"/>
  <c r="BH151" i="21"/>
  <c r="BG151" i="21"/>
  <c r="BF151" i="21"/>
  <c r="BE151" i="21"/>
  <c r="BD151" i="21"/>
  <c r="BC151" i="21"/>
  <c r="BB151" i="21"/>
  <c r="BA151" i="21"/>
  <c r="AZ151" i="21"/>
  <c r="AY151" i="21"/>
  <c r="AX151" i="21"/>
  <c r="AW151" i="21"/>
  <c r="AV151" i="21"/>
  <c r="AU151" i="21"/>
  <c r="AT151" i="21"/>
  <c r="AS151" i="21"/>
  <c r="AR151" i="21"/>
  <c r="AQ151" i="21"/>
  <c r="AP151" i="21"/>
  <c r="AO151" i="21"/>
  <c r="AN151" i="21"/>
  <c r="AM151" i="21"/>
  <c r="AL151" i="21"/>
  <c r="AK151" i="21"/>
  <c r="AJ151" i="21"/>
  <c r="AI151" i="21"/>
  <c r="AH151" i="21"/>
  <c r="AG151"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151" i="21"/>
  <c r="EF150" i="21"/>
  <c r="EE150" i="21"/>
  <c r="ED150" i="21"/>
  <c r="EC150" i="21"/>
  <c r="EB150" i="21"/>
  <c r="EA150" i="21"/>
  <c r="DZ150" i="21"/>
  <c r="DY150" i="21"/>
  <c r="DX150" i="21"/>
  <c r="DW150" i="21"/>
  <c r="DV150" i="21"/>
  <c r="DU150" i="21"/>
  <c r="DT150" i="21"/>
  <c r="DS150" i="21"/>
  <c r="DR150" i="21"/>
  <c r="DQ150" i="21"/>
  <c r="DP150" i="21"/>
  <c r="DO150" i="21"/>
  <c r="DN150" i="21"/>
  <c r="DM150" i="21"/>
  <c r="DL150" i="21"/>
  <c r="DK150" i="21"/>
  <c r="DJ150" i="21"/>
  <c r="DI150" i="21"/>
  <c r="DH150" i="21"/>
  <c r="DG150" i="21"/>
  <c r="DF150" i="21"/>
  <c r="DE150" i="21"/>
  <c r="DD150" i="21"/>
  <c r="DC150" i="21"/>
  <c r="DB150" i="21"/>
  <c r="DA150" i="21"/>
  <c r="CZ150" i="21"/>
  <c r="CY150" i="21"/>
  <c r="CX150" i="21"/>
  <c r="CW150" i="21"/>
  <c r="CV150" i="21"/>
  <c r="CU150" i="21"/>
  <c r="CT150" i="21"/>
  <c r="CS150" i="21"/>
  <c r="CR150" i="21"/>
  <c r="CQ150" i="21"/>
  <c r="CP150" i="21"/>
  <c r="CO150" i="21"/>
  <c r="CN150" i="21"/>
  <c r="CM150" i="21"/>
  <c r="CL150" i="21"/>
  <c r="CK150" i="21"/>
  <c r="CJ150" i="21"/>
  <c r="CI150" i="21"/>
  <c r="CH150" i="21"/>
  <c r="CG150" i="21"/>
  <c r="CF150" i="21"/>
  <c r="CE150" i="21"/>
  <c r="CD150" i="21"/>
  <c r="CC150" i="21"/>
  <c r="CB150" i="21"/>
  <c r="CA150" i="21"/>
  <c r="BZ150" i="21"/>
  <c r="BY150" i="21"/>
  <c r="BX150" i="21"/>
  <c r="BW150" i="21"/>
  <c r="BV150" i="21"/>
  <c r="BU150" i="21"/>
  <c r="BT150" i="21"/>
  <c r="BS150" i="21"/>
  <c r="BQ150" i="21"/>
  <c r="BP150" i="21"/>
  <c r="BO150" i="21"/>
  <c r="BN150" i="21"/>
  <c r="BM150" i="21"/>
  <c r="BL150" i="21"/>
  <c r="BK150" i="21"/>
  <c r="BJ150" i="21"/>
  <c r="BI150" i="21"/>
  <c r="BH150" i="21"/>
  <c r="BG150" i="21"/>
  <c r="BF150" i="21"/>
  <c r="BE150" i="21"/>
  <c r="BD150" i="21"/>
  <c r="BC150" i="21"/>
  <c r="BB150" i="21"/>
  <c r="BA150" i="21"/>
  <c r="AZ150" i="21"/>
  <c r="AY150" i="21"/>
  <c r="AX150" i="21"/>
  <c r="AW150" i="21"/>
  <c r="AV150" i="21"/>
  <c r="AU150" i="21"/>
  <c r="AT150" i="21"/>
  <c r="AS150" i="21"/>
  <c r="AR150" i="21"/>
  <c r="AQ150" i="21"/>
  <c r="AP150" i="21"/>
  <c r="AO150" i="21"/>
  <c r="AN150" i="21"/>
  <c r="AM150" i="21"/>
  <c r="AL150" i="21"/>
  <c r="AK150" i="21"/>
  <c r="AJ150" i="21"/>
  <c r="AI150" i="21"/>
  <c r="AH150" i="21"/>
  <c r="AG150"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150" i="21"/>
  <c r="EF149" i="21"/>
  <c r="EE149" i="21"/>
  <c r="ED149" i="21"/>
  <c r="EC149" i="21"/>
  <c r="EB149" i="21"/>
  <c r="EA149" i="21"/>
  <c r="DZ149" i="21"/>
  <c r="DY149" i="21"/>
  <c r="DX149" i="21"/>
  <c r="DW149" i="21"/>
  <c r="DV149" i="21"/>
  <c r="DU149" i="21"/>
  <c r="DT149" i="21"/>
  <c r="DS149" i="21"/>
  <c r="DR149" i="21"/>
  <c r="DQ149" i="21"/>
  <c r="DP149" i="21"/>
  <c r="DO149" i="21"/>
  <c r="DN149" i="21"/>
  <c r="DM149" i="21"/>
  <c r="DL149" i="21"/>
  <c r="DK149" i="21"/>
  <c r="DJ149" i="21"/>
  <c r="DI149" i="21"/>
  <c r="DH149" i="21"/>
  <c r="DG149" i="21"/>
  <c r="DF149" i="21"/>
  <c r="DE149" i="21"/>
  <c r="DD149" i="21"/>
  <c r="DC149" i="21"/>
  <c r="DB149" i="21"/>
  <c r="DA149" i="21"/>
  <c r="CZ149" i="21"/>
  <c r="CY149" i="21"/>
  <c r="CX149" i="21"/>
  <c r="CW149" i="21"/>
  <c r="CV149" i="21"/>
  <c r="CU149" i="21"/>
  <c r="CT149" i="21"/>
  <c r="CS149" i="21"/>
  <c r="CR149" i="21"/>
  <c r="CQ149" i="21"/>
  <c r="CP149" i="21"/>
  <c r="CO149" i="21"/>
  <c r="CN149" i="21"/>
  <c r="CM149" i="21"/>
  <c r="CL149" i="21"/>
  <c r="CK149" i="21"/>
  <c r="CJ149" i="21"/>
  <c r="CI149" i="21"/>
  <c r="CH149" i="21"/>
  <c r="CG149" i="21"/>
  <c r="CF149" i="21"/>
  <c r="CE149" i="21"/>
  <c r="CD149" i="21"/>
  <c r="CC149" i="21"/>
  <c r="CB149" i="21"/>
  <c r="CA149" i="21"/>
  <c r="BZ149" i="21"/>
  <c r="BY149" i="21"/>
  <c r="BX149" i="21"/>
  <c r="BW149" i="21"/>
  <c r="BV149" i="21"/>
  <c r="BU149" i="21"/>
  <c r="BT149" i="21"/>
  <c r="BS149" i="21"/>
  <c r="BQ149" i="21"/>
  <c r="BP149" i="21"/>
  <c r="BO149" i="21"/>
  <c r="BN149" i="21"/>
  <c r="BM149" i="21"/>
  <c r="BL149" i="21"/>
  <c r="BK149" i="21"/>
  <c r="BJ149" i="21"/>
  <c r="BI149" i="21"/>
  <c r="BH149" i="21"/>
  <c r="BG149" i="21"/>
  <c r="BF149" i="21"/>
  <c r="BE149" i="21"/>
  <c r="BD149" i="21"/>
  <c r="BC149" i="21"/>
  <c r="BB149" i="21"/>
  <c r="BA149" i="21"/>
  <c r="AZ149" i="21"/>
  <c r="AY149" i="21"/>
  <c r="AX149" i="21"/>
  <c r="AW149" i="21"/>
  <c r="AV149" i="21"/>
  <c r="AU149" i="21"/>
  <c r="AT149" i="21"/>
  <c r="AS149" i="21"/>
  <c r="AR149" i="21"/>
  <c r="AQ149" i="21"/>
  <c r="AP149" i="21"/>
  <c r="AO149" i="21"/>
  <c r="AN149" i="21"/>
  <c r="AM149" i="21"/>
  <c r="AL149" i="21"/>
  <c r="AK149" i="21"/>
  <c r="AJ149" i="21"/>
  <c r="AI149" i="21"/>
  <c r="AH149" i="21"/>
  <c r="AG149"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149" i="21"/>
  <c r="EF148" i="21"/>
  <c r="EE148" i="21"/>
  <c r="ED148" i="21"/>
  <c r="EC148" i="21"/>
  <c r="EB148" i="21"/>
  <c r="EA148" i="21"/>
  <c r="DZ148" i="21"/>
  <c r="DY148" i="21"/>
  <c r="DX148" i="21"/>
  <c r="DW148" i="21"/>
  <c r="DV148" i="21"/>
  <c r="DU148" i="21"/>
  <c r="DT148" i="21"/>
  <c r="DS148" i="21"/>
  <c r="DR148" i="21"/>
  <c r="DQ148" i="21"/>
  <c r="DP148" i="21"/>
  <c r="DO148" i="21"/>
  <c r="DN148" i="21"/>
  <c r="DM148" i="21"/>
  <c r="DL148" i="21"/>
  <c r="DK148" i="21"/>
  <c r="DJ148" i="21"/>
  <c r="DI148" i="21"/>
  <c r="DH148" i="21"/>
  <c r="DG148" i="21"/>
  <c r="DF148" i="21"/>
  <c r="DE148" i="21"/>
  <c r="DD148" i="21"/>
  <c r="DC148" i="21"/>
  <c r="DB148" i="21"/>
  <c r="DA148" i="21"/>
  <c r="CZ148" i="21"/>
  <c r="CY148" i="21"/>
  <c r="CX148" i="21"/>
  <c r="CW148" i="21"/>
  <c r="CV148" i="21"/>
  <c r="CU148" i="21"/>
  <c r="CT148" i="21"/>
  <c r="CS148" i="21"/>
  <c r="CR148" i="21"/>
  <c r="CQ148" i="21"/>
  <c r="CP148" i="21"/>
  <c r="CO148" i="21"/>
  <c r="CN148" i="21"/>
  <c r="CM148" i="21"/>
  <c r="CL148" i="21"/>
  <c r="CK148" i="21"/>
  <c r="CJ148" i="21"/>
  <c r="CI148" i="21"/>
  <c r="CH148" i="21"/>
  <c r="CG148" i="21"/>
  <c r="CF148" i="21"/>
  <c r="CE148" i="21"/>
  <c r="CD148" i="21"/>
  <c r="CC148" i="21"/>
  <c r="CB148" i="21"/>
  <c r="CA148" i="21"/>
  <c r="BZ148" i="21"/>
  <c r="BY148" i="21"/>
  <c r="BX148" i="21"/>
  <c r="BW148" i="21"/>
  <c r="BV148" i="21"/>
  <c r="BU148" i="21"/>
  <c r="BT148" i="21"/>
  <c r="BS148" i="21"/>
  <c r="BQ148" i="21"/>
  <c r="BP148" i="21"/>
  <c r="BO148" i="21"/>
  <c r="BN148" i="21"/>
  <c r="BM148" i="21"/>
  <c r="BL148" i="21"/>
  <c r="BK148" i="21"/>
  <c r="BJ148" i="21"/>
  <c r="BI148" i="21"/>
  <c r="BH148" i="21"/>
  <c r="BG148" i="21"/>
  <c r="BF148" i="21"/>
  <c r="BE148" i="21"/>
  <c r="BD148" i="21"/>
  <c r="BC148" i="21"/>
  <c r="BB148" i="21"/>
  <c r="BA148" i="21"/>
  <c r="AZ148" i="21"/>
  <c r="AY148" i="21"/>
  <c r="AX148" i="21"/>
  <c r="AW148" i="21"/>
  <c r="AV148" i="21"/>
  <c r="AU148" i="21"/>
  <c r="AT148" i="21"/>
  <c r="AS148" i="21"/>
  <c r="AR148" i="21"/>
  <c r="AQ148" i="21"/>
  <c r="AP148" i="21"/>
  <c r="AO148" i="21"/>
  <c r="AN148" i="21"/>
  <c r="AM148" i="21"/>
  <c r="AL148" i="21"/>
  <c r="AK148" i="21"/>
  <c r="AJ148" i="21"/>
  <c r="AI148" i="21"/>
  <c r="AH148" i="21"/>
  <c r="AG148"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148" i="21"/>
  <c r="EF147" i="21"/>
  <c r="EE147" i="21"/>
  <c r="ED147" i="21"/>
  <c r="EC147" i="21"/>
  <c r="EB147" i="21"/>
  <c r="EA147" i="21"/>
  <c r="DZ147" i="21"/>
  <c r="DY147" i="21"/>
  <c r="DX147" i="21"/>
  <c r="DW147" i="21"/>
  <c r="DV147" i="21"/>
  <c r="DU147" i="21"/>
  <c r="DT147" i="21"/>
  <c r="DS147" i="21"/>
  <c r="DR147" i="21"/>
  <c r="DQ147" i="21"/>
  <c r="DP147" i="21"/>
  <c r="DO147" i="21"/>
  <c r="DN147" i="21"/>
  <c r="DM147" i="21"/>
  <c r="DL147" i="21"/>
  <c r="DK147" i="21"/>
  <c r="DJ147" i="21"/>
  <c r="DI147" i="21"/>
  <c r="DH147" i="21"/>
  <c r="DG147" i="21"/>
  <c r="DF147" i="21"/>
  <c r="DE147" i="21"/>
  <c r="DD147" i="21"/>
  <c r="DC147" i="21"/>
  <c r="DB147" i="21"/>
  <c r="DA147" i="21"/>
  <c r="CZ147" i="21"/>
  <c r="CY147" i="21"/>
  <c r="CX147" i="21"/>
  <c r="CW147" i="21"/>
  <c r="CV147" i="21"/>
  <c r="CU147" i="21"/>
  <c r="CT147" i="21"/>
  <c r="CS147" i="21"/>
  <c r="CR147" i="21"/>
  <c r="CQ147" i="21"/>
  <c r="CP147" i="21"/>
  <c r="CO147" i="21"/>
  <c r="CN147" i="21"/>
  <c r="CM147" i="21"/>
  <c r="CL147" i="21"/>
  <c r="CK147" i="21"/>
  <c r="CJ147" i="21"/>
  <c r="CI147" i="21"/>
  <c r="CH147" i="21"/>
  <c r="CG147" i="21"/>
  <c r="CF147" i="21"/>
  <c r="CE147" i="21"/>
  <c r="CD147" i="21"/>
  <c r="CC147" i="21"/>
  <c r="CB147" i="21"/>
  <c r="CA147" i="21"/>
  <c r="BZ147" i="21"/>
  <c r="BY147" i="21"/>
  <c r="BX147" i="21"/>
  <c r="BW147" i="21"/>
  <c r="BV147" i="21"/>
  <c r="BU147" i="21"/>
  <c r="BT147" i="21"/>
  <c r="BS147" i="21"/>
  <c r="BQ147" i="21"/>
  <c r="BP147" i="21"/>
  <c r="BO147" i="21"/>
  <c r="BN147" i="21"/>
  <c r="BM147" i="21"/>
  <c r="BL147" i="21"/>
  <c r="BK147" i="21"/>
  <c r="BJ147" i="21"/>
  <c r="BI147" i="21"/>
  <c r="BH147" i="21"/>
  <c r="BG147" i="21"/>
  <c r="BF147" i="21"/>
  <c r="BE147" i="21"/>
  <c r="BD147" i="21"/>
  <c r="BC147" i="21"/>
  <c r="BB147" i="21"/>
  <c r="BA147" i="21"/>
  <c r="AZ147" i="21"/>
  <c r="AY147" i="21"/>
  <c r="AX147" i="21"/>
  <c r="AW147" i="21"/>
  <c r="AV147" i="21"/>
  <c r="AU147" i="21"/>
  <c r="AT147" i="21"/>
  <c r="AS147" i="21"/>
  <c r="AR147" i="21"/>
  <c r="AQ147" i="21"/>
  <c r="AP147" i="21"/>
  <c r="AO147" i="21"/>
  <c r="AN147" i="21"/>
  <c r="AM147" i="21"/>
  <c r="AL147" i="21"/>
  <c r="AK147" i="21"/>
  <c r="AJ147" i="21"/>
  <c r="AI147" i="21"/>
  <c r="AH147" i="21"/>
  <c r="AG147"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147" i="21"/>
  <c r="EF146" i="21"/>
  <c r="EE146" i="21"/>
  <c r="ED146" i="21"/>
  <c r="EC146" i="21"/>
  <c r="EB146" i="21"/>
  <c r="EA146" i="21"/>
  <c r="DZ146" i="21"/>
  <c r="DY146" i="21"/>
  <c r="DX146" i="21"/>
  <c r="DW146" i="21"/>
  <c r="DV146" i="21"/>
  <c r="DU146" i="21"/>
  <c r="DT146" i="21"/>
  <c r="DS146" i="21"/>
  <c r="DR146" i="21"/>
  <c r="DQ146" i="21"/>
  <c r="DP146" i="21"/>
  <c r="DO146" i="21"/>
  <c r="DN146" i="21"/>
  <c r="DM146" i="21"/>
  <c r="DL146" i="21"/>
  <c r="DK146" i="21"/>
  <c r="DJ146" i="21"/>
  <c r="DI146" i="21"/>
  <c r="DH146" i="21"/>
  <c r="DG146" i="21"/>
  <c r="DF146" i="21"/>
  <c r="DE146" i="21"/>
  <c r="DD146" i="21"/>
  <c r="DC146" i="21"/>
  <c r="DB146" i="21"/>
  <c r="DA146" i="21"/>
  <c r="CZ146" i="21"/>
  <c r="CY146" i="21"/>
  <c r="CX146" i="21"/>
  <c r="CW146" i="21"/>
  <c r="CV146" i="21"/>
  <c r="CU146" i="21"/>
  <c r="CT146" i="21"/>
  <c r="CS146" i="21"/>
  <c r="CR146" i="21"/>
  <c r="CQ146" i="21"/>
  <c r="CP146" i="21"/>
  <c r="CO146" i="21"/>
  <c r="CN146" i="21"/>
  <c r="CM146" i="21"/>
  <c r="CL146" i="21"/>
  <c r="CK146" i="21"/>
  <c r="CJ146" i="21"/>
  <c r="CI146" i="21"/>
  <c r="CH146" i="21"/>
  <c r="CG146" i="21"/>
  <c r="CF146" i="21"/>
  <c r="CE146" i="21"/>
  <c r="CD146" i="21"/>
  <c r="CC146" i="21"/>
  <c r="CB146" i="21"/>
  <c r="CA146" i="21"/>
  <c r="BZ146" i="21"/>
  <c r="BY146" i="21"/>
  <c r="BX146" i="21"/>
  <c r="BW146" i="21"/>
  <c r="BV146" i="21"/>
  <c r="BU146" i="21"/>
  <c r="BT146" i="21"/>
  <c r="BS146" i="21"/>
  <c r="BQ146" i="21"/>
  <c r="BP146" i="21"/>
  <c r="BO146" i="21"/>
  <c r="BN146" i="21"/>
  <c r="BM146" i="21"/>
  <c r="BL146" i="21"/>
  <c r="BK146" i="21"/>
  <c r="BJ146" i="21"/>
  <c r="BI146" i="21"/>
  <c r="BH146" i="21"/>
  <c r="BG146" i="21"/>
  <c r="BF146" i="21"/>
  <c r="BE146" i="21"/>
  <c r="BD146" i="21"/>
  <c r="BC146" i="21"/>
  <c r="BB146" i="21"/>
  <c r="BA146" i="21"/>
  <c r="AZ146" i="21"/>
  <c r="AY146" i="21"/>
  <c r="AX146" i="21"/>
  <c r="AW146" i="21"/>
  <c r="AV146" i="21"/>
  <c r="AU146" i="21"/>
  <c r="AT146" i="21"/>
  <c r="AS146" i="21"/>
  <c r="AR146" i="21"/>
  <c r="AQ146" i="21"/>
  <c r="AP146" i="21"/>
  <c r="AO146" i="21"/>
  <c r="AN146" i="21"/>
  <c r="AM146" i="21"/>
  <c r="AL146" i="21"/>
  <c r="AK146" i="21"/>
  <c r="AJ146" i="21"/>
  <c r="AI146" i="21"/>
  <c r="AH146" i="21"/>
  <c r="AG146"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146" i="21"/>
  <c r="EF145" i="21"/>
  <c r="EE145" i="21"/>
  <c r="ED145" i="21"/>
  <c r="EC145" i="21"/>
  <c r="EB145" i="21"/>
  <c r="EA145" i="21"/>
  <c r="DZ145" i="21"/>
  <c r="DY145" i="21"/>
  <c r="DX145" i="21"/>
  <c r="DW145" i="21"/>
  <c r="DV145" i="21"/>
  <c r="DU145" i="21"/>
  <c r="DT145" i="21"/>
  <c r="DS145" i="21"/>
  <c r="DR145" i="21"/>
  <c r="DQ145" i="21"/>
  <c r="DP145" i="21"/>
  <c r="DO145" i="21"/>
  <c r="DN145" i="21"/>
  <c r="DM145" i="21"/>
  <c r="DL145" i="21"/>
  <c r="DK145" i="21"/>
  <c r="DJ145" i="21"/>
  <c r="DI145" i="21"/>
  <c r="DH145" i="21"/>
  <c r="DG145" i="21"/>
  <c r="DF145" i="21"/>
  <c r="DE145" i="21"/>
  <c r="DD145" i="21"/>
  <c r="DC145" i="21"/>
  <c r="DB145" i="21"/>
  <c r="DA145" i="21"/>
  <c r="CZ145" i="21"/>
  <c r="CY145" i="21"/>
  <c r="CX145" i="21"/>
  <c r="CW145" i="21"/>
  <c r="CV145" i="21"/>
  <c r="CU145" i="21"/>
  <c r="CT145" i="21"/>
  <c r="CS145" i="21"/>
  <c r="CR145" i="21"/>
  <c r="CQ145" i="21"/>
  <c r="CP145" i="21"/>
  <c r="CO145" i="21"/>
  <c r="CN145" i="21"/>
  <c r="CM145" i="21"/>
  <c r="CL145" i="21"/>
  <c r="CK145" i="21"/>
  <c r="CJ145" i="21"/>
  <c r="CI145" i="21"/>
  <c r="CH145" i="21"/>
  <c r="CG145" i="21"/>
  <c r="CF145" i="21"/>
  <c r="CE145" i="21"/>
  <c r="CD145" i="21"/>
  <c r="CC145" i="21"/>
  <c r="CB145" i="21"/>
  <c r="CA145" i="21"/>
  <c r="BZ145" i="21"/>
  <c r="BY145" i="21"/>
  <c r="BX145" i="21"/>
  <c r="BW145" i="21"/>
  <c r="BV145" i="21"/>
  <c r="BU145" i="21"/>
  <c r="BT145" i="21"/>
  <c r="BS145" i="21"/>
  <c r="BQ145" i="21"/>
  <c r="BP145" i="21"/>
  <c r="BO145" i="21"/>
  <c r="BN145" i="21"/>
  <c r="BM145" i="21"/>
  <c r="BL145" i="21"/>
  <c r="BK145" i="21"/>
  <c r="BJ145" i="21"/>
  <c r="BI145" i="21"/>
  <c r="BH145" i="21"/>
  <c r="BG145" i="21"/>
  <c r="BF145" i="21"/>
  <c r="BE145" i="21"/>
  <c r="BD145" i="21"/>
  <c r="BC145" i="21"/>
  <c r="BB145" i="21"/>
  <c r="BA145" i="21"/>
  <c r="AZ145" i="21"/>
  <c r="AY145" i="21"/>
  <c r="AX145" i="21"/>
  <c r="AW145" i="21"/>
  <c r="AV145" i="21"/>
  <c r="AU145" i="21"/>
  <c r="AT145" i="21"/>
  <c r="AS145" i="21"/>
  <c r="AR145" i="21"/>
  <c r="AQ145" i="21"/>
  <c r="AP145" i="21"/>
  <c r="AO145" i="21"/>
  <c r="AN145" i="21"/>
  <c r="AM145" i="21"/>
  <c r="AL145" i="21"/>
  <c r="AK145" i="21"/>
  <c r="AJ145" i="21"/>
  <c r="AI145" i="21"/>
  <c r="AH145" i="21"/>
  <c r="AG145"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145" i="21"/>
  <c r="EF144" i="21"/>
  <c r="EE144" i="21"/>
  <c r="ED144" i="21"/>
  <c r="EC144" i="21"/>
  <c r="EB144" i="21"/>
  <c r="EA144" i="21"/>
  <c r="DZ144" i="21"/>
  <c r="DY144" i="21"/>
  <c r="DX144" i="21"/>
  <c r="DW144" i="21"/>
  <c r="DV144" i="21"/>
  <c r="DU144" i="21"/>
  <c r="DT144" i="21"/>
  <c r="DS144" i="21"/>
  <c r="DR144" i="21"/>
  <c r="DQ144" i="21"/>
  <c r="DP144" i="21"/>
  <c r="DO144" i="21"/>
  <c r="DN144" i="21"/>
  <c r="DM144" i="21"/>
  <c r="DL144" i="21"/>
  <c r="DK144" i="21"/>
  <c r="DJ144" i="21"/>
  <c r="DI144" i="21"/>
  <c r="DH144" i="21"/>
  <c r="DG144" i="21"/>
  <c r="DF144" i="21"/>
  <c r="DE144" i="21"/>
  <c r="DD144" i="21"/>
  <c r="DC144" i="21"/>
  <c r="DB144" i="21"/>
  <c r="DA144" i="21"/>
  <c r="CZ144" i="21"/>
  <c r="CY144" i="21"/>
  <c r="CX144" i="21"/>
  <c r="CW144" i="21"/>
  <c r="CV144" i="21"/>
  <c r="CU144" i="21"/>
  <c r="CT144" i="21"/>
  <c r="CS144" i="21"/>
  <c r="CR144" i="21"/>
  <c r="CQ144" i="21"/>
  <c r="CP144" i="21"/>
  <c r="CO144" i="21"/>
  <c r="CN144" i="21"/>
  <c r="CM144" i="21"/>
  <c r="CL144" i="21"/>
  <c r="CK144" i="21"/>
  <c r="CJ144" i="21"/>
  <c r="CI144" i="21"/>
  <c r="CH144" i="21"/>
  <c r="CG144" i="21"/>
  <c r="CF144" i="21"/>
  <c r="CE144" i="21"/>
  <c r="CD144" i="21"/>
  <c r="CC144" i="21"/>
  <c r="CB144" i="21"/>
  <c r="CA144" i="21"/>
  <c r="BZ144" i="21"/>
  <c r="BY144" i="21"/>
  <c r="BX144" i="21"/>
  <c r="BW144" i="21"/>
  <c r="BV144" i="21"/>
  <c r="BU144" i="21"/>
  <c r="BT144" i="21"/>
  <c r="BS144" i="21"/>
  <c r="BQ144" i="21"/>
  <c r="BP144" i="21"/>
  <c r="BO144" i="21"/>
  <c r="BN144" i="21"/>
  <c r="BM144" i="21"/>
  <c r="BL144" i="21"/>
  <c r="BK144" i="21"/>
  <c r="BJ144" i="21"/>
  <c r="BI144" i="21"/>
  <c r="BH144" i="21"/>
  <c r="BG144" i="21"/>
  <c r="BF144" i="21"/>
  <c r="BE144" i="21"/>
  <c r="BD144" i="21"/>
  <c r="BC144" i="21"/>
  <c r="BB144" i="21"/>
  <c r="BA144" i="21"/>
  <c r="AZ144" i="21"/>
  <c r="AY144" i="21"/>
  <c r="AX144" i="21"/>
  <c r="AW144" i="21"/>
  <c r="AV144" i="21"/>
  <c r="AU144" i="21"/>
  <c r="AT144" i="21"/>
  <c r="AS144" i="21"/>
  <c r="AR144" i="21"/>
  <c r="AQ144" i="21"/>
  <c r="AP144" i="21"/>
  <c r="AO144" i="21"/>
  <c r="AN144" i="21"/>
  <c r="AM144" i="21"/>
  <c r="AL144" i="21"/>
  <c r="AK144" i="21"/>
  <c r="AJ144" i="21"/>
  <c r="AI144" i="21"/>
  <c r="AH144" i="21"/>
  <c r="AG144"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144" i="21"/>
  <c r="EF143" i="21"/>
  <c r="EE143" i="21"/>
  <c r="ED143" i="21"/>
  <c r="EC143" i="21"/>
  <c r="EB143" i="21"/>
  <c r="EA143" i="21"/>
  <c r="DZ143" i="21"/>
  <c r="DY143" i="21"/>
  <c r="DX143" i="21"/>
  <c r="DW143" i="21"/>
  <c r="DV143" i="21"/>
  <c r="DU143" i="21"/>
  <c r="DT143" i="21"/>
  <c r="DS143" i="21"/>
  <c r="DR143" i="21"/>
  <c r="DQ143" i="21"/>
  <c r="DP143" i="21"/>
  <c r="DO143" i="21"/>
  <c r="DN143" i="21"/>
  <c r="DM143" i="21"/>
  <c r="DL143" i="21"/>
  <c r="DK143" i="21"/>
  <c r="DJ143" i="21"/>
  <c r="DI143" i="21"/>
  <c r="DH143" i="21"/>
  <c r="DG143" i="21"/>
  <c r="DF143" i="21"/>
  <c r="DE143" i="21"/>
  <c r="DD143" i="21"/>
  <c r="DC143" i="21"/>
  <c r="DB143" i="21"/>
  <c r="DA143" i="21"/>
  <c r="CZ143" i="21"/>
  <c r="CY143" i="21"/>
  <c r="CX143" i="21"/>
  <c r="CW143" i="21"/>
  <c r="CV143" i="21"/>
  <c r="CU143" i="21"/>
  <c r="CT143" i="21"/>
  <c r="CS143" i="21"/>
  <c r="CR143" i="21"/>
  <c r="CQ143" i="21"/>
  <c r="CP143" i="21"/>
  <c r="CO143" i="21"/>
  <c r="CN143" i="21"/>
  <c r="CM143" i="21"/>
  <c r="CL143" i="21"/>
  <c r="CK143" i="21"/>
  <c r="CJ143" i="21"/>
  <c r="CI143" i="21"/>
  <c r="CH143" i="21"/>
  <c r="CG143" i="21"/>
  <c r="CF143" i="21"/>
  <c r="CE143" i="21"/>
  <c r="CD143" i="21"/>
  <c r="CC143" i="21"/>
  <c r="CB143" i="21"/>
  <c r="CA143" i="21"/>
  <c r="BZ143" i="21"/>
  <c r="BY143" i="21"/>
  <c r="BX143" i="21"/>
  <c r="BW143" i="21"/>
  <c r="BV143" i="21"/>
  <c r="BU143" i="21"/>
  <c r="BT143" i="21"/>
  <c r="BS143" i="21"/>
  <c r="BQ143" i="21"/>
  <c r="BP143" i="21"/>
  <c r="BO143" i="21"/>
  <c r="BN143" i="21"/>
  <c r="BM143" i="21"/>
  <c r="BL143" i="21"/>
  <c r="BK143" i="21"/>
  <c r="BJ143" i="21"/>
  <c r="BI143" i="21"/>
  <c r="BH143" i="21"/>
  <c r="BG143" i="21"/>
  <c r="BF143" i="21"/>
  <c r="BE143" i="21"/>
  <c r="BD143" i="21"/>
  <c r="BC143" i="21"/>
  <c r="BB143" i="21"/>
  <c r="BA143" i="21"/>
  <c r="AZ143" i="21"/>
  <c r="AY143" i="21"/>
  <c r="AX143" i="21"/>
  <c r="AW143" i="21"/>
  <c r="AV143" i="21"/>
  <c r="AU143" i="21"/>
  <c r="AT143" i="21"/>
  <c r="AS143" i="21"/>
  <c r="AR143" i="21"/>
  <c r="AQ143" i="21"/>
  <c r="AP143" i="21"/>
  <c r="AO143" i="21"/>
  <c r="AN143" i="21"/>
  <c r="AM143" i="21"/>
  <c r="AL143" i="21"/>
  <c r="AK143" i="21"/>
  <c r="AJ143" i="21"/>
  <c r="AI143" i="21"/>
  <c r="AH143" i="21"/>
  <c r="AG143"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143" i="21"/>
  <c r="EF142" i="21"/>
  <c r="EE142" i="21"/>
  <c r="ED142" i="21"/>
  <c r="EC142" i="21"/>
  <c r="EB142" i="21"/>
  <c r="EA142" i="21"/>
  <c r="DZ142" i="21"/>
  <c r="DY142" i="21"/>
  <c r="DX142" i="21"/>
  <c r="DW142" i="21"/>
  <c r="DV142" i="21"/>
  <c r="DU142" i="21"/>
  <c r="DT142" i="21"/>
  <c r="DS142" i="21"/>
  <c r="DR142" i="21"/>
  <c r="DQ142" i="21"/>
  <c r="DP142" i="21"/>
  <c r="DO142" i="21"/>
  <c r="DN142" i="21"/>
  <c r="DM142" i="21"/>
  <c r="DL142" i="21"/>
  <c r="DK142" i="21"/>
  <c r="DJ142" i="21"/>
  <c r="DI142" i="21"/>
  <c r="DH142" i="21"/>
  <c r="DG142" i="21"/>
  <c r="DF142" i="21"/>
  <c r="DE142" i="21"/>
  <c r="DD142" i="21"/>
  <c r="DC142" i="21"/>
  <c r="DB142" i="21"/>
  <c r="DA142" i="21"/>
  <c r="CZ142" i="21"/>
  <c r="CY142" i="21"/>
  <c r="CX142" i="21"/>
  <c r="CW142" i="21"/>
  <c r="CV142" i="21"/>
  <c r="CU142" i="21"/>
  <c r="CT142" i="21"/>
  <c r="CS142" i="21"/>
  <c r="CR142" i="21"/>
  <c r="CQ142" i="21"/>
  <c r="CP142" i="21"/>
  <c r="CO142" i="21"/>
  <c r="CN142" i="21"/>
  <c r="CM142" i="21"/>
  <c r="CL142" i="21"/>
  <c r="CK142" i="21"/>
  <c r="CJ142" i="21"/>
  <c r="CI142" i="21"/>
  <c r="CH142" i="21"/>
  <c r="CG142" i="21"/>
  <c r="CF142" i="21"/>
  <c r="CE142" i="21"/>
  <c r="CD142" i="21"/>
  <c r="CC142" i="21"/>
  <c r="CB142" i="21"/>
  <c r="CA142" i="21"/>
  <c r="BZ142" i="21"/>
  <c r="BY142" i="21"/>
  <c r="BX142" i="21"/>
  <c r="BW142" i="21"/>
  <c r="BV142" i="21"/>
  <c r="BU142" i="21"/>
  <c r="BT142" i="21"/>
  <c r="BS142" i="21"/>
  <c r="BQ142" i="21"/>
  <c r="BP142" i="21"/>
  <c r="BO142" i="21"/>
  <c r="BN142" i="21"/>
  <c r="BM142" i="21"/>
  <c r="BL142" i="21"/>
  <c r="BK142" i="21"/>
  <c r="BJ142" i="21"/>
  <c r="BI142" i="21"/>
  <c r="BH142" i="21"/>
  <c r="BG142" i="21"/>
  <c r="BF142" i="21"/>
  <c r="BE142" i="21"/>
  <c r="BD142" i="21"/>
  <c r="BC142" i="21"/>
  <c r="BB142" i="21"/>
  <c r="BA142" i="21"/>
  <c r="AZ142" i="21"/>
  <c r="AY142" i="21"/>
  <c r="AX142" i="21"/>
  <c r="AW142" i="21"/>
  <c r="AV142" i="21"/>
  <c r="AU142" i="21"/>
  <c r="AT142" i="21"/>
  <c r="AS142" i="21"/>
  <c r="AR142" i="21"/>
  <c r="AQ142" i="21"/>
  <c r="AP142" i="21"/>
  <c r="AO142" i="21"/>
  <c r="AN142" i="21"/>
  <c r="AM142" i="21"/>
  <c r="AL142" i="21"/>
  <c r="AK142" i="21"/>
  <c r="AJ142" i="21"/>
  <c r="AI142" i="21"/>
  <c r="AH142" i="21"/>
  <c r="AG142"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142" i="21"/>
  <c r="EF141" i="21"/>
  <c r="EE141" i="21"/>
  <c r="ED141" i="21"/>
  <c r="EC141" i="21"/>
  <c r="EB141" i="21"/>
  <c r="EA141" i="21"/>
  <c r="DZ141" i="21"/>
  <c r="DY141" i="21"/>
  <c r="DX141" i="21"/>
  <c r="DW141" i="21"/>
  <c r="DV141" i="21"/>
  <c r="DU141" i="21"/>
  <c r="DT141" i="21"/>
  <c r="DS141" i="21"/>
  <c r="DR141" i="21"/>
  <c r="DQ141" i="21"/>
  <c r="DP141" i="21"/>
  <c r="DO141" i="21"/>
  <c r="DN141" i="21"/>
  <c r="DM141" i="21"/>
  <c r="DL141" i="21"/>
  <c r="DK141" i="21"/>
  <c r="DJ141" i="21"/>
  <c r="DI141" i="21"/>
  <c r="DH141" i="21"/>
  <c r="DG141" i="21"/>
  <c r="DF141" i="21"/>
  <c r="DE141" i="21"/>
  <c r="DD141" i="21"/>
  <c r="DC141" i="21"/>
  <c r="DB141" i="21"/>
  <c r="DA141" i="21"/>
  <c r="CZ141" i="21"/>
  <c r="CY141" i="21"/>
  <c r="CX141" i="21"/>
  <c r="CW141" i="21"/>
  <c r="CV141" i="21"/>
  <c r="CU141" i="21"/>
  <c r="CT141" i="21"/>
  <c r="CS141" i="21"/>
  <c r="CR141" i="21"/>
  <c r="CQ141" i="21"/>
  <c r="CP141" i="21"/>
  <c r="CO141" i="21"/>
  <c r="CN141" i="21"/>
  <c r="CM141" i="21"/>
  <c r="CL141" i="21"/>
  <c r="CK141" i="21"/>
  <c r="CJ141" i="21"/>
  <c r="CI141" i="21"/>
  <c r="CH141" i="21"/>
  <c r="CG141" i="21"/>
  <c r="CF141" i="21"/>
  <c r="CE141" i="21"/>
  <c r="CD141" i="21"/>
  <c r="CC141" i="21"/>
  <c r="CB141" i="21"/>
  <c r="CA141" i="21"/>
  <c r="BZ141" i="21"/>
  <c r="BY141" i="21"/>
  <c r="BX141" i="21"/>
  <c r="BW141" i="21"/>
  <c r="BV141" i="21"/>
  <c r="BU141" i="21"/>
  <c r="BT141" i="21"/>
  <c r="BS141" i="21"/>
  <c r="BQ141" i="21"/>
  <c r="BP141" i="21"/>
  <c r="BO141" i="21"/>
  <c r="BN141" i="21"/>
  <c r="BM141" i="21"/>
  <c r="BL141" i="21"/>
  <c r="BK141" i="21"/>
  <c r="BJ141" i="21"/>
  <c r="BI141" i="21"/>
  <c r="BH141" i="21"/>
  <c r="BG141" i="21"/>
  <c r="BF141" i="21"/>
  <c r="BE141" i="21"/>
  <c r="BD141" i="21"/>
  <c r="BC141" i="21"/>
  <c r="BB141" i="21"/>
  <c r="BA141" i="21"/>
  <c r="AZ141" i="21"/>
  <c r="AY141" i="21"/>
  <c r="AX141" i="21"/>
  <c r="AW141" i="21"/>
  <c r="AV141" i="21"/>
  <c r="AU141" i="21"/>
  <c r="AT141" i="21"/>
  <c r="AS141" i="21"/>
  <c r="AR141" i="21"/>
  <c r="AQ141" i="21"/>
  <c r="AP141" i="21"/>
  <c r="AO141" i="21"/>
  <c r="AN141" i="21"/>
  <c r="AM141" i="21"/>
  <c r="AL141" i="21"/>
  <c r="AK141" i="21"/>
  <c r="AJ141" i="21"/>
  <c r="AI141" i="21"/>
  <c r="AH141" i="21"/>
  <c r="AG141"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141" i="21"/>
  <c r="EF140" i="21"/>
  <c r="EE140" i="21"/>
  <c r="ED140" i="21"/>
  <c r="EC140" i="21"/>
  <c r="EB140" i="21"/>
  <c r="EA140" i="21"/>
  <c r="DZ140" i="21"/>
  <c r="DY140" i="21"/>
  <c r="DX140" i="21"/>
  <c r="DW140" i="21"/>
  <c r="DV140" i="21"/>
  <c r="DU140" i="21"/>
  <c r="DT140" i="21"/>
  <c r="DS140" i="21"/>
  <c r="DR140" i="21"/>
  <c r="DQ140" i="21"/>
  <c r="DP140" i="21"/>
  <c r="DO140" i="21"/>
  <c r="DN140" i="21"/>
  <c r="DM140" i="21"/>
  <c r="DL140" i="21"/>
  <c r="DK140" i="21"/>
  <c r="DJ140" i="21"/>
  <c r="DI140" i="21"/>
  <c r="DH140" i="21"/>
  <c r="DG140" i="21"/>
  <c r="DF140" i="21"/>
  <c r="DE140" i="21"/>
  <c r="DD140" i="21"/>
  <c r="DC140" i="21"/>
  <c r="DB140" i="21"/>
  <c r="DA140" i="21"/>
  <c r="CZ140" i="21"/>
  <c r="CY140" i="21"/>
  <c r="CX140" i="21"/>
  <c r="CW140" i="21"/>
  <c r="CV140" i="21"/>
  <c r="CU140" i="21"/>
  <c r="CT140" i="21"/>
  <c r="CS140" i="21"/>
  <c r="CR140" i="21"/>
  <c r="CQ140" i="21"/>
  <c r="CP140" i="21"/>
  <c r="CO140" i="21"/>
  <c r="CN140" i="21"/>
  <c r="CM140" i="21"/>
  <c r="CL140" i="21"/>
  <c r="CK140" i="21"/>
  <c r="CJ140" i="21"/>
  <c r="CI140" i="21"/>
  <c r="CH140" i="21"/>
  <c r="CG140" i="21"/>
  <c r="CF140" i="21"/>
  <c r="CE140" i="21"/>
  <c r="CD140" i="21"/>
  <c r="CC140" i="21"/>
  <c r="CB140" i="21"/>
  <c r="CA140" i="21"/>
  <c r="BZ140" i="21"/>
  <c r="BY140" i="21"/>
  <c r="BX140" i="21"/>
  <c r="BW140" i="21"/>
  <c r="BV140" i="21"/>
  <c r="BU140" i="21"/>
  <c r="BT140" i="21"/>
  <c r="BS140" i="21"/>
  <c r="BQ140" i="21"/>
  <c r="BP140" i="21"/>
  <c r="BO140" i="21"/>
  <c r="BN140" i="21"/>
  <c r="BM140" i="21"/>
  <c r="BL140" i="21"/>
  <c r="BK140" i="21"/>
  <c r="BJ140" i="21"/>
  <c r="BI140" i="21"/>
  <c r="BH140" i="21"/>
  <c r="BG140" i="21"/>
  <c r="BF140" i="21"/>
  <c r="BE140" i="21"/>
  <c r="BD140" i="21"/>
  <c r="BC140" i="21"/>
  <c r="BB140" i="21"/>
  <c r="BA140" i="21"/>
  <c r="AZ140" i="21"/>
  <c r="AY140" i="21"/>
  <c r="AX140" i="21"/>
  <c r="AW140" i="21"/>
  <c r="AV140" i="21"/>
  <c r="AU140" i="21"/>
  <c r="AT140" i="21"/>
  <c r="AS140" i="21"/>
  <c r="AR140" i="21"/>
  <c r="AQ140" i="21"/>
  <c r="AP140" i="21"/>
  <c r="AO140" i="21"/>
  <c r="AN140" i="21"/>
  <c r="AM140" i="21"/>
  <c r="AL140" i="21"/>
  <c r="AK140" i="21"/>
  <c r="AJ140" i="21"/>
  <c r="AI140" i="21"/>
  <c r="AH140" i="21"/>
  <c r="AG140"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140" i="21"/>
  <c r="EF139" i="21"/>
  <c r="EE139" i="21"/>
  <c r="ED139" i="21"/>
  <c r="EC139" i="21"/>
  <c r="EB139" i="21"/>
  <c r="EA139" i="21"/>
  <c r="DZ139" i="21"/>
  <c r="DY139" i="21"/>
  <c r="DX139" i="21"/>
  <c r="DW139" i="21"/>
  <c r="DV139" i="21"/>
  <c r="DU139" i="21"/>
  <c r="DT139" i="21"/>
  <c r="DS139" i="21"/>
  <c r="DR139" i="21"/>
  <c r="DQ139" i="21"/>
  <c r="DP139" i="21"/>
  <c r="DO139" i="21"/>
  <c r="DN139" i="21"/>
  <c r="DM139" i="21"/>
  <c r="DL139" i="21"/>
  <c r="DK139" i="21"/>
  <c r="DJ139" i="21"/>
  <c r="DI139" i="21"/>
  <c r="DH139" i="21"/>
  <c r="DG139" i="21"/>
  <c r="DF139" i="21"/>
  <c r="DE139" i="21"/>
  <c r="DD139" i="21"/>
  <c r="DC139" i="21"/>
  <c r="DB139" i="21"/>
  <c r="DA139" i="21"/>
  <c r="CZ139" i="21"/>
  <c r="CY139" i="21"/>
  <c r="CX139" i="21"/>
  <c r="CW139" i="21"/>
  <c r="CV139" i="21"/>
  <c r="CU139" i="21"/>
  <c r="CT139" i="21"/>
  <c r="CS139" i="21"/>
  <c r="CR139" i="21"/>
  <c r="CQ139" i="21"/>
  <c r="CP139" i="21"/>
  <c r="CO139" i="21"/>
  <c r="CN139" i="21"/>
  <c r="CM139" i="21"/>
  <c r="CL139" i="21"/>
  <c r="CK139" i="21"/>
  <c r="CJ139" i="21"/>
  <c r="CI139" i="21"/>
  <c r="CH139" i="21"/>
  <c r="CG139" i="21"/>
  <c r="CF139" i="21"/>
  <c r="CE139" i="21"/>
  <c r="CD139" i="21"/>
  <c r="CC139" i="21"/>
  <c r="CB139" i="21"/>
  <c r="CA139" i="21"/>
  <c r="BZ139" i="21"/>
  <c r="BY139" i="21"/>
  <c r="BX139" i="21"/>
  <c r="BW139" i="21"/>
  <c r="BV139" i="21"/>
  <c r="BU139" i="21"/>
  <c r="BT139" i="21"/>
  <c r="BS139" i="21"/>
  <c r="BQ139" i="21"/>
  <c r="BP139" i="21"/>
  <c r="BO139" i="21"/>
  <c r="BN139" i="21"/>
  <c r="BM139" i="21"/>
  <c r="BL139" i="21"/>
  <c r="BK139" i="21"/>
  <c r="BJ139" i="21"/>
  <c r="BI139" i="21"/>
  <c r="BH139" i="21"/>
  <c r="BG139" i="21"/>
  <c r="BF139" i="21"/>
  <c r="BE139" i="21"/>
  <c r="BD139" i="21"/>
  <c r="BC139" i="21"/>
  <c r="BB139" i="21"/>
  <c r="BA139" i="21"/>
  <c r="AZ139" i="21"/>
  <c r="AY139" i="21"/>
  <c r="AX139" i="21"/>
  <c r="AW139" i="21"/>
  <c r="AV139" i="21"/>
  <c r="AU139" i="21"/>
  <c r="AT139" i="21"/>
  <c r="AS139" i="21"/>
  <c r="AR139" i="21"/>
  <c r="AQ139" i="21"/>
  <c r="AP139" i="21"/>
  <c r="AO139" i="21"/>
  <c r="AN139" i="21"/>
  <c r="AM139" i="21"/>
  <c r="AL139" i="21"/>
  <c r="AK139" i="21"/>
  <c r="AJ139" i="21"/>
  <c r="AI139" i="21"/>
  <c r="AH139" i="21"/>
  <c r="AG139"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139" i="21"/>
  <c r="EF138" i="21"/>
  <c r="EE138" i="21"/>
  <c r="ED138" i="21"/>
  <c r="EC138" i="21"/>
  <c r="EB138" i="21"/>
  <c r="EA138" i="21"/>
  <c r="DZ138" i="21"/>
  <c r="DY138" i="21"/>
  <c r="DX138" i="21"/>
  <c r="DW138" i="21"/>
  <c r="DV138" i="21"/>
  <c r="DU138" i="21"/>
  <c r="DT138" i="21"/>
  <c r="DS138" i="21"/>
  <c r="DR138" i="21"/>
  <c r="DQ138" i="21"/>
  <c r="DP138" i="21"/>
  <c r="DO138" i="21"/>
  <c r="DN138" i="21"/>
  <c r="DM138" i="21"/>
  <c r="DL138" i="21"/>
  <c r="DK138" i="21"/>
  <c r="DJ138" i="21"/>
  <c r="DI138" i="21"/>
  <c r="DH138" i="21"/>
  <c r="DG138" i="21"/>
  <c r="DF138" i="21"/>
  <c r="DE138" i="21"/>
  <c r="DD138" i="21"/>
  <c r="DC138" i="21"/>
  <c r="DB138" i="21"/>
  <c r="DA138" i="21"/>
  <c r="CZ138" i="21"/>
  <c r="CY138" i="21"/>
  <c r="CX138" i="21"/>
  <c r="CW138" i="21"/>
  <c r="CV138" i="21"/>
  <c r="CU138" i="21"/>
  <c r="CT138" i="21"/>
  <c r="CS138" i="21"/>
  <c r="CR138" i="21"/>
  <c r="CQ138" i="21"/>
  <c r="CP138" i="21"/>
  <c r="CO138" i="21"/>
  <c r="CN138" i="21"/>
  <c r="CM138" i="21"/>
  <c r="CL138" i="21"/>
  <c r="CK138" i="21"/>
  <c r="CJ138" i="21"/>
  <c r="CI138" i="21"/>
  <c r="CH138" i="21"/>
  <c r="CG138" i="21"/>
  <c r="CF138" i="21"/>
  <c r="CE138" i="21"/>
  <c r="CD138" i="21"/>
  <c r="CC138" i="21"/>
  <c r="CB138" i="21"/>
  <c r="CA138" i="21"/>
  <c r="BZ138" i="21"/>
  <c r="BY138" i="21"/>
  <c r="BX138" i="21"/>
  <c r="BW138" i="21"/>
  <c r="BV138" i="21"/>
  <c r="BU138" i="21"/>
  <c r="BT138" i="21"/>
  <c r="BS138" i="21"/>
  <c r="BQ138" i="21"/>
  <c r="BP138" i="21"/>
  <c r="BO138" i="21"/>
  <c r="BN138" i="21"/>
  <c r="BM138" i="21"/>
  <c r="BL138" i="21"/>
  <c r="BK138" i="21"/>
  <c r="BJ138" i="21"/>
  <c r="BI138" i="21"/>
  <c r="BH138" i="21"/>
  <c r="BG138" i="21"/>
  <c r="BF138" i="21"/>
  <c r="BE138" i="21"/>
  <c r="BD138" i="21"/>
  <c r="BC138" i="21"/>
  <c r="BB138" i="21"/>
  <c r="BA138" i="21"/>
  <c r="AZ138" i="21"/>
  <c r="AY138" i="21"/>
  <c r="AX138" i="21"/>
  <c r="AW138" i="21"/>
  <c r="AV138" i="21"/>
  <c r="AU138" i="21"/>
  <c r="AT138" i="21"/>
  <c r="AS138" i="21"/>
  <c r="AR138" i="21"/>
  <c r="AQ138" i="21"/>
  <c r="AP138" i="21"/>
  <c r="AO138" i="21"/>
  <c r="AN138" i="21"/>
  <c r="AM138" i="21"/>
  <c r="AL138" i="21"/>
  <c r="AK138" i="21"/>
  <c r="AJ138" i="21"/>
  <c r="AI138" i="21"/>
  <c r="AH138" i="21"/>
  <c r="AG138"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138" i="21"/>
  <c r="EF137" i="21"/>
  <c r="EE137" i="21"/>
  <c r="ED137" i="21"/>
  <c r="EC137" i="21"/>
  <c r="EB137" i="21"/>
  <c r="EA137" i="21"/>
  <c r="DZ137" i="21"/>
  <c r="DY137" i="21"/>
  <c r="DX137" i="21"/>
  <c r="DW137" i="21"/>
  <c r="DV137" i="21"/>
  <c r="DU137" i="21"/>
  <c r="DT137" i="21"/>
  <c r="DS137" i="21"/>
  <c r="DR137" i="21"/>
  <c r="DQ137" i="21"/>
  <c r="DP137" i="21"/>
  <c r="DO137" i="21"/>
  <c r="DN137" i="21"/>
  <c r="DM137" i="21"/>
  <c r="DL137" i="21"/>
  <c r="DK137" i="21"/>
  <c r="DJ137" i="21"/>
  <c r="DI137" i="21"/>
  <c r="DH137" i="21"/>
  <c r="DG137" i="21"/>
  <c r="DF137" i="21"/>
  <c r="DE137" i="21"/>
  <c r="DD137" i="21"/>
  <c r="DC137" i="21"/>
  <c r="DB137" i="21"/>
  <c r="DA137" i="21"/>
  <c r="CZ137" i="21"/>
  <c r="CY137" i="21"/>
  <c r="CX137" i="21"/>
  <c r="CW137" i="21"/>
  <c r="CV137" i="21"/>
  <c r="CU137" i="21"/>
  <c r="CT137" i="21"/>
  <c r="CS137" i="21"/>
  <c r="CR137" i="21"/>
  <c r="CQ137" i="21"/>
  <c r="CP137" i="21"/>
  <c r="CO137" i="21"/>
  <c r="CN137" i="21"/>
  <c r="CM137" i="21"/>
  <c r="CL137" i="21"/>
  <c r="CK137" i="21"/>
  <c r="CJ137" i="21"/>
  <c r="CI137" i="21"/>
  <c r="CH137" i="21"/>
  <c r="CG137" i="21"/>
  <c r="CF137" i="21"/>
  <c r="CE137" i="21"/>
  <c r="CD137" i="21"/>
  <c r="CC137" i="21"/>
  <c r="CB137" i="21"/>
  <c r="CA137" i="21"/>
  <c r="BZ137" i="21"/>
  <c r="BY137" i="21"/>
  <c r="BX137" i="21"/>
  <c r="BW137" i="21"/>
  <c r="BV137" i="21"/>
  <c r="BU137" i="21"/>
  <c r="BT137" i="21"/>
  <c r="BS137" i="21"/>
  <c r="BQ137" i="21"/>
  <c r="BP137" i="21"/>
  <c r="BO137" i="21"/>
  <c r="BN137" i="21"/>
  <c r="BM137" i="21"/>
  <c r="BL137" i="21"/>
  <c r="BK137" i="21"/>
  <c r="BJ137" i="21"/>
  <c r="BI137" i="21"/>
  <c r="BH137" i="21"/>
  <c r="BG137" i="21"/>
  <c r="BF137" i="21"/>
  <c r="BE137" i="21"/>
  <c r="BD137" i="21"/>
  <c r="BC137" i="21"/>
  <c r="BB137" i="21"/>
  <c r="BA137" i="21"/>
  <c r="AZ137" i="21"/>
  <c r="AY137" i="21"/>
  <c r="AX137" i="21"/>
  <c r="AW137" i="21"/>
  <c r="AV137" i="21"/>
  <c r="AU137" i="21"/>
  <c r="AT137" i="21"/>
  <c r="AS137" i="21"/>
  <c r="AR137" i="21"/>
  <c r="AQ137" i="21"/>
  <c r="AP137" i="21"/>
  <c r="AO137" i="21"/>
  <c r="AN137" i="21"/>
  <c r="AM137" i="21"/>
  <c r="AL137" i="21"/>
  <c r="AK137" i="21"/>
  <c r="AJ137" i="21"/>
  <c r="AI137" i="21"/>
  <c r="AH137" i="21"/>
  <c r="AG137"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137" i="21"/>
  <c r="EF136" i="21"/>
  <c r="EE136" i="21"/>
  <c r="ED136" i="21"/>
  <c r="EC136" i="21"/>
  <c r="EB136" i="21"/>
  <c r="EA136" i="21"/>
  <c r="DZ136" i="21"/>
  <c r="DY136" i="21"/>
  <c r="DX136" i="21"/>
  <c r="DW136" i="21"/>
  <c r="DV136" i="21"/>
  <c r="DU136" i="21"/>
  <c r="DT136" i="21"/>
  <c r="DS136" i="21"/>
  <c r="DR136" i="21"/>
  <c r="DQ136" i="21"/>
  <c r="DP136" i="21"/>
  <c r="DO136" i="21"/>
  <c r="DN136" i="21"/>
  <c r="DM136" i="21"/>
  <c r="DL136" i="21"/>
  <c r="DK136" i="21"/>
  <c r="DJ136" i="21"/>
  <c r="DI136" i="21"/>
  <c r="DH136" i="21"/>
  <c r="DG136" i="21"/>
  <c r="DF136" i="21"/>
  <c r="DE136" i="21"/>
  <c r="DD136" i="21"/>
  <c r="DC136" i="21"/>
  <c r="DB136" i="21"/>
  <c r="DA136" i="21"/>
  <c r="CZ136" i="21"/>
  <c r="CY136" i="21"/>
  <c r="CX136" i="21"/>
  <c r="CW136" i="21"/>
  <c r="CV136" i="21"/>
  <c r="CU136" i="21"/>
  <c r="CT136" i="21"/>
  <c r="CS136" i="21"/>
  <c r="CR136" i="21"/>
  <c r="CQ136" i="21"/>
  <c r="CP136" i="21"/>
  <c r="CO136" i="21"/>
  <c r="CN136" i="21"/>
  <c r="CM136" i="21"/>
  <c r="CL136" i="21"/>
  <c r="CK136" i="21"/>
  <c r="CJ136" i="21"/>
  <c r="CI136" i="21"/>
  <c r="CH136" i="21"/>
  <c r="CG136" i="21"/>
  <c r="CF136" i="21"/>
  <c r="CE136" i="21"/>
  <c r="CD136" i="21"/>
  <c r="CC136" i="21"/>
  <c r="CB136" i="21"/>
  <c r="CA136" i="21"/>
  <c r="BZ136" i="21"/>
  <c r="BY136" i="21"/>
  <c r="BX136" i="21"/>
  <c r="BW136" i="21"/>
  <c r="BV136" i="21"/>
  <c r="BU136" i="21"/>
  <c r="BT136" i="21"/>
  <c r="BS136" i="21"/>
  <c r="BQ136" i="21"/>
  <c r="BP136" i="21"/>
  <c r="BO136" i="21"/>
  <c r="BN136" i="21"/>
  <c r="BM136" i="21"/>
  <c r="BL136" i="21"/>
  <c r="BK136" i="21"/>
  <c r="BJ136" i="21"/>
  <c r="BI136" i="21"/>
  <c r="BH136" i="21"/>
  <c r="BG136" i="21"/>
  <c r="BF136" i="21"/>
  <c r="BE136" i="21"/>
  <c r="BD136" i="21"/>
  <c r="BC136" i="21"/>
  <c r="BB136" i="21"/>
  <c r="BA136" i="21"/>
  <c r="AZ136" i="21"/>
  <c r="AY136" i="21"/>
  <c r="AX136" i="21"/>
  <c r="AW136" i="21"/>
  <c r="AV136" i="21"/>
  <c r="AU136" i="21"/>
  <c r="AT136" i="21"/>
  <c r="AS136" i="21"/>
  <c r="AR136" i="21"/>
  <c r="AQ136" i="21"/>
  <c r="AP136" i="21"/>
  <c r="AO136" i="21"/>
  <c r="AN136" i="21"/>
  <c r="AM136" i="21"/>
  <c r="AL136" i="21"/>
  <c r="AK136" i="21"/>
  <c r="AJ136" i="21"/>
  <c r="AI136" i="21"/>
  <c r="AH136" i="21"/>
  <c r="AG136"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136" i="21"/>
  <c r="EF135" i="21"/>
  <c r="EE135" i="21"/>
  <c r="ED135" i="21"/>
  <c r="EC135" i="21"/>
  <c r="EB135" i="21"/>
  <c r="EA135" i="21"/>
  <c r="DZ135" i="21"/>
  <c r="DY135" i="21"/>
  <c r="DX135" i="21"/>
  <c r="DW135" i="21"/>
  <c r="DV135" i="21"/>
  <c r="DU135" i="21"/>
  <c r="DT135" i="21"/>
  <c r="DS135" i="21"/>
  <c r="DR135" i="21"/>
  <c r="DQ135" i="21"/>
  <c r="DP135" i="21"/>
  <c r="DO135" i="21"/>
  <c r="DN135" i="21"/>
  <c r="DM135" i="21"/>
  <c r="DL135" i="21"/>
  <c r="DK135" i="21"/>
  <c r="DJ135" i="21"/>
  <c r="DI135" i="21"/>
  <c r="DH135" i="21"/>
  <c r="DG135" i="21"/>
  <c r="DF135" i="21"/>
  <c r="DE135" i="21"/>
  <c r="DD135" i="21"/>
  <c r="DC135" i="21"/>
  <c r="DB135" i="21"/>
  <c r="DA135" i="21"/>
  <c r="CZ135" i="21"/>
  <c r="CY135" i="21"/>
  <c r="CX135" i="21"/>
  <c r="CW135" i="21"/>
  <c r="CV135" i="21"/>
  <c r="CU135" i="21"/>
  <c r="CT135" i="21"/>
  <c r="CS135" i="21"/>
  <c r="CR135" i="21"/>
  <c r="CQ135" i="21"/>
  <c r="CP135" i="21"/>
  <c r="CO135" i="21"/>
  <c r="CN135" i="21"/>
  <c r="CM135" i="21"/>
  <c r="CL135" i="21"/>
  <c r="CK135" i="21"/>
  <c r="CJ135" i="21"/>
  <c r="CI135" i="21"/>
  <c r="CH135" i="21"/>
  <c r="CG135" i="21"/>
  <c r="CF135" i="21"/>
  <c r="CE135" i="21"/>
  <c r="CD135" i="21"/>
  <c r="CC135" i="21"/>
  <c r="CB135" i="21"/>
  <c r="CA135" i="21"/>
  <c r="BZ135" i="21"/>
  <c r="BY135" i="21"/>
  <c r="BX135" i="21"/>
  <c r="BW135" i="21"/>
  <c r="BV135" i="21"/>
  <c r="BU135" i="21"/>
  <c r="BT135" i="21"/>
  <c r="BS135" i="21"/>
  <c r="BQ135" i="21"/>
  <c r="BP135" i="21"/>
  <c r="BO135" i="21"/>
  <c r="BN135" i="21"/>
  <c r="BM135" i="21"/>
  <c r="BL135" i="21"/>
  <c r="BK135" i="21"/>
  <c r="BJ135" i="21"/>
  <c r="BI135" i="21"/>
  <c r="BH135" i="21"/>
  <c r="BG135" i="21"/>
  <c r="BF135" i="21"/>
  <c r="BE135" i="21"/>
  <c r="BD135" i="21"/>
  <c r="BC135" i="21"/>
  <c r="BB135" i="21"/>
  <c r="BA135" i="21"/>
  <c r="AZ135" i="21"/>
  <c r="AY135" i="21"/>
  <c r="AX135" i="21"/>
  <c r="AW135" i="21"/>
  <c r="AV135" i="21"/>
  <c r="AU135" i="21"/>
  <c r="AT135" i="21"/>
  <c r="AS135" i="21"/>
  <c r="AR135" i="21"/>
  <c r="AQ135" i="21"/>
  <c r="AP135" i="21"/>
  <c r="AO135" i="21"/>
  <c r="AN135" i="21"/>
  <c r="AM135" i="21"/>
  <c r="AL135" i="21"/>
  <c r="AK135" i="21"/>
  <c r="AJ135" i="21"/>
  <c r="AI135" i="21"/>
  <c r="AH135" i="21"/>
  <c r="AG135"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135" i="21"/>
  <c r="EF134" i="21"/>
  <c r="EE134" i="21"/>
  <c r="ED134" i="21"/>
  <c r="EC134" i="21"/>
  <c r="EB134" i="21"/>
  <c r="EA134" i="21"/>
  <c r="DZ134" i="21"/>
  <c r="DY134" i="21"/>
  <c r="DX134" i="21"/>
  <c r="DW134" i="21"/>
  <c r="DV134" i="21"/>
  <c r="DU134" i="21"/>
  <c r="DT134" i="21"/>
  <c r="DS134" i="21"/>
  <c r="DR134" i="21"/>
  <c r="DQ134" i="21"/>
  <c r="DP134" i="21"/>
  <c r="DO134" i="21"/>
  <c r="DN134" i="21"/>
  <c r="DM134" i="21"/>
  <c r="DL134" i="21"/>
  <c r="DK134" i="21"/>
  <c r="DJ134" i="21"/>
  <c r="DI134" i="21"/>
  <c r="DH134" i="21"/>
  <c r="DG134" i="21"/>
  <c r="DF134" i="21"/>
  <c r="DE134" i="21"/>
  <c r="DD134" i="21"/>
  <c r="DC134" i="21"/>
  <c r="DB134" i="21"/>
  <c r="DA134" i="21"/>
  <c r="CZ134" i="21"/>
  <c r="CY134" i="21"/>
  <c r="CX134" i="21"/>
  <c r="CW134" i="21"/>
  <c r="CV134" i="21"/>
  <c r="CU134" i="21"/>
  <c r="CT134" i="21"/>
  <c r="CS134" i="21"/>
  <c r="CR134" i="21"/>
  <c r="CQ134" i="21"/>
  <c r="CP134" i="21"/>
  <c r="CO134" i="21"/>
  <c r="CN134" i="21"/>
  <c r="CM134" i="21"/>
  <c r="CL134" i="21"/>
  <c r="CK134" i="21"/>
  <c r="CJ134" i="21"/>
  <c r="CI134" i="21"/>
  <c r="CH134" i="21"/>
  <c r="CG134" i="21"/>
  <c r="CF134" i="21"/>
  <c r="CE134" i="21"/>
  <c r="CD134" i="21"/>
  <c r="CC134" i="21"/>
  <c r="CB134" i="21"/>
  <c r="CA134" i="21"/>
  <c r="BZ134" i="21"/>
  <c r="BY134" i="21"/>
  <c r="BX134" i="21"/>
  <c r="BW134" i="21"/>
  <c r="BV134" i="21"/>
  <c r="BU134" i="21"/>
  <c r="BT134" i="21"/>
  <c r="BS134" i="21"/>
  <c r="BQ134" i="21"/>
  <c r="BP134" i="21"/>
  <c r="BO134" i="21"/>
  <c r="BN134" i="21"/>
  <c r="BM134" i="21"/>
  <c r="BL134" i="21"/>
  <c r="BK134" i="21"/>
  <c r="BJ134" i="21"/>
  <c r="BI134" i="21"/>
  <c r="BH134" i="21"/>
  <c r="BG134" i="21"/>
  <c r="BF134" i="21"/>
  <c r="BE134" i="21"/>
  <c r="BD134" i="21"/>
  <c r="BC134" i="21"/>
  <c r="BB134" i="21"/>
  <c r="BA134" i="21"/>
  <c r="AZ134" i="21"/>
  <c r="AY134" i="21"/>
  <c r="AX134" i="21"/>
  <c r="AW134" i="21"/>
  <c r="AV134" i="21"/>
  <c r="AU134" i="21"/>
  <c r="AT134" i="21"/>
  <c r="AS134" i="21"/>
  <c r="AR134" i="21"/>
  <c r="AQ134" i="21"/>
  <c r="AP134" i="21"/>
  <c r="AO134" i="21"/>
  <c r="AN134" i="21"/>
  <c r="AM134" i="21"/>
  <c r="AL134" i="21"/>
  <c r="AK134" i="21"/>
  <c r="AJ134" i="21"/>
  <c r="AI134" i="21"/>
  <c r="AH134" i="21"/>
  <c r="AG134"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134" i="21"/>
  <c r="EF133" i="21"/>
  <c r="EE133" i="21"/>
  <c r="ED133" i="21"/>
  <c r="EC133" i="21"/>
  <c r="EB133" i="21"/>
  <c r="EA133" i="21"/>
  <c r="DZ133" i="21"/>
  <c r="DY133" i="21"/>
  <c r="DX133" i="21"/>
  <c r="DW133" i="21"/>
  <c r="DV133" i="21"/>
  <c r="DU133" i="21"/>
  <c r="DT133" i="21"/>
  <c r="DS133" i="21"/>
  <c r="DR133" i="21"/>
  <c r="DQ133" i="21"/>
  <c r="DP133" i="21"/>
  <c r="DO133" i="21"/>
  <c r="DN133" i="21"/>
  <c r="DM133" i="21"/>
  <c r="DL133" i="21"/>
  <c r="DK133" i="21"/>
  <c r="DJ133" i="21"/>
  <c r="DI133" i="21"/>
  <c r="DH133" i="21"/>
  <c r="DG133" i="21"/>
  <c r="DF133" i="21"/>
  <c r="DE133" i="21"/>
  <c r="DD133" i="21"/>
  <c r="DC133" i="21"/>
  <c r="DB133" i="21"/>
  <c r="DA133" i="21"/>
  <c r="CZ133" i="21"/>
  <c r="CY133" i="21"/>
  <c r="CX133" i="21"/>
  <c r="CW133" i="21"/>
  <c r="CV133" i="21"/>
  <c r="CU133" i="21"/>
  <c r="CT133" i="21"/>
  <c r="CS133" i="21"/>
  <c r="CR133" i="21"/>
  <c r="CQ133" i="21"/>
  <c r="CP133" i="21"/>
  <c r="CO133" i="21"/>
  <c r="CN133" i="21"/>
  <c r="CM133" i="21"/>
  <c r="CL133" i="21"/>
  <c r="CK133" i="21"/>
  <c r="CJ133" i="21"/>
  <c r="CI133" i="21"/>
  <c r="CH133" i="21"/>
  <c r="CG133" i="21"/>
  <c r="CF133" i="21"/>
  <c r="CE133" i="21"/>
  <c r="CD133" i="21"/>
  <c r="CC133" i="21"/>
  <c r="CB133" i="21"/>
  <c r="CA133" i="21"/>
  <c r="BZ133" i="21"/>
  <c r="BY133" i="21"/>
  <c r="BX133" i="21"/>
  <c r="BW133" i="21"/>
  <c r="BV133" i="21"/>
  <c r="BU133" i="21"/>
  <c r="BT133" i="21"/>
  <c r="BS133" i="21"/>
  <c r="BQ133" i="21"/>
  <c r="BP133" i="21"/>
  <c r="BO133" i="21"/>
  <c r="BN133" i="21"/>
  <c r="BM133" i="21"/>
  <c r="BL133" i="21"/>
  <c r="BK133" i="21"/>
  <c r="BJ133" i="21"/>
  <c r="BI133" i="21"/>
  <c r="BH133" i="21"/>
  <c r="BG133" i="21"/>
  <c r="BF133" i="21"/>
  <c r="BE133" i="21"/>
  <c r="BD133" i="21"/>
  <c r="BC133" i="21"/>
  <c r="BB133" i="21"/>
  <c r="BA133" i="21"/>
  <c r="AZ133" i="21"/>
  <c r="AY133" i="21"/>
  <c r="AX133" i="21"/>
  <c r="AW133" i="21"/>
  <c r="AV133" i="21"/>
  <c r="AU133" i="21"/>
  <c r="AT133" i="21"/>
  <c r="AS133" i="21"/>
  <c r="AR133" i="21"/>
  <c r="AQ133" i="21"/>
  <c r="AP133" i="21"/>
  <c r="AO133" i="21"/>
  <c r="AN133" i="21"/>
  <c r="AM133" i="21"/>
  <c r="AL133" i="21"/>
  <c r="AK133" i="21"/>
  <c r="AJ133" i="21"/>
  <c r="AI133" i="21"/>
  <c r="AH133" i="21"/>
  <c r="AG133"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133" i="21"/>
  <c r="EF132" i="21"/>
  <c r="EE132" i="21"/>
  <c r="ED132" i="21"/>
  <c r="EC132" i="21"/>
  <c r="EB132" i="21"/>
  <c r="EA132" i="21"/>
  <c r="DZ132" i="21"/>
  <c r="DY132" i="21"/>
  <c r="DX132" i="21"/>
  <c r="DW132" i="21"/>
  <c r="DV132" i="21"/>
  <c r="DU132" i="21"/>
  <c r="DT132" i="21"/>
  <c r="DS132" i="21"/>
  <c r="DR132" i="21"/>
  <c r="DQ132" i="21"/>
  <c r="DP132" i="21"/>
  <c r="DO132" i="21"/>
  <c r="DN132" i="21"/>
  <c r="DM132" i="21"/>
  <c r="DL132" i="21"/>
  <c r="DK132" i="21"/>
  <c r="DJ132" i="21"/>
  <c r="DI132" i="21"/>
  <c r="DH132" i="21"/>
  <c r="DG132" i="21"/>
  <c r="DF132" i="21"/>
  <c r="DE132" i="21"/>
  <c r="DD132" i="21"/>
  <c r="DC132" i="21"/>
  <c r="DB132" i="21"/>
  <c r="DA132" i="21"/>
  <c r="CZ132" i="21"/>
  <c r="CY132" i="21"/>
  <c r="CX132" i="21"/>
  <c r="CW132" i="21"/>
  <c r="CV132" i="21"/>
  <c r="CU132" i="21"/>
  <c r="CT132" i="21"/>
  <c r="CS132" i="21"/>
  <c r="CR132" i="21"/>
  <c r="CQ132" i="21"/>
  <c r="CP132" i="21"/>
  <c r="CO132" i="21"/>
  <c r="CN132" i="21"/>
  <c r="CM132" i="21"/>
  <c r="CL132" i="21"/>
  <c r="CK132" i="21"/>
  <c r="CJ132" i="21"/>
  <c r="CI132" i="21"/>
  <c r="CH132" i="21"/>
  <c r="CG132" i="21"/>
  <c r="CF132" i="21"/>
  <c r="CE132" i="21"/>
  <c r="CD132" i="21"/>
  <c r="CC132" i="21"/>
  <c r="CB132" i="21"/>
  <c r="CA132" i="21"/>
  <c r="BZ132" i="21"/>
  <c r="BY132" i="21"/>
  <c r="BX132" i="21"/>
  <c r="BW132" i="21"/>
  <c r="BV132" i="21"/>
  <c r="BU132" i="21"/>
  <c r="BT132" i="21"/>
  <c r="BS132" i="21"/>
  <c r="BQ132" i="21"/>
  <c r="BP132" i="21"/>
  <c r="BO132" i="21"/>
  <c r="BN132" i="21"/>
  <c r="BM132" i="21"/>
  <c r="BL132" i="21"/>
  <c r="BK132" i="21"/>
  <c r="BJ132" i="21"/>
  <c r="BI132" i="21"/>
  <c r="BH132" i="21"/>
  <c r="BG132" i="21"/>
  <c r="BF132" i="21"/>
  <c r="BE132" i="21"/>
  <c r="BD132" i="21"/>
  <c r="BC132" i="21"/>
  <c r="BB132" i="21"/>
  <c r="BA132" i="21"/>
  <c r="AZ132" i="21"/>
  <c r="AY132" i="21"/>
  <c r="AX132" i="21"/>
  <c r="AW132" i="21"/>
  <c r="AV132" i="21"/>
  <c r="AU132" i="21"/>
  <c r="AT132" i="21"/>
  <c r="AS132" i="21"/>
  <c r="AR132" i="21"/>
  <c r="AQ132" i="21"/>
  <c r="AP132" i="21"/>
  <c r="AO132" i="21"/>
  <c r="AN132" i="21"/>
  <c r="AM132" i="21"/>
  <c r="AL132" i="21"/>
  <c r="AK132" i="21"/>
  <c r="AJ132" i="21"/>
  <c r="AI132" i="21"/>
  <c r="AH132" i="21"/>
  <c r="AG132"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132" i="21"/>
  <c r="EF131" i="21"/>
  <c r="EE131" i="21"/>
  <c r="ED131" i="21"/>
  <c r="EC131" i="21"/>
  <c r="EB131" i="21"/>
  <c r="EA131" i="21"/>
  <c r="DZ131" i="21"/>
  <c r="DY131" i="21"/>
  <c r="DX131" i="21"/>
  <c r="DW131" i="21"/>
  <c r="DV131" i="21"/>
  <c r="DU131" i="21"/>
  <c r="DT131" i="21"/>
  <c r="DS131" i="21"/>
  <c r="DR131" i="21"/>
  <c r="DQ131" i="21"/>
  <c r="DP131" i="21"/>
  <c r="DO131" i="21"/>
  <c r="DN131" i="21"/>
  <c r="DM131" i="21"/>
  <c r="DL131" i="21"/>
  <c r="DK131" i="21"/>
  <c r="DJ131" i="21"/>
  <c r="DI131" i="21"/>
  <c r="DH131" i="21"/>
  <c r="DG131" i="21"/>
  <c r="DF131" i="21"/>
  <c r="DE131" i="21"/>
  <c r="DD131" i="21"/>
  <c r="DC131" i="21"/>
  <c r="DB131" i="21"/>
  <c r="DA131" i="21"/>
  <c r="CZ131" i="21"/>
  <c r="CY131" i="21"/>
  <c r="CX131" i="21"/>
  <c r="CW131" i="21"/>
  <c r="CV131" i="21"/>
  <c r="CU131" i="21"/>
  <c r="CT131" i="21"/>
  <c r="CS131" i="21"/>
  <c r="CR131" i="21"/>
  <c r="CQ131" i="21"/>
  <c r="CP131" i="21"/>
  <c r="CO131" i="21"/>
  <c r="CN131" i="21"/>
  <c r="CM131" i="21"/>
  <c r="CL131" i="21"/>
  <c r="CK131" i="21"/>
  <c r="CJ131" i="21"/>
  <c r="CI131" i="21"/>
  <c r="CH131" i="21"/>
  <c r="CG131" i="21"/>
  <c r="CF131" i="21"/>
  <c r="CE131" i="21"/>
  <c r="CD131" i="21"/>
  <c r="CC131" i="21"/>
  <c r="CB131" i="21"/>
  <c r="CA131" i="21"/>
  <c r="BZ131" i="21"/>
  <c r="BY131" i="21"/>
  <c r="BX131" i="21"/>
  <c r="BW131" i="21"/>
  <c r="BV131" i="21"/>
  <c r="BU131" i="21"/>
  <c r="BT131" i="21"/>
  <c r="BS131" i="21"/>
  <c r="BQ131" i="21"/>
  <c r="BP131" i="21"/>
  <c r="BO131" i="21"/>
  <c r="BN131" i="21"/>
  <c r="BM131" i="21"/>
  <c r="BL131" i="21"/>
  <c r="BK131" i="21"/>
  <c r="BJ131" i="21"/>
  <c r="BI131" i="21"/>
  <c r="BH131" i="21"/>
  <c r="BG131" i="21"/>
  <c r="BF131" i="21"/>
  <c r="BE131" i="21"/>
  <c r="BD131" i="21"/>
  <c r="BC131" i="21"/>
  <c r="BB131" i="21"/>
  <c r="BA131" i="21"/>
  <c r="AZ131" i="21"/>
  <c r="AY131" i="21"/>
  <c r="AX131" i="21"/>
  <c r="AW131" i="21"/>
  <c r="AV131" i="21"/>
  <c r="AU131" i="21"/>
  <c r="AT131" i="21"/>
  <c r="AS131" i="21"/>
  <c r="AR131" i="21"/>
  <c r="AQ131" i="21"/>
  <c r="AP131" i="21"/>
  <c r="AO131" i="21"/>
  <c r="AN131" i="21"/>
  <c r="AM131" i="21"/>
  <c r="AL131" i="21"/>
  <c r="AK131" i="21"/>
  <c r="AJ131" i="21"/>
  <c r="AI131" i="21"/>
  <c r="AH131" i="21"/>
  <c r="AG131"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131" i="21"/>
  <c r="EF130" i="21"/>
  <c r="EE130" i="21"/>
  <c r="ED130" i="21"/>
  <c r="EC130" i="21"/>
  <c r="EB130" i="21"/>
  <c r="EA130" i="21"/>
  <c r="DZ130" i="21"/>
  <c r="DY130" i="21"/>
  <c r="DX130" i="21"/>
  <c r="DW130" i="21"/>
  <c r="DV130" i="21"/>
  <c r="DU130" i="21"/>
  <c r="DT130" i="21"/>
  <c r="DS130" i="21"/>
  <c r="DR130" i="21"/>
  <c r="DQ130" i="21"/>
  <c r="DP130" i="21"/>
  <c r="DO130" i="21"/>
  <c r="DN130" i="21"/>
  <c r="DM130" i="21"/>
  <c r="DL130" i="21"/>
  <c r="DK130" i="21"/>
  <c r="DJ130" i="21"/>
  <c r="DI130" i="21"/>
  <c r="DH130" i="21"/>
  <c r="DG130" i="21"/>
  <c r="DF130" i="21"/>
  <c r="DE130" i="21"/>
  <c r="DD130" i="21"/>
  <c r="DC130" i="21"/>
  <c r="DB130" i="21"/>
  <c r="DA130" i="21"/>
  <c r="CZ130" i="21"/>
  <c r="CY130" i="21"/>
  <c r="CX130" i="21"/>
  <c r="CW130" i="21"/>
  <c r="CV130" i="21"/>
  <c r="CU130" i="21"/>
  <c r="CT130" i="21"/>
  <c r="CS130" i="21"/>
  <c r="CR130" i="21"/>
  <c r="CQ130" i="21"/>
  <c r="CP130" i="21"/>
  <c r="CO130" i="21"/>
  <c r="CN130" i="21"/>
  <c r="CM130" i="21"/>
  <c r="CL130" i="21"/>
  <c r="CK130" i="21"/>
  <c r="CJ130" i="21"/>
  <c r="CI130" i="21"/>
  <c r="CH130" i="21"/>
  <c r="CG130" i="21"/>
  <c r="CF130" i="21"/>
  <c r="CE130" i="21"/>
  <c r="CD130" i="21"/>
  <c r="CC130" i="21"/>
  <c r="CB130" i="21"/>
  <c r="CA130" i="21"/>
  <c r="BZ130" i="21"/>
  <c r="BY130" i="21"/>
  <c r="BX130" i="21"/>
  <c r="BW130" i="21"/>
  <c r="BV130" i="21"/>
  <c r="BU130" i="21"/>
  <c r="BT130" i="21"/>
  <c r="BS130" i="21"/>
  <c r="BQ130" i="21"/>
  <c r="BP130" i="21"/>
  <c r="BO130" i="21"/>
  <c r="BN130" i="21"/>
  <c r="BM130" i="21"/>
  <c r="BL130" i="21"/>
  <c r="BK130" i="21"/>
  <c r="BJ130" i="21"/>
  <c r="BI130" i="21"/>
  <c r="BH130" i="21"/>
  <c r="BG130" i="21"/>
  <c r="BF130" i="21"/>
  <c r="BE130" i="21"/>
  <c r="BD130" i="21"/>
  <c r="BC130" i="21"/>
  <c r="BB130" i="21"/>
  <c r="BA130" i="21"/>
  <c r="AZ130" i="21"/>
  <c r="AY130" i="21"/>
  <c r="AX130" i="21"/>
  <c r="AW130" i="21"/>
  <c r="AV130" i="21"/>
  <c r="AU130" i="21"/>
  <c r="AT130" i="21"/>
  <c r="AS130" i="21"/>
  <c r="AR130" i="21"/>
  <c r="AQ130" i="21"/>
  <c r="AP130" i="21"/>
  <c r="AO130" i="21"/>
  <c r="AN130" i="21"/>
  <c r="AM130" i="21"/>
  <c r="AL130" i="21"/>
  <c r="AK130" i="21"/>
  <c r="AJ130" i="21"/>
  <c r="AI130" i="21"/>
  <c r="AH130" i="21"/>
  <c r="AG130"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130" i="21"/>
  <c r="EF129" i="21"/>
  <c r="EE129" i="21"/>
  <c r="ED129" i="21"/>
  <c r="EC129" i="21"/>
  <c r="EB129" i="21"/>
  <c r="EA129" i="21"/>
  <c r="DZ129" i="21"/>
  <c r="DY129" i="21"/>
  <c r="DX129" i="21"/>
  <c r="DW129" i="21"/>
  <c r="DV129" i="21"/>
  <c r="DU129" i="21"/>
  <c r="DT129" i="21"/>
  <c r="DS129" i="21"/>
  <c r="DR129" i="21"/>
  <c r="DQ129" i="21"/>
  <c r="DP129" i="21"/>
  <c r="DO129" i="21"/>
  <c r="DN129" i="21"/>
  <c r="DM129" i="21"/>
  <c r="DL129" i="21"/>
  <c r="DK129" i="21"/>
  <c r="DJ129" i="21"/>
  <c r="DI129" i="21"/>
  <c r="DH129" i="21"/>
  <c r="DG129" i="21"/>
  <c r="DF129" i="21"/>
  <c r="DE129" i="21"/>
  <c r="DD129" i="21"/>
  <c r="DC129" i="21"/>
  <c r="DB129" i="21"/>
  <c r="DA129" i="21"/>
  <c r="CZ129" i="21"/>
  <c r="CY129" i="21"/>
  <c r="CX129" i="21"/>
  <c r="CW129" i="21"/>
  <c r="CV129" i="21"/>
  <c r="CU129" i="21"/>
  <c r="CT129" i="21"/>
  <c r="CS129" i="21"/>
  <c r="CR129" i="21"/>
  <c r="CQ129" i="21"/>
  <c r="CP129" i="21"/>
  <c r="CO129" i="21"/>
  <c r="CN129" i="21"/>
  <c r="CM129" i="21"/>
  <c r="CL129" i="21"/>
  <c r="CK129" i="21"/>
  <c r="CJ129" i="21"/>
  <c r="CI129" i="21"/>
  <c r="CH129" i="21"/>
  <c r="CG129" i="21"/>
  <c r="CF129" i="21"/>
  <c r="CE129" i="21"/>
  <c r="CD129" i="21"/>
  <c r="CC129" i="21"/>
  <c r="CB129" i="21"/>
  <c r="CA129" i="21"/>
  <c r="BZ129" i="21"/>
  <c r="BY129" i="21"/>
  <c r="BX129" i="21"/>
  <c r="BW129" i="21"/>
  <c r="BV129" i="21"/>
  <c r="BU129" i="21"/>
  <c r="BT129" i="21"/>
  <c r="BS129" i="21"/>
  <c r="BQ129" i="21"/>
  <c r="BP129" i="21"/>
  <c r="BO129" i="21"/>
  <c r="BN129" i="21"/>
  <c r="BM129" i="21"/>
  <c r="BL129" i="21"/>
  <c r="BK129" i="21"/>
  <c r="BJ129" i="21"/>
  <c r="BI129" i="21"/>
  <c r="BH129" i="21"/>
  <c r="BG129" i="21"/>
  <c r="BF129" i="21"/>
  <c r="BE129" i="21"/>
  <c r="BD129" i="21"/>
  <c r="BC129" i="21"/>
  <c r="BB129" i="21"/>
  <c r="BA129" i="21"/>
  <c r="AZ129" i="21"/>
  <c r="AY129" i="21"/>
  <c r="AX129" i="21"/>
  <c r="AW129" i="21"/>
  <c r="AV129" i="21"/>
  <c r="AU129" i="21"/>
  <c r="AT129" i="21"/>
  <c r="AS129" i="21"/>
  <c r="AR129" i="21"/>
  <c r="AQ129" i="21"/>
  <c r="AP129" i="21"/>
  <c r="AO129" i="21"/>
  <c r="AN129" i="21"/>
  <c r="AM129" i="21"/>
  <c r="AL129" i="21"/>
  <c r="AK129" i="21"/>
  <c r="AJ129" i="21"/>
  <c r="AI129" i="21"/>
  <c r="AH129" i="21"/>
  <c r="AG129"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129" i="21"/>
  <c r="EF128" i="21"/>
  <c r="EE128" i="21"/>
  <c r="ED128" i="21"/>
  <c r="EC128" i="21"/>
  <c r="EB128" i="21"/>
  <c r="EA128" i="21"/>
  <c r="DZ128" i="21"/>
  <c r="DY128" i="21"/>
  <c r="DX128" i="21"/>
  <c r="DW128" i="21"/>
  <c r="DV128" i="21"/>
  <c r="DU128" i="21"/>
  <c r="DT128" i="21"/>
  <c r="DS128" i="21"/>
  <c r="DR128" i="21"/>
  <c r="DQ128" i="21"/>
  <c r="DP128" i="21"/>
  <c r="DO128" i="21"/>
  <c r="DN128" i="21"/>
  <c r="DM128" i="21"/>
  <c r="DL128" i="21"/>
  <c r="DK128" i="21"/>
  <c r="DJ128" i="21"/>
  <c r="DI128" i="21"/>
  <c r="DH128" i="21"/>
  <c r="DG128" i="21"/>
  <c r="DF128" i="21"/>
  <c r="DE128" i="21"/>
  <c r="DD128" i="21"/>
  <c r="DC128" i="21"/>
  <c r="DB128" i="21"/>
  <c r="DA128" i="21"/>
  <c r="CZ128" i="21"/>
  <c r="CY128" i="21"/>
  <c r="CX128" i="21"/>
  <c r="CW128" i="21"/>
  <c r="CV128" i="21"/>
  <c r="CU128" i="21"/>
  <c r="CT128" i="21"/>
  <c r="CS128" i="21"/>
  <c r="CR128" i="21"/>
  <c r="CQ128" i="21"/>
  <c r="CP128" i="21"/>
  <c r="CO128" i="21"/>
  <c r="CN128" i="21"/>
  <c r="CM128" i="21"/>
  <c r="CL128" i="21"/>
  <c r="CK128" i="21"/>
  <c r="CJ128" i="21"/>
  <c r="CI128" i="21"/>
  <c r="CH128" i="21"/>
  <c r="CG128" i="21"/>
  <c r="CF128" i="21"/>
  <c r="CE128" i="21"/>
  <c r="CD128" i="21"/>
  <c r="CC128" i="21"/>
  <c r="CB128" i="21"/>
  <c r="CA128" i="21"/>
  <c r="BZ128" i="21"/>
  <c r="BY128" i="21"/>
  <c r="BX128" i="21"/>
  <c r="BW128" i="21"/>
  <c r="BV128" i="21"/>
  <c r="BU128" i="21"/>
  <c r="BT128" i="21"/>
  <c r="BS128" i="21"/>
  <c r="BQ128" i="21"/>
  <c r="BP128" i="21"/>
  <c r="BO128" i="21"/>
  <c r="BN128" i="21"/>
  <c r="BM128" i="21"/>
  <c r="BL128" i="21"/>
  <c r="BK128" i="21"/>
  <c r="BJ128" i="21"/>
  <c r="BI128" i="21"/>
  <c r="BH128" i="21"/>
  <c r="BG128" i="21"/>
  <c r="BF128" i="21"/>
  <c r="BE128" i="21"/>
  <c r="BD128" i="21"/>
  <c r="BC128" i="21"/>
  <c r="BB128" i="21"/>
  <c r="BA128" i="21"/>
  <c r="AZ128" i="21"/>
  <c r="AY128" i="21"/>
  <c r="AX128" i="21"/>
  <c r="AW128" i="21"/>
  <c r="AV128" i="21"/>
  <c r="AU128" i="21"/>
  <c r="AT128" i="21"/>
  <c r="AS128" i="21"/>
  <c r="AR128" i="21"/>
  <c r="AQ128" i="21"/>
  <c r="AP128" i="21"/>
  <c r="AO128" i="21"/>
  <c r="AN128" i="21"/>
  <c r="AM128" i="21"/>
  <c r="AL128" i="21"/>
  <c r="AK128" i="21"/>
  <c r="AJ128" i="21"/>
  <c r="AI128" i="21"/>
  <c r="AH128" i="21"/>
  <c r="AG128"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128" i="21"/>
  <c r="EF127" i="21"/>
  <c r="EE127" i="21"/>
  <c r="ED127" i="21"/>
  <c r="EC127" i="21"/>
  <c r="EB127" i="21"/>
  <c r="EA127" i="21"/>
  <c r="DZ127" i="21"/>
  <c r="DY127" i="21"/>
  <c r="DX127" i="21"/>
  <c r="DW127" i="21"/>
  <c r="DV127" i="21"/>
  <c r="DU127" i="21"/>
  <c r="DT127" i="21"/>
  <c r="DS127" i="21"/>
  <c r="DR127" i="21"/>
  <c r="DQ127" i="21"/>
  <c r="DP127" i="21"/>
  <c r="DO127" i="21"/>
  <c r="DN127" i="21"/>
  <c r="DM127" i="21"/>
  <c r="DL127" i="21"/>
  <c r="DK127" i="21"/>
  <c r="DJ127" i="21"/>
  <c r="DI127" i="21"/>
  <c r="DH127" i="21"/>
  <c r="DG127" i="21"/>
  <c r="DF127" i="21"/>
  <c r="DE127" i="21"/>
  <c r="DD127" i="21"/>
  <c r="DC127" i="21"/>
  <c r="DB127" i="21"/>
  <c r="DA127" i="21"/>
  <c r="CZ127" i="21"/>
  <c r="CY127" i="21"/>
  <c r="CX127" i="21"/>
  <c r="CW127" i="21"/>
  <c r="CV127" i="21"/>
  <c r="CU127" i="21"/>
  <c r="CT127" i="21"/>
  <c r="CS127" i="21"/>
  <c r="CR127" i="21"/>
  <c r="CQ127" i="21"/>
  <c r="CP127" i="21"/>
  <c r="CO127" i="21"/>
  <c r="CN127" i="21"/>
  <c r="CM127" i="21"/>
  <c r="CL127" i="21"/>
  <c r="CK127" i="21"/>
  <c r="CJ127" i="21"/>
  <c r="CI127" i="21"/>
  <c r="CH127" i="21"/>
  <c r="CG127" i="21"/>
  <c r="CF127" i="21"/>
  <c r="CE127" i="21"/>
  <c r="CD127" i="21"/>
  <c r="CC127" i="21"/>
  <c r="CB127" i="21"/>
  <c r="CA127" i="21"/>
  <c r="BZ127" i="21"/>
  <c r="BY127" i="21"/>
  <c r="BX127" i="21"/>
  <c r="BW127" i="21"/>
  <c r="BV127" i="21"/>
  <c r="BU127" i="21"/>
  <c r="BT127" i="21"/>
  <c r="BS127" i="21"/>
  <c r="BQ127" i="21"/>
  <c r="BP127" i="21"/>
  <c r="BO127" i="21"/>
  <c r="BN127" i="21"/>
  <c r="BM127" i="21"/>
  <c r="BL127" i="21"/>
  <c r="BK127" i="21"/>
  <c r="BJ127" i="21"/>
  <c r="BI127" i="21"/>
  <c r="BH127" i="21"/>
  <c r="BG127" i="21"/>
  <c r="BF127" i="21"/>
  <c r="BE127" i="21"/>
  <c r="BD127" i="21"/>
  <c r="BC127" i="21"/>
  <c r="BB127" i="21"/>
  <c r="BA127" i="21"/>
  <c r="AZ127" i="21"/>
  <c r="AY127" i="21"/>
  <c r="AX127" i="21"/>
  <c r="AW127" i="21"/>
  <c r="AV127" i="21"/>
  <c r="AU127" i="21"/>
  <c r="AT127" i="21"/>
  <c r="AS127" i="21"/>
  <c r="AR127" i="21"/>
  <c r="AQ127" i="21"/>
  <c r="AP127" i="21"/>
  <c r="AO127" i="21"/>
  <c r="AN127" i="21"/>
  <c r="AM127" i="21"/>
  <c r="AL127" i="21"/>
  <c r="AK127" i="21"/>
  <c r="AJ127" i="21"/>
  <c r="AI127" i="21"/>
  <c r="AH127" i="21"/>
  <c r="AG127"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127" i="21"/>
  <c r="EF126" i="21"/>
  <c r="EE126" i="21"/>
  <c r="ED126" i="21"/>
  <c r="EC126" i="21"/>
  <c r="EB126" i="21"/>
  <c r="EA126" i="21"/>
  <c r="DZ126" i="21"/>
  <c r="DY126" i="21"/>
  <c r="DX126" i="21"/>
  <c r="DW126" i="21"/>
  <c r="DV126" i="21"/>
  <c r="DU126" i="21"/>
  <c r="DT126" i="21"/>
  <c r="DS126" i="21"/>
  <c r="DR126" i="21"/>
  <c r="DQ126" i="21"/>
  <c r="DP126" i="21"/>
  <c r="DO126" i="21"/>
  <c r="DN126" i="21"/>
  <c r="DM126" i="21"/>
  <c r="DL126" i="21"/>
  <c r="DK126" i="21"/>
  <c r="DJ126" i="21"/>
  <c r="DI126" i="21"/>
  <c r="DH126" i="21"/>
  <c r="DG126" i="21"/>
  <c r="DF126" i="21"/>
  <c r="DE126" i="21"/>
  <c r="DD126" i="21"/>
  <c r="DC126" i="21"/>
  <c r="DB126" i="21"/>
  <c r="DA126" i="21"/>
  <c r="CZ126" i="21"/>
  <c r="CY126" i="21"/>
  <c r="CX126" i="21"/>
  <c r="CW126" i="21"/>
  <c r="CV126" i="21"/>
  <c r="CU126" i="21"/>
  <c r="CT126" i="21"/>
  <c r="CS126" i="21"/>
  <c r="CR126" i="21"/>
  <c r="CQ126" i="21"/>
  <c r="CP126" i="21"/>
  <c r="CO126" i="21"/>
  <c r="CN126" i="21"/>
  <c r="CM126" i="21"/>
  <c r="CL126" i="21"/>
  <c r="CK126" i="21"/>
  <c r="CJ126" i="21"/>
  <c r="CI126" i="21"/>
  <c r="CH126" i="21"/>
  <c r="CG126" i="21"/>
  <c r="CF126" i="21"/>
  <c r="CE126" i="21"/>
  <c r="CD126" i="21"/>
  <c r="CC126" i="21"/>
  <c r="CB126" i="21"/>
  <c r="CA126" i="21"/>
  <c r="BZ126" i="21"/>
  <c r="BY126" i="21"/>
  <c r="BX126" i="21"/>
  <c r="BW126" i="21"/>
  <c r="BV126" i="21"/>
  <c r="BU126" i="21"/>
  <c r="BT126" i="21"/>
  <c r="BS126" i="21"/>
  <c r="BQ126" i="21"/>
  <c r="BP126" i="21"/>
  <c r="BO126" i="21"/>
  <c r="BN126" i="21"/>
  <c r="BM126" i="21"/>
  <c r="BL126" i="21"/>
  <c r="BK126" i="21"/>
  <c r="BJ126" i="21"/>
  <c r="BI126" i="21"/>
  <c r="BH126" i="21"/>
  <c r="BG126" i="21"/>
  <c r="BF126" i="21"/>
  <c r="BE126" i="21"/>
  <c r="BD126" i="21"/>
  <c r="BC126" i="21"/>
  <c r="BB126" i="21"/>
  <c r="BA126" i="21"/>
  <c r="AZ126" i="21"/>
  <c r="AY126" i="21"/>
  <c r="AX126" i="21"/>
  <c r="AW126" i="21"/>
  <c r="AV126" i="21"/>
  <c r="AU126" i="21"/>
  <c r="AT126" i="21"/>
  <c r="AS126" i="21"/>
  <c r="AR126" i="21"/>
  <c r="AQ126" i="21"/>
  <c r="AP126" i="21"/>
  <c r="AO126" i="21"/>
  <c r="AN126" i="21"/>
  <c r="AM126" i="21"/>
  <c r="AL126" i="21"/>
  <c r="AK126" i="21"/>
  <c r="AJ126" i="21"/>
  <c r="AI126" i="21"/>
  <c r="AH126" i="21"/>
  <c r="AG126"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126" i="21"/>
  <c r="EF125" i="21"/>
  <c r="EE125" i="21"/>
  <c r="ED125" i="21"/>
  <c r="EC125" i="21"/>
  <c r="EB125" i="21"/>
  <c r="EA125" i="21"/>
  <c r="DZ125" i="21"/>
  <c r="DY125" i="21"/>
  <c r="DX125" i="21"/>
  <c r="DW125" i="21"/>
  <c r="DV125" i="21"/>
  <c r="DU125" i="21"/>
  <c r="DT125" i="21"/>
  <c r="DS125" i="21"/>
  <c r="DR125" i="21"/>
  <c r="DQ125" i="21"/>
  <c r="DP125" i="21"/>
  <c r="DO125" i="21"/>
  <c r="DN125" i="21"/>
  <c r="DM125" i="21"/>
  <c r="DL125" i="21"/>
  <c r="DK125" i="21"/>
  <c r="DJ125" i="21"/>
  <c r="DI125" i="21"/>
  <c r="DH125" i="21"/>
  <c r="DG125" i="21"/>
  <c r="DF125" i="21"/>
  <c r="DE125" i="21"/>
  <c r="DD125" i="21"/>
  <c r="DC125" i="21"/>
  <c r="DB125" i="21"/>
  <c r="DA125" i="21"/>
  <c r="CZ125" i="21"/>
  <c r="CY125" i="21"/>
  <c r="CX125" i="21"/>
  <c r="CW125" i="21"/>
  <c r="CV125" i="21"/>
  <c r="CU125" i="21"/>
  <c r="CT125" i="21"/>
  <c r="CS125" i="21"/>
  <c r="CR125" i="21"/>
  <c r="CQ125" i="21"/>
  <c r="CP125" i="21"/>
  <c r="CO125" i="21"/>
  <c r="CN125" i="21"/>
  <c r="CM125" i="21"/>
  <c r="CL125" i="21"/>
  <c r="CK125" i="21"/>
  <c r="CJ125" i="21"/>
  <c r="CI125" i="21"/>
  <c r="CH125" i="21"/>
  <c r="CG125" i="21"/>
  <c r="CF125" i="21"/>
  <c r="CE125" i="21"/>
  <c r="CD125" i="21"/>
  <c r="CC125" i="21"/>
  <c r="CB125" i="21"/>
  <c r="CA125" i="21"/>
  <c r="BZ125" i="21"/>
  <c r="BY125" i="21"/>
  <c r="BX125" i="21"/>
  <c r="BW125" i="21"/>
  <c r="BV125" i="21"/>
  <c r="BU125" i="21"/>
  <c r="BT125" i="21"/>
  <c r="BS125" i="21"/>
  <c r="BQ125" i="21"/>
  <c r="BP125" i="21"/>
  <c r="BO125" i="21"/>
  <c r="BN125" i="21"/>
  <c r="BM125" i="21"/>
  <c r="BL125" i="21"/>
  <c r="BK125" i="21"/>
  <c r="BJ125" i="21"/>
  <c r="BI125" i="21"/>
  <c r="BH125" i="21"/>
  <c r="BG125" i="21"/>
  <c r="BF125" i="21"/>
  <c r="BE125" i="21"/>
  <c r="BD125" i="21"/>
  <c r="BC125" i="21"/>
  <c r="BB125" i="21"/>
  <c r="BA125" i="21"/>
  <c r="AZ125" i="21"/>
  <c r="AY125" i="21"/>
  <c r="AX125" i="21"/>
  <c r="AW125" i="21"/>
  <c r="AV125" i="21"/>
  <c r="AU125" i="21"/>
  <c r="AT125" i="21"/>
  <c r="AS125" i="21"/>
  <c r="AR125" i="21"/>
  <c r="AQ125" i="21"/>
  <c r="AP125" i="21"/>
  <c r="AO125" i="21"/>
  <c r="AN125" i="21"/>
  <c r="AM125" i="21"/>
  <c r="AL125" i="21"/>
  <c r="AK125" i="21"/>
  <c r="AJ125" i="21"/>
  <c r="AI125" i="21"/>
  <c r="AH125" i="21"/>
  <c r="AG125"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125" i="21"/>
  <c r="EF124" i="21"/>
  <c r="EE124" i="21"/>
  <c r="ED124" i="21"/>
  <c r="EC124" i="21"/>
  <c r="EB124" i="21"/>
  <c r="EA124" i="21"/>
  <c r="DZ124" i="21"/>
  <c r="DY124" i="21"/>
  <c r="DX124" i="21"/>
  <c r="DW124" i="21"/>
  <c r="DV124" i="21"/>
  <c r="DU124" i="21"/>
  <c r="DT124" i="21"/>
  <c r="DS124" i="21"/>
  <c r="DR124" i="21"/>
  <c r="DQ124" i="21"/>
  <c r="DP124" i="21"/>
  <c r="DO124" i="21"/>
  <c r="DN124" i="21"/>
  <c r="DM124" i="21"/>
  <c r="DL124" i="21"/>
  <c r="DK124" i="21"/>
  <c r="DJ124" i="21"/>
  <c r="DI124" i="21"/>
  <c r="DH124" i="21"/>
  <c r="DG124" i="21"/>
  <c r="DF124" i="21"/>
  <c r="DE124" i="21"/>
  <c r="DD124" i="21"/>
  <c r="DC124" i="21"/>
  <c r="DB124" i="21"/>
  <c r="DA124" i="21"/>
  <c r="CZ124" i="21"/>
  <c r="CY124" i="21"/>
  <c r="CX124" i="21"/>
  <c r="CW124" i="21"/>
  <c r="CV124" i="21"/>
  <c r="CU124" i="21"/>
  <c r="CT124" i="21"/>
  <c r="CS124" i="21"/>
  <c r="CR124" i="21"/>
  <c r="CQ124" i="21"/>
  <c r="CP124" i="21"/>
  <c r="CO124" i="21"/>
  <c r="CN124" i="21"/>
  <c r="CM124" i="21"/>
  <c r="CL124" i="21"/>
  <c r="CK124" i="21"/>
  <c r="CJ124" i="21"/>
  <c r="CI124" i="21"/>
  <c r="CH124" i="21"/>
  <c r="CG124" i="21"/>
  <c r="CF124" i="21"/>
  <c r="CE124" i="21"/>
  <c r="CD124" i="21"/>
  <c r="CC124" i="21"/>
  <c r="CB124" i="21"/>
  <c r="CA124" i="21"/>
  <c r="BZ124" i="21"/>
  <c r="BY124" i="21"/>
  <c r="BX124" i="21"/>
  <c r="BW124" i="21"/>
  <c r="BV124" i="21"/>
  <c r="BU124" i="21"/>
  <c r="BT124" i="21"/>
  <c r="BS124" i="21"/>
  <c r="BQ124" i="21"/>
  <c r="BP124" i="21"/>
  <c r="BO124" i="21"/>
  <c r="BN124" i="21"/>
  <c r="BM124" i="21"/>
  <c r="BL124" i="21"/>
  <c r="BK124" i="21"/>
  <c r="BJ124" i="21"/>
  <c r="BI124" i="21"/>
  <c r="BH124" i="21"/>
  <c r="BG124" i="21"/>
  <c r="BF124" i="21"/>
  <c r="BE124" i="21"/>
  <c r="BD124" i="21"/>
  <c r="BC124" i="21"/>
  <c r="BB124" i="21"/>
  <c r="BA124" i="21"/>
  <c r="AZ124" i="21"/>
  <c r="AY124" i="21"/>
  <c r="AX124" i="21"/>
  <c r="AW124" i="21"/>
  <c r="AV124" i="21"/>
  <c r="AU124" i="21"/>
  <c r="AT124" i="21"/>
  <c r="AS124" i="21"/>
  <c r="AR124" i="21"/>
  <c r="AQ124" i="21"/>
  <c r="AP124" i="21"/>
  <c r="AO124" i="21"/>
  <c r="AN124" i="21"/>
  <c r="AM124" i="21"/>
  <c r="AL124" i="21"/>
  <c r="AK124" i="21"/>
  <c r="AJ124" i="21"/>
  <c r="AI124" i="21"/>
  <c r="AH124" i="21"/>
  <c r="AG124"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124" i="21"/>
  <c r="EF123" i="21"/>
  <c r="EE123" i="21"/>
  <c r="ED123" i="21"/>
  <c r="EC123" i="21"/>
  <c r="EB123" i="21"/>
  <c r="EA123" i="21"/>
  <c r="DZ123" i="21"/>
  <c r="DY123" i="21"/>
  <c r="DX123" i="21"/>
  <c r="DW123" i="21"/>
  <c r="DV123" i="21"/>
  <c r="DU123" i="21"/>
  <c r="DT123" i="21"/>
  <c r="DS123" i="21"/>
  <c r="DR123" i="21"/>
  <c r="DQ123" i="21"/>
  <c r="DP123" i="21"/>
  <c r="DO123" i="21"/>
  <c r="DN123" i="21"/>
  <c r="DM123" i="21"/>
  <c r="DL123" i="21"/>
  <c r="DK123" i="21"/>
  <c r="DJ123" i="21"/>
  <c r="DI123" i="21"/>
  <c r="DH123" i="21"/>
  <c r="DG123" i="21"/>
  <c r="DF123" i="21"/>
  <c r="DE123" i="21"/>
  <c r="DD123" i="21"/>
  <c r="DC123" i="21"/>
  <c r="DB123" i="21"/>
  <c r="DA123" i="21"/>
  <c r="CZ123" i="21"/>
  <c r="CY123" i="21"/>
  <c r="CX123" i="21"/>
  <c r="CW123" i="21"/>
  <c r="CV123" i="21"/>
  <c r="CU123" i="21"/>
  <c r="CT123" i="21"/>
  <c r="CS123" i="21"/>
  <c r="CR123" i="21"/>
  <c r="CQ123" i="21"/>
  <c r="CP123" i="21"/>
  <c r="CO123" i="21"/>
  <c r="CN123" i="21"/>
  <c r="CM123" i="21"/>
  <c r="CL123" i="21"/>
  <c r="CK123" i="21"/>
  <c r="CJ123" i="21"/>
  <c r="CI123" i="21"/>
  <c r="CH123" i="21"/>
  <c r="CG123" i="21"/>
  <c r="CF123" i="21"/>
  <c r="CE123" i="21"/>
  <c r="CD123" i="21"/>
  <c r="CC123" i="21"/>
  <c r="CB123" i="21"/>
  <c r="CA123" i="21"/>
  <c r="BZ123" i="21"/>
  <c r="BY123" i="21"/>
  <c r="BX123" i="21"/>
  <c r="BW123" i="21"/>
  <c r="BV123" i="21"/>
  <c r="BU123" i="21"/>
  <c r="BT123" i="21"/>
  <c r="BS123" i="21"/>
  <c r="BQ123" i="21"/>
  <c r="BP123" i="21"/>
  <c r="BO123" i="21"/>
  <c r="BN123" i="21"/>
  <c r="BM123" i="21"/>
  <c r="BL123" i="21"/>
  <c r="BK123" i="21"/>
  <c r="BJ123" i="21"/>
  <c r="BI123" i="21"/>
  <c r="BH123" i="21"/>
  <c r="BG123" i="21"/>
  <c r="BF123" i="21"/>
  <c r="BE123" i="21"/>
  <c r="BD123" i="21"/>
  <c r="BC123" i="21"/>
  <c r="BB123" i="21"/>
  <c r="BA123" i="21"/>
  <c r="AZ123" i="21"/>
  <c r="AY123" i="21"/>
  <c r="AX123" i="21"/>
  <c r="AW123" i="21"/>
  <c r="AV123" i="21"/>
  <c r="AU123" i="21"/>
  <c r="AT123" i="21"/>
  <c r="AS123" i="21"/>
  <c r="AR123" i="21"/>
  <c r="AQ123" i="21"/>
  <c r="AP123" i="21"/>
  <c r="AO123" i="21"/>
  <c r="AN123" i="21"/>
  <c r="AM123" i="21"/>
  <c r="AL123" i="21"/>
  <c r="AK123" i="21"/>
  <c r="AJ123" i="21"/>
  <c r="AI123" i="21"/>
  <c r="AH123" i="21"/>
  <c r="AG123"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123" i="21"/>
  <c r="EF122" i="21"/>
  <c r="EE122" i="21"/>
  <c r="ED122" i="21"/>
  <c r="EC122" i="21"/>
  <c r="EB122" i="21"/>
  <c r="EA122" i="21"/>
  <c r="DZ122" i="21"/>
  <c r="DY122" i="21"/>
  <c r="DX122" i="21"/>
  <c r="DW122" i="21"/>
  <c r="DV122" i="21"/>
  <c r="DU122" i="21"/>
  <c r="DT122" i="21"/>
  <c r="DS122" i="21"/>
  <c r="DR122" i="21"/>
  <c r="DQ122" i="21"/>
  <c r="DP122" i="21"/>
  <c r="DO122" i="21"/>
  <c r="DN122" i="21"/>
  <c r="DM122" i="21"/>
  <c r="DL122" i="21"/>
  <c r="DK122" i="21"/>
  <c r="DJ122" i="21"/>
  <c r="DI122" i="21"/>
  <c r="DH122" i="21"/>
  <c r="DG122" i="21"/>
  <c r="DF122" i="21"/>
  <c r="DE122" i="21"/>
  <c r="DD122" i="21"/>
  <c r="DC122" i="21"/>
  <c r="DB122" i="21"/>
  <c r="DA122" i="21"/>
  <c r="CZ122" i="21"/>
  <c r="CY122" i="21"/>
  <c r="CX122" i="21"/>
  <c r="CW122" i="21"/>
  <c r="CV122" i="21"/>
  <c r="CU122" i="21"/>
  <c r="CT122" i="21"/>
  <c r="CS122" i="21"/>
  <c r="CR122" i="21"/>
  <c r="CQ122" i="21"/>
  <c r="CP122" i="21"/>
  <c r="CO122" i="21"/>
  <c r="CN122" i="21"/>
  <c r="CM122" i="21"/>
  <c r="CL122" i="21"/>
  <c r="CK122" i="21"/>
  <c r="CJ122" i="21"/>
  <c r="CI122" i="21"/>
  <c r="CH122" i="21"/>
  <c r="CG122" i="21"/>
  <c r="CF122" i="21"/>
  <c r="CE122" i="21"/>
  <c r="CD122" i="21"/>
  <c r="CC122" i="21"/>
  <c r="CB122" i="21"/>
  <c r="CA122" i="21"/>
  <c r="BZ122" i="21"/>
  <c r="BY122" i="21"/>
  <c r="BX122" i="21"/>
  <c r="BW122" i="21"/>
  <c r="BV122" i="21"/>
  <c r="BU122" i="21"/>
  <c r="BT122" i="21"/>
  <c r="BS122" i="21"/>
  <c r="BQ122" i="21"/>
  <c r="BP122" i="21"/>
  <c r="BO122" i="21"/>
  <c r="BN122" i="21"/>
  <c r="BM122" i="21"/>
  <c r="BL122" i="21"/>
  <c r="BK122" i="21"/>
  <c r="BJ122" i="21"/>
  <c r="BI122" i="21"/>
  <c r="BH122" i="21"/>
  <c r="BG122" i="21"/>
  <c r="BF122" i="21"/>
  <c r="BE122" i="21"/>
  <c r="BD122" i="21"/>
  <c r="BC122" i="21"/>
  <c r="BB122" i="21"/>
  <c r="BA122" i="21"/>
  <c r="AZ122" i="21"/>
  <c r="AY122" i="21"/>
  <c r="AX122" i="21"/>
  <c r="AW122" i="21"/>
  <c r="AV122" i="21"/>
  <c r="AU122" i="21"/>
  <c r="AT122" i="21"/>
  <c r="AS122" i="21"/>
  <c r="AR122" i="21"/>
  <c r="AQ122" i="21"/>
  <c r="AP122" i="21"/>
  <c r="AO122" i="21"/>
  <c r="AN122" i="21"/>
  <c r="AM122" i="21"/>
  <c r="AL122" i="21"/>
  <c r="AK122" i="21"/>
  <c r="AJ122" i="21"/>
  <c r="AI122" i="21"/>
  <c r="AH122" i="21"/>
  <c r="AG122"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122" i="21"/>
  <c r="EF121" i="21"/>
  <c r="EE121" i="21"/>
  <c r="ED121" i="21"/>
  <c r="EC121" i="21"/>
  <c r="EB121" i="21"/>
  <c r="EA121" i="21"/>
  <c r="DZ121" i="21"/>
  <c r="DY121" i="21"/>
  <c r="DX121" i="21"/>
  <c r="DW121" i="21"/>
  <c r="DV121" i="21"/>
  <c r="DU121" i="21"/>
  <c r="DT121" i="21"/>
  <c r="DS121" i="21"/>
  <c r="DR121" i="21"/>
  <c r="DQ121" i="21"/>
  <c r="DP121" i="21"/>
  <c r="DO121" i="21"/>
  <c r="DN121" i="21"/>
  <c r="DM121" i="21"/>
  <c r="DL121" i="21"/>
  <c r="DK121" i="21"/>
  <c r="DJ121" i="21"/>
  <c r="DI121" i="21"/>
  <c r="DH121" i="21"/>
  <c r="DG121" i="21"/>
  <c r="DF121" i="21"/>
  <c r="DE121" i="21"/>
  <c r="DD121" i="21"/>
  <c r="DC121" i="21"/>
  <c r="DB121" i="21"/>
  <c r="DA121" i="21"/>
  <c r="CZ121" i="21"/>
  <c r="CY121" i="21"/>
  <c r="CX121" i="21"/>
  <c r="CW121" i="21"/>
  <c r="CV121" i="21"/>
  <c r="CU121" i="21"/>
  <c r="CT121" i="21"/>
  <c r="CS121" i="21"/>
  <c r="CR121" i="21"/>
  <c r="CQ121" i="21"/>
  <c r="CP121" i="21"/>
  <c r="CO121" i="21"/>
  <c r="CN121" i="21"/>
  <c r="CM121" i="21"/>
  <c r="CL121" i="21"/>
  <c r="CK121" i="21"/>
  <c r="CJ121" i="21"/>
  <c r="CI121" i="21"/>
  <c r="CH121" i="21"/>
  <c r="CG121" i="21"/>
  <c r="CF121" i="21"/>
  <c r="CE121" i="21"/>
  <c r="CD121" i="21"/>
  <c r="CC121" i="21"/>
  <c r="CB121" i="21"/>
  <c r="CA121" i="21"/>
  <c r="BZ121" i="21"/>
  <c r="BY121" i="21"/>
  <c r="BX121" i="21"/>
  <c r="BW121" i="21"/>
  <c r="BV121" i="21"/>
  <c r="BU121" i="21"/>
  <c r="BT121" i="21"/>
  <c r="BS121" i="21"/>
  <c r="BQ121" i="21"/>
  <c r="BP121" i="21"/>
  <c r="BO121" i="21"/>
  <c r="BN121" i="21"/>
  <c r="BM121" i="21"/>
  <c r="BL121" i="21"/>
  <c r="BK121" i="21"/>
  <c r="BJ121" i="21"/>
  <c r="BI121" i="21"/>
  <c r="BH121" i="21"/>
  <c r="BG121" i="21"/>
  <c r="BF121" i="21"/>
  <c r="BE121" i="21"/>
  <c r="BD121" i="21"/>
  <c r="BC121" i="21"/>
  <c r="BB121" i="21"/>
  <c r="BA121" i="21"/>
  <c r="AZ121" i="21"/>
  <c r="AY121" i="21"/>
  <c r="AX121" i="21"/>
  <c r="AW121" i="21"/>
  <c r="AV121" i="21"/>
  <c r="AU121" i="21"/>
  <c r="AT121" i="21"/>
  <c r="AS121" i="21"/>
  <c r="AR121" i="21"/>
  <c r="AQ121" i="21"/>
  <c r="AP121" i="21"/>
  <c r="AO121" i="21"/>
  <c r="AN121" i="21"/>
  <c r="AM121" i="21"/>
  <c r="AL121" i="21"/>
  <c r="AK121" i="21"/>
  <c r="AJ121" i="21"/>
  <c r="AI121" i="21"/>
  <c r="AH121" i="21"/>
  <c r="AG121"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121" i="21"/>
  <c r="EF120" i="21"/>
  <c r="EE120" i="21"/>
  <c r="ED120" i="21"/>
  <c r="EC120" i="21"/>
  <c r="EB120" i="21"/>
  <c r="EA120" i="21"/>
  <c r="DZ120" i="21"/>
  <c r="DY120" i="21"/>
  <c r="DX120" i="21"/>
  <c r="DW120" i="21"/>
  <c r="DV120" i="21"/>
  <c r="DU120" i="21"/>
  <c r="DT120" i="21"/>
  <c r="DS120" i="21"/>
  <c r="DR120" i="21"/>
  <c r="DQ120" i="21"/>
  <c r="DP120" i="21"/>
  <c r="DO120" i="21"/>
  <c r="DN120" i="21"/>
  <c r="DM120" i="21"/>
  <c r="DL120" i="21"/>
  <c r="DK120" i="21"/>
  <c r="DJ120" i="21"/>
  <c r="DI120" i="21"/>
  <c r="DH120" i="21"/>
  <c r="DG120" i="21"/>
  <c r="DF120" i="21"/>
  <c r="DE120" i="21"/>
  <c r="DD120" i="21"/>
  <c r="DC120" i="21"/>
  <c r="DB120" i="21"/>
  <c r="DA120" i="21"/>
  <c r="CZ120" i="21"/>
  <c r="CY120" i="21"/>
  <c r="CX120" i="21"/>
  <c r="CW120" i="21"/>
  <c r="CV120" i="21"/>
  <c r="CU120" i="21"/>
  <c r="CT120" i="21"/>
  <c r="CS120" i="21"/>
  <c r="CR120" i="21"/>
  <c r="CQ120" i="21"/>
  <c r="CP120" i="21"/>
  <c r="CO120" i="21"/>
  <c r="CN120" i="21"/>
  <c r="CM120" i="21"/>
  <c r="CL120" i="21"/>
  <c r="CK120" i="21"/>
  <c r="CJ120" i="21"/>
  <c r="CI120" i="21"/>
  <c r="CH120" i="21"/>
  <c r="CG120" i="21"/>
  <c r="CF120" i="21"/>
  <c r="CE120" i="21"/>
  <c r="CD120" i="21"/>
  <c r="CC120" i="21"/>
  <c r="CB120" i="21"/>
  <c r="CA120" i="21"/>
  <c r="BZ120" i="21"/>
  <c r="BY120" i="21"/>
  <c r="BX120" i="21"/>
  <c r="BW120" i="21"/>
  <c r="BV120" i="21"/>
  <c r="BU120" i="21"/>
  <c r="BT120" i="21"/>
  <c r="BS120" i="21"/>
  <c r="BQ120" i="21"/>
  <c r="BP120" i="21"/>
  <c r="BO120" i="21"/>
  <c r="BN120" i="21"/>
  <c r="BM120" i="21"/>
  <c r="BL120" i="21"/>
  <c r="BK120" i="21"/>
  <c r="BJ120" i="21"/>
  <c r="BI120" i="21"/>
  <c r="BH120" i="21"/>
  <c r="BG120" i="21"/>
  <c r="BF120" i="21"/>
  <c r="BE120" i="21"/>
  <c r="BD120" i="21"/>
  <c r="BC120" i="21"/>
  <c r="BB120" i="21"/>
  <c r="BA120" i="21"/>
  <c r="AZ120" i="21"/>
  <c r="AY120" i="21"/>
  <c r="AX120" i="21"/>
  <c r="AW120" i="21"/>
  <c r="AV120" i="21"/>
  <c r="AU120" i="21"/>
  <c r="AT120" i="21"/>
  <c r="AS120" i="21"/>
  <c r="AR120" i="21"/>
  <c r="AQ120" i="21"/>
  <c r="AP120" i="21"/>
  <c r="AO120" i="21"/>
  <c r="AN120" i="21"/>
  <c r="AM120" i="21"/>
  <c r="AL120" i="21"/>
  <c r="AK120" i="21"/>
  <c r="AJ120" i="21"/>
  <c r="AI120" i="21"/>
  <c r="AH120" i="21"/>
  <c r="AG120"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120" i="21"/>
  <c r="EF119" i="21"/>
  <c r="EE119" i="21"/>
  <c r="ED119" i="21"/>
  <c r="EC119" i="21"/>
  <c r="EB119" i="21"/>
  <c r="EA119" i="21"/>
  <c r="DZ119" i="21"/>
  <c r="DY119" i="21"/>
  <c r="DX119" i="21"/>
  <c r="DW119" i="21"/>
  <c r="DV119" i="21"/>
  <c r="DU119" i="21"/>
  <c r="DT119" i="21"/>
  <c r="DS119" i="21"/>
  <c r="DR119" i="21"/>
  <c r="DQ119" i="21"/>
  <c r="DP119" i="21"/>
  <c r="DO119" i="21"/>
  <c r="DN119" i="21"/>
  <c r="DM119" i="21"/>
  <c r="DL119" i="21"/>
  <c r="DK119" i="21"/>
  <c r="DJ119" i="21"/>
  <c r="DI119" i="21"/>
  <c r="DH119" i="21"/>
  <c r="DG119" i="21"/>
  <c r="DF119" i="21"/>
  <c r="DE119" i="21"/>
  <c r="DD119" i="21"/>
  <c r="DC119" i="21"/>
  <c r="DB119" i="21"/>
  <c r="DA119" i="21"/>
  <c r="CZ119" i="21"/>
  <c r="CY119" i="21"/>
  <c r="CX119" i="21"/>
  <c r="CW119" i="21"/>
  <c r="CV119" i="21"/>
  <c r="CU119" i="21"/>
  <c r="CT119" i="21"/>
  <c r="CS119" i="21"/>
  <c r="CR119" i="21"/>
  <c r="CQ119" i="21"/>
  <c r="CP119" i="21"/>
  <c r="CO119" i="21"/>
  <c r="CN119" i="21"/>
  <c r="CM119" i="21"/>
  <c r="CL119" i="21"/>
  <c r="CK119" i="21"/>
  <c r="CJ119" i="21"/>
  <c r="CI119" i="21"/>
  <c r="CH119" i="21"/>
  <c r="CG119" i="21"/>
  <c r="CF119" i="21"/>
  <c r="CE119" i="21"/>
  <c r="CD119" i="21"/>
  <c r="CC119" i="21"/>
  <c r="CB119" i="21"/>
  <c r="CA119" i="21"/>
  <c r="BZ119" i="21"/>
  <c r="BY119" i="21"/>
  <c r="BX119" i="21"/>
  <c r="BW119" i="21"/>
  <c r="BV119" i="21"/>
  <c r="BU119" i="21"/>
  <c r="BT119" i="21"/>
  <c r="BS119" i="21"/>
  <c r="BQ119" i="21"/>
  <c r="BP119" i="21"/>
  <c r="BO119" i="21"/>
  <c r="BN119" i="21"/>
  <c r="BM119" i="21"/>
  <c r="BL119" i="21"/>
  <c r="BK119" i="21"/>
  <c r="BJ119" i="21"/>
  <c r="BI119" i="21"/>
  <c r="BH119" i="21"/>
  <c r="BG119" i="21"/>
  <c r="BF119" i="21"/>
  <c r="BE119" i="21"/>
  <c r="BD119" i="21"/>
  <c r="BC119" i="21"/>
  <c r="BB119" i="21"/>
  <c r="BA119" i="21"/>
  <c r="AZ119" i="21"/>
  <c r="AY119" i="21"/>
  <c r="AX119" i="21"/>
  <c r="AW119" i="21"/>
  <c r="AV119" i="21"/>
  <c r="AU119" i="21"/>
  <c r="AT119" i="21"/>
  <c r="AS119" i="21"/>
  <c r="AR119" i="21"/>
  <c r="AQ119" i="21"/>
  <c r="AP119" i="21"/>
  <c r="AO119" i="21"/>
  <c r="AN119" i="21"/>
  <c r="AM119" i="21"/>
  <c r="AL119" i="21"/>
  <c r="AK119" i="21"/>
  <c r="AJ119" i="21"/>
  <c r="AI119" i="21"/>
  <c r="AH119" i="21"/>
  <c r="AG119"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119" i="21"/>
  <c r="EF118" i="21"/>
  <c r="EE118" i="21"/>
  <c r="ED118" i="21"/>
  <c r="EC118" i="21"/>
  <c r="EB118" i="21"/>
  <c r="EA118" i="21"/>
  <c r="DZ118" i="21"/>
  <c r="DY118" i="21"/>
  <c r="DX118" i="21"/>
  <c r="DW118" i="21"/>
  <c r="DV118" i="21"/>
  <c r="DU118" i="21"/>
  <c r="DT118" i="21"/>
  <c r="DS118" i="21"/>
  <c r="DR118" i="21"/>
  <c r="DQ118" i="21"/>
  <c r="DP118" i="21"/>
  <c r="DO118" i="21"/>
  <c r="DN118" i="21"/>
  <c r="DM118" i="21"/>
  <c r="DL118" i="21"/>
  <c r="DK118" i="21"/>
  <c r="DJ118" i="21"/>
  <c r="DI118" i="21"/>
  <c r="DH118" i="21"/>
  <c r="DG118" i="21"/>
  <c r="DF118" i="21"/>
  <c r="DE118" i="21"/>
  <c r="DD118" i="21"/>
  <c r="DC118" i="21"/>
  <c r="DB118" i="21"/>
  <c r="DA118" i="21"/>
  <c r="CZ118" i="21"/>
  <c r="CY118" i="21"/>
  <c r="CX118" i="21"/>
  <c r="CW118" i="21"/>
  <c r="CV118" i="21"/>
  <c r="CU118" i="21"/>
  <c r="CT118" i="21"/>
  <c r="CS118" i="21"/>
  <c r="CR118" i="21"/>
  <c r="CQ118" i="21"/>
  <c r="CP118" i="21"/>
  <c r="CO118" i="21"/>
  <c r="CN118" i="21"/>
  <c r="CM118" i="21"/>
  <c r="CL118" i="21"/>
  <c r="CK118" i="21"/>
  <c r="CJ118" i="21"/>
  <c r="CI118" i="21"/>
  <c r="CH118" i="21"/>
  <c r="CG118" i="21"/>
  <c r="CF118" i="21"/>
  <c r="CE118" i="21"/>
  <c r="CD118" i="21"/>
  <c r="CC118" i="21"/>
  <c r="CB118" i="21"/>
  <c r="CA118" i="21"/>
  <c r="BZ118" i="21"/>
  <c r="BY118" i="21"/>
  <c r="BX118" i="21"/>
  <c r="BW118" i="21"/>
  <c r="BV118" i="21"/>
  <c r="BU118" i="21"/>
  <c r="BT118" i="21"/>
  <c r="BS118" i="21"/>
  <c r="BQ118" i="21"/>
  <c r="BP118" i="21"/>
  <c r="BO118" i="21"/>
  <c r="BN118" i="21"/>
  <c r="BM118" i="21"/>
  <c r="BL118" i="21"/>
  <c r="BK118" i="21"/>
  <c r="BJ118" i="21"/>
  <c r="BI118" i="21"/>
  <c r="BH118" i="21"/>
  <c r="BG118" i="21"/>
  <c r="BF118" i="21"/>
  <c r="BE118" i="21"/>
  <c r="BD118" i="21"/>
  <c r="BC118" i="21"/>
  <c r="BB118" i="21"/>
  <c r="BA118" i="21"/>
  <c r="AZ118" i="21"/>
  <c r="AY118" i="21"/>
  <c r="AX118" i="21"/>
  <c r="AW118" i="21"/>
  <c r="AV118" i="21"/>
  <c r="AU118" i="21"/>
  <c r="AT118" i="21"/>
  <c r="AS118" i="21"/>
  <c r="AR118" i="21"/>
  <c r="AQ118" i="21"/>
  <c r="AP118" i="21"/>
  <c r="AO118" i="21"/>
  <c r="AN118" i="21"/>
  <c r="AM118" i="21"/>
  <c r="AL118" i="21"/>
  <c r="AK118" i="21"/>
  <c r="AJ118" i="21"/>
  <c r="AI118" i="21"/>
  <c r="AH118" i="21"/>
  <c r="AG118"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118" i="21"/>
  <c r="EF117" i="21"/>
  <c r="EE117" i="21"/>
  <c r="ED117" i="21"/>
  <c r="EC117" i="21"/>
  <c r="EB117" i="21"/>
  <c r="EA117" i="21"/>
  <c r="DZ117" i="21"/>
  <c r="DY117" i="21"/>
  <c r="DX117" i="21"/>
  <c r="DW117" i="21"/>
  <c r="DV117" i="21"/>
  <c r="DU117" i="21"/>
  <c r="DT117" i="21"/>
  <c r="DS117" i="21"/>
  <c r="DR117" i="21"/>
  <c r="DQ117" i="21"/>
  <c r="DP117" i="21"/>
  <c r="DO117" i="21"/>
  <c r="DN117" i="21"/>
  <c r="DM117" i="21"/>
  <c r="DL117" i="21"/>
  <c r="DK117" i="21"/>
  <c r="DJ117" i="21"/>
  <c r="DI117" i="21"/>
  <c r="DH117" i="21"/>
  <c r="DG117" i="21"/>
  <c r="DF117" i="21"/>
  <c r="DE117" i="21"/>
  <c r="DD117" i="21"/>
  <c r="DC117" i="21"/>
  <c r="DB117" i="21"/>
  <c r="DA117" i="21"/>
  <c r="CZ117" i="21"/>
  <c r="CY117" i="21"/>
  <c r="CX117" i="21"/>
  <c r="CW117" i="21"/>
  <c r="CV117" i="21"/>
  <c r="CU117" i="21"/>
  <c r="CT117" i="21"/>
  <c r="CS117" i="21"/>
  <c r="CR117" i="21"/>
  <c r="CQ117" i="21"/>
  <c r="CP117" i="21"/>
  <c r="CO117" i="21"/>
  <c r="CN117" i="21"/>
  <c r="CM117" i="21"/>
  <c r="CL117" i="21"/>
  <c r="CK117" i="21"/>
  <c r="CJ117" i="21"/>
  <c r="CI117" i="21"/>
  <c r="CH117" i="21"/>
  <c r="CG117" i="21"/>
  <c r="CF117" i="21"/>
  <c r="CE117" i="21"/>
  <c r="CD117" i="21"/>
  <c r="CC117" i="21"/>
  <c r="CB117" i="21"/>
  <c r="CA117" i="21"/>
  <c r="BZ117" i="21"/>
  <c r="BY117" i="21"/>
  <c r="BX117" i="21"/>
  <c r="BW117" i="21"/>
  <c r="BV117" i="21"/>
  <c r="BU117" i="21"/>
  <c r="BT117" i="21"/>
  <c r="BS117" i="21"/>
  <c r="BQ117" i="21"/>
  <c r="BP117" i="21"/>
  <c r="BO117" i="21"/>
  <c r="BN117" i="21"/>
  <c r="BM117" i="21"/>
  <c r="BL117" i="21"/>
  <c r="BK117" i="21"/>
  <c r="BJ117" i="21"/>
  <c r="BI117" i="21"/>
  <c r="BH117" i="21"/>
  <c r="BG117" i="21"/>
  <c r="BF117" i="21"/>
  <c r="BE117" i="21"/>
  <c r="BD117" i="21"/>
  <c r="BC117" i="21"/>
  <c r="BB117" i="21"/>
  <c r="BA117" i="21"/>
  <c r="AZ117" i="21"/>
  <c r="AY117" i="21"/>
  <c r="AX117" i="21"/>
  <c r="AW117" i="21"/>
  <c r="AV117" i="21"/>
  <c r="AU117" i="21"/>
  <c r="AT117" i="21"/>
  <c r="AS117" i="21"/>
  <c r="AR117" i="21"/>
  <c r="AQ117" i="21"/>
  <c r="AP117" i="21"/>
  <c r="AO117" i="21"/>
  <c r="AN117" i="21"/>
  <c r="AM117" i="21"/>
  <c r="AL117" i="21"/>
  <c r="AK117" i="21"/>
  <c r="AJ117" i="21"/>
  <c r="AI117" i="21"/>
  <c r="AH117" i="21"/>
  <c r="AG117"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117" i="21"/>
  <c r="EF116" i="21"/>
  <c r="EE116" i="21"/>
  <c r="ED116" i="21"/>
  <c r="EC116" i="21"/>
  <c r="EB116" i="21"/>
  <c r="EA116" i="21"/>
  <c r="DZ116" i="21"/>
  <c r="DY116" i="21"/>
  <c r="DX116" i="21"/>
  <c r="DW116" i="21"/>
  <c r="DV116" i="21"/>
  <c r="DU116" i="21"/>
  <c r="DT116" i="21"/>
  <c r="DS116" i="21"/>
  <c r="DR116" i="21"/>
  <c r="DQ116" i="21"/>
  <c r="DP116" i="21"/>
  <c r="DO116" i="21"/>
  <c r="DN116" i="21"/>
  <c r="DM116" i="21"/>
  <c r="DL116" i="21"/>
  <c r="DK116" i="21"/>
  <c r="DJ116" i="21"/>
  <c r="DI116" i="21"/>
  <c r="DH116" i="21"/>
  <c r="DG116" i="21"/>
  <c r="DF116" i="21"/>
  <c r="DE116" i="21"/>
  <c r="DD116" i="21"/>
  <c r="DC116" i="21"/>
  <c r="DB116" i="21"/>
  <c r="DA116" i="21"/>
  <c r="CZ116" i="21"/>
  <c r="CY116" i="21"/>
  <c r="CX116" i="21"/>
  <c r="CW116" i="21"/>
  <c r="CV116" i="21"/>
  <c r="CU116" i="21"/>
  <c r="CT116" i="21"/>
  <c r="CS116" i="21"/>
  <c r="CR116" i="21"/>
  <c r="CQ116" i="21"/>
  <c r="CP116" i="21"/>
  <c r="CO116" i="21"/>
  <c r="CN116" i="21"/>
  <c r="CM116" i="21"/>
  <c r="CL116" i="21"/>
  <c r="CK116" i="21"/>
  <c r="CJ116" i="21"/>
  <c r="CI116" i="21"/>
  <c r="CH116" i="21"/>
  <c r="CG116" i="21"/>
  <c r="CF116" i="21"/>
  <c r="CE116" i="21"/>
  <c r="CD116" i="21"/>
  <c r="CC116" i="21"/>
  <c r="CB116" i="21"/>
  <c r="CA116" i="21"/>
  <c r="BZ116" i="21"/>
  <c r="BY116" i="21"/>
  <c r="BX116" i="21"/>
  <c r="BW116" i="21"/>
  <c r="BV116" i="21"/>
  <c r="BU116" i="21"/>
  <c r="BT116" i="21"/>
  <c r="BS116" i="21"/>
  <c r="BQ116" i="21"/>
  <c r="BP116" i="21"/>
  <c r="BO116" i="21"/>
  <c r="BN116" i="21"/>
  <c r="BM116" i="21"/>
  <c r="BL116" i="21"/>
  <c r="BK116" i="21"/>
  <c r="BJ116" i="21"/>
  <c r="BI116" i="21"/>
  <c r="BH116" i="21"/>
  <c r="BG116" i="21"/>
  <c r="BF116" i="21"/>
  <c r="BE116" i="21"/>
  <c r="BD116" i="21"/>
  <c r="BC116" i="21"/>
  <c r="BB116" i="21"/>
  <c r="BA116" i="21"/>
  <c r="AZ116" i="21"/>
  <c r="AY116" i="21"/>
  <c r="AX116" i="21"/>
  <c r="AW116" i="21"/>
  <c r="AV116" i="21"/>
  <c r="AU116" i="21"/>
  <c r="AT116" i="21"/>
  <c r="AS116" i="21"/>
  <c r="AR116" i="21"/>
  <c r="AQ116" i="21"/>
  <c r="AP116" i="21"/>
  <c r="AO116" i="21"/>
  <c r="AN116" i="21"/>
  <c r="AM116" i="21"/>
  <c r="AL116" i="21"/>
  <c r="AK116" i="21"/>
  <c r="AJ116" i="21"/>
  <c r="AI116" i="21"/>
  <c r="AH116" i="21"/>
  <c r="AG116"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116" i="21"/>
  <c r="EF115" i="21"/>
  <c r="EE115" i="21"/>
  <c r="ED115" i="21"/>
  <c r="EC115" i="21"/>
  <c r="EB115" i="21"/>
  <c r="EA115" i="21"/>
  <c r="DZ115" i="21"/>
  <c r="DY115" i="21"/>
  <c r="DX115" i="21"/>
  <c r="DW115" i="21"/>
  <c r="DV115" i="21"/>
  <c r="DU115" i="21"/>
  <c r="DT115" i="21"/>
  <c r="DS115" i="21"/>
  <c r="DR115" i="21"/>
  <c r="DQ115" i="21"/>
  <c r="DP115" i="21"/>
  <c r="DO115" i="21"/>
  <c r="DN115" i="21"/>
  <c r="DM115" i="21"/>
  <c r="DL115" i="21"/>
  <c r="DK115" i="21"/>
  <c r="DJ115" i="21"/>
  <c r="DI115" i="21"/>
  <c r="DH115" i="21"/>
  <c r="DG115" i="21"/>
  <c r="DF115" i="21"/>
  <c r="DE115" i="21"/>
  <c r="DD115" i="21"/>
  <c r="DC115" i="21"/>
  <c r="DB115" i="21"/>
  <c r="DA115" i="21"/>
  <c r="CZ115" i="21"/>
  <c r="CY115" i="21"/>
  <c r="CX115" i="21"/>
  <c r="CW115" i="21"/>
  <c r="CV115" i="21"/>
  <c r="CU115" i="21"/>
  <c r="CT115" i="21"/>
  <c r="CS115" i="21"/>
  <c r="CR115" i="21"/>
  <c r="CQ115" i="21"/>
  <c r="CP115" i="21"/>
  <c r="CO115" i="21"/>
  <c r="CN115" i="21"/>
  <c r="CM115" i="21"/>
  <c r="CL115" i="21"/>
  <c r="CK115" i="21"/>
  <c r="CJ115" i="21"/>
  <c r="CI115" i="21"/>
  <c r="CH115" i="21"/>
  <c r="CG115" i="21"/>
  <c r="CF115" i="21"/>
  <c r="CE115" i="21"/>
  <c r="CD115" i="21"/>
  <c r="CC115" i="21"/>
  <c r="CB115" i="21"/>
  <c r="CA115" i="21"/>
  <c r="BZ115" i="21"/>
  <c r="BY115" i="21"/>
  <c r="BX115" i="21"/>
  <c r="BW115" i="21"/>
  <c r="BV115" i="21"/>
  <c r="BU115" i="21"/>
  <c r="BT115" i="21"/>
  <c r="BS115" i="21"/>
  <c r="BQ115" i="21"/>
  <c r="BP115" i="21"/>
  <c r="BO115" i="21"/>
  <c r="BN115" i="21"/>
  <c r="BM115" i="21"/>
  <c r="BL115" i="21"/>
  <c r="BK115" i="21"/>
  <c r="BJ115" i="21"/>
  <c r="BI115" i="21"/>
  <c r="BH115" i="21"/>
  <c r="BG115" i="21"/>
  <c r="BF115" i="21"/>
  <c r="BE115" i="21"/>
  <c r="BD115" i="21"/>
  <c r="BC115" i="21"/>
  <c r="BB115" i="21"/>
  <c r="BA115" i="21"/>
  <c r="AZ115" i="21"/>
  <c r="AY115" i="21"/>
  <c r="AX115" i="21"/>
  <c r="AW115" i="21"/>
  <c r="AV115" i="21"/>
  <c r="AU115" i="21"/>
  <c r="AT115" i="21"/>
  <c r="AS115" i="21"/>
  <c r="AR115" i="21"/>
  <c r="AQ115" i="21"/>
  <c r="AP115" i="21"/>
  <c r="AO115" i="21"/>
  <c r="AN115" i="21"/>
  <c r="AM115" i="21"/>
  <c r="AL115" i="21"/>
  <c r="AK115" i="21"/>
  <c r="AJ115" i="21"/>
  <c r="AI115" i="21"/>
  <c r="AH115" i="21"/>
  <c r="AG115"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115" i="21"/>
  <c r="EF114" i="21"/>
  <c r="EE114" i="21"/>
  <c r="ED114" i="21"/>
  <c r="EC114" i="21"/>
  <c r="EB114" i="21"/>
  <c r="EA114" i="21"/>
  <c r="DZ114" i="21"/>
  <c r="DY114" i="21"/>
  <c r="DX114" i="21"/>
  <c r="DW114" i="21"/>
  <c r="DV114" i="21"/>
  <c r="DU114" i="21"/>
  <c r="DT114" i="21"/>
  <c r="DS114" i="21"/>
  <c r="DR114" i="21"/>
  <c r="DQ114" i="21"/>
  <c r="DP114" i="21"/>
  <c r="DO114" i="21"/>
  <c r="DN114" i="21"/>
  <c r="DM114" i="21"/>
  <c r="DL114" i="21"/>
  <c r="DK114" i="21"/>
  <c r="DJ114" i="21"/>
  <c r="DI114" i="21"/>
  <c r="DH114" i="21"/>
  <c r="DG114" i="21"/>
  <c r="DF114" i="21"/>
  <c r="DE114" i="21"/>
  <c r="DD114" i="21"/>
  <c r="DC114" i="21"/>
  <c r="DB114" i="21"/>
  <c r="DA114" i="21"/>
  <c r="CZ114" i="21"/>
  <c r="CY114" i="21"/>
  <c r="CX114" i="21"/>
  <c r="CW114" i="21"/>
  <c r="CV114" i="21"/>
  <c r="CU114" i="21"/>
  <c r="CT114" i="21"/>
  <c r="CS114" i="21"/>
  <c r="CR114" i="21"/>
  <c r="CQ114" i="21"/>
  <c r="CP114" i="21"/>
  <c r="CO114" i="21"/>
  <c r="CN114" i="21"/>
  <c r="CM114" i="21"/>
  <c r="CL114" i="21"/>
  <c r="CK114" i="21"/>
  <c r="CJ114" i="21"/>
  <c r="CI114" i="21"/>
  <c r="CH114" i="21"/>
  <c r="CG114" i="21"/>
  <c r="CF114" i="21"/>
  <c r="CE114" i="21"/>
  <c r="CD114" i="21"/>
  <c r="CC114" i="21"/>
  <c r="CB114" i="21"/>
  <c r="CA114" i="21"/>
  <c r="BZ114" i="21"/>
  <c r="BY114" i="21"/>
  <c r="BX114" i="21"/>
  <c r="BW114" i="21"/>
  <c r="BV114" i="21"/>
  <c r="BU114" i="21"/>
  <c r="BT114" i="21"/>
  <c r="BS114" i="21"/>
  <c r="BQ114" i="21"/>
  <c r="BP114" i="21"/>
  <c r="BO114" i="21"/>
  <c r="BN114" i="21"/>
  <c r="BM114" i="21"/>
  <c r="BL114" i="21"/>
  <c r="BK114" i="21"/>
  <c r="BJ114" i="21"/>
  <c r="BI114" i="21"/>
  <c r="BH114" i="21"/>
  <c r="BG114" i="21"/>
  <c r="BF114" i="21"/>
  <c r="BE114" i="21"/>
  <c r="BD114" i="21"/>
  <c r="BC114" i="21"/>
  <c r="BB114" i="21"/>
  <c r="BA114" i="21"/>
  <c r="AZ114" i="21"/>
  <c r="AY114" i="21"/>
  <c r="AX114" i="21"/>
  <c r="AW114" i="21"/>
  <c r="AV114" i="21"/>
  <c r="AU114" i="21"/>
  <c r="AT114" i="21"/>
  <c r="AS114" i="21"/>
  <c r="AR114" i="21"/>
  <c r="AQ114" i="21"/>
  <c r="AP114" i="21"/>
  <c r="AO114" i="21"/>
  <c r="AN114" i="21"/>
  <c r="AM114" i="21"/>
  <c r="AL114" i="21"/>
  <c r="AK114" i="21"/>
  <c r="AJ114" i="21"/>
  <c r="AI114" i="21"/>
  <c r="AH114" i="21"/>
  <c r="AG114"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114" i="21"/>
  <c r="EF113" i="21"/>
  <c r="EE113" i="21"/>
  <c r="ED113" i="21"/>
  <c r="EC113" i="21"/>
  <c r="EB113" i="21"/>
  <c r="EA113" i="21"/>
  <c r="DZ113" i="21"/>
  <c r="DY113" i="21"/>
  <c r="DX113" i="21"/>
  <c r="DW113" i="21"/>
  <c r="DV113" i="21"/>
  <c r="DU113" i="21"/>
  <c r="DT113" i="21"/>
  <c r="DS113" i="21"/>
  <c r="DR113" i="21"/>
  <c r="DQ113" i="21"/>
  <c r="DP113" i="21"/>
  <c r="DO113" i="21"/>
  <c r="DN113" i="21"/>
  <c r="DM113" i="21"/>
  <c r="DL113" i="21"/>
  <c r="DK113" i="21"/>
  <c r="DJ113" i="21"/>
  <c r="DI113" i="21"/>
  <c r="DH113" i="21"/>
  <c r="DG113" i="21"/>
  <c r="DF113" i="21"/>
  <c r="DE113" i="21"/>
  <c r="DD113" i="21"/>
  <c r="DC113" i="21"/>
  <c r="DB113" i="21"/>
  <c r="DA113" i="21"/>
  <c r="CZ113" i="21"/>
  <c r="CY113" i="21"/>
  <c r="CX113" i="21"/>
  <c r="CW113" i="21"/>
  <c r="CV113" i="21"/>
  <c r="CU113" i="21"/>
  <c r="CT113" i="21"/>
  <c r="CS113" i="21"/>
  <c r="CR113" i="21"/>
  <c r="CQ113" i="21"/>
  <c r="CP113" i="21"/>
  <c r="CO113" i="21"/>
  <c r="CN113" i="21"/>
  <c r="CM113" i="21"/>
  <c r="CL113" i="21"/>
  <c r="CK113" i="21"/>
  <c r="CJ113" i="21"/>
  <c r="CI113" i="21"/>
  <c r="CH113" i="21"/>
  <c r="CG113" i="21"/>
  <c r="CF113" i="21"/>
  <c r="CE113" i="21"/>
  <c r="CD113" i="21"/>
  <c r="CC113" i="21"/>
  <c r="CB113" i="21"/>
  <c r="CA113" i="21"/>
  <c r="BZ113" i="21"/>
  <c r="BY113" i="21"/>
  <c r="BX113" i="21"/>
  <c r="BW113" i="21"/>
  <c r="BV113" i="21"/>
  <c r="BU113" i="21"/>
  <c r="BT113" i="21"/>
  <c r="BS113" i="21"/>
  <c r="BQ113" i="21"/>
  <c r="BP113" i="21"/>
  <c r="BO113" i="21"/>
  <c r="BN113" i="21"/>
  <c r="BM113" i="21"/>
  <c r="BL113" i="21"/>
  <c r="BK113" i="21"/>
  <c r="BJ113" i="21"/>
  <c r="BI113" i="21"/>
  <c r="BH113" i="21"/>
  <c r="BG113" i="21"/>
  <c r="BF113" i="21"/>
  <c r="BE113" i="21"/>
  <c r="BD113" i="21"/>
  <c r="BC113" i="21"/>
  <c r="BB113" i="21"/>
  <c r="BA113" i="21"/>
  <c r="AZ113" i="21"/>
  <c r="AY113" i="21"/>
  <c r="AX113" i="21"/>
  <c r="AW113" i="21"/>
  <c r="AV113" i="21"/>
  <c r="AU113" i="21"/>
  <c r="AT113" i="21"/>
  <c r="AS113" i="21"/>
  <c r="AR113" i="21"/>
  <c r="AQ113" i="21"/>
  <c r="AP113" i="21"/>
  <c r="AO113" i="21"/>
  <c r="AN113" i="21"/>
  <c r="AM113" i="21"/>
  <c r="AL113" i="21"/>
  <c r="AK113" i="21"/>
  <c r="AJ113" i="21"/>
  <c r="AI113" i="21"/>
  <c r="AH113" i="21"/>
  <c r="AG113"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113" i="21"/>
  <c r="EF112" i="21"/>
  <c r="EE112" i="21"/>
  <c r="ED112" i="21"/>
  <c r="EC112" i="21"/>
  <c r="EB112" i="21"/>
  <c r="EA112" i="21"/>
  <c r="DZ112" i="21"/>
  <c r="DY112" i="21"/>
  <c r="DX112" i="21"/>
  <c r="DW112" i="21"/>
  <c r="DV112" i="21"/>
  <c r="DU112" i="21"/>
  <c r="DT112" i="21"/>
  <c r="DS112" i="21"/>
  <c r="DR112" i="21"/>
  <c r="DQ112" i="21"/>
  <c r="DP112" i="21"/>
  <c r="DO112" i="21"/>
  <c r="DN112" i="21"/>
  <c r="DM112" i="21"/>
  <c r="DL112" i="21"/>
  <c r="DK112" i="21"/>
  <c r="DJ112" i="21"/>
  <c r="DI112" i="21"/>
  <c r="DH112" i="21"/>
  <c r="DG112" i="21"/>
  <c r="DF112" i="21"/>
  <c r="DE112" i="21"/>
  <c r="DD112" i="21"/>
  <c r="DC112" i="21"/>
  <c r="DB112" i="21"/>
  <c r="DA112" i="21"/>
  <c r="CZ112" i="21"/>
  <c r="CY112" i="21"/>
  <c r="CX112" i="21"/>
  <c r="CW112" i="21"/>
  <c r="CV112" i="21"/>
  <c r="CU112" i="21"/>
  <c r="CT112" i="21"/>
  <c r="CS112" i="21"/>
  <c r="CR112" i="21"/>
  <c r="CQ112" i="21"/>
  <c r="CP112" i="21"/>
  <c r="CO112" i="21"/>
  <c r="CN112" i="21"/>
  <c r="CM112" i="21"/>
  <c r="CL112" i="21"/>
  <c r="CK112" i="21"/>
  <c r="CJ112" i="21"/>
  <c r="CI112" i="21"/>
  <c r="CH112" i="21"/>
  <c r="CG112" i="21"/>
  <c r="CF112" i="21"/>
  <c r="CE112" i="21"/>
  <c r="CD112" i="21"/>
  <c r="CC112" i="21"/>
  <c r="CB112" i="21"/>
  <c r="CA112" i="21"/>
  <c r="BZ112" i="21"/>
  <c r="BY112" i="21"/>
  <c r="BX112" i="21"/>
  <c r="BW112" i="21"/>
  <c r="BV112" i="21"/>
  <c r="BU112" i="21"/>
  <c r="BT112" i="21"/>
  <c r="BS112" i="21"/>
  <c r="BQ112" i="21"/>
  <c r="BP112" i="21"/>
  <c r="BO112" i="21"/>
  <c r="BN112" i="21"/>
  <c r="BM112" i="21"/>
  <c r="BL112" i="21"/>
  <c r="BK112" i="21"/>
  <c r="BJ112" i="21"/>
  <c r="BI112" i="21"/>
  <c r="BH112" i="21"/>
  <c r="BG112" i="21"/>
  <c r="BF112" i="21"/>
  <c r="BE112" i="21"/>
  <c r="BD112" i="21"/>
  <c r="BC112" i="21"/>
  <c r="BB112" i="21"/>
  <c r="BA112" i="21"/>
  <c r="AZ112" i="21"/>
  <c r="AY112" i="21"/>
  <c r="AX112" i="21"/>
  <c r="AW112" i="21"/>
  <c r="AV112" i="21"/>
  <c r="AU112" i="21"/>
  <c r="AT112" i="21"/>
  <c r="AS112" i="21"/>
  <c r="AR112" i="21"/>
  <c r="AQ112" i="21"/>
  <c r="AP112" i="21"/>
  <c r="AO112" i="21"/>
  <c r="AN112" i="21"/>
  <c r="AM112" i="21"/>
  <c r="AL112" i="21"/>
  <c r="AK112" i="21"/>
  <c r="AJ112" i="21"/>
  <c r="AI112" i="21"/>
  <c r="AH112" i="21"/>
  <c r="AG112"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112" i="21"/>
  <c r="EF111" i="21"/>
  <c r="EE111" i="21"/>
  <c r="ED111" i="21"/>
  <c r="EC111" i="21"/>
  <c r="EB111" i="21"/>
  <c r="EA111" i="21"/>
  <c r="DZ111" i="21"/>
  <c r="DY111" i="21"/>
  <c r="DX111" i="21"/>
  <c r="DW111" i="21"/>
  <c r="DV111" i="21"/>
  <c r="DU111" i="21"/>
  <c r="DT111" i="21"/>
  <c r="DS111" i="21"/>
  <c r="DR111" i="21"/>
  <c r="DQ111" i="21"/>
  <c r="DP111" i="21"/>
  <c r="DO111" i="21"/>
  <c r="DN111" i="21"/>
  <c r="DM111" i="21"/>
  <c r="DL111" i="21"/>
  <c r="DK111" i="21"/>
  <c r="DJ111" i="21"/>
  <c r="DI111" i="21"/>
  <c r="DH111" i="21"/>
  <c r="DG111" i="21"/>
  <c r="DF111" i="21"/>
  <c r="DE111" i="21"/>
  <c r="DD111" i="21"/>
  <c r="DC111" i="21"/>
  <c r="DB111" i="21"/>
  <c r="DA111" i="21"/>
  <c r="CZ111" i="21"/>
  <c r="CY111" i="21"/>
  <c r="CX111" i="21"/>
  <c r="CW111" i="21"/>
  <c r="CV111" i="21"/>
  <c r="CU111" i="21"/>
  <c r="CT111" i="21"/>
  <c r="CS111" i="21"/>
  <c r="CR111" i="21"/>
  <c r="CQ111" i="21"/>
  <c r="CP111" i="21"/>
  <c r="CO111" i="21"/>
  <c r="CN111" i="21"/>
  <c r="CM111" i="21"/>
  <c r="CL111" i="21"/>
  <c r="CK111" i="21"/>
  <c r="CJ111" i="21"/>
  <c r="CI111" i="21"/>
  <c r="CH111" i="21"/>
  <c r="CG111" i="21"/>
  <c r="CF111" i="21"/>
  <c r="CE111" i="21"/>
  <c r="CD111" i="21"/>
  <c r="CC111" i="21"/>
  <c r="CB111" i="21"/>
  <c r="CA111" i="21"/>
  <c r="BZ111" i="21"/>
  <c r="BY111" i="21"/>
  <c r="BX111" i="21"/>
  <c r="BW111" i="21"/>
  <c r="BV111" i="21"/>
  <c r="BU111" i="21"/>
  <c r="BT111" i="21"/>
  <c r="BS111" i="21"/>
  <c r="BQ111" i="21"/>
  <c r="BP111" i="21"/>
  <c r="BO111" i="21"/>
  <c r="BN111" i="21"/>
  <c r="BM111" i="21"/>
  <c r="BL111" i="21"/>
  <c r="BK111" i="21"/>
  <c r="BJ111" i="21"/>
  <c r="BI111" i="21"/>
  <c r="BH111" i="21"/>
  <c r="BG111" i="21"/>
  <c r="BF111" i="21"/>
  <c r="BE111" i="21"/>
  <c r="BD111" i="21"/>
  <c r="BC111" i="21"/>
  <c r="BB111" i="21"/>
  <c r="BA111" i="21"/>
  <c r="AZ111" i="21"/>
  <c r="AY111" i="21"/>
  <c r="AX111" i="21"/>
  <c r="AW111" i="21"/>
  <c r="AV111" i="21"/>
  <c r="AU111" i="21"/>
  <c r="AT111" i="21"/>
  <c r="AS111" i="21"/>
  <c r="AR111" i="21"/>
  <c r="AQ111" i="21"/>
  <c r="AP111" i="21"/>
  <c r="AO111" i="21"/>
  <c r="AN111" i="21"/>
  <c r="AM111" i="21"/>
  <c r="AL111" i="21"/>
  <c r="AK111" i="21"/>
  <c r="AJ111" i="21"/>
  <c r="AI111" i="21"/>
  <c r="AH111" i="21"/>
  <c r="AG111"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111" i="21"/>
  <c r="EF110" i="21"/>
  <c r="EE110" i="21"/>
  <c r="ED110" i="21"/>
  <c r="EC110" i="21"/>
  <c r="EB110" i="21"/>
  <c r="EA110" i="21"/>
  <c r="DZ110" i="21"/>
  <c r="DY110" i="21"/>
  <c r="DX110" i="21"/>
  <c r="DW110" i="21"/>
  <c r="DV110" i="21"/>
  <c r="DU110" i="21"/>
  <c r="DT110" i="21"/>
  <c r="DS110" i="21"/>
  <c r="DR110" i="21"/>
  <c r="DQ110" i="21"/>
  <c r="DP110" i="21"/>
  <c r="DO110" i="21"/>
  <c r="DN110" i="21"/>
  <c r="DM110" i="21"/>
  <c r="DL110" i="21"/>
  <c r="DK110" i="21"/>
  <c r="DJ110" i="21"/>
  <c r="DI110" i="21"/>
  <c r="DH110" i="21"/>
  <c r="DG110" i="21"/>
  <c r="DF110" i="21"/>
  <c r="DE110" i="21"/>
  <c r="DD110" i="21"/>
  <c r="DC110" i="21"/>
  <c r="DB110" i="21"/>
  <c r="DA110" i="21"/>
  <c r="CZ110" i="21"/>
  <c r="CY110" i="21"/>
  <c r="CX110" i="21"/>
  <c r="CW110" i="21"/>
  <c r="CV110" i="21"/>
  <c r="CU110" i="21"/>
  <c r="CT110" i="21"/>
  <c r="CS110" i="21"/>
  <c r="CR110" i="21"/>
  <c r="CQ110" i="21"/>
  <c r="CP110" i="21"/>
  <c r="CO110" i="21"/>
  <c r="CN110" i="21"/>
  <c r="CM110" i="21"/>
  <c r="CL110" i="21"/>
  <c r="CK110" i="21"/>
  <c r="CJ110" i="21"/>
  <c r="CI110" i="21"/>
  <c r="CH110" i="21"/>
  <c r="CG110" i="21"/>
  <c r="CF110" i="21"/>
  <c r="CE110" i="21"/>
  <c r="CD110" i="21"/>
  <c r="CC110" i="21"/>
  <c r="CB110" i="21"/>
  <c r="CA110" i="21"/>
  <c r="BZ110" i="21"/>
  <c r="BY110" i="21"/>
  <c r="BX110" i="21"/>
  <c r="BW110" i="21"/>
  <c r="BV110" i="21"/>
  <c r="BU110" i="21"/>
  <c r="BT110" i="21"/>
  <c r="BS110" i="21"/>
  <c r="BQ110" i="21"/>
  <c r="BP110" i="21"/>
  <c r="BO110" i="21"/>
  <c r="BN110" i="21"/>
  <c r="BM110" i="21"/>
  <c r="BL110" i="21"/>
  <c r="BK110" i="21"/>
  <c r="BJ110" i="21"/>
  <c r="BI110" i="21"/>
  <c r="BH110" i="21"/>
  <c r="BG110" i="21"/>
  <c r="BF110" i="21"/>
  <c r="BE110" i="21"/>
  <c r="BD110" i="21"/>
  <c r="BC110" i="21"/>
  <c r="BB110" i="21"/>
  <c r="BA110" i="21"/>
  <c r="AZ110" i="21"/>
  <c r="AY110" i="21"/>
  <c r="AX110" i="21"/>
  <c r="AW110" i="21"/>
  <c r="AV110" i="21"/>
  <c r="AU110" i="21"/>
  <c r="AT110" i="21"/>
  <c r="AS110" i="21"/>
  <c r="AR110" i="21"/>
  <c r="AQ110" i="21"/>
  <c r="AP110" i="21"/>
  <c r="AO110" i="21"/>
  <c r="AN110" i="21"/>
  <c r="AM110" i="21"/>
  <c r="AL110" i="21"/>
  <c r="AK110" i="21"/>
  <c r="AJ110" i="21"/>
  <c r="AI110" i="21"/>
  <c r="AH110" i="21"/>
  <c r="AG110"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110" i="21"/>
  <c r="EF109" i="21"/>
  <c r="EE109" i="21"/>
  <c r="ED109" i="21"/>
  <c r="EC109" i="21"/>
  <c r="EB109" i="21"/>
  <c r="EA109" i="21"/>
  <c r="DZ109" i="21"/>
  <c r="DY109" i="21"/>
  <c r="DX109" i="21"/>
  <c r="DW109" i="21"/>
  <c r="DV109" i="21"/>
  <c r="DU109" i="21"/>
  <c r="DT109" i="21"/>
  <c r="DS109" i="21"/>
  <c r="DR109" i="21"/>
  <c r="DQ109" i="21"/>
  <c r="DP109" i="21"/>
  <c r="DO109" i="21"/>
  <c r="DN109" i="21"/>
  <c r="DM109" i="21"/>
  <c r="DL109" i="21"/>
  <c r="DK109" i="21"/>
  <c r="DJ109" i="21"/>
  <c r="DI109" i="21"/>
  <c r="DH109" i="21"/>
  <c r="DG109" i="21"/>
  <c r="DF109" i="21"/>
  <c r="DE109" i="21"/>
  <c r="DD109" i="21"/>
  <c r="DC109" i="21"/>
  <c r="DB109" i="21"/>
  <c r="DA109" i="21"/>
  <c r="CZ109" i="21"/>
  <c r="CY109" i="21"/>
  <c r="CX109" i="21"/>
  <c r="CW109" i="21"/>
  <c r="CV109" i="21"/>
  <c r="CU109" i="21"/>
  <c r="CT109" i="21"/>
  <c r="CS109" i="21"/>
  <c r="CR109" i="21"/>
  <c r="CQ109" i="21"/>
  <c r="CP109" i="21"/>
  <c r="CO109" i="21"/>
  <c r="CN109" i="21"/>
  <c r="CM109" i="21"/>
  <c r="CL109" i="21"/>
  <c r="CK109" i="21"/>
  <c r="CJ109" i="21"/>
  <c r="CI109" i="21"/>
  <c r="CH109" i="21"/>
  <c r="CG109" i="21"/>
  <c r="CF109" i="21"/>
  <c r="CE109" i="21"/>
  <c r="CD109" i="21"/>
  <c r="CC109" i="21"/>
  <c r="CB109" i="21"/>
  <c r="CA109" i="21"/>
  <c r="BZ109" i="21"/>
  <c r="BY109" i="21"/>
  <c r="BX109" i="21"/>
  <c r="BW109" i="21"/>
  <c r="BV109" i="21"/>
  <c r="BU109" i="21"/>
  <c r="BT109" i="21"/>
  <c r="BS109" i="21"/>
  <c r="BQ109" i="21"/>
  <c r="BP109" i="21"/>
  <c r="BO109" i="21"/>
  <c r="BN109" i="21"/>
  <c r="BM109" i="21"/>
  <c r="BL109" i="21"/>
  <c r="BK109" i="21"/>
  <c r="BJ109" i="21"/>
  <c r="BI109" i="21"/>
  <c r="BH109" i="21"/>
  <c r="BG109" i="21"/>
  <c r="BF109" i="21"/>
  <c r="BE109" i="21"/>
  <c r="BD109" i="21"/>
  <c r="BC109" i="21"/>
  <c r="BB109" i="21"/>
  <c r="BA109" i="21"/>
  <c r="AZ109" i="21"/>
  <c r="AY109" i="21"/>
  <c r="AX109" i="21"/>
  <c r="AW109" i="21"/>
  <c r="AV109" i="21"/>
  <c r="AU109" i="21"/>
  <c r="AT109" i="21"/>
  <c r="AS109" i="21"/>
  <c r="AR109" i="21"/>
  <c r="AQ109" i="21"/>
  <c r="AP109" i="21"/>
  <c r="AO109" i="21"/>
  <c r="AN109" i="21"/>
  <c r="AM109" i="21"/>
  <c r="AL109" i="21"/>
  <c r="AK109" i="21"/>
  <c r="AJ109" i="21"/>
  <c r="AI109" i="21"/>
  <c r="AH109" i="21"/>
  <c r="AG109"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109" i="21"/>
  <c r="EF108" i="21"/>
  <c r="EE108" i="21"/>
  <c r="ED108" i="21"/>
  <c r="EC108" i="21"/>
  <c r="EB108" i="21"/>
  <c r="EA108" i="21"/>
  <c r="DZ108" i="21"/>
  <c r="DY108" i="21"/>
  <c r="DX108" i="21"/>
  <c r="DW108" i="21"/>
  <c r="DV108" i="21"/>
  <c r="DU108" i="21"/>
  <c r="DT108" i="21"/>
  <c r="DS108" i="21"/>
  <c r="DR108" i="21"/>
  <c r="DQ108" i="21"/>
  <c r="DP108" i="21"/>
  <c r="DO108" i="21"/>
  <c r="DN108" i="21"/>
  <c r="DM108" i="21"/>
  <c r="DL108" i="21"/>
  <c r="DK108" i="21"/>
  <c r="DJ108" i="21"/>
  <c r="DI108" i="21"/>
  <c r="DH108" i="21"/>
  <c r="DG108" i="21"/>
  <c r="DF108" i="21"/>
  <c r="DE108" i="21"/>
  <c r="DD108" i="21"/>
  <c r="DC108" i="21"/>
  <c r="DB108" i="21"/>
  <c r="DA108" i="21"/>
  <c r="CZ108" i="21"/>
  <c r="CY108" i="21"/>
  <c r="CX108" i="21"/>
  <c r="CW108" i="21"/>
  <c r="CV108" i="21"/>
  <c r="CU108" i="21"/>
  <c r="CT108" i="21"/>
  <c r="CS108" i="21"/>
  <c r="CR108" i="21"/>
  <c r="CQ108" i="21"/>
  <c r="CP108" i="21"/>
  <c r="CO108" i="21"/>
  <c r="CN108" i="21"/>
  <c r="CM108" i="21"/>
  <c r="CL108" i="21"/>
  <c r="CK108" i="21"/>
  <c r="CJ108" i="21"/>
  <c r="CI108" i="21"/>
  <c r="CH108" i="21"/>
  <c r="CG108" i="21"/>
  <c r="CF108" i="21"/>
  <c r="CE108" i="21"/>
  <c r="CD108" i="21"/>
  <c r="CC108" i="21"/>
  <c r="CB108" i="21"/>
  <c r="CA108" i="21"/>
  <c r="BZ108" i="21"/>
  <c r="BY108" i="21"/>
  <c r="BX108" i="21"/>
  <c r="BW108" i="21"/>
  <c r="BV108" i="21"/>
  <c r="BU108" i="21"/>
  <c r="BT108" i="21"/>
  <c r="BS108" i="21"/>
  <c r="BQ108" i="21"/>
  <c r="BP108" i="21"/>
  <c r="BO108" i="21"/>
  <c r="BN108" i="21"/>
  <c r="BM108" i="21"/>
  <c r="BL108" i="21"/>
  <c r="BK108" i="21"/>
  <c r="BJ108" i="21"/>
  <c r="BI108" i="21"/>
  <c r="BH108" i="21"/>
  <c r="BG108" i="21"/>
  <c r="BF108" i="21"/>
  <c r="BE108" i="21"/>
  <c r="BD108" i="21"/>
  <c r="BC108" i="21"/>
  <c r="BB108" i="21"/>
  <c r="BA108" i="21"/>
  <c r="AZ108" i="21"/>
  <c r="AY108" i="21"/>
  <c r="AX108" i="21"/>
  <c r="AW108" i="21"/>
  <c r="AV108" i="21"/>
  <c r="AU108" i="21"/>
  <c r="AT108" i="21"/>
  <c r="AS108" i="21"/>
  <c r="AR108" i="21"/>
  <c r="AQ108" i="21"/>
  <c r="AP108" i="21"/>
  <c r="AO108" i="21"/>
  <c r="AN108" i="21"/>
  <c r="AM108" i="21"/>
  <c r="AL108" i="21"/>
  <c r="AK108" i="21"/>
  <c r="AJ108" i="21"/>
  <c r="AI108" i="21"/>
  <c r="AH108" i="21"/>
  <c r="AG108"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108" i="21"/>
  <c r="EF107" i="21"/>
  <c r="EE107" i="21"/>
  <c r="ED107" i="21"/>
  <c r="EC107" i="21"/>
  <c r="EB107" i="21"/>
  <c r="EA107" i="21"/>
  <c r="DZ107" i="21"/>
  <c r="DY107" i="21"/>
  <c r="DX107" i="21"/>
  <c r="DW107" i="21"/>
  <c r="DV107" i="21"/>
  <c r="DU107" i="21"/>
  <c r="DT107" i="21"/>
  <c r="DS107" i="21"/>
  <c r="DR107" i="21"/>
  <c r="DQ107" i="21"/>
  <c r="DP107" i="21"/>
  <c r="DO107" i="21"/>
  <c r="DN107" i="21"/>
  <c r="DM107" i="21"/>
  <c r="DL107" i="21"/>
  <c r="DK107" i="21"/>
  <c r="DJ107" i="21"/>
  <c r="DI107" i="21"/>
  <c r="DH107" i="21"/>
  <c r="DG107" i="21"/>
  <c r="DF107" i="21"/>
  <c r="DE107" i="21"/>
  <c r="DD107" i="21"/>
  <c r="DC107" i="21"/>
  <c r="DB107" i="21"/>
  <c r="DA107" i="21"/>
  <c r="CZ107" i="21"/>
  <c r="CY107" i="21"/>
  <c r="CX107" i="21"/>
  <c r="CW107" i="21"/>
  <c r="CV107" i="21"/>
  <c r="CU107" i="21"/>
  <c r="CT107" i="21"/>
  <c r="CS107" i="21"/>
  <c r="CR107" i="21"/>
  <c r="CQ107" i="21"/>
  <c r="CP107" i="21"/>
  <c r="CO107" i="21"/>
  <c r="CN107" i="21"/>
  <c r="CM107" i="21"/>
  <c r="CL107" i="21"/>
  <c r="CK107" i="21"/>
  <c r="CJ107" i="21"/>
  <c r="CI107" i="21"/>
  <c r="CH107" i="21"/>
  <c r="CG107" i="21"/>
  <c r="CF107" i="21"/>
  <c r="CE107" i="21"/>
  <c r="CD107" i="21"/>
  <c r="CC107" i="21"/>
  <c r="CB107" i="21"/>
  <c r="CA107" i="21"/>
  <c r="BZ107" i="21"/>
  <c r="BY107" i="21"/>
  <c r="BX107" i="21"/>
  <c r="BW107" i="21"/>
  <c r="BV107" i="21"/>
  <c r="BU107" i="21"/>
  <c r="BT107" i="21"/>
  <c r="BS107" i="21"/>
  <c r="BQ107" i="21"/>
  <c r="BP107" i="21"/>
  <c r="BO107" i="21"/>
  <c r="BN107" i="21"/>
  <c r="BM107" i="21"/>
  <c r="BL107" i="21"/>
  <c r="BK107" i="21"/>
  <c r="BJ107" i="21"/>
  <c r="BI107" i="21"/>
  <c r="BH107" i="21"/>
  <c r="BG107" i="21"/>
  <c r="BF107" i="21"/>
  <c r="BE107" i="21"/>
  <c r="BD107" i="21"/>
  <c r="BC107" i="21"/>
  <c r="BB107" i="21"/>
  <c r="BA107" i="21"/>
  <c r="AZ107" i="21"/>
  <c r="AY107" i="21"/>
  <c r="AX107" i="21"/>
  <c r="AW107" i="21"/>
  <c r="AV107" i="21"/>
  <c r="AU107" i="21"/>
  <c r="AT107" i="21"/>
  <c r="AS107" i="21"/>
  <c r="AR107" i="21"/>
  <c r="AQ107" i="21"/>
  <c r="AP107" i="21"/>
  <c r="AO107" i="21"/>
  <c r="AN107" i="21"/>
  <c r="AM107" i="21"/>
  <c r="AL107" i="21"/>
  <c r="AK107" i="21"/>
  <c r="AJ107" i="21"/>
  <c r="AI107" i="21"/>
  <c r="AH107" i="21"/>
  <c r="AG107"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107" i="21"/>
  <c r="EF106" i="21"/>
  <c r="EE106" i="21"/>
  <c r="ED106" i="21"/>
  <c r="EC106" i="21"/>
  <c r="EB106" i="21"/>
  <c r="EA106" i="21"/>
  <c r="DZ106" i="21"/>
  <c r="DY106" i="21"/>
  <c r="DX106" i="21"/>
  <c r="DW106" i="21"/>
  <c r="DV106" i="21"/>
  <c r="DU106" i="21"/>
  <c r="DT106" i="21"/>
  <c r="DS106" i="21"/>
  <c r="DR106" i="21"/>
  <c r="DQ106" i="21"/>
  <c r="DP106" i="21"/>
  <c r="DO106" i="21"/>
  <c r="DN106" i="21"/>
  <c r="DM106" i="21"/>
  <c r="DL106" i="21"/>
  <c r="DK106" i="21"/>
  <c r="DJ106" i="21"/>
  <c r="DI106" i="21"/>
  <c r="DH106" i="21"/>
  <c r="DG106" i="21"/>
  <c r="DF106" i="21"/>
  <c r="DE106" i="21"/>
  <c r="DD106" i="21"/>
  <c r="DC106" i="21"/>
  <c r="DB106" i="21"/>
  <c r="DA106" i="21"/>
  <c r="CZ106" i="21"/>
  <c r="CY106" i="21"/>
  <c r="CX106" i="21"/>
  <c r="CW106" i="21"/>
  <c r="CV106" i="21"/>
  <c r="CU106" i="21"/>
  <c r="CT106" i="21"/>
  <c r="CS106" i="21"/>
  <c r="CR106" i="21"/>
  <c r="CQ106" i="21"/>
  <c r="CP106" i="21"/>
  <c r="CO106" i="21"/>
  <c r="CN106" i="21"/>
  <c r="CM106" i="21"/>
  <c r="CL106" i="21"/>
  <c r="CK106" i="21"/>
  <c r="CJ106" i="21"/>
  <c r="CI106" i="21"/>
  <c r="CH106" i="21"/>
  <c r="CG106" i="21"/>
  <c r="CF106" i="21"/>
  <c r="CE106" i="21"/>
  <c r="CD106" i="21"/>
  <c r="CC106" i="21"/>
  <c r="CB106" i="21"/>
  <c r="CA106" i="21"/>
  <c r="BZ106" i="21"/>
  <c r="BY106" i="21"/>
  <c r="BX106" i="21"/>
  <c r="BW106" i="21"/>
  <c r="BV106" i="21"/>
  <c r="BU106" i="21"/>
  <c r="BT106" i="21"/>
  <c r="BS106" i="21"/>
  <c r="BQ106" i="21"/>
  <c r="BP106" i="21"/>
  <c r="BO106" i="21"/>
  <c r="BN106" i="21"/>
  <c r="BM106" i="21"/>
  <c r="BL106" i="21"/>
  <c r="BK106" i="21"/>
  <c r="BJ106" i="21"/>
  <c r="BI106" i="21"/>
  <c r="BH106" i="21"/>
  <c r="BG106" i="21"/>
  <c r="BF106" i="21"/>
  <c r="BE106" i="21"/>
  <c r="BD106" i="21"/>
  <c r="BC106" i="21"/>
  <c r="BB106" i="21"/>
  <c r="BA106" i="21"/>
  <c r="AZ106" i="21"/>
  <c r="AY106" i="21"/>
  <c r="AX106" i="21"/>
  <c r="AW106" i="21"/>
  <c r="AV106" i="21"/>
  <c r="AU106" i="21"/>
  <c r="AT106" i="21"/>
  <c r="AS106" i="21"/>
  <c r="AR106" i="21"/>
  <c r="AQ106" i="21"/>
  <c r="AP106" i="21"/>
  <c r="AO106" i="21"/>
  <c r="AN106" i="21"/>
  <c r="AM106" i="21"/>
  <c r="AL106" i="21"/>
  <c r="AK106" i="21"/>
  <c r="AJ106" i="21"/>
  <c r="AI106" i="21"/>
  <c r="AH106" i="21"/>
  <c r="AG106"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106" i="21"/>
  <c r="EF105" i="21"/>
  <c r="EE105" i="21"/>
  <c r="ED105" i="21"/>
  <c r="EC105" i="21"/>
  <c r="EB105" i="21"/>
  <c r="EA105" i="21"/>
  <c r="DZ105" i="21"/>
  <c r="DY105" i="21"/>
  <c r="DX105" i="21"/>
  <c r="DW105" i="21"/>
  <c r="DV105" i="21"/>
  <c r="DU105" i="21"/>
  <c r="DT105" i="21"/>
  <c r="DS105" i="21"/>
  <c r="DR105" i="21"/>
  <c r="DQ105" i="21"/>
  <c r="DP105" i="21"/>
  <c r="DO105" i="21"/>
  <c r="DN105" i="21"/>
  <c r="DM105" i="21"/>
  <c r="DL105" i="21"/>
  <c r="DK105" i="21"/>
  <c r="DJ105" i="21"/>
  <c r="DI105" i="21"/>
  <c r="DH105" i="21"/>
  <c r="DG105" i="21"/>
  <c r="DF105" i="21"/>
  <c r="DE105" i="21"/>
  <c r="DD105" i="21"/>
  <c r="DC105" i="21"/>
  <c r="DB105" i="21"/>
  <c r="DA105" i="21"/>
  <c r="CZ105" i="21"/>
  <c r="CY105" i="21"/>
  <c r="CX105" i="21"/>
  <c r="CW105" i="21"/>
  <c r="CV105" i="21"/>
  <c r="CU105" i="21"/>
  <c r="CT105" i="21"/>
  <c r="CS105" i="21"/>
  <c r="CR105" i="21"/>
  <c r="CQ105" i="21"/>
  <c r="CP105" i="21"/>
  <c r="CO105" i="21"/>
  <c r="CN105" i="21"/>
  <c r="CM105" i="21"/>
  <c r="CL105" i="21"/>
  <c r="CK105" i="21"/>
  <c r="CJ105" i="21"/>
  <c r="CI105" i="21"/>
  <c r="CH105" i="21"/>
  <c r="CG105" i="21"/>
  <c r="CF105" i="21"/>
  <c r="CE105" i="21"/>
  <c r="CD105" i="21"/>
  <c r="CC105" i="21"/>
  <c r="CB105" i="21"/>
  <c r="CA105" i="21"/>
  <c r="BZ105" i="21"/>
  <c r="BY105" i="21"/>
  <c r="BX105" i="21"/>
  <c r="BW105" i="21"/>
  <c r="BV105" i="21"/>
  <c r="BU105" i="21"/>
  <c r="BT105" i="21"/>
  <c r="BS105" i="21"/>
  <c r="BQ105" i="21"/>
  <c r="BP105" i="21"/>
  <c r="BO105" i="21"/>
  <c r="BN105" i="21"/>
  <c r="BM105" i="21"/>
  <c r="BL105" i="21"/>
  <c r="BK105" i="21"/>
  <c r="BJ105" i="21"/>
  <c r="BI105" i="21"/>
  <c r="BH105" i="21"/>
  <c r="BG105" i="21"/>
  <c r="BF105" i="21"/>
  <c r="BE105" i="21"/>
  <c r="BD105" i="21"/>
  <c r="BC105" i="21"/>
  <c r="BB105" i="21"/>
  <c r="BA105" i="21"/>
  <c r="AZ105" i="21"/>
  <c r="AY105" i="21"/>
  <c r="AX105" i="21"/>
  <c r="AW105" i="21"/>
  <c r="AV105" i="21"/>
  <c r="AU105" i="21"/>
  <c r="AT105" i="21"/>
  <c r="AS105" i="21"/>
  <c r="AR105" i="21"/>
  <c r="AQ105" i="21"/>
  <c r="AP105" i="21"/>
  <c r="AO105" i="21"/>
  <c r="AN105" i="21"/>
  <c r="AM105" i="21"/>
  <c r="AL105" i="21"/>
  <c r="AK105" i="21"/>
  <c r="AJ105" i="21"/>
  <c r="AI105" i="21"/>
  <c r="AH105" i="21"/>
  <c r="AG105"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A105" i="21"/>
  <c r="EF104" i="21"/>
  <c r="EE104" i="21"/>
  <c r="ED104" i="21"/>
  <c r="EC104" i="21"/>
  <c r="EB104" i="21"/>
  <c r="EA104" i="21"/>
  <c r="DZ104" i="21"/>
  <c r="DY104" i="21"/>
  <c r="DX104" i="21"/>
  <c r="DW104" i="21"/>
  <c r="DV104" i="21"/>
  <c r="DU104" i="21"/>
  <c r="DT104" i="21"/>
  <c r="DS104" i="21"/>
  <c r="DR104" i="21"/>
  <c r="DQ104" i="21"/>
  <c r="DP104" i="21"/>
  <c r="DO104" i="21"/>
  <c r="DN104" i="21"/>
  <c r="DM104" i="21"/>
  <c r="DL104" i="21"/>
  <c r="DK104" i="21"/>
  <c r="DJ104" i="21"/>
  <c r="DI104" i="21"/>
  <c r="DH104" i="21"/>
  <c r="DG104" i="21"/>
  <c r="DF104" i="21"/>
  <c r="DE104" i="21"/>
  <c r="DD104" i="21"/>
  <c r="DC104" i="21"/>
  <c r="DB104" i="21"/>
  <c r="DA104" i="21"/>
  <c r="CZ104" i="21"/>
  <c r="CY104" i="21"/>
  <c r="CX104" i="21"/>
  <c r="CW104" i="21"/>
  <c r="CV104" i="21"/>
  <c r="CU104" i="21"/>
  <c r="CT104" i="21"/>
  <c r="CS104" i="21"/>
  <c r="CR104" i="21"/>
  <c r="CQ104" i="21"/>
  <c r="CP104" i="21"/>
  <c r="CO104" i="21"/>
  <c r="CN104" i="21"/>
  <c r="CM104" i="21"/>
  <c r="CL104" i="21"/>
  <c r="CK104" i="21"/>
  <c r="CJ104" i="21"/>
  <c r="CI104" i="21"/>
  <c r="CH104" i="21"/>
  <c r="CG104" i="21"/>
  <c r="CF104" i="21"/>
  <c r="CE104" i="21"/>
  <c r="CD104" i="21"/>
  <c r="CC104" i="21"/>
  <c r="CB104" i="21"/>
  <c r="CA104" i="21"/>
  <c r="BZ104" i="21"/>
  <c r="BY104" i="21"/>
  <c r="BX104" i="21"/>
  <c r="BW104" i="21"/>
  <c r="BV104" i="21"/>
  <c r="BU104" i="21"/>
  <c r="BT104" i="21"/>
  <c r="BS104" i="21"/>
  <c r="BQ104" i="21"/>
  <c r="BP104" i="21"/>
  <c r="BO104" i="21"/>
  <c r="BN104" i="21"/>
  <c r="BM104" i="21"/>
  <c r="BL104" i="21"/>
  <c r="BK104" i="21"/>
  <c r="BJ104" i="21"/>
  <c r="BI104" i="21"/>
  <c r="BH104" i="21"/>
  <c r="BG104" i="21"/>
  <c r="BF104" i="21"/>
  <c r="BE104" i="21"/>
  <c r="BD104" i="21"/>
  <c r="BC104" i="21"/>
  <c r="BB104" i="21"/>
  <c r="BA104" i="21"/>
  <c r="AZ104" i="21"/>
  <c r="AY104" i="21"/>
  <c r="AX104" i="21"/>
  <c r="AW104" i="21"/>
  <c r="AV104" i="21"/>
  <c r="AU104" i="21"/>
  <c r="AT104" i="21"/>
  <c r="AS104" i="21"/>
  <c r="AR104" i="21"/>
  <c r="AQ104" i="21"/>
  <c r="AP104" i="21"/>
  <c r="AO104" i="21"/>
  <c r="AN104" i="21"/>
  <c r="AM104" i="21"/>
  <c r="AL104" i="21"/>
  <c r="AK104" i="21"/>
  <c r="AJ104" i="21"/>
  <c r="AI104" i="21"/>
  <c r="AH104" i="21"/>
  <c r="AG104" i="21"/>
  <c r="AF104" i="21"/>
  <c r="AE104" i="21"/>
  <c r="AD104" i="21"/>
  <c r="AC104" i="21"/>
  <c r="AB104" i="21"/>
  <c r="AA104" i="21"/>
  <c r="Z104" i="21"/>
  <c r="Y104" i="21"/>
  <c r="X104" i="21"/>
  <c r="W104" i="21"/>
  <c r="V104" i="21"/>
  <c r="U104" i="21"/>
  <c r="T104" i="21"/>
  <c r="S104" i="21"/>
  <c r="R104" i="21"/>
  <c r="Q104" i="21"/>
  <c r="P104" i="21"/>
  <c r="O104" i="21"/>
  <c r="N104" i="21"/>
  <c r="M104" i="21"/>
  <c r="L104" i="21"/>
  <c r="K104" i="21"/>
  <c r="J104" i="21"/>
  <c r="I104" i="21"/>
  <c r="H104" i="21"/>
  <c r="G104" i="21"/>
  <c r="F104" i="21"/>
  <c r="E104" i="21"/>
  <c r="D104" i="21"/>
  <c r="C104" i="21"/>
  <c r="B104" i="21"/>
  <c r="A104" i="21"/>
  <c r="EF103" i="21"/>
  <c r="EE103" i="21"/>
  <c r="ED103" i="21"/>
  <c r="EC103" i="21"/>
  <c r="EB103" i="21"/>
  <c r="EA103" i="21"/>
  <c r="DZ103" i="21"/>
  <c r="DY103" i="21"/>
  <c r="DX103" i="21"/>
  <c r="DW103" i="21"/>
  <c r="DV103" i="21"/>
  <c r="DU103" i="21"/>
  <c r="DT103" i="21"/>
  <c r="DS103" i="21"/>
  <c r="DR103" i="21"/>
  <c r="DQ103" i="21"/>
  <c r="DP103" i="21"/>
  <c r="DO103" i="21"/>
  <c r="DN103" i="21"/>
  <c r="DM103" i="21"/>
  <c r="DL103" i="21"/>
  <c r="DK103" i="21"/>
  <c r="DJ103" i="21"/>
  <c r="DI103" i="21"/>
  <c r="DH103" i="21"/>
  <c r="DG103" i="21"/>
  <c r="DF103" i="21"/>
  <c r="DE103" i="21"/>
  <c r="DD103" i="21"/>
  <c r="DC103" i="21"/>
  <c r="DB103" i="21"/>
  <c r="DA103" i="21"/>
  <c r="CZ103" i="21"/>
  <c r="CY103" i="21"/>
  <c r="CX103" i="21"/>
  <c r="CW103" i="21"/>
  <c r="CV103" i="21"/>
  <c r="CU103" i="21"/>
  <c r="CT103" i="21"/>
  <c r="CS103" i="21"/>
  <c r="CR103" i="21"/>
  <c r="CQ103" i="21"/>
  <c r="CP103" i="21"/>
  <c r="CO103" i="21"/>
  <c r="CN103" i="21"/>
  <c r="CM103" i="21"/>
  <c r="CL103" i="21"/>
  <c r="CK103" i="21"/>
  <c r="CJ103" i="21"/>
  <c r="CI103" i="21"/>
  <c r="CH103" i="21"/>
  <c r="CG103" i="21"/>
  <c r="CF103" i="21"/>
  <c r="CE103" i="21"/>
  <c r="CD103" i="21"/>
  <c r="CC103" i="21"/>
  <c r="CB103" i="21"/>
  <c r="CA103" i="21"/>
  <c r="BZ103" i="21"/>
  <c r="BY103" i="21"/>
  <c r="BX103" i="21"/>
  <c r="BW103" i="21"/>
  <c r="BV103" i="21"/>
  <c r="BU103" i="21"/>
  <c r="BT103" i="21"/>
  <c r="BS103" i="21"/>
  <c r="BQ103" i="21"/>
  <c r="BP103" i="21"/>
  <c r="BO103" i="21"/>
  <c r="BN103" i="21"/>
  <c r="BM103" i="21"/>
  <c r="BL103" i="21"/>
  <c r="BK103" i="21"/>
  <c r="BJ103" i="21"/>
  <c r="BI103" i="21"/>
  <c r="BH103" i="21"/>
  <c r="BG103" i="21"/>
  <c r="BF103" i="21"/>
  <c r="BE103" i="21"/>
  <c r="BD103" i="21"/>
  <c r="BC103" i="21"/>
  <c r="BB103" i="21"/>
  <c r="BA103" i="21"/>
  <c r="AZ103" i="21"/>
  <c r="AY103" i="21"/>
  <c r="AX103" i="21"/>
  <c r="AW103" i="21"/>
  <c r="AV103" i="21"/>
  <c r="AU103" i="21"/>
  <c r="AT103" i="21"/>
  <c r="AS103" i="21"/>
  <c r="AR103" i="21"/>
  <c r="AQ103" i="21"/>
  <c r="AP103" i="21"/>
  <c r="AO103" i="21"/>
  <c r="AN103" i="21"/>
  <c r="AM103" i="21"/>
  <c r="AL103" i="21"/>
  <c r="AK103" i="21"/>
  <c r="AJ103" i="21"/>
  <c r="AI103" i="21"/>
  <c r="AH103" i="21"/>
  <c r="AG103" i="21"/>
  <c r="AF103" i="21"/>
  <c r="AE103" i="21"/>
  <c r="AD103" i="21"/>
  <c r="AC103" i="21"/>
  <c r="AB103" i="21"/>
  <c r="AA103" i="21"/>
  <c r="Z103" i="21"/>
  <c r="Y103" i="21"/>
  <c r="X103" i="21"/>
  <c r="W103" i="21"/>
  <c r="V103" i="21"/>
  <c r="U103" i="21"/>
  <c r="T103" i="21"/>
  <c r="S103" i="21"/>
  <c r="R103" i="21"/>
  <c r="Q103" i="21"/>
  <c r="P103" i="21"/>
  <c r="O103" i="21"/>
  <c r="N103" i="21"/>
  <c r="M103" i="21"/>
  <c r="L103" i="21"/>
  <c r="K103" i="21"/>
  <c r="J103" i="21"/>
  <c r="I103" i="21"/>
  <c r="H103" i="21"/>
  <c r="G103" i="21"/>
  <c r="F103" i="21"/>
  <c r="E103" i="21"/>
  <c r="D103" i="21"/>
  <c r="C103" i="21"/>
  <c r="B103" i="21"/>
  <c r="A103" i="21"/>
  <c r="EF102" i="21"/>
  <c r="EE102" i="21"/>
  <c r="ED102" i="21"/>
  <c r="EC102" i="21"/>
  <c r="EB102" i="21"/>
  <c r="EA102" i="21"/>
  <c r="DZ102" i="21"/>
  <c r="DY102" i="21"/>
  <c r="DX102" i="21"/>
  <c r="DW102" i="21"/>
  <c r="DV102" i="21"/>
  <c r="DU102" i="21"/>
  <c r="DT102" i="21"/>
  <c r="DS102" i="21"/>
  <c r="DR102" i="21"/>
  <c r="DQ102" i="21"/>
  <c r="DP102" i="21"/>
  <c r="DO102" i="21"/>
  <c r="DN102" i="21"/>
  <c r="DM102" i="21"/>
  <c r="DL102" i="21"/>
  <c r="DK102" i="21"/>
  <c r="DJ102" i="21"/>
  <c r="DI102" i="21"/>
  <c r="DH102" i="21"/>
  <c r="DG102" i="21"/>
  <c r="DF102" i="21"/>
  <c r="DE102" i="21"/>
  <c r="DD102" i="21"/>
  <c r="DC102" i="21"/>
  <c r="DB102" i="21"/>
  <c r="DA102" i="21"/>
  <c r="CZ102" i="21"/>
  <c r="CY102" i="21"/>
  <c r="CX102" i="21"/>
  <c r="CW102" i="21"/>
  <c r="CV102" i="21"/>
  <c r="CU102" i="21"/>
  <c r="CT102" i="21"/>
  <c r="CS102" i="21"/>
  <c r="CR102" i="21"/>
  <c r="CQ102" i="21"/>
  <c r="CP102" i="21"/>
  <c r="CO102" i="21"/>
  <c r="CN102" i="21"/>
  <c r="CM102" i="21"/>
  <c r="CL102" i="21"/>
  <c r="CK102" i="21"/>
  <c r="CJ102" i="21"/>
  <c r="CI102" i="21"/>
  <c r="CH102" i="21"/>
  <c r="CG102" i="21"/>
  <c r="CF102" i="21"/>
  <c r="CE102" i="21"/>
  <c r="CD102" i="21"/>
  <c r="CC102" i="21"/>
  <c r="CB102" i="21"/>
  <c r="CA102" i="21"/>
  <c r="BZ102" i="21"/>
  <c r="BY102" i="21"/>
  <c r="BX102" i="21"/>
  <c r="BW102" i="21"/>
  <c r="BV102" i="21"/>
  <c r="BU102" i="21"/>
  <c r="BT102" i="21"/>
  <c r="BS102" i="21"/>
  <c r="BQ102" i="21"/>
  <c r="BP102" i="21"/>
  <c r="BO102" i="21"/>
  <c r="BN102" i="21"/>
  <c r="BM102" i="21"/>
  <c r="BL102" i="21"/>
  <c r="BK102" i="21"/>
  <c r="BJ102" i="21"/>
  <c r="BI102" i="21"/>
  <c r="BH102" i="21"/>
  <c r="BG102" i="21"/>
  <c r="BF102" i="21"/>
  <c r="BE102" i="21"/>
  <c r="BD102" i="21"/>
  <c r="BC102" i="21"/>
  <c r="BB102" i="21"/>
  <c r="BA102" i="21"/>
  <c r="AZ102" i="21"/>
  <c r="AY102" i="21"/>
  <c r="AX102" i="21"/>
  <c r="AW102" i="21"/>
  <c r="AV102" i="21"/>
  <c r="AU102" i="21"/>
  <c r="AT102" i="21"/>
  <c r="AS102" i="21"/>
  <c r="AR102" i="21"/>
  <c r="AQ102" i="21"/>
  <c r="AP102" i="21"/>
  <c r="AO102" i="21"/>
  <c r="AN102" i="21"/>
  <c r="AM102" i="21"/>
  <c r="AL102" i="21"/>
  <c r="AK102" i="21"/>
  <c r="AJ102" i="21"/>
  <c r="AI102" i="21"/>
  <c r="AH102" i="21"/>
  <c r="AG102" i="21"/>
  <c r="AF102" i="21"/>
  <c r="AE102" i="21"/>
  <c r="AD102" i="21"/>
  <c r="AC102" i="21"/>
  <c r="AB102" i="21"/>
  <c r="AA102" i="21"/>
  <c r="Z102" i="21"/>
  <c r="Y102" i="21"/>
  <c r="X102" i="21"/>
  <c r="W102" i="21"/>
  <c r="V102" i="21"/>
  <c r="U102" i="21"/>
  <c r="T102" i="21"/>
  <c r="S102" i="21"/>
  <c r="R102" i="21"/>
  <c r="Q102" i="21"/>
  <c r="P102" i="21"/>
  <c r="O102" i="21"/>
  <c r="N102" i="21"/>
  <c r="M102" i="21"/>
  <c r="L102" i="21"/>
  <c r="K102" i="21"/>
  <c r="J102" i="21"/>
  <c r="I102" i="21"/>
  <c r="H102" i="21"/>
  <c r="G102" i="21"/>
  <c r="F102" i="21"/>
  <c r="E102" i="21"/>
  <c r="D102" i="21"/>
  <c r="C102" i="21"/>
  <c r="B102" i="21"/>
  <c r="A102" i="21"/>
  <c r="EF101" i="21"/>
  <c r="EE101" i="21"/>
  <c r="ED101" i="21"/>
  <c r="EC101" i="21"/>
  <c r="EB101" i="21"/>
  <c r="EA101" i="21"/>
  <c r="DZ101" i="21"/>
  <c r="DY101" i="21"/>
  <c r="DX101" i="21"/>
  <c r="DW101" i="21"/>
  <c r="DV101" i="21"/>
  <c r="DU101" i="21"/>
  <c r="DT101" i="21"/>
  <c r="DS101" i="21"/>
  <c r="DR101" i="21"/>
  <c r="DQ101" i="21"/>
  <c r="DP101" i="21"/>
  <c r="DO101" i="21"/>
  <c r="DN101" i="21"/>
  <c r="DM101" i="21"/>
  <c r="DL101" i="21"/>
  <c r="DK101" i="21"/>
  <c r="DJ101" i="21"/>
  <c r="DI101" i="21"/>
  <c r="DH101" i="21"/>
  <c r="DG101" i="21"/>
  <c r="DF101" i="21"/>
  <c r="DE101" i="21"/>
  <c r="DD101" i="21"/>
  <c r="DC101" i="21"/>
  <c r="DB101" i="21"/>
  <c r="DA101" i="21"/>
  <c r="CZ101" i="21"/>
  <c r="CY101" i="21"/>
  <c r="CX101" i="21"/>
  <c r="CW101" i="21"/>
  <c r="CV101" i="21"/>
  <c r="CU101" i="21"/>
  <c r="CT101" i="21"/>
  <c r="CS101" i="21"/>
  <c r="CR101" i="21"/>
  <c r="CQ101" i="21"/>
  <c r="CP101" i="21"/>
  <c r="CO101" i="21"/>
  <c r="CN101" i="21"/>
  <c r="CM101" i="21"/>
  <c r="CL101" i="21"/>
  <c r="CK101" i="21"/>
  <c r="CJ101" i="21"/>
  <c r="CI101" i="21"/>
  <c r="CH101" i="21"/>
  <c r="CG101" i="21"/>
  <c r="CF101" i="21"/>
  <c r="CE101" i="21"/>
  <c r="CD101" i="21"/>
  <c r="CC101" i="21"/>
  <c r="CB101" i="21"/>
  <c r="CA101" i="21"/>
  <c r="BZ101" i="21"/>
  <c r="BY101" i="21"/>
  <c r="BX101" i="21"/>
  <c r="BW101" i="21"/>
  <c r="BV101" i="21"/>
  <c r="BU101" i="21"/>
  <c r="BT101" i="21"/>
  <c r="BS101" i="21"/>
  <c r="BQ101" i="21"/>
  <c r="BP101" i="21"/>
  <c r="BO101" i="21"/>
  <c r="BN101" i="21"/>
  <c r="BM101" i="21"/>
  <c r="BL101" i="21"/>
  <c r="BK101" i="21"/>
  <c r="BJ101" i="21"/>
  <c r="BI101" i="21"/>
  <c r="BH101" i="21"/>
  <c r="BG101" i="21"/>
  <c r="BF101" i="21"/>
  <c r="BE101" i="21"/>
  <c r="BD101" i="21"/>
  <c r="BC101" i="21"/>
  <c r="BB101" i="21"/>
  <c r="BA101" i="21"/>
  <c r="AZ101" i="21"/>
  <c r="AY101" i="21"/>
  <c r="AX101" i="21"/>
  <c r="AW101" i="21"/>
  <c r="AV101" i="21"/>
  <c r="AU101" i="21"/>
  <c r="AT101" i="21"/>
  <c r="AS101" i="21"/>
  <c r="AR101" i="21"/>
  <c r="AQ101" i="21"/>
  <c r="AP101" i="21"/>
  <c r="AO101" i="21"/>
  <c r="AN101" i="21"/>
  <c r="AM101" i="21"/>
  <c r="AL101" i="21"/>
  <c r="AK101" i="21"/>
  <c r="AJ101" i="21"/>
  <c r="AI101" i="21"/>
  <c r="AH101" i="21"/>
  <c r="AG101" i="21"/>
  <c r="AF101" i="21"/>
  <c r="AE101" i="21"/>
  <c r="AD101" i="21"/>
  <c r="AC101" i="21"/>
  <c r="AB101" i="21"/>
  <c r="AA101" i="21"/>
  <c r="Z101" i="21"/>
  <c r="Y101" i="21"/>
  <c r="X101" i="21"/>
  <c r="W101" i="21"/>
  <c r="V101" i="21"/>
  <c r="U101" i="21"/>
  <c r="T101" i="21"/>
  <c r="S101" i="21"/>
  <c r="R101" i="21"/>
  <c r="Q101" i="21"/>
  <c r="P101" i="21"/>
  <c r="O101" i="21"/>
  <c r="N101" i="21"/>
  <c r="M101" i="21"/>
  <c r="L101" i="21"/>
  <c r="K101" i="21"/>
  <c r="J101" i="21"/>
  <c r="I101" i="21"/>
  <c r="H101" i="21"/>
  <c r="G101" i="21"/>
  <c r="F101" i="21"/>
  <c r="E101" i="21"/>
  <c r="D101" i="21"/>
  <c r="C101" i="21"/>
  <c r="B101" i="21"/>
  <c r="A101" i="21"/>
  <c r="EF100" i="21"/>
  <c r="EE100" i="21"/>
  <c r="ED100" i="21"/>
  <c r="EC100" i="21"/>
  <c r="EB100" i="21"/>
  <c r="EA100" i="21"/>
  <c r="DZ100" i="21"/>
  <c r="DY100" i="21"/>
  <c r="DX100" i="21"/>
  <c r="DW100" i="21"/>
  <c r="DV100" i="21"/>
  <c r="DU100" i="21"/>
  <c r="DT100" i="21"/>
  <c r="DS100" i="21"/>
  <c r="DR100" i="21"/>
  <c r="DQ100" i="21"/>
  <c r="DP100" i="21"/>
  <c r="DO100" i="21"/>
  <c r="DN100" i="21"/>
  <c r="DM100" i="21"/>
  <c r="DL100" i="21"/>
  <c r="DK100" i="21"/>
  <c r="DJ100" i="21"/>
  <c r="DI100" i="21"/>
  <c r="DH100" i="21"/>
  <c r="DG100" i="21"/>
  <c r="DF100" i="21"/>
  <c r="DE100" i="21"/>
  <c r="DD100" i="21"/>
  <c r="DC100" i="21"/>
  <c r="DB100" i="21"/>
  <c r="DA100" i="21"/>
  <c r="CZ100" i="21"/>
  <c r="CY100" i="21"/>
  <c r="CX100" i="21"/>
  <c r="CW100" i="21"/>
  <c r="CV100" i="21"/>
  <c r="CU100" i="21"/>
  <c r="CT100" i="21"/>
  <c r="CS100" i="21"/>
  <c r="CR100" i="21"/>
  <c r="CQ100" i="21"/>
  <c r="CP100" i="21"/>
  <c r="CO100" i="21"/>
  <c r="CN100" i="21"/>
  <c r="CM100" i="21"/>
  <c r="CL100" i="21"/>
  <c r="CK100" i="21"/>
  <c r="CJ100" i="21"/>
  <c r="CI100" i="21"/>
  <c r="CH100" i="21"/>
  <c r="CG100" i="21"/>
  <c r="CF100" i="21"/>
  <c r="CE100" i="21"/>
  <c r="CD100" i="21"/>
  <c r="CC100" i="21"/>
  <c r="CB100" i="21"/>
  <c r="CA100" i="21"/>
  <c r="BZ100" i="21"/>
  <c r="BY100" i="21"/>
  <c r="BX100" i="21"/>
  <c r="BW100" i="21"/>
  <c r="BV100" i="21"/>
  <c r="BU100" i="21"/>
  <c r="BT100" i="21"/>
  <c r="BS100" i="21"/>
  <c r="BQ100" i="21"/>
  <c r="BP100" i="21"/>
  <c r="BO100" i="21"/>
  <c r="BN100" i="21"/>
  <c r="BM100" i="21"/>
  <c r="BL100" i="21"/>
  <c r="BK100" i="21"/>
  <c r="BJ100" i="21"/>
  <c r="BI100" i="21"/>
  <c r="BH100" i="21"/>
  <c r="BG100" i="21"/>
  <c r="BF100" i="21"/>
  <c r="BE100" i="21"/>
  <c r="BD100" i="21"/>
  <c r="BC100" i="21"/>
  <c r="BB100" i="21"/>
  <c r="BA100" i="21"/>
  <c r="AZ100" i="21"/>
  <c r="AY100" i="21"/>
  <c r="AX100" i="21"/>
  <c r="AW100" i="21"/>
  <c r="AV100" i="21"/>
  <c r="AU100" i="21"/>
  <c r="AT100" i="21"/>
  <c r="AS100" i="21"/>
  <c r="AR100" i="21"/>
  <c r="AQ100" i="21"/>
  <c r="AP100" i="21"/>
  <c r="AO100" i="21"/>
  <c r="AN100" i="21"/>
  <c r="AM100" i="21"/>
  <c r="AL100" i="21"/>
  <c r="AK100" i="21"/>
  <c r="AJ100" i="21"/>
  <c r="AI100" i="21"/>
  <c r="AH100" i="21"/>
  <c r="AG100" i="21"/>
  <c r="AF100" i="21"/>
  <c r="AE100" i="21"/>
  <c r="AD100" i="21"/>
  <c r="AC100" i="21"/>
  <c r="AB100" i="21"/>
  <c r="AA100" i="21"/>
  <c r="Z100" i="21"/>
  <c r="Y100" i="21"/>
  <c r="X100" i="21"/>
  <c r="W100" i="21"/>
  <c r="V100" i="21"/>
  <c r="U100" i="21"/>
  <c r="T100" i="21"/>
  <c r="S100" i="21"/>
  <c r="R100" i="21"/>
  <c r="Q100" i="21"/>
  <c r="P100" i="21"/>
  <c r="O100" i="21"/>
  <c r="N100" i="21"/>
  <c r="M100" i="21"/>
  <c r="L100" i="21"/>
  <c r="K100" i="21"/>
  <c r="J100" i="21"/>
  <c r="I100" i="21"/>
  <c r="H100" i="21"/>
  <c r="G100" i="21"/>
  <c r="F100" i="21"/>
  <c r="E100" i="21"/>
  <c r="D100" i="21"/>
  <c r="C100" i="21"/>
  <c r="B100" i="21"/>
  <c r="A100" i="21"/>
  <c r="EF99" i="21"/>
  <c r="EE99" i="21"/>
  <c r="ED99" i="21"/>
  <c r="EC99" i="21"/>
  <c r="EB99" i="21"/>
  <c r="EA99" i="21"/>
  <c r="DZ99" i="21"/>
  <c r="DY99" i="21"/>
  <c r="DX99" i="21"/>
  <c r="DW99" i="21"/>
  <c r="DV99" i="21"/>
  <c r="DU99" i="21"/>
  <c r="DT99" i="21"/>
  <c r="DS99" i="21"/>
  <c r="DR99" i="21"/>
  <c r="DQ99" i="21"/>
  <c r="DP99" i="21"/>
  <c r="DO99" i="21"/>
  <c r="DN99" i="21"/>
  <c r="DM99" i="21"/>
  <c r="DL99" i="21"/>
  <c r="DK99" i="21"/>
  <c r="DJ99" i="21"/>
  <c r="DI99" i="21"/>
  <c r="DH99" i="21"/>
  <c r="DG99" i="21"/>
  <c r="DF99" i="21"/>
  <c r="DE99" i="21"/>
  <c r="DD99" i="21"/>
  <c r="DC99" i="21"/>
  <c r="DB99" i="21"/>
  <c r="DA99" i="21"/>
  <c r="CZ99" i="21"/>
  <c r="CY99" i="21"/>
  <c r="CX99" i="21"/>
  <c r="CW99" i="21"/>
  <c r="CV99" i="21"/>
  <c r="CU99" i="21"/>
  <c r="CT99" i="21"/>
  <c r="CS99" i="21"/>
  <c r="CR99" i="21"/>
  <c r="CQ99" i="21"/>
  <c r="CP99" i="21"/>
  <c r="CO99" i="21"/>
  <c r="CN99" i="21"/>
  <c r="CM99" i="21"/>
  <c r="CL99" i="21"/>
  <c r="CK99" i="21"/>
  <c r="CJ99" i="21"/>
  <c r="CI99" i="21"/>
  <c r="CH99" i="21"/>
  <c r="CG99" i="21"/>
  <c r="CF99" i="21"/>
  <c r="CE99" i="21"/>
  <c r="CD99" i="21"/>
  <c r="CC99" i="21"/>
  <c r="CB99" i="21"/>
  <c r="CA99" i="21"/>
  <c r="BZ99" i="21"/>
  <c r="BY99" i="21"/>
  <c r="BX99" i="21"/>
  <c r="BW99" i="21"/>
  <c r="BV99" i="21"/>
  <c r="BU99" i="21"/>
  <c r="BT99" i="21"/>
  <c r="BS99" i="21"/>
  <c r="BQ99" i="21"/>
  <c r="BP99" i="21"/>
  <c r="BO99" i="21"/>
  <c r="BN99" i="21"/>
  <c r="BM99" i="21"/>
  <c r="BL99" i="21"/>
  <c r="BK99" i="21"/>
  <c r="BJ99" i="21"/>
  <c r="BI99" i="21"/>
  <c r="BH99" i="21"/>
  <c r="BG99" i="21"/>
  <c r="BF99" i="21"/>
  <c r="BE99" i="21"/>
  <c r="BD99" i="21"/>
  <c r="BC99" i="21"/>
  <c r="BB99" i="21"/>
  <c r="BA99" i="21"/>
  <c r="AZ99" i="21"/>
  <c r="AY99" i="21"/>
  <c r="AX99" i="21"/>
  <c r="AW99" i="21"/>
  <c r="AV99" i="21"/>
  <c r="AU99" i="21"/>
  <c r="AT99" i="21"/>
  <c r="AS99" i="21"/>
  <c r="AR99" i="21"/>
  <c r="AQ99" i="21"/>
  <c r="AP99" i="21"/>
  <c r="AO99" i="21"/>
  <c r="AN99" i="21"/>
  <c r="AM99" i="21"/>
  <c r="AL99" i="21"/>
  <c r="AK99" i="21"/>
  <c r="AJ99" i="21"/>
  <c r="AI99" i="21"/>
  <c r="AH99" i="2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A99" i="21"/>
  <c r="EF98" i="21"/>
  <c r="EE98" i="21"/>
  <c r="ED98" i="21"/>
  <c r="EC98" i="21"/>
  <c r="EB98" i="21"/>
  <c r="EA98" i="21"/>
  <c r="DZ98" i="21"/>
  <c r="DY98" i="21"/>
  <c r="DX98" i="21"/>
  <c r="DW98" i="21"/>
  <c r="DV98" i="21"/>
  <c r="DU98" i="21"/>
  <c r="DT98" i="21"/>
  <c r="DS98" i="21"/>
  <c r="DR98" i="21"/>
  <c r="DQ98" i="21"/>
  <c r="DP98" i="21"/>
  <c r="DO98" i="21"/>
  <c r="DN98" i="21"/>
  <c r="DM98" i="21"/>
  <c r="DL98" i="21"/>
  <c r="DK98" i="21"/>
  <c r="DJ98" i="21"/>
  <c r="DI98" i="21"/>
  <c r="DH98" i="21"/>
  <c r="DG98" i="21"/>
  <c r="DF98" i="21"/>
  <c r="DE98" i="21"/>
  <c r="DD98" i="21"/>
  <c r="DC98" i="21"/>
  <c r="DB98" i="21"/>
  <c r="DA98" i="21"/>
  <c r="CZ98" i="21"/>
  <c r="CY98" i="21"/>
  <c r="CX98" i="21"/>
  <c r="CW98" i="21"/>
  <c r="CV98" i="21"/>
  <c r="CU98" i="21"/>
  <c r="CT98" i="21"/>
  <c r="CS98" i="21"/>
  <c r="CR98" i="21"/>
  <c r="CQ98" i="21"/>
  <c r="CP98" i="21"/>
  <c r="CO98" i="21"/>
  <c r="CN98" i="21"/>
  <c r="CM98" i="21"/>
  <c r="CL98" i="21"/>
  <c r="CK98" i="21"/>
  <c r="CJ98" i="21"/>
  <c r="CI98" i="21"/>
  <c r="CH98" i="21"/>
  <c r="CG98" i="21"/>
  <c r="CF98" i="21"/>
  <c r="CE98" i="21"/>
  <c r="CD98" i="21"/>
  <c r="CC98" i="21"/>
  <c r="CB98" i="21"/>
  <c r="CA98" i="21"/>
  <c r="BZ98" i="21"/>
  <c r="BY98" i="21"/>
  <c r="BX98" i="21"/>
  <c r="BW98" i="21"/>
  <c r="BV98" i="21"/>
  <c r="BU98" i="21"/>
  <c r="BT98" i="21"/>
  <c r="BS98" i="21"/>
  <c r="BQ98" i="21"/>
  <c r="BP98" i="21"/>
  <c r="BO98" i="21"/>
  <c r="BN98" i="21"/>
  <c r="BM98" i="21"/>
  <c r="BL98" i="21"/>
  <c r="BK98" i="21"/>
  <c r="BJ98" i="21"/>
  <c r="BI98" i="21"/>
  <c r="BH98" i="21"/>
  <c r="BG98" i="21"/>
  <c r="BF98" i="21"/>
  <c r="BE98" i="21"/>
  <c r="BD98" i="21"/>
  <c r="BC98" i="21"/>
  <c r="BB98" i="21"/>
  <c r="BA98" i="21"/>
  <c r="AZ98" i="21"/>
  <c r="AY98" i="21"/>
  <c r="AX98" i="21"/>
  <c r="AW98" i="21"/>
  <c r="AV98" i="21"/>
  <c r="AU98" i="21"/>
  <c r="AT98" i="21"/>
  <c r="AS98" i="21"/>
  <c r="AR98" i="21"/>
  <c r="AQ98" i="21"/>
  <c r="AP98" i="21"/>
  <c r="AO98" i="21"/>
  <c r="AN98" i="21"/>
  <c r="AM98" i="21"/>
  <c r="AL98" i="21"/>
  <c r="AK98" i="21"/>
  <c r="AJ98" i="21"/>
  <c r="AI98" i="21"/>
  <c r="AH98" i="21"/>
  <c r="AG98" i="21"/>
  <c r="AF98" i="21"/>
  <c r="AE98" i="21"/>
  <c r="AD98" i="21"/>
  <c r="AC98" i="21"/>
  <c r="AB98" i="21"/>
  <c r="AA98" i="21"/>
  <c r="Z98" i="21"/>
  <c r="Y98" i="21"/>
  <c r="X98" i="21"/>
  <c r="W98" i="21"/>
  <c r="V98" i="21"/>
  <c r="U98" i="21"/>
  <c r="T98" i="21"/>
  <c r="S98" i="21"/>
  <c r="R98" i="21"/>
  <c r="Q98" i="21"/>
  <c r="P98" i="21"/>
  <c r="O98" i="21"/>
  <c r="N98" i="21"/>
  <c r="M98" i="21"/>
  <c r="L98" i="21"/>
  <c r="K98" i="21"/>
  <c r="J98" i="21"/>
  <c r="I98" i="21"/>
  <c r="H98" i="21"/>
  <c r="G98" i="21"/>
  <c r="F98" i="21"/>
  <c r="E98" i="21"/>
  <c r="D98" i="21"/>
  <c r="C98" i="21"/>
  <c r="B98" i="21"/>
  <c r="A98" i="21"/>
  <c r="EF97" i="21"/>
  <c r="EE97" i="21"/>
  <c r="ED97" i="21"/>
  <c r="EC97" i="21"/>
  <c r="EB97" i="21"/>
  <c r="EA97" i="21"/>
  <c r="DZ97" i="21"/>
  <c r="DY97" i="21"/>
  <c r="DX97" i="21"/>
  <c r="DW97" i="21"/>
  <c r="DV97" i="21"/>
  <c r="DU97" i="21"/>
  <c r="DT97" i="21"/>
  <c r="DS97" i="21"/>
  <c r="DR97" i="21"/>
  <c r="DQ97" i="21"/>
  <c r="DP97" i="21"/>
  <c r="DO97" i="21"/>
  <c r="DN97" i="21"/>
  <c r="DM97" i="21"/>
  <c r="DL97" i="21"/>
  <c r="DK97" i="21"/>
  <c r="DJ97" i="21"/>
  <c r="DI97" i="21"/>
  <c r="DH97" i="21"/>
  <c r="DG97" i="21"/>
  <c r="DF97" i="21"/>
  <c r="DE97" i="21"/>
  <c r="DD97" i="21"/>
  <c r="DC97" i="21"/>
  <c r="DB97" i="21"/>
  <c r="DA97" i="21"/>
  <c r="CZ97" i="21"/>
  <c r="CY97" i="21"/>
  <c r="CX97" i="21"/>
  <c r="CW97" i="21"/>
  <c r="CV97" i="21"/>
  <c r="CU97" i="21"/>
  <c r="CT97" i="21"/>
  <c r="CS97" i="21"/>
  <c r="CR97" i="21"/>
  <c r="CQ97" i="21"/>
  <c r="CP97" i="21"/>
  <c r="CO97" i="21"/>
  <c r="CN97" i="21"/>
  <c r="CM97" i="21"/>
  <c r="CL97" i="21"/>
  <c r="CK97" i="21"/>
  <c r="CJ97" i="21"/>
  <c r="CI97" i="21"/>
  <c r="CH97" i="21"/>
  <c r="CG97" i="21"/>
  <c r="CF97" i="21"/>
  <c r="CE97" i="21"/>
  <c r="CD97" i="21"/>
  <c r="CC97" i="21"/>
  <c r="CB97" i="21"/>
  <c r="CA97" i="21"/>
  <c r="BZ97" i="21"/>
  <c r="BY97" i="21"/>
  <c r="BX97" i="21"/>
  <c r="BW97" i="21"/>
  <c r="BV97" i="21"/>
  <c r="BU97" i="21"/>
  <c r="BT97" i="21"/>
  <c r="BS97" i="21"/>
  <c r="BQ97" i="21"/>
  <c r="BP97" i="21"/>
  <c r="BO97" i="21"/>
  <c r="BN97" i="21"/>
  <c r="BM97" i="21"/>
  <c r="BL97" i="21"/>
  <c r="BK97" i="21"/>
  <c r="BJ97" i="21"/>
  <c r="BI97" i="21"/>
  <c r="BH97" i="21"/>
  <c r="BG97" i="21"/>
  <c r="BF97" i="21"/>
  <c r="BE97" i="21"/>
  <c r="BD97" i="21"/>
  <c r="BC97" i="21"/>
  <c r="BB97" i="21"/>
  <c r="BA97" i="21"/>
  <c r="AZ97" i="21"/>
  <c r="AY97" i="21"/>
  <c r="AX97" i="21"/>
  <c r="AW97" i="21"/>
  <c r="AV97" i="21"/>
  <c r="AU97" i="21"/>
  <c r="AT97" i="21"/>
  <c r="AS97" i="21"/>
  <c r="AR97" i="21"/>
  <c r="AQ97" i="21"/>
  <c r="AP97" i="21"/>
  <c r="AO97" i="21"/>
  <c r="AN97" i="21"/>
  <c r="AM97" i="21"/>
  <c r="AL97" i="21"/>
  <c r="AK97" i="21"/>
  <c r="AJ97" i="21"/>
  <c r="AI97" i="21"/>
  <c r="AH97" i="21"/>
  <c r="AG97" i="21"/>
  <c r="AF97" i="21"/>
  <c r="AE97" i="21"/>
  <c r="AD97" i="21"/>
  <c r="AC97" i="21"/>
  <c r="AB97" i="21"/>
  <c r="AA97" i="21"/>
  <c r="Z97" i="21"/>
  <c r="Y97" i="21"/>
  <c r="X97" i="21"/>
  <c r="W97" i="21"/>
  <c r="V97" i="21"/>
  <c r="U97" i="21"/>
  <c r="T97" i="21"/>
  <c r="S97" i="21"/>
  <c r="R97" i="21"/>
  <c r="Q97" i="21"/>
  <c r="P97" i="21"/>
  <c r="O97" i="21"/>
  <c r="N97" i="21"/>
  <c r="M97" i="21"/>
  <c r="L97" i="21"/>
  <c r="K97" i="21"/>
  <c r="J97" i="21"/>
  <c r="I97" i="21"/>
  <c r="H97" i="21"/>
  <c r="G97" i="21"/>
  <c r="F97" i="21"/>
  <c r="E97" i="21"/>
  <c r="D97" i="21"/>
  <c r="C97" i="21"/>
  <c r="B97" i="21"/>
  <c r="A97" i="21"/>
  <c r="EF96" i="21"/>
  <c r="EE96" i="21"/>
  <c r="ED96" i="21"/>
  <c r="EC96" i="21"/>
  <c r="EB96" i="21"/>
  <c r="EA96" i="21"/>
  <c r="DZ96" i="21"/>
  <c r="DY96" i="21"/>
  <c r="DX96" i="21"/>
  <c r="DW96" i="21"/>
  <c r="DV96" i="21"/>
  <c r="DU96" i="21"/>
  <c r="DT96" i="21"/>
  <c r="DS96" i="21"/>
  <c r="DR96" i="21"/>
  <c r="DQ96" i="21"/>
  <c r="DP96" i="21"/>
  <c r="DO96" i="21"/>
  <c r="DN96" i="21"/>
  <c r="DM96" i="21"/>
  <c r="DL96" i="21"/>
  <c r="DK96" i="21"/>
  <c r="DJ96" i="21"/>
  <c r="DI96" i="21"/>
  <c r="DH96" i="21"/>
  <c r="DG96" i="21"/>
  <c r="DF96" i="21"/>
  <c r="DE96" i="21"/>
  <c r="DD96" i="21"/>
  <c r="DC96" i="21"/>
  <c r="DB96" i="21"/>
  <c r="DA96" i="21"/>
  <c r="CZ96" i="21"/>
  <c r="CY96" i="21"/>
  <c r="CX96" i="21"/>
  <c r="CW96" i="21"/>
  <c r="CV96" i="21"/>
  <c r="CU96" i="21"/>
  <c r="CT96" i="21"/>
  <c r="CS96" i="21"/>
  <c r="CR96" i="21"/>
  <c r="CQ96" i="21"/>
  <c r="CP96" i="21"/>
  <c r="CO96" i="21"/>
  <c r="CN96" i="21"/>
  <c r="CM96" i="21"/>
  <c r="CL96" i="21"/>
  <c r="CK96" i="21"/>
  <c r="CJ96" i="21"/>
  <c r="CI96" i="21"/>
  <c r="CH96" i="21"/>
  <c r="CG96" i="21"/>
  <c r="CF96" i="21"/>
  <c r="CE96" i="21"/>
  <c r="CD96" i="21"/>
  <c r="CC96" i="21"/>
  <c r="CB96" i="21"/>
  <c r="CA96" i="21"/>
  <c r="BZ96" i="21"/>
  <c r="BY96" i="21"/>
  <c r="BX96" i="21"/>
  <c r="BW96" i="21"/>
  <c r="BV96" i="21"/>
  <c r="BU96" i="21"/>
  <c r="BT96" i="21"/>
  <c r="BS96" i="21"/>
  <c r="BQ96" i="21"/>
  <c r="BP96" i="21"/>
  <c r="BO96" i="21"/>
  <c r="BN96" i="21"/>
  <c r="BM96" i="21"/>
  <c r="BL96" i="21"/>
  <c r="BK96" i="21"/>
  <c r="BJ96" i="21"/>
  <c r="BI96" i="21"/>
  <c r="BH96" i="21"/>
  <c r="BG96" i="21"/>
  <c r="BF96" i="21"/>
  <c r="BE96" i="21"/>
  <c r="BD96" i="21"/>
  <c r="BC96" i="21"/>
  <c r="BB96" i="21"/>
  <c r="BA96" i="21"/>
  <c r="AZ96" i="21"/>
  <c r="AY96" i="21"/>
  <c r="AX96" i="21"/>
  <c r="AW96" i="21"/>
  <c r="AV96" i="21"/>
  <c r="AU96" i="21"/>
  <c r="AT96" i="21"/>
  <c r="AS96" i="21"/>
  <c r="AR96" i="21"/>
  <c r="AQ96" i="21"/>
  <c r="AP96" i="21"/>
  <c r="AO96" i="21"/>
  <c r="AN96" i="21"/>
  <c r="AM96" i="21"/>
  <c r="AL96" i="21"/>
  <c r="AK96" i="21"/>
  <c r="AJ96" i="21"/>
  <c r="AI96" i="21"/>
  <c r="AH96" i="21"/>
  <c r="AG96" i="21"/>
  <c r="AF96" i="21"/>
  <c r="AE96" i="21"/>
  <c r="AD96" i="21"/>
  <c r="AC96" i="21"/>
  <c r="AB96" i="21"/>
  <c r="AA96" i="21"/>
  <c r="Z96" i="21"/>
  <c r="Y96" i="21"/>
  <c r="X96" i="21"/>
  <c r="W96" i="21"/>
  <c r="V96" i="21"/>
  <c r="U96" i="21"/>
  <c r="T96" i="21"/>
  <c r="S96" i="21"/>
  <c r="R96" i="21"/>
  <c r="Q96" i="21"/>
  <c r="P96" i="21"/>
  <c r="O96" i="21"/>
  <c r="N96" i="21"/>
  <c r="M96" i="21"/>
  <c r="L96" i="21"/>
  <c r="K96" i="21"/>
  <c r="J96" i="21"/>
  <c r="I96" i="21"/>
  <c r="H96" i="21"/>
  <c r="G96" i="21"/>
  <c r="F96" i="21"/>
  <c r="E96" i="21"/>
  <c r="D96" i="21"/>
  <c r="C96" i="21"/>
  <c r="B96" i="21"/>
  <c r="A96" i="21"/>
  <c r="EF95" i="21"/>
  <c r="EE95" i="21"/>
  <c r="ED95" i="21"/>
  <c r="EC95" i="21"/>
  <c r="EB95" i="21"/>
  <c r="EA95" i="21"/>
  <c r="DZ95" i="21"/>
  <c r="DY95" i="21"/>
  <c r="DX95" i="21"/>
  <c r="DW95" i="21"/>
  <c r="DV95" i="21"/>
  <c r="DU95" i="21"/>
  <c r="DT95" i="21"/>
  <c r="DS95" i="21"/>
  <c r="DR95" i="21"/>
  <c r="DQ95" i="21"/>
  <c r="DP95" i="21"/>
  <c r="DO95" i="21"/>
  <c r="DN95" i="21"/>
  <c r="DM95" i="21"/>
  <c r="DL95" i="21"/>
  <c r="DK95" i="21"/>
  <c r="DJ95" i="21"/>
  <c r="DI95" i="21"/>
  <c r="DH95" i="21"/>
  <c r="DG95" i="21"/>
  <c r="DF95" i="21"/>
  <c r="DE95" i="21"/>
  <c r="DD95" i="21"/>
  <c r="DC95" i="21"/>
  <c r="DB95" i="21"/>
  <c r="DA95" i="21"/>
  <c r="CZ95" i="21"/>
  <c r="CY95" i="21"/>
  <c r="CX95" i="21"/>
  <c r="CW95" i="21"/>
  <c r="CV95" i="21"/>
  <c r="CU95" i="21"/>
  <c r="CT95" i="21"/>
  <c r="CS95" i="21"/>
  <c r="CR95" i="21"/>
  <c r="CQ95" i="21"/>
  <c r="CP95" i="21"/>
  <c r="CO95" i="21"/>
  <c r="CN95" i="21"/>
  <c r="CM95" i="21"/>
  <c r="CL95" i="21"/>
  <c r="CK95" i="21"/>
  <c r="CJ95" i="21"/>
  <c r="CI95" i="21"/>
  <c r="CH95" i="21"/>
  <c r="CG95" i="21"/>
  <c r="CF95" i="21"/>
  <c r="CE95" i="21"/>
  <c r="CD95" i="21"/>
  <c r="CC95" i="21"/>
  <c r="CB95" i="21"/>
  <c r="CA95" i="21"/>
  <c r="BZ95" i="21"/>
  <c r="BY95" i="21"/>
  <c r="BX95" i="21"/>
  <c r="BW95" i="21"/>
  <c r="BV95" i="21"/>
  <c r="BU95" i="21"/>
  <c r="BT95" i="21"/>
  <c r="BS95" i="21"/>
  <c r="BQ95" i="21"/>
  <c r="BP95" i="21"/>
  <c r="BO95" i="21"/>
  <c r="BN95" i="21"/>
  <c r="BM95" i="21"/>
  <c r="BL95" i="21"/>
  <c r="BK95" i="21"/>
  <c r="BJ95" i="21"/>
  <c r="BI95" i="21"/>
  <c r="BH95" i="21"/>
  <c r="BG95" i="21"/>
  <c r="BF95" i="21"/>
  <c r="BE95" i="21"/>
  <c r="BD95" i="21"/>
  <c r="BC95" i="21"/>
  <c r="BB95" i="21"/>
  <c r="BA95" i="21"/>
  <c r="AZ95" i="21"/>
  <c r="AY95" i="21"/>
  <c r="AX95" i="21"/>
  <c r="AW95" i="21"/>
  <c r="AV95" i="21"/>
  <c r="AU95" i="21"/>
  <c r="AT95" i="21"/>
  <c r="AS95" i="21"/>
  <c r="AR95" i="21"/>
  <c r="AQ95" i="21"/>
  <c r="AP95" i="21"/>
  <c r="AO95" i="21"/>
  <c r="AN95" i="21"/>
  <c r="AM95" i="21"/>
  <c r="AL95" i="21"/>
  <c r="AK95" i="21"/>
  <c r="AJ95" i="21"/>
  <c r="AI95" i="21"/>
  <c r="AH95" i="21"/>
  <c r="AG95" i="21"/>
  <c r="AF95" i="21"/>
  <c r="AE95" i="21"/>
  <c r="AD95" i="21"/>
  <c r="AC95" i="21"/>
  <c r="AB95" i="21"/>
  <c r="AA95" i="21"/>
  <c r="Z95" i="21"/>
  <c r="Y95" i="21"/>
  <c r="X95" i="21"/>
  <c r="W95" i="21"/>
  <c r="V95" i="21"/>
  <c r="U95" i="21"/>
  <c r="T95" i="21"/>
  <c r="S95" i="21"/>
  <c r="R95" i="21"/>
  <c r="Q95" i="21"/>
  <c r="P95" i="21"/>
  <c r="O95" i="21"/>
  <c r="N95" i="21"/>
  <c r="M95" i="21"/>
  <c r="L95" i="21"/>
  <c r="K95" i="21"/>
  <c r="J95" i="21"/>
  <c r="I95" i="21"/>
  <c r="H95" i="21"/>
  <c r="G95" i="21"/>
  <c r="F95" i="21"/>
  <c r="E95" i="21"/>
  <c r="D95" i="21"/>
  <c r="C95" i="21"/>
  <c r="B95" i="21"/>
  <c r="A95" i="21"/>
  <c r="EF94" i="21"/>
  <c r="EE94" i="21"/>
  <c r="ED94" i="21"/>
  <c r="EC94" i="21"/>
  <c r="EB94" i="21"/>
  <c r="EA94" i="21"/>
  <c r="DZ94" i="21"/>
  <c r="DY94" i="21"/>
  <c r="DX94" i="21"/>
  <c r="DW94" i="21"/>
  <c r="DV94" i="21"/>
  <c r="DU94" i="21"/>
  <c r="DT94" i="21"/>
  <c r="DS94" i="21"/>
  <c r="DR94" i="21"/>
  <c r="DQ94" i="21"/>
  <c r="DP94" i="21"/>
  <c r="DO94" i="21"/>
  <c r="DN94" i="21"/>
  <c r="DM94" i="21"/>
  <c r="DL94" i="21"/>
  <c r="DK94" i="21"/>
  <c r="DJ94" i="21"/>
  <c r="DI94" i="21"/>
  <c r="DH94" i="21"/>
  <c r="DG94" i="21"/>
  <c r="DF94" i="21"/>
  <c r="DE94" i="21"/>
  <c r="DD94" i="21"/>
  <c r="DC94" i="21"/>
  <c r="DB94" i="21"/>
  <c r="DA94" i="21"/>
  <c r="CZ94" i="21"/>
  <c r="CY94" i="21"/>
  <c r="CX94" i="21"/>
  <c r="CW94" i="21"/>
  <c r="CV94" i="21"/>
  <c r="CU94" i="21"/>
  <c r="CT94" i="21"/>
  <c r="CS94" i="21"/>
  <c r="CR94" i="21"/>
  <c r="CQ94" i="21"/>
  <c r="CP94" i="21"/>
  <c r="CO94" i="21"/>
  <c r="CN94" i="21"/>
  <c r="CM94" i="21"/>
  <c r="CL94" i="21"/>
  <c r="CK94" i="21"/>
  <c r="CJ94" i="21"/>
  <c r="CI94" i="21"/>
  <c r="CH94" i="21"/>
  <c r="CG94" i="21"/>
  <c r="CF94" i="21"/>
  <c r="CE94" i="21"/>
  <c r="CD94" i="21"/>
  <c r="CC94" i="21"/>
  <c r="CB94" i="21"/>
  <c r="CA94" i="21"/>
  <c r="BZ94" i="21"/>
  <c r="BY94" i="21"/>
  <c r="BX94" i="21"/>
  <c r="BW94" i="21"/>
  <c r="BV94" i="21"/>
  <c r="BU94" i="21"/>
  <c r="BT94" i="21"/>
  <c r="BS94" i="21"/>
  <c r="BQ94" i="21"/>
  <c r="BP94" i="21"/>
  <c r="BO94" i="21"/>
  <c r="BN94" i="21"/>
  <c r="BM94" i="21"/>
  <c r="BL94" i="21"/>
  <c r="BK94" i="21"/>
  <c r="BJ94" i="21"/>
  <c r="BI94" i="21"/>
  <c r="BH94" i="21"/>
  <c r="BG94" i="21"/>
  <c r="BF94" i="21"/>
  <c r="BE94" i="21"/>
  <c r="BD94" i="21"/>
  <c r="BC94" i="21"/>
  <c r="BB94" i="21"/>
  <c r="BA94" i="21"/>
  <c r="AZ94" i="21"/>
  <c r="AY94" i="21"/>
  <c r="AX94" i="21"/>
  <c r="AW94" i="21"/>
  <c r="AV94" i="21"/>
  <c r="AU94" i="21"/>
  <c r="AT94" i="21"/>
  <c r="AS94" i="21"/>
  <c r="AR94" i="21"/>
  <c r="AQ94" i="21"/>
  <c r="AP94" i="21"/>
  <c r="AO94" i="21"/>
  <c r="AN94" i="21"/>
  <c r="AM94" i="21"/>
  <c r="AL94" i="21"/>
  <c r="AK94" i="21"/>
  <c r="AJ94" i="21"/>
  <c r="AI94" i="21"/>
  <c r="AH94" i="21"/>
  <c r="AG94" i="21"/>
  <c r="AF94" i="21"/>
  <c r="AE94" i="21"/>
  <c r="AD94" i="21"/>
  <c r="AC94" i="21"/>
  <c r="AB94" i="21"/>
  <c r="AA94" i="21"/>
  <c r="Z94" i="21"/>
  <c r="Y94" i="21"/>
  <c r="X94" i="21"/>
  <c r="W94" i="21"/>
  <c r="V94" i="21"/>
  <c r="U94" i="21"/>
  <c r="T94" i="21"/>
  <c r="S94" i="21"/>
  <c r="R94" i="21"/>
  <c r="Q94" i="21"/>
  <c r="P94" i="21"/>
  <c r="O94" i="21"/>
  <c r="N94" i="21"/>
  <c r="M94" i="21"/>
  <c r="L94" i="21"/>
  <c r="K94" i="21"/>
  <c r="J94" i="21"/>
  <c r="I94" i="21"/>
  <c r="H94" i="21"/>
  <c r="G94" i="21"/>
  <c r="F94" i="21"/>
  <c r="E94" i="21"/>
  <c r="D94" i="21"/>
  <c r="C94" i="21"/>
  <c r="B94" i="21"/>
  <c r="A94" i="21"/>
  <c r="EF93" i="21"/>
  <c r="EE93" i="21"/>
  <c r="ED93" i="21"/>
  <c r="EC93" i="21"/>
  <c r="EB93" i="21"/>
  <c r="EA93" i="21"/>
  <c r="DZ93" i="21"/>
  <c r="DY93" i="21"/>
  <c r="DX93" i="21"/>
  <c r="DW93" i="21"/>
  <c r="DV93" i="21"/>
  <c r="DU93" i="21"/>
  <c r="DT93" i="21"/>
  <c r="DS93" i="21"/>
  <c r="DR93" i="21"/>
  <c r="DQ93" i="21"/>
  <c r="DP93" i="21"/>
  <c r="DO93" i="21"/>
  <c r="DN93" i="21"/>
  <c r="DM93" i="21"/>
  <c r="DL93" i="21"/>
  <c r="DK93" i="21"/>
  <c r="DJ93" i="21"/>
  <c r="DI93" i="21"/>
  <c r="DH93" i="21"/>
  <c r="DG93" i="21"/>
  <c r="DF93" i="21"/>
  <c r="DE93" i="21"/>
  <c r="DD93" i="21"/>
  <c r="DC93" i="21"/>
  <c r="DB93" i="21"/>
  <c r="DA93" i="21"/>
  <c r="CZ93" i="21"/>
  <c r="CY93" i="21"/>
  <c r="CX93" i="21"/>
  <c r="CW93" i="21"/>
  <c r="CV93" i="21"/>
  <c r="CU93" i="21"/>
  <c r="CT93" i="21"/>
  <c r="CS93" i="21"/>
  <c r="CR93" i="21"/>
  <c r="CQ93" i="21"/>
  <c r="CP93" i="21"/>
  <c r="CO93" i="21"/>
  <c r="CN93" i="21"/>
  <c r="CM93" i="21"/>
  <c r="CL93" i="21"/>
  <c r="CK93" i="21"/>
  <c r="CJ93" i="21"/>
  <c r="CI93" i="21"/>
  <c r="CH93" i="21"/>
  <c r="CG93" i="21"/>
  <c r="CF93" i="21"/>
  <c r="CE93" i="21"/>
  <c r="CD93" i="21"/>
  <c r="CC93" i="21"/>
  <c r="CB93" i="21"/>
  <c r="CA93" i="21"/>
  <c r="BZ93" i="21"/>
  <c r="BY93" i="21"/>
  <c r="BX93" i="21"/>
  <c r="BW93" i="21"/>
  <c r="BV93" i="21"/>
  <c r="BU93" i="21"/>
  <c r="BT93" i="21"/>
  <c r="BS93" i="21"/>
  <c r="BQ93" i="21"/>
  <c r="BP93" i="21"/>
  <c r="BO93" i="21"/>
  <c r="BN93" i="21"/>
  <c r="BM93" i="21"/>
  <c r="BL93" i="21"/>
  <c r="BK93" i="21"/>
  <c r="BJ93" i="21"/>
  <c r="BI93" i="21"/>
  <c r="BH93" i="21"/>
  <c r="BG93" i="21"/>
  <c r="BF93" i="21"/>
  <c r="BE93" i="21"/>
  <c r="BD93" i="21"/>
  <c r="BC93" i="21"/>
  <c r="BB93" i="21"/>
  <c r="BA93" i="21"/>
  <c r="AZ93" i="21"/>
  <c r="AY93" i="21"/>
  <c r="AX93" i="21"/>
  <c r="AW93" i="21"/>
  <c r="AV93" i="21"/>
  <c r="AU93" i="21"/>
  <c r="AT93" i="21"/>
  <c r="AS93" i="21"/>
  <c r="AR93" i="21"/>
  <c r="AQ93" i="21"/>
  <c r="AP93" i="21"/>
  <c r="AO93" i="21"/>
  <c r="AN93" i="21"/>
  <c r="AM93" i="21"/>
  <c r="AL93" i="21"/>
  <c r="AK93" i="21"/>
  <c r="AJ93" i="21"/>
  <c r="AI93" i="21"/>
  <c r="AH93" i="21"/>
  <c r="AG93" i="21"/>
  <c r="AF93" i="21"/>
  <c r="AE93" i="21"/>
  <c r="AD93" i="21"/>
  <c r="AC93" i="21"/>
  <c r="AB93" i="21"/>
  <c r="AA93" i="21"/>
  <c r="Z93" i="21"/>
  <c r="Y93" i="21"/>
  <c r="X93" i="21"/>
  <c r="W93" i="21"/>
  <c r="V93" i="21"/>
  <c r="U93" i="21"/>
  <c r="T93" i="21"/>
  <c r="S93" i="21"/>
  <c r="R93" i="21"/>
  <c r="Q93" i="21"/>
  <c r="P93" i="21"/>
  <c r="O93" i="21"/>
  <c r="N93" i="21"/>
  <c r="M93" i="21"/>
  <c r="L93" i="21"/>
  <c r="K93" i="21"/>
  <c r="J93" i="21"/>
  <c r="I93" i="21"/>
  <c r="H93" i="21"/>
  <c r="G93" i="21"/>
  <c r="F93" i="21"/>
  <c r="E93" i="21"/>
  <c r="D93" i="21"/>
  <c r="C93" i="21"/>
  <c r="B93" i="21"/>
  <c r="A93" i="21"/>
  <c r="EF92" i="21"/>
  <c r="EE92" i="21"/>
  <c r="ED92" i="21"/>
  <c r="EC92" i="21"/>
  <c r="EB92" i="21"/>
  <c r="EA92" i="21"/>
  <c r="DZ92" i="21"/>
  <c r="DY92" i="21"/>
  <c r="DX92" i="21"/>
  <c r="DW92" i="21"/>
  <c r="DV92" i="21"/>
  <c r="DU92" i="21"/>
  <c r="DT92" i="21"/>
  <c r="DS92" i="21"/>
  <c r="DR92" i="21"/>
  <c r="DQ92" i="21"/>
  <c r="DP92" i="21"/>
  <c r="DO92" i="21"/>
  <c r="DN92" i="21"/>
  <c r="DM92" i="21"/>
  <c r="DL92" i="21"/>
  <c r="DK92" i="21"/>
  <c r="DJ92" i="21"/>
  <c r="DI92" i="21"/>
  <c r="DH92" i="21"/>
  <c r="DG92" i="21"/>
  <c r="DF92" i="21"/>
  <c r="DE92" i="21"/>
  <c r="DD92" i="21"/>
  <c r="DC92" i="21"/>
  <c r="DB92" i="21"/>
  <c r="DA92" i="21"/>
  <c r="CZ92" i="21"/>
  <c r="CY92" i="21"/>
  <c r="CX92" i="21"/>
  <c r="CW92" i="21"/>
  <c r="CV92" i="21"/>
  <c r="CU92" i="21"/>
  <c r="CT92" i="21"/>
  <c r="CS92" i="21"/>
  <c r="CR92" i="21"/>
  <c r="CQ92" i="21"/>
  <c r="CP92" i="21"/>
  <c r="CO92" i="21"/>
  <c r="CN92" i="21"/>
  <c r="CM92" i="21"/>
  <c r="CL92" i="21"/>
  <c r="CK92" i="21"/>
  <c r="CJ92" i="21"/>
  <c r="CI92" i="21"/>
  <c r="CH92" i="21"/>
  <c r="CG92" i="21"/>
  <c r="CF92" i="21"/>
  <c r="CE92" i="21"/>
  <c r="CD92" i="21"/>
  <c r="CC92" i="21"/>
  <c r="CB92" i="21"/>
  <c r="CA92" i="21"/>
  <c r="BZ92" i="21"/>
  <c r="BY92" i="21"/>
  <c r="BX92" i="21"/>
  <c r="BW92" i="21"/>
  <c r="BV92" i="21"/>
  <c r="BU92" i="21"/>
  <c r="BT92" i="21"/>
  <c r="BS92" i="21"/>
  <c r="BQ92" i="21"/>
  <c r="BP92" i="21"/>
  <c r="BO92" i="21"/>
  <c r="BN92" i="21"/>
  <c r="BM92" i="21"/>
  <c r="BL92" i="21"/>
  <c r="BK92" i="21"/>
  <c r="BJ92" i="21"/>
  <c r="BI92" i="21"/>
  <c r="BH92" i="21"/>
  <c r="BG92" i="21"/>
  <c r="BF92" i="21"/>
  <c r="BE92" i="21"/>
  <c r="BD92" i="21"/>
  <c r="BC92" i="21"/>
  <c r="BB92" i="21"/>
  <c r="BA92" i="21"/>
  <c r="AZ92" i="21"/>
  <c r="AY92" i="21"/>
  <c r="AX92" i="21"/>
  <c r="AW92" i="21"/>
  <c r="AV92" i="21"/>
  <c r="AU92" i="21"/>
  <c r="AT92" i="21"/>
  <c r="AS92" i="21"/>
  <c r="AR92" i="21"/>
  <c r="AQ92" i="21"/>
  <c r="AP92" i="21"/>
  <c r="AO92" i="21"/>
  <c r="AN92" i="21"/>
  <c r="AM92" i="21"/>
  <c r="AL92" i="21"/>
  <c r="AK92" i="21"/>
  <c r="AJ92" i="21"/>
  <c r="AI92" i="21"/>
  <c r="AH92" i="21"/>
  <c r="AG92" i="21"/>
  <c r="AF92" i="21"/>
  <c r="AE92" i="21"/>
  <c r="AD92" i="21"/>
  <c r="AC92" i="21"/>
  <c r="AB92" i="21"/>
  <c r="AA92" i="21"/>
  <c r="Z92" i="21"/>
  <c r="Y92" i="21"/>
  <c r="X92" i="21"/>
  <c r="W92" i="21"/>
  <c r="V92" i="21"/>
  <c r="U92" i="21"/>
  <c r="T92" i="21"/>
  <c r="S92" i="21"/>
  <c r="R92" i="21"/>
  <c r="Q92" i="21"/>
  <c r="P92" i="21"/>
  <c r="O92" i="21"/>
  <c r="N92" i="21"/>
  <c r="M92" i="21"/>
  <c r="L92" i="21"/>
  <c r="K92" i="21"/>
  <c r="J92" i="21"/>
  <c r="I92" i="21"/>
  <c r="H92" i="21"/>
  <c r="G92" i="21"/>
  <c r="F92" i="21"/>
  <c r="E92" i="21"/>
  <c r="D92" i="21"/>
  <c r="C92" i="21"/>
  <c r="B92" i="21"/>
  <c r="A92" i="21"/>
  <c r="EF91" i="21"/>
  <c r="EE91" i="21"/>
  <c r="ED91" i="21"/>
  <c r="EC91" i="21"/>
  <c r="EB91" i="21"/>
  <c r="EA91" i="21"/>
  <c r="DZ91" i="21"/>
  <c r="DY91" i="21"/>
  <c r="DX91" i="21"/>
  <c r="DW91" i="21"/>
  <c r="DV91" i="21"/>
  <c r="DU91" i="21"/>
  <c r="DT91" i="21"/>
  <c r="DS91" i="21"/>
  <c r="DR91" i="21"/>
  <c r="DQ91" i="21"/>
  <c r="DP91" i="21"/>
  <c r="DO91" i="21"/>
  <c r="DN91" i="21"/>
  <c r="DM91" i="21"/>
  <c r="DL91" i="21"/>
  <c r="DK91" i="21"/>
  <c r="DJ91" i="21"/>
  <c r="DI91" i="21"/>
  <c r="DH91" i="21"/>
  <c r="DG91" i="21"/>
  <c r="DF91" i="21"/>
  <c r="DE91" i="21"/>
  <c r="DD91" i="21"/>
  <c r="DC91" i="21"/>
  <c r="DB91" i="21"/>
  <c r="DA91" i="21"/>
  <c r="CZ91" i="21"/>
  <c r="CY91" i="21"/>
  <c r="CX91" i="21"/>
  <c r="CW91" i="21"/>
  <c r="CV91" i="21"/>
  <c r="CU91" i="21"/>
  <c r="CT91" i="21"/>
  <c r="CS91" i="21"/>
  <c r="CR91" i="21"/>
  <c r="CQ91" i="21"/>
  <c r="CP91" i="21"/>
  <c r="CO91" i="21"/>
  <c r="CN91" i="21"/>
  <c r="CM91" i="21"/>
  <c r="CL91" i="21"/>
  <c r="CK91" i="21"/>
  <c r="CJ91" i="21"/>
  <c r="CI91" i="21"/>
  <c r="CH91" i="21"/>
  <c r="CG91" i="21"/>
  <c r="CF91" i="21"/>
  <c r="CE91" i="21"/>
  <c r="CD91" i="21"/>
  <c r="CC91" i="21"/>
  <c r="CB91" i="21"/>
  <c r="CA91" i="21"/>
  <c r="BZ91" i="21"/>
  <c r="BY91" i="21"/>
  <c r="BX91" i="21"/>
  <c r="BW91" i="21"/>
  <c r="BV91" i="21"/>
  <c r="BU91" i="21"/>
  <c r="BT91" i="21"/>
  <c r="BS91" i="21"/>
  <c r="BQ91" i="21"/>
  <c r="BP91" i="21"/>
  <c r="BO91" i="21"/>
  <c r="BN91" i="21"/>
  <c r="BM91" i="21"/>
  <c r="BL91" i="21"/>
  <c r="BK91" i="21"/>
  <c r="BJ91" i="21"/>
  <c r="BI91" i="21"/>
  <c r="BH91" i="21"/>
  <c r="BG91" i="21"/>
  <c r="BF91" i="21"/>
  <c r="BE91" i="21"/>
  <c r="BD91" i="21"/>
  <c r="BC91" i="21"/>
  <c r="BB91" i="21"/>
  <c r="BA91" i="21"/>
  <c r="AZ91" i="21"/>
  <c r="AY91" i="21"/>
  <c r="AX91" i="21"/>
  <c r="AW91" i="21"/>
  <c r="AV91" i="21"/>
  <c r="AU91" i="21"/>
  <c r="AT91" i="21"/>
  <c r="AS91" i="21"/>
  <c r="AR91" i="21"/>
  <c r="AQ91" i="21"/>
  <c r="AP91" i="21"/>
  <c r="AO91" i="21"/>
  <c r="AN91" i="21"/>
  <c r="AM91" i="21"/>
  <c r="AL91" i="21"/>
  <c r="AK91" i="21"/>
  <c r="AJ91" i="21"/>
  <c r="AI91" i="21"/>
  <c r="AH91" i="21"/>
  <c r="AG91" i="21"/>
  <c r="AF91" i="21"/>
  <c r="AE91" i="21"/>
  <c r="AD91" i="21"/>
  <c r="AC91" i="21"/>
  <c r="AB91" i="21"/>
  <c r="AA91" i="21"/>
  <c r="Z91" i="21"/>
  <c r="Y91" i="21"/>
  <c r="X91" i="21"/>
  <c r="W91" i="21"/>
  <c r="V91" i="21"/>
  <c r="U91" i="21"/>
  <c r="T91" i="21"/>
  <c r="S91" i="21"/>
  <c r="R91" i="21"/>
  <c r="Q91" i="21"/>
  <c r="P91" i="21"/>
  <c r="O91" i="21"/>
  <c r="N91" i="21"/>
  <c r="M91" i="21"/>
  <c r="L91" i="21"/>
  <c r="K91" i="21"/>
  <c r="J91" i="21"/>
  <c r="I91" i="21"/>
  <c r="H91" i="21"/>
  <c r="G91" i="21"/>
  <c r="F91" i="21"/>
  <c r="E91" i="21"/>
  <c r="D91" i="21"/>
  <c r="C91" i="21"/>
  <c r="B91" i="21"/>
  <c r="A91" i="21"/>
  <c r="EF90" i="21"/>
  <c r="EE90" i="21"/>
  <c r="ED90" i="21"/>
  <c r="EC90" i="21"/>
  <c r="EB90" i="21"/>
  <c r="EA90" i="21"/>
  <c r="DZ90" i="21"/>
  <c r="DY90" i="21"/>
  <c r="DX90" i="21"/>
  <c r="DW90" i="21"/>
  <c r="DV90" i="21"/>
  <c r="DU90" i="21"/>
  <c r="DT90" i="21"/>
  <c r="DS90" i="21"/>
  <c r="DR90" i="21"/>
  <c r="DQ90" i="21"/>
  <c r="DP90" i="21"/>
  <c r="DO90" i="21"/>
  <c r="DN90" i="21"/>
  <c r="DM90" i="21"/>
  <c r="DL90" i="21"/>
  <c r="DK90" i="21"/>
  <c r="DJ90" i="21"/>
  <c r="DI90" i="21"/>
  <c r="DH90" i="21"/>
  <c r="DG90" i="21"/>
  <c r="DF90" i="21"/>
  <c r="DE90" i="21"/>
  <c r="DD90" i="21"/>
  <c r="DC90" i="21"/>
  <c r="DB90" i="21"/>
  <c r="DA90" i="21"/>
  <c r="CZ90" i="21"/>
  <c r="CY90" i="21"/>
  <c r="CX90" i="21"/>
  <c r="CW90" i="21"/>
  <c r="CV90" i="21"/>
  <c r="CU90" i="21"/>
  <c r="CT90" i="21"/>
  <c r="CS90" i="21"/>
  <c r="CR90" i="21"/>
  <c r="CQ90" i="21"/>
  <c r="CP90" i="21"/>
  <c r="CO90" i="21"/>
  <c r="CN90" i="21"/>
  <c r="CM90" i="21"/>
  <c r="CL90" i="21"/>
  <c r="CK90" i="21"/>
  <c r="CJ90" i="21"/>
  <c r="CI90" i="21"/>
  <c r="CH90" i="21"/>
  <c r="CG90" i="21"/>
  <c r="CF90" i="21"/>
  <c r="CE90" i="21"/>
  <c r="CD90" i="21"/>
  <c r="CC90" i="21"/>
  <c r="CB90" i="21"/>
  <c r="CA90" i="21"/>
  <c r="BZ90" i="21"/>
  <c r="BY90" i="21"/>
  <c r="BX90" i="21"/>
  <c r="BW90" i="21"/>
  <c r="BV90" i="21"/>
  <c r="BU90" i="21"/>
  <c r="BT90" i="21"/>
  <c r="BS90" i="21"/>
  <c r="BQ90" i="21"/>
  <c r="BP90" i="21"/>
  <c r="BO90" i="21"/>
  <c r="BN90" i="21"/>
  <c r="BM90" i="21"/>
  <c r="BL90" i="21"/>
  <c r="BK90" i="21"/>
  <c r="BJ90" i="21"/>
  <c r="BI90" i="21"/>
  <c r="BH90" i="21"/>
  <c r="BG90" i="21"/>
  <c r="BF90" i="21"/>
  <c r="BE90" i="21"/>
  <c r="BD90" i="21"/>
  <c r="BC90" i="21"/>
  <c r="BB90" i="21"/>
  <c r="BA90" i="21"/>
  <c r="AZ90" i="21"/>
  <c r="AY90" i="21"/>
  <c r="AX90" i="21"/>
  <c r="AW90" i="21"/>
  <c r="AV90" i="21"/>
  <c r="AU90" i="21"/>
  <c r="AT90" i="21"/>
  <c r="AS90" i="21"/>
  <c r="AR90" i="21"/>
  <c r="AQ90" i="21"/>
  <c r="AP90" i="21"/>
  <c r="AO90" i="21"/>
  <c r="AN90" i="21"/>
  <c r="AM90" i="21"/>
  <c r="AL90" i="21"/>
  <c r="AK90" i="21"/>
  <c r="AJ90" i="21"/>
  <c r="AI90" i="21"/>
  <c r="AH90" i="21"/>
  <c r="AG90" i="21"/>
  <c r="AF90" i="21"/>
  <c r="AE90" i="21"/>
  <c r="AD90" i="21"/>
  <c r="AC90" i="21"/>
  <c r="AB90" i="21"/>
  <c r="AA90" i="21"/>
  <c r="Z90" i="21"/>
  <c r="Y90" i="21"/>
  <c r="X90" i="21"/>
  <c r="W90" i="21"/>
  <c r="V90" i="21"/>
  <c r="U90" i="21"/>
  <c r="T90" i="21"/>
  <c r="S90" i="21"/>
  <c r="R90" i="21"/>
  <c r="Q90" i="21"/>
  <c r="P90" i="21"/>
  <c r="O90" i="21"/>
  <c r="N90" i="21"/>
  <c r="M90" i="21"/>
  <c r="L90" i="21"/>
  <c r="K90" i="21"/>
  <c r="J90" i="21"/>
  <c r="I90" i="21"/>
  <c r="H90" i="21"/>
  <c r="G90" i="21"/>
  <c r="F90" i="21"/>
  <c r="E90" i="21"/>
  <c r="D90" i="21"/>
  <c r="C90" i="21"/>
  <c r="B90" i="21"/>
  <c r="A90" i="21"/>
  <c r="EF89" i="21"/>
  <c r="EE89" i="21"/>
  <c r="ED89" i="21"/>
  <c r="EC89" i="21"/>
  <c r="EB89" i="21"/>
  <c r="EA89" i="21"/>
  <c r="DZ89" i="21"/>
  <c r="DY89" i="21"/>
  <c r="DX89" i="21"/>
  <c r="DW89" i="21"/>
  <c r="DV89" i="21"/>
  <c r="DU89" i="21"/>
  <c r="DT89" i="21"/>
  <c r="DS89" i="21"/>
  <c r="DR89" i="21"/>
  <c r="DQ89" i="21"/>
  <c r="DP89" i="21"/>
  <c r="DO89" i="21"/>
  <c r="DN89" i="21"/>
  <c r="DM89" i="21"/>
  <c r="DL89" i="21"/>
  <c r="DK89" i="21"/>
  <c r="DJ89" i="21"/>
  <c r="DI89" i="21"/>
  <c r="DH89" i="21"/>
  <c r="DG89" i="21"/>
  <c r="DF89" i="21"/>
  <c r="DE89" i="21"/>
  <c r="DD89" i="21"/>
  <c r="DC89" i="21"/>
  <c r="DB89" i="21"/>
  <c r="DA89" i="21"/>
  <c r="CZ89" i="21"/>
  <c r="CY89" i="21"/>
  <c r="CX89" i="21"/>
  <c r="CW89" i="21"/>
  <c r="CV89" i="21"/>
  <c r="CU89" i="21"/>
  <c r="CT89" i="21"/>
  <c r="CS89" i="21"/>
  <c r="CR89" i="21"/>
  <c r="CQ89" i="21"/>
  <c r="CP89" i="21"/>
  <c r="CO89" i="21"/>
  <c r="CN89" i="21"/>
  <c r="CM89" i="21"/>
  <c r="CL89" i="21"/>
  <c r="CK89" i="21"/>
  <c r="CJ89" i="21"/>
  <c r="CI89" i="21"/>
  <c r="CH89" i="21"/>
  <c r="CG89" i="21"/>
  <c r="CF89" i="21"/>
  <c r="CE89" i="21"/>
  <c r="CD89" i="21"/>
  <c r="CC89" i="21"/>
  <c r="CB89" i="21"/>
  <c r="CA89" i="21"/>
  <c r="BZ89" i="21"/>
  <c r="BY89" i="21"/>
  <c r="BX89" i="21"/>
  <c r="BW89" i="21"/>
  <c r="BV89" i="21"/>
  <c r="BU89" i="21"/>
  <c r="BT89" i="21"/>
  <c r="BS89" i="21"/>
  <c r="BQ89" i="21"/>
  <c r="BP89" i="21"/>
  <c r="BO89" i="21"/>
  <c r="BN89" i="21"/>
  <c r="BM89" i="21"/>
  <c r="BL89" i="21"/>
  <c r="BK89" i="21"/>
  <c r="BJ89" i="21"/>
  <c r="BI89" i="21"/>
  <c r="BH89" i="21"/>
  <c r="BG89" i="21"/>
  <c r="BF89" i="21"/>
  <c r="BE89" i="21"/>
  <c r="BD89" i="21"/>
  <c r="BC89" i="21"/>
  <c r="BB89" i="21"/>
  <c r="BA89" i="21"/>
  <c r="AZ89" i="21"/>
  <c r="AY89" i="21"/>
  <c r="AX89" i="21"/>
  <c r="AW89" i="21"/>
  <c r="AV89" i="21"/>
  <c r="AU89" i="21"/>
  <c r="AT89" i="21"/>
  <c r="AS89" i="21"/>
  <c r="AR89" i="21"/>
  <c r="AQ89" i="21"/>
  <c r="AP89" i="21"/>
  <c r="AO89" i="21"/>
  <c r="AN89" i="21"/>
  <c r="AM89" i="21"/>
  <c r="AL89" i="21"/>
  <c r="AK89" i="21"/>
  <c r="AJ89" i="21"/>
  <c r="AI89" i="21"/>
  <c r="AH89" i="21"/>
  <c r="AG89" i="21"/>
  <c r="AF89" i="21"/>
  <c r="AE89" i="21"/>
  <c r="AD89" i="21"/>
  <c r="AC89" i="21"/>
  <c r="AB89" i="21"/>
  <c r="AA89" i="21"/>
  <c r="Z89" i="21"/>
  <c r="Y89" i="21"/>
  <c r="X89" i="21"/>
  <c r="W89" i="21"/>
  <c r="V89" i="21"/>
  <c r="U89" i="21"/>
  <c r="T89" i="21"/>
  <c r="S89" i="21"/>
  <c r="R89" i="21"/>
  <c r="Q89" i="21"/>
  <c r="P89" i="21"/>
  <c r="O89" i="21"/>
  <c r="N89" i="21"/>
  <c r="M89" i="21"/>
  <c r="L89" i="21"/>
  <c r="K89" i="21"/>
  <c r="J89" i="21"/>
  <c r="I89" i="21"/>
  <c r="H89" i="21"/>
  <c r="G89" i="21"/>
  <c r="F89" i="21"/>
  <c r="E89" i="21"/>
  <c r="D89" i="21"/>
  <c r="C89" i="21"/>
  <c r="B89" i="21"/>
  <c r="A89" i="21"/>
  <c r="EF88" i="21"/>
  <c r="EE88" i="21"/>
  <c r="ED88" i="21"/>
  <c r="EC88" i="21"/>
  <c r="EB88" i="21"/>
  <c r="EA88" i="21"/>
  <c r="DZ88" i="21"/>
  <c r="DY88" i="21"/>
  <c r="DX88" i="21"/>
  <c r="DW88" i="21"/>
  <c r="DV88" i="21"/>
  <c r="DU88" i="21"/>
  <c r="DT88" i="21"/>
  <c r="DS88" i="21"/>
  <c r="DR88" i="21"/>
  <c r="DQ88" i="21"/>
  <c r="DP88" i="21"/>
  <c r="DO88" i="21"/>
  <c r="DN88" i="21"/>
  <c r="DM88" i="21"/>
  <c r="DL88" i="21"/>
  <c r="DK88" i="21"/>
  <c r="DJ88" i="21"/>
  <c r="DI88" i="21"/>
  <c r="DH88" i="21"/>
  <c r="DG88" i="21"/>
  <c r="DF88" i="21"/>
  <c r="DE88" i="21"/>
  <c r="DD88" i="21"/>
  <c r="DC88" i="21"/>
  <c r="DB88" i="21"/>
  <c r="DA88" i="21"/>
  <c r="CZ88" i="21"/>
  <c r="CY88" i="21"/>
  <c r="CX88" i="21"/>
  <c r="CW88" i="21"/>
  <c r="CV88" i="21"/>
  <c r="CU88" i="21"/>
  <c r="CT88" i="21"/>
  <c r="CS88" i="21"/>
  <c r="CR88" i="21"/>
  <c r="CQ88" i="21"/>
  <c r="CP88" i="21"/>
  <c r="CO88" i="21"/>
  <c r="CN88" i="21"/>
  <c r="CM88" i="21"/>
  <c r="CL88" i="21"/>
  <c r="CK88" i="21"/>
  <c r="CJ88" i="21"/>
  <c r="CI88" i="21"/>
  <c r="CH88" i="21"/>
  <c r="CG88" i="21"/>
  <c r="CF88" i="21"/>
  <c r="CE88" i="21"/>
  <c r="CD88" i="21"/>
  <c r="CC88" i="21"/>
  <c r="CB88" i="21"/>
  <c r="CA88" i="21"/>
  <c r="BZ88" i="21"/>
  <c r="BY88" i="21"/>
  <c r="BX88" i="21"/>
  <c r="BW88" i="21"/>
  <c r="BV88" i="21"/>
  <c r="BU88" i="21"/>
  <c r="BT88" i="21"/>
  <c r="BS88" i="21"/>
  <c r="BQ88" i="21"/>
  <c r="BP88" i="21"/>
  <c r="BO88" i="21"/>
  <c r="BN88" i="21"/>
  <c r="BM88" i="21"/>
  <c r="BL88" i="21"/>
  <c r="BK88" i="21"/>
  <c r="BJ88" i="21"/>
  <c r="BI88" i="21"/>
  <c r="BH88" i="21"/>
  <c r="BG88" i="21"/>
  <c r="BF88" i="21"/>
  <c r="BE88" i="21"/>
  <c r="BD88" i="21"/>
  <c r="BC88" i="21"/>
  <c r="BB88" i="21"/>
  <c r="BA88" i="21"/>
  <c r="AZ88" i="21"/>
  <c r="AY88" i="21"/>
  <c r="AX88" i="21"/>
  <c r="AW88" i="21"/>
  <c r="AV88" i="21"/>
  <c r="AU88" i="21"/>
  <c r="AT88" i="21"/>
  <c r="AS88" i="21"/>
  <c r="AR88" i="21"/>
  <c r="AQ88" i="21"/>
  <c r="AP88" i="21"/>
  <c r="AO88" i="21"/>
  <c r="AN88" i="21"/>
  <c r="AM88" i="21"/>
  <c r="AL88" i="21"/>
  <c r="AK88" i="21"/>
  <c r="AJ88" i="21"/>
  <c r="AI88" i="21"/>
  <c r="AH88" i="21"/>
  <c r="AG88" i="21"/>
  <c r="AF88" i="21"/>
  <c r="AE88" i="21"/>
  <c r="AD88" i="21"/>
  <c r="AC88" i="21"/>
  <c r="AB88" i="21"/>
  <c r="AA88" i="21"/>
  <c r="Z88" i="21"/>
  <c r="Y88" i="21"/>
  <c r="X88" i="21"/>
  <c r="W88" i="21"/>
  <c r="V88" i="21"/>
  <c r="U88" i="21"/>
  <c r="T88" i="21"/>
  <c r="S88" i="21"/>
  <c r="R88" i="21"/>
  <c r="Q88" i="21"/>
  <c r="P88" i="21"/>
  <c r="O88" i="21"/>
  <c r="N88" i="21"/>
  <c r="M88" i="21"/>
  <c r="L88" i="21"/>
  <c r="K88" i="21"/>
  <c r="J88" i="21"/>
  <c r="I88" i="21"/>
  <c r="H88" i="21"/>
  <c r="G88" i="21"/>
  <c r="F88" i="21"/>
  <c r="E88" i="21"/>
  <c r="D88" i="21"/>
  <c r="C88" i="21"/>
  <c r="B88" i="21"/>
  <c r="A88" i="21"/>
  <c r="EF87" i="21"/>
  <c r="EE87" i="21"/>
  <c r="ED87" i="21"/>
  <c r="EC87" i="21"/>
  <c r="EB87" i="21"/>
  <c r="EA87" i="21"/>
  <c r="DZ87" i="21"/>
  <c r="DY87" i="21"/>
  <c r="DX87" i="21"/>
  <c r="DW87" i="21"/>
  <c r="DV87" i="21"/>
  <c r="DU87" i="21"/>
  <c r="DT87" i="21"/>
  <c r="DS87" i="21"/>
  <c r="DR87" i="21"/>
  <c r="DQ87" i="21"/>
  <c r="DP87" i="21"/>
  <c r="DO87" i="21"/>
  <c r="DN87" i="21"/>
  <c r="DM87" i="21"/>
  <c r="DL87" i="21"/>
  <c r="DK87" i="21"/>
  <c r="DJ87" i="21"/>
  <c r="DI87" i="21"/>
  <c r="DH87" i="21"/>
  <c r="DG87" i="21"/>
  <c r="DF87" i="21"/>
  <c r="DE87" i="21"/>
  <c r="DD87" i="21"/>
  <c r="DC87" i="21"/>
  <c r="DB87" i="21"/>
  <c r="DA87" i="21"/>
  <c r="CZ87" i="21"/>
  <c r="CY87" i="21"/>
  <c r="CX87" i="21"/>
  <c r="CW87" i="21"/>
  <c r="CV87" i="21"/>
  <c r="CU87" i="21"/>
  <c r="CT87" i="21"/>
  <c r="CS87" i="21"/>
  <c r="CR87" i="21"/>
  <c r="CQ87" i="21"/>
  <c r="CP87" i="21"/>
  <c r="CO87" i="21"/>
  <c r="CN87" i="21"/>
  <c r="CM87" i="21"/>
  <c r="CL87" i="21"/>
  <c r="CK87" i="21"/>
  <c r="CJ87" i="21"/>
  <c r="CI87" i="21"/>
  <c r="CH87" i="21"/>
  <c r="CG87" i="21"/>
  <c r="CF87" i="21"/>
  <c r="CE87" i="21"/>
  <c r="CD87" i="21"/>
  <c r="CC87" i="21"/>
  <c r="CB87" i="21"/>
  <c r="CA87" i="21"/>
  <c r="BZ87" i="21"/>
  <c r="BY87" i="21"/>
  <c r="BX87" i="21"/>
  <c r="BW87" i="21"/>
  <c r="BV87" i="21"/>
  <c r="BU87" i="21"/>
  <c r="BT87" i="21"/>
  <c r="BS87" i="21"/>
  <c r="BQ87" i="21"/>
  <c r="BP87" i="21"/>
  <c r="BO87" i="21"/>
  <c r="BN87" i="21"/>
  <c r="BM87" i="21"/>
  <c r="BL87" i="21"/>
  <c r="BK87" i="21"/>
  <c r="BJ87" i="21"/>
  <c r="BI87" i="21"/>
  <c r="BH87" i="21"/>
  <c r="BG87" i="21"/>
  <c r="BF87" i="21"/>
  <c r="BE87" i="21"/>
  <c r="BD87" i="21"/>
  <c r="BC87" i="21"/>
  <c r="BB87" i="21"/>
  <c r="BA87" i="21"/>
  <c r="AZ87" i="21"/>
  <c r="AY87" i="21"/>
  <c r="AX87" i="21"/>
  <c r="AW87" i="21"/>
  <c r="AV87" i="21"/>
  <c r="AU87" i="21"/>
  <c r="AT87" i="21"/>
  <c r="AS87" i="21"/>
  <c r="AR87" i="21"/>
  <c r="AQ87" i="21"/>
  <c r="AP87" i="21"/>
  <c r="AO87" i="21"/>
  <c r="AN87" i="21"/>
  <c r="AM87" i="21"/>
  <c r="AL87" i="21"/>
  <c r="AK87" i="21"/>
  <c r="AJ87" i="21"/>
  <c r="AI87" i="21"/>
  <c r="AH87" i="21"/>
  <c r="AG87" i="21"/>
  <c r="AF87" i="21"/>
  <c r="AE87" i="21"/>
  <c r="AD87" i="21"/>
  <c r="AC87" i="21"/>
  <c r="AB87" i="21"/>
  <c r="AA87" i="21"/>
  <c r="Z87" i="21"/>
  <c r="Y87" i="21"/>
  <c r="X87" i="21"/>
  <c r="W87" i="21"/>
  <c r="V87" i="21"/>
  <c r="U87" i="21"/>
  <c r="T87" i="21"/>
  <c r="S87" i="21"/>
  <c r="R87" i="21"/>
  <c r="Q87" i="21"/>
  <c r="P87" i="21"/>
  <c r="O87" i="21"/>
  <c r="N87" i="21"/>
  <c r="M87" i="21"/>
  <c r="L87" i="21"/>
  <c r="K87" i="21"/>
  <c r="J87" i="21"/>
  <c r="I87" i="21"/>
  <c r="H87" i="21"/>
  <c r="G87" i="21"/>
  <c r="F87" i="21"/>
  <c r="E87" i="21"/>
  <c r="D87" i="21"/>
  <c r="C87" i="21"/>
  <c r="B87" i="21"/>
  <c r="A87" i="21"/>
  <c r="EF86" i="21"/>
  <c r="EE86" i="21"/>
  <c r="ED86" i="21"/>
  <c r="EC86" i="21"/>
  <c r="EB86" i="21"/>
  <c r="EA86" i="21"/>
  <c r="DZ86" i="21"/>
  <c r="DY86" i="21"/>
  <c r="DX86" i="21"/>
  <c r="DW86" i="21"/>
  <c r="DV86" i="21"/>
  <c r="DU86" i="21"/>
  <c r="DT86" i="21"/>
  <c r="DS86" i="21"/>
  <c r="DR86" i="21"/>
  <c r="DQ86" i="21"/>
  <c r="DP86" i="21"/>
  <c r="DO86" i="21"/>
  <c r="DN86" i="21"/>
  <c r="DM86" i="21"/>
  <c r="DL86" i="21"/>
  <c r="DK86" i="21"/>
  <c r="DJ86" i="21"/>
  <c r="DI86" i="21"/>
  <c r="DH86" i="21"/>
  <c r="DG86" i="21"/>
  <c r="DF86" i="21"/>
  <c r="DE86" i="21"/>
  <c r="DD86" i="21"/>
  <c r="DC86" i="21"/>
  <c r="DB86" i="21"/>
  <c r="DA86" i="21"/>
  <c r="CZ86" i="21"/>
  <c r="CY86" i="21"/>
  <c r="CX86" i="21"/>
  <c r="CW86" i="21"/>
  <c r="CV86" i="21"/>
  <c r="CU86" i="21"/>
  <c r="CT86" i="21"/>
  <c r="CS86" i="21"/>
  <c r="CR86" i="21"/>
  <c r="CQ86" i="21"/>
  <c r="CP86" i="21"/>
  <c r="CO86" i="21"/>
  <c r="CN86" i="21"/>
  <c r="CM86" i="21"/>
  <c r="CL86" i="21"/>
  <c r="CK86" i="21"/>
  <c r="CJ86" i="21"/>
  <c r="CI86" i="21"/>
  <c r="CH86" i="21"/>
  <c r="CG86" i="21"/>
  <c r="CF86" i="21"/>
  <c r="CE86" i="21"/>
  <c r="CD86" i="21"/>
  <c r="CC86" i="21"/>
  <c r="CB86" i="21"/>
  <c r="CA86" i="21"/>
  <c r="BZ86" i="21"/>
  <c r="BY86" i="21"/>
  <c r="BX86" i="21"/>
  <c r="BW86" i="21"/>
  <c r="BV86" i="21"/>
  <c r="BU86" i="21"/>
  <c r="BT86" i="21"/>
  <c r="BS86" i="21"/>
  <c r="BQ86" i="21"/>
  <c r="BP86" i="21"/>
  <c r="BO86" i="21"/>
  <c r="BN86" i="21"/>
  <c r="BM86" i="21"/>
  <c r="BL86" i="21"/>
  <c r="BK86" i="21"/>
  <c r="BJ86" i="21"/>
  <c r="BI86" i="21"/>
  <c r="BH86" i="21"/>
  <c r="BG86" i="21"/>
  <c r="BF86" i="21"/>
  <c r="BE86" i="21"/>
  <c r="BD86" i="21"/>
  <c r="BC86" i="21"/>
  <c r="BB86" i="21"/>
  <c r="BA86" i="21"/>
  <c r="AZ86" i="21"/>
  <c r="AY86" i="21"/>
  <c r="AX86" i="21"/>
  <c r="AW86" i="21"/>
  <c r="AV86" i="21"/>
  <c r="AU86" i="21"/>
  <c r="AT86" i="21"/>
  <c r="AS86" i="21"/>
  <c r="AR86" i="21"/>
  <c r="AQ86" i="21"/>
  <c r="AP86" i="21"/>
  <c r="AO86" i="21"/>
  <c r="AN86" i="21"/>
  <c r="AM86" i="21"/>
  <c r="AL86" i="21"/>
  <c r="AK86" i="21"/>
  <c r="AJ86" i="21"/>
  <c r="AI86" i="21"/>
  <c r="AH86" i="21"/>
  <c r="AG86" i="21"/>
  <c r="AF86" i="21"/>
  <c r="AE86" i="21"/>
  <c r="AD86" i="21"/>
  <c r="AC86" i="21"/>
  <c r="AB86" i="21"/>
  <c r="AA86" i="21"/>
  <c r="Z86" i="21"/>
  <c r="Y86" i="21"/>
  <c r="X86" i="21"/>
  <c r="W86" i="21"/>
  <c r="V86" i="21"/>
  <c r="U86" i="21"/>
  <c r="T86" i="21"/>
  <c r="S86" i="21"/>
  <c r="R86" i="21"/>
  <c r="Q86" i="21"/>
  <c r="P86" i="21"/>
  <c r="O86" i="21"/>
  <c r="N86" i="21"/>
  <c r="M86" i="21"/>
  <c r="L86" i="21"/>
  <c r="K86" i="21"/>
  <c r="J86" i="21"/>
  <c r="I86" i="21"/>
  <c r="H86" i="21"/>
  <c r="G86" i="21"/>
  <c r="F86" i="21"/>
  <c r="E86" i="21"/>
  <c r="D86" i="21"/>
  <c r="C86" i="21"/>
  <c r="B86" i="21"/>
  <c r="A86" i="21"/>
  <c r="EF85" i="21"/>
  <c r="EE85" i="21"/>
  <c r="ED85" i="21"/>
  <c r="EC85" i="21"/>
  <c r="EB85" i="21"/>
  <c r="EA85" i="21"/>
  <c r="DZ85" i="21"/>
  <c r="DY85" i="21"/>
  <c r="DX85" i="21"/>
  <c r="DW85" i="21"/>
  <c r="DV85" i="21"/>
  <c r="DU85" i="21"/>
  <c r="DT85" i="21"/>
  <c r="DS85" i="21"/>
  <c r="DR85" i="21"/>
  <c r="DQ85" i="21"/>
  <c r="DP85" i="21"/>
  <c r="DO85" i="21"/>
  <c r="DN85" i="21"/>
  <c r="DM85" i="21"/>
  <c r="DL85" i="21"/>
  <c r="DK85" i="21"/>
  <c r="DJ85" i="21"/>
  <c r="DI85" i="21"/>
  <c r="DH85" i="21"/>
  <c r="DG85" i="21"/>
  <c r="DF85" i="21"/>
  <c r="DE85" i="21"/>
  <c r="DD85" i="21"/>
  <c r="DC85" i="21"/>
  <c r="DB85" i="21"/>
  <c r="DA85" i="21"/>
  <c r="CZ85" i="21"/>
  <c r="CY85" i="21"/>
  <c r="CX85" i="21"/>
  <c r="CW85" i="21"/>
  <c r="CV85" i="21"/>
  <c r="CU85" i="21"/>
  <c r="CT85" i="21"/>
  <c r="CS85" i="21"/>
  <c r="CR85" i="21"/>
  <c r="CQ85" i="21"/>
  <c r="CP85" i="21"/>
  <c r="CO85" i="21"/>
  <c r="CN85" i="21"/>
  <c r="CM85" i="21"/>
  <c r="CL85" i="21"/>
  <c r="CK85" i="21"/>
  <c r="CJ85" i="21"/>
  <c r="CI85" i="21"/>
  <c r="CH85" i="21"/>
  <c r="CG85" i="21"/>
  <c r="CF85" i="21"/>
  <c r="CE85" i="21"/>
  <c r="CD85" i="21"/>
  <c r="CC85" i="21"/>
  <c r="CB85" i="21"/>
  <c r="CA85" i="21"/>
  <c r="BZ85" i="21"/>
  <c r="BY85" i="21"/>
  <c r="BX85" i="21"/>
  <c r="BW85" i="21"/>
  <c r="BV85" i="21"/>
  <c r="BU85" i="21"/>
  <c r="BT85" i="21"/>
  <c r="BS85" i="21"/>
  <c r="BQ85" i="21"/>
  <c r="BP85" i="21"/>
  <c r="BO85" i="21"/>
  <c r="BN85" i="21"/>
  <c r="BM85" i="21"/>
  <c r="BL85" i="21"/>
  <c r="BK85" i="21"/>
  <c r="BJ85" i="21"/>
  <c r="BI85" i="21"/>
  <c r="BH85" i="21"/>
  <c r="BG85" i="21"/>
  <c r="BF85" i="21"/>
  <c r="BE85" i="21"/>
  <c r="BD85" i="21"/>
  <c r="BC85" i="21"/>
  <c r="BB85" i="21"/>
  <c r="BA85" i="21"/>
  <c r="AZ85" i="21"/>
  <c r="AY85" i="21"/>
  <c r="AX85" i="21"/>
  <c r="AW85" i="21"/>
  <c r="AV85" i="21"/>
  <c r="AU85" i="21"/>
  <c r="AT85" i="21"/>
  <c r="AS85" i="21"/>
  <c r="AR85" i="21"/>
  <c r="AQ85" i="21"/>
  <c r="AP85" i="21"/>
  <c r="AO85" i="21"/>
  <c r="AN85" i="21"/>
  <c r="AM85" i="21"/>
  <c r="AL85" i="21"/>
  <c r="AK85" i="21"/>
  <c r="AJ85" i="21"/>
  <c r="AI85" i="21"/>
  <c r="AH85" i="21"/>
  <c r="AG85" i="21"/>
  <c r="AF85" i="21"/>
  <c r="AE85" i="21"/>
  <c r="AD85" i="21"/>
  <c r="AC85" i="21"/>
  <c r="AB85" i="21"/>
  <c r="AA85" i="21"/>
  <c r="Z85" i="21"/>
  <c r="Y85" i="21"/>
  <c r="X85" i="21"/>
  <c r="W85" i="21"/>
  <c r="V85" i="21"/>
  <c r="U85" i="21"/>
  <c r="T85" i="21"/>
  <c r="S85" i="21"/>
  <c r="R85" i="21"/>
  <c r="Q85" i="21"/>
  <c r="P85" i="21"/>
  <c r="O85" i="21"/>
  <c r="N85" i="21"/>
  <c r="M85" i="21"/>
  <c r="L85" i="21"/>
  <c r="K85" i="21"/>
  <c r="J85" i="21"/>
  <c r="I85" i="21"/>
  <c r="H85" i="21"/>
  <c r="G85" i="21"/>
  <c r="F85" i="21"/>
  <c r="E85" i="21"/>
  <c r="D85" i="21"/>
  <c r="C85" i="21"/>
  <c r="B85" i="21"/>
  <c r="A85" i="21"/>
  <c r="EF84" i="21"/>
  <c r="EE84" i="21"/>
  <c r="ED84" i="21"/>
  <c r="EC84" i="21"/>
  <c r="EB84" i="21"/>
  <c r="EA84" i="21"/>
  <c r="DZ84" i="21"/>
  <c r="DY84" i="21"/>
  <c r="DX84" i="21"/>
  <c r="DW84" i="21"/>
  <c r="DV84" i="21"/>
  <c r="DU84" i="21"/>
  <c r="DT84" i="21"/>
  <c r="DS84" i="21"/>
  <c r="DR84" i="21"/>
  <c r="DQ84" i="21"/>
  <c r="DP84" i="21"/>
  <c r="DO84" i="21"/>
  <c r="DN84" i="21"/>
  <c r="DM84" i="21"/>
  <c r="DL84" i="21"/>
  <c r="DK84" i="21"/>
  <c r="DJ84" i="21"/>
  <c r="DI84" i="21"/>
  <c r="DH84" i="21"/>
  <c r="DG84" i="21"/>
  <c r="DF84" i="21"/>
  <c r="DE84" i="21"/>
  <c r="DD84" i="21"/>
  <c r="DC84" i="21"/>
  <c r="DB84" i="21"/>
  <c r="DA84" i="21"/>
  <c r="CZ84" i="21"/>
  <c r="CY84" i="21"/>
  <c r="CX84" i="21"/>
  <c r="CW84" i="21"/>
  <c r="CV84" i="21"/>
  <c r="CU84" i="21"/>
  <c r="CT84" i="21"/>
  <c r="CS84" i="21"/>
  <c r="CR84" i="21"/>
  <c r="CQ84" i="21"/>
  <c r="CP84" i="21"/>
  <c r="CO84" i="21"/>
  <c r="CN84" i="21"/>
  <c r="CM84" i="21"/>
  <c r="CL84" i="21"/>
  <c r="CK84" i="21"/>
  <c r="CJ84" i="21"/>
  <c r="CI84" i="21"/>
  <c r="CH84" i="21"/>
  <c r="CG84" i="21"/>
  <c r="CF84" i="21"/>
  <c r="CE84" i="21"/>
  <c r="CD84" i="21"/>
  <c r="CC84" i="21"/>
  <c r="CB84" i="21"/>
  <c r="CA84" i="21"/>
  <c r="BZ84" i="21"/>
  <c r="BY84" i="21"/>
  <c r="BX84" i="21"/>
  <c r="BW84" i="21"/>
  <c r="BV84" i="21"/>
  <c r="BU84" i="21"/>
  <c r="BT84" i="21"/>
  <c r="BS84" i="21"/>
  <c r="BQ84" i="21"/>
  <c r="BP84" i="21"/>
  <c r="BO84" i="21"/>
  <c r="BN84" i="21"/>
  <c r="BM84" i="21"/>
  <c r="BL84" i="21"/>
  <c r="BK84" i="21"/>
  <c r="BJ84" i="21"/>
  <c r="BI84" i="21"/>
  <c r="BH84" i="21"/>
  <c r="BG84" i="21"/>
  <c r="BF84" i="21"/>
  <c r="BE84" i="21"/>
  <c r="BD84" i="21"/>
  <c r="BC84" i="21"/>
  <c r="BB84" i="21"/>
  <c r="BA84" i="21"/>
  <c r="AZ84" i="21"/>
  <c r="AY84" i="21"/>
  <c r="AX84" i="21"/>
  <c r="AW84" i="21"/>
  <c r="AV84" i="21"/>
  <c r="AU84" i="21"/>
  <c r="AT84" i="21"/>
  <c r="AS84" i="21"/>
  <c r="AR84" i="21"/>
  <c r="AQ84" i="21"/>
  <c r="AP84" i="21"/>
  <c r="AO84" i="21"/>
  <c r="AN84" i="21"/>
  <c r="AM84" i="21"/>
  <c r="AL84" i="21"/>
  <c r="AK84" i="21"/>
  <c r="AJ84" i="21"/>
  <c r="AI84" i="21"/>
  <c r="AH84" i="21"/>
  <c r="AG84" i="21"/>
  <c r="AF84" i="21"/>
  <c r="AE84" i="21"/>
  <c r="AD84" i="21"/>
  <c r="AC84" i="21"/>
  <c r="AB84" i="21"/>
  <c r="AA84" i="21"/>
  <c r="Z84" i="21"/>
  <c r="Y84" i="21"/>
  <c r="X84" i="21"/>
  <c r="W84" i="21"/>
  <c r="V84" i="21"/>
  <c r="U84" i="21"/>
  <c r="T84" i="21"/>
  <c r="S84" i="21"/>
  <c r="R84" i="21"/>
  <c r="Q84" i="21"/>
  <c r="P84" i="21"/>
  <c r="O84" i="21"/>
  <c r="N84" i="21"/>
  <c r="M84" i="21"/>
  <c r="L84" i="21"/>
  <c r="K84" i="21"/>
  <c r="J84" i="21"/>
  <c r="I84" i="21"/>
  <c r="H84" i="21"/>
  <c r="G84" i="21"/>
  <c r="F84" i="21"/>
  <c r="E84" i="21"/>
  <c r="D84" i="21"/>
  <c r="C84" i="21"/>
  <c r="B84" i="21"/>
  <c r="A84" i="21"/>
  <c r="EF83" i="21"/>
  <c r="EE83" i="21"/>
  <c r="ED83" i="21"/>
  <c r="EC83" i="21"/>
  <c r="EB83" i="21"/>
  <c r="EA83" i="21"/>
  <c r="DZ83" i="21"/>
  <c r="DY83" i="21"/>
  <c r="DX83" i="21"/>
  <c r="DW83" i="21"/>
  <c r="DV83" i="21"/>
  <c r="DU83" i="21"/>
  <c r="DT83" i="21"/>
  <c r="DS83" i="21"/>
  <c r="DR83" i="21"/>
  <c r="DQ83" i="21"/>
  <c r="DP83" i="21"/>
  <c r="DO83" i="21"/>
  <c r="DN83" i="21"/>
  <c r="DM83" i="21"/>
  <c r="DL83" i="21"/>
  <c r="DK83" i="21"/>
  <c r="DJ83" i="21"/>
  <c r="DI83" i="21"/>
  <c r="DH83" i="21"/>
  <c r="DG83" i="21"/>
  <c r="DF83" i="21"/>
  <c r="DE83" i="21"/>
  <c r="DD83" i="21"/>
  <c r="DC83" i="21"/>
  <c r="DB83" i="21"/>
  <c r="DA83" i="21"/>
  <c r="CZ83" i="21"/>
  <c r="CY83" i="21"/>
  <c r="CX83" i="21"/>
  <c r="CW83" i="21"/>
  <c r="CV83" i="21"/>
  <c r="CU83" i="21"/>
  <c r="CT83" i="21"/>
  <c r="CS83" i="21"/>
  <c r="CR83" i="21"/>
  <c r="CQ83" i="21"/>
  <c r="CP83" i="21"/>
  <c r="CO83" i="21"/>
  <c r="CN83" i="21"/>
  <c r="CM83" i="21"/>
  <c r="CL83" i="21"/>
  <c r="CK83" i="21"/>
  <c r="CJ83" i="21"/>
  <c r="CI83" i="21"/>
  <c r="CH83" i="21"/>
  <c r="CG83" i="21"/>
  <c r="CF83" i="21"/>
  <c r="CE83" i="21"/>
  <c r="CD83" i="21"/>
  <c r="CC83" i="21"/>
  <c r="CB83" i="21"/>
  <c r="CA83" i="21"/>
  <c r="BZ83" i="21"/>
  <c r="BY83" i="21"/>
  <c r="BX83" i="21"/>
  <c r="BW83" i="21"/>
  <c r="BV83" i="21"/>
  <c r="BU83" i="21"/>
  <c r="BT83" i="21"/>
  <c r="BS83" i="21"/>
  <c r="BQ83" i="21"/>
  <c r="BP83" i="21"/>
  <c r="BO83" i="21"/>
  <c r="BN83" i="21"/>
  <c r="BM83" i="21"/>
  <c r="BL83" i="21"/>
  <c r="BK83" i="21"/>
  <c r="BJ83" i="21"/>
  <c r="BI83" i="21"/>
  <c r="BH83" i="21"/>
  <c r="BG83" i="21"/>
  <c r="BF83" i="21"/>
  <c r="BE83" i="21"/>
  <c r="BD83" i="21"/>
  <c r="BC83" i="21"/>
  <c r="BB83" i="21"/>
  <c r="BA83" i="21"/>
  <c r="AZ83" i="21"/>
  <c r="AY83" i="21"/>
  <c r="AX83" i="21"/>
  <c r="AW83" i="21"/>
  <c r="AV83" i="21"/>
  <c r="AU83" i="21"/>
  <c r="AT83" i="21"/>
  <c r="AS83" i="21"/>
  <c r="AR83" i="21"/>
  <c r="AQ83" i="21"/>
  <c r="AP83" i="21"/>
  <c r="AO83" i="21"/>
  <c r="AN83" i="21"/>
  <c r="AM83" i="21"/>
  <c r="AL83" i="21"/>
  <c r="AK83" i="21"/>
  <c r="AJ83" i="21"/>
  <c r="AI83" i="21"/>
  <c r="AH83" i="21"/>
  <c r="AG83" i="21"/>
  <c r="AF83" i="21"/>
  <c r="AE83" i="21"/>
  <c r="AD83" i="21"/>
  <c r="AC83" i="21"/>
  <c r="AB83" i="21"/>
  <c r="AA83" i="21"/>
  <c r="Z83" i="21"/>
  <c r="Y83" i="21"/>
  <c r="X83" i="21"/>
  <c r="W83" i="21"/>
  <c r="V83" i="21"/>
  <c r="U83" i="21"/>
  <c r="T83" i="21"/>
  <c r="S83" i="21"/>
  <c r="R83" i="21"/>
  <c r="Q83" i="21"/>
  <c r="P83" i="21"/>
  <c r="O83" i="21"/>
  <c r="N83" i="21"/>
  <c r="M83" i="21"/>
  <c r="L83" i="21"/>
  <c r="K83" i="21"/>
  <c r="J83" i="21"/>
  <c r="I83" i="21"/>
  <c r="H83" i="21"/>
  <c r="G83" i="21"/>
  <c r="F83" i="21"/>
  <c r="E83" i="21"/>
  <c r="D83" i="21"/>
  <c r="C83" i="21"/>
  <c r="B83" i="21"/>
  <c r="A83" i="21"/>
  <c r="EF82" i="21"/>
  <c r="EE82" i="21"/>
  <c r="ED82" i="21"/>
  <c r="EC82" i="21"/>
  <c r="EB82" i="21"/>
  <c r="EA82" i="21"/>
  <c r="DZ82" i="21"/>
  <c r="DY82" i="21"/>
  <c r="DX82" i="21"/>
  <c r="DW82" i="21"/>
  <c r="DV82" i="21"/>
  <c r="DU82" i="21"/>
  <c r="DT82" i="21"/>
  <c r="DS82" i="21"/>
  <c r="DR82" i="21"/>
  <c r="DQ82" i="21"/>
  <c r="DP82" i="21"/>
  <c r="DO82" i="21"/>
  <c r="DN82" i="21"/>
  <c r="DM82" i="21"/>
  <c r="DL82" i="21"/>
  <c r="DK82" i="21"/>
  <c r="DJ82" i="21"/>
  <c r="DI82" i="21"/>
  <c r="DH82" i="21"/>
  <c r="DG82" i="21"/>
  <c r="DF82" i="21"/>
  <c r="DE82" i="21"/>
  <c r="DD82" i="21"/>
  <c r="DC82" i="21"/>
  <c r="DB82" i="21"/>
  <c r="DA82" i="21"/>
  <c r="CZ82" i="21"/>
  <c r="CY82" i="21"/>
  <c r="CX82" i="21"/>
  <c r="CW82" i="21"/>
  <c r="CV82" i="21"/>
  <c r="CU82" i="21"/>
  <c r="CT82" i="21"/>
  <c r="CS82" i="21"/>
  <c r="CR82" i="21"/>
  <c r="CQ82" i="21"/>
  <c r="CP82" i="21"/>
  <c r="CO82" i="21"/>
  <c r="CN82" i="21"/>
  <c r="CM82" i="21"/>
  <c r="CL82" i="21"/>
  <c r="CK82" i="21"/>
  <c r="CJ82" i="21"/>
  <c r="CI82" i="21"/>
  <c r="CH82" i="21"/>
  <c r="CG82" i="21"/>
  <c r="CF82" i="21"/>
  <c r="CE82" i="21"/>
  <c r="CD82" i="21"/>
  <c r="CC82" i="21"/>
  <c r="CB82" i="21"/>
  <c r="CA82" i="21"/>
  <c r="BZ82" i="21"/>
  <c r="BY82" i="21"/>
  <c r="BX82" i="21"/>
  <c r="BW82" i="21"/>
  <c r="BV82" i="21"/>
  <c r="BU82" i="21"/>
  <c r="BT82" i="21"/>
  <c r="BS82" i="21"/>
  <c r="BQ82" i="21"/>
  <c r="BP82" i="21"/>
  <c r="BO82" i="21"/>
  <c r="BN82" i="21"/>
  <c r="BM82" i="21"/>
  <c r="BL82" i="21"/>
  <c r="BK82" i="21"/>
  <c r="BJ82" i="21"/>
  <c r="BI82" i="21"/>
  <c r="BH82" i="21"/>
  <c r="BG82" i="21"/>
  <c r="BF82" i="21"/>
  <c r="BE82" i="21"/>
  <c r="BD82" i="21"/>
  <c r="BC82" i="21"/>
  <c r="BB82" i="21"/>
  <c r="BA82" i="21"/>
  <c r="AZ82" i="21"/>
  <c r="AY82" i="21"/>
  <c r="AX82" i="21"/>
  <c r="AW82" i="21"/>
  <c r="AV82" i="21"/>
  <c r="AU82" i="21"/>
  <c r="AT82" i="21"/>
  <c r="AS82" i="21"/>
  <c r="AR82" i="21"/>
  <c r="AQ82" i="21"/>
  <c r="AP82" i="21"/>
  <c r="AO82" i="21"/>
  <c r="AN82" i="21"/>
  <c r="AM82" i="21"/>
  <c r="AL82" i="21"/>
  <c r="AK82" i="21"/>
  <c r="AJ82" i="21"/>
  <c r="AI82" i="21"/>
  <c r="AH82" i="21"/>
  <c r="AG82" i="21"/>
  <c r="AF82" i="21"/>
  <c r="AE82" i="21"/>
  <c r="AD82" i="21"/>
  <c r="AC82" i="21"/>
  <c r="AB82" i="21"/>
  <c r="AA82" i="21"/>
  <c r="Z82" i="21"/>
  <c r="Y82" i="21"/>
  <c r="X82" i="21"/>
  <c r="W82" i="21"/>
  <c r="V82" i="21"/>
  <c r="U82" i="21"/>
  <c r="T82" i="21"/>
  <c r="S82" i="21"/>
  <c r="R82" i="21"/>
  <c r="Q82" i="21"/>
  <c r="P82" i="21"/>
  <c r="O82" i="21"/>
  <c r="N82" i="21"/>
  <c r="M82" i="21"/>
  <c r="L82" i="21"/>
  <c r="K82" i="21"/>
  <c r="J82" i="21"/>
  <c r="I82" i="21"/>
  <c r="H82" i="21"/>
  <c r="G82" i="21"/>
  <c r="F82" i="21"/>
  <c r="E82" i="21"/>
  <c r="D82" i="21"/>
  <c r="C82" i="21"/>
  <c r="B82" i="21"/>
  <c r="A82" i="21"/>
  <c r="EF81" i="21"/>
  <c r="EE81" i="21"/>
  <c r="ED81" i="21"/>
  <c r="EC81" i="21"/>
  <c r="EB81" i="21"/>
  <c r="EA81" i="21"/>
  <c r="DZ81" i="21"/>
  <c r="DY81" i="21"/>
  <c r="DX81" i="21"/>
  <c r="DW81" i="21"/>
  <c r="DV81" i="21"/>
  <c r="DU81" i="21"/>
  <c r="DT81" i="21"/>
  <c r="DS81" i="21"/>
  <c r="DR81" i="21"/>
  <c r="DQ81" i="21"/>
  <c r="DP81" i="21"/>
  <c r="DO81" i="21"/>
  <c r="DN81" i="21"/>
  <c r="DM81" i="21"/>
  <c r="DL81" i="21"/>
  <c r="DK81" i="21"/>
  <c r="DJ81" i="21"/>
  <c r="DI81" i="21"/>
  <c r="DH81" i="21"/>
  <c r="DG81" i="21"/>
  <c r="DF81" i="21"/>
  <c r="DE81" i="21"/>
  <c r="DD81" i="21"/>
  <c r="DC81" i="21"/>
  <c r="DB81" i="21"/>
  <c r="DA81" i="21"/>
  <c r="CZ81" i="21"/>
  <c r="CY81" i="21"/>
  <c r="CX81" i="21"/>
  <c r="CW81" i="21"/>
  <c r="CV81" i="21"/>
  <c r="CU81" i="21"/>
  <c r="CT81" i="21"/>
  <c r="CS81" i="21"/>
  <c r="CR81" i="21"/>
  <c r="CQ81" i="21"/>
  <c r="CP81" i="21"/>
  <c r="CO81" i="21"/>
  <c r="CN81" i="21"/>
  <c r="CM81" i="21"/>
  <c r="CL81" i="21"/>
  <c r="CK81" i="21"/>
  <c r="CJ81" i="21"/>
  <c r="CI81" i="21"/>
  <c r="CH81" i="21"/>
  <c r="CG81" i="21"/>
  <c r="CF81" i="21"/>
  <c r="CE81" i="21"/>
  <c r="CD81" i="21"/>
  <c r="CC81" i="21"/>
  <c r="CB81" i="21"/>
  <c r="CA81" i="21"/>
  <c r="BZ81" i="21"/>
  <c r="BY81" i="21"/>
  <c r="BX81" i="21"/>
  <c r="BW81" i="21"/>
  <c r="BV81" i="21"/>
  <c r="BU81" i="21"/>
  <c r="BT81" i="21"/>
  <c r="BS81" i="21"/>
  <c r="BQ81" i="21"/>
  <c r="BP81" i="21"/>
  <c r="BO81" i="21"/>
  <c r="BN81" i="21"/>
  <c r="BM81" i="21"/>
  <c r="BL81" i="21"/>
  <c r="BK81" i="21"/>
  <c r="BJ81" i="21"/>
  <c r="BI81" i="21"/>
  <c r="BH81" i="21"/>
  <c r="BG81" i="21"/>
  <c r="BF81" i="21"/>
  <c r="BE81" i="21"/>
  <c r="BD81" i="21"/>
  <c r="BC81" i="21"/>
  <c r="BB81" i="21"/>
  <c r="BA81" i="21"/>
  <c r="AZ81" i="21"/>
  <c r="AY81" i="21"/>
  <c r="AX81" i="21"/>
  <c r="AW81" i="21"/>
  <c r="AV81" i="21"/>
  <c r="AU81" i="21"/>
  <c r="AT81" i="21"/>
  <c r="AS81" i="21"/>
  <c r="AR81" i="21"/>
  <c r="AQ81" i="21"/>
  <c r="AP81" i="21"/>
  <c r="AO81" i="21"/>
  <c r="AN81" i="21"/>
  <c r="AM81" i="21"/>
  <c r="AL81" i="21"/>
  <c r="AK81" i="21"/>
  <c r="AJ81" i="21"/>
  <c r="AI81" i="21"/>
  <c r="AH81" i="21"/>
  <c r="AG81" i="21"/>
  <c r="AF81" i="21"/>
  <c r="AE81" i="21"/>
  <c r="AD81" i="21"/>
  <c r="AC81" i="21"/>
  <c r="AB81" i="21"/>
  <c r="AA81" i="21"/>
  <c r="Z81" i="21"/>
  <c r="Y81" i="21"/>
  <c r="X81" i="21"/>
  <c r="W81" i="21"/>
  <c r="V81" i="21"/>
  <c r="U81" i="21"/>
  <c r="T81" i="21"/>
  <c r="S81" i="21"/>
  <c r="R81" i="21"/>
  <c r="Q81" i="21"/>
  <c r="P81" i="21"/>
  <c r="O81" i="21"/>
  <c r="N81" i="21"/>
  <c r="M81" i="21"/>
  <c r="L81" i="21"/>
  <c r="K81" i="21"/>
  <c r="J81" i="21"/>
  <c r="I81" i="21"/>
  <c r="H81" i="21"/>
  <c r="G81" i="21"/>
  <c r="F81" i="21"/>
  <c r="E81" i="21"/>
  <c r="D81" i="21"/>
  <c r="C81" i="21"/>
  <c r="B81" i="21"/>
  <c r="A81" i="21"/>
  <c r="EF80" i="21"/>
  <c r="EE80" i="21"/>
  <c r="ED80" i="21"/>
  <c r="EC80" i="21"/>
  <c r="EB80" i="21"/>
  <c r="EA80" i="21"/>
  <c r="DZ80" i="21"/>
  <c r="DY80" i="21"/>
  <c r="DX80" i="21"/>
  <c r="DW80" i="21"/>
  <c r="DV80" i="21"/>
  <c r="DU80" i="21"/>
  <c r="DT80" i="21"/>
  <c r="DS80" i="21"/>
  <c r="DR80" i="21"/>
  <c r="DQ80" i="21"/>
  <c r="DP80" i="21"/>
  <c r="DO80" i="21"/>
  <c r="DN80" i="21"/>
  <c r="DM80" i="21"/>
  <c r="DL80" i="21"/>
  <c r="DK80" i="21"/>
  <c r="DJ80" i="21"/>
  <c r="DI80" i="21"/>
  <c r="DH80" i="21"/>
  <c r="DG80" i="21"/>
  <c r="DF80" i="21"/>
  <c r="DE80" i="21"/>
  <c r="DD80" i="21"/>
  <c r="DC80" i="21"/>
  <c r="DB80" i="21"/>
  <c r="DA80" i="21"/>
  <c r="CZ80" i="21"/>
  <c r="CY80" i="21"/>
  <c r="CX80" i="21"/>
  <c r="CW80" i="21"/>
  <c r="CV80" i="21"/>
  <c r="CU80" i="21"/>
  <c r="CT80" i="21"/>
  <c r="CS80" i="21"/>
  <c r="CR80" i="21"/>
  <c r="CQ80" i="21"/>
  <c r="CP80" i="21"/>
  <c r="CO80" i="21"/>
  <c r="CN80" i="21"/>
  <c r="CM80" i="21"/>
  <c r="CL80" i="21"/>
  <c r="CK80" i="21"/>
  <c r="CJ80" i="21"/>
  <c r="CI80" i="21"/>
  <c r="CH80" i="21"/>
  <c r="CG80" i="21"/>
  <c r="CF80" i="21"/>
  <c r="CE80" i="21"/>
  <c r="CD80" i="21"/>
  <c r="CC80" i="21"/>
  <c r="CB80" i="21"/>
  <c r="CA80" i="21"/>
  <c r="BZ80" i="21"/>
  <c r="BY80" i="21"/>
  <c r="BX80" i="21"/>
  <c r="BW80" i="21"/>
  <c r="BV80" i="21"/>
  <c r="BU80" i="21"/>
  <c r="BT80" i="21"/>
  <c r="BS80" i="21"/>
  <c r="BQ80" i="21"/>
  <c r="BP80" i="21"/>
  <c r="BO80" i="21"/>
  <c r="BN80" i="21"/>
  <c r="BM80" i="21"/>
  <c r="BL80" i="21"/>
  <c r="BK80" i="21"/>
  <c r="BJ80" i="21"/>
  <c r="BI80" i="21"/>
  <c r="BH80" i="21"/>
  <c r="BG80" i="21"/>
  <c r="BF80" i="21"/>
  <c r="BE80" i="21"/>
  <c r="BD80" i="21"/>
  <c r="BC80" i="21"/>
  <c r="BB80" i="21"/>
  <c r="BA80" i="21"/>
  <c r="AZ80" i="21"/>
  <c r="AY80" i="21"/>
  <c r="AX80" i="21"/>
  <c r="AW80" i="21"/>
  <c r="AV80" i="21"/>
  <c r="AU80" i="21"/>
  <c r="AT80" i="21"/>
  <c r="AS80" i="21"/>
  <c r="AR80" i="21"/>
  <c r="AQ80" i="21"/>
  <c r="AP80" i="21"/>
  <c r="AO80" i="21"/>
  <c r="AN80" i="21"/>
  <c r="AM80" i="21"/>
  <c r="AL80" i="21"/>
  <c r="AK80" i="21"/>
  <c r="AJ80" i="21"/>
  <c r="AI80" i="21"/>
  <c r="AH80" i="21"/>
  <c r="AG80" i="21"/>
  <c r="AF80" i="21"/>
  <c r="AE80" i="21"/>
  <c r="AD80" i="21"/>
  <c r="AC80" i="21"/>
  <c r="AB80" i="21"/>
  <c r="AA80" i="21"/>
  <c r="Z80" i="21"/>
  <c r="Y80" i="21"/>
  <c r="X80" i="21"/>
  <c r="W80" i="21"/>
  <c r="V80" i="21"/>
  <c r="U80" i="21"/>
  <c r="T80" i="21"/>
  <c r="S80" i="21"/>
  <c r="R80" i="21"/>
  <c r="Q80" i="21"/>
  <c r="P80" i="21"/>
  <c r="O80" i="21"/>
  <c r="N80" i="21"/>
  <c r="M80" i="21"/>
  <c r="L80" i="21"/>
  <c r="K80" i="21"/>
  <c r="J80" i="21"/>
  <c r="I80" i="21"/>
  <c r="H80" i="21"/>
  <c r="G80" i="21"/>
  <c r="F80" i="21"/>
  <c r="E80" i="21"/>
  <c r="D80" i="21"/>
  <c r="C80" i="21"/>
  <c r="B80" i="21"/>
  <c r="A80" i="21"/>
  <c r="EF79" i="21"/>
  <c r="EE79" i="21"/>
  <c r="ED79" i="21"/>
  <c r="EC79" i="21"/>
  <c r="EB79" i="21"/>
  <c r="EA79" i="21"/>
  <c r="DZ79" i="21"/>
  <c r="DY79" i="21"/>
  <c r="DX79" i="21"/>
  <c r="DW79" i="21"/>
  <c r="DV79" i="21"/>
  <c r="DU79" i="21"/>
  <c r="DT79" i="21"/>
  <c r="DS79" i="21"/>
  <c r="DR79" i="21"/>
  <c r="DQ79" i="21"/>
  <c r="DP79" i="21"/>
  <c r="DO79" i="21"/>
  <c r="DN79" i="21"/>
  <c r="DM79" i="21"/>
  <c r="DL79" i="21"/>
  <c r="DK79" i="21"/>
  <c r="DJ79" i="21"/>
  <c r="DI79" i="21"/>
  <c r="DH79" i="21"/>
  <c r="DG79" i="21"/>
  <c r="DF79" i="21"/>
  <c r="DE79" i="21"/>
  <c r="DD79" i="21"/>
  <c r="DC79" i="21"/>
  <c r="DB79" i="21"/>
  <c r="DA79" i="21"/>
  <c r="CZ79" i="21"/>
  <c r="CY79" i="21"/>
  <c r="CX79" i="21"/>
  <c r="CW79" i="21"/>
  <c r="CV79" i="21"/>
  <c r="CU79" i="21"/>
  <c r="CT79" i="21"/>
  <c r="CS79" i="21"/>
  <c r="CR79" i="21"/>
  <c r="CQ79" i="21"/>
  <c r="CP79" i="21"/>
  <c r="CO79" i="21"/>
  <c r="CN79" i="21"/>
  <c r="CM79" i="21"/>
  <c r="CL79" i="21"/>
  <c r="CK79" i="21"/>
  <c r="CJ79" i="21"/>
  <c r="CI79" i="21"/>
  <c r="CH79" i="21"/>
  <c r="CG79" i="21"/>
  <c r="CF79" i="21"/>
  <c r="CE79" i="21"/>
  <c r="CD79" i="21"/>
  <c r="CC79" i="21"/>
  <c r="CB79" i="21"/>
  <c r="CA79" i="21"/>
  <c r="BZ79" i="21"/>
  <c r="BY79" i="21"/>
  <c r="BX79" i="21"/>
  <c r="BW79" i="21"/>
  <c r="BV79" i="21"/>
  <c r="BU79" i="21"/>
  <c r="BT79" i="21"/>
  <c r="BS79" i="21"/>
  <c r="BQ79" i="21"/>
  <c r="BP79" i="21"/>
  <c r="BO79" i="21"/>
  <c r="BN79" i="21"/>
  <c r="BM79" i="21"/>
  <c r="BL79" i="21"/>
  <c r="BK79" i="21"/>
  <c r="BJ79" i="21"/>
  <c r="BI79" i="21"/>
  <c r="BH79" i="21"/>
  <c r="BG79" i="21"/>
  <c r="BF79" i="21"/>
  <c r="BE79" i="21"/>
  <c r="BD79" i="21"/>
  <c r="BC79" i="21"/>
  <c r="BB79" i="21"/>
  <c r="BA79" i="21"/>
  <c r="AZ79" i="21"/>
  <c r="AY79" i="21"/>
  <c r="AX79" i="21"/>
  <c r="AW79" i="21"/>
  <c r="AV79" i="21"/>
  <c r="AU79" i="21"/>
  <c r="AT79" i="21"/>
  <c r="AS79" i="21"/>
  <c r="AR79" i="21"/>
  <c r="AQ79" i="21"/>
  <c r="AP79" i="21"/>
  <c r="AO79" i="21"/>
  <c r="AN79" i="21"/>
  <c r="AM79" i="21"/>
  <c r="AL79" i="21"/>
  <c r="AK79" i="21"/>
  <c r="AJ79" i="21"/>
  <c r="AI79" i="21"/>
  <c r="AH79" i="21"/>
  <c r="AG79" i="21"/>
  <c r="AF79" i="21"/>
  <c r="AE79" i="21"/>
  <c r="AD79" i="21"/>
  <c r="AC79" i="21"/>
  <c r="AB79" i="21"/>
  <c r="AA79" i="21"/>
  <c r="Z79" i="21"/>
  <c r="Y79" i="21"/>
  <c r="X79" i="21"/>
  <c r="W79" i="21"/>
  <c r="V79" i="21"/>
  <c r="U79" i="21"/>
  <c r="T79" i="21"/>
  <c r="S79" i="21"/>
  <c r="R79" i="21"/>
  <c r="Q79" i="21"/>
  <c r="P79" i="21"/>
  <c r="O79" i="21"/>
  <c r="N79" i="21"/>
  <c r="M79" i="21"/>
  <c r="L79" i="21"/>
  <c r="K79" i="21"/>
  <c r="J79" i="21"/>
  <c r="I79" i="21"/>
  <c r="H79" i="21"/>
  <c r="G79" i="21"/>
  <c r="F79" i="21"/>
  <c r="E79" i="21"/>
  <c r="D79" i="21"/>
  <c r="C79" i="21"/>
  <c r="B79" i="21"/>
  <c r="A79" i="21"/>
  <c r="EF78" i="21"/>
  <c r="EE78" i="21"/>
  <c r="ED78" i="21"/>
  <c r="EC78" i="21"/>
  <c r="EB78" i="21"/>
  <c r="EA78" i="21"/>
  <c r="DZ78" i="21"/>
  <c r="DY78" i="21"/>
  <c r="DX78" i="21"/>
  <c r="DW78" i="21"/>
  <c r="DV78" i="21"/>
  <c r="DU78" i="21"/>
  <c r="DT78" i="21"/>
  <c r="DS78" i="21"/>
  <c r="DR78" i="21"/>
  <c r="DQ78" i="21"/>
  <c r="DP78" i="21"/>
  <c r="DO78" i="21"/>
  <c r="DN78" i="21"/>
  <c r="DM78" i="21"/>
  <c r="DL78" i="21"/>
  <c r="DK78" i="21"/>
  <c r="DJ78" i="21"/>
  <c r="DI78" i="21"/>
  <c r="DH78" i="21"/>
  <c r="DG78" i="21"/>
  <c r="DF78" i="21"/>
  <c r="DE78" i="21"/>
  <c r="DD78" i="21"/>
  <c r="DC78" i="21"/>
  <c r="DB78" i="21"/>
  <c r="DA78" i="21"/>
  <c r="CZ78" i="21"/>
  <c r="CY78" i="21"/>
  <c r="CX78" i="21"/>
  <c r="CW78" i="21"/>
  <c r="CV78" i="21"/>
  <c r="CU78" i="21"/>
  <c r="CT78" i="21"/>
  <c r="CS78" i="21"/>
  <c r="CR78" i="21"/>
  <c r="CQ78" i="21"/>
  <c r="CP78" i="21"/>
  <c r="CO78" i="21"/>
  <c r="CN78" i="21"/>
  <c r="CM78" i="21"/>
  <c r="CL78" i="21"/>
  <c r="CK78" i="21"/>
  <c r="CJ78" i="21"/>
  <c r="CI78" i="21"/>
  <c r="CH78" i="21"/>
  <c r="CG78" i="21"/>
  <c r="CF78" i="21"/>
  <c r="CE78" i="21"/>
  <c r="CD78" i="21"/>
  <c r="CC78" i="21"/>
  <c r="CB78" i="21"/>
  <c r="CA78" i="21"/>
  <c r="BZ78" i="21"/>
  <c r="BY78" i="21"/>
  <c r="BX78" i="21"/>
  <c r="BW78" i="21"/>
  <c r="BV78" i="21"/>
  <c r="BU78" i="21"/>
  <c r="BT78" i="21"/>
  <c r="BS78" i="21"/>
  <c r="BQ78" i="21"/>
  <c r="BP78" i="21"/>
  <c r="BO78" i="21"/>
  <c r="BN78" i="21"/>
  <c r="BM78" i="21"/>
  <c r="BL78" i="21"/>
  <c r="BK78" i="21"/>
  <c r="BJ78" i="21"/>
  <c r="BI78" i="21"/>
  <c r="BH78" i="21"/>
  <c r="BG78" i="21"/>
  <c r="BF78" i="21"/>
  <c r="BE78" i="21"/>
  <c r="BD78" i="21"/>
  <c r="BC78" i="21"/>
  <c r="BB78" i="21"/>
  <c r="BA78" i="21"/>
  <c r="AZ78" i="21"/>
  <c r="AY78" i="21"/>
  <c r="AX78" i="21"/>
  <c r="AW78" i="21"/>
  <c r="AV78" i="21"/>
  <c r="AU78" i="21"/>
  <c r="AT78" i="21"/>
  <c r="AS78" i="21"/>
  <c r="AR78" i="21"/>
  <c r="AQ78" i="21"/>
  <c r="AP78" i="21"/>
  <c r="AO78" i="21"/>
  <c r="AN78" i="21"/>
  <c r="AM78" i="21"/>
  <c r="AL78" i="21"/>
  <c r="AK78" i="21"/>
  <c r="AJ78" i="21"/>
  <c r="AI78" i="21"/>
  <c r="AH78" i="21"/>
  <c r="AG78" i="21"/>
  <c r="AF78" i="21"/>
  <c r="AE78" i="21"/>
  <c r="AD78" i="21"/>
  <c r="AC78" i="21"/>
  <c r="AB78" i="21"/>
  <c r="AA78" i="21"/>
  <c r="Z78" i="21"/>
  <c r="Y78" i="21"/>
  <c r="X78" i="21"/>
  <c r="W78" i="21"/>
  <c r="V78" i="21"/>
  <c r="U78" i="21"/>
  <c r="T78" i="21"/>
  <c r="S78" i="21"/>
  <c r="R78" i="21"/>
  <c r="Q78" i="21"/>
  <c r="P78" i="21"/>
  <c r="O78" i="21"/>
  <c r="N78" i="21"/>
  <c r="M78" i="21"/>
  <c r="L78" i="21"/>
  <c r="K78" i="21"/>
  <c r="J78" i="21"/>
  <c r="I78" i="21"/>
  <c r="H78" i="21"/>
  <c r="G78" i="21"/>
  <c r="F78" i="21"/>
  <c r="E78" i="21"/>
  <c r="D78" i="21"/>
  <c r="C78" i="21"/>
  <c r="B78" i="21"/>
  <c r="A78" i="21"/>
  <c r="EF77" i="21"/>
  <c r="EE77" i="21"/>
  <c r="ED77" i="21"/>
  <c r="EC77" i="21"/>
  <c r="EB77" i="21"/>
  <c r="EA77" i="21"/>
  <c r="DZ77" i="21"/>
  <c r="DY77" i="21"/>
  <c r="DX77" i="21"/>
  <c r="DW77" i="21"/>
  <c r="DV77" i="21"/>
  <c r="DU77" i="21"/>
  <c r="DT77" i="21"/>
  <c r="DS77" i="21"/>
  <c r="DR77" i="21"/>
  <c r="DQ77" i="21"/>
  <c r="DP77" i="21"/>
  <c r="DO77" i="21"/>
  <c r="DN77" i="21"/>
  <c r="DM77" i="21"/>
  <c r="DL77" i="21"/>
  <c r="DK77" i="21"/>
  <c r="DJ77" i="21"/>
  <c r="DI77" i="21"/>
  <c r="DH77" i="21"/>
  <c r="DG77" i="21"/>
  <c r="DF77" i="21"/>
  <c r="DE77" i="21"/>
  <c r="DD77" i="21"/>
  <c r="DC77" i="21"/>
  <c r="DB77" i="21"/>
  <c r="DA77" i="21"/>
  <c r="CZ77" i="21"/>
  <c r="CY77" i="21"/>
  <c r="CX77" i="21"/>
  <c r="CW77" i="21"/>
  <c r="CV77" i="21"/>
  <c r="CU77" i="21"/>
  <c r="CT77" i="21"/>
  <c r="CS77" i="21"/>
  <c r="CR77" i="21"/>
  <c r="CQ77" i="21"/>
  <c r="CP77" i="21"/>
  <c r="CO77" i="21"/>
  <c r="CN77" i="21"/>
  <c r="CM77" i="21"/>
  <c r="CL77" i="21"/>
  <c r="CK77" i="21"/>
  <c r="CJ77" i="21"/>
  <c r="CI77" i="21"/>
  <c r="CH77" i="21"/>
  <c r="CG77" i="21"/>
  <c r="CF77" i="21"/>
  <c r="CE77" i="21"/>
  <c r="CD77" i="21"/>
  <c r="CC77" i="21"/>
  <c r="CB77" i="21"/>
  <c r="CA77" i="21"/>
  <c r="BZ77" i="21"/>
  <c r="BY77" i="21"/>
  <c r="BX77" i="21"/>
  <c r="BW77" i="21"/>
  <c r="BV77" i="21"/>
  <c r="BU77" i="21"/>
  <c r="BT77" i="21"/>
  <c r="BS77" i="21"/>
  <c r="BQ77" i="21"/>
  <c r="BP77" i="21"/>
  <c r="BO77" i="21"/>
  <c r="BN77" i="21"/>
  <c r="BM77" i="21"/>
  <c r="BL77" i="21"/>
  <c r="BK77" i="21"/>
  <c r="BJ77" i="21"/>
  <c r="BI77" i="21"/>
  <c r="BH77" i="21"/>
  <c r="BG77" i="21"/>
  <c r="BF77" i="21"/>
  <c r="BE77" i="21"/>
  <c r="BD77" i="21"/>
  <c r="BC77" i="21"/>
  <c r="BB77" i="21"/>
  <c r="BA77" i="21"/>
  <c r="AZ77" i="21"/>
  <c r="AY77" i="21"/>
  <c r="AX77" i="21"/>
  <c r="AW77" i="21"/>
  <c r="AV77" i="21"/>
  <c r="AU77" i="21"/>
  <c r="AT77" i="21"/>
  <c r="AS77" i="21"/>
  <c r="AR77" i="21"/>
  <c r="AQ77" i="21"/>
  <c r="AP77" i="21"/>
  <c r="AO77" i="21"/>
  <c r="AN77" i="21"/>
  <c r="AM77" i="21"/>
  <c r="AL77" i="21"/>
  <c r="AK77" i="21"/>
  <c r="AJ77" i="21"/>
  <c r="AI77" i="21"/>
  <c r="AH77" i="21"/>
  <c r="AG77" i="21"/>
  <c r="AF77" i="21"/>
  <c r="AE77" i="21"/>
  <c r="AD77" i="21"/>
  <c r="AC77" i="21"/>
  <c r="AB77" i="21"/>
  <c r="AA77" i="21"/>
  <c r="Z77" i="21"/>
  <c r="Y77" i="21"/>
  <c r="X77" i="21"/>
  <c r="W77" i="21"/>
  <c r="V77" i="21"/>
  <c r="U77" i="21"/>
  <c r="T77" i="21"/>
  <c r="S77" i="21"/>
  <c r="R77" i="21"/>
  <c r="Q77" i="21"/>
  <c r="P77" i="21"/>
  <c r="O77" i="21"/>
  <c r="N77" i="21"/>
  <c r="M77" i="21"/>
  <c r="L77" i="21"/>
  <c r="K77" i="21"/>
  <c r="J77" i="21"/>
  <c r="I77" i="21"/>
  <c r="H77" i="21"/>
  <c r="G77" i="21"/>
  <c r="F77" i="21"/>
  <c r="E77" i="21"/>
  <c r="D77" i="21"/>
  <c r="C77" i="21"/>
  <c r="B77" i="21"/>
  <c r="A77" i="21"/>
  <c r="EF76" i="21"/>
  <c r="EE76" i="21"/>
  <c r="ED76" i="21"/>
  <c r="EC76" i="21"/>
  <c r="EB76" i="21"/>
  <c r="EA76" i="21"/>
  <c r="DZ76" i="21"/>
  <c r="DY76" i="21"/>
  <c r="DX76" i="21"/>
  <c r="DW76" i="21"/>
  <c r="DV76" i="21"/>
  <c r="DU76" i="21"/>
  <c r="DT76" i="21"/>
  <c r="DS76" i="21"/>
  <c r="DR76" i="21"/>
  <c r="DQ76" i="21"/>
  <c r="DP76" i="21"/>
  <c r="DO76" i="21"/>
  <c r="DN76" i="21"/>
  <c r="DM76" i="21"/>
  <c r="DL76" i="21"/>
  <c r="DK76" i="21"/>
  <c r="DJ76" i="21"/>
  <c r="DI76" i="21"/>
  <c r="DH76" i="21"/>
  <c r="DG76" i="21"/>
  <c r="DF76" i="21"/>
  <c r="DE76" i="21"/>
  <c r="DD76" i="21"/>
  <c r="DC76" i="21"/>
  <c r="DB76" i="21"/>
  <c r="DA76" i="21"/>
  <c r="CZ76" i="21"/>
  <c r="CY76" i="21"/>
  <c r="CX76" i="21"/>
  <c r="CW76" i="21"/>
  <c r="CV76" i="21"/>
  <c r="CU76" i="21"/>
  <c r="CT76" i="21"/>
  <c r="CS76" i="21"/>
  <c r="CR76" i="21"/>
  <c r="CQ76" i="21"/>
  <c r="CP76" i="21"/>
  <c r="CO76" i="21"/>
  <c r="CN76" i="21"/>
  <c r="CM76" i="21"/>
  <c r="CL76" i="21"/>
  <c r="CK76" i="21"/>
  <c r="CJ76" i="21"/>
  <c r="CI76" i="21"/>
  <c r="CH76" i="21"/>
  <c r="CG76" i="21"/>
  <c r="CF76" i="21"/>
  <c r="CE76" i="21"/>
  <c r="CD76" i="21"/>
  <c r="CC76" i="21"/>
  <c r="CB76" i="21"/>
  <c r="CA76" i="21"/>
  <c r="BZ76" i="21"/>
  <c r="BY76" i="21"/>
  <c r="BX76" i="21"/>
  <c r="BW76" i="21"/>
  <c r="BV76" i="21"/>
  <c r="BU76" i="21"/>
  <c r="BT76" i="21"/>
  <c r="BS76" i="21"/>
  <c r="BQ76" i="21"/>
  <c r="BP76" i="21"/>
  <c r="BO76" i="21"/>
  <c r="BN76" i="21"/>
  <c r="BM76" i="21"/>
  <c r="BL76" i="21"/>
  <c r="BK76" i="21"/>
  <c r="BJ76" i="21"/>
  <c r="BI76" i="21"/>
  <c r="BH76" i="21"/>
  <c r="BG76" i="21"/>
  <c r="BF76" i="21"/>
  <c r="BE76" i="21"/>
  <c r="BD76" i="21"/>
  <c r="BC76" i="21"/>
  <c r="BB76" i="21"/>
  <c r="BA76" i="21"/>
  <c r="AZ76" i="21"/>
  <c r="AY76" i="21"/>
  <c r="AX76" i="21"/>
  <c r="AW76" i="21"/>
  <c r="AV76" i="21"/>
  <c r="AU76" i="21"/>
  <c r="AT76" i="21"/>
  <c r="AS76" i="21"/>
  <c r="AR76" i="21"/>
  <c r="AQ76" i="21"/>
  <c r="AP76" i="21"/>
  <c r="AO76" i="21"/>
  <c r="AN76" i="21"/>
  <c r="AM76" i="21"/>
  <c r="AL76" i="21"/>
  <c r="AK76" i="21"/>
  <c r="AJ76" i="21"/>
  <c r="AI76" i="21"/>
  <c r="AH76" i="21"/>
  <c r="AG76" i="21"/>
  <c r="AF76" i="21"/>
  <c r="AE76" i="21"/>
  <c r="AD76" i="21"/>
  <c r="AC76" i="21"/>
  <c r="AB76" i="21"/>
  <c r="AA76" i="21"/>
  <c r="Z76" i="21"/>
  <c r="Y76" i="21"/>
  <c r="X76" i="21"/>
  <c r="W76" i="21"/>
  <c r="V76" i="21"/>
  <c r="U76" i="21"/>
  <c r="T76" i="21"/>
  <c r="S76" i="21"/>
  <c r="R76" i="21"/>
  <c r="Q76" i="21"/>
  <c r="P76" i="21"/>
  <c r="O76" i="21"/>
  <c r="N76" i="21"/>
  <c r="M76" i="21"/>
  <c r="L76" i="21"/>
  <c r="K76" i="21"/>
  <c r="J76" i="21"/>
  <c r="I76" i="21"/>
  <c r="H76" i="21"/>
  <c r="G76" i="21"/>
  <c r="F76" i="21"/>
  <c r="E76" i="21"/>
  <c r="D76" i="21"/>
  <c r="C76" i="21"/>
  <c r="B76" i="21"/>
  <c r="A76" i="21"/>
  <c r="EF75" i="21"/>
  <c r="EE75" i="21"/>
  <c r="ED75" i="21"/>
  <c r="EC75" i="21"/>
  <c r="EB75" i="21"/>
  <c r="EA75" i="21"/>
  <c r="DZ75" i="21"/>
  <c r="DY75" i="21"/>
  <c r="DX75" i="21"/>
  <c r="DW75" i="21"/>
  <c r="DV75" i="21"/>
  <c r="DU75" i="21"/>
  <c r="DT75" i="21"/>
  <c r="DS75" i="21"/>
  <c r="DR75" i="21"/>
  <c r="DQ75" i="21"/>
  <c r="DP75" i="21"/>
  <c r="DO75" i="21"/>
  <c r="DN75" i="21"/>
  <c r="DM75" i="21"/>
  <c r="DL75" i="21"/>
  <c r="DK75" i="21"/>
  <c r="DJ75" i="21"/>
  <c r="DI75" i="21"/>
  <c r="DH75" i="21"/>
  <c r="DG75" i="21"/>
  <c r="DF75" i="21"/>
  <c r="DE75" i="21"/>
  <c r="DD75" i="21"/>
  <c r="DC75" i="21"/>
  <c r="DB75" i="21"/>
  <c r="DA75" i="21"/>
  <c r="CZ75" i="21"/>
  <c r="CY75" i="21"/>
  <c r="CX75" i="21"/>
  <c r="CW75" i="21"/>
  <c r="CV75" i="21"/>
  <c r="CU75" i="21"/>
  <c r="CT75" i="21"/>
  <c r="CS75" i="21"/>
  <c r="CR75" i="21"/>
  <c r="CQ75" i="21"/>
  <c r="CP75" i="21"/>
  <c r="CO75" i="21"/>
  <c r="CN75" i="21"/>
  <c r="CM75" i="21"/>
  <c r="CL75" i="21"/>
  <c r="CK75" i="21"/>
  <c r="CJ75" i="21"/>
  <c r="CI75" i="21"/>
  <c r="CH75" i="21"/>
  <c r="CG75" i="21"/>
  <c r="CF75" i="21"/>
  <c r="CE75" i="21"/>
  <c r="CD75" i="21"/>
  <c r="CC75" i="21"/>
  <c r="CB75" i="21"/>
  <c r="CA75" i="21"/>
  <c r="BZ75" i="21"/>
  <c r="BY75" i="21"/>
  <c r="BX75" i="21"/>
  <c r="BW75" i="21"/>
  <c r="BV75" i="21"/>
  <c r="BU75" i="21"/>
  <c r="BT75" i="21"/>
  <c r="BS75" i="21"/>
  <c r="BQ75" i="21"/>
  <c r="BP75" i="21"/>
  <c r="BO75" i="21"/>
  <c r="BN75" i="21"/>
  <c r="BM75" i="21"/>
  <c r="BL75" i="21"/>
  <c r="BK75" i="21"/>
  <c r="BJ75" i="21"/>
  <c r="BI75" i="21"/>
  <c r="BH75" i="21"/>
  <c r="BG75" i="21"/>
  <c r="BF75" i="21"/>
  <c r="BE75" i="21"/>
  <c r="BD75" i="21"/>
  <c r="BC75" i="21"/>
  <c r="BB75" i="21"/>
  <c r="BA75" i="21"/>
  <c r="AZ75" i="21"/>
  <c r="AY75" i="21"/>
  <c r="AX75" i="21"/>
  <c r="AW75" i="21"/>
  <c r="AV75" i="21"/>
  <c r="AU75" i="21"/>
  <c r="AT75" i="21"/>
  <c r="AS75" i="21"/>
  <c r="AR75" i="21"/>
  <c r="AQ75" i="21"/>
  <c r="AP75" i="21"/>
  <c r="AO75" i="21"/>
  <c r="AN75" i="21"/>
  <c r="AM75" i="21"/>
  <c r="AL75" i="21"/>
  <c r="AK75" i="21"/>
  <c r="AJ75" i="21"/>
  <c r="AI75" i="21"/>
  <c r="AH75" i="21"/>
  <c r="AG75" i="21"/>
  <c r="AF75" i="21"/>
  <c r="AE75" i="21"/>
  <c r="AD75" i="21"/>
  <c r="AC75" i="21"/>
  <c r="AB75" i="21"/>
  <c r="AA75" i="21"/>
  <c r="Z75" i="21"/>
  <c r="Y75" i="21"/>
  <c r="X75" i="21"/>
  <c r="W75" i="21"/>
  <c r="V75" i="21"/>
  <c r="U75" i="21"/>
  <c r="T75" i="21"/>
  <c r="S75" i="21"/>
  <c r="R75" i="21"/>
  <c r="Q75" i="21"/>
  <c r="P75" i="21"/>
  <c r="O75" i="21"/>
  <c r="N75" i="21"/>
  <c r="M75" i="21"/>
  <c r="L75" i="21"/>
  <c r="K75" i="21"/>
  <c r="J75" i="21"/>
  <c r="I75" i="21"/>
  <c r="H75" i="21"/>
  <c r="G75" i="21"/>
  <c r="F75" i="21"/>
  <c r="E75" i="21"/>
  <c r="D75" i="21"/>
  <c r="C75" i="21"/>
  <c r="B75" i="21"/>
  <c r="A75" i="21"/>
  <c r="EF74" i="21"/>
  <c r="EE74" i="21"/>
  <c r="ED74" i="21"/>
  <c r="EC74" i="21"/>
  <c r="EB74" i="21"/>
  <c r="EA74" i="21"/>
  <c r="DZ74" i="21"/>
  <c r="DY74" i="21"/>
  <c r="DX74" i="21"/>
  <c r="DW74" i="21"/>
  <c r="DV74" i="21"/>
  <c r="DU74" i="21"/>
  <c r="DT74" i="21"/>
  <c r="DS74" i="21"/>
  <c r="DR74" i="21"/>
  <c r="DQ74" i="21"/>
  <c r="DP74" i="21"/>
  <c r="DO74" i="21"/>
  <c r="DN74" i="21"/>
  <c r="DM74" i="21"/>
  <c r="DL74" i="21"/>
  <c r="DK74" i="21"/>
  <c r="DJ74" i="21"/>
  <c r="DI74" i="21"/>
  <c r="DH74" i="21"/>
  <c r="DG74" i="21"/>
  <c r="DF74" i="21"/>
  <c r="DE74" i="21"/>
  <c r="DD74" i="21"/>
  <c r="DC74" i="21"/>
  <c r="DB74" i="21"/>
  <c r="DA74" i="21"/>
  <c r="CZ74" i="21"/>
  <c r="CY74" i="21"/>
  <c r="CX74" i="21"/>
  <c r="CW74" i="21"/>
  <c r="CV74" i="21"/>
  <c r="CU74" i="21"/>
  <c r="CT74" i="21"/>
  <c r="CS74" i="21"/>
  <c r="CR74" i="21"/>
  <c r="CQ74" i="21"/>
  <c r="CP74" i="21"/>
  <c r="CO74" i="21"/>
  <c r="CN74" i="21"/>
  <c r="CM74" i="21"/>
  <c r="CL74" i="21"/>
  <c r="CK74" i="21"/>
  <c r="CJ74" i="21"/>
  <c r="CI74" i="21"/>
  <c r="CH74" i="21"/>
  <c r="CG74" i="21"/>
  <c r="CF74" i="21"/>
  <c r="CE74" i="21"/>
  <c r="CD74" i="21"/>
  <c r="CC74" i="21"/>
  <c r="CB74" i="21"/>
  <c r="CA74" i="21"/>
  <c r="BZ74" i="21"/>
  <c r="BY74" i="21"/>
  <c r="BX74" i="21"/>
  <c r="BW74" i="21"/>
  <c r="BV74" i="21"/>
  <c r="BU74" i="21"/>
  <c r="BT74" i="21"/>
  <c r="BS74" i="21"/>
  <c r="BQ74" i="21"/>
  <c r="BP74" i="21"/>
  <c r="BO74" i="21"/>
  <c r="BN74" i="21"/>
  <c r="BM74" i="21"/>
  <c r="BL74" i="21"/>
  <c r="BK74" i="21"/>
  <c r="BJ74" i="21"/>
  <c r="BI74" i="21"/>
  <c r="BH74" i="21"/>
  <c r="BG74" i="21"/>
  <c r="BF74" i="21"/>
  <c r="BE74" i="21"/>
  <c r="BD74" i="21"/>
  <c r="BC74" i="21"/>
  <c r="BB74" i="21"/>
  <c r="BA74" i="21"/>
  <c r="AZ74" i="21"/>
  <c r="AY74" i="21"/>
  <c r="AX74" i="21"/>
  <c r="AW74" i="21"/>
  <c r="AV74" i="21"/>
  <c r="AU74" i="21"/>
  <c r="AT74" i="21"/>
  <c r="AS74" i="21"/>
  <c r="AR74" i="21"/>
  <c r="AQ74" i="21"/>
  <c r="AP74" i="21"/>
  <c r="AO74" i="21"/>
  <c r="AN74" i="21"/>
  <c r="AM74" i="21"/>
  <c r="AL74" i="21"/>
  <c r="AK74" i="21"/>
  <c r="AJ74" i="21"/>
  <c r="AI74" i="21"/>
  <c r="AH74" i="21"/>
  <c r="AG74" i="21"/>
  <c r="AF74" i="21"/>
  <c r="AE74" i="21"/>
  <c r="AD74" i="21"/>
  <c r="AC74" i="21"/>
  <c r="AB74" i="21"/>
  <c r="AA74" i="21"/>
  <c r="Z74" i="21"/>
  <c r="Y74" i="21"/>
  <c r="X74" i="21"/>
  <c r="W74" i="21"/>
  <c r="V74" i="21"/>
  <c r="U74" i="21"/>
  <c r="T74" i="21"/>
  <c r="S74" i="21"/>
  <c r="R74" i="21"/>
  <c r="Q74" i="21"/>
  <c r="P74" i="21"/>
  <c r="O74" i="21"/>
  <c r="N74" i="21"/>
  <c r="M74" i="21"/>
  <c r="L74" i="21"/>
  <c r="K74" i="21"/>
  <c r="J74" i="21"/>
  <c r="I74" i="21"/>
  <c r="H74" i="21"/>
  <c r="G74" i="21"/>
  <c r="F74" i="21"/>
  <c r="E74" i="21"/>
  <c r="D74" i="21"/>
  <c r="C74" i="21"/>
  <c r="B74" i="21"/>
  <c r="A74" i="21"/>
  <c r="EF73" i="21"/>
  <c r="EE73" i="21"/>
  <c r="ED73" i="21"/>
  <c r="EC73" i="21"/>
  <c r="EB73" i="21"/>
  <c r="EA73" i="21"/>
  <c r="DZ73" i="21"/>
  <c r="DY73" i="21"/>
  <c r="DX73" i="21"/>
  <c r="DW73" i="21"/>
  <c r="DV73" i="21"/>
  <c r="DU73" i="21"/>
  <c r="DT73" i="21"/>
  <c r="DS73" i="21"/>
  <c r="DR73" i="21"/>
  <c r="DQ73" i="21"/>
  <c r="DP73" i="21"/>
  <c r="DO73" i="21"/>
  <c r="DN73" i="21"/>
  <c r="DM73" i="21"/>
  <c r="DL73" i="21"/>
  <c r="DK73" i="21"/>
  <c r="DJ73" i="21"/>
  <c r="DI73" i="21"/>
  <c r="DH73" i="21"/>
  <c r="DG73" i="21"/>
  <c r="DF73" i="21"/>
  <c r="DE73" i="21"/>
  <c r="DD73" i="21"/>
  <c r="DC73" i="21"/>
  <c r="DB73" i="21"/>
  <c r="DA73" i="21"/>
  <c r="CZ73" i="21"/>
  <c r="CY73" i="21"/>
  <c r="CX73" i="21"/>
  <c r="CW73" i="21"/>
  <c r="CV73" i="21"/>
  <c r="CU73" i="21"/>
  <c r="CT73" i="21"/>
  <c r="CS73" i="21"/>
  <c r="CR73" i="21"/>
  <c r="CQ73" i="21"/>
  <c r="CP73" i="21"/>
  <c r="CO73" i="21"/>
  <c r="CN73" i="21"/>
  <c r="CM73" i="21"/>
  <c r="CL73" i="21"/>
  <c r="CK73" i="21"/>
  <c r="CJ73" i="21"/>
  <c r="CI73" i="21"/>
  <c r="CH73" i="21"/>
  <c r="CG73" i="21"/>
  <c r="CF73" i="21"/>
  <c r="CE73" i="21"/>
  <c r="CD73" i="21"/>
  <c r="CC73" i="21"/>
  <c r="CB73" i="21"/>
  <c r="CA73" i="21"/>
  <c r="BZ73" i="21"/>
  <c r="BY73" i="21"/>
  <c r="BX73" i="21"/>
  <c r="BW73" i="21"/>
  <c r="BV73" i="21"/>
  <c r="BU73" i="21"/>
  <c r="BT73" i="21"/>
  <c r="BS73" i="21"/>
  <c r="BQ73" i="21"/>
  <c r="BP73" i="21"/>
  <c r="BO73" i="21"/>
  <c r="BN73" i="21"/>
  <c r="BM73" i="21"/>
  <c r="BL73" i="21"/>
  <c r="BK73" i="21"/>
  <c r="BJ73" i="21"/>
  <c r="BI73" i="21"/>
  <c r="BH73" i="21"/>
  <c r="BG73" i="21"/>
  <c r="BF73" i="21"/>
  <c r="BE73" i="21"/>
  <c r="BD73" i="21"/>
  <c r="BC73" i="21"/>
  <c r="BB73" i="21"/>
  <c r="BA73" i="21"/>
  <c r="AZ73" i="21"/>
  <c r="AY73" i="21"/>
  <c r="AX73" i="21"/>
  <c r="AW73" i="21"/>
  <c r="AV73" i="21"/>
  <c r="AU73" i="21"/>
  <c r="AT73" i="21"/>
  <c r="AS73" i="21"/>
  <c r="AR73" i="21"/>
  <c r="AQ73" i="21"/>
  <c r="AP73" i="21"/>
  <c r="AO73" i="21"/>
  <c r="AN73" i="21"/>
  <c r="AM73" i="21"/>
  <c r="AL73" i="21"/>
  <c r="AK73" i="21"/>
  <c r="AJ73" i="21"/>
  <c r="AI73" i="21"/>
  <c r="AH73" i="21"/>
  <c r="AG73" i="21"/>
  <c r="AF73" i="21"/>
  <c r="AE73" i="21"/>
  <c r="AD73" i="21"/>
  <c r="AC73" i="21"/>
  <c r="AB73" i="21"/>
  <c r="AA73" i="21"/>
  <c r="Z73" i="21"/>
  <c r="Y73" i="21"/>
  <c r="X73" i="21"/>
  <c r="W73" i="21"/>
  <c r="V73" i="21"/>
  <c r="U73" i="21"/>
  <c r="T73" i="21"/>
  <c r="S73" i="21"/>
  <c r="R73" i="21"/>
  <c r="Q73" i="21"/>
  <c r="P73" i="21"/>
  <c r="O73" i="21"/>
  <c r="N73" i="21"/>
  <c r="M73" i="21"/>
  <c r="L73" i="21"/>
  <c r="K73" i="21"/>
  <c r="J73" i="21"/>
  <c r="I73" i="21"/>
  <c r="H73" i="21"/>
  <c r="G73" i="21"/>
  <c r="F73" i="21"/>
  <c r="E73" i="21"/>
  <c r="D73" i="21"/>
  <c r="C73" i="21"/>
  <c r="B73" i="21"/>
  <c r="A73" i="21"/>
  <c r="EF72" i="21"/>
  <c r="EE72" i="21"/>
  <c r="ED72" i="21"/>
  <c r="EC72" i="21"/>
  <c r="EB72" i="21"/>
  <c r="EA72" i="21"/>
  <c r="DZ72" i="21"/>
  <c r="DY72" i="21"/>
  <c r="DX72" i="21"/>
  <c r="DW72" i="21"/>
  <c r="DV72" i="21"/>
  <c r="DU72" i="21"/>
  <c r="DT72" i="21"/>
  <c r="DS72" i="21"/>
  <c r="DR72" i="21"/>
  <c r="DQ72" i="21"/>
  <c r="DP72" i="21"/>
  <c r="DO72" i="21"/>
  <c r="DN72" i="21"/>
  <c r="DM72" i="21"/>
  <c r="DL72" i="21"/>
  <c r="DK72" i="21"/>
  <c r="DJ72" i="21"/>
  <c r="DI72" i="21"/>
  <c r="DH72" i="21"/>
  <c r="DG72" i="21"/>
  <c r="DF72" i="21"/>
  <c r="DE72" i="21"/>
  <c r="DD72" i="21"/>
  <c r="DC72" i="21"/>
  <c r="DB72" i="21"/>
  <c r="DA72" i="21"/>
  <c r="CZ72" i="21"/>
  <c r="CY72" i="21"/>
  <c r="CX72" i="21"/>
  <c r="CW72" i="21"/>
  <c r="CV72" i="21"/>
  <c r="CU72" i="21"/>
  <c r="CT72" i="21"/>
  <c r="CS72" i="21"/>
  <c r="CR72" i="21"/>
  <c r="CQ72" i="21"/>
  <c r="CP72" i="21"/>
  <c r="CO72" i="21"/>
  <c r="CN72" i="21"/>
  <c r="CM72" i="21"/>
  <c r="CL72" i="21"/>
  <c r="CK72" i="21"/>
  <c r="CJ72" i="21"/>
  <c r="CI72" i="21"/>
  <c r="CH72" i="21"/>
  <c r="CG72" i="21"/>
  <c r="CF72" i="21"/>
  <c r="CE72" i="21"/>
  <c r="CD72" i="21"/>
  <c r="CC72" i="21"/>
  <c r="CB72" i="21"/>
  <c r="CA72" i="21"/>
  <c r="BZ72" i="21"/>
  <c r="BY72" i="21"/>
  <c r="BX72" i="21"/>
  <c r="BW72" i="21"/>
  <c r="BV72" i="21"/>
  <c r="BU72" i="21"/>
  <c r="BT72" i="21"/>
  <c r="BS72" i="21"/>
  <c r="BQ72" i="21"/>
  <c r="BP72" i="21"/>
  <c r="BO72" i="21"/>
  <c r="BN72" i="21"/>
  <c r="BM72" i="21"/>
  <c r="BL72" i="21"/>
  <c r="BK72" i="21"/>
  <c r="BJ72" i="21"/>
  <c r="BI72" i="21"/>
  <c r="BH72" i="21"/>
  <c r="BG72" i="21"/>
  <c r="BF72" i="21"/>
  <c r="BE72" i="21"/>
  <c r="BD72" i="21"/>
  <c r="BC72" i="21"/>
  <c r="BB72" i="21"/>
  <c r="BA72" i="21"/>
  <c r="AZ72" i="21"/>
  <c r="AY72" i="21"/>
  <c r="AX72" i="21"/>
  <c r="AW72" i="21"/>
  <c r="AV72" i="21"/>
  <c r="AU72" i="21"/>
  <c r="AT72" i="21"/>
  <c r="AS72" i="21"/>
  <c r="AR72" i="21"/>
  <c r="AQ72" i="21"/>
  <c r="AP72" i="21"/>
  <c r="AO72" i="21"/>
  <c r="AN72" i="21"/>
  <c r="AM72" i="21"/>
  <c r="AL72" i="21"/>
  <c r="AK72" i="21"/>
  <c r="AJ72" i="21"/>
  <c r="AI72" i="21"/>
  <c r="AH72" i="21"/>
  <c r="AG72" i="21"/>
  <c r="AF72" i="21"/>
  <c r="AE72" i="21"/>
  <c r="AD72" i="21"/>
  <c r="AC72" i="21"/>
  <c r="AB72" i="21"/>
  <c r="AA72" i="21"/>
  <c r="Z72" i="21"/>
  <c r="Y72" i="21"/>
  <c r="X72" i="21"/>
  <c r="W72" i="21"/>
  <c r="V72" i="21"/>
  <c r="U72" i="21"/>
  <c r="T72" i="21"/>
  <c r="S72" i="21"/>
  <c r="R72" i="21"/>
  <c r="Q72" i="21"/>
  <c r="P72" i="21"/>
  <c r="O72" i="21"/>
  <c r="N72" i="21"/>
  <c r="M72" i="21"/>
  <c r="L72" i="21"/>
  <c r="K72" i="21"/>
  <c r="J72" i="21"/>
  <c r="I72" i="21"/>
  <c r="H72" i="21"/>
  <c r="G72" i="21"/>
  <c r="F72" i="21"/>
  <c r="E72" i="21"/>
  <c r="D72" i="21"/>
  <c r="C72" i="21"/>
  <c r="B72" i="21"/>
  <c r="A72" i="21"/>
  <c r="EF71" i="21"/>
  <c r="EE71" i="21"/>
  <c r="ED71" i="21"/>
  <c r="EC71" i="21"/>
  <c r="EB71" i="21"/>
  <c r="EA71" i="21"/>
  <c r="DZ71" i="21"/>
  <c r="DY71" i="21"/>
  <c r="DX71" i="21"/>
  <c r="DW71" i="21"/>
  <c r="DV71" i="21"/>
  <c r="DU71" i="21"/>
  <c r="DT71" i="21"/>
  <c r="DS71" i="21"/>
  <c r="DR71" i="21"/>
  <c r="DQ71" i="21"/>
  <c r="DP71" i="21"/>
  <c r="DO71" i="21"/>
  <c r="DN71" i="21"/>
  <c r="DM71" i="21"/>
  <c r="DL71" i="21"/>
  <c r="DK71" i="21"/>
  <c r="DJ71" i="21"/>
  <c r="DI71" i="21"/>
  <c r="DH71" i="21"/>
  <c r="DG71" i="21"/>
  <c r="DF71" i="21"/>
  <c r="DE71" i="21"/>
  <c r="DD71" i="21"/>
  <c r="DC71" i="21"/>
  <c r="DB71" i="21"/>
  <c r="DA71" i="21"/>
  <c r="CZ71" i="21"/>
  <c r="CY71" i="21"/>
  <c r="CX71" i="21"/>
  <c r="CW71" i="21"/>
  <c r="CV71" i="21"/>
  <c r="CU71" i="21"/>
  <c r="CT71" i="21"/>
  <c r="CS71" i="21"/>
  <c r="CR71" i="21"/>
  <c r="CQ71" i="21"/>
  <c r="CP71" i="21"/>
  <c r="CO71" i="21"/>
  <c r="CN71" i="21"/>
  <c r="CM71" i="21"/>
  <c r="CL71" i="21"/>
  <c r="CK71" i="21"/>
  <c r="CJ71" i="21"/>
  <c r="CI71" i="21"/>
  <c r="CH71" i="21"/>
  <c r="CG71" i="21"/>
  <c r="CF71" i="21"/>
  <c r="CE71" i="21"/>
  <c r="CD71" i="21"/>
  <c r="CC71" i="21"/>
  <c r="CB71" i="21"/>
  <c r="CA71" i="21"/>
  <c r="BZ71" i="21"/>
  <c r="BY71" i="21"/>
  <c r="BX71" i="21"/>
  <c r="BW71" i="21"/>
  <c r="BV71" i="21"/>
  <c r="BU71" i="21"/>
  <c r="BT71" i="21"/>
  <c r="BS71" i="21"/>
  <c r="BQ71" i="21"/>
  <c r="BP71" i="21"/>
  <c r="BO71" i="21"/>
  <c r="BN71" i="21"/>
  <c r="BM71" i="21"/>
  <c r="BL71" i="21"/>
  <c r="BK71" i="21"/>
  <c r="BJ71" i="21"/>
  <c r="BI71" i="21"/>
  <c r="BH71" i="21"/>
  <c r="BG71" i="21"/>
  <c r="BF71" i="21"/>
  <c r="BE71" i="21"/>
  <c r="BD71" i="21"/>
  <c r="BC71" i="21"/>
  <c r="BB71" i="21"/>
  <c r="BA71" i="21"/>
  <c r="AZ71" i="21"/>
  <c r="AY71" i="21"/>
  <c r="AX71" i="21"/>
  <c r="AW71" i="21"/>
  <c r="AV71" i="21"/>
  <c r="AU71" i="21"/>
  <c r="AT71" i="21"/>
  <c r="AS71" i="21"/>
  <c r="AR71" i="21"/>
  <c r="AQ71" i="21"/>
  <c r="AP71" i="21"/>
  <c r="AO71" i="21"/>
  <c r="AN71" i="21"/>
  <c r="AM71" i="21"/>
  <c r="AL71" i="21"/>
  <c r="AK71" i="21"/>
  <c r="AJ71" i="21"/>
  <c r="AI71" i="21"/>
  <c r="AH71" i="21"/>
  <c r="AG71" i="21"/>
  <c r="AF71" i="21"/>
  <c r="AE71" i="21"/>
  <c r="AD71" i="21"/>
  <c r="AC71" i="21"/>
  <c r="AB71" i="21"/>
  <c r="AA71" i="21"/>
  <c r="Z71" i="21"/>
  <c r="Y71" i="21"/>
  <c r="X71" i="21"/>
  <c r="W71" i="21"/>
  <c r="V71" i="21"/>
  <c r="U71" i="21"/>
  <c r="T71" i="21"/>
  <c r="S71" i="21"/>
  <c r="R71" i="21"/>
  <c r="Q71" i="21"/>
  <c r="P71" i="21"/>
  <c r="O71" i="21"/>
  <c r="N71" i="21"/>
  <c r="M71" i="21"/>
  <c r="L71" i="21"/>
  <c r="K71" i="21"/>
  <c r="J71" i="21"/>
  <c r="I71" i="21"/>
  <c r="H71" i="21"/>
  <c r="G71" i="21"/>
  <c r="F71" i="21"/>
  <c r="E71" i="21"/>
  <c r="D71" i="21"/>
  <c r="C71" i="21"/>
  <c r="B71" i="21"/>
  <c r="A71" i="21"/>
  <c r="EF70" i="21"/>
  <c r="EE70" i="21"/>
  <c r="ED70" i="21"/>
  <c r="EC70" i="21"/>
  <c r="EB70" i="21"/>
  <c r="EA70" i="21"/>
  <c r="DZ70" i="21"/>
  <c r="DY70" i="21"/>
  <c r="DX70" i="21"/>
  <c r="DW70" i="21"/>
  <c r="DV70" i="21"/>
  <c r="DU70" i="21"/>
  <c r="DT70" i="21"/>
  <c r="DS70" i="21"/>
  <c r="DR70" i="21"/>
  <c r="DQ70" i="21"/>
  <c r="DP70" i="21"/>
  <c r="DO70" i="21"/>
  <c r="DN70" i="21"/>
  <c r="DM70" i="21"/>
  <c r="DL70" i="21"/>
  <c r="DK70" i="21"/>
  <c r="DJ70" i="21"/>
  <c r="DI70" i="21"/>
  <c r="DH70" i="21"/>
  <c r="DG70" i="21"/>
  <c r="DF70" i="21"/>
  <c r="DE70" i="21"/>
  <c r="DD70" i="21"/>
  <c r="DC70" i="21"/>
  <c r="DB70" i="21"/>
  <c r="DA70" i="21"/>
  <c r="CZ70" i="21"/>
  <c r="CY70" i="21"/>
  <c r="CX70" i="21"/>
  <c r="CW70" i="21"/>
  <c r="CV70" i="21"/>
  <c r="CU70" i="21"/>
  <c r="CT70" i="21"/>
  <c r="CS70" i="21"/>
  <c r="CR70" i="21"/>
  <c r="CQ70" i="21"/>
  <c r="CP70" i="21"/>
  <c r="CO70" i="21"/>
  <c r="CN70" i="21"/>
  <c r="CM70" i="21"/>
  <c r="CL70" i="21"/>
  <c r="CK70" i="21"/>
  <c r="CJ70" i="21"/>
  <c r="CI70" i="21"/>
  <c r="CH70" i="21"/>
  <c r="CG70" i="21"/>
  <c r="CF70" i="21"/>
  <c r="CE70" i="21"/>
  <c r="CD70" i="21"/>
  <c r="CC70" i="21"/>
  <c r="CB70" i="21"/>
  <c r="CA70" i="21"/>
  <c r="BZ70" i="21"/>
  <c r="BY70" i="21"/>
  <c r="BX70" i="21"/>
  <c r="BW70" i="21"/>
  <c r="BV70" i="21"/>
  <c r="BU70" i="21"/>
  <c r="BT70" i="21"/>
  <c r="BS70" i="21"/>
  <c r="BQ70" i="21"/>
  <c r="BP70" i="21"/>
  <c r="BO70" i="21"/>
  <c r="BN70" i="21"/>
  <c r="BM70" i="21"/>
  <c r="BL70" i="21"/>
  <c r="BK70" i="21"/>
  <c r="BJ70" i="21"/>
  <c r="BI70" i="21"/>
  <c r="BH70" i="21"/>
  <c r="BG70" i="21"/>
  <c r="BF70" i="21"/>
  <c r="BE70" i="21"/>
  <c r="BD70" i="21"/>
  <c r="BC70" i="21"/>
  <c r="BB70" i="21"/>
  <c r="BA70" i="21"/>
  <c r="AZ70" i="21"/>
  <c r="AY70" i="21"/>
  <c r="AX70" i="21"/>
  <c r="AW70" i="21"/>
  <c r="AV70" i="21"/>
  <c r="AU70" i="21"/>
  <c r="AT70" i="21"/>
  <c r="AS70" i="21"/>
  <c r="AR70" i="21"/>
  <c r="AQ70" i="21"/>
  <c r="AP70" i="21"/>
  <c r="AO70" i="21"/>
  <c r="AN70" i="21"/>
  <c r="AM70" i="21"/>
  <c r="AL70" i="21"/>
  <c r="AK70" i="21"/>
  <c r="AJ70" i="21"/>
  <c r="AI70" i="21"/>
  <c r="AH70" i="21"/>
  <c r="AG70" i="21"/>
  <c r="AF70" i="21"/>
  <c r="AE70" i="21"/>
  <c r="AD70" i="21"/>
  <c r="AC70" i="21"/>
  <c r="AB70" i="21"/>
  <c r="AA70" i="21"/>
  <c r="Z70" i="21"/>
  <c r="Y70" i="21"/>
  <c r="X70" i="21"/>
  <c r="W70" i="21"/>
  <c r="V70" i="21"/>
  <c r="U70" i="21"/>
  <c r="T70" i="21"/>
  <c r="S70" i="21"/>
  <c r="R70" i="21"/>
  <c r="Q70" i="21"/>
  <c r="P70" i="21"/>
  <c r="O70" i="21"/>
  <c r="N70" i="21"/>
  <c r="M70" i="21"/>
  <c r="L70" i="21"/>
  <c r="K70" i="21"/>
  <c r="J70" i="21"/>
  <c r="I70" i="21"/>
  <c r="H70" i="21"/>
  <c r="G70" i="21"/>
  <c r="F70" i="21"/>
  <c r="E70" i="21"/>
  <c r="D70" i="21"/>
  <c r="C70" i="21"/>
  <c r="B70" i="21"/>
  <c r="A70" i="21"/>
  <c r="EF69" i="21"/>
  <c r="EE69" i="21"/>
  <c r="ED69" i="21"/>
  <c r="EC69" i="21"/>
  <c r="EB69" i="21"/>
  <c r="EA69" i="21"/>
  <c r="DZ69" i="21"/>
  <c r="DY69" i="21"/>
  <c r="DX69" i="21"/>
  <c r="DW69" i="21"/>
  <c r="DV69" i="21"/>
  <c r="DU69" i="21"/>
  <c r="DT69" i="21"/>
  <c r="DS69" i="21"/>
  <c r="DR69" i="21"/>
  <c r="DQ69" i="21"/>
  <c r="DP69" i="21"/>
  <c r="DO69" i="21"/>
  <c r="DN69" i="21"/>
  <c r="DM69" i="21"/>
  <c r="DL69" i="21"/>
  <c r="DK69" i="21"/>
  <c r="DJ69" i="21"/>
  <c r="DI69" i="21"/>
  <c r="DH69" i="21"/>
  <c r="DG69" i="21"/>
  <c r="DF69" i="21"/>
  <c r="DE69" i="21"/>
  <c r="DD69" i="21"/>
  <c r="DC69" i="21"/>
  <c r="DB69" i="21"/>
  <c r="DA69" i="21"/>
  <c r="CZ69" i="21"/>
  <c r="CY69" i="21"/>
  <c r="CX69" i="21"/>
  <c r="CW69" i="21"/>
  <c r="CV69" i="21"/>
  <c r="CU69" i="21"/>
  <c r="CT69" i="21"/>
  <c r="CS69" i="21"/>
  <c r="CR69" i="21"/>
  <c r="CQ69" i="21"/>
  <c r="CP69" i="21"/>
  <c r="CO69" i="21"/>
  <c r="CN69" i="21"/>
  <c r="CM69" i="21"/>
  <c r="CL69" i="21"/>
  <c r="CK69" i="21"/>
  <c r="CJ69" i="21"/>
  <c r="CI69" i="21"/>
  <c r="CH69" i="21"/>
  <c r="CG69" i="21"/>
  <c r="CF69" i="21"/>
  <c r="CE69" i="21"/>
  <c r="CD69" i="21"/>
  <c r="CC69" i="21"/>
  <c r="CB69" i="21"/>
  <c r="CA69" i="21"/>
  <c r="BZ69" i="21"/>
  <c r="BY69" i="21"/>
  <c r="BX69" i="21"/>
  <c r="BW69" i="21"/>
  <c r="BV69" i="21"/>
  <c r="BU69" i="21"/>
  <c r="BT69" i="21"/>
  <c r="BS69" i="21"/>
  <c r="BQ69" i="21"/>
  <c r="BP69" i="21"/>
  <c r="BO69" i="21"/>
  <c r="BN69" i="21"/>
  <c r="BM69" i="21"/>
  <c r="BL69" i="21"/>
  <c r="BK69" i="21"/>
  <c r="BJ69" i="21"/>
  <c r="BI69" i="21"/>
  <c r="BH69" i="21"/>
  <c r="BG69" i="21"/>
  <c r="BF69" i="21"/>
  <c r="BE69" i="21"/>
  <c r="BD69" i="21"/>
  <c r="BC69" i="21"/>
  <c r="BB69" i="21"/>
  <c r="BA69" i="21"/>
  <c r="AZ69" i="21"/>
  <c r="AY69" i="21"/>
  <c r="AX69" i="21"/>
  <c r="AW69" i="21"/>
  <c r="AV69" i="21"/>
  <c r="AU69" i="21"/>
  <c r="AT69" i="21"/>
  <c r="AS69" i="21"/>
  <c r="AR69" i="21"/>
  <c r="AQ69" i="21"/>
  <c r="AP69" i="21"/>
  <c r="AO69" i="21"/>
  <c r="AN69" i="21"/>
  <c r="AM69" i="21"/>
  <c r="AL69" i="21"/>
  <c r="AK69" i="21"/>
  <c r="AJ69" i="21"/>
  <c r="AI69" i="21"/>
  <c r="AH69" i="21"/>
  <c r="AG69" i="21"/>
  <c r="AF69" i="21"/>
  <c r="AE69" i="21"/>
  <c r="AD69" i="21"/>
  <c r="AC69" i="21"/>
  <c r="AB69" i="21"/>
  <c r="AA69" i="21"/>
  <c r="Z69" i="21"/>
  <c r="Y69" i="21"/>
  <c r="X69" i="21"/>
  <c r="W69" i="21"/>
  <c r="V69" i="21"/>
  <c r="U69" i="21"/>
  <c r="T69" i="21"/>
  <c r="S69" i="21"/>
  <c r="R69" i="21"/>
  <c r="Q69" i="21"/>
  <c r="P69" i="21"/>
  <c r="O69" i="21"/>
  <c r="N69" i="21"/>
  <c r="M69" i="21"/>
  <c r="L69" i="21"/>
  <c r="K69" i="21"/>
  <c r="J69" i="21"/>
  <c r="I69" i="21"/>
  <c r="H69" i="21"/>
  <c r="G69" i="21"/>
  <c r="F69" i="21"/>
  <c r="E69" i="21"/>
  <c r="D69" i="21"/>
  <c r="C69" i="21"/>
  <c r="B69" i="21"/>
  <c r="A69" i="21"/>
  <c r="EF68" i="21"/>
  <c r="EE68" i="21"/>
  <c r="ED68" i="21"/>
  <c r="EC68" i="21"/>
  <c r="EB68" i="21"/>
  <c r="EA68" i="21"/>
  <c r="DZ68" i="21"/>
  <c r="DY68" i="21"/>
  <c r="DX68" i="21"/>
  <c r="DW68" i="21"/>
  <c r="DV68" i="21"/>
  <c r="DU68" i="21"/>
  <c r="DT68" i="21"/>
  <c r="DS68" i="21"/>
  <c r="DR68" i="21"/>
  <c r="DQ68" i="21"/>
  <c r="DP68" i="21"/>
  <c r="DO68" i="21"/>
  <c r="DN68" i="21"/>
  <c r="DM68" i="21"/>
  <c r="DL68" i="21"/>
  <c r="DK68" i="21"/>
  <c r="DJ68" i="21"/>
  <c r="DI68" i="21"/>
  <c r="DH68" i="21"/>
  <c r="DG68" i="21"/>
  <c r="DF68" i="21"/>
  <c r="DE68" i="21"/>
  <c r="DD68" i="21"/>
  <c r="DC68" i="21"/>
  <c r="DB68" i="21"/>
  <c r="DA68" i="21"/>
  <c r="CZ68" i="21"/>
  <c r="CY68" i="21"/>
  <c r="CX68" i="21"/>
  <c r="CW68" i="21"/>
  <c r="CV68" i="21"/>
  <c r="CU68" i="21"/>
  <c r="CT68" i="21"/>
  <c r="CS68" i="21"/>
  <c r="CR68" i="21"/>
  <c r="CQ68" i="21"/>
  <c r="CP68" i="21"/>
  <c r="CO68" i="21"/>
  <c r="CN68" i="21"/>
  <c r="CM68" i="21"/>
  <c r="CL68" i="21"/>
  <c r="CK68" i="21"/>
  <c r="CJ68" i="21"/>
  <c r="CI68" i="21"/>
  <c r="CH68" i="21"/>
  <c r="CG68" i="21"/>
  <c r="CF68" i="21"/>
  <c r="CE68" i="21"/>
  <c r="CD68" i="21"/>
  <c r="CC68" i="21"/>
  <c r="CB68" i="21"/>
  <c r="CA68" i="21"/>
  <c r="BZ68" i="21"/>
  <c r="BY68" i="21"/>
  <c r="BX68" i="21"/>
  <c r="BW68" i="21"/>
  <c r="BV68" i="21"/>
  <c r="BU68" i="21"/>
  <c r="BT68" i="21"/>
  <c r="BS68" i="21"/>
  <c r="BQ68" i="21"/>
  <c r="BP68" i="21"/>
  <c r="BO68" i="21"/>
  <c r="BN68" i="21"/>
  <c r="BM68" i="21"/>
  <c r="BL68" i="21"/>
  <c r="BK68" i="21"/>
  <c r="BJ68" i="21"/>
  <c r="BI68" i="21"/>
  <c r="BH68" i="21"/>
  <c r="BG68" i="21"/>
  <c r="BF68" i="21"/>
  <c r="BE68" i="21"/>
  <c r="BD68" i="21"/>
  <c r="BC68" i="21"/>
  <c r="BB68" i="21"/>
  <c r="BA68" i="21"/>
  <c r="AZ68" i="21"/>
  <c r="AY68" i="21"/>
  <c r="AX68" i="21"/>
  <c r="AW68" i="21"/>
  <c r="AV68" i="21"/>
  <c r="AU68" i="21"/>
  <c r="AT68" i="21"/>
  <c r="AS68" i="21"/>
  <c r="AR68" i="21"/>
  <c r="AQ68" i="21"/>
  <c r="AP68" i="21"/>
  <c r="AO68" i="21"/>
  <c r="AN68" i="21"/>
  <c r="AM68" i="21"/>
  <c r="AL68" i="21"/>
  <c r="AK68" i="21"/>
  <c r="AJ68" i="21"/>
  <c r="AI68" i="21"/>
  <c r="AH68" i="21"/>
  <c r="AG68" i="21"/>
  <c r="AF68" i="21"/>
  <c r="AE68" i="21"/>
  <c r="AD68" i="21"/>
  <c r="AC68" i="21"/>
  <c r="AB68" i="21"/>
  <c r="AA68" i="21"/>
  <c r="Z68" i="21"/>
  <c r="Y68" i="21"/>
  <c r="X68" i="21"/>
  <c r="W68" i="21"/>
  <c r="V68" i="21"/>
  <c r="U68" i="21"/>
  <c r="T68" i="21"/>
  <c r="S68" i="21"/>
  <c r="R68" i="21"/>
  <c r="Q68" i="21"/>
  <c r="P68" i="21"/>
  <c r="O68" i="21"/>
  <c r="N68" i="21"/>
  <c r="M68" i="21"/>
  <c r="L68" i="21"/>
  <c r="K68" i="21"/>
  <c r="J68" i="21"/>
  <c r="I68" i="21"/>
  <c r="H68" i="21"/>
  <c r="G68" i="21"/>
  <c r="F68" i="21"/>
  <c r="E68" i="21"/>
  <c r="D68" i="21"/>
  <c r="C68" i="21"/>
  <c r="B68" i="21"/>
  <c r="A68" i="21"/>
  <c r="EF67" i="21"/>
  <c r="EE67" i="21"/>
  <c r="ED67" i="21"/>
  <c r="EC67" i="21"/>
  <c r="EB67" i="21"/>
  <c r="EA67" i="21"/>
  <c r="DZ67" i="21"/>
  <c r="DY67" i="21"/>
  <c r="DX67" i="21"/>
  <c r="DW67" i="21"/>
  <c r="DV67" i="21"/>
  <c r="DU67" i="21"/>
  <c r="DT67" i="21"/>
  <c r="DS67" i="21"/>
  <c r="DR67" i="21"/>
  <c r="DQ67" i="21"/>
  <c r="DP67" i="21"/>
  <c r="DO67" i="21"/>
  <c r="DN67" i="21"/>
  <c r="DM67" i="21"/>
  <c r="DL67" i="21"/>
  <c r="DK67" i="21"/>
  <c r="DJ67" i="21"/>
  <c r="DI67" i="21"/>
  <c r="DH67" i="21"/>
  <c r="DG67" i="21"/>
  <c r="DF67" i="21"/>
  <c r="DE67" i="21"/>
  <c r="DD67" i="21"/>
  <c r="DC67" i="21"/>
  <c r="DB67" i="21"/>
  <c r="DA67" i="21"/>
  <c r="CZ67" i="21"/>
  <c r="CY67" i="21"/>
  <c r="CX67" i="21"/>
  <c r="CW67" i="21"/>
  <c r="CV67" i="21"/>
  <c r="CU67" i="21"/>
  <c r="CT67" i="21"/>
  <c r="CS67" i="21"/>
  <c r="CR67" i="21"/>
  <c r="CQ67" i="21"/>
  <c r="CP67" i="21"/>
  <c r="CO67" i="21"/>
  <c r="CN67" i="21"/>
  <c r="CM67" i="21"/>
  <c r="CL67" i="21"/>
  <c r="CK67" i="21"/>
  <c r="CJ67" i="21"/>
  <c r="CI67" i="21"/>
  <c r="CH67" i="21"/>
  <c r="CG67" i="21"/>
  <c r="CF67" i="21"/>
  <c r="CE67" i="21"/>
  <c r="CD67" i="21"/>
  <c r="CC67" i="21"/>
  <c r="CB67" i="21"/>
  <c r="CA67" i="21"/>
  <c r="BZ67" i="21"/>
  <c r="BY67" i="21"/>
  <c r="BX67" i="21"/>
  <c r="BW67" i="21"/>
  <c r="BV67" i="21"/>
  <c r="BU67" i="21"/>
  <c r="BT67" i="21"/>
  <c r="BS67" i="21"/>
  <c r="BQ67" i="21"/>
  <c r="BP67" i="21"/>
  <c r="BO67" i="21"/>
  <c r="BN67" i="21"/>
  <c r="BM67" i="21"/>
  <c r="BL67" i="21"/>
  <c r="BK67" i="21"/>
  <c r="BJ67" i="21"/>
  <c r="BI67" i="21"/>
  <c r="BH67" i="21"/>
  <c r="BG67" i="21"/>
  <c r="BF67" i="21"/>
  <c r="BE67" i="21"/>
  <c r="BD67" i="21"/>
  <c r="BC67" i="21"/>
  <c r="BB67" i="21"/>
  <c r="BA67" i="21"/>
  <c r="AZ67" i="21"/>
  <c r="AY67" i="21"/>
  <c r="AX67" i="21"/>
  <c r="AW67" i="21"/>
  <c r="AV67" i="21"/>
  <c r="AU67" i="21"/>
  <c r="AT67" i="21"/>
  <c r="AS67" i="21"/>
  <c r="AR67" i="21"/>
  <c r="AQ67" i="21"/>
  <c r="AP67" i="21"/>
  <c r="AO67" i="21"/>
  <c r="AN67" i="21"/>
  <c r="AM67" i="21"/>
  <c r="AL67" i="21"/>
  <c r="AK67" i="21"/>
  <c r="AJ67" i="21"/>
  <c r="AI67" i="21"/>
  <c r="AH67" i="21"/>
  <c r="AG67" i="21"/>
  <c r="AF67" i="21"/>
  <c r="AE67" i="21"/>
  <c r="AD67" i="21"/>
  <c r="AC67" i="21"/>
  <c r="AB67" i="21"/>
  <c r="AA67" i="21"/>
  <c r="Z67" i="21"/>
  <c r="Y67" i="21"/>
  <c r="X67" i="21"/>
  <c r="W67" i="21"/>
  <c r="V67" i="21"/>
  <c r="U67" i="21"/>
  <c r="T67" i="21"/>
  <c r="S67" i="21"/>
  <c r="R67" i="21"/>
  <c r="Q67" i="21"/>
  <c r="P67" i="21"/>
  <c r="O67" i="21"/>
  <c r="N67" i="21"/>
  <c r="M67" i="21"/>
  <c r="L67" i="21"/>
  <c r="K67" i="21"/>
  <c r="J67" i="21"/>
  <c r="I67" i="21"/>
  <c r="H67" i="21"/>
  <c r="G67" i="21"/>
  <c r="F67" i="21"/>
  <c r="E67" i="21"/>
  <c r="D67" i="21"/>
  <c r="C67" i="21"/>
  <c r="B67" i="21"/>
  <c r="A67" i="21"/>
  <c r="EF66" i="21"/>
  <c r="EE66" i="21"/>
  <c r="ED66" i="21"/>
  <c r="EC66" i="21"/>
  <c r="EB66" i="21"/>
  <c r="EA66" i="21"/>
  <c r="DZ66" i="21"/>
  <c r="DY66" i="21"/>
  <c r="DX66" i="21"/>
  <c r="DW66" i="21"/>
  <c r="DV66" i="21"/>
  <c r="DU66" i="21"/>
  <c r="DT66" i="21"/>
  <c r="DS66" i="21"/>
  <c r="DR66" i="21"/>
  <c r="DQ66" i="21"/>
  <c r="DP66" i="21"/>
  <c r="DO66" i="21"/>
  <c r="DN66" i="21"/>
  <c r="DM66" i="21"/>
  <c r="DL66" i="21"/>
  <c r="DK66" i="21"/>
  <c r="DJ66" i="21"/>
  <c r="DI66" i="21"/>
  <c r="DH66" i="21"/>
  <c r="DG66" i="21"/>
  <c r="DF66" i="21"/>
  <c r="DE66" i="21"/>
  <c r="DD66" i="21"/>
  <c r="DC66" i="21"/>
  <c r="DB66" i="21"/>
  <c r="DA66" i="21"/>
  <c r="CZ66" i="21"/>
  <c r="CY66" i="21"/>
  <c r="CX66" i="21"/>
  <c r="CW66" i="21"/>
  <c r="CV66" i="21"/>
  <c r="CU66" i="21"/>
  <c r="CT66" i="21"/>
  <c r="CS66" i="21"/>
  <c r="CR66" i="21"/>
  <c r="CQ66" i="21"/>
  <c r="CP66" i="21"/>
  <c r="CO66" i="21"/>
  <c r="CN66" i="21"/>
  <c r="CM66" i="21"/>
  <c r="CL66" i="21"/>
  <c r="CK66" i="21"/>
  <c r="CJ66" i="21"/>
  <c r="CI66" i="21"/>
  <c r="CH66" i="21"/>
  <c r="CG66" i="21"/>
  <c r="CF66" i="21"/>
  <c r="CE66" i="21"/>
  <c r="CD66" i="21"/>
  <c r="CC66" i="21"/>
  <c r="CB66" i="21"/>
  <c r="CA66" i="21"/>
  <c r="BZ66" i="21"/>
  <c r="BY66" i="21"/>
  <c r="BX66" i="21"/>
  <c r="BW66" i="21"/>
  <c r="BV66" i="21"/>
  <c r="BU66" i="21"/>
  <c r="BT66" i="21"/>
  <c r="BS66" i="21"/>
  <c r="BQ66" i="21"/>
  <c r="BP66" i="21"/>
  <c r="BO66" i="21"/>
  <c r="BN66" i="21"/>
  <c r="BM66" i="21"/>
  <c r="BL66" i="21"/>
  <c r="BK66" i="21"/>
  <c r="BJ66" i="21"/>
  <c r="BI66" i="21"/>
  <c r="BH66" i="21"/>
  <c r="BG66" i="21"/>
  <c r="BF66" i="21"/>
  <c r="BE66" i="21"/>
  <c r="BD66" i="21"/>
  <c r="BC66" i="21"/>
  <c r="BB66" i="21"/>
  <c r="BA66" i="21"/>
  <c r="AZ66" i="21"/>
  <c r="AY66" i="21"/>
  <c r="AX66" i="21"/>
  <c r="AW66" i="21"/>
  <c r="AV66" i="21"/>
  <c r="AU66" i="21"/>
  <c r="AT66" i="21"/>
  <c r="AS66" i="21"/>
  <c r="AR66" i="21"/>
  <c r="AQ66" i="21"/>
  <c r="AP66" i="21"/>
  <c r="AO66" i="21"/>
  <c r="AN66" i="21"/>
  <c r="AM66" i="21"/>
  <c r="AL66" i="21"/>
  <c r="AK66" i="21"/>
  <c r="AJ66" i="21"/>
  <c r="AI66" i="21"/>
  <c r="AH66" i="21"/>
  <c r="AG66" i="21"/>
  <c r="AF66" i="21"/>
  <c r="AE66" i="21"/>
  <c r="AD66" i="21"/>
  <c r="AC66" i="21"/>
  <c r="AB66" i="21"/>
  <c r="AA66" i="21"/>
  <c r="Z66" i="21"/>
  <c r="Y66" i="21"/>
  <c r="X66" i="21"/>
  <c r="W66" i="21"/>
  <c r="V66" i="21"/>
  <c r="U66" i="21"/>
  <c r="T66" i="21"/>
  <c r="S66" i="21"/>
  <c r="R66" i="21"/>
  <c r="Q66" i="21"/>
  <c r="P66" i="21"/>
  <c r="O66" i="21"/>
  <c r="N66" i="21"/>
  <c r="M66" i="21"/>
  <c r="L66" i="21"/>
  <c r="K66" i="21"/>
  <c r="J66" i="21"/>
  <c r="I66" i="21"/>
  <c r="H66" i="21"/>
  <c r="G66" i="21"/>
  <c r="F66" i="21"/>
  <c r="E66" i="21"/>
  <c r="D66" i="21"/>
  <c r="C66" i="21"/>
  <c r="B66" i="21"/>
  <c r="A66" i="21"/>
  <c r="EF65" i="21"/>
  <c r="EE65" i="21"/>
  <c r="ED65" i="21"/>
  <c r="EC65" i="21"/>
  <c r="EB65" i="21"/>
  <c r="EA65" i="21"/>
  <c r="DZ65" i="21"/>
  <c r="DY65" i="21"/>
  <c r="DX65" i="21"/>
  <c r="DW65" i="21"/>
  <c r="DV65" i="21"/>
  <c r="DU65" i="21"/>
  <c r="DT65" i="21"/>
  <c r="DS65" i="21"/>
  <c r="DR65" i="21"/>
  <c r="DQ65" i="21"/>
  <c r="DP65" i="21"/>
  <c r="DO65" i="21"/>
  <c r="DN65" i="21"/>
  <c r="DM65" i="21"/>
  <c r="DL65" i="21"/>
  <c r="DK65" i="21"/>
  <c r="DJ65" i="21"/>
  <c r="DI65" i="21"/>
  <c r="DH65" i="21"/>
  <c r="DG65" i="21"/>
  <c r="DF65" i="21"/>
  <c r="DE65" i="21"/>
  <c r="DD65" i="21"/>
  <c r="DC65" i="21"/>
  <c r="DB65" i="21"/>
  <c r="DA65" i="21"/>
  <c r="CZ65" i="21"/>
  <c r="CY65" i="21"/>
  <c r="CX65" i="21"/>
  <c r="CW65" i="21"/>
  <c r="CV65" i="21"/>
  <c r="CU65" i="21"/>
  <c r="CT65" i="21"/>
  <c r="CS65" i="21"/>
  <c r="CR65" i="21"/>
  <c r="CQ65" i="21"/>
  <c r="CP65" i="21"/>
  <c r="CO65" i="21"/>
  <c r="CN65" i="21"/>
  <c r="CM65" i="21"/>
  <c r="CL65" i="21"/>
  <c r="CK65" i="21"/>
  <c r="CJ65" i="21"/>
  <c r="CI65" i="21"/>
  <c r="CH65" i="21"/>
  <c r="CG65" i="21"/>
  <c r="CF65" i="21"/>
  <c r="CE65" i="21"/>
  <c r="CD65" i="21"/>
  <c r="CC65" i="21"/>
  <c r="CB65" i="21"/>
  <c r="CA65" i="21"/>
  <c r="BZ65" i="21"/>
  <c r="BY65" i="21"/>
  <c r="BX65" i="21"/>
  <c r="BW65" i="21"/>
  <c r="BV65" i="21"/>
  <c r="BU65" i="21"/>
  <c r="BT65" i="21"/>
  <c r="BS65" i="21"/>
  <c r="BQ65" i="21"/>
  <c r="BP65" i="21"/>
  <c r="BO65" i="21"/>
  <c r="BN65" i="21"/>
  <c r="BM65" i="21"/>
  <c r="BL65" i="21"/>
  <c r="BK65" i="21"/>
  <c r="BJ65" i="21"/>
  <c r="BI65" i="21"/>
  <c r="BH65" i="21"/>
  <c r="BG65" i="21"/>
  <c r="BF65" i="21"/>
  <c r="BE65" i="21"/>
  <c r="BD65" i="21"/>
  <c r="BC65" i="21"/>
  <c r="BB65" i="21"/>
  <c r="BA65" i="21"/>
  <c r="AZ65" i="21"/>
  <c r="AY65" i="21"/>
  <c r="AX65" i="21"/>
  <c r="AW65" i="21"/>
  <c r="AV65" i="21"/>
  <c r="AU65" i="21"/>
  <c r="AT65" i="21"/>
  <c r="AS65" i="21"/>
  <c r="AR65" i="21"/>
  <c r="AQ65" i="21"/>
  <c r="AP65" i="21"/>
  <c r="AO65" i="21"/>
  <c r="AN65" i="21"/>
  <c r="AM65" i="21"/>
  <c r="AL65" i="21"/>
  <c r="AK65" i="21"/>
  <c r="AJ65" i="21"/>
  <c r="AI65" i="21"/>
  <c r="AH65" i="21"/>
  <c r="AG65" i="21"/>
  <c r="AF65" i="21"/>
  <c r="AE65" i="21"/>
  <c r="AD65" i="21"/>
  <c r="AC65" i="21"/>
  <c r="AB65" i="21"/>
  <c r="AA65" i="21"/>
  <c r="Z65" i="21"/>
  <c r="Y65" i="21"/>
  <c r="X65" i="21"/>
  <c r="W65" i="21"/>
  <c r="V65" i="21"/>
  <c r="U65" i="21"/>
  <c r="T65" i="21"/>
  <c r="S65" i="21"/>
  <c r="R65" i="21"/>
  <c r="Q65" i="21"/>
  <c r="P65" i="21"/>
  <c r="O65" i="21"/>
  <c r="N65" i="21"/>
  <c r="M65" i="21"/>
  <c r="L65" i="21"/>
  <c r="K65" i="21"/>
  <c r="J65" i="21"/>
  <c r="I65" i="21"/>
  <c r="H65" i="21"/>
  <c r="G65" i="21"/>
  <c r="F65" i="21"/>
  <c r="E65" i="21"/>
  <c r="D65" i="21"/>
  <c r="C65" i="21"/>
  <c r="B65" i="21"/>
  <c r="A65" i="21"/>
  <c r="EF64" i="21"/>
  <c r="EE64" i="21"/>
  <c r="ED64" i="21"/>
  <c r="EC64" i="21"/>
  <c r="EB64" i="21"/>
  <c r="EA64" i="21"/>
  <c r="DZ64" i="21"/>
  <c r="DY64" i="21"/>
  <c r="DX64" i="21"/>
  <c r="DW64" i="21"/>
  <c r="DV64" i="21"/>
  <c r="DU64" i="21"/>
  <c r="DT64" i="21"/>
  <c r="DS64" i="21"/>
  <c r="DR64" i="21"/>
  <c r="DQ64" i="21"/>
  <c r="DP64" i="21"/>
  <c r="DO64" i="21"/>
  <c r="DN64" i="21"/>
  <c r="DM64" i="21"/>
  <c r="DL64" i="21"/>
  <c r="DK64" i="21"/>
  <c r="DJ64" i="21"/>
  <c r="DI64" i="21"/>
  <c r="DH64" i="21"/>
  <c r="DG64" i="21"/>
  <c r="DF64" i="21"/>
  <c r="DE64" i="21"/>
  <c r="DD64" i="21"/>
  <c r="DC64" i="21"/>
  <c r="DB64" i="21"/>
  <c r="DA64" i="21"/>
  <c r="CZ64" i="21"/>
  <c r="CY64" i="21"/>
  <c r="CX64" i="21"/>
  <c r="CW64" i="21"/>
  <c r="CV64" i="21"/>
  <c r="CU64" i="21"/>
  <c r="CT64" i="21"/>
  <c r="CS64" i="21"/>
  <c r="CR64" i="21"/>
  <c r="CQ64" i="21"/>
  <c r="CP64" i="21"/>
  <c r="CO64" i="21"/>
  <c r="CN64" i="21"/>
  <c r="CM64" i="21"/>
  <c r="CL64" i="21"/>
  <c r="CK64" i="21"/>
  <c r="CJ64" i="21"/>
  <c r="CI64" i="21"/>
  <c r="CH64" i="21"/>
  <c r="CG64" i="21"/>
  <c r="CF64" i="21"/>
  <c r="CE64" i="21"/>
  <c r="CD64" i="21"/>
  <c r="CC64" i="21"/>
  <c r="CB64" i="21"/>
  <c r="CA64" i="21"/>
  <c r="BZ64" i="21"/>
  <c r="BY64" i="21"/>
  <c r="BX64" i="21"/>
  <c r="BW64" i="21"/>
  <c r="BV64" i="21"/>
  <c r="BU64" i="21"/>
  <c r="BT64" i="21"/>
  <c r="BS64" i="21"/>
  <c r="BQ64" i="21"/>
  <c r="BP64" i="21"/>
  <c r="BO64" i="21"/>
  <c r="BN64" i="21"/>
  <c r="BM64" i="21"/>
  <c r="BL64" i="21"/>
  <c r="BK64" i="21"/>
  <c r="BJ64" i="21"/>
  <c r="BI64" i="21"/>
  <c r="BH64" i="21"/>
  <c r="BG64" i="21"/>
  <c r="BF64" i="21"/>
  <c r="BE64" i="21"/>
  <c r="BD64" i="21"/>
  <c r="BC64" i="21"/>
  <c r="BB64" i="21"/>
  <c r="BA64" i="21"/>
  <c r="AZ64" i="21"/>
  <c r="AY64" i="21"/>
  <c r="AX64" i="21"/>
  <c r="AW64" i="21"/>
  <c r="AV64" i="21"/>
  <c r="AU64" i="21"/>
  <c r="AT64" i="21"/>
  <c r="AS64" i="21"/>
  <c r="AR64" i="21"/>
  <c r="AQ64" i="21"/>
  <c r="AP64" i="21"/>
  <c r="AO64" i="21"/>
  <c r="AN64" i="21"/>
  <c r="AM64" i="21"/>
  <c r="AL64" i="21"/>
  <c r="AK64" i="21"/>
  <c r="AJ64" i="21"/>
  <c r="AI64" i="21"/>
  <c r="AH64" i="21"/>
  <c r="AG64" i="21"/>
  <c r="AF64" i="21"/>
  <c r="AE64" i="21"/>
  <c r="AD64" i="21"/>
  <c r="AC64" i="21"/>
  <c r="AB64" i="21"/>
  <c r="AA64" i="21"/>
  <c r="Z64" i="21"/>
  <c r="Y64" i="21"/>
  <c r="X64" i="21"/>
  <c r="W64" i="21"/>
  <c r="V64" i="21"/>
  <c r="U64" i="21"/>
  <c r="T64" i="21"/>
  <c r="S64" i="21"/>
  <c r="R64" i="21"/>
  <c r="Q64" i="21"/>
  <c r="P64" i="21"/>
  <c r="O64" i="21"/>
  <c r="N64" i="21"/>
  <c r="M64" i="21"/>
  <c r="L64" i="21"/>
  <c r="K64" i="21"/>
  <c r="J64" i="21"/>
  <c r="I64" i="21"/>
  <c r="H64" i="21"/>
  <c r="G64" i="21"/>
  <c r="F64" i="21"/>
  <c r="E64" i="21"/>
  <c r="D64" i="21"/>
  <c r="C64" i="21"/>
  <c r="B64" i="21"/>
  <c r="A64" i="21"/>
  <c r="EF63" i="21"/>
  <c r="EE63" i="21"/>
  <c r="ED63" i="21"/>
  <c r="EC63" i="21"/>
  <c r="EB63" i="21"/>
  <c r="EA63" i="21"/>
  <c r="DZ63" i="21"/>
  <c r="DY63" i="21"/>
  <c r="DX63" i="21"/>
  <c r="DW63" i="21"/>
  <c r="DV63" i="21"/>
  <c r="DU63" i="21"/>
  <c r="DT63" i="21"/>
  <c r="DS63" i="21"/>
  <c r="DR63" i="21"/>
  <c r="DQ63" i="21"/>
  <c r="DP63" i="21"/>
  <c r="DO63" i="21"/>
  <c r="DN63" i="21"/>
  <c r="DM63" i="21"/>
  <c r="DL63" i="21"/>
  <c r="DK63" i="21"/>
  <c r="DJ63" i="21"/>
  <c r="DI63" i="21"/>
  <c r="DH63" i="21"/>
  <c r="DG63" i="21"/>
  <c r="DF63" i="21"/>
  <c r="DE63" i="21"/>
  <c r="DD63" i="21"/>
  <c r="DC63" i="21"/>
  <c r="DB63" i="21"/>
  <c r="DA63" i="21"/>
  <c r="CZ63" i="21"/>
  <c r="CY63" i="21"/>
  <c r="CX63" i="21"/>
  <c r="CW63" i="21"/>
  <c r="CV63" i="21"/>
  <c r="CU63" i="21"/>
  <c r="CT63" i="21"/>
  <c r="CS63" i="21"/>
  <c r="CR63" i="21"/>
  <c r="CQ63" i="21"/>
  <c r="CP63" i="21"/>
  <c r="CO63" i="21"/>
  <c r="CN63" i="21"/>
  <c r="CM63" i="21"/>
  <c r="CL63" i="21"/>
  <c r="CK63" i="21"/>
  <c r="CJ63" i="21"/>
  <c r="CI63" i="21"/>
  <c r="CH63" i="21"/>
  <c r="CG63" i="21"/>
  <c r="CF63" i="21"/>
  <c r="CE63" i="21"/>
  <c r="CD63" i="21"/>
  <c r="CC63" i="21"/>
  <c r="CB63" i="21"/>
  <c r="CA63" i="21"/>
  <c r="BZ63" i="21"/>
  <c r="BY63" i="21"/>
  <c r="BX63" i="21"/>
  <c r="BW63" i="21"/>
  <c r="BV63" i="21"/>
  <c r="BU63" i="21"/>
  <c r="BT63" i="21"/>
  <c r="BS63" i="21"/>
  <c r="BQ63" i="21"/>
  <c r="BP63" i="21"/>
  <c r="BO63" i="21"/>
  <c r="BN63" i="21"/>
  <c r="BM63" i="21"/>
  <c r="BL63" i="21"/>
  <c r="BK63" i="21"/>
  <c r="BJ63" i="21"/>
  <c r="BI63" i="21"/>
  <c r="BH63" i="21"/>
  <c r="BG63" i="21"/>
  <c r="BF63" i="21"/>
  <c r="BE63" i="21"/>
  <c r="BD63" i="21"/>
  <c r="BC63" i="21"/>
  <c r="BB63" i="21"/>
  <c r="BA63" i="21"/>
  <c r="AZ63" i="21"/>
  <c r="AY63" i="21"/>
  <c r="AX63" i="21"/>
  <c r="AW63" i="21"/>
  <c r="AV63" i="21"/>
  <c r="AU63" i="21"/>
  <c r="AT63" i="21"/>
  <c r="AS63" i="21"/>
  <c r="AR63" i="21"/>
  <c r="AQ63" i="21"/>
  <c r="AP63" i="21"/>
  <c r="AO63" i="21"/>
  <c r="AN63" i="21"/>
  <c r="AM63" i="21"/>
  <c r="AL63" i="21"/>
  <c r="AK63" i="21"/>
  <c r="AJ63" i="21"/>
  <c r="AI63" i="21"/>
  <c r="AH63" i="21"/>
  <c r="AG63" i="21"/>
  <c r="AF63" i="21"/>
  <c r="AE63" i="21"/>
  <c r="AD63" i="21"/>
  <c r="AC63" i="21"/>
  <c r="AB63" i="21"/>
  <c r="AA63" i="21"/>
  <c r="Z63" i="21"/>
  <c r="Y63" i="21"/>
  <c r="X63" i="21"/>
  <c r="W63" i="21"/>
  <c r="V63" i="21"/>
  <c r="U63" i="21"/>
  <c r="T63" i="21"/>
  <c r="S63" i="21"/>
  <c r="R63" i="21"/>
  <c r="Q63" i="21"/>
  <c r="P63" i="21"/>
  <c r="O63" i="21"/>
  <c r="N63" i="21"/>
  <c r="M63" i="21"/>
  <c r="L63" i="21"/>
  <c r="K63" i="21"/>
  <c r="J63" i="21"/>
  <c r="I63" i="21"/>
  <c r="H63" i="21"/>
  <c r="G63" i="21"/>
  <c r="F63" i="21"/>
  <c r="E63" i="21"/>
  <c r="D63" i="21"/>
  <c r="C63" i="21"/>
  <c r="B63" i="21"/>
  <c r="A63" i="21"/>
  <c r="EF62" i="21"/>
  <c r="EE62" i="21"/>
  <c r="ED62" i="21"/>
  <c r="EC62" i="21"/>
  <c r="EB62" i="21"/>
  <c r="EA62" i="21"/>
  <c r="DZ62" i="21"/>
  <c r="DY62" i="21"/>
  <c r="DX62" i="21"/>
  <c r="DW62" i="21"/>
  <c r="DV62" i="21"/>
  <c r="DU62" i="21"/>
  <c r="DT62" i="21"/>
  <c r="DS62" i="21"/>
  <c r="DR62" i="21"/>
  <c r="DQ62" i="21"/>
  <c r="DP62" i="21"/>
  <c r="DO62" i="21"/>
  <c r="DN62" i="21"/>
  <c r="DM62" i="21"/>
  <c r="DL62" i="21"/>
  <c r="DK62" i="21"/>
  <c r="DJ62" i="21"/>
  <c r="DI62" i="21"/>
  <c r="DH62" i="21"/>
  <c r="DG62" i="21"/>
  <c r="DF62" i="21"/>
  <c r="DE62" i="21"/>
  <c r="DD62" i="21"/>
  <c r="DC62" i="21"/>
  <c r="DB62" i="21"/>
  <c r="DA62" i="21"/>
  <c r="CZ62" i="21"/>
  <c r="CY62" i="21"/>
  <c r="CX62" i="21"/>
  <c r="CW62" i="21"/>
  <c r="CV62" i="21"/>
  <c r="CU62" i="21"/>
  <c r="CT62" i="21"/>
  <c r="CS62" i="21"/>
  <c r="CR62" i="21"/>
  <c r="CQ62" i="21"/>
  <c r="CP62" i="21"/>
  <c r="CO62" i="21"/>
  <c r="CN62" i="21"/>
  <c r="CM62" i="21"/>
  <c r="CL62" i="21"/>
  <c r="CK62" i="21"/>
  <c r="CJ62" i="21"/>
  <c r="CI62" i="21"/>
  <c r="CH62" i="21"/>
  <c r="CG62" i="21"/>
  <c r="CF62" i="21"/>
  <c r="CE62" i="21"/>
  <c r="CD62" i="21"/>
  <c r="CC62" i="21"/>
  <c r="CB62" i="21"/>
  <c r="CA62" i="21"/>
  <c r="BZ62" i="21"/>
  <c r="BY62" i="21"/>
  <c r="BX62" i="21"/>
  <c r="BW62" i="21"/>
  <c r="BV62" i="21"/>
  <c r="BU62" i="21"/>
  <c r="BT62" i="21"/>
  <c r="BS62" i="21"/>
  <c r="BQ62" i="21"/>
  <c r="BP62" i="21"/>
  <c r="BO62" i="21"/>
  <c r="BN62" i="21"/>
  <c r="BM62" i="21"/>
  <c r="BL62" i="21"/>
  <c r="BK62" i="21"/>
  <c r="BJ62" i="21"/>
  <c r="BI62" i="21"/>
  <c r="BH62" i="21"/>
  <c r="BG62" i="21"/>
  <c r="BF62" i="21"/>
  <c r="BE62" i="21"/>
  <c r="BD62" i="21"/>
  <c r="BC62" i="21"/>
  <c r="BB62" i="21"/>
  <c r="BA62" i="21"/>
  <c r="AZ62" i="21"/>
  <c r="AY62" i="21"/>
  <c r="AX62" i="21"/>
  <c r="AW62" i="21"/>
  <c r="AV62" i="21"/>
  <c r="AU62" i="21"/>
  <c r="AT62" i="21"/>
  <c r="AS62" i="21"/>
  <c r="AR62" i="21"/>
  <c r="AQ62" i="21"/>
  <c r="AP62" i="21"/>
  <c r="AO62" i="21"/>
  <c r="AN62" i="21"/>
  <c r="AM62" i="21"/>
  <c r="AL62" i="21"/>
  <c r="AK62" i="21"/>
  <c r="AJ62" i="21"/>
  <c r="AI62" i="21"/>
  <c r="AH62" i="21"/>
  <c r="AG62" i="21"/>
  <c r="AF62" i="21"/>
  <c r="AE62" i="21"/>
  <c r="AD62" i="21"/>
  <c r="AC62" i="21"/>
  <c r="AB62" i="21"/>
  <c r="AA62" i="21"/>
  <c r="Z62" i="21"/>
  <c r="Y62" i="21"/>
  <c r="X62" i="21"/>
  <c r="W62" i="21"/>
  <c r="V62" i="21"/>
  <c r="U62" i="21"/>
  <c r="T62" i="21"/>
  <c r="S62" i="21"/>
  <c r="R62" i="21"/>
  <c r="Q62" i="21"/>
  <c r="P62" i="21"/>
  <c r="O62" i="21"/>
  <c r="N62" i="21"/>
  <c r="M62" i="21"/>
  <c r="L62" i="21"/>
  <c r="K62" i="21"/>
  <c r="J62" i="21"/>
  <c r="I62" i="21"/>
  <c r="H62" i="21"/>
  <c r="G62" i="21"/>
  <c r="F62" i="21"/>
  <c r="E62" i="21"/>
  <c r="D62" i="21"/>
  <c r="C62" i="21"/>
  <c r="B62" i="21"/>
  <c r="A62" i="21"/>
  <c r="EF61" i="21"/>
  <c r="EE61" i="21"/>
  <c r="ED61" i="21"/>
  <c r="EC61" i="21"/>
  <c r="EB61" i="21"/>
  <c r="EA61" i="21"/>
  <c r="DZ61" i="21"/>
  <c r="DY61" i="21"/>
  <c r="DX61" i="21"/>
  <c r="DW61" i="21"/>
  <c r="DV61" i="21"/>
  <c r="DU61" i="21"/>
  <c r="DT61" i="21"/>
  <c r="DS61" i="21"/>
  <c r="DR61" i="21"/>
  <c r="DQ61" i="21"/>
  <c r="DP61" i="21"/>
  <c r="DO61" i="21"/>
  <c r="DN61" i="21"/>
  <c r="DM61" i="21"/>
  <c r="DL61" i="21"/>
  <c r="DK61" i="21"/>
  <c r="DJ61" i="21"/>
  <c r="DI61" i="21"/>
  <c r="DH61" i="21"/>
  <c r="DG61" i="21"/>
  <c r="DF61" i="21"/>
  <c r="DE61" i="21"/>
  <c r="DD61" i="21"/>
  <c r="DC61" i="21"/>
  <c r="DB61" i="21"/>
  <c r="DA61" i="21"/>
  <c r="CZ61" i="21"/>
  <c r="CY61" i="21"/>
  <c r="CX61" i="21"/>
  <c r="CW61" i="21"/>
  <c r="CV61" i="21"/>
  <c r="CU61" i="21"/>
  <c r="CT61" i="21"/>
  <c r="CS61" i="21"/>
  <c r="CR61" i="21"/>
  <c r="CQ61" i="21"/>
  <c r="CP61" i="21"/>
  <c r="CO61" i="21"/>
  <c r="CN61" i="21"/>
  <c r="CM61" i="21"/>
  <c r="CL61" i="21"/>
  <c r="CK61" i="21"/>
  <c r="CJ61" i="21"/>
  <c r="CI61" i="21"/>
  <c r="CH61" i="21"/>
  <c r="CG61" i="21"/>
  <c r="CF61" i="21"/>
  <c r="CE61" i="21"/>
  <c r="CD61" i="21"/>
  <c r="CC61" i="21"/>
  <c r="CB61" i="21"/>
  <c r="CA61" i="21"/>
  <c r="BZ61" i="21"/>
  <c r="BY61" i="21"/>
  <c r="BX61" i="21"/>
  <c r="BW61" i="21"/>
  <c r="BV61" i="21"/>
  <c r="BU61" i="21"/>
  <c r="BT61" i="21"/>
  <c r="BS61" i="21"/>
  <c r="BQ61" i="21"/>
  <c r="BP61" i="21"/>
  <c r="BO61" i="21"/>
  <c r="BN61" i="21"/>
  <c r="BM61" i="21"/>
  <c r="BL61" i="21"/>
  <c r="BK61" i="21"/>
  <c r="BJ61" i="21"/>
  <c r="BI61" i="21"/>
  <c r="BH61" i="21"/>
  <c r="BG61" i="21"/>
  <c r="BF61" i="21"/>
  <c r="BE61" i="21"/>
  <c r="BD61" i="21"/>
  <c r="BC61" i="21"/>
  <c r="BB61" i="21"/>
  <c r="BA61" i="21"/>
  <c r="AZ61" i="21"/>
  <c r="AY61" i="21"/>
  <c r="AX61" i="21"/>
  <c r="AW61" i="21"/>
  <c r="AV61" i="21"/>
  <c r="AU61" i="21"/>
  <c r="AT61" i="21"/>
  <c r="AS61" i="21"/>
  <c r="AR61" i="21"/>
  <c r="AQ61" i="21"/>
  <c r="AP61" i="21"/>
  <c r="AO61" i="21"/>
  <c r="AN61" i="21"/>
  <c r="AM61" i="21"/>
  <c r="AL61" i="21"/>
  <c r="AK61" i="21"/>
  <c r="AJ61" i="21"/>
  <c r="AI61" i="21"/>
  <c r="AH61" i="21"/>
  <c r="AG61" i="21"/>
  <c r="AF61" i="21"/>
  <c r="AE61" i="21"/>
  <c r="AD61" i="21"/>
  <c r="AC61" i="21"/>
  <c r="AB61" i="21"/>
  <c r="AA61" i="21"/>
  <c r="Z61" i="21"/>
  <c r="Y61" i="21"/>
  <c r="X61" i="21"/>
  <c r="W61" i="21"/>
  <c r="V61" i="21"/>
  <c r="U61" i="21"/>
  <c r="T61" i="21"/>
  <c r="S61" i="21"/>
  <c r="R61" i="21"/>
  <c r="Q61" i="21"/>
  <c r="P61" i="21"/>
  <c r="O61" i="21"/>
  <c r="N61" i="21"/>
  <c r="M61" i="21"/>
  <c r="L61" i="21"/>
  <c r="K61" i="21"/>
  <c r="J61" i="21"/>
  <c r="I61" i="21"/>
  <c r="H61" i="21"/>
  <c r="G61" i="21"/>
  <c r="F61" i="21"/>
  <c r="E61" i="21"/>
  <c r="D61" i="21"/>
  <c r="C61" i="21"/>
  <c r="B61" i="21"/>
  <c r="A61" i="21"/>
  <c r="EF60" i="21"/>
  <c r="EE60" i="21"/>
  <c r="ED60" i="21"/>
  <c r="EC60" i="21"/>
  <c r="EB60" i="21"/>
  <c r="EA60" i="21"/>
  <c r="DZ60" i="21"/>
  <c r="DY60" i="21"/>
  <c r="DX60" i="21"/>
  <c r="DW60" i="21"/>
  <c r="DV60" i="21"/>
  <c r="DU60" i="21"/>
  <c r="DT60" i="21"/>
  <c r="DS60" i="21"/>
  <c r="DR60" i="21"/>
  <c r="DQ60" i="21"/>
  <c r="DP60" i="21"/>
  <c r="DO60" i="21"/>
  <c r="DN60" i="21"/>
  <c r="DM60" i="21"/>
  <c r="DL60" i="21"/>
  <c r="DK60" i="21"/>
  <c r="DJ60" i="21"/>
  <c r="DI60" i="21"/>
  <c r="DH60" i="21"/>
  <c r="DG60" i="21"/>
  <c r="DF60" i="21"/>
  <c r="DE60" i="21"/>
  <c r="DD60" i="21"/>
  <c r="DC60" i="21"/>
  <c r="DB60" i="21"/>
  <c r="DA60" i="21"/>
  <c r="CZ60" i="21"/>
  <c r="CY60" i="21"/>
  <c r="CX60" i="21"/>
  <c r="CW60" i="21"/>
  <c r="CV60" i="21"/>
  <c r="CU60" i="21"/>
  <c r="CT60" i="21"/>
  <c r="CS60" i="21"/>
  <c r="CR60" i="21"/>
  <c r="CQ60" i="21"/>
  <c r="CP60" i="21"/>
  <c r="CO60" i="21"/>
  <c r="CN60" i="21"/>
  <c r="CM60" i="21"/>
  <c r="CL60" i="21"/>
  <c r="CK60" i="21"/>
  <c r="CJ60" i="21"/>
  <c r="CI60" i="21"/>
  <c r="CH60" i="21"/>
  <c r="CG60" i="21"/>
  <c r="CF60" i="21"/>
  <c r="CE60" i="21"/>
  <c r="CD60" i="21"/>
  <c r="CC60" i="21"/>
  <c r="CB60" i="21"/>
  <c r="CA60" i="21"/>
  <c r="BZ60" i="21"/>
  <c r="BY60" i="21"/>
  <c r="BX60" i="21"/>
  <c r="BW60" i="21"/>
  <c r="BV60" i="21"/>
  <c r="BU60" i="21"/>
  <c r="BT60" i="21"/>
  <c r="BS60" i="21"/>
  <c r="BQ60" i="21"/>
  <c r="BP60" i="21"/>
  <c r="BO60" i="21"/>
  <c r="BN60" i="21"/>
  <c r="BM60" i="21"/>
  <c r="BL60" i="21"/>
  <c r="BK60" i="21"/>
  <c r="BJ60" i="21"/>
  <c r="BI60" i="21"/>
  <c r="BH60" i="21"/>
  <c r="BG60" i="21"/>
  <c r="BF60" i="21"/>
  <c r="BE60" i="21"/>
  <c r="BD60" i="21"/>
  <c r="BC60" i="21"/>
  <c r="BB60" i="21"/>
  <c r="BA60" i="21"/>
  <c r="AZ60" i="21"/>
  <c r="AY60" i="21"/>
  <c r="AX60" i="21"/>
  <c r="AW60" i="21"/>
  <c r="AV60" i="21"/>
  <c r="AU60" i="21"/>
  <c r="AT60" i="21"/>
  <c r="AS60" i="21"/>
  <c r="AR60" i="21"/>
  <c r="AQ60" i="21"/>
  <c r="AP60" i="21"/>
  <c r="AO60" i="21"/>
  <c r="AN60" i="21"/>
  <c r="AM60" i="21"/>
  <c r="AL60" i="21"/>
  <c r="AK60" i="21"/>
  <c r="AJ60" i="21"/>
  <c r="AI60" i="21"/>
  <c r="AH60" i="21"/>
  <c r="AG60" i="21"/>
  <c r="AF60" i="21"/>
  <c r="AE60" i="21"/>
  <c r="AD60" i="21"/>
  <c r="AC60" i="21"/>
  <c r="AB60" i="21"/>
  <c r="AA60" i="21"/>
  <c r="Z60" i="21"/>
  <c r="Y60" i="21"/>
  <c r="X60" i="21"/>
  <c r="W60" i="21"/>
  <c r="V60" i="21"/>
  <c r="U60" i="21"/>
  <c r="T60" i="21"/>
  <c r="S60" i="21"/>
  <c r="R60" i="21"/>
  <c r="Q60" i="21"/>
  <c r="P60" i="21"/>
  <c r="O60" i="21"/>
  <c r="N60" i="21"/>
  <c r="M60" i="21"/>
  <c r="L60" i="21"/>
  <c r="K60" i="21"/>
  <c r="J60" i="21"/>
  <c r="I60" i="21"/>
  <c r="H60" i="21"/>
  <c r="G60" i="21"/>
  <c r="F60" i="21"/>
  <c r="E60" i="21"/>
  <c r="D60" i="21"/>
  <c r="C60" i="21"/>
  <c r="B60" i="21"/>
  <c r="A60" i="21"/>
  <c r="EF59" i="21"/>
  <c r="EE59" i="21"/>
  <c r="ED59" i="21"/>
  <c r="EC59" i="21"/>
  <c r="EB59" i="21"/>
  <c r="EA59" i="21"/>
  <c r="DZ59" i="21"/>
  <c r="DY59" i="21"/>
  <c r="DX59" i="21"/>
  <c r="DW59" i="21"/>
  <c r="DV59" i="21"/>
  <c r="DU59" i="21"/>
  <c r="DT59" i="21"/>
  <c r="DS59" i="21"/>
  <c r="DR59" i="21"/>
  <c r="DQ59" i="21"/>
  <c r="DP59" i="21"/>
  <c r="DO59" i="21"/>
  <c r="DN59" i="21"/>
  <c r="DM59" i="21"/>
  <c r="DL59" i="21"/>
  <c r="DK59" i="21"/>
  <c r="DJ59" i="21"/>
  <c r="DI59" i="21"/>
  <c r="DH59" i="21"/>
  <c r="DG59" i="21"/>
  <c r="DF59" i="21"/>
  <c r="DE59" i="21"/>
  <c r="DD59" i="21"/>
  <c r="DC59" i="21"/>
  <c r="DB59" i="21"/>
  <c r="DA59" i="21"/>
  <c r="CZ59" i="21"/>
  <c r="CY59" i="21"/>
  <c r="CX59" i="21"/>
  <c r="CW59" i="21"/>
  <c r="CV59" i="21"/>
  <c r="CU59" i="21"/>
  <c r="CT59" i="21"/>
  <c r="CS59" i="21"/>
  <c r="CR59" i="21"/>
  <c r="CQ59" i="21"/>
  <c r="CP59" i="21"/>
  <c r="CO59" i="21"/>
  <c r="CN59" i="21"/>
  <c r="CM59" i="21"/>
  <c r="CL59" i="21"/>
  <c r="CK59" i="21"/>
  <c r="CJ59" i="21"/>
  <c r="CI59" i="21"/>
  <c r="CH59" i="21"/>
  <c r="CG59" i="21"/>
  <c r="CF59" i="21"/>
  <c r="CE59" i="21"/>
  <c r="CD59" i="21"/>
  <c r="CC59" i="21"/>
  <c r="CB59" i="21"/>
  <c r="CA59" i="21"/>
  <c r="BZ59" i="21"/>
  <c r="BY59" i="21"/>
  <c r="BX59" i="21"/>
  <c r="BW59" i="21"/>
  <c r="BV59" i="21"/>
  <c r="BU59" i="21"/>
  <c r="BT59" i="21"/>
  <c r="BS59" i="21"/>
  <c r="BQ59" i="21"/>
  <c r="BP59" i="21"/>
  <c r="BO59" i="21"/>
  <c r="BN59" i="21"/>
  <c r="BM59" i="21"/>
  <c r="BL59" i="21"/>
  <c r="BK59" i="21"/>
  <c r="BJ59" i="21"/>
  <c r="BI59" i="21"/>
  <c r="BH59" i="21"/>
  <c r="BG59" i="21"/>
  <c r="BF59" i="21"/>
  <c r="BE59" i="21"/>
  <c r="BD59" i="21"/>
  <c r="BC59" i="21"/>
  <c r="BB59" i="21"/>
  <c r="BA59" i="21"/>
  <c r="AZ59" i="21"/>
  <c r="AY59" i="21"/>
  <c r="AX59" i="21"/>
  <c r="AW59" i="21"/>
  <c r="AV59" i="21"/>
  <c r="AU59" i="21"/>
  <c r="AT59" i="21"/>
  <c r="AS59" i="21"/>
  <c r="AR59" i="21"/>
  <c r="AQ59" i="21"/>
  <c r="AP59" i="21"/>
  <c r="AO59" i="21"/>
  <c r="AN59" i="21"/>
  <c r="AM59" i="21"/>
  <c r="AL59" i="21"/>
  <c r="AK59" i="21"/>
  <c r="AJ59" i="21"/>
  <c r="AI59" i="21"/>
  <c r="AH59" i="21"/>
  <c r="AG59" i="21"/>
  <c r="AF59" i="21"/>
  <c r="AE59" i="21"/>
  <c r="AD59" i="21"/>
  <c r="AC59" i="21"/>
  <c r="AB59" i="21"/>
  <c r="AA59" i="21"/>
  <c r="Z59" i="21"/>
  <c r="Y59" i="21"/>
  <c r="X59" i="21"/>
  <c r="W59" i="21"/>
  <c r="V59" i="21"/>
  <c r="U59" i="21"/>
  <c r="T59" i="21"/>
  <c r="S59" i="21"/>
  <c r="R59" i="21"/>
  <c r="Q59" i="21"/>
  <c r="P59" i="21"/>
  <c r="O59" i="21"/>
  <c r="N59" i="21"/>
  <c r="M59" i="21"/>
  <c r="L59" i="21"/>
  <c r="K59" i="21"/>
  <c r="J59" i="21"/>
  <c r="I59" i="21"/>
  <c r="H59" i="21"/>
  <c r="G59" i="21"/>
  <c r="F59" i="21"/>
  <c r="E59" i="21"/>
  <c r="D59" i="21"/>
  <c r="C59" i="21"/>
  <c r="B59" i="21"/>
  <c r="A59" i="21"/>
  <c r="EF58" i="21"/>
  <c r="EE58" i="21"/>
  <c r="ED58" i="21"/>
  <c r="EC58" i="21"/>
  <c r="EB58" i="21"/>
  <c r="EA58" i="21"/>
  <c r="DZ58" i="21"/>
  <c r="DY58" i="21"/>
  <c r="DX58" i="21"/>
  <c r="DW58" i="21"/>
  <c r="DV58" i="21"/>
  <c r="DU58" i="21"/>
  <c r="DT58" i="21"/>
  <c r="DS58" i="21"/>
  <c r="DR58" i="21"/>
  <c r="DQ58" i="21"/>
  <c r="DP58" i="21"/>
  <c r="DO58" i="21"/>
  <c r="DN58" i="21"/>
  <c r="DM58" i="21"/>
  <c r="DL58" i="21"/>
  <c r="DK58" i="21"/>
  <c r="DJ58" i="21"/>
  <c r="DI58" i="21"/>
  <c r="DH58" i="21"/>
  <c r="DG58" i="21"/>
  <c r="DF58" i="21"/>
  <c r="DE58" i="21"/>
  <c r="DD58" i="21"/>
  <c r="DC58" i="21"/>
  <c r="DB58" i="21"/>
  <c r="DA58" i="21"/>
  <c r="CZ58" i="21"/>
  <c r="CY58" i="21"/>
  <c r="CX58" i="21"/>
  <c r="CW58" i="21"/>
  <c r="CV58" i="21"/>
  <c r="CU58" i="21"/>
  <c r="CT58" i="21"/>
  <c r="CS58" i="21"/>
  <c r="CR58" i="21"/>
  <c r="CQ58" i="21"/>
  <c r="CP58" i="21"/>
  <c r="CO58" i="21"/>
  <c r="CN58" i="21"/>
  <c r="CM58" i="21"/>
  <c r="CL58" i="21"/>
  <c r="CK58" i="21"/>
  <c r="CJ58" i="21"/>
  <c r="CI58" i="21"/>
  <c r="CH58" i="21"/>
  <c r="CG58" i="21"/>
  <c r="CF58" i="21"/>
  <c r="CE58" i="21"/>
  <c r="CD58" i="21"/>
  <c r="CC58" i="21"/>
  <c r="CB58" i="21"/>
  <c r="CA58" i="21"/>
  <c r="BZ58" i="21"/>
  <c r="BY58" i="21"/>
  <c r="BX58" i="21"/>
  <c r="BW58" i="21"/>
  <c r="BV58" i="21"/>
  <c r="BU58" i="21"/>
  <c r="BT58" i="21"/>
  <c r="BS58" i="21"/>
  <c r="BQ58" i="21"/>
  <c r="BP58" i="21"/>
  <c r="BO58" i="21"/>
  <c r="BN58" i="21"/>
  <c r="BM58" i="21"/>
  <c r="BL58" i="21"/>
  <c r="BK58" i="21"/>
  <c r="BJ58" i="21"/>
  <c r="BI58" i="21"/>
  <c r="BH58" i="21"/>
  <c r="BG58" i="21"/>
  <c r="BF58" i="21"/>
  <c r="BE58" i="21"/>
  <c r="BD58" i="21"/>
  <c r="BC58" i="21"/>
  <c r="BB58" i="21"/>
  <c r="BA58" i="21"/>
  <c r="AZ58" i="21"/>
  <c r="AY58" i="21"/>
  <c r="AX58" i="21"/>
  <c r="AW58" i="21"/>
  <c r="AV58" i="21"/>
  <c r="AU58" i="21"/>
  <c r="AT58" i="21"/>
  <c r="AS58" i="21"/>
  <c r="AR58" i="21"/>
  <c r="AQ58" i="21"/>
  <c r="AP58" i="21"/>
  <c r="AO58" i="21"/>
  <c r="AN58" i="21"/>
  <c r="AM58" i="21"/>
  <c r="AL58" i="21"/>
  <c r="AK58" i="21"/>
  <c r="AJ58" i="21"/>
  <c r="AI58" i="21"/>
  <c r="AH58" i="21"/>
  <c r="AG58" i="21"/>
  <c r="AF58" i="21"/>
  <c r="AE58" i="21"/>
  <c r="AD58" i="21"/>
  <c r="AC58" i="21"/>
  <c r="AB58" i="21"/>
  <c r="AA58" i="21"/>
  <c r="Z58" i="21"/>
  <c r="Y58" i="21"/>
  <c r="X58" i="21"/>
  <c r="W58" i="21"/>
  <c r="V58" i="21"/>
  <c r="U58" i="21"/>
  <c r="T58" i="21"/>
  <c r="S58" i="21"/>
  <c r="R58" i="21"/>
  <c r="Q58" i="21"/>
  <c r="P58" i="21"/>
  <c r="O58" i="21"/>
  <c r="N58" i="21"/>
  <c r="M58" i="21"/>
  <c r="L58" i="21"/>
  <c r="K58" i="21"/>
  <c r="J58" i="21"/>
  <c r="I58" i="21"/>
  <c r="H58" i="21"/>
  <c r="G58" i="21"/>
  <c r="F58" i="21"/>
  <c r="E58" i="21"/>
  <c r="D58" i="21"/>
  <c r="C58" i="21"/>
  <c r="B58" i="21"/>
  <c r="A58" i="21"/>
  <c r="EF57" i="21"/>
  <c r="EE57" i="21"/>
  <c r="ED57" i="21"/>
  <c r="EC57" i="21"/>
  <c r="EB57" i="21"/>
  <c r="EA57" i="21"/>
  <c r="DZ57" i="21"/>
  <c r="DY57" i="21"/>
  <c r="DX57" i="21"/>
  <c r="DW57" i="21"/>
  <c r="DV57" i="21"/>
  <c r="DU57" i="21"/>
  <c r="DT57" i="21"/>
  <c r="DS57" i="21"/>
  <c r="DR57" i="21"/>
  <c r="DQ57" i="21"/>
  <c r="DP57" i="21"/>
  <c r="DO57" i="21"/>
  <c r="DN57" i="21"/>
  <c r="DM57" i="21"/>
  <c r="DL57" i="21"/>
  <c r="DK57" i="21"/>
  <c r="DJ57" i="21"/>
  <c r="DI57" i="21"/>
  <c r="DH57" i="21"/>
  <c r="DG57" i="21"/>
  <c r="DF57" i="21"/>
  <c r="DE57" i="21"/>
  <c r="DD57" i="21"/>
  <c r="DC57" i="21"/>
  <c r="DB57" i="21"/>
  <c r="DA57" i="21"/>
  <c r="CZ57" i="21"/>
  <c r="CY57" i="21"/>
  <c r="CX57" i="21"/>
  <c r="CW57" i="21"/>
  <c r="CV57" i="21"/>
  <c r="CU57" i="21"/>
  <c r="CT57" i="21"/>
  <c r="CS57" i="21"/>
  <c r="CR57" i="21"/>
  <c r="CQ57" i="21"/>
  <c r="CP57" i="21"/>
  <c r="CO57" i="21"/>
  <c r="CN57" i="21"/>
  <c r="CM57" i="21"/>
  <c r="CL57" i="21"/>
  <c r="CK57" i="21"/>
  <c r="CJ57" i="21"/>
  <c r="CI57" i="21"/>
  <c r="CH57" i="21"/>
  <c r="CG57" i="21"/>
  <c r="CF57" i="21"/>
  <c r="CE57" i="21"/>
  <c r="CD57" i="21"/>
  <c r="CC57" i="21"/>
  <c r="CB57" i="21"/>
  <c r="CA57" i="21"/>
  <c r="BZ57" i="21"/>
  <c r="BY57" i="21"/>
  <c r="BX57" i="21"/>
  <c r="BW57" i="21"/>
  <c r="BV57" i="21"/>
  <c r="BU57" i="21"/>
  <c r="BT57" i="21"/>
  <c r="BS57" i="21"/>
  <c r="BQ57" i="21"/>
  <c r="BP57" i="21"/>
  <c r="BO57" i="21"/>
  <c r="BN57" i="21"/>
  <c r="BM57" i="21"/>
  <c r="BL57" i="21"/>
  <c r="BK57" i="21"/>
  <c r="BJ57" i="21"/>
  <c r="BI57" i="21"/>
  <c r="BH57" i="21"/>
  <c r="BG57" i="21"/>
  <c r="BF57" i="21"/>
  <c r="BE57" i="21"/>
  <c r="BD57" i="21"/>
  <c r="BC57" i="21"/>
  <c r="BB57" i="21"/>
  <c r="BA57" i="21"/>
  <c r="AZ57" i="21"/>
  <c r="AY57" i="21"/>
  <c r="AX57" i="21"/>
  <c r="AW57" i="21"/>
  <c r="AV57" i="21"/>
  <c r="AU57" i="21"/>
  <c r="AT57" i="21"/>
  <c r="AS57" i="21"/>
  <c r="AR57" i="21"/>
  <c r="AQ57" i="21"/>
  <c r="AP57" i="21"/>
  <c r="AO57" i="21"/>
  <c r="AN57" i="21"/>
  <c r="AM57" i="21"/>
  <c r="AL57" i="21"/>
  <c r="AK57" i="21"/>
  <c r="AJ57" i="21"/>
  <c r="AI57" i="21"/>
  <c r="AH57" i="21"/>
  <c r="AG57" i="21"/>
  <c r="AF57" i="21"/>
  <c r="AE57" i="21"/>
  <c r="AD57" i="21"/>
  <c r="AC57" i="21"/>
  <c r="AB57" i="21"/>
  <c r="AA57" i="21"/>
  <c r="Z57" i="21"/>
  <c r="Y57" i="21"/>
  <c r="X57" i="21"/>
  <c r="W57" i="21"/>
  <c r="V57" i="21"/>
  <c r="U57" i="21"/>
  <c r="T57" i="21"/>
  <c r="S57" i="21"/>
  <c r="R57" i="21"/>
  <c r="Q57" i="21"/>
  <c r="P57" i="21"/>
  <c r="O57" i="21"/>
  <c r="N57" i="21"/>
  <c r="M57" i="21"/>
  <c r="L57" i="21"/>
  <c r="K57" i="21"/>
  <c r="J57" i="21"/>
  <c r="I57" i="21"/>
  <c r="H57" i="21"/>
  <c r="G57" i="21"/>
  <c r="F57" i="21"/>
  <c r="E57" i="21"/>
  <c r="D57" i="21"/>
  <c r="C57" i="21"/>
  <c r="B57" i="21"/>
  <c r="A57" i="21"/>
  <c r="EF56" i="21"/>
  <c r="EE56" i="21"/>
  <c r="ED56" i="21"/>
  <c r="EC56" i="21"/>
  <c r="EB56" i="21"/>
  <c r="EA56" i="21"/>
  <c r="DZ56" i="21"/>
  <c r="DY56" i="21"/>
  <c r="DX56" i="21"/>
  <c r="DW56" i="21"/>
  <c r="DV56" i="21"/>
  <c r="DU56" i="21"/>
  <c r="DT56" i="21"/>
  <c r="DS56" i="21"/>
  <c r="DR56" i="21"/>
  <c r="DQ56" i="21"/>
  <c r="DP56" i="21"/>
  <c r="DO56" i="21"/>
  <c r="DN56" i="21"/>
  <c r="DM56" i="21"/>
  <c r="DL56" i="21"/>
  <c r="DK56" i="21"/>
  <c r="DJ56" i="21"/>
  <c r="DI56" i="21"/>
  <c r="DH56" i="21"/>
  <c r="DG56" i="21"/>
  <c r="DF56" i="21"/>
  <c r="DE56" i="21"/>
  <c r="DD56" i="21"/>
  <c r="DC56" i="21"/>
  <c r="DB56" i="21"/>
  <c r="DA56" i="21"/>
  <c r="CZ56" i="21"/>
  <c r="CY56" i="21"/>
  <c r="CX56" i="21"/>
  <c r="CW56" i="21"/>
  <c r="CV56" i="21"/>
  <c r="CU56" i="21"/>
  <c r="CT56" i="21"/>
  <c r="CS56" i="21"/>
  <c r="CR56" i="21"/>
  <c r="CQ56" i="21"/>
  <c r="CP56" i="21"/>
  <c r="CO56" i="21"/>
  <c r="CN56" i="21"/>
  <c r="CM56" i="21"/>
  <c r="CL56" i="21"/>
  <c r="CK56" i="21"/>
  <c r="CJ56" i="21"/>
  <c r="CI56" i="21"/>
  <c r="CH56" i="21"/>
  <c r="CG56" i="21"/>
  <c r="CF56" i="21"/>
  <c r="CE56" i="21"/>
  <c r="CD56" i="21"/>
  <c r="CC56" i="21"/>
  <c r="CB56" i="21"/>
  <c r="CA56" i="21"/>
  <c r="BZ56" i="21"/>
  <c r="BY56" i="21"/>
  <c r="BX56" i="21"/>
  <c r="BW56" i="21"/>
  <c r="BV56" i="21"/>
  <c r="BU56" i="21"/>
  <c r="BT56" i="21"/>
  <c r="BS56" i="21"/>
  <c r="BQ56" i="21"/>
  <c r="BP56" i="21"/>
  <c r="BO56" i="21"/>
  <c r="BN56" i="21"/>
  <c r="BM56" i="21"/>
  <c r="BL56" i="21"/>
  <c r="BK56" i="21"/>
  <c r="BJ56" i="21"/>
  <c r="BI56" i="21"/>
  <c r="BH56" i="21"/>
  <c r="BG56" i="21"/>
  <c r="BF56" i="21"/>
  <c r="BE56" i="21"/>
  <c r="BD56" i="21"/>
  <c r="BC56" i="21"/>
  <c r="BB56" i="21"/>
  <c r="BA56" i="21"/>
  <c r="AZ56" i="21"/>
  <c r="AY56" i="21"/>
  <c r="AX56" i="21"/>
  <c r="AW56" i="21"/>
  <c r="AV56" i="21"/>
  <c r="AU56" i="21"/>
  <c r="AT56" i="21"/>
  <c r="AS56" i="21"/>
  <c r="AR56" i="21"/>
  <c r="AQ56" i="21"/>
  <c r="AP56" i="21"/>
  <c r="AO56" i="21"/>
  <c r="AN56" i="21"/>
  <c r="AM56" i="21"/>
  <c r="AL56" i="21"/>
  <c r="AK56" i="21"/>
  <c r="AJ56" i="21"/>
  <c r="AI56" i="21"/>
  <c r="AH56" i="21"/>
  <c r="AG56" i="21"/>
  <c r="AF56" i="21"/>
  <c r="AE56" i="21"/>
  <c r="AD56" i="21"/>
  <c r="AC56" i="21"/>
  <c r="AB56" i="21"/>
  <c r="AA56" i="21"/>
  <c r="Z56" i="21"/>
  <c r="Y56" i="21"/>
  <c r="X56" i="21"/>
  <c r="W56" i="21"/>
  <c r="V56" i="21"/>
  <c r="U56" i="21"/>
  <c r="T56" i="21"/>
  <c r="S56" i="21"/>
  <c r="R56" i="21"/>
  <c r="Q56" i="21"/>
  <c r="P56" i="21"/>
  <c r="O56" i="21"/>
  <c r="N56" i="21"/>
  <c r="M56" i="21"/>
  <c r="L56" i="21"/>
  <c r="K56" i="21"/>
  <c r="J56" i="21"/>
  <c r="I56" i="21"/>
  <c r="H56" i="21"/>
  <c r="G56" i="21"/>
  <c r="F56" i="21"/>
  <c r="E56" i="21"/>
  <c r="D56" i="21"/>
  <c r="C56" i="21"/>
  <c r="B56" i="21"/>
  <c r="A56" i="21"/>
  <c r="EF55" i="21"/>
  <c r="EE55" i="21"/>
  <c r="ED55" i="21"/>
  <c r="EC55" i="21"/>
  <c r="EB55" i="21"/>
  <c r="EA55" i="21"/>
  <c r="DZ55" i="21"/>
  <c r="DY55" i="21"/>
  <c r="DX55" i="21"/>
  <c r="DW55" i="21"/>
  <c r="DV55" i="21"/>
  <c r="DU55" i="21"/>
  <c r="DT55" i="21"/>
  <c r="DS55" i="21"/>
  <c r="DR55" i="21"/>
  <c r="DQ55" i="21"/>
  <c r="DP55" i="21"/>
  <c r="DO55" i="21"/>
  <c r="DN55" i="21"/>
  <c r="DM55" i="21"/>
  <c r="DL55" i="21"/>
  <c r="DK55" i="21"/>
  <c r="DJ55" i="21"/>
  <c r="DI55" i="21"/>
  <c r="DH55" i="21"/>
  <c r="DG55" i="21"/>
  <c r="DF55" i="21"/>
  <c r="DE55" i="21"/>
  <c r="DD55" i="21"/>
  <c r="DC55" i="21"/>
  <c r="DB55" i="21"/>
  <c r="DA55" i="21"/>
  <c r="CZ55" i="21"/>
  <c r="CY55" i="21"/>
  <c r="CX55" i="21"/>
  <c r="CW55" i="21"/>
  <c r="CV55" i="21"/>
  <c r="CU55" i="21"/>
  <c r="CT55" i="21"/>
  <c r="CS55" i="21"/>
  <c r="CR55" i="21"/>
  <c r="CQ55" i="21"/>
  <c r="CP55" i="21"/>
  <c r="CO55" i="21"/>
  <c r="CN55" i="21"/>
  <c r="CM55" i="21"/>
  <c r="CL55" i="21"/>
  <c r="CK55" i="21"/>
  <c r="CJ55" i="21"/>
  <c r="CI55" i="21"/>
  <c r="CH55" i="21"/>
  <c r="CG55" i="21"/>
  <c r="CF55" i="21"/>
  <c r="CE55" i="21"/>
  <c r="CD55" i="21"/>
  <c r="CC55" i="21"/>
  <c r="CB55" i="21"/>
  <c r="CA55" i="21"/>
  <c r="BZ55" i="21"/>
  <c r="BY55" i="21"/>
  <c r="BX55" i="21"/>
  <c r="BW55" i="21"/>
  <c r="BV55" i="21"/>
  <c r="BU55" i="21"/>
  <c r="BT55" i="21"/>
  <c r="BS55" i="21"/>
  <c r="BQ55" i="21"/>
  <c r="BP55" i="21"/>
  <c r="BO55" i="21"/>
  <c r="BN55" i="21"/>
  <c r="BM55" i="21"/>
  <c r="BL55" i="21"/>
  <c r="BK55" i="21"/>
  <c r="BJ55" i="21"/>
  <c r="BI55" i="21"/>
  <c r="BH55" i="21"/>
  <c r="BG55" i="21"/>
  <c r="BF55" i="21"/>
  <c r="BE55" i="21"/>
  <c r="BD55" i="21"/>
  <c r="BC55" i="21"/>
  <c r="BB55" i="21"/>
  <c r="BA55" i="21"/>
  <c r="AZ55" i="21"/>
  <c r="AY55" i="21"/>
  <c r="AX55" i="21"/>
  <c r="AW55" i="21"/>
  <c r="AV55" i="21"/>
  <c r="AU55" i="21"/>
  <c r="AT55" i="21"/>
  <c r="AS55" i="21"/>
  <c r="AR55" i="21"/>
  <c r="AQ55" i="21"/>
  <c r="AP55" i="21"/>
  <c r="AO55" i="21"/>
  <c r="AN55" i="21"/>
  <c r="AM55" i="21"/>
  <c r="AL55" i="21"/>
  <c r="AK55" i="21"/>
  <c r="AJ55" i="21"/>
  <c r="AI55" i="21"/>
  <c r="AH55" i="21"/>
  <c r="AG55" i="21"/>
  <c r="AF55" i="21"/>
  <c r="AE55" i="21"/>
  <c r="AD55" i="21"/>
  <c r="AC55" i="21"/>
  <c r="AB55" i="21"/>
  <c r="AA55" i="21"/>
  <c r="Z55" i="21"/>
  <c r="Y55" i="21"/>
  <c r="X55" i="21"/>
  <c r="W55" i="21"/>
  <c r="V55" i="21"/>
  <c r="U55" i="21"/>
  <c r="T55" i="21"/>
  <c r="S55" i="21"/>
  <c r="R55" i="21"/>
  <c r="Q55" i="21"/>
  <c r="P55" i="21"/>
  <c r="O55" i="21"/>
  <c r="N55" i="21"/>
  <c r="M55" i="21"/>
  <c r="L55" i="21"/>
  <c r="K55" i="21"/>
  <c r="J55" i="21"/>
  <c r="I55" i="21"/>
  <c r="H55" i="21"/>
  <c r="G55" i="21"/>
  <c r="F55" i="21"/>
  <c r="E55" i="21"/>
  <c r="D55" i="21"/>
  <c r="C55" i="21"/>
  <c r="B55" i="21"/>
  <c r="A55" i="21"/>
  <c r="EF54" i="21"/>
  <c r="EE54" i="21"/>
  <c r="ED54" i="21"/>
  <c r="EC54" i="21"/>
  <c r="EB54" i="21"/>
  <c r="EA54" i="21"/>
  <c r="DZ54" i="21"/>
  <c r="DY54" i="21"/>
  <c r="DX54" i="21"/>
  <c r="DW54" i="21"/>
  <c r="DV54" i="21"/>
  <c r="DU54" i="21"/>
  <c r="DT54" i="21"/>
  <c r="DS54" i="21"/>
  <c r="DR54" i="21"/>
  <c r="DQ54" i="21"/>
  <c r="DP54" i="21"/>
  <c r="DO54" i="21"/>
  <c r="DN54" i="21"/>
  <c r="DM54" i="21"/>
  <c r="DL54" i="21"/>
  <c r="DK54" i="21"/>
  <c r="DJ54" i="21"/>
  <c r="DI54" i="21"/>
  <c r="DH54" i="21"/>
  <c r="DG54" i="21"/>
  <c r="DF54" i="21"/>
  <c r="DE54" i="21"/>
  <c r="DD54" i="21"/>
  <c r="DC54" i="21"/>
  <c r="DB54" i="21"/>
  <c r="DA54" i="21"/>
  <c r="CZ54" i="21"/>
  <c r="CY54" i="21"/>
  <c r="CX54" i="21"/>
  <c r="CW54" i="21"/>
  <c r="CV54" i="21"/>
  <c r="CU54" i="21"/>
  <c r="CT54" i="21"/>
  <c r="CS54" i="21"/>
  <c r="CR54" i="21"/>
  <c r="CQ54" i="21"/>
  <c r="CP54" i="21"/>
  <c r="CO54" i="21"/>
  <c r="CN54" i="21"/>
  <c r="CM54" i="21"/>
  <c r="CL54" i="21"/>
  <c r="CK54" i="21"/>
  <c r="CJ54" i="21"/>
  <c r="CI54" i="21"/>
  <c r="CH54" i="21"/>
  <c r="CG54" i="21"/>
  <c r="CF54" i="21"/>
  <c r="CE54" i="21"/>
  <c r="CD54" i="21"/>
  <c r="CC54" i="21"/>
  <c r="CB54" i="21"/>
  <c r="CA54" i="21"/>
  <c r="BZ54" i="21"/>
  <c r="BY54" i="21"/>
  <c r="BX54" i="21"/>
  <c r="BW54" i="21"/>
  <c r="BV54" i="21"/>
  <c r="BU54" i="21"/>
  <c r="BT54" i="21"/>
  <c r="BS54" i="21"/>
  <c r="BQ54" i="21"/>
  <c r="BP54" i="21"/>
  <c r="BO54" i="21"/>
  <c r="BN54" i="21"/>
  <c r="BM54" i="21"/>
  <c r="BL54" i="21"/>
  <c r="BK54" i="21"/>
  <c r="BJ54" i="21"/>
  <c r="BI54" i="21"/>
  <c r="BH54" i="21"/>
  <c r="BG54" i="21"/>
  <c r="BF54" i="21"/>
  <c r="BE54" i="21"/>
  <c r="BD54" i="21"/>
  <c r="BC54" i="21"/>
  <c r="BB54" i="21"/>
  <c r="BA54" i="21"/>
  <c r="AZ54" i="21"/>
  <c r="AY54" i="21"/>
  <c r="AX54" i="21"/>
  <c r="AW54" i="21"/>
  <c r="AV54" i="21"/>
  <c r="AU54" i="21"/>
  <c r="AT54" i="21"/>
  <c r="AS54" i="21"/>
  <c r="AR54" i="21"/>
  <c r="AQ54" i="21"/>
  <c r="AP54" i="21"/>
  <c r="AO54" i="21"/>
  <c r="AN54" i="21"/>
  <c r="AM54" i="21"/>
  <c r="AL54" i="21"/>
  <c r="AK54" i="21"/>
  <c r="AJ54" i="21"/>
  <c r="AI54" i="21"/>
  <c r="AH54" i="21"/>
  <c r="AG54" i="21"/>
  <c r="AF54" i="21"/>
  <c r="AE54" i="21"/>
  <c r="AD54" i="21"/>
  <c r="AC54" i="21"/>
  <c r="AB54" i="21"/>
  <c r="AA54" i="21"/>
  <c r="Z54" i="21"/>
  <c r="Y54" i="21"/>
  <c r="X54" i="21"/>
  <c r="W54" i="21"/>
  <c r="V54" i="21"/>
  <c r="U54" i="21"/>
  <c r="T54" i="21"/>
  <c r="S54" i="21"/>
  <c r="R54" i="21"/>
  <c r="Q54" i="21"/>
  <c r="P54" i="21"/>
  <c r="O54" i="21"/>
  <c r="N54" i="21"/>
  <c r="M54" i="21"/>
  <c r="L54" i="21"/>
  <c r="K54" i="21"/>
  <c r="J54" i="21"/>
  <c r="I54" i="21"/>
  <c r="H54" i="21"/>
  <c r="G54" i="21"/>
  <c r="F54" i="21"/>
  <c r="E54" i="21"/>
  <c r="D54" i="21"/>
  <c r="C54" i="21"/>
  <c r="B54" i="21"/>
  <c r="A54" i="21"/>
  <c r="EF53" i="21"/>
  <c r="EE53" i="21"/>
  <c r="ED53" i="21"/>
  <c r="EC53" i="21"/>
  <c r="EB53" i="21"/>
  <c r="EA53" i="21"/>
  <c r="DZ53" i="21"/>
  <c r="DY53" i="21"/>
  <c r="DX53" i="21"/>
  <c r="DW53" i="21"/>
  <c r="DV53" i="21"/>
  <c r="DU53" i="21"/>
  <c r="DT53" i="21"/>
  <c r="DS53" i="21"/>
  <c r="DR53" i="21"/>
  <c r="DQ53" i="21"/>
  <c r="DP53" i="21"/>
  <c r="DO53" i="21"/>
  <c r="DN53" i="21"/>
  <c r="DM53" i="21"/>
  <c r="DL53" i="21"/>
  <c r="DK53" i="21"/>
  <c r="DJ53" i="21"/>
  <c r="DI53" i="21"/>
  <c r="DH53" i="21"/>
  <c r="DG53" i="21"/>
  <c r="DF53" i="21"/>
  <c r="DE53" i="21"/>
  <c r="DD53" i="21"/>
  <c r="DC53" i="21"/>
  <c r="DB53" i="21"/>
  <c r="DA53" i="21"/>
  <c r="CZ53" i="21"/>
  <c r="CY53" i="21"/>
  <c r="CX53" i="21"/>
  <c r="CW53" i="21"/>
  <c r="CV53" i="21"/>
  <c r="CU53" i="21"/>
  <c r="CT53" i="21"/>
  <c r="CS53" i="21"/>
  <c r="CR53" i="21"/>
  <c r="CQ53" i="21"/>
  <c r="CP53" i="21"/>
  <c r="CO53" i="21"/>
  <c r="CN53" i="21"/>
  <c r="CM53" i="21"/>
  <c r="CL53" i="21"/>
  <c r="CK53" i="21"/>
  <c r="CJ53" i="21"/>
  <c r="CI53" i="21"/>
  <c r="CH53" i="21"/>
  <c r="CG53" i="21"/>
  <c r="CF53" i="21"/>
  <c r="CE53" i="21"/>
  <c r="CD53" i="21"/>
  <c r="CC53" i="21"/>
  <c r="CB53" i="21"/>
  <c r="CA53" i="21"/>
  <c r="BZ53" i="21"/>
  <c r="BY53" i="21"/>
  <c r="BX53" i="21"/>
  <c r="BW53" i="21"/>
  <c r="BV53" i="21"/>
  <c r="BU53" i="21"/>
  <c r="BT53" i="21"/>
  <c r="BS53" i="21"/>
  <c r="BQ53" i="21"/>
  <c r="BP53" i="21"/>
  <c r="BO53" i="21"/>
  <c r="BN53" i="21"/>
  <c r="BM53" i="21"/>
  <c r="BL53" i="21"/>
  <c r="BK53" i="21"/>
  <c r="BJ53" i="21"/>
  <c r="BI53" i="21"/>
  <c r="BH53" i="21"/>
  <c r="BG53" i="21"/>
  <c r="BF53" i="21"/>
  <c r="BE53" i="21"/>
  <c r="BD53" i="21"/>
  <c r="BC53" i="21"/>
  <c r="BB53" i="21"/>
  <c r="BA53" i="21"/>
  <c r="AZ53" i="21"/>
  <c r="AY53" i="21"/>
  <c r="AX53" i="21"/>
  <c r="AW53" i="21"/>
  <c r="AV53" i="21"/>
  <c r="AU53" i="21"/>
  <c r="AT53" i="21"/>
  <c r="AS53" i="21"/>
  <c r="AR53" i="21"/>
  <c r="AQ53" i="21"/>
  <c r="AP53" i="21"/>
  <c r="AO53" i="21"/>
  <c r="AN53" i="21"/>
  <c r="AM53" i="21"/>
  <c r="AL53" i="21"/>
  <c r="AK53" i="21"/>
  <c r="AJ53" i="21"/>
  <c r="AI53" i="21"/>
  <c r="AH53" i="21"/>
  <c r="AG53" i="21"/>
  <c r="AF53" i="21"/>
  <c r="AE53" i="21"/>
  <c r="AD53" i="21"/>
  <c r="AC53" i="21"/>
  <c r="AB53" i="21"/>
  <c r="AA53" i="21"/>
  <c r="Z53" i="21"/>
  <c r="Y53" i="21"/>
  <c r="X53" i="21"/>
  <c r="W53" i="21"/>
  <c r="V53" i="21"/>
  <c r="U53" i="21"/>
  <c r="T53" i="21"/>
  <c r="S53" i="21"/>
  <c r="R53" i="21"/>
  <c r="Q53" i="21"/>
  <c r="P53" i="21"/>
  <c r="O53" i="21"/>
  <c r="N53" i="21"/>
  <c r="M53" i="21"/>
  <c r="L53" i="21"/>
  <c r="K53" i="21"/>
  <c r="J53" i="21"/>
  <c r="I53" i="21"/>
  <c r="H53" i="21"/>
  <c r="G53" i="21"/>
  <c r="F53" i="21"/>
  <c r="E53" i="21"/>
  <c r="D53" i="21"/>
  <c r="C53" i="21"/>
  <c r="B53" i="21"/>
  <c r="A53" i="21"/>
  <c r="EF52" i="21"/>
  <c r="EE52" i="21"/>
  <c r="ED52" i="21"/>
  <c r="EC52" i="21"/>
  <c r="EB52" i="21"/>
  <c r="EA52" i="21"/>
  <c r="DZ52" i="21"/>
  <c r="DY52" i="21"/>
  <c r="DX52" i="21"/>
  <c r="DW52" i="21"/>
  <c r="DV52" i="21"/>
  <c r="DU52" i="21"/>
  <c r="DT52" i="21"/>
  <c r="DS52" i="21"/>
  <c r="DR52" i="21"/>
  <c r="DQ52" i="21"/>
  <c r="DP52" i="21"/>
  <c r="DO52" i="21"/>
  <c r="DN52" i="21"/>
  <c r="DM52" i="21"/>
  <c r="DL52" i="21"/>
  <c r="DK52" i="21"/>
  <c r="DJ52" i="21"/>
  <c r="DI52" i="21"/>
  <c r="DH52" i="21"/>
  <c r="DG52" i="21"/>
  <c r="DF52" i="21"/>
  <c r="DE52" i="21"/>
  <c r="DD52" i="21"/>
  <c r="DC52" i="21"/>
  <c r="DB52" i="21"/>
  <c r="DA52" i="21"/>
  <c r="CZ52" i="21"/>
  <c r="CY52" i="21"/>
  <c r="CX52" i="21"/>
  <c r="CW52" i="21"/>
  <c r="CV52" i="21"/>
  <c r="CU52" i="21"/>
  <c r="CT52" i="21"/>
  <c r="CS52" i="21"/>
  <c r="CR52" i="21"/>
  <c r="CQ52" i="21"/>
  <c r="CP52" i="21"/>
  <c r="CO52" i="21"/>
  <c r="CN52" i="21"/>
  <c r="CM52" i="21"/>
  <c r="CL52" i="21"/>
  <c r="CK52" i="21"/>
  <c r="CJ52" i="21"/>
  <c r="CI52" i="21"/>
  <c r="CH52" i="21"/>
  <c r="CG52" i="21"/>
  <c r="CF52" i="21"/>
  <c r="CE52" i="21"/>
  <c r="CD52" i="21"/>
  <c r="CC52" i="21"/>
  <c r="CB52" i="21"/>
  <c r="CA52" i="21"/>
  <c r="BZ52" i="21"/>
  <c r="BY52" i="21"/>
  <c r="BX52" i="21"/>
  <c r="BW52" i="21"/>
  <c r="BV52" i="21"/>
  <c r="BU52" i="21"/>
  <c r="BT52" i="21"/>
  <c r="BS52" i="21"/>
  <c r="BQ52" i="21"/>
  <c r="BP52" i="21"/>
  <c r="BO52" i="21"/>
  <c r="BN52" i="21"/>
  <c r="BM52" i="21"/>
  <c r="BL52" i="21"/>
  <c r="BK52" i="21"/>
  <c r="BJ52" i="21"/>
  <c r="BI52" i="21"/>
  <c r="BH52" i="21"/>
  <c r="BG52" i="21"/>
  <c r="BF52" i="21"/>
  <c r="BE52" i="21"/>
  <c r="BD52" i="21"/>
  <c r="BC52" i="21"/>
  <c r="BB52" i="21"/>
  <c r="BA52" i="21"/>
  <c r="AZ52" i="21"/>
  <c r="AY52" i="21"/>
  <c r="AX52" i="21"/>
  <c r="AW52" i="21"/>
  <c r="AV52" i="21"/>
  <c r="AU52" i="21"/>
  <c r="AT52" i="21"/>
  <c r="AS52" i="21"/>
  <c r="AR52" i="21"/>
  <c r="AQ52" i="21"/>
  <c r="AP52" i="21"/>
  <c r="AO52" i="21"/>
  <c r="AN52" i="21"/>
  <c r="AM52" i="21"/>
  <c r="AL52" i="21"/>
  <c r="AK52" i="21"/>
  <c r="AJ52" i="21"/>
  <c r="AI52" i="21"/>
  <c r="AH52" i="21"/>
  <c r="AG52" i="21"/>
  <c r="AF52" i="21"/>
  <c r="AE52" i="21"/>
  <c r="AD52" i="21"/>
  <c r="AC52" i="21"/>
  <c r="AB52" i="21"/>
  <c r="AA52" i="21"/>
  <c r="Z52" i="21"/>
  <c r="Y52" i="21"/>
  <c r="X52" i="21"/>
  <c r="W52" i="21"/>
  <c r="V52" i="21"/>
  <c r="U52" i="21"/>
  <c r="T52" i="21"/>
  <c r="S52" i="21"/>
  <c r="R52" i="21"/>
  <c r="Q52" i="21"/>
  <c r="P52" i="21"/>
  <c r="O52" i="21"/>
  <c r="N52" i="21"/>
  <c r="M52" i="21"/>
  <c r="L52" i="21"/>
  <c r="K52" i="21"/>
  <c r="J52" i="21"/>
  <c r="I52" i="21"/>
  <c r="H52" i="21"/>
  <c r="G52" i="21"/>
  <c r="F52" i="21"/>
  <c r="E52" i="21"/>
  <c r="D52" i="21"/>
  <c r="C52" i="21"/>
  <c r="B52" i="21"/>
  <c r="A52" i="21"/>
  <c r="EF51" i="21"/>
  <c r="EE51" i="21"/>
  <c r="ED51" i="21"/>
  <c r="EC51" i="21"/>
  <c r="EB51" i="21"/>
  <c r="EA51" i="21"/>
  <c r="DZ51" i="21"/>
  <c r="DY51" i="21"/>
  <c r="DX51" i="21"/>
  <c r="DW51" i="21"/>
  <c r="DV51" i="21"/>
  <c r="DU51" i="21"/>
  <c r="DT51" i="21"/>
  <c r="DS51" i="21"/>
  <c r="DR51" i="21"/>
  <c r="DQ51" i="21"/>
  <c r="DP51" i="21"/>
  <c r="DO51" i="21"/>
  <c r="DN51" i="21"/>
  <c r="DM51" i="21"/>
  <c r="DL51" i="21"/>
  <c r="DK51" i="21"/>
  <c r="DJ51" i="21"/>
  <c r="DI51" i="21"/>
  <c r="DH51" i="21"/>
  <c r="DG51" i="21"/>
  <c r="DF51" i="21"/>
  <c r="DE51" i="21"/>
  <c r="DD51" i="21"/>
  <c r="DC51" i="21"/>
  <c r="DB51" i="21"/>
  <c r="DA51" i="21"/>
  <c r="CZ51" i="21"/>
  <c r="CY51" i="21"/>
  <c r="CX51" i="21"/>
  <c r="CW51" i="21"/>
  <c r="CV51" i="21"/>
  <c r="CU51" i="21"/>
  <c r="CT51" i="21"/>
  <c r="CS51" i="21"/>
  <c r="CR51" i="21"/>
  <c r="CQ51" i="21"/>
  <c r="CP51" i="21"/>
  <c r="CO51" i="21"/>
  <c r="CN51" i="21"/>
  <c r="CM51" i="21"/>
  <c r="CL51" i="21"/>
  <c r="CK51" i="21"/>
  <c r="CJ51" i="21"/>
  <c r="CI51" i="21"/>
  <c r="CH51" i="21"/>
  <c r="CG51" i="21"/>
  <c r="CF51" i="21"/>
  <c r="CE51" i="21"/>
  <c r="CD51" i="21"/>
  <c r="CC51" i="21"/>
  <c r="CB51" i="21"/>
  <c r="CA51" i="21"/>
  <c r="BZ51" i="21"/>
  <c r="BY51" i="21"/>
  <c r="BX51" i="21"/>
  <c r="BW51" i="21"/>
  <c r="BV51" i="21"/>
  <c r="BU51" i="21"/>
  <c r="BT51" i="21"/>
  <c r="BS51" i="21"/>
  <c r="BQ51" i="21"/>
  <c r="BP51" i="21"/>
  <c r="BO51" i="21"/>
  <c r="BN51" i="21"/>
  <c r="BM51" i="21"/>
  <c r="BL51" i="21"/>
  <c r="BK51" i="21"/>
  <c r="BJ51" i="21"/>
  <c r="BI51" i="21"/>
  <c r="BH51" i="21"/>
  <c r="BG51" i="21"/>
  <c r="BF51" i="21"/>
  <c r="BE51" i="21"/>
  <c r="BD51" i="21"/>
  <c r="BC51" i="21"/>
  <c r="BB51" i="21"/>
  <c r="BA51" i="21"/>
  <c r="AZ51" i="21"/>
  <c r="AY51" i="21"/>
  <c r="AX51" i="21"/>
  <c r="AW51" i="21"/>
  <c r="AV51" i="21"/>
  <c r="AU51" i="21"/>
  <c r="AT51" i="21"/>
  <c r="AS51" i="21"/>
  <c r="AR51" i="21"/>
  <c r="AQ51" i="21"/>
  <c r="AP51" i="21"/>
  <c r="AO51" i="21"/>
  <c r="AN51" i="21"/>
  <c r="AM51" i="21"/>
  <c r="AL51" i="21"/>
  <c r="AK51" i="21"/>
  <c r="AJ51" i="21"/>
  <c r="AI51" i="21"/>
  <c r="AH51" i="21"/>
  <c r="AG51" i="21"/>
  <c r="AF51" i="21"/>
  <c r="AE51" i="21"/>
  <c r="AD51" i="21"/>
  <c r="AC51" i="21"/>
  <c r="AB51" i="21"/>
  <c r="AA51" i="21"/>
  <c r="Z51" i="21"/>
  <c r="Y51" i="21"/>
  <c r="X51" i="21"/>
  <c r="W51" i="21"/>
  <c r="V51" i="21"/>
  <c r="U51" i="21"/>
  <c r="T51" i="21"/>
  <c r="S51" i="21"/>
  <c r="R51" i="21"/>
  <c r="Q51" i="21"/>
  <c r="P51" i="21"/>
  <c r="O51" i="21"/>
  <c r="N51" i="21"/>
  <c r="M51" i="21"/>
  <c r="L51" i="21"/>
  <c r="K51" i="21"/>
  <c r="J51" i="21"/>
  <c r="I51" i="21"/>
  <c r="H51" i="21"/>
  <c r="G51" i="21"/>
  <c r="F51" i="21"/>
  <c r="E51" i="21"/>
  <c r="D51" i="21"/>
  <c r="C51" i="21"/>
  <c r="B51" i="21"/>
  <c r="A51" i="21"/>
  <c r="EF50" i="21"/>
  <c r="EE50" i="21"/>
  <c r="ED50" i="21"/>
  <c r="EC50" i="21"/>
  <c r="EB50" i="21"/>
  <c r="EA50" i="21"/>
  <c r="DZ50" i="21"/>
  <c r="DY50" i="21"/>
  <c r="DX50" i="21"/>
  <c r="DW50" i="21"/>
  <c r="DV50" i="21"/>
  <c r="DU50" i="21"/>
  <c r="DT50" i="21"/>
  <c r="DS50" i="21"/>
  <c r="DR50" i="21"/>
  <c r="DQ50" i="21"/>
  <c r="DP50" i="21"/>
  <c r="DO50" i="21"/>
  <c r="DN50" i="21"/>
  <c r="DM50" i="21"/>
  <c r="DL50" i="21"/>
  <c r="DK50" i="21"/>
  <c r="DJ50" i="21"/>
  <c r="DI50" i="21"/>
  <c r="DH50" i="21"/>
  <c r="DG50" i="21"/>
  <c r="DF50" i="21"/>
  <c r="DE50" i="21"/>
  <c r="DD50" i="21"/>
  <c r="DC50" i="21"/>
  <c r="DB50" i="21"/>
  <c r="DA50" i="21"/>
  <c r="CZ50" i="21"/>
  <c r="CY50" i="21"/>
  <c r="CX50" i="21"/>
  <c r="CW50" i="21"/>
  <c r="CV50" i="21"/>
  <c r="CU50" i="21"/>
  <c r="CT50" i="21"/>
  <c r="CS50" i="21"/>
  <c r="CR50" i="21"/>
  <c r="CQ50" i="21"/>
  <c r="CP50" i="21"/>
  <c r="CO50" i="21"/>
  <c r="CN50" i="21"/>
  <c r="CM50" i="21"/>
  <c r="CL50" i="21"/>
  <c r="CK50" i="21"/>
  <c r="CJ50" i="21"/>
  <c r="CI50" i="21"/>
  <c r="CH50" i="21"/>
  <c r="CG50" i="21"/>
  <c r="CF50" i="21"/>
  <c r="CE50" i="21"/>
  <c r="CD50" i="21"/>
  <c r="CC50" i="21"/>
  <c r="CB50" i="21"/>
  <c r="CA50" i="21"/>
  <c r="BZ50" i="21"/>
  <c r="BY50" i="21"/>
  <c r="BX50" i="21"/>
  <c r="BW50" i="21"/>
  <c r="BV50" i="21"/>
  <c r="BU50" i="21"/>
  <c r="BT50" i="21"/>
  <c r="BS50" i="21"/>
  <c r="BQ50" i="21"/>
  <c r="BP50" i="21"/>
  <c r="BO50" i="21"/>
  <c r="BN50" i="21"/>
  <c r="BM50" i="21"/>
  <c r="BL50" i="21"/>
  <c r="BK50" i="21"/>
  <c r="BJ50" i="21"/>
  <c r="BI50" i="21"/>
  <c r="BH50" i="21"/>
  <c r="BG50" i="21"/>
  <c r="BF50" i="21"/>
  <c r="BE50" i="21"/>
  <c r="BD50" i="21"/>
  <c r="BC50" i="21"/>
  <c r="BB50" i="21"/>
  <c r="BA50" i="21"/>
  <c r="AZ50" i="21"/>
  <c r="AY50" i="21"/>
  <c r="AX50" i="21"/>
  <c r="AW50" i="21"/>
  <c r="AV50" i="21"/>
  <c r="AU50" i="21"/>
  <c r="AT50" i="21"/>
  <c r="AS50" i="21"/>
  <c r="AR50" i="21"/>
  <c r="AQ50" i="21"/>
  <c r="AP50" i="21"/>
  <c r="AO50" i="21"/>
  <c r="AN50" i="21"/>
  <c r="AM50" i="21"/>
  <c r="AL50" i="21"/>
  <c r="AK50" i="21"/>
  <c r="AJ50" i="21"/>
  <c r="AI50" i="21"/>
  <c r="AH50" i="21"/>
  <c r="AG50" i="21"/>
  <c r="AF50" i="21"/>
  <c r="AE50" i="21"/>
  <c r="AD50" i="21"/>
  <c r="AC50" i="21"/>
  <c r="AB50" i="21"/>
  <c r="AA50" i="21"/>
  <c r="Z50" i="21"/>
  <c r="Y50" i="21"/>
  <c r="X50" i="21"/>
  <c r="W50" i="21"/>
  <c r="V50" i="21"/>
  <c r="U50" i="21"/>
  <c r="T50" i="21"/>
  <c r="S50" i="21"/>
  <c r="R50" i="21"/>
  <c r="Q50" i="21"/>
  <c r="P50" i="21"/>
  <c r="O50" i="21"/>
  <c r="N50" i="21"/>
  <c r="M50" i="21"/>
  <c r="L50" i="21"/>
  <c r="K50" i="21"/>
  <c r="J50" i="21"/>
  <c r="I50" i="21"/>
  <c r="H50" i="21"/>
  <c r="G50" i="21"/>
  <c r="F50" i="21"/>
  <c r="E50" i="21"/>
  <c r="D50" i="21"/>
  <c r="C50" i="21"/>
  <c r="B50" i="21"/>
  <c r="A50" i="21"/>
  <c r="EF49" i="21"/>
  <c r="EE49" i="21"/>
  <c r="ED49" i="21"/>
  <c r="EC49" i="21"/>
  <c r="EB49" i="21"/>
  <c r="EA49" i="21"/>
  <c r="DZ49" i="21"/>
  <c r="DY49" i="21"/>
  <c r="DX49" i="21"/>
  <c r="DW49" i="21"/>
  <c r="DV49" i="21"/>
  <c r="DU49" i="21"/>
  <c r="DT49" i="21"/>
  <c r="DS49" i="21"/>
  <c r="DR49" i="21"/>
  <c r="DQ49" i="21"/>
  <c r="DP49" i="21"/>
  <c r="DO49" i="21"/>
  <c r="DN49" i="21"/>
  <c r="DM49" i="21"/>
  <c r="DL49" i="21"/>
  <c r="DK49" i="21"/>
  <c r="DJ49" i="21"/>
  <c r="DI49" i="21"/>
  <c r="DH49" i="21"/>
  <c r="DG49" i="21"/>
  <c r="DF49" i="21"/>
  <c r="DE49" i="21"/>
  <c r="DD49" i="21"/>
  <c r="DC49" i="21"/>
  <c r="DB49" i="21"/>
  <c r="DA49" i="21"/>
  <c r="CZ49" i="21"/>
  <c r="CY49" i="21"/>
  <c r="CX49" i="21"/>
  <c r="CW49" i="21"/>
  <c r="CV49" i="21"/>
  <c r="CU49" i="21"/>
  <c r="CT49" i="21"/>
  <c r="CS49" i="21"/>
  <c r="CR49" i="21"/>
  <c r="CQ49" i="21"/>
  <c r="CP49" i="21"/>
  <c r="CO49" i="21"/>
  <c r="CN49" i="21"/>
  <c r="CM49" i="21"/>
  <c r="CL49" i="21"/>
  <c r="CK49" i="21"/>
  <c r="CJ49" i="21"/>
  <c r="CI49" i="21"/>
  <c r="CH49" i="21"/>
  <c r="CG49" i="21"/>
  <c r="CF49" i="21"/>
  <c r="CE49" i="21"/>
  <c r="CD49" i="21"/>
  <c r="CC49" i="21"/>
  <c r="CB49" i="21"/>
  <c r="CA49" i="21"/>
  <c r="BZ49" i="21"/>
  <c r="BY49" i="21"/>
  <c r="BX49" i="21"/>
  <c r="BW49" i="21"/>
  <c r="BV49" i="21"/>
  <c r="BU49" i="21"/>
  <c r="BT49" i="21"/>
  <c r="BS49" i="21"/>
  <c r="BQ49" i="21"/>
  <c r="BP49" i="21"/>
  <c r="BO49" i="21"/>
  <c r="BN49" i="21"/>
  <c r="BM49" i="21"/>
  <c r="BL49" i="21"/>
  <c r="BK49" i="21"/>
  <c r="BJ49" i="21"/>
  <c r="BI49" i="21"/>
  <c r="BH49" i="21"/>
  <c r="BG49" i="21"/>
  <c r="BF49" i="21"/>
  <c r="BE49" i="21"/>
  <c r="BD49" i="21"/>
  <c r="BC49" i="21"/>
  <c r="BB49" i="21"/>
  <c r="BA49" i="21"/>
  <c r="AZ49" i="21"/>
  <c r="AY49" i="21"/>
  <c r="AX49" i="21"/>
  <c r="AW49" i="21"/>
  <c r="AV49" i="21"/>
  <c r="AU49" i="21"/>
  <c r="AT49" i="21"/>
  <c r="AS49" i="21"/>
  <c r="AR49" i="21"/>
  <c r="AQ49" i="21"/>
  <c r="AP49" i="21"/>
  <c r="AO49" i="21"/>
  <c r="AN49" i="21"/>
  <c r="AM49" i="21"/>
  <c r="AL49" i="21"/>
  <c r="AK49" i="21"/>
  <c r="AJ49" i="21"/>
  <c r="AI49" i="21"/>
  <c r="AH49" i="21"/>
  <c r="AG49" i="21"/>
  <c r="AF49" i="21"/>
  <c r="AE49" i="21"/>
  <c r="AD49" i="21"/>
  <c r="AC49" i="21"/>
  <c r="AB49" i="21"/>
  <c r="AA49" i="21"/>
  <c r="Z49" i="21"/>
  <c r="Y49" i="21"/>
  <c r="X49" i="21"/>
  <c r="W49" i="21"/>
  <c r="V49" i="21"/>
  <c r="U49" i="21"/>
  <c r="T49" i="21"/>
  <c r="S49" i="21"/>
  <c r="R49" i="21"/>
  <c r="Q49" i="21"/>
  <c r="P49" i="21"/>
  <c r="O49" i="21"/>
  <c r="N49" i="21"/>
  <c r="M49" i="21"/>
  <c r="L49" i="21"/>
  <c r="K49" i="21"/>
  <c r="J49" i="21"/>
  <c r="I49" i="21"/>
  <c r="H49" i="21"/>
  <c r="G49" i="21"/>
  <c r="F49" i="21"/>
  <c r="E49" i="21"/>
  <c r="D49" i="21"/>
  <c r="C49" i="21"/>
  <c r="B49" i="21"/>
  <c r="A49" i="21"/>
  <c r="EF48" i="21"/>
  <c r="EE48" i="21"/>
  <c r="ED48" i="21"/>
  <c r="EC48" i="21"/>
  <c r="EB48" i="21"/>
  <c r="EA48" i="21"/>
  <c r="DZ48" i="21"/>
  <c r="DY48" i="21"/>
  <c r="DX48" i="21"/>
  <c r="DW48" i="21"/>
  <c r="DV48" i="21"/>
  <c r="DU48" i="21"/>
  <c r="DT48" i="21"/>
  <c r="DS48" i="21"/>
  <c r="DR48" i="21"/>
  <c r="DQ48" i="21"/>
  <c r="DP48" i="21"/>
  <c r="DO48" i="21"/>
  <c r="DN48" i="21"/>
  <c r="DM48" i="21"/>
  <c r="DL48" i="21"/>
  <c r="DK48" i="21"/>
  <c r="DJ48" i="21"/>
  <c r="DI48" i="21"/>
  <c r="DH48" i="21"/>
  <c r="DG48" i="21"/>
  <c r="DF48" i="21"/>
  <c r="DE48" i="21"/>
  <c r="DD48" i="21"/>
  <c r="DC48" i="21"/>
  <c r="DB48" i="21"/>
  <c r="DA48" i="21"/>
  <c r="CZ48" i="21"/>
  <c r="CY48" i="21"/>
  <c r="CX48" i="21"/>
  <c r="CW48" i="21"/>
  <c r="CV48" i="21"/>
  <c r="CU48" i="21"/>
  <c r="CT48" i="21"/>
  <c r="CS48" i="21"/>
  <c r="CR48" i="21"/>
  <c r="CQ48" i="21"/>
  <c r="CP48" i="21"/>
  <c r="CO48" i="21"/>
  <c r="CN48" i="21"/>
  <c r="CM48" i="21"/>
  <c r="CL48" i="21"/>
  <c r="CK48" i="21"/>
  <c r="CJ48" i="21"/>
  <c r="CI48" i="21"/>
  <c r="CH48" i="21"/>
  <c r="CG48" i="21"/>
  <c r="CF48" i="21"/>
  <c r="CE48" i="21"/>
  <c r="CD48" i="21"/>
  <c r="CC48" i="21"/>
  <c r="CB48" i="21"/>
  <c r="CA48" i="21"/>
  <c r="BZ48" i="21"/>
  <c r="BY48" i="21"/>
  <c r="BX48" i="21"/>
  <c r="BW48" i="21"/>
  <c r="BV48" i="21"/>
  <c r="BU48" i="21"/>
  <c r="BT48" i="21"/>
  <c r="BS48" i="21"/>
  <c r="BQ48" i="21"/>
  <c r="BP48" i="21"/>
  <c r="BO48" i="21"/>
  <c r="BN48" i="21"/>
  <c r="BM48" i="21"/>
  <c r="BL48" i="21"/>
  <c r="BK48" i="21"/>
  <c r="BJ48" i="21"/>
  <c r="BI48" i="21"/>
  <c r="BH48" i="21"/>
  <c r="BG48" i="21"/>
  <c r="BF48" i="21"/>
  <c r="BE48" i="21"/>
  <c r="BD48" i="21"/>
  <c r="BC48" i="21"/>
  <c r="BB48" i="21"/>
  <c r="BA48" i="21"/>
  <c r="AZ48" i="21"/>
  <c r="AY48" i="21"/>
  <c r="AX48" i="21"/>
  <c r="AW48" i="21"/>
  <c r="AV48" i="21"/>
  <c r="AU48" i="21"/>
  <c r="AT48" i="21"/>
  <c r="AS48" i="21"/>
  <c r="AR48" i="21"/>
  <c r="AQ48" i="21"/>
  <c r="AP48" i="21"/>
  <c r="AO48" i="21"/>
  <c r="AN48" i="21"/>
  <c r="AM48" i="21"/>
  <c r="AL48" i="21"/>
  <c r="AK48" i="21"/>
  <c r="AJ48" i="21"/>
  <c r="AI48" i="21"/>
  <c r="AH48" i="21"/>
  <c r="AG48" i="21"/>
  <c r="AF48" i="21"/>
  <c r="AE48" i="21"/>
  <c r="AD48" i="21"/>
  <c r="AC48" i="21"/>
  <c r="AB48" i="21"/>
  <c r="AA48" i="21"/>
  <c r="Z48" i="21"/>
  <c r="Y48" i="21"/>
  <c r="X48" i="21"/>
  <c r="W48" i="21"/>
  <c r="V48" i="21"/>
  <c r="U48" i="21"/>
  <c r="T48" i="21"/>
  <c r="S48" i="21"/>
  <c r="R48" i="21"/>
  <c r="Q48" i="21"/>
  <c r="P48" i="21"/>
  <c r="O48" i="21"/>
  <c r="N48" i="21"/>
  <c r="M48" i="21"/>
  <c r="L48" i="21"/>
  <c r="K48" i="21"/>
  <c r="J48" i="21"/>
  <c r="I48" i="21"/>
  <c r="H48" i="21"/>
  <c r="G48" i="21"/>
  <c r="F48" i="21"/>
  <c r="E48" i="21"/>
  <c r="D48" i="21"/>
  <c r="C48" i="21"/>
  <c r="B48" i="21"/>
  <c r="A48" i="21"/>
  <c r="EF47" i="21"/>
  <c r="EE47" i="21"/>
  <c r="ED47" i="21"/>
  <c r="EC47" i="21"/>
  <c r="EB47" i="21"/>
  <c r="EA47" i="21"/>
  <c r="DZ47" i="21"/>
  <c r="DY47" i="21"/>
  <c r="DX47" i="21"/>
  <c r="DW47" i="21"/>
  <c r="DV47" i="21"/>
  <c r="DU47" i="21"/>
  <c r="DT47" i="21"/>
  <c r="DS47" i="21"/>
  <c r="DR47" i="21"/>
  <c r="DQ47" i="21"/>
  <c r="DP47" i="21"/>
  <c r="DO47" i="21"/>
  <c r="DN47" i="21"/>
  <c r="DM47" i="21"/>
  <c r="DL47" i="21"/>
  <c r="DK47" i="21"/>
  <c r="DJ47" i="21"/>
  <c r="DI47" i="21"/>
  <c r="DH47" i="21"/>
  <c r="DG47" i="21"/>
  <c r="DF47" i="21"/>
  <c r="DE47" i="21"/>
  <c r="DD47" i="21"/>
  <c r="DC47" i="21"/>
  <c r="DB47" i="21"/>
  <c r="DA47" i="21"/>
  <c r="CZ47" i="21"/>
  <c r="CY47" i="21"/>
  <c r="CX47" i="21"/>
  <c r="CW47" i="21"/>
  <c r="CV47" i="21"/>
  <c r="CU47" i="21"/>
  <c r="CT47" i="21"/>
  <c r="CS47" i="21"/>
  <c r="CR47" i="21"/>
  <c r="CQ47" i="21"/>
  <c r="CP47" i="21"/>
  <c r="CO47" i="21"/>
  <c r="CN47" i="21"/>
  <c r="CM47" i="21"/>
  <c r="CL47" i="21"/>
  <c r="CK47" i="21"/>
  <c r="CJ47" i="21"/>
  <c r="CI47" i="21"/>
  <c r="CH47" i="21"/>
  <c r="CG47" i="21"/>
  <c r="CF47" i="21"/>
  <c r="CE47" i="21"/>
  <c r="CD47" i="21"/>
  <c r="CC47" i="21"/>
  <c r="CB47" i="21"/>
  <c r="CA47" i="21"/>
  <c r="BZ47" i="21"/>
  <c r="BY47" i="21"/>
  <c r="BX47" i="21"/>
  <c r="BW47" i="21"/>
  <c r="BV47" i="21"/>
  <c r="BU47" i="21"/>
  <c r="BT47" i="21"/>
  <c r="BS47" i="21"/>
  <c r="BQ47" i="21"/>
  <c r="BP47" i="21"/>
  <c r="BO47" i="21"/>
  <c r="BN47" i="21"/>
  <c r="BM47" i="21"/>
  <c r="BL47" i="21"/>
  <c r="BK47" i="21"/>
  <c r="BJ47" i="21"/>
  <c r="BI47" i="21"/>
  <c r="BH47" i="21"/>
  <c r="BG47" i="21"/>
  <c r="BF47" i="21"/>
  <c r="BE47" i="21"/>
  <c r="BD47" i="21"/>
  <c r="BC47" i="21"/>
  <c r="BB47" i="21"/>
  <c r="BA47" i="21"/>
  <c r="AZ47" i="21"/>
  <c r="AY47" i="21"/>
  <c r="AX47" i="21"/>
  <c r="AW47" i="21"/>
  <c r="AV47" i="21"/>
  <c r="AU47" i="21"/>
  <c r="AT47" i="21"/>
  <c r="AS47" i="21"/>
  <c r="AR47" i="21"/>
  <c r="AQ47" i="21"/>
  <c r="AP47" i="21"/>
  <c r="AO47" i="21"/>
  <c r="AN47" i="21"/>
  <c r="AM47" i="21"/>
  <c r="AL47" i="21"/>
  <c r="AK47" i="21"/>
  <c r="AJ47" i="21"/>
  <c r="AI47" i="21"/>
  <c r="AH47" i="21"/>
  <c r="AG47" i="21"/>
  <c r="AF47" i="21"/>
  <c r="AE47" i="21"/>
  <c r="AD47" i="21"/>
  <c r="AC47" i="21"/>
  <c r="AB47" i="21"/>
  <c r="AA47" i="21"/>
  <c r="Z47" i="21"/>
  <c r="Y47" i="21"/>
  <c r="X47" i="21"/>
  <c r="W47" i="21"/>
  <c r="V47" i="21"/>
  <c r="U47" i="21"/>
  <c r="T47" i="21"/>
  <c r="S47" i="21"/>
  <c r="R47" i="21"/>
  <c r="Q47" i="21"/>
  <c r="P47" i="21"/>
  <c r="O47" i="21"/>
  <c r="N47" i="21"/>
  <c r="M47" i="21"/>
  <c r="L47" i="21"/>
  <c r="K47" i="21"/>
  <c r="J47" i="21"/>
  <c r="I47" i="21"/>
  <c r="H47" i="21"/>
  <c r="G47" i="21"/>
  <c r="F47" i="21"/>
  <c r="E47" i="21"/>
  <c r="D47" i="21"/>
  <c r="C47" i="21"/>
  <c r="B47" i="21"/>
  <c r="A47" i="21"/>
  <c r="EF46" i="21"/>
  <c r="EE46" i="21"/>
  <c r="ED46" i="21"/>
  <c r="EC46" i="21"/>
  <c r="EB46" i="21"/>
  <c r="EA46" i="21"/>
  <c r="DZ46" i="21"/>
  <c r="DY46" i="21"/>
  <c r="DX46" i="21"/>
  <c r="DW46" i="21"/>
  <c r="DV46" i="21"/>
  <c r="DU46" i="21"/>
  <c r="DT46" i="21"/>
  <c r="DS46" i="21"/>
  <c r="DR46" i="21"/>
  <c r="DQ46" i="21"/>
  <c r="DP46" i="21"/>
  <c r="DO46" i="21"/>
  <c r="DN46" i="21"/>
  <c r="DM46" i="21"/>
  <c r="DL46" i="21"/>
  <c r="DK46" i="21"/>
  <c r="DJ46" i="21"/>
  <c r="DI46" i="21"/>
  <c r="DH46" i="21"/>
  <c r="DG46" i="21"/>
  <c r="DF46" i="21"/>
  <c r="DE46" i="21"/>
  <c r="DD46" i="21"/>
  <c r="DC46" i="21"/>
  <c r="DB46" i="21"/>
  <c r="DA46" i="21"/>
  <c r="CZ46" i="21"/>
  <c r="CY46" i="21"/>
  <c r="CX46" i="21"/>
  <c r="CW46" i="21"/>
  <c r="CV46" i="21"/>
  <c r="CU46" i="21"/>
  <c r="CT46" i="21"/>
  <c r="CS46" i="21"/>
  <c r="CR46" i="21"/>
  <c r="CQ46" i="21"/>
  <c r="CP46" i="21"/>
  <c r="CO46" i="21"/>
  <c r="CN46" i="21"/>
  <c r="CM46" i="21"/>
  <c r="CL46" i="21"/>
  <c r="CK46" i="21"/>
  <c r="CJ46" i="21"/>
  <c r="CI46" i="21"/>
  <c r="CH46" i="21"/>
  <c r="CG46" i="21"/>
  <c r="CF46" i="21"/>
  <c r="CE46" i="21"/>
  <c r="CD46" i="21"/>
  <c r="CC46" i="21"/>
  <c r="CB46" i="21"/>
  <c r="CA46" i="21"/>
  <c r="BZ46" i="21"/>
  <c r="BY46" i="21"/>
  <c r="BX46" i="21"/>
  <c r="BW46" i="21"/>
  <c r="BV46" i="21"/>
  <c r="BU46" i="21"/>
  <c r="BT46" i="21"/>
  <c r="BS46" i="21"/>
  <c r="BQ46" i="21"/>
  <c r="BP46" i="21"/>
  <c r="BO46" i="21"/>
  <c r="BN46" i="21"/>
  <c r="BM46" i="21"/>
  <c r="BL46" i="21"/>
  <c r="BK46" i="21"/>
  <c r="BJ46" i="21"/>
  <c r="BI46" i="21"/>
  <c r="BH46" i="21"/>
  <c r="BG46" i="21"/>
  <c r="BF46" i="21"/>
  <c r="BE46" i="21"/>
  <c r="BD46" i="21"/>
  <c r="BC46" i="21"/>
  <c r="BB46" i="21"/>
  <c r="BA46" i="21"/>
  <c r="AZ46" i="21"/>
  <c r="AY46" i="21"/>
  <c r="AX46" i="21"/>
  <c r="AW46" i="21"/>
  <c r="AV46" i="21"/>
  <c r="AU46" i="21"/>
  <c r="AT46" i="21"/>
  <c r="AS46" i="21"/>
  <c r="AR46" i="21"/>
  <c r="AQ46" i="21"/>
  <c r="AP46" i="21"/>
  <c r="AO46" i="21"/>
  <c r="AN46" i="21"/>
  <c r="AM46" i="21"/>
  <c r="AL46" i="21"/>
  <c r="AK46" i="21"/>
  <c r="AJ46" i="21"/>
  <c r="AI46" i="21"/>
  <c r="AH46" i="21"/>
  <c r="AG46" i="21"/>
  <c r="AF46" i="21"/>
  <c r="AE46" i="21"/>
  <c r="AD46" i="21"/>
  <c r="AC46" i="21"/>
  <c r="AB46" i="21"/>
  <c r="AA46" i="21"/>
  <c r="Z46" i="21"/>
  <c r="Y46" i="21"/>
  <c r="X46" i="21"/>
  <c r="W46" i="21"/>
  <c r="V46" i="21"/>
  <c r="U46" i="21"/>
  <c r="T46" i="21"/>
  <c r="S46" i="21"/>
  <c r="R46" i="21"/>
  <c r="Q46" i="21"/>
  <c r="P46" i="21"/>
  <c r="O46" i="21"/>
  <c r="N46" i="21"/>
  <c r="M46" i="21"/>
  <c r="L46" i="21"/>
  <c r="K46" i="21"/>
  <c r="J46" i="21"/>
  <c r="I46" i="21"/>
  <c r="H46" i="21"/>
  <c r="G46" i="21"/>
  <c r="F46" i="21"/>
  <c r="E46" i="21"/>
  <c r="D46" i="21"/>
  <c r="C46" i="21"/>
  <c r="B46" i="21"/>
  <c r="A46" i="21"/>
  <c r="EF45" i="21"/>
  <c r="EE45" i="21"/>
  <c r="ED45" i="21"/>
  <c r="EC45" i="21"/>
  <c r="EB45" i="21"/>
  <c r="EA45" i="21"/>
  <c r="DZ45" i="21"/>
  <c r="DY45" i="21"/>
  <c r="DX45" i="21"/>
  <c r="DW45" i="21"/>
  <c r="DV45" i="21"/>
  <c r="DU45" i="21"/>
  <c r="DT45" i="21"/>
  <c r="DS45" i="21"/>
  <c r="DR45" i="21"/>
  <c r="DQ45" i="21"/>
  <c r="DP45" i="21"/>
  <c r="DO45" i="21"/>
  <c r="DN45" i="21"/>
  <c r="DM45" i="21"/>
  <c r="DL45" i="21"/>
  <c r="DK45" i="21"/>
  <c r="DJ45" i="21"/>
  <c r="DI45" i="21"/>
  <c r="DH45" i="21"/>
  <c r="DG45" i="21"/>
  <c r="DF45" i="21"/>
  <c r="DE45" i="21"/>
  <c r="DD45" i="21"/>
  <c r="DC45" i="21"/>
  <c r="DB45" i="21"/>
  <c r="DA45" i="21"/>
  <c r="CZ45" i="21"/>
  <c r="CY45" i="21"/>
  <c r="CX45" i="21"/>
  <c r="CW45" i="21"/>
  <c r="CV45" i="21"/>
  <c r="CU45" i="21"/>
  <c r="CT45" i="21"/>
  <c r="CS45" i="21"/>
  <c r="CR45" i="21"/>
  <c r="CQ45" i="21"/>
  <c r="CP45" i="21"/>
  <c r="CO45" i="21"/>
  <c r="CN45" i="21"/>
  <c r="CM45" i="21"/>
  <c r="CL45" i="21"/>
  <c r="CK45" i="21"/>
  <c r="CJ45" i="21"/>
  <c r="CI45" i="21"/>
  <c r="CH45" i="21"/>
  <c r="CG45" i="21"/>
  <c r="CF45" i="21"/>
  <c r="CE45" i="21"/>
  <c r="CD45" i="21"/>
  <c r="CC45" i="21"/>
  <c r="CB45" i="21"/>
  <c r="CA45" i="21"/>
  <c r="BZ45" i="21"/>
  <c r="BY45" i="21"/>
  <c r="BX45" i="21"/>
  <c r="BW45" i="21"/>
  <c r="BV45" i="21"/>
  <c r="BU45" i="21"/>
  <c r="BT45" i="21"/>
  <c r="BS45" i="21"/>
  <c r="BQ45" i="21"/>
  <c r="BP45" i="21"/>
  <c r="BO45" i="21"/>
  <c r="BN45" i="21"/>
  <c r="BM45" i="21"/>
  <c r="BL45" i="21"/>
  <c r="BK45" i="21"/>
  <c r="BJ45" i="21"/>
  <c r="BI45" i="21"/>
  <c r="BH45" i="21"/>
  <c r="BG45" i="21"/>
  <c r="BF45" i="21"/>
  <c r="BE45" i="21"/>
  <c r="BD45" i="21"/>
  <c r="BC45" i="21"/>
  <c r="BB45" i="21"/>
  <c r="BA45" i="21"/>
  <c r="AZ45" i="21"/>
  <c r="AY45" i="21"/>
  <c r="AX45" i="21"/>
  <c r="AW45" i="21"/>
  <c r="AV45" i="21"/>
  <c r="AU45" i="21"/>
  <c r="AT45" i="21"/>
  <c r="AS45" i="21"/>
  <c r="AR45" i="21"/>
  <c r="AQ45" i="21"/>
  <c r="AP45" i="21"/>
  <c r="AO45" i="21"/>
  <c r="AN45" i="21"/>
  <c r="AM45" i="21"/>
  <c r="AL45" i="21"/>
  <c r="AK45" i="21"/>
  <c r="AJ45" i="21"/>
  <c r="AI45" i="21"/>
  <c r="AH45" i="21"/>
  <c r="AG45" i="21"/>
  <c r="AF45" i="21"/>
  <c r="AE45" i="21"/>
  <c r="AD45" i="21"/>
  <c r="AC45" i="21"/>
  <c r="AB45" i="21"/>
  <c r="AA45" i="21"/>
  <c r="Z45" i="21"/>
  <c r="Y45" i="21"/>
  <c r="X45" i="21"/>
  <c r="W45" i="21"/>
  <c r="V45" i="21"/>
  <c r="U45" i="21"/>
  <c r="T45" i="21"/>
  <c r="S45" i="21"/>
  <c r="R45" i="21"/>
  <c r="Q45" i="21"/>
  <c r="P45" i="21"/>
  <c r="O45" i="21"/>
  <c r="N45" i="21"/>
  <c r="M45" i="21"/>
  <c r="L45" i="21"/>
  <c r="K45" i="21"/>
  <c r="J45" i="21"/>
  <c r="I45" i="21"/>
  <c r="H45" i="21"/>
  <c r="G45" i="21"/>
  <c r="F45" i="21"/>
  <c r="E45" i="21"/>
  <c r="D45" i="21"/>
  <c r="C45" i="21"/>
  <c r="B45" i="21"/>
  <c r="A45" i="21"/>
  <c r="EF44" i="21"/>
  <c r="EE44" i="21"/>
  <c r="ED44" i="21"/>
  <c r="EC44" i="21"/>
  <c r="EB44" i="21"/>
  <c r="EA44" i="21"/>
  <c r="DZ44" i="21"/>
  <c r="DY44" i="21"/>
  <c r="DX44" i="21"/>
  <c r="DW44" i="21"/>
  <c r="DV44" i="21"/>
  <c r="DU44" i="21"/>
  <c r="DT44" i="21"/>
  <c r="DS44" i="21"/>
  <c r="DR44" i="21"/>
  <c r="DQ44" i="21"/>
  <c r="DP44" i="21"/>
  <c r="DO44" i="21"/>
  <c r="DN44" i="21"/>
  <c r="DM44" i="21"/>
  <c r="DL44" i="21"/>
  <c r="DK44" i="21"/>
  <c r="DJ44" i="21"/>
  <c r="DI44" i="21"/>
  <c r="DH44" i="21"/>
  <c r="DG44" i="21"/>
  <c r="DF44" i="21"/>
  <c r="DE44" i="21"/>
  <c r="DD44" i="21"/>
  <c r="DC44" i="21"/>
  <c r="DB44" i="21"/>
  <c r="DA44" i="21"/>
  <c r="CZ44" i="21"/>
  <c r="CY44" i="21"/>
  <c r="CX44" i="21"/>
  <c r="CW44" i="21"/>
  <c r="CV44" i="21"/>
  <c r="CU44" i="21"/>
  <c r="CT44" i="21"/>
  <c r="CS44" i="21"/>
  <c r="CR44" i="21"/>
  <c r="CQ44" i="21"/>
  <c r="CP44" i="21"/>
  <c r="CO44" i="21"/>
  <c r="CN44" i="21"/>
  <c r="CM44" i="21"/>
  <c r="CL44" i="21"/>
  <c r="CK44" i="21"/>
  <c r="CJ44" i="21"/>
  <c r="CI44" i="21"/>
  <c r="CH44" i="21"/>
  <c r="CG44" i="21"/>
  <c r="CF44" i="21"/>
  <c r="CE44" i="21"/>
  <c r="CD44" i="21"/>
  <c r="CC44" i="21"/>
  <c r="CB44" i="21"/>
  <c r="CA44" i="21"/>
  <c r="BZ44" i="21"/>
  <c r="BY44" i="21"/>
  <c r="BX44" i="21"/>
  <c r="BW44" i="21"/>
  <c r="BV44" i="21"/>
  <c r="BU44" i="21"/>
  <c r="BT44" i="21"/>
  <c r="BS44" i="21"/>
  <c r="BQ44" i="21"/>
  <c r="BP44" i="21"/>
  <c r="BO44" i="21"/>
  <c r="BN44" i="21"/>
  <c r="BM44" i="21"/>
  <c r="BL44" i="21"/>
  <c r="BK44" i="21"/>
  <c r="BJ44" i="21"/>
  <c r="BI44" i="21"/>
  <c r="BH44" i="21"/>
  <c r="BG44" i="21"/>
  <c r="BF44" i="21"/>
  <c r="BE44" i="21"/>
  <c r="BD44" i="21"/>
  <c r="BC44" i="21"/>
  <c r="BB44" i="21"/>
  <c r="BA44" i="21"/>
  <c r="AZ44" i="21"/>
  <c r="AY44" i="21"/>
  <c r="AX44" i="21"/>
  <c r="AW44" i="21"/>
  <c r="AV44" i="21"/>
  <c r="AU44" i="21"/>
  <c r="AT44" i="21"/>
  <c r="AS44" i="21"/>
  <c r="AR44" i="21"/>
  <c r="AQ44" i="21"/>
  <c r="AP44" i="21"/>
  <c r="AO44" i="21"/>
  <c r="AN44" i="21"/>
  <c r="AM44" i="21"/>
  <c r="AL44" i="21"/>
  <c r="AK44" i="21"/>
  <c r="AJ44" i="21"/>
  <c r="AI44" i="21"/>
  <c r="AH44" i="21"/>
  <c r="AG44" i="21"/>
  <c r="AF44" i="21"/>
  <c r="AE44" i="21"/>
  <c r="AD44" i="21"/>
  <c r="AC44" i="21"/>
  <c r="AB44" i="21"/>
  <c r="AA44" i="21"/>
  <c r="Z44" i="21"/>
  <c r="Y44" i="21"/>
  <c r="X44" i="21"/>
  <c r="W44" i="21"/>
  <c r="V44" i="21"/>
  <c r="U44" i="21"/>
  <c r="T44" i="21"/>
  <c r="S44" i="21"/>
  <c r="R44" i="21"/>
  <c r="Q44" i="21"/>
  <c r="P44" i="21"/>
  <c r="O44" i="21"/>
  <c r="N44" i="21"/>
  <c r="M44" i="21"/>
  <c r="L44" i="21"/>
  <c r="K44" i="21"/>
  <c r="J44" i="21"/>
  <c r="I44" i="21"/>
  <c r="H44" i="21"/>
  <c r="G44" i="21"/>
  <c r="F44" i="21"/>
  <c r="E44" i="21"/>
  <c r="D44" i="21"/>
  <c r="C44" i="21"/>
  <c r="B44" i="21"/>
  <c r="A44" i="21"/>
  <c r="EF43" i="21"/>
  <c r="EE43" i="21"/>
  <c r="ED43" i="21"/>
  <c r="EC43" i="21"/>
  <c r="EB43" i="21"/>
  <c r="EA43" i="21"/>
  <c r="DZ43" i="21"/>
  <c r="DY43" i="21"/>
  <c r="DX43" i="21"/>
  <c r="DW43" i="21"/>
  <c r="DV43" i="21"/>
  <c r="DU43" i="21"/>
  <c r="DT43" i="21"/>
  <c r="DS43" i="21"/>
  <c r="DR43" i="21"/>
  <c r="DQ43" i="21"/>
  <c r="DP43" i="21"/>
  <c r="DO43" i="21"/>
  <c r="DN43" i="21"/>
  <c r="DM43" i="21"/>
  <c r="DL43" i="21"/>
  <c r="DK43" i="21"/>
  <c r="DJ43" i="21"/>
  <c r="DI43" i="21"/>
  <c r="DH43" i="21"/>
  <c r="DG43" i="21"/>
  <c r="DF43" i="21"/>
  <c r="DE43" i="21"/>
  <c r="DD43" i="21"/>
  <c r="DC43" i="21"/>
  <c r="DB43" i="21"/>
  <c r="DA43" i="21"/>
  <c r="CZ43" i="21"/>
  <c r="CY43" i="21"/>
  <c r="CX43" i="21"/>
  <c r="CW43" i="21"/>
  <c r="CV43" i="21"/>
  <c r="CU43" i="21"/>
  <c r="CT43" i="21"/>
  <c r="CS43" i="21"/>
  <c r="CR43" i="21"/>
  <c r="CQ43" i="21"/>
  <c r="CP43" i="21"/>
  <c r="CO43" i="21"/>
  <c r="CN43" i="21"/>
  <c r="CM43" i="21"/>
  <c r="CL43" i="21"/>
  <c r="CK43" i="21"/>
  <c r="CJ43" i="21"/>
  <c r="CI43" i="21"/>
  <c r="CH43" i="21"/>
  <c r="CG43" i="21"/>
  <c r="CF43" i="21"/>
  <c r="CE43" i="21"/>
  <c r="CD43" i="21"/>
  <c r="CC43" i="21"/>
  <c r="CB43" i="21"/>
  <c r="CA43" i="21"/>
  <c r="BZ43" i="21"/>
  <c r="BY43" i="21"/>
  <c r="BX43" i="21"/>
  <c r="BW43" i="21"/>
  <c r="BV43" i="21"/>
  <c r="BU43" i="21"/>
  <c r="BT43" i="21"/>
  <c r="BS43" i="21"/>
  <c r="BQ43" i="21"/>
  <c r="BP43" i="21"/>
  <c r="BO43" i="21"/>
  <c r="BN43" i="21"/>
  <c r="BM43" i="21"/>
  <c r="BL43" i="21"/>
  <c r="BK43" i="21"/>
  <c r="BJ43" i="21"/>
  <c r="BI43" i="21"/>
  <c r="BH43" i="21"/>
  <c r="BG43" i="21"/>
  <c r="BF43" i="21"/>
  <c r="BE43" i="21"/>
  <c r="BD43" i="21"/>
  <c r="BC43" i="21"/>
  <c r="BB43" i="21"/>
  <c r="BA43" i="21"/>
  <c r="AZ43" i="21"/>
  <c r="AY43" i="21"/>
  <c r="AX43" i="21"/>
  <c r="AW43" i="21"/>
  <c r="AV43" i="21"/>
  <c r="AU43" i="21"/>
  <c r="AT43" i="21"/>
  <c r="AS43" i="21"/>
  <c r="AR43" i="21"/>
  <c r="AQ43" i="21"/>
  <c r="AP43" i="21"/>
  <c r="AO43" i="21"/>
  <c r="AN43" i="21"/>
  <c r="AM43" i="21"/>
  <c r="AL43" i="21"/>
  <c r="AK43" i="21"/>
  <c r="AJ43" i="21"/>
  <c r="AI43" i="21"/>
  <c r="AH43" i="21"/>
  <c r="AG43" i="21"/>
  <c r="AF43" i="21"/>
  <c r="AE43" i="21"/>
  <c r="AD43" i="21"/>
  <c r="AC43" i="21"/>
  <c r="AB43" i="21"/>
  <c r="AA43" i="21"/>
  <c r="Z43" i="21"/>
  <c r="Y43" i="21"/>
  <c r="X43" i="21"/>
  <c r="W43" i="21"/>
  <c r="V43" i="21"/>
  <c r="U43" i="21"/>
  <c r="T43" i="21"/>
  <c r="S43" i="21"/>
  <c r="R43" i="21"/>
  <c r="Q43" i="21"/>
  <c r="P43" i="21"/>
  <c r="O43" i="21"/>
  <c r="N43" i="21"/>
  <c r="M43" i="21"/>
  <c r="L43" i="21"/>
  <c r="K43" i="21"/>
  <c r="J43" i="21"/>
  <c r="I43" i="21"/>
  <c r="H43" i="21"/>
  <c r="G43" i="21"/>
  <c r="F43" i="21"/>
  <c r="E43" i="21"/>
  <c r="D43" i="21"/>
  <c r="C43" i="21"/>
  <c r="B43" i="21"/>
  <c r="A43" i="21"/>
  <c r="EF42" i="21"/>
  <c r="EE42" i="21"/>
  <c r="ED42" i="21"/>
  <c r="EC42" i="21"/>
  <c r="EB42" i="21"/>
  <c r="EA42" i="21"/>
  <c r="DZ42" i="21"/>
  <c r="DY42" i="21"/>
  <c r="DX42" i="21"/>
  <c r="DW42" i="21"/>
  <c r="DV42" i="21"/>
  <c r="DU42" i="21"/>
  <c r="DT42" i="21"/>
  <c r="DS42" i="21"/>
  <c r="DR42" i="21"/>
  <c r="DQ42" i="21"/>
  <c r="DP42" i="21"/>
  <c r="DO42" i="21"/>
  <c r="DN42" i="21"/>
  <c r="DM42" i="21"/>
  <c r="DL42" i="21"/>
  <c r="DK42" i="21"/>
  <c r="DJ42" i="21"/>
  <c r="DI42" i="21"/>
  <c r="DH42" i="21"/>
  <c r="DG42" i="21"/>
  <c r="DF42" i="21"/>
  <c r="DE42" i="21"/>
  <c r="DD42" i="21"/>
  <c r="DC42" i="21"/>
  <c r="DB42" i="21"/>
  <c r="DA42" i="21"/>
  <c r="CZ42" i="21"/>
  <c r="CY42" i="21"/>
  <c r="CX42" i="21"/>
  <c r="CW42" i="21"/>
  <c r="CV42" i="21"/>
  <c r="CU42" i="21"/>
  <c r="CT42" i="21"/>
  <c r="CS42" i="21"/>
  <c r="CR42" i="21"/>
  <c r="CQ42" i="21"/>
  <c r="CP42" i="21"/>
  <c r="CO42" i="21"/>
  <c r="CN42" i="21"/>
  <c r="CM42" i="21"/>
  <c r="CL42" i="21"/>
  <c r="CK42" i="21"/>
  <c r="CJ42" i="21"/>
  <c r="CI42" i="21"/>
  <c r="CH42" i="21"/>
  <c r="CG42" i="21"/>
  <c r="CF42" i="21"/>
  <c r="CE42" i="21"/>
  <c r="CD42" i="21"/>
  <c r="CC42" i="21"/>
  <c r="CB42" i="21"/>
  <c r="CA42" i="21"/>
  <c r="BZ42" i="21"/>
  <c r="BY42" i="21"/>
  <c r="BX42" i="21"/>
  <c r="BW42" i="21"/>
  <c r="BV42" i="21"/>
  <c r="BU42" i="21"/>
  <c r="BT42" i="21"/>
  <c r="BS42" i="21"/>
  <c r="BQ42" i="21"/>
  <c r="BP42" i="21"/>
  <c r="BO42" i="21"/>
  <c r="BN42" i="21"/>
  <c r="BM42" i="21"/>
  <c r="BL42" i="21"/>
  <c r="BK42" i="21"/>
  <c r="BJ42" i="21"/>
  <c r="BI42" i="21"/>
  <c r="BH42" i="21"/>
  <c r="BG42" i="21"/>
  <c r="BF42" i="21"/>
  <c r="BE42" i="21"/>
  <c r="BD42" i="21"/>
  <c r="BC42" i="21"/>
  <c r="BB42" i="21"/>
  <c r="BA42" i="21"/>
  <c r="AZ42" i="21"/>
  <c r="AY42" i="21"/>
  <c r="AX42" i="21"/>
  <c r="AW42" i="21"/>
  <c r="AV42" i="21"/>
  <c r="AU42" i="21"/>
  <c r="AT42" i="21"/>
  <c r="AS42" i="21"/>
  <c r="AR42" i="21"/>
  <c r="AQ42" i="21"/>
  <c r="AP42" i="21"/>
  <c r="AO42" i="21"/>
  <c r="AN42" i="21"/>
  <c r="AM42" i="21"/>
  <c r="AL42" i="21"/>
  <c r="AK42" i="21"/>
  <c r="AJ42" i="21"/>
  <c r="AI42" i="21"/>
  <c r="AH42" i="21"/>
  <c r="AG42" i="21"/>
  <c r="AF42" i="21"/>
  <c r="AE42" i="21"/>
  <c r="AD42" i="21"/>
  <c r="AC42" i="21"/>
  <c r="AB42" i="21"/>
  <c r="AA42" i="21"/>
  <c r="Z42" i="21"/>
  <c r="Y42" i="21"/>
  <c r="X42" i="21"/>
  <c r="W42" i="21"/>
  <c r="V42" i="21"/>
  <c r="U42" i="21"/>
  <c r="T42" i="21"/>
  <c r="S42" i="21"/>
  <c r="R42" i="21"/>
  <c r="Q42" i="21"/>
  <c r="P42" i="21"/>
  <c r="O42" i="21"/>
  <c r="N42" i="21"/>
  <c r="M42" i="21"/>
  <c r="L42" i="21"/>
  <c r="K42" i="21"/>
  <c r="J42" i="21"/>
  <c r="I42" i="21"/>
  <c r="H42" i="21"/>
  <c r="G42" i="21"/>
  <c r="F42" i="21"/>
  <c r="E42" i="21"/>
  <c r="D42" i="21"/>
  <c r="C42" i="21"/>
  <c r="B42" i="21"/>
  <c r="A42" i="21"/>
  <c r="EF41" i="21"/>
  <c r="EE41" i="21"/>
  <c r="ED41" i="21"/>
  <c r="EC41" i="21"/>
  <c r="EB41" i="21"/>
  <c r="EA41" i="21"/>
  <c r="DZ41" i="21"/>
  <c r="DY41" i="21"/>
  <c r="DX41" i="21"/>
  <c r="DW41" i="21"/>
  <c r="DV41" i="21"/>
  <c r="DU41" i="21"/>
  <c r="DT41" i="21"/>
  <c r="DS41" i="21"/>
  <c r="DR41" i="21"/>
  <c r="DQ41" i="21"/>
  <c r="DP41" i="21"/>
  <c r="DO41" i="21"/>
  <c r="DN41" i="21"/>
  <c r="DM41" i="21"/>
  <c r="DL41" i="21"/>
  <c r="DK41" i="21"/>
  <c r="DJ41" i="21"/>
  <c r="DI41" i="21"/>
  <c r="DH41" i="21"/>
  <c r="DG41" i="21"/>
  <c r="DF41" i="21"/>
  <c r="DE41" i="21"/>
  <c r="DD41" i="21"/>
  <c r="DC41" i="21"/>
  <c r="DB41" i="21"/>
  <c r="DA41" i="21"/>
  <c r="CZ41" i="21"/>
  <c r="CY41" i="21"/>
  <c r="CX41" i="21"/>
  <c r="CW41" i="21"/>
  <c r="CV41" i="21"/>
  <c r="CU41" i="21"/>
  <c r="CT41" i="21"/>
  <c r="CS41" i="21"/>
  <c r="CR41" i="21"/>
  <c r="CQ41" i="21"/>
  <c r="CP41" i="21"/>
  <c r="CO41" i="21"/>
  <c r="CN41" i="21"/>
  <c r="CM41" i="21"/>
  <c r="CL41" i="21"/>
  <c r="CK41" i="21"/>
  <c r="CJ41" i="21"/>
  <c r="CI41" i="21"/>
  <c r="CH41" i="21"/>
  <c r="CG41" i="21"/>
  <c r="CF41" i="21"/>
  <c r="CE41" i="21"/>
  <c r="CD41" i="21"/>
  <c r="CC41" i="21"/>
  <c r="CB41" i="21"/>
  <c r="CA41" i="21"/>
  <c r="BZ41" i="21"/>
  <c r="BY41" i="21"/>
  <c r="BX41" i="21"/>
  <c r="BW41" i="21"/>
  <c r="BV41" i="21"/>
  <c r="BU41" i="21"/>
  <c r="BT41" i="21"/>
  <c r="BS41" i="21"/>
  <c r="BQ41" i="21"/>
  <c r="BP41" i="21"/>
  <c r="BO41" i="21"/>
  <c r="BN41" i="21"/>
  <c r="BM41" i="21"/>
  <c r="BL41" i="21"/>
  <c r="BK41" i="21"/>
  <c r="BJ41" i="21"/>
  <c r="BI41" i="21"/>
  <c r="BH41" i="21"/>
  <c r="BG41" i="21"/>
  <c r="BF41" i="21"/>
  <c r="BE41" i="21"/>
  <c r="BD41" i="21"/>
  <c r="BC41" i="21"/>
  <c r="BB41" i="21"/>
  <c r="BA41" i="21"/>
  <c r="AZ41" i="21"/>
  <c r="AY41" i="21"/>
  <c r="AX41" i="21"/>
  <c r="AW41" i="21"/>
  <c r="AV41" i="21"/>
  <c r="AU41" i="21"/>
  <c r="AT41" i="21"/>
  <c r="AS41" i="21"/>
  <c r="AR41" i="21"/>
  <c r="AQ41" i="21"/>
  <c r="AP41" i="21"/>
  <c r="AO41" i="21"/>
  <c r="AN41" i="21"/>
  <c r="AM41" i="21"/>
  <c r="AL41" i="21"/>
  <c r="AK41" i="21"/>
  <c r="AJ41" i="21"/>
  <c r="AI41" i="21"/>
  <c r="AH41" i="21"/>
  <c r="AG41" i="21"/>
  <c r="AF41" i="21"/>
  <c r="AE41" i="21"/>
  <c r="AD41" i="21"/>
  <c r="AC41" i="21"/>
  <c r="AB41" i="21"/>
  <c r="AA41" i="21"/>
  <c r="Z41" i="21"/>
  <c r="Y41" i="21"/>
  <c r="X41" i="21"/>
  <c r="W41" i="21"/>
  <c r="V41" i="21"/>
  <c r="U41" i="21"/>
  <c r="T41" i="21"/>
  <c r="S41" i="21"/>
  <c r="R41" i="21"/>
  <c r="Q41" i="21"/>
  <c r="P41" i="21"/>
  <c r="O41" i="21"/>
  <c r="N41" i="21"/>
  <c r="M41" i="21"/>
  <c r="L41" i="21"/>
  <c r="K41" i="21"/>
  <c r="J41" i="21"/>
  <c r="I41" i="21"/>
  <c r="H41" i="21"/>
  <c r="G41" i="21"/>
  <c r="F41" i="21"/>
  <c r="E41" i="21"/>
  <c r="D41" i="21"/>
  <c r="C41" i="21"/>
  <c r="B41" i="21"/>
  <c r="A41" i="21"/>
  <c r="EF40" i="21"/>
  <c r="EE40" i="21"/>
  <c r="ED40" i="21"/>
  <c r="EC40" i="21"/>
  <c r="EB40" i="21"/>
  <c r="EA40" i="21"/>
  <c r="DZ40" i="21"/>
  <c r="DY40" i="21"/>
  <c r="DX40" i="21"/>
  <c r="DW40" i="21"/>
  <c r="DV40" i="21"/>
  <c r="DU40" i="21"/>
  <c r="DT40" i="21"/>
  <c r="DS40" i="21"/>
  <c r="DR40" i="21"/>
  <c r="DQ40" i="21"/>
  <c r="DP40" i="21"/>
  <c r="DO40" i="21"/>
  <c r="DN40" i="21"/>
  <c r="DM40" i="21"/>
  <c r="DL40" i="21"/>
  <c r="DK40" i="21"/>
  <c r="DJ40" i="21"/>
  <c r="DI40" i="21"/>
  <c r="DH40" i="21"/>
  <c r="DG40" i="21"/>
  <c r="DF40" i="21"/>
  <c r="DE40" i="21"/>
  <c r="DD40" i="21"/>
  <c r="DC40" i="21"/>
  <c r="DB40" i="21"/>
  <c r="DA40" i="21"/>
  <c r="CZ40" i="21"/>
  <c r="CY40" i="21"/>
  <c r="CX40" i="21"/>
  <c r="CW40" i="21"/>
  <c r="CV40" i="21"/>
  <c r="CU40" i="21"/>
  <c r="CT40" i="21"/>
  <c r="CS40" i="21"/>
  <c r="CR40" i="21"/>
  <c r="CQ40" i="21"/>
  <c r="CP40" i="21"/>
  <c r="CO40" i="21"/>
  <c r="CN40" i="21"/>
  <c r="CM40" i="21"/>
  <c r="CL40" i="21"/>
  <c r="CK40" i="21"/>
  <c r="CJ40" i="21"/>
  <c r="CI40" i="21"/>
  <c r="CH40" i="21"/>
  <c r="CG40" i="21"/>
  <c r="CF40" i="21"/>
  <c r="CE40" i="21"/>
  <c r="CD40" i="21"/>
  <c r="CC40" i="21"/>
  <c r="CB40" i="21"/>
  <c r="CA40" i="21"/>
  <c r="BZ40" i="21"/>
  <c r="BY40" i="21"/>
  <c r="BX40" i="21"/>
  <c r="BW40" i="21"/>
  <c r="BV40" i="21"/>
  <c r="BU40" i="21"/>
  <c r="BT40" i="21"/>
  <c r="BS40" i="21"/>
  <c r="BQ40" i="21"/>
  <c r="BP40" i="21"/>
  <c r="BO40" i="21"/>
  <c r="BN40" i="21"/>
  <c r="BM40" i="21"/>
  <c r="BL40" i="21"/>
  <c r="BK40" i="21"/>
  <c r="BJ40" i="21"/>
  <c r="BI40" i="21"/>
  <c r="BH40" i="21"/>
  <c r="BG40" i="21"/>
  <c r="BF40" i="21"/>
  <c r="BE40" i="21"/>
  <c r="BD40" i="21"/>
  <c r="BC40" i="21"/>
  <c r="BB40" i="21"/>
  <c r="BA40" i="21"/>
  <c r="AZ40" i="21"/>
  <c r="AY40" i="21"/>
  <c r="AX40" i="21"/>
  <c r="AW40" i="21"/>
  <c r="AV40" i="21"/>
  <c r="AU40" i="21"/>
  <c r="AT40" i="21"/>
  <c r="AS40" i="21"/>
  <c r="AR40" i="21"/>
  <c r="AQ40" i="21"/>
  <c r="AP40" i="21"/>
  <c r="AO40" i="21"/>
  <c r="AN40" i="21"/>
  <c r="AM40" i="21"/>
  <c r="AL40" i="21"/>
  <c r="AK40" i="21"/>
  <c r="AJ40" i="21"/>
  <c r="AI40" i="21"/>
  <c r="AH40" i="21"/>
  <c r="AG40" i="21"/>
  <c r="AF40" i="21"/>
  <c r="AE40" i="21"/>
  <c r="AD40" i="21"/>
  <c r="AC40" i="21"/>
  <c r="AB40" i="21"/>
  <c r="AA40" i="21"/>
  <c r="Z40" i="21"/>
  <c r="Y40" i="21"/>
  <c r="X40" i="21"/>
  <c r="W40" i="21"/>
  <c r="V40" i="21"/>
  <c r="U40" i="21"/>
  <c r="T40" i="21"/>
  <c r="S40" i="21"/>
  <c r="R40" i="21"/>
  <c r="Q40" i="21"/>
  <c r="P40" i="21"/>
  <c r="O40" i="21"/>
  <c r="N40" i="21"/>
  <c r="M40" i="21"/>
  <c r="L40" i="21"/>
  <c r="K40" i="21"/>
  <c r="J40" i="21"/>
  <c r="I40" i="21"/>
  <c r="H40" i="21"/>
  <c r="G40" i="21"/>
  <c r="F40" i="21"/>
  <c r="E40" i="21"/>
  <c r="D40" i="21"/>
  <c r="C40" i="21"/>
  <c r="B40" i="21"/>
  <c r="A40" i="21"/>
  <c r="EF39" i="21"/>
  <c r="EE39" i="21"/>
  <c r="ED39" i="21"/>
  <c r="EC39" i="21"/>
  <c r="EB39" i="21"/>
  <c r="EA39" i="21"/>
  <c r="DZ39" i="21"/>
  <c r="DY39" i="21"/>
  <c r="DX39" i="21"/>
  <c r="DW39" i="21"/>
  <c r="DV39" i="21"/>
  <c r="DU39" i="21"/>
  <c r="DT39" i="21"/>
  <c r="DS39" i="21"/>
  <c r="DR39" i="21"/>
  <c r="DQ39" i="21"/>
  <c r="DP39" i="21"/>
  <c r="DO39" i="21"/>
  <c r="DN39" i="21"/>
  <c r="DM39" i="21"/>
  <c r="DL39" i="21"/>
  <c r="DK39" i="21"/>
  <c r="DJ39" i="21"/>
  <c r="DI39" i="21"/>
  <c r="DH39" i="21"/>
  <c r="DG39" i="21"/>
  <c r="DF39" i="21"/>
  <c r="DE39" i="21"/>
  <c r="DD39" i="21"/>
  <c r="DC39" i="21"/>
  <c r="DB39" i="21"/>
  <c r="DA39" i="21"/>
  <c r="CZ39" i="21"/>
  <c r="CY39" i="21"/>
  <c r="CX39" i="21"/>
  <c r="CW39" i="21"/>
  <c r="CV39" i="21"/>
  <c r="CU39" i="21"/>
  <c r="CT39" i="21"/>
  <c r="CS39" i="21"/>
  <c r="CR39" i="21"/>
  <c r="CQ39" i="21"/>
  <c r="CP39" i="21"/>
  <c r="CO39" i="21"/>
  <c r="CN39" i="21"/>
  <c r="CM39" i="21"/>
  <c r="CL39" i="21"/>
  <c r="CK39" i="21"/>
  <c r="CJ39" i="21"/>
  <c r="CI39" i="21"/>
  <c r="CH39" i="21"/>
  <c r="CG39" i="21"/>
  <c r="CF39" i="21"/>
  <c r="CE39" i="21"/>
  <c r="CD39" i="21"/>
  <c r="CC39" i="21"/>
  <c r="CB39" i="21"/>
  <c r="CA39" i="21"/>
  <c r="BZ39" i="21"/>
  <c r="BY39" i="21"/>
  <c r="BX39" i="21"/>
  <c r="BW39" i="21"/>
  <c r="BV39" i="21"/>
  <c r="BU39" i="21"/>
  <c r="BT39" i="21"/>
  <c r="BS39" i="21"/>
  <c r="BQ39" i="21"/>
  <c r="BP39" i="21"/>
  <c r="BO39" i="21"/>
  <c r="BN39" i="21"/>
  <c r="BM39" i="21"/>
  <c r="BL39" i="21"/>
  <c r="BK39" i="21"/>
  <c r="BJ39" i="21"/>
  <c r="BI39" i="21"/>
  <c r="BH39" i="21"/>
  <c r="BG39" i="21"/>
  <c r="BF39" i="21"/>
  <c r="BE39" i="21"/>
  <c r="BD39" i="21"/>
  <c r="BC39" i="21"/>
  <c r="BB39" i="21"/>
  <c r="BA39" i="21"/>
  <c r="AZ39" i="21"/>
  <c r="AY39" i="21"/>
  <c r="AX39" i="21"/>
  <c r="AW39" i="21"/>
  <c r="AV39" i="21"/>
  <c r="AU39" i="21"/>
  <c r="AT39" i="21"/>
  <c r="AS39" i="21"/>
  <c r="AR39" i="21"/>
  <c r="AQ39" i="21"/>
  <c r="AP39" i="21"/>
  <c r="AO39" i="21"/>
  <c r="AN39" i="21"/>
  <c r="AM39" i="21"/>
  <c r="AL39" i="21"/>
  <c r="AK39" i="21"/>
  <c r="AJ39" i="21"/>
  <c r="AI39" i="21"/>
  <c r="AH39" i="21"/>
  <c r="AG39" i="21"/>
  <c r="AF39" i="21"/>
  <c r="AE39" i="21"/>
  <c r="AD39" i="21"/>
  <c r="AC39" i="21"/>
  <c r="AB39" i="21"/>
  <c r="AA39" i="21"/>
  <c r="Z39" i="21"/>
  <c r="Y39" i="21"/>
  <c r="X39" i="21"/>
  <c r="W39" i="21"/>
  <c r="V39" i="21"/>
  <c r="U39" i="21"/>
  <c r="T39" i="21"/>
  <c r="S39" i="21"/>
  <c r="R39" i="21"/>
  <c r="Q39" i="21"/>
  <c r="P39" i="21"/>
  <c r="O39" i="21"/>
  <c r="N39" i="21"/>
  <c r="M39" i="21"/>
  <c r="L39" i="21"/>
  <c r="K39" i="21"/>
  <c r="J39" i="21"/>
  <c r="I39" i="21"/>
  <c r="H39" i="21"/>
  <c r="G39" i="21"/>
  <c r="F39" i="21"/>
  <c r="E39" i="21"/>
  <c r="D39" i="21"/>
  <c r="C39" i="21"/>
  <c r="B39" i="21"/>
  <c r="A39" i="21"/>
  <c r="EF38" i="21"/>
  <c r="EE38" i="21"/>
  <c r="ED38" i="21"/>
  <c r="EC38" i="21"/>
  <c r="EB38" i="21"/>
  <c r="EA38" i="21"/>
  <c r="DZ38" i="21"/>
  <c r="DY38" i="21"/>
  <c r="DX38" i="21"/>
  <c r="DW38" i="21"/>
  <c r="DV38" i="21"/>
  <c r="DU38" i="21"/>
  <c r="DT38" i="21"/>
  <c r="DS38" i="21"/>
  <c r="DR38" i="21"/>
  <c r="DQ38" i="21"/>
  <c r="DP38" i="21"/>
  <c r="DO38" i="21"/>
  <c r="DN38" i="21"/>
  <c r="DM38" i="21"/>
  <c r="DL38" i="21"/>
  <c r="DK38" i="21"/>
  <c r="DJ38" i="21"/>
  <c r="DI38" i="21"/>
  <c r="DH38" i="21"/>
  <c r="DG38" i="21"/>
  <c r="DF38" i="21"/>
  <c r="DE38" i="21"/>
  <c r="DD38" i="21"/>
  <c r="DC38" i="21"/>
  <c r="DB38" i="21"/>
  <c r="DA38" i="21"/>
  <c r="CZ38" i="21"/>
  <c r="CY38" i="21"/>
  <c r="CX38" i="21"/>
  <c r="CW38" i="21"/>
  <c r="CV38" i="21"/>
  <c r="CU38" i="21"/>
  <c r="CT38" i="21"/>
  <c r="CS38" i="21"/>
  <c r="CR38" i="21"/>
  <c r="CQ38" i="21"/>
  <c r="CP38" i="21"/>
  <c r="CO38" i="21"/>
  <c r="CN38" i="21"/>
  <c r="CM38" i="21"/>
  <c r="CL38" i="21"/>
  <c r="CK38" i="21"/>
  <c r="CJ38" i="21"/>
  <c r="CI38" i="21"/>
  <c r="CH38" i="21"/>
  <c r="CG38" i="21"/>
  <c r="CF38" i="21"/>
  <c r="CE38" i="21"/>
  <c r="CD38" i="21"/>
  <c r="CC38" i="21"/>
  <c r="CB38" i="21"/>
  <c r="CA38" i="21"/>
  <c r="BZ38" i="21"/>
  <c r="BY38" i="21"/>
  <c r="BX38" i="21"/>
  <c r="BW38" i="21"/>
  <c r="BV38" i="21"/>
  <c r="BU38" i="21"/>
  <c r="BT38" i="21"/>
  <c r="BS38" i="21"/>
  <c r="BQ38" i="21"/>
  <c r="BP38" i="21"/>
  <c r="BO38" i="21"/>
  <c r="BN38" i="21"/>
  <c r="BM38" i="21"/>
  <c r="BL38" i="21"/>
  <c r="BK38" i="21"/>
  <c r="BJ38" i="21"/>
  <c r="BI38" i="21"/>
  <c r="BH38" i="21"/>
  <c r="BG38" i="21"/>
  <c r="BF38" i="21"/>
  <c r="BE38" i="21"/>
  <c r="BD38" i="21"/>
  <c r="BC38" i="21"/>
  <c r="BB38" i="21"/>
  <c r="BA38" i="21"/>
  <c r="AZ38" i="21"/>
  <c r="AY38" i="21"/>
  <c r="AX38" i="21"/>
  <c r="AW38" i="21"/>
  <c r="AV38" i="21"/>
  <c r="AU38" i="21"/>
  <c r="AT38" i="21"/>
  <c r="AS38" i="21"/>
  <c r="AR38" i="21"/>
  <c r="AQ38" i="21"/>
  <c r="AP38" i="21"/>
  <c r="AO38" i="21"/>
  <c r="AN38" i="21"/>
  <c r="AM38" i="21"/>
  <c r="AL38" i="21"/>
  <c r="AK38" i="21"/>
  <c r="AJ38" i="21"/>
  <c r="AI38" i="21"/>
  <c r="AH38" i="21"/>
  <c r="AG38" i="21"/>
  <c r="AF38" i="21"/>
  <c r="AE38" i="21"/>
  <c r="AD38" i="21"/>
  <c r="AC38" i="21"/>
  <c r="AB38" i="21"/>
  <c r="AA38" i="21"/>
  <c r="Z38" i="21"/>
  <c r="Y38" i="21"/>
  <c r="X38" i="21"/>
  <c r="W38" i="21"/>
  <c r="V38" i="21"/>
  <c r="U38" i="21"/>
  <c r="T38" i="21"/>
  <c r="S38" i="21"/>
  <c r="R38" i="21"/>
  <c r="Q38" i="21"/>
  <c r="P38" i="21"/>
  <c r="O38" i="21"/>
  <c r="N38" i="21"/>
  <c r="M38" i="21"/>
  <c r="L38" i="21"/>
  <c r="K38" i="21"/>
  <c r="J38" i="21"/>
  <c r="I38" i="21"/>
  <c r="H38" i="21"/>
  <c r="G38" i="21"/>
  <c r="F38" i="21"/>
  <c r="E38" i="21"/>
  <c r="D38" i="21"/>
  <c r="C38" i="21"/>
  <c r="B38" i="21"/>
  <c r="A38" i="21"/>
  <c r="EF37" i="21"/>
  <c r="EE37" i="21"/>
  <c r="ED37" i="21"/>
  <c r="EC37" i="21"/>
  <c r="EB37" i="21"/>
  <c r="EA37" i="21"/>
  <c r="DZ37" i="21"/>
  <c r="DY37" i="21"/>
  <c r="DX37" i="21"/>
  <c r="DW37" i="21"/>
  <c r="DV37" i="21"/>
  <c r="DU37" i="21"/>
  <c r="DT37" i="21"/>
  <c r="DS37" i="21"/>
  <c r="DR37" i="21"/>
  <c r="DQ37" i="21"/>
  <c r="DP37" i="21"/>
  <c r="DO37" i="21"/>
  <c r="DN37" i="21"/>
  <c r="DM37" i="21"/>
  <c r="DL37" i="21"/>
  <c r="DK37" i="21"/>
  <c r="DJ37" i="21"/>
  <c r="DI37" i="21"/>
  <c r="DH37" i="21"/>
  <c r="DG37" i="21"/>
  <c r="DF37" i="21"/>
  <c r="DE37" i="21"/>
  <c r="DD37" i="21"/>
  <c r="DC37" i="21"/>
  <c r="DB37" i="21"/>
  <c r="DA37" i="21"/>
  <c r="CZ37" i="21"/>
  <c r="CY37" i="21"/>
  <c r="CX37" i="21"/>
  <c r="CW37" i="21"/>
  <c r="CV37" i="21"/>
  <c r="CU37" i="21"/>
  <c r="CT37" i="21"/>
  <c r="CS37" i="21"/>
  <c r="CR37" i="21"/>
  <c r="CQ37" i="21"/>
  <c r="CP37" i="21"/>
  <c r="CO37" i="21"/>
  <c r="CN37" i="21"/>
  <c r="CM37" i="21"/>
  <c r="CL37" i="21"/>
  <c r="CK37" i="21"/>
  <c r="CJ37" i="21"/>
  <c r="CI37" i="21"/>
  <c r="CH37" i="21"/>
  <c r="CG37" i="21"/>
  <c r="CF37" i="21"/>
  <c r="CE37" i="21"/>
  <c r="CD37" i="21"/>
  <c r="CC37" i="21"/>
  <c r="CB37" i="21"/>
  <c r="CA37" i="21"/>
  <c r="BZ37" i="21"/>
  <c r="BY37" i="21"/>
  <c r="BX37" i="21"/>
  <c r="BW37" i="21"/>
  <c r="BV37" i="21"/>
  <c r="BU37" i="21"/>
  <c r="BT37" i="21"/>
  <c r="BS37" i="21"/>
  <c r="BQ37" i="21"/>
  <c r="BP37" i="21"/>
  <c r="BO37" i="21"/>
  <c r="BN37" i="21"/>
  <c r="BM37" i="21"/>
  <c r="BL37" i="21"/>
  <c r="BK37" i="21"/>
  <c r="BJ37" i="21"/>
  <c r="BI37" i="21"/>
  <c r="BH37" i="21"/>
  <c r="BG37" i="21"/>
  <c r="BF37" i="21"/>
  <c r="BE37" i="21"/>
  <c r="BD37" i="21"/>
  <c r="BC37" i="21"/>
  <c r="BB37" i="21"/>
  <c r="BA37" i="21"/>
  <c r="AZ37" i="21"/>
  <c r="AY37" i="21"/>
  <c r="AX37" i="21"/>
  <c r="AW37" i="21"/>
  <c r="AV37" i="21"/>
  <c r="AU37" i="21"/>
  <c r="AT37" i="21"/>
  <c r="AS37" i="21"/>
  <c r="AR37" i="21"/>
  <c r="AQ37" i="21"/>
  <c r="AP37" i="21"/>
  <c r="AO37" i="21"/>
  <c r="AN37" i="21"/>
  <c r="AM37" i="21"/>
  <c r="AL37" i="21"/>
  <c r="AK37" i="21"/>
  <c r="AJ37" i="21"/>
  <c r="AI37" i="21"/>
  <c r="AH37" i="21"/>
  <c r="AG37" i="21"/>
  <c r="AF37" i="21"/>
  <c r="AE37" i="21"/>
  <c r="AD37" i="21"/>
  <c r="AC37" i="21"/>
  <c r="AB37" i="21"/>
  <c r="AA37" i="21"/>
  <c r="Z37" i="21"/>
  <c r="Y37" i="21"/>
  <c r="X37" i="21"/>
  <c r="W37" i="21"/>
  <c r="V37" i="21"/>
  <c r="U37" i="21"/>
  <c r="T37" i="21"/>
  <c r="S37" i="21"/>
  <c r="R37" i="21"/>
  <c r="Q37" i="21"/>
  <c r="P37" i="21"/>
  <c r="O37" i="21"/>
  <c r="N37" i="21"/>
  <c r="M37" i="21"/>
  <c r="L37" i="21"/>
  <c r="K37" i="21"/>
  <c r="J37" i="21"/>
  <c r="I37" i="21"/>
  <c r="H37" i="21"/>
  <c r="G37" i="21"/>
  <c r="F37" i="21"/>
  <c r="E37" i="21"/>
  <c r="D37" i="21"/>
  <c r="C37" i="21"/>
  <c r="B37" i="21"/>
  <c r="A37" i="21"/>
  <c r="EF36" i="21"/>
  <c r="EE36" i="21"/>
  <c r="ED36" i="21"/>
  <c r="EC36" i="21"/>
  <c r="EB36" i="21"/>
  <c r="EA36" i="21"/>
  <c r="DZ36" i="21"/>
  <c r="DY36" i="21"/>
  <c r="DX36" i="21"/>
  <c r="DW36" i="21"/>
  <c r="DV36" i="21"/>
  <c r="DU36" i="21"/>
  <c r="DT36" i="21"/>
  <c r="DS36" i="21"/>
  <c r="DR36" i="21"/>
  <c r="DQ36" i="21"/>
  <c r="DP36" i="21"/>
  <c r="DO36" i="21"/>
  <c r="DN36" i="21"/>
  <c r="DM36" i="21"/>
  <c r="DL36" i="21"/>
  <c r="DK36" i="21"/>
  <c r="DJ36" i="21"/>
  <c r="DI36" i="21"/>
  <c r="DH36" i="21"/>
  <c r="DG36" i="21"/>
  <c r="DF36" i="21"/>
  <c r="DE36" i="21"/>
  <c r="DD36" i="21"/>
  <c r="DC36" i="21"/>
  <c r="DB36" i="21"/>
  <c r="DA36" i="21"/>
  <c r="CZ36" i="21"/>
  <c r="CY36" i="21"/>
  <c r="CX36" i="21"/>
  <c r="CW36" i="21"/>
  <c r="CV36" i="21"/>
  <c r="CU36" i="21"/>
  <c r="CT36" i="21"/>
  <c r="CS36" i="21"/>
  <c r="CR36" i="21"/>
  <c r="CQ36" i="21"/>
  <c r="CP36" i="21"/>
  <c r="CO36" i="21"/>
  <c r="CN36" i="21"/>
  <c r="CM36" i="21"/>
  <c r="CL36" i="21"/>
  <c r="CK36" i="21"/>
  <c r="CJ36" i="21"/>
  <c r="CI36" i="21"/>
  <c r="CH36" i="21"/>
  <c r="CG36" i="21"/>
  <c r="CF36" i="21"/>
  <c r="CE36" i="21"/>
  <c r="CD36" i="21"/>
  <c r="CC36" i="21"/>
  <c r="CB36" i="21"/>
  <c r="CA36" i="21"/>
  <c r="BZ36" i="21"/>
  <c r="BY36" i="21"/>
  <c r="BX36" i="21"/>
  <c r="BW36" i="21"/>
  <c r="BV36" i="21"/>
  <c r="BU36" i="21"/>
  <c r="BT36" i="21"/>
  <c r="BS36" i="21"/>
  <c r="BQ36" i="21"/>
  <c r="BP36" i="21"/>
  <c r="BO36" i="21"/>
  <c r="BN36" i="21"/>
  <c r="BM36" i="21"/>
  <c r="BL36" i="21"/>
  <c r="BK36" i="21"/>
  <c r="BJ36" i="21"/>
  <c r="BI36" i="21"/>
  <c r="BH36" i="21"/>
  <c r="BG36" i="21"/>
  <c r="BF36" i="21"/>
  <c r="BE36" i="21"/>
  <c r="BD36" i="21"/>
  <c r="BC36" i="21"/>
  <c r="BB36" i="21"/>
  <c r="BA36" i="21"/>
  <c r="AZ36" i="21"/>
  <c r="AY36" i="21"/>
  <c r="AX36" i="21"/>
  <c r="AW36" i="21"/>
  <c r="AV36" i="21"/>
  <c r="AU36" i="21"/>
  <c r="AT36" i="21"/>
  <c r="AS36" i="21"/>
  <c r="AR36" i="21"/>
  <c r="AQ36" i="21"/>
  <c r="AP36" i="21"/>
  <c r="AO36" i="21"/>
  <c r="AN36" i="21"/>
  <c r="AM36" i="21"/>
  <c r="AL36" i="21"/>
  <c r="AK36" i="21"/>
  <c r="AJ36" i="21"/>
  <c r="AI36" i="21"/>
  <c r="AH36" i="21"/>
  <c r="AG36" i="21"/>
  <c r="AF36" i="21"/>
  <c r="AE36" i="21"/>
  <c r="AD36" i="21"/>
  <c r="AC36" i="21"/>
  <c r="AB36" i="21"/>
  <c r="AA36" i="21"/>
  <c r="Z36" i="21"/>
  <c r="Y36" i="21"/>
  <c r="X36" i="21"/>
  <c r="W36" i="21"/>
  <c r="V36" i="21"/>
  <c r="U36" i="21"/>
  <c r="T36" i="21"/>
  <c r="S36" i="21"/>
  <c r="R36" i="21"/>
  <c r="Q36" i="21"/>
  <c r="P36" i="21"/>
  <c r="O36" i="21"/>
  <c r="N36" i="21"/>
  <c r="M36" i="21"/>
  <c r="L36" i="21"/>
  <c r="K36" i="21"/>
  <c r="J36" i="21"/>
  <c r="I36" i="21"/>
  <c r="H36" i="21"/>
  <c r="G36" i="21"/>
  <c r="F36" i="21"/>
  <c r="E36" i="21"/>
  <c r="D36" i="21"/>
  <c r="C36" i="21"/>
  <c r="B36" i="21"/>
  <c r="A36" i="21"/>
  <c r="EF35" i="21"/>
  <c r="EE35" i="21"/>
  <c r="ED35" i="21"/>
  <c r="EC35" i="21"/>
  <c r="EB35" i="21"/>
  <c r="EA35" i="21"/>
  <c r="DZ35" i="21"/>
  <c r="DY35" i="21"/>
  <c r="DX35" i="21"/>
  <c r="DW35" i="21"/>
  <c r="DV35" i="21"/>
  <c r="DU35" i="21"/>
  <c r="DT35" i="21"/>
  <c r="DS35" i="21"/>
  <c r="DR35" i="21"/>
  <c r="DQ35" i="21"/>
  <c r="DP35" i="21"/>
  <c r="DO35" i="21"/>
  <c r="DN35" i="21"/>
  <c r="DM35" i="21"/>
  <c r="DL35" i="21"/>
  <c r="DK35" i="21"/>
  <c r="DJ35" i="21"/>
  <c r="DI35" i="21"/>
  <c r="DH35" i="21"/>
  <c r="DG35" i="21"/>
  <c r="DF35" i="21"/>
  <c r="DE35" i="21"/>
  <c r="DD35" i="21"/>
  <c r="DC35" i="21"/>
  <c r="DB35" i="21"/>
  <c r="DA35" i="21"/>
  <c r="CZ35" i="21"/>
  <c r="CY35" i="21"/>
  <c r="CX35" i="21"/>
  <c r="CW35" i="21"/>
  <c r="CV35" i="21"/>
  <c r="CU35" i="21"/>
  <c r="CT35" i="21"/>
  <c r="CS35" i="21"/>
  <c r="CR35" i="21"/>
  <c r="CQ35" i="21"/>
  <c r="CP35" i="21"/>
  <c r="CO35" i="21"/>
  <c r="CN35" i="21"/>
  <c r="CM35" i="21"/>
  <c r="CL35" i="21"/>
  <c r="CK35" i="21"/>
  <c r="CJ35" i="21"/>
  <c r="CI35" i="21"/>
  <c r="CH35" i="21"/>
  <c r="CG35" i="21"/>
  <c r="CF35" i="21"/>
  <c r="CE35" i="21"/>
  <c r="CD35" i="21"/>
  <c r="CC35" i="21"/>
  <c r="CB35" i="21"/>
  <c r="CA35" i="21"/>
  <c r="BZ35" i="21"/>
  <c r="BY35" i="21"/>
  <c r="BX35" i="21"/>
  <c r="BW35" i="21"/>
  <c r="BV35" i="21"/>
  <c r="BU35" i="21"/>
  <c r="BT35" i="21"/>
  <c r="BS35" i="21"/>
  <c r="BQ35" i="21"/>
  <c r="BP35" i="21"/>
  <c r="BO35" i="21"/>
  <c r="BN35" i="21"/>
  <c r="BM35" i="21"/>
  <c r="BL35" i="21"/>
  <c r="BK35" i="21"/>
  <c r="BJ35" i="21"/>
  <c r="BI35" i="21"/>
  <c r="BH35" i="21"/>
  <c r="BG35" i="21"/>
  <c r="BF35" i="21"/>
  <c r="BE35" i="21"/>
  <c r="BD35" i="21"/>
  <c r="BC35" i="21"/>
  <c r="BB35" i="21"/>
  <c r="BA35" i="21"/>
  <c r="AZ35" i="21"/>
  <c r="AY35" i="21"/>
  <c r="AX35" i="21"/>
  <c r="AW35" i="21"/>
  <c r="AV35" i="21"/>
  <c r="AU35" i="21"/>
  <c r="AT35" i="21"/>
  <c r="AS35" i="21"/>
  <c r="AR35" i="21"/>
  <c r="AQ35" i="21"/>
  <c r="AP35" i="21"/>
  <c r="AO35" i="21"/>
  <c r="AN35" i="21"/>
  <c r="AM35" i="21"/>
  <c r="AL35" i="21"/>
  <c r="AK35" i="21"/>
  <c r="AJ35" i="21"/>
  <c r="AI35" i="21"/>
  <c r="AH35" i="21"/>
  <c r="AG35" i="21"/>
  <c r="AF35" i="21"/>
  <c r="AE35" i="21"/>
  <c r="AD35" i="21"/>
  <c r="AC35" i="21"/>
  <c r="AB35" i="21"/>
  <c r="AA35" i="21"/>
  <c r="Z35" i="21"/>
  <c r="Y35" i="21"/>
  <c r="X35" i="21"/>
  <c r="W35" i="21"/>
  <c r="V35" i="21"/>
  <c r="U35" i="21"/>
  <c r="T35" i="21"/>
  <c r="S35" i="21"/>
  <c r="R35" i="21"/>
  <c r="Q35" i="21"/>
  <c r="P35" i="21"/>
  <c r="O35" i="21"/>
  <c r="N35" i="21"/>
  <c r="M35" i="21"/>
  <c r="L35" i="21"/>
  <c r="K35" i="21"/>
  <c r="J35" i="21"/>
  <c r="I35" i="21"/>
  <c r="H35" i="21"/>
  <c r="G35" i="21"/>
  <c r="F35" i="21"/>
  <c r="E35" i="21"/>
  <c r="D35" i="21"/>
  <c r="C35" i="21"/>
  <c r="B35" i="21"/>
  <c r="A35" i="21"/>
  <c r="EF34" i="21"/>
  <c r="EE34" i="21"/>
  <c r="ED34" i="21"/>
  <c r="EC34" i="21"/>
  <c r="EB34" i="21"/>
  <c r="EA34" i="21"/>
  <c r="DZ34" i="21"/>
  <c r="DY34" i="21"/>
  <c r="DX34" i="21"/>
  <c r="DW34" i="21"/>
  <c r="DV34" i="21"/>
  <c r="DU34" i="21"/>
  <c r="DT34" i="21"/>
  <c r="DS34" i="21"/>
  <c r="DR34" i="21"/>
  <c r="DQ34" i="21"/>
  <c r="DP34" i="21"/>
  <c r="DO34" i="21"/>
  <c r="DN34" i="21"/>
  <c r="DM34" i="21"/>
  <c r="DL34" i="21"/>
  <c r="DK34" i="21"/>
  <c r="DJ34" i="21"/>
  <c r="DI34" i="21"/>
  <c r="DH34" i="21"/>
  <c r="DG34" i="21"/>
  <c r="DF34" i="21"/>
  <c r="DE34" i="21"/>
  <c r="DD34" i="21"/>
  <c r="DC34" i="21"/>
  <c r="DB34" i="21"/>
  <c r="DA34" i="21"/>
  <c r="CZ34" i="21"/>
  <c r="CY34" i="21"/>
  <c r="CX34" i="21"/>
  <c r="CW34" i="21"/>
  <c r="CV34" i="21"/>
  <c r="CU34" i="21"/>
  <c r="CT34" i="21"/>
  <c r="CS34" i="21"/>
  <c r="CR34" i="21"/>
  <c r="CQ34" i="21"/>
  <c r="CP34" i="21"/>
  <c r="CO34" i="21"/>
  <c r="CN34" i="21"/>
  <c r="CM34" i="21"/>
  <c r="CL34" i="21"/>
  <c r="CK34" i="21"/>
  <c r="CJ34" i="21"/>
  <c r="CI34" i="21"/>
  <c r="CH34" i="21"/>
  <c r="CG34" i="21"/>
  <c r="CF34" i="21"/>
  <c r="CE34" i="21"/>
  <c r="CD34" i="21"/>
  <c r="CC34" i="21"/>
  <c r="CB34" i="21"/>
  <c r="CA34" i="21"/>
  <c r="BZ34" i="21"/>
  <c r="BY34" i="21"/>
  <c r="BX34" i="21"/>
  <c r="BW34" i="21"/>
  <c r="BV34" i="21"/>
  <c r="BU34" i="21"/>
  <c r="BT34" i="21"/>
  <c r="BS34" i="21"/>
  <c r="BQ34" i="21"/>
  <c r="BP34" i="21"/>
  <c r="BO34" i="21"/>
  <c r="BN34" i="21"/>
  <c r="BM34" i="21"/>
  <c r="BL34" i="21"/>
  <c r="BK34" i="21"/>
  <c r="BJ34" i="21"/>
  <c r="BI34" i="21"/>
  <c r="BH34" i="21"/>
  <c r="BG34" i="21"/>
  <c r="BF34" i="21"/>
  <c r="BE34" i="21"/>
  <c r="BD34" i="21"/>
  <c r="BC34" i="21"/>
  <c r="BB34" i="21"/>
  <c r="BA34" i="21"/>
  <c r="AZ34" i="21"/>
  <c r="AY34" i="21"/>
  <c r="AX34" i="21"/>
  <c r="AW34" i="21"/>
  <c r="AV34" i="21"/>
  <c r="AU34" i="21"/>
  <c r="AT34" i="21"/>
  <c r="AS34" i="21"/>
  <c r="AR34" i="21"/>
  <c r="AQ34" i="21"/>
  <c r="AP34" i="21"/>
  <c r="AO34" i="21"/>
  <c r="AN34" i="21"/>
  <c r="AM34" i="21"/>
  <c r="AL34" i="21"/>
  <c r="AK34" i="21"/>
  <c r="AJ34" i="21"/>
  <c r="AI34" i="21"/>
  <c r="AH34" i="21"/>
  <c r="AG34" i="21"/>
  <c r="AF34" i="21"/>
  <c r="AE34" i="21"/>
  <c r="AD34" i="21"/>
  <c r="AC34" i="21"/>
  <c r="AB34" i="21"/>
  <c r="AA34" i="21"/>
  <c r="Z34" i="21"/>
  <c r="Y34" i="21"/>
  <c r="X34" i="21"/>
  <c r="W34" i="21"/>
  <c r="V34" i="21"/>
  <c r="U34" i="21"/>
  <c r="T34" i="21"/>
  <c r="S34" i="21"/>
  <c r="R34" i="21"/>
  <c r="Q34" i="21"/>
  <c r="P34" i="21"/>
  <c r="O34" i="21"/>
  <c r="N34" i="21"/>
  <c r="M34" i="21"/>
  <c r="L34" i="21"/>
  <c r="K34" i="21"/>
  <c r="J34" i="21"/>
  <c r="I34" i="21"/>
  <c r="H34" i="21"/>
  <c r="G34" i="21"/>
  <c r="F34" i="21"/>
  <c r="E34" i="21"/>
  <c r="D34" i="21"/>
  <c r="C34" i="21"/>
  <c r="B34" i="21"/>
  <c r="A34" i="21"/>
  <c r="EF33" i="21"/>
  <c r="EE33" i="21"/>
  <c r="ED33" i="21"/>
  <c r="EC33" i="21"/>
  <c r="EB33" i="21"/>
  <c r="EA33" i="21"/>
  <c r="DZ33" i="21"/>
  <c r="DY33" i="21"/>
  <c r="DX33" i="21"/>
  <c r="DW33" i="21"/>
  <c r="DV33" i="21"/>
  <c r="DU33" i="21"/>
  <c r="DT33" i="21"/>
  <c r="DS33" i="21"/>
  <c r="DR33" i="21"/>
  <c r="DQ33" i="21"/>
  <c r="DP33" i="21"/>
  <c r="DO33" i="21"/>
  <c r="DN33" i="21"/>
  <c r="DM33" i="21"/>
  <c r="DL33" i="21"/>
  <c r="DK33" i="21"/>
  <c r="DJ33" i="21"/>
  <c r="DI33" i="21"/>
  <c r="DH33" i="21"/>
  <c r="DG33" i="21"/>
  <c r="DF33" i="21"/>
  <c r="DE33" i="21"/>
  <c r="DD33" i="21"/>
  <c r="DC33" i="21"/>
  <c r="DB33" i="21"/>
  <c r="DA33" i="21"/>
  <c r="CZ33" i="21"/>
  <c r="CY33" i="21"/>
  <c r="CX33" i="21"/>
  <c r="CW33" i="21"/>
  <c r="CV33" i="21"/>
  <c r="CU33" i="21"/>
  <c r="CT33" i="21"/>
  <c r="CS33" i="21"/>
  <c r="CR33" i="21"/>
  <c r="CQ33" i="21"/>
  <c r="CP33" i="21"/>
  <c r="CO33" i="21"/>
  <c r="CN33" i="21"/>
  <c r="CM33" i="21"/>
  <c r="CL33" i="21"/>
  <c r="CK33" i="21"/>
  <c r="CJ33" i="21"/>
  <c r="CI33" i="21"/>
  <c r="CH33" i="21"/>
  <c r="CG33" i="21"/>
  <c r="CF33" i="21"/>
  <c r="CE33" i="21"/>
  <c r="CD33" i="21"/>
  <c r="CC33" i="21"/>
  <c r="CB33" i="21"/>
  <c r="CA33" i="21"/>
  <c r="BZ33" i="21"/>
  <c r="BY33" i="21"/>
  <c r="BX33" i="21"/>
  <c r="BW33" i="21"/>
  <c r="BV33" i="21"/>
  <c r="BU33" i="21"/>
  <c r="BT33" i="21"/>
  <c r="BS33" i="21"/>
  <c r="BQ33" i="21"/>
  <c r="BP33" i="21"/>
  <c r="BO33" i="21"/>
  <c r="BN33" i="21"/>
  <c r="BM33" i="21"/>
  <c r="BL33" i="21"/>
  <c r="BK33" i="21"/>
  <c r="BJ33" i="21"/>
  <c r="BI33" i="21"/>
  <c r="BH33" i="21"/>
  <c r="BG33" i="21"/>
  <c r="BF33" i="21"/>
  <c r="BE33" i="21"/>
  <c r="BD33" i="21"/>
  <c r="BC33" i="21"/>
  <c r="BB33" i="21"/>
  <c r="BA33" i="21"/>
  <c r="AZ33" i="21"/>
  <c r="AY33" i="21"/>
  <c r="AX33" i="21"/>
  <c r="AW33" i="21"/>
  <c r="AV33" i="21"/>
  <c r="AU33" i="21"/>
  <c r="AT33" i="21"/>
  <c r="AS33" i="21"/>
  <c r="AR33" i="21"/>
  <c r="AQ33" i="21"/>
  <c r="AP33" i="21"/>
  <c r="AO33" i="21"/>
  <c r="AN33" i="21"/>
  <c r="AM33" i="21"/>
  <c r="AL33" i="21"/>
  <c r="AK33" i="21"/>
  <c r="AJ33" i="21"/>
  <c r="AI33" i="21"/>
  <c r="AH33" i="21"/>
  <c r="AG33" i="21"/>
  <c r="AF33" i="21"/>
  <c r="AE33" i="21"/>
  <c r="AD33" i="21"/>
  <c r="AC33" i="21"/>
  <c r="AB33" i="21"/>
  <c r="AA33" i="21"/>
  <c r="Z33" i="21"/>
  <c r="Y33" i="21"/>
  <c r="X33" i="21"/>
  <c r="W33" i="21"/>
  <c r="V33" i="21"/>
  <c r="U33" i="21"/>
  <c r="T33" i="21"/>
  <c r="S33" i="21"/>
  <c r="R33" i="21"/>
  <c r="Q33" i="21"/>
  <c r="P33" i="21"/>
  <c r="O33" i="21"/>
  <c r="N33" i="21"/>
  <c r="M33" i="21"/>
  <c r="L33" i="21"/>
  <c r="K33" i="21"/>
  <c r="J33" i="21"/>
  <c r="I33" i="21"/>
  <c r="H33" i="21"/>
  <c r="G33" i="21"/>
  <c r="F33" i="21"/>
  <c r="E33" i="21"/>
  <c r="D33" i="21"/>
  <c r="C33" i="21"/>
  <c r="B33" i="21"/>
  <c r="A33" i="21"/>
  <c r="EF32" i="21"/>
  <c r="EE32" i="21"/>
  <c r="ED32" i="21"/>
  <c r="EC32" i="21"/>
  <c r="EB32" i="21"/>
  <c r="EA32" i="21"/>
  <c r="DZ32" i="21"/>
  <c r="DY32" i="21"/>
  <c r="DX32" i="21"/>
  <c r="DW32" i="21"/>
  <c r="DV32" i="21"/>
  <c r="DU32" i="21"/>
  <c r="DT32" i="21"/>
  <c r="DS32" i="21"/>
  <c r="DR32" i="21"/>
  <c r="DQ32" i="21"/>
  <c r="DP32" i="21"/>
  <c r="DO32" i="21"/>
  <c r="DN32" i="21"/>
  <c r="DM32" i="21"/>
  <c r="DL32" i="21"/>
  <c r="DK32" i="21"/>
  <c r="DJ32" i="21"/>
  <c r="DI32" i="21"/>
  <c r="DH32" i="21"/>
  <c r="DG32" i="21"/>
  <c r="DF32" i="21"/>
  <c r="DE32" i="21"/>
  <c r="DD32" i="21"/>
  <c r="DC32" i="21"/>
  <c r="DB32" i="21"/>
  <c r="DA32" i="21"/>
  <c r="CZ32" i="21"/>
  <c r="CY32" i="21"/>
  <c r="CX32" i="21"/>
  <c r="CW32" i="21"/>
  <c r="CV32" i="21"/>
  <c r="CU32" i="21"/>
  <c r="CT32" i="21"/>
  <c r="CS32" i="21"/>
  <c r="CR32" i="21"/>
  <c r="CQ32" i="21"/>
  <c r="CP32" i="21"/>
  <c r="CO32" i="21"/>
  <c r="CN32" i="21"/>
  <c r="CM32" i="21"/>
  <c r="CL32" i="21"/>
  <c r="CK32" i="21"/>
  <c r="CJ32" i="21"/>
  <c r="CI32" i="21"/>
  <c r="CH32" i="21"/>
  <c r="CG32" i="21"/>
  <c r="CF32" i="21"/>
  <c r="CE32" i="21"/>
  <c r="CD32" i="21"/>
  <c r="CC32" i="21"/>
  <c r="CB32" i="21"/>
  <c r="CA32" i="21"/>
  <c r="BZ32" i="21"/>
  <c r="BY32" i="21"/>
  <c r="BX32" i="21"/>
  <c r="BW32" i="21"/>
  <c r="BV32" i="21"/>
  <c r="BU32" i="21"/>
  <c r="BT32" i="21"/>
  <c r="BS32" i="21"/>
  <c r="BQ32" i="21"/>
  <c r="BP32" i="21"/>
  <c r="BO32" i="21"/>
  <c r="BN32" i="21"/>
  <c r="BM32" i="21"/>
  <c r="BL32" i="21"/>
  <c r="BK32" i="21"/>
  <c r="BJ32" i="21"/>
  <c r="BI32" i="21"/>
  <c r="BH32" i="21"/>
  <c r="BG32" i="21"/>
  <c r="BF32" i="21"/>
  <c r="BE32" i="21"/>
  <c r="BD32" i="21"/>
  <c r="BC32" i="21"/>
  <c r="BB32" i="21"/>
  <c r="BA32" i="21"/>
  <c r="AZ32" i="21"/>
  <c r="AY32" i="21"/>
  <c r="AX32" i="21"/>
  <c r="AW32" i="21"/>
  <c r="AV32" i="21"/>
  <c r="AU32" i="21"/>
  <c r="AT32" i="21"/>
  <c r="AS32" i="21"/>
  <c r="AR32" i="21"/>
  <c r="AQ32" i="21"/>
  <c r="AP32" i="21"/>
  <c r="AO32" i="21"/>
  <c r="AN32" i="21"/>
  <c r="AM32" i="21"/>
  <c r="AL32" i="21"/>
  <c r="AK32" i="21"/>
  <c r="AJ32" i="21"/>
  <c r="AI32" i="21"/>
  <c r="AH32" i="21"/>
  <c r="AG32" i="21"/>
  <c r="AF32" i="21"/>
  <c r="AE32" i="21"/>
  <c r="AD32" i="21"/>
  <c r="AC32" i="21"/>
  <c r="AB32" i="21"/>
  <c r="AA32" i="21"/>
  <c r="Z32" i="21"/>
  <c r="Y32" i="21"/>
  <c r="X32" i="21"/>
  <c r="W32" i="21"/>
  <c r="V32" i="21"/>
  <c r="U32" i="21"/>
  <c r="T32" i="21"/>
  <c r="S32" i="21"/>
  <c r="R32" i="21"/>
  <c r="Q32" i="21"/>
  <c r="P32" i="21"/>
  <c r="O32" i="21"/>
  <c r="N32" i="21"/>
  <c r="M32" i="21"/>
  <c r="L32" i="21"/>
  <c r="K32" i="21"/>
  <c r="J32" i="21"/>
  <c r="I32" i="21"/>
  <c r="H32" i="21"/>
  <c r="G32" i="21"/>
  <c r="F32" i="21"/>
  <c r="E32" i="21"/>
  <c r="D32" i="21"/>
  <c r="C32" i="21"/>
  <c r="B32" i="21"/>
  <c r="A32" i="21"/>
  <c r="EF31" i="21"/>
  <c r="EE31" i="21"/>
  <c r="ED31" i="21"/>
  <c r="EC31" i="21"/>
  <c r="EB31" i="21"/>
  <c r="EA31" i="21"/>
  <c r="DZ31" i="21"/>
  <c r="DY31" i="21"/>
  <c r="DX31" i="21"/>
  <c r="DW31" i="21"/>
  <c r="DV31" i="21"/>
  <c r="DU31" i="21"/>
  <c r="DT31" i="21"/>
  <c r="DS31" i="21"/>
  <c r="DR31" i="21"/>
  <c r="DQ31" i="21"/>
  <c r="DP31" i="21"/>
  <c r="DO31" i="21"/>
  <c r="DN31" i="21"/>
  <c r="DM31" i="21"/>
  <c r="DL31" i="21"/>
  <c r="DK31" i="21"/>
  <c r="DJ31" i="21"/>
  <c r="DI31" i="21"/>
  <c r="DH31" i="21"/>
  <c r="DG31" i="21"/>
  <c r="DF31" i="21"/>
  <c r="DE31" i="21"/>
  <c r="DD31" i="21"/>
  <c r="DC31" i="21"/>
  <c r="DB31" i="21"/>
  <c r="DA31" i="21"/>
  <c r="CZ31" i="21"/>
  <c r="CY31" i="21"/>
  <c r="CX31" i="21"/>
  <c r="CW31" i="21"/>
  <c r="CV31" i="21"/>
  <c r="CU31" i="21"/>
  <c r="CT31" i="21"/>
  <c r="CS31" i="21"/>
  <c r="CR31" i="21"/>
  <c r="CQ31" i="21"/>
  <c r="CP31" i="21"/>
  <c r="CO31" i="21"/>
  <c r="CN31" i="21"/>
  <c r="CM31" i="21"/>
  <c r="CL31" i="21"/>
  <c r="CK31" i="21"/>
  <c r="CJ31" i="21"/>
  <c r="CI31" i="21"/>
  <c r="CH31" i="21"/>
  <c r="CG31" i="21"/>
  <c r="CF31" i="21"/>
  <c r="CE31" i="21"/>
  <c r="CD31" i="21"/>
  <c r="CC31" i="21"/>
  <c r="CB31" i="21"/>
  <c r="CA31" i="21"/>
  <c r="BZ31" i="21"/>
  <c r="BY31" i="21"/>
  <c r="BX31" i="21"/>
  <c r="BW31" i="21"/>
  <c r="BV31" i="21"/>
  <c r="BU31" i="21"/>
  <c r="BT31" i="21"/>
  <c r="BS31" i="21"/>
  <c r="BQ31" i="21"/>
  <c r="BP31" i="21"/>
  <c r="BO31" i="21"/>
  <c r="BN31" i="21"/>
  <c r="BM31" i="21"/>
  <c r="BL31" i="21"/>
  <c r="BK31" i="21"/>
  <c r="BJ31" i="21"/>
  <c r="BI31" i="21"/>
  <c r="BH31" i="21"/>
  <c r="BG31" i="21"/>
  <c r="BF31" i="21"/>
  <c r="BE31" i="21"/>
  <c r="BD31" i="21"/>
  <c r="BC31" i="21"/>
  <c r="BB31" i="21"/>
  <c r="BA31" i="21"/>
  <c r="AZ31" i="21"/>
  <c r="AY31" i="21"/>
  <c r="AX31" i="21"/>
  <c r="AW31" i="21"/>
  <c r="AV31" i="21"/>
  <c r="AU31" i="21"/>
  <c r="AT31" i="21"/>
  <c r="AS31" i="21"/>
  <c r="AR31" i="21"/>
  <c r="AQ31" i="21"/>
  <c r="AP31" i="21"/>
  <c r="AO31" i="21"/>
  <c r="AN31" i="21"/>
  <c r="AM31" i="21"/>
  <c r="AL31" i="21"/>
  <c r="AK31" i="21"/>
  <c r="AJ31" i="21"/>
  <c r="AI31" i="21"/>
  <c r="AH31" i="21"/>
  <c r="AG31" i="21"/>
  <c r="AF31" i="21"/>
  <c r="AE31" i="21"/>
  <c r="AD31" i="21"/>
  <c r="AC31" i="21"/>
  <c r="AB31" i="21"/>
  <c r="AA31" i="21"/>
  <c r="Z31" i="21"/>
  <c r="Y31" i="21"/>
  <c r="X31" i="21"/>
  <c r="W31" i="21"/>
  <c r="V31" i="21"/>
  <c r="U31" i="21"/>
  <c r="T31" i="21"/>
  <c r="S31" i="21"/>
  <c r="R31" i="21"/>
  <c r="Q31" i="21"/>
  <c r="P31" i="21"/>
  <c r="O31" i="21"/>
  <c r="N31" i="21"/>
  <c r="M31" i="21"/>
  <c r="L31" i="21"/>
  <c r="K31" i="21"/>
  <c r="J31" i="21"/>
  <c r="I31" i="21"/>
  <c r="H31" i="21"/>
  <c r="G31" i="21"/>
  <c r="F31" i="21"/>
  <c r="E31" i="21"/>
  <c r="D31" i="21"/>
  <c r="C31" i="21"/>
  <c r="B31" i="21"/>
  <c r="A31" i="21"/>
  <c r="EF30" i="21"/>
  <c r="EE30" i="21"/>
  <c r="ED30" i="21"/>
  <c r="EC30" i="21"/>
  <c r="EB30" i="21"/>
  <c r="EA30" i="21"/>
  <c r="DZ30" i="21"/>
  <c r="DY30" i="21"/>
  <c r="DX30" i="21"/>
  <c r="DW30" i="21"/>
  <c r="DV30" i="21"/>
  <c r="DU30" i="21"/>
  <c r="DT30" i="21"/>
  <c r="DS30" i="21"/>
  <c r="DR30" i="21"/>
  <c r="DQ30" i="21"/>
  <c r="DP30" i="21"/>
  <c r="DO30" i="21"/>
  <c r="DN30" i="21"/>
  <c r="DM30" i="21"/>
  <c r="DL30" i="21"/>
  <c r="DK30" i="21"/>
  <c r="DJ30" i="21"/>
  <c r="DI30" i="21"/>
  <c r="DH30" i="21"/>
  <c r="DG30" i="21"/>
  <c r="DF30" i="21"/>
  <c r="DE30" i="21"/>
  <c r="DD30" i="21"/>
  <c r="DC30" i="21"/>
  <c r="DB30" i="21"/>
  <c r="DA30" i="21"/>
  <c r="CZ30" i="21"/>
  <c r="CY30" i="21"/>
  <c r="CX30" i="21"/>
  <c r="CW30" i="21"/>
  <c r="CV30" i="21"/>
  <c r="CU30" i="21"/>
  <c r="CT30" i="21"/>
  <c r="CS30" i="21"/>
  <c r="CR30" i="21"/>
  <c r="CQ30" i="21"/>
  <c r="CP30" i="21"/>
  <c r="CO30" i="21"/>
  <c r="CN30" i="21"/>
  <c r="CM30" i="21"/>
  <c r="CL30" i="21"/>
  <c r="CK30" i="21"/>
  <c r="CJ30" i="21"/>
  <c r="CI30" i="21"/>
  <c r="CH30" i="21"/>
  <c r="CG30" i="21"/>
  <c r="CF30" i="21"/>
  <c r="CE30" i="21"/>
  <c r="CD30" i="21"/>
  <c r="CC30" i="21"/>
  <c r="CB30" i="21"/>
  <c r="CA30" i="21"/>
  <c r="BZ30" i="21"/>
  <c r="BY30" i="21"/>
  <c r="BX30" i="21"/>
  <c r="BW30" i="21"/>
  <c r="BV30" i="21"/>
  <c r="BU30" i="21"/>
  <c r="BT30" i="21"/>
  <c r="BS30" i="21"/>
  <c r="BQ30" i="21"/>
  <c r="BP30" i="21"/>
  <c r="BO30" i="21"/>
  <c r="BN30" i="21"/>
  <c r="BM30" i="21"/>
  <c r="BL30" i="21"/>
  <c r="BK30" i="21"/>
  <c r="BJ30" i="21"/>
  <c r="BI30" i="21"/>
  <c r="BH30" i="21"/>
  <c r="BG30" i="21"/>
  <c r="BF30" i="21"/>
  <c r="BE30" i="21"/>
  <c r="BD30" i="21"/>
  <c r="BC30" i="21"/>
  <c r="BB30" i="21"/>
  <c r="BA30" i="21"/>
  <c r="AZ30" i="21"/>
  <c r="AY30" i="21"/>
  <c r="AX30" i="21"/>
  <c r="AW30" i="21"/>
  <c r="AV30" i="21"/>
  <c r="AU30" i="21"/>
  <c r="AT30" i="21"/>
  <c r="AS30" i="21"/>
  <c r="AR30" i="21"/>
  <c r="AQ30" i="21"/>
  <c r="AP30" i="21"/>
  <c r="AO30" i="21"/>
  <c r="AN30" i="21"/>
  <c r="AM30" i="21"/>
  <c r="AL30" i="21"/>
  <c r="AK30" i="21"/>
  <c r="AJ30" i="21"/>
  <c r="AI30" i="21"/>
  <c r="AH30" i="21"/>
  <c r="AG30" i="21"/>
  <c r="AF30" i="21"/>
  <c r="AE30" i="21"/>
  <c r="AD30" i="21"/>
  <c r="AC30" i="21"/>
  <c r="AB30" i="21"/>
  <c r="AA30" i="21"/>
  <c r="Z30" i="21"/>
  <c r="Y30" i="21"/>
  <c r="X30" i="21"/>
  <c r="W30" i="21"/>
  <c r="V30" i="21"/>
  <c r="U30" i="21"/>
  <c r="T30" i="21"/>
  <c r="S30" i="21"/>
  <c r="R30" i="21"/>
  <c r="Q30" i="21"/>
  <c r="P30" i="21"/>
  <c r="O30" i="21"/>
  <c r="N30" i="21"/>
  <c r="M30" i="21"/>
  <c r="L30" i="21"/>
  <c r="K30" i="21"/>
  <c r="J30" i="21"/>
  <c r="I30" i="21"/>
  <c r="H30" i="21"/>
  <c r="G30" i="21"/>
  <c r="F30" i="21"/>
  <c r="E30" i="21"/>
  <c r="D30" i="21"/>
  <c r="C30" i="21"/>
  <c r="B30" i="21"/>
  <c r="A30" i="21"/>
  <c r="EF29" i="21"/>
  <c r="EE29" i="21"/>
  <c r="ED29" i="21"/>
  <c r="EC29" i="21"/>
  <c r="EB29" i="21"/>
  <c r="EA29" i="21"/>
  <c r="DZ29" i="21"/>
  <c r="DY29" i="21"/>
  <c r="DX29" i="21"/>
  <c r="DW29" i="21"/>
  <c r="DV29" i="21"/>
  <c r="DU29" i="21"/>
  <c r="DT29" i="21"/>
  <c r="DS29" i="21"/>
  <c r="DR29" i="21"/>
  <c r="DQ29" i="21"/>
  <c r="DP29" i="21"/>
  <c r="DO29" i="21"/>
  <c r="DN29" i="21"/>
  <c r="DM29" i="21"/>
  <c r="DL29" i="21"/>
  <c r="DK29" i="21"/>
  <c r="DJ29" i="21"/>
  <c r="DI29" i="21"/>
  <c r="DH29" i="21"/>
  <c r="DG29" i="21"/>
  <c r="DF29" i="21"/>
  <c r="DE29" i="21"/>
  <c r="DD29" i="21"/>
  <c r="DC29" i="21"/>
  <c r="DB29" i="21"/>
  <c r="DA29" i="21"/>
  <c r="CZ29" i="21"/>
  <c r="CY29" i="21"/>
  <c r="CX29" i="21"/>
  <c r="CW29" i="21"/>
  <c r="CV29" i="21"/>
  <c r="CU29" i="21"/>
  <c r="CT29" i="21"/>
  <c r="CS29" i="21"/>
  <c r="CR29" i="21"/>
  <c r="CQ29" i="21"/>
  <c r="CP29" i="21"/>
  <c r="CO29" i="21"/>
  <c r="CN29" i="21"/>
  <c r="CM29" i="21"/>
  <c r="CL29" i="21"/>
  <c r="CK29" i="21"/>
  <c r="CJ29" i="21"/>
  <c r="CI29" i="21"/>
  <c r="CH29" i="21"/>
  <c r="CG29" i="21"/>
  <c r="CF29" i="21"/>
  <c r="CE29" i="21"/>
  <c r="CD29" i="21"/>
  <c r="CC29" i="21"/>
  <c r="CB29" i="21"/>
  <c r="CA29" i="21"/>
  <c r="BZ29" i="21"/>
  <c r="BY29" i="21"/>
  <c r="BX29" i="21"/>
  <c r="BW29" i="21"/>
  <c r="BV29" i="21"/>
  <c r="BU29" i="21"/>
  <c r="BT29" i="21"/>
  <c r="BS29" i="21"/>
  <c r="BQ29" i="21"/>
  <c r="BP29" i="21"/>
  <c r="BO29" i="21"/>
  <c r="BN29" i="21"/>
  <c r="BM29" i="21"/>
  <c r="BL29" i="21"/>
  <c r="BK29" i="21"/>
  <c r="BJ29" i="21"/>
  <c r="BI29" i="21"/>
  <c r="BH29" i="21"/>
  <c r="BG29" i="21"/>
  <c r="BF29" i="21"/>
  <c r="BE29" i="21"/>
  <c r="BD29" i="21"/>
  <c r="BC29" i="21"/>
  <c r="BB29" i="21"/>
  <c r="BA29" i="21"/>
  <c r="AZ29" i="21"/>
  <c r="AY29" i="21"/>
  <c r="AX29" i="21"/>
  <c r="AW29" i="21"/>
  <c r="AV29" i="21"/>
  <c r="AU29" i="21"/>
  <c r="AT29" i="21"/>
  <c r="AS29" i="21"/>
  <c r="AR29" i="21"/>
  <c r="AQ29" i="21"/>
  <c r="AP29" i="21"/>
  <c r="AO29" i="21"/>
  <c r="AN29" i="21"/>
  <c r="AM29" i="21"/>
  <c r="AL29" i="21"/>
  <c r="AK29" i="21"/>
  <c r="AJ29" i="21"/>
  <c r="AI29" i="21"/>
  <c r="AH29" i="21"/>
  <c r="AG29" i="21"/>
  <c r="AF29" i="21"/>
  <c r="AE29" i="21"/>
  <c r="AD29" i="21"/>
  <c r="AC29" i="21"/>
  <c r="AB29" i="21"/>
  <c r="AA29" i="21"/>
  <c r="Z29" i="21"/>
  <c r="Y29" i="21"/>
  <c r="X29" i="21"/>
  <c r="W29" i="21"/>
  <c r="V29" i="21"/>
  <c r="U29" i="21"/>
  <c r="T29" i="21"/>
  <c r="S29" i="21"/>
  <c r="R29" i="21"/>
  <c r="Q29" i="21"/>
  <c r="P29" i="21"/>
  <c r="O29" i="21"/>
  <c r="N29" i="21"/>
  <c r="M29" i="21"/>
  <c r="L29" i="21"/>
  <c r="K29" i="21"/>
  <c r="J29" i="21"/>
  <c r="I29" i="21"/>
  <c r="H29" i="21"/>
  <c r="G29" i="21"/>
  <c r="F29" i="21"/>
  <c r="E29" i="21"/>
  <c r="D29" i="21"/>
  <c r="C29" i="21"/>
  <c r="B29" i="21"/>
  <c r="A29" i="21"/>
  <c r="EF28" i="21"/>
  <c r="EE28" i="21"/>
  <c r="ED28" i="21"/>
  <c r="EC28" i="21"/>
  <c r="EB28" i="21"/>
  <c r="EA28" i="21"/>
  <c r="DZ28" i="21"/>
  <c r="DY28" i="21"/>
  <c r="DX28" i="21"/>
  <c r="DW28" i="21"/>
  <c r="DV28" i="21"/>
  <c r="DU28" i="21"/>
  <c r="DT28" i="21"/>
  <c r="DS28" i="21"/>
  <c r="DR28" i="21"/>
  <c r="DQ28" i="21"/>
  <c r="DP28" i="21"/>
  <c r="DO28" i="21"/>
  <c r="DN28" i="21"/>
  <c r="DM28" i="21"/>
  <c r="DL28" i="21"/>
  <c r="DK28" i="21"/>
  <c r="DJ28" i="21"/>
  <c r="DI28" i="21"/>
  <c r="DH28" i="21"/>
  <c r="DG28" i="21"/>
  <c r="DF28" i="21"/>
  <c r="DE28" i="21"/>
  <c r="DD28" i="21"/>
  <c r="DC28" i="21"/>
  <c r="DB28" i="21"/>
  <c r="DA28" i="21"/>
  <c r="CZ28" i="21"/>
  <c r="CY28" i="21"/>
  <c r="CX28" i="21"/>
  <c r="CW28" i="21"/>
  <c r="CV28" i="21"/>
  <c r="CU28" i="21"/>
  <c r="CT28" i="21"/>
  <c r="CS28" i="21"/>
  <c r="CR28" i="21"/>
  <c r="CQ28" i="21"/>
  <c r="CP28" i="21"/>
  <c r="CO28" i="21"/>
  <c r="CN28" i="21"/>
  <c r="CM28" i="21"/>
  <c r="CL28" i="21"/>
  <c r="CK28" i="21"/>
  <c r="CJ28" i="21"/>
  <c r="CI28" i="21"/>
  <c r="CH28" i="21"/>
  <c r="CG28" i="21"/>
  <c r="CF28" i="21"/>
  <c r="CE28" i="21"/>
  <c r="CD28" i="21"/>
  <c r="CC28" i="21"/>
  <c r="CB28" i="21"/>
  <c r="CA28" i="21"/>
  <c r="BZ28" i="21"/>
  <c r="BY28" i="21"/>
  <c r="BX28" i="21"/>
  <c r="BW28" i="21"/>
  <c r="BV28" i="21"/>
  <c r="BU28" i="21"/>
  <c r="BT28" i="21"/>
  <c r="BS28" i="21"/>
  <c r="BQ28" i="21"/>
  <c r="BP28" i="21"/>
  <c r="BO28" i="21"/>
  <c r="BN28" i="21"/>
  <c r="BM28" i="21"/>
  <c r="BL28" i="21"/>
  <c r="BK28" i="21"/>
  <c r="BJ28" i="21"/>
  <c r="BI28" i="21"/>
  <c r="BH28" i="21"/>
  <c r="BG28" i="21"/>
  <c r="BF28" i="21"/>
  <c r="BE28" i="21"/>
  <c r="BD28" i="21"/>
  <c r="BC28" i="21"/>
  <c r="BB28" i="21"/>
  <c r="BA28" i="21"/>
  <c r="AZ28" i="21"/>
  <c r="AY28" i="21"/>
  <c r="AX28" i="21"/>
  <c r="AW28" i="21"/>
  <c r="AV28" i="21"/>
  <c r="AU28" i="21"/>
  <c r="AT28" i="21"/>
  <c r="AS28" i="21"/>
  <c r="AR28" i="21"/>
  <c r="AQ28" i="21"/>
  <c r="AP28" i="21"/>
  <c r="AO28" i="21"/>
  <c r="AN28" i="21"/>
  <c r="AM28" i="21"/>
  <c r="AL28" i="21"/>
  <c r="AK28" i="21"/>
  <c r="AJ28" i="21"/>
  <c r="AI28" i="21"/>
  <c r="AH28" i="21"/>
  <c r="AG28" i="21"/>
  <c r="AF28" i="21"/>
  <c r="AE28" i="21"/>
  <c r="AD28" i="21"/>
  <c r="AC28" i="21"/>
  <c r="AB28" i="21"/>
  <c r="AA28" i="21"/>
  <c r="Z28" i="21"/>
  <c r="Y28" i="21"/>
  <c r="X28" i="21"/>
  <c r="W28" i="21"/>
  <c r="V28" i="21"/>
  <c r="U28" i="21"/>
  <c r="T28" i="21"/>
  <c r="S28" i="21"/>
  <c r="R28" i="21"/>
  <c r="Q28" i="21"/>
  <c r="P28" i="21"/>
  <c r="O28" i="21"/>
  <c r="N28" i="21"/>
  <c r="M28" i="21"/>
  <c r="L28" i="21"/>
  <c r="K28" i="21"/>
  <c r="J28" i="21"/>
  <c r="I28" i="21"/>
  <c r="H28" i="21"/>
  <c r="G28" i="21"/>
  <c r="F28" i="21"/>
  <c r="E28" i="21"/>
  <c r="D28" i="21"/>
  <c r="C28" i="21"/>
  <c r="B28" i="21"/>
  <c r="A28" i="21"/>
  <c r="EF27" i="21"/>
  <c r="EE27" i="21"/>
  <c r="ED27" i="21"/>
  <c r="EC27" i="21"/>
  <c r="EB27" i="21"/>
  <c r="EA27" i="21"/>
  <c r="DZ27" i="21"/>
  <c r="DY27" i="21"/>
  <c r="DX27" i="21"/>
  <c r="DW27" i="21"/>
  <c r="DV27" i="21"/>
  <c r="DU27" i="21"/>
  <c r="DT27" i="21"/>
  <c r="DS27" i="21"/>
  <c r="DR27" i="21"/>
  <c r="DQ27" i="21"/>
  <c r="DP27" i="21"/>
  <c r="DO27" i="21"/>
  <c r="DN27" i="21"/>
  <c r="DM27" i="21"/>
  <c r="DL27" i="21"/>
  <c r="DK27" i="21"/>
  <c r="DJ27" i="21"/>
  <c r="DI27" i="21"/>
  <c r="DH27" i="21"/>
  <c r="DG27" i="21"/>
  <c r="DF27" i="21"/>
  <c r="DE27" i="21"/>
  <c r="DD27" i="21"/>
  <c r="DC27" i="21"/>
  <c r="DB27" i="21"/>
  <c r="DA27" i="21"/>
  <c r="CZ27" i="21"/>
  <c r="CY27" i="21"/>
  <c r="CX27" i="21"/>
  <c r="CW27" i="21"/>
  <c r="CV27" i="21"/>
  <c r="CU27" i="21"/>
  <c r="CT27" i="21"/>
  <c r="CS27" i="21"/>
  <c r="CR27" i="21"/>
  <c r="CQ27" i="21"/>
  <c r="CP27" i="21"/>
  <c r="CO27" i="21"/>
  <c r="CN27" i="21"/>
  <c r="CM27" i="21"/>
  <c r="CL27" i="21"/>
  <c r="CK27" i="21"/>
  <c r="CJ27" i="21"/>
  <c r="CI27" i="21"/>
  <c r="CH27" i="21"/>
  <c r="CG27" i="21"/>
  <c r="CF27" i="21"/>
  <c r="CE27" i="21"/>
  <c r="CD27" i="21"/>
  <c r="CC27" i="21"/>
  <c r="CB27" i="21"/>
  <c r="CA27" i="21"/>
  <c r="BZ27" i="21"/>
  <c r="BY27" i="21"/>
  <c r="BX27" i="21"/>
  <c r="BW27" i="21"/>
  <c r="BV27" i="21"/>
  <c r="BU27" i="21"/>
  <c r="BT27" i="21"/>
  <c r="BS27" i="21"/>
  <c r="BQ27" i="21"/>
  <c r="BP27" i="21"/>
  <c r="BO27" i="21"/>
  <c r="BN27" i="21"/>
  <c r="BM27" i="21"/>
  <c r="BL27" i="21"/>
  <c r="BK27" i="21"/>
  <c r="BJ27" i="21"/>
  <c r="BI27" i="21"/>
  <c r="BH27" i="21"/>
  <c r="BG27" i="21"/>
  <c r="BF27" i="21"/>
  <c r="BE27" i="21"/>
  <c r="BD27" i="21"/>
  <c r="BC27" i="21"/>
  <c r="BB27" i="21"/>
  <c r="BA27" i="21"/>
  <c r="AZ27" i="21"/>
  <c r="AY27" i="21"/>
  <c r="AX27" i="21"/>
  <c r="AW27" i="21"/>
  <c r="AV27" i="21"/>
  <c r="AU27" i="21"/>
  <c r="AT27" i="21"/>
  <c r="AS27" i="21"/>
  <c r="AR27" i="21"/>
  <c r="AQ27" i="21"/>
  <c r="AP27" i="21"/>
  <c r="AO27" i="21"/>
  <c r="AN27" i="21"/>
  <c r="AM27" i="21"/>
  <c r="AL27" i="21"/>
  <c r="AK27" i="21"/>
  <c r="AJ27" i="21"/>
  <c r="AI27" i="21"/>
  <c r="AH27" i="21"/>
  <c r="AG27" i="21"/>
  <c r="AF27" i="21"/>
  <c r="AE27" i="21"/>
  <c r="AD27" i="21"/>
  <c r="AC27" i="21"/>
  <c r="AB27" i="21"/>
  <c r="AA27" i="21"/>
  <c r="Z27" i="21"/>
  <c r="Y27" i="21"/>
  <c r="X27" i="21"/>
  <c r="W27" i="21"/>
  <c r="V27" i="21"/>
  <c r="U27" i="21"/>
  <c r="T27" i="21"/>
  <c r="S27" i="21"/>
  <c r="R27" i="21"/>
  <c r="Q27" i="21"/>
  <c r="P27" i="21"/>
  <c r="O27" i="21"/>
  <c r="N27" i="21"/>
  <c r="M27" i="21"/>
  <c r="L27" i="21"/>
  <c r="K27" i="21"/>
  <c r="J27" i="21"/>
  <c r="I27" i="21"/>
  <c r="H27" i="21"/>
  <c r="G27" i="21"/>
  <c r="F27" i="21"/>
  <c r="E27" i="21"/>
  <c r="D27" i="21"/>
  <c r="C27" i="21"/>
  <c r="B27" i="21"/>
  <c r="A27" i="21"/>
  <c r="EF26" i="21"/>
  <c r="EE26" i="21"/>
  <c r="ED26" i="21"/>
  <c r="EC26" i="21"/>
  <c r="EB26" i="21"/>
  <c r="EA26" i="21"/>
  <c r="DZ26" i="21"/>
  <c r="DY26" i="21"/>
  <c r="DX26" i="21"/>
  <c r="DW26" i="21"/>
  <c r="DV26" i="21"/>
  <c r="DU26" i="21"/>
  <c r="DT26" i="21"/>
  <c r="DS26" i="21"/>
  <c r="DR26" i="21"/>
  <c r="DQ26" i="21"/>
  <c r="DP26" i="21"/>
  <c r="DO26" i="21"/>
  <c r="DN26" i="21"/>
  <c r="DM26" i="21"/>
  <c r="DL26" i="21"/>
  <c r="DK26" i="21"/>
  <c r="DJ26" i="21"/>
  <c r="DI26" i="21"/>
  <c r="DH26" i="21"/>
  <c r="DG26" i="21"/>
  <c r="DF26" i="21"/>
  <c r="DE26" i="21"/>
  <c r="DD26" i="21"/>
  <c r="DC26" i="21"/>
  <c r="DB26" i="21"/>
  <c r="DA26" i="21"/>
  <c r="CZ26" i="21"/>
  <c r="CY26" i="21"/>
  <c r="CX26" i="21"/>
  <c r="CW26" i="21"/>
  <c r="CV26" i="21"/>
  <c r="CU26" i="21"/>
  <c r="CT26" i="21"/>
  <c r="CS26" i="21"/>
  <c r="CR26" i="21"/>
  <c r="CQ26" i="21"/>
  <c r="CP26" i="21"/>
  <c r="CO26" i="21"/>
  <c r="CN26" i="21"/>
  <c r="CM26" i="21"/>
  <c r="CL26" i="21"/>
  <c r="CK26" i="21"/>
  <c r="CJ26" i="21"/>
  <c r="CI26" i="21"/>
  <c r="CH26" i="21"/>
  <c r="CG26" i="21"/>
  <c r="CF26" i="21"/>
  <c r="CE26" i="21"/>
  <c r="CD26" i="21"/>
  <c r="CC26" i="21"/>
  <c r="CB26" i="21"/>
  <c r="CA26" i="21"/>
  <c r="BZ26" i="21"/>
  <c r="BY26" i="21"/>
  <c r="BX26" i="21"/>
  <c r="BW26" i="21"/>
  <c r="BV26" i="21"/>
  <c r="BU26" i="21"/>
  <c r="BT26" i="21"/>
  <c r="BS26" i="21"/>
  <c r="BQ26" i="21"/>
  <c r="BP26" i="21"/>
  <c r="BO26" i="21"/>
  <c r="BN26" i="21"/>
  <c r="BM26" i="21"/>
  <c r="BL26" i="21"/>
  <c r="BK26" i="21"/>
  <c r="BJ26" i="21"/>
  <c r="BI26" i="21"/>
  <c r="BH26" i="21"/>
  <c r="BG26" i="21"/>
  <c r="BF26" i="21"/>
  <c r="BE26" i="21"/>
  <c r="BD26" i="21"/>
  <c r="BC26" i="21"/>
  <c r="BB26" i="21"/>
  <c r="BA26" i="21"/>
  <c r="AZ26" i="21"/>
  <c r="AY26" i="21"/>
  <c r="AX26" i="21"/>
  <c r="AW26" i="21"/>
  <c r="AV26" i="21"/>
  <c r="AU26" i="21"/>
  <c r="AT26" i="21"/>
  <c r="AS26" i="21"/>
  <c r="AR26" i="21"/>
  <c r="AQ26" i="21"/>
  <c r="AP26" i="21"/>
  <c r="AO26" i="21"/>
  <c r="AN26" i="21"/>
  <c r="AM26" i="21"/>
  <c r="AL26" i="21"/>
  <c r="AK26" i="21"/>
  <c r="AJ26" i="21"/>
  <c r="AI26" i="21"/>
  <c r="AH26" i="21"/>
  <c r="AG26" i="21"/>
  <c r="AF26" i="21"/>
  <c r="AE26" i="21"/>
  <c r="AD26" i="21"/>
  <c r="AC26" i="21"/>
  <c r="AB26" i="21"/>
  <c r="AA26" i="21"/>
  <c r="Z26" i="21"/>
  <c r="Y26" i="21"/>
  <c r="X26" i="21"/>
  <c r="W26" i="21"/>
  <c r="V26" i="21"/>
  <c r="U26" i="21"/>
  <c r="T26" i="21"/>
  <c r="S26" i="21"/>
  <c r="R26" i="21"/>
  <c r="Q26" i="21"/>
  <c r="P26" i="21"/>
  <c r="O26" i="21"/>
  <c r="N26" i="21"/>
  <c r="M26" i="21"/>
  <c r="L26" i="21"/>
  <c r="K26" i="21"/>
  <c r="J26" i="21"/>
  <c r="I26" i="21"/>
  <c r="H26" i="21"/>
  <c r="G26" i="21"/>
  <c r="F26" i="21"/>
  <c r="E26" i="21"/>
  <c r="D26" i="21"/>
  <c r="C26" i="21"/>
  <c r="B26" i="21"/>
  <c r="A26" i="21"/>
  <c r="EF25" i="21"/>
  <c r="EE25" i="21"/>
  <c r="ED25" i="21"/>
  <c r="EC25" i="21"/>
  <c r="EB25" i="21"/>
  <c r="EA25" i="21"/>
  <c r="DZ25" i="21"/>
  <c r="DY25" i="21"/>
  <c r="DX25" i="21"/>
  <c r="DW25" i="21"/>
  <c r="DV25" i="21"/>
  <c r="DU25" i="21"/>
  <c r="DT25" i="21"/>
  <c r="DS25" i="21"/>
  <c r="DR25" i="21"/>
  <c r="DQ25" i="21"/>
  <c r="DP25" i="21"/>
  <c r="DO25" i="21"/>
  <c r="DN25" i="21"/>
  <c r="DM25" i="21"/>
  <c r="DL25" i="21"/>
  <c r="DK25" i="21"/>
  <c r="DJ25" i="21"/>
  <c r="DI25" i="21"/>
  <c r="DH25" i="21"/>
  <c r="DG25" i="21"/>
  <c r="DF25" i="21"/>
  <c r="DE25" i="21"/>
  <c r="DD25" i="21"/>
  <c r="DC25" i="21"/>
  <c r="DB25" i="21"/>
  <c r="DA25" i="21"/>
  <c r="CZ25" i="21"/>
  <c r="CY25" i="21"/>
  <c r="CX25" i="21"/>
  <c r="CW25" i="21"/>
  <c r="CV25" i="21"/>
  <c r="CU25" i="21"/>
  <c r="CT25" i="21"/>
  <c r="CS25" i="21"/>
  <c r="CR25" i="21"/>
  <c r="CQ25" i="21"/>
  <c r="CP25" i="21"/>
  <c r="CO25" i="21"/>
  <c r="CN25" i="21"/>
  <c r="CM25" i="21"/>
  <c r="CL25" i="21"/>
  <c r="CK25" i="21"/>
  <c r="CJ25" i="21"/>
  <c r="CI25" i="21"/>
  <c r="CH25" i="21"/>
  <c r="CG25" i="21"/>
  <c r="CF25" i="21"/>
  <c r="CE25" i="21"/>
  <c r="CD25" i="21"/>
  <c r="CC25" i="21"/>
  <c r="CB25" i="21"/>
  <c r="CA25" i="21"/>
  <c r="BZ25" i="21"/>
  <c r="BY25" i="21"/>
  <c r="BX25" i="21"/>
  <c r="BW25" i="21"/>
  <c r="BV25" i="21"/>
  <c r="BU25" i="21"/>
  <c r="BT25" i="21"/>
  <c r="BS25" i="21"/>
  <c r="BQ25" i="21"/>
  <c r="BP25" i="21"/>
  <c r="BO25" i="21"/>
  <c r="BN25" i="21"/>
  <c r="BM25" i="21"/>
  <c r="BL25" i="21"/>
  <c r="BK25" i="21"/>
  <c r="BJ25" i="21"/>
  <c r="BI25" i="21"/>
  <c r="BH25" i="21"/>
  <c r="BG25" i="21"/>
  <c r="BF25" i="21"/>
  <c r="BE25" i="21"/>
  <c r="BD25" i="21"/>
  <c r="BC25" i="21"/>
  <c r="BB25" i="21"/>
  <c r="BA25" i="21"/>
  <c r="AZ25" i="21"/>
  <c r="AY25" i="21"/>
  <c r="AX25" i="21"/>
  <c r="AW25" i="21"/>
  <c r="AV25" i="21"/>
  <c r="AU25" i="21"/>
  <c r="AT25" i="21"/>
  <c r="AS25" i="21"/>
  <c r="AR25" i="21"/>
  <c r="AQ25" i="21"/>
  <c r="AP25" i="21"/>
  <c r="AO25" i="21"/>
  <c r="AN25" i="21"/>
  <c r="AM25" i="21"/>
  <c r="AL25" i="21"/>
  <c r="AK25" i="21"/>
  <c r="AJ25" i="21"/>
  <c r="AI25" i="21"/>
  <c r="AH25" i="21"/>
  <c r="AG25" i="21"/>
  <c r="AF25" i="21"/>
  <c r="AE25" i="21"/>
  <c r="AD25" i="21"/>
  <c r="AC25" i="21"/>
  <c r="AB25" i="21"/>
  <c r="AA25" i="21"/>
  <c r="Z25" i="21"/>
  <c r="Y25" i="21"/>
  <c r="X25" i="21"/>
  <c r="W25" i="21"/>
  <c r="V25" i="21"/>
  <c r="U25" i="21"/>
  <c r="T25" i="21"/>
  <c r="S25" i="21"/>
  <c r="R25" i="21"/>
  <c r="Q25" i="21"/>
  <c r="P25" i="21"/>
  <c r="O25" i="21"/>
  <c r="N25" i="21"/>
  <c r="M25" i="21"/>
  <c r="L25" i="21"/>
  <c r="K25" i="21"/>
  <c r="J25" i="21"/>
  <c r="I25" i="21"/>
  <c r="H25" i="21"/>
  <c r="G25" i="21"/>
  <c r="F25" i="21"/>
  <c r="E25" i="21"/>
  <c r="D25" i="21"/>
  <c r="C25" i="21"/>
  <c r="B25" i="21"/>
  <c r="A25" i="21"/>
  <c r="EF24" i="21"/>
  <c r="EE24" i="21"/>
  <c r="ED24" i="21"/>
  <c r="EC24" i="21"/>
  <c r="EB24" i="21"/>
  <c r="EA24" i="21"/>
  <c r="DZ24" i="21"/>
  <c r="DY24" i="21"/>
  <c r="DX24" i="21"/>
  <c r="DW24" i="21"/>
  <c r="DV24" i="21"/>
  <c r="DU24" i="21"/>
  <c r="DT24" i="21"/>
  <c r="DS24" i="21"/>
  <c r="DR24" i="21"/>
  <c r="DQ24" i="21"/>
  <c r="DP24" i="21"/>
  <c r="DO24" i="21"/>
  <c r="DN24" i="21"/>
  <c r="DM24" i="21"/>
  <c r="DL24" i="21"/>
  <c r="DK24" i="21"/>
  <c r="DJ24" i="21"/>
  <c r="DI24" i="21"/>
  <c r="DH24" i="21"/>
  <c r="DG24" i="21"/>
  <c r="DF24" i="21"/>
  <c r="DE24" i="21"/>
  <c r="DD24" i="21"/>
  <c r="DC24" i="21"/>
  <c r="DB24" i="21"/>
  <c r="DA24" i="21"/>
  <c r="CZ24" i="21"/>
  <c r="CY24" i="21"/>
  <c r="CX24" i="21"/>
  <c r="CW24" i="21"/>
  <c r="CV24" i="21"/>
  <c r="CU24" i="21"/>
  <c r="CT24" i="21"/>
  <c r="CS24" i="21"/>
  <c r="CR24" i="21"/>
  <c r="CQ24" i="21"/>
  <c r="CP24" i="21"/>
  <c r="CO24" i="21"/>
  <c r="CN24" i="21"/>
  <c r="CM24" i="21"/>
  <c r="CL24" i="21"/>
  <c r="CK24" i="21"/>
  <c r="CJ24" i="21"/>
  <c r="CI24" i="21"/>
  <c r="CH24" i="21"/>
  <c r="CG24" i="21"/>
  <c r="CF24" i="21"/>
  <c r="CE24" i="21"/>
  <c r="CD24" i="21"/>
  <c r="CC24" i="21"/>
  <c r="CB24" i="21"/>
  <c r="CA24" i="21"/>
  <c r="BZ24" i="21"/>
  <c r="BY24" i="21"/>
  <c r="BX24" i="21"/>
  <c r="BW24" i="21"/>
  <c r="BV24" i="21"/>
  <c r="BU24" i="21"/>
  <c r="BT24" i="21"/>
  <c r="BS24" i="21"/>
  <c r="BQ24" i="21"/>
  <c r="BP24" i="21"/>
  <c r="BO24" i="21"/>
  <c r="BN24" i="21"/>
  <c r="BM24" i="21"/>
  <c r="BL24" i="21"/>
  <c r="BK24" i="21"/>
  <c r="BJ24" i="21"/>
  <c r="BI24" i="21"/>
  <c r="BH24" i="21"/>
  <c r="BG24" i="21"/>
  <c r="BF24" i="21"/>
  <c r="BE24" i="21"/>
  <c r="BD24" i="21"/>
  <c r="BC24" i="21"/>
  <c r="BB24" i="21"/>
  <c r="BA24" i="21"/>
  <c r="AZ24" i="21"/>
  <c r="AY24" i="21"/>
  <c r="AX24" i="21"/>
  <c r="AW24" i="21"/>
  <c r="AV24" i="21"/>
  <c r="AU24" i="21"/>
  <c r="AT24" i="21"/>
  <c r="AS24" i="21"/>
  <c r="AR24" i="21"/>
  <c r="AQ24" i="21"/>
  <c r="AP24" i="21"/>
  <c r="AO24" i="21"/>
  <c r="AN24" i="21"/>
  <c r="AM24" i="21"/>
  <c r="AL24" i="21"/>
  <c r="AK24" i="21"/>
  <c r="AJ24" i="21"/>
  <c r="AI24" i="21"/>
  <c r="AH24" i="21"/>
  <c r="AG24" i="21"/>
  <c r="AF24" i="21"/>
  <c r="AE24" i="21"/>
  <c r="AD24" i="21"/>
  <c r="AC24" i="21"/>
  <c r="AB24" i="21"/>
  <c r="AA24" i="21"/>
  <c r="Z24" i="21"/>
  <c r="Y24" i="21"/>
  <c r="X24" i="21"/>
  <c r="W24" i="21"/>
  <c r="V24" i="21"/>
  <c r="U24" i="21"/>
  <c r="T24" i="21"/>
  <c r="S24" i="21"/>
  <c r="R24" i="21"/>
  <c r="Q24" i="21"/>
  <c r="P24" i="21"/>
  <c r="O24" i="21"/>
  <c r="N24" i="21"/>
  <c r="M24" i="21"/>
  <c r="L24" i="21"/>
  <c r="K24" i="21"/>
  <c r="J24" i="21"/>
  <c r="I24" i="21"/>
  <c r="H24" i="21"/>
  <c r="G24" i="21"/>
  <c r="F24" i="21"/>
  <c r="E24" i="21"/>
  <c r="D24" i="21"/>
  <c r="C24" i="21"/>
  <c r="B24" i="21"/>
  <c r="A24" i="21"/>
  <c r="EF23" i="21"/>
  <c r="EE23" i="21"/>
  <c r="ED23" i="21"/>
  <c r="EC23" i="21"/>
  <c r="EB23" i="21"/>
  <c r="EA23" i="21"/>
  <c r="DZ23" i="21"/>
  <c r="DY23" i="21"/>
  <c r="DX23" i="21"/>
  <c r="DW23" i="21"/>
  <c r="DV23" i="21"/>
  <c r="DU23" i="21"/>
  <c r="DT23" i="21"/>
  <c r="DS23" i="21"/>
  <c r="DR23" i="21"/>
  <c r="DQ23" i="21"/>
  <c r="DP23" i="21"/>
  <c r="DO23" i="21"/>
  <c r="DN23" i="21"/>
  <c r="DM23" i="21"/>
  <c r="DL23" i="21"/>
  <c r="DK23" i="21"/>
  <c r="DJ23" i="21"/>
  <c r="DI23" i="21"/>
  <c r="DH23" i="21"/>
  <c r="DG23" i="21"/>
  <c r="DF23" i="21"/>
  <c r="DE23" i="21"/>
  <c r="DD23" i="21"/>
  <c r="DC23" i="21"/>
  <c r="DB23" i="21"/>
  <c r="DA23" i="21"/>
  <c r="CZ23" i="21"/>
  <c r="CY23" i="21"/>
  <c r="CX23" i="21"/>
  <c r="CW23" i="21"/>
  <c r="CV23" i="21"/>
  <c r="CU23" i="21"/>
  <c r="CT23" i="21"/>
  <c r="CS23" i="21"/>
  <c r="CR23" i="21"/>
  <c r="CQ23" i="21"/>
  <c r="CP23" i="21"/>
  <c r="CO23" i="21"/>
  <c r="CN23" i="21"/>
  <c r="CM23" i="21"/>
  <c r="CL23" i="21"/>
  <c r="CK23" i="21"/>
  <c r="CJ23" i="21"/>
  <c r="CI23" i="21"/>
  <c r="CH23" i="21"/>
  <c r="CG23" i="21"/>
  <c r="CF23" i="21"/>
  <c r="CE23" i="21"/>
  <c r="CD23" i="21"/>
  <c r="CC23" i="21"/>
  <c r="CB23" i="21"/>
  <c r="CA23" i="21"/>
  <c r="BZ23" i="21"/>
  <c r="BY23" i="21"/>
  <c r="BX23" i="21"/>
  <c r="BW23" i="21"/>
  <c r="BV23" i="21"/>
  <c r="BU23" i="21"/>
  <c r="BT23" i="21"/>
  <c r="BS23" i="21"/>
  <c r="BQ23" i="21"/>
  <c r="BP23" i="21"/>
  <c r="BO23" i="21"/>
  <c r="BN23" i="21"/>
  <c r="BM23" i="21"/>
  <c r="BL23" i="21"/>
  <c r="BK23" i="21"/>
  <c r="BJ23" i="21"/>
  <c r="BI23" i="21"/>
  <c r="BH23" i="21"/>
  <c r="BG23" i="21"/>
  <c r="BF23" i="21"/>
  <c r="BE23" i="21"/>
  <c r="BD23" i="21"/>
  <c r="BC23" i="21"/>
  <c r="BB23" i="21"/>
  <c r="BA23" i="21"/>
  <c r="AZ23" i="21"/>
  <c r="AY23" i="21"/>
  <c r="AX23" i="21"/>
  <c r="AW23" i="21"/>
  <c r="AV23" i="21"/>
  <c r="AU23" i="21"/>
  <c r="AT23" i="21"/>
  <c r="AS23" i="21"/>
  <c r="AR23" i="21"/>
  <c r="AQ23" i="21"/>
  <c r="AP23" i="21"/>
  <c r="AO23" i="21"/>
  <c r="AN23" i="21"/>
  <c r="AM23" i="21"/>
  <c r="AL23" i="21"/>
  <c r="AK23" i="21"/>
  <c r="AJ23" i="21"/>
  <c r="AI23" i="21"/>
  <c r="AH23" i="21"/>
  <c r="AG23" i="21"/>
  <c r="AF23" i="21"/>
  <c r="AE23" i="21"/>
  <c r="AD23" i="21"/>
  <c r="AC23" i="21"/>
  <c r="AB23" i="21"/>
  <c r="AA23" i="21"/>
  <c r="Z23" i="21"/>
  <c r="Y23" i="21"/>
  <c r="X23" i="21"/>
  <c r="W23" i="21"/>
  <c r="V23" i="21"/>
  <c r="U23" i="21"/>
  <c r="T23" i="21"/>
  <c r="S23" i="21"/>
  <c r="R23" i="21"/>
  <c r="Q23" i="21"/>
  <c r="P23" i="21"/>
  <c r="O23" i="21"/>
  <c r="N23" i="21"/>
  <c r="M23" i="21"/>
  <c r="L23" i="21"/>
  <c r="K23" i="21"/>
  <c r="J23" i="21"/>
  <c r="I23" i="21"/>
  <c r="H23" i="21"/>
  <c r="G23" i="21"/>
  <c r="F23" i="21"/>
  <c r="E23" i="21"/>
  <c r="D23" i="21"/>
  <c r="C23" i="21"/>
  <c r="B23" i="21"/>
  <c r="A23" i="21"/>
  <c r="EF22" i="21"/>
  <c r="EE22" i="21"/>
  <c r="ED22" i="21"/>
  <c r="EC22" i="21"/>
  <c r="EB22" i="21"/>
  <c r="EA22" i="21"/>
  <c r="DZ22" i="21"/>
  <c r="DY22" i="21"/>
  <c r="DX22" i="21"/>
  <c r="DW22" i="21"/>
  <c r="DV22" i="21"/>
  <c r="DU22" i="21"/>
  <c r="DT22" i="21"/>
  <c r="DS22" i="21"/>
  <c r="DR22" i="21"/>
  <c r="DQ22" i="21"/>
  <c r="DP22" i="21"/>
  <c r="DO22" i="21"/>
  <c r="DN22" i="21"/>
  <c r="DM22" i="21"/>
  <c r="DL22" i="21"/>
  <c r="DK22" i="21"/>
  <c r="DJ22" i="21"/>
  <c r="DI22" i="21"/>
  <c r="DH22" i="21"/>
  <c r="DG22" i="21"/>
  <c r="DF22" i="21"/>
  <c r="DE22" i="21"/>
  <c r="DD22" i="21"/>
  <c r="DC22" i="21"/>
  <c r="DB22" i="21"/>
  <c r="DA22" i="21"/>
  <c r="CZ22" i="21"/>
  <c r="CY22" i="21"/>
  <c r="CX22" i="21"/>
  <c r="CW22" i="21"/>
  <c r="CV22" i="21"/>
  <c r="CU22" i="21"/>
  <c r="CT22" i="21"/>
  <c r="CS22" i="21"/>
  <c r="CR22" i="21"/>
  <c r="CQ22" i="21"/>
  <c r="CP22" i="21"/>
  <c r="CO22" i="21"/>
  <c r="CN22" i="21"/>
  <c r="CM22" i="21"/>
  <c r="CL22" i="21"/>
  <c r="CK22" i="21"/>
  <c r="CJ22" i="21"/>
  <c r="CI22" i="21"/>
  <c r="CH22" i="21"/>
  <c r="CG22" i="21"/>
  <c r="CF22" i="21"/>
  <c r="CE22" i="21"/>
  <c r="CD22" i="21"/>
  <c r="CC22" i="21"/>
  <c r="CB22" i="21"/>
  <c r="CA22" i="21"/>
  <c r="BZ22" i="21"/>
  <c r="BY22" i="21"/>
  <c r="BX22" i="21"/>
  <c r="BW22" i="21"/>
  <c r="BV22" i="21"/>
  <c r="BU22" i="21"/>
  <c r="BT22" i="21"/>
  <c r="BS22" i="21"/>
  <c r="BQ22" i="21"/>
  <c r="BP22" i="21"/>
  <c r="BO22" i="21"/>
  <c r="BN22" i="21"/>
  <c r="BM22" i="21"/>
  <c r="BL22" i="21"/>
  <c r="BK22" i="21"/>
  <c r="BJ22" i="21"/>
  <c r="BI22" i="21"/>
  <c r="BH22" i="21"/>
  <c r="BG22" i="21"/>
  <c r="BF22" i="21"/>
  <c r="BE22" i="21"/>
  <c r="BD22" i="21"/>
  <c r="BC22" i="21"/>
  <c r="BB22" i="21"/>
  <c r="BA22" i="21"/>
  <c r="AZ22" i="21"/>
  <c r="AY22" i="21"/>
  <c r="AX22" i="21"/>
  <c r="AW22" i="21"/>
  <c r="AV22" i="21"/>
  <c r="AU22" i="21"/>
  <c r="AT22" i="21"/>
  <c r="AS22" i="21"/>
  <c r="AR22" i="21"/>
  <c r="AQ22" i="21"/>
  <c r="AP22" i="21"/>
  <c r="AO22" i="21"/>
  <c r="AN22" i="21"/>
  <c r="AM22" i="21"/>
  <c r="AL22" i="21"/>
  <c r="AK22" i="21"/>
  <c r="AJ22" i="21"/>
  <c r="AI22" i="21"/>
  <c r="AH22" i="21"/>
  <c r="AG22" i="21"/>
  <c r="AF22" i="21"/>
  <c r="AE22" i="21"/>
  <c r="AD22" i="21"/>
  <c r="AC22" i="21"/>
  <c r="AB22" i="21"/>
  <c r="AA22" i="21"/>
  <c r="Z22" i="21"/>
  <c r="Y22" i="21"/>
  <c r="X22" i="21"/>
  <c r="W22" i="21"/>
  <c r="V22" i="21"/>
  <c r="U22" i="21"/>
  <c r="T22" i="21"/>
  <c r="S22" i="21"/>
  <c r="R22" i="21"/>
  <c r="Q22" i="21"/>
  <c r="P22" i="21"/>
  <c r="O22" i="21"/>
  <c r="N22" i="21"/>
  <c r="M22" i="21"/>
  <c r="L22" i="21"/>
  <c r="K22" i="21"/>
  <c r="J22" i="21"/>
  <c r="I22" i="21"/>
  <c r="H22" i="21"/>
  <c r="G22" i="21"/>
  <c r="F22" i="21"/>
  <c r="E22" i="21"/>
  <c r="D22" i="21"/>
  <c r="C22" i="21"/>
  <c r="B22" i="21"/>
  <c r="A22" i="21"/>
  <c r="EF21" i="21"/>
  <c r="EE21" i="21"/>
  <c r="ED21" i="21"/>
  <c r="EC21" i="21"/>
  <c r="EB21" i="21"/>
  <c r="EA21" i="21"/>
  <c r="DZ21" i="21"/>
  <c r="DY21" i="21"/>
  <c r="DX21" i="21"/>
  <c r="DW21" i="21"/>
  <c r="DV21" i="21"/>
  <c r="DU21" i="21"/>
  <c r="DT21" i="21"/>
  <c r="DS21" i="21"/>
  <c r="DR21" i="21"/>
  <c r="DQ21" i="21"/>
  <c r="DP21" i="21"/>
  <c r="DO21" i="21"/>
  <c r="DN21" i="21"/>
  <c r="DM21" i="21"/>
  <c r="DL21" i="21"/>
  <c r="DK21" i="21"/>
  <c r="DJ21" i="21"/>
  <c r="DI21" i="21"/>
  <c r="DH21" i="21"/>
  <c r="DG21" i="21"/>
  <c r="DF21" i="21"/>
  <c r="DE21" i="21"/>
  <c r="DD21" i="21"/>
  <c r="DC21" i="21"/>
  <c r="DB21" i="21"/>
  <c r="DA21" i="21"/>
  <c r="CZ21" i="21"/>
  <c r="CY21" i="21"/>
  <c r="CX21" i="21"/>
  <c r="CW21" i="21"/>
  <c r="CV21" i="21"/>
  <c r="CU21" i="21"/>
  <c r="CT21" i="21"/>
  <c r="CS21" i="21"/>
  <c r="CR21" i="21"/>
  <c r="CQ21" i="21"/>
  <c r="CP21" i="21"/>
  <c r="CO21" i="21"/>
  <c r="CN21" i="21"/>
  <c r="CM21" i="21"/>
  <c r="CL21" i="21"/>
  <c r="CK21" i="21"/>
  <c r="CJ21" i="21"/>
  <c r="CI21" i="21"/>
  <c r="CH21" i="21"/>
  <c r="CG21" i="21"/>
  <c r="CF21" i="21"/>
  <c r="CE21" i="21"/>
  <c r="CD21" i="21"/>
  <c r="CC21" i="21"/>
  <c r="CB21" i="21"/>
  <c r="CA21" i="21"/>
  <c r="BZ21" i="21"/>
  <c r="BY21" i="21"/>
  <c r="BX21" i="21"/>
  <c r="BW21" i="21"/>
  <c r="BV21" i="21"/>
  <c r="BU21" i="21"/>
  <c r="BT21" i="21"/>
  <c r="BS21" i="21"/>
  <c r="BQ21" i="21"/>
  <c r="BP21" i="21"/>
  <c r="BO21" i="21"/>
  <c r="BN21" i="21"/>
  <c r="BM21" i="21"/>
  <c r="BL21" i="21"/>
  <c r="BK21" i="21"/>
  <c r="BJ21" i="21"/>
  <c r="BI21" i="21"/>
  <c r="BH21" i="21"/>
  <c r="BG21" i="21"/>
  <c r="BF21" i="21"/>
  <c r="BE21" i="21"/>
  <c r="BD21" i="21"/>
  <c r="BC21" i="21"/>
  <c r="BB21" i="21"/>
  <c r="BA21" i="21"/>
  <c r="AZ21" i="21"/>
  <c r="AY21" i="21"/>
  <c r="AX21" i="21"/>
  <c r="AW21" i="21"/>
  <c r="AV21" i="21"/>
  <c r="AU21" i="21"/>
  <c r="AT21" i="21"/>
  <c r="AS21" i="21"/>
  <c r="AR21" i="21"/>
  <c r="AQ21" i="21"/>
  <c r="AP21" i="21"/>
  <c r="AO21" i="21"/>
  <c r="AN21" i="21"/>
  <c r="AM21" i="21"/>
  <c r="AL21" i="21"/>
  <c r="AK21" i="21"/>
  <c r="AJ21" i="21"/>
  <c r="AI21" i="21"/>
  <c r="AH21" i="21"/>
  <c r="AG21" i="21"/>
  <c r="AF21" i="21"/>
  <c r="AE21" i="21"/>
  <c r="AD21" i="21"/>
  <c r="AC21" i="21"/>
  <c r="AB21" i="21"/>
  <c r="AA21" i="21"/>
  <c r="Z21" i="21"/>
  <c r="Y21" i="21"/>
  <c r="X21" i="21"/>
  <c r="W21" i="21"/>
  <c r="V21" i="21"/>
  <c r="U21" i="21"/>
  <c r="T21" i="21"/>
  <c r="S21" i="21"/>
  <c r="R21" i="21"/>
  <c r="Q21" i="21"/>
  <c r="P21" i="21"/>
  <c r="O21" i="21"/>
  <c r="N21" i="21"/>
  <c r="M21" i="21"/>
  <c r="L21" i="21"/>
  <c r="K21" i="21"/>
  <c r="J21" i="21"/>
  <c r="I21" i="21"/>
  <c r="H21" i="21"/>
  <c r="G21" i="21"/>
  <c r="F21" i="21"/>
  <c r="E21" i="21"/>
  <c r="D21" i="21"/>
  <c r="C21" i="21"/>
  <c r="B21" i="21"/>
  <c r="A21" i="21"/>
  <c r="EF20" i="21"/>
  <c r="EE20" i="21"/>
  <c r="ED20" i="21"/>
  <c r="EC20" i="21"/>
  <c r="EB20" i="21"/>
  <c r="EA20" i="21"/>
  <c r="DZ20" i="21"/>
  <c r="DY20" i="21"/>
  <c r="DX20" i="21"/>
  <c r="DW20" i="21"/>
  <c r="DV20" i="21"/>
  <c r="DU20" i="21"/>
  <c r="DT20" i="21"/>
  <c r="DS20" i="21"/>
  <c r="DR20" i="21"/>
  <c r="DQ20" i="21"/>
  <c r="DP20" i="21"/>
  <c r="DO20" i="21"/>
  <c r="DN20" i="21"/>
  <c r="DM20" i="21"/>
  <c r="DL20" i="21"/>
  <c r="DK20" i="21"/>
  <c r="DJ20" i="21"/>
  <c r="DI20" i="21"/>
  <c r="DH20" i="21"/>
  <c r="DG20" i="21"/>
  <c r="DF20" i="21"/>
  <c r="DE20" i="21"/>
  <c r="DD20" i="21"/>
  <c r="DC20" i="21"/>
  <c r="DB20" i="21"/>
  <c r="DA20" i="21"/>
  <c r="CZ20" i="21"/>
  <c r="CY20" i="21"/>
  <c r="CX20" i="21"/>
  <c r="CW20" i="21"/>
  <c r="CV20" i="21"/>
  <c r="CU20" i="21"/>
  <c r="CT20" i="21"/>
  <c r="CS20" i="21"/>
  <c r="CR20" i="21"/>
  <c r="CQ20" i="21"/>
  <c r="CP20" i="21"/>
  <c r="CO20" i="21"/>
  <c r="CN20" i="21"/>
  <c r="CM20" i="21"/>
  <c r="CL20" i="21"/>
  <c r="CK20" i="21"/>
  <c r="CJ20" i="21"/>
  <c r="CI20" i="21"/>
  <c r="CH20" i="21"/>
  <c r="CG20" i="21"/>
  <c r="CF20" i="21"/>
  <c r="CE20" i="21"/>
  <c r="CD20" i="21"/>
  <c r="CC20" i="21"/>
  <c r="CB20" i="21"/>
  <c r="CA20" i="21"/>
  <c r="BZ20" i="21"/>
  <c r="BY20" i="21"/>
  <c r="BX20" i="21"/>
  <c r="BW20" i="21"/>
  <c r="BV20" i="21"/>
  <c r="BU20" i="21"/>
  <c r="BT20" i="21"/>
  <c r="BS20" i="21"/>
  <c r="BQ20" i="21"/>
  <c r="BP20" i="21"/>
  <c r="BO20" i="21"/>
  <c r="BN20" i="21"/>
  <c r="BM20" i="21"/>
  <c r="BL20" i="21"/>
  <c r="BK20" i="21"/>
  <c r="BJ20" i="21"/>
  <c r="BI20" i="21"/>
  <c r="BH20" i="21"/>
  <c r="BG20" i="21"/>
  <c r="BF20" i="21"/>
  <c r="BE20" i="21"/>
  <c r="BD20" i="21"/>
  <c r="BC20" i="21"/>
  <c r="BB20" i="21"/>
  <c r="BA20" i="21"/>
  <c r="AZ20" i="21"/>
  <c r="AY20" i="21"/>
  <c r="AX20" i="21"/>
  <c r="AW20" i="21"/>
  <c r="AV20" i="21"/>
  <c r="AU20" i="21"/>
  <c r="AT20" i="21"/>
  <c r="AS20" i="21"/>
  <c r="AR20" i="21"/>
  <c r="AQ20" i="21"/>
  <c r="AP20" i="21"/>
  <c r="AO20" i="21"/>
  <c r="AN20" i="21"/>
  <c r="AM20" i="21"/>
  <c r="AL20" i="21"/>
  <c r="AK20" i="21"/>
  <c r="AJ20" i="21"/>
  <c r="AI20" i="21"/>
  <c r="AH20" i="21"/>
  <c r="AG20" i="21"/>
  <c r="AF20" i="21"/>
  <c r="AE20" i="21"/>
  <c r="AD20" i="21"/>
  <c r="AC20" i="21"/>
  <c r="AB20" i="21"/>
  <c r="AA20" i="21"/>
  <c r="Z20" i="21"/>
  <c r="Y20" i="21"/>
  <c r="X20" i="21"/>
  <c r="W20" i="21"/>
  <c r="V20" i="21"/>
  <c r="U20" i="21"/>
  <c r="T20" i="21"/>
  <c r="S20" i="21"/>
  <c r="R20" i="21"/>
  <c r="Q20" i="21"/>
  <c r="P20" i="21"/>
  <c r="O20" i="21"/>
  <c r="N20" i="21"/>
  <c r="M20" i="21"/>
  <c r="L20" i="21"/>
  <c r="K20" i="21"/>
  <c r="J20" i="21"/>
  <c r="I20" i="21"/>
  <c r="H20" i="21"/>
  <c r="G20" i="21"/>
  <c r="F20" i="21"/>
  <c r="E20" i="21"/>
  <c r="D20" i="21"/>
  <c r="C20" i="21"/>
  <c r="B20" i="21"/>
  <c r="A20" i="21"/>
  <c r="EF19" i="21"/>
  <c r="EE19" i="21"/>
  <c r="ED19" i="21"/>
  <c r="EC19" i="21"/>
  <c r="EB19" i="21"/>
  <c r="EA19" i="21"/>
  <c r="DZ19" i="21"/>
  <c r="DY19" i="21"/>
  <c r="DX19" i="21"/>
  <c r="DW19" i="21"/>
  <c r="DV19" i="21"/>
  <c r="DU19" i="21"/>
  <c r="DT19" i="21"/>
  <c r="DS19" i="21"/>
  <c r="DR19" i="21"/>
  <c r="DQ19" i="21"/>
  <c r="DP19" i="21"/>
  <c r="DO19" i="21"/>
  <c r="DN19" i="21"/>
  <c r="DM19" i="21"/>
  <c r="DL19" i="21"/>
  <c r="DK19" i="21"/>
  <c r="DJ19" i="21"/>
  <c r="DI19" i="21"/>
  <c r="DH19" i="21"/>
  <c r="DG19" i="21"/>
  <c r="DF19" i="21"/>
  <c r="DE19" i="21"/>
  <c r="DD19" i="21"/>
  <c r="DC19" i="21"/>
  <c r="DB19" i="21"/>
  <c r="DA19" i="21"/>
  <c r="CZ19" i="21"/>
  <c r="CY19" i="21"/>
  <c r="CX19" i="21"/>
  <c r="CW19" i="21"/>
  <c r="CV19" i="21"/>
  <c r="CU19" i="21"/>
  <c r="CT19" i="21"/>
  <c r="CS19" i="21"/>
  <c r="CR19" i="21"/>
  <c r="CQ19" i="21"/>
  <c r="CP19" i="21"/>
  <c r="CO19" i="21"/>
  <c r="CN19" i="21"/>
  <c r="CM19" i="21"/>
  <c r="CL19" i="21"/>
  <c r="CK19" i="21"/>
  <c r="CJ19" i="21"/>
  <c r="CI19" i="21"/>
  <c r="CH19" i="21"/>
  <c r="CG19" i="21"/>
  <c r="CF19" i="21"/>
  <c r="CE19" i="21"/>
  <c r="CD19" i="21"/>
  <c r="CC19" i="21"/>
  <c r="CB19" i="21"/>
  <c r="CA19" i="21"/>
  <c r="BZ19" i="21"/>
  <c r="BY19" i="21"/>
  <c r="BX19" i="21"/>
  <c r="BW19" i="21"/>
  <c r="BV19" i="21"/>
  <c r="BU19" i="21"/>
  <c r="BT19" i="21"/>
  <c r="BS19" i="21"/>
  <c r="BQ19" i="21"/>
  <c r="BP19" i="21"/>
  <c r="BO19" i="21"/>
  <c r="BN19" i="21"/>
  <c r="BM19" i="21"/>
  <c r="BL19" i="21"/>
  <c r="BK19" i="21"/>
  <c r="BJ19" i="21"/>
  <c r="BI19" i="21"/>
  <c r="BH19" i="21"/>
  <c r="BG19" i="21"/>
  <c r="BF19" i="21"/>
  <c r="BE19" i="21"/>
  <c r="BD19" i="21"/>
  <c r="BC19" i="21"/>
  <c r="BB19" i="21"/>
  <c r="BA19" i="21"/>
  <c r="AZ19" i="21"/>
  <c r="AY19" i="21"/>
  <c r="AX19" i="21"/>
  <c r="AW19" i="21"/>
  <c r="AV19" i="21"/>
  <c r="AU19" i="21"/>
  <c r="AT19" i="21"/>
  <c r="AS19" i="21"/>
  <c r="AR19" i="21"/>
  <c r="AQ19" i="21"/>
  <c r="AP19" i="21"/>
  <c r="AO19" i="21"/>
  <c r="AN19" i="21"/>
  <c r="AM19" i="21"/>
  <c r="AL19" i="21"/>
  <c r="AK19" i="21"/>
  <c r="AJ19" i="21"/>
  <c r="AI19" i="21"/>
  <c r="AH19" i="21"/>
  <c r="AG19" i="21"/>
  <c r="AF19" i="21"/>
  <c r="AE19" i="21"/>
  <c r="AD19" i="21"/>
  <c r="AC19" i="21"/>
  <c r="AB19" i="21"/>
  <c r="AA19" i="21"/>
  <c r="Z19" i="21"/>
  <c r="Y19" i="21"/>
  <c r="X19" i="21"/>
  <c r="W19" i="21"/>
  <c r="V19" i="21"/>
  <c r="U19" i="21"/>
  <c r="T19" i="21"/>
  <c r="S19" i="21"/>
  <c r="R19" i="21"/>
  <c r="Q19" i="21"/>
  <c r="P19" i="21"/>
  <c r="O19" i="21"/>
  <c r="N19" i="21"/>
  <c r="M19" i="21"/>
  <c r="L19" i="21"/>
  <c r="K19" i="21"/>
  <c r="J19" i="21"/>
  <c r="I19" i="21"/>
  <c r="H19" i="21"/>
  <c r="G19" i="21"/>
  <c r="F19" i="21"/>
  <c r="E19" i="21"/>
  <c r="D19" i="21"/>
  <c r="C19" i="21"/>
  <c r="B19" i="21"/>
  <c r="A19" i="21"/>
  <c r="EF18" i="21"/>
  <c r="EE18" i="21"/>
  <c r="ED18" i="21"/>
  <c r="EC18" i="21"/>
  <c r="EB18" i="21"/>
  <c r="EA18" i="21"/>
  <c r="DZ18" i="21"/>
  <c r="DY18" i="21"/>
  <c r="DX18" i="21"/>
  <c r="DW18" i="21"/>
  <c r="DV18" i="21"/>
  <c r="DU18" i="21"/>
  <c r="DT18" i="21"/>
  <c r="DS18" i="21"/>
  <c r="DR18" i="21"/>
  <c r="DQ18" i="21"/>
  <c r="DP18" i="21"/>
  <c r="DO18" i="21"/>
  <c r="DN18" i="21"/>
  <c r="DM18" i="21"/>
  <c r="DL18" i="21"/>
  <c r="DK18" i="21"/>
  <c r="DJ18" i="21"/>
  <c r="DI18" i="21"/>
  <c r="DH18" i="21"/>
  <c r="DG18" i="21"/>
  <c r="DF18" i="21"/>
  <c r="DE18" i="21"/>
  <c r="DD18" i="21"/>
  <c r="DC18" i="21"/>
  <c r="DB18" i="21"/>
  <c r="DA18" i="21"/>
  <c r="CZ18" i="21"/>
  <c r="CY18" i="21"/>
  <c r="CX18" i="21"/>
  <c r="CW18" i="21"/>
  <c r="CV18" i="21"/>
  <c r="CU18" i="21"/>
  <c r="CT18" i="21"/>
  <c r="CS18" i="21"/>
  <c r="CR18" i="21"/>
  <c r="CQ18" i="21"/>
  <c r="CP18" i="21"/>
  <c r="CO18" i="21"/>
  <c r="CN18" i="21"/>
  <c r="CM18" i="21"/>
  <c r="CL18" i="21"/>
  <c r="CK18" i="21"/>
  <c r="CJ18" i="21"/>
  <c r="CI18" i="21"/>
  <c r="CH18" i="21"/>
  <c r="CG18" i="21"/>
  <c r="CF18" i="21"/>
  <c r="CE18" i="21"/>
  <c r="CD18" i="21"/>
  <c r="CC18" i="21"/>
  <c r="CB18" i="21"/>
  <c r="CA18" i="21"/>
  <c r="BZ18" i="21"/>
  <c r="BY18" i="21"/>
  <c r="BX18" i="21"/>
  <c r="BW18" i="21"/>
  <c r="BV18" i="21"/>
  <c r="BU18" i="21"/>
  <c r="BT18" i="21"/>
  <c r="BS18" i="21"/>
  <c r="BQ18" i="21"/>
  <c r="BP18" i="21"/>
  <c r="BO18" i="21"/>
  <c r="BN18" i="21"/>
  <c r="BM18" i="21"/>
  <c r="BL18" i="21"/>
  <c r="BK18" i="21"/>
  <c r="BJ18" i="21"/>
  <c r="BI18" i="21"/>
  <c r="BH18" i="21"/>
  <c r="BG18" i="21"/>
  <c r="BF18" i="21"/>
  <c r="BE18" i="21"/>
  <c r="BD18" i="21"/>
  <c r="BC18" i="21"/>
  <c r="BB18" i="21"/>
  <c r="BA18" i="21"/>
  <c r="AZ18" i="21"/>
  <c r="AY18" i="21"/>
  <c r="AX18" i="21"/>
  <c r="AW18" i="21"/>
  <c r="AV18" i="21"/>
  <c r="AU18" i="21"/>
  <c r="AT18" i="21"/>
  <c r="AS18" i="21"/>
  <c r="AR18" i="21"/>
  <c r="AQ18" i="21"/>
  <c r="AP18" i="21"/>
  <c r="AO18" i="21"/>
  <c r="AN18" i="21"/>
  <c r="AM18" i="21"/>
  <c r="AL18" i="21"/>
  <c r="AK18" i="21"/>
  <c r="AJ18" i="21"/>
  <c r="AI18" i="21"/>
  <c r="AH18" i="21"/>
  <c r="AG18" i="21"/>
  <c r="AF18" i="21"/>
  <c r="AE18" i="21"/>
  <c r="AD18" i="21"/>
  <c r="AC18" i="21"/>
  <c r="AB18" i="21"/>
  <c r="AA18" i="21"/>
  <c r="Z18" i="21"/>
  <c r="Y18" i="21"/>
  <c r="X18" i="21"/>
  <c r="W18" i="21"/>
  <c r="V18" i="21"/>
  <c r="U18" i="21"/>
  <c r="T18" i="21"/>
  <c r="S18" i="21"/>
  <c r="R18" i="21"/>
  <c r="Q18" i="21"/>
  <c r="P18" i="21"/>
  <c r="O18" i="21"/>
  <c r="N18" i="21"/>
  <c r="M18" i="21"/>
  <c r="L18" i="21"/>
  <c r="K18" i="21"/>
  <c r="J18" i="21"/>
  <c r="I18" i="21"/>
  <c r="H18" i="21"/>
  <c r="G18" i="21"/>
  <c r="F18" i="21"/>
  <c r="E18" i="21"/>
  <c r="D18" i="21"/>
  <c r="C18" i="21"/>
  <c r="B18" i="21"/>
  <c r="A18" i="21"/>
  <c r="EF17" i="21"/>
  <c r="EE17" i="21"/>
  <c r="ED17" i="21"/>
  <c r="EC17" i="21"/>
  <c r="EB17" i="21"/>
  <c r="EA17" i="21"/>
  <c r="DZ17" i="21"/>
  <c r="DY17" i="21"/>
  <c r="DX17" i="21"/>
  <c r="DW17" i="21"/>
  <c r="DV17" i="21"/>
  <c r="DU17" i="21"/>
  <c r="DT17" i="21"/>
  <c r="DS17" i="21"/>
  <c r="DR17" i="21"/>
  <c r="DQ17" i="21"/>
  <c r="DP17" i="21"/>
  <c r="DO17" i="21"/>
  <c r="DN17" i="21"/>
  <c r="DM17" i="21"/>
  <c r="DL17" i="21"/>
  <c r="DK17" i="21"/>
  <c r="DJ17" i="21"/>
  <c r="DI17" i="21"/>
  <c r="DH17" i="21"/>
  <c r="DG17" i="21"/>
  <c r="DF17" i="21"/>
  <c r="DE17" i="21"/>
  <c r="DD17" i="21"/>
  <c r="DC17" i="21"/>
  <c r="DB17" i="21"/>
  <c r="DA17" i="21"/>
  <c r="CZ17" i="21"/>
  <c r="CY17" i="21"/>
  <c r="CX17" i="21"/>
  <c r="CW17" i="21"/>
  <c r="CV17" i="21"/>
  <c r="CU17" i="21"/>
  <c r="CT17" i="21"/>
  <c r="CS17" i="21"/>
  <c r="CR17" i="21"/>
  <c r="CQ17" i="21"/>
  <c r="CP17" i="21"/>
  <c r="CO17" i="21"/>
  <c r="CN17" i="21"/>
  <c r="CM17" i="21"/>
  <c r="CL17" i="21"/>
  <c r="CK17" i="21"/>
  <c r="CJ17" i="21"/>
  <c r="CI17" i="21"/>
  <c r="CH17" i="21"/>
  <c r="CG17" i="21"/>
  <c r="CF17" i="21"/>
  <c r="CE17" i="21"/>
  <c r="CD17" i="21"/>
  <c r="CC17" i="21"/>
  <c r="CB17" i="21"/>
  <c r="CA17" i="21"/>
  <c r="BZ17" i="21"/>
  <c r="BY17" i="21"/>
  <c r="BX17" i="21"/>
  <c r="BW17" i="21"/>
  <c r="BV17" i="21"/>
  <c r="BU17" i="21"/>
  <c r="BT17" i="21"/>
  <c r="BS17" i="21"/>
  <c r="BQ17" i="21"/>
  <c r="BP17" i="21"/>
  <c r="BO17" i="21"/>
  <c r="BN17" i="21"/>
  <c r="BM17" i="21"/>
  <c r="BL17" i="21"/>
  <c r="BK17" i="21"/>
  <c r="BJ17" i="21"/>
  <c r="BI17" i="21"/>
  <c r="BH17" i="21"/>
  <c r="BG17" i="21"/>
  <c r="BF17" i="21"/>
  <c r="BE17" i="21"/>
  <c r="BD17" i="21"/>
  <c r="BC17" i="21"/>
  <c r="BB17" i="21"/>
  <c r="BA17" i="21"/>
  <c r="AZ17" i="21"/>
  <c r="AY17" i="21"/>
  <c r="AX17" i="21"/>
  <c r="AW17" i="21"/>
  <c r="AV17" i="21"/>
  <c r="AU17" i="21"/>
  <c r="AT17" i="21"/>
  <c r="AS17" i="21"/>
  <c r="AR17" i="21"/>
  <c r="AQ17" i="21"/>
  <c r="AP17" i="21"/>
  <c r="AO17" i="21"/>
  <c r="AN17" i="21"/>
  <c r="AM17" i="21"/>
  <c r="AL17" i="21"/>
  <c r="AK17" i="21"/>
  <c r="AJ17" i="21"/>
  <c r="AI17" i="21"/>
  <c r="AH17" i="21"/>
  <c r="AG17" i="21"/>
  <c r="AF17" i="21"/>
  <c r="AE17" i="21"/>
  <c r="AD17" i="21"/>
  <c r="AC17" i="21"/>
  <c r="AB17" i="21"/>
  <c r="AA17" i="21"/>
  <c r="Z17" i="21"/>
  <c r="Y17" i="21"/>
  <c r="X17" i="21"/>
  <c r="W17" i="21"/>
  <c r="V17" i="21"/>
  <c r="U17" i="21"/>
  <c r="T17" i="21"/>
  <c r="S17" i="21"/>
  <c r="R17" i="21"/>
  <c r="Q17" i="21"/>
  <c r="P17" i="21"/>
  <c r="O17" i="21"/>
  <c r="N17" i="21"/>
  <c r="M17" i="21"/>
  <c r="L17" i="21"/>
  <c r="K17" i="21"/>
  <c r="J17" i="21"/>
  <c r="I17" i="21"/>
  <c r="H17" i="21"/>
  <c r="G17" i="21"/>
  <c r="F17" i="21"/>
  <c r="E17" i="21"/>
  <c r="D17" i="21"/>
  <c r="C17" i="21"/>
  <c r="B17" i="21"/>
  <c r="A17" i="21"/>
  <c r="EF16" i="21"/>
  <c r="EE16" i="21"/>
  <c r="ED16" i="21"/>
  <c r="EC16" i="21"/>
  <c r="EB16" i="21"/>
  <c r="EA16" i="21"/>
  <c r="DZ16" i="21"/>
  <c r="DY16" i="21"/>
  <c r="DX16" i="21"/>
  <c r="DW16" i="21"/>
  <c r="DV16" i="21"/>
  <c r="DU16" i="21"/>
  <c r="DT16" i="21"/>
  <c r="DS16" i="21"/>
  <c r="DR16" i="21"/>
  <c r="DQ16" i="21"/>
  <c r="DP16" i="21"/>
  <c r="DO16" i="21"/>
  <c r="DN16" i="21"/>
  <c r="DM16" i="21"/>
  <c r="DL16" i="21"/>
  <c r="DK16" i="21"/>
  <c r="DJ16" i="21"/>
  <c r="DI16" i="21"/>
  <c r="DH16" i="21"/>
  <c r="DG16" i="21"/>
  <c r="DF16" i="21"/>
  <c r="DE16" i="21"/>
  <c r="DD16" i="21"/>
  <c r="DC16" i="21"/>
  <c r="DB16" i="21"/>
  <c r="DA16" i="21"/>
  <c r="CZ16" i="21"/>
  <c r="CY16" i="21"/>
  <c r="CX16" i="21"/>
  <c r="CW16" i="21"/>
  <c r="CV16" i="21"/>
  <c r="CU16" i="21"/>
  <c r="CT16" i="21"/>
  <c r="CS16" i="21"/>
  <c r="CR16" i="21"/>
  <c r="CQ16" i="21"/>
  <c r="CP16" i="21"/>
  <c r="CO16" i="21"/>
  <c r="CN16" i="21"/>
  <c r="CM16" i="21"/>
  <c r="CL16" i="21"/>
  <c r="CK16" i="21"/>
  <c r="CJ16" i="21"/>
  <c r="CI16" i="21"/>
  <c r="CH16" i="21"/>
  <c r="CG16" i="21"/>
  <c r="CF16" i="21"/>
  <c r="CE16" i="21"/>
  <c r="CD16" i="21"/>
  <c r="CC16" i="21"/>
  <c r="CB16" i="21"/>
  <c r="CA16" i="21"/>
  <c r="BZ16" i="21"/>
  <c r="BY16" i="21"/>
  <c r="BX16" i="21"/>
  <c r="BW16" i="21"/>
  <c r="BV16" i="21"/>
  <c r="BU16" i="21"/>
  <c r="BT16" i="21"/>
  <c r="BS16" i="21"/>
  <c r="BQ16" i="21"/>
  <c r="BP16" i="21"/>
  <c r="BO16" i="21"/>
  <c r="BN16" i="21"/>
  <c r="BM16" i="21"/>
  <c r="BL16" i="21"/>
  <c r="BK16" i="21"/>
  <c r="BJ16" i="21"/>
  <c r="BI16" i="21"/>
  <c r="BH16" i="21"/>
  <c r="BG16" i="21"/>
  <c r="BF16" i="21"/>
  <c r="BE16" i="21"/>
  <c r="BD16" i="21"/>
  <c r="BC16" i="21"/>
  <c r="BB16" i="21"/>
  <c r="BA16" i="21"/>
  <c r="AZ16" i="21"/>
  <c r="AY16" i="21"/>
  <c r="AX16" i="21"/>
  <c r="AW16" i="21"/>
  <c r="AV16" i="21"/>
  <c r="AU16" i="21"/>
  <c r="AT16" i="21"/>
  <c r="AS16" i="21"/>
  <c r="AR16" i="21"/>
  <c r="AQ16" i="21"/>
  <c r="AP16" i="21"/>
  <c r="AO16" i="21"/>
  <c r="AN16" i="21"/>
  <c r="AM16" i="21"/>
  <c r="AL16" i="21"/>
  <c r="AK16" i="21"/>
  <c r="AJ16" i="21"/>
  <c r="AI16" i="21"/>
  <c r="AH16" i="21"/>
  <c r="AG16" i="21"/>
  <c r="AF16" i="21"/>
  <c r="AE16" i="21"/>
  <c r="AD16" i="21"/>
  <c r="AC16" i="21"/>
  <c r="AB16" i="21"/>
  <c r="AA16" i="21"/>
  <c r="Z16" i="21"/>
  <c r="Y16" i="21"/>
  <c r="X16" i="21"/>
  <c r="W16" i="21"/>
  <c r="V16" i="21"/>
  <c r="U16" i="21"/>
  <c r="T16" i="21"/>
  <c r="S16" i="21"/>
  <c r="R16" i="21"/>
  <c r="Q16" i="21"/>
  <c r="P16" i="21"/>
  <c r="O16" i="21"/>
  <c r="N16" i="21"/>
  <c r="M16" i="21"/>
  <c r="L16" i="21"/>
  <c r="K16" i="21"/>
  <c r="J16" i="21"/>
  <c r="I16" i="21"/>
  <c r="H16" i="21"/>
  <c r="G16" i="21"/>
  <c r="F16" i="21"/>
  <c r="E16" i="21"/>
  <c r="D16" i="21"/>
  <c r="C16" i="21"/>
  <c r="B16" i="21"/>
  <c r="A16" i="21"/>
  <c r="EF15" i="21"/>
  <c r="EE15" i="21"/>
  <c r="ED15" i="21"/>
  <c r="EC15" i="21"/>
  <c r="EB15" i="21"/>
  <c r="EA15" i="21"/>
  <c r="DZ15" i="21"/>
  <c r="DY15" i="21"/>
  <c r="DX15" i="21"/>
  <c r="DW15" i="21"/>
  <c r="DV15" i="21"/>
  <c r="DU15" i="21"/>
  <c r="DT15" i="21"/>
  <c r="DS15" i="21"/>
  <c r="DR15" i="21"/>
  <c r="DQ15" i="21"/>
  <c r="DP15" i="21"/>
  <c r="DO15" i="21"/>
  <c r="DN15" i="21"/>
  <c r="DM15" i="21"/>
  <c r="DL15" i="21"/>
  <c r="DK15" i="21"/>
  <c r="DJ15" i="21"/>
  <c r="DI15" i="21"/>
  <c r="DH15" i="21"/>
  <c r="DG15" i="21"/>
  <c r="DF15" i="21"/>
  <c r="DE15" i="21"/>
  <c r="DD15" i="21"/>
  <c r="DC15" i="21"/>
  <c r="DB15" i="21"/>
  <c r="DA15" i="21"/>
  <c r="CZ15" i="21"/>
  <c r="CY15" i="21"/>
  <c r="CX15" i="21"/>
  <c r="CW15" i="21"/>
  <c r="CV15" i="21"/>
  <c r="CU15" i="21"/>
  <c r="CT15" i="21"/>
  <c r="CS15" i="21"/>
  <c r="CR15" i="21"/>
  <c r="CQ15" i="21"/>
  <c r="CP15" i="21"/>
  <c r="CO15" i="21"/>
  <c r="CN15" i="21"/>
  <c r="CM15" i="21"/>
  <c r="CL15" i="21"/>
  <c r="CK15" i="21"/>
  <c r="CJ15" i="21"/>
  <c r="CI15" i="21"/>
  <c r="CH15" i="21"/>
  <c r="CG15" i="21"/>
  <c r="CF15" i="21"/>
  <c r="CE15" i="21"/>
  <c r="CD15" i="21"/>
  <c r="CC15" i="21"/>
  <c r="CB15" i="21"/>
  <c r="CA15" i="21"/>
  <c r="BZ15" i="21"/>
  <c r="BY15" i="21"/>
  <c r="BX15" i="21"/>
  <c r="BW15" i="21"/>
  <c r="BV15" i="21"/>
  <c r="BU15" i="21"/>
  <c r="BT15" i="21"/>
  <c r="BS15" i="21"/>
  <c r="BQ15" i="21"/>
  <c r="BP15" i="21"/>
  <c r="BO15" i="21"/>
  <c r="BN15" i="21"/>
  <c r="BM15" i="21"/>
  <c r="BL15" i="21"/>
  <c r="BK15" i="21"/>
  <c r="BJ15" i="21"/>
  <c r="BI15" i="21"/>
  <c r="BH15" i="21"/>
  <c r="BG15" i="21"/>
  <c r="BF15" i="21"/>
  <c r="BE15" i="21"/>
  <c r="BD15" i="21"/>
  <c r="BC15" i="21"/>
  <c r="BB15" i="21"/>
  <c r="BA15" i="21"/>
  <c r="AZ15" i="21"/>
  <c r="AY15" i="21"/>
  <c r="AX15" i="21"/>
  <c r="AW15" i="21"/>
  <c r="AV15" i="21"/>
  <c r="AU15" i="21"/>
  <c r="AT15" i="21"/>
  <c r="AS15" i="21"/>
  <c r="AR15" i="21"/>
  <c r="AQ15" i="21"/>
  <c r="AP15" i="21"/>
  <c r="AO15" i="21"/>
  <c r="AN15" i="21"/>
  <c r="AM15" i="21"/>
  <c r="AL15" i="21"/>
  <c r="AK15" i="21"/>
  <c r="AJ15" i="21"/>
  <c r="AI15" i="21"/>
  <c r="AH15" i="21"/>
  <c r="AG15" i="21"/>
  <c r="AF15" i="21"/>
  <c r="AE15" i="21"/>
  <c r="AD15" i="21"/>
  <c r="AC15" i="21"/>
  <c r="AB15" i="21"/>
  <c r="AA15" i="21"/>
  <c r="Z15" i="21"/>
  <c r="Y15" i="21"/>
  <c r="X15" i="21"/>
  <c r="W15" i="21"/>
  <c r="V15" i="21"/>
  <c r="U15" i="21"/>
  <c r="T15" i="21"/>
  <c r="S15" i="21"/>
  <c r="R15" i="21"/>
  <c r="Q15" i="21"/>
  <c r="P15" i="21"/>
  <c r="O15" i="21"/>
  <c r="N15" i="21"/>
  <c r="M15" i="21"/>
  <c r="L15" i="21"/>
  <c r="K15" i="21"/>
  <c r="J15" i="21"/>
  <c r="I15" i="21"/>
  <c r="H15" i="21"/>
  <c r="G15" i="21"/>
  <c r="F15" i="21"/>
  <c r="E15" i="21"/>
  <c r="D15" i="21"/>
  <c r="C15" i="21"/>
  <c r="B15" i="21"/>
  <c r="A15" i="21"/>
  <c r="EF14" i="21"/>
  <c r="EE14" i="21"/>
  <c r="ED14" i="21"/>
  <c r="EC14" i="21"/>
  <c r="EB14" i="21"/>
  <c r="EA14" i="21"/>
  <c r="DZ14" i="21"/>
  <c r="DY14" i="21"/>
  <c r="DX14" i="21"/>
  <c r="DW14" i="21"/>
  <c r="DV14" i="21"/>
  <c r="DU14" i="21"/>
  <c r="DT14" i="21"/>
  <c r="DS14" i="21"/>
  <c r="DR14" i="21"/>
  <c r="DQ14" i="21"/>
  <c r="DP14" i="21"/>
  <c r="DO14" i="21"/>
  <c r="DN14" i="21"/>
  <c r="DM14" i="21"/>
  <c r="DL14" i="21"/>
  <c r="DK14" i="21"/>
  <c r="DJ14" i="21"/>
  <c r="DI14" i="21"/>
  <c r="DH14" i="21"/>
  <c r="DG14" i="21"/>
  <c r="DF14" i="21"/>
  <c r="DE14" i="21"/>
  <c r="DD14" i="21"/>
  <c r="DC14" i="21"/>
  <c r="DB14" i="21"/>
  <c r="DA14" i="21"/>
  <c r="CZ14" i="21"/>
  <c r="CY14" i="21"/>
  <c r="CX14" i="21"/>
  <c r="CW14" i="21"/>
  <c r="CV14" i="21"/>
  <c r="CU14" i="21"/>
  <c r="CT14" i="21"/>
  <c r="CS14" i="21"/>
  <c r="CR14" i="21"/>
  <c r="CQ14" i="21"/>
  <c r="CP14" i="21"/>
  <c r="CO14" i="21"/>
  <c r="CN14" i="21"/>
  <c r="CM14" i="21"/>
  <c r="CL14" i="21"/>
  <c r="CK14" i="21"/>
  <c r="CJ14" i="21"/>
  <c r="CI14" i="21"/>
  <c r="CH14" i="21"/>
  <c r="CG14" i="21"/>
  <c r="CF14" i="21"/>
  <c r="CE14" i="21"/>
  <c r="CD14" i="21"/>
  <c r="CC14" i="21"/>
  <c r="CB14" i="21"/>
  <c r="CA14" i="21"/>
  <c r="BZ14" i="21"/>
  <c r="BY14" i="21"/>
  <c r="BX14" i="21"/>
  <c r="BW14" i="21"/>
  <c r="BV14" i="21"/>
  <c r="BU14" i="21"/>
  <c r="BT14" i="21"/>
  <c r="BS14" i="21"/>
  <c r="BQ14" i="21"/>
  <c r="BP14" i="21"/>
  <c r="BO14" i="21"/>
  <c r="BN14" i="21"/>
  <c r="BM14" i="21"/>
  <c r="BL14" i="21"/>
  <c r="BK14" i="21"/>
  <c r="BJ14" i="21"/>
  <c r="BI14" i="21"/>
  <c r="BH14" i="21"/>
  <c r="BG14" i="21"/>
  <c r="BF14" i="21"/>
  <c r="BE14" i="21"/>
  <c r="BD14" i="21"/>
  <c r="BC14" i="21"/>
  <c r="BB14" i="21"/>
  <c r="BA14" i="21"/>
  <c r="AZ14" i="21"/>
  <c r="AY14" i="21"/>
  <c r="AX14" i="21"/>
  <c r="AW14" i="21"/>
  <c r="AV14" i="21"/>
  <c r="AU14" i="21"/>
  <c r="AT14" i="21"/>
  <c r="AS14" i="21"/>
  <c r="AR14" i="21"/>
  <c r="AQ14" i="21"/>
  <c r="AP14" i="21"/>
  <c r="AO14" i="21"/>
  <c r="AN14" i="21"/>
  <c r="AM14" i="21"/>
  <c r="AL14" i="21"/>
  <c r="AK14" i="21"/>
  <c r="AJ14" i="21"/>
  <c r="AI14" i="21"/>
  <c r="AH14" i="21"/>
  <c r="AG14" i="21"/>
  <c r="AF14" i="21"/>
  <c r="AE14" i="21"/>
  <c r="AD14" i="21"/>
  <c r="AC14" i="21"/>
  <c r="AB14" i="21"/>
  <c r="AA14" i="21"/>
  <c r="Z14" i="21"/>
  <c r="Y14" i="21"/>
  <c r="X14" i="21"/>
  <c r="W14" i="21"/>
  <c r="V14" i="21"/>
  <c r="U14" i="21"/>
  <c r="T14" i="21"/>
  <c r="S14" i="21"/>
  <c r="R14" i="21"/>
  <c r="Q14" i="21"/>
  <c r="P14" i="21"/>
  <c r="O14" i="21"/>
  <c r="N14" i="21"/>
  <c r="M14" i="21"/>
  <c r="L14" i="21"/>
  <c r="K14" i="21"/>
  <c r="J14" i="21"/>
  <c r="I14" i="21"/>
  <c r="H14" i="21"/>
  <c r="G14" i="21"/>
  <c r="F14" i="21"/>
  <c r="E14" i="21"/>
  <c r="D14" i="21"/>
  <c r="C14" i="21"/>
  <c r="B14" i="21"/>
  <c r="A14" i="21"/>
  <c r="EF13" i="21"/>
  <c r="EE13" i="21"/>
  <c r="ED13" i="21"/>
  <c r="EC13" i="21"/>
  <c r="EB13" i="21"/>
  <c r="EA13" i="21"/>
  <c r="DZ13" i="21"/>
  <c r="DY13" i="21"/>
  <c r="DX13" i="21"/>
  <c r="DW13" i="21"/>
  <c r="DV13" i="21"/>
  <c r="DU13" i="21"/>
  <c r="DT13" i="21"/>
  <c r="DS13" i="21"/>
  <c r="DR13" i="21"/>
  <c r="DQ13" i="21"/>
  <c r="DP13" i="21"/>
  <c r="DO13" i="21"/>
  <c r="DN13" i="21"/>
  <c r="DM13" i="21"/>
  <c r="DL13" i="21"/>
  <c r="DK13" i="21"/>
  <c r="DJ13" i="21"/>
  <c r="DI13" i="21"/>
  <c r="DH13" i="21"/>
  <c r="DG13" i="21"/>
  <c r="DF13" i="21"/>
  <c r="DE13" i="21"/>
  <c r="DD13" i="21"/>
  <c r="DC13" i="21"/>
  <c r="DB13" i="21"/>
  <c r="DA13" i="21"/>
  <c r="CZ13" i="21"/>
  <c r="CY13" i="21"/>
  <c r="CX13" i="21"/>
  <c r="CW13" i="21"/>
  <c r="CV13" i="21"/>
  <c r="CU13" i="21"/>
  <c r="CT13" i="21"/>
  <c r="CS13" i="21"/>
  <c r="CR13" i="21"/>
  <c r="CQ13" i="21"/>
  <c r="CP13" i="21"/>
  <c r="CO13" i="21"/>
  <c r="CN13" i="21"/>
  <c r="CM13" i="21"/>
  <c r="CL13" i="21"/>
  <c r="CK13" i="21"/>
  <c r="CJ13" i="21"/>
  <c r="CI13" i="21"/>
  <c r="CH13" i="21"/>
  <c r="CG13" i="21"/>
  <c r="CF13" i="21"/>
  <c r="CE13" i="21"/>
  <c r="CD13" i="21"/>
  <c r="CC13" i="21"/>
  <c r="CB13" i="21"/>
  <c r="CA13" i="21"/>
  <c r="BZ13" i="21"/>
  <c r="BY13" i="21"/>
  <c r="BX13" i="21"/>
  <c r="BW13" i="21"/>
  <c r="BV13" i="21"/>
  <c r="BU13" i="21"/>
  <c r="BT13" i="21"/>
  <c r="BS13" i="21"/>
  <c r="BQ13" i="21"/>
  <c r="BP13" i="21"/>
  <c r="BO13" i="21"/>
  <c r="BN13" i="21"/>
  <c r="BM13" i="21"/>
  <c r="BL13" i="21"/>
  <c r="BK13" i="21"/>
  <c r="BJ13" i="21"/>
  <c r="BI13" i="21"/>
  <c r="BH13" i="21"/>
  <c r="BG13" i="21"/>
  <c r="BF13" i="21"/>
  <c r="BE13" i="21"/>
  <c r="BD13" i="21"/>
  <c r="BC13" i="21"/>
  <c r="BB13" i="21"/>
  <c r="BA13" i="21"/>
  <c r="AZ13" i="21"/>
  <c r="AY13" i="21"/>
  <c r="AX13" i="21"/>
  <c r="AW13" i="21"/>
  <c r="AV13" i="21"/>
  <c r="AU13" i="21"/>
  <c r="AT13" i="21"/>
  <c r="AS13" i="21"/>
  <c r="AR13" i="21"/>
  <c r="AQ13" i="21"/>
  <c r="AP13" i="21"/>
  <c r="AO13" i="21"/>
  <c r="AN13" i="21"/>
  <c r="AM13" i="21"/>
  <c r="AL13" i="21"/>
  <c r="AK13" i="21"/>
  <c r="AJ13" i="21"/>
  <c r="AI13" i="21"/>
  <c r="AH13" i="21"/>
  <c r="AG13" i="21"/>
  <c r="AF13" i="21"/>
  <c r="AE13" i="21"/>
  <c r="AD13" i="21"/>
  <c r="AC13" i="21"/>
  <c r="AB13" i="21"/>
  <c r="AA13" i="21"/>
  <c r="Z13" i="21"/>
  <c r="Y13" i="21"/>
  <c r="X13" i="21"/>
  <c r="W13" i="21"/>
  <c r="V13" i="21"/>
  <c r="U13" i="21"/>
  <c r="T13" i="21"/>
  <c r="S13" i="21"/>
  <c r="R13" i="21"/>
  <c r="Q13" i="21"/>
  <c r="P13" i="21"/>
  <c r="O13" i="21"/>
  <c r="N13" i="21"/>
  <c r="M13" i="21"/>
  <c r="L13" i="21"/>
  <c r="K13" i="21"/>
  <c r="J13" i="21"/>
  <c r="I13" i="21"/>
  <c r="H13" i="21"/>
  <c r="G13" i="21"/>
  <c r="F13" i="21"/>
  <c r="E13" i="21"/>
  <c r="D13" i="21"/>
  <c r="C13" i="21"/>
  <c r="B13" i="21"/>
  <c r="A13" i="21"/>
  <c r="EF12" i="21"/>
  <c r="EE12" i="21"/>
  <c r="ED12" i="21"/>
  <c r="EC12" i="21"/>
  <c r="EB12" i="21"/>
  <c r="EA12" i="21"/>
  <c r="DZ12" i="21"/>
  <c r="DY12" i="21"/>
  <c r="DX12" i="21"/>
  <c r="DW12" i="21"/>
  <c r="DV12" i="21"/>
  <c r="DU12" i="21"/>
  <c r="DT12" i="21"/>
  <c r="DS12" i="21"/>
  <c r="DR12" i="21"/>
  <c r="DQ12" i="21"/>
  <c r="DP12" i="21"/>
  <c r="DO12" i="21"/>
  <c r="DN12" i="21"/>
  <c r="DM12" i="21"/>
  <c r="DL12" i="21"/>
  <c r="DK12" i="21"/>
  <c r="DJ12" i="21"/>
  <c r="DI12" i="21"/>
  <c r="DH12" i="21"/>
  <c r="DG12" i="21"/>
  <c r="DF12" i="21"/>
  <c r="DE12" i="21"/>
  <c r="DD12" i="21"/>
  <c r="DC12" i="21"/>
  <c r="DB12" i="21"/>
  <c r="DA12" i="21"/>
  <c r="CZ12" i="21"/>
  <c r="CY12" i="21"/>
  <c r="CX12" i="21"/>
  <c r="CW12" i="21"/>
  <c r="CV12" i="21"/>
  <c r="CU12" i="21"/>
  <c r="CT12" i="21"/>
  <c r="CS12" i="21"/>
  <c r="CR12" i="21"/>
  <c r="CQ12" i="21"/>
  <c r="CP12" i="21"/>
  <c r="CO12" i="21"/>
  <c r="CN12" i="21"/>
  <c r="CM12" i="21"/>
  <c r="CL12" i="21"/>
  <c r="CK12" i="21"/>
  <c r="CJ12" i="21"/>
  <c r="CI12" i="21"/>
  <c r="CH12" i="21"/>
  <c r="CG12" i="21"/>
  <c r="CF12" i="21"/>
  <c r="CE12" i="21"/>
  <c r="CD12" i="21"/>
  <c r="CC12" i="21"/>
  <c r="CB12" i="21"/>
  <c r="CA12" i="21"/>
  <c r="BZ12" i="21"/>
  <c r="BY12" i="21"/>
  <c r="BX12" i="21"/>
  <c r="BW12" i="21"/>
  <c r="BV12" i="21"/>
  <c r="BU12" i="21"/>
  <c r="BT12" i="21"/>
  <c r="BS12" i="21"/>
  <c r="BQ12" i="21"/>
  <c r="BP12" i="21"/>
  <c r="BO12" i="21"/>
  <c r="BN12" i="21"/>
  <c r="BM12" i="21"/>
  <c r="BL12" i="21"/>
  <c r="BK12" i="21"/>
  <c r="BJ12" i="21"/>
  <c r="BI12" i="21"/>
  <c r="BH12" i="21"/>
  <c r="BG12" i="21"/>
  <c r="BF12" i="21"/>
  <c r="BE12" i="21"/>
  <c r="BD12" i="21"/>
  <c r="BC12" i="21"/>
  <c r="BB12" i="21"/>
  <c r="BA12" i="21"/>
  <c r="AZ12" i="21"/>
  <c r="AY12" i="21"/>
  <c r="AX12" i="21"/>
  <c r="AW12" i="21"/>
  <c r="AV12" i="21"/>
  <c r="AU12" i="21"/>
  <c r="AT12" i="21"/>
  <c r="AS12" i="21"/>
  <c r="AR12" i="21"/>
  <c r="AQ12" i="21"/>
  <c r="AP12" i="21"/>
  <c r="AO12" i="21"/>
  <c r="AN12" i="21"/>
  <c r="AM12" i="21"/>
  <c r="AL12" i="21"/>
  <c r="AK12" i="21"/>
  <c r="AJ12" i="21"/>
  <c r="AI12" i="21"/>
  <c r="AH12" i="21"/>
  <c r="AG12" i="21"/>
  <c r="AF12" i="21"/>
  <c r="AE12" i="21"/>
  <c r="AD12" i="21"/>
  <c r="AC12" i="21"/>
  <c r="AB12" i="21"/>
  <c r="AA12" i="21"/>
  <c r="Z12" i="21"/>
  <c r="Y12" i="21"/>
  <c r="X12" i="21"/>
  <c r="W12" i="21"/>
  <c r="V12" i="21"/>
  <c r="U12" i="21"/>
  <c r="T12" i="21"/>
  <c r="S12" i="21"/>
  <c r="R12" i="21"/>
  <c r="Q12" i="21"/>
  <c r="P12" i="21"/>
  <c r="O12" i="21"/>
  <c r="N12" i="21"/>
  <c r="M12" i="21"/>
  <c r="L12" i="21"/>
  <c r="K12" i="21"/>
  <c r="J12" i="21"/>
  <c r="I12" i="21"/>
  <c r="H12" i="21"/>
  <c r="G12" i="21"/>
  <c r="F12" i="21"/>
  <c r="E12" i="21"/>
  <c r="D12" i="21"/>
  <c r="C12" i="21"/>
  <c r="B12" i="21"/>
  <c r="A12" i="21"/>
  <c r="EF11" i="21"/>
  <c r="EE11" i="21"/>
  <c r="ED11" i="21"/>
  <c r="EC11" i="21"/>
  <c r="EB11" i="21"/>
  <c r="EA11" i="21"/>
  <c r="DZ11" i="21"/>
  <c r="DY11" i="21"/>
  <c r="DX11" i="21"/>
  <c r="DW11" i="21"/>
  <c r="DV11" i="21"/>
  <c r="DU11" i="21"/>
  <c r="DT11" i="21"/>
  <c r="DS11" i="21"/>
  <c r="DR11" i="21"/>
  <c r="DQ11" i="21"/>
  <c r="DP11" i="21"/>
  <c r="DO11" i="21"/>
  <c r="DN11" i="21"/>
  <c r="DM11" i="21"/>
  <c r="DL11" i="21"/>
  <c r="DK11" i="21"/>
  <c r="DJ11" i="21"/>
  <c r="DI11" i="21"/>
  <c r="DH11" i="21"/>
  <c r="DG11" i="21"/>
  <c r="DF11" i="21"/>
  <c r="DE11" i="21"/>
  <c r="DD11" i="21"/>
  <c r="DC11" i="21"/>
  <c r="DB11" i="21"/>
  <c r="DA11" i="21"/>
  <c r="CZ11" i="21"/>
  <c r="CY11" i="21"/>
  <c r="CX11" i="21"/>
  <c r="CW11" i="21"/>
  <c r="CV11" i="21"/>
  <c r="CU11" i="21"/>
  <c r="CT11" i="21"/>
  <c r="CS11" i="21"/>
  <c r="CR11" i="21"/>
  <c r="CQ11" i="21"/>
  <c r="CP11" i="21"/>
  <c r="CO11" i="21"/>
  <c r="CN11" i="21"/>
  <c r="CM11" i="21"/>
  <c r="CL11" i="21"/>
  <c r="CK11" i="21"/>
  <c r="CJ11" i="21"/>
  <c r="CI11" i="21"/>
  <c r="CH11" i="21"/>
  <c r="CG11" i="21"/>
  <c r="CF11" i="21"/>
  <c r="CE11" i="21"/>
  <c r="CD11" i="21"/>
  <c r="CC11" i="21"/>
  <c r="CB11" i="21"/>
  <c r="CA11" i="21"/>
  <c r="BZ11" i="21"/>
  <c r="BY11" i="21"/>
  <c r="BX11" i="21"/>
  <c r="BW11" i="21"/>
  <c r="BV11" i="21"/>
  <c r="BU11" i="21"/>
  <c r="BT11" i="21"/>
  <c r="BS11" i="21"/>
  <c r="BQ11" i="21"/>
  <c r="BP11" i="21"/>
  <c r="BO11" i="21"/>
  <c r="BN11" i="21"/>
  <c r="BM11" i="21"/>
  <c r="BL11" i="21"/>
  <c r="BK11" i="21"/>
  <c r="BJ11" i="21"/>
  <c r="BI11" i="21"/>
  <c r="BH11" i="21"/>
  <c r="BG11" i="21"/>
  <c r="BF11" i="21"/>
  <c r="BE11" i="21"/>
  <c r="BD11" i="21"/>
  <c r="BC11" i="21"/>
  <c r="BB11" i="21"/>
  <c r="BA11" i="21"/>
  <c r="AZ11" i="21"/>
  <c r="AY11" i="21"/>
  <c r="AX11" i="21"/>
  <c r="AW11" i="21"/>
  <c r="AV11" i="21"/>
  <c r="AU11" i="21"/>
  <c r="AT11" i="21"/>
  <c r="AS11" i="21"/>
  <c r="AR11" i="21"/>
  <c r="AQ11" i="21"/>
  <c r="AP11" i="21"/>
  <c r="AO11" i="21"/>
  <c r="AN11" i="21"/>
  <c r="AM11" i="21"/>
  <c r="AL11" i="21"/>
  <c r="AK11" i="21"/>
  <c r="AJ11" i="21"/>
  <c r="AI11" i="21"/>
  <c r="AH11" i="21"/>
  <c r="AG11" i="21"/>
  <c r="AF11" i="21"/>
  <c r="AE11" i="21"/>
  <c r="AD11" i="21"/>
  <c r="AC11" i="21"/>
  <c r="AB11" i="21"/>
  <c r="AA11" i="21"/>
  <c r="Z11" i="21"/>
  <c r="Y11" i="21"/>
  <c r="X11" i="21"/>
  <c r="W11" i="21"/>
  <c r="V11" i="21"/>
  <c r="U11" i="21"/>
  <c r="T11" i="21"/>
  <c r="S11" i="21"/>
  <c r="R11" i="21"/>
  <c r="Q11" i="21"/>
  <c r="P11" i="21"/>
  <c r="O11" i="21"/>
  <c r="N11" i="21"/>
  <c r="M11" i="21"/>
  <c r="L11" i="21"/>
  <c r="K11" i="21"/>
  <c r="J11" i="21"/>
  <c r="I11" i="21"/>
  <c r="H11" i="21"/>
  <c r="G11" i="21"/>
  <c r="F11" i="21"/>
  <c r="E11" i="21"/>
  <c r="D11" i="21"/>
  <c r="C11" i="21"/>
  <c r="B11" i="21"/>
  <c r="A11" i="21"/>
  <c r="EF10" i="21"/>
  <c r="EE10" i="21"/>
  <c r="ED10" i="21"/>
  <c r="EC10" i="21"/>
  <c r="EB10" i="21"/>
  <c r="EA10" i="21"/>
  <c r="DZ10" i="21"/>
  <c r="DY10" i="21"/>
  <c r="DX10" i="21"/>
  <c r="DW10" i="21"/>
  <c r="DV10" i="21"/>
  <c r="DU10" i="21"/>
  <c r="DT10" i="21"/>
  <c r="DS10" i="21"/>
  <c r="DR10" i="21"/>
  <c r="DQ10" i="21"/>
  <c r="DP10" i="21"/>
  <c r="DO10" i="21"/>
  <c r="DN10" i="21"/>
  <c r="DM10" i="21"/>
  <c r="DL10" i="21"/>
  <c r="DK10" i="21"/>
  <c r="DJ10" i="21"/>
  <c r="DI10" i="21"/>
  <c r="DH10" i="21"/>
  <c r="DG10" i="21"/>
  <c r="DF10" i="21"/>
  <c r="DE10" i="21"/>
  <c r="DD10" i="21"/>
  <c r="DC10" i="21"/>
  <c r="DB10" i="21"/>
  <c r="DA10" i="21"/>
  <c r="CZ10" i="21"/>
  <c r="CY10" i="21"/>
  <c r="CX10" i="21"/>
  <c r="CW10" i="21"/>
  <c r="CV10" i="21"/>
  <c r="CU10" i="21"/>
  <c r="CT10" i="21"/>
  <c r="CS10" i="21"/>
  <c r="CR10" i="21"/>
  <c r="CQ10" i="21"/>
  <c r="CP10" i="21"/>
  <c r="CO10" i="21"/>
  <c r="CN10" i="21"/>
  <c r="CM10" i="21"/>
  <c r="CL10" i="21"/>
  <c r="CK10" i="21"/>
  <c r="CJ10" i="21"/>
  <c r="CI10" i="21"/>
  <c r="CH10" i="21"/>
  <c r="CG10" i="21"/>
  <c r="CF10" i="21"/>
  <c r="CE10" i="21"/>
  <c r="CD10" i="21"/>
  <c r="CC10" i="21"/>
  <c r="CB10" i="21"/>
  <c r="CA10" i="21"/>
  <c r="BZ10" i="21"/>
  <c r="BY10" i="21"/>
  <c r="BX10" i="21"/>
  <c r="BW10" i="21"/>
  <c r="BV10" i="21"/>
  <c r="BU10" i="21"/>
  <c r="BT10" i="21"/>
  <c r="BS10" i="21"/>
  <c r="BQ10" i="21"/>
  <c r="BP10" i="21"/>
  <c r="BO10" i="21"/>
  <c r="BN10" i="21"/>
  <c r="BM10" i="21"/>
  <c r="BL10" i="21"/>
  <c r="BK10" i="21"/>
  <c r="BJ10" i="21"/>
  <c r="BI10" i="21"/>
  <c r="BH10" i="21"/>
  <c r="BG10" i="21"/>
  <c r="BF10" i="21"/>
  <c r="BE10" i="21"/>
  <c r="BD10" i="21"/>
  <c r="BC10" i="21"/>
  <c r="BB10" i="21"/>
  <c r="BA10" i="21"/>
  <c r="AZ10" i="21"/>
  <c r="AY10" i="21"/>
  <c r="AX10" i="21"/>
  <c r="AW10" i="21"/>
  <c r="AV10" i="21"/>
  <c r="AU10" i="21"/>
  <c r="AT10" i="21"/>
  <c r="AS10" i="21"/>
  <c r="AR10" i="21"/>
  <c r="AQ10" i="21"/>
  <c r="AP10" i="21"/>
  <c r="AO10" i="21"/>
  <c r="AN10" i="21"/>
  <c r="AM10" i="21"/>
  <c r="AL10" i="21"/>
  <c r="AK10" i="21"/>
  <c r="AJ10" i="21"/>
  <c r="AI10" i="21"/>
  <c r="AH10" i="21"/>
  <c r="AG10" i="21"/>
  <c r="AF10" i="21"/>
  <c r="AE10" i="21"/>
  <c r="AD10" i="21"/>
  <c r="AC10" i="21"/>
  <c r="AB10" i="21"/>
  <c r="AA10" i="21"/>
  <c r="Z10" i="21"/>
  <c r="Y10" i="21"/>
  <c r="X10" i="21"/>
  <c r="W10" i="21"/>
  <c r="V10" i="21"/>
  <c r="U10" i="21"/>
  <c r="T10" i="21"/>
  <c r="S10" i="21"/>
  <c r="R10" i="21"/>
  <c r="Q10" i="21"/>
  <c r="P10" i="21"/>
  <c r="O10" i="21"/>
  <c r="N10" i="21"/>
  <c r="M10" i="21"/>
  <c r="L10" i="21"/>
  <c r="K10" i="21"/>
  <c r="J10" i="21"/>
  <c r="I10" i="21"/>
  <c r="H10" i="21"/>
  <c r="G10" i="21"/>
  <c r="F10" i="21"/>
  <c r="E10" i="21"/>
  <c r="D10" i="21"/>
  <c r="C10" i="21"/>
  <c r="B10" i="21"/>
  <c r="A10" i="21"/>
  <c r="EF9" i="21"/>
  <c r="EE9" i="21"/>
  <c r="ED9" i="21"/>
  <c r="EC9" i="21"/>
  <c r="EB9" i="21"/>
  <c r="EA9" i="21"/>
  <c r="DZ9" i="21"/>
  <c r="DY9" i="21"/>
  <c r="DX9" i="21"/>
  <c r="DW9" i="21"/>
  <c r="DV9" i="21"/>
  <c r="DU9" i="21"/>
  <c r="DT9" i="21"/>
  <c r="DS9" i="21"/>
  <c r="DR9" i="21"/>
  <c r="DQ9" i="21"/>
  <c r="DP9" i="21"/>
  <c r="DO9" i="21"/>
  <c r="DN9" i="21"/>
  <c r="DM9" i="21"/>
  <c r="DL9" i="21"/>
  <c r="DK9" i="21"/>
  <c r="DJ9" i="21"/>
  <c r="DI9" i="21"/>
  <c r="DH9" i="21"/>
  <c r="DG9" i="21"/>
  <c r="DF9" i="21"/>
  <c r="DE9" i="21"/>
  <c r="DD9" i="21"/>
  <c r="DC9" i="21"/>
  <c r="DB9" i="21"/>
  <c r="DA9" i="21"/>
  <c r="CZ9" i="21"/>
  <c r="CY9" i="21"/>
  <c r="CX9" i="21"/>
  <c r="CW9" i="21"/>
  <c r="CV9" i="21"/>
  <c r="CU9" i="21"/>
  <c r="CT9" i="21"/>
  <c r="CS9" i="21"/>
  <c r="CR9" i="21"/>
  <c r="CQ9" i="21"/>
  <c r="CP9" i="21"/>
  <c r="CO9" i="21"/>
  <c r="CN9" i="21"/>
  <c r="CM9" i="21"/>
  <c r="CL9" i="21"/>
  <c r="CK9" i="21"/>
  <c r="CJ9" i="21"/>
  <c r="CI9" i="21"/>
  <c r="CH9" i="21"/>
  <c r="CG9" i="21"/>
  <c r="CF9" i="21"/>
  <c r="CE9" i="21"/>
  <c r="CD9" i="21"/>
  <c r="CC9" i="21"/>
  <c r="CB9" i="21"/>
  <c r="CA9" i="21"/>
  <c r="BZ9" i="21"/>
  <c r="BY9" i="21"/>
  <c r="BX9" i="21"/>
  <c r="BW9" i="21"/>
  <c r="BV9" i="21"/>
  <c r="BU9" i="21"/>
  <c r="BT9" i="21"/>
  <c r="BS9" i="21"/>
  <c r="BQ9" i="21"/>
  <c r="BP9" i="21"/>
  <c r="BO9" i="21"/>
  <c r="BN9" i="21"/>
  <c r="BM9" i="21"/>
  <c r="BL9" i="21"/>
  <c r="BK9" i="21"/>
  <c r="BJ9" i="21"/>
  <c r="BI9" i="21"/>
  <c r="BH9" i="21"/>
  <c r="BG9" i="21"/>
  <c r="BF9" i="21"/>
  <c r="BE9" i="21"/>
  <c r="BD9" i="21"/>
  <c r="BC9" i="21"/>
  <c r="BB9" i="21"/>
  <c r="BA9" i="21"/>
  <c r="AZ9" i="21"/>
  <c r="AY9" i="21"/>
  <c r="AX9" i="21"/>
  <c r="AW9" i="21"/>
  <c r="AV9" i="21"/>
  <c r="AU9" i="21"/>
  <c r="AT9" i="21"/>
  <c r="AS9" i="21"/>
  <c r="AR9" i="21"/>
  <c r="AQ9" i="21"/>
  <c r="AP9" i="21"/>
  <c r="AO9" i="21"/>
  <c r="AN9" i="21"/>
  <c r="AM9" i="21"/>
  <c r="AL9" i="21"/>
  <c r="AK9" i="21"/>
  <c r="AJ9" i="21"/>
  <c r="AI9" i="21"/>
  <c r="AH9" i="21"/>
  <c r="AG9" i="21"/>
  <c r="AF9" i="21"/>
  <c r="AE9" i="21"/>
  <c r="AD9" i="21"/>
  <c r="AC9" i="21"/>
  <c r="AB9" i="21"/>
  <c r="AA9" i="21"/>
  <c r="Z9" i="21"/>
  <c r="Y9" i="21"/>
  <c r="X9" i="21"/>
  <c r="W9" i="21"/>
  <c r="V9" i="21"/>
  <c r="U9" i="21"/>
  <c r="T9" i="21"/>
  <c r="S9" i="21"/>
  <c r="R9" i="21"/>
  <c r="Q9" i="21"/>
  <c r="P9" i="21"/>
  <c r="O9" i="21"/>
  <c r="N9" i="21"/>
  <c r="M9" i="21"/>
  <c r="L9" i="21"/>
  <c r="K9" i="21"/>
  <c r="J9" i="21"/>
  <c r="I9" i="21"/>
  <c r="H9" i="21"/>
  <c r="G9" i="21"/>
  <c r="F9" i="21"/>
  <c r="E9" i="21"/>
  <c r="D9" i="21"/>
  <c r="C9" i="21"/>
  <c r="B9" i="21"/>
  <c r="A9" i="21"/>
  <c r="EF8" i="21"/>
  <c r="EE8" i="21"/>
  <c r="ED8" i="21"/>
  <c r="EC8" i="21"/>
  <c r="EB8" i="21"/>
  <c r="EA8" i="21"/>
  <c r="DZ8" i="21"/>
  <c r="DY8" i="21"/>
  <c r="DX8" i="21"/>
  <c r="DW8" i="21"/>
  <c r="DV8" i="21"/>
  <c r="DU8" i="21"/>
  <c r="DT8" i="21"/>
  <c r="DS8" i="21"/>
  <c r="DR8" i="21"/>
  <c r="DQ8" i="21"/>
  <c r="DP8" i="21"/>
  <c r="DO8" i="21"/>
  <c r="DN8" i="21"/>
  <c r="DM8" i="21"/>
  <c r="DL8" i="21"/>
  <c r="DK8" i="21"/>
  <c r="DJ8" i="21"/>
  <c r="DI8" i="21"/>
  <c r="DH8" i="21"/>
  <c r="DG8" i="21"/>
  <c r="DF8" i="21"/>
  <c r="DE8" i="21"/>
  <c r="DD8" i="21"/>
  <c r="DC8" i="21"/>
  <c r="DB8" i="21"/>
  <c r="DA8" i="21"/>
  <c r="CZ8" i="21"/>
  <c r="CY8" i="21"/>
  <c r="CX8" i="21"/>
  <c r="CW8" i="21"/>
  <c r="CV8" i="21"/>
  <c r="CU8" i="21"/>
  <c r="CT8" i="21"/>
  <c r="CS8" i="21"/>
  <c r="CR8" i="21"/>
  <c r="CQ8" i="21"/>
  <c r="CP8" i="21"/>
  <c r="CO8" i="21"/>
  <c r="CN8" i="21"/>
  <c r="CM8" i="21"/>
  <c r="CL8" i="21"/>
  <c r="CK8" i="21"/>
  <c r="CJ8" i="21"/>
  <c r="CI8" i="21"/>
  <c r="CH8" i="21"/>
  <c r="CG8" i="21"/>
  <c r="CF8" i="21"/>
  <c r="CE8" i="21"/>
  <c r="CD8" i="21"/>
  <c r="CC8" i="21"/>
  <c r="CB8" i="21"/>
  <c r="CA8" i="21"/>
  <c r="BZ8" i="21"/>
  <c r="BY8" i="21"/>
  <c r="BX8" i="21"/>
  <c r="BW8" i="21"/>
  <c r="BV8" i="21"/>
  <c r="BU8" i="21"/>
  <c r="BT8" i="21"/>
  <c r="BS8" i="21"/>
  <c r="BQ8" i="21"/>
  <c r="BP8" i="21"/>
  <c r="BO8" i="21"/>
  <c r="BN8" i="21"/>
  <c r="BM8" i="21"/>
  <c r="BL8" i="21"/>
  <c r="BK8" i="21"/>
  <c r="BJ8" i="21"/>
  <c r="BI8" i="21"/>
  <c r="BH8" i="21"/>
  <c r="BG8" i="21"/>
  <c r="BF8" i="21"/>
  <c r="BE8" i="21"/>
  <c r="BD8" i="21"/>
  <c r="BC8" i="21"/>
  <c r="BB8" i="21"/>
  <c r="BA8" i="21"/>
  <c r="AZ8" i="21"/>
  <c r="AY8" i="21"/>
  <c r="AX8" i="21"/>
  <c r="AW8" i="21"/>
  <c r="AV8" i="21"/>
  <c r="AU8" i="21"/>
  <c r="AT8" i="21"/>
  <c r="AS8" i="21"/>
  <c r="AR8" i="21"/>
  <c r="AQ8" i="21"/>
  <c r="AP8" i="21"/>
  <c r="AO8" i="21"/>
  <c r="AN8" i="21"/>
  <c r="AM8" i="21"/>
  <c r="AL8" i="21"/>
  <c r="AK8" i="21"/>
  <c r="AJ8" i="21"/>
  <c r="AI8" i="21"/>
  <c r="AH8" i="21"/>
  <c r="AG8" i="21"/>
  <c r="AF8" i="21"/>
  <c r="AE8" i="21"/>
  <c r="AD8" i="21"/>
  <c r="AC8" i="21"/>
  <c r="AB8" i="21"/>
  <c r="AA8" i="21"/>
  <c r="Z8" i="21"/>
  <c r="Y8" i="21"/>
  <c r="X8" i="21"/>
  <c r="W8" i="21"/>
  <c r="V8" i="21"/>
  <c r="U8" i="21"/>
  <c r="T8" i="21"/>
  <c r="S8" i="21"/>
  <c r="R8" i="21"/>
  <c r="Q8" i="21"/>
  <c r="P8" i="21"/>
  <c r="O8" i="21"/>
  <c r="N8" i="21"/>
  <c r="M8" i="21"/>
  <c r="L8" i="21"/>
  <c r="K8" i="21"/>
  <c r="J8" i="21"/>
  <c r="I8" i="21"/>
  <c r="H8" i="21"/>
  <c r="G8" i="21"/>
  <c r="F8" i="21"/>
  <c r="E8" i="21"/>
  <c r="D8" i="21"/>
  <c r="C8" i="21"/>
  <c r="B8" i="21"/>
  <c r="A8" i="21"/>
  <c r="EF7" i="21"/>
  <c r="EE7" i="21"/>
  <c r="ED7" i="21"/>
  <c r="EC7" i="21"/>
  <c r="EB7" i="21"/>
  <c r="EA7" i="21"/>
  <c r="DZ7" i="21"/>
  <c r="DY7" i="21"/>
  <c r="DX7" i="21"/>
  <c r="DW7" i="21"/>
  <c r="DV7" i="21"/>
  <c r="DU7" i="21"/>
  <c r="DT7" i="21"/>
  <c r="DS7" i="21"/>
  <c r="DR7" i="21"/>
  <c r="DQ7" i="21"/>
  <c r="DP7" i="21"/>
  <c r="DO7" i="21"/>
  <c r="DN7" i="21"/>
  <c r="DM7" i="21"/>
  <c r="DL7" i="21"/>
  <c r="DK7" i="21"/>
  <c r="DJ7" i="21"/>
  <c r="DI7" i="21"/>
  <c r="DH7" i="21"/>
  <c r="DG7" i="21"/>
  <c r="DF7" i="21"/>
  <c r="DE7" i="21"/>
  <c r="DD7" i="21"/>
  <c r="DC7" i="21"/>
  <c r="DB7" i="21"/>
  <c r="DA7" i="21"/>
  <c r="CZ7" i="21"/>
  <c r="CY7" i="21"/>
  <c r="CX7" i="21"/>
  <c r="CW7" i="21"/>
  <c r="CV7" i="21"/>
  <c r="CU7" i="21"/>
  <c r="CT7" i="21"/>
  <c r="CS7" i="21"/>
  <c r="CR7" i="21"/>
  <c r="CQ7" i="21"/>
  <c r="CP7" i="21"/>
  <c r="CO7" i="21"/>
  <c r="CN7" i="21"/>
  <c r="CM7" i="21"/>
  <c r="CL7" i="21"/>
  <c r="CK7" i="21"/>
  <c r="CJ7" i="21"/>
  <c r="CI7" i="21"/>
  <c r="CH7" i="21"/>
  <c r="CG7" i="21"/>
  <c r="CF7" i="21"/>
  <c r="CE7" i="21"/>
  <c r="CD7" i="21"/>
  <c r="CC7" i="21"/>
  <c r="CB7" i="21"/>
  <c r="CA7" i="21"/>
  <c r="BZ7" i="21"/>
  <c r="BY7" i="21"/>
  <c r="BX7" i="21"/>
  <c r="BW7" i="21"/>
  <c r="BV7" i="21"/>
  <c r="BU7" i="21"/>
  <c r="BT7" i="21"/>
  <c r="BS7" i="21"/>
  <c r="BQ7" i="21"/>
  <c r="BP7" i="21"/>
  <c r="BO7" i="21"/>
  <c r="BN7" i="21"/>
  <c r="BM7" i="21"/>
  <c r="BL7" i="21"/>
  <c r="BK7" i="21"/>
  <c r="BJ7" i="21"/>
  <c r="BI7" i="21"/>
  <c r="BH7" i="21"/>
  <c r="BG7" i="21"/>
  <c r="BF7" i="21"/>
  <c r="BE7" i="21"/>
  <c r="BD7" i="21"/>
  <c r="BC7" i="21"/>
  <c r="BB7" i="21"/>
  <c r="BA7" i="21"/>
  <c r="AZ7" i="21"/>
  <c r="AY7" i="21"/>
  <c r="AX7" i="21"/>
  <c r="AW7" i="21"/>
  <c r="AV7" i="21"/>
  <c r="AU7" i="21"/>
  <c r="AT7" i="21"/>
  <c r="AS7" i="21"/>
  <c r="AR7" i="21"/>
  <c r="AQ7" i="21"/>
  <c r="AP7" i="21"/>
  <c r="AO7" i="21"/>
  <c r="AN7" i="21"/>
  <c r="AM7" i="21"/>
  <c r="AL7" i="21"/>
  <c r="AK7" i="21"/>
  <c r="AJ7" i="21"/>
  <c r="AI7" i="21"/>
  <c r="AH7" i="21"/>
  <c r="AG7" i="21"/>
  <c r="AF7" i="21"/>
  <c r="AE7" i="21"/>
  <c r="AD7" i="21"/>
  <c r="AC7" i="21"/>
  <c r="AB7" i="21"/>
  <c r="AA7" i="21"/>
  <c r="Z7" i="21"/>
  <c r="Y7" i="21"/>
  <c r="X7" i="21"/>
  <c r="W7" i="21"/>
  <c r="V7" i="21"/>
  <c r="U7" i="21"/>
  <c r="T7" i="21"/>
  <c r="S7" i="21"/>
  <c r="R7" i="21"/>
  <c r="Q7" i="21"/>
  <c r="P7" i="21"/>
  <c r="O7" i="21"/>
  <c r="N7" i="21"/>
  <c r="M7" i="21"/>
  <c r="L7" i="21"/>
  <c r="K7" i="21"/>
  <c r="J7" i="21"/>
  <c r="I7" i="21"/>
  <c r="H7" i="21"/>
  <c r="G7" i="21"/>
  <c r="F7" i="21"/>
  <c r="E7" i="21"/>
  <c r="D7" i="21"/>
  <c r="C7" i="21"/>
  <c r="B7" i="21"/>
  <c r="A7" i="21"/>
  <c r="EF6" i="21"/>
  <c r="EE6" i="21"/>
  <c r="ED6" i="21"/>
  <c r="EC6" i="21"/>
  <c r="EB6" i="21"/>
  <c r="EA6" i="21"/>
  <c r="DZ6" i="21"/>
  <c r="DY6" i="21"/>
  <c r="DX6" i="21"/>
  <c r="DW6" i="21"/>
  <c r="DV6" i="21"/>
  <c r="DU6" i="21"/>
  <c r="DT6" i="21"/>
  <c r="DS6" i="21"/>
  <c r="DR6" i="21"/>
  <c r="DQ6" i="21"/>
  <c r="DP6" i="21"/>
  <c r="DO6" i="21"/>
  <c r="DN6" i="21"/>
  <c r="DM6" i="21"/>
  <c r="DL6" i="21"/>
  <c r="DK6" i="21"/>
  <c r="DJ6" i="21"/>
  <c r="DI6" i="21"/>
  <c r="DH6" i="21"/>
  <c r="DG6" i="21"/>
  <c r="DF6" i="21"/>
  <c r="DE6" i="21"/>
  <c r="DD6" i="21"/>
  <c r="DC6" i="21"/>
  <c r="DB6" i="21"/>
  <c r="DA6" i="21"/>
  <c r="CZ6" i="21"/>
  <c r="CY6" i="21"/>
  <c r="CX6" i="21"/>
  <c r="CW6" i="21"/>
  <c r="CV6" i="21"/>
  <c r="CU6" i="21"/>
  <c r="CT6" i="21"/>
  <c r="CS6" i="21"/>
  <c r="CR6" i="21"/>
  <c r="CQ6" i="21"/>
  <c r="CP6" i="21"/>
  <c r="CO6" i="21"/>
  <c r="CN6" i="21"/>
  <c r="CM6" i="21"/>
  <c r="CL6" i="21"/>
  <c r="CK6" i="21"/>
  <c r="CJ6" i="21"/>
  <c r="CI6" i="21"/>
  <c r="CH6" i="21"/>
  <c r="CG6" i="21"/>
  <c r="CF6" i="21"/>
  <c r="CE6" i="21"/>
  <c r="CD6" i="21"/>
  <c r="CC6" i="21"/>
  <c r="CB6" i="21"/>
  <c r="CA6" i="21"/>
  <c r="BZ6" i="21"/>
  <c r="BY6" i="21"/>
  <c r="BX6" i="21"/>
  <c r="BW6" i="21"/>
  <c r="BV6" i="21"/>
  <c r="BU6" i="21"/>
  <c r="BT6" i="21"/>
  <c r="BS6" i="21"/>
  <c r="BQ6" i="21"/>
  <c r="BP6" i="21"/>
  <c r="BO6" i="21"/>
  <c r="BN6" i="21"/>
  <c r="BM6" i="21"/>
  <c r="BL6" i="21"/>
  <c r="BK6" i="21"/>
  <c r="BJ6" i="21"/>
  <c r="BI6" i="21"/>
  <c r="BH6" i="21"/>
  <c r="BG6" i="21"/>
  <c r="BF6" i="21"/>
  <c r="BE6" i="21"/>
  <c r="BD6" i="21"/>
  <c r="BC6" i="21"/>
  <c r="BB6" i="21"/>
  <c r="BA6" i="21"/>
  <c r="AZ6" i="21"/>
  <c r="AY6" i="21"/>
  <c r="AX6" i="21"/>
  <c r="AW6" i="21"/>
  <c r="AV6" i="21"/>
  <c r="AU6" i="21"/>
  <c r="AT6" i="21"/>
  <c r="AS6" i="21"/>
  <c r="AR6" i="21"/>
  <c r="AQ6" i="21"/>
  <c r="AP6" i="21"/>
  <c r="AO6" i="21"/>
  <c r="AN6" i="21"/>
  <c r="AM6" i="21"/>
  <c r="AL6" i="21"/>
  <c r="AK6" i="21"/>
  <c r="AJ6" i="21"/>
  <c r="AI6" i="21"/>
  <c r="AH6" i="21"/>
  <c r="AG6" i="21"/>
  <c r="AF6" i="21"/>
  <c r="AE6" i="21"/>
  <c r="AD6" i="21"/>
  <c r="AC6" i="21"/>
  <c r="AB6" i="21"/>
  <c r="AA6" i="21"/>
  <c r="Z6" i="21"/>
  <c r="Y6" i="21"/>
  <c r="X6" i="21"/>
  <c r="W6" i="21"/>
  <c r="V6" i="21"/>
  <c r="U6" i="21"/>
  <c r="T6" i="21"/>
  <c r="S6" i="21"/>
  <c r="R6" i="21"/>
  <c r="Q6" i="21"/>
  <c r="P6" i="21"/>
  <c r="O6" i="21"/>
  <c r="N6" i="21"/>
  <c r="M6" i="21"/>
  <c r="L6" i="21"/>
  <c r="K6" i="21"/>
  <c r="J6" i="21"/>
  <c r="I6" i="21"/>
  <c r="H6" i="21"/>
  <c r="G6" i="21"/>
  <c r="F6" i="21"/>
  <c r="E6" i="21"/>
  <c r="D6" i="21"/>
  <c r="C6" i="21"/>
  <c r="B6" i="21"/>
  <c r="A6" i="21"/>
  <c r="S123" i="36"/>
  <c r="R123" i="36"/>
  <c r="Q123" i="36"/>
  <c r="P123" i="36"/>
  <c r="O123" i="36"/>
  <c r="N123" i="36"/>
  <c r="M123" i="36"/>
  <c r="L123" i="36"/>
  <c r="K123" i="36"/>
  <c r="J123" i="36"/>
  <c r="I123" i="36"/>
  <c r="H123" i="36"/>
  <c r="G123" i="36"/>
  <c r="F123" i="36"/>
  <c r="E123" i="36"/>
  <c r="D123" i="36"/>
  <c r="C123" i="36"/>
  <c r="B123" i="36"/>
  <c r="A123" i="36"/>
  <c r="S122" i="36"/>
  <c r="R122" i="36"/>
  <c r="Q122" i="36"/>
  <c r="P122" i="36"/>
  <c r="O122" i="36"/>
  <c r="N122" i="36"/>
  <c r="M122" i="36"/>
  <c r="L122" i="36"/>
  <c r="K122" i="36"/>
  <c r="J122" i="36"/>
  <c r="I122" i="36"/>
  <c r="H122" i="36"/>
  <c r="G122" i="36"/>
  <c r="F122" i="36"/>
  <c r="E122" i="36"/>
  <c r="D122" i="36"/>
  <c r="C122" i="36"/>
  <c r="B122" i="36"/>
  <c r="A122" i="36"/>
  <c r="S121" i="36"/>
  <c r="R121" i="36"/>
  <c r="Q121" i="36"/>
  <c r="P121" i="36"/>
  <c r="O121" i="36"/>
  <c r="N121" i="36"/>
  <c r="M121" i="36"/>
  <c r="L121" i="36"/>
  <c r="K121" i="36"/>
  <c r="J121" i="36"/>
  <c r="I121" i="36"/>
  <c r="H121" i="36"/>
  <c r="G121" i="36"/>
  <c r="F121" i="36"/>
  <c r="E121" i="36"/>
  <c r="D121" i="36"/>
  <c r="C121" i="36"/>
  <c r="B121" i="36"/>
  <c r="A121" i="36"/>
  <c r="S120" i="36"/>
  <c r="R120" i="36"/>
  <c r="Q120" i="36"/>
  <c r="P120" i="36"/>
  <c r="O120" i="36"/>
  <c r="N120" i="36"/>
  <c r="M120" i="36"/>
  <c r="L120" i="36"/>
  <c r="K120" i="36"/>
  <c r="J120" i="36"/>
  <c r="I120" i="36"/>
  <c r="H120" i="36"/>
  <c r="G120" i="36"/>
  <c r="F120" i="36"/>
  <c r="E120" i="36"/>
  <c r="D120" i="36"/>
  <c r="C120" i="36"/>
  <c r="B120" i="36"/>
  <c r="A120" i="36"/>
  <c r="S119" i="36"/>
  <c r="R119" i="36"/>
  <c r="Q119" i="36"/>
  <c r="P119" i="36"/>
  <c r="O119" i="36"/>
  <c r="N119" i="36"/>
  <c r="M119" i="36"/>
  <c r="L119" i="36"/>
  <c r="K119" i="36"/>
  <c r="J119" i="36"/>
  <c r="I119" i="36"/>
  <c r="H119" i="36"/>
  <c r="G119" i="36"/>
  <c r="F119" i="36"/>
  <c r="E119" i="36"/>
  <c r="D119" i="36"/>
  <c r="C119" i="36"/>
  <c r="B119" i="36"/>
  <c r="A119" i="36"/>
  <c r="S118" i="36"/>
  <c r="R118" i="36"/>
  <c r="Q118" i="36"/>
  <c r="P118" i="36"/>
  <c r="O118" i="36"/>
  <c r="N118" i="36"/>
  <c r="M118" i="36"/>
  <c r="L118" i="36"/>
  <c r="K118" i="36"/>
  <c r="J118" i="36"/>
  <c r="I118" i="36"/>
  <c r="H118" i="36"/>
  <c r="G118" i="36"/>
  <c r="F118" i="36"/>
  <c r="E118" i="36"/>
  <c r="D118" i="36"/>
  <c r="C118" i="36"/>
  <c r="B118" i="36"/>
  <c r="A118" i="36"/>
  <c r="S117" i="36"/>
  <c r="R117" i="36"/>
  <c r="Q117" i="36"/>
  <c r="P117" i="36"/>
  <c r="O117" i="36"/>
  <c r="N117" i="36"/>
  <c r="M117" i="36"/>
  <c r="L117" i="36"/>
  <c r="K117" i="36"/>
  <c r="J117" i="36"/>
  <c r="I117" i="36"/>
  <c r="H117" i="36"/>
  <c r="G117" i="36"/>
  <c r="F117" i="36"/>
  <c r="E117" i="36"/>
  <c r="D117" i="36"/>
  <c r="C117" i="36"/>
  <c r="B117" i="36"/>
  <c r="A117" i="36"/>
  <c r="S116" i="36"/>
  <c r="R116" i="36"/>
  <c r="Q116" i="36"/>
  <c r="P116" i="36"/>
  <c r="O116" i="36"/>
  <c r="N116" i="36"/>
  <c r="M116" i="36"/>
  <c r="L116" i="36"/>
  <c r="K116" i="36"/>
  <c r="J116" i="36"/>
  <c r="I116" i="36"/>
  <c r="H116" i="36"/>
  <c r="G116" i="36"/>
  <c r="F116" i="36"/>
  <c r="E116" i="36"/>
  <c r="D116" i="36"/>
  <c r="C116" i="36"/>
  <c r="B116" i="36"/>
  <c r="A116" i="36"/>
  <c r="S115" i="36"/>
  <c r="R115" i="36"/>
  <c r="Q115" i="36"/>
  <c r="P115" i="36"/>
  <c r="O115" i="36"/>
  <c r="N115" i="36"/>
  <c r="M115" i="36"/>
  <c r="L115" i="36"/>
  <c r="K115" i="36"/>
  <c r="J115" i="36"/>
  <c r="I115" i="36"/>
  <c r="H115" i="36"/>
  <c r="G115" i="36"/>
  <c r="F115" i="36"/>
  <c r="E115" i="36"/>
  <c r="D115" i="36"/>
  <c r="C115" i="36"/>
  <c r="B115" i="36"/>
  <c r="A115" i="36"/>
  <c r="S114" i="36"/>
  <c r="R114" i="36"/>
  <c r="Q114" i="36"/>
  <c r="P114" i="36"/>
  <c r="O114" i="36"/>
  <c r="N114" i="36"/>
  <c r="M114" i="36"/>
  <c r="L114" i="36"/>
  <c r="K114" i="36"/>
  <c r="J114" i="36"/>
  <c r="I114" i="36"/>
  <c r="H114" i="36"/>
  <c r="G114" i="36"/>
  <c r="F114" i="36"/>
  <c r="E114" i="36"/>
  <c r="D114" i="36"/>
  <c r="C114" i="36"/>
  <c r="B114" i="36"/>
  <c r="A114" i="36"/>
  <c r="S113" i="36"/>
  <c r="R113" i="36"/>
  <c r="Q113" i="36"/>
  <c r="P113" i="36"/>
  <c r="O113" i="36"/>
  <c r="N113" i="36"/>
  <c r="M113" i="36"/>
  <c r="L113" i="36"/>
  <c r="K113" i="36"/>
  <c r="J113" i="36"/>
  <c r="I113" i="36"/>
  <c r="H113" i="36"/>
  <c r="G113" i="36"/>
  <c r="F113" i="36"/>
  <c r="E113" i="36"/>
  <c r="D113" i="36"/>
  <c r="C113" i="36"/>
  <c r="B113" i="36"/>
  <c r="A113" i="36"/>
  <c r="S112" i="36"/>
  <c r="R112" i="36"/>
  <c r="Q112" i="36"/>
  <c r="P112" i="36"/>
  <c r="O112" i="36"/>
  <c r="N112" i="36"/>
  <c r="M112" i="36"/>
  <c r="L112" i="36"/>
  <c r="K112" i="36"/>
  <c r="J112" i="36"/>
  <c r="I112" i="36"/>
  <c r="H112" i="36"/>
  <c r="G112" i="36"/>
  <c r="F112" i="36"/>
  <c r="E112" i="36"/>
  <c r="D112" i="36"/>
  <c r="C112" i="36"/>
  <c r="B112" i="36"/>
  <c r="A112" i="36"/>
  <c r="S111" i="36"/>
  <c r="R111" i="36"/>
  <c r="Q111" i="36"/>
  <c r="P111" i="36"/>
  <c r="O111" i="36"/>
  <c r="N111" i="36"/>
  <c r="M111" i="36"/>
  <c r="L111" i="36"/>
  <c r="K111" i="36"/>
  <c r="J111" i="36"/>
  <c r="I111" i="36"/>
  <c r="H111" i="36"/>
  <c r="G111" i="36"/>
  <c r="F111" i="36"/>
  <c r="E111" i="36"/>
  <c r="D111" i="36"/>
  <c r="C111" i="36"/>
  <c r="B111" i="36"/>
  <c r="A111" i="36"/>
  <c r="S110" i="36"/>
  <c r="R110" i="36"/>
  <c r="Q110" i="36"/>
  <c r="P110" i="36"/>
  <c r="O110" i="36"/>
  <c r="N110" i="36"/>
  <c r="M110" i="36"/>
  <c r="L110" i="36"/>
  <c r="K110" i="36"/>
  <c r="J110" i="36"/>
  <c r="I110" i="36"/>
  <c r="H110" i="36"/>
  <c r="G110" i="36"/>
  <c r="F110" i="36"/>
  <c r="E110" i="36"/>
  <c r="D110" i="36"/>
  <c r="C110" i="36"/>
  <c r="B110" i="36"/>
  <c r="A110" i="36"/>
  <c r="S109" i="36"/>
  <c r="R109" i="36"/>
  <c r="Q109" i="36"/>
  <c r="P109" i="36"/>
  <c r="O109" i="36"/>
  <c r="N109" i="36"/>
  <c r="M109" i="36"/>
  <c r="L109" i="36"/>
  <c r="K109" i="36"/>
  <c r="J109" i="36"/>
  <c r="I109" i="36"/>
  <c r="H109" i="36"/>
  <c r="G109" i="36"/>
  <c r="F109" i="36"/>
  <c r="E109" i="36"/>
  <c r="D109" i="36"/>
  <c r="C109" i="36"/>
  <c r="B109" i="36"/>
  <c r="A109" i="36"/>
  <c r="S108" i="36"/>
  <c r="R108" i="36"/>
  <c r="Q108" i="36"/>
  <c r="P108" i="36"/>
  <c r="O108" i="36"/>
  <c r="N108" i="36"/>
  <c r="M108" i="36"/>
  <c r="L108" i="36"/>
  <c r="K108" i="36"/>
  <c r="J108" i="36"/>
  <c r="I108" i="36"/>
  <c r="H108" i="36"/>
  <c r="G108" i="36"/>
  <c r="F108" i="36"/>
  <c r="E108" i="36"/>
  <c r="D108" i="36"/>
  <c r="C108" i="36"/>
  <c r="B108" i="36"/>
  <c r="A108" i="36"/>
  <c r="S107" i="36"/>
  <c r="R107" i="36"/>
  <c r="Q107" i="36"/>
  <c r="P107" i="36"/>
  <c r="O107" i="36"/>
  <c r="N107" i="36"/>
  <c r="M107" i="36"/>
  <c r="L107" i="36"/>
  <c r="K107" i="36"/>
  <c r="J107" i="36"/>
  <c r="I107" i="36"/>
  <c r="H107" i="36"/>
  <c r="G107" i="36"/>
  <c r="F107" i="36"/>
  <c r="E107" i="36"/>
  <c r="D107" i="36"/>
  <c r="C107" i="36"/>
  <c r="B107" i="36"/>
  <c r="A107" i="36"/>
  <c r="S106" i="36"/>
  <c r="R106" i="36"/>
  <c r="Q106" i="36"/>
  <c r="P106" i="36"/>
  <c r="O106" i="36"/>
  <c r="N106" i="36"/>
  <c r="M106" i="36"/>
  <c r="L106" i="36"/>
  <c r="K106" i="36"/>
  <c r="J106" i="36"/>
  <c r="I106" i="36"/>
  <c r="H106" i="36"/>
  <c r="G106" i="36"/>
  <c r="F106" i="36"/>
  <c r="E106" i="36"/>
  <c r="D106" i="36"/>
  <c r="C106" i="36"/>
  <c r="B106" i="36"/>
  <c r="A106" i="36"/>
  <c r="S105" i="36"/>
  <c r="R105" i="36"/>
  <c r="Q105" i="36"/>
  <c r="P105" i="36"/>
  <c r="O105" i="36"/>
  <c r="N105" i="36"/>
  <c r="M105" i="36"/>
  <c r="L105" i="36"/>
  <c r="K105" i="36"/>
  <c r="J105" i="36"/>
  <c r="I105" i="36"/>
  <c r="H105" i="36"/>
  <c r="G105" i="36"/>
  <c r="F105" i="36"/>
  <c r="E105" i="36"/>
  <c r="D105" i="36"/>
  <c r="C105" i="36"/>
  <c r="B105" i="36"/>
  <c r="A105" i="36"/>
  <c r="S104" i="36"/>
  <c r="R104" i="36"/>
  <c r="Q104" i="36"/>
  <c r="P104" i="36"/>
  <c r="O104" i="36"/>
  <c r="N104" i="36"/>
  <c r="M104" i="36"/>
  <c r="L104" i="36"/>
  <c r="K104" i="36"/>
  <c r="J104" i="36"/>
  <c r="I104" i="36"/>
  <c r="H104" i="36"/>
  <c r="G104" i="36"/>
  <c r="F104" i="36"/>
  <c r="E104" i="36"/>
  <c r="D104" i="36"/>
  <c r="C104" i="36"/>
  <c r="B104" i="36"/>
  <c r="A104" i="36"/>
  <c r="S103" i="36"/>
  <c r="R103" i="36"/>
  <c r="Q103" i="36"/>
  <c r="P103" i="36"/>
  <c r="O103" i="36"/>
  <c r="N103" i="36"/>
  <c r="M103" i="36"/>
  <c r="L103" i="36"/>
  <c r="K103" i="36"/>
  <c r="J103" i="36"/>
  <c r="I103" i="36"/>
  <c r="H103" i="36"/>
  <c r="G103" i="36"/>
  <c r="F103" i="36"/>
  <c r="E103" i="36"/>
  <c r="D103" i="36"/>
  <c r="C103" i="36"/>
  <c r="B103" i="36"/>
  <c r="A103" i="36"/>
  <c r="S102" i="36"/>
  <c r="R102" i="36"/>
  <c r="Q102" i="36"/>
  <c r="P102" i="36"/>
  <c r="O102" i="36"/>
  <c r="N102" i="36"/>
  <c r="M102" i="36"/>
  <c r="L102" i="36"/>
  <c r="K102" i="36"/>
  <c r="J102" i="36"/>
  <c r="I102" i="36"/>
  <c r="H102" i="36"/>
  <c r="G102" i="36"/>
  <c r="F102" i="36"/>
  <c r="E102" i="36"/>
  <c r="D102" i="36"/>
  <c r="C102" i="36"/>
  <c r="B102" i="36"/>
  <c r="A102" i="36"/>
  <c r="S101" i="36"/>
  <c r="R101" i="36"/>
  <c r="Q101" i="36"/>
  <c r="P101" i="36"/>
  <c r="O101" i="36"/>
  <c r="N101" i="36"/>
  <c r="M101" i="36"/>
  <c r="L101" i="36"/>
  <c r="K101" i="36"/>
  <c r="J101" i="36"/>
  <c r="I101" i="36"/>
  <c r="H101" i="36"/>
  <c r="G101" i="36"/>
  <c r="F101" i="36"/>
  <c r="E101" i="36"/>
  <c r="D101" i="36"/>
  <c r="C101" i="36"/>
  <c r="B101" i="36"/>
  <c r="A101" i="36"/>
  <c r="S100" i="36"/>
  <c r="R100" i="36"/>
  <c r="Q100" i="36"/>
  <c r="P100" i="36"/>
  <c r="O100" i="36"/>
  <c r="N100" i="36"/>
  <c r="M100" i="36"/>
  <c r="L100" i="36"/>
  <c r="K100" i="36"/>
  <c r="J100" i="36"/>
  <c r="I100" i="36"/>
  <c r="H100" i="36"/>
  <c r="G100" i="36"/>
  <c r="F100" i="36"/>
  <c r="E100" i="36"/>
  <c r="D100" i="36"/>
  <c r="C100" i="36"/>
  <c r="B100" i="36"/>
  <c r="A100" i="36"/>
  <c r="S99" i="36"/>
  <c r="R99" i="36"/>
  <c r="Q99" i="36"/>
  <c r="P99" i="36"/>
  <c r="O99" i="36"/>
  <c r="N99" i="36"/>
  <c r="M99" i="36"/>
  <c r="L99" i="36"/>
  <c r="K99" i="36"/>
  <c r="J99" i="36"/>
  <c r="I99" i="36"/>
  <c r="H99" i="36"/>
  <c r="G99" i="36"/>
  <c r="F99" i="36"/>
  <c r="E99" i="36"/>
  <c r="D99" i="36"/>
  <c r="C99" i="36"/>
  <c r="B99" i="36"/>
  <c r="A99" i="36"/>
  <c r="S98" i="36"/>
  <c r="R98" i="36"/>
  <c r="Q98" i="36"/>
  <c r="P98" i="36"/>
  <c r="O98" i="36"/>
  <c r="N98" i="36"/>
  <c r="M98" i="36"/>
  <c r="L98" i="36"/>
  <c r="K98" i="36"/>
  <c r="J98" i="36"/>
  <c r="I98" i="36"/>
  <c r="H98" i="36"/>
  <c r="G98" i="36"/>
  <c r="F98" i="36"/>
  <c r="E98" i="36"/>
  <c r="D98" i="36"/>
  <c r="C98" i="36"/>
  <c r="B98" i="36"/>
  <c r="A98" i="36"/>
  <c r="S97" i="36"/>
  <c r="R97" i="36"/>
  <c r="Q97" i="36"/>
  <c r="P97" i="36"/>
  <c r="O97" i="36"/>
  <c r="N97" i="36"/>
  <c r="M97" i="36"/>
  <c r="L97" i="36"/>
  <c r="K97" i="36"/>
  <c r="J97" i="36"/>
  <c r="I97" i="36"/>
  <c r="H97" i="36"/>
  <c r="G97" i="36"/>
  <c r="F97" i="36"/>
  <c r="E97" i="36"/>
  <c r="D97" i="36"/>
  <c r="C97" i="36"/>
  <c r="B97" i="36"/>
  <c r="A97" i="36"/>
  <c r="S96" i="36"/>
  <c r="R96" i="36"/>
  <c r="Q96" i="36"/>
  <c r="P96" i="36"/>
  <c r="O96" i="36"/>
  <c r="N96" i="36"/>
  <c r="M96" i="36"/>
  <c r="L96" i="36"/>
  <c r="K96" i="36"/>
  <c r="J96" i="36"/>
  <c r="I96" i="36"/>
  <c r="H96" i="36"/>
  <c r="G96" i="36"/>
  <c r="F96" i="36"/>
  <c r="E96" i="36"/>
  <c r="D96" i="36"/>
  <c r="C96" i="36"/>
  <c r="B96" i="36"/>
  <c r="A96" i="36"/>
  <c r="S95" i="36"/>
  <c r="R95" i="36"/>
  <c r="Q95" i="36"/>
  <c r="P95" i="36"/>
  <c r="O95" i="36"/>
  <c r="N95" i="36"/>
  <c r="M95" i="36"/>
  <c r="L95" i="36"/>
  <c r="K95" i="36"/>
  <c r="J95" i="36"/>
  <c r="I95" i="36"/>
  <c r="H95" i="36"/>
  <c r="G95" i="36"/>
  <c r="F95" i="36"/>
  <c r="E95" i="36"/>
  <c r="D95" i="36"/>
  <c r="C95" i="36"/>
  <c r="B95" i="36"/>
  <c r="A95" i="36"/>
  <c r="S94" i="36"/>
  <c r="R94" i="36"/>
  <c r="Q94" i="36"/>
  <c r="P94" i="36"/>
  <c r="O94" i="36"/>
  <c r="N94" i="36"/>
  <c r="M94" i="36"/>
  <c r="L94" i="36"/>
  <c r="K94" i="36"/>
  <c r="J94" i="36"/>
  <c r="I94" i="36"/>
  <c r="H94" i="36"/>
  <c r="G94" i="36"/>
  <c r="F94" i="36"/>
  <c r="E94" i="36"/>
  <c r="D94" i="36"/>
  <c r="C94" i="36"/>
  <c r="B94" i="36"/>
  <c r="A94" i="36"/>
  <c r="S93" i="36"/>
  <c r="R93" i="36"/>
  <c r="Q93" i="36"/>
  <c r="P93" i="36"/>
  <c r="O93" i="36"/>
  <c r="N93" i="36"/>
  <c r="M93" i="36"/>
  <c r="L93" i="36"/>
  <c r="K93" i="36"/>
  <c r="J93" i="36"/>
  <c r="I93" i="36"/>
  <c r="H93" i="36"/>
  <c r="G93" i="36"/>
  <c r="F93" i="36"/>
  <c r="E93" i="36"/>
  <c r="D93" i="36"/>
  <c r="C93" i="36"/>
  <c r="B93" i="36"/>
  <c r="A93" i="36"/>
  <c r="S92" i="36"/>
  <c r="R92" i="36"/>
  <c r="Q92" i="36"/>
  <c r="P92" i="36"/>
  <c r="O92" i="36"/>
  <c r="N92" i="36"/>
  <c r="M92" i="36"/>
  <c r="L92" i="36"/>
  <c r="K92" i="36"/>
  <c r="J92" i="36"/>
  <c r="I92" i="36"/>
  <c r="H92" i="36"/>
  <c r="G92" i="36"/>
  <c r="F92" i="36"/>
  <c r="E92" i="36"/>
  <c r="D92" i="36"/>
  <c r="C92" i="36"/>
  <c r="B92" i="36"/>
  <c r="A92" i="36"/>
  <c r="S91" i="36"/>
  <c r="R91" i="36"/>
  <c r="Q91" i="36"/>
  <c r="P91" i="36"/>
  <c r="O91" i="36"/>
  <c r="N91" i="36"/>
  <c r="M91" i="36"/>
  <c r="L91" i="36"/>
  <c r="K91" i="36"/>
  <c r="J91" i="36"/>
  <c r="I91" i="36"/>
  <c r="H91" i="36"/>
  <c r="G91" i="36"/>
  <c r="F91" i="36"/>
  <c r="E91" i="36"/>
  <c r="D91" i="36"/>
  <c r="C91" i="36"/>
  <c r="B91" i="36"/>
  <c r="A91" i="36"/>
  <c r="S90" i="36"/>
  <c r="R90" i="36"/>
  <c r="Q90" i="36"/>
  <c r="P90" i="36"/>
  <c r="O90" i="36"/>
  <c r="N90" i="36"/>
  <c r="M90" i="36"/>
  <c r="L90" i="36"/>
  <c r="K90" i="36"/>
  <c r="J90" i="36"/>
  <c r="I90" i="36"/>
  <c r="H90" i="36"/>
  <c r="G90" i="36"/>
  <c r="F90" i="36"/>
  <c r="E90" i="36"/>
  <c r="D90" i="36"/>
  <c r="C90" i="36"/>
  <c r="B90" i="36"/>
  <c r="A90" i="36"/>
  <c r="S89" i="36"/>
  <c r="R89" i="36"/>
  <c r="Q89" i="36"/>
  <c r="P89" i="36"/>
  <c r="O89" i="36"/>
  <c r="N89" i="36"/>
  <c r="M89" i="36"/>
  <c r="L89" i="36"/>
  <c r="K89" i="36"/>
  <c r="J89" i="36"/>
  <c r="I89" i="36"/>
  <c r="H89" i="36"/>
  <c r="G89" i="36"/>
  <c r="F89" i="36"/>
  <c r="E89" i="36"/>
  <c r="D89" i="36"/>
  <c r="C89" i="36"/>
  <c r="B89" i="36"/>
  <c r="A89" i="36"/>
  <c r="S88" i="36"/>
  <c r="R88" i="36"/>
  <c r="Q88" i="36"/>
  <c r="P88" i="36"/>
  <c r="O88" i="36"/>
  <c r="N88" i="36"/>
  <c r="M88" i="36"/>
  <c r="L88" i="36"/>
  <c r="K88" i="36"/>
  <c r="J88" i="36"/>
  <c r="I88" i="36"/>
  <c r="H88" i="36"/>
  <c r="G88" i="36"/>
  <c r="F88" i="36"/>
  <c r="E88" i="36"/>
  <c r="D88" i="36"/>
  <c r="C88" i="36"/>
  <c r="B88" i="36"/>
  <c r="A88" i="36"/>
  <c r="S87" i="36"/>
  <c r="R87" i="36"/>
  <c r="Q87" i="36"/>
  <c r="P87" i="36"/>
  <c r="O87" i="36"/>
  <c r="N87" i="36"/>
  <c r="M87" i="36"/>
  <c r="L87" i="36"/>
  <c r="K87" i="36"/>
  <c r="J87" i="36"/>
  <c r="I87" i="36"/>
  <c r="H87" i="36"/>
  <c r="G87" i="36"/>
  <c r="F87" i="36"/>
  <c r="E87" i="36"/>
  <c r="D87" i="36"/>
  <c r="C87" i="36"/>
  <c r="B87" i="36"/>
  <c r="A87" i="36"/>
  <c r="S86" i="36"/>
  <c r="R86" i="36"/>
  <c r="Q86" i="36"/>
  <c r="P86" i="36"/>
  <c r="O86" i="36"/>
  <c r="N86" i="36"/>
  <c r="M86" i="36"/>
  <c r="L86" i="36"/>
  <c r="K86" i="36"/>
  <c r="J86" i="36"/>
  <c r="I86" i="36"/>
  <c r="H86" i="36"/>
  <c r="G86" i="36"/>
  <c r="F86" i="36"/>
  <c r="E86" i="36"/>
  <c r="D86" i="36"/>
  <c r="C86" i="36"/>
  <c r="B86" i="36"/>
  <c r="A86" i="36"/>
  <c r="S85" i="36"/>
  <c r="R85" i="36"/>
  <c r="Q85" i="36"/>
  <c r="P85" i="36"/>
  <c r="O85" i="36"/>
  <c r="N85" i="36"/>
  <c r="M85" i="36"/>
  <c r="L85" i="36"/>
  <c r="K85" i="36"/>
  <c r="J85" i="36"/>
  <c r="I85" i="36"/>
  <c r="H85" i="36"/>
  <c r="G85" i="36"/>
  <c r="F85" i="36"/>
  <c r="E85" i="36"/>
  <c r="D85" i="36"/>
  <c r="C85" i="36"/>
  <c r="B85" i="36"/>
  <c r="A85" i="36"/>
  <c r="S84" i="36"/>
  <c r="R84" i="36"/>
  <c r="Q84" i="36"/>
  <c r="P84" i="36"/>
  <c r="O84" i="36"/>
  <c r="N84" i="36"/>
  <c r="M84" i="36"/>
  <c r="L84" i="36"/>
  <c r="K84" i="36"/>
  <c r="J84" i="36"/>
  <c r="I84" i="36"/>
  <c r="H84" i="36"/>
  <c r="G84" i="36"/>
  <c r="F84" i="36"/>
  <c r="E84" i="36"/>
  <c r="D84" i="36"/>
  <c r="C84" i="36"/>
  <c r="B84" i="36"/>
  <c r="A84" i="36"/>
  <c r="S83" i="36"/>
  <c r="R83" i="36"/>
  <c r="Q83" i="36"/>
  <c r="P83" i="36"/>
  <c r="O83" i="36"/>
  <c r="N83" i="36"/>
  <c r="M83" i="36"/>
  <c r="L83" i="36"/>
  <c r="K83" i="36"/>
  <c r="J83" i="36"/>
  <c r="I83" i="36"/>
  <c r="H83" i="36"/>
  <c r="G83" i="36"/>
  <c r="F83" i="36"/>
  <c r="E83" i="36"/>
  <c r="D83" i="36"/>
  <c r="C83" i="36"/>
  <c r="B83" i="36"/>
  <c r="A83" i="36"/>
  <c r="S82" i="36"/>
  <c r="R82" i="36"/>
  <c r="Q82" i="36"/>
  <c r="P82" i="36"/>
  <c r="O82" i="36"/>
  <c r="N82" i="36"/>
  <c r="M82" i="36"/>
  <c r="L82" i="36"/>
  <c r="K82" i="36"/>
  <c r="J82" i="36"/>
  <c r="I82" i="36"/>
  <c r="H82" i="36"/>
  <c r="G82" i="36"/>
  <c r="F82" i="36"/>
  <c r="E82" i="36"/>
  <c r="D82" i="36"/>
  <c r="C82" i="36"/>
  <c r="B82" i="36"/>
  <c r="A82" i="36"/>
  <c r="S81" i="36"/>
  <c r="R81" i="36"/>
  <c r="Q81" i="36"/>
  <c r="P81" i="36"/>
  <c r="O81" i="36"/>
  <c r="N81" i="36"/>
  <c r="M81" i="36"/>
  <c r="L81" i="36"/>
  <c r="K81" i="36"/>
  <c r="J81" i="36"/>
  <c r="I81" i="36"/>
  <c r="H81" i="36"/>
  <c r="G81" i="36"/>
  <c r="F81" i="36"/>
  <c r="E81" i="36"/>
  <c r="D81" i="36"/>
  <c r="C81" i="36"/>
  <c r="B81" i="36"/>
  <c r="A81" i="36"/>
  <c r="S80" i="36"/>
  <c r="R80" i="36"/>
  <c r="Q80" i="36"/>
  <c r="P80" i="36"/>
  <c r="O80" i="36"/>
  <c r="N80" i="36"/>
  <c r="M80" i="36"/>
  <c r="L80" i="36"/>
  <c r="K80" i="36"/>
  <c r="J80" i="36"/>
  <c r="I80" i="36"/>
  <c r="H80" i="36"/>
  <c r="G80" i="36"/>
  <c r="F80" i="36"/>
  <c r="E80" i="36"/>
  <c r="D80" i="36"/>
  <c r="C80" i="36"/>
  <c r="B80" i="36"/>
  <c r="A80" i="36"/>
  <c r="S79" i="36"/>
  <c r="R79" i="36"/>
  <c r="Q79" i="36"/>
  <c r="P79" i="36"/>
  <c r="O79" i="36"/>
  <c r="N79" i="36"/>
  <c r="M79" i="36"/>
  <c r="L79" i="36"/>
  <c r="K79" i="36"/>
  <c r="J79" i="36"/>
  <c r="I79" i="36"/>
  <c r="H79" i="36"/>
  <c r="G79" i="36"/>
  <c r="F79" i="36"/>
  <c r="E79" i="36"/>
  <c r="D79" i="36"/>
  <c r="C79" i="36"/>
  <c r="B79" i="36"/>
  <c r="A79" i="36"/>
  <c r="S78" i="36"/>
  <c r="R78" i="36"/>
  <c r="Q78" i="36"/>
  <c r="P78" i="36"/>
  <c r="O78" i="36"/>
  <c r="N78" i="36"/>
  <c r="M78" i="36"/>
  <c r="L78" i="36"/>
  <c r="K78" i="36"/>
  <c r="J78" i="36"/>
  <c r="I78" i="36"/>
  <c r="H78" i="36"/>
  <c r="G78" i="36"/>
  <c r="F78" i="36"/>
  <c r="E78" i="36"/>
  <c r="D78" i="36"/>
  <c r="C78" i="36"/>
  <c r="B78" i="36"/>
  <c r="A78" i="36"/>
  <c r="S77" i="36"/>
  <c r="R77" i="36"/>
  <c r="Q77" i="36"/>
  <c r="P77" i="36"/>
  <c r="O77" i="36"/>
  <c r="N77" i="36"/>
  <c r="M77" i="36"/>
  <c r="L77" i="36"/>
  <c r="K77" i="36"/>
  <c r="J77" i="36"/>
  <c r="I77" i="36"/>
  <c r="H77" i="36"/>
  <c r="G77" i="36"/>
  <c r="F77" i="36"/>
  <c r="E77" i="36"/>
  <c r="D77" i="36"/>
  <c r="C77" i="36"/>
  <c r="B77" i="36"/>
  <c r="A77" i="36"/>
  <c r="S76" i="36"/>
  <c r="R76" i="36"/>
  <c r="Q76" i="36"/>
  <c r="P76" i="36"/>
  <c r="O76" i="36"/>
  <c r="N76" i="36"/>
  <c r="M76" i="36"/>
  <c r="L76" i="36"/>
  <c r="K76" i="36"/>
  <c r="J76" i="36"/>
  <c r="I76" i="36"/>
  <c r="H76" i="36"/>
  <c r="G76" i="36"/>
  <c r="F76" i="36"/>
  <c r="E76" i="36"/>
  <c r="D76" i="36"/>
  <c r="C76" i="36"/>
  <c r="B76" i="36"/>
  <c r="A76" i="36"/>
  <c r="S75" i="36"/>
  <c r="R75" i="36"/>
  <c r="Q75" i="36"/>
  <c r="P75" i="36"/>
  <c r="O75" i="36"/>
  <c r="N75" i="36"/>
  <c r="M75" i="36"/>
  <c r="L75" i="36"/>
  <c r="K75" i="36"/>
  <c r="J75" i="36"/>
  <c r="I75" i="36"/>
  <c r="H75" i="36"/>
  <c r="G75" i="36"/>
  <c r="F75" i="36"/>
  <c r="E75" i="36"/>
  <c r="D75" i="36"/>
  <c r="C75" i="36"/>
  <c r="B75" i="36"/>
  <c r="A75" i="36"/>
  <c r="S74" i="36"/>
  <c r="R74" i="36"/>
  <c r="Q74" i="36"/>
  <c r="P74" i="36"/>
  <c r="O74" i="36"/>
  <c r="N74" i="36"/>
  <c r="M74" i="36"/>
  <c r="L74" i="36"/>
  <c r="K74" i="36"/>
  <c r="J74" i="36"/>
  <c r="I74" i="36"/>
  <c r="H74" i="36"/>
  <c r="G74" i="36"/>
  <c r="F74" i="36"/>
  <c r="E74" i="36"/>
  <c r="D74" i="36"/>
  <c r="C74" i="36"/>
  <c r="B74" i="36"/>
  <c r="A74" i="36"/>
  <c r="S73" i="36"/>
  <c r="R73" i="36"/>
  <c r="Q73" i="36"/>
  <c r="P73" i="36"/>
  <c r="O73" i="36"/>
  <c r="N73" i="36"/>
  <c r="M73" i="36"/>
  <c r="L73" i="36"/>
  <c r="K73" i="36"/>
  <c r="J73" i="36"/>
  <c r="I73" i="36"/>
  <c r="H73" i="36"/>
  <c r="G73" i="36"/>
  <c r="F73" i="36"/>
  <c r="E73" i="36"/>
  <c r="D73" i="36"/>
  <c r="C73" i="36"/>
  <c r="B73" i="36"/>
  <c r="A73" i="36"/>
  <c r="S72" i="36"/>
  <c r="R72" i="36"/>
  <c r="Q72" i="36"/>
  <c r="P72" i="36"/>
  <c r="O72" i="36"/>
  <c r="N72" i="36"/>
  <c r="M72" i="36"/>
  <c r="L72" i="36"/>
  <c r="K72" i="36"/>
  <c r="J72" i="36"/>
  <c r="I72" i="36"/>
  <c r="H72" i="36"/>
  <c r="G72" i="36"/>
  <c r="F72" i="36"/>
  <c r="E72" i="36"/>
  <c r="D72" i="36"/>
  <c r="C72" i="36"/>
  <c r="B72" i="36"/>
  <c r="A72" i="36"/>
  <c r="S71" i="36"/>
  <c r="R71" i="36"/>
  <c r="Q71" i="36"/>
  <c r="P71" i="36"/>
  <c r="O71" i="36"/>
  <c r="N71" i="36"/>
  <c r="M71" i="36"/>
  <c r="L71" i="36"/>
  <c r="K71" i="36"/>
  <c r="J71" i="36"/>
  <c r="I71" i="36"/>
  <c r="H71" i="36"/>
  <c r="G71" i="36"/>
  <c r="F71" i="36"/>
  <c r="E71" i="36"/>
  <c r="D71" i="36"/>
  <c r="C71" i="36"/>
  <c r="B71" i="36"/>
  <c r="A71" i="36"/>
  <c r="S70" i="36"/>
  <c r="R70" i="36"/>
  <c r="Q70" i="36"/>
  <c r="P70" i="36"/>
  <c r="O70" i="36"/>
  <c r="N70" i="36"/>
  <c r="M70" i="36"/>
  <c r="L70" i="36"/>
  <c r="K70" i="36"/>
  <c r="J70" i="36"/>
  <c r="I70" i="36"/>
  <c r="H70" i="36"/>
  <c r="G70" i="36"/>
  <c r="F70" i="36"/>
  <c r="E70" i="36"/>
  <c r="D70" i="36"/>
  <c r="C70" i="36"/>
  <c r="B70" i="36"/>
  <c r="A70" i="36"/>
  <c r="S69" i="36"/>
  <c r="R69" i="36"/>
  <c r="Q69" i="36"/>
  <c r="P69" i="36"/>
  <c r="O69" i="36"/>
  <c r="N69" i="36"/>
  <c r="M69" i="36"/>
  <c r="L69" i="36"/>
  <c r="K69" i="36"/>
  <c r="J69" i="36"/>
  <c r="I69" i="36"/>
  <c r="H69" i="36"/>
  <c r="G69" i="36"/>
  <c r="F69" i="36"/>
  <c r="E69" i="36"/>
  <c r="D69" i="36"/>
  <c r="C69" i="36"/>
  <c r="B69" i="36"/>
  <c r="A69" i="36"/>
  <c r="S68" i="36"/>
  <c r="R68" i="36"/>
  <c r="Q68" i="36"/>
  <c r="P68" i="36"/>
  <c r="O68" i="36"/>
  <c r="N68" i="36"/>
  <c r="M68" i="36"/>
  <c r="L68" i="36"/>
  <c r="K68" i="36"/>
  <c r="J68" i="36"/>
  <c r="I68" i="36"/>
  <c r="H68" i="36"/>
  <c r="G68" i="36"/>
  <c r="F68" i="36"/>
  <c r="E68" i="36"/>
  <c r="D68" i="36"/>
  <c r="C68" i="36"/>
  <c r="B68" i="36"/>
  <c r="A68" i="36"/>
  <c r="S67" i="36"/>
  <c r="R67" i="36"/>
  <c r="Q67" i="36"/>
  <c r="P67" i="36"/>
  <c r="O67" i="36"/>
  <c r="N67" i="36"/>
  <c r="M67" i="36"/>
  <c r="L67" i="36"/>
  <c r="K67" i="36"/>
  <c r="J67" i="36"/>
  <c r="I67" i="36"/>
  <c r="H67" i="36"/>
  <c r="G67" i="36"/>
  <c r="F67" i="36"/>
  <c r="E67" i="36"/>
  <c r="D67" i="36"/>
  <c r="C67" i="36"/>
  <c r="B67" i="36"/>
  <c r="A67" i="36"/>
  <c r="S66" i="36"/>
  <c r="R66" i="36"/>
  <c r="Q66" i="36"/>
  <c r="P66" i="36"/>
  <c r="O66" i="36"/>
  <c r="N66" i="36"/>
  <c r="M66" i="36"/>
  <c r="L66" i="36"/>
  <c r="K66" i="36"/>
  <c r="J66" i="36"/>
  <c r="I66" i="36"/>
  <c r="H66" i="36"/>
  <c r="G66" i="36"/>
  <c r="F66" i="36"/>
  <c r="E66" i="36"/>
  <c r="D66" i="36"/>
  <c r="C66" i="36"/>
  <c r="B66" i="36"/>
  <c r="A66" i="36"/>
  <c r="S65" i="36"/>
  <c r="R65" i="36"/>
  <c r="Q65" i="36"/>
  <c r="P65" i="36"/>
  <c r="O65" i="36"/>
  <c r="N65" i="36"/>
  <c r="M65" i="36"/>
  <c r="L65" i="36"/>
  <c r="K65" i="36"/>
  <c r="J65" i="36"/>
  <c r="I65" i="36"/>
  <c r="H65" i="36"/>
  <c r="G65" i="36"/>
  <c r="F65" i="36"/>
  <c r="E65" i="36"/>
  <c r="D65" i="36"/>
  <c r="C65" i="36"/>
  <c r="B65" i="36"/>
  <c r="A65" i="36"/>
  <c r="S64" i="36"/>
  <c r="R64" i="36"/>
  <c r="Q64" i="36"/>
  <c r="P64" i="36"/>
  <c r="O64" i="36"/>
  <c r="N64" i="36"/>
  <c r="M64" i="36"/>
  <c r="L64" i="36"/>
  <c r="K64" i="36"/>
  <c r="J64" i="36"/>
  <c r="I64" i="36"/>
  <c r="H64" i="36"/>
  <c r="G64" i="36"/>
  <c r="F64" i="36"/>
  <c r="E64" i="36"/>
  <c r="D64" i="36"/>
  <c r="C64" i="36"/>
  <c r="B64" i="36"/>
  <c r="A64" i="36"/>
  <c r="S63" i="36"/>
  <c r="R63" i="36"/>
  <c r="Q63" i="36"/>
  <c r="P63" i="36"/>
  <c r="O63" i="36"/>
  <c r="N63" i="36"/>
  <c r="M63" i="36"/>
  <c r="L63" i="36"/>
  <c r="K63" i="36"/>
  <c r="J63" i="36"/>
  <c r="I63" i="36"/>
  <c r="H63" i="36"/>
  <c r="G63" i="36"/>
  <c r="F63" i="36"/>
  <c r="E63" i="36"/>
  <c r="D63" i="36"/>
  <c r="C63" i="36"/>
  <c r="B63" i="36"/>
  <c r="A63" i="36"/>
  <c r="S62" i="36"/>
  <c r="R62" i="36"/>
  <c r="Q62" i="36"/>
  <c r="P62" i="36"/>
  <c r="O62" i="36"/>
  <c r="N62" i="36"/>
  <c r="M62" i="36"/>
  <c r="L62" i="36"/>
  <c r="K62" i="36"/>
  <c r="J62" i="36"/>
  <c r="I62" i="36"/>
  <c r="H62" i="36"/>
  <c r="G62" i="36"/>
  <c r="F62" i="36"/>
  <c r="E62" i="36"/>
  <c r="D62" i="36"/>
  <c r="C62" i="36"/>
  <c r="B62" i="36"/>
  <c r="A62" i="36"/>
  <c r="S61" i="36"/>
  <c r="R61" i="36"/>
  <c r="Q61" i="36"/>
  <c r="P61" i="36"/>
  <c r="O61" i="36"/>
  <c r="N61" i="36"/>
  <c r="M61" i="36"/>
  <c r="L61" i="36"/>
  <c r="K61" i="36"/>
  <c r="J61" i="36"/>
  <c r="I61" i="36"/>
  <c r="H61" i="36"/>
  <c r="G61" i="36"/>
  <c r="F61" i="36"/>
  <c r="E61" i="36"/>
  <c r="D61" i="36"/>
  <c r="C61" i="36"/>
  <c r="B61" i="36"/>
  <c r="A61" i="36"/>
  <c r="S60" i="36"/>
  <c r="R60" i="36"/>
  <c r="Q60" i="36"/>
  <c r="P60" i="36"/>
  <c r="O60" i="36"/>
  <c r="N60" i="36"/>
  <c r="M60" i="36"/>
  <c r="L60" i="36"/>
  <c r="K60" i="36"/>
  <c r="J60" i="36"/>
  <c r="I60" i="36"/>
  <c r="H60" i="36"/>
  <c r="G60" i="36"/>
  <c r="F60" i="36"/>
  <c r="E60" i="36"/>
  <c r="D60" i="36"/>
  <c r="C60" i="36"/>
  <c r="B60" i="36"/>
  <c r="A60" i="36"/>
  <c r="S59" i="36"/>
  <c r="R59" i="36"/>
  <c r="Q59" i="36"/>
  <c r="P59" i="36"/>
  <c r="O59" i="36"/>
  <c r="N59" i="36"/>
  <c r="M59" i="36"/>
  <c r="L59" i="36"/>
  <c r="K59" i="36"/>
  <c r="J59" i="36"/>
  <c r="I59" i="36"/>
  <c r="H59" i="36"/>
  <c r="G59" i="36"/>
  <c r="F59" i="36"/>
  <c r="E59" i="36"/>
  <c r="D59" i="36"/>
  <c r="C59" i="36"/>
  <c r="B59" i="36"/>
  <c r="A59" i="36"/>
  <c r="S58" i="36"/>
  <c r="R58" i="36"/>
  <c r="Q58" i="36"/>
  <c r="P58" i="36"/>
  <c r="O58" i="36"/>
  <c r="N58" i="36"/>
  <c r="M58" i="36"/>
  <c r="L58" i="36"/>
  <c r="K58" i="36"/>
  <c r="J58" i="36"/>
  <c r="I58" i="36"/>
  <c r="H58" i="36"/>
  <c r="G58" i="36"/>
  <c r="F58" i="36"/>
  <c r="E58" i="36"/>
  <c r="D58" i="36"/>
  <c r="C58" i="36"/>
  <c r="B58" i="36"/>
  <c r="A58" i="36"/>
  <c r="S57" i="36"/>
  <c r="R57" i="36"/>
  <c r="Q57" i="36"/>
  <c r="P57" i="36"/>
  <c r="O57" i="36"/>
  <c r="N57" i="36"/>
  <c r="M57" i="36"/>
  <c r="L57" i="36"/>
  <c r="K57" i="36"/>
  <c r="J57" i="36"/>
  <c r="I57" i="36"/>
  <c r="H57" i="36"/>
  <c r="G57" i="36"/>
  <c r="F57" i="36"/>
  <c r="E57" i="36"/>
  <c r="D57" i="36"/>
  <c r="C57" i="36"/>
  <c r="B57" i="36"/>
  <c r="A57" i="36"/>
  <c r="S56" i="36"/>
  <c r="R56" i="36"/>
  <c r="Q56" i="36"/>
  <c r="P56" i="36"/>
  <c r="O56" i="36"/>
  <c r="N56" i="36"/>
  <c r="M56" i="36"/>
  <c r="L56" i="36"/>
  <c r="K56" i="36"/>
  <c r="J56" i="36"/>
  <c r="I56" i="36"/>
  <c r="H56" i="36"/>
  <c r="G56" i="36"/>
  <c r="F56" i="36"/>
  <c r="E56" i="36"/>
  <c r="D56" i="36"/>
  <c r="C56" i="36"/>
  <c r="B56" i="36"/>
  <c r="A56" i="36"/>
  <c r="S55" i="36"/>
  <c r="R55" i="36"/>
  <c r="Q55" i="36"/>
  <c r="P55" i="36"/>
  <c r="O55" i="36"/>
  <c r="N55" i="36"/>
  <c r="M55" i="36"/>
  <c r="L55" i="36"/>
  <c r="K55" i="36"/>
  <c r="J55" i="36"/>
  <c r="I55" i="36"/>
  <c r="H55" i="36"/>
  <c r="G55" i="36"/>
  <c r="F55" i="36"/>
  <c r="E55" i="36"/>
  <c r="D55" i="36"/>
  <c r="C55" i="36"/>
  <c r="B55" i="36"/>
  <c r="A55" i="36"/>
  <c r="S54" i="36"/>
  <c r="R54" i="36"/>
  <c r="Q54" i="36"/>
  <c r="P54" i="36"/>
  <c r="O54" i="36"/>
  <c r="N54" i="36"/>
  <c r="M54" i="36"/>
  <c r="L54" i="36"/>
  <c r="K54" i="36"/>
  <c r="J54" i="36"/>
  <c r="I54" i="36"/>
  <c r="H54" i="36"/>
  <c r="G54" i="36"/>
  <c r="F54" i="36"/>
  <c r="E54" i="36"/>
  <c r="D54" i="36"/>
  <c r="C54" i="36"/>
  <c r="B54" i="36"/>
  <c r="A54" i="36"/>
  <c r="S53" i="36"/>
  <c r="R53" i="36"/>
  <c r="Q53" i="36"/>
  <c r="P53" i="36"/>
  <c r="O53" i="36"/>
  <c r="N53" i="36"/>
  <c r="M53" i="36"/>
  <c r="L53" i="36"/>
  <c r="K53" i="36"/>
  <c r="J53" i="36"/>
  <c r="I53" i="36"/>
  <c r="H53" i="36"/>
  <c r="G53" i="36"/>
  <c r="F53" i="36"/>
  <c r="E53" i="36"/>
  <c r="D53" i="36"/>
  <c r="C53" i="36"/>
  <c r="B53" i="36"/>
  <c r="A53" i="36"/>
  <c r="S52" i="36"/>
  <c r="R52" i="36"/>
  <c r="Q52" i="36"/>
  <c r="P52" i="36"/>
  <c r="O52" i="36"/>
  <c r="N52" i="36"/>
  <c r="M52" i="36"/>
  <c r="L52" i="36"/>
  <c r="K52" i="36"/>
  <c r="J52" i="36"/>
  <c r="I52" i="36"/>
  <c r="H52" i="36"/>
  <c r="G52" i="36"/>
  <c r="F52" i="36"/>
  <c r="E52" i="36"/>
  <c r="D52" i="36"/>
  <c r="C52" i="36"/>
  <c r="B52" i="36"/>
  <c r="A52" i="36"/>
  <c r="S51" i="36"/>
  <c r="R51" i="36"/>
  <c r="Q51" i="36"/>
  <c r="P51" i="36"/>
  <c r="O51" i="36"/>
  <c r="N51" i="36"/>
  <c r="M51" i="36"/>
  <c r="L51" i="36"/>
  <c r="K51" i="36"/>
  <c r="J51" i="36"/>
  <c r="I51" i="36"/>
  <c r="H51" i="36"/>
  <c r="G51" i="36"/>
  <c r="F51" i="36"/>
  <c r="E51" i="36"/>
  <c r="D51" i="36"/>
  <c r="C51" i="36"/>
  <c r="B51" i="36"/>
  <c r="A51" i="36"/>
  <c r="S50" i="36"/>
  <c r="R50" i="36"/>
  <c r="Q50" i="36"/>
  <c r="P50" i="36"/>
  <c r="O50" i="36"/>
  <c r="N50" i="36"/>
  <c r="M50" i="36"/>
  <c r="L50" i="36"/>
  <c r="K50" i="36"/>
  <c r="J50" i="36"/>
  <c r="I50" i="36"/>
  <c r="H50" i="36"/>
  <c r="G50" i="36"/>
  <c r="F50" i="36"/>
  <c r="E50" i="36"/>
  <c r="D50" i="36"/>
  <c r="C50" i="36"/>
  <c r="B50" i="36"/>
  <c r="A50" i="36"/>
  <c r="S49" i="36"/>
  <c r="R49" i="36"/>
  <c r="Q49" i="36"/>
  <c r="P49" i="36"/>
  <c r="O49" i="36"/>
  <c r="N49" i="36"/>
  <c r="M49" i="36"/>
  <c r="L49" i="36"/>
  <c r="K49" i="36"/>
  <c r="J49" i="36"/>
  <c r="I49" i="36"/>
  <c r="H49" i="36"/>
  <c r="G49" i="36"/>
  <c r="F49" i="36"/>
  <c r="E49" i="36"/>
  <c r="D49" i="36"/>
  <c r="C49" i="36"/>
  <c r="B49" i="36"/>
  <c r="A49" i="36"/>
  <c r="S48" i="36"/>
  <c r="R48" i="36"/>
  <c r="Q48" i="36"/>
  <c r="P48" i="36"/>
  <c r="O48" i="36"/>
  <c r="N48" i="36"/>
  <c r="M48" i="36"/>
  <c r="L48" i="36"/>
  <c r="K48" i="36"/>
  <c r="J48" i="36"/>
  <c r="I48" i="36"/>
  <c r="H48" i="36"/>
  <c r="G48" i="36"/>
  <c r="F48" i="36"/>
  <c r="E48" i="36"/>
  <c r="D48" i="36"/>
  <c r="C48" i="36"/>
  <c r="B48" i="36"/>
  <c r="A48" i="36"/>
  <c r="S47" i="36"/>
  <c r="R47" i="36"/>
  <c r="Q47" i="36"/>
  <c r="P47" i="36"/>
  <c r="O47" i="36"/>
  <c r="N47" i="36"/>
  <c r="M47" i="36"/>
  <c r="L47" i="36"/>
  <c r="K47" i="36"/>
  <c r="J47" i="36"/>
  <c r="I47" i="36"/>
  <c r="H47" i="36"/>
  <c r="G47" i="36"/>
  <c r="F47" i="36"/>
  <c r="E47" i="36"/>
  <c r="D47" i="36"/>
  <c r="C47" i="36"/>
  <c r="B47" i="36"/>
  <c r="A47" i="36"/>
  <c r="S46" i="36"/>
  <c r="R46" i="36"/>
  <c r="Q46" i="36"/>
  <c r="P46" i="36"/>
  <c r="O46" i="36"/>
  <c r="N46" i="36"/>
  <c r="M46" i="36"/>
  <c r="L46" i="36"/>
  <c r="K46" i="36"/>
  <c r="J46" i="36"/>
  <c r="I46" i="36"/>
  <c r="H46" i="36"/>
  <c r="G46" i="36"/>
  <c r="F46" i="36"/>
  <c r="E46" i="36"/>
  <c r="D46" i="36"/>
  <c r="C46" i="36"/>
  <c r="B46" i="36"/>
  <c r="A46" i="36"/>
  <c r="S45" i="36"/>
  <c r="R45" i="36"/>
  <c r="Q45" i="36"/>
  <c r="P45" i="36"/>
  <c r="O45" i="36"/>
  <c r="N45" i="36"/>
  <c r="M45" i="36"/>
  <c r="L45" i="36"/>
  <c r="K45" i="36"/>
  <c r="J45" i="36"/>
  <c r="I45" i="36"/>
  <c r="H45" i="36"/>
  <c r="G45" i="36"/>
  <c r="F45" i="36"/>
  <c r="E45" i="36"/>
  <c r="D45" i="36"/>
  <c r="C45" i="36"/>
  <c r="B45" i="36"/>
  <c r="A45" i="36"/>
  <c r="S44" i="36"/>
  <c r="R44" i="36"/>
  <c r="Q44" i="36"/>
  <c r="P44" i="36"/>
  <c r="O44" i="36"/>
  <c r="N44" i="36"/>
  <c r="M44" i="36"/>
  <c r="L44" i="36"/>
  <c r="K44" i="36"/>
  <c r="J44" i="36"/>
  <c r="I44" i="36"/>
  <c r="H44" i="36"/>
  <c r="G44" i="36"/>
  <c r="F44" i="36"/>
  <c r="E44" i="36"/>
  <c r="D44" i="36"/>
  <c r="C44" i="36"/>
  <c r="B44" i="36"/>
  <c r="A44" i="36"/>
  <c r="S43" i="36"/>
  <c r="R43" i="36"/>
  <c r="Q43" i="36"/>
  <c r="P43" i="36"/>
  <c r="O43" i="36"/>
  <c r="N43" i="36"/>
  <c r="M43" i="36"/>
  <c r="L43" i="36"/>
  <c r="K43" i="36"/>
  <c r="J43" i="36"/>
  <c r="I43" i="36"/>
  <c r="H43" i="36"/>
  <c r="G43" i="36"/>
  <c r="F43" i="36"/>
  <c r="E43" i="36"/>
  <c r="D43" i="36"/>
  <c r="C43" i="36"/>
  <c r="B43" i="36"/>
  <c r="A43" i="36"/>
  <c r="S42" i="36"/>
  <c r="R42" i="36"/>
  <c r="Q42" i="36"/>
  <c r="P42" i="36"/>
  <c r="O42" i="36"/>
  <c r="N42" i="36"/>
  <c r="M42" i="36"/>
  <c r="L42" i="36"/>
  <c r="K42" i="36"/>
  <c r="J42" i="36"/>
  <c r="I42" i="36"/>
  <c r="H42" i="36"/>
  <c r="G42" i="36"/>
  <c r="F42" i="36"/>
  <c r="E42" i="36"/>
  <c r="D42" i="36"/>
  <c r="C42" i="36"/>
  <c r="B42" i="36"/>
  <c r="A42" i="36"/>
  <c r="S41" i="36"/>
  <c r="R41" i="36"/>
  <c r="Q41" i="36"/>
  <c r="P41" i="36"/>
  <c r="O41" i="36"/>
  <c r="N41" i="36"/>
  <c r="M41" i="36"/>
  <c r="L41" i="36"/>
  <c r="K41" i="36"/>
  <c r="J41" i="36"/>
  <c r="I41" i="36"/>
  <c r="H41" i="36"/>
  <c r="G41" i="36"/>
  <c r="F41" i="36"/>
  <c r="E41" i="36"/>
  <c r="D41" i="36"/>
  <c r="C41" i="36"/>
  <c r="B41" i="36"/>
  <c r="A41" i="36"/>
  <c r="S40" i="36"/>
  <c r="R40" i="36"/>
  <c r="Q40" i="36"/>
  <c r="P40" i="36"/>
  <c r="O40" i="36"/>
  <c r="N40" i="36"/>
  <c r="M40" i="36"/>
  <c r="L40" i="36"/>
  <c r="K40" i="36"/>
  <c r="J40" i="36"/>
  <c r="I40" i="36"/>
  <c r="H40" i="36"/>
  <c r="G40" i="36"/>
  <c r="F40" i="36"/>
  <c r="E40" i="36"/>
  <c r="D40" i="36"/>
  <c r="C40" i="36"/>
  <c r="B40" i="36"/>
  <c r="A40" i="36"/>
  <c r="S39" i="36"/>
  <c r="R39" i="36"/>
  <c r="Q39" i="36"/>
  <c r="P39" i="36"/>
  <c r="O39" i="36"/>
  <c r="N39" i="36"/>
  <c r="M39" i="36"/>
  <c r="L39" i="36"/>
  <c r="K39" i="36"/>
  <c r="J39" i="36"/>
  <c r="I39" i="36"/>
  <c r="H39" i="36"/>
  <c r="G39" i="36"/>
  <c r="F39" i="36"/>
  <c r="E39" i="36"/>
  <c r="D39" i="36"/>
  <c r="C39" i="36"/>
  <c r="B39" i="36"/>
  <c r="A39" i="36"/>
  <c r="S38" i="36"/>
  <c r="R38" i="36"/>
  <c r="Q38" i="36"/>
  <c r="P38" i="36"/>
  <c r="O38" i="36"/>
  <c r="N38" i="36"/>
  <c r="M38" i="36"/>
  <c r="L38" i="36"/>
  <c r="K38" i="36"/>
  <c r="J38" i="36"/>
  <c r="I38" i="36"/>
  <c r="H38" i="36"/>
  <c r="G38" i="36"/>
  <c r="F38" i="36"/>
  <c r="E38" i="36"/>
  <c r="D38" i="36"/>
  <c r="C38" i="36"/>
  <c r="B38" i="36"/>
  <c r="A38" i="36"/>
  <c r="S37" i="36"/>
  <c r="R37" i="36"/>
  <c r="Q37" i="36"/>
  <c r="P37" i="36"/>
  <c r="O37" i="36"/>
  <c r="N37" i="36"/>
  <c r="M37" i="36"/>
  <c r="L37" i="36"/>
  <c r="K37" i="36"/>
  <c r="J37" i="36"/>
  <c r="I37" i="36"/>
  <c r="H37" i="36"/>
  <c r="G37" i="36"/>
  <c r="F37" i="36"/>
  <c r="E37" i="36"/>
  <c r="D37" i="36"/>
  <c r="C37" i="36"/>
  <c r="B37" i="36"/>
  <c r="A37" i="36"/>
  <c r="S36" i="36"/>
  <c r="R36" i="36"/>
  <c r="Q36" i="36"/>
  <c r="P36" i="36"/>
  <c r="O36" i="36"/>
  <c r="N36" i="36"/>
  <c r="M36" i="36"/>
  <c r="L36" i="36"/>
  <c r="K36" i="36"/>
  <c r="J36" i="36"/>
  <c r="I36" i="36"/>
  <c r="H36" i="36"/>
  <c r="G36" i="36"/>
  <c r="F36" i="36"/>
  <c r="E36" i="36"/>
  <c r="D36" i="36"/>
  <c r="C36" i="36"/>
  <c r="B36" i="36"/>
  <c r="A36" i="36"/>
  <c r="S35" i="36"/>
  <c r="R35" i="36"/>
  <c r="Q35" i="36"/>
  <c r="P35" i="36"/>
  <c r="O35" i="36"/>
  <c r="N35" i="36"/>
  <c r="M35" i="36"/>
  <c r="L35" i="36"/>
  <c r="K35" i="36"/>
  <c r="J35" i="36"/>
  <c r="I35" i="36"/>
  <c r="H35" i="36"/>
  <c r="G35" i="36"/>
  <c r="F35" i="36"/>
  <c r="E35" i="36"/>
  <c r="D35" i="36"/>
  <c r="C35" i="36"/>
  <c r="B35" i="36"/>
  <c r="A35" i="36"/>
  <c r="S34" i="36"/>
  <c r="R34" i="36"/>
  <c r="Q34" i="36"/>
  <c r="P34" i="36"/>
  <c r="O34" i="36"/>
  <c r="N34" i="36"/>
  <c r="M34" i="36"/>
  <c r="L34" i="36"/>
  <c r="K34" i="36"/>
  <c r="J34" i="36"/>
  <c r="I34" i="36"/>
  <c r="H34" i="36"/>
  <c r="G34" i="36"/>
  <c r="F34" i="36"/>
  <c r="E34" i="36"/>
  <c r="D34" i="36"/>
  <c r="C34" i="36"/>
  <c r="B34" i="36"/>
  <c r="A34" i="36"/>
  <c r="S33" i="36"/>
  <c r="R33" i="36"/>
  <c r="Q33" i="36"/>
  <c r="P33" i="36"/>
  <c r="O33" i="36"/>
  <c r="N33" i="36"/>
  <c r="M33" i="36"/>
  <c r="L33" i="36"/>
  <c r="K33" i="36"/>
  <c r="J33" i="36"/>
  <c r="I33" i="36"/>
  <c r="H33" i="36"/>
  <c r="G33" i="36"/>
  <c r="F33" i="36"/>
  <c r="E33" i="36"/>
  <c r="D33" i="36"/>
  <c r="C33" i="36"/>
  <c r="B33" i="36"/>
  <c r="A33" i="36"/>
  <c r="S32" i="36"/>
  <c r="R32" i="36"/>
  <c r="Q32" i="36"/>
  <c r="P32" i="36"/>
  <c r="O32" i="36"/>
  <c r="N32" i="36"/>
  <c r="M32" i="36"/>
  <c r="L32" i="36"/>
  <c r="K32" i="36"/>
  <c r="J32" i="36"/>
  <c r="I32" i="36"/>
  <c r="H32" i="36"/>
  <c r="G32" i="36"/>
  <c r="F32" i="36"/>
  <c r="E32" i="36"/>
  <c r="D32" i="36"/>
  <c r="C32" i="36"/>
  <c r="B32" i="36"/>
  <c r="A32" i="36"/>
  <c r="S31" i="36"/>
  <c r="R31" i="36"/>
  <c r="Q31" i="36"/>
  <c r="P31" i="36"/>
  <c r="O31" i="36"/>
  <c r="N31" i="36"/>
  <c r="M31" i="36"/>
  <c r="L31" i="36"/>
  <c r="K31" i="36"/>
  <c r="J31" i="36"/>
  <c r="I31" i="36"/>
  <c r="H31" i="36"/>
  <c r="G31" i="36"/>
  <c r="F31" i="36"/>
  <c r="E31" i="36"/>
  <c r="D31" i="36"/>
  <c r="C31" i="36"/>
  <c r="B31" i="36"/>
  <c r="A31" i="36"/>
  <c r="S30" i="36"/>
  <c r="R30" i="36"/>
  <c r="Q30" i="36"/>
  <c r="P30" i="36"/>
  <c r="O30" i="36"/>
  <c r="N30" i="36"/>
  <c r="M30" i="36"/>
  <c r="L30" i="36"/>
  <c r="K30" i="36"/>
  <c r="J30" i="36"/>
  <c r="I30" i="36"/>
  <c r="H30" i="36"/>
  <c r="G30" i="36"/>
  <c r="F30" i="36"/>
  <c r="E30" i="36"/>
  <c r="D30" i="36"/>
  <c r="C30" i="36"/>
  <c r="B30" i="36"/>
  <c r="A30" i="36"/>
  <c r="S29" i="36"/>
  <c r="R29" i="36"/>
  <c r="Q29" i="36"/>
  <c r="P29" i="36"/>
  <c r="O29" i="36"/>
  <c r="N29" i="36"/>
  <c r="M29" i="36"/>
  <c r="L29" i="36"/>
  <c r="K29" i="36"/>
  <c r="J29" i="36"/>
  <c r="I29" i="36"/>
  <c r="H29" i="36"/>
  <c r="G29" i="36"/>
  <c r="F29" i="36"/>
  <c r="E29" i="36"/>
  <c r="D29" i="36"/>
  <c r="C29" i="36"/>
  <c r="B29" i="36"/>
  <c r="A29" i="36"/>
  <c r="S28" i="36"/>
  <c r="R28" i="36"/>
  <c r="Q28" i="36"/>
  <c r="P28" i="36"/>
  <c r="O28" i="36"/>
  <c r="N28" i="36"/>
  <c r="M28" i="36"/>
  <c r="L28" i="36"/>
  <c r="K28" i="36"/>
  <c r="J28" i="36"/>
  <c r="I28" i="36"/>
  <c r="H28" i="36"/>
  <c r="G28" i="36"/>
  <c r="F28" i="36"/>
  <c r="E28" i="36"/>
  <c r="D28" i="36"/>
  <c r="C28" i="36"/>
  <c r="B28" i="36"/>
  <c r="A28" i="36"/>
  <c r="S27" i="36"/>
  <c r="R27" i="36"/>
  <c r="Q27" i="36"/>
  <c r="P27" i="36"/>
  <c r="O27" i="36"/>
  <c r="N27" i="36"/>
  <c r="M27" i="36"/>
  <c r="L27" i="36"/>
  <c r="K27" i="36"/>
  <c r="J27" i="36"/>
  <c r="I27" i="36"/>
  <c r="H27" i="36"/>
  <c r="G27" i="36"/>
  <c r="F27" i="36"/>
  <c r="E27" i="36"/>
  <c r="D27" i="36"/>
  <c r="C27" i="36"/>
  <c r="B27" i="36"/>
  <c r="A27" i="36"/>
  <c r="S26" i="36"/>
  <c r="R26" i="36"/>
  <c r="Q26" i="36"/>
  <c r="P26" i="36"/>
  <c r="O26" i="36"/>
  <c r="N26" i="36"/>
  <c r="M26" i="36"/>
  <c r="L26" i="36"/>
  <c r="K26" i="36"/>
  <c r="J26" i="36"/>
  <c r="I26" i="36"/>
  <c r="H26" i="36"/>
  <c r="G26" i="36"/>
  <c r="F26" i="36"/>
  <c r="E26" i="36"/>
  <c r="D26" i="36"/>
  <c r="C26" i="36"/>
  <c r="B26" i="36"/>
  <c r="A26" i="36"/>
  <c r="S25" i="36"/>
  <c r="R25" i="36"/>
  <c r="Q25" i="36"/>
  <c r="P25" i="36"/>
  <c r="O25" i="36"/>
  <c r="N25" i="36"/>
  <c r="M25" i="36"/>
  <c r="L25" i="36"/>
  <c r="K25" i="36"/>
  <c r="J25" i="36"/>
  <c r="I25" i="36"/>
  <c r="H25" i="36"/>
  <c r="G25" i="36"/>
  <c r="F25" i="36"/>
  <c r="E25" i="36"/>
  <c r="D25" i="36"/>
  <c r="C25" i="36"/>
  <c r="B25" i="36"/>
  <c r="A25" i="36"/>
  <c r="S24" i="36"/>
  <c r="R24" i="36"/>
  <c r="Q24" i="36"/>
  <c r="P24" i="36"/>
  <c r="O24" i="36"/>
  <c r="N24" i="36"/>
  <c r="M24" i="36"/>
  <c r="L24" i="36"/>
  <c r="K24" i="36"/>
  <c r="J24" i="36"/>
  <c r="I24" i="36"/>
  <c r="H24" i="36"/>
  <c r="G24" i="36"/>
  <c r="F24" i="36"/>
  <c r="E24" i="36"/>
  <c r="D24" i="36"/>
  <c r="C24" i="36"/>
  <c r="B24" i="36"/>
  <c r="A24" i="36"/>
  <c r="S23" i="36"/>
  <c r="R23" i="36"/>
  <c r="Q23" i="36"/>
  <c r="P23" i="36"/>
  <c r="O23" i="36"/>
  <c r="N23" i="36"/>
  <c r="M23" i="36"/>
  <c r="L23" i="36"/>
  <c r="K23" i="36"/>
  <c r="J23" i="36"/>
  <c r="I23" i="36"/>
  <c r="H23" i="36"/>
  <c r="G23" i="36"/>
  <c r="F23" i="36"/>
  <c r="E23" i="36"/>
  <c r="D23" i="36"/>
  <c r="C23" i="36"/>
  <c r="B23" i="36"/>
  <c r="A23" i="36"/>
  <c r="S22" i="36"/>
  <c r="R22" i="36"/>
  <c r="Q22" i="36"/>
  <c r="P22" i="36"/>
  <c r="O22" i="36"/>
  <c r="N22" i="36"/>
  <c r="M22" i="36"/>
  <c r="L22" i="36"/>
  <c r="K22" i="36"/>
  <c r="J22" i="36"/>
  <c r="I22" i="36"/>
  <c r="H22" i="36"/>
  <c r="G22" i="36"/>
  <c r="F22" i="36"/>
  <c r="E22" i="36"/>
  <c r="D22" i="36"/>
  <c r="C22" i="36"/>
  <c r="B22" i="36"/>
  <c r="A22" i="36"/>
  <c r="S21" i="36"/>
  <c r="R21" i="36"/>
  <c r="Q21" i="36"/>
  <c r="P21" i="36"/>
  <c r="O21" i="36"/>
  <c r="N21" i="36"/>
  <c r="M21" i="36"/>
  <c r="L21" i="36"/>
  <c r="K21" i="36"/>
  <c r="J21" i="36"/>
  <c r="I21" i="36"/>
  <c r="H21" i="36"/>
  <c r="G21" i="36"/>
  <c r="F21" i="36"/>
  <c r="E21" i="36"/>
  <c r="D21" i="36"/>
  <c r="C21" i="36"/>
  <c r="B21" i="36"/>
  <c r="A21" i="36"/>
  <c r="S20" i="36"/>
  <c r="R20" i="36"/>
  <c r="Q20" i="36"/>
  <c r="P20" i="36"/>
  <c r="O20" i="36"/>
  <c r="N20" i="36"/>
  <c r="M20" i="36"/>
  <c r="L20" i="36"/>
  <c r="K20" i="36"/>
  <c r="J20" i="36"/>
  <c r="I20" i="36"/>
  <c r="H20" i="36"/>
  <c r="G20" i="36"/>
  <c r="F20" i="36"/>
  <c r="E20" i="36"/>
  <c r="D20" i="36"/>
  <c r="C20" i="36"/>
  <c r="B20" i="36"/>
  <c r="A20" i="36"/>
  <c r="S19" i="36"/>
  <c r="R19" i="36"/>
  <c r="Q19" i="36"/>
  <c r="P19" i="36"/>
  <c r="O19" i="36"/>
  <c r="N19" i="36"/>
  <c r="M19" i="36"/>
  <c r="L19" i="36"/>
  <c r="K19" i="36"/>
  <c r="J19" i="36"/>
  <c r="I19" i="36"/>
  <c r="H19" i="36"/>
  <c r="G19" i="36"/>
  <c r="F19" i="36"/>
  <c r="E19" i="36"/>
  <c r="D19" i="36"/>
  <c r="C19" i="36"/>
  <c r="B19" i="36"/>
  <c r="A19" i="36"/>
  <c r="S18" i="36"/>
  <c r="R18" i="36"/>
  <c r="Q18" i="36"/>
  <c r="P18" i="36"/>
  <c r="O18" i="36"/>
  <c r="N18" i="36"/>
  <c r="M18" i="36"/>
  <c r="L18" i="36"/>
  <c r="K18" i="36"/>
  <c r="J18" i="36"/>
  <c r="I18" i="36"/>
  <c r="H18" i="36"/>
  <c r="G18" i="36"/>
  <c r="F18" i="36"/>
  <c r="E18" i="36"/>
  <c r="D18" i="36"/>
  <c r="C18" i="36"/>
  <c r="B18" i="36"/>
  <c r="A18" i="36"/>
  <c r="S17" i="36"/>
  <c r="R17" i="36"/>
  <c r="Q17" i="36"/>
  <c r="P17" i="36"/>
  <c r="O17" i="36"/>
  <c r="N17" i="36"/>
  <c r="M17" i="36"/>
  <c r="L17" i="36"/>
  <c r="K17" i="36"/>
  <c r="J17" i="36"/>
  <c r="I17" i="36"/>
  <c r="H17" i="36"/>
  <c r="G17" i="36"/>
  <c r="F17" i="36"/>
  <c r="E17" i="36"/>
  <c r="D17" i="36"/>
  <c r="C17" i="36"/>
  <c r="B17" i="36"/>
  <c r="A17" i="36"/>
  <c r="S16" i="36"/>
  <c r="R16" i="36"/>
  <c r="Q16" i="36"/>
  <c r="P16" i="36"/>
  <c r="O16" i="36"/>
  <c r="N16" i="36"/>
  <c r="M16" i="36"/>
  <c r="L16" i="36"/>
  <c r="K16" i="36"/>
  <c r="J16" i="36"/>
  <c r="I16" i="36"/>
  <c r="H16" i="36"/>
  <c r="G16" i="36"/>
  <c r="F16" i="36"/>
  <c r="E16" i="36"/>
  <c r="D16" i="36"/>
  <c r="C16" i="36"/>
  <c r="B16" i="36"/>
  <c r="A16" i="36"/>
  <c r="S15" i="36"/>
  <c r="R15" i="36"/>
  <c r="Q15" i="36"/>
  <c r="P15" i="36"/>
  <c r="O15" i="36"/>
  <c r="N15" i="36"/>
  <c r="M15" i="36"/>
  <c r="L15" i="36"/>
  <c r="K15" i="36"/>
  <c r="J15" i="36"/>
  <c r="I15" i="36"/>
  <c r="H15" i="36"/>
  <c r="G15" i="36"/>
  <c r="F15" i="36"/>
  <c r="E15" i="36"/>
  <c r="D15" i="36"/>
  <c r="C15" i="36"/>
  <c r="B15" i="36"/>
  <c r="A15" i="36"/>
  <c r="S14" i="36"/>
  <c r="R14" i="36"/>
  <c r="Q14" i="36"/>
  <c r="P14" i="36"/>
  <c r="O14" i="36"/>
  <c r="N14" i="36"/>
  <c r="M14" i="36"/>
  <c r="L14" i="36"/>
  <c r="K14" i="36"/>
  <c r="J14" i="36"/>
  <c r="I14" i="36"/>
  <c r="H14" i="36"/>
  <c r="G14" i="36"/>
  <c r="F14" i="36"/>
  <c r="E14" i="36"/>
  <c r="D14" i="36"/>
  <c r="C14" i="36"/>
  <c r="B14" i="36"/>
  <c r="A14" i="36"/>
  <c r="S13" i="36"/>
  <c r="R13" i="36"/>
  <c r="Q13" i="36"/>
  <c r="P13" i="36"/>
  <c r="O13" i="36"/>
  <c r="N13" i="36"/>
  <c r="M13" i="36"/>
  <c r="L13" i="36"/>
  <c r="K13" i="36"/>
  <c r="J13" i="36"/>
  <c r="I13" i="36"/>
  <c r="H13" i="36"/>
  <c r="G13" i="36"/>
  <c r="F13" i="36"/>
  <c r="E13" i="36"/>
  <c r="D13" i="36"/>
  <c r="C13" i="36"/>
  <c r="B13" i="36"/>
  <c r="A13" i="36"/>
  <c r="S12" i="36"/>
  <c r="R12" i="36"/>
  <c r="Q12" i="36"/>
  <c r="P12" i="36"/>
  <c r="O12" i="36"/>
  <c r="N12" i="36"/>
  <c r="M12" i="36"/>
  <c r="L12" i="36"/>
  <c r="K12" i="36"/>
  <c r="J12" i="36"/>
  <c r="I12" i="36"/>
  <c r="H12" i="36"/>
  <c r="G12" i="36"/>
  <c r="F12" i="36"/>
  <c r="E12" i="36"/>
  <c r="D12" i="36"/>
  <c r="C12" i="36"/>
  <c r="B12" i="36"/>
  <c r="A12" i="36"/>
  <c r="S11" i="36"/>
  <c r="R11" i="36"/>
  <c r="Q11" i="36"/>
  <c r="P11" i="36"/>
  <c r="O11" i="36"/>
  <c r="N11" i="36"/>
  <c r="M11" i="36"/>
  <c r="L11" i="36"/>
  <c r="K11" i="36"/>
  <c r="J11" i="36"/>
  <c r="I11" i="36"/>
  <c r="H11" i="36"/>
  <c r="G11" i="36"/>
  <c r="F11" i="36"/>
  <c r="E11" i="36"/>
  <c r="D11" i="36"/>
  <c r="C11" i="36"/>
  <c r="B11" i="36"/>
  <c r="A11" i="36"/>
  <c r="S10" i="36"/>
  <c r="R10" i="36"/>
  <c r="Q10" i="36"/>
  <c r="P10" i="36"/>
  <c r="O10" i="36"/>
  <c r="N10" i="36"/>
  <c r="M10" i="36"/>
  <c r="L10" i="36"/>
  <c r="K10" i="36"/>
  <c r="J10" i="36"/>
  <c r="I10" i="36"/>
  <c r="H10" i="36"/>
  <c r="G10" i="36"/>
  <c r="F10" i="36"/>
  <c r="E10" i="36"/>
  <c r="D10" i="36"/>
  <c r="C10" i="36"/>
  <c r="B10" i="36"/>
  <c r="A10" i="36"/>
  <c r="S9" i="36"/>
  <c r="R9" i="36"/>
  <c r="Q9" i="36"/>
  <c r="P9" i="36"/>
  <c r="O9" i="36"/>
  <c r="N9" i="36"/>
  <c r="M9" i="36"/>
  <c r="L9" i="36"/>
  <c r="K9" i="36"/>
  <c r="J9" i="36"/>
  <c r="I9" i="36"/>
  <c r="H9" i="36"/>
  <c r="G9" i="36"/>
  <c r="F9" i="36"/>
  <c r="E9" i="36"/>
  <c r="D9" i="36"/>
  <c r="C9" i="36"/>
  <c r="B9" i="36"/>
  <c r="A9" i="36"/>
  <c r="S8" i="36"/>
  <c r="R8" i="36"/>
  <c r="Q8" i="36"/>
  <c r="P8" i="36"/>
  <c r="O8" i="36"/>
  <c r="N8" i="36"/>
  <c r="M8" i="36"/>
  <c r="L8" i="36"/>
  <c r="K8" i="36"/>
  <c r="J8" i="36"/>
  <c r="I8" i="36"/>
  <c r="H8" i="36"/>
  <c r="G8" i="36"/>
  <c r="F8" i="36"/>
  <c r="E8" i="36"/>
  <c r="D8" i="36"/>
  <c r="C8" i="36"/>
  <c r="B8" i="36"/>
  <c r="A8" i="36"/>
  <c r="S7" i="36"/>
  <c r="R7" i="36"/>
  <c r="Q7" i="36"/>
  <c r="P7" i="36"/>
  <c r="O7" i="36"/>
  <c r="N7" i="36"/>
  <c r="M7" i="36"/>
  <c r="L7" i="36"/>
  <c r="K7" i="36"/>
  <c r="J7" i="36"/>
  <c r="I7" i="36"/>
  <c r="H7" i="36"/>
  <c r="G7" i="36"/>
  <c r="F7" i="36"/>
  <c r="E7" i="36"/>
  <c r="D7" i="36"/>
  <c r="C7" i="36"/>
  <c r="B7" i="36"/>
  <c r="A7" i="36"/>
  <c r="S6" i="36"/>
  <c r="R6" i="36"/>
  <c r="Q6" i="36"/>
  <c r="P6" i="36"/>
  <c r="O6" i="36"/>
  <c r="N6" i="36"/>
  <c r="M6" i="36"/>
  <c r="L6" i="36"/>
  <c r="K6" i="36"/>
  <c r="J6" i="36"/>
  <c r="I6" i="36"/>
  <c r="H6" i="36"/>
  <c r="G6" i="36"/>
  <c r="F6" i="36"/>
  <c r="E6" i="36"/>
  <c r="D6" i="36"/>
  <c r="C6" i="36"/>
  <c r="B6" i="36"/>
  <c r="A6" i="36"/>
  <c r="S5" i="36"/>
  <c r="R5" i="36"/>
  <c r="Q5" i="36"/>
  <c r="P5" i="36"/>
  <c r="O5" i="36"/>
  <c r="N5" i="36"/>
  <c r="M5" i="36"/>
  <c r="L5" i="36"/>
  <c r="K5" i="36"/>
  <c r="J5" i="36"/>
  <c r="I5" i="36"/>
  <c r="H5" i="36"/>
  <c r="G5" i="36"/>
  <c r="F5" i="36"/>
  <c r="E5" i="36"/>
  <c r="D5" i="36"/>
  <c r="C5" i="36"/>
  <c r="B5" i="36"/>
  <c r="A5" i="36"/>
  <c r="S4" i="36"/>
  <c r="R4" i="36"/>
  <c r="Q4" i="36"/>
  <c r="P4" i="36"/>
  <c r="O4" i="36"/>
  <c r="N4" i="36"/>
  <c r="M4" i="36"/>
  <c r="L4" i="36"/>
  <c r="K4" i="36"/>
  <c r="J4" i="36"/>
  <c r="I4" i="36"/>
  <c r="H4" i="36"/>
  <c r="G4" i="36"/>
  <c r="F4" i="36"/>
  <c r="E4" i="36"/>
  <c r="D4" i="36"/>
  <c r="C4" i="36"/>
  <c r="B4" i="36"/>
  <c r="A4" i="36"/>
  <c r="BQ207" i="25"/>
  <c r="BP207" i="25"/>
  <c r="BO207" i="25"/>
  <c r="BN207" i="25"/>
  <c r="BM207" i="25"/>
  <c r="BL207" i="25"/>
  <c r="BK207" i="25"/>
  <c r="BJ207" i="25"/>
  <c r="BI207" i="25"/>
  <c r="BH207" i="25"/>
  <c r="BG207" i="25"/>
  <c r="BF207" i="25"/>
  <c r="BE207" i="25"/>
  <c r="BD207" i="25"/>
  <c r="BC207" i="25"/>
  <c r="BB207" i="25"/>
  <c r="BA207" i="25"/>
  <c r="AZ207" i="25"/>
  <c r="AY207" i="25"/>
  <c r="AX207" i="25"/>
  <c r="AW207" i="25"/>
  <c r="AV207" i="25"/>
  <c r="AU207" i="25"/>
  <c r="AT207" i="25"/>
  <c r="AS207" i="25"/>
  <c r="AR207" i="25"/>
  <c r="AQ207" i="25"/>
  <c r="AP207" i="25"/>
  <c r="AO207" i="25"/>
  <c r="AN207" i="25"/>
  <c r="AM207" i="25"/>
  <c r="AL207" i="25"/>
  <c r="AK207" i="25"/>
  <c r="AJ207" i="25"/>
  <c r="AI207" i="25"/>
  <c r="AH207" i="25"/>
  <c r="AG207" i="25"/>
  <c r="AF207" i="25"/>
  <c r="AE207" i="25"/>
  <c r="AD207" i="25"/>
  <c r="AC207" i="25"/>
  <c r="AB207" i="25"/>
  <c r="AA207" i="25"/>
  <c r="Z207" i="25"/>
  <c r="Y207" i="25"/>
  <c r="X207" i="25"/>
  <c r="W207" i="25"/>
  <c r="V207" i="25"/>
  <c r="U207" i="25"/>
  <c r="T207" i="25"/>
  <c r="S207" i="25"/>
  <c r="R207" i="25"/>
  <c r="Q207" i="25"/>
  <c r="P207" i="25"/>
  <c r="O207" i="25"/>
  <c r="N207" i="25"/>
  <c r="M207" i="25"/>
  <c r="L207" i="25"/>
  <c r="K207" i="25"/>
  <c r="J207" i="25"/>
  <c r="I207" i="25"/>
  <c r="H207" i="25"/>
  <c r="G207" i="25"/>
  <c r="F207" i="25"/>
  <c r="E207" i="25"/>
  <c r="D207" i="25"/>
  <c r="C207" i="25"/>
  <c r="B207" i="25"/>
  <c r="A207" i="25"/>
  <c r="BQ206" i="25"/>
  <c r="BP206" i="25"/>
  <c r="BO206" i="25"/>
  <c r="BN206" i="25"/>
  <c r="BM206" i="25"/>
  <c r="BL206" i="25"/>
  <c r="BK206" i="25"/>
  <c r="BJ206" i="25"/>
  <c r="BI206" i="25"/>
  <c r="BH206" i="25"/>
  <c r="BG206" i="25"/>
  <c r="BF206" i="25"/>
  <c r="BE206" i="25"/>
  <c r="BD206" i="25"/>
  <c r="BC206" i="25"/>
  <c r="BB206" i="25"/>
  <c r="BA206" i="25"/>
  <c r="AZ206" i="25"/>
  <c r="AY206" i="25"/>
  <c r="AX206" i="25"/>
  <c r="AW206" i="25"/>
  <c r="AV206" i="25"/>
  <c r="AU206" i="25"/>
  <c r="AT206" i="25"/>
  <c r="AS206" i="25"/>
  <c r="AR206" i="25"/>
  <c r="AQ206" i="25"/>
  <c r="AP206" i="25"/>
  <c r="AO206" i="25"/>
  <c r="AN206" i="25"/>
  <c r="AM206" i="25"/>
  <c r="AL206" i="25"/>
  <c r="AK206" i="25"/>
  <c r="AJ206" i="25"/>
  <c r="AI206" i="25"/>
  <c r="AH206" i="25"/>
  <c r="AG206" i="25"/>
  <c r="AF206" i="25"/>
  <c r="AE206" i="25"/>
  <c r="AD206" i="25"/>
  <c r="AC206" i="25"/>
  <c r="AB206" i="25"/>
  <c r="AA206" i="25"/>
  <c r="Z206" i="25"/>
  <c r="Y206" i="25"/>
  <c r="X206" i="25"/>
  <c r="W206" i="25"/>
  <c r="V206" i="25"/>
  <c r="U206" i="25"/>
  <c r="T206" i="25"/>
  <c r="S206" i="25"/>
  <c r="R206" i="25"/>
  <c r="Q206" i="25"/>
  <c r="P206" i="25"/>
  <c r="O206" i="25"/>
  <c r="N206" i="25"/>
  <c r="M206" i="25"/>
  <c r="L206" i="25"/>
  <c r="K206" i="25"/>
  <c r="J206" i="25"/>
  <c r="I206" i="25"/>
  <c r="H206" i="25"/>
  <c r="G206" i="25"/>
  <c r="F206" i="25"/>
  <c r="E206" i="25"/>
  <c r="D206" i="25"/>
  <c r="C206" i="25"/>
  <c r="B206" i="25"/>
  <c r="A206" i="25"/>
  <c r="BQ205" i="25"/>
  <c r="BP205" i="25"/>
  <c r="BO205" i="25"/>
  <c r="BN205" i="25"/>
  <c r="BM205" i="25"/>
  <c r="BL205" i="25"/>
  <c r="BK205" i="25"/>
  <c r="BJ205" i="25"/>
  <c r="BI205" i="25"/>
  <c r="BH205" i="25"/>
  <c r="BG205" i="25"/>
  <c r="BF205" i="25"/>
  <c r="BE205" i="25"/>
  <c r="BD205" i="25"/>
  <c r="BC205" i="25"/>
  <c r="BB205" i="25"/>
  <c r="BA205" i="25"/>
  <c r="AZ205" i="25"/>
  <c r="AY205" i="25"/>
  <c r="AX205" i="25"/>
  <c r="AW205" i="25"/>
  <c r="AV205" i="25"/>
  <c r="AU205" i="25"/>
  <c r="AT205" i="25"/>
  <c r="AS205" i="25"/>
  <c r="AR205" i="25"/>
  <c r="AQ205" i="25"/>
  <c r="AP205" i="25"/>
  <c r="AO205" i="25"/>
  <c r="AN205" i="25"/>
  <c r="AM205" i="25"/>
  <c r="AL205" i="25"/>
  <c r="AK205" i="25"/>
  <c r="AJ205" i="25"/>
  <c r="AI205" i="25"/>
  <c r="AH205" i="25"/>
  <c r="AG205" i="25"/>
  <c r="AF205" i="25"/>
  <c r="AE205" i="25"/>
  <c r="AD205" i="25"/>
  <c r="AC205" i="25"/>
  <c r="AB205" i="25"/>
  <c r="AA205" i="25"/>
  <c r="Z205" i="25"/>
  <c r="Y205" i="25"/>
  <c r="X205" i="25"/>
  <c r="W205" i="25"/>
  <c r="V205" i="25"/>
  <c r="U205" i="25"/>
  <c r="T205" i="25"/>
  <c r="S205" i="25"/>
  <c r="R205" i="25"/>
  <c r="Q205" i="25"/>
  <c r="P205" i="25"/>
  <c r="O205" i="25"/>
  <c r="N205" i="25"/>
  <c r="M205" i="25"/>
  <c r="L205" i="25"/>
  <c r="K205" i="25"/>
  <c r="J205" i="25"/>
  <c r="I205" i="25"/>
  <c r="H205" i="25"/>
  <c r="G205" i="25"/>
  <c r="F205" i="25"/>
  <c r="E205" i="25"/>
  <c r="D205" i="25"/>
  <c r="C205" i="25"/>
  <c r="B205" i="25"/>
  <c r="A205" i="25"/>
  <c r="BQ204" i="25"/>
  <c r="BP204" i="25"/>
  <c r="BO204" i="25"/>
  <c r="BN204" i="25"/>
  <c r="BM204" i="25"/>
  <c r="BL204" i="25"/>
  <c r="BK204" i="25"/>
  <c r="BJ204" i="25"/>
  <c r="BI204" i="25"/>
  <c r="BH204" i="25"/>
  <c r="BG204" i="25"/>
  <c r="BF204" i="25"/>
  <c r="BE204" i="25"/>
  <c r="BD204" i="25"/>
  <c r="BC204" i="25"/>
  <c r="BB204" i="25"/>
  <c r="BA204" i="25"/>
  <c r="AZ204" i="25"/>
  <c r="AY204" i="25"/>
  <c r="AX204" i="25"/>
  <c r="AW204" i="25"/>
  <c r="AV204" i="25"/>
  <c r="AU204" i="25"/>
  <c r="AT204" i="25"/>
  <c r="AS204" i="25"/>
  <c r="AR204" i="25"/>
  <c r="AQ204" i="25"/>
  <c r="AP204" i="25"/>
  <c r="AO204" i="25"/>
  <c r="AN204" i="25"/>
  <c r="AM204" i="25"/>
  <c r="AL204" i="25"/>
  <c r="AK204" i="25"/>
  <c r="AJ204" i="25"/>
  <c r="AI204" i="25"/>
  <c r="AH204" i="25"/>
  <c r="AG204" i="25"/>
  <c r="AF204" i="25"/>
  <c r="AE204" i="25"/>
  <c r="AD204" i="25"/>
  <c r="AC204" i="25"/>
  <c r="AB204" i="25"/>
  <c r="AA204" i="25"/>
  <c r="Z204" i="25"/>
  <c r="Y204" i="25"/>
  <c r="X204" i="25"/>
  <c r="W204" i="25"/>
  <c r="V204" i="25"/>
  <c r="U204" i="25"/>
  <c r="T204" i="25"/>
  <c r="S204" i="25"/>
  <c r="R204" i="25"/>
  <c r="Q204" i="25"/>
  <c r="P204" i="25"/>
  <c r="O204" i="25"/>
  <c r="N204" i="25"/>
  <c r="M204" i="25"/>
  <c r="L204" i="25"/>
  <c r="K204" i="25"/>
  <c r="J204" i="25"/>
  <c r="I204" i="25"/>
  <c r="H204" i="25"/>
  <c r="G204" i="25"/>
  <c r="F204" i="25"/>
  <c r="E204" i="25"/>
  <c r="D204" i="25"/>
  <c r="C204" i="25"/>
  <c r="B204" i="25"/>
  <c r="A204" i="25"/>
  <c r="BQ203" i="25"/>
  <c r="BP203" i="25"/>
  <c r="BO203" i="25"/>
  <c r="BN203" i="25"/>
  <c r="BM203" i="25"/>
  <c r="BL203" i="25"/>
  <c r="BK203" i="25"/>
  <c r="BJ203" i="25"/>
  <c r="BI203" i="25"/>
  <c r="BH203" i="25"/>
  <c r="BG203" i="25"/>
  <c r="BF203" i="25"/>
  <c r="BE203" i="25"/>
  <c r="BD203" i="25"/>
  <c r="BC203" i="25"/>
  <c r="BB203" i="25"/>
  <c r="BA203" i="25"/>
  <c r="AZ203" i="25"/>
  <c r="AY203" i="25"/>
  <c r="AX203" i="25"/>
  <c r="AW203" i="25"/>
  <c r="AV203" i="25"/>
  <c r="AU203" i="25"/>
  <c r="AT203" i="25"/>
  <c r="AS203" i="25"/>
  <c r="AR203" i="25"/>
  <c r="AQ203" i="25"/>
  <c r="AP203" i="25"/>
  <c r="AO203" i="25"/>
  <c r="AN203" i="25"/>
  <c r="AM203" i="25"/>
  <c r="AL203" i="25"/>
  <c r="AK203" i="25"/>
  <c r="AJ203" i="25"/>
  <c r="AI203" i="25"/>
  <c r="AH203" i="25"/>
  <c r="AG203" i="25"/>
  <c r="AF203" i="25"/>
  <c r="AE203" i="25"/>
  <c r="AD203" i="25"/>
  <c r="AC203" i="25"/>
  <c r="AB203" i="25"/>
  <c r="AA203" i="25"/>
  <c r="Z203" i="25"/>
  <c r="Y203" i="25"/>
  <c r="X203" i="25"/>
  <c r="W203" i="25"/>
  <c r="V203" i="25"/>
  <c r="U203" i="25"/>
  <c r="T203" i="25"/>
  <c r="S203" i="25"/>
  <c r="R203" i="25"/>
  <c r="Q203" i="25"/>
  <c r="P203" i="25"/>
  <c r="O203" i="25"/>
  <c r="N203" i="25"/>
  <c r="M203" i="25"/>
  <c r="L203" i="25"/>
  <c r="K203" i="25"/>
  <c r="J203" i="25"/>
  <c r="I203" i="25"/>
  <c r="H203" i="25"/>
  <c r="G203" i="25"/>
  <c r="F203" i="25"/>
  <c r="E203" i="25"/>
  <c r="D203" i="25"/>
  <c r="C203" i="25"/>
  <c r="B203" i="25"/>
  <c r="A203" i="25"/>
  <c r="BQ202" i="25"/>
  <c r="BP202" i="25"/>
  <c r="BO202" i="25"/>
  <c r="BN202" i="25"/>
  <c r="BM202" i="25"/>
  <c r="BL202" i="25"/>
  <c r="BK202" i="25"/>
  <c r="BJ202" i="25"/>
  <c r="BI202" i="25"/>
  <c r="BH202" i="25"/>
  <c r="BG202" i="25"/>
  <c r="BF202" i="25"/>
  <c r="BE202" i="25"/>
  <c r="BD202" i="25"/>
  <c r="BC202" i="25"/>
  <c r="BB202" i="25"/>
  <c r="BA202" i="25"/>
  <c r="AZ202" i="25"/>
  <c r="AY202" i="25"/>
  <c r="AX202" i="25"/>
  <c r="AW202" i="25"/>
  <c r="AV202" i="25"/>
  <c r="AU202" i="25"/>
  <c r="AT202" i="25"/>
  <c r="AS202" i="25"/>
  <c r="AR202" i="25"/>
  <c r="AQ202" i="25"/>
  <c r="AP202" i="25"/>
  <c r="AO202" i="25"/>
  <c r="AN202" i="25"/>
  <c r="AM202" i="25"/>
  <c r="AL202" i="25"/>
  <c r="AK202" i="25"/>
  <c r="AJ202" i="25"/>
  <c r="AI202" i="25"/>
  <c r="AH202" i="25"/>
  <c r="AG202" i="25"/>
  <c r="AF202" i="25"/>
  <c r="AE202" i="25"/>
  <c r="AD202" i="25"/>
  <c r="AC202" i="25"/>
  <c r="AB202" i="25"/>
  <c r="AA202" i="25"/>
  <c r="Z202" i="25"/>
  <c r="Y202" i="25"/>
  <c r="X202" i="25"/>
  <c r="W202" i="25"/>
  <c r="V202" i="25"/>
  <c r="U202" i="25"/>
  <c r="T202" i="25"/>
  <c r="S202" i="25"/>
  <c r="R202" i="25"/>
  <c r="Q202" i="25"/>
  <c r="P202" i="25"/>
  <c r="O202" i="25"/>
  <c r="N202" i="25"/>
  <c r="M202" i="25"/>
  <c r="L202" i="25"/>
  <c r="K202" i="25"/>
  <c r="J202" i="25"/>
  <c r="I202" i="25"/>
  <c r="H202" i="25"/>
  <c r="G202" i="25"/>
  <c r="F202" i="25"/>
  <c r="E202" i="25"/>
  <c r="D202" i="25"/>
  <c r="C202" i="25"/>
  <c r="B202" i="25"/>
  <c r="A202" i="25"/>
  <c r="BQ201" i="25"/>
  <c r="BP201" i="25"/>
  <c r="BO201" i="25"/>
  <c r="BN201" i="25"/>
  <c r="BM201" i="25"/>
  <c r="BL201" i="25"/>
  <c r="BK201" i="25"/>
  <c r="BJ201" i="25"/>
  <c r="BI201" i="25"/>
  <c r="BH201" i="25"/>
  <c r="BG201" i="25"/>
  <c r="BF201" i="25"/>
  <c r="BE201" i="25"/>
  <c r="BD201" i="25"/>
  <c r="BC201" i="25"/>
  <c r="BB201" i="25"/>
  <c r="BA201" i="25"/>
  <c r="AZ201" i="25"/>
  <c r="AY201" i="25"/>
  <c r="AX201" i="25"/>
  <c r="AW201" i="25"/>
  <c r="AV201" i="25"/>
  <c r="AU201" i="25"/>
  <c r="AT201" i="25"/>
  <c r="AS201" i="25"/>
  <c r="AR201" i="25"/>
  <c r="AQ201" i="25"/>
  <c r="AP201" i="25"/>
  <c r="AO201" i="25"/>
  <c r="AN201" i="25"/>
  <c r="AM201" i="25"/>
  <c r="AL201" i="25"/>
  <c r="AK201" i="25"/>
  <c r="AJ201" i="25"/>
  <c r="AI201" i="25"/>
  <c r="AH201" i="25"/>
  <c r="AG201" i="25"/>
  <c r="AF201" i="25"/>
  <c r="AE201" i="25"/>
  <c r="AD201" i="25"/>
  <c r="AC201" i="25"/>
  <c r="AB201" i="25"/>
  <c r="AA201" i="25"/>
  <c r="Z201" i="25"/>
  <c r="Y201" i="25"/>
  <c r="X201" i="25"/>
  <c r="W201" i="25"/>
  <c r="V201" i="25"/>
  <c r="U201" i="25"/>
  <c r="T201" i="25"/>
  <c r="S201" i="25"/>
  <c r="R201" i="25"/>
  <c r="Q201" i="25"/>
  <c r="P201" i="25"/>
  <c r="O201" i="25"/>
  <c r="N201" i="25"/>
  <c r="M201" i="25"/>
  <c r="L201" i="25"/>
  <c r="K201" i="25"/>
  <c r="J201" i="25"/>
  <c r="I201" i="25"/>
  <c r="H201" i="25"/>
  <c r="G201" i="25"/>
  <c r="F201" i="25"/>
  <c r="E201" i="25"/>
  <c r="D201" i="25"/>
  <c r="C201" i="25"/>
  <c r="B201" i="25"/>
  <c r="A201" i="25"/>
  <c r="BQ200" i="25"/>
  <c r="BP200" i="25"/>
  <c r="BO200" i="25"/>
  <c r="BN200" i="25"/>
  <c r="BM200" i="25"/>
  <c r="BL200" i="25"/>
  <c r="BK200" i="25"/>
  <c r="BJ200" i="25"/>
  <c r="BI200" i="25"/>
  <c r="BH200" i="25"/>
  <c r="BG200" i="25"/>
  <c r="BF200" i="25"/>
  <c r="BE200" i="25"/>
  <c r="BD200" i="25"/>
  <c r="BC200" i="25"/>
  <c r="BB200" i="25"/>
  <c r="BA200" i="25"/>
  <c r="AZ200" i="25"/>
  <c r="AY200" i="25"/>
  <c r="AX200" i="25"/>
  <c r="AW200" i="25"/>
  <c r="AV200" i="25"/>
  <c r="AU200" i="25"/>
  <c r="AT200" i="25"/>
  <c r="AS200" i="25"/>
  <c r="AR200" i="25"/>
  <c r="AQ200" i="25"/>
  <c r="AP200" i="25"/>
  <c r="AO200" i="25"/>
  <c r="AN200" i="25"/>
  <c r="AM200" i="25"/>
  <c r="AL200" i="25"/>
  <c r="AK200" i="25"/>
  <c r="AJ200" i="25"/>
  <c r="AI200" i="25"/>
  <c r="AH200" i="25"/>
  <c r="AG200" i="25"/>
  <c r="AF200" i="25"/>
  <c r="AE200" i="25"/>
  <c r="AD200" i="25"/>
  <c r="AC200" i="25"/>
  <c r="AB200" i="25"/>
  <c r="AA200" i="25"/>
  <c r="Z200" i="25"/>
  <c r="Y200" i="25"/>
  <c r="X200" i="25"/>
  <c r="W200" i="25"/>
  <c r="V200" i="25"/>
  <c r="U200" i="25"/>
  <c r="T200" i="25"/>
  <c r="S200" i="25"/>
  <c r="R200" i="25"/>
  <c r="Q200" i="25"/>
  <c r="P200" i="25"/>
  <c r="O200" i="25"/>
  <c r="N200" i="25"/>
  <c r="M200" i="25"/>
  <c r="L200" i="25"/>
  <c r="K200" i="25"/>
  <c r="J200" i="25"/>
  <c r="I200" i="25"/>
  <c r="H200" i="25"/>
  <c r="G200" i="25"/>
  <c r="F200" i="25"/>
  <c r="E200" i="25"/>
  <c r="D200" i="25"/>
  <c r="C200" i="25"/>
  <c r="B200" i="25"/>
  <c r="A200" i="25"/>
  <c r="BQ199" i="25"/>
  <c r="BP199" i="25"/>
  <c r="BO199" i="25"/>
  <c r="BN199" i="25"/>
  <c r="BM199" i="25"/>
  <c r="BL199" i="25"/>
  <c r="BK199" i="25"/>
  <c r="BJ199" i="25"/>
  <c r="BI199" i="25"/>
  <c r="BH199" i="25"/>
  <c r="BG199" i="25"/>
  <c r="BF199" i="25"/>
  <c r="BE199" i="25"/>
  <c r="BD199" i="25"/>
  <c r="BC199" i="25"/>
  <c r="BB199" i="25"/>
  <c r="BA199" i="25"/>
  <c r="AZ199" i="25"/>
  <c r="AY199" i="25"/>
  <c r="AX199" i="25"/>
  <c r="AW199" i="25"/>
  <c r="AV199" i="25"/>
  <c r="AU199" i="25"/>
  <c r="AT199" i="25"/>
  <c r="AS199" i="25"/>
  <c r="AR199" i="25"/>
  <c r="AQ199" i="25"/>
  <c r="AP199" i="25"/>
  <c r="AO199" i="25"/>
  <c r="AN199" i="25"/>
  <c r="AM199" i="25"/>
  <c r="AL199" i="25"/>
  <c r="AK199" i="25"/>
  <c r="AJ199" i="25"/>
  <c r="AI199" i="25"/>
  <c r="AH199" i="25"/>
  <c r="AG199" i="25"/>
  <c r="AF199" i="25"/>
  <c r="AE199" i="25"/>
  <c r="AD199" i="25"/>
  <c r="AC199" i="25"/>
  <c r="AB199" i="25"/>
  <c r="AA199" i="25"/>
  <c r="Z199" i="25"/>
  <c r="Y199" i="25"/>
  <c r="X199" i="25"/>
  <c r="W199" i="25"/>
  <c r="V199" i="25"/>
  <c r="U199" i="25"/>
  <c r="T199" i="25"/>
  <c r="S199" i="25"/>
  <c r="R199" i="25"/>
  <c r="Q199" i="25"/>
  <c r="P199" i="25"/>
  <c r="O199" i="25"/>
  <c r="N199" i="25"/>
  <c r="M199" i="25"/>
  <c r="L199" i="25"/>
  <c r="K199" i="25"/>
  <c r="J199" i="25"/>
  <c r="I199" i="25"/>
  <c r="H199" i="25"/>
  <c r="G199" i="25"/>
  <c r="F199" i="25"/>
  <c r="E199" i="25"/>
  <c r="D199" i="25"/>
  <c r="C199" i="25"/>
  <c r="B199" i="25"/>
  <c r="A199" i="25"/>
  <c r="BQ198" i="25"/>
  <c r="BP198" i="25"/>
  <c r="BO198" i="25"/>
  <c r="BN198" i="25"/>
  <c r="BM198" i="25"/>
  <c r="BL198" i="25"/>
  <c r="BK198" i="25"/>
  <c r="BJ198" i="25"/>
  <c r="BI198" i="25"/>
  <c r="BH198" i="25"/>
  <c r="BG198" i="25"/>
  <c r="BF198" i="25"/>
  <c r="BE198" i="25"/>
  <c r="BD198" i="25"/>
  <c r="BC198" i="25"/>
  <c r="BB198" i="25"/>
  <c r="BA198" i="25"/>
  <c r="AZ198" i="25"/>
  <c r="AY198" i="25"/>
  <c r="AX198" i="25"/>
  <c r="AW198" i="25"/>
  <c r="AV198" i="25"/>
  <c r="AU198" i="25"/>
  <c r="AT198" i="25"/>
  <c r="AS198" i="25"/>
  <c r="AR198" i="25"/>
  <c r="AQ198" i="25"/>
  <c r="AP198" i="25"/>
  <c r="AO198" i="25"/>
  <c r="AN198" i="25"/>
  <c r="AM198" i="25"/>
  <c r="AL198" i="25"/>
  <c r="AK198" i="25"/>
  <c r="AJ198" i="25"/>
  <c r="AI198" i="25"/>
  <c r="AH198" i="25"/>
  <c r="AG198" i="25"/>
  <c r="AF198" i="25"/>
  <c r="AE198" i="25"/>
  <c r="AD198" i="25"/>
  <c r="AC198" i="25"/>
  <c r="AB198" i="25"/>
  <c r="AA198" i="25"/>
  <c r="Z198" i="25"/>
  <c r="Y198" i="25"/>
  <c r="X198" i="25"/>
  <c r="W198" i="25"/>
  <c r="V198" i="25"/>
  <c r="U198" i="25"/>
  <c r="T198" i="25"/>
  <c r="S198" i="25"/>
  <c r="R198" i="25"/>
  <c r="Q198" i="25"/>
  <c r="P198" i="25"/>
  <c r="O198" i="25"/>
  <c r="N198" i="25"/>
  <c r="M198" i="25"/>
  <c r="L198" i="25"/>
  <c r="K198" i="25"/>
  <c r="J198" i="25"/>
  <c r="I198" i="25"/>
  <c r="H198" i="25"/>
  <c r="G198" i="25"/>
  <c r="F198" i="25"/>
  <c r="E198" i="25"/>
  <c r="D198" i="25"/>
  <c r="C198" i="25"/>
  <c r="B198" i="25"/>
  <c r="A198" i="25"/>
  <c r="BQ197" i="25"/>
  <c r="BP197" i="25"/>
  <c r="BO197" i="25"/>
  <c r="BN197" i="25"/>
  <c r="BM197" i="25"/>
  <c r="BL197" i="25"/>
  <c r="BK197" i="25"/>
  <c r="BJ197" i="25"/>
  <c r="BI197" i="25"/>
  <c r="BH197" i="25"/>
  <c r="BG197" i="25"/>
  <c r="BF197" i="25"/>
  <c r="BE197" i="25"/>
  <c r="BD197" i="25"/>
  <c r="BC197" i="25"/>
  <c r="BB197" i="25"/>
  <c r="BA197" i="25"/>
  <c r="AZ197" i="25"/>
  <c r="AY197" i="25"/>
  <c r="AX197" i="25"/>
  <c r="AW197" i="25"/>
  <c r="AV197" i="25"/>
  <c r="AU197" i="25"/>
  <c r="AT197" i="25"/>
  <c r="AS197" i="25"/>
  <c r="AR197" i="25"/>
  <c r="AQ197" i="25"/>
  <c r="AP197" i="25"/>
  <c r="AO197" i="25"/>
  <c r="AN197" i="25"/>
  <c r="AM197" i="25"/>
  <c r="AL197" i="25"/>
  <c r="AK197" i="25"/>
  <c r="AJ197" i="25"/>
  <c r="AI197" i="25"/>
  <c r="AH197" i="25"/>
  <c r="AG197" i="25"/>
  <c r="AF197" i="25"/>
  <c r="AE197" i="25"/>
  <c r="AD197" i="25"/>
  <c r="AC197" i="25"/>
  <c r="AB197" i="25"/>
  <c r="AA197" i="25"/>
  <c r="Z197" i="25"/>
  <c r="Y197" i="25"/>
  <c r="X197" i="25"/>
  <c r="W197" i="25"/>
  <c r="V197" i="25"/>
  <c r="U197" i="25"/>
  <c r="T197" i="25"/>
  <c r="S197" i="25"/>
  <c r="R197" i="25"/>
  <c r="Q197" i="25"/>
  <c r="P197" i="25"/>
  <c r="O197" i="25"/>
  <c r="N197" i="25"/>
  <c r="M197" i="25"/>
  <c r="L197" i="25"/>
  <c r="K197" i="25"/>
  <c r="J197" i="25"/>
  <c r="I197" i="25"/>
  <c r="H197" i="25"/>
  <c r="G197" i="25"/>
  <c r="F197" i="25"/>
  <c r="E197" i="25"/>
  <c r="D197" i="25"/>
  <c r="C197" i="25"/>
  <c r="B197" i="25"/>
  <c r="A197" i="25"/>
  <c r="BQ196" i="25"/>
  <c r="BP196" i="25"/>
  <c r="BO196" i="25"/>
  <c r="BN196" i="25"/>
  <c r="BM196" i="25"/>
  <c r="BL196" i="25"/>
  <c r="BK196" i="25"/>
  <c r="BJ196" i="25"/>
  <c r="BI196" i="25"/>
  <c r="BH196" i="25"/>
  <c r="BG196" i="25"/>
  <c r="BF196" i="25"/>
  <c r="BE196" i="25"/>
  <c r="BD196" i="25"/>
  <c r="BC196" i="25"/>
  <c r="BB196" i="25"/>
  <c r="BA196" i="25"/>
  <c r="AZ196" i="25"/>
  <c r="AY196" i="25"/>
  <c r="AX196" i="25"/>
  <c r="AW196" i="25"/>
  <c r="AV196" i="25"/>
  <c r="AU196" i="25"/>
  <c r="AT196" i="25"/>
  <c r="AS196" i="25"/>
  <c r="AR196" i="25"/>
  <c r="AQ196" i="25"/>
  <c r="AP196" i="25"/>
  <c r="AO196" i="25"/>
  <c r="AN196" i="25"/>
  <c r="AM196" i="25"/>
  <c r="AL196" i="25"/>
  <c r="AK196" i="25"/>
  <c r="AJ196" i="25"/>
  <c r="AI196" i="25"/>
  <c r="AH196" i="25"/>
  <c r="AG196" i="25"/>
  <c r="AF196" i="25"/>
  <c r="AE196" i="25"/>
  <c r="AD196" i="25"/>
  <c r="AC196" i="25"/>
  <c r="AB196" i="25"/>
  <c r="AA196" i="25"/>
  <c r="Z196" i="25"/>
  <c r="Y196" i="25"/>
  <c r="X196" i="25"/>
  <c r="W196" i="25"/>
  <c r="V196" i="25"/>
  <c r="U196" i="25"/>
  <c r="T196" i="25"/>
  <c r="S196" i="25"/>
  <c r="R196" i="25"/>
  <c r="Q196" i="25"/>
  <c r="P196" i="25"/>
  <c r="O196" i="25"/>
  <c r="N196" i="25"/>
  <c r="M196" i="25"/>
  <c r="L196" i="25"/>
  <c r="K196" i="25"/>
  <c r="J196" i="25"/>
  <c r="I196" i="25"/>
  <c r="H196" i="25"/>
  <c r="G196" i="25"/>
  <c r="F196" i="25"/>
  <c r="E196" i="25"/>
  <c r="D196" i="25"/>
  <c r="C196" i="25"/>
  <c r="B196" i="25"/>
  <c r="A196" i="25"/>
  <c r="BQ195" i="25"/>
  <c r="BP195" i="25"/>
  <c r="BO195" i="25"/>
  <c r="BN195" i="25"/>
  <c r="BM195" i="25"/>
  <c r="BL195" i="25"/>
  <c r="BK195" i="25"/>
  <c r="BJ195" i="25"/>
  <c r="BI195" i="25"/>
  <c r="BH195" i="25"/>
  <c r="BG195" i="25"/>
  <c r="BF195" i="25"/>
  <c r="BE195" i="25"/>
  <c r="BD195" i="25"/>
  <c r="BC195" i="25"/>
  <c r="BB195" i="25"/>
  <c r="BA195" i="25"/>
  <c r="AZ195" i="25"/>
  <c r="AY195" i="25"/>
  <c r="AX195" i="25"/>
  <c r="AW195" i="25"/>
  <c r="AV195" i="25"/>
  <c r="AU195" i="25"/>
  <c r="AT195" i="25"/>
  <c r="AS195" i="25"/>
  <c r="AR195" i="25"/>
  <c r="AQ195" i="25"/>
  <c r="AP195" i="25"/>
  <c r="AO195" i="25"/>
  <c r="AN195" i="25"/>
  <c r="AM195" i="25"/>
  <c r="AL195" i="25"/>
  <c r="AK195" i="25"/>
  <c r="AJ195" i="25"/>
  <c r="AI195" i="25"/>
  <c r="AH195" i="25"/>
  <c r="AG195" i="25"/>
  <c r="AF195" i="25"/>
  <c r="AE195" i="25"/>
  <c r="AD195" i="25"/>
  <c r="AC195" i="25"/>
  <c r="AB195" i="25"/>
  <c r="AA195" i="25"/>
  <c r="Z195" i="25"/>
  <c r="Y195" i="25"/>
  <c r="X195" i="25"/>
  <c r="W195" i="25"/>
  <c r="V195" i="25"/>
  <c r="U195" i="25"/>
  <c r="T195" i="25"/>
  <c r="S195" i="25"/>
  <c r="R195" i="25"/>
  <c r="Q195" i="25"/>
  <c r="P195" i="25"/>
  <c r="O195" i="25"/>
  <c r="N195" i="25"/>
  <c r="M195" i="25"/>
  <c r="L195" i="25"/>
  <c r="K195" i="25"/>
  <c r="J195" i="25"/>
  <c r="I195" i="25"/>
  <c r="H195" i="25"/>
  <c r="G195" i="25"/>
  <c r="F195" i="25"/>
  <c r="E195" i="25"/>
  <c r="D195" i="25"/>
  <c r="C195" i="25"/>
  <c r="B195" i="25"/>
  <c r="A195" i="25"/>
  <c r="BQ194" i="25"/>
  <c r="BP194" i="25"/>
  <c r="BO194" i="25"/>
  <c r="BN194" i="25"/>
  <c r="BM194" i="25"/>
  <c r="BL194" i="25"/>
  <c r="BK194" i="25"/>
  <c r="BJ194" i="25"/>
  <c r="BI194" i="25"/>
  <c r="BH194" i="25"/>
  <c r="BG194" i="25"/>
  <c r="BF194" i="25"/>
  <c r="BE194" i="25"/>
  <c r="BD194" i="25"/>
  <c r="BC194" i="25"/>
  <c r="BB194" i="25"/>
  <c r="BA194" i="25"/>
  <c r="AZ194" i="25"/>
  <c r="AY194" i="25"/>
  <c r="AX194" i="25"/>
  <c r="AW194" i="25"/>
  <c r="AV194" i="25"/>
  <c r="AU194" i="25"/>
  <c r="AT194" i="25"/>
  <c r="AS194" i="25"/>
  <c r="AR194" i="25"/>
  <c r="AQ194" i="25"/>
  <c r="AP194" i="25"/>
  <c r="AO194" i="25"/>
  <c r="AN194" i="25"/>
  <c r="AM194" i="25"/>
  <c r="AL194" i="25"/>
  <c r="AK194" i="25"/>
  <c r="AJ194" i="25"/>
  <c r="AI194" i="25"/>
  <c r="AH194" i="25"/>
  <c r="AG194" i="25"/>
  <c r="AF194" i="25"/>
  <c r="AE194" i="25"/>
  <c r="AD194" i="25"/>
  <c r="AC194" i="25"/>
  <c r="AB194" i="25"/>
  <c r="AA194" i="25"/>
  <c r="Z194" i="25"/>
  <c r="Y194" i="25"/>
  <c r="X194" i="25"/>
  <c r="W194" i="25"/>
  <c r="V194" i="25"/>
  <c r="U194" i="25"/>
  <c r="T194" i="25"/>
  <c r="S194" i="25"/>
  <c r="R194" i="25"/>
  <c r="Q194" i="25"/>
  <c r="P194" i="25"/>
  <c r="O194" i="25"/>
  <c r="N194" i="25"/>
  <c r="M194" i="25"/>
  <c r="L194" i="25"/>
  <c r="K194" i="25"/>
  <c r="J194" i="25"/>
  <c r="I194" i="25"/>
  <c r="H194" i="25"/>
  <c r="G194" i="25"/>
  <c r="F194" i="25"/>
  <c r="E194" i="25"/>
  <c r="D194" i="25"/>
  <c r="C194" i="25"/>
  <c r="B194" i="25"/>
  <c r="A194" i="25"/>
  <c r="BQ193" i="25"/>
  <c r="BP193" i="25"/>
  <c r="BO193" i="25"/>
  <c r="BN193" i="25"/>
  <c r="BM193" i="25"/>
  <c r="BL193" i="25"/>
  <c r="BK193" i="25"/>
  <c r="BJ193" i="25"/>
  <c r="BI193" i="25"/>
  <c r="BH193" i="25"/>
  <c r="BG193" i="25"/>
  <c r="BF193" i="25"/>
  <c r="BE193" i="25"/>
  <c r="BD193" i="25"/>
  <c r="BC193" i="25"/>
  <c r="BB193" i="25"/>
  <c r="BA193" i="25"/>
  <c r="AZ193" i="25"/>
  <c r="AY193" i="25"/>
  <c r="AX193" i="25"/>
  <c r="AW193" i="25"/>
  <c r="AV193" i="25"/>
  <c r="AU193" i="25"/>
  <c r="AT193" i="25"/>
  <c r="AS193" i="25"/>
  <c r="AR193" i="25"/>
  <c r="AQ193" i="25"/>
  <c r="AP193" i="25"/>
  <c r="AO193" i="25"/>
  <c r="AN193" i="25"/>
  <c r="AM193" i="25"/>
  <c r="AL193" i="25"/>
  <c r="AK193" i="25"/>
  <c r="AJ193" i="25"/>
  <c r="AI193" i="25"/>
  <c r="AH193" i="25"/>
  <c r="AG193" i="25"/>
  <c r="AF193" i="25"/>
  <c r="AE193" i="25"/>
  <c r="AD193" i="25"/>
  <c r="AC193" i="25"/>
  <c r="AB193" i="25"/>
  <c r="AA193" i="25"/>
  <c r="Z193" i="25"/>
  <c r="Y193" i="25"/>
  <c r="X193" i="25"/>
  <c r="W193" i="25"/>
  <c r="V193" i="25"/>
  <c r="U193" i="25"/>
  <c r="T193" i="25"/>
  <c r="S193" i="25"/>
  <c r="R193" i="25"/>
  <c r="Q193" i="25"/>
  <c r="P193" i="25"/>
  <c r="O193" i="25"/>
  <c r="N193" i="25"/>
  <c r="M193" i="25"/>
  <c r="L193" i="25"/>
  <c r="K193" i="25"/>
  <c r="J193" i="25"/>
  <c r="I193" i="25"/>
  <c r="H193" i="25"/>
  <c r="G193" i="25"/>
  <c r="F193" i="25"/>
  <c r="E193" i="25"/>
  <c r="D193" i="25"/>
  <c r="C193" i="25"/>
  <c r="B193" i="25"/>
  <c r="A193" i="25"/>
  <c r="BQ192" i="25"/>
  <c r="BP192" i="25"/>
  <c r="BO192" i="25"/>
  <c r="BN192" i="25"/>
  <c r="BM192" i="25"/>
  <c r="BL192" i="25"/>
  <c r="BK192" i="25"/>
  <c r="BJ192" i="25"/>
  <c r="BI192" i="25"/>
  <c r="BH192" i="25"/>
  <c r="BG192" i="25"/>
  <c r="BF192" i="25"/>
  <c r="BE192" i="25"/>
  <c r="BD192" i="25"/>
  <c r="BC192" i="25"/>
  <c r="BB192" i="25"/>
  <c r="BA192" i="25"/>
  <c r="AZ192" i="25"/>
  <c r="AY192" i="25"/>
  <c r="AX192" i="25"/>
  <c r="AW192" i="25"/>
  <c r="AV192" i="25"/>
  <c r="AU192" i="25"/>
  <c r="AT192" i="25"/>
  <c r="AS192" i="25"/>
  <c r="AR192" i="25"/>
  <c r="AQ192" i="25"/>
  <c r="AP192" i="25"/>
  <c r="AO192" i="25"/>
  <c r="AN192" i="25"/>
  <c r="AM192" i="25"/>
  <c r="AL192" i="25"/>
  <c r="AK192" i="25"/>
  <c r="AJ192" i="25"/>
  <c r="AI192" i="25"/>
  <c r="AH192" i="25"/>
  <c r="AG192" i="25"/>
  <c r="AF192" i="25"/>
  <c r="AE192" i="25"/>
  <c r="AD192" i="25"/>
  <c r="AC192" i="25"/>
  <c r="AB192" i="25"/>
  <c r="AA192" i="25"/>
  <c r="Z192" i="25"/>
  <c r="Y192" i="25"/>
  <c r="X192" i="25"/>
  <c r="W192" i="25"/>
  <c r="V192" i="25"/>
  <c r="U192" i="25"/>
  <c r="T192" i="25"/>
  <c r="S192" i="25"/>
  <c r="R192" i="25"/>
  <c r="Q192" i="25"/>
  <c r="P192" i="25"/>
  <c r="O192" i="25"/>
  <c r="N192" i="25"/>
  <c r="M192" i="25"/>
  <c r="L192" i="25"/>
  <c r="K192" i="25"/>
  <c r="J192" i="25"/>
  <c r="I192" i="25"/>
  <c r="H192" i="25"/>
  <c r="G192" i="25"/>
  <c r="F192" i="25"/>
  <c r="E192" i="25"/>
  <c r="D192" i="25"/>
  <c r="C192" i="25"/>
  <c r="B192" i="25"/>
  <c r="A192" i="25"/>
  <c r="BQ191" i="25"/>
  <c r="BP191" i="25"/>
  <c r="BO191" i="25"/>
  <c r="BN191" i="25"/>
  <c r="BM191" i="25"/>
  <c r="BL191" i="25"/>
  <c r="BK191" i="25"/>
  <c r="BJ191" i="25"/>
  <c r="BI191" i="25"/>
  <c r="BH191" i="25"/>
  <c r="BG191" i="25"/>
  <c r="BF191" i="25"/>
  <c r="BE191" i="25"/>
  <c r="BD191" i="25"/>
  <c r="BC191" i="25"/>
  <c r="BB191" i="25"/>
  <c r="BA191" i="25"/>
  <c r="AZ191" i="25"/>
  <c r="AY191" i="25"/>
  <c r="AX191" i="25"/>
  <c r="AW191" i="25"/>
  <c r="AV191" i="25"/>
  <c r="AU191" i="25"/>
  <c r="AT191" i="25"/>
  <c r="AS191" i="25"/>
  <c r="AR191" i="25"/>
  <c r="AQ191" i="25"/>
  <c r="AP191" i="25"/>
  <c r="AO191" i="25"/>
  <c r="AN191" i="25"/>
  <c r="AM191" i="25"/>
  <c r="AL191" i="25"/>
  <c r="AK191" i="25"/>
  <c r="AJ191" i="25"/>
  <c r="AI191" i="25"/>
  <c r="AH191" i="25"/>
  <c r="AG191" i="25"/>
  <c r="AF191" i="25"/>
  <c r="AE191" i="25"/>
  <c r="AD191" i="25"/>
  <c r="AC191" i="25"/>
  <c r="AB191" i="25"/>
  <c r="AA191" i="25"/>
  <c r="Z191" i="25"/>
  <c r="Y191" i="25"/>
  <c r="X191" i="25"/>
  <c r="W191" i="25"/>
  <c r="V191" i="25"/>
  <c r="U191" i="25"/>
  <c r="T191" i="25"/>
  <c r="S191" i="25"/>
  <c r="R191" i="25"/>
  <c r="Q191" i="25"/>
  <c r="P191" i="25"/>
  <c r="O191" i="25"/>
  <c r="N191" i="25"/>
  <c r="M191" i="25"/>
  <c r="L191" i="25"/>
  <c r="K191" i="25"/>
  <c r="J191" i="25"/>
  <c r="I191" i="25"/>
  <c r="H191" i="25"/>
  <c r="G191" i="25"/>
  <c r="F191" i="25"/>
  <c r="E191" i="25"/>
  <c r="D191" i="25"/>
  <c r="C191" i="25"/>
  <c r="B191" i="25"/>
  <c r="A191" i="25"/>
  <c r="BQ190" i="25"/>
  <c r="BP190" i="25"/>
  <c r="BO190" i="25"/>
  <c r="BN190" i="25"/>
  <c r="BM190" i="25"/>
  <c r="BL190" i="25"/>
  <c r="BK190" i="25"/>
  <c r="BJ190" i="25"/>
  <c r="BI190" i="25"/>
  <c r="BH190" i="25"/>
  <c r="BG190" i="25"/>
  <c r="BF190" i="25"/>
  <c r="BE190" i="25"/>
  <c r="BD190" i="25"/>
  <c r="BC190" i="25"/>
  <c r="BB190" i="25"/>
  <c r="BA190" i="25"/>
  <c r="AZ190" i="25"/>
  <c r="AY190" i="25"/>
  <c r="AX190" i="25"/>
  <c r="AW190" i="25"/>
  <c r="AV190" i="25"/>
  <c r="AU190" i="25"/>
  <c r="AT190" i="25"/>
  <c r="AS190" i="25"/>
  <c r="AR190" i="25"/>
  <c r="AQ190" i="25"/>
  <c r="AP190" i="25"/>
  <c r="AO190" i="25"/>
  <c r="AN190" i="25"/>
  <c r="AM190" i="25"/>
  <c r="AL190" i="25"/>
  <c r="AK190" i="25"/>
  <c r="AJ190" i="25"/>
  <c r="AI190" i="25"/>
  <c r="AH190" i="25"/>
  <c r="AG190" i="25"/>
  <c r="AF190" i="25"/>
  <c r="AE190" i="25"/>
  <c r="AD190" i="25"/>
  <c r="AC190" i="25"/>
  <c r="AB190" i="25"/>
  <c r="AA190" i="25"/>
  <c r="Z190" i="25"/>
  <c r="Y190" i="25"/>
  <c r="X190" i="25"/>
  <c r="W190" i="25"/>
  <c r="V190" i="25"/>
  <c r="U190" i="25"/>
  <c r="T190" i="25"/>
  <c r="S190" i="25"/>
  <c r="R190" i="25"/>
  <c r="Q190" i="25"/>
  <c r="P190" i="25"/>
  <c r="O190" i="25"/>
  <c r="N190" i="25"/>
  <c r="M190" i="25"/>
  <c r="L190" i="25"/>
  <c r="K190" i="25"/>
  <c r="J190" i="25"/>
  <c r="I190" i="25"/>
  <c r="H190" i="25"/>
  <c r="G190" i="25"/>
  <c r="F190" i="25"/>
  <c r="E190" i="25"/>
  <c r="D190" i="25"/>
  <c r="C190" i="25"/>
  <c r="B190" i="25"/>
  <c r="A190" i="25"/>
  <c r="BQ189" i="25"/>
  <c r="BP189" i="25"/>
  <c r="BO189" i="25"/>
  <c r="BN189" i="25"/>
  <c r="BM189" i="25"/>
  <c r="BL189" i="25"/>
  <c r="BK189" i="25"/>
  <c r="BJ189" i="25"/>
  <c r="BI189" i="25"/>
  <c r="BH189" i="25"/>
  <c r="BG189" i="25"/>
  <c r="BF189" i="25"/>
  <c r="BE189" i="25"/>
  <c r="BD189" i="25"/>
  <c r="BC189" i="25"/>
  <c r="BB189" i="25"/>
  <c r="BA189" i="25"/>
  <c r="AZ189" i="25"/>
  <c r="AY189" i="25"/>
  <c r="AX189" i="25"/>
  <c r="AW189" i="25"/>
  <c r="AV189" i="25"/>
  <c r="AU189" i="25"/>
  <c r="AT189" i="25"/>
  <c r="AS189" i="25"/>
  <c r="AR189" i="25"/>
  <c r="AQ189" i="25"/>
  <c r="AP189" i="25"/>
  <c r="AO189" i="25"/>
  <c r="AN189" i="25"/>
  <c r="AM189" i="25"/>
  <c r="AL189" i="25"/>
  <c r="AK189" i="25"/>
  <c r="AJ189" i="25"/>
  <c r="AI189" i="25"/>
  <c r="AH189" i="25"/>
  <c r="AG189" i="25"/>
  <c r="AF189" i="25"/>
  <c r="AE189" i="25"/>
  <c r="AD189" i="25"/>
  <c r="AC189" i="25"/>
  <c r="AB189" i="25"/>
  <c r="AA189" i="25"/>
  <c r="Z189" i="25"/>
  <c r="Y189" i="25"/>
  <c r="X189" i="25"/>
  <c r="W189" i="25"/>
  <c r="V189" i="25"/>
  <c r="U189" i="25"/>
  <c r="T189" i="25"/>
  <c r="S189" i="25"/>
  <c r="R189" i="25"/>
  <c r="Q189" i="25"/>
  <c r="P189" i="25"/>
  <c r="O189" i="25"/>
  <c r="N189" i="25"/>
  <c r="M189" i="25"/>
  <c r="L189" i="25"/>
  <c r="K189" i="25"/>
  <c r="J189" i="25"/>
  <c r="I189" i="25"/>
  <c r="H189" i="25"/>
  <c r="G189" i="25"/>
  <c r="F189" i="25"/>
  <c r="E189" i="25"/>
  <c r="D189" i="25"/>
  <c r="C189" i="25"/>
  <c r="B189" i="25"/>
  <c r="A189" i="25"/>
  <c r="BQ188" i="25"/>
  <c r="BP188" i="25"/>
  <c r="BO188" i="25"/>
  <c r="BN188" i="25"/>
  <c r="BM188" i="25"/>
  <c r="BL188" i="25"/>
  <c r="BK188" i="25"/>
  <c r="BJ188" i="25"/>
  <c r="BI188" i="25"/>
  <c r="BH188" i="25"/>
  <c r="BG188" i="25"/>
  <c r="BF188" i="25"/>
  <c r="BE188" i="25"/>
  <c r="BD188" i="25"/>
  <c r="BC188" i="25"/>
  <c r="BB188" i="25"/>
  <c r="BA188" i="25"/>
  <c r="AZ188" i="25"/>
  <c r="AY188" i="25"/>
  <c r="AX188" i="25"/>
  <c r="AW188" i="25"/>
  <c r="AV188" i="25"/>
  <c r="AU188" i="25"/>
  <c r="AT188" i="25"/>
  <c r="AS188" i="25"/>
  <c r="AR188" i="25"/>
  <c r="AQ188" i="25"/>
  <c r="AP188" i="25"/>
  <c r="AO188" i="25"/>
  <c r="AN188" i="25"/>
  <c r="AM188" i="25"/>
  <c r="AL188" i="25"/>
  <c r="AK188" i="25"/>
  <c r="AJ188" i="25"/>
  <c r="AI188" i="25"/>
  <c r="AH188" i="25"/>
  <c r="AG188" i="25"/>
  <c r="AF188" i="25"/>
  <c r="AE188" i="25"/>
  <c r="AD188" i="25"/>
  <c r="AC188" i="25"/>
  <c r="AB188" i="25"/>
  <c r="AA188" i="25"/>
  <c r="Z188" i="25"/>
  <c r="Y188" i="25"/>
  <c r="X188" i="25"/>
  <c r="W188" i="25"/>
  <c r="V188" i="25"/>
  <c r="U188" i="25"/>
  <c r="T188" i="25"/>
  <c r="S188" i="25"/>
  <c r="R188" i="25"/>
  <c r="Q188" i="25"/>
  <c r="P188" i="25"/>
  <c r="O188" i="25"/>
  <c r="N188" i="25"/>
  <c r="M188" i="25"/>
  <c r="L188" i="25"/>
  <c r="K188" i="25"/>
  <c r="J188" i="25"/>
  <c r="I188" i="25"/>
  <c r="H188" i="25"/>
  <c r="G188" i="25"/>
  <c r="F188" i="25"/>
  <c r="E188" i="25"/>
  <c r="D188" i="25"/>
  <c r="C188" i="25"/>
  <c r="B188" i="25"/>
  <c r="A188" i="25"/>
  <c r="BQ187" i="25"/>
  <c r="BP187" i="25"/>
  <c r="BO187" i="25"/>
  <c r="BN187" i="25"/>
  <c r="BM187" i="25"/>
  <c r="BL187" i="25"/>
  <c r="BK187" i="25"/>
  <c r="BJ187" i="25"/>
  <c r="BI187" i="25"/>
  <c r="BH187" i="25"/>
  <c r="BG187" i="25"/>
  <c r="BF187" i="25"/>
  <c r="BE187" i="25"/>
  <c r="BD187" i="25"/>
  <c r="BC187" i="25"/>
  <c r="BB187" i="25"/>
  <c r="BA187" i="25"/>
  <c r="AZ187" i="25"/>
  <c r="AY187" i="25"/>
  <c r="AX187" i="25"/>
  <c r="AW187" i="25"/>
  <c r="AV187" i="25"/>
  <c r="AU187" i="25"/>
  <c r="AT187" i="25"/>
  <c r="AS187" i="25"/>
  <c r="AR187" i="25"/>
  <c r="AQ187" i="25"/>
  <c r="AP187" i="25"/>
  <c r="AO187" i="25"/>
  <c r="AN187" i="25"/>
  <c r="AM187" i="25"/>
  <c r="AL187" i="25"/>
  <c r="AK187" i="25"/>
  <c r="AJ187" i="25"/>
  <c r="AI187" i="25"/>
  <c r="AH187" i="25"/>
  <c r="AG187" i="25"/>
  <c r="AF187" i="25"/>
  <c r="AE187" i="25"/>
  <c r="AD187" i="25"/>
  <c r="AC187" i="25"/>
  <c r="AB187" i="25"/>
  <c r="AA187" i="25"/>
  <c r="Z187" i="25"/>
  <c r="Y187" i="25"/>
  <c r="X187" i="25"/>
  <c r="W187" i="25"/>
  <c r="V187" i="25"/>
  <c r="U187" i="25"/>
  <c r="T187" i="25"/>
  <c r="S187" i="25"/>
  <c r="R187" i="25"/>
  <c r="Q187" i="25"/>
  <c r="P187" i="25"/>
  <c r="O187" i="25"/>
  <c r="N187" i="25"/>
  <c r="M187" i="25"/>
  <c r="L187" i="25"/>
  <c r="K187" i="25"/>
  <c r="J187" i="25"/>
  <c r="I187" i="25"/>
  <c r="H187" i="25"/>
  <c r="G187" i="25"/>
  <c r="F187" i="25"/>
  <c r="E187" i="25"/>
  <c r="D187" i="25"/>
  <c r="C187" i="25"/>
  <c r="B187" i="25"/>
  <c r="A187" i="25"/>
  <c r="BQ186" i="25"/>
  <c r="BP186" i="25"/>
  <c r="BO186" i="25"/>
  <c r="BN186" i="25"/>
  <c r="BM186" i="25"/>
  <c r="BL186" i="25"/>
  <c r="BK186" i="25"/>
  <c r="BJ186" i="25"/>
  <c r="BI186" i="25"/>
  <c r="BH186" i="25"/>
  <c r="BG186" i="25"/>
  <c r="BF186" i="25"/>
  <c r="BE186" i="25"/>
  <c r="BD186" i="25"/>
  <c r="BC186" i="25"/>
  <c r="BB186" i="25"/>
  <c r="BA186" i="25"/>
  <c r="AZ186" i="25"/>
  <c r="AY186" i="25"/>
  <c r="AX186" i="25"/>
  <c r="AW186" i="25"/>
  <c r="AV186" i="25"/>
  <c r="AU186" i="25"/>
  <c r="AT186" i="25"/>
  <c r="AS186" i="25"/>
  <c r="AR186" i="25"/>
  <c r="AQ186" i="25"/>
  <c r="AP186" i="25"/>
  <c r="AO186" i="25"/>
  <c r="AN186" i="25"/>
  <c r="AM186" i="25"/>
  <c r="AL186" i="25"/>
  <c r="AK186" i="25"/>
  <c r="AJ186" i="25"/>
  <c r="AI186" i="25"/>
  <c r="AH186" i="25"/>
  <c r="AG186" i="25"/>
  <c r="AF186" i="25"/>
  <c r="AE186" i="25"/>
  <c r="AD186" i="25"/>
  <c r="AC186" i="25"/>
  <c r="AB186" i="25"/>
  <c r="AA186" i="25"/>
  <c r="Z186" i="25"/>
  <c r="Y186" i="25"/>
  <c r="X186" i="25"/>
  <c r="W186" i="25"/>
  <c r="V186" i="25"/>
  <c r="U186" i="25"/>
  <c r="T186" i="25"/>
  <c r="S186" i="25"/>
  <c r="R186" i="25"/>
  <c r="Q186" i="25"/>
  <c r="P186" i="25"/>
  <c r="O186" i="25"/>
  <c r="N186" i="25"/>
  <c r="M186" i="25"/>
  <c r="L186" i="25"/>
  <c r="K186" i="25"/>
  <c r="J186" i="25"/>
  <c r="I186" i="25"/>
  <c r="H186" i="25"/>
  <c r="G186" i="25"/>
  <c r="F186" i="25"/>
  <c r="E186" i="25"/>
  <c r="D186" i="25"/>
  <c r="C186" i="25"/>
  <c r="B186" i="25"/>
  <c r="A186" i="25"/>
  <c r="BQ185" i="25"/>
  <c r="BP185" i="25"/>
  <c r="BO185" i="25"/>
  <c r="BN185" i="25"/>
  <c r="BM185" i="25"/>
  <c r="BL185" i="25"/>
  <c r="BK185" i="25"/>
  <c r="BJ185" i="25"/>
  <c r="BI185" i="25"/>
  <c r="BH185" i="25"/>
  <c r="BG185" i="25"/>
  <c r="BF185" i="25"/>
  <c r="BE185" i="25"/>
  <c r="BD185" i="25"/>
  <c r="BC185" i="25"/>
  <c r="BB185" i="25"/>
  <c r="BA185" i="25"/>
  <c r="AZ185" i="25"/>
  <c r="AY185" i="25"/>
  <c r="AX185" i="25"/>
  <c r="AW185" i="25"/>
  <c r="AV185" i="25"/>
  <c r="AU185" i="25"/>
  <c r="AT185" i="25"/>
  <c r="AS185" i="25"/>
  <c r="AR185" i="25"/>
  <c r="AQ185" i="25"/>
  <c r="AP185" i="25"/>
  <c r="AO185" i="25"/>
  <c r="AN185" i="25"/>
  <c r="AM185" i="25"/>
  <c r="AL185" i="25"/>
  <c r="AK185" i="25"/>
  <c r="AJ185" i="25"/>
  <c r="AI185" i="25"/>
  <c r="AH185" i="25"/>
  <c r="AG185" i="25"/>
  <c r="AF185" i="25"/>
  <c r="AE185" i="25"/>
  <c r="AD185" i="25"/>
  <c r="AC185" i="25"/>
  <c r="AB185" i="25"/>
  <c r="AA185" i="25"/>
  <c r="Z185" i="25"/>
  <c r="Y185" i="25"/>
  <c r="X185" i="25"/>
  <c r="W185" i="25"/>
  <c r="V185" i="25"/>
  <c r="U185" i="25"/>
  <c r="T185" i="25"/>
  <c r="S185" i="25"/>
  <c r="R185" i="25"/>
  <c r="Q185" i="25"/>
  <c r="P185" i="25"/>
  <c r="O185" i="25"/>
  <c r="N185" i="25"/>
  <c r="M185" i="25"/>
  <c r="L185" i="25"/>
  <c r="K185" i="25"/>
  <c r="J185" i="25"/>
  <c r="I185" i="25"/>
  <c r="H185" i="25"/>
  <c r="G185" i="25"/>
  <c r="F185" i="25"/>
  <c r="E185" i="25"/>
  <c r="D185" i="25"/>
  <c r="C185" i="25"/>
  <c r="B185" i="25"/>
  <c r="A185" i="25"/>
  <c r="BQ184" i="25"/>
  <c r="BP184" i="25"/>
  <c r="BO184" i="25"/>
  <c r="BN184" i="25"/>
  <c r="BM184" i="25"/>
  <c r="BL184" i="25"/>
  <c r="BK184" i="25"/>
  <c r="BJ184" i="25"/>
  <c r="BI184" i="25"/>
  <c r="BH184" i="25"/>
  <c r="BG184" i="25"/>
  <c r="BF184" i="25"/>
  <c r="BE184" i="25"/>
  <c r="BD184" i="25"/>
  <c r="BC184" i="25"/>
  <c r="BB184" i="25"/>
  <c r="BA184" i="25"/>
  <c r="AZ184" i="25"/>
  <c r="AY184" i="25"/>
  <c r="AX184" i="25"/>
  <c r="AW184" i="25"/>
  <c r="AV184" i="25"/>
  <c r="AU184" i="25"/>
  <c r="AT184" i="25"/>
  <c r="AS184" i="25"/>
  <c r="AR184" i="25"/>
  <c r="AQ184" i="25"/>
  <c r="AP184" i="25"/>
  <c r="AO184" i="25"/>
  <c r="AN184" i="25"/>
  <c r="AM184" i="25"/>
  <c r="AL184" i="25"/>
  <c r="AK184" i="25"/>
  <c r="AJ184" i="25"/>
  <c r="AI184" i="25"/>
  <c r="AH184" i="25"/>
  <c r="AG184" i="25"/>
  <c r="AF184" i="25"/>
  <c r="AE184" i="25"/>
  <c r="AD184" i="25"/>
  <c r="AC184" i="25"/>
  <c r="AB184" i="25"/>
  <c r="AA184" i="25"/>
  <c r="Z184" i="25"/>
  <c r="Y184" i="25"/>
  <c r="X184" i="25"/>
  <c r="W184" i="25"/>
  <c r="V184" i="25"/>
  <c r="U184" i="25"/>
  <c r="T184" i="25"/>
  <c r="S184" i="25"/>
  <c r="R184" i="25"/>
  <c r="Q184" i="25"/>
  <c r="P184" i="25"/>
  <c r="O184" i="25"/>
  <c r="N184" i="25"/>
  <c r="M184" i="25"/>
  <c r="L184" i="25"/>
  <c r="K184" i="25"/>
  <c r="J184" i="25"/>
  <c r="I184" i="25"/>
  <c r="H184" i="25"/>
  <c r="G184" i="25"/>
  <c r="F184" i="25"/>
  <c r="E184" i="25"/>
  <c r="D184" i="25"/>
  <c r="C184" i="25"/>
  <c r="B184" i="25"/>
  <c r="A184" i="25"/>
  <c r="BQ183" i="25"/>
  <c r="BP183" i="25"/>
  <c r="BO183" i="25"/>
  <c r="BN183" i="25"/>
  <c r="BM183" i="25"/>
  <c r="BL183" i="25"/>
  <c r="BK183" i="25"/>
  <c r="BJ183" i="25"/>
  <c r="BI183" i="25"/>
  <c r="BH183" i="25"/>
  <c r="BG183" i="25"/>
  <c r="BF183" i="25"/>
  <c r="BE183" i="25"/>
  <c r="BD183" i="25"/>
  <c r="BC183" i="25"/>
  <c r="BB183" i="25"/>
  <c r="BA183" i="25"/>
  <c r="AZ183" i="25"/>
  <c r="AY183" i="25"/>
  <c r="AX183" i="25"/>
  <c r="AW183" i="25"/>
  <c r="AV183" i="25"/>
  <c r="AU183" i="25"/>
  <c r="AT183" i="25"/>
  <c r="AS183" i="25"/>
  <c r="AR183" i="25"/>
  <c r="AQ183" i="25"/>
  <c r="AP183" i="25"/>
  <c r="AO183" i="25"/>
  <c r="AN183" i="25"/>
  <c r="AM183" i="25"/>
  <c r="AL183" i="25"/>
  <c r="AK183" i="25"/>
  <c r="AJ183" i="25"/>
  <c r="AI183" i="25"/>
  <c r="AH183" i="25"/>
  <c r="AG183" i="25"/>
  <c r="AF183" i="25"/>
  <c r="AE183" i="25"/>
  <c r="AD183" i="25"/>
  <c r="AC183" i="25"/>
  <c r="AB183" i="25"/>
  <c r="AA183" i="25"/>
  <c r="Z183" i="25"/>
  <c r="Y183" i="25"/>
  <c r="X183" i="25"/>
  <c r="W183" i="25"/>
  <c r="V183" i="25"/>
  <c r="U183" i="25"/>
  <c r="T183" i="25"/>
  <c r="S183" i="25"/>
  <c r="R183" i="25"/>
  <c r="Q183" i="25"/>
  <c r="P183" i="25"/>
  <c r="O183" i="25"/>
  <c r="N183" i="25"/>
  <c r="M183" i="25"/>
  <c r="L183" i="25"/>
  <c r="K183" i="25"/>
  <c r="J183" i="25"/>
  <c r="I183" i="25"/>
  <c r="H183" i="25"/>
  <c r="G183" i="25"/>
  <c r="F183" i="25"/>
  <c r="E183" i="25"/>
  <c r="D183" i="25"/>
  <c r="C183" i="25"/>
  <c r="B183" i="25"/>
  <c r="A183" i="25"/>
  <c r="BQ182" i="25"/>
  <c r="BP182" i="25"/>
  <c r="BO182" i="25"/>
  <c r="BN182" i="25"/>
  <c r="BM182" i="25"/>
  <c r="BL182" i="25"/>
  <c r="BK182" i="25"/>
  <c r="BJ182" i="25"/>
  <c r="BI182" i="25"/>
  <c r="BH182" i="25"/>
  <c r="BG182" i="25"/>
  <c r="BF182" i="25"/>
  <c r="BE182" i="25"/>
  <c r="BD182" i="25"/>
  <c r="BC182" i="25"/>
  <c r="BB182" i="25"/>
  <c r="BA182" i="25"/>
  <c r="AZ182" i="25"/>
  <c r="AY182" i="25"/>
  <c r="AX182" i="25"/>
  <c r="AW182" i="25"/>
  <c r="AV182" i="25"/>
  <c r="AU182" i="25"/>
  <c r="AT182" i="25"/>
  <c r="AS182" i="25"/>
  <c r="AR182" i="25"/>
  <c r="AQ182" i="25"/>
  <c r="AP182" i="25"/>
  <c r="AO182" i="25"/>
  <c r="AN182" i="25"/>
  <c r="AM182" i="25"/>
  <c r="AL182" i="25"/>
  <c r="AK182" i="25"/>
  <c r="AJ182" i="25"/>
  <c r="AI182" i="25"/>
  <c r="AH182" i="25"/>
  <c r="AG182" i="25"/>
  <c r="AF182" i="25"/>
  <c r="AE182" i="25"/>
  <c r="AD182" i="25"/>
  <c r="AC182" i="25"/>
  <c r="AB182" i="25"/>
  <c r="AA182" i="25"/>
  <c r="Z182" i="25"/>
  <c r="Y182" i="25"/>
  <c r="X182" i="25"/>
  <c r="W182" i="25"/>
  <c r="V182" i="25"/>
  <c r="U182" i="25"/>
  <c r="T182" i="25"/>
  <c r="S182" i="25"/>
  <c r="R182" i="25"/>
  <c r="Q182" i="25"/>
  <c r="P182" i="25"/>
  <c r="O182" i="25"/>
  <c r="N182" i="25"/>
  <c r="M182" i="25"/>
  <c r="L182" i="25"/>
  <c r="K182" i="25"/>
  <c r="J182" i="25"/>
  <c r="I182" i="25"/>
  <c r="H182" i="25"/>
  <c r="G182" i="25"/>
  <c r="F182" i="25"/>
  <c r="E182" i="25"/>
  <c r="D182" i="25"/>
  <c r="C182" i="25"/>
  <c r="B182" i="25"/>
  <c r="A182" i="25"/>
  <c r="BQ181" i="25"/>
  <c r="BP181" i="25"/>
  <c r="BO181" i="25"/>
  <c r="BN181" i="25"/>
  <c r="BM181" i="25"/>
  <c r="BL181" i="25"/>
  <c r="BK181" i="25"/>
  <c r="BJ181" i="25"/>
  <c r="BI181" i="25"/>
  <c r="BH181" i="25"/>
  <c r="BG181" i="25"/>
  <c r="BF181" i="25"/>
  <c r="BE181" i="25"/>
  <c r="BD181" i="25"/>
  <c r="BC181" i="25"/>
  <c r="BB181" i="25"/>
  <c r="BA181" i="25"/>
  <c r="AZ181" i="25"/>
  <c r="AY181" i="25"/>
  <c r="AX181" i="25"/>
  <c r="AW181" i="25"/>
  <c r="AV181" i="25"/>
  <c r="AU181" i="25"/>
  <c r="AT181" i="25"/>
  <c r="AS181" i="25"/>
  <c r="AR181" i="25"/>
  <c r="AQ181" i="25"/>
  <c r="AP181" i="25"/>
  <c r="AO181" i="25"/>
  <c r="AN181" i="25"/>
  <c r="AM181" i="25"/>
  <c r="AL181" i="25"/>
  <c r="AK181" i="25"/>
  <c r="AJ181" i="25"/>
  <c r="AI181" i="25"/>
  <c r="AH181" i="25"/>
  <c r="AG181" i="25"/>
  <c r="AF181" i="25"/>
  <c r="AE181" i="25"/>
  <c r="AD181" i="25"/>
  <c r="AC181" i="25"/>
  <c r="AB181" i="25"/>
  <c r="AA181" i="25"/>
  <c r="Z181" i="25"/>
  <c r="Y181" i="25"/>
  <c r="X181" i="25"/>
  <c r="W181" i="25"/>
  <c r="V181" i="25"/>
  <c r="U181" i="25"/>
  <c r="T181" i="25"/>
  <c r="S181" i="25"/>
  <c r="R181" i="25"/>
  <c r="Q181" i="25"/>
  <c r="P181" i="25"/>
  <c r="O181" i="25"/>
  <c r="N181" i="25"/>
  <c r="M181" i="25"/>
  <c r="L181" i="25"/>
  <c r="K181" i="25"/>
  <c r="J181" i="25"/>
  <c r="I181" i="25"/>
  <c r="H181" i="25"/>
  <c r="G181" i="25"/>
  <c r="F181" i="25"/>
  <c r="E181" i="25"/>
  <c r="D181" i="25"/>
  <c r="C181" i="25"/>
  <c r="B181" i="25"/>
  <c r="A181" i="25"/>
  <c r="BQ180" i="25"/>
  <c r="BP180" i="25"/>
  <c r="BO180" i="25"/>
  <c r="BN180" i="25"/>
  <c r="BM180" i="25"/>
  <c r="BL180" i="25"/>
  <c r="BK180" i="25"/>
  <c r="BJ180" i="25"/>
  <c r="BI180" i="25"/>
  <c r="BH180" i="25"/>
  <c r="BG180" i="25"/>
  <c r="BF180" i="25"/>
  <c r="BE180" i="25"/>
  <c r="BD180" i="25"/>
  <c r="BC180" i="25"/>
  <c r="BB180" i="25"/>
  <c r="BA180" i="25"/>
  <c r="AZ180" i="25"/>
  <c r="AY180" i="25"/>
  <c r="AX180" i="25"/>
  <c r="AW180" i="25"/>
  <c r="AV180" i="25"/>
  <c r="AU180" i="25"/>
  <c r="AT180" i="25"/>
  <c r="AS180" i="25"/>
  <c r="AR180" i="25"/>
  <c r="AQ180" i="25"/>
  <c r="AP180" i="25"/>
  <c r="AO180" i="25"/>
  <c r="AN180" i="25"/>
  <c r="AM180" i="25"/>
  <c r="AL180" i="25"/>
  <c r="AK180" i="25"/>
  <c r="AJ180" i="25"/>
  <c r="AI180" i="25"/>
  <c r="AH180" i="25"/>
  <c r="AG180" i="25"/>
  <c r="AF180" i="25"/>
  <c r="AE180" i="25"/>
  <c r="AD180" i="25"/>
  <c r="AC180" i="25"/>
  <c r="AB180" i="25"/>
  <c r="AA180" i="25"/>
  <c r="Z180" i="25"/>
  <c r="Y180" i="25"/>
  <c r="X180" i="25"/>
  <c r="W180" i="25"/>
  <c r="V180" i="25"/>
  <c r="U180" i="25"/>
  <c r="T180" i="25"/>
  <c r="S180" i="25"/>
  <c r="R180" i="25"/>
  <c r="Q180" i="25"/>
  <c r="P180" i="25"/>
  <c r="O180" i="25"/>
  <c r="N180" i="25"/>
  <c r="M180" i="25"/>
  <c r="L180" i="25"/>
  <c r="K180" i="25"/>
  <c r="J180" i="25"/>
  <c r="I180" i="25"/>
  <c r="H180" i="25"/>
  <c r="G180" i="25"/>
  <c r="F180" i="25"/>
  <c r="E180" i="25"/>
  <c r="D180" i="25"/>
  <c r="C180" i="25"/>
  <c r="B180" i="25"/>
  <c r="A180" i="25"/>
  <c r="BQ179" i="25"/>
  <c r="BP179" i="25"/>
  <c r="BO179" i="25"/>
  <c r="BN179" i="25"/>
  <c r="BM179" i="25"/>
  <c r="BL179" i="25"/>
  <c r="BK179" i="25"/>
  <c r="BJ179" i="25"/>
  <c r="BI179" i="25"/>
  <c r="BH179" i="25"/>
  <c r="BG179" i="25"/>
  <c r="BF179" i="25"/>
  <c r="BE179" i="25"/>
  <c r="BD179" i="25"/>
  <c r="BC179" i="25"/>
  <c r="BB179" i="25"/>
  <c r="BA179" i="25"/>
  <c r="AZ179" i="25"/>
  <c r="AY179" i="25"/>
  <c r="AX179" i="25"/>
  <c r="AW179" i="25"/>
  <c r="AV179" i="25"/>
  <c r="AU179" i="25"/>
  <c r="AT179" i="25"/>
  <c r="AS179" i="25"/>
  <c r="AR179" i="25"/>
  <c r="AQ179" i="25"/>
  <c r="AP179" i="25"/>
  <c r="AO179" i="25"/>
  <c r="AN179" i="25"/>
  <c r="AM179" i="25"/>
  <c r="AL179" i="25"/>
  <c r="AK179" i="25"/>
  <c r="AJ179" i="25"/>
  <c r="AI179" i="25"/>
  <c r="AH179" i="25"/>
  <c r="AG179" i="25"/>
  <c r="AF179" i="25"/>
  <c r="AE179" i="25"/>
  <c r="AD179" i="25"/>
  <c r="AC179" i="25"/>
  <c r="AB179" i="25"/>
  <c r="AA179" i="25"/>
  <c r="Z179" i="25"/>
  <c r="Y179" i="25"/>
  <c r="X179" i="25"/>
  <c r="W179" i="25"/>
  <c r="V179" i="25"/>
  <c r="U179" i="25"/>
  <c r="T179" i="25"/>
  <c r="S179" i="25"/>
  <c r="R179" i="25"/>
  <c r="Q179" i="25"/>
  <c r="P179" i="25"/>
  <c r="O179" i="25"/>
  <c r="N179" i="25"/>
  <c r="M179" i="25"/>
  <c r="L179" i="25"/>
  <c r="K179" i="25"/>
  <c r="J179" i="25"/>
  <c r="I179" i="25"/>
  <c r="H179" i="25"/>
  <c r="G179" i="25"/>
  <c r="F179" i="25"/>
  <c r="E179" i="25"/>
  <c r="D179" i="25"/>
  <c r="C179" i="25"/>
  <c r="B179" i="25"/>
  <c r="A179" i="25"/>
  <c r="BQ178" i="25"/>
  <c r="BP178" i="25"/>
  <c r="BO178" i="25"/>
  <c r="BN178" i="25"/>
  <c r="BM178" i="25"/>
  <c r="BL178" i="25"/>
  <c r="BK178" i="25"/>
  <c r="BJ178" i="25"/>
  <c r="BI178" i="25"/>
  <c r="BH178" i="25"/>
  <c r="BG178" i="25"/>
  <c r="BF178" i="25"/>
  <c r="BE178" i="25"/>
  <c r="BD178" i="25"/>
  <c r="BC178" i="25"/>
  <c r="BB178" i="25"/>
  <c r="BA178" i="25"/>
  <c r="AZ178" i="25"/>
  <c r="AY178" i="25"/>
  <c r="AX178" i="25"/>
  <c r="AW178" i="25"/>
  <c r="AV178" i="25"/>
  <c r="AU178" i="25"/>
  <c r="AT178" i="25"/>
  <c r="AS178" i="25"/>
  <c r="AR178" i="25"/>
  <c r="AQ178" i="25"/>
  <c r="AP178" i="25"/>
  <c r="AO178" i="25"/>
  <c r="AN178" i="25"/>
  <c r="AM178" i="25"/>
  <c r="AL178" i="25"/>
  <c r="AK178" i="25"/>
  <c r="AJ178" i="25"/>
  <c r="AI178" i="25"/>
  <c r="AH178" i="25"/>
  <c r="AG178" i="25"/>
  <c r="AF178" i="25"/>
  <c r="AE178" i="25"/>
  <c r="AD178" i="25"/>
  <c r="AC178" i="25"/>
  <c r="AB178" i="25"/>
  <c r="AA178" i="25"/>
  <c r="Z178" i="25"/>
  <c r="Y178" i="25"/>
  <c r="X178" i="25"/>
  <c r="W178" i="25"/>
  <c r="V178" i="25"/>
  <c r="U178" i="25"/>
  <c r="T178" i="25"/>
  <c r="S178" i="25"/>
  <c r="R178" i="25"/>
  <c r="Q178" i="25"/>
  <c r="P178" i="25"/>
  <c r="O178" i="25"/>
  <c r="N178" i="25"/>
  <c r="M178" i="25"/>
  <c r="L178" i="25"/>
  <c r="K178" i="25"/>
  <c r="J178" i="25"/>
  <c r="I178" i="25"/>
  <c r="H178" i="25"/>
  <c r="G178" i="25"/>
  <c r="F178" i="25"/>
  <c r="E178" i="25"/>
  <c r="D178" i="25"/>
  <c r="C178" i="25"/>
  <c r="B178" i="25"/>
  <c r="A178" i="25"/>
  <c r="BQ177" i="25"/>
  <c r="BP177" i="25"/>
  <c r="BO177" i="25"/>
  <c r="BN177" i="25"/>
  <c r="BM177" i="25"/>
  <c r="BL177" i="25"/>
  <c r="BK177" i="25"/>
  <c r="BJ177" i="25"/>
  <c r="BI177" i="25"/>
  <c r="BH177" i="25"/>
  <c r="BG177" i="25"/>
  <c r="BF177" i="25"/>
  <c r="BE177" i="25"/>
  <c r="BD177" i="25"/>
  <c r="BC177" i="25"/>
  <c r="BB177" i="25"/>
  <c r="BA177" i="25"/>
  <c r="AZ177" i="25"/>
  <c r="AY177" i="25"/>
  <c r="AX177" i="25"/>
  <c r="AW177" i="25"/>
  <c r="AV177" i="25"/>
  <c r="AU177" i="25"/>
  <c r="AT177" i="25"/>
  <c r="AS177" i="25"/>
  <c r="AR177" i="25"/>
  <c r="AQ177" i="25"/>
  <c r="AP177" i="25"/>
  <c r="AO177" i="25"/>
  <c r="AN177" i="25"/>
  <c r="AM177" i="25"/>
  <c r="AL177" i="25"/>
  <c r="AK177" i="25"/>
  <c r="AJ177" i="25"/>
  <c r="AI177" i="25"/>
  <c r="AH177" i="25"/>
  <c r="AG177" i="25"/>
  <c r="AF177" i="25"/>
  <c r="AE177" i="25"/>
  <c r="AD177" i="25"/>
  <c r="AC177" i="25"/>
  <c r="AB177" i="25"/>
  <c r="AA177" i="25"/>
  <c r="Z177" i="25"/>
  <c r="Y177" i="25"/>
  <c r="X177" i="25"/>
  <c r="W177" i="25"/>
  <c r="V177" i="25"/>
  <c r="U177" i="25"/>
  <c r="T177" i="25"/>
  <c r="S177" i="25"/>
  <c r="R177" i="25"/>
  <c r="Q177" i="25"/>
  <c r="P177" i="25"/>
  <c r="O177" i="25"/>
  <c r="N177" i="25"/>
  <c r="M177" i="25"/>
  <c r="L177" i="25"/>
  <c r="K177" i="25"/>
  <c r="J177" i="25"/>
  <c r="I177" i="25"/>
  <c r="H177" i="25"/>
  <c r="G177" i="25"/>
  <c r="F177" i="25"/>
  <c r="E177" i="25"/>
  <c r="D177" i="25"/>
  <c r="C177" i="25"/>
  <c r="B177" i="25"/>
  <c r="A177" i="25"/>
  <c r="BQ176" i="25"/>
  <c r="BP176" i="25"/>
  <c r="BO176" i="25"/>
  <c r="BN176" i="25"/>
  <c r="BM176" i="25"/>
  <c r="BL176" i="25"/>
  <c r="BK176" i="25"/>
  <c r="BJ176" i="25"/>
  <c r="BI176" i="25"/>
  <c r="BH176" i="25"/>
  <c r="BG176" i="25"/>
  <c r="BF176" i="25"/>
  <c r="BE176" i="25"/>
  <c r="BD176" i="25"/>
  <c r="BC176" i="25"/>
  <c r="BB176" i="25"/>
  <c r="BA176" i="25"/>
  <c r="AZ176" i="25"/>
  <c r="AY176" i="25"/>
  <c r="AX176" i="25"/>
  <c r="AW176" i="25"/>
  <c r="AV176" i="25"/>
  <c r="AU176" i="25"/>
  <c r="AT176" i="25"/>
  <c r="AS176" i="25"/>
  <c r="AR176" i="25"/>
  <c r="AQ176" i="25"/>
  <c r="AP176" i="25"/>
  <c r="AO176" i="25"/>
  <c r="AN176" i="25"/>
  <c r="AM176" i="25"/>
  <c r="AL176" i="25"/>
  <c r="AK176" i="25"/>
  <c r="AJ176" i="25"/>
  <c r="AI176" i="25"/>
  <c r="AH176" i="25"/>
  <c r="AG176" i="25"/>
  <c r="AF176" i="25"/>
  <c r="AE176" i="25"/>
  <c r="AD176" i="25"/>
  <c r="AC176" i="25"/>
  <c r="AB176" i="25"/>
  <c r="AA176" i="25"/>
  <c r="Z176" i="25"/>
  <c r="Y176" i="25"/>
  <c r="X176" i="25"/>
  <c r="W176" i="25"/>
  <c r="V176" i="25"/>
  <c r="U176" i="25"/>
  <c r="T176" i="25"/>
  <c r="S176" i="25"/>
  <c r="R176" i="25"/>
  <c r="Q176" i="25"/>
  <c r="P176" i="25"/>
  <c r="O176" i="25"/>
  <c r="N176" i="25"/>
  <c r="M176" i="25"/>
  <c r="L176" i="25"/>
  <c r="K176" i="25"/>
  <c r="J176" i="25"/>
  <c r="I176" i="25"/>
  <c r="H176" i="25"/>
  <c r="G176" i="25"/>
  <c r="F176" i="25"/>
  <c r="E176" i="25"/>
  <c r="D176" i="25"/>
  <c r="C176" i="25"/>
  <c r="B176" i="25"/>
  <c r="A176" i="25"/>
  <c r="BQ175" i="25"/>
  <c r="BP175" i="25"/>
  <c r="BO175" i="25"/>
  <c r="BN175" i="25"/>
  <c r="BM175" i="25"/>
  <c r="BL175" i="25"/>
  <c r="BK175" i="25"/>
  <c r="BJ175" i="25"/>
  <c r="BI175" i="25"/>
  <c r="BH175" i="25"/>
  <c r="BG175" i="25"/>
  <c r="BF175" i="25"/>
  <c r="BE175" i="25"/>
  <c r="BD175" i="25"/>
  <c r="BC175" i="25"/>
  <c r="BB175" i="25"/>
  <c r="BA175" i="25"/>
  <c r="AZ175" i="25"/>
  <c r="AY175" i="25"/>
  <c r="AX175" i="25"/>
  <c r="AW175" i="25"/>
  <c r="AV175" i="25"/>
  <c r="AU175" i="25"/>
  <c r="AT175" i="25"/>
  <c r="AS175" i="25"/>
  <c r="AR175" i="25"/>
  <c r="AQ175" i="25"/>
  <c r="AP175" i="25"/>
  <c r="AO175" i="25"/>
  <c r="AN175" i="25"/>
  <c r="AM175" i="25"/>
  <c r="AL175" i="25"/>
  <c r="AK175" i="25"/>
  <c r="AJ175" i="25"/>
  <c r="AI175" i="25"/>
  <c r="AH175" i="25"/>
  <c r="AG175" i="25"/>
  <c r="AF175" i="25"/>
  <c r="AE175" i="25"/>
  <c r="AD175" i="25"/>
  <c r="AC175" i="25"/>
  <c r="AB175" i="25"/>
  <c r="AA175" i="25"/>
  <c r="Z175" i="25"/>
  <c r="Y175" i="25"/>
  <c r="X175" i="25"/>
  <c r="W175" i="25"/>
  <c r="V175" i="25"/>
  <c r="U175" i="25"/>
  <c r="T175" i="25"/>
  <c r="S175" i="25"/>
  <c r="R175" i="25"/>
  <c r="Q175" i="25"/>
  <c r="P175" i="25"/>
  <c r="O175" i="25"/>
  <c r="N175" i="25"/>
  <c r="M175" i="25"/>
  <c r="L175" i="25"/>
  <c r="K175" i="25"/>
  <c r="J175" i="25"/>
  <c r="I175" i="25"/>
  <c r="H175" i="25"/>
  <c r="G175" i="25"/>
  <c r="F175" i="25"/>
  <c r="E175" i="25"/>
  <c r="D175" i="25"/>
  <c r="C175" i="25"/>
  <c r="B175" i="25"/>
  <c r="A175" i="25"/>
  <c r="BQ174" i="25"/>
  <c r="BP174" i="25"/>
  <c r="BO174" i="25"/>
  <c r="BN174" i="25"/>
  <c r="BM174" i="25"/>
  <c r="BL174" i="25"/>
  <c r="BK174" i="25"/>
  <c r="BJ174" i="25"/>
  <c r="BI174" i="25"/>
  <c r="BH174" i="25"/>
  <c r="BG174" i="25"/>
  <c r="BF174" i="25"/>
  <c r="BE174" i="25"/>
  <c r="BD174" i="25"/>
  <c r="BC174" i="25"/>
  <c r="BB174" i="25"/>
  <c r="BA174" i="25"/>
  <c r="AZ174" i="25"/>
  <c r="AY174" i="25"/>
  <c r="AX174" i="25"/>
  <c r="AW174" i="25"/>
  <c r="AV174" i="25"/>
  <c r="AU174" i="25"/>
  <c r="AT174" i="25"/>
  <c r="AS174" i="25"/>
  <c r="AR174" i="25"/>
  <c r="AQ174" i="25"/>
  <c r="AP174" i="25"/>
  <c r="AO174" i="25"/>
  <c r="AN174" i="25"/>
  <c r="AM174" i="25"/>
  <c r="AL174" i="25"/>
  <c r="AK174" i="25"/>
  <c r="AJ174" i="25"/>
  <c r="AI174" i="25"/>
  <c r="AH174" i="25"/>
  <c r="AG174" i="25"/>
  <c r="AF174" i="25"/>
  <c r="AE174" i="25"/>
  <c r="AD174" i="25"/>
  <c r="AC174" i="25"/>
  <c r="AB174" i="25"/>
  <c r="AA174" i="25"/>
  <c r="Z174" i="25"/>
  <c r="Y174" i="25"/>
  <c r="X174" i="25"/>
  <c r="W174" i="25"/>
  <c r="V174" i="25"/>
  <c r="U174" i="25"/>
  <c r="T174" i="25"/>
  <c r="S174" i="25"/>
  <c r="R174" i="25"/>
  <c r="Q174" i="25"/>
  <c r="P174" i="25"/>
  <c r="O174" i="25"/>
  <c r="N174" i="25"/>
  <c r="M174" i="25"/>
  <c r="L174" i="25"/>
  <c r="K174" i="25"/>
  <c r="J174" i="25"/>
  <c r="I174" i="25"/>
  <c r="H174" i="25"/>
  <c r="G174" i="25"/>
  <c r="F174" i="25"/>
  <c r="E174" i="25"/>
  <c r="D174" i="25"/>
  <c r="C174" i="25"/>
  <c r="B174" i="25"/>
  <c r="A174" i="25"/>
  <c r="BQ173" i="25"/>
  <c r="BP173" i="25"/>
  <c r="BO173" i="25"/>
  <c r="BN173" i="25"/>
  <c r="BM173" i="25"/>
  <c r="BL173" i="25"/>
  <c r="BK173" i="25"/>
  <c r="BJ173" i="25"/>
  <c r="BI173" i="25"/>
  <c r="BH173" i="25"/>
  <c r="BG173" i="25"/>
  <c r="BF173" i="25"/>
  <c r="BE173" i="25"/>
  <c r="BD173" i="25"/>
  <c r="BC173" i="25"/>
  <c r="BB173" i="25"/>
  <c r="BA173" i="25"/>
  <c r="AZ173" i="25"/>
  <c r="AY173" i="25"/>
  <c r="AX173" i="25"/>
  <c r="AW173" i="25"/>
  <c r="AV173" i="25"/>
  <c r="AU173" i="25"/>
  <c r="AT173" i="25"/>
  <c r="AS173" i="25"/>
  <c r="AR173" i="25"/>
  <c r="AQ173" i="25"/>
  <c r="AP173" i="25"/>
  <c r="AO173" i="25"/>
  <c r="AN173" i="25"/>
  <c r="AM173" i="25"/>
  <c r="AL173" i="25"/>
  <c r="AK173" i="25"/>
  <c r="AJ173" i="25"/>
  <c r="AI173" i="25"/>
  <c r="AH173" i="25"/>
  <c r="AG173" i="25"/>
  <c r="AF173" i="25"/>
  <c r="AE173" i="25"/>
  <c r="AD173" i="25"/>
  <c r="AC173" i="25"/>
  <c r="AB173" i="25"/>
  <c r="AA173" i="25"/>
  <c r="Z173" i="25"/>
  <c r="Y173" i="25"/>
  <c r="X173" i="25"/>
  <c r="W173" i="25"/>
  <c r="V173" i="25"/>
  <c r="U173" i="25"/>
  <c r="T173" i="25"/>
  <c r="S173" i="25"/>
  <c r="R173" i="25"/>
  <c r="Q173" i="25"/>
  <c r="P173" i="25"/>
  <c r="O173" i="25"/>
  <c r="N173" i="25"/>
  <c r="M173" i="25"/>
  <c r="L173" i="25"/>
  <c r="K173" i="25"/>
  <c r="J173" i="25"/>
  <c r="I173" i="25"/>
  <c r="H173" i="25"/>
  <c r="G173" i="25"/>
  <c r="F173" i="25"/>
  <c r="E173" i="25"/>
  <c r="D173" i="25"/>
  <c r="C173" i="25"/>
  <c r="B173" i="25"/>
  <c r="A173" i="25"/>
  <c r="BQ172" i="25"/>
  <c r="BP172" i="25"/>
  <c r="BO172" i="25"/>
  <c r="BN172" i="25"/>
  <c r="BM172" i="25"/>
  <c r="BL172" i="25"/>
  <c r="BK172" i="25"/>
  <c r="BJ172" i="25"/>
  <c r="BI172" i="25"/>
  <c r="BH172" i="25"/>
  <c r="BG172" i="25"/>
  <c r="BF172" i="25"/>
  <c r="BE172" i="25"/>
  <c r="BD172" i="25"/>
  <c r="BC172" i="25"/>
  <c r="BB172" i="25"/>
  <c r="BA172" i="25"/>
  <c r="AZ172" i="25"/>
  <c r="AY172" i="25"/>
  <c r="AX172" i="25"/>
  <c r="AW172" i="25"/>
  <c r="AV172" i="25"/>
  <c r="AU172" i="25"/>
  <c r="AT172" i="25"/>
  <c r="AS172" i="25"/>
  <c r="AR172" i="25"/>
  <c r="AQ172" i="25"/>
  <c r="AP172" i="25"/>
  <c r="AO172" i="25"/>
  <c r="AN172" i="25"/>
  <c r="AM172" i="25"/>
  <c r="AL172" i="25"/>
  <c r="AK172" i="25"/>
  <c r="AJ172" i="25"/>
  <c r="AI172" i="25"/>
  <c r="AH172" i="25"/>
  <c r="AG172" i="25"/>
  <c r="AF172" i="25"/>
  <c r="AE172" i="25"/>
  <c r="AD172" i="25"/>
  <c r="AC172" i="25"/>
  <c r="AB172" i="25"/>
  <c r="AA172" i="25"/>
  <c r="Z172" i="25"/>
  <c r="Y172" i="25"/>
  <c r="X172" i="25"/>
  <c r="W172" i="25"/>
  <c r="V172" i="25"/>
  <c r="U172" i="25"/>
  <c r="T172" i="25"/>
  <c r="S172" i="25"/>
  <c r="R172" i="25"/>
  <c r="Q172" i="25"/>
  <c r="P172" i="25"/>
  <c r="O172" i="25"/>
  <c r="N172" i="25"/>
  <c r="M172" i="25"/>
  <c r="L172" i="25"/>
  <c r="K172" i="25"/>
  <c r="J172" i="25"/>
  <c r="I172" i="25"/>
  <c r="H172" i="25"/>
  <c r="G172" i="25"/>
  <c r="F172" i="25"/>
  <c r="E172" i="25"/>
  <c r="D172" i="25"/>
  <c r="C172" i="25"/>
  <c r="B172" i="25"/>
  <c r="A172" i="25"/>
  <c r="BQ171" i="25"/>
  <c r="BP171" i="25"/>
  <c r="BO171" i="25"/>
  <c r="BN171" i="25"/>
  <c r="BM171" i="25"/>
  <c r="BL171" i="25"/>
  <c r="BK171" i="25"/>
  <c r="BJ171" i="25"/>
  <c r="BI171" i="25"/>
  <c r="BH171" i="25"/>
  <c r="BG171" i="25"/>
  <c r="BF171" i="25"/>
  <c r="BE171" i="25"/>
  <c r="BD171" i="25"/>
  <c r="BC171" i="25"/>
  <c r="BB171" i="25"/>
  <c r="BA171" i="25"/>
  <c r="AZ171" i="25"/>
  <c r="AY171" i="25"/>
  <c r="AX171" i="25"/>
  <c r="AW171" i="25"/>
  <c r="AV171" i="25"/>
  <c r="AU171" i="25"/>
  <c r="AT171" i="25"/>
  <c r="AS171" i="25"/>
  <c r="AR171" i="25"/>
  <c r="AQ171" i="25"/>
  <c r="AP171" i="25"/>
  <c r="AO171" i="25"/>
  <c r="AN171" i="25"/>
  <c r="AM171" i="25"/>
  <c r="AL171" i="25"/>
  <c r="AK171" i="25"/>
  <c r="AJ171" i="25"/>
  <c r="AI171" i="25"/>
  <c r="AH171" i="25"/>
  <c r="AG171" i="25"/>
  <c r="AF171" i="25"/>
  <c r="AE171" i="25"/>
  <c r="AD171" i="25"/>
  <c r="AC171" i="25"/>
  <c r="AB171" i="25"/>
  <c r="AA171" i="25"/>
  <c r="Z171" i="25"/>
  <c r="Y171" i="25"/>
  <c r="X171" i="25"/>
  <c r="W171" i="25"/>
  <c r="V171" i="25"/>
  <c r="U171" i="25"/>
  <c r="T171" i="25"/>
  <c r="S171" i="25"/>
  <c r="R171" i="25"/>
  <c r="Q171" i="25"/>
  <c r="P171" i="25"/>
  <c r="O171" i="25"/>
  <c r="N171" i="25"/>
  <c r="M171" i="25"/>
  <c r="L171" i="25"/>
  <c r="K171" i="25"/>
  <c r="J171" i="25"/>
  <c r="I171" i="25"/>
  <c r="H171" i="25"/>
  <c r="G171" i="25"/>
  <c r="F171" i="25"/>
  <c r="E171" i="25"/>
  <c r="D171" i="25"/>
  <c r="C171" i="25"/>
  <c r="B171" i="25"/>
  <c r="A171" i="25"/>
  <c r="BQ170" i="25"/>
  <c r="BP170" i="25"/>
  <c r="BO170" i="25"/>
  <c r="BN170" i="25"/>
  <c r="BM170" i="25"/>
  <c r="BL170" i="25"/>
  <c r="BK170" i="25"/>
  <c r="BJ170" i="25"/>
  <c r="BI170" i="25"/>
  <c r="BH170" i="25"/>
  <c r="BG170" i="25"/>
  <c r="BF170" i="25"/>
  <c r="BE170" i="25"/>
  <c r="BD170" i="25"/>
  <c r="BC170" i="25"/>
  <c r="BB170" i="25"/>
  <c r="BA170" i="25"/>
  <c r="AZ170" i="25"/>
  <c r="AY170" i="25"/>
  <c r="AX170" i="25"/>
  <c r="AW170" i="25"/>
  <c r="AV170" i="25"/>
  <c r="AU170" i="25"/>
  <c r="AT170" i="25"/>
  <c r="AS170" i="25"/>
  <c r="AR170" i="25"/>
  <c r="AQ170" i="25"/>
  <c r="AP170" i="25"/>
  <c r="AO170" i="25"/>
  <c r="AN170" i="25"/>
  <c r="AM170" i="25"/>
  <c r="AL170" i="25"/>
  <c r="AK170" i="25"/>
  <c r="AJ170" i="25"/>
  <c r="AI170" i="25"/>
  <c r="AH170" i="25"/>
  <c r="AG170" i="25"/>
  <c r="AF170" i="25"/>
  <c r="AE170" i="25"/>
  <c r="AD170" i="25"/>
  <c r="AC170" i="25"/>
  <c r="AB170" i="25"/>
  <c r="AA170" i="25"/>
  <c r="Z170" i="25"/>
  <c r="Y170" i="25"/>
  <c r="X170" i="25"/>
  <c r="W170" i="25"/>
  <c r="V170" i="25"/>
  <c r="U170" i="25"/>
  <c r="T170" i="25"/>
  <c r="S170" i="25"/>
  <c r="R170" i="25"/>
  <c r="Q170" i="25"/>
  <c r="P170" i="25"/>
  <c r="O170" i="25"/>
  <c r="N170" i="25"/>
  <c r="M170" i="25"/>
  <c r="L170" i="25"/>
  <c r="K170" i="25"/>
  <c r="J170" i="25"/>
  <c r="I170" i="25"/>
  <c r="H170" i="25"/>
  <c r="G170" i="25"/>
  <c r="F170" i="25"/>
  <c r="E170" i="25"/>
  <c r="D170" i="25"/>
  <c r="C170" i="25"/>
  <c r="B170" i="25"/>
  <c r="A170" i="25"/>
  <c r="BQ169" i="25"/>
  <c r="BP169" i="25"/>
  <c r="BO169" i="25"/>
  <c r="BN169" i="25"/>
  <c r="BM169" i="25"/>
  <c r="BL169" i="25"/>
  <c r="BK169" i="25"/>
  <c r="BJ169" i="25"/>
  <c r="BI169" i="25"/>
  <c r="BH169" i="25"/>
  <c r="BG169" i="25"/>
  <c r="BF169" i="25"/>
  <c r="BE169" i="25"/>
  <c r="BD169" i="25"/>
  <c r="BC169" i="25"/>
  <c r="BB169" i="25"/>
  <c r="BA169" i="25"/>
  <c r="AZ169" i="25"/>
  <c r="AY169" i="25"/>
  <c r="AX169" i="25"/>
  <c r="AW169" i="25"/>
  <c r="AV169" i="25"/>
  <c r="AU169" i="25"/>
  <c r="AT169" i="25"/>
  <c r="AS169" i="25"/>
  <c r="AR169" i="25"/>
  <c r="AQ169" i="25"/>
  <c r="AP169" i="25"/>
  <c r="AO169" i="25"/>
  <c r="AN169" i="25"/>
  <c r="AM169" i="25"/>
  <c r="AL169" i="25"/>
  <c r="AK169" i="25"/>
  <c r="AJ169" i="25"/>
  <c r="AI169" i="25"/>
  <c r="AH169" i="25"/>
  <c r="AG169" i="25"/>
  <c r="AF169" i="25"/>
  <c r="AE169" i="25"/>
  <c r="AD169" i="25"/>
  <c r="AC169" i="25"/>
  <c r="AB169" i="25"/>
  <c r="AA169" i="25"/>
  <c r="Z169" i="25"/>
  <c r="Y169" i="25"/>
  <c r="X169" i="25"/>
  <c r="W169" i="25"/>
  <c r="V169" i="25"/>
  <c r="U169" i="25"/>
  <c r="T169" i="25"/>
  <c r="S169" i="25"/>
  <c r="R169" i="25"/>
  <c r="Q169" i="25"/>
  <c r="P169" i="25"/>
  <c r="O169" i="25"/>
  <c r="N169" i="25"/>
  <c r="M169" i="25"/>
  <c r="L169" i="25"/>
  <c r="K169" i="25"/>
  <c r="J169" i="25"/>
  <c r="I169" i="25"/>
  <c r="H169" i="25"/>
  <c r="G169" i="25"/>
  <c r="F169" i="25"/>
  <c r="E169" i="25"/>
  <c r="D169" i="25"/>
  <c r="C169" i="25"/>
  <c r="B169" i="25"/>
  <c r="A169" i="25"/>
  <c r="BQ168" i="25"/>
  <c r="BP168" i="25"/>
  <c r="BO168" i="25"/>
  <c r="BN168" i="25"/>
  <c r="BM168" i="25"/>
  <c r="BL168" i="25"/>
  <c r="BK168" i="25"/>
  <c r="BJ168" i="25"/>
  <c r="BI168" i="25"/>
  <c r="BH168" i="25"/>
  <c r="BG168" i="25"/>
  <c r="BF168" i="25"/>
  <c r="BE168" i="25"/>
  <c r="BD168" i="25"/>
  <c r="BC168" i="25"/>
  <c r="BB168" i="25"/>
  <c r="BA168" i="25"/>
  <c r="AZ168" i="25"/>
  <c r="AY168" i="25"/>
  <c r="AX168" i="25"/>
  <c r="AW168" i="25"/>
  <c r="AV168" i="25"/>
  <c r="AU168" i="25"/>
  <c r="AT168" i="25"/>
  <c r="AS168" i="25"/>
  <c r="AR168" i="25"/>
  <c r="AQ168" i="25"/>
  <c r="AP168" i="25"/>
  <c r="AO168" i="25"/>
  <c r="AN168" i="25"/>
  <c r="AM168" i="25"/>
  <c r="AL168" i="25"/>
  <c r="AK168" i="25"/>
  <c r="AJ168" i="25"/>
  <c r="AI168" i="25"/>
  <c r="AH168" i="25"/>
  <c r="AG168" i="25"/>
  <c r="AF168" i="25"/>
  <c r="AE168" i="25"/>
  <c r="AD168" i="25"/>
  <c r="AC168" i="25"/>
  <c r="AB168" i="25"/>
  <c r="AA168" i="25"/>
  <c r="Z168" i="25"/>
  <c r="Y168" i="25"/>
  <c r="X168" i="25"/>
  <c r="W168" i="25"/>
  <c r="V168" i="25"/>
  <c r="U168" i="25"/>
  <c r="T168" i="25"/>
  <c r="S168" i="25"/>
  <c r="R168" i="25"/>
  <c r="Q168" i="25"/>
  <c r="P168" i="25"/>
  <c r="O168" i="25"/>
  <c r="N168" i="25"/>
  <c r="M168" i="25"/>
  <c r="L168" i="25"/>
  <c r="K168" i="25"/>
  <c r="J168" i="25"/>
  <c r="I168" i="25"/>
  <c r="H168" i="25"/>
  <c r="G168" i="25"/>
  <c r="F168" i="25"/>
  <c r="E168" i="25"/>
  <c r="D168" i="25"/>
  <c r="C168" i="25"/>
  <c r="B168" i="25"/>
  <c r="A168" i="25"/>
  <c r="BQ167" i="25"/>
  <c r="BP167" i="25"/>
  <c r="BO167" i="25"/>
  <c r="BN167" i="25"/>
  <c r="BM167" i="25"/>
  <c r="BL167" i="25"/>
  <c r="BK167" i="25"/>
  <c r="BJ167" i="25"/>
  <c r="BI167" i="25"/>
  <c r="BH167" i="25"/>
  <c r="BG167" i="25"/>
  <c r="BF167" i="25"/>
  <c r="BE167" i="25"/>
  <c r="BD167" i="25"/>
  <c r="BC167" i="25"/>
  <c r="BB167" i="25"/>
  <c r="BA167" i="25"/>
  <c r="AZ167" i="25"/>
  <c r="AY167" i="25"/>
  <c r="AX167" i="25"/>
  <c r="AW167" i="25"/>
  <c r="AV167" i="25"/>
  <c r="AU167" i="25"/>
  <c r="AT167" i="25"/>
  <c r="AS167" i="25"/>
  <c r="AR167" i="25"/>
  <c r="AQ167" i="25"/>
  <c r="AP167" i="25"/>
  <c r="AO167" i="25"/>
  <c r="AN167" i="25"/>
  <c r="AM167" i="25"/>
  <c r="AL167" i="25"/>
  <c r="AK167" i="25"/>
  <c r="AJ167" i="25"/>
  <c r="AI167" i="25"/>
  <c r="AH167" i="25"/>
  <c r="AG167" i="25"/>
  <c r="AF167" i="25"/>
  <c r="AE167" i="25"/>
  <c r="AD167" i="25"/>
  <c r="AC167" i="25"/>
  <c r="AB167" i="25"/>
  <c r="AA167" i="25"/>
  <c r="Z167" i="25"/>
  <c r="Y167" i="25"/>
  <c r="X167" i="25"/>
  <c r="W167" i="25"/>
  <c r="V167" i="25"/>
  <c r="U167" i="25"/>
  <c r="T167" i="25"/>
  <c r="S167" i="25"/>
  <c r="R167" i="25"/>
  <c r="Q167" i="25"/>
  <c r="P167" i="25"/>
  <c r="O167" i="25"/>
  <c r="N167" i="25"/>
  <c r="M167" i="25"/>
  <c r="L167" i="25"/>
  <c r="K167" i="25"/>
  <c r="J167" i="25"/>
  <c r="I167" i="25"/>
  <c r="H167" i="25"/>
  <c r="G167" i="25"/>
  <c r="F167" i="25"/>
  <c r="E167" i="25"/>
  <c r="D167" i="25"/>
  <c r="C167" i="25"/>
  <c r="B167" i="25"/>
  <c r="A167" i="25"/>
  <c r="BQ166" i="25"/>
  <c r="BP166" i="25"/>
  <c r="BO166" i="25"/>
  <c r="BN166" i="25"/>
  <c r="BM166" i="25"/>
  <c r="BL166" i="25"/>
  <c r="BK166" i="25"/>
  <c r="BJ166" i="25"/>
  <c r="BI166" i="25"/>
  <c r="BH166" i="25"/>
  <c r="BG166" i="25"/>
  <c r="BF166" i="25"/>
  <c r="BE166" i="25"/>
  <c r="BD166" i="25"/>
  <c r="BC166" i="25"/>
  <c r="BB166" i="25"/>
  <c r="BA166" i="25"/>
  <c r="AZ166" i="25"/>
  <c r="AY166" i="25"/>
  <c r="AX166" i="25"/>
  <c r="AW166" i="25"/>
  <c r="AV166" i="25"/>
  <c r="AU166" i="25"/>
  <c r="AT166" i="25"/>
  <c r="AS166" i="25"/>
  <c r="AR166" i="25"/>
  <c r="AQ166" i="25"/>
  <c r="AP166" i="25"/>
  <c r="AO166" i="25"/>
  <c r="AN166" i="25"/>
  <c r="AM166" i="25"/>
  <c r="AL166" i="25"/>
  <c r="AK166" i="25"/>
  <c r="AJ166" i="25"/>
  <c r="AI166" i="25"/>
  <c r="AH166" i="25"/>
  <c r="AG166" i="25"/>
  <c r="AF166" i="25"/>
  <c r="AE166" i="25"/>
  <c r="AD166" i="25"/>
  <c r="AC166" i="25"/>
  <c r="AB166" i="25"/>
  <c r="AA166" i="25"/>
  <c r="Z166" i="25"/>
  <c r="Y166" i="25"/>
  <c r="X166" i="25"/>
  <c r="W166" i="25"/>
  <c r="V166" i="25"/>
  <c r="U166" i="25"/>
  <c r="T166" i="25"/>
  <c r="S166" i="25"/>
  <c r="R166" i="25"/>
  <c r="Q166" i="25"/>
  <c r="P166" i="25"/>
  <c r="O166" i="25"/>
  <c r="N166" i="25"/>
  <c r="M166" i="25"/>
  <c r="L166" i="25"/>
  <c r="K166" i="25"/>
  <c r="J166" i="25"/>
  <c r="I166" i="25"/>
  <c r="H166" i="25"/>
  <c r="G166" i="25"/>
  <c r="F166" i="25"/>
  <c r="E166" i="25"/>
  <c r="D166" i="25"/>
  <c r="C166" i="25"/>
  <c r="B166" i="25"/>
  <c r="A166" i="25"/>
  <c r="BQ165" i="25"/>
  <c r="BP165" i="25"/>
  <c r="BO165" i="25"/>
  <c r="BN165" i="25"/>
  <c r="BM165" i="25"/>
  <c r="BL165" i="25"/>
  <c r="BK165" i="25"/>
  <c r="BJ165" i="25"/>
  <c r="BI165" i="25"/>
  <c r="BH165" i="25"/>
  <c r="BG165" i="25"/>
  <c r="BF165" i="25"/>
  <c r="BE165" i="25"/>
  <c r="BD165" i="25"/>
  <c r="BC165" i="25"/>
  <c r="BB165" i="25"/>
  <c r="BA165" i="25"/>
  <c r="AZ165" i="25"/>
  <c r="AY165" i="25"/>
  <c r="AX165" i="25"/>
  <c r="AW165" i="25"/>
  <c r="AV165" i="25"/>
  <c r="AU165" i="25"/>
  <c r="AT165" i="25"/>
  <c r="AS165" i="25"/>
  <c r="AR165" i="25"/>
  <c r="AQ165" i="25"/>
  <c r="AP165" i="25"/>
  <c r="AO165" i="25"/>
  <c r="AN165" i="25"/>
  <c r="AM165" i="25"/>
  <c r="AL165" i="25"/>
  <c r="AK165" i="25"/>
  <c r="AJ165" i="25"/>
  <c r="AI165" i="25"/>
  <c r="AH165" i="25"/>
  <c r="AG165" i="25"/>
  <c r="AF165" i="25"/>
  <c r="AE165" i="25"/>
  <c r="AD165" i="25"/>
  <c r="AC165" i="25"/>
  <c r="AB165" i="25"/>
  <c r="AA165" i="25"/>
  <c r="Z165" i="25"/>
  <c r="Y165" i="25"/>
  <c r="X165" i="25"/>
  <c r="W165" i="25"/>
  <c r="V165" i="25"/>
  <c r="U165" i="25"/>
  <c r="T165" i="25"/>
  <c r="S165" i="25"/>
  <c r="R165" i="25"/>
  <c r="Q165" i="25"/>
  <c r="P165" i="25"/>
  <c r="O165" i="25"/>
  <c r="N165" i="25"/>
  <c r="M165" i="25"/>
  <c r="L165" i="25"/>
  <c r="K165" i="25"/>
  <c r="J165" i="25"/>
  <c r="I165" i="25"/>
  <c r="H165" i="25"/>
  <c r="G165" i="25"/>
  <c r="F165" i="25"/>
  <c r="E165" i="25"/>
  <c r="D165" i="25"/>
  <c r="C165" i="25"/>
  <c r="B165" i="25"/>
  <c r="A165" i="25"/>
  <c r="BQ164" i="25"/>
  <c r="BP164" i="25"/>
  <c r="BO164" i="25"/>
  <c r="BN164" i="25"/>
  <c r="BM164" i="25"/>
  <c r="BL164" i="25"/>
  <c r="BK164" i="25"/>
  <c r="BJ164" i="25"/>
  <c r="BI164" i="25"/>
  <c r="BH164" i="25"/>
  <c r="BG164" i="25"/>
  <c r="BF164" i="25"/>
  <c r="BE164" i="25"/>
  <c r="BD164" i="25"/>
  <c r="BC164" i="25"/>
  <c r="BB164" i="25"/>
  <c r="BA164" i="25"/>
  <c r="AZ164" i="25"/>
  <c r="AY164" i="25"/>
  <c r="AX164" i="25"/>
  <c r="AW164" i="25"/>
  <c r="AV164" i="25"/>
  <c r="AU164" i="25"/>
  <c r="AT164" i="25"/>
  <c r="AS164" i="25"/>
  <c r="AR164" i="25"/>
  <c r="AQ164" i="25"/>
  <c r="AP164" i="25"/>
  <c r="AO164" i="25"/>
  <c r="AN164" i="25"/>
  <c r="AM164" i="25"/>
  <c r="AL164" i="25"/>
  <c r="AK164" i="25"/>
  <c r="AJ164" i="25"/>
  <c r="AI164" i="25"/>
  <c r="AH164" i="25"/>
  <c r="AG164" i="25"/>
  <c r="AF164" i="25"/>
  <c r="AE164" i="25"/>
  <c r="AD164" i="25"/>
  <c r="AC164" i="25"/>
  <c r="AB164" i="25"/>
  <c r="AA164" i="25"/>
  <c r="Z164" i="25"/>
  <c r="Y164" i="25"/>
  <c r="X164" i="25"/>
  <c r="W164" i="25"/>
  <c r="V164" i="25"/>
  <c r="U164" i="25"/>
  <c r="T164" i="25"/>
  <c r="S164" i="25"/>
  <c r="R164" i="25"/>
  <c r="Q164" i="25"/>
  <c r="P164" i="25"/>
  <c r="O164" i="25"/>
  <c r="N164" i="25"/>
  <c r="M164" i="25"/>
  <c r="L164" i="25"/>
  <c r="K164" i="25"/>
  <c r="J164" i="25"/>
  <c r="I164" i="25"/>
  <c r="H164" i="25"/>
  <c r="G164" i="25"/>
  <c r="F164" i="25"/>
  <c r="E164" i="25"/>
  <c r="D164" i="25"/>
  <c r="C164" i="25"/>
  <c r="B164" i="25"/>
  <c r="A164" i="25"/>
  <c r="BQ163" i="25"/>
  <c r="BP163" i="25"/>
  <c r="BO163" i="25"/>
  <c r="BN163" i="25"/>
  <c r="BM163" i="25"/>
  <c r="BL163" i="25"/>
  <c r="BK163" i="25"/>
  <c r="BJ163" i="25"/>
  <c r="BI163" i="25"/>
  <c r="BH163" i="25"/>
  <c r="BG163" i="25"/>
  <c r="BF163" i="25"/>
  <c r="BE163" i="25"/>
  <c r="BD163" i="25"/>
  <c r="BC163" i="25"/>
  <c r="BB163" i="25"/>
  <c r="BA163" i="25"/>
  <c r="AZ163" i="25"/>
  <c r="AY163" i="25"/>
  <c r="AX163" i="25"/>
  <c r="AW163" i="25"/>
  <c r="AV163" i="25"/>
  <c r="AU163" i="25"/>
  <c r="AT163" i="25"/>
  <c r="AS163" i="25"/>
  <c r="AR163" i="25"/>
  <c r="AQ163" i="25"/>
  <c r="AP163" i="25"/>
  <c r="AO163" i="25"/>
  <c r="AN163" i="25"/>
  <c r="AM163" i="25"/>
  <c r="AL163" i="25"/>
  <c r="AK163" i="25"/>
  <c r="AJ163" i="25"/>
  <c r="AI163" i="25"/>
  <c r="AH163" i="25"/>
  <c r="AG163" i="25"/>
  <c r="AF163" i="25"/>
  <c r="AE163" i="25"/>
  <c r="AD163" i="25"/>
  <c r="AC163" i="25"/>
  <c r="AB163" i="25"/>
  <c r="AA163" i="25"/>
  <c r="Z163" i="25"/>
  <c r="Y163" i="25"/>
  <c r="X163" i="25"/>
  <c r="W163" i="25"/>
  <c r="V163" i="25"/>
  <c r="U163" i="25"/>
  <c r="T163" i="25"/>
  <c r="S163" i="25"/>
  <c r="R163" i="25"/>
  <c r="Q163" i="25"/>
  <c r="P163" i="25"/>
  <c r="O163" i="25"/>
  <c r="N163" i="25"/>
  <c r="M163" i="25"/>
  <c r="L163" i="25"/>
  <c r="K163" i="25"/>
  <c r="J163" i="25"/>
  <c r="I163" i="25"/>
  <c r="H163" i="25"/>
  <c r="G163" i="25"/>
  <c r="F163" i="25"/>
  <c r="E163" i="25"/>
  <c r="D163" i="25"/>
  <c r="C163" i="25"/>
  <c r="B163" i="25"/>
  <c r="A163" i="25"/>
  <c r="BQ162" i="25"/>
  <c r="BP162" i="25"/>
  <c r="BO162" i="25"/>
  <c r="BN162" i="25"/>
  <c r="BM162" i="25"/>
  <c r="BL162" i="25"/>
  <c r="BK162" i="25"/>
  <c r="BJ162" i="25"/>
  <c r="BI162" i="25"/>
  <c r="BH162" i="25"/>
  <c r="BG162" i="25"/>
  <c r="BF162" i="25"/>
  <c r="BE162" i="25"/>
  <c r="BD162" i="25"/>
  <c r="BC162" i="25"/>
  <c r="BB162" i="25"/>
  <c r="BA162" i="25"/>
  <c r="AZ162" i="25"/>
  <c r="AY162" i="25"/>
  <c r="AX162" i="25"/>
  <c r="AW162" i="25"/>
  <c r="AV162"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N162" i="25"/>
  <c r="M162" i="25"/>
  <c r="L162" i="25"/>
  <c r="K162" i="25"/>
  <c r="J162" i="25"/>
  <c r="I162" i="25"/>
  <c r="H162" i="25"/>
  <c r="G162" i="25"/>
  <c r="F162" i="25"/>
  <c r="E162" i="25"/>
  <c r="D162" i="25"/>
  <c r="C162" i="25"/>
  <c r="B162" i="25"/>
  <c r="A162" i="25"/>
  <c r="BQ161" i="25"/>
  <c r="BP161" i="25"/>
  <c r="BO161" i="25"/>
  <c r="BN161" i="25"/>
  <c r="BM161" i="25"/>
  <c r="BL161" i="25"/>
  <c r="BK161" i="25"/>
  <c r="BJ161" i="25"/>
  <c r="BI161" i="25"/>
  <c r="BH161" i="25"/>
  <c r="BG161" i="25"/>
  <c r="BF161" i="25"/>
  <c r="BE161" i="25"/>
  <c r="BD161" i="25"/>
  <c r="BC161" i="25"/>
  <c r="BB161" i="25"/>
  <c r="BA161" i="25"/>
  <c r="AZ161" i="25"/>
  <c r="AY161" i="25"/>
  <c r="AX161" i="25"/>
  <c r="AW161" i="25"/>
  <c r="AV161" i="25"/>
  <c r="AU161" i="25"/>
  <c r="AT161" i="25"/>
  <c r="AS161" i="25"/>
  <c r="AR161" i="25"/>
  <c r="AQ161" i="25"/>
  <c r="AP161" i="25"/>
  <c r="AO161" i="25"/>
  <c r="AN161" i="25"/>
  <c r="AM161" i="25"/>
  <c r="AL161" i="25"/>
  <c r="AK161" i="25"/>
  <c r="AJ161" i="25"/>
  <c r="AI161" i="25"/>
  <c r="AH161" i="25"/>
  <c r="AG161" i="25"/>
  <c r="AF161" i="25"/>
  <c r="AE161" i="25"/>
  <c r="AD161" i="25"/>
  <c r="AC161" i="25"/>
  <c r="AB161" i="25"/>
  <c r="AA161" i="25"/>
  <c r="Z161" i="25"/>
  <c r="Y161" i="25"/>
  <c r="X161" i="25"/>
  <c r="W161" i="25"/>
  <c r="V161" i="25"/>
  <c r="U161" i="25"/>
  <c r="T161" i="25"/>
  <c r="S161" i="25"/>
  <c r="R161" i="25"/>
  <c r="Q161" i="25"/>
  <c r="P161" i="25"/>
  <c r="O161" i="25"/>
  <c r="N161" i="25"/>
  <c r="M161" i="25"/>
  <c r="L161" i="25"/>
  <c r="K161" i="25"/>
  <c r="J161" i="25"/>
  <c r="I161" i="25"/>
  <c r="H161" i="25"/>
  <c r="G161" i="25"/>
  <c r="F161" i="25"/>
  <c r="E161" i="25"/>
  <c r="D161" i="25"/>
  <c r="C161" i="25"/>
  <c r="B161" i="25"/>
  <c r="A161" i="25"/>
  <c r="BQ160" i="25"/>
  <c r="BP160" i="25"/>
  <c r="BO160" i="25"/>
  <c r="BN160" i="25"/>
  <c r="BM160" i="25"/>
  <c r="BL160" i="25"/>
  <c r="BK160" i="25"/>
  <c r="BJ160" i="25"/>
  <c r="BI160" i="25"/>
  <c r="BH160" i="25"/>
  <c r="BG160" i="25"/>
  <c r="BF160" i="25"/>
  <c r="BE160" i="25"/>
  <c r="BD160" i="25"/>
  <c r="BC160" i="25"/>
  <c r="BB160" i="25"/>
  <c r="BA160" i="25"/>
  <c r="AZ160" i="25"/>
  <c r="AY160" i="25"/>
  <c r="AX160" i="25"/>
  <c r="AW160" i="25"/>
  <c r="AV160"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D160" i="25"/>
  <c r="C160" i="25"/>
  <c r="B160" i="25"/>
  <c r="A160" i="25"/>
  <c r="BQ159" i="25"/>
  <c r="BP159" i="25"/>
  <c r="BO159" i="25"/>
  <c r="BN159" i="25"/>
  <c r="BM159" i="25"/>
  <c r="BL159" i="25"/>
  <c r="BK159" i="25"/>
  <c r="BJ159" i="25"/>
  <c r="BI159" i="25"/>
  <c r="BH159" i="25"/>
  <c r="BG159" i="25"/>
  <c r="BF159" i="25"/>
  <c r="BE159" i="25"/>
  <c r="BD159" i="25"/>
  <c r="BC159" i="25"/>
  <c r="BB159" i="25"/>
  <c r="BA159" i="25"/>
  <c r="AZ159" i="25"/>
  <c r="AY159" i="25"/>
  <c r="AX159" i="25"/>
  <c r="AW159" i="25"/>
  <c r="AV159" i="25"/>
  <c r="AU159" i="25"/>
  <c r="AT159" i="25"/>
  <c r="AS159" i="25"/>
  <c r="AR159" i="25"/>
  <c r="AQ159" i="25"/>
  <c r="AP159" i="25"/>
  <c r="AO159" i="25"/>
  <c r="AN159" i="25"/>
  <c r="AM159" i="25"/>
  <c r="AL159" i="25"/>
  <c r="AK159" i="25"/>
  <c r="AJ159" i="25"/>
  <c r="AI159" i="25"/>
  <c r="AH159" i="25"/>
  <c r="AG159" i="25"/>
  <c r="AF159" i="25"/>
  <c r="AE159" i="25"/>
  <c r="AD159" i="25"/>
  <c r="AC159" i="25"/>
  <c r="AB159" i="25"/>
  <c r="AA159" i="25"/>
  <c r="Z159" i="25"/>
  <c r="Y159" i="25"/>
  <c r="X159" i="25"/>
  <c r="W159" i="25"/>
  <c r="V159" i="25"/>
  <c r="U159" i="25"/>
  <c r="T159" i="25"/>
  <c r="S159" i="25"/>
  <c r="R159" i="25"/>
  <c r="Q159" i="25"/>
  <c r="P159" i="25"/>
  <c r="O159" i="25"/>
  <c r="N159" i="25"/>
  <c r="M159" i="25"/>
  <c r="L159" i="25"/>
  <c r="K159" i="25"/>
  <c r="J159" i="25"/>
  <c r="I159" i="25"/>
  <c r="H159" i="25"/>
  <c r="G159" i="25"/>
  <c r="F159" i="25"/>
  <c r="E159" i="25"/>
  <c r="D159" i="25"/>
  <c r="C159" i="25"/>
  <c r="B159" i="25"/>
  <c r="A159" i="25"/>
  <c r="BQ158" i="25"/>
  <c r="BP158" i="25"/>
  <c r="BO158" i="25"/>
  <c r="BN158" i="25"/>
  <c r="BM158" i="25"/>
  <c r="BL158" i="25"/>
  <c r="BK158" i="25"/>
  <c r="BJ158" i="25"/>
  <c r="BI158" i="25"/>
  <c r="BH158" i="25"/>
  <c r="BG158" i="25"/>
  <c r="BF158" i="25"/>
  <c r="BE158" i="25"/>
  <c r="BD158" i="25"/>
  <c r="BC158" i="25"/>
  <c r="BB158" i="25"/>
  <c r="BA158" i="25"/>
  <c r="AZ158" i="25"/>
  <c r="AY158" i="25"/>
  <c r="AX158" i="25"/>
  <c r="AW158" i="25"/>
  <c r="AV158"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D158" i="25"/>
  <c r="C158" i="25"/>
  <c r="B158" i="25"/>
  <c r="A158" i="25"/>
  <c r="BQ157" i="25"/>
  <c r="BP157" i="25"/>
  <c r="BO157" i="25"/>
  <c r="BN157" i="25"/>
  <c r="BM157" i="25"/>
  <c r="BL157" i="25"/>
  <c r="BK157" i="25"/>
  <c r="BJ157" i="25"/>
  <c r="BI157" i="25"/>
  <c r="BH157" i="25"/>
  <c r="BG157" i="25"/>
  <c r="BF157" i="25"/>
  <c r="BE157" i="25"/>
  <c r="BD157" i="25"/>
  <c r="BC157" i="25"/>
  <c r="BB157" i="25"/>
  <c r="BA157" i="25"/>
  <c r="AZ157" i="25"/>
  <c r="AY157" i="25"/>
  <c r="AX157" i="25"/>
  <c r="AW157" i="25"/>
  <c r="AV157" i="25"/>
  <c r="AU157" i="25"/>
  <c r="AT157" i="25"/>
  <c r="AS157" i="25"/>
  <c r="AR157" i="25"/>
  <c r="AQ157" i="25"/>
  <c r="AP157" i="25"/>
  <c r="AO157" i="25"/>
  <c r="AN157" i="25"/>
  <c r="AM157" i="25"/>
  <c r="AL157" i="25"/>
  <c r="AK157" i="25"/>
  <c r="AJ157" i="25"/>
  <c r="AI157" i="25"/>
  <c r="AH157" i="25"/>
  <c r="AG157" i="25"/>
  <c r="AF157" i="25"/>
  <c r="AE157" i="25"/>
  <c r="AD157" i="25"/>
  <c r="AC157" i="25"/>
  <c r="AB157" i="25"/>
  <c r="AA157" i="25"/>
  <c r="Z157" i="25"/>
  <c r="Y157" i="25"/>
  <c r="X157" i="25"/>
  <c r="W157" i="25"/>
  <c r="V157" i="25"/>
  <c r="U157" i="25"/>
  <c r="T157" i="25"/>
  <c r="S157" i="25"/>
  <c r="R157" i="25"/>
  <c r="Q157" i="25"/>
  <c r="P157" i="25"/>
  <c r="O157" i="25"/>
  <c r="N157" i="25"/>
  <c r="M157" i="25"/>
  <c r="L157" i="25"/>
  <c r="K157" i="25"/>
  <c r="J157" i="25"/>
  <c r="I157" i="25"/>
  <c r="H157" i="25"/>
  <c r="G157" i="25"/>
  <c r="F157" i="25"/>
  <c r="E157" i="25"/>
  <c r="D157" i="25"/>
  <c r="C157" i="25"/>
  <c r="B157" i="25"/>
  <c r="A157" i="25"/>
  <c r="BQ156" i="25"/>
  <c r="BP156" i="25"/>
  <c r="BO156" i="25"/>
  <c r="BN156" i="25"/>
  <c r="BM156" i="25"/>
  <c r="BL156" i="25"/>
  <c r="BK156" i="25"/>
  <c r="BJ156" i="25"/>
  <c r="BI156" i="25"/>
  <c r="BH156" i="25"/>
  <c r="BG156" i="25"/>
  <c r="BF156" i="25"/>
  <c r="BE156" i="25"/>
  <c r="BD156" i="25"/>
  <c r="BC156" i="25"/>
  <c r="BB156" i="25"/>
  <c r="BA156" i="25"/>
  <c r="AZ156" i="25"/>
  <c r="AY156" i="25"/>
  <c r="AX156" i="25"/>
  <c r="AW156" i="25"/>
  <c r="AV156"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D156" i="25"/>
  <c r="C156" i="25"/>
  <c r="B156" i="25"/>
  <c r="A156" i="25"/>
  <c r="BQ155" i="25"/>
  <c r="BP155" i="25"/>
  <c r="BO155" i="25"/>
  <c r="BN155" i="25"/>
  <c r="BM155" i="25"/>
  <c r="BL155" i="25"/>
  <c r="BK155" i="25"/>
  <c r="BJ155" i="25"/>
  <c r="BI155" i="25"/>
  <c r="BH155" i="25"/>
  <c r="BG155" i="25"/>
  <c r="BF155" i="25"/>
  <c r="BE155" i="25"/>
  <c r="BD155" i="25"/>
  <c r="BC155" i="25"/>
  <c r="BB155" i="25"/>
  <c r="BA155" i="25"/>
  <c r="AZ155" i="25"/>
  <c r="AY155" i="25"/>
  <c r="AX155" i="25"/>
  <c r="AW155" i="25"/>
  <c r="AV155" i="25"/>
  <c r="AU155" i="25"/>
  <c r="AT155" i="25"/>
  <c r="AS155" i="25"/>
  <c r="AR155" i="25"/>
  <c r="AQ155" i="25"/>
  <c r="AP155" i="25"/>
  <c r="AO155" i="25"/>
  <c r="AN155" i="25"/>
  <c r="AM155" i="25"/>
  <c r="AL155" i="25"/>
  <c r="AK155" i="25"/>
  <c r="AJ155" i="25"/>
  <c r="AI155" i="25"/>
  <c r="AH155" i="25"/>
  <c r="AG155" i="25"/>
  <c r="AF155" i="25"/>
  <c r="AE155" i="25"/>
  <c r="AD155" i="25"/>
  <c r="AC155" i="25"/>
  <c r="AB155" i="25"/>
  <c r="AA155" i="25"/>
  <c r="Z155" i="25"/>
  <c r="Y155" i="25"/>
  <c r="X155" i="25"/>
  <c r="W155" i="25"/>
  <c r="V155" i="25"/>
  <c r="U155" i="25"/>
  <c r="T155" i="25"/>
  <c r="S155" i="25"/>
  <c r="R155" i="25"/>
  <c r="Q155" i="25"/>
  <c r="P155" i="25"/>
  <c r="O155" i="25"/>
  <c r="N155" i="25"/>
  <c r="M155" i="25"/>
  <c r="L155" i="25"/>
  <c r="K155" i="25"/>
  <c r="J155" i="25"/>
  <c r="I155" i="25"/>
  <c r="H155" i="25"/>
  <c r="G155" i="25"/>
  <c r="F155" i="25"/>
  <c r="E155" i="25"/>
  <c r="D155" i="25"/>
  <c r="C155" i="25"/>
  <c r="B155" i="25"/>
  <c r="A155" i="25"/>
  <c r="BQ154" i="25"/>
  <c r="BP154" i="25"/>
  <c r="BO154" i="25"/>
  <c r="BN154" i="25"/>
  <c r="BM154" i="25"/>
  <c r="BL154" i="25"/>
  <c r="BK154" i="25"/>
  <c r="BJ154" i="25"/>
  <c r="BI154" i="25"/>
  <c r="BH154" i="25"/>
  <c r="BG154" i="25"/>
  <c r="BF154" i="25"/>
  <c r="BE154" i="25"/>
  <c r="BD154" i="25"/>
  <c r="BC154" i="25"/>
  <c r="BB154" i="25"/>
  <c r="BA154" i="25"/>
  <c r="AZ154" i="25"/>
  <c r="AY154" i="25"/>
  <c r="AX154" i="25"/>
  <c r="AW154" i="25"/>
  <c r="AV154"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D154" i="25"/>
  <c r="C154" i="25"/>
  <c r="B154" i="25"/>
  <c r="A154" i="25"/>
  <c r="BQ153" i="25"/>
  <c r="BP153" i="25"/>
  <c r="BO153" i="25"/>
  <c r="BN153" i="25"/>
  <c r="BM153" i="25"/>
  <c r="BL153" i="25"/>
  <c r="BK153" i="25"/>
  <c r="BJ153" i="25"/>
  <c r="BI153" i="25"/>
  <c r="BH153" i="25"/>
  <c r="BG153" i="25"/>
  <c r="BF153" i="25"/>
  <c r="BE153" i="25"/>
  <c r="BD153" i="25"/>
  <c r="BC153" i="25"/>
  <c r="BB153" i="25"/>
  <c r="BA153" i="25"/>
  <c r="AZ153" i="25"/>
  <c r="AY153" i="25"/>
  <c r="AX153" i="25"/>
  <c r="AW153" i="25"/>
  <c r="AV153" i="25"/>
  <c r="AU153" i="25"/>
  <c r="AT153" i="25"/>
  <c r="AS153" i="25"/>
  <c r="AR153" i="25"/>
  <c r="AQ153" i="25"/>
  <c r="AP153" i="25"/>
  <c r="AO153" i="25"/>
  <c r="AN153" i="25"/>
  <c r="AM153" i="25"/>
  <c r="AL153" i="25"/>
  <c r="AK153" i="25"/>
  <c r="AJ153" i="25"/>
  <c r="AI153" i="25"/>
  <c r="AH153" i="25"/>
  <c r="AG153" i="25"/>
  <c r="AF153" i="25"/>
  <c r="AE153" i="25"/>
  <c r="AD153" i="25"/>
  <c r="AC153" i="25"/>
  <c r="AB153" i="25"/>
  <c r="AA153" i="25"/>
  <c r="Z153" i="25"/>
  <c r="Y153" i="25"/>
  <c r="X153" i="25"/>
  <c r="W153" i="25"/>
  <c r="V153" i="25"/>
  <c r="U153" i="25"/>
  <c r="T153" i="25"/>
  <c r="S153" i="25"/>
  <c r="R153" i="25"/>
  <c r="Q153" i="25"/>
  <c r="P153" i="25"/>
  <c r="O153" i="25"/>
  <c r="N153" i="25"/>
  <c r="M153" i="25"/>
  <c r="L153" i="25"/>
  <c r="K153" i="25"/>
  <c r="J153" i="25"/>
  <c r="I153" i="25"/>
  <c r="H153" i="25"/>
  <c r="G153" i="25"/>
  <c r="F153" i="25"/>
  <c r="E153" i="25"/>
  <c r="D153" i="25"/>
  <c r="C153" i="25"/>
  <c r="B153" i="25"/>
  <c r="A153" i="25"/>
  <c r="BQ152" i="25"/>
  <c r="BP152" i="25"/>
  <c r="BO152" i="25"/>
  <c r="BN152" i="25"/>
  <c r="BM152" i="25"/>
  <c r="BL152" i="25"/>
  <c r="BK152" i="25"/>
  <c r="BJ152" i="25"/>
  <c r="BI152" i="25"/>
  <c r="BH152" i="25"/>
  <c r="BG152" i="25"/>
  <c r="BF152" i="25"/>
  <c r="BE152" i="25"/>
  <c r="BD152" i="25"/>
  <c r="BC152" i="25"/>
  <c r="BB152" i="25"/>
  <c r="BA152" i="25"/>
  <c r="AZ152" i="25"/>
  <c r="AY152" i="25"/>
  <c r="AX152" i="25"/>
  <c r="AW152" i="25"/>
  <c r="AV152"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D152" i="25"/>
  <c r="C152" i="25"/>
  <c r="B152" i="25"/>
  <c r="A152" i="25"/>
  <c r="BQ151" i="25"/>
  <c r="BP151" i="25"/>
  <c r="BO151" i="25"/>
  <c r="BN151" i="25"/>
  <c r="BM151" i="25"/>
  <c r="BL151" i="25"/>
  <c r="BK151" i="25"/>
  <c r="BJ151" i="25"/>
  <c r="BI151" i="25"/>
  <c r="BH151" i="25"/>
  <c r="BG151" i="25"/>
  <c r="BF151" i="25"/>
  <c r="BE151" i="25"/>
  <c r="BD151" i="25"/>
  <c r="BC151" i="25"/>
  <c r="BB151" i="25"/>
  <c r="BA151" i="25"/>
  <c r="AZ151" i="25"/>
  <c r="AY151" i="25"/>
  <c r="AX151" i="25"/>
  <c r="AW151" i="25"/>
  <c r="AV151" i="25"/>
  <c r="AU151" i="25"/>
  <c r="AT151" i="25"/>
  <c r="AS151" i="25"/>
  <c r="AR151" i="25"/>
  <c r="AQ151" i="25"/>
  <c r="AP151" i="25"/>
  <c r="AO151" i="25"/>
  <c r="AN151" i="25"/>
  <c r="AM151" i="25"/>
  <c r="AL151" i="25"/>
  <c r="AK151" i="25"/>
  <c r="AJ151" i="25"/>
  <c r="AI151" i="25"/>
  <c r="AH151" i="25"/>
  <c r="AG151" i="25"/>
  <c r="AF151" i="25"/>
  <c r="AE151" i="25"/>
  <c r="AD151" i="25"/>
  <c r="AC151" i="25"/>
  <c r="AB151" i="25"/>
  <c r="AA151" i="25"/>
  <c r="Z151" i="25"/>
  <c r="Y151" i="25"/>
  <c r="X151" i="25"/>
  <c r="W151" i="25"/>
  <c r="V151" i="25"/>
  <c r="U151" i="25"/>
  <c r="T151" i="25"/>
  <c r="S151" i="25"/>
  <c r="R151" i="25"/>
  <c r="Q151" i="25"/>
  <c r="P151" i="25"/>
  <c r="O151" i="25"/>
  <c r="N151" i="25"/>
  <c r="M151" i="25"/>
  <c r="L151" i="25"/>
  <c r="K151" i="25"/>
  <c r="J151" i="25"/>
  <c r="I151" i="25"/>
  <c r="H151" i="25"/>
  <c r="G151" i="25"/>
  <c r="F151" i="25"/>
  <c r="E151" i="25"/>
  <c r="D151" i="25"/>
  <c r="C151" i="25"/>
  <c r="B151" i="25"/>
  <c r="A151" i="25"/>
  <c r="BQ150" i="25"/>
  <c r="BP150" i="25"/>
  <c r="BO150" i="25"/>
  <c r="BN150" i="25"/>
  <c r="BM150" i="25"/>
  <c r="BL150" i="25"/>
  <c r="BK150" i="25"/>
  <c r="BJ150" i="25"/>
  <c r="BI150" i="25"/>
  <c r="BH150" i="25"/>
  <c r="BG150" i="25"/>
  <c r="BF150" i="25"/>
  <c r="BE150" i="25"/>
  <c r="BD150" i="25"/>
  <c r="BC150" i="25"/>
  <c r="BB150" i="25"/>
  <c r="BA150" i="25"/>
  <c r="AZ150" i="25"/>
  <c r="AY150" i="25"/>
  <c r="AX150" i="25"/>
  <c r="AW150" i="25"/>
  <c r="AV150"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D150" i="25"/>
  <c r="C150" i="25"/>
  <c r="B150" i="25"/>
  <c r="A150" i="25"/>
  <c r="BQ149" i="25"/>
  <c r="BP149" i="25"/>
  <c r="BO149" i="25"/>
  <c r="BN149" i="25"/>
  <c r="BM149" i="25"/>
  <c r="BL149" i="25"/>
  <c r="BK149" i="25"/>
  <c r="BJ149" i="25"/>
  <c r="BI149" i="25"/>
  <c r="BH149" i="25"/>
  <c r="BG149" i="25"/>
  <c r="BF149" i="25"/>
  <c r="BE149" i="25"/>
  <c r="BD149" i="25"/>
  <c r="BC149" i="25"/>
  <c r="BB149" i="25"/>
  <c r="BA149" i="25"/>
  <c r="AZ149" i="25"/>
  <c r="AY149" i="25"/>
  <c r="AX149" i="25"/>
  <c r="AW149" i="25"/>
  <c r="AV149" i="25"/>
  <c r="AU149" i="25"/>
  <c r="AT149" i="25"/>
  <c r="AS149" i="25"/>
  <c r="AR149" i="25"/>
  <c r="AQ149" i="25"/>
  <c r="AP149" i="25"/>
  <c r="AO149" i="25"/>
  <c r="AN149" i="25"/>
  <c r="AM149" i="25"/>
  <c r="AL149" i="25"/>
  <c r="AK149" i="25"/>
  <c r="AJ149" i="25"/>
  <c r="AI149" i="25"/>
  <c r="AH149" i="25"/>
  <c r="AG149" i="25"/>
  <c r="AF149" i="25"/>
  <c r="AE149" i="25"/>
  <c r="AD149" i="25"/>
  <c r="AC149" i="25"/>
  <c r="AB149" i="25"/>
  <c r="AA149" i="25"/>
  <c r="Z149" i="25"/>
  <c r="Y149" i="25"/>
  <c r="X149" i="25"/>
  <c r="W149" i="25"/>
  <c r="V149" i="25"/>
  <c r="U149" i="25"/>
  <c r="T149" i="25"/>
  <c r="S149" i="25"/>
  <c r="R149" i="25"/>
  <c r="Q149" i="25"/>
  <c r="P149" i="25"/>
  <c r="O149" i="25"/>
  <c r="N149" i="25"/>
  <c r="M149" i="25"/>
  <c r="L149" i="25"/>
  <c r="K149" i="25"/>
  <c r="J149" i="25"/>
  <c r="I149" i="25"/>
  <c r="H149" i="25"/>
  <c r="G149" i="25"/>
  <c r="F149" i="25"/>
  <c r="E149" i="25"/>
  <c r="D149" i="25"/>
  <c r="C149" i="25"/>
  <c r="B149" i="25"/>
  <c r="A149" i="25"/>
  <c r="BQ148" i="25"/>
  <c r="BP148" i="25"/>
  <c r="BO148" i="25"/>
  <c r="BN148" i="25"/>
  <c r="BM148" i="25"/>
  <c r="BL148" i="25"/>
  <c r="BK148" i="25"/>
  <c r="BJ148" i="25"/>
  <c r="BI148" i="25"/>
  <c r="BH148" i="25"/>
  <c r="BG148" i="25"/>
  <c r="BF148" i="25"/>
  <c r="BE148" i="25"/>
  <c r="BD148" i="25"/>
  <c r="BC148" i="25"/>
  <c r="BB148" i="25"/>
  <c r="BA148" i="25"/>
  <c r="AZ148" i="25"/>
  <c r="AY148" i="25"/>
  <c r="AX148" i="25"/>
  <c r="AW148" i="25"/>
  <c r="AV148"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N148" i="25"/>
  <c r="M148" i="25"/>
  <c r="L148" i="25"/>
  <c r="K148" i="25"/>
  <c r="J148" i="25"/>
  <c r="I148" i="25"/>
  <c r="H148" i="25"/>
  <c r="G148" i="25"/>
  <c r="F148" i="25"/>
  <c r="E148" i="25"/>
  <c r="D148" i="25"/>
  <c r="C148" i="25"/>
  <c r="B148" i="25"/>
  <c r="A148" i="25"/>
  <c r="BQ147" i="25"/>
  <c r="BP147" i="25"/>
  <c r="BO147" i="25"/>
  <c r="BN147" i="25"/>
  <c r="BM147" i="25"/>
  <c r="BL147" i="25"/>
  <c r="BK147" i="25"/>
  <c r="BJ147" i="25"/>
  <c r="BI147" i="25"/>
  <c r="BH147" i="25"/>
  <c r="BG147" i="25"/>
  <c r="BF147" i="25"/>
  <c r="BE147" i="25"/>
  <c r="BD147" i="25"/>
  <c r="BC147" i="25"/>
  <c r="BB147" i="25"/>
  <c r="BA147" i="25"/>
  <c r="AZ147" i="25"/>
  <c r="AY147" i="25"/>
  <c r="AX147" i="25"/>
  <c r="AW147" i="25"/>
  <c r="AV147"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D147" i="25"/>
  <c r="C147" i="25"/>
  <c r="B147" i="25"/>
  <c r="A147" i="25"/>
  <c r="BQ146" i="25"/>
  <c r="BP146" i="25"/>
  <c r="BO146" i="25"/>
  <c r="BN146" i="25"/>
  <c r="BM146" i="25"/>
  <c r="BL146" i="25"/>
  <c r="BK146" i="25"/>
  <c r="BJ146" i="25"/>
  <c r="BI146" i="25"/>
  <c r="BH146" i="25"/>
  <c r="BG146" i="25"/>
  <c r="BF146" i="25"/>
  <c r="BE146" i="25"/>
  <c r="BD146" i="25"/>
  <c r="BC146" i="25"/>
  <c r="BB146" i="25"/>
  <c r="BA146" i="25"/>
  <c r="AZ146" i="25"/>
  <c r="AY146" i="25"/>
  <c r="AX146" i="25"/>
  <c r="AW146" i="25"/>
  <c r="AV146" i="25"/>
  <c r="AU146" i="25"/>
  <c r="AT146" i="25"/>
  <c r="AS146" i="25"/>
  <c r="AR146" i="25"/>
  <c r="AQ146" i="25"/>
  <c r="AP146" i="25"/>
  <c r="AO146" i="25"/>
  <c r="AN146" i="25"/>
  <c r="AM146" i="25"/>
  <c r="AL146" i="25"/>
  <c r="AK146" i="25"/>
  <c r="AJ146" i="25"/>
  <c r="AI146" i="25"/>
  <c r="AH146" i="25"/>
  <c r="AG146" i="25"/>
  <c r="AF146" i="25"/>
  <c r="AE146" i="25"/>
  <c r="AD146" i="25"/>
  <c r="AC146" i="25"/>
  <c r="AB146" i="25"/>
  <c r="AA146" i="25"/>
  <c r="Z146" i="25"/>
  <c r="Y146" i="25"/>
  <c r="X146" i="25"/>
  <c r="W146" i="25"/>
  <c r="V146" i="25"/>
  <c r="U146" i="25"/>
  <c r="T146" i="25"/>
  <c r="S146" i="25"/>
  <c r="R146" i="25"/>
  <c r="Q146" i="25"/>
  <c r="P146" i="25"/>
  <c r="O146" i="25"/>
  <c r="N146" i="25"/>
  <c r="M146" i="25"/>
  <c r="L146" i="25"/>
  <c r="K146" i="25"/>
  <c r="J146" i="25"/>
  <c r="I146" i="25"/>
  <c r="H146" i="25"/>
  <c r="G146" i="25"/>
  <c r="F146" i="25"/>
  <c r="E146" i="25"/>
  <c r="D146" i="25"/>
  <c r="C146" i="25"/>
  <c r="B146" i="25"/>
  <c r="A146" i="25"/>
  <c r="BQ145" i="25"/>
  <c r="BP145" i="25"/>
  <c r="BO145" i="25"/>
  <c r="BN145" i="25"/>
  <c r="BM145" i="25"/>
  <c r="BL145" i="25"/>
  <c r="BK145" i="25"/>
  <c r="BJ145" i="25"/>
  <c r="BI145" i="25"/>
  <c r="BH145" i="25"/>
  <c r="BG145" i="25"/>
  <c r="BF145" i="25"/>
  <c r="BE145" i="25"/>
  <c r="BD145" i="25"/>
  <c r="BC145" i="25"/>
  <c r="BB145" i="25"/>
  <c r="BA145" i="25"/>
  <c r="AZ145" i="25"/>
  <c r="AY145" i="25"/>
  <c r="AX145" i="25"/>
  <c r="AW145" i="25"/>
  <c r="AV145"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M145" i="25"/>
  <c r="L145" i="25"/>
  <c r="K145" i="25"/>
  <c r="J145" i="25"/>
  <c r="I145" i="25"/>
  <c r="H145" i="25"/>
  <c r="G145" i="25"/>
  <c r="F145" i="25"/>
  <c r="E145" i="25"/>
  <c r="D145" i="25"/>
  <c r="C145" i="25"/>
  <c r="B145" i="25"/>
  <c r="A145" i="25"/>
  <c r="BQ144" i="25"/>
  <c r="BP144" i="25"/>
  <c r="BO144" i="25"/>
  <c r="BN144" i="25"/>
  <c r="BM144" i="25"/>
  <c r="BL144" i="25"/>
  <c r="BK144" i="25"/>
  <c r="BJ144" i="25"/>
  <c r="BI144" i="25"/>
  <c r="BH144" i="25"/>
  <c r="BG144" i="25"/>
  <c r="BF144" i="25"/>
  <c r="BE144" i="25"/>
  <c r="BD144" i="25"/>
  <c r="BC144" i="25"/>
  <c r="BB144" i="25"/>
  <c r="BA144" i="25"/>
  <c r="AZ144" i="25"/>
  <c r="AY144" i="25"/>
  <c r="AX144" i="25"/>
  <c r="AW144" i="25"/>
  <c r="AV144"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D144" i="25"/>
  <c r="C144" i="25"/>
  <c r="B144" i="25"/>
  <c r="A144" i="25"/>
  <c r="BQ143" i="25"/>
  <c r="BP143" i="25"/>
  <c r="BO143" i="25"/>
  <c r="BN143" i="25"/>
  <c r="BM143" i="25"/>
  <c r="BL143" i="25"/>
  <c r="BK143" i="25"/>
  <c r="BJ143" i="25"/>
  <c r="BI143" i="25"/>
  <c r="BH143" i="25"/>
  <c r="BG143" i="25"/>
  <c r="BF143" i="25"/>
  <c r="BE143" i="25"/>
  <c r="BD143" i="25"/>
  <c r="BC143" i="25"/>
  <c r="BB143" i="25"/>
  <c r="BA143" i="25"/>
  <c r="AZ143" i="25"/>
  <c r="AY143" i="25"/>
  <c r="AX143" i="25"/>
  <c r="AW143" i="25"/>
  <c r="AV143"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D143" i="25"/>
  <c r="C143" i="25"/>
  <c r="B143" i="25"/>
  <c r="A143" i="25"/>
  <c r="BQ142" i="25"/>
  <c r="BP142" i="25"/>
  <c r="BO142" i="25"/>
  <c r="BN142" i="25"/>
  <c r="BM142" i="25"/>
  <c r="BL142" i="25"/>
  <c r="BK142" i="25"/>
  <c r="BJ142" i="25"/>
  <c r="BI142" i="25"/>
  <c r="BH142" i="25"/>
  <c r="BG142" i="25"/>
  <c r="BF142" i="25"/>
  <c r="BE142" i="25"/>
  <c r="BD142" i="25"/>
  <c r="BC142" i="25"/>
  <c r="BB142" i="25"/>
  <c r="BA142" i="25"/>
  <c r="AZ142" i="25"/>
  <c r="AY142" i="25"/>
  <c r="AX142" i="25"/>
  <c r="AW142" i="25"/>
  <c r="AV142"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D142" i="25"/>
  <c r="C142" i="25"/>
  <c r="B142" i="25"/>
  <c r="A142" i="25"/>
  <c r="BQ141" i="25"/>
  <c r="BP141" i="25"/>
  <c r="BO141" i="25"/>
  <c r="BN141" i="25"/>
  <c r="BM141" i="25"/>
  <c r="BL141" i="25"/>
  <c r="BK141" i="25"/>
  <c r="BJ141" i="25"/>
  <c r="BI141" i="25"/>
  <c r="BH141" i="25"/>
  <c r="BG141" i="25"/>
  <c r="BF141" i="25"/>
  <c r="BE141" i="25"/>
  <c r="BD141" i="25"/>
  <c r="BC141" i="25"/>
  <c r="BB141" i="25"/>
  <c r="BA141" i="25"/>
  <c r="AZ141" i="25"/>
  <c r="AY141" i="25"/>
  <c r="AX141" i="25"/>
  <c r="AW141" i="25"/>
  <c r="AV141"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D141" i="25"/>
  <c r="C141" i="25"/>
  <c r="B141" i="25"/>
  <c r="A141" i="25"/>
  <c r="BQ140" i="25"/>
  <c r="BP140" i="25"/>
  <c r="BO140" i="25"/>
  <c r="BN140" i="25"/>
  <c r="BM140" i="25"/>
  <c r="BL140" i="25"/>
  <c r="BK140" i="25"/>
  <c r="BJ140" i="25"/>
  <c r="BI140" i="25"/>
  <c r="BH140" i="25"/>
  <c r="BG140" i="25"/>
  <c r="BF140" i="25"/>
  <c r="BE140" i="25"/>
  <c r="BD140" i="25"/>
  <c r="BC140" i="25"/>
  <c r="BB140" i="25"/>
  <c r="BA140" i="25"/>
  <c r="AZ140" i="25"/>
  <c r="AY140" i="25"/>
  <c r="AX140" i="25"/>
  <c r="AW140" i="25"/>
  <c r="AV140" i="25"/>
  <c r="AU140" i="25"/>
  <c r="AT140" i="25"/>
  <c r="AS140" i="25"/>
  <c r="AR140" i="25"/>
  <c r="AQ140" i="25"/>
  <c r="AP140" i="25"/>
  <c r="AO140" i="25"/>
  <c r="AN140" i="25"/>
  <c r="AM140" i="25"/>
  <c r="AL140" i="25"/>
  <c r="AK140" i="25"/>
  <c r="AJ140" i="25"/>
  <c r="AI140" i="25"/>
  <c r="AH140" i="25"/>
  <c r="AG140" i="25"/>
  <c r="AF140" i="25"/>
  <c r="AE140" i="25"/>
  <c r="AD140" i="25"/>
  <c r="AC140" i="25"/>
  <c r="AB140" i="25"/>
  <c r="AA140" i="25"/>
  <c r="Z140" i="25"/>
  <c r="Y140" i="25"/>
  <c r="X140" i="25"/>
  <c r="W140" i="25"/>
  <c r="V140" i="25"/>
  <c r="U140" i="25"/>
  <c r="T140" i="25"/>
  <c r="S140" i="25"/>
  <c r="R140" i="25"/>
  <c r="Q140" i="25"/>
  <c r="P140" i="25"/>
  <c r="O140" i="25"/>
  <c r="N140" i="25"/>
  <c r="M140" i="25"/>
  <c r="L140" i="25"/>
  <c r="K140" i="25"/>
  <c r="J140" i="25"/>
  <c r="I140" i="25"/>
  <c r="H140" i="25"/>
  <c r="G140" i="25"/>
  <c r="F140" i="25"/>
  <c r="E140" i="25"/>
  <c r="D140" i="25"/>
  <c r="C140" i="25"/>
  <c r="B140" i="25"/>
  <c r="A140" i="25"/>
  <c r="BQ139" i="25"/>
  <c r="BP139" i="25"/>
  <c r="BO139" i="25"/>
  <c r="BN139" i="25"/>
  <c r="BM139" i="25"/>
  <c r="BL139" i="25"/>
  <c r="BK139" i="25"/>
  <c r="BJ139" i="25"/>
  <c r="BI139" i="25"/>
  <c r="BH139" i="25"/>
  <c r="BG139" i="25"/>
  <c r="BF139" i="25"/>
  <c r="BE139" i="25"/>
  <c r="BD139" i="25"/>
  <c r="BC139" i="25"/>
  <c r="BB139" i="25"/>
  <c r="BA139" i="25"/>
  <c r="AZ139" i="25"/>
  <c r="AY139" i="25"/>
  <c r="AX139" i="25"/>
  <c r="AW139" i="25"/>
  <c r="AV139"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D139" i="25"/>
  <c r="C139" i="25"/>
  <c r="B139" i="25"/>
  <c r="A139" i="25"/>
  <c r="BQ138" i="25"/>
  <c r="BP138" i="25"/>
  <c r="BO138" i="25"/>
  <c r="BN138" i="25"/>
  <c r="BM138" i="25"/>
  <c r="BL138" i="25"/>
  <c r="BK138" i="25"/>
  <c r="BJ138" i="25"/>
  <c r="BI138" i="25"/>
  <c r="BH138" i="25"/>
  <c r="BG138" i="25"/>
  <c r="BF138" i="25"/>
  <c r="BE138" i="25"/>
  <c r="BD138" i="25"/>
  <c r="BC138" i="25"/>
  <c r="BB138" i="25"/>
  <c r="BA138" i="25"/>
  <c r="AZ138" i="25"/>
  <c r="AY138" i="25"/>
  <c r="AX138" i="25"/>
  <c r="AW138" i="25"/>
  <c r="AV138"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D138" i="25"/>
  <c r="C138" i="25"/>
  <c r="B138" i="25"/>
  <c r="A138" i="25"/>
  <c r="BQ137" i="25"/>
  <c r="BP137" i="25"/>
  <c r="BO137" i="25"/>
  <c r="BN137" i="25"/>
  <c r="BM137" i="25"/>
  <c r="BL137" i="25"/>
  <c r="BK137" i="25"/>
  <c r="BJ137" i="25"/>
  <c r="BI137" i="25"/>
  <c r="BH137" i="25"/>
  <c r="BG137" i="25"/>
  <c r="BF137" i="25"/>
  <c r="BE137" i="25"/>
  <c r="BD137" i="25"/>
  <c r="BC137" i="25"/>
  <c r="BB137" i="25"/>
  <c r="BA137" i="25"/>
  <c r="AZ137" i="25"/>
  <c r="AY137" i="25"/>
  <c r="AX137" i="25"/>
  <c r="AW137" i="25"/>
  <c r="AV137"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D137" i="25"/>
  <c r="C137" i="25"/>
  <c r="B137" i="25"/>
  <c r="A137" i="25"/>
  <c r="BQ136" i="25"/>
  <c r="BP136" i="25"/>
  <c r="BO136" i="25"/>
  <c r="BN136" i="25"/>
  <c r="BM136" i="25"/>
  <c r="BL136" i="25"/>
  <c r="BK136" i="25"/>
  <c r="BJ136" i="25"/>
  <c r="BI136" i="25"/>
  <c r="BH136" i="25"/>
  <c r="BG136" i="25"/>
  <c r="BF136" i="25"/>
  <c r="BE136" i="25"/>
  <c r="BD136" i="25"/>
  <c r="BC136" i="25"/>
  <c r="BB136" i="25"/>
  <c r="BA136" i="25"/>
  <c r="AZ136" i="25"/>
  <c r="AY136" i="25"/>
  <c r="AX136" i="25"/>
  <c r="AW136" i="25"/>
  <c r="AV136"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D136" i="25"/>
  <c r="C136" i="25"/>
  <c r="B136" i="25"/>
  <c r="A136" i="25"/>
  <c r="BQ135" i="25"/>
  <c r="BP135" i="25"/>
  <c r="BO135" i="25"/>
  <c r="BN135" i="25"/>
  <c r="BM135" i="25"/>
  <c r="BL135" i="25"/>
  <c r="BK135" i="25"/>
  <c r="BJ135" i="25"/>
  <c r="BI135" i="25"/>
  <c r="BH135" i="25"/>
  <c r="BG135" i="25"/>
  <c r="BF135" i="25"/>
  <c r="BE135" i="25"/>
  <c r="BD135" i="25"/>
  <c r="BC135" i="25"/>
  <c r="BB135" i="25"/>
  <c r="BA135" i="25"/>
  <c r="AZ135" i="25"/>
  <c r="AY135" i="25"/>
  <c r="AX135" i="25"/>
  <c r="AW135" i="25"/>
  <c r="AV135"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D135" i="25"/>
  <c r="C135" i="25"/>
  <c r="B135" i="25"/>
  <c r="A135" i="25"/>
  <c r="BQ134" i="25"/>
  <c r="BP134" i="25"/>
  <c r="BO134" i="25"/>
  <c r="BN134" i="25"/>
  <c r="BM134" i="25"/>
  <c r="BL134" i="25"/>
  <c r="BK134" i="25"/>
  <c r="BJ134" i="25"/>
  <c r="BI134" i="25"/>
  <c r="BH134" i="25"/>
  <c r="BG134" i="25"/>
  <c r="BF134" i="25"/>
  <c r="BE134" i="25"/>
  <c r="BD134" i="25"/>
  <c r="BC134" i="25"/>
  <c r="BB134" i="25"/>
  <c r="BA134" i="25"/>
  <c r="AZ134" i="25"/>
  <c r="AY134" i="25"/>
  <c r="AX134" i="25"/>
  <c r="AW134" i="25"/>
  <c r="AV134"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D134" i="25"/>
  <c r="C134" i="25"/>
  <c r="B134" i="25"/>
  <c r="A134" i="25"/>
  <c r="BQ133" i="25"/>
  <c r="BP133" i="25"/>
  <c r="BO133" i="25"/>
  <c r="BN133" i="25"/>
  <c r="BM133" i="25"/>
  <c r="BL133" i="25"/>
  <c r="BK133" i="25"/>
  <c r="BJ133" i="25"/>
  <c r="BI133" i="25"/>
  <c r="BH133" i="25"/>
  <c r="BG133" i="25"/>
  <c r="BF133" i="25"/>
  <c r="BE133" i="25"/>
  <c r="BD133" i="25"/>
  <c r="BC133" i="25"/>
  <c r="BB133" i="25"/>
  <c r="BA133" i="25"/>
  <c r="AZ133" i="25"/>
  <c r="AY133" i="25"/>
  <c r="AX133" i="25"/>
  <c r="AW133" i="25"/>
  <c r="AV133"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D133" i="25"/>
  <c r="C133" i="25"/>
  <c r="B133" i="25"/>
  <c r="A133" i="25"/>
  <c r="BQ132" i="25"/>
  <c r="BP132" i="25"/>
  <c r="BO132" i="25"/>
  <c r="BN132" i="25"/>
  <c r="BM132" i="25"/>
  <c r="BL132" i="25"/>
  <c r="BK132" i="25"/>
  <c r="BJ132" i="25"/>
  <c r="BI132" i="25"/>
  <c r="BH132" i="25"/>
  <c r="BG132" i="25"/>
  <c r="BF132" i="25"/>
  <c r="BE132" i="25"/>
  <c r="BD132" i="25"/>
  <c r="BC132" i="25"/>
  <c r="BB132" i="25"/>
  <c r="BA132" i="25"/>
  <c r="AZ132" i="25"/>
  <c r="AY132" i="25"/>
  <c r="AX132" i="25"/>
  <c r="AW132" i="25"/>
  <c r="AV132" i="25"/>
  <c r="AU132" i="25"/>
  <c r="AT132" i="25"/>
  <c r="AS132" i="25"/>
  <c r="AR132" i="25"/>
  <c r="AQ132" i="25"/>
  <c r="AP132" i="25"/>
  <c r="AO132" i="25"/>
  <c r="AN132" i="25"/>
  <c r="AM132" i="25"/>
  <c r="AL132" i="25"/>
  <c r="AK132" i="25"/>
  <c r="AJ132" i="25"/>
  <c r="AI132" i="25"/>
  <c r="AH132" i="25"/>
  <c r="AG132" i="25"/>
  <c r="AF132" i="25"/>
  <c r="AE132" i="25"/>
  <c r="AD132" i="25"/>
  <c r="AC132" i="25"/>
  <c r="AB132" i="25"/>
  <c r="AA132" i="25"/>
  <c r="Z132" i="25"/>
  <c r="Y132" i="25"/>
  <c r="X132" i="25"/>
  <c r="W132" i="25"/>
  <c r="V132" i="25"/>
  <c r="U132" i="25"/>
  <c r="T132" i="25"/>
  <c r="S132" i="25"/>
  <c r="R132" i="25"/>
  <c r="Q132" i="25"/>
  <c r="P132" i="25"/>
  <c r="O132" i="25"/>
  <c r="N132" i="25"/>
  <c r="M132" i="25"/>
  <c r="L132" i="25"/>
  <c r="K132" i="25"/>
  <c r="J132" i="25"/>
  <c r="I132" i="25"/>
  <c r="H132" i="25"/>
  <c r="G132" i="25"/>
  <c r="F132" i="25"/>
  <c r="E132" i="25"/>
  <c r="D132" i="25"/>
  <c r="C132" i="25"/>
  <c r="B132" i="25"/>
  <c r="A132" i="25"/>
  <c r="BQ131" i="25"/>
  <c r="BP131" i="25"/>
  <c r="BO131" i="25"/>
  <c r="BN131" i="25"/>
  <c r="BM131" i="25"/>
  <c r="BL131" i="25"/>
  <c r="BK131" i="25"/>
  <c r="BJ131" i="25"/>
  <c r="BI131" i="25"/>
  <c r="BH131" i="25"/>
  <c r="BG131" i="25"/>
  <c r="BF131" i="25"/>
  <c r="BE131" i="25"/>
  <c r="BD131" i="25"/>
  <c r="BC131" i="25"/>
  <c r="BB131" i="25"/>
  <c r="BA131" i="25"/>
  <c r="AZ131" i="25"/>
  <c r="AY131" i="25"/>
  <c r="AX131" i="25"/>
  <c r="AW131" i="25"/>
  <c r="AV131"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D131" i="25"/>
  <c r="C131" i="25"/>
  <c r="B131" i="25"/>
  <c r="A131" i="25"/>
  <c r="BQ130" i="25"/>
  <c r="BP130" i="25"/>
  <c r="BO130" i="25"/>
  <c r="BN130" i="25"/>
  <c r="BM130" i="25"/>
  <c r="BL130" i="25"/>
  <c r="BK130" i="25"/>
  <c r="BJ130" i="25"/>
  <c r="BI130" i="25"/>
  <c r="BH130" i="25"/>
  <c r="BG130" i="25"/>
  <c r="BF130" i="25"/>
  <c r="BE130" i="25"/>
  <c r="BD130" i="25"/>
  <c r="BC130" i="25"/>
  <c r="BB130" i="25"/>
  <c r="BA130" i="25"/>
  <c r="AZ130" i="25"/>
  <c r="AY130" i="25"/>
  <c r="AX130" i="25"/>
  <c r="AW130" i="25"/>
  <c r="AV130" i="25"/>
  <c r="AU130" i="25"/>
  <c r="AT130" i="25"/>
  <c r="AS130" i="25"/>
  <c r="AR130" i="25"/>
  <c r="AQ130" i="25"/>
  <c r="AP130" i="25"/>
  <c r="AO130" i="25"/>
  <c r="AN130" i="25"/>
  <c r="AM130" i="25"/>
  <c r="AL130" i="25"/>
  <c r="AK130" i="25"/>
  <c r="AJ130" i="25"/>
  <c r="AI130" i="25"/>
  <c r="AH130" i="25"/>
  <c r="AG130" i="25"/>
  <c r="AF130" i="25"/>
  <c r="AE130" i="25"/>
  <c r="AD130" i="25"/>
  <c r="AC130" i="25"/>
  <c r="AB130" i="25"/>
  <c r="AA130" i="25"/>
  <c r="Z130" i="25"/>
  <c r="Y130" i="25"/>
  <c r="X130" i="25"/>
  <c r="W130" i="25"/>
  <c r="V130" i="25"/>
  <c r="U130" i="25"/>
  <c r="T130" i="25"/>
  <c r="S130" i="25"/>
  <c r="R130" i="25"/>
  <c r="Q130" i="25"/>
  <c r="P130" i="25"/>
  <c r="O130" i="25"/>
  <c r="N130" i="25"/>
  <c r="M130" i="25"/>
  <c r="L130" i="25"/>
  <c r="K130" i="25"/>
  <c r="J130" i="25"/>
  <c r="I130" i="25"/>
  <c r="H130" i="25"/>
  <c r="G130" i="25"/>
  <c r="F130" i="25"/>
  <c r="E130" i="25"/>
  <c r="D130" i="25"/>
  <c r="C130" i="25"/>
  <c r="B130" i="25"/>
  <c r="A130" i="25"/>
  <c r="BQ129" i="25"/>
  <c r="BP129" i="25"/>
  <c r="BO129" i="25"/>
  <c r="BN129" i="25"/>
  <c r="BM129" i="25"/>
  <c r="BL129" i="25"/>
  <c r="BK129" i="25"/>
  <c r="BJ129" i="25"/>
  <c r="BI129" i="25"/>
  <c r="BH129" i="25"/>
  <c r="BG129" i="25"/>
  <c r="BF129" i="25"/>
  <c r="BE129" i="25"/>
  <c r="BD129" i="25"/>
  <c r="BC129" i="25"/>
  <c r="BB129" i="25"/>
  <c r="BA129" i="25"/>
  <c r="AZ129" i="25"/>
  <c r="AY129" i="25"/>
  <c r="AX129" i="25"/>
  <c r="AW129" i="25"/>
  <c r="AV129"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D129" i="25"/>
  <c r="C129" i="25"/>
  <c r="B129" i="25"/>
  <c r="A129" i="25"/>
  <c r="BQ128" i="25"/>
  <c r="BP128" i="25"/>
  <c r="BO128" i="25"/>
  <c r="BN128" i="25"/>
  <c r="BM128" i="25"/>
  <c r="BL128" i="25"/>
  <c r="BK128" i="25"/>
  <c r="BJ128" i="25"/>
  <c r="BI128" i="25"/>
  <c r="BH128" i="25"/>
  <c r="BG128" i="25"/>
  <c r="BF128" i="25"/>
  <c r="BE128" i="25"/>
  <c r="BD128" i="25"/>
  <c r="BC128" i="25"/>
  <c r="BB128" i="25"/>
  <c r="BA128" i="25"/>
  <c r="AZ128" i="25"/>
  <c r="AY128" i="25"/>
  <c r="AX128" i="25"/>
  <c r="AW128" i="25"/>
  <c r="AV128" i="25"/>
  <c r="AU128" i="25"/>
  <c r="AT128" i="25"/>
  <c r="AS128" i="25"/>
  <c r="AR128" i="25"/>
  <c r="AQ128" i="25"/>
  <c r="AP128" i="25"/>
  <c r="AO128" i="25"/>
  <c r="AN128" i="25"/>
  <c r="AM128" i="25"/>
  <c r="AL128" i="25"/>
  <c r="AK128" i="25"/>
  <c r="AJ128" i="25"/>
  <c r="AI128" i="25"/>
  <c r="AH128" i="25"/>
  <c r="AG128" i="25"/>
  <c r="AF128" i="25"/>
  <c r="AE128" i="25"/>
  <c r="AD128" i="25"/>
  <c r="AC128" i="25"/>
  <c r="AB128" i="25"/>
  <c r="AA128" i="25"/>
  <c r="Z128" i="25"/>
  <c r="Y128" i="25"/>
  <c r="X128" i="25"/>
  <c r="W128" i="25"/>
  <c r="V128" i="25"/>
  <c r="U128" i="25"/>
  <c r="T128" i="25"/>
  <c r="S128" i="25"/>
  <c r="R128" i="25"/>
  <c r="Q128" i="25"/>
  <c r="P128" i="25"/>
  <c r="O128" i="25"/>
  <c r="N128" i="25"/>
  <c r="M128" i="25"/>
  <c r="L128" i="25"/>
  <c r="K128" i="25"/>
  <c r="J128" i="25"/>
  <c r="I128" i="25"/>
  <c r="H128" i="25"/>
  <c r="G128" i="25"/>
  <c r="F128" i="25"/>
  <c r="E128" i="25"/>
  <c r="D128" i="25"/>
  <c r="C128" i="25"/>
  <c r="B128" i="25"/>
  <c r="A128" i="25"/>
  <c r="BQ127" i="25"/>
  <c r="BP127" i="25"/>
  <c r="BO127" i="25"/>
  <c r="BN127" i="25"/>
  <c r="BM127" i="25"/>
  <c r="BL127" i="25"/>
  <c r="BK127" i="25"/>
  <c r="BJ127" i="25"/>
  <c r="BI127" i="25"/>
  <c r="BH127" i="25"/>
  <c r="BG127" i="25"/>
  <c r="BF127" i="25"/>
  <c r="BE127" i="25"/>
  <c r="BD127" i="25"/>
  <c r="BC127" i="25"/>
  <c r="BB127" i="25"/>
  <c r="BA127" i="25"/>
  <c r="AZ127" i="25"/>
  <c r="AY127" i="25"/>
  <c r="AX127" i="25"/>
  <c r="AW127" i="25"/>
  <c r="AV127" i="25"/>
  <c r="AU127" i="25"/>
  <c r="AT127" i="25"/>
  <c r="AS127" i="25"/>
  <c r="AR127" i="25"/>
  <c r="AQ127" i="25"/>
  <c r="AP127" i="25"/>
  <c r="AO127" i="25"/>
  <c r="AN127" i="25"/>
  <c r="AM127" i="25"/>
  <c r="AL127" i="25"/>
  <c r="AK127" i="25"/>
  <c r="AJ127" i="25"/>
  <c r="AI127" i="25"/>
  <c r="AH127" i="25"/>
  <c r="AG127" i="25"/>
  <c r="AF127" i="25"/>
  <c r="AE127" i="25"/>
  <c r="AD127" i="25"/>
  <c r="AC127" i="25"/>
  <c r="AB127" i="25"/>
  <c r="AA127" i="25"/>
  <c r="Z127" i="25"/>
  <c r="Y127" i="25"/>
  <c r="X127" i="25"/>
  <c r="W127" i="25"/>
  <c r="V127" i="25"/>
  <c r="U127" i="25"/>
  <c r="T127" i="25"/>
  <c r="S127" i="25"/>
  <c r="R127" i="25"/>
  <c r="Q127" i="25"/>
  <c r="P127" i="25"/>
  <c r="O127" i="25"/>
  <c r="N127" i="25"/>
  <c r="M127" i="25"/>
  <c r="L127" i="25"/>
  <c r="K127" i="25"/>
  <c r="J127" i="25"/>
  <c r="I127" i="25"/>
  <c r="H127" i="25"/>
  <c r="G127" i="25"/>
  <c r="F127" i="25"/>
  <c r="E127" i="25"/>
  <c r="D127" i="25"/>
  <c r="C127" i="25"/>
  <c r="B127" i="25"/>
  <c r="A127" i="25"/>
  <c r="BQ126" i="25"/>
  <c r="BP126" i="25"/>
  <c r="BO126" i="25"/>
  <c r="BN126" i="25"/>
  <c r="BM126" i="25"/>
  <c r="BL126" i="25"/>
  <c r="BK126" i="25"/>
  <c r="BJ126" i="25"/>
  <c r="BI126" i="25"/>
  <c r="BH126" i="25"/>
  <c r="BG126" i="25"/>
  <c r="BF126" i="25"/>
  <c r="BE126" i="25"/>
  <c r="BD126" i="25"/>
  <c r="BC126" i="25"/>
  <c r="BB126" i="25"/>
  <c r="BA126" i="25"/>
  <c r="AZ126" i="25"/>
  <c r="AY126" i="25"/>
  <c r="AX126" i="25"/>
  <c r="AW126" i="25"/>
  <c r="AV126" i="25"/>
  <c r="AU126" i="25"/>
  <c r="AT126" i="25"/>
  <c r="AS126" i="25"/>
  <c r="AR126" i="25"/>
  <c r="AQ126" i="25"/>
  <c r="AP126" i="25"/>
  <c r="AO126" i="25"/>
  <c r="AN126" i="25"/>
  <c r="AM126" i="25"/>
  <c r="AL126" i="25"/>
  <c r="AK126" i="25"/>
  <c r="AJ126" i="25"/>
  <c r="AI126" i="25"/>
  <c r="AH126" i="25"/>
  <c r="AG126" i="25"/>
  <c r="AF126" i="25"/>
  <c r="AE126" i="25"/>
  <c r="AD126" i="25"/>
  <c r="AC126" i="25"/>
  <c r="AB126" i="25"/>
  <c r="AA126" i="25"/>
  <c r="Z126" i="25"/>
  <c r="Y126" i="25"/>
  <c r="X126" i="25"/>
  <c r="W126" i="25"/>
  <c r="V126" i="25"/>
  <c r="U126" i="25"/>
  <c r="T126" i="25"/>
  <c r="S126" i="25"/>
  <c r="R126" i="25"/>
  <c r="Q126" i="25"/>
  <c r="P126" i="25"/>
  <c r="O126" i="25"/>
  <c r="N126" i="25"/>
  <c r="M126" i="25"/>
  <c r="L126" i="25"/>
  <c r="K126" i="25"/>
  <c r="J126" i="25"/>
  <c r="I126" i="25"/>
  <c r="H126" i="25"/>
  <c r="G126" i="25"/>
  <c r="F126" i="25"/>
  <c r="E126" i="25"/>
  <c r="D126" i="25"/>
  <c r="C126" i="25"/>
  <c r="B126" i="25"/>
  <c r="A126" i="25"/>
  <c r="BQ125" i="25"/>
  <c r="BP125" i="25"/>
  <c r="BO125" i="25"/>
  <c r="BN125" i="25"/>
  <c r="BM125" i="25"/>
  <c r="BL125" i="25"/>
  <c r="BK125" i="25"/>
  <c r="BJ125" i="25"/>
  <c r="BI125" i="25"/>
  <c r="BH125" i="25"/>
  <c r="BG125" i="25"/>
  <c r="BF125" i="25"/>
  <c r="BE125" i="25"/>
  <c r="BD125" i="25"/>
  <c r="BC125" i="25"/>
  <c r="BB125" i="25"/>
  <c r="BA125" i="25"/>
  <c r="AZ125" i="25"/>
  <c r="AY125" i="25"/>
  <c r="AX125" i="25"/>
  <c r="AW125" i="25"/>
  <c r="AV125" i="25"/>
  <c r="AU125" i="25"/>
  <c r="AT125" i="25"/>
  <c r="AS125" i="25"/>
  <c r="AR125" i="25"/>
  <c r="AQ125" i="25"/>
  <c r="AP125" i="25"/>
  <c r="AO125" i="25"/>
  <c r="AN125" i="25"/>
  <c r="AM125" i="25"/>
  <c r="AL125" i="25"/>
  <c r="AK125" i="25"/>
  <c r="AJ125" i="25"/>
  <c r="AI125" i="25"/>
  <c r="AH125" i="25"/>
  <c r="AG125" i="25"/>
  <c r="AF125" i="25"/>
  <c r="AE125" i="25"/>
  <c r="AD125" i="25"/>
  <c r="AC125" i="25"/>
  <c r="AB125" i="25"/>
  <c r="AA125" i="25"/>
  <c r="Z125" i="25"/>
  <c r="Y125" i="25"/>
  <c r="X125" i="25"/>
  <c r="W125" i="25"/>
  <c r="V125" i="25"/>
  <c r="U125" i="25"/>
  <c r="T125" i="25"/>
  <c r="S125" i="25"/>
  <c r="R125" i="25"/>
  <c r="Q125" i="25"/>
  <c r="P125" i="25"/>
  <c r="O125" i="25"/>
  <c r="N125" i="25"/>
  <c r="M125" i="25"/>
  <c r="L125" i="25"/>
  <c r="K125" i="25"/>
  <c r="J125" i="25"/>
  <c r="I125" i="25"/>
  <c r="H125" i="25"/>
  <c r="G125" i="25"/>
  <c r="F125" i="25"/>
  <c r="E125" i="25"/>
  <c r="D125" i="25"/>
  <c r="C125" i="25"/>
  <c r="B125" i="25"/>
  <c r="A125" i="25"/>
  <c r="BQ124" i="25"/>
  <c r="BP124" i="25"/>
  <c r="BO124" i="25"/>
  <c r="BN124" i="25"/>
  <c r="BM124" i="25"/>
  <c r="BL124" i="25"/>
  <c r="BK124" i="25"/>
  <c r="BJ124" i="25"/>
  <c r="BI124" i="25"/>
  <c r="BH124" i="25"/>
  <c r="BG124" i="25"/>
  <c r="BF124" i="25"/>
  <c r="BE124" i="25"/>
  <c r="BD124" i="25"/>
  <c r="BC124" i="25"/>
  <c r="BB124" i="25"/>
  <c r="BA124" i="25"/>
  <c r="AZ124" i="25"/>
  <c r="AY124" i="25"/>
  <c r="AX124" i="25"/>
  <c r="AW124" i="25"/>
  <c r="AV124" i="25"/>
  <c r="AU124" i="25"/>
  <c r="AT124" i="25"/>
  <c r="AS124" i="25"/>
  <c r="AR124" i="25"/>
  <c r="AQ124" i="25"/>
  <c r="AP124" i="25"/>
  <c r="AO124" i="25"/>
  <c r="AN124" i="25"/>
  <c r="AM124" i="25"/>
  <c r="AL124" i="25"/>
  <c r="AK124" i="25"/>
  <c r="AJ124" i="25"/>
  <c r="AI124" i="25"/>
  <c r="AH124" i="25"/>
  <c r="AG124" i="25"/>
  <c r="AF124" i="25"/>
  <c r="AE124" i="25"/>
  <c r="AD124" i="25"/>
  <c r="AC124" i="25"/>
  <c r="AB124" i="25"/>
  <c r="AA124" i="25"/>
  <c r="Z124" i="25"/>
  <c r="Y124" i="25"/>
  <c r="X124" i="25"/>
  <c r="W124" i="25"/>
  <c r="V124" i="25"/>
  <c r="U124" i="25"/>
  <c r="T124" i="25"/>
  <c r="S124" i="25"/>
  <c r="R124" i="25"/>
  <c r="Q124" i="25"/>
  <c r="P124" i="25"/>
  <c r="O124" i="25"/>
  <c r="N124" i="25"/>
  <c r="M124" i="25"/>
  <c r="L124" i="25"/>
  <c r="K124" i="25"/>
  <c r="J124" i="25"/>
  <c r="I124" i="25"/>
  <c r="H124" i="25"/>
  <c r="G124" i="25"/>
  <c r="F124" i="25"/>
  <c r="E124" i="25"/>
  <c r="D124" i="25"/>
  <c r="C124" i="25"/>
  <c r="B124" i="25"/>
  <c r="A124" i="25"/>
  <c r="BQ123" i="25"/>
  <c r="BP123" i="25"/>
  <c r="BO123" i="25"/>
  <c r="BN123" i="25"/>
  <c r="BM123" i="25"/>
  <c r="BL123" i="25"/>
  <c r="BK123" i="25"/>
  <c r="BJ123" i="25"/>
  <c r="BI123" i="25"/>
  <c r="BH123" i="25"/>
  <c r="BG123" i="25"/>
  <c r="BF123" i="25"/>
  <c r="BE123" i="25"/>
  <c r="BD123" i="25"/>
  <c r="BC123" i="25"/>
  <c r="BB123" i="25"/>
  <c r="BA123" i="25"/>
  <c r="AZ123" i="25"/>
  <c r="AY123" i="25"/>
  <c r="AX123" i="25"/>
  <c r="AW123" i="25"/>
  <c r="AV123" i="25"/>
  <c r="AU123" i="25"/>
  <c r="AT123" i="25"/>
  <c r="AS123" i="25"/>
  <c r="AR123" i="25"/>
  <c r="AQ123" i="25"/>
  <c r="AP123" i="25"/>
  <c r="AO123" i="25"/>
  <c r="AN123" i="25"/>
  <c r="AM123" i="25"/>
  <c r="AL123" i="25"/>
  <c r="AK123" i="25"/>
  <c r="AJ123" i="25"/>
  <c r="AI123" i="25"/>
  <c r="AH123" i="25"/>
  <c r="AG123" i="25"/>
  <c r="AF123" i="25"/>
  <c r="AE123" i="25"/>
  <c r="AD123" i="25"/>
  <c r="AC123" i="25"/>
  <c r="AB123" i="25"/>
  <c r="AA123" i="25"/>
  <c r="Z123" i="25"/>
  <c r="Y123" i="25"/>
  <c r="X123" i="25"/>
  <c r="W123" i="25"/>
  <c r="V123" i="25"/>
  <c r="U123" i="25"/>
  <c r="T123" i="25"/>
  <c r="S123" i="25"/>
  <c r="R123" i="25"/>
  <c r="Q123" i="25"/>
  <c r="P123" i="25"/>
  <c r="O123" i="25"/>
  <c r="N123" i="25"/>
  <c r="M123" i="25"/>
  <c r="L123" i="25"/>
  <c r="K123" i="25"/>
  <c r="J123" i="25"/>
  <c r="I123" i="25"/>
  <c r="H123" i="25"/>
  <c r="G123" i="25"/>
  <c r="F123" i="25"/>
  <c r="E123" i="25"/>
  <c r="D123" i="25"/>
  <c r="C123" i="25"/>
  <c r="B123" i="25"/>
  <c r="A123" i="25"/>
  <c r="BQ122" i="25"/>
  <c r="BP122" i="25"/>
  <c r="BO122" i="25"/>
  <c r="BN122" i="25"/>
  <c r="BM122" i="25"/>
  <c r="BL122" i="25"/>
  <c r="BK122" i="25"/>
  <c r="BJ122" i="25"/>
  <c r="BI122" i="25"/>
  <c r="BH122" i="25"/>
  <c r="BG122" i="25"/>
  <c r="BF122" i="25"/>
  <c r="BE122" i="25"/>
  <c r="BD122" i="25"/>
  <c r="BC122" i="25"/>
  <c r="BB122" i="25"/>
  <c r="BA122" i="25"/>
  <c r="AZ122" i="25"/>
  <c r="AY122" i="25"/>
  <c r="AX122" i="25"/>
  <c r="AW122" i="25"/>
  <c r="AV122"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D122" i="25"/>
  <c r="C122" i="25"/>
  <c r="B122" i="25"/>
  <c r="A122" i="25"/>
  <c r="BQ121" i="25"/>
  <c r="BP121" i="25"/>
  <c r="BO121" i="25"/>
  <c r="BN121" i="25"/>
  <c r="BM121" i="25"/>
  <c r="BL121" i="25"/>
  <c r="BK121" i="25"/>
  <c r="BJ121" i="25"/>
  <c r="BI121" i="25"/>
  <c r="BH121" i="25"/>
  <c r="BG121" i="25"/>
  <c r="BF121" i="25"/>
  <c r="BE121" i="25"/>
  <c r="BD121" i="25"/>
  <c r="BC121" i="25"/>
  <c r="BB121" i="25"/>
  <c r="BA121" i="25"/>
  <c r="AZ121" i="25"/>
  <c r="AY121" i="25"/>
  <c r="AX121" i="25"/>
  <c r="AW121" i="25"/>
  <c r="AV121"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D121" i="25"/>
  <c r="C121" i="25"/>
  <c r="B121" i="25"/>
  <c r="A121" i="25"/>
  <c r="BQ120" i="25"/>
  <c r="BP120" i="25"/>
  <c r="BO120" i="25"/>
  <c r="BN120" i="25"/>
  <c r="BM120" i="25"/>
  <c r="BL120" i="25"/>
  <c r="BK120" i="25"/>
  <c r="BJ120" i="25"/>
  <c r="BI120" i="25"/>
  <c r="BH120" i="25"/>
  <c r="BG120" i="25"/>
  <c r="BF120" i="25"/>
  <c r="BE120" i="25"/>
  <c r="BD120" i="25"/>
  <c r="BC120" i="25"/>
  <c r="BB120" i="25"/>
  <c r="BA120" i="25"/>
  <c r="AZ120" i="25"/>
  <c r="AY120" i="25"/>
  <c r="AX120" i="25"/>
  <c r="AW120" i="25"/>
  <c r="AV120"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D120" i="25"/>
  <c r="C120" i="25"/>
  <c r="B120" i="25"/>
  <c r="A120" i="25"/>
  <c r="BQ119" i="25"/>
  <c r="BP119" i="25"/>
  <c r="BO119" i="25"/>
  <c r="BN119" i="25"/>
  <c r="BM119" i="25"/>
  <c r="BL119" i="25"/>
  <c r="BK119" i="25"/>
  <c r="BJ119" i="25"/>
  <c r="BI119" i="25"/>
  <c r="BH119" i="25"/>
  <c r="BG119" i="25"/>
  <c r="BF119" i="25"/>
  <c r="BE119" i="25"/>
  <c r="BD119" i="25"/>
  <c r="BC119" i="25"/>
  <c r="BB119" i="25"/>
  <c r="BA119" i="25"/>
  <c r="AZ119" i="25"/>
  <c r="AY119" i="25"/>
  <c r="AX119" i="25"/>
  <c r="AW119" i="25"/>
  <c r="AV119"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D119" i="25"/>
  <c r="C119" i="25"/>
  <c r="B119" i="25"/>
  <c r="A119" i="25"/>
  <c r="BQ118" i="25"/>
  <c r="BP118" i="25"/>
  <c r="BO118" i="25"/>
  <c r="BN118" i="25"/>
  <c r="BM118" i="25"/>
  <c r="BL118" i="25"/>
  <c r="BK118" i="25"/>
  <c r="BJ118" i="25"/>
  <c r="BI118" i="25"/>
  <c r="BH118" i="25"/>
  <c r="BG118" i="25"/>
  <c r="BF118" i="25"/>
  <c r="BE118" i="25"/>
  <c r="BD118" i="25"/>
  <c r="BC118" i="25"/>
  <c r="BB118" i="25"/>
  <c r="BA118" i="25"/>
  <c r="AZ118" i="25"/>
  <c r="AY118" i="25"/>
  <c r="AX118" i="25"/>
  <c r="AW118" i="25"/>
  <c r="AV118" i="25"/>
  <c r="AU118" i="25"/>
  <c r="AT118" i="25"/>
  <c r="AS118" i="25"/>
  <c r="AR118" i="25"/>
  <c r="AQ118" i="25"/>
  <c r="AP118" i="25"/>
  <c r="AO118" i="25"/>
  <c r="AN118" i="25"/>
  <c r="AM118" i="25"/>
  <c r="AL118" i="25"/>
  <c r="AK118" i="25"/>
  <c r="AJ118" i="25"/>
  <c r="AI118" i="25"/>
  <c r="AH118" i="25"/>
  <c r="AG118" i="25"/>
  <c r="AF118" i="25"/>
  <c r="AE118" i="25"/>
  <c r="AD118" i="25"/>
  <c r="AC118" i="25"/>
  <c r="AB118" i="25"/>
  <c r="AA118" i="25"/>
  <c r="Z118" i="25"/>
  <c r="Y118" i="25"/>
  <c r="X118" i="25"/>
  <c r="W118" i="25"/>
  <c r="V118" i="25"/>
  <c r="U118" i="25"/>
  <c r="T118" i="25"/>
  <c r="S118" i="25"/>
  <c r="R118" i="25"/>
  <c r="Q118" i="25"/>
  <c r="P118" i="25"/>
  <c r="O118" i="25"/>
  <c r="N118" i="25"/>
  <c r="M118" i="25"/>
  <c r="L118" i="25"/>
  <c r="K118" i="25"/>
  <c r="J118" i="25"/>
  <c r="I118" i="25"/>
  <c r="H118" i="25"/>
  <c r="G118" i="25"/>
  <c r="F118" i="25"/>
  <c r="E118" i="25"/>
  <c r="D118" i="25"/>
  <c r="C118" i="25"/>
  <c r="B118" i="25"/>
  <c r="A118" i="25"/>
  <c r="BQ117" i="25"/>
  <c r="BP117" i="25"/>
  <c r="BO117" i="25"/>
  <c r="BN117" i="25"/>
  <c r="BM117" i="25"/>
  <c r="BL117" i="25"/>
  <c r="BK117" i="25"/>
  <c r="BJ117" i="25"/>
  <c r="BI117" i="25"/>
  <c r="BH117" i="25"/>
  <c r="BG117" i="25"/>
  <c r="BF117" i="25"/>
  <c r="BE117" i="25"/>
  <c r="BD117" i="25"/>
  <c r="BC117" i="25"/>
  <c r="BB117" i="25"/>
  <c r="BA117" i="25"/>
  <c r="AZ117" i="25"/>
  <c r="AY117" i="25"/>
  <c r="AX117" i="25"/>
  <c r="AW117" i="25"/>
  <c r="AV117"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D117" i="25"/>
  <c r="C117" i="25"/>
  <c r="B117" i="25"/>
  <c r="A117" i="25"/>
  <c r="BQ116" i="25"/>
  <c r="BP116" i="25"/>
  <c r="BO116" i="25"/>
  <c r="BN116" i="25"/>
  <c r="BM116" i="25"/>
  <c r="BL116" i="25"/>
  <c r="BK116" i="25"/>
  <c r="BJ116" i="25"/>
  <c r="BI116" i="25"/>
  <c r="BH116" i="25"/>
  <c r="BG116" i="25"/>
  <c r="BF116" i="25"/>
  <c r="BE116" i="25"/>
  <c r="BD116" i="25"/>
  <c r="BC116" i="25"/>
  <c r="BB116" i="25"/>
  <c r="BA116" i="25"/>
  <c r="AZ116" i="25"/>
  <c r="AY116" i="25"/>
  <c r="AX116" i="25"/>
  <c r="AW116" i="25"/>
  <c r="AV116"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D116" i="25"/>
  <c r="C116" i="25"/>
  <c r="B116" i="25"/>
  <c r="A116" i="25"/>
  <c r="BQ115" i="25"/>
  <c r="BP115" i="25"/>
  <c r="BO115" i="25"/>
  <c r="BN115" i="25"/>
  <c r="BM115" i="25"/>
  <c r="BL115" i="25"/>
  <c r="BK115" i="25"/>
  <c r="BJ115" i="25"/>
  <c r="BI115" i="25"/>
  <c r="BH115" i="25"/>
  <c r="BG115" i="25"/>
  <c r="BF115" i="25"/>
  <c r="BE115" i="25"/>
  <c r="BD115" i="25"/>
  <c r="BC115" i="25"/>
  <c r="BB115" i="25"/>
  <c r="BA115" i="25"/>
  <c r="AZ115" i="25"/>
  <c r="AY115" i="25"/>
  <c r="AX115" i="25"/>
  <c r="AW115" i="25"/>
  <c r="AV115"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K115" i="25"/>
  <c r="J115" i="25"/>
  <c r="I115" i="25"/>
  <c r="H115" i="25"/>
  <c r="G115" i="25"/>
  <c r="F115" i="25"/>
  <c r="E115" i="25"/>
  <c r="D115" i="25"/>
  <c r="C115" i="25"/>
  <c r="B115" i="25"/>
  <c r="A115" i="25"/>
  <c r="BQ114" i="25"/>
  <c r="BP114" i="25"/>
  <c r="BO114" i="25"/>
  <c r="BN114" i="25"/>
  <c r="BM114" i="25"/>
  <c r="BL114" i="25"/>
  <c r="BK114" i="25"/>
  <c r="BJ114" i="25"/>
  <c r="BI114" i="25"/>
  <c r="BH114" i="25"/>
  <c r="BG114" i="25"/>
  <c r="BF114" i="25"/>
  <c r="BE114" i="25"/>
  <c r="BD114" i="25"/>
  <c r="BC114" i="25"/>
  <c r="BB114" i="25"/>
  <c r="BA114" i="25"/>
  <c r="AZ114" i="25"/>
  <c r="AY114" i="25"/>
  <c r="AX114" i="25"/>
  <c r="AW114" i="25"/>
  <c r="AV114"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D114" i="25"/>
  <c r="C114" i="25"/>
  <c r="B114" i="25"/>
  <c r="A114" i="25"/>
  <c r="BQ113" i="25"/>
  <c r="BP113" i="25"/>
  <c r="BO113" i="25"/>
  <c r="BN113" i="25"/>
  <c r="BM113" i="25"/>
  <c r="BL113" i="25"/>
  <c r="BK113" i="25"/>
  <c r="BJ113" i="25"/>
  <c r="BI113" i="25"/>
  <c r="BH113" i="25"/>
  <c r="BG113" i="25"/>
  <c r="BF113" i="25"/>
  <c r="BE113" i="25"/>
  <c r="BD113" i="25"/>
  <c r="BC113" i="25"/>
  <c r="BB113" i="25"/>
  <c r="BA113" i="25"/>
  <c r="AZ113" i="25"/>
  <c r="AY113" i="25"/>
  <c r="AX113" i="25"/>
  <c r="AW113" i="25"/>
  <c r="AV113" i="25"/>
  <c r="AU113" i="25"/>
  <c r="AT113" i="25"/>
  <c r="AS113" i="25"/>
  <c r="AR113" i="25"/>
  <c r="AQ113" i="25"/>
  <c r="AP113" i="25"/>
  <c r="AO113" i="25"/>
  <c r="AN113" i="25"/>
  <c r="AM113" i="25"/>
  <c r="AL113" i="25"/>
  <c r="AK113" i="25"/>
  <c r="AJ113" i="25"/>
  <c r="AI113" i="25"/>
  <c r="AH113" i="25"/>
  <c r="AG113" i="25"/>
  <c r="AF113" i="25"/>
  <c r="AE113" i="25"/>
  <c r="AD113" i="25"/>
  <c r="AC113" i="25"/>
  <c r="AB113" i="25"/>
  <c r="AA113" i="25"/>
  <c r="Z113" i="25"/>
  <c r="Y113" i="25"/>
  <c r="X113" i="25"/>
  <c r="W113" i="25"/>
  <c r="V113" i="25"/>
  <c r="U113" i="25"/>
  <c r="T113" i="25"/>
  <c r="S113" i="25"/>
  <c r="R113" i="25"/>
  <c r="Q113" i="25"/>
  <c r="P113" i="25"/>
  <c r="O113" i="25"/>
  <c r="N113" i="25"/>
  <c r="M113" i="25"/>
  <c r="L113" i="25"/>
  <c r="K113" i="25"/>
  <c r="J113" i="25"/>
  <c r="I113" i="25"/>
  <c r="H113" i="25"/>
  <c r="G113" i="25"/>
  <c r="F113" i="25"/>
  <c r="E113" i="25"/>
  <c r="D113" i="25"/>
  <c r="C113" i="25"/>
  <c r="B113" i="25"/>
  <c r="A113" i="25"/>
  <c r="BQ112" i="25"/>
  <c r="BP112" i="25"/>
  <c r="BO112" i="25"/>
  <c r="BN112" i="25"/>
  <c r="BM112" i="25"/>
  <c r="BL112" i="25"/>
  <c r="BK112" i="25"/>
  <c r="BJ112" i="25"/>
  <c r="BI112" i="25"/>
  <c r="BH112" i="25"/>
  <c r="BG112" i="25"/>
  <c r="BF112" i="25"/>
  <c r="BE112" i="25"/>
  <c r="BD112" i="25"/>
  <c r="BC112" i="25"/>
  <c r="BB112" i="25"/>
  <c r="BA112" i="25"/>
  <c r="AZ112" i="25"/>
  <c r="AY112" i="25"/>
  <c r="AX112" i="25"/>
  <c r="AW112" i="25"/>
  <c r="AV112"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D112" i="25"/>
  <c r="C112" i="25"/>
  <c r="B112" i="25"/>
  <c r="A112" i="25"/>
  <c r="BQ111" i="25"/>
  <c r="BP111" i="25"/>
  <c r="BO111" i="25"/>
  <c r="BN111" i="25"/>
  <c r="BM111" i="25"/>
  <c r="BL111" i="25"/>
  <c r="BK111" i="25"/>
  <c r="BJ111" i="25"/>
  <c r="BI111" i="25"/>
  <c r="BH111" i="25"/>
  <c r="BG111" i="25"/>
  <c r="BF111" i="25"/>
  <c r="BE111" i="25"/>
  <c r="BD111" i="25"/>
  <c r="BC111" i="25"/>
  <c r="BB111" i="25"/>
  <c r="BA111" i="25"/>
  <c r="AZ111" i="25"/>
  <c r="AY111" i="25"/>
  <c r="AX111" i="25"/>
  <c r="AW111" i="25"/>
  <c r="AV111"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D111" i="25"/>
  <c r="C111" i="25"/>
  <c r="B111" i="25"/>
  <c r="A111" i="25"/>
  <c r="BQ110" i="25"/>
  <c r="BP110" i="25"/>
  <c r="BO110" i="25"/>
  <c r="BN110" i="25"/>
  <c r="BM110" i="25"/>
  <c r="BL110" i="25"/>
  <c r="BK110" i="25"/>
  <c r="BJ110" i="25"/>
  <c r="BI110" i="25"/>
  <c r="BH110" i="25"/>
  <c r="BG110" i="25"/>
  <c r="BF110" i="25"/>
  <c r="BE110" i="25"/>
  <c r="BD110" i="25"/>
  <c r="BC110" i="25"/>
  <c r="BB110" i="25"/>
  <c r="BA110" i="25"/>
  <c r="AZ110" i="25"/>
  <c r="AY110" i="25"/>
  <c r="AX110" i="25"/>
  <c r="AW110" i="25"/>
  <c r="AV110"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D110" i="25"/>
  <c r="C110" i="25"/>
  <c r="B110" i="25"/>
  <c r="A110" i="25"/>
  <c r="BQ109" i="25"/>
  <c r="BP109" i="25"/>
  <c r="BO109" i="25"/>
  <c r="BN109" i="25"/>
  <c r="BM109" i="25"/>
  <c r="BL109" i="25"/>
  <c r="BK109" i="25"/>
  <c r="BJ109" i="25"/>
  <c r="BI109" i="25"/>
  <c r="BH109" i="25"/>
  <c r="BG109" i="25"/>
  <c r="BF109" i="25"/>
  <c r="BE109" i="25"/>
  <c r="BD109" i="25"/>
  <c r="BC109" i="25"/>
  <c r="BB109" i="25"/>
  <c r="BA109" i="25"/>
  <c r="AZ109" i="25"/>
  <c r="AY109" i="25"/>
  <c r="AX109" i="25"/>
  <c r="AW109" i="25"/>
  <c r="AV109"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D109" i="25"/>
  <c r="C109" i="25"/>
  <c r="B109" i="25"/>
  <c r="A109" i="25"/>
  <c r="BQ108" i="25"/>
  <c r="BP108" i="25"/>
  <c r="BO108" i="25"/>
  <c r="BN108" i="25"/>
  <c r="BM108" i="25"/>
  <c r="BL108" i="25"/>
  <c r="BK108" i="25"/>
  <c r="BJ108" i="25"/>
  <c r="BI108" i="25"/>
  <c r="BH108" i="25"/>
  <c r="BG108" i="25"/>
  <c r="BF108" i="25"/>
  <c r="BE108" i="25"/>
  <c r="BD108" i="25"/>
  <c r="BC108" i="25"/>
  <c r="BB108" i="25"/>
  <c r="BA108" i="25"/>
  <c r="AZ108" i="25"/>
  <c r="AY108" i="25"/>
  <c r="AX108" i="25"/>
  <c r="AW108" i="25"/>
  <c r="AV108"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D108" i="25"/>
  <c r="C108" i="25"/>
  <c r="B108" i="25"/>
  <c r="A108" i="25"/>
  <c r="BQ107" i="25"/>
  <c r="BP107" i="25"/>
  <c r="BO107" i="25"/>
  <c r="BN107" i="25"/>
  <c r="BM107" i="25"/>
  <c r="BL107" i="25"/>
  <c r="BK107" i="25"/>
  <c r="BJ107" i="25"/>
  <c r="BI107" i="25"/>
  <c r="BH107" i="25"/>
  <c r="BG107" i="25"/>
  <c r="BF107" i="25"/>
  <c r="BE107" i="25"/>
  <c r="BD107" i="25"/>
  <c r="BC107" i="25"/>
  <c r="BB107" i="25"/>
  <c r="BA107" i="25"/>
  <c r="AZ107" i="25"/>
  <c r="AY107" i="25"/>
  <c r="AX107" i="25"/>
  <c r="AW107" i="25"/>
  <c r="AV107" i="25"/>
  <c r="AU107" i="25"/>
  <c r="AT107" i="25"/>
  <c r="AS107" i="25"/>
  <c r="AR107" i="25"/>
  <c r="AQ107" i="25"/>
  <c r="AP107" i="25"/>
  <c r="AO107" i="25"/>
  <c r="AN107" i="25"/>
  <c r="AM107" i="25"/>
  <c r="AL107" i="25"/>
  <c r="AK107" i="25"/>
  <c r="AJ107" i="25"/>
  <c r="AI107" i="25"/>
  <c r="AH107" i="25"/>
  <c r="AG107" i="25"/>
  <c r="AF107" i="25"/>
  <c r="AE107" i="25"/>
  <c r="AD107" i="25"/>
  <c r="AC107" i="25"/>
  <c r="AB107" i="25"/>
  <c r="AA107" i="25"/>
  <c r="Z107" i="25"/>
  <c r="Y107" i="25"/>
  <c r="X107" i="25"/>
  <c r="W107" i="25"/>
  <c r="V107" i="25"/>
  <c r="U107" i="25"/>
  <c r="T107" i="25"/>
  <c r="S107" i="25"/>
  <c r="R107" i="25"/>
  <c r="Q107" i="25"/>
  <c r="P107" i="25"/>
  <c r="O107" i="25"/>
  <c r="N107" i="25"/>
  <c r="M107" i="25"/>
  <c r="L107" i="25"/>
  <c r="K107" i="25"/>
  <c r="J107" i="25"/>
  <c r="I107" i="25"/>
  <c r="H107" i="25"/>
  <c r="G107" i="25"/>
  <c r="F107" i="25"/>
  <c r="E107" i="25"/>
  <c r="D107" i="25"/>
  <c r="C107" i="25"/>
  <c r="B107" i="25"/>
  <c r="A107" i="25"/>
  <c r="BQ106" i="25"/>
  <c r="BP106" i="25"/>
  <c r="BO106" i="25"/>
  <c r="BN106" i="25"/>
  <c r="BM106" i="25"/>
  <c r="BL106" i="25"/>
  <c r="BK106" i="25"/>
  <c r="BJ106" i="25"/>
  <c r="BI106" i="25"/>
  <c r="BH106" i="25"/>
  <c r="BG106" i="25"/>
  <c r="BF106" i="25"/>
  <c r="BE106" i="25"/>
  <c r="BD106" i="25"/>
  <c r="BC106" i="25"/>
  <c r="BB106" i="25"/>
  <c r="BA106" i="25"/>
  <c r="AZ106" i="25"/>
  <c r="AY106" i="25"/>
  <c r="AX106" i="25"/>
  <c r="AW106" i="25"/>
  <c r="AV106"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D106" i="25"/>
  <c r="C106" i="25"/>
  <c r="B106" i="25"/>
  <c r="A106" i="25"/>
  <c r="BQ105" i="25"/>
  <c r="BP105" i="25"/>
  <c r="BO105" i="25"/>
  <c r="BN105" i="25"/>
  <c r="BM105" i="25"/>
  <c r="BL105" i="25"/>
  <c r="BK105" i="25"/>
  <c r="BJ105" i="25"/>
  <c r="BI105" i="25"/>
  <c r="BH105" i="25"/>
  <c r="BG105" i="25"/>
  <c r="BF105" i="25"/>
  <c r="BE105" i="25"/>
  <c r="BD105" i="25"/>
  <c r="BC105" i="25"/>
  <c r="BB105" i="25"/>
  <c r="BA105" i="25"/>
  <c r="AZ105" i="25"/>
  <c r="AY105" i="25"/>
  <c r="AX105" i="25"/>
  <c r="AW105" i="25"/>
  <c r="AV105"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D105" i="25"/>
  <c r="C105" i="25"/>
  <c r="B105" i="25"/>
  <c r="A105" i="25"/>
  <c r="BQ104" i="25"/>
  <c r="BP104" i="25"/>
  <c r="BO104" i="25"/>
  <c r="BN104" i="25"/>
  <c r="BM104" i="25"/>
  <c r="BL104" i="25"/>
  <c r="BK104" i="25"/>
  <c r="BJ104" i="25"/>
  <c r="BI104" i="25"/>
  <c r="BH104" i="25"/>
  <c r="BG104" i="25"/>
  <c r="BF104" i="25"/>
  <c r="BE104" i="25"/>
  <c r="BD104" i="25"/>
  <c r="BC104" i="25"/>
  <c r="BB104" i="25"/>
  <c r="BA104" i="25"/>
  <c r="AZ104" i="25"/>
  <c r="AY104" i="25"/>
  <c r="AX104" i="25"/>
  <c r="AW104" i="25"/>
  <c r="AV104"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D104" i="25"/>
  <c r="C104" i="25"/>
  <c r="B104" i="25"/>
  <c r="A104" i="25"/>
  <c r="BQ103" i="25"/>
  <c r="BP103" i="25"/>
  <c r="BO103" i="25"/>
  <c r="BN103" i="25"/>
  <c r="BM103" i="25"/>
  <c r="BL103" i="25"/>
  <c r="BK103" i="25"/>
  <c r="BJ103" i="25"/>
  <c r="BI103" i="25"/>
  <c r="BH103" i="25"/>
  <c r="BG103" i="25"/>
  <c r="BF103" i="25"/>
  <c r="BE103" i="25"/>
  <c r="BD103" i="25"/>
  <c r="BC103" i="25"/>
  <c r="BB103" i="25"/>
  <c r="BA103" i="25"/>
  <c r="AZ103" i="25"/>
  <c r="AY103" i="25"/>
  <c r="AX103" i="25"/>
  <c r="AW103" i="25"/>
  <c r="AV103"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D103" i="25"/>
  <c r="C103" i="25"/>
  <c r="B103" i="25"/>
  <c r="A103" i="25"/>
  <c r="BQ102" i="25"/>
  <c r="BP102" i="25"/>
  <c r="BO102" i="25"/>
  <c r="BN102" i="25"/>
  <c r="BM102" i="25"/>
  <c r="BL102" i="25"/>
  <c r="BK102" i="25"/>
  <c r="BJ102" i="25"/>
  <c r="BI102" i="25"/>
  <c r="BH102" i="25"/>
  <c r="BG102" i="25"/>
  <c r="BF102" i="25"/>
  <c r="BE102" i="25"/>
  <c r="BD102" i="25"/>
  <c r="BC102" i="25"/>
  <c r="BB102" i="25"/>
  <c r="BA102" i="25"/>
  <c r="AZ102" i="25"/>
  <c r="AY102" i="25"/>
  <c r="AX102" i="25"/>
  <c r="AW102" i="25"/>
  <c r="AV102"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D102" i="25"/>
  <c r="C102" i="25"/>
  <c r="B102" i="25"/>
  <c r="A102" i="25"/>
  <c r="BQ101" i="25"/>
  <c r="BP101" i="25"/>
  <c r="BO101" i="25"/>
  <c r="BN101" i="25"/>
  <c r="BM101" i="25"/>
  <c r="BL101" i="25"/>
  <c r="BK101" i="25"/>
  <c r="BJ101" i="25"/>
  <c r="BI101" i="25"/>
  <c r="BH101" i="25"/>
  <c r="BG101" i="25"/>
  <c r="BF101" i="25"/>
  <c r="BE101" i="25"/>
  <c r="BD101" i="25"/>
  <c r="BC101" i="25"/>
  <c r="BB101" i="25"/>
  <c r="BA101" i="25"/>
  <c r="AZ101" i="25"/>
  <c r="AY101" i="25"/>
  <c r="AX101" i="25"/>
  <c r="AW101" i="25"/>
  <c r="AV101"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D101" i="25"/>
  <c r="C101" i="25"/>
  <c r="B101" i="25"/>
  <c r="A101" i="25"/>
  <c r="BQ100" i="25"/>
  <c r="BP100" i="25"/>
  <c r="BO100" i="25"/>
  <c r="BN100" i="25"/>
  <c r="BM100" i="25"/>
  <c r="BL100" i="25"/>
  <c r="BK100" i="25"/>
  <c r="BJ100" i="25"/>
  <c r="BI100" i="25"/>
  <c r="BH100" i="25"/>
  <c r="BG100" i="25"/>
  <c r="BF100" i="25"/>
  <c r="BE100" i="25"/>
  <c r="BD100" i="25"/>
  <c r="BC100" i="25"/>
  <c r="BB100" i="25"/>
  <c r="BA100" i="25"/>
  <c r="AZ100" i="25"/>
  <c r="AY100" i="25"/>
  <c r="AX100" i="25"/>
  <c r="AW100" i="25"/>
  <c r="AV100"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D100" i="25"/>
  <c r="C100" i="25"/>
  <c r="B100" i="25"/>
  <c r="A100" i="25"/>
  <c r="BQ99" i="25"/>
  <c r="BP99" i="25"/>
  <c r="BO99" i="25"/>
  <c r="BN99" i="25"/>
  <c r="BM99" i="25"/>
  <c r="BL99" i="25"/>
  <c r="BK99" i="25"/>
  <c r="BJ99" i="25"/>
  <c r="BI99" i="25"/>
  <c r="BH99" i="25"/>
  <c r="BG99" i="25"/>
  <c r="BF99" i="25"/>
  <c r="BE99" i="25"/>
  <c r="BD99" i="25"/>
  <c r="BC99" i="25"/>
  <c r="BB99" i="25"/>
  <c r="BA99" i="25"/>
  <c r="AZ99" i="25"/>
  <c r="AY99" i="25"/>
  <c r="AX99" i="25"/>
  <c r="AW99" i="25"/>
  <c r="AV99" i="25"/>
  <c r="AU99" i="25"/>
  <c r="AT99" i="25"/>
  <c r="AS99" i="25"/>
  <c r="AR99" i="25"/>
  <c r="AQ99" i="25"/>
  <c r="AP99" i="25"/>
  <c r="AO99" i="25"/>
  <c r="AN99" i="25"/>
  <c r="AM99" i="25"/>
  <c r="AL99" i="25"/>
  <c r="AK99" i="25"/>
  <c r="AJ99" i="25"/>
  <c r="AI99" i="25"/>
  <c r="AH99" i="25"/>
  <c r="AG99" i="25"/>
  <c r="AF99" i="25"/>
  <c r="AE99" i="25"/>
  <c r="AD99" i="25"/>
  <c r="AC99" i="25"/>
  <c r="AB99" i="25"/>
  <c r="AA99" i="25"/>
  <c r="Z99" i="25"/>
  <c r="Y99" i="25"/>
  <c r="X99" i="25"/>
  <c r="W99" i="25"/>
  <c r="V99" i="25"/>
  <c r="U99" i="25"/>
  <c r="T99" i="25"/>
  <c r="S99" i="25"/>
  <c r="R99" i="25"/>
  <c r="Q99" i="25"/>
  <c r="P99" i="25"/>
  <c r="O99" i="25"/>
  <c r="N99" i="25"/>
  <c r="M99" i="25"/>
  <c r="L99" i="25"/>
  <c r="K99" i="25"/>
  <c r="J99" i="25"/>
  <c r="I99" i="25"/>
  <c r="H99" i="25"/>
  <c r="G99" i="25"/>
  <c r="F99" i="25"/>
  <c r="E99" i="25"/>
  <c r="D99" i="25"/>
  <c r="C99" i="25"/>
  <c r="B99" i="25"/>
  <c r="A99" i="25"/>
  <c r="BQ98" i="25"/>
  <c r="BP98" i="25"/>
  <c r="BO98" i="25"/>
  <c r="BN98" i="25"/>
  <c r="BM98" i="25"/>
  <c r="BL98" i="25"/>
  <c r="BK98" i="25"/>
  <c r="BJ98" i="25"/>
  <c r="BI98" i="25"/>
  <c r="BH98" i="25"/>
  <c r="BG98" i="25"/>
  <c r="BF98" i="25"/>
  <c r="BE98" i="25"/>
  <c r="BD98" i="25"/>
  <c r="BC98" i="25"/>
  <c r="BB98" i="25"/>
  <c r="BA98" i="25"/>
  <c r="AZ98" i="25"/>
  <c r="AY98" i="25"/>
  <c r="AX98" i="25"/>
  <c r="AW98" i="25"/>
  <c r="AV98"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D98" i="25"/>
  <c r="C98" i="25"/>
  <c r="B98" i="25"/>
  <c r="A98" i="25"/>
  <c r="BQ97" i="25"/>
  <c r="BP97" i="25"/>
  <c r="BO97" i="25"/>
  <c r="BN97" i="25"/>
  <c r="BM97" i="25"/>
  <c r="BL97" i="25"/>
  <c r="BK97" i="25"/>
  <c r="BJ97" i="25"/>
  <c r="BI97" i="25"/>
  <c r="BH97" i="25"/>
  <c r="BG97" i="25"/>
  <c r="BF97" i="25"/>
  <c r="BE97" i="25"/>
  <c r="BD97" i="25"/>
  <c r="BC97" i="25"/>
  <c r="BB97" i="25"/>
  <c r="BA97" i="25"/>
  <c r="AZ97" i="25"/>
  <c r="AY97" i="25"/>
  <c r="AX97" i="25"/>
  <c r="AW97" i="25"/>
  <c r="AV97"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D97" i="25"/>
  <c r="C97" i="25"/>
  <c r="B97" i="25"/>
  <c r="A97" i="25"/>
  <c r="BQ96" i="25"/>
  <c r="BP96" i="25"/>
  <c r="BO96" i="25"/>
  <c r="BN96" i="25"/>
  <c r="BM96" i="25"/>
  <c r="BL96" i="25"/>
  <c r="BK96" i="25"/>
  <c r="BJ96" i="25"/>
  <c r="BI96" i="25"/>
  <c r="BH96" i="25"/>
  <c r="BG96" i="25"/>
  <c r="BF96" i="25"/>
  <c r="BE96" i="25"/>
  <c r="BD96" i="25"/>
  <c r="BC96" i="25"/>
  <c r="BB96" i="25"/>
  <c r="BA96" i="25"/>
  <c r="AZ96" i="25"/>
  <c r="AY96" i="25"/>
  <c r="AX96" i="25"/>
  <c r="AW96" i="25"/>
  <c r="AV96"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D96" i="25"/>
  <c r="C96" i="25"/>
  <c r="B96" i="25"/>
  <c r="A96" i="25"/>
  <c r="BQ95" i="25"/>
  <c r="BP95" i="25"/>
  <c r="BO95" i="25"/>
  <c r="BN95" i="25"/>
  <c r="BM95" i="25"/>
  <c r="BL95" i="25"/>
  <c r="BK95" i="25"/>
  <c r="BJ95" i="25"/>
  <c r="BI95" i="25"/>
  <c r="BH95" i="25"/>
  <c r="BG95" i="25"/>
  <c r="BF95" i="25"/>
  <c r="BE95" i="25"/>
  <c r="BD95" i="25"/>
  <c r="BC95" i="25"/>
  <c r="BB95" i="25"/>
  <c r="BA95" i="25"/>
  <c r="AZ95" i="25"/>
  <c r="AY95" i="25"/>
  <c r="AX95" i="25"/>
  <c r="AW95" i="25"/>
  <c r="AV95" i="25"/>
  <c r="AU95" i="25"/>
  <c r="AT95" i="25"/>
  <c r="AS95" i="25"/>
  <c r="AR95" i="25"/>
  <c r="AQ95" i="25"/>
  <c r="AP95" i="25"/>
  <c r="AO95" i="25"/>
  <c r="AN95" i="25"/>
  <c r="AM95" i="25"/>
  <c r="AL95" i="25"/>
  <c r="AK95" i="25"/>
  <c r="AJ95" i="25"/>
  <c r="AI95" i="25"/>
  <c r="AH95" i="25"/>
  <c r="AG95" i="25"/>
  <c r="AF95" i="25"/>
  <c r="AE95" i="25"/>
  <c r="AD95" i="25"/>
  <c r="AC95" i="25"/>
  <c r="AB95" i="25"/>
  <c r="AA95" i="25"/>
  <c r="Z95" i="25"/>
  <c r="Y95" i="25"/>
  <c r="X95" i="25"/>
  <c r="W95" i="25"/>
  <c r="V95" i="25"/>
  <c r="U95" i="25"/>
  <c r="T95" i="25"/>
  <c r="S95" i="25"/>
  <c r="R95" i="25"/>
  <c r="Q95" i="25"/>
  <c r="P95" i="25"/>
  <c r="O95" i="25"/>
  <c r="N95" i="25"/>
  <c r="M95" i="25"/>
  <c r="L95" i="25"/>
  <c r="K95" i="25"/>
  <c r="J95" i="25"/>
  <c r="I95" i="25"/>
  <c r="H95" i="25"/>
  <c r="G95" i="25"/>
  <c r="F95" i="25"/>
  <c r="E95" i="25"/>
  <c r="D95" i="25"/>
  <c r="C95" i="25"/>
  <c r="B95" i="25"/>
  <c r="A95" i="25"/>
  <c r="BQ94" i="25"/>
  <c r="BP94" i="25"/>
  <c r="BO94" i="25"/>
  <c r="BN94" i="25"/>
  <c r="BM94" i="25"/>
  <c r="BL94" i="25"/>
  <c r="BK94" i="25"/>
  <c r="BJ94" i="25"/>
  <c r="BI94" i="25"/>
  <c r="BH94" i="25"/>
  <c r="BG94" i="25"/>
  <c r="BF94" i="25"/>
  <c r="BE94" i="25"/>
  <c r="BD94" i="25"/>
  <c r="BC94" i="25"/>
  <c r="BB94" i="25"/>
  <c r="BA94" i="25"/>
  <c r="AZ94" i="25"/>
  <c r="AY94" i="25"/>
  <c r="AX94" i="25"/>
  <c r="AW94" i="25"/>
  <c r="AV94"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D94" i="25"/>
  <c r="C94" i="25"/>
  <c r="B94" i="25"/>
  <c r="A94" i="25"/>
  <c r="BQ93" i="25"/>
  <c r="BP93" i="25"/>
  <c r="BO93" i="25"/>
  <c r="BN93" i="25"/>
  <c r="BM93" i="25"/>
  <c r="BL93" i="25"/>
  <c r="BK93" i="25"/>
  <c r="BJ93" i="25"/>
  <c r="BI93" i="25"/>
  <c r="BH93" i="25"/>
  <c r="BG93" i="25"/>
  <c r="BF93" i="25"/>
  <c r="BE93" i="25"/>
  <c r="BD93" i="25"/>
  <c r="BC93" i="25"/>
  <c r="BB93" i="25"/>
  <c r="BA93" i="25"/>
  <c r="AZ93" i="25"/>
  <c r="AY93" i="25"/>
  <c r="AX93" i="25"/>
  <c r="AW93" i="25"/>
  <c r="AV93" i="25"/>
  <c r="AU93" i="25"/>
  <c r="AT93" i="25"/>
  <c r="AS93" i="25"/>
  <c r="AR93" i="25"/>
  <c r="AQ93" i="25"/>
  <c r="AP93" i="25"/>
  <c r="AO93" i="25"/>
  <c r="AN93" i="25"/>
  <c r="AM93" i="25"/>
  <c r="AL93" i="25"/>
  <c r="AK93" i="25"/>
  <c r="AJ93" i="25"/>
  <c r="AI93" i="25"/>
  <c r="AH93" i="25"/>
  <c r="AG93" i="25"/>
  <c r="AF93" i="25"/>
  <c r="AE93" i="25"/>
  <c r="AD93" i="25"/>
  <c r="AC93" i="25"/>
  <c r="AB93" i="25"/>
  <c r="AA93" i="25"/>
  <c r="Z93" i="25"/>
  <c r="Y93" i="25"/>
  <c r="X93" i="25"/>
  <c r="W93" i="25"/>
  <c r="V93" i="25"/>
  <c r="U93" i="25"/>
  <c r="T93" i="25"/>
  <c r="S93" i="25"/>
  <c r="R93" i="25"/>
  <c r="Q93" i="25"/>
  <c r="P93" i="25"/>
  <c r="O93" i="25"/>
  <c r="N93" i="25"/>
  <c r="M93" i="25"/>
  <c r="L93" i="25"/>
  <c r="K93" i="25"/>
  <c r="J93" i="25"/>
  <c r="I93" i="25"/>
  <c r="H93" i="25"/>
  <c r="G93" i="25"/>
  <c r="F93" i="25"/>
  <c r="E93" i="25"/>
  <c r="D93" i="25"/>
  <c r="C93" i="25"/>
  <c r="B93" i="25"/>
  <c r="A93" i="25"/>
  <c r="BQ92" i="25"/>
  <c r="BP92" i="25"/>
  <c r="BO92" i="25"/>
  <c r="BN92" i="25"/>
  <c r="BM92" i="25"/>
  <c r="BL92" i="25"/>
  <c r="BK92" i="25"/>
  <c r="BJ92" i="25"/>
  <c r="BI92" i="25"/>
  <c r="BH92" i="25"/>
  <c r="BG92" i="25"/>
  <c r="BF92" i="25"/>
  <c r="BE92" i="25"/>
  <c r="BD92" i="25"/>
  <c r="BC92" i="25"/>
  <c r="BB92" i="25"/>
  <c r="BA92" i="25"/>
  <c r="AZ92" i="25"/>
  <c r="AY92" i="25"/>
  <c r="AX92" i="25"/>
  <c r="AW92" i="25"/>
  <c r="AV92"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D92" i="25"/>
  <c r="C92" i="25"/>
  <c r="B92" i="25"/>
  <c r="A92" i="25"/>
  <c r="BQ91" i="25"/>
  <c r="BP91" i="25"/>
  <c r="BO91" i="25"/>
  <c r="BN91" i="25"/>
  <c r="BM91" i="25"/>
  <c r="BL91" i="25"/>
  <c r="BK91" i="25"/>
  <c r="BJ91" i="25"/>
  <c r="BI91" i="25"/>
  <c r="BH91" i="25"/>
  <c r="BG91" i="25"/>
  <c r="BF91" i="25"/>
  <c r="BE91" i="25"/>
  <c r="BD91" i="25"/>
  <c r="BC91" i="25"/>
  <c r="BB91" i="25"/>
  <c r="BA91" i="25"/>
  <c r="AZ91" i="25"/>
  <c r="AY91" i="25"/>
  <c r="AX91" i="25"/>
  <c r="AW91" i="25"/>
  <c r="AV91"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D91" i="25"/>
  <c r="C91" i="25"/>
  <c r="B91" i="25"/>
  <c r="A91" i="25"/>
  <c r="BQ90" i="25"/>
  <c r="BP90" i="25"/>
  <c r="BO90" i="25"/>
  <c r="BN90" i="25"/>
  <c r="BM90" i="25"/>
  <c r="BL90" i="25"/>
  <c r="BK90" i="25"/>
  <c r="BJ90" i="25"/>
  <c r="BI90" i="25"/>
  <c r="BH90" i="25"/>
  <c r="BG90" i="25"/>
  <c r="BF90" i="25"/>
  <c r="BE90" i="25"/>
  <c r="BD90" i="25"/>
  <c r="BC90" i="25"/>
  <c r="BB90" i="25"/>
  <c r="BA90" i="25"/>
  <c r="AZ90" i="25"/>
  <c r="AY90" i="25"/>
  <c r="AX90" i="25"/>
  <c r="AW90" i="25"/>
  <c r="AV90"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D90" i="25"/>
  <c r="C90" i="25"/>
  <c r="B90" i="25"/>
  <c r="A90" i="25"/>
  <c r="BQ89" i="25"/>
  <c r="BP89" i="25"/>
  <c r="BO89" i="25"/>
  <c r="BN89" i="25"/>
  <c r="BM89" i="25"/>
  <c r="BL89" i="25"/>
  <c r="BK89" i="25"/>
  <c r="BJ89" i="25"/>
  <c r="BI89" i="25"/>
  <c r="BH89" i="25"/>
  <c r="BG89" i="25"/>
  <c r="BF89" i="25"/>
  <c r="BE89" i="25"/>
  <c r="BD89" i="25"/>
  <c r="BC89" i="25"/>
  <c r="BB89" i="25"/>
  <c r="BA89" i="25"/>
  <c r="AZ89" i="25"/>
  <c r="AY89" i="25"/>
  <c r="AX89" i="25"/>
  <c r="AW89" i="25"/>
  <c r="AV89"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D89" i="25"/>
  <c r="C89" i="25"/>
  <c r="B89" i="25"/>
  <c r="A89" i="25"/>
  <c r="BQ88" i="25"/>
  <c r="BP88" i="25"/>
  <c r="BO88" i="25"/>
  <c r="BN88" i="25"/>
  <c r="BM88" i="25"/>
  <c r="BL88" i="25"/>
  <c r="BK88" i="25"/>
  <c r="BJ88" i="25"/>
  <c r="BI88" i="25"/>
  <c r="BH88" i="25"/>
  <c r="BG88" i="25"/>
  <c r="BF88" i="25"/>
  <c r="BE88" i="25"/>
  <c r="BD88" i="25"/>
  <c r="BC88" i="25"/>
  <c r="BB88" i="25"/>
  <c r="BA88" i="25"/>
  <c r="AZ88" i="25"/>
  <c r="AY88" i="25"/>
  <c r="AX88" i="25"/>
  <c r="AW88" i="25"/>
  <c r="AV88" i="25"/>
  <c r="AU88" i="25"/>
  <c r="AT88" i="25"/>
  <c r="AS88" i="25"/>
  <c r="AR88" i="25"/>
  <c r="AQ88" i="25"/>
  <c r="AP88" i="25"/>
  <c r="AO88" i="25"/>
  <c r="AN88" i="25"/>
  <c r="AM88" i="25"/>
  <c r="AL88" i="25"/>
  <c r="AK88" i="25"/>
  <c r="AJ88" i="25"/>
  <c r="AI88" i="25"/>
  <c r="AH88" i="25"/>
  <c r="AG88" i="25"/>
  <c r="AF88" i="25"/>
  <c r="AE88" i="25"/>
  <c r="AD88" i="25"/>
  <c r="AC88" i="25"/>
  <c r="AB88" i="25"/>
  <c r="AA88" i="25"/>
  <c r="Z88" i="25"/>
  <c r="Y88" i="25"/>
  <c r="X88" i="25"/>
  <c r="W88" i="25"/>
  <c r="V88" i="25"/>
  <c r="U88" i="25"/>
  <c r="T88" i="25"/>
  <c r="S88" i="25"/>
  <c r="R88" i="25"/>
  <c r="Q88" i="25"/>
  <c r="P88" i="25"/>
  <c r="O88" i="25"/>
  <c r="N88" i="25"/>
  <c r="M88" i="25"/>
  <c r="L88" i="25"/>
  <c r="K88" i="25"/>
  <c r="J88" i="25"/>
  <c r="I88" i="25"/>
  <c r="H88" i="25"/>
  <c r="G88" i="25"/>
  <c r="F88" i="25"/>
  <c r="E88" i="25"/>
  <c r="D88" i="25"/>
  <c r="C88" i="25"/>
  <c r="B88" i="25"/>
  <c r="A88" i="25"/>
  <c r="BQ87" i="25"/>
  <c r="BP87" i="25"/>
  <c r="BO87" i="25"/>
  <c r="BN87" i="25"/>
  <c r="BM87" i="25"/>
  <c r="BL87" i="25"/>
  <c r="BK87" i="25"/>
  <c r="BJ87" i="25"/>
  <c r="BI87" i="25"/>
  <c r="BH87" i="25"/>
  <c r="BG87" i="25"/>
  <c r="BF87" i="25"/>
  <c r="BE87" i="25"/>
  <c r="BD87" i="25"/>
  <c r="BC87" i="25"/>
  <c r="BB87" i="25"/>
  <c r="BA87" i="25"/>
  <c r="AZ87" i="25"/>
  <c r="AY87" i="25"/>
  <c r="AX87" i="25"/>
  <c r="AW87" i="25"/>
  <c r="AV87"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D87" i="25"/>
  <c r="C87" i="25"/>
  <c r="B87" i="25"/>
  <c r="A87" i="25"/>
  <c r="BQ86" i="25"/>
  <c r="BP86" i="25"/>
  <c r="BO86" i="25"/>
  <c r="BN86" i="25"/>
  <c r="BM86" i="25"/>
  <c r="BL86" i="25"/>
  <c r="BK86" i="25"/>
  <c r="BJ86" i="25"/>
  <c r="BI86" i="25"/>
  <c r="BH86" i="25"/>
  <c r="BG86" i="25"/>
  <c r="BF86" i="25"/>
  <c r="BE86" i="25"/>
  <c r="BD86" i="25"/>
  <c r="BC86" i="25"/>
  <c r="BB86" i="25"/>
  <c r="BA86" i="25"/>
  <c r="AZ86" i="25"/>
  <c r="AY86" i="25"/>
  <c r="AX86" i="25"/>
  <c r="AW86" i="25"/>
  <c r="AV86" i="25"/>
  <c r="AU86" i="25"/>
  <c r="AT86" i="25"/>
  <c r="AS86" i="25"/>
  <c r="AR86" i="25"/>
  <c r="AQ86" i="25"/>
  <c r="AP86" i="25"/>
  <c r="AO86" i="25"/>
  <c r="AN86" i="25"/>
  <c r="AM86" i="25"/>
  <c r="AL86" i="25"/>
  <c r="AK86" i="25"/>
  <c r="AJ86" i="25"/>
  <c r="AI86" i="25"/>
  <c r="AH86" i="25"/>
  <c r="AG86" i="25"/>
  <c r="AF86" i="25"/>
  <c r="AE86" i="25"/>
  <c r="AD86" i="25"/>
  <c r="AC86" i="25"/>
  <c r="AB86" i="25"/>
  <c r="AA86" i="25"/>
  <c r="Z86" i="25"/>
  <c r="Y86" i="25"/>
  <c r="X86" i="25"/>
  <c r="W86" i="25"/>
  <c r="V86" i="25"/>
  <c r="U86" i="25"/>
  <c r="T86" i="25"/>
  <c r="S86" i="25"/>
  <c r="R86" i="25"/>
  <c r="Q86" i="25"/>
  <c r="P86" i="25"/>
  <c r="O86" i="25"/>
  <c r="N86" i="25"/>
  <c r="M86" i="25"/>
  <c r="L86" i="25"/>
  <c r="K86" i="25"/>
  <c r="J86" i="25"/>
  <c r="I86" i="25"/>
  <c r="H86" i="25"/>
  <c r="G86" i="25"/>
  <c r="F86" i="25"/>
  <c r="E86" i="25"/>
  <c r="D86" i="25"/>
  <c r="C86" i="25"/>
  <c r="B86" i="25"/>
  <c r="A86" i="25"/>
  <c r="BQ85" i="25"/>
  <c r="BP85" i="25"/>
  <c r="BO85" i="25"/>
  <c r="BN85" i="25"/>
  <c r="BM85" i="25"/>
  <c r="BL85" i="25"/>
  <c r="BK85" i="25"/>
  <c r="BJ85" i="25"/>
  <c r="BI85" i="25"/>
  <c r="BH85" i="25"/>
  <c r="BG85" i="25"/>
  <c r="BF85" i="25"/>
  <c r="BE85" i="25"/>
  <c r="BD85" i="25"/>
  <c r="BC85" i="25"/>
  <c r="BB85" i="25"/>
  <c r="BA85" i="25"/>
  <c r="AZ85" i="25"/>
  <c r="AY85" i="25"/>
  <c r="AX85" i="25"/>
  <c r="AW85" i="25"/>
  <c r="AV85"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D85" i="25"/>
  <c r="C85" i="25"/>
  <c r="B85" i="25"/>
  <c r="A85" i="25"/>
  <c r="BQ84" i="25"/>
  <c r="BP84" i="25"/>
  <c r="BO84" i="25"/>
  <c r="BN84" i="25"/>
  <c r="BM84" i="25"/>
  <c r="BL84" i="25"/>
  <c r="BK84" i="25"/>
  <c r="BJ84" i="25"/>
  <c r="BI84" i="25"/>
  <c r="BH84" i="25"/>
  <c r="BG84" i="25"/>
  <c r="BF84" i="25"/>
  <c r="BE84" i="25"/>
  <c r="BD84" i="25"/>
  <c r="BC84" i="25"/>
  <c r="BB84" i="25"/>
  <c r="BA84" i="25"/>
  <c r="AZ84" i="25"/>
  <c r="AY84" i="25"/>
  <c r="AX84" i="25"/>
  <c r="AW84" i="25"/>
  <c r="AV84"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D84" i="25"/>
  <c r="C84" i="25"/>
  <c r="B84" i="25"/>
  <c r="A84" i="25"/>
  <c r="BQ83" i="25"/>
  <c r="BP83" i="25"/>
  <c r="BO83" i="25"/>
  <c r="BN83" i="25"/>
  <c r="BM83" i="25"/>
  <c r="BL83" i="25"/>
  <c r="BK83" i="25"/>
  <c r="BJ83" i="25"/>
  <c r="BI83" i="25"/>
  <c r="BH83" i="25"/>
  <c r="BG83" i="25"/>
  <c r="BF83" i="25"/>
  <c r="BE83" i="25"/>
  <c r="BD83" i="25"/>
  <c r="BC83" i="25"/>
  <c r="BB83" i="25"/>
  <c r="BA83" i="25"/>
  <c r="AZ83" i="25"/>
  <c r="AY83" i="25"/>
  <c r="AX83" i="25"/>
  <c r="AW83" i="25"/>
  <c r="AV83"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D83" i="25"/>
  <c r="C83" i="25"/>
  <c r="B83" i="25"/>
  <c r="A83" i="25"/>
  <c r="BQ82" i="25"/>
  <c r="BP82" i="25"/>
  <c r="BO82" i="25"/>
  <c r="BN82" i="25"/>
  <c r="BM82" i="25"/>
  <c r="BL82" i="25"/>
  <c r="BK82" i="25"/>
  <c r="BJ82" i="25"/>
  <c r="BI82" i="25"/>
  <c r="BH82" i="25"/>
  <c r="BG82" i="25"/>
  <c r="BF82" i="25"/>
  <c r="BE82" i="25"/>
  <c r="BD82" i="25"/>
  <c r="BC82" i="25"/>
  <c r="BB82" i="25"/>
  <c r="BA82" i="25"/>
  <c r="AZ82" i="25"/>
  <c r="AY82" i="25"/>
  <c r="AX82" i="25"/>
  <c r="AW82" i="25"/>
  <c r="AV82"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D82" i="25"/>
  <c r="C82" i="25"/>
  <c r="B82" i="25"/>
  <c r="A82" i="25"/>
  <c r="BQ81" i="25"/>
  <c r="BP81" i="25"/>
  <c r="BO81" i="25"/>
  <c r="BN81" i="25"/>
  <c r="BM81" i="25"/>
  <c r="BL81" i="25"/>
  <c r="BK81" i="25"/>
  <c r="BJ81" i="25"/>
  <c r="BI81" i="25"/>
  <c r="BH81" i="25"/>
  <c r="BG81" i="25"/>
  <c r="BF81" i="25"/>
  <c r="BE81" i="25"/>
  <c r="BD81" i="25"/>
  <c r="BC81" i="25"/>
  <c r="BB81" i="25"/>
  <c r="BA81" i="25"/>
  <c r="AZ81" i="25"/>
  <c r="AY81" i="25"/>
  <c r="AX81" i="25"/>
  <c r="AW81" i="25"/>
  <c r="AV81"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D81" i="25"/>
  <c r="C81" i="25"/>
  <c r="B81" i="25"/>
  <c r="A81" i="25"/>
  <c r="BQ80" i="25"/>
  <c r="BP80" i="25"/>
  <c r="BO80" i="25"/>
  <c r="BN80" i="25"/>
  <c r="BM80" i="25"/>
  <c r="BL80" i="25"/>
  <c r="BK80" i="25"/>
  <c r="BJ80" i="25"/>
  <c r="BI80" i="25"/>
  <c r="BH80" i="25"/>
  <c r="BG80" i="25"/>
  <c r="BF80" i="25"/>
  <c r="BE80" i="25"/>
  <c r="BD80" i="25"/>
  <c r="BC80" i="25"/>
  <c r="BB80" i="25"/>
  <c r="BA80" i="25"/>
  <c r="AZ80" i="25"/>
  <c r="AY80" i="25"/>
  <c r="AX80" i="25"/>
  <c r="AW80" i="25"/>
  <c r="AV80" i="25"/>
  <c r="AU80" i="25"/>
  <c r="AT80" i="25"/>
  <c r="AS80" i="25"/>
  <c r="AR80" i="25"/>
  <c r="AQ80" i="25"/>
  <c r="AP80" i="25"/>
  <c r="AO80" i="25"/>
  <c r="AN80" i="25"/>
  <c r="AM80" i="25"/>
  <c r="AL80" i="25"/>
  <c r="AK80" i="25"/>
  <c r="AJ80" i="25"/>
  <c r="AI80" i="25"/>
  <c r="AH80" i="25"/>
  <c r="AG80" i="25"/>
  <c r="AF80" i="25"/>
  <c r="AE80" i="25"/>
  <c r="AD80" i="25"/>
  <c r="AC80" i="25"/>
  <c r="AB80" i="25"/>
  <c r="AA80" i="25"/>
  <c r="Z80" i="25"/>
  <c r="Y80" i="25"/>
  <c r="X80" i="25"/>
  <c r="W80" i="25"/>
  <c r="V80" i="25"/>
  <c r="U80" i="25"/>
  <c r="T80" i="25"/>
  <c r="S80" i="25"/>
  <c r="R80" i="25"/>
  <c r="Q80" i="25"/>
  <c r="P80" i="25"/>
  <c r="O80" i="25"/>
  <c r="N80" i="25"/>
  <c r="M80" i="25"/>
  <c r="L80" i="25"/>
  <c r="K80" i="25"/>
  <c r="J80" i="25"/>
  <c r="I80" i="25"/>
  <c r="H80" i="25"/>
  <c r="G80" i="25"/>
  <c r="F80" i="25"/>
  <c r="E80" i="25"/>
  <c r="D80" i="25"/>
  <c r="C80" i="25"/>
  <c r="B80" i="25"/>
  <c r="A80" i="25"/>
  <c r="BQ79" i="25"/>
  <c r="BP79" i="25"/>
  <c r="BO79" i="25"/>
  <c r="BN79" i="25"/>
  <c r="BM79" i="25"/>
  <c r="BL79" i="25"/>
  <c r="BK79" i="25"/>
  <c r="BJ79" i="25"/>
  <c r="BI79" i="25"/>
  <c r="BH79" i="25"/>
  <c r="BG79" i="25"/>
  <c r="BF79" i="25"/>
  <c r="BE79" i="25"/>
  <c r="BD79" i="25"/>
  <c r="BC79" i="25"/>
  <c r="BB79" i="25"/>
  <c r="BA79" i="25"/>
  <c r="AZ79" i="25"/>
  <c r="AY79" i="25"/>
  <c r="AX79" i="25"/>
  <c r="AW79" i="25"/>
  <c r="AV79"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D79" i="25"/>
  <c r="C79" i="25"/>
  <c r="B79" i="25"/>
  <c r="A79" i="25"/>
  <c r="BQ78" i="25"/>
  <c r="BP78" i="25"/>
  <c r="BO78" i="25"/>
  <c r="BN78" i="25"/>
  <c r="BM78" i="25"/>
  <c r="BL78" i="25"/>
  <c r="BK78" i="25"/>
  <c r="BJ78" i="25"/>
  <c r="BI78" i="25"/>
  <c r="BH78" i="25"/>
  <c r="BG78" i="25"/>
  <c r="BF78" i="25"/>
  <c r="BE78" i="25"/>
  <c r="BD78" i="25"/>
  <c r="BC78" i="25"/>
  <c r="BB78" i="25"/>
  <c r="BA78" i="25"/>
  <c r="AZ78" i="25"/>
  <c r="AY78" i="25"/>
  <c r="AX78" i="25"/>
  <c r="AW78" i="25"/>
  <c r="AV78"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D78" i="25"/>
  <c r="C78" i="25"/>
  <c r="B78" i="25"/>
  <c r="A78" i="25"/>
  <c r="BQ77" i="25"/>
  <c r="BP77" i="25"/>
  <c r="BO77" i="25"/>
  <c r="BN77" i="25"/>
  <c r="BM77" i="25"/>
  <c r="BL77" i="25"/>
  <c r="BK77" i="25"/>
  <c r="BJ77" i="25"/>
  <c r="BI77" i="25"/>
  <c r="BH77" i="25"/>
  <c r="BG77" i="25"/>
  <c r="BF77" i="25"/>
  <c r="BE77" i="25"/>
  <c r="BD77" i="25"/>
  <c r="BC77" i="25"/>
  <c r="BB77" i="25"/>
  <c r="BA77" i="25"/>
  <c r="AZ77" i="25"/>
  <c r="AY77" i="25"/>
  <c r="AX77" i="25"/>
  <c r="AW77" i="25"/>
  <c r="AV77"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D77" i="25"/>
  <c r="C77" i="25"/>
  <c r="B77" i="25"/>
  <c r="A77" i="25"/>
  <c r="BQ76" i="25"/>
  <c r="BP76" i="25"/>
  <c r="BO76" i="25"/>
  <c r="BN76" i="25"/>
  <c r="BM76" i="25"/>
  <c r="BL76" i="25"/>
  <c r="BK76" i="25"/>
  <c r="BJ76" i="25"/>
  <c r="BI76" i="25"/>
  <c r="BH76" i="25"/>
  <c r="BG76" i="25"/>
  <c r="BF76" i="25"/>
  <c r="BE76" i="25"/>
  <c r="BD76" i="25"/>
  <c r="BC76" i="25"/>
  <c r="BB76" i="25"/>
  <c r="BA76" i="25"/>
  <c r="AZ76" i="25"/>
  <c r="AY76" i="25"/>
  <c r="AX76" i="25"/>
  <c r="AW76" i="25"/>
  <c r="AV76"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D76" i="25"/>
  <c r="C76" i="25"/>
  <c r="B76" i="25"/>
  <c r="A76" i="25"/>
  <c r="BQ75" i="25"/>
  <c r="BP75" i="25"/>
  <c r="BO75" i="25"/>
  <c r="BN75" i="25"/>
  <c r="BM75" i="25"/>
  <c r="BL75" i="25"/>
  <c r="BK75" i="25"/>
  <c r="BJ75" i="25"/>
  <c r="BI75" i="25"/>
  <c r="BH75" i="25"/>
  <c r="BG75" i="25"/>
  <c r="BF75" i="25"/>
  <c r="BE75" i="25"/>
  <c r="BD75" i="25"/>
  <c r="BC75" i="25"/>
  <c r="BB75" i="25"/>
  <c r="BA75" i="25"/>
  <c r="AZ75" i="25"/>
  <c r="AY75" i="25"/>
  <c r="AX75" i="25"/>
  <c r="AW75" i="25"/>
  <c r="AV75"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D75" i="25"/>
  <c r="C75" i="25"/>
  <c r="B75" i="25"/>
  <c r="A75" i="25"/>
  <c r="BQ74" i="25"/>
  <c r="BP74" i="25"/>
  <c r="BO74" i="25"/>
  <c r="BN74" i="25"/>
  <c r="BM74" i="25"/>
  <c r="BL74" i="25"/>
  <c r="BK74" i="25"/>
  <c r="BJ74" i="25"/>
  <c r="BI74" i="25"/>
  <c r="BH74" i="25"/>
  <c r="BG74" i="25"/>
  <c r="BF74" i="25"/>
  <c r="BE74" i="25"/>
  <c r="BD74" i="25"/>
  <c r="BC74" i="25"/>
  <c r="BB74" i="25"/>
  <c r="BA74" i="25"/>
  <c r="AZ74" i="25"/>
  <c r="AY74" i="25"/>
  <c r="AX74" i="25"/>
  <c r="AW74" i="25"/>
  <c r="AV74"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D74" i="25"/>
  <c r="C74" i="25"/>
  <c r="B74" i="25"/>
  <c r="A74" i="25"/>
  <c r="BQ73" i="25"/>
  <c r="BP73" i="25"/>
  <c r="BO73" i="25"/>
  <c r="BN73" i="25"/>
  <c r="BM73" i="25"/>
  <c r="BL73" i="25"/>
  <c r="BK73" i="25"/>
  <c r="BJ73" i="25"/>
  <c r="BI73" i="25"/>
  <c r="BH73" i="25"/>
  <c r="BG73" i="25"/>
  <c r="BF73" i="25"/>
  <c r="BE73" i="25"/>
  <c r="BD73" i="25"/>
  <c r="BC73" i="25"/>
  <c r="BB73" i="25"/>
  <c r="BA73" i="25"/>
  <c r="AZ73" i="25"/>
  <c r="AY73" i="25"/>
  <c r="AX73" i="25"/>
  <c r="AW73" i="25"/>
  <c r="AV73" i="25"/>
  <c r="AU73" i="25"/>
  <c r="AT73" i="25"/>
  <c r="AS73" i="25"/>
  <c r="AR73" i="25"/>
  <c r="AQ73" i="25"/>
  <c r="AP73" i="25"/>
  <c r="AO73" i="25"/>
  <c r="AN73" i="25"/>
  <c r="AM73" i="25"/>
  <c r="AL73" i="25"/>
  <c r="AK73" i="25"/>
  <c r="AJ73" i="25"/>
  <c r="AI73" i="25"/>
  <c r="AH73" i="25"/>
  <c r="AG73" i="25"/>
  <c r="AF73" i="25"/>
  <c r="AE73" i="25"/>
  <c r="AD73" i="25"/>
  <c r="AC73" i="25"/>
  <c r="AB73" i="25"/>
  <c r="AA73" i="25"/>
  <c r="Z73" i="25"/>
  <c r="Y73" i="25"/>
  <c r="X73" i="25"/>
  <c r="W73" i="25"/>
  <c r="V73" i="25"/>
  <c r="U73" i="25"/>
  <c r="T73" i="25"/>
  <c r="S73" i="25"/>
  <c r="R73" i="25"/>
  <c r="Q73" i="25"/>
  <c r="P73" i="25"/>
  <c r="O73" i="25"/>
  <c r="N73" i="25"/>
  <c r="M73" i="25"/>
  <c r="L73" i="25"/>
  <c r="K73" i="25"/>
  <c r="J73" i="25"/>
  <c r="I73" i="25"/>
  <c r="H73" i="25"/>
  <c r="G73" i="25"/>
  <c r="F73" i="25"/>
  <c r="E73" i="25"/>
  <c r="D73" i="25"/>
  <c r="C73" i="25"/>
  <c r="B73" i="25"/>
  <c r="A73" i="25"/>
  <c r="BQ72" i="25"/>
  <c r="BP72" i="25"/>
  <c r="BO72" i="25"/>
  <c r="BN72" i="25"/>
  <c r="BM72" i="25"/>
  <c r="BL72" i="25"/>
  <c r="BK72" i="25"/>
  <c r="BJ72" i="25"/>
  <c r="BI72" i="25"/>
  <c r="BH72" i="25"/>
  <c r="BG72" i="25"/>
  <c r="BF72" i="25"/>
  <c r="BE72" i="25"/>
  <c r="BD72" i="25"/>
  <c r="BC72" i="25"/>
  <c r="BB72" i="25"/>
  <c r="BA72" i="25"/>
  <c r="AZ72" i="25"/>
  <c r="AY72" i="25"/>
  <c r="AX72" i="25"/>
  <c r="AW72" i="25"/>
  <c r="AV72" i="25"/>
  <c r="AU72" i="25"/>
  <c r="AT72" i="25"/>
  <c r="AS72" i="25"/>
  <c r="AR72" i="25"/>
  <c r="AQ72" i="25"/>
  <c r="AP72" i="25"/>
  <c r="AO72" i="25"/>
  <c r="AN72" i="25"/>
  <c r="AM72" i="25"/>
  <c r="AL72" i="25"/>
  <c r="AK72" i="25"/>
  <c r="AJ72" i="25"/>
  <c r="AI72" i="25"/>
  <c r="AH72" i="25"/>
  <c r="AG72" i="25"/>
  <c r="AF72" i="25"/>
  <c r="AE72" i="25"/>
  <c r="AD72" i="25"/>
  <c r="AC72" i="25"/>
  <c r="AB72" i="25"/>
  <c r="AA72" i="25"/>
  <c r="Z72" i="25"/>
  <c r="Y72" i="25"/>
  <c r="X72" i="25"/>
  <c r="W72" i="25"/>
  <c r="V72" i="25"/>
  <c r="U72" i="25"/>
  <c r="T72" i="25"/>
  <c r="S72" i="25"/>
  <c r="R72" i="25"/>
  <c r="Q72" i="25"/>
  <c r="P72" i="25"/>
  <c r="O72" i="25"/>
  <c r="N72" i="25"/>
  <c r="M72" i="25"/>
  <c r="L72" i="25"/>
  <c r="K72" i="25"/>
  <c r="J72" i="25"/>
  <c r="I72" i="25"/>
  <c r="H72" i="25"/>
  <c r="G72" i="25"/>
  <c r="F72" i="25"/>
  <c r="E72" i="25"/>
  <c r="D72" i="25"/>
  <c r="C72" i="25"/>
  <c r="B72" i="25"/>
  <c r="A72" i="25"/>
  <c r="BQ71" i="25"/>
  <c r="BP71" i="25"/>
  <c r="BO71" i="25"/>
  <c r="BN71" i="25"/>
  <c r="BM71" i="25"/>
  <c r="BL71" i="25"/>
  <c r="BK71" i="25"/>
  <c r="BJ71" i="25"/>
  <c r="BI71" i="25"/>
  <c r="BH71" i="25"/>
  <c r="BG71" i="25"/>
  <c r="BF71" i="25"/>
  <c r="BE71" i="25"/>
  <c r="BD71" i="25"/>
  <c r="BC71" i="25"/>
  <c r="BB71" i="25"/>
  <c r="BA71" i="25"/>
  <c r="AZ71" i="25"/>
  <c r="AY71" i="25"/>
  <c r="AX71" i="25"/>
  <c r="AW71" i="25"/>
  <c r="AV71" i="25"/>
  <c r="AU71" i="25"/>
  <c r="AT71" i="25"/>
  <c r="AS71" i="25"/>
  <c r="AR71" i="25"/>
  <c r="AQ71" i="25"/>
  <c r="AP71" i="25"/>
  <c r="AO71" i="25"/>
  <c r="AN71" i="25"/>
  <c r="AM71" i="25"/>
  <c r="AL71" i="25"/>
  <c r="AK71" i="25"/>
  <c r="AJ71" i="25"/>
  <c r="AI71" i="25"/>
  <c r="AH71" i="25"/>
  <c r="AG71" i="25"/>
  <c r="AF71" i="25"/>
  <c r="AE71" i="25"/>
  <c r="AD71" i="25"/>
  <c r="AC71" i="25"/>
  <c r="AB71" i="25"/>
  <c r="AA71" i="25"/>
  <c r="Z71" i="25"/>
  <c r="Y71" i="25"/>
  <c r="X71" i="25"/>
  <c r="W71" i="25"/>
  <c r="V71" i="25"/>
  <c r="U71" i="25"/>
  <c r="T71" i="25"/>
  <c r="S71" i="25"/>
  <c r="R71" i="25"/>
  <c r="Q71" i="25"/>
  <c r="P71" i="25"/>
  <c r="O71" i="25"/>
  <c r="N71" i="25"/>
  <c r="M71" i="25"/>
  <c r="L71" i="25"/>
  <c r="K71" i="25"/>
  <c r="J71" i="25"/>
  <c r="I71" i="25"/>
  <c r="H71" i="25"/>
  <c r="G71" i="25"/>
  <c r="F71" i="25"/>
  <c r="E71" i="25"/>
  <c r="D71" i="25"/>
  <c r="C71" i="25"/>
  <c r="B71" i="25"/>
  <c r="A71" i="25"/>
  <c r="BQ70" i="25"/>
  <c r="BP70" i="25"/>
  <c r="BO70" i="25"/>
  <c r="BN70" i="25"/>
  <c r="BM70" i="25"/>
  <c r="BL70" i="25"/>
  <c r="BK70" i="25"/>
  <c r="BJ70" i="25"/>
  <c r="BI70" i="25"/>
  <c r="BH70" i="25"/>
  <c r="BG70" i="25"/>
  <c r="BF70" i="25"/>
  <c r="BE70" i="25"/>
  <c r="BD70" i="25"/>
  <c r="BC70" i="25"/>
  <c r="BB70" i="25"/>
  <c r="BA70" i="25"/>
  <c r="AZ70" i="25"/>
  <c r="AY70" i="25"/>
  <c r="AX70" i="25"/>
  <c r="AW70" i="25"/>
  <c r="AV70" i="25"/>
  <c r="AU70" i="25"/>
  <c r="AT70" i="25"/>
  <c r="AS70" i="25"/>
  <c r="AR70" i="25"/>
  <c r="AQ70" i="25"/>
  <c r="AP70" i="25"/>
  <c r="AO70" i="25"/>
  <c r="AN70" i="25"/>
  <c r="AM70" i="25"/>
  <c r="AL70" i="25"/>
  <c r="AK70" i="25"/>
  <c r="AJ70" i="25"/>
  <c r="AI70" i="25"/>
  <c r="AH70" i="25"/>
  <c r="AG70" i="25"/>
  <c r="AF70" i="25"/>
  <c r="AE70" i="25"/>
  <c r="AD70" i="25"/>
  <c r="AC70" i="25"/>
  <c r="AB70" i="25"/>
  <c r="AA70" i="25"/>
  <c r="Z70" i="25"/>
  <c r="Y70" i="25"/>
  <c r="X70" i="25"/>
  <c r="W70" i="25"/>
  <c r="V70" i="25"/>
  <c r="U70" i="25"/>
  <c r="T70" i="25"/>
  <c r="S70" i="25"/>
  <c r="R70" i="25"/>
  <c r="Q70" i="25"/>
  <c r="P70" i="25"/>
  <c r="O70" i="25"/>
  <c r="N70" i="25"/>
  <c r="M70" i="25"/>
  <c r="L70" i="25"/>
  <c r="K70" i="25"/>
  <c r="J70" i="25"/>
  <c r="I70" i="25"/>
  <c r="H70" i="25"/>
  <c r="G70" i="25"/>
  <c r="F70" i="25"/>
  <c r="E70" i="25"/>
  <c r="D70" i="25"/>
  <c r="C70" i="25"/>
  <c r="B70" i="25"/>
  <c r="A70" i="25"/>
  <c r="BQ69" i="25"/>
  <c r="BP69" i="25"/>
  <c r="BO69" i="25"/>
  <c r="BN69" i="25"/>
  <c r="BM69" i="25"/>
  <c r="BL69" i="25"/>
  <c r="BK69" i="25"/>
  <c r="BJ69" i="25"/>
  <c r="BI69" i="25"/>
  <c r="BH69" i="25"/>
  <c r="BG69" i="25"/>
  <c r="BF69" i="25"/>
  <c r="BE69" i="25"/>
  <c r="BD69" i="25"/>
  <c r="BC69" i="25"/>
  <c r="BB69" i="25"/>
  <c r="BA69" i="25"/>
  <c r="AZ69" i="25"/>
  <c r="AY69" i="25"/>
  <c r="AX69" i="25"/>
  <c r="AW69" i="25"/>
  <c r="AV69" i="25"/>
  <c r="AU69" i="25"/>
  <c r="AT69" i="25"/>
  <c r="AS69" i="25"/>
  <c r="AR69" i="25"/>
  <c r="AQ69" i="25"/>
  <c r="AP69" i="25"/>
  <c r="AO69" i="25"/>
  <c r="AN69" i="25"/>
  <c r="AM69" i="25"/>
  <c r="AL69" i="25"/>
  <c r="AK69" i="25"/>
  <c r="AJ69" i="25"/>
  <c r="AI69" i="25"/>
  <c r="AH69" i="25"/>
  <c r="AG69" i="25"/>
  <c r="AF69" i="25"/>
  <c r="AE69" i="25"/>
  <c r="AD69" i="25"/>
  <c r="AC69" i="25"/>
  <c r="AB69" i="25"/>
  <c r="AA69" i="25"/>
  <c r="Z69" i="25"/>
  <c r="Y69" i="25"/>
  <c r="X69" i="25"/>
  <c r="W69" i="25"/>
  <c r="V69" i="25"/>
  <c r="U69" i="25"/>
  <c r="T69" i="25"/>
  <c r="S69" i="25"/>
  <c r="R69" i="25"/>
  <c r="Q69" i="25"/>
  <c r="P69" i="25"/>
  <c r="O69" i="25"/>
  <c r="N69" i="25"/>
  <c r="M69" i="25"/>
  <c r="L69" i="25"/>
  <c r="K69" i="25"/>
  <c r="J69" i="25"/>
  <c r="I69" i="25"/>
  <c r="H69" i="25"/>
  <c r="G69" i="25"/>
  <c r="F69" i="25"/>
  <c r="E69" i="25"/>
  <c r="D69" i="25"/>
  <c r="C69" i="25"/>
  <c r="B69" i="25"/>
  <c r="A69" i="25"/>
  <c r="BQ68" i="25"/>
  <c r="BP68" i="25"/>
  <c r="BO68" i="25"/>
  <c r="BN68" i="25"/>
  <c r="BM68" i="25"/>
  <c r="BL68" i="25"/>
  <c r="BK68" i="25"/>
  <c r="BJ68" i="25"/>
  <c r="BI68" i="25"/>
  <c r="BH68" i="25"/>
  <c r="BG68" i="25"/>
  <c r="BF68" i="25"/>
  <c r="BE68" i="25"/>
  <c r="BD68" i="25"/>
  <c r="BC68" i="25"/>
  <c r="BB68" i="25"/>
  <c r="BA68" i="25"/>
  <c r="AZ68" i="25"/>
  <c r="AY68" i="25"/>
  <c r="AX68" i="25"/>
  <c r="AW68" i="25"/>
  <c r="AV68" i="25"/>
  <c r="AU68" i="25"/>
  <c r="AT68" i="25"/>
  <c r="AS68" i="25"/>
  <c r="AR68" i="25"/>
  <c r="AQ68" i="25"/>
  <c r="AP68" i="25"/>
  <c r="AO68" i="25"/>
  <c r="AN68" i="25"/>
  <c r="AM68" i="25"/>
  <c r="AL68" i="25"/>
  <c r="AK68" i="25"/>
  <c r="AJ68" i="25"/>
  <c r="AI68" i="25"/>
  <c r="AH68" i="25"/>
  <c r="AG68" i="25"/>
  <c r="AF68" i="25"/>
  <c r="AE68" i="25"/>
  <c r="AD68" i="25"/>
  <c r="AC68" i="25"/>
  <c r="AB68" i="25"/>
  <c r="AA68" i="25"/>
  <c r="Z68" i="25"/>
  <c r="Y68" i="25"/>
  <c r="X68" i="25"/>
  <c r="W68" i="25"/>
  <c r="V68" i="25"/>
  <c r="U68" i="25"/>
  <c r="T68" i="25"/>
  <c r="S68" i="25"/>
  <c r="R68" i="25"/>
  <c r="Q68" i="25"/>
  <c r="P68" i="25"/>
  <c r="O68" i="25"/>
  <c r="N68" i="25"/>
  <c r="M68" i="25"/>
  <c r="L68" i="25"/>
  <c r="K68" i="25"/>
  <c r="J68" i="25"/>
  <c r="I68" i="25"/>
  <c r="H68" i="25"/>
  <c r="G68" i="25"/>
  <c r="F68" i="25"/>
  <c r="E68" i="25"/>
  <c r="D68" i="25"/>
  <c r="C68" i="25"/>
  <c r="B68" i="25"/>
  <c r="A68" i="25"/>
  <c r="BQ67" i="25"/>
  <c r="BP67" i="25"/>
  <c r="BO67" i="25"/>
  <c r="BN67" i="25"/>
  <c r="BM67" i="25"/>
  <c r="BL67" i="25"/>
  <c r="BK67" i="25"/>
  <c r="BJ67" i="25"/>
  <c r="BI67" i="25"/>
  <c r="BH67" i="25"/>
  <c r="BG67" i="25"/>
  <c r="BF67" i="25"/>
  <c r="BE67" i="25"/>
  <c r="BD67" i="25"/>
  <c r="BC67" i="25"/>
  <c r="BB67" i="25"/>
  <c r="BA67" i="25"/>
  <c r="AZ67" i="25"/>
  <c r="AY67" i="25"/>
  <c r="AX67" i="25"/>
  <c r="AW67" i="25"/>
  <c r="AV67" i="25"/>
  <c r="AU67" i="25"/>
  <c r="AT67" i="25"/>
  <c r="AS67" i="25"/>
  <c r="AR67" i="25"/>
  <c r="AQ67" i="25"/>
  <c r="AP67" i="25"/>
  <c r="AO67" i="25"/>
  <c r="AN67" i="25"/>
  <c r="AM67" i="25"/>
  <c r="AL67" i="25"/>
  <c r="AK67" i="25"/>
  <c r="AJ67" i="25"/>
  <c r="AI67" i="25"/>
  <c r="AH67" i="25"/>
  <c r="AG67" i="25"/>
  <c r="AF67" i="25"/>
  <c r="AE67" i="25"/>
  <c r="AD67" i="25"/>
  <c r="AC67" i="25"/>
  <c r="AB67" i="25"/>
  <c r="AA67" i="25"/>
  <c r="Z67" i="25"/>
  <c r="Y67" i="25"/>
  <c r="X67" i="25"/>
  <c r="W67" i="25"/>
  <c r="V67" i="25"/>
  <c r="U67" i="25"/>
  <c r="T67" i="25"/>
  <c r="S67" i="25"/>
  <c r="R67" i="25"/>
  <c r="Q67" i="25"/>
  <c r="P67" i="25"/>
  <c r="O67" i="25"/>
  <c r="N67" i="25"/>
  <c r="M67" i="25"/>
  <c r="L67" i="25"/>
  <c r="K67" i="25"/>
  <c r="J67" i="25"/>
  <c r="I67" i="25"/>
  <c r="H67" i="25"/>
  <c r="G67" i="25"/>
  <c r="F67" i="25"/>
  <c r="E67" i="25"/>
  <c r="D67" i="25"/>
  <c r="C67" i="25"/>
  <c r="B67" i="25"/>
  <c r="A67" i="25"/>
  <c r="BQ66" i="25"/>
  <c r="BP66" i="25"/>
  <c r="BO66" i="25"/>
  <c r="BN66" i="25"/>
  <c r="BM66" i="25"/>
  <c r="BL66" i="25"/>
  <c r="BK66" i="25"/>
  <c r="BJ66" i="25"/>
  <c r="BI66" i="25"/>
  <c r="BH66" i="25"/>
  <c r="BG66" i="25"/>
  <c r="BF66" i="25"/>
  <c r="BE66" i="25"/>
  <c r="BD66" i="25"/>
  <c r="BC66" i="25"/>
  <c r="BB66" i="25"/>
  <c r="BA66" i="25"/>
  <c r="AZ66" i="25"/>
  <c r="AY66" i="25"/>
  <c r="AX66" i="25"/>
  <c r="AW66" i="25"/>
  <c r="AV66"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D66" i="25"/>
  <c r="C66" i="25"/>
  <c r="B66" i="25"/>
  <c r="A66" i="25"/>
  <c r="BQ65" i="25"/>
  <c r="BP65" i="25"/>
  <c r="BO65" i="25"/>
  <c r="BN65" i="25"/>
  <c r="BM65" i="25"/>
  <c r="BL65" i="25"/>
  <c r="BK65" i="25"/>
  <c r="BJ65" i="25"/>
  <c r="BI65" i="25"/>
  <c r="BH65" i="25"/>
  <c r="BG65" i="25"/>
  <c r="BF65" i="25"/>
  <c r="BE65" i="25"/>
  <c r="BD65" i="25"/>
  <c r="BC65" i="25"/>
  <c r="BB65" i="25"/>
  <c r="BA65" i="25"/>
  <c r="AZ65" i="25"/>
  <c r="AY65" i="25"/>
  <c r="AX65" i="25"/>
  <c r="AW65" i="25"/>
  <c r="AV65"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D65" i="25"/>
  <c r="C65" i="25"/>
  <c r="B65" i="25"/>
  <c r="A65" i="25"/>
  <c r="BQ64" i="25"/>
  <c r="BP64" i="25"/>
  <c r="BO64" i="25"/>
  <c r="BN64" i="25"/>
  <c r="BM64" i="25"/>
  <c r="BL64" i="25"/>
  <c r="BK64" i="25"/>
  <c r="BJ64" i="25"/>
  <c r="BI64" i="25"/>
  <c r="BH64" i="25"/>
  <c r="BG64" i="25"/>
  <c r="BF64" i="25"/>
  <c r="BE64" i="25"/>
  <c r="BD64" i="25"/>
  <c r="BC64" i="25"/>
  <c r="BB64" i="25"/>
  <c r="BA64" i="25"/>
  <c r="AZ64" i="25"/>
  <c r="AY64" i="25"/>
  <c r="AX64" i="25"/>
  <c r="AW64" i="25"/>
  <c r="AV64"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D64" i="25"/>
  <c r="C64" i="25"/>
  <c r="B64" i="25"/>
  <c r="A64" i="25"/>
  <c r="BQ63" i="25"/>
  <c r="BP63" i="25"/>
  <c r="BO63" i="25"/>
  <c r="BN63" i="25"/>
  <c r="BM63" i="25"/>
  <c r="BL63" i="25"/>
  <c r="BK63" i="25"/>
  <c r="BJ63" i="25"/>
  <c r="BI63" i="25"/>
  <c r="BH63" i="25"/>
  <c r="BG63" i="25"/>
  <c r="BF63" i="25"/>
  <c r="BE63" i="25"/>
  <c r="BD63" i="25"/>
  <c r="BC63" i="25"/>
  <c r="BB63" i="25"/>
  <c r="BA63" i="25"/>
  <c r="AZ63" i="25"/>
  <c r="AY63" i="25"/>
  <c r="AX63" i="25"/>
  <c r="AW63" i="25"/>
  <c r="AV63"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D63" i="25"/>
  <c r="C63" i="25"/>
  <c r="B63" i="25"/>
  <c r="A63" i="25"/>
  <c r="BQ62" i="25"/>
  <c r="BP62" i="25"/>
  <c r="BO62" i="25"/>
  <c r="BN62" i="25"/>
  <c r="BM62" i="25"/>
  <c r="BL62" i="25"/>
  <c r="BK62" i="25"/>
  <c r="BJ62" i="25"/>
  <c r="BI62" i="25"/>
  <c r="BH62" i="25"/>
  <c r="BG62" i="25"/>
  <c r="BF62" i="25"/>
  <c r="BE62" i="25"/>
  <c r="BD62" i="25"/>
  <c r="BC62" i="25"/>
  <c r="BB62" i="25"/>
  <c r="BA62" i="25"/>
  <c r="AZ62" i="25"/>
  <c r="AY62" i="25"/>
  <c r="AX62" i="25"/>
  <c r="AW62" i="25"/>
  <c r="AV62"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D62" i="25"/>
  <c r="C62" i="25"/>
  <c r="B62" i="25"/>
  <c r="A62" i="25"/>
  <c r="BQ61" i="25"/>
  <c r="BP61" i="25"/>
  <c r="BO61" i="25"/>
  <c r="BN61" i="25"/>
  <c r="BM61" i="25"/>
  <c r="BL61" i="25"/>
  <c r="BK61" i="25"/>
  <c r="BJ61" i="25"/>
  <c r="BI61" i="25"/>
  <c r="BH61" i="25"/>
  <c r="BG61" i="25"/>
  <c r="BF61" i="25"/>
  <c r="BE61" i="25"/>
  <c r="BD61" i="25"/>
  <c r="BC61" i="25"/>
  <c r="BB61" i="25"/>
  <c r="BA61" i="25"/>
  <c r="AZ61" i="25"/>
  <c r="AY61" i="25"/>
  <c r="AX61" i="25"/>
  <c r="AW61" i="25"/>
  <c r="AV61"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D61" i="25"/>
  <c r="C61" i="25"/>
  <c r="B61" i="25"/>
  <c r="A61" i="25"/>
  <c r="BQ60" i="25"/>
  <c r="BP60" i="25"/>
  <c r="BO60" i="25"/>
  <c r="BN60" i="25"/>
  <c r="BM60" i="25"/>
  <c r="BL60" i="25"/>
  <c r="BK60" i="25"/>
  <c r="BJ60" i="25"/>
  <c r="BI60" i="25"/>
  <c r="BH60" i="25"/>
  <c r="BG60" i="25"/>
  <c r="BF60" i="25"/>
  <c r="BE60" i="25"/>
  <c r="BD60" i="25"/>
  <c r="BC60" i="25"/>
  <c r="BB60" i="25"/>
  <c r="BA60" i="25"/>
  <c r="AZ60" i="25"/>
  <c r="AY60" i="25"/>
  <c r="AX60" i="25"/>
  <c r="AW60" i="25"/>
  <c r="AV60"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D60" i="25"/>
  <c r="C60" i="25"/>
  <c r="B60" i="25"/>
  <c r="A60" i="25"/>
  <c r="BQ59" i="25"/>
  <c r="BP59" i="25"/>
  <c r="BO59" i="25"/>
  <c r="BN59" i="25"/>
  <c r="BM59" i="25"/>
  <c r="BL59" i="25"/>
  <c r="BK59" i="25"/>
  <c r="BJ59" i="25"/>
  <c r="BI59" i="25"/>
  <c r="BH59" i="25"/>
  <c r="BG59" i="25"/>
  <c r="BF59" i="25"/>
  <c r="BE59" i="25"/>
  <c r="BD59" i="25"/>
  <c r="BC59" i="25"/>
  <c r="BB59" i="25"/>
  <c r="BA59" i="25"/>
  <c r="AZ59" i="25"/>
  <c r="AY59" i="25"/>
  <c r="AX59" i="25"/>
  <c r="AW59" i="25"/>
  <c r="AV59"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D59" i="25"/>
  <c r="C59" i="25"/>
  <c r="B59" i="25"/>
  <c r="A59" i="25"/>
  <c r="BQ58" i="25"/>
  <c r="BP58" i="25"/>
  <c r="BO58" i="25"/>
  <c r="BN58" i="25"/>
  <c r="BM58" i="25"/>
  <c r="BL58" i="25"/>
  <c r="BK58" i="25"/>
  <c r="BJ58" i="25"/>
  <c r="BI58" i="25"/>
  <c r="BH58" i="25"/>
  <c r="BG58" i="25"/>
  <c r="BF58" i="25"/>
  <c r="BE58" i="25"/>
  <c r="BD58" i="25"/>
  <c r="BC58" i="25"/>
  <c r="BB58" i="25"/>
  <c r="BA58" i="25"/>
  <c r="AZ58" i="25"/>
  <c r="AY58" i="25"/>
  <c r="AX58" i="25"/>
  <c r="AW58" i="25"/>
  <c r="AV58" i="25"/>
  <c r="AU58" i="25"/>
  <c r="AT58" i="25"/>
  <c r="AS58" i="25"/>
  <c r="AR58" i="25"/>
  <c r="AQ58" i="25"/>
  <c r="AP58" i="25"/>
  <c r="AO58" i="25"/>
  <c r="AN58" i="25"/>
  <c r="AM58" i="25"/>
  <c r="AL58" i="25"/>
  <c r="AK58" i="25"/>
  <c r="AJ58" i="25"/>
  <c r="AI58" i="25"/>
  <c r="AH58" i="25"/>
  <c r="AG58" i="25"/>
  <c r="AF58" i="25"/>
  <c r="AE58" i="25"/>
  <c r="AD58" i="25"/>
  <c r="AC58" i="25"/>
  <c r="AB58" i="25"/>
  <c r="AA58" i="25"/>
  <c r="Z58" i="25"/>
  <c r="Y58" i="25"/>
  <c r="X58" i="25"/>
  <c r="W58" i="25"/>
  <c r="V58" i="25"/>
  <c r="U58" i="25"/>
  <c r="T58" i="25"/>
  <c r="S58" i="25"/>
  <c r="R58" i="25"/>
  <c r="Q58" i="25"/>
  <c r="P58" i="25"/>
  <c r="O58" i="25"/>
  <c r="N58" i="25"/>
  <c r="M58" i="25"/>
  <c r="L58" i="25"/>
  <c r="K58" i="25"/>
  <c r="J58" i="25"/>
  <c r="I58" i="25"/>
  <c r="H58" i="25"/>
  <c r="G58" i="25"/>
  <c r="F58" i="25"/>
  <c r="E58" i="25"/>
  <c r="D58" i="25"/>
  <c r="C58" i="25"/>
  <c r="B58" i="25"/>
  <c r="A58" i="25"/>
  <c r="BQ57" i="25"/>
  <c r="BP57" i="25"/>
  <c r="BO57" i="25"/>
  <c r="BN57" i="25"/>
  <c r="BM57" i="25"/>
  <c r="BL57" i="25"/>
  <c r="BK57" i="25"/>
  <c r="BJ57" i="25"/>
  <c r="BI57" i="25"/>
  <c r="BH57" i="25"/>
  <c r="BG57" i="25"/>
  <c r="BF57" i="25"/>
  <c r="BE57" i="25"/>
  <c r="BD57" i="25"/>
  <c r="BC57" i="25"/>
  <c r="BB57" i="25"/>
  <c r="BA57" i="25"/>
  <c r="AZ57" i="25"/>
  <c r="AY57" i="25"/>
  <c r="AX57" i="25"/>
  <c r="AW57" i="25"/>
  <c r="AV57" i="25"/>
  <c r="AU57" i="25"/>
  <c r="AT57" i="25"/>
  <c r="AS57" i="25"/>
  <c r="AR57" i="25"/>
  <c r="AQ57" i="25"/>
  <c r="AP57" i="25"/>
  <c r="AO57" i="25"/>
  <c r="AN57" i="25"/>
  <c r="AM57" i="25"/>
  <c r="AL57" i="25"/>
  <c r="AK57" i="25"/>
  <c r="AJ57" i="25"/>
  <c r="AI57" i="25"/>
  <c r="AH57" i="25"/>
  <c r="AG57" i="25"/>
  <c r="AF57" i="25"/>
  <c r="AE57" i="25"/>
  <c r="AD57" i="25"/>
  <c r="AC57" i="25"/>
  <c r="AB57" i="25"/>
  <c r="AA57" i="25"/>
  <c r="Z57" i="25"/>
  <c r="Y57" i="25"/>
  <c r="X57" i="25"/>
  <c r="W57" i="25"/>
  <c r="V57" i="25"/>
  <c r="U57" i="25"/>
  <c r="T57" i="25"/>
  <c r="S57" i="25"/>
  <c r="R57" i="25"/>
  <c r="Q57" i="25"/>
  <c r="P57" i="25"/>
  <c r="O57" i="25"/>
  <c r="N57" i="25"/>
  <c r="M57" i="25"/>
  <c r="L57" i="25"/>
  <c r="K57" i="25"/>
  <c r="J57" i="25"/>
  <c r="I57" i="25"/>
  <c r="H57" i="25"/>
  <c r="G57" i="25"/>
  <c r="F57" i="25"/>
  <c r="E57" i="25"/>
  <c r="D57" i="25"/>
  <c r="C57" i="25"/>
  <c r="B57" i="25"/>
  <c r="A57" i="25"/>
  <c r="BQ56" i="25"/>
  <c r="BP56" i="25"/>
  <c r="BO56" i="25"/>
  <c r="BN56" i="25"/>
  <c r="BM56" i="25"/>
  <c r="BL56" i="25"/>
  <c r="BK56" i="25"/>
  <c r="BJ56" i="25"/>
  <c r="BI56" i="25"/>
  <c r="BH56" i="25"/>
  <c r="BG56" i="25"/>
  <c r="BF56" i="25"/>
  <c r="BE56" i="25"/>
  <c r="BD56" i="25"/>
  <c r="BC56" i="25"/>
  <c r="BB56" i="25"/>
  <c r="BA56" i="25"/>
  <c r="AZ56" i="25"/>
  <c r="AY56" i="25"/>
  <c r="AX56" i="25"/>
  <c r="AW56" i="25"/>
  <c r="AV56" i="25"/>
  <c r="AU56" i="25"/>
  <c r="AT56" i="25"/>
  <c r="AS56" i="25"/>
  <c r="AR56" i="25"/>
  <c r="AQ56" i="25"/>
  <c r="AP56" i="25"/>
  <c r="AO56" i="25"/>
  <c r="AN56" i="25"/>
  <c r="AM56" i="25"/>
  <c r="AL56" i="25"/>
  <c r="AK56" i="25"/>
  <c r="AJ56" i="25"/>
  <c r="AI56" i="25"/>
  <c r="AH56" i="25"/>
  <c r="AG56" i="25"/>
  <c r="AF56" i="25"/>
  <c r="AE56" i="25"/>
  <c r="AD56" i="25"/>
  <c r="AC56" i="25"/>
  <c r="AB56" i="25"/>
  <c r="AA56" i="25"/>
  <c r="Z56" i="25"/>
  <c r="Y56" i="25"/>
  <c r="X56" i="25"/>
  <c r="W56" i="25"/>
  <c r="V56" i="25"/>
  <c r="U56" i="25"/>
  <c r="T56" i="25"/>
  <c r="S56" i="25"/>
  <c r="R56" i="25"/>
  <c r="Q56" i="25"/>
  <c r="P56" i="25"/>
  <c r="O56" i="25"/>
  <c r="N56" i="25"/>
  <c r="M56" i="25"/>
  <c r="L56" i="25"/>
  <c r="K56" i="25"/>
  <c r="J56" i="25"/>
  <c r="I56" i="25"/>
  <c r="H56" i="25"/>
  <c r="G56" i="25"/>
  <c r="F56" i="25"/>
  <c r="E56" i="25"/>
  <c r="D56" i="25"/>
  <c r="C56" i="25"/>
  <c r="B56" i="25"/>
  <c r="A56" i="25"/>
  <c r="BQ55" i="25"/>
  <c r="BP55" i="25"/>
  <c r="BO55" i="25"/>
  <c r="BN55" i="25"/>
  <c r="BM55" i="25"/>
  <c r="BL55" i="25"/>
  <c r="BK55" i="25"/>
  <c r="BJ55" i="25"/>
  <c r="BI55" i="25"/>
  <c r="BH55" i="25"/>
  <c r="BG55" i="25"/>
  <c r="BF55" i="25"/>
  <c r="BE55" i="25"/>
  <c r="BD55" i="25"/>
  <c r="BC55" i="25"/>
  <c r="BB55" i="25"/>
  <c r="BA55" i="25"/>
  <c r="AZ55" i="25"/>
  <c r="AY55" i="25"/>
  <c r="AX55" i="25"/>
  <c r="AW55" i="25"/>
  <c r="AV55" i="25"/>
  <c r="AU55" i="25"/>
  <c r="AT55" i="25"/>
  <c r="AS55" i="25"/>
  <c r="AR55" i="25"/>
  <c r="AQ55" i="25"/>
  <c r="AP55" i="25"/>
  <c r="AO55" i="25"/>
  <c r="AN55" i="25"/>
  <c r="AM55" i="25"/>
  <c r="AL55" i="25"/>
  <c r="AK55" i="25"/>
  <c r="AJ55" i="25"/>
  <c r="AI55" i="25"/>
  <c r="AH55" i="25"/>
  <c r="AG55" i="25"/>
  <c r="AF55" i="25"/>
  <c r="AE55" i="25"/>
  <c r="AD55" i="25"/>
  <c r="AC55" i="25"/>
  <c r="AB55" i="25"/>
  <c r="AA55" i="25"/>
  <c r="Z55" i="25"/>
  <c r="Y55" i="25"/>
  <c r="X55" i="25"/>
  <c r="W55" i="25"/>
  <c r="V55" i="25"/>
  <c r="U55" i="25"/>
  <c r="T55" i="25"/>
  <c r="S55" i="25"/>
  <c r="R55" i="25"/>
  <c r="Q55" i="25"/>
  <c r="P55" i="25"/>
  <c r="O55" i="25"/>
  <c r="N55" i="25"/>
  <c r="M55" i="25"/>
  <c r="L55" i="25"/>
  <c r="K55" i="25"/>
  <c r="J55" i="25"/>
  <c r="I55" i="25"/>
  <c r="H55" i="25"/>
  <c r="G55" i="25"/>
  <c r="F55" i="25"/>
  <c r="E55" i="25"/>
  <c r="D55" i="25"/>
  <c r="C55" i="25"/>
  <c r="B55" i="25"/>
  <c r="A55" i="25"/>
  <c r="BQ54" i="25"/>
  <c r="BP54" i="25"/>
  <c r="BO54" i="25"/>
  <c r="BN54" i="25"/>
  <c r="BM54" i="25"/>
  <c r="BL54" i="25"/>
  <c r="BK54" i="25"/>
  <c r="BJ54" i="25"/>
  <c r="BI54" i="25"/>
  <c r="BH54" i="25"/>
  <c r="BG54" i="25"/>
  <c r="BF54" i="25"/>
  <c r="BE54" i="25"/>
  <c r="BD54" i="25"/>
  <c r="BC54" i="25"/>
  <c r="BB54" i="25"/>
  <c r="BA54" i="25"/>
  <c r="AZ54" i="25"/>
  <c r="AY54" i="25"/>
  <c r="AX54" i="25"/>
  <c r="AW54" i="25"/>
  <c r="AV54" i="25"/>
  <c r="AU54" i="25"/>
  <c r="AT54" i="25"/>
  <c r="AS54" i="25"/>
  <c r="AR54" i="25"/>
  <c r="AQ54" i="25"/>
  <c r="AP54" i="25"/>
  <c r="AO54" i="25"/>
  <c r="AN54" i="25"/>
  <c r="AM54" i="25"/>
  <c r="AL54" i="25"/>
  <c r="AK54" i="25"/>
  <c r="AJ54" i="25"/>
  <c r="AI54" i="25"/>
  <c r="AH54" i="25"/>
  <c r="AG54" i="25"/>
  <c r="AF54" i="25"/>
  <c r="AE54" i="25"/>
  <c r="AD54" i="25"/>
  <c r="AC54" i="25"/>
  <c r="AB54" i="25"/>
  <c r="AA54" i="25"/>
  <c r="Z54" i="25"/>
  <c r="Y54" i="25"/>
  <c r="X54" i="25"/>
  <c r="W54" i="25"/>
  <c r="V54" i="25"/>
  <c r="U54" i="25"/>
  <c r="T54" i="25"/>
  <c r="S54" i="25"/>
  <c r="R54" i="25"/>
  <c r="Q54" i="25"/>
  <c r="P54" i="25"/>
  <c r="O54" i="25"/>
  <c r="N54" i="25"/>
  <c r="M54" i="25"/>
  <c r="L54" i="25"/>
  <c r="K54" i="25"/>
  <c r="J54" i="25"/>
  <c r="I54" i="25"/>
  <c r="H54" i="25"/>
  <c r="G54" i="25"/>
  <c r="F54" i="25"/>
  <c r="E54" i="25"/>
  <c r="D54" i="25"/>
  <c r="C54" i="25"/>
  <c r="B54" i="25"/>
  <c r="A54" i="25"/>
  <c r="BQ53" i="25"/>
  <c r="BP53" i="25"/>
  <c r="BO53" i="25"/>
  <c r="BN53" i="25"/>
  <c r="BM53" i="25"/>
  <c r="BL53" i="25"/>
  <c r="BK53" i="25"/>
  <c r="BJ53" i="25"/>
  <c r="BI53" i="25"/>
  <c r="BH53" i="25"/>
  <c r="BG53" i="25"/>
  <c r="BF53" i="25"/>
  <c r="BE53" i="25"/>
  <c r="BD53" i="25"/>
  <c r="BC53" i="25"/>
  <c r="BB53" i="25"/>
  <c r="BA53" i="25"/>
  <c r="AZ53" i="25"/>
  <c r="AY53" i="25"/>
  <c r="AX53" i="25"/>
  <c r="AW53" i="25"/>
  <c r="AV53" i="25"/>
  <c r="AU53" i="25"/>
  <c r="AT53" i="25"/>
  <c r="AS53" i="25"/>
  <c r="AR53" i="25"/>
  <c r="AQ53" i="25"/>
  <c r="AP53" i="25"/>
  <c r="AO53" i="25"/>
  <c r="AN53" i="25"/>
  <c r="AM53" i="25"/>
  <c r="AL53" i="25"/>
  <c r="AK53" i="25"/>
  <c r="AJ53" i="25"/>
  <c r="AI53" i="25"/>
  <c r="AH53" i="25"/>
  <c r="AG53" i="25"/>
  <c r="AF53" i="25"/>
  <c r="AE53" i="25"/>
  <c r="AD53" i="25"/>
  <c r="AC53" i="25"/>
  <c r="AB53" i="25"/>
  <c r="AA53" i="25"/>
  <c r="Z53" i="25"/>
  <c r="Y53" i="25"/>
  <c r="X53" i="25"/>
  <c r="W53" i="25"/>
  <c r="V53" i="25"/>
  <c r="U53" i="25"/>
  <c r="T53" i="25"/>
  <c r="S53" i="25"/>
  <c r="R53" i="25"/>
  <c r="Q53" i="25"/>
  <c r="P53" i="25"/>
  <c r="O53" i="25"/>
  <c r="N53" i="25"/>
  <c r="M53" i="25"/>
  <c r="L53" i="25"/>
  <c r="K53" i="25"/>
  <c r="J53" i="25"/>
  <c r="I53" i="25"/>
  <c r="H53" i="25"/>
  <c r="G53" i="25"/>
  <c r="F53" i="25"/>
  <c r="E53" i="25"/>
  <c r="D53" i="25"/>
  <c r="C53" i="25"/>
  <c r="B53" i="25"/>
  <c r="A53" i="25"/>
  <c r="BQ52" i="25"/>
  <c r="BP52" i="25"/>
  <c r="BO52" i="25"/>
  <c r="BN52" i="25"/>
  <c r="BM52" i="25"/>
  <c r="BL52" i="25"/>
  <c r="BK52" i="25"/>
  <c r="BJ52" i="25"/>
  <c r="BI52" i="25"/>
  <c r="BH52" i="25"/>
  <c r="BG52" i="25"/>
  <c r="BF52" i="25"/>
  <c r="BE52" i="25"/>
  <c r="BD52" i="25"/>
  <c r="BC52" i="25"/>
  <c r="BB52" i="25"/>
  <c r="BA52" i="25"/>
  <c r="AZ52" i="25"/>
  <c r="AY52" i="25"/>
  <c r="AX52" i="25"/>
  <c r="AW52" i="25"/>
  <c r="AV52" i="25"/>
  <c r="AU52" i="25"/>
  <c r="AT52" i="25"/>
  <c r="AS52" i="25"/>
  <c r="AR52" i="25"/>
  <c r="AQ52" i="25"/>
  <c r="AP52" i="25"/>
  <c r="AO52" i="25"/>
  <c r="AN52" i="25"/>
  <c r="AM52" i="25"/>
  <c r="AL52" i="25"/>
  <c r="AK52" i="25"/>
  <c r="AJ52" i="25"/>
  <c r="AI52" i="25"/>
  <c r="AH52" i="25"/>
  <c r="AG52" i="25"/>
  <c r="AF52" i="25"/>
  <c r="AE52" i="25"/>
  <c r="AD52" i="25"/>
  <c r="AC52" i="25"/>
  <c r="AB52" i="25"/>
  <c r="AA52" i="25"/>
  <c r="Z52" i="25"/>
  <c r="Y52" i="25"/>
  <c r="X52" i="25"/>
  <c r="W52" i="25"/>
  <c r="V52" i="25"/>
  <c r="U52" i="25"/>
  <c r="T52" i="25"/>
  <c r="S52" i="25"/>
  <c r="R52" i="25"/>
  <c r="Q52" i="25"/>
  <c r="P52" i="25"/>
  <c r="O52" i="25"/>
  <c r="N52" i="25"/>
  <c r="M52" i="25"/>
  <c r="L52" i="25"/>
  <c r="K52" i="25"/>
  <c r="J52" i="25"/>
  <c r="I52" i="25"/>
  <c r="H52" i="25"/>
  <c r="G52" i="25"/>
  <c r="F52" i="25"/>
  <c r="E52" i="25"/>
  <c r="D52" i="25"/>
  <c r="C52" i="25"/>
  <c r="B52" i="25"/>
  <c r="A52" i="25"/>
  <c r="BQ51" i="25"/>
  <c r="BP51" i="25"/>
  <c r="BO51" i="25"/>
  <c r="BN51" i="25"/>
  <c r="BM51" i="25"/>
  <c r="BL51" i="25"/>
  <c r="BK51" i="25"/>
  <c r="BJ51" i="25"/>
  <c r="BI51" i="25"/>
  <c r="BH51" i="25"/>
  <c r="BG51" i="25"/>
  <c r="BF51" i="25"/>
  <c r="BE51" i="25"/>
  <c r="BD51" i="25"/>
  <c r="BC51" i="25"/>
  <c r="BB51" i="25"/>
  <c r="BA51" i="25"/>
  <c r="AZ51" i="25"/>
  <c r="AY51" i="25"/>
  <c r="AX51" i="25"/>
  <c r="AW51" i="25"/>
  <c r="AV51" i="25"/>
  <c r="AU51" i="25"/>
  <c r="AT51" i="25"/>
  <c r="AS51" i="25"/>
  <c r="AR51" i="25"/>
  <c r="AQ51" i="25"/>
  <c r="AP51" i="25"/>
  <c r="AO51" i="25"/>
  <c r="AN51" i="25"/>
  <c r="AM51" i="25"/>
  <c r="AL51" i="25"/>
  <c r="AK51" i="25"/>
  <c r="AJ51" i="25"/>
  <c r="AI51" i="25"/>
  <c r="AH51" i="25"/>
  <c r="AG51" i="25"/>
  <c r="AF51" i="25"/>
  <c r="AE51" i="25"/>
  <c r="AD51" i="25"/>
  <c r="AC51" i="25"/>
  <c r="AB51" i="25"/>
  <c r="AA51" i="25"/>
  <c r="Z51" i="25"/>
  <c r="Y51" i="25"/>
  <c r="X51" i="25"/>
  <c r="W51" i="25"/>
  <c r="V51" i="25"/>
  <c r="U51" i="25"/>
  <c r="T51" i="25"/>
  <c r="S51" i="25"/>
  <c r="R51" i="25"/>
  <c r="Q51" i="25"/>
  <c r="P51" i="25"/>
  <c r="O51" i="25"/>
  <c r="N51" i="25"/>
  <c r="M51" i="25"/>
  <c r="L51" i="25"/>
  <c r="K51" i="25"/>
  <c r="J51" i="25"/>
  <c r="I51" i="25"/>
  <c r="H51" i="25"/>
  <c r="G51" i="25"/>
  <c r="F51" i="25"/>
  <c r="E51" i="25"/>
  <c r="D51" i="25"/>
  <c r="C51" i="25"/>
  <c r="B51" i="25"/>
  <c r="A51" i="25"/>
  <c r="BQ50" i="25"/>
  <c r="BP50" i="25"/>
  <c r="BO50" i="25"/>
  <c r="BN50" i="25"/>
  <c r="BM50" i="25"/>
  <c r="BL50" i="25"/>
  <c r="BK50" i="25"/>
  <c r="BJ50" i="25"/>
  <c r="BI50" i="25"/>
  <c r="BH50" i="25"/>
  <c r="BG50" i="25"/>
  <c r="BF50" i="25"/>
  <c r="BE50" i="25"/>
  <c r="BD50" i="25"/>
  <c r="BC50" i="25"/>
  <c r="BB50" i="25"/>
  <c r="BA50" i="25"/>
  <c r="AZ50" i="25"/>
  <c r="AY50" i="25"/>
  <c r="AX50" i="25"/>
  <c r="AW50" i="25"/>
  <c r="AV50" i="25"/>
  <c r="AU50" i="25"/>
  <c r="AT50" i="25"/>
  <c r="AS50" i="25"/>
  <c r="AR50" i="25"/>
  <c r="AQ50" i="25"/>
  <c r="AP50" i="25"/>
  <c r="AO50" i="25"/>
  <c r="AN50" i="25"/>
  <c r="AM50" i="25"/>
  <c r="AL50" i="25"/>
  <c r="AK50" i="25"/>
  <c r="AJ50" i="25"/>
  <c r="AI50" i="25"/>
  <c r="AH50" i="25"/>
  <c r="AG50" i="25"/>
  <c r="AF50" i="25"/>
  <c r="AE50" i="25"/>
  <c r="AD50" i="25"/>
  <c r="AC50" i="25"/>
  <c r="AB50" i="25"/>
  <c r="AA50" i="25"/>
  <c r="Z50" i="25"/>
  <c r="Y50" i="25"/>
  <c r="X50" i="25"/>
  <c r="W50" i="25"/>
  <c r="V50" i="25"/>
  <c r="U50" i="25"/>
  <c r="T50" i="25"/>
  <c r="S50" i="25"/>
  <c r="R50" i="25"/>
  <c r="Q50" i="25"/>
  <c r="P50" i="25"/>
  <c r="O50" i="25"/>
  <c r="N50" i="25"/>
  <c r="M50" i="25"/>
  <c r="L50" i="25"/>
  <c r="K50" i="25"/>
  <c r="J50" i="25"/>
  <c r="I50" i="25"/>
  <c r="H50" i="25"/>
  <c r="G50" i="25"/>
  <c r="F50" i="25"/>
  <c r="E50" i="25"/>
  <c r="D50" i="25"/>
  <c r="C50" i="25"/>
  <c r="B50" i="25"/>
  <c r="A50" i="25"/>
  <c r="BQ49" i="25"/>
  <c r="BP49" i="25"/>
  <c r="BO49" i="25"/>
  <c r="BN49" i="25"/>
  <c r="BM49" i="25"/>
  <c r="BL49" i="25"/>
  <c r="BK49" i="25"/>
  <c r="BJ49" i="25"/>
  <c r="BI49" i="25"/>
  <c r="BH49" i="25"/>
  <c r="BG49" i="25"/>
  <c r="BF49" i="25"/>
  <c r="BE49" i="25"/>
  <c r="BD49" i="25"/>
  <c r="BC49" i="25"/>
  <c r="BB49" i="25"/>
  <c r="BA49" i="25"/>
  <c r="AZ49" i="25"/>
  <c r="AY49" i="25"/>
  <c r="AX49" i="25"/>
  <c r="AW49" i="25"/>
  <c r="AV49" i="25"/>
  <c r="AU49" i="25"/>
  <c r="AT49" i="25"/>
  <c r="AS49" i="25"/>
  <c r="AR49" i="25"/>
  <c r="AQ49" i="25"/>
  <c r="AP49" i="25"/>
  <c r="AO49" i="25"/>
  <c r="AN49" i="25"/>
  <c r="AM49" i="25"/>
  <c r="AL49" i="25"/>
  <c r="AK49" i="25"/>
  <c r="AJ49" i="25"/>
  <c r="AI49" i="25"/>
  <c r="AH49" i="25"/>
  <c r="AG49" i="25"/>
  <c r="AF49" i="25"/>
  <c r="AE49" i="25"/>
  <c r="AD49" i="25"/>
  <c r="AC49" i="25"/>
  <c r="AB49" i="25"/>
  <c r="AA49" i="25"/>
  <c r="Z49" i="25"/>
  <c r="Y49" i="25"/>
  <c r="X49" i="25"/>
  <c r="W49" i="25"/>
  <c r="V49" i="25"/>
  <c r="U49" i="25"/>
  <c r="T49" i="25"/>
  <c r="S49" i="25"/>
  <c r="R49" i="25"/>
  <c r="Q49" i="25"/>
  <c r="P49" i="25"/>
  <c r="O49" i="25"/>
  <c r="N49" i="25"/>
  <c r="M49" i="25"/>
  <c r="L49" i="25"/>
  <c r="K49" i="25"/>
  <c r="J49" i="25"/>
  <c r="I49" i="25"/>
  <c r="H49" i="25"/>
  <c r="G49" i="25"/>
  <c r="F49" i="25"/>
  <c r="E49" i="25"/>
  <c r="D49" i="25"/>
  <c r="C49" i="25"/>
  <c r="B49" i="25"/>
  <c r="A49" i="25"/>
  <c r="BQ48" i="25"/>
  <c r="BP48" i="25"/>
  <c r="BO48" i="25"/>
  <c r="BN48" i="25"/>
  <c r="BM48" i="25"/>
  <c r="BL48" i="25"/>
  <c r="BK48" i="25"/>
  <c r="BJ48" i="25"/>
  <c r="BI48" i="25"/>
  <c r="BH48" i="25"/>
  <c r="BG48" i="25"/>
  <c r="BF48" i="25"/>
  <c r="BE48" i="25"/>
  <c r="BD48" i="25"/>
  <c r="BC48" i="25"/>
  <c r="BB48" i="25"/>
  <c r="BA48" i="25"/>
  <c r="AZ48" i="25"/>
  <c r="AY48" i="25"/>
  <c r="AX48" i="25"/>
  <c r="AW48" i="25"/>
  <c r="AV48" i="25"/>
  <c r="AU48" i="25"/>
  <c r="AT48" i="25"/>
  <c r="AS48" i="25"/>
  <c r="AR48" i="25"/>
  <c r="AQ48" i="25"/>
  <c r="AP48" i="25"/>
  <c r="AO48" i="25"/>
  <c r="AN48" i="25"/>
  <c r="AM48" i="25"/>
  <c r="AL48" i="25"/>
  <c r="AK48" i="25"/>
  <c r="AJ48" i="25"/>
  <c r="AI48" i="25"/>
  <c r="AH48" i="25"/>
  <c r="AG48" i="25"/>
  <c r="AF48" i="25"/>
  <c r="AE48" i="25"/>
  <c r="AD48" i="25"/>
  <c r="AC48" i="25"/>
  <c r="AB48" i="25"/>
  <c r="AA48" i="25"/>
  <c r="Z48" i="25"/>
  <c r="Y48" i="25"/>
  <c r="X48" i="25"/>
  <c r="W48" i="25"/>
  <c r="V48" i="25"/>
  <c r="U48" i="25"/>
  <c r="T48" i="25"/>
  <c r="S48" i="25"/>
  <c r="R48" i="25"/>
  <c r="Q48" i="25"/>
  <c r="P48" i="25"/>
  <c r="O48" i="25"/>
  <c r="N48" i="25"/>
  <c r="M48" i="25"/>
  <c r="L48" i="25"/>
  <c r="K48" i="25"/>
  <c r="J48" i="25"/>
  <c r="I48" i="25"/>
  <c r="H48" i="25"/>
  <c r="G48" i="25"/>
  <c r="F48" i="25"/>
  <c r="E48" i="25"/>
  <c r="D48" i="25"/>
  <c r="C48" i="25"/>
  <c r="B48" i="25"/>
  <c r="A48" i="25"/>
  <c r="BQ47" i="25"/>
  <c r="BP47" i="25"/>
  <c r="BO47" i="25"/>
  <c r="BN47" i="25"/>
  <c r="BM47" i="25"/>
  <c r="BL47" i="25"/>
  <c r="BK47" i="25"/>
  <c r="BJ47" i="25"/>
  <c r="BI47" i="25"/>
  <c r="BH47" i="25"/>
  <c r="BG47" i="25"/>
  <c r="BF47" i="25"/>
  <c r="BE47" i="25"/>
  <c r="BD47" i="25"/>
  <c r="BC47" i="25"/>
  <c r="BB47" i="25"/>
  <c r="BA47" i="25"/>
  <c r="AZ47" i="25"/>
  <c r="AY47" i="25"/>
  <c r="AX47" i="25"/>
  <c r="AW47" i="25"/>
  <c r="AV47" i="25"/>
  <c r="AU47" i="25"/>
  <c r="AT47" i="25"/>
  <c r="AS47" i="25"/>
  <c r="AR47" i="25"/>
  <c r="AQ47" i="25"/>
  <c r="AP47" i="25"/>
  <c r="AO47" i="25"/>
  <c r="AN47" i="25"/>
  <c r="AM47" i="25"/>
  <c r="AL47" i="25"/>
  <c r="AK47" i="25"/>
  <c r="AJ47" i="25"/>
  <c r="AI47" i="25"/>
  <c r="AH47" i="25"/>
  <c r="AG47" i="25"/>
  <c r="AF47" i="25"/>
  <c r="AE47" i="25"/>
  <c r="AD47" i="25"/>
  <c r="AC47" i="25"/>
  <c r="AB47" i="25"/>
  <c r="AA47" i="25"/>
  <c r="Z47" i="25"/>
  <c r="Y47" i="25"/>
  <c r="X47" i="25"/>
  <c r="W47" i="25"/>
  <c r="V47" i="25"/>
  <c r="U47" i="25"/>
  <c r="T47" i="25"/>
  <c r="S47" i="25"/>
  <c r="R47" i="25"/>
  <c r="Q47" i="25"/>
  <c r="P47" i="25"/>
  <c r="O47" i="25"/>
  <c r="N47" i="25"/>
  <c r="M47" i="25"/>
  <c r="L47" i="25"/>
  <c r="K47" i="25"/>
  <c r="J47" i="25"/>
  <c r="I47" i="25"/>
  <c r="H47" i="25"/>
  <c r="G47" i="25"/>
  <c r="F47" i="25"/>
  <c r="E47" i="25"/>
  <c r="D47" i="25"/>
  <c r="C47" i="25"/>
  <c r="B47" i="25"/>
  <c r="A47" i="25"/>
  <c r="BQ46" i="25"/>
  <c r="BP46" i="25"/>
  <c r="BO46" i="25"/>
  <c r="BN46" i="25"/>
  <c r="BM46" i="25"/>
  <c r="BL46" i="25"/>
  <c r="BK46" i="25"/>
  <c r="BJ46" i="25"/>
  <c r="BI46" i="25"/>
  <c r="BH46" i="25"/>
  <c r="BG46" i="25"/>
  <c r="BF46" i="25"/>
  <c r="BE46" i="25"/>
  <c r="BD46" i="25"/>
  <c r="BC46" i="25"/>
  <c r="BB46" i="25"/>
  <c r="BA46" i="25"/>
  <c r="AZ46" i="25"/>
  <c r="AY46" i="25"/>
  <c r="AX46" i="25"/>
  <c r="AW46" i="25"/>
  <c r="AV46" i="25"/>
  <c r="AU46" i="25"/>
  <c r="AT46" i="25"/>
  <c r="AS46" i="25"/>
  <c r="AR46" i="25"/>
  <c r="AQ46" i="25"/>
  <c r="AP46" i="25"/>
  <c r="AO46" i="25"/>
  <c r="AN46" i="25"/>
  <c r="AM46" i="25"/>
  <c r="AL46" i="25"/>
  <c r="AK46" i="25"/>
  <c r="AJ46" i="25"/>
  <c r="AI46" i="25"/>
  <c r="AH46" i="25"/>
  <c r="AG46" i="25"/>
  <c r="AF46" i="25"/>
  <c r="AE46" i="25"/>
  <c r="AD46" i="25"/>
  <c r="AC46" i="25"/>
  <c r="AB46" i="25"/>
  <c r="AA46" i="25"/>
  <c r="Z46" i="25"/>
  <c r="Y46" i="25"/>
  <c r="X46" i="25"/>
  <c r="W46" i="25"/>
  <c r="V46" i="25"/>
  <c r="U46" i="25"/>
  <c r="T46" i="25"/>
  <c r="S46" i="25"/>
  <c r="R46" i="25"/>
  <c r="Q46" i="25"/>
  <c r="P46" i="25"/>
  <c r="O46" i="25"/>
  <c r="N46" i="25"/>
  <c r="M46" i="25"/>
  <c r="L46" i="25"/>
  <c r="K46" i="25"/>
  <c r="J46" i="25"/>
  <c r="I46" i="25"/>
  <c r="H46" i="25"/>
  <c r="G46" i="25"/>
  <c r="F46" i="25"/>
  <c r="E46" i="25"/>
  <c r="D46" i="25"/>
  <c r="C46" i="25"/>
  <c r="B46" i="25"/>
  <c r="A46" i="25"/>
  <c r="BQ45" i="25"/>
  <c r="BP45" i="25"/>
  <c r="BO45" i="25"/>
  <c r="BN45" i="25"/>
  <c r="BM45" i="25"/>
  <c r="BL45" i="25"/>
  <c r="BK45" i="25"/>
  <c r="BJ45" i="25"/>
  <c r="BI45" i="25"/>
  <c r="BH45" i="25"/>
  <c r="BG45" i="25"/>
  <c r="BF45" i="25"/>
  <c r="BE45" i="25"/>
  <c r="BD45" i="25"/>
  <c r="BC45" i="25"/>
  <c r="BB45" i="25"/>
  <c r="BA45" i="25"/>
  <c r="AZ45" i="25"/>
  <c r="AY45" i="25"/>
  <c r="AX45" i="25"/>
  <c r="AW45" i="25"/>
  <c r="AV45" i="25"/>
  <c r="AU45" i="25"/>
  <c r="AT45" i="25"/>
  <c r="AS45" i="25"/>
  <c r="AR45" i="25"/>
  <c r="AQ45" i="25"/>
  <c r="AP45" i="25"/>
  <c r="AO45" i="25"/>
  <c r="AN45" i="25"/>
  <c r="AM45" i="25"/>
  <c r="AL45" i="25"/>
  <c r="AK45" i="25"/>
  <c r="AJ45" i="25"/>
  <c r="AI45" i="25"/>
  <c r="AH45" i="25"/>
  <c r="AG45" i="25"/>
  <c r="AF45" i="25"/>
  <c r="AE45" i="25"/>
  <c r="AD45" i="25"/>
  <c r="AC45" i="25"/>
  <c r="AB45" i="25"/>
  <c r="AA45" i="25"/>
  <c r="Z45" i="25"/>
  <c r="Y45" i="25"/>
  <c r="X45" i="25"/>
  <c r="W45" i="25"/>
  <c r="V45" i="25"/>
  <c r="U45" i="25"/>
  <c r="T45" i="25"/>
  <c r="S45" i="25"/>
  <c r="R45" i="25"/>
  <c r="Q45" i="25"/>
  <c r="P45" i="25"/>
  <c r="O45" i="25"/>
  <c r="N45" i="25"/>
  <c r="M45" i="25"/>
  <c r="L45" i="25"/>
  <c r="K45" i="25"/>
  <c r="J45" i="25"/>
  <c r="I45" i="25"/>
  <c r="H45" i="25"/>
  <c r="G45" i="25"/>
  <c r="F45" i="25"/>
  <c r="E45" i="25"/>
  <c r="D45" i="25"/>
  <c r="C45" i="25"/>
  <c r="B45" i="25"/>
  <c r="A45" i="25"/>
  <c r="BQ44" i="25"/>
  <c r="BP44" i="25"/>
  <c r="BO44" i="25"/>
  <c r="BN44" i="25"/>
  <c r="BM44" i="25"/>
  <c r="BL44" i="25"/>
  <c r="BK44" i="25"/>
  <c r="BJ44" i="25"/>
  <c r="BI44" i="25"/>
  <c r="BH44" i="25"/>
  <c r="BG44" i="25"/>
  <c r="BF44" i="25"/>
  <c r="BE44" i="25"/>
  <c r="BD44" i="25"/>
  <c r="BC44" i="25"/>
  <c r="BB44" i="25"/>
  <c r="BA44" i="25"/>
  <c r="AZ44" i="25"/>
  <c r="AY44" i="25"/>
  <c r="AX44" i="25"/>
  <c r="AW44" i="25"/>
  <c r="AV44" i="25"/>
  <c r="AU44" i="25"/>
  <c r="AT44" i="25"/>
  <c r="AS44" i="25"/>
  <c r="AR44" i="25"/>
  <c r="AQ44" i="25"/>
  <c r="AP44" i="25"/>
  <c r="AO44" i="25"/>
  <c r="AN44" i="25"/>
  <c r="AM44" i="25"/>
  <c r="AL44" i="25"/>
  <c r="AK44" i="25"/>
  <c r="AJ44" i="25"/>
  <c r="AI44" i="25"/>
  <c r="AH44" i="25"/>
  <c r="AG44" i="25"/>
  <c r="AF44" i="25"/>
  <c r="AE44" i="25"/>
  <c r="AD44" i="25"/>
  <c r="AC44" i="25"/>
  <c r="AB44" i="25"/>
  <c r="AA44" i="25"/>
  <c r="Z44" i="25"/>
  <c r="Y44" i="25"/>
  <c r="X44" i="25"/>
  <c r="W44" i="25"/>
  <c r="V44" i="25"/>
  <c r="U44" i="25"/>
  <c r="T44" i="25"/>
  <c r="S44" i="25"/>
  <c r="R44" i="25"/>
  <c r="Q44" i="25"/>
  <c r="P44" i="25"/>
  <c r="O44" i="25"/>
  <c r="N44" i="25"/>
  <c r="M44" i="25"/>
  <c r="L44" i="25"/>
  <c r="K44" i="25"/>
  <c r="J44" i="25"/>
  <c r="I44" i="25"/>
  <c r="H44" i="25"/>
  <c r="G44" i="25"/>
  <c r="F44" i="25"/>
  <c r="E44" i="25"/>
  <c r="D44" i="25"/>
  <c r="C44" i="25"/>
  <c r="B44" i="25"/>
  <c r="A44" i="25"/>
  <c r="BQ43" i="25"/>
  <c r="BP43" i="25"/>
  <c r="BO43" i="25"/>
  <c r="BN43" i="25"/>
  <c r="BM43" i="25"/>
  <c r="BL43" i="25"/>
  <c r="BK43" i="25"/>
  <c r="BJ43" i="25"/>
  <c r="BI43" i="25"/>
  <c r="BH43" i="25"/>
  <c r="BG43" i="25"/>
  <c r="BF43" i="25"/>
  <c r="BE43" i="25"/>
  <c r="BD43" i="25"/>
  <c r="BC43" i="25"/>
  <c r="BB43" i="25"/>
  <c r="BA43" i="25"/>
  <c r="AZ43" i="25"/>
  <c r="AY43" i="25"/>
  <c r="AX43" i="25"/>
  <c r="AW43" i="25"/>
  <c r="AV43" i="25"/>
  <c r="AU43" i="25"/>
  <c r="AT43" i="25"/>
  <c r="AS43" i="25"/>
  <c r="AR43" i="25"/>
  <c r="AQ43" i="25"/>
  <c r="AP43" i="25"/>
  <c r="AO43" i="25"/>
  <c r="AN43" i="25"/>
  <c r="AM43" i="25"/>
  <c r="AL43" i="25"/>
  <c r="AK43" i="25"/>
  <c r="AJ43" i="25"/>
  <c r="AI43" i="25"/>
  <c r="AH43" i="25"/>
  <c r="AG43" i="25"/>
  <c r="AF43" i="25"/>
  <c r="AE43" i="25"/>
  <c r="AD43" i="25"/>
  <c r="AC43" i="25"/>
  <c r="AB43" i="25"/>
  <c r="AA43" i="25"/>
  <c r="Z43" i="25"/>
  <c r="Y43" i="25"/>
  <c r="X43" i="25"/>
  <c r="W43" i="25"/>
  <c r="V43" i="25"/>
  <c r="U43" i="25"/>
  <c r="T43" i="25"/>
  <c r="S43" i="25"/>
  <c r="R43" i="25"/>
  <c r="Q43" i="25"/>
  <c r="P43" i="25"/>
  <c r="O43" i="25"/>
  <c r="N43" i="25"/>
  <c r="M43" i="25"/>
  <c r="L43" i="25"/>
  <c r="K43" i="25"/>
  <c r="J43" i="25"/>
  <c r="I43" i="25"/>
  <c r="H43" i="25"/>
  <c r="G43" i="25"/>
  <c r="F43" i="25"/>
  <c r="E43" i="25"/>
  <c r="D43" i="25"/>
  <c r="C43" i="25"/>
  <c r="B43" i="25"/>
  <c r="A43" i="25"/>
  <c r="BQ42" i="25"/>
  <c r="BP42" i="25"/>
  <c r="BO42" i="25"/>
  <c r="BN42" i="25"/>
  <c r="BM42" i="25"/>
  <c r="BL42" i="25"/>
  <c r="BK42" i="25"/>
  <c r="BJ42" i="25"/>
  <c r="BI42" i="25"/>
  <c r="BH42" i="25"/>
  <c r="BG42" i="25"/>
  <c r="BF42" i="25"/>
  <c r="BE42" i="25"/>
  <c r="BD42" i="25"/>
  <c r="BC42" i="25"/>
  <c r="BB42" i="25"/>
  <c r="BA42" i="25"/>
  <c r="AZ42" i="25"/>
  <c r="AY42" i="25"/>
  <c r="AX42" i="25"/>
  <c r="AW42" i="25"/>
  <c r="AV42" i="25"/>
  <c r="AU42" i="25"/>
  <c r="AT42" i="25"/>
  <c r="AS42" i="25"/>
  <c r="AR42" i="25"/>
  <c r="AQ42" i="25"/>
  <c r="AP42" i="25"/>
  <c r="AO42" i="25"/>
  <c r="AN42" i="25"/>
  <c r="AM42" i="25"/>
  <c r="AL42" i="25"/>
  <c r="AK42" i="25"/>
  <c r="AJ42" i="25"/>
  <c r="AI42" i="25"/>
  <c r="AH42" i="25"/>
  <c r="AG42" i="25"/>
  <c r="AF42" i="25"/>
  <c r="AE42" i="25"/>
  <c r="AD42" i="25"/>
  <c r="AC42" i="25"/>
  <c r="AB42" i="25"/>
  <c r="AA42" i="25"/>
  <c r="Z42" i="25"/>
  <c r="Y42" i="25"/>
  <c r="X42" i="25"/>
  <c r="W42" i="25"/>
  <c r="V42" i="25"/>
  <c r="U42" i="25"/>
  <c r="T42" i="25"/>
  <c r="S42" i="25"/>
  <c r="R42" i="25"/>
  <c r="Q42" i="25"/>
  <c r="P42" i="25"/>
  <c r="O42" i="25"/>
  <c r="N42" i="25"/>
  <c r="M42" i="25"/>
  <c r="L42" i="25"/>
  <c r="K42" i="25"/>
  <c r="J42" i="25"/>
  <c r="I42" i="25"/>
  <c r="H42" i="25"/>
  <c r="G42" i="25"/>
  <c r="F42" i="25"/>
  <c r="E42" i="25"/>
  <c r="D42" i="25"/>
  <c r="C42" i="25"/>
  <c r="B42" i="25"/>
  <c r="A42" i="25"/>
  <c r="BQ41" i="25"/>
  <c r="BP41" i="25"/>
  <c r="BO41" i="25"/>
  <c r="BN41" i="25"/>
  <c r="BM41" i="25"/>
  <c r="BL41" i="25"/>
  <c r="BK41" i="25"/>
  <c r="BJ41" i="25"/>
  <c r="BI41" i="25"/>
  <c r="BH41" i="25"/>
  <c r="BG41" i="25"/>
  <c r="BF41" i="25"/>
  <c r="BE41" i="25"/>
  <c r="BD41" i="25"/>
  <c r="BC41" i="25"/>
  <c r="BB41" i="25"/>
  <c r="BA41" i="25"/>
  <c r="AZ41" i="25"/>
  <c r="AY41" i="25"/>
  <c r="AX41" i="25"/>
  <c r="AW41" i="25"/>
  <c r="AV41" i="25"/>
  <c r="AU41" i="25"/>
  <c r="AT41" i="25"/>
  <c r="AS41" i="25"/>
  <c r="AR41" i="25"/>
  <c r="AQ41" i="25"/>
  <c r="AP41" i="25"/>
  <c r="AO41" i="25"/>
  <c r="AN41" i="25"/>
  <c r="AM41" i="25"/>
  <c r="AL41" i="25"/>
  <c r="AK41" i="25"/>
  <c r="AJ41" i="25"/>
  <c r="AI41" i="25"/>
  <c r="AH41" i="25"/>
  <c r="AG41" i="25"/>
  <c r="AF41" i="25"/>
  <c r="AE41" i="25"/>
  <c r="AD41" i="25"/>
  <c r="AC41" i="25"/>
  <c r="AB41" i="25"/>
  <c r="AA41" i="25"/>
  <c r="Z41" i="25"/>
  <c r="Y41" i="25"/>
  <c r="X41" i="25"/>
  <c r="W41" i="25"/>
  <c r="V41" i="25"/>
  <c r="U41" i="25"/>
  <c r="T41" i="25"/>
  <c r="S41" i="25"/>
  <c r="R41" i="25"/>
  <c r="Q41" i="25"/>
  <c r="P41" i="25"/>
  <c r="O41" i="25"/>
  <c r="N41" i="25"/>
  <c r="M41" i="25"/>
  <c r="L41" i="25"/>
  <c r="K41" i="25"/>
  <c r="J41" i="25"/>
  <c r="I41" i="25"/>
  <c r="H41" i="25"/>
  <c r="G41" i="25"/>
  <c r="F41" i="25"/>
  <c r="E41" i="25"/>
  <c r="D41" i="25"/>
  <c r="C41" i="25"/>
  <c r="B41" i="25"/>
  <c r="A41" i="25"/>
  <c r="BQ40" i="25"/>
  <c r="BP40" i="25"/>
  <c r="BO40" i="25"/>
  <c r="BN40" i="25"/>
  <c r="BM40" i="25"/>
  <c r="BL40" i="25"/>
  <c r="BK40" i="25"/>
  <c r="BJ40" i="25"/>
  <c r="BI40" i="25"/>
  <c r="BH40" i="25"/>
  <c r="BG40" i="25"/>
  <c r="BF40" i="25"/>
  <c r="BE40" i="25"/>
  <c r="BD40" i="25"/>
  <c r="BC40" i="25"/>
  <c r="BB40" i="25"/>
  <c r="BA40" i="25"/>
  <c r="AZ40" i="25"/>
  <c r="AY40" i="25"/>
  <c r="AX40" i="25"/>
  <c r="AW40" i="25"/>
  <c r="AV40" i="25"/>
  <c r="AU40" i="25"/>
  <c r="AT40" i="25"/>
  <c r="AS40" i="25"/>
  <c r="AR40" i="25"/>
  <c r="AQ40" i="25"/>
  <c r="AP40" i="25"/>
  <c r="AO40" i="25"/>
  <c r="AN40" i="25"/>
  <c r="AM40" i="25"/>
  <c r="AL40" i="25"/>
  <c r="AK40" i="25"/>
  <c r="AJ40" i="25"/>
  <c r="AI40" i="25"/>
  <c r="AH40" i="25"/>
  <c r="AG40" i="25"/>
  <c r="AF40" i="25"/>
  <c r="AE40" i="25"/>
  <c r="AD40" i="25"/>
  <c r="AC40" i="25"/>
  <c r="AB40" i="25"/>
  <c r="AA40" i="25"/>
  <c r="Z40" i="25"/>
  <c r="Y40" i="25"/>
  <c r="X40" i="25"/>
  <c r="W40" i="25"/>
  <c r="V40" i="25"/>
  <c r="U40" i="25"/>
  <c r="T40" i="25"/>
  <c r="S40" i="25"/>
  <c r="R40" i="25"/>
  <c r="Q40" i="25"/>
  <c r="P40" i="25"/>
  <c r="O40" i="25"/>
  <c r="N40" i="25"/>
  <c r="M40" i="25"/>
  <c r="L40" i="25"/>
  <c r="K40" i="25"/>
  <c r="J40" i="25"/>
  <c r="I40" i="25"/>
  <c r="H40" i="25"/>
  <c r="G40" i="25"/>
  <c r="F40" i="25"/>
  <c r="E40" i="25"/>
  <c r="D40" i="25"/>
  <c r="C40" i="25"/>
  <c r="B40" i="25"/>
  <c r="A40" i="25"/>
  <c r="BQ39" i="25"/>
  <c r="BP39" i="25"/>
  <c r="BO39" i="25"/>
  <c r="BN39" i="25"/>
  <c r="BM39" i="25"/>
  <c r="BL39" i="25"/>
  <c r="BK39" i="25"/>
  <c r="BJ39" i="25"/>
  <c r="BI39" i="25"/>
  <c r="BH39" i="25"/>
  <c r="BG39" i="25"/>
  <c r="BF39" i="25"/>
  <c r="BE39" i="25"/>
  <c r="BD39" i="25"/>
  <c r="BC39" i="25"/>
  <c r="BB39" i="25"/>
  <c r="BA39" i="25"/>
  <c r="AZ39" i="25"/>
  <c r="AY39" i="25"/>
  <c r="AX39" i="25"/>
  <c r="AW39" i="25"/>
  <c r="AV39" i="25"/>
  <c r="AU39" i="25"/>
  <c r="AT39" i="25"/>
  <c r="AS39" i="25"/>
  <c r="AR39" i="25"/>
  <c r="AQ39" i="25"/>
  <c r="AP39" i="25"/>
  <c r="AO39" i="25"/>
  <c r="AN39" i="25"/>
  <c r="AM39" i="25"/>
  <c r="AL39" i="25"/>
  <c r="AK39" i="25"/>
  <c r="AJ39" i="25"/>
  <c r="AI39" i="25"/>
  <c r="AH39" i="25"/>
  <c r="AG39" i="25"/>
  <c r="AF39" i="25"/>
  <c r="AE39" i="25"/>
  <c r="AD39" i="25"/>
  <c r="AC39" i="25"/>
  <c r="AB39" i="25"/>
  <c r="AA39" i="25"/>
  <c r="Z39" i="25"/>
  <c r="Y39" i="25"/>
  <c r="X39" i="25"/>
  <c r="W39" i="25"/>
  <c r="V39" i="25"/>
  <c r="U39" i="25"/>
  <c r="T39" i="25"/>
  <c r="S39" i="25"/>
  <c r="R39" i="25"/>
  <c r="Q39" i="25"/>
  <c r="P39" i="25"/>
  <c r="O39" i="25"/>
  <c r="N39" i="25"/>
  <c r="M39" i="25"/>
  <c r="L39" i="25"/>
  <c r="K39" i="25"/>
  <c r="J39" i="25"/>
  <c r="I39" i="25"/>
  <c r="H39" i="25"/>
  <c r="G39" i="25"/>
  <c r="F39" i="25"/>
  <c r="E39" i="25"/>
  <c r="D39" i="25"/>
  <c r="C39" i="25"/>
  <c r="B39" i="25"/>
  <c r="A39" i="25"/>
  <c r="BQ38" i="25"/>
  <c r="BP38" i="25"/>
  <c r="BO38" i="25"/>
  <c r="BN38" i="25"/>
  <c r="BM38" i="25"/>
  <c r="BL38" i="25"/>
  <c r="BK38" i="25"/>
  <c r="BJ38" i="25"/>
  <c r="BI38" i="25"/>
  <c r="BH38" i="25"/>
  <c r="BG38" i="25"/>
  <c r="BF38" i="25"/>
  <c r="BE38" i="25"/>
  <c r="BD38" i="25"/>
  <c r="BC38" i="25"/>
  <c r="BB38" i="25"/>
  <c r="BA38" i="25"/>
  <c r="AZ38" i="25"/>
  <c r="AY38" i="25"/>
  <c r="AX38" i="25"/>
  <c r="AW38" i="25"/>
  <c r="AV38" i="25"/>
  <c r="AU38" i="25"/>
  <c r="AT38" i="25"/>
  <c r="AS38" i="25"/>
  <c r="AR38" i="25"/>
  <c r="AQ38" i="25"/>
  <c r="AP38" i="25"/>
  <c r="AO38" i="25"/>
  <c r="AN38" i="25"/>
  <c r="AM38" i="25"/>
  <c r="AL38" i="25"/>
  <c r="AK38" i="25"/>
  <c r="AJ38" i="25"/>
  <c r="AI38" i="25"/>
  <c r="AH38" i="25"/>
  <c r="AG38" i="25"/>
  <c r="AF38" i="25"/>
  <c r="AE38" i="25"/>
  <c r="AD38" i="25"/>
  <c r="AC38" i="25"/>
  <c r="AB38" i="25"/>
  <c r="AA38" i="25"/>
  <c r="Z38" i="25"/>
  <c r="Y38" i="25"/>
  <c r="X38" i="25"/>
  <c r="W38" i="25"/>
  <c r="V38" i="25"/>
  <c r="U38" i="25"/>
  <c r="T38" i="25"/>
  <c r="S38" i="25"/>
  <c r="R38" i="25"/>
  <c r="Q38" i="25"/>
  <c r="P38" i="25"/>
  <c r="O38" i="25"/>
  <c r="N38" i="25"/>
  <c r="M38" i="25"/>
  <c r="L38" i="25"/>
  <c r="K38" i="25"/>
  <c r="J38" i="25"/>
  <c r="I38" i="25"/>
  <c r="H38" i="25"/>
  <c r="G38" i="25"/>
  <c r="F38" i="25"/>
  <c r="E38" i="25"/>
  <c r="D38" i="25"/>
  <c r="C38" i="25"/>
  <c r="B38" i="25"/>
  <c r="A38" i="25"/>
  <c r="BQ37" i="25"/>
  <c r="BP37" i="25"/>
  <c r="BO37" i="25"/>
  <c r="BN37" i="25"/>
  <c r="BM37" i="25"/>
  <c r="BL37" i="25"/>
  <c r="BK37" i="25"/>
  <c r="BJ37" i="25"/>
  <c r="BI37" i="25"/>
  <c r="BH37" i="25"/>
  <c r="BG37" i="25"/>
  <c r="BF37" i="25"/>
  <c r="BE37" i="25"/>
  <c r="BD37" i="25"/>
  <c r="BC37" i="25"/>
  <c r="BB37" i="25"/>
  <c r="BA37" i="25"/>
  <c r="AZ37" i="25"/>
  <c r="AY37" i="25"/>
  <c r="AX37" i="25"/>
  <c r="AW37" i="25"/>
  <c r="AV37" i="25"/>
  <c r="AU37" i="25"/>
  <c r="AT37" i="25"/>
  <c r="AS37" i="25"/>
  <c r="AR37" i="25"/>
  <c r="AQ37" i="25"/>
  <c r="AP37" i="25"/>
  <c r="AO37" i="25"/>
  <c r="AN37" i="25"/>
  <c r="AM37" i="25"/>
  <c r="AL37" i="25"/>
  <c r="AK37" i="25"/>
  <c r="AJ37" i="25"/>
  <c r="AI37" i="25"/>
  <c r="AH37" i="25"/>
  <c r="AG37" i="25"/>
  <c r="AF37" i="25"/>
  <c r="AE37" i="25"/>
  <c r="AD37" i="25"/>
  <c r="AC37" i="25"/>
  <c r="AB37" i="25"/>
  <c r="AA37" i="25"/>
  <c r="Z37" i="25"/>
  <c r="Y37" i="25"/>
  <c r="X37" i="25"/>
  <c r="W37" i="25"/>
  <c r="V37" i="25"/>
  <c r="U37" i="25"/>
  <c r="T37" i="25"/>
  <c r="S37" i="25"/>
  <c r="R37" i="25"/>
  <c r="Q37" i="25"/>
  <c r="P37" i="25"/>
  <c r="O37" i="25"/>
  <c r="N37" i="25"/>
  <c r="M37" i="25"/>
  <c r="L37" i="25"/>
  <c r="K37" i="25"/>
  <c r="J37" i="25"/>
  <c r="I37" i="25"/>
  <c r="H37" i="25"/>
  <c r="G37" i="25"/>
  <c r="F37" i="25"/>
  <c r="E37" i="25"/>
  <c r="D37" i="25"/>
  <c r="C37" i="25"/>
  <c r="B37" i="25"/>
  <c r="A37" i="25"/>
  <c r="BQ36" i="25"/>
  <c r="BP36" i="25"/>
  <c r="BO36" i="25"/>
  <c r="BN36" i="25"/>
  <c r="BM36" i="25"/>
  <c r="BL36" i="25"/>
  <c r="BK36" i="25"/>
  <c r="BJ36" i="25"/>
  <c r="BI36" i="25"/>
  <c r="BH36" i="25"/>
  <c r="BG36" i="25"/>
  <c r="BF36" i="25"/>
  <c r="BE36" i="25"/>
  <c r="BD36" i="25"/>
  <c r="BC36" i="25"/>
  <c r="BB36" i="25"/>
  <c r="BA36" i="25"/>
  <c r="AZ36" i="25"/>
  <c r="AY36" i="25"/>
  <c r="AX36" i="25"/>
  <c r="AW36" i="25"/>
  <c r="AV36" i="25"/>
  <c r="AU36" i="25"/>
  <c r="AT36" i="25"/>
  <c r="AS36" i="25"/>
  <c r="AR36" i="25"/>
  <c r="AQ36" i="25"/>
  <c r="AP36" i="25"/>
  <c r="AO36" i="25"/>
  <c r="AN36" i="25"/>
  <c r="AM36" i="25"/>
  <c r="AL36" i="25"/>
  <c r="AK36" i="25"/>
  <c r="AJ36" i="25"/>
  <c r="AI36" i="25"/>
  <c r="AH36" i="25"/>
  <c r="AG36" i="25"/>
  <c r="AF36" i="25"/>
  <c r="AE36" i="25"/>
  <c r="AD36" i="25"/>
  <c r="AC36" i="25"/>
  <c r="AB36" i="25"/>
  <c r="AA36" i="25"/>
  <c r="Z36" i="25"/>
  <c r="Y36" i="25"/>
  <c r="X36" i="25"/>
  <c r="W36" i="25"/>
  <c r="V36" i="25"/>
  <c r="U36" i="25"/>
  <c r="T36" i="25"/>
  <c r="S36" i="25"/>
  <c r="R36" i="25"/>
  <c r="Q36" i="25"/>
  <c r="P36" i="25"/>
  <c r="O36" i="25"/>
  <c r="N36" i="25"/>
  <c r="M36" i="25"/>
  <c r="L36" i="25"/>
  <c r="K36" i="25"/>
  <c r="J36" i="25"/>
  <c r="I36" i="25"/>
  <c r="H36" i="25"/>
  <c r="G36" i="25"/>
  <c r="F36" i="25"/>
  <c r="E36" i="25"/>
  <c r="D36" i="25"/>
  <c r="C36" i="25"/>
  <c r="B36" i="25"/>
  <c r="A36" i="25"/>
  <c r="BQ35" i="25"/>
  <c r="BP35" i="25"/>
  <c r="BO35" i="25"/>
  <c r="BN35" i="25"/>
  <c r="BM35" i="25"/>
  <c r="BL35" i="25"/>
  <c r="BK35" i="25"/>
  <c r="BJ35" i="25"/>
  <c r="BI35" i="25"/>
  <c r="BH35" i="25"/>
  <c r="BG35" i="25"/>
  <c r="BF35" i="25"/>
  <c r="BE35" i="25"/>
  <c r="BD35" i="25"/>
  <c r="BC35" i="25"/>
  <c r="BB35" i="25"/>
  <c r="BA35" i="25"/>
  <c r="AZ35" i="25"/>
  <c r="AY35" i="25"/>
  <c r="AX35" i="25"/>
  <c r="AW35" i="25"/>
  <c r="AV35" i="25"/>
  <c r="AU35" i="25"/>
  <c r="AT35" i="25"/>
  <c r="AS35" i="25"/>
  <c r="AR35" i="25"/>
  <c r="AQ35" i="25"/>
  <c r="AP35" i="25"/>
  <c r="AO35" i="25"/>
  <c r="AN35" i="25"/>
  <c r="AM35" i="25"/>
  <c r="AL35" i="25"/>
  <c r="AK35" i="25"/>
  <c r="AJ35" i="25"/>
  <c r="AI35" i="25"/>
  <c r="AH35" i="25"/>
  <c r="AG35" i="25"/>
  <c r="AF35" i="25"/>
  <c r="AE35" i="25"/>
  <c r="AD35" i="25"/>
  <c r="AC35" i="25"/>
  <c r="AB35" i="25"/>
  <c r="AA35" i="25"/>
  <c r="Z35" i="25"/>
  <c r="Y35" i="25"/>
  <c r="X35" i="25"/>
  <c r="W35" i="25"/>
  <c r="V35" i="25"/>
  <c r="U35" i="25"/>
  <c r="T35" i="25"/>
  <c r="S35" i="25"/>
  <c r="R35" i="25"/>
  <c r="Q35" i="25"/>
  <c r="P35" i="25"/>
  <c r="O35" i="25"/>
  <c r="N35" i="25"/>
  <c r="M35" i="25"/>
  <c r="L35" i="25"/>
  <c r="K35" i="25"/>
  <c r="J35" i="25"/>
  <c r="I35" i="25"/>
  <c r="H35" i="25"/>
  <c r="G35" i="25"/>
  <c r="F35" i="25"/>
  <c r="E35" i="25"/>
  <c r="D35" i="25"/>
  <c r="C35" i="25"/>
  <c r="B35" i="25"/>
  <c r="A35" i="25"/>
  <c r="BQ34" i="25"/>
  <c r="BP34" i="25"/>
  <c r="BO34" i="25"/>
  <c r="BN34" i="25"/>
  <c r="BM34" i="25"/>
  <c r="BL34" i="25"/>
  <c r="BK34" i="25"/>
  <c r="BJ34" i="25"/>
  <c r="BI34" i="25"/>
  <c r="BH34" i="25"/>
  <c r="BG34" i="25"/>
  <c r="BF34" i="25"/>
  <c r="BE34" i="25"/>
  <c r="BD34" i="25"/>
  <c r="BC34" i="25"/>
  <c r="BB34" i="25"/>
  <c r="BA34" i="25"/>
  <c r="AZ34" i="25"/>
  <c r="AY34" i="25"/>
  <c r="AX34" i="25"/>
  <c r="AW34" i="25"/>
  <c r="AV34" i="25"/>
  <c r="AU34" i="25"/>
  <c r="AT34" i="25"/>
  <c r="AS34" i="25"/>
  <c r="AR34" i="25"/>
  <c r="AQ34" i="25"/>
  <c r="AP34" i="25"/>
  <c r="AO34" i="25"/>
  <c r="AN34" i="25"/>
  <c r="AM34" i="25"/>
  <c r="AL34" i="25"/>
  <c r="AK34" i="25"/>
  <c r="AJ34" i="25"/>
  <c r="AI34" i="25"/>
  <c r="AH34" i="25"/>
  <c r="AG34" i="25"/>
  <c r="AF34" i="25"/>
  <c r="AE34" i="25"/>
  <c r="AD34" i="25"/>
  <c r="AC34" i="25"/>
  <c r="AB34" i="25"/>
  <c r="AA34" i="25"/>
  <c r="Z34" i="25"/>
  <c r="Y34" i="25"/>
  <c r="X34" i="25"/>
  <c r="W34" i="25"/>
  <c r="V34" i="25"/>
  <c r="U34" i="25"/>
  <c r="T34" i="25"/>
  <c r="S34" i="25"/>
  <c r="R34" i="25"/>
  <c r="Q34" i="25"/>
  <c r="P34" i="25"/>
  <c r="O34" i="25"/>
  <c r="N34" i="25"/>
  <c r="M34" i="25"/>
  <c r="L34" i="25"/>
  <c r="K34" i="25"/>
  <c r="J34" i="25"/>
  <c r="I34" i="25"/>
  <c r="H34" i="25"/>
  <c r="G34" i="25"/>
  <c r="F34" i="25"/>
  <c r="E34" i="25"/>
  <c r="D34" i="25"/>
  <c r="C34" i="25"/>
  <c r="B34" i="25"/>
  <c r="A34" i="25"/>
  <c r="BQ33" i="25"/>
  <c r="BP33" i="25"/>
  <c r="BO33" i="25"/>
  <c r="BN33" i="25"/>
  <c r="BM33" i="25"/>
  <c r="BL33" i="25"/>
  <c r="BK33" i="25"/>
  <c r="BJ33" i="25"/>
  <c r="BI33" i="25"/>
  <c r="BH33" i="25"/>
  <c r="BG33" i="25"/>
  <c r="BF33" i="25"/>
  <c r="BE33" i="25"/>
  <c r="BD33" i="25"/>
  <c r="BC33" i="25"/>
  <c r="BB33" i="25"/>
  <c r="BA33" i="25"/>
  <c r="AZ33" i="25"/>
  <c r="AY33" i="25"/>
  <c r="AX33" i="25"/>
  <c r="AW33" i="25"/>
  <c r="AV33" i="25"/>
  <c r="AU33" i="25"/>
  <c r="AT33" i="25"/>
  <c r="AS33" i="25"/>
  <c r="AR33" i="25"/>
  <c r="AQ33" i="25"/>
  <c r="AP33" i="25"/>
  <c r="AO33" i="25"/>
  <c r="AN33" i="25"/>
  <c r="AM33" i="25"/>
  <c r="AL33" i="25"/>
  <c r="AK33" i="25"/>
  <c r="AJ33" i="25"/>
  <c r="AI33" i="25"/>
  <c r="AH33" i="25"/>
  <c r="AG33" i="25"/>
  <c r="AF33" i="25"/>
  <c r="AE33" i="25"/>
  <c r="AD33" i="25"/>
  <c r="AC33" i="25"/>
  <c r="AB33" i="25"/>
  <c r="AA33" i="25"/>
  <c r="Z33" i="25"/>
  <c r="Y33" i="25"/>
  <c r="X33" i="25"/>
  <c r="W33" i="25"/>
  <c r="V33" i="25"/>
  <c r="U33" i="25"/>
  <c r="T33" i="25"/>
  <c r="S33" i="25"/>
  <c r="R33" i="25"/>
  <c r="Q33" i="25"/>
  <c r="P33" i="25"/>
  <c r="O33" i="25"/>
  <c r="N33" i="25"/>
  <c r="M33" i="25"/>
  <c r="L33" i="25"/>
  <c r="K33" i="25"/>
  <c r="J33" i="25"/>
  <c r="I33" i="25"/>
  <c r="H33" i="25"/>
  <c r="G33" i="25"/>
  <c r="F33" i="25"/>
  <c r="E33" i="25"/>
  <c r="D33" i="25"/>
  <c r="C33" i="25"/>
  <c r="B33" i="25"/>
  <c r="A33" i="25"/>
  <c r="BQ32" i="25"/>
  <c r="BP32" i="25"/>
  <c r="BO32" i="25"/>
  <c r="BN32" i="25"/>
  <c r="BM32" i="25"/>
  <c r="BL32" i="25"/>
  <c r="BK32" i="25"/>
  <c r="BJ32" i="25"/>
  <c r="BI32" i="25"/>
  <c r="BH32" i="25"/>
  <c r="BG32" i="25"/>
  <c r="BF32" i="25"/>
  <c r="BE32" i="25"/>
  <c r="BD32" i="25"/>
  <c r="BC32" i="25"/>
  <c r="BB32" i="25"/>
  <c r="BA32" i="25"/>
  <c r="AZ32" i="25"/>
  <c r="AY32" i="25"/>
  <c r="AX32" i="25"/>
  <c r="AW32" i="25"/>
  <c r="AV32" i="25"/>
  <c r="AU32" i="25"/>
  <c r="AT32" i="25"/>
  <c r="AS32" i="25"/>
  <c r="AR32" i="25"/>
  <c r="AQ32" i="25"/>
  <c r="AP32" i="25"/>
  <c r="AO32" i="25"/>
  <c r="AN32" i="25"/>
  <c r="AM32" i="25"/>
  <c r="AL32" i="25"/>
  <c r="AK32" i="25"/>
  <c r="AJ32" i="25"/>
  <c r="AI32" i="25"/>
  <c r="AH32" i="25"/>
  <c r="AG32" i="25"/>
  <c r="AF32" i="25"/>
  <c r="AE32" i="25"/>
  <c r="AD32" i="25"/>
  <c r="AC32" i="25"/>
  <c r="AB32" i="25"/>
  <c r="AA32" i="25"/>
  <c r="Z32" i="25"/>
  <c r="Y32" i="25"/>
  <c r="X32" i="25"/>
  <c r="W32" i="25"/>
  <c r="V32" i="25"/>
  <c r="U32" i="25"/>
  <c r="T32" i="25"/>
  <c r="S32" i="25"/>
  <c r="R32" i="25"/>
  <c r="Q32" i="25"/>
  <c r="P32" i="25"/>
  <c r="O32" i="25"/>
  <c r="N32" i="25"/>
  <c r="M32" i="25"/>
  <c r="L32" i="25"/>
  <c r="K32" i="25"/>
  <c r="J32" i="25"/>
  <c r="I32" i="25"/>
  <c r="H32" i="25"/>
  <c r="G32" i="25"/>
  <c r="F32" i="25"/>
  <c r="E32" i="25"/>
  <c r="D32" i="25"/>
  <c r="C32" i="25"/>
  <c r="B32" i="25"/>
  <c r="A32" i="25"/>
  <c r="BQ31" i="25"/>
  <c r="BP31" i="25"/>
  <c r="BO31" i="25"/>
  <c r="BN31" i="25"/>
  <c r="BM31" i="25"/>
  <c r="BL31" i="25"/>
  <c r="BK31" i="25"/>
  <c r="BJ31" i="25"/>
  <c r="BI31" i="25"/>
  <c r="BH31" i="25"/>
  <c r="BG31" i="25"/>
  <c r="BF31" i="25"/>
  <c r="BE31" i="25"/>
  <c r="BD31" i="25"/>
  <c r="BC31" i="25"/>
  <c r="BB31" i="25"/>
  <c r="BA31" i="25"/>
  <c r="AZ31" i="25"/>
  <c r="AY31" i="25"/>
  <c r="AX31" i="25"/>
  <c r="AW31" i="25"/>
  <c r="AV31" i="25"/>
  <c r="AU31" i="25"/>
  <c r="AT31" i="25"/>
  <c r="AS31" i="25"/>
  <c r="AR31" i="25"/>
  <c r="AQ31" i="25"/>
  <c r="AP31" i="25"/>
  <c r="AO31" i="25"/>
  <c r="AN31" i="25"/>
  <c r="AM31" i="25"/>
  <c r="AL31" i="25"/>
  <c r="AK31" i="25"/>
  <c r="AJ31" i="25"/>
  <c r="AI31" i="25"/>
  <c r="AH31" i="25"/>
  <c r="AG31" i="25"/>
  <c r="AF31" i="25"/>
  <c r="AE31" i="25"/>
  <c r="AD31" i="25"/>
  <c r="AC31" i="25"/>
  <c r="AB31" i="25"/>
  <c r="AA31" i="25"/>
  <c r="Z31" i="25"/>
  <c r="Y31" i="25"/>
  <c r="X31" i="25"/>
  <c r="W31" i="25"/>
  <c r="V31" i="25"/>
  <c r="U31" i="25"/>
  <c r="T31" i="25"/>
  <c r="S31" i="25"/>
  <c r="R31" i="25"/>
  <c r="Q31" i="25"/>
  <c r="P31" i="25"/>
  <c r="O31" i="25"/>
  <c r="N31" i="25"/>
  <c r="M31" i="25"/>
  <c r="L31" i="25"/>
  <c r="K31" i="25"/>
  <c r="J31" i="25"/>
  <c r="I31" i="25"/>
  <c r="H31" i="25"/>
  <c r="G31" i="25"/>
  <c r="F31" i="25"/>
  <c r="E31" i="25"/>
  <c r="D31" i="25"/>
  <c r="C31" i="25"/>
  <c r="B31" i="25"/>
  <c r="A31" i="25"/>
  <c r="BQ30" i="25"/>
  <c r="BP30" i="25"/>
  <c r="BO30" i="25"/>
  <c r="BN30" i="25"/>
  <c r="BM30" i="25"/>
  <c r="BL30" i="25"/>
  <c r="BK30" i="25"/>
  <c r="BJ30" i="25"/>
  <c r="BI30" i="25"/>
  <c r="BH30" i="25"/>
  <c r="BG30" i="25"/>
  <c r="BF30" i="25"/>
  <c r="BE30" i="25"/>
  <c r="BD30" i="25"/>
  <c r="BC30" i="25"/>
  <c r="BB30" i="25"/>
  <c r="BA30" i="25"/>
  <c r="AZ30" i="25"/>
  <c r="AY30" i="25"/>
  <c r="AX30" i="25"/>
  <c r="AW30" i="25"/>
  <c r="AV30" i="25"/>
  <c r="AU30" i="25"/>
  <c r="AT30" i="25"/>
  <c r="AS30" i="25"/>
  <c r="AR30" i="25"/>
  <c r="AQ30" i="25"/>
  <c r="AP30" i="25"/>
  <c r="AO30" i="25"/>
  <c r="AN30" i="25"/>
  <c r="AM30" i="25"/>
  <c r="AL30" i="25"/>
  <c r="AK30" i="25"/>
  <c r="AJ30" i="25"/>
  <c r="AI30" i="25"/>
  <c r="AH30" i="25"/>
  <c r="AG30" i="25"/>
  <c r="AF30" i="25"/>
  <c r="AE30" i="25"/>
  <c r="AD30" i="25"/>
  <c r="AC30" i="25"/>
  <c r="AB30" i="25"/>
  <c r="AA30" i="25"/>
  <c r="Z30" i="25"/>
  <c r="Y30" i="25"/>
  <c r="X30" i="25"/>
  <c r="W30" i="25"/>
  <c r="V30" i="25"/>
  <c r="U30" i="25"/>
  <c r="T30" i="25"/>
  <c r="S30" i="25"/>
  <c r="R30" i="25"/>
  <c r="Q30" i="25"/>
  <c r="P30" i="25"/>
  <c r="O30" i="25"/>
  <c r="N30" i="25"/>
  <c r="M30" i="25"/>
  <c r="L30" i="25"/>
  <c r="K30" i="25"/>
  <c r="J30" i="25"/>
  <c r="I30" i="25"/>
  <c r="H30" i="25"/>
  <c r="G30" i="25"/>
  <c r="F30" i="25"/>
  <c r="E30" i="25"/>
  <c r="D30" i="25"/>
  <c r="C30" i="25"/>
  <c r="B30" i="25"/>
  <c r="A30" i="25"/>
  <c r="BQ29" i="25"/>
  <c r="BP29" i="25"/>
  <c r="BO29" i="25"/>
  <c r="BN29" i="25"/>
  <c r="BM29" i="25"/>
  <c r="BL29" i="25"/>
  <c r="BK29" i="25"/>
  <c r="BJ29" i="25"/>
  <c r="BI29" i="25"/>
  <c r="BH29" i="25"/>
  <c r="BG29" i="25"/>
  <c r="BF29" i="25"/>
  <c r="BE29" i="25"/>
  <c r="BD29" i="25"/>
  <c r="BC29" i="25"/>
  <c r="BB29" i="25"/>
  <c r="BA29" i="25"/>
  <c r="AZ29" i="25"/>
  <c r="AY29" i="25"/>
  <c r="AX29" i="25"/>
  <c r="AW29" i="25"/>
  <c r="AV29" i="25"/>
  <c r="AU29" i="25"/>
  <c r="AT29" i="25"/>
  <c r="AS29" i="25"/>
  <c r="AR29" i="25"/>
  <c r="AQ29" i="25"/>
  <c r="AP29" i="25"/>
  <c r="AO29" i="25"/>
  <c r="AN29" i="25"/>
  <c r="AM29" i="25"/>
  <c r="AL29" i="25"/>
  <c r="AK29" i="25"/>
  <c r="AJ29" i="25"/>
  <c r="AI29" i="25"/>
  <c r="AH29" i="25"/>
  <c r="AG29" i="25"/>
  <c r="AF29" i="25"/>
  <c r="AE29" i="25"/>
  <c r="AD29" i="25"/>
  <c r="AC29" i="25"/>
  <c r="AB29" i="25"/>
  <c r="AA29" i="25"/>
  <c r="Z29" i="25"/>
  <c r="Y29" i="25"/>
  <c r="X29" i="25"/>
  <c r="W29" i="25"/>
  <c r="V29" i="25"/>
  <c r="U29" i="25"/>
  <c r="T29" i="25"/>
  <c r="S29" i="25"/>
  <c r="R29" i="25"/>
  <c r="Q29" i="25"/>
  <c r="P29" i="25"/>
  <c r="O29" i="25"/>
  <c r="N29" i="25"/>
  <c r="M29" i="25"/>
  <c r="L29" i="25"/>
  <c r="K29" i="25"/>
  <c r="J29" i="25"/>
  <c r="I29" i="25"/>
  <c r="H29" i="25"/>
  <c r="G29" i="25"/>
  <c r="F29" i="25"/>
  <c r="E29" i="25"/>
  <c r="D29" i="25"/>
  <c r="C29" i="25"/>
  <c r="B29" i="25"/>
  <c r="A29" i="25"/>
  <c r="BQ28" i="25"/>
  <c r="BP28" i="25"/>
  <c r="BO28" i="25"/>
  <c r="BN28" i="25"/>
  <c r="BM28" i="25"/>
  <c r="BL28" i="25"/>
  <c r="BK28" i="25"/>
  <c r="BJ28" i="25"/>
  <c r="BI28" i="25"/>
  <c r="BH28" i="25"/>
  <c r="BG28" i="25"/>
  <c r="BF28" i="25"/>
  <c r="BE28" i="25"/>
  <c r="BD28" i="25"/>
  <c r="BC28" i="25"/>
  <c r="BB28" i="25"/>
  <c r="BA28" i="25"/>
  <c r="AZ28" i="25"/>
  <c r="AY28" i="25"/>
  <c r="AX28" i="25"/>
  <c r="AW28" i="25"/>
  <c r="AV28" i="25"/>
  <c r="AU28" i="25"/>
  <c r="AT28" i="25"/>
  <c r="AS28" i="25"/>
  <c r="AR28" i="25"/>
  <c r="AQ28" i="25"/>
  <c r="AP28" i="25"/>
  <c r="AO28" i="25"/>
  <c r="AN28" i="25"/>
  <c r="AM28" i="25"/>
  <c r="AL28" i="25"/>
  <c r="AK28" i="25"/>
  <c r="AJ28" i="25"/>
  <c r="AI28" i="25"/>
  <c r="AH28" i="25"/>
  <c r="AG28" i="25"/>
  <c r="AF28" i="25"/>
  <c r="AE28" i="25"/>
  <c r="AD28" i="25"/>
  <c r="AC28" i="25"/>
  <c r="AB28" i="25"/>
  <c r="AA28" i="25"/>
  <c r="Z28" i="25"/>
  <c r="Y28" i="25"/>
  <c r="X28" i="25"/>
  <c r="W28" i="25"/>
  <c r="V28" i="25"/>
  <c r="U28" i="25"/>
  <c r="T28" i="25"/>
  <c r="S28" i="25"/>
  <c r="R28" i="25"/>
  <c r="Q28" i="25"/>
  <c r="P28" i="25"/>
  <c r="O28" i="25"/>
  <c r="N28" i="25"/>
  <c r="M28" i="25"/>
  <c r="L28" i="25"/>
  <c r="K28" i="25"/>
  <c r="J28" i="25"/>
  <c r="I28" i="25"/>
  <c r="H28" i="25"/>
  <c r="G28" i="25"/>
  <c r="F28" i="25"/>
  <c r="E28" i="25"/>
  <c r="D28" i="25"/>
  <c r="C28" i="25"/>
  <c r="B28" i="25"/>
  <c r="A28" i="25"/>
  <c r="BQ27" i="25"/>
  <c r="BP27" i="25"/>
  <c r="BO27" i="25"/>
  <c r="BN27" i="25"/>
  <c r="BM27" i="25"/>
  <c r="BL27" i="25"/>
  <c r="BK27" i="25"/>
  <c r="BJ27" i="25"/>
  <c r="BI27" i="25"/>
  <c r="BH27" i="25"/>
  <c r="BG27" i="25"/>
  <c r="BF27" i="25"/>
  <c r="BE27" i="25"/>
  <c r="BD27" i="25"/>
  <c r="BC27" i="25"/>
  <c r="BB27" i="25"/>
  <c r="BA27" i="25"/>
  <c r="AZ27" i="25"/>
  <c r="AY27" i="25"/>
  <c r="AX27" i="25"/>
  <c r="AW27" i="25"/>
  <c r="AV27" i="25"/>
  <c r="AU27" i="25"/>
  <c r="AT27" i="25"/>
  <c r="AS27" i="25"/>
  <c r="AR27" i="25"/>
  <c r="AQ27" i="25"/>
  <c r="AP27" i="25"/>
  <c r="AO27" i="25"/>
  <c r="AN27" i="25"/>
  <c r="AM27" i="25"/>
  <c r="AL27" i="25"/>
  <c r="AK27" i="25"/>
  <c r="AJ27" i="25"/>
  <c r="AI27" i="25"/>
  <c r="AH27" i="25"/>
  <c r="AG27" i="25"/>
  <c r="AF27" i="25"/>
  <c r="AE27" i="25"/>
  <c r="AD27" i="25"/>
  <c r="AC27" i="25"/>
  <c r="AB27" i="25"/>
  <c r="AA27" i="25"/>
  <c r="Z27" i="25"/>
  <c r="Y27" i="25"/>
  <c r="X27" i="25"/>
  <c r="W27" i="25"/>
  <c r="V27" i="25"/>
  <c r="U27" i="25"/>
  <c r="T27" i="25"/>
  <c r="S27" i="25"/>
  <c r="R27" i="25"/>
  <c r="Q27" i="25"/>
  <c r="P27" i="25"/>
  <c r="O27" i="25"/>
  <c r="N27" i="25"/>
  <c r="M27" i="25"/>
  <c r="L27" i="25"/>
  <c r="K27" i="25"/>
  <c r="J27" i="25"/>
  <c r="I27" i="25"/>
  <c r="H27" i="25"/>
  <c r="G27" i="25"/>
  <c r="F27" i="25"/>
  <c r="E27" i="25"/>
  <c r="D27" i="25"/>
  <c r="C27" i="25"/>
  <c r="B27" i="25"/>
  <c r="A27" i="25"/>
  <c r="BQ26" i="25"/>
  <c r="BP26" i="25"/>
  <c r="BO26" i="25"/>
  <c r="BN26" i="25"/>
  <c r="BM26" i="25"/>
  <c r="BL26" i="25"/>
  <c r="BK26" i="25"/>
  <c r="BJ26" i="25"/>
  <c r="BI26" i="25"/>
  <c r="BH26" i="25"/>
  <c r="BG26" i="25"/>
  <c r="BF26" i="25"/>
  <c r="BE26" i="25"/>
  <c r="BD26" i="25"/>
  <c r="BC26" i="25"/>
  <c r="BB26" i="25"/>
  <c r="BA26" i="25"/>
  <c r="AZ26" i="25"/>
  <c r="AY26" i="25"/>
  <c r="AX26" i="25"/>
  <c r="AW26" i="25"/>
  <c r="AV26" i="25"/>
  <c r="AU26" i="25"/>
  <c r="AT26" i="25"/>
  <c r="AS26" i="25"/>
  <c r="AR26" i="25"/>
  <c r="AQ26" i="25"/>
  <c r="AP26" i="25"/>
  <c r="AO26" i="25"/>
  <c r="AN26" i="25"/>
  <c r="AM26" i="25"/>
  <c r="AL26" i="25"/>
  <c r="AK26" i="25"/>
  <c r="AJ26" i="25"/>
  <c r="AI26" i="25"/>
  <c r="AH26" i="25"/>
  <c r="AG26" i="25"/>
  <c r="AF26" i="25"/>
  <c r="AE26" i="25"/>
  <c r="AD26" i="25"/>
  <c r="AC26" i="25"/>
  <c r="AB26" i="25"/>
  <c r="AA26" i="25"/>
  <c r="Z26" i="25"/>
  <c r="Y26" i="25"/>
  <c r="X26" i="25"/>
  <c r="W26" i="25"/>
  <c r="V26" i="25"/>
  <c r="U26" i="25"/>
  <c r="T26" i="25"/>
  <c r="S26" i="25"/>
  <c r="R26" i="25"/>
  <c r="Q26" i="25"/>
  <c r="P26" i="25"/>
  <c r="O26" i="25"/>
  <c r="N26" i="25"/>
  <c r="M26" i="25"/>
  <c r="L26" i="25"/>
  <c r="K26" i="25"/>
  <c r="J26" i="25"/>
  <c r="I26" i="25"/>
  <c r="H26" i="25"/>
  <c r="G26" i="25"/>
  <c r="F26" i="25"/>
  <c r="E26" i="25"/>
  <c r="D26" i="25"/>
  <c r="C26" i="25"/>
  <c r="B26" i="25"/>
  <c r="A26" i="25"/>
  <c r="BQ25" i="25"/>
  <c r="BP25" i="25"/>
  <c r="BO25" i="25"/>
  <c r="BN25" i="25"/>
  <c r="BM25" i="25"/>
  <c r="BL25" i="25"/>
  <c r="BK25" i="25"/>
  <c r="BJ25" i="25"/>
  <c r="BI25" i="25"/>
  <c r="BH25" i="25"/>
  <c r="BG25" i="25"/>
  <c r="BF25" i="25"/>
  <c r="BE25" i="25"/>
  <c r="BD25" i="25"/>
  <c r="BC25" i="25"/>
  <c r="BB25" i="25"/>
  <c r="BA25" i="25"/>
  <c r="AZ25" i="25"/>
  <c r="AY25" i="25"/>
  <c r="AX25" i="25"/>
  <c r="AW25" i="25"/>
  <c r="AV25" i="25"/>
  <c r="AU25" i="25"/>
  <c r="AT25" i="25"/>
  <c r="AS25" i="25"/>
  <c r="AR25" i="25"/>
  <c r="AQ25" i="25"/>
  <c r="AP25" i="25"/>
  <c r="AO25" i="25"/>
  <c r="AN25" i="25"/>
  <c r="AM25" i="25"/>
  <c r="AL25" i="25"/>
  <c r="AK25" i="25"/>
  <c r="AJ25" i="25"/>
  <c r="AI25" i="25"/>
  <c r="AH25" i="25"/>
  <c r="AG25" i="25"/>
  <c r="AF25" i="25"/>
  <c r="AE25" i="25"/>
  <c r="AD25" i="25"/>
  <c r="AC25" i="25"/>
  <c r="AB25" i="25"/>
  <c r="AA25" i="25"/>
  <c r="Z25" i="25"/>
  <c r="Y25" i="25"/>
  <c r="X25" i="25"/>
  <c r="W25" i="25"/>
  <c r="V25" i="25"/>
  <c r="U25" i="25"/>
  <c r="T25" i="25"/>
  <c r="S25" i="25"/>
  <c r="R25" i="25"/>
  <c r="Q25" i="25"/>
  <c r="P25" i="25"/>
  <c r="O25" i="25"/>
  <c r="N25" i="25"/>
  <c r="M25" i="25"/>
  <c r="L25" i="25"/>
  <c r="K25" i="25"/>
  <c r="J25" i="25"/>
  <c r="I25" i="25"/>
  <c r="H25" i="25"/>
  <c r="G25" i="25"/>
  <c r="F25" i="25"/>
  <c r="E25" i="25"/>
  <c r="D25" i="25"/>
  <c r="C25" i="25"/>
  <c r="B25" i="25"/>
  <c r="A25" i="25"/>
  <c r="BQ24" i="25"/>
  <c r="BP24" i="25"/>
  <c r="BO24" i="25"/>
  <c r="BN24" i="25"/>
  <c r="BM24" i="25"/>
  <c r="BL24" i="25"/>
  <c r="BK24" i="25"/>
  <c r="BJ24" i="25"/>
  <c r="BI24" i="25"/>
  <c r="BH24" i="25"/>
  <c r="BG24" i="25"/>
  <c r="BF24" i="25"/>
  <c r="BE24" i="25"/>
  <c r="BD24" i="25"/>
  <c r="BC24" i="25"/>
  <c r="BB24" i="25"/>
  <c r="BA24" i="25"/>
  <c r="AZ24" i="25"/>
  <c r="AY24" i="25"/>
  <c r="AX24" i="25"/>
  <c r="AW24" i="25"/>
  <c r="AV24" i="25"/>
  <c r="AU24" i="25"/>
  <c r="AT24" i="25"/>
  <c r="AS24" i="25"/>
  <c r="AR24" i="25"/>
  <c r="AQ24" i="25"/>
  <c r="AP24" i="25"/>
  <c r="AO24" i="25"/>
  <c r="AN24" i="25"/>
  <c r="AM24" i="25"/>
  <c r="AL24" i="25"/>
  <c r="AK24" i="25"/>
  <c r="AJ24" i="25"/>
  <c r="AI24" i="25"/>
  <c r="AH24" i="25"/>
  <c r="AG24" i="25"/>
  <c r="AF24" i="25"/>
  <c r="AE24" i="25"/>
  <c r="AD24" i="25"/>
  <c r="AC24" i="25"/>
  <c r="AB24" i="25"/>
  <c r="AA24" i="25"/>
  <c r="Z24" i="25"/>
  <c r="Y24" i="25"/>
  <c r="X24" i="25"/>
  <c r="W24" i="25"/>
  <c r="V24" i="25"/>
  <c r="U24" i="25"/>
  <c r="T24" i="25"/>
  <c r="S24" i="25"/>
  <c r="R24" i="25"/>
  <c r="Q24" i="25"/>
  <c r="P24" i="25"/>
  <c r="O24" i="25"/>
  <c r="N24" i="25"/>
  <c r="M24" i="25"/>
  <c r="L24" i="25"/>
  <c r="K24" i="25"/>
  <c r="J24" i="25"/>
  <c r="I24" i="25"/>
  <c r="H24" i="25"/>
  <c r="G24" i="25"/>
  <c r="F24" i="25"/>
  <c r="E24" i="25"/>
  <c r="D24" i="25"/>
  <c r="C24" i="25"/>
  <c r="B24" i="25"/>
  <c r="A24" i="25"/>
  <c r="BQ23" i="25"/>
  <c r="BP23" i="25"/>
  <c r="BO23" i="25"/>
  <c r="BN23" i="25"/>
  <c r="BM23" i="25"/>
  <c r="BL23" i="25"/>
  <c r="BK23" i="25"/>
  <c r="BJ23" i="25"/>
  <c r="BI23" i="25"/>
  <c r="BH23" i="25"/>
  <c r="BG23" i="25"/>
  <c r="BF23" i="25"/>
  <c r="BE23" i="25"/>
  <c r="BD23" i="25"/>
  <c r="BC23" i="25"/>
  <c r="BB23" i="25"/>
  <c r="BA23" i="25"/>
  <c r="AZ23" i="25"/>
  <c r="AY23" i="25"/>
  <c r="AX23" i="25"/>
  <c r="AW23" i="25"/>
  <c r="AV23" i="25"/>
  <c r="AU23" i="25"/>
  <c r="AT23" i="25"/>
  <c r="AS23" i="25"/>
  <c r="AR23" i="25"/>
  <c r="AQ23" i="25"/>
  <c r="AP23" i="25"/>
  <c r="AO23" i="25"/>
  <c r="AN23" i="25"/>
  <c r="AM23" i="25"/>
  <c r="AL23" i="25"/>
  <c r="AK23" i="25"/>
  <c r="AJ23" i="25"/>
  <c r="AI23" i="25"/>
  <c r="AH23" i="25"/>
  <c r="AG23" i="25"/>
  <c r="AF23" i="25"/>
  <c r="AE23" i="25"/>
  <c r="AD23" i="25"/>
  <c r="AC23" i="25"/>
  <c r="AB23" i="25"/>
  <c r="AA23" i="25"/>
  <c r="Z23" i="25"/>
  <c r="Y23" i="25"/>
  <c r="X23" i="25"/>
  <c r="W23" i="25"/>
  <c r="V23" i="25"/>
  <c r="U23" i="25"/>
  <c r="T23" i="25"/>
  <c r="S23" i="25"/>
  <c r="R23" i="25"/>
  <c r="Q23" i="25"/>
  <c r="P23" i="25"/>
  <c r="O23" i="25"/>
  <c r="N23" i="25"/>
  <c r="M23" i="25"/>
  <c r="L23" i="25"/>
  <c r="K23" i="25"/>
  <c r="J23" i="25"/>
  <c r="I23" i="25"/>
  <c r="H23" i="25"/>
  <c r="G23" i="25"/>
  <c r="F23" i="25"/>
  <c r="E23" i="25"/>
  <c r="D23" i="25"/>
  <c r="C23" i="25"/>
  <c r="B23" i="25"/>
  <c r="A23" i="25"/>
  <c r="BQ22" i="25"/>
  <c r="BP22" i="25"/>
  <c r="BO22" i="25"/>
  <c r="BN22" i="25"/>
  <c r="BM22" i="25"/>
  <c r="BL22" i="25"/>
  <c r="BK22" i="25"/>
  <c r="BJ22" i="25"/>
  <c r="BI22" i="25"/>
  <c r="BH22" i="25"/>
  <c r="BG22" i="25"/>
  <c r="BF22" i="25"/>
  <c r="BE22" i="25"/>
  <c r="BD22" i="25"/>
  <c r="BC22" i="25"/>
  <c r="BB22" i="25"/>
  <c r="BA22" i="25"/>
  <c r="AZ22" i="25"/>
  <c r="AY22" i="25"/>
  <c r="AX22" i="25"/>
  <c r="AW22" i="25"/>
  <c r="AV22" i="25"/>
  <c r="AU22" i="25"/>
  <c r="AT22" i="25"/>
  <c r="AS22" i="25"/>
  <c r="AR22" i="25"/>
  <c r="AQ22" i="25"/>
  <c r="AP22" i="25"/>
  <c r="AO22" i="25"/>
  <c r="AN22" i="25"/>
  <c r="AM22" i="25"/>
  <c r="AL22" i="25"/>
  <c r="AK22" i="25"/>
  <c r="AJ22" i="25"/>
  <c r="AI22" i="25"/>
  <c r="AH22" i="25"/>
  <c r="AG22" i="25"/>
  <c r="AF22" i="25"/>
  <c r="AE22" i="25"/>
  <c r="AD22" i="25"/>
  <c r="AC22" i="25"/>
  <c r="AB22" i="25"/>
  <c r="AA22" i="25"/>
  <c r="Z22" i="25"/>
  <c r="Y22" i="25"/>
  <c r="X22" i="25"/>
  <c r="W22" i="25"/>
  <c r="V22" i="25"/>
  <c r="U22" i="25"/>
  <c r="T22" i="25"/>
  <c r="S22" i="25"/>
  <c r="R22" i="25"/>
  <c r="Q22" i="25"/>
  <c r="P22" i="25"/>
  <c r="O22" i="25"/>
  <c r="N22" i="25"/>
  <c r="M22" i="25"/>
  <c r="L22" i="25"/>
  <c r="K22" i="25"/>
  <c r="J22" i="25"/>
  <c r="I22" i="25"/>
  <c r="H22" i="25"/>
  <c r="G22" i="25"/>
  <c r="F22" i="25"/>
  <c r="E22" i="25"/>
  <c r="D22" i="25"/>
  <c r="C22" i="25"/>
  <c r="B22" i="25"/>
  <c r="A22" i="25"/>
  <c r="BQ21" i="25"/>
  <c r="BP21" i="25"/>
  <c r="BO21" i="25"/>
  <c r="BN21" i="25"/>
  <c r="BM21" i="25"/>
  <c r="BL21" i="25"/>
  <c r="BK21" i="25"/>
  <c r="BJ21" i="25"/>
  <c r="BI21" i="25"/>
  <c r="BH21" i="25"/>
  <c r="BG21" i="25"/>
  <c r="BF21" i="25"/>
  <c r="BE21" i="25"/>
  <c r="BD21" i="25"/>
  <c r="BC21" i="25"/>
  <c r="BB21" i="25"/>
  <c r="BA21" i="25"/>
  <c r="AZ21" i="25"/>
  <c r="AY21" i="25"/>
  <c r="AX21" i="25"/>
  <c r="AW21" i="25"/>
  <c r="AV21" i="25"/>
  <c r="AU21" i="25"/>
  <c r="AT21" i="25"/>
  <c r="AS21" i="25"/>
  <c r="AR21" i="25"/>
  <c r="AQ21" i="25"/>
  <c r="AP21" i="25"/>
  <c r="AO21" i="25"/>
  <c r="AN21" i="25"/>
  <c r="AM21" i="25"/>
  <c r="AL21" i="25"/>
  <c r="AK21" i="25"/>
  <c r="AJ21" i="25"/>
  <c r="AI21" i="25"/>
  <c r="AH21" i="25"/>
  <c r="AG21" i="25"/>
  <c r="AF21" i="25"/>
  <c r="AE21" i="25"/>
  <c r="AD21" i="25"/>
  <c r="AC21" i="25"/>
  <c r="AB21" i="25"/>
  <c r="AA21" i="25"/>
  <c r="Z21" i="25"/>
  <c r="Y21" i="25"/>
  <c r="X21" i="25"/>
  <c r="W21" i="25"/>
  <c r="V21" i="25"/>
  <c r="U21" i="25"/>
  <c r="T21" i="25"/>
  <c r="S21" i="25"/>
  <c r="R21" i="25"/>
  <c r="Q21" i="25"/>
  <c r="P21" i="25"/>
  <c r="O21" i="25"/>
  <c r="N21" i="25"/>
  <c r="M21" i="25"/>
  <c r="L21" i="25"/>
  <c r="K21" i="25"/>
  <c r="J21" i="25"/>
  <c r="I21" i="25"/>
  <c r="H21" i="25"/>
  <c r="G21" i="25"/>
  <c r="F21" i="25"/>
  <c r="E21" i="25"/>
  <c r="D21" i="25"/>
  <c r="C21" i="25"/>
  <c r="B21" i="25"/>
  <c r="A21" i="25"/>
  <c r="BQ20" i="25"/>
  <c r="BP20" i="25"/>
  <c r="BO20" i="25"/>
  <c r="BN20" i="25"/>
  <c r="BM20" i="25"/>
  <c r="BL20" i="25"/>
  <c r="BK20" i="25"/>
  <c r="BJ20" i="25"/>
  <c r="BI20" i="25"/>
  <c r="BH20" i="25"/>
  <c r="BG20" i="25"/>
  <c r="BF20" i="25"/>
  <c r="BE20" i="25"/>
  <c r="BD20" i="25"/>
  <c r="BC20" i="25"/>
  <c r="BB20" i="25"/>
  <c r="BA20" i="25"/>
  <c r="AZ20" i="25"/>
  <c r="AY20" i="25"/>
  <c r="AX20" i="25"/>
  <c r="AW20" i="25"/>
  <c r="AV20" i="25"/>
  <c r="AU20" i="25"/>
  <c r="AT20" i="25"/>
  <c r="AS20" i="25"/>
  <c r="AR20" i="25"/>
  <c r="AQ20" i="25"/>
  <c r="AP20" i="25"/>
  <c r="AO20" i="25"/>
  <c r="AN20" i="25"/>
  <c r="AM20" i="25"/>
  <c r="AL20" i="25"/>
  <c r="AK20" i="25"/>
  <c r="AJ20" i="25"/>
  <c r="AI20" i="25"/>
  <c r="AH20" i="25"/>
  <c r="AG20" i="25"/>
  <c r="AF20" i="25"/>
  <c r="AE20" i="25"/>
  <c r="AD20" i="25"/>
  <c r="AC20" i="25"/>
  <c r="AB20" i="25"/>
  <c r="AA20" i="25"/>
  <c r="Z20" i="25"/>
  <c r="Y20" i="25"/>
  <c r="X20" i="25"/>
  <c r="W20" i="25"/>
  <c r="V20" i="25"/>
  <c r="U20" i="25"/>
  <c r="T20" i="25"/>
  <c r="S20" i="25"/>
  <c r="R20" i="25"/>
  <c r="Q20" i="25"/>
  <c r="P20" i="25"/>
  <c r="O20" i="25"/>
  <c r="N20" i="25"/>
  <c r="M20" i="25"/>
  <c r="L20" i="25"/>
  <c r="K20" i="25"/>
  <c r="J20" i="25"/>
  <c r="I20" i="25"/>
  <c r="H20" i="25"/>
  <c r="G20" i="25"/>
  <c r="F20" i="25"/>
  <c r="E20" i="25"/>
  <c r="D20" i="25"/>
  <c r="C20" i="25"/>
  <c r="B20" i="25"/>
  <c r="A20" i="25"/>
  <c r="BQ19" i="25"/>
  <c r="BP19" i="25"/>
  <c r="BO19" i="25"/>
  <c r="BN19" i="25"/>
  <c r="BM19" i="25"/>
  <c r="BL19" i="25"/>
  <c r="BK19" i="25"/>
  <c r="BJ19" i="25"/>
  <c r="BI19" i="25"/>
  <c r="BH19" i="25"/>
  <c r="BG19" i="25"/>
  <c r="BF19" i="25"/>
  <c r="BE19" i="25"/>
  <c r="BD19" i="25"/>
  <c r="BC19" i="25"/>
  <c r="BB19" i="25"/>
  <c r="BA19" i="25"/>
  <c r="AZ19" i="25"/>
  <c r="AY19" i="25"/>
  <c r="AX19" i="25"/>
  <c r="AW19" i="25"/>
  <c r="AV19" i="25"/>
  <c r="AU19" i="25"/>
  <c r="AT19" i="25"/>
  <c r="AS19" i="25"/>
  <c r="AR19" i="25"/>
  <c r="AQ19" i="25"/>
  <c r="AP19" i="25"/>
  <c r="AO19" i="25"/>
  <c r="AN19" i="25"/>
  <c r="AM19" i="25"/>
  <c r="AL19" i="25"/>
  <c r="AK19" i="25"/>
  <c r="AJ19" i="25"/>
  <c r="AI19" i="25"/>
  <c r="AH19" i="25"/>
  <c r="AG19" i="25"/>
  <c r="AF19" i="25"/>
  <c r="AE19" i="25"/>
  <c r="AD19" i="25"/>
  <c r="AC19" i="25"/>
  <c r="AB19" i="25"/>
  <c r="AA19" i="25"/>
  <c r="Z19" i="25"/>
  <c r="Y19" i="25"/>
  <c r="X19" i="25"/>
  <c r="W19" i="25"/>
  <c r="V19" i="25"/>
  <c r="U19" i="25"/>
  <c r="T19" i="25"/>
  <c r="S19" i="25"/>
  <c r="R19" i="25"/>
  <c r="Q19" i="25"/>
  <c r="P19" i="25"/>
  <c r="O19" i="25"/>
  <c r="N19" i="25"/>
  <c r="M19" i="25"/>
  <c r="L19" i="25"/>
  <c r="K19" i="25"/>
  <c r="J19" i="25"/>
  <c r="I19" i="25"/>
  <c r="H19" i="25"/>
  <c r="G19" i="25"/>
  <c r="F19" i="25"/>
  <c r="E19" i="25"/>
  <c r="D19" i="25"/>
  <c r="C19" i="25"/>
  <c r="B19" i="25"/>
  <c r="A19" i="25"/>
  <c r="BQ18" i="25"/>
  <c r="BP18" i="25"/>
  <c r="BO18" i="25"/>
  <c r="BN18" i="25"/>
  <c r="BM18" i="25"/>
  <c r="BL18" i="25"/>
  <c r="BK18" i="25"/>
  <c r="BJ18" i="25"/>
  <c r="BI18" i="25"/>
  <c r="BH18" i="25"/>
  <c r="BG18" i="25"/>
  <c r="BF18" i="25"/>
  <c r="BE18" i="25"/>
  <c r="BD18" i="25"/>
  <c r="BC18" i="25"/>
  <c r="BB18" i="25"/>
  <c r="BA18" i="25"/>
  <c r="AZ18" i="25"/>
  <c r="AY18" i="25"/>
  <c r="AX18" i="25"/>
  <c r="AW18" i="25"/>
  <c r="AV18" i="25"/>
  <c r="AU18" i="25"/>
  <c r="AT18" i="25"/>
  <c r="AS18" i="25"/>
  <c r="AR18" i="25"/>
  <c r="AQ18" i="25"/>
  <c r="AP18" i="25"/>
  <c r="AO18" i="25"/>
  <c r="AN18" i="25"/>
  <c r="AM18" i="25"/>
  <c r="AL18" i="25"/>
  <c r="AK18" i="25"/>
  <c r="AJ18" i="25"/>
  <c r="AI18" i="25"/>
  <c r="AH18" i="25"/>
  <c r="AG18" i="25"/>
  <c r="AF18" i="25"/>
  <c r="AE18" i="25"/>
  <c r="AD18" i="25"/>
  <c r="AC18" i="25"/>
  <c r="AB18" i="25"/>
  <c r="AA18" i="25"/>
  <c r="Z18" i="25"/>
  <c r="Y18" i="25"/>
  <c r="X18" i="25"/>
  <c r="W18" i="25"/>
  <c r="V18" i="25"/>
  <c r="U18" i="25"/>
  <c r="T18" i="25"/>
  <c r="S18" i="25"/>
  <c r="R18" i="25"/>
  <c r="Q18" i="25"/>
  <c r="P18" i="25"/>
  <c r="O18" i="25"/>
  <c r="N18" i="25"/>
  <c r="M18" i="25"/>
  <c r="L18" i="25"/>
  <c r="K18" i="25"/>
  <c r="J18" i="25"/>
  <c r="I18" i="25"/>
  <c r="H18" i="25"/>
  <c r="G18" i="25"/>
  <c r="F18" i="25"/>
  <c r="E18" i="25"/>
  <c r="D18" i="25"/>
  <c r="C18" i="25"/>
  <c r="B18" i="25"/>
  <c r="A18" i="25"/>
  <c r="BQ17" i="25"/>
  <c r="BP17" i="25"/>
  <c r="BO17" i="25"/>
  <c r="BN17" i="25"/>
  <c r="BM17" i="25"/>
  <c r="BL17" i="25"/>
  <c r="BK17" i="25"/>
  <c r="BJ17" i="25"/>
  <c r="BI17" i="25"/>
  <c r="BH17" i="25"/>
  <c r="BG17" i="25"/>
  <c r="BF17" i="25"/>
  <c r="BE17" i="25"/>
  <c r="BD17" i="25"/>
  <c r="BC17" i="25"/>
  <c r="BB17" i="25"/>
  <c r="BA17" i="25"/>
  <c r="AZ17" i="25"/>
  <c r="AY17" i="25"/>
  <c r="AX17" i="25"/>
  <c r="AW17" i="25"/>
  <c r="AV17" i="25"/>
  <c r="AU17" i="25"/>
  <c r="AT17" i="25"/>
  <c r="AS17" i="25"/>
  <c r="AR17" i="25"/>
  <c r="AQ17" i="25"/>
  <c r="AP17" i="25"/>
  <c r="AO17" i="25"/>
  <c r="AN17" i="25"/>
  <c r="AM17" i="25"/>
  <c r="AL17" i="25"/>
  <c r="AK17" i="25"/>
  <c r="AJ17" i="25"/>
  <c r="AI17" i="25"/>
  <c r="AH17" i="25"/>
  <c r="AG17" i="25"/>
  <c r="AF17" i="25"/>
  <c r="AE17" i="25"/>
  <c r="AD17" i="25"/>
  <c r="AC17" i="25"/>
  <c r="AB17" i="25"/>
  <c r="AA17" i="25"/>
  <c r="Z17" i="25"/>
  <c r="Y17" i="25"/>
  <c r="X17" i="25"/>
  <c r="W17" i="25"/>
  <c r="V17" i="25"/>
  <c r="U17" i="25"/>
  <c r="T17" i="25"/>
  <c r="S17" i="25"/>
  <c r="R17" i="25"/>
  <c r="Q17" i="25"/>
  <c r="P17" i="25"/>
  <c r="O17" i="25"/>
  <c r="N17" i="25"/>
  <c r="M17" i="25"/>
  <c r="L17" i="25"/>
  <c r="K17" i="25"/>
  <c r="J17" i="25"/>
  <c r="I17" i="25"/>
  <c r="H17" i="25"/>
  <c r="G17" i="25"/>
  <c r="F17" i="25"/>
  <c r="E17" i="25"/>
  <c r="D17" i="25"/>
  <c r="C17" i="25"/>
  <c r="B17" i="25"/>
  <c r="A17" i="25"/>
  <c r="BQ16" i="25"/>
  <c r="BP16" i="25"/>
  <c r="BO16" i="25"/>
  <c r="BN16" i="25"/>
  <c r="BM16" i="25"/>
  <c r="BL16" i="25"/>
  <c r="BK16" i="25"/>
  <c r="BJ16" i="25"/>
  <c r="BI16" i="25"/>
  <c r="BH16" i="25"/>
  <c r="BG16" i="25"/>
  <c r="BF16" i="25"/>
  <c r="BE16" i="25"/>
  <c r="BD16" i="25"/>
  <c r="BC16" i="25"/>
  <c r="BB16" i="25"/>
  <c r="BA16" i="25"/>
  <c r="AZ16" i="25"/>
  <c r="AY16" i="25"/>
  <c r="AX16" i="25"/>
  <c r="AW16" i="25"/>
  <c r="AV16" i="25"/>
  <c r="AU16" i="25"/>
  <c r="AT16" i="25"/>
  <c r="AS16" i="25"/>
  <c r="AR16" i="25"/>
  <c r="AQ16" i="25"/>
  <c r="AP16" i="25"/>
  <c r="AO16" i="25"/>
  <c r="AN16" i="25"/>
  <c r="AM16" i="25"/>
  <c r="AL16" i="25"/>
  <c r="AK16" i="25"/>
  <c r="AJ16" i="25"/>
  <c r="AI16" i="25"/>
  <c r="AH16" i="25"/>
  <c r="AG16" i="25"/>
  <c r="AF16" i="25"/>
  <c r="AE16" i="25"/>
  <c r="AD16" i="25"/>
  <c r="AC16" i="25"/>
  <c r="AB16" i="25"/>
  <c r="AA16" i="25"/>
  <c r="Z16" i="25"/>
  <c r="Y16" i="25"/>
  <c r="X16" i="25"/>
  <c r="W16" i="25"/>
  <c r="V16" i="25"/>
  <c r="U16" i="25"/>
  <c r="T16" i="25"/>
  <c r="S16" i="25"/>
  <c r="R16" i="25"/>
  <c r="Q16" i="25"/>
  <c r="P16" i="25"/>
  <c r="O16" i="25"/>
  <c r="N16" i="25"/>
  <c r="M16" i="25"/>
  <c r="L16" i="25"/>
  <c r="K16" i="25"/>
  <c r="J16" i="25"/>
  <c r="I16" i="25"/>
  <c r="H16" i="25"/>
  <c r="G16" i="25"/>
  <c r="F16" i="25"/>
  <c r="E16" i="25"/>
  <c r="D16" i="25"/>
  <c r="C16" i="25"/>
  <c r="B16" i="25"/>
  <c r="A16" i="25"/>
  <c r="BQ15" i="25"/>
  <c r="BP15" i="25"/>
  <c r="BO15" i="25"/>
  <c r="BN15" i="25"/>
  <c r="BM15" i="25"/>
  <c r="BL15" i="25"/>
  <c r="BK15" i="25"/>
  <c r="BJ15" i="25"/>
  <c r="BI15" i="25"/>
  <c r="BH15" i="25"/>
  <c r="BG15" i="25"/>
  <c r="BF15" i="25"/>
  <c r="BE15" i="25"/>
  <c r="BD15" i="25"/>
  <c r="BC15" i="25"/>
  <c r="BB15" i="25"/>
  <c r="BA15" i="25"/>
  <c r="AZ15" i="25"/>
  <c r="AY15" i="25"/>
  <c r="AX15" i="25"/>
  <c r="AW15" i="25"/>
  <c r="AV15" i="25"/>
  <c r="AU15" i="25"/>
  <c r="AT15" i="25"/>
  <c r="AS15" i="25"/>
  <c r="AR15" i="25"/>
  <c r="AQ15" i="25"/>
  <c r="AP15" i="25"/>
  <c r="AO15" i="25"/>
  <c r="AN15" i="25"/>
  <c r="AM15" i="25"/>
  <c r="AL15" i="25"/>
  <c r="AK15" i="25"/>
  <c r="AJ15" i="25"/>
  <c r="AI15" i="25"/>
  <c r="AH15" i="25"/>
  <c r="AG15" i="25"/>
  <c r="AF15" i="25"/>
  <c r="AE15" i="25"/>
  <c r="AD15" i="25"/>
  <c r="AC15" i="25"/>
  <c r="AB15" i="25"/>
  <c r="AA15" i="25"/>
  <c r="Z15" i="25"/>
  <c r="Y15" i="25"/>
  <c r="X15" i="25"/>
  <c r="W15" i="25"/>
  <c r="V15" i="25"/>
  <c r="U15" i="25"/>
  <c r="T15" i="25"/>
  <c r="S15" i="25"/>
  <c r="R15" i="25"/>
  <c r="Q15" i="25"/>
  <c r="P15" i="25"/>
  <c r="O15" i="25"/>
  <c r="N15" i="25"/>
  <c r="M15" i="25"/>
  <c r="L15" i="25"/>
  <c r="K15" i="25"/>
  <c r="J15" i="25"/>
  <c r="I15" i="25"/>
  <c r="H15" i="25"/>
  <c r="G15" i="25"/>
  <c r="F15" i="25"/>
  <c r="E15" i="25"/>
  <c r="D15" i="25"/>
  <c r="C15" i="25"/>
  <c r="B15" i="25"/>
  <c r="A15" i="25"/>
  <c r="BQ14" i="25"/>
  <c r="BP14" i="25"/>
  <c r="BO14" i="25"/>
  <c r="BN14" i="25"/>
  <c r="BM14" i="25"/>
  <c r="BL14" i="25"/>
  <c r="BK14" i="25"/>
  <c r="BJ14" i="25"/>
  <c r="BI14" i="25"/>
  <c r="BH14" i="25"/>
  <c r="BG14" i="25"/>
  <c r="BF14" i="25"/>
  <c r="BE14" i="25"/>
  <c r="BD14" i="25"/>
  <c r="BC14" i="25"/>
  <c r="BB14" i="25"/>
  <c r="BA14" i="25"/>
  <c r="AZ14" i="25"/>
  <c r="AY14" i="25"/>
  <c r="AX14" i="25"/>
  <c r="AW14" i="25"/>
  <c r="AV14" i="25"/>
  <c r="AU14" i="25"/>
  <c r="AT14" i="25"/>
  <c r="AS14" i="25"/>
  <c r="AR14" i="25"/>
  <c r="AQ14" i="25"/>
  <c r="AP14" i="25"/>
  <c r="AO14" i="25"/>
  <c r="AN14" i="25"/>
  <c r="AM14" i="25"/>
  <c r="AL14" i="25"/>
  <c r="AK14" i="25"/>
  <c r="AJ14" i="25"/>
  <c r="AI14" i="25"/>
  <c r="AH14" i="25"/>
  <c r="AG14" i="25"/>
  <c r="AF14" i="25"/>
  <c r="AE14" i="25"/>
  <c r="AD14" i="25"/>
  <c r="AC14" i="25"/>
  <c r="AB14" i="25"/>
  <c r="AA14" i="25"/>
  <c r="Z14" i="25"/>
  <c r="Y14" i="25"/>
  <c r="X14" i="25"/>
  <c r="W14" i="25"/>
  <c r="V14" i="25"/>
  <c r="U14" i="25"/>
  <c r="T14" i="25"/>
  <c r="S14" i="25"/>
  <c r="R14" i="25"/>
  <c r="Q14" i="25"/>
  <c r="P14" i="25"/>
  <c r="O14" i="25"/>
  <c r="N14" i="25"/>
  <c r="M14" i="25"/>
  <c r="L14" i="25"/>
  <c r="K14" i="25"/>
  <c r="J14" i="25"/>
  <c r="I14" i="25"/>
  <c r="H14" i="25"/>
  <c r="G14" i="25"/>
  <c r="F14" i="25"/>
  <c r="E14" i="25"/>
  <c r="D14" i="25"/>
  <c r="C14" i="25"/>
  <c r="B14" i="25"/>
  <c r="A14" i="25"/>
  <c r="BQ13" i="25"/>
  <c r="BP13" i="25"/>
  <c r="BO13" i="25"/>
  <c r="BN13" i="25"/>
  <c r="BM13" i="25"/>
  <c r="BL13" i="25"/>
  <c r="BK13" i="25"/>
  <c r="BJ13" i="25"/>
  <c r="BI13" i="25"/>
  <c r="BH13" i="25"/>
  <c r="BG13" i="25"/>
  <c r="BF13" i="25"/>
  <c r="BE13" i="25"/>
  <c r="BD13" i="25"/>
  <c r="BC13" i="25"/>
  <c r="BB13" i="25"/>
  <c r="BA13" i="25"/>
  <c r="AZ13" i="25"/>
  <c r="AY13" i="25"/>
  <c r="AX13" i="25"/>
  <c r="AW13" i="25"/>
  <c r="AV13" i="25"/>
  <c r="AU13" i="25"/>
  <c r="AT13" i="25"/>
  <c r="AS13" i="25"/>
  <c r="AR13" i="25"/>
  <c r="AQ13" i="25"/>
  <c r="AP13" i="25"/>
  <c r="AO13" i="25"/>
  <c r="AN13" i="25"/>
  <c r="AM13" i="25"/>
  <c r="AL13" i="25"/>
  <c r="AK13" i="25"/>
  <c r="AJ13" i="25"/>
  <c r="AI13" i="25"/>
  <c r="AH13" i="25"/>
  <c r="AG13" i="25"/>
  <c r="AF13" i="25"/>
  <c r="AE13" i="25"/>
  <c r="AD13" i="25"/>
  <c r="AC13" i="25"/>
  <c r="AB13" i="25"/>
  <c r="AA13" i="25"/>
  <c r="Z13" i="25"/>
  <c r="Y13" i="25"/>
  <c r="X13" i="25"/>
  <c r="W13" i="25"/>
  <c r="V13" i="25"/>
  <c r="U13" i="25"/>
  <c r="T13" i="25"/>
  <c r="S13" i="25"/>
  <c r="R13" i="25"/>
  <c r="Q13" i="25"/>
  <c r="P13" i="25"/>
  <c r="O13" i="25"/>
  <c r="N13" i="25"/>
  <c r="M13" i="25"/>
  <c r="L13" i="25"/>
  <c r="K13" i="25"/>
  <c r="J13" i="25"/>
  <c r="I13" i="25"/>
  <c r="H13" i="25"/>
  <c r="G13" i="25"/>
  <c r="F13" i="25"/>
  <c r="E13" i="25"/>
  <c r="D13" i="25"/>
  <c r="C13" i="25"/>
  <c r="B13" i="25"/>
  <c r="A13" i="25"/>
  <c r="BQ12" i="25"/>
  <c r="BP12" i="25"/>
  <c r="BO12" i="25"/>
  <c r="BN12" i="25"/>
  <c r="BM12" i="25"/>
  <c r="BL12" i="25"/>
  <c r="BK12" i="25"/>
  <c r="BJ12" i="25"/>
  <c r="BI12" i="25"/>
  <c r="BH12" i="25"/>
  <c r="BG12" i="25"/>
  <c r="BF12" i="25"/>
  <c r="BE12" i="25"/>
  <c r="BD12" i="25"/>
  <c r="BC12" i="25"/>
  <c r="BB12" i="25"/>
  <c r="BA12" i="25"/>
  <c r="AZ12" i="25"/>
  <c r="AY12" i="25"/>
  <c r="AX12" i="25"/>
  <c r="AW12" i="25"/>
  <c r="AV12" i="25"/>
  <c r="AU12" i="25"/>
  <c r="AT12" i="25"/>
  <c r="AS12" i="25"/>
  <c r="AR12" i="25"/>
  <c r="AQ12" i="25"/>
  <c r="AP12" i="25"/>
  <c r="AO12" i="25"/>
  <c r="AN12" i="25"/>
  <c r="AM12" i="25"/>
  <c r="AL12" i="25"/>
  <c r="AK12" i="25"/>
  <c r="AJ12" i="25"/>
  <c r="AI12" i="25"/>
  <c r="AH12" i="25"/>
  <c r="AG12" i="25"/>
  <c r="AF12" i="25"/>
  <c r="AE12" i="25"/>
  <c r="AD12" i="25"/>
  <c r="AC12" i="25"/>
  <c r="AB12" i="25"/>
  <c r="AA12" i="25"/>
  <c r="Z12" i="25"/>
  <c r="Y12" i="25"/>
  <c r="X12" i="25"/>
  <c r="W12" i="25"/>
  <c r="V12" i="25"/>
  <c r="U12" i="25"/>
  <c r="T12" i="25"/>
  <c r="S12" i="25"/>
  <c r="R12" i="25"/>
  <c r="Q12" i="25"/>
  <c r="P12" i="25"/>
  <c r="O12" i="25"/>
  <c r="N12" i="25"/>
  <c r="M12" i="25"/>
  <c r="L12" i="25"/>
  <c r="K12" i="25"/>
  <c r="J12" i="25"/>
  <c r="I12" i="25"/>
  <c r="H12" i="25"/>
  <c r="G12" i="25"/>
  <c r="F12" i="25"/>
  <c r="E12" i="25"/>
  <c r="D12" i="25"/>
  <c r="C12" i="25"/>
  <c r="B12" i="25"/>
  <c r="A12" i="25"/>
  <c r="BQ11" i="25"/>
  <c r="BP11" i="25"/>
  <c r="BO11" i="25"/>
  <c r="BN11" i="25"/>
  <c r="BM11" i="25"/>
  <c r="BL11" i="25"/>
  <c r="BK11" i="25"/>
  <c r="BJ11" i="25"/>
  <c r="BI11" i="25"/>
  <c r="BH11" i="25"/>
  <c r="BG11" i="25"/>
  <c r="BF11" i="25"/>
  <c r="BE11" i="25"/>
  <c r="BD11" i="25"/>
  <c r="BC11" i="25"/>
  <c r="BB11" i="25"/>
  <c r="BA11" i="25"/>
  <c r="AZ11" i="25"/>
  <c r="AY11" i="25"/>
  <c r="AX11" i="25"/>
  <c r="AW11" i="25"/>
  <c r="AV11" i="25"/>
  <c r="AU11" i="25"/>
  <c r="AT11" i="25"/>
  <c r="AS11" i="25"/>
  <c r="AR11" i="25"/>
  <c r="AQ11" i="25"/>
  <c r="AP11" i="25"/>
  <c r="AO11" i="25"/>
  <c r="AN11" i="25"/>
  <c r="AM11" i="25"/>
  <c r="AL11" i="25"/>
  <c r="AK11" i="25"/>
  <c r="AJ11" i="25"/>
  <c r="AI11" i="25"/>
  <c r="AH11" i="25"/>
  <c r="AG11" i="25"/>
  <c r="AF11" i="25"/>
  <c r="AE11" i="25"/>
  <c r="AD11" i="25"/>
  <c r="AC11" i="25"/>
  <c r="AB11" i="25"/>
  <c r="AA11" i="25"/>
  <c r="Z11" i="25"/>
  <c r="Y11" i="25"/>
  <c r="X11" i="25"/>
  <c r="W11" i="25"/>
  <c r="V11" i="25"/>
  <c r="U11" i="25"/>
  <c r="T11" i="25"/>
  <c r="S11" i="25"/>
  <c r="R11" i="25"/>
  <c r="Q11" i="25"/>
  <c r="P11" i="25"/>
  <c r="O11" i="25"/>
  <c r="N11" i="25"/>
  <c r="M11" i="25"/>
  <c r="L11" i="25"/>
  <c r="K11" i="25"/>
  <c r="J11" i="25"/>
  <c r="I11" i="25"/>
  <c r="H11" i="25"/>
  <c r="G11" i="25"/>
  <c r="F11" i="25"/>
  <c r="E11" i="25"/>
  <c r="D11" i="25"/>
  <c r="C11" i="25"/>
  <c r="B11" i="25"/>
  <c r="A11" i="25"/>
  <c r="BQ10" i="25"/>
  <c r="BP10" i="25"/>
  <c r="BO10" i="25"/>
  <c r="BN10" i="25"/>
  <c r="BM10" i="25"/>
  <c r="BL10" i="25"/>
  <c r="BK10" i="25"/>
  <c r="BJ10" i="25"/>
  <c r="BI10" i="25"/>
  <c r="BH10" i="25"/>
  <c r="BG10" i="25"/>
  <c r="BF10" i="25"/>
  <c r="BE10" i="25"/>
  <c r="BD10" i="25"/>
  <c r="BC10" i="25"/>
  <c r="BB10" i="25"/>
  <c r="BA10" i="25"/>
  <c r="AZ10" i="25"/>
  <c r="AY10" i="25"/>
  <c r="AX10" i="25"/>
  <c r="AW10" i="25"/>
  <c r="AV10" i="25"/>
  <c r="AU10" i="25"/>
  <c r="AT10" i="25"/>
  <c r="AS10" i="25"/>
  <c r="AR10" i="25"/>
  <c r="AQ10" i="25"/>
  <c r="AP10" i="25"/>
  <c r="AO10" i="25"/>
  <c r="AN10" i="25"/>
  <c r="AM10" i="25"/>
  <c r="AL10" i="25"/>
  <c r="AK10" i="25"/>
  <c r="AJ10" i="25"/>
  <c r="AI10" i="25"/>
  <c r="AH10" i="25"/>
  <c r="AG10" i="25"/>
  <c r="AF10" i="25"/>
  <c r="AE10" i="25"/>
  <c r="AD10" i="25"/>
  <c r="AC10" i="25"/>
  <c r="AB10" i="25"/>
  <c r="AA10" i="25"/>
  <c r="Z10" i="25"/>
  <c r="Y10" i="25"/>
  <c r="X10" i="25"/>
  <c r="W10" i="25"/>
  <c r="V10" i="25"/>
  <c r="U10" i="25"/>
  <c r="T10" i="25"/>
  <c r="S10" i="25"/>
  <c r="R10" i="25"/>
  <c r="Q10" i="25"/>
  <c r="P10" i="25"/>
  <c r="O10" i="25"/>
  <c r="N10" i="25"/>
  <c r="M10" i="25"/>
  <c r="L10" i="25"/>
  <c r="K10" i="25"/>
  <c r="J10" i="25"/>
  <c r="I10" i="25"/>
  <c r="H10" i="25"/>
  <c r="G10" i="25"/>
  <c r="F10" i="25"/>
  <c r="E10" i="25"/>
  <c r="D10" i="25"/>
  <c r="C10" i="25"/>
  <c r="B10" i="25"/>
  <c r="A10" i="25"/>
  <c r="BQ9" i="25"/>
  <c r="BP9" i="25"/>
  <c r="BO9" i="25"/>
  <c r="BN9" i="25"/>
  <c r="BM9" i="25"/>
  <c r="BL9" i="25"/>
  <c r="BK9" i="25"/>
  <c r="BJ9" i="25"/>
  <c r="BI9" i="25"/>
  <c r="BH9" i="25"/>
  <c r="BG9" i="25"/>
  <c r="BF9" i="25"/>
  <c r="BE9" i="25"/>
  <c r="BD9" i="25"/>
  <c r="BC9" i="25"/>
  <c r="BB9" i="25"/>
  <c r="BA9" i="25"/>
  <c r="AZ9" i="25"/>
  <c r="AY9" i="25"/>
  <c r="AX9" i="25"/>
  <c r="AW9" i="25"/>
  <c r="AV9" i="25"/>
  <c r="AU9" i="25"/>
  <c r="AT9" i="25"/>
  <c r="AS9" i="25"/>
  <c r="AR9" i="25"/>
  <c r="AQ9" i="25"/>
  <c r="AP9" i="25"/>
  <c r="AO9" i="25"/>
  <c r="AN9" i="25"/>
  <c r="AM9" i="25"/>
  <c r="AL9" i="25"/>
  <c r="AK9" i="25"/>
  <c r="AJ9" i="25"/>
  <c r="AI9" i="25"/>
  <c r="AH9" i="25"/>
  <c r="AG9" i="25"/>
  <c r="AF9" i="25"/>
  <c r="AE9" i="25"/>
  <c r="AD9" i="25"/>
  <c r="AC9" i="25"/>
  <c r="AB9" i="25"/>
  <c r="AA9" i="25"/>
  <c r="Z9" i="25"/>
  <c r="Y9" i="25"/>
  <c r="X9" i="25"/>
  <c r="W9" i="25"/>
  <c r="V9" i="25"/>
  <c r="U9" i="25"/>
  <c r="T9" i="25"/>
  <c r="S9" i="25"/>
  <c r="R9" i="25"/>
  <c r="Q9" i="25"/>
  <c r="P9" i="25"/>
  <c r="O9" i="25"/>
  <c r="N9" i="25"/>
  <c r="M9" i="25"/>
  <c r="L9" i="25"/>
  <c r="K9" i="25"/>
  <c r="J9" i="25"/>
  <c r="I9" i="25"/>
  <c r="H9" i="25"/>
  <c r="G9" i="25"/>
  <c r="F9" i="25"/>
  <c r="E9" i="25"/>
  <c r="D9" i="25"/>
  <c r="C9" i="25"/>
  <c r="B9" i="25"/>
  <c r="A9" i="25"/>
  <c r="BQ8" i="25"/>
  <c r="BP8" i="25"/>
  <c r="BO8" i="25"/>
  <c r="BN8" i="25"/>
  <c r="BM8" i="25"/>
  <c r="BL8" i="25"/>
  <c r="BK8" i="25"/>
  <c r="BJ8" i="25"/>
  <c r="BI8" i="25"/>
  <c r="BH8" i="25"/>
  <c r="BG8" i="25"/>
  <c r="BF8" i="25"/>
  <c r="BE8" i="25"/>
  <c r="BD8" i="25"/>
  <c r="BC8" i="25"/>
  <c r="BB8" i="25"/>
  <c r="BA8" i="25"/>
  <c r="AZ8" i="25"/>
  <c r="AY8" i="25"/>
  <c r="AX8" i="25"/>
  <c r="AW8" i="25"/>
  <c r="AV8" i="25"/>
  <c r="AU8" i="25"/>
  <c r="AT8" i="25"/>
  <c r="AS8" i="25"/>
  <c r="AR8" i="25"/>
  <c r="AQ8" i="25"/>
  <c r="AP8" i="25"/>
  <c r="AO8" i="25"/>
  <c r="AN8" i="25"/>
  <c r="AM8" i="25"/>
  <c r="AL8" i="25"/>
  <c r="AK8" i="25"/>
  <c r="AJ8" i="25"/>
  <c r="AI8" i="25"/>
  <c r="AH8" i="25"/>
  <c r="AG8" i="25"/>
  <c r="AF8" i="25"/>
  <c r="AE8" i="25"/>
  <c r="AD8" i="25"/>
  <c r="AC8" i="25"/>
  <c r="AB8" i="25"/>
  <c r="AA8" i="25"/>
  <c r="Z8" i="25"/>
  <c r="Y8" i="25"/>
  <c r="X8" i="25"/>
  <c r="W8" i="25"/>
  <c r="V8" i="25"/>
  <c r="U8" i="25"/>
  <c r="T8" i="25"/>
  <c r="S8" i="25"/>
  <c r="R8" i="25"/>
  <c r="Q8" i="25"/>
  <c r="P8" i="25"/>
  <c r="O8" i="25"/>
  <c r="N8" i="25"/>
  <c r="M8" i="25"/>
  <c r="L8" i="25"/>
  <c r="K8" i="25"/>
  <c r="J8" i="25"/>
  <c r="I8" i="25"/>
  <c r="H8" i="25"/>
  <c r="G8" i="25"/>
  <c r="F8" i="25"/>
  <c r="E8" i="25"/>
  <c r="D8" i="25"/>
  <c r="C8" i="25"/>
  <c r="B8" i="25"/>
  <c r="A8" i="25"/>
  <c r="BQ7" i="25"/>
  <c r="BP7" i="25"/>
  <c r="BO7" i="25"/>
  <c r="BN7" i="25"/>
  <c r="BM7" i="25"/>
  <c r="BL7" i="25"/>
  <c r="BK7" i="25"/>
  <c r="BJ7" i="25"/>
  <c r="BI7" i="25"/>
  <c r="BH7" i="25"/>
  <c r="BG7" i="25"/>
  <c r="BF7" i="25"/>
  <c r="BE7" i="25"/>
  <c r="BD7" i="25"/>
  <c r="BC7" i="25"/>
  <c r="BB7" i="25"/>
  <c r="BA7" i="25"/>
  <c r="AZ7" i="25"/>
  <c r="AY7" i="25"/>
  <c r="AX7" i="25"/>
  <c r="AW7" i="25"/>
  <c r="AV7" i="25"/>
  <c r="AU7" i="25"/>
  <c r="AT7" i="25"/>
  <c r="AS7" i="25"/>
  <c r="AR7" i="25"/>
  <c r="AQ7" i="25"/>
  <c r="AP7" i="25"/>
  <c r="AO7" i="25"/>
  <c r="AN7" i="25"/>
  <c r="AM7" i="25"/>
  <c r="AL7" i="25"/>
  <c r="AK7" i="25"/>
  <c r="AJ7" i="25"/>
  <c r="AI7" i="25"/>
  <c r="AH7" i="25"/>
  <c r="AG7" i="25"/>
  <c r="AF7" i="25"/>
  <c r="AE7" i="25"/>
  <c r="AD7" i="25"/>
  <c r="AC7" i="25"/>
  <c r="AB7" i="25"/>
  <c r="AA7" i="25"/>
  <c r="Z7" i="25"/>
  <c r="Y7" i="25"/>
  <c r="X7" i="25"/>
  <c r="W7" i="25"/>
  <c r="V7" i="25"/>
  <c r="U7" i="25"/>
  <c r="T7" i="25"/>
  <c r="S7" i="25"/>
  <c r="R7" i="25"/>
  <c r="Q7" i="25"/>
  <c r="P7" i="25"/>
  <c r="O7" i="25"/>
  <c r="N7" i="25"/>
  <c r="M7" i="25"/>
  <c r="L7" i="25"/>
  <c r="K7" i="25"/>
  <c r="J7" i="25"/>
  <c r="I7" i="25"/>
  <c r="H7" i="25"/>
  <c r="G7" i="25"/>
  <c r="F7" i="25"/>
  <c r="E7" i="25"/>
  <c r="D7" i="25"/>
  <c r="C7" i="25"/>
  <c r="B7" i="25"/>
  <c r="A7" i="25"/>
  <c r="BQ6" i="25"/>
  <c r="BP6" i="25"/>
  <c r="BO6" i="25"/>
  <c r="BN6" i="25"/>
  <c r="BM6" i="25"/>
  <c r="BL6" i="25"/>
  <c r="BK6" i="25"/>
  <c r="BJ6" i="25"/>
  <c r="BI6" i="25"/>
  <c r="BH6" i="25"/>
  <c r="BG6" i="25"/>
  <c r="BF6" i="25"/>
  <c r="BE6" i="25"/>
  <c r="BD6" i="25"/>
  <c r="BC6" i="25"/>
  <c r="BB6" i="25"/>
  <c r="BA6" i="25"/>
  <c r="AZ6" i="25"/>
  <c r="AY6" i="25"/>
  <c r="AX6" i="25"/>
  <c r="AW6" i="25"/>
  <c r="AV6" i="25"/>
  <c r="AU6" i="25"/>
  <c r="AT6" i="25"/>
  <c r="AS6" i="25"/>
  <c r="AR6" i="25"/>
  <c r="AQ6" i="25"/>
  <c r="AP6" i="25"/>
  <c r="AO6" i="25"/>
  <c r="AN6" i="25"/>
  <c r="AM6" i="25"/>
  <c r="AL6" i="25"/>
  <c r="AK6" i="25"/>
  <c r="AJ6" i="25"/>
  <c r="AI6" i="25"/>
  <c r="AH6" i="25"/>
  <c r="AG6" i="25"/>
  <c r="AF6" i="25"/>
  <c r="AE6" i="25"/>
  <c r="AD6" i="25"/>
  <c r="AC6" i="25"/>
  <c r="AB6" i="25"/>
  <c r="AA6" i="25"/>
  <c r="Z6" i="25"/>
  <c r="Y6" i="25"/>
  <c r="X6" i="25"/>
  <c r="W6" i="25"/>
  <c r="V6" i="25"/>
  <c r="U6" i="25"/>
  <c r="T6" i="25"/>
  <c r="S6" i="25"/>
  <c r="R6" i="25"/>
  <c r="Q6" i="25"/>
  <c r="P6" i="25"/>
  <c r="O6" i="25"/>
  <c r="N6" i="25"/>
  <c r="M6" i="25"/>
  <c r="L6" i="25"/>
  <c r="K6" i="25"/>
  <c r="J6" i="25"/>
  <c r="I6" i="25"/>
  <c r="H6" i="25"/>
  <c r="G6" i="25"/>
  <c r="F6" i="25"/>
  <c r="E6" i="25"/>
  <c r="D6" i="25"/>
  <c r="C6" i="25"/>
  <c r="B6" i="25"/>
  <c r="A6" i="25"/>
  <c r="V33" i="35"/>
  <c r="U33" i="35"/>
  <c r="T33" i="35"/>
  <c r="S33" i="35"/>
  <c r="Q33" i="35"/>
  <c r="O33" i="35"/>
  <c r="N33" i="35"/>
  <c r="M33" i="35"/>
  <c r="L33" i="35"/>
  <c r="K33" i="35"/>
  <c r="J33" i="35"/>
  <c r="H33" i="35"/>
  <c r="G33" i="35"/>
  <c r="F33" i="35"/>
  <c r="E33" i="35"/>
  <c r="D33" i="35"/>
  <c r="C33" i="35"/>
  <c r="V32" i="35"/>
  <c r="U32" i="35"/>
  <c r="T32" i="35"/>
  <c r="S32" i="35"/>
  <c r="Q32" i="35"/>
  <c r="O32" i="35"/>
  <c r="N32" i="35"/>
  <c r="M32" i="35"/>
  <c r="L32" i="35"/>
  <c r="K32" i="35"/>
  <c r="J32" i="35"/>
  <c r="H32" i="35"/>
  <c r="G32" i="35"/>
  <c r="F32" i="35"/>
  <c r="E32" i="35"/>
  <c r="D32" i="35"/>
  <c r="C32" i="35"/>
  <c r="V31" i="35"/>
  <c r="U31" i="35"/>
  <c r="T31" i="35"/>
  <c r="S31" i="35"/>
  <c r="Q31" i="35"/>
  <c r="O31" i="35"/>
  <c r="N31" i="35"/>
  <c r="M31" i="35"/>
  <c r="L31" i="35"/>
  <c r="K31" i="35"/>
  <c r="J31" i="35"/>
  <c r="H31" i="35"/>
  <c r="G31" i="35"/>
  <c r="F31" i="35"/>
  <c r="E31" i="35"/>
  <c r="D31" i="35"/>
  <c r="C31" i="35"/>
  <c r="V30" i="35"/>
  <c r="U30" i="35"/>
  <c r="T30" i="35"/>
  <c r="S30" i="35"/>
  <c r="Q30" i="35"/>
  <c r="O30" i="35"/>
  <c r="N30" i="35"/>
  <c r="M30" i="35"/>
  <c r="L30" i="35"/>
  <c r="K30" i="35"/>
  <c r="J30" i="35"/>
  <c r="H30" i="35"/>
  <c r="G30" i="35"/>
  <c r="F30" i="35"/>
  <c r="E30" i="35"/>
  <c r="D30" i="35"/>
  <c r="C30" i="35"/>
  <c r="Q29" i="35"/>
  <c r="R29" i="35"/>
  <c r="S29" i="35"/>
  <c r="T29" i="35"/>
  <c r="V29" i="35"/>
  <c r="U29" i="35"/>
  <c r="J29" i="35"/>
  <c r="K29" i="35"/>
  <c r="L29" i="35"/>
  <c r="M29" i="35"/>
  <c r="O29" i="35"/>
  <c r="N29" i="35"/>
  <c r="C29" i="35"/>
  <c r="D29" i="35"/>
  <c r="E29" i="35"/>
  <c r="F29" i="35"/>
  <c r="H29" i="35"/>
  <c r="G29" i="35"/>
  <c r="V28" i="35"/>
  <c r="U28" i="35"/>
  <c r="T28" i="35"/>
  <c r="S28" i="35"/>
  <c r="R28" i="35"/>
  <c r="Q28" i="35"/>
  <c r="O28" i="35"/>
  <c r="N28" i="35"/>
  <c r="M28" i="35"/>
  <c r="L28" i="35"/>
  <c r="K28" i="35"/>
  <c r="J28" i="35"/>
  <c r="H28" i="35"/>
  <c r="G28" i="35"/>
  <c r="F28" i="35"/>
  <c r="E28" i="35"/>
  <c r="D28" i="35"/>
  <c r="C28" i="35"/>
  <c r="B27" i="35"/>
  <c r="P27" i="35"/>
  <c r="I27" i="35"/>
  <c r="Q26" i="35"/>
  <c r="J26" i="35"/>
  <c r="C26" i="35"/>
  <c r="Q25" i="35"/>
  <c r="J25" i="35"/>
  <c r="C25" i="35"/>
  <c r="L46" i="26"/>
</calcChain>
</file>

<file path=xl/sharedStrings.xml><?xml version="1.0" encoding="utf-8"?>
<sst xmlns="http://schemas.openxmlformats.org/spreadsheetml/2006/main" count="3334" uniqueCount="354">
  <si>
    <t>Unimproved</t>
  </si>
  <si>
    <t>Urban</t>
  </si>
  <si>
    <t>Rural</t>
  </si>
  <si>
    <t>No facility</t>
  </si>
  <si>
    <t>Year</t>
  </si>
  <si>
    <t>Source</t>
  </si>
  <si>
    <t>Type</t>
  </si>
  <si>
    <t>National</t>
  </si>
  <si>
    <t>Setting</t>
  </si>
  <si>
    <t>Country</t>
  </si>
  <si>
    <t>Sanitation (%)</t>
  </si>
  <si>
    <t>Hygiene (%)</t>
  </si>
  <si>
    <t>Notes</t>
  </si>
  <si>
    <t>Drinking water</t>
  </si>
  <si>
    <t>Sanitation</t>
  </si>
  <si>
    <t>Hygiene</t>
  </si>
  <si>
    <t>Pre-primary</t>
  </si>
  <si>
    <t>Primary</t>
  </si>
  <si>
    <t>Secondary</t>
  </si>
  <si>
    <t>Improved</t>
  </si>
  <si>
    <t>Number surveyed</t>
  </si>
  <si>
    <t>Improved &amp; usable</t>
  </si>
  <si>
    <t>Sanitation in Schools</t>
  </si>
  <si>
    <t>Number of schools total</t>
  </si>
  <si>
    <t>No water source</t>
  </si>
  <si>
    <t>Facility</t>
  </si>
  <si>
    <t>Facility with no water or soap</t>
  </si>
  <si>
    <t>Proportion improved</t>
  </si>
  <si>
    <t>Water in Schools</t>
  </si>
  <si>
    <t>Improved &amp; single-sex</t>
  </si>
  <si>
    <t>No facilities</t>
  </si>
  <si>
    <t>Hygiene in Schools</t>
  </si>
  <si>
    <t xml:space="preserve">Follow the links below to find the following information: </t>
  </si>
  <si>
    <t>Data inputs:</t>
  </si>
  <si>
    <t>Basic service</t>
  </si>
  <si>
    <t>Limited service</t>
  </si>
  <si>
    <t>No service</t>
  </si>
  <si>
    <t>[values in square brackets not used]</t>
  </si>
  <si>
    <t>Available</t>
  </si>
  <si>
    <t>source</t>
  </si>
  <si>
    <t>type</t>
  </si>
  <si>
    <t>year</t>
  </si>
  <si>
    <t>w_imp_n</t>
  </si>
  <si>
    <t>w_imp_u</t>
  </si>
  <si>
    <t>w_imp_r</t>
  </si>
  <si>
    <t>s_imp_n</t>
  </si>
  <si>
    <t>s_imp_u</t>
  </si>
  <si>
    <t>s_imp_r</t>
  </si>
  <si>
    <t>Ladders</t>
  </si>
  <si>
    <t>Estimates (based on data summary tab)</t>
  </si>
  <si>
    <t>country</t>
  </si>
  <si>
    <t>pop_</t>
  </si>
  <si>
    <t>Drinking Water (%)</t>
  </si>
  <si>
    <t>Usable</t>
  </si>
  <si>
    <t>Pre-Primary</t>
  </si>
  <si>
    <t>No drinking water facility</t>
  </si>
  <si>
    <t>Estimates (%)</t>
  </si>
  <si>
    <t>Facility type</t>
  </si>
  <si>
    <t>Single-sex</t>
  </si>
  <si>
    <t xml:space="preserve">Summary of data from national surveys and censuses </t>
  </si>
  <si>
    <r>
      <t>National</t>
    </r>
    <r>
      <rPr>
        <b/>
        <vertAlign val="superscript"/>
        <sz val="9"/>
        <color indexed="8"/>
        <rFont val="Arial"/>
        <family val="2"/>
      </rPr>
      <t>a</t>
    </r>
  </si>
  <si>
    <r>
      <t>Pre-Primary</t>
    </r>
    <r>
      <rPr>
        <b/>
        <vertAlign val="superscript"/>
        <sz val="9"/>
        <color indexed="8"/>
        <rFont val="Arial"/>
        <family val="2"/>
      </rPr>
      <t>c</t>
    </r>
  </si>
  <si>
    <r>
      <t>Primary</t>
    </r>
    <r>
      <rPr>
        <b/>
        <vertAlign val="superscript"/>
        <sz val="9"/>
        <color indexed="8"/>
        <rFont val="Arial"/>
        <family val="2"/>
      </rPr>
      <t>c</t>
    </r>
  </si>
  <si>
    <r>
      <t>Secondary</t>
    </r>
    <r>
      <rPr>
        <b/>
        <vertAlign val="superscript"/>
        <sz val="9"/>
        <color indexed="8"/>
        <rFont val="Arial"/>
        <family val="2"/>
      </rPr>
      <t>c</t>
    </r>
  </si>
  <si>
    <r>
      <t>Urban %</t>
    </r>
    <r>
      <rPr>
        <b/>
        <vertAlign val="superscript"/>
        <sz val="9"/>
        <color indexed="8"/>
        <rFont val="Arial"/>
        <family val="2"/>
      </rPr>
      <t>b</t>
    </r>
  </si>
  <si>
    <t>s_ss_n</t>
  </si>
  <si>
    <t>s_us_n</t>
  </si>
  <si>
    <t>s_ss_u</t>
  </si>
  <si>
    <t>s_us_u</t>
  </si>
  <si>
    <t>s_ss_r</t>
  </si>
  <si>
    <t>s_us_r</t>
  </si>
  <si>
    <t>s_imp_pp</t>
  </si>
  <si>
    <t>s_ss_pp</t>
  </si>
  <si>
    <t>s_us_pp</t>
  </si>
  <si>
    <t>s_imp_p</t>
  </si>
  <si>
    <t>s_ss_p</t>
  </si>
  <si>
    <t>s_us_p</t>
  </si>
  <si>
    <t>s_imp_s</t>
  </si>
  <si>
    <t>s_ss_s</t>
  </si>
  <si>
    <t>s_us_s</t>
  </si>
  <si>
    <t>h_fac_n</t>
  </si>
  <si>
    <t>h_fac_s</t>
  </si>
  <si>
    <t>h_fac_p</t>
  </si>
  <si>
    <t>h_fac_pp</t>
  </si>
  <si>
    <t>h_fac_r</t>
  </si>
  <si>
    <t>h_fac_u</t>
  </si>
  <si>
    <t>w_imp_pp</t>
  </si>
  <si>
    <t>w_imp_p</t>
  </si>
  <si>
    <t>w_imp_s</t>
  </si>
  <si>
    <t>setting</t>
  </si>
  <si>
    <t>wat_imp_</t>
  </si>
  <si>
    <t>wat_bas_</t>
  </si>
  <si>
    <t>wat_lim_</t>
  </si>
  <si>
    <t>wat_none_</t>
  </si>
  <si>
    <t>san_imp_</t>
  </si>
  <si>
    <t>san_bas_</t>
  </si>
  <si>
    <t>san_lim_</t>
  </si>
  <si>
    <t>san_none_</t>
  </si>
  <si>
    <t>hyg_bas_</t>
  </si>
  <si>
    <t>hyg_lim_</t>
  </si>
  <si>
    <t>hyg_none_</t>
  </si>
  <si>
    <t>Summary of data from national surveys, censuses and regulators</t>
  </si>
  <si>
    <t>Improved estimate used</t>
  </si>
  <si>
    <t>Basic estimate used</t>
  </si>
  <si>
    <t>AvailaDe</t>
  </si>
  <si>
    <t>No response</t>
  </si>
  <si>
    <t>On-premises</t>
  </si>
  <si>
    <t>Improved &amp; on-premises</t>
  </si>
  <si>
    <t>Improved, available &amp; on-premises</t>
  </si>
  <si>
    <t>Usable &amp; Single-sex</t>
  </si>
  <si>
    <t>Usable single-sex</t>
  </si>
  <si>
    <t>HW Facility</t>
  </si>
  <si>
    <t>with water</t>
  </si>
  <si>
    <t>with water and soap</t>
  </si>
  <si>
    <t>h_wat_n</t>
  </si>
  <si>
    <t>h_wat_u</t>
  </si>
  <si>
    <t>h_wat_r</t>
  </si>
  <si>
    <t>h_wat_pp</t>
  </si>
  <si>
    <t>h_wat_p</t>
  </si>
  <si>
    <t>h_wat_s</t>
  </si>
  <si>
    <t>Facility estimate used</t>
  </si>
  <si>
    <t>Basic (Improved &amp; available)</t>
  </si>
  <si>
    <t>Basic (Improved, usable &amp; single-sex)</t>
  </si>
  <si>
    <t>hyg_fac_</t>
  </si>
  <si>
    <t>Handwashing facility with water</t>
  </si>
  <si>
    <t>Handwashing facility</t>
  </si>
  <si>
    <t>Facility with water estimate used</t>
  </si>
  <si>
    <t>Improved &amp; usable estimate used</t>
  </si>
  <si>
    <t>Improved &amp; single-sex estimate used</t>
  </si>
  <si>
    <t>s_fac_n</t>
  </si>
  <si>
    <t>s_fac_u</t>
  </si>
  <si>
    <t>s_fac_r</t>
  </si>
  <si>
    <t>s_fac_pp</t>
  </si>
  <si>
    <t>s_fac_p</t>
  </si>
  <si>
    <t>s_fac_s</t>
  </si>
  <si>
    <t>w_fac_n</t>
  </si>
  <si>
    <t>w_fac_u</t>
  </si>
  <si>
    <t>w_fac_r</t>
  </si>
  <si>
    <t>w_fac_pp</t>
  </si>
  <si>
    <t>w_fac_p</t>
  </si>
  <si>
    <t>w_fac_s</t>
  </si>
  <si>
    <t>Facility with water</t>
  </si>
  <si>
    <t>Facility with soap</t>
  </si>
  <si>
    <t>Facility with water &amp; soap</t>
  </si>
  <si>
    <t>Joint Monitoring Programme for Water Supply, Sanitation and Hygiene</t>
  </si>
  <si>
    <t>JMP Estimates:</t>
  </si>
  <si>
    <t>Data Summary</t>
  </si>
  <si>
    <t>Water Data</t>
  </si>
  <si>
    <t>Sanitation Data</t>
  </si>
  <si>
    <t>Hygiene Data</t>
  </si>
  <si>
    <t>Population</t>
  </si>
  <si>
    <t>Estimates on water, sanitation and hygiene services in schools in</t>
  </si>
  <si>
    <t>Water, sanitation and hygiene ladders for schools</t>
  </si>
  <si>
    <t>Trends in basic water, sanitation and hygiene in schools</t>
  </si>
  <si>
    <t>No Service</t>
  </si>
  <si>
    <t>Basic Service</t>
  </si>
  <si>
    <t>Limited Service</t>
  </si>
  <si>
    <t>Water, sanitation and hygiene services in schools</t>
  </si>
  <si>
    <t>hyg_wat_</t>
  </si>
  <si>
    <t>UIS10</t>
  </si>
  <si>
    <t>Ethiopia</t>
  </si>
  <si>
    <t>EMIS11</t>
  </si>
  <si>
    <t>UIS11</t>
  </si>
  <si>
    <t>EMIS12</t>
  </si>
  <si>
    <t>UIS12</t>
  </si>
  <si>
    <t>EMIS13</t>
  </si>
  <si>
    <t>UIS14</t>
  </si>
  <si>
    <t>UNESCO UIS (http://data.uis.unesco.org/)</t>
  </si>
  <si>
    <t>MoE Education Statistics Annual Abstract 2003 E.C / 2010-2011  G.C</t>
  </si>
  <si>
    <t>MoE Education Statistics Annual Abstract 2004 E.C / 2011-12 G.C</t>
  </si>
  <si>
    <t>MoE Education Statistics Annual Abstract 2005 E.C / 2012-13 G.C</t>
  </si>
  <si>
    <t>Potable water</t>
  </si>
  <si>
    <t>Tap</t>
  </si>
  <si>
    <t>Well</t>
  </si>
  <si>
    <t>Not Tap or Well</t>
  </si>
  <si>
    <t>Not tap or well</t>
  </si>
  <si>
    <t xml:space="preserve">The national estimate is calculated based on the number of primary and secondary schools from the 2011 EMIS report. These data are not used since EMIS data are available from reports. </t>
  </si>
  <si>
    <t>The estimates assume unimproved sources for those schools with water, but not included in the well or tap estimates. Includes public and private schools. Data are collected from Kindergartens but not reported. The national estimate therefore includes only primary and secondary schools and was calculated from primary and secondary school data.</t>
  </si>
  <si>
    <t xml:space="preserve">Missing data (8.3% for primary schools) are excluded from the analysis. The national estimate is calculated based on the number of primary and secondary schools from the 2012 EMIS report. These data are not used since EMIS data are available from reports. </t>
  </si>
  <si>
    <t xml:space="preserve">The national estimate is calculated based on the number of primary and secondary schools from the 2013 EMIS report. These data are not used since EMIS data are available from reports. </t>
  </si>
  <si>
    <t>Yes</t>
  </si>
  <si>
    <t>No</t>
  </si>
  <si>
    <t>No sanitation data</t>
  </si>
  <si>
    <t xml:space="preserve">The number of toilets for boys, girls and mixed are also collected, but reported by number of total toilets at regional and national level, not at the school level. Includes public and private schools. Data are collected from Kindergartens but not reported. The national estimate therefore includes only primary and secondary schools and is calculated from data reported for those settings. </t>
  </si>
  <si>
    <t xml:space="preserve">The national estimate is calculated based on the number of primary and secondary schools from the 2012 EMIS report. These data are not used since EMIS data are available from reports. </t>
  </si>
  <si>
    <t xml:space="preserve">These data are not used since EMIS data are available from reports. </t>
  </si>
  <si>
    <t>No handwashing data</t>
  </si>
  <si>
    <t>MoE Education Statistics Annual Abstract 2008 E.C / 2015-16 G.C</t>
  </si>
  <si>
    <t>EMIS16</t>
  </si>
  <si>
    <t>Improved latrine</t>
  </si>
  <si>
    <t>Traditional latrine</t>
  </si>
  <si>
    <t>Soap or ash always available</t>
  </si>
  <si>
    <t>Improved source onsite</t>
  </si>
  <si>
    <t>Girls-only toilets</t>
  </si>
  <si>
    <t>Have handwash facility</t>
  </si>
  <si>
    <t xml:space="preserve">National estimates are based on the proportion of schools of each level. Government and non-government schools are included. No information is available on water availability from improved water sources; an estimate for basic can therefore not be calculated. </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</si>
  <si>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</si>
  <si>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</si>
  <si>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&amp; soap)</t>
    </r>
  </si>
  <si>
    <t>wat_fac_</t>
  </si>
  <si>
    <t>san_fac_</t>
  </si>
  <si>
    <t>Definition</t>
  </si>
  <si>
    <t>Basic (improved &amp; available)</t>
  </si>
  <si>
    <t>Basic (improved, usable &amp; single-sex)</t>
  </si>
  <si>
    <t>Basic (facility with water and soap)</t>
  </si>
  <si>
    <t>Limited</t>
  </si>
  <si>
    <r>
      <t xml:space="preserve">Basic </t>
    </r>
    <r>
      <rPr>
        <i/>
        <sz val="8"/>
        <color theme="0"/>
        <rFont val="Arial"/>
        <family val="2"/>
      </rPr>
      <t>(Improved &amp; available)</t>
    </r>
  </si>
  <si>
    <r>
      <t xml:space="preserve">Basic </t>
    </r>
    <r>
      <rPr>
        <i/>
        <sz val="8"/>
        <color theme="0"/>
        <rFont val="Arial"/>
        <family val="2"/>
      </rPr>
      <t>(Improved, usable &amp; single-sex)</t>
    </r>
  </si>
  <si>
    <r>
      <t xml:space="preserve">Basic </t>
    </r>
    <r>
      <rPr>
        <i/>
        <sz val="8"/>
        <color theme="0"/>
        <rFont val="Arial"/>
        <family val="2"/>
      </rPr>
      <t>(Facility with water and soap)</t>
    </r>
  </si>
  <si>
    <t>Other</t>
  </si>
  <si>
    <t>EMIS</t>
  </si>
  <si>
    <t>POPULATION OF SCHOOL AGE CHILDREN</t>
  </si>
  <si>
    <r>
      <t xml:space="preserve">School Age Population 
</t>
    </r>
    <r>
      <rPr>
        <sz val="8"/>
        <rFont val="Arial"/>
        <family val="2"/>
      </rPr>
      <t>Source: UN Population Div &amp; UNESCO</t>
    </r>
  </si>
  <si>
    <t>Government and non-government schools are included.  National estimates are based on the proportion of schools of each level. In the absence of information on facilities with water, the proportion with soap available are used to estimate basic service.</t>
  </si>
  <si>
    <t>Estimated from soap or ash always available</t>
  </si>
  <si>
    <t>National estimates are based on the proportion of schools of each level. Government and non-government schools are included. An estimate for basic cannot be made due to lack of information on toilet usability.</t>
  </si>
  <si>
    <t>MoE Education Statistics Annual Abstract 2007 E.C / 2014-15 G.C</t>
  </si>
  <si>
    <t>EMIS15</t>
  </si>
  <si>
    <t>National estimates are based on the weighted proportion of schools of each level. Government and non-government schools are included. Information on single-sex toilets is not reported at the school level. An estimate for basic cannot be made due to lack of information on toilet usability.</t>
  </si>
  <si>
    <t>No handwashing facility data</t>
  </si>
  <si>
    <t>No drinking water data.</t>
  </si>
  <si>
    <t>MoE Education Statistics Annual Abstract 2006 E.C / 2013-14 G.C</t>
  </si>
  <si>
    <t>EMIS14</t>
  </si>
  <si>
    <t>National estimates are based on the proportion of schools of each level. Government and non-government schools are included. The estimates assume unimproved sources for those schools with water, but not included in the well or tap estimates. No information is available on water availability from improved water sources; an estimate for basic can therefore not be calculated.</t>
  </si>
  <si>
    <t>Additional information on latrines is not reported at the school level (only the number of total latrines in each region and nationally). National estimate is based on weighted proportions of primary and secondary schools.</t>
  </si>
  <si>
    <t>No data on handwashing facilities.</t>
  </si>
  <si>
    <t>Education Statistics Annual Abstract 1992 E.C. / 1999-2000</t>
  </si>
  <si>
    <t>EMIS00</t>
  </si>
  <si>
    <t>EMIS01</t>
  </si>
  <si>
    <t>Education Statistics Annual Abstract 1993 E.C. / 2000-2001</t>
  </si>
  <si>
    <t>Education Statistics Annual Abstract 1994 E.C. / 2001-2002</t>
  </si>
  <si>
    <t>EMIS02</t>
  </si>
  <si>
    <t>Education Statistics Annual Abstract 1995 E.C. / 2002-2003</t>
  </si>
  <si>
    <t>EMIS03</t>
  </si>
  <si>
    <t>Education Statistics Annual Abstract 1996 E.C. / 2003-2004</t>
  </si>
  <si>
    <t>EMIS04</t>
  </si>
  <si>
    <t>Education Statistics Annual Abstract 1997 E.C. / 2004-2005</t>
  </si>
  <si>
    <t>EMIS05</t>
  </si>
  <si>
    <t>Education Statistics Annual Abstract 1998 E.C. / 2005-2006</t>
  </si>
  <si>
    <t>EMIS06</t>
  </si>
  <si>
    <t>Education Statistics Annual Abstract 1999 E.C. / 2006-2007</t>
  </si>
  <si>
    <t>EMIS07</t>
  </si>
  <si>
    <t>Education Statistics Annual Abstract 2000 E.C. / 2007-2008</t>
  </si>
  <si>
    <t>EMIS08</t>
  </si>
  <si>
    <t>Education Statistics Annual Abstract 2001 E.C. / 2008-2009</t>
  </si>
  <si>
    <t>EMIS09</t>
  </si>
  <si>
    <t>Government (10964 primary and 366 secondary) and non-government (526 primary and 44 secondary) schools are included. Primary school data includes schools that offer grades 1-4 or grades 1-8, secondary school data includes schools that offer grades 9-12. Schools that offer grades 1-12 are included in both primary and secondary school esiimates.</t>
  </si>
  <si>
    <t>Government (11222 primary and 378 secondary) and non-government (558 primary and 46 secondary) schools are included. Primary school data includes schools that offer grades 1-4 or grades 1-8, secondary school data includes schools that offer grades 9-12. Schools that offer grades 1-12 are included in both primary and secondary school esiimates.</t>
  </si>
  <si>
    <t>Government (11470 primary and 401 secondary) and non-government (619 primary and 54 secondary) schools are included. Primary school data includes schools that offer grades 1-4 or grades 1-8, secondary school data includes schools that offer grades 9-10 and grades 9-12. Schools that offer grades 1-12 are included in both primary and secondary school esiimates.</t>
  </si>
  <si>
    <t>Government (11790 primary and 427 secondary) and non-government (681 primary and 64 secondary) schools are included. Primary school data includes schools that offer grades 1-4 or grades 1-8, secondary school data includes schools that offer grades 9-10 and grades 9-12. Schools that offer grades 1-12 are included in both primary and secondary school esiimates.</t>
  </si>
  <si>
    <t>Government (12415 primary and 506 secondary) and non-government (766 primary and 89 secondary) schools are included. Primary school data includes schools that offer grades 1-4 or grades 1-8, secondary school data includes schools that offer grades 9-10 and grades 9-12. Schools that offer grades 1-12 are included in both primary and secondary school esiimates.</t>
  </si>
  <si>
    <t>Government (15639 primary and 601 secondary) and non-government (874 primary and 105 secondary) schools are included. Primary school data includes schools that offer grades 1-4 or grades 1-8, secondary school data includes schools that offer grades 9-10 and grades 9-12. Schools that offer grades 1-12 are included in both primary and secondary school esiimates.</t>
  </si>
  <si>
    <t>Government (18075 primary and 694 secondary) and non-government (1337 primary and 141 secondary) schools are included. Primary school data includes schools that offer grades 1-4 or grades 1-8, secondary school data includes schools that offer grades 9-10 and grades 9-12. Schools that offer grades 1-12 are included in both primary and secondary school esiimates. The same estimates are reported from the 2005 EMIS; these estimates are therefore not used.</t>
  </si>
  <si>
    <t xml:space="preserve">Government (23421 primary and 996 secondary) and non-government (1791 primary and 201 secondary) schools are included. Primary school data includes schools that offer grades 1-8, secondary school data includes schools that offer grades 9-12. National estimates are based on weighted coverage in primary and secondary schools.  </t>
  </si>
  <si>
    <t>Government (23421 primary and 996 secondary) and non-government (1791 primary and 201 secondary) schools are included. Primary school data includes schools that offer grades 1-8, secondary school data includes schools that offer grades 9-12. National estimates are based on weighted coverage in primary and secondary schools.  In the absence of additional information, 50% of wells are considered improved (protected/covered).</t>
  </si>
  <si>
    <t>Government (21734 primary and 897 secondary) and non-government (1620 primary and 190 secondary) schools are included. Primary school data includes schools that offer grades 1-8, secondary school data includes schools that offer grades 9-12. National estimates are based on weighted coverage in primary and secondary schools. Some schools have more than one source of water; to compensate for this in the facility estimates, the proportion reporting access to wells was reduced so the total reporting access to tap or wells equals the total number with a water source. In the absence of additional information, 50% of wells are considered improved (protected/covered).</t>
  </si>
  <si>
    <t>Government (19070 primary and 777 secondary) and non-government (1590 primary and 175 secondary) schools are included. Primary school data includes schools that offer grades 1-8, secondary school data includes schools that offer grades9-12. National estimates are based on weighted coverage in primary and secondary schools. Some schools have more than one source of water; to compensate for this in the facility estimates, the proportion reporting access to wells was reduced so the total reporting access to tap or wells equals the total number with a water source. In the absence of additional information, 50% of wells are considered improved (protected/covered).</t>
  </si>
  <si>
    <t xml:space="preserve">Government (21734 primary and 897 secondary) and non-government (1620 primary and 190 secondary) schools are included. Primary school data includes schools that offer grades 1-8, secondary school data includes schools that offer grades 9-12. National estimates are based on weighted coverage in primary and secondary schools. </t>
  </si>
  <si>
    <t xml:space="preserve">Government (19070 primary and 777 secondary) and non-government (1590 primary and 175 secondary) schools are included. Primary school data includes schools that offer grades 1-8, secondary school data includes schools that offer grades9-12. The national estimate is based on weighted coverage in primary and secondary schools. </t>
  </si>
  <si>
    <t>EMIS10</t>
  </si>
  <si>
    <t>Education Statistics Annual Abstract 2002 E.C. / 2009-2010</t>
  </si>
  <si>
    <t>Government (22860 primary and 1055 secondary) and non-government (4091 primary and 296 secondary) schools are included. Primary school data includes schools that offer grades 1-8, secondary school data includes schools that offer grades 9-12. National estimates are based on weighted coverage in primary and secondary schools.  In the absence of additional information, 50% of wells are considered improved (protected/covered).</t>
  </si>
  <si>
    <t xml:space="preserve">Government (22860 primary and 1055 secondary) and non-government (4091 primary and 296 secondary) schools are included. Primary school data includes schools that offer grades 1-8, secondary school data includes schools that offer grades 9-12. National estimates are based on weighted coverage in primary and secondary schools. </t>
  </si>
  <si>
    <r>
      <t>a</t>
    </r>
    <r>
      <rPr>
        <sz val="10"/>
        <rFont val="Arial"/>
        <family val="2"/>
      </rPr>
      <t>Calculated by summing pre-primary, primary and secondary school age populations</t>
    </r>
  </si>
  <si>
    <t>w_bas_n</t>
  </si>
  <si>
    <t>w_bas_u</t>
  </si>
  <si>
    <t>w_bas_r</t>
  </si>
  <si>
    <t>w_bas_pp</t>
  </si>
  <si>
    <t>w_bas_p</t>
  </si>
  <si>
    <t>w_bas_s</t>
  </si>
  <si>
    <t>s_bas_n</t>
  </si>
  <si>
    <t>s_bas_u</t>
  </si>
  <si>
    <t>s_bas_r</t>
  </si>
  <si>
    <t>s_bas_pp</t>
  </si>
  <si>
    <t>s_bas_p</t>
  </si>
  <si>
    <t>s_bas_s</t>
  </si>
  <si>
    <t>h_bas_n</t>
  </si>
  <si>
    <t>h_bas_u</t>
  </si>
  <si>
    <t>h_bas_r</t>
  </si>
  <si>
    <t>h_bas_pp</t>
  </si>
  <si>
    <t>h_bas_p</t>
  </si>
  <si>
    <t>h_bas_s</t>
  </si>
  <si>
    <t>Source: WHO/UNICEF JMP (2020)</t>
  </si>
  <si>
    <r>
      <t xml:space="preserve">WHO/UNICEF JMP Estimates
</t>
    </r>
    <r>
      <rPr>
        <sz val="8"/>
        <color theme="1"/>
        <rFont val="Arial"/>
        <family val="2"/>
      </rPr>
      <t>(Updated 2020)</t>
    </r>
  </si>
  <si>
    <t>Water</t>
  </si>
  <si>
    <t>Insufficient Data</t>
  </si>
  <si>
    <t>wat_nd_</t>
  </si>
  <si>
    <t>san_nd_</t>
  </si>
  <si>
    <t>hyg_nd_</t>
  </si>
  <si>
    <t>Insufficient data</t>
  </si>
  <si>
    <r>
      <t>b</t>
    </r>
    <r>
      <rPr>
        <sz val="10"/>
        <rFont val="Arial"/>
        <family val="2"/>
      </rPr>
      <t>Percentage of population residing in urban areas, Source: UN Population Division (2018)</t>
    </r>
  </si>
  <si>
    <r>
      <t>c</t>
    </r>
    <r>
      <rPr>
        <sz val="10"/>
        <rFont val="Arial"/>
        <family val="2"/>
      </rPr>
      <t>Source: UNESCO Institute for Statistics (2019)</t>
    </r>
  </si>
  <si>
    <t>Young Lives Ethiopia School Survey 2012-13 (University of Oxford)</t>
  </si>
  <si>
    <t>Survey</t>
  </si>
  <si>
    <t>YL13</t>
  </si>
  <si>
    <t xml:space="preserve">94 schools, including public (75) and private (19) focusing on grades 4 and 5. Not nationally representative. </t>
  </si>
  <si>
    <t>Water available from 'improved' source on day of survey</t>
  </si>
  <si>
    <t>Flush toilet or pit latrines</t>
  </si>
  <si>
    <t>YL17</t>
  </si>
  <si>
    <t>Young Lives School Survey 2016-17: Evidence from Ethiopia (University of Oxford)</t>
  </si>
  <si>
    <t xml:space="preserve">63 schools, including public (51) and private (12) focusing on grades 7 and 8. Not nationally representative. </t>
  </si>
  <si>
    <t>Water available at the time of survey</t>
  </si>
  <si>
    <t>Separate toilets for girls/boys</t>
  </si>
  <si>
    <t>Place to wash hands</t>
  </si>
  <si>
    <t>Protected water sources</t>
  </si>
  <si>
    <t>Unprotected water sources</t>
  </si>
  <si>
    <t>[other]</t>
  </si>
  <si>
    <t xml:space="preserve">Water available 5-7 days per week </t>
  </si>
  <si>
    <t>Protected and available 5-7 days/week</t>
  </si>
  <si>
    <t>Education statistics annual abstract 2009 E.C. (2016/17) (MoE)</t>
  </si>
  <si>
    <t>EMIS17</t>
  </si>
  <si>
    <t xml:space="preserve">National estimates are based on the proportion of schools of each level. Government and non-government schools are included. As reported in the EMIS report - excludes missing data (2% primary, 4% secondary). Basic estimated by multiplying the proportion of schools with a protected water source by the proportion of those with water of which is available 5-7 days per week. </t>
  </si>
  <si>
    <t xml:space="preserve">National estimates are based on the proportion of schools of each level. Government and non-government schools are included.  As reported in the EMIS report - excludes missing data (2% primary, 4% secondary). </t>
  </si>
  <si>
    <t>Improved toilets</t>
  </si>
  <si>
    <t>Traditional toilets</t>
  </si>
  <si>
    <t>Sewer system</t>
  </si>
  <si>
    <t>(included in improved)</t>
  </si>
  <si>
    <t>Functioning student toilets</t>
  </si>
  <si>
    <t>Male and female toilets far from each other</t>
  </si>
  <si>
    <t>Functioning &amp; male and female far from each other</t>
  </si>
  <si>
    <t>National estimates are based on the proportion of schools of each level. Government and non-government schools are included.  As reported in the EMIS report - excludes missing data (2% primary, 4% secondary). Basic estimated by multiplying the ratio of schools with functional toilet to schools with any toilet by the proportion of schools with single-sex toilets</t>
  </si>
  <si>
    <t>With handwash</t>
  </si>
  <si>
    <t>functional handwash</t>
  </si>
  <si>
    <t>soap always available</t>
  </si>
  <si>
    <t>Estimates (2000-2019) for schools</t>
  </si>
  <si>
    <t>Values in grey text are imputed based on linear regression</t>
  </si>
  <si>
    <t>World Vision Assessment</t>
  </si>
  <si>
    <t>WV17</t>
  </si>
  <si>
    <t>Piped water</t>
  </si>
  <si>
    <t>Borehole</t>
  </si>
  <si>
    <t>Protected dug well</t>
  </si>
  <si>
    <t>Unprotected dug well</t>
  </si>
  <si>
    <t>Protected spring</t>
  </si>
  <si>
    <t>Unprotected spring</t>
  </si>
  <si>
    <t>Rainwater</t>
  </si>
  <si>
    <t>Cart/Truck</t>
  </si>
  <si>
    <t>Bottled or sachet</t>
  </si>
  <si>
    <t xml:space="preserve">World Vision evaluation conducted in 2017 randomly selected schools in intervention and control areas. Schools in control areas are considered representative of rural schools given that intervention areas represent a small proportion of districts. </t>
  </si>
  <si>
    <t xml:space="preserve">World Vision evaluation conducted in 2017 randomly selected schools in intervention and control areas. Schools in control areas are considered representative of rural schools given that intervention areas represent a small proportion of districts. Useable sanitation facilities based on a door that can be locked from the inside and no barriers to entry. </t>
  </si>
  <si>
    <t>Flush to piped sewer</t>
  </si>
  <si>
    <t>Flush to septic tank</t>
  </si>
  <si>
    <t>Flush to pit latrine</t>
  </si>
  <si>
    <t>Ventilated improved pit latrine (VIP)</t>
  </si>
  <si>
    <t>Pit latrine with slab</t>
  </si>
  <si>
    <t>Pit latrine without slab</t>
  </si>
  <si>
    <t>Composting toilet</t>
  </si>
  <si>
    <t>Bucket</t>
  </si>
  <si>
    <t>Community latrines</t>
  </si>
  <si>
    <t xml:space="preserve">Facility with water </t>
  </si>
  <si>
    <t xml:space="preserve">Facility with soap </t>
  </si>
  <si>
    <t>Basic handwashing facilities</t>
  </si>
  <si>
    <t>Surface water</t>
  </si>
  <si>
    <t xml:space="preserve">World Vision evaluation conducted in 2017 randomly selected schools in intervention and control areas. Schools in control areas are considered representative of rural schools given that intervention areas represent a small proportion of districts. Data on no drinking water includes schools where children bring water from home (5.1%). </t>
  </si>
  <si>
    <t>Updated July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</si>
</sst>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000001]&quot;-&quot;;0;0"/>
  </numFmts>
  <fonts count="192" x14ac:knownFonts="1">
    <font>
      <sz val="12"/>
      <color theme="1"/>
      <name val="Times New Roman"/>
      <family val="2"/>
    </font>
    <font>
      <sz val="8"/>
      <name val="Arial"/>
      <family val="2"/>
    </font>
    <font>
      <sz val="12"/>
      <name val="Arial"/>
      <family val="2"/>
    </font>
    <font>
      <sz val="8"/>
      <color theme="1"/>
      <name val="Arial"/>
      <family val="2"/>
    </font>
    <font>
      <b/>
      <sz val="8"/>
      <color theme="1"/>
      <name val="Arial"/>
      <family val="2"/>
    </font>
    <font>
      <b/>
      <sz val="12"/>
      <color theme="1"/>
      <name val="Arial"/>
      <family val="2"/>
    </font>
    <font>
      <i/>
      <sz val="8"/>
      <color theme="1"/>
      <name val="Arial"/>
      <family val="2"/>
    </font>
    <font>
      <sz val="10"/>
      <color theme="1"/>
      <name val="Arial"/>
      <family val="2"/>
    </font>
    <font>
      <sz val="8"/>
      <color theme="0"/>
      <name val="Arial"/>
      <family val="2"/>
    </font>
    <font>
      <b/>
      <sz val="10"/>
      <color theme="1"/>
      <name val="Arial"/>
      <family val="2"/>
    </font>
    <font>
      <b/>
      <sz val="8"/>
      <color theme="0"/>
      <name val="Arial"/>
      <family val="2"/>
    </font>
    <font>
      <sz val="12"/>
      <color theme="1"/>
      <name val="Arial"/>
      <family val="2"/>
    </font>
    <font>
      <sz val="11"/>
      <color rgb="FFC00000"/>
      <name val="Arial"/>
      <family val="2"/>
    </font>
    <font>
      <b/>
      <sz val="12"/>
      <color rgb="FF00B0F0"/>
      <name val="Arial"/>
      <family val="2"/>
    </font>
    <font>
      <b/>
      <sz val="9"/>
      <color theme="1"/>
      <name val="Arial"/>
      <family val="2"/>
    </font>
    <font>
      <sz val="12"/>
      <color theme="1"/>
      <name val="Times New Roman"/>
      <family val="2"/>
    </font>
    <font>
      <sz val="9"/>
      <color theme="1"/>
      <name val="Arial"/>
      <family val="2"/>
    </font>
    <font>
      <sz val="9"/>
      <color theme="1"/>
      <name val="Times New Roman"/>
      <family val="2"/>
    </font>
    <font>
      <sz val="8"/>
      <color theme="1"/>
      <name val="Times New Roman"/>
      <family val="2"/>
    </font>
    <font>
      <sz val="10"/>
      <name val="Arial"/>
      <family val="2"/>
    </font>
    <font>
      <sz val="18"/>
      <color theme="1"/>
      <name val="Arial"/>
      <family val="2"/>
    </font>
    <font>
      <sz val="10"/>
      <color theme="1" tint="0.34998626667073579"/>
      <name val="Arial"/>
      <family val="2"/>
    </font>
    <font>
      <u/>
      <sz val="10"/>
      <color theme="10"/>
      <name val="Arial"/>
      <family val="2"/>
    </font>
    <font>
      <u/>
      <sz val="10"/>
      <name val="Arial"/>
      <family val="2"/>
    </font>
    <font>
      <b/>
      <sz val="10"/>
      <name val="Arial"/>
      <family val="2"/>
    </font>
    <font>
      <b/>
      <sz val="9"/>
      <name val="Arial"/>
      <family val="2"/>
    </font>
    <font>
      <b/>
      <sz val="12"/>
      <color rgb="FF00B050"/>
      <name val="Arial"/>
      <family val="2"/>
    </font>
    <font>
      <b/>
      <sz val="12"/>
      <name val="Arial"/>
      <family val="2"/>
    </font>
    <font>
      <b/>
      <sz val="14"/>
      <color theme="1"/>
      <name val="Arial"/>
      <family val="2"/>
    </font>
    <font>
      <sz val="7"/>
      <color theme="1"/>
      <name val="Arial"/>
      <family val="2"/>
    </font>
    <font>
      <b/>
      <sz val="12"/>
      <color rgb="FF9D3979"/>
      <name val="Arial"/>
      <family val="2"/>
    </font>
    <font>
      <b/>
      <sz val="8"/>
      <name val="Arial"/>
      <family val="2"/>
    </font>
    <font>
      <b/>
      <sz val="10"/>
      <color theme="4"/>
      <name val="Arial"/>
      <family val="2"/>
    </font>
    <font>
      <sz val="10"/>
      <color theme="0"/>
      <name val="Arial"/>
      <family val="2"/>
    </font>
    <font>
      <sz val="9"/>
      <name val="Arial"/>
      <family val="2"/>
    </font>
    <font>
      <b/>
      <sz val="12"/>
      <color theme="6" tint="-0.24994659260841701"/>
      <name val="Arial"/>
      <family val="2"/>
    </font>
    <font>
      <b/>
      <sz val="12"/>
      <color theme="4" tint="-0.24994659260841701"/>
      <name val="Arial"/>
      <family val="2"/>
    </font>
    <font>
      <sz val="10"/>
      <name val="Arial"/>
      <family val="2"/>
    </font>
    <font>
      <b/>
      <sz val="16"/>
      <name val="Arial"/>
      <family val="2"/>
    </font>
    <font>
      <vertAlign val="superscript"/>
      <sz val="10"/>
      <name val="Arial"/>
      <family val="2"/>
    </font>
    <font>
      <b/>
      <sz val="9"/>
      <color indexed="8"/>
      <name val="Arial"/>
      <family val="2"/>
    </font>
    <font>
      <b/>
      <vertAlign val="superscript"/>
      <sz val="9"/>
      <color indexed="8"/>
      <name val="Arial"/>
      <family val="2"/>
    </font>
    <font>
      <sz val="10"/>
      <color rgb="FFFF0000"/>
      <name val="Arial"/>
      <family val="2"/>
    </font>
    <font>
      <b/>
      <sz val="12"/>
      <color theme="6" tint="-0.24994659260841701"/>
      <name val="Arial"/>
      <family val="2"/>
    </font>
    <font>
      <b/>
      <sz val="12"/>
      <color theme="4" tint="-0.24994659260841701"/>
      <name val="Arial"/>
      <family val="2"/>
    </font>
    <font>
      <b/>
      <sz val="12"/>
      <color theme="7" tint="-0.24994659260841701"/>
      <name val="Arial"/>
      <family val="2"/>
    </font>
    <font>
      <i/>
      <sz val="8"/>
      <color theme="0"/>
      <name val="Arial"/>
      <family val="2"/>
    </font>
    <font>
      <b/>
      <sz val="16"/>
      <color rgb="FF00B0F0"/>
      <name val="Arial"/>
      <family val="2"/>
    </font>
    <font>
      <b/>
      <sz val="20"/>
      <color theme="1" tint="0.34998626667073579"/>
      <name val="Arial"/>
      <family val="2"/>
    </font>
    <font>
      <sz val="12"/>
      <color theme="0" tint="-0.49995422223578601"/>
      <name val="Arial"/>
      <family val="2"/>
    </font>
    <font>
      <b/>
      <sz val="8"/>
      <color rgb="FF6C70A4"/>
      <name val="Arial"/>
      <family val="2"/>
    </font>
    <font>
      <u/>
      <sz val="12"/>
      <color theme="0" tint="-0.49995422223578601"/>
      <name val="Arial"/>
      <family val="2"/>
    </font>
    <font>
      <sz val="12"/>
      <color rgb="FF0070C0"/>
      <name val="Arial"/>
      <family val="2"/>
    </font>
    <font>
      <u/>
      <sz val="10"/>
      <color theme="0" tint="-0.34998626667073579"/>
      <name val="Arial"/>
      <family val="2"/>
    </font>
    <font>
      <sz val="12"/>
      <color rgb="FF388E3C"/>
      <name val="Arial"/>
      <family val="2"/>
    </font>
    <font>
      <sz val="12"/>
      <color rgb="FF92D050"/>
      <name val="Arial"/>
      <family val="2"/>
    </font>
    <font>
      <sz val="12"/>
      <color rgb="FF7030A0"/>
      <name val="Arial"/>
      <family val="2"/>
    </font>
    <font>
      <u/>
      <sz val="10"/>
      <color theme="0" tint="-0.49995422223578601"/>
      <name val="Arial"/>
      <family val="2"/>
    </font>
    <font>
      <b/>
      <sz val="18"/>
      <color theme="0"/>
      <name val="Arial"/>
      <family val="2"/>
    </font>
    <font>
      <b/>
      <sz val="18"/>
      <color theme="0" tint="-0.14999847407452621"/>
      <name val="Arial"/>
      <family val="2"/>
    </font>
    <font>
      <b/>
      <sz val="10"/>
      <color theme="0"/>
      <name val="Arial"/>
      <family val="2"/>
    </font>
    <font>
      <b/>
      <sz val="14"/>
      <color theme="0"/>
      <name val="Arial"/>
      <family val="2"/>
    </font>
    <font>
      <b/>
      <sz val="9"/>
      <color theme="0"/>
      <name val="Arial"/>
      <family val="2"/>
    </font>
    <font>
      <b/>
      <sz val="12"/>
      <color rgb="FFAB47BC"/>
      <name val="Arial"/>
      <family val="2"/>
    </font>
    <font>
      <i/>
      <sz val="11"/>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000000"/>
      <name val="Arial"/>
      <family val="2"/>
    </font>
    <font>
      <sz val="9"/>
      <color rgb="FF808080"/>
      <name val="Arial"/>
      <family val="2"/>
    </font>
    <font>
      <sz val="9"/>
      <color rgb="FF808080"/>
      <name val="Arial"/>
      <family val="2"/>
    </font>
    <font>
      <i/>
      <sz val="10"/>
      <color rgb="FF808080"/>
      <name val="Arial"/>
      <family val="2"/>
    </font>
    <font>
      <b/>
      <sz val="16"/>
      <color rgb="FF00B8EC"/>
      <name val="Arial"/>
      <family val="2"/>
    </font>
    <font>
      <i/>
      <sz val="9"/>
      <color rgb="FF00B8EC"/>
      <name val="Arial"/>
      <family val="2"/>
    </font>
    <font>
      <b/>
      <sz val="12"/>
      <color rgb="FF00B8EC"/>
      <name val="Arial"/>
      <family val="2"/>
    </font>
    <font>
      <b/>
      <sz val="12"/>
      <color rgb="FF51B453"/>
      <name val="Arial"/>
      <family val="2"/>
    </font>
    <font>
      <b/>
      <sz val="12"/>
      <color theme="0"/>
      <name val="Arial"/>
      <family val="2"/>
    </font>
    <font>
      <sz val="12"/>
      <color theme="0"/>
      <name val="Times New Roman"/>
      <family val="2"/>
    </font>
  </fonts>
  <fills count="157">
    <fill>
      <patternFill patternType="none"/>
    </fill>
    <fill>
      <patternFill patternType="gray125"/>
    </fill>
    <fill>
      <patternFill patternType="solid">
        <fgColor theme="0"/>
        <bgColor indexed="64"/>
      </patternFill>
    </fill>
    <fill>
      <patternFill patternType="solid">
        <fgColor theme="4" tint="0.59996337778862885"/>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6"/>
        <bgColor indexed="64"/>
      </patternFill>
    </fill>
    <fill>
      <patternFill patternType="solid">
        <fgColor theme="7"/>
        <bgColor indexed="64"/>
      </patternFill>
    </fill>
    <fill>
      <patternFill patternType="solid">
        <fgColor theme="4"/>
        <bgColor indexed="64"/>
      </patternFill>
    </fill>
    <fill>
      <patternFill patternType="solid">
        <fgColor theme="6" tint="0.79995117038483843"/>
        <bgColor indexed="64"/>
      </patternFill>
    </fill>
    <fill>
      <patternFill patternType="solid">
        <fgColor indexed="22"/>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4"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rgb="FFD6D0D2"/>
      </patternFill>
    </fill>
    <fill>
      <patternFill patternType="solid">
        <fgColor theme="4" tint="0.59996337778862885"/>
        <bgColor indexed="64"/>
      </patternFill>
    </fill>
    <fill>
      <patternFill patternType="solid">
        <fgColor theme="6" tint="0.59996337778862885"/>
        <bgColor indexed="64"/>
      </patternFill>
    </fill>
    <fill>
      <patternFill patternType="solid">
        <fgColor theme="7" tint="0.79995117038483843"/>
        <bgColor indexed="64"/>
      </patternFill>
    </fill>
    <fill>
      <patternFill patternType="solid">
        <fgColor theme="7" tint="0.59996337778862885"/>
        <bgColor indexed="64"/>
      </patternFill>
    </fill>
    <fill>
      <patternFill patternType="solid">
        <fgColor rgb="FFCCECFF"/>
        <bgColor indexed="64"/>
      </patternFill>
    </fill>
    <fill>
      <patternFill patternType="solid">
        <fgColor theme="6" tint="0.79995117038483843"/>
        <bgColor indexed="64"/>
      </patternFill>
    </fill>
    <fill>
      <patternFill patternType="solid">
        <fgColor theme="0" tint="-0.24994659260841701"/>
        <bgColor indexed="64"/>
      </patternFill>
    </fill>
    <fill>
      <patternFill patternType="solid">
        <fgColor rgb="FF29B6F6"/>
        <bgColor indexed="64"/>
      </patternFill>
    </fill>
    <fill>
      <patternFill patternType="solid">
        <fgColor rgb="FF66BB6A"/>
        <bgColor indexed="64"/>
      </patternFill>
    </fill>
    <fill>
      <patternFill patternType="solid">
        <fgColor rgb="FFAB47BC"/>
        <bgColor indexed="64"/>
      </patternFill>
    </fill>
    <fill>
      <patternFill patternType="solid">
        <fgColor theme="0" tint="-4.9409466841639452E-2"/>
        <bgColor indexed="64"/>
      </patternFill>
    </fill>
    <fill>
      <patternFill patternType="solid">
        <fgColor rgb="FFFFF176"/>
        <bgColor indexed="64"/>
      </patternFill>
    </fill>
    <fill>
      <patternFill patternType="solid">
        <fgColor rgb="FFFFFFFF"/>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C0C0C0"/>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FFFFFF"/>
      </patternFill>
    </fill>
    <fill>
      <patternFill patternType="solid">
        <fgColor rgb="FF00B8EC"/>
        <bgColor indexed="64"/>
      </patternFill>
    </fill>
    <fill>
      <patternFill patternType="solid">
        <fgColor rgb="FF51B453"/>
        <bgColor indexed="64"/>
      </patternFill>
    </fill>
    <fill>
      <patternFill patternType="solid">
        <fgColor rgb="FFFEBC11"/>
        <bgColor indexed="64"/>
      </patternFill>
    </fill>
  </fills>
  <borders count="211">
    <border>
      <left/>
      <right/>
      <top/>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style="medium">
        <color indexed="64"/>
      </right>
      <top style="thin">
        <color indexed="64"/>
      </top>
      <bottom/>
      <diagonal/>
    </border>
    <border>
      <left style="thin">
        <color indexed="64"/>
      </left>
      <right/>
      <top style="thin">
        <color indexed="64"/>
      </top>
      <bottom style="medium">
        <color indexed="64"/>
      </bottom>
      <diagonal/>
    </border>
    <border>
      <left style="thin">
        <color indexed="64"/>
      </left>
      <right style="thin">
        <color indexed="64"/>
      </right>
      <top/>
      <bottom/>
      <diagonal/>
    </border>
    <border>
      <left/>
      <right style="thin">
        <color indexed="64"/>
      </right>
      <top style="thin">
        <color indexed="64"/>
      </top>
      <bottom style="medium">
        <color indexed="64"/>
      </bottom>
      <diagonal/>
    </border>
    <border>
      <left/>
      <right/>
      <top/>
      <bottom style="thin">
        <color theme="0" tint="-0.34998626667073579"/>
      </bottom>
      <diagonal/>
    </border>
    <border>
      <left style="medium">
        <color indexed="64"/>
      </left>
      <right style="medium">
        <color rgb="FF66BB67"/>
      </right>
      <top style="medium">
        <color indexed="64"/>
      </top>
      <bottom/>
      <diagonal/>
    </border>
    <border>
      <left/>
      <right/>
      <top/>
      <bottom style="thin">
        <color theme="0" tint="-0.24994659260841701"/>
      </bottom>
      <diagonal/>
    </border>
    <border>
      <left style="thin">
        <color theme="0" tint="-0.34998626667073579"/>
      </left>
      <right/>
      <top/>
      <bottom/>
      <diagonal/>
    </border>
    <border>
      <left/>
      <right style="thin">
        <color theme="0" tint="-0.34998626667073579"/>
      </right>
      <top/>
      <bottom/>
      <diagonal/>
    </border>
    <border>
      <left style="dotted">
        <color theme="0" tint="-4.9409466841639452E-2"/>
      </left>
      <right/>
      <top/>
      <bottom/>
      <diagonal/>
    </border>
    <border>
      <left style="thin">
        <color theme="0" tint="-0.34998626667073579"/>
      </left>
      <right/>
      <top/>
      <bottom style="thin">
        <color theme="0" tint="-0.24994659260841701"/>
      </bottom>
      <diagonal/>
    </border>
    <border>
      <left style="dotted">
        <color theme="0" tint="-4.9409466841639452E-2"/>
      </left>
      <right/>
      <top/>
      <bottom style="thin">
        <color theme="0" tint="-0.24994659260841701"/>
      </bottom>
      <diagonal/>
    </border>
    <border>
      <left/>
      <right style="thin">
        <color theme="0" tint="-0.34998626667073579"/>
      </right>
      <top/>
      <bottom style="thin">
        <color theme="0" tint="-0.24994659260841701"/>
      </bottom>
      <diagonal/>
    </border>
    <border>
      <left style="thin">
        <color theme="0" tint="-0.34998626667073579"/>
      </left>
      <right/>
      <top/>
      <bottom style="thin">
        <color theme="0" tint="-0.34998626667073579"/>
      </bottom>
      <diagonal/>
    </border>
    <border>
      <left style="dotted">
        <color theme="0" tint="-4.9409466841639452E-2"/>
      </left>
      <right/>
      <top/>
      <bottom style="thin">
        <color theme="0" tint="-0.34998626667073579"/>
      </bottom>
      <diagonal/>
    </border>
    <border>
      <left/>
      <right style="thin">
        <color theme="0" tint="-0.34998626667073579"/>
      </right>
      <top/>
      <bottom style="thin">
        <color theme="0" tint="-0.34998626667073579"/>
      </bottom>
      <diagonal/>
    </border>
    <border>
      <left style="thin">
        <color indexed="64"/>
      </left>
      <right/>
      <top/>
      <bottom style="thin">
        <color theme="0" tint="-0.24994659260841701"/>
      </bottom>
      <diagonal/>
    </border>
    <border>
      <left style="thin">
        <color indexed="64"/>
      </left>
      <right style="hair">
        <color rgb="FF00B0F0"/>
      </right>
      <top style="thin">
        <color indexed="64"/>
      </top>
      <bottom style="thin">
        <color indexed="64"/>
      </bottom>
      <diagonal/>
    </border>
    <border>
      <left style="hair">
        <color rgb="FF00B0F0"/>
      </left>
      <right style="hair">
        <color rgb="FF00B0F0"/>
      </right>
      <top style="thin">
        <color indexed="64"/>
      </top>
      <bottom style="thin">
        <color indexed="64"/>
      </bottom>
      <diagonal/>
    </border>
    <border>
      <left style="hair">
        <color rgb="FF00B0F0"/>
      </left>
      <right style="thin">
        <color indexed="64"/>
      </right>
      <top style="thin">
        <color indexed="64"/>
      </top>
      <bottom style="thin">
        <color indexed="64"/>
      </bottom>
      <diagonal/>
    </border>
    <border>
      <left style="hair">
        <color rgb="FF00B0F0"/>
      </left>
      <right/>
      <top style="thin">
        <color indexed="64"/>
      </top>
      <bottom style="thin">
        <color indexed="64"/>
      </bottom>
      <diagonal/>
    </border>
    <border>
      <left style="thin">
        <color indexed="64"/>
      </left>
      <right style="hair">
        <color rgb="FF8CC63F"/>
      </right>
      <top style="thin">
        <color indexed="64"/>
      </top>
      <bottom style="thin">
        <color indexed="64"/>
      </bottom>
      <diagonal/>
    </border>
    <border>
      <left style="hair">
        <color rgb="FF8CC63F"/>
      </left>
      <right style="hair">
        <color rgb="FF8CC63F"/>
      </right>
      <top style="thin">
        <color indexed="64"/>
      </top>
      <bottom style="thin">
        <color indexed="64"/>
      </bottom>
      <diagonal/>
    </border>
    <border>
      <left style="hair">
        <color rgb="FF8CC63F"/>
      </left>
      <right style="thin">
        <color indexed="64"/>
      </right>
      <top style="thin">
        <color indexed="64"/>
      </top>
      <bottom style="thin">
        <color indexed="64"/>
      </bottom>
      <diagonal/>
    </border>
    <border>
      <left style="hair">
        <color rgb="FF8CC63F"/>
      </left>
      <right/>
      <top style="thin">
        <color indexed="64"/>
      </top>
      <bottom style="thin">
        <color indexed="64"/>
      </bottom>
      <diagonal/>
    </border>
    <border>
      <left style="thin">
        <color indexed="64"/>
      </left>
      <right style="hair">
        <color rgb="FF9900CC"/>
      </right>
      <top style="thin">
        <color indexed="64"/>
      </top>
      <bottom style="thin">
        <color indexed="64"/>
      </bottom>
      <diagonal/>
    </border>
    <border>
      <left style="hair">
        <color rgb="FF9900CC"/>
      </left>
      <right style="hair">
        <color rgb="FF9900CC"/>
      </right>
      <top style="thin">
        <color indexed="64"/>
      </top>
      <bottom style="thin">
        <color indexed="64"/>
      </bottom>
      <diagonal/>
    </border>
    <border>
      <left style="hair">
        <color rgb="FF9900CC"/>
      </left>
      <right style="thin">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bottom/>
      <diagonal/>
    </border>
    <border>
      <left/>
      <right/>
      <top style="thin">
        <color theme="0" tint="-0.34998626667073579"/>
      </top>
      <bottom/>
      <diagonal/>
    </border>
    <border>
      <left style="medium">
        <color rgb="FF66BB67"/>
      </left>
      <right/>
      <top style="medium">
        <color auto="1"/>
      </top>
      <bottom/>
      <diagonal/>
    </border>
    <border>
      <left style="medium">
        <color indexed="64"/>
      </left>
      <right style="medium">
        <color rgb="FFAB47BC"/>
      </right>
      <top style="medium">
        <color indexed="64"/>
      </top>
      <bottom/>
      <diagonal/>
    </border>
    <border>
      <left style="medium">
        <color indexed="64"/>
      </left>
      <right style="medium">
        <color rgb="FFAB47BC"/>
      </right>
      <top/>
      <bottom/>
      <diagonal/>
    </border>
    <border>
      <left/>
      <right/>
      <top/>
      <bottom style="medium">
        <color rgb="FFAB47BC"/>
      </bottom>
      <diagonal/>
    </border>
    <border>
      <left/>
      <right style="medium">
        <color indexed="64"/>
      </right>
      <top/>
      <bottom style="medium">
        <color rgb="FFAB47BC"/>
      </bottom>
      <diagonal/>
    </border>
    <border>
      <left style="medium">
        <color indexed="64"/>
      </left>
      <right style="medium">
        <color rgb="FFAB47BC"/>
      </right>
      <top/>
      <bottom style="medium">
        <color indexed="6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diagonal/>
    </border>
    <border>
      <left style="medium">
        <color indexed="64"/>
      </left>
      <right style="medium">
        <color rgb="FF00B8EC"/>
      </right>
      <top style="medium">
        <color indexed="64"/>
      </top>
      <bottom/>
      <diagonal/>
    </border>
    <border>
      <left style="medium">
        <color indexed="64"/>
      </left>
      <right style="medium">
        <color rgb="FF00B8EC"/>
      </right>
      <top/>
      <bottom/>
      <diagonal/>
    </border>
    <border>
      <left style="medium">
        <color indexed="64"/>
      </left>
      <right style="medium">
        <color rgb="FF00B8EC"/>
      </right>
      <top style="medium">
        <color rgb="FF00B8EC"/>
      </top>
      <bottom/>
      <diagonal/>
    </border>
    <border>
      <left style="medium">
        <color indexed="64"/>
      </left>
      <right style="medium">
        <color rgb="FF00B8EC"/>
      </right>
      <top/>
      <bottom style="medium">
        <color indexed="64"/>
      </bottom>
      <diagonal/>
    </border>
    <border>
      <left style="medium">
        <color rgb="FF00B8EC"/>
      </left>
      <right/>
      <top/>
      <bottom/>
      <diagonal/>
    </border>
    <border>
      <left style="medium">
        <color rgb="FF00B8EC"/>
      </left>
      <right/>
      <top/>
      <bottom style="medium">
        <color rgb="FF00B8EC"/>
      </bottom>
      <diagonal/>
    </border>
    <border>
      <left/>
      <right/>
      <top/>
      <bottom style="medium">
        <color rgb="FF00B8EC"/>
      </bottom>
      <diagonal/>
    </border>
    <border>
      <left style="medium">
        <color indexed="64"/>
      </left>
      <right style="medium">
        <color rgb="FF51B453"/>
      </right>
      <top style="medium">
        <color rgb="FF51B453"/>
      </top>
      <bottom/>
      <diagonal/>
    </border>
    <border>
      <left style="medium">
        <color indexed="64"/>
      </left>
      <right style="medium">
        <color rgb="FF51B453"/>
      </right>
      <top/>
      <bottom/>
      <diagonal/>
    </border>
    <border>
      <left style="medium">
        <color indexed="64"/>
      </left>
      <right style="medium">
        <color rgb="FF51B453"/>
      </right>
      <top/>
      <bottom style="medium">
        <color indexed="64"/>
      </bottom>
      <diagonal/>
    </border>
    <border>
      <left style="medium">
        <color rgb="FF51B453"/>
      </left>
      <right/>
      <top/>
      <bottom/>
      <diagonal/>
    </border>
    <border>
      <left style="medium">
        <color rgb="FF51B453"/>
      </left>
      <right/>
      <top/>
      <bottom style="medium">
        <color rgb="FF51B453"/>
      </bottom>
      <diagonal/>
    </border>
    <border>
      <left/>
      <right/>
      <top/>
      <bottom style="medium">
        <color rgb="FF51B453"/>
      </bottom>
      <diagonal/>
    </border>
    <border>
      <left style="medium">
        <color indexed="64"/>
      </left>
      <right style="medium">
        <color rgb="FFAB47BC"/>
      </right>
      <top style="medium">
        <color rgb="FFAB47BC"/>
      </top>
      <bottom/>
      <diagonal/>
    </border>
    <border>
      <left style="medium">
        <color rgb="FFAB47BC"/>
      </left>
      <right/>
      <top/>
      <bottom/>
      <diagonal/>
    </border>
    <border>
      <left style="medium">
        <color rgb="FFAB47BC"/>
      </left>
      <right/>
      <top/>
      <bottom style="medium">
        <color rgb="FFAB47BC"/>
      </bottom>
      <diagonal/>
    </border>
  </borders>
  <cellStyleXfs count="16">
    <xf numFmtId="0" fontId="0" fillId="0" borderId="0"/>
    <xf numFmtId="0" fontId="15" fillId="0" borderId="0"/>
    <xf numFmtId="0" fontId="19" fillId="0" borderId="0"/>
    <xf numFmtId="0" fontId="22" fillId="0" borderId="0" applyNumberFormat="0" applyFill="0" applyBorder="0" applyAlignment="0" applyProtection="0"/>
    <xf numFmtId="0" fontId="15" fillId="0" borderId="0"/>
    <xf numFmtId="0" fontId="37" fillId="0" borderId="0"/>
    <xf numFmtId="0" fontId="19" fillId="0" borderId="0"/>
    <xf numFmtId="0" fontId="50" fillId="0" borderId="0" applyNumberFormat="0" applyFill="0" applyBorder="0" applyAlignment="0" applyProtection="0"/>
    <xf numFmtId="0" fontId="58" fillId="20" borderId="0">
      <alignment horizontal="center" vertical="center"/>
    </xf>
    <xf numFmtId="0" fontId="19" fillId="0" borderId="0"/>
    <xf numFmtId="0" fontId="19" fillId="0" borderId="63"/>
    <xf numFmtId="0" fontId="15" fillId="0" borderId="63"/>
    <xf numFmtId="0" fontId="15" fillId="0" borderId="63"/>
    <xf numFmtId="0" fontId="19" fillId="0" borderId="194"/>
    <xf numFmtId="0" fontId="15" fillId="0" borderId="194"/>
    <xf numFmtId="0" fontId="15" fillId="0" borderId="194"/>
  </cellStyleXfs>
  <cellXfs count="632">
    <xf numFmtId="0" fontId="0" fillId="0" borderId="0" xfId="0"/>
    <xf numFmtId="0" fontId="3" fillId="0" borderId="0" xfId="0" applyFont="1"/>
    <xf numFmtId="0" fontId="0" fillId="2" borderId="0" xfId="0" applyFill="1"/>
    <xf numFmtId="0" fontId="0" fillId="0" borderId="0" xfId="0" applyFill="1" applyBorder="1"/>
    <xf numFmtId="0" fontId="0" fillId="0" borderId="0" xfId="0" applyAlignment="1">
      <alignment vertical="center"/>
    </xf>
    <xf numFmtId="0" fontId="3" fillId="2" borderId="10" xfId="0" applyFont="1" applyFill="1" applyBorder="1" applyAlignment="1">
      <alignment horizontal="center" vertical="center"/>
    </xf>
    <xf numFmtId="0" fontId="3" fillId="2" borderId="8" xfId="0" applyFont="1" applyFill="1" applyBorder="1" applyAlignment="1">
      <alignment horizontal="center" vertical="center"/>
    </xf>
    <xf numFmtId="164" fontId="3" fillId="2" borderId="2" xfId="0" applyNumberFormat="1" applyFont="1" applyFill="1" applyBorder="1" applyAlignment="1">
      <alignment horizontal="center" vertical="center"/>
    </xf>
    <xf numFmtId="164" fontId="3" fillId="0" borderId="13" xfId="0" applyNumberFormat="1" applyFont="1" applyFill="1" applyBorder="1" applyAlignment="1">
      <alignment horizontal="center" vertical="center"/>
    </xf>
    <xf numFmtId="164" fontId="3" fillId="2" borderId="13" xfId="0" applyNumberFormat="1" applyFont="1" applyFill="1" applyBorder="1" applyAlignment="1">
      <alignment horizontal="center" vertical="center"/>
    </xf>
    <xf numFmtId="1" fontId="3" fillId="2" borderId="2" xfId="0" applyNumberFormat="1" applyFont="1" applyFill="1" applyBorder="1" applyAlignment="1">
      <alignment horizontal="center" vertical="center"/>
    </xf>
    <xf numFmtId="0" fontId="3" fillId="4" borderId="0" xfId="0" applyFont="1" applyFill="1" applyBorder="1"/>
    <xf numFmtId="0" fontId="3" fillId="0" borderId="4" xfId="0" applyFont="1" applyFill="1" applyBorder="1" applyAlignment="1">
      <alignment horizontal="left" vertical="center" wrapText="1"/>
    </xf>
    <xf numFmtId="0" fontId="3" fillId="2" borderId="2" xfId="0" applyFont="1" applyFill="1" applyBorder="1" applyAlignment="1">
      <alignment horizontal="center" vertical="center"/>
    </xf>
    <xf numFmtId="0" fontId="0" fillId="0" borderId="0" xfId="0" applyFill="1" applyAlignment="1">
      <alignment vertical="center"/>
    </xf>
    <xf numFmtId="0" fontId="4" fillId="2" borderId="2" xfId="0" applyFont="1" applyFill="1" applyBorder="1" applyAlignment="1">
      <alignment vertical="center"/>
    </xf>
    <xf numFmtId="0" fontId="3" fillId="4" borderId="3" xfId="0" applyFont="1" applyFill="1" applyBorder="1"/>
    <xf numFmtId="0" fontId="3" fillId="4" borderId="3" xfId="0" applyFont="1" applyFill="1" applyBorder="1" applyAlignment="1">
      <alignment vertical="center"/>
    </xf>
    <xf numFmtId="0" fontId="3" fillId="4" borderId="6" xfId="0" applyFont="1" applyFill="1" applyBorder="1"/>
    <xf numFmtId="164" fontId="3" fillId="0" borderId="2" xfId="0" applyNumberFormat="1" applyFont="1" applyFill="1" applyBorder="1" applyAlignment="1">
      <alignment horizontal="center" vertical="center"/>
    </xf>
    <xf numFmtId="0" fontId="3" fillId="2" borderId="10" xfId="0" applyFont="1" applyFill="1" applyBorder="1" applyAlignment="1">
      <alignment horizontal="center"/>
    </xf>
    <xf numFmtId="0" fontId="3" fillId="2" borderId="8" xfId="0" applyFont="1" applyFill="1" applyBorder="1" applyAlignment="1">
      <alignment horizontal="center"/>
    </xf>
    <xf numFmtId="0" fontId="3" fillId="2" borderId="2" xfId="0" applyFont="1" applyFill="1" applyBorder="1" applyAlignment="1">
      <alignment horizontal="center"/>
    </xf>
    <xf numFmtId="0" fontId="0" fillId="2" borderId="8" xfId="0" applyFill="1" applyBorder="1" applyAlignment="1">
      <alignment horizontal="center"/>
    </xf>
    <xf numFmtId="0" fontId="3" fillId="4" borderId="0" xfId="0" applyFont="1" applyFill="1" applyBorder="1" applyAlignment="1">
      <alignment vertical="center"/>
    </xf>
    <xf numFmtId="0" fontId="3" fillId="4" borderId="5" xfId="0" applyFont="1" applyFill="1" applyBorder="1"/>
    <xf numFmtId="164" fontId="3" fillId="2" borderId="24" xfId="0" applyNumberFormat="1" applyFont="1" applyFill="1" applyBorder="1" applyAlignment="1">
      <alignment horizontal="center" vertical="center"/>
    </xf>
    <xf numFmtId="0" fontId="3" fillId="2" borderId="26" xfId="0" applyFont="1" applyFill="1" applyBorder="1" applyAlignment="1">
      <alignment horizontal="center" vertical="center"/>
    </xf>
    <xf numFmtId="0" fontId="3" fillId="0" borderId="28" xfId="0" applyFont="1" applyFill="1" applyBorder="1" applyAlignment="1">
      <alignment horizontal="left" vertical="center" wrapText="1"/>
    </xf>
    <xf numFmtId="1" fontId="3" fillId="2" borderId="28" xfId="0" applyNumberFormat="1" applyFont="1" applyFill="1" applyBorder="1" applyAlignment="1">
      <alignment horizontal="center" vertical="center"/>
    </xf>
    <xf numFmtId="1" fontId="3" fillId="2" borderId="29" xfId="0" applyNumberFormat="1" applyFont="1" applyFill="1" applyBorder="1" applyAlignment="1">
      <alignment horizontal="center" vertical="center"/>
    </xf>
    <xf numFmtId="164" fontId="3" fillId="2" borderId="25" xfId="0" applyNumberFormat="1" applyFont="1" applyFill="1" applyBorder="1" applyAlignment="1">
      <alignment horizontal="center" vertical="center"/>
    </xf>
    <xf numFmtId="0" fontId="5" fillId="2" borderId="0" xfId="1" applyFont="1" applyFill="1"/>
    <xf numFmtId="0" fontId="11" fillId="2" borderId="0" xfId="1" applyFont="1" applyFill="1"/>
    <xf numFmtId="0" fontId="19" fillId="0" borderId="0" xfId="2"/>
    <xf numFmtId="0" fontId="20" fillId="2" borderId="0" xfId="1" applyFont="1" applyFill="1" applyAlignment="1">
      <alignment horizontal="center"/>
    </xf>
    <xf numFmtId="0" fontId="21" fillId="2" borderId="0" xfId="1" applyFont="1" applyFill="1" applyAlignment="1">
      <alignment horizontal="center"/>
    </xf>
    <xf numFmtId="0" fontId="1" fillId="2" borderId="0" xfId="2" applyFont="1" applyFill="1"/>
    <xf numFmtId="0" fontId="27" fillId="2" borderId="0" xfId="2" applyFont="1" applyFill="1"/>
    <xf numFmtId="0" fontId="19" fillId="2" borderId="0" xfId="2" applyFill="1"/>
    <xf numFmtId="0" fontId="19" fillId="8" borderId="0" xfId="2" applyFill="1"/>
    <xf numFmtId="0" fontId="28" fillId="2" borderId="0" xfId="4" applyFont="1" applyFill="1"/>
    <xf numFmtId="0" fontId="3" fillId="2" borderId="0" xfId="4" applyFont="1" applyFill="1"/>
    <xf numFmtId="0" fontId="29" fillId="2" borderId="0" xfId="4" applyFont="1" applyFill="1"/>
    <xf numFmtId="0" fontId="18" fillId="2" borderId="0" xfId="4" applyFont="1" applyFill="1"/>
    <xf numFmtId="0" fontId="15" fillId="2" borderId="0" xfId="4" applyFill="1"/>
    <xf numFmtId="0" fontId="30" fillId="2" borderId="0" xfId="4" applyFont="1" applyFill="1"/>
    <xf numFmtId="0" fontId="12" fillId="2" borderId="0" xfId="4" applyFont="1" applyFill="1"/>
    <xf numFmtId="0" fontId="3" fillId="2" borderId="0" xfId="4" applyFont="1" applyFill="1" applyAlignment="1"/>
    <xf numFmtId="0" fontId="4" fillId="2" borderId="0" xfId="4" applyFont="1" applyFill="1"/>
    <xf numFmtId="0" fontId="3" fillId="2" borderId="0" xfId="4" applyFont="1" applyFill="1" applyAlignment="1">
      <alignment horizontal="left"/>
    </xf>
    <xf numFmtId="0" fontId="19" fillId="7" borderId="0" xfId="2" applyFill="1"/>
    <xf numFmtId="164" fontId="3" fillId="2" borderId="10" xfId="0" applyNumberFormat="1" applyFont="1" applyFill="1" applyBorder="1" applyAlignment="1">
      <alignment horizontal="center" vertical="center"/>
    </xf>
    <xf numFmtId="0" fontId="4" fillId="0" borderId="2" xfId="0" applyFont="1" applyFill="1" applyBorder="1" applyAlignment="1">
      <alignment vertical="center"/>
    </xf>
    <xf numFmtId="0" fontId="4" fillId="6" borderId="11" xfId="4" applyFont="1" applyFill="1" applyBorder="1" applyAlignment="1">
      <alignment horizontal="center" textRotation="90"/>
    </xf>
    <xf numFmtId="0" fontId="7" fillId="0" borderId="0" xfId="2" applyFont="1"/>
    <xf numFmtId="0" fontId="4" fillId="11" borderId="12" xfId="4" applyFont="1" applyFill="1" applyBorder="1" applyAlignment="1">
      <alignment horizontal="center" textRotation="90"/>
    </xf>
    <xf numFmtId="0" fontId="4" fillId="9" borderId="12" xfId="4" applyFont="1" applyFill="1" applyBorder="1" applyAlignment="1">
      <alignment horizontal="center" textRotation="90"/>
    </xf>
    <xf numFmtId="0" fontId="19" fillId="12" borderId="0" xfId="2" applyFill="1"/>
    <xf numFmtId="0" fontId="3" fillId="0" borderId="10" xfId="0" applyFont="1" applyBorder="1" applyAlignment="1">
      <alignment horizontal="center" vertical="center" wrapText="1"/>
    </xf>
    <xf numFmtId="0" fontId="3" fillId="0" borderId="2" xfId="0" applyFont="1" applyBorder="1" applyAlignment="1">
      <alignment horizontal="center" vertical="center" wrapText="1"/>
    </xf>
    <xf numFmtId="0" fontId="35" fillId="2" borderId="0" xfId="4" applyFont="1" applyFill="1"/>
    <xf numFmtId="0" fontId="36" fillId="2" borderId="0" xfId="4" applyFont="1" applyFill="1"/>
    <xf numFmtId="0" fontId="4" fillId="11" borderId="32" xfId="4" applyFont="1" applyFill="1" applyBorder="1" applyAlignment="1">
      <alignment horizontal="center" textRotation="90"/>
    </xf>
    <xf numFmtId="0" fontId="4" fillId="10" borderId="32" xfId="4" applyFont="1" applyFill="1" applyBorder="1" applyAlignment="1">
      <alignment horizontal="center" textRotation="90"/>
    </xf>
    <xf numFmtId="0" fontId="4" fillId="9" borderId="32" xfId="4" applyFont="1" applyFill="1" applyBorder="1" applyAlignment="1">
      <alignment horizontal="center" textRotation="90"/>
    </xf>
    <xf numFmtId="0" fontId="19" fillId="15" borderId="0" xfId="2" applyFill="1"/>
    <xf numFmtId="0" fontId="43" fillId="2" borderId="0" xfId="4" applyFont="1" applyFill="1"/>
    <xf numFmtId="0" fontId="44" fillId="2" borderId="0" xfId="4" applyFont="1" applyFill="1"/>
    <xf numFmtId="0" fontId="45" fillId="2" borderId="0" xfId="4" applyFont="1" applyFill="1"/>
    <xf numFmtId="0" fontId="19" fillId="14" borderId="0" xfId="2" applyFill="1"/>
    <xf numFmtId="0" fontId="3" fillId="0" borderId="4" xfId="0" applyFont="1" applyBorder="1" applyAlignment="1">
      <alignment horizontal="left" vertical="center" wrapText="1"/>
    </xf>
    <xf numFmtId="0" fontId="4" fillId="2" borderId="2" xfId="0" applyFont="1" applyFill="1" applyBorder="1" applyAlignment="1">
      <alignment horizontal="left" vertical="center"/>
    </xf>
    <xf numFmtId="164" fontId="3" fillId="2" borderId="22" xfId="0" applyNumberFormat="1" applyFont="1" applyFill="1" applyBorder="1" applyAlignment="1">
      <alignment horizontal="center" vertical="center"/>
    </xf>
    <xf numFmtId="164" fontId="3" fillId="2" borderId="8" xfId="0" applyNumberFormat="1" applyFont="1" applyFill="1" applyBorder="1" applyAlignment="1">
      <alignment horizontal="center" vertical="center"/>
    </xf>
    <xf numFmtId="164" fontId="3" fillId="2" borderId="26" xfId="0" applyNumberFormat="1" applyFont="1" applyFill="1" applyBorder="1" applyAlignment="1">
      <alignment horizontal="center" vertical="center"/>
    </xf>
    <xf numFmtId="164" fontId="3" fillId="2" borderId="33" xfId="0" applyNumberFormat="1" applyFont="1" applyFill="1" applyBorder="1" applyAlignment="1">
      <alignment horizontal="center" vertical="center"/>
    </xf>
    <xf numFmtId="164" fontId="3" fillId="0" borderId="10" xfId="0" applyNumberFormat="1" applyFont="1" applyBorder="1" applyAlignment="1">
      <alignment horizontal="center" vertical="center" wrapText="1"/>
    </xf>
    <xf numFmtId="1" fontId="3" fillId="0" borderId="2" xfId="0" applyNumberFormat="1" applyFont="1" applyFill="1" applyBorder="1" applyAlignment="1">
      <alignment horizontal="center" vertical="center"/>
    </xf>
    <xf numFmtId="0" fontId="1" fillId="0" borderId="2" xfId="0" applyFont="1" applyBorder="1" applyAlignment="1">
      <alignment horizontal="center"/>
    </xf>
    <xf numFmtId="1" fontId="1" fillId="0" borderId="2" xfId="0" applyNumberFormat="1" applyFont="1" applyBorder="1" applyAlignment="1">
      <alignment horizontal="center"/>
    </xf>
    <xf numFmtId="1" fontId="1" fillId="0" borderId="24" xfId="0" applyNumberFormat="1" applyFont="1" applyBorder="1" applyAlignment="1">
      <alignment horizontal="center"/>
    </xf>
    <xf numFmtId="0" fontId="3" fillId="0" borderId="34" xfId="0" applyFont="1" applyFill="1" applyBorder="1" applyAlignment="1">
      <alignment horizontal="left" vertical="center" wrapText="1"/>
    </xf>
    <xf numFmtId="1" fontId="3" fillId="0" borderId="28" xfId="0" applyNumberFormat="1" applyFont="1" applyFill="1" applyBorder="1" applyAlignment="1">
      <alignment horizontal="center" vertical="center"/>
    </xf>
    <xf numFmtId="1" fontId="3" fillId="0" borderId="29" xfId="0" applyNumberFormat="1" applyFont="1" applyFill="1" applyBorder="1" applyAlignment="1">
      <alignment horizontal="center" vertical="center"/>
    </xf>
    <xf numFmtId="164" fontId="3" fillId="0" borderId="24" xfId="0" applyNumberFormat="1" applyFont="1" applyFill="1" applyBorder="1" applyAlignment="1">
      <alignment horizontal="center" vertical="center"/>
    </xf>
    <xf numFmtId="164" fontId="1" fillId="0" borderId="2" xfId="0" applyNumberFormat="1" applyFont="1" applyBorder="1" applyAlignment="1">
      <alignment horizontal="center" vertical="center"/>
    </xf>
    <xf numFmtId="0" fontId="3" fillId="2" borderId="35" xfId="0" applyFont="1" applyFill="1" applyBorder="1" applyAlignment="1">
      <alignment horizontal="center"/>
    </xf>
    <xf numFmtId="1" fontId="1" fillId="0" borderId="28" xfId="0" applyNumberFormat="1" applyFont="1" applyBorder="1" applyAlignment="1">
      <alignment horizontal="center"/>
    </xf>
    <xf numFmtId="0" fontId="1" fillId="0" borderId="28" xfId="0" applyFont="1" applyBorder="1" applyAlignment="1">
      <alignment horizontal="center"/>
    </xf>
    <xf numFmtId="1" fontId="1" fillId="0" borderId="29" xfId="0" applyNumberFormat="1" applyFont="1" applyBorder="1" applyAlignment="1">
      <alignment horizontal="center"/>
    </xf>
    <xf numFmtId="0" fontId="19" fillId="16" borderId="0" xfId="2" applyFill="1"/>
    <xf numFmtId="0" fontId="4" fillId="17" borderId="11" xfId="4" applyFont="1" applyFill="1" applyBorder="1" applyAlignment="1">
      <alignment horizontal="center" textRotation="90"/>
    </xf>
    <xf numFmtId="0" fontId="4" fillId="3" borderId="32" xfId="4" applyFont="1" applyFill="1" applyBorder="1" applyAlignment="1">
      <alignment horizontal="center" textRotation="90"/>
    </xf>
    <xf numFmtId="0" fontId="4" fillId="11" borderId="13" xfId="4" applyFont="1" applyFill="1" applyBorder="1" applyAlignment="1">
      <alignment horizontal="center" textRotation="90"/>
    </xf>
    <xf numFmtId="0" fontId="4" fillId="5" borderId="32" xfId="4" applyFont="1" applyFill="1" applyBorder="1" applyAlignment="1">
      <alignment horizontal="center" textRotation="90"/>
    </xf>
    <xf numFmtId="0" fontId="4" fillId="18" borderId="11" xfId="4" applyFont="1" applyFill="1" applyBorder="1" applyAlignment="1">
      <alignment horizontal="center" textRotation="90"/>
    </xf>
    <xf numFmtId="0" fontId="4" fillId="9" borderId="13" xfId="4" applyFont="1" applyFill="1" applyBorder="1" applyAlignment="1">
      <alignment horizontal="center" textRotation="90"/>
    </xf>
    <xf numFmtId="0" fontId="19" fillId="18" borderId="0" xfId="2" applyFill="1"/>
    <xf numFmtId="0" fontId="4" fillId="2" borderId="13" xfId="0" applyFont="1" applyFill="1" applyBorder="1" applyAlignment="1">
      <alignment vertical="center"/>
    </xf>
    <xf numFmtId="0" fontId="4" fillId="2" borderId="13" xfId="0" applyFont="1" applyFill="1" applyBorder="1" applyAlignment="1">
      <alignment horizontal="left" vertical="center"/>
    </xf>
    <xf numFmtId="0" fontId="3" fillId="0" borderId="13" xfId="0" applyFont="1" applyFill="1" applyBorder="1" applyAlignment="1">
      <alignment horizontal="left" vertical="center" wrapText="1"/>
    </xf>
    <xf numFmtId="0" fontId="3" fillId="0" borderId="36" xfId="0" applyFont="1" applyFill="1" applyBorder="1" applyAlignment="1">
      <alignment horizontal="left" vertical="center" wrapText="1"/>
    </xf>
    <xf numFmtId="0" fontId="4" fillId="2" borderId="13" xfId="0" applyFont="1" applyFill="1" applyBorder="1" applyAlignment="1">
      <alignment horizontal="left" vertical="center" indent="1"/>
    </xf>
    <xf numFmtId="0" fontId="19" fillId="2" borderId="0" xfId="6" applyFill="1"/>
    <xf numFmtId="0" fontId="19" fillId="0" borderId="0" xfId="6"/>
    <xf numFmtId="0" fontId="19" fillId="2" borderId="0" xfId="6" applyFont="1" applyFill="1"/>
    <xf numFmtId="0" fontId="47" fillId="2" borderId="0" xfId="1" applyFont="1" applyFill="1" applyAlignment="1">
      <alignment horizontal="center" vertical="center" wrapText="1"/>
    </xf>
    <xf numFmtId="0" fontId="7" fillId="2" borderId="0" xfId="1" applyFont="1" applyFill="1" applyAlignment="1">
      <alignment horizontal="left" indent="1"/>
    </xf>
    <xf numFmtId="0" fontId="48" fillId="2" borderId="0" xfId="1" applyFont="1" applyFill="1" applyAlignment="1">
      <alignment horizontal="center"/>
    </xf>
    <xf numFmtId="0" fontId="19" fillId="2" borderId="0" xfId="6" applyFill="1" applyBorder="1"/>
    <xf numFmtId="0" fontId="11" fillId="2" borderId="0" xfId="1" applyFont="1" applyFill="1" applyBorder="1"/>
    <xf numFmtId="0" fontId="6" fillId="2" borderId="0" xfId="1" applyFont="1" applyFill="1" applyBorder="1" applyAlignment="1">
      <alignment horizontal="center"/>
    </xf>
    <xf numFmtId="0" fontId="28" fillId="2" borderId="0" xfId="1" applyFont="1" applyFill="1" applyBorder="1" applyAlignment="1">
      <alignment horizontal="center"/>
    </xf>
    <xf numFmtId="0" fontId="49" fillId="2" borderId="0" xfId="1" applyFont="1" applyFill="1" applyBorder="1"/>
    <xf numFmtId="0" fontId="51" fillId="2" borderId="0" xfId="7" applyFont="1" applyFill="1" applyBorder="1" applyAlignment="1">
      <alignment horizontal="center"/>
    </xf>
    <xf numFmtId="0" fontId="23" fillId="2" borderId="0" xfId="7" applyFont="1" applyFill="1" applyBorder="1" applyAlignment="1">
      <alignment horizontal="center"/>
    </xf>
    <xf numFmtId="0" fontId="52" fillId="2" borderId="0" xfId="1" applyFont="1" applyFill="1" applyBorder="1"/>
    <xf numFmtId="0" fontId="53" fillId="2" borderId="0" xfId="7" applyFont="1" applyFill="1" applyBorder="1" applyAlignment="1">
      <alignment horizontal="center"/>
    </xf>
    <xf numFmtId="0" fontId="54" fillId="2" borderId="0" xfId="1" applyFont="1" applyFill="1" applyBorder="1"/>
    <xf numFmtId="0" fontId="55" fillId="2" borderId="0" xfId="1" applyFont="1" applyFill="1" applyBorder="1"/>
    <xf numFmtId="0" fontId="56" fillId="2" borderId="0" xfId="1" applyFont="1" applyFill="1" applyBorder="1"/>
    <xf numFmtId="0" fontId="57" fillId="2" borderId="0" xfId="7" applyFont="1" applyFill="1" applyBorder="1" applyAlignment="1">
      <alignment horizontal="center"/>
    </xf>
    <xf numFmtId="0" fontId="58" fillId="2" borderId="0" xfId="8" applyFill="1">
      <alignment horizontal="center" vertical="center"/>
    </xf>
    <xf numFmtId="0" fontId="59" fillId="4" borderId="0" xfId="8" applyFont="1" applyFill="1">
      <alignment horizontal="center" vertical="center"/>
    </xf>
    <xf numFmtId="0" fontId="2" fillId="2" borderId="0" xfId="1" applyFont="1" applyFill="1"/>
    <xf numFmtId="0" fontId="24" fillId="2" borderId="0" xfId="1" applyFont="1" applyFill="1" applyAlignment="1">
      <alignment horizontal="left" indent="1"/>
    </xf>
    <xf numFmtId="0" fontId="23" fillId="2" borderId="0" xfId="7" applyFont="1" applyFill="1" applyAlignment="1">
      <alignment horizontal="left" indent="1"/>
    </xf>
    <xf numFmtId="0" fontId="25" fillId="2" borderId="0" xfId="1" applyFont="1" applyFill="1" applyAlignment="1">
      <alignment horizontal="left" indent="1"/>
    </xf>
    <xf numFmtId="0" fontId="23" fillId="2" borderId="0" xfId="7" applyFont="1" applyFill="1" applyAlignment="1">
      <alignment horizontal="left" indent="2"/>
    </xf>
    <xf numFmtId="0" fontId="33" fillId="0" borderId="0" xfId="6" applyFont="1"/>
    <xf numFmtId="0" fontId="27" fillId="2" borderId="0" xfId="1" applyFont="1" applyFill="1" applyBorder="1" applyAlignment="1">
      <alignment horizontal="center"/>
    </xf>
    <xf numFmtId="0" fontId="51" fillId="2" borderId="0" xfId="3" applyFont="1" applyFill="1" applyBorder="1" applyAlignment="1">
      <alignment horizontal="center"/>
    </xf>
    <xf numFmtId="1" fontId="3" fillId="25" borderId="0" xfId="4" applyNumberFormat="1" applyFont="1" applyFill="1" applyAlignment="1">
      <alignment horizontal="center"/>
    </xf>
    <xf numFmtId="1" fontId="3" fillId="26" borderId="0" xfId="4" applyNumberFormat="1" applyFont="1" applyFill="1" applyAlignment="1">
      <alignment horizontal="center"/>
    </xf>
    <xf numFmtId="1" fontId="3" fillId="23" borderId="0" xfId="4" applyNumberFormat="1" applyFont="1" applyFill="1" applyAlignment="1">
      <alignment horizontal="center"/>
    </xf>
    <xf numFmtId="0" fontId="19" fillId="25" borderId="0" xfId="2" applyFill="1"/>
    <xf numFmtId="0" fontId="3" fillId="0" borderId="24" xfId="0" applyFont="1" applyBorder="1" applyAlignment="1">
      <alignment horizontal="center" vertical="center" wrapText="1"/>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3" fillId="0" borderId="25" xfId="0" applyFont="1" applyBorder="1" applyAlignment="1">
      <alignment horizontal="center" vertical="center" wrapText="1"/>
    </xf>
    <xf numFmtId="1" fontId="3" fillId="2" borderId="10" xfId="0" applyNumberFormat="1" applyFont="1" applyFill="1" applyBorder="1" applyAlignment="1">
      <alignment horizontal="center" vertical="center"/>
    </xf>
    <xf numFmtId="1" fontId="3" fillId="2" borderId="24" xfId="0" applyNumberFormat="1" applyFont="1" applyFill="1" applyBorder="1" applyAlignment="1">
      <alignment horizontal="center" vertical="center"/>
    </xf>
    <xf numFmtId="0" fontId="3" fillId="2" borderId="28" xfId="0" applyFont="1" applyFill="1" applyBorder="1" applyAlignment="1">
      <alignment horizontal="center" vertical="center"/>
    </xf>
    <xf numFmtId="0" fontId="4" fillId="2" borderId="7" xfId="0" applyFont="1" applyFill="1" applyBorder="1" applyAlignment="1">
      <alignment horizontal="left" vertical="center"/>
    </xf>
    <xf numFmtId="164" fontId="3" fillId="0" borderId="8" xfId="0" applyNumberFormat="1" applyFont="1" applyFill="1" applyBorder="1" applyAlignment="1">
      <alignment horizontal="center" vertical="center"/>
    </xf>
    <xf numFmtId="0" fontId="3" fillId="0" borderId="6" xfId="0" applyFont="1" applyBorder="1" applyAlignment="1">
      <alignment horizontal="left" vertical="center" wrapText="1"/>
    </xf>
    <xf numFmtId="0" fontId="3" fillId="0" borderId="10" xfId="0" applyFont="1" applyBorder="1" applyAlignment="1">
      <alignment horizontal="left" vertical="center" wrapText="1"/>
    </xf>
    <xf numFmtId="0" fontId="3" fillId="0" borderId="22" xfId="0" applyFont="1" applyBorder="1" applyAlignment="1">
      <alignment horizontal="left" vertical="center" wrapText="1"/>
    </xf>
    <xf numFmtId="0" fontId="38" fillId="13" borderId="11" xfId="9" applyFont="1" applyFill="1" applyBorder="1" applyAlignment="1">
      <alignment vertical="center"/>
    </xf>
    <xf numFmtId="0" fontId="38" fillId="13" borderId="32" xfId="9" applyFont="1" applyFill="1" applyBorder="1" applyAlignment="1">
      <alignment vertical="center"/>
    </xf>
    <xf numFmtId="0" fontId="38" fillId="13" borderId="32" xfId="9" applyFont="1" applyFill="1" applyBorder="1" applyAlignment="1">
      <alignment vertical="center" wrapText="1"/>
    </xf>
    <xf numFmtId="0" fontId="19" fillId="13" borderId="13" xfId="9" applyFont="1" applyFill="1" applyBorder="1" applyAlignment="1">
      <alignment vertical="center"/>
    </xf>
    <xf numFmtId="0" fontId="19" fillId="0" borderId="0" xfId="9"/>
    <xf numFmtId="0" fontId="40" fillId="13" borderId="2" xfId="9" applyFont="1" applyFill="1" applyBorder="1" applyAlignment="1">
      <alignment horizontal="center" vertical="center" wrapText="1"/>
    </xf>
    <xf numFmtId="164" fontId="19" fillId="0" borderId="0" xfId="9" applyNumberFormat="1"/>
    <xf numFmtId="0" fontId="42" fillId="0" borderId="0" xfId="9" applyFont="1"/>
    <xf numFmtId="0" fontId="39" fillId="0" borderId="0" xfId="9" applyFont="1"/>
    <xf numFmtId="0" fontId="3" fillId="0" borderId="13" xfId="0" applyFont="1" applyBorder="1" applyAlignment="1">
      <alignment horizontal="left" vertical="center" wrapText="1"/>
    </xf>
    <xf numFmtId="0" fontId="3" fillId="0" borderId="22" xfId="0" applyFont="1" applyBorder="1" applyAlignment="1">
      <alignment horizontal="center" vertical="center" wrapText="1"/>
    </xf>
    <xf numFmtId="0" fontId="0" fillId="0" borderId="2" xfId="0" applyBorder="1" applyAlignment="1">
      <alignment vertical="center"/>
    </xf>
    <xf numFmtId="0" fontId="3" fillId="0" borderId="13" xfId="0" applyFont="1" applyBorder="1" applyAlignment="1">
      <alignment horizontal="left" vertical="center" wrapText="1"/>
    </xf>
    <xf numFmtId="0" fontId="63" fillId="2" borderId="0" xfId="4" applyFont="1" applyFill="1"/>
    <xf numFmtId="0" fontId="6" fillId="0" borderId="23" xfId="0" applyFont="1" applyBorder="1" applyAlignment="1">
      <alignment horizontal="left" vertical="center"/>
    </xf>
    <xf numFmtId="0" fontId="6" fillId="0" borderId="23" xfId="0" applyFont="1" applyBorder="1" applyAlignment="1">
      <alignment horizontal="left"/>
    </xf>
    <xf numFmtId="0" fontId="6" fillId="2" borderId="23" xfId="0" applyFont="1" applyFill="1" applyBorder="1" applyAlignment="1">
      <alignment horizontal="left"/>
    </xf>
    <xf numFmtId="0" fontId="4" fillId="2" borderId="23" xfId="0" applyFont="1" applyFill="1" applyBorder="1" applyAlignment="1">
      <alignment horizontal="left" vertical="center"/>
    </xf>
    <xf numFmtId="0" fontId="0" fillId="0" borderId="23" xfId="0" applyBorder="1" applyAlignment="1">
      <alignment horizontal="left"/>
    </xf>
    <xf numFmtId="0" fontId="0" fillId="0" borderId="27" xfId="0" applyBorder="1" applyAlignment="1">
      <alignment horizontal="left"/>
    </xf>
    <xf numFmtId="0" fontId="0" fillId="0" borderId="0" xfId="0" applyFill="1" applyBorder="1" applyAlignment="1">
      <alignment horizontal="left"/>
    </xf>
    <xf numFmtId="0" fontId="0" fillId="0" borderId="0" xfId="0" applyAlignment="1">
      <alignment horizontal="left"/>
    </xf>
    <xf numFmtId="0" fontId="4" fillId="0" borderId="2" xfId="0" applyFont="1" applyFill="1" applyBorder="1" applyAlignment="1">
      <alignment horizontal="left" vertical="center"/>
    </xf>
    <xf numFmtId="164" fontId="3" fillId="2" borderId="2" xfId="0" applyNumberFormat="1" applyFont="1" applyFill="1" applyBorder="1" applyAlignment="1">
      <alignment horizontal="left" vertical="center"/>
    </xf>
    <xf numFmtId="164" fontId="3" fillId="2" borderId="24" xfId="0" applyNumberFormat="1" applyFont="1" applyFill="1" applyBorder="1" applyAlignment="1">
      <alignment horizontal="left" vertical="center"/>
    </xf>
    <xf numFmtId="164" fontId="3" fillId="0" borderId="2" xfId="0" applyNumberFormat="1" applyFont="1" applyFill="1" applyBorder="1" applyAlignment="1">
      <alignment horizontal="left" vertical="center"/>
    </xf>
    <xf numFmtId="0" fontId="0" fillId="0" borderId="23" xfId="0" applyBorder="1" applyAlignment="1">
      <alignment horizontal="left" vertical="center"/>
    </xf>
    <xf numFmtId="0" fontId="4" fillId="25" borderId="50" xfId="4" applyFont="1" applyFill="1" applyBorder="1" applyAlignment="1">
      <alignment horizontal="center" textRotation="90"/>
    </xf>
    <xf numFmtId="0" fontId="10" fillId="28" borderId="51" xfId="4" applyFont="1" applyFill="1" applyBorder="1" applyAlignment="1">
      <alignment horizontal="center" textRotation="90"/>
    </xf>
    <xf numFmtId="0" fontId="10" fillId="28" borderId="52" xfId="4" applyFont="1" applyFill="1" applyBorder="1" applyAlignment="1">
      <alignment horizontal="center" textRotation="90"/>
    </xf>
    <xf numFmtId="0" fontId="10" fillId="28" borderId="53" xfId="4" applyFont="1" applyFill="1" applyBorder="1" applyAlignment="1">
      <alignment horizontal="center" textRotation="90"/>
    </xf>
    <xf numFmtId="0" fontId="4" fillId="18" borderId="54" xfId="4" applyFont="1" applyFill="1" applyBorder="1" applyAlignment="1">
      <alignment horizontal="center" textRotation="90"/>
    </xf>
    <xf numFmtId="0" fontId="10" fillId="29" borderId="55" xfId="4" applyFont="1" applyFill="1" applyBorder="1" applyAlignment="1">
      <alignment horizontal="center" textRotation="90"/>
    </xf>
    <xf numFmtId="0" fontId="4" fillId="29" borderId="55" xfId="4" applyFont="1" applyFill="1" applyBorder="1" applyAlignment="1">
      <alignment horizontal="center" textRotation="90"/>
    </xf>
    <xf numFmtId="0" fontId="10" fillId="29" borderId="56" xfId="4" applyFont="1" applyFill="1" applyBorder="1" applyAlignment="1">
      <alignment horizontal="center" textRotation="90"/>
    </xf>
    <xf numFmtId="0" fontId="10" fillId="29" borderId="57" xfId="4" applyFont="1" applyFill="1" applyBorder="1" applyAlignment="1">
      <alignment horizontal="center" textRotation="90"/>
    </xf>
    <xf numFmtId="0" fontId="4" fillId="19" borderId="58" xfId="4" applyFont="1" applyFill="1" applyBorder="1" applyAlignment="1">
      <alignment horizontal="center" textRotation="90"/>
    </xf>
    <xf numFmtId="0" fontId="10" fillId="30" borderId="59" xfId="4" applyFont="1" applyFill="1" applyBorder="1" applyAlignment="1">
      <alignment horizontal="center" textRotation="90"/>
    </xf>
    <xf numFmtId="0" fontId="10" fillId="30" borderId="60" xfId="4" applyFont="1" applyFill="1" applyBorder="1" applyAlignment="1">
      <alignment horizontal="center" textRotation="90"/>
    </xf>
    <xf numFmtId="0" fontId="3" fillId="0" borderId="13" xfId="0" applyFont="1" applyBorder="1" applyAlignment="1">
      <alignment horizontal="left" vertical="center" wrapText="1"/>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0" fontId="3" fillId="0" borderId="2" xfId="0" applyFont="1" applyBorder="1" applyAlignment="1">
      <alignment horizontal="left" vertical="center" wrapText="1"/>
    </xf>
    <xf numFmtId="0" fontId="3" fillId="0" borderId="24" xfId="0" applyFont="1" applyBorder="1" applyAlignment="1">
      <alignment horizontal="left" vertical="center" wrapText="1"/>
    </xf>
    <xf numFmtId="0" fontId="3" fillId="0" borderId="13" xfId="0" applyFont="1" applyBorder="1" applyAlignment="1">
      <alignment horizontal="left" vertical="center" wrapText="1"/>
    </xf>
    <xf numFmtId="1" fontId="3" fillId="0" borderId="61" xfId="0" applyNumberFormat="1" applyFont="1" applyFill="1" applyBorder="1" applyAlignment="1">
      <alignment horizontal="center" vertical="center"/>
    </xf>
    <xf numFmtId="1" fontId="3" fillId="0" borderId="62" xfId="0" applyNumberFormat="1" applyFont="1" applyFill="1" applyBorder="1" applyAlignment="1">
      <alignment horizontal="center" vertical="center"/>
    </xf>
    <xf numFmtId="1" fontId="3" fillId="0" borderId="24" xfId="0" applyNumberFormat="1" applyFont="1" applyFill="1" applyBorder="1" applyAlignment="1">
      <alignment horizontal="center" vertical="center"/>
    </xf>
    <xf numFmtId="0" fontId="64" fillId="33" borderId="63" xfId="0" applyNumberFormat="1" applyFont="1" applyFill="1" applyBorder="1" applyAlignment="1" applyProtection="1">
      <alignment horizontal="center"/>
    </xf>
    <xf numFmtId="0" fontId="13" fillId="17" borderId="63" xfId="12" applyFont="1" applyFill="1" applyBorder="1"/>
    <xf numFmtId="0" fontId="7" fillId="17" borderId="63" xfId="12" applyFont="1" applyFill="1" applyBorder="1" applyAlignment="1">
      <alignment horizontal="center"/>
    </xf>
    <xf numFmtId="0" fontId="7" fillId="17" borderId="63" xfId="12" applyFont="1" applyFill="1" applyBorder="1" applyAlignment="1"/>
    <xf numFmtId="0" fontId="15" fillId="17" borderId="63" xfId="12" applyFill="1" applyBorder="1"/>
    <xf numFmtId="0" fontId="19" fillId="0" borderId="63" xfId="10"/>
    <xf numFmtId="0" fontId="24" fillId="2" borderId="63" xfId="10" applyFont="1" applyFill="1"/>
    <xf numFmtId="0" fontId="19" fillId="2" borderId="63" xfId="10" applyFill="1" applyAlignment="1">
      <alignment horizontal="center"/>
    </xf>
    <xf numFmtId="0" fontId="19" fillId="2" borderId="63" xfId="10" applyFill="1"/>
    <xf numFmtId="0" fontId="7" fillId="2" borderId="63" xfId="12" applyFont="1" applyFill="1" applyBorder="1" applyAlignment="1">
      <alignment horizontal="center"/>
    </xf>
    <xf numFmtId="0" fontId="9" fillId="2" borderId="63" xfId="12" applyFont="1" applyFill="1" applyBorder="1" applyAlignment="1">
      <alignment horizontal="left"/>
    </xf>
    <xf numFmtId="0" fontId="7" fillId="2" borderId="63" xfId="12" applyFont="1" applyFill="1" applyBorder="1" applyAlignment="1"/>
    <xf numFmtId="0" fontId="15" fillId="2" borderId="63" xfId="12" applyFill="1" applyBorder="1"/>
    <xf numFmtId="0" fontId="32" fillId="2" borderId="63" xfId="12" applyFont="1" applyFill="1" applyBorder="1" applyAlignment="1">
      <alignment horizontal="left"/>
    </xf>
    <xf numFmtId="0" fontId="19" fillId="2" borderId="63" xfId="10" applyFont="1" applyFill="1" applyBorder="1" applyAlignment="1">
      <alignment horizontal="center"/>
    </xf>
    <xf numFmtId="0" fontId="19" fillId="2" borderId="63" xfId="10" applyFill="1" applyBorder="1"/>
    <xf numFmtId="0" fontId="32" fillId="2" borderId="63" xfId="12" applyFont="1" applyFill="1" applyBorder="1" applyAlignment="1">
      <alignment horizontal="left" wrapText="1"/>
    </xf>
    <xf numFmtId="0" fontId="32" fillId="2" borderId="63" xfId="10" applyFont="1" applyFill="1" applyBorder="1"/>
    <xf numFmtId="0" fontId="15" fillId="2" borderId="63" xfId="12" applyFill="1"/>
    <xf numFmtId="0" fontId="42" fillId="2" borderId="63" xfId="10" applyFont="1" applyFill="1"/>
    <xf numFmtId="0" fontId="7" fillId="2" borderId="63" xfId="12" applyFont="1" applyFill="1" applyAlignment="1">
      <alignment horizontal="center"/>
    </xf>
    <xf numFmtId="0" fontId="42" fillId="2" borderId="63" xfId="12" applyFont="1" applyFill="1" applyAlignment="1">
      <alignment horizontal="left"/>
    </xf>
    <xf numFmtId="0" fontId="42" fillId="2" borderId="63" xfId="12" applyFont="1" applyFill="1"/>
    <xf numFmtId="0" fontId="15" fillId="2" borderId="63" xfId="12" applyFill="1" applyAlignment="1">
      <alignment horizontal="center"/>
    </xf>
    <xf numFmtId="0" fontId="13" fillId="17" borderId="63" xfId="12" applyFont="1" applyFill="1"/>
    <xf numFmtId="0" fontId="15" fillId="17" borderId="63" xfId="12" applyFill="1" applyAlignment="1">
      <alignment horizontal="center"/>
    </xf>
    <xf numFmtId="0" fontId="15" fillId="17" borderId="63" xfId="12" applyFill="1"/>
    <xf numFmtId="0" fontId="19" fillId="17" borderId="63" xfId="10" applyFill="1"/>
    <xf numFmtId="0" fontId="14" fillId="2" borderId="63" xfId="12" applyFont="1" applyFill="1"/>
    <xf numFmtId="0" fontId="14" fillId="2" borderId="63" xfId="12" applyFont="1" applyFill="1" applyAlignment="1">
      <alignment horizontal="left"/>
    </xf>
    <xf numFmtId="0" fontId="25" fillId="0" borderId="63" xfId="10" applyFont="1"/>
    <xf numFmtId="0" fontId="14" fillId="0" borderId="63" xfId="11" applyFont="1"/>
    <xf numFmtId="0" fontId="24" fillId="0" borderId="63" xfId="10" applyFont="1"/>
    <xf numFmtId="0" fontId="34" fillId="0" borderId="63" xfId="10" applyFont="1" applyFill="1"/>
    <xf numFmtId="0" fontId="16" fillId="0" borderId="63" xfId="12" applyFont="1" applyFill="1"/>
    <xf numFmtId="0" fontId="34" fillId="0" borderId="63" xfId="10" applyFont="1"/>
    <xf numFmtId="0" fontId="16" fillId="2" borderId="63" xfId="12" applyFont="1" applyFill="1"/>
    <xf numFmtId="0" fontId="16" fillId="0" borderId="63" xfId="12" applyFont="1"/>
    <xf numFmtId="0" fontId="17" fillId="0" borderId="63" xfId="12" applyFont="1"/>
    <xf numFmtId="0" fontId="15" fillId="0" borderId="63" xfId="12"/>
    <xf numFmtId="0" fontId="15" fillId="0" borderId="63" xfId="12" applyAlignment="1">
      <alignment horizontal="center"/>
    </xf>
    <xf numFmtId="0" fontId="19" fillId="0" borderId="63" xfId="10" applyAlignment="1">
      <alignment horizontal="center"/>
    </xf>
    <xf numFmtId="0" fontId="3" fillId="0" borderId="13" xfId="0" applyFont="1" applyBorder="1" applyAlignment="1">
      <alignment horizontal="left" vertical="center" wrapText="1"/>
    </xf>
    <xf numFmtId="0" fontId="3" fillId="0" borderId="13" xfId="0" applyFont="1" applyBorder="1" applyAlignment="1">
      <alignment horizontal="left" vertical="center" wrapText="1"/>
    </xf>
    <xf numFmtId="164" fontId="3" fillId="0" borderId="2" xfId="0" applyNumberFormat="1" applyFont="1" applyBorder="1" applyAlignment="1">
      <alignment horizontal="center" vertical="center"/>
    </xf>
    <xf numFmtId="0" fontId="4" fillId="2" borderId="71" xfId="0" applyFont="1" applyFill="1" applyBorder="1" applyAlignment="1">
      <alignment vertical="center"/>
    </xf>
    <xf numFmtId="0" fontId="4" fillId="0" borderId="71" xfId="0" applyFont="1" applyFill="1" applyBorder="1" applyAlignment="1">
      <alignment vertical="center"/>
    </xf>
    <xf numFmtId="0" fontId="4" fillId="2" borderId="71" xfId="0" applyFont="1" applyFill="1" applyBorder="1" applyAlignment="1">
      <alignment horizontal="left" vertical="center"/>
    </xf>
    <xf numFmtId="164" fontId="3" fillId="2" borderId="71" xfId="0" applyNumberFormat="1" applyFont="1" applyFill="1" applyBorder="1" applyAlignment="1">
      <alignment horizontal="center" vertical="center"/>
    </xf>
    <xf numFmtId="164" fontId="3" fillId="0" borderId="71" xfId="0" applyNumberFormat="1" applyFont="1" applyFill="1" applyBorder="1" applyAlignment="1">
      <alignment horizontal="center" vertical="center"/>
    </xf>
    <xf numFmtId="0" fontId="3" fillId="2" borderId="71" xfId="0" applyFont="1" applyFill="1" applyBorder="1" applyAlignment="1">
      <alignment horizontal="center"/>
    </xf>
    <xf numFmtId="0" fontId="3" fillId="2" borderId="71" xfId="0" applyFont="1" applyFill="1" applyBorder="1" applyAlignment="1">
      <alignment horizontal="center" vertical="center"/>
    </xf>
    <xf numFmtId="0" fontId="3" fillId="0" borderId="71" xfId="0" applyFont="1" applyBorder="1" applyAlignment="1">
      <alignment horizontal="center" vertical="center" wrapText="1"/>
    </xf>
    <xf numFmtId="1" fontId="3" fillId="0" borderId="71" xfId="0" applyNumberFormat="1" applyFont="1" applyFill="1" applyBorder="1" applyAlignment="1">
      <alignment horizontal="center" vertical="center"/>
    </xf>
    <xf numFmtId="0" fontId="1" fillId="0" borderId="71" xfId="0" applyFont="1" applyBorder="1" applyAlignment="1">
      <alignment horizontal="center"/>
    </xf>
    <xf numFmtId="1" fontId="1" fillId="0" borderId="71" xfId="0" applyNumberFormat="1" applyFont="1" applyBorder="1" applyAlignment="1">
      <alignment horizontal="center"/>
    </xf>
    <xf numFmtId="0" fontId="3" fillId="0" borderId="13" xfId="0" applyFont="1" applyBorder="1" applyAlignment="1">
      <alignment horizontal="left" vertical="center" wrapText="1"/>
    </xf>
    <xf numFmtId="164" fontId="3" fillId="0" borderId="72" xfId="0" applyNumberFormat="1" applyFont="1" applyFill="1" applyBorder="1" applyAlignment="1">
      <alignment horizontal="center" vertical="center"/>
    </xf>
    <xf numFmtId="164" fontId="3" fillId="2" borderId="72" xfId="0" applyNumberFormat="1" applyFont="1" applyFill="1" applyBorder="1" applyAlignment="1">
      <alignment horizontal="center" vertical="center"/>
    </xf>
    <xf numFmtId="0" fontId="3" fillId="0" borderId="72" xfId="0" applyFont="1" applyBorder="1" applyAlignment="1">
      <alignment horizontal="center" vertical="center" wrapText="1"/>
    </xf>
    <xf numFmtId="1" fontId="3" fillId="2" borderId="72" xfId="0" applyNumberFormat="1" applyFont="1" applyFill="1" applyBorder="1" applyAlignment="1">
      <alignment horizontal="center" vertical="center"/>
    </xf>
    <xf numFmtId="0" fontId="1" fillId="0" borderId="72" xfId="0" applyFont="1" applyBorder="1" applyAlignment="1">
      <alignment horizontal="center"/>
    </xf>
    <xf numFmtId="1" fontId="1" fillId="0" borderId="72" xfId="0" applyNumberFormat="1" applyFont="1" applyBorder="1" applyAlignment="1">
      <alignment horizontal="center"/>
    </xf>
    <xf numFmtId="1" fontId="65" fillId="34" borderId="74" xfId="0" applyNumberFormat="1" applyFont="1" applyFill="1" applyBorder="1" applyAlignment="1" applyProtection="1">
      <alignment horizontal="center" vertical="center"/>
    </xf>
    <xf numFmtId="1" fontId="66" fillId="35" borderId="75" xfId="0" applyNumberFormat="1" applyFont="1" applyFill="1" applyBorder="1" applyAlignment="1" applyProtection="1">
      <alignment horizontal="center" vertical="center"/>
    </xf>
    <xf numFmtId="1" fontId="67" fillId="36" borderId="76" xfId="0" applyNumberFormat="1" applyFont="1" applyFill="1" applyBorder="1" applyAlignment="1" applyProtection="1">
      <alignment horizontal="center" vertical="center"/>
    </xf>
    <xf numFmtId="1" fontId="68" fillId="37" borderId="77" xfId="0" applyNumberFormat="1" applyFont="1" applyFill="1" applyBorder="1" applyAlignment="1" applyProtection="1">
      <alignment horizontal="center" vertical="center"/>
    </xf>
    <xf numFmtId="1" fontId="69" fillId="38" borderId="78" xfId="0" applyNumberFormat="1" applyFont="1" applyFill="1" applyBorder="1" applyAlignment="1" applyProtection="1">
      <alignment horizontal="center" vertical="center"/>
    </xf>
    <xf numFmtId="1" fontId="70" fillId="39" borderId="79" xfId="0" applyNumberFormat="1" applyFont="1" applyFill="1" applyBorder="1" applyAlignment="1" applyProtection="1">
      <alignment horizontal="center" vertical="center"/>
    </xf>
    <xf numFmtId="1" fontId="71" fillId="40" borderId="80" xfId="0" applyNumberFormat="1" applyFont="1" applyFill="1" applyBorder="1" applyAlignment="1" applyProtection="1">
      <alignment horizontal="center" vertical="center"/>
    </xf>
    <xf numFmtId="1" fontId="72" fillId="41" borderId="81" xfId="0" applyNumberFormat="1" applyFont="1" applyFill="1" applyBorder="1" applyAlignment="1" applyProtection="1">
      <alignment horizontal="center" vertical="center"/>
    </xf>
    <xf numFmtId="1" fontId="73" fillId="42" borderId="82" xfId="0" applyNumberFormat="1" applyFont="1" applyFill="1" applyBorder="1" applyAlignment="1" applyProtection="1">
      <alignment horizontal="center" vertical="center"/>
    </xf>
    <xf numFmtId="1" fontId="74" fillId="43" borderId="83" xfId="0" applyNumberFormat="1" applyFont="1" applyFill="1" applyBorder="1" applyAlignment="1" applyProtection="1">
      <alignment horizontal="center" vertical="center"/>
    </xf>
    <xf numFmtId="1" fontId="75" fillId="44" borderId="84" xfId="0" applyNumberFormat="1" applyFont="1" applyFill="1" applyBorder="1" applyAlignment="1" applyProtection="1">
      <alignment horizontal="center" vertical="center"/>
    </xf>
    <xf numFmtId="1" fontId="76" fillId="45" borderId="85" xfId="0" applyNumberFormat="1" applyFont="1" applyFill="1" applyBorder="1" applyAlignment="1" applyProtection="1">
      <alignment horizontal="center" vertical="center"/>
    </xf>
    <xf numFmtId="1" fontId="77" fillId="46" borderId="86" xfId="0" applyNumberFormat="1" applyFont="1" applyFill="1" applyBorder="1" applyAlignment="1" applyProtection="1">
      <alignment horizontal="center" vertical="center"/>
    </xf>
    <xf numFmtId="1" fontId="78" fillId="47" borderId="87" xfId="0" applyNumberFormat="1" applyFont="1" applyFill="1" applyBorder="1" applyAlignment="1" applyProtection="1">
      <alignment horizontal="center" vertical="center"/>
    </xf>
    <xf numFmtId="1" fontId="79" fillId="48" borderId="88" xfId="0" applyNumberFormat="1" applyFont="1" applyFill="1" applyBorder="1" applyAlignment="1" applyProtection="1">
      <alignment horizontal="center" vertical="center"/>
    </xf>
    <xf numFmtId="1" fontId="80" fillId="49" borderId="89" xfId="0" applyNumberFormat="1" applyFont="1" applyFill="1" applyBorder="1" applyAlignment="1" applyProtection="1">
      <alignment horizontal="center" vertical="center"/>
    </xf>
    <xf numFmtId="1" fontId="81" fillId="50" borderId="90" xfId="0" applyNumberFormat="1" applyFont="1" applyFill="1" applyBorder="1" applyAlignment="1" applyProtection="1">
      <alignment horizontal="center" vertical="center"/>
    </xf>
    <xf numFmtId="1" fontId="82" fillId="51" borderId="91" xfId="0" applyNumberFormat="1" applyFont="1" applyFill="1" applyBorder="1" applyAlignment="1" applyProtection="1">
      <alignment horizontal="center" vertical="center"/>
    </xf>
    <xf numFmtId="1" fontId="83" fillId="52" borderId="92" xfId="0" applyNumberFormat="1" applyFont="1" applyFill="1" applyBorder="1" applyAlignment="1" applyProtection="1">
      <alignment horizontal="center" vertical="center"/>
    </xf>
    <xf numFmtId="1" fontId="84" fillId="53" borderId="93" xfId="0" applyNumberFormat="1" applyFont="1" applyFill="1" applyBorder="1" applyAlignment="1" applyProtection="1">
      <alignment horizontal="center" vertical="center"/>
    </xf>
    <xf numFmtId="0" fontId="85" fillId="54" borderId="94" xfId="0" applyNumberFormat="1" applyFont="1" applyFill="1" applyBorder="1" applyAlignment="1" applyProtection="1">
      <alignment horizontal="center"/>
    </xf>
    <xf numFmtId="164" fontId="86" fillId="55" borderId="95" xfId="0" applyNumberFormat="1" applyFont="1" applyFill="1" applyBorder="1" applyAlignment="1" applyProtection="1">
      <alignment horizontal="center"/>
    </xf>
    <xf numFmtId="0" fontId="87" fillId="56" borderId="96" xfId="0" applyNumberFormat="1" applyFont="1" applyFill="1" applyBorder="1" applyAlignment="1" applyProtection="1">
      <alignment horizontal="center"/>
    </xf>
    <xf numFmtId="0" fontId="88" fillId="57" borderId="97" xfId="0" applyNumberFormat="1" applyFont="1" applyFill="1" applyBorder="1" applyAlignment="1" applyProtection="1">
      <alignment horizontal="center"/>
    </xf>
    <xf numFmtId="0" fontId="89" fillId="58" borderId="98" xfId="0" applyNumberFormat="1" applyFont="1" applyFill="1" applyBorder="1" applyAlignment="1" applyProtection="1">
      <alignment horizontal="center"/>
    </xf>
    <xf numFmtId="0" fontId="90" fillId="59" borderId="99" xfId="0" applyNumberFormat="1" applyFont="1" applyFill="1" applyBorder="1" applyAlignment="1" applyProtection="1">
      <alignment horizontal="center"/>
    </xf>
    <xf numFmtId="164" fontId="91" fillId="60" borderId="100" xfId="0" applyNumberFormat="1" applyFont="1" applyFill="1" applyBorder="1" applyAlignment="1" applyProtection="1">
      <alignment horizontal="center"/>
    </xf>
    <xf numFmtId="0" fontId="92" fillId="61" borderId="101" xfId="0" applyNumberFormat="1" applyFont="1" applyFill="1" applyBorder="1" applyAlignment="1" applyProtection="1">
      <alignment horizontal="center"/>
    </xf>
    <xf numFmtId="0" fontId="93" fillId="62" borderId="102" xfId="0" applyNumberFormat="1" applyFont="1" applyFill="1" applyBorder="1" applyAlignment="1" applyProtection="1">
      <alignment horizontal="center"/>
    </xf>
    <xf numFmtId="0" fontId="94" fillId="63" borderId="103" xfId="0" applyNumberFormat="1" applyFont="1" applyFill="1" applyBorder="1" applyAlignment="1" applyProtection="1">
      <alignment horizontal="center"/>
    </xf>
    <xf numFmtId="0" fontId="95" fillId="64" borderId="104" xfId="0" applyNumberFormat="1" applyFont="1" applyFill="1" applyBorder="1" applyAlignment="1" applyProtection="1">
      <alignment horizontal="center"/>
    </xf>
    <xf numFmtId="164" fontId="96" fillId="65" borderId="105" xfId="0" applyNumberFormat="1" applyFont="1" applyFill="1" applyBorder="1" applyAlignment="1" applyProtection="1">
      <alignment horizontal="center"/>
    </xf>
    <xf numFmtId="0" fontId="97" fillId="66" borderId="106" xfId="0" applyNumberFormat="1" applyFont="1" applyFill="1" applyBorder="1" applyAlignment="1" applyProtection="1">
      <alignment horizontal="center"/>
    </xf>
    <xf numFmtId="0" fontId="98" fillId="67" borderId="107" xfId="0" applyNumberFormat="1" applyFont="1" applyFill="1" applyBorder="1" applyAlignment="1" applyProtection="1">
      <alignment horizontal="center"/>
    </xf>
    <xf numFmtId="0" fontId="99" fillId="68" borderId="108" xfId="0" applyNumberFormat="1" applyFont="1" applyFill="1" applyBorder="1" applyAlignment="1" applyProtection="1">
      <alignment horizontal="center"/>
    </xf>
    <xf numFmtId="0" fontId="100" fillId="69" borderId="109" xfId="0" applyNumberFormat="1" applyFont="1" applyFill="1" applyBorder="1" applyAlignment="1" applyProtection="1">
      <alignment horizontal="center"/>
    </xf>
    <xf numFmtId="164" fontId="101" fillId="70" borderId="110" xfId="0" applyNumberFormat="1" applyFont="1" applyFill="1" applyBorder="1" applyAlignment="1" applyProtection="1">
      <alignment horizontal="center"/>
    </xf>
    <xf numFmtId="0" fontId="102" fillId="71" borderId="111" xfId="0" applyNumberFormat="1" applyFont="1" applyFill="1" applyBorder="1" applyAlignment="1" applyProtection="1">
      <alignment horizontal="center"/>
    </xf>
    <xf numFmtId="0" fontId="103" fillId="72" borderId="112" xfId="0" applyNumberFormat="1" applyFont="1" applyFill="1" applyBorder="1" applyAlignment="1" applyProtection="1">
      <alignment horizontal="center"/>
    </xf>
    <xf numFmtId="0" fontId="104" fillId="73" borderId="113" xfId="0" applyNumberFormat="1" applyFont="1" applyFill="1" applyBorder="1" applyAlignment="1" applyProtection="1">
      <alignment horizontal="center"/>
    </xf>
    <xf numFmtId="0" fontId="105" fillId="74" borderId="114" xfId="0" applyNumberFormat="1" applyFont="1" applyFill="1" applyBorder="1" applyAlignment="1" applyProtection="1">
      <alignment horizontal="center"/>
    </xf>
    <xf numFmtId="164" fontId="106" fillId="75" borderId="115" xfId="0" applyNumberFormat="1" applyFont="1" applyFill="1" applyBorder="1" applyAlignment="1" applyProtection="1">
      <alignment horizontal="center"/>
    </xf>
    <xf numFmtId="0" fontId="107" fillId="76" borderId="116" xfId="0" applyNumberFormat="1" applyFont="1" applyFill="1" applyBorder="1" applyAlignment="1" applyProtection="1">
      <alignment horizontal="center"/>
    </xf>
    <xf numFmtId="0" fontId="108" fillId="77" borderId="117" xfId="0" applyNumberFormat="1" applyFont="1" applyFill="1" applyBorder="1" applyAlignment="1" applyProtection="1">
      <alignment horizontal="center"/>
    </xf>
    <xf numFmtId="0" fontId="109" fillId="78" borderId="118" xfId="0" applyNumberFormat="1" applyFont="1" applyFill="1" applyBorder="1" applyAlignment="1" applyProtection="1">
      <alignment horizontal="center"/>
    </xf>
    <xf numFmtId="0" fontId="110" fillId="79" borderId="119" xfId="0" applyNumberFormat="1" applyFont="1" applyFill="1" applyBorder="1" applyAlignment="1" applyProtection="1">
      <alignment horizontal="center"/>
    </xf>
    <xf numFmtId="164" fontId="111" fillId="80" borderId="120" xfId="0" applyNumberFormat="1" applyFont="1" applyFill="1" applyBorder="1" applyAlignment="1" applyProtection="1">
      <alignment horizontal="center"/>
    </xf>
    <xf numFmtId="0" fontId="112" fillId="81" borderId="121" xfId="0" applyNumberFormat="1" applyFont="1" applyFill="1" applyBorder="1" applyAlignment="1" applyProtection="1">
      <alignment horizontal="center"/>
    </xf>
    <xf numFmtId="0" fontId="113" fillId="82" borderId="122" xfId="0" applyNumberFormat="1" applyFont="1" applyFill="1" applyBorder="1" applyAlignment="1" applyProtection="1">
      <alignment horizontal="center"/>
    </xf>
    <xf numFmtId="0" fontId="114" fillId="83" borderId="123" xfId="0" applyNumberFormat="1" applyFont="1" applyFill="1" applyBorder="1" applyAlignment="1" applyProtection="1">
      <alignment horizontal="center"/>
    </xf>
    <xf numFmtId="0" fontId="115" fillId="84" borderId="124" xfId="0" applyNumberFormat="1" applyFont="1" applyFill="1" applyBorder="1" applyAlignment="1" applyProtection="1">
      <alignment horizontal="center"/>
    </xf>
    <xf numFmtId="164" fontId="116" fillId="85" borderId="125" xfId="0" applyNumberFormat="1" applyFont="1" applyFill="1" applyBorder="1" applyAlignment="1" applyProtection="1">
      <alignment horizontal="center"/>
    </xf>
    <xf numFmtId="0" fontId="117" fillId="86" borderId="126" xfId="0" applyNumberFormat="1" applyFont="1" applyFill="1" applyBorder="1" applyAlignment="1" applyProtection="1">
      <alignment horizontal="center"/>
    </xf>
    <xf numFmtId="0" fontId="118" fillId="87" borderId="127" xfId="0" applyNumberFormat="1" applyFont="1" applyFill="1" applyBorder="1" applyAlignment="1" applyProtection="1">
      <alignment horizontal="center"/>
    </xf>
    <xf numFmtId="0" fontId="119" fillId="88" borderId="128" xfId="0" applyNumberFormat="1" applyFont="1" applyFill="1" applyBorder="1" applyAlignment="1" applyProtection="1">
      <alignment horizontal="center"/>
    </xf>
    <xf numFmtId="0" fontId="120" fillId="89" borderId="129" xfId="0" applyNumberFormat="1" applyFont="1" applyFill="1" applyBorder="1" applyAlignment="1" applyProtection="1">
      <alignment horizontal="center"/>
    </xf>
    <xf numFmtId="164" fontId="121" fillId="90" borderId="130" xfId="0" applyNumberFormat="1" applyFont="1" applyFill="1" applyBorder="1" applyAlignment="1" applyProtection="1">
      <alignment horizontal="center"/>
    </xf>
    <xf numFmtId="0" fontId="122" fillId="91" borderId="131" xfId="0" applyNumberFormat="1" applyFont="1" applyFill="1" applyBorder="1" applyAlignment="1" applyProtection="1">
      <alignment horizontal="center"/>
    </xf>
    <xf numFmtId="0" fontId="123" fillId="92" borderId="132" xfId="0" applyNumberFormat="1" applyFont="1" applyFill="1" applyBorder="1" applyAlignment="1" applyProtection="1">
      <alignment horizontal="center"/>
    </xf>
    <xf numFmtId="0" fontId="124" fillId="93" borderId="133" xfId="0" applyNumberFormat="1" applyFont="1" applyFill="1" applyBorder="1" applyAlignment="1" applyProtection="1">
      <alignment horizontal="center"/>
    </xf>
    <xf numFmtId="0" fontId="125" fillId="94" borderId="134" xfId="0" applyNumberFormat="1" applyFont="1" applyFill="1" applyBorder="1" applyAlignment="1" applyProtection="1">
      <alignment horizontal="center"/>
    </xf>
    <xf numFmtId="164" fontId="126" fillId="95" borderId="135" xfId="0" applyNumberFormat="1" applyFont="1" applyFill="1" applyBorder="1" applyAlignment="1" applyProtection="1">
      <alignment horizontal="center"/>
    </xf>
    <xf numFmtId="0" fontId="127" fillId="96" borderId="136" xfId="0" applyNumberFormat="1" applyFont="1" applyFill="1" applyBorder="1" applyAlignment="1" applyProtection="1">
      <alignment horizontal="center"/>
    </xf>
    <xf numFmtId="0" fontId="128" fillId="97" borderId="137" xfId="0" applyNumberFormat="1" applyFont="1" applyFill="1" applyBorder="1" applyAlignment="1" applyProtection="1">
      <alignment horizontal="center"/>
    </xf>
    <xf numFmtId="0" fontId="129" fillId="98" borderId="138" xfId="0" applyNumberFormat="1" applyFont="1" applyFill="1" applyBorder="1" applyAlignment="1" applyProtection="1">
      <alignment horizontal="center"/>
    </xf>
    <xf numFmtId="0" fontId="130" fillId="99" borderId="139" xfId="0" applyNumberFormat="1" applyFont="1" applyFill="1" applyBorder="1" applyAlignment="1" applyProtection="1">
      <alignment horizontal="center"/>
    </xf>
    <xf numFmtId="164" fontId="131" fillId="100" borderId="140" xfId="0" applyNumberFormat="1" applyFont="1" applyFill="1" applyBorder="1" applyAlignment="1" applyProtection="1">
      <alignment horizontal="center"/>
    </xf>
    <xf numFmtId="0" fontId="132" fillId="101" borderId="141" xfId="0" applyNumberFormat="1" applyFont="1" applyFill="1" applyBorder="1" applyAlignment="1" applyProtection="1">
      <alignment horizontal="center"/>
    </xf>
    <xf numFmtId="0" fontId="133" fillId="102" borderId="142" xfId="0" applyNumberFormat="1" applyFont="1" applyFill="1" applyBorder="1" applyAlignment="1" applyProtection="1">
      <alignment horizontal="center"/>
    </xf>
    <xf numFmtId="0" fontId="134" fillId="103" borderId="143" xfId="0" applyNumberFormat="1" applyFont="1" applyFill="1" applyBorder="1" applyAlignment="1" applyProtection="1">
      <alignment horizontal="center"/>
    </xf>
    <xf numFmtId="0" fontId="135" fillId="104" borderId="144" xfId="0" applyNumberFormat="1" applyFont="1" applyFill="1" applyBorder="1" applyAlignment="1" applyProtection="1">
      <alignment horizontal="center"/>
    </xf>
    <xf numFmtId="164" fontId="136" fillId="105" borderId="145" xfId="0" applyNumberFormat="1" applyFont="1" applyFill="1" applyBorder="1" applyAlignment="1" applyProtection="1">
      <alignment horizontal="center"/>
    </xf>
    <xf numFmtId="0" fontId="137" fillId="106" borderId="146" xfId="0" applyNumberFormat="1" applyFont="1" applyFill="1" applyBorder="1" applyAlignment="1" applyProtection="1">
      <alignment horizontal="center"/>
    </xf>
    <xf numFmtId="0" fontId="138" fillId="107" borderId="147" xfId="0" applyNumberFormat="1" applyFont="1" applyFill="1" applyBorder="1" applyAlignment="1" applyProtection="1">
      <alignment horizontal="center"/>
    </xf>
    <xf numFmtId="0" fontId="139" fillId="108" borderId="148" xfId="0" applyNumberFormat="1" applyFont="1" applyFill="1" applyBorder="1" applyAlignment="1" applyProtection="1">
      <alignment horizontal="center"/>
    </xf>
    <xf numFmtId="0" fontId="140" fillId="109" borderId="149" xfId="0" applyNumberFormat="1" applyFont="1" applyFill="1" applyBorder="1" applyAlignment="1" applyProtection="1">
      <alignment horizontal="center"/>
    </xf>
    <xf numFmtId="164" fontId="141" fillId="110" borderId="150" xfId="0" applyNumberFormat="1" applyFont="1" applyFill="1" applyBorder="1" applyAlignment="1" applyProtection="1">
      <alignment horizontal="center"/>
    </xf>
    <xf numFmtId="0" fontId="142" fillId="111" borderId="151" xfId="0" applyNumberFormat="1" applyFont="1" applyFill="1" applyBorder="1" applyAlignment="1" applyProtection="1">
      <alignment horizontal="center"/>
    </xf>
    <xf numFmtId="0" fontId="143" fillId="112" borderId="152" xfId="0" applyNumberFormat="1" applyFont="1" applyFill="1" applyBorder="1" applyAlignment="1" applyProtection="1">
      <alignment horizontal="center"/>
    </xf>
    <xf numFmtId="0" fontId="144" fillId="113" borderId="153" xfId="0" applyNumberFormat="1" applyFont="1" applyFill="1" applyBorder="1" applyAlignment="1" applyProtection="1">
      <alignment horizontal="center"/>
    </xf>
    <xf numFmtId="0" fontId="145" fillId="114" borderId="154" xfId="0" applyNumberFormat="1" applyFont="1" applyFill="1" applyBorder="1" applyAlignment="1" applyProtection="1">
      <alignment horizontal="center"/>
    </xf>
    <xf numFmtId="164" fontId="146" fillId="115" borderId="155" xfId="0" applyNumberFormat="1" applyFont="1" applyFill="1" applyBorder="1" applyAlignment="1" applyProtection="1">
      <alignment horizontal="center"/>
    </xf>
    <xf numFmtId="0" fontId="147" fillId="116" borderId="156" xfId="0" applyNumberFormat="1" applyFont="1" applyFill="1" applyBorder="1" applyAlignment="1" applyProtection="1">
      <alignment horizontal="center"/>
    </xf>
    <xf numFmtId="0" fontId="148" fillId="117" borderId="157" xfId="0" applyNumberFormat="1" applyFont="1" applyFill="1" applyBorder="1" applyAlignment="1" applyProtection="1">
      <alignment horizontal="center"/>
    </xf>
    <xf numFmtId="0" fontId="149" fillId="118" borderId="158" xfId="0" applyNumberFormat="1" applyFont="1" applyFill="1" applyBorder="1" applyAlignment="1" applyProtection="1">
      <alignment horizontal="center"/>
    </xf>
    <xf numFmtId="0" fontId="150" fillId="119" borderId="159" xfId="0" applyNumberFormat="1" applyFont="1" applyFill="1" applyBorder="1" applyAlignment="1" applyProtection="1">
      <alignment horizontal="center"/>
    </xf>
    <xf numFmtId="164" fontId="151" fillId="120" borderId="160" xfId="0" applyNumberFormat="1" applyFont="1" applyFill="1" applyBorder="1" applyAlignment="1" applyProtection="1">
      <alignment horizontal="center"/>
    </xf>
    <xf numFmtId="0" fontId="152" fillId="121" borderId="161" xfId="0" applyNumberFormat="1" applyFont="1" applyFill="1" applyBorder="1" applyAlignment="1" applyProtection="1">
      <alignment horizontal="center"/>
    </xf>
    <xf numFmtId="0" fontId="153" fillId="122" borderId="162" xfId="0" applyNumberFormat="1" applyFont="1" applyFill="1" applyBorder="1" applyAlignment="1" applyProtection="1">
      <alignment horizontal="center"/>
    </xf>
    <xf numFmtId="0" fontId="154" fillId="123" borderId="163" xfId="0" applyNumberFormat="1" applyFont="1" applyFill="1" applyBorder="1" applyAlignment="1" applyProtection="1">
      <alignment horizontal="center"/>
    </xf>
    <xf numFmtId="0" fontId="155" fillId="124" borderId="164" xfId="0" applyNumberFormat="1" applyFont="1" applyFill="1" applyBorder="1" applyAlignment="1" applyProtection="1">
      <alignment horizontal="center"/>
    </xf>
    <xf numFmtId="164" fontId="156" fillId="125" borderId="165" xfId="0" applyNumberFormat="1" applyFont="1" applyFill="1" applyBorder="1" applyAlignment="1" applyProtection="1">
      <alignment horizontal="center"/>
    </xf>
    <xf numFmtId="0" fontId="157" fillId="126" borderId="166" xfId="0" applyNumberFormat="1" applyFont="1" applyFill="1" applyBorder="1" applyAlignment="1" applyProtection="1">
      <alignment horizontal="center"/>
    </xf>
    <xf numFmtId="0" fontId="158" fillId="127" borderId="167" xfId="0" applyNumberFormat="1" applyFont="1" applyFill="1" applyBorder="1" applyAlignment="1" applyProtection="1">
      <alignment horizontal="center"/>
    </xf>
    <xf numFmtId="0" fontId="159" fillId="128" borderId="168" xfId="0" applyNumberFormat="1" applyFont="1" applyFill="1" applyBorder="1" applyAlignment="1" applyProtection="1">
      <alignment horizontal="center"/>
    </xf>
    <xf numFmtId="0" fontId="160" fillId="129" borderId="169" xfId="0" applyNumberFormat="1" applyFont="1" applyFill="1" applyBorder="1" applyAlignment="1" applyProtection="1">
      <alignment horizontal="center"/>
    </xf>
    <xf numFmtId="164" fontId="161" fillId="130" borderId="170" xfId="0" applyNumberFormat="1" applyFont="1" applyFill="1" applyBorder="1" applyAlignment="1" applyProtection="1">
      <alignment horizontal="center"/>
    </xf>
    <xf numFmtId="0" fontId="162" fillId="131" borderId="171" xfId="0" applyNumberFormat="1" applyFont="1" applyFill="1" applyBorder="1" applyAlignment="1" applyProtection="1">
      <alignment horizontal="center"/>
    </xf>
    <xf numFmtId="0" fontId="163" fillId="132" borderId="172" xfId="0" applyNumberFormat="1" applyFont="1" applyFill="1" applyBorder="1" applyAlignment="1" applyProtection="1">
      <alignment horizontal="center"/>
    </xf>
    <xf numFmtId="0" fontId="164" fillId="133" borderId="173" xfId="0" applyNumberFormat="1" applyFont="1" applyFill="1" applyBorder="1" applyAlignment="1" applyProtection="1">
      <alignment horizontal="center"/>
    </xf>
    <xf numFmtId="0" fontId="165" fillId="134" borderId="174" xfId="0" applyNumberFormat="1" applyFont="1" applyFill="1" applyBorder="1" applyAlignment="1" applyProtection="1">
      <alignment horizontal="center"/>
    </xf>
    <xf numFmtId="164" fontId="166" fillId="135" borderId="175" xfId="0" applyNumberFormat="1" applyFont="1" applyFill="1" applyBorder="1" applyAlignment="1" applyProtection="1">
      <alignment horizontal="center"/>
    </xf>
    <xf numFmtId="0" fontId="167" fillId="136" borderId="176" xfId="0" applyNumberFormat="1" applyFont="1" applyFill="1" applyBorder="1" applyAlignment="1" applyProtection="1">
      <alignment horizontal="center"/>
    </xf>
    <xf numFmtId="0" fontId="168" fillId="137" borderId="177" xfId="0" applyNumberFormat="1" applyFont="1" applyFill="1" applyBorder="1" applyAlignment="1" applyProtection="1">
      <alignment horizontal="center"/>
    </xf>
    <xf numFmtId="0" fontId="169" fillId="138" borderId="178" xfId="0" applyNumberFormat="1" applyFont="1" applyFill="1" applyBorder="1" applyAlignment="1" applyProtection="1">
      <alignment horizontal="center"/>
    </xf>
    <xf numFmtId="0" fontId="170" fillId="139" borderId="179" xfId="0" applyNumberFormat="1" applyFont="1" applyFill="1" applyBorder="1" applyAlignment="1" applyProtection="1">
      <alignment horizontal="center"/>
    </xf>
    <xf numFmtId="164" fontId="171" fillId="140" borderId="180" xfId="0" applyNumberFormat="1" applyFont="1" applyFill="1" applyBorder="1" applyAlignment="1" applyProtection="1">
      <alignment horizontal="center"/>
    </xf>
    <xf numFmtId="0" fontId="172" fillId="141" borderId="181" xfId="0" applyNumberFormat="1" applyFont="1" applyFill="1" applyBorder="1" applyAlignment="1" applyProtection="1">
      <alignment horizontal="center"/>
    </xf>
    <xf numFmtId="0" fontId="173" fillId="142" borderId="182" xfId="0" applyNumberFormat="1" applyFont="1" applyFill="1" applyBorder="1" applyAlignment="1" applyProtection="1">
      <alignment horizontal="center"/>
    </xf>
    <xf numFmtId="0" fontId="174" fillId="143" borderId="183" xfId="0" applyNumberFormat="1" applyFont="1" applyFill="1" applyBorder="1" applyAlignment="1" applyProtection="1">
      <alignment horizontal="center"/>
    </xf>
    <xf numFmtId="0" fontId="175" fillId="144" borderId="184" xfId="0" applyNumberFormat="1" applyFont="1" applyFill="1" applyBorder="1" applyAlignment="1" applyProtection="1">
      <alignment horizontal="center"/>
    </xf>
    <xf numFmtId="164" fontId="176" fillId="145" borderId="185" xfId="0" applyNumberFormat="1" applyFont="1" applyFill="1" applyBorder="1" applyAlignment="1" applyProtection="1">
      <alignment horizontal="center"/>
    </xf>
    <xf numFmtId="0" fontId="177" fillId="146" borderId="186" xfId="0" applyNumberFormat="1" applyFont="1" applyFill="1" applyBorder="1" applyAlignment="1" applyProtection="1">
      <alignment horizontal="center"/>
    </xf>
    <xf numFmtId="0" fontId="178" fillId="147" borderId="187" xfId="0" applyNumberFormat="1" applyFont="1" applyFill="1" applyBorder="1" applyAlignment="1" applyProtection="1">
      <alignment horizontal="center"/>
    </xf>
    <xf numFmtId="0" fontId="179" fillId="148" borderId="188" xfId="0" applyNumberFormat="1" applyFont="1" applyFill="1" applyBorder="1" applyAlignment="1" applyProtection="1">
      <alignment horizontal="center"/>
    </xf>
    <xf numFmtId="164" fontId="180" fillId="149" borderId="189" xfId="0" applyNumberFormat="1" applyFont="1" applyFill="1" applyBorder="1" applyAlignment="1" applyProtection="1">
      <alignment horizontal="center"/>
    </xf>
    <xf numFmtId="0" fontId="181" fillId="150" borderId="190" xfId="0" applyNumberFormat="1" applyFont="1" applyFill="1" applyBorder="1" applyAlignment="1" applyProtection="1">
      <alignment horizontal="center"/>
    </xf>
    <xf numFmtId="0" fontId="182" fillId="151" borderId="191" xfId="0" applyNumberFormat="1" applyFont="1" applyFill="1" applyBorder="1" applyAlignment="1" applyProtection="1">
      <alignment horizontal="center"/>
    </xf>
    <xf numFmtId="0" fontId="183" fillId="152" borderId="192" xfId="0" applyNumberFormat="1" applyFont="1" applyFill="1" applyBorder="1" applyAlignment="1" applyProtection="1">
      <alignment horizontal="center"/>
    </xf>
    <xf numFmtId="0" fontId="184" fillId="153" borderId="193" xfId="0" applyNumberFormat="1" applyFont="1" applyFill="1" applyBorder="1" applyAlignment="1" applyProtection="1">
      <alignment horizontal="center"/>
    </xf>
    <xf numFmtId="0" fontId="185" fillId="0" borderId="194" xfId="0" applyNumberFormat="1" applyFont="1" applyBorder="1" applyAlignment="1" applyProtection="1"/>
    <xf numFmtId="0" fontId="11" fillId="2" borderId="194" xfId="13" applyFont="1" applyFill="1"/>
    <xf numFmtId="0" fontId="61" fillId="2" borderId="194" xfId="13" applyFont="1" applyFill="1" applyAlignment="1">
      <alignment horizontal="center" vertical="center"/>
    </xf>
    <xf numFmtId="0" fontId="26" fillId="2" borderId="194" xfId="13" applyFont="1" applyFill="1"/>
    <xf numFmtId="0" fontId="11" fillId="2" borderId="194" xfId="13" applyFont="1" applyFill="1" applyAlignment="1">
      <alignment vertical="center" wrapText="1"/>
    </xf>
    <xf numFmtId="0" fontId="5" fillId="2" borderId="194" xfId="13" applyFont="1" applyFill="1" applyAlignment="1">
      <alignment vertical="center" wrapText="1"/>
    </xf>
    <xf numFmtId="0" fontId="11" fillId="0" borderId="194" xfId="13" applyFont="1"/>
    <xf numFmtId="0" fontId="7" fillId="2" borderId="194" xfId="13" applyFont="1" applyFill="1"/>
    <xf numFmtId="0" fontId="3" fillId="2" borderId="194" xfId="13" applyFont="1" applyFill="1" applyBorder="1"/>
    <xf numFmtId="0" fontId="3" fillId="2" borderId="194" xfId="13" applyFont="1" applyFill="1"/>
    <xf numFmtId="0" fontId="16" fillId="2" borderId="194" xfId="13" applyFont="1" applyFill="1" applyBorder="1" applyAlignment="1">
      <alignment horizontal="center"/>
    </xf>
    <xf numFmtId="0" fontId="16" fillId="2" borderId="18" xfId="13" applyFont="1" applyFill="1" applyBorder="1" applyAlignment="1">
      <alignment horizontal="center"/>
    </xf>
    <xf numFmtId="1" fontId="16" fillId="2" borderId="68" xfId="13" applyNumberFormat="1" applyFont="1" applyFill="1" applyBorder="1" applyAlignment="1">
      <alignment horizontal="center"/>
    </xf>
    <xf numFmtId="1" fontId="16" fillId="2" borderId="69" xfId="13" applyNumberFormat="1" applyFont="1" applyFill="1" applyBorder="1" applyAlignment="1">
      <alignment horizontal="center"/>
    </xf>
    <xf numFmtId="0" fontId="16" fillId="2" borderId="67" xfId="13" applyFont="1" applyFill="1" applyBorder="1"/>
    <xf numFmtId="165" fontId="3" fillId="2" borderId="194" xfId="14" applyNumberFormat="1" applyFont="1" applyFill="1" applyBorder="1" applyAlignment="1">
      <alignment horizontal="center"/>
    </xf>
    <xf numFmtId="165" fontId="3" fillId="2" borderId="18" xfId="14" applyNumberFormat="1" applyFont="1" applyFill="1" applyBorder="1" applyAlignment="1">
      <alignment horizontal="center"/>
    </xf>
    <xf numFmtId="0" fontId="16" fillId="2" borderId="67" xfId="13" applyFont="1" applyFill="1" applyBorder="1" applyAlignment="1">
      <alignment horizontal="left"/>
    </xf>
    <xf numFmtId="165" fontId="3" fillId="2" borderId="30" xfId="13" applyNumberFormat="1" applyFont="1" applyFill="1" applyBorder="1" applyAlignment="1">
      <alignment horizontal="center"/>
    </xf>
    <xf numFmtId="0" fontId="16" fillId="2" borderId="70" xfId="13" applyFont="1" applyFill="1" applyBorder="1" applyAlignment="1">
      <alignment horizontal="left"/>
    </xf>
    <xf numFmtId="165" fontId="3" fillId="2" borderId="30" xfId="14" applyNumberFormat="1" applyFont="1" applyFill="1" applyBorder="1" applyAlignment="1">
      <alignment horizontal="center"/>
    </xf>
    <xf numFmtId="165" fontId="3" fillId="2" borderId="31" xfId="13" applyNumberFormat="1" applyFont="1" applyFill="1" applyBorder="1" applyAlignment="1">
      <alignment horizontal="center"/>
    </xf>
    <xf numFmtId="0" fontId="34" fillId="2" borderId="194" xfId="13" applyFont="1" applyFill="1"/>
    <xf numFmtId="0" fontId="5" fillId="2" borderId="194" xfId="13" applyFont="1" applyFill="1"/>
    <xf numFmtId="0" fontId="19" fillId="0" borderId="194" xfId="13"/>
    <xf numFmtId="0" fontId="3" fillId="31" borderId="40" xfId="15" applyFont="1" applyFill="1" applyBorder="1" applyAlignment="1">
      <alignment horizontal="center"/>
    </xf>
    <xf numFmtId="0" fontId="3" fillId="4" borderId="194" xfId="15" applyFont="1" applyFill="1" applyBorder="1" applyAlignment="1">
      <alignment horizontal="center"/>
    </xf>
    <xf numFmtId="0" fontId="3" fillId="32" borderId="194" xfId="15" applyFont="1" applyFill="1" applyBorder="1" applyAlignment="1">
      <alignment horizontal="center"/>
    </xf>
    <xf numFmtId="0" fontId="3" fillId="31" borderId="194" xfId="15" applyFont="1" applyFill="1" applyBorder="1" applyAlignment="1">
      <alignment horizontal="center"/>
    </xf>
    <xf numFmtId="0" fontId="10" fillId="30" borderId="42" xfId="15" applyFont="1" applyFill="1" applyBorder="1" applyAlignment="1">
      <alignment vertical="center" textRotation="90" wrapText="1"/>
    </xf>
    <xf numFmtId="0" fontId="31" fillId="2" borderId="49" xfId="15" applyFont="1" applyFill="1" applyBorder="1" applyAlignment="1">
      <alignment horizontal="left"/>
    </xf>
    <xf numFmtId="0" fontId="31" fillId="2" borderId="39" xfId="15" applyFont="1" applyFill="1" applyBorder="1" applyAlignment="1">
      <alignment horizontal="center"/>
    </xf>
    <xf numFmtId="0" fontId="31" fillId="2" borderId="194" xfId="15" applyFont="1" applyFill="1" applyBorder="1" applyAlignment="1">
      <alignment horizontal="center"/>
    </xf>
    <xf numFmtId="0" fontId="31" fillId="2" borderId="39" xfId="15" applyFont="1" applyFill="1" applyBorder="1" applyAlignment="1">
      <alignment horizontal="center" wrapText="1"/>
    </xf>
    <xf numFmtId="0" fontId="4" fillId="31" borderId="43" xfId="15" applyFont="1" applyFill="1" applyBorder="1" applyAlignment="1">
      <alignment horizontal="center" textRotation="90" wrapText="1"/>
    </xf>
    <xf numFmtId="0" fontId="4" fillId="4" borderId="39" xfId="15" applyFont="1" applyFill="1" applyBorder="1" applyAlignment="1">
      <alignment horizontal="center" textRotation="90" wrapText="1"/>
    </xf>
    <xf numFmtId="0" fontId="4" fillId="32" borderId="39" xfId="15" applyFont="1" applyFill="1" applyBorder="1" applyAlignment="1">
      <alignment horizontal="center" textRotation="90" wrapText="1"/>
    </xf>
    <xf numFmtId="0" fontId="4" fillId="31" borderId="39" xfId="15" applyFont="1" applyFill="1" applyBorder="1" applyAlignment="1">
      <alignment horizontal="center" textRotation="90" wrapText="1"/>
    </xf>
    <xf numFmtId="0" fontId="31" fillId="4" borderId="39" xfId="15" applyFont="1" applyFill="1" applyBorder="1" applyAlignment="1">
      <alignment horizontal="center" textRotation="90" wrapText="1"/>
    </xf>
    <xf numFmtId="0" fontId="10" fillId="30" borderId="44" xfId="15" applyFont="1" applyFill="1" applyBorder="1" applyAlignment="1">
      <alignment horizontal="center" textRotation="90" wrapText="1"/>
    </xf>
    <xf numFmtId="0" fontId="3" fillId="2" borderId="194" xfId="15" applyFont="1" applyFill="1" applyBorder="1" applyAlignment="1">
      <alignment horizontal="left"/>
    </xf>
    <xf numFmtId="0" fontId="3" fillId="2" borderId="194" xfId="15" applyFont="1" applyFill="1" applyBorder="1" applyAlignment="1">
      <alignment horizontal="center"/>
    </xf>
    <xf numFmtId="0" fontId="3" fillId="2" borderId="64" xfId="15" applyFont="1" applyFill="1" applyBorder="1" applyAlignment="1">
      <alignment horizontal="right"/>
    </xf>
    <xf numFmtId="1" fontId="3" fillId="2" borderId="194" xfId="15" applyNumberFormat="1" applyFont="1" applyFill="1" applyBorder="1"/>
    <xf numFmtId="164" fontId="3" fillId="31" borderId="40" xfId="15" applyNumberFormat="1" applyFont="1" applyFill="1" applyBorder="1" applyAlignment="1">
      <alignment horizontal="center"/>
    </xf>
    <xf numFmtId="164" fontId="3" fillId="4" borderId="194" xfId="15" applyNumberFormat="1" applyFont="1" applyFill="1" applyBorder="1" applyAlignment="1">
      <alignment horizontal="center"/>
    </xf>
    <xf numFmtId="164" fontId="3" fillId="32" borderId="194" xfId="15" applyNumberFormat="1" applyFont="1" applyFill="1" applyBorder="1" applyAlignment="1">
      <alignment horizontal="center"/>
    </xf>
    <xf numFmtId="164" fontId="3" fillId="31" borderId="194" xfId="15" applyNumberFormat="1" applyFont="1" applyFill="1" applyBorder="1" applyAlignment="1">
      <alignment horizontal="center"/>
    </xf>
    <xf numFmtId="164" fontId="8" fillId="30" borderId="42" xfId="15" applyNumberFormat="1" applyFont="1" applyFill="1" applyBorder="1" applyAlignment="1">
      <alignment horizontal="center" wrapText="1"/>
    </xf>
    <xf numFmtId="0" fontId="3" fillId="2" borderId="194" xfId="15" applyFont="1" applyFill="1" applyBorder="1" applyAlignment="1">
      <alignment horizontal="right"/>
    </xf>
    <xf numFmtId="0" fontId="19" fillId="0" borderId="194" xfId="13" applyFill="1"/>
    <xf numFmtId="0" fontId="3" fillId="2" borderId="37" xfId="15" applyFont="1" applyFill="1" applyBorder="1" applyAlignment="1">
      <alignment horizontal="left"/>
    </xf>
    <xf numFmtId="0" fontId="3" fillId="2" borderId="37" xfId="15" applyFont="1" applyFill="1" applyBorder="1" applyAlignment="1">
      <alignment horizontal="center"/>
    </xf>
    <xf numFmtId="0" fontId="3" fillId="2" borderId="37" xfId="15" applyFont="1" applyFill="1" applyBorder="1" applyAlignment="1">
      <alignment horizontal="right"/>
    </xf>
    <xf numFmtId="1" fontId="3" fillId="2" borderId="37" xfId="15" applyNumberFormat="1" applyFont="1" applyFill="1" applyBorder="1"/>
    <xf numFmtId="164" fontId="3" fillId="31" borderId="46" xfId="15" applyNumberFormat="1" applyFont="1" applyFill="1" applyBorder="1" applyAlignment="1">
      <alignment horizontal="center"/>
    </xf>
    <xf numFmtId="164" fontId="3" fillId="4" borderId="37" xfId="15" applyNumberFormat="1" applyFont="1" applyFill="1" applyBorder="1" applyAlignment="1">
      <alignment horizontal="center"/>
    </xf>
    <xf numFmtId="164" fontId="3" fillId="32" borderId="37" xfId="15" applyNumberFormat="1" applyFont="1" applyFill="1" applyBorder="1" applyAlignment="1">
      <alignment horizontal="center"/>
    </xf>
    <xf numFmtId="164" fontId="3" fillId="31" borderId="37" xfId="15" applyNumberFormat="1" applyFont="1" applyFill="1" applyBorder="1" applyAlignment="1">
      <alignment horizontal="center"/>
    </xf>
    <xf numFmtId="164" fontId="8" fillId="30" borderId="47" xfId="15" applyNumberFormat="1" applyFont="1" applyFill="1" applyBorder="1" applyAlignment="1">
      <alignment horizontal="center" wrapText="1"/>
    </xf>
    <xf numFmtId="0" fontId="19" fillId="0" borderId="194" xfId="13" applyAlignment="1">
      <alignment horizontal="left"/>
    </xf>
    <xf numFmtId="0" fontId="19" fillId="0" borderId="194" xfId="13" applyAlignment="1">
      <alignment horizontal="center"/>
    </xf>
    <xf numFmtId="0" fontId="19" fillId="0" borderId="194" xfId="13" applyAlignment="1">
      <alignment horizontal="right"/>
    </xf>
    <xf numFmtId="0" fontId="7" fillId="0" borderId="1" xfId="13" applyFont="1" applyFill="1" applyBorder="1"/>
    <xf numFmtId="0" fontId="7" fillId="0" borderId="194" xfId="13" applyFont="1" applyFill="1" applyBorder="1"/>
    <xf numFmtId="0" fontId="19" fillId="0" borderId="3" xfId="13" applyFill="1" applyBorder="1"/>
    <xf numFmtId="0" fontId="7" fillId="0" borderId="194" xfId="13" applyFont="1" applyFill="1"/>
    <xf numFmtId="0" fontId="33" fillId="0" borderId="194" xfId="13" applyFont="1" applyFill="1"/>
    <xf numFmtId="0" fontId="33" fillId="0" borderId="1" xfId="13" applyFont="1" applyFill="1" applyBorder="1"/>
    <xf numFmtId="0" fontId="33" fillId="0" borderId="3" xfId="13" applyFont="1" applyFill="1" applyBorder="1"/>
    <xf numFmtId="0" fontId="33" fillId="0" borderId="194" xfId="13" applyFont="1"/>
    <xf numFmtId="0" fontId="186" fillId="2" borderId="0" xfId="1" applyFont="1" applyFill="1" applyAlignment="1">
      <alignment horizontal="center" vertical="center" wrapText="1"/>
    </xf>
    <xf numFmtId="0" fontId="187" fillId="2" borderId="0" xfId="1" applyFont="1" applyFill="1" applyBorder="1" applyAlignment="1">
      <alignment horizontal="center"/>
    </xf>
    <xf numFmtId="0" fontId="188" fillId="2" borderId="194" xfId="13" applyFont="1" applyFill="1"/>
    <xf numFmtId="0" fontId="189" fillId="2" borderId="194" xfId="13" applyFont="1" applyFill="1"/>
    <xf numFmtId="0" fontId="63" fillId="2" borderId="194" xfId="13" applyFont="1" applyFill="1"/>
    <xf numFmtId="0" fontId="16" fillId="2" borderId="197" xfId="13" applyFont="1" applyFill="1" applyBorder="1"/>
    <xf numFmtId="0" fontId="16" fillId="2" borderId="196" xfId="13" applyFont="1" applyFill="1" applyBorder="1"/>
    <xf numFmtId="0" fontId="16" fillId="2" borderId="198" xfId="13" applyFont="1" applyFill="1" applyBorder="1"/>
    <xf numFmtId="0" fontId="16" fillId="2" borderId="199" xfId="13" applyFont="1" applyFill="1" applyBorder="1" applyAlignment="1">
      <alignment horizontal="center"/>
    </xf>
    <xf numFmtId="1" fontId="16" fillId="2" borderId="200" xfId="13" applyNumberFormat="1" applyFont="1" applyFill="1" applyBorder="1" applyAlignment="1">
      <alignment horizontal="center"/>
    </xf>
    <xf numFmtId="0" fontId="16" fillId="2" borderId="201" xfId="13" applyFont="1" applyFill="1" applyBorder="1" applyAlignment="1">
      <alignment horizontal="center"/>
    </xf>
    <xf numFmtId="0" fontId="16" fillId="2" borderId="202" xfId="13" applyFont="1" applyFill="1" applyBorder="1"/>
    <xf numFmtId="0" fontId="16" fillId="2" borderId="203" xfId="13" applyFont="1" applyFill="1" applyBorder="1"/>
    <xf numFmtId="0" fontId="16" fillId="2" borderId="203" xfId="13" applyFont="1" applyFill="1" applyBorder="1" applyAlignment="1">
      <alignment horizontal="left"/>
    </xf>
    <xf numFmtId="0" fontId="16" fillId="2" borderId="204" xfId="13" applyFont="1" applyFill="1" applyBorder="1" applyAlignment="1">
      <alignment horizontal="left"/>
    </xf>
    <xf numFmtId="0" fontId="16" fillId="2" borderId="205" xfId="13" applyFont="1" applyFill="1" applyBorder="1" applyAlignment="1">
      <alignment horizontal="center"/>
    </xf>
    <xf numFmtId="1" fontId="16" fillId="2" borderId="206" xfId="13" applyNumberFormat="1" applyFont="1" applyFill="1" applyBorder="1" applyAlignment="1">
      <alignment horizontal="center"/>
    </xf>
    <xf numFmtId="0" fontId="16" fillId="2" borderId="207" xfId="13" applyFont="1" applyFill="1" applyBorder="1" applyAlignment="1">
      <alignment horizontal="center"/>
    </xf>
    <xf numFmtId="0" fontId="16" fillId="2" borderId="208" xfId="13" applyFont="1" applyFill="1" applyBorder="1"/>
    <xf numFmtId="0" fontId="16" fillId="2" borderId="209" xfId="13" applyFont="1" applyFill="1" applyBorder="1" applyAlignment="1">
      <alignment horizontal="center"/>
    </xf>
    <xf numFmtId="1" fontId="16" fillId="2" borderId="210" xfId="13" applyNumberFormat="1" applyFont="1" applyFill="1" applyBorder="1" applyAlignment="1">
      <alignment horizontal="center"/>
    </xf>
    <xf numFmtId="0" fontId="10" fillId="154" borderId="42" xfId="15" applyFont="1" applyFill="1" applyBorder="1" applyAlignment="1">
      <alignment vertical="center" textRotation="90" wrapText="1"/>
    </xf>
    <xf numFmtId="0" fontId="3" fillId="156" borderId="41" xfId="15" applyFont="1" applyFill="1" applyBorder="1" applyAlignment="1">
      <alignment horizontal="center"/>
    </xf>
    <xf numFmtId="0" fontId="10" fillId="155" borderId="42" xfId="15" applyFont="1" applyFill="1" applyBorder="1" applyAlignment="1">
      <alignment vertical="center" textRotation="90" wrapText="1"/>
    </xf>
    <xf numFmtId="0" fontId="3" fillId="156" borderId="194" xfId="15" applyFont="1" applyFill="1" applyBorder="1" applyAlignment="1">
      <alignment horizontal="center"/>
    </xf>
    <xf numFmtId="0" fontId="10" fillId="154" borderId="44" xfId="15" applyFont="1" applyFill="1" applyBorder="1" applyAlignment="1">
      <alignment horizontal="center" textRotation="90" wrapText="1"/>
    </xf>
    <xf numFmtId="0" fontId="31" fillId="156" borderId="45" xfId="15" applyFont="1" applyFill="1" applyBorder="1" applyAlignment="1">
      <alignment horizontal="center" textRotation="90" wrapText="1"/>
    </xf>
    <xf numFmtId="0" fontId="10" fillId="155" borderId="44" xfId="15" applyFont="1" applyFill="1" applyBorder="1" applyAlignment="1">
      <alignment horizontal="center" textRotation="90" wrapText="1"/>
    </xf>
    <xf numFmtId="0" fontId="31" fillId="156" borderId="39" xfId="15" applyFont="1" applyFill="1" applyBorder="1" applyAlignment="1">
      <alignment horizontal="center" textRotation="90" wrapText="1"/>
    </xf>
    <xf numFmtId="164" fontId="8" fillId="154" borderId="42" xfId="15" applyNumberFormat="1" applyFont="1" applyFill="1" applyBorder="1" applyAlignment="1">
      <alignment horizontal="center" wrapText="1"/>
    </xf>
    <xf numFmtId="164" fontId="3" fillId="156" borderId="41" xfId="15" applyNumberFormat="1" applyFont="1" applyFill="1" applyBorder="1" applyAlignment="1">
      <alignment horizontal="center"/>
    </xf>
    <xf numFmtId="164" fontId="8" fillId="155" borderId="42" xfId="15" applyNumberFormat="1" applyFont="1" applyFill="1" applyBorder="1" applyAlignment="1">
      <alignment horizontal="center" wrapText="1"/>
    </xf>
    <xf numFmtId="164" fontId="8" fillId="154" borderId="47" xfId="15" applyNumberFormat="1" applyFont="1" applyFill="1" applyBorder="1" applyAlignment="1">
      <alignment horizontal="center" wrapText="1"/>
    </xf>
    <xf numFmtId="164" fontId="3" fillId="156" borderId="48" xfId="15" applyNumberFormat="1" applyFont="1" applyFill="1" applyBorder="1" applyAlignment="1">
      <alignment horizontal="center"/>
    </xf>
    <xf numFmtId="164" fontId="8" fillId="155" borderId="47" xfId="15" applyNumberFormat="1" applyFont="1" applyFill="1" applyBorder="1" applyAlignment="1">
      <alignment horizontal="center" wrapText="1"/>
    </xf>
    <xf numFmtId="0" fontId="188" fillId="2" borderId="0" xfId="4" applyFont="1" applyFill="1"/>
    <xf numFmtId="0" fontId="189" fillId="2" borderId="0" xfId="4" applyFont="1" applyFill="1"/>
    <xf numFmtId="0" fontId="10" fillId="154" borderId="51" xfId="4" applyFont="1" applyFill="1" applyBorder="1" applyAlignment="1">
      <alignment horizontal="center" textRotation="90"/>
    </xf>
    <xf numFmtId="0" fontId="10" fillId="154" borderId="52" xfId="4" applyFont="1" applyFill="1" applyBorder="1" applyAlignment="1">
      <alignment horizontal="center" textRotation="90"/>
    </xf>
    <xf numFmtId="0" fontId="10" fillId="154" borderId="53" xfId="4" applyFont="1" applyFill="1" applyBorder="1" applyAlignment="1">
      <alignment horizontal="center" textRotation="90"/>
    </xf>
    <xf numFmtId="0" fontId="62" fillId="154" borderId="14" xfId="0" applyFont="1" applyFill="1" applyBorder="1" applyAlignment="1">
      <alignment horizontal="left" vertical="center" wrapText="1"/>
    </xf>
    <xf numFmtId="0" fontId="190" fillId="154" borderId="15" xfId="0" applyFont="1" applyFill="1" applyBorder="1" applyAlignment="1">
      <alignment horizontal="center" vertical="center"/>
    </xf>
    <xf numFmtId="0" fontId="8" fillId="4" borderId="0" xfId="0" applyFont="1" applyFill="1" applyBorder="1"/>
    <xf numFmtId="0" fontId="190" fillId="154" borderId="16" xfId="0" applyFont="1" applyFill="1" applyBorder="1" applyAlignment="1">
      <alignment horizontal="center" vertical="center"/>
    </xf>
    <xf numFmtId="0" fontId="191" fillId="0" borderId="0" xfId="0" applyFont="1"/>
    <xf numFmtId="0" fontId="8" fillId="154" borderId="17" xfId="0" applyFont="1" applyFill="1" applyBorder="1" applyAlignment="1">
      <alignment horizontal="left" vertical="center"/>
    </xf>
    <xf numFmtId="0" fontId="8" fillId="154" borderId="0" xfId="0" applyFont="1" applyFill="1" applyBorder="1" applyAlignment="1">
      <alignment vertical="center"/>
    </xf>
    <xf numFmtId="0" fontId="8" fillId="154" borderId="0" xfId="0" applyFont="1" applyFill="1" applyBorder="1" applyAlignment="1">
      <alignment horizontal="left" vertical="center"/>
    </xf>
    <xf numFmtId="0" fontId="190" fillId="154" borderId="0" xfId="0" applyFont="1" applyFill="1" applyBorder="1" applyAlignment="1">
      <alignment horizontal="center" vertical="center"/>
    </xf>
    <xf numFmtId="0" fontId="190" fillId="154" borderId="18" xfId="0" applyFont="1" applyFill="1" applyBorder="1" applyAlignment="1">
      <alignment horizontal="center" vertical="center"/>
    </xf>
    <xf numFmtId="0" fontId="8" fillId="154" borderId="63" xfId="0" applyFont="1" applyFill="1" applyBorder="1" applyAlignment="1">
      <alignment vertical="center"/>
    </xf>
    <xf numFmtId="0" fontId="8" fillId="154" borderId="19" xfId="0" applyFont="1" applyFill="1" applyBorder="1" applyAlignment="1">
      <alignment horizontal="left" vertical="center"/>
    </xf>
    <xf numFmtId="0" fontId="8" fillId="154" borderId="5" xfId="0" applyFont="1" applyFill="1" applyBorder="1" applyAlignment="1">
      <alignment vertical="center"/>
    </xf>
    <xf numFmtId="0" fontId="8" fillId="154" borderId="5" xfId="0" applyFont="1" applyFill="1" applyBorder="1" applyAlignment="1">
      <alignment horizontal="left"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10" fillId="154" borderId="21" xfId="0" applyFont="1" applyFill="1" applyBorder="1" applyAlignment="1">
      <alignment horizontal="left" vertical="center"/>
    </xf>
    <xf numFmtId="0" fontId="10" fillId="154" borderId="10" xfId="0" applyFont="1" applyFill="1" applyBorder="1" applyAlignment="1">
      <alignment vertical="center"/>
    </xf>
    <xf numFmtId="0" fontId="8" fillId="154" borderId="6" xfId="0" applyFont="1" applyFill="1" applyBorder="1" applyAlignment="1">
      <alignment horizontal="center" vertical="center"/>
    </xf>
    <xf numFmtId="0" fontId="8" fillId="154" borderId="10" xfId="0" applyFont="1" applyFill="1" applyBorder="1" applyAlignment="1">
      <alignment horizontal="center" vertical="center"/>
    </xf>
    <xf numFmtId="0" fontId="8" fillId="154" borderId="22" xfId="0" applyFont="1" applyFill="1" applyBorder="1" applyAlignment="1">
      <alignment horizontal="center" vertical="center"/>
    </xf>
    <xf numFmtId="0" fontId="8" fillId="4" borderId="0" xfId="0" applyFont="1" applyFill="1" applyBorder="1" applyAlignment="1">
      <alignment vertical="center"/>
    </xf>
    <xf numFmtId="0" fontId="10" fillId="154" borderId="10" xfId="0" applyFont="1" applyFill="1" applyBorder="1" applyAlignment="1">
      <alignment horizontal="left" vertical="center"/>
    </xf>
    <xf numFmtId="0" fontId="191" fillId="0" borderId="0" xfId="0" applyFont="1" applyAlignment="1">
      <alignment vertical="center"/>
    </xf>
    <xf numFmtId="0" fontId="10" fillId="28" borderId="23" xfId="0" applyFont="1" applyFill="1" applyBorder="1" applyAlignment="1">
      <alignment horizontal="left" vertical="center"/>
    </xf>
    <xf numFmtId="0" fontId="10" fillId="28" borderId="32" xfId="0" applyFont="1" applyFill="1" applyBorder="1" applyAlignment="1">
      <alignment horizontal="center" vertical="center" wrapText="1"/>
    </xf>
    <xf numFmtId="0" fontId="8" fillId="28" borderId="2" xfId="0" applyFont="1" applyFill="1" applyBorder="1" applyAlignment="1">
      <alignment vertical="center"/>
    </xf>
    <xf numFmtId="0" fontId="8" fillId="28" borderId="24" xfId="0" applyFont="1" applyFill="1" applyBorder="1" applyAlignment="1">
      <alignment vertical="center"/>
    </xf>
    <xf numFmtId="0" fontId="10" fillId="28" borderId="32" xfId="0" applyFont="1" applyFill="1" applyBorder="1" applyAlignment="1">
      <alignment horizontal="left" vertical="center" wrapText="1"/>
    </xf>
    <xf numFmtId="0" fontId="8" fillId="28" borderId="2" xfId="0" applyFont="1" applyFill="1" applyBorder="1" applyAlignment="1">
      <alignment horizontal="left" vertical="center"/>
    </xf>
    <xf numFmtId="0" fontId="8" fillId="28" borderId="24" xfId="0" applyFont="1" applyFill="1" applyBorder="1" applyAlignment="1">
      <alignment horizontal="left" vertical="center"/>
    </xf>
    <xf numFmtId="0" fontId="8" fillId="28" borderId="71" xfId="0" applyFont="1" applyFill="1" applyBorder="1" applyAlignment="1">
      <alignment vertical="center"/>
    </xf>
    <xf numFmtId="0" fontId="8" fillId="0" borderId="0" xfId="0" applyFont="1"/>
    <xf numFmtId="0" fontId="62" fillId="155" borderId="14" xfId="0" applyFont="1" applyFill="1" applyBorder="1" applyAlignment="1">
      <alignment horizontal="left" vertical="center" wrapText="1"/>
    </xf>
    <xf numFmtId="0" fontId="190" fillId="155" borderId="15" xfId="0" applyFont="1" applyFill="1" applyBorder="1" applyAlignment="1">
      <alignment horizontal="center" vertical="center"/>
    </xf>
    <xf numFmtId="0" fontId="8" fillId="4" borderId="9" xfId="0" applyFont="1" applyFill="1" applyBorder="1"/>
    <xf numFmtId="0" fontId="8" fillId="4" borderId="7" xfId="0" applyFont="1" applyFill="1" applyBorder="1"/>
    <xf numFmtId="0" fontId="8" fillId="155" borderId="17" xfId="0" applyFont="1" applyFill="1" applyBorder="1" applyAlignment="1">
      <alignment horizontal="left" vertical="center"/>
    </xf>
    <xf numFmtId="0" fontId="8" fillId="155" borderId="0" xfId="0" applyFont="1" applyFill="1" applyBorder="1" applyAlignment="1">
      <alignment vertical="center"/>
    </xf>
    <xf numFmtId="0" fontId="8" fillId="4" borderId="3" xfId="0" applyFont="1" applyFill="1" applyBorder="1"/>
    <xf numFmtId="0" fontId="8" fillId="155" borderId="19" xfId="0" applyFont="1" applyFill="1" applyBorder="1" applyAlignment="1">
      <alignment horizontal="left" vertical="center"/>
    </xf>
    <xf numFmtId="0" fontId="8" fillId="155" borderId="5" xfId="0" applyFont="1" applyFill="1" applyBorder="1" applyAlignment="1">
      <alignment vertical="center"/>
    </xf>
    <xf numFmtId="0" fontId="10" fillId="155" borderId="23" xfId="0" applyFont="1" applyFill="1" applyBorder="1" applyAlignment="1">
      <alignment horizontal="left" vertical="center"/>
    </xf>
    <xf numFmtId="0" fontId="10" fillId="155" borderId="10" xfId="0" applyFont="1" applyFill="1" applyBorder="1" applyAlignment="1">
      <alignment vertical="center"/>
    </xf>
    <xf numFmtId="0" fontId="8" fillId="155" borderId="6" xfId="0" applyFont="1" applyFill="1" applyBorder="1" applyAlignment="1">
      <alignment horizontal="center" vertical="center"/>
    </xf>
    <xf numFmtId="0" fontId="8" fillId="155" borderId="10" xfId="0" applyFont="1" applyFill="1" applyBorder="1" applyAlignment="1">
      <alignment horizontal="center" vertical="center"/>
    </xf>
    <xf numFmtId="0" fontId="8" fillId="155" borderId="22" xfId="0" applyFont="1" applyFill="1" applyBorder="1" applyAlignment="1">
      <alignment horizontal="center" vertical="center"/>
    </xf>
    <xf numFmtId="0" fontId="8" fillId="4" borderId="3" xfId="0" applyFont="1" applyFill="1" applyBorder="1" applyAlignment="1">
      <alignment vertical="center"/>
    </xf>
    <xf numFmtId="0" fontId="10" fillId="155" borderId="10" xfId="0" applyFont="1" applyFill="1" applyBorder="1" applyAlignment="1">
      <alignment horizontal="left" vertical="center"/>
    </xf>
    <xf numFmtId="0" fontId="10" fillId="155" borderId="32" xfId="0" applyFont="1" applyFill="1" applyBorder="1" applyAlignment="1">
      <alignment horizontal="center" vertical="center" wrapText="1"/>
    </xf>
    <xf numFmtId="0" fontId="8" fillId="155" borderId="2" xfId="0" applyFont="1" applyFill="1" applyBorder="1" applyAlignment="1">
      <alignment vertical="center"/>
    </xf>
    <xf numFmtId="0" fontId="8" fillId="155" borderId="8" xfId="0" applyFont="1" applyFill="1" applyBorder="1" applyAlignment="1">
      <alignment vertical="center"/>
    </xf>
    <xf numFmtId="0" fontId="8" fillId="155" borderId="26" xfId="0" applyFont="1" applyFill="1" applyBorder="1" applyAlignment="1">
      <alignment vertical="center"/>
    </xf>
    <xf numFmtId="0" fontId="8" fillId="155" borderId="24" xfId="0" applyFont="1" applyFill="1" applyBorder="1" applyAlignment="1">
      <alignment vertical="center"/>
    </xf>
    <xf numFmtId="0" fontId="10" fillId="155" borderId="32" xfId="0" applyFont="1" applyFill="1" applyBorder="1" applyAlignment="1">
      <alignment horizontal="left" vertical="center" wrapText="1"/>
    </xf>
    <xf numFmtId="0" fontId="8" fillId="155" borderId="2" xfId="0" applyFont="1" applyFill="1" applyBorder="1" applyAlignment="1">
      <alignment horizontal="center" vertical="center"/>
    </xf>
    <xf numFmtId="0" fontId="8" fillId="155" borderId="8" xfId="0" applyFont="1" applyFill="1" applyBorder="1" applyAlignment="1">
      <alignment horizontal="center" vertical="center"/>
    </xf>
    <xf numFmtId="0" fontId="8" fillId="155" borderId="26" xfId="0" applyFont="1" applyFill="1" applyBorder="1" applyAlignment="1">
      <alignment horizontal="center" vertical="center"/>
    </xf>
    <xf numFmtId="0" fontId="8" fillId="155" borderId="72" xfId="0" applyFont="1" applyFill="1" applyBorder="1" applyAlignment="1">
      <alignment vertical="center"/>
    </xf>
    <xf numFmtId="0" fontId="191" fillId="0" borderId="0" xfId="0" applyFont="1" applyFill="1" applyAlignment="1">
      <alignment vertical="center"/>
    </xf>
    <xf numFmtId="0" fontId="62" fillId="30" borderId="14" xfId="0" applyFont="1" applyFill="1" applyBorder="1" applyAlignment="1">
      <alignment horizontal="left" vertical="center" wrapText="1"/>
    </xf>
    <xf numFmtId="0" fontId="190" fillId="30" borderId="15" xfId="0" applyFont="1" applyFill="1" applyBorder="1" applyAlignment="1">
      <alignment horizontal="center" vertical="center"/>
    </xf>
    <xf numFmtId="0" fontId="8" fillId="30" borderId="17" xfId="0" applyFont="1" applyFill="1" applyBorder="1" applyAlignment="1">
      <alignment horizontal="left" vertical="center"/>
    </xf>
    <xf numFmtId="0" fontId="8" fillId="30" borderId="0" xfId="0" applyFont="1" applyFill="1" applyBorder="1" applyAlignment="1">
      <alignment vertical="center"/>
    </xf>
    <xf numFmtId="0" fontId="8" fillId="30" borderId="19" xfId="0" applyFont="1" applyFill="1" applyBorder="1" applyAlignment="1">
      <alignment horizontal="left" vertical="center"/>
    </xf>
    <xf numFmtId="0" fontId="8" fillId="30" borderId="5" xfId="0" applyFont="1" applyFill="1" applyBorder="1" applyAlignment="1">
      <alignment vertical="center"/>
    </xf>
    <xf numFmtId="0" fontId="10" fillId="30" borderId="23" xfId="0" applyFont="1" applyFill="1" applyBorder="1" applyAlignment="1">
      <alignment horizontal="left" vertical="center"/>
    </xf>
    <xf numFmtId="0" fontId="10" fillId="30" borderId="13" xfId="0" applyFont="1" applyFill="1" applyBorder="1" applyAlignment="1">
      <alignment vertical="center"/>
    </xf>
    <xf numFmtId="0" fontId="8" fillId="30" borderId="2" xfId="0" applyFont="1" applyFill="1" applyBorder="1" applyAlignment="1">
      <alignment horizontal="center" vertical="center"/>
    </xf>
    <xf numFmtId="0" fontId="8" fillId="30" borderId="24" xfId="0" applyFont="1" applyFill="1" applyBorder="1" applyAlignment="1">
      <alignment horizontal="center" vertical="center"/>
    </xf>
    <xf numFmtId="0" fontId="10" fillId="30" borderId="13" xfId="0" applyFont="1" applyFill="1" applyBorder="1" applyAlignment="1">
      <alignment horizontal="left" vertical="center"/>
    </xf>
    <xf numFmtId="0" fontId="61" fillId="27" borderId="194" xfId="13" applyFont="1" applyFill="1" applyAlignment="1">
      <alignment horizontal="center" vertical="center"/>
    </xf>
    <xf numFmtId="0" fontId="14" fillId="0" borderId="195" xfId="13" applyFont="1" applyFill="1" applyBorder="1" applyAlignment="1">
      <alignment horizontal="center" vertical="center" wrapText="1"/>
    </xf>
    <xf numFmtId="0" fontId="14" fillId="0" borderId="17" xfId="13" applyFont="1" applyFill="1" applyBorder="1" applyAlignment="1">
      <alignment horizontal="center" vertical="center" wrapText="1"/>
    </xf>
    <xf numFmtId="0" fontId="62" fillId="154" borderId="15" xfId="13" applyFont="1" applyFill="1" applyBorder="1" applyAlignment="1">
      <alignment horizontal="center" vertical="center"/>
    </xf>
    <xf numFmtId="0" fontId="14" fillId="0" borderId="38" xfId="13" applyFont="1" applyFill="1" applyBorder="1" applyAlignment="1">
      <alignment horizontal="center" vertical="center" wrapText="1"/>
    </xf>
    <xf numFmtId="0" fontId="62" fillId="155" borderId="65" xfId="13" applyFont="1" applyFill="1" applyBorder="1" applyAlignment="1">
      <alignment horizontal="center" vertical="center"/>
    </xf>
    <xf numFmtId="0" fontId="62" fillId="155" borderId="15" xfId="13" applyFont="1" applyFill="1" applyBorder="1" applyAlignment="1">
      <alignment horizontal="center" vertical="center"/>
    </xf>
    <xf numFmtId="0" fontId="14" fillId="2" borderId="66" xfId="13" applyFont="1" applyFill="1" applyBorder="1" applyAlignment="1">
      <alignment horizontal="center" vertical="center" wrapText="1"/>
    </xf>
    <xf numFmtId="0" fontId="14" fillId="2" borderId="17" xfId="13" applyFont="1" applyFill="1" applyBorder="1" applyAlignment="1">
      <alignment horizontal="center" vertical="center" wrapText="1"/>
    </xf>
    <xf numFmtId="0" fontId="62" fillId="30" borderId="15" xfId="13" applyFont="1" applyFill="1" applyBorder="1" applyAlignment="1">
      <alignment horizontal="center" vertical="center"/>
    </xf>
    <xf numFmtId="0" fontId="62" fillId="30" borderId="16" xfId="13" applyFont="1" applyFill="1" applyBorder="1" applyAlignment="1">
      <alignment horizontal="center" vertical="center"/>
    </xf>
    <xf numFmtId="0" fontId="7" fillId="17" borderId="63" xfId="12" applyFont="1" applyFill="1" applyBorder="1" applyAlignment="1">
      <alignment horizontal="center"/>
    </xf>
    <xf numFmtId="0" fontId="4" fillId="2" borderId="194" xfId="15" applyFont="1" applyFill="1" applyBorder="1" applyAlignment="1">
      <alignment horizontal="center" wrapText="1"/>
    </xf>
    <xf numFmtId="0" fontId="4" fillId="2" borderId="194" xfId="15" applyFont="1" applyFill="1" applyBorder="1" applyAlignment="1">
      <alignment horizontal="center"/>
    </xf>
    <xf numFmtId="0" fontId="60" fillId="154" borderId="40" xfId="15" applyFont="1" applyFill="1" applyBorder="1" applyAlignment="1">
      <alignment horizontal="center" vertical="center"/>
    </xf>
    <xf numFmtId="0" fontId="60" fillId="154" borderId="194" xfId="15" applyFont="1" applyFill="1" applyBorder="1" applyAlignment="1">
      <alignment horizontal="center" vertical="center"/>
    </xf>
    <xf numFmtId="0" fontId="60" fillId="154" borderId="41" xfId="15" applyFont="1" applyFill="1" applyBorder="1" applyAlignment="1">
      <alignment horizontal="center" vertical="center"/>
    </xf>
    <xf numFmtId="0" fontId="60" fillId="155" borderId="194" xfId="15" applyFont="1" applyFill="1" applyBorder="1" applyAlignment="1">
      <alignment horizontal="center" vertical="center"/>
    </xf>
    <xf numFmtId="0" fontId="60" fillId="30" borderId="40" xfId="15" applyFont="1" applyFill="1" applyBorder="1" applyAlignment="1">
      <alignment horizontal="center" vertical="center"/>
    </xf>
    <xf numFmtId="0" fontId="60" fillId="30" borderId="194" xfId="15" applyFont="1" applyFill="1" applyBorder="1" applyAlignment="1">
      <alignment horizontal="center" vertical="center"/>
    </xf>
    <xf numFmtId="0" fontId="60" fillId="30" borderId="41" xfId="15" applyFont="1" applyFill="1" applyBorder="1" applyAlignment="1">
      <alignment horizontal="center" vertical="center"/>
    </xf>
    <xf numFmtId="0" fontId="190" fillId="154" borderId="15" xfId="0" applyFont="1" applyFill="1" applyBorder="1" applyAlignment="1">
      <alignment horizontal="center" vertical="center"/>
    </xf>
    <xf numFmtId="0" fontId="190" fillId="154" borderId="16" xfId="0" applyFont="1" applyFill="1" applyBorder="1" applyAlignment="1">
      <alignment horizontal="center" vertical="center"/>
    </xf>
    <xf numFmtId="0" fontId="190" fillId="154" borderId="73" xfId="0" applyFont="1" applyFill="1" applyBorder="1" applyAlignment="1">
      <alignment horizontal="center" vertical="center"/>
    </xf>
    <xf numFmtId="0" fontId="190" fillId="154" borderId="18" xfId="0" applyFont="1" applyFill="1" applyBorder="1" applyAlignment="1">
      <alignment horizontal="center" vertical="center"/>
    </xf>
    <xf numFmtId="0" fontId="190" fillId="154" borderId="5" xfId="0" applyFont="1" applyFill="1" applyBorder="1" applyAlignment="1">
      <alignment horizontal="center" vertical="center"/>
    </xf>
    <xf numFmtId="0" fontId="190" fillId="154" borderId="20" xfId="0" applyFont="1" applyFill="1" applyBorder="1" applyAlignment="1">
      <alignment horizontal="center" vertical="center"/>
    </xf>
    <xf numFmtId="0" fontId="3" fillId="0" borderId="11" xfId="0" applyFont="1" applyBorder="1" applyAlignment="1">
      <alignment horizontal="left" vertical="center" wrapText="1"/>
    </xf>
    <xf numFmtId="0" fontId="3" fillId="0" borderId="32" xfId="0" applyFont="1" applyBorder="1" applyAlignment="1">
      <alignment horizontal="left" vertical="center" wrapText="1"/>
    </xf>
    <xf numFmtId="0" fontId="3" fillId="0" borderId="25" xfId="0" applyFont="1" applyBorder="1" applyAlignment="1">
      <alignment horizontal="left" vertical="center" wrapText="1"/>
    </xf>
    <xf numFmtId="0" fontId="190" fillId="21" borderId="15" xfId="0" applyFont="1" applyFill="1" applyBorder="1" applyAlignment="1">
      <alignment horizontal="center" vertical="center"/>
    </xf>
    <xf numFmtId="0" fontId="190" fillId="21" borderId="16" xfId="0" applyFont="1" applyFill="1" applyBorder="1" applyAlignment="1">
      <alignment horizontal="center" vertical="center"/>
    </xf>
    <xf numFmtId="0" fontId="190" fillId="21" borderId="0" xfId="0" applyFont="1" applyFill="1" applyBorder="1" applyAlignment="1">
      <alignment horizontal="center" vertical="center"/>
    </xf>
    <xf numFmtId="0" fontId="190" fillId="21" borderId="18" xfId="0" applyFont="1" applyFill="1" applyBorder="1" applyAlignment="1">
      <alignment horizontal="center" vertical="center"/>
    </xf>
    <xf numFmtId="0" fontId="190" fillId="154" borderId="0" xfId="0" applyFont="1" applyFill="1" applyBorder="1" applyAlignment="1">
      <alignment horizontal="center" vertical="center"/>
    </xf>
    <xf numFmtId="0" fontId="190" fillId="154" borderId="63" xfId="0" applyFont="1" applyFill="1" applyBorder="1" applyAlignment="1">
      <alignment horizontal="center" vertical="center"/>
    </xf>
    <xf numFmtId="0" fontId="190" fillId="155" borderId="15" xfId="0" applyFont="1" applyFill="1" applyBorder="1" applyAlignment="1">
      <alignment horizontal="center" vertical="center"/>
    </xf>
    <xf numFmtId="0" fontId="190" fillId="155" borderId="16" xfId="0" applyFont="1" applyFill="1" applyBorder="1" applyAlignment="1">
      <alignment horizontal="center" vertical="center"/>
    </xf>
    <xf numFmtId="0" fontId="190" fillId="155" borderId="63" xfId="0" applyFont="1" applyFill="1" applyBorder="1" applyAlignment="1">
      <alignment horizontal="center" vertical="center"/>
    </xf>
    <xf numFmtId="0" fontId="190" fillId="155" borderId="18" xfId="0" applyFont="1" applyFill="1" applyBorder="1" applyAlignment="1">
      <alignment horizontal="center" vertical="center"/>
    </xf>
    <xf numFmtId="0" fontId="190" fillId="155" borderId="5" xfId="0" applyFont="1" applyFill="1" applyBorder="1" applyAlignment="1">
      <alignment horizontal="center" vertical="center"/>
    </xf>
    <xf numFmtId="0" fontId="190" fillId="155" borderId="20" xfId="0" applyFont="1" applyFill="1" applyBorder="1" applyAlignment="1">
      <alignment horizontal="center" vertical="center"/>
    </xf>
    <xf numFmtId="0" fontId="3" fillId="0" borderId="72" xfId="0" applyFont="1" applyBorder="1" applyAlignment="1">
      <alignment horizontal="left" vertical="center" wrapText="1"/>
    </xf>
    <xf numFmtId="0" fontId="3" fillId="0" borderId="24" xfId="0" applyFont="1" applyBorder="1" applyAlignment="1">
      <alignment horizontal="left" vertical="center" wrapText="1"/>
    </xf>
    <xf numFmtId="0" fontId="190" fillId="155" borderId="0" xfId="0" applyFont="1" applyFill="1" applyBorder="1" applyAlignment="1">
      <alignment horizontal="center" vertical="center"/>
    </xf>
    <xf numFmtId="0" fontId="190" fillId="22" borderId="15" xfId="0" applyFont="1" applyFill="1" applyBorder="1" applyAlignment="1">
      <alignment horizontal="center" vertical="center"/>
    </xf>
    <xf numFmtId="0" fontId="190" fillId="22" borderId="16" xfId="0" applyFont="1" applyFill="1" applyBorder="1" applyAlignment="1">
      <alignment horizontal="center" vertical="center"/>
    </xf>
    <xf numFmtId="0" fontId="190" fillId="22" borderId="0" xfId="0" applyFont="1" applyFill="1" applyBorder="1" applyAlignment="1">
      <alignment horizontal="center" vertical="center"/>
    </xf>
    <xf numFmtId="0" fontId="190" fillId="22" borderId="18" xfId="0" applyFont="1" applyFill="1" applyBorder="1" applyAlignment="1">
      <alignment horizontal="center" vertical="center"/>
    </xf>
    <xf numFmtId="0" fontId="1" fillId="0" borderId="11" xfId="0" applyFont="1" applyBorder="1" applyAlignment="1">
      <alignment horizontal="left" vertical="center" wrapText="1"/>
    </xf>
    <xf numFmtId="0" fontId="1" fillId="0" borderId="32" xfId="0" applyFont="1" applyBorder="1" applyAlignment="1">
      <alignment horizontal="left" vertical="center" wrapText="1"/>
    </xf>
    <xf numFmtId="0" fontId="1" fillId="0" borderId="25" xfId="0" applyFont="1" applyBorder="1" applyAlignment="1">
      <alignment horizontal="left" vertical="center" wrapText="1"/>
    </xf>
    <xf numFmtId="0" fontId="3" fillId="0" borderId="2" xfId="0" applyFont="1" applyBorder="1" applyAlignment="1">
      <alignment horizontal="left" vertical="center" wrapText="1"/>
    </xf>
    <xf numFmtId="0" fontId="190" fillId="30" borderId="15" xfId="0" applyFont="1" applyFill="1" applyBorder="1" applyAlignment="1">
      <alignment horizontal="center" vertical="center"/>
    </xf>
    <xf numFmtId="0" fontId="190" fillId="30" borderId="16" xfId="0" applyFont="1" applyFill="1" applyBorder="1" applyAlignment="1">
      <alignment horizontal="center" vertical="center"/>
    </xf>
    <xf numFmtId="0" fontId="190" fillId="30" borderId="63" xfId="0" applyFont="1" applyFill="1" applyBorder="1" applyAlignment="1">
      <alignment horizontal="center" vertical="center"/>
    </xf>
    <xf numFmtId="0" fontId="190" fillId="30" borderId="18" xfId="0" applyFont="1" applyFill="1" applyBorder="1" applyAlignment="1">
      <alignment horizontal="center" vertical="center"/>
    </xf>
    <xf numFmtId="0" fontId="190" fillId="30" borderId="5" xfId="0" applyFont="1" applyFill="1" applyBorder="1" applyAlignment="1">
      <alignment horizontal="center" vertical="center"/>
    </xf>
    <xf numFmtId="0" fontId="190" fillId="30" borderId="20" xfId="0" applyFont="1" applyFill="1" applyBorder="1" applyAlignment="1">
      <alignment horizontal="center" vertical="center"/>
    </xf>
    <xf numFmtId="0" fontId="3" fillId="0" borderId="13" xfId="0" applyFont="1" applyBorder="1" applyAlignment="1">
      <alignment horizontal="left" vertical="center" wrapText="1"/>
    </xf>
    <xf numFmtId="0" fontId="190" fillId="24" borderId="15" xfId="0" applyFont="1" applyFill="1" applyBorder="1" applyAlignment="1">
      <alignment horizontal="center" vertical="center"/>
    </xf>
    <xf numFmtId="0" fontId="190" fillId="24" borderId="16" xfId="0" applyFont="1" applyFill="1" applyBorder="1" applyAlignment="1">
      <alignment horizontal="center" vertical="center"/>
    </xf>
    <xf numFmtId="0" fontId="190" fillId="24" borderId="0" xfId="0" applyFont="1" applyFill="1" applyBorder="1" applyAlignment="1">
      <alignment horizontal="center" vertical="center"/>
    </xf>
    <xf numFmtId="0" fontId="190" fillId="24" borderId="18" xfId="0" applyFont="1" applyFill="1" applyBorder="1" applyAlignment="1">
      <alignment horizontal="center" vertical="center"/>
    </xf>
    <xf numFmtId="0" fontId="190" fillId="24" borderId="5" xfId="0" applyFont="1" applyFill="1" applyBorder="1" applyAlignment="1">
      <alignment horizontal="center" vertical="center"/>
    </xf>
    <xf numFmtId="0" fontId="190" fillId="24" borderId="20" xfId="0" applyFont="1" applyFill="1" applyBorder="1" applyAlignment="1">
      <alignment horizontal="center" vertical="center"/>
    </xf>
    <xf numFmtId="0" fontId="24" fillId="13" borderId="2" xfId="9" applyFont="1" applyFill="1" applyBorder="1" applyAlignment="1">
      <alignment horizontal="center" vertical="center" wrapText="1"/>
    </xf>
    <xf numFmtId="0" fontId="19" fillId="13" borderId="2" xfId="9" applyFont="1" applyFill="1" applyBorder="1" applyAlignment="1">
      <alignment vertical="center"/>
    </xf>
  </cellXfs>
  <cellStyles count="16">
    <cellStyle name="General Headings" xfId="8" xr:uid="{00000000-0005-0000-0000-000000000000}"/>
    <cellStyle name="Hyperlink" xfId="3" builtinId="8"/>
    <cellStyle name="Hyperlink 2" xfId="7" xr:uid="{00000000-0005-0000-0000-000002000000}"/>
    <cellStyle name="Normal" xfId="0" builtinId="0"/>
    <cellStyle name="Normal 2" xfId="2" xr:uid="{00000000-0005-0000-0000-000004000000}"/>
    <cellStyle name="Normal 2 2" xfId="4" xr:uid="{00000000-0005-0000-0000-000005000000}"/>
    <cellStyle name="Normal 2 2 2" xfId="6" xr:uid="{00000000-0005-0000-0000-000006000000}"/>
    <cellStyle name="Normal 2 3" xfId="10" xr:uid="{6970418E-DB0F-4773-A272-2B6E62A997B7}"/>
    <cellStyle name="Normal 2 3 2" xfId="13" xr:uid="{5EF2BFEB-35C2-455B-BD32-8CD97267E242}"/>
    <cellStyle name="Normal 3" xfId="5" xr:uid="{00000000-0005-0000-0000-000007000000}"/>
    <cellStyle name="Normal 3 2" xfId="9" xr:uid="{00000000-0005-0000-0000-000008000000}"/>
    <cellStyle name="Normal 4" xfId="11" xr:uid="{55F08C01-9DAF-4C53-9847-A1FA35836ED2}"/>
    <cellStyle name="Normal 4 2" xfId="14" xr:uid="{8CBAAAC0-6667-4D7F-BB3F-98FD69BC0E34}"/>
    <cellStyle name="Normal 6" xfId="1" xr:uid="{00000000-0005-0000-0000-000009000000}"/>
    <cellStyle name="Normal 6 2" xfId="12" xr:uid="{27E638EC-1796-4130-A071-85A0B5C55418}"/>
    <cellStyle name="Normal 6 2 2" xfId="15" xr:uid="{D5AB840B-27FC-4C2B-8053-BAED0223DFDC}"/>
  </cellStyles>
  <dxfs count="61">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
      <font>
        <color rgb="FFFEBC11"/>
      </font>
    </dxf>
    <dxf>
      <font>
        <color rgb="FFFEBC11"/>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FF176"/>
      </font>
    </dxf>
    <dxf>
      <font>
        <color rgb="FFF2F2F2"/>
      </font>
    </dxf>
    <dxf>
      <font>
        <color rgb="FFFFF176"/>
      </font>
    </dxf>
    <dxf>
      <font>
        <color rgb="FFFFF176"/>
      </font>
    </dxf>
    <dxf>
      <font>
        <color rgb="FFFFF176"/>
      </font>
    </dxf>
    <dxf>
      <font>
        <color rgb="FFFFF176"/>
      </font>
    </dxf>
    <dxf>
      <font>
        <color rgb="FFFFF176"/>
      </font>
    </dxf>
    <dxf>
      <font>
        <color rgb="FFFFF176"/>
      </font>
    </dxf>
    <dxf>
      <font>
        <color rgb="FFF2F2F2"/>
      </font>
    </dxf>
    <dxf>
      <font>
        <strike val="0"/>
        <color theme="0" tint="-4.9409466841639452E-2"/>
      </font>
    </dxf>
    <dxf>
      <font>
        <color rgb="FFFFF176"/>
      </font>
    </dxf>
    <dxf>
      <font>
        <color rgb="FFFFF176"/>
      </font>
    </dxf>
    <dxf>
      <font>
        <color rgb="FFFEBC11"/>
      </font>
    </dxf>
    <dxf>
      <font>
        <color rgb="FFFFF176"/>
      </font>
    </dxf>
    <dxf>
      <font>
        <color theme="0" tint="-0.14990691854609822"/>
      </font>
    </dxf>
    <dxf>
      <font>
        <color theme="0" tint="-0.14990691854609822"/>
      </font>
    </dxf>
    <dxf>
      <font>
        <color rgb="FFAB47BC"/>
      </font>
    </dxf>
    <dxf>
      <font>
        <color rgb="FF51B453"/>
      </font>
    </dxf>
    <dxf>
      <font>
        <color rgb="FF29B6F6"/>
      </font>
    </dxf>
    <dxf>
      <font>
        <color rgb="FFD9D9D9"/>
      </font>
    </dxf>
    <dxf>
      <font>
        <color rgb="FFCCECFF"/>
      </font>
      <fill>
        <patternFill>
          <bgColor rgb="FFCCECFF"/>
        </patternFill>
      </fill>
    </dxf>
    <dxf>
      <font>
        <color rgb="FFCCECFF"/>
      </font>
      <fill>
        <patternFill>
          <bgColor rgb="FFCCECFF"/>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7" tint="0.79995117038483843"/>
      </font>
      <fill>
        <patternFill>
          <bgColor theme="7"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theme="6" tint="0.79995117038483843"/>
      </font>
      <fill>
        <patternFill>
          <bgColor theme="6" tint="0.79995117038483843"/>
        </patternFill>
      </fill>
    </dxf>
    <dxf>
      <font>
        <color rgb="FFCCECFF"/>
      </font>
      <fill>
        <patternFill>
          <bgColor rgb="FFCCECFF"/>
        </patternFill>
      </fill>
    </dxf>
    <dxf>
      <font>
        <color rgb="FFCCECFF"/>
      </font>
      <fill>
        <patternFill>
          <bgColor rgb="FFCCECFF"/>
        </patternFill>
      </fill>
    </dxf>
    <dxf>
      <font>
        <color rgb="FFCCECFF"/>
      </font>
      <fill>
        <patternFill>
          <bgColor rgb="FFCCECFF"/>
        </patternFill>
      </fill>
    </dxf>
  </dxfs>
  <tableStyles count="0" defaultTableStyle="TableStyleMedium2" defaultPivotStyle="PivotStyleLight16"/>
  <colors>
    <mruColors>
      <color rgb="FFCCECFF"/>
      <color rgb="FFAF72B0"/>
      <color rgb="FF8CC63F"/>
      <color rgb="FF54ABDF"/>
      <color rgb="FFEBF1DE"/>
      <color rgb="FFCCFFFF"/>
      <color rgb="FFCC99FF"/>
      <color rgb="FFEDDDEA"/>
      <color rgb="FFCC00CC"/>
      <color rgb="FF99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530830813918544"/>
          <c:y val="4.6398843001767637E-2"/>
          <c:w val="0.87557773254293292"/>
          <c:h val="0.7870930419411859"/>
        </c:manualLayout>
      </c:layout>
      <c:barChart>
        <c:barDir val="col"/>
        <c:grouping val="stacked"/>
        <c:varyColors val="0"/>
        <c:ser>
          <c:idx val="0"/>
          <c:order val="0"/>
          <c:tx>
            <c:strRef>
              <c:f>Ladders!$P$30</c:f>
              <c:strCache>
                <c:ptCount val="1"/>
                <c:pt idx="0">
                  <c:v>Basic Service</c:v>
                </c:pt>
              </c:strCache>
            </c:strRef>
          </c:tx>
          <c:spPr>
            <a:solidFill>
              <a:srgbClr val="AB47BC"/>
            </a:solidFill>
            <a:ln>
              <a:noFill/>
            </a:ln>
            <a:effectLst/>
          </c:spPr>
          <c:invertIfNegative val="0"/>
          <c:dLbls>
            <c:numFmt formatCode="[=0.0000000001]&quot;&quot;;[Black][&lt;3]0;[White]0" sourceLinked="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Ladders!$Q$28:$V$28</c:f>
              <c:strCache>
                <c:ptCount val="6"/>
                <c:pt idx="0">
                  <c:v>National</c:v>
                </c:pt>
                <c:pt idx="1">
                  <c:v>Urban*</c:v>
                </c:pt>
                <c:pt idx="2">
                  <c:v>Rural</c:v>
                </c:pt>
                <c:pt idx="3">
                  <c:v>Pre-primary*</c:v>
                </c:pt>
                <c:pt idx="4">
                  <c:v>Primary</c:v>
                </c:pt>
                <c:pt idx="5">
                  <c:v>Secondary</c:v>
                </c:pt>
              </c:strCache>
            </c:strRef>
          </c:cat>
          <c:val>
            <c:numRef>
              <c:f>Ladders!$Q$30:$V$30</c:f>
              <c:numCache>
                <c:formatCode>[=0.0000000001]"-";0;0</c:formatCode>
                <c:ptCount val="6"/>
                <c:pt idx="0">
                  <c:v>5.3961335039999998</c:v>
                </c:pt>
                <c:pt idx="1">
                  <c:v>1E-10</c:v>
                </c:pt>
                <c:pt idx="2">
                  <c:v>1.02041</c:v>
                </c:pt>
                <c:pt idx="3">
                  <c:v>1E-10</c:v>
                </c:pt>
                <c:pt idx="4">
                  <c:v>5.2</c:v>
                </c:pt>
                <c:pt idx="5">
                  <c:v>7.5</c:v>
                </c:pt>
              </c:numCache>
            </c:numRef>
          </c:val>
          <c:extLst>
            <c:ext xmlns:c16="http://schemas.microsoft.com/office/drawing/2014/chart" uri="{C3380CC4-5D6E-409C-BE32-E72D297353CC}">
              <c16:uniqueId val="{00000000-A4D1-4FF8-98F0-429DB577C8A0}"/>
            </c:ext>
          </c:extLst>
        </c:ser>
        <c:ser>
          <c:idx val="1"/>
          <c:order val="1"/>
          <c:tx>
            <c:strRef>
              <c:f>Ladders!$P$31</c:f>
              <c:strCache>
                <c:ptCount val="1"/>
                <c:pt idx="0">
                  <c:v>Limited Service</c:v>
                </c:pt>
              </c:strCache>
            </c:strRef>
          </c:tx>
          <c:spPr>
            <a:solidFill>
              <a:srgbClr val="FFF176"/>
            </a:solidFill>
          </c:spPr>
          <c:invertIfNegative val="0"/>
          <c:dLbls>
            <c:dLbl>
              <c:idx val="0"/>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4D1-4FF8-98F0-429DB577C8A0}"/>
                </c:ext>
              </c:extLst>
            </c:dLbl>
            <c:dLbl>
              <c:idx val="1"/>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D1-4FF8-98F0-429DB577C8A0}"/>
                </c:ext>
              </c:extLst>
            </c:dLbl>
            <c:dLbl>
              <c:idx val="2"/>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4D1-4FF8-98F0-429DB577C8A0}"/>
                </c:ext>
              </c:extLst>
            </c:dLbl>
            <c:dLbl>
              <c:idx val="3"/>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4D1-4FF8-98F0-429DB577C8A0}"/>
                </c:ext>
              </c:extLst>
            </c:dLbl>
            <c:dLbl>
              <c:idx val="4"/>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4D1-4FF8-98F0-429DB577C8A0}"/>
                </c:ext>
              </c:extLst>
            </c:dLbl>
            <c:dLbl>
              <c:idx val="5"/>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4D1-4FF8-98F0-429DB577C8A0}"/>
                </c:ext>
              </c:extLst>
            </c:dLbl>
            <c:numFmt formatCode="[Black][&gt;=0.1]0;;#&quot;&quot;" sourceLinked="0"/>
            <c:spPr>
              <a:noFill/>
              <a:ln>
                <a:noFill/>
              </a:ln>
              <a:effectLst/>
            </c:spPr>
            <c:dLblPos val="ctr"/>
            <c:showLegendKey val="0"/>
            <c:showVal val="0"/>
            <c:showCatName val="0"/>
            <c:showSerName val="0"/>
            <c:showPercent val="0"/>
            <c:showBubbleSize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Ladders!$Q$31:$V$31</c:f>
              <c:numCache>
                <c:formatCode>[=0.0000000001]"-";0;0</c:formatCode>
                <c:ptCount val="6"/>
                <c:pt idx="0">
                  <c:v>14.72820694</c:v>
                </c:pt>
                <c:pt idx="1">
                  <c:v>1E-10</c:v>
                </c:pt>
                <c:pt idx="2">
                  <c:v>2.04081</c:v>
                </c:pt>
                <c:pt idx="3">
                  <c:v>1E-10</c:v>
                </c:pt>
                <c:pt idx="4">
                  <c:v>13.8</c:v>
                </c:pt>
                <c:pt idx="5">
                  <c:v>24.5</c:v>
                </c:pt>
              </c:numCache>
            </c:numRef>
          </c:val>
          <c:extLst>
            <c:ext xmlns:c16="http://schemas.microsoft.com/office/drawing/2014/chart" uri="{C3380CC4-5D6E-409C-BE32-E72D297353CC}">
              <c16:uniqueId val="{00000007-A4D1-4FF8-98F0-429DB577C8A0}"/>
            </c:ext>
          </c:extLst>
        </c:ser>
        <c:ser>
          <c:idx val="3"/>
          <c:order val="2"/>
          <c:tx>
            <c:strRef>
              <c:f>Ladders!$P$33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Ladders!$Q$33:$V$33</c:f>
              <c:numCache>
                <c:formatCode>[=0.0000000001]"-";0;0</c:formatCode>
                <c:ptCount val="6"/>
                <c:pt idx="0">
                  <c:v>0</c:v>
                </c:pt>
                <c:pt idx="1">
                  <c:v>100</c:v>
                </c:pt>
                <c:pt idx="2">
                  <c:v>0</c:v>
                </c:pt>
                <c:pt idx="3">
                  <c:v>100</c:v>
                </c:pt>
                <c:pt idx="4">
                  <c:v>0</c:v>
                </c:pt>
                <c:pt idx="5">
                  <c:v>0</c:v>
                </c:pt>
              </c:numCache>
            </c:numRef>
          </c:val>
          <c:extLst>
            <c:ext xmlns:c16="http://schemas.microsoft.com/office/drawing/2014/chart" uri="{C3380CC4-5D6E-409C-BE32-E72D297353CC}">
              <c16:uniqueId val="{00000008-A4D1-4FF8-98F0-429DB577C8A0}"/>
            </c:ext>
          </c:extLst>
        </c:ser>
        <c:ser>
          <c:idx val="2"/>
          <c:order val="3"/>
          <c:tx>
            <c:strRef>
              <c:f>Ladders!$P$32</c:f>
              <c:strCache>
                <c:ptCount val="1"/>
                <c:pt idx="0">
                  <c:v>No Service</c:v>
                </c:pt>
              </c:strCache>
            </c:strRef>
          </c:tx>
          <c:spPr>
            <a:solidFill>
              <a:srgbClr val="FEBC11"/>
            </a:solidFill>
          </c:spPr>
          <c:invertIfNegative val="0"/>
          <c:dLbls>
            <c:numFmt formatCode="[=0.0000000001]&quot;&quot;;[&lt;1]0.0;0;" sourceLinked="0"/>
            <c:spPr>
              <a:noFill/>
              <a:ln>
                <a:noFill/>
              </a:ln>
              <a:effectLst/>
            </c:spPr>
            <c:txPr>
              <a:bodyPr wrap="square" lIns="38100" tIns="19050" rIns="38100" bIns="19050" anchor="ctr">
                <a:spAutoFit/>
              </a:bodyPr>
              <a:lstStyle/>
              <a:p>
                <a:pPr>
                  <a:defRPr>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Ladders!$Q$28:$V$28</c:f>
              <c:strCache>
                <c:ptCount val="6"/>
                <c:pt idx="0">
                  <c:v>National</c:v>
                </c:pt>
                <c:pt idx="1">
                  <c:v>Urban*</c:v>
                </c:pt>
                <c:pt idx="2">
                  <c:v>Rural</c:v>
                </c:pt>
                <c:pt idx="3">
                  <c:v>Pre-primary*</c:v>
                </c:pt>
                <c:pt idx="4">
                  <c:v>Primary</c:v>
                </c:pt>
                <c:pt idx="5">
                  <c:v>Secondary</c:v>
                </c:pt>
              </c:strCache>
            </c:strRef>
          </c:cat>
          <c:val>
            <c:numRef>
              <c:f>Ladders!$Q$32:$V$32</c:f>
              <c:numCache>
                <c:formatCode>[=0.0000000001]"-";0;0</c:formatCode>
                <c:ptCount val="6"/>
                <c:pt idx="0">
                  <c:v>79.875659549999995</c:v>
                </c:pt>
                <c:pt idx="1">
                  <c:v>1E-10</c:v>
                </c:pt>
                <c:pt idx="2">
                  <c:v>96.938779999999994</c:v>
                </c:pt>
                <c:pt idx="3">
                  <c:v>1E-10</c:v>
                </c:pt>
                <c:pt idx="4">
                  <c:v>81</c:v>
                </c:pt>
                <c:pt idx="5">
                  <c:v>68</c:v>
                </c:pt>
              </c:numCache>
            </c:numRef>
          </c:val>
          <c:extLst>
            <c:ext xmlns:c16="http://schemas.microsoft.com/office/drawing/2014/chart" uri="{C3380CC4-5D6E-409C-BE32-E72D297353CC}">
              <c16:uniqueId val="{00000009-A4D1-4FF8-98F0-429DB577C8A0}"/>
            </c:ext>
          </c:extLst>
        </c:ser>
        <c:dLbls>
          <c:showLegendKey val="0"/>
          <c:showVal val="0"/>
          <c:showCatName val="0"/>
          <c:showSerName val="0"/>
          <c:showPercent val="0"/>
          <c:showBubbleSize val="0"/>
        </c:dLbls>
        <c:gapWidth val="25"/>
        <c:overlap val="100"/>
        <c:axId val="84724736"/>
        <c:axId val="84834176"/>
      </c:barChart>
      <c:catAx>
        <c:axId val="84724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834176"/>
        <c:crosses val="autoZero"/>
        <c:auto val="1"/>
        <c:lblAlgn val="ctr"/>
        <c:lblOffset val="100"/>
        <c:noMultiLvlLbl val="0"/>
      </c:catAx>
      <c:valAx>
        <c:axId val="8483417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b="0">
                    <a:latin typeface="Arial" panose="020B0604020202020204" pitchFamily="34" charset="0"/>
                    <a:cs typeface="Arial" panose="020B0604020202020204" pitchFamily="34" charset="0"/>
                  </a:rPr>
                  <a:t>Proportion</a:t>
                </a:r>
                <a:r>
                  <a:rPr lang="en-US" b="0" baseline="0">
                    <a:latin typeface="Arial" panose="020B0604020202020204" pitchFamily="34" charset="0"/>
                    <a:cs typeface="Arial" panose="020B0604020202020204" pitchFamily="34" charset="0"/>
                  </a:rPr>
                  <a:t> of Schools</a:t>
                </a:r>
                <a:r>
                  <a:rPr lang="en-US" b="0">
                    <a:latin typeface="Arial" panose="020B0604020202020204" pitchFamily="34" charset="0"/>
                    <a:cs typeface="Arial" panose="020B0604020202020204" pitchFamily="34" charset="0"/>
                  </a:rPr>
                  <a:t> (%)</a:t>
                </a:r>
              </a:p>
            </c:rich>
          </c:tx>
          <c:layout>
            <c:manualLayout>
              <c:xMode val="edge"/>
              <c:yMode val="edge"/>
              <c:x val="6.2890407310506264E-3"/>
              <c:y val="0.20030988061976124"/>
            </c:manualLayout>
          </c:layout>
          <c:overlay val="0"/>
          <c:spPr>
            <a:noFill/>
            <a:ln>
              <a:noFill/>
            </a:ln>
            <a:effectLst/>
          </c:spPr>
        </c:title>
        <c:numFmt formatCode="[=0.0000000001]&quot;-&quot;;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472473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b="1"/>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91687487360806E-2"/>
          <c:y val="3.8244236399205218E-2"/>
          <c:w val="0.87425693769448054"/>
          <c:h val="0.80357929916410198"/>
        </c:manualLayout>
      </c:layout>
      <c:barChart>
        <c:barDir val="col"/>
        <c:grouping val="stacked"/>
        <c:varyColors val="0"/>
        <c:ser>
          <c:idx val="1"/>
          <c:order val="0"/>
          <c:tx>
            <c:strRef>
              <c:f>Ladders!$B$30</c:f>
              <c:strCache>
                <c:ptCount val="1"/>
                <c:pt idx="0">
                  <c:v>Basic Service</c:v>
                </c:pt>
              </c:strCache>
            </c:strRef>
          </c:tx>
          <c:spPr>
            <a:solidFill>
              <a:srgbClr val="29B6F6"/>
            </a:solidFill>
          </c:spPr>
          <c:invertIfNegative val="0"/>
          <c:dPt>
            <c:idx val="0"/>
            <c:invertIfNegative val="0"/>
            <c:bubble3D val="0"/>
            <c:spPr>
              <a:solidFill>
                <a:srgbClr val="00B8EC"/>
              </a:solidFill>
            </c:spPr>
            <c:extLst>
              <c:ext xmlns:c16="http://schemas.microsoft.com/office/drawing/2014/chart" uri="{C3380CC4-5D6E-409C-BE32-E72D297353CC}">
                <c16:uniqueId val="{00000000-9BE0-4E45-BE65-71D20C1C780A}"/>
              </c:ext>
            </c:extLst>
          </c:dPt>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Ladders!$C$30:$H$30</c:f>
              <c:numCache>
                <c:formatCode>[=0.0000000001]"-";0;0</c:formatCode>
                <c:ptCount val="6"/>
                <c:pt idx="0">
                  <c:v>15.486975360000001</c:v>
                </c:pt>
                <c:pt idx="1">
                  <c:v>1E-10</c:v>
                </c:pt>
                <c:pt idx="2">
                  <c:v>37.113399999999999</c:v>
                </c:pt>
                <c:pt idx="3">
                  <c:v>1E-10</c:v>
                </c:pt>
                <c:pt idx="4">
                  <c:v>14.868</c:v>
                </c:pt>
                <c:pt idx="5">
                  <c:v>22.024799999999999</c:v>
                </c:pt>
              </c:numCache>
            </c:numRef>
          </c:val>
          <c:extLst>
            <c:ext xmlns:c16="http://schemas.microsoft.com/office/drawing/2014/chart" uri="{C3380CC4-5D6E-409C-BE32-E72D297353CC}">
              <c16:uniqueId val="{00000000-874D-4DFA-B561-08B2CCE21012}"/>
            </c:ext>
          </c:extLst>
        </c:ser>
        <c:ser>
          <c:idx val="2"/>
          <c:order val="1"/>
          <c:tx>
            <c:strRef>
              <c:f>Ladders!$B$31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Ladders!$C$31:$H$31</c:f>
              <c:numCache>
                <c:formatCode>[=0.0000000001]"-";0;0</c:formatCode>
                <c:ptCount val="6"/>
                <c:pt idx="0">
                  <c:v>8.1398779510000008</c:v>
                </c:pt>
                <c:pt idx="1">
                  <c:v>1E-10</c:v>
                </c:pt>
                <c:pt idx="2">
                  <c:v>12.886609999999999</c:v>
                </c:pt>
                <c:pt idx="3">
                  <c:v>1E-10</c:v>
                </c:pt>
                <c:pt idx="4">
                  <c:v>5.6071810339999999</c:v>
                </c:pt>
                <c:pt idx="5">
                  <c:v>31.115131000000002</c:v>
                </c:pt>
              </c:numCache>
            </c:numRef>
          </c:val>
          <c:extLst>
            <c:ext xmlns:c16="http://schemas.microsoft.com/office/drawing/2014/chart" uri="{C3380CC4-5D6E-409C-BE32-E72D297353CC}">
              <c16:uniqueId val="{00000001-874D-4DFA-B561-08B2CCE21012}"/>
            </c:ext>
          </c:extLst>
        </c:ser>
        <c:ser>
          <c:idx val="0"/>
          <c:order val="2"/>
          <c:tx>
            <c:strRef>
              <c:f>Ladders!$B$33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Ladders!$C$28:$H$28</c:f>
              <c:strCache>
                <c:ptCount val="6"/>
                <c:pt idx="0">
                  <c:v>National</c:v>
                </c:pt>
                <c:pt idx="1">
                  <c:v>Urban*</c:v>
                </c:pt>
                <c:pt idx="2">
                  <c:v>Rural</c:v>
                </c:pt>
                <c:pt idx="3">
                  <c:v>Pre-primary*</c:v>
                </c:pt>
                <c:pt idx="4">
                  <c:v>Primary</c:v>
                </c:pt>
                <c:pt idx="5">
                  <c:v>Secondary</c:v>
                </c:pt>
              </c:strCache>
            </c:strRef>
          </c:cat>
          <c:val>
            <c:numRef>
              <c:f>Ladders!$C$33:$H$33</c:f>
              <c:numCache>
                <c:formatCode>[=0.0000000001]"-";0;0</c:formatCode>
                <c:ptCount val="6"/>
                <c:pt idx="0">
                  <c:v>0</c:v>
                </c:pt>
                <c:pt idx="1">
                  <c:v>100</c:v>
                </c:pt>
                <c:pt idx="2">
                  <c:v>0</c:v>
                </c:pt>
                <c:pt idx="3">
                  <c:v>100</c:v>
                </c:pt>
                <c:pt idx="4">
                  <c:v>0</c:v>
                </c:pt>
                <c:pt idx="5">
                  <c:v>0</c:v>
                </c:pt>
              </c:numCache>
            </c:numRef>
          </c:val>
          <c:extLst>
            <c:ext xmlns:c16="http://schemas.microsoft.com/office/drawing/2014/chart" uri="{C3380CC4-5D6E-409C-BE32-E72D297353CC}">
              <c16:uniqueId val="{00000002-874D-4DFA-B561-08B2CCE21012}"/>
            </c:ext>
          </c:extLst>
        </c:ser>
        <c:ser>
          <c:idx val="4"/>
          <c:order val="3"/>
          <c:tx>
            <c:strRef>
              <c:f>Ladders!$B$32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10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Ladders!$C$28:$H$28</c:f>
              <c:strCache>
                <c:ptCount val="6"/>
                <c:pt idx="0">
                  <c:v>National</c:v>
                </c:pt>
                <c:pt idx="1">
                  <c:v>Urban*</c:v>
                </c:pt>
                <c:pt idx="2">
                  <c:v>Rural</c:v>
                </c:pt>
                <c:pt idx="3">
                  <c:v>Pre-primary*</c:v>
                </c:pt>
                <c:pt idx="4">
                  <c:v>Primary</c:v>
                </c:pt>
                <c:pt idx="5">
                  <c:v>Secondary</c:v>
                </c:pt>
              </c:strCache>
            </c:strRef>
          </c:cat>
          <c:val>
            <c:numRef>
              <c:f>Ladders!$C$32:$H$32</c:f>
              <c:numCache>
                <c:formatCode>[=0.0000000001]"-";0;0</c:formatCode>
                <c:ptCount val="6"/>
                <c:pt idx="0">
                  <c:v>76.373146689999999</c:v>
                </c:pt>
                <c:pt idx="1">
                  <c:v>1E-10</c:v>
                </c:pt>
                <c:pt idx="2">
                  <c:v>49.999989999999997</c:v>
                </c:pt>
                <c:pt idx="3">
                  <c:v>1E-10</c:v>
                </c:pt>
                <c:pt idx="4">
                  <c:v>79.524818969999998</c:v>
                </c:pt>
                <c:pt idx="5">
                  <c:v>46.860069000000003</c:v>
                </c:pt>
              </c:numCache>
            </c:numRef>
          </c:val>
          <c:extLst>
            <c:ext xmlns:c16="http://schemas.microsoft.com/office/drawing/2014/chart" uri="{C3380CC4-5D6E-409C-BE32-E72D297353CC}">
              <c16:uniqueId val="{00000003-874D-4DFA-B561-08B2CCE21012}"/>
            </c:ext>
          </c:extLst>
        </c:ser>
        <c:dLbls>
          <c:showLegendKey val="0"/>
          <c:showVal val="0"/>
          <c:showCatName val="0"/>
          <c:showSerName val="0"/>
          <c:showPercent val="0"/>
          <c:showBubbleSize val="0"/>
        </c:dLbls>
        <c:gapWidth val="25"/>
        <c:overlap val="100"/>
        <c:axId val="85681664"/>
        <c:axId val="85683584"/>
      </c:barChart>
      <c:catAx>
        <c:axId val="85681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3584"/>
        <c:crosses val="autoZero"/>
        <c:auto val="1"/>
        <c:lblAlgn val="ctr"/>
        <c:lblOffset val="100"/>
        <c:noMultiLvlLbl val="0"/>
      </c:catAx>
      <c:valAx>
        <c:axId val="85683584"/>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a:t>
                </a:r>
                <a:r>
                  <a:rPr lang="en-US" baseline="0">
                    <a:latin typeface="Arial" panose="020B0604020202020204" pitchFamily="34" charset="0"/>
                    <a:cs typeface="Arial" panose="020B0604020202020204" pitchFamily="34" charset="0"/>
                  </a:rPr>
                  <a:t> </a:t>
                </a:r>
                <a:r>
                  <a:rPr lang="en-US">
                    <a:latin typeface="Arial" panose="020B0604020202020204" pitchFamily="34" charset="0"/>
                    <a:cs typeface="Arial" panose="020B0604020202020204" pitchFamily="34" charset="0"/>
                  </a:rPr>
                  <a:t>(%)</a:t>
                </a:r>
              </a:p>
            </c:rich>
          </c:tx>
          <c:layout>
            <c:manualLayout>
              <c:xMode val="edge"/>
              <c:yMode val="edge"/>
              <c:x val="1.6403178822930523E-3"/>
              <c:y val="0.19317943532021969"/>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5681664"/>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141806171927449"/>
          <c:y val="3.8244236399205218E-2"/>
          <c:w val="0.87870241120487946"/>
          <c:h val="0.8001025504005379"/>
        </c:manualLayout>
      </c:layout>
      <c:barChart>
        <c:barDir val="col"/>
        <c:grouping val="stacked"/>
        <c:varyColors val="0"/>
        <c:ser>
          <c:idx val="1"/>
          <c:order val="0"/>
          <c:tx>
            <c:strRef>
              <c:f>Ladders!$I$30</c:f>
              <c:strCache>
                <c:ptCount val="1"/>
                <c:pt idx="0">
                  <c:v>Basic Service</c:v>
                </c:pt>
              </c:strCache>
            </c:strRef>
          </c:tx>
          <c:spPr>
            <a:solidFill>
              <a:srgbClr val="51B453"/>
            </a:solidFill>
            <a:ln>
              <a:noFill/>
            </a:ln>
            <a:effectLst/>
          </c:spPr>
          <c:invertIfNegative val="0"/>
          <c:dLbls>
            <c:numFmt formatCode="[=0.0000000001]&quot;&quot;;[Black][&lt;3]0;[Whit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Ladders!$J$30:$O$30</c:f>
              <c:numCache>
                <c:formatCode>[=0.0000000001]"-";0;0</c:formatCode>
                <c:ptCount val="6"/>
                <c:pt idx="0">
                  <c:v>40.486942919999997</c:v>
                </c:pt>
                <c:pt idx="1">
                  <c:v>1E-10</c:v>
                </c:pt>
                <c:pt idx="2">
                  <c:v>22.91667</c:v>
                </c:pt>
                <c:pt idx="3">
                  <c:v>1E-10</c:v>
                </c:pt>
                <c:pt idx="4">
                  <c:v>38.530120480000001</c:v>
                </c:pt>
                <c:pt idx="5">
                  <c:v>61.155555560000003</c:v>
                </c:pt>
              </c:numCache>
            </c:numRef>
          </c:val>
          <c:extLst>
            <c:ext xmlns:c16="http://schemas.microsoft.com/office/drawing/2014/chart" uri="{C3380CC4-5D6E-409C-BE32-E72D297353CC}">
              <c16:uniqueId val="{00000000-C294-48F4-9156-382D99759EF2}"/>
            </c:ext>
          </c:extLst>
        </c:ser>
        <c:ser>
          <c:idx val="2"/>
          <c:order val="1"/>
          <c:tx>
            <c:strRef>
              <c:f>Ladders!$I$31</c:f>
              <c:strCache>
                <c:ptCount val="1"/>
                <c:pt idx="0">
                  <c:v>Limited Service</c:v>
                </c:pt>
              </c:strCache>
            </c:strRef>
          </c:tx>
          <c:spPr>
            <a:solidFill>
              <a:srgbClr val="FFF176"/>
            </a:solidFill>
            <a:ln>
              <a:noFill/>
            </a:ln>
            <a:effectLst/>
          </c:spPr>
          <c:invertIfNegative val="0"/>
          <c:dLbls>
            <c:numFmt formatCode="[Black][&gt;=0.1]0;;#&quot;&quot;" sourceLinked="0"/>
            <c:spPr>
              <a:noFill/>
              <a:ln>
                <a:noFill/>
              </a:ln>
              <a:effectLst/>
            </c:spPr>
            <c:txPr>
              <a:bodyPr wrap="square" lIns="38100" tIns="19050" rIns="38100" bIns="19050" anchor="ctr">
                <a:spAutoFit/>
              </a:bodyPr>
              <a:lstStyle/>
              <a:p>
                <a:pPr>
                  <a:defRPr sz="1000" b="1"/>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Ladders!$J$31:$O$31</c:f>
              <c:numCache>
                <c:formatCode>[=0.0000000001]"-";0;0</c:formatCode>
                <c:ptCount val="6"/>
                <c:pt idx="0">
                  <c:v>20.083825690000001</c:v>
                </c:pt>
                <c:pt idx="1">
                  <c:v>1E-10</c:v>
                </c:pt>
                <c:pt idx="2">
                  <c:v>53.645834999999998</c:v>
                </c:pt>
                <c:pt idx="3">
                  <c:v>1E-10</c:v>
                </c:pt>
                <c:pt idx="4">
                  <c:v>20.97237952</c:v>
                </c:pt>
                <c:pt idx="5">
                  <c:v>10.87392206</c:v>
                </c:pt>
              </c:numCache>
            </c:numRef>
          </c:val>
          <c:extLst>
            <c:ext xmlns:c16="http://schemas.microsoft.com/office/drawing/2014/chart" uri="{C3380CC4-5D6E-409C-BE32-E72D297353CC}">
              <c16:uniqueId val="{00000001-C294-48F4-9156-382D99759EF2}"/>
            </c:ext>
          </c:extLst>
        </c:ser>
        <c:ser>
          <c:idx val="0"/>
          <c:order val="2"/>
          <c:tx>
            <c:strRef>
              <c:f>Ladders!$I$33</c:f>
              <c:strCache>
                <c:ptCount val="1"/>
                <c:pt idx="0">
                  <c:v>Insufficient Data</c:v>
                </c:pt>
              </c:strCache>
            </c:strRef>
          </c:tx>
          <c:spPr>
            <a:solidFill>
              <a:srgbClr val="BFBFBF"/>
            </a:solidFill>
          </c:spPr>
          <c:invertIfNegative val="0"/>
          <c:dLbls>
            <c:numFmt formatCode=";;" sourceLinked="0"/>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Ladders!$J$28:$O$28</c:f>
              <c:strCache>
                <c:ptCount val="6"/>
                <c:pt idx="0">
                  <c:v>National</c:v>
                </c:pt>
                <c:pt idx="1">
                  <c:v>Urban*</c:v>
                </c:pt>
                <c:pt idx="2">
                  <c:v>Rural</c:v>
                </c:pt>
                <c:pt idx="3">
                  <c:v>Pre-primary*</c:v>
                </c:pt>
                <c:pt idx="4">
                  <c:v>Primary</c:v>
                </c:pt>
                <c:pt idx="5">
                  <c:v>Secondary</c:v>
                </c:pt>
              </c:strCache>
            </c:strRef>
          </c:cat>
          <c:val>
            <c:numRef>
              <c:f>Ladders!$J$33:$O$33</c:f>
              <c:numCache>
                <c:formatCode>[=0.0000000001]"-";0;0</c:formatCode>
                <c:ptCount val="6"/>
                <c:pt idx="0">
                  <c:v>0</c:v>
                </c:pt>
                <c:pt idx="1">
                  <c:v>100</c:v>
                </c:pt>
                <c:pt idx="2">
                  <c:v>0</c:v>
                </c:pt>
                <c:pt idx="3">
                  <c:v>100</c:v>
                </c:pt>
                <c:pt idx="4">
                  <c:v>0</c:v>
                </c:pt>
                <c:pt idx="5">
                  <c:v>0</c:v>
                </c:pt>
              </c:numCache>
            </c:numRef>
          </c:val>
          <c:extLst>
            <c:ext xmlns:c16="http://schemas.microsoft.com/office/drawing/2014/chart" uri="{C3380CC4-5D6E-409C-BE32-E72D297353CC}">
              <c16:uniqueId val="{00000002-C294-48F4-9156-382D99759EF2}"/>
            </c:ext>
          </c:extLst>
        </c:ser>
        <c:ser>
          <c:idx val="4"/>
          <c:order val="3"/>
          <c:tx>
            <c:strRef>
              <c:f>Ladders!$I$32</c:f>
              <c:strCache>
                <c:ptCount val="1"/>
                <c:pt idx="0">
                  <c:v>No Service</c:v>
                </c:pt>
              </c:strCache>
            </c:strRef>
          </c:tx>
          <c:spPr>
            <a:solidFill>
              <a:srgbClr val="FEBC11"/>
            </a:solidFill>
            <a:ln>
              <a:noFill/>
            </a:ln>
            <a:effectLst/>
          </c:spPr>
          <c:invertIfNegative val="0"/>
          <c:dLbls>
            <c:numFmt formatCode="[=0.0000000001]&quot;&quot;;[&lt;1]0.0;0;" sourceLinked="0"/>
            <c:spPr>
              <a:noFill/>
              <a:ln>
                <a:noFill/>
              </a:ln>
              <a:effectLst/>
            </c:spPr>
            <c:txPr>
              <a:bodyPr wrap="square" lIns="38100" tIns="19050" rIns="38100" bIns="19050" anchor="ctr">
                <a:spAutoFit/>
              </a:bodyPr>
              <a:lstStyle/>
              <a:p>
                <a:pPr>
                  <a:defRPr b="1">
                    <a:solidFill>
                      <a:schemeClr val="tx1">
                        <a:lumMod val="100000"/>
                      </a:schemeClr>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Ladders!$J$28:$O$28</c:f>
              <c:strCache>
                <c:ptCount val="6"/>
                <c:pt idx="0">
                  <c:v>National</c:v>
                </c:pt>
                <c:pt idx="1">
                  <c:v>Urban*</c:v>
                </c:pt>
                <c:pt idx="2">
                  <c:v>Rural</c:v>
                </c:pt>
                <c:pt idx="3">
                  <c:v>Pre-primary*</c:v>
                </c:pt>
                <c:pt idx="4">
                  <c:v>Primary</c:v>
                </c:pt>
                <c:pt idx="5">
                  <c:v>Secondary</c:v>
                </c:pt>
              </c:strCache>
            </c:strRef>
          </c:cat>
          <c:val>
            <c:numRef>
              <c:f>Ladders!$J$32:$O$32</c:f>
              <c:numCache>
                <c:formatCode>[=0.0000000001]"-";0;0</c:formatCode>
                <c:ptCount val="6"/>
                <c:pt idx="0">
                  <c:v>39.429231389999998</c:v>
                </c:pt>
                <c:pt idx="1">
                  <c:v>1E-10</c:v>
                </c:pt>
                <c:pt idx="2">
                  <c:v>23.437494999999998</c:v>
                </c:pt>
                <c:pt idx="3">
                  <c:v>1E-10</c:v>
                </c:pt>
                <c:pt idx="4">
                  <c:v>40.497500000000002</c:v>
                </c:pt>
                <c:pt idx="5">
                  <c:v>27.970522389999999</c:v>
                </c:pt>
              </c:numCache>
            </c:numRef>
          </c:val>
          <c:extLst>
            <c:ext xmlns:c16="http://schemas.microsoft.com/office/drawing/2014/chart" uri="{C3380CC4-5D6E-409C-BE32-E72D297353CC}">
              <c16:uniqueId val="{00000003-C294-48F4-9156-382D99759EF2}"/>
            </c:ext>
          </c:extLst>
        </c:ser>
        <c:dLbls>
          <c:showLegendKey val="0"/>
          <c:showVal val="0"/>
          <c:showCatName val="0"/>
          <c:showSerName val="0"/>
          <c:showPercent val="0"/>
          <c:showBubbleSize val="0"/>
        </c:dLbls>
        <c:gapWidth val="25"/>
        <c:overlap val="100"/>
        <c:axId val="86536960"/>
        <c:axId val="86538496"/>
      </c:barChart>
      <c:catAx>
        <c:axId val="86536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5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8496"/>
        <c:crosses val="autoZero"/>
        <c:auto val="1"/>
        <c:lblAlgn val="ctr"/>
        <c:lblOffset val="100"/>
        <c:noMultiLvlLbl val="0"/>
      </c:catAx>
      <c:valAx>
        <c:axId val="86538496"/>
        <c:scaling>
          <c:orientation val="minMax"/>
          <c:max val="100"/>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a:latin typeface="Arial" panose="020B0604020202020204" pitchFamily="34" charset="0"/>
                    <a:cs typeface="Arial" panose="020B0604020202020204" pitchFamily="34" charset="0"/>
                  </a:rPr>
                  <a:t>Proportion of Schools (%)</a:t>
                </a:r>
              </a:p>
            </c:rich>
          </c:tx>
          <c:layout>
            <c:manualLayout>
              <c:xMode val="edge"/>
              <c:yMode val="edge"/>
              <c:x val="6.3554761143692151E-3"/>
              <c:y val="0.19508678350690034"/>
            </c:manualLayout>
          </c:layout>
          <c:overlay val="0"/>
          <c:spPr>
            <a:noFill/>
            <a:ln>
              <a:noFill/>
            </a:ln>
            <a:effectLst/>
          </c:spPr>
        </c:title>
        <c:numFmt formatCode="[=0.0000000001]&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86536960"/>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national</a:t>
            </a:r>
          </a:p>
        </c:rich>
      </c:tx>
      <c:layout>
        <c:manualLayout>
          <c:xMode val="edge"/>
          <c:yMode val="edge"/>
          <c:x val="0.50338770609851502"/>
          <c:y val="2.5964662162944952E-2"/>
        </c:manualLayout>
      </c:layout>
      <c:overlay val="0"/>
      <c:spPr>
        <a:noFill/>
        <a:ln>
          <a:noFill/>
        </a:ln>
        <a:effectLst/>
      </c:spPr>
    </c:title>
    <c:autoTitleDeleted val="0"/>
    <c:plotArea>
      <c:layout>
        <c:manualLayout>
          <c:layoutTarget val="inner"/>
          <c:xMode val="edge"/>
          <c:yMode val="edge"/>
          <c:x val="0.34442873815623254"/>
          <c:y val="0.14129103660335879"/>
          <c:w val="0.59910054782121058"/>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Estimates!$E$4:$E$23</c:f>
              <c:numCache>
                <c:formatCode>0.0</c:formatCode>
                <c:ptCount val="20"/>
                <c:pt idx="0">
                  <c:v>47</c:v>
                </c:pt>
                <c:pt idx="1">
                  <c:v>46.5</c:v>
                </c:pt>
                <c:pt idx="2">
                  <c:v>45.9</c:v>
                </c:pt>
                <c:pt idx="3">
                  <c:v>45.4</c:v>
                </c:pt>
                <c:pt idx="4">
                  <c:v>44.9</c:v>
                </c:pt>
                <c:pt idx="5">
                  <c:v>44.3</c:v>
                </c:pt>
                <c:pt idx="6">
                  <c:v>43.8</c:v>
                </c:pt>
                <c:pt idx="7">
                  <c:v>43.2</c:v>
                </c:pt>
                <c:pt idx="8">
                  <c:v>42.7</c:v>
                </c:pt>
                <c:pt idx="9">
                  <c:v>42.2</c:v>
                </c:pt>
                <c:pt idx="10">
                  <c:v>41.6</c:v>
                </c:pt>
                <c:pt idx="11">
                  <c:v>41.1</c:v>
                </c:pt>
                <c:pt idx="12">
                  <c:v>40.5</c:v>
                </c:pt>
                <c:pt idx="13">
                  <c:v>40</c:v>
                </c:pt>
                <c:pt idx="14">
                  <c:v>39.4</c:v>
                </c:pt>
                <c:pt idx="15">
                  <c:v>38.9</c:v>
                </c:pt>
                <c:pt idx="16">
                  <c:v>38.4</c:v>
                </c:pt>
                <c:pt idx="17">
                  <c:v>37.799999999999997</c:v>
                </c:pt>
                <c:pt idx="18">
                  <c:v>37.299999999999997</c:v>
                </c:pt>
                <c:pt idx="19">
                  <c:v>36.700000000000003</c:v>
                </c:pt>
              </c:numCache>
            </c:numRef>
          </c:yVal>
          <c:smooth val="0"/>
          <c:extLst>
            <c:ext xmlns:c16="http://schemas.microsoft.com/office/drawing/2014/chart" uri="{C3380CC4-5D6E-409C-BE32-E72D297353CC}">
              <c16:uniqueId val="{00000000-2EBD-43F8-B479-443AA238A964}"/>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EBD-43F8-B479-443AA238A964}"/>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EBD-43F8-B479-443AA238A964}"/>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EBD-43F8-B479-443AA238A964}"/>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EBD-43F8-B479-443AA238A964}"/>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BD-43F8-B479-443AA238A964}"/>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EBD-43F8-B479-443AA238A964}"/>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EBD-43F8-B479-443AA238A964}"/>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EBD-43F8-B479-443AA238A964}"/>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EBD-43F8-B479-443AA238A964}"/>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345-45D3-8782-B2A5BACECE73}"/>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45-45D3-8782-B2A5BACECE73}"/>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45-45D3-8782-B2A5BACECE73}"/>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45-45D3-8782-B2A5BACECE73}"/>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45-45D3-8782-B2A5BACECE73}"/>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45-45D3-8782-B2A5BACECE73}"/>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345-45D3-8782-B2A5BACECE73}"/>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45-45D3-8782-B2A5BACECE73}"/>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345-45D3-8782-B2A5BACECE73}"/>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345-45D3-8782-B2A5BACECE73}"/>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345-45D3-8782-B2A5BACECE73}"/>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345-45D3-8782-B2A5BACECE73}"/>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345-45D3-8782-B2A5BACECE73}"/>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48-4460-86F5-AC81616BA5D4}"/>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48-4460-86F5-AC81616BA5D4}"/>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48-4460-86F5-AC81616BA5D4}"/>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948-4460-86F5-AC81616BA5D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Data'!$D$6:$D$100</c:f>
              <c:numCache>
                <c:formatCode>0</c:formatCode>
                <c:ptCount val="95"/>
                <c:pt idx="0">
                  <c:v>52.92477274658058</c:v>
                </c:pt>
                <c:pt idx="1">
                  <c:v>47.75928163535545</c:v>
                </c:pt>
                <c:pt idx="2">
                  <c:v>46.401515029414128</c:v>
                </c:pt>
                <c:pt idx="3">
                  <c:v>47.435262191715225</c:v>
                </c:pt>
                <c:pt idx="4">
                  <c:v>50.065644541550512</c:v>
                </c:pt>
                <c:pt idx="5">
                  <c:v>42.535523000292997</c:v>
                </c:pt>
                <c:pt idx="6">
                  <c:v>#N/A</c:v>
                </c:pt>
                <c:pt idx="7">
                  <c:v>34.453081621321488</c:v>
                </c:pt>
                <c:pt idx="8">
                  <c:v>33.885683891821117</c:v>
                </c:pt>
                <c:pt idx="9">
                  <c:v>35.768109356658712</c:v>
                </c:pt>
                <c:pt idx="10">
                  <c:v>38.916699978956544</c:v>
                </c:pt>
                <c:pt idx="11">
                  <c:v>#N/A</c:v>
                </c:pt>
                <c:pt idx="12">
                  <c:v>40.1</c:v>
                </c:pt>
                <c:pt idx="13">
                  <c:v>#N/A</c:v>
                </c:pt>
                <c:pt idx="14">
                  <c:v>38.9</c:v>
                </c:pt>
                <c:pt idx="15">
                  <c:v>#N/A</c:v>
                </c:pt>
                <c:pt idx="16">
                  <c:v>43.2</c:v>
                </c:pt>
                <c:pt idx="17">
                  <c:v>#N/A</c:v>
                </c:pt>
                <c:pt idx="18">
                  <c:v>#N/A</c:v>
                </c:pt>
                <c:pt idx="19">
                  <c:v>53.074016385450705</c:v>
                </c:pt>
                <c:pt idx="20">
                  <c:v>#N/A</c:v>
                </c:pt>
                <c:pt idx="21">
                  <c:v>33.531175867238247</c:v>
                </c:pt>
                <c:pt idx="22">
                  <c:v>#N/A</c:v>
                </c:pt>
                <c:pt idx="23">
                  <c:v>41.989217710484056</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A-2EBD-43F8-B479-443AA238A964}"/>
            </c:ext>
          </c:extLst>
        </c:ser>
        <c:ser>
          <c:idx val="0"/>
          <c:order val="2"/>
          <c:tx>
            <c:v>Improved estimates</c:v>
          </c:tx>
          <c:spPr>
            <a:ln>
              <a:solidFill>
                <a:srgbClr val="7F7F7F"/>
              </a:solidFill>
              <a:prstDash val="sysDash"/>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Estimates!$F$4:$F$23</c:f>
              <c:numCache>
                <c:formatCode>0.0</c:formatCode>
                <c:ptCount val="20"/>
                <c:pt idx="0">
                  <c:v>#N/A</c:v>
                </c:pt>
                <c:pt idx="1">
                  <c:v>25.8</c:v>
                </c:pt>
                <c:pt idx="2">
                  <c:v>25.8</c:v>
                </c:pt>
                <c:pt idx="3">
                  <c:v>25.8</c:v>
                </c:pt>
                <c:pt idx="4">
                  <c:v>25.8</c:v>
                </c:pt>
                <c:pt idx="5">
                  <c:v>25.8</c:v>
                </c:pt>
                <c:pt idx="6">
                  <c:v>25.6</c:v>
                </c:pt>
                <c:pt idx="7">
                  <c:v>25.5</c:v>
                </c:pt>
                <c:pt idx="8">
                  <c:v>25.3</c:v>
                </c:pt>
                <c:pt idx="9">
                  <c:v>25.2</c:v>
                </c:pt>
                <c:pt idx="10">
                  <c:v>25</c:v>
                </c:pt>
                <c:pt idx="11">
                  <c:v>24.9</c:v>
                </c:pt>
                <c:pt idx="12">
                  <c:v>24.7</c:v>
                </c:pt>
                <c:pt idx="13">
                  <c:v>24.6</c:v>
                </c:pt>
                <c:pt idx="14">
                  <c:v>24.4</c:v>
                </c:pt>
                <c:pt idx="15">
                  <c:v>24.2</c:v>
                </c:pt>
                <c:pt idx="16">
                  <c:v>24.1</c:v>
                </c:pt>
                <c:pt idx="17">
                  <c:v>23.9</c:v>
                </c:pt>
                <c:pt idx="18">
                  <c:v>23.8</c:v>
                </c:pt>
                <c:pt idx="19">
                  <c:v>23.6</c:v>
                </c:pt>
              </c:numCache>
            </c:numRef>
          </c:yVal>
          <c:smooth val="0"/>
          <c:extLst>
            <c:ext xmlns:c16="http://schemas.microsoft.com/office/drawing/2014/chart" uri="{C3380CC4-5D6E-409C-BE32-E72D297353CC}">
              <c16:uniqueId val="{00000000-F8F3-4E47-AED2-8484130DB1D5}"/>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8F3-4E47-AED2-8484130DB1D5}"/>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F3-4E47-AED2-8484130DB1D5}"/>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F3-4E47-AED2-8484130DB1D5}"/>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F3-4E47-AED2-8484130DB1D5}"/>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F3-4E47-AED2-8484130DB1D5}"/>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F3-4E47-AED2-8484130DB1D5}"/>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F3-4E47-AED2-8484130DB1D5}"/>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EBD-43F8-B479-443AA238A964}"/>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EBD-43F8-B479-443AA238A964}"/>
                </c:ext>
              </c:extLst>
            </c:dLbl>
            <c:dLbl>
              <c:idx val="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345-45D3-8782-B2A5BACECE73}"/>
                </c:ext>
              </c:extLst>
            </c:dLbl>
            <c:dLbl>
              <c:idx val="1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345-45D3-8782-B2A5BACECE73}"/>
                </c:ext>
              </c:extLst>
            </c:dLbl>
            <c:dLbl>
              <c:idx val="1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345-45D3-8782-B2A5BACECE73}"/>
                </c:ext>
              </c:extLst>
            </c:dLbl>
            <c:dLbl>
              <c:idx val="1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345-45D3-8782-B2A5BACECE73}"/>
                </c:ext>
              </c:extLst>
            </c:dLbl>
            <c:dLbl>
              <c:idx val="1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345-45D3-8782-B2A5BACECE73}"/>
                </c:ext>
              </c:extLst>
            </c:dLbl>
            <c:dLbl>
              <c:idx val="1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345-45D3-8782-B2A5BACECE73}"/>
                </c:ext>
              </c:extLst>
            </c:dLbl>
            <c:dLbl>
              <c:idx val="1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345-45D3-8782-B2A5BACECE73}"/>
                </c:ext>
              </c:extLst>
            </c:dLbl>
            <c:dLbl>
              <c:idx val="1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345-45D3-8782-B2A5BACECE73}"/>
                </c:ext>
              </c:extLst>
            </c:dLbl>
            <c:dLbl>
              <c:idx val="1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345-45D3-8782-B2A5BACECE73}"/>
                </c:ext>
              </c:extLst>
            </c:dLbl>
            <c:dLbl>
              <c:idx val="1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345-45D3-8782-B2A5BACECE73}"/>
                </c:ext>
              </c:extLst>
            </c:dLbl>
            <c:dLbl>
              <c:idx val="1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345-45D3-8782-B2A5BACECE73}"/>
                </c:ext>
              </c:extLst>
            </c:dLbl>
            <c:dLbl>
              <c:idx val="2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345-45D3-8782-B2A5BACECE73}"/>
                </c:ext>
              </c:extLst>
            </c:dLbl>
            <c:dLbl>
              <c:idx val="2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345-45D3-8782-B2A5BACECE73}"/>
                </c:ext>
              </c:extLst>
            </c:dLbl>
            <c:dLbl>
              <c:idx val="2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948-4460-86F5-AC81616BA5D4}"/>
                </c:ext>
              </c:extLst>
            </c:dLbl>
            <c:dLbl>
              <c:idx val="2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948-4460-86F5-AC81616BA5D4}"/>
                </c:ext>
              </c:extLst>
            </c:dLbl>
            <c:dLbl>
              <c:idx val="2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948-4460-86F5-AC81616BA5D4}"/>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948-4460-86F5-AC81616BA5D4}"/>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Data'!$E$6:$E$100</c:f>
              <c:numCache>
                <c:formatCode>0</c:formatCode>
                <c:ptCount val="95"/>
                <c:pt idx="0">
                  <c:v>#N/A</c:v>
                </c:pt>
                <c:pt idx="1">
                  <c:v>#N/A</c:v>
                </c:pt>
                <c:pt idx="2">
                  <c:v>#N/A</c:v>
                </c:pt>
                <c:pt idx="3">
                  <c:v>#N/A</c:v>
                </c:pt>
                <c:pt idx="4">
                  <c:v>#N/A</c:v>
                </c:pt>
                <c:pt idx="5">
                  <c:v>#N/A</c:v>
                </c:pt>
                <c:pt idx="6">
                  <c:v>#N/A</c:v>
                </c:pt>
                <c:pt idx="7">
                  <c:v>25.717194151397372</c:v>
                </c:pt>
                <c:pt idx="8">
                  <c:v>25.602471257313532</c:v>
                </c:pt>
                <c:pt idx="9">
                  <c:v>24.908175243288277</c:v>
                </c:pt>
                <c:pt idx="10">
                  <c:v>27.60411752940934</c:v>
                </c:pt>
                <c:pt idx="11">
                  <c:v>#N/A</c:v>
                </c:pt>
                <c:pt idx="12">
                  <c:v>23.3</c:v>
                </c:pt>
                <c:pt idx="13">
                  <c:v>#N/A</c:v>
                </c:pt>
                <c:pt idx="14">
                  <c:v>21.95</c:v>
                </c:pt>
                <c:pt idx="15">
                  <c:v>#N/A</c:v>
                </c:pt>
                <c:pt idx="16">
                  <c:v>21.85</c:v>
                </c:pt>
                <c:pt idx="17">
                  <c:v>#N/A</c:v>
                </c:pt>
                <c:pt idx="18">
                  <c:v>#N/A</c:v>
                </c:pt>
                <c:pt idx="19">
                  <c:v>30.423149561176217</c:v>
                </c:pt>
                <c:pt idx="20">
                  <c:v>#N/A</c:v>
                </c:pt>
                <c:pt idx="21">
                  <c:v>19.701906740656973</c:v>
                </c:pt>
                <c:pt idx="22">
                  <c:v>#N/A</c:v>
                </c:pt>
                <c:pt idx="23">
                  <c:v>26.571718284010093</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F8F3-4E47-AED2-8484130DB1D5}"/>
            </c:ext>
          </c:extLst>
        </c:ser>
        <c:ser>
          <c:idx val="2"/>
          <c:order val="4"/>
          <c:tx>
            <c:v>Basic estimates</c:v>
          </c:tx>
          <c:spPr>
            <a:ln w="19050" cap="rnd">
              <a:solidFill>
                <a:srgbClr val="29B6F6"/>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Estimates!$G$4:$G$23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15.5</c:v>
                </c:pt>
                <c:pt idx="14">
                  <c:v>15.5</c:v>
                </c:pt>
                <c:pt idx="15">
                  <c:v>15.5</c:v>
                </c:pt>
                <c:pt idx="16">
                  <c:v>15.5</c:v>
                </c:pt>
                <c:pt idx="17">
                  <c:v>15.5</c:v>
                </c:pt>
                <c:pt idx="18">
                  <c:v>15.5</c:v>
                </c:pt>
                <c:pt idx="19">
                  <c:v>15.5</c:v>
                </c:pt>
              </c:numCache>
            </c:numRef>
          </c:yVal>
          <c:smooth val="0"/>
          <c:extLst>
            <c:ext xmlns:c16="http://schemas.microsoft.com/office/drawing/2014/chart" uri="{C3380CC4-5D6E-409C-BE32-E72D297353CC}">
              <c16:uniqueId val="{00000009-F8F3-4E47-AED2-8484130DB1D5}"/>
            </c:ext>
          </c:extLst>
        </c:ser>
        <c:ser>
          <c:idx val="3"/>
          <c:order val="5"/>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EBD-43F8-B479-443AA238A964}"/>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EBD-43F8-B479-443AA238A964}"/>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EBD-43F8-B479-443AA238A964}"/>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EBD-43F8-B479-443AA238A964}"/>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EBD-43F8-B479-443AA238A964}"/>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EBD-43F8-B479-443AA238A964}"/>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EBD-43F8-B479-443AA238A964}"/>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EBD-43F8-B479-443AA238A964}"/>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EBD-43F8-B479-443AA238A964}"/>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345-45D3-8782-B2A5BACECE73}"/>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7345-45D3-8782-B2A5BACECE73}"/>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7345-45D3-8782-B2A5BACECE73}"/>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7345-45D3-8782-B2A5BACECE73}"/>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7345-45D3-8782-B2A5BACECE73}"/>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7345-45D3-8782-B2A5BACECE73}"/>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7345-45D3-8782-B2A5BACECE73}"/>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345-45D3-8782-B2A5BACECE73}"/>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7345-45D3-8782-B2A5BACECE73}"/>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7345-45D3-8782-B2A5BACECE73}"/>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7345-45D3-8782-B2A5BACECE73}"/>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7345-45D3-8782-B2A5BACECE73}"/>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7345-45D3-8782-B2A5BACECE73}"/>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948-4460-86F5-AC81616BA5D4}"/>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948-4460-86F5-AC81616BA5D4}"/>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948-4460-86F5-AC81616BA5D4}"/>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948-4460-86F5-AC81616BA5D4}"/>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Data'!$F$6:$F$100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15.486975361321402</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634-41CA-8789-776E7572E908}"/>
            </c:ext>
          </c:extLst>
        </c:ser>
        <c:dLbls>
          <c:showLegendKey val="0"/>
          <c:showVal val="0"/>
          <c:showCatName val="0"/>
          <c:showSerName val="0"/>
          <c:showPercent val="0"/>
          <c:showBubbleSize val="0"/>
        </c:dLbls>
        <c:axId val="113707648"/>
        <c:axId val="121989376"/>
      </c:scatterChart>
      <c:valAx>
        <c:axId val="1137076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89376"/>
        <c:crosses val="autoZero"/>
        <c:crossBetween val="midCat"/>
        <c:majorUnit val="5"/>
      </c:valAx>
      <c:valAx>
        <c:axId val="1219893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13707648"/>
        <c:crosses val="autoZero"/>
        <c:crossBetween val="midCat"/>
        <c:majorUnit val="20"/>
      </c:valAx>
      <c:spPr>
        <a:solidFill>
          <a:schemeClr val="bg1"/>
        </a:solidFill>
        <a:ln>
          <a:noFill/>
        </a:ln>
        <a:effectLst/>
      </c:spPr>
    </c:plotArea>
    <c:legend>
      <c:legendPos val="l"/>
      <c:layout>
        <c:manualLayout>
          <c:xMode val="edge"/>
          <c:yMode val="edge"/>
          <c:x val="0"/>
          <c:y val="0.39917328788268053"/>
          <c:w val="0.29599306442374007"/>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urban</a:t>
            </a:r>
          </a:p>
        </c:rich>
      </c:tx>
      <c:overlay val="0"/>
      <c:spPr>
        <a:noFill/>
        <a:ln>
          <a:noFill/>
        </a:ln>
        <a:effectLst/>
      </c:spPr>
    </c:title>
    <c:autoTitleDeleted val="0"/>
    <c:plotArea>
      <c:layout/>
      <c:scatterChart>
        <c:scatterStyle val="lineMarker"/>
        <c:varyColors val="0"/>
        <c:ser>
          <c:idx val="0"/>
          <c:order val="0"/>
          <c:tx>
            <c:v>Improved estimates</c:v>
          </c:tx>
          <c:spPr>
            <a:ln>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Estimates!$F$24:$F$43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2F31-411D-8CCA-2E947F10A4B4}"/>
            </c:ext>
          </c:extLst>
        </c:ser>
        <c:ser>
          <c:idx val="1"/>
          <c:order val="1"/>
          <c:tx>
            <c:v>Improved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693-48E1-BC93-3084F4DA1538}"/>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693-48E1-BC93-3084F4DA1538}"/>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693-48E1-BC93-3084F4DA1538}"/>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693-48E1-BC93-3084F4DA1538}"/>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693-48E1-BC93-3084F4DA1538}"/>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693-48E1-BC93-3084F4DA1538}"/>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693-48E1-BC93-3084F4DA1538}"/>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693-48E1-BC93-3084F4DA1538}"/>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693-48E1-BC93-3084F4DA1538}"/>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A65-4BB9-B886-C7551F985AE4}"/>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A65-4BB9-B886-C7551F985AE4}"/>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A65-4BB9-B886-C7551F985AE4}"/>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A65-4BB9-B886-C7551F985AE4}"/>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A65-4BB9-B886-C7551F985AE4}"/>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A65-4BB9-B886-C7551F985AE4}"/>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A65-4BB9-B886-C7551F985AE4}"/>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A65-4BB9-B886-C7551F985AE4}"/>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A65-4BB9-B886-C7551F985AE4}"/>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A65-4BB9-B886-C7551F985AE4}"/>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A65-4BB9-B886-C7551F985AE4}"/>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A65-4BB9-B886-C7551F985AE4}"/>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A65-4BB9-B886-C7551F985AE4}"/>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A6C-403B-89D2-59F98DE0FFA8}"/>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A6C-403B-89D2-59F98DE0FFA8}"/>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A6C-403B-89D2-59F98DE0FFA8}"/>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A6C-403B-89D2-59F98DE0FFA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Data'!$H$6:$H$100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2F31-411D-8CCA-2E947F10A4B4}"/>
            </c:ext>
          </c:extLst>
        </c:ser>
        <c:ser>
          <c:idx val="2"/>
          <c:order val="2"/>
          <c:tx>
            <c:v>Basic estimates</c:v>
          </c:tx>
          <c:spPr>
            <a:ln>
              <a:solidFill>
                <a:srgbClr val="29B6F6"/>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Estimates!$G$24:$G$43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2F31-411D-8CCA-2E947F10A4B4}"/>
            </c:ext>
          </c:extLst>
        </c:ser>
        <c:ser>
          <c:idx val="3"/>
          <c:order val="3"/>
          <c:tx>
            <c:v>Basic datapoints</c:v>
          </c:tx>
          <c:spPr>
            <a:ln w="1905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693-48E1-BC93-3084F4DA1538}"/>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693-48E1-BC93-3084F4DA1538}"/>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693-48E1-BC93-3084F4DA1538}"/>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693-48E1-BC93-3084F4DA1538}"/>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693-48E1-BC93-3084F4DA1538}"/>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693-48E1-BC93-3084F4DA1538}"/>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693-48E1-BC93-3084F4DA1538}"/>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693-48E1-BC93-3084F4DA1538}"/>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693-48E1-BC93-3084F4DA1538}"/>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A65-4BB9-B886-C7551F985AE4}"/>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A65-4BB9-B886-C7551F985AE4}"/>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A65-4BB9-B886-C7551F985AE4}"/>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A65-4BB9-B886-C7551F985AE4}"/>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A65-4BB9-B886-C7551F985AE4}"/>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A65-4BB9-B886-C7551F985AE4}"/>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A65-4BB9-B886-C7551F985AE4}"/>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A65-4BB9-B886-C7551F985AE4}"/>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A65-4BB9-B886-C7551F985AE4}"/>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A65-4BB9-B886-C7551F985AE4}"/>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A65-4BB9-B886-C7551F985AE4}"/>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A65-4BB9-B886-C7551F985AE4}"/>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A65-4BB9-B886-C7551F985AE4}"/>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A6C-403B-89D2-59F98DE0FFA8}"/>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A6C-403B-89D2-59F98DE0FFA8}"/>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A6C-403B-89D2-59F98DE0FFA8}"/>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A6C-403B-89D2-59F98DE0FFA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Data'!$I$6:$I$100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C9-428D-9D40-3D5B674AB1F0}"/>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Estimates!$E$24:$E$43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12-5693-48E1-BC93-3084F4DA1538}"/>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693-48E1-BC93-3084F4DA1538}"/>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693-48E1-BC93-3084F4DA1538}"/>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693-48E1-BC93-3084F4DA1538}"/>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693-48E1-BC93-3084F4DA1538}"/>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693-48E1-BC93-3084F4DA1538}"/>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693-48E1-BC93-3084F4DA1538}"/>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693-48E1-BC93-3084F4DA1538}"/>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693-48E1-BC93-3084F4DA1538}"/>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693-48E1-BC93-3084F4DA1538}"/>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A65-4BB9-B886-C7551F985AE4}"/>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A65-4BB9-B886-C7551F985AE4}"/>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A65-4BB9-B886-C7551F985AE4}"/>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A65-4BB9-B886-C7551F985AE4}"/>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A65-4BB9-B886-C7551F985AE4}"/>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A65-4BB9-B886-C7551F985AE4}"/>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A65-4BB9-B886-C7551F985AE4}"/>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A65-4BB9-B886-C7551F985AE4}"/>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A65-4BB9-B886-C7551F985AE4}"/>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A65-4BB9-B886-C7551F985AE4}"/>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A65-4BB9-B886-C7551F985AE4}"/>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A65-4BB9-B886-C7551F985AE4}"/>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A65-4BB9-B886-C7551F985AE4}"/>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A6C-403B-89D2-59F98DE0FFA8}"/>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6C-403B-89D2-59F98DE0FFA8}"/>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6C-403B-89D2-59F98DE0FFA8}"/>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6C-403B-89D2-59F98DE0FFA8}"/>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Data'!$G$6:$G$100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C-5693-48E1-BC93-3084F4DA1538}"/>
            </c:ext>
          </c:extLst>
        </c:ser>
        <c:dLbls>
          <c:showLegendKey val="0"/>
          <c:showVal val="0"/>
          <c:showCatName val="0"/>
          <c:showSerName val="0"/>
          <c:showPercent val="0"/>
          <c:showBubbleSize val="0"/>
        </c:dLbls>
        <c:axId val="152546688"/>
        <c:axId val="154715648"/>
      </c:scatterChart>
      <c:valAx>
        <c:axId val="1525466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715648"/>
        <c:crosses val="autoZero"/>
        <c:crossBetween val="midCat"/>
        <c:majorUnit val="5"/>
      </c:valAx>
      <c:valAx>
        <c:axId val="154715648"/>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4668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rural</a:t>
            </a:r>
          </a:p>
        </c:rich>
      </c:tx>
      <c:layout>
        <c:manualLayout>
          <c:xMode val="edge"/>
          <c:yMode val="edge"/>
          <c:x val="0.34023720825219433"/>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Estimates!$F$44:$F$63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50</c:v>
                </c:pt>
                <c:pt idx="14">
                  <c:v>50</c:v>
                </c:pt>
                <c:pt idx="15">
                  <c:v>50</c:v>
                </c:pt>
                <c:pt idx="16">
                  <c:v>50</c:v>
                </c:pt>
                <c:pt idx="17">
                  <c:v>50</c:v>
                </c:pt>
                <c:pt idx="18">
                  <c:v>50</c:v>
                </c:pt>
                <c:pt idx="19">
                  <c:v>50</c:v>
                </c:pt>
              </c:numCache>
            </c:numRef>
          </c:yVal>
          <c:smooth val="0"/>
          <c:extLst>
            <c:ext xmlns:c16="http://schemas.microsoft.com/office/drawing/2014/chart" uri="{C3380CC4-5D6E-409C-BE32-E72D297353CC}">
              <c16:uniqueId val="{00000001-5F5C-44EF-A1C3-B9CF10CC63BC}"/>
            </c:ext>
          </c:extLst>
        </c:ser>
        <c:ser>
          <c:idx val="1"/>
          <c:order val="1"/>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626-4511-9EFF-3D47CFC53BD7}"/>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26-4511-9EFF-3D47CFC53BD7}"/>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26-4511-9EFF-3D47CFC53BD7}"/>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26-4511-9EFF-3D47CFC53BD7}"/>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26-4511-9EFF-3D47CFC53BD7}"/>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26-4511-9EFF-3D47CFC53BD7}"/>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26-4511-9EFF-3D47CFC53BD7}"/>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26-4511-9EFF-3D47CFC53BD7}"/>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26-4511-9EFF-3D47CFC53BD7}"/>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6E8-4CEB-975F-9B7E12832FA3}"/>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6E8-4CEB-975F-9B7E12832FA3}"/>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6E8-4CEB-975F-9B7E12832FA3}"/>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6E8-4CEB-975F-9B7E12832FA3}"/>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E8-4CEB-975F-9B7E12832FA3}"/>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E8-4CEB-975F-9B7E12832FA3}"/>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E8-4CEB-975F-9B7E12832FA3}"/>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E8-4CEB-975F-9B7E12832FA3}"/>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E8-4CEB-975F-9B7E12832FA3}"/>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E8-4CEB-975F-9B7E12832FA3}"/>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E8-4CEB-975F-9B7E12832FA3}"/>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6E8-4CEB-975F-9B7E12832FA3}"/>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6E8-4CEB-975F-9B7E12832FA3}"/>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F8-46D3-A4D3-0CA02246DC6E}"/>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F8-46D3-A4D3-0CA02246DC6E}"/>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5F8-46D3-A4D3-0CA02246DC6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5F8-46D3-A4D3-0CA02246DC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Data'!$K$6:$K$100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50.000009999999989</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5F5C-44EF-A1C3-B9CF10CC63BC}"/>
            </c:ext>
          </c:extLst>
        </c:ser>
        <c:ser>
          <c:idx val="2"/>
          <c:order val="2"/>
          <c:tx>
            <c:v>Basic estimates</c:v>
          </c:tx>
          <c:spPr>
            <a:ln w="19050">
              <a:solidFill>
                <a:srgbClr val="29B6F6"/>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Estimates!$G$44:$G$63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37.1</c:v>
                </c:pt>
                <c:pt idx="14">
                  <c:v>37.1</c:v>
                </c:pt>
                <c:pt idx="15">
                  <c:v>37.1</c:v>
                </c:pt>
                <c:pt idx="16">
                  <c:v>37.1</c:v>
                </c:pt>
                <c:pt idx="17">
                  <c:v>37.1</c:v>
                </c:pt>
                <c:pt idx="18">
                  <c:v>37.1</c:v>
                </c:pt>
                <c:pt idx="19">
                  <c:v>37.1</c:v>
                </c:pt>
              </c:numCache>
            </c:numRef>
          </c:yVal>
          <c:smooth val="0"/>
          <c:extLst>
            <c:ext xmlns:c16="http://schemas.microsoft.com/office/drawing/2014/chart" uri="{C3380CC4-5D6E-409C-BE32-E72D297353CC}">
              <c16:uniqueId val="{00000002-5F5C-44EF-A1C3-B9CF10CC63BC}"/>
            </c:ext>
          </c:extLst>
        </c:ser>
        <c:ser>
          <c:idx val="3"/>
          <c:order val="3"/>
          <c:tx>
            <c:v>Basic datapoints</c:v>
          </c:tx>
          <c:spPr>
            <a:ln w="25400">
              <a:noFill/>
            </a:ln>
          </c:spPr>
          <c:marker>
            <c:symbol val="square"/>
            <c:size val="5"/>
            <c:spPr>
              <a:solidFill>
                <a:srgbClr val="29B6F6"/>
              </a:solidFill>
              <a:ln>
                <a:solidFill>
                  <a:srgbClr val="29B6F6"/>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26-4511-9EFF-3D47CFC53BD7}"/>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26-4511-9EFF-3D47CFC53BD7}"/>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26-4511-9EFF-3D47CFC53BD7}"/>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26-4511-9EFF-3D47CFC53BD7}"/>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26-4511-9EFF-3D47CFC53BD7}"/>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26-4511-9EFF-3D47CFC53BD7}"/>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26-4511-9EFF-3D47CFC53BD7}"/>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26-4511-9EFF-3D47CFC53BD7}"/>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26-4511-9EFF-3D47CFC53BD7}"/>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6E8-4CEB-975F-9B7E12832FA3}"/>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6E8-4CEB-975F-9B7E12832FA3}"/>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6E8-4CEB-975F-9B7E12832FA3}"/>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26E8-4CEB-975F-9B7E12832FA3}"/>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26E8-4CEB-975F-9B7E12832FA3}"/>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26E8-4CEB-975F-9B7E12832FA3}"/>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26E8-4CEB-975F-9B7E12832FA3}"/>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26E8-4CEB-975F-9B7E12832FA3}"/>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26E8-4CEB-975F-9B7E12832FA3}"/>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26E8-4CEB-975F-9B7E12832FA3}"/>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26E8-4CEB-975F-9B7E12832FA3}"/>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26E8-4CEB-975F-9B7E12832FA3}"/>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26E8-4CEB-975F-9B7E12832FA3}"/>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5F8-46D3-A4D3-0CA02246DC6E}"/>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5F8-46D3-A4D3-0CA02246DC6E}"/>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5F8-46D3-A4D3-0CA02246DC6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5F8-46D3-A4D3-0CA02246DC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Data'!$L$6:$L$100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37.113399999999999</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C82-4D09-9C29-CA456BEDF6A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Estimates!$E$44:$E$63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63.3</c:v>
                </c:pt>
                <c:pt idx="14">
                  <c:v>63.3</c:v>
                </c:pt>
                <c:pt idx="15">
                  <c:v>63.3</c:v>
                </c:pt>
                <c:pt idx="16">
                  <c:v>63.3</c:v>
                </c:pt>
                <c:pt idx="17">
                  <c:v>63.3</c:v>
                </c:pt>
                <c:pt idx="18">
                  <c:v>63.3</c:v>
                </c:pt>
                <c:pt idx="19">
                  <c:v>63.3</c:v>
                </c:pt>
              </c:numCache>
            </c:numRef>
          </c:yVal>
          <c:smooth val="0"/>
          <c:extLst>
            <c:ext xmlns:c16="http://schemas.microsoft.com/office/drawing/2014/chart" uri="{C3380CC4-5D6E-409C-BE32-E72D297353CC}">
              <c16:uniqueId val="{00000012-E626-4511-9EFF-3D47CFC53BD7}"/>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26-4511-9EFF-3D47CFC53BD7}"/>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26-4511-9EFF-3D47CFC53BD7}"/>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26-4511-9EFF-3D47CFC53BD7}"/>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26-4511-9EFF-3D47CFC53BD7}"/>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26-4511-9EFF-3D47CFC53BD7}"/>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26-4511-9EFF-3D47CFC53BD7}"/>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26-4511-9EFF-3D47CFC53BD7}"/>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26-4511-9EFF-3D47CFC53BD7}"/>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26-4511-9EFF-3D47CFC53BD7}"/>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26E8-4CEB-975F-9B7E12832FA3}"/>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26E8-4CEB-975F-9B7E12832FA3}"/>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26E8-4CEB-975F-9B7E12832FA3}"/>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26E8-4CEB-975F-9B7E12832FA3}"/>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26E8-4CEB-975F-9B7E12832FA3}"/>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26E8-4CEB-975F-9B7E12832FA3}"/>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26E8-4CEB-975F-9B7E12832FA3}"/>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26E8-4CEB-975F-9B7E12832FA3}"/>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26E8-4CEB-975F-9B7E12832FA3}"/>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26E8-4CEB-975F-9B7E12832FA3}"/>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26E8-4CEB-975F-9B7E12832FA3}"/>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26E8-4CEB-975F-9B7E12832FA3}"/>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26E8-4CEB-975F-9B7E12832FA3}"/>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5F8-46D3-A4D3-0CA02246DC6E}"/>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F8-46D3-A4D3-0CA02246DC6E}"/>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5F8-46D3-A4D3-0CA02246DC6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F8-46D3-A4D3-0CA02246DC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Data'!$J$6:$J$100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63.265309999999999</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C-E626-4511-9EFF-3D47CFC53BD7}"/>
            </c:ext>
          </c:extLst>
        </c:ser>
        <c:dLbls>
          <c:showLegendKey val="0"/>
          <c:showVal val="0"/>
          <c:showCatName val="0"/>
          <c:showSerName val="0"/>
          <c:showPercent val="0"/>
          <c:showBubbleSize val="0"/>
        </c:dLbls>
        <c:axId val="300072320"/>
        <c:axId val="303985792"/>
      </c:scatterChart>
      <c:valAx>
        <c:axId val="30007232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985792"/>
        <c:crosses val="autoZero"/>
        <c:crossBetween val="midCat"/>
        <c:majorUnit val="5"/>
      </c:valAx>
      <c:valAx>
        <c:axId val="30398579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0072320"/>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4"/>
          <c:order val="0"/>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Estimates!$J$4:$J$23</c:f>
              <c:numCache>
                <c:formatCode>0.0</c:formatCode>
                <c:ptCount val="20"/>
                <c:pt idx="0">
                  <c:v>72.8</c:v>
                </c:pt>
                <c:pt idx="1">
                  <c:v>74.099999999999994</c:v>
                </c:pt>
                <c:pt idx="2">
                  <c:v>75.400000000000006</c:v>
                </c:pt>
                <c:pt idx="3">
                  <c:v>76.599999999999994</c:v>
                </c:pt>
                <c:pt idx="4">
                  <c:v>77.900000000000006</c:v>
                </c:pt>
                <c:pt idx="5">
                  <c:v>79.2</c:v>
                </c:pt>
                <c:pt idx="6">
                  <c:v>80.5</c:v>
                </c:pt>
                <c:pt idx="7">
                  <c:v>81.7</c:v>
                </c:pt>
                <c:pt idx="8">
                  <c:v>83</c:v>
                </c:pt>
                <c:pt idx="9">
                  <c:v>84.3</c:v>
                </c:pt>
                <c:pt idx="10">
                  <c:v>85.6</c:v>
                </c:pt>
                <c:pt idx="11">
                  <c:v>86.8</c:v>
                </c:pt>
                <c:pt idx="12">
                  <c:v>88.1</c:v>
                </c:pt>
                <c:pt idx="13">
                  <c:v>89.4</c:v>
                </c:pt>
                <c:pt idx="14">
                  <c:v>90.7</c:v>
                </c:pt>
                <c:pt idx="15">
                  <c:v>91.9</c:v>
                </c:pt>
                <c:pt idx="16">
                  <c:v>93.2</c:v>
                </c:pt>
                <c:pt idx="17">
                  <c:v>94.5</c:v>
                </c:pt>
                <c:pt idx="18">
                  <c:v>95.7</c:v>
                </c:pt>
                <c:pt idx="19">
                  <c:v>97</c:v>
                </c:pt>
              </c:numCache>
            </c:numRef>
          </c:yVal>
          <c:smooth val="0"/>
          <c:extLst>
            <c:ext xmlns:c16="http://schemas.microsoft.com/office/drawing/2014/chart" uri="{C3380CC4-5D6E-409C-BE32-E72D297353CC}">
              <c16:uniqueId val="{00000000-E7C4-47C3-BEA1-51D4EC61E415}"/>
            </c:ext>
          </c:extLst>
        </c:ser>
        <c:ser>
          <c:idx val="5"/>
          <c:order val="1"/>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7C4-47C3-BEA1-51D4EC61E415}"/>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7C4-47C3-BEA1-51D4EC61E415}"/>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7C4-47C3-BEA1-51D4EC61E415}"/>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7C4-47C3-BEA1-51D4EC61E415}"/>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7C4-47C3-BEA1-51D4EC61E415}"/>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7C4-47C3-BEA1-51D4EC61E415}"/>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7C4-47C3-BEA1-51D4EC61E415}"/>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7C4-47C3-BEA1-51D4EC61E415}"/>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7C4-47C3-BEA1-51D4EC61E415}"/>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D71-4B4D-B432-20E529F33FE5}"/>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71-4B4D-B432-20E529F33FE5}"/>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71-4B4D-B432-20E529F33FE5}"/>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71-4B4D-B432-20E529F33FE5}"/>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71-4B4D-B432-20E529F33FE5}"/>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71-4B4D-B432-20E529F33FE5}"/>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D71-4B4D-B432-20E529F33FE5}"/>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D71-4B4D-B432-20E529F33FE5}"/>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D71-4B4D-B432-20E529F33FE5}"/>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D71-4B4D-B432-20E529F33FE5}"/>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D71-4B4D-B432-20E529F33FE5}"/>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D71-4B4D-B432-20E529F33FE5}"/>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D71-4B4D-B432-20E529F33FE5}"/>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EAD-4075-A349-29D3C308E5E5}"/>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EAD-4075-A349-29D3C308E5E5}"/>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EAD-4075-A349-29D3C308E5E5}"/>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EAD-4075-A349-29D3C308E5E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Data'!$V$6:$V$100</c:f>
              <c:numCache>
                <c:formatCode>0</c:formatCode>
                <c:ptCount val="95"/>
                <c:pt idx="0">
                  <c:v>53.79760428170929</c:v>
                </c:pt>
                <c:pt idx="1">
                  <c:v>77.49521641976331</c:v>
                </c:pt>
                <c:pt idx="2">
                  <c:v>74.935853009912165</c:v>
                </c:pt>
                <c:pt idx="3">
                  <c:v>78.678825125708357</c:v>
                </c:pt>
                <c:pt idx="4">
                  <c:v>79.73953137949222</c:v>
                </c:pt>
                <c:pt idx="5">
                  <c:v>73.786533841195435</c:v>
                </c:pt>
                <c:pt idx="6">
                  <c:v>#N/A</c:v>
                </c:pt>
                <c:pt idx="7">
                  <c:v>90.918471219692762</c:v>
                </c:pt>
                <c:pt idx="8">
                  <c:v>91.018059817519742</c:v>
                </c:pt>
                <c:pt idx="9">
                  <c:v>90.930591843689655</c:v>
                </c:pt>
                <c:pt idx="10">
                  <c:v>90.477351423927644</c:v>
                </c:pt>
                <c:pt idx="11">
                  <c:v>#N/A</c:v>
                </c:pt>
                <c:pt idx="12">
                  <c:v>90.5</c:v>
                </c:pt>
                <c:pt idx="13">
                  <c:v>#N/A</c:v>
                </c:pt>
                <c:pt idx="14">
                  <c:v>90.5</c:v>
                </c:pt>
                <c:pt idx="15">
                  <c:v>#N/A</c:v>
                </c:pt>
                <c:pt idx="16">
                  <c:v>92.5</c:v>
                </c:pt>
                <c:pt idx="17">
                  <c:v>#N/A</c:v>
                </c:pt>
                <c:pt idx="18">
                  <c:v>#N/A</c:v>
                </c:pt>
                <c:pt idx="19">
                  <c:v>92.542857973880928</c:v>
                </c:pt>
                <c:pt idx="20">
                  <c:v>87.918128331906203</c:v>
                </c:pt>
                <c:pt idx="21">
                  <c:v>85.84110406859007</c:v>
                </c:pt>
                <c:pt idx="22">
                  <c:v>#N/A</c:v>
                </c:pt>
                <c:pt idx="23">
                  <c:v>83.605414085799495</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A-E7C4-47C3-BEA1-51D4EC61E415}"/>
            </c:ext>
          </c:extLst>
        </c:ser>
        <c:ser>
          <c:idx val="0"/>
          <c:order val="2"/>
          <c:tx>
            <c:v>Improved estimates</c:v>
          </c:tx>
          <c:spPr>
            <a:ln w="19050" cap="rnd">
              <a:solidFill>
                <a:srgbClr val="7F7F7F"/>
              </a:solidFill>
              <a:prstDash val="sysDash"/>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Estimates!$K$4:$K$23</c:f>
              <c:numCache>
                <c:formatCode>0.0</c:formatCode>
                <c:ptCount val="20"/>
                <c:pt idx="0">
                  <c:v>#N/A</c:v>
                </c:pt>
                <c:pt idx="1">
                  <c:v>#N/A</c:v>
                </c:pt>
                <c:pt idx="2">
                  <c:v>#N/A</c:v>
                </c:pt>
                <c:pt idx="3">
                  <c:v>#N/A</c:v>
                </c:pt>
                <c:pt idx="4">
                  <c:v>#N/A</c:v>
                </c:pt>
                <c:pt idx="5">
                  <c:v>#N/A</c:v>
                </c:pt>
                <c:pt idx="6">
                  <c:v>#N/A</c:v>
                </c:pt>
                <c:pt idx="7">
                  <c:v>#N/A</c:v>
                </c:pt>
                <c:pt idx="8">
                  <c:v>#N/A</c:v>
                </c:pt>
                <c:pt idx="9">
                  <c:v>#N/A</c:v>
                </c:pt>
                <c:pt idx="10">
                  <c:v>60.6</c:v>
                </c:pt>
                <c:pt idx="11">
                  <c:v>60.6</c:v>
                </c:pt>
                <c:pt idx="12">
                  <c:v>60.6</c:v>
                </c:pt>
                <c:pt idx="13">
                  <c:v>60.6</c:v>
                </c:pt>
                <c:pt idx="14">
                  <c:v>60.6</c:v>
                </c:pt>
                <c:pt idx="15">
                  <c:v>60.6</c:v>
                </c:pt>
                <c:pt idx="16">
                  <c:v>60.6</c:v>
                </c:pt>
                <c:pt idx="17">
                  <c:v>60.6</c:v>
                </c:pt>
                <c:pt idx="18">
                  <c:v>60.6</c:v>
                </c:pt>
                <c:pt idx="19">
                  <c:v>60.6</c:v>
                </c:pt>
              </c:numCache>
            </c:numRef>
          </c:yVal>
          <c:smooth val="0"/>
          <c:extLst>
            <c:ext xmlns:c16="http://schemas.microsoft.com/office/drawing/2014/chart" uri="{C3380CC4-5D6E-409C-BE32-E72D297353CC}">
              <c16:uniqueId val="{00000000-E647-467C-8810-9DCFD3FD5331}"/>
            </c:ext>
          </c:extLst>
        </c:ser>
        <c:ser>
          <c:idx val="1"/>
          <c:order val="3"/>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rot="0" spcFirstLastPara="1" vertOverflow="ellipsis" vert="horz" wrap="square" lIns="38100" tIns="19050" rIns="38100" bIns="19050" anchor="ctr" anchorCtr="1">
                    <a:spAutoFit/>
                  </a:bodyPr>
                  <a:lstStyle/>
                  <a:p>
                    <a:pPr>
                      <a:defRPr sz="600" b="0" i="0" u="none" strike="noStrike" kern="1200" baseline="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b"/>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bg1">
                        <a:lumMod val="50000"/>
                      </a:schemeClr>
                    </a:solidFill>
                    <a:latin typeface="+mn-lt"/>
                    <a:ea typeface="+mn-ea"/>
                    <a:cs typeface="+mn-cs"/>
                  </a:defRPr>
                </a:pPr>
                <a:endParaRPr lang="en-US"/>
              </a:p>
            </c:txPr>
            <c:dLblPos val="b"/>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Data'!$W$6:$W$100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62.872120821607979</c:v>
                </c:pt>
                <c:pt idx="22">
                  <c:v>#N/A</c:v>
                </c:pt>
                <c:pt idx="23">
                  <c:v>58.269416407295935</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30-E647-467C-8810-9DCFD3FD5331}"/>
            </c:ext>
          </c:extLst>
        </c:ser>
        <c:ser>
          <c:idx val="2"/>
          <c:order val="4"/>
          <c:tx>
            <c:v>Basic estimates</c:v>
          </c:tx>
          <c:spPr>
            <a:ln w="19050" cap="rnd">
              <a:solidFill>
                <a:srgbClr val="66BB6A"/>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Estimates!$L$4:$L$23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40.5</c:v>
                </c:pt>
                <c:pt idx="14">
                  <c:v>40.5</c:v>
                </c:pt>
                <c:pt idx="15">
                  <c:v>40.5</c:v>
                </c:pt>
                <c:pt idx="16">
                  <c:v>40.5</c:v>
                </c:pt>
                <c:pt idx="17">
                  <c:v>40.5</c:v>
                </c:pt>
                <c:pt idx="18">
                  <c:v>40.5</c:v>
                </c:pt>
                <c:pt idx="19">
                  <c:v>40.5</c:v>
                </c:pt>
              </c:numCache>
            </c:numRef>
          </c:yVal>
          <c:smooth val="0"/>
          <c:extLst>
            <c:ext xmlns:c16="http://schemas.microsoft.com/office/drawing/2014/chart" uri="{C3380CC4-5D6E-409C-BE32-E72D297353CC}">
              <c16:uniqueId val="{00000031-E647-467C-8810-9DCFD3FD5331}"/>
            </c:ext>
          </c:extLst>
        </c:ser>
        <c:ser>
          <c:idx val="3"/>
          <c:order val="5"/>
          <c:tx>
            <c:v>Basic datapoints</c:v>
          </c:tx>
          <c:spPr>
            <a:ln w="19050">
              <a:noFill/>
            </a:ln>
          </c:spPr>
          <c:marker>
            <c:symbol val="square"/>
            <c:size val="5"/>
            <c:spPr>
              <a:solidFill>
                <a:srgbClr val="66BB6A"/>
              </a:solidFill>
              <a:ln>
                <a:solidFill>
                  <a:srgbClr val="66BB6A"/>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7C4-47C3-BEA1-51D4EC61E415}"/>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7C4-47C3-BEA1-51D4EC61E415}"/>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7C4-47C3-BEA1-51D4EC61E415}"/>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7C4-47C3-BEA1-51D4EC61E415}"/>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7C4-47C3-BEA1-51D4EC61E415}"/>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7C4-47C3-BEA1-51D4EC61E415}"/>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7C4-47C3-BEA1-51D4EC61E415}"/>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7C4-47C3-BEA1-51D4EC61E415}"/>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7C4-47C3-BEA1-51D4EC61E415}"/>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D71-4B4D-B432-20E529F33FE5}"/>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D71-4B4D-B432-20E529F33FE5}"/>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D71-4B4D-B432-20E529F33FE5}"/>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D71-4B4D-B432-20E529F33FE5}"/>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D71-4B4D-B432-20E529F33FE5}"/>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D71-4B4D-B432-20E529F33FE5}"/>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D71-4B4D-B432-20E529F33FE5}"/>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D71-4B4D-B432-20E529F33FE5}"/>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D71-4B4D-B432-20E529F33FE5}"/>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D71-4B4D-B432-20E529F33FE5}"/>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D71-4B4D-B432-20E529F33FE5}"/>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D71-4B4D-B432-20E529F33FE5}"/>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D71-4B4D-B432-20E529F33FE5}"/>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EAD-4075-A349-29D3C308E5E5}"/>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AD-4075-A349-29D3C308E5E5}"/>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EAD-4075-A349-29D3C308E5E5}"/>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AD-4075-A349-29D3C308E5E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Data'!$Z$6:$Z$100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40.48694292348717</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802A-4841-9B5B-FB47CA24ADE1}"/>
            </c:ext>
          </c:extLst>
        </c:ser>
        <c:dLbls>
          <c:showLegendKey val="0"/>
          <c:showVal val="0"/>
          <c:showCatName val="0"/>
          <c:showSerName val="0"/>
          <c:showPercent val="0"/>
          <c:showBubbleSize val="0"/>
        </c:dLbls>
        <c:axId val="75128192"/>
        <c:axId val="75142272"/>
      </c:scatterChart>
      <c:valAx>
        <c:axId val="75128192"/>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42272"/>
        <c:crosses val="autoZero"/>
        <c:crossBetween val="midCat"/>
        <c:majorUnit val="5"/>
      </c:valAx>
      <c:valAx>
        <c:axId val="7514227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8192"/>
        <c:crosses val="autoZero"/>
        <c:crossBetween val="midCat"/>
        <c:majorUnit val="20"/>
      </c:valAx>
      <c:spPr>
        <a:solidFill>
          <a:schemeClr val="bg1"/>
        </a:solidFill>
        <a:ln>
          <a:noFill/>
        </a:ln>
        <a:effectLst/>
      </c:spPr>
    </c:plotArea>
    <c:legend>
      <c:legendPos val="l"/>
      <c:layout>
        <c:manualLayout>
          <c:xMode val="edge"/>
          <c:yMode val="edge"/>
          <c:x val="0"/>
          <c:y val="0.41594468777323379"/>
          <c:w val="0.2955501657032491"/>
          <c:h val="0.3130111579898581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urban</a:t>
            </a:r>
          </a:p>
        </c:rich>
      </c:tx>
      <c:overlay val="0"/>
      <c:spPr>
        <a:noFill/>
        <a:ln>
          <a:noFill/>
        </a:ln>
        <a:effectLst/>
      </c:spPr>
    </c:title>
    <c:autoTitleDeleted val="0"/>
    <c:plotArea>
      <c:layout>
        <c:manualLayout>
          <c:layoutTarget val="inner"/>
          <c:xMode val="edge"/>
          <c:yMode val="edge"/>
          <c:x val="0.11398272796545593"/>
          <c:y val="0.12398126182806214"/>
          <c:w val="0.8183649422854401"/>
          <c:h val="0.75831976605907536"/>
        </c:manualLayout>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Estimates!$K$24:$K$43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69D2-4E3B-8F98-E9E3DFF6426D}"/>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E61-4E08-A6C1-AEDEDA5C04C5}"/>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E61-4E08-A6C1-AEDEDA5C04C5}"/>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E61-4E08-A6C1-AEDEDA5C04C5}"/>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E61-4E08-A6C1-AEDEDA5C04C5}"/>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E61-4E08-A6C1-AEDEDA5C04C5}"/>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E61-4E08-A6C1-AEDEDA5C04C5}"/>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E61-4E08-A6C1-AEDEDA5C04C5}"/>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E61-4E08-A6C1-AEDEDA5C04C5}"/>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E61-4E08-A6C1-AEDEDA5C04C5}"/>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E07-4258-97E6-377C04408B8A}"/>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E07-4258-97E6-377C04408B8A}"/>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E07-4258-97E6-377C04408B8A}"/>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E07-4258-97E6-377C04408B8A}"/>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E07-4258-97E6-377C04408B8A}"/>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E07-4258-97E6-377C04408B8A}"/>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E07-4258-97E6-377C04408B8A}"/>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E07-4258-97E6-377C04408B8A}"/>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E07-4258-97E6-377C04408B8A}"/>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E07-4258-97E6-377C04408B8A}"/>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E07-4258-97E6-377C04408B8A}"/>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E07-4258-97E6-377C04408B8A}"/>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E07-4258-97E6-377C04408B8A}"/>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BEE-40B8-9B02-D21DEF6F42D7}"/>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BEE-40B8-9B02-D21DEF6F42D7}"/>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BEE-40B8-9B02-D21DEF6F42D7}"/>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BEE-40B8-9B02-D21DEF6F42D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Data'!$AB$6:$AB$100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69D2-4E3B-8F98-E9E3DFF6426D}"/>
            </c:ext>
          </c:extLst>
        </c:ser>
        <c:ser>
          <c:idx val="2"/>
          <c:order val="2"/>
          <c:tx>
            <c:v>Basic estimates</c:v>
          </c:tx>
          <c:spPr>
            <a:ln w="19050" cap="rnd">
              <a:solidFill>
                <a:srgbClr val="66BB6A"/>
              </a:solidFill>
              <a:round/>
            </a:ln>
            <a:effectLst/>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Estimates!$L$24:$L$43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69D2-4E3B-8F98-E9E3DFF6426D}"/>
            </c:ext>
          </c:extLst>
        </c:ser>
        <c:ser>
          <c:idx val="3"/>
          <c:order val="3"/>
          <c:tx>
            <c:v>Basic datapoints</c:v>
          </c:tx>
          <c:spPr>
            <a:ln w="1905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F082-4F24-BEB5-AFE91DA16CF8}"/>
              </c:ext>
            </c:extLst>
          </c:dPt>
          <c:dPt>
            <c:idx val="2"/>
            <c:bubble3D val="0"/>
            <c:extLst>
              <c:ext xmlns:c16="http://schemas.microsoft.com/office/drawing/2014/chart" uri="{C3380CC4-5D6E-409C-BE32-E72D297353CC}">
                <c16:uniqueId val="{00000003-B939-4C60-95DC-F3A85D50AA60}"/>
              </c:ext>
            </c:extLst>
          </c:dPt>
          <c:dPt>
            <c:idx val="3"/>
            <c:bubble3D val="0"/>
            <c:extLst>
              <c:ext xmlns:c16="http://schemas.microsoft.com/office/drawing/2014/chart" uri="{C3380CC4-5D6E-409C-BE32-E72D297353CC}">
                <c16:uniqueId val="{00000001-F082-4F24-BEB5-AFE91DA16CF8}"/>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E61-4E08-A6C1-AEDEDA5C04C5}"/>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082-4F24-BEB5-AFE91DA16CF8}"/>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39-4C60-95DC-F3A85D50AA60}"/>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082-4F24-BEB5-AFE91DA16CF8}"/>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E61-4E08-A6C1-AEDEDA5C04C5}"/>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E61-4E08-A6C1-AEDEDA5C04C5}"/>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E61-4E08-A6C1-AEDEDA5C04C5}"/>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E61-4E08-A6C1-AEDEDA5C04C5}"/>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E61-4E08-A6C1-AEDEDA5C04C5}"/>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E07-4258-97E6-377C04408B8A}"/>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E07-4258-97E6-377C04408B8A}"/>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E07-4258-97E6-377C04408B8A}"/>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E07-4258-97E6-377C04408B8A}"/>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E07-4258-97E6-377C04408B8A}"/>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E07-4258-97E6-377C04408B8A}"/>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FE07-4258-97E6-377C04408B8A}"/>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E07-4258-97E6-377C04408B8A}"/>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FE07-4258-97E6-377C04408B8A}"/>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FE07-4258-97E6-377C04408B8A}"/>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FE07-4258-97E6-377C04408B8A}"/>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FE07-4258-97E6-377C04408B8A}"/>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FE07-4258-97E6-377C04408B8A}"/>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BEE-40B8-9B02-D21DEF6F42D7}"/>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BEE-40B8-9B02-D21DEF6F42D7}"/>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BEE-40B8-9B02-D21DEF6F42D7}"/>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BEE-40B8-9B02-D21DEF6F42D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Data'!$AE$6:$AE$100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082-4F24-BEB5-AFE91DA16CF8}"/>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Estimates!$J$24:$J$43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12-BE61-4E08-A6C1-AEDEDA5C04C5}"/>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E61-4E08-A6C1-AEDEDA5C04C5}"/>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BE61-4E08-A6C1-AEDEDA5C04C5}"/>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E61-4E08-A6C1-AEDEDA5C04C5}"/>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BE61-4E08-A6C1-AEDEDA5C04C5}"/>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E61-4E08-A6C1-AEDEDA5C04C5}"/>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E61-4E08-A6C1-AEDEDA5C04C5}"/>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BE61-4E08-A6C1-AEDEDA5C04C5}"/>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BE61-4E08-A6C1-AEDEDA5C04C5}"/>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BE61-4E08-A6C1-AEDEDA5C04C5}"/>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FE07-4258-97E6-377C04408B8A}"/>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FE07-4258-97E6-377C04408B8A}"/>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FE07-4258-97E6-377C04408B8A}"/>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FE07-4258-97E6-377C04408B8A}"/>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FE07-4258-97E6-377C04408B8A}"/>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FE07-4258-97E6-377C04408B8A}"/>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FE07-4258-97E6-377C04408B8A}"/>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FE07-4258-97E6-377C04408B8A}"/>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FE07-4258-97E6-377C04408B8A}"/>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FE07-4258-97E6-377C04408B8A}"/>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FE07-4258-97E6-377C04408B8A}"/>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FE07-4258-97E6-377C04408B8A}"/>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FE07-4258-97E6-377C04408B8A}"/>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BEE-40B8-9B02-D21DEF6F42D7}"/>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BEE-40B8-9B02-D21DEF6F42D7}"/>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BEE-40B8-9B02-D21DEF6F42D7}"/>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BEE-40B8-9B02-D21DEF6F42D7}"/>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Data'!$AA$6:$AA$100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C-BE61-4E08-A6C1-AEDEDA5C04C5}"/>
            </c:ext>
          </c:extLst>
        </c:ser>
        <c:dLbls>
          <c:showLegendKey val="0"/>
          <c:showVal val="0"/>
          <c:showCatName val="0"/>
          <c:showSerName val="0"/>
          <c:showPercent val="0"/>
          <c:showBubbleSize val="0"/>
        </c:dLbls>
        <c:axId val="84816640"/>
        <c:axId val="84818176"/>
      </c:scatterChart>
      <c:valAx>
        <c:axId val="848166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8176"/>
        <c:crosses val="autoZero"/>
        <c:crossBetween val="midCat"/>
        <c:majorUnit val="5"/>
      </c:valAx>
      <c:valAx>
        <c:axId val="848181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1664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Improved estimates</c:v>
          </c:tx>
          <c:spPr>
            <a:ln w="19050" cap="rnd">
              <a:solidFill>
                <a:srgbClr val="7F7F7F"/>
              </a:solidFill>
              <a:prstDash val="sysDash"/>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Estimates!$K$44:$K$63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76.599999999999994</c:v>
                </c:pt>
                <c:pt idx="14">
                  <c:v>76.599999999999994</c:v>
                </c:pt>
                <c:pt idx="15">
                  <c:v>76.599999999999994</c:v>
                </c:pt>
                <c:pt idx="16">
                  <c:v>76.599999999999994</c:v>
                </c:pt>
                <c:pt idx="17">
                  <c:v>76.599999999999994</c:v>
                </c:pt>
                <c:pt idx="18">
                  <c:v>76.599999999999994</c:v>
                </c:pt>
                <c:pt idx="19">
                  <c:v>76.599999999999994</c:v>
                </c:pt>
              </c:numCache>
            </c:numRef>
          </c:yVal>
          <c:smooth val="0"/>
          <c:extLst>
            <c:ext xmlns:c16="http://schemas.microsoft.com/office/drawing/2014/chart" uri="{C3380CC4-5D6E-409C-BE32-E72D297353CC}">
              <c16:uniqueId val="{00000001-A836-409C-B23F-9ADE3ACE7013}"/>
            </c:ext>
          </c:extLst>
        </c:ser>
        <c:ser>
          <c:idx val="1"/>
          <c:order val="1"/>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53-4CC9-ABDF-4F18617CDBA2}"/>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853-4CC9-ABDF-4F18617CDBA2}"/>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53-4CC9-ABDF-4F18617CDBA2}"/>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53-4CC9-ABDF-4F18617CDBA2}"/>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53-4CC9-ABDF-4F18617CDBA2}"/>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53-4CC9-ABDF-4F18617CDBA2}"/>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53-4CC9-ABDF-4F18617CDBA2}"/>
                </c:ext>
              </c:extLst>
            </c:dLbl>
            <c:dLbl>
              <c:idx val="7"/>
              <c:tx>
                <c:rich>
                  <a:bodyPr/>
                  <a:lstStyle/>
                  <a:p>
                    <a:pPr>
                      <a:defRPr sz="600" b="0" i="0">
                        <a:solidFill>
                          <a:srgbClr val="000000"/>
                        </a:solidFill>
                        <a:latin typeface="Arial"/>
                        <a:ea typeface="Arial"/>
                        <a:cs typeface="Arial"/>
                      </a:defRPr>
                    </a:pPr>
                    <a:r>
                      <a:rPr lang="en-US" sz="600"/>
                      <a:t>EMIS07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9B5-4B59-BE36-FB6133CE69E7}"/>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B5-4B59-BE36-FB6133CE69E7}"/>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FEA-439F-BDEA-311C6F5B579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FEA-439F-BDEA-311C6F5B579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FEA-439F-BDEA-311C6F5B579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EA-439F-BDEA-311C6F5B579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FEA-439F-BDEA-311C6F5B579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FEA-439F-BDEA-311C6F5B579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FEA-439F-BDEA-311C6F5B579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FEA-439F-BDEA-311C6F5B579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FEA-439F-BDEA-311C6F5B579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FEA-439F-BDEA-311C6F5B579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FEA-439F-BDEA-311C6F5B579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FEA-439F-BDEA-311C6F5B579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FEA-439F-BDEA-311C6F5B579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89-4272-96D0-0AE19032507D}"/>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89-4272-96D0-0AE19032507D}"/>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89-4272-96D0-0AE19032507D}"/>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A89-4272-96D0-0AE19032507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Data'!$AG$6:$AG$100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76.562505000000002</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836-409C-B23F-9ADE3ACE7013}"/>
            </c:ext>
          </c:extLst>
        </c:ser>
        <c:ser>
          <c:idx val="2"/>
          <c:order val="2"/>
          <c:tx>
            <c:v>Basic estimates</c:v>
          </c:tx>
          <c:spPr>
            <a:ln w="19050" cap="rnd">
              <a:solidFill>
                <a:srgbClr val="66BB6A"/>
              </a:solidFill>
              <a:round/>
            </a:ln>
            <a:effectLst/>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Estimates!$L$44:$L$63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22.9</c:v>
                </c:pt>
                <c:pt idx="14">
                  <c:v>22.9</c:v>
                </c:pt>
                <c:pt idx="15">
                  <c:v>22.9</c:v>
                </c:pt>
                <c:pt idx="16">
                  <c:v>22.9</c:v>
                </c:pt>
                <c:pt idx="17">
                  <c:v>22.9</c:v>
                </c:pt>
                <c:pt idx="18">
                  <c:v>22.9</c:v>
                </c:pt>
                <c:pt idx="19">
                  <c:v>22.9</c:v>
                </c:pt>
              </c:numCache>
            </c:numRef>
          </c:yVal>
          <c:smooth val="0"/>
          <c:extLst>
            <c:ext xmlns:c16="http://schemas.microsoft.com/office/drawing/2014/chart" uri="{C3380CC4-5D6E-409C-BE32-E72D297353CC}">
              <c16:uniqueId val="{00000002-A836-409C-B23F-9ADE3ACE7013}"/>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D533-4E37-A5DA-FD228531A3E6}"/>
              </c:ext>
            </c:extLst>
          </c:dPt>
          <c:dPt>
            <c:idx val="2"/>
            <c:bubble3D val="0"/>
            <c:extLst>
              <c:ext xmlns:c16="http://schemas.microsoft.com/office/drawing/2014/chart" uri="{C3380CC4-5D6E-409C-BE32-E72D297353CC}">
                <c16:uniqueId val="{00000002-D9C9-45F3-BEAB-4360F2584E3E}"/>
              </c:ext>
            </c:extLst>
          </c:dPt>
          <c:dPt>
            <c:idx val="3"/>
            <c:bubble3D val="0"/>
            <c:extLst>
              <c:ext xmlns:c16="http://schemas.microsoft.com/office/drawing/2014/chart" uri="{C3380CC4-5D6E-409C-BE32-E72D297353CC}">
                <c16:uniqueId val="{00000002-D533-4E37-A5DA-FD228531A3E6}"/>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853-4CC9-ABDF-4F18617CDBA2}"/>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33-4E37-A5DA-FD228531A3E6}"/>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9C9-45F3-BEAB-4360F2584E3E}"/>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33-4E37-A5DA-FD228531A3E6}"/>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853-4CC9-ABDF-4F18617CDBA2}"/>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853-4CC9-ABDF-4F18617CDBA2}"/>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853-4CC9-ABDF-4F18617CDBA2}"/>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853-4CC9-ABDF-4F18617CDBA2}"/>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853-4CC9-ABDF-4F18617CDBA2}"/>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FEA-439F-BDEA-311C6F5B579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FEA-439F-BDEA-311C6F5B579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FEA-439F-BDEA-311C6F5B579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FEA-439F-BDEA-311C6F5B579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FEA-439F-BDEA-311C6F5B579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FEA-439F-BDEA-311C6F5B579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FEA-439F-BDEA-311C6F5B579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FEA-439F-BDEA-311C6F5B579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FEA-439F-BDEA-311C6F5B579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FEA-439F-BDEA-311C6F5B579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FEA-439F-BDEA-311C6F5B579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FEA-439F-BDEA-311C6F5B579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0FEA-439F-BDEA-311C6F5B579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A89-4272-96D0-0AE19032507D}"/>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A89-4272-96D0-0AE19032507D}"/>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A89-4272-96D0-0AE19032507D}"/>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A89-4272-96D0-0AE19032507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Data'!$AJ$6:$AJ$100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22.91667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D533-4E37-A5DA-FD228531A3E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Estimates!$J$44:$J$63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92.7</c:v>
                </c:pt>
                <c:pt idx="14">
                  <c:v>92.7</c:v>
                </c:pt>
                <c:pt idx="15">
                  <c:v>92.7</c:v>
                </c:pt>
                <c:pt idx="16">
                  <c:v>92.7</c:v>
                </c:pt>
                <c:pt idx="17">
                  <c:v>92.7</c:v>
                </c:pt>
                <c:pt idx="18">
                  <c:v>92.7</c:v>
                </c:pt>
                <c:pt idx="19">
                  <c:v>92.7</c:v>
                </c:pt>
              </c:numCache>
            </c:numRef>
          </c:yVal>
          <c:smooth val="0"/>
          <c:extLst>
            <c:ext xmlns:c16="http://schemas.microsoft.com/office/drawing/2014/chart" uri="{C3380CC4-5D6E-409C-BE32-E72D297353CC}">
              <c16:uniqueId val="{00000010-D853-4CC9-ABDF-4F18617CDBA2}"/>
            </c:ext>
          </c:extLst>
        </c:ser>
        <c:ser>
          <c:idx val="5"/>
          <c:order val="5"/>
          <c:tx>
            <c:v>Facility datapoints</c:v>
          </c:tx>
          <c:spPr>
            <a:ln w="25400">
              <a:noFill/>
            </a:ln>
            <a:effectLst/>
            <a:extLst>
              <a:ext uri="{91240B29-F687-4F45-9708-019B960494DF}">
                <a14:hiddenLine xmlns:a14="http://schemas.microsoft.com/office/drawing/2010/main" w="19050" cap="rnd" cmpd="sng" algn="ctr">
                  <a:solidFill>
                    <a:srgbClr val="F79646">
                      <a:shade val="76000"/>
                    </a:srgbClr>
                  </a:solidFill>
                  <a:prstDash val="solid"/>
                  <a:round/>
                </a14:hiddenLine>
              </a:ext>
            </a:extLst>
          </c:spPr>
          <c:marker>
            <c:symbol val="x"/>
            <c:size val="5"/>
            <c:spPr>
              <a:noFill/>
              <a:ln w="3175">
                <a:solidFill>
                  <a:srgbClr val="C0C0C0"/>
                </a:solidFill>
                <a:prstDash val="solid"/>
              </a:ln>
              <a:effectLst/>
              <a:ex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853-4CC9-ABDF-4F18617CDBA2}"/>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853-4CC9-ABDF-4F18617CDBA2}"/>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853-4CC9-ABDF-4F18617CDBA2}"/>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853-4CC9-ABDF-4F18617CDBA2}"/>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853-4CC9-ABDF-4F18617CDBA2}"/>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D853-4CC9-ABDF-4F18617CDBA2}"/>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D853-4CC9-ABDF-4F18617CDBA2}"/>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D853-4CC9-ABDF-4F18617CDBA2}"/>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D853-4CC9-ABDF-4F18617CDBA2}"/>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FEA-439F-BDEA-311C6F5B579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FEA-439F-BDEA-311C6F5B579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0FEA-439F-BDEA-311C6F5B579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0FEA-439F-BDEA-311C6F5B579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FEA-439F-BDEA-311C6F5B579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FEA-439F-BDEA-311C6F5B579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FEA-439F-BDEA-311C6F5B579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0FEA-439F-BDEA-311C6F5B579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0FEA-439F-BDEA-311C6F5B579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FEA-439F-BDEA-311C6F5B579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0FEA-439F-BDEA-311C6F5B579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0FEA-439F-BDEA-311C6F5B579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0FEA-439F-BDEA-311C6F5B579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89-4272-96D0-0AE19032507D}"/>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89-4272-96D0-0AE19032507D}"/>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89-4272-96D0-0AE19032507D}"/>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89-4272-96D0-0AE19032507D}"/>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Data'!$AF$6:$AF$100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92.708330000000004</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A-D853-4CC9-ABDF-4F18617CDBA2}"/>
            </c:ext>
          </c:extLst>
        </c:ser>
        <c:dLbls>
          <c:showLegendKey val="0"/>
          <c:showVal val="0"/>
          <c:showCatName val="0"/>
          <c:showSerName val="0"/>
          <c:showPercent val="0"/>
          <c:showBubbleSize val="0"/>
        </c:dLbls>
        <c:axId val="85567744"/>
        <c:axId val="85590016"/>
      </c:scatterChart>
      <c:valAx>
        <c:axId val="8556774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0016"/>
        <c:crosses val="autoZero"/>
        <c:crossBetween val="midCat"/>
        <c:majorUnit val="5"/>
      </c:valAx>
      <c:valAx>
        <c:axId val="855900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67744"/>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secondary</a:t>
            </a:r>
          </a:p>
        </c:rich>
      </c:tx>
      <c:layout>
        <c:manualLayout>
          <c:xMode val="edge"/>
          <c:yMode val="edge"/>
          <c:x val="0.2776366663844439"/>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61E-48C8-A884-75B6EACC2AD1}"/>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1E-48C8-A884-75B6EACC2AD1}"/>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61E-48C8-A884-75B6EACC2AD1}"/>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61E-48C8-A884-75B6EACC2AD1}"/>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61E-48C8-A884-75B6EACC2AD1}"/>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61E-48C8-A884-75B6EACC2AD1}"/>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61E-48C8-A884-75B6EACC2AD1}"/>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61E-48C8-A884-75B6EACC2AD1}"/>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61E-48C8-A884-75B6EACC2AD1}"/>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E9-4952-AB43-278FABC791A2}"/>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E9-4952-AB43-278FABC791A2}"/>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7E9-4952-AB43-278FABC791A2}"/>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7E9-4952-AB43-278FABC791A2}"/>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7E9-4952-AB43-278FABC791A2}"/>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7E9-4952-AB43-278FABC791A2}"/>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7E9-4952-AB43-278FABC791A2}"/>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7E9-4952-AB43-278FABC791A2}"/>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7E9-4952-AB43-278FABC791A2}"/>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7E9-4952-AB43-278FABC791A2}"/>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7E9-4952-AB43-278FABC791A2}"/>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7E9-4952-AB43-278FABC791A2}"/>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7E9-4952-AB43-278FABC791A2}"/>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CFD-449F-8F91-099A2A6958FC}"/>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CFD-449F-8F91-099A2A6958FC}"/>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CFD-449F-8F91-099A2A6958FC}"/>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CFD-449F-8F91-099A2A6958F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Data'!$T$6:$T$100</c:f>
              <c:numCache>
                <c:formatCode>0</c:formatCode>
                <c:ptCount val="95"/>
                <c:pt idx="0">
                  <c:v>#N/A</c:v>
                </c:pt>
                <c:pt idx="1">
                  <c:v>#N/A</c:v>
                </c:pt>
                <c:pt idx="2">
                  <c:v>#N/A</c:v>
                </c:pt>
                <c:pt idx="3">
                  <c:v>#N/A</c:v>
                </c:pt>
                <c:pt idx="4">
                  <c:v>#N/A</c:v>
                </c:pt>
                <c:pt idx="5">
                  <c:v>#N/A</c:v>
                </c:pt>
                <c:pt idx="6">
                  <c:v>#N/A</c:v>
                </c:pt>
                <c:pt idx="7">
                  <c:v>64.075630252100837</c:v>
                </c:pt>
                <c:pt idx="8">
                  <c:v>63.983440662373503</c:v>
                </c:pt>
                <c:pt idx="9">
                  <c:v>59.690893901420218</c:v>
                </c:pt>
                <c:pt idx="10">
                  <c:v>62.066420664206639</c:v>
                </c:pt>
                <c:pt idx="11">
                  <c:v>#N/A</c:v>
                </c:pt>
                <c:pt idx="12">
                  <c:v>57.150000000000006</c:v>
                </c:pt>
                <c:pt idx="13">
                  <c:v>#N/A</c:v>
                </c:pt>
                <c:pt idx="14">
                  <c:v>60.2</c:v>
                </c:pt>
                <c:pt idx="15">
                  <c:v>#N/A</c:v>
                </c:pt>
                <c:pt idx="16">
                  <c:v>56.6</c:v>
                </c:pt>
                <c:pt idx="17">
                  <c:v>#N/A</c:v>
                </c:pt>
                <c:pt idx="18">
                  <c:v>#N/A</c:v>
                </c:pt>
                <c:pt idx="19">
                  <c:v>46.356622374624948</c:v>
                </c:pt>
                <c:pt idx="20">
                  <c:v>#N/A</c:v>
                </c:pt>
                <c:pt idx="21">
                  <c:v>60.6</c:v>
                </c:pt>
                <c:pt idx="22">
                  <c:v>#N/A</c:v>
                </c:pt>
                <c:pt idx="23">
                  <c:v>57.96</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7CB0-478A-AF50-062CAE29978F}"/>
            </c:ext>
          </c:extLst>
        </c:ser>
        <c:ser>
          <c:idx val="0"/>
          <c:order val="1"/>
          <c:tx>
            <c:v>Improved estimates</c:v>
          </c:tx>
          <c:spPr>
            <a:ln w="19050">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Estimates!$F$104:$F$123</c:f>
              <c:numCache>
                <c:formatCode>0.0</c:formatCode>
                <c:ptCount val="20"/>
                <c:pt idx="0">
                  <c:v>#N/A</c:v>
                </c:pt>
                <c:pt idx="1">
                  <c:v>64.099999999999994</c:v>
                </c:pt>
                <c:pt idx="2">
                  <c:v>64.099999999999994</c:v>
                </c:pt>
                <c:pt idx="3">
                  <c:v>64.099999999999994</c:v>
                </c:pt>
                <c:pt idx="4">
                  <c:v>64.099999999999994</c:v>
                </c:pt>
                <c:pt idx="5">
                  <c:v>64.099999999999994</c:v>
                </c:pt>
                <c:pt idx="6">
                  <c:v>63.3</c:v>
                </c:pt>
                <c:pt idx="7">
                  <c:v>62.6</c:v>
                </c:pt>
                <c:pt idx="8">
                  <c:v>61.8</c:v>
                </c:pt>
                <c:pt idx="9">
                  <c:v>61</c:v>
                </c:pt>
                <c:pt idx="10">
                  <c:v>60.2</c:v>
                </c:pt>
                <c:pt idx="11">
                  <c:v>59.4</c:v>
                </c:pt>
                <c:pt idx="12">
                  <c:v>58.6</c:v>
                </c:pt>
                <c:pt idx="13">
                  <c:v>57.8</c:v>
                </c:pt>
                <c:pt idx="14">
                  <c:v>57.1</c:v>
                </c:pt>
                <c:pt idx="15">
                  <c:v>56.3</c:v>
                </c:pt>
                <c:pt idx="16">
                  <c:v>55.5</c:v>
                </c:pt>
                <c:pt idx="17">
                  <c:v>54.7</c:v>
                </c:pt>
                <c:pt idx="18">
                  <c:v>53.9</c:v>
                </c:pt>
                <c:pt idx="19">
                  <c:v>53.1</c:v>
                </c:pt>
              </c:numCache>
            </c:numRef>
          </c:yVal>
          <c:smooth val="0"/>
          <c:extLst>
            <c:ext xmlns:c16="http://schemas.microsoft.com/office/drawing/2014/chart" uri="{C3380CC4-5D6E-409C-BE32-E72D297353CC}">
              <c16:uniqueId val="{00000001-7CB0-478A-AF50-062CAE29978F}"/>
            </c:ext>
          </c:extLst>
        </c:ser>
        <c:ser>
          <c:idx val="2"/>
          <c:order val="2"/>
          <c:tx>
            <c:v>Basic estimates</c:v>
          </c:tx>
          <c:spPr>
            <a:ln w="19050">
              <a:solidFill>
                <a:srgbClr val="29B6F6"/>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Estimates!$G$104:$G$123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22</c:v>
                </c:pt>
                <c:pt idx="14">
                  <c:v>22</c:v>
                </c:pt>
                <c:pt idx="15">
                  <c:v>22</c:v>
                </c:pt>
                <c:pt idx="16">
                  <c:v>22</c:v>
                </c:pt>
                <c:pt idx="17">
                  <c:v>22</c:v>
                </c:pt>
                <c:pt idx="18">
                  <c:v>22</c:v>
                </c:pt>
                <c:pt idx="19">
                  <c:v>22</c:v>
                </c:pt>
              </c:numCache>
            </c:numRef>
          </c:yVal>
          <c:smooth val="0"/>
          <c:extLst>
            <c:ext xmlns:c16="http://schemas.microsoft.com/office/drawing/2014/chart" uri="{C3380CC4-5D6E-409C-BE32-E72D297353CC}">
              <c16:uniqueId val="{00000002-7CB0-478A-AF50-062CAE29978F}"/>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3"/>
            <c:bubble3D val="0"/>
            <c:extLst>
              <c:ext xmlns:c16="http://schemas.microsoft.com/office/drawing/2014/chart" uri="{C3380CC4-5D6E-409C-BE32-E72D297353CC}">
                <c16:uniqueId val="{00000000-4392-4C02-8932-5F3E58018C14}"/>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5A9-4C50-BACC-D2EA70B26DD2}"/>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5A9-4C50-BACC-D2EA70B26DD2}"/>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5A9-4C50-BACC-D2EA70B26DD2}"/>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392-4C02-8932-5F3E58018C14}"/>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5A9-4C50-BACC-D2EA70B26DD2}"/>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5A9-4C50-BACC-D2EA70B26DD2}"/>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5A9-4C50-BACC-D2EA70B26DD2}"/>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5A9-4C50-BACC-D2EA70B26DD2}"/>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5A9-4C50-BACC-D2EA70B26DD2}"/>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7E9-4952-AB43-278FABC791A2}"/>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7E9-4952-AB43-278FABC791A2}"/>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E9-4952-AB43-278FABC791A2}"/>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E9-4952-AB43-278FABC791A2}"/>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7E9-4952-AB43-278FABC791A2}"/>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7E9-4952-AB43-278FABC791A2}"/>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7E9-4952-AB43-278FABC791A2}"/>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7E9-4952-AB43-278FABC791A2}"/>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7E9-4952-AB43-278FABC791A2}"/>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7E9-4952-AB43-278FABC791A2}"/>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7E9-4952-AB43-278FABC791A2}"/>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37E9-4952-AB43-278FABC791A2}"/>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37E9-4952-AB43-278FABC791A2}"/>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CFD-449F-8F91-099A2A6958FC}"/>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CFD-449F-8F91-099A2A6958FC}"/>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CFD-449F-8F91-099A2A6958FC}"/>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CFD-449F-8F91-099A2A6958F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Data'!$U$6:$U$100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22.024799999999999</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9B7-4C29-B526-5036EAE47AEA}"/>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Estimates!$E$104:$E$123</c:f>
              <c:numCache>
                <c:formatCode>0.0</c:formatCode>
                <c:ptCount val="20"/>
                <c:pt idx="0">
                  <c:v>79.5</c:v>
                </c:pt>
                <c:pt idx="1">
                  <c:v>78.7</c:v>
                </c:pt>
                <c:pt idx="2">
                  <c:v>77.900000000000006</c:v>
                </c:pt>
                <c:pt idx="3">
                  <c:v>77.099999999999994</c:v>
                </c:pt>
                <c:pt idx="4">
                  <c:v>76.3</c:v>
                </c:pt>
                <c:pt idx="5">
                  <c:v>75.5</c:v>
                </c:pt>
                <c:pt idx="6">
                  <c:v>74.599999999999994</c:v>
                </c:pt>
                <c:pt idx="7">
                  <c:v>73.8</c:v>
                </c:pt>
                <c:pt idx="8">
                  <c:v>73</c:v>
                </c:pt>
                <c:pt idx="9">
                  <c:v>72.2</c:v>
                </c:pt>
                <c:pt idx="10">
                  <c:v>71.400000000000006</c:v>
                </c:pt>
                <c:pt idx="11">
                  <c:v>70.599999999999994</c:v>
                </c:pt>
                <c:pt idx="12">
                  <c:v>69.8</c:v>
                </c:pt>
                <c:pt idx="13">
                  <c:v>69</c:v>
                </c:pt>
                <c:pt idx="14">
                  <c:v>68.2</c:v>
                </c:pt>
                <c:pt idx="15">
                  <c:v>67.400000000000006</c:v>
                </c:pt>
                <c:pt idx="16">
                  <c:v>66.599999999999994</c:v>
                </c:pt>
                <c:pt idx="17">
                  <c:v>65.8</c:v>
                </c:pt>
                <c:pt idx="18">
                  <c:v>65</c:v>
                </c:pt>
                <c:pt idx="19">
                  <c:v>64.2</c:v>
                </c:pt>
              </c:numCache>
            </c:numRef>
          </c:yVal>
          <c:smooth val="0"/>
          <c:extLst>
            <c:ext xmlns:c16="http://schemas.microsoft.com/office/drawing/2014/chart" uri="{C3380CC4-5D6E-409C-BE32-E72D297353CC}">
              <c16:uniqueId val="{0000000A-061E-48C8-A884-75B6EACC2AD1}"/>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61E-48C8-A884-75B6EACC2AD1}"/>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61E-48C8-A884-75B6EACC2AD1}"/>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61E-48C8-A884-75B6EACC2AD1}"/>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61E-48C8-A884-75B6EACC2AD1}"/>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61E-48C8-A884-75B6EACC2AD1}"/>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61E-48C8-A884-75B6EACC2AD1}"/>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61E-48C8-A884-75B6EACC2AD1}"/>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61E-48C8-A884-75B6EACC2AD1}"/>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61E-48C8-A884-75B6EACC2AD1}"/>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37E9-4952-AB43-278FABC791A2}"/>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37E9-4952-AB43-278FABC791A2}"/>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37E9-4952-AB43-278FABC791A2}"/>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37E9-4952-AB43-278FABC791A2}"/>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37E9-4952-AB43-278FABC791A2}"/>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37E9-4952-AB43-278FABC791A2}"/>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37E9-4952-AB43-278FABC791A2}"/>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37E9-4952-AB43-278FABC791A2}"/>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37E9-4952-AB43-278FABC791A2}"/>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37E9-4952-AB43-278FABC791A2}"/>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37E9-4952-AB43-278FABC791A2}"/>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37E9-4952-AB43-278FABC791A2}"/>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37E9-4952-AB43-278FABC791A2}"/>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FD-449F-8F91-099A2A6958FC}"/>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FD-449F-8F91-099A2A6958FC}"/>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CFD-449F-8F91-099A2A6958FC}"/>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CFD-449F-8F91-099A2A6958F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Data'!$S$6:$S$100</c:f>
              <c:numCache>
                <c:formatCode>0</c:formatCode>
                <c:ptCount val="95"/>
                <c:pt idx="0">
                  <c:v>79.733414634146328</c:v>
                </c:pt>
                <c:pt idx="1">
                  <c:v>79.145518867924523</c:v>
                </c:pt>
                <c:pt idx="2">
                  <c:v>79.427272727272737</c:v>
                </c:pt>
                <c:pt idx="3">
                  <c:v>78.709014675052401</c:v>
                </c:pt>
                <c:pt idx="4">
                  <c:v>78.102753872633386</c:v>
                </c:pt>
                <c:pt idx="5">
                  <c:v>77.00254957507083</c:v>
                </c:pt>
                <c:pt idx="6">
                  <c:v>#N/A</c:v>
                </c:pt>
                <c:pt idx="7">
                  <c:v>65.441176470588232</c:v>
                </c:pt>
                <c:pt idx="8">
                  <c:v>67.893284268629245</c:v>
                </c:pt>
                <c:pt idx="9">
                  <c:v>67.836257309941516</c:v>
                </c:pt>
                <c:pt idx="10">
                  <c:v>69.889298892988933</c:v>
                </c:pt>
                <c:pt idx="11">
                  <c:v>#N/A</c:v>
                </c:pt>
                <c:pt idx="12">
                  <c:v>71.5</c:v>
                </c:pt>
                <c:pt idx="13">
                  <c:v>#N/A</c:v>
                </c:pt>
                <c:pt idx="14">
                  <c:v>72.5</c:v>
                </c:pt>
                <c:pt idx="15">
                  <c:v>#N/A</c:v>
                </c:pt>
                <c:pt idx="16">
                  <c:v>83.8</c:v>
                </c:pt>
                <c:pt idx="17">
                  <c:v>#N/A</c:v>
                </c:pt>
                <c:pt idx="18">
                  <c:v>#N/A</c:v>
                </c:pt>
                <c:pt idx="19">
                  <c:v>68.709815687955427</c:v>
                </c:pt>
                <c:pt idx="20">
                  <c:v>#N/A</c:v>
                </c:pt>
                <c:pt idx="21">
                  <c:v>62.6</c:v>
                </c:pt>
                <c:pt idx="22">
                  <c:v>#N/A</c:v>
                </c:pt>
                <c:pt idx="23">
                  <c:v>63</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4-061E-48C8-A884-75B6EACC2AD1}"/>
            </c:ext>
          </c:extLst>
        </c:ser>
        <c:dLbls>
          <c:showLegendKey val="0"/>
          <c:showVal val="0"/>
          <c:showCatName val="0"/>
          <c:showSerName val="0"/>
          <c:showPercent val="0"/>
          <c:showBubbleSize val="0"/>
        </c:dLbls>
        <c:axId val="85886848"/>
        <c:axId val="85888384"/>
      </c:scatterChart>
      <c:valAx>
        <c:axId val="8588684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88384"/>
        <c:crosses val="autoZero"/>
        <c:crossBetween val="midCat"/>
        <c:majorUnit val="5"/>
      </c:valAx>
      <c:valAx>
        <c:axId val="8588838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8684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a:t>
            </a:r>
            <a:r>
              <a:rPr lang="en-US" sz="1100" b="0" baseline="0">
                <a:solidFill>
                  <a:sysClr val="windowText" lastClr="000000"/>
                </a:solidFill>
                <a:latin typeface="Arial" panose="020B0604020202020204" pitchFamily="34" charset="0"/>
                <a:cs typeface="Arial" panose="020B0604020202020204" pitchFamily="34" charset="0"/>
              </a:rPr>
              <a:t> w</a:t>
            </a:r>
            <a:r>
              <a:rPr lang="en-US" sz="1100" b="0">
                <a:solidFill>
                  <a:sysClr val="windowText" lastClr="000000"/>
                </a:solidFill>
                <a:latin typeface="Arial" panose="020B0604020202020204" pitchFamily="34" charset="0"/>
                <a:cs typeface="Arial" panose="020B0604020202020204" pitchFamily="34" charset="0"/>
              </a:rPr>
              <a:t>ater: pre-primary</a:t>
            </a:r>
          </a:p>
        </c:rich>
      </c:tx>
      <c:layout>
        <c:manualLayout>
          <c:xMode val="edge"/>
          <c:yMode val="edge"/>
          <c:x val="0.28423362402280361"/>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886-4B7C-95A0-B1925A7FAB7F}"/>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886-4B7C-95A0-B1925A7FAB7F}"/>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86-4B7C-95A0-B1925A7FAB7F}"/>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86-4B7C-95A0-B1925A7FAB7F}"/>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86-4B7C-95A0-B1925A7FAB7F}"/>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86-4B7C-95A0-B1925A7FAB7F}"/>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886-4B7C-95A0-B1925A7FAB7F}"/>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886-4B7C-95A0-B1925A7FAB7F}"/>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886-4B7C-95A0-B1925A7FAB7F}"/>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DBB-4980-9997-31333C5ED3F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DBB-4980-9997-31333C5ED3F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DBB-4980-9997-31333C5ED3F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DBB-4980-9997-31333C5ED3F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DBB-4980-9997-31333C5ED3F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DBB-4980-9997-31333C5ED3F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DBB-4980-9997-31333C5ED3F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DBB-4980-9997-31333C5ED3F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DBB-4980-9997-31333C5ED3F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DBB-4980-9997-31333C5ED3F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DBB-4980-9997-31333C5ED3F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DBB-4980-9997-31333C5ED3F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DBB-4980-9997-31333C5ED3F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04C-457F-B116-FB51AFA7875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04C-457F-B116-FB51AFA7875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04C-457F-B116-FB51AFA7875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04C-457F-B116-FB51AFA7875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Data'!$N$6:$N$100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F917-4453-8FB4-97D51A7CF553}"/>
            </c:ext>
          </c:extLst>
        </c:ser>
        <c:ser>
          <c:idx val="0"/>
          <c:order val="1"/>
          <c:tx>
            <c:v>Improved estimates</c:v>
          </c:tx>
          <c:spPr>
            <a:ln w="19050">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Estimates!$F$64:$F$83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F917-4453-8FB4-97D51A7CF553}"/>
            </c:ext>
          </c:extLst>
        </c:ser>
        <c:ser>
          <c:idx val="2"/>
          <c:order val="2"/>
          <c:tx>
            <c:v>Basic estimates</c:v>
          </c:tx>
          <c:spPr>
            <a:ln w="19050">
              <a:solidFill>
                <a:srgbClr val="29B6F6"/>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Estimates!$G$64:$G$83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F917-4453-8FB4-97D51A7CF553}"/>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0-37A2-4ECD-A9A9-67B93A35BC2B}"/>
              </c:ext>
            </c:extLst>
          </c:dPt>
          <c:dPt>
            <c:idx val="3"/>
            <c:bubble3D val="0"/>
            <c:extLst>
              <c:ext xmlns:c16="http://schemas.microsoft.com/office/drawing/2014/chart" uri="{C3380CC4-5D6E-409C-BE32-E72D297353CC}">
                <c16:uniqueId val="{00000001-37A2-4ECD-A9A9-67B93A35BC2B}"/>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886-4B7C-95A0-B1925A7FAB7F}"/>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7A2-4ECD-A9A9-67B93A35BC2B}"/>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886-4B7C-95A0-B1925A7FAB7F}"/>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7A2-4ECD-A9A9-67B93A35BC2B}"/>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886-4B7C-95A0-B1925A7FAB7F}"/>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886-4B7C-95A0-B1925A7FAB7F}"/>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886-4B7C-95A0-B1925A7FAB7F}"/>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C886-4B7C-95A0-B1925A7FAB7F}"/>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886-4B7C-95A0-B1925A7FAB7F}"/>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DBB-4980-9997-31333C5ED3F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DBB-4980-9997-31333C5ED3F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DBB-4980-9997-31333C5ED3F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3DBB-4980-9997-31333C5ED3F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3DBB-4980-9997-31333C5ED3F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3DBB-4980-9997-31333C5ED3F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3DBB-4980-9997-31333C5ED3F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3DBB-4980-9997-31333C5ED3F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3DBB-4980-9997-31333C5ED3F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3DBB-4980-9997-31333C5ED3F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3DBB-4980-9997-31333C5ED3F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3DBB-4980-9997-31333C5ED3F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3DBB-4980-9997-31333C5ED3F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04C-457F-B116-FB51AFA7875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04C-457F-B116-FB51AFA7875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04C-457F-B116-FB51AFA7875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04C-457F-B116-FB51AFA7875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Data'!$O$6:$O$100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060-4E30-84F7-3DA7517E41E3}"/>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Estimates!$E$64:$E$83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12-C886-4B7C-95A0-B1925A7FAB7F}"/>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886-4B7C-95A0-B1925A7FAB7F}"/>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C886-4B7C-95A0-B1925A7FAB7F}"/>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886-4B7C-95A0-B1925A7FAB7F}"/>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C886-4B7C-95A0-B1925A7FAB7F}"/>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886-4B7C-95A0-B1925A7FAB7F}"/>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C886-4B7C-95A0-B1925A7FAB7F}"/>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C886-4B7C-95A0-B1925A7FAB7F}"/>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C886-4B7C-95A0-B1925A7FAB7F}"/>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C886-4B7C-95A0-B1925A7FAB7F}"/>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3DBB-4980-9997-31333C5ED3F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3DBB-4980-9997-31333C5ED3F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3DBB-4980-9997-31333C5ED3F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3DBB-4980-9997-31333C5ED3F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3DBB-4980-9997-31333C5ED3F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3DBB-4980-9997-31333C5ED3F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3DBB-4980-9997-31333C5ED3F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3DBB-4980-9997-31333C5ED3F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3DBB-4980-9997-31333C5ED3F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3DBB-4980-9997-31333C5ED3F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3DBB-4980-9997-31333C5ED3F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3DBB-4980-9997-31333C5ED3F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3DBB-4980-9997-31333C5ED3F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04C-457F-B116-FB51AFA7875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04C-457F-B116-FB51AFA7875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04C-457F-B116-FB51AFA7875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04C-457F-B116-FB51AFA7875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Data'!$M$6:$M$100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C-C886-4B7C-95A0-B1925A7FAB7F}"/>
            </c:ext>
          </c:extLst>
        </c:ser>
        <c:dLbls>
          <c:showLegendKey val="0"/>
          <c:showVal val="0"/>
          <c:showCatName val="0"/>
          <c:showSerName val="0"/>
          <c:showPercent val="0"/>
          <c:showBubbleSize val="0"/>
        </c:dLbls>
        <c:axId val="86562688"/>
        <c:axId val="86564224"/>
      </c:scatterChart>
      <c:valAx>
        <c:axId val="865626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64224"/>
        <c:crosses val="autoZero"/>
        <c:crossBetween val="midCat"/>
        <c:majorUnit val="5"/>
      </c:valAx>
      <c:valAx>
        <c:axId val="8656422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6268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Drinking water: primary</a:t>
            </a:r>
          </a:p>
        </c:rich>
      </c:tx>
      <c:layout>
        <c:manualLayout>
          <c:xMode val="edge"/>
          <c:yMode val="edge"/>
          <c:x val="0.29543434086868176"/>
          <c:y val="3.4619549550593272E-2"/>
        </c:manualLayout>
      </c:layout>
      <c:overlay val="0"/>
      <c:spPr>
        <a:noFill/>
        <a:ln>
          <a:noFill/>
        </a:ln>
        <a:effectLst/>
      </c:spPr>
    </c:title>
    <c:autoTitleDeleted val="0"/>
    <c:plotArea>
      <c:layout>
        <c:manualLayout>
          <c:layoutTarget val="inner"/>
          <c:xMode val="edge"/>
          <c:yMode val="edge"/>
          <c:x val="9.9048438837618422E-2"/>
          <c:y val="0.14561848029718294"/>
          <c:w val="0.8183649422854401"/>
          <c:h val="0.75831976605907536"/>
        </c:manualLayout>
      </c:layout>
      <c:scatterChart>
        <c:scatterStyle val="lineMarker"/>
        <c:varyColors val="0"/>
        <c:ser>
          <c:idx val="1"/>
          <c:order val="0"/>
          <c:tx>
            <c:v>Improved datapoints</c:v>
          </c:tx>
          <c:spPr>
            <a:ln w="25400">
              <a:noFill/>
            </a:ln>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09A-4959-81F5-9166D3F7DADC}"/>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09A-4959-81F5-9166D3F7DADC}"/>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9A-4959-81F5-9166D3F7DADC}"/>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9A-4959-81F5-9166D3F7DADC}"/>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9A-4959-81F5-9166D3F7DADC}"/>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9A-4959-81F5-9166D3F7DADC}"/>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9A-4959-81F5-9166D3F7DADC}"/>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9A-4959-81F5-9166D3F7DADC}"/>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09A-4959-81F5-9166D3F7DADC}"/>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946-43A5-94B5-A7B167D8EA52}"/>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946-43A5-94B5-A7B167D8EA52}"/>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46-43A5-94B5-A7B167D8EA52}"/>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46-43A5-94B5-A7B167D8EA52}"/>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946-43A5-94B5-A7B167D8EA52}"/>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946-43A5-94B5-A7B167D8EA52}"/>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946-43A5-94B5-A7B167D8EA52}"/>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946-43A5-94B5-A7B167D8EA52}"/>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946-43A5-94B5-A7B167D8EA52}"/>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946-43A5-94B5-A7B167D8EA52}"/>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946-43A5-94B5-A7B167D8EA52}"/>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946-43A5-94B5-A7B167D8EA52}"/>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946-43A5-94B5-A7B167D8EA52}"/>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3B2-482C-ADAF-64AA25FD5A9B}"/>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3B2-482C-ADAF-64AA25FD5A9B}"/>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3B2-482C-ADAF-64AA25FD5A9B}"/>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3B2-482C-ADAF-64AA25FD5A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Data'!$Q$6:$Q$100</c:f>
              <c:numCache>
                <c:formatCode>0</c:formatCode>
                <c:ptCount val="95"/>
                <c:pt idx="0">
                  <c:v>#N/A</c:v>
                </c:pt>
                <c:pt idx="1">
                  <c:v>#N/A</c:v>
                </c:pt>
                <c:pt idx="2">
                  <c:v>#N/A</c:v>
                </c:pt>
                <c:pt idx="3">
                  <c:v>#N/A</c:v>
                </c:pt>
                <c:pt idx="4">
                  <c:v>#N/A</c:v>
                </c:pt>
                <c:pt idx="5">
                  <c:v>#N/A</c:v>
                </c:pt>
                <c:pt idx="6">
                  <c:v>#N/A</c:v>
                </c:pt>
                <c:pt idx="7">
                  <c:v>23.949661181026137</c:v>
                </c:pt>
                <c:pt idx="8">
                  <c:v>23.816048642630815</c:v>
                </c:pt>
                <c:pt idx="9">
                  <c:v>23.256782484531179</c:v>
                </c:pt>
                <c:pt idx="10">
                  <c:v>25.876590850061223</c:v>
                </c:pt>
                <c:pt idx="11">
                  <c:v>#N/A</c:v>
                </c:pt>
                <c:pt idx="12">
                  <c:v>21.55</c:v>
                </c:pt>
                <c:pt idx="13">
                  <c:v>#N/A</c:v>
                </c:pt>
                <c:pt idx="14">
                  <c:v>19.700000000000003</c:v>
                </c:pt>
                <c:pt idx="15">
                  <c:v>#N/A</c:v>
                </c:pt>
                <c:pt idx="16">
                  <c:v>19.600000000000001</c:v>
                </c:pt>
                <c:pt idx="17">
                  <c:v>#N/A</c:v>
                </c:pt>
                <c:pt idx="18">
                  <c:v>#N/A</c:v>
                </c:pt>
                <c:pt idx="19">
                  <c:v>29.263239673701932</c:v>
                </c:pt>
                <c:pt idx="20">
                  <c:v>#N/A</c:v>
                </c:pt>
                <c:pt idx="21">
                  <c:v>16</c:v>
                </c:pt>
                <c:pt idx="22">
                  <c:v>#N/A</c:v>
                </c:pt>
                <c:pt idx="23">
                  <c:v>23.599999999999998</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AD80-4656-9641-B845885A1082}"/>
            </c:ext>
          </c:extLst>
        </c:ser>
        <c:ser>
          <c:idx val="0"/>
          <c:order val="1"/>
          <c:tx>
            <c:v>Improved estimates</c:v>
          </c:tx>
          <c:spPr>
            <a:ln w="19050">
              <a:solidFill>
                <a:srgbClr val="7F7F7F"/>
              </a:solidFill>
              <a:prstDash val="sysDash"/>
            </a:ln>
          </c:spPr>
          <c:marker>
            <c:symbol val="none"/>
          </c:marker>
          <c:dPt>
            <c:idx val="12"/>
            <c:bubble3D val="0"/>
            <c:extLst>
              <c:ext xmlns:c16="http://schemas.microsoft.com/office/drawing/2014/chart" uri="{C3380CC4-5D6E-409C-BE32-E72D297353CC}">
                <c16:uniqueId val="{00000001-AD80-4656-9641-B845885A108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Estimates!$F$84:$F$103</c:f>
              <c:numCache>
                <c:formatCode>0.0</c:formatCode>
                <c:ptCount val="20"/>
                <c:pt idx="0">
                  <c:v>#N/A</c:v>
                </c:pt>
                <c:pt idx="1">
                  <c:v>24.7</c:v>
                </c:pt>
                <c:pt idx="2">
                  <c:v>24.7</c:v>
                </c:pt>
                <c:pt idx="3">
                  <c:v>24.7</c:v>
                </c:pt>
                <c:pt idx="4">
                  <c:v>24.7</c:v>
                </c:pt>
                <c:pt idx="5">
                  <c:v>24.7</c:v>
                </c:pt>
                <c:pt idx="6">
                  <c:v>24.4</c:v>
                </c:pt>
                <c:pt idx="7">
                  <c:v>24.1</c:v>
                </c:pt>
                <c:pt idx="8">
                  <c:v>23.8</c:v>
                </c:pt>
                <c:pt idx="9">
                  <c:v>23.5</c:v>
                </c:pt>
                <c:pt idx="10">
                  <c:v>23.2</c:v>
                </c:pt>
                <c:pt idx="11">
                  <c:v>22.9</c:v>
                </c:pt>
                <c:pt idx="12">
                  <c:v>22.6</c:v>
                </c:pt>
                <c:pt idx="13">
                  <c:v>22.3</c:v>
                </c:pt>
                <c:pt idx="14">
                  <c:v>22</c:v>
                </c:pt>
                <c:pt idx="15">
                  <c:v>21.7</c:v>
                </c:pt>
                <c:pt idx="16">
                  <c:v>21.4</c:v>
                </c:pt>
                <c:pt idx="17">
                  <c:v>21.1</c:v>
                </c:pt>
                <c:pt idx="18">
                  <c:v>20.8</c:v>
                </c:pt>
                <c:pt idx="19">
                  <c:v>20.5</c:v>
                </c:pt>
              </c:numCache>
            </c:numRef>
          </c:yVal>
          <c:smooth val="0"/>
          <c:extLst>
            <c:ext xmlns:c16="http://schemas.microsoft.com/office/drawing/2014/chart" uri="{C3380CC4-5D6E-409C-BE32-E72D297353CC}">
              <c16:uniqueId val="{00000002-AD80-4656-9641-B845885A1082}"/>
            </c:ext>
          </c:extLst>
        </c:ser>
        <c:ser>
          <c:idx val="2"/>
          <c:order val="2"/>
          <c:tx>
            <c:v>Basic estimates</c:v>
          </c:tx>
          <c:spPr>
            <a:ln w="19050">
              <a:solidFill>
                <a:srgbClr val="29B6F6"/>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Estimates!$G$84:$G$103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14.9</c:v>
                </c:pt>
                <c:pt idx="14">
                  <c:v>14.9</c:v>
                </c:pt>
                <c:pt idx="15">
                  <c:v>14.9</c:v>
                </c:pt>
                <c:pt idx="16">
                  <c:v>14.9</c:v>
                </c:pt>
                <c:pt idx="17">
                  <c:v>14.9</c:v>
                </c:pt>
                <c:pt idx="18">
                  <c:v>14.9</c:v>
                </c:pt>
                <c:pt idx="19">
                  <c:v>14.9</c:v>
                </c:pt>
              </c:numCache>
            </c:numRef>
          </c:yVal>
          <c:smooth val="0"/>
          <c:extLst>
            <c:ext xmlns:c16="http://schemas.microsoft.com/office/drawing/2014/chart" uri="{C3380CC4-5D6E-409C-BE32-E72D297353CC}">
              <c16:uniqueId val="{00000003-AD80-4656-9641-B845885A1082}"/>
            </c:ext>
          </c:extLst>
        </c:ser>
        <c:ser>
          <c:idx val="3"/>
          <c:order val="3"/>
          <c:tx>
            <c:v>Basic datapoints</c:v>
          </c:tx>
          <c:spPr>
            <a:ln w="25400">
              <a:noFill/>
            </a:ln>
          </c:spPr>
          <c:marker>
            <c:symbol val="square"/>
            <c:size val="5"/>
            <c:spPr>
              <a:solidFill>
                <a:srgbClr val="29B6F6"/>
              </a:solidFill>
              <a:ln>
                <a:solidFill>
                  <a:srgbClr val="29B6F6"/>
                </a:solidFill>
                <a:prstDash val="solid"/>
              </a:ln>
            </c:spPr>
          </c:marker>
          <c:dPt>
            <c:idx val="1"/>
            <c:bubble3D val="0"/>
            <c:extLst>
              <c:ext xmlns:c16="http://schemas.microsoft.com/office/drawing/2014/chart" uri="{C3380CC4-5D6E-409C-BE32-E72D297353CC}">
                <c16:uniqueId val="{00000001-0E29-4CD0-A28B-5DFC6A9C8B90}"/>
              </c:ext>
            </c:extLst>
          </c:dPt>
          <c:dPt>
            <c:idx val="3"/>
            <c:bubble3D val="0"/>
            <c:extLst>
              <c:ext xmlns:c16="http://schemas.microsoft.com/office/drawing/2014/chart" uri="{C3380CC4-5D6E-409C-BE32-E72D297353CC}">
                <c16:uniqueId val="{00000002-0E29-4CD0-A28B-5DFC6A9C8B90}"/>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09A-4959-81F5-9166D3F7DADC}"/>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E29-4CD0-A28B-5DFC6A9C8B90}"/>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09A-4959-81F5-9166D3F7DADC}"/>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E29-4CD0-A28B-5DFC6A9C8B90}"/>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09A-4959-81F5-9166D3F7DADC}"/>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09A-4959-81F5-9166D3F7DADC}"/>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09A-4959-81F5-9166D3F7DADC}"/>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09A-4959-81F5-9166D3F7DADC}"/>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09A-4959-81F5-9166D3F7DADC}"/>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946-43A5-94B5-A7B167D8EA52}"/>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946-43A5-94B5-A7B167D8EA52}"/>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4946-43A5-94B5-A7B167D8EA52}"/>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4946-43A5-94B5-A7B167D8EA52}"/>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946-43A5-94B5-A7B167D8EA52}"/>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946-43A5-94B5-A7B167D8EA52}"/>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946-43A5-94B5-A7B167D8EA52}"/>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946-43A5-94B5-A7B167D8EA52}"/>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946-43A5-94B5-A7B167D8EA52}"/>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946-43A5-94B5-A7B167D8EA52}"/>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946-43A5-94B5-A7B167D8EA52}"/>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4946-43A5-94B5-A7B167D8EA52}"/>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4946-43A5-94B5-A7B167D8EA52}"/>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3B2-482C-ADAF-64AA25FD5A9B}"/>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3B2-482C-ADAF-64AA25FD5A9B}"/>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3B2-482C-ADAF-64AA25FD5A9B}"/>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3B2-482C-ADAF-64AA25FD5A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Data'!$R$6:$R$100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14.867999999999999</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041C-49EE-A046-2C57A226E146}"/>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Estimates!$E$84:$E$103</c:f>
              <c:numCache>
                <c:formatCode>0.0</c:formatCode>
                <c:ptCount val="20"/>
                <c:pt idx="0">
                  <c:v>46.3</c:v>
                </c:pt>
                <c:pt idx="1">
                  <c:v>45.7</c:v>
                </c:pt>
                <c:pt idx="2">
                  <c:v>45</c:v>
                </c:pt>
                <c:pt idx="3">
                  <c:v>44.4</c:v>
                </c:pt>
                <c:pt idx="4">
                  <c:v>43.8</c:v>
                </c:pt>
                <c:pt idx="5">
                  <c:v>43.1</c:v>
                </c:pt>
                <c:pt idx="6">
                  <c:v>42.5</c:v>
                </c:pt>
                <c:pt idx="7">
                  <c:v>41.9</c:v>
                </c:pt>
                <c:pt idx="8">
                  <c:v>41.2</c:v>
                </c:pt>
                <c:pt idx="9">
                  <c:v>40.6</c:v>
                </c:pt>
                <c:pt idx="10">
                  <c:v>40</c:v>
                </c:pt>
                <c:pt idx="11">
                  <c:v>39.299999999999997</c:v>
                </c:pt>
                <c:pt idx="12">
                  <c:v>38.700000000000003</c:v>
                </c:pt>
                <c:pt idx="13">
                  <c:v>38.1</c:v>
                </c:pt>
                <c:pt idx="14">
                  <c:v>37.5</c:v>
                </c:pt>
                <c:pt idx="15">
                  <c:v>36.799999999999997</c:v>
                </c:pt>
                <c:pt idx="16">
                  <c:v>36.200000000000003</c:v>
                </c:pt>
                <c:pt idx="17">
                  <c:v>35.6</c:v>
                </c:pt>
                <c:pt idx="18">
                  <c:v>34.9</c:v>
                </c:pt>
                <c:pt idx="19">
                  <c:v>34.299999999999997</c:v>
                </c:pt>
              </c:numCache>
            </c:numRef>
          </c:yVal>
          <c:smooth val="0"/>
          <c:extLst>
            <c:ext xmlns:c16="http://schemas.microsoft.com/office/drawing/2014/chart" uri="{C3380CC4-5D6E-409C-BE32-E72D297353CC}">
              <c16:uniqueId val="{00000013-509A-4959-81F5-9166D3F7DADC}"/>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09A-4959-81F5-9166D3F7DADC}"/>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09A-4959-81F5-9166D3F7DADC}"/>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09A-4959-81F5-9166D3F7DADC}"/>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09A-4959-81F5-9166D3F7DADC}"/>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09A-4959-81F5-9166D3F7DADC}"/>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09A-4959-81F5-9166D3F7DADC}"/>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09A-4959-81F5-9166D3F7DADC}"/>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09A-4959-81F5-9166D3F7DADC}"/>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509A-4959-81F5-9166D3F7DADC}"/>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4946-43A5-94B5-A7B167D8EA52}"/>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4946-43A5-94B5-A7B167D8EA52}"/>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4946-43A5-94B5-A7B167D8EA52}"/>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4946-43A5-94B5-A7B167D8EA52}"/>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4946-43A5-94B5-A7B167D8EA52}"/>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4946-43A5-94B5-A7B167D8EA52}"/>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4946-43A5-94B5-A7B167D8EA52}"/>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4946-43A5-94B5-A7B167D8EA52}"/>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4946-43A5-94B5-A7B167D8EA52}"/>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4946-43A5-94B5-A7B167D8EA52}"/>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4946-43A5-94B5-A7B167D8EA52}"/>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4946-43A5-94B5-A7B167D8EA52}"/>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4946-43A5-94B5-A7B167D8EA52}"/>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B2-482C-ADAF-64AA25FD5A9B}"/>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3B2-482C-ADAF-64AA25FD5A9B}"/>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3B2-482C-ADAF-64AA25FD5A9B}"/>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3B2-482C-ADAF-64AA25FD5A9B}"/>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Data'!$P$6:$P$100</c:f>
              <c:numCache>
                <c:formatCode>0</c:formatCode>
                <c:ptCount val="95"/>
                <c:pt idx="0">
                  <c:v>52.186805918189734</c:v>
                </c:pt>
                <c:pt idx="1">
                  <c:v>46.893989813242783</c:v>
                </c:pt>
                <c:pt idx="2">
                  <c:v>45.411063230297501</c:v>
                </c:pt>
                <c:pt idx="3">
                  <c:v>46.497124075595728</c:v>
                </c:pt>
                <c:pt idx="4">
                  <c:v>49.128204529535367</c:v>
                </c:pt>
                <c:pt idx="5">
                  <c:v>41.42809301762248</c:v>
                </c:pt>
                <c:pt idx="6">
                  <c:v>#N/A</c:v>
                </c:pt>
                <c:pt idx="7">
                  <c:v>33.025169409486935</c:v>
                </c:pt>
                <c:pt idx="8">
                  <c:v>32.302817504496019</c:v>
                </c:pt>
                <c:pt idx="9">
                  <c:v>34.245597334602564</c:v>
                </c:pt>
                <c:pt idx="10">
                  <c:v>37.36410522800638</c:v>
                </c:pt>
                <c:pt idx="11">
                  <c:v>#N/A</c:v>
                </c:pt>
                <c:pt idx="12">
                  <c:v>38.4</c:v>
                </c:pt>
                <c:pt idx="13">
                  <c:v>#N/A</c:v>
                </c:pt>
                <c:pt idx="14">
                  <c:v>36.9</c:v>
                </c:pt>
                <c:pt idx="15">
                  <c:v>#N/A</c:v>
                </c:pt>
                <c:pt idx="16">
                  <c:v>40.700000000000003</c:v>
                </c:pt>
                <c:pt idx="17">
                  <c:v>#N/A</c:v>
                </c:pt>
                <c:pt idx="18">
                  <c:v>#N/A</c:v>
                </c:pt>
                <c:pt idx="19">
                  <c:v>51.935776252751523</c:v>
                </c:pt>
                <c:pt idx="20">
                  <c:v>#N/A</c:v>
                </c:pt>
                <c:pt idx="21">
                  <c:v>30.900000000000006</c:v>
                </c:pt>
                <c:pt idx="22">
                  <c:v>#N/A</c:v>
                </c:pt>
                <c:pt idx="23">
                  <c:v>40</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D-509A-4959-81F5-9166D3F7DADC}"/>
            </c:ext>
          </c:extLst>
        </c:ser>
        <c:dLbls>
          <c:showLegendKey val="0"/>
          <c:showVal val="0"/>
          <c:showCatName val="0"/>
          <c:showSerName val="0"/>
          <c:showPercent val="0"/>
          <c:showBubbleSize val="0"/>
        </c:dLbls>
        <c:axId val="90729088"/>
        <c:axId val="90734976"/>
      </c:scatterChart>
      <c:valAx>
        <c:axId val="907290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34976"/>
        <c:crosses val="autoZero"/>
        <c:crossBetween val="midCat"/>
        <c:majorUnit val="5"/>
      </c:valAx>
      <c:valAx>
        <c:axId val="907349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29088"/>
        <c:crosses val="autoZero"/>
        <c:crossBetween val="midCat"/>
        <c:majorUnit val="20"/>
      </c:valAx>
      <c:spPr>
        <a:solidFill>
          <a:schemeClr val="bg1"/>
        </a:solidFill>
        <a:ln>
          <a:noFill/>
        </a:ln>
        <a:effectLst/>
      </c:spPr>
    </c:plotArea>
    <c:plotVisOnly val="1"/>
    <c:dispBlanksAs val="gap"/>
    <c:showDLblsOverMax val="0"/>
  </c:chart>
  <c:spPr>
    <a:solidFill>
      <a:srgbClr val="CCECFF"/>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FA4-447E-9C29-5A6FC0E275F0}"/>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FA4-447E-9C29-5A6FC0E275F0}"/>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A4-447E-9C29-5A6FC0E275F0}"/>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A4-447E-9C29-5A6FC0E275F0}"/>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A4-447E-9C29-5A6FC0E275F0}"/>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47E-9C29-5A6FC0E275F0}"/>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47E-9C29-5A6FC0E275F0}"/>
                </c:ext>
              </c:extLst>
            </c:dLbl>
            <c:dLbl>
              <c:idx val="7"/>
              <c:tx>
                <c:rich>
                  <a:bodyPr/>
                  <a:lstStyle/>
                  <a:p>
                    <a:pPr>
                      <a:defRPr sz="600" b="0" i="0">
                        <a:solidFill>
                          <a:srgbClr val="000000"/>
                        </a:solidFill>
                        <a:latin typeface="Arial"/>
                        <a:ea typeface="Arial"/>
                        <a:cs typeface="Arial"/>
                      </a:defRPr>
                    </a:pPr>
                    <a:r>
                      <a:rPr lang="en-US" sz="600"/>
                      <a:t>EMIS07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09-4657-9CE1-C777C579DC20}"/>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09-4657-9CE1-C777C579DC20}"/>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986-4A47-B590-8F2248E4C525}"/>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986-4A47-B590-8F2248E4C525}"/>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986-4A47-B590-8F2248E4C525}"/>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986-4A47-B590-8F2248E4C525}"/>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6-4A47-B590-8F2248E4C525}"/>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986-4A47-B590-8F2248E4C525}"/>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986-4A47-B590-8F2248E4C525}"/>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986-4A47-B590-8F2248E4C525}"/>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986-4A47-B590-8F2248E4C525}"/>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986-4A47-B590-8F2248E4C525}"/>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986-4A47-B590-8F2248E4C525}"/>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986-4A47-B590-8F2248E4C525}"/>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986-4A47-B590-8F2248E4C525}"/>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C53-4321-A9AA-787B5FDE1E3A}"/>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C53-4321-A9AA-787B5FDE1E3A}"/>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C53-4321-A9AA-787B5FDE1E3A}"/>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C53-4321-A9AA-787B5FDE1E3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Data'!$AV$6:$AV$100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70.849999999999994</c:v>
                </c:pt>
                <c:pt idx="22">
                  <c:v>#N/A</c:v>
                </c:pt>
                <c:pt idx="23">
                  <c:v>73.208955223880594</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6CD2-429A-A93F-E8762A84D91F}"/>
            </c:ext>
          </c:extLst>
        </c:ser>
        <c:ser>
          <c:idx val="0"/>
          <c:order val="1"/>
          <c:tx>
            <c:v>Improved estimates</c:v>
          </c:tx>
          <c:spPr>
            <a:ln w="19050" cap="rnd">
              <a:solidFill>
                <a:srgbClr val="7F7F7F"/>
              </a:solidFill>
              <a:prstDash val="sysDash"/>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Estimates!$K$104:$K$123</c:f>
              <c:numCache>
                <c:formatCode>0.0</c:formatCode>
                <c:ptCount val="20"/>
                <c:pt idx="0">
                  <c:v>#N/A</c:v>
                </c:pt>
                <c:pt idx="1">
                  <c:v>#N/A</c:v>
                </c:pt>
                <c:pt idx="2">
                  <c:v>#N/A</c:v>
                </c:pt>
                <c:pt idx="3">
                  <c:v>#N/A</c:v>
                </c:pt>
                <c:pt idx="4">
                  <c:v>#N/A</c:v>
                </c:pt>
                <c:pt idx="5">
                  <c:v>#N/A</c:v>
                </c:pt>
                <c:pt idx="6">
                  <c:v>#N/A</c:v>
                </c:pt>
                <c:pt idx="7">
                  <c:v>#N/A</c:v>
                </c:pt>
                <c:pt idx="8">
                  <c:v>#N/A</c:v>
                </c:pt>
                <c:pt idx="9">
                  <c:v>#N/A</c:v>
                </c:pt>
                <c:pt idx="10">
                  <c:v>72</c:v>
                </c:pt>
                <c:pt idx="11">
                  <c:v>72</c:v>
                </c:pt>
                <c:pt idx="12">
                  <c:v>72</c:v>
                </c:pt>
                <c:pt idx="13">
                  <c:v>72</c:v>
                </c:pt>
                <c:pt idx="14">
                  <c:v>72</c:v>
                </c:pt>
                <c:pt idx="15">
                  <c:v>72</c:v>
                </c:pt>
                <c:pt idx="16">
                  <c:v>72</c:v>
                </c:pt>
                <c:pt idx="17">
                  <c:v>72</c:v>
                </c:pt>
                <c:pt idx="18">
                  <c:v>72</c:v>
                </c:pt>
                <c:pt idx="19">
                  <c:v>72</c:v>
                </c:pt>
              </c:numCache>
            </c:numRef>
          </c:yVal>
          <c:smooth val="0"/>
          <c:extLst>
            <c:ext xmlns:c16="http://schemas.microsoft.com/office/drawing/2014/chart" uri="{C3380CC4-5D6E-409C-BE32-E72D297353CC}">
              <c16:uniqueId val="{00000001-6CD2-429A-A93F-E8762A84D91F}"/>
            </c:ext>
          </c:extLst>
        </c:ser>
        <c:ser>
          <c:idx val="2"/>
          <c:order val="2"/>
          <c:tx>
            <c:v>Basic estimates</c:v>
          </c:tx>
          <c:spPr>
            <a:ln w="19050" cap="rnd">
              <a:solidFill>
                <a:srgbClr val="66BB6A"/>
              </a:solidFill>
              <a:round/>
            </a:ln>
            <a:effectLst/>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Estimates!$L$104:$L$123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61.2</c:v>
                </c:pt>
                <c:pt idx="14">
                  <c:v>61.2</c:v>
                </c:pt>
                <c:pt idx="15">
                  <c:v>61.2</c:v>
                </c:pt>
                <c:pt idx="16">
                  <c:v>61.2</c:v>
                </c:pt>
                <c:pt idx="17">
                  <c:v>61.2</c:v>
                </c:pt>
                <c:pt idx="18">
                  <c:v>61.2</c:v>
                </c:pt>
                <c:pt idx="19">
                  <c:v>61.2</c:v>
                </c:pt>
              </c:numCache>
            </c:numRef>
          </c:yVal>
          <c:smooth val="0"/>
          <c:extLst>
            <c:ext xmlns:c16="http://schemas.microsoft.com/office/drawing/2014/chart" uri="{C3380CC4-5D6E-409C-BE32-E72D297353CC}">
              <c16:uniqueId val="{00000002-6CD2-429A-A93F-E8762A84D91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3"/>
            <c:bubble3D val="0"/>
            <c:extLst>
              <c:ext xmlns:c16="http://schemas.microsoft.com/office/drawing/2014/chart" uri="{C3380CC4-5D6E-409C-BE32-E72D297353CC}">
                <c16:uniqueId val="{00000001-E3CC-4CC5-8FBC-F6488D0E3377}"/>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FA4-447E-9C29-5A6FC0E275F0}"/>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FA4-447E-9C29-5A6FC0E275F0}"/>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FA4-447E-9C29-5A6FC0E275F0}"/>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CC-4CC5-8FBC-F6488D0E3377}"/>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FA4-447E-9C29-5A6FC0E275F0}"/>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FA4-447E-9C29-5A6FC0E275F0}"/>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FA4-447E-9C29-5A6FC0E275F0}"/>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FA4-447E-9C29-5A6FC0E275F0}"/>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FA4-447E-9C29-5A6FC0E275F0}"/>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986-4A47-B590-8F2248E4C525}"/>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986-4A47-B590-8F2248E4C525}"/>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986-4A47-B590-8F2248E4C525}"/>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986-4A47-B590-8F2248E4C525}"/>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986-4A47-B590-8F2248E4C525}"/>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986-4A47-B590-8F2248E4C525}"/>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986-4A47-B590-8F2248E4C525}"/>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986-4A47-B590-8F2248E4C525}"/>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986-4A47-B590-8F2248E4C525}"/>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986-4A47-B590-8F2248E4C525}"/>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986-4A47-B590-8F2248E4C525}"/>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986-4A47-B590-8F2248E4C525}"/>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986-4A47-B590-8F2248E4C525}"/>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C53-4321-A9AA-787B5FDE1E3A}"/>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C53-4321-A9AA-787B5FDE1E3A}"/>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C53-4321-A9AA-787B5FDE1E3A}"/>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C53-4321-A9AA-787B5FDE1E3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Data'!$AY$6:$AY$100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61.155555555555559</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E3CC-4CC5-8FBC-F6488D0E3377}"/>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Estimates!$J$104:$J$123</c:f>
              <c:numCache>
                <c:formatCode>0.0</c:formatCode>
                <c:ptCount val="20"/>
                <c:pt idx="0">
                  <c:v>96.1</c:v>
                </c:pt>
                <c:pt idx="1">
                  <c:v>96.1</c:v>
                </c:pt>
                <c:pt idx="2">
                  <c:v>96</c:v>
                </c:pt>
                <c:pt idx="3">
                  <c:v>95.9</c:v>
                </c:pt>
                <c:pt idx="4">
                  <c:v>95.8</c:v>
                </c:pt>
                <c:pt idx="5">
                  <c:v>95.8</c:v>
                </c:pt>
                <c:pt idx="6">
                  <c:v>95.7</c:v>
                </c:pt>
                <c:pt idx="7">
                  <c:v>95.6</c:v>
                </c:pt>
                <c:pt idx="8">
                  <c:v>95.5</c:v>
                </c:pt>
                <c:pt idx="9">
                  <c:v>95.5</c:v>
                </c:pt>
                <c:pt idx="10">
                  <c:v>95.4</c:v>
                </c:pt>
                <c:pt idx="11">
                  <c:v>95.3</c:v>
                </c:pt>
                <c:pt idx="12">
                  <c:v>95.2</c:v>
                </c:pt>
                <c:pt idx="13">
                  <c:v>95.2</c:v>
                </c:pt>
                <c:pt idx="14">
                  <c:v>95.1</c:v>
                </c:pt>
                <c:pt idx="15">
                  <c:v>95</c:v>
                </c:pt>
                <c:pt idx="16">
                  <c:v>95</c:v>
                </c:pt>
                <c:pt idx="17">
                  <c:v>94.9</c:v>
                </c:pt>
                <c:pt idx="18">
                  <c:v>94.8</c:v>
                </c:pt>
                <c:pt idx="19">
                  <c:v>94.7</c:v>
                </c:pt>
              </c:numCache>
            </c:numRef>
          </c:yVal>
          <c:smooth val="0"/>
          <c:extLst>
            <c:ext xmlns:c16="http://schemas.microsoft.com/office/drawing/2014/chart" uri="{C3380CC4-5D6E-409C-BE32-E72D297353CC}">
              <c16:uniqueId val="{00000010-6FA4-447E-9C29-5A6FC0E275F0}"/>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FA4-447E-9C29-5A6FC0E275F0}"/>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FA4-447E-9C29-5A6FC0E275F0}"/>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FA4-447E-9C29-5A6FC0E275F0}"/>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FA4-447E-9C29-5A6FC0E275F0}"/>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FA4-447E-9C29-5A6FC0E275F0}"/>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FA4-447E-9C29-5A6FC0E275F0}"/>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FA4-447E-9C29-5A6FC0E275F0}"/>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FA4-447E-9C29-5A6FC0E275F0}"/>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6FA4-447E-9C29-5A6FC0E275F0}"/>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986-4A47-B590-8F2248E4C525}"/>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0986-4A47-B590-8F2248E4C525}"/>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986-4A47-B590-8F2248E4C525}"/>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986-4A47-B590-8F2248E4C525}"/>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0986-4A47-B590-8F2248E4C525}"/>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0986-4A47-B590-8F2248E4C525}"/>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986-4A47-B590-8F2248E4C525}"/>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986-4A47-B590-8F2248E4C525}"/>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986-4A47-B590-8F2248E4C525}"/>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0986-4A47-B590-8F2248E4C525}"/>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0986-4A47-B590-8F2248E4C525}"/>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986-4A47-B590-8F2248E4C525}"/>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0986-4A47-B590-8F2248E4C525}"/>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C53-4321-A9AA-787B5FDE1E3A}"/>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C53-4321-A9AA-787B5FDE1E3A}"/>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C53-4321-A9AA-787B5FDE1E3A}"/>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C53-4321-A9AA-787B5FDE1E3A}"/>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Data'!$AU$6:$AU$100</c:f>
              <c:numCache>
                <c:formatCode>0</c:formatCode>
                <c:ptCount val="95"/>
                <c:pt idx="0">
                  <c:v>96.137073170731696</c:v>
                </c:pt>
                <c:pt idx="1">
                  <c:v>97.314622641509416</c:v>
                </c:pt>
                <c:pt idx="2">
                  <c:v>89.321286031042135</c:v>
                </c:pt>
                <c:pt idx="3">
                  <c:v>92.619706498951786</c:v>
                </c:pt>
                <c:pt idx="4">
                  <c:v>92.888812392426857</c:v>
                </c:pt>
                <c:pt idx="5">
                  <c:v>91.679745042492925</c:v>
                </c:pt>
                <c:pt idx="6">
                  <c:v>#N/A</c:v>
                </c:pt>
                <c:pt idx="7">
                  <c:v>100</c:v>
                </c:pt>
                <c:pt idx="8">
                  <c:v>100</c:v>
                </c:pt>
                <c:pt idx="9">
                  <c:v>100</c:v>
                </c:pt>
                <c:pt idx="10">
                  <c:v>100</c:v>
                </c:pt>
                <c:pt idx="11">
                  <c:v>#N/A</c:v>
                </c:pt>
                <c:pt idx="12">
                  <c:v>100</c:v>
                </c:pt>
                <c:pt idx="13">
                  <c:v>#N/A</c:v>
                </c:pt>
                <c:pt idx="14">
                  <c:v>100</c:v>
                </c:pt>
                <c:pt idx="15">
                  <c:v>#N/A</c:v>
                </c:pt>
                <c:pt idx="16">
                  <c:v>100</c:v>
                </c:pt>
                <c:pt idx="17">
                  <c:v>#N/A</c:v>
                </c:pt>
                <c:pt idx="18">
                  <c:v>#N/A</c:v>
                </c:pt>
                <c:pt idx="19">
                  <c:v>100</c:v>
                </c:pt>
                <c:pt idx="20">
                  <c:v>86.042402826855124</c:v>
                </c:pt>
                <c:pt idx="21">
                  <c:v>87.4</c:v>
                </c:pt>
                <c:pt idx="22">
                  <c:v>#N/A</c:v>
                </c:pt>
                <c:pt idx="23">
                  <c:v>90</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A-6FA4-447E-9C29-5A6FC0E275F0}"/>
            </c:ext>
          </c:extLst>
        </c:ser>
        <c:dLbls>
          <c:showLegendKey val="0"/>
          <c:showVal val="0"/>
          <c:showCatName val="0"/>
          <c:showSerName val="0"/>
          <c:showPercent val="0"/>
          <c:showBubbleSize val="0"/>
        </c:dLbls>
        <c:axId val="93010560"/>
        <c:axId val="93606272"/>
      </c:scatterChart>
      <c:valAx>
        <c:axId val="9301056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06272"/>
        <c:crosses val="autoZero"/>
        <c:crossBetween val="midCat"/>
        <c:majorUnit val="5"/>
      </c:valAx>
      <c:valAx>
        <c:axId val="93606272"/>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10560"/>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931-40B0-9797-0D194916180C}"/>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31-40B0-9797-0D194916180C}"/>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31-40B0-9797-0D194916180C}"/>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31-40B0-9797-0D194916180C}"/>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31-40B0-9797-0D194916180C}"/>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31-40B0-9797-0D194916180C}"/>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31-40B0-9797-0D194916180C}"/>
                </c:ext>
              </c:extLst>
            </c:dLbl>
            <c:dLbl>
              <c:idx val="7"/>
              <c:tx>
                <c:rich>
                  <a:bodyPr/>
                  <a:lstStyle/>
                  <a:p>
                    <a:pPr>
                      <a:defRPr sz="600" b="0" i="0">
                        <a:solidFill>
                          <a:srgbClr val="000000"/>
                        </a:solidFill>
                        <a:latin typeface="Arial"/>
                        <a:ea typeface="Arial"/>
                        <a:cs typeface="Arial"/>
                      </a:defRPr>
                    </a:pPr>
                    <a:r>
                      <a:rPr lang="en-US" sz="600"/>
                      <a:t>EMIS07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7AB-4BA0-8517-EFEF38C2244A}"/>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7AB-4BA0-8517-EFEF38C2244A}"/>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10D-4682-92FF-E0A085E03426}"/>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10D-4682-92FF-E0A085E03426}"/>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10D-4682-92FF-E0A085E03426}"/>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10D-4682-92FF-E0A085E03426}"/>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10D-4682-92FF-E0A085E03426}"/>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10D-4682-92FF-E0A085E03426}"/>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10D-4682-92FF-E0A085E03426}"/>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10D-4682-92FF-E0A085E03426}"/>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10D-4682-92FF-E0A085E03426}"/>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10D-4682-92FF-E0A085E03426}"/>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10D-4682-92FF-E0A085E03426}"/>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10D-4682-92FF-E0A085E03426}"/>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10D-4682-92FF-E0A085E03426}"/>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EBC-4E77-A303-EF2B8EB6E7BE}"/>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EBC-4E77-A303-EF2B8EB6E7BE}"/>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EBC-4E77-A303-EF2B8EB6E7B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EBC-4E77-A303-EF2B8EB6E7B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Data'!$AL$6:$AL$100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3594-4507-B2AD-4AF496D3F56B}"/>
            </c:ext>
          </c:extLst>
        </c:ser>
        <c:ser>
          <c:idx val="0"/>
          <c:order val="1"/>
          <c:tx>
            <c:v>Improved estimates</c:v>
          </c:tx>
          <c:spPr>
            <a:ln w="19050" cap="rnd">
              <a:solidFill>
                <a:srgbClr val="7F7F7F"/>
              </a:solidFill>
              <a:prstDash val="sysDash"/>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Estimates!$K$64:$K$83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3594-4507-B2AD-4AF496D3F56B}"/>
            </c:ext>
          </c:extLst>
        </c:ser>
        <c:ser>
          <c:idx val="2"/>
          <c:order val="2"/>
          <c:tx>
            <c:v>Basic estimates</c:v>
          </c:tx>
          <c:spPr>
            <a:ln w="19050" cap="rnd">
              <a:solidFill>
                <a:srgbClr val="66BB6A"/>
              </a:solidFill>
              <a:round/>
            </a:ln>
            <a:effectLst/>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Estimates!$L$64:$L$83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3594-4507-B2AD-4AF496D3F56B}"/>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1-281C-479C-A50E-9E0B1DE4225E}"/>
              </c:ext>
            </c:extLst>
          </c:dPt>
          <c:dPt>
            <c:idx val="3"/>
            <c:bubble3D val="0"/>
            <c:extLst>
              <c:ext xmlns:c16="http://schemas.microsoft.com/office/drawing/2014/chart" uri="{C3380CC4-5D6E-409C-BE32-E72D297353CC}">
                <c16:uniqueId val="{00000002-281C-479C-A50E-9E0B1DE4225E}"/>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931-40B0-9797-0D194916180C}"/>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81C-479C-A50E-9E0B1DE4225E}"/>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931-40B0-9797-0D194916180C}"/>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81C-479C-A50E-9E0B1DE4225E}"/>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931-40B0-9797-0D194916180C}"/>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931-40B0-9797-0D194916180C}"/>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931-40B0-9797-0D194916180C}"/>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931-40B0-9797-0D194916180C}"/>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931-40B0-9797-0D194916180C}"/>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10D-4682-92FF-E0A085E03426}"/>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10D-4682-92FF-E0A085E03426}"/>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10D-4682-92FF-E0A085E03426}"/>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10D-4682-92FF-E0A085E03426}"/>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10D-4682-92FF-E0A085E03426}"/>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10D-4682-92FF-E0A085E03426}"/>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10D-4682-92FF-E0A085E03426}"/>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10D-4682-92FF-E0A085E03426}"/>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10D-4682-92FF-E0A085E03426}"/>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10D-4682-92FF-E0A085E03426}"/>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10D-4682-92FF-E0A085E03426}"/>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10D-4682-92FF-E0A085E03426}"/>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10D-4682-92FF-E0A085E03426}"/>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EBC-4E77-A303-EF2B8EB6E7BE}"/>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EBC-4E77-A303-EF2B8EB6E7BE}"/>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EBC-4E77-A303-EF2B8EB6E7B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EBC-4E77-A303-EF2B8EB6E7B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Data'!$AO$6:$AO$100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0-281C-479C-A50E-9E0B1DE4225E}"/>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Estimates!$J$64:$J$83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10-6931-40B0-9797-0D194916180C}"/>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931-40B0-9797-0D194916180C}"/>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931-40B0-9797-0D194916180C}"/>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931-40B0-9797-0D194916180C}"/>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931-40B0-9797-0D194916180C}"/>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931-40B0-9797-0D194916180C}"/>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931-40B0-9797-0D194916180C}"/>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931-40B0-9797-0D194916180C}"/>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931-40B0-9797-0D194916180C}"/>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6931-40B0-9797-0D194916180C}"/>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010D-4682-92FF-E0A085E03426}"/>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010D-4682-92FF-E0A085E03426}"/>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10D-4682-92FF-E0A085E03426}"/>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010D-4682-92FF-E0A085E03426}"/>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010D-4682-92FF-E0A085E03426}"/>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10D-4682-92FF-E0A085E03426}"/>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10D-4682-92FF-E0A085E03426}"/>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10D-4682-92FF-E0A085E03426}"/>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010D-4682-92FF-E0A085E03426}"/>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010D-4682-92FF-E0A085E03426}"/>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10D-4682-92FF-E0A085E03426}"/>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010D-4682-92FF-E0A085E03426}"/>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010D-4682-92FF-E0A085E03426}"/>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EBC-4E77-A303-EF2B8EB6E7BE}"/>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EBC-4E77-A303-EF2B8EB6E7BE}"/>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EBC-4E77-A303-EF2B8EB6E7B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EBC-4E77-A303-EF2B8EB6E7B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Data'!$AK$6:$AK$100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A-6931-40B0-9797-0D194916180C}"/>
            </c:ext>
          </c:extLst>
        </c:ser>
        <c:dLbls>
          <c:showLegendKey val="0"/>
          <c:showVal val="0"/>
          <c:showCatName val="0"/>
          <c:showSerName val="0"/>
          <c:showPercent val="0"/>
          <c:showBubbleSize val="0"/>
        </c:dLbls>
        <c:axId val="94358528"/>
        <c:axId val="94372608"/>
      </c:scatterChart>
      <c:valAx>
        <c:axId val="9435852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72608"/>
        <c:crosses val="autoZero"/>
        <c:crossBetween val="midCat"/>
        <c:majorUnit val="5"/>
      </c:valAx>
      <c:valAx>
        <c:axId val="94372608"/>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58528"/>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Sanitation: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1"/>
          <c:order val="0"/>
          <c:tx>
            <c:v>Improved datapoints</c:v>
          </c:tx>
          <c:spPr>
            <a:ln w="25400">
              <a:noFill/>
            </a:ln>
            <a:effectLst/>
          </c:spPr>
          <c:marker>
            <c:symbol val="circle"/>
            <c:size val="5"/>
            <c:spPr>
              <a:solidFill>
                <a:srgbClr val="7F7F7F"/>
              </a:solidFill>
              <a:ln w="3175">
                <a:solidFill>
                  <a:srgbClr val="7F7F7F"/>
                </a:solidFill>
                <a:prstDash val="solid"/>
              </a:ln>
              <a:effectLst/>
            </c:spPr>
          </c:marker>
          <c:dPt>
            <c:idx val="4"/>
            <c:bubble3D val="0"/>
            <c:extLst>
              <c:ext xmlns:c16="http://schemas.microsoft.com/office/drawing/2014/chart" uri="{C3380CC4-5D6E-409C-BE32-E72D297353CC}">
                <c16:uniqueId val="{00000000-4DBA-4F05-A1E0-CE8D6364B6FF}"/>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B98-4132-A9B8-D26CF58BBA2F}"/>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98-4132-A9B8-D26CF58BBA2F}"/>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98-4132-A9B8-D26CF58BBA2F}"/>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98-4132-A9B8-D26CF58BBA2F}"/>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DBA-4F05-A1E0-CE8D6364B6FF}"/>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98-4132-A9B8-D26CF58BBA2F}"/>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98-4132-A9B8-D26CF58BBA2F}"/>
                </c:ext>
              </c:extLst>
            </c:dLbl>
            <c:dLbl>
              <c:idx val="7"/>
              <c:tx>
                <c:rich>
                  <a:bodyPr/>
                  <a:lstStyle/>
                  <a:p>
                    <a:pPr>
                      <a:defRPr sz="600" b="0" i="0">
                        <a:solidFill>
                          <a:srgbClr val="000000"/>
                        </a:solidFill>
                        <a:latin typeface="Arial"/>
                        <a:ea typeface="Arial"/>
                        <a:cs typeface="Arial"/>
                      </a:defRPr>
                    </a:pPr>
                    <a:r>
                      <a:rPr lang="en-US" sz="600"/>
                      <a:t>EMIS07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DD-401B-90B6-09A45E4F53F5}"/>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DD-401B-90B6-09A45E4F53F5}"/>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C4F-41A2-A828-9572A610D41E}"/>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C4F-41A2-A828-9572A610D41E}"/>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C4F-41A2-A828-9572A610D41E}"/>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4F-41A2-A828-9572A610D41E}"/>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C4F-41A2-A828-9572A610D41E}"/>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C4F-41A2-A828-9572A610D41E}"/>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C4F-41A2-A828-9572A610D41E}"/>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C4F-41A2-A828-9572A610D41E}"/>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C4F-41A2-A828-9572A610D41E}"/>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C4F-41A2-A828-9572A610D41E}"/>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C4F-41A2-A828-9572A610D41E}"/>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C4F-41A2-A828-9572A610D41E}"/>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C4F-41A2-A828-9572A610D41E}"/>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FDE-4A71-9016-572F1E8FA4A0}"/>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FDE-4A71-9016-572F1E8FA4A0}"/>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FDE-4A71-9016-572F1E8FA4A0}"/>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FDE-4A71-9016-572F1E8FA4A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Data'!$AQ$6:$AQ$100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62.150000000000006</c:v>
                </c:pt>
                <c:pt idx="22">
                  <c:v>#N/A</c:v>
                </c:pt>
                <c:pt idx="23">
                  <c:v>56.855000000000004</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4DBA-4F05-A1E0-CE8D6364B6FF}"/>
            </c:ext>
          </c:extLst>
        </c:ser>
        <c:ser>
          <c:idx val="0"/>
          <c:order val="1"/>
          <c:tx>
            <c:v>Improved estimates</c:v>
          </c:tx>
          <c:spPr>
            <a:ln w="19050" cap="rnd">
              <a:solidFill>
                <a:srgbClr val="7F7F7F"/>
              </a:solidFill>
              <a:prstDash val="sysDash"/>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Estimates!$K$84:$K$103</c:f>
              <c:numCache>
                <c:formatCode>0.0</c:formatCode>
                <c:ptCount val="20"/>
                <c:pt idx="0">
                  <c:v>#N/A</c:v>
                </c:pt>
                <c:pt idx="1">
                  <c:v>#N/A</c:v>
                </c:pt>
                <c:pt idx="2">
                  <c:v>#N/A</c:v>
                </c:pt>
                <c:pt idx="3">
                  <c:v>#N/A</c:v>
                </c:pt>
                <c:pt idx="4">
                  <c:v>#N/A</c:v>
                </c:pt>
                <c:pt idx="5">
                  <c:v>#N/A</c:v>
                </c:pt>
                <c:pt idx="6">
                  <c:v>#N/A</c:v>
                </c:pt>
                <c:pt idx="7">
                  <c:v>#N/A</c:v>
                </c:pt>
                <c:pt idx="8">
                  <c:v>#N/A</c:v>
                </c:pt>
                <c:pt idx="9">
                  <c:v>#N/A</c:v>
                </c:pt>
                <c:pt idx="10">
                  <c:v>59.5</c:v>
                </c:pt>
                <c:pt idx="11">
                  <c:v>59.5</c:v>
                </c:pt>
                <c:pt idx="12">
                  <c:v>59.5</c:v>
                </c:pt>
                <c:pt idx="13">
                  <c:v>59.5</c:v>
                </c:pt>
                <c:pt idx="14">
                  <c:v>59.5</c:v>
                </c:pt>
                <c:pt idx="15">
                  <c:v>59.5</c:v>
                </c:pt>
                <c:pt idx="16">
                  <c:v>59.5</c:v>
                </c:pt>
                <c:pt idx="17">
                  <c:v>59.5</c:v>
                </c:pt>
                <c:pt idx="18">
                  <c:v>59.5</c:v>
                </c:pt>
                <c:pt idx="19">
                  <c:v>59.5</c:v>
                </c:pt>
              </c:numCache>
            </c:numRef>
          </c:yVal>
          <c:smooth val="0"/>
          <c:extLst>
            <c:ext xmlns:c16="http://schemas.microsoft.com/office/drawing/2014/chart" uri="{C3380CC4-5D6E-409C-BE32-E72D297353CC}">
              <c16:uniqueId val="{00000002-4DBA-4F05-A1E0-CE8D6364B6FF}"/>
            </c:ext>
          </c:extLst>
        </c:ser>
        <c:ser>
          <c:idx val="2"/>
          <c:order val="2"/>
          <c:tx>
            <c:v>Basic estimates</c:v>
          </c:tx>
          <c:spPr>
            <a:ln w="19050" cap="rnd">
              <a:solidFill>
                <a:srgbClr val="66BB6A"/>
              </a:solidFill>
              <a:round/>
            </a:ln>
            <a:effectLst/>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Estimates!$L$84:$L$103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38.5</c:v>
                </c:pt>
                <c:pt idx="14">
                  <c:v>38.5</c:v>
                </c:pt>
                <c:pt idx="15">
                  <c:v>38.5</c:v>
                </c:pt>
                <c:pt idx="16">
                  <c:v>38.5</c:v>
                </c:pt>
                <c:pt idx="17">
                  <c:v>38.5</c:v>
                </c:pt>
                <c:pt idx="18">
                  <c:v>38.5</c:v>
                </c:pt>
                <c:pt idx="19">
                  <c:v>38.5</c:v>
                </c:pt>
              </c:numCache>
            </c:numRef>
          </c:yVal>
          <c:smooth val="0"/>
          <c:extLst>
            <c:ext xmlns:c16="http://schemas.microsoft.com/office/drawing/2014/chart" uri="{C3380CC4-5D6E-409C-BE32-E72D297353CC}">
              <c16:uniqueId val="{00000003-4DBA-4F05-A1E0-CE8D6364B6FF}"/>
            </c:ext>
          </c:extLst>
        </c:ser>
        <c:ser>
          <c:idx val="3"/>
          <c:order val="3"/>
          <c:tx>
            <c:v>Basic datapoints</c:v>
          </c:tx>
          <c:spPr>
            <a:ln w="25400">
              <a:noFill/>
            </a:ln>
          </c:spPr>
          <c:marker>
            <c:symbol val="square"/>
            <c:size val="5"/>
            <c:spPr>
              <a:solidFill>
                <a:srgbClr val="66BB6A"/>
              </a:solidFill>
              <a:ln>
                <a:solidFill>
                  <a:srgbClr val="66BB6A"/>
                </a:solidFill>
                <a:prstDash val="solid"/>
              </a:ln>
            </c:spPr>
          </c:marker>
          <c:dPt>
            <c:idx val="1"/>
            <c:bubble3D val="0"/>
            <c:extLst>
              <c:ext xmlns:c16="http://schemas.microsoft.com/office/drawing/2014/chart" uri="{C3380CC4-5D6E-409C-BE32-E72D297353CC}">
                <c16:uniqueId val="{00000002-78A7-40CE-80A4-E1156BAB3A35}"/>
              </c:ext>
            </c:extLst>
          </c:dPt>
          <c:dPt>
            <c:idx val="3"/>
            <c:bubble3D val="0"/>
            <c:extLst>
              <c:ext xmlns:c16="http://schemas.microsoft.com/office/drawing/2014/chart" uri="{C3380CC4-5D6E-409C-BE32-E72D297353CC}">
                <c16:uniqueId val="{00000003-78A7-40CE-80A4-E1156BAB3A35}"/>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98-4132-A9B8-D26CF58BBA2F}"/>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8A7-40CE-80A4-E1156BAB3A35}"/>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B98-4132-A9B8-D26CF58BBA2F}"/>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8A7-40CE-80A4-E1156BAB3A35}"/>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B98-4132-A9B8-D26CF58BBA2F}"/>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B98-4132-A9B8-D26CF58BBA2F}"/>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B98-4132-A9B8-D26CF58BBA2F}"/>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B98-4132-A9B8-D26CF58BBA2F}"/>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B98-4132-A9B8-D26CF58BBA2F}"/>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C4F-41A2-A828-9572A610D41E}"/>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C4F-41A2-A828-9572A610D41E}"/>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C4F-41A2-A828-9572A610D41E}"/>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C4F-41A2-A828-9572A610D41E}"/>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C4F-41A2-A828-9572A610D41E}"/>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C4F-41A2-A828-9572A610D41E}"/>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C4F-41A2-A828-9572A610D41E}"/>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C4F-41A2-A828-9572A610D41E}"/>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C4F-41A2-A828-9572A610D41E}"/>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C4F-41A2-A828-9572A610D41E}"/>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C4F-41A2-A828-9572A610D41E}"/>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C4F-41A2-A828-9572A610D41E}"/>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9C4F-41A2-A828-9572A610D41E}"/>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FDE-4A71-9016-572F1E8FA4A0}"/>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FDE-4A71-9016-572F1E8FA4A0}"/>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FDE-4A71-9016-572F1E8FA4A0}"/>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FDE-4A71-9016-572F1E8FA4A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Data'!$AT$6:$AT$100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38.53012048192771</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78A7-40CE-80A4-E1156BAB3A35}"/>
            </c:ext>
          </c:extLst>
        </c:ser>
        <c:ser>
          <c:idx val="4"/>
          <c:order val="4"/>
          <c:tx>
            <c:v>Facility estimates</c:v>
          </c:tx>
          <c:spPr>
            <a:ln w="19050" cap="rnd" cmpd="sng" algn="ctr">
              <a:solidFill>
                <a:sysClr val="window" lastClr="FFFFFF">
                  <a:lumMod val="65000"/>
                </a:sysClr>
              </a:solidFill>
              <a:prstDash val="sysDot"/>
              <a:round/>
              <a:headEnd type="none" w="med" len="med"/>
              <a:tailEnd type="none" w="med" len="med"/>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Estimates!$J$84:$J$103</c:f>
              <c:numCache>
                <c:formatCode>0.0</c:formatCode>
                <c:ptCount val="20"/>
                <c:pt idx="0">
                  <c:v>72.2</c:v>
                </c:pt>
                <c:pt idx="1">
                  <c:v>73.5</c:v>
                </c:pt>
                <c:pt idx="2">
                  <c:v>74.8</c:v>
                </c:pt>
                <c:pt idx="3">
                  <c:v>76.099999999999994</c:v>
                </c:pt>
                <c:pt idx="4">
                  <c:v>77.400000000000006</c:v>
                </c:pt>
                <c:pt idx="5">
                  <c:v>78.7</c:v>
                </c:pt>
                <c:pt idx="6">
                  <c:v>80</c:v>
                </c:pt>
                <c:pt idx="7">
                  <c:v>81.3</c:v>
                </c:pt>
                <c:pt idx="8">
                  <c:v>82.5</c:v>
                </c:pt>
                <c:pt idx="9">
                  <c:v>83.8</c:v>
                </c:pt>
                <c:pt idx="10">
                  <c:v>85.1</c:v>
                </c:pt>
                <c:pt idx="11">
                  <c:v>86.4</c:v>
                </c:pt>
                <c:pt idx="12">
                  <c:v>87.7</c:v>
                </c:pt>
                <c:pt idx="13">
                  <c:v>89</c:v>
                </c:pt>
                <c:pt idx="14">
                  <c:v>90.3</c:v>
                </c:pt>
                <c:pt idx="15">
                  <c:v>91.6</c:v>
                </c:pt>
                <c:pt idx="16">
                  <c:v>92.9</c:v>
                </c:pt>
                <c:pt idx="17">
                  <c:v>94.2</c:v>
                </c:pt>
                <c:pt idx="18">
                  <c:v>95.5</c:v>
                </c:pt>
                <c:pt idx="19">
                  <c:v>96.8</c:v>
                </c:pt>
              </c:numCache>
            </c:numRef>
          </c:yVal>
          <c:smooth val="0"/>
          <c:extLst>
            <c:ext xmlns:c16="http://schemas.microsoft.com/office/drawing/2014/chart" uri="{C3380CC4-5D6E-409C-BE32-E72D297353CC}">
              <c16:uniqueId val="{00000010-0B98-4132-A9B8-D26CF58BBA2F}"/>
            </c:ext>
          </c:extLst>
        </c:ser>
        <c:ser>
          <c:idx val="5"/>
          <c:order val="5"/>
          <c:tx>
            <c:v>Facility datapoints</c:v>
          </c:tx>
          <c:spPr>
            <a:ln w="19050">
              <a:noFill/>
            </a:ln>
          </c:spPr>
          <c:marker>
            <c:symbol val="x"/>
            <c:size val="5"/>
            <c:spPr>
              <a:noFill/>
              <a:ln>
                <a:solidFill>
                  <a:srgbClr val="C0C0C0"/>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B98-4132-A9B8-D26CF58BBA2F}"/>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B98-4132-A9B8-D26CF58BBA2F}"/>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B98-4132-A9B8-D26CF58BBA2F}"/>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B98-4132-A9B8-D26CF58BBA2F}"/>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B98-4132-A9B8-D26CF58BBA2F}"/>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B98-4132-A9B8-D26CF58BBA2F}"/>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B98-4132-A9B8-D26CF58BBA2F}"/>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B98-4132-A9B8-D26CF58BBA2F}"/>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B98-4132-A9B8-D26CF58BBA2F}"/>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9C4F-41A2-A828-9572A610D41E}"/>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C4F-41A2-A828-9572A610D41E}"/>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9C4F-41A2-A828-9572A610D41E}"/>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9C4F-41A2-A828-9572A610D41E}"/>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9C4F-41A2-A828-9572A610D41E}"/>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9C4F-41A2-A828-9572A610D41E}"/>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9C4F-41A2-A828-9572A610D41E}"/>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9C4F-41A2-A828-9572A610D41E}"/>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9C4F-41A2-A828-9572A610D41E}"/>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9C4F-41A2-A828-9572A610D41E}"/>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9C4F-41A2-A828-9572A610D41E}"/>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9C4F-41A2-A828-9572A610D41E}"/>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9C4F-41A2-A828-9572A610D41E}"/>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FDE-4A71-9016-572F1E8FA4A0}"/>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FDE-4A71-9016-572F1E8FA4A0}"/>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FDE-4A71-9016-572F1E8FA4A0}"/>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FDE-4A71-9016-572F1E8FA4A0}"/>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Data'!$AP$6:$AP$100</c:f>
              <c:numCache>
                <c:formatCode>0</c:formatCode>
                <c:ptCount val="95"/>
                <c:pt idx="0">
                  <c:v>52.763255004351613</c:v>
                </c:pt>
                <c:pt idx="1">
                  <c:v>76.978089983022073</c:v>
                </c:pt>
                <c:pt idx="2">
                  <c:v>74.549631225656768</c:v>
                </c:pt>
                <c:pt idx="3">
                  <c:v>78.314905505341002</c:v>
                </c:pt>
                <c:pt idx="4">
                  <c:v>79.33752821231225</c:v>
                </c:pt>
                <c:pt idx="5">
                  <c:v>73.199775934112523</c:v>
                </c:pt>
                <c:pt idx="6">
                  <c:v>#N/A</c:v>
                </c:pt>
                <c:pt idx="7">
                  <c:v>90.5</c:v>
                </c:pt>
                <c:pt idx="8">
                  <c:v>90.6</c:v>
                </c:pt>
                <c:pt idx="9">
                  <c:v>90.5</c:v>
                </c:pt>
                <c:pt idx="10">
                  <c:v>90</c:v>
                </c:pt>
                <c:pt idx="11">
                  <c:v>#N/A</c:v>
                </c:pt>
                <c:pt idx="12">
                  <c:v>90</c:v>
                </c:pt>
                <c:pt idx="13">
                  <c:v>#N/A</c:v>
                </c:pt>
                <c:pt idx="14">
                  <c:v>90</c:v>
                </c:pt>
                <c:pt idx="15">
                  <c:v>#N/A</c:v>
                </c:pt>
                <c:pt idx="16">
                  <c:v>92</c:v>
                </c:pt>
                <c:pt idx="17">
                  <c:v>#N/A</c:v>
                </c:pt>
                <c:pt idx="18">
                  <c:v>#N/A</c:v>
                </c:pt>
                <c:pt idx="19">
                  <c:v>92</c:v>
                </c:pt>
                <c:pt idx="20">
                  <c:v>88.077188146106138</c:v>
                </c:pt>
                <c:pt idx="21">
                  <c:v>85.7</c:v>
                </c:pt>
                <c:pt idx="22">
                  <c:v>#N/A</c:v>
                </c:pt>
                <c:pt idx="23">
                  <c:v>83</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1A-0B98-4132-A9B8-D26CF58BBA2F}"/>
            </c:ext>
          </c:extLst>
        </c:ser>
        <c:dLbls>
          <c:showLegendKey val="0"/>
          <c:showVal val="0"/>
          <c:showCatName val="0"/>
          <c:showSerName val="0"/>
          <c:showPercent val="0"/>
          <c:showBubbleSize val="0"/>
        </c:dLbls>
        <c:axId val="97058816"/>
        <c:axId val="97060352"/>
      </c:scatterChart>
      <c:valAx>
        <c:axId val="9705881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60352"/>
        <c:crosses val="autoZero"/>
        <c:crossBetween val="midCat"/>
        <c:majorUnit val="5"/>
      </c:valAx>
      <c:valAx>
        <c:axId val="97060352"/>
        <c:scaling>
          <c:orientation val="minMax"/>
          <c:max val="100"/>
          <c:min val="0"/>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58816"/>
        <c:crosses val="autoZero"/>
        <c:crossBetween val="midCat"/>
        <c:majorUnit val="20"/>
      </c:valAx>
      <c:spPr>
        <a:solidFill>
          <a:schemeClr val="bg1"/>
        </a:solidFill>
        <a:ln>
          <a:noFill/>
        </a:ln>
        <a:effectLst/>
      </c:spPr>
    </c:plotArea>
    <c:plotVisOnly val="1"/>
    <c:dispBlanksAs val="gap"/>
    <c:showDLblsOverMax val="0"/>
  </c:chart>
  <c:spPr>
    <a:solidFill>
      <a:schemeClr val="accent3">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national</a:t>
            </a:r>
          </a:p>
        </c:rich>
      </c:tx>
      <c:layout>
        <c:manualLayout>
          <c:xMode val="edge"/>
          <c:yMode val="edge"/>
          <c:x val="0.48676198933212872"/>
          <c:y val="2.5964662162944952E-2"/>
        </c:manualLayout>
      </c:layout>
      <c:overlay val="0"/>
      <c:spPr>
        <a:noFill/>
        <a:ln>
          <a:noFill/>
        </a:ln>
        <a:effectLst/>
      </c:spPr>
    </c:title>
    <c:autoTitleDeleted val="0"/>
    <c:plotArea>
      <c:layout>
        <c:manualLayout>
          <c:layoutTarget val="inner"/>
          <c:xMode val="edge"/>
          <c:yMode val="edge"/>
          <c:x val="0.34787892112113128"/>
          <c:y val="0.14129103660335879"/>
          <c:w val="0.60544076892490839"/>
          <c:h val="0.75831976605907536"/>
        </c:manualLayout>
      </c:layout>
      <c:scatterChart>
        <c:scatterStyle val="lineMarker"/>
        <c:varyColors val="0"/>
        <c:ser>
          <c:idx val="0"/>
          <c:order val="0"/>
          <c:tx>
            <c:v>Facility estimates</c:v>
          </c:tx>
          <c:spPr>
            <a:ln>
              <a:solidFill>
                <a:srgbClr val="C0C0C0"/>
              </a:solidFill>
              <a:prstDash val="sysDot"/>
            </a:ln>
          </c:spPr>
          <c:marker>
            <c:symbol val="none"/>
          </c:marker>
          <c:dPt>
            <c:idx val="7"/>
            <c:bubble3D val="0"/>
            <c:extLst>
              <c:ext xmlns:c16="http://schemas.microsoft.com/office/drawing/2014/chart" uri="{C3380CC4-5D6E-409C-BE32-E72D297353CC}">
                <c16:uniqueId val="{00000000-68E3-4103-9A58-95A15401BDEA}"/>
              </c:ext>
            </c:extLst>
          </c:dPt>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Estimates!$O$4:$O$23</c:f>
              <c:numCache>
                <c:formatCode>0.0</c:formatCode>
                <c:ptCount val="20"/>
                <c:pt idx="0">
                  <c:v>#N/A</c:v>
                </c:pt>
                <c:pt idx="1">
                  <c:v>#N/A</c:v>
                </c:pt>
                <c:pt idx="2">
                  <c:v>#N/A</c:v>
                </c:pt>
                <c:pt idx="3">
                  <c:v>#N/A</c:v>
                </c:pt>
                <c:pt idx="4">
                  <c:v>#N/A</c:v>
                </c:pt>
                <c:pt idx="5">
                  <c:v>#N/A</c:v>
                </c:pt>
                <c:pt idx="6">
                  <c:v>#N/A</c:v>
                </c:pt>
                <c:pt idx="7">
                  <c:v>#N/A</c:v>
                </c:pt>
                <c:pt idx="8">
                  <c:v>#N/A</c:v>
                </c:pt>
                <c:pt idx="9">
                  <c:v>#N/A</c:v>
                </c:pt>
                <c:pt idx="10">
                  <c:v>24.3</c:v>
                </c:pt>
                <c:pt idx="11">
                  <c:v>24.3</c:v>
                </c:pt>
                <c:pt idx="12">
                  <c:v>24.3</c:v>
                </c:pt>
                <c:pt idx="13">
                  <c:v>24.3</c:v>
                </c:pt>
                <c:pt idx="14">
                  <c:v>24.3</c:v>
                </c:pt>
                <c:pt idx="15">
                  <c:v>24.3</c:v>
                </c:pt>
                <c:pt idx="16">
                  <c:v>24.3</c:v>
                </c:pt>
                <c:pt idx="17">
                  <c:v>24.3</c:v>
                </c:pt>
                <c:pt idx="18">
                  <c:v>24.3</c:v>
                </c:pt>
                <c:pt idx="19">
                  <c:v>24.3</c:v>
                </c:pt>
              </c:numCache>
            </c:numRef>
          </c:yVal>
          <c:smooth val="0"/>
          <c:extLst>
            <c:ext xmlns:c16="http://schemas.microsoft.com/office/drawing/2014/chart" uri="{C3380CC4-5D6E-409C-BE32-E72D297353CC}">
              <c16:uniqueId val="{00000001-68E3-4103-9A58-95A15401BDEA}"/>
            </c:ext>
          </c:extLst>
        </c:ser>
        <c:ser>
          <c:idx val="3"/>
          <c:order val="1"/>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A3-4530-B4C4-066C3F306FD9}"/>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9A3-4530-B4C4-066C3F306FD9}"/>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A3-4530-B4C4-066C3F306FD9}"/>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9A3-4530-B4C4-066C3F306FD9}"/>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A3-4530-B4C4-066C3F306FD9}"/>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A3-4530-B4C4-066C3F306FD9}"/>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9A3-4530-B4C4-066C3F306FD9}"/>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9A3-4530-B4C4-066C3F306FD9}"/>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9A3-4530-B4C4-066C3F306FD9}"/>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37-43D5-8F87-38E708183F1F}"/>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837-43D5-8F87-38E708183F1F}"/>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37-43D5-8F87-38E708183F1F}"/>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837-43D5-8F87-38E708183F1F}"/>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837-43D5-8F87-38E708183F1F}"/>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837-43D5-8F87-38E708183F1F}"/>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837-43D5-8F87-38E708183F1F}"/>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837-43D5-8F87-38E708183F1F}"/>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837-43D5-8F87-38E708183F1F}"/>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837-43D5-8F87-38E708183F1F}"/>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837-43D5-8F87-38E708183F1F}"/>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837-43D5-8F87-38E708183F1F}"/>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837-43D5-8F87-38E708183F1F}"/>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56D-4D53-A31A-B6933A72F0D1}"/>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56D-4D53-A31A-B6933A72F0D1}"/>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6D-4D53-A31A-B6933A72F0D1}"/>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56D-4D53-A31A-B6933A72F0D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Data'!$AZ$6:$AZ$100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23.075059832206822</c:v>
                </c:pt>
                <c:pt idx="22">
                  <c:v>#N/A</c:v>
                </c:pt>
                <c:pt idx="23">
                  <c:v>25.470291351227345</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68E3-4103-9A58-95A15401BDEA}"/>
            </c:ext>
          </c:extLst>
        </c:ser>
        <c:ser>
          <c:idx val="1"/>
          <c:order val="2"/>
          <c:tx>
            <c:v>With water estimates</c:v>
          </c:tx>
          <c:spPr>
            <a:ln w="19050" cap="rnd">
              <a:solidFill>
                <a:srgbClr val="7F7F7F"/>
              </a:solidFill>
              <a:prstDash val="sysDash"/>
              <a:round/>
            </a:ln>
            <a:effectLst/>
          </c:spPr>
          <c:marker>
            <c:symbol val="none"/>
          </c:marker>
          <c:dLbls>
            <c:dLbl>
              <c:idx val="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647-467C-8810-9DCFD3FD5331}"/>
                </c:ext>
              </c:extLst>
            </c:dLbl>
            <c:dLbl>
              <c:idx val="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647-467C-8810-9DCFD3FD5331}"/>
                </c:ext>
              </c:extLst>
            </c:dLbl>
            <c:dLbl>
              <c:idx val="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647-467C-8810-9DCFD3FD5331}"/>
                </c:ext>
              </c:extLst>
            </c:dLbl>
            <c:dLbl>
              <c:idx val="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647-467C-8810-9DCFD3FD5331}"/>
                </c:ext>
              </c:extLst>
            </c:dLbl>
            <c:dLbl>
              <c:idx val="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647-467C-8810-9DCFD3FD5331}"/>
                </c:ext>
              </c:extLst>
            </c:dLbl>
            <c:dLbl>
              <c:idx val="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647-467C-8810-9DCFD3FD5331}"/>
                </c:ext>
              </c:extLst>
            </c:dLbl>
            <c:dLbl>
              <c:idx val="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647-467C-8810-9DCFD3FD5331}"/>
                </c:ext>
              </c:extLst>
            </c:dLbl>
            <c:dLbl>
              <c:idx val="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647-467C-8810-9DCFD3FD5331}"/>
                </c:ext>
              </c:extLst>
            </c:dLbl>
            <c:dLbl>
              <c:idx val="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647-467C-8810-9DCFD3FD5331}"/>
                </c:ext>
              </c:extLst>
            </c:dLbl>
            <c:dLbl>
              <c:idx val="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647-467C-8810-9DCFD3FD5331}"/>
                </c:ext>
              </c:extLst>
            </c:dLbl>
            <c:dLbl>
              <c:idx val="1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647-467C-8810-9DCFD3FD5331}"/>
                </c:ext>
              </c:extLst>
            </c:dLbl>
            <c:dLbl>
              <c:idx val="1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647-467C-8810-9DCFD3FD5331}"/>
                </c:ext>
              </c:extLst>
            </c:dLbl>
            <c:dLbl>
              <c:idx val="1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647-467C-8810-9DCFD3FD5331}"/>
                </c:ext>
              </c:extLst>
            </c:dLbl>
            <c:dLbl>
              <c:idx val="1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647-467C-8810-9DCFD3FD5331}"/>
                </c:ext>
              </c:extLst>
            </c:dLbl>
            <c:dLbl>
              <c:idx val="1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647-467C-8810-9DCFD3FD5331}"/>
                </c:ext>
              </c:extLst>
            </c:dLbl>
            <c:dLbl>
              <c:idx val="1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647-467C-8810-9DCFD3FD5331}"/>
                </c:ext>
              </c:extLst>
            </c:dLbl>
            <c:dLbl>
              <c:idx val="1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E647-467C-8810-9DCFD3FD5331}"/>
                </c:ext>
              </c:extLst>
            </c:dLbl>
            <c:dLbl>
              <c:idx val="1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E647-467C-8810-9DCFD3FD5331}"/>
                </c:ext>
              </c:extLst>
            </c:dLbl>
            <c:dLbl>
              <c:idx val="1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647-467C-8810-9DCFD3FD5331}"/>
                </c:ext>
              </c:extLst>
            </c:dLbl>
            <c:dLbl>
              <c:idx val="1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E647-467C-8810-9DCFD3FD5331}"/>
                </c:ext>
              </c:extLst>
            </c:dLbl>
            <c:dLbl>
              <c:idx val="2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647-467C-8810-9DCFD3FD5331}"/>
                </c:ext>
              </c:extLst>
            </c:dLbl>
            <c:dLbl>
              <c:idx val="2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647-467C-8810-9DCFD3FD5331}"/>
                </c:ext>
              </c:extLst>
            </c:dLbl>
            <c:dLbl>
              <c:idx val="2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647-467C-8810-9DCFD3FD5331}"/>
                </c:ext>
              </c:extLst>
            </c:dLbl>
            <c:dLbl>
              <c:idx val="2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647-467C-8810-9DCFD3FD5331}"/>
                </c:ext>
              </c:extLst>
            </c:dLbl>
            <c:dLbl>
              <c:idx val="2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647-467C-8810-9DCFD3FD5331}"/>
                </c:ext>
              </c:extLst>
            </c:dLbl>
            <c:dLbl>
              <c:idx val="2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647-467C-8810-9DCFD3FD5331}"/>
                </c:ext>
              </c:extLst>
            </c:dLbl>
            <c:dLbl>
              <c:idx val="2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647-467C-8810-9DCFD3FD5331}"/>
                </c:ext>
              </c:extLst>
            </c:dLbl>
            <c:dLbl>
              <c:idx val="2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647-467C-8810-9DCFD3FD5331}"/>
                </c:ext>
              </c:extLst>
            </c:dLbl>
            <c:dLbl>
              <c:idx val="2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647-467C-8810-9DCFD3FD5331}"/>
                </c:ext>
              </c:extLst>
            </c:dLbl>
            <c:dLbl>
              <c:idx val="2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E647-467C-8810-9DCFD3FD5331}"/>
                </c:ext>
              </c:extLst>
            </c:dLbl>
            <c:dLbl>
              <c:idx val="3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E647-467C-8810-9DCFD3FD5331}"/>
                </c:ext>
              </c:extLst>
            </c:dLbl>
            <c:dLbl>
              <c:idx val="3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E647-467C-8810-9DCFD3FD5331}"/>
                </c:ext>
              </c:extLst>
            </c:dLbl>
            <c:dLbl>
              <c:idx val="3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E647-467C-8810-9DCFD3FD5331}"/>
                </c:ext>
              </c:extLst>
            </c:dLbl>
            <c:dLbl>
              <c:idx val="3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E647-467C-8810-9DCFD3FD5331}"/>
                </c:ext>
              </c:extLst>
            </c:dLbl>
            <c:dLbl>
              <c:idx val="3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647-467C-8810-9DCFD3FD5331}"/>
                </c:ext>
              </c:extLst>
            </c:dLbl>
            <c:dLbl>
              <c:idx val="3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E647-467C-8810-9DCFD3FD5331}"/>
                </c:ext>
              </c:extLst>
            </c:dLbl>
            <c:dLbl>
              <c:idx val="3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E647-467C-8810-9DCFD3FD5331}"/>
                </c:ext>
              </c:extLst>
            </c:dLbl>
            <c:dLbl>
              <c:idx val="37"/>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E647-467C-8810-9DCFD3FD5331}"/>
                </c:ext>
              </c:extLst>
            </c:dLbl>
            <c:dLbl>
              <c:idx val="38"/>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E647-467C-8810-9DCFD3FD5331}"/>
                </c:ext>
              </c:extLst>
            </c:dLbl>
            <c:dLbl>
              <c:idx val="39"/>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E647-467C-8810-9DCFD3FD5331}"/>
                </c:ext>
              </c:extLst>
            </c:dLbl>
            <c:dLbl>
              <c:idx val="40"/>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E647-467C-8810-9DCFD3FD5331}"/>
                </c:ext>
              </c:extLst>
            </c:dLbl>
            <c:dLbl>
              <c:idx val="41"/>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E647-467C-8810-9DCFD3FD5331}"/>
                </c:ext>
              </c:extLst>
            </c:dLbl>
            <c:dLbl>
              <c:idx val="42"/>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B-E647-467C-8810-9DCFD3FD5331}"/>
                </c:ext>
              </c:extLst>
            </c:dLbl>
            <c:dLbl>
              <c:idx val="43"/>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C-E647-467C-8810-9DCFD3FD5331}"/>
                </c:ext>
              </c:extLst>
            </c:dLbl>
            <c:dLbl>
              <c:idx val="44"/>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D-E647-467C-8810-9DCFD3FD5331}"/>
                </c:ext>
              </c:extLst>
            </c:dLbl>
            <c:dLbl>
              <c:idx val="45"/>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E-E647-467C-8810-9DCFD3FD5331}"/>
                </c:ext>
              </c:extLst>
            </c:dLbl>
            <c:dLbl>
              <c:idx val="46"/>
              <c:tx>
                <c:rich>
                  <a:bodyPr/>
                  <a:lstStyle/>
                  <a:p>
                    <a:endParaRPr lang="en-US"/>
                  </a:p>
                </c:rich>
              </c:tx>
              <c:dLblPos val="t"/>
              <c:showLegendKey val="0"/>
              <c:showVal val="0"/>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F-E647-467C-8810-9DCFD3FD53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50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Estimates!$P$4:$P$23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20.100000000000001</c:v>
                </c:pt>
                <c:pt idx="14">
                  <c:v>20.100000000000001</c:v>
                </c:pt>
                <c:pt idx="15">
                  <c:v>20.100000000000001</c:v>
                </c:pt>
                <c:pt idx="16">
                  <c:v>20.100000000000001</c:v>
                </c:pt>
                <c:pt idx="17">
                  <c:v>20.100000000000001</c:v>
                </c:pt>
                <c:pt idx="18">
                  <c:v>20.100000000000001</c:v>
                </c:pt>
                <c:pt idx="19">
                  <c:v>20.100000000000001</c:v>
                </c:pt>
              </c:numCache>
            </c:numRef>
          </c:yVal>
          <c:smooth val="0"/>
          <c:extLst>
            <c:ext xmlns:c16="http://schemas.microsoft.com/office/drawing/2014/chart" uri="{C3380CC4-5D6E-409C-BE32-E72D297353CC}">
              <c16:uniqueId val="{00000030-E647-467C-8810-9DCFD3FD5331}"/>
            </c:ext>
          </c:extLst>
        </c:ser>
        <c:ser>
          <c:idx val="4"/>
          <c:order val="3"/>
          <c:tx>
            <c:v>With water datapoints</c:v>
          </c:tx>
          <c:spPr>
            <a:ln w="19050">
              <a:noFill/>
            </a:ln>
          </c:spPr>
          <c:marker>
            <c:symbol val="circle"/>
            <c:size val="5"/>
            <c:spPr>
              <a:solidFill>
                <a:srgbClr val="7F7F7F"/>
              </a:solidFill>
              <a:ln>
                <a:solidFill>
                  <a:srgbClr val="7F7F7F"/>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9A3-4530-B4C4-066C3F306FD9}"/>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9A3-4530-B4C4-066C3F306FD9}"/>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9A3-4530-B4C4-066C3F306FD9}"/>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9A3-4530-B4C4-066C3F306FD9}"/>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9A3-4530-B4C4-066C3F306FD9}"/>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9A3-4530-B4C4-066C3F306FD9}"/>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69A3-4530-B4C4-066C3F306FD9}"/>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69A3-4530-B4C4-066C3F306FD9}"/>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69A3-4530-B4C4-066C3F306FD9}"/>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837-43D5-8F87-38E708183F1F}"/>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837-43D5-8F87-38E708183F1F}"/>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837-43D5-8F87-38E708183F1F}"/>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837-43D5-8F87-38E708183F1F}"/>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837-43D5-8F87-38E708183F1F}"/>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1837-43D5-8F87-38E708183F1F}"/>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837-43D5-8F87-38E708183F1F}"/>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1837-43D5-8F87-38E708183F1F}"/>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1837-43D5-8F87-38E708183F1F}"/>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1837-43D5-8F87-38E708183F1F}"/>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1837-43D5-8F87-38E708183F1F}"/>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1837-43D5-8F87-38E708183F1F}"/>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1837-43D5-8F87-38E708183F1F}"/>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56D-4D53-A31A-B6933A72F0D1}"/>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56D-4D53-A31A-B6933A72F0D1}"/>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56D-4D53-A31A-B6933A72F0D1}"/>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56D-4D53-A31A-B6933A72F0D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Data'!$BA$6:$BA$100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20.124340445056205</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1-ADC4-48CB-9B8F-3B9687B4C5E4}"/>
            </c:ext>
          </c:extLst>
        </c:ser>
        <c:ser>
          <c:idx val="2"/>
          <c:order val="4"/>
          <c:tx>
            <c:v>Basic estimates</c:v>
          </c:tx>
          <c:spPr>
            <a:ln w="19050" cap="rnd">
              <a:solidFill>
                <a:srgbClr val="AB47BC"/>
              </a:solidFill>
              <a:round/>
            </a:ln>
            <a:effectLst/>
          </c:spPr>
          <c:marker>
            <c:symbol val="none"/>
          </c:marker>
          <c:xVal>
            <c:numRef>
              <c:f>Estimates!$B$4:$B$23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Estimates!$Q$4:$Q$23</c:f>
              <c:numCache>
                <c:formatCode>0.0</c:formatCode>
                <c:ptCount val="20"/>
                <c:pt idx="0">
                  <c:v>#N/A</c:v>
                </c:pt>
                <c:pt idx="1">
                  <c:v>#N/A</c:v>
                </c:pt>
                <c:pt idx="2">
                  <c:v>#N/A</c:v>
                </c:pt>
                <c:pt idx="3">
                  <c:v>#N/A</c:v>
                </c:pt>
                <c:pt idx="4">
                  <c:v>#N/A</c:v>
                </c:pt>
                <c:pt idx="5">
                  <c:v>#N/A</c:v>
                </c:pt>
                <c:pt idx="6">
                  <c:v>#N/A</c:v>
                </c:pt>
                <c:pt idx="7">
                  <c:v>#N/A</c:v>
                </c:pt>
                <c:pt idx="8">
                  <c:v>#N/A</c:v>
                </c:pt>
                <c:pt idx="9">
                  <c:v>#N/A</c:v>
                </c:pt>
                <c:pt idx="10">
                  <c:v>5.4</c:v>
                </c:pt>
                <c:pt idx="11">
                  <c:v>5.4</c:v>
                </c:pt>
                <c:pt idx="12">
                  <c:v>5.4</c:v>
                </c:pt>
                <c:pt idx="13">
                  <c:v>5.4</c:v>
                </c:pt>
                <c:pt idx="14">
                  <c:v>5.4</c:v>
                </c:pt>
                <c:pt idx="15">
                  <c:v>5.4</c:v>
                </c:pt>
                <c:pt idx="16">
                  <c:v>5.4</c:v>
                </c:pt>
                <c:pt idx="17">
                  <c:v>5.4</c:v>
                </c:pt>
                <c:pt idx="18">
                  <c:v>5.4</c:v>
                </c:pt>
                <c:pt idx="19">
                  <c:v>5.4</c:v>
                </c:pt>
              </c:numCache>
            </c:numRef>
          </c:yVal>
          <c:smooth val="0"/>
          <c:extLst>
            <c:ext xmlns:c16="http://schemas.microsoft.com/office/drawing/2014/chart" uri="{C3380CC4-5D6E-409C-BE32-E72D297353CC}">
              <c16:uniqueId val="{00000031-E647-467C-8810-9DCFD3FD5331}"/>
            </c:ext>
          </c:extLst>
        </c:ser>
        <c:ser>
          <c:idx val="5"/>
          <c:order val="5"/>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69A3-4530-B4C4-066C3F306FD9}"/>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69A3-4530-B4C4-066C3F306FD9}"/>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69A3-4530-B4C4-066C3F306FD9}"/>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69A3-4530-B4C4-066C3F306FD9}"/>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69A3-4530-B4C4-066C3F306FD9}"/>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69A3-4530-B4C4-066C3F306FD9}"/>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69A3-4530-B4C4-066C3F306FD9}"/>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69A3-4530-B4C4-066C3F306FD9}"/>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69A3-4530-B4C4-066C3F306FD9}"/>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1837-43D5-8F87-38E708183F1F}"/>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1837-43D5-8F87-38E708183F1F}"/>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1837-43D5-8F87-38E708183F1F}"/>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1837-43D5-8F87-38E708183F1F}"/>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1837-43D5-8F87-38E708183F1F}"/>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1837-43D5-8F87-38E708183F1F}"/>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1837-43D5-8F87-38E708183F1F}"/>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1837-43D5-8F87-38E708183F1F}"/>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1837-43D5-8F87-38E708183F1F}"/>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1837-43D5-8F87-38E708183F1F}"/>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1837-43D5-8F87-38E708183F1F}"/>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1837-43D5-8F87-38E708183F1F}"/>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1837-43D5-8F87-38E708183F1F}"/>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56D-4D53-A31A-B6933A72F0D1}"/>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56D-4D53-A31A-B6933A72F0D1}"/>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56D-4D53-A31A-B6933A72F0D1}"/>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56D-4D53-A31A-B6933A72F0D1}"/>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Data'!$BB$6:$BB$100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5.5328038292612378</c:v>
                </c:pt>
                <c:pt idx="22">
                  <c:v>#N/A</c:v>
                </c:pt>
                <c:pt idx="23">
                  <c:v>5.2594631796283551</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ADC4-48CB-9B8F-3B9687B4C5E4}"/>
            </c:ext>
          </c:extLst>
        </c:ser>
        <c:dLbls>
          <c:showLegendKey val="0"/>
          <c:showVal val="0"/>
          <c:showCatName val="0"/>
          <c:showSerName val="0"/>
          <c:showPercent val="0"/>
          <c:showBubbleSize val="0"/>
        </c:dLbls>
        <c:axId val="99118080"/>
        <c:axId val="99148544"/>
      </c:scatterChart>
      <c:valAx>
        <c:axId val="991180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48544"/>
        <c:crosses val="autoZero"/>
        <c:crossBetween val="midCat"/>
        <c:majorUnit val="5"/>
      </c:valAx>
      <c:valAx>
        <c:axId val="99148544"/>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118080"/>
        <c:crosses val="autoZero"/>
        <c:crossBetween val="midCat"/>
        <c:majorUnit val="20"/>
      </c:valAx>
      <c:spPr>
        <a:solidFill>
          <a:schemeClr val="bg1"/>
        </a:solidFill>
        <a:ln>
          <a:noFill/>
        </a:ln>
        <a:effectLst/>
      </c:spPr>
    </c:plotArea>
    <c:legend>
      <c:legendPos val="l"/>
      <c:layout>
        <c:manualLayout>
          <c:xMode val="edge"/>
          <c:yMode val="edge"/>
          <c:x val="0"/>
          <c:y val="0.35103303236587141"/>
          <c:w val="0.302961210239164"/>
          <c:h val="0.35680148073537926"/>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urban</a:t>
            </a:r>
          </a:p>
        </c:rich>
      </c:tx>
      <c:overlay val="0"/>
      <c:spPr>
        <a:noFill/>
        <a:ln>
          <a:noFill/>
        </a:ln>
        <a:effectLst/>
      </c:spPr>
    </c:title>
    <c:autoTitleDeleted val="0"/>
    <c:plotArea>
      <c:layout/>
      <c:scatterChart>
        <c:scatterStyle val="lineMarker"/>
        <c:varyColors val="0"/>
        <c:ser>
          <c:idx val="1"/>
          <c:order val="0"/>
          <c:tx>
            <c:v>With water estimates</c:v>
          </c:tx>
          <c:spPr>
            <a:ln w="19050">
              <a:solidFill>
                <a:srgbClr val="7F7F7F"/>
              </a:solidFill>
              <a:prstDash val="sysDash"/>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Estimates!$P$24:$P$43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039B-4DBF-9B2C-652716CA2798}"/>
            </c:ext>
          </c:extLst>
        </c:ser>
        <c:ser>
          <c:idx val="2"/>
          <c:order val="1"/>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6-039B-4DBF-9B2C-652716CA2798}"/>
              </c:ext>
            </c:extLst>
          </c:dPt>
          <c:dPt>
            <c:idx val="3"/>
            <c:bubble3D val="0"/>
            <c:extLst>
              <c:ext xmlns:c16="http://schemas.microsoft.com/office/drawing/2014/chart" uri="{C3380CC4-5D6E-409C-BE32-E72D297353CC}">
                <c16:uniqueId val="{00000005-039B-4DBF-9B2C-652716CA2798}"/>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862-45F3-A36D-F58DA407A151}"/>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39B-4DBF-9B2C-652716CA2798}"/>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862-45F3-A36D-F58DA407A151}"/>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39B-4DBF-9B2C-652716CA2798}"/>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862-45F3-A36D-F58DA407A151}"/>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862-45F3-A36D-F58DA407A151}"/>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862-45F3-A36D-F58DA407A151}"/>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862-45F3-A36D-F58DA407A151}"/>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862-45F3-A36D-F58DA407A151}"/>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7C0-4111-841E-36DFD9C3499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C0-4111-841E-36DFD9C3499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7C0-4111-841E-36DFD9C3499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C0-4111-841E-36DFD9C3499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7C0-4111-841E-36DFD9C3499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7C0-4111-841E-36DFD9C3499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7C0-4111-841E-36DFD9C3499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7C0-4111-841E-36DFD9C3499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7C0-4111-841E-36DFD9C3499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C0-4111-841E-36DFD9C3499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7C0-4111-841E-36DFD9C3499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7C0-4111-841E-36DFD9C3499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7C0-4111-841E-36DFD9C3499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3B6C-4B32-BFE7-584B64495BB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3B6C-4B32-BFE7-584B64495BB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3B6C-4B32-BFE7-584B64495BB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3B6C-4B32-BFE7-584B64495B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Data'!$BD$6:$BD$100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39B-4DBF-9B2C-652716CA2798}"/>
            </c:ext>
          </c:extLst>
        </c:ser>
        <c:ser>
          <c:idx val="0"/>
          <c:order val="2"/>
          <c:tx>
            <c:v>Basic estimates</c:v>
          </c:tx>
          <c:spPr>
            <a:ln>
              <a:solidFill>
                <a:srgbClr val="AB47BC"/>
              </a:solidFill>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Estimates!$Q$24:$Q$43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2-039B-4DBF-9B2C-652716CA2798}"/>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862-45F3-A36D-F58DA407A151}"/>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862-45F3-A36D-F58DA407A151}"/>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862-45F3-A36D-F58DA407A151}"/>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862-45F3-A36D-F58DA407A151}"/>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862-45F3-A36D-F58DA407A151}"/>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862-45F3-A36D-F58DA407A151}"/>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862-45F3-A36D-F58DA407A151}"/>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862-45F3-A36D-F58DA407A151}"/>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862-45F3-A36D-F58DA407A151}"/>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7C0-4111-841E-36DFD9C3499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7C0-4111-841E-36DFD9C3499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7C0-4111-841E-36DFD9C3499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7C0-4111-841E-36DFD9C3499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7C0-4111-841E-36DFD9C3499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7C0-4111-841E-36DFD9C3499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7C0-4111-841E-36DFD9C3499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7C0-4111-841E-36DFD9C3499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7C0-4111-841E-36DFD9C3499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7C0-4111-841E-36DFD9C3499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7C0-4111-841E-36DFD9C3499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7C0-4111-841E-36DFD9C3499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7C0-4111-841E-36DFD9C3499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B6C-4B32-BFE7-584B64495BB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B6C-4B32-BFE7-584B64495BB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B6C-4B32-BFE7-584B64495BB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B6C-4B32-BFE7-584B64495B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Data'!$BE$6:$BE$100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039B-4DBF-9B2C-652716CA2798}"/>
            </c:ext>
          </c:extLst>
        </c:ser>
        <c:ser>
          <c:idx val="4"/>
          <c:order val="4"/>
          <c:tx>
            <c:v>Facility estimates</c:v>
          </c:tx>
          <c:spPr>
            <a:ln>
              <a:solidFill>
                <a:srgbClr val="C0C0C0"/>
              </a:solidFill>
              <a:prstDash val="sysDot"/>
            </a:ln>
          </c:spPr>
          <c:marker>
            <c:symbol val="none"/>
          </c:marker>
          <c:xVal>
            <c:numRef>
              <c:f>Estimates!$B$24:$B$43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Estimates!$O$24:$O$43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3-A9CF-4419-80EC-503C2B7FD27C}"/>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A9CF-4419-80EC-503C2B7FD27C}"/>
              </c:ext>
            </c:extLst>
          </c:dPt>
          <c:dPt>
            <c:idx val="3"/>
            <c:bubble3D val="0"/>
            <c:extLst>
              <c:ext xmlns:c16="http://schemas.microsoft.com/office/drawing/2014/chart" uri="{C3380CC4-5D6E-409C-BE32-E72D297353CC}">
                <c16:uniqueId val="{00000007-A9CF-4419-80EC-503C2B7FD27C}"/>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862-45F3-A36D-F58DA407A151}"/>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9CF-4419-80EC-503C2B7FD27C}"/>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862-45F3-A36D-F58DA407A151}"/>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9CF-4419-80EC-503C2B7FD27C}"/>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D862-45F3-A36D-F58DA407A151}"/>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D862-45F3-A36D-F58DA407A151}"/>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D862-45F3-A36D-F58DA407A151}"/>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D862-45F3-A36D-F58DA407A151}"/>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D862-45F3-A36D-F58DA407A151}"/>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7C0-4111-841E-36DFD9C34990}"/>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07C0-4111-841E-36DFD9C34990}"/>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07C0-4111-841E-36DFD9C34990}"/>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7C0-4111-841E-36DFD9C34990}"/>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7C0-4111-841E-36DFD9C34990}"/>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7C0-4111-841E-36DFD9C34990}"/>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07C0-4111-841E-36DFD9C34990}"/>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07C0-4111-841E-36DFD9C34990}"/>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7C0-4111-841E-36DFD9C34990}"/>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07C0-4111-841E-36DFD9C34990}"/>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07C0-4111-841E-36DFD9C34990}"/>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07C0-4111-841E-36DFD9C34990}"/>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07C0-4111-841E-36DFD9C34990}"/>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B6C-4B32-BFE7-584B64495BB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6C-4B32-BFE7-584B64495BB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B6C-4B32-BFE7-584B64495BB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6C-4B32-BFE7-584B64495BB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Data'!$BC$6:$BC$100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A9CF-4419-80EC-503C2B7FD27C}"/>
            </c:ext>
          </c:extLst>
        </c:ser>
        <c:dLbls>
          <c:showLegendKey val="0"/>
          <c:showVal val="0"/>
          <c:showCatName val="0"/>
          <c:showSerName val="0"/>
          <c:showPercent val="0"/>
          <c:showBubbleSize val="0"/>
        </c:dLbls>
        <c:axId val="113652480"/>
        <c:axId val="113654016"/>
      </c:scatterChart>
      <c:valAx>
        <c:axId val="11365248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4016"/>
        <c:crosses val="autoZero"/>
        <c:crossBetween val="midCat"/>
        <c:majorUnit val="5"/>
      </c:valAx>
      <c:valAx>
        <c:axId val="11365401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65248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rural</a:t>
            </a:r>
          </a:p>
        </c:rich>
      </c:tx>
      <c:layout>
        <c:manualLayout>
          <c:xMode val="edge"/>
          <c:yMode val="edge"/>
          <c:x val="0.29245071684587814"/>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Estimates!$P$44:$P$63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3.1</c:v>
                </c:pt>
                <c:pt idx="14">
                  <c:v>3.1</c:v>
                </c:pt>
                <c:pt idx="15">
                  <c:v>3.1</c:v>
                </c:pt>
                <c:pt idx="16">
                  <c:v>3.1</c:v>
                </c:pt>
                <c:pt idx="17">
                  <c:v>3.1</c:v>
                </c:pt>
                <c:pt idx="18">
                  <c:v>3.1</c:v>
                </c:pt>
                <c:pt idx="19">
                  <c:v>3.1</c:v>
                </c:pt>
              </c:numCache>
            </c:numRef>
          </c:yVal>
          <c:smooth val="0"/>
          <c:extLst>
            <c:ext xmlns:c16="http://schemas.microsoft.com/office/drawing/2014/chart" uri="{C3380CC4-5D6E-409C-BE32-E72D297353CC}">
              <c16:uniqueId val="{00000000-F76F-43D2-BE27-F78F808FF620}"/>
            </c:ext>
          </c:extLst>
        </c:ser>
        <c:ser>
          <c:idx val="1"/>
          <c:order val="1"/>
          <c:tx>
            <c:v>Basic estimates</c:v>
          </c:tx>
          <c:spPr>
            <a:ln>
              <a:solidFill>
                <a:srgbClr val="AB47BC"/>
              </a:solidFill>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Estimates!$Q$44:$Q$63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1</c:v>
                </c:pt>
                <c:pt idx="14">
                  <c:v>1</c:v>
                </c:pt>
                <c:pt idx="15">
                  <c:v>1</c:v>
                </c:pt>
                <c:pt idx="16">
                  <c:v>1</c:v>
                </c:pt>
                <c:pt idx="17">
                  <c:v>1</c:v>
                </c:pt>
                <c:pt idx="18">
                  <c:v>1</c:v>
                </c:pt>
                <c:pt idx="19">
                  <c:v>1</c:v>
                </c:pt>
              </c:numCache>
            </c:numRef>
          </c:yVal>
          <c:smooth val="0"/>
          <c:extLst>
            <c:ext xmlns:c16="http://schemas.microsoft.com/office/drawing/2014/chart" uri="{C3380CC4-5D6E-409C-BE32-E72D297353CC}">
              <c16:uniqueId val="{00000001-F76F-43D2-BE27-F78F808FF620}"/>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F76F-43D2-BE27-F78F808FF620}"/>
              </c:ext>
            </c:extLst>
          </c:dPt>
          <c:dPt>
            <c:idx val="3"/>
            <c:bubble3D val="0"/>
            <c:extLst>
              <c:ext xmlns:c16="http://schemas.microsoft.com/office/drawing/2014/chart" uri="{C3380CC4-5D6E-409C-BE32-E72D297353CC}">
                <c16:uniqueId val="{00000004-F76F-43D2-BE27-F78F808FF620}"/>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6E2-48FB-AF9F-583D7A88DD46}"/>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6F-43D2-BE27-F78F808FF620}"/>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6E2-48FB-AF9F-583D7A88DD46}"/>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6F-43D2-BE27-F78F808FF620}"/>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6E2-48FB-AF9F-583D7A88DD46}"/>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6E2-48FB-AF9F-583D7A88DD46}"/>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6E2-48FB-AF9F-583D7A88DD46}"/>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6E2-48FB-AF9F-583D7A88DD46}"/>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6E2-48FB-AF9F-583D7A88DD46}"/>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792-4799-82CF-DE440F04E34F}"/>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792-4799-82CF-DE440F04E34F}"/>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792-4799-82CF-DE440F04E34F}"/>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792-4799-82CF-DE440F04E34F}"/>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792-4799-82CF-DE440F04E34F}"/>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792-4799-82CF-DE440F04E34F}"/>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792-4799-82CF-DE440F04E34F}"/>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792-4799-82CF-DE440F04E34F}"/>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792-4799-82CF-DE440F04E34F}"/>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792-4799-82CF-DE440F04E34F}"/>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792-4799-82CF-DE440F04E34F}"/>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792-4799-82CF-DE440F04E34F}"/>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792-4799-82CF-DE440F04E34F}"/>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A8A-4A68-A583-7BD235CF5205}"/>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6A8A-4A68-A583-7BD235CF5205}"/>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6A8A-4A68-A583-7BD235CF5205}"/>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6A8A-4A68-A583-7BD235CF520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Data'!$BG$6:$BG$100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3.0612200000000001</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F76F-43D2-BE27-F78F808FF620}"/>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6E2-48FB-AF9F-583D7A88DD46}"/>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6E2-48FB-AF9F-583D7A88DD46}"/>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6E2-48FB-AF9F-583D7A88DD46}"/>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6E2-48FB-AF9F-583D7A88DD46}"/>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6E2-48FB-AF9F-583D7A88DD46}"/>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6E2-48FB-AF9F-583D7A88DD46}"/>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46E2-48FB-AF9F-583D7A88DD46}"/>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46E2-48FB-AF9F-583D7A88DD46}"/>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46E2-48FB-AF9F-583D7A88DD46}"/>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792-4799-82CF-DE440F04E34F}"/>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792-4799-82CF-DE440F04E34F}"/>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792-4799-82CF-DE440F04E34F}"/>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792-4799-82CF-DE440F04E34F}"/>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792-4799-82CF-DE440F04E34F}"/>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9792-4799-82CF-DE440F04E34F}"/>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9792-4799-82CF-DE440F04E34F}"/>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9792-4799-82CF-DE440F04E34F}"/>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9792-4799-82CF-DE440F04E34F}"/>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9792-4799-82CF-DE440F04E34F}"/>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9792-4799-82CF-DE440F04E34F}"/>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9792-4799-82CF-DE440F04E34F}"/>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9792-4799-82CF-DE440F04E34F}"/>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A8A-4A68-A583-7BD235CF5205}"/>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A8A-4A68-A583-7BD235CF5205}"/>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A8A-4A68-A583-7BD235CF5205}"/>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A8A-4A68-A583-7BD235CF520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Data'!$BH$6:$BH$100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1.02041</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F76F-43D2-BE27-F78F808FF620}"/>
            </c:ext>
          </c:extLst>
        </c:ser>
        <c:ser>
          <c:idx val="4"/>
          <c:order val="4"/>
          <c:tx>
            <c:v>Facility estimate</c:v>
          </c:tx>
          <c:spPr>
            <a:ln>
              <a:solidFill>
                <a:srgbClr val="C0C0C0"/>
              </a:solidFill>
              <a:prstDash val="sysDot"/>
            </a:ln>
          </c:spPr>
          <c:marker>
            <c:symbol val="none"/>
          </c:marker>
          <c:xVal>
            <c:numRef>
              <c:f>Estimates!$B$44:$B$63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Estimates!$O$44:$O$63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4.0999999999999996</c:v>
                </c:pt>
                <c:pt idx="14">
                  <c:v>4.0999999999999996</c:v>
                </c:pt>
                <c:pt idx="15">
                  <c:v>4.0999999999999996</c:v>
                </c:pt>
                <c:pt idx="16">
                  <c:v>4.0999999999999996</c:v>
                </c:pt>
                <c:pt idx="17">
                  <c:v>4.0999999999999996</c:v>
                </c:pt>
                <c:pt idx="18">
                  <c:v>4.0999999999999996</c:v>
                </c:pt>
                <c:pt idx="19">
                  <c:v>4.0999999999999996</c:v>
                </c:pt>
              </c:numCache>
            </c:numRef>
          </c:yVal>
          <c:smooth val="0"/>
          <c:extLst>
            <c:ext xmlns:c16="http://schemas.microsoft.com/office/drawing/2014/chart" uri="{C3380CC4-5D6E-409C-BE32-E72D297353CC}">
              <c16:uniqueId val="{00000003-DE28-40B1-9CD0-6C08C7A971EB}"/>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DE28-40B1-9CD0-6C08C7A971EB}"/>
              </c:ext>
            </c:extLst>
          </c:dPt>
          <c:dPt>
            <c:idx val="3"/>
            <c:bubble3D val="0"/>
            <c:extLst>
              <c:ext xmlns:c16="http://schemas.microsoft.com/office/drawing/2014/chart" uri="{C3380CC4-5D6E-409C-BE32-E72D297353CC}">
                <c16:uniqueId val="{00000007-DE28-40B1-9CD0-6C08C7A971EB}"/>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46E2-48FB-AF9F-583D7A88DD46}"/>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E28-40B1-9CD0-6C08C7A971EB}"/>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46E2-48FB-AF9F-583D7A88DD46}"/>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E28-40B1-9CD0-6C08C7A971EB}"/>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46E2-48FB-AF9F-583D7A88DD46}"/>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46E2-48FB-AF9F-583D7A88DD46}"/>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46E2-48FB-AF9F-583D7A88DD46}"/>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46E2-48FB-AF9F-583D7A88DD46}"/>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46E2-48FB-AF9F-583D7A88DD46}"/>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9792-4799-82CF-DE440F04E34F}"/>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9792-4799-82CF-DE440F04E34F}"/>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9792-4799-82CF-DE440F04E34F}"/>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9792-4799-82CF-DE440F04E34F}"/>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9792-4799-82CF-DE440F04E34F}"/>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9792-4799-82CF-DE440F04E34F}"/>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9792-4799-82CF-DE440F04E34F}"/>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9792-4799-82CF-DE440F04E34F}"/>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9792-4799-82CF-DE440F04E34F}"/>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9792-4799-82CF-DE440F04E34F}"/>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9792-4799-82CF-DE440F04E34F}"/>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9792-4799-82CF-DE440F04E34F}"/>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9792-4799-82CF-DE440F04E34F}"/>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A8A-4A68-A583-7BD235CF5205}"/>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8A-4A68-A583-7BD235CF5205}"/>
                </c:ext>
              </c:extLst>
            </c:dLbl>
            <c:dLbl>
              <c:idx val="24"/>
              <c:tx>
                <c:rich>
                  <a:bodyPr/>
                  <a:lstStyle/>
                  <a:p>
                    <a:pPr>
                      <a:defRPr sz="600" b="0" i="0">
                        <a:solidFill>
                          <a:srgbClr val="000000"/>
                        </a:solidFill>
                        <a:latin typeface="Arial"/>
                        <a:ea typeface="Arial"/>
                        <a:cs typeface="Arial"/>
                      </a:defRPr>
                    </a:pPr>
                    <a:r>
                      <a:rPr lang="en-US"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A8A-4A68-A583-7BD235CF5205}"/>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A8A-4A68-A583-7BD235CF5205}"/>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Data'!$BF$6:$BF$100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4.0816299999999996</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DE28-40B1-9CD0-6C08C7A971EB}"/>
            </c:ext>
          </c:extLst>
        </c:ser>
        <c:dLbls>
          <c:showLegendKey val="0"/>
          <c:showVal val="0"/>
          <c:showCatName val="0"/>
          <c:showSerName val="0"/>
          <c:showPercent val="0"/>
          <c:showBubbleSize val="0"/>
        </c:dLbls>
        <c:axId val="114132864"/>
        <c:axId val="114134400"/>
      </c:scatterChart>
      <c:valAx>
        <c:axId val="114132864"/>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4400"/>
        <c:crosses val="autoZero"/>
        <c:crossBetween val="midCat"/>
        <c:majorUnit val="5"/>
      </c:valAx>
      <c:valAx>
        <c:axId val="114134400"/>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2864"/>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secondary</a:t>
            </a:r>
          </a:p>
        </c:rich>
      </c:tx>
      <c:layout>
        <c:manualLayout>
          <c:xMode val="edge"/>
          <c:yMode val="edge"/>
          <c:x val="0.25431477483325332"/>
          <c:y val="2.5964662162944952E-2"/>
        </c:manualLayout>
      </c:layout>
      <c:overlay val="0"/>
      <c:spPr>
        <a:noFill/>
        <a:ln>
          <a:noFill/>
        </a:ln>
        <a:effectLst/>
      </c:spPr>
    </c:title>
    <c:autoTitleDeleted val="0"/>
    <c:plotArea>
      <c:layout>
        <c:manualLayout>
          <c:layoutTarget val="inner"/>
          <c:xMode val="edge"/>
          <c:yMode val="edge"/>
          <c:x val="7.5138447857666643E-2"/>
          <c:y val="0.14561848029718294"/>
          <c:w val="0.84528164658181171"/>
          <c:h val="0.75831976605907536"/>
        </c:manualLayout>
      </c:layout>
      <c:scatterChart>
        <c:scatterStyle val="lineMarker"/>
        <c:varyColors val="0"/>
        <c:ser>
          <c:idx val="0"/>
          <c:order val="0"/>
          <c:tx>
            <c:v>With water estimates</c:v>
          </c:tx>
          <c:spPr>
            <a:ln>
              <a:solidFill>
                <a:srgbClr val="7F7F7F"/>
              </a:solidFill>
              <a:prstDash val="sysDash"/>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Estimates!$P$104:$P$123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32</c:v>
                </c:pt>
                <c:pt idx="14">
                  <c:v>32</c:v>
                </c:pt>
                <c:pt idx="15">
                  <c:v>32</c:v>
                </c:pt>
                <c:pt idx="16">
                  <c:v>32</c:v>
                </c:pt>
                <c:pt idx="17">
                  <c:v>32</c:v>
                </c:pt>
                <c:pt idx="18">
                  <c:v>32</c:v>
                </c:pt>
                <c:pt idx="19">
                  <c:v>32</c:v>
                </c:pt>
              </c:numCache>
            </c:numRef>
          </c:yVal>
          <c:smooth val="0"/>
          <c:extLst>
            <c:ext xmlns:c16="http://schemas.microsoft.com/office/drawing/2014/chart" uri="{C3380CC4-5D6E-409C-BE32-E72D297353CC}">
              <c16:uniqueId val="{00000000-0985-4435-9EFA-86F965C0C0C4}"/>
            </c:ext>
          </c:extLst>
        </c:ser>
        <c:ser>
          <c:idx val="1"/>
          <c:order val="1"/>
          <c:tx>
            <c:v>Basic estimates</c:v>
          </c:tx>
          <c:spPr>
            <a:ln>
              <a:solidFill>
                <a:srgbClr val="AB47BC"/>
              </a:solidFill>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Estimates!$Q$104:$Q$123</c:f>
              <c:numCache>
                <c:formatCode>0.0</c:formatCode>
                <c:ptCount val="20"/>
                <c:pt idx="0">
                  <c:v>#N/A</c:v>
                </c:pt>
                <c:pt idx="1">
                  <c:v>#N/A</c:v>
                </c:pt>
                <c:pt idx="2">
                  <c:v>#N/A</c:v>
                </c:pt>
                <c:pt idx="3">
                  <c:v>#N/A</c:v>
                </c:pt>
                <c:pt idx="4">
                  <c:v>#N/A</c:v>
                </c:pt>
                <c:pt idx="5">
                  <c:v>#N/A</c:v>
                </c:pt>
                <c:pt idx="6">
                  <c:v>#N/A</c:v>
                </c:pt>
                <c:pt idx="7">
                  <c:v>#N/A</c:v>
                </c:pt>
                <c:pt idx="8">
                  <c:v>#N/A</c:v>
                </c:pt>
                <c:pt idx="9">
                  <c:v>#N/A</c:v>
                </c:pt>
                <c:pt idx="10">
                  <c:v>7.5</c:v>
                </c:pt>
                <c:pt idx="11">
                  <c:v>7.5</c:v>
                </c:pt>
                <c:pt idx="12">
                  <c:v>7.5</c:v>
                </c:pt>
                <c:pt idx="13">
                  <c:v>7.5</c:v>
                </c:pt>
                <c:pt idx="14">
                  <c:v>7.5</c:v>
                </c:pt>
                <c:pt idx="15">
                  <c:v>7.5</c:v>
                </c:pt>
                <c:pt idx="16">
                  <c:v>7.5</c:v>
                </c:pt>
                <c:pt idx="17">
                  <c:v>7.5</c:v>
                </c:pt>
                <c:pt idx="18">
                  <c:v>7.5</c:v>
                </c:pt>
                <c:pt idx="19">
                  <c:v>7.5</c:v>
                </c:pt>
              </c:numCache>
            </c:numRef>
          </c:yVal>
          <c:smooth val="0"/>
          <c:extLst>
            <c:ext xmlns:c16="http://schemas.microsoft.com/office/drawing/2014/chart" uri="{C3380CC4-5D6E-409C-BE32-E72D297353CC}">
              <c16:uniqueId val="{00000001-0985-4435-9EFA-86F965C0C0C4}"/>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3"/>
            <c:bubble3D val="0"/>
            <c:extLst>
              <c:ext xmlns:c16="http://schemas.microsoft.com/office/drawing/2014/chart" uri="{C3380CC4-5D6E-409C-BE32-E72D297353CC}">
                <c16:uniqueId val="{00000004-0985-4435-9EFA-86F965C0C0C4}"/>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17-459D-803A-D6FB8750EC36}"/>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17-459D-803A-D6FB8750EC36}"/>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17-459D-803A-D6FB8750EC36}"/>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985-4435-9EFA-86F965C0C0C4}"/>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E17-459D-803A-D6FB8750EC36}"/>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E17-459D-803A-D6FB8750EC36}"/>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E17-459D-803A-D6FB8750EC36}"/>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E17-459D-803A-D6FB8750EC36}"/>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E17-459D-803A-D6FB8750EC36}"/>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07-4AF3-AECD-CCE16975FD24}"/>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07-4AF3-AECD-CCE16975FD24}"/>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07-4AF3-AECD-CCE16975FD24}"/>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07-4AF3-AECD-CCE16975FD24}"/>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07-4AF3-AECD-CCE16975FD24}"/>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307-4AF3-AECD-CCE16975FD24}"/>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07-4AF3-AECD-CCE16975FD24}"/>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307-4AF3-AECD-CCE16975FD24}"/>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307-4AF3-AECD-CCE16975FD24}"/>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7307-4AF3-AECD-CCE16975FD24}"/>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7307-4AF3-AECD-CCE16975FD24}"/>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7307-4AF3-AECD-CCE16975FD24}"/>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7307-4AF3-AECD-CCE16975FD24}"/>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E31-477D-9BBD-27D24F9CAE8C}"/>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E31-477D-9BBD-27D24F9CAE8C}"/>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E31-477D-9BBD-27D24F9CAE8C}"/>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E31-477D-9BBD-27D24F9CAE8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Data'!$BP$6:$BP$100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32</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0985-4435-9EFA-86F965C0C0C4}"/>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E17-459D-803A-D6FB8750EC36}"/>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8E17-459D-803A-D6FB8750EC36}"/>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E17-459D-803A-D6FB8750EC36}"/>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E17-459D-803A-D6FB8750EC36}"/>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E17-459D-803A-D6FB8750EC36}"/>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E17-459D-803A-D6FB8750EC36}"/>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8E17-459D-803A-D6FB8750EC36}"/>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8E17-459D-803A-D6FB8750EC36}"/>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8E17-459D-803A-D6FB8750EC36}"/>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307-4AF3-AECD-CCE16975FD24}"/>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307-4AF3-AECD-CCE16975FD24}"/>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307-4AF3-AECD-CCE16975FD24}"/>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307-4AF3-AECD-CCE16975FD24}"/>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7307-4AF3-AECD-CCE16975FD24}"/>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7307-4AF3-AECD-CCE16975FD24}"/>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7307-4AF3-AECD-CCE16975FD24}"/>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7307-4AF3-AECD-CCE16975FD24}"/>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7307-4AF3-AECD-CCE16975FD24}"/>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7307-4AF3-AECD-CCE16975FD24}"/>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7307-4AF3-AECD-CCE16975FD24}"/>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7307-4AF3-AECD-CCE16975FD24}"/>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7307-4AF3-AECD-CCE16975FD24}"/>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31-477D-9BBD-27D24F9CAE8C}"/>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31-477D-9BBD-27D24F9CAE8C}"/>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E31-477D-9BBD-27D24F9CAE8C}"/>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E31-477D-9BBD-27D24F9CAE8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Data'!$BQ$6:$BQ$100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7</c:v>
                </c:pt>
                <c:pt idx="22">
                  <c:v>#N/A</c:v>
                </c:pt>
                <c:pt idx="23">
                  <c:v>8</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0985-4435-9EFA-86F965C0C0C4}"/>
            </c:ext>
          </c:extLst>
        </c:ser>
        <c:ser>
          <c:idx val="4"/>
          <c:order val="4"/>
          <c:tx>
            <c:v>Facility estimates</c:v>
          </c:tx>
          <c:spPr>
            <a:ln>
              <a:solidFill>
                <a:srgbClr val="C0C0C0"/>
              </a:solidFill>
              <a:prstDash val="sysDot"/>
            </a:ln>
          </c:spPr>
          <c:marker>
            <c:symbol val="none"/>
          </c:marker>
          <c:xVal>
            <c:numRef>
              <c:f>Estimates!$B$104:$B$123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Estimates!$O$104:$O$123</c:f>
              <c:numCache>
                <c:formatCode>0.0</c:formatCode>
                <c:ptCount val="20"/>
                <c:pt idx="0">
                  <c:v>#N/A</c:v>
                </c:pt>
                <c:pt idx="1">
                  <c:v>#N/A</c:v>
                </c:pt>
                <c:pt idx="2">
                  <c:v>#N/A</c:v>
                </c:pt>
                <c:pt idx="3">
                  <c:v>#N/A</c:v>
                </c:pt>
                <c:pt idx="4">
                  <c:v>#N/A</c:v>
                </c:pt>
                <c:pt idx="5">
                  <c:v>#N/A</c:v>
                </c:pt>
                <c:pt idx="6">
                  <c:v>#N/A</c:v>
                </c:pt>
                <c:pt idx="7">
                  <c:v>#N/A</c:v>
                </c:pt>
                <c:pt idx="8">
                  <c:v>#N/A</c:v>
                </c:pt>
                <c:pt idx="9">
                  <c:v>#N/A</c:v>
                </c:pt>
                <c:pt idx="10">
                  <c:v>43.5</c:v>
                </c:pt>
                <c:pt idx="11">
                  <c:v>43.5</c:v>
                </c:pt>
                <c:pt idx="12">
                  <c:v>43.5</c:v>
                </c:pt>
                <c:pt idx="13">
                  <c:v>43.5</c:v>
                </c:pt>
                <c:pt idx="14">
                  <c:v>43.5</c:v>
                </c:pt>
                <c:pt idx="15">
                  <c:v>43.5</c:v>
                </c:pt>
                <c:pt idx="16">
                  <c:v>43.5</c:v>
                </c:pt>
                <c:pt idx="17">
                  <c:v>43.5</c:v>
                </c:pt>
                <c:pt idx="18">
                  <c:v>43.5</c:v>
                </c:pt>
                <c:pt idx="19">
                  <c:v>43.5</c:v>
                </c:pt>
              </c:numCache>
            </c:numRef>
          </c:yVal>
          <c:smooth val="0"/>
          <c:extLst>
            <c:ext xmlns:c16="http://schemas.microsoft.com/office/drawing/2014/chart" uri="{C3380CC4-5D6E-409C-BE32-E72D297353CC}">
              <c16:uniqueId val="{00000002-8533-43BF-BB54-AF30D8713B60}"/>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4-8533-43BF-BB54-AF30D8713B60}"/>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8E17-459D-803A-D6FB8750EC36}"/>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8E17-459D-803A-D6FB8750EC36}"/>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8E17-459D-803A-D6FB8750EC36}"/>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533-43BF-BB54-AF30D8713B60}"/>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8E17-459D-803A-D6FB8750EC36}"/>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8E17-459D-803A-D6FB8750EC36}"/>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8E17-459D-803A-D6FB8750EC36}"/>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8E17-459D-803A-D6FB8750EC36}"/>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8E17-459D-803A-D6FB8750EC36}"/>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7307-4AF3-AECD-CCE16975FD24}"/>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7307-4AF3-AECD-CCE16975FD24}"/>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7307-4AF3-AECD-CCE16975FD24}"/>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7307-4AF3-AECD-CCE16975FD24}"/>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7307-4AF3-AECD-CCE16975FD24}"/>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7307-4AF3-AECD-CCE16975FD24}"/>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7307-4AF3-AECD-CCE16975FD24}"/>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7307-4AF3-AECD-CCE16975FD24}"/>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7307-4AF3-AECD-CCE16975FD24}"/>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7307-4AF3-AECD-CCE16975FD24}"/>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7307-4AF3-AECD-CCE16975FD24}"/>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7307-4AF3-AECD-CCE16975FD24}"/>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7307-4AF3-AECD-CCE16975FD24}"/>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31-477D-9BBD-27D24F9CAE8C}"/>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31-477D-9BBD-27D24F9CAE8C}"/>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31-477D-9BBD-27D24F9CAE8C}"/>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31-477D-9BBD-27D24F9CAE8C}"/>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Data'!$BO$6:$BO$100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46</c:v>
                </c:pt>
                <c:pt idx="22">
                  <c:v>#N/A</c:v>
                </c:pt>
                <c:pt idx="23">
                  <c:v>41</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5-8533-43BF-BB54-AF30D8713B60}"/>
            </c:ext>
          </c:extLst>
        </c:ser>
        <c:dLbls>
          <c:showLegendKey val="0"/>
          <c:showVal val="0"/>
          <c:showCatName val="0"/>
          <c:showSerName val="0"/>
          <c:showPercent val="0"/>
          <c:showBubbleSize val="0"/>
        </c:dLbls>
        <c:axId val="121977088"/>
        <c:axId val="122007552"/>
      </c:scatterChart>
      <c:valAx>
        <c:axId val="121977088"/>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07552"/>
        <c:crosses val="autoZero"/>
        <c:crossBetween val="midCat"/>
        <c:majorUnit val="5"/>
      </c:valAx>
      <c:valAx>
        <c:axId val="12200755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77088"/>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pre-primary</a:t>
            </a:r>
          </a:p>
        </c:rich>
      </c:tx>
      <c:layout>
        <c:manualLayout>
          <c:xMode val="edge"/>
          <c:yMode val="edge"/>
          <c:x val="0.22854136680495582"/>
          <c:y val="3.4619549550593272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Estimates!$P$64:$P$83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0-C0EA-412F-A1A7-35735BAF5CC6}"/>
            </c:ext>
          </c:extLst>
        </c:ser>
        <c:ser>
          <c:idx val="1"/>
          <c:order val="1"/>
          <c:tx>
            <c:v>Basic estimates</c:v>
          </c:tx>
          <c:spPr>
            <a:ln>
              <a:solidFill>
                <a:srgbClr val="AB47BC"/>
              </a:solidFill>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Estimates!$Q$64:$Q$83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1-C0EA-412F-A1A7-35735BAF5CC6}"/>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4-C0EA-412F-A1A7-35735BAF5CC6}"/>
              </c:ext>
            </c:extLst>
          </c:dPt>
          <c:dPt>
            <c:idx val="3"/>
            <c:bubble3D val="0"/>
            <c:extLst>
              <c:ext xmlns:c16="http://schemas.microsoft.com/office/drawing/2014/chart" uri="{C3380CC4-5D6E-409C-BE32-E72D297353CC}">
                <c16:uniqueId val="{00000005-C0EA-412F-A1A7-35735BAF5CC6}"/>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963-442C-BD56-7968EDF8A6D4}"/>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0EA-412F-A1A7-35735BAF5CC6}"/>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63-442C-BD56-7968EDF8A6D4}"/>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0EA-412F-A1A7-35735BAF5CC6}"/>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963-442C-BD56-7968EDF8A6D4}"/>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63-442C-BD56-7968EDF8A6D4}"/>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963-442C-BD56-7968EDF8A6D4}"/>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63-442C-BD56-7968EDF8A6D4}"/>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963-442C-BD56-7968EDF8A6D4}"/>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7C-4376-A6B3-49B0724D077E}"/>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7C-4376-A6B3-49B0724D077E}"/>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7C-4376-A6B3-49B0724D077E}"/>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17C-4376-A6B3-49B0724D077E}"/>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17C-4376-A6B3-49B0724D077E}"/>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17C-4376-A6B3-49B0724D077E}"/>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D17C-4376-A6B3-49B0724D077E}"/>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D17C-4376-A6B3-49B0724D077E}"/>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D17C-4376-A6B3-49B0724D077E}"/>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D17C-4376-A6B3-49B0724D077E}"/>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D17C-4376-A6B3-49B0724D077E}"/>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D17C-4376-A6B3-49B0724D077E}"/>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D17C-4376-A6B3-49B0724D077E}"/>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23B-4BD8-9DEB-91AFFC985F6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23B-4BD8-9DEB-91AFFC985F6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23B-4BD8-9DEB-91AFFC985F6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23B-4BD8-9DEB-91AFFC985F6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Data'!$BJ$6:$BJ$100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2-C0EA-412F-A1A7-35735BAF5CC6}"/>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963-442C-BD56-7968EDF8A6D4}"/>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B963-442C-BD56-7968EDF8A6D4}"/>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963-442C-BD56-7968EDF8A6D4}"/>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B963-442C-BD56-7968EDF8A6D4}"/>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B963-442C-BD56-7968EDF8A6D4}"/>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B963-442C-BD56-7968EDF8A6D4}"/>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B963-442C-BD56-7968EDF8A6D4}"/>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963-442C-BD56-7968EDF8A6D4}"/>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963-442C-BD56-7968EDF8A6D4}"/>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D17C-4376-A6B3-49B0724D077E}"/>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D17C-4376-A6B3-49B0724D077E}"/>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D17C-4376-A6B3-49B0724D077E}"/>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D17C-4376-A6B3-49B0724D077E}"/>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D17C-4376-A6B3-49B0724D077E}"/>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D17C-4376-A6B3-49B0724D077E}"/>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D17C-4376-A6B3-49B0724D077E}"/>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D17C-4376-A6B3-49B0724D077E}"/>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D17C-4376-A6B3-49B0724D077E}"/>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D17C-4376-A6B3-49B0724D077E}"/>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D17C-4376-A6B3-49B0724D077E}"/>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D17C-4376-A6B3-49B0724D077E}"/>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D17C-4376-A6B3-49B0724D077E}"/>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23B-4BD8-9DEB-91AFFC985F6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3B-4BD8-9DEB-91AFFC985F6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23B-4BD8-9DEB-91AFFC985F6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23B-4BD8-9DEB-91AFFC985F6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Data'!$BK$6:$BK$100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C0EA-412F-A1A7-35735BAF5CC6}"/>
            </c:ext>
          </c:extLst>
        </c:ser>
        <c:ser>
          <c:idx val="4"/>
          <c:order val="4"/>
          <c:tx>
            <c:v>Facility estimates</c:v>
          </c:tx>
          <c:spPr>
            <a:ln>
              <a:solidFill>
                <a:srgbClr val="C0C0C0"/>
              </a:solidFill>
              <a:prstDash val="sysDot"/>
            </a:ln>
          </c:spPr>
          <c:marker>
            <c:symbol val="none"/>
          </c:marker>
          <c:xVal>
            <c:numRef>
              <c:f>Estimates!$B$64:$B$83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Estimates!$O$64:$O$83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numCache>
            </c:numRef>
          </c:yVal>
          <c:smooth val="0"/>
          <c:extLst>
            <c:ext xmlns:c16="http://schemas.microsoft.com/office/drawing/2014/chart" uri="{C3380CC4-5D6E-409C-BE32-E72D297353CC}">
              <c16:uniqueId val="{00000004-6448-490A-B1AD-43A449572AAA}"/>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1"/>
            <c:bubble3D val="0"/>
            <c:extLst>
              <c:ext xmlns:c16="http://schemas.microsoft.com/office/drawing/2014/chart" uri="{C3380CC4-5D6E-409C-BE32-E72D297353CC}">
                <c16:uniqueId val="{00000005-6448-490A-B1AD-43A449572AAA}"/>
              </c:ext>
            </c:extLst>
          </c:dPt>
          <c:dPt>
            <c:idx val="3"/>
            <c:bubble3D val="0"/>
            <c:extLst>
              <c:ext xmlns:c16="http://schemas.microsoft.com/office/drawing/2014/chart" uri="{C3380CC4-5D6E-409C-BE32-E72D297353CC}">
                <c16:uniqueId val="{00000007-6448-490A-B1AD-43A449572AAA}"/>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B963-442C-BD56-7968EDF8A6D4}"/>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448-490A-B1AD-43A449572AAA}"/>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963-442C-BD56-7968EDF8A6D4}"/>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448-490A-B1AD-43A449572AAA}"/>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B963-442C-BD56-7968EDF8A6D4}"/>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963-442C-BD56-7968EDF8A6D4}"/>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963-442C-BD56-7968EDF8A6D4}"/>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B963-442C-BD56-7968EDF8A6D4}"/>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B963-442C-BD56-7968EDF8A6D4}"/>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D17C-4376-A6B3-49B0724D077E}"/>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D17C-4376-A6B3-49B0724D077E}"/>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D17C-4376-A6B3-49B0724D077E}"/>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D17C-4376-A6B3-49B0724D077E}"/>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D17C-4376-A6B3-49B0724D077E}"/>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D17C-4376-A6B3-49B0724D077E}"/>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D17C-4376-A6B3-49B0724D077E}"/>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D17C-4376-A6B3-49B0724D077E}"/>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D17C-4376-A6B3-49B0724D077E}"/>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D17C-4376-A6B3-49B0724D077E}"/>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D17C-4376-A6B3-49B0724D077E}"/>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D17C-4376-A6B3-49B0724D077E}"/>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D17C-4376-A6B3-49B0724D077E}"/>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23B-4BD8-9DEB-91AFFC985F66}"/>
                </c:ext>
              </c:extLst>
            </c:dLbl>
            <c:dLbl>
              <c:idx val="23"/>
              <c:tx>
                <c:rich>
                  <a:bodyPr/>
                  <a:lstStyle/>
                  <a:p>
                    <a:pPr>
                      <a:defRPr sz="600" b="0" i="0">
                        <a:solidFill>
                          <a:srgbClr val="000000"/>
                        </a:solidFill>
                        <a:latin typeface="Arial"/>
                        <a:ea typeface="Arial"/>
                        <a:cs typeface="Arial"/>
                      </a:defRPr>
                    </a:pPr>
                    <a:r>
                      <a:rPr lang="en-GB"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23B-4BD8-9DEB-91AFFC985F66}"/>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23B-4BD8-9DEB-91AFFC985F66}"/>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3B-4BD8-9DEB-91AFFC985F66}"/>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Data'!$BI$6:$BI$100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8-6448-490A-B1AD-43A449572AAA}"/>
            </c:ext>
          </c:extLst>
        </c:ser>
        <c:dLbls>
          <c:showLegendKey val="0"/>
          <c:showVal val="0"/>
          <c:showCatName val="0"/>
          <c:showSerName val="0"/>
          <c:showPercent val="0"/>
          <c:showBubbleSize val="0"/>
        </c:dLbls>
        <c:axId val="129187840"/>
        <c:axId val="129189376"/>
      </c:scatterChart>
      <c:valAx>
        <c:axId val="129187840"/>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89376"/>
        <c:crosses val="autoZero"/>
        <c:crossBetween val="midCat"/>
        <c:majorUnit val="5"/>
      </c:valAx>
      <c:valAx>
        <c:axId val="129189376"/>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87840"/>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ysClr val="windowText" lastClr="000000"/>
                </a:solidFill>
                <a:latin typeface="Arial" panose="020B0604020202020204" pitchFamily="34" charset="0"/>
                <a:ea typeface="+mn-ea"/>
                <a:cs typeface="Arial" panose="020B0604020202020204" pitchFamily="34" charset="0"/>
              </a:defRPr>
            </a:pPr>
            <a:r>
              <a:rPr lang="en-US" sz="1100" b="0">
                <a:solidFill>
                  <a:sysClr val="windowText" lastClr="000000"/>
                </a:solidFill>
                <a:latin typeface="Arial" panose="020B0604020202020204" pitchFamily="34" charset="0"/>
                <a:cs typeface="Arial" panose="020B0604020202020204" pitchFamily="34" charset="0"/>
              </a:rPr>
              <a:t>Hygiene: primary</a:t>
            </a:r>
          </a:p>
        </c:rich>
      </c:tx>
      <c:layout>
        <c:manualLayout>
          <c:xMode val="edge"/>
          <c:yMode val="edge"/>
          <c:x val="0.28747565828464988"/>
          <c:y val="3.029210585676911E-2"/>
        </c:manualLayout>
      </c:layout>
      <c:overlay val="0"/>
      <c:spPr>
        <a:noFill/>
        <a:ln>
          <a:noFill/>
        </a:ln>
        <a:effectLst/>
      </c:spPr>
    </c:title>
    <c:autoTitleDeleted val="0"/>
    <c:plotArea>
      <c:layout/>
      <c:scatterChart>
        <c:scatterStyle val="lineMarker"/>
        <c:varyColors val="0"/>
        <c:ser>
          <c:idx val="0"/>
          <c:order val="0"/>
          <c:tx>
            <c:v>With water estimates</c:v>
          </c:tx>
          <c:spPr>
            <a:ln>
              <a:solidFill>
                <a:srgbClr val="7F7F7F"/>
              </a:solidFill>
              <a:prstDash val="sysDash"/>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Estimates!$P$84:$P$103</c:f>
              <c:numCache>
                <c:formatCode>0.0</c:formatCode>
                <c:ptCount val="20"/>
                <c:pt idx="0">
                  <c:v>#N/A</c:v>
                </c:pt>
                <c:pt idx="1">
                  <c:v>#N/A</c:v>
                </c:pt>
                <c:pt idx="2">
                  <c:v>#N/A</c:v>
                </c:pt>
                <c:pt idx="3">
                  <c:v>#N/A</c:v>
                </c:pt>
                <c:pt idx="4">
                  <c:v>#N/A</c:v>
                </c:pt>
                <c:pt idx="5">
                  <c:v>#N/A</c:v>
                </c:pt>
                <c:pt idx="6">
                  <c:v>#N/A</c:v>
                </c:pt>
                <c:pt idx="7">
                  <c:v>#N/A</c:v>
                </c:pt>
                <c:pt idx="8">
                  <c:v>#N/A</c:v>
                </c:pt>
                <c:pt idx="9">
                  <c:v>#N/A</c:v>
                </c:pt>
                <c:pt idx="10">
                  <c:v>#N/A</c:v>
                </c:pt>
                <c:pt idx="11">
                  <c:v>#N/A</c:v>
                </c:pt>
                <c:pt idx="12">
                  <c:v>#N/A</c:v>
                </c:pt>
                <c:pt idx="13">
                  <c:v>19</c:v>
                </c:pt>
                <c:pt idx="14">
                  <c:v>19</c:v>
                </c:pt>
                <c:pt idx="15">
                  <c:v>19</c:v>
                </c:pt>
                <c:pt idx="16">
                  <c:v>19</c:v>
                </c:pt>
                <c:pt idx="17">
                  <c:v>19</c:v>
                </c:pt>
                <c:pt idx="18">
                  <c:v>19</c:v>
                </c:pt>
                <c:pt idx="19">
                  <c:v>19</c:v>
                </c:pt>
              </c:numCache>
            </c:numRef>
          </c:yVal>
          <c:smooth val="0"/>
          <c:extLst>
            <c:ext xmlns:c16="http://schemas.microsoft.com/office/drawing/2014/chart" uri="{C3380CC4-5D6E-409C-BE32-E72D297353CC}">
              <c16:uniqueId val="{00000001-6FA4-492D-96DC-D0AEBB288B35}"/>
            </c:ext>
          </c:extLst>
        </c:ser>
        <c:ser>
          <c:idx val="1"/>
          <c:order val="1"/>
          <c:tx>
            <c:v>Basic estimates</c:v>
          </c:tx>
          <c:spPr>
            <a:ln>
              <a:solidFill>
                <a:srgbClr val="AB47BC"/>
              </a:solidFill>
            </a:ln>
          </c:spPr>
          <c:marker>
            <c:symbol val="none"/>
          </c:marker>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Estimates!$Q$84:$Q$103</c:f>
              <c:numCache>
                <c:formatCode>0.0</c:formatCode>
                <c:ptCount val="20"/>
                <c:pt idx="0">
                  <c:v>#N/A</c:v>
                </c:pt>
                <c:pt idx="1">
                  <c:v>#N/A</c:v>
                </c:pt>
                <c:pt idx="2">
                  <c:v>#N/A</c:v>
                </c:pt>
                <c:pt idx="3">
                  <c:v>#N/A</c:v>
                </c:pt>
                <c:pt idx="4">
                  <c:v>#N/A</c:v>
                </c:pt>
                <c:pt idx="5">
                  <c:v>#N/A</c:v>
                </c:pt>
                <c:pt idx="6">
                  <c:v>#N/A</c:v>
                </c:pt>
                <c:pt idx="7">
                  <c:v>#N/A</c:v>
                </c:pt>
                <c:pt idx="8">
                  <c:v>#N/A</c:v>
                </c:pt>
                <c:pt idx="9">
                  <c:v>#N/A</c:v>
                </c:pt>
                <c:pt idx="10">
                  <c:v>5.2</c:v>
                </c:pt>
                <c:pt idx="11">
                  <c:v>5.2</c:v>
                </c:pt>
                <c:pt idx="12">
                  <c:v>5.2</c:v>
                </c:pt>
                <c:pt idx="13">
                  <c:v>5.2</c:v>
                </c:pt>
                <c:pt idx="14">
                  <c:v>5.2</c:v>
                </c:pt>
                <c:pt idx="15">
                  <c:v>5.2</c:v>
                </c:pt>
                <c:pt idx="16">
                  <c:v>5.2</c:v>
                </c:pt>
                <c:pt idx="17">
                  <c:v>5.2</c:v>
                </c:pt>
                <c:pt idx="18">
                  <c:v>5.2</c:v>
                </c:pt>
                <c:pt idx="19">
                  <c:v>5.2</c:v>
                </c:pt>
              </c:numCache>
            </c:numRef>
          </c:yVal>
          <c:smooth val="0"/>
          <c:extLst>
            <c:ext xmlns:c16="http://schemas.microsoft.com/office/drawing/2014/chart" uri="{C3380CC4-5D6E-409C-BE32-E72D297353CC}">
              <c16:uniqueId val="{00000002-6FA4-492D-96DC-D0AEBB288B35}"/>
            </c:ext>
          </c:extLst>
        </c:ser>
        <c:ser>
          <c:idx val="2"/>
          <c:order val="2"/>
          <c:tx>
            <c:v>With water datapoints</c:v>
          </c:tx>
          <c:spPr>
            <a:ln w="19050">
              <a:noFill/>
            </a:ln>
          </c:spPr>
          <c:marker>
            <c:symbol val="circle"/>
            <c:size val="5"/>
            <c:spPr>
              <a:solidFill>
                <a:srgbClr val="7F7F7F"/>
              </a:solidFill>
              <a:ln>
                <a:solidFill>
                  <a:srgbClr val="7F7F7F"/>
                </a:solidFill>
                <a:prstDash val="solid"/>
              </a:ln>
            </c:spPr>
          </c:marker>
          <c:dPt>
            <c:idx val="1"/>
            <c:bubble3D val="0"/>
            <c:extLst>
              <c:ext xmlns:c16="http://schemas.microsoft.com/office/drawing/2014/chart" uri="{C3380CC4-5D6E-409C-BE32-E72D297353CC}">
                <c16:uniqueId val="{00000005-6FA4-492D-96DC-D0AEBB288B35}"/>
              </c:ext>
            </c:extLst>
          </c:dPt>
          <c:dPt>
            <c:idx val="3"/>
            <c:bubble3D val="0"/>
            <c:extLst>
              <c:ext xmlns:c16="http://schemas.microsoft.com/office/drawing/2014/chart" uri="{C3380CC4-5D6E-409C-BE32-E72D297353CC}">
                <c16:uniqueId val="{00000006-6FA4-492D-96DC-D0AEBB288B35}"/>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86F-446E-9C97-FE6E2EABAA09}"/>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FA4-492D-96DC-D0AEBB288B35}"/>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86F-446E-9C97-FE6E2EABAA09}"/>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FA4-492D-96DC-D0AEBB288B35}"/>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86F-446E-9C97-FE6E2EABAA09}"/>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86F-446E-9C97-FE6E2EABAA09}"/>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86F-446E-9C97-FE6E2EABAA09}"/>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86F-446E-9C97-FE6E2EABAA09}"/>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86F-446E-9C97-FE6E2EABAA09}"/>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18-43C3-A219-340EF0E328C3}"/>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18-43C3-A219-340EF0E328C3}"/>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18-43C3-A219-340EF0E328C3}"/>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B18-43C3-A219-340EF0E328C3}"/>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B18-43C3-A219-340EF0E328C3}"/>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B18-43C3-A219-340EF0E328C3}"/>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B18-43C3-A219-340EF0E328C3}"/>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B18-43C3-A219-340EF0E328C3}"/>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B18-43C3-A219-340EF0E328C3}"/>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B18-43C3-A219-340EF0E328C3}"/>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B18-43C3-A219-340EF0E328C3}"/>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B18-43C3-A219-340EF0E328C3}"/>
                </c:ext>
              </c:extLst>
            </c:dLbl>
            <c:dLbl>
              <c:idx val="21"/>
              <c:tx>
                <c:rich>
                  <a:bodyPr/>
                  <a:lstStyle/>
                  <a:p>
                    <a:pPr>
                      <a:defRPr sz="600" b="0" i="0">
                        <a:solidFill>
                          <a:srgbClr val="000000"/>
                        </a:solidFill>
                        <a:latin typeface="Arial"/>
                        <a:ea typeface="Arial"/>
                        <a:cs typeface="Arial"/>
                      </a:defRPr>
                    </a:pPr>
                    <a:r>
                      <a:rPr lang="en-GB"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B18-43C3-A219-340EF0E328C3}"/>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261F-4E2F-9AA9-E2FEB5400C6E}"/>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261F-4E2F-9AA9-E2FEB5400C6E}"/>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261F-4E2F-9AA9-E2FEB5400C6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261F-4E2F-9AA9-E2FEB5400C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Data'!$BM$6:$BM$100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19</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3-6FA4-492D-96DC-D0AEBB288B35}"/>
            </c:ext>
          </c:extLst>
        </c:ser>
        <c:ser>
          <c:idx val="3"/>
          <c:order val="3"/>
          <c:tx>
            <c:v>Basic datapoints</c:v>
          </c:tx>
          <c:spPr>
            <a:ln w="19050">
              <a:noFill/>
            </a:ln>
          </c:spPr>
          <c:marker>
            <c:symbol val="square"/>
            <c:size val="5"/>
            <c:spPr>
              <a:solidFill>
                <a:srgbClr val="AB47BC"/>
              </a:solidFill>
              <a:ln>
                <a:solidFill>
                  <a:srgbClr val="AB47BC"/>
                </a:solidFill>
                <a:prstDash val="solid"/>
              </a:ln>
            </c:spPr>
          </c:marker>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86F-446E-9C97-FE6E2EABAA09}"/>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86F-446E-9C97-FE6E2EABAA09}"/>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86F-446E-9C97-FE6E2EABAA09}"/>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86F-446E-9C97-FE6E2EABAA09}"/>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586F-446E-9C97-FE6E2EABAA09}"/>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586F-446E-9C97-FE6E2EABAA09}"/>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586F-446E-9C97-FE6E2EABAA09}"/>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86F-446E-9C97-FE6E2EABAA09}"/>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86F-446E-9C97-FE6E2EABAA09}"/>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0B18-43C3-A219-340EF0E328C3}"/>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0B18-43C3-A219-340EF0E328C3}"/>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0B18-43C3-A219-340EF0E328C3}"/>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B18-43C3-A219-340EF0E328C3}"/>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0B18-43C3-A219-340EF0E328C3}"/>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0B18-43C3-A219-340EF0E328C3}"/>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B18-43C3-A219-340EF0E328C3}"/>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0B18-43C3-A219-340EF0E328C3}"/>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0B18-43C3-A219-340EF0E328C3}"/>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0B18-43C3-A219-340EF0E328C3}"/>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0B18-43C3-A219-340EF0E328C3}"/>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B18-43C3-A219-340EF0E328C3}"/>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0B18-43C3-A219-340EF0E328C3}"/>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61F-4E2F-9AA9-E2FEB5400C6E}"/>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61F-4E2F-9AA9-E2FEB5400C6E}"/>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261F-4E2F-9AA9-E2FEB5400C6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61F-4E2F-9AA9-E2FEB5400C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Data'!$BN$6:$BN$100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5.4</c:v>
                </c:pt>
                <c:pt idx="22">
                  <c:v>#N/A</c:v>
                </c:pt>
                <c:pt idx="23">
                  <c:v>5</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4-6FA4-492D-96DC-D0AEBB288B35}"/>
            </c:ext>
          </c:extLst>
        </c:ser>
        <c:ser>
          <c:idx val="4"/>
          <c:order val="4"/>
          <c:tx>
            <c:v>Facility estimates</c:v>
          </c:tx>
          <c:spPr>
            <a:ln>
              <a:solidFill>
                <a:srgbClr val="C0C0C0"/>
              </a:solidFill>
              <a:prstDash val="sysDot"/>
            </a:ln>
          </c:spPr>
          <c:marker>
            <c:symbol val="none"/>
          </c:marker>
          <c:dPt>
            <c:idx val="6"/>
            <c:bubble3D val="0"/>
            <c:extLst>
              <c:ext xmlns:c16="http://schemas.microsoft.com/office/drawing/2014/chart" uri="{C3380CC4-5D6E-409C-BE32-E72D297353CC}">
                <c16:uniqueId val="{00000003-879B-40D1-9017-B6B45347BA62}"/>
              </c:ext>
            </c:extLst>
          </c:dPt>
          <c:xVal>
            <c:numRef>
              <c:f>Estimates!$B$84:$B$103</c:f>
              <c:numCache>
                <c:formatCode>General</c:formatCode>
                <c:ptCount val="20"/>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numCache>
            </c:numRef>
          </c:xVal>
          <c:yVal>
            <c:numRef>
              <c:f>Estimates!$O$84:$O$103</c:f>
              <c:numCache>
                <c:formatCode>0.0</c:formatCode>
                <c:ptCount val="20"/>
                <c:pt idx="0">
                  <c:v>#N/A</c:v>
                </c:pt>
                <c:pt idx="1">
                  <c:v>#N/A</c:v>
                </c:pt>
                <c:pt idx="2">
                  <c:v>#N/A</c:v>
                </c:pt>
                <c:pt idx="3">
                  <c:v>#N/A</c:v>
                </c:pt>
                <c:pt idx="4">
                  <c:v>#N/A</c:v>
                </c:pt>
                <c:pt idx="5">
                  <c:v>#N/A</c:v>
                </c:pt>
                <c:pt idx="6">
                  <c:v>#N/A</c:v>
                </c:pt>
                <c:pt idx="7">
                  <c:v>#N/A</c:v>
                </c:pt>
                <c:pt idx="8">
                  <c:v>#N/A</c:v>
                </c:pt>
                <c:pt idx="9">
                  <c:v>#N/A</c:v>
                </c:pt>
                <c:pt idx="10">
                  <c:v>22.5</c:v>
                </c:pt>
                <c:pt idx="11">
                  <c:v>22.5</c:v>
                </c:pt>
                <c:pt idx="12">
                  <c:v>22.5</c:v>
                </c:pt>
                <c:pt idx="13">
                  <c:v>22.5</c:v>
                </c:pt>
                <c:pt idx="14">
                  <c:v>22.5</c:v>
                </c:pt>
                <c:pt idx="15">
                  <c:v>22.5</c:v>
                </c:pt>
                <c:pt idx="16">
                  <c:v>22.5</c:v>
                </c:pt>
                <c:pt idx="17">
                  <c:v>22.5</c:v>
                </c:pt>
                <c:pt idx="18">
                  <c:v>22.5</c:v>
                </c:pt>
                <c:pt idx="19">
                  <c:v>22.5</c:v>
                </c:pt>
              </c:numCache>
            </c:numRef>
          </c:yVal>
          <c:smooth val="0"/>
          <c:extLst>
            <c:ext xmlns:c16="http://schemas.microsoft.com/office/drawing/2014/chart" uri="{C3380CC4-5D6E-409C-BE32-E72D297353CC}">
              <c16:uniqueId val="{00000004-879B-40D1-9017-B6B45347BA62}"/>
            </c:ext>
          </c:extLst>
        </c:ser>
        <c:ser>
          <c:idx val="5"/>
          <c:order val="5"/>
          <c:tx>
            <c:v>Facility datapoints</c:v>
          </c:tx>
          <c:spPr>
            <a:ln w="19050">
              <a:noFill/>
            </a:ln>
          </c:spPr>
          <c:marker>
            <c:symbol val="x"/>
            <c:size val="5"/>
            <c:spPr>
              <a:noFill/>
              <a:ln>
                <a:solidFill>
                  <a:srgbClr val="C0C0C0"/>
                </a:solidFill>
                <a:prstDash val="solid"/>
              </a:ln>
              <a:extLst>
                <a:ext uri="{909E8E84-426E-40DD-AFC4-6F175D3DCCD1}">
                  <a14:hiddenFill xmlns:a14="http://schemas.microsoft.com/office/drawing/2010/main">
                    <a:noFill/>
                  </a14:hiddenFill>
                </a:ext>
              </a:extLst>
            </c:spPr>
          </c:marker>
          <c:dPt>
            <c:idx val="3"/>
            <c:bubble3D val="0"/>
            <c:extLst>
              <c:ext xmlns:c16="http://schemas.microsoft.com/office/drawing/2014/chart" uri="{C3380CC4-5D6E-409C-BE32-E72D297353CC}">
                <c16:uniqueId val="{00000006-879B-40D1-9017-B6B45347BA62}"/>
              </c:ext>
            </c:extLst>
          </c:dPt>
          <c:dLbls>
            <c:dLbl>
              <c:idx val="0"/>
              <c:tx>
                <c:rich>
                  <a:bodyPr/>
                  <a:lstStyle/>
                  <a:p>
                    <a:pPr>
                      <a:defRPr sz="600" b="0" i="0">
                        <a:solidFill>
                          <a:srgbClr val="000000"/>
                        </a:solidFill>
                        <a:latin typeface="Arial"/>
                        <a:ea typeface="Arial"/>
                        <a:cs typeface="Arial"/>
                      </a:defRPr>
                    </a:pPr>
                    <a:r>
                      <a:rPr lang="en-US" sz="600"/>
                      <a:t>EMIS00</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586F-446E-9C97-FE6E2EABAA09}"/>
                </c:ext>
              </c:extLst>
            </c:dLbl>
            <c:dLbl>
              <c:idx val="1"/>
              <c:tx>
                <c:rich>
                  <a:bodyPr/>
                  <a:lstStyle/>
                  <a:p>
                    <a:pPr>
                      <a:defRPr sz="600" b="0" i="0">
                        <a:solidFill>
                          <a:srgbClr val="000000"/>
                        </a:solidFill>
                        <a:latin typeface="Arial"/>
                        <a:ea typeface="Arial"/>
                        <a:cs typeface="Arial"/>
                      </a:defRPr>
                    </a:pPr>
                    <a:r>
                      <a:rPr lang="en-US" sz="600"/>
                      <a:t>EMIS01</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586F-446E-9C97-FE6E2EABAA09}"/>
                </c:ext>
              </c:extLst>
            </c:dLbl>
            <c:dLbl>
              <c:idx val="2"/>
              <c:tx>
                <c:rich>
                  <a:bodyPr/>
                  <a:lstStyle/>
                  <a:p>
                    <a:pPr>
                      <a:defRPr sz="600" b="0" i="0">
                        <a:solidFill>
                          <a:srgbClr val="000000"/>
                        </a:solidFill>
                        <a:latin typeface="Arial"/>
                        <a:ea typeface="Arial"/>
                        <a:cs typeface="Arial"/>
                      </a:defRPr>
                    </a:pPr>
                    <a:r>
                      <a:rPr lang="en-US" sz="600"/>
                      <a:t>EMIS02</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586F-446E-9C97-FE6E2EABAA09}"/>
                </c:ext>
              </c:extLst>
            </c:dLbl>
            <c:dLbl>
              <c:idx val="3"/>
              <c:tx>
                <c:rich>
                  <a:bodyPr/>
                  <a:lstStyle/>
                  <a:p>
                    <a:pPr>
                      <a:defRPr sz="600" b="0" i="0">
                        <a:solidFill>
                          <a:srgbClr val="000000"/>
                        </a:solidFill>
                        <a:latin typeface="Arial"/>
                        <a:ea typeface="Arial"/>
                        <a:cs typeface="Arial"/>
                      </a:defRPr>
                    </a:pPr>
                    <a:r>
                      <a:rPr lang="en-US" sz="600"/>
                      <a:t>EMIS03</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9B-40D1-9017-B6B45347BA62}"/>
                </c:ext>
              </c:extLst>
            </c:dLbl>
            <c:dLbl>
              <c:idx val="4"/>
              <c:tx>
                <c:rich>
                  <a:bodyPr/>
                  <a:lstStyle/>
                  <a:p>
                    <a:pPr>
                      <a:defRPr sz="600" b="0" i="0">
                        <a:solidFill>
                          <a:srgbClr val="000000"/>
                        </a:solidFill>
                        <a:latin typeface="Arial"/>
                        <a:ea typeface="Arial"/>
                        <a:cs typeface="Arial"/>
                      </a:defRPr>
                    </a:pPr>
                    <a:r>
                      <a:rPr lang="en-US" sz="600"/>
                      <a:t>EMIS04</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586F-446E-9C97-FE6E2EABAA09}"/>
                </c:ext>
              </c:extLst>
            </c:dLbl>
            <c:dLbl>
              <c:idx val="5"/>
              <c:tx>
                <c:rich>
                  <a:bodyPr/>
                  <a:lstStyle/>
                  <a:p>
                    <a:pPr>
                      <a:defRPr sz="600" b="0" i="0">
                        <a:solidFill>
                          <a:srgbClr val="000000"/>
                        </a:solidFill>
                        <a:latin typeface="Arial"/>
                        <a:ea typeface="Arial"/>
                        <a:cs typeface="Arial"/>
                      </a:defRPr>
                    </a:pPr>
                    <a:r>
                      <a:rPr lang="en-US" sz="600"/>
                      <a:t>EMIS05</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586F-446E-9C97-FE6E2EABAA09}"/>
                </c:ext>
              </c:extLst>
            </c:dLbl>
            <c:dLbl>
              <c:idx val="6"/>
              <c:tx>
                <c:rich>
                  <a:bodyPr/>
                  <a:lstStyle/>
                  <a:p>
                    <a:pPr>
                      <a:defRPr sz="600" b="0" i="0">
                        <a:solidFill>
                          <a:srgbClr val="000000"/>
                        </a:solidFill>
                        <a:latin typeface="Arial"/>
                        <a:ea typeface="Arial"/>
                        <a:cs typeface="Arial"/>
                      </a:defRPr>
                    </a:pPr>
                    <a:r>
                      <a:rPr lang="en-US" sz="600"/>
                      <a:t>EMIS06</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586F-446E-9C97-FE6E2EABAA09}"/>
                </c:ext>
              </c:extLst>
            </c:dLbl>
            <c:dLbl>
              <c:idx val="7"/>
              <c:tx>
                <c:rich>
                  <a:bodyPr/>
                  <a:lstStyle/>
                  <a:p>
                    <a:pPr>
                      <a:defRPr sz="600" b="0" i="0">
                        <a:solidFill>
                          <a:srgbClr val="000000"/>
                        </a:solidFill>
                        <a:latin typeface="Arial"/>
                        <a:ea typeface="Arial"/>
                        <a:cs typeface="Arial"/>
                      </a:defRPr>
                    </a:pPr>
                    <a:r>
                      <a:rPr lang="en-US" sz="600"/>
                      <a:t>EMIS07</a:t>
                    </a:r>
                  </a:p>
                </c:rich>
              </c:tx>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586F-446E-9C97-FE6E2EABAA09}"/>
                </c:ext>
              </c:extLst>
            </c:dLbl>
            <c:dLbl>
              <c:idx val="8"/>
              <c:tx>
                <c:rich>
                  <a:bodyPr/>
                  <a:lstStyle/>
                  <a:p>
                    <a:pPr>
                      <a:defRPr sz="600" b="0" i="0">
                        <a:solidFill>
                          <a:srgbClr val="000000"/>
                        </a:solidFill>
                        <a:latin typeface="Arial"/>
                        <a:ea typeface="Arial"/>
                        <a:cs typeface="Arial"/>
                      </a:defRPr>
                    </a:pPr>
                    <a:r>
                      <a:rPr lang="en-US" sz="600"/>
                      <a:t>EMIS08</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586F-446E-9C97-FE6E2EABAA09}"/>
                </c:ext>
              </c:extLst>
            </c:dLbl>
            <c:dLbl>
              <c:idx val="9"/>
              <c:tx>
                <c:rich>
                  <a:bodyPr/>
                  <a:lstStyle/>
                  <a:p>
                    <a:pPr>
                      <a:defRPr sz="600" b="0" i="0">
                        <a:solidFill>
                          <a:srgbClr val="000000"/>
                        </a:solidFill>
                        <a:latin typeface="Arial"/>
                        <a:ea typeface="Arial"/>
                        <a:cs typeface="Arial"/>
                      </a:defRPr>
                    </a:pPr>
                    <a:r>
                      <a:rPr lang="en-US" sz="600"/>
                      <a:t>EMIS09</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B18-43C3-A219-340EF0E328C3}"/>
                </c:ext>
              </c:extLst>
            </c:dLbl>
            <c:dLbl>
              <c:idx val="10"/>
              <c:tx>
                <c:rich>
                  <a:bodyPr/>
                  <a:lstStyle/>
                  <a:p>
                    <a:pPr>
                      <a:defRPr sz="600" b="0" i="0">
                        <a:solidFill>
                          <a:srgbClr val="000000"/>
                        </a:solidFill>
                        <a:latin typeface="Arial"/>
                        <a:ea typeface="Arial"/>
                        <a:cs typeface="Arial"/>
                      </a:defRPr>
                    </a:pPr>
                    <a:r>
                      <a:rPr lang="en-US" sz="600"/>
                      <a:t>EMIS10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0B18-43C3-A219-340EF0E328C3}"/>
                </c:ext>
              </c:extLst>
            </c:dLbl>
            <c:dLbl>
              <c:idx val="11"/>
              <c:tx>
                <c:rich>
                  <a:bodyPr/>
                  <a:lstStyle/>
                  <a:p>
                    <a:pPr>
                      <a:defRPr sz="600" b="0" i="0">
                        <a:solidFill>
                          <a:srgbClr val="000000"/>
                        </a:solidFill>
                        <a:latin typeface="Arial"/>
                        <a:ea typeface="Arial"/>
                        <a:cs typeface="Arial"/>
                      </a:defRPr>
                    </a:pPr>
                    <a:r>
                      <a:rPr lang="en-US" sz="600"/>
                      <a:t>UIS10</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0B18-43C3-A219-340EF0E328C3}"/>
                </c:ext>
              </c:extLst>
            </c:dLbl>
            <c:dLbl>
              <c:idx val="12"/>
              <c:tx>
                <c:rich>
                  <a:bodyPr/>
                  <a:lstStyle/>
                  <a:p>
                    <a:pPr>
                      <a:defRPr sz="600" b="0" i="0">
                        <a:solidFill>
                          <a:srgbClr val="000000"/>
                        </a:solidFill>
                        <a:latin typeface="Arial"/>
                        <a:ea typeface="Arial"/>
                        <a:cs typeface="Arial"/>
                      </a:defRPr>
                    </a:pPr>
                    <a:r>
                      <a:rPr lang="en-US" sz="600"/>
                      <a:t>EMIS11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0B18-43C3-A219-340EF0E328C3}"/>
                </c:ext>
              </c:extLst>
            </c:dLbl>
            <c:dLbl>
              <c:idx val="13"/>
              <c:tx>
                <c:rich>
                  <a:bodyPr/>
                  <a:lstStyle/>
                  <a:p>
                    <a:pPr>
                      <a:defRPr sz="600" b="0" i="0">
                        <a:solidFill>
                          <a:srgbClr val="000000"/>
                        </a:solidFill>
                        <a:latin typeface="Arial"/>
                        <a:ea typeface="Arial"/>
                        <a:cs typeface="Arial"/>
                      </a:defRPr>
                    </a:pPr>
                    <a:r>
                      <a:rPr lang="en-US" sz="600"/>
                      <a:t>UIS11</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B18-43C3-A219-340EF0E328C3}"/>
                </c:ext>
              </c:extLst>
            </c:dLbl>
            <c:dLbl>
              <c:idx val="14"/>
              <c:tx>
                <c:rich>
                  <a:bodyPr/>
                  <a:lstStyle/>
                  <a:p>
                    <a:pPr>
                      <a:defRPr sz="600" b="0" i="0">
                        <a:solidFill>
                          <a:srgbClr val="000000"/>
                        </a:solidFill>
                        <a:latin typeface="Arial"/>
                        <a:ea typeface="Arial"/>
                        <a:cs typeface="Arial"/>
                      </a:defRPr>
                    </a:pPr>
                    <a:r>
                      <a:rPr lang="en-US" sz="600"/>
                      <a:t>EMIS12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0B18-43C3-A219-340EF0E328C3}"/>
                </c:ext>
              </c:extLst>
            </c:dLbl>
            <c:dLbl>
              <c:idx val="15"/>
              <c:tx>
                <c:rich>
                  <a:bodyPr/>
                  <a:lstStyle/>
                  <a:p>
                    <a:pPr>
                      <a:defRPr sz="600" b="0" i="0">
                        <a:solidFill>
                          <a:srgbClr val="000000"/>
                        </a:solidFill>
                        <a:latin typeface="Arial"/>
                        <a:ea typeface="Arial"/>
                        <a:cs typeface="Arial"/>
                      </a:defRPr>
                    </a:pPr>
                    <a:r>
                      <a:rPr lang="en-US" sz="600"/>
                      <a:t>UIS12</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4-0B18-43C3-A219-340EF0E328C3}"/>
                </c:ext>
              </c:extLst>
            </c:dLbl>
            <c:dLbl>
              <c:idx val="16"/>
              <c:tx>
                <c:rich>
                  <a:bodyPr/>
                  <a:lstStyle/>
                  <a:p>
                    <a:pPr>
                      <a:defRPr sz="600" b="0" i="0">
                        <a:solidFill>
                          <a:srgbClr val="000000"/>
                        </a:solidFill>
                        <a:latin typeface="Arial"/>
                        <a:ea typeface="Arial"/>
                        <a:cs typeface="Arial"/>
                      </a:defRPr>
                    </a:pPr>
                    <a:r>
                      <a:rPr lang="en-US" sz="600"/>
                      <a:t>EMIS13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5-0B18-43C3-A219-340EF0E328C3}"/>
                </c:ext>
              </c:extLst>
            </c:dLbl>
            <c:dLbl>
              <c:idx val="17"/>
              <c:tx>
                <c:rich>
                  <a:bodyPr/>
                  <a:lstStyle/>
                  <a:p>
                    <a:pPr>
                      <a:defRPr sz="600" b="0" i="0">
                        <a:solidFill>
                          <a:srgbClr val="000000"/>
                        </a:solidFill>
                        <a:latin typeface="Arial"/>
                        <a:ea typeface="Arial"/>
                        <a:cs typeface="Arial"/>
                      </a:defRPr>
                    </a:pPr>
                    <a:r>
                      <a:rPr lang="en-US" sz="600"/>
                      <a:t>YL13</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6-0B18-43C3-A219-340EF0E328C3}"/>
                </c:ext>
              </c:extLst>
            </c:dLbl>
            <c:dLbl>
              <c:idx val="18"/>
              <c:tx>
                <c:rich>
                  <a:bodyPr/>
                  <a:lstStyle/>
                  <a:p>
                    <a:pPr>
                      <a:defRPr sz="600" b="0" i="0">
                        <a:solidFill>
                          <a:srgbClr val="000000"/>
                        </a:solidFill>
                        <a:latin typeface="Arial"/>
                        <a:ea typeface="Arial"/>
                        <a:cs typeface="Arial"/>
                      </a:defRPr>
                    </a:pPr>
                    <a:r>
                      <a:rPr lang="en-US" sz="600"/>
                      <a:t>UIS14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7-0B18-43C3-A219-340EF0E328C3}"/>
                </c:ext>
              </c:extLst>
            </c:dLbl>
            <c:dLbl>
              <c:idx val="19"/>
              <c:tx>
                <c:rich>
                  <a:bodyPr/>
                  <a:lstStyle/>
                  <a:p>
                    <a:pPr>
                      <a:defRPr sz="600" b="0" i="0">
                        <a:solidFill>
                          <a:srgbClr val="000000"/>
                        </a:solidFill>
                        <a:latin typeface="Arial"/>
                        <a:ea typeface="Arial"/>
                        <a:cs typeface="Arial"/>
                      </a:defRPr>
                    </a:pPr>
                    <a:r>
                      <a:rPr lang="en-US" sz="600"/>
                      <a:t>EMIS14</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8-0B18-43C3-A219-340EF0E328C3}"/>
                </c:ext>
              </c:extLst>
            </c:dLbl>
            <c:dLbl>
              <c:idx val="20"/>
              <c:tx>
                <c:rich>
                  <a:bodyPr/>
                  <a:lstStyle/>
                  <a:p>
                    <a:pPr>
                      <a:defRPr sz="600" b="0" i="0">
                        <a:solidFill>
                          <a:srgbClr val="000000"/>
                        </a:solidFill>
                        <a:latin typeface="Arial"/>
                        <a:ea typeface="Arial"/>
                        <a:cs typeface="Arial"/>
                      </a:defRPr>
                    </a:pPr>
                    <a:r>
                      <a:rPr lang="en-US" sz="600"/>
                      <a:t>EMIS15</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9-0B18-43C3-A219-340EF0E328C3}"/>
                </c:ext>
              </c:extLst>
            </c:dLbl>
            <c:dLbl>
              <c:idx val="21"/>
              <c:tx>
                <c:rich>
                  <a:bodyPr/>
                  <a:lstStyle/>
                  <a:p>
                    <a:pPr>
                      <a:defRPr sz="600" b="0" i="0">
                        <a:solidFill>
                          <a:srgbClr val="000000"/>
                        </a:solidFill>
                        <a:latin typeface="Arial"/>
                        <a:ea typeface="Arial"/>
                        <a:cs typeface="Arial"/>
                      </a:defRPr>
                    </a:pPr>
                    <a:r>
                      <a:rPr lang="en-US" sz="600"/>
                      <a:t>EMIS16</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A-0B18-43C3-A219-340EF0E328C3}"/>
                </c:ext>
              </c:extLst>
            </c:dLbl>
            <c:dLbl>
              <c:idx val="22"/>
              <c:tx>
                <c:rich>
                  <a:bodyPr/>
                  <a:lstStyle/>
                  <a:p>
                    <a:pPr>
                      <a:defRPr sz="600" b="0" i="0">
                        <a:solidFill>
                          <a:srgbClr val="000000"/>
                        </a:solidFill>
                        <a:latin typeface="Arial"/>
                        <a:ea typeface="Arial"/>
                        <a:cs typeface="Arial"/>
                      </a:defRPr>
                    </a:pPr>
                    <a:r>
                      <a:rPr lang="en-GB" sz="600"/>
                      <a:t>YL17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61F-4E2F-9AA9-E2FEB5400C6E}"/>
                </c:ext>
              </c:extLst>
            </c:dLbl>
            <c:dLbl>
              <c:idx val="23"/>
              <c:tx>
                <c:rich>
                  <a:bodyPr/>
                  <a:lstStyle/>
                  <a:p>
                    <a:pPr>
                      <a:defRPr sz="600" b="0" i="0">
                        <a:solidFill>
                          <a:srgbClr val="000000"/>
                        </a:solidFill>
                        <a:latin typeface="Arial"/>
                        <a:ea typeface="Arial"/>
                        <a:cs typeface="Arial"/>
                      </a:defRPr>
                    </a:pPr>
                    <a:r>
                      <a:rPr lang="en-US" sz="600"/>
                      <a:t>EMIS17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61F-4E2F-9AA9-E2FEB5400C6E}"/>
                </c:ext>
              </c:extLst>
            </c:dLbl>
            <c:dLbl>
              <c:idx val="24"/>
              <c:tx>
                <c:rich>
                  <a:bodyPr/>
                  <a:lstStyle/>
                  <a:p>
                    <a:pPr>
                      <a:defRPr sz="600" b="0" i="0">
                        <a:solidFill>
                          <a:srgbClr val="000000"/>
                        </a:solidFill>
                        <a:latin typeface="Arial"/>
                        <a:ea typeface="Arial"/>
                        <a:cs typeface="Arial"/>
                      </a:defRPr>
                    </a:pPr>
                    <a:r>
                      <a:rPr lang="en-GB" sz="600"/>
                      <a:t>WV17</a:t>
                    </a:r>
                  </a:p>
                </c:rich>
              </c:tx>
              <c:spPr>
                <a:noFill/>
                <a:ln>
                  <a:noFill/>
                </a:ln>
                <a:effectLst/>
              </c:spPr>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61F-4E2F-9AA9-E2FEB5400C6E}"/>
                </c:ext>
              </c:extLst>
            </c:dLbl>
            <c:dLbl>
              <c:idx val="25"/>
              <c:dLblPos val="b"/>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61F-4E2F-9AA9-E2FEB5400C6E}"/>
                </c:ext>
              </c:extLst>
            </c:dLbl>
            <c:spPr>
              <a:noFill/>
              <a:ln>
                <a:noFill/>
              </a:ln>
              <a:effectLst/>
            </c:spPr>
            <c:txPr>
              <a:bodyPr/>
              <a:lstStyle/>
              <a:p>
                <a:pPr>
                  <a:defRPr sz="600"/>
                </a:pPr>
                <a:endParaRPr lang="en-US"/>
              </a:p>
            </c:txPr>
            <c:dLblPos val="b"/>
            <c:showLegendKey val="0"/>
            <c:showVal val="0"/>
            <c:showCatName val="0"/>
            <c:showSerName val="0"/>
            <c:showPercent val="0"/>
            <c:showBubbleSize val="0"/>
            <c:extLst>
              <c:ext xmlns:c15="http://schemas.microsoft.com/office/drawing/2012/chart" uri="{CE6537A1-D6FC-4f65-9D91-7224C49458BB}">
                <c15:showLeaderLines val="1"/>
              </c:ext>
            </c:extLst>
          </c:dLbls>
          <c:xVal>
            <c:numRef>
              <c:f>'Chart Data'!$C$6:$C$100</c:f>
              <c:numCache>
                <c:formatCode>General</c:formatCode>
                <c:ptCount val="95"/>
                <c:pt idx="0">
                  <c:v>2000</c:v>
                </c:pt>
                <c:pt idx="1">
                  <c:v>2001</c:v>
                </c:pt>
                <c:pt idx="2">
                  <c:v>2002</c:v>
                </c:pt>
                <c:pt idx="3">
                  <c:v>2003</c:v>
                </c:pt>
                <c:pt idx="4">
                  <c:v>2004</c:v>
                </c:pt>
                <c:pt idx="5">
                  <c:v>2005</c:v>
                </c:pt>
                <c:pt idx="6">
                  <c:v>2006</c:v>
                </c:pt>
                <c:pt idx="7">
                  <c:v>2007</c:v>
                </c:pt>
                <c:pt idx="8">
                  <c:v>2008</c:v>
                </c:pt>
                <c:pt idx="9">
                  <c:v>2009</c:v>
                </c:pt>
                <c:pt idx="10">
                  <c:v>2010</c:v>
                </c:pt>
                <c:pt idx="11">
                  <c:v>2010</c:v>
                </c:pt>
                <c:pt idx="12">
                  <c:v>2011</c:v>
                </c:pt>
                <c:pt idx="13">
                  <c:v>2011</c:v>
                </c:pt>
                <c:pt idx="14">
                  <c:v>2012</c:v>
                </c:pt>
                <c:pt idx="15">
                  <c:v>2012</c:v>
                </c:pt>
                <c:pt idx="16">
                  <c:v>2013</c:v>
                </c:pt>
                <c:pt idx="17">
                  <c:v>2013</c:v>
                </c:pt>
                <c:pt idx="18">
                  <c:v>2014</c:v>
                </c:pt>
                <c:pt idx="19">
                  <c:v>2014</c:v>
                </c:pt>
                <c:pt idx="20">
                  <c:v>2015</c:v>
                </c:pt>
                <c:pt idx="21">
                  <c:v>2016</c:v>
                </c:pt>
                <c:pt idx="22">
                  <c:v>2017</c:v>
                </c:pt>
                <c:pt idx="23">
                  <c:v>2017</c:v>
                </c:pt>
                <c:pt idx="24">
                  <c:v>2017</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xVal>
          <c:yVal>
            <c:numRef>
              <c:f>'Chart Data'!$BL$6:$BL$100</c:f>
              <c:numCache>
                <c:formatCode>0</c:formatCode>
                <c:ptCount val="9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21</c:v>
                </c:pt>
                <c:pt idx="22">
                  <c:v>#N/A</c:v>
                </c:pt>
                <c:pt idx="23">
                  <c:v>24</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numCache>
            </c:numRef>
          </c:yVal>
          <c:smooth val="0"/>
          <c:extLst>
            <c:ext xmlns:c16="http://schemas.microsoft.com/office/drawing/2014/chart" uri="{C3380CC4-5D6E-409C-BE32-E72D297353CC}">
              <c16:uniqueId val="{00000007-879B-40D1-9017-B6B45347BA62}"/>
            </c:ext>
          </c:extLst>
        </c:ser>
        <c:dLbls>
          <c:showLegendKey val="0"/>
          <c:showVal val="0"/>
          <c:showCatName val="0"/>
          <c:showSerName val="0"/>
          <c:showPercent val="0"/>
          <c:showBubbleSize val="0"/>
        </c:dLbls>
        <c:axId val="130864256"/>
        <c:axId val="130865792"/>
      </c:scatterChart>
      <c:valAx>
        <c:axId val="130864256"/>
        <c:scaling>
          <c:orientation val="minMax"/>
          <c:max val="2020"/>
          <c:min val="2000"/>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65792"/>
        <c:crosses val="autoZero"/>
        <c:crossBetween val="midCat"/>
        <c:majorUnit val="5"/>
      </c:valAx>
      <c:valAx>
        <c:axId val="130865792"/>
        <c:scaling>
          <c:orientation val="minMax"/>
          <c:max val="100"/>
          <c:min val="0"/>
        </c:scaling>
        <c:delete val="0"/>
        <c:axPos val="l"/>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64256"/>
        <c:crosses val="autoZero"/>
        <c:crossBetween val="midCat"/>
        <c:majorUnit val="20"/>
      </c:valAx>
      <c:spPr>
        <a:solidFill>
          <a:schemeClr val="bg1"/>
        </a:solidFill>
        <a:ln>
          <a:noFill/>
        </a:ln>
        <a:effectLst/>
      </c:spPr>
    </c:plotArea>
    <c:plotVisOnly val="1"/>
    <c:dispBlanksAs val="gap"/>
    <c:showDLblsOverMax val="0"/>
  </c:chart>
  <c:spPr>
    <a:solidFill>
      <a:schemeClr val="accent4">
        <a:lumMod val="20000"/>
        <a:lumOff val="80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18" Type="http://schemas.openxmlformats.org/officeDocument/2006/relationships/chart" Target="../charts/chart21.xml"/><Relationship Id="rId3" Type="http://schemas.openxmlformats.org/officeDocument/2006/relationships/chart" Target="../charts/chart6.xml"/><Relationship Id="rId7" Type="http://schemas.openxmlformats.org/officeDocument/2006/relationships/chart" Target="../charts/chart10.xml"/><Relationship Id="rId12" Type="http://schemas.openxmlformats.org/officeDocument/2006/relationships/chart" Target="../charts/chart15.xml"/><Relationship Id="rId17" Type="http://schemas.openxmlformats.org/officeDocument/2006/relationships/chart" Target="../charts/chart20.xml"/><Relationship Id="rId2" Type="http://schemas.openxmlformats.org/officeDocument/2006/relationships/chart" Target="../charts/chart5.xml"/><Relationship Id="rId16" Type="http://schemas.openxmlformats.org/officeDocument/2006/relationships/chart" Target="../charts/chart19.xml"/><Relationship Id="rId1" Type="http://schemas.openxmlformats.org/officeDocument/2006/relationships/chart" Target="../charts/chart4.xml"/><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chart" Target="../charts/chart8.xml"/><Relationship Id="rId15" Type="http://schemas.openxmlformats.org/officeDocument/2006/relationships/chart" Target="../charts/chart18.xml"/><Relationship Id="rId10" Type="http://schemas.openxmlformats.org/officeDocument/2006/relationships/chart" Target="../charts/chart13.xml"/><Relationship Id="rId4" Type="http://schemas.openxmlformats.org/officeDocument/2006/relationships/chart" Target="../charts/chart7.xml"/><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xdr:col>
      <xdr:colOff>168867</xdr:colOff>
      <xdr:row>16</xdr:row>
      <xdr:rowOff>88974</xdr:rowOff>
    </xdr:from>
    <xdr:to>
      <xdr:col>3</xdr:col>
      <xdr:colOff>20649</xdr:colOff>
      <xdr:row>16</xdr:row>
      <xdr:rowOff>227153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9867" y="4479999"/>
          <a:ext cx="4452357" cy="138179"/>
        </a:xfrm>
        <a:prstGeom prst="rect">
          <a:avLst/>
        </a:prstGeom>
      </xdr:spPr>
    </xdr:pic>
    <xdr:clientData/>
  </xdr:twoCellAnchor>
  <xdr:oneCellAnchor>
    <xdr:from>
      <xdr:col>1</xdr:col>
      <xdr:colOff>7744</xdr:colOff>
      <xdr:row>0</xdr:row>
      <xdr:rowOff>162622</xdr:rowOff>
    </xdr:from>
    <xdr:ext cx="622300" cy="545561"/>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a:srcRect r="63296"/>
        <a:stretch/>
      </xdr:blipFill>
      <xdr:spPr>
        <a:xfrm>
          <a:off x="388744" y="162622"/>
          <a:ext cx="622300" cy="545561"/>
        </a:xfrm>
        <a:prstGeom prst="rect">
          <a:avLst/>
        </a:prstGeom>
      </xdr:spPr>
    </xdr:pic>
    <xdr:clientData/>
  </xdr:oneCellAnchor>
  <xdr:oneCellAnchor>
    <xdr:from>
      <xdr:col>2</xdr:col>
      <xdr:colOff>4057805</xdr:colOff>
      <xdr:row>0</xdr:row>
      <xdr:rowOff>162622</xdr:rowOff>
    </xdr:from>
    <xdr:ext cx="606095" cy="532897"/>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3"/>
        <a:srcRect l="70984"/>
        <a:stretch/>
      </xdr:blipFill>
      <xdr:spPr>
        <a:xfrm>
          <a:off x="4619780" y="162622"/>
          <a:ext cx="606095" cy="532897"/>
        </a:xfrm>
        <a:prstGeom prst="rect">
          <a:avLst/>
        </a:prstGeom>
      </xdr:spPr>
    </xdr:pic>
    <xdr:clientData/>
  </xdr:oneCellAnchor>
  <xdr:twoCellAnchor editAs="oneCell">
    <xdr:from>
      <xdr:col>2</xdr:col>
      <xdr:colOff>1066800</xdr:colOff>
      <xdr:row>0</xdr:row>
      <xdr:rowOff>120650</xdr:rowOff>
    </xdr:from>
    <xdr:to>
      <xdr:col>2</xdr:col>
      <xdr:colOff>3282152</xdr:colOff>
      <xdr:row>1</xdr:row>
      <xdr:rowOff>150863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631950" y="120650"/>
          <a:ext cx="2215352" cy="5890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9526</xdr:colOff>
      <xdr:row>5</xdr:row>
      <xdr:rowOff>85725</xdr:rowOff>
    </xdr:from>
    <xdr:to>
      <xdr:col>21</xdr:col>
      <xdr:colOff>647700</xdr:colOff>
      <xdr:row>24</xdr:row>
      <xdr:rowOff>0</xdr:rowOff>
    </xdr:to>
    <xdr:graphicFrame macro="">
      <xdr:nvGraphicFramePr>
        <xdr:cNvPr id="2" name="Chart 1">
          <a:extLst>
            <a:ext uri="{FF2B5EF4-FFF2-40B4-BE49-F238E27FC236}">
              <a16:creationId xmlns:a16="http://schemas.microsoft.com/office/drawing/2014/main" id="{6E9023FC-35AA-427A-AD29-587A2C8F6B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9525</xdr:colOff>
      <xdr:row>5</xdr:row>
      <xdr:rowOff>80961</xdr:rowOff>
    </xdr:from>
    <xdr:to>
      <xdr:col>8</xdr:col>
      <xdr:colOff>1</xdr:colOff>
      <xdr:row>24</xdr:row>
      <xdr:rowOff>0</xdr:rowOff>
    </xdr:to>
    <xdr:graphicFrame macro="">
      <xdr:nvGraphicFramePr>
        <xdr:cNvPr id="3" name="Chart 2">
          <a:extLst>
            <a:ext uri="{FF2B5EF4-FFF2-40B4-BE49-F238E27FC236}">
              <a16:creationId xmlns:a16="http://schemas.microsoft.com/office/drawing/2014/main" id="{F4FB08DB-2BA5-4A41-80AA-C35133566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0</xdr:colOff>
      <xdr:row>5</xdr:row>
      <xdr:rowOff>85725</xdr:rowOff>
    </xdr:from>
    <xdr:to>
      <xdr:col>14</xdr:col>
      <xdr:colOff>638176</xdr:colOff>
      <xdr:row>24</xdr:row>
      <xdr:rowOff>0</xdr:rowOff>
    </xdr:to>
    <xdr:graphicFrame macro="">
      <xdr:nvGraphicFramePr>
        <xdr:cNvPr id="4" name="Chart 3">
          <a:extLst>
            <a:ext uri="{FF2B5EF4-FFF2-40B4-BE49-F238E27FC236}">
              <a16:creationId xmlns:a16="http://schemas.microsoft.com/office/drawing/2014/main" id="{801C4666-FD47-430A-85D4-4717EB2FF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3</xdr:row>
      <xdr:rowOff>114300</xdr:rowOff>
    </xdr:from>
    <xdr:to>
      <xdr:col>6</xdr:col>
      <xdr:colOff>571500</xdr:colOff>
      <xdr:row>21</xdr:row>
      <xdr:rowOff>134408</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600075</xdr:colOff>
      <xdr:row>3</xdr:row>
      <xdr:rowOff>114300</xdr:rowOff>
    </xdr:from>
    <xdr:to>
      <xdr:col>11</xdr:col>
      <xdr:colOff>572643</xdr:colOff>
      <xdr:row>21</xdr:row>
      <xdr:rowOff>134408</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552448</xdr:colOff>
      <xdr:row>3</xdr:row>
      <xdr:rowOff>114300</xdr:rowOff>
    </xdr:from>
    <xdr:to>
      <xdr:col>16</xdr:col>
      <xdr:colOff>525016</xdr:colOff>
      <xdr:row>21</xdr:row>
      <xdr:rowOff>134408</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24</xdr:row>
      <xdr:rowOff>57150</xdr:rowOff>
    </xdr:from>
    <xdr:to>
      <xdr:col>6</xdr:col>
      <xdr:colOff>542924</xdr:colOff>
      <xdr:row>42</xdr:row>
      <xdr:rowOff>77258</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600074</xdr:colOff>
      <xdr:row>24</xdr:row>
      <xdr:rowOff>47625</xdr:rowOff>
    </xdr:from>
    <xdr:to>
      <xdr:col>11</xdr:col>
      <xdr:colOff>572642</xdr:colOff>
      <xdr:row>42</xdr:row>
      <xdr:rowOff>67733</xdr:rowOff>
    </xdr:to>
    <xdr:graphicFrame macro="">
      <xdr:nvGraphicFramePr>
        <xdr:cNvPr id="6" name="Chart 5">
          <a:extLst>
            <a:ext uri="{FF2B5EF4-FFF2-40B4-BE49-F238E27FC236}">
              <a16:creationId xmlns:a16="http://schemas.microsoft.com/office/drawing/2014/main" id="{00000000-0008-0000-02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514348</xdr:colOff>
      <xdr:row>24</xdr:row>
      <xdr:rowOff>47625</xdr:rowOff>
    </xdr:from>
    <xdr:to>
      <xdr:col>16</xdr:col>
      <xdr:colOff>486916</xdr:colOff>
      <xdr:row>42</xdr:row>
      <xdr:rowOff>67733</xdr:rowOff>
    </xdr:to>
    <xdr:graphicFrame macro="">
      <xdr:nvGraphicFramePr>
        <xdr:cNvPr id="7" name="Chart 6">
          <a:extLst>
            <a:ext uri="{FF2B5EF4-FFF2-40B4-BE49-F238E27FC236}">
              <a16:creationId xmlns:a16="http://schemas.microsoft.com/office/drawing/2014/main" id="{00000000-0008-0000-02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342900</xdr:colOff>
      <xdr:row>3</xdr:row>
      <xdr:rowOff>104775</xdr:rowOff>
    </xdr:from>
    <xdr:to>
      <xdr:col>31</xdr:col>
      <xdr:colOff>315468</xdr:colOff>
      <xdr:row>21</xdr:row>
      <xdr:rowOff>124883</xdr:rowOff>
    </xdr:to>
    <xdr:graphicFrame macro="">
      <xdr:nvGraphicFramePr>
        <xdr:cNvPr id="8" name="Chart 7">
          <a:extLst>
            <a:ext uri="{FF2B5EF4-FFF2-40B4-BE49-F238E27FC236}">
              <a16:creationId xmlns:a16="http://schemas.microsoft.com/office/drawing/2014/main" id="{00000000-0008-0000-02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485775</xdr:colOff>
      <xdr:row>3</xdr:row>
      <xdr:rowOff>104775</xdr:rowOff>
    </xdr:from>
    <xdr:to>
      <xdr:col>21</xdr:col>
      <xdr:colOff>458343</xdr:colOff>
      <xdr:row>21</xdr:row>
      <xdr:rowOff>124883</xdr:rowOff>
    </xdr:to>
    <xdr:graphicFrame macro="">
      <xdr:nvGraphicFramePr>
        <xdr:cNvPr id="9" name="Chart 8">
          <a:extLst>
            <a:ext uri="{FF2B5EF4-FFF2-40B4-BE49-F238E27FC236}">
              <a16:creationId xmlns:a16="http://schemas.microsoft.com/office/drawing/2014/main" id="{00000000-0008-0000-02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428625</xdr:colOff>
      <xdr:row>3</xdr:row>
      <xdr:rowOff>95250</xdr:rowOff>
    </xdr:from>
    <xdr:to>
      <xdr:col>26</xdr:col>
      <xdr:colOff>401193</xdr:colOff>
      <xdr:row>21</xdr:row>
      <xdr:rowOff>115358</xdr:rowOff>
    </xdr:to>
    <xdr:graphicFrame macro="">
      <xdr:nvGraphicFramePr>
        <xdr:cNvPr id="10" name="Chart 9">
          <a:extLst>
            <a:ext uri="{FF2B5EF4-FFF2-40B4-BE49-F238E27FC236}">
              <a16:creationId xmlns:a16="http://schemas.microsoft.com/office/drawing/2014/main" id="{00000000-0008-0000-02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342900</xdr:colOff>
      <xdr:row>24</xdr:row>
      <xdr:rowOff>38100</xdr:rowOff>
    </xdr:from>
    <xdr:to>
      <xdr:col>31</xdr:col>
      <xdr:colOff>315468</xdr:colOff>
      <xdr:row>42</xdr:row>
      <xdr:rowOff>58208</xdr:rowOff>
    </xdr:to>
    <xdr:graphicFrame macro="">
      <xdr:nvGraphicFramePr>
        <xdr:cNvPr id="11" name="Chart 10">
          <a:extLst>
            <a:ext uri="{FF2B5EF4-FFF2-40B4-BE49-F238E27FC236}">
              <a16:creationId xmlns:a16="http://schemas.microsoft.com/office/drawing/2014/main" id="{00000000-0008-0000-02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457200</xdr:colOff>
      <xdr:row>24</xdr:row>
      <xdr:rowOff>47625</xdr:rowOff>
    </xdr:from>
    <xdr:to>
      <xdr:col>21</xdr:col>
      <xdr:colOff>429768</xdr:colOff>
      <xdr:row>42</xdr:row>
      <xdr:rowOff>67733</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419100</xdr:colOff>
      <xdr:row>24</xdr:row>
      <xdr:rowOff>38100</xdr:rowOff>
    </xdr:from>
    <xdr:to>
      <xdr:col>26</xdr:col>
      <xdr:colOff>391668</xdr:colOff>
      <xdr:row>42</xdr:row>
      <xdr:rowOff>58208</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0</xdr:colOff>
      <xdr:row>45</xdr:row>
      <xdr:rowOff>57150</xdr:rowOff>
    </xdr:from>
    <xdr:to>
      <xdr:col>6</xdr:col>
      <xdr:colOff>542924</xdr:colOff>
      <xdr:row>63</xdr:row>
      <xdr:rowOff>77258</xdr:rowOff>
    </xdr:to>
    <xdr:graphicFrame macro="">
      <xdr:nvGraphicFramePr>
        <xdr:cNvPr id="14" name="Chart 13">
          <a:extLst>
            <a:ext uri="{FF2B5EF4-FFF2-40B4-BE49-F238E27FC236}">
              <a16:creationId xmlns:a16="http://schemas.microsoft.com/office/drawing/2014/main" id="{00000000-0008-0000-02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600074</xdr:colOff>
      <xdr:row>45</xdr:row>
      <xdr:rowOff>47625</xdr:rowOff>
    </xdr:from>
    <xdr:to>
      <xdr:col>11</xdr:col>
      <xdr:colOff>572642</xdr:colOff>
      <xdr:row>63</xdr:row>
      <xdr:rowOff>67733</xdr:rowOff>
    </xdr:to>
    <xdr:graphicFrame macro="">
      <xdr:nvGraphicFramePr>
        <xdr:cNvPr id="15" name="Chart 14">
          <a:extLst>
            <a:ext uri="{FF2B5EF4-FFF2-40B4-BE49-F238E27FC236}">
              <a16:creationId xmlns:a16="http://schemas.microsoft.com/office/drawing/2014/main" id="{00000000-0008-0000-02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514348</xdr:colOff>
      <xdr:row>45</xdr:row>
      <xdr:rowOff>47625</xdr:rowOff>
    </xdr:from>
    <xdr:to>
      <xdr:col>16</xdr:col>
      <xdr:colOff>486916</xdr:colOff>
      <xdr:row>63</xdr:row>
      <xdr:rowOff>67733</xdr:rowOff>
    </xdr:to>
    <xdr:graphicFrame macro="">
      <xdr:nvGraphicFramePr>
        <xdr:cNvPr id="16" name="Chart 15">
          <a:extLst>
            <a:ext uri="{FF2B5EF4-FFF2-40B4-BE49-F238E27FC236}">
              <a16:creationId xmlns:a16="http://schemas.microsoft.com/office/drawing/2014/main" id="{00000000-0008-0000-02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26</xdr:col>
      <xdr:colOff>342900</xdr:colOff>
      <xdr:row>45</xdr:row>
      <xdr:rowOff>38100</xdr:rowOff>
    </xdr:from>
    <xdr:to>
      <xdr:col>31</xdr:col>
      <xdr:colOff>315468</xdr:colOff>
      <xdr:row>63</xdr:row>
      <xdr:rowOff>58208</xdr:rowOff>
    </xdr:to>
    <xdr:graphicFrame macro="">
      <xdr:nvGraphicFramePr>
        <xdr:cNvPr id="17" name="Chart 16">
          <a:extLst>
            <a:ext uri="{FF2B5EF4-FFF2-40B4-BE49-F238E27FC236}">
              <a16:creationId xmlns:a16="http://schemas.microsoft.com/office/drawing/2014/main" id="{00000000-0008-0000-0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16</xdr:col>
      <xdr:colOff>457200</xdr:colOff>
      <xdr:row>45</xdr:row>
      <xdr:rowOff>47625</xdr:rowOff>
    </xdr:from>
    <xdr:to>
      <xdr:col>21</xdr:col>
      <xdr:colOff>429768</xdr:colOff>
      <xdr:row>63</xdr:row>
      <xdr:rowOff>67733</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419100</xdr:colOff>
      <xdr:row>45</xdr:row>
      <xdr:rowOff>38100</xdr:rowOff>
    </xdr:from>
    <xdr:to>
      <xdr:col>26</xdr:col>
      <xdr:colOff>391668</xdr:colOff>
      <xdr:row>63</xdr:row>
      <xdr:rowOff>58208</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tint="-4.88906521805475E-2"/>
  </sheetPr>
  <dimension ref="A1:R46"/>
  <sheetViews>
    <sheetView showGridLines="0" showRowColHeaders="0" tabSelected="1" zoomScale="90" zoomScaleNormal="90" zoomScalePageLayoutView="123" workbookViewId="0"/>
  </sheetViews>
  <sheetFormatPr defaultColWidth="7.75" defaultRowHeight="12.75" x14ac:dyDescent="0.2"/>
  <cols>
    <col min="1" max="1" width="5" style="105" customWidth="1"/>
    <col min="2" max="2" width="2.375" style="105" customWidth="1"/>
    <col min="3" max="3" width="58" style="105" customWidth="1"/>
    <col min="4" max="4" width="7.75" style="105" customWidth="1"/>
    <col min="5" max="16384" width="7.75" style="105"/>
  </cols>
  <sheetData>
    <row r="1" spans="1:18" ht="44.1" customHeight="1" x14ac:dyDescent="0.25">
      <c r="A1" s="32"/>
      <c r="B1" s="33"/>
      <c r="C1" s="33"/>
      <c r="D1" s="33"/>
      <c r="E1" s="104"/>
      <c r="F1" s="104"/>
      <c r="G1" s="104"/>
      <c r="H1" s="104"/>
      <c r="I1" s="104"/>
      <c r="J1" s="104"/>
      <c r="K1" s="104"/>
      <c r="L1" s="104"/>
      <c r="M1" s="104"/>
      <c r="N1" s="104"/>
      <c r="O1" s="104"/>
      <c r="P1" s="104"/>
      <c r="Q1" s="104"/>
      <c r="R1" s="104"/>
    </row>
    <row r="2" spans="1:18" ht="23.25" x14ac:dyDescent="0.35">
      <c r="A2" s="33"/>
      <c r="B2" s="33"/>
      <c r="C2" s="35"/>
      <c r="D2" s="33"/>
      <c r="E2" s="104"/>
      <c r="F2" s="104"/>
      <c r="G2" s="33"/>
      <c r="H2" s="104"/>
      <c r="I2" s="104"/>
      <c r="J2" s="104"/>
      <c r="K2" s="104"/>
      <c r="L2" s="104"/>
      <c r="M2" s="104"/>
      <c r="N2" s="104"/>
      <c r="O2" s="104"/>
      <c r="P2" s="104"/>
      <c r="Q2" s="104"/>
      <c r="R2" s="104"/>
    </row>
    <row r="3" spans="1:18" ht="15" x14ac:dyDescent="0.2">
      <c r="A3" s="33"/>
      <c r="B3" s="33"/>
      <c r="C3" s="33"/>
      <c r="D3" s="33"/>
      <c r="F3" s="33"/>
      <c r="G3" s="33"/>
      <c r="H3" s="106"/>
      <c r="I3" s="106"/>
      <c r="J3" s="106"/>
      <c r="K3" s="106"/>
      <c r="L3" s="104"/>
      <c r="M3" s="104"/>
      <c r="N3" s="104"/>
      <c r="O3" s="104"/>
      <c r="P3" s="104"/>
      <c r="Q3" s="104"/>
      <c r="R3" s="104"/>
    </row>
    <row r="4" spans="1:18" ht="40.5" x14ac:dyDescent="0.2">
      <c r="A4" s="33"/>
      <c r="B4" s="33"/>
      <c r="C4" s="453" t="s">
        <v>144</v>
      </c>
      <c r="D4" s="33"/>
      <c r="E4" s="108"/>
      <c r="F4" s="104"/>
      <c r="G4" s="33"/>
      <c r="H4" s="104"/>
      <c r="I4" s="104"/>
      <c r="J4" s="104"/>
      <c r="K4" s="104"/>
      <c r="L4" s="104"/>
      <c r="M4" s="104"/>
      <c r="N4" s="104"/>
      <c r="O4" s="104"/>
      <c r="P4" s="104"/>
      <c r="Q4" s="104"/>
      <c r="R4" s="104"/>
    </row>
    <row r="5" spans="1:18" ht="20.25" x14ac:dyDescent="0.2">
      <c r="A5" s="33"/>
      <c r="B5" s="33"/>
      <c r="C5" s="107"/>
      <c r="D5" s="33"/>
      <c r="E5" s="108"/>
      <c r="F5" s="104"/>
      <c r="G5" s="33"/>
      <c r="H5" s="104"/>
      <c r="I5" s="104"/>
      <c r="J5" s="104"/>
      <c r="K5" s="104"/>
      <c r="L5" s="104"/>
      <c r="M5" s="104"/>
      <c r="N5" s="104"/>
      <c r="O5" s="104"/>
      <c r="P5" s="104"/>
      <c r="Q5" s="104"/>
      <c r="R5" s="104"/>
    </row>
    <row r="6" spans="1:18" ht="15" x14ac:dyDescent="0.2">
      <c r="A6" s="33"/>
      <c r="B6" s="33"/>
      <c r="C6" s="36" t="s">
        <v>151</v>
      </c>
      <c r="D6" s="104"/>
      <c r="E6" s="104"/>
      <c r="F6" s="104"/>
      <c r="G6" s="104"/>
      <c r="H6" s="104"/>
      <c r="I6" s="104"/>
      <c r="J6" s="104"/>
      <c r="K6" s="104"/>
      <c r="L6" s="104"/>
      <c r="M6" s="104"/>
      <c r="N6" s="104"/>
      <c r="O6" s="104"/>
      <c r="P6" s="104"/>
      <c r="Q6" s="104"/>
      <c r="R6" s="104"/>
    </row>
    <row r="7" spans="1:18" ht="26.25" x14ac:dyDescent="0.4">
      <c r="A7" s="33"/>
      <c r="B7" s="33"/>
      <c r="C7" s="109" t="str">
        <f>'Water Data'!C1</f>
        <v>Ethiopia</v>
      </c>
      <c r="D7" s="104"/>
      <c r="E7" s="104"/>
      <c r="F7" s="104"/>
      <c r="G7" s="104"/>
      <c r="H7" s="104"/>
      <c r="I7" s="104"/>
      <c r="J7" s="104"/>
      <c r="K7" s="104"/>
      <c r="L7" s="104"/>
      <c r="M7" s="104"/>
      <c r="N7" s="104"/>
      <c r="O7" s="104"/>
      <c r="P7" s="104"/>
      <c r="Q7" s="104"/>
      <c r="R7" s="104"/>
    </row>
    <row r="8" spans="1:18" ht="15" x14ac:dyDescent="0.2">
      <c r="A8" s="33"/>
      <c r="B8" s="33"/>
      <c r="C8" s="33"/>
      <c r="D8" s="104"/>
      <c r="E8" s="104"/>
      <c r="F8" s="104"/>
      <c r="G8" s="104"/>
      <c r="H8" s="104"/>
      <c r="I8" s="104"/>
      <c r="J8" s="104"/>
      <c r="K8" s="104"/>
      <c r="L8" s="104"/>
      <c r="M8" s="104"/>
      <c r="N8" s="104"/>
      <c r="O8" s="104"/>
      <c r="P8" s="104"/>
      <c r="Q8" s="104"/>
      <c r="R8" s="104"/>
    </row>
    <row r="9" spans="1:18" ht="15" x14ac:dyDescent="0.2">
      <c r="A9" s="33"/>
      <c r="B9" s="33"/>
      <c r="C9" s="199" t="s">
        <v>353</v>
      </c>
      <c r="D9" s="104"/>
      <c r="E9" s="104"/>
      <c r="F9" s="104"/>
      <c r="G9" s="104"/>
      <c r="H9" s="104"/>
      <c r="I9" s="104"/>
      <c r="J9" s="104"/>
      <c r="K9" s="104"/>
      <c r="L9" s="104"/>
      <c r="M9" s="104"/>
      <c r="N9" s="104"/>
      <c r="O9" s="104"/>
      <c r="P9" s="104"/>
      <c r="Q9" s="104"/>
      <c r="R9" s="104"/>
    </row>
    <row r="10" spans="1:18" ht="15" x14ac:dyDescent="0.2">
      <c r="A10" s="33"/>
      <c r="B10" s="33"/>
      <c r="C10" s="36"/>
      <c r="D10" s="104"/>
      <c r="E10" s="104"/>
      <c r="F10" s="104"/>
      <c r="G10" s="104"/>
      <c r="H10" s="104"/>
      <c r="I10" s="104"/>
      <c r="J10" s="104"/>
      <c r="K10" s="104"/>
      <c r="L10" s="104"/>
      <c r="M10" s="104"/>
      <c r="N10" s="104"/>
      <c r="O10" s="104"/>
      <c r="P10" s="104"/>
      <c r="Q10" s="104"/>
      <c r="R10" s="104"/>
    </row>
    <row r="11" spans="1:18" ht="15.95" customHeight="1" x14ac:dyDescent="0.2">
      <c r="A11" s="33"/>
      <c r="C11" s="454" t="s">
        <v>32</v>
      </c>
      <c r="D11" s="110"/>
      <c r="E11" s="111"/>
      <c r="F11" s="110"/>
      <c r="G11" s="110"/>
      <c r="H11" s="104"/>
      <c r="I11" s="104"/>
      <c r="J11" s="104"/>
      <c r="K11" s="104"/>
      <c r="L11" s="104"/>
      <c r="M11" s="104"/>
      <c r="N11" s="104"/>
      <c r="O11" s="104"/>
      <c r="P11" s="104"/>
      <c r="Q11" s="104"/>
      <c r="R11" s="104"/>
    </row>
    <row r="12" spans="1:18" ht="9" customHeight="1" x14ac:dyDescent="0.2">
      <c r="A12" s="33"/>
      <c r="B12" s="104"/>
      <c r="C12" s="112"/>
      <c r="D12" s="110"/>
      <c r="E12" s="111"/>
      <c r="F12" s="110"/>
      <c r="G12" s="110"/>
      <c r="H12" s="104"/>
      <c r="I12" s="104"/>
      <c r="J12" s="104"/>
      <c r="K12" s="104"/>
      <c r="L12" s="104"/>
      <c r="M12" s="104"/>
      <c r="N12" s="104"/>
      <c r="O12" s="104"/>
      <c r="P12" s="104"/>
      <c r="Q12" s="104"/>
      <c r="R12" s="104"/>
    </row>
    <row r="13" spans="1:18" ht="24.95" customHeight="1" x14ac:dyDescent="0.25">
      <c r="A13" s="33"/>
      <c r="B13" s="104"/>
      <c r="C13" s="113" t="s">
        <v>145</v>
      </c>
      <c r="D13" s="110"/>
      <c r="E13" s="111"/>
      <c r="F13" s="110"/>
      <c r="G13" s="110"/>
      <c r="H13" s="104"/>
      <c r="I13" s="104"/>
      <c r="J13" s="104"/>
      <c r="K13" s="104"/>
      <c r="L13" s="104"/>
      <c r="M13" s="104"/>
      <c r="N13" s="104"/>
      <c r="O13" s="104"/>
      <c r="P13" s="104"/>
      <c r="Q13" s="104"/>
      <c r="R13" s="104"/>
    </row>
    <row r="14" spans="1:18" ht="21.95" customHeight="1" x14ac:dyDescent="0.2">
      <c r="A14" s="33"/>
      <c r="B14" s="114"/>
      <c r="C14" s="115" t="s">
        <v>152</v>
      </c>
      <c r="D14" s="110"/>
      <c r="E14" s="111"/>
      <c r="F14" s="110"/>
      <c r="G14" s="110"/>
      <c r="H14" s="104"/>
      <c r="I14" s="104"/>
      <c r="J14" s="104"/>
      <c r="K14" s="104"/>
      <c r="L14" s="104"/>
      <c r="M14" s="104"/>
      <c r="N14" s="104"/>
      <c r="O14" s="104"/>
      <c r="P14" s="104"/>
      <c r="Q14" s="104"/>
      <c r="R14" s="104"/>
    </row>
    <row r="15" spans="1:18" ht="15" x14ac:dyDescent="0.2">
      <c r="A15" s="33"/>
      <c r="B15" s="114"/>
      <c r="C15" s="132" t="s">
        <v>153</v>
      </c>
      <c r="D15" s="110"/>
      <c r="E15" s="111"/>
      <c r="F15" s="110"/>
      <c r="G15" s="110"/>
      <c r="H15" s="104"/>
      <c r="I15" s="104"/>
      <c r="J15" s="104"/>
      <c r="K15" s="104"/>
      <c r="L15" s="104"/>
      <c r="M15" s="104"/>
      <c r="N15" s="104"/>
      <c r="O15" s="104"/>
      <c r="P15" s="104"/>
      <c r="Q15" s="104"/>
      <c r="R15" s="104"/>
    </row>
    <row r="16" spans="1:18" ht="15" x14ac:dyDescent="0.2">
      <c r="A16" s="33"/>
      <c r="B16" s="114"/>
      <c r="C16" s="115" t="s">
        <v>324</v>
      </c>
      <c r="D16" s="110"/>
      <c r="E16" s="111"/>
      <c r="F16" s="110"/>
      <c r="G16" s="110"/>
      <c r="H16" s="104"/>
      <c r="I16" s="104"/>
      <c r="J16" s="104"/>
      <c r="K16" s="104"/>
      <c r="L16" s="104"/>
      <c r="M16" s="104"/>
      <c r="N16" s="104"/>
      <c r="O16" s="104"/>
      <c r="P16" s="104"/>
      <c r="Q16" s="104"/>
      <c r="R16" s="104"/>
    </row>
    <row r="17" spans="1:18" ht="26.1" customHeight="1" x14ac:dyDescent="0.2">
      <c r="A17" s="33"/>
      <c r="B17" s="111"/>
      <c r="C17" s="116"/>
      <c r="D17" s="110"/>
      <c r="E17" s="114"/>
      <c r="F17" s="110"/>
      <c r="G17" s="110"/>
      <c r="H17" s="104"/>
      <c r="I17" s="104"/>
      <c r="J17" s="104"/>
      <c r="K17" s="104"/>
      <c r="L17" s="104"/>
      <c r="M17" s="104"/>
      <c r="N17" s="104"/>
      <c r="O17" s="104"/>
      <c r="P17" s="104"/>
      <c r="Q17" s="104"/>
      <c r="R17" s="104"/>
    </row>
    <row r="18" spans="1:18" ht="15.75" x14ac:dyDescent="0.25">
      <c r="A18" s="33"/>
      <c r="B18" s="111"/>
      <c r="C18" s="131" t="s">
        <v>33</v>
      </c>
      <c r="D18" s="110"/>
      <c r="E18" s="117"/>
      <c r="F18" s="110"/>
      <c r="G18" s="110"/>
      <c r="H18" s="104"/>
      <c r="I18" s="104"/>
      <c r="J18" s="104"/>
      <c r="K18" s="104"/>
      <c r="L18" s="104"/>
      <c r="M18" s="104"/>
      <c r="N18" s="104"/>
      <c r="O18" s="104"/>
      <c r="P18" s="104"/>
      <c r="Q18" s="104"/>
      <c r="R18" s="104"/>
    </row>
    <row r="19" spans="1:18" ht="15" x14ac:dyDescent="0.2">
      <c r="A19" s="33"/>
      <c r="B19" s="111"/>
      <c r="C19" s="118" t="s">
        <v>146</v>
      </c>
      <c r="D19" s="110"/>
      <c r="E19" s="119"/>
      <c r="F19" s="110"/>
      <c r="G19" s="110"/>
      <c r="H19" s="104"/>
      <c r="I19" s="104"/>
      <c r="J19" s="104"/>
      <c r="K19" s="104"/>
      <c r="L19" s="104"/>
      <c r="M19" s="104"/>
      <c r="N19" s="104"/>
      <c r="O19" s="104"/>
      <c r="P19" s="104"/>
      <c r="Q19" s="104"/>
      <c r="R19" s="104"/>
    </row>
    <row r="20" spans="1:18" ht="15" x14ac:dyDescent="0.2">
      <c r="A20" s="33"/>
      <c r="B20" s="111"/>
      <c r="C20" s="118" t="s">
        <v>147</v>
      </c>
      <c r="D20" s="110"/>
      <c r="E20" s="120"/>
      <c r="F20" s="110"/>
      <c r="G20" s="110"/>
      <c r="H20" s="104"/>
      <c r="I20" s="104"/>
      <c r="J20" s="104"/>
      <c r="K20" s="104"/>
      <c r="L20" s="104"/>
      <c r="M20" s="104"/>
      <c r="N20" s="104"/>
      <c r="O20" s="104"/>
      <c r="P20" s="104"/>
      <c r="Q20" s="104"/>
      <c r="R20" s="104"/>
    </row>
    <row r="21" spans="1:18" ht="15" x14ac:dyDescent="0.2">
      <c r="A21" s="33"/>
      <c r="B21" s="111"/>
      <c r="C21" s="118" t="s">
        <v>148</v>
      </c>
      <c r="D21" s="110"/>
      <c r="E21" s="121"/>
      <c r="F21" s="110"/>
      <c r="G21" s="110"/>
      <c r="H21" s="104"/>
      <c r="I21" s="104"/>
      <c r="J21" s="104"/>
      <c r="K21" s="104"/>
      <c r="L21" s="104"/>
      <c r="M21" s="104"/>
      <c r="N21" s="104"/>
      <c r="O21" s="104"/>
      <c r="P21" s="104"/>
      <c r="Q21" s="104"/>
      <c r="R21" s="104"/>
    </row>
    <row r="22" spans="1:18" ht="15" x14ac:dyDescent="0.2">
      <c r="A22" s="33"/>
      <c r="B22" s="111"/>
      <c r="C22" s="118" t="s">
        <v>149</v>
      </c>
      <c r="D22" s="110"/>
      <c r="E22" s="110"/>
      <c r="F22" s="110"/>
      <c r="G22" s="110"/>
      <c r="H22" s="104"/>
      <c r="I22" s="104"/>
      <c r="J22" s="104"/>
      <c r="K22" s="104"/>
      <c r="L22" s="104"/>
      <c r="M22" s="104"/>
      <c r="N22" s="104"/>
      <c r="O22" s="104"/>
      <c r="P22" s="104"/>
      <c r="Q22" s="104"/>
      <c r="R22" s="104"/>
    </row>
    <row r="23" spans="1:18" ht="15" x14ac:dyDescent="0.2">
      <c r="A23" s="33"/>
      <c r="B23" s="111"/>
      <c r="C23" s="118" t="s">
        <v>150</v>
      </c>
      <c r="D23" s="110"/>
      <c r="E23" s="110"/>
      <c r="F23" s="110"/>
      <c r="G23" s="110"/>
      <c r="H23" s="104"/>
      <c r="I23" s="104"/>
      <c r="J23" s="104"/>
      <c r="K23" s="104"/>
      <c r="L23" s="104"/>
      <c r="M23" s="104"/>
      <c r="N23" s="104"/>
      <c r="O23" s="104"/>
      <c r="P23" s="104"/>
      <c r="Q23" s="104"/>
      <c r="R23" s="104"/>
    </row>
    <row r="24" spans="1:18" ht="15" x14ac:dyDescent="0.2">
      <c r="A24" s="33"/>
      <c r="B24" s="111"/>
      <c r="C24" s="122"/>
      <c r="D24" s="110"/>
      <c r="E24" s="110"/>
      <c r="F24" s="110"/>
      <c r="G24" s="110"/>
      <c r="H24" s="104"/>
      <c r="I24" s="104"/>
      <c r="J24" s="104"/>
      <c r="K24" s="104"/>
      <c r="L24" s="104"/>
      <c r="M24" s="104"/>
      <c r="N24" s="104"/>
      <c r="O24" s="104"/>
      <c r="P24" s="104"/>
      <c r="Q24" s="104"/>
      <c r="R24" s="104"/>
    </row>
    <row r="25" spans="1:18" ht="15.95" customHeight="1" x14ac:dyDescent="0.2">
      <c r="A25" s="123"/>
      <c r="B25" s="123"/>
      <c r="C25" s="124"/>
      <c r="D25" s="33"/>
      <c r="E25" s="104"/>
      <c r="F25" s="104"/>
      <c r="G25" s="104"/>
      <c r="H25" s="104"/>
      <c r="I25" s="104"/>
      <c r="J25" s="104"/>
      <c r="K25" s="104"/>
      <c r="L25" s="104"/>
      <c r="M25" s="104"/>
      <c r="N25" s="104"/>
      <c r="O25" s="104"/>
      <c r="P25" s="104"/>
      <c r="Q25" s="104"/>
      <c r="R25" s="104"/>
    </row>
    <row r="26" spans="1:18" ht="23.25" x14ac:dyDescent="0.2">
      <c r="A26" s="123"/>
      <c r="B26" s="123"/>
      <c r="C26" s="123"/>
      <c r="D26" s="33"/>
      <c r="E26" s="104"/>
      <c r="F26" s="104"/>
      <c r="G26" s="104"/>
      <c r="H26" s="104"/>
      <c r="I26" s="104"/>
      <c r="J26" s="104"/>
      <c r="K26" s="104"/>
      <c r="L26" s="104"/>
      <c r="M26" s="104"/>
      <c r="N26" s="104"/>
      <c r="O26" s="104"/>
      <c r="P26" s="104"/>
      <c r="Q26" s="104"/>
      <c r="R26" s="104"/>
    </row>
    <row r="27" spans="1:18" ht="15" x14ac:dyDescent="0.2">
      <c r="A27" s="125"/>
      <c r="B27" s="126"/>
      <c r="C27" s="127"/>
      <c r="D27" s="33"/>
      <c r="E27" s="104"/>
      <c r="F27" s="104"/>
      <c r="G27" s="104"/>
      <c r="H27" s="104"/>
      <c r="I27" s="104"/>
      <c r="J27" s="104"/>
      <c r="K27" s="104"/>
      <c r="L27" s="104"/>
      <c r="M27" s="104"/>
      <c r="N27" s="104"/>
      <c r="O27" s="104"/>
      <c r="P27" s="104"/>
      <c r="Q27" s="104"/>
      <c r="R27" s="104"/>
    </row>
    <row r="28" spans="1:18" ht="15" x14ac:dyDescent="0.2">
      <c r="A28" s="125"/>
      <c r="B28" s="126"/>
      <c r="C28" s="128"/>
      <c r="D28" s="33"/>
      <c r="E28" s="104"/>
      <c r="F28" s="104"/>
      <c r="G28" s="104"/>
      <c r="H28" s="104"/>
      <c r="I28" s="104"/>
      <c r="J28" s="104"/>
      <c r="K28" s="104"/>
      <c r="L28" s="104"/>
      <c r="M28" s="104"/>
      <c r="N28" s="104"/>
      <c r="O28" s="104"/>
      <c r="P28" s="104"/>
      <c r="Q28" s="104"/>
      <c r="R28" s="104"/>
    </row>
    <row r="29" spans="1:18" ht="15" x14ac:dyDescent="0.2">
      <c r="A29" s="125"/>
      <c r="B29" s="126"/>
      <c r="C29" s="129"/>
      <c r="D29" s="33"/>
      <c r="E29" s="104"/>
      <c r="F29" s="104"/>
      <c r="G29" s="104"/>
      <c r="H29" s="104"/>
      <c r="I29" s="104"/>
      <c r="J29" s="104"/>
      <c r="K29" s="104"/>
      <c r="L29" s="104"/>
      <c r="M29" s="104"/>
      <c r="N29" s="104"/>
      <c r="O29" s="104"/>
      <c r="P29" s="104"/>
      <c r="Q29" s="104"/>
      <c r="R29" s="104"/>
    </row>
    <row r="30" spans="1:18" ht="15" x14ac:dyDescent="0.2">
      <c r="A30" s="125"/>
      <c r="B30" s="126"/>
      <c r="C30" s="129"/>
      <c r="D30" s="33"/>
      <c r="E30" s="104"/>
      <c r="F30" s="104"/>
      <c r="G30" s="104"/>
      <c r="H30" s="104"/>
      <c r="I30" s="104"/>
      <c r="J30" s="104"/>
      <c r="K30" s="104"/>
      <c r="L30" s="104"/>
      <c r="M30" s="104"/>
      <c r="N30" s="104"/>
      <c r="O30" s="104"/>
      <c r="P30" s="104"/>
      <c r="Q30" s="104"/>
      <c r="R30" s="104"/>
    </row>
    <row r="31" spans="1:18" ht="15" x14ac:dyDescent="0.2">
      <c r="A31" s="125"/>
      <c r="B31" s="126"/>
      <c r="C31" s="129"/>
      <c r="D31" s="33"/>
      <c r="E31" s="104"/>
      <c r="F31" s="104"/>
      <c r="G31" s="104"/>
      <c r="H31" s="104"/>
      <c r="I31" s="104"/>
      <c r="J31" s="104"/>
      <c r="K31" s="104"/>
      <c r="L31" s="104"/>
      <c r="M31" s="104"/>
      <c r="N31" s="104"/>
      <c r="O31" s="104"/>
      <c r="P31" s="104"/>
      <c r="Q31" s="104"/>
      <c r="R31" s="104"/>
    </row>
    <row r="32" spans="1:18" ht="15" x14ac:dyDescent="0.2">
      <c r="A32" s="125"/>
      <c r="B32" s="126"/>
      <c r="C32" s="129"/>
      <c r="D32" s="33"/>
      <c r="E32" s="104"/>
      <c r="F32" s="104"/>
      <c r="G32" s="104"/>
      <c r="H32" s="104"/>
      <c r="I32" s="104"/>
      <c r="J32" s="104"/>
      <c r="K32" s="104"/>
      <c r="L32" s="104"/>
      <c r="M32" s="104"/>
      <c r="N32" s="104"/>
      <c r="O32" s="104"/>
      <c r="P32" s="104"/>
      <c r="Q32" s="104"/>
      <c r="R32" s="104"/>
    </row>
    <row r="33" spans="1:18" ht="15" x14ac:dyDescent="0.2">
      <c r="A33" s="125"/>
      <c r="B33" s="126"/>
      <c r="C33" s="129"/>
      <c r="D33" s="33"/>
      <c r="E33" s="104"/>
      <c r="F33" s="104"/>
      <c r="G33" s="104"/>
      <c r="H33" s="104"/>
      <c r="I33" s="104"/>
      <c r="J33" s="104"/>
      <c r="K33" s="104"/>
      <c r="L33" s="104"/>
      <c r="M33" s="104"/>
      <c r="N33" s="104"/>
      <c r="O33" s="104"/>
      <c r="P33" s="104"/>
      <c r="Q33" s="104"/>
      <c r="R33" s="104"/>
    </row>
    <row r="34" spans="1:18" ht="15" x14ac:dyDescent="0.2">
      <c r="A34" s="125"/>
      <c r="B34" s="126"/>
      <c r="D34" s="33"/>
      <c r="E34" s="104"/>
      <c r="F34" s="104"/>
      <c r="G34" s="104"/>
      <c r="H34" s="104"/>
      <c r="I34" s="104"/>
      <c r="J34" s="104"/>
      <c r="K34" s="104"/>
      <c r="L34" s="104"/>
      <c r="M34" s="104"/>
      <c r="N34" s="104"/>
      <c r="O34" s="104"/>
      <c r="P34" s="104"/>
      <c r="Q34" s="104"/>
      <c r="R34" s="104"/>
    </row>
    <row r="35" spans="1:18" ht="15" x14ac:dyDescent="0.2">
      <c r="A35" s="33"/>
      <c r="B35" s="33"/>
      <c r="C35" s="33"/>
      <c r="D35" s="33"/>
      <c r="E35" s="104"/>
      <c r="F35" s="104"/>
      <c r="G35" s="104"/>
      <c r="H35" s="104"/>
      <c r="I35" s="104"/>
      <c r="J35" s="104"/>
      <c r="K35" s="104"/>
      <c r="L35" s="104"/>
      <c r="M35" s="104"/>
      <c r="N35" s="104"/>
      <c r="O35" s="104"/>
      <c r="P35" s="104"/>
      <c r="Q35" s="104"/>
      <c r="R35" s="104"/>
    </row>
    <row r="36" spans="1:18" ht="15" x14ac:dyDescent="0.2">
      <c r="A36" s="33"/>
      <c r="B36" s="33"/>
      <c r="C36" s="33"/>
      <c r="D36" s="33"/>
      <c r="E36" s="104"/>
      <c r="F36" s="104"/>
      <c r="G36" s="104"/>
      <c r="H36" s="104"/>
      <c r="I36" s="104"/>
      <c r="J36" s="104"/>
      <c r="K36" s="104"/>
      <c r="L36" s="104"/>
      <c r="M36" s="104"/>
      <c r="N36" s="104"/>
      <c r="O36" s="104"/>
      <c r="P36" s="104"/>
      <c r="Q36" s="104"/>
      <c r="R36" s="104"/>
    </row>
    <row r="37" spans="1:18" ht="15" x14ac:dyDescent="0.2">
      <c r="A37" s="33"/>
      <c r="B37" s="33"/>
      <c r="C37" s="33"/>
      <c r="D37" s="33"/>
    </row>
    <row r="38" spans="1:18" ht="15" x14ac:dyDescent="0.2">
      <c r="A38" s="33"/>
      <c r="B38" s="33"/>
      <c r="C38" s="33"/>
      <c r="D38" s="33"/>
    </row>
    <row r="39" spans="1:18" ht="15" x14ac:dyDescent="0.2">
      <c r="A39" s="33"/>
      <c r="B39" s="33"/>
      <c r="C39" s="33"/>
      <c r="D39" s="33"/>
    </row>
    <row r="40" spans="1:18" ht="15" x14ac:dyDescent="0.2">
      <c r="A40" s="33"/>
      <c r="B40" s="33"/>
      <c r="C40" s="33"/>
      <c r="D40" s="33"/>
    </row>
    <row r="46" spans="1:18" x14ac:dyDescent="0.2">
      <c r="L46" s="130" t="str">
        <f>+IF(ISNUMBER(M39), "", "Insufficient data to estimate safely managed sanitation services at national level")</f>
        <v>Insufficient data to estimate safely managed sanitation services at national level</v>
      </c>
    </row>
  </sheetData>
  <hyperlinks>
    <hyperlink ref="C16" location="Estimates!A1" display="Estimates for multiple years (&quot;Estimates&quot;)" xr:uid="{00000000-0004-0000-0000-000000000000}"/>
    <hyperlink ref="C19" location="'Data Summary'!A1" display="&quot;Data Summary&quot;" xr:uid="{00000000-0004-0000-0000-000001000000}"/>
    <hyperlink ref="C20" location="'Water Data'!A1" display="&quot;Water Data&quot;" xr:uid="{00000000-0004-0000-0000-000002000000}"/>
    <hyperlink ref="C21" location="'Sanitation Data'!A1" display="&quot;Sanitation Data&quot;" xr:uid="{00000000-0004-0000-0000-000003000000}"/>
    <hyperlink ref="C22" location="'Hygiene Data'!A1" display="&quot;Hygiene Data&quot;" xr:uid="{00000000-0004-0000-0000-000004000000}"/>
    <hyperlink ref="C14" location="Ladders!A1" display="Ladders for the most recent estimates (&quot;Ladders&quot;)" xr:uid="{00000000-0004-0000-0000-000005000000}"/>
    <hyperlink ref="C15" location="Charts!A1" display="Trends in basic water, sanitation and hygiene in schools" xr:uid="{00000000-0004-0000-0000-000006000000}"/>
    <hyperlink ref="C23" location="Population!A1" display="&quot;Population&quot;" xr:uid="{00000000-0004-0000-0000-00000700000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4F5D8-9C96-4DFF-9C5D-3BDC358DE523}">
  <sheetPr codeName="Sheet11"/>
  <dimension ref="A1:AU36"/>
  <sheetViews>
    <sheetView showGridLines="0" showRowColHeaders="0" zoomScale="90" zoomScaleNormal="90" workbookViewId="0">
      <selection sqref="A1:V2"/>
    </sheetView>
  </sheetViews>
  <sheetFormatPr defaultColWidth="9" defaultRowHeight="15" x14ac:dyDescent="0.2"/>
  <cols>
    <col min="1" max="1" width="8.875" style="383" customWidth="1"/>
    <col min="2" max="2" width="12.375" style="383" customWidth="1"/>
    <col min="3" max="8" width="9" style="383" customWidth="1"/>
    <col min="9" max="9" width="12.375" style="383" customWidth="1"/>
    <col min="10" max="15" width="9" style="383" customWidth="1"/>
    <col min="16" max="16" width="12.375" style="383" customWidth="1"/>
    <col min="17" max="22" width="9" style="383" customWidth="1"/>
    <col min="23" max="38" width="9" style="383"/>
    <col min="39" max="16384" width="9" style="388"/>
  </cols>
  <sheetData>
    <row r="1" spans="1:22" s="383" customFormat="1" x14ac:dyDescent="0.2">
      <c r="A1" s="564" t="s">
        <v>152</v>
      </c>
      <c r="B1" s="564"/>
      <c r="C1" s="564"/>
      <c r="D1" s="564"/>
      <c r="E1" s="564"/>
      <c r="F1" s="564"/>
      <c r="G1" s="564"/>
      <c r="H1" s="564"/>
      <c r="I1" s="564"/>
      <c r="J1" s="564"/>
      <c r="K1" s="564"/>
      <c r="L1" s="564"/>
      <c r="M1" s="564"/>
      <c r="N1" s="564"/>
      <c r="O1" s="564"/>
      <c r="P1" s="564"/>
      <c r="Q1" s="564"/>
      <c r="R1" s="564"/>
      <c r="S1" s="564"/>
      <c r="T1" s="564"/>
      <c r="U1" s="564"/>
      <c r="V1" s="564"/>
    </row>
    <row r="2" spans="1:22" s="383" customFormat="1" x14ac:dyDescent="0.2">
      <c r="A2" s="564"/>
      <c r="B2" s="564"/>
      <c r="C2" s="564"/>
      <c r="D2" s="564"/>
      <c r="E2" s="564"/>
      <c r="F2" s="564"/>
      <c r="G2" s="564"/>
      <c r="H2" s="564"/>
      <c r="I2" s="564"/>
      <c r="J2" s="564"/>
      <c r="K2" s="564"/>
      <c r="L2" s="564"/>
      <c r="M2" s="564"/>
      <c r="N2" s="564"/>
      <c r="O2" s="564"/>
      <c r="P2" s="564"/>
      <c r="Q2" s="564"/>
      <c r="R2" s="564"/>
      <c r="S2" s="564"/>
      <c r="T2" s="564"/>
      <c r="U2" s="564"/>
      <c r="V2" s="564"/>
    </row>
    <row r="3" spans="1:22" s="383" customFormat="1" ht="18" x14ac:dyDescent="0.2">
      <c r="A3" s="384"/>
      <c r="B3" s="384"/>
      <c r="C3" s="384"/>
      <c r="D3" s="384"/>
      <c r="E3" s="384"/>
      <c r="F3" s="384"/>
      <c r="G3" s="384"/>
      <c r="H3" s="384"/>
      <c r="I3" s="384"/>
      <c r="J3" s="384"/>
      <c r="K3" s="384"/>
      <c r="L3" s="384"/>
      <c r="M3" s="384"/>
      <c r="N3" s="384"/>
      <c r="O3" s="384"/>
      <c r="P3" s="384"/>
      <c r="Q3" s="384"/>
      <c r="R3" s="384"/>
      <c r="S3" s="384"/>
      <c r="T3" s="384"/>
      <c r="U3" s="384"/>
      <c r="V3" s="384"/>
    </row>
    <row r="4" spans="1:22" ht="15.75" x14ac:dyDescent="0.25">
      <c r="B4" s="455" t="s">
        <v>13</v>
      </c>
      <c r="E4" s="385"/>
      <c r="I4" s="456" t="s">
        <v>14</v>
      </c>
      <c r="P4" s="457" t="s">
        <v>15</v>
      </c>
    </row>
    <row r="6" spans="1:22" x14ac:dyDescent="0.2">
      <c r="G6" s="386"/>
      <c r="H6" s="386"/>
      <c r="I6" s="386"/>
      <c r="K6" s="386"/>
      <c r="L6" s="386"/>
    </row>
    <row r="7" spans="1:22" ht="15.75" x14ac:dyDescent="0.2">
      <c r="G7" s="386"/>
      <c r="H7" s="386"/>
      <c r="I7" s="386"/>
      <c r="K7" s="387"/>
      <c r="L7" s="386"/>
    </row>
    <row r="8" spans="1:22" x14ac:dyDescent="0.2">
      <c r="G8" s="386"/>
      <c r="H8" s="386"/>
      <c r="I8" s="386"/>
      <c r="K8" s="386"/>
      <c r="L8" s="386"/>
    </row>
    <row r="9" spans="1:22" x14ac:dyDescent="0.2">
      <c r="G9" s="386"/>
      <c r="H9" s="386"/>
      <c r="I9" s="386"/>
      <c r="K9" s="386"/>
      <c r="L9" s="386"/>
    </row>
    <row r="10" spans="1:22" x14ac:dyDescent="0.2">
      <c r="G10" s="386"/>
      <c r="H10" s="386"/>
      <c r="I10" s="386"/>
      <c r="K10" s="386"/>
      <c r="L10" s="386"/>
    </row>
    <row r="11" spans="1:22" x14ac:dyDescent="0.2">
      <c r="G11" s="386"/>
      <c r="H11" s="386"/>
      <c r="I11" s="386"/>
      <c r="K11" s="386"/>
      <c r="L11" s="386"/>
    </row>
    <row r="12" spans="1:22" x14ac:dyDescent="0.2">
      <c r="G12" s="386"/>
      <c r="H12" s="386"/>
      <c r="I12" s="386"/>
      <c r="K12" s="386"/>
      <c r="L12" s="386"/>
    </row>
    <row r="13" spans="1:22" x14ac:dyDescent="0.2">
      <c r="G13" s="386"/>
      <c r="H13" s="386"/>
      <c r="I13" s="386"/>
      <c r="K13" s="386"/>
      <c r="L13" s="386"/>
    </row>
    <row r="14" spans="1:22" x14ac:dyDescent="0.2">
      <c r="G14" s="386"/>
      <c r="H14" s="386"/>
      <c r="I14" s="386"/>
      <c r="K14" s="386"/>
      <c r="L14" s="386"/>
    </row>
    <row r="15" spans="1:22" x14ac:dyDescent="0.2">
      <c r="G15" s="386"/>
      <c r="H15" s="386"/>
      <c r="I15" s="386"/>
      <c r="K15" s="386"/>
      <c r="L15" s="386"/>
    </row>
    <row r="16" spans="1:22" x14ac:dyDescent="0.2">
      <c r="G16" s="386"/>
      <c r="H16" s="386"/>
      <c r="I16" s="386"/>
      <c r="K16" s="386"/>
      <c r="L16" s="386"/>
    </row>
    <row r="17" spans="2:47" x14ac:dyDescent="0.2">
      <c r="G17" s="386"/>
      <c r="H17" s="386"/>
      <c r="I17" s="386"/>
      <c r="K17" s="386"/>
      <c r="L17" s="386"/>
    </row>
    <row r="18" spans="2:47" x14ac:dyDescent="0.2">
      <c r="G18" s="386"/>
      <c r="H18" s="386"/>
      <c r="I18" s="386"/>
      <c r="K18" s="386"/>
      <c r="L18" s="386"/>
    </row>
    <row r="19" spans="2:47" x14ac:dyDescent="0.2">
      <c r="G19" s="386"/>
      <c r="H19" s="386"/>
      <c r="I19" s="386"/>
      <c r="K19" s="386"/>
      <c r="L19" s="386"/>
    </row>
    <row r="20" spans="2:47" x14ac:dyDescent="0.2">
      <c r="G20" s="386"/>
      <c r="H20" s="386"/>
      <c r="I20" s="386"/>
      <c r="K20" s="386"/>
      <c r="L20" s="386"/>
    </row>
    <row r="21" spans="2:47" x14ac:dyDescent="0.2">
      <c r="G21" s="386"/>
      <c r="H21" s="386"/>
      <c r="I21" s="386"/>
      <c r="K21" s="386"/>
      <c r="L21" s="386"/>
    </row>
    <row r="23" spans="2:47" x14ac:dyDescent="0.2">
      <c r="B23" s="389"/>
    </row>
    <row r="25" spans="2:47" x14ac:dyDescent="0.2">
      <c r="B25" s="390"/>
      <c r="C25" s="390" t="str">
        <f>+IF(OR((C28="National*"),(D28="Urban*"),(E28="Rural*"),(F28="Pre-primary*"),(G28="Primary*"),(H28="Secondary^"),(C28="National*^"),(D28="Urban*^"),(E28="Rural*^"),(F28="Pre-primary*^"),(G28="Primary*^"),(H28="Secondary*^")),"*No basic service estimate available","")</f>
        <v>*No basic service estimate available</v>
      </c>
      <c r="J25" s="390" t="str">
        <f>+IF(OR((J28="National*"),(K28="Urban*"),(L28="Rural*"),(M28="Pre-primary*"),(N28="Primary*"),(O28="Secondary^"),(J28="National*^"),(K28="Urban*^"),(L28="Rural*^"),(M28="Pre-primary*^"),(N28="Primary*^"),(O28="Secondary*^")),"*No basic service estimate available","")</f>
        <v>*No basic service estimate available</v>
      </c>
      <c r="Q25" s="390" t="str">
        <f>+IF(OR((Q28="National*"),(R28="Urban*"),(S28="Rural*"),(T28="Pre-primary*"),(U28="Primary*"),(V28="Secondary^"),(Q28="National*^"),(R28="Urban*^"),(S28="Rural*^"),(T28="Pre-primary*^"),(U28="Primary*^"),(V28="Secondary*^")),"*No basic service estimate available","")</f>
        <v>*No basic service estimate available</v>
      </c>
    </row>
    <row r="26" spans="2:47" ht="15.75" thickBot="1" x14ac:dyDescent="0.25">
      <c r="B26" s="389"/>
      <c r="C26" s="391" t="str">
        <f>+IF(OR((C28="National*^"),(D28="Urban*^"),(E28="Rural*^"),(F28="Pre-primary*^"),(G28="Primary*^"),(H28="Secondary*^")),"^Facilities that cannot be classified as improved or unimproved are treated as limited","")</f>
        <v/>
      </c>
      <c r="J26" s="391" t="str">
        <f>+IF(OR((J28="National*^"),(K28="Urban*^"),(L28="Rural*^"),(M28="Pre-primary*^"),(N28="Primary*^"),(O28="Secondary*^")),"^Facilities that cannot be classified as improved or unimproved are treated as limited","")</f>
        <v/>
      </c>
      <c r="Q26" s="391" t="str">
        <f>+IF(OR((Q28="National*^"),(R28="Urban*^"),(S28="Rural*^"),(T28="Pre-primary*^"),(U28="Primary*^"),(V28="Secondary*^")),"^Facilities that cannot be classified as having water or not are treated as limited","")</f>
        <v/>
      </c>
    </row>
    <row r="27" spans="2:47" x14ac:dyDescent="0.2">
      <c r="B27" s="565" t="str">
        <f>+'Water Data'!C1</f>
        <v>Ethiopia</v>
      </c>
      <c r="C27" s="567" t="s">
        <v>284</v>
      </c>
      <c r="D27" s="567"/>
      <c r="E27" s="567"/>
      <c r="F27" s="567"/>
      <c r="G27" s="567"/>
      <c r="H27" s="567"/>
      <c r="I27" s="568" t="str">
        <f>+B27</f>
        <v>Ethiopia</v>
      </c>
      <c r="J27" s="569" t="s">
        <v>14</v>
      </c>
      <c r="K27" s="570"/>
      <c r="L27" s="570"/>
      <c r="M27" s="570"/>
      <c r="N27" s="570"/>
      <c r="O27" s="570"/>
      <c r="P27" s="571" t="str">
        <f>+B27</f>
        <v>Ethiopia</v>
      </c>
      <c r="Q27" s="573" t="s">
        <v>15</v>
      </c>
      <c r="R27" s="573"/>
      <c r="S27" s="573"/>
      <c r="T27" s="573"/>
      <c r="U27" s="573"/>
      <c r="V27" s="574"/>
      <c r="AM27" s="383"/>
      <c r="AN27" s="383"/>
      <c r="AO27" s="383"/>
      <c r="AP27" s="383"/>
      <c r="AQ27" s="383"/>
      <c r="AR27" s="383"/>
      <c r="AS27" s="383"/>
      <c r="AT27" s="383"/>
      <c r="AU27" s="383"/>
    </row>
    <row r="28" spans="2:47" x14ac:dyDescent="0.2">
      <c r="B28" s="566"/>
      <c r="C28" s="461" t="str">
        <f>IF(AND(C30=0.0000000001,C31=0.0000000001,C32=0.0000000001), "National*",IF(AND(C30=0.0000000001,ISNUMBER(C32)),"National*", "National"))</f>
        <v>National</v>
      </c>
      <c r="D28" s="392" t="str">
        <f>IF(AND(D30=0.0000000001,D31=0.0000000001,D32=0.0000000001), "Urban*",IF(AND(D30=0.0000000001,ISNUMBER(D32)),"Urban*", "Urban"))</f>
        <v>Urban*</v>
      </c>
      <c r="E28" s="392" t="str">
        <f>IF(AND(E30=0.0000000001,E31=0.0000000001,E32=0.0000000001), "Rural*",IF(AND(E30=0.0000000001,ISNUMBER(E32)),"Rural*", "Rural"))</f>
        <v>Rural</v>
      </c>
      <c r="F28" s="392" t="str">
        <f>IF(AND(F30=0.0000000001,F31=0.0000000001,F32=0.0000000001), "Pre-primary*",IF(AND(F30=0.0000000001,ISNUMBER(F32)),"Pre-primary*", "Pre-primary"))</f>
        <v>Pre-primary*</v>
      </c>
      <c r="G28" s="392" t="str">
        <f>IF(AND(G30=0.0000000001,G31=0.0000000001,G32=0.0000000001), "Primary*",IF(AND(G30=0.0000000001,ISNUMBER(G32)),"Primary*", "Primary"))</f>
        <v>Primary</v>
      </c>
      <c r="H28" s="392" t="str">
        <f>IF(AND(H30=0.0000000001,H31=0.0000000001,H32=0.0000000001), "Secondary*",IF(AND(H30=0.0000000001,ISNUMBER(H32)),"Secondary*", "Secondary"))</f>
        <v>Secondary</v>
      </c>
      <c r="I28" s="566"/>
      <c r="J28" s="468" t="str">
        <f>IF(AND(J30=0.0000000001,J31=0.0000000001,J32=0.0000000001), "National*",IF(AND(J30=0.0000000001,ISNUMBER(J32)),"National*", "National"))</f>
        <v>National</v>
      </c>
      <c r="K28" s="392" t="str">
        <f>IF(AND(K30=0.0000000001,K31=0.0000000001,K32=0.0000000001), "Urban*",IF(AND(K30=0.0000000001,ISNUMBER(K32)),"Urban*", "Urban"))</f>
        <v>Urban*</v>
      </c>
      <c r="L28" s="392" t="str">
        <f>IF(AND(L30=0.0000000001,L31=0.0000000001,L32=0.0000000001), "Rural*",IF(AND(L30=0.0000000001,ISNUMBER(L32)),"Rural*", "Rural"))</f>
        <v>Rural</v>
      </c>
      <c r="M28" s="392" t="str">
        <f>IF(AND(M30=0.0000000001,M31=0.0000000001,M32=0.0000000001), "Pre-primary*",IF(AND(M30=0.0000000001,ISNUMBER(M32)),"Pre-primary*", "Pre-primary"))</f>
        <v>Pre-primary*</v>
      </c>
      <c r="N28" s="392" t="str">
        <f>IF(AND(N30=0.0000000001,N31=0.0000000001,N32=0.0000000001), "Primary*",IF(AND(N30=0.0000000001,ISNUMBER(N32)),"Primary*", "Primary"))</f>
        <v>Primary</v>
      </c>
      <c r="O28" s="392" t="str">
        <f>IF(AND(O30=0.0000000001,O31=0.0000000001,O32=0.0000000001), "Secondary*",IF(AND(O30=0.0000000001,ISNUMBER(O32)),"Secondary*", "Secondary"))</f>
        <v>Secondary</v>
      </c>
      <c r="P28" s="572"/>
      <c r="Q28" s="472" t="str">
        <f>IF(AND(Q30=0.0000000001,Q31=0.0000000001,Q32=0.0000000001), "National*",IF(AND(Q30=0.0000000001,ISNUMBER(Q32)),"National*", "National"))</f>
        <v>National</v>
      </c>
      <c r="R28" s="392" t="str">
        <f>IF(AND(R30=0.0000000001,R31=0.0000000001,R32=0.0000000001), "Urban*",IF(AND(R30=0.0000000001,ISNUMBER(R32)),"Urban*", "Urban"))</f>
        <v>Urban*</v>
      </c>
      <c r="S28" s="392" t="str">
        <f>IF(AND(S30=0.0000000001,S31=0.0000000001,S32=0.0000000001), "Rural*",IF(AND(S30=0.0000000001,ISNUMBER(S32)),"Rural*", "Rural"))</f>
        <v>Rural</v>
      </c>
      <c r="T28" s="392" t="str">
        <f>IF(AND(T30=0.0000000001,T31=0.0000000001,T32=0.0000000001), "Pre-primary*",IF(AND(T30=0.0000000001,ISNUMBER(T32)),"Pre-primary*", "Pre-primary"))</f>
        <v>Pre-primary*</v>
      </c>
      <c r="U28" s="392" t="str">
        <f>IF(AND(U30=0.0000000001,U31=0.0000000001,U32=0.0000000001), "Primary*",IF(AND(U30=0.0000000001,ISNUMBER(U32)),"Primary*", "Primary"))</f>
        <v>Primary</v>
      </c>
      <c r="V28" s="393" t="str">
        <f>IF(AND(V30=0.0000000001,V31=0.0000000001,V32=0.0000000001), "Secondary*",IF(AND(V30=0.0000000001,ISNUMBER(V32)),"Secondary*", "Secondary"))</f>
        <v>Secondary</v>
      </c>
      <c r="AM28" s="383"/>
      <c r="AN28" s="383"/>
      <c r="AO28" s="383"/>
      <c r="AP28" s="383"/>
      <c r="AQ28" s="383"/>
      <c r="AR28" s="383"/>
      <c r="AS28" s="383"/>
      <c r="AT28" s="383"/>
      <c r="AU28" s="383"/>
    </row>
    <row r="29" spans="2:47" ht="15.75" thickBot="1" x14ac:dyDescent="0.25">
      <c r="B29" s="566"/>
      <c r="C29" s="462">
        <f>IF(ISNUMBER(Regressions!B4), Regressions!B4, "-")</f>
        <v>2019</v>
      </c>
      <c r="D29" s="463">
        <f>C29</f>
        <v>2019</v>
      </c>
      <c r="E29" s="463">
        <f>D29</f>
        <v>2019</v>
      </c>
      <c r="F29" s="463">
        <f>E29</f>
        <v>2019</v>
      </c>
      <c r="G29" s="463">
        <f>F29</f>
        <v>2019</v>
      </c>
      <c r="H29" s="463">
        <f>F29</f>
        <v>2019</v>
      </c>
      <c r="I29" s="566"/>
      <c r="J29" s="469">
        <f>IF(ISNUMBER(Regressions!K4), Regressions!K4, "-")</f>
        <v>2019</v>
      </c>
      <c r="K29" s="470">
        <f>J29</f>
        <v>2019</v>
      </c>
      <c r="L29" s="470">
        <f>K29</f>
        <v>2019</v>
      </c>
      <c r="M29" s="470">
        <f>L29</f>
        <v>2019</v>
      </c>
      <c r="N29" s="470">
        <f>M29</f>
        <v>2019</v>
      </c>
      <c r="O29" s="470">
        <f>M29</f>
        <v>2019</v>
      </c>
      <c r="P29" s="572"/>
      <c r="Q29" s="473">
        <f>IF(ISNUMBER(Regressions!T4), Regressions!T4, "-")</f>
        <v>2019</v>
      </c>
      <c r="R29" s="394">
        <f>Q29</f>
        <v>2019</v>
      </c>
      <c r="S29" s="394">
        <f>R29</f>
        <v>2019</v>
      </c>
      <c r="T29" s="394">
        <f>S29</f>
        <v>2019</v>
      </c>
      <c r="U29" s="394">
        <f>T29</f>
        <v>2019</v>
      </c>
      <c r="V29" s="395">
        <f>T29</f>
        <v>2019</v>
      </c>
      <c r="AM29" s="383"/>
      <c r="AN29" s="383"/>
      <c r="AO29" s="383"/>
      <c r="AP29" s="383"/>
      <c r="AQ29" s="383"/>
      <c r="AR29" s="383"/>
      <c r="AS29" s="383"/>
      <c r="AT29" s="383"/>
      <c r="AU29" s="383"/>
    </row>
    <row r="30" spans="2:47" x14ac:dyDescent="0.2">
      <c r="B30" s="458" t="s">
        <v>155</v>
      </c>
      <c r="C30" s="397">
        <f>IF(ISNUMBER(Regressions!C4), Regressions!C4, 0.0000000001)</f>
        <v>15.486975360000001</v>
      </c>
      <c r="D30" s="397">
        <f>IF(ISNUMBER(Regressions!D4), Regressions!D4, 0.0000000001)</f>
        <v>1E-10</v>
      </c>
      <c r="E30" s="397">
        <f>IF(ISNUMBER(Regressions!E4), Regressions!E4, 0.0000000001)</f>
        <v>37.113399999999999</v>
      </c>
      <c r="F30" s="397">
        <f>IF(ISNUMBER(Regressions!F4), Regressions!F4, 0.0000000001)</f>
        <v>1E-10</v>
      </c>
      <c r="G30" s="397">
        <f>IF(ISNUMBER(Regressions!G4), Regressions!G4, 0.0000000001)</f>
        <v>14.868</v>
      </c>
      <c r="H30" s="397">
        <f>IF(ISNUMBER(Regressions!H4), Regressions!H4, 0.0000000001)</f>
        <v>22.024799999999999</v>
      </c>
      <c r="I30" s="464" t="s">
        <v>155</v>
      </c>
      <c r="J30" s="397">
        <f>IF(ISNUMBER(Regressions!L4), Regressions!L4,0.0000000001)</f>
        <v>40.486942919999997</v>
      </c>
      <c r="K30" s="397">
        <f>IF(ISNUMBER(Regressions!M4), Regressions!M4,0.0000000001)</f>
        <v>1E-10</v>
      </c>
      <c r="L30" s="397">
        <f>IF(ISNUMBER(Regressions!N4), Regressions!N4,0.0000000001)</f>
        <v>22.91667</v>
      </c>
      <c r="M30" s="397">
        <f>IF(ISNUMBER(Regressions!O4), Regressions!O4,0.0000000001)</f>
        <v>1E-10</v>
      </c>
      <c r="N30" s="397">
        <f>IF(ISNUMBER(Regressions!P4), Regressions!P4,0.0000000001)</f>
        <v>38.530120480000001</v>
      </c>
      <c r="O30" s="397">
        <f>IF(ISNUMBER(Regressions!Q4), Regressions!Q4,0.0000000001)</f>
        <v>61.155555560000003</v>
      </c>
      <c r="P30" s="471" t="s">
        <v>155</v>
      </c>
      <c r="Q30" s="397">
        <f>IF(ISNUMBER(Regressions!U4), Regressions!U4,0.0000000001)</f>
        <v>5.3961335039999998</v>
      </c>
      <c r="R30" s="397">
        <f>IF(ISNUMBER(Regressions!V4), Regressions!V4,0.0000000001)</f>
        <v>1E-10</v>
      </c>
      <c r="S30" s="397">
        <f>IF(ISNUMBER(Regressions!W4), Regressions!W4,0.0000000001)</f>
        <v>1.02041</v>
      </c>
      <c r="T30" s="397">
        <f>IF(ISNUMBER(Regressions!X4), Regressions!X4,0.0000000001)</f>
        <v>1E-10</v>
      </c>
      <c r="U30" s="397">
        <f>IF(ISNUMBER(Regressions!Y4), Regressions!Y4,0.0000000001)</f>
        <v>5.2</v>
      </c>
      <c r="V30" s="398">
        <f>IF(ISNUMBER(Regressions!Z4), Regressions!Z4,0.0000000001)</f>
        <v>7.5</v>
      </c>
      <c r="AM30" s="383"/>
      <c r="AN30" s="383"/>
      <c r="AO30" s="383"/>
      <c r="AP30" s="383"/>
      <c r="AQ30" s="383"/>
      <c r="AR30" s="383"/>
      <c r="AS30" s="383"/>
      <c r="AT30" s="383"/>
      <c r="AU30" s="383"/>
    </row>
    <row r="31" spans="2:47" x14ac:dyDescent="0.2">
      <c r="B31" s="459" t="s">
        <v>156</v>
      </c>
      <c r="C31" s="397">
        <f>IF(ISNUMBER(Regressions!C5), Regressions!C5, 0.0000000001)</f>
        <v>8.1398779510000008</v>
      </c>
      <c r="D31" s="397">
        <f>IF(ISNUMBER(Regressions!D5), Regressions!D5, 0.0000000001)</f>
        <v>1E-10</v>
      </c>
      <c r="E31" s="397">
        <f>IF(ISNUMBER(Regressions!E5), Regressions!E5, 0.0000000001)</f>
        <v>12.886609999999999</v>
      </c>
      <c r="F31" s="397">
        <f>IF(ISNUMBER(Regressions!F5), Regressions!F5, 0.0000000001)</f>
        <v>1E-10</v>
      </c>
      <c r="G31" s="397">
        <f>IF(ISNUMBER(Regressions!G5), Regressions!G5, 0.0000000001)</f>
        <v>5.6071810339999999</v>
      </c>
      <c r="H31" s="397">
        <f>IF(ISNUMBER(Regressions!H5), Regressions!H5, 0.0000000001)</f>
        <v>31.115131000000002</v>
      </c>
      <c r="I31" s="465" t="s">
        <v>156</v>
      </c>
      <c r="J31" s="397">
        <f>IF(ISNUMBER(Regressions!L5), Regressions!L5,0.0000000001)</f>
        <v>20.083825690000001</v>
      </c>
      <c r="K31" s="397">
        <f>IF(ISNUMBER(Regressions!M5), Regressions!M5,0.0000000001)</f>
        <v>1E-10</v>
      </c>
      <c r="L31" s="397">
        <f>IF(ISNUMBER(Regressions!N5), Regressions!N5,0.0000000001)</f>
        <v>53.645834999999998</v>
      </c>
      <c r="M31" s="397">
        <f>IF(ISNUMBER(Regressions!O5), Regressions!O5,0.0000000001)</f>
        <v>1E-10</v>
      </c>
      <c r="N31" s="397">
        <f>IF(ISNUMBER(Regressions!P5), Regressions!P5,0.0000000001)</f>
        <v>20.97237952</v>
      </c>
      <c r="O31" s="397">
        <f>IF(ISNUMBER(Regressions!Q5), Regressions!Q5,0.0000000001)</f>
        <v>10.87392206</v>
      </c>
      <c r="P31" s="396" t="s">
        <v>156</v>
      </c>
      <c r="Q31" s="397">
        <f>IF(ISNUMBER(Regressions!U5), Regressions!U5,0.0000000001)</f>
        <v>14.72820694</v>
      </c>
      <c r="R31" s="397">
        <f>IF(ISNUMBER(Regressions!V5), Regressions!V5,0.0000000001)</f>
        <v>1E-10</v>
      </c>
      <c r="S31" s="397">
        <f>IF(ISNUMBER(Regressions!W5), Regressions!W5,0.0000000001)</f>
        <v>2.04081</v>
      </c>
      <c r="T31" s="397">
        <f>IF(ISNUMBER(Regressions!X5), Regressions!X5,0.0000000001)</f>
        <v>1E-10</v>
      </c>
      <c r="U31" s="397">
        <f>IF(ISNUMBER(Regressions!Y5), Regressions!Y5,0.0000000001)</f>
        <v>13.8</v>
      </c>
      <c r="V31" s="398">
        <f>IF(ISNUMBER(Regressions!Z5), Regressions!Z5,0.0000000001)</f>
        <v>24.5</v>
      </c>
      <c r="AM31" s="383"/>
      <c r="AN31" s="383"/>
      <c r="AO31" s="383"/>
      <c r="AP31" s="383"/>
      <c r="AQ31" s="383"/>
      <c r="AR31" s="383"/>
      <c r="AS31" s="383"/>
      <c r="AT31" s="383"/>
      <c r="AU31" s="383"/>
    </row>
    <row r="32" spans="2:47" x14ac:dyDescent="0.2">
      <c r="B32" s="459" t="s">
        <v>154</v>
      </c>
      <c r="C32" s="397">
        <f>IF(ISNUMBER(Regressions!C6), Regressions!C6, 0.0000000001)</f>
        <v>76.373146689999999</v>
      </c>
      <c r="D32" s="397">
        <f>IF(ISNUMBER(Regressions!D6), Regressions!D6, 0.0000000001)</f>
        <v>1E-10</v>
      </c>
      <c r="E32" s="397">
        <f>IF(ISNUMBER(Regressions!E6), Regressions!E6, 0.0000000001)</f>
        <v>49.999989999999997</v>
      </c>
      <c r="F32" s="397">
        <f>IF(ISNUMBER(Regressions!F6), Regressions!F6, 0.0000000001)</f>
        <v>1E-10</v>
      </c>
      <c r="G32" s="397">
        <f>IF(ISNUMBER(Regressions!G6), Regressions!G6, 0.0000000001)</f>
        <v>79.524818969999998</v>
      </c>
      <c r="H32" s="397">
        <f>IF(ISNUMBER(Regressions!H6), Regressions!H6, 0.0000000001)</f>
        <v>46.860069000000003</v>
      </c>
      <c r="I32" s="466" t="s">
        <v>154</v>
      </c>
      <c r="J32" s="397">
        <f>IF(ISNUMBER(Regressions!L6), Regressions!L6,0.0000000001)</f>
        <v>39.429231389999998</v>
      </c>
      <c r="K32" s="397">
        <f>IF(ISNUMBER(Regressions!M6), Regressions!M6,0.0000000001)</f>
        <v>1E-10</v>
      </c>
      <c r="L32" s="397">
        <f>IF(ISNUMBER(Regressions!N6), Regressions!N6,0.0000000001)</f>
        <v>23.437494999999998</v>
      </c>
      <c r="M32" s="397">
        <f>IF(ISNUMBER(Regressions!O6), Regressions!O6,0.0000000001)</f>
        <v>1E-10</v>
      </c>
      <c r="N32" s="397">
        <f>IF(ISNUMBER(Regressions!P6), Regressions!P6,0.0000000001)</f>
        <v>40.497500000000002</v>
      </c>
      <c r="O32" s="397">
        <f>IF(ISNUMBER(Regressions!Q6), Regressions!Q6,0.0000000001)</f>
        <v>27.970522389999999</v>
      </c>
      <c r="P32" s="399" t="s">
        <v>154</v>
      </c>
      <c r="Q32" s="397">
        <f>IF(ISNUMBER(Regressions!U6), Regressions!U6,0.0000000001)</f>
        <v>79.875659549999995</v>
      </c>
      <c r="R32" s="397">
        <f>IF(ISNUMBER(Regressions!V6), Regressions!V6,0.0000000001)</f>
        <v>1E-10</v>
      </c>
      <c r="S32" s="397">
        <f>IF(ISNUMBER(Regressions!W6), Regressions!W6,0.0000000001)</f>
        <v>96.938779999999994</v>
      </c>
      <c r="T32" s="397">
        <f>IF(ISNUMBER(Regressions!X6), Regressions!X6,0.0000000001)</f>
        <v>1E-10</v>
      </c>
      <c r="U32" s="397">
        <f>IF(ISNUMBER(Regressions!Y6), Regressions!Y6,0.0000000001)</f>
        <v>81</v>
      </c>
      <c r="V32" s="398">
        <f>IF(ISNUMBER(Regressions!Z6), Regressions!Z6,0.0000000001)</f>
        <v>68</v>
      </c>
      <c r="AM32" s="383"/>
      <c r="AN32" s="383"/>
      <c r="AO32" s="383"/>
      <c r="AP32" s="383"/>
      <c r="AQ32" s="383"/>
      <c r="AR32" s="383"/>
      <c r="AS32" s="383"/>
      <c r="AT32" s="383"/>
      <c r="AU32" s="383"/>
    </row>
    <row r="33" spans="2:22" ht="15.75" thickBot="1" x14ac:dyDescent="0.25">
      <c r="B33" s="460" t="s">
        <v>285</v>
      </c>
      <c r="C33" s="400">
        <f>IF(ISNUMBER(Regressions!C7), Regressions!C7, 0.0000000001)</f>
        <v>0</v>
      </c>
      <c r="D33" s="400">
        <f>IF(ISNUMBER(Regressions!D7), Regressions!D7, 0.0000000001)</f>
        <v>100</v>
      </c>
      <c r="E33" s="400">
        <f>IF(ISNUMBER(Regressions!E7), Regressions!E7, 0.0000000001)</f>
        <v>0</v>
      </c>
      <c r="F33" s="400">
        <f>IF(ISNUMBER(Regressions!F7), Regressions!F7, 0.0000000001)</f>
        <v>100</v>
      </c>
      <c r="G33" s="400">
        <f>IF(ISNUMBER(Regressions!G7), Regressions!G7, 0.0000000001)</f>
        <v>0</v>
      </c>
      <c r="H33" s="400">
        <f>IF(ISNUMBER(Regressions!H7), Regressions!H7, 0.0000000001)</f>
        <v>0</v>
      </c>
      <c r="I33" s="467" t="s">
        <v>285</v>
      </c>
      <c r="J33" s="402">
        <f>IF(ISNUMBER(Regressions!L7), Regressions!L7,0.0000000001)</f>
        <v>0</v>
      </c>
      <c r="K33" s="400">
        <f>IF(ISNUMBER(Regressions!M7), Regressions!M7,0.0000000001)</f>
        <v>100</v>
      </c>
      <c r="L33" s="400">
        <f>IF(ISNUMBER(Regressions!N7), Regressions!N7,0.0000000001)</f>
        <v>0</v>
      </c>
      <c r="M33" s="400">
        <f>IF(ISNUMBER(Regressions!O7), Regressions!O7,0.0000000001)</f>
        <v>100</v>
      </c>
      <c r="N33" s="400">
        <f>IF(ISNUMBER(Regressions!P7), Regressions!P7,0.0000000001)</f>
        <v>0</v>
      </c>
      <c r="O33" s="400">
        <f>IF(ISNUMBER(Regressions!Q7), Regressions!Q7,0.0000000001)</f>
        <v>0</v>
      </c>
      <c r="P33" s="401" t="s">
        <v>285</v>
      </c>
      <c r="Q33" s="402">
        <f>IF(ISNUMBER(Regressions!U7), Regressions!U7,0.0000000001)</f>
        <v>0</v>
      </c>
      <c r="R33" s="402">
        <f>IF(ISNUMBER(Regressions!V7), Regressions!V7,0.0000000001)</f>
        <v>100</v>
      </c>
      <c r="S33" s="400">
        <f>IF(ISNUMBER(Regressions!W7), Regressions!W7,0.0000000001)</f>
        <v>0</v>
      </c>
      <c r="T33" s="400">
        <f>IF(ISNUMBER(Regressions!X7), Regressions!X7,0.0000000001)</f>
        <v>100</v>
      </c>
      <c r="U33" s="400">
        <f>IF(ISNUMBER(Regressions!Y7), Regressions!Y7,0.0000000001)</f>
        <v>0</v>
      </c>
      <c r="V33" s="403">
        <f>IF(ISNUMBER(Regressions!Z7), Regressions!Z7,0.0000000001)</f>
        <v>0</v>
      </c>
    </row>
    <row r="34" spans="2:22" x14ac:dyDescent="0.2">
      <c r="B34" s="404" t="s">
        <v>282</v>
      </c>
    </row>
    <row r="36" spans="2:22" s="383" customFormat="1" ht="15.75" x14ac:dyDescent="0.25">
      <c r="B36" s="405"/>
    </row>
  </sheetData>
  <mergeCells count="7">
    <mergeCell ref="A1:V2"/>
    <mergeCell ref="B27:B29"/>
    <mergeCell ref="C27:H27"/>
    <mergeCell ref="I27:I29"/>
    <mergeCell ref="J27:O27"/>
    <mergeCell ref="P27:P29"/>
    <mergeCell ref="Q27:V27"/>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F65"/>
  <sheetViews>
    <sheetView showGridLines="0" showRowColHeaders="0" zoomScale="90" zoomScaleNormal="90" workbookViewId="0"/>
  </sheetViews>
  <sheetFormatPr defaultColWidth="9" defaultRowHeight="12.75" x14ac:dyDescent="0.2"/>
  <cols>
    <col min="1" max="31" width="9" style="34"/>
    <col min="32" max="32" width="5.125" style="34" customWidth="1"/>
    <col min="33" max="16384" width="9" style="34"/>
  </cols>
  <sheetData>
    <row r="1" spans="1:32" s="39" customFormat="1" x14ac:dyDescent="0.2"/>
    <row r="2" spans="1:32" s="39" customFormat="1" ht="15.75" x14ac:dyDescent="0.25">
      <c r="A2" s="38" t="s">
        <v>157</v>
      </c>
    </row>
    <row r="3" spans="1:32" s="39" customFormat="1" ht="15.75" x14ac:dyDescent="0.25">
      <c r="A3" s="38"/>
    </row>
    <row r="4" spans="1:32" s="39" customFormat="1" x14ac:dyDescent="0.2">
      <c r="A4" s="136"/>
      <c r="B4" s="136"/>
      <c r="C4" s="136"/>
      <c r="D4" s="136"/>
      <c r="E4" s="136"/>
      <c r="F4" s="136"/>
      <c r="G4" s="136"/>
      <c r="H4" s="136"/>
      <c r="I4" s="136"/>
      <c r="J4" s="136"/>
      <c r="K4" s="136"/>
      <c r="L4" s="136"/>
      <c r="M4" s="136"/>
      <c r="N4" s="136"/>
      <c r="O4" s="136"/>
      <c r="P4" s="136"/>
      <c r="Q4" s="136"/>
      <c r="R4" s="136"/>
      <c r="S4" s="136"/>
      <c r="T4" s="136"/>
      <c r="U4" s="136"/>
      <c r="V4" s="136"/>
      <c r="W4" s="136"/>
      <c r="X4" s="136"/>
      <c r="Y4" s="136"/>
      <c r="Z4" s="136"/>
      <c r="AA4" s="136"/>
      <c r="AB4" s="136"/>
      <c r="AC4" s="136"/>
      <c r="AD4" s="136"/>
      <c r="AE4" s="136"/>
      <c r="AF4" s="136"/>
    </row>
    <row r="5" spans="1:32" s="39" customFormat="1" x14ac:dyDescent="0.2">
      <c r="A5" s="136"/>
      <c r="B5" s="136"/>
      <c r="C5" s="136"/>
      <c r="D5" s="136"/>
      <c r="E5" s="136"/>
      <c r="F5" s="136"/>
      <c r="G5" s="136"/>
      <c r="H5" s="136"/>
      <c r="I5" s="136"/>
      <c r="J5" s="136"/>
      <c r="K5" s="136"/>
      <c r="L5" s="136"/>
      <c r="M5" s="136"/>
      <c r="N5" s="136"/>
      <c r="O5" s="136"/>
      <c r="P5" s="136"/>
      <c r="Q5" s="136"/>
      <c r="R5" s="136"/>
      <c r="S5" s="136"/>
      <c r="T5" s="136"/>
      <c r="U5" s="136"/>
      <c r="V5" s="136"/>
      <c r="W5" s="136"/>
      <c r="X5" s="136"/>
      <c r="Y5" s="136"/>
      <c r="Z5" s="136"/>
      <c r="AA5" s="136"/>
      <c r="AB5" s="136"/>
      <c r="AC5" s="136"/>
      <c r="AD5" s="136"/>
      <c r="AE5" s="136"/>
      <c r="AF5" s="136"/>
    </row>
    <row r="6" spans="1:32" s="39" customFormat="1" x14ac:dyDescent="0.2">
      <c r="A6" s="136"/>
      <c r="B6" s="136"/>
      <c r="C6" s="136"/>
      <c r="D6" s="136"/>
      <c r="E6" s="136"/>
      <c r="F6" s="136"/>
      <c r="G6" s="136"/>
      <c r="H6" s="136"/>
      <c r="I6" s="136"/>
      <c r="J6" s="136"/>
      <c r="K6" s="136"/>
      <c r="L6" s="136"/>
      <c r="M6" s="136"/>
      <c r="N6" s="136"/>
      <c r="O6" s="136"/>
      <c r="P6" s="136"/>
      <c r="Q6" s="136"/>
      <c r="R6" s="136"/>
      <c r="S6" s="136"/>
      <c r="T6" s="136"/>
      <c r="U6" s="136"/>
      <c r="V6" s="136"/>
      <c r="W6" s="136"/>
      <c r="X6" s="136"/>
      <c r="Y6" s="136"/>
      <c r="Z6" s="136"/>
      <c r="AA6" s="136"/>
      <c r="AB6" s="136"/>
      <c r="AC6" s="136"/>
      <c r="AD6" s="136"/>
      <c r="AE6" s="136"/>
      <c r="AF6" s="136"/>
    </row>
    <row r="7" spans="1:32" s="39" customFormat="1" x14ac:dyDescent="0.2">
      <c r="A7" s="136"/>
      <c r="B7" s="136"/>
      <c r="C7" s="136"/>
      <c r="D7" s="136"/>
      <c r="E7" s="136"/>
      <c r="F7" s="136"/>
      <c r="G7" s="136"/>
      <c r="H7" s="136"/>
      <c r="I7" s="136"/>
      <c r="J7" s="136"/>
      <c r="K7" s="136"/>
      <c r="L7" s="136"/>
      <c r="M7" s="136"/>
      <c r="N7" s="136"/>
      <c r="O7" s="136"/>
      <c r="P7" s="136"/>
      <c r="Q7" s="136"/>
      <c r="R7" s="136"/>
      <c r="S7" s="136"/>
      <c r="T7" s="136"/>
      <c r="U7" s="136"/>
      <c r="V7" s="136"/>
      <c r="W7" s="136"/>
      <c r="X7" s="136"/>
      <c r="Y7" s="136"/>
      <c r="Z7" s="136"/>
      <c r="AA7" s="136"/>
      <c r="AB7" s="136"/>
      <c r="AC7" s="136"/>
      <c r="AD7" s="136"/>
      <c r="AE7" s="136"/>
      <c r="AF7" s="136"/>
    </row>
    <row r="8" spans="1:32" s="39" customFormat="1" x14ac:dyDescent="0.2">
      <c r="A8" s="136"/>
      <c r="B8" s="136"/>
      <c r="C8" s="136"/>
      <c r="D8" s="136"/>
      <c r="E8" s="136"/>
      <c r="F8" s="136"/>
      <c r="G8" s="136"/>
      <c r="H8" s="136"/>
      <c r="I8" s="136"/>
      <c r="J8" s="136"/>
      <c r="K8" s="136"/>
      <c r="L8" s="136"/>
      <c r="M8" s="136"/>
      <c r="N8" s="136"/>
      <c r="O8" s="136"/>
      <c r="P8" s="136"/>
      <c r="Q8" s="136"/>
      <c r="R8" s="136"/>
      <c r="S8" s="136"/>
      <c r="T8" s="136"/>
      <c r="U8" s="136"/>
      <c r="V8" s="136"/>
      <c r="W8" s="136"/>
      <c r="X8" s="136"/>
      <c r="Y8" s="136"/>
      <c r="Z8" s="136"/>
      <c r="AA8" s="136"/>
      <c r="AB8" s="136"/>
      <c r="AC8" s="136"/>
      <c r="AD8" s="136"/>
      <c r="AE8" s="136"/>
      <c r="AF8" s="136"/>
    </row>
    <row r="9" spans="1:32" s="39" customFormat="1" x14ac:dyDescent="0.2">
      <c r="A9" s="136"/>
      <c r="B9" s="136"/>
      <c r="C9" s="136"/>
      <c r="D9" s="136"/>
      <c r="E9" s="136"/>
      <c r="F9" s="136"/>
      <c r="G9" s="136"/>
      <c r="H9" s="136"/>
      <c r="I9" s="136"/>
      <c r="J9" s="136"/>
      <c r="K9" s="136"/>
      <c r="L9" s="136"/>
      <c r="M9" s="136"/>
      <c r="N9" s="136"/>
      <c r="O9" s="136"/>
      <c r="P9" s="136"/>
      <c r="Q9" s="136"/>
      <c r="R9" s="136"/>
      <c r="S9" s="136"/>
      <c r="T9" s="136"/>
      <c r="U9" s="136"/>
      <c r="V9" s="136"/>
      <c r="W9" s="136"/>
      <c r="X9" s="136"/>
      <c r="Y9" s="136"/>
      <c r="Z9" s="136"/>
      <c r="AA9" s="136"/>
      <c r="AB9" s="136"/>
      <c r="AC9" s="136"/>
      <c r="AD9" s="136"/>
      <c r="AE9" s="136"/>
      <c r="AF9" s="136"/>
    </row>
    <row r="10" spans="1:32" s="39" customFormat="1" x14ac:dyDescent="0.2">
      <c r="A10" s="136"/>
      <c r="B10" s="136"/>
      <c r="C10" s="136"/>
      <c r="D10" s="136"/>
      <c r="E10" s="136"/>
      <c r="F10" s="136"/>
      <c r="G10" s="136"/>
      <c r="H10" s="136"/>
      <c r="I10" s="136"/>
      <c r="J10" s="136"/>
      <c r="K10" s="136"/>
      <c r="L10" s="136"/>
      <c r="M10" s="136"/>
      <c r="N10" s="136"/>
      <c r="O10" s="136"/>
      <c r="P10" s="136"/>
      <c r="Q10" s="136"/>
      <c r="R10" s="136"/>
      <c r="S10" s="136"/>
      <c r="T10" s="136"/>
      <c r="U10" s="136"/>
      <c r="V10" s="136"/>
      <c r="W10" s="136"/>
      <c r="X10" s="136"/>
      <c r="Y10" s="136"/>
      <c r="Z10" s="136"/>
      <c r="AA10" s="136"/>
      <c r="AB10" s="136"/>
      <c r="AC10" s="136"/>
      <c r="AD10" s="136"/>
      <c r="AE10" s="136"/>
      <c r="AF10" s="136"/>
    </row>
    <row r="11" spans="1:32" s="39" customFormat="1" x14ac:dyDescent="0.2">
      <c r="A11" s="136"/>
      <c r="B11" s="136"/>
      <c r="C11" s="136"/>
      <c r="D11" s="136"/>
      <c r="E11" s="136"/>
      <c r="F11" s="136"/>
      <c r="G11" s="136"/>
      <c r="H11" s="136"/>
      <c r="I11" s="136"/>
      <c r="J11" s="136"/>
      <c r="K11" s="136"/>
      <c r="L11" s="136"/>
      <c r="M11" s="136"/>
      <c r="N11" s="136"/>
      <c r="O11" s="136"/>
      <c r="P11" s="136"/>
      <c r="Q11" s="136"/>
      <c r="R11" s="136"/>
      <c r="S11" s="136"/>
      <c r="T11" s="136"/>
      <c r="U11" s="136"/>
      <c r="V11" s="136"/>
      <c r="W11" s="136"/>
      <c r="X11" s="136"/>
      <c r="Y11" s="136"/>
      <c r="Z11" s="136"/>
      <c r="AA11" s="136"/>
      <c r="AB11" s="136"/>
      <c r="AC11" s="136"/>
      <c r="AD11" s="136"/>
      <c r="AE11" s="136"/>
      <c r="AF11" s="136"/>
    </row>
    <row r="12" spans="1:32" s="39" customFormat="1" x14ac:dyDescent="0.2">
      <c r="A12" s="136"/>
      <c r="B12" s="136"/>
      <c r="C12" s="136"/>
      <c r="D12" s="136"/>
      <c r="E12" s="136"/>
      <c r="F12" s="136"/>
      <c r="G12" s="136"/>
      <c r="H12" s="136"/>
      <c r="I12" s="136"/>
      <c r="J12" s="136"/>
      <c r="K12" s="136"/>
      <c r="L12" s="136"/>
      <c r="M12" s="136"/>
      <c r="N12" s="136"/>
      <c r="O12" s="136"/>
      <c r="P12" s="136"/>
      <c r="Q12" s="136"/>
      <c r="R12" s="136"/>
      <c r="S12" s="136"/>
      <c r="T12" s="136"/>
      <c r="U12" s="136"/>
      <c r="V12" s="136"/>
      <c r="W12" s="136"/>
      <c r="X12" s="136"/>
      <c r="Y12" s="136"/>
      <c r="Z12" s="136"/>
      <c r="AA12" s="136"/>
      <c r="AB12" s="136"/>
      <c r="AC12" s="136"/>
      <c r="AD12" s="136"/>
      <c r="AE12" s="136"/>
      <c r="AF12" s="136"/>
    </row>
    <row r="13" spans="1:32" s="39" customFormat="1" x14ac:dyDescent="0.2">
      <c r="A13" s="136"/>
      <c r="B13" s="136"/>
      <c r="C13" s="136"/>
      <c r="D13" s="136"/>
      <c r="E13" s="136"/>
      <c r="F13" s="136"/>
      <c r="G13" s="136"/>
      <c r="H13" s="136"/>
      <c r="I13" s="136"/>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row>
    <row r="14" spans="1:32" s="39" customFormat="1" x14ac:dyDescent="0.2">
      <c r="A14" s="136"/>
      <c r="B14" s="136"/>
      <c r="C14" s="136"/>
      <c r="D14" s="136"/>
      <c r="E14" s="136"/>
      <c r="F14" s="136"/>
      <c r="G14" s="136"/>
      <c r="H14" s="136"/>
      <c r="I14" s="136"/>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row>
    <row r="15" spans="1:32" s="39" customFormat="1" x14ac:dyDescent="0.2">
      <c r="A15" s="136"/>
      <c r="B15" s="136"/>
      <c r="C15" s="136"/>
      <c r="D15" s="136"/>
      <c r="E15" s="136"/>
      <c r="F15" s="136"/>
      <c r="G15" s="136"/>
      <c r="H15" s="136"/>
      <c r="I15" s="136"/>
      <c r="J15" s="136"/>
      <c r="K15" s="136"/>
      <c r="L15" s="136"/>
      <c r="M15" s="136"/>
      <c r="N15" s="136"/>
      <c r="O15" s="136"/>
      <c r="P15" s="136"/>
      <c r="Q15" s="136"/>
      <c r="R15" s="136"/>
      <c r="S15" s="136"/>
      <c r="T15" s="136"/>
      <c r="U15" s="136"/>
      <c r="V15" s="136"/>
      <c r="W15" s="136"/>
      <c r="X15" s="136"/>
      <c r="Y15" s="136"/>
      <c r="Z15" s="136"/>
      <c r="AA15" s="136"/>
      <c r="AB15" s="136"/>
      <c r="AC15" s="136"/>
      <c r="AD15" s="136"/>
      <c r="AE15" s="136"/>
      <c r="AF15" s="136"/>
    </row>
    <row r="16" spans="1:32" s="39" customFormat="1" x14ac:dyDescent="0.2">
      <c r="A16" s="136"/>
      <c r="B16" s="136"/>
      <c r="C16" s="136"/>
      <c r="D16" s="136"/>
      <c r="E16" s="136"/>
      <c r="F16" s="136"/>
      <c r="G16" s="136"/>
      <c r="H16" s="136"/>
      <c r="I16" s="136"/>
      <c r="J16" s="136"/>
      <c r="K16" s="136"/>
      <c r="L16" s="136"/>
      <c r="M16" s="136"/>
      <c r="N16" s="136"/>
      <c r="O16" s="136"/>
      <c r="P16" s="136"/>
      <c r="Q16" s="136"/>
      <c r="R16" s="136"/>
      <c r="S16" s="136"/>
      <c r="T16" s="136"/>
      <c r="U16" s="136"/>
      <c r="V16" s="136"/>
      <c r="W16" s="136"/>
      <c r="X16" s="136"/>
      <c r="Y16" s="136"/>
      <c r="Z16" s="136"/>
      <c r="AA16" s="136"/>
      <c r="AB16" s="136"/>
      <c r="AC16" s="136"/>
      <c r="AD16" s="136"/>
      <c r="AE16" s="136"/>
      <c r="AF16" s="136"/>
    </row>
    <row r="17" spans="1:32" s="39" customFormat="1" x14ac:dyDescent="0.2">
      <c r="A17" s="136"/>
      <c r="B17" s="136"/>
      <c r="C17" s="136"/>
      <c r="D17" s="136"/>
      <c r="E17" s="136"/>
      <c r="F17" s="136"/>
      <c r="G17" s="136"/>
      <c r="H17" s="136"/>
      <c r="I17" s="136"/>
      <c r="J17" s="136"/>
      <c r="K17" s="136"/>
      <c r="L17" s="136"/>
      <c r="M17" s="136"/>
      <c r="N17" s="136"/>
      <c r="O17" s="136"/>
      <c r="P17" s="136"/>
      <c r="Q17" s="136"/>
      <c r="R17" s="136"/>
      <c r="S17" s="136"/>
      <c r="T17" s="136"/>
      <c r="U17" s="136"/>
      <c r="V17" s="136"/>
      <c r="W17" s="136"/>
      <c r="X17" s="136"/>
      <c r="Y17" s="136"/>
      <c r="Z17" s="136"/>
      <c r="AA17" s="136"/>
      <c r="AB17" s="136"/>
      <c r="AC17" s="136"/>
      <c r="AD17" s="136"/>
      <c r="AE17" s="136"/>
      <c r="AF17" s="136"/>
    </row>
    <row r="18" spans="1:32" s="39" customFormat="1" x14ac:dyDescent="0.2">
      <c r="A18" s="136"/>
      <c r="B18" s="136"/>
      <c r="C18" s="136"/>
      <c r="D18" s="136"/>
      <c r="E18" s="136"/>
      <c r="F18" s="136"/>
      <c r="G18" s="136"/>
      <c r="H18" s="136"/>
      <c r="I18" s="136"/>
      <c r="J18" s="136"/>
      <c r="K18" s="136"/>
      <c r="L18" s="136"/>
      <c r="M18" s="136"/>
      <c r="N18" s="136"/>
      <c r="O18" s="136"/>
      <c r="P18" s="136"/>
      <c r="Q18" s="136"/>
      <c r="R18" s="136"/>
      <c r="S18" s="136"/>
      <c r="T18" s="136"/>
      <c r="U18" s="136"/>
      <c r="V18" s="136"/>
      <c r="W18" s="136"/>
      <c r="X18" s="136"/>
      <c r="Y18" s="136"/>
      <c r="Z18" s="136"/>
      <c r="AA18" s="136"/>
      <c r="AB18" s="136"/>
      <c r="AC18" s="136"/>
      <c r="AD18" s="136"/>
      <c r="AE18" s="136"/>
      <c r="AF18" s="136"/>
    </row>
    <row r="19" spans="1:32" s="39" customFormat="1" x14ac:dyDescent="0.2">
      <c r="A19" s="136"/>
      <c r="B19" s="136"/>
      <c r="C19" s="136"/>
      <c r="D19" s="136"/>
      <c r="E19" s="136"/>
      <c r="F19" s="136"/>
      <c r="G19" s="136"/>
      <c r="H19" s="136"/>
      <c r="I19" s="136"/>
      <c r="J19" s="136"/>
      <c r="K19" s="136"/>
      <c r="L19" s="136"/>
      <c r="M19" s="136"/>
      <c r="N19" s="136"/>
      <c r="O19" s="136"/>
      <c r="P19" s="136"/>
      <c r="Q19" s="136"/>
      <c r="R19" s="136"/>
      <c r="S19" s="136"/>
      <c r="T19" s="136"/>
      <c r="U19" s="136"/>
      <c r="V19" s="136"/>
      <c r="W19" s="136"/>
      <c r="X19" s="136"/>
      <c r="Y19" s="136"/>
      <c r="Z19" s="136"/>
      <c r="AA19" s="136"/>
      <c r="AB19" s="136"/>
      <c r="AC19" s="136"/>
      <c r="AD19" s="136"/>
      <c r="AE19" s="136"/>
      <c r="AF19" s="136"/>
    </row>
    <row r="20" spans="1:32" s="39" customFormat="1" x14ac:dyDescent="0.2">
      <c r="A20" s="136"/>
      <c r="B20" s="136"/>
      <c r="C20" s="136"/>
      <c r="D20" s="136"/>
      <c r="E20" s="136"/>
      <c r="F20" s="136"/>
      <c r="G20" s="136"/>
      <c r="H20" s="136"/>
      <c r="I20" s="136"/>
      <c r="J20" s="136"/>
      <c r="K20" s="136"/>
      <c r="L20" s="136"/>
      <c r="M20" s="136"/>
      <c r="N20" s="136"/>
      <c r="O20" s="136"/>
      <c r="P20" s="136"/>
      <c r="Q20" s="136"/>
      <c r="R20" s="136"/>
      <c r="S20" s="136"/>
      <c r="T20" s="136"/>
      <c r="U20" s="136"/>
      <c r="V20" s="136"/>
      <c r="W20" s="136"/>
      <c r="X20" s="136"/>
      <c r="Y20" s="136"/>
      <c r="Z20" s="136"/>
      <c r="AA20" s="136"/>
      <c r="AB20" s="136"/>
      <c r="AC20" s="136"/>
      <c r="AD20" s="136"/>
      <c r="AE20" s="136"/>
      <c r="AF20" s="136"/>
    </row>
    <row r="21" spans="1:32" s="39" customFormat="1" x14ac:dyDescent="0.2">
      <c r="A21" s="136"/>
      <c r="B21" s="136"/>
      <c r="C21" s="136"/>
      <c r="D21" s="136"/>
      <c r="E21" s="136"/>
      <c r="F21" s="136"/>
      <c r="G21" s="136"/>
      <c r="H21" s="136"/>
      <c r="I21" s="136"/>
      <c r="J21" s="136"/>
      <c r="K21" s="136"/>
      <c r="L21" s="136"/>
      <c r="M21" s="136"/>
      <c r="N21" s="136"/>
      <c r="O21" s="136"/>
      <c r="P21" s="136"/>
      <c r="Q21" s="136"/>
      <c r="R21" s="136"/>
      <c r="S21" s="136"/>
      <c r="T21" s="136"/>
      <c r="U21" s="136"/>
      <c r="V21" s="136"/>
      <c r="W21" s="136"/>
      <c r="X21" s="136"/>
      <c r="Y21" s="136"/>
      <c r="Z21" s="136"/>
      <c r="AA21" s="136"/>
      <c r="AB21" s="136"/>
      <c r="AC21" s="136"/>
      <c r="AD21" s="136"/>
      <c r="AE21" s="136"/>
      <c r="AF21" s="136"/>
    </row>
    <row r="22" spans="1:32" s="39" customFormat="1" x14ac:dyDescent="0.2">
      <c r="A22" s="136"/>
      <c r="B22" s="136"/>
      <c r="C22" s="136"/>
      <c r="D22" s="136"/>
      <c r="E22" s="136"/>
      <c r="F22" s="136"/>
      <c r="G22" s="136"/>
      <c r="H22" s="136"/>
      <c r="I22" s="136"/>
      <c r="J22" s="136"/>
      <c r="K22" s="136"/>
      <c r="L22" s="136"/>
      <c r="M22" s="136"/>
      <c r="N22" s="136"/>
      <c r="O22" s="136"/>
      <c r="P22" s="136"/>
      <c r="Q22" s="136"/>
      <c r="R22" s="136"/>
      <c r="S22" s="136"/>
      <c r="T22" s="136"/>
      <c r="U22" s="136"/>
      <c r="V22" s="136"/>
      <c r="W22" s="136"/>
      <c r="X22" s="136"/>
      <c r="Y22" s="136"/>
      <c r="Z22" s="136"/>
      <c r="AA22" s="136"/>
      <c r="AB22" s="136"/>
      <c r="AC22" s="136"/>
      <c r="AD22" s="136"/>
      <c r="AE22" s="136"/>
      <c r="AF22" s="136"/>
    </row>
    <row r="23" spans="1:32" s="39" customFormat="1" x14ac:dyDescent="0.2">
      <c r="A23" s="37" t="s">
        <v>282</v>
      </c>
    </row>
    <row r="24" spans="1:32" s="39" customFormat="1" x14ac:dyDescent="0.2">
      <c r="A24" s="37"/>
    </row>
    <row r="25" spans="1:32" s="39" customFormat="1" x14ac:dyDescent="0.2">
      <c r="A25" s="40"/>
      <c r="B25" s="40"/>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row>
    <row r="26" spans="1:32" s="39" customFormat="1" x14ac:dyDescent="0.2">
      <c r="A26" s="40"/>
      <c r="B26" s="40"/>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row>
    <row r="27" spans="1:32" s="39" customFormat="1" x14ac:dyDescent="0.2">
      <c r="A27" s="40"/>
      <c r="B27" s="40"/>
      <c r="C27" s="40"/>
      <c r="D27" s="40"/>
      <c r="E27" s="40"/>
      <c r="F27" s="40"/>
      <c r="G27" s="40"/>
      <c r="H27" s="40"/>
      <c r="I27" s="40"/>
      <c r="J27" s="40"/>
      <c r="K27" s="40"/>
      <c r="L27" s="40"/>
      <c r="M27" s="40"/>
      <c r="N27" s="40"/>
      <c r="O27" s="40"/>
      <c r="P27" s="40"/>
      <c r="Q27" s="40"/>
      <c r="R27" s="40"/>
      <c r="S27" s="40"/>
      <c r="T27" s="40"/>
      <c r="U27" s="40"/>
      <c r="V27" s="40"/>
      <c r="W27" s="40"/>
      <c r="X27" s="40"/>
      <c r="Y27" s="40"/>
      <c r="Z27" s="40"/>
      <c r="AA27" s="40"/>
      <c r="AB27" s="40"/>
      <c r="AC27" s="40"/>
      <c r="AD27" s="40"/>
      <c r="AE27" s="40"/>
      <c r="AF27" s="40"/>
    </row>
    <row r="28" spans="1:32" s="39" customFormat="1" x14ac:dyDescent="0.2">
      <c r="A28" s="40"/>
      <c r="B28" s="40"/>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row>
    <row r="29" spans="1:32" s="39" customFormat="1" x14ac:dyDescent="0.2">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row>
    <row r="30" spans="1:32" s="39" customFormat="1" x14ac:dyDescent="0.2">
      <c r="A30" s="40"/>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row>
    <row r="31" spans="1:32" s="39" customFormat="1" x14ac:dyDescent="0.2">
      <c r="A31" s="40"/>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row>
    <row r="32" spans="1:32" s="39" customFormat="1" x14ac:dyDescent="0.2">
      <c r="A32" s="40"/>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row>
    <row r="33" spans="1:32" s="39" customFormat="1" x14ac:dyDescent="0.2">
      <c r="A33" s="40"/>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row>
    <row r="34" spans="1:32" s="39" customFormat="1" x14ac:dyDescent="0.2">
      <c r="A34" s="40"/>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row>
    <row r="35" spans="1:32" s="39" customFormat="1" x14ac:dyDescent="0.2">
      <c r="A35" s="40"/>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row>
    <row r="36" spans="1:32" s="39" customFormat="1" x14ac:dyDescent="0.2">
      <c r="A36" s="40"/>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row>
    <row r="37" spans="1:32" s="39" customFormat="1" x14ac:dyDescent="0.2">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row>
    <row r="38" spans="1:32" s="39" customFormat="1" x14ac:dyDescent="0.2">
      <c r="A38" s="40"/>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row>
    <row r="39" spans="1:32" s="39" customFormat="1" x14ac:dyDescent="0.2">
      <c r="A39" s="40"/>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row>
    <row r="40" spans="1:32" s="39" customFormat="1" x14ac:dyDescent="0.2">
      <c r="A40" s="40"/>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row>
    <row r="41" spans="1:32" s="39" customFormat="1" x14ac:dyDescent="0.2">
      <c r="A41" s="40"/>
      <c r="B41" s="40"/>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row>
    <row r="42" spans="1:32" s="39" customFormat="1" x14ac:dyDescent="0.2">
      <c r="A42" s="40"/>
      <c r="B42" s="40"/>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row>
    <row r="43" spans="1:32" s="39" customFormat="1" x14ac:dyDescent="0.2">
      <c r="A43" s="40"/>
      <c r="B43" s="40"/>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row>
    <row r="44" spans="1:32" s="39" customFormat="1" x14ac:dyDescent="0.2">
      <c r="A44" s="37" t="s">
        <v>282</v>
      </c>
      <c r="B44" s="37"/>
    </row>
    <row r="45" spans="1:32" s="39" customFormat="1" x14ac:dyDescent="0.2"/>
    <row r="46" spans="1:32" s="39" customFormat="1" x14ac:dyDescent="0.2">
      <c r="A46" s="91"/>
      <c r="B46" s="91"/>
      <c r="C46" s="91"/>
      <c r="D46" s="91"/>
      <c r="E46" s="91"/>
      <c r="F46" s="91"/>
      <c r="G46" s="91"/>
      <c r="H46" s="91"/>
      <c r="I46" s="91"/>
      <c r="J46" s="91"/>
      <c r="K46" s="91"/>
      <c r="L46" s="91"/>
      <c r="M46" s="91"/>
      <c r="N46" s="91"/>
      <c r="O46" s="91"/>
      <c r="P46" s="91"/>
      <c r="Q46" s="91"/>
      <c r="R46" s="91"/>
      <c r="S46" s="91"/>
      <c r="T46" s="91"/>
      <c r="U46" s="91"/>
      <c r="V46" s="91"/>
      <c r="W46" s="91"/>
      <c r="X46" s="91"/>
      <c r="Y46" s="91"/>
      <c r="Z46" s="91"/>
      <c r="AA46" s="91"/>
      <c r="AB46" s="91"/>
      <c r="AC46" s="91"/>
      <c r="AD46" s="91"/>
      <c r="AE46" s="91"/>
      <c r="AF46" s="91"/>
    </row>
    <row r="47" spans="1:32" s="39" customFormat="1" x14ac:dyDescent="0.2">
      <c r="A47" s="91"/>
      <c r="B47" s="91"/>
      <c r="C47" s="91"/>
      <c r="D47" s="91"/>
      <c r="E47" s="91"/>
      <c r="F47" s="91"/>
      <c r="G47" s="91"/>
      <c r="H47" s="91"/>
      <c r="I47" s="91"/>
      <c r="J47" s="91"/>
      <c r="K47" s="91"/>
      <c r="L47" s="91"/>
      <c r="M47" s="91"/>
      <c r="N47" s="91"/>
      <c r="O47" s="91"/>
      <c r="P47" s="91"/>
      <c r="Q47" s="91"/>
      <c r="R47" s="91"/>
      <c r="S47" s="91"/>
      <c r="T47" s="91"/>
      <c r="U47" s="91"/>
      <c r="V47" s="91"/>
      <c r="W47" s="91"/>
      <c r="X47" s="91"/>
      <c r="Y47" s="91"/>
      <c r="Z47" s="91"/>
      <c r="AA47" s="91"/>
      <c r="AB47" s="91"/>
      <c r="AC47" s="91"/>
      <c r="AD47" s="91"/>
      <c r="AE47" s="91"/>
      <c r="AF47" s="91"/>
    </row>
    <row r="48" spans="1:32" s="39" customFormat="1" x14ac:dyDescent="0.2">
      <c r="A48" s="91"/>
      <c r="B48" s="91"/>
      <c r="C48" s="91"/>
      <c r="D48" s="91"/>
      <c r="E48" s="91"/>
      <c r="F48" s="91"/>
      <c r="G48" s="91"/>
      <c r="H48" s="91"/>
      <c r="I48" s="91"/>
      <c r="J48" s="91"/>
      <c r="K48" s="91"/>
      <c r="L48" s="91"/>
      <c r="M48" s="91"/>
      <c r="N48" s="91"/>
      <c r="O48" s="91"/>
      <c r="P48" s="91"/>
      <c r="Q48" s="91"/>
      <c r="R48" s="91"/>
      <c r="S48" s="91"/>
      <c r="T48" s="91"/>
      <c r="U48" s="91"/>
      <c r="V48" s="91"/>
      <c r="W48" s="91"/>
      <c r="X48" s="91"/>
      <c r="Y48" s="91"/>
      <c r="Z48" s="91"/>
      <c r="AA48" s="91"/>
      <c r="AB48" s="91"/>
      <c r="AC48" s="91"/>
      <c r="AD48" s="91"/>
      <c r="AE48" s="91"/>
      <c r="AF48" s="91"/>
    </row>
    <row r="49" spans="1:32" s="39" customFormat="1" x14ac:dyDescent="0.2">
      <c r="A49" s="91"/>
      <c r="B49" s="91"/>
      <c r="C49" s="91"/>
      <c r="D49" s="91"/>
      <c r="E49" s="91"/>
      <c r="F49" s="91"/>
      <c r="G49" s="91"/>
      <c r="H49" s="91"/>
      <c r="I49" s="91"/>
      <c r="J49" s="91"/>
      <c r="K49" s="91"/>
      <c r="L49" s="91"/>
      <c r="M49" s="91"/>
      <c r="N49" s="91"/>
      <c r="O49" s="91"/>
      <c r="P49" s="91"/>
      <c r="Q49" s="91"/>
      <c r="R49" s="91"/>
      <c r="S49" s="91"/>
      <c r="T49" s="91"/>
      <c r="U49" s="91"/>
      <c r="V49" s="91"/>
      <c r="W49" s="91"/>
      <c r="X49" s="91"/>
      <c r="Y49" s="91"/>
      <c r="Z49" s="91"/>
      <c r="AA49" s="91"/>
      <c r="AB49" s="91"/>
      <c r="AC49" s="91"/>
      <c r="AD49" s="91"/>
      <c r="AE49" s="91"/>
      <c r="AF49" s="91"/>
    </row>
    <row r="50" spans="1:32" s="39" customFormat="1" x14ac:dyDescent="0.2">
      <c r="A50" s="91"/>
      <c r="B50" s="91"/>
      <c r="C50" s="91"/>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91"/>
      <c r="AF50" s="91"/>
    </row>
    <row r="51" spans="1:32" s="39" customFormat="1" x14ac:dyDescent="0.2">
      <c r="A51" s="91"/>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91"/>
      <c r="AB51" s="91"/>
      <c r="AC51" s="91"/>
      <c r="AD51" s="91"/>
      <c r="AE51" s="91"/>
      <c r="AF51" s="91"/>
    </row>
    <row r="52" spans="1:32" s="39" customFormat="1" x14ac:dyDescent="0.2">
      <c r="A52" s="91"/>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row>
    <row r="53" spans="1:32" s="39" customFormat="1" x14ac:dyDescent="0.2">
      <c r="A53" s="91"/>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91"/>
      <c r="AB53" s="91"/>
      <c r="AC53" s="91"/>
      <c r="AD53" s="91"/>
      <c r="AE53" s="91"/>
      <c r="AF53" s="91"/>
    </row>
    <row r="54" spans="1:32" s="39" customFormat="1" x14ac:dyDescent="0.2">
      <c r="A54" s="91"/>
      <c r="B54" s="91"/>
      <c r="C54" s="91"/>
      <c r="D54" s="91"/>
      <c r="E54" s="91"/>
      <c r="F54" s="91"/>
      <c r="G54" s="91"/>
      <c r="H54" s="91"/>
      <c r="I54" s="91"/>
      <c r="J54" s="91"/>
      <c r="K54" s="91"/>
      <c r="L54" s="91"/>
      <c r="M54" s="91"/>
      <c r="N54" s="91"/>
      <c r="O54" s="91"/>
      <c r="P54" s="91"/>
      <c r="Q54" s="91"/>
      <c r="R54" s="91"/>
      <c r="S54" s="91"/>
      <c r="T54" s="91"/>
      <c r="U54" s="91"/>
      <c r="V54" s="91"/>
      <c r="W54" s="91"/>
      <c r="X54" s="91"/>
      <c r="Y54" s="91"/>
      <c r="Z54" s="91"/>
      <c r="AA54" s="91"/>
      <c r="AB54" s="91"/>
      <c r="AC54" s="91"/>
      <c r="AD54" s="91"/>
      <c r="AE54" s="91"/>
      <c r="AF54" s="91"/>
    </row>
    <row r="55" spans="1:32" s="39" customFormat="1" x14ac:dyDescent="0.2">
      <c r="A55" s="91"/>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row>
    <row r="56" spans="1:32" s="39" customFormat="1" x14ac:dyDescent="0.2">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row>
    <row r="57" spans="1:32" s="39" customFormat="1" x14ac:dyDescent="0.2">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row>
    <row r="58" spans="1:32" s="39" customFormat="1" x14ac:dyDescent="0.2">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row>
    <row r="59" spans="1:32" s="39" customFormat="1" x14ac:dyDescent="0.2">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row>
    <row r="60" spans="1:32" s="39" customFormat="1" x14ac:dyDescent="0.2">
      <c r="A60" s="91"/>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row>
    <row r="61" spans="1:32" s="39" customFormat="1" x14ac:dyDescent="0.2">
      <c r="A61" s="91"/>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row>
    <row r="62" spans="1:32" s="39" customFormat="1" x14ac:dyDescent="0.2">
      <c r="A62" s="91"/>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row>
    <row r="63" spans="1:32" s="39" customFormat="1" x14ac:dyDescent="0.2">
      <c r="A63" s="91"/>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row>
    <row r="64" spans="1:32" s="39" customFormat="1" x14ac:dyDescent="0.2">
      <c r="A64" s="91"/>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row>
    <row r="65" spans="1:2" s="39" customFormat="1" x14ac:dyDescent="0.2">
      <c r="A65" s="37" t="s">
        <v>282</v>
      </c>
      <c r="B65" s="3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Q207"/>
  <sheetViews>
    <sheetView zoomScaleNormal="100" workbookViewId="0">
      <selection activeCell="A5" sqref="A5:XFD5"/>
    </sheetView>
  </sheetViews>
  <sheetFormatPr defaultColWidth="9" defaultRowHeight="12.75" x14ac:dyDescent="0.2"/>
  <cols>
    <col min="1" max="1" width="7.125" style="34" customWidth="1"/>
    <col min="2" max="2" width="9" style="34"/>
    <col min="3" max="3" width="5.875" style="34" customWidth="1"/>
    <col min="4" max="5" width="4.125" style="34" customWidth="1"/>
    <col min="6" max="6" width="3.875" style="34" customWidth="1"/>
    <col min="7" max="7" width="4.125" style="34" customWidth="1"/>
    <col min="8" max="9" width="3.875" style="34" customWidth="1"/>
    <col min="10" max="10" width="4.125" style="34" customWidth="1"/>
    <col min="11" max="12" width="3.875" style="34" customWidth="1"/>
    <col min="13" max="13" width="4.125" style="34" customWidth="1"/>
    <col min="14" max="15" width="3.875" style="34" customWidth="1"/>
    <col min="16" max="16" width="4.125" style="34" customWidth="1"/>
    <col min="17" max="18" width="3.875" style="34" customWidth="1"/>
    <col min="19" max="19" width="4.125" style="34" customWidth="1"/>
    <col min="20" max="21" width="3.875" style="34" customWidth="1"/>
    <col min="22" max="23" width="3.875" style="66" customWidth="1"/>
    <col min="24" max="25" width="3.875" style="66" hidden="1" customWidth="1"/>
    <col min="26" max="28" width="3.875" style="66" customWidth="1"/>
    <col min="29" max="30" width="3.875" style="66" hidden="1" customWidth="1"/>
    <col min="31" max="33" width="3.875" style="66" customWidth="1"/>
    <col min="34" max="35" width="3.875" style="66" hidden="1" customWidth="1"/>
    <col min="36" max="38" width="3.875" style="66" customWidth="1"/>
    <col min="39" max="40" width="3.875" style="66" hidden="1" customWidth="1"/>
    <col min="41" max="43" width="3.875" style="66" customWidth="1"/>
    <col min="44" max="45" width="3.875" style="66" hidden="1" customWidth="1"/>
    <col min="46" max="48" width="3.875" style="66" customWidth="1"/>
    <col min="49" max="50" width="3.875" style="66" hidden="1" customWidth="1"/>
    <col min="51" max="51" width="3.875" style="66" customWidth="1"/>
    <col min="52" max="69" width="3.875" style="70" customWidth="1"/>
    <col min="70" max="16384" width="9" style="34"/>
  </cols>
  <sheetData>
    <row r="1" spans="1:69" ht="18" x14ac:dyDescent="0.25">
      <c r="A1" s="41" t="s">
        <v>101</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row>
    <row r="2" spans="1:69" ht="15.75" x14ac:dyDescent="0.25">
      <c r="A2" s="43"/>
      <c r="B2" s="43"/>
      <c r="C2" s="43"/>
      <c r="D2" s="68" t="s">
        <v>13</v>
      </c>
      <c r="E2" s="68"/>
      <c r="F2" s="42"/>
      <c r="G2" s="68"/>
      <c r="H2" s="42"/>
      <c r="I2" s="42"/>
      <c r="J2" s="68"/>
      <c r="K2" s="44"/>
      <c r="L2" s="44"/>
      <c r="M2" s="68"/>
      <c r="N2" s="42"/>
      <c r="O2" s="42"/>
      <c r="P2" s="68"/>
      <c r="Q2" s="42"/>
      <c r="R2" s="42"/>
      <c r="S2" s="68"/>
      <c r="T2" s="42"/>
      <c r="U2" s="42"/>
      <c r="V2" s="67" t="s">
        <v>14</v>
      </c>
      <c r="W2" s="67"/>
      <c r="X2" s="44"/>
      <c r="Y2" s="44"/>
      <c r="Z2" s="44"/>
      <c r="AA2" s="67"/>
      <c r="AB2" s="44"/>
      <c r="AC2" s="44"/>
      <c r="AD2" s="44"/>
      <c r="AE2" s="44"/>
      <c r="AF2" s="67"/>
      <c r="AG2" s="44"/>
      <c r="AH2" s="44"/>
      <c r="AI2" s="44"/>
      <c r="AJ2" s="44"/>
      <c r="AK2" s="67"/>
      <c r="AL2" s="44"/>
      <c r="AM2" s="44"/>
      <c r="AN2" s="44"/>
      <c r="AO2" s="44"/>
      <c r="AP2" s="67"/>
      <c r="AQ2" s="44"/>
      <c r="AR2" s="44"/>
      <c r="AS2" s="44"/>
      <c r="AT2" s="44"/>
      <c r="AU2" s="67"/>
      <c r="AV2" s="44"/>
      <c r="AW2" s="44"/>
      <c r="AX2" s="44"/>
      <c r="AY2" s="44"/>
      <c r="AZ2" s="69" t="s">
        <v>15</v>
      </c>
      <c r="BA2" s="69"/>
      <c r="BB2" s="69"/>
      <c r="BC2" s="69"/>
      <c r="BD2" s="69"/>
      <c r="BE2" s="69"/>
      <c r="BF2" s="69"/>
      <c r="BG2" s="69"/>
      <c r="BH2" s="69"/>
      <c r="BI2" s="69"/>
      <c r="BJ2" s="69"/>
      <c r="BK2" s="69"/>
      <c r="BL2" s="69"/>
      <c r="BM2" s="69"/>
      <c r="BN2" s="69"/>
      <c r="BO2" s="69"/>
      <c r="BP2" s="69"/>
      <c r="BQ2" s="69"/>
    </row>
    <row r="3" spans="1:69" ht="14.25" x14ac:dyDescent="0.2">
      <c r="A3" s="47"/>
      <c r="B3" s="42"/>
      <c r="C3" s="42"/>
      <c r="D3" s="48" t="s">
        <v>7</v>
      </c>
      <c r="E3" s="48"/>
      <c r="F3" s="48"/>
      <c r="G3" s="48" t="s">
        <v>1</v>
      </c>
      <c r="I3" s="48"/>
      <c r="J3" s="48" t="s">
        <v>2</v>
      </c>
      <c r="L3" s="48"/>
      <c r="M3" s="48" t="s">
        <v>16</v>
      </c>
      <c r="O3" s="48"/>
      <c r="P3" s="48" t="s">
        <v>17</v>
      </c>
      <c r="R3" s="48"/>
      <c r="S3" s="48" t="s">
        <v>18</v>
      </c>
      <c r="U3" s="48"/>
      <c r="V3" s="48" t="s">
        <v>7</v>
      </c>
      <c r="W3" s="48"/>
      <c r="X3" s="48"/>
      <c r="Y3" s="48"/>
      <c r="Z3" s="48"/>
      <c r="AA3" s="48" t="s">
        <v>1</v>
      </c>
      <c r="AB3" s="39"/>
      <c r="AC3" s="48"/>
      <c r="AD3" s="48"/>
      <c r="AE3" s="48"/>
      <c r="AF3" s="48" t="s">
        <v>2</v>
      </c>
      <c r="AG3" s="39"/>
      <c r="AH3" s="48"/>
      <c r="AI3" s="48"/>
      <c r="AJ3" s="48"/>
      <c r="AK3" s="48" t="s">
        <v>16</v>
      </c>
      <c r="AL3" s="39"/>
      <c r="AM3" s="48"/>
      <c r="AN3" s="48"/>
      <c r="AO3" s="48"/>
      <c r="AP3" s="48" t="s">
        <v>17</v>
      </c>
      <c r="AQ3" s="39"/>
      <c r="AR3" s="48"/>
      <c r="AS3" s="48"/>
      <c r="AT3" s="48"/>
      <c r="AU3" s="48" t="s">
        <v>18</v>
      </c>
      <c r="AV3" s="39"/>
      <c r="AW3" s="48"/>
      <c r="AX3" s="48"/>
      <c r="AY3" s="48"/>
      <c r="AZ3" s="48" t="s">
        <v>7</v>
      </c>
      <c r="BA3" s="48"/>
      <c r="BB3" s="48"/>
      <c r="BC3" s="48" t="s">
        <v>1</v>
      </c>
      <c r="BD3" s="39"/>
      <c r="BE3" s="48"/>
      <c r="BF3" s="48" t="s">
        <v>2</v>
      </c>
      <c r="BG3" s="39"/>
      <c r="BH3" s="48"/>
      <c r="BI3" s="48" t="s">
        <v>16</v>
      </c>
      <c r="BJ3" s="39"/>
      <c r="BK3" s="48"/>
      <c r="BL3" s="48" t="s">
        <v>17</v>
      </c>
      <c r="BM3" s="39"/>
      <c r="BN3" s="48"/>
      <c r="BO3" s="48" t="s">
        <v>18</v>
      </c>
      <c r="BP3" s="39"/>
      <c r="BQ3" s="48"/>
    </row>
    <row r="4" spans="1:69" ht="162.75" x14ac:dyDescent="0.2">
      <c r="A4" s="49" t="s">
        <v>5</v>
      </c>
      <c r="B4" s="49" t="s">
        <v>6</v>
      </c>
      <c r="C4" s="49" t="s">
        <v>4</v>
      </c>
      <c r="D4" s="177" t="s">
        <v>25</v>
      </c>
      <c r="E4" s="178" t="s">
        <v>19</v>
      </c>
      <c r="F4" s="179" t="s">
        <v>121</v>
      </c>
      <c r="G4" s="177" t="s">
        <v>25</v>
      </c>
      <c r="H4" s="178" t="s">
        <v>19</v>
      </c>
      <c r="I4" s="179" t="s">
        <v>121</v>
      </c>
      <c r="J4" s="177" t="s">
        <v>25</v>
      </c>
      <c r="K4" s="178" t="s">
        <v>19</v>
      </c>
      <c r="L4" s="179" t="s">
        <v>121</v>
      </c>
      <c r="M4" s="177" t="s">
        <v>25</v>
      </c>
      <c r="N4" s="178" t="s">
        <v>19</v>
      </c>
      <c r="O4" s="179" t="s">
        <v>121</v>
      </c>
      <c r="P4" s="177" t="s">
        <v>25</v>
      </c>
      <c r="Q4" s="178" t="s">
        <v>19</v>
      </c>
      <c r="R4" s="179" t="s">
        <v>121</v>
      </c>
      <c r="S4" s="177" t="s">
        <v>25</v>
      </c>
      <c r="T4" s="178" t="s">
        <v>19</v>
      </c>
      <c r="U4" s="180" t="s">
        <v>121</v>
      </c>
      <c r="V4" s="181" t="s">
        <v>25</v>
      </c>
      <c r="W4" s="182" t="s">
        <v>19</v>
      </c>
      <c r="X4" s="183" t="s">
        <v>21</v>
      </c>
      <c r="Y4" s="183" t="s">
        <v>29</v>
      </c>
      <c r="Z4" s="184" t="s">
        <v>122</v>
      </c>
      <c r="AA4" s="181" t="s">
        <v>25</v>
      </c>
      <c r="AB4" s="182" t="s">
        <v>19</v>
      </c>
      <c r="AC4" s="183" t="s">
        <v>21</v>
      </c>
      <c r="AD4" s="183" t="s">
        <v>29</v>
      </c>
      <c r="AE4" s="184" t="s">
        <v>122</v>
      </c>
      <c r="AF4" s="181" t="s">
        <v>25</v>
      </c>
      <c r="AG4" s="182" t="s">
        <v>19</v>
      </c>
      <c r="AH4" s="183" t="s">
        <v>21</v>
      </c>
      <c r="AI4" s="183" t="s">
        <v>29</v>
      </c>
      <c r="AJ4" s="184" t="s">
        <v>122</v>
      </c>
      <c r="AK4" s="181" t="s">
        <v>25</v>
      </c>
      <c r="AL4" s="182" t="s">
        <v>19</v>
      </c>
      <c r="AM4" s="183" t="s">
        <v>21</v>
      </c>
      <c r="AN4" s="183" t="s">
        <v>29</v>
      </c>
      <c r="AO4" s="184" t="s">
        <v>122</v>
      </c>
      <c r="AP4" s="181" t="s">
        <v>25</v>
      </c>
      <c r="AQ4" s="182" t="s">
        <v>19</v>
      </c>
      <c r="AR4" s="183" t="s">
        <v>21</v>
      </c>
      <c r="AS4" s="183" t="s">
        <v>29</v>
      </c>
      <c r="AT4" s="184" t="s">
        <v>122</v>
      </c>
      <c r="AU4" s="181" t="s">
        <v>25</v>
      </c>
      <c r="AV4" s="182" t="s">
        <v>19</v>
      </c>
      <c r="AW4" s="183" t="s">
        <v>21</v>
      </c>
      <c r="AX4" s="183" t="s">
        <v>29</v>
      </c>
      <c r="AY4" s="185" t="s">
        <v>122</v>
      </c>
      <c r="AZ4" s="186" t="s">
        <v>25</v>
      </c>
      <c r="BA4" s="187" t="s">
        <v>141</v>
      </c>
      <c r="BB4" s="188" t="s">
        <v>143</v>
      </c>
      <c r="BC4" s="186" t="s">
        <v>25</v>
      </c>
      <c r="BD4" s="187" t="s">
        <v>141</v>
      </c>
      <c r="BE4" s="188" t="s">
        <v>143</v>
      </c>
      <c r="BF4" s="186" t="s">
        <v>25</v>
      </c>
      <c r="BG4" s="187" t="s">
        <v>141</v>
      </c>
      <c r="BH4" s="188" t="s">
        <v>143</v>
      </c>
      <c r="BI4" s="186" t="s">
        <v>25</v>
      </c>
      <c r="BJ4" s="187" t="s">
        <v>141</v>
      </c>
      <c r="BK4" s="188" t="s">
        <v>143</v>
      </c>
      <c r="BL4" s="186" t="s">
        <v>25</v>
      </c>
      <c r="BM4" s="187" t="s">
        <v>141</v>
      </c>
      <c r="BN4" s="188" t="s">
        <v>143</v>
      </c>
      <c r="BO4" s="186" t="s">
        <v>25</v>
      </c>
      <c r="BP4" s="187" t="s">
        <v>141</v>
      </c>
      <c r="BQ4" s="188" t="s">
        <v>143</v>
      </c>
    </row>
    <row r="5" spans="1:69" ht="47.25" hidden="1" x14ac:dyDescent="0.2">
      <c r="A5" s="49" t="s">
        <v>39</v>
      </c>
      <c r="B5" s="49" t="s">
        <v>40</v>
      </c>
      <c r="C5" s="49" t="s">
        <v>41</v>
      </c>
      <c r="D5" s="177" t="s">
        <v>135</v>
      </c>
      <c r="E5" s="178" t="s">
        <v>42</v>
      </c>
      <c r="F5" s="179" t="s">
        <v>264</v>
      </c>
      <c r="G5" s="177" t="s">
        <v>136</v>
      </c>
      <c r="H5" s="178" t="s">
        <v>43</v>
      </c>
      <c r="I5" s="179" t="s">
        <v>265</v>
      </c>
      <c r="J5" s="177" t="s">
        <v>137</v>
      </c>
      <c r="K5" s="178" t="s">
        <v>44</v>
      </c>
      <c r="L5" s="179" t="s">
        <v>266</v>
      </c>
      <c r="M5" s="177" t="s">
        <v>138</v>
      </c>
      <c r="N5" s="178" t="s">
        <v>86</v>
      </c>
      <c r="O5" s="179" t="s">
        <v>267</v>
      </c>
      <c r="P5" s="177" t="s">
        <v>139</v>
      </c>
      <c r="Q5" s="178" t="s">
        <v>87</v>
      </c>
      <c r="R5" s="179" t="s">
        <v>268</v>
      </c>
      <c r="S5" s="177" t="s">
        <v>140</v>
      </c>
      <c r="T5" s="178" t="s">
        <v>88</v>
      </c>
      <c r="U5" s="180" t="s">
        <v>269</v>
      </c>
      <c r="V5" s="181" t="s">
        <v>129</v>
      </c>
      <c r="W5" s="182" t="s">
        <v>45</v>
      </c>
      <c r="X5" s="183" t="s">
        <v>65</v>
      </c>
      <c r="Y5" s="183" t="s">
        <v>66</v>
      </c>
      <c r="Z5" s="184" t="s">
        <v>270</v>
      </c>
      <c r="AA5" s="181" t="s">
        <v>130</v>
      </c>
      <c r="AB5" s="182" t="s">
        <v>46</v>
      </c>
      <c r="AC5" s="183" t="s">
        <v>67</v>
      </c>
      <c r="AD5" s="183" t="s">
        <v>68</v>
      </c>
      <c r="AE5" s="184" t="s">
        <v>271</v>
      </c>
      <c r="AF5" s="181" t="s">
        <v>131</v>
      </c>
      <c r="AG5" s="182" t="s">
        <v>47</v>
      </c>
      <c r="AH5" s="183" t="s">
        <v>69</v>
      </c>
      <c r="AI5" s="183" t="s">
        <v>70</v>
      </c>
      <c r="AJ5" s="184" t="s">
        <v>272</v>
      </c>
      <c r="AK5" s="181" t="s">
        <v>132</v>
      </c>
      <c r="AL5" s="182" t="s">
        <v>71</v>
      </c>
      <c r="AM5" s="183" t="s">
        <v>72</v>
      </c>
      <c r="AN5" s="183" t="s">
        <v>73</v>
      </c>
      <c r="AO5" s="184" t="s">
        <v>273</v>
      </c>
      <c r="AP5" s="181" t="s">
        <v>133</v>
      </c>
      <c r="AQ5" s="182" t="s">
        <v>74</v>
      </c>
      <c r="AR5" s="183" t="s">
        <v>75</v>
      </c>
      <c r="AS5" s="183" t="s">
        <v>76</v>
      </c>
      <c r="AT5" s="184" t="s">
        <v>274</v>
      </c>
      <c r="AU5" s="181" t="s">
        <v>134</v>
      </c>
      <c r="AV5" s="182" t="s">
        <v>77</v>
      </c>
      <c r="AW5" s="183" t="s">
        <v>78</v>
      </c>
      <c r="AX5" s="183" t="s">
        <v>79</v>
      </c>
      <c r="AY5" s="185" t="s">
        <v>275</v>
      </c>
      <c r="AZ5" s="186" t="s">
        <v>80</v>
      </c>
      <c r="BA5" s="187" t="s">
        <v>114</v>
      </c>
      <c r="BB5" s="188" t="s">
        <v>276</v>
      </c>
      <c r="BC5" s="186" t="s">
        <v>85</v>
      </c>
      <c r="BD5" s="187" t="s">
        <v>115</v>
      </c>
      <c r="BE5" s="188" t="s">
        <v>277</v>
      </c>
      <c r="BF5" s="186" t="s">
        <v>84</v>
      </c>
      <c r="BG5" s="187" t="s">
        <v>116</v>
      </c>
      <c r="BH5" s="188" t="s">
        <v>278</v>
      </c>
      <c r="BI5" s="186" t="s">
        <v>83</v>
      </c>
      <c r="BJ5" s="187" t="s">
        <v>117</v>
      </c>
      <c r="BK5" s="188" t="s">
        <v>279</v>
      </c>
      <c r="BL5" s="186" t="s">
        <v>82</v>
      </c>
      <c r="BM5" s="187" t="s">
        <v>118</v>
      </c>
      <c r="BN5" s="188" t="s">
        <v>280</v>
      </c>
      <c r="BO5" s="186" t="s">
        <v>81</v>
      </c>
      <c r="BP5" s="187" t="s">
        <v>119</v>
      </c>
      <c r="BQ5" s="188" t="s">
        <v>281</v>
      </c>
    </row>
    <row r="6" spans="1:69" x14ac:dyDescent="0.2">
      <c r="A6" s="50" t="str">
        <f>IF('Water Data'!B1="",NA(),'Water Data'!B1)</f>
        <v>EMIS00</v>
      </c>
      <c r="B6" s="50" t="str">
        <f>+IF('Water Data'!A3="",NA(),'Water Data'!A3)</f>
        <v>EMIS</v>
      </c>
      <c r="C6" s="50">
        <f>+IF('Water Data'!C3="",NA(),'Water Data'!C3)</f>
        <v>2000</v>
      </c>
      <c r="D6" s="133">
        <f>+IF(AND(ISNUMBER('Water Data'!C5),'Data Summary'!BS6="Yes"),100-'Water Data'!C5,NA())</f>
        <v>52.92477274658058</v>
      </c>
      <c r="E6" s="133" t="e">
        <f>+IF(AND(ISNUMBER('Water Data'!C7),'Data Summary'!BT6="Yes"),'Water Data'!C7,NA())</f>
        <v>#N/A</v>
      </c>
      <c r="F6" s="133" t="e">
        <f>+IF(AND(ISNUMBER('Water Data'!C10),'Data Summary'!BU6="Yes"),'Water Data'!C10,NA())</f>
        <v>#N/A</v>
      </c>
      <c r="G6" s="133" t="e">
        <f>+IF(AND(ISNUMBER('Water Data'!D5),'Data Summary'!BV6="Yes"),100-'Water Data'!D5,NA())</f>
        <v>#N/A</v>
      </c>
      <c r="H6" s="133" t="e">
        <f>+IF(AND(ISNUMBER('Water Data'!D7),'Data Summary'!BW6="Yes"),'Water Data'!D7,NA())</f>
        <v>#N/A</v>
      </c>
      <c r="I6" s="133" t="e">
        <f>+IF(AND(ISNUMBER('Water Data'!D10),'Data Summary'!BX6="Yes"),'Water Data'!D10,NA())</f>
        <v>#N/A</v>
      </c>
      <c r="J6" s="133" t="e">
        <f>+IF(AND(ISNUMBER('Water Data'!E5),'Data Summary'!BY6="Yes"),100-'Water Data'!E5,NA())</f>
        <v>#N/A</v>
      </c>
      <c r="K6" s="133" t="e">
        <f>+IF(AND(ISNUMBER('Water Data'!E7),'Data Summary'!BZ6="Yes"),'Water Data'!E7,NA())</f>
        <v>#N/A</v>
      </c>
      <c r="L6" s="133" t="e">
        <f>+IF(AND(ISNUMBER('Water Data'!E10),'Data Summary'!CA6="Yes"),'Water Data'!E10,NA())</f>
        <v>#N/A</v>
      </c>
      <c r="M6" s="133" t="e">
        <f>+IF(AND(ISNUMBER('Water Data'!F5),'Data Summary'!CB6="Yes"),100-'Water Data'!F5,NA())</f>
        <v>#N/A</v>
      </c>
      <c r="N6" s="133" t="e">
        <f>+IF(AND(ISNUMBER('Water Data'!F7),'Data Summary'!CC6="Yes"),'Water Data'!F7,NA())</f>
        <v>#N/A</v>
      </c>
      <c r="O6" s="133" t="e">
        <f>+IF(AND(ISNUMBER('Water Data'!F10),'Data Summary'!CD6="Yes"),'Water Data'!F10,NA())</f>
        <v>#N/A</v>
      </c>
      <c r="P6" s="133">
        <f>+IF(AND(ISNUMBER('Water Data'!G5),'Data Summary'!CE6="Yes"),100-'Water Data'!G5,NA())</f>
        <v>52.186805918189734</v>
      </c>
      <c r="Q6" s="133" t="e">
        <f>+IF(AND(ISNUMBER('Water Data'!G7),'Data Summary'!CF6="Yes"),'Water Data'!G7,NA())</f>
        <v>#N/A</v>
      </c>
      <c r="R6" s="133" t="e">
        <f>+IF(AND(ISNUMBER('Water Data'!G10),'Data Summary'!CG6="Yes"),'Water Data'!G10,NA())</f>
        <v>#N/A</v>
      </c>
      <c r="S6" s="133">
        <f>+IF(AND(ISNUMBER('Water Data'!H5),'Data Summary'!CH6="Yes"),100-'Water Data'!H5,NA())</f>
        <v>79.733414634146328</v>
      </c>
      <c r="T6" s="133" t="e">
        <f>+IF(AND(ISNUMBER('Water Data'!H7),'Data Summary'!CI6="Yes"),'Water Data'!H7,NA())</f>
        <v>#N/A</v>
      </c>
      <c r="U6" s="133" t="e">
        <f>+IF(AND(ISNUMBER('Water Data'!H10),'Data Summary'!CJ6="Yes"),'Water Data'!H10,NA())</f>
        <v>#N/A</v>
      </c>
      <c r="V6" s="134">
        <f>+IF(AND(ISNUMBER('Sanitation Data'!C5),'Data Summary'!CK6="Yes"),100-'Sanitation Data'!C5,NA())</f>
        <v>53.79760428170929</v>
      </c>
      <c r="W6" s="134" t="e">
        <f>+IF(AND(ISNUMBER('Sanitation Data'!C7),'Data Summary'!CL6="Yes"),'Sanitation Data'!C7,NA())</f>
        <v>#N/A</v>
      </c>
      <c r="X6" s="134" t="e">
        <f>+IF(AND(ISNUMBER('Sanitation Data'!C11),'Data Summary'!CM6="Yes"),'Sanitation Data'!C11,NA())</f>
        <v>#N/A</v>
      </c>
      <c r="Y6" s="134" t="e">
        <f>+IF(AND(ISNUMBER('Sanitation Data'!C12),'Data Summary'!CN6="Yes"),'Sanitation Data'!C12,NA())</f>
        <v>#N/A</v>
      </c>
      <c r="Z6" s="134" t="e">
        <f>+IF(AND(ISNUMBER('Sanitation Data'!C13),'Data Summary'!CO6="Yes"),'Sanitation Data'!C13,NA())</f>
        <v>#N/A</v>
      </c>
      <c r="AA6" s="134" t="e">
        <f>+IF(AND(ISNUMBER('Sanitation Data'!D5),'Data Summary'!CP6="Yes"),100-'Sanitation Data'!D5,NA())</f>
        <v>#N/A</v>
      </c>
      <c r="AB6" s="134" t="e">
        <f>+IF(AND(ISNUMBER('Sanitation Data'!D7),'Data Summary'!CQ6="Yes"),'Sanitation Data'!D7,NA())</f>
        <v>#N/A</v>
      </c>
      <c r="AC6" s="134" t="e">
        <f>+IF(AND(ISNUMBER('Sanitation Data'!D11),'Data Summary'!CR6="Yes"),'Sanitation Data'!D11,NA())</f>
        <v>#N/A</v>
      </c>
      <c r="AD6" s="134" t="e">
        <f>+IF(AND(ISNUMBER('Sanitation Data'!D12),'Data Summary'!CS6="Yes"),'Sanitation Data'!D12,NA())</f>
        <v>#N/A</v>
      </c>
      <c r="AE6" s="134" t="e">
        <f>+IF(AND(ISNUMBER('Sanitation Data'!D13),'Data Summary'!CT6="Yes"),'Sanitation Data'!D13,NA())</f>
        <v>#N/A</v>
      </c>
      <c r="AF6" s="134" t="e">
        <f>+IF(AND(ISNUMBER('Sanitation Data'!E5),'Data Summary'!CU6="Yes"),100-'Sanitation Data'!E5,NA())</f>
        <v>#N/A</v>
      </c>
      <c r="AG6" s="134" t="e">
        <f>+IF(AND(ISNUMBER('Sanitation Data'!E7),'Data Summary'!CV6="Yes"),'Sanitation Data'!E7,NA())</f>
        <v>#N/A</v>
      </c>
      <c r="AH6" s="134" t="e">
        <f>+IF(AND(ISNUMBER('Sanitation Data'!E11),'Data Summary'!CW6="Yes"),'Sanitation Data'!E11,NA())</f>
        <v>#N/A</v>
      </c>
      <c r="AI6" s="134" t="e">
        <f>+IF(AND(ISNUMBER('Sanitation Data'!E12),'Data Summary'!CX6="Yes"),'Sanitation Data'!E12,NA())</f>
        <v>#N/A</v>
      </c>
      <c r="AJ6" s="134" t="e">
        <f>+IF(AND(ISNUMBER('Sanitation Data'!E13),'Data Summary'!CY6="Yes"),'Sanitation Data'!E13,NA())</f>
        <v>#N/A</v>
      </c>
      <c r="AK6" s="134" t="e">
        <f>+IF(AND(ISNUMBER('Sanitation Data'!F5),'Data Summary'!CZ6="Yes"),100-'Sanitation Data'!F5,NA())</f>
        <v>#N/A</v>
      </c>
      <c r="AL6" s="134" t="e">
        <f>+IF(AND(ISNUMBER('Sanitation Data'!F7),'Data Summary'!DA6="Yes"),'Sanitation Data'!F7,NA())</f>
        <v>#N/A</v>
      </c>
      <c r="AM6" s="134" t="e">
        <f>+IF(AND(ISNUMBER('Sanitation Data'!F11),'Data Summary'!DB6="Yes"),'Sanitation Data'!F11,NA())</f>
        <v>#N/A</v>
      </c>
      <c r="AN6" s="134" t="e">
        <f>+IF(AND(ISNUMBER('Sanitation Data'!F12),'Data Summary'!DC6="Yes"),'Sanitation Data'!F12,NA())</f>
        <v>#N/A</v>
      </c>
      <c r="AO6" s="134" t="e">
        <f>+IF(AND(ISNUMBER('Sanitation Data'!F13),'Data Summary'!DD6="Yes"),'Sanitation Data'!F13,NA())</f>
        <v>#N/A</v>
      </c>
      <c r="AP6" s="134">
        <f>+IF(AND(ISNUMBER('Sanitation Data'!G5),'Data Summary'!DE6="Yes"),100-'Sanitation Data'!G5,NA())</f>
        <v>52.763255004351613</v>
      </c>
      <c r="AQ6" s="134" t="e">
        <f>+IF(AND(ISNUMBER('Sanitation Data'!G7),'Data Summary'!DF6="Yes"),'Sanitation Data'!G7,NA())</f>
        <v>#N/A</v>
      </c>
      <c r="AR6" s="134" t="e">
        <f>+IF(AND(ISNUMBER('Sanitation Data'!G11),'Data Summary'!DG6="Yes"),'Sanitation Data'!G11,NA())</f>
        <v>#N/A</v>
      </c>
      <c r="AS6" s="134" t="e">
        <f>+IF(AND(ISNUMBER('Sanitation Data'!G12),'Data Summary'!DH6="Yes"),'Sanitation Data'!G12,NA())</f>
        <v>#N/A</v>
      </c>
      <c r="AT6" s="134" t="e">
        <f>+IF(AND(ISNUMBER('Sanitation Data'!G13),'Data Summary'!DI6="Yes"),'Sanitation Data'!G13,NA())</f>
        <v>#N/A</v>
      </c>
      <c r="AU6" s="134">
        <f>+IF(AND(ISNUMBER('Sanitation Data'!H5),'Data Summary'!DJ6="Yes"),100-'Sanitation Data'!H5,NA())</f>
        <v>96.137073170731696</v>
      </c>
      <c r="AV6" s="134" t="e">
        <f>+IF(AND(ISNUMBER('Sanitation Data'!H7),'Data Summary'!DK6="Yes"),'Sanitation Data'!H7,NA())</f>
        <v>#N/A</v>
      </c>
      <c r="AW6" s="134" t="e">
        <f>+IF(AND(ISNUMBER('Sanitation Data'!H11),'Data Summary'!DL6="Yes"),'Sanitation Data'!H11,NA())</f>
        <v>#N/A</v>
      </c>
      <c r="AX6" s="134" t="e">
        <f>+IF(AND(ISNUMBER('Sanitation Data'!H12),'Data Summary'!DM6="Yes"),'Sanitation Data'!H12,NA())</f>
        <v>#N/A</v>
      </c>
      <c r="AY6" s="134" t="e">
        <f>+IF(AND(ISNUMBER('Sanitation Data'!H13),'Data Summary'!DN6="Yes"),'Sanitation Data'!H13,NA())</f>
        <v>#N/A</v>
      </c>
      <c r="AZ6" s="135" t="e">
        <f>+IF(AND(ISNUMBER('Hygiene Data'!C6),'Data Summary'!DO6="Yes"),'Hygiene Data'!C6,NA())</f>
        <v>#N/A</v>
      </c>
      <c r="BA6" s="135" t="e">
        <f>+IF(AND(ISNUMBER('Hygiene Data'!C8),'Data Summary'!DP6="Yes"),'Hygiene Data'!C8,NA())</f>
        <v>#N/A</v>
      </c>
      <c r="BB6" s="135" t="e">
        <f>+IF(AND(ISNUMBER('Hygiene Data'!C10),'Data Summary'!DQ6="Yes"),'Hygiene Data'!C10,NA())</f>
        <v>#N/A</v>
      </c>
      <c r="BC6" s="135" t="e">
        <f>+IF(AND(ISNUMBER('Hygiene Data'!D6),'Data Summary'!DR6="Yes"),'Hygiene Data'!D6,NA())</f>
        <v>#N/A</v>
      </c>
      <c r="BD6" s="135" t="e">
        <f>+IF(AND(ISNUMBER('Hygiene Data'!D8),'Data Summary'!DS6="Yes"),'Hygiene Data'!D8,NA())</f>
        <v>#N/A</v>
      </c>
      <c r="BE6" s="135" t="e">
        <f>+IF(AND(ISNUMBER('Hygiene Data'!D10),'Data Summary'!DT6="Yes"),'Hygiene Data'!D10,NA())</f>
        <v>#N/A</v>
      </c>
      <c r="BF6" s="135" t="e">
        <f>+IF(AND(ISNUMBER('Hygiene Data'!E6),'Data Summary'!DU6="Yes"),'Hygiene Data'!E6,NA())</f>
        <v>#N/A</v>
      </c>
      <c r="BG6" s="135" t="e">
        <f>+IF(AND(ISNUMBER('Hygiene Data'!E8),'Data Summary'!DV6="Yes"),'Hygiene Data'!E8,NA())</f>
        <v>#N/A</v>
      </c>
      <c r="BH6" s="135" t="e">
        <f>+IF(AND(ISNUMBER('Hygiene Data'!E10),'Data Summary'!DW6="Yes"),'Hygiene Data'!E10,NA())</f>
        <v>#N/A</v>
      </c>
      <c r="BI6" s="135" t="e">
        <f>+IF(AND(ISNUMBER('Hygiene Data'!F6),'Data Summary'!DX6="Yes"),'Hygiene Data'!F6,NA())</f>
        <v>#N/A</v>
      </c>
      <c r="BJ6" s="135" t="e">
        <f>+IF(AND(ISNUMBER('Hygiene Data'!F8),'Data Summary'!DY6="Yes"),'Hygiene Data'!F8,NA())</f>
        <v>#N/A</v>
      </c>
      <c r="BK6" s="135" t="e">
        <f>+IF(AND(ISNUMBER('Hygiene Data'!F10),'Data Summary'!DZ6="Yes"),'Hygiene Data'!F10,NA())</f>
        <v>#N/A</v>
      </c>
      <c r="BL6" s="135" t="e">
        <f>+IF(AND(ISNUMBER('Hygiene Data'!G6),'Data Summary'!EA6="Yes"),'Hygiene Data'!G6,NA())</f>
        <v>#N/A</v>
      </c>
      <c r="BM6" s="135" t="e">
        <f>+IF(AND(ISNUMBER('Hygiene Data'!G8),'Data Summary'!EB6="Yes"),'Hygiene Data'!G8,NA())</f>
        <v>#N/A</v>
      </c>
      <c r="BN6" s="135" t="e">
        <f>+IF(AND(ISNUMBER('Hygiene Data'!G10),'Data Summary'!EC6="Yes"),'Hygiene Data'!G10,NA())</f>
        <v>#N/A</v>
      </c>
      <c r="BO6" s="135" t="e">
        <f>+IF(AND(ISNUMBER('Hygiene Data'!H6),'Data Summary'!ED6="Yes"),'Hygiene Data'!H6,NA())</f>
        <v>#N/A</v>
      </c>
      <c r="BP6" s="135" t="e">
        <f>+IF(AND(ISNUMBER('Hygiene Data'!H8),'Data Summary'!EE6="Yes"),'Hygiene Data'!H8,NA())</f>
        <v>#N/A</v>
      </c>
      <c r="BQ6" s="135" t="e">
        <f>+IF(AND(ISNUMBER('Hygiene Data'!H10),'Data Summary'!EF6="Yes"),'Hygiene Data'!H10,NA())</f>
        <v>#N/A</v>
      </c>
    </row>
    <row r="7" spans="1:69" x14ac:dyDescent="0.2">
      <c r="A7" s="50" t="str">
        <f ca="1">+IF(OFFSET('Water Data'!$B$1,0,10*ROW('Water Data'!B1))="",NA(),OFFSET('Water Data'!$B$1,0,10*ROW('Water Data'!B1)))</f>
        <v>EMIS01</v>
      </c>
      <c r="B7" s="50" t="str">
        <f ca="1">+IF(OFFSET('Water Data'!$A$3,0,10*ROW('Water Data'!A1))="",NA(),OFFSET('Water Data'!$A$3,0,10*ROW('Water Data'!A1)))</f>
        <v>EMIS</v>
      </c>
      <c r="C7" s="50">
        <f ca="1">+IF(OFFSET('Water Data'!$C$3,0,10*ROW('Water Data'!C1))="",NA(),OFFSET('Water Data'!$C$3,0,10*ROW('Water Data'!C1)))</f>
        <v>2001</v>
      </c>
      <c r="D7" s="133">
        <f ca="1">+IF(AND(ISNUMBER(OFFSET('Water Data'!$C$5,0,10*ROW('Water Data'!C1))),'Data Summary'!BS7="Yes"),100-OFFSET('Water Data'!$C$5,0,10*ROW('Water Data'!C1)),NA())</f>
        <v>47.75928163535545</v>
      </c>
      <c r="E7" s="133" t="e">
        <f ca="1">+IF(AND(ISNUMBER(OFFSET('Water Data'!$C$7,0,10*ROW('Water Data'!C1))),'Data Summary'!BT7="Yes"),OFFSET('Water Data'!$C$7,0,10*ROW('Water Data'!C1)),NA())</f>
        <v>#N/A</v>
      </c>
      <c r="F7" s="133" t="e">
        <f ca="1">+IF(AND(ISNUMBER(OFFSET('Water Data'!$C$10,0,10*ROW('Water Data'!C1))),'Data Summary'!BU7="Yes"),OFFSET('Water Data'!$C$10,0,10*ROW('Water Data'!C1)),NA())</f>
        <v>#N/A</v>
      </c>
      <c r="G7" s="133" t="e">
        <f ca="1">+IF(AND(ISNUMBER(OFFSET('Water Data'!$D$5,0,10*ROW('Water Data'!D1))),'Data Summary'!BV7="Yes"),100-OFFSET('Water Data'!$D$5,0,10*ROW('Water Data'!D1)),NA())</f>
        <v>#N/A</v>
      </c>
      <c r="H7" s="133" t="e">
        <f ca="1">+IF(AND(ISNUMBER(OFFSET('Water Data'!$D$7,0,10*ROW('Water Data'!D1))),'Data Summary'!BW7="Yes"),OFFSET('Water Data'!$D$7,0,10*ROW('Water Data'!D1)),NA())</f>
        <v>#N/A</v>
      </c>
      <c r="I7" s="133" t="e">
        <f ca="1">+IF(AND(ISNUMBER(OFFSET('Water Data'!$D$10,0,10*ROW('Water Data'!D1))),'Data Summary'!BX7="Yes"),OFFSET('Water Data'!$D$10,0,10*ROW('Water Data'!D1)),NA())</f>
        <v>#N/A</v>
      </c>
      <c r="J7" s="133" t="e">
        <f ca="1">+IF(AND(ISNUMBER(OFFSET('Water Data'!$E$5,0,10*ROW('Water Data'!E1))),'Data Summary'!BY7="Yes"),100-OFFSET('Water Data'!$E$5,0,10*ROW('Water Data'!E1)),NA())</f>
        <v>#N/A</v>
      </c>
      <c r="K7" s="133" t="e">
        <f ca="1">+IF(AND(ISNUMBER(OFFSET('Water Data'!$E$7,0,10*ROW('Water Data'!E1))),'Data Summary'!BZ7="Yes"),OFFSET('Water Data'!$E$7,0,10*ROW('Water Data'!E1)),NA())</f>
        <v>#N/A</v>
      </c>
      <c r="L7" s="133" t="e">
        <f ca="1">+IF(AND(ISNUMBER(OFFSET('Water Data'!$E$10,0,10*ROW('Water Data'!E1))),'Data Summary'!CA7="Yes"),OFFSET('Water Data'!$E$10,0,10*ROW('Water Data'!E1)),NA())</f>
        <v>#N/A</v>
      </c>
      <c r="M7" s="133" t="e">
        <f ca="1">+IF(AND(ISNUMBER(OFFSET('Water Data'!$F$5,0,10*ROW('Water Data'!F1))),'Data Summary'!CB7="Yes"),100-OFFSET('Water Data'!$F$5,0,10*ROW('Water Data'!F1)),NA())</f>
        <v>#N/A</v>
      </c>
      <c r="N7" s="133" t="e">
        <f ca="1">+IF(AND(ISNUMBER(OFFSET('Water Data'!$F$7,0,10*ROW('Water Data'!F1))),'Data Summary'!CC7="Yes"),OFFSET('Water Data'!$F$7,0,10*ROW('Water Data'!F1)),NA())</f>
        <v>#N/A</v>
      </c>
      <c r="O7" s="133" t="e">
        <f ca="1">+IF(AND(ISNUMBER(OFFSET('Water Data'!$F$10,0,10*ROW('Water Data'!F1))),'Data Summary'!CD7="Yes"),OFFSET('Water Data'!$F$10,0,10*ROW('Water Data'!F1)),NA())</f>
        <v>#N/A</v>
      </c>
      <c r="P7" s="133">
        <f ca="1">+IF(AND(ISNUMBER(OFFSET('Water Data'!$G$5,0,10*ROW('Water Data'!G1))),'Data Summary'!CE7="Yes"),100-OFFSET('Water Data'!$G$5,0,10*ROW('Water Data'!G1)),NA())</f>
        <v>46.893989813242783</v>
      </c>
      <c r="Q7" s="133" t="e">
        <f ca="1">+IF(AND(ISNUMBER(OFFSET('Water Data'!$G$7,0,10*ROW('Water Data'!G1))),'Data Summary'!CF7="Yes"),OFFSET('Water Data'!$G$7,0,10*ROW('Water Data'!G1)),NA())</f>
        <v>#N/A</v>
      </c>
      <c r="R7" s="133" t="e">
        <f ca="1">+IF(AND(ISNUMBER(OFFSET('Water Data'!$G$10,0,10*ROW('Water Data'!G1))),'Data Summary'!CG7="Yes"),OFFSET('Water Data'!$G$10,0,10*ROW('Water Data'!G1)),NA())</f>
        <v>#N/A</v>
      </c>
      <c r="S7" s="133">
        <f ca="1">+IF(AND(ISNUMBER(OFFSET('Water Data'!$H$5,0,10*ROW('Water Data'!H1))),'Data Summary'!CH7="Yes"),100-OFFSET('Water Data'!$H$5,0,10*ROW('Water Data'!H1)),NA())</f>
        <v>79.145518867924523</v>
      </c>
      <c r="T7" s="133" t="e">
        <f ca="1">+IF(AND(ISNUMBER(OFFSET('Water Data'!$H$7,0,10*ROW('Water Data'!H1))),'Data Summary'!CI7="Yes"),OFFSET('Water Data'!$H$7,0,10*ROW('Water Data'!H1)),NA())</f>
        <v>#N/A</v>
      </c>
      <c r="U7" s="133" t="e">
        <f ca="1">+IF(AND(ISNUMBER(OFFSET('Water Data'!$H$10,0,10*ROW('Water Data'!H1))),'Data Summary'!CJ7="Yes"),OFFSET('Water Data'!$H$10,0,10*ROW('Water Data'!H1)),NA())</f>
        <v>#N/A</v>
      </c>
      <c r="V7" s="134">
        <f ca="1">+IF(AND(ISNUMBER(OFFSET('Sanitation Data'!$C$5,0,10*ROW('Sanitation Data'!C1))),'Data Summary'!CK7="Yes"),100-OFFSET('Sanitation Data'!$C$5,0,10*ROW('Sanitation Data'!C1)),NA())</f>
        <v>77.49521641976331</v>
      </c>
      <c r="W7" s="134" t="e">
        <f ca="1">+IF(AND(ISNUMBER(OFFSET('Sanitation Data'!$C$7,0,10*ROW('Sanitation Data'!C1))),'Data Summary'!CL7="Yes"),OFFSET('Sanitation Data'!$C$7,0,10*ROW('Sanitation Data'!C1)),NA())</f>
        <v>#N/A</v>
      </c>
      <c r="X7" s="134" t="e">
        <f ca="1">+IF(AND(ISNUMBER(OFFSET('Sanitation Data'!$C$11,0,10*ROW('Sanitation Data'!C1))),'Data Summary'!CM7="Yes"),OFFSET('Sanitation Data'!$C$11,0,10*ROW('Sanitation Data'!C1)),NA())</f>
        <v>#N/A</v>
      </c>
      <c r="Y7" s="134" t="e">
        <f ca="1">+IF(AND(ISNUMBER(OFFSET('Sanitation Data'!$C$12,0,10*ROW('Sanitation Data'!C1))),'Data Summary'!CN7="Yes"),OFFSET('Sanitation Data'!$C$12,0,10*ROW('Sanitation Data'!C1)),NA())</f>
        <v>#N/A</v>
      </c>
      <c r="Z7" s="134" t="e">
        <f ca="1">+IF(AND(ISNUMBER(OFFSET('Sanitation Data'!$C$13,0,10*ROW('Sanitation Data'!C1))),'Data Summary'!CO7="Yes"),OFFSET('Sanitation Data'!$C$13,0,10*ROW('Sanitation Data'!C1)),NA())</f>
        <v>#N/A</v>
      </c>
      <c r="AA7" s="134" t="e">
        <f ca="1">+IF(AND(ISNUMBER(OFFSET('Sanitation Data'!$D$5,0,10*ROW('Sanitation Data'!D1))),'Data Summary'!CP7="Yes"),100-OFFSET('Sanitation Data'!$D$5,0,10*ROW('Sanitation Data'!D1)),NA())</f>
        <v>#N/A</v>
      </c>
      <c r="AB7" s="134" t="e">
        <f ca="1">+IF(AND(ISNUMBER(OFFSET('Sanitation Data'!$D$7,0,10*ROW('Sanitation Data'!D1))),'Data Summary'!CQ7="Yes"),OFFSET('Sanitation Data'!$D$7,0,10*ROW('Sanitation Data'!D1)),NA())</f>
        <v>#N/A</v>
      </c>
      <c r="AC7" s="134" t="e">
        <f ca="1">+IF(AND(ISNUMBER(OFFSET('Sanitation Data'!$D$11,0,10*ROW('Sanitation Data'!D1))),'Data Summary'!CR7="Yes"),OFFSET('Sanitation Data'!$D$11,0,10*ROW('Sanitation Data'!D1)),NA())</f>
        <v>#N/A</v>
      </c>
      <c r="AD7" s="134" t="e">
        <f ca="1">+IF(AND(ISNUMBER(OFFSET('Sanitation Data'!$D$12,0,10*ROW('Sanitation Data'!D1))),'Data Summary'!CS7="Yes"),OFFSET('Sanitation Data'!$D$12,0,10*ROW('Sanitation Data'!D1)),NA())</f>
        <v>#N/A</v>
      </c>
      <c r="AE7" s="134" t="e">
        <f ca="1">+IF(AND(ISNUMBER(OFFSET('Sanitation Data'!$D$13,0,10*ROW('Sanitation Data'!D1))),'Data Summary'!CT7="Yes"),OFFSET('Sanitation Data'!$D$13,0,10*ROW('Sanitation Data'!D1)),NA())</f>
        <v>#N/A</v>
      </c>
      <c r="AF7" s="134" t="e">
        <f ca="1">+IF(AND(ISNUMBER(OFFSET('Sanitation Data'!$E$5,0,10*ROW('Sanitation Data'!E1))),'Data Summary'!CU7="Yes"),100-OFFSET('Sanitation Data'!$E$5,0,10*ROW('Sanitation Data'!E1)),NA())</f>
        <v>#N/A</v>
      </c>
      <c r="AG7" s="134" t="e">
        <f ca="1">+IF(AND(ISNUMBER(OFFSET('Sanitation Data'!$E$7,0,10*ROW('Sanitation Data'!E1))),'Data Summary'!CV7="Yes"),OFFSET('Sanitation Data'!$E$7,0,10*ROW('Sanitation Data'!E1)),NA())</f>
        <v>#N/A</v>
      </c>
      <c r="AH7" s="134" t="e">
        <f ca="1">+IF(AND(ISNUMBER(OFFSET('Sanitation Data'!$E$11,0,10*ROW('Sanitation Data'!E1))),'Data Summary'!CW7="Yes"),OFFSET('Sanitation Data'!$E$11,0,10*ROW('Sanitation Data'!E1)),NA())</f>
        <v>#N/A</v>
      </c>
      <c r="AI7" s="134" t="e">
        <f ca="1">+IF(AND(ISNUMBER(OFFSET('Sanitation Data'!$E$12,0,10*ROW('Sanitation Data'!E1))),'Data Summary'!CX7="Yes"),OFFSET('Sanitation Data'!$E$12,0,10*ROW('Sanitation Data'!E1)),NA())</f>
        <v>#N/A</v>
      </c>
      <c r="AJ7" s="134" t="e">
        <f ca="1">+IF(AND(ISNUMBER(OFFSET('Sanitation Data'!$E$13,0,10*ROW('Sanitation Data'!E1))),'Data Summary'!CY7="Yes"),OFFSET('Sanitation Data'!$E$13,0,10*ROW('Sanitation Data'!E1)),NA())</f>
        <v>#N/A</v>
      </c>
      <c r="AK7" s="134" t="e">
        <f ca="1">+IF(AND(ISNUMBER(OFFSET('Sanitation Data'!$F$5,0,10*ROW('Sanitation Data'!F1))),'Data Summary'!CZ7="Yes"),100-OFFSET('Sanitation Data'!$F$5,0,10*ROW('Sanitation Data'!F1)),NA())</f>
        <v>#N/A</v>
      </c>
      <c r="AL7" s="134" t="e">
        <f ca="1">+IF(AND(ISNUMBER(OFFSET('Sanitation Data'!$F$7,0,10*ROW('Sanitation Data'!F1))),'Data Summary'!DA7="Yes"),OFFSET('Sanitation Data'!$F$7,0,10*ROW('Sanitation Data'!F1)),NA())</f>
        <v>#N/A</v>
      </c>
      <c r="AM7" s="134" t="e">
        <f ca="1">+IF(AND(ISNUMBER(OFFSET('Sanitation Data'!$F$11,0,10*ROW('Sanitation Data'!F1))),'Data Summary'!DB7="Yes"),OFFSET('Sanitation Data'!$F$11,0,10*ROW('Sanitation Data'!F1)),NA())</f>
        <v>#N/A</v>
      </c>
      <c r="AN7" s="134" t="e">
        <f ca="1">+IF(AND(ISNUMBER(OFFSET('Sanitation Data'!$F$12,0,10*ROW('Sanitation Data'!F1))),'Data Summary'!DC7="Yes"),OFFSET('Sanitation Data'!$F$12,0,10*ROW('Sanitation Data'!F1)),NA())</f>
        <v>#N/A</v>
      </c>
      <c r="AO7" s="134" t="e">
        <f ca="1">+IF(AND(ISNUMBER(OFFSET('Sanitation Data'!$F$13,0,10*ROW('Sanitation Data'!F1))),'Data Summary'!DD7="Yes"),OFFSET('Sanitation Data'!$F$13,0,10*ROW('Sanitation Data'!F1)),NA())</f>
        <v>#N/A</v>
      </c>
      <c r="AP7" s="134">
        <f ca="1">+IF(AND(ISNUMBER(OFFSET('Sanitation Data'!$G$5,0,10*ROW('Sanitation Data'!G1))),'Data Summary'!DE7="Yes"),100-OFFSET('Sanitation Data'!$G$5,0,10*ROW('Sanitation Data'!G1)),NA())</f>
        <v>76.978089983022073</v>
      </c>
      <c r="AQ7" s="134" t="e">
        <f ca="1">+IF(AND(ISNUMBER(OFFSET('Sanitation Data'!$G$7,0,10*ROW('Sanitation Data'!G1))),'Data Summary'!DF7="Yes"),OFFSET('Sanitation Data'!$G$7,0,10*ROW('Sanitation Data'!G1)),NA())</f>
        <v>#N/A</v>
      </c>
      <c r="AR7" s="134" t="e">
        <f ca="1">+IF(AND(ISNUMBER(OFFSET('Sanitation Data'!$G$11,0,10*ROW('Sanitation Data'!G1))),'Data Summary'!DG7="Yes"),OFFSET('Sanitation Data'!$G$11,0,10*ROW('Sanitation Data'!G1)),NA())</f>
        <v>#N/A</v>
      </c>
      <c r="AS7" s="134" t="e">
        <f ca="1">+IF(AND(ISNUMBER(OFFSET('Sanitation Data'!$G$12,0,10*ROW('Sanitation Data'!G1))),'Data Summary'!DH7="Yes"),OFFSET('Sanitation Data'!$G$12,0,10*ROW('Sanitation Data'!G1)),NA())</f>
        <v>#N/A</v>
      </c>
      <c r="AT7" s="134" t="e">
        <f ca="1">+IF(AND(ISNUMBER(OFFSET('Sanitation Data'!$G$13,0,10*ROW('Sanitation Data'!G1))),'Data Summary'!DI7="Yes"),OFFSET('Sanitation Data'!$G$13,0,10*ROW('Sanitation Data'!G1)),NA())</f>
        <v>#N/A</v>
      </c>
      <c r="AU7" s="134">
        <f ca="1">+IF(AND(ISNUMBER(OFFSET('Sanitation Data'!$H$5,0,10*ROW('Sanitation Data'!H1))),'Data Summary'!DJ7="Yes"),100-OFFSET('Sanitation Data'!$H$5,0,10*ROW('Sanitation Data'!H1)),NA())</f>
        <v>97.314622641509416</v>
      </c>
      <c r="AV7" s="134" t="e">
        <f ca="1">+IF(AND(ISNUMBER(OFFSET('Sanitation Data'!$H$7,0,10*ROW('Sanitation Data'!H1))),'Data Summary'!DK7="Yes"),OFFSET('Sanitation Data'!$H$7,0,10*ROW('Sanitation Data'!H1)),NA())</f>
        <v>#N/A</v>
      </c>
      <c r="AW7" s="134" t="e">
        <f ca="1">+IF(AND(ISNUMBER(OFFSET('Sanitation Data'!$H$11,0,10*ROW('Sanitation Data'!H1))),'Data Summary'!DL7="Yes"),OFFSET('Sanitation Data'!$H$11,0,10*ROW('Sanitation Data'!H1)),NA())</f>
        <v>#N/A</v>
      </c>
      <c r="AX7" s="134" t="e">
        <f ca="1">+IF(AND(ISNUMBER(OFFSET('Sanitation Data'!$H$12,0,10*ROW('Sanitation Data'!H1))),'Data Summary'!DM7="Yes"),OFFSET('Sanitation Data'!$H$12,0,10*ROW('Sanitation Data'!H1)),NA())</f>
        <v>#N/A</v>
      </c>
      <c r="AY7" s="134" t="e">
        <f ca="1">+IF(AND(ISNUMBER(OFFSET('Sanitation Data'!$H$13,0,10*ROW('Sanitation Data'!H1))),'Data Summary'!DN7="Yes"),OFFSET('Sanitation Data'!$H$13,0,10*ROW('Sanitation Data'!H1)),NA())</f>
        <v>#N/A</v>
      </c>
      <c r="AZ7" s="135" t="e">
        <f ca="1">+IF(AND(ISNUMBER(OFFSET('Hygiene Data'!$C$6,0,10*ROW('Hygiene Data'!C1))),'Data Summary'!DO7="Yes"),OFFSET('Hygiene Data'!$C$6,0,10*ROW('Hygiene Data'!C1)),NA())</f>
        <v>#N/A</v>
      </c>
      <c r="BA7" s="135" t="e">
        <f ca="1">+IF(AND(ISNUMBER(OFFSET('Hygiene Data'!$C$8,0,10*ROW('Hygiene Data'!C1))),'Data Summary'!DP7="Yes"),OFFSET('Hygiene Data'!$C$8,0,10*ROW('Hygiene Data'!C1)),NA())</f>
        <v>#N/A</v>
      </c>
      <c r="BB7" s="135" t="e">
        <f ca="1">+IF(AND(ISNUMBER(OFFSET('Hygiene Data'!$C$10,0,10*ROW('Hygiene Data'!C1))),'Data Summary'!DQ7="Yes"),OFFSET('Hygiene Data'!$C$10,0,10*ROW('Hygiene Data'!C1)),NA())</f>
        <v>#N/A</v>
      </c>
      <c r="BC7" s="135" t="e">
        <f ca="1">+IF(AND(ISNUMBER(OFFSET('Hygiene Data'!$D$6,0,10*ROW('Hygiene Data'!D1))),'Data Summary'!DR7="Yes"),OFFSET('Hygiene Data'!$D$6,0,10*ROW('Hygiene Data'!D1)),NA())</f>
        <v>#N/A</v>
      </c>
      <c r="BD7" s="135" t="e">
        <f ca="1">+IF(AND(ISNUMBER(OFFSET('Hygiene Data'!$D$8,0,10*ROW('Hygiene Data'!D1))),'Data Summary'!DS7="Yes"),OFFSET('Hygiene Data'!$D$8,0,10*ROW('Hygiene Data'!D1)),NA())</f>
        <v>#N/A</v>
      </c>
      <c r="BE7" s="135" t="e">
        <f ca="1">+IF(AND(ISNUMBER(OFFSET('Hygiene Data'!$D$10,0,10*ROW('Hygiene Data'!D1))),'Data Summary'!DT7="Yes"),OFFSET('Hygiene Data'!$D$10,0,10*ROW('Hygiene Data'!D1)),NA())</f>
        <v>#N/A</v>
      </c>
      <c r="BF7" s="135" t="e">
        <f ca="1">+IF(AND(ISNUMBER(OFFSET('Hygiene Data'!$E$6,0,10*ROW('Hygiene Data'!E1))),'Data Summary'!DU7="Yes"),OFFSET('Hygiene Data'!$E$6,0,10*ROW('Hygiene Data'!E1)),NA())</f>
        <v>#N/A</v>
      </c>
      <c r="BG7" s="135" t="e">
        <f ca="1">+IF(AND(ISNUMBER(OFFSET('Hygiene Data'!$E$8,0,10*ROW('Hygiene Data'!E1))),'Data Summary'!DV7="Yes"),OFFSET('Hygiene Data'!$E$8,0,10*ROW('Hygiene Data'!E1)),NA())</f>
        <v>#N/A</v>
      </c>
      <c r="BH7" s="135" t="e">
        <f ca="1">+IF(AND(ISNUMBER(OFFSET('Hygiene Data'!$E$10,0,10*ROW('Hygiene Data'!E1))),'Data Summary'!DW7="Yes"),OFFSET('Hygiene Data'!$E$10,0,10*ROW('Hygiene Data'!E1)),NA())</f>
        <v>#N/A</v>
      </c>
      <c r="BI7" s="135" t="e">
        <f ca="1">+IF(AND(ISNUMBER(OFFSET('Hygiene Data'!$F$6,0,10*ROW('Hygiene Data'!F1))),'Data Summary'!DX7="Yes"),OFFSET('Hygiene Data'!$F$6,0,10*ROW('Hygiene Data'!F1)),NA())</f>
        <v>#N/A</v>
      </c>
      <c r="BJ7" s="135" t="e">
        <f ca="1">+IF(AND(ISNUMBER(OFFSET('Hygiene Data'!$F$8,0,10*ROW('Hygiene Data'!F1))),'Data Summary'!DY7="Yes"),OFFSET('Hygiene Data'!$F$8,0,10*ROW('Hygiene Data'!F1)),NA())</f>
        <v>#N/A</v>
      </c>
      <c r="BK7" s="135" t="e">
        <f ca="1">+IF(AND(ISNUMBER(OFFSET('Hygiene Data'!$F$10,0,10*ROW('Hygiene Data'!F1))),'Data Summary'!DZ7="Yes"),OFFSET('Hygiene Data'!$F$10,0,10*ROW('Hygiene Data'!F1)),NA())</f>
        <v>#N/A</v>
      </c>
      <c r="BL7" s="135" t="e">
        <f ca="1">+IF(AND(ISNUMBER(OFFSET('Hygiene Data'!$G$6,0,10*ROW('Hygiene Data'!G1))),'Data Summary'!EA7="Yes"),OFFSET('Hygiene Data'!$G$6,0,10*ROW('Hygiene Data'!G1)),NA())</f>
        <v>#N/A</v>
      </c>
      <c r="BM7" s="135" t="e">
        <f ca="1">+IF(AND(ISNUMBER(OFFSET('Hygiene Data'!$G$8,0,10*ROW('Hygiene Data'!G1))),'Data Summary'!EB7="Yes"),OFFSET('Hygiene Data'!$G$8,0,10*ROW('Hygiene Data'!G1)),NA())</f>
        <v>#N/A</v>
      </c>
      <c r="BN7" s="135" t="e">
        <f ca="1">+IF(AND(ISNUMBER(OFFSET('Hygiene Data'!$G$10,0,10*ROW('Hygiene Data'!G1))),'Data Summary'!EC7="Yes"),OFFSET('Hygiene Data'!$G$10,0,10*ROW('Hygiene Data'!G1)),NA())</f>
        <v>#N/A</v>
      </c>
      <c r="BO7" s="135" t="e">
        <f ca="1">+IF(AND(ISNUMBER(OFFSET('Hygiene Data'!$H$6,0,10*ROW('Hygiene Data'!H1))),'Data Summary'!ED7="Yes"),OFFSET('Hygiene Data'!$H$6,0,10*ROW('Hygiene Data'!H1)),NA())</f>
        <v>#N/A</v>
      </c>
      <c r="BP7" s="135" t="e">
        <f ca="1">+IF(AND(ISNUMBER(OFFSET('Hygiene Data'!$H$8,0,10*ROW('Hygiene Data'!H1))),'Data Summary'!EE7="Yes"),OFFSET('Hygiene Data'!$H$8,0,10*ROW('Hygiene Data'!H1)),NA())</f>
        <v>#N/A</v>
      </c>
      <c r="BQ7" s="135" t="e">
        <f ca="1">+IF(AND(ISNUMBER(OFFSET('Hygiene Data'!$H$10,0,10*ROW('Hygiene Data'!H1))),'Data Summary'!EF7="Yes"),OFFSET('Hygiene Data'!$H$10,0,10*ROW('Hygiene Data'!H1)),NA())</f>
        <v>#N/A</v>
      </c>
    </row>
    <row r="8" spans="1:69" x14ac:dyDescent="0.2">
      <c r="A8" s="50" t="str">
        <f ca="1">+IF(OFFSET('Water Data'!$B$1,0,10*ROW('Water Data'!B2))="",NA(),OFFSET('Water Data'!$B$1,0,10*ROW('Water Data'!B2)))</f>
        <v>EMIS02</v>
      </c>
      <c r="B8" s="50" t="str">
        <f ca="1">+IF(OFFSET('Water Data'!$A$3,0,10*ROW('Water Data'!A2))="",NA(),OFFSET('Water Data'!$A$3,0,10*ROW('Water Data'!A2)))</f>
        <v>EMIS</v>
      </c>
      <c r="C8" s="50">
        <f ca="1">+IF(OFFSET('Water Data'!$C$3,0,10*ROW('Water Data'!C2))="",NA(),OFFSET('Water Data'!$C$3,0,10*ROW('Water Data'!C2)))</f>
        <v>2002</v>
      </c>
      <c r="D8" s="133">
        <f ca="1">+IF(AND(ISNUMBER(OFFSET('Water Data'!$C$5,0,10*ROW('Water Data'!C2))),'Data Summary'!BS8="Yes"),100-OFFSET('Water Data'!$C$5,0,10*ROW('Water Data'!C2)),NA())</f>
        <v>46.401515029414128</v>
      </c>
      <c r="E8" s="133" t="e">
        <f ca="1">+IF(AND(ISNUMBER(OFFSET('Water Data'!$C$7,0,10*ROW('Water Data'!C2))),'Data Summary'!BT8="Yes"),OFFSET('Water Data'!$C$7,0,10*ROW('Water Data'!C2)),NA())</f>
        <v>#N/A</v>
      </c>
      <c r="F8" s="133" t="e">
        <f ca="1">+IF(AND(ISNUMBER(OFFSET('Water Data'!$C$10,0,10*ROW('Water Data'!C2))),'Data Summary'!BU8="Yes"),OFFSET('Water Data'!$C$10,0,10*ROW('Water Data'!C2)),NA())</f>
        <v>#N/A</v>
      </c>
      <c r="G8" s="133" t="e">
        <f ca="1">+IF(AND(ISNUMBER(OFFSET('Water Data'!$D$5,0,10*ROW('Water Data'!D2))),'Data Summary'!BV8="Yes"),100-OFFSET('Water Data'!$D$5,0,10*ROW('Water Data'!D2)),NA())</f>
        <v>#N/A</v>
      </c>
      <c r="H8" s="133" t="e">
        <f ca="1">+IF(AND(ISNUMBER(OFFSET('Water Data'!$D$7,0,10*ROW('Water Data'!D2))),'Data Summary'!BW8="Yes"),OFFSET('Water Data'!$D$7,0,10*ROW('Water Data'!D2)),NA())</f>
        <v>#N/A</v>
      </c>
      <c r="I8" s="133" t="e">
        <f ca="1">+IF(AND(ISNUMBER(OFFSET('Water Data'!$D$10,0,10*ROW('Water Data'!D2))),'Data Summary'!BX8="Yes"),OFFSET('Water Data'!$D$10,0,10*ROW('Water Data'!D2)),NA())</f>
        <v>#N/A</v>
      </c>
      <c r="J8" s="133" t="e">
        <f ca="1">+IF(AND(ISNUMBER(OFFSET('Water Data'!$E$5,0,10*ROW('Water Data'!E2))),'Data Summary'!BY8="Yes"),100-OFFSET('Water Data'!$E$5,0,10*ROW('Water Data'!E2)),NA())</f>
        <v>#N/A</v>
      </c>
      <c r="K8" s="133" t="e">
        <f ca="1">+IF(AND(ISNUMBER(OFFSET('Water Data'!$E$7,0,10*ROW('Water Data'!E2))),'Data Summary'!BZ8="Yes"),OFFSET('Water Data'!$E$7,0,10*ROW('Water Data'!E2)),NA())</f>
        <v>#N/A</v>
      </c>
      <c r="L8" s="133" t="e">
        <f ca="1">+IF(AND(ISNUMBER(OFFSET('Water Data'!$E$10,0,10*ROW('Water Data'!E2))),'Data Summary'!CA8="Yes"),OFFSET('Water Data'!$E$10,0,10*ROW('Water Data'!E2)),NA())</f>
        <v>#N/A</v>
      </c>
      <c r="M8" s="133" t="e">
        <f ca="1">+IF(AND(ISNUMBER(OFFSET('Water Data'!$F$5,0,10*ROW('Water Data'!F2))),'Data Summary'!CB8="Yes"),100-OFFSET('Water Data'!$F$5,0,10*ROW('Water Data'!F2)),NA())</f>
        <v>#N/A</v>
      </c>
      <c r="N8" s="133" t="e">
        <f ca="1">+IF(AND(ISNUMBER(OFFSET('Water Data'!$F$7,0,10*ROW('Water Data'!F2))),'Data Summary'!CC8="Yes"),OFFSET('Water Data'!$F$7,0,10*ROW('Water Data'!F2)),NA())</f>
        <v>#N/A</v>
      </c>
      <c r="O8" s="133" t="e">
        <f ca="1">+IF(AND(ISNUMBER(OFFSET('Water Data'!$F$10,0,10*ROW('Water Data'!F2))),'Data Summary'!CD8="Yes"),OFFSET('Water Data'!$F$10,0,10*ROW('Water Data'!F2)),NA())</f>
        <v>#N/A</v>
      </c>
      <c r="P8" s="133">
        <f ca="1">+IF(AND(ISNUMBER(OFFSET('Water Data'!$G$5,0,10*ROW('Water Data'!G2))),'Data Summary'!CE8="Yes"),100-OFFSET('Water Data'!$G$5,0,10*ROW('Water Data'!G2)),NA())</f>
        <v>45.411063230297501</v>
      </c>
      <c r="Q8" s="133" t="e">
        <f ca="1">+IF(AND(ISNUMBER(OFFSET('Water Data'!$G$7,0,10*ROW('Water Data'!G2))),'Data Summary'!CF8="Yes"),OFFSET('Water Data'!$G$7,0,10*ROW('Water Data'!G2)),NA())</f>
        <v>#N/A</v>
      </c>
      <c r="R8" s="133" t="e">
        <f ca="1">+IF(AND(ISNUMBER(OFFSET('Water Data'!$G$10,0,10*ROW('Water Data'!G2))),'Data Summary'!CG8="Yes"),OFFSET('Water Data'!$G$10,0,10*ROW('Water Data'!G2)),NA())</f>
        <v>#N/A</v>
      </c>
      <c r="S8" s="133">
        <f ca="1">+IF(AND(ISNUMBER(OFFSET('Water Data'!$H$5,0,10*ROW('Water Data'!H2))),'Data Summary'!CH8="Yes"),100-OFFSET('Water Data'!$H$5,0,10*ROW('Water Data'!H2)),NA())</f>
        <v>79.427272727272737</v>
      </c>
      <c r="T8" s="133" t="e">
        <f ca="1">+IF(AND(ISNUMBER(OFFSET('Water Data'!$H$7,0,10*ROW('Water Data'!H2))),'Data Summary'!CI8="Yes"),OFFSET('Water Data'!$H$7,0,10*ROW('Water Data'!H2)),NA())</f>
        <v>#N/A</v>
      </c>
      <c r="U8" s="133" t="e">
        <f ca="1">+IF(AND(ISNUMBER(OFFSET('Water Data'!$H$10,0,10*ROW('Water Data'!H2))),'Data Summary'!CJ8="Yes"),OFFSET('Water Data'!$H$10,0,10*ROW('Water Data'!H2)),NA())</f>
        <v>#N/A</v>
      </c>
      <c r="V8" s="134">
        <f ca="1">+IF(AND(ISNUMBER(OFFSET('Sanitation Data'!$C$5,0,10*ROW('Sanitation Data'!C2))),'Data Summary'!CK8="Yes"),100-OFFSET('Sanitation Data'!$C$5,0,10*ROW('Sanitation Data'!C2)),NA())</f>
        <v>74.935853009912165</v>
      </c>
      <c r="W8" s="134" t="e">
        <f ca="1">+IF(AND(ISNUMBER(OFFSET('Sanitation Data'!$C$7,0,10*ROW('Sanitation Data'!C2))),'Data Summary'!CL8="Yes"),OFFSET('Sanitation Data'!$C$7,0,10*ROW('Sanitation Data'!C2)),NA())</f>
        <v>#N/A</v>
      </c>
      <c r="X8" s="134" t="e">
        <f ca="1">+IF(AND(ISNUMBER(OFFSET('Sanitation Data'!$C$11,0,10*ROW('Sanitation Data'!C2))),'Data Summary'!CM8="Yes"),OFFSET('Sanitation Data'!$C$11,0,10*ROW('Sanitation Data'!C2)),NA())</f>
        <v>#N/A</v>
      </c>
      <c r="Y8" s="134" t="e">
        <f ca="1">+IF(AND(ISNUMBER(OFFSET('Sanitation Data'!$C$12,0,10*ROW('Sanitation Data'!C2))),'Data Summary'!CN8="Yes"),OFFSET('Sanitation Data'!$C$12,0,10*ROW('Sanitation Data'!C2)),NA())</f>
        <v>#N/A</v>
      </c>
      <c r="Z8" s="134" t="e">
        <f ca="1">+IF(AND(ISNUMBER(OFFSET('Sanitation Data'!$C$13,0,10*ROW('Sanitation Data'!C2))),'Data Summary'!CO8="Yes"),OFFSET('Sanitation Data'!$C$13,0,10*ROW('Sanitation Data'!C2)),NA())</f>
        <v>#N/A</v>
      </c>
      <c r="AA8" s="134" t="e">
        <f ca="1">+IF(AND(ISNUMBER(OFFSET('Sanitation Data'!$D$5,0,10*ROW('Sanitation Data'!D2))),'Data Summary'!CP8="Yes"),100-OFFSET('Sanitation Data'!$D$5,0,10*ROW('Sanitation Data'!D2)),NA())</f>
        <v>#N/A</v>
      </c>
      <c r="AB8" s="134" t="e">
        <f ca="1">+IF(AND(ISNUMBER(OFFSET('Sanitation Data'!$D$7,0,10*ROW('Sanitation Data'!D2))),'Data Summary'!CQ8="Yes"),OFFSET('Sanitation Data'!$D$7,0,10*ROW('Sanitation Data'!D2)),NA())</f>
        <v>#N/A</v>
      </c>
      <c r="AC8" s="134" t="e">
        <f ca="1">+IF(AND(ISNUMBER(OFFSET('Sanitation Data'!$D$11,0,10*ROW('Sanitation Data'!D2))),'Data Summary'!CR8="Yes"),OFFSET('Sanitation Data'!$D$11,0,10*ROW('Sanitation Data'!D2)),NA())</f>
        <v>#N/A</v>
      </c>
      <c r="AD8" s="134" t="e">
        <f ca="1">+IF(AND(ISNUMBER(OFFSET('Sanitation Data'!$D$12,0,10*ROW('Sanitation Data'!D2))),'Data Summary'!CS8="Yes"),OFFSET('Sanitation Data'!$D$12,0,10*ROW('Sanitation Data'!D2)),NA())</f>
        <v>#N/A</v>
      </c>
      <c r="AE8" s="134" t="e">
        <f ca="1">+IF(AND(ISNUMBER(OFFSET('Sanitation Data'!$D$13,0,10*ROW('Sanitation Data'!D2))),'Data Summary'!CT8="Yes"),OFFSET('Sanitation Data'!$D$13,0,10*ROW('Sanitation Data'!D2)),NA())</f>
        <v>#N/A</v>
      </c>
      <c r="AF8" s="134" t="e">
        <f ca="1">+IF(AND(ISNUMBER(OFFSET('Sanitation Data'!$E$5,0,10*ROW('Sanitation Data'!E2))),'Data Summary'!CU8="Yes"),100-OFFSET('Sanitation Data'!$E$5,0,10*ROW('Sanitation Data'!E2)),NA())</f>
        <v>#N/A</v>
      </c>
      <c r="AG8" s="134" t="e">
        <f ca="1">+IF(AND(ISNUMBER(OFFSET('Sanitation Data'!$E$7,0,10*ROW('Sanitation Data'!E2))),'Data Summary'!CV8="Yes"),OFFSET('Sanitation Data'!$E$7,0,10*ROW('Sanitation Data'!E2)),NA())</f>
        <v>#N/A</v>
      </c>
      <c r="AH8" s="134" t="e">
        <f ca="1">+IF(AND(ISNUMBER(OFFSET('Sanitation Data'!$E$11,0,10*ROW('Sanitation Data'!E2))),'Data Summary'!CW8="Yes"),OFFSET('Sanitation Data'!$E$11,0,10*ROW('Sanitation Data'!E2)),NA())</f>
        <v>#N/A</v>
      </c>
      <c r="AI8" s="134" t="e">
        <f ca="1">+IF(AND(ISNUMBER(OFFSET('Sanitation Data'!$E$12,0,10*ROW('Sanitation Data'!E2))),'Data Summary'!CX8="Yes"),OFFSET('Sanitation Data'!$E$12,0,10*ROW('Sanitation Data'!E2)),NA())</f>
        <v>#N/A</v>
      </c>
      <c r="AJ8" s="134" t="e">
        <f ca="1">+IF(AND(ISNUMBER(OFFSET('Sanitation Data'!$E$13,0,10*ROW('Sanitation Data'!E2))),'Data Summary'!CY8="Yes"),OFFSET('Sanitation Data'!$E$13,0,10*ROW('Sanitation Data'!E2)),NA())</f>
        <v>#N/A</v>
      </c>
      <c r="AK8" s="134" t="e">
        <f ca="1">+IF(AND(ISNUMBER(OFFSET('Sanitation Data'!$F$5,0,10*ROW('Sanitation Data'!F2))),'Data Summary'!CZ8="Yes"),100-OFFSET('Sanitation Data'!$F$5,0,10*ROW('Sanitation Data'!F2)),NA())</f>
        <v>#N/A</v>
      </c>
      <c r="AL8" s="134" t="e">
        <f ca="1">+IF(AND(ISNUMBER(OFFSET('Sanitation Data'!$F$7,0,10*ROW('Sanitation Data'!F2))),'Data Summary'!DA8="Yes"),OFFSET('Sanitation Data'!$F$7,0,10*ROW('Sanitation Data'!F2)),NA())</f>
        <v>#N/A</v>
      </c>
      <c r="AM8" s="134" t="e">
        <f ca="1">+IF(AND(ISNUMBER(OFFSET('Sanitation Data'!$F$11,0,10*ROW('Sanitation Data'!F2))),'Data Summary'!DB8="Yes"),OFFSET('Sanitation Data'!$F$11,0,10*ROW('Sanitation Data'!F2)),NA())</f>
        <v>#N/A</v>
      </c>
      <c r="AN8" s="134" t="e">
        <f ca="1">+IF(AND(ISNUMBER(OFFSET('Sanitation Data'!$F$12,0,10*ROW('Sanitation Data'!F2))),'Data Summary'!DC8="Yes"),OFFSET('Sanitation Data'!$F$12,0,10*ROW('Sanitation Data'!F2)),NA())</f>
        <v>#N/A</v>
      </c>
      <c r="AO8" s="134" t="e">
        <f ca="1">+IF(AND(ISNUMBER(OFFSET('Sanitation Data'!$F$13,0,10*ROW('Sanitation Data'!F2))),'Data Summary'!DD8="Yes"),OFFSET('Sanitation Data'!$F$13,0,10*ROW('Sanitation Data'!F2)),NA())</f>
        <v>#N/A</v>
      </c>
      <c r="AP8" s="134">
        <f ca="1">+IF(AND(ISNUMBER(OFFSET('Sanitation Data'!$G$5,0,10*ROW('Sanitation Data'!G2))),'Data Summary'!DE8="Yes"),100-OFFSET('Sanitation Data'!$G$5,0,10*ROW('Sanitation Data'!G2)),NA())</f>
        <v>74.549631225656768</v>
      </c>
      <c r="AQ8" s="134" t="e">
        <f ca="1">+IF(AND(ISNUMBER(OFFSET('Sanitation Data'!$G$7,0,10*ROW('Sanitation Data'!G2))),'Data Summary'!DF8="Yes"),OFFSET('Sanitation Data'!$G$7,0,10*ROW('Sanitation Data'!G2)),NA())</f>
        <v>#N/A</v>
      </c>
      <c r="AR8" s="134" t="e">
        <f ca="1">+IF(AND(ISNUMBER(OFFSET('Sanitation Data'!$G$11,0,10*ROW('Sanitation Data'!G2))),'Data Summary'!DG8="Yes"),OFFSET('Sanitation Data'!$G$11,0,10*ROW('Sanitation Data'!G2)),NA())</f>
        <v>#N/A</v>
      </c>
      <c r="AS8" s="134" t="e">
        <f ca="1">+IF(AND(ISNUMBER(OFFSET('Sanitation Data'!$G$12,0,10*ROW('Sanitation Data'!G2))),'Data Summary'!DH8="Yes"),OFFSET('Sanitation Data'!$G$12,0,10*ROW('Sanitation Data'!G2)),NA())</f>
        <v>#N/A</v>
      </c>
      <c r="AT8" s="134" t="e">
        <f ca="1">+IF(AND(ISNUMBER(OFFSET('Sanitation Data'!$G$13,0,10*ROW('Sanitation Data'!G2))),'Data Summary'!DI8="Yes"),OFFSET('Sanitation Data'!$G$13,0,10*ROW('Sanitation Data'!G2)),NA())</f>
        <v>#N/A</v>
      </c>
      <c r="AU8" s="134">
        <f ca="1">+IF(AND(ISNUMBER(OFFSET('Sanitation Data'!$H$5,0,10*ROW('Sanitation Data'!H2))),'Data Summary'!DJ8="Yes"),100-OFFSET('Sanitation Data'!$H$5,0,10*ROW('Sanitation Data'!H2)),NA())</f>
        <v>89.321286031042135</v>
      </c>
      <c r="AV8" s="134" t="e">
        <f ca="1">+IF(AND(ISNUMBER(OFFSET('Sanitation Data'!$H$7,0,10*ROW('Sanitation Data'!H2))),'Data Summary'!DK8="Yes"),OFFSET('Sanitation Data'!$H$7,0,10*ROW('Sanitation Data'!H2)),NA())</f>
        <v>#N/A</v>
      </c>
      <c r="AW8" s="134" t="e">
        <f ca="1">+IF(AND(ISNUMBER(OFFSET('Sanitation Data'!$H$11,0,10*ROW('Sanitation Data'!H2))),'Data Summary'!DL8="Yes"),OFFSET('Sanitation Data'!$H$11,0,10*ROW('Sanitation Data'!H2)),NA())</f>
        <v>#N/A</v>
      </c>
      <c r="AX8" s="134" t="e">
        <f ca="1">+IF(AND(ISNUMBER(OFFSET('Sanitation Data'!$H$12,0,10*ROW('Sanitation Data'!H2))),'Data Summary'!DM8="Yes"),OFFSET('Sanitation Data'!$H$12,0,10*ROW('Sanitation Data'!H2)),NA())</f>
        <v>#N/A</v>
      </c>
      <c r="AY8" s="134" t="e">
        <f ca="1">+IF(AND(ISNUMBER(OFFSET('Sanitation Data'!$H$13,0,10*ROW('Sanitation Data'!H2))),'Data Summary'!DN8="Yes"),OFFSET('Sanitation Data'!$H$13,0,10*ROW('Sanitation Data'!H2)),NA())</f>
        <v>#N/A</v>
      </c>
      <c r="AZ8" s="135" t="e">
        <f ca="1">+IF(AND(ISNUMBER(OFFSET('Hygiene Data'!$C$6,0,10*ROW('Hygiene Data'!C2))),'Data Summary'!DO8="Yes"),OFFSET('Hygiene Data'!$C$6,0,10*ROW('Hygiene Data'!C2)),NA())</f>
        <v>#N/A</v>
      </c>
      <c r="BA8" s="135" t="e">
        <f ca="1">+IF(AND(ISNUMBER(OFFSET('Hygiene Data'!$C$8,0,10*ROW('Hygiene Data'!C2))),'Data Summary'!DP8="Yes"),OFFSET('Hygiene Data'!$C$8,0,10*ROW('Hygiene Data'!C2)),NA())</f>
        <v>#N/A</v>
      </c>
      <c r="BB8" s="135" t="e">
        <f ca="1">+IF(AND(ISNUMBER(OFFSET('Hygiene Data'!$C$10,0,10*ROW('Hygiene Data'!C2))),'Data Summary'!DQ8="Yes"),OFFSET('Hygiene Data'!$C$10,0,10*ROW('Hygiene Data'!C2)),NA())</f>
        <v>#N/A</v>
      </c>
      <c r="BC8" s="135" t="e">
        <f ca="1">+IF(AND(ISNUMBER(OFFSET('Hygiene Data'!$D$6,0,10*ROW('Hygiene Data'!D2))),'Data Summary'!DR8="Yes"),OFFSET('Hygiene Data'!$D$6,0,10*ROW('Hygiene Data'!D2)),NA())</f>
        <v>#N/A</v>
      </c>
      <c r="BD8" s="135" t="e">
        <f ca="1">+IF(AND(ISNUMBER(OFFSET('Hygiene Data'!$D$8,0,10*ROW('Hygiene Data'!D2))),'Data Summary'!DS8="Yes"),OFFSET('Hygiene Data'!$D$8,0,10*ROW('Hygiene Data'!D2)),NA())</f>
        <v>#N/A</v>
      </c>
      <c r="BE8" s="135" t="e">
        <f ca="1">+IF(AND(ISNUMBER(OFFSET('Hygiene Data'!$D$10,0,10*ROW('Hygiene Data'!D2))),'Data Summary'!DT8="Yes"),OFFSET('Hygiene Data'!$D$10,0,10*ROW('Hygiene Data'!D2)),NA())</f>
        <v>#N/A</v>
      </c>
      <c r="BF8" s="135" t="e">
        <f ca="1">+IF(AND(ISNUMBER(OFFSET('Hygiene Data'!$E$6,0,10*ROW('Hygiene Data'!E2))),'Data Summary'!DU8="Yes"),OFFSET('Hygiene Data'!$E$6,0,10*ROW('Hygiene Data'!E2)),NA())</f>
        <v>#N/A</v>
      </c>
      <c r="BG8" s="135" t="e">
        <f ca="1">+IF(AND(ISNUMBER(OFFSET('Hygiene Data'!$E$8,0,10*ROW('Hygiene Data'!E2))),'Data Summary'!DV8="Yes"),OFFSET('Hygiene Data'!$E$8,0,10*ROW('Hygiene Data'!E2)),NA())</f>
        <v>#N/A</v>
      </c>
      <c r="BH8" s="135" t="e">
        <f ca="1">+IF(AND(ISNUMBER(OFFSET('Hygiene Data'!$E$10,0,10*ROW('Hygiene Data'!E2))),'Data Summary'!DW8="Yes"),OFFSET('Hygiene Data'!$E$10,0,10*ROW('Hygiene Data'!E2)),NA())</f>
        <v>#N/A</v>
      </c>
      <c r="BI8" s="135" t="e">
        <f ca="1">+IF(AND(ISNUMBER(OFFSET('Hygiene Data'!$F$6,0,10*ROW('Hygiene Data'!F2))),'Data Summary'!DX8="Yes"),OFFSET('Hygiene Data'!$F$6,0,10*ROW('Hygiene Data'!F2)),NA())</f>
        <v>#N/A</v>
      </c>
      <c r="BJ8" s="135" t="e">
        <f ca="1">+IF(AND(ISNUMBER(OFFSET('Hygiene Data'!$F$8,0,10*ROW('Hygiene Data'!F2))),'Data Summary'!DY8="Yes"),OFFSET('Hygiene Data'!$F$8,0,10*ROW('Hygiene Data'!F2)),NA())</f>
        <v>#N/A</v>
      </c>
      <c r="BK8" s="135" t="e">
        <f ca="1">+IF(AND(ISNUMBER(OFFSET('Hygiene Data'!$F$10,0,10*ROW('Hygiene Data'!F2))),'Data Summary'!DZ8="Yes"),OFFSET('Hygiene Data'!$F$10,0,10*ROW('Hygiene Data'!F2)),NA())</f>
        <v>#N/A</v>
      </c>
      <c r="BL8" s="135" t="e">
        <f ca="1">+IF(AND(ISNUMBER(OFFSET('Hygiene Data'!$G$6,0,10*ROW('Hygiene Data'!G2))),'Data Summary'!EA8="Yes"),OFFSET('Hygiene Data'!$G$6,0,10*ROW('Hygiene Data'!G2)),NA())</f>
        <v>#N/A</v>
      </c>
      <c r="BM8" s="135" t="e">
        <f ca="1">+IF(AND(ISNUMBER(OFFSET('Hygiene Data'!$G$8,0,10*ROW('Hygiene Data'!G2))),'Data Summary'!EB8="Yes"),OFFSET('Hygiene Data'!$G$8,0,10*ROW('Hygiene Data'!G2)),NA())</f>
        <v>#N/A</v>
      </c>
      <c r="BN8" s="135" t="e">
        <f ca="1">+IF(AND(ISNUMBER(OFFSET('Hygiene Data'!$G$10,0,10*ROW('Hygiene Data'!G2))),'Data Summary'!EC8="Yes"),OFFSET('Hygiene Data'!$G$10,0,10*ROW('Hygiene Data'!G2)),NA())</f>
        <v>#N/A</v>
      </c>
      <c r="BO8" s="135" t="e">
        <f ca="1">+IF(AND(ISNUMBER(OFFSET('Hygiene Data'!$H$6,0,10*ROW('Hygiene Data'!H2))),'Data Summary'!ED8="Yes"),OFFSET('Hygiene Data'!$H$6,0,10*ROW('Hygiene Data'!H2)),NA())</f>
        <v>#N/A</v>
      </c>
      <c r="BP8" s="135" t="e">
        <f ca="1">+IF(AND(ISNUMBER(OFFSET('Hygiene Data'!$H$8,0,10*ROW('Hygiene Data'!H2))),'Data Summary'!EE8="Yes"),OFFSET('Hygiene Data'!$H$8,0,10*ROW('Hygiene Data'!H2)),NA())</f>
        <v>#N/A</v>
      </c>
      <c r="BQ8" s="135" t="e">
        <f ca="1">+IF(AND(ISNUMBER(OFFSET('Hygiene Data'!$H$10,0,10*ROW('Hygiene Data'!H2))),'Data Summary'!EF8="Yes"),OFFSET('Hygiene Data'!$H$10,0,10*ROW('Hygiene Data'!H2)),NA())</f>
        <v>#N/A</v>
      </c>
    </row>
    <row r="9" spans="1:69" x14ac:dyDescent="0.2">
      <c r="A9" s="50" t="str">
        <f ca="1">+IF(OFFSET('Water Data'!$B$1,0,10*ROW('Water Data'!B3))="",NA(),OFFSET('Water Data'!$B$1,0,10*ROW('Water Data'!B3)))</f>
        <v>EMIS03</v>
      </c>
      <c r="B9" s="50" t="str">
        <f ca="1">+IF(OFFSET('Water Data'!$A$3,0,10*ROW('Water Data'!A3))="",NA(),OFFSET('Water Data'!$A$3,0,10*ROW('Water Data'!A3)))</f>
        <v>EMIS</v>
      </c>
      <c r="C9" s="50">
        <f ca="1">+IF(OFFSET('Water Data'!$C$3,0,10*ROW('Water Data'!C3))="",NA(),OFFSET('Water Data'!$C$3,0,10*ROW('Water Data'!C3)))</f>
        <v>2003</v>
      </c>
      <c r="D9" s="133">
        <f ca="1">+IF(AND(ISNUMBER(OFFSET('Water Data'!$C$5,0,10*ROW('Water Data'!C3))),'Data Summary'!BS9="Yes"),100-OFFSET('Water Data'!$C$5,0,10*ROW('Water Data'!C3)),NA())</f>
        <v>47.435262191715225</v>
      </c>
      <c r="E9" s="133" t="e">
        <f ca="1">+IF(AND(ISNUMBER(OFFSET('Water Data'!$C$7,0,10*ROW('Water Data'!C3))),'Data Summary'!BT9="Yes"),OFFSET('Water Data'!$C$7,0,10*ROW('Water Data'!C3)),NA())</f>
        <v>#N/A</v>
      </c>
      <c r="F9" s="133" t="e">
        <f ca="1">+IF(AND(ISNUMBER(OFFSET('Water Data'!$C$10,0,10*ROW('Water Data'!C3))),'Data Summary'!BU9="Yes"),OFFSET('Water Data'!$C$10,0,10*ROW('Water Data'!C3)),NA())</f>
        <v>#N/A</v>
      </c>
      <c r="G9" s="133" t="e">
        <f ca="1">+IF(AND(ISNUMBER(OFFSET('Water Data'!$D$5,0,10*ROW('Water Data'!D3))),'Data Summary'!BV9="Yes"),100-OFFSET('Water Data'!$D$5,0,10*ROW('Water Data'!D3)),NA())</f>
        <v>#N/A</v>
      </c>
      <c r="H9" s="133" t="e">
        <f ca="1">+IF(AND(ISNUMBER(OFFSET('Water Data'!$D$7,0,10*ROW('Water Data'!D3))),'Data Summary'!BW9="Yes"),OFFSET('Water Data'!$D$7,0,10*ROW('Water Data'!D3)),NA())</f>
        <v>#N/A</v>
      </c>
      <c r="I9" s="133" t="e">
        <f ca="1">+IF(AND(ISNUMBER(OFFSET('Water Data'!$D$10,0,10*ROW('Water Data'!D3))),'Data Summary'!BX9="Yes"),OFFSET('Water Data'!$D$10,0,10*ROW('Water Data'!D3)),NA())</f>
        <v>#N/A</v>
      </c>
      <c r="J9" s="133" t="e">
        <f ca="1">+IF(AND(ISNUMBER(OFFSET('Water Data'!$E$5,0,10*ROW('Water Data'!E3))),'Data Summary'!BY9="Yes"),100-OFFSET('Water Data'!$E$5,0,10*ROW('Water Data'!E3)),NA())</f>
        <v>#N/A</v>
      </c>
      <c r="K9" s="133" t="e">
        <f ca="1">+IF(AND(ISNUMBER(OFFSET('Water Data'!$E$7,0,10*ROW('Water Data'!E3))),'Data Summary'!BZ9="Yes"),OFFSET('Water Data'!$E$7,0,10*ROW('Water Data'!E3)),NA())</f>
        <v>#N/A</v>
      </c>
      <c r="L9" s="133" t="e">
        <f ca="1">+IF(AND(ISNUMBER(OFFSET('Water Data'!$E$10,0,10*ROW('Water Data'!E3))),'Data Summary'!CA9="Yes"),OFFSET('Water Data'!$E$10,0,10*ROW('Water Data'!E3)),NA())</f>
        <v>#N/A</v>
      </c>
      <c r="M9" s="133" t="e">
        <f ca="1">+IF(AND(ISNUMBER(OFFSET('Water Data'!$F$5,0,10*ROW('Water Data'!F3))),'Data Summary'!CB9="Yes"),100-OFFSET('Water Data'!$F$5,0,10*ROW('Water Data'!F3)),NA())</f>
        <v>#N/A</v>
      </c>
      <c r="N9" s="133" t="e">
        <f ca="1">+IF(AND(ISNUMBER(OFFSET('Water Data'!$F$7,0,10*ROW('Water Data'!F3))),'Data Summary'!CC9="Yes"),OFFSET('Water Data'!$F$7,0,10*ROW('Water Data'!F3)),NA())</f>
        <v>#N/A</v>
      </c>
      <c r="O9" s="133" t="e">
        <f ca="1">+IF(AND(ISNUMBER(OFFSET('Water Data'!$F$10,0,10*ROW('Water Data'!F3))),'Data Summary'!CD9="Yes"),OFFSET('Water Data'!$F$10,0,10*ROW('Water Data'!F3)),NA())</f>
        <v>#N/A</v>
      </c>
      <c r="P9" s="133">
        <f ca="1">+IF(AND(ISNUMBER(OFFSET('Water Data'!$G$5,0,10*ROW('Water Data'!G3))),'Data Summary'!CE9="Yes"),100-OFFSET('Water Data'!$G$5,0,10*ROW('Water Data'!G3)),NA())</f>
        <v>46.497124075595728</v>
      </c>
      <c r="Q9" s="133" t="e">
        <f ca="1">+IF(AND(ISNUMBER(OFFSET('Water Data'!$G$7,0,10*ROW('Water Data'!G3))),'Data Summary'!CF9="Yes"),OFFSET('Water Data'!$G$7,0,10*ROW('Water Data'!G3)),NA())</f>
        <v>#N/A</v>
      </c>
      <c r="R9" s="133" t="e">
        <f ca="1">+IF(AND(ISNUMBER(OFFSET('Water Data'!$G$10,0,10*ROW('Water Data'!G3))),'Data Summary'!CG9="Yes"),OFFSET('Water Data'!$G$10,0,10*ROW('Water Data'!G3)),NA())</f>
        <v>#N/A</v>
      </c>
      <c r="S9" s="133">
        <f ca="1">+IF(AND(ISNUMBER(OFFSET('Water Data'!$H$5,0,10*ROW('Water Data'!H3))),'Data Summary'!CH9="Yes"),100-OFFSET('Water Data'!$H$5,0,10*ROW('Water Data'!H3)),NA())</f>
        <v>78.709014675052401</v>
      </c>
      <c r="T9" s="133" t="e">
        <f ca="1">+IF(AND(ISNUMBER(OFFSET('Water Data'!$H$7,0,10*ROW('Water Data'!H3))),'Data Summary'!CI9="Yes"),OFFSET('Water Data'!$H$7,0,10*ROW('Water Data'!H3)),NA())</f>
        <v>#N/A</v>
      </c>
      <c r="U9" s="133" t="e">
        <f ca="1">+IF(AND(ISNUMBER(OFFSET('Water Data'!$H$10,0,10*ROW('Water Data'!H3))),'Data Summary'!CJ9="Yes"),OFFSET('Water Data'!$H$10,0,10*ROW('Water Data'!H3)),NA())</f>
        <v>#N/A</v>
      </c>
      <c r="V9" s="134">
        <f ca="1">+IF(AND(ISNUMBER(OFFSET('Sanitation Data'!$C$5,0,10*ROW('Sanitation Data'!C3))),'Data Summary'!CK9="Yes"),100-OFFSET('Sanitation Data'!$C$5,0,10*ROW('Sanitation Data'!C3)),NA())</f>
        <v>78.678825125708357</v>
      </c>
      <c r="W9" s="134" t="e">
        <f ca="1">+IF(AND(ISNUMBER(OFFSET('Sanitation Data'!$C$7,0,10*ROW('Sanitation Data'!C3))),'Data Summary'!CL9="Yes"),OFFSET('Sanitation Data'!$C$7,0,10*ROW('Sanitation Data'!C3)),NA())</f>
        <v>#N/A</v>
      </c>
      <c r="X9" s="134" t="e">
        <f ca="1">+IF(AND(ISNUMBER(OFFSET('Sanitation Data'!$C$11,0,10*ROW('Sanitation Data'!C3))),'Data Summary'!CM9="Yes"),OFFSET('Sanitation Data'!$C$11,0,10*ROW('Sanitation Data'!C3)),NA())</f>
        <v>#N/A</v>
      </c>
      <c r="Y9" s="134" t="e">
        <f ca="1">+IF(AND(ISNUMBER(OFFSET('Sanitation Data'!$C$12,0,10*ROW('Sanitation Data'!C3))),'Data Summary'!CN9="Yes"),OFFSET('Sanitation Data'!$C$12,0,10*ROW('Sanitation Data'!C3)),NA())</f>
        <v>#N/A</v>
      </c>
      <c r="Z9" s="134" t="e">
        <f ca="1">+IF(AND(ISNUMBER(OFFSET('Sanitation Data'!$C$13,0,10*ROW('Sanitation Data'!C3))),'Data Summary'!CO9="Yes"),OFFSET('Sanitation Data'!$C$13,0,10*ROW('Sanitation Data'!C3)),NA())</f>
        <v>#N/A</v>
      </c>
      <c r="AA9" s="134" t="e">
        <f ca="1">+IF(AND(ISNUMBER(OFFSET('Sanitation Data'!$D$5,0,10*ROW('Sanitation Data'!D3))),'Data Summary'!CP9="Yes"),100-OFFSET('Sanitation Data'!$D$5,0,10*ROW('Sanitation Data'!D3)),NA())</f>
        <v>#N/A</v>
      </c>
      <c r="AB9" s="134" t="e">
        <f ca="1">+IF(AND(ISNUMBER(OFFSET('Sanitation Data'!$D$7,0,10*ROW('Sanitation Data'!D3))),'Data Summary'!CQ9="Yes"),OFFSET('Sanitation Data'!$D$7,0,10*ROW('Sanitation Data'!D3)),NA())</f>
        <v>#N/A</v>
      </c>
      <c r="AC9" s="134" t="e">
        <f ca="1">+IF(AND(ISNUMBER(OFFSET('Sanitation Data'!$D$11,0,10*ROW('Sanitation Data'!D3))),'Data Summary'!CR9="Yes"),OFFSET('Sanitation Data'!$D$11,0,10*ROW('Sanitation Data'!D3)),NA())</f>
        <v>#N/A</v>
      </c>
      <c r="AD9" s="134" t="e">
        <f ca="1">+IF(AND(ISNUMBER(OFFSET('Sanitation Data'!$D$12,0,10*ROW('Sanitation Data'!D3))),'Data Summary'!CS9="Yes"),OFFSET('Sanitation Data'!$D$12,0,10*ROW('Sanitation Data'!D3)),NA())</f>
        <v>#N/A</v>
      </c>
      <c r="AE9" s="134" t="e">
        <f ca="1">+IF(AND(ISNUMBER(OFFSET('Sanitation Data'!$D$13,0,10*ROW('Sanitation Data'!D3))),'Data Summary'!CT9="Yes"),OFFSET('Sanitation Data'!$D$13,0,10*ROW('Sanitation Data'!D3)),NA())</f>
        <v>#N/A</v>
      </c>
      <c r="AF9" s="134" t="e">
        <f ca="1">+IF(AND(ISNUMBER(OFFSET('Sanitation Data'!$E$5,0,10*ROW('Sanitation Data'!E3))),'Data Summary'!CU9="Yes"),100-OFFSET('Sanitation Data'!$E$5,0,10*ROW('Sanitation Data'!E3)),NA())</f>
        <v>#N/A</v>
      </c>
      <c r="AG9" s="134" t="e">
        <f ca="1">+IF(AND(ISNUMBER(OFFSET('Sanitation Data'!$E$7,0,10*ROW('Sanitation Data'!E3))),'Data Summary'!CV9="Yes"),OFFSET('Sanitation Data'!$E$7,0,10*ROW('Sanitation Data'!E3)),NA())</f>
        <v>#N/A</v>
      </c>
      <c r="AH9" s="134" t="e">
        <f ca="1">+IF(AND(ISNUMBER(OFFSET('Sanitation Data'!$E$11,0,10*ROW('Sanitation Data'!E3))),'Data Summary'!CW9="Yes"),OFFSET('Sanitation Data'!$E$11,0,10*ROW('Sanitation Data'!E3)),NA())</f>
        <v>#N/A</v>
      </c>
      <c r="AI9" s="134" t="e">
        <f ca="1">+IF(AND(ISNUMBER(OFFSET('Sanitation Data'!$E$12,0,10*ROW('Sanitation Data'!E3))),'Data Summary'!CX9="Yes"),OFFSET('Sanitation Data'!$E$12,0,10*ROW('Sanitation Data'!E3)),NA())</f>
        <v>#N/A</v>
      </c>
      <c r="AJ9" s="134" t="e">
        <f ca="1">+IF(AND(ISNUMBER(OFFSET('Sanitation Data'!$E$13,0,10*ROW('Sanitation Data'!E3))),'Data Summary'!CY9="Yes"),OFFSET('Sanitation Data'!$E$13,0,10*ROW('Sanitation Data'!E3)),NA())</f>
        <v>#N/A</v>
      </c>
      <c r="AK9" s="134" t="e">
        <f ca="1">+IF(AND(ISNUMBER(OFFSET('Sanitation Data'!$F$5,0,10*ROW('Sanitation Data'!F3))),'Data Summary'!CZ9="Yes"),100-OFFSET('Sanitation Data'!$F$5,0,10*ROW('Sanitation Data'!F3)),NA())</f>
        <v>#N/A</v>
      </c>
      <c r="AL9" s="134" t="e">
        <f ca="1">+IF(AND(ISNUMBER(OFFSET('Sanitation Data'!$F$7,0,10*ROW('Sanitation Data'!F3))),'Data Summary'!DA9="Yes"),OFFSET('Sanitation Data'!$F$7,0,10*ROW('Sanitation Data'!F3)),NA())</f>
        <v>#N/A</v>
      </c>
      <c r="AM9" s="134" t="e">
        <f ca="1">+IF(AND(ISNUMBER(OFFSET('Sanitation Data'!$F$11,0,10*ROW('Sanitation Data'!F3))),'Data Summary'!DB9="Yes"),OFFSET('Sanitation Data'!$F$11,0,10*ROW('Sanitation Data'!F3)),NA())</f>
        <v>#N/A</v>
      </c>
      <c r="AN9" s="134" t="e">
        <f ca="1">+IF(AND(ISNUMBER(OFFSET('Sanitation Data'!$F$12,0,10*ROW('Sanitation Data'!F3))),'Data Summary'!DC9="Yes"),OFFSET('Sanitation Data'!$F$12,0,10*ROW('Sanitation Data'!F3)),NA())</f>
        <v>#N/A</v>
      </c>
      <c r="AO9" s="134" t="e">
        <f ca="1">+IF(AND(ISNUMBER(OFFSET('Sanitation Data'!$F$13,0,10*ROW('Sanitation Data'!F3))),'Data Summary'!DD9="Yes"),OFFSET('Sanitation Data'!$F$13,0,10*ROW('Sanitation Data'!F3)),NA())</f>
        <v>#N/A</v>
      </c>
      <c r="AP9" s="134">
        <f ca="1">+IF(AND(ISNUMBER(OFFSET('Sanitation Data'!$G$5,0,10*ROW('Sanitation Data'!G3))),'Data Summary'!DE9="Yes"),100-OFFSET('Sanitation Data'!$G$5,0,10*ROW('Sanitation Data'!G3)),NA())</f>
        <v>78.314905505341002</v>
      </c>
      <c r="AQ9" s="134" t="e">
        <f ca="1">+IF(AND(ISNUMBER(OFFSET('Sanitation Data'!$G$7,0,10*ROW('Sanitation Data'!G3))),'Data Summary'!DF9="Yes"),OFFSET('Sanitation Data'!$G$7,0,10*ROW('Sanitation Data'!G3)),NA())</f>
        <v>#N/A</v>
      </c>
      <c r="AR9" s="134" t="e">
        <f ca="1">+IF(AND(ISNUMBER(OFFSET('Sanitation Data'!$G$11,0,10*ROW('Sanitation Data'!G3))),'Data Summary'!DG9="Yes"),OFFSET('Sanitation Data'!$G$11,0,10*ROW('Sanitation Data'!G3)),NA())</f>
        <v>#N/A</v>
      </c>
      <c r="AS9" s="134" t="e">
        <f ca="1">+IF(AND(ISNUMBER(OFFSET('Sanitation Data'!$G$12,0,10*ROW('Sanitation Data'!G3))),'Data Summary'!DH9="Yes"),OFFSET('Sanitation Data'!$G$12,0,10*ROW('Sanitation Data'!G3)),NA())</f>
        <v>#N/A</v>
      </c>
      <c r="AT9" s="134" t="e">
        <f ca="1">+IF(AND(ISNUMBER(OFFSET('Sanitation Data'!$G$13,0,10*ROW('Sanitation Data'!G3))),'Data Summary'!DI9="Yes"),OFFSET('Sanitation Data'!$G$13,0,10*ROW('Sanitation Data'!G3)),NA())</f>
        <v>#N/A</v>
      </c>
      <c r="AU9" s="134">
        <f ca="1">+IF(AND(ISNUMBER(OFFSET('Sanitation Data'!$H$5,0,10*ROW('Sanitation Data'!H3))),'Data Summary'!DJ9="Yes"),100-OFFSET('Sanitation Data'!$H$5,0,10*ROW('Sanitation Data'!H3)),NA())</f>
        <v>92.619706498951786</v>
      </c>
      <c r="AV9" s="134" t="e">
        <f ca="1">+IF(AND(ISNUMBER(OFFSET('Sanitation Data'!$H$7,0,10*ROW('Sanitation Data'!H3))),'Data Summary'!DK9="Yes"),OFFSET('Sanitation Data'!$H$7,0,10*ROW('Sanitation Data'!H3)),NA())</f>
        <v>#N/A</v>
      </c>
      <c r="AW9" s="134" t="e">
        <f ca="1">+IF(AND(ISNUMBER(OFFSET('Sanitation Data'!$H$11,0,10*ROW('Sanitation Data'!H3))),'Data Summary'!DL9="Yes"),OFFSET('Sanitation Data'!$H$11,0,10*ROW('Sanitation Data'!H3)),NA())</f>
        <v>#N/A</v>
      </c>
      <c r="AX9" s="134" t="e">
        <f ca="1">+IF(AND(ISNUMBER(OFFSET('Sanitation Data'!$H$12,0,10*ROW('Sanitation Data'!H3))),'Data Summary'!DM9="Yes"),OFFSET('Sanitation Data'!$H$12,0,10*ROW('Sanitation Data'!H3)),NA())</f>
        <v>#N/A</v>
      </c>
      <c r="AY9" s="134" t="e">
        <f ca="1">+IF(AND(ISNUMBER(OFFSET('Sanitation Data'!$H$13,0,10*ROW('Sanitation Data'!H3))),'Data Summary'!DN9="Yes"),OFFSET('Sanitation Data'!$H$13,0,10*ROW('Sanitation Data'!H3)),NA())</f>
        <v>#N/A</v>
      </c>
      <c r="AZ9" s="135" t="e">
        <f ca="1">+IF(AND(ISNUMBER(OFFSET('Hygiene Data'!$C$6,0,10*ROW('Hygiene Data'!C3))),'Data Summary'!DO9="Yes"),OFFSET('Hygiene Data'!$C$6,0,10*ROW('Hygiene Data'!C3)),NA())</f>
        <v>#N/A</v>
      </c>
      <c r="BA9" s="135" t="e">
        <f ca="1">+IF(AND(ISNUMBER(OFFSET('Hygiene Data'!$C$8,0,10*ROW('Hygiene Data'!C3))),'Data Summary'!DP9="Yes"),OFFSET('Hygiene Data'!$C$8,0,10*ROW('Hygiene Data'!C3)),NA())</f>
        <v>#N/A</v>
      </c>
      <c r="BB9" s="135" t="e">
        <f ca="1">+IF(AND(ISNUMBER(OFFSET('Hygiene Data'!$C$10,0,10*ROW('Hygiene Data'!C3))),'Data Summary'!DQ9="Yes"),OFFSET('Hygiene Data'!$C$10,0,10*ROW('Hygiene Data'!C3)),NA())</f>
        <v>#N/A</v>
      </c>
      <c r="BC9" s="135" t="e">
        <f ca="1">+IF(AND(ISNUMBER(OFFSET('Hygiene Data'!$D$6,0,10*ROW('Hygiene Data'!D3))),'Data Summary'!DR9="Yes"),OFFSET('Hygiene Data'!$D$6,0,10*ROW('Hygiene Data'!D3)),NA())</f>
        <v>#N/A</v>
      </c>
      <c r="BD9" s="135" t="e">
        <f ca="1">+IF(AND(ISNUMBER(OFFSET('Hygiene Data'!$D$8,0,10*ROW('Hygiene Data'!D3))),'Data Summary'!DS9="Yes"),OFFSET('Hygiene Data'!$D$8,0,10*ROW('Hygiene Data'!D3)),NA())</f>
        <v>#N/A</v>
      </c>
      <c r="BE9" s="135" t="e">
        <f ca="1">+IF(AND(ISNUMBER(OFFSET('Hygiene Data'!$D$10,0,10*ROW('Hygiene Data'!D3))),'Data Summary'!DT9="Yes"),OFFSET('Hygiene Data'!$D$10,0,10*ROW('Hygiene Data'!D3)),NA())</f>
        <v>#N/A</v>
      </c>
      <c r="BF9" s="135" t="e">
        <f ca="1">+IF(AND(ISNUMBER(OFFSET('Hygiene Data'!$E$6,0,10*ROW('Hygiene Data'!E3))),'Data Summary'!DU9="Yes"),OFFSET('Hygiene Data'!$E$6,0,10*ROW('Hygiene Data'!E3)),NA())</f>
        <v>#N/A</v>
      </c>
      <c r="BG9" s="135" t="e">
        <f ca="1">+IF(AND(ISNUMBER(OFFSET('Hygiene Data'!$E$8,0,10*ROW('Hygiene Data'!E3))),'Data Summary'!DV9="Yes"),OFFSET('Hygiene Data'!$E$8,0,10*ROW('Hygiene Data'!E3)),NA())</f>
        <v>#N/A</v>
      </c>
      <c r="BH9" s="135" t="e">
        <f ca="1">+IF(AND(ISNUMBER(OFFSET('Hygiene Data'!$E$10,0,10*ROW('Hygiene Data'!E3))),'Data Summary'!DW9="Yes"),OFFSET('Hygiene Data'!$E$10,0,10*ROW('Hygiene Data'!E3)),NA())</f>
        <v>#N/A</v>
      </c>
      <c r="BI9" s="135" t="e">
        <f ca="1">+IF(AND(ISNUMBER(OFFSET('Hygiene Data'!$F$6,0,10*ROW('Hygiene Data'!F3))),'Data Summary'!DX9="Yes"),OFFSET('Hygiene Data'!$F$6,0,10*ROW('Hygiene Data'!F3)),NA())</f>
        <v>#N/A</v>
      </c>
      <c r="BJ9" s="135" t="e">
        <f ca="1">+IF(AND(ISNUMBER(OFFSET('Hygiene Data'!$F$8,0,10*ROW('Hygiene Data'!F3))),'Data Summary'!DY9="Yes"),OFFSET('Hygiene Data'!$F$8,0,10*ROW('Hygiene Data'!F3)),NA())</f>
        <v>#N/A</v>
      </c>
      <c r="BK9" s="135" t="e">
        <f ca="1">+IF(AND(ISNUMBER(OFFSET('Hygiene Data'!$F$10,0,10*ROW('Hygiene Data'!F3))),'Data Summary'!DZ9="Yes"),OFFSET('Hygiene Data'!$F$10,0,10*ROW('Hygiene Data'!F3)),NA())</f>
        <v>#N/A</v>
      </c>
      <c r="BL9" s="135" t="e">
        <f ca="1">+IF(AND(ISNUMBER(OFFSET('Hygiene Data'!$G$6,0,10*ROW('Hygiene Data'!G3))),'Data Summary'!EA9="Yes"),OFFSET('Hygiene Data'!$G$6,0,10*ROW('Hygiene Data'!G3)),NA())</f>
        <v>#N/A</v>
      </c>
      <c r="BM9" s="135" t="e">
        <f ca="1">+IF(AND(ISNUMBER(OFFSET('Hygiene Data'!$G$8,0,10*ROW('Hygiene Data'!G3))),'Data Summary'!EB9="Yes"),OFFSET('Hygiene Data'!$G$8,0,10*ROW('Hygiene Data'!G3)),NA())</f>
        <v>#N/A</v>
      </c>
      <c r="BN9" s="135" t="e">
        <f ca="1">+IF(AND(ISNUMBER(OFFSET('Hygiene Data'!$G$10,0,10*ROW('Hygiene Data'!G3))),'Data Summary'!EC9="Yes"),OFFSET('Hygiene Data'!$G$10,0,10*ROW('Hygiene Data'!G3)),NA())</f>
        <v>#N/A</v>
      </c>
      <c r="BO9" s="135" t="e">
        <f ca="1">+IF(AND(ISNUMBER(OFFSET('Hygiene Data'!$H$6,0,10*ROW('Hygiene Data'!H3))),'Data Summary'!ED9="Yes"),OFFSET('Hygiene Data'!$H$6,0,10*ROW('Hygiene Data'!H3)),NA())</f>
        <v>#N/A</v>
      </c>
      <c r="BP9" s="135" t="e">
        <f ca="1">+IF(AND(ISNUMBER(OFFSET('Hygiene Data'!$H$8,0,10*ROW('Hygiene Data'!H3))),'Data Summary'!EE9="Yes"),OFFSET('Hygiene Data'!$H$8,0,10*ROW('Hygiene Data'!H3)),NA())</f>
        <v>#N/A</v>
      </c>
      <c r="BQ9" s="135" t="e">
        <f ca="1">+IF(AND(ISNUMBER(OFFSET('Hygiene Data'!$H$10,0,10*ROW('Hygiene Data'!H3))),'Data Summary'!EF9="Yes"),OFFSET('Hygiene Data'!$H$10,0,10*ROW('Hygiene Data'!H3)),NA())</f>
        <v>#N/A</v>
      </c>
    </row>
    <row r="10" spans="1:69" x14ac:dyDescent="0.2">
      <c r="A10" s="50" t="str">
        <f ca="1">+IF(OFFSET('Water Data'!$B$1,0,10*ROW('Water Data'!B4))="",NA(),OFFSET('Water Data'!$B$1,0,10*ROW('Water Data'!B4)))</f>
        <v>EMIS04</v>
      </c>
      <c r="B10" s="50" t="str">
        <f ca="1">+IF(OFFSET('Water Data'!$A$3,0,10*ROW('Water Data'!A4))="",NA(),OFFSET('Water Data'!$A$3,0,10*ROW('Water Data'!A4)))</f>
        <v>EMIS</v>
      </c>
      <c r="C10" s="50">
        <f ca="1">+IF(OFFSET('Water Data'!$C$3,0,10*ROW('Water Data'!C4))="",NA(),OFFSET('Water Data'!$C$3,0,10*ROW('Water Data'!C4)))</f>
        <v>2004</v>
      </c>
      <c r="D10" s="133">
        <f ca="1">+IF(AND(ISNUMBER(OFFSET('Water Data'!$C$5,0,10*ROW('Water Data'!C4))),'Data Summary'!BS10="Yes"),100-OFFSET('Water Data'!$C$5,0,10*ROW('Water Data'!C4)),NA())</f>
        <v>50.065644541550512</v>
      </c>
      <c r="E10" s="133" t="e">
        <f ca="1">+IF(AND(ISNUMBER(OFFSET('Water Data'!$C$7,0,10*ROW('Water Data'!C4))),'Data Summary'!BT10="Yes"),OFFSET('Water Data'!$C$7,0,10*ROW('Water Data'!C4)),NA())</f>
        <v>#N/A</v>
      </c>
      <c r="F10" s="133" t="e">
        <f ca="1">+IF(AND(ISNUMBER(OFFSET('Water Data'!$C$10,0,10*ROW('Water Data'!C4))),'Data Summary'!BU10="Yes"),OFFSET('Water Data'!$C$10,0,10*ROW('Water Data'!C4)),NA())</f>
        <v>#N/A</v>
      </c>
      <c r="G10" s="133" t="e">
        <f ca="1">+IF(AND(ISNUMBER(OFFSET('Water Data'!$D$5,0,10*ROW('Water Data'!D4))),'Data Summary'!BV10="Yes"),100-OFFSET('Water Data'!$D$5,0,10*ROW('Water Data'!D4)),NA())</f>
        <v>#N/A</v>
      </c>
      <c r="H10" s="133" t="e">
        <f ca="1">+IF(AND(ISNUMBER(OFFSET('Water Data'!$D$7,0,10*ROW('Water Data'!D4))),'Data Summary'!BW10="Yes"),OFFSET('Water Data'!$D$7,0,10*ROW('Water Data'!D4)),NA())</f>
        <v>#N/A</v>
      </c>
      <c r="I10" s="133" t="e">
        <f ca="1">+IF(AND(ISNUMBER(OFFSET('Water Data'!$D$10,0,10*ROW('Water Data'!D4))),'Data Summary'!BX10="Yes"),OFFSET('Water Data'!$D$10,0,10*ROW('Water Data'!D4)),NA())</f>
        <v>#N/A</v>
      </c>
      <c r="J10" s="133" t="e">
        <f ca="1">+IF(AND(ISNUMBER(OFFSET('Water Data'!$E$5,0,10*ROW('Water Data'!E4))),'Data Summary'!BY10="Yes"),100-OFFSET('Water Data'!$E$5,0,10*ROW('Water Data'!E4)),NA())</f>
        <v>#N/A</v>
      </c>
      <c r="K10" s="133" t="e">
        <f ca="1">+IF(AND(ISNUMBER(OFFSET('Water Data'!$E$7,0,10*ROW('Water Data'!E4))),'Data Summary'!BZ10="Yes"),OFFSET('Water Data'!$E$7,0,10*ROW('Water Data'!E4)),NA())</f>
        <v>#N/A</v>
      </c>
      <c r="L10" s="133" t="e">
        <f ca="1">+IF(AND(ISNUMBER(OFFSET('Water Data'!$E$10,0,10*ROW('Water Data'!E4))),'Data Summary'!CA10="Yes"),OFFSET('Water Data'!$E$10,0,10*ROW('Water Data'!E4)),NA())</f>
        <v>#N/A</v>
      </c>
      <c r="M10" s="133" t="e">
        <f ca="1">+IF(AND(ISNUMBER(OFFSET('Water Data'!$F$5,0,10*ROW('Water Data'!F4))),'Data Summary'!CB10="Yes"),100-OFFSET('Water Data'!$F$5,0,10*ROW('Water Data'!F4)),NA())</f>
        <v>#N/A</v>
      </c>
      <c r="N10" s="133" t="e">
        <f ca="1">+IF(AND(ISNUMBER(OFFSET('Water Data'!$F$7,0,10*ROW('Water Data'!F4))),'Data Summary'!CC10="Yes"),OFFSET('Water Data'!$F$7,0,10*ROW('Water Data'!F4)),NA())</f>
        <v>#N/A</v>
      </c>
      <c r="O10" s="133" t="e">
        <f ca="1">+IF(AND(ISNUMBER(OFFSET('Water Data'!$F$10,0,10*ROW('Water Data'!F4))),'Data Summary'!CD10="Yes"),OFFSET('Water Data'!$F$10,0,10*ROW('Water Data'!F4)),NA())</f>
        <v>#N/A</v>
      </c>
      <c r="P10" s="133">
        <f ca="1">+IF(AND(ISNUMBER(OFFSET('Water Data'!$G$5,0,10*ROW('Water Data'!G4))),'Data Summary'!CE10="Yes"),100-OFFSET('Water Data'!$G$5,0,10*ROW('Water Data'!G4)),NA())</f>
        <v>49.128204529535367</v>
      </c>
      <c r="Q10" s="133" t="e">
        <f ca="1">+IF(AND(ISNUMBER(OFFSET('Water Data'!$G$7,0,10*ROW('Water Data'!G4))),'Data Summary'!CF10="Yes"),OFFSET('Water Data'!$G$7,0,10*ROW('Water Data'!G4)),NA())</f>
        <v>#N/A</v>
      </c>
      <c r="R10" s="133" t="e">
        <f ca="1">+IF(AND(ISNUMBER(OFFSET('Water Data'!$G$10,0,10*ROW('Water Data'!G4))),'Data Summary'!CG10="Yes"),OFFSET('Water Data'!$G$10,0,10*ROW('Water Data'!G4)),NA())</f>
        <v>#N/A</v>
      </c>
      <c r="S10" s="133">
        <f ca="1">+IF(AND(ISNUMBER(OFFSET('Water Data'!$H$5,0,10*ROW('Water Data'!H4))),'Data Summary'!CH10="Yes"),100-OFFSET('Water Data'!$H$5,0,10*ROW('Water Data'!H4)),NA())</f>
        <v>78.102753872633386</v>
      </c>
      <c r="T10" s="133" t="e">
        <f ca="1">+IF(AND(ISNUMBER(OFFSET('Water Data'!$H$7,0,10*ROW('Water Data'!H4))),'Data Summary'!CI10="Yes"),OFFSET('Water Data'!$H$7,0,10*ROW('Water Data'!H4)),NA())</f>
        <v>#N/A</v>
      </c>
      <c r="U10" s="133" t="e">
        <f ca="1">+IF(AND(ISNUMBER(OFFSET('Water Data'!$H$10,0,10*ROW('Water Data'!H4))),'Data Summary'!CJ10="Yes"),OFFSET('Water Data'!$H$10,0,10*ROW('Water Data'!H4)),NA())</f>
        <v>#N/A</v>
      </c>
      <c r="V10" s="134">
        <f ca="1">+IF(AND(ISNUMBER(OFFSET('Sanitation Data'!$C$5,0,10*ROW('Sanitation Data'!C4))),'Data Summary'!CK10="Yes"),100-OFFSET('Sanitation Data'!$C$5,0,10*ROW('Sanitation Data'!C4)),NA())</f>
        <v>79.73953137949222</v>
      </c>
      <c r="W10" s="134" t="e">
        <f ca="1">+IF(AND(ISNUMBER(OFFSET('Sanitation Data'!$C$7,0,10*ROW('Sanitation Data'!C4))),'Data Summary'!CL10="Yes"),OFFSET('Sanitation Data'!$C$7,0,10*ROW('Sanitation Data'!C4)),NA())</f>
        <v>#N/A</v>
      </c>
      <c r="X10" s="134" t="e">
        <f ca="1">+IF(AND(ISNUMBER(OFFSET('Sanitation Data'!$C$11,0,10*ROW('Sanitation Data'!C4))),'Data Summary'!CM10="Yes"),OFFSET('Sanitation Data'!$C$11,0,10*ROW('Sanitation Data'!C4)),NA())</f>
        <v>#N/A</v>
      </c>
      <c r="Y10" s="134" t="e">
        <f ca="1">+IF(AND(ISNUMBER(OFFSET('Sanitation Data'!$C$12,0,10*ROW('Sanitation Data'!C4))),'Data Summary'!CN10="Yes"),OFFSET('Sanitation Data'!$C$12,0,10*ROW('Sanitation Data'!C4)),NA())</f>
        <v>#N/A</v>
      </c>
      <c r="Z10" s="134" t="e">
        <f ca="1">+IF(AND(ISNUMBER(OFFSET('Sanitation Data'!$C$13,0,10*ROW('Sanitation Data'!C4))),'Data Summary'!CO10="Yes"),OFFSET('Sanitation Data'!$C$13,0,10*ROW('Sanitation Data'!C4)),NA())</f>
        <v>#N/A</v>
      </c>
      <c r="AA10" s="134" t="e">
        <f ca="1">+IF(AND(ISNUMBER(OFFSET('Sanitation Data'!$D$5,0,10*ROW('Sanitation Data'!D4))),'Data Summary'!CP10="Yes"),100-OFFSET('Sanitation Data'!$D$5,0,10*ROW('Sanitation Data'!D4)),NA())</f>
        <v>#N/A</v>
      </c>
      <c r="AB10" s="134" t="e">
        <f ca="1">+IF(AND(ISNUMBER(OFFSET('Sanitation Data'!$D$7,0,10*ROW('Sanitation Data'!D4))),'Data Summary'!CQ10="Yes"),OFFSET('Sanitation Data'!$D$7,0,10*ROW('Sanitation Data'!D4)),NA())</f>
        <v>#N/A</v>
      </c>
      <c r="AC10" s="134" t="e">
        <f ca="1">+IF(AND(ISNUMBER(OFFSET('Sanitation Data'!$D$11,0,10*ROW('Sanitation Data'!D4))),'Data Summary'!CR10="Yes"),OFFSET('Sanitation Data'!$D$11,0,10*ROW('Sanitation Data'!D4)),NA())</f>
        <v>#N/A</v>
      </c>
      <c r="AD10" s="134" t="e">
        <f ca="1">+IF(AND(ISNUMBER(OFFSET('Sanitation Data'!$D$12,0,10*ROW('Sanitation Data'!D4))),'Data Summary'!CS10="Yes"),OFFSET('Sanitation Data'!$D$12,0,10*ROW('Sanitation Data'!D4)),NA())</f>
        <v>#N/A</v>
      </c>
      <c r="AE10" s="134" t="e">
        <f ca="1">+IF(AND(ISNUMBER(OFFSET('Sanitation Data'!$D$13,0,10*ROW('Sanitation Data'!D4))),'Data Summary'!CT10="Yes"),OFFSET('Sanitation Data'!$D$13,0,10*ROW('Sanitation Data'!D4)),NA())</f>
        <v>#N/A</v>
      </c>
      <c r="AF10" s="134" t="e">
        <f ca="1">+IF(AND(ISNUMBER(OFFSET('Sanitation Data'!$E$5,0,10*ROW('Sanitation Data'!E4))),'Data Summary'!CU10="Yes"),100-OFFSET('Sanitation Data'!$E$5,0,10*ROW('Sanitation Data'!E4)),NA())</f>
        <v>#N/A</v>
      </c>
      <c r="AG10" s="134" t="e">
        <f ca="1">+IF(AND(ISNUMBER(OFFSET('Sanitation Data'!$E$7,0,10*ROW('Sanitation Data'!E4))),'Data Summary'!CV10="Yes"),OFFSET('Sanitation Data'!$E$7,0,10*ROW('Sanitation Data'!E4)),NA())</f>
        <v>#N/A</v>
      </c>
      <c r="AH10" s="134" t="e">
        <f ca="1">+IF(AND(ISNUMBER(OFFSET('Sanitation Data'!$E$11,0,10*ROW('Sanitation Data'!E4))),'Data Summary'!CW10="Yes"),OFFSET('Sanitation Data'!$E$11,0,10*ROW('Sanitation Data'!E4)),NA())</f>
        <v>#N/A</v>
      </c>
      <c r="AI10" s="134" t="e">
        <f ca="1">+IF(AND(ISNUMBER(OFFSET('Sanitation Data'!$E$12,0,10*ROW('Sanitation Data'!E4))),'Data Summary'!CX10="Yes"),OFFSET('Sanitation Data'!$E$12,0,10*ROW('Sanitation Data'!E4)),NA())</f>
        <v>#N/A</v>
      </c>
      <c r="AJ10" s="134" t="e">
        <f ca="1">+IF(AND(ISNUMBER(OFFSET('Sanitation Data'!$E$13,0,10*ROW('Sanitation Data'!E4))),'Data Summary'!CY10="Yes"),OFFSET('Sanitation Data'!$E$13,0,10*ROW('Sanitation Data'!E4)),NA())</f>
        <v>#N/A</v>
      </c>
      <c r="AK10" s="134" t="e">
        <f ca="1">+IF(AND(ISNUMBER(OFFSET('Sanitation Data'!$F$5,0,10*ROW('Sanitation Data'!F4))),'Data Summary'!CZ10="Yes"),100-OFFSET('Sanitation Data'!$F$5,0,10*ROW('Sanitation Data'!F4)),NA())</f>
        <v>#N/A</v>
      </c>
      <c r="AL10" s="134" t="e">
        <f ca="1">+IF(AND(ISNUMBER(OFFSET('Sanitation Data'!$F$7,0,10*ROW('Sanitation Data'!F4))),'Data Summary'!DA10="Yes"),OFFSET('Sanitation Data'!$F$7,0,10*ROW('Sanitation Data'!F4)),NA())</f>
        <v>#N/A</v>
      </c>
      <c r="AM10" s="134" t="e">
        <f ca="1">+IF(AND(ISNUMBER(OFFSET('Sanitation Data'!$F$11,0,10*ROW('Sanitation Data'!F4))),'Data Summary'!DB10="Yes"),OFFSET('Sanitation Data'!$F$11,0,10*ROW('Sanitation Data'!F4)),NA())</f>
        <v>#N/A</v>
      </c>
      <c r="AN10" s="134" t="e">
        <f ca="1">+IF(AND(ISNUMBER(OFFSET('Sanitation Data'!$F$12,0,10*ROW('Sanitation Data'!F4))),'Data Summary'!DC10="Yes"),OFFSET('Sanitation Data'!$F$12,0,10*ROW('Sanitation Data'!F4)),NA())</f>
        <v>#N/A</v>
      </c>
      <c r="AO10" s="134" t="e">
        <f ca="1">+IF(AND(ISNUMBER(OFFSET('Sanitation Data'!$F$13,0,10*ROW('Sanitation Data'!F4))),'Data Summary'!DD10="Yes"),OFFSET('Sanitation Data'!$F$13,0,10*ROW('Sanitation Data'!F4)),NA())</f>
        <v>#N/A</v>
      </c>
      <c r="AP10" s="134">
        <f ca="1">+IF(AND(ISNUMBER(OFFSET('Sanitation Data'!$G$5,0,10*ROW('Sanitation Data'!G4))),'Data Summary'!DE10="Yes"),100-OFFSET('Sanitation Data'!$G$5,0,10*ROW('Sanitation Data'!G4)),NA())</f>
        <v>79.33752821231225</v>
      </c>
      <c r="AQ10" s="134" t="e">
        <f ca="1">+IF(AND(ISNUMBER(OFFSET('Sanitation Data'!$G$7,0,10*ROW('Sanitation Data'!G4))),'Data Summary'!DF10="Yes"),OFFSET('Sanitation Data'!$G$7,0,10*ROW('Sanitation Data'!G4)),NA())</f>
        <v>#N/A</v>
      </c>
      <c r="AR10" s="134" t="e">
        <f ca="1">+IF(AND(ISNUMBER(OFFSET('Sanitation Data'!$G$11,0,10*ROW('Sanitation Data'!G4))),'Data Summary'!DG10="Yes"),OFFSET('Sanitation Data'!$G$11,0,10*ROW('Sanitation Data'!G4)),NA())</f>
        <v>#N/A</v>
      </c>
      <c r="AS10" s="134" t="e">
        <f ca="1">+IF(AND(ISNUMBER(OFFSET('Sanitation Data'!$G$12,0,10*ROW('Sanitation Data'!G4))),'Data Summary'!DH10="Yes"),OFFSET('Sanitation Data'!$G$12,0,10*ROW('Sanitation Data'!G4)),NA())</f>
        <v>#N/A</v>
      </c>
      <c r="AT10" s="134" t="e">
        <f ca="1">+IF(AND(ISNUMBER(OFFSET('Sanitation Data'!$G$13,0,10*ROW('Sanitation Data'!G4))),'Data Summary'!DI10="Yes"),OFFSET('Sanitation Data'!$G$13,0,10*ROW('Sanitation Data'!G4)),NA())</f>
        <v>#N/A</v>
      </c>
      <c r="AU10" s="134">
        <f ca="1">+IF(AND(ISNUMBER(OFFSET('Sanitation Data'!$H$5,0,10*ROW('Sanitation Data'!H4))),'Data Summary'!DJ10="Yes"),100-OFFSET('Sanitation Data'!$H$5,0,10*ROW('Sanitation Data'!H4)),NA())</f>
        <v>92.888812392426857</v>
      </c>
      <c r="AV10" s="134" t="e">
        <f ca="1">+IF(AND(ISNUMBER(OFFSET('Sanitation Data'!$H$7,0,10*ROW('Sanitation Data'!H4))),'Data Summary'!DK10="Yes"),OFFSET('Sanitation Data'!$H$7,0,10*ROW('Sanitation Data'!H4)),NA())</f>
        <v>#N/A</v>
      </c>
      <c r="AW10" s="134" t="e">
        <f ca="1">+IF(AND(ISNUMBER(OFFSET('Sanitation Data'!$H$11,0,10*ROW('Sanitation Data'!H4))),'Data Summary'!DL10="Yes"),OFFSET('Sanitation Data'!$H$11,0,10*ROW('Sanitation Data'!H4)),NA())</f>
        <v>#N/A</v>
      </c>
      <c r="AX10" s="134" t="e">
        <f ca="1">+IF(AND(ISNUMBER(OFFSET('Sanitation Data'!$H$12,0,10*ROW('Sanitation Data'!H4))),'Data Summary'!DM10="Yes"),OFFSET('Sanitation Data'!$H$12,0,10*ROW('Sanitation Data'!H4)),NA())</f>
        <v>#N/A</v>
      </c>
      <c r="AY10" s="134" t="e">
        <f ca="1">+IF(AND(ISNUMBER(OFFSET('Sanitation Data'!$H$13,0,10*ROW('Sanitation Data'!H4))),'Data Summary'!DN10="Yes"),OFFSET('Sanitation Data'!$H$13,0,10*ROW('Sanitation Data'!H4)),NA())</f>
        <v>#N/A</v>
      </c>
      <c r="AZ10" s="135" t="e">
        <f ca="1">+IF(AND(ISNUMBER(OFFSET('Hygiene Data'!$C$6,0,10*ROW('Hygiene Data'!C4))),'Data Summary'!DO10="Yes"),OFFSET('Hygiene Data'!$C$6,0,10*ROW('Hygiene Data'!C4)),NA())</f>
        <v>#N/A</v>
      </c>
      <c r="BA10" s="135" t="e">
        <f ca="1">+IF(AND(ISNUMBER(OFFSET('Hygiene Data'!$C$8,0,10*ROW('Hygiene Data'!C4))),'Data Summary'!DP10="Yes"),OFFSET('Hygiene Data'!$C$8,0,10*ROW('Hygiene Data'!C4)),NA())</f>
        <v>#N/A</v>
      </c>
      <c r="BB10" s="135" t="e">
        <f ca="1">+IF(AND(ISNUMBER(OFFSET('Hygiene Data'!$C$10,0,10*ROW('Hygiene Data'!C4))),'Data Summary'!DQ10="Yes"),OFFSET('Hygiene Data'!$C$10,0,10*ROW('Hygiene Data'!C4)),NA())</f>
        <v>#N/A</v>
      </c>
      <c r="BC10" s="135" t="e">
        <f ca="1">+IF(AND(ISNUMBER(OFFSET('Hygiene Data'!$D$6,0,10*ROW('Hygiene Data'!D4))),'Data Summary'!DR10="Yes"),OFFSET('Hygiene Data'!$D$6,0,10*ROW('Hygiene Data'!D4)),NA())</f>
        <v>#N/A</v>
      </c>
      <c r="BD10" s="135" t="e">
        <f ca="1">+IF(AND(ISNUMBER(OFFSET('Hygiene Data'!$D$8,0,10*ROW('Hygiene Data'!D4))),'Data Summary'!DS10="Yes"),OFFSET('Hygiene Data'!$D$8,0,10*ROW('Hygiene Data'!D4)),NA())</f>
        <v>#N/A</v>
      </c>
      <c r="BE10" s="135" t="e">
        <f ca="1">+IF(AND(ISNUMBER(OFFSET('Hygiene Data'!$D$10,0,10*ROW('Hygiene Data'!D4))),'Data Summary'!DT10="Yes"),OFFSET('Hygiene Data'!$D$10,0,10*ROW('Hygiene Data'!D4)),NA())</f>
        <v>#N/A</v>
      </c>
      <c r="BF10" s="135" t="e">
        <f ca="1">+IF(AND(ISNUMBER(OFFSET('Hygiene Data'!$E$6,0,10*ROW('Hygiene Data'!E4))),'Data Summary'!DU10="Yes"),OFFSET('Hygiene Data'!$E$6,0,10*ROW('Hygiene Data'!E4)),NA())</f>
        <v>#N/A</v>
      </c>
      <c r="BG10" s="135" t="e">
        <f ca="1">+IF(AND(ISNUMBER(OFFSET('Hygiene Data'!$E$8,0,10*ROW('Hygiene Data'!E4))),'Data Summary'!DV10="Yes"),OFFSET('Hygiene Data'!$E$8,0,10*ROW('Hygiene Data'!E4)),NA())</f>
        <v>#N/A</v>
      </c>
      <c r="BH10" s="135" t="e">
        <f ca="1">+IF(AND(ISNUMBER(OFFSET('Hygiene Data'!$E$10,0,10*ROW('Hygiene Data'!E4))),'Data Summary'!DW10="Yes"),OFFSET('Hygiene Data'!$E$10,0,10*ROW('Hygiene Data'!E4)),NA())</f>
        <v>#N/A</v>
      </c>
      <c r="BI10" s="135" t="e">
        <f ca="1">+IF(AND(ISNUMBER(OFFSET('Hygiene Data'!$F$6,0,10*ROW('Hygiene Data'!F4))),'Data Summary'!DX10="Yes"),OFFSET('Hygiene Data'!$F$6,0,10*ROW('Hygiene Data'!F4)),NA())</f>
        <v>#N/A</v>
      </c>
      <c r="BJ10" s="135" t="e">
        <f ca="1">+IF(AND(ISNUMBER(OFFSET('Hygiene Data'!$F$8,0,10*ROW('Hygiene Data'!F4))),'Data Summary'!DY10="Yes"),OFFSET('Hygiene Data'!$F$8,0,10*ROW('Hygiene Data'!F4)),NA())</f>
        <v>#N/A</v>
      </c>
      <c r="BK10" s="135" t="e">
        <f ca="1">+IF(AND(ISNUMBER(OFFSET('Hygiene Data'!$F$10,0,10*ROW('Hygiene Data'!F4))),'Data Summary'!DZ10="Yes"),OFFSET('Hygiene Data'!$F$10,0,10*ROW('Hygiene Data'!F4)),NA())</f>
        <v>#N/A</v>
      </c>
      <c r="BL10" s="135" t="e">
        <f ca="1">+IF(AND(ISNUMBER(OFFSET('Hygiene Data'!$G$6,0,10*ROW('Hygiene Data'!G4))),'Data Summary'!EA10="Yes"),OFFSET('Hygiene Data'!$G$6,0,10*ROW('Hygiene Data'!G4)),NA())</f>
        <v>#N/A</v>
      </c>
      <c r="BM10" s="135" t="e">
        <f ca="1">+IF(AND(ISNUMBER(OFFSET('Hygiene Data'!$G$8,0,10*ROW('Hygiene Data'!G4))),'Data Summary'!EB10="Yes"),OFFSET('Hygiene Data'!$G$8,0,10*ROW('Hygiene Data'!G4)),NA())</f>
        <v>#N/A</v>
      </c>
      <c r="BN10" s="135" t="e">
        <f ca="1">+IF(AND(ISNUMBER(OFFSET('Hygiene Data'!$G$10,0,10*ROW('Hygiene Data'!G4))),'Data Summary'!EC10="Yes"),OFFSET('Hygiene Data'!$G$10,0,10*ROW('Hygiene Data'!G4)),NA())</f>
        <v>#N/A</v>
      </c>
      <c r="BO10" s="135" t="e">
        <f ca="1">+IF(AND(ISNUMBER(OFFSET('Hygiene Data'!$H$6,0,10*ROW('Hygiene Data'!H4))),'Data Summary'!ED10="Yes"),OFFSET('Hygiene Data'!$H$6,0,10*ROW('Hygiene Data'!H4)),NA())</f>
        <v>#N/A</v>
      </c>
      <c r="BP10" s="135" t="e">
        <f ca="1">+IF(AND(ISNUMBER(OFFSET('Hygiene Data'!$H$8,0,10*ROW('Hygiene Data'!H4))),'Data Summary'!EE10="Yes"),OFFSET('Hygiene Data'!$H$8,0,10*ROW('Hygiene Data'!H4)),NA())</f>
        <v>#N/A</v>
      </c>
      <c r="BQ10" s="135" t="e">
        <f ca="1">+IF(AND(ISNUMBER(OFFSET('Hygiene Data'!$H$10,0,10*ROW('Hygiene Data'!H4))),'Data Summary'!EF10="Yes"),OFFSET('Hygiene Data'!$H$10,0,10*ROW('Hygiene Data'!H4)),NA())</f>
        <v>#N/A</v>
      </c>
    </row>
    <row r="11" spans="1:69" x14ac:dyDescent="0.2">
      <c r="A11" s="50" t="str">
        <f ca="1">+IF(OFFSET('Water Data'!$B$1,0,10*ROW('Water Data'!B5))="",NA(),OFFSET('Water Data'!$B$1,0,10*ROW('Water Data'!B5)))</f>
        <v>EMIS05</v>
      </c>
      <c r="B11" s="50" t="str">
        <f ca="1">+IF(OFFSET('Water Data'!$A$3,0,10*ROW('Water Data'!A5))="",NA(),OFFSET('Water Data'!$A$3,0,10*ROW('Water Data'!A5)))</f>
        <v>EMIS</v>
      </c>
      <c r="C11" s="50">
        <f ca="1">+IF(OFFSET('Water Data'!$C$3,0,10*ROW('Water Data'!C5))="",NA(),OFFSET('Water Data'!$C$3,0,10*ROW('Water Data'!C5)))</f>
        <v>2005</v>
      </c>
      <c r="D11" s="133">
        <f ca="1">+IF(AND(ISNUMBER(OFFSET('Water Data'!$C$5,0,10*ROW('Water Data'!C5))),'Data Summary'!BS11="Yes"),100-OFFSET('Water Data'!$C$5,0,10*ROW('Water Data'!C5)),NA())</f>
        <v>42.535523000292997</v>
      </c>
      <c r="E11" s="133" t="e">
        <f ca="1">+IF(AND(ISNUMBER(OFFSET('Water Data'!$C$7,0,10*ROW('Water Data'!C5))),'Data Summary'!BT11="Yes"),OFFSET('Water Data'!$C$7,0,10*ROW('Water Data'!C5)),NA())</f>
        <v>#N/A</v>
      </c>
      <c r="F11" s="133" t="e">
        <f ca="1">+IF(AND(ISNUMBER(OFFSET('Water Data'!$C$10,0,10*ROW('Water Data'!C5))),'Data Summary'!BU11="Yes"),OFFSET('Water Data'!$C$10,0,10*ROW('Water Data'!C5)),NA())</f>
        <v>#N/A</v>
      </c>
      <c r="G11" s="133" t="e">
        <f ca="1">+IF(AND(ISNUMBER(OFFSET('Water Data'!$D$5,0,10*ROW('Water Data'!D5))),'Data Summary'!BV11="Yes"),100-OFFSET('Water Data'!$D$5,0,10*ROW('Water Data'!D5)),NA())</f>
        <v>#N/A</v>
      </c>
      <c r="H11" s="133" t="e">
        <f ca="1">+IF(AND(ISNUMBER(OFFSET('Water Data'!$D$7,0,10*ROW('Water Data'!D5))),'Data Summary'!BW11="Yes"),OFFSET('Water Data'!$D$7,0,10*ROW('Water Data'!D5)),NA())</f>
        <v>#N/A</v>
      </c>
      <c r="I11" s="133" t="e">
        <f ca="1">+IF(AND(ISNUMBER(OFFSET('Water Data'!$D$10,0,10*ROW('Water Data'!D5))),'Data Summary'!BX11="Yes"),OFFSET('Water Data'!$D$10,0,10*ROW('Water Data'!D5)),NA())</f>
        <v>#N/A</v>
      </c>
      <c r="J11" s="133" t="e">
        <f ca="1">+IF(AND(ISNUMBER(OFFSET('Water Data'!$E$5,0,10*ROW('Water Data'!E5))),'Data Summary'!BY11="Yes"),100-OFFSET('Water Data'!$E$5,0,10*ROW('Water Data'!E5)),NA())</f>
        <v>#N/A</v>
      </c>
      <c r="K11" s="133" t="e">
        <f ca="1">+IF(AND(ISNUMBER(OFFSET('Water Data'!$E$7,0,10*ROW('Water Data'!E5))),'Data Summary'!BZ11="Yes"),OFFSET('Water Data'!$E$7,0,10*ROW('Water Data'!E5)),NA())</f>
        <v>#N/A</v>
      </c>
      <c r="L11" s="133" t="e">
        <f ca="1">+IF(AND(ISNUMBER(OFFSET('Water Data'!$E$10,0,10*ROW('Water Data'!E5))),'Data Summary'!CA11="Yes"),OFFSET('Water Data'!$E$10,0,10*ROW('Water Data'!E5)),NA())</f>
        <v>#N/A</v>
      </c>
      <c r="M11" s="133" t="e">
        <f ca="1">+IF(AND(ISNUMBER(OFFSET('Water Data'!$F$5,0,10*ROW('Water Data'!F5))),'Data Summary'!CB11="Yes"),100-OFFSET('Water Data'!$F$5,0,10*ROW('Water Data'!F5)),NA())</f>
        <v>#N/A</v>
      </c>
      <c r="N11" s="133" t="e">
        <f ca="1">+IF(AND(ISNUMBER(OFFSET('Water Data'!$F$7,0,10*ROW('Water Data'!F5))),'Data Summary'!CC11="Yes"),OFFSET('Water Data'!$F$7,0,10*ROW('Water Data'!F5)),NA())</f>
        <v>#N/A</v>
      </c>
      <c r="O11" s="133" t="e">
        <f ca="1">+IF(AND(ISNUMBER(OFFSET('Water Data'!$F$10,0,10*ROW('Water Data'!F5))),'Data Summary'!CD11="Yes"),OFFSET('Water Data'!$F$10,0,10*ROW('Water Data'!F5)),NA())</f>
        <v>#N/A</v>
      </c>
      <c r="P11" s="133">
        <f ca="1">+IF(AND(ISNUMBER(OFFSET('Water Data'!$G$5,0,10*ROW('Water Data'!G5))),'Data Summary'!CE11="Yes"),100-OFFSET('Water Data'!$G$5,0,10*ROW('Water Data'!G5)),NA())</f>
        <v>41.42809301762248</v>
      </c>
      <c r="Q11" s="133" t="e">
        <f ca="1">+IF(AND(ISNUMBER(OFFSET('Water Data'!$G$7,0,10*ROW('Water Data'!G5))),'Data Summary'!CF11="Yes"),OFFSET('Water Data'!$G$7,0,10*ROW('Water Data'!G5)),NA())</f>
        <v>#N/A</v>
      </c>
      <c r="R11" s="133" t="e">
        <f ca="1">+IF(AND(ISNUMBER(OFFSET('Water Data'!$G$10,0,10*ROW('Water Data'!G5))),'Data Summary'!CG11="Yes"),OFFSET('Water Data'!$G$10,0,10*ROW('Water Data'!G5)),NA())</f>
        <v>#N/A</v>
      </c>
      <c r="S11" s="133">
        <f ca="1">+IF(AND(ISNUMBER(OFFSET('Water Data'!$H$5,0,10*ROW('Water Data'!H5))),'Data Summary'!CH11="Yes"),100-OFFSET('Water Data'!$H$5,0,10*ROW('Water Data'!H5)),NA())</f>
        <v>77.00254957507083</v>
      </c>
      <c r="T11" s="133" t="e">
        <f ca="1">+IF(AND(ISNUMBER(OFFSET('Water Data'!$H$7,0,10*ROW('Water Data'!H5))),'Data Summary'!CI11="Yes"),OFFSET('Water Data'!$H$7,0,10*ROW('Water Data'!H5)),NA())</f>
        <v>#N/A</v>
      </c>
      <c r="U11" s="133" t="e">
        <f ca="1">+IF(AND(ISNUMBER(OFFSET('Water Data'!$H$10,0,10*ROW('Water Data'!H5))),'Data Summary'!CJ11="Yes"),OFFSET('Water Data'!$H$10,0,10*ROW('Water Data'!H5)),NA())</f>
        <v>#N/A</v>
      </c>
      <c r="V11" s="134">
        <f ca="1">+IF(AND(ISNUMBER(OFFSET('Sanitation Data'!$C$5,0,10*ROW('Sanitation Data'!C5))),'Data Summary'!CK11="Yes"),100-OFFSET('Sanitation Data'!$C$5,0,10*ROW('Sanitation Data'!C5)),NA())</f>
        <v>73.786533841195435</v>
      </c>
      <c r="W11" s="134" t="e">
        <f ca="1">+IF(AND(ISNUMBER(OFFSET('Sanitation Data'!$C$7,0,10*ROW('Sanitation Data'!C5))),'Data Summary'!CL11="Yes"),OFFSET('Sanitation Data'!$C$7,0,10*ROW('Sanitation Data'!C5)),NA())</f>
        <v>#N/A</v>
      </c>
      <c r="X11" s="134" t="e">
        <f ca="1">+IF(AND(ISNUMBER(OFFSET('Sanitation Data'!$C$11,0,10*ROW('Sanitation Data'!C5))),'Data Summary'!CM11="Yes"),OFFSET('Sanitation Data'!$C$11,0,10*ROW('Sanitation Data'!C5)),NA())</f>
        <v>#N/A</v>
      </c>
      <c r="Y11" s="134" t="e">
        <f ca="1">+IF(AND(ISNUMBER(OFFSET('Sanitation Data'!$C$12,0,10*ROW('Sanitation Data'!C5))),'Data Summary'!CN11="Yes"),OFFSET('Sanitation Data'!$C$12,0,10*ROW('Sanitation Data'!C5)),NA())</f>
        <v>#N/A</v>
      </c>
      <c r="Z11" s="134" t="e">
        <f ca="1">+IF(AND(ISNUMBER(OFFSET('Sanitation Data'!$C$13,0,10*ROW('Sanitation Data'!C5))),'Data Summary'!CO11="Yes"),OFFSET('Sanitation Data'!$C$13,0,10*ROW('Sanitation Data'!C5)),NA())</f>
        <v>#N/A</v>
      </c>
      <c r="AA11" s="134" t="e">
        <f ca="1">+IF(AND(ISNUMBER(OFFSET('Sanitation Data'!$D$5,0,10*ROW('Sanitation Data'!D5))),'Data Summary'!CP11="Yes"),100-OFFSET('Sanitation Data'!$D$5,0,10*ROW('Sanitation Data'!D5)),NA())</f>
        <v>#N/A</v>
      </c>
      <c r="AB11" s="134" t="e">
        <f ca="1">+IF(AND(ISNUMBER(OFFSET('Sanitation Data'!$D$7,0,10*ROW('Sanitation Data'!D5))),'Data Summary'!CQ11="Yes"),OFFSET('Sanitation Data'!$D$7,0,10*ROW('Sanitation Data'!D5)),NA())</f>
        <v>#N/A</v>
      </c>
      <c r="AC11" s="134" t="e">
        <f ca="1">+IF(AND(ISNUMBER(OFFSET('Sanitation Data'!$D$11,0,10*ROW('Sanitation Data'!D5))),'Data Summary'!CR11="Yes"),OFFSET('Sanitation Data'!$D$11,0,10*ROW('Sanitation Data'!D5)),NA())</f>
        <v>#N/A</v>
      </c>
      <c r="AD11" s="134" t="e">
        <f ca="1">+IF(AND(ISNUMBER(OFFSET('Sanitation Data'!$D$12,0,10*ROW('Sanitation Data'!D5))),'Data Summary'!CS11="Yes"),OFFSET('Sanitation Data'!$D$12,0,10*ROW('Sanitation Data'!D5)),NA())</f>
        <v>#N/A</v>
      </c>
      <c r="AE11" s="134" t="e">
        <f ca="1">+IF(AND(ISNUMBER(OFFSET('Sanitation Data'!$D$13,0,10*ROW('Sanitation Data'!D5))),'Data Summary'!CT11="Yes"),OFFSET('Sanitation Data'!$D$13,0,10*ROW('Sanitation Data'!D5)),NA())</f>
        <v>#N/A</v>
      </c>
      <c r="AF11" s="134" t="e">
        <f ca="1">+IF(AND(ISNUMBER(OFFSET('Sanitation Data'!$E$5,0,10*ROW('Sanitation Data'!E5))),'Data Summary'!CU11="Yes"),100-OFFSET('Sanitation Data'!$E$5,0,10*ROW('Sanitation Data'!E5)),NA())</f>
        <v>#N/A</v>
      </c>
      <c r="AG11" s="134" t="e">
        <f ca="1">+IF(AND(ISNUMBER(OFFSET('Sanitation Data'!$E$7,0,10*ROW('Sanitation Data'!E5))),'Data Summary'!CV11="Yes"),OFFSET('Sanitation Data'!$E$7,0,10*ROW('Sanitation Data'!E5)),NA())</f>
        <v>#N/A</v>
      </c>
      <c r="AH11" s="134" t="e">
        <f ca="1">+IF(AND(ISNUMBER(OFFSET('Sanitation Data'!$E$11,0,10*ROW('Sanitation Data'!E5))),'Data Summary'!CW11="Yes"),OFFSET('Sanitation Data'!$E$11,0,10*ROW('Sanitation Data'!E5)),NA())</f>
        <v>#N/A</v>
      </c>
      <c r="AI11" s="134" t="e">
        <f ca="1">+IF(AND(ISNUMBER(OFFSET('Sanitation Data'!$E$12,0,10*ROW('Sanitation Data'!E5))),'Data Summary'!CX11="Yes"),OFFSET('Sanitation Data'!$E$12,0,10*ROW('Sanitation Data'!E5)),NA())</f>
        <v>#N/A</v>
      </c>
      <c r="AJ11" s="134" t="e">
        <f ca="1">+IF(AND(ISNUMBER(OFFSET('Sanitation Data'!$E$13,0,10*ROW('Sanitation Data'!E5))),'Data Summary'!CY11="Yes"),OFFSET('Sanitation Data'!$E$13,0,10*ROW('Sanitation Data'!E5)),NA())</f>
        <v>#N/A</v>
      </c>
      <c r="AK11" s="134" t="e">
        <f ca="1">+IF(AND(ISNUMBER(OFFSET('Sanitation Data'!$F$5,0,10*ROW('Sanitation Data'!F5))),'Data Summary'!CZ11="Yes"),100-OFFSET('Sanitation Data'!$F$5,0,10*ROW('Sanitation Data'!F5)),NA())</f>
        <v>#N/A</v>
      </c>
      <c r="AL11" s="134" t="e">
        <f ca="1">+IF(AND(ISNUMBER(OFFSET('Sanitation Data'!$F$7,0,10*ROW('Sanitation Data'!F5))),'Data Summary'!DA11="Yes"),OFFSET('Sanitation Data'!$F$7,0,10*ROW('Sanitation Data'!F5)),NA())</f>
        <v>#N/A</v>
      </c>
      <c r="AM11" s="134" t="e">
        <f ca="1">+IF(AND(ISNUMBER(OFFSET('Sanitation Data'!$F$11,0,10*ROW('Sanitation Data'!F5))),'Data Summary'!DB11="Yes"),OFFSET('Sanitation Data'!$F$11,0,10*ROW('Sanitation Data'!F5)),NA())</f>
        <v>#N/A</v>
      </c>
      <c r="AN11" s="134" t="e">
        <f ca="1">+IF(AND(ISNUMBER(OFFSET('Sanitation Data'!$F$12,0,10*ROW('Sanitation Data'!F5))),'Data Summary'!DC11="Yes"),OFFSET('Sanitation Data'!$F$12,0,10*ROW('Sanitation Data'!F5)),NA())</f>
        <v>#N/A</v>
      </c>
      <c r="AO11" s="134" t="e">
        <f ca="1">+IF(AND(ISNUMBER(OFFSET('Sanitation Data'!$F$13,0,10*ROW('Sanitation Data'!F5))),'Data Summary'!DD11="Yes"),OFFSET('Sanitation Data'!$F$13,0,10*ROW('Sanitation Data'!F5)),NA())</f>
        <v>#N/A</v>
      </c>
      <c r="AP11" s="134">
        <f ca="1">+IF(AND(ISNUMBER(OFFSET('Sanitation Data'!$G$5,0,10*ROW('Sanitation Data'!G5))),'Data Summary'!DE11="Yes"),100-OFFSET('Sanitation Data'!$G$5,0,10*ROW('Sanitation Data'!G5)),NA())</f>
        <v>73.199775934112523</v>
      </c>
      <c r="AQ11" s="134" t="e">
        <f ca="1">+IF(AND(ISNUMBER(OFFSET('Sanitation Data'!$G$7,0,10*ROW('Sanitation Data'!G5))),'Data Summary'!DF11="Yes"),OFFSET('Sanitation Data'!$G$7,0,10*ROW('Sanitation Data'!G5)),NA())</f>
        <v>#N/A</v>
      </c>
      <c r="AR11" s="134" t="e">
        <f ca="1">+IF(AND(ISNUMBER(OFFSET('Sanitation Data'!$G$11,0,10*ROW('Sanitation Data'!G5))),'Data Summary'!DG11="Yes"),OFFSET('Sanitation Data'!$G$11,0,10*ROW('Sanitation Data'!G5)),NA())</f>
        <v>#N/A</v>
      </c>
      <c r="AS11" s="134" t="e">
        <f ca="1">+IF(AND(ISNUMBER(OFFSET('Sanitation Data'!$G$12,0,10*ROW('Sanitation Data'!G5))),'Data Summary'!DH11="Yes"),OFFSET('Sanitation Data'!$G$12,0,10*ROW('Sanitation Data'!G5)),NA())</f>
        <v>#N/A</v>
      </c>
      <c r="AT11" s="134" t="e">
        <f ca="1">+IF(AND(ISNUMBER(OFFSET('Sanitation Data'!$G$13,0,10*ROW('Sanitation Data'!G5))),'Data Summary'!DI11="Yes"),OFFSET('Sanitation Data'!$G$13,0,10*ROW('Sanitation Data'!G5)),NA())</f>
        <v>#N/A</v>
      </c>
      <c r="AU11" s="134">
        <f ca="1">+IF(AND(ISNUMBER(OFFSET('Sanitation Data'!$H$5,0,10*ROW('Sanitation Data'!H5))),'Data Summary'!DJ11="Yes"),100-OFFSET('Sanitation Data'!$H$5,0,10*ROW('Sanitation Data'!H5)),NA())</f>
        <v>91.679745042492925</v>
      </c>
      <c r="AV11" s="134" t="e">
        <f ca="1">+IF(AND(ISNUMBER(OFFSET('Sanitation Data'!$H$7,0,10*ROW('Sanitation Data'!H5))),'Data Summary'!DK11="Yes"),OFFSET('Sanitation Data'!$H$7,0,10*ROW('Sanitation Data'!H5)),NA())</f>
        <v>#N/A</v>
      </c>
      <c r="AW11" s="134" t="e">
        <f ca="1">+IF(AND(ISNUMBER(OFFSET('Sanitation Data'!$H$11,0,10*ROW('Sanitation Data'!H5))),'Data Summary'!DL11="Yes"),OFFSET('Sanitation Data'!$H$11,0,10*ROW('Sanitation Data'!H5)),NA())</f>
        <v>#N/A</v>
      </c>
      <c r="AX11" s="134" t="e">
        <f ca="1">+IF(AND(ISNUMBER(OFFSET('Sanitation Data'!$H$12,0,10*ROW('Sanitation Data'!H5))),'Data Summary'!DM11="Yes"),OFFSET('Sanitation Data'!$H$12,0,10*ROW('Sanitation Data'!H5)),NA())</f>
        <v>#N/A</v>
      </c>
      <c r="AY11" s="134" t="e">
        <f ca="1">+IF(AND(ISNUMBER(OFFSET('Sanitation Data'!$H$13,0,10*ROW('Sanitation Data'!H5))),'Data Summary'!DN11="Yes"),OFFSET('Sanitation Data'!$H$13,0,10*ROW('Sanitation Data'!H5)),NA())</f>
        <v>#N/A</v>
      </c>
      <c r="AZ11" s="135" t="e">
        <f ca="1">+IF(AND(ISNUMBER(OFFSET('Hygiene Data'!$C$6,0,10*ROW('Hygiene Data'!C5))),'Data Summary'!DO11="Yes"),OFFSET('Hygiene Data'!$C$6,0,10*ROW('Hygiene Data'!C5)),NA())</f>
        <v>#N/A</v>
      </c>
      <c r="BA11" s="135" t="e">
        <f ca="1">+IF(AND(ISNUMBER(OFFSET('Hygiene Data'!$C$8,0,10*ROW('Hygiene Data'!C5))),'Data Summary'!DP11="Yes"),OFFSET('Hygiene Data'!$C$8,0,10*ROW('Hygiene Data'!C5)),NA())</f>
        <v>#N/A</v>
      </c>
      <c r="BB11" s="135" t="e">
        <f ca="1">+IF(AND(ISNUMBER(OFFSET('Hygiene Data'!$C$10,0,10*ROW('Hygiene Data'!C5))),'Data Summary'!DQ11="Yes"),OFFSET('Hygiene Data'!$C$10,0,10*ROW('Hygiene Data'!C5)),NA())</f>
        <v>#N/A</v>
      </c>
      <c r="BC11" s="135" t="e">
        <f ca="1">+IF(AND(ISNUMBER(OFFSET('Hygiene Data'!$D$6,0,10*ROW('Hygiene Data'!D5))),'Data Summary'!DR11="Yes"),OFFSET('Hygiene Data'!$D$6,0,10*ROW('Hygiene Data'!D5)),NA())</f>
        <v>#N/A</v>
      </c>
      <c r="BD11" s="135" t="e">
        <f ca="1">+IF(AND(ISNUMBER(OFFSET('Hygiene Data'!$D$8,0,10*ROW('Hygiene Data'!D5))),'Data Summary'!DS11="Yes"),OFFSET('Hygiene Data'!$D$8,0,10*ROW('Hygiene Data'!D5)),NA())</f>
        <v>#N/A</v>
      </c>
      <c r="BE11" s="135" t="e">
        <f ca="1">+IF(AND(ISNUMBER(OFFSET('Hygiene Data'!$D$10,0,10*ROW('Hygiene Data'!D5))),'Data Summary'!DT11="Yes"),OFFSET('Hygiene Data'!$D$10,0,10*ROW('Hygiene Data'!D5)),NA())</f>
        <v>#N/A</v>
      </c>
      <c r="BF11" s="135" t="e">
        <f ca="1">+IF(AND(ISNUMBER(OFFSET('Hygiene Data'!$E$6,0,10*ROW('Hygiene Data'!E5))),'Data Summary'!DU11="Yes"),OFFSET('Hygiene Data'!$E$6,0,10*ROW('Hygiene Data'!E5)),NA())</f>
        <v>#N/A</v>
      </c>
      <c r="BG11" s="135" t="e">
        <f ca="1">+IF(AND(ISNUMBER(OFFSET('Hygiene Data'!$E$8,0,10*ROW('Hygiene Data'!E5))),'Data Summary'!DV11="Yes"),OFFSET('Hygiene Data'!$E$8,0,10*ROW('Hygiene Data'!E5)),NA())</f>
        <v>#N/A</v>
      </c>
      <c r="BH11" s="135" t="e">
        <f ca="1">+IF(AND(ISNUMBER(OFFSET('Hygiene Data'!$E$10,0,10*ROW('Hygiene Data'!E5))),'Data Summary'!DW11="Yes"),OFFSET('Hygiene Data'!$E$10,0,10*ROW('Hygiene Data'!E5)),NA())</f>
        <v>#N/A</v>
      </c>
      <c r="BI11" s="135" t="e">
        <f ca="1">+IF(AND(ISNUMBER(OFFSET('Hygiene Data'!$F$6,0,10*ROW('Hygiene Data'!F5))),'Data Summary'!DX11="Yes"),OFFSET('Hygiene Data'!$F$6,0,10*ROW('Hygiene Data'!F5)),NA())</f>
        <v>#N/A</v>
      </c>
      <c r="BJ11" s="135" t="e">
        <f ca="1">+IF(AND(ISNUMBER(OFFSET('Hygiene Data'!$F$8,0,10*ROW('Hygiene Data'!F5))),'Data Summary'!DY11="Yes"),OFFSET('Hygiene Data'!$F$8,0,10*ROW('Hygiene Data'!F5)),NA())</f>
        <v>#N/A</v>
      </c>
      <c r="BK11" s="135" t="e">
        <f ca="1">+IF(AND(ISNUMBER(OFFSET('Hygiene Data'!$F$10,0,10*ROW('Hygiene Data'!F5))),'Data Summary'!DZ11="Yes"),OFFSET('Hygiene Data'!$F$10,0,10*ROW('Hygiene Data'!F5)),NA())</f>
        <v>#N/A</v>
      </c>
      <c r="BL11" s="135" t="e">
        <f ca="1">+IF(AND(ISNUMBER(OFFSET('Hygiene Data'!$G$6,0,10*ROW('Hygiene Data'!G5))),'Data Summary'!EA11="Yes"),OFFSET('Hygiene Data'!$G$6,0,10*ROW('Hygiene Data'!G5)),NA())</f>
        <v>#N/A</v>
      </c>
      <c r="BM11" s="135" t="e">
        <f ca="1">+IF(AND(ISNUMBER(OFFSET('Hygiene Data'!$G$8,0,10*ROW('Hygiene Data'!G5))),'Data Summary'!EB11="Yes"),OFFSET('Hygiene Data'!$G$8,0,10*ROW('Hygiene Data'!G5)),NA())</f>
        <v>#N/A</v>
      </c>
      <c r="BN11" s="135" t="e">
        <f ca="1">+IF(AND(ISNUMBER(OFFSET('Hygiene Data'!$G$10,0,10*ROW('Hygiene Data'!G5))),'Data Summary'!EC11="Yes"),OFFSET('Hygiene Data'!$G$10,0,10*ROW('Hygiene Data'!G5)),NA())</f>
        <v>#N/A</v>
      </c>
      <c r="BO11" s="135" t="e">
        <f ca="1">+IF(AND(ISNUMBER(OFFSET('Hygiene Data'!$H$6,0,10*ROW('Hygiene Data'!H5))),'Data Summary'!ED11="Yes"),OFFSET('Hygiene Data'!$H$6,0,10*ROW('Hygiene Data'!H5)),NA())</f>
        <v>#N/A</v>
      </c>
      <c r="BP11" s="135" t="e">
        <f ca="1">+IF(AND(ISNUMBER(OFFSET('Hygiene Data'!$H$8,0,10*ROW('Hygiene Data'!H5))),'Data Summary'!EE11="Yes"),OFFSET('Hygiene Data'!$H$8,0,10*ROW('Hygiene Data'!H5)),NA())</f>
        <v>#N/A</v>
      </c>
      <c r="BQ11" s="135" t="e">
        <f ca="1">+IF(AND(ISNUMBER(OFFSET('Hygiene Data'!$H$10,0,10*ROW('Hygiene Data'!H5))),'Data Summary'!EF11="Yes"),OFFSET('Hygiene Data'!$H$10,0,10*ROW('Hygiene Data'!H5)),NA())</f>
        <v>#N/A</v>
      </c>
    </row>
    <row r="12" spans="1:69" x14ac:dyDescent="0.2">
      <c r="A12" s="50" t="str">
        <f ca="1">+IF(OFFSET('Water Data'!$B$1,0,10*ROW('Water Data'!B6))="",NA(),OFFSET('Water Data'!$B$1,0,10*ROW('Water Data'!B6)))</f>
        <v>EMIS06</v>
      </c>
      <c r="B12" s="50" t="str">
        <f ca="1">+IF(OFFSET('Water Data'!$A$3,0,10*ROW('Water Data'!A6))="",NA(),OFFSET('Water Data'!$A$3,0,10*ROW('Water Data'!A6)))</f>
        <v>EMIS</v>
      </c>
      <c r="C12" s="50">
        <f ca="1">+IF(OFFSET('Water Data'!$C$3,0,10*ROW('Water Data'!C6))="",NA(),OFFSET('Water Data'!$C$3,0,10*ROW('Water Data'!C6)))</f>
        <v>2006</v>
      </c>
      <c r="D12" s="133" t="e">
        <f ca="1">+IF(AND(ISNUMBER(OFFSET('Water Data'!$C$5,0,10*ROW('Water Data'!C6))),'Data Summary'!BS12="Yes"),100-OFFSET('Water Data'!$C$5,0,10*ROW('Water Data'!C6)),NA())</f>
        <v>#N/A</v>
      </c>
      <c r="E12" s="133" t="e">
        <f ca="1">+IF(AND(ISNUMBER(OFFSET('Water Data'!$C$7,0,10*ROW('Water Data'!C6))),'Data Summary'!BT12="Yes"),OFFSET('Water Data'!$C$7,0,10*ROW('Water Data'!C6)),NA())</f>
        <v>#N/A</v>
      </c>
      <c r="F12" s="133" t="e">
        <f ca="1">+IF(AND(ISNUMBER(OFFSET('Water Data'!$C$10,0,10*ROW('Water Data'!C6))),'Data Summary'!BU12="Yes"),OFFSET('Water Data'!$C$10,0,10*ROW('Water Data'!C6)),NA())</f>
        <v>#N/A</v>
      </c>
      <c r="G12" s="133" t="e">
        <f ca="1">+IF(AND(ISNUMBER(OFFSET('Water Data'!$D$5,0,10*ROW('Water Data'!D6))),'Data Summary'!BV12="Yes"),100-OFFSET('Water Data'!$D$5,0,10*ROW('Water Data'!D6)),NA())</f>
        <v>#N/A</v>
      </c>
      <c r="H12" s="133" t="e">
        <f ca="1">+IF(AND(ISNUMBER(OFFSET('Water Data'!$D$7,0,10*ROW('Water Data'!D6))),'Data Summary'!BW12="Yes"),OFFSET('Water Data'!$D$7,0,10*ROW('Water Data'!D6)),NA())</f>
        <v>#N/A</v>
      </c>
      <c r="I12" s="133" t="e">
        <f ca="1">+IF(AND(ISNUMBER(OFFSET('Water Data'!$D$10,0,10*ROW('Water Data'!D6))),'Data Summary'!BX12="Yes"),OFFSET('Water Data'!$D$10,0,10*ROW('Water Data'!D6)),NA())</f>
        <v>#N/A</v>
      </c>
      <c r="J12" s="133" t="e">
        <f ca="1">+IF(AND(ISNUMBER(OFFSET('Water Data'!$E$5,0,10*ROW('Water Data'!E6))),'Data Summary'!BY12="Yes"),100-OFFSET('Water Data'!$E$5,0,10*ROW('Water Data'!E6)),NA())</f>
        <v>#N/A</v>
      </c>
      <c r="K12" s="133" t="e">
        <f ca="1">+IF(AND(ISNUMBER(OFFSET('Water Data'!$E$7,0,10*ROW('Water Data'!E6))),'Data Summary'!BZ12="Yes"),OFFSET('Water Data'!$E$7,0,10*ROW('Water Data'!E6)),NA())</f>
        <v>#N/A</v>
      </c>
      <c r="L12" s="133" t="e">
        <f ca="1">+IF(AND(ISNUMBER(OFFSET('Water Data'!$E$10,0,10*ROW('Water Data'!E6))),'Data Summary'!CA12="Yes"),OFFSET('Water Data'!$E$10,0,10*ROW('Water Data'!E6)),NA())</f>
        <v>#N/A</v>
      </c>
      <c r="M12" s="133" t="e">
        <f ca="1">+IF(AND(ISNUMBER(OFFSET('Water Data'!$F$5,0,10*ROW('Water Data'!F6))),'Data Summary'!CB12="Yes"),100-OFFSET('Water Data'!$F$5,0,10*ROW('Water Data'!F6)),NA())</f>
        <v>#N/A</v>
      </c>
      <c r="N12" s="133" t="e">
        <f ca="1">+IF(AND(ISNUMBER(OFFSET('Water Data'!$F$7,0,10*ROW('Water Data'!F6))),'Data Summary'!CC12="Yes"),OFFSET('Water Data'!$F$7,0,10*ROW('Water Data'!F6)),NA())</f>
        <v>#N/A</v>
      </c>
      <c r="O12" s="133" t="e">
        <f ca="1">+IF(AND(ISNUMBER(OFFSET('Water Data'!$F$10,0,10*ROW('Water Data'!F6))),'Data Summary'!CD12="Yes"),OFFSET('Water Data'!$F$10,0,10*ROW('Water Data'!F6)),NA())</f>
        <v>#N/A</v>
      </c>
      <c r="P12" s="133" t="e">
        <f ca="1">+IF(AND(ISNUMBER(OFFSET('Water Data'!$G$5,0,10*ROW('Water Data'!G6))),'Data Summary'!CE12="Yes"),100-OFFSET('Water Data'!$G$5,0,10*ROW('Water Data'!G6)),NA())</f>
        <v>#N/A</v>
      </c>
      <c r="Q12" s="133" t="e">
        <f ca="1">+IF(AND(ISNUMBER(OFFSET('Water Data'!$G$7,0,10*ROW('Water Data'!G6))),'Data Summary'!CF12="Yes"),OFFSET('Water Data'!$G$7,0,10*ROW('Water Data'!G6)),NA())</f>
        <v>#N/A</v>
      </c>
      <c r="R12" s="133" t="e">
        <f ca="1">+IF(AND(ISNUMBER(OFFSET('Water Data'!$G$10,0,10*ROW('Water Data'!G6))),'Data Summary'!CG12="Yes"),OFFSET('Water Data'!$G$10,0,10*ROW('Water Data'!G6)),NA())</f>
        <v>#N/A</v>
      </c>
      <c r="S12" s="133" t="e">
        <f ca="1">+IF(AND(ISNUMBER(OFFSET('Water Data'!$H$5,0,10*ROW('Water Data'!H6))),'Data Summary'!CH12="Yes"),100-OFFSET('Water Data'!$H$5,0,10*ROW('Water Data'!H6)),NA())</f>
        <v>#N/A</v>
      </c>
      <c r="T12" s="133" t="e">
        <f ca="1">+IF(AND(ISNUMBER(OFFSET('Water Data'!$H$7,0,10*ROW('Water Data'!H6))),'Data Summary'!CI12="Yes"),OFFSET('Water Data'!$H$7,0,10*ROW('Water Data'!H6)),NA())</f>
        <v>#N/A</v>
      </c>
      <c r="U12" s="133" t="e">
        <f ca="1">+IF(AND(ISNUMBER(OFFSET('Water Data'!$H$10,0,10*ROW('Water Data'!H6))),'Data Summary'!CJ12="Yes"),OFFSET('Water Data'!$H$10,0,10*ROW('Water Data'!H6)),NA())</f>
        <v>#N/A</v>
      </c>
      <c r="V12" s="134" t="e">
        <f ca="1">+IF(AND(ISNUMBER(OFFSET('Sanitation Data'!$C$5,0,10*ROW('Sanitation Data'!C6))),'Data Summary'!CK12="Yes"),100-OFFSET('Sanitation Data'!$C$5,0,10*ROW('Sanitation Data'!C6)),NA())</f>
        <v>#N/A</v>
      </c>
      <c r="W12" s="134" t="e">
        <f ca="1">+IF(AND(ISNUMBER(OFFSET('Sanitation Data'!$C$7,0,10*ROW('Sanitation Data'!C6))),'Data Summary'!CL12="Yes"),OFFSET('Sanitation Data'!$C$7,0,10*ROW('Sanitation Data'!C6)),NA())</f>
        <v>#N/A</v>
      </c>
      <c r="X12" s="134" t="e">
        <f ca="1">+IF(AND(ISNUMBER(OFFSET('Sanitation Data'!$C$11,0,10*ROW('Sanitation Data'!C6))),'Data Summary'!CM12="Yes"),OFFSET('Sanitation Data'!$C$11,0,10*ROW('Sanitation Data'!C6)),NA())</f>
        <v>#N/A</v>
      </c>
      <c r="Y12" s="134" t="e">
        <f ca="1">+IF(AND(ISNUMBER(OFFSET('Sanitation Data'!$C$12,0,10*ROW('Sanitation Data'!C6))),'Data Summary'!CN12="Yes"),OFFSET('Sanitation Data'!$C$12,0,10*ROW('Sanitation Data'!C6)),NA())</f>
        <v>#N/A</v>
      </c>
      <c r="Z12" s="134" t="e">
        <f ca="1">+IF(AND(ISNUMBER(OFFSET('Sanitation Data'!$C$13,0,10*ROW('Sanitation Data'!C6))),'Data Summary'!CO12="Yes"),OFFSET('Sanitation Data'!$C$13,0,10*ROW('Sanitation Data'!C6)),NA())</f>
        <v>#N/A</v>
      </c>
      <c r="AA12" s="134" t="e">
        <f ca="1">+IF(AND(ISNUMBER(OFFSET('Sanitation Data'!$D$5,0,10*ROW('Sanitation Data'!D6))),'Data Summary'!CP12="Yes"),100-OFFSET('Sanitation Data'!$D$5,0,10*ROW('Sanitation Data'!D6)),NA())</f>
        <v>#N/A</v>
      </c>
      <c r="AB12" s="134" t="e">
        <f ca="1">+IF(AND(ISNUMBER(OFFSET('Sanitation Data'!$D$7,0,10*ROW('Sanitation Data'!D6))),'Data Summary'!CQ12="Yes"),OFFSET('Sanitation Data'!$D$7,0,10*ROW('Sanitation Data'!D6)),NA())</f>
        <v>#N/A</v>
      </c>
      <c r="AC12" s="134" t="e">
        <f ca="1">+IF(AND(ISNUMBER(OFFSET('Sanitation Data'!$D$11,0,10*ROW('Sanitation Data'!D6))),'Data Summary'!CR12="Yes"),OFFSET('Sanitation Data'!$D$11,0,10*ROW('Sanitation Data'!D6)),NA())</f>
        <v>#N/A</v>
      </c>
      <c r="AD12" s="134" t="e">
        <f ca="1">+IF(AND(ISNUMBER(OFFSET('Sanitation Data'!$D$12,0,10*ROW('Sanitation Data'!D6))),'Data Summary'!CS12="Yes"),OFFSET('Sanitation Data'!$D$12,0,10*ROW('Sanitation Data'!D6)),NA())</f>
        <v>#N/A</v>
      </c>
      <c r="AE12" s="134" t="e">
        <f ca="1">+IF(AND(ISNUMBER(OFFSET('Sanitation Data'!$D$13,0,10*ROW('Sanitation Data'!D6))),'Data Summary'!CT12="Yes"),OFFSET('Sanitation Data'!$D$13,0,10*ROW('Sanitation Data'!D6)),NA())</f>
        <v>#N/A</v>
      </c>
      <c r="AF12" s="134" t="e">
        <f ca="1">+IF(AND(ISNUMBER(OFFSET('Sanitation Data'!$E$5,0,10*ROW('Sanitation Data'!E6))),'Data Summary'!CU12="Yes"),100-OFFSET('Sanitation Data'!$E$5,0,10*ROW('Sanitation Data'!E6)),NA())</f>
        <v>#N/A</v>
      </c>
      <c r="AG12" s="134" t="e">
        <f ca="1">+IF(AND(ISNUMBER(OFFSET('Sanitation Data'!$E$7,0,10*ROW('Sanitation Data'!E6))),'Data Summary'!CV12="Yes"),OFFSET('Sanitation Data'!$E$7,0,10*ROW('Sanitation Data'!E6)),NA())</f>
        <v>#N/A</v>
      </c>
      <c r="AH12" s="134" t="e">
        <f ca="1">+IF(AND(ISNUMBER(OFFSET('Sanitation Data'!$E$11,0,10*ROW('Sanitation Data'!E6))),'Data Summary'!CW12="Yes"),OFFSET('Sanitation Data'!$E$11,0,10*ROW('Sanitation Data'!E6)),NA())</f>
        <v>#N/A</v>
      </c>
      <c r="AI12" s="134" t="e">
        <f ca="1">+IF(AND(ISNUMBER(OFFSET('Sanitation Data'!$E$12,0,10*ROW('Sanitation Data'!E6))),'Data Summary'!CX12="Yes"),OFFSET('Sanitation Data'!$E$12,0,10*ROW('Sanitation Data'!E6)),NA())</f>
        <v>#N/A</v>
      </c>
      <c r="AJ12" s="134" t="e">
        <f ca="1">+IF(AND(ISNUMBER(OFFSET('Sanitation Data'!$E$13,0,10*ROW('Sanitation Data'!E6))),'Data Summary'!CY12="Yes"),OFFSET('Sanitation Data'!$E$13,0,10*ROW('Sanitation Data'!E6)),NA())</f>
        <v>#N/A</v>
      </c>
      <c r="AK12" s="134" t="e">
        <f ca="1">+IF(AND(ISNUMBER(OFFSET('Sanitation Data'!$F$5,0,10*ROW('Sanitation Data'!F6))),'Data Summary'!CZ12="Yes"),100-OFFSET('Sanitation Data'!$F$5,0,10*ROW('Sanitation Data'!F6)),NA())</f>
        <v>#N/A</v>
      </c>
      <c r="AL12" s="134" t="e">
        <f ca="1">+IF(AND(ISNUMBER(OFFSET('Sanitation Data'!$F$7,0,10*ROW('Sanitation Data'!F6))),'Data Summary'!DA12="Yes"),OFFSET('Sanitation Data'!$F$7,0,10*ROW('Sanitation Data'!F6)),NA())</f>
        <v>#N/A</v>
      </c>
      <c r="AM12" s="134" t="e">
        <f ca="1">+IF(AND(ISNUMBER(OFFSET('Sanitation Data'!$F$11,0,10*ROW('Sanitation Data'!F6))),'Data Summary'!DB12="Yes"),OFFSET('Sanitation Data'!$F$11,0,10*ROW('Sanitation Data'!F6)),NA())</f>
        <v>#N/A</v>
      </c>
      <c r="AN12" s="134" t="e">
        <f ca="1">+IF(AND(ISNUMBER(OFFSET('Sanitation Data'!$F$12,0,10*ROW('Sanitation Data'!F6))),'Data Summary'!DC12="Yes"),OFFSET('Sanitation Data'!$F$12,0,10*ROW('Sanitation Data'!F6)),NA())</f>
        <v>#N/A</v>
      </c>
      <c r="AO12" s="134" t="e">
        <f ca="1">+IF(AND(ISNUMBER(OFFSET('Sanitation Data'!$F$13,0,10*ROW('Sanitation Data'!F6))),'Data Summary'!DD12="Yes"),OFFSET('Sanitation Data'!$F$13,0,10*ROW('Sanitation Data'!F6)),NA())</f>
        <v>#N/A</v>
      </c>
      <c r="AP12" s="134" t="e">
        <f ca="1">+IF(AND(ISNUMBER(OFFSET('Sanitation Data'!$G$5,0,10*ROW('Sanitation Data'!G6))),'Data Summary'!DE12="Yes"),100-OFFSET('Sanitation Data'!$G$5,0,10*ROW('Sanitation Data'!G6)),NA())</f>
        <v>#N/A</v>
      </c>
      <c r="AQ12" s="134" t="e">
        <f ca="1">+IF(AND(ISNUMBER(OFFSET('Sanitation Data'!$G$7,0,10*ROW('Sanitation Data'!G6))),'Data Summary'!DF12="Yes"),OFFSET('Sanitation Data'!$G$7,0,10*ROW('Sanitation Data'!G6)),NA())</f>
        <v>#N/A</v>
      </c>
      <c r="AR12" s="134" t="e">
        <f ca="1">+IF(AND(ISNUMBER(OFFSET('Sanitation Data'!$G$11,0,10*ROW('Sanitation Data'!G6))),'Data Summary'!DG12="Yes"),OFFSET('Sanitation Data'!$G$11,0,10*ROW('Sanitation Data'!G6)),NA())</f>
        <v>#N/A</v>
      </c>
      <c r="AS12" s="134" t="e">
        <f ca="1">+IF(AND(ISNUMBER(OFFSET('Sanitation Data'!$G$12,0,10*ROW('Sanitation Data'!G6))),'Data Summary'!DH12="Yes"),OFFSET('Sanitation Data'!$G$12,0,10*ROW('Sanitation Data'!G6)),NA())</f>
        <v>#N/A</v>
      </c>
      <c r="AT12" s="134" t="e">
        <f ca="1">+IF(AND(ISNUMBER(OFFSET('Sanitation Data'!$G$13,0,10*ROW('Sanitation Data'!G6))),'Data Summary'!DI12="Yes"),OFFSET('Sanitation Data'!$G$13,0,10*ROW('Sanitation Data'!G6)),NA())</f>
        <v>#N/A</v>
      </c>
      <c r="AU12" s="134" t="e">
        <f ca="1">+IF(AND(ISNUMBER(OFFSET('Sanitation Data'!$H$5,0,10*ROW('Sanitation Data'!H6))),'Data Summary'!DJ12="Yes"),100-OFFSET('Sanitation Data'!$H$5,0,10*ROW('Sanitation Data'!H6)),NA())</f>
        <v>#N/A</v>
      </c>
      <c r="AV12" s="134" t="e">
        <f ca="1">+IF(AND(ISNUMBER(OFFSET('Sanitation Data'!$H$7,0,10*ROW('Sanitation Data'!H6))),'Data Summary'!DK12="Yes"),OFFSET('Sanitation Data'!$H$7,0,10*ROW('Sanitation Data'!H6)),NA())</f>
        <v>#N/A</v>
      </c>
      <c r="AW12" s="134" t="e">
        <f ca="1">+IF(AND(ISNUMBER(OFFSET('Sanitation Data'!$H$11,0,10*ROW('Sanitation Data'!H6))),'Data Summary'!DL12="Yes"),OFFSET('Sanitation Data'!$H$11,0,10*ROW('Sanitation Data'!H6)),NA())</f>
        <v>#N/A</v>
      </c>
      <c r="AX12" s="134" t="e">
        <f ca="1">+IF(AND(ISNUMBER(OFFSET('Sanitation Data'!$H$12,0,10*ROW('Sanitation Data'!H6))),'Data Summary'!DM12="Yes"),OFFSET('Sanitation Data'!$H$12,0,10*ROW('Sanitation Data'!H6)),NA())</f>
        <v>#N/A</v>
      </c>
      <c r="AY12" s="134" t="e">
        <f ca="1">+IF(AND(ISNUMBER(OFFSET('Sanitation Data'!$H$13,0,10*ROW('Sanitation Data'!H6))),'Data Summary'!DN12="Yes"),OFFSET('Sanitation Data'!$H$13,0,10*ROW('Sanitation Data'!H6)),NA())</f>
        <v>#N/A</v>
      </c>
      <c r="AZ12" s="135" t="e">
        <f ca="1">+IF(AND(ISNUMBER(OFFSET('Hygiene Data'!$C$6,0,10*ROW('Hygiene Data'!C6))),'Data Summary'!DO12="Yes"),OFFSET('Hygiene Data'!$C$6,0,10*ROW('Hygiene Data'!C6)),NA())</f>
        <v>#N/A</v>
      </c>
      <c r="BA12" s="135" t="e">
        <f ca="1">+IF(AND(ISNUMBER(OFFSET('Hygiene Data'!$C$8,0,10*ROW('Hygiene Data'!C6))),'Data Summary'!DP12="Yes"),OFFSET('Hygiene Data'!$C$8,0,10*ROW('Hygiene Data'!C6)),NA())</f>
        <v>#N/A</v>
      </c>
      <c r="BB12" s="135" t="e">
        <f ca="1">+IF(AND(ISNUMBER(OFFSET('Hygiene Data'!$C$10,0,10*ROW('Hygiene Data'!C6))),'Data Summary'!DQ12="Yes"),OFFSET('Hygiene Data'!$C$10,0,10*ROW('Hygiene Data'!C6)),NA())</f>
        <v>#N/A</v>
      </c>
      <c r="BC12" s="135" t="e">
        <f ca="1">+IF(AND(ISNUMBER(OFFSET('Hygiene Data'!$D$6,0,10*ROW('Hygiene Data'!D6))),'Data Summary'!DR12="Yes"),OFFSET('Hygiene Data'!$D$6,0,10*ROW('Hygiene Data'!D6)),NA())</f>
        <v>#N/A</v>
      </c>
      <c r="BD12" s="135" t="e">
        <f ca="1">+IF(AND(ISNUMBER(OFFSET('Hygiene Data'!$D$8,0,10*ROW('Hygiene Data'!D6))),'Data Summary'!DS12="Yes"),OFFSET('Hygiene Data'!$D$8,0,10*ROW('Hygiene Data'!D6)),NA())</f>
        <v>#N/A</v>
      </c>
      <c r="BE12" s="135" t="e">
        <f ca="1">+IF(AND(ISNUMBER(OFFSET('Hygiene Data'!$D$10,0,10*ROW('Hygiene Data'!D6))),'Data Summary'!DT12="Yes"),OFFSET('Hygiene Data'!$D$10,0,10*ROW('Hygiene Data'!D6)),NA())</f>
        <v>#N/A</v>
      </c>
      <c r="BF12" s="135" t="e">
        <f ca="1">+IF(AND(ISNUMBER(OFFSET('Hygiene Data'!$E$6,0,10*ROW('Hygiene Data'!E6))),'Data Summary'!DU12="Yes"),OFFSET('Hygiene Data'!$E$6,0,10*ROW('Hygiene Data'!E6)),NA())</f>
        <v>#N/A</v>
      </c>
      <c r="BG12" s="135" t="e">
        <f ca="1">+IF(AND(ISNUMBER(OFFSET('Hygiene Data'!$E$8,0,10*ROW('Hygiene Data'!E6))),'Data Summary'!DV12="Yes"),OFFSET('Hygiene Data'!$E$8,0,10*ROW('Hygiene Data'!E6)),NA())</f>
        <v>#N/A</v>
      </c>
      <c r="BH12" s="135" t="e">
        <f ca="1">+IF(AND(ISNUMBER(OFFSET('Hygiene Data'!$E$10,0,10*ROW('Hygiene Data'!E6))),'Data Summary'!DW12="Yes"),OFFSET('Hygiene Data'!$E$10,0,10*ROW('Hygiene Data'!E6)),NA())</f>
        <v>#N/A</v>
      </c>
      <c r="BI12" s="135" t="e">
        <f ca="1">+IF(AND(ISNUMBER(OFFSET('Hygiene Data'!$F$6,0,10*ROW('Hygiene Data'!F6))),'Data Summary'!DX12="Yes"),OFFSET('Hygiene Data'!$F$6,0,10*ROW('Hygiene Data'!F6)),NA())</f>
        <v>#N/A</v>
      </c>
      <c r="BJ12" s="135" t="e">
        <f ca="1">+IF(AND(ISNUMBER(OFFSET('Hygiene Data'!$F$8,0,10*ROW('Hygiene Data'!F6))),'Data Summary'!DY12="Yes"),OFFSET('Hygiene Data'!$F$8,0,10*ROW('Hygiene Data'!F6)),NA())</f>
        <v>#N/A</v>
      </c>
      <c r="BK12" s="135" t="e">
        <f ca="1">+IF(AND(ISNUMBER(OFFSET('Hygiene Data'!$F$10,0,10*ROW('Hygiene Data'!F6))),'Data Summary'!DZ12="Yes"),OFFSET('Hygiene Data'!$F$10,0,10*ROW('Hygiene Data'!F6)),NA())</f>
        <v>#N/A</v>
      </c>
      <c r="BL12" s="135" t="e">
        <f ca="1">+IF(AND(ISNUMBER(OFFSET('Hygiene Data'!$G$6,0,10*ROW('Hygiene Data'!G6))),'Data Summary'!EA12="Yes"),OFFSET('Hygiene Data'!$G$6,0,10*ROW('Hygiene Data'!G6)),NA())</f>
        <v>#N/A</v>
      </c>
      <c r="BM12" s="135" t="e">
        <f ca="1">+IF(AND(ISNUMBER(OFFSET('Hygiene Data'!$G$8,0,10*ROW('Hygiene Data'!G6))),'Data Summary'!EB12="Yes"),OFFSET('Hygiene Data'!$G$8,0,10*ROW('Hygiene Data'!G6)),NA())</f>
        <v>#N/A</v>
      </c>
      <c r="BN12" s="135" t="e">
        <f ca="1">+IF(AND(ISNUMBER(OFFSET('Hygiene Data'!$G$10,0,10*ROW('Hygiene Data'!G6))),'Data Summary'!EC12="Yes"),OFFSET('Hygiene Data'!$G$10,0,10*ROW('Hygiene Data'!G6)),NA())</f>
        <v>#N/A</v>
      </c>
      <c r="BO12" s="135" t="e">
        <f ca="1">+IF(AND(ISNUMBER(OFFSET('Hygiene Data'!$H$6,0,10*ROW('Hygiene Data'!H6))),'Data Summary'!ED12="Yes"),OFFSET('Hygiene Data'!$H$6,0,10*ROW('Hygiene Data'!H6)),NA())</f>
        <v>#N/A</v>
      </c>
      <c r="BP12" s="135" t="e">
        <f ca="1">+IF(AND(ISNUMBER(OFFSET('Hygiene Data'!$H$8,0,10*ROW('Hygiene Data'!H6))),'Data Summary'!EE12="Yes"),OFFSET('Hygiene Data'!$H$8,0,10*ROW('Hygiene Data'!H6)),NA())</f>
        <v>#N/A</v>
      </c>
      <c r="BQ12" s="135" t="e">
        <f ca="1">+IF(AND(ISNUMBER(OFFSET('Hygiene Data'!$H$10,0,10*ROW('Hygiene Data'!H6))),'Data Summary'!EF12="Yes"),OFFSET('Hygiene Data'!$H$10,0,10*ROW('Hygiene Data'!H6)),NA())</f>
        <v>#N/A</v>
      </c>
    </row>
    <row r="13" spans="1:69" x14ac:dyDescent="0.2">
      <c r="A13" s="50" t="str">
        <f ca="1">+IF(OFFSET('Water Data'!$B$1,0,10*ROW('Water Data'!B7))="",NA(),OFFSET('Water Data'!$B$1,0,10*ROW('Water Data'!B7)))</f>
        <v>EMIS07</v>
      </c>
      <c r="B13" s="50" t="str">
        <f ca="1">+IF(OFFSET('Water Data'!$A$3,0,10*ROW('Water Data'!A7))="",NA(),OFFSET('Water Data'!$A$3,0,10*ROW('Water Data'!A7)))</f>
        <v>EMIS</v>
      </c>
      <c r="C13" s="50">
        <f ca="1">+IF(OFFSET('Water Data'!$C$3,0,10*ROW('Water Data'!C7))="",NA(),OFFSET('Water Data'!$C$3,0,10*ROW('Water Data'!C7)))</f>
        <v>2007</v>
      </c>
      <c r="D13" s="133">
        <f ca="1">+IF(AND(ISNUMBER(OFFSET('Water Data'!$C$5,0,10*ROW('Water Data'!C7))),'Data Summary'!BS13="Yes"),100-OFFSET('Water Data'!$C$5,0,10*ROW('Water Data'!C7)),NA())</f>
        <v>34.453081621321488</v>
      </c>
      <c r="E13" s="133">
        <f ca="1">+IF(AND(ISNUMBER(OFFSET('Water Data'!$C$7,0,10*ROW('Water Data'!C7))),'Data Summary'!BT13="Yes"),OFFSET('Water Data'!$C$7,0,10*ROW('Water Data'!C7)),NA())</f>
        <v>25.717194151397372</v>
      </c>
      <c r="F13" s="133" t="e">
        <f ca="1">+IF(AND(ISNUMBER(OFFSET('Water Data'!$C$10,0,10*ROW('Water Data'!C7))),'Data Summary'!BU13="Yes"),OFFSET('Water Data'!$C$10,0,10*ROW('Water Data'!C7)),NA())</f>
        <v>#N/A</v>
      </c>
      <c r="G13" s="133" t="e">
        <f ca="1">+IF(AND(ISNUMBER(OFFSET('Water Data'!$D$5,0,10*ROW('Water Data'!D7))),'Data Summary'!BV13="Yes"),100-OFFSET('Water Data'!$D$5,0,10*ROW('Water Data'!D7)),NA())</f>
        <v>#N/A</v>
      </c>
      <c r="H13" s="133" t="e">
        <f ca="1">+IF(AND(ISNUMBER(OFFSET('Water Data'!$D$7,0,10*ROW('Water Data'!D7))),'Data Summary'!BW13="Yes"),OFFSET('Water Data'!$D$7,0,10*ROW('Water Data'!D7)),NA())</f>
        <v>#N/A</v>
      </c>
      <c r="I13" s="133" t="e">
        <f ca="1">+IF(AND(ISNUMBER(OFFSET('Water Data'!$D$10,0,10*ROW('Water Data'!D7))),'Data Summary'!BX13="Yes"),OFFSET('Water Data'!$D$10,0,10*ROW('Water Data'!D7)),NA())</f>
        <v>#N/A</v>
      </c>
      <c r="J13" s="133" t="e">
        <f ca="1">+IF(AND(ISNUMBER(OFFSET('Water Data'!$E$5,0,10*ROW('Water Data'!E7))),'Data Summary'!BY13="Yes"),100-OFFSET('Water Data'!$E$5,0,10*ROW('Water Data'!E7)),NA())</f>
        <v>#N/A</v>
      </c>
      <c r="K13" s="133" t="e">
        <f ca="1">+IF(AND(ISNUMBER(OFFSET('Water Data'!$E$7,0,10*ROW('Water Data'!E7))),'Data Summary'!BZ13="Yes"),OFFSET('Water Data'!$E$7,0,10*ROW('Water Data'!E7)),NA())</f>
        <v>#N/A</v>
      </c>
      <c r="L13" s="133" t="e">
        <f ca="1">+IF(AND(ISNUMBER(OFFSET('Water Data'!$E$10,0,10*ROW('Water Data'!E7))),'Data Summary'!CA13="Yes"),OFFSET('Water Data'!$E$10,0,10*ROW('Water Data'!E7)),NA())</f>
        <v>#N/A</v>
      </c>
      <c r="M13" s="133" t="e">
        <f ca="1">+IF(AND(ISNUMBER(OFFSET('Water Data'!$F$5,0,10*ROW('Water Data'!F7))),'Data Summary'!CB13="Yes"),100-OFFSET('Water Data'!$F$5,0,10*ROW('Water Data'!F7)),NA())</f>
        <v>#N/A</v>
      </c>
      <c r="N13" s="133" t="e">
        <f ca="1">+IF(AND(ISNUMBER(OFFSET('Water Data'!$F$7,0,10*ROW('Water Data'!F7))),'Data Summary'!CC13="Yes"),OFFSET('Water Data'!$F$7,0,10*ROW('Water Data'!F7)),NA())</f>
        <v>#N/A</v>
      </c>
      <c r="O13" s="133" t="e">
        <f ca="1">+IF(AND(ISNUMBER(OFFSET('Water Data'!$F$10,0,10*ROW('Water Data'!F7))),'Data Summary'!CD13="Yes"),OFFSET('Water Data'!$F$10,0,10*ROW('Water Data'!F7)),NA())</f>
        <v>#N/A</v>
      </c>
      <c r="P13" s="133">
        <f ca="1">+IF(AND(ISNUMBER(OFFSET('Water Data'!$G$5,0,10*ROW('Water Data'!G7))),'Data Summary'!CE13="Yes"),100-OFFSET('Water Data'!$G$5,0,10*ROW('Water Data'!G7)),NA())</f>
        <v>33.025169409486935</v>
      </c>
      <c r="Q13" s="133">
        <f ca="1">+IF(AND(ISNUMBER(OFFSET('Water Data'!$G$7,0,10*ROW('Water Data'!G7))),'Data Summary'!CF13="Yes"),OFFSET('Water Data'!$G$7,0,10*ROW('Water Data'!G7)),NA())</f>
        <v>23.949661181026137</v>
      </c>
      <c r="R13" s="133" t="e">
        <f ca="1">+IF(AND(ISNUMBER(OFFSET('Water Data'!$G$10,0,10*ROW('Water Data'!G7))),'Data Summary'!CG13="Yes"),OFFSET('Water Data'!$G$10,0,10*ROW('Water Data'!G7)),NA())</f>
        <v>#N/A</v>
      </c>
      <c r="S13" s="133">
        <f ca="1">+IF(AND(ISNUMBER(OFFSET('Water Data'!$H$5,0,10*ROW('Water Data'!H7))),'Data Summary'!CH13="Yes"),100-OFFSET('Water Data'!$H$5,0,10*ROW('Water Data'!H7)),NA())</f>
        <v>65.441176470588232</v>
      </c>
      <c r="T13" s="133">
        <f ca="1">+IF(AND(ISNUMBER(OFFSET('Water Data'!$H$7,0,10*ROW('Water Data'!H7))),'Data Summary'!CI13="Yes"),OFFSET('Water Data'!$H$7,0,10*ROW('Water Data'!H7)),NA())</f>
        <v>64.075630252100837</v>
      </c>
      <c r="U13" s="133" t="e">
        <f ca="1">+IF(AND(ISNUMBER(OFFSET('Water Data'!$H$10,0,10*ROW('Water Data'!H7))),'Data Summary'!CJ13="Yes"),OFFSET('Water Data'!$H$10,0,10*ROW('Water Data'!H7)),NA())</f>
        <v>#N/A</v>
      </c>
      <c r="V13" s="134">
        <f ca="1">+IF(AND(ISNUMBER(OFFSET('Sanitation Data'!$C$5,0,10*ROW('Sanitation Data'!C7))),'Data Summary'!CK13="Yes"),100-OFFSET('Sanitation Data'!$C$5,0,10*ROW('Sanitation Data'!C7)),NA())</f>
        <v>90.918471219692762</v>
      </c>
      <c r="W13" s="134" t="e">
        <f ca="1">+IF(AND(ISNUMBER(OFFSET('Sanitation Data'!$C$7,0,10*ROW('Sanitation Data'!C7))),'Data Summary'!CL13="Yes"),OFFSET('Sanitation Data'!$C$7,0,10*ROW('Sanitation Data'!C7)),NA())</f>
        <v>#N/A</v>
      </c>
      <c r="X13" s="134" t="e">
        <f ca="1">+IF(AND(ISNUMBER(OFFSET('Sanitation Data'!$C$11,0,10*ROW('Sanitation Data'!C7))),'Data Summary'!CM13="Yes"),OFFSET('Sanitation Data'!$C$11,0,10*ROW('Sanitation Data'!C7)),NA())</f>
        <v>#N/A</v>
      </c>
      <c r="Y13" s="134" t="e">
        <f ca="1">+IF(AND(ISNUMBER(OFFSET('Sanitation Data'!$C$12,0,10*ROW('Sanitation Data'!C7))),'Data Summary'!CN13="Yes"),OFFSET('Sanitation Data'!$C$12,0,10*ROW('Sanitation Data'!C7)),NA())</f>
        <v>#N/A</v>
      </c>
      <c r="Z13" s="134" t="e">
        <f ca="1">+IF(AND(ISNUMBER(OFFSET('Sanitation Data'!$C$13,0,10*ROW('Sanitation Data'!C7))),'Data Summary'!CO13="Yes"),OFFSET('Sanitation Data'!$C$13,0,10*ROW('Sanitation Data'!C7)),NA())</f>
        <v>#N/A</v>
      </c>
      <c r="AA13" s="134" t="e">
        <f ca="1">+IF(AND(ISNUMBER(OFFSET('Sanitation Data'!$D$5,0,10*ROW('Sanitation Data'!D7))),'Data Summary'!CP13="Yes"),100-OFFSET('Sanitation Data'!$D$5,0,10*ROW('Sanitation Data'!D7)),NA())</f>
        <v>#N/A</v>
      </c>
      <c r="AB13" s="134" t="e">
        <f ca="1">+IF(AND(ISNUMBER(OFFSET('Sanitation Data'!$D$7,0,10*ROW('Sanitation Data'!D7))),'Data Summary'!CQ13="Yes"),OFFSET('Sanitation Data'!$D$7,0,10*ROW('Sanitation Data'!D7)),NA())</f>
        <v>#N/A</v>
      </c>
      <c r="AC13" s="134" t="e">
        <f ca="1">+IF(AND(ISNUMBER(OFFSET('Sanitation Data'!$D$11,0,10*ROW('Sanitation Data'!D7))),'Data Summary'!CR13="Yes"),OFFSET('Sanitation Data'!$D$11,0,10*ROW('Sanitation Data'!D7)),NA())</f>
        <v>#N/A</v>
      </c>
      <c r="AD13" s="134" t="e">
        <f ca="1">+IF(AND(ISNUMBER(OFFSET('Sanitation Data'!$D$12,0,10*ROW('Sanitation Data'!D7))),'Data Summary'!CS13="Yes"),OFFSET('Sanitation Data'!$D$12,0,10*ROW('Sanitation Data'!D7)),NA())</f>
        <v>#N/A</v>
      </c>
      <c r="AE13" s="134" t="e">
        <f ca="1">+IF(AND(ISNUMBER(OFFSET('Sanitation Data'!$D$13,0,10*ROW('Sanitation Data'!D7))),'Data Summary'!CT13="Yes"),OFFSET('Sanitation Data'!$D$13,0,10*ROW('Sanitation Data'!D7)),NA())</f>
        <v>#N/A</v>
      </c>
      <c r="AF13" s="134" t="e">
        <f ca="1">+IF(AND(ISNUMBER(OFFSET('Sanitation Data'!$E$5,0,10*ROW('Sanitation Data'!E7))),'Data Summary'!CU13="Yes"),100-OFFSET('Sanitation Data'!$E$5,0,10*ROW('Sanitation Data'!E7)),NA())</f>
        <v>#N/A</v>
      </c>
      <c r="AG13" s="134" t="e">
        <f ca="1">+IF(AND(ISNUMBER(OFFSET('Sanitation Data'!$E$7,0,10*ROW('Sanitation Data'!E7))),'Data Summary'!CV13="Yes"),OFFSET('Sanitation Data'!$E$7,0,10*ROW('Sanitation Data'!E7)),NA())</f>
        <v>#N/A</v>
      </c>
      <c r="AH13" s="134" t="e">
        <f ca="1">+IF(AND(ISNUMBER(OFFSET('Sanitation Data'!$E$11,0,10*ROW('Sanitation Data'!E7))),'Data Summary'!CW13="Yes"),OFFSET('Sanitation Data'!$E$11,0,10*ROW('Sanitation Data'!E7)),NA())</f>
        <v>#N/A</v>
      </c>
      <c r="AI13" s="134" t="e">
        <f ca="1">+IF(AND(ISNUMBER(OFFSET('Sanitation Data'!$E$12,0,10*ROW('Sanitation Data'!E7))),'Data Summary'!CX13="Yes"),OFFSET('Sanitation Data'!$E$12,0,10*ROW('Sanitation Data'!E7)),NA())</f>
        <v>#N/A</v>
      </c>
      <c r="AJ13" s="134" t="e">
        <f ca="1">+IF(AND(ISNUMBER(OFFSET('Sanitation Data'!$E$13,0,10*ROW('Sanitation Data'!E7))),'Data Summary'!CY13="Yes"),OFFSET('Sanitation Data'!$E$13,0,10*ROW('Sanitation Data'!E7)),NA())</f>
        <v>#N/A</v>
      </c>
      <c r="AK13" s="134" t="e">
        <f ca="1">+IF(AND(ISNUMBER(OFFSET('Sanitation Data'!$F$5,0,10*ROW('Sanitation Data'!F7))),'Data Summary'!CZ13="Yes"),100-OFFSET('Sanitation Data'!$F$5,0,10*ROW('Sanitation Data'!F7)),NA())</f>
        <v>#N/A</v>
      </c>
      <c r="AL13" s="134" t="e">
        <f ca="1">+IF(AND(ISNUMBER(OFFSET('Sanitation Data'!$F$7,0,10*ROW('Sanitation Data'!F7))),'Data Summary'!DA13="Yes"),OFFSET('Sanitation Data'!$F$7,0,10*ROW('Sanitation Data'!F7)),NA())</f>
        <v>#N/A</v>
      </c>
      <c r="AM13" s="134" t="e">
        <f ca="1">+IF(AND(ISNUMBER(OFFSET('Sanitation Data'!$F$11,0,10*ROW('Sanitation Data'!F7))),'Data Summary'!DB13="Yes"),OFFSET('Sanitation Data'!$F$11,0,10*ROW('Sanitation Data'!F7)),NA())</f>
        <v>#N/A</v>
      </c>
      <c r="AN13" s="134" t="e">
        <f ca="1">+IF(AND(ISNUMBER(OFFSET('Sanitation Data'!$F$12,0,10*ROW('Sanitation Data'!F7))),'Data Summary'!DC13="Yes"),OFFSET('Sanitation Data'!$F$12,0,10*ROW('Sanitation Data'!F7)),NA())</f>
        <v>#N/A</v>
      </c>
      <c r="AO13" s="134" t="e">
        <f ca="1">+IF(AND(ISNUMBER(OFFSET('Sanitation Data'!$F$13,0,10*ROW('Sanitation Data'!F7))),'Data Summary'!DD13="Yes"),OFFSET('Sanitation Data'!$F$13,0,10*ROW('Sanitation Data'!F7)),NA())</f>
        <v>#N/A</v>
      </c>
      <c r="AP13" s="134">
        <f ca="1">+IF(AND(ISNUMBER(OFFSET('Sanitation Data'!$G$5,0,10*ROW('Sanitation Data'!G7))),'Data Summary'!DE13="Yes"),100-OFFSET('Sanitation Data'!$G$5,0,10*ROW('Sanitation Data'!G7)),NA())</f>
        <v>90.5</v>
      </c>
      <c r="AQ13" s="134" t="e">
        <f ca="1">+IF(AND(ISNUMBER(OFFSET('Sanitation Data'!$G$7,0,10*ROW('Sanitation Data'!G7))),'Data Summary'!DF13="Yes"),OFFSET('Sanitation Data'!$G$7,0,10*ROW('Sanitation Data'!G7)),NA())</f>
        <v>#N/A</v>
      </c>
      <c r="AR13" s="134" t="e">
        <f ca="1">+IF(AND(ISNUMBER(OFFSET('Sanitation Data'!$G$11,0,10*ROW('Sanitation Data'!G7))),'Data Summary'!DG13="Yes"),OFFSET('Sanitation Data'!$G$11,0,10*ROW('Sanitation Data'!G7)),NA())</f>
        <v>#N/A</v>
      </c>
      <c r="AS13" s="134" t="e">
        <f ca="1">+IF(AND(ISNUMBER(OFFSET('Sanitation Data'!$G$12,0,10*ROW('Sanitation Data'!G7))),'Data Summary'!DH13="Yes"),OFFSET('Sanitation Data'!$G$12,0,10*ROW('Sanitation Data'!G7)),NA())</f>
        <v>#N/A</v>
      </c>
      <c r="AT13" s="134" t="e">
        <f ca="1">+IF(AND(ISNUMBER(OFFSET('Sanitation Data'!$G$13,0,10*ROW('Sanitation Data'!G7))),'Data Summary'!DI13="Yes"),OFFSET('Sanitation Data'!$G$13,0,10*ROW('Sanitation Data'!G7)),NA())</f>
        <v>#N/A</v>
      </c>
      <c r="AU13" s="134">
        <f ca="1">+IF(AND(ISNUMBER(OFFSET('Sanitation Data'!$H$5,0,10*ROW('Sanitation Data'!H7))),'Data Summary'!DJ13="Yes"),100-OFFSET('Sanitation Data'!$H$5,0,10*ROW('Sanitation Data'!H7)),NA())</f>
        <v>100</v>
      </c>
      <c r="AV13" s="134" t="e">
        <f ca="1">+IF(AND(ISNUMBER(OFFSET('Sanitation Data'!$H$7,0,10*ROW('Sanitation Data'!H7))),'Data Summary'!DK13="Yes"),OFFSET('Sanitation Data'!$H$7,0,10*ROW('Sanitation Data'!H7)),NA())</f>
        <v>#N/A</v>
      </c>
      <c r="AW13" s="134" t="e">
        <f ca="1">+IF(AND(ISNUMBER(OFFSET('Sanitation Data'!$H$11,0,10*ROW('Sanitation Data'!H7))),'Data Summary'!DL13="Yes"),OFFSET('Sanitation Data'!$H$11,0,10*ROW('Sanitation Data'!H7)),NA())</f>
        <v>#N/A</v>
      </c>
      <c r="AX13" s="134" t="e">
        <f ca="1">+IF(AND(ISNUMBER(OFFSET('Sanitation Data'!$H$12,0,10*ROW('Sanitation Data'!H7))),'Data Summary'!DM13="Yes"),OFFSET('Sanitation Data'!$H$12,0,10*ROW('Sanitation Data'!H7)),NA())</f>
        <v>#N/A</v>
      </c>
      <c r="AY13" s="134" t="e">
        <f ca="1">+IF(AND(ISNUMBER(OFFSET('Sanitation Data'!$H$13,0,10*ROW('Sanitation Data'!H7))),'Data Summary'!DN13="Yes"),OFFSET('Sanitation Data'!$H$13,0,10*ROW('Sanitation Data'!H7)),NA())</f>
        <v>#N/A</v>
      </c>
      <c r="AZ13" s="135" t="e">
        <f ca="1">+IF(AND(ISNUMBER(OFFSET('Hygiene Data'!$C$6,0,10*ROW('Hygiene Data'!C7))),'Data Summary'!DO13="Yes"),OFFSET('Hygiene Data'!$C$6,0,10*ROW('Hygiene Data'!C7)),NA())</f>
        <v>#N/A</v>
      </c>
      <c r="BA13" s="135" t="e">
        <f ca="1">+IF(AND(ISNUMBER(OFFSET('Hygiene Data'!$C$8,0,10*ROW('Hygiene Data'!C7))),'Data Summary'!DP13="Yes"),OFFSET('Hygiene Data'!$C$8,0,10*ROW('Hygiene Data'!C7)),NA())</f>
        <v>#N/A</v>
      </c>
      <c r="BB13" s="135" t="e">
        <f ca="1">+IF(AND(ISNUMBER(OFFSET('Hygiene Data'!$C$10,0,10*ROW('Hygiene Data'!C7))),'Data Summary'!DQ13="Yes"),OFFSET('Hygiene Data'!$C$10,0,10*ROW('Hygiene Data'!C7)),NA())</f>
        <v>#N/A</v>
      </c>
      <c r="BC13" s="135" t="e">
        <f ca="1">+IF(AND(ISNUMBER(OFFSET('Hygiene Data'!$D$6,0,10*ROW('Hygiene Data'!D7))),'Data Summary'!DR13="Yes"),OFFSET('Hygiene Data'!$D$6,0,10*ROW('Hygiene Data'!D7)),NA())</f>
        <v>#N/A</v>
      </c>
      <c r="BD13" s="135" t="e">
        <f ca="1">+IF(AND(ISNUMBER(OFFSET('Hygiene Data'!$D$8,0,10*ROW('Hygiene Data'!D7))),'Data Summary'!DS13="Yes"),OFFSET('Hygiene Data'!$D$8,0,10*ROW('Hygiene Data'!D7)),NA())</f>
        <v>#N/A</v>
      </c>
      <c r="BE13" s="135" t="e">
        <f ca="1">+IF(AND(ISNUMBER(OFFSET('Hygiene Data'!$D$10,0,10*ROW('Hygiene Data'!D7))),'Data Summary'!DT13="Yes"),OFFSET('Hygiene Data'!$D$10,0,10*ROW('Hygiene Data'!D7)),NA())</f>
        <v>#N/A</v>
      </c>
      <c r="BF13" s="135" t="e">
        <f ca="1">+IF(AND(ISNUMBER(OFFSET('Hygiene Data'!$E$6,0,10*ROW('Hygiene Data'!E7))),'Data Summary'!DU13="Yes"),OFFSET('Hygiene Data'!$E$6,0,10*ROW('Hygiene Data'!E7)),NA())</f>
        <v>#N/A</v>
      </c>
      <c r="BG13" s="135" t="e">
        <f ca="1">+IF(AND(ISNUMBER(OFFSET('Hygiene Data'!$E$8,0,10*ROW('Hygiene Data'!E7))),'Data Summary'!DV13="Yes"),OFFSET('Hygiene Data'!$E$8,0,10*ROW('Hygiene Data'!E7)),NA())</f>
        <v>#N/A</v>
      </c>
      <c r="BH13" s="135" t="e">
        <f ca="1">+IF(AND(ISNUMBER(OFFSET('Hygiene Data'!$E$10,0,10*ROW('Hygiene Data'!E7))),'Data Summary'!DW13="Yes"),OFFSET('Hygiene Data'!$E$10,0,10*ROW('Hygiene Data'!E7)),NA())</f>
        <v>#N/A</v>
      </c>
      <c r="BI13" s="135" t="e">
        <f ca="1">+IF(AND(ISNUMBER(OFFSET('Hygiene Data'!$F$6,0,10*ROW('Hygiene Data'!F7))),'Data Summary'!DX13="Yes"),OFFSET('Hygiene Data'!$F$6,0,10*ROW('Hygiene Data'!F7)),NA())</f>
        <v>#N/A</v>
      </c>
      <c r="BJ13" s="135" t="e">
        <f ca="1">+IF(AND(ISNUMBER(OFFSET('Hygiene Data'!$F$8,0,10*ROW('Hygiene Data'!F7))),'Data Summary'!DY13="Yes"),OFFSET('Hygiene Data'!$F$8,0,10*ROW('Hygiene Data'!F7)),NA())</f>
        <v>#N/A</v>
      </c>
      <c r="BK13" s="135" t="e">
        <f ca="1">+IF(AND(ISNUMBER(OFFSET('Hygiene Data'!$F$10,0,10*ROW('Hygiene Data'!F7))),'Data Summary'!DZ13="Yes"),OFFSET('Hygiene Data'!$F$10,0,10*ROW('Hygiene Data'!F7)),NA())</f>
        <v>#N/A</v>
      </c>
      <c r="BL13" s="135" t="e">
        <f ca="1">+IF(AND(ISNUMBER(OFFSET('Hygiene Data'!$G$6,0,10*ROW('Hygiene Data'!G7))),'Data Summary'!EA13="Yes"),OFFSET('Hygiene Data'!$G$6,0,10*ROW('Hygiene Data'!G7)),NA())</f>
        <v>#N/A</v>
      </c>
      <c r="BM13" s="135" t="e">
        <f ca="1">+IF(AND(ISNUMBER(OFFSET('Hygiene Data'!$G$8,0,10*ROW('Hygiene Data'!G7))),'Data Summary'!EB13="Yes"),OFFSET('Hygiene Data'!$G$8,0,10*ROW('Hygiene Data'!G7)),NA())</f>
        <v>#N/A</v>
      </c>
      <c r="BN13" s="135" t="e">
        <f ca="1">+IF(AND(ISNUMBER(OFFSET('Hygiene Data'!$G$10,0,10*ROW('Hygiene Data'!G7))),'Data Summary'!EC13="Yes"),OFFSET('Hygiene Data'!$G$10,0,10*ROW('Hygiene Data'!G7)),NA())</f>
        <v>#N/A</v>
      </c>
      <c r="BO13" s="135" t="e">
        <f ca="1">+IF(AND(ISNUMBER(OFFSET('Hygiene Data'!$H$6,0,10*ROW('Hygiene Data'!H7))),'Data Summary'!ED13="Yes"),OFFSET('Hygiene Data'!$H$6,0,10*ROW('Hygiene Data'!H7)),NA())</f>
        <v>#N/A</v>
      </c>
      <c r="BP13" s="135" t="e">
        <f ca="1">+IF(AND(ISNUMBER(OFFSET('Hygiene Data'!$H$8,0,10*ROW('Hygiene Data'!H7))),'Data Summary'!EE13="Yes"),OFFSET('Hygiene Data'!$H$8,0,10*ROW('Hygiene Data'!H7)),NA())</f>
        <v>#N/A</v>
      </c>
      <c r="BQ13" s="135" t="e">
        <f ca="1">+IF(AND(ISNUMBER(OFFSET('Hygiene Data'!$H$10,0,10*ROW('Hygiene Data'!H7))),'Data Summary'!EF13="Yes"),OFFSET('Hygiene Data'!$H$10,0,10*ROW('Hygiene Data'!H7)),NA())</f>
        <v>#N/A</v>
      </c>
    </row>
    <row r="14" spans="1:69" x14ac:dyDescent="0.2">
      <c r="A14" s="50" t="str">
        <f ca="1">+IF(OFFSET('Water Data'!$B$1,0,10*ROW('Water Data'!B8))="",NA(),OFFSET('Water Data'!$B$1,0,10*ROW('Water Data'!B8)))</f>
        <v>EMIS08</v>
      </c>
      <c r="B14" s="50" t="str">
        <f ca="1">+IF(OFFSET('Water Data'!$A$3,0,10*ROW('Water Data'!A8))="",NA(),OFFSET('Water Data'!$A$3,0,10*ROW('Water Data'!A8)))</f>
        <v>EMIS</v>
      </c>
      <c r="C14" s="50">
        <f ca="1">+IF(OFFSET('Water Data'!$C$3,0,10*ROW('Water Data'!C8))="",NA(),OFFSET('Water Data'!$C$3,0,10*ROW('Water Data'!C8)))</f>
        <v>2008</v>
      </c>
      <c r="D14" s="133">
        <f ca="1">+IF(AND(ISNUMBER(OFFSET('Water Data'!$C$5,0,10*ROW('Water Data'!C8))),'Data Summary'!BS14="Yes"),100-OFFSET('Water Data'!$C$5,0,10*ROW('Water Data'!C8)),NA())</f>
        <v>33.885683891821117</v>
      </c>
      <c r="E14" s="133">
        <f ca="1">+IF(AND(ISNUMBER(OFFSET('Water Data'!$C$7,0,10*ROW('Water Data'!C8))),'Data Summary'!BT14="Yes"),OFFSET('Water Data'!$C$7,0,10*ROW('Water Data'!C8)),NA())</f>
        <v>25.602471257313532</v>
      </c>
      <c r="F14" s="133" t="e">
        <f ca="1">+IF(AND(ISNUMBER(OFFSET('Water Data'!$C$10,0,10*ROW('Water Data'!C8))),'Data Summary'!BU14="Yes"),OFFSET('Water Data'!$C$10,0,10*ROW('Water Data'!C8)),NA())</f>
        <v>#N/A</v>
      </c>
      <c r="G14" s="133" t="e">
        <f ca="1">+IF(AND(ISNUMBER(OFFSET('Water Data'!$D$5,0,10*ROW('Water Data'!D8))),'Data Summary'!BV14="Yes"),100-OFFSET('Water Data'!$D$5,0,10*ROW('Water Data'!D8)),NA())</f>
        <v>#N/A</v>
      </c>
      <c r="H14" s="133" t="e">
        <f ca="1">+IF(AND(ISNUMBER(OFFSET('Water Data'!$D$7,0,10*ROW('Water Data'!D8))),'Data Summary'!BW14="Yes"),OFFSET('Water Data'!$D$7,0,10*ROW('Water Data'!D8)),NA())</f>
        <v>#N/A</v>
      </c>
      <c r="I14" s="133" t="e">
        <f ca="1">+IF(AND(ISNUMBER(OFFSET('Water Data'!$D$10,0,10*ROW('Water Data'!D8))),'Data Summary'!BX14="Yes"),OFFSET('Water Data'!$D$10,0,10*ROW('Water Data'!D8)),NA())</f>
        <v>#N/A</v>
      </c>
      <c r="J14" s="133" t="e">
        <f ca="1">+IF(AND(ISNUMBER(OFFSET('Water Data'!$E$5,0,10*ROW('Water Data'!E8))),'Data Summary'!BY14="Yes"),100-OFFSET('Water Data'!$E$5,0,10*ROW('Water Data'!E8)),NA())</f>
        <v>#N/A</v>
      </c>
      <c r="K14" s="133" t="e">
        <f ca="1">+IF(AND(ISNUMBER(OFFSET('Water Data'!$E$7,0,10*ROW('Water Data'!E8))),'Data Summary'!BZ14="Yes"),OFFSET('Water Data'!$E$7,0,10*ROW('Water Data'!E8)),NA())</f>
        <v>#N/A</v>
      </c>
      <c r="L14" s="133" t="e">
        <f ca="1">+IF(AND(ISNUMBER(OFFSET('Water Data'!$E$10,0,10*ROW('Water Data'!E8))),'Data Summary'!CA14="Yes"),OFFSET('Water Data'!$E$10,0,10*ROW('Water Data'!E8)),NA())</f>
        <v>#N/A</v>
      </c>
      <c r="M14" s="133" t="e">
        <f ca="1">+IF(AND(ISNUMBER(OFFSET('Water Data'!$F$5,0,10*ROW('Water Data'!F8))),'Data Summary'!CB14="Yes"),100-OFFSET('Water Data'!$F$5,0,10*ROW('Water Data'!F8)),NA())</f>
        <v>#N/A</v>
      </c>
      <c r="N14" s="133" t="e">
        <f ca="1">+IF(AND(ISNUMBER(OFFSET('Water Data'!$F$7,0,10*ROW('Water Data'!F8))),'Data Summary'!CC14="Yes"),OFFSET('Water Data'!$F$7,0,10*ROW('Water Data'!F8)),NA())</f>
        <v>#N/A</v>
      </c>
      <c r="O14" s="133" t="e">
        <f ca="1">+IF(AND(ISNUMBER(OFFSET('Water Data'!$F$10,0,10*ROW('Water Data'!F8))),'Data Summary'!CD14="Yes"),OFFSET('Water Data'!$F$10,0,10*ROW('Water Data'!F8)),NA())</f>
        <v>#N/A</v>
      </c>
      <c r="P14" s="133">
        <f ca="1">+IF(AND(ISNUMBER(OFFSET('Water Data'!$G$5,0,10*ROW('Water Data'!G8))),'Data Summary'!CE14="Yes"),100-OFFSET('Water Data'!$G$5,0,10*ROW('Water Data'!G8)),NA())</f>
        <v>32.302817504496019</v>
      </c>
      <c r="Q14" s="133">
        <f ca="1">+IF(AND(ISNUMBER(OFFSET('Water Data'!$G$7,0,10*ROW('Water Data'!G8))),'Data Summary'!CF14="Yes"),OFFSET('Water Data'!$G$7,0,10*ROW('Water Data'!G8)),NA())</f>
        <v>23.816048642630815</v>
      </c>
      <c r="R14" s="133" t="e">
        <f ca="1">+IF(AND(ISNUMBER(OFFSET('Water Data'!$G$10,0,10*ROW('Water Data'!G8))),'Data Summary'!CG14="Yes"),OFFSET('Water Data'!$G$10,0,10*ROW('Water Data'!G8)),NA())</f>
        <v>#N/A</v>
      </c>
      <c r="S14" s="133">
        <f ca="1">+IF(AND(ISNUMBER(OFFSET('Water Data'!$H$5,0,10*ROW('Water Data'!H8))),'Data Summary'!CH14="Yes"),100-OFFSET('Water Data'!$H$5,0,10*ROW('Water Data'!H8)),NA())</f>
        <v>67.893284268629245</v>
      </c>
      <c r="T14" s="133">
        <f ca="1">+IF(AND(ISNUMBER(OFFSET('Water Data'!$H$7,0,10*ROW('Water Data'!H8))),'Data Summary'!CI14="Yes"),OFFSET('Water Data'!$H$7,0,10*ROW('Water Data'!H8)),NA())</f>
        <v>63.983440662373503</v>
      </c>
      <c r="U14" s="133" t="e">
        <f ca="1">+IF(AND(ISNUMBER(OFFSET('Water Data'!$H$10,0,10*ROW('Water Data'!H8))),'Data Summary'!CJ14="Yes"),OFFSET('Water Data'!$H$10,0,10*ROW('Water Data'!H8)),NA())</f>
        <v>#N/A</v>
      </c>
      <c r="V14" s="134">
        <f ca="1">+IF(AND(ISNUMBER(OFFSET('Sanitation Data'!$C$5,0,10*ROW('Sanitation Data'!C8))),'Data Summary'!CK14="Yes"),100-OFFSET('Sanitation Data'!$C$5,0,10*ROW('Sanitation Data'!C8)),NA())</f>
        <v>91.018059817519742</v>
      </c>
      <c r="W14" s="134" t="e">
        <f ca="1">+IF(AND(ISNUMBER(OFFSET('Sanitation Data'!$C$7,0,10*ROW('Sanitation Data'!C8))),'Data Summary'!CL14="Yes"),OFFSET('Sanitation Data'!$C$7,0,10*ROW('Sanitation Data'!C8)),NA())</f>
        <v>#N/A</v>
      </c>
      <c r="X14" s="134" t="e">
        <f ca="1">+IF(AND(ISNUMBER(OFFSET('Sanitation Data'!$C$11,0,10*ROW('Sanitation Data'!C8))),'Data Summary'!CM14="Yes"),OFFSET('Sanitation Data'!$C$11,0,10*ROW('Sanitation Data'!C8)),NA())</f>
        <v>#N/A</v>
      </c>
      <c r="Y14" s="134" t="e">
        <f ca="1">+IF(AND(ISNUMBER(OFFSET('Sanitation Data'!$C$12,0,10*ROW('Sanitation Data'!C8))),'Data Summary'!CN14="Yes"),OFFSET('Sanitation Data'!$C$12,0,10*ROW('Sanitation Data'!C8)),NA())</f>
        <v>#N/A</v>
      </c>
      <c r="Z14" s="134" t="e">
        <f ca="1">+IF(AND(ISNUMBER(OFFSET('Sanitation Data'!$C$13,0,10*ROW('Sanitation Data'!C8))),'Data Summary'!CO14="Yes"),OFFSET('Sanitation Data'!$C$13,0,10*ROW('Sanitation Data'!C8)),NA())</f>
        <v>#N/A</v>
      </c>
      <c r="AA14" s="134" t="e">
        <f ca="1">+IF(AND(ISNUMBER(OFFSET('Sanitation Data'!$D$5,0,10*ROW('Sanitation Data'!D8))),'Data Summary'!CP14="Yes"),100-OFFSET('Sanitation Data'!$D$5,0,10*ROW('Sanitation Data'!D8)),NA())</f>
        <v>#N/A</v>
      </c>
      <c r="AB14" s="134" t="e">
        <f ca="1">+IF(AND(ISNUMBER(OFFSET('Sanitation Data'!$D$7,0,10*ROW('Sanitation Data'!D8))),'Data Summary'!CQ14="Yes"),OFFSET('Sanitation Data'!$D$7,0,10*ROW('Sanitation Data'!D8)),NA())</f>
        <v>#N/A</v>
      </c>
      <c r="AC14" s="134" t="e">
        <f ca="1">+IF(AND(ISNUMBER(OFFSET('Sanitation Data'!$D$11,0,10*ROW('Sanitation Data'!D8))),'Data Summary'!CR14="Yes"),OFFSET('Sanitation Data'!$D$11,0,10*ROW('Sanitation Data'!D8)),NA())</f>
        <v>#N/A</v>
      </c>
      <c r="AD14" s="134" t="e">
        <f ca="1">+IF(AND(ISNUMBER(OFFSET('Sanitation Data'!$D$12,0,10*ROW('Sanitation Data'!D8))),'Data Summary'!CS14="Yes"),OFFSET('Sanitation Data'!$D$12,0,10*ROW('Sanitation Data'!D8)),NA())</f>
        <v>#N/A</v>
      </c>
      <c r="AE14" s="134" t="e">
        <f ca="1">+IF(AND(ISNUMBER(OFFSET('Sanitation Data'!$D$13,0,10*ROW('Sanitation Data'!D8))),'Data Summary'!CT14="Yes"),OFFSET('Sanitation Data'!$D$13,0,10*ROW('Sanitation Data'!D8)),NA())</f>
        <v>#N/A</v>
      </c>
      <c r="AF14" s="134" t="e">
        <f ca="1">+IF(AND(ISNUMBER(OFFSET('Sanitation Data'!$E$5,0,10*ROW('Sanitation Data'!E8))),'Data Summary'!CU14="Yes"),100-OFFSET('Sanitation Data'!$E$5,0,10*ROW('Sanitation Data'!E8)),NA())</f>
        <v>#N/A</v>
      </c>
      <c r="AG14" s="134" t="e">
        <f ca="1">+IF(AND(ISNUMBER(OFFSET('Sanitation Data'!$E$7,0,10*ROW('Sanitation Data'!E8))),'Data Summary'!CV14="Yes"),OFFSET('Sanitation Data'!$E$7,0,10*ROW('Sanitation Data'!E8)),NA())</f>
        <v>#N/A</v>
      </c>
      <c r="AH14" s="134" t="e">
        <f ca="1">+IF(AND(ISNUMBER(OFFSET('Sanitation Data'!$E$11,0,10*ROW('Sanitation Data'!E8))),'Data Summary'!CW14="Yes"),OFFSET('Sanitation Data'!$E$11,0,10*ROW('Sanitation Data'!E8)),NA())</f>
        <v>#N/A</v>
      </c>
      <c r="AI14" s="134" t="e">
        <f ca="1">+IF(AND(ISNUMBER(OFFSET('Sanitation Data'!$E$12,0,10*ROW('Sanitation Data'!E8))),'Data Summary'!CX14="Yes"),OFFSET('Sanitation Data'!$E$12,0,10*ROW('Sanitation Data'!E8)),NA())</f>
        <v>#N/A</v>
      </c>
      <c r="AJ14" s="134" t="e">
        <f ca="1">+IF(AND(ISNUMBER(OFFSET('Sanitation Data'!$E$13,0,10*ROW('Sanitation Data'!E8))),'Data Summary'!CY14="Yes"),OFFSET('Sanitation Data'!$E$13,0,10*ROW('Sanitation Data'!E8)),NA())</f>
        <v>#N/A</v>
      </c>
      <c r="AK14" s="134" t="e">
        <f ca="1">+IF(AND(ISNUMBER(OFFSET('Sanitation Data'!$F$5,0,10*ROW('Sanitation Data'!F8))),'Data Summary'!CZ14="Yes"),100-OFFSET('Sanitation Data'!$F$5,0,10*ROW('Sanitation Data'!F8)),NA())</f>
        <v>#N/A</v>
      </c>
      <c r="AL14" s="134" t="e">
        <f ca="1">+IF(AND(ISNUMBER(OFFSET('Sanitation Data'!$F$7,0,10*ROW('Sanitation Data'!F8))),'Data Summary'!DA14="Yes"),OFFSET('Sanitation Data'!$F$7,0,10*ROW('Sanitation Data'!F8)),NA())</f>
        <v>#N/A</v>
      </c>
      <c r="AM14" s="134" t="e">
        <f ca="1">+IF(AND(ISNUMBER(OFFSET('Sanitation Data'!$F$11,0,10*ROW('Sanitation Data'!F8))),'Data Summary'!DB14="Yes"),OFFSET('Sanitation Data'!$F$11,0,10*ROW('Sanitation Data'!F8)),NA())</f>
        <v>#N/A</v>
      </c>
      <c r="AN14" s="134" t="e">
        <f ca="1">+IF(AND(ISNUMBER(OFFSET('Sanitation Data'!$F$12,0,10*ROW('Sanitation Data'!F8))),'Data Summary'!DC14="Yes"),OFFSET('Sanitation Data'!$F$12,0,10*ROW('Sanitation Data'!F8)),NA())</f>
        <v>#N/A</v>
      </c>
      <c r="AO14" s="134" t="e">
        <f ca="1">+IF(AND(ISNUMBER(OFFSET('Sanitation Data'!$F$13,0,10*ROW('Sanitation Data'!F8))),'Data Summary'!DD14="Yes"),OFFSET('Sanitation Data'!$F$13,0,10*ROW('Sanitation Data'!F8)),NA())</f>
        <v>#N/A</v>
      </c>
      <c r="AP14" s="134">
        <f ca="1">+IF(AND(ISNUMBER(OFFSET('Sanitation Data'!$G$5,0,10*ROW('Sanitation Data'!G8))),'Data Summary'!DE14="Yes"),100-OFFSET('Sanitation Data'!$G$5,0,10*ROW('Sanitation Data'!G8)),NA())</f>
        <v>90.6</v>
      </c>
      <c r="AQ14" s="134" t="e">
        <f ca="1">+IF(AND(ISNUMBER(OFFSET('Sanitation Data'!$G$7,0,10*ROW('Sanitation Data'!G8))),'Data Summary'!DF14="Yes"),OFFSET('Sanitation Data'!$G$7,0,10*ROW('Sanitation Data'!G8)),NA())</f>
        <v>#N/A</v>
      </c>
      <c r="AR14" s="134" t="e">
        <f ca="1">+IF(AND(ISNUMBER(OFFSET('Sanitation Data'!$G$11,0,10*ROW('Sanitation Data'!G8))),'Data Summary'!DG14="Yes"),OFFSET('Sanitation Data'!$G$11,0,10*ROW('Sanitation Data'!G8)),NA())</f>
        <v>#N/A</v>
      </c>
      <c r="AS14" s="134" t="e">
        <f ca="1">+IF(AND(ISNUMBER(OFFSET('Sanitation Data'!$G$12,0,10*ROW('Sanitation Data'!G8))),'Data Summary'!DH14="Yes"),OFFSET('Sanitation Data'!$G$12,0,10*ROW('Sanitation Data'!G8)),NA())</f>
        <v>#N/A</v>
      </c>
      <c r="AT14" s="134" t="e">
        <f ca="1">+IF(AND(ISNUMBER(OFFSET('Sanitation Data'!$G$13,0,10*ROW('Sanitation Data'!G8))),'Data Summary'!DI14="Yes"),OFFSET('Sanitation Data'!$G$13,0,10*ROW('Sanitation Data'!G8)),NA())</f>
        <v>#N/A</v>
      </c>
      <c r="AU14" s="134">
        <f ca="1">+IF(AND(ISNUMBER(OFFSET('Sanitation Data'!$H$5,0,10*ROW('Sanitation Data'!H8))),'Data Summary'!DJ14="Yes"),100-OFFSET('Sanitation Data'!$H$5,0,10*ROW('Sanitation Data'!H8)),NA())</f>
        <v>100</v>
      </c>
      <c r="AV14" s="134" t="e">
        <f ca="1">+IF(AND(ISNUMBER(OFFSET('Sanitation Data'!$H$7,0,10*ROW('Sanitation Data'!H8))),'Data Summary'!DK14="Yes"),OFFSET('Sanitation Data'!$H$7,0,10*ROW('Sanitation Data'!H8)),NA())</f>
        <v>#N/A</v>
      </c>
      <c r="AW14" s="134" t="e">
        <f ca="1">+IF(AND(ISNUMBER(OFFSET('Sanitation Data'!$H$11,0,10*ROW('Sanitation Data'!H8))),'Data Summary'!DL14="Yes"),OFFSET('Sanitation Data'!$H$11,0,10*ROW('Sanitation Data'!H8)),NA())</f>
        <v>#N/A</v>
      </c>
      <c r="AX14" s="134" t="e">
        <f ca="1">+IF(AND(ISNUMBER(OFFSET('Sanitation Data'!$H$12,0,10*ROW('Sanitation Data'!H8))),'Data Summary'!DM14="Yes"),OFFSET('Sanitation Data'!$H$12,0,10*ROW('Sanitation Data'!H8)),NA())</f>
        <v>#N/A</v>
      </c>
      <c r="AY14" s="134" t="e">
        <f ca="1">+IF(AND(ISNUMBER(OFFSET('Sanitation Data'!$H$13,0,10*ROW('Sanitation Data'!H8))),'Data Summary'!DN14="Yes"),OFFSET('Sanitation Data'!$H$13,0,10*ROW('Sanitation Data'!H8)),NA())</f>
        <v>#N/A</v>
      </c>
      <c r="AZ14" s="135" t="e">
        <f ca="1">+IF(AND(ISNUMBER(OFFSET('Hygiene Data'!$C$6,0,10*ROW('Hygiene Data'!C8))),'Data Summary'!DO14="Yes"),OFFSET('Hygiene Data'!$C$6,0,10*ROW('Hygiene Data'!C8)),NA())</f>
        <v>#N/A</v>
      </c>
      <c r="BA14" s="135" t="e">
        <f ca="1">+IF(AND(ISNUMBER(OFFSET('Hygiene Data'!$C$8,0,10*ROW('Hygiene Data'!C8))),'Data Summary'!DP14="Yes"),OFFSET('Hygiene Data'!$C$8,0,10*ROW('Hygiene Data'!C8)),NA())</f>
        <v>#N/A</v>
      </c>
      <c r="BB14" s="135" t="e">
        <f ca="1">+IF(AND(ISNUMBER(OFFSET('Hygiene Data'!$C$10,0,10*ROW('Hygiene Data'!C8))),'Data Summary'!DQ14="Yes"),OFFSET('Hygiene Data'!$C$10,0,10*ROW('Hygiene Data'!C8)),NA())</f>
        <v>#N/A</v>
      </c>
      <c r="BC14" s="135" t="e">
        <f ca="1">+IF(AND(ISNUMBER(OFFSET('Hygiene Data'!$D$6,0,10*ROW('Hygiene Data'!D8))),'Data Summary'!DR14="Yes"),OFFSET('Hygiene Data'!$D$6,0,10*ROW('Hygiene Data'!D8)),NA())</f>
        <v>#N/A</v>
      </c>
      <c r="BD14" s="135" t="e">
        <f ca="1">+IF(AND(ISNUMBER(OFFSET('Hygiene Data'!$D$8,0,10*ROW('Hygiene Data'!D8))),'Data Summary'!DS14="Yes"),OFFSET('Hygiene Data'!$D$8,0,10*ROW('Hygiene Data'!D8)),NA())</f>
        <v>#N/A</v>
      </c>
      <c r="BE14" s="135" t="e">
        <f ca="1">+IF(AND(ISNUMBER(OFFSET('Hygiene Data'!$D$10,0,10*ROW('Hygiene Data'!D8))),'Data Summary'!DT14="Yes"),OFFSET('Hygiene Data'!$D$10,0,10*ROW('Hygiene Data'!D8)),NA())</f>
        <v>#N/A</v>
      </c>
      <c r="BF14" s="135" t="e">
        <f ca="1">+IF(AND(ISNUMBER(OFFSET('Hygiene Data'!$E$6,0,10*ROW('Hygiene Data'!E8))),'Data Summary'!DU14="Yes"),OFFSET('Hygiene Data'!$E$6,0,10*ROW('Hygiene Data'!E8)),NA())</f>
        <v>#N/A</v>
      </c>
      <c r="BG14" s="135" t="e">
        <f ca="1">+IF(AND(ISNUMBER(OFFSET('Hygiene Data'!$E$8,0,10*ROW('Hygiene Data'!E8))),'Data Summary'!DV14="Yes"),OFFSET('Hygiene Data'!$E$8,0,10*ROW('Hygiene Data'!E8)),NA())</f>
        <v>#N/A</v>
      </c>
      <c r="BH14" s="135" t="e">
        <f ca="1">+IF(AND(ISNUMBER(OFFSET('Hygiene Data'!$E$10,0,10*ROW('Hygiene Data'!E8))),'Data Summary'!DW14="Yes"),OFFSET('Hygiene Data'!$E$10,0,10*ROW('Hygiene Data'!E8)),NA())</f>
        <v>#N/A</v>
      </c>
      <c r="BI14" s="135" t="e">
        <f ca="1">+IF(AND(ISNUMBER(OFFSET('Hygiene Data'!$F$6,0,10*ROW('Hygiene Data'!F8))),'Data Summary'!DX14="Yes"),OFFSET('Hygiene Data'!$F$6,0,10*ROW('Hygiene Data'!F8)),NA())</f>
        <v>#N/A</v>
      </c>
      <c r="BJ14" s="135" t="e">
        <f ca="1">+IF(AND(ISNUMBER(OFFSET('Hygiene Data'!$F$8,0,10*ROW('Hygiene Data'!F8))),'Data Summary'!DY14="Yes"),OFFSET('Hygiene Data'!$F$8,0,10*ROW('Hygiene Data'!F8)),NA())</f>
        <v>#N/A</v>
      </c>
      <c r="BK14" s="135" t="e">
        <f ca="1">+IF(AND(ISNUMBER(OFFSET('Hygiene Data'!$F$10,0,10*ROW('Hygiene Data'!F8))),'Data Summary'!DZ14="Yes"),OFFSET('Hygiene Data'!$F$10,0,10*ROW('Hygiene Data'!F8)),NA())</f>
        <v>#N/A</v>
      </c>
      <c r="BL14" s="135" t="e">
        <f ca="1">+IF(AND(ISNUMBER(OFFSET('Hygiene Data'!$G$6,0,10*ROW('Hygiene Data'!G8))),'Data Summary'!EA14="Yes"),OFFSET('Hygiene Data'!$G$6,0,10*ROW('Hygiene Data'!G8)),NA())</f>
        <v>#N/A</v>
      </c>
      <c r="BM14" s="135" t="e">
        <f ca="1">+IF(AND(ISNUMBER(OFFSET('Hygiene Data'!$G$8,0,10*ROW('Hygiene Data'!G8))),'Data Summary'!EB14="Yes"),OFFSET('Hygiene Data'!$G$8,0,10*ROW('Hygiene Data'!G8)),NA())</f>
        <v>#N/A</v>
      </c>
      <c r="BN14" s="135" t="e">
        <f ca="1">+IF(AND(ISNUMBER(OFFSET('Hygiene Data'!$G$10,0,10*ROW('Hygiene Data'!G8))),'Data Summary'!EC14="Yes"),OFFSET('Hygiene Data'!$G$10,0,10*ROW('Hygiene Data'!G8)),NA())</f>
        <v>#N/A</v>
      </c>
      <c r="BO14" s="135" t="e">
        <f ca="1">+IF(AND(ISNUMBER(OFFSET('Hygiene Data'!$H$6,0,10*ROW('Hygiene Data'!H8))),'Data Summary'!ED14="Yes"),OFFSET('Hygiene Data'!$H$6,0,10*ROW('Hygiene Data'!H8)),NA())</f>
        <v>#N/A</v>
      </c>
      <c r="BP14" s="135" t="e">
        <f ca="1">+IF(AND(ISNUMBER(OFFSET('Hygiene Data'!$H$8,0,10*ROW('Hygiene Data'!H8))),'Data Summary'!EE14="Yes"),OFFSET('Hygiene Data'!$H$8,0,10*ROW('Hygiene Data'!H8)),NA())</f>
        <v>#N/A</v>
      </c>
      <c r="BQ14" s="135" t="e">
        <f ca="1">+IF(AND(ISNUMBER(OFFSET('Hygiene Data'!$H$10,0,10*ROW('Hygiene Data'!H8))),'Data Summary'!EF14="Yes"),OFFSET('Hygiene Data'!$H$10,0,10*ROW('Hygiene Data'!H8)),NA())</f>
        <v>#N/A</v>
      </c>
    </row>
    <row r="15" spans="1:69" x14ac:dyDescent="0.2">
      <c r="A15" s="50" t="str">
        <f ca="1">+IF(OFFSET('Water Data'!$B$1,0,10*ROW('Water Data'!B9))="",NA(),OFFSET('Water Data'!$B$1,0,10*ROW('Water Data'!B9)))</f>
        <v>EMIS09</v>
      </c>
      <c r="B15" s="50" t="str">
        <f ca="1">+IF(OFFSET('Water Data'!$A$3,0,10*ROW('Water Data'!A9))="",NA(),OFFSET('Water Data'!$A$3,0,10*ROW('Water Data'!A9)))</f>
        <v>EMIS</v>
      </c>
      <c r="C15" s="50">
        <f ca="1">+IF(OFFSET('Water Data'!$C$3,0,10*ROW('Water Data'!C9))="",NA(),OFFSET('Water Data'!$C$3,0,10*ROW('Water Data'!C9)))</f>
        <v>2009</v>
      </c>
      <c r="D15" s="133">
        <f ca="1">+IF(AND(ISNUMBER(OFFSET('Water Data'!$C$5,0,10*ROW('Water Data'!C9))),'Data Summary'!BS15="Yes"),100-OFFSET('Water Data'!$C$5,0,10*ROW('Water Data'!C9)),NA())</f>
        <v>35.768109356658712</v>
      </c>
      <c r="E15" s="133">
        <f ca="1">+IF(AND(ISNUMBER(OFFSET('Water Data'!$C$7,0,10*ROW('Water Data'!C9))),'Data Summary'!BT15="Yes"),OFFSET('Water Data'!$C$7,0,10*ROW('Water Data'!C9)),NA())</f>
        <v>24.908175243288277</v>
      </c>
      <c r="F15" s="133" t="e">
        <f ca="1">+IF(AND(ISNUMBER(OFFSET('Water Data'!$C$10,0,10*ROW('Water Data'!C9))),'Data Summary'!BU15="Yes"),OFFSET('Water Data'!$C$10,0,10*ROW('Water Data'!C9)),NA())</f>
        <v>#N/A</v>
      </c>
      <c r="G15" s="133" t="e">
        <f ca="1">+IF(AND(ISNUMBER(OFFSET('Water Data'!$D$5,0,10*ROW('Water Data'!D9))),'Data Summary'!BV15="Yes"),100-OFFSET('Water Data'!$D$5,0,10*ROW('Water Data'!D9)),NA())</f>
        <v>#N/A</v>
      </c>
      <c r="H15" s="133" t="e">
        <f ca="1">+IF(AND(ISNUMBER(OFFSET('Water Data'!$D$7,0,10*ROW('Water Data'!D9))),'Data Summary'!BW15="Yes"),OFFSET('Water Data'!$D$7,0,10*ROW('Water Data'!D9)),NA())</f>
        <v>#N/A</v>
      </c>
      <c r="I15" s="133" t="e">
        <f ca="1">+IF(AND(ISNUMBER(OFFSET('Water Data'!$D$10,0,10*ROW('Water Data'!D9))),'Data Summary'!BX15="Yes"),OFFSET('Water Data'!$D$10,0,10*ROW('Water Data'!D9)),NA())</f>
        <v>#N/A</v>
      </c>
      <c r="J15" s="133" t="e">
        <f ca="1">+IF(AND(ISNUMBER(OFFSET('Water Data'!$E$5,0,10*ROW('Water Data'!E9))),'Data Summary'!BY15="Yes"),100-OFFSET('Water Data'!$E$5,0,10*ROW('Water Data'!E9)),NA())</f>
        <v>#N/A</v>
      </c>
      <c r="K15" s="133" t="e">
        <f ca="1">+IF(AND(ISNUMBER(OFFSET('Water Data'!$E$7,0,10*ROW('Water Data'!E9))),'Data Summary'!BZ15="Yes"),OFFSET('Water Data'!$E$7,0,10*ROW('Water Data'!E9)),NA())</f>
        <v>#N/A</v>
      </c>
      <c r="L15" s="133" t="e">
        <f ca="1">+IF(AND(ISNUMBER(OFFSET('Water Data'!$E$10,0,10*ROW('Water Data'!E9))),'Data Summary'!CA15="Yes"),OFFSET('Water Data'!$E$10,0,10*ROW('Water Data'!E9)),NA())</f>
        <v>#N/A</v>
      </c>
      <c r="M15" s="133" t="e">
        <f ca="1">+IF(AND(ISNUMBER(OFFSET('Water Data'!$F$5,0,10*ROW('Water Data'!F9))),'Data Summary'!CB15="Yes"),100-OFFSET('Water Data'!$F$5,0,10*ROW('Water Data'!F9)),NA())</f>
        <v>#N/A</v>
      </c>
      <c r="N15" s="133" t="e">
        <f ca="1">+IF(AND(ISNUMBER(OFFSET('Water Data'!$F$7,0,10*ROW('Water Data'!F9))),'Data Summary'!CC15="Yes"),OFFSET('Water Data'!$F$7,0,10*ROW('Water Data'!F9)),NA())</f>
        <v>#N/A</v>
      </c>
      <c r="O15" s="133" t="e">
        <f ca="1">+IF(AND(ISNUMBER(OFFSET('Water Data'!$F$10,0,10*ROW('Water Data'!F9))),'Data Summary'!CD15="Yes"),OFFSET('Water Data'!$F$10,0,10*ROW('Water Data'!F9)),NA())</f>
        <v>#N/A</v>
      </c>
      <c r="P15" s="133">
        <f ca="1">+IF(AND(ISNUMBER(OFFSET('Water Data'!$G$5,0,10*ROW('Water Data'!G9))),'Data Summary'!CE15="Yes"),100-OFFSET('Water Data'!$G$5,0,10*ROW('Water Data'!G9)),NA())</f>
        <v>34.245597334602564</v>
      </c>
      <c r="Q15" s="133">
        <f ca="1">+IF(AND(ISNUMBER(OFFSET('Water Data'!$G$7,0,10*ROW('Water Data'!G9))),'Data Summary'!CF15="Yes"),OFFSET('Water Data'!$G$7,0,10*ROW('Water Data'!G9)),NA())</f>
        <v>23.256782484531179</v>
      </c>
      <c r="R15" s="133" t="e">
        <f ca="1">+IF(AND(ISNUMBER(OFFSET('Water Data'!$G$10,0,10*ROW('Water Data'!G9))),'Data Summary'!CG15="Yes"),OFFSET('Water Data'!$G$10,0,10*ROW('Water Data'!G9)),NA())</f>
        <v>#N/A</v>
      </c>
      <c r="S15" s="133">
        <f ca="1">+IF(AND(ISNUMBER(OFFSET('Water Data'!$H$5,0,10*ROW('Water Data'!H9))),'Data Summary'!CH15="Yes"),100-OFFSET('Water Data'!$H$5,0,10*ROW('Water Data'!H9)),NA())</f>
        <v>67.836257309941516</v>
      </c>
      <c r="T15" s="133">
        <f ca="1">+IF(AND(ISNUMBER(OFFSET('Water Data'!$H$7,0,10*ROW('Water Data'!H9))),'Data Summary'!CI15="Yes"),OFFSET('Water Data'!$H$7,0,10*ROW('Water Data'!H9)),NA())</f>
        <v>59.690893901420218</v>
      </c>
      <c r="U15" s="133" t="e">
        <f ca="1">+IF(AND(ISNUMBER(OFFSET('Water Data'!$H$10,0,10*ROW('Water Data'!H9))),'Data Summary'!CJ15="Yes"),OFFSET('Water Data'!$H$10,0,10*ROW('Water Data'!H9)),NA())</f>
        <v>#N/A</v>
      </c>
      <c r="V15" s="134">
        <f ca="1">+IF(AND(ISNUMBER(OFFSET('Sanitation Data'!$C$5,0,10*ROW('Sanitation Data'!C9))),'Data Summary'!CK15="Yes"),100-OFFSET('Sanitation Data'!$C$5,0,10*ROW('Sanitation Data'!C9)),NA())</f>
        <v>90.930591843689655</v>
      </c>
      <c r="W15" s="134" t="e">
        <f ca="1">+IF(AND(ISNUMBER(OFFSET('Sanitation Data'!$C$7,0,10*ROW('Sanitation Data'!C9))),'Data Summary'!CL15="Yes"),OFFSET('Sanitation Data'!$C$7,0,10*ROW('Sanitation Data'!C9)),NA())</f>
        <v>#N/A</v>
      </c>
      <c r="X15" s="134" t="e">
        <f ca="1">+IF(AND(ISNUMBER(OFFSET('Sanitation Data'!$C$11,0,10*ROW('Sanitation Data'!C9))),'Data Summary'!CM15="Yes"),OFFSET('Sanitation Data'!$C$11,0,10*ROW('Sanitation Data'!C9)),NA())</f>
        <v>#N/A</v>
      </c>
      <c r="Y15" s="134" t="e">
        <f ca="1">+IF(AND(ISNUMBER(OFFSET('Sanitation Data'!$C$12,0,10*ROW('Sanitation Data'!C9))),'Data Summary'!CN15="Yes"),OFFSET('Sanitation Data'!$C$12,0,10*ROW('Sanitation Data'!C9)),NA())</f>
        <v>#N/A</v>
      </c>
      <c r="Z15" s="134" t="e">
        <f ca="1">+IF(AND(ISNUMBER(OFFSET('Sanitation Data'!$C$13,0,10*ROW('Sanitation Data'!C9))),'Data Summary'!CO15="Yes"),OFFSET('Sanitation Data'!$C$13,0,10*ROW('Sanitation Data'!C9)),NA())</f>
        <v>#N/A</v>
      </c>
      <c r="AA15" s="134" t="e">
        <f ca="1">+IF(AND(ISNUMBER(OFFSET('Sanitation Data'!$D$5,0,10*ROW('Sanitation Data'!D9))),'Data Summary'!CP15="Yes"),100-OFFSET('Sanitation Data'!$D$5,0,10*ROW('Sanitation Data'!D9)),NA())</f>
        <v>#N/A</v>
      </c>
      <c r="AB15" s="134" t="e">
        <f ca="1">+IF(AND(ISNUMBER(OFFSET('Sanitation Data'!$D$7,0,10*ROW('Sanitation Data'!D9))),'Data Summary'!CQ15="Yes"),OFFSET('Sanitation Data'!$D$7,0,10*ROW('Sanitation Data'!D9)),NA())</f>
        <v>#N/A</v>
      </c>
      <c r="AC15" s="134" t="e">
        <f ca="1">+IF(AND(ISNUMBER(OFFSET('Sanitation Data'!$D$11,0,10*ROW('Sanitation Data'!D9))),'Data Summary'!CR15="Yes"),OFFSET('Sanitation Data'!$D$11,0,10*ROW('Sanitation Data'!D9)),NA())</f>
        <v>#N/A</v>
      </c>
      <c r="AD15" s="134" t="e">
        <f ca="1">+IF(AND(ISNUMBER(OFFSET('Sanitation Data'!$D$12,0,10*ROW('Sanitation Data'!D9))),'Data Summary'!CS15="Yes"),OFFSET('Sanitation Data'!$D$12,0,10*ROW('Sanitation Data'!D9)),NA())</f>
        <v>#N/A</v>
      </c>
      <c r="AE15" s="134" t="e">
        <f ca="1">+IF(AND(ISNUMBER(OFFSET('Sanitation Data'!$D$13,0,10*ROW('Sanitation Data'!D9))),'Data Summary'!CT15="Yes"),OFFSET('Sanitation Data'!$D$13,0,10*ROW('Sanitation Data'!D9)),NA())</f>
        <v>#N/A</v>
      </c>
      <c r="AF15" s="134" t="e">
        <f ca="1">+IF(AND(ISNUMBER(OFFSET('Sanitation Data'!$E$5,0,10*ROW('Sanitation Data'!E9))),'Data Summary'!CU15="Yes"),100-OFFSET('Sanitation Data'!$E$5,0,10*ROW('Sanitation Data'!E9)),NA())</f>
        <v>#N/A</v>
      </c>
      <c r="AG15" s="134" t="e">
        <f ca="1">+IF(AND(ISNUMBER(OFFSET('Sanitation Data'!$E$7,0,10*ROW('Sanitation Data'!E9))),'Data Summary'!CV15="Yes"),OFFSET('Sanitation Data'!$E$7,0,10*ROW('Sanitation Data'!E9)),NA())</f>
        <v>#N/A</v>
      </c>
      <c r="AH15" s="134" t="e">
        <f ca="1">+IF(AND(ISNUMBER(OFFSET('Sanitation Data'!$E$11,0,10*ROW('Sanitation Data'!E9))),'Data Summary'!CW15="Yes"),OFFSET('Sanitation Data'!$E$11,0,10*ROW('Sanitation Data'!E9)),NA())</f>
        <v>#N/A</v>
      </c>
      <c r="AI15" s="134" t="e">
        <f ca="1">+IF(AND(ISNUMBER(OFFSET('Sanitation Data'!$E$12,0,10*ROW('Sanitation Data'!E9))),'Data Summary'!CX15="Yes"),OFFSET('Sanitation Data'!$E$12,0,10*ROW('Sanitation Data'!E9)),NA())</f>
        <v>#N/A</v>
      </c>
      <c r="AJ15" s="134" t="e">
        <f ca="1">+IF(AND(ISNUMBER(OFFSET('Sanitation Data'!$E$13,0,10*ROW('Sanitation Data'!E9))),'Data Summary'!CY15="Yes"),OFFSET('Sanitation Data'!$E$13,0,10*ROW('Sanitation Data'!E9)),NA())</f>
        <v>#N/A</v>
      </c>
      <c r="AK15" s="134" t="e">
        <f ca="1">+IF(AND(ISNUMBER(OFFSET('Sanitation Data'!$F$5,0,10*ROW('Sanitation Data'!F9))),'Data Summary'!CZ15="Yes"),100-OFFSET('Sanitation Data'!$F$5,0,10*ROW('Sanitation Data'!F9)),NA())</f>
        <v>#N/A</v>
      </c>
      <c r="AL15" s="134" t="e">
        <f ca="1">+IF(AND(ISNUMBER(OFFSET('Sanitation Data'!$F$7,0,10*ROW('Sanitation Data'!F9))),'Data Summary'!DA15="Yes"),OFFSET('Sanitation Data'!$F$7,0,10*ROW('Sanitation Data'!F9)),NA())</f>
        <v>#N/A</v>
      </c>
      <c r="AM15" s="134" t="e">
        <f ca="1">+IF(AND(ISNUMBER(OFFSET('Sanitation Data'!$F$11,0,10*ROW('Sanitation Data'!F9))),'Data Summary'!DB15="Yes"),OFFSET('Sanitation Data'!$F$11,0,10*ROW('Sanitation Data'!F9)),NA())</f>
        <v>#N/A</v>
      </c>
      <c r="AN15" s="134" t="e">
        <f ca="1">+IF(AND(ISNUMBER(OFFSET('Sanitation Data'!$F$12,0,10*ROW('Sanitation Data'!F9))),'Data Summary'!DC15="Yes"),OFFSET('Sanitation Data'!$F$12,0,10*ROW('Sanitation Data'!F9)),NA())</f>
        <v>#N/A</v>
      </c>
      <c r="AO15" s="134" t="e">
        <f ca="1">+IF(AND(ISNUMBER(OFFSET('Sanitation Data'!$F$13,0,10*ROW('Sanitation Data'!F9))),'Data Summary'!DD15="Yes"),OFFSET('Sanitation Data'!$F$13,0,10*ROW('Sanitation Data'!F9)),NA())</f>
        <v>#N/A</v>
      </c>
      <c r="AP15" s="134">
        <f ca="1">+IF(AND(ISNUMBER(OFFSET('Sanitation Data'!$G$5,0,10*ROW('Sanitation Data'!G9))),'Data Summary'!DE15="Yes"),100-OFFSET('Sanitation Data'!$G$5,0,10*ROW('Sanitation Data'!G9)),NA())</f>
        <v>90.5</v>
      </c>
      <c r="AQ15" s="134" t="e">
        <f ca="1">+IF(AND(ISNUMBER(OFFSET('Sanitation Data'!$G$7,0,10*ROW('Sanitation Data'!G9))),'Data Summary'!DF15="Yes"),OFFSET('Sanitation Data'!$G$7,0,10*ROW('Sanitation Data'!G9)),NA())</f>
        <v>#N/A</v>
      </c>
      <c r="AR15" s="134" t="e">
        <f ca="1">+IF(AND(ISNUMBER(OFFSET('Sanitation Data'!$G$11,0,10*ROW('Sanitation Data'!G9))),'Data Summary'!DG15="Yes"),OFFSET('Sanitation Data'!$G$11,0,10*ROW('Sanitation Data'!G9)),NA())</f>
        <v>#N/A</v>
      </c>
      <c r="AS15" s="134" t="e">
        <f ca="1">+IF(AND(ISNUMBER(OFFSET('Sanitation Data'!$G$12,0,10*ROW('Sanitation Data'!G9))),'Data Summary'!DH15="Yes"),OFFSET('Sanitation Data'!$G$12,0,10*ROW('Sanitation Data'!G9)),NA())</f>
        <v>#N/A</v>
      </c>
      <c r="AT15" s="134" t="e">
        <f ca="1">+IF(AND(ISNUMBER(OFFSET('Sanitation Data'!$G$13,0,10*ROW('Sanitation Data'!G9))),'Data Summary'!DI15="Yes"),OFFSET('Sanitation Data'!$G$13,0,10*ROW('Sanitation Data'!G9)),NA())</f>
        <v>#N/A</v>
      </c>
      <c r="AU15" s="134">
        <f ca="1">+IF(AND(ISNUMBER(OFFSET('Sanitation Data'!$H$5,0,10*ROW('Sanitation Data'!H9))),'Data Summary'!DJ15="Yes"),100-OFFSET('Sanitation Data'!$H$5,0,10*ROW('Sanitation Data'!H9)),NA())</f>
        <v>100</v>
      </c>
      <c r="AV15" s="134" t="e">
        <f ca="1">+IF(AND(ISNUMBER(OFFSET('Sanitation Data'!$H$7,0,10*ROW('Sanitation Data'!H9))),'Data Summary'!DK15="Yes"),OFFSET('Sanitation Data'!$H$7,0,10*ROW('Sanitation Data'!H9)),NA())</f>
        <v>#N/A</v>
      </c>
      <c r="AW15" s="134" t="e">
        <f ca="1">+IF(AND(ISNUMBER(OFFSET('Sanitation Data'!$H$11,0,10*ROW('Sanitation Data'!H9))),'Data Summary'!DL15="Yes"),OFFSET('Sanitation Data'!$H$11,0,10*ROW('Sanitation Data'!H9)),NA())</f>
        <v>#N/A</v>
      </c>
      <c r="AX15" s="134" t="e">
        <f ca="1">+IF(AND(ISNUMBER(OFFSET('Sanitation Data'!$H$12,0,10*ROW('Sanitation Data'!H9))),'Data Summary'!DM15="Yes"),OFFSET('Sanitation Data'!$H$12,0,10*ROW('Sanitation Data'!H9)),NA())</f>
        <v>#N/A</v>
      </c>
      <c r="AY15" s="134" t="e">
        <f ca="1">+IF(AND(ISNUMBER(OFFSET('Sanitation Data'!$H$13,0,10*ROW('Sanitation Data'!H9))),'Data Summary'!DN15="Yes"),OFFSET('Sanitation Data'!$H$13,0,10*ROW('Sanitation Data'!H9)),NA())</f>
        <v>#N/A</v>
      </c>
      <c r="AZ15" s="135" t="e">
        <f ca="1">+IF(AND(ISNUMBER(OFFSET('Hygiene Data'!$C$6,0,10*ROW('Hygiene Data'!C9))),'Data Summary'!DO15="Yes"),OFFSET('Hygiene Data'!$C$6,0,10*ROW('Hygiene Data'!C9)),NA())</f>
        <v>#N/A</v>
      </c>
      <c r="BA15" s="135" t="e">
        <f ca="1">+IF(AND(ISNUMBER(OFFSET('Hygiene Data'!$C$8,0,10*ROW('Hygiene Data'!C9))),'Data Summary'!DP15="Yes"),OFFSET('Hygiene Data'!$C$8,0,10*ROW('Hygiene Data'!C9)),NA())</f>
        <v>#N/A</v>
      </c>
      <c r="BB15" s="135" t="e">
        <f ca="1">+IF(AND(ISNUMBER(OFFSET('Hygiene Data'!$C$10,0,10*ROW('Hygiene Data'!C9))),'Data Summary'!DQ15="Yes"),OFFSET('Hygiene Data'!$C$10,0,10*ROW('Hygiene Data'!C9)),NA())</f>
        <v>#N/A</v>
      </c>
      <c r="BC15" s="135" t="e">
        <f ca="1">+IF(AND(ISNUMBER(OFFSET('Hygiene Data'!$D$6,0,10*ROW('Hygiene Data'!D9))),'Data Summary'!DR15="Yes"),OFFSET('Hygiene Data'!$D$6,0,10*ROW('Hygiene Data'!D9)),NA())</f>
        <v>#N/A</v>
      </c>
      <c r="BD15" s="135" t="e">
        <f ca="1">+IF(AND(ISNUMBER(OFFSET('Hygiene Data'!$D$8,0,10*ROW('Hygiene Data'!D9))),'Data Summary'!DS15="Yes"),OFFSET('Hygiene Data'!$D$8,0,10*ROW('Hygiene Data'!D9)),NA())</f>
        <v>#N/A</v>
      </c>
      <c r="BE15" s="135" t="e">
        <f ca="1">+IF(AND(ISNUMBER(OFFSET('Hygiene Data'!$D$10,0,10*ROW('Hygiene Data'!D9))),'Data Summary'!DT15="Yes"),OFFSET('Hygiene Data'!$D$10,0,10*ROW('Hygiene Data'!D9)),NA())</f>
        <v>#N/A</v>
      </c>
      <c r="BF15" s="135" t="e">
        <f ca="1">+IF(AND(ISNUMBER(OFFSET('Hygiene Data'!$E$6,0,10*ROW('Hygiene Data'!E9))),'Data Summary'!DU15="Yes"),OFFSET('Hygiene Data'!$E$6,0,10*ROW('Hygiene Data'!E9)),NA())</f>
        <v>#N/A</v>
      </c>
      <c r="BG15" s="135" t="e">
        <f ca="1">+IF(AND(ISNUMBER(OFFSET('Hygiene Data'!$E$8,0,10*ROW('Hygiene Data'!E9))),'Data Summary'!DV15="Yes"),OFFSET('Hygiene Data'!$E$8,0,10*ROW('Hygiene Data'!E9)),NA())</f>
        <v>#N/A</v>
      </c>
      <c r="BH15" s="135" t="e">
        <f ca="1">+IF(AND(ISNUMBER(OFFSET('Hygiene Data'!$E$10,0,10*ROW('Hygiene Data'!E9))),'Data Summary'!DW15="Yes"),OFFSET('Hygiene Data'!$E$10,0,10*ROW('Hygiene Data'!E9)),NA())</f>
        <v>#N/A</v>
      </c>
      <c r="BI15" s="135" t="e">
        <f ca="1">+IF(AND(ISNUMBER(OFFSET('Hygiene Data'!$F$6,0,10*ROW('Hygiene Data'!F9))),'Data Summary'!DX15="Yes"),OFFSET('Hygiene Data'!$F$6,0,10*ROW('Hygiene Data'!F9)),NA())</f>
        <v>#N/A</v>
      </c>
      <c r="BJ15" s="135" t="e">
        <f ca="1">+IF(AND(ISNUMBER(OFFSET('Hygiene Data'!$F$8,0,10*ROW('Hygiene Data'!F9))),'Data Summary'!DY15="Yes"),OFFSET('Hygiene Data'!$F$8,0,10*ROW('Hygiene Data'!F9)),NA())</f>
        <v>#N/A</v>
      </c>
      <c r="BK15" s="135" t="e">
        <f ca="1">+IF(AND(ISNUMBER(OFFSET('Hygiene Data'!$F$10,0,10*ROW('Hygiene Data'!F9))),'Data Summary'!DZ15="Yes"),OFFSET('Hygiene Data'!$F$10,0,10*ROW('Hygiene Data'!F9)),NA())</f>
        <v>#N/A</v>
      </c>
      <c r="BL15" s="135" t="e">
        <f ca="1">+IF(AND(ISNUMBER(OFFSET('Hygiene Data'!$G$6,0,10*ROW('Hygiene Data'!G9))),'Data Summary'!EA15="Yes"),OFFSET('Hygiene Data'!$G$6,0,10*ROW('Hygiene Data'!G9)),NA())</f>
        <v>#N/A</v>
      </c>
      <c r="BM15" s="135" t="e">
        <f ca="1">+IF(AND(ISNUMBER(OFFSET('Hygiene Data'!$G$8,0,10*ROW('Hygiene Data'!G9))),'Data Summary'!EB15="Yes"),OFFSET('Hygiene Data'!$G$8,0,10*ROW('Hygiene Data'!G9)),NA())</f>
        <v>#N/A</v>
      </c>
      <c r="BN15" s="135" t="e">
        <f ca="1">+IF(AND(ISNUMBER(OFFSET('Hygiene Data'!$G$10,0,10*ROW('Hygiene Data'!G9))),'Data Summary'!EC15="Yes"),OFFSET('Hygiene Data'!$G$10,0,10*ROW('Hygiene Data'!G9)),NA())</f>
        <v>#N/A</v>
      </c>
      <c r="BO15" s="135" t="e">
        <f ca="1">+IF(AND(ISNUMBER(OFFSET('Hygiene Data'!$H$6,0,10*ROW('Hygiene Data'!H9))),'Data Summary'!ED15="Yes"),OFFSET('Hygiene Data'!$H$6,0,10*ROW('Hygiene Data'!H9)),NA())</f>
        <v>#N/A</v>
      </c>
      <c r="BP15" s="135" t="e">
        <f ca="1">+IF(AND(ISNUMBER(OFFSET('Hygiene Data'!$H$8,0,10*ROW('Hygiene Data'!H9))),'Data Summary'!EE15="Yes"),OFFSET('Hygiene Data'!$H$8,0,10*ROW('Hygiene Data'!H9)),NA())</f>
        <v>#N/A</v>
      </c>
      <c r="BQ15" s="135" t="e">
        <f ca="1">+IF(AND(ISNUMBER(OFFSET('Hygiene Data'!$H$10,0,10*ROW('Hygiene Data'!H9))),'Data Summary'!EF15="Yes"),OFFSET('Hygiene Data'!$H$10,0,10*ROW('Hygiene Data'!H9)),NA())</f>
        <v>#N/A</v>
      </c>
    </row>
    <row r="16" spans="1:69" x14ac:dyDescent="0.2">
      <c r="A16" s="50" t="str">
        <f ca="1">+IF(OFFSET('Water Data'!$B$1,0,10*ROW('Water Data'!B10))="",NA(),OFFSET('Water Data'!$B$1,0,10*ROW('Water Data'!B10)))</f>
        <v>EMIS10</v>
      </c>
      <c r="B16" s="50" t="str">
        <f ca="1">+IF(OFFSET('Water Data'!$A$3,0,10*ROW('Water Data'!A10))="",NA(),OFFSET('Water Data'!$A$3,0,10*ROW('Water Data'!A10)))</f>
        <v>EMIS</v>
      </c>
      <c r="C16" s="50">
        <f ca="1">+IF(OFFSET('Water Data'!$C$3,0,10*ROW('Water Data'!C10))="",NA(),OFFSET('Water Data'!$C$3,0,10*ROW('Water Data'!C10)))</f>
        <v>2010</v>
      </c>
      <c r="D16" s="133">
        <f ca="1">+IF(AND(ISNUMBER(OFFSET('Water Data'!$C$5,0,10*ROW('Water Data'!C10))),'Data Summary'!BS16="Yes"),100-OFFSET('Water Data'!$C$5,0,10*ROW('Water Data'!C10)),NA())</f>
        <v>38.916699978956544</v>
      </c>
      <c r="E16" s="133">
        <f ca="1">+IF(AND(ISNUMBER(OFFSET('Water Data'!$C$7,0,10*ROW('Water Data'!C10))),'Data Summary'!BT16="Yes"),OFFSET('Water Data'!$C$7,0,10*ROW('Water Data'!C10)),NA())</f>
        <v>27.60411752940934</v>
      </c>
      <c r="F16" s="133" t="e">
        <f ca="1">+IF(AND(ISNUMBER(OFFSET('Water Data'!$C$10,0,10*ROW('Water Data'!C10))),'Data Summary'!BU16="Yes"),OFFSET('Water Data'!$C$10,0,10*ROW('Water Data'!C10)),NA())</f>
        <v>#N/A</v>
      </c>
      <c r="G16" s="133" t="e">
        <f ca="1">+IF(AND(ISNUMBER(OFFSET('Water Data'!$D$5,0,10*ROW('Water Data'!D10))),'Data Summary'!BV16="Yes"),100-OFFSET('Water Data'!$D$5,0,10*ROW('Water Data'!D10)),NA())</f>
        <v>#N/A</v>
      </c>
      <c r="H16" s="133" t="e">
        <f ca="1">+IF(AND(ISNUMBER(OFFSET('Water Data'!$D$7,0,10*ROW('Water Data'!D10))),'Data Summary'!BW16="Yes"),OFFSET('Water Data'!$D$7,0,10*ROW('Water Data'!D10)),NA())</f>
        <v>#N/A</v>
      </c>
      <c r="I16" s="133" t="e">
        <f ca="1">+IF(AND(ISNUMBER(OFFSET('Water Data'!$D$10,0,10*ROW('Water Data'!D10))),'Data Summary'!BX16="Yes"),OFFSET('Water Data'!$D$10,0,10*ROW('Water Data'!D10)),NA())</f>
        <v>#N/A</v>
      </c>
      <c r="J16" s="133" t="e">
        <f ca="1">+IF(AND(ISNUMBER(OFFSET('Water Data'!$E$5,0,10*ROW('Water Data'!E10))),'Data Summary'!BY16="Yes"),100-OFFSET('Water Data'!$E$5,0,10*ROW('Water Data'!E10)),NA())</f>
        <v>#N/A</v>
      </c>
      <c r="K16" s="133" t="e">
        <f ca="1">+IF(AND(ISNUMBER(OFFSET('Water Data'!$E$7,0,10*ROW('Water Data'!E10))),'Data Summary'!BZ16="Yes"),OFFSET('Water Data'!$E$7,0,10*ROW('Water Data'!E10)),NA())</f>
        <v>#N/A</v>
      </c>
      <c r="L16" s="133" t="e">
        <f ca="1">+IF(AND(ISNUMBER(OFFSET('Water Data'!$E$10,0,10*ROW('Water Data'!E10))),'Data Summary'!CA16="Yes"),OFFSET('Water Data'!$E$10,0,10*ROW('Water Data'!E10)),NA())</f>
        <v>#N/A</v>
      </c>
      <c r="M16" s="133" t="e">
        <f ca="1">+IF(AND(ISNUMBER(OFFSET('Water Data'!$F$5,0,10*ROW('Water Data'!F10))),'Data Summary'!CB16="Yes"),100-OFFSET('Water Data'!$F$5,0,10*ROW('Water Data'!F10)),NA())</f>
        <v>#N/A</v>
      </c>
      <c r="N16" s="133" t="e">
        <f ca="1">+IF(AND(ISNUMBER(OFFSET('Water Data'!$F$7,0,10*ROW('Water Data'!F10))),'Data Summary'!CC16="Yes"),OFFSET('Water Data'!$F$7,0,10*ROW('Water Data'!F10)),NA())</f>
        <v>#N/A</v>
      </c>
      <c r="O16" s="133" t="e">
        <f ca="1">+IF(AND(ISNUMBER(OFFSET('Water Data'!$F$10,0,10*ROW('Water Data'!F10))),'Data Summary'!CD16="Yes"),OFFSET('Water Data'!$F$10,0,10*ROW('Water Data'!F10)),NA())</f>
        <v>#N/A</v>
      </c>
      <c r="P16" s="133">
        <f ca="1">+IF(AND(ISNUMBER(OFFSET('Water Data'!$G$5,0,10*ROW('Water Data'!G10))),'Data Summary'!CE16="Yes"),100-OFFSET('Water Data'!$G$5,0,10*ROW('Water Data'!G10)),NA())</f>
        <v>37.36410522800638</v>
      </c>
      <c r="Q16" s="133">
        <f ca="1">+IF(AND(ISNUMBER(OFFSET('Water Data'!$G$7,0,10*ROW('Water Data'!G10))),'Data Summary'!CF16="Yes"),OFFSET('Water Data'!$G$7,0,10*ROW('Water Data'!G10)),NA())</f>
        <v>25.876590850061223</v>
      </c>
      <c r="R16" s="133" t="e">
        <f ca="1">+IF(AND(ISNUMBER(OFFSET('Water Data'!$G$10,0,10*ROW('Water Data'!G10))),'Data Summary'!CG16="Yes"),OFFSET('Water Data'!$G$10,0,10*ROW('Water Data'!G10)),NA())</f>
        <v>#N/A</v>
      </c>
      <c r="S16" s="133">
        <f ca="1">+IF(AND(ISNUMBER(OFFSET('Water Data'!$H$5,0,10*ROW('Water Data'!H10))),'Data Summary'!CH16="Yes"),100-OFFSET('Water Data'!$H$5,0,10*ROW('Water Data'!H10)),NA())</f>
        <v>69.889298892988933</v>
      </c>
      <c r="T16" s="133">
        <f ca="1">+IF(AND(ISNUMBER(OFFSET('Water Data'!$H$7,0,10*ROW('Water Data'!H10))),'Data Summary'!CI16="Yes"),OFFSET('Water Data'!$H$7,0,10*ROW('Water Data'!H10)),NA())</f>
        <v>62.066420664206639</v>
      </c>
      <c r="U16" s="133" t="e">
        <f ca="1">+IF(AND(ISNUMBER(OFFSET('Water Data'!$H$10,0,10*ROW('Water Data'!H10))),'Data Summary'!CJ16="Yes"),OFFSET('Water Data'!$H$10,0,10*ROW('Water Data'!H10)),NA())</f>
        <v>#N/A</v>
      </c>
      <c r="V16" s="134">
        <f ca="1">+IF(AND(ISNUMBER(OFFSET('Sanitation Data'!$C$5,0,10*ROW('Sanitation Data'!C10))),'Data Summary'!CK16="Yes"),100-OFFSET('Sanitation Data'!$C$5,0,10*ROW('Sanitation Data'!C10)),NA())</f>
        <v>90.477351423927644</v>
      </c>
      <c r="W16" s="134" t="e">
        <f ca="1">+IF(AND(ISNUMBER(OFFSET('Sanitation Data'!$C$7,0,10*ROW('Sanitation Data'!C10))),'Data Summary'!CL16="Yes"),OFFSET('Sanitation Data'!$C$7,0,10*ROW('Sanitation Data'!C10)),NA())</f>
        <v>#N/A</v>
      </c>
      <c r="X16" s="134" t="e">
        <f ca="1">+IF(AND(ISNUMBER(OFFSET('Sanitation Data'!$C$11,0,10*ROW('Sanitation Data'!C10))),'Data Summary'!CM16="Yes"),OFFSET('Sanitation Data'!$C$11,0,10*ROW('Sanitation Data'!C10)),NA())</f>
        <v>#N/A</v>
      </c>
      <c r="Y16" s="134" t="e">
        <f ca="1">+IF(AND(ISNUMBER(OFFSET('Sanitation Data'!$C$12,0,10*ROW('Sanitation Data'!C10))),'Data Summary'!CN16="Yes"),OFFSET('Sanitation Data'!$C$12,0,10*ROW('Sanitation Data'!C10)),NA())</f>
        <v>#N/A</v>
      </c>
      <c r="Z16" s="134" t="e">
        <f ca="1">+IF(AND(ISNUMBER(OFFSET('Sanitation Data'!$C$13,0,10*ROW('Sanitation Data'!C10))),'Data Summary'!CO16="Yes"),OFFSET('Sanitation Data'!$C$13,0,10*ROW('Sanitation Data'!C10)),NA())</f>
        <v>#N/A</v>
      </c>
      <c r="AA16" s="134" t="e">
        <f ca="1">+IF(AND(ISNUMBER(OFFSET('Sanitation Data'!$D$5,0,10*ROW('Sanitation Data'!D10))),'Data Summary'!CP16="Yes"),100-OFFSET('Sanitation Data'!$D$5,0,10*ROW('Sanitation Data'!D10)),NA())</f>
        <v>#N/A</v>
      </c>
      <c r="AB16" s="134" t="e">
        <f ca="1">+IF(AND(ISNUMBER(OFFSET('Sanitation Data'!$D$7,0,10*ROW('Sanitation Data'!D10))),'Data Summary'!CQ16="Yes"),OFFSET('Sanitation Data'!$D$7,0,10*ROW('Sanitation Data'!D10)),NA())</f>
        <v>#N/A</v>
      </c>
      <c r="AC16" s="134" t="e">
        <f ca="1">+IF(AND(ISNUMBER(OFFSET('Sanitation Data'!$D$11,0,10*ROW('Sanitation Data'!D10))),'Data Summary'!CR16="Yes"),OFFSET('Sanitation Data'!$D$11,0,10*ROW('Sanitation Data'!D10)),NA())</f>
        <v>#N/A</v>
      </c>
      <c r="AD16" s="134" t="e">
        <f ca="1">+IF(AND(ISNUMBER(OFFSET('Sanitation Data'!$D$12,0,10*ROW('Sanitation Data'!D10))),'Data Summary'!CS16="Yes"),OFFSET('Sanitation Data'!$D$12,0,10*ROW('Sanitation Data'!D10)),NA())</f>
        <v>#N/A</v>
      </c>
      <c r="AE16" s="134" t="e">
        <f ca="1">+IF(AND(ISNUMBER(OFFSET('Sanitation Data'!$D$13,0,10*ROW('Sanitation Data'!D10))),'Data Summary'!CT16="Yes"),OFFSET('Sanitation Data'!$D$13,0,10*ROW('Sanitation Data'!D10)),NA())</f>
        <v>#N/A</v>
      </c>
      <c r="AF16" s="134" t="e">
        <f ca="1">+IF(AND(ISNUMBER(OFFSET('Sanitation Data'!$E$5,0,10*ROW('Sanitation Data'!E10))),'Data Summary'!CU16="Yes"),100-OFFSET('Sanitation Data'!$E$5,0,10*ROW('Sanitation Data'!E10)),NA())</f>
        <v>#N/A</v>
      </c>
      <c r="AG16" s="134" t="e">
        <f ca="1">+IF(AND(ISNUMBER(OFFSET('Sanitation Data'!$E$7,0,10*ROW('Sanitation Data'!E10))),'Data Summary'!CV16="Yes"),OFFSET('Sanitation Data'!$E$7,0,10*ROW('Sanitation Data'!E10)),NA())</f>
        <v>#N/A</v>
      </c>
      <c r="AH16" s="134" t="e">
        <f ca="1">+IF(AND(ISNUMBER(OFFSET('Sanitation Data'!$E$11,0,10*ROW('Sanitation Data'!E10))),'Data Summary'!CW16="Yes"),OFFSET('Sanitation Data'!$E$11,0,10*ROW('Sanitation Data'!E10)),NA())</f>
        <v>#N/A</v>
      </c>
      <c r="AI16" s="134" t="e">
        <f ca="1">+IF(AND(ISNUMBER(OFFSET('Sanitation Data'!$E$12,0,10*ROW('Sanitation Data'!E10))),'Data Summary'!CX16="Yes"),OFFSET('Sanitation Data'!$E$12,0,10*ROW('Sanitation Data'!E10)),NA())</f>
        <v>#N/A</v>
      </c>
      <c r="AJ16" s="134" t="e">
        <f ca="1">+IF(AND(ISNUMBER(OFFSET('Sanitation Data'!$E$13,0,10*ROW('Sanitation Data'!E10))),'Data Summary'!CY16="Yes"),OFFSET('Sanitation Data'!$E$13,0,10*ROW('Sanitation Data'!E10)),NA())</f>
        <v>#N/A</v>
      </c>
      <c r="AK16" s="134" t="e">
        <f ca="1">+IF(AND(ISNUMBER(OFFSET('Sanitation Data'!$F$5,0,10*ROW('Sanitation Data'!F10))),'Data Summary'!CZ16="Yes"),100-OFFSET('Sanitation Data'!$F$5,0,10*ROW('Sanitation Data'!F10)),NA())</f>
        <v>#N/A</v>
      </c>
      <c r="AL16" s="134" t="e">
        <f ca="1">+IF(AND(ISNUMBER(OFFSET('Sanitation Data'!$F$7,0,10*ROW('Sanitation Data'!F10))),'Data Summary'!DA16="Yes"),OFFSET('Sanitation Data'!$F$7,0,10*ROW('Sanitation Data'!F10)),NA())</f>
        <v>#N/A</v>
      </c>
      <c r="AM16" s="134" t="e">
        <f ca="1">+IF(AND(ISNUMBER(OFFSET('Sanitation Data'!$F$11,0,10*ROW('Sanitation Data'!F10))),'Data Summary'!DB16="Yes"),OFFSET('Sanitation Data'!$F$11,0,10*ROW('Sanitation Data'!F10)),NA())</f>
        <v>#N/A</v>
      </c>
      <c r="AN16" s="134" t="e">
        <f ca="1">+IF(AND(ISNUMBER(OFFSET('Sanitation Data'!$F$12,0,10*ROW('Sanitation Data'!F10))),'Data Summary'!DC16="Yes"),OFFSET('Sanitation Data'!$F$12,0,10*ROW('Sanitation Data'!F10)),NA())</f>
        <v>#N/A</v>
      </c>
      <c r="AO16" s="134" t="e">
        <f ca="1">+IF(AND(ISNUMBER(OFFSET('Sanitation Data'!$F$13,0,10*ROW('Sanitation Data'!F10))),'Data Summary'!DD16="Yes"),OFFSET('Sanitation Data'!$F$13,0,10*ROW('Sanitation Data'!F10)),NA())</f>
        <v>#N/A</v>
      </c>
      <c r="AP16" s="134">
        <f ca="1">+IF(AND(ISNUMBER(OFFSET('Sanitation Data'!$G$5,0,10*ROW('Sanitation Data'!G10))),'Data Summary'!DE16="Yes"),100-OFFSET('Sanitation Data'!$G$5,0,10*ROW('Sanitation Data'!G10)),NA())</f>
        <v>90</v>
      </c>
      <c r="AQ16" s="134" t="e">
        <f ca="1">+IF(AND(ISNUMBER(OFFSET('Sanitation Data'!$G$7,0,10*ROW('Sanitation Data'!G10))),'Data Summary'!DF16="Yes"),OFFSET('Sanitation Data'!$G$7,0,10*ROW('Sanitation Data'!G10)),NA())</f>
        <v>#N/A</v>
      </c>
      <c r="AR16" s="134" t="e">
        <f ca="1">+IF(AND(ISNUMBER(OFFSET('Sanitation Data'!$G$11,0,10*ROW('Sanitation Data'!G10))),'Data Summary'!DG16="Yes"),OFFSET('Sanitation Data'!$G$11,0,10*ROW('Sanitation Data'!G10)),NA())</f>
        <v>#N/A</v>
      </c>
      <c r="AS16" s="134" t="e">
        <f ca="1">+IF(AND(ISNUMBER(OFFSET('Sanitation Data'!$G$12,0,10*ROW('Sanitation Data'!G10))),'Data Summary'!DH16="Yes"),OFFSET('Sanitation Data'!$G$12,0,10*ROW('Sanitation Data'!G10)),NA())</f>
        <v>#N/A</v>
      </c>
      <c r="AT16" s="134" t="e">
        <f ca="1">+IF(AND(ISNUMBER(OFFSET('Sanitation Data'!$G$13,0,10*ROW('Sanitation Data'!G10))),'Data Summary'!DI16="Yes"),OFFSET('Sanitation Data'!$G$13,0,10*ROW('Sanitation Data'!G10)),NA())</f>
        <v>#N/A</v>
      </c>
      <c r="AU16" s="134">
        <f ca="1">+IF(AND(ISNUMBER(OFFSET('Sanitation Data'!$H$5,0,10*ROW('Sanitation Data'!H10))),'Data Summary'!DJ16="Yes"),100-OFFSET('Sanitation Data'!$H$5,0,10*ROW('Sanitation Data'!H10)),NA())</f>
        <v>100</v>
      </c>
      <c r="AV16" s="134" t="e">
        <f ca="1">+IF(AND(ISNUMBER(OFFSET('Sanitation Data'!$H$7,0,10*ROW('Sanitation Data'!H10))),'Data Summary'!DK16="Yes"),OFFSET('Sanitation Data'!$H$7,0,10*ROW('Sanitation Data'!H10)),NA())</f>
        <v>#N/A</v>
      </c>
      <c r="AW16" s="134" t="e">
        <f ca="1">+IF(AND(ISNUMBER(OFFSET('Sanitation Data'!$H$11,0,10*ROW('Sanitation Data'!H10))),'Data Summary'!DL16="Yes"),OFFSET('Sanitation Data'!$H$11,0,10*ROW('Sanitation Data'!H10)),NA())</f>
        <v>#N/A</v>
      </c>
      <c r="AX16" s="134" t="e">
        <f ca="1">+IF(AND(ISNUMBER(OFFSET('Sanitation Data'!$H$12,0,10*ROW('Sanitation Data'!H10))),'Data Summary'!DM16="Yes"),OFFSET('Sanitation Data'!$H$12,0,10*ROW('Sanitation Data'!H10)),NA())</f>
        <v>#N/A</v>
      </c>
      <c r="AY16" s="134" t="e">
        <f ca="1">+IF(AND(ISNUMBER(OFFSET('Sanitation Data'!$H$13,0,10*ROW('Sanitation Data'!H10))),'Data Summary'!DN16="Yes"),OFFSET('Sanitation Data'!$H$13,0,10*ROW('Sanitation Data'!H10)),NA())</f>
        <v>#N/A</v>
      </c>
      <c r="AZ16" s="135" t="e">
        <f ca="1">+IF(AND(ISNUMBER(OFFSET('Hygiene Data'!$C$6,0,10*ROW('Hygiene Data'!C10))),'Data Summary'!DO16="Yes"),OFFSET('Hygiene Data'!$C$6,0,10*ROW('Hygiene Data'!C10)),NA())</f>
        <v>#N/A</v>
      </c>
      <c r="BA16" s="135" t="e">
        <f ca="1">+IF(AND(ISNUMBER(OFFSET('Hygiene Data'!$C$8,0,10*ROW('Hygiene Data'!C10))),'Data Summary'!DP16="Yes"),OFFSET('Hygiene Data'!$C$8,0,10*ROW('Hygiene Data'!C10)),NA())</f>
        <v>#N/A</v>
      </c>
      <c r="BB16" s="135" t="e">
        <f ca="1">+IF(AND(ISNUMBER(OFFSET('Hygiene Data'!$C$10,0,10*ROW('Hygiene Data'!C10))),'Data Summary'!DQ16="Yes"),OFFSET('Hygiene Data'!$C$10,0,10*ROW('Hygiene Data'!C10)),NA())</f>
        <v>#N/A</v>
      </c>
      <c r="BC16" s="135" t="e">
        <f ca="1">+IF(AND(ISNUMBER(OFFSET('Hygiene Data'!$D$6,0,10*ROW('Hygiene Data'!D10))),'Data Summary'!DR16="Yes"),OFFSET('Hygiene Data'!$D$6,0,10*ROW('Hygiene Data'!D10)),NA())</f>
        <v>#N/A</v>
      </c>
      <c r="BD16" s="135" t="e">
        <f ca="1">+IF(AND(ISNUMBER(OFFSET('Hygiene Data'!$D$8,0,10*ROW('Hygiene Data'!D10))),'Data Summary'!DS16="Yes"),OFFSET('Hygiene Data'!$D$8,0,10*ROW('Hygiene Data'!D10)),NA())</f>
        <v>#N/A</v>
      </c>
      <c r="BE16" s="135" t="e">
        <f ca="1">+IF(AND(ISNUMBER(OFFSET('Hygiene Data'!$D$10,0,10*ROW('Hygiene Data'!D10))),'Data Summary'!DT16="Yes"),OFFSET('Hygiene Data'!$D$10,0,10*ROW('Hygiene Data'!D10)),NA())</f>
        <v>#N/A</v>
      </c>
      <c r="BF16" s="135" t="e">
        <f ca="1">+IF(AND(ISNUMBER(OFFSET('Hygiene Data'!$E$6,0,10*ROW('Hygiene Data'!E10))),'Data Summary'!DU16="Yes"),OFFSET('Hygiene Data'!$E$6,0,10*ROW('Hygiene Data'!E10)),NA())</f>
        <v>#N/A</v>
      </c>
      <c r="BG16" s="135" t="e">
        <f ca="1">+IF(AND(ISNUMBER(OFFSET('Hygiene Data'!$E$8,0,10*ROW('Hygiene Data'!E10))),'Data Summary'!DV16="Yes"),OFFSET('Hygiene Data'!$E$8,0,10*ROW('Hygiene Data'!E10)),NA())</f>
        <v>#N/A</v>
      </c>
      <c r="BH16" s="135" t="e">
        <f ca="1">+IF(AND(ISNUMBER(OFFSET('Hygiene Data'!$E$10,0,10*ROW('Hygiene Data'!E10))),'Data Summary'!DW16="Yes"),OFFSET('Hygiene Data'!$E$10,0,10*ROW('Hygiene Data'!E10)),NA())</f>
        <v>#N/A</v>
      </c>
      <c r="BI16" s="135" t="e">
        <f ca="1">+IF(AND(ISNUMBER(OFFSET('Hygiene Data'!$F$6,0,10*ROW('Hygiene Data'!F10))),'Data Summary'!DX16="Yes"),OFFSET('Hygiene Data'!$F$6,0,10*ROW('Hygiene Data'!F10)),NA())</f>
        <v>#N/A</v>
      </c>
      <c r="BJ16" s="135" t="e">
        <f ca="1">+IF(AND(ISNUMBER(OFFSET('Hygiene Data'!$F$8,0,10*ROW('Hygiene Data'!F10))),'Data Summary'!DY16="Yes"),OFFSET('Hygiene Data'!$F$8,0,10*ROW('Hygiene Data'!F10)),NA())</f>
        <v>#N/A</v>
      </c>
      <c r="BK16" s="135" t="e">
        <f ca="1">+IF(AND(ISNUMBER(OFFSET('Hygiene Data'!$F$10,0,10*ROW('Hygiene Data'!F10))),'Data Summary'!DZ16="Yes"),OFFSET('Hygiene Data'!$F$10,0,10*ROW('Hygiene Data'!F10)),NA())</f>
        <v>#N/A</v>
      </c>
      <c r="BL16" s="135" t="e">
        <f ca="1">+IF(AND(ISNUMBER(OFFSET('Hygiene Data'!$G$6,0,10*ROW('Hygiene Data'!G10))),'Data Summary'!EA16="Yes"),OFFSET('Hygiene Data'!$G$6,0,10*ROW('Hygiene Data'!G10)),NA())</f>
        <v>#N/A</v>
      </c>
      <c r="BM16" s="135" t="e">
        <f ca="1">+IF(AND(ISNUMBER(OFFSET('Hygiene Data'!$G$8,0,10*ROW('Hygiene Data'!G10))),'Data Summary'!EB16="Yes"),OFFSET('Hygiene Data'!$G$8,0,10*ROW('Hygiene Data'!G10)),NA())</f>
        <v>#N/A</v>
      </c>
      <c r="BN16" s="135" t="e">
        <f ca="1">+IF(AND(ISNUMBER(OFFSET('Hygiene Data'!$G$10,0,10*ROW('Hygiene Data'!G10))),'Data Summary'!EC16="Yes"),OFFSET('Hygiene Data'!$G$10,0,10*ROW('Hygiene Data'!G10)),NA())</f>
        <v>#N/A</v>
      </c>
      <c r="BO16" s="135" t="e">
        <f ca="1">+IF(AND(ISNUMBER(OFFSET('Hygiene Data'!$H$6,0,10*ROW('Hygiene Data'!H10))),'Data Summary'!ED16="Yes"),OFFSET('Hygiene Data'!$H$6,0,10*ROW('Hygiene Data'!H10)),NA())</f>
        <v>#N/A</v>
      </c>
      <c r="BP16" s="135" t="e">
        <f ca="1">+IF(AND(ISNUMBER(OFFSET('Hygiene Data'!$H$8,0,10*ROW('Hygiene Data'!H10))),'Data Summary'!EE16="Yes"),OFFSET('Hygiene Data'!$H$8,0,10*ROW('Hygiene Data'!H10)),NA())</f>
        <v>#N/A</v>
      </c>
      <c r="BQ16" s="135" t="e">
        <f ca="1">+IF(AND(ISNUMBER(OFFSET('Hygiene Data'!$H$10,0,10*ROW('Hygiene Data'!H10))),'Data Summary'!EF16="Yes"),OFFSET('Hygiene Data'!$H$10,0,10*ROW('Hygiene Data'!H10)),NA())</f>
        <v>#N/A</v>
      </c>
    </row>
    <row r="17" spans="1:69" x14ac:dyDescent="0.2">
      <c r="A17" s="50" t="str">
        <f ca="1">+IF(OFFSET('Water Data'!$B$1,0,10*ROW('Water Data'!B11))="",NA(),OFFSET('Water Data'!$B$1,0,10*ROW('Water Data'!B11)))</f>
        <v>UIS10</v>
      </c>
      <c r="B17" s="50" t="str">
        <f ca="1">+IF(OFFSET('Water Data'!$A$3,0,10*ROW('Water Data'!A11))="",NA(),OFFSET('Water Data'!$A$3,0,10*ROW('Water Data'!A11)))</f>
        <v>Other</v>
      </c>
      <c r="C17" s="50">
        <f ca="1">+IF(OFFSET('Water Data'!$C$3,0,10*ROW('Water Data'!C11))="",NA(),OFFSET('Water Data'!$C$3,0,10*ROW('Water Data'!C11)))</f>
        <v>2010</v>
      </c>
      <c r="D17" s="133" t="e">
        <f ca="1">+IF(AND(ISNUMBER(OFFSET('Water Data'!$C$5,0,10*ROW('Water Data'!C11))),'Data Summary'!BS17="Yes"),100-OFFSET('Water Data'!$C$5,0,10*ROW('Water Data'!C11)),NA())</f>
        <v>#N/A</v>
      </c>
      <c r="E17" s="133" t="e">
        <f ca="1">+IF(AND(ISNUMBER(OFFSET('Water Data'!$C$7,0,10*ROW('Water Data'!C11))),'Data Summary'!BT17="Yes"),OFFSET('Water Data'!$C$7,0,10*ROW('Water Data'!C11)),NA())</f>
        <v>#N/A</v>
      </c>
      <c r="F17" s="133" t="e">
        <f ca="1">+IF(AND(ISNUMBER(OFFSET('Water Data'!$C$10,0,10*ROW('Water Data'!C11))),'Data Summary'!BU17="Yes"),OFFSET('Water Data'!$C$10,0,10*ROW('Water Data'!C11)),NA())</f>
        <v>#N/A</v>
      </c>
      <c r="G17" s="133" t="e">
        <f ca="1">+IF(AND(ISNUMBER(OFFSET('Water Data'!$D$5,0,10*ROW('Water Data'!D11))),'Data Summary'!BV17="Yes"),100-OFFSET('Water Data'!$D$5,0,10*ROW('Water Data'!D11)),NA())</f>
        <v>#N/A</v>
      </c>
      <c r="H17" s="133" t="e">
        <f ca="1">+IF(AND(ISNUMBER(OFFSET('Water Data'!$D$7,0,10*ROW('Water Data'!D11))),'Data Summary'!BW17="Yes"),OFFSET('Water Data'!$D$7,0,10*ROW('Water Data'!D11)),NA())</f>
        <v>#N/A</v>
      </c>
      <c r="I17" s="133" t="e">
        <f ca="1">+IF(AND(ISNUMBER(OFFSET('Water Data'!$D$10,0,10*ROW('Water Data'!D11))),'Data Summary'!BX17="Yes"),OFFSET('Water Data'!$D$10,0,10*ROW('Water Data'!D11)),NA())</f>
        <v>#N/A</v>
      </c>
      <c r="J17" s="133" t="e">
        <f ca="1">+IF(AND(ISNUMBER(OFFSET('Water Data'!$E$5,0,10*ROW('Water Data'!E11))),'Data Summary'!BY17="Yes"),100-OFFSET('Water Data'!$E$5,0,10*ROW('Water Data'!E11)),NA())</f>
        <v>#N/A</v>
      </c>
      <c r="K17" s="133" t="e">
        <f ca="1">+IF(AND(ISNUMBER(OFFSET('Water Data'!$E$7,0,10*ROW('Water Data'!E11))),'Data Summary'!BZ17="Yes"),OFFSET('Water Data'!$E$7,0,10*ROW('Water Data'!E11)),NA())</f>
        <v>#N/A</v>
      </c>
      <c r="L17" s="133" t="e">
        <f ca="1">+IF(AND(ISNUMBER(OFFSET('Water Data'!$E$10,0,10*ROW('Water Data'!E11))),'Data Summary'!CA17="Yes"),OFFSET('Water Data'!$E$10,0,10*ROW('Water Data'!E11)),NA())</f>
        <v>#N/A</v>
      </c>
      <c r="M17" s="133" t="e">
        <f ca="1">+IF(AND(ISNUMBER(OFFSET('Water Data'!$F$5,0,10*ROW('Water Data'!F11))),'Data Summary'!CB17="Yes"),100-OFFSET('Water Data'!$F$5,0,10*ROW('Water Data'!F11)),NA())</f>
        <v>#N/A</v>
      </c>
      <c r="N17" s="133" t="e">
        <f ca="1">+IF(AND(ISNUMBER(OFFSET('Water Data'!$F$7,0,10*ROW('Water Data'!F11))),'Data Summary'!CC17="Yes"),OFFSET('Water Data'!$F$7,0,10*ROW('Water Data'!F11)),NA())</f>
        <v>#N/A</v>
      </c>
      <c r="O17" s="133" t="e">
        <f ca="1">+IF(AND(ISNUMBER(OFFSET('Water Data'!$F$10,0,10*ROW('Water Data'!F11))),'Data Summary'!CD17="Yes"),OFFSET('Water Data'!$F$10,0,10*ROW('Water Data'!F11)),NA())</f>
        <v>#N/A</v>
      </c>
      <c r="P17" s="133" t="e">
        <f ca="1">+IF(AND(ISNUMBER(OFFSET('Water Data'!$G$5,0,10*ROW('Water Data'!G11))),'Data Summary'!CE17="Yes"),100-OFFSET('Water Data'!$G$5,0,10*ROW('Water Data'!G11)),NA())</f>
        <v>#N/A</v>
      </c>
      <c r="Q17" s="133" t="e">
        <f ca="1">+IF(AND(ISNUMBER(OFFSET('Water Data'!$G$7,0,10*ROW('Water Data'!G11))),'Data Summary'!CF17="Yes"),OFFSET('Water Data'!$G$7,0,10*ROW('Water Data'!G11)),NA())</f>
        <v>#N/A</v>
      </c>
      <c r="R17" s="133" t="e">
        <f ca="1">+IF(AND(ISNUMBER(OFFSET('Water Data'!$G$10,0,10*ROW('Water Data'!G11))),'Data Summary'!CG17="Yes"),OFFSET('Water Data'!$G$10,0,10*ROW('Water Data'!G11)),NA())</f>
        <v>#N/A</v>
      </c>
      <c r="S17" s="133" t="e">
        <f ca="1">+IF(AND(ISNUMBER(OFFSET('Water Data'!$H$5,0,10*ROW('Water Data'!H11))),'Data Summary'!CH17="Yes"),100-OFFSET('Water Data'!$H$5,0,10*ROW('Water Data'!H11)),NA())</f>
        <v>#N/A</v>
      </c>
      <c r="T17" s="133" t="e">
        <f ca="1">+IF(AND(ISNUMBER(OFFSET('Water Data'!$H$7,0,10*ROW('Water Data'!H11))),'Data Summary'!CI17="Yes"),OFFSET('Water Data'!$H$7,0,10*ROW('Water Data'!H11)),NA())</f>
        <v>#N/A</v>
      </c>
      <c r="U17" s="133" t="e">
        <f ca="1">+IF(AND(ISNUMBER(OFFSET('Water Data'!$H$10,0,10*ROW('Water Data'!H11))),'Data Summary'!CJ17="Yes"),OFFSET('Water Data'!$H$10,0,10*ROW('Water Data'!H11)),NA())</f>
        <v>#N/A</v>
      </c>
      <c r="V17" s="134" t="e">
        <f ca="1">+IF(AND(ISNUMBER(OFFSET('Sanitation Data'!$C$5,0,10*ROW('Sanitation Data'!C11))),'Data Summary'!CK17="Yes"),100-OFFSET('Sanitation Data'!$C$5,0,10*ROW('Sanitation Data'!C11)),NA())</f>
        <v>#N/A</v>
      </c>
      <c r="W17" s="134" t="e">
        <f ca="1">+IF(AND(ISNUMBER(OFFSET('Sanitation Data'!$C$7,0,10*ROW('Sanitation Data'!C11))),'Data Summary'!CL17="Yes"),OFFSET('Sanitation Data'!$C$7,0,10*ROW('Sanitation Data'!C11)),NA())</f>
        <v>#N/A</v>
      </c>
      <c r="X17" s="134" t="e">
        <f ca="1">+IF(AND(ISNUMBER(OFFSET('Sanitation Data'!$C$11,0,10*ROW('Sanitation Data'!C11))),'Data Summary'!CM17="Yes"),OFFSET('Sanitation Data'!$C$11,0,10*ROW('Sanitation Data'!C11)),NA())</f>
        <v>#N/A</v>
      </c>
      <c r="Y17" s="134" t="e">
        <f ca="1">+IF(AND(ISNUMBER(OFFSET('Sanitation Data'!$C$12,0,10*ROW('Sanitation Data'!C11))),'Data Summary'!CN17="Yes"),OFFSET('Sanitation Data'!$C$12,0,10*ROW('Sanitation Data'!C11)),NA())</f>
        <v>#N/A</v>
      </c>
      <c r="Z17" s="134" t="e">
        <f ca="1">+IF(AND(ISNUMBER(OFFSET('Sanitation Data'!$C$13,0,10*ROW('Sanitation Data'!C11))),'Data Summary'!CO17="Yes"),OFFSET('Sanitation Data'!$C$13,0,10*ROW('Sanitation Data'!C11)),NA())</f>
        <v>#N/A</v>
      </c>
      <c r="AA17" s="134" t="e">
        <f ca="1">+IF(AND(ISNUMBER(OFFSET('Sanitation Data'!$D$5,0,10*ROW('Sanitation Data'!D11))),'Data Summary'!CP17="Yes"),100-OFFSET('Sanitation Data'!$D$5,0,10*ROW('Sanitation Data'!D11)),NA())</f>
        <v>#N/A</v>
      </c>
      <c r="AB17" s="134" t="e">
        <f ca="1">+IF(AND(ISNUMBER(OFFSET('Sanitation Data'!$D$7,0,10*ROW('Sanitation Data'!D11))),'Data Summary'!CQ17="Yes"),OFFSET('Sanitation Data'!$D$7,0,10*ROW('Sanitation Data'!D11)),NA())</f>
        <v>#N/A</v>
      </c>
      <c r="AC17" s="134" t="e">
        <f ca="1">+IF(AND(ISNUMBER(OFFSET('Sanitation Data'!$D$11,0,10*ROW('Sanitation Data'!D11))),'Data Summary'!CR17="Yes"),OFFSET('Sanitation Data'!$D$11,0,10*ROW('Sanitation Data'!D11)),NA())</f>
        <v>#N/A</v>
      </c>
      <c r="AD17" s="134" t="e">
        <f ca="1">+IF(AND(ISNUMBER(OFFSET('Sanitation Data'!$D$12,0,10*ROW('Sanitation Data'!D11))),'Data Summary'!CS17="Yes"),OFFSET('Sanitation Data'!$D$12,0,10*ROW('Sanitation Data'!D11)),NA())</f>
        <v>#N/A</v>
      </c>
      <c r="AE17" s="134" t="e">
        <f ca="1">+IF(AND(ISNUMBER(OFFSET('Sanitation Data'!$D$13,0,10*ROW('Sanitation Data'!D11))),'Data Summary'!CT17="Yes"),OFFSET('Sanitation Data'!$D$13,0,10*ROW('Sanitation Data'!D11)),NA())</f>
        <v>#N/A</v>
      </c>
      <c r="AF17" s="134" t="e">
        <f ca="1">+IF(AND(ISNUMBER(OFFSET('Sanitation Data'!$E$5,0,10*ROW('Sanitation Data'!E11))),'Data Summary'!CU17="Yes"),100-OFFSET('Sanitation Data'!$E$5,0,10*ROW('Sanitation Data'!E11)),NA())</f>
        <v>#N/A</v>
      </c>
      <c r="AG17" s="134" t="e">
        <f ca="1">+IF(AND(ISNUMBER(OFFSET('Sanitation Data'!$E$7,0,10*ROW('Sanitation Data'!E11))),'Data Summary'!CV17="Yes"),OFFSET('Sanitation Data'!$E$7,0,10*ROW('Sanitation Data'!E11)),NA())</f>
        <v>#N/A</v>
      </c>
      <c r="AH17" s="134" t="e">
        <f ca="1">+IF(AND(ISNUMBER(OFFSET('Sanitation Data'!$E$11,0,10*ROW('Sanitation Data'!E11))),'Data Summary'!CW17="Yes"),OFFSET('Sanitation Data'!$E$11,0,10*ROW('Sanitation Data'!E11)),NA())</f>
        <v>#N/A</v>
      </c>
      <c r="AI17" s="134" t="e">
        <f ca="1">+IF(AND(ISNUMBER(OFFSET('Sanitation Data'!$E$12,0,10*ROW('Sanitation Data'!E11))),'Data Summary'!CX17="Yes"),OFFSET('Sanitation Data'!$E$12,0,10*ROW('Sanitation Data'!E11)),NA())</f>
        <v>#N/A</v>
      </c>
      <c r="AJ17" s="134" t="e">
        <f ca="1">+IF(AND(ISNUMBER(OFFSET('Sanitation Data'!$E$13,0,10*ROW('Sanitation Data'!E11))),'Data Summary'!CY17="Yes"),OFFSET('Sanitation Data'!$E$13,0,10*ROW('Sanitation Data'!E11)),NA())</f>
        <v>#N/A</v>
      </c>
      <c r="AK17" s="134" t="e">
        <f ca="1">+IF(AND(ISNUMBER(OFFSET('Sanitation Data'!$F$5,0,10*ROW('Sanitation Data'!F11))),'Data Summary'!CZ17="Yes"),100-OFFSET('Sanitation Data'!$F$5,0,10*ROW('Sanitation Data'!F11)),NA())</f>
        <v>#N/A</v>
      </c>
      <c r="AL17" s="134" t="e">
        <f ca="1">+IF(AND(ISNUMBER(OFFSET('Sanitation Data'!$F$7,0,10*ROW('Sanitation Data'!F11))),'Data Summary'!DA17="Yes"),OFFSET('Sanitation Data'!$F$7,0,10*ROW('Sanitation Data'!F11)),NA())</f>
        <v>#N/A</v>
      </c>
      <c r="AM17" s="134" t="e">
        <f ca="1">+IF(AND(ISNUMBER(OFFSET('Sanitation Data'!$F$11,0,10*ROW('Sanitation Data'!F11))),'Data Summary'!DB17="Yes"),OFFSET('Sanitation Data'!$F$11,0,10*ROW('Sanitation Data'!F11)),NA())</f>
        <v>#N/A</v>
      </c>
      <c r="AN17" s="134" t="e">
        <f ca="1">+IF(AND(ISNUMBER(OFFSET('Sanitation Data'!$F$12,0,10*ROW('Sanitation Data'!F11))),'Data Summary'!DC17="Yes"),OFFSET('Sanitation Data'!$F$12,0,10*ROW('Sanitation Data'!F11)),NA())</f>
        <v>#N/A</v>
      </c>
      <c r="AO17" s="134" t="e">
        <f ca="1">+IF(AND(ISNUMBER(OFFSET('Sanitation Data'!$F$13,0,10*ROW('Sanitation Data'!F11))),'Data Summary'!DD17="Yes"),OFFSET('Sanitation Data'!$F$13,0,10*ROW('Sanitation Data'!F11)),NA())</f>
        <v>#N/A</v>
      </c>
      <c r="AP17" s="134" t="e">
        <f ca="1">+IF(AND(ISNUMBER(OFFSET('Sanitation Data'!$G$5,0,10*ROW('Sanitation Data'!G11))),'Data Summary'!DE17="Yes"),100-OFFSET('Sanitation Data'!$G$5,0,10*ROW('Sanitation Data'!G11)),NA())</f>
        <v>#N/A</v>
      </c>
      <c r="AQ17" s="134" t="e">
        <f ca="1">+IF(AND(ISNUMBER(OFFSET('Sanitation Data'!$G$7,0,10*ROW('Sanitation Data'!G11))),'Data Summary'!DF17="Yes"),OFFSET('Sanitation Data'!$G$7,0,10*ROW('Sanitation Data'!G11)),NA())</f>
        <v>#N/A</v>
      </c>
      <c r="AR17" s="134" t="e">
        <f ca="1">+IF(AND(ISNUMBER(OFFSET('Sanitation Data'!$G$11,0,10*ROW('Sanitation Data'!G11))),'Data Summary'!DG17="Yes"),OFFSET('Sanitation Data'!$G$11,0,10*ROW('Sanitation Data'!G11)),NA())</f>
        <v>#N/A</v>
      </c>
      <c r="AS17" s="134" t="e">
        <f ca="1">+IF(AND(ISNUMBER(OFFSET('Sanitation Data'!$G$12,0,10*ROW('Sanitation Data'!G11))),'Data Summary'!DH17="Yes"),OFFSET('Sanitation Data'!$G$12,0,10*ROW('Sanitation Data'!G11)),NA())</f>
        <v>#N/A</v>
      </c>
      <c r="AT17" s="134" t="e">
        <f ca="1">+IF(AND(ISNUMBER(OFFSET('Sanitation Data'!$G$13,0,10*ROW('Sanitation Data'!G11))),'Data Summary'!DI17="Yes"),OFFSET('Sanitation Data'!$G$13,0,10*ROW('Sanitation Data'!G11)),NA())</f>
        <v>#N/A</v>
      </c>
      <c r="AU17" s="134" t="e">
        <f ca="1">+IF(AND(ISNUMBER(OFFSET('Sanitation Data'!$H$5,0,10*ROW('Sanitation Data'!H11))),'Data Summary'!DJ17="Yes"),100-OFFSET('Sanitation Data'!$H$5,0,10*ROW('Sanitation Data'!H11)),NA())</f>
        <v>#N/A</v>
      </c>
      <c r="AV17" s="134" t="e">
        <f ca="1">+IF(AND(ISNUMBER(OFFSET('Sanitation Data'!$H$7,0,10*ROW('Sanitation Data'!H11))),'Data Summary'!DK17="Yes"),OFFSET('Sanitation Data'!$H$7,0,10*ROW('Sanitation Data'!H11)),NA())</f>
        <v>#N/A</v>
      </c>
      <c r="AW17" s="134" t="e">
        <f ca="1">+IF(AND(ISNUMBER(OFFSET('Sanitation Data'!$H$11,0,10*ROW('Sanitation Data'!H11))),'Data Summary'!DL17="Yes"),OFFSET('Sanitation Data'!$H$11,0,10*ROW('Sanitation Data'!H11)),NA())</f>
        <v>#N/A</v>
      </c>
      <c r="AX17" s="134" t="e">
        <f ca="1">+IF(AND(ISNUMBER(OFFSET('Sanitation Data'!$H$12,0,10*ROW('Sanitation Data'!H11))),'Data Summary'!DM17="Yes"),OFFSET('Sanitation Data'!$H$12,0,10*ROW('Sanitation Data'!H11)),NA())</f>
        <v>#N/A</v>
      </c>
      <c r="AY17" s="134" t="e">
        <f ca="1">+IF(AND(ISNUMBER(OFFSET('Sanitation Data'!$H$13,0,10*ROW('Sanitation Data'!H11))),'Data Summary'!DN17="Yes"),OFFSET('Sanitation Data'!$H$13,0,10*ROW('Sanitation Data'!H11)),NA())</f>
        <v>#N/A</v>
      </c>
      <c r="AZ17" s="135" t="e">
        <f ca="1">+IF(AND(ISNUMBER(OFFSET('Hygiene Data'!$C$6,0,10*ROW('Hygiene Data'!C11))),'Data Summary'!DO17="Yes"),OFFSET('Hygiene Data'!$C$6,0,10*ROW('Hygiene Data'!C11)),NA())</f>
        <v>#N/A</v>
      </c>
      <c r="BA17" s="135" t="e">
        <f ca="1">+IF(AND(ISNUMBER(OFFSET('Hygiene Data'!$C$8,0,10*ROW('Hygiene Data'!C11))),'Data Summary'!DP17="Yes"),OFFSET('Hygiene Data'!$C$8,0,10*ROW('Hygiene Data'!C11)),NA())</f>
        <v>#N/A</v>
      </c>
      <c r="BB17" s="135" t="e">
        <f ca="1">+IF(AND(ISNUMBER(OFFSET('Hygiene Data'!$C$10,0,10*ROW('Hygiene Data'!C11))),'Data Summary'!DQ17="Yes"),OFFSET('Hygiene Data'!$C$10,0,10*ROW('Hygiene Data'!C11)),NA())</f>
        <v>#N/A</v>
      </c>
      <c r="BC17" s="135" t="e">
        <f ca="1">+IF(AND(ISNUMBER(OFFSET('Hygiene Data'!$D$6,0,10*ROW('Hygiene Data'!D11))),'Data Summary'!DR17="Yes"),OFFSET('Hygiene Data'!$D$6,0,10*ROW('Hygiene Data'!D11)),NA())</f>
        <v>#N/A</v>
      </c>
      <c r="BD17" s="135" t="e">
        <f ca="1">+IF(AND(ISNUMBER(OFFSET('Hygiene Data'!$D$8,0,10*ROW('Hygiene Data'!D11))),'Data Summary'!DS17="Yes"),OFFSET('Hygiene Data'!$D$8,0,10*ROW('Hygiene Data'!D11)),NA())</f>
        <v>#N/A</v>
      </c>
      <c r="BE17" s="135" t="e">
        <f ca="1">+IF(AND(ISNUMBER(OFFSET('Hygiene Data'!$D$10,0,10*ROW('Hygiene Data'!D11))),'Data Summary'!DT17="Yes"),OFFSET('Hygiene Data'!$D$10,0,10*ROW('Hygiene Data'!D11)),NA())</f>
        <v>#N/A</v>
      </c>
      <c r="BF17" s="135" t="e">
        <f ca="1">+IF(AND(ISNUMBER(OFFSET('Hygiene Data'!$E$6,0,10*ROW('Hygiene Data'!E11))),'Data Summary'!DU17="Yes"),OFFSET('Hygiene Data'!$E$6,0,10*ROW('Hygiene Data'!E11)),NA())</f>
        <v>#N/A</v>
      </c>
      <c r="BG17" s="135" t="e">
        <f ca="1">+IF(AND(ISNUMBER(OFFSET('Hygiene Data'!$E$8,0,10*ROW('Hygiene Data'!E11))),'Data Summary'!DV17="Yes"),OFFSET('Hygiene Data'!$E$8,0,10*ROW('Hygiene Data'!E11)),NA())</f>
        <v>#N/A</v>
      </c>
      <c r="BH17" s="135" t="e">
        <f ca="1">+IF(AND(ISNUMBER(OFFSET('Hygiene Data'!$E$10,0,10*ROW('Hygiene Data'!E11))),'Data Summary'!DW17="Yes"),OFFSET('Hygiene Data'!$E$10,0,10*ROW('Hygiene Data'!E11)),NA())</f>
        <v>#N/A</v>
      </c>
      <c r="BI17" s="135" t="e">
        <f ca="1">+IF(AND(ISNUMBER(OFFSET('Hygiene Data'!$F$6,0,10*ROW('Hygiene Data'!F11))),'Data Summary'!DX17="Yes"),OFFSET('Hygiene Data'!$F$6,0,10*ROW('Hygiene Data'!F11)),NA())</f>
        <v>#N/A</v>
      </c>
      <c r="BJ17" s="135" t="e">
        <f ca="1">+IF(AND(ISNUMBER(OFFSET('Hygiene Data'!$F$8,0,10*ROW('Hygiene Data'!F11))),'Data Summary'!DY17="Yes"),OFFSET('Hygiene Data'!$F$8,0,10*ROW('Hygiene Data'!F11)),NA())</f>
        <v>#N/A</v>
      </c>
      <c r="BK17" s="135" t="e">
        <f ca="1">+IF(AND(ISNUMBER(OFFSET('Hygiene Data'!$F$10,0,10*ROW('Hygiene Data'!F11))),'Data Summary'!DZ17="Yes"),OFFSET('Hygiene Data'!$F$10,0,10*ROW('Hygiene Data'!F11)),NA())</f>
        <v>#N/A</v>
      </c>
      <c r="BL17" s="135" t="e">
        <f ca="1">+IF(AND(ISNUMBER(OFFSET('Hygiene Data'!$G$6,0,10*ROW('Hygiene Data'!G11))),'Data Summary'!EA17="Yes"),OFFSET('Hygiene Data'!$G$6,0,10*ROW('Hygiene Data'!G11)),NA())</f>
        <v>#N/A</v>
      </c>
      <c r="BM17" s="135" t="e">
        <f ca="1">+IF(AND(ISNUMBER(OFFSET('Hygiene Data'!$G$8,0,10*ROW('Hygiene Data'!G11))),'Data Summary'!EB17="Yes"),OFFSET('Hygiene Data'!$G$8,0,10*ROW('Hygiene Data'!G11)),NA())</f>
        <v>#N/A</v>
      </c>
      <c r="BN17" s="135" t="e">
        <f ca="1">+IF(AND(ISNUMBER(OFFSET('Hygiene Data'!$G$10,0,10*ROW('Hygiene Data'!G11))),'Data Summary'!EC17="Yes"),OFFSET('Hygiene Data'!$G$10,0,10*ROW('Hygiene Data'!G11)),NA())</f>
        <v>#N/A</v>
      </c>
      <c r="BO17" s="135" t="e">
        <f ca="1">+IF(AND(ISNUMBER(OFFSET('Hygiene Data'!$H$6,0,10*ROW('Hygiene Data'!H11))),'Data Summary'!ED17="Yes"),OFFSET('Hygiene Data'!$H$6,0,10*ROW('Hygiene Data'!H11)),NA())</f>
        <v>#N/A</v>
      </c>
      <c r="BP17" s="135" t="e">
        <f ca="1">+IF(AND(ISNUMBER(OFFSET('Hygiene Data'!$H$8,0,10*ROW('Hygiene Data'!H11))),'Data Summary'!EE17="Yes"),OFFSET('Hygiene Data'!$H$8,0,10*ROW('Hygiene Data'!H11)),NA())</f>
        <v>#N/A</v>
      </c>
      <c r="BQ17" s="135" t="e">
        <f ca="1">+IF(AND(ISNUMBER(OFFSET('Hygiene Data'!$H$10,0,10*ROW('Hygiene Data'!H11))),'Data Summary'!EF17="Yes"),OFFSET('Hygiene Data'!$H$10,0,10*ROW('Hygiene Data'!H11)),NA())</f>
        <v>#N/A</v>
      </c>
    </row>
    <row r="18" spans="1:69" x14ac:dyDescent="0.2">
      <c r="A18" s="50" t="str">
        <f ca="1">+IF(OFFSET('Water Data'!$B$1,0,10*ROW('Water Data'!B12))="",NA(),OFFSET('Water Data'!$B$1,0,10*ROW('Water Data'!B12)))</f>
        <v>EMIS11</v>
      </c>
      <c r="B18" s="50" t="str">
        <f ca="1">+IF(OFFSET('Water Data'!$A$3,0,10*ROW('Water Data'!A12))="",NA(),OFFSET('Water Data'!$A$3,0,10*ROW('Water Data'!A12)))</f>
        <v>EMIS</v>
      </c>
      <c r="C18" s="50">
        <f ca="1">+IF(OFFSET('Water Data'!$C$3,0,10*ROW('Water Data'!C12))="",NA(),OFFSET('Water Data'!$C$3,0,10*ROW('Water Data'!C12)))</f>
        <v>2011</v>
      </c>
      <c r="D18" s="133">
        <f ca="1">+IF(AND(ISNUMBER(OFFSET('Water Data'!$C$5,0,10*ROW('Water Data'!C12))),'Data Summary'!BS18="Yes"),100-OFFSET('Water Data'!$C$5,0,10*ROW('Water Data'!C12)),NA())</f>
        <v>40.1</v>
      </c>
      <c r="E18" s="133">
        <f ca="1">+IF(AND(ISNUMBER(OFFSET('Water Data'!$C$7,0,10*ROW('Water Data'!C12))),'Data Summary'!BT18="Yes"),OFFSET('Water Data'!$C$7,0,10*ROW('Water Data'!C12)),NA())</f>
        <v>23.3</v>
      </c>
      <c r="F18" s="133" t="e">
        <f ca="1">+IF(AND(ISNUMBER(OFFSET('Water Data'!$C$10,0,10*ROW('Water Data'!C12))),'Data Summary'!BU18="Yes"),OFFSET('Water Data'!$C$10,0,10*ROW('Water Data'!C12)),NA())</f>
        <v>#N/A</v>
      </c>
      <c r="G18" s="133" t="e">
        <f ca="1">+IF(AND(ISNUMBER(OFFSET('Water Data'!$D$5,0,10*ROW('Water Data'!D12))),'Data Summary'!BV18="Yes"),100-OFFSET('Water Data'!$D$5,0,10*ROW('Water Data'!D12)),NA())</f>
        <v>#N/A</v>
      </c>
      <c r="H18" s="133" t="e">
        <f ca="1">+IF(AND(ISNUMBER(OFFSET('Water Data'!$D$7,0,10*ROW('Water Data'!D12))),'Data Summary'!BW18="Yes"),OFFSET('Water Data'!$D$7,0,10*ROW('Water Data'!D12)),NA())</f>
        <v>#N/A</v>
      </c>
      <c r="I18" s="133" t="e">
        <f ca="1">+IF(AND(ISNUMBER(OFFSET('Water Data'!$D$10,0,10*ROW('Water Data'!D12))),'Data Summary'!BX18="Yes"),OFFSET('Water Data'!$D$10,0,10*ROW('Water Data'!D12)),NA())</f>
        <v>#N/A</v>
      </c>
      <c r="J18" s="133" t="e">
        <f ca="1">+IF(AND(ISNUMBER(OFFSET('Water Data'!$E$5,0,10*ROW('Water Data'!E12))),'Data Summary'!BY18="Yes"),100-OFFSET('Water Data'!$E$5,0,10*ROW('Water Data'!E12)),NA())</f>
        <v>#N/A</v>
      </c>
      <c r="K18" s="133" t="e">
        <f ca="1">+IF(AND(ISNUMBER(OFFSET('Water Data'!$E$7,0,10*ROW('Water Data'!E12))),'Data Summary'!BZ18="Yes"),OFFSET('Water Data'!$E$7,0,10*ROW('Water Data'!E12)),NA())</f>
        <v>#N/A</v>
      </c>
      <c r="L18" s="133" t="e">
        <f ca="1">+IF(AND(ISNUMBER(OFFSET('Water Data'!$E$10,0,10*ROW('Water Data'!E12))),'Data Summary'!CA18="Yes"),OFFSET('Water Data'!$E$10,0,10*ROW('Water Data'!E12)),NA())</f>
        <v>#N/A</v>
      </c>
      <c r="M18" s="133" t="e">
        <f ca="1">+IF(AND(ISNUMBER(OFFSET('Water Data'!$F$5,0,10*ROW('Water Data'!F12))),'Data Summary'!CB18="Yes"),100-OFFSET('Water Data'!$F$5,0,10*ROW('Water Data'!F12)),NA())</f>
        <v>#N/A</v>
      </c>
      <c r="N18" s="133" t="e">
        <f ca="1">+IF(AND(ISNUMBER(OFFSET('Water Data'!$F$7,0,10*ROW('Water Data'!F12))),'Data Summary'!CC18="Yes"),OFFSET('Water Data'!$F$7,0,10*ROW('Water Data'!F12)),NA())</f>
        <v>#N/A</v>
      </c>
      <c r="O18" s="133" t="e">
        <f ca="1">+IF(AND(ISNUMBER(OFFSET('Water Data'!$F$10,0,10*ROW('Water Data'!F12))),'Data Summary'!CD18="Yes"),OFFSET('Water Data'!$F$10,0,10*ROW('Water Data'!F12)),NA())</f>
        <v>#N/A</v>
      </c>
      <c r="P18" s="133">
        <f ca="1">+IF(AND(ISNUMBER(OFFSET('Water Data'!$G$5,0,10*ROW('Water Data'!G12))),'Data Summary'!CE18="Yes"),100-OFFSET('Water Data'!$G$5,0,10*ROW('Water Data'!G12)),NA())</f>
        <v>38.4</v>
      </c>
      <c r="Q18" s="133">
        <f ca="1">+IF(AND(ISNUMBER(OFFSET('Water Data'!$G$7,0,10*ROW('Water Data'!G12))),'Data Summary'!CF18="Yes"),OFFSET('Water Data'!$G$7,0,10*ROW('Water Data'!G12)),NA())</f>
        <v>21.55</v>
      </c>
      <c r="R18" s="133" t="e">
        <f ca="1">+IF(AND(ISNUMBER(OFFSET('Water Data'!$G$10,0,10*ROW('Water Data'!G12))),'Data Summary'!CG18="Yes"),OFFSET('Water Data'!$G$10,0,10*ROW('Water Data'!G12)),NA())</f>
        <v>#N/A</v>
      </c>
      <c r="S18" s="133">
        <f ca="1">+IF(AND(ISNUMBER(OFFSET('Water Data'!$H$5,0,10*ROW('Water Data'!H12))),'Data Summary'!CH18="Yes"),100-OFFSET('Water Data'!$H$5,0,10*ROW('Water Data'!H12)),NA())</f>
        <v>71.5</v>
      </c>
      <c r="T18" s="133">
        <f ca="1">+IF(AND(ISNUMBER(OFFSET('Water Data'!$H$7,0,10*ROW('Water Data'!H12))),'Data Summary'!CI18="Yes"),OFFSET('Water Data'!$H$7,0,10*ROW('Water Data'!H12)),NA())</f>
        <v>57.150000000000006</v>
      </c>
      <c r="U18" s="133" t="e">
        <f ca="1">+IF(AND(ISNUMBER(OFFSET('Water Data'!$H$10,0,10*ROW('Water Data'!H12))),'Data Summary'!CJ18="Yes"),OFFSET('Water Data'!$H$10,0,10*ROW('Water Data'!H12)),NA())</f>
        <v>#N/A</v>
      </c>
      <c r="V18" s="134">
        <f ca="1">+IF(AND(ISNUMBER(OFFSET('Sanitation Data'!$C$5,0,10*ROW('Sanitation Data'!C12))),'Data Summary'!CK18="Yes"),100-OFFSET('Sanitation Data'!$C$5,0,10*ROW('Sanitation Data'!C12)),NA())</f>
        <v>90.5</v>
      </c>
      <c r="W18" s="134" t="e">
        <f ca="1">+IF(AND(ISNUMBER(OFFSET('Sanitation Data'!$C$7,0,10*ROW('Sanitation Data'!C12))),'Data Summary'!CL18="Yes"),OFFSET('Sanitation Data'!$C$7,0,10*ROW('Sanitation Data'!C12)),NA())</f>
        <v>#N/A</v>
      </c>
      <c r="X18" s="134" t="e">
        <f ca="1">+IF(AND(ISNUMBER(OFFSET('Sanitation Data'!$C$11,0,10*ROW('Sanitation Data'!C12))),'Data Summary'!CM18="Yes"),OFFSET('Sanitation Data'!$C$11,0,10*ROW('Sanitation Data'!C12)),NA())</f>
        <v>#N/A</v>
      </c>
      <c r="Y18" s="134" t="e">
        <f ca="1">+IF(AND(ISNUMBER(OFFSET('Sanitation Data'!$C$12,0,10*ROW('Sanitation Data'!C12))),'Data Summary'!CN18="Yes"),OFFSET('Sanitation Data'!$C$12,0,10*ROW('Sanitation Data'!C12)),NA())</f>
        <v>#N/A</v>
      </c>
      <c r="Z18" s="134" t="e">
        <f ca="1">+IF(AND(ISNUMBER(OFFSET('Sanitation Data'!$C$13,0,10*ROW('Sanitation Data'!C12))),'Data Summary'!CO18="Yes"),OFFSET('Sanitation Data'!$C$13,0,10*ROW('Sanitation Data'!C12)),NA())</f>
        <v>#N/A</v>
      </c>
      <c r="AA18" s="134" t="e">
        <f ca="1">+IF(AND(ISNUMBER(OFFSET('Sanitation Data'!$D$5,0,10*ROW('Sanitation Data'!D12))),'Data Summary'!CP18="Yes"),100-OFFSET('Sanitation Data'!$D$5,0,10*ROW('Sanitation Data'!D12)),NA())</f>
        <v>#N/A</v>
      </c>
      <c r="AB18" s="134" t="e">
        <f ca="1">+IF(AND(ISNUMBER(OFFSET('Sanitation Data'!$D$7,0,10*ROW('Sanitation Data'!D12))),'Data Summary'!CQ18="Yes"),OFFSET('Sanitation Data'!$D$7,0,10*ROW('Sanitation Data'!D12)),NA())</f>
        <v>#N/A</v>
      </c>
      <c r="AC18" s="134" t="e">
        <f ca="1">+IF(AND(ISNUMBER(OFFSET('Sanitation Data'!$D$11,0,10*ROW('Sanitation Data'!D12))),'Data Summary'!CR18="Yes"),OFFSET('Sanitation Data'!$D$11,0,10*ROW('Sanitation Data'!D12)),NA())</f>
        <v>#N/A</v>
      </c>
      <c r="AD18" s="134" t="e">
        <f ca="1">+IF(AND(ISNUMBER(OFFSET('Sanitation Data'!$D$12,0,10*ROW('Sanitation Data'!D12))),'Data Summary'!CS18="Yes"),OFFSET('Sanitation Data'!$D$12,0,10*ROW('Sanitation Data'!D12)),NA())</f>
        <v>#N/A</v>
      </c>
      <c r="AE18" s="134" t="e">
        <f ca="1">+IF(AND(ISNUMBER(OFFSET('Sanitation Data'!$D$13,0,10*ROW('Sanitation Data'!D12))),'Data Summary'!CT18="Yes"),OFFSET('Sanitation Data'!$D$13,0,10*ROW('Sanitation Data'!D12)),NA())</f>
        <v>#N/A</v>
      </c>
      <c r="AF18" s="134" t="e">
        <f ca="1">+IF(AND(ISNUMBER(OFFSET('Sanitation Data'!$E$5,0,10*ROW('Sanitation Data'!E12))),'Data Summary'!CU18="Yes"),100-OFFSET('Sanitation Data'!$E$5,0,10*ROW('Sanitation Data'!E12)),NA())</f>
        <v>#N/A</v>
      </c>
      <c r="AG18" s="134" t="e">
        <f ca="1">+IF(AND(ISNUMBER(OFFSET('Sanitation Data'!$E$7,0,10*ROW('Sanitation Data'!E12))),'Data Summary'!CV18="Yes"),OFFSET('Sanitation Data'!$E$7,0,10*ROW('Sanitation Data'!E12)),NA())</f>
        <v>#N/A</v>
      </c>
      <c r="AH18" s="134" t="e">
        <f ca="1">+IF(AND(ISNUMBER(OFFSET('Sanitation Data'!$E$11,0,10*ROW('Sanitation Data'!E12))),'Data Summary'!CW18="Yes"),OFFSET('Sanitation Data'!$E$11,0,10*ROW('Sanitation Data'!E12)),NA())</f>
        <v>#N/A</v>
      </c>
      <c r="AI18" s="134" t="e">
        <f ca="1">+IF(AND(ISNUMBER(OFFSET('Sanitation Data'!$E$12,0,10*ROW('Sanitation Data'!E12))),'Data Summary'!CX18="Yes"),OFFSET('Sanitation Data'!$E$12,0,10*ROW('Sanitation Data'!E12)),NA())</f>
        <v>#N/A</v>
      </c>
      <c r="AJ18" s="134" t="e">
        <f ca="1">+IF(AND(ISNUMBER(OFFSET('Sanitation Data'!$E$13,0,10*ROW('Sanitation Data'!E12))),'Data Summary'!CY18="Yes"),OFFSET('Sanitation Data'!$E$13,0,10*ROW('Sanitation Data'!E12)),NA())</f>
        <v>#N/A</v>
      </c>
      <c r="AK18" s="134" t="e">
        <f ca="1">+IF(AND(ISNUMBER(OFFSET('Sanitation Data'!$F$5,0,10*ROW('Sanitation Data'!F12))),'Data Summary'!CZ18="Yes"),100-OFFSET('Sanitation Data'!$F$5,0,10*ROW('Sanitation Data'!F12)),NA())</f>
        <v>#N/A</v>
      </c>
      <c r="AL18" s="134" t="e">
        <f ca="1">+IF(AND(ISNUMBER(OFFSET('Sanitation Data'!$F$7,0,10*ROW('Sanitation Data'!F12))),'Data Summary'!DA18="Yes"),OFFSET('Sanitation Data'!$F$7,0,10*ROW('Sanitation Data'!F12)),NA())</f>
        <v>#N/A</v>
      </c>
      <c r="AM18" s="134" t="e">
        <f ca="1">+IF(AND(ISNUMBER(OFFSET('Sanitation Data'!$F$11,0,10*ROW('Sanitation Data'!F12))),'Data Summary'!DB18="Yes"),OFFSET('Sanitation Data'!$F$11,0,10*ROW('Sanitation Data'!F12)),NA())</f>
        <v>#N/A</v>
      </c>
      <c r="AN18" s="134" t="e">
        <f ca="1">+IF(AND(ISNUMBER(OFFSET('Sanitation Data'!$F$12,0,10*ROW('Sanitation Data'!F12))),'Data Summary'!DC18="Yes"),OFFSET('Sanitation Data'!$F$12,0,10*ROW('Sanitation Data'!F12)),NA())</f>
        <v>#N/A</v>
      </c>
      <c r="AO18" s="134" t="e">
        <f ca="1">+IF(AND(ISNUMBER(OFFSET('Sanitation Data'!$F$13,0,10*ROW('Sanitation Data'!F12))),'Data Summary'!DD18="Yes"),OFFSET('Sanitation Data'!$F$13,0,10*ROW('Sanitation Data'!F12)),NA())</f>
        <v>#N/A</v>
      </c>
      <c r="AP18" s="134">
        <f ca="1">+IF(AND(ISNUMBER(OFFSET('Sanitation Data'!$G$5,0,10*ROW('Sanitation Data'!G12))),'Data Summary'!DE18="Yes"),100-OFFSET('Sanitation Data'!$G$5,0,10*ROW('Sanitation Data'!G12)),NA())</f>
        <v>90</v>
      </c>
      <c r="AQ18" s="134" t="e">
        <f ca="1">+IF(AND(ISNUMBER(OFFSET('Sanitation Data'!$G$7,0,10*ROW('Sanitation Data'!G12))),'Data Summary'!DF18="Yes"),OFFSET('Sanitation Data'!$G$7,0,10*ROW('Sanitation Data'!G12)),NA())</f>
        <v>#N/A</v>
      </c>
      <c r="AR18" s="134" t="e">
        <f ca="1">+IF(AND(ISNUMBER(OFFSET('Sanitation Data'!$G$11,0,10*ROW('Sanitation Data'!G12))),'Data Summary'!DG18="Yes"),OFFSET('Sanitation Data'!$G$11,0,10*ROW('Sanitation Data'!G12)),NA())</f>
        <v>#N/A</v>
      </c>
      <c r="AS18" s="134" t="e">
        <f ca="1">+IF(AND(ISNUMBER(OFFSET('Sanitation Data'!$G$12,0,10*ROW('Sanitation Data'!G12))),'Data Summary'!DH18="Yes"),OFFSET('Sanitation Data'!$G$12,0,10*ROW('Sanitation Data'!G12)),NA())</f>
        <v>#N/A</v>
      </c>
      <c r="AT18" s="134" t="e">
        <f ca="1">+IF(AND(ISNUMBER(OFFSET('Sanitation Data'!$G$13,0,10*ROW('Sanitation Data'!G12))),'Data Summary'!DI18="Yes"),OFFSET('Sanitation Data'!$G$13,0,10*ROW('Sanitation Data'!G12)),NA())</f>
        <v>#N/A</v>
      </c>
      <c r="AU18" s="134">
        <f ca="1">+IF(AND(ISNUMBER(OFFSET('Sanitation Data'!$H$5,0,10*ROW('Sanitation Data'!H12))),'Data Summary'!DJ18="Yes"),100-OFFSET('Sanitation Data'!$H$5,0,10*ROW('Sanitation Data'!H12)),NA())</f>
        <v>100</v>
      </c>
      <c r="AV18" s="134" t="e">
        <f ca="1">+IF(AND(ISNUMBER(OFFSET('Sanitation Data'!$H$7,0,10*ROW('Sanitation Data'!H12))),'Data Summary'!DK18="Yes"),OFFSET('Sanitation Data'!$H$7,0,10*ROW('Sanitation Data'!H12)),NA())</f>
        <v>#N/A</v>
      </c>
      <c r="AW18" s="134" t="e">
        <f ca="1">+IF(AND(ISNUMBER(OFFSET('Sanitation Data'!$H$11,0,10*ROW('Sanitation Data'!H12))),'Data Summary'!DL18="Yes"),OFFSET('Sanitation Data'!$H$11,0,10*ROW('Sanitation Data'!H12)),NA())</f>
        <v>#N/A</v>
      </c>
      <c r="AX18" s="134" t="e">
        <f ca="1">+IF(AND(ISNUMBER(OFFSET('Sanitation Data'!$H$12,0,10*ROW('Sanitation Data'!H12))),'Data Summary'!DM18="Yes"),OFFSET('Sanitation Data'!$H$12,0,10*ROW('Sanitation Data'!H12)),NA())</f>
        <v>#N/A</v>
      </c>
      <c r="AY18" s="134" t="e">
        <f ca="1">+IF(AND(ISNUMBER(OFFSET('Sanitation Data'!$H$13,0,10*ROW('Sanitation Data'!H12))),'Data Summary'!DN18="Yes"),OFFSET('Sanitation Data'!$H$13,0,10*ROW('Sanitation Data'!H12)),NA())</f>
        <v>#N/A</v>
      </c>
      <c r="AZ18" s="135" t="e">
        <f ca="1">+IF(AND(ISNUMBER(OFFSET('Hygiene Data'!$C$6,0,10*ROW('Hygiene Data'!C12))),'Data Summary'!DO18="Yes"),OFFSET('Hygiene Data'!$C$6,0,10*ROW('Hygiene Data'!C12)),NA())</f>
        <v>#N/A</v>
      </c>
      <c r="BA18" s="135" t="e">
        <f ca="1">+IF(AND(ISNUMBER(OFFSET('Hygiene Data'!$C$8,0,10*ROW('Hygiene Data'!C12))),'Data Summary'!DP18="Yes"),OFFSET('Hygiene Data'!$C$8,0,10*ROW('Hygiene Data'!C12)),NA())</f>
        <v>#N/A</v>
      </c>
      <c r="BB18" s="135" t="e">
        <f ca="1">+IF(AND(ISNUMBER(OFFSET('Hygiene Data'!$C$10,0,10*ROW('Hygiene Data'!C12))),'Data Summary'!DQ18="Yes"),OFFSET('Hygiene Data'!$C$10,0,10*ROW('Hygiene Data'!C12)),NA())</f>
        <v>#N/A</v>
      </c>
      <c r="BC18" s="135" t="e">
        <f ca="1">+IF(AND(ISNUMBER(OFFSET('Hygiene Data'!$D$6,0,10*ROW('Hygiene Data'!D12))),'Data Summary'!DR18="Yes"),OFFSET('Hygiene Data'!$D$6,0,10*ROW('Hygiene Data'!D12)),NA())</f>
        <v>#N/A</v>
      </c>
      <c r="BD18" s="135" t="e">
        <f ca="1">+IF(AND(ISNUMBER(OFFSET('Hygiene Data'!$D$8,0,10*ROW('Hygiene Data'!D12))),'Data Summary'!DS18="Yes"),OFFSET('Hygiene Data'!$D$8,0,10*ROW('Hygiene Data'!D12)),NA())</f>
        <v>#N/A</v>
      </c>
      <c r="BE18" s="135" t="e">
        <f ca="1">+IF(AND(ISNUMBER(OFFSET('Hygiene Data'!$D$10,0,10*ROW('Hygiene Data'!D12))),'Data Summary'!DT18="Yes"),OFFSET('Hygiene Data'!$D$10,0,10*ROW('Hygiene Data'!D12)),NA())</f>
        <v>#N/A</v>
      </c>
      <c r="BF18" s="135" t="e">
        <f ca="1">+IF(AND(ISNUMBER(OFFSET('Hygiene Data'!$E$6,0,10*ROW('Hygiene Data'!E12))),'Data Summary'!DU18="Yes"),OFFSET('Hygiene Data'!$E$6,0,10*ROW('Hygiene Data'!E12)),NA())</f>
        <v>#N/A</v>
      </c>
      <c r="BG18" s="135" t="e">
        <f ca="1">+IF(AND(ISNUMBER(OFFSET('Hygiene Data'!$E$8,0,10*ROW('Hygiene Data'!E12))),'Data Summary'!DV18="Yes"),OFFSET('Hygiene Data'!$E$8,0,10*ROW('Hygiene Data'!E12)),NA())</f>
        <v>#N/A</v>
      </c>
      <c r="BH18" s="135" t="e">
        <f ca="1">+IF(AND(ISNUMBER(OFFSET('Hygiene Data'!$E$10,0,10*ROW('Hygiene Data'!E12))),'Data Summary'!DW18="Yes"),OFFSET('Hygiene Data'!$E$10,0,10*ROW('Hygiene Data'!E12)),NA())</f>
        <v>#N/A</v>
      </c>
      <c r="BI18" s="135" t="e">
        <f ca="1">+IF(AND(ISNUMBER(OFFSET('Hygiene Data'!$F$6,0,10*ROW('Hygiene Data'!F12))),'Data Summary'!DX18="Yes"),OFFSET('Hygiene Data'!$F$6,0,10*ROW('Hygiene Data'!F12)),NA())</f>
        <v>#N/A</v>
      </c>
      <c r="BJ18" s="135" t="e">
        <f ca="1">+IF(AND(ISNUMBER(OFFSET('Hygiene Data'!$F$8,0,10*ROW('Hygiene Data'!F12))),'Data Summary'!DY18="Yes"),OFFSET('Hygiene Data'!$F$8,0,10*ROW('Hygiene Data'!F12)),NA())</f>
        <v>#N/A</v>
      </c>
      <c r="BK18" s="135" t="e">
        <f ca="1">+IF(AND(ISNUMBER(OFFSET('Hygiene Data'!$F$10,0,10*ROW('Hygiene Data'!F12))),'Data Summary'!DZ18="Yes"),OFFSET('Hygiene Data'!$F$10,0,10*ROW('Hygiene Data'!F12)),NA())</f>
        <v>#N/A</v>
      </c>
      <c r="BL18" s="135" t="e">
        <f ca="1">+IF(AND(ISNUMBER(OFFSET('Hygiene Data'!$G$6,0,10*ROW('Hygiene Data'!G12))),'Data Summary'!EA18="Yes"),OFFSET('Hygiene Data'!$G$6,0,10*ROW('Hygiene Data'!G12)),NA())</f>
        <v>#N/A</v>
      </c>
      <c r="BM18" s="135" t="e">
        <f ca="1">+IF(AND(ISNUMBER(OFFSET('Hygiene Data'!$G$8,0,10*ROW('Hygiene Data'!G12))),'Data Summary'!EB18="Yes"),OFFSET('Hygiene Data'!$G$8,0,10*ROW('Hygiene Data'!G12)),NA())</f>
        <v>#N/A</v>
      </c>
      <c r="BN18" s="135" t="e">
        <f ca="1">+IF(AND(ISNUMBER(OFFSET('Hygiene Data'!$G$10,0,10*ROW('Hygiene Data'!G12))),'Data Summary'!EC18="Yes"),OFFSET('Hygiene Data'!$G$10,0,10*ROW('Hygiene Data'!G12)),NA())</f>
        <v>#N/A</v>
      </c>
      <c r="BO18" s="135" t="e">
        <f ca="1">+IF(AND(ISNUMBER(OFFSET('Hygiene Data'!$H$6,0,10*ROW('Hygiene Data'!H12))),'Data Summary'!ED18="Yes"),OFFSET('Hygiene Data'!$H$6,0,10*ROW('Hygiene Data'!H12)),NA())</f>
        <v>#N/A</v>
      </c>
      <c r="BP18" s="135" t="e">
        <f ca="1">+IF(AND(ISNUMBER(OFFSET('Hygiene Data'!$H$8,0,10*ROW('Hygiene Data'!H12))),'Data Summary'!EE18="Yes"),OFFSET('Hygiene Data'!$H$8,0,10*ROW('Hygiene Data'!H12)),NA())</f>
        <v>#N/A</v>
      </c>
      <c r="BQ18" s="135" t="e">
        <f ca="1">+IF(AND(ISNUMBER(OFFSET('Hygiene Data'!$H$10,0,10*ROW('Hygiene Data'!H12))),'Data Summary'!EF18="Yes"),OFFSET('Hygiene Data'!$H$10,0,10*ROW('Hygiene Data'!H12)),NA())</f>
        <v>#N/A</v>
      </c>
    </row>
    <row r="19" spans="1:69" x14ac:dyDescent="0.2">
      <c r="A19" s="50" t="str">
        <f ca="1">+IF(OFFSET('Water Data'!$B$1,0,10*ROW('Water Data'!B13))="",NA(),OFFSET('Water Data'!$B$1,0,10*ROW('Water Data'!B13)))</f>
        <v>UIS11</v>
      </c>
      <c r="B19" s="50" t="str">
        <f ca="1">+IF(OFFSET('Water Data'!$A$3,0,10*ROW('Water Data'!A13))="",NA(),OFFSET('Water Data'!$A$3,0,10*ROW('Water Data'!A13)))</f>
        <v>Other</v>
      </c>
      <c r="C19" s="50">
        <f ca="1">+IF(OFFSET('Water Data'!$C$3,0,10*ROW('Water Data'!C13))="",NA(),OFFSET('Water Data'!$C$3,0,10*ROW('Water Data'!C13)))</f>
        <v>2011</v>
      </c>
      <c r="D19" s="133" t="e">
        <f ca="1">+IF(AND(ISNUMBER(OFFSET('Water Data'!$C$5,0,10*ROW('Water Data'!C13))),'Data Summary'!BS19="Yes"),100-OFFSET('Water Data'!$C$5,0,10*ROW('Water Data'!C13)),NA())</f>
        <v>#N/A</v>
      </c>
      <c r="E19" s="133" t="e">
        <f ca="1">+IF(AND(ISNUMBER(OFFSET('Water Data'!$C$7,0,10*ROW('Water Data'!C13))),'Data Summary'!BT19="Yes"),OFFSET('Water Data'!$C$7,0,10*ROW('Water Data'!C13)),NA())</f>
        <v>#N/A</v>
      </c>
      <c r="F19" s="133" t="e">
        <f ca="1">+IF(AND(ISNUMBER(OFFSET('Water Data'!$C$10,0,10*ROW('Water Data'!C13))),'Data Summary'!BU19="Yes"),OFFSET('Water Data'!$C$10,0,10*ROW('Water Data'!C13)),NA())</f>
        <v>#N/A</v>
      </c>
      <c r="G19" s="133" t="e">
        <f ca="1">+IF(AND(ISNUMBER(OFFSET('Water Data'!$D$5,0,10*ROW('Water Data'!D13))),'Data Summary'!BV19="Yes"),100-OFFSET('Water Data'!$D$5,0,10*ROW('Water Data'!D13)),NA())</f>
        <v>#N/A</v>
      </c>
      <c r="H19" s="133" t="e">
        <f ca="1">+IF(AND(ISNUMBER(OFFSET('Water Data'!$D$7,0,10*ROW('Water Data'!D13))),'Data Summary'!BW19="Yes"),OFFSET('Water Data'!$D$7,0,10*ROW('Water Data'!D13)),NA())</f>
        <v>#N/A</v>
      </c>
      <c r="I19" s="133" t="e">
        <f ca="1">+IF(AND(ISNUMBER(OFFSET('Water Data'!$D$10,0,10*ROW('Water Data'!D13))),'Data Summary'!BX19="Yes"),OFFSET('Water Data'!$D$10,0,10*ROW('Water Data'!D13)),NA())</f>
        <v>#N/A</v>
      </c>
      <c r="J19" s="133" t="e">
        <f ca="1">+IF(AND(ISNUMBER(OFFSET('Water Data'!$E$5,0,10*ROW('Water Data'!E13))),'Data Summary'!BY19="Yes"),100-OFFSET('Water Data'!$E$5,0,10*ROW('Water Data'!E13)),NA())</f>
        <v>#N/A</v>
      </c>
      <c r="K19" s="133" t="e">
        <f ca="1">+IF(AND(ISNUMBER(OFFSET('Water Data'!$E$7,0,10*ROW('Water Data'!E13))),'Data Summary'!BZ19="Yes"),OFFSET('Water Data'!$E$7,0,10*ROW('Water Data'!E13)),NA())</f>
        <v>#N/A</v>
      </c>
      <c r="L19" s="133" t="e">
        <f ca="1">+IF(AND(ISNUMBER(OFFSET('Water Data'!$E$10,0,10*ROW('Water Data'!E13))),'Data Summary'!CA19="Yes"),OFFSET('Water Data'!$E$10,0,10*ROW('Water Data'!E13)),NA())</f>
        <v>#N/A</v>
      </c>
      <c r="M19" s="133" t="e">
        <f ca="1">+IF(AND(ISNUMBER(OFFSET('Water Data'!$F$5,0,10*ROW('Water Data'!F13))),'Data Summary'!CB19="Yes"),100-OFFSET('Water Data'!$F$5,0,10*ROW('Water Data'!F13)),NA())</f>
        <v>#N/A</v>
      </c>
      <c r="N19" s="133" t="e">
        <f ca="1">+IF(AND(ISNUMBER(OFFSET('Water Data'!$F$7,0,10*ROW('Water Data'!F13))),'Data Summary'!CC19="Yes"),OFFSET('Water Data'!$F$7,0,10*ROW('Water Data'!F13)),NA())</f>
        <v>#N/A</v>
      </c>
      <c r="O19" s="133" t="e">
        <f ca="1">+IF(AND(ISNUMBER(OFFSET('Water Data'!$F$10,0,10*ROW('Water Data'!F13))),'Data Summary'!CD19="Yes"),OFFSET('Water Data'!$F$10,0,10*ROW('Water Data'!F13)),NA())</f>
        <v>#N/A</v>
      </c>
      <c r="P19" s="133" t="e">
        <f ca="1">+IF(AND(ISNUMBER(OFFSET('Water Data'!$G$5,0,10*ROW('Water Data'!G13))),'Data Summary'!CE19="Yes"),100-OFFSET('Water Data'!$G$5,0,10*ROW('Water Data'!G13)),NA())</f>
        <v>#N/A</v>
      </c>
      <c r="Q19" s="133" t="e">
        <f ca="1">+IF(AND(ISNUMBER(OFFSET('Water Data'!$G$7,0,10*ROW('Water Data'!G13))),'Data Summary'!CF19="Yes"),OFFSET('Water Data'!$G$7,0,10*ROW('Water Data'!G13)),NA())</f>
        <v>#N/A</v>
      </c>
      <c r="R19" s="133" t="e">
        <f ca="1">+IF(AND(ISNUMBER(OFFSET('Water Data'!$G$10,0,10*ROW('Water Data'!G13))),'Data Summary'!CG19="Yes"),OFFSET('Water Data'!$G$10,0,10*ROW('Water Data'!G13)),NA())</f>
        <v>#N/A</v>
      </c>
      <c r="S19" s="133" t="e">
        <f ca="1">+IF(AND(ISNUMBER(OFFSET('Water Data'!$H$5,0,10*ROW('Water Data'!H13))),'Data Summary'!CH19="Yes"),100-OFFSET('Water Data'!$H$5,0,10*ROW('Water Data'!H13)),NA())</f>
        <v>#N/A</v>
      </c>
      <c r="T19" s="133" t="e">
        <f ca="1">+IF(AND(ISNUMBER(OFFSET('Water Data'!$H$7,0,10*ROW('Water Data'!H13))),'Data Summary'!CI19="Yes"),OFFSET('Water Data'!$H$7,0,10*ROW('Water Data'!H13)),NA())</f>
        <v>#N/A</v>
      </c>
      <c r="U19" s="133" t="e">
        <f ca="1">+IF(AND(ISNUMBER(OFFSET('Water Data'!$H$10,0,10*ROW('Water Data'!H13))),'Data Summary'!CJ19="Yes"),OFFSET('Water Data'!$H$10,0,10*ROW('Water Data'!H13)),NA())</f>
        <v>#N/A</v>
      </c>
      <c r="V19" s="134" t="e">
        <f ca="1">+IF(AND(ISNUMBER(OFFSET('Sanitation Data'!$C$5,0,10*ROW('Sanitation Data'!C13))),'Data Summary'!CK19="Yes"),100-OFFSET('Sanitation Data'!$C$5,0,10*ROW('Sanitation Data'!C13)),NA())</f>
        <v>#N/A</v>
      </c>
      <c r="W19" s="134" t="e">
        <f ca="1">+IF(AND(ISNUMBER(OFFSET('Sanitation Data'!$C$7,0,10*ROW('Sanitation Data'!C13))),'Data Summary'!CL19="Yes"),OFFSET('Sanitation Data'!$C$7,0,10*ROW('Sanitation Data'!C13)),NA())</f>
        <v>#N/A</v>
      </c>
      <c r="X19" s="134" t="e">
        <f ca="1">+IF(AND(ISNUMBER(OFFSET('Sanitation Data'!$C$11,0,10*ROW('Sanitation Data'!C13))),'Data Summary'!CM19="Yes"),OFFSET('Sanitation Data'!$C$11,0,10*ROW('Sanitation Data'!C13)),NA())</f>
        <v>#N/A</v>
      </c>
      <c r="Y19" s="134" t="e">
        <f ca="1">+IF(AND(ISNUMBER(OFFSET('Sanitation Data'!$C$12,0,10*ROW('Sanitation Data'!C13))),'Data Summary'!CN19="Yes"),OFFSET('Sanitation Data'!$C$12,0,10*ROW('Sanitation Data'!C13)),NA())</f>
        <v>#N/A</v>
      </c>
      <c r="Z19" s="134" t="e">
        <f ca="1">+IF(AND(ISNUMBER(OFFSET('Sanitation Data'!$C$13,0,10*ROW('Sanitation Data'!C13))),'Data Summary'!CO19="Yes"),OFFSET('Sanitation Data'!$C$13,0,10*ROW('Sanitation Data'!C13)),NA())</f>
        <v>#N/A</v>
      </c>
      <c r="AA19" s="134" t="e">
        <f ca="1">+IF(AND(ISNUMBER(OFFSET('Sanitation Data'!$D$5,0,10*ROW('Sanitation Data'!D13))),'Data Summary'!CP19="Yes"),100-OFFSET('Sanitation Data'!$D$5,0,10*ROW('Sanitation Data'!D13)),NA())</f>
        <v>#N/A</v>
      </c>
      <c r="AB19" s="134" t="e">
        <f ca="1">+IF(AND(ISNUMBER(OFFSET('Sanitation Data'!$D$7,0,10*ROW('Sanitation Data'!D13))),'Data Summary'!CQ19="Yes"),OFFSET('Sanitation Data'!$D$7,0,10*ROW('Sanitation Data'!D13)),NA())</f>
        <v>#N/A</v>
      </c>
      <c r="AC19" s="134" t="e">
        <f ca="1">+IF(AND(ISNUMBER(OFFSET('Sanitation Data'!$D$11,0,10*ROW('Sanitation Data'!D13))),'Data Summary'!CR19="Yes"),OFFSET('Sanitation Data'!$D$11,0,10*ROW('Sanitation Data'!D13)),NA())</f>
        <v>#N/A</v>
      </c>
      <c r="AD19" s="134" t="e">
        <f ca="1">+IF(AND(ISNUMBER(OFFSET('Sanitation Data'!$D$12,0,10*ROW('Sanitation Data'!D13))),'Data Summary'!CS19="Yes"),OFFSET('Sanitation Data'!$D$12,0,10*ROW('Sanitation Data'!D13)),NA())</f>
        <v>#N/A</v>
      </c>
      <c r="AE19" s="134" t="e">
        <f ca="1">+IF(AND(ISNUMBER(OFFSET('Sanitation Data'!$D$13,0,10*ROW('Sanitation Data'!D13))),'Data Summary'!CT19="Yes"),OFFSET('Sanitation Data'!$D$13,0,10*ROW('Sanitation Data'!D13)),NA())</f>
        <v>#N/A</v>
      </c>
      <c r="AF19" s="134" t="e">
        <f ca="1">+IF(AND(ISNUMBER(OFFSET('Sanitation Data'!$E$5,0,10*ROW('Sanitation Data'!E13))),'Data Summary'!CU19="Yes"),100-OFFSET('Sanitation Data'!$E$5,0,10*ROW('Sanitation Data'!E13)),NA())</f>
        <v>#N/A</v>
      </c>
      <c r="AG19" s="134" t="e">
        <f ca="1">+IF(AND(ISNUMBER(OFFSET('Sanitation Data'!$E$7,0,10*ROW('Sanitation Data'!E13))),'Data Summary'!CV19="Yes"),OFFSET('Sanitation Data'!$E$7,0,10*ROW('Sanitation Data'!E13)),NA())</f>
        <v>#N/A</v>
      </c>
      <c r="AH19" s="134" t="e">
        <f ca="1">+IF(AND(ISNUMBER(OFFSET('Sanitation Data'!$E$11,0,10*ROW('Sanitation Data'!E13))),'Data Summary'!CW19="Yes"),OFFSET('Sanitation Data'!$E$11,0,10*ROW('Sanitation Data'!E13)),NA())</f>
        <v>#N/A</v>
      </c>
      <c r="AI19" s="134" t="e">
        <f ca="1">+IF(AND(ISNUMBER(OFFSET('Sanitation Data'!$E$12,0,10*ROW('Sanitation Data'!E13))),'Data Summary'!CX19="Yes"),OFFSET('Sanitation Data'!$E$12,0,10*ROW('Sanitation Data'!E13)),NA())</f>
        <v>#N/A</v>
      </c>
      <c r="AJ19" s="134" t="e">
        <f ca="1">+IF(AND(ISNUMBER(OFFSET('Sanitation Data'!$E$13,0,10*ROW('Sanitation Data'!E13))),'Data Summary'!CY19="Yes"),OFFSET('Sanitation Data'!$E$13,0,10*ROW('Sanitation Data'!E13)),NA())</f>
        <v>#N/A</v>
      </c>
      <c r="AK19" s="134" t="e">
        <f ca="1">+IF(AND(ISNUMBER(OFFSET('Sanitation Data'!$F$5,0,10*ROW('Sanitation Data'!F13))),'Data Summary'!CZ19="Yes"),100-OFFSET('Sanitation Data'!$F$5,0,10*ROW('Sanitation Data'!F13)),NA())</f>
        <v>#N/A</v>
      </c>
      <c r="AL19" s="134" t="e">
        <f ca="1">+IF(AND(ISNUMBER(OFFSET('Sanitation Data'!$F$7,0,10*ROW('Sanitation Data'!F13))),'Data Summary'!DA19="Yes"),OFFSET('Sanitation Data'!$F$7,0,10*ROW('Sanitation Data'!F13)),NA())</f>
        <v>#N/A</v>
      </c>
      <c r="AM19" s="134" t="e">
        <f ca="1">+IF(AND(ISNUMBER(OFFSET('Sanitation Data'!$F$11,0,10*ROW('Sanitation Data'!F13))),'Data Summary'!DB19="Yes"),OFFSET('Sanitation Data'!$F$11,0,10*ROW('Sanitation Data'!F13)),NA())</f>
        <v>#N/A</v>
      </c>
      <c r="AN19" s="134" t="e">
        <f ca="1">+IF(AND(ISNUMBER(OFFSET('Sanitation Data'!$F$12,0,10*ROW('Sanitation Data'!F13))),'Data Summary'!DC19="Yes"),OFFSET('Sanitation Data'!$F$12,0,10*ROW('Sanitation Data'!F13)),NA())</f>
        <v>#N/A</v>
      </c>
      <c r="AO19" s="134" t="e">
        <f ca="1">+IF(AND(ISNUMBER(OFFSET('Sanitation Data'!$F$13,0,10*ROW('Sanitation Data'!F13))),'Data Summary'!DD19="Yes"),OFFSET('Sanitation Data'!$F$13,0,10*ROW('Sanitation Data'!F13)),NA())</f>
        <v>#N/A</v>
      </c>
      <c r="AP19" s="134" t="e">
        <f ca="1">+IF(AND(ISNUMBER(OFFSET('Sanitation Data'!$G$5,0,10*ROW('Sanitation Data'!G13))),'Data Summary'!DE19="Yes"),100-OFFSET('Sanitation Data'!$G$5,0,10*ROW('Sanitation Data'!G13)),NA())</f>
        <v>#N/A</v>
      </c>
      <c r="AQ19" s="134" t="e">
        <f ca="1">+IF(AND(ISNUMBER(OFFSET('Sanitation Data'!$G$7,0,10*ROW('Sanitation Data'!G13))),'Data Summary'!DF19="Yes"),OFFSET('Sanitation Data'!$G$7,0,10*ROW('Sanitation Data'!G13)),NA())</f>
        <v>#N/A</v>
      </c>
      <c r="AR19" s="134" t="e">
        <f ca="1">+IF(AND(ISNUMBER(OFFSET('Sanitation Data'!$G$11,0,10*ROW('Sanitation Data'!G13))),'Data Summary'!DG19="Yes"),OFFSET('Sanitation Data'!$G$11,0,10*ROW('Sanitation Data'!G13)),NA())</f>
        <v>#N/A</v>
      </c>
      <c r="AS19" s="134" t="e">
        <f ca="1">+IF(AND(ISNUMBER(OFFSET('Sanitation Data'!$G$12,0,10*ROW('Sanitation Data'!G13))),'Data Summary'!DH19="Yes"),OFFSET('Sanitation Data'!$G$12,0,10*ROW('Sanitation Data'!G13)),NA())</f>
        <v>#N/A</v>
      </c>
      <c r="AT19" s="134" t="e">
        <f ca="1">+IF(AND(ISNUMBER(OFFSET('Sanitation Data'!$G$13,0,10*ROW('Sanitation Data'!G13))),'Data Summary'!DI19="Yes"),OFFSET('Sanitation Data'!$G$13,0,10*ROW('Sanitation Data'!G13)),NA())</f>
        <v>#N/A</v>
      </c>
      <c r="AU19" s="134" t="e">
        <f ca="1">+IF(AND(ISNUMBER(OFFSET('Sanitation Data'!$H$5,0,10*ROW('Sanitation Data'!H13))),'Data Summary'!DJ19="Yes"),100-OFFSET('Sanitation Data'!$H$5,0,10*ROW('Sanitation Data'!H13)),NA())</f>
        <v>#N/A</v>
      </c>
      <c r="AV19" s="134" t="e">
        <f ca="1">+IF(AND(ISNUMBER(OFFSET('Sanitation Data'!$H$7,0,10*ROW('Sanitation Data'!H13))),'Data Summary'!DK19="Yes"),OFFSET('Sanitation Data'!$H$7,0,10*ROW('Sanitation Data'!H13)),NA())</f>
        <v>#N/A</v>
      </c>
      <c r="AW19" s="134" t="e">
        <f ca="1">+IF(AND(ISNUMBER(OFFSET('Sanitation Data'!$H$11,0,10*ROW('Sanitation Data'!H13))),'Data Summary'!DL19="Yes"),OFFSET('Sanitation Data'!$H$11,0,10*ROW('Sanitation Data'!H13)),NA())</f>
        <v>#N/A</v>
      </c>
      <c r="AX19" s="134" t="e">
        <f ca="1">+IF(AND(ISNUMBER(OFFSET('Sanitation Data'!$H$12,0,10*ROW('Sanitation Data'!H13))),'Data Summary'!DM19="Yes"),OFFSET('Sanitation Data'!$H$12,0,10*ROW('Sanitation Data'!H13)),NA())</f>
        <v>#N/A</v>
      </c>
      <c r="AY19" s="134" t="e">
        <f ca="1">+IF(AND(ISNUMBER(OFFSET('Sanitation Data'!$H$13,0,10*ROW('Sanitation Data'!H13))),'Data Summary'!DN19="Yes"),OFFSET('Sanitation Data'!$H$13,0,10*ROW('Sanitation Data'!H13)),NA())</f>
        <v>#N/A</v>
      </c>
      <c r="AZ19" s="135" t="e">
        <f ca="1">+IF(AND(ISNUMBER(OFFSET('Hygiene Data'!$C$6,0,10*ROW('Hygiene Data'!C13))),'Data Summary'!DO19="Yes"),OFFSET('Hygiene Data'!$C$6,0,10*ROW('Hygiene Data'!C13)),NA())</f>
        <v>#N/A</v>
      </c>
      <c r="BA19" s="135" t="e">
        <f ca="1">+IF(AND(ISNUMBER(OFFSET('Hygiene Data'!$C$8,0,10*ROW('Hygiene Data'!C13))),'Data Summary'!DP19="Yes"),OFFSET('Hygiene Data'!$C$8,0,10*ROW('Hygiene Data'!C13)),NA())</f>
        <v>#N/A</v>
      </c>
      <c r="BB19" s="135" t="e">
        <f ca="1">+IF(AND(ISNUMBER(OFFSET('Hygiene Data'!$C$10,0,10*ROW('Hygiene Data'!C13))),'Data Summary'!DQ19="Yes"),OFFSET('Hygiene Data'!$C$10,0,10*ROW('Hygiene Data'!C13)),NA())</f>
        <v>#N/A</v>
      </c>
      <c r="BC19" s="135" t="e">
        <f ca="1">+IF(AND(ISNUMBER(OFFSET('Hygiene Data'!$D$6,0,10*ROW('Hygiene Data'!D13))),'Data Summary'!DR19="Yes"),OFFSET('Hygiene Data'!$D$6,0,10*ROW('Hygiene Data'!D13)),NA())</f>
        <v>#N/A</v>
      </c>
      <c r="BD19" s="135" t="e">
        <f ca="1">+IF(AND(ISNUMBER(OFFSET('Hygiene Data'!$D$8,0,10*ROW('Hygiene Data'!D13))),'Data Summary'!DS19="Yes"),OFFSET('Hygiene Data'!$D$8,0,10*ROW('Hygiene Data'!D13)),NA())</f>
        <v>#N/A</v>
      </c>
      <c r="BE19" s="135" t="e">
        <f ca="1">+IF(AND(ISNUMBER(OFFSET('Hygiene Data'!$D$10,0,10*ROW('Hygiene Data'!D13))),'Data Summary'!DT19="Yes"),OFFSET('Hygiene Data'!$D$10,0,10*ROW('Hygiene Data'!D13)),NA())</f>
        <v>#N/A</v>
      </c>
      <c r="BF19" s="135" t="e">
        <f ca="1">+IF(AND(ISNUMBER(OFFSET('Hygiene Data'!$E$6,0,10*ROW('Hygiene Data'!E13))),'Data Summary'!DU19="Yes"),OFFSET('Hygiene Data'!$E$6,0,10*ROW('Hygiene Data'!E13)),NA())</f>
        <v>#N/A</v>
      </c>
      <c r="BG19" s="135" t="e">
        <f ca="1">+IF(AND(ISNUMBER(OFFSET('Hygiene Data'!$E$8,0,10*ROW('Hygiene Data'!E13))),'Data Summary'!DV19="Yes"),OFFSET('Hygiene Data'!$E$8,0,10*ROW('Hygiene Data'!E13)),NA())</f>
        <v>#N/A</v>
      </c>
      <c r="BH19" s="135" t="e">
        <f ca="1">+IF(AND(ISNUMBER(OFFSET('Hygiene Data'!$E$10,0,10*ROW('Hygiene Data'!E13))),'Data Summary'!DW19="Yes"),OFFSET('Hygiene Data'!$E$10,0,10*ROW('Hygiene Data'!E13)),NA())</f>
        <v>#N/A</v>
      </c>
      <c r="BI19" s="135" t="e">
        <f ca="1">+IF(AND(ISNUMBER(OFFSET('Hygiene Data'!$F$6,0,10*ROW('Hygiene Data'!F13))),'Data Summary'!DX19="Yes"),OFFSET('Hygiene Data'!$F$6,0,10*ROW('Hygiene Data'!F13)),NA())</f>
        <v>#N/A</v>
      </c>
      <c r="BJ19" s="135" t="e">
        <f ca="1">+IF(AND(ISNUMBER(OFFSET('Hygiene Data'!$F$8,0,10*ROW('Hygiene Data'!F13))),'Data Summary'!DY19="Yes"),OFFSET('Hygiene Data'!$F$8,0,10*ROW('Hygiene Data'!F13)),NA())</f>
        <v>#N/A</v>
      </c>
      <c r="BK19" s="135" t="e">
        <f ca="1">+IF(AND(ISNUMBER(OFFSET('Hygiene Data'!$F$10,0,10*ROW('Hygiene Data'!F13))),'Data Summary'!DZ19="Yes"),OFFSET('Hygiene Data'!$F$10,0,10*ROW('Hygiene Data'!F13)),NA())</f>
        <v>#N/A</v>
      </c>
      <c r="BL19" s="135" t="e">
        <f ca="1">+IF(AND(ISNUMBER(OFFSET('Hygiene Data'!$G$6,0,10*ROW('Hygiene Data'!G13))),'Data Summary'!EA19="Yes"),OFFSET('Hygiene Data'!$G$6,0,10*ROW('Hygiene Data'!G13)),NA())</f>
        <v>#N/A</v>
      </c>
      <c r="BM19" s="135" t="e">
        <f ca="1">+IF(AND(ISNUMBER(OFFSET('Hygiene Data'!$G$8,0,10*ROW('Hygiene Data'!G13))),'Data Summary'!EB19="Yes"),OFFSET('Hygiene Data'!$G$8,0,10*ROW('Hygiene Data'!G13)),NA())</f>
        <v>#N/A</v>
      </c>
      <c r="BN19" s="135" t="e">
        <f ca="1">+IF(AND(ISNUMBER(OFFSET('Hygiene Data'!$G$10,0,10*ROW('Hygiene Data'!G13))),'Data Summary'!EC19="Yes"),OFFSET('Hygiene Data'!$G$10,0,10*ROW('Hygiene Data'!G13)),NA())</f>
        <v>#N/A</v>
      </c>
      <c r="BO19" s="135" t="e">
        <f ca="1">+IF(AND(ISNUMBER(OFFSET('Hygiene Data'!$H$6,0,10*ROW('Hygiene Data'!H13))),'Data Summary'!ED19="Yes"),OFFSET('Hygiene Data'!$H$6,0,10*ROW('Hygiene Data'!H13)),NA())</f>
        <v>#N/A</v>
      </c>
      <c r="BP19" s="135" t="e">
        <f ca="1">+IF(AND(ISNUMBER(OFFSET('Hygiene Data'!$H$8,0,10*ROW('Hygiene Data'!H13))),'Data Summary'!EE19="Yes"),OFFSET('Hygiene Data'!$H$8,0,10*ROW('Hygiene Data'!H13)),NA())</f>
        <v>#N/A</v>
      </c>
      <c r="BQ19" s="135" t="e">
        <f ca="1">+IF(AND(ISNUMBER(OFFSET('Hygiene Data'!$H$10,0,10*ROW('Hygiene Data'!H13))),'Data Summary'!EF19="Yes"),OFFSET('Hygiene Data'!$H$10,0,10*ROW('Hygiene Data'!H13)),NA())</f>
        <v>#N/A</v>
      </c>
    </row>
    <row r="20" spans="1:69" x14ac:dyDescent="0.2">
      <c r="A20" s="50" t="str">
        <f ca="1">+IF(OFFSET('Water Data'!$B$1,0,10*ROW('Water Data'!B14))="",NA(),OFFSET('Water Data'!$B$1,0,10*ROW('Water Data'!B14)))</f>
        <v>EMIS12</v>
      </c>
      <c r="B20" s="50" t="str">
        <f ca="1">+IF(OFFSET('Water Data'!$A$3,0,10*ROW('Water Data'!A14))="",NA(),OFFSET('Water Data'!$A$3,0,10*ROW('Water Data'!A14)))</f>
        <v>EMIS</v>
      </c>
      <c r="C20" s="50">
        <f ca="1">+IF(OFFSET('Water Data'!$C$3,0,10*ROW('Water Data'!C14))="",NA(),OFFSET('Water Data'!$C$3,0,10*ROW('Water Data'!C14)))</f>
        <v>2012</v>
      </c>
      <c r="D20" s="133">
        <f ca="1">+IF(AND(ISNUMBER(OFFSET('Water Data'!$C$5,0,10*ROW('Water Data'!C14))),'Data Summary'!BS20="Yes"),100-OFFSET('Water Data'!$C$5,0,10*ROW('Water Data'!C14)),NA())</f>
        <v>38.9</v>
      </c>
      <c r="E20" s="133">
        <f ca="1">+IF(AND(ISNUMBER(OFFSET('Water Data'!$C$7,0,10*ROW('Water Data'!C14))),'Data Summary'!BT20="Yes"),OFFSET('Water Data'!$C$7,0,10*ROW('Water Data'!C14)),NA())</f>
        <v>21.95</v>
      </c>
      <c r="F20" s="133" t="e">
        <f ca="1">+IF(AND(ISNUMBER(OFFSET('Water Data'!$C$10,0,10*ROW('Water Data'!C14))),'Data Summary'!BU20="Yes"),OFFSET('Water Data'!$C$10,0,10*ROW('Water Data'!C14)),NA())</f>
        <v>#N/A</v>
      </c>
      <c r="G20" s="133" t="e">
        <f ca="1">+IF(AND(ISNUMBER(OFFSET('Water Data'!$D$5,0,10*ROW('Water Data'!D14))),'Data Summary'!BV20="Yes"),100-OFFSET('Water Data'!$D$5,0,10*ROW('Water Data'!D14)),NA())</f>
        <v>#N/A</v>
      </c>
      <c r="H20" s="133" t="e">
        <f ca="1">+IF(AND(ISNUMBER(OFFSET('Water Data'!$D$7,0,10*ROW('Water Data'!D14))),'Data Summary'!BW20="Yes"),OFFSET('Water Data'!$D$7,0,10*ROW('Water Data'!D14)),NA())</f>
        <v>#N/A</v>
      </c>
      <c r="I20" s="133" t="e">
        <f ca="1">+IF(AND(ISNUMBER(OFFSET('Water Data'!$D$10,0,10*ROW('Water Data'!D14))),'Data Summary'!BX20="Yes"),OFFSET('Water Data'!$D$10,0,10*ROW('Water Data'!D14)),NA())</f>
        <v>#N/A</v>
      </c>
      <c r="J20" s="133" t="e">
        <f ca="1">+IF(AND(ISNUMBER(OFFSET('Water Data'!$E$5,0,10*ROW('Water Data'!E14))),'Data Summary'!BY20="Yes"),100-OFFSET('Water Data'!$E$5,0,10*ROW('Water Data'!E14)),NA())</f>
        <v>#N/A</v>
      </c>
      <c r="K20" s="133" t="e">
        <f ca="1">+IF(AND(ISNUMBER(OFFSET('Water Data'!$E$7,0,10*ROW('Water Data'!E14))),'Data Summary'!BZ20="Yes"),OFFSET('Water Data'!$E$7,0,10*ROW('Water Data'!E14)),NA())</f>
        <v>#N/A</v>
      </c>
      <c r="L20" s="133" t="e">
        <f ca="1">+IF(AND(ISNUMBER(OFFSET('Water Data'!$E$10,0,10*ROW('Water Data'!E14))),'Data Summary'!CA20="Yes"),OFFSET('Water Data'!$E$10,0,10*ROW('Water Data'!E14)),NA())</f>
        <v>#N/A</v>
      </c>
      <c r="M20" s="133" t="e">
        <f ca="1">+IF(AND(ISNUMBER(OFFSET('Water Data'!$F$5,0,10*ROW('Water Data'!F14))),'Data Summary'!CB20="Yes"),100-OFFSET('Water Data'!$F$5,0,10*ROW('Water Data'!F14)),NA())</f>
        <v>#N/A</v>
      </c>
      <c r="N20" s="133" t="e">
        <f ca="1">+IF(AND(ISNUMBER(OFFSET('Water Data'!$F$7,0,10*ROW('Water Data'!F14))),'Data Summary'!CC20="Yes"),OFFSET('Water Data'!$F$7,0,10*ROW('Water Data'!F14)),NA())</f>
        <v>#N/A</v>
      </c>
      <c r="O20" s="133" t="e">
        <f ca="1">+IF(AND(ISNUMBER(OFFSET('Water Data'!$F$10,0,10*ROW('Water Data'!F14))),'Data Summary'!CD20="Yes"),OFFSET('Water Data'!$F$10,0,10*ROW('Water Data'!F14)),NA())</f>
        <v>#N/A</v>
      </c>
      <c r="P20" s="133">
        <f ca="1">+IF(AND(ISNUMBER(OFFSET('Water Data'!$G$5,0,10*ROW('Water Data'!G14))),'Data Summary'!CE20="Yes"),100-OFFSET('Water Data'!$G$5,0,10*ROW('Water Data'!G14)),NA())</f>
        <v>36.9</v>
      </c>
      <c r="Q20" s="133">
        <f ca="1">+IF(AND(ISNUMBER(OFFSET('Water Data'!$G$7,0,10*ROW('Water Data'!G14))),'Data Summary'!CF20="Yes"),OFFSET('Water Data'!$G$7,0,10*ROW('Water Data'!G14)),NA())</f>
        <v>19.700000000000003</v>
      </c>
      <c r="R20" s="133" t="e">
        <f ca="1">+IF(AND(ISNUMBER(OFFSET('Water Data'!$G$10,0,10*ROW('Water Data'!G14))),'Data Summary'!CG20="Yes"),OFFSET('Water Data'!$G$10,0,10*ROW('Water Data'!G14)),NA())</f>
        <v>#N/A</v>
      </c>
      <c r="S20" s="133">
        <f ca="1">+IF(AND(ISNUMBER(OFFSET('Water Data'!$H$5,0,10*ROW('Water Data'!H14))),'Data Summary'!CH20="Yes"),100-OFFSET('Water Data'!$H$5,0,10*ROW('Water Data'!H14)),NA())</f>
        <v>72.5</v>
      </c>
      <c r="T20" s="133">
        <f ca="1">+IF(AND(ISNUMBER(OFFSET('Water Data'!$H$7,0,10*ROW('Water Data'!H14))),'Data Summary'!CI20="Yes"),OFFSET('Water Data'!$H$7,0,10*ROW('Water Data'!H14)),NA())</f>
        <v>60.2</v>
      </c>
      <c r="U20" s="133" t="e">
        <f ca="1">+IF(AND(ISNUMBER(OFFSET('Water Data'!$H$10,0,10*ROW('Water Data'!H14))),'Data Summary'!CJ20="Yes"),OFFSET('Water Data'!$H$10,0,10*ROW('Water Data'!H14)),NA())</f>
        <v>#N/A</v>
      </c>
      <c r="V20" s="134">
        <f ca="1">+IF(AND(ISNUMBER(OFFSET('Sanitation Data'!$C$5,0,10*ROW('Sanitation Data'!C14))),'Data Summary'!CK20="Yes"),100-OFFSET('Sanitation Data'!$C$5,0,10*ROW('Sanitation Data'!C14)),NA())</f>
        <v>90.5</v>
      </c>
      <c r="W20" s="134" t="e">
        <f ca="1">+IF(AND(ISNUMBER(OFFSET('Sanitation Data'!$C$7,0,10*ROW('Sanitation Data'!C14))),'Data Summary'!CL20="Yes"),OFFSET('Sanitation Data'!$C$7,0,10*ROW('Sanitation Data'!C14)),NA())</f>
        <v>#N/A</v>
      </c>
      <c r="X20" s="134" t="e">
        <f ca="1">+IF(AND(ISNUMBER(OFFSET('Sanitation Data'!$C$11,0,10*ROW('Sanitation Data'!C14))),'Data Summary'!CM20="Yes"),OFFSET('Sanitation Data'!$C$11,0,10*ROW('Sanitation Data'!C14)),NA())</f>
        <v>#N/A</v>
      </c>
      <c r="Y20" s="134" t="e">
        <f ca="1">+IF(AND(ISNUMBER(OFFSET('Sanitation Data'!$C$12,0,10*ROW('Sanitation Data'!C14))),'Data Summary'!CN20="Yes"),OFFSET('Sanitation Data'!$C$12,0,10*ROW('Sanitation Data'!C14)),NA())</f>
        <v>#N/A</v>
      </c>
      <c r="Z20" s="134" t="e">
        <f ca="1">+IF(AND(ISNUMBER(OFFSET('Sanitation Data'!$C$13,0,10*ROW('Sanitation Data'!C14))),'Data Summary'!CO20="Yes"),OFFSET('Sanitation Data'!$C$13,0,10*ROW('Sanitation Data'!C14)),NA())</f>
        <v>#N/A</v>
      </c>
      <c r="AA20" s="134" t="e">
        <f ca="1">+IF(AND(ISNUMBER(OFFSET('Sanitation Data'!$D$5,0,10*ROW('Sanitation Data'!D14))),'Data Summary'!CP20="Yes"),100-OFFSET('Sanitation Data'!$D$5,0,10*ROW('Sanitation Data'!D14)),NA())</f>
        <v>#N/A</v>
      </c>
      <c r="AB20" s="134" t="e">
        <f ca="1">+IF(AND(ISNUMBER(OFFSET('Sanitation Data'!$D$7,0,10*ROW('Sanitation Data'!D14))),'Data Summary'!CQ20="Yes"),OFFSET('Sanitation Data'!$D$7,0,10*ROW('Sanitation Data'!D14)),NA())</f>
        <v>#N/A</v>
      </c>
      <c r="AC20" s="134" t="e">
        <f ca="1">+IF(AND(ISNUMBER(OFFSET('Sanitation Data'!$D$11,0,10*ROW('Sanitation Data'!D14))),'Data Summary'!CR20="Yes"),OFFSET('Sanitation Data'!$D$11,0,10*ROW('Sanitation Data'!D14)),NA())</f>
        <v>#N/A</v>
      </c>
      <c r="AD20" s="134" t="e">
        <f ca="1">+IF(AND(ISNUMBER(OFFSET('Sanitation Data'!$D$12,0,10*ROW('Sanitation Data'!D14))),'Data Summary'!CS20="Yes"),OFFSET('Sanitation Data'!$D$12,0,10*ROW('Sanitation Data'!D14)),NA())</f>
        <v>#N/A</v>
      </c>
      <c r="AE20" s="134" t="e">
        <f ca="1">+IF(AND(ISNUMBER(OFFSET('Sanitation Data'!$D$13,0,10*ROW('Sanitation Data'!D14))),'Data Summary'!CT20="Yes"),OFFSET('Sanitation Data'!$D$13,0,10*ROW('Sanitation Data'!D14)),NA())</f>
        <v>#N/A</v>
      </c>
      <c r="AF20" s="134" t="e">
        <f ca="1">+IF(AND(ISNUMBER(OFFSET('Sanitation Data'!$E$5,0,10*ROW('Sanitation Data'!E14))),'Data Summary'!CU20="Yes"),100-OFFSET('Sanitation Data'!$E$5,0,10*ROW('Sanitation Data'!E14)),NA())</f>
        <v>#N/A</v>
      </c>
      <c r="AG20" s="134" t="e">
        <f ca="1">+IF(AND(ISNUMBER(OFFSET('Sanitation Data'!$E$7,0,10*ROW('Sanitation Data'!E14))),'Data Summary'!CV20="Yes"),OFFSET('Sanitation Data'!$E$7,0,10*ROW('Sanitation Data'!E14)),NA())</f>
        <v>#N/A</v>
      </c>
      <c r="AH20" s="134" t="e">
        <f ca="1">+IF(AND(ISNUMBER(OFFSET('Sanitation Data'!$E$11,0,10*ROW('Sanitation Data'!E14))),'Data Summary'!CW20="Yes"),OFFSET('Sanitation Data'!$E$11,0,10*ROW('Sanitation Data'!E14)),NA())</f>
        <v>#N/A</v>
      </c>
      <c r="AI20" s="134" t="e">
        <f ca="1">+IF(AND(ISNUMBER(OFFSET('Sanitation Data'!$E$12,0,10*ROW('Sanitation Data'!E14))),'Data Summary'!CX20="Yes"),OFFSET('Sanitation Data'!$E$12,0,10*ROW('Sanitation Data'!E14)),NA())</f>
        <v>#N/A</v>
      </c>
      <c r="AJ20" s="134" t="e">
        <f ca="1">+IF(AND(ISNUMBER(OFFSET('Sanitation Data'!$E$13,0,10*ROW('Sanitation Data'!E14))),'Data Summary'!CY20="Yes"),OFFSET('Sanitation Data'!$E$13,0,10*ROW('Sanitation Data'!E14)),NA())</f>
        <v>#N/A</v>
      </c>
      <c r="AK20" s="134" t="e">
        <f ca="1">+IF(AND(ISNUMBER(OFFSET('Sanitation Data'!$F$5,0,10*ROW('Sanitation Data'!F14))),'Data Summary'!CZ20="Yes"),100-OFFSET('Sanitation Data'!$F$5,0,10*ROW('Sanitation Data'!F14)),NA())</f>
        <v>#N/A</v>
      </c>
      <c r="AL20" s="134" t="e">
        <f ca="1">+IF(AND(ISNUMBER(OFFSET('Sanitation Data'!$F$7,0,10*ROW('Sanitation Data'!F14))),'Data Summary'!DA20="Yes"),OFFSET('Sanitation Data'!$F$7,0,10*ROW('Sanitation Data'!F14)),NA())</f>
        <v>#N/A</v>
      </c>
      <c r="AM20" s="134" t="e">
        <f ca="1">+IF(AND(ISNUMBER(OFFSET('Sanitation Data'!$F$11,0,10*ROW('Sanitation Data'!F14))),'Data Summary'!DB20="Yes"),OFFSET('Sanitation Data'!$F$11,0,10*ROW('Sanitation Data'!F14)),NA())</f>
        <v>#N/A</v>
      </c>
      <c r="AN20" s="134" t="e">
        <f ca="1">+IF(AND(ISNUMBER(OFFSET('Sanitation Data'!$F$12,0,10*ROW('Sanitation Data'!F14))),'Data Summary'!DC20="Yes"),OFFSET('Sanitation Data'!$F$12,0,10*ROW('Sanitation Data'!F14)),NA())</f>
        <v>#N/A</v>
      </c>
      <c r="AO20" s="134" t="e">
        <f ca="1">+IF(AND(ISNUMBER(OFFSET('Sanitation Data'!$F$13,0,10*ROW('Sanitation Data'!F14))),'Data Summary'!DD20="Yes"),OFFSET('Sanitation Data'!$F$13,0,10*ROW('Sanitation Data'!F14)),NA())</f>
        <v>#N/A</v>
      </c>
      <c r="AP20" s="134">
        <f ca="1">+IF(AND(ISNUMBER(OFFSET('Sanitation Data'!$G$5,0,10*ROW('Sanitation Data'!G14))),'Data Summary'!DE20="Yes"),100-OFFSET('Sanitation Data'!$G$5,0,10*ROW('Sanitation Data'!G14)),NA())</f>
        <v>90</v>
      </c>
      <c r="AQ20" s="134" t="e">
        <f ca="1">+IF(AND(ISNUMBER(OFFSET('Sanitation Data'!$G$7,0,10*ROW('Sanitation Data'!G14))),'Data Summary'!DF20="Yes"),OFFSET('Sanitation Data'!$G$7,0,10*ROW('Sanitation Data'!G14)),NA())</f>
        <v>#N/A</v>
      </c>
      <c r="AR20" s="134" t="e">
        <f ca="1">+IF(AND(ISNUMBER(OFFSET('Sanitation Data'!$G$11,0,10*ROW('Sanitation Data'!G14))),'Data Summary'!DG20="Yes"),OFFSET('Sanitation Data'!$G$11,0,10*ROW('Sanitation Data'!G14)),NA())</f>
        <v>#N/A</v>
      </c>
      <c r="AS20" s="134" t="e">
        <f ca="1">+IF(AND(ISNUMBER(OFFSET('Sanitation Data'!$G$12,0,10*ROW('Sanitation Data'!G14))),'Data Summary'!DH20="Yes"),OFFSET('Sanitation Data'!$G$12,0,10*ROW('Sanitation Data'!G14)),NA())</f>
        <v>#N/A</v>
      </c>
      <c r="AT20" s="134" t="e">
        <f ca="1">+IF(AND(ISNUMBER(OFFSET('Sanitation Data'!$G$13,0,10*ROW('Sanitation Data'!G14))),'Data Summary'!DI20="Yes"),OFFSET('Sanitation Data'!$G$13,0,10*ROW('Sanitation Data'!G14)),NA())</f>
        <v>#N/A</v>
      </c>
      <c r="AU20" s="134">
        <f ca="1">+IF(AND(ISNUMBER(OFFSET('Sanitation Data'!$H$5,0,10*ROW('Sanitation Data'!H14))),'Data Summary'!DJ20="Yes"),100-OFFSET('Sanitation Data'!$H$5,0,10*ROW('Sanitation Data'!H14)),NA())</f>
        <v>100</v>
      </c>
      <c r="AV20" s="134" t="e">
        <f ca="1">+IF(AND(ISNUMBER(OFFSET('Sanitation Data'!$H$7,0,10*ROW('Sanitation Data'!H14))),'Data Summary'!DK20="Yes"),OFFSET('Sanitation Data'!$H$7,0,10*ROW('Sanitation Data'!H14)),NA())</f>
        <v>#N/A</v>
      </c>
      <c r="AW20" s="134" t="e">
        <f ca="1">+IF(AND(ISNUMBER(OFFSET('Sanitation Data'!$H$11,0,10*ROW('Sanitation Data'!H14))),'Data Summary'!DL20="Yes"),OFFSET('Sanitation Data'!$H$11,0,10*ROW('Sanitation Data'!H14)),NA())</f>
        <v>#N/A</v>
      </c>
      <c r="AX20" s="134" t="e">
        <f ca="1">+IF(AND(ISNUMBER(OFFSET('Sanitation Data'!$H$12,0,10*ROW('Sanitation Data'!H14))),'Data Summary'!DM20="Yes"),OFFSET('Sanitation Data'!$H$12,0,10*ROW('Sanitation Data'!H14)),NA())</f>
        <v>#N/A</v>
      </c>
      <c r="AY20" s="134" t="e">
        <f ca="1">+IF(AND(ISNUMBER(OFFSET('Sanitation Data'!$H$13,0,10*ROW('Sanitation Data'!H14))),'Data Summary'!DN20="Yes"),OFFSET('Sanitation Data'!$H$13,0,10*ROW('Sanitation Data'!H14)),NA())</f>
        <v>#N/A</v>
      </c>
      <c r="AZ20" s="135" t="e">
        <f ca="1">+IF(AND(ISNUMBER(OFFSET('Hygiene Data'!$C$6,0,10*ROW('Hygiene Data'!C14))),'Data Summary'!DO20="Yes"),OFFSET('Hygiene Data'!$C$6,0,10*ROW('Hygiene Data'!C14)),NA())</f>
        <v>#N/A</v>
      </c>
      <c r="BA20" s="135" t="e">
        <f ca="1">+IF(AND(ISNUMBER(OFFSET('Hygiene Data'!$C$8,0,10*ROW('Hygiene Data'!C14))),'Data Summary'!DP20="Yes"),OFFSET('Hygiene Data'!$C$8,0,10*ROW('Hygiene Data'!C14)),NA())</f>
        <v>#N/A</v>
      </c>
      <c r="BB20" s="135" t="e">
        <f ca="1">+IF(AND(ISNUMBER(OFFSET('Hygiene Data'!$C$10,0,10*ROW('Hygiene Data'!C14))),'Data Summary'!DQ20="Yes"),OFFSET('Hygiene Data'!$C$10,0,10*ROW('Hygiene Data'!C14)),NA())</f>
        <v>#N/A</v>
      </c>
      <c r="BC20" s="135" t="e">
        <f ca="1">+IF(AND(ISNUMBER(OFFSET('Hygiene Data'!$D$6,0,10*ROW('Hygiene Data'!D14))),'Data Summary'!DR20="Yes"),OFFSET('Hygiene Data'!$D$6,0,10*ROW('Hygiene Data'!D14)),NA())</f>
        <v>#N/A</v>
      </c>
      <c r="BD20" s="135" t="e">
        <f ca="1">+IF(AND(ISNUMBER(OFFSET('Hygiene Data'!$D$8,0,10*ROW('Hygiene Data'!D14))),'Data Summary'!DS20="Yes"),OFFSET('Hygiene Data'!$D$8,0,10*ROW('Hygiene Data'!D14)),NA())</f>
        <v>#N/A</v>
      </c>
      <c r="BE20" s="135" t="e">
        <f ca="1">+IF(AND(ISNUMBER(OFFSET('Hygiene Data'!$D$10,0,10*ROW('Hygiene Data'!D14))),'Data Summary'!DT20="Yes"),OFFSET('Hygiene Data'!$D$10,0,10*ROW('Hygiene Data'!D14)),NA())</f>
        <v>#N/A</v>
      </c>
      <c r="BF20" s="135" t="e">
        <f ca="1">+IF(AND(ISNUMBER(OFFSET('Hygiene Data'!$E$6,0,10*ROW('Hygiene Data'!E14))),'Data Summary'!DU20="Yes"),OFFSET('Hygiene Data'!$E$6,0,10*ROW('Hygiene Data'!E14)),NA())</f>
        <v>#N/A</v>
      </c>
      <c r="BG20" s="135" t="e">
        <f ca="1">+IF(AND(ISNUMBER(OFFSET('Hygiene Data'!$E$8,0,10*ROW('Hygiene Data'!E14))),'Data Summary'!DV20="Yes"),OFFSET('Hygiene Data'!$E$8,0,10*ROW('Hygiene Data'!E14)),NA())</f>
        <v>#N/A</v>
      </c>
      <c r="BH20" s="135" t="e">
        <f ca="1">+IF(AND(ISNUMBER(OFFSET('Hygiene Data'!$E$10,0,10*ROW('Hygiene Data'!E14))),'Data Summary'!DW20="Yes"),OFFSET('Hygiene Data'!$E$10,0,10*ROW('Hygiene Data'!E14)),NA())</f>
        <v>#N/A</v>
      </c>
      <c r="BI20" s="135" t="e">
        <f ca="1">+IF(AND(ISNUMBER(OFFSET('Hygiene Data'!$F$6,0,10*ROW('Hygiene Data'!F14))),'Data Summary'!DX20="Yes"),OFFSET('Hygiene Data'!$F$6,0,10*ROW('Hygiene Data'!F14)),NA())</f>
        <v>#N/A</v>
      </c>
      <c r="BJ20" s="135" t="e">
        <f ca="1">+IF(AND(ISNUMBER(OFFSET('Hygiene Data'!$F$8,0,10*ROW('Hygiene Data'!F14))),'Data Summary'!DY20="Yes"),OFFSET('Hygiene Data'!$F$8,0,10*ROW('Hygiene Data'!F14)),NA())</f>
        <v>#N/A</v>
      </c>
      <c r="BK20" s="135" t="e">
        <f ca="1">+IF(AND(ISNUMBER(OFFSET('Hygiene Data'!$F$10,0,10*ROW('Hygiene Data'!F14))),'Data Summary'!DZ20="Yes"),OFFSET('Hygiene Data'!$F$10,0,10*ROW('Hygiene Data'!F14)),NA())</f>
        <v>#N/A</v>
      </c>
      <c r="BL20" s="135" t="e">
        <f ca="1">+IF(AND(ISNUMBER(OFFSET('Hygiene Data'!$G$6,0,10*ROW('Hygiene Data'!G14))),'Data Summary'!EA20="Yes"),OFFSET('Hygiene Data'!$G$6,0,10*ROW('Hygiene Data'!G14)),NA())</f>
        <v>#N/A</v>
      </c>
      <c r="BM20" s="135" t="e">
        <f ca="1">+IF(AND(ISNUMBER(OFFSET('Hygiene Data'!$G$8,0,10*ROW('Hygiene Data'!G14))),'Data Summary'!EB20="Yes"),OFFSET('Hygiene Data'!$G$8,0,10*ROW('Hygiene Data'!G14)),NA())</f>
        <v>#N/A</v>
      </c>
      <c r="BN20" s="135" t="e">
        <f ca="1">+IF(AND(ISNUMBER(OFFSET('Hygiene Data'!$G$10,0,10*ROW('Hygiene Data'!G14))),'Data Summary'!EC20="Yes"),OFFSET('Hygiene Data'!$G$10,0,10*ROW('Hygiene Data'!G14)),NA())</f>
        <v>#N/A</v>
      </c>
      <c r="BO20" s="135" t="e">
        <f ca="1">+IF(AND(ISNUMBER(OFFSET('Hygiene Data'!$H$6,0,10*ROW('Hygiene Data'!H14))),'Data Summary'!ED20="Yes"),OFFSET('Hygiene Data'!$H$6,0,10*ROW('Hygiene Data'!H14)),NA())</f>
        <v>#N/A</v>
      </c>
      <c r="BP20" s="135" t="e">
        <f ca="1">+IF(AND(ISNUMBER(OFFSET('Hygiene Data'!$H$8,0,10*ROW('Hygiene Data'!H14))),'Data Summary'!EE20="Yes"),OFFSET('Hygiene Data'!$H$8,0,10*ROW('Hygiene Data'!H14)),NA())</f>
        <v>#N/A</v>
      </c>
      <c r="BQ20" s="135" t="e">
        <f ca="1">+IF(AND(ISNUMBER(OFFSET('Hygiene Data'!$H$10,0,10*ROW('Hygiene Data'!H14))),'Data Summary'!EF20="Yes"),OFFSET('Hygiene Data'!$H$10,0,10*ROW('Hygiene Data'!H14)),NA())</f>
        <v>#N/A</v>
      </c>
    </row>
    <row r="21" spans="1:69" x14ac:dyDescent="0.2">
      <c r="A21" s="50" t="str">
        <f ca="1">+IF(OFFSET('Water Data'!$B$1,0,10*ROW('Water Data'!B15))="",NA(),OFFSET('Water Data'!$B$1,0,10*ROW('Water Data'!B15)))</f>
        <v>UIS12</v>
      </c>
      <c r="B21" s="50" t="str">
        <f ca="1">+IF(OFFSET('Water Data'!$A$3,0,10*ROW('Water Data'!A15))="",NA(),OFFSET('Water Data'!$A$3,0,10*ROW('Water Data'!A15)))</f>
        <v>Other</v>
      </c>
      <c r="C21" s="50">
        <f ca="1">+IF(OFFSET('Water Data'!$C$3,0,10*ROW('Water Data'!C15))="",NA(),OFFSET('Water Data'!$C$3,0,10*ROW('Water Data'!C15)))</f>
        <v>2012</v>
      </c>
      <c r="D21" s="133" t="e">
        <f ca="1">+IF(AND(ISNUMBER(OFFSET('Water Data'!$C$5,0,10*ROW('Water Data'!C15))),'Data Summary'!BS21="Yes"),100-OFFSET('Water Data'!$C$5,0,10*ROW('Water Data'!C15)),NA())</f>
        <v>#N/A</v>
      </c>
      <c r="E21" s="133" t="e">
        <f ca="1">+IF(AND(ISNUMBER(OFFSET('Water Data'!$C$7,0,10*ROW('Water Data'!C15))),'Data Summary'!BT21="Yes"),OFFSET('Water Data'!$C$7,0,10*ROW('Water Data'!C15)),NA())</f>
        <v>#N/A</v>
      </c>
      <c r="F21" s="133" t="e">
        <f ca="1">+IF(AND(ISNUMBER(OFFSET('Water Data'!$C$10,0,10*ROW('Water Data'!C15))),'Data Summary'!BU21="Yes"),OFFSET('Water Data'!$C$10,0,10*ROW('Water Data'!C15)),NA())</f>
        <v>#N/A</v>
      </c>
      <c r="G21" s="133" t="e">
        <f ca="1">+IF(AND(ISNUMBER(OFFSET('Water Data'!$D$5,0,10*ROW('Water Data'!D15))),'Data Summary'!BV21="Yes"),100-OFFSET('Water Data'!$D$5,0,10*ROW('Water Data'!D15)),NA())</f>
        <v>#N/A</v>
      </c>
      <c r="H21" s="133" t="e">
        <f ca="1">+IF(AND(ISNUMBER(OFFSET('Water Data'!$D$7,0,10*ROW('Water Data'!D15))),'Data Summary'!BW21="Yes"),OFFSET('Water Data'!$D$7,0,10*ROW('Water Data'!D15)),NA())</f>
        <v>#N/A</v>
      </c>
      <c r="I21" s="133" t="e">
        <f ca="1">+IF(AND(ISNUMBER(OFFSET('Water Data'!$D$10,0,10*ROW('Water Data'!D15))),'Data Summary'!BX21="Yes"),OFFSET('Water Data'!$D$10,0,10*ROW('Water Data'!D15)),NA())</f>
        <v>#N/A</v>
      </c>
      <c r="J21" s="133" t="e">
        <f ca="1">+IF(AND(ISNUMBER(OFFSET('Water Data'!$E$5,0,10*ROW('Water Data'!E15))),'Data Summary'!BY21="Yes"),100-OFFSET('Water Data'!$E$5,0,10*ROW('Water Data'!E15)),NA())</f>
        <v>#N/A</v>
      </c>
      <c r="K21" s="133" t="e">
        <f ca="1">+IF(AND(ISNUMBER(OFFSET('Water Data'!$E$7,0,10*ROW('Water Data'!E15))),'Data Summary'!BZ21="Yes"),OFFSET('Water Data'!$E$7,0,10*ROW('Water Data'!E15)),NA())</f>
        <v>#N/A</v>
      </c>
      <c r="L21" s="133" t="e">
        <f ca="1">+IF(AND(ISNUMBER(OFFSET('Water Data'!$E$10,0,10*ROW('Water Data'!E15))),'Data Summary'!CA21="Yes"),OFFSET('Water Data'!$E$10,0,10*ROW('Water Data'!E15)),NA())</f>
        <v>#N/A</v>
      </c>
      <c r="M21" s="133" t="e">
        <f ca="1">+IF(AND(ISNUMBER(OFFSET('Water Data'!$F$5,0,10*ROW('Water Data'!F15))),'Data Summary'!CB21="Yes"),100-OFFSET('Water Data'!$F$5,0,10*ROW('Water Data'!F15)),NA())</f>
        <v>#N/A</v>
      </c>
      <c r="N21" s="133" t="e">
        <f ca="1">+IF(AND(ISNUMBER(OFFSET('Water Data'!$F$7,0,10*ROW('Water Data'!F15))),'Data Summary'!CC21="Yes"),OFFSET('Water Data'!$F$7,0,10*ROW('Water Data'!F15)),NA())</f>
        <v>#N/A</v>
      </c>
      <c r="O21" s="133" t="e">
        <f ca="1">+IF(AND(ISNUMBER(OFFSET('Water Data'!$F$10,0,10*ROW('Water Data'!F15))),'Data Summary'!CD21="Yes"),OFFSET('Water Data'!$F$10,0,10*ROW('Water Data'!F15)),NA())</f>
        <v>#N/A</v>
      </c>
      <c r="P21" s="133" t="e">
        <f ca="1">+IF(AND(ISNUMBER(OFFSET('Water Data'!$G$5,0,10*ROW('Water Data'!G15))),'Data Summary'!CE21="Yes"),100-OFFSET('Water Data'!$G$5,0,10*ROW('Water Data'!G15)),NA())</f>
        <v>#N/A</v>
      </c>
      <c r="Q21" s="133" t="e">
        <f ca="1">+IF(AND(ISNUMBER(OFFSET('Water Data'!$G$7,0,10*ROW('Water Data'!G15))),'Data Summary'!CF21="Yes"),OFFSET('Water Data'!$G$7,0,10*ROW('Water Data'!G15)),NA())</f>
        <v>#N/A</v>
      </c>
      <c r="R21" s="133" t="e">
        <f ca="1">+IF(AND(ISNUMBER(OFFSET('Water Data'!$G$10,0,10*ROW('Water Data'!G15))),'Data Summary'!CG21="Yes"),OFFSET('Water Data'!$G$10,0,10*ROW('Water Data'!G15)),NA())</f>
        <v>#N/A</v>
      </c>
      <c r="S21" s="133" t="e">
        <f ca="1">+IF(AND(ISNUMBER(OFFSET('Water Data'!$H$5,0,10*ROW('Water Data'!H15))),'Data Summary'!CH21="Yes"),100-OFFSET('Water Data'!$H$5,0,10*ROW('Water Data'!H15)),NA())</f>
        <v>#N/A</v>
      </c>
      <c r="T21" s="133" t="e">
        <f ca="1">+IF(AND(ISNUMBER(OFFSET('Water Data'!$H$7,0,10*ROW('Water Data'!H15))),'Data Summary'!CI21="Yes"),OFFSET('Water Data'!$H$7,0,10*ROW('Water Data'!H15)),NA())</f>
        <v>#N/A</v>
      </c>
      <c r="U21" s="133" t="e">
        <f ca="1">+IF(AND(ISNUMBER(OFFSET('Water Data'!$H$10,0,10*ROW('Water Data'!H15))),'Data Summary'!CJ21="Yes"),OFFSET('Water Data'!$H$10,0,10*ROW('Water Data'!H15)),NA())</f>
        <v>#N/A</v>
      </c>
      <c r="V21" s="134" t="e">
        <f ca="1">+IF(AND(ISNUMBER(OFFSET('Sanitation Data'!$C$5,0,10*ROW('Sanitation Data'!C15))),'Data Summary'!CK21="Yes"),100-OFFSET('Sanitation Data'!$C$5,0,10*ROW('Sanitation Data'!C15)),NA())</f>
        <v>#N/A</v>
      </c>
      <c r="W21" s="134" t="e">
        <f ca="1">+IF(AND(ISNUMBER(OFFSET('Sanitation Data'!$C$7,0,10*ROW('Sanitation Data'!C15))),'Data Summary'!CL21="Yes"),OFFSET('Sanitation Data'!$C$7,0,10*ROW('Sanitation Data'!C15)),NA())</f>
        <v>#N/A</v>
      </c>
      <c r="X21" s="134" t="e">
        <f ca="1">+IF(AND(ISNUMBER(OFFSET('Sanitation Data'!$C$11,0,10*ROW('Sanitation Data'!C15))),'Data Summary'!CM21="Yes"),OFFSET('Sanitation Data'!$C$11,0,10*ROW('Sanitation Data'!C15)),NA())</f>
        <v>#N/A</v>
      </c>
      <c r="Y21" s="134" t="e">
        <f ca="1">+IF(AND(ISNUMBER(OFFSET('Sanitation Data'!$C$12,0,10*ROW('Sanitation Data'!C15))),'Data Summary'!CN21="Yes"),OFFSET('Sanitation Data'!$C$12,0,10*ROW('Sanitation Data'!C15)),NA())</f>
        <v>#N/A</v>
      </c>
      <c r="Z21" s="134" t="e">
        <f ca="1">+IF(AND(ISNUMBER(OFFSET('Sanitation Data'!$C$13,0,10*ROW('Sanitation Data'!C15))),'Data Summary'!CO21="Yes"),OFFSET('Sanitation Data'!$C$13,0,10*ROW('Sanitation Data'!C15)),NA())</f>
        <v>#N/A</v>
      </c>
      <c r="AA21" s="134" t="e">
        <f ca="1">+IF(AND(ISNUMBER(OFFSET('Sanitation Data'!$D$5,0,10*ROW('Sanitation Data'!D15))),'Data Summary'!CP21="Yes"),100-OFFSET('Sanitation Data'!$D$5,0,10*ROW('Sanitation Data'!D15)),NA())</f>
        <v>#N/A</v>
      </c>
      <c r="AB21" s="134" t="e">
        <f ca="1">+IF(AND(ISNUMBER(OFFSET('Sanitation Data'!$D$7,0,10*ROW('Sanitation Data'!D15))),'Data Summary'!CQ21="Yes"),OFFSET('Sanitation Data'!$D$7,0,10*ROW('Sanitation Data'!D15)),NA())</f>
        <v>#N/A</v>
      </c>
      <c r="AC21" s="134" t="e">
        <f ca="1">+IF(AND(ISNUMBER(OFFSET('Sanitation Data'!$D$11,0,10*ROW('Sanitation Data'!D15))),'Data Summary'!CR21="Yes"),OFFSET('Sanitation Data'!$D$11,0,10*ROW('Sanitation Data'!D15)),NA())</f>
        <v>#N/A</v>
      </c>
      <c r="AD21" s="134" t="e">
        <f ca="1">+IF(AND(ISNUMBER(OFFSET('Sanitation Data'!$D$12,0,10*ROW('Sanitation Data'!D15))),'Data Summary'!CS21="Yes"),OFFSET('Sanitation Data'!$D$12,0,10*ROW('Sanitation Data'!D15)),NA())</f>
        <v>#N/A</v>
      </c>
      <c r="AE21" s="134" t="e">
        <f ca="1">+IF(AND(ISNUMBER(OFFSET('Sanitation Data'!$D$13,0,10*ROW('Sanitation Data'!D15))),'Data Summary'!CT21="Yes"),OFFSET('Sanitation Data'!$D$13,0,10*ROW('Sanitation Data'!D15)),NA())</f>
        <v>#N/A</v>
      </c>
      <c r="AF21" s="134" t="e">
        <f ca="1">+IF(AND(ISNUMBER(OFFSET('Sanitation Data'!$E$5,0,10*ROW('Sanitation Data'!E15))),'Data Summary'!CU21="Yes"),100-OFFSET('Sanitation Data'!$E$5,0,10*ROW('Sanitation Data'!E15)),NA())</f>
        <v>#N/A</v>
      </c>
      <c r="AG21" s="134" t="e">
        <f ca="1">+IF(AND(ISNUMBER(OFFSET('Sanitation Data'!$E$7,0,10*ROW('Sanitation Data'!E15))),'Data Summary'!CV21="Yes"),OFFSET('Sanitation Data'!$E$7,0,10*ROW('Sanitation Data'!E15)),NA())</f>
        <v>#N/A</v>
      </c>
      <c r="AH21" s="134" t="e">
        <f ca="1">+IF(AND(ISNUMBER(OFFSET('Sanitation Data'!$E$11,0,10*ROW('Sanitation Data'!E15))),'Data Summary'!CW21="Yes"),OFFSET('Sanitation Data'!$E$11,0,10*ROW('Sanitation Data'!E15)),NA())</f>
        <v>#N/A</v>
      </c>
      <c r="AI21" s="134" t="e">
        <f ca="1">+IF(AND(ISNUMBER(OFFSET('Sanitation Data'!$E$12,0,10*ROW('Sanitation Data'!E15))),'Data Summary'!CX21="Yes"),OFFSET('Sanitation Data'!$E$12,0,10*ROW('Sanitation Data'!E15)),NA())</f>
        <v>#N/A</v>
      </c>
      <c r="AJ21" s="134" t="e">
        <f ca="1">+IF(AND(ISNUMBER(OFFSET('Sanitation Data'!$E$13,0,10*ROW('Sanitation Data'!E15))),'Data Summary'!CY21="Yes"),OFFSET('Sanitation Data'!$E$13,0,10*ROW('Sanitation Data'!E15)),NA())</f>
        <v>#N/A</v>
      </c>
      <c r="AK21" s="134" t="e">
        <f ca="1">+IF(AND(ISNUMBER(OFFSET('Sanitation Data'!$F$5,0,10*ROW('Sanitation Data'!F15))),'Data Summary'!CZ21="Yes"),100-OFFSET('Sanitation Data'!$F$5,0,10*ROW('Sanitation Data'!F15)),NA())</f>
        <v>#N/A</v>
      </c>
      <c r="AL21" s="134" t="e">
        <f ca="1">+IF(AND(ISNUMBER(OFFSET('Sanitation Data'!$F$7,0,10*ROW('Sanitation Data'!F15))),'Data Summary'!DA21="Yes"),OFFSET('Sanitation Data'!$F$7,0,10*ROW('Sanitation Data'!F15)),NA())</f>
        <v>#N/A</v>
      </c>
      <c r="AM21" s="134" t="e">
        <f ca="1">+IF(AND(ISNUMBER(OFFSET('Sanitation Data'!$F$11,0,10*ROW('Sanitation Data'!F15))),'Data Summary'!DB21="Yes"),OFFSET('Sanitation Data'!$F$11,0,10*ROW('Sanitation Data'!F15)),NA())</f>
        <v>#N/A</v>
      </c>
      <c r="AN21" s="134" t="e">
        <f ca="1">+IF(AND(ISNUMBER(OFFSET('Sanitation Data'!$F$12,0,10*ROW('Sanitation Data'!F15))),'Data Summary'!DC21="Yes"),OFFSET('Sanitation Data'!$F$12,0,10*ROW('Sanitation Data'!F15)),NA())</f>
        <v>#N/A</v>
      </c>
      <c r="AO21" s="134" t="e">
        <f ca="1">+IF(AND(ISNUMBER(OFFSET('Sanitation Data'!$F$13,0,10*ROW('Sanitation Data'!F15))),'Data Summary'!DD21="Yes"),OFFSET('Sanitation Data'!$F$13,0,10*ROW('Sanitation Data'!F15)),NA())</f>
        <v>#N/A</v>
      </c>
      <c r="AP21" s="134" t="e">
        <f ca="1">+IF(AND(ISNUMBER(OFFSET('Sanitation Data'!$G$5,0,10*ROW('Sanitation Data'!G15))),'Data Summary'!DE21="Yes"),100-OFFSET('Sanitation Data'!$G$5,0,10*ROW('Sanitation Data'!G15)),NA())</f>
        <v>#N/A</v>
      </c>
      <c r="AQ21" s="134" t="e">
        <f ca="1">+IF(AND(ISNUMBER(OFFSET('Sanitation Data'!$G$7,0,10*ROW('Sanitation Data'!G15))),'Data Summary'!DF21="Yes"),OFFSET('Sanitation Data'!$G$7,0,10*ROW('Sanitation Data'!G15)),NA())</f>
        <v>#N/A</v>
      </c>
      <c r="AR21" s="134" t="e">
        <f ca="1">+IF(AND(ISNUMBER(OFFSET('Sanitation Data'!$G$11,0,10*ROW('Sanitation Data'!G15))),'Data Summary'!DG21="Yes"),OFFSET('Sanitation Data'!$G$11,0,10*ROW('Sanitation Data'!G15)),NA())</f>
        <v>#N/A</v>
      </c>
      <c r="AS21" s="134" t="e">
        <f ca="1">+IF(AND(ISNUMBER(OFFSET('Sanitation Data'!$G$12,0,10*ROW('Sanitation Data'!G15))),'Data Summary'!DH21="Yes"),OFFSET('Sanitation Data'!$G$12,0,10*ROW('Sanitation Data'!G15)),NA())</f>
        <v>#N/A</v>
      </c>
      <c r="AT21" s="134" t="e">
        <f ca="1">+IF(AND(ISNUMBER(OFFSET('Sanitation Data'!$G$13,0,10*ROW('Sanitation Data'!G15))),'Data Summary'!DI21="Yes"),OFFSET('Sanitation Data'!$G$13,0,10*ROW('Sanitation Data'!G15)),NA())</f>
        <v>#N/A</v>
      </c>
      <c r="AU21" s="134" t="e">
        <f ca="1">+IF(AND(ISNUMBER(OFFSET('Sanitation Data'!$H$5,0,10*ROW('Sanitation Data'!H15))),'Data Summary'!DJ21="Yes"),100-OFFSET('Sanitation Data'!$H$5,0,10*ROW('Sanitation Data'!H15)),NA())</f>
        <v>#N/A</v>
      </c>
      <c r="AV21" s="134" t="e">
        <f ca="1">+IF(AND(ISNUMBER(OFFSET('Sanitation Data'!$H$7,0,10*ROW('Sanitation Data'!H15))),'Data Summary'!DK21="Yes"),OFFSET('Sanitation Data'!$H$7,0,10*ROW('Sanitation Data'!H15)),NA())</f>
        <v>#N/A</v>
      </c>
      <c r="AW21" s="134" t="e">
        <f ca="1">+IF(AND(ISNUMBER(OFFSET('Sanitation Data'!$H$11,0,10*ROW('Sanitation Data'!H15))),'Data Summary'!DL21="Yes"),OFFSET('Sanitation Data'!$H$11,0,10*ROW('Sanitation Data'!H15)),NA())</f>
        <v>#N/A</v>
      </c>
      <c r="AX21" s="134" t="e">
        <f ca="1">+IF(AND(ISNUMBER(OFFSET('Sanitation Data'!$H$12,0,10*ROW('Sanitation Data'!H15))),'Data Summary'!DM21="Yes"),OFFSET('Sanitation Data'!$H$12,0,10*ROW('Sanitation Data'!H15)),NA())</f>
        <v>#N/A</v>
      </c>
      <c r="AY21" s="134" t="e">
        <f ca="1">+IF(AND(ISNUMBER(OFFSET('Sanitation Data'!$H$13,0,10*ROW('Sanitation Data'!H15))),'Data Summary'!DN21="Yes"),OFFSET('Sanitation Data'!$H$13,0,10*ROW('Sanitation Data'!H15)),NA())</f>
        <v>#N/A</v>
      </c>
      <c r="AZ21" s="135" t="e">
        <f ca="1">+IF(AND(ISNUMBER(OFFSET('Hygiene Data'!$C$6,0,10*ROW('Hygiene Data'!C15))),'Data Summary'!DO21="Yes"),OFFSET('Hygiene Data'!$C$6,0,10*ROW('Hygiene Data'!C15)),NA())</f>
        <v>#N/A</v>
      </c>
      <c r="BA21" s="135" t="e">
        <f ca="1">+IF(AND(ISNUMBER(OFFSET('Hygiene Data'!$C$8,0,10*ROW('Hygiene Data'!C15))),'Data Summary'!DP21="Yes"),OFFSET('Hygiene Data'!$C$8,0,10*ROW('Hygiene Data'!C15)),NA())</f>
        <v>#N/A</v>
      </c>
      <c r="BB21" s="135" t="e">
        <f ca="1">+IF(AND(ISNUMBER(OFFSET('Hygiene Data'!$C$10,0,10*ROW('Hygiene Data'!C15))),'Data Summary'!DQ21="Yes"),OFFSET('Hygiene Data'!$C$10,0,10*ROW('Hygiene Data'!C15)),NA())</f>
        <v>#N/A</v>
      </c>
      <c r="BC21" s="135" t="e">
        <f ca="1">+IF(AND(ISNUMBER(OFFSET('Hygiene Data'!$D$6,0,10*ROW('Hygiene Data'!D15))),'Data Summary'!DR21="Yes"),OFFSET('Hygiene Data'!$D$6,0,10*ROW('Hygiene Data'!D15)),NA())</f>
        <v>#N/A</v>
      </c>
      <c r="BD21" s="135" t="e">
        <f ca="1">+IF(AND(ISNUMBER(OFFSET('Hygiene Data'!$D$8,0,10*ROW('Hygiene Data'!D15))),'Data Summary'!DS21="Yes"),OFFSET('Hygiene Data'!$D$8,0,10*ROW('Hygiene Data'!D15)),NA())</f>
        <v>#N/A</v>
      </c>
      <c r="BE21" s="135" t="e">
        <f ca="1">+IF(AND(ISNUMBER(OFFSET('Hygiene Data'!$D$10,0,10*ROW('Hygiene Data'!D15))),'Data Summary'!DT21="Yes"),OFFSET('Hygiene Data'!$D$10,0,10*ROW('Hygiene Data'!D15)),NA())</f>
        <v>#N/A</v>
      </c>
      <c r="BF21" s="135" t="e">
        <f ca="1">+IF(AND(ISNUMBER(OFFSET('Hygiene Data'!$E$6,0,10*ROW('Hygiene Data'!E15))),'Data Summary'!DU21="Yes"),OFFSET('Hygiene Data'!$E$6,0,10*ROW('Hygiene Data'!E15)),NA())</f>
        <v>#N/A</v>
      </c>
      <c r="BG21" s="135" t="e">
        <f ca="1">+IF(AND(ISNUMBER(OFFSET('Hygiene Data'!$E$8,0,10*ROW('Hygiene Data'!E15))),'Data Summary'!DV21="Yes"),OFFSET('Hygiene Data'!$E$8,0,10*ROW('Hygiene Data'!E15)),NA())</f>
        <v>#N/A</v>
      </c>
      <c r="BH21" s="135" t="e">
        <f ca="1">+IF(AND(ISNUMBER(OFFSET('Hygiene Data'!$E$10,0,10*ROW('Hygiene Data'!E15))),'Data Summary'!DW21="Yes"),OFFSET('Hygiene Data'!$E$10,0,10*ROW('Hygiene Data'!E15)),NA())</f>
        <v>#N/A</v>
      </c>
      <c r="BI21" s="135" t="e">
        <f ca="1">+IF(AND(ISNUMBER(OFFSET('Hygiene Data'!$F$6,0,10*ROW('Hygiene Data'!F15))),'Data Summary'!DX21="Yes"),OFFSET('Hygiene Data'!$F$6,0,10*ROW('Hygiene Data'!F15)),NA())</f>
        <v>#N/A</v>
      </c>
      <c r="BJ21" s="135" t="e">
        <f ca="1">+IF(AND(ISNUMBER(OFFSET('Hygiene Data'!$F$8,0,10*ROW('Hygiene Data'!F15))),'Data Summary'!DY21="Yes"),OFFSET('Hygiene Data'!$F$8,0,10*ROW('Hygiene Data'!F15)),NA())</f>
        <v>#N/A</v>
      </c>
      <c r="BK21" s="135" t="e">
        <f ca="1">+IF(AND(ISNUMBER(OFFSET('Hygiene Data'!$F$10,0,10*ROW('Hygiene Data'!F15))),'Data Summary'!DZ21="Yes"),OFFSET('Hygiene Data'!$F$10,0,10*ROW('Hygiene Data'!F15)),NA())</f>
        <v>#N/A</v>
      </c>
      <c r="BL21" s="135" t="e">
        <f ca="1">+IF(AND(ISNUMBER(OFFSET('Hygiene Data'!$G$6,0,10*ROW('Hygiene Data'!G15))),'Data Summary'!EA21="Yes"),OFFSET('Hygiene Data'!$G$6,0,10*ROW('Hygiene Data'!G15)),NA())</f>
        <v>#N/A</v>
      </c>
      <c r="BM21" s="135" t="e">
        <f ca="1">+IF(AND(ISNUMBER(OFFSET('Hygiene Data'!$G$8,0,10*ROW('Hygiene Data'!G15))),'Data Summary'!EB21="Yes"),OFFSET('Hygiene Data'!$G$8,0,10*ROW('Hygiene Data'!G15)),NA())</f>
        <v>#N/A</v>
      </c>
      <c r="BN21" s="135" t="e">
        <f ca="1">+IF(AND(ISNUMBER(OFFSET('Hygiene Data'!$G$10,0,10*ROW('Hygiene Data'!G15))),'Data Summary'!EC21="Yes"),OFFSET('Hygiene Data'!$G$10,0,10*ROW('Hygiene Data'!G15)),NA())</f>
        <v>#N/A</v>
      </c>
      <c r="BO21" s="135" t="e">
        <f ca="1">+IF(AND(ISNUMBER(OFFSET('Hygiene Data'!$H$6,0,10*ROW('Hygiene Data'!H15))),'Data Summary'!ED21="Yes"),OFFSET('Hygiene Data'!$H$6,0,10*ROW('Hygiene Data'!H15)),NA())</f>
        <v>#N/A</v>
      </c>
      <c r="BP21" s="135" t="e">
        <f ca="1">+IF(AND(ISNUMBER(OFFSET('Hygiene Data'!$H$8,0,10*ROW('Hygiene Data'!H15))),'Data Summary'!EE21="Yes"),OFFSET('Hygiene Data'!$H$8,0,10*ROW('Hygiene Data'!H15)),NA())</f>
        <v>#N/A</v>
      </c>
      <c r="BQ21" s="135" t="e">
        <f ca="1">+IF(AND(ISNUMBER(OFFSET('Hygiene Data'!$H$10,0,10*ROW('Hygiene Data'!H15))),'Data Summary'!EF21="Yes"),OFFSET('Hygiene Data'!$H$10,0,10*ROW('Hygiene Data'!H15)),NA())</f>
        <v>#N/A</v>
      </c>
    </row>
    <row r="22" spans="1:69" x14ac:dyDescent="0.2">
      <c r="A22" s="50" t="str">
        <f ca="1">+IF(OFFSET('Water Data'!$B$1,0,10*ROW('Water Data'!B16))="",NA(),OFFSET('Water Data'!$B$1,0,10*ROW('Water Data'!B16)))</f>
        <v>EMIS13</v>
      </c>
      <c r="B22" s="50" t="str">
        <f ca="1">+IF(OFFSET('Water Data'!$A$3,0,10*ROW('Water Data'!A16))="",NA(),OFFSET('Water Data'!$A$3,0,10*ROW('Water Data'!A16)))</f>
        <v>EMIS</v>
      </c>
      <c r="C22" s="50">
        <f ca="1">+IF(OFFSET('Water Data'!$C$3,0,10*ROW('Water Data'!C16))="",NA(),OFFSET('Water Data'!$C$3,0,10*ROW('Water Data'!C16)))</f>
        <v>2013</v>
      </c>
      <c r="D22" s="133">
        <f ca="1">+IF(AND(ISNUMBER(OFFSET('Water Data'!$C$5,0,10*ROW('Water Data'!C16))),'Data Summary'!BS22="Yes"),100-OFFSET('Water Data'!$C$5,0,10*ROW('Water Data'!C16)),NA())</f>
        <v>43.2</v>
      </c>
      <c r="E22" s="133">
        <f ca="1">+IF(AND(ISNUMBER(OFFSET('Water Data'!$C$7,0,10*ROW('Water Data'!C16))),'Data Summary'!BT22="Yes"),OFFSET('Water Data'!$C$7,0,10*ROW('Water Data'!C16)),NA())</f>
        <v>21.85</v>
      </c>
      <c r="F22" s="133" t="e">
        <f ca="1">+IF(AND(ISNUMBER(OFFSET('Water Data'!$C$10,0,10*ROW('Water Data'!C16))),'Data Summary'!BU22="Yes"),OFFSET('Water Data'!$C$10,0,10*ROW('Water Data'!C16)),NA())</f>
        <v>#N/A</v>
      </c>
      <c r="G22" s="133" t="e">
        <f ca="1">+IF(AND(ISNUMBER(OFFSET('Water Data'!$D$5,0,10*ROW('Water Data'!D16))),'Data Summary'!BV22="Yes"),100-OFFSET('Water Data'!$D$5,0,10*ROW('Water Data'!D16)),NA())</f>
        <v>#N/A</v>
      </c>
      <c r="H22" s="133" t="e">
        <f ca="1">+IF(AND(ISNUMBER(OFFSET('Water Data'!$D$7,0,10*ROW('Water Data'!D16))),'Data Summary'!BW22="Yes"),OFFSET('Water Data'!$D$7,0,10*ROW('Water Data'!D16)),NA())</f>
        <v>#N/A</v>
      </c>
      <c r="I22" s="133" t="e">
        <f ca="1">+IF(AND(ISNUMBER(OFFSET('Water Data'!$D$10,0,10*ROW('Water Data'!D16))),'Data Summary'!BX22="Yes"),OFFSET('Water Data'!$D$10,0,10*ROW('Water Data'!D16)),NA())</f>
        <v>#N/A</v>
      </c>
      <c r="J22" s="133" t="e">
        <f ca="1">+IF(AND(ISNUMBER(OFFSET('Water Data'!$E$5,0,10*ROW('Water Data'!E16))),'Data Summary'!BY22="Yes"),100-OFFSET('Water Data'!$E$5,0,10*ROW('Water Data'!E16)),NA())</f>
        <v>#N/A</v>
      </c>
      <c r="K22" s="133" t="e">
        <f ca="1">+IF(AND(ISNUMBER(OFFSET('Water Data'!$E$7,0,10*ROW('Water Data'!E16))),'Data Summary'!BZ22="Yes"),OFFSET('Water Data'!$E$7,0,10*ROW('Water Data'!E16)),NA())</f>
        <v>#N/A</v>
      </c>
      <c r="L22" s="133" t="e">
        <f ca="1">+IF(AND(ISNUMBER(OFFSET('Water Data'!$E$10,0,10*ROW('Water Data'!E16))),'Data Summary'!CA22="Yes"),OFFSET('Water Data'!$E$10,0,10*ROW('Water Data'!E16)),NA())</f>
        <v>#N/A</v>
      </c>
      <c r="M22" s="133" t="e">
        <f ca="1">+IF(AND(ISNUMBER(OFFSET('Water Data'!$F$5,0,10*ROW('Water Data'!F16))),'Data Summary'!CB22="Yes"),100-OFFSET('Water Data'!$F$5,0,10*ROW('Water Data'!F16)),NA())</f>
        <v>#N/A</v>
      </c>
      <c r="N22" s="133" t="e">
        <f ca="1">+IF(AND(ISNUMBER(OFFSET('Water Data'!$F$7,0,10*ROW('Water Data'!F16))),'Data Summary'!CC22="Yes"),OFFSET('Water Data'!$F$7,0,10*ROW('Water Data'!F16)),NA())</f>
        <v>#N/A</v>
      </c>
      <c r="O22" s="133" t="e">
        <f ca="1">+IF(AND(ISNUMBER(OFFSET('Water Data'!$F$10,0,10*ROW('Water Data'!F16))),'Data Summary'!CD22="Yes"),OFFSET('Water Data'!$F$10,0,10*ROW('Water Data'!F16)),NA())</f>
        <v>#N/A</v>
      </c>
      <c r="P22" s="133">
        <f ca="1">+IF(AND(ISNUMBER(OFFSET('Water Data'!$G$5,0,10*ROW('Water Data'!G16))),'Data Summary'!CE22="Yes"),100-OFFSET('Water Data'!$G$5,0,10*ROW('Water Data'!G16)),NA())</f>
        <v>40.700000000000003</v>
      </c>
      <c r="Q22" s="133">
        <f ca="1">+IF(AND(ISNUMBER(OFFSET('Water Data'!$G$7,0,10*ROW('Water Data'!G16))),'Data Summary'!CF22="Yes"),OFFSET('Water Data'!$G$7,0,10*ROW('Water Data'!G16)),NA())</f>
        <v>19.600000000000001</v>
      </c>
      <c r="R22" s="133" t="e">
        <f ca="1">+IF(AND(ISNUMBER(OFFSET('Water Data'!$G$10,0,10*ROW('Water Data'!G16))),'Data Summary'!CG22="Yes"),OFFSET('Water Data'!$G$10,0,10*ROW('Water Data'!G16)),NA())</f>
        <v>#N/A</v>
      </c>
      <c r="S22" s="133">
        <f ca="1">+IF(AND(ISNUMBER(OFFSET('Water Data'!$H$5,0,10*ROW('Water Data'!H16))),'Data Summary'!CH22="Yes"),100-OFFSET('Water Data'!$H$5,0,10*ROW('Water Data'!H16)),NA())</f>
        <v>83.8</v>
      </c>
      <c r="T22" s="133">
        <f ca="1">+IF(AND(ISNUMBER(OFFSET('Water Data'!$H$7,0,10*ROW('Water Data'!H16))),'Data Summary'!CI22="Yes"),OFFSET('Water Data'!$H$7,0,10*ROW('Water Data'!H16)),NA())</f>
        <v>56.6</v>
      </c>
      <c r="U22" s="133" t="e">
        <f ca="1">+IF(AND(ISNUMBER(OFFSET('Water Data'!$H$10,0,10*ROW('Water Data'!H16))),'Data Summary'!CJ22="Yes"),OFFSET('Water Data'!$H$10,0,10*ROW('Water Data'!H16)),NA())</f>
        <v>#N/A</v>
      </c>
      <c r="V22" s="134">
        <f ca="1">+IF(AND(ISNUMBER(OFFSET('Sanitation Data'!$C$5,0,10*ROW('Sanitation Data'!C16))),'Data Summary'!CK22="Yes"),100-OFFSET('Sanitation Data'!$C$5,0,10*ROW('Sanitation Data'!C16)),NA())</f>
        <v>92.5</v>
      </c>
      <c r="W22" s="134" t="e">
        <f ca="1">+IF(AND(ISNUMBER(OFFSET('Sanitation Data'!$C$7,0,10*ROW('Sanitation Data'!C16))),'Data Summary'!CL22="Yes"),OFFSET('Sanitation Data'!$C$7,0,10*ROW('Sanitation Data'!C16)),NA())</f>
        <v>#N/A</v>
      </c>
      <c r="X22" s="134" t="e">
        <f ca="1">+IF(AND(ISNUMBER(OFFSET('Sanitation Data'!$C$11,0,10*ROW('Sanitation Data'!C16))),'Data Summary'!CM22="Yes"),OFFSET('Sanitation Data'!$C$11,0,10*ROW('Sanitation Data'!C16)),NA())</f>
        <v>#N/A</v>
      </c>
      <c r="Y22" s="134" t="e">
        <f ca="1">+IF(AND(ISNUMBER(OFFSET('Sanitation Data'!$C$12,0,10*ROW('Sanitation Data'!C16))),'Data Summary'!CN22="Yes"),OFFSET('Sanitation Data'!$C$12,0,10*ROW('Sanitation Data'!C16)),NA())</f>
        <v>#N/A</v>
      </c>
      <c r="Z22" s="134" t="e">
        <f ca="1">+IF(AND(ISNUMBER(OFFSET('Sanitation Data'!$C$13,0,10*ROW('Sanitation Data'!C16))),'Data Summary'!CO22="Yes"),OFFSET('Sanitation Data'!$C$13,0,10*ROW('Sanitation Data'!C16)),NA())</f>
        <v>#N/A</v>
      </c>
      <c r="AA22" s="134" t="e">
        <f ca="1">+IF(AND(ISNUMBER(OFFSET('Sanitation Data'!$D$5,0,10*ROW('Sanitation Data'!D16))),'Data Summary'!CP22="Yes"),100-OFFSET('Sanitation Data'!$D$5,0,10*ROW('Sanitation Data'!D16)),NA())</f>
        <v>#N/A</v>
      </c>
      <c r="AB22" s="134" t="e">
        <f ca="1">+IF(AND(ISNUMBER(OFFSET('Sanitation Data'!$D$7,0,10*ROW('Sanitation Data'!D16))),'Data Summary'!CQ22="Yes"),OFFSET('Sanitation Data'!$D$7,0,10*ROW('Sanitation Data'!D16)),NA())</f>
        <v>#N/A</v>
      </c>
      <c r="AC22" s="134" t="e">
        <f ca="1">+IF(AND(ISNUMBER(OFFSET('Sanitation Data'!$D$11,0,10*ROW('Sanitation Data'!D16))),'Data Summary'!CR22="Yes"),OFFSET('Sanitation Data'!$D$11,0,10*ROW('Sanitation Data'!D16)),NA())</f>
        <v>#N/A</v>
      </c>
      <c r="AD22" s="134" t="e">
        <f ca="1">+IF(AND(ISNUMBER(OFFSET('Sanitation Data'!$D$12,0,10*ROW('Sanitation Data'!D16))),'Data Summary'!CS22="Yes"),OFFSET('Sanitation Data'!$D$12,0,10*ROW('Sanitation Data'!D16)),NA())</f>
        <v>#N/A</v>
      </c>
      <c r="AE22" s="134" t="e">
        <f ca="1">+IF(AND(ISNUMBER(OFFSET('Sanitation Data'!$D$13,0,10*ROW('Sanitation Data'!D16))),'Data Summary'!CT22="Yes"),OFFSET('Sanitation Data'!$D$13,0,10*ROW('Sanitation Data'!D16)),NA())</f>
        <v>#N/A</v>
      </c>
      <c r="AF22" s="134" t="e">
        <f ca="1">+IF(AND(ISNUMBER(OFFSET('Sanitation Data'!$E$5,0,10*ROW('Sanitation Data'!E16))),'Data Summary'!CU22="Yes"),100-OFFSET('Sanitation Data'!$E$5,0,10*ROW('Sanitation Data'!E16)),NA())</f>
        <v>#N/A</v>
      </c>
      <c r="AG22" s="134" t="e">
        <f ca="1">+IF(AND(ISNUMBER(OFFSET('Sanitation Data'!$E$7,0,10*ROW('Sanitation Data'!E16))),'Data Summary'!CV22="Yes"),OFFSET('Sanitation Data'!$E$7,0,10*ROW('Sanitation Data'!E16)),NA())</f>
        <v>#N/A</v>
      </c>
      <c r="AH22" s="134" t="e">
        <f ca="1">+IF(AND(ISNUMBER(OFFSET('Sanitation Data'!$E$11,0,10*ROW('Sanitation Data'!E16))),'Data Summary'!CW22="Yes"),OFFSET('Sanitation Data'!$E$11,0,10*ROW('Sanitation Data'!E16)),NA())</f>
        <v>#N/A</v>
      </c>
      <c r="AI22" s="134" t="e">
        <f ca="1">+IF(AND(ISNUMBER(OFFSET('Sanitation Data'!$E$12,0,10*ROW('Sanitation Data'!E16))),'Data Summary'!CX22="Yes"),OFFSET('Sanitation Data'!$E$12,0,10*ROW('Sanitation Data'!E16)),NA())</f>
        <v>#N/A</v>
      </c>
      <c r="AJ22" s="134" t="e">
        <f ca="1">+IF(AND(ISNUMBER(OFFSET('Sanitation Data'!$E$13,0,10*ROW('Sanitation Data'!E16))),'Data Summary'!CY22="Yes"),OFFSET('Sanitation Data'!$E$13,0,10*ROW('Sanitation Data'!E16)),NA())</f>
        <v>#N/A</v>
      </c>
      <c r="AK22" s="134" t="e">
        <f ca="1">+IF(AND(ISNUMBER(OFFSET('Sanitation Data'!$F$5,0,10*ROW('Sanitation Data'!F16))),'Data Summary'!CZ22="Yes"),100-OFFSET('Sanitation Data'!$F$5,0,10*ROW('Sanitation Data'!F16)),NA())</f>
        <v>#N/A</v>
      </c>
      <c r="AL22" s="134" t="e">
        <f ca="1">+IF(AND(ISNUMBER(OFFSET('Sanitation Data'!$F$7,0,10*ROW('Sanitation Data'!F16))),'Data Summary'!DA22="Yes"),OFFSET('Sanitation Data'!$F$7,0,10*ROW('Sanitation Data'!F16)),NA())</f>
        <v>#N/A</v>
      </c>
      <c r="AM22" s="134" t="e">
        <f ca="1">+IF(AND(ISNUMBER(OFFSET('Sanitation Data'!$F$11,0,10*ROW('Sanitation Data'!F16))),'Data Summary'!DB22="Yes"),OFFSET('Sanitation Data'!$F$11,0,10*ROW('Sanitation Data'!F16)),NA())</f>
        <v>#N/A</v>
      </c>
      <c r="AN22" s="134" t="e">
        <f ca="1">+IF(AND(ISNUMBER(OFFSET('Sanitation Data'!$F$12,0,10*ROW('Sanitation Data'!F16))),'Data Summary'!DC22="Yes"),OFFSET('Sanitation Data'!$F$12,0,10*ROW('Sanitation Data'!F16)),NA())</f>
        <v>#N/A</v>
      </c>
      <c r="AO22" s="134" t="e">
        <f ca="1">+IF(AND(ISNUMBER(OFFSET('Sanitation Data'!$F$13,0,10*ROW('Sanitation Data'!F16))),'Data Summary'!DD22="Yes"),OFFSET('Sanitation Data'!$F$13,0,10*ROW('Sanitation Data'!F16)),NA())</f>
        <v>#N/A</v>
      </c>
      <c r="AP22" s="134">
        <f ca="1">+IF(AND(ISNUMBER(OFFSET('Sanitation Data'!$G$5,0,10*ROW('Sanitation Data'!G16))),'Data Summary'!DE22="Yes"),100-OFFSET('Sanitation Data'!$G$5,0,10*ROW('Sanitation Data'!G16)),NA())</f>
        <v>92</v>
      </c>
      <c r="AQ22" s="134" t="e">
        <f ca="1">+IF(AND(ISNUMBER(OFFSET('Sanitation Data'!$G$7,0,10*ROW('Sanitation Data'!G16))),'Data Summary'!DF22="Yes"),OFFSET('Sanitation Data'!$G$7,0,10*ROW('Sanitation Data'!G16)),NA())</f>
        <v>#N/A</v>
      </c>
      <c r="AR22" s="134" t="e">
        <f ca="1">+IF(AND(ISNUMBER(OFFSET('Sanitation Data'!$G$11,0,10*ROW('Sanitation Data'!G16))),'Data Summary'!DG22="Yes"),OFFSET('Sanitation Data'!$G$11,0,10*ROW('Sanitation Data'!G16)),NA())</f>
        <v>#N/A</v>
      </c>
      <c r="AS22" s="134" t="e">
        <f ca="1">+IF(AND(ISNUMBER(OFFSET('Sanitation Data'!$G$12,0,10*ROW('Sanitation Data'!G16))),'Data Summary'!DH22="Yes"),OFFSET('Sanitation Data'!$G$12,0,10*ROW('Sanitation Data'!G16)),NA())</f>
        <v>#N/A</v>
      </c>
      <c r="AT22" s="134" t="e">
        <f ca="1">+IF(AND(ISNUMBER(OFFSET('Sanitation Data'!$G$13,0,10*ROW('Sanitation Data'!G16))),'Data Summary'!DI22="Yes"),OFFSET('Sanitation Data'!$G$13,0,10*ROW('Sanitation Data'!G16)),NA())</f>
        <v>#N/A</v>
      </c>
      <c r="AU22" s="134">
        <f ca="1">+IF(AND(ISNUMBER(OFFSET('Sanitation Data'!$H$5,0,10*ROW('Sanitation Data'!H16))),'Data Summary'!DJ22="Yes"),100-OFFSET('Sanitation Data'!$H$5,0,10*ROW('Sanitation Data'!H16)),NA())</f>
        <v>100</v>
      </c>
      <c r="AV22" s="134" t="e">
        <f ca="1">+IF(AND(ISNUMBER(OFFSET('Sanitation Data'!$H$7,0,10*ROW('Sanitation Data'!H16))),'Data Summary'!DK22="Yes"),OFFSET('Sanitation Data'!$H$7,0,10*ROW('Sanitation Data'!H16)),NA())</f>
        <v>#N/A</v>
      </c>
      <c r="AW22" s="134" t="e">
        <f ca="1">+IF(AND(ISNUMBER(OFFSET('Sanitation Data'!$H$11,0,10*ROW('Sanitation Data'!H16))),'Data Summary'!DL22="Yes"),OFFSET('Sanitation Data'!$H$11,0,10*ROW('Sanitation Data'!H16)),NA())</f>
        <v>#N/A</v>
      </c>
      <c r="AX22" s="134" t="e">
        <f ca="1">+IF(AND(ISNUMBER(OFFSET('Sanitation Data'!$H$12,0,10*ROW('Sanitation Data'!H16))),'Data Summary'!DM22="Yes"),OFFSET('Sanitation Data'!$H$12,0,10*ROW('Sanitation Data'!H16)),NA())</f>
        <v>#N/A</v>
      </c>
      <c r="AY22" s="134" t="e">
        <f ca="1">+IF(AND(ISNUMBER(OFFSET('Sanitation Data'!$H$13,0,10*ROW('Sanitation Data'!H16))),'Data Summary'!DN22="Yes"),OFFSET('Sanitation Data'!$H$13,0,10*ROW('Sanitation Data'!H16)),NA())</f>
        <v>#N/A</v>
      </c>
      <c r="AZ22" s="135" t="e">
        <f ca="1">+IF(AND(ISNUMBER(OFFSET('Hygiene Data'!$C$6,0,10*ROW('Hygiene Data'!C16))),'Data Summary'!DO22="Yes"),OFFSET('Hygiene Data'!$C$6,0,10*ROW('Hygiene Data'!C16)),NA())</f>
        <v>#N/A</v>
      </c>
      <c r="BA22" s="135" t="e">
        <f ca="1">+IF(AND(ISNUMBER(OFFSET('Hygiene Data'!$C$8,0,10*ROW('Hygiene Data'!C16))),'Data Summary'!DP22="Yes"),OFFSET('Hygiene Data'!$C$8,0,10*ROW('Hygiene Data'!C16)),NA())</f>
        <v>#N/A</v>
      </c>
      <c r="BB22" s="135" t="e">
        <f ca="1">+IF(AND(ISNUMBER(OFFSET('Hygiene Data'!$C$10,0,10*ROW('Hygiene Data'!C16))),'Data Summary'!DQ22="Yes"),OFFSET('Hygiene Data'!$C$10,0,10*ROW('Hygiene Data'!C16)),NA())</f>
        <v>#N/A</v>
      </c>
      <c r="BC22" s="135" t="e">
        <f ca="1">+IF(AND(ISNUMBER(OFFSET('Hygiene Data'!$D$6,0,10*ROW('Hygiene Data'!D16))),'Data Summary'!DR22="Yes"),OFFSET('Hygiene Data'!$D$6,0,10*ROW('Hygiene Data'!D16)),NA())</f>
        <v>#N/A</v>
      </c>
      <c r="BD22" s="135" t="e">
        <f ca="1">+IF(AND(ISNUMBER(OFFSET('Hygiene Data'!$D$8,0,10*ROW('Hygiene Data'!D16))),'Data Summary'!DS22="Yes"),OFFSET('Hygiene Data'!$D$8,0,10*ROW('Hygiene Data'!D16)),NA())</f>
        <v>#N/A</v>
      </c>
      <c r="BE22" s="135" t="e">
        <f ca="1">+IF(AND(ISNUMBER(OFFSET('Hygiene Data'!$D$10,0,10*ROW('Hygiene Data'!D16))),'Data Summary'!DT22="Yes"),OFFSET('Hygiene Data'!$D$10,0,10*ROW('Hygiene Data'!D16)),NA())</f>
        <v>#N/A</v>
      </c>
      <c r="BF22" s="135" t="e">
        <f ca="1">+IF(AND(ISNUMBER(OFFSET('Hygiene Data'!$E$6,0,10*ROW('Hygiene Data'!E16))),'Data Summary'!DU22="Yes"),OFFSET('Hygiene Data'!$E$6,0,10*ROW('Hygiene Data'!E16)),NA())</f>
        <v>#N/A</v>
      </c>
      <c r="BG22" s="135" t="e">
        <f ca="1">+IF(AND(ISNUMBER(OFFSET('Hygiene Data'!$E$8,0,10*ROW('Hygiene Data'!E16))),'Data Summary'!DV22="Yes"),OFFSET('Hygiene Data'!$E$8,0,10*ROW('Hygiene Data'!E16)),NA())</f>
        <v>#N/A</v>
      </c>
      <c r="BH22" s="135" t="e">
        <f ca="1">+IF(AND(ISNUMBER(OFFSET('Hygiene Data'!$E$10,0,10*ROW('Hygiene Data'!E16))),'Data Summary'!DW22="Yes"),OFFSET('Hygiene Data'!$E$10,0,10*ROW('Hygiene Data'!E16)),NA())</f>
        <v>#N/A</v>
      </c>
      <c r="BI22" s="135" t="e">
        <f ca="1">+IF(AND(ISNUMBER(OFFSET('Hygiene Data'!$F$6,0,10*ROW('Hygiene Data'!F16))),'Data Summary'!DX22="Yes"),OFFSET('Hygiene Data'!$F$6,0,10*ROW('Hygiene Data'!F16)),NA())</f>
        <v>#N/A</v>
      </c>
      <c r="BJ22" s="135" t="e">
        <f ca="1">+IF(AND(ISNUMBER(OFFSET('Hygiene Data'!$F$8,0,10*ROW('Hygiene Data'!F16))),'Data Summary'!DY22="Yes"),OFFSET('Hygiene Data'!$F$8,0,10*ROW('Hygiene Data'!F16)),NA())</f>
        <v>#N/A</v>
      </c>
      <c r="BK22" s="135" t="e">
        <f ca="1">+IF(AND(ISNUMBER(OFFSET('Hygiene Data'!$F$10,0,10*ROW('Hygiene Data'!F16))),'Data Summary'!DZ22="Yes"),OFFSET('Hygiene Data'!$F$10,0,10*ROW('Hygiene Data'!F16)),NA())</f>
        <v>#N/A</v>
      </c>
      <c r="BL22" s="135" t="e">
        <f ca="1">+IF(AND(ISNUMBER(OFFSET('Hygiene Data'!$G$6,0,10*ROW('Hygiene Data'!G16))),'Data Summary'!EA22="Yes"),OFFSET('Hygiene Data'!$G$6,0,10*ROW('Hygiene Data'!G16)),NA())</f>
        <v>#N/A</v>
      </c>
      <c r="BM22" s="135" t="e">
        <f ca="1">+IF(AND(ISNUMBER(OFFSET('Hygiene Data'!$G$8,0,10*ROW('Hygiene Data'!G16))),'Data Summary'!EB22="Yes"),OFFSET('Hygiene Data'!$G$8,0,10*ROW('Hygiene Data'!G16)),NA())</f>
        <v>#N/A</v>
      </c>
      <c r="BN22" s="135" t="e">
        <f ca="1">+IF(AND(ISNUMBER(OFFSET('Hygiene Data'!$G$10,0,10*ROW('Hygiene Data'!G16))),'Data Summary'!EC22="Yes"),OFFSET('Hygiene Data'!$G$10,0,10*ROW('Hygiene Data'!G16)),NA())</f>
        <v>#N/A</v>
      </c>
      <c r="BO22" s="135" t="e">
        <f ca="1">+IF(AND(ISNUMBER(OFFSET('Hygiene Data'!$H$6,0,10*ROW('Hygiene Data'!H16))),'Data Summary'!ED22="Yes"),OFFSET('Hygiene Data'!$H$6,0,10*ROW('Hygiene Data'!H16)),NA())</f>
        <v>#N/A</v>
      </c>
      <c r="BP22" s="135" t="e">
        <f ca="1">+IF(AND(ISNUMBER(OFFSET('Hygiene Data'!$H$8,0,10*ROW('Hygiene Data'!H16))),'Data Summary'!EE22="Yes"),OFFSET('Hygiene Data'!$H$8,0,10*ROW('Hygiene Data'!H16)),NA())</f>
        <v>#N/A</v>
      </c>
      <c r="BQ22" s="135" t="e">
        <f ca="1">+IF(AND(ISNUMBER(OFFSET('Hygiene Data'!$H$10,0,10*ROW('Hygiene Data'!H16))),'Data Summary'!EF22="Yes"),OFFSET('Hygiene Data'!$H$10,0,10*ROW('Hygiene Data'!H16)),NA())</f>
        <v>#N/A</v>
      </c>
    </row>
    <row r="23" spans="1:69" x14ac:dyDescent="0.2">
      <c r="A23" s="50" t="str">
        <f ca="1">+IF(OFFSET('Water Data'!$B$1,0,10*ROW('Water Data'!B17))="",NA(),OFFSET('Water Data'!$B$1,0,10*ROW('Water Data'!B17)))</f>
        <v>YL13</v>
      </c>
      <c r="B23" s="50" t="str">
        <f ca="1">+IF(OFFSET('Water Data'!$A$3,0,10*ROW('Water Data'!A17))="",NA(),OFFSET('Water Data'!$A$3,0,10*ROW('Water Data'!A17)))</f>
        <v>Survey</v>
      </c>
      <c r="C23" s="50">
        <f ca="1">+IF(OFFSET('Water Data'!$C$3,0,10*ROW('Water Data'!C17))="",NA(),OFFSET('Water Data'!$C$3,0,10*ROW('Water Data'!C17)))</f>
        <v>2013</v>
      </c>
      <c r="D23" s="133" t="e">
        <f ca="1">+IF(AND(ISNUMBER(OFFSET('Water Data'!$C$5,0,10*ROW('Water Data'!C17))),'Data Summary'!BS23="Yes"),100-OFFSET('Water Data'!$C$5,0,10*ROW('Water Data'!C17)),NA())</f>
        <v>#N/A</v>
      </c>
      <c r="E23" s="133" t="e">
        <f ca="1">+IF(AND(ISNUMBER(OFFSET('Water Data'!$C$7,0,10*ROW('Water Data'!C17))),'Data Summary'!BT23="Yes"),OFFSET('Water Data'!$C$7,0,10*ROW('Water Data'!C17)),NA())</f>
        <v>#N/A</v>
      </c>
      <c r="F23" s="133" t="e">
        <f ca="1">+IF(AND(ISNUMBER(OFFSET('Water Data'!$C$10,0,10*ROW('Water Data'!C17))),'Data Summary'!BU23="Yes"),OFFSET('Water Data'!$C$10,0,10*ROW('Water Data'!C17)),NA())</f>
        <v>#N/A</v>
      </c>
      <c r="G23" s="133" t="e">
        <f ca="1">+IF(AND(ISNUMBER(OFFSET('Water Data'!$D$5,0,10*ROW('Water Data'!D17))),'Data Summary'!BV23="Yes"),100-OFFSET('Water Data'!$D$5,0,10*ROW('Water Data'!D17)),NA())</f>
        <v>#N/A</v>
      </c>
      <c r="H23" s="133" t="e">
        <f ca="1">+IF(AND(ISNUMBER(OFFSET('Water Data'!$D$7,0,10*ROW('Water Data'!D17))),'Data Summary'!BW23="Yes"),OFFSET('Water Data'!$D$7,0,10*ROW('Water Data'!D17)),NA())</f>
        <v>#N/A</v>
      </c>
      <c r="I23" s="133" t="e">
        <f ca="1">+IF(AND(ISNUMBER(OFFSET('Water Data'!$D$10,0,10*ROW('Water Data'!D17))),'Data Summary'!BX23="Yes"),OFFSET('Water Data'!$D$10,0,10*ROW('Water Data'!D17)),NA())</f>
        <v>#N/A</v>
      </c>
      <c r="J23" s="133" t="e">
        <f ca="1">+IF(AND(ISNUMBER(OFFSET('Water Data'!$E$5,0,10*ROW('Water Data'!E17))),'Data Summary'!BY23="Yes"),100-OFFSET('Water Data'!$E$5,0,10*ROW('Water Data'!E17)),NA())</f>
        <v>#N/A</v>
      </c>
      <c r="K23" s="133" t="e">
        <f ca="1">+IF(AND(ISNUMBER(OFFSET('Water Data'!$E$7,0,10*ROW('Water Data'!E17))),'Data Summary'!BZ23="Yes"),OFFSET('Water Data'!$E$7,0,10*ROW('Water Data'!E17)),NA())</f>
        <v>#N/A</v>
      </c>
      <c r="L23" s="133" t="e">
        <f ca="1">+IF(AND(ISNUMBER(OFFSET('Water Data'!$E$10,0,10*ROW('Water Data'!E17))),'Data Summary'!CA23="Yes"),OFFSET('Water Data'!$E$10,0,10*ROW('Water Data'!E17)),NA())</f>
        <v>#N/A</v>
      </c>
      <c r="M23" s="133" t="e">
        <f ca="1">+IF(AND(ISNUMBER(OFFSET('Water Data'!$F$5,0,10*ROW('Water Data'!F17))),'Data Summary'!CB23="Yes"),100-OFFSET('Water Data'!$F$5,0,10*ROW('Water Data'!F17)),NA())</f>
        <v>#N/A</v>
      </c>
      <c r="N23" s="133" t="e">
        <f ca="1">+IF(AND(ISNUMBER(OFFSET('Water Data'!$F$7,0,10*ROW('Water Data'!F17))),'Data Summary'!CC23="Yes"),OFFSET('Water Data'!$F$7,0,10*ROW('Water Data'!F17)),NA())</f>
        <v>#N/A</v>
      </c>
      <c r="O23" s="133" t="e">
        <f ca="1">+IF(AND(ISNUMBER(OFFSET('Water Data'!$F$10,0,10*ROW('Water Data'!F17))),'Data Summary'!CD23="Yes"),OFFSET('Water Data'!$F$10,0,10*ROW('Water Data'!F17)),NA())</f>
        <v>#N/A</v>
      </c>
      <c r="P23" s="133" t="e">
        <f ca="1">+IF(AND(ISNUMBER(OFFSET('Water Data'!$G$5,0,10*ROW('Water Data'!G17))),'Data Summary'!CE23="Yes"),100-OFFSET('Water Data'!$G$5,0,10*ROW('Water Data'!G17)),NA())</f>
        <v>#N/A</v>
      </c>
      <c r="Q23" s="133" t="e">
        <f ca="1">+IF(AND(ISNUMBER(OFFSET('Water Data'!$G$7,0,10*ROW('Water Data'!G17))),'Data Summary'!CF23="Yes"),OFFSET('Water Data'!$G$7,0,10*ROW('Water Data'!G17)),NA())</f>
        <v>#N/A</v>
      </c>
      <c r="R23" s="133" t="e">
        <f ca="1">+IF(AND(ISNUMBER(OFFSET('Water Data'!$G$10,0,10*ROW('Water Data'!G17))),'Data Summary'!CG23="Yes"),OFFSET('Water Data'!$G$10,0,10*ROW('Water Data'!G17)),NA())</f>
        <v>#N/A</v>
      </c>
      <c r="S23" s="133" t="e">
        <f ca="1">+IF(AND(ISNUMBER(OFFSET('Water Data'!$H$5,0,10*ROW('Water Data'!H17))),'Data Summary'!CH23="Yes"),100-OFFSET('Water Data'!$H$5,0,10*ROW('Water Data'!H17)),NA())</f>
        <v>#N/A</v>
      </c>
      <c r="T23" s="133" t="e">
        <f ca="1">+IF(AND(ISNUMBER(OFFSET('Water Data'!$H$7,0,10*ROW('Water Data'!H17))),'Data Summary'!CI23="Yes"),OFFSET('Water Data'!$H$7,0,10*ROW('Water Data'!H17)),NA())</f>
        <v>#N/A</v>
      </c>
      <c r="U23" s="133" t="e">
        <f ca="1">+IF(AND(ISNUMBER(OFFSET('Water Data'!$H$10,0,10*ROW('Water Data'!H17))),'Data Summary'!CJ23="Yes"),OFFSET('Water Data'!$H$10,0,10*ROW('Water Data'!H17)),NA())</f>
        <v>#N/A</v>
      </c>
      <c r="V23" s="134" t="e">
        <f ca="1">+IF(AND(ISNUMBER(OFFSET('Sanitation Data'!$C$5,0,10*ROW('Sanitation Data'!C17))),'Data Summary'!CK23="Yes"),100-OFFSET('Sanitation Data'!$C$5,0,10*ROW('Sanitation Data'!C17)),NA())</f>
        <v>#N/A</v>
      </c>
      <c r="W23" s="134" t="e">
        <f ca="1">+IF(AND(ISNUMBER(OFFSET('Sanitation Data'!$C$7,0,10*ROW('Sanitation Data'!C17))),'Data Summary'!CL23="Yes"),OFFSET('Sanitation Data'!$C$7,0,10*ROW('Sanitation Data'!C17)),NA())</f>
        <v>#N/A</v>
      </c>
      <c r="X23" s="134" t="e">
        <f ca="1">+IF(AND(ISNUMBER(OFFSET('Sanitation Data'!$C$11,0,10*ROW('Sanitation Data'!C17))),'Data Summary'!CM23="Yes"),OFFSET('Sanitation Data'!$C$11,0,10*ROW('Sanitation Data'!C17)),NA())</f>
        <v>#N/A</v>
      </c>
      <c r="Y23" s="134" t="e">
        <f ca="1">+IF(AND(ISNUMBER(OFFSET('Sanitation Data'!$C$12,0,10*ROW('Sanitation Data'!C17))),'Data Summary'!CN23="Yes"),OFFSET('Sanitation Data'!$C$12,0,10*ROW('Sanitation Data'!C17)),NA())</f>
        <v>#N/A</v>
      </c>
      <c r="Z23" s="134" t="e">
        <f ca="1">+IF(AND(ISNUMBER(OFFSET('Sanitation Data'!$C$13,0,10*ROW('Sanitation Data'!C17))),'Data Summary'!CO23="Yes"),OFFSET('Sanitation Data'!$C$13,0,10*ROW('Sanitation Data'!C17)),NA())</f>
        <v>#N/A</v>
      </c>
      <c r="AA23" s="134" t="e">
        <f ca="1">+IF(AND(ISNUMBER(OFFSET('Sanitation Data'!$D$5,0,10*ROW('Sanitation Data'!D17))),'Data Summary'!CP23="Yes"),100-OFFSET('Sanitation Data'!$D$5,0,10*ROW('Sanitation Data'!D17)),NA())</f>
        <v>#N/A</v>
      </c>
      <c r="AB23" s="134" t="e">
        <f ca="1">+IF(AND(ISNUMBER(OFFSET('Sanitation Data'!$D$7,0,10*ROW('Sanitation Data'!D17))),'Data Summary'!CQ23="Yes"),OFFSET('Sanitation Data'!$D$7,0,10*ROW('Sanitation Data'!D17)),NA())</f>
        <v>#N/A</v>
      </c>
      <c r="AC23" s="134" t="e">
        <f ca="1">+IF(AND(ISNUMBER(OFFSET('Sanitation Data'!$D$11,0,10*ROW('Sanitation Data'!D17))),'Data Summary'!CR23="Yes"),OFFSET('Sanitation Data'!$D$11,0,10*ROW('Sanitation Data'!D17)),NA())</f>
        <v>#N/A</v>
      </c>
      <c r="AD23" s="134" t="e">
        <f ca="1">+IF(AND(ISNUMBER(OFFSET('Sanitation Data'!$D$12,0,10*ROW('Sanitation Data'!D17))),'Data Summary'!CS23="Yes"),OFFSET('Sanitation Data'!$D$12,0,10*ROW('Sanitation Data'!D17)),NA())</f>
        <v>#N/A</v>
      </c>
      <c r="AE23" s="134" t="e">
        <f ca="1">+IF(AND(ISNUMBER(OFFSET('Sanitation Data'!$D$13,0,10*ROW('Sanitation Data'!D17))),'Data Summary'!CT23="Yes"),OFFSET('Sanitation Data'!$D$13,0,10*ROW('Sanitation Data'!D17)),NA())</f>
        <v>#N/A</v>
      </c>
      <c r="AF23" s="134" t="e">
        <f ca="1">+IF(AND(ISNUMBER(OFFSET('Sanitation Data'!$E$5,0,10*ROW('Sanitation Data'!E17))),'Data Summary'!CU23="Yes"),100-OFFSET('Sanitation Data'!$E$5,0,10*ROW('Sanitation Data'!E17)),NA())</f>
        <v>#N/A</v>
      </c>
      <c r="AG23" s="134" t="e">
        <f ca="1">+IF(AND(ISNUMBER(OFFSET('Sanitation Data'!$E$7,0,10*ROW('Sanitation Data'!E17))),'Data Summary'!CV23="Yes"),OFFSET('Sanitation Data'!$E$7,0,10*ROW('Sanitation Data'!E17)),NA())</f>
        <v>#N/A</v>
      </c>
      <c r="AH23" s="134" t="e">
        <f ca="1">+IF(AND(ISNUMBER(OFFSET('Sanitation Data'!$E$11,0,10*ROW('Sanitation Data'!E17))),'Data Summary'!CW23="Yes"),OFFSET('Sanitation Data'!$E$11,0,10*ROW('Sanitation Data'!E17)),NA())</f>
        <v>#N/A</v>
      </c>
      <c r="AI23" s="134" t="e">
        <f ca="1">+IF(AND(ISNUMBER(OFFSET('Sanitation Data'!$E$12,0,10*ROW('Sanitation Data'!E17))),'Data Summary'!CX23="Yes"),OFFSET('Sanitation Data'!$E$12,0,10*ROW('Sanitation Data'!E17)),NA())</f>
        <v>#N/A</v>
      </c>
      <c r="AJ23" s="134" t="e">
        <f ca="1">+IF(AND(ISNUMBER(OFFSET('Sanitation Data'!$E$13,0,10*ROW('Sanitation Data'!E17))),'Data Summary'!CY23="Yes"),OFFSET('Sanitation Data'!$E$13,0,10*ROW('Sanitation Data'!E17)),NA())</f>
        <v>#N/A</v>
      </c>
      <c r="AK23" s="134" t="e">
        <f ca="1">+IF(AND(ISNUMBER(OFFSET('Sanitation Data'!$F$5,0,10*ROW('Sanitation Data'!F17))),'Data Summary'!CZ23="Yes"),100-OFFSET('Sanitation Data'!$F$5,0,10*ROW('Sanitation Data'!F17)),NA())</f>
        <v>#N/A</v>
      </c>
      <c r="AL23" s="134" t="e">
        <f ca="1">+IF(AND(ISNUMBER(OFFSET('Sanitation Data'!$F$7,0,10*ROW('Sanitation Data'!F17))),'Data Summary'!DA23="Yes"),OFFSET('Sanitation Data'!$F$7,0,10*ROW('Sanitation Data'!F17)),NA())</f>
        <v>#N/A</v>
      </c>
      <c r="AM23" s="134" t="e">
        <f ca="1">+IF(AND(ISNUMBER(OFFSET('Sanitation Data'!$F$11,0,10*ROW('Sanitation Data'!F17))),'Data Summary'!DB23="Yes"),OFFSET('Sanitation Data'!$F$11,0,10*ROW('Sanitation Data'!F17)),NA())</f>
        <v>#N/A</v>
      </c>
      <c r="AN23" s="134" t="e">
        <f ca="1">+IF(AND(ISNUMBER(OFFSET('Sanitation Data'!$F$12,0,10*ROW('Sanitation Data'!F17))),'Data Summary'!DC23="Yes"),OFFSET('Sanitation Data'!$F$12,0,10*ROW('Sanitation Data'!F17)),NA())</f>
        <v>#N/A</v>
      </c>
      <c r="AO23" s="134" t="e">
        <f ca="1">+IF(AND(ISNUMBER(OFFSET('Sanitation Data'!$F$13,0,10*ROW('Sanitation Data'!F17))),'Data Summary'!DD23="Yes"),OFFSET('Sanitation Data'!$F$13,0,10*ROW('Sanitation Data'!F17)),NA())</f>
        <v>#N/A</v>
      </c>
      <c r="AP23" s="134" t="e">
        <f ca="1">+IF(AND(ISNUMBER(OFFSET('Sanitation Data'!$G$5,0,10*ROW('Sanitation Data'!G17))),'Data Summary'!DE23="Yes"),100-OFFSET('Sanitation Data'!$G$5,0,10*ROW('Sanitation Data'!G17)),NA())</f>
        <v>#N/A</v>
      </c>
      <c r="AQ23" s="134" t="e">
        <f ca="1">+IF(AND(ISNUMBER(OFFSET('Sanitation Data'!$G$7,0,10*ROW('Sanitation Data'!G17))),'Data Summary'!DF23="Yes"),OFFSET('Sanitation Data'!$G$7,0,10*ROW('Sanitation Data'!G17)),NA())</f>
        <v>#N/A</v>
      </c>
      <c r="AR23" s="134" t="e">
        <f ca="1">+IF(AND(ISNUMBER(OFFSET('Sanitation Data'!$G$11,0,10*ROW('Sanitation Data'!G17))),'Data Summary'!DG23="Yes"),OFFSET('Sanitation Data'!$G$11,0,10*ROW('Sanitation Data'!G17)),NA())</f>
        <v>#N/A</v>
      </c>
      <c r="AS23" s="134" t="e">
        <f ca="1">+IF(AND(ISNUMBER(OFFSET('Sanitation Data'!$G$12,0,10*ROW('Sanitation Data'!G17))),'Data Summary'!DH23="Yes"),OFFSET('Sanitation Data'!$G$12,0,10*ROW('Sanitation Data'!G17)),NA())</f>
        <v>#N/A</v>
      </c>
      <c r="AT23" s="134" t="e">
        <f ca="1">+IF(AND(ISNUMBER(OFFSET('Sanitation Data'!$G$13,0,10*ROW('Sanitation Data'!G17))),'Data Summary'!DI23="Yes"),OFFSET('Sanitation Data'!$G$13,0,10*ROW('Sanitation Data'!G17)),NA())</f>
        <v>#N/A</v>
      </c>
      <c r="AU23" s="134" t="e">
        <f ca="1">+IF(AND(ISNUMBER(OFFSET('Sanitation Data'!$H$5,0,10*ROW('Sanitation Data'!H17))),'Data Summary'!DJ23="Yes"),100-OFFSET('Sanitation Data'!$H$5,0,10*ROW('Sanitation Data'!H17)),NA())</f>
        <v>#N/A</v>
      </c>
      <c r="AV23" s="134" t="e">
        <f ca="1">+IF(AND(ISNUMBER(OFFSET('Sanitation Data'!$H$7,0,10*ROW('Sanitation Data'!H17))),'Data Summary'!DK23="Yes"),OFFSET('Sanitation Data'!$H$7,0,10*ROW('Sanitation Data'!H17)),NA())</f>
        <v>#N/A</v>
      </c>
      <c r="AW23" s="134" t="e">
        <f ca="1">+IF(AND(ISNUMBER(OFFSET('Sanitation Data'!$H$11,0,10*ROW('Sanitation Data'!H17))),'Data Summary'!DL23="Yes"),OFFSET('Sanitation Data'!$H$11,0,10*ROW('Sanitation Data'!H17)),NA())</f>
        <v>#N/A</v>
      </c>
      <c r="AX23" s="134" t="e">
        <f ca="1">+IF(AND(ISNUMBER(OFFSET('Sanitation Data'!$H$12,0,10*ROW('Sanitation Data'!H17))),'Data Summary'!DM23="Yes"),OFFSET('Sanitation Data'!$H$12,0,10*ROW('Sanitation Data'!H17)),NA())</f>
        <v>#N/A</v>
      </c>
      <c r="AY23" s="134" t="e">
        <f ca="1">+IF(AND(ISNUMBER(OFFSET('Sanitation Data'!$H$13,0,10*ROW('Sanitation Data'!H17))),'Data Summary'!DN23="Yes"),OFFSET('Sanitation Data'!$H$13,0,10*ROW('Sanitation Data'!H17)),NA())</f>
        <v>#N/A</v>
      </c>
      <c r="AZ23" s="135" t="e">
        <f ca="1">+IF(AND(ISNUMBER(OFFSET('Hygiene Data'!$C$6,0,10*ROW('Hygiene Data'!C17))),'Data Summary'!DO23="Yes"),OFFSET('Hygiene Data'!$C$6,0,10*ROW('Hygiene Data'!C17)),NA())</f>
        <v>#N/A</v>
      </c>
      <c r="BA23" s="135" t="e">
        <f ca="1">+IF(AND(ISNUMBER(OFFSET('Hygiene Data'!$C$8,0,10*ROW('Hygiene Data'!C17))),'Data Summary'!DP23="Yes"),OFFSET('Hygiene Data'!$C$8,0,10*ROW('Hygiene Data'!C17)),NA())</f>
        <v>#N/A</v>
      </c>
      <c r="BB23" s="135" t="e">
        <f ca="1">+IF(AND(ISNUMBER(OFFSET('Hygiene Data'!$C$10,0,10*ROW('Hygiene Data'!C17))),'Data Summary'!DQ23="Yes"),OFFSET('Hygiene Data'!$C$10,0,10*ROW('Hygiene Data'!C17)),NA())</f>
        <v>#N/A</v>
      </c>
      <c r="BC23" s="135" t="e">
        <f ca="1">+IF(AND(ISNUMBER(OFFSET('Hygiene Data'!$D$6,0,10*ROW('Hygiene Data'!D17))),'Data Summary'!DR23="Yes"),OFFSET('Hygiene Data'!$D$6,0,10*ROW('Hygiene Data'!D17)),NA())</f>
        <v>#N/A</v>
      </c>
      <c r="BD23" s="135" t="e">
        <f ca="1">+IF(AND(ISNUMBER(OFFSET('Hygiene Data'!$D$8,0,10*ROW('Hygiene Data'!D17))),'Data Summary'!DS23="Yes"),OFFSET('Hygiene Data'!$D$8,0,10*ROW('Hygiene Data'!D17)),NA())</f>
        <v>#N/A</v>
      </c>
      <c r="BE23" s="135" t="e">
        <f ca="1">+IF(AND(ISNUMBER(OFFSET('Hygiene Data'!$D$10,0,10*ROW('Hygiene Data'!D17))),'Data Summary'!DT23="Yes"),OFFSET('Hygiene Data'!$D$10,0,10*ROW('Hygiene Data'!D17)),NA())</f>
        <v>#N/A</v>
      </c>
      <c r="BF23" s="135" t="e">
        <f ca="1">+IF(AND(ISNUMBER(OFFSET('Hygiene Data'!$E$6,0,10*ROW('Hygiene Data'!E17))),'Data Summary'!DU23="Yes"),OFFSET('Hygiene Data'!$E$6,0,10*ROW('Hygiene Data'!E17)),NA())</f>
        <v>#N/A</v>
      </c>
      <c r="BG23" s="135" t="e">
        <f ca="1">+IF(AND(ISNUMBER(OFFSET('Hygiene Data'!$E$8,0,10*ROW('Hygiene Data'!E17))),'Data Summary'!DV23="Yes"),OFFSET('Hygiene Data'!$E$8,0,10*ROW('Hygiene Data'!E17)),NA())</f>
        <v>#N/A</v>
      </c>
      <c r="BH23" s="135" t="e">
        <f ca="1">+IF(AND(ISNUMBER(OFFSET('Hygiene Data'!$E$10,0,10*ROW('Hygiene Data'!E17))),'Data Summary'!DW23="Yes"),OFFSET('Hygiene Data'!$E$10,0,10*ROW('Hygiene Data'!E17)),NA())</f>
        <v>#N/A</v>
      </c>
      <c r="BI23" s="135" t="e">
        <f ca="1">+IF(AND(ISNUMBER(OFFSET('Hygiene Data'!$F$6,0,10*ROW('Hygiene Data'!F17))),'Data Summary'!DX23="Yes"),OFFSET('Hygiene Data'!$F$6,0,10*ROW('Hygiene Data'!F17)),NA())</f>
        <v>#N/A</v>
      </c>
      <c r="BJ23" s="135" t="e">
        <f ca="1">+IF(AND(ISNUMBER(OFFSET('Hygiene Data'!$F$8,0,10*ROW('Hygiene Data'!F17))),'Data Summary'!DY23="Yes"),OFFSET('Hygiene Data'!$F$8,0,10*ROW('Hygiene Data'!F17)),NA())</f>
        <v>#N/A</v>
      </c>
      <c r="BK23" s="135" t="e">
        <f ca="1">+IF(AND(ISNUMBER(OFFSET('Hygiene Data'!$F$10,0,10*ROW('Hygiene Data'!F17))),'Data Summary'!DZ23="Yes"),OFFSET('Hygiene Data'!$F$10,0,10*ROW('Hygiene Data'!F17)),NA())</f>
        <v>#N/A</v>
      </c>
      <c r="BL23" s="135" t="e">
        <f ca="1">+IF(AND(ISNUMBER(OFFSET('Hygiene Data'!$G$6,0,10*ROW('Hygiene Data'!G17))),'Data Summary'!EA23="Yes"),OFFSET('Hygiene Data'!$G$6,0,10*ROW('Hygiene Data'!G17)),NA())</f>
        <v>#N/A</v>
      </c>
      <c r="BM23" s="135" t="e">
        <f ca="1">+IF(AND(ISNUMBER(OFFSET('Hygiene Data'!$G$8,0,10*ROW('Hygiene Data'!G17))),'Data Summary'!EB23="Yes"),OFFSET('Hygiene Data'!$G$8,0,10*ROW('Hygiene Data'!G17)),NA())</f>
        <v>#N/A</v>
      </c>
      <c r="BN23" s="135" t="e">
        <f ca="1">+IF(AND(ISNUMBER(OFFSET('Hygiene Data'!$G$10,0,10*ROW('Hygiene Data'!G17))),'Data Summary'!EC23="Yes"),OFFSET('Hygiene Data'!$G$10,0,10*ROW('Hygiene Data'!G17)),NA())</f>
        <v>#N/A</v>
      </c>
      <c r="BO23" s="135" t="e">
        <f ca="1">+IF(AND(ISNUMBER(OFFSET('Hygiene Data'!$H$6,0,10*ROW('Hygiene Data'!H17))),'Data Summary'!ED23="Yes"),OFFSET('Hygiene Data'!$H$6,0,10*ROW('Hygiene Data'!H17)),NA())</f>
        <v>#N/A</v>
      </c>
      <c r="BP23" s="135" t="e">
        <f ca="1">+IF(AND(ISNUMBER(OFFSET('Hygiene Data'!$H$8,0,10*ROW('Hygiene Data'!H17))),'Data Summary'!EE23="Yes"),OFFSET('Hygiene Data'!$H$8,0,10*ROW('Hygiene Data'!H17)),NA())</f>
        <v>#N/A</v>
      </c>
      <c r="BQ23" s="135" t="e">
        <f ca="1">+IF(AND(ISNUMBER(OFFSET('Hygiene Data'!$H$10,0,10*ROW('Hygiene Data'!H17))),'Data Summary'!EF23="Yes"),OFFSET('Hygiene Data'!$H$10,0,10*ROW('Hygiene Data'!H17)),NA())</f>
        <v>#N/A</v>
      </c>
    </row>
    <row r="24" spans="1:69" x14ac:dyDescent="0.2">
      <c r="A24" s="50" t="str">
        <f ca="1">+IF(OFFSET('Water Data'!$B$1,0,10*ROW('Water Data'!B18))="",NA(),OFFSET('Water Data'!$B$1,0,10*ROW('Water Data'!B18)))</f>
        <v>UIS14</v>
      </c>
      <c r="B24" s="50" t="str">
        <f ca="1">+IF(OFFSET('Water Data'!$A$3,0,10*ROW('Water Data'!A18))="",NA(),OFFSET('Water Data'!$A$3,0,10*ROW('Water Data'!A18)))</f>
        <v>Other</v>
      </c>
      <c r="C24" s="50">
        <f ca="1">+IF(OFFSET('Water Data'!$C$3,0,10*ROW('Water Data'!C18))="",NA(),OFFSET('Water Data'!$C$3,0,10*ROW('Water Data'!C18)))</f>
        <v>2014</v>
      </c>
      <c r="D24" s="133" t="e">
        <f ca="1">+IF(AND(ISNUMBER(OFFSET('Water Data'!$C$5,0,10*ROW('Water Data'!C18))),'Data Summary'!BS24="Yes"),100-OFFSET('Water Data'!$C$5,0,10*ROW('Water Data'!C18)),NA())</f>
        <v>#N/A</v>
      </c>
      <c r="E24" s="133" t="e">
        <f ca="1">+IF(AND(ISNUMBER(OFFSET('Water Data'!$C$7,0,10*ROW('Water Data'!C18))),'Data Summary'!BT24="Yes"),OFFSET('Water Data'!$C$7,0,10*ROW('Water Data'!C18)),NA())</f>
        <v>#N/A</v>
      </c>
      <c r="F24" s="133" t="e">
        <f ca="1">+IF(AND(ISNUMBER(OFFSET('Water Data'!$C$10,0,10*ROW('Water Data'!C18))),'Data Summary'!BU24="Yes"),OFFSET('Water Data'!$C$10,0,10*ROW('Water Data'!C18)),NA())</f>
        <v>#N/A</v>
      </c>
      <c r="G24" s="133" t="e">
        <f ca="1">+IF(AND(ISNUMBER(OFFSET('Water Data'!$D$5,0,10*ROW('Water Data'!D18))),'Data Summary'!BV24="Yes"),100-OFFSET('Water Data'!$D$5,0,10*ROW('Water Data'!D18)),NA())</f>
        <v>#N/A</v>
      </c>
      <c r="H24" s="133" t="e">
        <f ca="1">+IF(AND(ISNUMBER(OFFSET('Water Data'!$D$7,0,10*ROW('Water Data'!D18))),'Data Summary'!BW24="Yes"),OFFSET('Water Data'!$D$7,0,10*ROW('Water Data'!D18)),NA())</f>
        <v>#N/A</v>
      </c>
      <c r="I24" s="133" t="e">
        <f ca="1">+IF(AND(ISNUMBER(OFFSET('Water Data'!$D$10,0,10*ROW('Water Data'!D18))),'Data Summary'!BX24="Yes"),OFFSET('Water Data'!$D$10,0,10*ROW('Water Data'!D18)),NA())</f>
        <v>#N/A</v>
      </c>
      <c r="J24" s="133" t="e">
        <f ca="1">+IF(AND(ISNUMBER(OFFSET('Water Data'!$E$5,0,10*ROW('Water Data'!E18))),'Data Summary'!BY24="Yes"),100-OFFSET('Water Data'!$E$5,0,10*ROW('Water Data'!E18)),NA())</f>
        <v>#N/A</v>
      </c>
      <c r="K24" s="133" t="e">
        <f ca="1">+IF(AND(ISNUMBER(OFFSET('Water Data'!$E$7,0,10*ROW('Water Data'!E18))),'Data Summary'!BZ24="Yes"),OFFSET('Water Data'!$E$7,0,10*ROW('Water Data'!E18)),NA())</f>
        <v>#N/A</v>
      </c>
      <c r="L24" s="133" t="e">
        <f ca="1">+IF(AND(ISNUMBER(OFFSET('Water Data'!$E$10,0,10*ROW('Water Data'!E18))),'Data Summary'!CA24="Yes"),OFFSET('Water Data'!$E$10,0,10*ROW('Water Data'!E18)),NA())</f>
        <v>#N/A</v>
      </c>
      <c r="M24" s="133" t="e">
        <f ca="1">+IF(AND(ISNUMBER(OFFSET('Water Data'!$F$5,0,10*ROW('Water Data'!F18))),'Data Summary'!CB24="Yes"),100-OFFSET('Water Data'!$F$5,0,10*ROW('Water Data'!F18)),NA())</f>
        <v>#N/A</v>
      </c>
      <c r="N24" s="133" t="e">
        <f ca="1">+IF(AND(ISNUMBER(OFFSET('Water Data'!$F$7,0,10*ROW('Water Data'!F18))),'Data Summary'!CC24="Yes"),OFFSET('Water Data'!$F$7,0,10*ROW('Water Data'!F18)),NA())</f>
        <v>#N/A</v>
      </c>
      <c r="O24" s="133" t="e">
        <f ca="1">+IF(AND(ISNUMBER(OFFSET('Water Data'!$F$10,0,10*ROW('Water Data'!F18))),'Data Summary'!CD24="Yes"),OFFSET('Water Data'!$F$10,0,10*ROW('Water Data'!F18)),NA())</f>
        <v>#N/A</v>
      </c>
      <c r="P24" s="133" t="e">
        <f ca="1">+IF(AND(ISNUMBER(OFFSET('Water Data'!$G$5,0,10*ROW('Water Data'!G18))),'Data Summary'!CE24="Yes"),100-OFFSET('Water Data'!$G$5,0,10*ROW('Water Data'!G18)),NA())</f>
        <v>#N/A</v>
      </c>
      <c r="Q24" s="133" t="e">
        <f ca="1">+IF(AND(ISNUMBER(OFFSET('Water Data'!$G$7,0,10*ROW('Water Data'!G18))),'Data Summary'!CF24="Yes"),OFFSET('Water Data'!$G$7,0,10*ROW('Water Data'!G18)),NA())</f>
        <v>#N/A</v>
      </c>
      <c r="R24" s="133" t="e">
        <f ca="1">+IF(AND(ISNUMBER(OFFSET('Water Data'!$G$10,0,10*ROW('Water Data'!G18))),'Data Summary'!CG24="Yes"),OFFSET('Water Data'!$G$10,0,10*ROW('Water Data'!G18)),NA())</f>
        <v>#N/A</v>
      </c>
      <c r="S24" s="133" t="e">
        <f ca="1">+IF(AND(ISNUMBER(OFFSET('Water Data'!$H$5,0,10*ROW('Water Data'!H18))),'Data Summary'!CH24="Yes"),100-OFFSET('Water Data'!$H$5,0,10*ROW('Water Data'!H18)),NA())</f>
        <v>#N/A</v>
      </c>
      <c r="T24" s="133" t="e">
        <f ca="1">+IF(AND(ISNUMBER(OFFSET('Water Data'!$H$7,0,10*ROW('Water Data'!H18))),'Data Summary'!CI24="Yes"),OFFSET('Water Data'!$H$7,0,10*ROW('Water Data'!H18)),NA())</f>
        <v>#N/A</v>
      </c>
      <c r="U24" s="133" t="e">
        <f ca="1">+IF(AND(ISNUMBER(OFFSET('Water Data'!$H$10,0,10*ROW('Water Data'!H18))),'Data Summary'!CJ24="Yes"),OFFSET('Water Data'!$H$10,0,10*ROW('Water Data'!H18)),NA())</f>
        <v>#N/A</v>
      </c>
      <c r="V24" s="134" t="e">
        <f ca="1">+IF(AND(ISNUMBER(OFFSET('Sanitation Data'!$C$5,0,10*ROW('Sanitation Data'!C18))),'Data Summary'!CK24="Yes"),100-OFFSET('Sanitation Data'!$C$5,0,10*ROW('Sanitation Data'!C18)),NA())</f>
        <v>#N/A</v>
      </c>
      <c r="W24" s="134" t="e">
        <f ca="1">+IF(AND(ISNUMBER(OFFSET('Sanitation Data'!$C$7,0,10*ROW('Sanitation Data'!C18))),'Data Summary'!CL24="Yes"),OFFSET('Sanitation Data'!$C$7,0,10*ROW('Sanitation Data'!C18)),NA())</f>
        <v>#N/A</v>
      </c>
      <c r="X24" s="134" t="e">
        <f ca="1">+IF(AND(ISNUMBER(OFFSET('Sanitation Data'!$C$11,0,10*ROW('Sanitation Data'!C18))),'Data Summary'!CM24="Yes"),OFFSET('Sanitation Data'!$C$11,0,10*ROW('Sanitation Data'!C18)),NA())</f>
        <v>#N/A</v>
      </c>
      <c r="Y24" s="134" t="e">
        <f ca="1">+IF(AND(ISNUMBER(OFFSET('Sanitation Data'!$C$12,0,10*ROW('Sanitation Data'!C18))),'Data Summary'!CN24="Yes"),OFFSET('Sanitation Data'!$C$12,0,10*ROW('Sanitation Data'!C18)),NA())</f>
        <v>#N/A</v>
      </c>
      <c r="Z24" s="134" t="e">
        <f ca="1">+IF(AND(ISNUMBER(OFFSET('Sanitation Data'!$C$13,0,10*ROW('Sanitation Data'!C18))),'Data Summary'!CO24="Yes"),OFFSET('Sanitation Data'!$C$13,0,10*ROW('Sanitation Data'!C18)),NA())</f>
        <v>#N/A</v>
      </c>
      <c r="AA24" s="134" t="e">
        <f ca="1">+IF(AND(ISNUMBER(OFFSET('Sanitation Data'!$D$5,0,10*ROW('Sanitation Data'!D18))),'Data Summary'!CP24="Yes"),100-OFFSET('Sanitation Data'!$D$5,0,10*ROW('Sanitation Data'!D18)),NA())</f>
        <v>#N/A</v>
      </c>
      <c r="AB24" s="134" t="e">
        <f ca="1">+IF(AND(ISNUMBER(OFFSET('Sanitation Data'!$D$7,0,10*ROW('Sanitation Data'!D18))),'Data Summary'!CQ24="Yes"),OFFSET('Sanitation Data'!$D$7,0,10*ROW('Sanitation Data'!D18)),NA())</f>
        <v>#N/A</v>
      </c>
      <c r="AC24" s="134" t="e">
        <f ca="1">+IF(AND(ISNUMBER(OFFSET('Sanitation Data'!$D$11,0,10*ROW('Sanitation Data'!D18))),'Data Summary'!CR24="Yes"),OFFSET('Sanitation Data'!$D$11,0,10*ROW('Sanitation Data'!D18)),NA())</f>
        <v>#N/A</v>
      </c>
      <c r="AD24" s="134" t="e">
        <f ca="1">+IF(AND(ISNUMBER(OFFSET('Sanitation Data'!$D$12,0,10*ROW('Sanitation Data'!D18))),'Data Summary'!CS24="Yes"),OFFSET('Sanitation Data'!$D$12,0,10*ROW('Sanitation Data'!D18)),NA())</f>
        <v>#N/A</v>
      </c>
      <c r="AE24" s="134" t="e">
        <f ca="1">+IF(AND(ISNUMBER(OFFSET('Sanitation Data'!$D$13,0,10*ROW('Sanitation Data'!D18))),'Data Summary'!CT24="Yes"),OFFSET('Sanitation Data'!$D$13,0,10*ROW('Sanitation Data'!D18)),NA())</f>
        <v>#N/A</v>
      </c>
      <c r="AF24" s="134" t="e">
        <f ca="1">+IF(AND(ISNUMBER(OFFSET('Sanitation Data'!$E$5,0,10*ROW('Sanitation Data'!E18))),'Data Summary'!CU24="Yes"),100-OFFSET('Sanitation Data'!$E$5,0,10*ROW('Sanitation Data'!E18)),NA())</f>
        <v>#N/A</v>
      </c>
      <c r="AG24" s="134" t="e">
        <f ca="1">+IF(AND(ISNUMBER(OFFSET('Sanitation Data'!$E$7,0,10*ROW('Sanitation Data'!E18))),'Data Summary'!CV24="Yes"),OFFSET('Sanitation Data'!$E$7,0,10*ROW('Sanitation Data'!E18)),NA())</f>
        <v>#N/A</v>
      </c>
      <c r="AH24" s="134" t="e">
        <f ca="1">+IF(AND(ISNUMBER(OFFSET('Sanitation Data'!$E$11,0,10*ROW('Sanitation Data'!E18))),'Data Summary'!CW24="Yes"),OFFSET('Sanitation Data'!$E$11,0,10*ROW('Sanitation Data'!E18)),NA())</f>
        <v>#N/A</v>
      </c>
      <c r="AI24" s="134" t="e">
        <f ca="1">+IF(AND(ISNUMBER(OFFSET('Sanitation Data'!$E$12,0,10*ROW('Sanitation Data'!E18))),'Data Summary'!CX24="Yes"),OFFSET('Sanitation Data'!$E$12,0,10*ROW('Sanitation Data'!E18)),NA())</f>
        <v>#N/A</v>
      </c>
      <c r="AJ24" s="134" t="e">
        <f ca="1">+IF(AND(ISNUMBER(OFFSET('Sanitation Data'!$E$13,0,10*ROW('Sanitation Data'!E18))),'Data Summary'!CY24="Yes"),OFFSET('Sanitation Data'!$E$13,0,10*ROW('Sanitation Data'!E18)),NA())</f>
        <v>#N/A</v>
      </c>
      <c r="AK24" s="134" t="e">
        <f ca="1">+IF(AND(ISNUMBER(OFFSET('Sanitation Data'!$F$5,0,10*ROW('Sanitation Data'!F18))),'Data Summary'!CZ24="Yes"),100-OFFSET('Sanitation Data'!$F$5,0,10*ROW('Sanitation Data'!F18)),NA())</f>
        <v>#N/A</v>
      </c>
      <c r="AL24" s="134" t="e">
        <f ca="1">+IF(AND(ISNUMBER(OFFSET('Sanitation Data'!$F$7,0,10*ROW('Sanitation Data'!F18))),'Data Summary'!DA24="Yes"),OFFSET('Sanitation Data'!$F$7,0,10*ROW('Sanitation Data'!F18)),NA())</f>
        <v>#N/A</v>
      </c>
      <c r="AM24" s="134" t="e">
        <f ca="1">+IF(AND(ISNUMBER(OFFSET('Sanitation Data'!$F$11,0,10*ROW('Sanitation Data'!F18))),'Data Summary'!DB24="Yes"),OFFSET('Sanitation Data'!$F$11,0,10*ROW('Sanitation Data'!F18)),NA())</f>
        <v>#N/A</v>
      </c>
      <c r="AN24" s="134" t="e">
        <f ca="1">+IF(AND(ISNUMBER(OFFSET('Sanitation Data'!$F$12,0,10*ROW('Sanitation Data'!F18))),'Data Summary'!DC24="Yes"),OFFSET('Sanitation Data'!$F$12,0,10*ROW('Sanitation Data'!F18)),NA())</f>
        <v>#N/A</v>
      </c>
      <c r="AO24" s="134" t="e">
        <f ca="1">+IF(AND(ISNUMBER(OFFSET('Sanitation Data'!$F$13,0,10*ROW('Sanitation Data'!F18))),'Data Summary'!DD24="Yes"),OFFSET('Sanitation Data'!$F$13,0,10*ROW('Sanitation Data'!F18)),NA())</f>
        <v>#N/A</v>
      </c>
      <c r="AP24" s="134" t="e">
        <f ca="1">+IF(AND(ISNUMBER(OFFSET('Sanitation Data'!$G$5,0,10*ROW('Sanitation Data'!G18))),'Data Summary'!DE24="Yes"),100-OFFSET('Sanitation Data'!$G$5,0,10*ROW('Sanitation Data'!G18)),NA())</f>
        <v>#N/A</v>
      </c>
      <c r="AQ24" s="134" t="e">
        <f ca="1">+IF(AND(ISNUMBER(OFFSET('Sanitation Data'!$G$7,0,10*ROW('Sanitation Data'!G18))),'Data Summary'!DF24="Yes"),OFFSET('Sanitation Data'!$G$7,0,10*ROW('Sanitation Data'!G18)),NA())</f>
        <v>#N/A</v>
      </c>
      <c r="AR24" s="134" t="e">
        <f ca="1">+IF(AND(ISNUMBER(OFFSET('Sanitation Data'!$G$11,0,10*ROW('Sanitation Data'!G18))),'Data Summary'!DG24="Yes"),OFFSET('Sanitation Data'!$G$11,0,10*ROW('Sanitation Data'!G18)),NA())</f>
        <v>#N/A</v>
      </c>
      <c r="AS24" s="134" t="e">
        <f ca="1">+IF(AND(ISNUMBER(OFFSET('Sanitation Data'!$G$12,0,10*ROW('Sanitation Data'!G18))),'Data Summary'!DH24="Yes"),OFFSET('Sanitation Data'!$G$12,0,10*ROW('Sanitation Data'!G18)),NA())</f>
        <v>#N/A</v>
      </c>
      <c r="AT24" s="134" t="e">
        <f ca="1">+IF(AND(ISNUMBER(OFFSET('Sanitation Data'!$G$13,0,10*ROW('Sanitation Data'!G18))),'Data Summary'!DI24="Yes"),OFFSET('Sanitation Data'!$G$13,0,10*ROW('Sanitation Data'!G18)),NA())</f>
        <v>#N/A</v>
      </c>
      <c r="AU24" s="134" t="e">
        <f ca="1">+IF(AND(ISNUMBER(OFFSET('Sanitation Data'!$H$5,0,10*ROW('Sanitation Data'!H18))),'Data Summary'!DJ24="Yes"),100-OFFSET('Sanitation Data'!$H$5,0,10*ROW('Sanitation Data'!H18)),NA())</f>
        <v>#N/A</v>
      </c>
      <c r="AV24" s="134" t="e">
        <f ca="1">+IF(AND(ISNUMBER(OFFSET('Sanitation Data'!$H$7,0,10*ROW('Sanitation Data'!H18))),'Data Summary'!DK24="Yes"),OFFSET('Sanitation Data'!$H$7,0,10*ROW('Sanitation Data'!H18)),NA())</f>
        <v>#N/A</v>
      </c>
      <c r="AW24" s="134" t="e">
        <f ca="1">+IF(AND(ISNUMBER(OFFSET('Sanitation Data'!$H$11,0,10*ROW('Sanitation Data'!H18))),'Data Summary'!DL24="Yes"),OFFSET('Sanitation Data'!$H$11,0,10*ROW('Sanitation Data'!H18)),NA())</f>
        <v>#N/A</v>
      </c>
      <c r="AX24" s="134" t="e">
        <f ca="1">+IF(AND(ISNUMBER(OFFSET('Sanitation Data'!$H$12,0,10*ROW('Sanitation Data'!H18))),'Data Summary'!DM24="Yes"),OFFSET('Sanitation Data'!$H$12,0,10*ROW('Sanitation Data'!H18)),NA())</f>
        <v>#N/A</v>
      </c>
      <c r="AY24" s="134" t="e">
        <f ca="1">+IF(AND(ISNUMBER(OFFSET('Sanitation Data'!$H$13,0,10*ROW('Sanitation Data'!H18))),'Data Summary'!DN24="Yes"),OFFSET('Sanitation Data'!$H$13,0,10*ROW('Sanitation Data'!H18)),NA())</f>
        <v>#N/A</v>
      </c>
      <c r="AZ24" s="135" t="e">
        <f ca="1">+IF(AND(ISNUMBER(OFFSET('Hygiene Data'!$C$6,0,10*ROW('Hygiene Data'!C18))),'Data Summary'!DO24="Yes"),OFFSET('Hygiene Data'!$C$6,0,10*ROW('Hygiene Data'!C18)),NA())</f>
        <v>#N/A</v>
      </c>
      <c r="BA24" s="135" t="e">
        <f ca="1">+IF(AND(ISNUMBER(OFFSET('Hygiene Data'!$C$8,0,10*ROW('Hygiene Data'!C18))),'Data Summary'!DP24="Yes"),OFFSET('Hygiene Data'!$C$8,0,10*ROW('Hygiene Data'!C18)),NA())</f>
        <v>#N/A</v>
      </c>
      <c r="BB24" s="135" t="e">
        <f ca="1">+IF(AND(ISNUMBER(OFFSET('Hygiene Data'!$C$10,0,10*ROW('Hygiene Data'!C18))),'Data Summary'!DQ24="Yes"),OFFSET('Hygiene Data'!$C$10,0,10*ROW('Hygiene Data'!C18)),NA())</f>
        <v>#N/A</v>
      </c>
      <c r="BC24" s="135" t="e">
        <f ca="1">+IF(AND(ISNUMBER(OFFSET('Hygiene Data'!$D$6,0,10*ROW('Hygiene Data'!D18))),'Data Summary'!DR24="Yes"),OFFSET('Hygiene Data'!$D$6,0,10*ROW('Hygiene Data'!D18)),NA())</f>
        <v>#N/A</v>
      </c>
      <c r="BD24" s="135" t="e">
        <f ca="1">+IF(AND(ISNUMBER(OFFSET('Hygiene Data'!$D$8,0,10*ROW('Hygiene Data'!D18))),'Data Summary'!DS24="Yes"),OFFSET('Hygiene Data'!$D$8,0,10*ROW('Hygiene Data'!D18)),NA())</f>
        <v>#N/A</v>
      </c>
      <c r="BE24" s="135" t="e">
        <f ca="1">+IF(AND(ISNUMBER(OFFSET('Hygiene Data'!$D$10,0,10*ROW('Hygiene Data'!D18))),'Data Summary'!DT24="Yes"),OFFSET('Hygiene Data'!$D$10,0,10*ROW('Hygiene Data'!D18)),NA())</f>
        <v>#N/A</v>
      </c>
      <c r="BF24" s="135" t="e">
        <f ca="1">+IF(AND(ISNUMBER(OFFSET('Hygiene Data'!$E$6,0,10*ROW('Hygiene Data'!E18))),'Data Summary'!DU24="Yes"),OFFSET('Hygiene Data'!$E$6,0,10*ROW('Hygiene Data'!E18)),NA())</f>
        <v>#N/A</v>
      </c>
      <c r="BG24" s="135" t="e">
        <f ca="1">+IF(AND(ISNUMBER(OFFSET('Hygiene Data'!$E$8,0,10*ROW('Hygiene Data'!E18))),'Data Summary'!DV24="Yes"),OFFSET('Hygiene Data'!$E$8,0,10*ROW('Hygiene Data'!E18)),NA())</f>
        <v>#N/A</v>
      </c>
      <c r="BH24" s="135" t="e">
        <f ca="1">+IF(AND(ISNUMBER(OFFSET('Hygiene Data'!$E$10,0,10*ROW('Hygiene Data'!E18))),'Data Summary'!DW24="Yes"),OFFSET('Hygiene Data'!$E$10,0,10*ROW('Hygiene Data'!E18)),NA())</f>
        <v>#N/A</v>
      </c>
      <c r="BI24" s="135" t="e">
        <f ca="1">+IF(AND(ISNUMBER(OFFSET('Hygiene Data'!$F$6,0,10*ROW('Hygiene Data'!F18))),'Data Summary'!DX24="Yes"),OFFSET('Hygiene Data'!$F$6,0,10*ROW('Hygiene Data'!F18)),NA())</f>
        <v>#N/A</v>
      </c>
      <c r="BJ24" s="135" t="e">
        <f ca="1">+IF(AND(ISNUMBER(OFFSET('Hygiene Data'!$F$8,0,10*ROW('Hygiene Data'!F18))),'Data Summary'!DY24="Yes"),OFFSET('Hygiene Data'!$F$8,0,10*ROW('Hygiene Data'!F18)),NA())</f>
        <v>#N/A</v>
      </c>
      <c r="BK24" s="135" t="e">
        <f ca="1">+IF(AND(ISNUMBER(OFFSET('Hygiene Data'!$F$10,0,10*ROW('Hygiene Data'!F18))),'Data Summary'!DZ24="Yes"),OFFSET('Hygiene Data'!$F$10,0,10*ROW('Hygiene Data'!F18)),NA())</f>
        <v>#N/A</v>
      </c>
      <c r="BL24" s="135" t="e">
        <f ca="1">+IF(AND(ISNUMBER(OFFSET('Hygiene Data'!$G$6,0,10*ROW('Hygiene Data'!G18))),'Data Summary'!EA24="Yes"),OFFSET('Hygiene Data'!$G$6,0,10*ROW('Hygiene Data'!G18)),NA())</f>
        <v>#N/A</v>
      </c>
      <c r="BM24" s="135" t="e">
        <f ca="1">+IF(AND(ISNUMBER(OFFSET('Hygiene Data'!$G$8,0,10*ROW('Hygiene Data'!G18))),'Data Summary'!EB24="Yes"),OFFSET('Hygiene Data'!$G$8,0,10*ROW('Hygiene Data'!G18)),NA())</f>
        <v>#N/A</v>
      </c>
      <c r="BN24" s="135" t="e">
        <f ca="1">+IF(AND(ISNUMBER(OFFSET('Hygiene Data'!$G$10,0,10*ROW('Hygiene Data'!G18))),'Data Summary'!EC24="Yes"),OFFSET('Hygiene Data'!$G$10,0,10*ROW('Hygiene Data'!G18)),NA())</f>
        <v>#N/A</v>
      </c>
      <c r="BO24" s="135" t="e">
        <f ca="1">+IF(AND(ISNUMBER(OFFSET('Hygiene Data'!$H$6,0,10*ROW('Hygiene Data'!H18))),'Data Summary'!ED24="Yes"),OFFSET('Hygiene Data'!$H$6,0,10*ROW('Hygiene Data'!H18)),NA())</f>
        <v>#N/A</v>
      </c>
      <c r="BP24" s="135" t="e">
        <f ca="1">+IF(AND(ISNUMBER(OFFSET('Hygiene Data'!$H$8,0,10*ROW('Hygiene Data'!H18))),'Data Summary'!EE24="Yes"),OFFSET('Hygiene Data'!$H$8,0,10*ROW('Hygiene Data'!H18)),NA())</f>
        <v>#N/A</v>
      </c>
      <c r="BQ24" s="135" t="e">
        <f ca="1">+IF(AND(ISNUMBER(OFFSET('Hygiene Data'!$H$10,0,10*ROW('Hygiene Data'!H18))),'Data Summary'!EF24="Yes"),OFFSET('Hygiene Data'!$H$10,0,10*ROW('Hygiene Data'!H18)),NA())</f>
        <v>#N/A</v>
      </c>
    </row>
    <row r="25" spans="1:69" x14ac:dyDescent="0.2">
      <c r="A25" s="50" t="str">
        <f ca="1">+IF(OFFSET('Water Data'!$B$1,0,10*ROW('Water Data'!B19))="",NA(),OFFSET('Water Data'!$B$1,0,10*ROW('Water Data'!B19)))</f>
        <v>EMIS14</v>
      </c>
      <c r="B25" s="50" t="str">
        <f ca="1">+IF(OFFSET('Water Data'!$A$3,0,10*ROW('Water Data'!A19))="",NA(),OFFSET('Water Data'!$A$3,0,10*ROW('Water Data'!A19)))</f>
        <v>EMIS</v>
      </c>
      <c r="C25" s="50">
        <f ca="1">+IF(OFFSET('Water Data'!$C$3,0,10*ROW('Water Data'!C19))="",NA(),OFFSET('Water Data'!$C$3,0,10*ROW('Water Data'!C19)))</f>
        <v>2014</v>
      </c>
      <c r="D25" s="133">
        <f ca="1">+IF(AND(ISNUMBER(OFFSET('Water Data'!$C$5,0,10*ROW('Water Data'!C19))),'Data Summary'!BS25="Yes"),100-OFFSET('Water Data'!$C$5,0,10*ROW('Water Data'!C19)),NA())</f>
        <v>53.074016385450705</v>
      </c>
      <c r="E25" s="133">
        <f ca="1">+IF(AND(ISNUMBER(OFFSET('Water Data'!$C$7,0,10*ROW('Water Data'!C19))),'Data Summary'!BT25="Yes"),OFFSET('Water Data'!$C$7,0,10*ROW('Water Data'!C19)),NA())</f>
        <v>30.423149561176217</v>
      </c>
      <c r="F25" s="133" t="e">
        <f ca="1">+IF(AND(ISNUMBER(OFFSET('Water Data'!$C$10,0,10*ROW('Water Data'!C19))),'Data Summary'!BU25="Yes"),OFFSET('Water Data'!$C$10,0,10*ROW('Water Data'!C19)),NA())</f>
        <v>#N/A</v>
      </c>
      <c r="G25" s="133" t="e">
        <f ca="1">+IF(AND(ISNUMBER(OFFSET('Water Data'!$D$5,0,10*ROW('Water Data'!D19))),'Data Summary'!BV25="Yes"),100-OFFSET('Water Data'!$D$5,0,10*ROW('Water Data'!D19)),NA())</f>
        <v>#N/A</v>
      </c>
      <c r="H25" s="133" t="e">
        <f ca="1">+IF(AND(ISNUMBER(OFFSET('Water Data'!$D$7,0,10*ROW('Water Data'!D19))),'Data Summary'!BW25="Yes"),OFFSET('Water Data'!$D$7,0,10*ROW('Water Data'!D19)),NA())</f>
        <v>#N/A</v>
      </c>
      <c r="I25" s="133" t="e">
        <f ca="1">+IF(AND(ISNUMBER(OFFSET('Water Data'!$D$10,0,10*ROW('Water Data'!D19))),'Data Summary'!BX25="Yes"),OFFSET('Water Data'!$D$10,0,10*ROW('Water Data'!D19)),NA())</f>
        <v>#N/A</v>
      </c>
      <c r="J25" s="133" t="e">
        <f ca="1">+IF(AND(ISNUMBER(OFFSET('Water Data'!$E$5,0,10*ROW('Water Data'!E19))),'Data Summary'!BY25="Yes"),100-OFFSET('Water Data'!$E$5,0,10*ROW('Water Data'!E19)),NA())</f>
        <v>#N/A</v>
      </c>
      <c r="K25" s="133" t="e">
        <f ca="1">+IF(AND(ISNUMBER(OFFSET('Water Data'!$E$7,0,10*ROW('Water Data'!E19))),'Data Summary'!BZ25="Yes"),OFFSET('Water Data'!$E$7,0,10*ROW('Water Data'!E19)),NA())</f>
        <v>#N/A</v>
      </c>
      <c r="L25" s="133" t="e">
        <f ca="1">+IF(AND(ISNUMBER(OFFSET('Water Data'!$E$10,0,10*ROW('Water Data'!E19))),'Data Summary'!CA25="Yes"),OFFSET('Water Data'!$E$10,0,10*ROW('Water Data'!E19)),NA())</f>
        <v>#N/A</v>
      </c>
      <c r="M25" s="133" t="e">
        <f ca="1">+IF(AND(ISNUMBER(OFFSET('Water Data'!$F$5,0,10*ROW('Water Data'!F19))),'Data Summary'!CB25="Yes"),100-OFFSET('Water Data'!$F$5,0,10*ROW('Water Data'!F19)),NA())</f>
        <v>#N/A</v>
      </c>
      <c r="N25" s="133" t="e">
        <f ca="1">+IF(AND(ISNUMBER(OFFSET('Water Data'!$F$7,0,10*ROW('Water Data'!F19))),'Data Summary'!CC25="Yes"),OFFSET('Water Data'!$F$7,0,10*ROW('Water Data'!F19)),NA())</f>
        <v>#N/A</v>
      </c>
      <c r="O25" s="133" t="e">
        <f ca="1">+IF(AND(ISNUMBER(OFFSET('Water Data'!$F$10,0,10*ROW('Water Data'!F19))),'Data Summary'!CD25="Yes"),OFFSET('Water Data'!$F$10,0,10*ROW('Water Data'!F19)),NA())</f>
        <v>#N/A</v>
      </c>
      <c r="P25" s="133">
        <f ca="1">+IF(AND(ISNUMBER(OFFSET('Water Data'!$G$5,0,10*ROW('Water Data'!G19))),'Data Summary'!CE25="Yes"),100-OFFSET('Water Data'!$G$5,0,10*ROW('Water Data'!G19)),NA())</f>
        <v>51.935776252751523</v>
      </c>
      <c r="Q25" s="133">
        <f ca="1">+IF(AND(ISNUMBER(OFFSET('Water Data'!$G$7,0,10*ROW('Water Data'!G19))),'Data Summary'!CF25="Yes"),OFFSET('Water Data'!$G$7,0,10*ROW('Water Data'!G19)),NA())</f>
        <v>29.263239673701932</v>
      </c>
      <c r="R25" s="133" t="e">
        <f ca="1">+IF(AND(ISNUMBER(OFFSET('Water Data'!$G$10,0,10*ROW('Water Data'!G19))),'Data Summary'!CG25="Yes"),OFFSET('Water Data'!$G$10,0,10*ROW('Water Data'!G19)),NA())</f>
        <v>#N/A</v>
      </c>
      <c r="S25" s="133">
        <f ca="1">+IF(AND(ISNUMBER(OFFSET('Water Data'!$H$5,0,10*ROW('Water Data'!H19))),'Data Summary'!CH25="Yes"),100-OFFSET('Water Data'!$H$5,0,10*ROW('Water Data'!H19)),NA())</f>
        <v>68.709815687955427</v>
      </c>
      <c r="T25" s="133">
        <f ca="1">+IF(AND(ISNUMBER(OFFSET('Water Data'!$H$7,0,10*ROW('Water Data'!H19))),'Data Summary'!CI25="Yes"),OFFSET('Water Data'!$H$7,0,10*ROW('Water Data'!H19)),NA())</f>
        <v>46.356622374624948</v>
      </c>
      <c r="U25" s="133" t="e">
        <f ca="1">+IF(AND(ISNUMBER(OFFSET('Water Data'!$H$10,0,10*ROW('Water Data'!H19))),'Data Summary'!CJ25="Yes"),OFFSET('Water Data'!$H$10,0,10*ROW('Water Data'!H19)),NA())</f>
        <v>#N/A</v>
      </c>
      <c r="V25" s="134">
        <f ca="1">+IF(AND(ISNUMBER(OFFSET('Sanitation Data'!$C$5,0,10*ROW('Sanitation Data'!C19))),'Data Summary'!CK25="Yes"),100-OFFSET('Sanitation Data'!$C$5,0,10*ROW('Sanitation Data'!C19)),NA())</f>
        <v>92.542857973880928</v>
      </c>
      <c r="W25" s="134" t="e">
        <f ca="1">+IF(AND(ISNUMBER(OFFSET('Sanitation Data'!$C$7,0,10*ROW('Sanitation Data'!C19))),'Data Summary'!CL25="Yes"),OFFSET('Sanitation Data'!$C$7,0,10*ROW('Sanitation Data'!C19)),NA())</f>
        <v>#N/A</v>
      </c>
      <c r="X25" s="134" t="e">
        <f ca="1">+IF(AND(ISNUMBER(OFFSET('Sanitation Data'!$C$11,0,10*ROW('Sanitation Data'!C19))),'Data Summary'!CM25="Yes"),OFFSET('Sanitation Data'!$C$11,0,10*ROW('Sanitation Data'!C19)),NA())</f>
        <v>#N/A</v>
      </c>
      <c r="Y25" s="134" t="e">
        <f ca="1">+IF(AND(ISNUMBER(OFFSET('Sanitation Data'!$C$12,0,10*ROW('Sanitation Data'!C19))),'Data Summary'!CN25="Yes"),OFFSET('Sanitation Data'!$C$12,0,10*ROW('Sanitation Data'!C19)),NA())</f>
        <v>#N/A</v>
      </c>
      <c r="Z25" s="134" t="e">
        <f ca="1">+IF(AND(ISNUMBER(OFFSET('Sanitation Data'!$C$13,0,10*ROW('Sanitation Data'!C19))),'Data Summary'!CO25="Yes"),OFFSET('Sanitation Data'!$C$13,0,10*ROW('Sanitation Data'!C19)),NA())</f>
        <v>#N/A</v>
      </c>
      <c r="AA25" s="134" t="e">
        <f ca="1">+IF(AND(ISNUMBER(OFFSET('Sanitation Data'!$D$5,0,10*ROW('Sanitation Data'!D19))),'Data Summary'!CP25="Yes"),100-OFFSET('Sanitation Data'!$D$5,0,10*ROW('Sanitation Data'!D19)),NA())</f>
        <v>#N/A</v>
      </c>
      <c r="AB25" s="134" t="e">
        <f ca="1">+IF(AND(ISNUMBER(OFFSET('Sanitation Data'!$D$7,0,10*ROW('Sanitation Data'!D19))),'Data Summary'!CQ25="Yes"),OFFSET('Sanitation Data'!$D$7,0,10*ROW('Sanitation Data'!D19)),NA())</f>
        <v>#N/A</v>
      </c>
      <c r="AC25" s="134" t="e">
        <f ca="1">+IF(AND(ISNUMBER(OFFSET('Sanitation Data'!$D$11,0,10*ROW('Sanitation Data'!D19))),'Data Summary'!CR25="Yes"),OFFSET('Sanitation Data'!$D$11,0,10*ROW('Sanitation Data'!D19)),NA())</f>
        <v>#N/A</v>
      </c>
      <c r="AD25" s="134" t="e">
        <f ca="1">+IF(AND(ISNUMBER(OFFSET('Sanitation Data'!$D$12,0,10*ROW('Sanitation Data'!D19))),'Data Summary'!CS25="Yes"),OFFSET('Sanitation Data'!$D$12,0,10*ROW('Sanitation Data'!D19)),NA())</f>
        <v>#N/A</v>
      </c>
      <c r="AE25" s="134" t="e">
        <f ca="1">+IF(AND(ISNUMBER(OFFSET('Sanitation Data'!$D$13,0,10*ROW('Sanitation Data'!D19))),'Data Summary'!CT25="Yes"),OFFSET('Sanitation Data'!$D$13,0,10*ROW('Sanitation Data'!D19)),NA())</f>
        <v>#N/A</v>
      </c>
      <c r="AF25" s="134" t="e">
        <f ca="1">+IF(AND(ISNUMBER(OFFSET('Sanitation Data'!$E$5,0,10*ROW('Sanitation Data'!E19))),'Data Summary'!CU25="Yes"),100-OFFSET('Sanitation Data'!$E$5,0,10*ROW('Sanitation Data'!E19)),NA())</f>
        <v>#N/A</v>
      </c>
      <c r="AG25" s="134" t="e">
        <f ca="1">+IF(AND(ISNUMBER(OFFSET('Sanitation Data'!$E$7,0,10*ROW('Sanitation Data'!E19))),'Data Summary'!CV25="Yes"),OFFSET('Sanitation Data'!$E$7,0,10*ROW('Sanitation Data'!E19)),NA())</f>
        <v>#N/A</v>
      </c>
      <c r="AH25" s="134" t="e">
        <f ca="1">+IF(AND(ISNUMBER(OFFSET('Sanitation Data'!$E$11,0,10*ROW('Sanitation Data'!E19))),'Data Summary'!CW25="Yes"),OFFSET('Sanitation Data'!$E$11,0,10*ROW('Sanitation Data'!E19)),NA())</f>
        <v>#N/A</v>
      </c>
      <c r="AI25" s="134" t="e">
        <f ca="1">+IF(AND(ISNUMBER(OFFSET('Sanitation Data'!$E$12,0,10*ROW('Sanitation Data'!E19))),'Data Summary'!CX25="Yes"),OFFSET('Sanitation Data'!$E$12,0,10*ROW('Sanitation Data'!E19)),NA())</f>
        <v>#N/A</v>
      </c>
      <c r="AJ25" s="134" t="e">
        <f ca="1">+IF(AND(ISNUMBER(OFFSET('Sanitation Data'!$E$13,0,10*ROW('Sanitation Data'!E19))),'Data Summary'!CY25="Yes"),OFFSET('Sanitation Data'!$E$13,0,10*ROW('Sanitation Data'!E19)),NA())</f>
        <v>#N/A</v>
      </c>
      <c r="AK25" s="134" t="e">
        <f ca="1">+IF(AND(ISNUMBER(OFFSET('Sanitation Data'!$F$5,0,10*ROW('Sanitation Data'!F19))),'Data Summary'!CZ25="Yes"),100-OFFSET('Sanitation Data'!$F$5,0,10*ROW('Sanitation Data'!F19)),NA())</f>
        <v>#N/A</v>
      </c>
      <c r="AL25" s="134" t="e">
        <f ca="1">+IF(AND(ISNUMBER(OFFSET('Sanitation Data'!$F$7,0,10*ROW('Sanitation Data'!F19))),'Data Summary'!DA25="Yes"),OFFSET('Sanitation Data'!$F$7,0,10*ROW('Sanitation Data'!F19)),NA())</f>
        <v>#N/A</v>
      </c>
      <c r="AM25" s="134" t="e">
        <f ca="1">+IF(AND(ISNUMBER(OFFSET('Sanitation Data'!$F$11,0,10*ROW('Sanitation Data'!F19))),'Data Summary'!DB25="Yes"),OFFSET('Sanitation Data'!$F$11,0,10*ROW('Sanitation Data'!F19)),NA())</f>
        <v>#N/A</v>
      </c>
      <c r="AN25" s="134" t="e">
        <f ca="1">+IF(AND(ISNUMBER(OFFSET('Sanitation Data'!$F$12,0,10*ROW('Sanitation Data'!F19))),'Data Summary'!DC25="Yes"),OFFSET('Sanitation Data'!$F$12,0,10*ROW('Sanitation Data'!F19)),NA())</f>
        <v>#N/A</v>
      </c>
      <c r="AO25" s="134" t="e">
        <f ca="1">+IF(AND(ISNUMBER(OFFSET('Sanitation Data'!$F$13,0,10*ROW('Sanitation Data'!F19))),'Data Summary'!DD25="Yes"),OFFSET('Sanitation Data'!$F$13,0,10*ROW('Sanitation Data'!F19)),NA())</f>
        <v>#N/A</v>
      </c>
      <c r="AP25" s="134">
        <f ca="1">+IF(AND(ISNUMBER(OFFSET('Sanitation Data'!$G$5,0,10*ROW('Sanitation Data'!G19))),'Data Summary'!DE25="Yes"),100-OFFSET('Sanitation Data'!$G$5,0,10*ROW('Sanitation Data'!G19)),NA())</f>
        <v>92</v>
      </c>
      <c r="AQ25" s="134" t="e">
        <f ca="1">+IF(AND(ISNUMBER(OFFSET('Sanitation Data'!$G$7,0,10*ROW('Sanitation Data'!G19))),'Data Summary'!DF25="Yes"),OFFSET('Sanitation Data'!$G$7,0,10*ROW('Sanitation Data'!G19)),NA())</f>
        <v>#N/A</v>
      </c>
      <c r="AR25" s="134" t="e">
        <f ca="1">+IF(AND(ISNUMBER(OFFSET('Sanitation Data'!$G$11,0,10*ROW('Sanitation Data'!G19))),'Data Summary'!DG25="Yes"),OFFSET('Sanitation Data'!$G$11,0,10*ROW('Sanitation Data'!G19)),NA())</f>
        <v>#N/A</v>
      </c>
      <c r="AS25" s="134" t="e">
        <f ca="1">+IF(AND(ISNUMBER(OFFSET('Sanitation Data'!$G$12,0,10*ROW('Sanitation Data'!G19))),'Data Summary'!DH25="Yes"),OFFSET('Sanitation Data'!$G$12,0,10*ROW('Sanitation Data'!G19)),NA())</f>
        <v>#N/A</v>
      </c>
      <c r="AT25" s="134" t="e">
        <f ca="1">+IF(AND(ISNUMBER(OFFSET('Sanitation Data'!$G$13,0,10*ROW('Sanitation Data'!G19))),'Data Summary'!DI25="Yes"),OFFSET('Sanitation Data'!$G$13,0,10*ROW('Sanitation Data'!G19)),NA())</f>
        <v>#N/A</v>
      </c>
      <c r="AU25" s="134">
        <f ca="1">+IF(AND(ISNUMBER(OFFSET('Sanitation Data'!$H$5,0,10*ROW('Sanitation Data'!H19))),'Data Summary'!DJ25="Yes"),100-OFFSET('Sanitation Data'!$H$5,0,10*ROW('Sanitation Data'!H19)),NA())</f>
        <v>100</v>
      </c>
      <c r="AV25" s="134" t="e">
        <f ca="1">+IF(AND(ISNUMBER(OFFSET('Sanitation Data'!$H$7,0,10*ROW('Sanitation Data'!H19))),'Data Summary'!DK25="Yes"),OFFSET('Sanitation Data'!$H$7,0,10*ROW('Sanitation Data'!H19)),NA())</f>
        <v>#N/A</v>
      </c>
      <c r="AW25" s="134" t="e">
        <f ca="1">+IF(AND(ISNUMBER(OFFSET('Sanitation Data'!$H$11,0,10*ROW('Sanitation Data'!H19))),'Data Summary'!DL25="Yes"),OFFSET('Sanitation Data'!$H$11,0,10*ROW('Sanitation Data'!H19)),NA())</f>
        <v>#N/A</v>
      </c>
      <c r="AX25" s="134" t="e">
        <f ca="1">+IF(AND(ISNUMBER(OFFSET('Sanitation Data'!$H$12,0,10*ROW('Sanitation Data'!H19))),'Data Summary'!DM25="Yes"),OFFSET('Sanitation Data'!$H$12,0,10*ROW('Sanitation Data'!H19)),NA())</f>
        <v>#N/A</v>
      </c>
      <c r="AY25" s="134" t="e">
        <f ca="1">+IF(AND(ISNUMBER(OFFSET('Sanitation Data'!$H$13,0,10*ROW('Sanitation Data'!H19))),'Data Summary'!DN25="Yes"),OFFSET('Sanitation Data'!$H$13,0,10*ROW('Sanitation Data'!H19)),NA())</f>
        <v>#N/A</v>
      </c>
      <c r="AZ25" s="135" t="e">
        <f ca="1">+IF(AND(ISNUMBER(OFFSET('Hygiene Data'!$C$6,0,10*ROW('Hygiene Data'!C19))),'Data Summary'!DO25="Yes"),OFFSET('Hygiene Data'!$C$6,0,10*ROW('Hygiene Data'!C19)),NA())</f>
        <v>#N/A</v>
      </c>
      <c r="BA25" s="135" t="e">
        <f ca="1">+IF(AND(ISNUMBER(OFFSET('Hygiene Data'!$C$8,0,10*ROW('Hygiene Data'!C19))),'Data Summary'!DP25="Yes"),OFFSET('Hygiene Data'!$C$8,0,10*ROW('Hygiene Data'!C19)),NA())</f>
        <v>#N/A</v>
      </c>
      <c r="BB25" s="135" t="e">
        <f ca="1">+IF(AND(ISNUMBER(OFFSET('Hygiene Data'!$C$10,0,10*ROW('Hygiene Data'!C19))),'Data Summary'!DQ25="Yes"),OFFSET('Hygiene Data'!$C$10,0,10*ROW('Hygiene Data'!C19)),NA())</f>
        <v>#N/A</v>
      </c>
      <c r="BC25" s="135" t="e">
        <f ca="1">+IF(AND(ISNUMBER(OFFSET('Hygiene Data'!$D$6,0,10*ROW('Hygiene Data'!D19))),'Data Summary'!DR25="Yes"),OFFSET('Hygiene Data'!$D$6,0,10*ROW('Hygiene Data'!D19)),NA())</f>
        <v>#N/A</v>
      </c>
      <c r="BD25" s="135" t="e">
        <f ca="1">+IF(AND(ISNUMBER(OFFSET('Hygiene Data'!$D$8,0,10*ROW('Hygiene Data'!D19))),'Data Summary'!DS25="Yes"),OFFSET('Hygiene Data'!$D$8,0,10*ROW('Hygiene Data'!D19)),NA())</f>
        <v>#N/A</v>
      </c>
      <c r="BE25" s="135" t="e">
        <f ca="1">+IF(AND(ISNUMBER(OFFSET('Hygiene Data'!$D$10,0,10*ROW('Hygiene Data'!D19))),'Data Summary'!DT25="Yes"),OFFSET('Hygiene Data'!$D$10,0,10*ROW('Hygiene Data'!D19)),NA())</f>
        <v>#N/A</v>
      </c>
      <c r="BF25" s="135" t="e">
        <f ca="1">+IF(AND(ISNUMBER(OFFSET('Hygiene Data'!$E$6,0,10*ROW('Hygiene Data'!E19))),'Data Summary'!DU25="Yes"),OFFSET('Hygiene Data'!$E$6,0,10*ROW('Hygiene Data'!E19)),NA())</f>
        <v>#N/A</v>
      </c>
      <c r="BG25" s="135" t="e">
        <f ca="1">+IF(AND(ISNUMBER(OFFSET('Hygiene Data'!$E$8,0,10*ROW('Hygiene Data'!E19))),'Data Summary'!DV25="Yes"),OFFSET('Hygiene Data'!$E$8,0,10*ROW('Hygiene Data'!E19)),NA())</f>
        <v>#N/A</v>
      </c>
      <c r="BH25" s="135" t="e">
        <f ca="1">+IF(AND(ISNUMBER(OFFSET('Hygiene Data'!$E$10,0,10*ROW('Hygiene Data'!E19))),'Data Summary'!DW25="Yes"),OFFSET('Hygiene Data'!$E$10,0,10*ROW('Hygiene Data'!E19)),NA())</f>
        <v>#N/A</v>
      </c>
      <c r="BI25" s="135" t="e">
        <f ca="1">+IF(AND(ISNUMBER(OFFSET('Hygiene Data'!$F$6,0,10*ROW('Hygiene Data'!F19))),'Data Summary'!DX25="Yes"),OFFSET('Hygiene Data'!$F$6,0,10*ROW('Hygiene Data'!F19)),NA())</f>
        <v>#N/A</v>
      </c>
      <c r="BJ25" s="135" t="e">
        <f ca="1">+IF(AND(ISNUMBER(OFFSET('Hygiene Data'!$F$8,0,10*ROW('Hygiene Data'!F19))),'Data Summary'!DY25="Yes"),OFFSET('Hygiene Data'!$F$8,0,10*ROW('Hygiene Data'!F19)),NA())</f>
        <v>#N/A</v>
      </c>
      <c r="BK25" s="135" t="e">
        <f ca="1">+IF(AND(ISNUMBER(OFFSET('Hygiene Data'!$F$10,0,10*ROW('Hygiene Data'!F19))),'Data Summary'!DZ25="Yes"),OFFSET('Hygiene Data'!$F$10,0,10*ROW('Hygiene Data'!F19)),NA())</f>
        <v>#N/A</v>
      </c>
      <c r="BL25" s="135" t="e">
        <f ca="1">+IF(AND(ISNUMBER(OFFSET('Hygiene Data'!$G$6,0,10*ROW('Hygiene Data'!G19))),'Data Summary'!EA25="Yes"),OFFSET('Hygiene Data'!$G$6,0,10*ROW('Hygiene Data'!G19)),NA())</f>
        <v>#N/A</v>
      </c>
      <c r="BM25" s="135" t="e">
        <f ca="1">+IF(AND(ISNUMBER(OFFSET('Hygiene Data'!$G$8,0,10*ROW('Hygiene Data'!G19))),'Data Summary'!EB25="Yes"),OFFSET('Hygiene Data'!$G$8,0,10*ROW('Hygiene Data'!G19)),NA())</f>
        <v>#N/A</v>
      </c>
      <c r="BN25" s="135" t="e">
        <f ca="1">+IF(AND(ISNUMBER(OFFSET('Hygiene Data'!$G$10,0,10*ROW('Hygiene Data'!G19))),'Data Summary'!EC25="Yes"),OFFSET('Hygiene Data'!$G$10,0,10*ROW('Hygiene Data'!G19)),NA())</f>
        <v>#N/A</v>
      </c>
      <c r="BO25" s="135" t="e">
        <f ca="1">+IF(AND(ISNUMBER(OFFSET('Hygiene Data'!$H$6,0,10*ROW('Hygiene Data'!H19))),'Data Summary'!ED25="Yes"),OFFSET('Hygiene Data'!$H$6,0,10*ROW('Hygiene Data'!H19)),NA())</f>
        <v>#N/A</v>
      </c>
      <c r="BP25" s="135" t="e">
        <f ca="1">+IF(AND(ISNUMBER(OFFSET('Hygiene Data'!$H$8,0,10*ROW('Hygiene Data'!H19))),'Data Summary'!EE25="Yes"),OFFSET('Hygiene Data'!$H$8,0,10*ROW('Hygiene Data'!H19)),NA())</f>
        <v>#N/A</v>
      </c>
      <c r="BQ25" s="135" t="e">
        <f ca="1">+IF(AND(ISNUMBER(OFFSET('Hygiene Data'!$H$10,0,10*ROW('Hygiene Data'!H19))),'Data Summary'!EF25="Yes"),OFFSET('Hygiene Data'!$H$10,0,10*ROW('Hygiene Data'!H19)),NA())</f>
        <v>#N/A</v>
      </c>
    </row>
    <row r="26" spans="1:69" x14ac:dyDescent="0.2">
      <c r="A26" s="50" t="str">
        <f ca="1">+IF(OFFSET('Water Data'!$B$1,0,10*ROW('Water Data'!B20))="",NA(),OFFSET('Water Data'!$B$1,0,10*ROW('Water Data'!B20)))</f>
        <v>EMIS15</v>
      </c>
      <c r="B26" s="50" t="str">
        <f ca="1">+IF(OFFSET('Water Data'!$A$3,0,10*ROW('Water Data'!A20))="",NA(),OFFSET('Water Data'!$A$3,0,10*ROW('Water Data'!A20)))</f>
        <v>EMIS</v>
      </c>
      <c r="C26" s="50">
        <f ca="1">+IF(OFFSET('Water Data'!$C$3,0,10*ROW('Water Data'!C20))="",NA(),OFFSET('Water Data'!$C$3,0,10*ROW('Water Data'!C20)))</f>
        <v>2015</v>
      </c>
      <c r="D26" s="133" t="e">
        <f ca="1">+IF(AND(ISNUMBER(OFFSET('Water Data'!$C$5,0,10*ROW('Water Data'!C20))),'Data Summary'!BS26="Yes"),100-OFFSET('Water Data'!$C$5,0,10*ROW('Water Data'!C20)),NA())</f>
        <v>#N/A</v>
      </c>
      <c r="E26" s="133" t="e">
        <f ca="1">+IF(AND(ISNUMBER(OFFSET('Water Data'!$C$7,0,10*ROW('Water Data'!C20))),'Data Summary'!BT26="Yes"),OFFSET('Water Data'!$C$7,0,10*ROW('Water Data'!C20)),NA())</f>
        <v>#N/A</v>
      </c>
      <c r="F26" s="133" t="e">
        <f ca="1">+IF(AND(ISNUMBER(OFFSET('Water Data'!$C$10,0,10*ROW('Water Data'!C20))),'Data Summary'!BU26="Yes"),OFFSET('Water Data'!$C$10,0,10*ROW('Water Data'!C20)),NA())</f>
        <v>#N/A</v>
      </c>
      <c r="G26" s="133" t="e">
        <f ca="1">+IF(AND(ISNUMBER(OFFSET('Water Data'!$D$5,0,10*ROW('Water Data'!D20))),'Data Summary'!BV26="Yes"),100-OFFSET('Water Data'!$D$5,0,10*ROW('Water Data'!D20)),NA())</f>
        <v>#N/A</v>
      </c>
      <c r="H26" s="133" t="e">
        <f ca="1">+IF(AND(ISNUMBER(OFFSET('Water Data'!$D$7,0,10*ROW('Water Data'!D20))),'Data Summary'!BW26="Yes"),OFFSET('Water Data'!$D$7,0,10*ROW('Water Data'!D20)),NA())</f>
        <v>#N/A</v>
      </c>
      <c r="I26" s="133" t="e">
        <f ca="1">+IF(AND(ISNUMBER(OFFSET('Water Data'!$D$10,0,10*ROW('Water Data'!D20))),'Data Summary'!BX26="Yes"),OFFSET('Water Data'!$D$10,0,10*ROW('Water Data'!D20)),NA())</f>
        <v>#N/A</v>
      </c>
      <c r="J26" s="133" t="e">
        <f ca="1">+IF(AND(ISNUMBER(OFFSET('Water Data'!$E$5,0,10*ROW('Water Data'!E20))),'Data Summary'!BY26="Yes"),100-OFFSET('Water Data'!$E$5,0,10*ROW('Water Data'!E20)),NA())</f>
        <v>#N/A</v>
      </c>
      <c r="K26" s="133" t="e">
        <f ca="1">+IF(AND(ISNUMBER(OFFSET('Water Data'!$E$7,0,10*ROW('Water Data'!E20))),'Data Summary'!BZ26="Yes"),OFFSET('Water Data'!$E$7,0,10*ROW('Water Data'!E20)),NA())</f>
        <v>#N/A</v>
      </c>
      <c r="L26" s="133" t="e">
        <f ca="1">+IF(AND(ISNUMBER(OFFSET('Water Data'!$E$10,0,10*ROW('Water Data'!E20))),'Data Summary'!CA26="Yes"),OFFSET('Water Data'!$E$10,0,10*ROW('Water Data'!E20)),NA())</f>
        <v>#N/A</v>
      </c>
      <c r="M26" s="133" t="e">
        <f ca="1">+IF(AND(ISNUMBER(OFFSET('Water Data'!$F$5,0,10*ROW('Water Data'!F20))),'Data Summary'!CB26="Yes"),100-OFFSET('Water Data'!$F$5,0,10*ROW('Water Data'!F20)),NA())</f>
        <v>#N/A</v>
      </c>
      <c r="N26" s="133" t="e">
        <f ca="1">+IF(AND(ISNUMBER(OFFSET('Water Data'!$F$7,0,10*ROW('Water Data'!F20))),'Data Summary'!CC26="Yes"),OFFSET('Water Data'!$F$7,0,10*ROW('Water Data'!F20)),NA())</f>
        <v>#N/A</v>
      </c>
      <c r="O26" s="133" t="e">
        <f ca="1">+IF(AND(ISNUMBER(OFFSET('Water Data'!$F$10,0,10*ROW('Water Data'!F20))),'Data Summary'!CD26="Yes"),OFFSET('Water Data'!$F$10,0,10*ROW('Water Data'!F20)),NA())</f>
        <v>#N/A</v>
      </c>
      <c r="P26" s="133" t="e">
        <f ca="1">+IF(AND(ISNUMBER(OFFSET('Water Data'!$G$5,0,10*ROW('Water Data'!G20))),'Data Summary'!CE26="Yes"),100-OFFSET('Water Data'!$G$5,0,10*ROW('Water Data'!G20)),NA())</f>
        <v>#N/A</v>
      </c>
      <c r="Q26" s="133" t="e">
        <f ca="1">+IF(AND(ISNUMBER(OFFSET('Water Data'!$G$7,0,10*ROW('Water Data'!G20))),'Data Summary'!CF26="Yes"),OFFSET('Water Data'!$G$7,0,10*ROW('Water Data'!G20)),NA())</f>
        <v>#N/A</v>
      </c>
      <c r="R26" s="133" t="e">
        <f ca="1">+IF(AND(ISNUMBER(OFFSET('Water Data'!$G$10,0,10*ROW('Water Data'!G20))),'Data Summary'!CG26="Yes"),OFFSET('Water Data'!$G$10,0,10*ROW('Water Data'!G20)),NA())</f>
        <v>#N/A</v>
      </c>
      <c r="S26" s="133" t="e">
        <f ca="1">+IF(AND(ISNUMBER(OFFSET('Water Data'!$H$5,0,10*ROW('Water Data'!H20))),'Data Summary'!CH26="Yes"),100-OFFSET('Water Data'!$H$5,0,10*ROW('Water Data'!H20)),NA())</f>
        <v>#N/A</v>
      </c>
      <c r="T26" s="133" t="e">
        <f ca="1">+IF(AND(ISNUMBER(OFFSET('Water Data'!$H$7,0,10*ROW('Water Data'!H20))),'Data Summary'!CI26="Yes"),OFFSET('Water Data'!$H$7,0,10*ROW('Water Data'!H20)),NA())</f>
        <v>#N/A</v>
      </c>
      <c r="U26" s="133" t="e">
        <f ca="1">+IF(AND(ISNUMBER(OFFSET('Water Data'!$H$10,0,10*ROW('Water Data'!H20))),'Data Summary'!CJ26="Yes"),OFFSET('Water Data'!$H$10,0,10*ROW('Water Data'!H20)),NA())</f>
        <v>#N/A</v>
      </c>
      <c r="V26" s="134">
        <f ca="1">+IF(AND(ISNUMBER(OFFSET('Sanitation Data'!$C$5,0,10*ROW('Sanitation Data'!C20))),'Data Summary'!CK26="Yes"),100-OFFSET('Sanitation Data'!$C$5,0,10*ROW('Sanitation Data'!C20)),NA())</f>
        <v>87.918128331906203</v>
      </c>
      <c r="W26" s="134" t="e">
        <f ca="1">+IF(AND(ISNUMBER(OFFSET('Sanitation Data'!$C$7,0,10*ROW('Sanitation Data'!C20))),'Data Summary'!CL26="Yes"),OFFSET('Sanitation Data'!$C$7,0,10*ROW('Sanitation Data'!C20)),NA())</f>
        <v>#N/A</v>
      </c>
      <c r="X26" s="134" t="e">
        <f ca="1">+IF(AND(ISNUMBER(OFFSET('Sanitation Data'!$C$11,0,10*ROW('Sanitation Data'!C20))),'Data Summary'!CM26="Yes"),OFFSET('Sanitation Data'!$C$11,0,10*ROW('Sanitation Data'!C20)),NA())</f>
        <v>#N/A</v>
      </c>
      <c r="Y26" s="134" t="e">
        <f ca="1">+IF(AND(ISNUMBER(OFFSET('Sanitation Data'!$C$12,0,10*ROW('Sanitation Data'!C20))),'Data Summary'!CN26="Yes"),OFFSET('Sanitation Data'!$C$12,0,10*ROW('Sanitation Data'!C20)),NA())</f>
        <v>#N/A</v>
      </c>
      <c r="Z26" s="134" t="e">
        <f ca="1">+IF(AND(ISNUMBER(OFFSET('Sanitation Data'!$C$13,0,10*ROW('Sanitation Data'!C20))),'Data Summary'!CO26="Yes"),OFFSET('Sanitation Data'!$C$13,0,10*ROW('Sanitation Data'!C20)),NA())</f>
        <v>#N/A</v>
      </c>
      <c r="AA26" s="134" t="e">
        <f ca="1">+IF(AND(ISNUMBER(OFFSET('Sanitation Data'!$D$5,0,10*ROW('Sanitation Data'!D20))),'Data Summary'!CP26="Yes"),100-OFFSET('Sanitation Data'!$D$5,0,10*ROW('Sanitation Data'!D20)),NA())</f>
        <v>#N/A</v>
      </c>
      <c r="AB26" s="134" t="e">
        <f ca="1">+IF(AND(ISNUMBER(OFFSET('Sanitation Data'!$D$7,0,10*ROW('Sanitation Data'!D20))),'Data Summary'!CQ26="Yes"),OFFSET('Sanitation Data'!$D$7,0,10*ROW('Sanitation Data'!D20)),NA())</f>
        <v>#N/A</v>
      </c>
      <c r="AC26" s="134" t="e">
        <f ca="1">+IF(AND(ISNUMBER(OFFSET('Sanitation Data'!$D$11,0,10*ROW('Sanitation Data'!D20))),'Data Summary'!CR26="Yes"),OFFSET('Sanitation Data'!$D$11,0,10*ROW('Sanitation Data'!D20)),NA())</f>
        <v>#N/A</v>
      </c>
      <c r="AD26" s="134" t="e">
        <f ca="1">+IF(AND(ISNUMBER(OFFSET('Sanitation Data'!$D$12,0,10*ROW('Sanitation Data'!D20))),'Data Summary'!CS26="Yes"),OFFSET('Sanitation Data'!$D$12,0,10*ROW('Sanitation Data'!D20)),NA())</f>
        <v>#N/A</v>
      </c>
      <c r="AE26" s="134" t="e">
        <f ca="1">+IF(AND(ISNUMBER(OFFSET('Sanitation Data'!$D$13,0,10*ROW('Sanitation Data'!D20))),'Data Summary'!CT26="Yes"),OFFSET('Sanitation Data'!$D$13,0,10*ROW('Sanitation Data'!D20)),NA())</f>
        <v>#N/A</v>
      </c>
      <c r="AF26" s="134" t="e">
        <f ca="1">+IF(AND(ISNUMBER(OFFSET('Sanitation Data'!$E$5,0,10*ROW('Sanitation Data'!E20))),'Data Summary'!CU26="Yes"),100-OFFSET('Sanitation Data'!$E$5,0,10*ROW('Sanitation Data'!E20)),NA())</f>
        <v>#N/A</v>
      </c>
      <c r="AG26" s="134" t="e">
        <f ca="1">+IF(AND(ISNUMBER(OFFSET('Sanitation Data'!$E$7,0,10*ROW('Sanitation Data'!E20))),'Data Summary'!CV26="Yes"),OFFSET('Sanitation Data'!$E$7,0,10*ROW('Sanitation Data'!E20)),NA())</f>
        <v>#N/A</v>
      </c>
      <c r="AH26" s="134" t="e">
        <f ca="1">+IF(AND(ISNUMBER(OFFSET('Sanitation Data'!$E$11,0,10*ROW('Sanitation Data'!E20))),'Data Summary'!CW26="Yes"),OFFSET('Sanitation Data'!$E$11,0,10*ROW('Sanitation Data'!E20)),NA())</f>
        <v>#N/A</v>
      </c>
      <c r="AI26" s="134" t="e">
        <f ca="1">+IF(AND(ISNUMBER(OFFSET('Sanitation Data'!$E$12,0,10*ROW('Sanitation Data'!E20))),'Data Summary'!CX26="Yes"),OFFSET('Sanitation Data'!$E$12,0,10*ROW('Sanitation Data'!E20)),NA())</f>
        <v>#N/A</v>
      </c>
      <c r="AJ26" s="134" t="e">
        <f ca="1">+IF(AND(ISNUMBER(OFFSET('Sanitation Data'!$E$13,0,10*ROW('Sanitation Data'!E20))),'Data Summary'!CY26="Yes"),OFFSET('Sanitation Data'!$E$13,0,10*ROW('Sanitation Data'!E20)),NA())</f>
        <v>#N/A</v>
      </c>
      <c r="AK26" s="134" t="e">
        <f ca="1">+IF(AND(ISNUMBER(OFFSET('Sanitation Data'!$F$5,0,10*ROW('Sanitation Data'!F20))),'Data Summary'!CZ26="Yes"),100-OFFSET('Sanitation Data'!$F$5,0,10*ROW('Sanitation Data'!F20)),NA())</f>
        <v>#N/A</v>
      </c>
      <c r="AL26" s="134" t="e">
        <f ca="1">+IF(AND(ISNUMBER(OFFSET('Sanitation Data'!$F$7,0,10*ROW('Sanitation Data'!F20))),'Data Summary'!DA26="Yes"),OFFSET('Sanitation Data'!$F$7,0,10*ROW('Sanitation Data'!F20)),NA())</f>
        <v>#N/A</v>
      </c>
      <c r="AM26" s="134" t="e">
        <f ca="1">+IF(AND(ISNUMBER(OFFSET('Sanitation Data'!$F$11,0,10*ROW('Sanitation Data'!F20))),'Data Summary'!DB26="Yes"),OFFSET('Sanitation Data'!$F$11,0,10*ROW('Sanitation Data'!F20)),NA())</f>
        <v>#N/A</v>
      </c>
      <c r="AN26" s="134" t="e">
        <f ca="1">+IF(AND(ISNUMBER(OFFSET('Sanitation Data'!$F$12,0,10*ROW('Sanitation Data'!F20))),'Data Summary'!DC26="Yes"),OFFSET('Sanitation Data'!$F$12,0,10*ROW('Sanitation Data'!F20)),NA())</f>
        <v>#N/A</v>
      </c>
      <c r="AO26" s="134" t="e">
        <f ca="1">+IF(AND(ISNUMBER(OFFSET('Sanitation Data'!$F$13,0,10*ROW('Sanitation Data'!F20))),'Data Summary'!DD26="Yes"),OFFSET('Sanitation Data'!$F$13,0,10*ROW('Sanitation Data'!F20)),NA())</f>
        <v>#N/A</v>
      </c>
      <c r="AP26" s="134">
        <f ca="1">+IF(AND(ISNUMBER(OFFSET('Sanitation Data'!$G$5,0,10*ROW('Sanitation Data'!G20))),'Data Summary'!DE26="Yes"),100-OFFSET('Sanitation Data'!$G$5,0,10*ROW('Sanitation Data'!G20)),NA())</f>
        <v>88.077188146106138</v>
      </c>
      <c r="AQ26" s="134" t="e">
        <f ca="1">+IF(AND(ISNUMBER(OFFSET('Sanitation Data'!$G$7,0,10*ROW('Sanitation Data'!G20))),'Data Summary'!DF26="Yes"),OFFSET('Sanitation Data'!$G$7,0,10*ROW('Sanitation Data'!G20)),NA())</f>
        <v>#N/A</v>
      </c>
      <c r="AR26" s="134" t="e">
        <f ca="1">+IF(AND(ISNUMBER(OFFSET('Sanitation Data'!$G$11,0,10*ROW('Sanitation Data'!G20))),'Data Summary'!DG26="Yes"),OFFSET('Sanitation Data'!$G$11,0,10*ROW('Sanitation Data'!G20)),NA())</f>
        <v>#N/A</v>
      </c>
      <c r="AS26" s="134" t="e">
        <f ca="1">+IF(AND(ISNUMBER(OFFSET('Sanitation Data'!$G$12,0,10*ROW('Sanitation Data'!G20))),'Data Summary'!DH26="Yes"),OFFSET('Sanitation Data'!$G$12,0,10*ROW('Sanitation Data'!G20)),NA())</f>
        <v>#N/A</v>
      </c>
      <c r="AT26" s="134" t="e">
        <f ca="1">+IF(AND(ISNUMBER(OFFSET('Sanitation Data'!$G$13,0,10*ROW('Sanitation Data'!G20))),'Data Summary'!DI26="Yes"),OFFSET('Sanitation Data'!$G$13,0,10*ROW('Sanitation Data'!G20)),NA())</f>
        <v>#N/A</v>
      </c>
      <c r="AU26" s="134">
        <f ca="1">+IF(AND(ISNUMBER(OFFSET('Sanitation Data'!$H$5,0,10*ROW('Sanitation Data'!H20))),'Data Summary'!DJ26="Yes"),100-OFFSET('Sanitation Data'!$H$5,0,10*ROW('Sanitation Data'!H20)),NA())</f>
        <v>86.042402826855124</v>
      </c>
      <c r="AV26" s="134" t="e">
        <f ca="1">+IF(AND(ISNUMBER(OFFSET('Sanitation Data'!$H$7,0,10*ROW('Sanitation Data'!H20))),'Data Summary'!DK26="Yes"),OFFSET('Sanitation Data'!$H$7,0,10*ROW('Sanitation Data'!H20)),NA())</f>
        <v>#N/A</v>
      </c>
      <c r="AW26" s="134" t="e">
        <f ca="1">+IF(AND(ISNUMBER(OFFSET('Sanitation Data'!$H$11,0,10*ROW('Sanitation Data'!H20))),'Data Summary'!DL26="Yes"),OFFSET('Sanitation Data'!$H$11,0,10*ROW('Sanitation Data'!H20)),NA())</f>
        <v>#N/A</v>
      </c>
      <c r="AX26" s="134" t="e">
        <f ca="1">+IF(AND(ISNUMBER(OFFSET('Sanitation Data'!$H$12,0,10*ROW('Sanitation Data'!H20))),'Data Summary'!DM26="Yes"),OFFSET('Sanitation Data'!$H$12,0,10*ROW('Sanitation Data'!H20)),NA())</f>
        <v>#N/A</v>
      </c>
      <c r="AY26" s="134" t="e">
        <f ca="1">+IF(AND(ISNUMBER(OFFSET('Sanitation Data'!$H$13,0,10*ROW('Sanitation Data'!H20))),'Data Summary'!DN26="Yes"),OFFSET('Sanitation Data'!$H$13,0,10*ROW('Sanitation Data'!H20)),NA())</f>
        <v>#N/A</v>
      </c>
      <c r="AZ26" s="135" t="e">
        <f ca="1">+IF(AND(ISNUMBER(OFFSET('Hygiene Data'!$C$6,0,10*ROW('Hygiene Data'!C20))),'Data Summary'!DO26="Yes"),OFFSET('Hygiene Data'!$C$6,0,10*ROW('Hygiene Data'!C20)),NA())</f>
        <v>#N/A</v>
      </c>
      <c r="BA26" s="135" t="e">
        <f ca="1">+IF(AND(ISNUMBER(OFFSET('Hygiene Data'!$C$8,0,10*ROW('Hygiene Data'!C20))),'Data Summary'!DP26="Yes"),OFFSET('Hygiene Data'!$C$8,0,10*ROW('Hygiene Data'!C20)),NA())</f>
        <v>#N/A</v>
      </c>
      <c r="BB26" s="135" t="e">
        <f ca="1">+IF(AND(ISNUMBER(OFFSET('Hygiene Data'!$C$10,0,10*ROW('Hygiene Data'!C20))),'Data Summary'!DQ26="Yes"),OFFSET('Hygiene Data'!$C$10,0,10*ROW('Hygiene Data'!C20)),NA())</f>
        <v>#N/A</v>
      </c>
      <c r="BC26" s="135" t="e">
        <f ca="1">+IF(AND(ISNUMBER(OFFSET('Hygiene Data'!$D$6,0,10*ROW('Hygiene Data'!D20))),'Data Summary'!DR26="Yes"),OFFSET('Hygiene Data'!$D$6,0,10*ROW('Hygiene Data'!D20)),NA())</f>
        <v>#N/A</v>
      </c>
      <c r="BD26" s="135" t="e">
        <f ca="1">+IF(AND(ISNUMBER(OFFSET('Hygiene Data'!$D$8,0,10*ROW('Hygiene Data'!D20))),'Data Summary'!DS26="Yes"),OFFSET('Hygiene Data'!$D$8,0,10*ROW('Hygiene Data'!D20)),NA())</f>
        <v>#N/A</v>
      </c>
      <c r="BE26" s="135" t="e">
        <f ca="1">+IF(AND(ISNUMBER(OFFSET('Hygiene Data'!$D$10,0,10*ROW('Hygiene Data'!D20))),'Data Summary'!DT26="Yes"),OFFSET('Hygiene Data'!$D$10,0,10*ROW('Hygiene Data'!D20)),NA())</f>
        <v>#N/A</v>
      </c>
      <c r="BF26" s="135" t="e">
        <f ca="1">+IF(AND(ISNUMBER(OFFSET('Hygiene Data'!$E$6,0,10*ROW('Hygiene Data'!E20))),'Data Summary'!DU26="Yes"),OFFSET('Hygiene Data'!$E$6,0,10*ROW('Hygiene Data'!E20)),NA())</f>
        <v>#N/A</v>
      </c>
      <c r="BG26" s="135" t="e">
        <f ca="1">+IF(AND(ISNUMBER(OFFSET('Hygiene Data'!$E$8,0,10*ROW('Hygiene Data'!E20))),'Data Summary'!DV26="Yes"),OFFSET('Hygiene Data'!$E$8,0,10*ROW('Hygiene Data'!E20)),NA())</f>
        <v>#N/A</v>
      </c>
      <c r="BH26" s="135" t="e">
        <f ca="1">+IF(AND(ISNUMBER(OFFSET('Hygiene Data'!$E$10,0,10*ROW('Hygiene Data'!E20))),'Data Summary'!DW26="Yes"),OFFSET('Hygiene Data'!$E$10,0,10*ROW('Hygiene Data'!E20)),NA())</f>
        <v>#N/A</v>
      </c>
      <c r="BI26" s="135" t="e">
        <f ca="1">+IF(AND(ISNUMBER(OFFSET('Hygiene Data'!$F$6,0,10*ROW('Hygiene Data'!F20))),'Data Summary'!DX26="Yes"),OFFSET('Hygiene Data'!$F$6,0,10*ROW('Hygiene Data'!F20)),NA())</f>
        <v>#N/A</v>
      </c>
      <c r="BJ26" s="135" t="e">
        <f ca="1">+IF(AND(ISNUMBER(OFFSET('Hygiene Data'!$F$8,0,10*ROW('Hygiene Data'!F20))),'Data Summary'!DY26="Yes"),OFFSET('Hygiene Data'!$F$8,0,10*ROW('Hygiene Data'!F20)),NA())</f>
        <v>#N/A</v>
      </c>
      <c r="BK26" s="135" t="e">
        <f ca="1">+IF(AND(ISNUMBER(OFFSET('Hygiene Data'!$F$10,0,10*ROW('Hygiene Data'!F20))),'Data Summary'!DZ26="Yes"),OFFSET('Hygiene Data'!$F$10,0,10*ROW('Hygiene Data'!F20)),NA())</f>
        <v>#N/A</v>
      </c>
      <c r="BL26" s="135" t="e">
        <f ca="1">+IF(AND(ISNUMBER(OFFSET('Hygiene Data'!$G$6,0,10*ROW('Hygiene Data'!G20))),'Data Summary'!EA26="Yes"),OFFSET('Hygiene Data'!$G$6,0,10*ROW('Hygiene Data'!G20)),NA())</f>
        <v>#N/A</v>
      </c>
      <c r="BM26" s="135" t="e">
        <f ca="1">+IF(AND(ISNUMBER(OFFSET('Hygiene Data'!$G$8,0,10*ROW('Hygiene Data'!G20))),'Data Summary'!EB26="Yes"),OFFSET('Hygiene Data'!$G$8,0,10*ROW('Hygiene Data'!G20)),NA())</f>
        <v>#N/A</v>
      </c>
      <c r="BN26" s="135" t="e">
        <f ca="1">+IF(AND(ISNUMBER(OFFSET('Hygiene Data'!$G$10,0,10*ROW('Hygiene Data'!G20))),'Data Summary'!EC26="Yes"),OFFSET('Hygiene Data'!$G$10,0,10*ROW('Hygiene Data'!G20)),NA())</f>
        <v>#N/A</v>
      </c>
      <c r="BO26" s="135" t="e">
        <f ca="1">+IF(AND(ISNUMBER(OFFSET('Hygiene Data'!$H$6,0,10*ROW('Hygiene Data'!H20))),'Data Summary'!ED26="Yes"),OFFSET('Hygiene Data'!$H$6,0,10*ROW('Hygiene Data'!H20)),NA())</f>
        <v>#N/A</v>
      </c>
      <c r="BP26" s="135" t="e">
        <f ca="1">+IF(AND(ISNUMBER(OFFSET('Hygiene Data'!$H$8,0,10*ROW('Hygiene Data'!H20))),'Data Summary'!EE26="Yes"),OFFSET('Hygiene Data'!$H$8,0,10*ROW('Hygiene Data'!H20)),NA())</f>
        <v>#N/A</v>
      </c>
      <c r="BQ26" s="135" t="e">
        <f ca="1">+IF(AND(ISNUMBER(OFFSET('Hygiene Data'!$H$10,0,10*ROW('Hygiene Data'!H20))),'Data Summary'!EF26="Yes"),OFFSET('Hygiene Data'!$H$10,0,10*ROW('Hygiene Data'!H20)),NA())</f>
        <v>#N/A</v>
      </c>
    </row>
    <row r="27" spans="1:69" x14ac:dyDescent="0.2">
      <c r="A27" s="50" t="str">
        <f ca="1">+IF(OFFSET('Water Data'!$B$1,0,10*ROW('Water Data'!B21))="",NA(),OFFSET('Water Data'!$B$1,0,10*ROW('Water Data'!B21)))</f>
        <v>EMIS16</v>
      </c>
      <c r="B27" s="50" t="str">
        <f ca="1">+IF(OFFSET('Water Data'!$A$3,0,10*ROW('Water Data'!A21))="",NA(),OFFSET('Water Data'!$A$3,0,10*ROW('Water Data'!A21)))</f>
        <v>EMIS</v>
      </c>
      <c r="C27" s="50">
        <f ca="1">+IF(OFFSET('Water Data'!$C$3,0,10*ROW('Water Data'!C21))="",NA(),OFFSET('Water Data'!$C$3,0,10*ROW('Water Data'!C21)))</f>
        <v>2016</v>
      </c>
      <c r="D27" s="133">
        <f ca="1">+IF(AND(ISNUMBER(OFFSET('Water Data'!$C$5,0,10*ROW('Water Data'!C21))),'Data Summary'!BS27="Yes"),100-OFFSET('Water Data'!$C$5,0,10*ROW('Water Data'!C21)),NA())</f>
        <v>33.531175867238247</v>
      </c>
      <c r="E27" s="133">
        <f ca="1">+IF(AND(ISNUMBER(OFFSET('Water Data'!$C$7,0,10*ROW('Water Data'!C21))),'Data Summary'!BT27="Yes"),OFFSET('Water Data'!$C$7,0,10*ROW('Water Data'!C21)),NA())</f>
        <v>19.701906740656973</v>
      </c>
      <c r="F27" s="133" t="e">
        <f ca="1">+IF(AND(ISNUMBER(OFFSET('Water Data'!$C$10,0,10*ROW('Water Data'!C21))),'Data Summary'!BU27="Yes"),OFFSET('Water Data'!$C$10,0,10*ROW('Water Data'!C21)),NA())</f>
        <v>#N/A</v>
      </c>
      <c r="G27" s="133" t="e">
        <f ca="1">+IF(AND(ISNUMBER(OFFSET('Water Data'!$D$5,0,10*ROW('Water Data'!D21))),'Data Summary'!BV27="Yes"),100-OFFSET('Water Data'!$D$5,0,10*ROW('Water Data'!D21)),NA())</f>
        <v>#N/A</v>
      </c>
      <c r="H27" s="133" t="e">
        <f ca="1">+IF(AND(ISNUMBER(OFFSET('Water Data'!$D$7,0,10*ROW('Water Data'!D21))),'Data Summary'!BW27="Yes"),OFFSET('Water Data'!$D$7,0,10*ROW('Water Data'!D21)),NA())</f>
        <v>#N/A</v>
      </c>
      <c r="I27" s="133" t="e">
        <f ca="1">+IF(AND(ISNUMBER(OFFSET('Water Data'!$D$10,0,10*ROW('Water Data'!D21))),'Data Summary'!BX27="Yes"),OFFSET('Water Data'!$D$10,0,10*ROW('Water Data'!D21)),NA())</f>
        <v>#N/A</v>
      </c>
      <c r="J27" s="133" t="e">
        <f ca="1">+IF(AND(ISNUMBER(OFFSET('Water Data'!$E$5,0,10*ROW('Water Data'!E21))),'Data Summary'!BY27="Yes"),100-OFFSET('Water Data'!$E$5,0,10*ROW('Water Data'!E21)),NA())</f>
        <v>#N/A</v>
      </c>
      <c r="K27" s="133" t="e">
        <f ca="1">+IF(AND(ISNUMBER(OFFSET('Water Data'!$E$7,0,10*ROW('Water Data'!E21))),'Data Summary'!BZ27="Yes"),OFFSET('Water Data'!$E$7,0,10*ROW('Water Data'!E21)),NA())</f>
        <v>#N/A</v>
      </c>
      <c r="L27" s="133" t="e">
        <f ca="1">+IF(AND(ISNUMBER(OFFSET('Water Data'!$E$10,0,10*ROW('Water Data'!E21))),'Data Summary'!CA27="Yes"),OFFSET('Water Data'!$E$10,0,10*ROW('Water Data'!E21)),NA())</f>
        <v>#N/A</v>
      </c>
      <c r="M27" s="133" t="e">
        <f ca="1">+IF(AND(ISNUMBER(OFFSET('Water Data'!$F$5,0,10*ROW('Water Data'!F21))),'Data Summary'!CB27="Yes"),100-OFFSET('Water Data'!$F$5,0,10*ROW('Water Data'!F21)),NA())</f>
        <v>#N/A</v>
      </c>
      <c r="N27" s="133" t="e">
        <f ca="1">+IF(AND(ISNUMBER(OFFSET('Water Data'!$F$7,0,10*ROW('Water Data'!F21))),'Data Summary'!CC27="Yes"),OFFSET('Water Data'!$F$7,0,10*ROW('Water Data'!F21)),NA())</f>
        <v>#N/A</v>
      </c>
      <c r="O27" s="133" t="e">
        <f ca="1">+IF(AND(ISNUMBER(OFFSET('Water Data'!$F$10,0,10*ROW('Water Data'!F21))),'Data Summary'!CD27="Yes"),OFFSET('Water Data'!$F$10,0,10*ROW('Water Data'!F21)),NA())</f>
        <v>#N/A</v>
      </c>
      <c r="P27" s="133">
        <f ca="1">+IF(AND(ISNUMBER(OFFSET('Water Data'!$G$5,0,10*ROW('Water Data'!G21))),'Data Summary'!CE27="Yes"),100-OFFSET('Water Data'!$G$5,0,10*ROW('Water Data'!G21)),NA())</f>
        <v>30.900000000000006</v>
      </c>
      <c r="Q27" s="133">
        <f ca="1">+IF(AND(ISNUMBER(OFFSET('Water Data'!$G$7,0,10*ROW('Water Data'!G21))),'Data Summary'!CF27="Yes"),OFFSET('Water Data'!$G$7,0,10*ROW('Water Data'!G21)),NA())</f>
        <v>16</v>
      </c>
      <c r="R27" s="133" t="e">
        <f ca="1">+IF(AND(ISNUMBER(OFFSET('Water Data'!$G$10,0,10*ROW('Water Data'!G21))),'Data Summary'!CG27="Yes"),OFFSET('Water Data'!$G$10,0,10*ROW('Water Data'!G21)),NA())</f>
        <v>#N/A</v>
      </c>
      <c r="S27" s="133">
        <f ca="1">+IF(AND(ISNUMBER(OFFSET('Water Data'!$H$5,0,10*ROW('Water Data'!H21))),'Data Summary'!CH27="Yes"),100-OFFSET('Water Data'!$H$5,0,10*ROW('Water Data'!H21)),NA())</f>
        <v>62.6</v>
      </c>
      <c r="T27" s="133">
        <f ca="1">+IF(AND(ISNUMBER(OFFSET('Water Data'!$H$7,0,10*ROW('Water Data'!H21))),'Data Summary'!CI27="Yes"),OFFSET('Water Data'!$H$7,0,10*ROW('Water Data'!H21)),NA())</f>
        <v>60.6</v>
      </c>
      <c r="U27" s="133" t="e">
        <f ca="1">+IF(AND(ISNUMBER(OFFSET('Water Data'!$H$10,0,10*ROW('Water Data'!H21))),'Data Summary'!CJ27="Yes"),OFFSET('Water Data'!$H$10,0,10*ROW('Water Data'!H21)),NA())</f>
        <v>#N/A</v>
      </c>
      <c r="V27" s="134">
        <f ca="1">+IF(AND(ISNUMBER(OFFSET('Sanitation Data'!$C$5,0,10*ROW('Sanitation Data'!C21))),'Data Summary'!CK27="Yes"),100-OFFSET('Sanitation Data'!$C$5,0,10*ROW('Sanitation Data'!C21)),NA())</f>
        <v>85.84110406859007</v>
      </c>
      <c r="W27" s="134">
        <f ca="1">+IF(AND(ISNUMBER(OFFSET('Sanitation Data'!$C$7,0,10*ROW('Sanitation Data'!C21))),'Data Summary'!CL27="Yes"),OFFSET('Sanitation Data'!$C$7,0,10*ROW('Sanitation Data'!C21)),NA())</f>
        <v>62.872120821607979</v>
      </c>
      <c r="X27" s="134" t="e">
        <f ca="1">+IF(AND(ISNUMBER(OFFSET('Sanitation Data'!$C$11,0,10*ROW('Sanitation Data'!C21))),'Data Summary'!CM27="Yes"),OFFSET('Sanitation Data'!$C$11,0,10*ROW('Sanitation Data'!C21)),NA())</f>
        <v>#N/A</v>
      </c>
      <c r="Y27" s="134" t="e">
        <f ca="1">+IF(AND(ISNUMBER(OFFSET('Sanitation Data'!$C$12,0,10*ROW('Sanitation Data'!C21))),'Data Summary'!CN27="Yes"),OFFSET('Sanitation Data'!$C$12,0,10*ROW('Sanitation Data'!C21)),NA())</f>
        <v>#N/A</v>
      </c>
      <c r="Z27" s="134" t="e">
        <f ca="1">+IF(AND(ISNUMBER(OFFSET('Sanitation Data'!$C$13,0,10*ROW('Sanitation Data'!C21))),'Data Summary'!CO27="Yes"),OFFSET('Sanitation Data'!$C$13,0,10*ROW('Sanitation Data'!C21)),NA())</f>
        <v>#N/A</v>
      </c>
      <c r="AA27" s="134" t="e">
        <f ca="1">+IF(AND(ISNUMBER(OFFSET('Sanitation Data'!$D$5,0,10*ROW('Sanitation Data'!D21))),'Data Summary'!CP27="Yes"),100-OFFSET('Sanitation Data'!$D$5,0,10*ROW('Sanitation Data'!D21)),NA())</f>
        <v>#N/A</v>
      </c>
      <c r="AB27" s="134" t="e">
        <f ca="1">+IF(AND(ISNUMBER(OFFSET('Sanitation Data'!$D$7,0,10*ROW('Sanitation Data'!D21))),'Data Summary'!CQ27="Yes"),OFFSET('Sanitation Data'!$D$7,0,10*ROW('Sanitation Data'!D21)),NA())</f>
        <v>#N/A</v>
      </c>
      <c r="AC27" s="134" t="e">
        <f ca="1">+IF(AND(ISNUMBER(OFFSET('Sanitation Data'!$D$11,0,10*ROW('Sanitation Data'!D21))),'Data Summary'!CR27="Yes"),OFFSET('Sanitation Data'!$D$11,0,10*ROW('Sanitation Data'!D21)),NA())</f>
        <v>#N/A</v>
      </c>
      <c r="AD27" s="134" t="e">
        <f ca="1">+IF(AND(ISNUMBER(OFFSET('Sanitation Data'!$D$12,0,10*ROW('Sanitation Data'!D21))),'Data Summary'!CS27="Yes"),OFFSET('Sanitation Data'!$D$12,0,10*ROW('Sanitation Data'!D21)),NA())</f>
        <v>#N/A</v>
      </c>
      <c r="AE27" s="134" t="e">
        <f ca="1">+IF(AND(ISNUMBER(OFFSET('Sanitation Data'!$D$13,0,10*ROW('Sanitation Data'!D21))),'Data Summary'!CT27="Yes"),OFFSET('Sanitation Data'!$D$13,0,10*ROW('Sanitation Data'!D21)),NA())</f>
        <v>#N/A</v>
      </c>
      <c r="AF27" s="134" t="e">
        <f ca="1">+IF(AND(ISNUMBER(OFFSET('Sanitation Data'!$E$5,0,10*ROW('Sanitation Data'!E21))),'Data Summary'!CU27="Yes"),100-OFFSET('Sanitation Data'!$E$5,0,10*ROW('Sanitation Data'!E21)),NA())</f>
        <v>#N/A</v>
      </c>
      <c r="AG27" s="134" t="e">
        <f ca="1">+IF(AND(ISNUMBER(OFFSET('Sanitation Data'!$E$7,0,10*ROW('Sanitation Data'!E21))),'Data Summary'!CV27="Yes"),OFFSET('Sanitation Data'!$E$7,0,10*ROW('Sanitation Data'!E21)),NA())</f>
        <v>#N/A</v>
      </c>
      <c r="AH27" s="134" t="e">
        <f ca="1">+IF(AND(ISNUMBER(OFFSET('Sanitation Data'!$E$11,0,10*ROW('Sanitation Data'!E21))),'Data Summary'!CW27="Yes"),OFFSET('Sanitation Data'!$E$11,0,10*ROW('Sanitation Data'!E21)),NA())</f>
        <v>#N/A</v>
      </c>
      <c r="AI27" s="134" t="e">
        <f ca="1">+IF(AND(ISNUMBER(OFFSET('Sanitation Data'!$E$12,0,10*ROW('Sanitation Data'!E21))),'Data Summary'!CX27="Yes"),OFFSET('Sanitation Data'!$E$12,0,10*ROW('Sanitation Data'!E21)),NA())</f>
        <v>#N/A</v>
      </c>
      <c r="AJ27" s="134" t="e">
        <f ca="1">+IF(AND(ISNUMBER(OFFSET('Sanitation Data'!$E$13,0,10*ROW('Sanitation Data'!E21))),'Data Summary'!CY27="Yes"),OFFSET('Sanitation Data'!$E$13,0,10*ROW('Sanitation Data'!E21)),NA())</f>
        <v>#N/A</v>
      </c>
      <c r="AK27" s="134" t="e">
        <f ca="1">+IF(AND(ISNUMBER(OFFSET('Sanitation Data'!$F$5,0,10*ROW('Sanitation Data'!F21))),'Data Summary'!CZ27="Yes"),100-OFFSET('Sanitation Data'!$F$5,0,10*ROW('Sanitation Data'!F21)),NA())</f>
        <v>#N/A</v>
      </c>
      <c r="AL27" s="134" t="e">
        <f ca="1">+IF(AND(ISNUMBER(OFFSET('Sanitation Data'!$F$7,0,10*ROW('Sanitation Data'!F21))),'Data Summary'!DA27="Yes"),OFFSET('Sanitation Data'!$F$7,0,10*ROW('Sanitation Data'!F21)),NA())</f>
        <v>#N/A</v>
      </c>
      <c r="AM27" s="134" t="e">
        <f ca="1">+IF(AND(ISNUMBER(OFFSET('Sanitation Data'!$F$11,0,10*ROW('Sanitation Data'!F21))),'Data Summary'!DB27="Yes"),OFFSET('Sanitation Data'!$F$11,0,10*ROW('Sanitation Data'!F21)),NA())</f>
        <v>#N/A</v>
      </c>
      <c r="AN27" s="134" t="e">
        <f ca="1">+IF(AND(ISNUMBER(OFFSET('Sanitation Data'!$F$12,0,10*ROW('Sanitation Data'!F21))),'Data Summary'!DC27="Yes"),OFFSET('Sanitation Data'!$F$12,0,10*ROW('Sanitation Data'!F21)),NA())</f>
        <v>#N/A</v>
      </c>
      <c r="AO27" s="134" t="e">
        <f ca="1">+IF(AND(ISNUMBER(OFFSET('Sanitation Data'!$F$13,0,10*ROW('Sanitation Data'!F21))),'Data Summary'!DD27="Yes"),OFFSET('Sanitation Data'!$F$13,0,10*ROW('Sanitation Data'!F21)),NA())</f>
        <v>#N/A</v>
      </c>
      <c r="AP27" s="134">
        <f ca="1">+IF(AND(ISNUMBER(OFFSET('Sanitation Data'!$G$5,0,10*ROW('Sanitation Data'!G21))),'Data Summary'!DE27="Yes"),100-OFFSET('Sanitation Data'!$G$5,0,10*ROW('Sanitation Data'!G21)),NA())</f>
        <v>85.7</v>
      </c>
      <c r="AQ27" s="134">
        <f ca="1">+IF(AND(ISNUMBER(OFFSET('Sanitation Data'!$G$7,0,10*ROW('Sanitation Data'!G21))),'Data Summary'!DF27="Yes"),OFFSET('Sanitation Data'!$G$7,0,10*ROW('Sanitation Data'!G21)),NA())</f>
        <v>62.150000000000006</v>
      </c>
      <c r="AR27" s="134" t="e">
        <f ca="1">+IF(AND(ISNUMBER(OFFSET('Sanitation Data'!$G$11,0,10*ROW('Sanitation Data'!G21))),'Data Summary'!DG27="Yes"),OFFSET('Sanitation Data'!$G$11,0,10*ROW('Sanitation Data'!G21)),NA())</f>
        <v>#N/A</v>
      </c>
      <c r="AS27" s="134" t="e">
        <f ca="1">+IF(AND(ISNUMBER(OFFSET('Sanitation Data'!$G$12,0,10*ROW('Sanitation Data'!G21))),'Data Summary'!DH27="Yes"),OFFSET('Sanitation Data'!$G$12,0,10*ROW('Sanitation Data'!G21)),NA())</f>
        <v>#N/A</v>
      </c>
      <c r="AT27" s="134" t="e">
        <f ca="1">+IF(AND(ISNUMBER(OFFSET('Sanitation Data'!$G$13,0,10*ROW('Sanitation Data'!G21))),'Data Summary'!DI27="Yes"),OFFSET('Sanitation Data'!$G$13,0,10*ROW('Sanitation Data'!G21)),NA())</f>
        <v>#N/A</v>
      </c>
      <c r="AU27" s="134">
        <f ca="1">+IF(AND(ISNUMBER(OFFSET('Sanitation Data'!$H$5,0,10*ROW('Sanitation Data'!H21))),'Data Summary'!DJ27="Yes"),100-OFFSET('Sanitation Data'!$H$5,0,10*ROW('Sanitation Data'!H21)),NA())</f>
        <v>87.4</v>
      </c>
      <c r="AV27" s="134">
        <f ca="1">+IF(AND(ISNUMBER(OFFSET('Sanitation Data'!$H$7,0,10*ROW('Sanitation Data'!H21))),'Data Summary'!DK27="Yes"),OFFSET('Sanitation Data'!$H$7,0,10*ROW('Sanitation Data'!H21)),NA())</f>
        <v>70.849999999999994</v>
      </c>
      <c r="AW27" s="134" t="e">
        <f ca="1">+IF(AND(ISNUMBER(OFFSET('Sanitation Data'!$H$11,0,10*ROW('Sanitation Data'!H21))),'Data Summary'!DL27="Yes"),OFFSET('Sanitation Data'!$H$11,0,10*ROW('Sanitation Data'!H21)),NA())</f>
        <v>#N/A</v>
      </c>
      <c r="AX27" s="134" t="e">
        <f ca="1">+IF(AND(ISNUMBER(OFFSET('Sanitation Data'!$H$12,0,10*ROW('Sanitation Data'!H21))),'Data Summary'!DM27="Yes"),OFFSET('Sanitation Data'!$H$12,0,10*ROW('Sanitation Data'!H21)),NA())</f>
        <v>#N/A</v>
      </c>
      <c r="AY27" s="134" t="e">
        <f ca="1">+IF(AND(ISNUMBER(OFFSET('Sanitation Data'!$H$13,0,10*ROW('Sanitation Data'!H21))),'Data Summary'!DN27="Yes"),OFFSET('Sanitation Data'!$H$13,0,10*ROW('Sanitation Data'!H21)),NA())</f>
        <v>#N/A</v>
      </c>
      <c r="AZ27" s="135">
        <f ca="1">+IF(AND(ISNUMBER(OFFSET('Hygiene Data'!$C$6,0,10*ROW('Hygiene Data'!C21))),'Data Summary'!DO27="Yes"),OFFSET('Hygiene Data'!$C$6,0,10*ROW('Hygiene Data'!C21)),NA())</f>
        <v>23.075059832206822</v>
      </c>
      <c r="BA27" s="135" t="e">
        <f ca="1">+IF(AND(ISNUMBER(OFFSET('Hygiene Data'!$C$8,0,10*ROW('Hygiene Data'!C21))),'Data Summary'!DP27="Yes"),OFFSET('Hygiene Data'!$C$8,0,10*ROW('Hygiene Data'!C21)),NA())</f>
        <v>#N/A</v>
      </c>
      <c r="BB27" s="135">
        <f ca="1">+IF(AND(ISNUMBER(OFFSET('Hygiene Data'!$C$10,0,10*ROW('Hygiene Data'!C21))),'Data Summary'!DQ27="Yes"),OFFSET('Hygiene Data'!$C$10,0,10*ROW('Hygiene Data'!C21)),NA())</f>
        <v>5.5328038292612378</v>
      </c>
      <c r="BC27" s="135" t="e">
        <f ca="1">+IF(AND(ISNUMBER(OFFSET('Hygiene Data'!$D$6,0,10*ROW('Hygiene Data'!D21))),'Data Summary'!DR27="Yes"),OFFSET('Hygiene Data'!$D$6,0,10*ROW('Hygiene Data'!D21)),NA())</f>
        <v>#N/A</v>
      </c>
      <c r="BD27" s="135" t="e">
        <f ca="1">+IF(AND(ISNUMBER(OFFSET('Hygiene Data'!$D$8,0,10*ROW('Hygiene Data'!D21))),'Data Summary'!DS27="Yes"),OFFSET('Hygiene Data'!$D$8,0,10*ROW('Hygiene Data'!D21)),NA())</f>
        <v>#N/A</v>
      </c>
      <c r="BE27" s="135" t="e">
        <f ca="1">+IF(AND(ISNUMBER(OFFSET('Hygiene Data'!$D$10,0,10*ROW('Hygiene Data'!D21))),'Data Summary'!DT27="Yes"),OFFSET('Hygiene Data'!$D$10,0,10*ROW('Hygiene Data'!D21)),NA())</f>
        <v>#N/A</v>
      </c>
      <c r="BF27" s="135" t="e">
        <f ca="1">+IF(AND(ISNUMBER(OFFSET('Hygiene Data'!$E$6,0,10*ROW('Hygiene Data'!E21))),'Data Summary'!DU27="Yes"),OFFSET('Hygiene Data'!$E$6,0,10*ROW('Hygiene Data'!E21)),NA())</f>
        <v>#N/A</v>
      </c>
      <c r="BG27" s="135" t="e">
        <f ca="1">+IF(AND(ISNUMBER(OFFSET('Hygiene Data'!$E$8,0,10*ROW('Hygiene Data'!E21))),'Data Summary'!DV27="Yes"),OFFSET('Hygiene Data'!$E$8,0,10*ROW('Hygiene Data'!E21)),NA())</f>
        <v>#N/A</v>
      </c>
      <c r="BH27" s="135" t="e">
        <f ca="1">+IF(AND(ISNUMBER(OFFSET('Hygiene Data'!$E$10,0,10*ROW('Hygiene Data'!E21))),'Data Summary'!DW27="Yes"),OFFSET('Hygiene Data'!$E$10,0,10*ROW('Hygiene Data'!E21)),NA())</f>
        <v>#N/A</v>
      </c>
      <c r="BI27" s="135" t="e">
        <f ca="1">+IF(AND(ISNUMBER(OFFSET('Hygiene Data'!$F$6,0,10*ROW('Hygiene Data'!F21))),'Data Summary'!DX27="Yes"),OFFSET('Hygiene Data'!$F$6,0,10*ROW('Hygiene Data'!F21)),NA())</f>
        <v>#N/A</v>
      </c>
      <c r="BJ27" s="135" t="e">
        <f ca="1">+IF(AND(ISNUMBER(OFFSET('Hygiene Data'!$F$8,0,10*ROW('Hygiene Data'!F21))),'Data Summary'!DY27="Yes"),OFFSET('Hygiene Data'!$F$8,0,10*ROW('Hygiene Data'!F21)),NA())</f>
        <v>#N/A</v>
      </c>
      <c r="BK27" s="135" t="e">
        <f ca="1">+IF(AND(ISNUMBER(OFFSET('Hygiene Data'!$F$10,0,10*ROW('Hygiene Data'!F21))),'Data Summary'!DZ27="Yes"),OFFSET('Hygiene Data'!$F$10,0,10*ROW('Hygiene Data'!F21)),NA())</f>
        <v>#N/A</v>
      </c>
      <c r="BL27" s="135">
        <f ca="1">+IF(AND(ISNUMBER(OFFSET('Hygiene Data'!$G$6,0,10*ROW('Hygiene Data'!G21))),'Data Summary'!EA27="Yes"),OFFSET('Hygiene Data'!$G$6,0,10*ROW('Hygiene Data'!G21)),NA())</f>
        <v>21</v>
      </c>
      <c r="BM27" s="135" t="e">
        <f ca="1">+IF(AND(ISNUMBER(OFFSET('Hygiene Data'!$G$8,0,10*ROW('Hygiene Data'!G21))),'Data Summary'!EB27="Yes"),OFFSET('Hygiene Data'!$G$8,0,10*ROW('Hygiene Data'!G21)),NA())</f>
        <v>#N/A</v>
      </c>
      <c r="BN27" s="135">
        <f ca="1">+IF(AND(ISNUMBER(OFFSET('Hygiene Data'!$G$10,0,10*ROW('Hygiene Data'!G21))),'Data Summary'!EC27="Yes"),OFFSET('Hygiene Data'!$G$10,0,10*ROW('Hygiene Data'!G21)),NA())</f>
        <v>5.4</v>
      </c>
      <c r="BO27" s="135">
        <f ca="1">+IF(AND(ISNUMBER(OFFSET('Hygiene Data'!$H$6,0,10*ROW('Hygiene Data'!H21))),'Data Summary'!ED27="Yes"),OFFSET('Hygiene Data'!$H$6,0,10*ROW('Hygiene Data'!H21)),NA())</f>
        <v>46</v>
      </c>
      <c r="BP27" s="135" t="e">
        <f ca="1">+IF(AND(ISNUMBER(OFFSET('Hygiene Data'!$H$8,0,10*ROW('Hygiene Data'!H21))),'Data Summary'!EE27="Yes"),OFFSET('Hygiene Data'!$H$8,0,10*ROW('Hygiene Data'!H21)),NA())</f>
        <v>#N/A</v>
      </c>
      <c r="BQ27" s="135">
        <f ca="1">+IF(AND(ISNUMBER(OFFSET('Hygiene Data'!$H$10,0,10*ROW('Hygiene Data'!H21))),'Data Summary'!EF27="Yes"),OFFSET('Hygiene Data'!$H$10,0,10*ROW('Hygiene Data'!H21)),NA())</f>
        <v>7</v>
      </c>
    </row>
    <row r="28" spans="1:69" x14ac:dyDescent="0.2">
      <c r="A28" s="50" t="str">
        <f ca="1">+IF(OFFSET('Water Data'!$B$1,0,10*ROW('Water Data'!B22))="",NA(),OFFSET('Water Data'!$B$1,0,10*ROW('Water Data'!B22)))</f>
        <v>YL17</v>
      </c>
      <c r="B28" s="50" t="str">
        <f ca="1">+IF(OFFSET('Water Data'!$A$3,0,10*ROW('Water Data'!A22))="",NA(),OFFSET('Water Data'!$A$3,0,10*ROW('Water Data'!A22)))</f>
        <v>Survey</v>
      </c>
      <c r="C28" s="50">
        <f ca="1">+IF(OFFSET('Water Data'!$C$3,0,10*ROW('Water Data'!C22))="",NA(),OFFSET('Water Data'!$C$3,0,10*ROW('Water Data'!C22)))</f>
        <v>2017</v>
      </c>
      <c r="D28" s="133" t="e">
        <f ca="1">+IF(AND(ISNUMBER(OFFSET('Water Data'!$C$5,0,10*ROW('Water Data'!C22))),'Data Summary'!BS28="Yes"),100-OFFSET('Water Data'!$C$5,0,10*ROW('Water Data'!C22)),NA())</f>
        <v>#N/A</v>
      </c>
      <c r="E28" s="133" t="e">
        <f ca="1">+IF(AND(ISNUMBER(OFFSET('Water Data'!$C$7,0,10*ROW('Water Data'!C22))),'Data Summary'!BT28="Yes"),OFFSET('Water Data'!$C$7,0,10*ROW('Water Data'!C22)),NA())</f>
        <v>#N/A</v>
      </c>
      <c r="F28" s="133" t="e">
        <f ca="1">+IF(AND(ISNUMBER(OFFSET('Water Data'!$C$10,0,10*ROW('Water Data'!C22))),'Data Summary'!BU28="Yes"),OFFSET('Water Data'!$C$10,0,10*ROW('Water Data'!C22)),NA())</f>
        <v>#N/A</v>
      </c>
      <c r="G28" s="133" t="e">
        <f ca="1">+IF(AND(ISNUMBER(OFFSET('Water Data'!$D$5,0,10*ROW('Water Data'!D22))),'Data Summary'!BV28="Yes"),100-OFFSET('Water Data'!$D$5,0,10*ROW('Water Data'!D22)),NA())</f>
        <v>#N/A</v>
      </c>
      <c r="H28" s="133" t="e">
        <f ca="1">+IF(AND(ISNUMBER(OFFSET('Water Data'!$D$7,0,10*ROW('Water Data'!D22))),'Data Summary'!BW28="Yes"),OFFSET('Water Data'!$D$7,0,10*ROW('Water Data'!D22)),NA())</f>
        <v>#N/A</v>
      </c>
      <c r="I28" s="133" t="e">
        <f ca="1">+IF(AND(ISNUMBER(OFFSET('Water Data'!$D$10,0,10*ROW('Water Data'!D22))),'Data Summary'!BX28="Yes"),OFFSET('Water Data'!$D$10,0,10*ROW('Water Data'!D22)),NA())</f>
        <v>#N/A</v>
      </c>
      <c r="J28" s="133" t="e">
        <f ca="1">+IF(AND(ISNUMBER(OFFSET('Water Data'!$E$5,0,10*ROW('Water Data'!E22))),'Data Summary'!BY28="Yes"),100-OFFSET('Water Data'!$E$5,0,10*ROW('Water Data'!E22)),NA())</f>
        <v>#N/A</v>
      </c>
      <c r="K28" s="133" t="e">
        <f ca="1">+IF(AND(ISNUMBER(OFFSET('Water Data'!$E$7,0,10*ROW('Water Data'!E22))),'Data Summary'!BZ28="Yes"),OFFSET('Water Data'!$E$7,0,10*ROW('Water Data'!E22)),NA())</f>
        <v>#N/A</v>
      </c>
      <c r="L28" s="133" t="e">
        <f ca="1">+IF(AND(ISNUMBER(OFFSET('Water Data'!$E$10,0,10*ROW('Water Data'!E22))),'Data Summary'!CA28="Yes"),OFFSET('Water Data'!$E$10,0,10*ROW('Water Data'!E22)),NA())</f>
        <v>#N/A</v>
      </c>
      <c r="M28" s="133" t="e">
        <f ca="1">+IF(AND(ISNUMBER(OFFSET('Water Data'!$F$5,0,10*ROW('Water Data'!F22))),'Data Summary'!CB28="Yes"),100-OFFSET('Water Data'!$F$5,0,10*ROW('Water Data'!F22)),NA())</f>
        <v>#N/A</v>
      </c>
      <c r="N28" s="133" t="e">
        <f ca="1">+IF(AND(ISNUMBER(OFFSET('Water Data'!$F$7,0,10*ROW('Water Data'!F22))),'Data Summary'!CC28="Yes"),OFFSET('Water Data'!$F$7,0,10*ROW('Water Data'!F22)),NA())</f>
        <v>#N/A</v>
      </c>
      <c r="O28" s="133" t="e">
        <f ca="1">+IF(AND(ISNUMBER(OFFSET('Water Data'!$F$10,0,10*ROW('Water Data'!F22))),'Data Summary'!CD28="Yes"),OFFSET('Water Data'!$F$10,0,10*ROW('Water Data'!F22)),NA())</f>
        <v>#N/A</v>
      </c>
      <c r="P28" s="133" t="e">
        <f ca="1">+IF(AND(ISNUMBER(OFFSET('Water Data'!$G$5,0,10*ROW('Water Data'!G22))),'Data Summary'!CE28="Yes"),100-OFFSET('Water Data'!$G$5,0,10*ROW('Water Data'!G22)),NA())</f>
        <v>#N/A</v>
      </c>
      <c r="Q28" s="133" t="e">
        <f ca="1">+IF(AND(ISNUMBER(OFFSET('Water Data'!$G$7,0,10*ROW('Water Data'!G22))),'Data Summary'!CF28="Yes"),OFFSET('Water Data'!$G$7,0,10*ROW('Water Data'!G22)),NA())</f>
        <v>#N/A</v>
      </c>
      <c r="R28" s="133" t="e">
        <f ca="1">+IF(AND(ISNUMBER(OFFSET('Water Data'!$G$10,0,10*ROW('Water Data'!G22))),'Data Summary'!CG28="Yes"),OFFSET('Water Data'!$G$10,0,10*ROW('Water Data'!G22)),NA())</f>
        <v>#N/A</v>
      </c>
      <c r="S28" s="133" t="e">
        <f ca="1">+IF(AND(ISNUMBER(OFFSET('Water Data'!$H$5,0,10*ROW('Water Data'!H22))),'Data Summary'!CH28="Yes"),100-OFFSET('Water Data'!$H$5,0,10*ROW('Water Data'!H22)),NA())</f>
        <v>#N/A</v>
      </c>
      <c r="T28" s="133" t="e">
        <f ca="1">+IF(AND(ISNUMBER(OFFSET('Water Data'!$H$7,0,10*ROW('Water Data'!H22))),'Data Summary'!CI28="Yes"),OFFSET('Water Data'!$H$7,0,10*ROW('Water Data'!H22)),NA())</f>
        <v>#N/A</v>
      </c>
      <c r="U28" s="133" t="e">
        <f ca="1">+IF(AND(ISNUMBER(OFFSET('Water Data'!$H$10,0,10*ROW('Water Data'!H22))),'Data Summary'!CJ28="Yes"),OFFSET('Water Data'!$H$10,0,10*ROW('Water Data'!H22)),NA())</f>
        <v>#N/A</v>
      </c>
      <c r="V28" s="134" t="e">
        <f ca="1">+IF(AND(ISNUMBER(OFFSET('Sanitation Data'!$C$5,0,10*ROW('Sanitation Data'!C22))),'Data Summary'!CK28="Yes"),100-OFFSET('Sanitation Data'!$C$5,0,10*ROW('Sanitation Data'!C22)),NA())</f>
        <v>#N/A</v>
      </c>
      <c r="W28" s="134" t="e">
        <f ca="1">+IF(AND(ISNUMBER(OFFSET('Sanitation Data'!$C$7,0,10*ROW('Sanitation Data'!C22))),'Data Summary'!CL28="Yes"),OFFSET('Sanitation Data'!$C$7,0,10*ROW('Sanitation Data'!C22)),NA())</f>
        <v>#N/A</v>
      </c>
      <c r="X28" s="134" t="e">
        <f ca="1">+IF(AND(ISNUMBER(OFFSET('Sanitation Data'!$C$11,0,10*ROW('Sanitation Data'!C22))),'Data Summary'!CM28="Yes"),OFFSET('Sanitation Data'!$C$11,0,10*ROW('Sanitation Data'!C22)),NA())</f>
        <v>#N/A</v>
      </c>
      <c r="Y28" s="134" t="e">
        <f ca="1">+IF(AND(ISNUMBER(OFFSET('Sanitation Data'!$C$12,0,10*ROW('Sanitation Data'!C22))),'Data Summary'!CN28="Yes"),OFFSET('Sanitation Data'!$C$12,0,10*ROW('Sanitation Data'!C22)),NA())</f>
        <v>#N/A</v>
      </c>
      <c r="Z28" s="134" t="e">
        <f ca="1">+IF(AND(ISNUMBER(OFFSET('Sanitation Data'!$C$13,0,10*ROW('Sanitation Data'!C22))),'Data Summary'!CO28="Yes"),OFFSET('Sanitation Data'!$C$13,0,10*ROW('Sanitation Data'!C22)),NA())</f>
        <v>#N/A</v>
      </c>
      <c r="AA28" s="134" t="e">
        <f ca="1">+IF(AND(ISNUMBER(OFFSET('Sanitation Data'!$D$5,0,10*ROW('Sanitation Data'!D22))),'Data Summary'!CP28="Yes"),100-OFFSET('Sanitation Data'!$D$5,0,10*ROW('Sanitation Data'!D22)),NA())</f>
        <v>#N/A</v>
      </c>
      <c r="AB28" s="134" t="e">
        <f ca="1">+IF(AND(ISNUMBER(OFFSET('Sanitation Data'!$D$7,0,10*ROW('Sanitation Data'!D22))),'Data Summary'!CQ28="Yes"),OFFSET('Sanitation Data'!$D$7,0,10*ROW('Sanitation Data'!D22)),NA())</f>
        <v>#N/A</v>
      </c>
      <c r="AC28" s="134" t="e">
        <f ca="1">+IF(AND(ISNUMBER(OFFSET('Sanitation Data'!$D$11,0,10*ROW('Sanitation Data'!D22))),'Data Summary'!CR28="Yes"),OFFSET('Sanitation Data'!$D$11,0,10*ROW('Sanitation Data'!D22)),NA())</f>
        <v>#N/A</v>
      </c>
      <c r="AD28" s="134" t="e">
        <f ca="1">+IF(AND(ISNUMBER(OFFSET('Sanitation Data'!$D$12,0,10*ROW('Sanitation Data'!D22))),'Data Summary'!CS28="Yes"),OFFSET('Sanitation Data'!$D$12,0,10*ROW('Sanitation Data'!D22)),NA())</f>
        <v>#N/A</v>
      </c>
      <c r="AE28" s="134" t="e">
        <f ca="1">+IF(AND(ISNUMBER(OFFSET('Sanitation Data'!$D$13,0,10*ROW('Sanitation Data'!D22))),'Data Summary'!CT28="Yes"),OFFSET('Sanitation Data'!$D$13,0,10*ROW('Sanitation Data'!D22)),NA())</f>
        <v>#N/A</v>
      </c>
      <c r="AF28" s="134" t="e">
        <f ca="1">+IF(AND(ISNUMBER(OFFSET('Sanitation Data'!$E$5,0,10*ROW('Sanitation Data'!E22))),'Data Summary'!CU28="Yes"),100-OFFSET('Sanitation Data'!$E$5,0,10*ROW('Sanitation Data'!E22)),NA())</f>
        <v>#N/A</v>
      </c>
      <c r="AG28" s="134" t="e">
        <f ca="1">+IF(AND(ISNUMBER(OFFSET('Sanitation Data'!$E$7,0,10*ROW('Sanitation Data'!E22))),'Data Summary'!CV28="Yes"),OFFSET('Sanitation Data'!$E$7,0,10*ROW('Sanitation Data'!E22)),NA())</f>
        <v>#N/A</v>
      </c>
      <c r="AH28" s="134" t="e">
        <f ca="1">+IF(AND(ISNUMBER(OFFSET('Sanitation Data'!$E$11,0,10*ROW('Sanitation Data'!E22))),'Data Summary'!CW28="Yes"),OFFSET('Sanitation Data'!$E$11,0,10*ROW('Sanitation Data'!E22)),NA())</f>
        <v>#N/A</v>
      </c>
      <c r="AI28" s="134" t="e">
        <f ca="1">+IF(AND(ISNUMBER(OFFSET('Sanitation Data'!$E$12,0,10*ROW('Sanitation Data'!E22))),'Data Summary'!CX28="Yes"),OFFSET('Sanitation Data'!$E$12,0,10*ROW('Sanitation Data'!E22)),NA())</f>
        <v>#N/A</v>
      </c>
      <c r="AJ28" s="134" t="e">
        <f ca="1">+IF(AND(ISNUMBER(OFFSET('Sanitation Data'!$E$13,0,10*ROW('Sanitation Data'!E22))),'Data Summary'!CY28="Yes"),OFFSET('Sanitation Data'!$E$13,0,10*ROW('Sanitation Data'!E22)),NA())</f>
        <v>#N/A</v>
      </c>
      <c r="AK28" s="134" t="e">
        <f ca="1">+IF(AND(ISNUMBER(OFFSET('Sanitation Data'!$F$5,0,10*ROW('Sanitation Data'!F22))),'Data Summary'!CZ28="Yes"),100-OFFSET('Sanitation Data'!$F$5,0,10*ROW('Sanitation Data'!F22)),NA())</f>
        <v>#N/A</v>
      </c>
      <c r="AL28" s="134" t="e">
        <f ca="1">+IF(AND(ISNUMBER(OFFSET('Sanitation Data'!$F$7,0,10*ROW('Sanitation Data'!F22))),'Data Summary'!DA28="Yes"),OFFSET('Sanitation Data'!$F$7,0,10*ROW('Sanitation Data'!F22)),NA())</f>
        <v>#N/A</v>
      </c>
      <c r="AM28" s="134" t="e">
        <f ca="1">+IF(AND(ISNUMBER(OFFSET('Sanitation Data'!$F$11,0,10*ROW('Sanitation Data'!F22))),'Data Summary'!DB28="Yes"),OFFSET('Sanitation Data'!$F$11,0,10*ROW('Sanitation Data'!F22)),NA())</f>
        <v>#N/A</v>
      </c>
      <c r="AN28" s="134" t="e">
        <f ca="1">+IF(AND(ISNUMBER(OFFSET('Sanitation Data'!$F$12,0,10*ROW('Sanitation Data'!F22))),'Data Summary'!DC28="Yes"),OFFSET('Sanitation Data'!$F$12,0,10*ROW('Sanitation Data'!F22)),NA())</f>
        <v>#N/A</v>
      </c>
      <c r="AO28" s="134" t="e">
        <f ca="1">+IF(AND(ISNUMBER(OFFSET('Sanitation Data'!$F$13,0,10*ROW('Sanitation Data'!F22))),'Data Summary'!DD28="Yes"),OFFSET('Sanitation Data'!$F$13,0,10*ROW('Sanitation Data'!F22)),NA())</f>
        <v>#N/A</v>
      </c>
      <c r="AP28" s="134" t="e">
        <f ca="1">+IF(AND(ISNUMBER(OFFSET('Sanitation Data'!$G$5,0,10*ROW('Sanitation Data'!G22))),'Data Summary'!DE28="Yes"),100-OFFSET('Sanitation Data'!$G$5,0,10*ROW('Sanitation Data'!G22)),NA())</f>
        <v>#N/A</v>
      </c>
      <c r="AQ28" s="134" t="e">
        <f ca="1">+IF(AND(ISNUMBER(OFFSET('Sanitation Data'!$G$7,0,10*ROW('Sanitation Data'!G22))),'Data Summary'!DF28="Yes"),OFFSET('Sanitation Data'!$G$7,0,10*ROW('Sanitation Data'!G22)),NA())</f>
        <v>#N/A</v>
      </c>
      <c r="AR28" s="134" t="e">
        <f ca="1">+IF(AND(ISNUMBER(OFFSET('Sanitation Data'!$G$11,0,10*ROW('Sanitation Data'!G22))),'Data Summary'!DG28="Yes"),OFFSET('Sanitation Data'!$G$11,0,10*ROW('Sanitation Data'!G22)),NA())</f>
        <v>#N/A</v>
      </c>
      <c r="AS28" s="134" t="e">
        <f ca="1">+IF(AND(ISNUMBER(OFFSET('Sanitation Data'!$G$12,0,10*ROW('Sanitation Data'!G22))),'Data Summary'!DH28="Yes"),OFFSET('Sanitation Data'!$G$12,0,10*ROW('Sanitation Data'!G22)),NA())</f>
        <v>#N/A</v>
      </c>
      <c r="AT28" s="134" t="e">
        <f ca="1">+IF(AND(ISNUMBER(OFFSET('Sanitation Data'!$G$13,0,10*ROW('Sanitation Data'!G22))),'Data Summary'!DI28="Yes"),OFFSET('Sanitation Data'!$G$13,0,10*ROW('Sanitation Data'!G22)),NA())</f>
        <v>#N/A</v>
      </c>
      <c r="AU28" s="134" t="e">
        <f ca="1">+IF(AND(ISNUMBER(OFFSET('Sanitation Data'!$H$5,0,10*ROW('Sanitation Data'!H22))),'Data Summary'!DJ28="Yes"),100-OFFSET('Sanitation Data'!$H$5,0,10*ROW('Sanitation Data'!H22)),NA())</f>
        <v>#N/A</v>
      </c>
      <c r="AV28" s="134" t="e">
        <f ca="1">+IF(AND(ISNUMBER(OFFSET('Sanitation Data'!$H$7,0,10*ROW('Sanitation Data'!H22))),'Data Summary'!DK28="Yes"),OFFSET('Sanitation Data'!$H$7,0,10*ROW('Sanitation Data'!H22)),NA())</f>
        <v>#N/A</v>
      </c>
      <c r="AW28" s="134" t="e">
        <f ca="1">+IF(AND(ISNUMBER(OFFSET('Sanitation Data'!$H$11,0,10*ROW('Sanitation Data'!H22))),'Data Summary'!DL28="Yes"),OFFSET('Sanitation Data'!$H$11,0,10*ROW('Sanitation Data'!H22)),NA())</f>
        <v>#N/A</v>
      </c>
      <c r="AX28" s="134" t="e">
        <f ca="1">+IF(AND(ISNUMBER(OFFSET('Sanitation Data'!$H$12,0,10*ROW('Sanitation Data'!H22))),'Data Summary'!DM28="Yes"),OFFSET('Sanitation Data'!$H$12,0,10*ROW('Sanitation Data'!H22)),NA())</f>
        <v>#N/A</v>
      </c>
      <c r="AY28" s="134" t="e">
        <f ca="1">+IF(AND(ISNUMBER(OFFSET('Sanitation Data'!$H$13,0,10*ROW('Sanitation Data'!H22))),'Data Summary'!DN28="Yes"),OFFSET('Sanitation Data'!$H$13,0,10*ROW('Sanitation Data'!H22)),NA())</f>
        <v>#N/A</v>
      </c>
      <c r="AZ28" s="135" t="e">
        <f ca="1">+IF(AND(ISNUMBER(OFFSET('Hygiene Data'!$C$6,0,10*ROW('Hygiene Data'!C22))),'Data Summary'!DO28="Yes"),OFFSET('Hygiene Data'!$C$6,0,10*ROW('Hygiene Data'!C22)),NA())</f>
        <v>#N/A</v>
      </c>
      <c r="BA28" s="135" t="e">
        <f ca="1">+IF(AND(ISNUMBER(OFFSET('Hygiene Data'!$C$8,0,10*ROW('Hygiene Data'!C22))),'Data Summary'!DP28="Yes"),OFFSET('Hygiene Data'!$C$8,0,10*ROW('Hygiene Data'!C22)),NA())</f>
        <v>#N/A</v>
      </c>
      <c r="BB28" s="135" t="e">
        <f ca="1">+IF(AND(ISNUMBER(OFFSET('Hygiene Data'!$C$10,0,10*ROW('Hygiene Data'!C22))),'Data Summary'!DQ28="Yes"),OFFSET('Hygiene Data'!$C$10,0,10*ROW('Hygiene Data'!C22)),NA())</f>
        <v>#N/A</v>
      </c>
      <c r="BC28" s="135" t="e">
        <f ca="1">+IF(AND(ISNUMBER(OFFSET('Hygiene Data'!$D$6,0,10*ROW('Hygiene Data'!D22))),'Data Summary'!DR28="Yes"),OFFSET('Hygiene Data'!$D$6,0,10*ROW('Hygiene Data'!D22)),NA())</f>
        <v>#N/A</v>
      </c>
      <c r="BD28" s="135" t="e">
        <f ca="1">+IF(AND(ISNUMBER(OFFSET('Hygiene Data'!$D$8,0,10*ROW('Hygiene Data'!D22))),'Data Summary'!DS28="Yes"),OFFSET('Hygiene Data'!$D$8,0,10*ROW('Hygiene Data'!D22)),NA())</f>
        <v>#N/A</v>
      </c>
      <c r="BE28" s="135" t="e">
        <f ca="1">+IF(AND(ISNUMBER(OFFSET('Hygiene Data'!$D$10,0,10*ROW('Hygiene Data'!D22))),'Data Summary'!DT28="Yes"),OFFSET('Hygiene Data'!$D$10,0,10*ROW('Hygiene Data'!D22)),NA())</f>
        <v>#N/A</v>
      </c>
      <c r="BF28" s="135" t="e">
        <f ca="1">+IF(AND(ISNUMBER(OFFSET('Hygiene Data'!$E$6,0,10*ROW('Hygiene Data'!E22))),'Data Summary'!DU28="Yes"),OFFSET('Hygiene Data'!$E$6,0,10*ROW('Hygiene Data'!E22)),NA())</f>
        <v>#N/A</v>
      </c>
      <c r="BG28" s="135" t="e">
        <f ca="1">+IF(AND(ISNUMBER(OFFSET('Hygiene Data'!$E$8,0,10*ROW('Hygiene Data'!E22))),'Data Summary'!DV28="Yes"),OFFSET('Hygiene Data'!$E$8,0,10*ROW('Hygiene Data'!E22)),NA())</f>
        <v>#N/A</v>
      </c>
      <c r="BH28" s="135" t="e">
        <f ca="1">+IF(AND(ISNUMBER(OFFSET('Hygiene Data'!$E$10,0,10*ROW('Hygiene Data'!E22))),'Data Summary'!DW28="Yes"),OFFSET('Hygiene Data'!$E$10,0,10*ROW('Hygiene Data'!E22)),NA())</f>
        <v>#N/A</v>
      </c>
      <c r="BI28" s="135" t="e">
        <f ca="1">+IF(AND(ISNUMBER(OFFSET('Hygiene Data'!$F$6,0,10*ROW('Hygiene Data'!F22))),'Data Summary'!DX28="Yes"),OFFSET('Hygiene Data'!$F$6,0,10*ROW('Hygiene Data'!F22)),NA())</f>
        <v>#N/A</v>
      </c>
      <c r="BJ28" s="135" t="e">
        <f ca="1">+IF(AND(ISNUMBER(OFFSET('Hygiene Data'!$F$8,0,10*ROW('Hygiene Data'!F22))),'Data Summary'!DY28="Yes"),OFFSET('Hygiene Data'!$F$8,0,10*ROW('Hygiene Data'!F22)),NA())</f>
        <v>#N/A</v>
      </c>
      <c r="BK28" s="135" t="e">
        <f ca="1">+IF(AND(ISNUMBER(OFFSET('Hygiene Data'!$F$10,0,10*ROW('Hygiene Data'!F22))),'Data Summary'!DZ28="Yes"),OFFSET('Hygiene Data'!$F$10,0,10*ROW('Hygiene Data'!F22)),NA())</f>
        <v>#N/A</v>
      </c>
      <c r="BL28" s="135" t="e">
        <f ca="1">+IF(AND(ISNUMBER(OFFSET('Hygiene Data'!$G$6,0,10*ROW('Hygiene Data'!G22))),'Data Summary'!EA28="Yes"),OFFSET('Hygiene Data'!$G$6,0,10*ROW('Hygiene Data'!G22)),NA())</f>
        <v>#N/A</v>
      </c>
      <c r="BM28" s="135" t="e">
        <f ca="1">+IF(AND(ISNUMBER(OFFSET('Hygiene Data'!$G$8,0,10*ROW('Hygiene Data'!G22))),'Data Summary'!EB28="Yes"),OFFSET('Hygiene Data'!$G$8,0,10*ROW('Hygiene Data'!G22)),NA())</f>
        <v>#N/A</v>
      </c>
      <c r="BN28" s="135" t="e">
        <f ca="1">+IF(AND(ISNUMBER(OFFSET('Hygiene Data'!$G$10,0,10*ROW('Hygiene Data'!G22))),'Data Summary'!EC28="Yes"),OFFSET('Hygiene Data'!$G$10,0,10*ROW('Hygiene Data'!G22)),NA())</f>
        <v>#N/A</v>
      </c>
      <c r="BO28" s="135" t="e">
        <f ca="1">+IF(AND(ISNUMBER(OFFSET('Hygiene Data'!$H$6,0,10*ROW('Hygiene Data'!H22))),'Data Summary'!ED28="Yes"),OFFSET('Hygiene Data'!$H$6,0,10*ROW('Hygiene Data'!H22)),NA())</f>
        <v>#N/A</v>
      </c>
      <c r="BP28" s="135" t="e">
        <f ca="1">+IF(AND(ISNUMBER(OFFSET('Hygiene Data'!$H$8,0,10*ROW('Hygiene Data'!H22))),'Data Summary'!EE28="Yes"),OFFSET('Hygiene Data'!$H$8,0,10*ROW('Hygiene Data'!H22)),NA())</f>
        <v>#N/A</v>
      </c>
      <c r="BQ28" s="135" t="e">
        <f ca="1">+IF(AND(ISNUMBER(OFFSET('Hygiene Data'!$H$10,0,10*ROW('Hygiene Data'!H22))),'Data Summary'!EF28="Yes"),OFFSET('Hygiene Data'!$H$10,0,10*ROW('Hygiene Data'!H22)),NA())</f>
        <v>#N/A</v>
      </c>
    </row>
    <row r="29" spans="1:69" x14ac:dyDescent="0.2">
      <c r="A29" s="50" t="str">
        <f ca="1">+IF(OFFSET('Water Data'!$B$1,0,10*ROW('Water Data'!B23))="",NA(),OFFSET('Water Data'!$B$1,0,10*ROW('Water Data'!B23)))</f>
        <v>EMIS17</v>
      </c>
      <c r="B29" s="50" t="str">
        <f ca="1">+IF(OFFSET('Water Data'!$A$3,0,10*ROW('Water Data'!A23))="",NA(),OFFSET('Water Data'!$A$3,0,10*ROW('Water Data'!A23)))</f>
        <v>EMIS</v>
      </c>
      <c r="C29" s="50">
        <f ca="1">+IF(OFFSET('Water Data'!$C$3,0,10*ROW('Water Data'!C23))="",NA(),OFFSET('Water Data'!$C$3,0,10*ROW('Water Data'!C23)))</f>
        <v>2017</v>
      </c>
      <c r="D29" s="133">
        <f ca="1">+IF(AND(ISNUMBER(OFFSET('Water Data'!$C$5,0,10*ROW('Water Data'!C23))),'Data Summary'!BS29="Yes"),100-OFFSET('Water Data'!$C$5,0,10*ROW('Water Data'!C23)),NA())</f>
        <v>41.989217710484056</v>
      </c>
      <c r="E29" s="133">
        <f ca="1">+IF(AND(ISNUMBER(OFFSET('Water Data'!$C$7,0,10*ROW('Water Data'!C23))),'Data Summary'!BT29="Yes"),OFFSET('Water Data'!$C$7,0,10*ROW('Water Data'!C23)),NA())</f>
        <v>26.571718284010093</v>
      </c>
      <c r="F29" s="133">
        <f ca="1">+IF(AND(ISNUMBER(OFFSET('Water Data'!$C$10,0,10*ROW('Water Data'!C23))),'Data Summary'!BU29="Yes"),OFFSET('Water Data'!$C$10,0,10*ROW('Water Data'!C23)),NA())</f>
        <v>15.486975361321402</v>
      </c>
      <c r="G29" s="133" t="e">
        <f ca="1">+IF(AND(ISNUMBER(OFFSET('Water Data'!$D$5,0,10*ROW('Water Data'!D23))),'Data Summary'!BV29="Yes"),100-OFFSET('Water Data'!$D$5,0,10*ROW('Water Data'!D23)),NA())</f>
        <v>#N/A</v>
      </c>
      <c r="H29" s="133" t="e">
        <f ca="1">+IF(AND(ISNUMBER(OFFSET('Water Data'!$D$7,0,10*ROW('Water Data'!D23))),'Data Summary'!BW29="Yes"),OFFSET('Water Data'!$D$7,0,10*ROW('Water Data'!D23)),NA())</f>
        <v>#N/A</v>
      </c>
      <c r="I29" s="133" t="e">
        <f ca="1">+IF(AND(ISNUMBER(OFFSET('Water Data'!$D$10,0,10*ROW('Water Data'!D23))),'Data Summary'!BX29="Yes"),OFFSET('Water Data'!$D$10,0,10*ROW('Water Data'!D23)),NA())</f>
        <v>#N/A</v>
      </c>
      <c r="J29" s="133" t="e">
        <f ca="1">+IF(AND(ISNUMBER(OFFSET('Water Data'!$E$5,0,10*ROW('Water Data'!E23))),'Data Summary'!BY29="Yes"),100-OFFSET('Water Data'!$E$5,0,10*ROW('Water Data'!E23)),NA())</f>
        <v>#N/A</v>
      </c>
      <c r="K29" s="133" t="e">
        <f ca="1">+IF(AND(ISNUMBER(OFFSET('Water Data'!$E$7,0,10*ROW('Water Data'!E23))),'Data Summary'!BZ29="Yes"),OFFSET('Water Data'!$E$7,0,10*ROW('Water Data'!E23)),NA())</f>
        <v>#N/A</v>
      </c>
      <c r="L29" s="133" t="e">
        <f ca="1">+IF(AND(ISNUMBER(OFFSET('Water Data'!$E$10,0,10*ROW('Water Data'!E23))),'Data Summary'!CA29="Yes"),OFFSET('Water Data'!$E$10,0,10*ROW('Water Data'!E23)),NA())</f>
        <v>#N/A</v>
      </c>
      <c r="M29" s="133" t="e">
        <f ca="1">+IF(AND(ISNUMBER(OFFSET('Water Data'!$F$5,0,10*ROW('Water Data'!F23))),'Data Summary'!CB29="Yes"),100-OFFSET('Water Data'!$F$5,0,10*ROW('Water Data'!F23)),NA())</f>
        <v>#N/A</v>
      </c>
      <c r="N29" s="133" t="e">
        <f ca="1">+IF(AND(ISNUMBER(OFFSET('Water Data'!$F$7,0,10*ROW('Water Data'!F23))),'Data Summary'!CC29="Yes"),OFFSET('Water Data'!$F$7,0,10*ROW('Water Data'!F23)),NA())</f>
        <v>#N/A</v>
      </c>
      <c r="O29" s="133" t="e">
        <f ca="1">+IF(AND(ISNUMBER(OFFSET('Water Data'!$F$10,0,10*ROW('Water Data'!F23))),'Data Summary'!CD29="Yes"),OFFSET('Water Data'!$F$10,0,10*ROW('Water Data'!F23)),NA())</f>
        <v>#N/A</v>
      </c>
      <c r="P29" s="133">
        <f ca="1">+IF(AND(ISNUMBER(OFFSET('Water Data'!$G$5,0,10*ROW('Water Data'!G23))),'Data Summary'!CE29="Yes"),100-OFFSET('Water Data'!$G$5,0,10*ROW('Water Data'!G23)),NA())</f>
        <v>40</v>
      </c>
      <c r="Q29" s="133">
        <f ca="1">+IF(AND(ISNUMBER(OFFSET('Water Data'!$G$7,0,10*ROW('Water Data'!G23))),'Data Summary'!CF29="Yes"),OFFSET('Water Data'!$G$7,0,10*ROW('Water Data'!G23)),NA())</f>
        <v>23.599999999999998</v>
      </c>
      <c r="R29" s="133">
        <f ca="1">+IF(AND(ISNUMBER(OFFSET('Water Data'!$G$10,0,10*ROW('Water Data'!G23))),'Data Summary'!CG29="Yes"),OFFSET('Water Data'!$G$10,0,10*ROW('Water Data'!G23)),NA())</f>
        <v>14.867999999999999</v>
      </c>
      <c r="S29" s="133">
        <f ca="1">+IF(AND(ISNUMBER(OFFSET('Water Data'!$H$5,0,10*ROW('Water Data'!H23))),'Data Summary'!CH29="Yes"),100-OFFSET('Water Data'!$H$5,0,10*ROW('Water Data'!H23)),NA())</f>
        <v>63</v>
      </c>
      <c r="T29" s="133">
        <f ca="1">+IF(AND(ISNUMBER(OFFSET('Water Data'!$H$7,0,10*ROW('Water Data'!H23))),'Data Summary'!CI29="Yes"),OFFSET('Water Data'!$H$7,0,10*ROW('Water Data'!H23)),NA())</f>
        <v>57.96</v>
      </c>
      <c r="U29" s="133">
        <f ca="1">+IF(AND(ISNUMBER(OFFSET('Water Data'!$H$10,0,10*ROW('Water Data'!H23))),'Data Summary'!CJ29="Yes"),OFFSET('Water Data'!$H$10,0,10*ROW('Water Data'!H23)),NA())</f>
        <v>22.024799999999999</v>
      </c>
      <c r="V29" s="134">
        <f ca="1">+IF(AND(ISNUMBER(OFFSET('Sanitation Data'!$C$5,0,10*ROW('Sanitation Data'!C23))),'Data Summary'!CK29="Yes"),100-OFFSET('Sanitation Data'!$C$5,0,10*ROW('Sanitation Data'!C23)),NA())</f>
        <v>83.605414085799495</v>
      </c>
      <c r="W29" s="134">
        <f ca="1">+IF(AND(ISNUMBER(OFFSET('Sanitation Data'!$C$7,0,10*ROW('Sanitation Data'!C23))),'Data Summary'!CL29="Yes"),OFFSET('Sanitation Data'!$C$7,0,10*ROW('Sanitation Data'!C23)),NA())</f>
        <v>58.269416407295935</v>
      </c>
      <c r="X29" s="134" t="e">
        <f ca="1">+IF(AND(ISNUMBER(OFFSET('Sanitation Data'!$C$11,0,10*ROW('Sanitation Data'!C23))),'Data Summary'!CM29="Yes"),OFFSET('Sanitation Data'!$C$11,0,10*ROW('Sanitation Data'!C23)),NA())</f>
        <v>#N/A</v>
      </c>
      <c r="Y29" s="134" t="e">
        <f ca="1">+IF(AND(ISNUMBER(OFFSET('Sanitation Data'!$C$12,0,10*ROW('Sanitation Data'!C23))),'Data Summary'!CN29="Yes"),OFFSET('Sanitation Data'!$C$12,0,10*ROW('Sanitation Data'!C23)),NA())</f>
        <v>#N/A</v>
      </c>
      <c r="Z29" s="134">
        <f ca="1">+IF(AND(ISNUMBER(OFFSET('Sanitation Data'!$C$13,0,10*ROW('Sanitation Data'!C23))),'Data Summary'!CO29="Yes"),OFFSET('Sanitation Data'!$C$13,0,10*ROW('Sanitation Data'!C23)),NA())</f>
        <v>40.48694292348717</v>
      </c>
      <c r="AA29" s="134" t="e">
        <f ca="1">+IF(AND(ISNUMBER(OFFSET('Sanitation Data'!$D$5,0,10*ROW('Sanitation Data'!D23))),'Data Summary'!CP29="Yes"),100-OFFSET('Sanitation Data'!$D$5,0,10*ROW('Sanitation Data'!D23)),NA())</f>
        <v>#N/A</v>
      </c>
      <c r="AB29" s="134" t="e">
        <f ca="1">+IF(AND(ISNUMBER(OFFSET('Sanitation Data'!$D$7,0,10*ROW('Sanitation Data'!D23))),'Data Summary'!CQ29="Yes"),OFFSET('Sanitation Data'!$D$7,0,10*ROW('Sanitation Data'!D23)),NA())</f>
        <v>#N/A</v>
      </c>
      <c r="AC29" s="134" t="e">
        <f ca="1">+IF(AND(ISNUMBER(OFFSET('Sanitation Data'!$D$11,0,10*ROW('Sanitation Data'!D23))),'Data Summary'!CR29="Yes"),OFFSET('Sanitation Data'!$D$11,0,10*ROW('Sanitation Data'!D23)),NA())</f>
        <v>#N/A</v>
      </c>
      <c r="AD29" s="134" t="e">
        <f ca="1">+IF(AND(ISNUMBER(OFFSET('Sanitation Data'!$D$12,0,10*ROW('Sanitation Data'!D23))),'Data Summary'!CS29="Yes"),OFFSET('Sanitation Data'!$D$12,0,10*ROW('Sanitation Data'!D23)),NA())</f>
        <v>#N/A</v>
      </c>
      <c r="AE29" s="134" t="e">
        <f ca="1">+IF(AND(ISNUMBER(OFFSET('Sanitation Data'!$D$13,0,10*ROW('Sanitation Data'!D23))),'Data Summary'!CT29="Yes"),OFFSET('Sanitation Data'!$D$13,0,10*ROW('Sanitation Data'!D23)),NA())</f>
        <v>#N/A</v>
      </c>
      <c r="AF29" s="134" t="e">
        <f ca="1">+IF(AND(ISNUMBER(OFFSET('Sanitation Data'!$E$5,0,10*ROW('Sanitation Data'!E23))),'Data Summary'!CU29="Yes"),100-OFFSET('Sanitation Data'!$E$5,0,10*ROW('Sanitation Data'!E23)),NA())</f>
        <v>#N/A</v>
      </c>
      <c r="AG29" s="134" t="e">
        <f ca="1">+IF(AND(ISNUMBER(OFFSET('Sanitation Data'!$E$7,0,10*ROW('Sanitation Data'!E23))),'Data Summary'!CV29="Yes"),OFFSET('Sanitation Data'!$E$7,0,10*ROW('Sanitation Data'!E23)),NA())</f>
        <v>#N/A</v>
      </c>
      <c r="AH29" s="134" t="e">
        <f ca="1">+IF(AND(ISNUMBER(OFFSET('Sanitation Data'!$E$11,0,10*ROW('Sanitation Data'!E23))),'Data Summary'!CW29="Yes"),OFFSET('Sanitation Data'!$E$11,0,10*ROW('Sanitation Data'!E23)),NA())</f>
        <v>#N/A</v>
      </c>
      <c r="AI29" s="134" t="e">
        <f ca="1">+IF(AND(ISNUMBER(OFFSET('Sanitation Data'!$E$12,0,10*ROW('Sanitation Data'!E23))),'Data Summary'!CX29="Yes"),OFFSET('Sanitation Data'!$E$12,0,10*ROW('Sanitation Data'!E23)),NA())</f>
        <v>#N/A</v>
      </c>
      <c r="AJ29" s="134" t="e">
        <f ca="1">+IF(AND(ISNUMBER(OFFSET('Sanitation Data'!$E$13,0,10*ROW('Sanitation Data'!E23))),'Data Summary'!CY29="Yes"),OFFSET('Sanitation Data'!$E$13,0,10*ROW('Sanitation Data'!E23)),NA())</f>
        <v>#N/A</v>
      </c>
      <c r="AK29" s="134" t="e">
        <f ca="1">+IF(AND(ISNUMBER(OFFSET('Sanitation Data'!$F$5,0,10*ROW('Sanitation Data'!F23))),'Data Summary'!CZ29="Yes"),100-OFFSET('Sanitation Data'!$F$5,0,10*ROW('Sanitation Data'!F23)),NA())</f>
        <v>#N/A</v>
      </c>
      <c r="AL29" s="134" t="e">
        <f ca="1">+IF(AND(ISNUMBER(OFFSET('Sanitation Data'!$F$7,0,10*ROW('Sanitation Data'!F23))),'Data Summary'!DA29="Yes"),OFFSET('Sanitation Data'!$F$7,0,10*ROW('Sanitation Data'!F23)),NA())</f>
        <v>#N/A</v>
      </c>
      <c r="AM29" s="134" t="e">
        <f ca="1">+IF(AND(ISNUMBER(OFFSET('Sanitation Data'!$F$11,0,10*ROW('Sanitation Data'!F23))),'Data Summary'!DB29="Yes"),OFFSET('Sanitation Data'!$F$11,0,10*ROW('Sanitation Data'!F23)),NA())</f>
        <v>#N/A</v>
      </c>
      <c r="AN29" s="134" t="e">
        <f ca="1">+IF(AND(ISNUMBER(OFFSET('Sanitation Data'!$F$12,0,10*ROW('Sanitation Data'!F23))),'Data Summary'!DC29="Yes"),OFFSET('Sanitation Data'!$F$12,0,10*ROW('Sanitation Data'!F23)),NA())</f>
        <v>#N/A</v>
      </c>
      <c r="AO29" s="134" t="e">
        <f ca="1">+IF(AND(ISNUMBER(OFFSET('Sanitation Data'!$F$13,0,10*ROW('Sanitation Data'!F23))),'Data Summary'!DD29="Yes"),OFFSET('Sanitation Data'!$F$13,0,10*ROW('Sanitation Data'!F23)),NA())</f>
        <v>#N/A</v>
      </c>
      <c r="AP29" s="134">
        <f ca="1">+IF(AND(ISNUMBER(OFFSET('Sanitation Data'!$G$5,0,10*ROW('Sanitation Data'!G23))),'Data Summary'!DE29="Yes"),100-OFFSET('Sanitation Data'!$G$5,0,10*ROW('Sanitation Data'!G23)),NA())</f>
        <v>83</v>
      </c>
      <c r="AQ29" s="134">
        <f ca="1">+IF(AND(ISNUMBER(OFFSET('Sanitation Data'!$G$7,0,10*ROW('Sanitation Data'!G23))),'Data Summary'!DF29="Yes"),OFFSET('Sanitation Data'!$G$7,0,10*ROW('Sanitation Data'!G23)),NA())</f>
        <v>56.855000000000004</v>
      </c>
      <c r="AR29" s="134" t="e">
        <f ca="1">+IF(AND(ISNUMBER(OFFSET('Sanitation Data'!$G$11,0,10*ROW('Sanitation Data'!G23))),'Data Summary'!DG29="Yes"),OFFSET('Sanitation Data'!$G$11,0,10*ROW('Sanitation Data'!G23)),NA())</f>
        <v>#N/A</v>
      </c>
      <c r="AS29" s="134" t="e">
        <f ca="1">+IF(AND(ISNUMBER(OFFSET('Sanitation Data'!$G$12,0,10*ROW('Sanitation Data'!G23))),'Data Summary'!DH29="Yes"),OFFSET('Sanitation Data'!$G$12,0,10*ROW('Sanitation Data'!G23)),NA())</f>
        <v>#N/A</v>
      </c>
      <c r="AT29" s="134">
        <f ca="1">+IF(AND(ISNUMBER(OFFSET('Sanitation Data'!$G$13,0,10*ROW('Sanitation Data'!G23))),'Data Summary'!DI29="Yes"),OFFSET('Sanitation Data'!$G$13,0,10*ROW('Sanitation Data'!G23)),NA())</f>
        <v>38.53012048192771</v>
      </c>
      <c r="AU29" s="134">
        <f ca="1">+IF(AND(ISNUMBER(OFFSET('Sanitation Data'!$H$5,0,10*ROW('Sanitation Data'!H23))),'Data Summary'!DJ29="Yes"),100-OFFSET('Sanitation Data'!$H$5,0,10*ROW('Sanitation Data'!H23)),NA())</f>
        <v>90</v>
      </c>
      <c r="AV29" s="134">
        <f ca="1">+IF(AND(ISNUMBER(OFFSET('Sanitation Data'!$H$7,0,10*ROW('Sanitation Data'!H23))),'Data Summary'!DK29="Yes"),OFFSET('Sanitation Data'!$H$7,0,10*ROW('Sanitation Data'!H23)),NA())</f>
        <v>73.208955223880594</v>
      </c>
      <c r="AW29" s="134" t="e">
        <f ca="1">+IF(AND(ISNUMBER(OFFSET('Sanitation Data'!$H$11,0,10*ROW('Sanitation Data'!H23))),'Data Summary'!DL29="Yes"),OFFSET('Sanitation Data'!$H$11,0,10*ROW('Sanitation Data'!H23)),NA())</f>
        <v>#N/A</v>
      </c>
      <c r="AX29" s="134" t="e">
        <f ca="1">+IF(AND(ISNUMBER(OFFSET('Sanitation Data'!$H$12,0,10*ROW('Sanitation Data'!H23))),'Data Summary'!DM29="Yes"),OFFSET('Sanitation Data'!$H$12,0,10*ROW('Sanitation Data'!H23)),NA())</f>
        <v>#N/A</v>
      </c>
      <c r="AY29" s="134">
        <f ca="1">+IF(AND(ISNUMBER(OFFSET('Sanitation Data'!$H$13,0,10*ROW('Sanitation Data'!H23))),'Data Summary'!DN29="Yes"),OFFSET('Sanitation Data'!$H$13,0,10*ROW('Sanitation Data'!H23)),NA())</f>
        <v>61.155555555555559</v>
      </c>
      <c r="AZ29" s="135">
        <f ca="1">+IF(AND(ISNUMBER(OFFSET('Hygiene Data'!$C$6,0,10*ROW('Hygiene Data'!C23))),'Data Summary'!DO29="Yes"),OFFSET('Hygiene Data'!$C$6,0,10*ROW('Hygiene Data'!C23)),NA())</f>
        <v>25.470291351227345</v>
      </c>
      <c r="BA29" s="135">
        <f ca="1">+IF(AND(ISNUMBER(OFFSET('Hygiene Data'!$C$8,0,10*ROW('Hygiene Data'!C23))),'Data Summary'!DP29="Yes"),OFFSET('Hygiene Data'!$C$8,0,10*ROW('Hygiene Data'!C23)),NA())</f>
        <v>20.124340445056205</v>
      </c>
      <c r="BB29" s="135">
        <f ca="1">+IF(AND(ISNUMBER(OFFSET('Hygiene Data'!$C$10,0,10*ROW('Hygiene Data'!C23))),'Data Summary'!DQ29="Yes"),OFFSET('Hygiene Data'!$C$10,0,10*ROW('Hygiene Data'!C23)),NA())</f>
        <v>5.2594631796283551</v>
      </c>
      <c r="BC29" s="135" t="e">
        <f ca="1">+IF(AND(ISNUMBER(OFFSET('Hygiene Data'!$D$6,0,10*ROW('Hygiene Data'!D23))),'Data Summary'!DR29="Yes"),OFFSET('Hygiene Data'!$D$6,0,10*ROW('Hygiene Data'!D23)),NA())</f>
        <v>#N/A</v>
      </c>
      <c r="BD29" s="135" t="e">
        <f ca="1">+IF(AND(ISNUMBER(OFFSET('Hygiene Data'!$D$8,0,10*ROW('Hygiene Data'!D23))),'Data Summary'!DS29="Yes"),OFFSET('Hygiene Data'!$D$8,0,10*ROW('Hygiene Data'!D23)),NA())</f>
        <v>#N/A</v>
      </c>
      <c r="BE29" s="135" t="e">
        <f ca="1">+IF(AND(ISNUMBER(OFFSET('Hygiene Data'!$D$10,0,10*ROW('Hygiene Data'!D23))),'Data Summary'!DT29="Yes"),OFFSET('Hygiene Data'!$D$10,0,10*ROW('Hygiene Data'!D23)),NA())</f>
        <v>#N/A</v>
      </c>
      <c r="BF29" s="135" t="e">
        <f ca="1">+IF(AND(ISNUMBER(OFFSET('Hygiene Data'!$E$6,0,10*ROW('Hygiene Data'!E23))),'Data Summary'!DU29="Yes"),OFFSET('Hygiene Data'!$E$6,0,10*ROW('Hygiene Data'!E23)),NA())</f>
        <v>#N/A</v>
      </c>
      <c r="BG29" s="135" t="e">
        <f ca="1">+IF(AND(ISNUMBER(OFFSET('Hygiene Data'!$E$8,0,10*ROW('Hygiene Data'!E23))),'Data Summary'!DV29="Yes"),OFFSET('Hygiene Data'!$E$8,0,10*ROW('Hygiene Data'!E23)),NA())</f>
        <v>#N/A</v>
      </c>
      <c r="BH29" s="135" t="e">
        <f ca="1">+IF(AND(ISNUMBER(OFFSET('Hygiene Data'!$E$10,0,10*ROW('Hygiene Data'!E23))),'Data Summary'!DW29="Yes"),OFFSET('Hygiene Data'!$E$10,0,10*ROW('Hygiene Data'!E23)),NA())</f>
        <v>#N/A</v>
      </c>
      <c r="BI29" s="135" t="e">
        <f ca="1">+IF(AND(ISNUMBER(OFFSET('Hygiene Data'!$F$6,0,10*ROW('Hygiene Data'!F23))),'Data Summary'!DX29="Yes"),OFFSET('Hygiene Data'!$F$6,0,10*ROW('Hygiene Data'!F23)),NA())</f>
        <v>#N/A</v>
      </c>
      <c r="BJ29" s="135" t="e">
        <f ca="1">+IF(AND(ISNUMBER(OFFSET('Hygiene Data'!$F$8,0,10*ROW('Hygiene Data'!F23))),'Data Summary'!DY29="Yes"),OFFSET('Hygiene Data'!$F$8,0,10*ROW('Hygiene Data'!F23)),NA())</f>
        <v>#N/A</v>
      </c>
      <c r="BK29" s="135" t="e">
        <f ca="1">+IF(AND(ISNUMBER(OFFSET('Hygiene Data'!$F$10,0,10*ROW('Hygiene Data'!F23))),'Data Summary'!DZ29="Yes"),OFFSET('Hygiene Data'!$F$10,0,10*ROW('Hygiene Data'!F23)),NA())</f>
        <v>#N/A</v>
      </c>
      <c r="BL29" s="135">
        <f ca="1">+IF(AND(ISNUMBER(OFFSET('Hygiene Data'!$G$6,0,10*ROW('Hygiene Data'!G23))),'Data Summary'!EA29="Yes"),OFFSET('Hygiene Data'!$G$6,0,10*ROW('Hygiene Data'!G23)),NA())</f>
        <v>24</v>
      </c>
      <c r="BM29" s="135">
        <f ca="1">+IF(AND(ISNUMBER(OFFSET('Hygiene Data'!$G$8,0,10*ROW('Hygiene Data'!G23))),'Data Summary'!EB29="Yes"),OFFSET('Hygiene Data'!$G$8,0,10*ROW('Hygiene Data'!G23)),NA())</f>
        <v>19</v>
      </c>
      <c r="BN29" s="135">
        <f ca="1">+IF(AND(ISNUMBER(OFFSET('Hygiene Data'!$G$10,0,10*ROW('Hygiene Data'!G23))),'Data Summary'!EC29="Yes"),OFFSET('Hygiene Data'!$G$10,0,10*ROW('Hygiene Data'!G23)),NA())</f>
        <v>5</v>
      </c>
      <c r="BO29" s="135">
        <f ca="1">+IF(AND(ISNUMBER(OFFSET('Hygiene Data'!$H$6,0,10*ROW('Hygiene Data'!H23))),'Data Summary'!ED29="Yes"),OFFSET('Hygiene Data'!$H$6,0,10*ROW('Hygiene Data'!H23)),NA())</f>
        <v>41</v>
      </c>
      <c r="BP29" s="135">
        <f ca="1">+IF(AND(ISNUMBER(OFFSET('Hygiene Data'!$H$8,0,10*ROW('Hygiene Data'!H23))),'Data Summary'!EE29="Yes"),OFFSET('Hygiene Data'!$H$8,0,10*ROW('Hygiene Data'!H23)),NA())</f>
        <v>32</v>
      </c>
      <c r="BQ29" s="135">
        <f ca="1">+IF(AND(ISNUMBER(OFFSET('Hygiene Data'!$H$10,0,10*ROW('Hygiene Data'!H23))),'Data Summary'!EF29="Yes"),OFFSET('Hygiene Data'!$H$10,0,10*ROW('Hygiene Data'!H23)),NA())</f>
        <v>8</v>
      </c>
    </row>
    <row r="30" spans="1:69" x14ac:dyDescent="0.2">
      <c r="A30" s="50" t="str">
        <f ca="1">+IF(OFFSET('Water Data'!$B$1,0,10*ROW('Water Data'!B24))="",NA(),OFFSET('Water Data'!$B$1,0,10*ROW('Water Data'!B24)))</f>
        <v>WV17</v>
      </c>
      <c r="B30" s="50" t="str">
        <f ca="1">+IF(OFFSET('Water Data'!$A$3,0,10*ROW('Water Data'!A24))="",NA(),OFFSET('Water Data'!$A$3,0,10*ROW('Water Data'!A24)))</f>
        <v>Survey</v>
      </c>
      <c r="C30" s="50">
        <f ca="1">+IF(OFFSET('Water Data'!$C$3,0,10*ROW('Water Data'!C24))="",NA(),OFFSET('Water Data'!$C$3,0,10*ROW('Water Data'!C24)))</f>
        <v>2017</v>
      </c>
      <c r="D30" s="133" t="e">
        <f ca="1">+IF(AND(ISNUMBER(OFFSET('Water Data'!$C$5,0,10*ROW('Water Data'!C24))),'Data Summary'!BS30="Yes"),100-OFFSET('Water Data'!$C$5,0,10*ROW('Water Data'!C24)),NA())</f>
        <v>#N/A</v>
      </c>
      <c r="E30" s="133" t="e">
        <f ca="1">+IF(AND(ISNUMBER(OFFSET('Water Data'!$C$7,0,10*ROW('Water Data'!C24))),'Data Summary'!BT30="Yes"),OFFSET('Water Data'!$C$7,0,10*ROW('Water Data'!C24)),NA())</f>
        <v>#N/A</v>
      </c>
      <c r="F30" s="133" t="e">
        <f ca="1">+IF(AND(ISNUMBER(OFFSET('Water Data'!$C$10,0,10*ROW('Water Data'!C24))),'Data Summary'!BU30="Yes"),OFFSET('Water Data'!$C$10,0,10*ROW('Water Data'!C24)),NA())</f>
        <v>#N/A</v>
      </c>
      <c r="G30" s="133" t="e">
        <f ca="1">+IF(AND(ISNUMBER(OFFSET('Water Data'!$D$5,0,10*ROW('Water Data'!D24))),'Data Summary'!BV30="Yes"),100-OFFSET('Water Data'!$D$5,0,10*ROW('Water Data'!D24)),NA())</f>
        <v>#N/A</v>
      </c>
      <c r="H30" s="133" t="e">
        <f ca="1">+IF(AND(ISNUMBER(OFFSET('Water Data'!$D$7,0,10*ROW('Water Data'!D24))),'Data Summary'!BW30="Yes"),OFFSET('Water Data'!$D$7,0,10*ROW('Water Data'!D24)),NA())</f>
        <v>#N/A</v>
      </c>
      <c r="I30" s="133" t="e">
        <f ca="1">+IF(AND(ISNUMBER(OFFSET('Water Data'!$D$10,0,10*ROW('Water Data'!D24))),'Data Summary'!BX30="Yes"),OFFSET('Water Data'!$D$10,0,10*ROW('Water Data'!D24)),NA())</f>
        <v>#N/A</v>
      </c>
      <c r="J30" s="133">
        <f ca="1">+IF(AND(ISNUMBER(OFFSET('Water Data'!$E$5,0,10*ROW('Water Data'!E24))),'Data Summary'!BY30="Yes"),100-OFFSET('Water Data'!$E$5,0,10*ROW('Water Data'!E24)),NA())</f>
        <v>63.265309999999999</v>
      </c>
      <c r="K30" s="133">
        <f ca="1">+IF(AND(ISNUMBER(OFFSET('Water Data'!$E$7,0,10*ROW('Water Data'!E24))),'Data Summary'!BZ30="Yes"),OFFSET('Water Data'!$E$7,0,10*ROW('Water Data'!E24)),NA())</f>
        <v>50.000009999999989</v>
      </c>
      <c r="L30" s="133">
        <f ca="1">+IF(AND(ISNUMBER(OFFSET('Water Data'!$E$10,0,10*ROW('Water Data'!E24))),'Data Summary'!CA30="Yes"),OFFSET('Water Data'!$E$10,0,10*ROW('Water Data'!E24)),NA())</f>
        <v>37.113399999999999</v>
      </c>
      <c r="M30" s="133" t="e">
        <f ca="1">+IF(AND(ISNUMBER(OFFSET('Water Data'!$F$5,0,10*ROW('Water Data'!F24))),'Data Summary'!CB30="Yes"),100-OFFSET('Water Data'!$F$5,0,10*ROW('Water Data'!F24)),NA())</f>
        <v>#N/A</v>
      </c>
      <c r="N30" s="133" t="e">
        <f ca="1">+IF(AND(ISNUMBER(OFFSET('Water Data'!$F$7,0,10*ROW('Water Data'!F24))),'Data Summary'!CC30="Yes"),OFFSET('Water Data'!$F$7,0,10*ROW('Water Data'!F24)),NA())</f>
        <v>#N/A</v>
      </c>
      <c r="O30" s="133" t="e">
        <f ca="1">+IF(AND(ISNUMBER(OFFSET('Water Data'!$F$10,0,10*ROW('Water Data'!F24))),'Data Summary'!CD30="Yes"),OFFSET('Water Data'!$F$10,0,10*ROW('Water Data'!F24)),NA())</f>
        <v>#N/A</v>
      </c>
      <c r="P30" s="133" t="e">
        <f ca="1">+IF(AND(ISNUMBER(OFFSET('Water Data'!$G$5,0,10*ROW('Water Data'!G24))),'Data Summary'!CE30="Yes"),100-OFFSET('Water Data'!$G$5,0,10*ROW('Water Data'!G24)),NA())</f>
        <v>#N/A</v>
      </c>
      <c r="Q30" s="133" t="e">
        <f ca="1">+IF(AND(ISNUMBER(OFFSET('Water Data'!$G$7,0,10*ROW('Water Data'!G24))),'Data Summary'!CF30="Yes"),OFFSET('Water Data'!$G$7,0,10*ROW('Water Data'!G24)),NA())</f>
        <v>#N/A</v>
      </c>
      <c r="R30" s="133" t="e">
        <f ca="1">+IF(AND(ISNUMBER(OFFSET('Water Data'!$G$10,0,10*ROW('Water Data'!G24))),'Data Summary'!CG30="Yes"),OFFSET('Water Data'!$G$10,0,10*ROW('Water Data'!G24)),NA())</f>
        <v>#N/A</v>
      </c>
      <c r="S30" s="133" t="e">
        <f ca="1">+IF(AND(ISNUMBER(OFFSET('Water Data'!$H$5,0,10*ROW('Water Data'!H24))),'Data Summary'!CH30="Yes"),100-OFFSET('Water Data'!$H$5,0,10*ROW('Water Data'!H24)),NA())</f>
        <v>#N/A</v>
      </c>
      <c r="T30" s="133" t="e">
        <f ca="1">+IF(AND(ISNUMBER(OFFSET('Water Data'!$H$7,0,10*ROW('Water Data'!H24))),'Data Summary'!CI30="Yes"),OFFSET('Water Data'!$H$7,0,10*ROW('Water Data'!H24)),NA())</f>
        <v>#N/A</v>
      </c>
      <c r="U30" s="133" t="e">
        <f ca="1">+IF(AND(ISNUMBER(OFFSET('Water Data'!$H$10,0,10*ROW('Water Data'!H24))),'Data Summary'!CJ30="Yes"),OFFSET('Water Data'!$H$10,0,10*ROW('Water Data'!H24)),NA())</f>
        <v>#N/A</v>
      </c>
      <c r="V30" s="134" t="e">
        <f ca="1">+IF(AND(ISNUMBER(OFFSET('Sanitation Data'!$C$5,0,10*ROW('Sanitation Data'!C24))),'Data Summary'!CK30="Yes"),100-OFFSET('Sanitation Data'!$C$5,0,10*ROW('Sanitation Data'!C24)),NA())</f>
        <v>#N/A</v>
      </c>
      <c r="W30" s="134" t="e">
        <f ca="1">+IF(AND(ISNUMBER(OFFSET('Sanitation Data'!$C$7,0,10*ROW('Sanitation Data'!C24))),'Data Summary'!CL30="Yes"),OFFSET('Sanitation Data'!$C$7,0,10*ROW('Sanitation Data'!C24)),NA())</f>
        <v>#N/A</v>
      </c>
      <c r="X30" s="134" t="e">
        <f ca="1">+IF(AND(ISNUMBER(OFFSET('Sanitation Data'!$C$11,0,10*ROW('Sanitation Data'!C24))),'Data Summary'!CM30="Yes"),OFFSET('Sanitation Data'!$C$11,0,10*ROW('Sanitation Data'!C24)),NA())</f>
        <v>#N/A</v>
      </c>
      <c r="Y30" s="134" t="e">
        <f ca="1">+IF(AND(ISNUMBER(OFFSET('Sanitation Data'!$C$12,0,10*ROW('Sanitation Data'!C24))),'Data Summary'!CN30="Yes"),OFFSET('Sanitation Data'!$C$12,0,10*ROW('Sanitation Data'!C24)),NA())</f>
        <v>#N/A</v>
      </c>
      <c r="Z30" s="134" t="e">
        <f ca="1">+IF(AND(ISNUMBER(OFFSET('Sanitation Data'!$C$13,0,10*ROW('Sanitation Data'!C24))),'Data Summary'!CO30="Yes"),OFFSET('Sanitation Data'!$C$13,0,10*ROW('Sanitation Data'!C24)),NA())</f>
        <v>#N/A</v>
      </c>
      <c r="AA30" s="134" t="e">
        <f ca="1">+IF(AND(ISNUMBER(OFFSET('Sanitation Data'!$D$5,0,10*ROW('Sanitation Data'!D24))),'Data Summary'!CP30="Yes"),100-OFFSET('Sanitation Data'!$D$5,0,10*ROW('Sanitation Data'!D24)),NA())</f>
        <v>#N/A</v>
      </c>
      <c r="AB30" s="134" t="e">
        <f ca="1">+IF(AND(ISNUMBER(OFFSET('Sanitation Data'!$D$7,0,10*ROW('Sanitation Data'!D24))),'Data Summary'!CQ30="Yes"),OFFSET('Sanitation Data'!$D$7,0,10*ROW('Sanitation Data'!D24)),NA())</f>
        <v>#N/A</v>
      </c>
      <c r="AC30" s="134" t="e">
        <f ca="1">+IF(AND(ISNUMBER(OFFSET('Sanitation Data'!$D$11,0,10*ROW('Sanitation Data'!D24))),'Data Summary'!CR30="Yes"),OFFSET('Sanitation Data'!$D$11,0,10*ROW('Sanitation Data'!D24)),NA())</f>
        <v>#N/A</v>
      </c>
      <c r="AD30" s="134" t="e">
        <f ca="1">+IF(AND(ISNUMBER(OFFSET('Sanitation Data'!$D$12,0,10*ROW('Sanitation Data'!D24))),'Data Summary'!CS30="Yes"),OFFSET('Sanitation Data'!$D$12,0,10*ROW('Sanitation Data'!D24)),NA())</f>
        <v>#N/A</v>
      </c>
      <c r="AE30" s="134" t="e">
        <f ca="1">+IF(AND(ISNUMBER(OFFSET('Sanitation Data'!$D$13,0,10*ROW('Sanitation Data'!D24))),'Data Summary'!CT30="Yes"),OFFSET('Sanitation Data'!$D$13,0,10*ROW('Sanitation Data'!D24)),NA())</f>
        <v>#N/A</v>
      </c>
      <c r="AF30" s="134">
        <f ca="1">+IF(AND(ISNUMBER(OFFSET('Sanitation Data'!$E$5,0,10*ROW('Sanitation Data'!E24))),'Data Summary'!CU30="Yes"),100-OFFSET('Sanitation Data'!$E$5,0,10*ROW('Sanitation Data'!E24)),NA())</f>
        <v>92.708330000000004</v>
      </c>
      <c r="AG30" s="134">
        <f ca="1">+IF(AND(ISNUMBER(OFFSET('Sanitation Data'!$E$7,0,10*ROW('Sanitation Data'!E24))),'Data Summary'!CV30="Yes"),OFFSET('Sanitation Data'!$E$7,0,10*ROW('Sanitation Data'!E24)),NA())</f>
        <v>76.562505000000002</v>
      </c>
      <c r="AH30" s="134">
        <f ca="1">+IF(AND(ISNUMBER(OFFSET('Sanitation Data'!$E$11,0,10*ROW('Sanitation Data'!E24))),'Data Summary'!CW30="Yes"),OFFSET('Sanitation Data'!$E$11,0,10*ROW('Sanitation Data'!E24)),NA())</f>
        <v>22.91667</v>
      </c>
      <c r="AI30" s="134">
        <f ca="1">+IF(AND(ISNUMBER(OFFSET('Sanitation Data'!$E$12,0,10*ROW('Sanitation Data'!E24))),'Data Summary'!CX30="Yes"),OFFSET('Sanitation Data'!$E$12,0,10*ROW('Sanitation Data'!E24)),NA())</f>
        <v>69.791669999999996</v>
      </c>
      <c r="AJ30" s="134">
        <f ca="1">+IF(AND(ISNUMBER(OFFSET('Sanitation Data'!$E$13,0,10*ROW('Sanitation Data'!E24))),'Data Summary'!CY30="Yes"),OFFSET('Sanitation Data'!$E$13,0,10*ROW('Sanitation Data'!E24)),NA())</f>
        <v>22.91667</v>
      </c>
      <c r="AK30" s="134" t="e">
        <f ca="1">+IF(AND(ISNUMBER(OFFSET('Sanitation Data'!$F$5,0,10*ROW('Sanitation Data'!F24))),'Data Summary'!CZ30="Yes"),100-OFFSET('Sanitation Data'!$F$5,0,10*ROW('Sanitation Data'!F24)),NA())</f>
        <v>#N/A</v>
      </c>
      <c r="AL30" s="134" t="e">
        <f ca="1">+IF(AND(ISNUMBER(OFFSET('Sanitation Data'!$F$7,0,10*ROW('Sanitation Data'!F24))),'Data Summary'!DA30="Yes"),OFFSET('Sanitation Data'!$F$7,0,10*ROW('Sanitation Data'!F24)),NA())</f>
        <v>#N/A</v>
      </c>
      <c r="AM30" s="134" t="e">
        <f ca="1">+IF(AND(ISNUMBER(OFFSET('Sanitation Data'!$F$11,0,10*ROW('Sanitation Data'!F24))),'Data Summary'!DB30="Yes"),OFFSET('Sanitation Data'!$F$11,0,10*ROW('Sanitation Data'!F24)),NA())</f>
        <v>#N/A</v>
      </c>
      <c r="AN30" s="134" t="e">
        <f ca="1">+IF(AND(ISNUMBER(OFFSET('Sanitation Data'!$F$12,0,10*ROW('Sanitation Data'!F24))),'Data Summary'!DC30="Yes"),OFFSET('Sanitation Data'!$F$12,0,10*ROW('Sanitation Data'!F24)),NA())</f>
        <v>#N/A</v>
      </c>
      <c r="AO30" s="134" t="e">
        <f ca="1">+IF(AND(ISNUMBER(OFFSET('Sanitation Data'!$F$13,0,10*ROW('Sanitation Data'!F24))),'Data Summary'!DD30="Yes"),OFFSET('Sanitation Data'!$F$13,0,10*ROW('Sanitation Data'!F24)),NA())</f>
        <v>#N/A</v>
      </c>
      <c r="AP30" s="134" t="e">
        <f ca="1">+IF(AND(ISNUMBER(OFFSET('Sanitation Data'!$G$5,0,10*ROW('Sanitation Data'!G24))),'Data Summary'!DE30="Yes"),100-OFFSET('Sanitation Data'!$G$5,0,10*ROW('Sanitation Data'!G24)),NA())</f>
        <v>#N/A</v>
      </c>
      <c r="AQ30" s="134" t="e">
        <f ca="1">+IF(AND(ISNUMBER(OFFSET('Sanitation Data'!$G$7,0,10*ROW('Sanitation Data'!G24))),'Data Summary'!DF30="Yes"),OFFSET('Sanitation Data'!$G$7,0,10*ROW('Sanitation Data'!G24)),NA())</f>
        <v>#N/A</v>
      </c>
      <c r="AR30" s="134" t="e">
        <f ca="1">+IF(AND(ISNUMBER(OFFSET('Sanitation Data'!$G$11,0,10*ROW('Sanitation Data'!G24))),'Data Summary'!DG30="Yes"),OFFSET('Sanitation Data'!$G$11,0,10*ROW('Sanitation Data'!G24)),NA())</f>
        <v>#N/A</v>
      </c>
      <c r="AS30" s="134" t="e">
        <f ca="1">+IF(AND(ISNUMBER(OFFSET('Sanitation Data'!$G$12,0,10*ROW('Sanitation Data'!G24))),'Data Summary'!DH30="Yes"),OFFSET('Sanitation Data'!$G$12,0,10*ROW('Sanitation Data'!G24)),NA())</f>
        <v>#N/A</v>
      </c>
      <c r="AT30" s="134" t="e">
        <f ca="1">+IF(AND(ISNUMBER(OFFSET('Sanitation Data'!$G$13,0,10*ROW('Sanitation Data'!G24))),'Data Summary'!DI30="Yes"),OFFSET('Sanitation Data'!$G$13,0,10*ROW('Sanitation Data'!G24)),NA())</f>
        <v>#N/A</v>
      </c>
      <c r="AU30" s="134" t="e">
        <f ca="1">+IF(AND(ISNUMBER(OFFSET('Sanitation Data'!$H$5,0,10*ROW('Sanitation Data'!H24))),'Data Summary'!DJ30="Yes"),100-OFFSET('Sanitation Data'!$H$5,0,10*ROW('Sanitation Data'!H24)),NA())</f>
        <v>#N/A</v>
      </c>
      <c r="AV30" s="134" t="e">
        <f ca="1">+IF(AND(ISNUMBER(OFFSET('Sanitation Data'!$H$7,0,10*ROW('Sanitation Data'!H24))),'Data Summary'!DK30="Yes"),OFFSET('Sanitation Data'!$H$7,0,10*ROW('Sanitation Data'!H24)),NA())</f>
        <v>#N/A</v>
      </c>
      <c r="AW30" s="134" t="e">
        <f ca="1">+IF(AND(ISNUMBER(OFFSET('Sanitation Data'!$H$11,0,10*ROW('Sanitation Data'!H24))),'Data Summary'!DL30="Yes"),OFFSET('Sanitation Data'!$H$11,0,10*ROW('Sanitation Data'!H24)),NA())</f>
        <v>#N/A</v>
      </c>
      <c r="AX30" s="134" t="e">
        <f ca="1">+IF(AND(ISNUMBER(OFFSET('Sanitation Data'!$H$12,0,10*ROW('Sanitation Data'!H24))),'Data Summary'!DM30="Yes"),OFFSET('Sanitation Data'!$H$12,0,10*ROW('Sanitation Data'!H24)),NA())</f>
        <v>#N/A</v>
      </c>
      <c r="AY30" s="134" t="e">
        <f ca="1">+IF(AND(ISNUMBER(OFFSET('Sanitation Data'!$H$13,0,10*ROW('Sanitation Data'!H24))),'Data Summary'!DN30="Yes"),OFFSET('Sanitation Data'!$H$13,0,10*ROW('Sanitation Data'!H24)),NA())</f>
        <v>#N/A</v>
      </c>
      <c r="AZ30" s="135" t="e">
        <f ca="1">+IF(AND(ISNUMBER(OFFSET('Hygiene Data'!$C$6,0,10*ROW('Hygiene Data'!C24))),'Data Summary'!DO30="Yes"),OFFSET('Hygiene Data'!$C$6,0,10*ROW('Hygiene Data'!C24)),NA())</f>
        <v>#N/A</v>
      </c>
      <c r="BA30" s="135" t="e">
        <f ca="1">+IF(AND(ISNUMBER(OFFSET('Hygiene Data'!$C$8,0,10*ROW('Hygiene Data'!C24))),'Data Summary'!DP30="Yes"),OFFSET('Hygiene Data'!$C$8,0,10*ROW('Hygiene Data'!C24)),NA())</f>
        <v>#N/A</v>
      </c>
      <c r="BB30" s="135" t="e">
        <f ca="1">+IF(AND(ISNUMBER(OFFSET('Hygiene Data'!$C$10,0,10*ROW('Hygiene Data'!C24))),'Data Summary'!DQ30="Yes"),OFFSET('Hygiene Data'!$C$10,0,10*ROW('Hygiene Data'!C24)),NA())</f>
        <v>#N/A</v>
      </c>
      <c r="BC30" s="135" t="e">
        <f ca="1">+IF(AND(ISNUMBER(OFFSET('Hygiene Data'!$D$6,0,10*ROW('Hygiene Data'!D24))),'Data Summary'!DR30="Yes"),OFFSET('Hygiene Data'!$D$6,0,10*ROW('Hygiene Data'!D24)),NA())</f>
        <v>#N/A</v>
      </c>
      <c r="BD30" s="135" t="e">
        <f ca="1">+IF(AND(ISNUMBER(OFFSET('Hygiene Data'!$D$8,0,10*ROW('Hygiene Data'!D24))),'Data Summary'!DS30="Yes"),OFFSET('Hygiene Data'!$D$8,0,10*ROW('Hygiene Data'!D24)),NA())</f>
        <v>#N/A</v>
      </c>
      <c r="BE30" s="135" t="e">
        <f ca="1">+IF(AND(ISNUMBER(OFFSET('Hygiene Data'!$D$10,0,10*ROW('Hygiene Data'!D24))),'Data Summary'!DT30="Yes"),OFFSET('Hygiene Data'!$D$10,0,10*ROW('Hygiene Data'!D24)),NA())</f>
        <v>#N/A</v>
      </c>
      <c r="BF30" s="135">
        <f ca="1">+IF(AND(ISNUMBER(OFFSET('Hygiene Data'!$E$6,0,10*ROW('Hygiene Data'!E24))),'Data Summary'!DU30="Yes"),OFFSET('Hygiene Data'!$E$6,0,10*ROW('Hygiene Data'!E24)),NA())</f>
        <v>4.0816299999999996</v>
      </c>
      <c r="BG30" s="135">
        <f ca="1">+IF(AND(ISNUMBER(OFFSET('Hygiene Data'!$E$8,0,10*ROW('Hygiene Data'!E24))),'Data Summary'!DV30="Yes"),OFFSET('Hygiene Data'!$E$8,0,10*ROW('Hygiene Data'!E24)),NA())</f>
        <v>3.0612200000000001</v>
      </c>
      <c r="BH30" s="135">
        <f ca="1">+IF(AND(ISNUMBER(OFFSET('Hygiene Data'!$E$10,0,10*ROW('Hygiene Data'!E24))),'Data Summary'!DW30="Yes"),OFFSET('Hygiene Data'!$E$10,0,10*ROW('Hygiene Data'!E24)),NA())</f>
        <v>1.02041</v>
      </c>
      <c r="BI30" s="135" t="e">
        <f ca="1">+IF(AND(ISNUMBER(OFFSET('Hygiene Data'!$F$6,0,10*ROW('Hygiene Data'!F24))),'Data Summary'!DX30="Yes"),OFFSET('Hygiene Data'!$F$6,0,10*ROW('Hygiene Data'!F24)),NA())</f>
        <v>#N/A</v>
      </c>
      <c r="BJ30" s="135" t="e">
        <f ca="1">+IF(AND(ISNUMBER(OFFSET('Hygiene Data'!$F$8,0,10*ROW('Hygiene Data'!F24))),'Data Summary'!DY30="Yes"),OFFSET('Hygiene Data'!$F$8,0,10*ROW('Hygiene Data'!F24)),NA())</f>
        <v>#N/A</v>
      </c>
      <c r="BK30" s="135" t="e">
        <f ca="1">+IF(AND(ISNUMBER(OFFSET('Hygiene Data'!$F$10,0,10*ROW('Hygiene Data'!F24))),'Data Summary'!DZ30="Yes"),OFFSET('Hygiene Data'!$F$10,0,10*ROW('Hygiene Data'!F24)),NA())</f>
        <v>#N/A</v>
      </c>
      <c r="BL30" s="135" t="e">
        <f ca="1">+IF(AND(ISNUMBER(OFFSET('Hygiene Data'!$G$6,0,10*ROW('Hygiene Data'!G24))),'Data Summary'!EA30="Yes"),OFFSET('Hygiene Data'!$G$6,0,10*ROW('Hygiene Data'!G24)),NA())</f>
        <v>#N/A</v>
      </c>
      <c r="BM30" s="135" t="e">
        <f ca="1">+IF(AND(ISNUMBER(OFFSET('Hygiene Data'!$G$8,0,10*ROW('Hygiene Data'!G24))),'Data Summary'!EB30="Yes"),OFFSET('Hygiene Data'!$G$8,0,10*ROW('Hygiene Data'!G24)),NA())</f>
        <v>#N/A</v>
      </c>
      <c r="BN30" s="135" t="e">
        <f ca="1">+IF(AND(ISNUMBER(OFFSET('Hygiene Data'!$G$10,0,10*ROW('Hygiene Data'!G24))),'Data Summary'!EC30="Yes"),OFFSET('Hygiene Data'!$G$10,0,10*ROW('Hygiene Data'!G24)),NA())</f>
        <v>#N/A</v>
      </c>
      <c r="BO30" s="135" t="e">
        <f ca="1">+IF(AND(ISNUMBER(OFFSET('Hygiene Data'!$H$6,0,10*ROW('Hygiene Data'!H24))),'Data Summary'!ED30="Yes"),OFFSET('Hygiene Data'!$H$6,0,10*ROW('Hygiene Data'!H24)),NA())</f>
        <v>#N/A</v>
      </c>
      <c r="BP30" s="135" t="e">
        <f ca="1">+IF(AND(ISNUMBER(OFFSET('Hygiene Data'!$H$8,0,10*ROW('Hygiene Data'!H24))),'Data Summary'!EE30="Yes"),OFFSET('Hygiene Data'!$H$8,0,10*ROW('Hygiene Data'!H24)),NA())</f>
        <v>#N/A</v>
      </c>
      <c r="BQ30" s="135" t="e">
        <f ca="1">+IF(AND(ISNUMBER(OFFSET('Hygiene Data'!$H$10,0,10*ROW('Hygiene Data'!H24))),'Data Summary'!EF30="Yes"),OFFSET('Hygiene Data'!$H$10,0,10*ROW('Hygiene Data'!H24)),NA())</f>
        <v>#N/A</v>
      </c>
    </row>
    <row r="31" spans="1:69" x14ac:dyDescent="0.2">
      <c r="A31" s="50" t="e">
        <f ca="1">+IF(OFFSET('Water Data'!$B$1,0,10*ROW('Water Data'!B25))="",NA(),OFFSET('Water Data'!$B$1,0,10*ROW('Water Data'!B25)))</f>
        <v>#N/A</v>
      </c>
      <c r="B31" s="50" t="e">
        <f ca="1">+IF(OFFSET('Water Data'!$A$3,0,10*ROW('Water Data'!A27))="",NA(),OFFSET('Water Data'!$A$3,0,10*ROW('Water Data'!A27)))</f>
        <v>#N/A</v>
      </c>
      <c r="C31" s="50" t="e">
        <f ca="1">+IF(OFFSET('Water Data'!$C$3,0,10*ROW('Water Data'!C27))="",NA(),OFFSET('Water Data'!$C$3,0,10*ROW('Water Data'!C27)))</f>
        <v>#N/A</v>
      </c>
      <c r="D31" s="133" t="e">
        <f ca="1">+IF(AND(ISNUMBER(OFFSET('Water Data'!$C$5,0,10*ROW('Water Data'!C25))),'Data Summary'!BS31="Yes"),100-OFFSET('Water Data'!$C$5,0,10*ROW('Water Data'!C25)),NA())</f>
        <v>#N/A</v>
      </c>
      <c r="E31" s="133" t="e">
        <f ca="1">+IF(AND(ISNUMBER(OFFSET('Water Data'!$C$7,0,10*ROW('Water Data'!C25))),'Data Summary'!BT31="Yes"),OFFSET('Water Data'!$C$7,0,10*ROW('Water Data'!C25)),NA())</f>
        <v>#N/A</v>
      </c>
      <c r="F31" s="133" t="e">
        <f ca="1">+IF(AND(ISNUMBER(OFFSET('Water Data'!$C$10,0,10*ROW('Water Data'!C25))),'Data Summary'!BU31="Yes"),OFFSET('Water Data'!$C$10,0,10*ROW('Water Data'!C25)),NA())</f>
        <v>#N/A</v>
      </c>
      <c r="G31" s="133" t="e">
        <f ca="1">+IF(AND(ISNUMBER(OFFSET('Water Data'!$D$5,0,10*ROW('Water Data'!D25))),'Data Summary'!BV31="Yes"),100-OFFSET('Water Data'!$D$5,0,10*ROW('Water Data'!D25)),NA())</f>
        <v>#N/A</v>
      </c>
      <c r="H31" s="133" t="e">
        <f ca="1">+IF(AND(ISNUMBER(OFFSET('Water Data'!$D$7,0,10*ROW('Water Data'!D25))),'Data Summary'!BW31="Yes"),OFFSET('Water Data'!$D$7,0,10*ROW('Water Data'!D25)),NA())</f>
        <v>#N/A</v>
      </c>
      <c r="I31" s="133" t="e">
        <f ca="1">+IF(AND(ISNUMBER(OFFSET('Water Data'!$D$10,0,10*ROW('Water Data'!D25))),'Data Summary'!BX31="Yes"),OFFSET('Water Data'!$D$10,0,10*ROW('Water Data'!D25)),NA())</f>
        <v>#N/A</v>
      </c>
      <c r="J31" s="133" t="e">
        <f ca="1">+IF(AND(ISNUMBER(OFFSET('Water Data'!$E$5,0,10*ROW('Water Data'!E25))),'Data Summary'!BY31="Yes"),100-OFFSET('Water Data'!$E$5,0,10*ROW('Water Data'!E25)),NA())</f>
        <v>#N/A</v>
      </c>
      <c r="K31" s="133" t="e">
        <f ca="1">+IF(AND(ISNUMBER(OFFSET('Water Data'!$E$7,0,10*ROW('Water Data'!E25))),'Data Summary'!BZ31="Yes"),OFFSET('Water Data'!$E$7,0,10*ROW('Water Data'!E25)),NA())</f>
        <v>#N/A</v>
      </c>
      <c r="L31" s="133" t="e">
        <f ca="1">+IF(AND(ISNUMBER(OFFSET('Water Data'!$E$10,0,10*ROW('Water Data'!E25))),'Data Summary'!CA31="Yes"),OFFSET('Water Data'!$E$10,0,10*ROW('Water Data'!E25)),NA())</f>
        <v>#N/A</v>
      </c>
      <c r="M31" s="133" t="e">
        <f ca="1">+IF(AND(ISNUMBER(OFFSET('Water Data'!$F$5,0,10*ROW('Water Data'!F25))),'Data Summary'!CB31="Yes"),100-OFFSET('Water Data'!$F$5,0,10*ROW('Water Data'!F25)),NA())</f>
        <v>#N/A</v>
      </c>
      <c r="N31" s="133" t="e">
        <f ca="1">+IF(AND(ISNUMBER(OFFSET('Water Data'!$F$7,0,10*ROW('Water Data'!F25))),'Data Summary'!CC31="Yes"),OFFSET('Water Data'!$F$7,0,10*ROW('Water Data'!F25)),NA())</f>
        <v>#N/A</v>
      </c>
      <c r="O31" s="133" t="e">
        <f ca="1">+IF(AND(ISNUMBER(OFFSET('Water Data'!$F$10,0,10*ROW('Water Data'!F25))),'Data Summary'!CD31="Yes"),OFFSET('Water Data'!$F$10,0,10*ROW('Water Data'!F25)),NA())</f>
        <v>#N/A</v>
      </c>
      <c r="P31" s="133" t="e">
        <f ca="1">+IF(AND(ISNUMBER(OFFSET('Water Data'!$G$5,0,10*ROW('Water Data'!G25))),'Data Summary'!CE31="Yes"),100-OFFSET('Water Data'!$G$5,0,10*ROW('Water Data'!G25)),NA())</f>
        <v>#N/A</v>
      </c>
      <c r="Q31" s="133" t="e">
        <f ca="1">+IF(AND(ISNUMBER(OFFSET('Water Data'!$G$7,0,10*ROW('Water Data'!G25))),'Data Summary'!CF31="Yes"),OFFSET('Water Data'!$G$7,0,10*ROW('Water Data'!G25)),NA())</f>
        <v>#N/A</v>
      </c>
      <c r="R31" s="133" t="e">
        <f ca="1">+IF(AND(ISNUMBER(OFFSET('Water Data'!$G$10,0,10*ROW('Water Data'!G25))),'Data Summary'!CG31="Yes"),OFFSET('Water Data'!$G$10,0,10*ROW('Water Data'!G25)),NA())</f>
        <v>#N/A</v>
      </c>
      <c r="S31" s="133" t="e">
        <f ca="1">+IF(AND(ISNUMBER(OFFSET('Water Data'!$H$5,0,10*ROW('Water Data'!H25))),'Data Summary'!CH31="Yes"),100-OFFSET('Water Data'!$H$5,0,10*ROW('Water Data'!H25)),NA())</f>
        <v>#N/A</v>
      </c>
      <c r="T31" s="133" t="e">
        <f ca="1">+IF(AND(ISNUMBER(OFFSET('Water Data'!$H$7,0,10*ROW('Water Data'!H25))),'Data Summary'!CI31="Yes"),OFFSET('Water Data'!$H$7,0,10*ROW('Water Data'!H25)),NA())</f>
        <v>#N/A</v>
      </c>
      <c r="U31" s="133" t="e">
        <f ca="1">+IF(AND(ISNUMBER(OFFSET('Water Data'!$H$10,0,10*ROW('Water Data'!H25))),'Data Summary'!CJ31="Yes"),OFFSET('Water Data'!$H$10,0,10*ROW('Water Data'!H25)),NA())</f>
        <v>#N/A</v>
      </c>
      <c r="V31" s="134" t="e">
        <f ca="1">+IF(AND(ISNUMBER(OFFSET('Sanitation Data'!$C$5,0,10*ROW('Sanitation Data'!C25))),'Data Summary'!CK31="Yes"),100-OFFSET('Sanitation Data'!$C$5,0,10*ROW('Sanitation Data'!C25)),NA())</f>
        <v>#N/A</v>
      </c>
      <c r="W31" s="134" t="e">
        <f ca="1">+IF(AND(ISNUMBER(OFFSET('Sanitation Data'!$C$7,0,10*ROW('Sanitation Data'!C25))),'Data Summary'!CL31="Yes"),OFFSET('Sanitation Data'!$C$7,0,10*ROW('Sanitation Data'!C25)),NA())</f>
        <v>#N/A</v>
      </c>
      <c r="X31" s="134" t="e">
        <f ca="1">+IF(AND(ISNUMBER(OFFSET('Sanitation Data'!$C$11,0,10*ROW('Sanitation Data'!C25))),'Data Summary'!CM31="Yes"),OFFSET('Sanitation Data'!$C$11,0,10*ROW('Sanitation Data'!C25)),NA())</f>
        <v>#N/A</v>
      </c>
      <c r="Y31" s="134" t="e">
        <f ca="1">+IF(AND(ISNUMBER(OFFSET('Sanitation Data'!$C$12,0,10*ROW('Sanitation Data'!C25))),'Data Summary'!CN31="Yes"),OFFSET('Sanitation Data'!$C$12,0,10*ROW('Sanitation Data'!C25)),NA())</f>
        <v>#N/A</v>
      </c>
      <c r="Z31" s="134" t="e">
        <f ca="1">+IF(AND(ISNUMBER(OFFSET('Sanitation Data'!$C$13,0,10*ROW('Sanitation Data'!C25))),'Data Summary'!CO31="Yes"),OFFSET('Sanitation Data'!$C$13,0,10*ROW('Sanitation Data'!C25)),NA())</f>
        <v>#N/A</v>
      </c>
      <c r="AA31" s="134" t="e">
        <f ca="1">+IF(AND(ISNUMBER(OFFSET('Sanitation Data'!$D$5,0,10*ROW('Sanitation Data'!D25))),'Data Summary'!CP31="Yes"),100-OFFSET('Sanitation Data'!$D$5,0,10*ROW('Sanitation Data'!D25)),NA())</f>
        <v>#N/A</v>
      </c>
      <c r="AB31" s="134" t="e">
        <f ca="1">+IF(AND(ISNUMBER(OFFSET('Sanitation Data'!$D$7,0,10*ROW('Sanitation Data'!D25))),'Data Summary'!CQ31="Yes"),OFFSET('Sanitation Data'!$D$7,0,10*ROW('Sanitation Data'!D25)),NA())</f>
        <v>#N/A</v>
      </c>
      <c r="AC31" s="134" t="e">
        <f ca="1">+IF(AND(ISNUMBER(OFFSET('Sanitation Data'!$D$11,0,10*ROW('Sanitation Data'!D25))),'Data Summary'!CR31="Yes"),OFFSET('Sanitation Data'!$D$11,0,10*ROW('Sanitation Data'!D25)),NA())</f>
        <v>#N/A</v>
      </c>
      <c r="AD31" s="134" t="e">
        <f ca="1">+IF(AND(ISNUMBER(OFFSET('Sanitation Data'!$D$12,0,10*ROW('Sanitation Data'!D25))),'Data Summary'!CS31="Yes"),OFFSET('Sanitation Data'!$D$12,0,10*ROW('Sanitation Data'!D25)),NA())</f>
        <v>#N/A</v>
      </c>
      <c r="AE31" s="134" t="e">
        <f ca="1">+IF(AND(ISNUMBER(OFFSET('Sanitation Data'!$D$13,0,10*ROW('Sanitation Data'!D25))),'Data Summary'!CT31="Yes"),OFFSET('Sanitation Data'!$D$13,0,10*ROW('Sanitation Data'!D25)),NA())</f>
        <v>#N/A</v>
      </c>
      <c r="AF31" s="134" t="e">
        <f ca="1">+IF(AND(ISNUMBER(OFFSET('Sanitation Data'!$E$5,0,10*ROW('Sanitation Data'!E25))),'Data Summary'!CU31="Yes"),100-OFFSET('Sanitation Data'!$E$5,0,10*ROW('Sanitation Data'!E25)),NA())</f>
        <v>#N/A</v>
      </c>
      <c r="AG31" s="134" t="e">
        <f ca="1">+IF(AND(ISNUMBER(OFFSET('Sanitation Data'!$E$7,0,10*ROW('Sanitation Data'!E25))),'Data Summary'!CV31="Yes"),OFFSET('Sanitation Data'!$E$7,0,10*ROW('Sanitation Data'!E25)),NA())</f>
        <v>#N/A</v>
      </c>
      <c r="AH31" s="134" t="e">
        <f ca="1">+IF(AND(ISNUMBER(OFFSET('Sanitation Data'!$E$11,0,10*ROW('Sanitation Data'!E25))),'Data Summary'!CW31="Yes"),OFFSET('Sanitation Data'!$E$11,0,10*ROW('Sanitation Data'!E25)),NA())</f>
        <v>#N/A</v>
      </c>
      <c r="AI31" s="134" t="e">
        <f ca="1">+IF(AND(ISNUMBER(OFFSET('Sanitation Data'!$E$12,0,10*ROW('Sanitation Data'!E25))),'Data Summary'!CX31="Yes"),OFFSET('Sanitation Data'!$E$12,0,10*ROW('Sanitation Data'!E25)),NA())</f>
        <v>#N/A</v>
      </c>
      <c r="AJ31" s="134" t="e">
        <f ca="1">+IF(AND(ISNUMBER(OFFSET('Sanitation Data'!$E$13,0,10*ROW('Sanitation Data'!E25))),'Data Summary'!CY31="Yes"),OFFSET('Sanitation Data'!$E$13,0,10*ROW('Sanitation Data'!E25)),NA())</f>
        <v>#N/A</v>
      </c>
      <c r="AK31" s="134" t="e">
        <f ca="1">+IF(AND(ISNUMBER(OFFSET('Sanitation Data'!$F$5,0,10*ROW('Sanitation Data'!F25))),'Data Summary'!CZ31="Yes"),100-OFFSET('Sanitation Data'!$F$5,0,10*ROW('Sanitation Data'!F25)),NA())</f>
        <v>#N/A</v>
      </c>
      <c r="AL31" s="134" t="e">
        <f ca="1">+IF(AND(ISNUMBER(OFFSET('Sanitation Data'!$F$7,0,10*ROW('Sanitation Data'!F25))),'Data Summary'!DA31="Yes"),OFFSET('Sanitation Data'!$F$7,0,10*ROW('Sanitation Data'!F25)),NA())</f>
        <v>#N/A</v>
      </c>
      <c r="AM31" s="134" t="e">
        <f ca="1">+IF(AND(ISNUMBER(OFFSET('Sanitation Data'!$F$11,0,10*ROW('Sanitation Data'!F25))),'Data Summary'!DB31="Yes"),OFFSET('Sanitation Data'!$F$11,0,10*ROW('Sanitation Data'!F25)),NA())</f>
        <v>#N/A</v>
      </c>
      <c r="AN31" s="134" t="e">
        <f ca="1">+IF(AND(ISNUMBER(OFFSET('Sanitation Data'!$F$12,0,10*ROW('Sanitation Data'!F25))),'Data Summary'!DC31="Yes"),OFFSET('Sanitation Data'!$F$12,0,10*ROW('Sanitation Data'!F25)),NA())</f>
        <v>#N/A</v>
      </c>
      <c r="AO31" s="134" t="e">
        <f ca="1">+IF(AND(ISNUMBER(OFFSET('Sanitation Data'!$F$13,0,10*ROW('Sanitation Data'!F25))),'Data Summary'!DD31="Yes"),OFFSET('Sanitation Data'!$F$13,0,10*ROW('Sanitation Data'!F25)),NA())</f>
        <v>#N/A</v>
      </c>
      <c r="AP31" s="134" t="e">
        <f ca="1">+IF(AND(ISNUMBER(OFFSET('Sanitation Data'!$G$5,0,10*ROW('Sanitation Data'!G25))),'Data Summary'!DE31="Yes"),100-OFFSET('Sanitation Data'!$G$5,0,10*ROW('Sanitation Data'!G25)),NA())</f>
        <v>#N/A</v>
      </c>
      <c r="AQ31" s="134" t="e">
        <f ca="1">+IF(AND(ISNUMBER(OFFSET('Sanitation Data'!$G$7,0,10*ROW('Sanitation Data'!G25))),'Data Summary'!DF31="Yes"),OFFSET('Sanitation Data'!$G$7,0,10*ROW('Sanitation Data'!G25)),NA())</f>
        <v>#N/A</v>
      </c>
      <c r="AR31" s="134" t="e">
        <f ca="1">+IF(AND(ISNUMBER(OFFSET('Sanitation Data'!$G$11,0,10*ROW('Sanitation Data'!G25))),'Data Summary'!DG31="Yes"),OFFSET('Sanitation Data'!$G$11,0,10*ROW('Sanitation Data'!G25)),NA())</f>
        <v>#N/A</v>
      </c>
      <c r="AS31" s="134" t="e">
        <f ca="1">+IF(AND(ISNUMBER(OFFSET('Sanitation Data'!$G$12,0,10*ROW('Sanitation Data'!G25))),'Data Summary'!DH31="Yes"),OFFSET('Sanitation Data'!$G$12,0,10*ROW('Sanitation Data'!G25)),NA())</f>
        <v>#N/A</v>
      </c>
      <c r="AT31" s="134" t="e">
        <f ca="1">+IF(AND(ISNUMBER(OFFSET('Sanitation Data'!$G$13,0,10*ROW('Sanitation Data'!G25))),'Data Summary'!DI31="Yes"),OFFSET('Sanitation Data'!$G$13,0,10*ROW('Sanitation Data'!G25)),NA())</f>
        <v>#N/A</v>
      </c>
      <c r="AU31" s="134" t="e">
        <f ca="1">+IF(AND(ISNUMBER(OFFSET('Sanitation Data'!$H$5,0,10*ROW('Sanitation Data'!H25))),'Data Summary'!DJ31="Yes"),100-OFFSET('Sanitation Data'!$H$5,0,10*ROW('Sanitation Data'!H25)),NA())</f>
        <v>#N/A</v>
      </c>
      <c r="AV31" s="134" t="e">
        <f ca="1">+IF(AND(ISNUMBER(OFFSET('Sanitation Data'!$H$7,0,10*ROW('Sanitation Data'!H25))),'Data Summary'!DK31="Yes"),OFFSET('Sanitation Data'!$H$7,0,10*ROW('Sanitation Data'!H25)),NA())</f>
        <v>#N/A</v>
      </c>
      <c r="AW31" s="134" t="e">
        <f ca="1">+IF(AND(ISNUMBER(OFFSET('Sanitation Data'!$H$11,0,10*ROW('Sanitation Data'!H25))),'Data Summary'!DL31="Yes"),OFFSET('Sanitation Data'!$H$11,0,10*ROW('Sanitation Data'!H25)),NA())</f>
        <v>#N/A</v>
      </c>
      <c r="AX31" s="134" t="e">
        <f ca="1">+IF(AND(ISNUMBER(OFFSET('Sanitation Data'!$H$12,0,10*ROW('Sanitation Data'!H25))),'Data Summary'!DM31="Yes"),OFFSET('Sanitation Data'!$H$12,0,10*ROW('Sanitation Data'!H25)),NA())</f>
        <v>#N/A</v>
      </c>
      <c r="AY31" s="134" t="e">
        <f ca="1">+IF(AND(ISNUMBER(OFFSET('Sanitation Data'!$H$13,0,10*ROW('Sanitation Data'!H25))),'Data Summary'!DN31="Yes"),OFFSET('Sanitation Data'!$H$13,0,10*ROW('Sanitation Data'!H25)),NA())</f>
        <v>#N/A</v>
      </c>
      <c r="AZ31" s="135" t="e">
        <f ca="1">+IF(AND(ISNUMBER(OFFSET('Hygiene Data'!$C$6,0,10*ROW('Hygiene Data'!C25))),'Data Summary'!DO31="Yes"),OFFSET('Hygiene Data'!$C$6,0,10*ROW('Hygiene Data'!C25)),NA())</f>
        <v>#N/A</v>
      </c>
      <c r="BA31" s="135" t="e">
        <f ca="1">+IF(AND(ISNUMBER(OFFSET('Hygiene Data'!$C$8,0,10*ROW('Hygiene Data'!C25))),'Data Summary'!DP31="Yes"),OFFSET('Hygiene Data'!$C$8,0,10*ROW('Hygiene Data'!C25)),NA())</f>
        <v>#N/A</v>
      </c>
      <c r="BB31" s="135" t="e">
        <f ca="1">+IF(AND(ISNUMBER(OFFSET('Hygiene Data'!$C$10,0,10*ROW('Hygiene Data'!C25))),'Data Summary'!DQ31="Yes"),OFFSET('Hygiene Data'!$C$10,0,10*ROW('Hygiene Data'!C25)),NA())</f>
        <v>#N/A</v>
      </c>
      <c r="BC31" s="135" t="e">
        <f ca="1">+IF(AND(ISNUMBER(OFFSET('Hygiene Data'!$D$6,0,10*ROW('Hygiene Data'!D25))),'Data Summary'!DR31="Yes"),OFFSET('Hygiene Data'!$D$6,0,10*ROW('Hygiene Data'!D25)),NA())</f>
        <v>#N/A</v>
      </c>
      <c r="BD31" s="135" t="e">
        <f ca="1">+IF(AND(ISNUMBER(OFFSET('Hygiene Data'!$D$8,0,10*ROW('Hygiene Data'!D25))),'Data Summary'!DS31="Yes"),OFFSET('Hygiene Data'!$D$8,0,10*ROW('Hygiene Data'!D25)),NA())</f>
        <v>#N/A</v>
      </c>
      <c r="BE31" s="135" t="e">
        <f ca="1">+IF(AND(ISNUMBER(OFFSET('Hygiene Data'!$D$10,0,10*ROW('Hygiene Data'!D25))),'Data Summary'!DT31="Yes"),OFFSET('Hygiene Data'!$D$10,0,10*ROW('Hygiene Data'!D25)),NA())</f>
        <v>#N/A</v>
      </c>
      <c r="BF31" s="135" t="e">
        <f ca="1">+IF(AND(ISNUMBER(OFFSET('Hygiene Data'!$E$6,0,10*ROW('Hygiene Data'!E25))),'Data Summary'!DU31="Yes"),OFFSET('Hygiene Data'!$E$6,0,10*ROW('Hygiene Data'!E25)),NA())</f>
        <v>#N/A</v>
      </c>
      <c r="BG31" s="135" t="e">
        <f ca="1">+IF(AND(ISNUMBER(OFFSET('Hygiene Data'!$E$8,0,10*ROW('Hygiene Data'!E25))),'Data Summary'!DV31="Yes"),OFFSET('Hygiene Data'!$E$8,0,10*ROW('Hygiene Data'!E25)),NA())</f>
        <v>#N/A</v>
      </c>
      <c r="BH31" s="135" t="e">
        <f ca="1">+IF(AND(ISNUMBER(OFFSET('Hygiene Data'!$E$10,0,10*ROW('Hygiene Data'!E25))),'Data Summary'!DW31="Yes"),OFFSET('Hygiene Data'!$E$10,0,10*ROW('Hygiene Data'!E25)),NA())</f>
        <v>#N/A</v>
      </c>
      <c r="BI31" s="135" t="e">
        <f ca="1">+IF(AND(ISNUMBER(OFFSET('Hygiene Data'!$F$6,0,10*ROW('Hygiene Data'!F25))),'Data Summary'!DX31="Yes"),OFFSET('Hygiene Data'!$F$6,0,10*ROW('Hygiene Data'!F25)),NA())</f>
        <v>#N/A</v>
      </c>
      <c r="BJ31" s="135" t="e">
        <f ca="1">+IF(AND(ISNUMBER(OFFSET('Hygiene Data'!$F$8,0,10*ROW('Hygiene Data'!F25))),'Data Summary'!DY31="Yes"),OFFSET('Hygiene Data'!$F$8,0,10*ROW('Hygiene Data'!F25)),NA())</f>
        <v>#N/A</v>
      </c>
      <c r="BK31" s="135" t="e">
        <f ca="1">+IF(AND(ISNUMBER(OFFSET('Hygiene Data'!$F$10,0,10*ROW('Hygiene Data'!F25))),'Data Summary'!DZ31="Yes"),OFFSET('Hygiene Data'!$F$10,0,10*ROW('Hygiene Data'!F25)),NA())</f>
        <v>#N/A</v>
      </c>
      <c r="BL31" s="135" t="e">
        <f ca="1">+IF(AND(ISNUMBER(OFFSET('Hygiene Data'!$G$6,0,10*ROW('Hygiene Data'!G25))),'Data Summary'!EA31="Yes"),OFFSET('Hygiene Data'!$G$6,0,10*ROW('Hygiene Data'!G25)),NA())</f>
        <v>#N/A</v>
      </c>
      <c r="BM31" s="135" t="e">
        <f ca="1">+IF(AND(ISNUMBER(OFFSET('Hygiene Data'!$G$8,0,10*ROW('Hygiene Data'!G25))),'Data Summary'!EB31="Yes"),OFFSET('Hygiene Data'!$G$8,0,10*ROW('Hygiene Data'!G25)),NA())</f>
        <v>#N/A</v>
      </c>
      <c r="BN31" s="135" t="e">
        <f ca="1">+IF(AND(ISNUMBER(OFFSET('Hygiene Data'!$G$10,0,10*ROW('Hygiene Data'!G25))),'Data Summary'!EC31="Yes"),OFFSET('Hygiene Data'!$G$10,0,10*ROW('Hygiene Data'!G25)),NA())</f>
        <v>#N/A</v>
      </c>
      <c r="BO31" s="135" t="e">
        <f ca="1">+IF(AND(ISNUMBER(OFFSET('Hygiene Data'!$H$6,0,10*ROW('Hygiene Data'!H25))),'Data Summary'!ED31="Yes"),OFFSET('Hygiene Data'!$H$6,0,10*ROW('Hygiene Data'!H25)),NA())</f>
        <v>#N/A</v>
      </c>
      <c r="BP31" s="135" t="e">
        <f ca="1">+IF(AND(ISNUMBER(OFFSET('Hygiene Data'!$H$8,0,10*ROW('Hygiene Data'!H25))),'Data Summary'!EE31="Yes"),OFFSET('Hygiene Data'!$H$8,0,10*ROW('Hygiene Data'!H25)),NA())</f>
        <v>#N/A</v>
      </c>
      <c r="BQ31" s="135" t="e">
        <f ca="1">+IF(AND(ISNUMBER(OFFSET('Hygiene Data'!$H$10,0,10*ROW('Hygiene Data'!H25))),'Data Summary'!EF31="Yes"),OFFSET('Hygiene Data'!$H$10,0,10*ROW('Hygiene Data'!H25)),NA())</f>
        <v>#N/A</v>
      </c>
    </row>
    <row r="32" spans="1:69" x14ac:dyDescent="0.2">
      <c r="A32" s="50" t="e">
        <f ca="1">+IF(OFFSET('Water Data'!$B$1,0,10*ROW('Water Data'!B26))="",NA(),OFFSET('Water Data'!$B$1,0,10*ROW('Water Data'!B26)))</f>
        <v>#N/A</v>
      </c>
      <c r="B32" s="50" t="e">
        <f ca="1">+IF(OFFSET('Water Data'!$A$3,0,10*ROW('Water Data'!A29))="",NA(),OFFSET('Water Data'!$A$3,0,10*ROW('Water Data'!A29)))</f>
        <v>#N/A</v>
      </c>
      <c r="C32" s="50" t="e">
        <f ca="1">+IF(OFFSET('Water Data'!$C$3,0,10*ROW('Water Data'!C29))="",NA(),OFFSET('Water Data'!$C$3,0,10*ROW('Water Data'!C29)))</f>
        <v>#N/A</v>
      </c>
      <c r="D32" s="133" t="e">
        <f ca="1">+IF(AND(ISNUMBER(OFFSET('Water Data'!$C$5,0,10*ROW('Water Data'!C26))),'Data Summary'!BS32="Yes"),100-OFFSET('Water Data'!$C$5,0,10*ROW('Water Data'!C26)),NA())</f>
        <v>#N/A</v>
      </c>
      <c r="E32" s="133" t="e">
        <f ca="1">+IF(AND(ISNUMBER(OFFSET('Water Data'!$C$7,0,10*ROW('Water Data'!C26))),'Data Summary'!BT32="Yes"),OFFSET('Water Data'!$C$7,0,10*ROW('Water Data'!C26)),NA())</f>
        <v>#N/A</v>
      </c>
      <c r="F32" s="133" t="e">
        <f ca="1">+IF(AND(ISNUMBER(OFFSET('Water Data'!$C$10,0,10*ROW('Water Data'!C26))),'Data Summary'!BU32="Yes"),OFFSET('Water Data'!$C$10,0,10*ROW('Water Data'!C26)),NA())</f>
        <v>#N/A</v>
      </c>
      <c r="G32" s="133" t="e">
        <f ca="1">+IF(AND(ISNUMBER(OFFSET('Water Data'!$D$5,0,10*ROW('Water Data'!D26))),'Data Summary'!BV32="Yes"),100-OFFSET('Water Data'!$D$5,0,10*ROW('Water Data'!D26)),NA())</f>
        <v>#N/A</v>
      </c>
      <c r="H32" s="133" t="e">
        <f ca="1">+IF(AND(ISNUMBER(OFFSET('Water Data'!$D$7,0,10*ROW('Water Data'!D26))),'Data Summary'!BW32="Yes"),OFFSET('Water Data'!$D$7,0,10*ROW('Water Data'!D26)),NA())</f>
        <v>#N/A</v>
      </c>
      <c r="I32" s="133" t="e">
        <f ca="1">+IF(AND(ISNUMBER(OFFSET('Water Data'!$D$10,0,10*ROW('Water Data'!D26))),'Data Summary'!BX32="Yes"),OFFSET('Water Data'!$D$10,0,10*ROW('Water Data'!D26)),NA())</f>
        <v>#N/A</v>
      </c>
      <c r="J32" s="133" t="e">
        <f ca="1">+IF(AND(ISNUMBER(OFFSET('Water Data'!$E$5,0,10*ROW('Water Data'!E26))),'Data Summary'!BY32="Yes"),100-OFFSET('Water Data'!$E$5,0,10*ROW('Water Data'!E26)),NA())</f>
        <v>#N/A</v>
      </c>
      <c r="K32" s="133" t="e">
        <f ca="1">+IF(AND(ISNUMBER(OFFSET('Water Data'!$E$7,0,10*ROW('Water Data'!E26))),'Data Summary'!BZ32="Yes"),OFFSET('Water Data'!$E$7,0,10*ROW('Water Data'!E26)),NA())</f>
        <v>#N/A</v>
      </c>
      <c r="L32" s="133" t="e">
        <f ca="1">+IF(AND(ISNUMBER(OFFSET('Water Data'!$E$10,0,10*ROW('Water Data'!E26))),'Data Summary'!CA32="Yes"),OFFSET('Water Data'!$E$10,0,10*ROW('Water Data'!E26)),NA())</f>
        <v>#N/A</v>
      </c>
      <c r="M32" s="133" t="e">
        <f ca="1">+IF(AND(ISNUMBER(OFFSET('Water Data'!$F$5,0,10*ROW('Water Data'!F26))),'Data Summary'!CB32="Yes"),100-OFFSET('Water Data'!$F$5,0,10*ROW('Water Data'!F26)),NA())</f>
        <v>#N/A</v>
      </c>
      <c r="N32" s="133" t="e">
        <f ca="1">+IF(AND(ISNUMBER(OFFSET('Water Data'!$F$7,0,10*ROW('Water Data'!F26))),'Data Summary'!CC32="Yes"),OFFSET('Water Data'!$F$7,0,10*ROW('Water Data'!F26)),NA())</f>
        <v>#N/A</v>
      </c>
      <c r="O32" s="133" t="e">
        <f ca="1">+IF(AND(ISNUMBER(OFFSET('Water Data'!$F$10,0,10*ROW('Water Data'!F26))),'Data Summary'!CD32="Yes"),OFFSET('Water Data'!$F$10,0,10*ROW('Water Data'!F26)),NA())</f>
        <v>#N/A</v>
      </c>
      <c r="P32" s="133" t="e">
        <f ca="1">+IF(AND(ISNUMBER(OFFSET('Water Data'!$G$5,0,10*ROW('Water Data'!G26))),'Data Summary'!CE32="Yes"),100-OFFSET('Water Data'!$G$5,0,10*ROW('Water Data'!G26)),NA())</f>
        <v>#N/A</v>
      </c>
      <c r="Q32" s="133" t="e">
        <f ca="1">+IF(AND(ISNUMBER(OFFSET('Water Data'!$G$7,0,10*ROW('Water Data'!G26))),'Data Summary'!CF32="Yes"),OFFSET('Water Data'!$G$7,0,10*ROW('Water Data'!G26)),NA())</f>
        <v>#N/A</v>
      </c>
      <c r="R32" s="133" t="e">
        <f ca="1">+IF(AND(ISNUMBER(OFFSET('Water Data'!$G$10,0,10*ROW('Water Data'!G26))),'Data Summary'!CG32="Yes"),OFFSET('Water Data'!$G$10,0,10*ROW('Water Data'!G26)),NA())</f>
        <v>#N/A</v>
      </c>
      <c r="S32" s="133" t="e">
        <f ca="1">+IF(AND(ISNUMBER(OFFSET('Water Data'!$H$5,0,10*ROW('Water Data'!H26))),'Data Summary'!CH32="Yes"),100-OFFSET('Water Data'!$H$5,0,10*ROW('Water Data'!H26)),NA())</f>
        <v>#N/A</v>
      </c>
      <c r="T32" s="133" t="e">
        <f ca="1">+IF(AND(ISNUMBER(OFFSET('Water Data'!$H$7,0,10*ROW('Water Data'!H26))),'Data Summary'!CI32="Yes"),OFFSET('Water Data'!$H$7,0,10*ROW('Water Data'!H26)),NA())</f>
        <v>#N/A</v>
      </c>
      <c r="U32" s="133" t="e">
        <f ca="1">+IF(AND(ISNUMBER(OFFSET('Water Data'!$H$10,0,10*ROW('Water Data'!H26))),'Data Summary'!CJ32="Yes"),OFFSET('Water Data'!$H$10,0,10*ROW('Water Data'!H26)),NA())</f>
        <v>#N/A</v>
      </c>
      <c r="V32" s="134" t="e">
        <f ca="1">+IF(AND(ISNUMBER(OFFSET('Sanitation Data'!$C$5,0,10*ROW('Sanitation Data'!C26))),'Data Summary'!CK32="Yes"),100-OFFSET('Sanitation Data'!$C$5,0,10*ROW('Sanitation Data'!C26)),NA())</f>
        <v>#N/A</v>
      </c>
      <c r="W32" s="134" t="e">
        <f ca="1">+IF(AND(ISNUMBER(OFFSET('Sanitation Data'!$C$7,0,10*ROW('Sanitation Data'!C26))),'Data Summary'!CL32="Yes"),OFFSET('Sanitation Data'!$C$7,0,10*ROW('Sanitation Data'!C26)),NA())</f>
        <v>#N/A</v>
      </c>
      <c r="X32" s="134" t="e">
        <f ca="1">+IF(AND(ISNUMBER(OFFSET('Sanitation Data'!$C$11,0,10*ROW('Sanitation Data'!C26))),'Data Summary'!CM32="Yes"),OFFSET('Sanitation Data'!$C$11,0,10*ROW('Sanitation Data'!C26)),NA())</f>
        <v>#N/A</v>
      </c>
      <c r="Y32" s="134" t="e">
        <f ca="1">+IF(AND(ISNUMBER(OFFSET('Sanitation Data'!$C$12,0,10*ROW('Sanitation Data'!C26))),'Data Summary'!CN32="Yes"),OFFSET('Sanitation Data'!$C$12,0,10*ROW('Sanitation Data'!C26)),NA())</f>
        <v>#N/A</v>
      </c>
      <c r="Z32" s="134" t="e">
        <f ca="1">+IF(AND(ISNUMBER(OFFSET('Sanitation Data'!$C$13,0,10*ROW('Sanitation Data'!C26))),'Data Summary'!CO32="Yes"),OFFSET('Sanitation Data'!$C$13,0,10*ROW('Sanitation Data'!C26)),NA())</f>
        <v>#N/A</v>
      </c>
      <c r="AA32" s="134" t="e">
        <f ca="1">+IF(AND(ISNUMBER(OFFSET('Sanitation Data'!$D$5,0,10*ROW('Sanitation Data'!D26))),'Data Summary'!CP32="Yes"),100-OFFSET('Sanitation Data'!$D$5,0,10*ROW('Sanitation Data'!D26)),NA())</f>
        <v>#N/A</v>
      </c>
      <c r="AB32" s="134" t="e">
        <f ca="1">+IF(AND(ISNUMBER(OFFSET('Sanitation Data'!$D$7,0,10*ROW('Sanitation Data'!D26))),'Data Summary'!CQ32="Yes"),OFFSET('Sanitation Data'!$D$7,0,10*ROW('Sanitation Data'!D26)),NA())</f>
        <v>#N/A</v>
      </c>
      <c r="AC32" s="134" t="e">
        <f ca="1">+IF(AND(ISNUMBER(OFFSET('Sanitation Data'!$D$11,0,10*ROW('Sanitation Data'!D26))),'Data Summary'!CR32="Yes"),OFFSET('Sanitation Data'!$D$11,0,10*ROW('Sanitation Data'!D26)),NA())</f>
        <v>#N/A</v>
      </c>
      <c r="AD32" s="134" t="e">
        <f ca="1">+IF(AND(ISNUMBER(OFFSET('Sanitation Data'!$D$12,0,10*ROW('Sanitation Data'!D26))),'Data Summary'!CS32="Yes"),OFFSET('Sanitation Data'!$D$12,0,10*ROW('Sanitation Data'!D26)),NA())</f>
        <v>#N/A</v>
      </c>
      <c r="AE32" s="134" t="e">
        <f ca="1">+IF(AND(ISNUMBER(OFFSET('Sanitation Data'!$D$13,0,10*ROW('Sanitation Data'!D26))),'Data Summary'!CT32="Yes"),OFFSET('Sanitation Data'!$D$13,0,10*ROW('Sanitation Data'!D26)),NA())</f>
        <v>#N/A</v>
      </c>
      <c r="AF32" s="134" t="e">
        <f ca="1">+IF(AND(ISNUMBER(OFFSET('Sanitation Data'!$E$5,0,10*ROW('Sanitation Data'!E26))),'Data Summary'!CU32="Yes"),100-OFFSET('Sanitation Data'!$E$5,0,10*ROW('Sanitation Data'!E26)),NA())</f>
        <v>#N/A</v>
      </c>
      <c r="AG32" s="134" t="e">
        <f ca="1">+IF(AND(ISNUMBER(OFFSET('Sanitation Data'!$E$7,0,10*ROW('Sanitation Data'!E26))),'Data Summary'!CV32="Yes"),OFFSET('Sanitation Data'!$E$7,0,10*ROW('Sanitation Data'!E26)),NA())</f>
        <v>#N/A</v>
      </c>
      <c r="AH32" s="134" t="e">
        <f ca="1">+IF(AND(ISNUMBER(OFFSET('Sanitation Data'!$E$11,0,10*ROW('Sanitation Data'!E26))),'Data Summary'!CW32="Yes"),OFFSET('Sanitation Data'!$E$11,0,10*ROW('Sanitation Data'!E26)),NA())</f>
        <v>#N/A</v>
      </c>
      <c r="AI32" s="134" t="e">
        <f ca="1">+IF(AND(ISNUMBER(OFFSET('Sanitation Data'!$E$12,0,10*ROW('Sanitation Data'!E26))),'Data Summary'!CX32="Yes"),OFFSET('Sanitation Data'!$E$12,0,10*ROW('Sanitation Data'!E26)),NA())</f>
        <v>#N/A</v>
      </c>
      <c r="AJ32" s="134" t="e">
        <f ca="1">+IF(AND(ISNUMBER(OFFSET('Sanitation Data'!$E$13,0,10*ROW('Sanitation Data'!E26))),'Data Summary'!CY32="Yes"),OFFSET('Sanitation Data'!$E$13,0,10*ROW('Sanitation Data'!E26)),NA())</f>
        <v>#N/A</v>
      </c>
      <c r="AK32" s="134" t="e">
        <f ca="1">+IF(AND(ISNUMBER(OFFSET('Sanitation Data'!$F$5,0,10*ROW('Sanitation Data'!F26))),'Data Summary'!CZ32="Yes"),100-OFFSET('Sanitation Data'!$F$5,0,10*ROW('Sanitation Data'!F26)),NA())</f>
        <v>#N/A</v>
      </c>
      <c r="AL32" s="134" t="e">
        <f ca="1">+IF(AND(ISNUMBER(OFFSET('Sanitation Data'!$F$7,0,10*ROW('Sanitation Data'!F26))),'Data Summary'!DA32="Yes"),OFFSET('Sanitation Data'!$F$7,0,10*ROW('Sanitation Data'!F26)),NA())</f>
        <v>#N/A</v>
      </c>
      <c r="AM32" s="134" t="e">
        <f ca="1">+IF(AND(ISNUMBER(OFFSET('Sanitation Data'!$F$11,0,10*ROW('Sanitation Data'!F26))),'Data Summary'!DB32="Yes"),OFFSET('Sanitation Data'!$F$11,0,10*ROW('Sanitation Data'!F26)),NA())</f>
        <v>#N/A</v>
      </c>
      <c r="AN32" s="134" t="e">
        <f ca="1">+IF(AND(ISNUMBER(OFFSET('Sanitation Data'!$F$12,0,10*ROW('Sanitation Data'!F26))),'Data Summary'!DC32="Yes"),OFFSET('Sanitation Data'!$F$12,0,10*ROW('Sanitation Data'!F26)),NA())</f>
        <v>#N/A</v>
      </c>
      <c r="AO32" s="134" t="e">
        <f ca="1">+IF(AND(ISNUMBER(OFFSET('Sanitation Data'!$F$13,0,10*ROW('Sanitation Data'!F26))),'Data Summary'!DD32="Yes"),OFFSET('Sanitation Data'!$F$13,0,10*ROW('Sanitation Data'!F26)),NA())</f>
        <v>#N/A</v>
      </c>
      <c r="AP32" s="134" t="e">
        <f ca="1">+IF(AND(ISNUMBER(OFFSET('Sanitation Data'!$G$5,0,10*ROW('Sanitation Data'!G26))),'Data Summary'!DE32="Yes"),100-OFFSET('Sanitation Data'!$G$5,0,10*ROW('Sanitation Data'!G26)),NA())</f>
        <v>#N/A</v>
      </c>
      <c r="AQ32" s="134" t="e">
        <f ca="1">+IF(AND(ISNUMBER(OFFSET('Sanitation Data'!$G$7,0,10*ROW('Sanitation Data'!G26))),'Data Summary'!DF32="Yes"),OFFSET('Sanitation Data'!$G$7,0,10*ROW('Sanitation Data'!G26)),NA())</f>
        <v>#N/A</v>
      </c>
      <c r="AR32" s="134" t="e">
        <f ca="1">+IF(AND(ISNUMBER(OFFSET('Sanitation Data'!$G$11,0,10*ROW('Sanitation Data'!G26))),'Data Summary'!DG32="Yes"),OFFSET('Sanitation Data'!$G$11,0,10*ROW('Sanitation Data'!G26)),NA())</f>
        <v>#N/A</v>
      </c>
      <c r="AS32" s="134" t="e">
        <f ca="1">+IF(AND(ISNUMBER(OFFSET('Sanitation Data'!$G$12,0,10*ROW('Sanitation Data'!G26))),'Data Summary'!DH32="Yes"),OFFSET('Sanitation Data'!$G$12,0,10*ROW('Sanitation Data'!G26)),NA())</f>
        <v>#N/A</v>
      </c>
      <c r="AT32" s="134" t="e">
        <f ca="1">+IF(AND(ISNUMBER(OFFSET('Sanitation Data'!$G$13,0,10*ROW('Sanitation Data'!G26))),'Data Summary'!DI32="Yes"),OFFSET('Sanitation Data'!$G$13,0,10*ROW('Sanitation Data'!G26)),NA())</f>
        <v>#N/A</v>
      </c>
      <c r="AU32" s="134" t="e">
        <f ca="1">+IF(AND(ISNUMBER(OFFSET('Sanitation Data'!$H$5,0,10*ROW('Sanitation Data'!H26))),'Data Summary'!DJ32="Yes"),100-OFFSET('Sanitation Data'!$H$5,0,10*ROW('Sanitation Data'!H26)),NA())</f>
        <v>#N/A</v>
      </c>
      <c r="AV32" s="134" t="e">
        <f ca="1">+IF(AND(ISNUMBER(OFFSET('Sanitation Data'!$H$7,0,10*ROW('Sanitation Data'!H26))),'Data Summary'!DK32="Yes"),OFFSET('Sanitation Data'!$H$7,0,10*ROW('Sanitation Data'!H26)),NA())</f>
        <v>#N/A</v>
      </c>
      <c r="AW32" s="134" t="e">
        <f ca="1">+IF(AND(ISNUMBER(OFFSET('Sanitation Data'!$H$11,0,10*ROW('Sanitation Data'!H26))),'Data Summary'!DL32="Yes"),OFFSET('Sanitation Data'!$H$11,0,10*ROW('Sanitation Data'!H26)),NA())</f>
        <v>#N/A</v>
      </c>
      <c r="AX32" s="134" t="e">
        <f ca="1">+IF(AND(ISNUMBER(OFFSET('Sanitation Data'!$H$12,0,10*ROW('Sanitation Data'!H26))),'Data Summary'!DM32="Yes"),OFFSET('Sanitation Data'!$H$12,0,10*ROW('Sanitation Data'!H26)),NA())</f>
        <v>#N/A</v>
      </c>
      <c r="AY32" s="134" t="e">
        <f ca="1">+IF(AND(ISNUMBER(OFFSET('Sanitation Data'!$H$13,0,10*ROW('Sanitation Data'!H26))),'Data Summary'!DN32="Yes"),OFFSET('Sanitation Data'!$H$13,0,10*ROW('Sanitation Data'!H26)),NA())</f>
        <v>#N/A</v>
      </c>
      <c r="AZ32" s="135" t="e">
        <f ca="1">+IF(AND(ISNUMBER(OFFSET('Hygiene Data'!$C$6,0,10*ROW('Hygiene Data'!C26))),'Data Summary'!DO32="Yes"),OFFSET('Hygiene Data'!$C$6,0,10*ROW('Hygiene Data'!C26)),NA())</f>
        <v>#N/A</v>
      </c>
      <c r="BA32" s="135" t="e">
        <f ca="1">+IF(AND(ISNUMBER(OFFSET('Hygiene Data'!$C$8,0,10*ROW('Hygiene Data'!C26))),'Data Summary'!DP32="Yes"),OFFSET('Hygiene Data'!$C$8,0,10*ROW('Hygiene Data'!C26)),NA())</f>
        <v>#N/A</v>
      </c>
      <c r="BB32" s="135" t="e">
        <f ca="1">+IF(AND(ISNUMBER(OFFSET('Hygiene Data'!$C$10,0,10*ROW('Hygiene Data'!C26))),'Data Summary'!DQ32="Yes"),OFFSET('Hygiene Data'!$C$10,0,10*ROW('Hygiene Data'!C26)),NA())</f>
        <v>#N/A</v>
      </c>
      <c r="BC32" s="135" t="e">
        <f ca="1">+IF(AND(ISNUMBER(OFFSET('Hygiene Data'!$D$6,0,10*ROW('Hygiene Data'!D26))),'Data Summary'!DR32="Yes"),OFFSET('Hygiene Data'!$D$6,0,10*ROW('Hygiene Data'!D26)),NA())</f>
        <v>#N/A</v>
      </c>
      <c r="BD32" s="135" t="e">
        <f ca="1">+IF(AND(ISNUMBER(OFFSET('Hygiene Data'!$D$8,0,10*ROW('Hygiene Data'!D26))),'Data Summary'!DS32="Yes"),OFFSET('Hygiene Data'!$D$8,0,10*ROW('Hygiene Data'!D26)),NA())</f>
        <v>#N/A</v>
      </c>
      <c r="BE32" s="135" t="e">
        <f ca="1">+IF(AND(ISNUMBER(OFFSET('Hygiene Data'!$D$10,0,10*ROW('Hygiene Data'!D26))),'Data Summary'!DT32="Yes"),OFFSET('Hygiene Data'!$D$10,0,10*ROW('Hygiene Data'!D26)),NA())</f>
        <v>#N/A</v>
      </c>
      <c r="BF32" s="135" t="e">
        <f ca="1">+IF(AND(ISNUMBER(OFFSET('Hygiene Data'!$E$6,0,10*ROW('Hygiene Data'!E26))),'Data Summary'!DU32="Yes"),OFFSET('Hygiene Data'!$E$6,0,10*ROW('Hygiene Data'!E26)),NA())</f>
        <v>#N/A</v>
      </c>
      <c r="BG32" s="135" t="e">
        <f ca="1">+IF(AND(ISNUMBER(OFFSET('Hygiene Data'!$E$8,0,10*ROW('Hygiene Data'!E26))),'Data Summary'!DV32="Yes"),OFFSET('Hygiene Data'!$E$8,0,10*ROW('Hygiene Data'!E26)),NA())</f>
        <v>#N/A</v>
      </c>
      <c r="BH32" s="135" t="e">
        <f ca="1">+IF(AND(ISNUMBER(OFFSET('Hygiene Data'!$E$10,0,10*ROW('Hygiene Data'!E26))),'Data Summary'!DW32="Yes"),OFFSET('Hygiene Data'!$E$10,0,10*ROW('Hygiene Data'!E26)),NA())</f>
        <v>#N/A</v>
      </c>
      <c r="BI32" s="135" t="e">
        <f ca="1">+IF(AND(ISNUMBER(OFFSET('Hygiene Data'!$F$6,0,10*ROW('Hygiene Data'!F26))),'Data Summary'!DX32="Yes"),OFFSET('Hygiene Data'!$F$6,0,10*ROW('Hygiene Data'!F26)),NA())</f>
        <v>#N/A</v>
      </c>
      <c r="BJ32" s="135" t="e">
        <f ca="1">+IF(AND(ISNUMBER(OFFSET('Hygiene Data'!$F$8,0,10*ROW('Hygiene Data'!F26))),'Data Summary'!DY32="Yes"),OFFSET('Hygiene Data'!$F$8,0,10*ROW('Hygiene Data'!F26)),NA())</f>
        <v>#N/A</v>
      </c>
      <c r="BK32" s="135" t="e">
        <f ca="1">+IF(AND(ISNUMBER(OFFSET('Hygiene Data'!$F$10,0,10*ROW('Hygiene Data'!F26))),'Data Summary'!DZ32="Yes"),OFFSET('Hygiene Data'!$F$10,0,10*ROW('Hygiene Data'!F26)),NA())</f>
        <v>#N/A</v>
      </c>
      <c r="BL32" s="135" t="e">
        <f ca="1">+IF(AND(ISNUMBER(OFFSET('Hygiene Data'!$G$6,0,10*ROW('Hygiene Data'!G26))),'Data Summary'!EA32="Yes"),OFFSET('Hygiene Data'!$G$6,0,10*ROW('Hygiene Data'!G26)),NA())</f>
        <v>#N/A</v>
      </c>
      <c r="BM32" s="135" t="e">
        <f ca="1">+IF(AND(ISNUMBER(OFFSET('Hygiene Data'!$G$8,0,10*ROW('Hygiene Data'!G26))),'Data Summary'!EB32="Yes"),OFFSET('Hygiene Data'!$G$8,0,10*ROW('Hygiene Data'!G26)),NA())</f>
        <v>#N/A</v>
      </c>
      <c r="BN32" s="135" t="e">
        <f ca="1">+IF(AND(ISNUMBER(OFFSET('Hygiene Data'!$G$10,0,10*ROW('Hygiene Data'!G26))),'Data Summary'!EC32="Yes"),OFFSET('Hygiene Data'!$G$10,0,10*ROW('Hygiene Data'!G26)),NA())</f>
        <v>#N/A</v>
      </c>
      <c r="BO32" s="135" t="e">
        <f ca="1">+IF(AND(ISNUMBER(OFFSET('Hygiene Data'!$H$6,0,10*ROW('Hygiene Data'!H26))),'Data Summary'!ED32="Yes"),OFFSET('Hygiene Data'!$H$6,0,10*ROW('Hygiene Data'!H26)),NA())</f>
        <v>#N/A</v>
      </c>
      <c r="BP32" s="135" t="e">
        <f ca="1">+IF(AND(ISNUMBER(OFFSET('Hygiene Data'!$H$8,0,10*ROW('Hygiene Data'!H26))),'Data Summary'!EE32="Yes"),OFFSET('Hygiene Data'!$H$8,0,10*ROW('Hygiene Data'!H26)),NA())</f>
        <v>#N/A</v>
      </c>
      <c r="BQ32" s="135" t="e">
        <f ca="1">+IF(AND(ISNUMBER(OFFSET('Hygiene Data'!$H$10,0,10*ROW('Hygiene Data'!H26))),'Data Summary'!EF32="Yes"),OFFSET('Hygiene Data'!$H$10,0,10*ROW('Hygiene Data'!H26)),NA())</f>
        <v>#N/A</v>
      </c>
    </row>
    <row r="33" spans="1:69" x14ac:dyDescent="0.2">
      <c r="A33" s="50" t="e">
        <f ca="1">+IF(OFFSET('Water Data'!$B$1,0,10*ROW('Water Data'!B27))="",NA(),OFFSET('Water Data'!$B$1,0,10*ROW('Water Data'!B27)))</f>
        <v>#N/A</v>
      </c>
      <c r="B33" s="50" t="e">
        <f ca="1">+IF(OFFSET('Water Data'!$A$3,0,10*ROW('Water Data'!A30))="",NA(),OFFSET('Water Data'!$A$3,0,10*ROW('Water Data'!A30)))</f>
        <v>#N/A</v>
      </c>
      <c r="C33" s="50" t="e">
        <f ca="1">+IF(OFFSET('Water Data'!$C$3,0,10*ROW('Water Data'!C30))="",NA(),OFFSET('Water Data'!$C$3,0,10*ROW('Water Data'!C30)))</f>
        <v>#N/A</v>
      </c>
      <c r="D33" s="133" t="e">
        <f ca="1">+IF(AND(ISNUMBER(OFFSET('Water Data'!$C$5,0,10*ROW('Water Data'!C27))),'Data Summary'!BS33="Yes"),100-OFFSET('Water Data'!$C$5,0,10*ROW('Water Data'!C27)),NA())</f>
        <v>#N/A</v>
      </c>
      <c r="E33" s="133" t="e">
        <f ca="1">+IF(AND(ISNUMBER(OFFSET('Water Data'!$C$7,0,10*ROW('Water Data'!C27))),'Data Summary'!BT33="Yes"),OFFSET('Water Data'!$C$7,0,10*ROW('Water Data'!C27)),NA())</f>
        <v>#N/A</v>
      </c>
      <c r="F33" s="133" t="e">
        <f ca="1">+IF(AND(ISNUMBER(OFFSET('Water Data'!$C$10,0,10*ROW('Water Data'!C27))),'Data Summary'!BU33="Yes"),OFFSET('Water Data'!$C$10,0,10*ROW('Water Data'!C27)),NA())</f>
        <v>#N/A</v>
      </c>
      <c r="G33" s="133" t="e">
        <f ca="1">+IF(AND(ISNUMBER(OFFSET('Water Data'!$D$5,0,10*ROW('Water Data'!D27))),'Data Summary'!BV33="Yes"),100-OFFSET('Water Data'!$D$5,0,10*ROW('Water Data'!D27)),NA())</f>
        <v>#N/A</v>
      </c>
      <c r="H33" s="133" t="e">
        <f ca="1">+IF(AND(ISNUMBER(OFFSET('Water Data'!$D$7,0,10*ROW('Water Data'!D27))),'Data Summary'!BW33="Yes"),OFFSET('Water Data'!$D$7,0,10*ROW('Water Data'!D27)),NA())</f>
        <v>#N/A</v>
      </c>
      <c r="I33" s="133" t="e">
        <f ca="1">+IF(AND(ISNUMBER(OFFSET('Water Data'!$D$10,0,10*ROW('Water Data'!D27))),'Data Summary'!BX33="Yes"),OFFSET('Water Data'!$D$10,0,10*ROW('Water Data'!D27)),NA())</f>
        <v>#N/A</v>
      </c>
      <c r="J33" s="133" t="e">
        <f ca="1">+IF(AND(ISNUMBER(OFFSET('Water Data'!$E$5,0,10*ROW('Water Data'!E27))),'Data Summary'!BY33="Yes"),100-OFFSET('Water Data'!$E$5,0,10*ROW('Water Data'!E27)),NA())</f>
        <v>#N/A</v>
      </c>
      <c r="K33" s="133" t="e">
        <f ca="1">+IF(AND(ISNUMBER(OFFSET('Water Data'!$E$7,0,10*ROW('Water Data'!E27))),'Data Summary'!BZ33="Yes"),OFFSET('Water Data'!$E$7,0,10*ROW('Water Data'!E27)),NA())</f>
        <v>#N/A</v>
      </c>
      <c r="L33" s="133" t="e">
        <f ca="1">+IF(AND(ISNUMBER(OFFSET('Water Data'!$E$10,0,10*ROW('Water Data'!E27))),'Data Summary'!CA33="Yes"),OFFSET('Water Data'!$E$10,0,10*ROW('Water Data'!E27)),NA())</f>
        <v>#N/A</v>
      </c>
      <c r="M33" s="133" t="e">
        <f ca="1">+IF(AND(ISNUMBER(OFFSET('Water Data'!$F$5,0,10*ROW('Water Data'!F27))),'Data Summary'!CB33="Yes"),100-OFFSET('Water Data'!$F$5,0,10*ROW('Water Data'!F27)),NA())</f>
        <v>#N/A</v>
      </c>
      <c r="N33" s="133" t="e">
        <f ca="1">+IF(AND(ISNUMBER(OFFSET('Water Data'!$F$7,0,10*ROW('Water Data'!F27))),'Data Summary'!CC33="Yes"),OFFSET('Water Data'!$F$7,0,10*ROW('Water Data'!F27)),NA())</f>
        <v>#N/A</v>
      </c>
      <c r="O33" s="133" t="e">
        <f ca="1">+IF(AND(ISNUMBER(OFFSET('Water Data'!$F$10,0,10*ROW('Water Data'!F27))),'Data Summary'!CD33="Yes"),OFFSET('Water Data'!$F$10,0,10*ROW('Water Data'!F27)),NA())</f>
        <v>#N/A</v>
      </c>
      <c r="P33" s="133" t="e">
        <f ca="1">+IF(AND(ISNUMBER(OFFSET('Water Data'!$G$5,0,10*ROW('Water Data'!G27))),'Data Summary'!CE33="Yes"),100-OFFSET('Water Data'!$G$5,0,10*ROW('Water Data'!G27)),NA())</f>
        <v>#N/A</v>
      </c>
      <c r="Q33" s="133" t="e">
        <f ca="1">+IF(AND(ISNUMBER(OFFSET('Water Data'!$G$7,0,10*ROW('Water Data'!G27))),'Data Summary'!CF33="Yes"),OFFSET('Water Data'!$G$7,0,10*ROW('Water Data'!G27)),NA())</f>
        <v>#N/A</v>
      </c>
      <c r="R33" s="133" t="e">
        <f ca="1">+IF(AND(ISNUMBER(OFFSET('Water Data'!$G$10,0,10*ROW('Water Data'!G27))),'Data Summary'!CG33="Yes"),OFFSET('Water Data'!$G$10,0,10*ROW('Water Data'!G27)),NA())</f>
        <v>#N/A</v>
      </c>
      <c r="S33" s="133" t="e">
        <f ca="1">+IF(AND(ISNUMBER(OFFSET('Water Data'!$H$5,0,10*ROW('Water Data'!H27))),'Data Summary'!CH33="Yes"),100-OFFSET('Water Data'!$H$5,0,10*ROW('Water Data'!H27)),NA())</f>
        <v>#N/A</v>
      </c>
      <c r="T33" s="133" t="e">
        <f ca="1">+IF(AND(ISNUMBER(OFFSET('Water Data'!$H$7,0,10*ROW('Water Data'!H27))),'Data Summary'!CI33="Yes"),OFFSET('Water Data'!$H$7,0,10*ROW('Water Data'!H27)),NA())</f>
        <v>#N/A</v>
      </c>
      <c r="U33" s="133" t="e">
        <f ca="1">+IF(AND(ISNUMBER(OFFSET('Water Data'!$H$10,0,10*ROW('Water Data'!H27))),'Data Summary'!CJ33="Yes"),OFFSET('Water Data'!$H$10,0,10*ROW('Water Data'!H27)),NA())</f>
        <v>#N/A</v>
      </c>
      <c r="V33" s="134" t="e">
        <f ca="1">+IF(AND(ISNUMBER(OFFSET('Sanitation Data'!$C$5,0,10*ROW('Sanitation Data'!C27))),'Data Summary'!CK33="Yes"),100-OFFSET('Sanitation Data'!$C$5,0,10*ROW('Sanitation Data'!C27)),NA())</f>
        <v>#N/A</v>
      </c>
      <c r="W33" s="134" t="e">
        <f ca="1">+IF(AND(ISNUMBER(OFFSET('Sanitation Data'!$C$7,0,10*ROW('Sanitation Data'!C27))),'Data Summary'!CL33="Yes"),OFFSET('Sanitation Data'!$C$7,0,10*ROW('Sanitation Data'!C27)),NA())</f>
        <v>#N/A</v>
      </c>
      <c r="X33" s="134" t="e">
        <f ca="1">+IF(AND(ISNUMBER(OFFSET('Sanitation Data'!$C$11,0,10*ROW('Sanitation Data'!C27))),'Data Summary'!CM33="Yes"),OFFSET('Sanitation Data'!$C$11,0,10*ROW('Sanitation Data'!C27)),NA())</f>
        <v>#N/A</v>
      </c>
      <c r="Y33" s="134" t="e">
        <f ca="1">+IF(AND(ISNUMBER(OFFSET('Sanitation Data'!$C$12,0,10*ROW('Sanitation Data'!C27))),'Data Summary'!CN33="Yes"),OFFSET('Sanitation Data'!$C$12,0,10*ROW('Sanitation Data'!C27)),NA())</f>
        <v>#N/A</v>
      </c>
      <c r="Z33" s="134" t="e">
        <f ca="1">+IF(AND(ISNUMBER(OFFSET('Sanitation Data'!$C$13,0,10*ROW('Sanitation Data'!C27))),'Data Summary'!CO33="Yes"),OFFSET('Sanitation Data'!$C$13,0,10*ROW('Sanitation Data'!C27)),NA())</f>
        <v>#N/A</v>
      </c>
      <c r="AA33" s="134" t="e">
        <f ca="1">+IF(AND(ISNUMBER(OFFSET('Sanitation Data'!$D$5,0,10*ROW('Sanitation Data'!D27))),'Data Summary'!CP33="Yes"),100-OFFSET('Sanitation Data'!$D$5,0,10*ROW('Sanitation Data'!D27)),NA())</f>
        <v>#N/A</v>
      </c>
      <c r="AB33" s="134" t="e">
        <f ca="1">+IF(AND(ISNUMBER(OFFSET('Sanitation Data'!$D$7,0,10*ROW('Sanitation Data'!D27))),'Data Summary'!CQ33="Yes"),OFFSET('Sanitation Data'!$D$7,0,10*ROW('Sanitation Data'!D27)),NA())</f>
        <v>#N/A</v>
      </c>
      <c r="AC33" s="134" t="e">
        <f ca="1">+IF(AND(ISNUMBER(OFFSET('Sanitation Data'!$D$11,0,10*ROW('Sanitation Data'!D27))),'Data Summary'!CR33="Yes"),OFFSET('Sanitation Data'!$D$11,0,10*ROW('Sanitation Data'!D27)),NA())</f>
        <v>#N/A</v>
      </c>
      <c r="AD33" s="134" t="e">
        <f ca="1">+IF(AND(ISNUMBER(OFFSET('Sanitation Data'!$D$12,0,10*ROW('Sanitation Data'!D27))),'Data Summary'!CS33="Yes"),OFFSET('Sanitation Data'!$D$12,0,10*ROW('Sanitation Data'!D27)),NA())</f>
        <v>#N/A</v>
      </c>
      <c r="AE33" s="134" t="e">
        <f ca="1">+IF(AND(ISNUMBER(OFFSET('Sanitation Data'!$D$13,0,10*ROW('Sanitation Data'!D27))),'Data Summary'!CT33="Yes"),OFFSET('Sanitation Data'!$D$13,0,10*ROW('Sanitation Data'!D27)),NA())</f>
        <v>#N/A</v>
      </c>
      <c r="AF33" s="134" t="e">
        <f ca="1">+IF(AND(ISNUMBER(OFFSET('Sanitation Data'!$E$5,0,10*ROW('Sanitation Data'!E27))),'Data Summary'!CU33="Yes"),100-OFFSET('Sanitation Data'!$E$5,0,10*ROW('Sanitation Data'!E27)),NA())</f>
        <v>#N/A</v>
      </c>
      <c r="AG33" s="134" t="e">
        <f ca="1">+IF(AND(ISNUMBER(OFFSET('Sanitation Data'!$E$7,0,10*ROW('Sanitation Data'!E27))),'Data Summary'!CV33="Yes"),OFFSET('Sanitation Data'!$E$7,0,10*ROW('Sanitation Data'!E27)),NA())</f>
        <v>#N/A</v>
      </c>
      <c r="AH33" s="134" t="e">
        <f ca="1">+IF(AND(ISNUMBER(OFFSET('Sanitation Data'!$E$11,0,10*ROW('Sanitation Data'!E27))),'Data Summary'!CW33="Yes"),OFFSET('Sanitation Data'!$E$11,0,10*ROW('Sanitation Data'!E27)),NA())</f>
        <v>#N/A</v>
      </c>
      <c r="AI33" s="134" t="e">
        <f ca="1">+IF(AND(ISNUMBER(OFFSET('Sanitation Data'!$E$12,0,10*ROW('Sanitation Data'!E27))),'Data Summary'!CX33="Yes"),OFFSET('Sanitation Data'!$E$12,0,10*ROW('Sanitation Data'!E27)),NA())</f>
        <v>#N/A</v>
      </c>
      <c r="AJ33" s="134" t="e">
        <f ca="1">+IF(AND(ISNUMBER(OFFSET('Sanitation Data'!$E$13,0,10*ROW('Sanitation Data'!E27))),'Data Summary'!CY33="Yes"),OFFSET('Sanitation Data'!$E$13,0,10*ROW('Sanitation Data'!E27)),NA())</f>
        <v>#N/A</v>
      </c>
      <c r="AK33" s="134" t="e">
        <f ca="1">+IF(AND(ISNUMBER(OFFSET('Sanitation Data'!$F$5,0,10*ROW('Sanitation Data'!F27))),'Data Summary'!CZ33="Yes"),100-OFFSET('Sanitation Data'!$F$5,0,10*ROW('Sanitation Data'!F27)),NA())</f>
        <v>#N/A</v>
      </c>
      <c r="AL33" s="134" t="e">
        <f ca="1">+IF(AND(ISNUMBER(OFFSET('Sanitation Data'!$F$7,0,10*ROW('Sanitation Data'!F27))),'Data Summary'!DA33="Yes"),OFFSET('Sanitation Data'!$F$7,0,10*ROW('Sanitation Data'!F27)),NA())</f>
        <v>#N/A</v>
      </c>
      <c r="AM33" s="134" t="e">
        <f ca="1">+IF(AND(ISNUMBER(OFFSET('Sanitation Data'!$F$11,0,10*ROW('Sanitation Data'!F27))),'Data Summary'!DB33="Yes"),OFFSET('Sanitation Data'!$F$11,0,10*ROW('Sanitation Data'!F27)),NA())</f>
        <v>#N/A</v>
      </c>
      <c r="AN33" s="134" t="e">
        <f ca="1">+IF(AND(ISNUMBER(OFFSET('Sanitation Data'!$F$12,0,10*ROW('Sanitation Data'!F27))),'Data Summary'!DC33="Yes"),OFFSET('Sanitation Data'!$F$12,0,10*ROW('Sanitation Data'!F27)),NA())</f>
        <v>#N/A</v>
      </c>
      <c r="AO33" s="134" t="e">
        <f ca="1">+IF(AND(ISNUMBER(OFFSET('Sanitation Data'!$F$13,0,10*ROW('Sanitation Data'!F27))),'Data Summary'!DD33="Yes"),OFFSET('Sanitation Data'!$F$13,0,10*ROW('Sanitation Data'!F27)),NA())</f>
        <v>#N/A</v>
      </c>
      <c r="AP33" s="134" t="e">
        <f ca="1">+IF(AND(ISNUMBER(OFFSET('Sanitation Data'!$G$5,0,10*ROW('Sanitation Data'!G27))),'Data Summary'!DE33="Yes"),100-OFFSET('Sanitation Data'!$G$5,0,10*ROW('Sanitation Data'!G27)),NA())</f>
        <v>#N/A</v>
      </c>
      <c r="AQ33" s="134" t="e">
        <f ca="1">+IF(AND(ISNUMBER(OFFSET('Sanitation Data'!$G$7,0,10*ROW('Sanitation Data'!G27))),'Data Summary'!DF33="Yes"),OFFSET('Sanitation Data'!$G$7,0,10*ROW('Sanitation Data'!G27)),NA())</f>
        <v>#N/A</v>
      </c>
      <c r="AR33" s="134" t="e">
        <f ca="1">+IF(AND(ISNUMBER(OFFSET('Sanitation Data'!$G$11,0,10*ROW('Sanitation Data'!G27))),'Data Summary'!DG33="Yes"),OFFSET('Sanitation Data'!$G$11,0,10*ROW('Sanitation Data'!G27)),NA())</f>
        <v>#N/A</v>
      </c>
      <c r="AS33" s="134" t="e">
        <f ca="1">+IF(AND(ISNUMBER(OFFSET('Sanitation Data'!$G$12,0,10*ROW('Sanitation Data'!G27))),'Data Summary'!DH33="Yes"),OFFSET('Sanitation Data'!$G$12,0,10*ROW('Sanitation Data'!G27)),NA())</f>
        <v>#N/A</v>
      </c>
      <c r="AT33" s="134" t="e">
        <f ca="1">+IF(AND(ISNUMBER(OFFSET('Sanitation Data'!$G$13,0,10*ROW('Sanitation Data'!G27))),'Data Summary'!DI33="Yes"),OFFSET('Sanitation Data'!$G$13,0,10*ROW('Sanitation Data'!G27)),NA())</f>
        <v>#N/A</v>
      </c>
      <c r="AU33" s="134" t="e">
        <f ca="1">+IF(AND(ISNUMBER(OFFSET('Sanitation Data'!$H$5,0,10*ROW('Sanitation Data'!H27))),'Data Summary'!DJ33="Yes"),100-OFFSET('Sanitation Data'!$H$5,0,10*ROW('Sanitation Data'!H27)),NA())</f>
        <v>#N/A</v>
      </c>
      <c r="AV33" s="134" t="e">
        <f ca="1">+IF(AND(ISNUMBER(OFFSET('Sanitation Data'!$H$7,0,10*ROW('Sanitation Data'!H27))),'Data Summary'!DK33="Yes"),OFFSET('Sanitation Data'!$H$7,0,10*ROW('Sanitation Data'!H27)),NA())</f>
        <v>#N/A</v>
      </c>
      <c r="AW33" s="134" t="e">
        <f ca="1">+IF(AND(ISNUMBER(OFFSET('Sanitation Data'!$H$11,0,10*ROW('Sanitation Data'!H27))),'Data Summary'!DL33="Yes"),OFFSET('Sanitation Data'!$H$11,0,10*ROW('Sanitation Data'!H27)),NA())</f>
        <v>#N/A</v>
      </c>
      <c r="AX33" s="134" t="e">
        <f ca="1">+IF(AND(ISNUMBER(OFFSET('Sanitation Data'!$H$12,0,10*ROW('Sanitation Data'!H27))),'Data Summary'!DM33="Yes"),OFFSET('Sanitation Data'!$H$12,0,10*ROW('Sanitation Data'!H27)),NA())</f>
        <v>#N/A</v>
      </c>
      <c r="AY33" s="134" t="e">
        <f ca="1">+IF(AND(ISNUMBER(OFFSET('Sanitation Data'!$H$13,0,10*ROW('Sanitation Data'!H27))),'Data Summary'!DN33="Yes"),OFFSET('Sanitation Data'!$H$13,0,10*ROW('Sanitation Data'!H27)),NA())</f>
        <v>#N/A</v>
      </c>
      <c r="AZ33" s="135" t="e">
        <f ca="1">+IF(AND(ISNUMBER(OFFSET('Hygiene Data'!$C$6,0,10*ROW('Hygiene Data'!C27))),'Data Summary'!DO33="Yes"),OFFSET('Hygiene Data'!$C$6,0,10*ROW('Hygiene Data'!C27)),NA())</f>
        <v>#N/A</v>
      </c>
      <c r="BA33" s="135" t="e">
        <f ca="1">+IF(AND(ISNUMBER(OFFSET('Hygiene Data'!$C$8,0,10*ROW('Hygiene Data'!C27))),'Data Summary'!DP33="Yes"),OFFSET('Hygiene Data'!$C$8,0,10*ROW('Hygiene Data'!C27)),NA())</f>
        <v>#N/A</v>
      </c>
      <c r="BB33" s="135" t="e">
        <f ca="1">+IF(AND(ISNUMBER(OFFSET('Hygiene Data'!$C$10,0,10*ROW('Hygiene Data'!C27))),'Data Summary'!DQ33="Yes"),OFFSET('Hygiene Data'!$C$10,0,10*ROW('Hygiene Data'!C27)),NA())</f>
        <v>#N/A</v>
      </c>
      <c r="BC33" s="135" t="e">
        <f ca="1">+IF(AND(ISNUMBER(OFFSET('Hygiene Data'!$D$6,0,10*ROW('Hygiene Data'!D27))),'Data Summary'!DR33="Yes"),OFFSET('Hygiene Data'!$D$6,0,10*ROW('Hygiene Data'!D27)),NA())</f>
        <v>#N/A</v>
      </c>
      <c r="BD33" s="135" t="e">
        <f ca="1">+IF(AND(ISNUMBER(OFFSET('Hygiene Data'!$D$8,0,10*ROW('Hygiene Data'!D27))),'Data Summary'!DS33="Yes"),OFFSET('Hygiene Data'!$D$8,0,10*ROW('Hygiene Data'!D27)),NA())</f>
        <v>#N/A</v>
      </c>
      <c r="BE33" s="135" t="e">
        <f ca="1">+IF(AND(ISNUMBER(OFFSET('Hygiene Data'!$D$10,0,10*ROW('Hygiene Data'!D27))),'Data Summary'!DT33="Yes"),OFFSET('Hygiene Data'!$D$10,0,10*ROW('Hygiene Data'!D27)),NA())</f>
        <v>#N/A</v>
      </c>
      <c r="BF33" s="135" t="e">
        <f ca="1">+IF(AND(ISNUMBER(OFFSET('Hygiene Data'!$E$6,0,10*ROW('Hygiene Data'!E27))),'Data Summary'!DU33="Yes"),OFFSET('Hygiene Data'!$E$6,0,10*ROW('Hygiene Data'!E27)),NA())</f>
        <v>#N/A</v>
      </c>
      <c r="BG33" s="135" t="e">
        <f ca="1">+IF(AND(ISNUMBER(OFFSET('Hygiene Data'!$E$8,0,10*ROW('Hygiene Data'!E27))),'Data Summary'!DV33="Yes"),OFFSET('Hygiene Data'!$E$8,0,10*ROW('Hygiene Data'!E27)),NA())</f>
        <v>#N/A</v>
      </c>
      <c r="BH33" s="135" t="e">
        <f ca="1">+IF(AND(ISNUMBER(OFFSET('Hygiene Data'!$E$10,0,10*ROW('Hygiene Data'!E27))),'Data Summary'!DW33="Yes"),OFFSET('Hygiene Data'!$E$10,0,10*ROW('Hygiene Data'!E27)),NA())</f>
        <v>#N/A</v>
      </c>
      <c r="BI33" s="135" t="e">
        <f ca="1">+IF(AND(ISNUMBER(OFFSET('Hygiene Data'!$F$6,0,10*ROW('Hygiene Data'!F27))),'Data Summary'!DX33="Yes"),OFFSET('Hygiene Data'!$F$6,0,10*ROW('Hygiene Data'!F27)),NA())</f>
        <v>#N/A</v>
      </c>
      <c r="BJ33" s="135" t="e">
        <f ca="1">+IF(AND(ISNUMBER(OFFSET('Hygiene Data'!$F$8,0,10*ROW('Hygiene Data'!F27))),'Data Summary'!DY33="Yes"),OFFSET('Hygiene Data'!$F$8,0,10*ROW('Hygiene Data'!F27)),NA())</f>
        <v>#N/A</v>
      </c>
      <c r="BK33" s="135" t="e">
        <f ca="1">+IF(AND(ISNUMBER(OFFSET('Hygiene Data'!$F$10,0,10*ROW('Hygiene Data'!F27))),'Data Summary'!DZ33="Yes"),OFFSET('Hygiene Data'!$F$10,0,10*ROW('Hygiene Data'!F27)),NA())</f>
        <v>#N/A</v>
      </c>
      <c r="BL33" s="135" t="e">
        <f ca="1">+IF(AND(ISNUMBER(OFFSET('Hygiene Data'!$G$6,0,10*ROW('Hygiene Data'!G27))),'Data Summary'!EA33="Yes"),OFFSET('Hygiene Data'!$G$6,0,10*ROW('Hygiene Data'!G27)),NA())</f>
        <v>#N/A</v>
      </c>
      <c r="BM33" s="135" t="e">
        <f ca="1">+IF(AND(ISNUMBER(OFFSET('Hygiene Data'!$G$8,0,10*ROW('Hygiene Data'!G27))),'Data Summary'!EB33="Yes"),OFFSET('Hygiene Data'!$G$8,0,10*ROW('Hygiene Data'!G27)),NA())</f>
        <v>#N/A</v>
      </c>
      <c r="BN33" s="135" t="e">
        <f ca="1">+IF(AND(ISNUMBER(OFFSET('Hygiene Data'!$G$10,0,10*ROW('Hygiene Data'!G27))),'Data Summary'!EC33="Yes"),OFFSET('Hygiene Data'!$G$10,0,10*ROW('Hygiene Data'!G27)),NA())</f>
        <v>#N/A</v>
      </c>
      <c r="BO33" s="135" t="e">
        <f ca="1">+IF(AND(ISNUMBER(OFFSET('Hygiene Data'!$H$6,0,10*ROW('Hygiene Data'!H27))),'Data Summary'!ED33="Yes"),OFFSET('Hygiene Data'!$H$6,0,10*ROW('Hygiene Data'!H27)),NA())</f>
        <v>#N/A</v>
      </c>
      <c r="BP33" s="135" t="e">
        <f ca="1">+IF(AND(ISNUMBER(OFFSET('Hygiene Data'!$H$8,0,10*ROW('Hygiene Data'!H27))),'Data Summary'!EE33="Yes"),OFFSET('Hygiene Data'!$H$8,0,10*ROW('Hygiene Data'!H27)),NA())</f>
        <v>#N/A</v>
      </c>
      <c r="BQ33" s="135" t="e">
        <f ca="1">+IF(AND(ISNUMBER(OFFSET('Hygiene Data'!$H$10,0,10*ROW('Hygiene Data'!H27))),'Data Summary'!EF33="Yes"),OFFSET('Hygiene Data'!$H$10,0,10*ROW('Hygiene Data'!H27)),NA())</f>
        <v>#N/A</v>
      </c>
    </row>
    <row r="34" spans="1:69" x14ac:dyDescent="0.2">
      <c r="A34" s="50" t="e">
        <f ca="1">+IF(OFFSET('Water Data'!$B$1,0,10*ROW('Water Data'!B28))="",NA(),OFFSET('Water Data'!$B$1,0,10*ROW('Water Data'!B28)))</f>
        <v>#N/A</v>
      </c>
      <c r="B34" s="50" t="e">
        <f ca="1">+IF(OFFSET('Water Data'!$A$3,0,10*ROW('Water Data'!A31))="",NA(),OFFSET('Water Data'!$A$3,0,10*ROW('Water Data'!A31)))</f>
        <v>#N/A</v>
      </c>
      <c r="C34" s="50" t="e">
        <f ca="1">+IF(OFFSET('Water Data'!$C$3,0,10*ROW('Water Data'!C31))="",NA(),OFFSET('Water Data'!$C$3,0,10*ROW('Water Data'!C31)))</f>
        <v>#N/A</v>
      </c>
      <c r="D34" s="133" t="e">
        <f ca="1">+IF(AND(ISNUMBER(OFFSET('Water Data'!$C$5,0,10*ROW('Water Data'!C28))),'Data Summary'!BS34="Yes"),100-OFFSET('Water Data'!$C$5,0,10*ROW('Water Data'!C28)),NA())</f>
        <v>#N/A</v>
      </c>
      <c r="E34" s="133" t="e">
        <f ca="1">+IF(AND(ISNUMBER(OFFSET('Water Data'!$C$7,0,10*ROW('Water Data'!C28))),'Data Summary'!BT34="Yes"),OFFSET('Water Data'!$C$7,0,10*ROW('Water Data'!C28)),NA())</f>
        <v>#N/A</v>
      </c>
      <c r="F34" s="133" t="e">
        <f ca="1">+IF(AND(ISNUMBER(OFFSET('Water Data'!$C$10,0,10*ROW('Water Data'!C28))),'Data Summary'!BU34="Yes"),OFFSET('Water Data'!$C$10,0,10*ROW('Water Data'!C28)),NA())</f>
        <v>#N/A</v>
      </c>
      <c r="G34" s="133" t="e">
        <f ca="1">+IF(AND(ISNUMBER(OFFSET('Water Data'!$D$5,0,10*ROW('Water Data'!D28))),'Data Summary'!BV34="Yes"),100-OFFSET('Water Data'!$D$5,0,10*ROW('Water Data'!D28)),NA())</f>
        <v>#N/A</v>
      </c>
      <c r="H34" s="133" t="e">
        <f ca="1">+IF(AND(ISNUMBER(OFFSET('Water Data'!$D$7,0,10*ROW('Water Data'!D28))),'Data Summary'!BW34="Yes"),OFFSET('Water Data'!$D$7,0,10*ROW('Water Data'!D28)),NA())</f>
        <v>#N/A</v>
      </c>
      <c r="I34" s="133" t="e">
        <f ca="1">+IF(AND(ISNUMBER(OFFSET('Water Data'!$D$10,0,10*ROW('Water Data'!D28))),'Data Summary'!BX34="Yes"),OFFSET('Water Data'!$D$10,0,10*ROW('Water Data'!D28)),NA())</f>
        <v>#N/A</v>
      </c>
      <c r="J34" s="133" t="e">
        <f ca="1">+IF(AND(ISNUMBER(OFFSET('Water Data'!$E$5,0,10*ROW('Water Data'!E28))),'Data Summary'!BY34="Yes"),100-OFFSET('Water Data'!$E$5,0,10*ROW('Water Data'!E28)),NA())</f>
        <v>#N/A</v>
      </c>
      <c r="K34" s="133" t="e">
        <f ca="1">+IF(AND(ISNUMBER(OFFSET('Water Data'!$E$7,0,10*ROW('Water Data'!E28))),'Data Summary'!BZ34="Yes"),OFFSET('Water Data'!$E$7,0,10*ROW('Water Data'!E28)),NA())</f>
        <v>#N/A</v>
      </c>
      <c r="L34" s="133" t="e">
        <f ca="1">+IF(AND(ISNUMBER(OFFSET('Water Data'!$E$10,0,10*ROW('Water Data'!E28))),'Data Summary'!CA34="Yes"),OFFSET('Water Data'!$E$10,0,10*ROW('Water Data'!E28)),NA())</f>
        <v>#N/A</v>
      </c>
      <c r="M34" s="133" t="e">
        <f ca="1">+IF(AND(ISNUMBER(OFFSET('Water Data'!$F$5,0,10*ROW('Water Data'!F28))),'Data Summary'!CB34="Yes"),100-OFFSET('Water Data'!$F$5,0,10*ROW('Water Data'!F28)),NA())</f>
        <v>#N/A</v>
      </c>
      <c r="N34" s="133" t="e">
        <f ca="1">+IF(AND(ISNUMBER(OFFSET('Water Data'!$F$7,0,10*ROW('Water Data'!F28))),'Data Summary'!CC34="Yes"),OFFSET('Water Data'!$F$7,0,10*ROW('Water Data'!F28)),NA())</f>
        <v>#N/A</v>
      </c>
      <c r="O34" s="133" t="e">
        <f ca="1">+IF(AND(ISNUMBER(OFFSET('Water Data'!$F$10,0,10*ROW('Water Data'!F28))),'Data Summary'!CD34="Yes"),OFFSET('Water Data'!$F$10,0,10*ROW('Water Data'!F28)),NA())</f>
        <v>#N/A</v>
      </c>
      <c r="P34" s="133" t="e">
        <f ca="1">+IF(AND(ISNUMBER(OFFSET('Water Data'!$G$5,0,10*ROW('Water Data'!G28))),'Data Summary'!CE34="Yes"),100-OFFSET('Water Data'!$G$5,0,10*ROW('Water Data'!G28)),NA())</f>
        <v>#N/A</v>
      </c>
      <c r="Q34" s="133" t="e">
        <f ca="1">+IF(AND(ISNUMBER(OFFSET('Water Data'!$G$7,0,10*ROW('Water Data'!G28))),'Data Summary'!CF34="Yes"),OFFSET('Water Data'!$G$7,0,10*ROW('Water Data'!G28)),NA())</f>
        <v>#N/A</v>
      </c>
      <c r="R34" s="133" t="e">
        <f ca="1">+IF(AND(ISNUMBER(OFFSET('Water Data'!$G$10,0,10*ROW('Water Data'!G28))),'Data Summary'!CG34="Yes"),OFFSET('Water Data'!$G$10,0,10*ROW('Water Data'!G28)),NA())</f>
        <v>#N/A</v>
      </c>
      <c r="S34" s="133" t="e">
        <f ca="1">+IF(AND(ISNUMBER(OFFSET('Water Data'!$H$5,0,10*ROW('Water Data'!H28))),'Data Summary'!CH34="Yes"),100-OFFSET('Water Data'!$H$5,0,10*ROW('Water Data'!H28)),NA())</f>
        <v>#N/A</v>
      </c>
      <c r="T34" s="133" t="e">
        <f ca="1">+IF(AND(ISNUMBER(OFFSET('Water Data'!$H$7,0,10*ROW('Water Data'!H28))),'Data Summary'!CI34="Yes"),OFFSET('Water Data'!$H$7,0,10*ROW('Water Data'!H28)),NA())</f>
        <v>#N/A</v>
      </c>
      <c r="U34" s="133" t="e">
        <f ca="1">+IF(AND(ISNUMBER(OFFSET('Water Data'!$H$10,0,10*ROW('Water Data'!H28))),'Data Summary'!CJ34="Yes"),OFFSET('Water Data'!$H$10,0,10*ROW('Water Data'!H28)),NA())</f>
        <v>#N/A</v>
      </c>
      <c r="V34" s="134" t="e">
        <f ca="1">+IF(AND(ISNUMBER(OFFSET('Sanitation Data'!$C$5,0,10*ROW('Sanitation Data'!C28))),'Data Summary'!CK34="Yes"),100-OFFSET('Sanitation Data'!$C$5,0,10*ROW('Sanitation Data'!C28)),NA())</f>
        <v>#N/A</v>
      </c>
      <c r="W34" s="134" t="e">
        <f ca="1">+IF(AND(ISNUMBER(OFFSET('Sanitation Data'!$C$7,0,10*ROW('Sanitation Data'!C28))),'Data Summary'!CL34="Yes"),OFFSET('Sanitation Data'!$C$7,0,10*ROW('Sanitation Data'!C28)),NA())</f>
        <v>#N/A</v>
      </c>
      <c r="X34" s="134" t="e">
        <f ca="1">+IF(AND(ISNUMBER(OFFSET('Sanitation Data'!$C$11,0,10*ROW('Sanitation Data'!C28))),'Data Summary'!CM34="Yes"),OFFSET('Sanitation Data'!$C$11,0,10*ROW('Sanitation Data'!C28)),NA())</f>
        <v>#N/A</v>
      </c>
      <c r="Y34" s="134" t="e">
        <f ca="1">+IF(AND(ISNUMBER(OFFSET('Sanitation Data'!$C$12,0,10*ROW('Sanitation Data'!C28))),'Data Summary'!CN34="Yes"),OFFSET('Sanitation Data'!$C$12,0,10*ROW('Sanitation Data'!C28)),NA())</f>
        <v>#N/A</v>
      </c>
      <c r="Z34" s="134" t="e">
        <f ca="1">+IF(AND(ISNUMBER(OFFSET('Sanitation Data'!$C$13,0,10*ROW('Sanitation Data'!C28))),'Data Summary'!CO34="Yes"),OFFSET('Sanitation Data'!$C$13,0,10*ROW('Sanitation Data'!C28)),NA())</f>
        <v>#N/A</v>
      </c>
      <c r="AA34" s="134" t="e">
        <f ca="1">+IF(AND(ISNUMBER(OFFSET('Sanitation Data'!$D$5,0,10*ROW('Sanitation Data'!D28))),'Data Summary'!CP34="Yes"),100-OFFSET('Sanitation Data'!$D$5,0,10*ROW('Sanitation Data'!D28)),NA())</f>
        <v>#N/A</v>
      </c>
      <c r="AB34" s="134" t="e">
        <f ca="1">+IF(AND(ISNUMBER(OFFSET('Sanitation Data'!$D$7,0,10*ROW('Sanitation Data'!D28))),'Data Summary'!CQ34="Yes"),OFFSET('Sanitation Data'!$D$7,0,10*ROW('Sanitation Data'!D28)),NA())</f>
        <v>#N/A</v>
      </c>
      <c r="AC34" s="134" t="e">
        <f ca="1">+IF(AND(ISNUMBER(OFFSET('Sanitation Data'!$D$11,0,10*ROW('Sanitation Data'!D28))),'Data Summary'!CR34="Yes"),OFFSET('Sanitation Data'!$D$11,0,10*ROW('Sanitation Data'!D28)),NA())</f>
        <v>#N/A</v>
      </c>
      <c r="AD34" s="134" t="e">
        <f ca="1">+IF(AND(ISNUMBER(OFFSET('Sanitation Data'!$D$12,0,10*ROW('Sanitation Data'!D28))),'Data Summary'!CS34="Yes"),OFFSET('Sanitation Data'!$D$12,0,10*ROW('Sanitation Data'!D28)),NA())</f>
        <v>#N/A</v>
      </c>
      <c r="AE34" s="134" t="e">
        <f ca="1">+IF(AND(ISNUMBER(OFFSET('Sanitation Data'!$D$13,0,10*ROW('Sanitation Data'!D28))),'Data Summary'!CT34="Yes"),OFFSET('Sanitation Data'!$D$13,0,10*ROW('Sanitation Data'!D28)),NA())</f>
        <v>#N/A</v>
      </c>
      <c r="AF34" s="134" t="e">
        <f ca="1">+IF(AND(ISNUMBER(OFFSET('Sanitation Data'!$E$5,0,10*ROW('Sanitation Data'!E28))),'Data Summary'!CU34="Yes"),100-OFFSET('Sanitation Data'!$E$5,0,10*ROW('Sanitation Data'!E28)),NA())</f>
        <v>#N/A</v>
      </c>
      <c r="AG34" s="134" t="e">
        <f ca="1">+IF(AND(ISNUMBER(OFFSET('Sanitation Data'!$E$7,0,10*ROW('Sanitation Data'!E28))),'Data Summary'!CV34="Yes"),OFFSET('Sanitation Data'!$E$7,0,10*ROW('Sanitation Data'!E28)),NA())</f>
        <v>#N/A</v>
      </c>
      <c r="AH34" s="134" t="e">
        <f ca="1">+IF(AND(ISNUMBER(OFFSET('Sanitation Data'!$E$11,0,10*ROW('Sanitation Data'!E28))),'Data Summary'!CW34="Yes"),OFFSET('Sanitation Data'!$E$11,0,10*ROW('Sanitation Data'!E28)),NA())</f>
        <v>#N/A</v>
      </c>
      <c r="AI34" s="134" t="e">
        <f ca="1">+IF(AND(ISNUMBER(OFFSET('Sanitation Data'!$E$12,0,10*ROW('Sanitation Data'!E28))),'Data Summary'!CX34="Yes"),OFFSET('Sanitation Data'!$E$12,0,10*ROW('Sanitation Data'!E28)),NA())</f>
        <v>#N/A</v>
      </c>
      <c r="AJ34" s="134" t="e">
        <f ca="1">+IF(AND(ISNUMBER(OFFSET('Sanitation Data'!$E$13,0,10*ROW('Sanitation Data'!E28))),'Data Summary'!CY34="Yes"),OFFSET('Sanitation Data'!$E$13,0,10*ROW('Sanitation Data'!E28)),NA())</f>
        <v>#N/A</v>
      </c>
      <c r="AK34" s="134" t="e">
        <f ca="1">+IF(AND(ISNUMBER(OFFSET('Sanitation Data'!$F$5,0,10*ROW('Sanitation Data'!F28))),'Data Summary'!CZ34="Yes"),100-OFFSET('Sanitation Data'!$F$5,0,10*ROW('Sanitation Data'!F28)),NA())</f>
        <v>#N/A</v>
      </c>
      <c r="AL34" s="134" t="e">
        <f ca="1">+IF(AND(ISNUMBER(OFFSET('Sanitation Data'!$F$7,0,10*ROW('Sanitation Data'!F28))),'Data Summary'!DA34="Yes"),OFFSET('Sanitation Data'!$F$7,0,10*ROW('Sanitation Data'!F28)),NA())</f>
        <v>#N/A</v>
      </c>
      <c r="AM34" s="134" t="e">
        <f ca="1">+IF(AND(ISNUMBER(OFFSET('Sanitation Data'!$F$11,0,10*ROW('Sanitation Data'!F28))),'Data Summary'!DB34="Yes"),OFFSET('Sanitation Data'!$F$11,0,10*ROW('Sanitation Data'!F28)),NA())</f>
        <v>#N/A</v>
      </c>
      <c r="AN34" s="134" t="e">
        <f ca="1">+IF(AND(ISNUMBER(OFFSET('Sanitation Data'!$F$12,0,10*ROW('Sanitation Data'!F28))),'Data Summary'!DC34="Yes"),OFFSET('Sanitation Data'!$F$12,0,10*ROW('Sanitation Data'!F28)),NA())</f>
        <v>#N/A</v>
      </c>
      <c r="AO34" s="134" t="e">
        <f ca="1">+IF(AND(ISNUMBER(OFFSET('Sanitation Data'!$F$13,0,10*ROW('Sanitation Data'!F28))),'Data Summary'!DD34="Yes"),OFFSET('Sanitation Data'!$F$13,0,10*ROW('Sanitation Data'!F28)),NA())</f>
        <v>#N/A</v>
      </c>
      <c r="AP34" s="134" t="e">
        <f ca="1">+IF(AND(ISNUMBER(OFFSET('Sanitation Data'!$G$5,0,10*ROW('Sanitation Data'!G28))),'Data Summary'!DE34="Yes"),100-OFFSET('Sanitation Data'!$G$5,0,10*ROW('Sanitation Data'!G28)),NA())</f>
        <v>#N/A</v>
      </c>
      <c r="AQ34" s="134" t="e">
        <f ca="1">+IF(AND(ISNUMBER(OFFSET('Sanitation Data'!$G$7,0,10*ROW('Sanitation Data'!G28))),'Data Summary'!DF34="Yes"),OFFSET('Sanitation Data'!$G$7,0,10*ROW('Sanitation Data'!G28)),NA())</f>
        <v>#N/A</v>
      </c>
      <c r="AR34" s="134" t="e">
        <f ca="1">+IF(AND(ISNUMBER(OFFSET('Sanitation Data'!$G$11,0,10*ROW('Sanitation Data'!G28))),'Data Summary'!DG34="Yes"),OFFSET('Sanitation Data'!$G$11,0,10*ROW('Sanitation Data'!G28)),NA())</f>
        <v>#N/A</v>
      </c>
      <c r="AS34" s="134" t="e">
        <f ca="1">+IF(AND(ISNUMBER(OFFSET('Sanitation Data'!$G$12,0,10*ROW('Sanitation Data'!G28))),'Data Summary'!DH34="Yes"),OFFSET('Sanitation Data'!$G$12,0,10*ROW('Sanitation Data'!G28)),NA())</f>
        <v>#N/A</v>
      </c>
      <c r="AT34" s="134" t="e">
        <f ca="1">+IF(AND(ISNUMBER(OFFSET('Sanitation Data'!$G$13,0,10*ROW('Sanitation Data'!G28))),'Data Summary'!DI34="Yes"),OFFSET('Sanitation Data'!$G$13,0,10*ROW('Sanitation Data'!G28)),NA())</f>
        <v>#N/A</v>
      </c>
      <c r="AU34" s="134" t="e">
        <f ca="1">+IF(AND(ISNUMBER(OFFSET('Sanitation Data'!$H$5,0,10*ROW('Sanitation Data'!H28))),'Data Summary'!DJ34="Yes"),100-OFFSET('Sanitation Data'!$H$5,0,10*ROW('Sanitation Data'!H28)),NA())</f>
        <v>#N/A</v>
      </c>
      <c r="AV34" s="134" t="e">
        <f ca="1">+IF(AND(ISNUMBER(OFFSET('Sanitation Data'!$H$7,0,10*ROW('Sanitation Data'!H28))),'Data Summary'!DK34="Yes"),OFFSET('Sanitation Data'!$H$7,0,10*ROW('Sanitation Data'!H28)),NA())</f>
        <v>#N/A</v>
      </c>
      <c r="AW34" s="134" t="e">
        <f ca="1">+IF(AND(ISNUMBER(OFFSET('Sanitation Data'!$H$11,0,10*ROW('Sanitation Data'!H28))),'Data Summary'!DL34="Yes"),OFFSET('Sanitation Data'!$H$11,0,10*ROW('Sanitation Data'!H28)),NA())</f>
        <v>#N/A</v>
      </c>
      <c r="AX34" s="134" t="e">
        <f ca="1">+IF(AND(ISNUMBER(OFFSET('Sanitation Data'!$H$12,0,10*ROW('Sanitation Data'!H28))),'Data Summary'!DM34="Yes"),OFFSET('Sanitation Data'!$H$12,0,10*ROW('Sanitation Data'!H28)),NA())</f>
        <v>#N/A</v>
      </c>
      <c r="AY34" s="134" t="e">
        <f ca="1">+IF(AND(ISNUMBER(OFFSET('Sanitation Data'!$H$13,0,10*ROW('Sanitation Data'!H28))),'Data Summary'!DN34="Yes"),OFFSET('Sanitation Data'!$H$13,0,10*ROW('Sanitation Data'!H28)),NA())</f>
        <v>#N/A</v>
      </c>
      <c r="AZ34" s="135" t="e">
        <f ca="1">+IF(AND(ISNUMBER(OFFSET('Hygiene Data'!$C$6,0,10*ROW('Hygiene Data'!C28))),'Data Summary'!DO34="Yes"),OFFSET('Hygiene Data'!$C$6,0,10*ROW('Hygiene Data'!C28)),NA())</f>
        <v>#N/A</v>
      </c>
      <c r="BA34" s="135" t="e">
        <f ca="1">+IF(AND(ISNUMBER(OFFSET('Hygiene Data'!$C$8,0,10*ROW('Hygiene Data'!C28))),'Data Summary'!DP34="Yes"),OFFSET('Hygiene Data'!$C$8,0,10*ROW('Hygiene Data'!C28)),NA())</f>
        <v>#N/A</v>
      </c>
      <c r="BB34" s="135" t="e">
        <f ca="1">+IF(AND(ISNUMBER(OFFSET('Hygiene Data'!$C$10,0,10*ROW('Hygiene Data'!C28))),'Data Summary'!DQ34="Yes"),OFFSET('Hygiene Data'!$C$10,0,10*ROW('Hygiene Data'!C28)),NA())</f>
        <v>#N/A</v>
      </c>
      <c r="BC34" s="135" t="e">
        <f ca="1">+IF(AND(ISNUMBER(OFFSET('Hygiene Data'!$D$6,0,10*ROW('Hygiene Data'!D28))),'Data Summary'!DR34="Yes"),OFFSET('Hygiene Data'!$D$6,0,10*ROW('Hygiene Data'!D28)),NA())</f>
        <v>#N/A</v>
      </c>
      <c r="BD34" s="135" t="e">
        <f ca="1">+IF(AND(ISNUMBER(OFFSET('Hygiene Data'!$D$8,0,10*ROW('Hygiene Data'!D28))),'Data Summary'!DS34="Yes"),OFFSET('Hygiene Data'!$D$8,0,10*ROW('Hygiene Data'!D28)),NA())</f>
        <v>#N/A</v>
      </c>
      <c r="BE34" s="135" t="e">
        <f ca="1">+IF(AND(ISNUMBER(OFFSET('Hygiene Data'!$D$10,0,10*ROW('Hygiene Data'!D28))),'Data Summary'!DT34="Yes"),OFFSET('Hygiene Data'!$D$10,0,10*ROW('Hygiene Data'!D28)),NA())</f>
        <v>#N/A</v>
      </c>
      <c r="BF34" s="135" t="e">
        <f ca="1">+IF(AND(ISNUMBER(OFFSET('Hygiene Data'!$E$6,0,10*ROW('Hygiene Data'!E28))),'Data Summary'!DU34="Yes"),OFFSET('Hygiene Data'!$E$6,0,10*ROW('Hygiene Data'!E28)),NA())</f>
        <v>#N/A</v>
      </c>
      <c r="BG34" s="135" t="e">
        <f ca="1">+IF(AND(ISNUMBER(OFFSET('Hygiene Data'!$E$8,0,10*ROW('Hygiene Data'!E28))),'Data Summary'!DV34="Yes"),OFFSET('Hygiene Data'!$E$8,0,10*ROW('Hygiene Data'!E28)),NA())</f>
        <v>#N/A</v>
      </c>
      <c r="BH34" s="135" t="e">
        <f ca="1">+IF(AND(ISNUMBER(OFFSET('Hygiene Data'!$E$10,0,10*ROW('Hygiene Data'!E28))),'Data Summary'!DW34="Yes"),OFFSET('Hygiene Data'!$E$10,0,10*ROW('Hygiene Data'!E28)),NA())</f>
        <v>#N/A</v>
      </c>
      <c r="BI34" s="135" t="e">
        <f ca="1">+IF(AND(ISNUMBER(OFFSET('Hygiene Data'!$F$6,0,10*ROW('Hygiene Data'!F28))),'Data Summary'!DX34="Yes"),OFFSET('Hygiene Data'!$F$6,0,10*ROW('Hygiene Data'!F28)),NA())</f>
        <v>#N/A</v>
      </c>
      <c r="BJ34" s="135" t="e">
        <f ca="1">+IF(AND(ISNUMBER(OFFSET('Hygiene Data'!$F$8,0,10*ROW('Hygiene Data'!F28))),'Data Summary'!DY34="Yes"),OFFSET('Hygiene Data'!$F$8,0,10*ROW('Hygiene Data'!F28)),NA())</f>
        <v>#N/A</v>
      </c>
      <c r="BK34" s="135" t="e">
        <f ca="1">+IF(AND(ISNUMBER(OFFSET('Hygiene Data'!$F$10,0,10*ROW('Hygiene Data'!F28))),'Data Summary'!DZ34="Yes"),OFFSET('Hygiene Data'!$F$10,0,10*ROW('Hygiene Data'!F28)),NA())</f>
        <v>#N/A</v>
      </c>
      <c r="BL34" s="135" t="e">
        <f ca="1">+IF(AND(ISNUMBER(OFFSET('Hygiene Data'!$G$6,0,10*ROW('Hygiene Data'!G28))),'Data Summary'!EA34="Yes"),OFFSET('Hygiene Data'!$G$6,0,10*ROW('Hygiene Data'!G28)),NA())</f>
        <v>#N/A</v>
      </c>
      <c r="BM34" s="135" t="e">
        <f ca="1">+IF(AND(ISNUMBER(OFFSET('Hygiene Data'!$G$8,0,10*ROW('Hygiene Data'!G28))),'Data Summary'!EB34="Yes"),OFFSET('Hygiene Data'!$G$8,0,10*ROW('Hygiene Data'!G28)),NA())</f>
        <v>#N/A</v>
      </c>
      <c r="BN34" s="135" t="e">
        <f ca="1">+IF(AND(ISNUMBER(OFFSET('Hygiene Data'!$G$10,0,10*ROW('Hygiene Data'!G28))),'Data Summary'!EC34="Yes"),OFFSET('Hygiene Data'!$G$10,0,10*ROW('Hygiene Data'!G28)),NA())</f>
        <v>#N/A</v>
      </c>
      <c r="BO34" s="135" t="e">
        <f ca="1">+IF(AND(ISNUMBER(OFFSET('Hygiene Data'!$H$6,0,10*ROW('Hygiene Data'!H28))),'Data Summary'!ED34="Yes"),OFFSET('Hygiene Data'!$H$6,0,10*ROW('Hygiene Data'!H28)),NA())</f>
        <v>#N/A</v>
      </c>
      <c r="BP34" s="135" t="e">
        <f ca="1">+IF(AND(ISNUMBER(OFFSET('Hygiene Data'!$H$8,0,10*ROW('Hygiene Data'!H28))),'Data Summary'!EE34="Yes"),OFFSET('Hygiene Data'!$H$8,0,10*ROW('Hygiene Data'!H28)),NA())</f>
        <v>#N/A</v>
      </c>
      <c r="BQ34" s="135" t="e">
        <f ca="1">+IF(AND(ISNUMBER(OFFSET('Hygiene Data'!$H$10,0,10*ROW('Hygiene Data'!H28))),'Data Summary'!EF34="Yes"),OFFSET('Hygiene Data'!$H$10,0,10*ROW('Hygiene Data'!H28)),NA())</f>
        <v>#N/A</v>
      </c>
    </row>
    <row r="35" spans="1:69" x14ac:dyDescent="0.2">
      <c r="A35" s="50" t="e">
        <f ca="1">+IF(OFFSET('Water Data'!$B$1,0,10*ROW('Water Data'!B29))="",NA(),OFFSET('Water Data'!$B$1,0,10*ROW('Water Data'!B29)))</f>
        <v>#N/A</v>
      </c>
      <c r="B35" s="50" t="e">
        <f ca="1">+IF(OFFSET('Water Data'!$A$3,0,10*ROW('Water Data'!A32))="",NA(),OFFSET('Water Data'!$A$3,0,10*ROW('Water Data'!A32)))</f>
        <v>#N/A</v>
      </c>
      <c r="C35" s="50" t="e">
        <f ca="1">+IF(OFFSET('Water Data'!$C$3,0,10*ROW('Water Data'!C32))="",NA(),OFFSET('Water Data'!$C$3,0,10*ROW('Water Data'!C32)))</f>
        <v>#N/A</v>
      </c>
      <c r="D35" s="133" t="e">
        <f ca="1">+IF(AND(ISNUMBER(OFFSET('Water Data'!$C$5,0,10*ROW('Water Data'!C29))),'Data Summary'!BS35="Yes"),100-OFFSET('Water Data'!$C$5,0,10*ROW('Water Data'!C29)),NA())</f>
        <v>#N/A</v>
      </c>
      <c r="E35" s="133" t="e">
        <f ca="1">+IF(AND(ISNUMBER(OFFSET('Water Data'!$C$7,0,10*ROW('Water Data'!C29))),'Data Summary'!BT35="Yes"),OFFSET('Water Data'!$C$7,0,10*ROW('Water Data'!C29)),NA())</f>
        <v>#N/A</v>
      </c>
      <c r="F35" s="133" t="e">
        <f ca="1">+IF(AND(ISNUMBER(OFFSET('Water Data'!$C$10,0,10*ROW('Water Data'!C29))),'Data Summary'!BU35="Yes"),OFFSET('Water Data'!$C$10,0,10*ROW('Water Data'!C29)),NA())</f>
        <v>#N/A</v>
      </c>
      <c r="G35" s="133" t="e">
        <f ca="1">+IF(AND(ISNUMBER(OFFSET('Water Data'!$D$5,0,10*ROW('Water Data'!D29))),'Data Summary'!BV35="Yes"),100-OFFSET('Water Data'!$D$5,0,10*ROW('Water Data'!D29)),NA())</f>
        <v>#N/A</v>
      </c>
      <c r="H35" s="133" t="e">
        <f ca="1">+IF(AND(ISNUMBER(OFFSET('Water Data'!$D$7,0,10*ROW('Water Data'!D29))),'Data Summary'!BW35="Yes"),OFFSET('Water Data'!$D$7,0,10*ROW('Water Data'!D29)),NA())</f>
        <v>#N/A</v>
      </c>
      <c r="I35" s="133" t="e">
        <f ca="1">+IF(AND(ISNUMBER(OFFSET('Water Data'!$D$10,0,10*ROW('Water Data'!D29))),'Data Summary'!BX35="Yes"),OFFSET('Water Data'!$D$10,0,10*ROW('Water Data'!D29)),NA())</f>
        <v>#N/A</v>
      </c>
      <c r="J35" s="133" t="e">
        <f ca="1">+IF(AND(ISNUMBER(OFFSET('Water Data'!$E$5,0,10*ROW('Water Data'!E29))),'Data Summary'!BY35="Yes"),100-OFFSET('Water Data'!$E$5,0,10*ROW('Water Data'!E29)),NA())</f>
        <v>#N/A</v>
      </c>
      <c r="K35" s="133" t="e">
        <f ca="1">+IF(AND(ISNUMBER(OFFSET('Water Data'!$E$7,0,10*ROW('Water Data'!E29))),'Data Summary'!BZ35="Yes"),OFFSET('Water Data'!$E$7,0,10*ROW('Water Data'!E29)),NA())</f>
        <v>#N/A</v>
      </c>
      <c r="L35" s="133" t="e">
        <f ca="1">+IF(AND(ISNUMBER(OFFSET('Water Data'!$E$10,0,10*ROW('Water Data'!E29))),'Data Summary'!CA35="Yes"),OFFSET('Water Data'!$E$10,0,10*ROW('Water Data'!E29)),NA())</f>
        <v>#N/A</v>
      </c>
      <c r="M35" s="133" t="e">
        <f ca="1">+IF(AND(ISNUMBER(OFFSET('Water Data'!$F$5,0,10*ROW('Water Data'!F29))),'Data Summary'!CB35="Yes"),100-OFFSET('Water Data'!$F$5,0,10*ROW('Water Data'!F29)),NA())</f>
        <v>#N/A</v>
      </c>
      <c r="N35" s="133" t="e">
        <f ca="1">+IF(AND(ISNUMBER(OFFSET('Water Data'!$F$7,0,10*ROW('Water Data'!F29))),'Data Summary'!CC35="Yes"),OFFSET('Water Data'!$F$7,0,10*ROW('Water Data'!F29)),NA())</f>
        <v>#N/A</v>
      </c>
      <c r="O35" s="133" t="e">
        <f ca="1">+IF(AND(ISNUMBER(OFFSET('Water Data'!$F$10,0,10*ROW('Water Data'!F29))),'Data Summary'!CD35="Yes"),OFFSET('Water Data'!$F$10,0,10*ROW('Water Data'!F29)),NA())</f>
        <v>#N/A</v>
      </c>
      <c r="P35" s="133" t="e">
        <f ca="1">+IF(AND(ISNUMBER(OFFSET('Water Data'!$G$5,0,10*ROW('Water Data'!G29))),'Data Summary'!CE35="Yes"),100-OFFSET('Water Data'!$G$5,0,10*ROW('Water Data'!G29)),NA())</f>
        <v>#N/A</v>
      </c>
      <c r="Q35" s="133" t="e">
        <f ca="1">+IF(AND(ISNUMBER(OFFSET('Water Data'!$G$7,0,10*ROW('Water Data'!G29))),'Data Summary'!CF35="Yes"),OFFSET('Water Data'!$G$7,0,10*ROW('Water Data'!G29)),NA())</f>
        <v>#N/A</v>
      </c>
      <c r="R35" s="133" t="e">
        <f ca="1">+IF(AND(ISNUMBER(OFFSET('Water Data'!$G$10,0,10*ROW('Water Data'!G29))),'Data Summary'!CG35="Yes"),OFFSET('Water Data'!$G$10,0,10*ROW('Water Data'!G29)),NA())</f>
        <v>#N/A</v>
      </c>
      <c r="S35" s="133" t="e">
        <f ca="1">+IF(AND(ISNUMBER(OFFSET('Water Data'!$H$5,0,10*ROW('Water Data'!H29))),'Data Summary'!CH35="Yes"),100-OFFSET('Water Data'!$H$5,0,10*ROW('Water Data'!H29)),NA())</f>
        <v>#N/A</v>
      </c>
      <c r="T35" s="133" t="e">
        <f ca="1">+IF(AND(ISNUMBER(OFFSET('Water Data'!$H$7,0,10*ROW('Water Data'!H29))),'Data Summary'!CI35="Yes"),OFFSET('Water Data'!$H$7,0,10*ROW('Water Data'!H29)),NA())</f>
        <v>#N/A</v>
      </c>
      <c r="U35" s="133" t="e">
        <f ca="1">+IF(AND(ISNUMBER(OFFSET('Water Data'!$H$10,0,10*ROW('Water Data'!H29))),'Data Summary'!CJ35="Yes"),OFFSET('Water Data'!$H$10,0,10*ROW('Water Data'!H29)),NA())</f>
        <v>#N/A</v>
      </c>
      <c r="V35" s="134" t="e">
        <f ca="1">+IF(AND(ISNUMBER(OFFSET('Sanitation Data'!$C$5,0,10*ROW('Sanitation Data'!C29))),'Data Summary'!CK35="Yes"),100-OFFSET('Sanitation Data'!$C$5,0,10*ROW('Sanitation Data'!C29)),NA())</f>
        <v>#N/A</v>
      </c>
      <c r="W35" s="134" t="e">
        <f ca="1">+IF(AND(ISNUMBER(OFFSET('Sanitation Data'!$C$7,0,10*ROW('Sanitation Data'!C29))),'Data Summary'!CL35="Yes"),OFFSET('Sanitation Data'!$C$7,0,10*ROW('Sanitation Data'!C29)),NA())</f>
        <v>#N/A</v>
      </c>
      <c r="X35" s="134" t="e">
        <f ca="1">+IF(AND(ISNUMBER(OFFSET('Sanitation Data'!$C$11,0,10*ROW('Sanitation Data'!C29))),'Data Summary'!CM35="Yes"),OFFSET('Sanitation Data'!$C$11,0,10*ROW('Sanitation Data'!C29)),NA())</f>
        <v>#N/A</v>
      </c>
      <c r="Y35" s="134" t="e">
        <f ca="1">+IF(AND(ISNUMBER(OFFSET('Sanitation Data'!$C$12,0,10*ROW('Sanitation Data'!C29))),'Data Summary'!CN35="Yes"),OFFSET('Sanitation Data'!$C$12,0,10*ROW('Sanitation Data'!C29)),NA())</f>
        <v>#N/A</v>
      </c>
      <c r="Z35" s="134" t="e">
        <f ca="1">+IF(AND(ISNUMBER(OFFSET('Sanitation Data'!$C$13,0,10*ROW('Sanitation Data'!C29))),'Data Summary'!CO35="Yes"),OFFSET('Sanitation Data'!$C$13,0,10*ROW('Sanitation Data'!C29)),NA())</f>
        <v>#N/A</v>
      </c>
      <c r="AA35" s="134" t="e">
        <f ca="1">+IF(AND(ISNUMBER(OFFSET('Sanitation Data'!$D$5,0,10*ROW('Sanitation Data'!D29))),'Data Summary'!CP35="Yes"),100-OFFSET('Sanitation Data'!$D$5,0,10*ROW('Sanitation Data'!D29)),NA())</f>
        <v>#N/A</v>
      </c>
      <c r="AB35" s="134" t="e">
        <f ca="1">+IF(AND(ISNUMBER(OFFSET('Sanitation Data'!$D$7,0,10*ROW('Sanitation Data'!D29))),'Data Summary'!CQ35="Yes"),OFFSET('Sanitation Data'!$D$7,0,10*ROW('Sanitation Data'!D29)),NA())</f>
        <v>#N/A</v>
      </c>
      <c r="AC35" s="134" t="e">
        <f ca="1">+IF(AND(ISNUMBER(OFFSET('Sanitation Data'!$D$11,0,10*ROW('Sanitation Data'!D29))),'Data Summary'!CR35="Yes"),OFFSET('Sanitation Data'!$D$11,0,10*ROW('Sanitation Data'!D29)),NA())</f>
        <v>#N/A</v>
      </c>
      <c r="AD35" s="134" t="e">
        <f ca="1">+IF(AND(ISNUMBER(OFFSET('Sanitation Data'!$D$12,0,10*ROW('Sanitation Data'!D29))),'Data Summary'!CS35="Yes"),OFFSET('Sanitation Data'!$D$12,0,10*ROW('Sanitation Data'!D29)),NA())</f>
        <v>#N/A</v>
      </c>
      <c r="AE35" s="134" t="e">
        <f ca="1">+IF(AND(ISNUMBER(OFFSET('Sanitation Data'!$D$13,0,10*ROW('Sanitation Data'!D29))),'Data Summary'!CT35="Yes"),OFFSET('Sanitation Data'!$D$13,0,10*ROW('Sanitation Data'!D29)),NA())</f>
        <v>#N/A</v>
      </c>
      <c r="AF35" s="134" t="e">
        <f ca="1">+IF(AND(ISNUMBER(OFFSET('Sanitation Data'!$E$5,0,10*ROW('Sanitation Data'!E29))),'Data Summary'!CU35="Yes"),100-OFFSET('Sanitation Data'!$E$5,0,10*ROW('Sanitation Data'!E29)),NA())</f>
        <v>#N/A</v>
      </c>
      <c r="AG35" s="134" t="e">
        <f ca="1">+IF(AND(ISNUMBER(OFFSET('Sanitation Data'!$E$7,0,10*ROW('Sanitation Data'!E29))),'Data Summary'!CV35="Yes"),OFFSET('Sanitation Data'!$E$7,0,10*ROW('Sanitation Data'!E29)),NA())</f>
        <v>#N/A</v>
      </c>
      <c r="AH35" s="134" t="e">
        <f ca="1">+IF(AND(ISNUMBER(OFFSET('Sanitation Data'!$E$11,0,10*ROW('Sanitation Data'!E29))),'Data Summary'!CW35="Yes"),OFFSET('Sanitation Data'!$E$11,0,10*ROW('Sanitation Data'!E29)),NA())</f>
        <v>#N/A</v>
      </c>
      <c r="AI35" s="134" t="e">
        <f ca="1">+IF(AND(ISNUMBER(OFFSET('Sanitation Data'!$E$12,0,10*ROW('Sanitation Data'!E29))),'Data Summary'!CX35="Yes"),OFFSET('Sanitation Data'!$E$12,0,10*ROW('Sanitation Data'!E29)),NA())</f>
        <v>#N/A</v>
      </c>
      <c r="AJ35" s="134" t="e">
        <f ca="1">+IF(AND(ISNUMBER(OFFSET('Sanitation Data'!$E$13,0,10*ROW('Sanitation Data'!E29))),'Data Summary'!CY35="Yes"),OFFSET('Sanitation Data'!$E$13,0,10*ROW('Sanitation Data'!E29)),NA())</f>
        <v>#N/A</v>
      </c>
      <c r="AK35" s="134" t="e">
        <f ca="1">+IF(AND(ISNUMBER(OFFSET('Sanitation Data'!$F$5,0,10*ROW('Sanitation Data'!F29))),'Data Summary'!CZ35="Yes"),100-OFFSET('Sanitation Data'!$F$5,0,10*ROW('Sanitation Data'!F29)),NA())</f>
        <v>#N/A</v>
      </c>
      <c r="AL35" s="134" t="e">
        <f ca="1">+IF(AND(ISNUMBER(OFFSET('Sanitation Data'!$F$7,0,10*ROW('Sanitation Data'!F29))),'Data Summary'!DA35="Yes"),OFFSET('Sanitation Data'!$F$7,0,10*ROW('Sanitation Data'!F29)),NA())</f>
        <v>#N/A</v>
      </c>
      <c r="AM35" s="134" t="e">
        <f ca="1">+IF(AND(ISNUMBER(OFFSET('Sanitation Data'!$F$11,0,10*ROW('Sanitation Data'!F29))),'Data Summary'!DB35="Yes"),OFFSET('Sanitation Data'!$F$11,0,10*ROW('Sanitation Data'!F29)),NA())</f>
        <v>#N/A</v>
      </c>
      <c r="AN35" s="134" t="e">
        <f ca="1">+IF(AND(ISNUMBER(OFFSET('Sanitation Data'!$F$12,0,10*ROW('Sanitation Data'!F29))),'Data Summary'!DC35="Yes"),OFFSET('Sanitation Data'!$F$12,0,10*ROW('Sanitation Data'!F29)),NA())</f>
        <v>#N/A</v>
      </c>
      <c r="AO35" s="134" t="e">
        <f ca="1">+IF(AND(ISNUMBER(OFFSET('Sanitation Data'!$F$13,0,10*ROW('Sanitation Data'!F29))),'Data Summary'!DD35="Yes"),OFFSET('Sanitation Data'!$F$13,0,10*ROW('Sanitation Data'!F29)),NA())</f>
        <v>#N/A</v>
      </c>
      <c r="AP35" s="134" t="e">
        <f ca="1">+IF(AND(ISNUMBER(OFFSET('Sanitation Data'!$G$5,0,10*ROW('Sanitation Data'!G29))),'Data Summary'!DE35="Yes"),100-OFFSET('Sanitation Data'!$G$5,0,10*ROW('Sanitation Data'!G29)),NA())</f>
        <v>#N/A</v>
      </c>
      <c r="AQ35" s="134" t="e">
        <f ca="1">+IF(AND(ISNUMBER(OFFSET('Sanitation Data'!$G$7,0,10*ROW('Sanitation Data'!G29))),'Data Summary'!DF35="Yes"),OFFSET('Sanitation Data'!$G$7,0,10*ROW('Sanitation Data'!G29)),NA())</f>
        <v>#N/A</v>
      </c>
      <c r="AR35" s="134" t="e">
        <f ca="1">+IF(AND(ISNUMBER(OFFSET('Sanitation Data'!$G$11,0,10*ROW('Sanitation Data'!G29))),'Data Summary'!DG35="Yes"),OFFSET('Sanitation Data'!$G$11,0,10*ROW('Sanitation Data'!G29)),NA())</f>
        <v>#N/A</v>
      </c>
      <c r="AS35" s="134" t="e">
        <f ca="1">+IF(AND(ISNUMBER(OFFSET('Sanitation Data'!$G$12,0,10*ROW('Sanitation Data'!G29))),'Data Summary'!DH35="Yes"),OFFSET('Sanitation Data'!$G$12,0,10*ROW('Sanitation Data'!G29)),NA())</f>
        <v>#N/A</v>
      </c>
      <c r="AT35" s="134" t="e">
        <f ca="1">+IF(AND(ISNUMBER(OFFSET('Sanitation Data'!$G$13,0,10*ROW('Sanitation Data'!G29))),'Data Summary'!DI35="Yes"),OFFSET('Sanitation Data'!$G$13,0,10*ROW('Sanitation Data'!G29)),NA())</f>
        <v>#N/A</v>
      </c>
      <c r="AU35" s="134" t="e">
        <f ca="1">+IF(AND(ISNUMBER(OFFSET('Sanitation Data'!$H$5,0,10*ROW('Sanitation Data'!H29))),'Data Summary'!DJ35="Yes"),100-OFFSET('Sanitation Data'!$H$5,0,10*ROW('Sanitation Data'!H29)),NA())</f>
        <v>#N/A</v>
      </c>
      <c r="AV35" s="134" t="e">
        <f ca="1">+IF(AND(ISNUMBER(OFFSET('Sanitation Data'!$H$7,0,10*ROW('Sanitation Data'!H29))),'Data Summary'!DK35="Yes"),OFFSET('Sanitation Data'!$H$7,0,10*ROW('Sanitation Data'!H29)),NA())</f>
        <v>#N/A</v>
      </c>
      <c r="AW35" s="134" t="e">
        <f ca="1">+IF(AND(ISNUMBER(OFFSET('Sanitation Data'!$H$11,0,10*ROW('Sanitation Data'!H29))),'Data Summary'!DL35="Yes"),OFFSET('Sanitation Data'!$H$11,0,10*ROW('Sanitation Data'!H29)),NA())</f>
        <v>#N/A</v>
      </c>
      <c r="AX35" s="134" t="e">
        <f ca="1">+IF(AND(ISNUMBER(OFFSET('Sanitation Data'!$H$12,0,10*ROW('Sanitation Data'!H29))),'Data Summary'!DM35="Yes"),OFFSET('Sanitation Data'!$H$12,0,10*ROW('Sanitation Data'!H29)),NA())</f>
        <v>#N/A</v>
      </c>
      <c r="AY35" s="134" t="e">
        <f ca="1">+IF(AND(ISNUMBER(OFFSET('Sanitation Data'!$H$13,0,10*ROW('Sanitation Data'!H29))),'Data Summary'!DN35="Yes"),OFFSET('Sanitation Data'!$H$13,0,10*ROW('Sanitation Data'!H29)),NA())</f>
        <v>#N/A</v>
      </c>
      <c r="AZ35" s="135" t="e">
        <f ca="1">+IF(AND(ISNUMBER(OFFSET('Hygiene Data'!$C$6,0,10*ROW('Hygiene Data'!C29))),'Data Summary'!DO35="Yes"),OFFSET('Hygiene Data'!$C$6,0,10*ROW('Hygiene Data'!C29)),NA())</f>
        <v>#N/A</v>
      </c>
      <c r="BA35" s="135" t="e">
        <f ca="1">+IF(AND(ISNUMBER(OFFSET('Hygiene Data'!$C$8,0,10*ROW('Hygiene Data'!C29))),'Data Summary'!DP35="Yes"),OFFSET('Hygiene Data'!$C$8,0,10*ROW('Hygiene Data'!C29)),NA())</f>
        <v>#N/A</v>
      </c>
      <c r="BB35" s="135" t="e">
        <f ca="1">+IF(AND(ISNUMBER(OFFSET('Hygiene Data'!$C$10,0,10*ROW('Hygiene Data'!C29))),'Data Summary'!DQ35="Yes"),OFFSET('Hygiene Data'!$C$10,0,10*ROW('Hygiene Data'!C29)),NA())</f>
        <v>#N/A</v>
      </c>
      <c r="BC35" s="135" t="e">
        <f ca="1">+IF(AND(ISNUMBER(OFFSET('Hygiene Data'!$D$6,0,10*ROW('Hygiene Data'!D29))),'Data Summary'!DR35="Yes"),OFFSET('Hygiene Data'!$D$6,0,10*ROW('Hygiene Data'!D29)),NA())</f>
        <v>#N/A</v>
      </c>
      <c r="BD35" s="135" t="e">
        <f ca="1">+IF(AND(ISNUMBER(OFFSET('Hygiene Data'!$D$8,0,10*ROW('Hygiene Data'!D29))),'Data Summary'!DS35="Yes"),OFFSET('Hygiene Data'!$D$8,0,10*ROW('Hygiene Data'!D29)),NA())</f>
        <v>#N/A</v>
      </c>
      <c r="BE35" s="135" t="e">
        <f ca="1">+IF(AND(ISNUMBER(OFFSET('Hygiene Data'!$D$10,0,10*ROW('Hygiene Data'!D29))),'Data Summary'!DT35="Yes"),OFFSET('Hygiene Data'!$D$10,0,10*ROW('Hygiene Data'!D29)),NA())</f>
        <v>#N/A</v>
      </c>
      <c r="BF35" s="135" t="e">
        <f ca="1">+IF(AND(ISNUMBER(OFFSET('Hygiene Data'!$E$6,0,10*ROW('Hygiene Data'!E29))),'Data Summary'!DU35="Yes"),OFFSET('Hygiene Data'!$E$6,0,10*ROW('Hygiene Data'!E29)),NA())</f>
        <v>#N/A</v>
      </c>
      <c r="BG35" s="135" t="e">
        <f ca="1">+IF(AND(ISNUMBER(OFFSET('Hygiene Data'!$E$8,0,10*ROW('Hygiene Data'!E29))),'Data Summary'!DV35="Yes"),OFFSET('Hygiene Data'!$E$8,0,10*ROW('Hygiene Data'!E29)),NA())</f>
        <v>#N/A</v>
      </c>
      <c r="BH35" s="135" t="e">
        <f ca="1">+IF(AND(ISNUMBER(OFFSET('Hygiene Data'!$E$10,0,10*ROW('Hygiene Data'!E29))),'Data Summary'!DW35="Yes"),OFFSET('Hygiene Data'!$E$10,0,10*ROW('Hygiene Data'!E29)),NA())</f>
        <v>#N/A</v>
      </c>
      <c r="BI35" s="135" t="e">
        <f ca="1">+IF(AND(ISNUMBER(OFFSET('Hygiene Data'!$F$6,0,10*ROW('Hygiene Data'!F29))),'Data Summary'!DX35="Yes"),OFFSET('Hygiene Data'!$F$6,0,10*ROW('Hygiene Data'!F29)),NA())</f>
        <v>#N/A</v>
      </c>
      <c r="BJ35" s="135" t="e">
        <f ca="1">+IF(AND(ISNUMBER(OFFSET('Hygiene Data'!$F$8,0,10*ROW('Hygiene Data'!F29))),'Data Summary'!DY35="Yes"),OFFSET('Hygiene Data'!$F$8,0,10*ROW('Hygiene Data'!F29)),NA())</f>
        <v>#N/A</v>
      </c>
      <c r="BK35" s="135" t="e">
        <f ca="1">+IF(AND(ISNUMBER(OFFSET('Hygiene Data'!$F$10,0,10*ROW('Hygiene Data'!F29))),'Data Summary'!DZ35="Yes"),OFFSET('Hygiene Data'!$F$10,0,10*ROW('Hygiene Data'!F29)),NA())</f>
        <v>#N/A</v>
      </c>
      <c r="BL35" s="135" t="e">
        <f ca="1">+IF(AND(ISNUMBER(OFFSET('Hygiene Data'!$G$6,0,10*ROW('Hygiene Data'!G29))),'Data Summary'!EA35="Yes"),OFFSET('Hygiene Data'!$G$6,0,10*ROW('Hygiene Data'!G29)),NA())</f>
        <v>#N/A</v>
      </c>
      <c r="BM35" s="135" t="e">
        <f ca="1">+IF(AND(ISNUMBER(OFFSET('Hygiene Data'!$G$8,0,10*ROW('Hygiene Data'!G29))),'Data Summary'!EB35="Yes"),OFFSET('Hygiene Data'!$G$8,0,10*ROW('Hygiene Data'!G29)),NA())</f>
        <v>#N/A</v>
      </c>
      <c r="BN35" s="135" t="e">
        <f ca="1">+IF(AND(ISNUMBER(OFFSET('Hygiene Data'!$G$10,0,10*ROW('Hygiene Data'!G29))),'Data Summary'!EC35="Yes"),OFFSET('Hygiene Data'!$G$10,0,10*ROW('Hygiene Data'!G29)),NA())</f>
        <v>#N/A</v>
      </c>
      <c r="BO35" s="135" t="e">
        <f ca="1">+IF(AND(ISNUMBER(OFFSET('Hygiene Data'!$H$6,0,10*ROW('Hygiene Data'!H29))),'Data Summary'!ED35="Yes"),OFFSET('Hygiene Data'!$H$6,0,10*ROW('Hygiene Data'!H29)),NA())</f>
        <v>#N/A</v>
      </c>
      <c r="BP35" s="135" t="e">
        <f ca="1">+IF(AND(ISNUMBER(OFFSET('Hygiene Data'!$H$8,0,10*ROW('Hygiene Data'!H29))),'Data Summary'!EE35="Yes"),OFFSET('Hygiene Data'!$H$8,0,10*ROW('Hygiene Data'!H29)),NA())</f>
        <v>#N/A</v>
      </c>
      <c r="BQ35" s="135" t="e">
        <f ca="1">+IF(AND(ISNUMBER(OFFSET('Hygiene Data'!$H$10,0,10*ROW('Hygiene Data'!H29))),'Data Summary'!EF35="Yes"),OFFSET('Hygiene Data'!$H$10,0,10*ROW('Hygiene Data'!H29)),NA())</f>
        <v>#N/A</v>
      </c>
    </row>
    <row r="36" spans="1:69" x14ac:dyDescent="0.2">
      <c r="A36" s="50" t="e">
        <f ca="1">+IF(OFFSET('Water Data'!$B$1,0,10*ROW('Water Data'!B30))="",NA(),OFFSET('Water Data'!$B$1,0,10*ROW('Water Data'!B30)))</f>
        <v>#N/A</v>
      </c>
      <c r="B36" s="50" t="e">
        <f ca="1">+IF(OFFSET('Water Data'!$A$3,0,10*ROW('Water Data'!A33))="",NA(),OFFSET('Water Data'!$A$3,0,10*ROW('Water Data'!A33)))</f>
        <v>#N/A</v>
      </c>
      <c r="C36" s="50" t="e">
        <f ca="1">+IF(OFFSET('Water Data'!$C$3,0,10*ROW('Water Data'!C33))="",NA(),OFFSET('Water Data'!$C$3,0,10*ROW('Water Data'!C33)))</f>
        <v>#N/A</v>
      </c>
      <c r="D36" s="133" t="e">
        <f ca="1">+IF(AND(ISNUMBER(OFFSET('Water Data'!$C$5,0,10*ROW('Water Data'!C30))),'Data Summary'!BS36="Yes"),100-OFFSET('Water Data'!$C$5,0,10*ROW('Water Data'!C30)),NA())</f>
        <v>#N/A</v>
      </c>
      <c r="E36" s="133" t="e">
        <f ca="1">+IF(AND(ISNUMBER(OFFSET('Water Data'!$C$7,0,10*ROW('Water Data'!C30))),'Data Summary'!BT36="Yes"),OFFSET('Water Data'!$C$7,0,10*ROW('Water Data'!C30)),NA())</f>
        <v>#N/A</v>
      </c>
      <c r="F36" s="133" t="e">
        <f ca="1">+IF(AND(ISNUMBER(OFFSET('Water Data'!$C$10,0,10*ROW('Water Data'!C30))),'Data Summary'!BU36="Yes"),OFFSET('Water Data'!$C$10,0,10*ROW('Water Data'!C30)),NA())</f>
        <v>#N/A</v>
      </c>
      <c r="G36" s="133" t="e">
        <f ca="1">+IF(AND(ISNUMBER(OFFSET('Water Data'!$D$5,0,10*ROW('Water Data'!D30))),'Data Summary'!BV36="Yes"),100-OFFSET('Water Data'!$D$5,0,10*ROW('Water Data'!D30)),NA())</f>
        <v>#N/A</v>
      </c>
      <c r="H36" s="133" t="e">
        <f ca="1">+IF(AND(ISNUMBER(OFFSET('Water Data'!$D$7,0,10*ROW('Water Data'!D30))),'Data Summary'!BW36="Yes"),OFFSET('Water Data'!$D$7,0,10*ROW('Water Data'!D30)),NA())</f>
        <v>#N/A</v>
      </c>
      <c r="I36" s="133" t="e">
        <f ca="1">+IF(AND(ISNUMBER(OFFSET('Water Data'!$D$10,0,10*ROW('Water Data'!D30))),'Data Summary'!BX36="Yes"),OFFSET('Water Data'!$D$10,0,10*ROW('Water Data'!D30)),NA())</f>
        <v>#N/A</v>
      </c>
      <c r="J36" s="133" t="e">
        <f ca="1">+IF(AND(ISNUMBER(OFFSET('Water Data'!$E$5,0,10*ROW('Water Data'!E30))),'Data Summary'!BY36="Yes"),100-OFFSET('Water Data'!$E$5,0,10*ROW('Water Data'!E30)),NA())</f>
        <v>#N/A</v>
      </c>
      <c r="K36" s="133" t="e">
        <f ca="1">+IF(AND(ISNUMBER(OFFSET('Water Data'!$E$7,0,10*ROW('Water Data'!E30))),'Data Summary'!BZ36="Yes"),OFFSET('Water Data'!$E$7,0,10*ROW('Water Data'!E30)),NA())</f>
        <v>#N/A</v>
      </c>
      <c r="L36" s="133" t="e">
        <f ca="1">+IF(AND(ISNUMBER(OFFSET('Water Data'!$E$10,0,10*ROW('Water Data'!E30))),'Data Summary'!CA36="Yes"),OFFSET('Water Data'!$E$10,0,10*ROW('Water Data'!E30)),NA())</f>
        <v>#N/A</v>
      </c>
      <c r="M36" s="133" t="e">
        <f ca="1">+IF(AND(ISNUMBER(OFFSET('Water Data'!$F$5,0,10*ROW('Water Data'!F30))),'Data Summary'!CB36="Yes"),100-OFFSET('Water Data'!$F$5,0,10*ROW('Water Data'!F30)),NA())</f>
        <v>#N/A</v>
      </c>
      <c r="N36" s="133" t="e">
        <f ca="1">+IF(AND(ISNUMBER(OFFSET('Water Data'!$F$7,0,10*ROW('Water Data'!F30))),'Data Summary'!CC36="Yes"),OFFSET('Water Data'!$F$7,0,10*ROW('Water Data'!F30)),NA())</f>
        <v>#N/A</v>
      </c>
      <c r="O36" s="133" t="e">
        <f ca="1">+IF(AND(ISNUMBER(OFFSET('Water Data'!$F$10,0,10*ROW('Water Data'!F30))),'Data Summary'!CD36="Yes"),OFFSET('Water Data'!$F$10,0,10*ROW('Water Data'!F30)),NA())</f>
        <v>#N/A</v>
      </c>
      <c r="P36" s="133" t="e">
        <f ca="1">+IF(AND(ISNUMBER(OFFSET('Water Data'!$G$5,0,10*ROW('Water Data'!G30))),'Data Summary'!CE36="Yes"),100-OFFSET('Water Data'!$G$5,0,10*ROW('Water Data'!G30)),NA())</f>
        <v>#N/A</v>
      </c>
      <c r="Q36" s="133" t="e">
        <f ca="1">+IF(AND(ISNUMBER(OFFSET('Water Data'!$G$7,0,10*ROW('Water Data'!G30))),'Data Summary'!CF36="Yes"),OFFSET('Water Data'!$G$7,0,10*ROW('Water Data'!G30)),NA())</f>
        <v>#N/A</v>
      </c>
      <c r="R36" s="133" t="e">
        <f ca="1">+IF(AND(ISNUMBER(OFFSET('Water Data'!$G$10,0,10*ROW('Water Data'!G30))),'Data Summary'!CG36="Yes"),OFFSET('Water Data'!$G$10,0,10*ROW('Water Data'!G30)),NA())</f>
        <v>#N/A</v>
      </c>
      <c r="S36" s="133" t="e">
        <f ca="1">+IF(AND(ISNUMBER(OFFSET('Water Data'!$H$5,0,10*ROW('Water Data'!H30))),'Data Summary'!CH36="Yes"),100-OFFSET('Water Data'!$H$5,0,10*ROW('Water Data'!H30)),NA())</f>
        <v>#N/A</v>
      </c>
      <c r="T36" s="133" t="e">
        <f ca="1">+IF(AND(ISNUMBER(OFFSET('Water Data'!$H$7,0,10*ROW('Water Data'!H30))),'Data Summary'!CI36="Yes"),OFFSET('Water Data'!$H$7,0,10*ROW('Water Data'!H30)),NA())</f>
        <v>#N/A</v>
      </c>
      <c r="U36" s="133" t="e">
        <f ca="1">+IF(AND(ISNUMBER(OFFSET('Water Data'!$H$10,0,10*ROW('Water Data'!H30))),'Data Summary'!CJ36="Yes"),OFFSET('Water Data'!$H$10,0,10*ROW('Water Data'!H30)),NA())</f>
        <v>#N/A</v>
      </c>
      <c r="V36" s="134" t="e">
        <f ca="1">+IF(AND(ISNUMBER(OFFSET('Sanitation Data'!$C$5,0,10*ROW('Sanitation Data'!C30))),'Data Summary'!CK36="Yes"),100-OFFSET('Sanitation Data'!$C$5,0,10*ROW('Sanitation Data'!C30)),NA())</f>
        <v>#N/A</v>
      </c>
      <c r="W36" s="134" t="e">
        <f ca="1">+IF(AND(ISNUMBER(OFFSET('Sanitation Data'!$C$7,0,10*ROW('Sanitation Data'!C30))),'Data Summary'!CL36="Yes"),OFFSET('Sanitation Data'!$C$7,0,10*ROW('Sanitation Data'!C30)),NA())</f>
        <v>#N/A</v>
      </c>
      <c r="X36" s="134" t="e">
        <f ca="1">+IF(AND(ISNUMBER(OFFSET('Sanitation Data'!$C$11,0,10*ROW('Sanitation Data'!C30))),'Data Summary'!CM36="Yes"),OFFSET('Sanitation Data'!$C$11,0,10*ROW('Sanitation Data'!C30)),NA())</f>
        <v>#N/A</v>
      </c>
      <c r="Y36" s="134" t="e">
        <f ca="1">+IF(AND(ISNUMBER(OFFSET('Sanitation Data'!$C$12,0,10*ROW('Sanitation Data'!C30))),'Data Summary'!CN36="Yes"),OFFSET('Sanitation Data'!$C$12,0,10*ROW('Sanitation Data'!C30)),NA())</f>
        <v>#N/A</v>
      </c>
      <c r="Z36" s="134" t="e">
        <f ca="1">+IF(AND(ISNUMBER(OFFSET('Sanitation Data'!$C$13,0,10*ROW('Sanitation Data'!C30))),'Data Summary'!CO36="Yes"),OFFSET('Sanitation Data'!$C$13,0,10*ROW('Sanitation Data'!C30)),NA())</f>
        <v>#N/A</v>
      </c>
      <c r="AA36" s="134" t="e">
        <f ca="1">+IF(AND(ISNUMBER(OFFSET('Sanitation Data'!$D$5,0,10*ROW('Sanitation Data'!D30))),'Data Summary'!CP36="Yes"),100-OFFSET('Sanitation Data'!$D$5,0,10*ROW('Sanitation Data'!D30)),NA())</f>
        <v>#N/A</v>
      </c>
      <c r="AB36" s="134" t="e">
        <f ca="1">+IF(AND(ISNUMBER(OFFSET('Sanitation Data'!$D$7,0,10*ROW('Sanitation Data'!D30))),'Data Summary'!CQ36="Yes"),OFFSET('Sanitation Data'!$D$7,0,10*ROW('Sanitation Data'!D30)),NA())</f>
        <v>#N/A</v>
      </c>
      <c r="AC36" s="134" t="e">
        <f ca="1">+IF(AND(ISNUMBER(OFFSET('Sanitation Data'!$D$11,0,10*ROW('Sanitation Data'!D30))),'Data Summary'!CR36="Yes"),OFFSET('Sanitation Data'!$D$11,0,10*ROW('Sanitation Data'!D30)),NA())</f>
        <v>#N/A</v>
      </c>
      <c r="AD36" s="134" t="e">
        <f ca="1">+IF(AND(ISNUMBER(OFFSET('Sanitation Data'!$D$12,0,10*ROW('Sanitation Data'!D30))),'Data Summary'!CS36="Yes"),OFFSET('Sanitation Data'!$D$12,0,10*ROW('Sanitation Data'!D30)),NA())</f>
        <v>#N/A</v>
      </c>
      <c r="AE36" s="134" t="e">
        <f ca="1">+IF(AND(ISNUMBER(OFFSET('Sanitation Data'!$D$13,0,10*ROW('Sanitation Data'!D30))),'Data Summary'!CT36="Yes"),OFFSET('Sanitation Data'!$D$13,0,10*ROW('Sanitation Data'!D30)),NA())</f>
        <v>#N/A</v>
      </c>
      <c r="AF36" s="134" t="e">
        <f ca="1">+IF(AND(ISNUMBER(OFFSET('Sanitation Data'!$E$5,0,10*ROW('Sanitation Data'!E30))),'Data Summary'!CU36="Yes"),100-OFFSET('Sanitation Data'!$E$5,0,10*ROW('Sanitation Data'!E30)),NA())</f>
        <v>#N/A</v>
      </c>
      <c r="AG36" s="134" t="e">
        <f ca="1">+IF(AND(ISNUMBER(OFFSET('Sanitation Data'!$E$7,0,10*ROW('Sanitation Data'!E30))),'Data Summary'!CV36="Yes"),OFFSET('Sanitation Data'!$E$7,0,10*ROW('Sanitation Data'!E30)),NA())</f>
        <v>#N/A</v>
      </c>
      <c r="AH36" s="134" t="e">
        <f ca="1">+IF(AND(ISNUMBER(OFFSET('Sanitation Data'!$E$11,0,10*ROW('Sanitation Data'!E30))),'Data Summary'!CW36="Yes"),OFFSET('Sanitation Data'!$E$11,0,10*ROW('Sanitation Data'!E30)),NA())</f>
        <v>#N/A</v>
      </c>
      <c r="AI36" s="134" t="e">
        <f ca="1">+IF(AND(ISNUMBER(OFFSET('Sanitation Data'!$E$12,0,10*ROW('Sanitation Data'!E30))),'Data Summary'!CX36="Yes"),OFFSET('Sanitation Data'!$E$12,0,10*ROW('Sanitation Data'!E30)),NA())</f>
        <v>#N/A</v>
      </c>
      <c r="AJ36" s="134" t="e">
        <f ca="1">+IF(AND(ISNUMBER(OFFSET('Sanitation Data'!$E$13,0,10*ROW('Sanitation Data'!E30))),'Data Summary'!CY36="Yes"),OFFSET('Sanitation Data'!$E$13,0,10*ROW('Sanitation Data'!E30)),NA())</f>
        <v>#N/A</v>
      </c>
      <c r="AK36" s="134" t="e">
        <f ca="1">+IF(AND(ISNUMBER(OFFSET('Sanitation Data'!$F$5,0,10*ROW('Sanitation Data'!F30))),'Data Summary'!CZ36="Yes"),100-OFFSET('Sanitation Data'!$F$5,0,10*ROW('Sanitation Data'!F30)),NA())</f>
        <v>#N/A</v>
      </c>
      <c r="AL36" s="134" t="e">
        <f ca="1">+IF(AND(ISNUMBER(OFFSET('Sanitation Data'!$F$7,0,10*ROW('Sanitation Data'!F30))),'Data Summary'!DA36="Yes"),OFFSET('Sanitation Data'!$F$7,0,10*ROW('Sanitation Data'!F30)),NA())</f>
        <v>#N/A</v>
      </c>
      <c r="AM36" s="134" t="e">
        <f ca="1">+IF(AND(ISNUMBER(OFFSET('Sanitation Data'!$F$11,0,10*ROW('Sanitation Data'!F30))),'Data Summary'!DB36="Yes"),OFFSET('Sanitation Data'!$F$11,0,10*ROW('Sanitation Data'!F30)),NA())</f>
        <v>#N/A</v>
      </c>
      <c r="AN36" s="134" t="e">
        <f ca="1">+IF(AND(ISNUMBER(OFFSET('Sanitation Data'!$F$12,0,10*ROW('Sanitation Data'!F30))),'Data Summary'!DC36="Yes"),OFFSET('Sanitation Data'!$F$12,0,10*ROW('Sanitation Data'!F30)),NA())</f>
        <v>#N/A</v>
      </c>
      <c r="AO36" s="134" t="e">
        <f ca="1">+IF(AND(ISNUMBER(OFFSET('Sanitation Data'!$F$13,0,10*ROW('Sanitation Data'!F30))),'Data Summary'!DD36="Yes"),OFFSET('Sanitation Data'!$F$13,0,10*ROW('Sanitation Data'!F30)),NA())</f>
        <v>#N/A</v>
      </c>
      <c r="AP36" s="134" t="e">
        <f ca="1">+IF(AND(ISNUMBER(OFFSET('Sanitation Data'!$G$5,0,10*ROW('Sanitation Data'!G30))),'Data Summary'!DE36="Yes"),100-OFFSET('Sanitation Data'!$G$5,0,10*ROW('Sanitation Data'!G30)),NA())</f>
        <v>#N/A</v>
      </c>
      <c r="AQ36" s="134" t="e">
        <f ca="1">+IF(AND(ISNUMBER(OFFSET('Sanitation Data'!$G$7,0,10*ROW('Sanitation Data'!G30))),'Data Summary'!DF36="Yes"),OFFSET('Sanitation Data'!$G$7,0,10*ROW('Sanitation Data'!G30)),NA())</f>
        <v>#N/A</v>
      </c>
      <c r="AR36" s="134" t="e">
        <f ca="1">+IF(AND(ISNUMBER(OFFSET('Sanitation Data'!$G$11,0,10*ROW('Sanitation Data'!G30))),'Data Summary'!DG36="Yes"),OFFSET('Sanitation Data'!$G$11,0,10*ROW('Sanitation Data'!G30)),NA())</f>
        <v>#N/A</v>
      </c>
      <c r="AS36" s="134" t="e">
        <f ca="1">+IF(AND(ISNUMBER(OFFSET('Sanitation Data'!$G$12,0,10*ROW('Sanitation Data'!G30))),'Data Summary'!DH36="Yes"),OFFSET('Sanitation Data'!$G$12,0,10*ROW('Sanitation Data'!G30)),NA())</f>
        <v>#N/A</v>
      </c>
      <c r="AT36" s="134" t="e">
        <f ca="1">+IF(AND(ISNUMBER(OFFSET('Sanitation Data'!$G$13,0,10*ROW('Sanitation Data'!G30))),'Data Summary'!DI36="Yes"),OFFSET('Sanitation Data'!$G$13,0,10*ROW('Sanitation Data'!G30)),NA())</f>
        <v>#N/A</v>
      </c>
      <c r="AU36" s="134" t="e">
        <f ca="1">+IF(AND(ISNUMBER(OFFSET('Sanitation Data'!$H$5,0,10*ROW('Sanitation Data'!H30))),'Data Summary'!DJ36="Yes"),100-OFFSET('Sanitation Data'!$H$5,0,10*ROW('Sanitation Data'!H30)),NA())</f>
        <v>#N/A</v>
      </c>
      <c r="AV36" s="134" t="e">
        <f ca="1">+IF(AND(ISNUMBER(OFFSET('Sanitation Data'!$H$7,0,10*ROW('Sanitation Data'!H30))),'Data Summary'!DK36="Yes"),OFFSET('Sanitation Data'!$H$7,0,10*ROW('Sanitation Data'!H30)),NA())</f>
        <v>#N/A</v>
      </c>
      <c r="AW36" s="134" t="e">
        <f ca="1">+IF(AND(ISNUMBER(OFFSET('Sanitation Data'!$H$11,0,10*ROW('Sanitation Data'!H30))),'Data Summary'!DL36="Yes"),OFFSET('Sanitation Data'!$H$11,0,10*ROW('Sanitation Data'!H30)),NA())</f>
        <v>#N/A</v>
      </c>
      <c r="AX36" s="134" t="e">
        <f ca="1">+IF(AND(ISNUMBER(OFFSET('Sanitation Data'!$H$12,0,10*ROW('Sanitation Data'!H30))),'Data Summary'!DM36="Yes"),OFFSET('Sanitation Data'!$H$12,0,10*ROW('Sanitation Data'!H30)),NA())</f>
        <v>#N/A</v>
      </c>
      <c r="AY36" s="134" t="e">
        <f ca="1">+IF(AND(ISNUMBER(OFFSET('Sanitation Data'!$H$13,0,10*ROW('Sanitation Data'!H30))),'Data Summary'!DN36="Yes"),OFFSET('Sanitation Data'!$H$13,0,10*ROW('Sanitation Data'!H30)),NA())</f>
        <v>#N/A</v>
      </c>
      <c r="AZ36" s="135" t="e">
        <f ca="1">+IF(AND(ISNUMBER(OFFSET('Hygiene Data'!$C$6,0,10*ROW('Hygiene Data'!C30))),'Data Summary'!DO36="Yes"),OFFSET('Hygiene Data'!$C$6,0,10*ROW('Hygiene Data'!C30)),NA())</f>
        <v>#N/A</v>
      </c>
      <c r="BA36" s="135" t="e">
        <f ca="1">+IF(AND(ISNUMBER(OFFSET('Hygiene Data'!$C$8,0,10*ROW('Hygiene Data'!C30))),'Data Summary'!DP36="Yes"),OFFSET('Hygiene Data'!$C$8,0,10*ROW('Hygiene Data'!C30)),NA())</f>
        <v>#N/A</v>
      </c>
      <c r="BB36" s="135" t="e">
        <f ca="1">+IF(AND(ISNUMBER(OFFSET('Hygiene Data'!$C$10,0,10*ROW('Hygiene Data'!C30))),'Data Summary'!DQ36="Yes"),OFFSET('Hygiene Data'!$C$10,0,10*ROW('Hygiene Data'!C30)),NA())</f>
        <v>#N/A</v>
      </c>
      <c r="BC36" s="135" t="e">
        <f ca="1">+IF(AND(ISNUMBER(OFFSET('Hygiene Data'!$D$6,0,10*ROW('Hygiene Data'!D30))),'Data Summary'!DR36="Yes"),OFFSET('Hygiene Data'!$D$6,0,10*ROW('Hygiene Data'!D30)),NA())</f>
        <v>#N/A</v>
      </c>
      <c r="BD36" s="135" t="e">
        <f ca="1">+IF(AND(ISNUMBER(OFFSET('Hygiene Data'!$D$8,0,10*ROW('Hygiene Data'!D30))),'Data Summary'!DS36="Yes"),OFFSET('Hygiene Data'!$D$8,0,10*ROW('Hygiene Data'!D30)),NA())</f>
        <v>#N/A</v>
      </c>
      <c r="BE36" s="135" t="e">
        <f ca="1">+IF(AND(ISNUMBER(OFFSET('Hygiene Data'!$D$10,0,10*ROW('Hygiene Data'!D30))),'Data Summary'!DT36="Yes"),OFFSET('Hygiene Data'!$D$10,0,10*ROW('Hygiene Data'!D30)),NA())</f>
        <v>#N/A</v>
      </c>
      <c r="BF36" s="135" t="e">
        <f ca="1">+IF(AND(ISNUMBER(OFFSET('Hygiene Data'!$E$6,0,10*ROW('Hygiene Data'!E30))),'Data Summary'!DU36="Yes"),OFFSET('Hygiene Data'!$E$6,0,10*ROW('Hygiene Data'!E30)),NA())</f>
        <v>#N/A</v>
      </c>
      <c r="BG36" s="135" t="e">
        <f ca="1">+IF(AND(ISNUMBER(OFFSET('Hygiene Data'!$E$8,0,10*ROW('Hygiene Data'!E30))),'Data Summary'!DV36="Yes"),OFFSET('Hygiene Data'!$E$8,0,10*ROW('Hygiene Data'!E30)),NA())</f>
        <v>#N/A</v>
      </c>
      <c r="BH36" s="135" t="e">
        <f ca="1">+IF(AND(ISNUMBER(OFFSET('Hygiene Data'!$E$10,0,10*ROW('Hygiene Data'!E30))),'Data Summary'!DW36="Yes"),OFFSET('Hygiene Data'!$E$10,0,10*ROW('Hygiene Data'!E30)),NA())</f>
        <v>#N/A</v>
      </c>
      <c r="BI36" s="135" t="e">
        <f ca="1">+IF(AND(ISNUMBER(OFFSET('Hygiene Data'!$F$6,0,10*ROW('Hygiene Data'!F30))),'Data Summary'!DX36="Yes"),OFFSET('Hygiene Data'!$F$6,0,10*ROW('Hygiene Data'!F30)),NA())</f>
        <v>#N/A</v>
      </c>
      <c r="BJ36" s="135" t="e">
        <f ca="1">+IF(AND(ISNUMBER(OFFSET('Hygiene Data'!$F$8,0,10*ROW('Hygiene Data'!F30))),'Data Summary'!DY36="Yes"),OFFSET('Hygiene Data'!$F$8,0,10*ROW('Hygiene Data'!F30)),NA())</f>
        <v>#N/A</v>
      </c>
      <c r="BK36" s="135" t="e">
        <f ca="1">+IF(AND(ISNUMBER(OFFSET('Hygiene Data'!$F$10,0,10*ROW('Hygiene Data'!F30))),'Data Summary'!DZ36="Yes"),OFFSET('Hygiene Data'!$F$10,0,10*ROW('Hygiene Data'!F30)),NA())</f>
        <v>#N/A</v>
      </c>
      <c r="BL36" s="135" t="e">
        <f ca="1">+IF(AND(ISNUMBER(OFFSET('Hygiene Data'!$G$6,0,10*ROW('Hygiene Data'!G30))),'Data Summary'!EA36="Yes"),OFFSET('Hygiene Data'!$G$6,0,10*ROW('Hygiene Data'!G30)),NA())</f>
        <v>#N/A</v>
      </c>
      <c r="BM36" s="135" t="e">
        <f ca="1">+IF(AND(ISNUMBER(OFFSET('Hygiene Data'!$G$8,0,10*ROW('Hygiene Data'!G30))),'Data Summary'!EB36="Yes"),OFFSET('Hygiene Data'!$G$8,0,10*ROW('Hygiene Data'!G30)),NA())</f>
        <v>#N/A</v>
      </c>
      <c r="BN36" s="135" t="e">
        <f ca="1">+IF(AND(ISNUMBER(OFFSET('Hygiene Data'!$G$10,0,10*ROW('Hygiene Data'!G30))),'Data Summary'!EC36="Yes"),OFFSET('Hygiene Data'!$G$10,0,10*ROW('Hygiene Data'!G30)),NA())</f>
        <v>#N/A</v>
      </c>
      <c r="BO36" s="135" t="e">
        <f ca="1">+IF(AND(ISNUMBER(OFFSET('Hygiene Data'!$H$6,0,10*ROW('Hygiene Data'!H30))),'Data Summary'!ED36="Yes"),OFFSET('Hygiene Data'!$H$6,0,10*ROW('Hygiene Data'!H30)),NA())</f>
        <v>#N/A</v>
      </c>
      <c r="BP36" s="135" t="e">
        <f ca="1">+IF(AND(ISNUMBER(OFFSET('Hygiene Data'!$H$8,0,10*ROW('Hygiene Data'!H30))),'Data Summary'!EE36="Yes"),OFFSET('Hygiene Data'!$H$8,0,10*ROW('Hygiene Data'!H30)),NA())</f>
        <v>#N/A</v>
      </c>
      <c r="BQ36" s="135" t="e">
        <f ca="1">+IF(AND(ISNUMBER(OFFSET('Hygiene Data'!$H$10,0,10*ROW('Hygiene Data'!H30))),'Data Summary'!EF36="Yes"),OFFSET('Hygiene Data'!$H$10,0,10*ROW('Hygiene Data'!H30)),NA())</f>
        <v>#N/A</v>
      </c>
    </row>
    <row r="37" spans="1:69" x14ac:dyDescent="0.2">
      <c r="A37" s="50" t="e">
        <f ca="1">+IF(OFFSET('Water Data'!$B$1,0,10*ROW('Water Data'!B31))="",NA(),OFFSET('Water Data'!$B$1,0,10*ROW('Water Data'!B31)))</f>
        <v>#N/A</v>
      </c>
      <c r="B37" s="50" t="e">
        <f ca="1">+IF(OFFSET('Water Data'!$A$3,0,10*ROW('Water Data'!A34))="",NA(),OFFSET('Water Data'!$A$3,0,10*ROW('Water Data'!A34)))</f>
        <v>#N/A</v>
      </c>
      <c r="C37" s="50" t="e">
        <f ca="1">+IF(OFFSET('Water Data'!$C$3,0,10*ROW('Water Data'!C34))="",NA(),OFFSET('Water Data'!$C$3,0,10*ROW('Water Data'!C34)))</f>
        <v>#N/A</v>
      </c>
      <c r="D37" s="133" t="e">
        <f ca="1">+IF(AND(ISNUMBER(OFFSET('Water Data'!$C$5,0,10*ROW('Water Data'!C31))),'Data Summary'!BS37="Yes"),100-OFFSET('Water Data'!$C$5,0,10*ROW('Water Data'!C31)),NA())</f>
        <v>#N/A</v>
      </c>
      <c r="E37" s="133" t="e">
        <f ca="1">+IF(AND(ISNUMBER(OFFSET('Water Data'!$C$7,0,10*ROW('Water Data'!C31))),'Data Summary'!BT37="Yes"),OFFSET('Water Data'!$C$7,0,10*ROW('Water Data'!C31)),NA())</f>
        <v>#N/A</v>
      </c>
      <c r="F37" s="133" t="e">
        <f ca="1">+IF(AND(ISNUMBER(OFFSET('Water Data'!$C$10,0,10*ROW('Water Data'!C31))),'Data Summary'!BU37="Yes"),OFFSET('Water Data'!$C$10,0,10*ROW('Water Data'!C31)),NA())</f>
        <v>#N/A</v>
      </c>
      <c r="G37" s="133" t="e">
        <f ca="1">+IF(AND(ISNUMBER(OFFSET('Water Data'!$D$5,0,10*ROW('Water Data'!D31))),'Data Summary'!BV37="Yes"),100-OFFSET('Water Data'!$D$5,0,10*ROW('Water Data'!D31)),NA())</f>
        <v>#N/A</v>
      </c>
      <c r="H37" s="133" t="e">
        <f ca="1">+IF(AND(ISNUMBER(OFFSET('Water Data'!$D$7,0,10*ROW('Water Data'!D31))),'Data Summary'!BW37="Yes"),OFFSET('Water Data'!$D$7,0,10*ROW('Water Data'!D31)),NA())</f>
        <v>#N/A</v>
      </c>
      <c r="I37" s="133" t="e">
        <f ca="1">+IF(AND(ISNUMBER(OFFSET('Water Data'!$D$10,0,10*ROW('Water Data'!D31))),'Data Summary'!BX37="Yes"),OFFSET('Water Data'!$D$10,0,10*ROW('Water Data'!D31)),NA())</f>
        <v>#N/A</v>
      </c>
      <c r="J37" s="133" t="e">
        <f ca="1">+IF(AND(ISNUMBER(OFFSET('Water Data'!$E$5,0,10*ROW('Water Data'!E31))),'Data Summary'!BY37="Yes"),100-OFFSET('Water Data'!$E$5,0,10*ROW('Water Data'!E31)),NA())</f>
        <v>#N/A</v>
      </c>
      <c r="K37" s="133" t="e">
        <f ca="1">+IF(AND(ISNUMBER(OFFSET('Water Data'!$E$7,0,10*ROW('Water Data'!E31))),'Data Summary'!BZ37="Yes"),OFFSET('Water Data'!$E$7,0,10*ROW('Water Data'!E31)),NA())</f>
        <v>#N/A</v>
      </c>
      <c r="L37" s="133" t="e">
        <f ca="1">+IF(AND(ISNUMBER(OFFSET('Water Data'!$E$10,0,10*ROW('Water Data'!E31))),'Data Summary'!CA37="Yes"),OFFSET('Water Data'!$E$10,0,10*ROW('Water Data'!E31)),NA())</f>
        <v>#N/A</v>
      </c>
      <c r="M37" s="133" t="e">
        <f ca="1">+IF(AND(ISNUMBER(OFFSET('Water Data'!$F$5,0,10*ROW('Water Data'!F31))),'Data Summary'!CB37="Yes"),100-OFFSET('Water Data'!$F$5,0,10*ROW('Water Data'!F31)),NA())</f>
        <v>#N/A</v>
      </c>
      <c r="N37" s="133" t="e">
        <f ca="1">+IF(AND(ISNUMBER(OFFSET('Water Data'!$F$7,0,10*ROW('Water Data'!F31))),'Data Summary'!CC37="Yes"),OFFSET('Water Data'!$F$7,0,10*ROW('Water Data'!F31)),NA())</f>
        <v>#N/A</v>
      </c>
      <c r="O37" s="133" t="e">
        <f ca="1">+IF(AND(ISNUMBER(OFFSET('Water Data'!$F$10,0,10*ROW('Water Data'!F31))),'Data Summary'!CD37="Yes"),OFFSET('Water Data'!$F$10,0,10*ROW('Water Data'!F31)),NA())</f>
        <v>#N/A</v>
      </c>
      <c r="P37" s="133" t="e">
        <f ca="1">+IF(AND(ISNUMBER(OFFSET('Water Data'!$G$5,0,10*ROW('Water Data'!G31))),'Data Summary'!CE37="Yes"),100-OFFSET('Water Data'!$G$5,0,10*ROW('Water Data'!G31)),NA())</f>
        <v>#N/A</v>
      </c>
      <c r="Q37" s="133" t="e">
        <f ca="1">+IF(AND(ISNUMBER(OFFSET('Water Data'!$G$7,0,10*ROW('Water Data'!G31))),'Data Summary'!CF37="Yes"),OFFSET('Water Data'!$G$7,0,10*ROW('Water Data'!G31)),NA())</f>
        <v>#N/A</v>
      </c>
      <c r="R37" s="133" t="e">
        <f ca="1">+IF(AND(ISNUMBER(OFFSET('Water Data'!$G$10,0,10*ROW('Water Data'!G31))),'Data Summary'!CG37="Yes"),OFFSET('Water Data'!$G$10,0,10*ROW('Water Data'!G31)),NA())</f>
        <v>#N/A</v>
      </c>
      <c r="S37" s="133" t="e">
        <f ca="1">+IF(AND(ISNUMBER(OFFSET('Water Data'!$H$5,0,10*ROW('Water Data'!H31))),'Data Summary'!CH37="Yes"),100-OFFSET('Water Data'!$H$5,0,10*ROW('Water Data'!H31)),NA())</f>
        <v>#N/A</v>
      </c>
      <c r="T37" s="133" t="e">
        <f ca="1">+IF(AND(ISNUMBER(OFFSET('Water Data'!$H$7,0,10*ROW('Water Data'!H31))),'Data Summary'!CI37="Yes"),OFFSET('Water Data'!$H$7,0,10*ROW('Water Data'!H31)),NA())</f>
        <v>#N/A</v>
      </c>
      <c r="U37" s="133" t="e">
        <f ca="1">+IF(AND(ISNUMBER(OFFSET('Water Data'!$H$10,0,10*ROW('Water Data'!H31))),'Data Summary'!CJ37="Yes"),OFFSET('Water Data'!$H$10,0,10*ROW('Water Data'!H31)),NA())</f>
        <v>#N/A</v>
      </c>
      <c r="V37" s="134" t="e">
        <f ca="1">+IF(AND(ISNUMBER(OFFSET('Sanitation Data'!$C$5,0,10*ROW('Sanitation Data'!C31))),'Data Summary'!CK37="Yes"),100-OFFSET('Sanitation Data'!$C$5,0,10*ROW('Sanitation Data'!C31)),NA())</f>
        <v>#N/A</v>
      </c>
      <c r="W37" s="134" t="e">
        <f ca="1">+IF(AND(ISNUMBER(OFFSET('Sanitation Data'!$C$7,0,10*ROW('Sanitation Data'!C31))),'Data Summary'!CL37="Yes"),OFFSET('Sanitation Data'!$C$7,0,10*ROW('Sanitation Data'!C31)),NA())</f>
        <v>#N/A</v>
      </c>
      <c r="X37" s="134" t="e">
        <f ca="1">+IF(AND(ISNUMBER(OFFSET('Sanitation Data'!$C$11,0,10*ROW('Sanitation Data'!C31))),'Data Summary'!CM37="Yes"),OFFSET('Sanitation Data'!$C$11,0,10*ROW('Sanitation Data'!C31)),NA())</f>
        <v>#N/A</v>
      </c>
      <c r="Y37" s="134" t="e">
        <f ca="1">+IF(AND(ISNUMBER(OFFSET('Sanitation Data'!$C$12,0,10*ROW('Sanitation Data'!C31))),'Data Summary'!CN37="Yes"),OFFSET('Sanitation Data'!$C$12,0,10*ROW('Sanitation Data'!C31)),NA())</f>
        <v>#N/A</v>
      </c>
      <c r="Z37" s="134" t="e">
        <f ca="1">+IF(AND(ISNUMBER(OFFSET('Sanitation Data'!$C$13,0,10*ROW('Sanitation Data'!C31))),'Data Summary'!CO37="Yes"),OFFSET('Sanitation Data'!$C$13,0,10*ROW('Sanitation Data'!C31)),NA())</f>
        <v>#N/A</v>
      </c>
      <c r="AA37" s="134" t="e">
        <f ca="1">+IF(AND(ISNUMBER(OFFSET('Sanitation Data'!$D$5,0,10*ROW('Sanitation Data'!D31))),'Data Summary'!CP37="Yes"),100-OFFSET('Sanitation Data'!$D$5,0,10*ROW('Sanitation Data'!D31)),NA())</f>
        <v>#N/A</v>
      </c>
      <c r="AB37" s="134" t="e">
        <f ca="1">+IF(AND(ISNUMBER(OFFSET('Sanitation Data'!$D$7,0,10*ROW('Sanitation Data'!D31))),'Data Summary'!CQ37="Yes"),OFFSET('Sanitation Data'!$D$7,0,10*ROW('Sanitation Data'!D31)),NA())</f>
        <v>#N/A</v>
      </c>
      <c r="AC37" s="134" t="e">
        <f ca="1">+IF(AND(ISNUMBER(OFFSET('Sanitation Data'!$D$11,0,10*ROW('Sanitation Data'!D31))),'Data Summary'!CR37="Yes"),OFFSET('Sanitation Data'!$D$11,0,10*ROW('Sanitation Data'!D31)),NA())</f>
        <v>#N/A</v>
      </c>
      <c r="AD37" s="134" t="e">
        <f ca="1">+IF(AND(ISNUMBER(OFFSET('Sanitation Data'!$D$12,0,10*ROW('Sanitation Data'!D31))),'Data Summary'!CS37="Yes"),OFFSET('Sanitation Data'!$D$12,0,10*ROW('Sanitation Data'!D31)),NA())</f>
        <v>#N/A</v>
      </c>
      <c r="AE37" s="134" t="e">
        <f ca="1">+IF(AND(ISNUMBER(OFFSET('Sanitation Data'!$D$13,0,10*ROW('Sanitation Data'!D31))),'Data Summary'!CT37="Yes"),OFFSET('Sanitation Data'!$D$13,0,10*ROW('Sanitation Data'!D31)),NA())</f>
        <v>#N/A</v>
      </c>
      <c r="AF37" s="134" t="e">
        <f ca="1">+IF(AND(ISNUMBER(OFFSET('Sanitation Data'!$E$5,0,10*ROW('Sanitation Data'!E31))),'Data Summary'!CU37="Yes"),100-OFFSET('Sanitation Data'!$E$5,0,10*ROW('Sanitation Data'!E31)),NA())</f>
        <v>#N/A</v>
      </c>
      <c r="AG37" s="134" t="e">
        <f ca="1">+IF(AND(ISNUMBER(OFFSET('Sanitation Data'!$E$7,0,10*ROW('Sanitation Data'!E31))),'Data Summary'!CV37="Yes"),OFFSET('Sanitation Data'!$E$7,0,10*ROW('Sanitation Data'!E31)),NA())</f>
        <v>#N/A</v>
      </c>
      <c r="AH37" s="134" t="e">
        <f ca="1">+IF(AND(ISNUMBER(OFFSET('Sanitation Data'!$E$11,0,10*ROW('Sanitation Data'!E31))),'Data Summary'!CW37="Yes"),OFFSET('Sanitation Data'!$E$11,0,10*ROW('Sanitation Data'!E31)),NA())</f>
        <v>#N/A</v>
      </c>
      <c r="AI37" s="134" t="e">
        <f ca="1">+IF(AND(ISNUMBER(OFFSET('Sanitation Data'!$E$12,0,10*ROW('Sanitation Data'!E31))),'Data Summary'!CX37="Yes"),OFFSET('Sanitation Data'!$E$12,0,10*ROW('Sanitation Data'!E31)),NA())</f>
        <v>#N/A</v>
      </c>
      <c r="AJ37" s="134" t="e">
        <f ca="1">+IF(AND(ISNUMBER(OFFSET('Sanitation Data'!$E$13,0,10*ROW('Sanitation Data'!E31))),'Data Summary'!CY37="Yes"),OFFSET('Sanitation Data'!$E$13,0,10*ROW('Sanitation Data'!E31)),NA())</f>
        <v>#N/A</v>
      </c>
      <c r="AK37" s="134" t="e">
        <f ca="1">+IF(AND(ISNUMBER(OFFSET('Sanitation Data'!$F$5,0,10*ROW('Sanitation Data'!F31))),'Data Summary'!CZ37="Yes"),100-OFFSET('Sanitation Data'!$F$5,0,10*ROW('Sanitation Data'!F31)),NA())</f>
        <v>#N/A</v>
      </c>
      <c r="AL37" s="134" t="e">
        <f ca="1">+IF(AND(ISNUMBER(OFFSET('Sanitation Data'!$F$7,0,10*ROW('Sanitation Data'!F31))),'Data Summary'!DA37="Yes"),OFFSET('Sanitation Data'!$F$7,0,10*ROW('Sanitation Data'!F31)),NA())</f>
        <v>#N/A</v>
      </c>
      <c r="AM37" s="134" t="e">
        <f ca="1">+IF(AND(ISNUMBER(OFFSET('Sanitation Data'!$F$11,0,10*ROW('Sanitation Data'!F31))),'Data Summary'!DB37="Yes"),OFFSET('Sanitation Data'!$F$11,0,10*ROW('Sanitation Data'!F31)),NA())</f>
        <v>#N/A</v>
      </c>
      <c r="AN37" s="134" t="e">
        <f ca="1">+IF(AND(ISNUMBER(OFFSET('Sanitation Data'!$F$12,0,10*ROW('Sanitation Data'!F31))),'Data Summary'!DC37="Yes"),OFFSET('Sanitation Data'!$F$12,0,10*ROW('Sanitation Data'!F31)),NA())</f>
        <v>#N/A</v>
      </c>
      <c r="AO37" s="134" t="e">
        <f ca="1">+IF(AND(ISNUMBER(OFFSET('Sanitation Data'!$F$13,0,10*ROW('Sanitation Data'!F31))),'Data Summary'!DD37="Yes"),OFFSET('Sanitation Data'!$F$13,0,10*ROW('Sanitation Data'!F31)),NA())</f>
        <v>#N/A</v>
      </c>
      <c r="AP37" s="134" t="e">
        <f ca="1">+IF(AND(ISNUMBER(OFFSET('Sanitation Data'!$G$5,0,10*ROW('Sanitation Data'!G31))),'Data Summary'!DE37="Yes"),100-OFFSET('Sanitation Data'!$G$5,0,10*ROW('Sanitation Data'!G31)),NA())</f>
        <v>#N/A</v>
      </c>
      <c r="AQ37" s="134" t="e">
        <f ca="1">+IF(AND(ISNUMBER(OFFSET('Sanitation Data'!$G$7,0,10*ROW('Sanitation Data'!G31))),'Data Summary'!DF37="Yes"),OFFSET('Sanitation Data'!$G$7,0,10*ROW('Sanitation Data'!G31)),NA())</f>
        <v>#N/A</v>
      </c>
      <c r="AR37" s="134" t="e">
        <f ca="1">+IF(AND(ISNUMBER(OFFSET('Sanitation Data'!$G$11,0,10*ROW('Sanitation Data'!G31))),'Data Summary'!DG37="Yes"),OFFSET('Sanitation Data'!$G$11,0,10*ROW('Sanitation Data'!G31)),NA())</f>
        <v>#N/A</v>
      </c>
      <c r="AS37" s="134" t="e">
        <f ca="1">+IF(AND(ISNUMBER(OFFSET('Sanitation Data'!$G$12,0,10*ROW('Sanitation Data'!G31))),'Data Summary'!DH37="Yes"),OFFSET('Sanitation Data'!$G$12,0,10*ROW('Sanitation Data'!G31)),NA())</f>
        <v>#N/A</v>
      </c>
      <c r="AT37" s="134" t="e">
        <f ca="1">+IF(AND(ISNUMBER(OFFSET('Sanitation Data'!$G$13,0,10*ROW('Sanitation Data'!G31))),'Data Summary'!DI37="Yes"),OFFSET('Sanitation Data'!$G$13,0,10*ROW('Sanitation Data'!G31)),NA())</f>
        <v>#N/A</v>
      </c>
      <c r="AU37" s="134" t="e">
        <f ca="1">+IF(AND(ISNUMBER(OFFSET('Sanitation Data'!$H$5,0,10*ROW('Sanitation Data'!H31))),'Data Summary'!DJ37="Yes"),100-OFFSET('Sanitation Data'!$H$5,0,10*ROW('Sanitation Data'!H31)),NA())</f>
        <v>#N/A</v>
      </c>
      <c r="AV37" s="134" t="e">
        <f ca="1">+IF(AND(ISNUMBER(OFFSET('Sanitation Data'!$H$7,0,10*ROW('Sanitation Data'!H31))),'Data Summary'!DK37="Yes"),OFFSET('Sanitation Data'!$H$7,0,10*ROW('Sanitation Data'!H31)),NA())</f>
        <v>#N/A</v>
      </c>
      <c r="AW37" s="134" t="e">
        <f ca="1">+IF(AND(ISNUMBER(OFFSET('Sanitation Data'!$H$11,0,10*ROW('Sanitation Data'!H31))),'Data Summary'!DL37="Yes"),OFFSET('Sanitation Data'!$H$11,0,10*ROW('Sanitation Data'!H31)),NA())</f>
        <v>#N/A</v>
      </c>
      <c r="AX37" s="134" t="e">
        <f ca="1">+IF(AND(ISNUMBER(OFFSET('Sanitation Data'!$H$12,0,10*ROW('Sanitation Data'!H31))),'Data Summary'!DM37="Yes"),OFFSET('Sanitation Data'!$H$12,0,10*ROW('Sanitation Data'!H31)),NA())</f>
        <v>#N/A</v>
      </c>
      <c r="AY37" s="134" t="e">
        <f ca="1">+IF(AND(ISNUMBER(OFFSET('Sanitation Data'!$H$13,0,10*ROW('Sanitation Data'!H31))),'Data Summary'!DN37="Yes"),OFFSET('Sanitation Data'!$H$13,0,10*ROW('Sanitation Data'!H31)),NA())</f>
        <v>#N/A</v>
      </c>
      <c r="AZ37" s="135" t="e">
        <f ca="1">+IF(AND(ISNUMBER(OFFSET('Hygiene Data'!$C$6,0,10*ROW('Hygiene Data'!C31))),'Data Summary'!DO37="Yes"),OFFSET('Hygiene Data'!$C$6,0,10*ROW('Hygiene Data'!C31)),NA())</f>
        <v>#N/A</v>
      </c>
      <c r="BA37" s="135" t="e">
        <f ca="1">+IF(AND(ISNUMBER(OFFSET('Hygiene Data'!$C$8,0,10*ROW('Hygiene Data'!C31))),'Data Summary'!DP37="Yes"),OFFSET('Hygiene Data'!$C$8,0,10*ROW('Hygiene Data'!C31)),NA())</f>
        <v>#N/A</v>
      </c>
      <c r="BB37" s="135" t="e">
        <f ca="1">+IF(AND(ISNUMBER(OFFSET('Hygiene Data'!$C$10,0,10*ROW('Hygiene Data'!C31))),'Data Summary'!DQ37="Yes"),OFFSET('Hygiene Data'!$C$10,0,10*ROW('Hygiene Data'!C31)),NA())</f>
        <v>#N/A</v>
      </c>
      <c r="BC37" s="135" t="e">
        <f ca="1">+IF(AND(ISNUMBER(OFFSET('Hygiene Data'!$D$6,0,10*ROW('Hygiene Data'!D31))),'Data Summary'!DR37="Yes"),OFFSET('Hygiene Data'!$D$6,0,10*ROW('Hygiene Data'!D31)),NA())</f>
        <v>#N/A</v>
      </c>
      <c r="BD37" s="135" t="e">
        <f ca="1">+IF(AND(ISNUMBER(OFFSET('Hygiene Data'!$D$8,0,10*ROW('Hygiene Data'!D31))),'Data Summary'!DS37="Yes"),OFFSET('Hygiene Data'!$D$8,0,10*ROW('Hygiene Data'!D31)),NA())</f>
        <v>#N/A</v>
      </c>
      <c r="BE37" s="135" t="e">
        <f ca="1">+IF(AND(ISNUMBER(OFFSET('Hygiene Data'!$D$10,0,10*ROW('Hygiene Data'!D31))),'Data Summary'!DT37="Yes"),OFFSET('Hygiene Data'!$D$10,0,10*ROW('Hygiene Data'!D31)),NA())</f>
        <v>#N/A</v>
      </c>
      <c r="BF37" s="135" t="e">
        <f ca="1">+IF(AND(ISNUMBER(OFFSET('Hygiene Data'!$E$6,0,10*ROW('Hygiene Data'!E31))),'Data Summary'!DU37="Yes"),OFFSET('Hygiene Data'!$E$6,0,10*ROW('Hygiene Data'!E31)),NA())</f>
        <v>#N/A</v>
      </c>
      <c r="BG37" s="135" t="e">
        <f ca="1">+IF(AND(ISNUMBER(OFFSET('Hygiene Data'!$E$8,0,10*ROW('Hygiene Data'!E31))),'Data Summary'!DV37="Yes"),OFFSET('Hygiene Data'!$E$8,0,10*ROW('Hygiene Data'!E31)),NA())</f>
        <v>#N/A</v>
      </c>
      <c r="BH37" s="135" t="e">
        <f ca="1">+IF(AND(ISNUMBER(OFFSET('Hygiene Data'!$E$10,0,10*ROW('Hygiene Data'!E31))),'Data Summary'!DW37="Yes"),OFFSET('Hygiene Data'!$E$10,0,10*ROW('Hygiene Data'!E31)),NA())</f>
        <v>#N/A</v>
      </c>
      <c r="BI37" s="135" t="e">
        <f ca="1">+IF(AND(ISNUMBER(OFFSET('Hygiene Data'!$F$6,0,10*ROW('Hygiene Data'!F31))),'Data Summary'!DX37="Yes"),OFFSET('Hygiene Data'!$F$6,0,10*ROW('Hygiene Data'!F31)),NA())</f>
        <v>#N/A</v>
      </c>
      <c r="BJ37" s="135" t="e">
        <f ca="1">+IF(AND(ISNUMBER(OFFSET('Hygiene Data'!$F$8,0,10*ROW('Hygiene Data'!F31))),'Data Summary'!DY37="Yes"),OFFSET('Hygiene Data'!$F$8,0,10*ROW('Hygiene Data'!F31)),NA())</f>
        <v>#N/A</v>
      </c>
      <c r="BK37" s="135" t="e">
        <f ca="1">+IF(AND(ISNUMBER(OFFSET('Hygiene Data'!$F$10,0,10*ROW('Hygiene Data'!F31))),'Data Summary'!DZ37="Yes"),OFFSET('Hygiene Data'!$F$10,0,10*ROW('Hygiene Data'!F31)),NA())</f>
        <v>#N/A</v>
      </c>
      <c r="BL37" s="135" t="e">
        <f ca="1">+IF(AND(ISNUMBER(OFFSET('Hygiene Data'!$G$6,0,10*ROW('Hygiene Data'!G31))),'Data Summary'!EA37="Yes"),OFFSET('Hygiene Data'!$G$6,0,10*ROW('Hygiene Data'!G31)),NA())</f>
        <v>#N/A</v>
      </c>
      <c r="BM37" s="135" t="e">
        <f ca="1">+IF(AND(ISNUMBER(OFFSET('Hygiene Data'!$G$8,0,10*ROW('Hygiene Data'!G31))),'Data Summary'!EB37="Yes"),OFFSET('Hygiene Data'!$G$8,0,10*ROW('Hygiene Data'!G31)),NA())</f>
        <v>#N/A</v>
      </c>
      <c r="BN37" s="135" t="e">
        <f ca="1">+IF(AND(ISNUMBER(OFFSET('Hygiene Data'!$G$10,0,10*ROW('Hygiene Data'!G31))),'Data Summary'!EC37="Yes"),OFFSET('Hygiene Data'!$G$10,0,10*ROW('Hygiene Data'!G31)),NA())</f>
        <v>#N/A</v>
      </c>
      <c r="BO37" s="135" t="e">
        <f ca="1">+IF(AND(ISNUMBER(OFFSET('Hygiene Data'!$H$6,0,10*ROW('Hygiene Data'!H31))),'Data Summary'!ED37="Yes"),OFFSET('Hygiene Data'!$H$6,0,10*ROW('Hygiene Data'!H31)),NA())</f>
        <v>#N/A</v>
      </c>
      <c r="BP37" s="135" t="e">
        <f ca="1">+IF(AND(ISNUMBER(OFFSET('Hygiene Data'!$H$8,0,10*ROW('Hygiene Data'!H31))),'Data Summary'!EE37="Yes"),OFFSET('Hygiene Data'!$H$8,0,10*ROW('Hygiene Data'!H31)),NA())</f>
        <v>#N/A</v>
      </c>
      <c r="BQ37" s="135" t="e">
        <f ca="1">+IF(AND(ISNUMBER(OFFSET('Hygiene Data'!$H$10,0,10*ROW('Hygiene Data'!H31))),'Data Summary'!EF37="Yes"),OFFSET('Hygiene Data'!$H$10,0,10*ROW('Hygiene Data'!H31)),NA())</f>
        <v>#N/A</v>
      </c>
    </row>
    <row r="38" spans="1:69" x14ac:dyDescent="0.2">
      <c r="A38" s="50" t="e">
        <f ca="1">+IF(OFFSET('Water Data'!$B$1,0,10*ROW('Water Data'!B32))="",NA(),OFFSET('Water Data'!$B$1,0,10*ROW('Water Data'!B32)))</f>
        <v>#N/A</v>
      </c>
      <c r="B38" s="50" t="e">
        <f ca="1">+IF(OFFSET('Water Data'!$A$3,0,10*ROW('Water Data'!A35))="",NA(),OFFSET('Water Data'!$A$3,0,10*ROW('Water Data'!A35)))</f>
        <v>#N/A</v>
      </c>
      <c r="C38" s="50" t="e">
        <f ca="1">+IF(OFFSET('Water Data'!$C$3,0,10*ROW('Water Data'!C35))="",NA(),OFFSET('Water Data'!$C$3,0,10*ROW('Water Data'!C35)))</f>
        <v>#N/A</v>
      </c>
      <c r="D38" s="133" t="e">
        <f ca="1">+IF(AND(ISNUMBER(OFFSET('Water Data'!$C$5,0,10*ROW('Water Data'!C32))),'Data Summary'!BS38="Yes"),100-OFFSET('Water Data'!$C$5,0,10*ROW('Water Data'!C32)),NA())</f>
        <v>#N/A</v>
      </c>
      <c r="E38" s="133" t="e">
        <f ca="1">+IF(AND(ISNUMBER(OFFSET('Water Data'!$C$7,0,10*ROW('Water Data'!C32))),'Data Summary'!BT38="Yes"),OFFSET('Water Data'!$C$7,0,10*ROW('Water Data'!C32)),NA())</f>
        <v>#N/A</v>
      </c>
      <c r="F38" s="133" t="e">
        <f ca="1">+IF(AND(ISNUMBER(OFFSET('Water Data'!$C$10,0,10*ROW('Water Data'!C32))),'Data Summary'!BU38="Yes"),OFFSET('Water Data'!$C$10,0,10*ROW('Water Data'!C32)),NA())</f>
        <v>#N/A</v>
      </c>
      <c r="G38" s="133" t="e">
        <f ca="1">+IF(AND(ISNUMBER(OFFSET('Water Data'!$D$5,0,10*ROW('Water Data'!D32))),'Data Summary'!BV38="Yes"),100-OFFSET('Water Data'!$D$5,0,10*ROW('Water Data'!D32)),NA())</f>
        <v>#N/A</v>
      </c>
      <c r="H38" s="133" t="e">
        <f ca="1">+IF(AND(ISNUMBER(OFFSET('Water Data'!$D$7,0,10*ROW('Water Data'!D32))),'Data Summary'!BW38="Yes"),OFFSET('Water Data'!$D$7,0,10*ROW('Water Data'!D32)),NA())</f>
        <v>#N/A</v>
      </c>
      <c r="I38" s="133" t="e">
        <f ca="1">+IF(AND(ISNUMBER(OFFSET('Water Data'!$D$10,0,10*ROW('Water Data'!D32))),'Data Summary'!BX38="Yes"),OFFSET('Water Data'!$D$10,0,10*ROW('Water Data'!D32)),NA())</f>
        <v>#N/A</v>
      </c>
      <c r="J38" s="133" t="e">
        <f ca="1">+IF(AND(ISNUMBER(OFFSET('Water Data'!$E$5,0,10*ROW('Water Data'!E32))),'Data Summary'!BY38="Yes"),100-OFFSET('Water Data'!$E$5,0,10*ROW('Water Data'!E32)),NA())</f>
        <v>#N/A</v>
      </c>
      <c r="K38" s="133" t="e">
        <f ca="1">+IF(AND(ISNUMBER(OFFSET('Water Data'!$E$7,0,10*ROW('Water Data'!E32))),'Data Summary'!BZ38="Yes"),OFFSET('Water Data'!$E$7,0,10*ROW('Water Data'!E32)),NA())</f>
        <v>#N/A</v>
      </c>
      <c r="L38" s="133" t="e">
        <f ca="1">+IF(AND(ISNUMBER(OFFSET('Water Data'!$E$10,0,10*ROW('Water Data'!E32))),'Data Summary'!CA38="Yes"),OFFSET('Water Data'!$E$10,0,10*ROW('Water Data'!E32)),NA())</f>
        <v>#N/A</v>
      </c>
      <c r="M38" s="133" t="e">
        <f ca="1">+IF(AND(ISNUMBER(OFFSET('Water Data'!$F$5,0,10*ROW('Water Data'!F32))),'Data Summary'!CB38="Yes"),100-OFFSET('Water Data'!$F$5,0,10*ROW('Water Data'!F32)),NA())</f>
        <v>#N/A</v>
      </c>
      <c r="N38" s="133" t="e">
        <f ca="1">+IF(AND(ISNUMBER(OFFSET('Water Data'!$F$7,0,10*ROW('Water Data'!F32))),'Data Summary'!CC38="Yes"),OFFSET('Water Data'!$F$7,0,10*ROW('Water Data'!F32)),NA())</f>
        <v>#N/A</v>
      </c>
      <c r="O38" s="133" t="e">
        <f ca="1">+IF(AND(ISNUMBER(OFFSET('Water Data'!$F$10,0,10*ROW('Water Data'!F32))),'Data Summary'!CD38="Yes"),OFFSET('Water Data'!$F$10,0,10*ROW('Water Data'!F32)),NA())</f>
        <v>#N/A</v>
      </c>
      <c r="P38" s="133" t="e">
        <f ca="1">+IF(AND(ISNUMBER(OFFSET('Water Data'!$G$5,0,10*ROW('Water Data'!G32))),'Data Summary'!CE38="Yes"),100-OFFSET('Water Data'!$G$5,0,10*ROW('Water Data'!G32)),NA())</f>
        <v>#N/A</v>
      </c>
      <c r="Q38" s="133" t="e">
        <f ca="1">+IF(AND(ISNUMBER(OFFSET('Water Data'!$G$7,0,10*ROW('Water Data'!G32))),'Data Summary'!CF38="Yes"),OFFSET('Water Data'!$G$7,0,10*ROW('Water Data'!G32)),NA())</f>
        <v>#N/A</v>
      </c>
      <c r="R38" s="133" t="e">
        <f ca="1">+IF(AND(ISNUMBER(OFFSET('Water Data'!$G$10,0,10*ROW('Water Data'!G32))),'Data Summary'!CG38="Yes"),OFFSET('Water Data'!$G$10,0,10*ROW('Water Data'!G32)),NA())</f>
        <v>#N/A</v>
      </c>
      <c r="S38" s="133" t="e">
        <f ca="1">+IF(AND(ISNUMBER(OFFSET('Water Data'!$H$5,0,10*ROW('Water Data'!H32))),'Data Summary'!CH38="Yes"),100-OFFSET('Water Data'!$H$5,0,10*ROW('Water Data'!H32)),NA())</f>
        <v>#N/A</v>
      </c>
      <c r="T38" s="133" t="e">
        <f ca="1">+IF(AND(ISNUMBER(OFFSET('Water Data'!$H$7,0,10*ROW('Water Data'!H32))),'Data Summary'!CI38="Yes"),OFFSET('Water Data'!$H$7,0,10*ROW('Water Data'!H32)),NA())</f>
        <v>#N/A</v>
      </c>
      <c r="U38" s="133" t="e">
        <f ca="1">+IF(AND(ISNUMBER(OFFSET('Water Data'!$H$10,0,10*ROW('Water Data'!H32))),'Data Summary'!CJ38="Yes"),OFFSET('Water Data'!$H$10,0,10*ROW('Water Data'!H32)),NA())</f>
        <v>#N/A</v>
      </c>
      <c r="V38" s="134" t="e">
        <f ca="1">+IF(AND(ISNUMBER(OFFSET('Sanitation Data'!$C$5,0,10*ROW('Sanitation Data'!C32))),'Data Summary'!CK38="Yes"),100-OFFSET('Sanitation Data'!$C$5,0,10*ROW('Sanitation Data'!C32)),NA())</f>
        <v>#N/A</v>
      </c>
      <c r="W38" s="134" t="e">
        <f ca="1">+IF(AND(ISNUMBER(OFFSET('Sanitation Data'!$C$7,0,10*ROW('Sanitation Data'!C32))),'Data Summary'!CL38="Yes"),OFFSET('Sanitation Data'!$C$7,0,10*ROW('Sanitation Data'!C32)),NA())</f>
        <v>#N/A</v>
      </c>
      <c r="X38" s="134" t="e">
        <f ca="1">+IF(AND(ISNUMBER(OFFSET('Sanitation Data'!$C$11,0,10*ROW('Sanitation Data'!C32))),'Data Summary'!CM38="Yes"),OFFSET('Sanitation Data'!$C$11,0,10*ROW('Sanitation Data'!C32)),NA())</f>
        <v>#N/A</v>
      </c>
      <c r="Y38" s="134" t="e">
        <f ca="1">+IF(AND(ISNUMBER(OFFSET('Sanitation Data'!$C$12,0,10*ROW('Sanitation Data'!C32))),'Data Summary'!CN38="Yes"),OFFSET('Sanitation Data'!$C$12,0,10*ROW('Sanitation Data'!C32)),NA())</f>
        <v>#N/A</v>
      </c>
      <c r="Z38" s="134" t="e">
        <f ca="1">+IF(AND(ISNUMBER(OFFSET('Sanitation Data'!$C$13,0,10*ROW('Sanitation Data'!C32))),'Data Summary'!CO38="Yes"),OFFSET('Sanitation Data'!$C$13,0,10*ROW('Sanitation Data'!C32)),NA())</f>
        <v>#N/A</v>
      </c>
      <c r="AA38" s="134" t="e">
        <f ca="1">+IF(AND(ISNUMBER(OFFSET('Sanitation Data'!$D$5,0,10*ROW('Sanitation Data'!D32))),'Data Summary'!CP38="Yes"),100-OFFSET('Sanitation Data'!$D$5,0,10*ROW('Sanitation Data'!D32)),NA())</f>
        <v>#N/A</v>
      </c>
      <c r="AB38" s="134" t="e">
        <f ca="1">+IF(AND(ISNUMBER(OFFSET('Sanitation Data'!$D$7,0,10*ROW('Sanitation Data'!D32))),'Data Summary'!CQ38="Yes"),OFFSET('Sanitation Data'!$D$7,0,10*ROW('Sanitation Data'!D32)),NA())</f>
        <v>#N/A</v>
      </c>
      <c r="AC38" s="134" t="e">
        <f ca="1">+IF(AND(ISNUMBER(OFFSET('Sanitation Data'!$D$11,0,10*ROW('Sanitation Data'!D32))),'Data Summary'!CR38="Yes"),OFFSET('Sanitation Data'!$D$11,0,10*ROW('Sanitation Data'!D32)),NA())</f>
        <v>#N/A</v>
      </c>
      <c r="AD38" s="134" t="e">
        <f ca="1">+IF(AND(ISNUMBER(OFFSET('Sanitation Data'!$D$12,0,10*ROW('Sanitation Data'!D32))),'Data Summary'!CS38="Yes"),OFFSET('Sanitation Data'!$D$12,0,10*ROW('Sanitation Data'!D32)),NA())</f>
        <v>#N/A</v>
      </c>
      <c r="AE38" s="134" t="e">
        <f ca="1">+IF(AND(ISNUMBER(OFFSET('Sanitation Data'!$D$13,0,10*ROW('Sanitation Data'!D32))),'Data Summary'!CT38="Yes"),OFFSET('Sanitation Data'!$D$13,0,10*ROW('Sanitation Data'!D32)),NA())</f>
        <v>#N/A</v>
      </c>
      <c r="AF38" s="134" t="e">
        <f ca="1">+IF(AND(ISNUMBER(OFFSET('Sanitation Data'!$E$5,0,10*ROW('Sanitation Data'!E32))),'Data Summary'!CU38="Yes"),100-OFFSET('Sanitation Data'!$E$5,0,10*ROW('Sanitation Data'!E32)),NA())</f>
        <v>#N/A</v>
      </c>
      <c r="AG38" s="134" t="e">
        <f ca="1">+IF(AND(ISNUMBER(OFFSET('Sanitation Data'!$E$7,0,10*ROW('Sanitation Data'!E32))),'Data Summary'!CV38="Yes"),OFFSET('Sanitation Data'!$E$7,0,10*ROW('Sanitation Data'!E32)),NA())</f>
        <v>#N/A</v>
      </c>
      <c r="AH38" s="134" t="e">
        <f ca="1">+IF(AND(ISNUMBER(OFFSET('Sanitation Data'!$E$11,0,10*ROW('Sanitation Data'!E32))),'Data Summary'!CW38="Yes"),OFFSET('Sanitation Data'!$E$11,0,10*ROW('Sanitation Data'!E32)),NA())</f>
        <v>#N/A</v>
      </c>
      <c r="AI38" s="134" t="e">
        <f ca="1">+IF(AND(ISNUMBER(OFFSET('Sanitation Data'!$E$12,0,10*ROW('Sanitation Data'!E32))),'Data Summary'!CX38="Yes"),OFFSET('Sanitation Data'!$E$12,0,10*ROW('Sanitation Data'!E32)),NA())</f>
        <v>#N/A</v>
      </c>
      <c r="AJ38" s="134" t="e">
        <f ca="1">+IF(AND(ISNUMBER(OFFSET('Sanitation Data'!$E$13,0,10*ROW('Sanitation Data'!E32))),'Data Summary'!CY38="Yes"),OFFSET('Sanitation Data'!$E$13,0,10*ROW('Sanitation Data'!E32)),NA())</f>
        <v>#N/A</v>
      </c>
      <c r="AK38" s="134" t="e">
        <f ca="1">+IF(AND(ISNUMBER(OFFSET('Sanitation Data'!$F$5,0,10*ROW('Sanitation Data'!F32))),'Data Summary'!CZ38="Yes"),100-OFFSET('Sanitation Data'!$F$5,0,10*ROW('Sanitation Data'!F32)),NA())</f>
        <v>#N/A</v>
      </c>
      <c r="AL38" s="134" t="e">
        <f ca="1">+IF(AND(ISNUMBER(OFFSET('Sanitation Data'!$F$7,0,10*ROW('Sanitation Data'!F32))),'Data Summary'!DA38="Yes"),OFFSET('Sanitation Data'!$F$7,0,10*ROW('Sanitation Data'!F32)),NA())</f>
        <v>#N/A</v>
      </c>
      <c r="AM38" s="134" t="e">
        <f ca="1">+IF(AND(ISNUMBER(OFFSET('Sanitation Data'!$F$11,0,10*ROW('Sanitation Data'!F32))),'Data Summary'!DB38="Yes"),OFFSET('Sanitation Data'!$F$11,0,10*ROW('Sanitation Data'!F32)),NA())</f>
        <v>#N/A</v>
      </c>
      <c r="AN38" s="134" t="e">
        <f ca="1">+IF(AND(ISNUMBER(OFFSET('Sanitation Data'!$F$12,0,10*ROW('Sanitation Data'!F32))),'Data Summary'!DC38="Yes"),OFFSET('Sanitation Data'!$F$12,0,10*ROW('Sanitation Data'!F32)),NA())</f>
        <v>#N/A</v>
      </c>
      <c r="AO38" s="134" t="e">
        <f ca="1">+IF(AND(ISNUMBER(OFFSET('Sanitation Data'!$F$13,0,10*ROW('Sanitation Data'!F32))),'Data Summary'!DD38="Yes"),OFFSET('Sanitation Data'!$F$13,0,10*ROW('Sanitation Data'!F32)),NA())</f>
        <v>#N/A</v>
      </c>
      <c r="AP38" s="134" t="e">
        <f ca="1">+IF(AND(ISNUMBER(OFFSET('Sanitation Data'!$G$5,0,10*ROW('Sanitation Data'!G32))),'Data Summary'!DE38="Yes"),100-OFFSET('Sanitation Data'!$G$5,0,10*ROW('Sanitation Data'!G32)),NA())</f>
        <v>#N/A</v>
      </c>
      <c r="AQ38" s="134" t="e">
        <f ca="1">+IF(AND(ISNUMBER(OFFSET('Sanitation Data'!$G$7,0,10*ROW('Sanitation Data'!G32))),'Data Summary'!DF38="Yes"),OFFSET('Sanitation Data'!$G$7,0,10*ROW('Sanitation Data'!G32)),NA())</f>
        <v>#N/A</v>
      </c>
      <c r="AR38" s="134" t="e">
        <f ca="1">+IF(AND(ISNUMBER(OFFSET('Sanitation Data'!$G$11,0,10*ROW('Sanitation Data'!G32))),'Data Summary'!DG38="Yes"),OFFSET('Sanitation Data'!$G$11,0,10*ROW('Sanitation Data'!G32)),NA())</f>
        <v>#N/A</v>
      </c>
      <c r="AS38" s="134" t="e">
        <f ca="1">+IF(AND(ISNUMBER(OFFSET('Sanitation Data'!$G$12,0,10*ROW('Sanitation Data'!G32))),'Data Summary'!DH38="Yes"),OFFSET('Sanitation Data'!$G$12,0,10*ROW('Sanitation Data'!G32)),NA())</f>
        <v>#N/A</v>
      </c>
      <c r="AT38" s="134" t="e">
        <f ca="1">+IF(AND(ISNUMBER(OFFSET('Sanitation Data'!$G$13,0,10*ROW('Sanitation Data'!G32))),'Data Summary'!DI38="Yes"),OFFSET('Sanitation Data'!$G$13,0,10*ROW('Sanitation Data'!G32)),NA())</f>
        <v>#N/A</v>
      </c>
      <c r="AU38" s="134" t="e">
        <f ca="1">+IF(AND(ISNUMBER(OFFSET('Sanitation Data'!$H$5,0,10*ROW('Sanitation Data'!H32))),'Data Summary'!DJ38="Yes"),100-OFFSET('Sanitation Data'!$H$5,0,10*ROW('Sanitation Data'!H32)),NA())</f>
        <v>#N/A</v>
      </c>
      <c r="AV38" s="134" t="e">
        <f ca="1">+IF(AND(ISNUMBER(OFFSET('Sanitation Data'!$H$7,0,10*ROW('Sanitation Data'!H32))),'Data Summary'!DK38="Yes"),OFFSET('Sanitation Data'!$H$7,0,10*ROW('Sanitation Data'!H32)),NA())</f>
        <v>#N/A</v>
      </c>
      <c r="AW38" s="134" t="e">
        <f ca="1">+IF(AND(ISNUMBER(OFFSET('Sanitation Data'!$H$11,0,10*ROW('Sanitation Data'!H32))),'Data Summary'!DL38="Yes"),OFFSET('Sanitation Data'!$H$11,0,10*ROW('Sanitation Data'!H32)),NA())</f>
        <v>#N/A</v>
      </c>
      <c r="AX38" s="134" t="e">
        <f ca="1">+IF(AND(ISNUMBER(OFFSET('Sanitation Data'!$H$12,0,10*ROW('Sanitation Data'!H32))),'Data Summary'!DM38="Yes"),OFFSET('Sanitation Data'!$H$12,0,10*ROW('Sanitation Data'!H32)),NA())</f>
        <v>#N/A</v>
      </c>
      <c r="AY38" s="134" t="e">
        <f ca="1">+IF(AND(ISNUMBER(OFFSET('Sanitation Data'!$H$13,0,10*ROW('Sanitation Data'!H32))),'Data Summary'!DN38="Yes"),OFFSET('Sanitation Data'!$H$13,0,10*ROW('Sanitation Data'!H32)),NA())</f>
        <v>#N/A</v>
      </c>
      <c r="AZ38" s="135" t="e">
        <f ca="1">+IF(AND(ISNUMBER(OFFSET('Hygiene Data'!$C$6,0,10*ROW('Hygiene Data'!C32))),'Data Summary'!DO38="Yes"),OFFSET('Hygiene Data'!$C$6,0,10*ROW('Hygiene Data'!C32)),NA())</f>
        <v>#N/A</v>
      </c>
      <c r="BA38" s="135" t="e">
        <f ca="1">+IF(AND(ISNUMBER(OFFSET('Hygiene Data'!$C$8,0,10*ROW('Hygiene Data'!C32))),'Data Summary'!DP38="Yes"),OFFSET('Hygiene Data'!$C$8,0,10*ROW('Hygiene Data'!C32)),NA())</f>
        <v>#N/A</v>
      </c>
      <c r="BB38" s="135" t="e">
        <f ca="1">+IF(AND(ISNUMBER(OFFSET('Hygiene Data'!$C$10,0,10*ROW('Hygiene Data'!C32))),'Data Summary'!DQ38="Yes"),OFFSET('Hygiene Data'!$C$10,0,10*ROW('Hygiene Data'!C32)),NA())</f>
        <v>#N/A</v>
      </c>
      <c r="BC38" s="135" t="e">
        <f ca="1">+IF(AND(ISNUMBER(OFFSET('Hygiene Data'!$D$6,0,10*ROW('Hygiene Data'!D32))),'Data Summary'!DR38="Yes"),OFFSET('Hygiene Data'!$D$6,0,10*ROW('Hygiene Data'!D32)),NA())</f>
        <v>#N/A</v>
      </c>
      <c r="BD38" s="135" t="e">
        <f ca="1">+IF(AND(ISNUMBER(OFFSET('Hygiene Data'!$D$8,0,10*ROW('Hygiene Data'!D32))),'Data Summary'!DS38="Yes"),OFFSET('Hygiene Data'!$D$8,0,10*ROW('Hygiene Data'!D32)),NA())</f>
        <v>#N/A</v>
      </c>
      <c r="BE38" s="135" t="e">
        <f ca="1">+IF(AND(ISNUMBER(OFFSET('Hygiene Data'!$D$10,0,10*ROW('Hygiene Data'!D32))),'Data Summary'!DT38="Yes"),OFFSET('Hygiene Data'!$D$10,0,10*ROW('Hygiene Data'!D32)),NA())</f>
        <v>#N/A</v>
      </c>
      <c r="BF38" s="135" t="e">
        <f ca="1">+IF(AND(ISNUMBER(OFFSET('Hygiene Data'!$E$6,0,10*ROW('Hygiene Data'!E32))),'Data Summary'!DU38="Yes"),OFFSET('Hygiene Data'!$E$6,0,10*ROW('Hygiene Data'!E32)),NA())</f>
        <v>#N/A</v>
      </c>
      <c r="BG38" s="135" t="e">
        <f ca="1">+IF(AND(ISNUMBER(OFFSET('Hygiene Data'!$E$8,0,10*ROW('Hygiene Data'!E32))),'Data Summary'!DV38="Yes"),OFFSET('Hygiene Data'!$E$8,0,10*ROW('Hygiene Data'!E32)),NA())</f>
        <v>#N/A</v>
      </c>
      <c r="BH38" s="135" t="e">
        <f ca="1">+IF(AND(ISNUMBER(OFFSET('Hygiene Data'!$E$10,0,10*ROW('Hygiene Data'!E32))),'Data Summary'!DW38="Yes"),OFFSET('Hygiene Data'!$E$10,0,10*ROW('Hygiene Data'!E32)),NA())</f>
        <v>#N/A</v>
      </c>
      <c r="BI38" s="135" t="e">
        <f ca="1">+IF(AND(ISNUMBER(OFFSET('Hygiene Data'!$F$6,0,10*ROW('Hygiene Data'!F32))),'Data Summary'!DX38="Yes"),OFFSET('Hygiene Data'!$F$6,0,10*ROW('Hygiene Data'!F32)),NA())</f>
        <v>#N/A</v>
      </c>
      <c r="BJ38" s="135" t="e">
        <f ca="1">+IF(AND(ISNUMBER(OFFSET('Hygiene Data'!$F$8,0,10*ROW('Hygiene Data'!F32))),'Data Summary'!DY38="Yes"),OFFSET('Hygiene Data'!$F$8,0,10*ROW('Hygiene Data'!F32)),NA())</f>
        <v>#N/A</v>
      </c>
      <c r="BK38" s="135" t="e">
        <f ca="1">+IF(AND(ISNUMBER(OFFSET('Hygiene Data'!$F$10,0,10*ROW('Hygiene Data'!F32))),'Data Summary'!DZ38="Yes"),OFFSET('Hygiene Data'!$F$10,0,10*ROW('Hygiene Data'!F32)),NA())</f>
        <v>#N/A</v>
      </c>
      <c r="BL38" s="135" t="e">
        <f ca="1">+IF(AND(ISNUMBER(OFFSET('Hygiene Data'!$G$6,0,10*ROW('Hygiene Data'!G32))),'Data Summary'!EA38="Yes"),OFFSET('Hygiene Data'!$G$6,0,10*ROW('Hygiene Data'!G32)),NA())</f>
        <v>#N/A</v>
      </c>
      <c r="BM38" s="135" t="e">
        <f ca="1">+IF(AND(ISNUMBER(OFFSET('Hygiene Data'!$G$8,0,10*ROW('Hygiene Data'!G32))),'Data Summary'!EB38="Yes"),OFFSET('Hygiene Data'!$G$8,0,10*ROW('Hygiene Data'!G32)),NA())</f>
        <v>#N/A</v>
      </c>
      <c r="BN38" s="135" t="e">
        <f ca="1">+IF(AND(ISNUMBER(OFFSET('Hygiene Data'!$G$10,0,10*ROW('Hygiene Data'!G32))),'Data Summary'!EC38="Yes"),OFFSET('Hygiene Data'!$G$10,0,10*ROW('Hygiene Data'!G32)),NA())</f>
        <v>#N/A</v>
      </c>
      <c r="BO38" s="135" t="e">
        <f ca="1">+IF(AND(ISNUMBER(OFFSET('Hygiene Data'!$H$6,0,10*ROW('Hygiene Data'!H32))),'Data Summary'!ED38="Yes"),OFFSET('Hygiene Data'!$H$6,0,10*ROW('Hygiene Data'!H32)),NA())</f>
        <v>#N/A</v>
      </c>
      <c r="BP38" s="135" t="e">
        <f ca="1">+IF(AND(ISNUMBER(OFFSET('Hygiene Data'!$H$8,0,10*ROW('Hygiene Data'!H32))),'Data Summary'!EE38="Yes"),OFFSET('Hygiene Data'!$H$8,0,10*ROW('Hygiene Data'!H32)),NA())</f>
        <v>#N/A</v>
      </c>
      <c r="BQ38" s="135" t="e">
        <f ca="1">+IF(AND(ISNUMBER(OFFSET('Hygiene Data'!$H$10,0,10*ROW('Hygiene Data'!H32))),'Data Summary'!EF38="Yes"),OFFSET('Hygiene Data'!$H$10,0,10*ROW('Hygiene Data'!H32)),NA())</f>
        <v>#N/A</v>
      </c>
    </row>
    <row r="39" spans="1:69" x14ac:dyDescent="0.2">
      <c r="A39" s="50" t="e">
        <f ca="1">+IF(OFFSET('Water Data'!$B$1,0,10*ROW('Water Data'!B33))="",NA(),OFFSET('Water Data'!$B$1,0,10*ROW('Water Data'!B33)))</f>
        <v>#N/A</v>
      </c>
      <c r="B39" s="50" t="e">
        <f ca="1">+IF(OFFSET('Water Data'!$A$3,0,10*ROW('Water Data'!A36))="",NA(),OFFSET('Water Data'!$A$3,0,10*ROW('Water Data'!A36)))</f>
        <v>#N/A</v>
      </c>
      <c r="C39" s="50" t="e">
        <f ca="1">+IF(OFFSET('Water Data'!$C$3,0,10*ROW('Water Data'!C36))="",NA(),OFFSET('Water Data'!$C$3,0,10*ROW('Water Data'!C36)))</f>
        <v>#N/A</v>
      </c>
      <c r="D39" s="133" t="e">
        <f ca="1">+IF(AND(ISNUMBER(OFFSET('Water Data'!$C$5,0,10*ROW('Water Data'!C33))),'Data Summary'!BS39="Yes"),100-OFFSET('Water Data'!$C$5,0,10*ROW('Water Data'!C33)),NA())</f>
        <v>#N/A</v>
      </c>
      <c r="E39" s="133" t="e">
        <f ca="1">+IF(AND(ISNUMBER(OFFSET('Water Data'!$C$7,0,10*ROW('Water Data'!C33))),'Data Summary'!BT39="Yes"),OFFSET('Water Data'!$C$7,0,10*ROW('Water Data'!C33)),NA())</f>
        <v>#N/A</v>
      </c>
      <c r="F39" s="133" t="e">
        <f ca="1">+IF(AND(ISNUMBER(OFFSET('Water Data'!$C$10,0,10*ROW('Water Data'!C33))),'Data Summary'!BU39="Yes"),OFFSET('Water Data'!$C$10,0,10*ROW('Water Data'!C33)),NA())</f>
        <v>#N/A</v>
      </c>
      <c r="G39" s="133" t="e">
        <f ca="1">+IF(AND(ISNUMBER(OFFSET('Water Data'!$D$5,0,10*ROW('Water Data'!D33))),'Data Summary'!BV39="Yes"),100-OFFSET('Water Data'!$D$5,0,10*ROW('Water Data'!D33)),NA())</f>
        <v>#N/A</v>
      </c>
      <c r="H39" s="133" t="e">
        <f ca="1">+IF(AND(ISNUMBER(OFFSET('Water Data'!$D$7,0,10*ROW('Water Data'!D33))),'Data Summary'!BW39="Yes"),OFFSET('Water Data'!$D$7,0,10*ROW('Water Data'!D33)),NA())</f>
        <v>#N/A</v>
      </c>
      <c r="I39" s="133" t="e">
        <f ca="1">+IF(AND(ISNUMBER(OFFSET('Water Data'!$D$10,0,10*ROW('Water Data'!D33))),'Data Summary'!BX39="Yes"),OFFSET('Water Data'!$D$10,0,10*ROW('Water Data'!D33)),NA())</f>
        <v>#N/A</v>
      </c>
      <c r="J39" s="133" t="e">
        <f ca="1">+IF(AND(ISNUMBER(OFFSET('Water Data'!$E$5,0,10*ROW('Water Data'!E33))),'Data Summary'!BY39="Yes"),100-OFFSET('Water Data'!$E$5,0,10*ROW('Water Data'!E33)),NA())</f>
        <v>#N/A</v>
      </c>
      <c r="K39" s="133" t="e">
        <f ca="1">+IF(AND(ISNUMBER(OFFSET('Water Data'!$E$7,0,10*ROW('Water Data'!E33))),'Data Summary'!BZ39="Yes"),OFFSET('Water Data'!$E$7,0,10*ROW('Water Data'!E33)),NA())</f>
        <v>#N/A</v>
      </c>
      <c r="L39" s="133" t="e">
        <f ca="1">+IF(AND(ISNUMBER(OFFSET('Water Data'!$E$10,0,10*ROW('Water Data'!E33))),'Data Summary'!CA39="Yes"),OFFSET('Water Data'!$E$10,0,10*ROW('Water Data'!E33)),NA())</f>
        <v>#N/A</v>
      </c>
      <c r="M39" s="133" t="e">
        <f ca="1">+IF(AND(ISNUMBER(OFFSET('Water Data'!$F$5,0,10*ROW('Water Data'!F33))),'Data Summary'!CB39="Yes"),100-OFFSET('Water Data'!$F$5,0,10*ROW('Water Data'!F33)),NA())</f>
        <v>#N/A</v>
      </c>
      <c r="N39" s="133" t="e">
        <f ca="1">+IF(AND(ISNUMBER(OFFSET('Water Data'!$F$7,0,10*ROW('Water Data'!F33))),'Data Summary'!CC39="Yes"),OFFSET('Water Data'!$F$7,0,10*ROW('Water Data'!F33)),NA())</f>
        <v>#N/A</v>
      </c>
      <c r="O39" s="133" t="e">
        <f ca="1">+IF(AND(ISNUMBER(OFFSET('Water Data'!$F$10,0,10*ROW('Water Data'!F33))),'Data Summary'!CD39="Yes"),OFFSET('Water Data'!$F$10,0,10*ROW('Water Data'!F33)),NA())</f>
        <v>#N/A</v>
      </c>
      <c r="P39" s="133" t="e">
        <f ca="1">+IF(AND(ISNUMBER(OFFSET('Water Data'!$G$5,0,10*ROW('Water Data'!G33))),'Data Summary'!CE39="Yes"),100-OFFSET('Water Data'!$G$5,0,10*ROW('Water Data'!G33)),NA())</f>
        <v>#N/A</v>
      </c>
      <c r="Q39" s="133" t="e">
        <f ca="1">+IF(AND(ISNUMBER(OFFSET('Water Data'!$G$7,0,10*ROW('Water Data'!G33))),'Data Summary'!CF39="Yes"),OFFSET('Water Data'!$G$7,0,10*ROW('Water Data'!G33)),NA())</f>
        <v>#N/A</v>
      </c>
      <c r="R39" s="133" t="e">
        <f ca="1">+IF(AND(ISNUMBER(OFFSET('Water Data'!$G$10,0,10*ROW('Water Data'!G33))),'Data Summary'!CG39="Yes"),OFFSET('Water Data'!$G$10,0,10*ROW('Water Data'!G33)),NA())</f>
        <v>#N/A</v>
      </c>
      <c r="S39" s="133" t="e">
        <f ca="1">+IF(AND(ISNUMBER(OFFSET('Water Data'!$H$5,0,10*ROW('Water Data'!H33))),'Data Summary'!CH39="Yes"),100-OFFSET('Water Data'!$H$5,0,10*ROW('Water Data'!H33)),NA())</f>
        <v>#N/A</v>
      </c>
      <c r="T39" s="133" t="e">
        <f ca="1">+IF(AND(ISNUMBER(OFFSET('Water Data'!$H$7,0,10*ROW('Water Data'!H33))),'Data Summary'!CI39="Yes"),OFFSET('Water Data'!$H$7,0,10*ROW('Water Data'!H33)),NA())</f>
        <v>#N/A</v>
      </c>
      <c r="U39" s="133" t="e">
        <f ca="1">+IF(AND(ISNUMBER(OFFSET('Water Data'!$H$10,0,10*ROW('Water Data'!H33))),'Data Summary'!CJ39="Yes"),OFFSET('Water Data'!$H$10,0,10*ROW('Water Data'!H33)),NA())</f>
        <v>#N/A</v>
      </c>
      <c r="V39" s="134" t="e">
        <f ca="1">+IF(AND(ISNUMBER(OFFSET('Sanitation Data'!$C$5,0,10*ROW('Sanitation Data'!C33))),'Data Summary'!CK39="Yes"),100-OFFSET('Sanitation Data'!$C$5,0,10*ROW('Sanitation Data'!C33)),NA())</f>
        <v>#N/A</v>
      </c>
      <c r="W39" s="134" t="e">
        <f ca="1">+IF(AND(ISNUMBER(OFFSET('Sanitation Data'!$C$7,0,10*ROW('Sanitation Data'!C33))),'Data Summary'!CL39="Yes"),OFFSET('Sanitation Data'!$C$7,0,10*ROW('Sanitation Data'!C33)),NA())</f>
        <v>#N/A</v>
      </c>
      <c r="X39" s="134" t="e">
        <f ca="1">+IF(AND(ISNUMBER(OFFSET('Sanitation Data'!$C$11,0,10*ROW('Sanitation Data'!C33))),'Data Summary'!CM39="Yes"),OFFSET('Sanitation Data'!$C$11,0,10*ROW('Sanitation Data'!C33)),NA())</f>
        <v>#N/A</v>
      </c>
      <c r="Y39" s="134" t="e">
        <f ca="1">+IF(AND(ISNUMBER(OFFSET('Sanitation Data'!$C$12,0,10*ROW('Sanitation Data'!C33))),'Data Summary'!CN39="Yes"),OFFSET('Sanitation Data'!$C$12,0,10*ROW('Sanitation Data'!C33)),NA())</f>
        <v>#N/A</v>
      </c>
      <c r="Z39" s="134" t="e">
        <f ca="1">+IF(AND(ISNUMBER(OFFSET('Sanitation Data'!$C$13,0,10*ROW('Sanitation Data'!C33))),'Data Summary'!CO39="Yes"),OFFSET('Sanitation Data'!$C$13,0,10*ROW('Sanitation Data'!C33)),NA())</f>
        <v>#N/A</v>
      </c>
      <c r="AA39" s="134" t="e">
        <f ca="1">+IF(AND(ISNUMBER(OFFSET('Sanitation Data'!$D$5,0,10*ROW('Sanitation Data'!D33))),'Data Summary'!CP39="Yes"),100-OFFSET('Sanitation Data'!$D$5,0,10*ROW('Sanitation Data'!D33)),NA())</f>
        <v>#N/A</v>
      </c>
      <c r="AB39" s="134" t="e">
        <f ca="1">+IF(AND(ISNUMBER(OFFSET('Sanitation Data'!$D$7,0,10*ROW('Sanitation Data'!D33))),'Data Summary'!CQ39="Yes"),OFFSET('Sanitation Data'!$D$7,0,10*ROW('Sanitation Data'!D33)),NA())</f>
        <v>#N/A</v>
      </c>
      <c r="AC39" s="134" t="e">
        <f ca="1">+IF(AND(ISNUMBER(OFFSET('Sanitation Data'!$D$11,0,10*ROW('Sanitation Data'!D33))),'Data Summary'!CR39="Yes"),OFFSET('Sanitation Data'!$D$11,0,10*ROW('Sanitation Data'!D33)),NA())</f>
        <v>#N/A</v>
      </c>
      <c r="AD39" s="134" t="e">
        <f ca="1">+IF(AND(ISNUMBER(OFFSET('Sanitation Data'!$D$12,0,10*ROW('Sanitation Data'!D33))),'Data Summary'!CS39="Yes"),OFFSET('Sanitation Data'!$D$12,0,10*ROW('Sanitation Data'!D33)),NA())</f>
        <v>#N/A</v>
      </c>
      <c r="AE39" s="134" t="e">
        <f ca="1">+IF(AND(ISNUMBER(OFFSET('Sanitation Data'!$D$13,0,10*ROW('Sanitation Data'!D33))),'Data Summary'!CT39="Yes"),OFFSET('Sanitation Data'!$D$13,0,10*ROW('Sanitation Data'!D33)),NA())</f>
        <v>#N/A</v>
      </c>
      <c r="AF39" s="134" t="e">
        <f ca="1">+IF(AND(ISNUMBER(OFFSET('Sanitation Data'!$E$5,0,10*ROW('Sanitation Data'!E33))),'Data Summary'!CU39="Yes"),100-OFFSET('Sanitation Data'!$E$5,0,10*ROW('Sanitation Data'!E33)),NA())</f>
        <v>#N/A</v>
      </c>
      <c r="AG39" s="134" t="e">
        <f ca="1">+IF(AND(ISNUMBER(OFFSET('Sanitation Data'!$E$7,0,10*ROW('Sanitation Data'!E33))),'Data Summary'!CV39="Yes"),OFFSET('Sanitation Data'!$E$7,0,10*ROW('Sanitation Data'!E33)),NA())</f>
        <v>#N/A</v>
      </c>
      <c r="AH39" s="134" t="e">
        <f ca="1">+IF(AND(ISNUMBER(OFFSET('Sanitation Data'!$E$11,0,10*ROW('Sanitation Data'!E33))),'Data Summary'!CW39="Yes"),OFFSET('Sanitation Data'!$E$11,0,10*ROW('Sanitation Data'!E33)),NA())</f>
        <v>#N/A</v>
      </c>
      <c r="AI39" s="134" t="e">
        <f ca="1">+IF(AND(ISNUMBER(OFFSET('Sanitation Data'!$E$12,0,10*ROW('Sanitation Data'!E33))),'Data Summary'!CX39="Yes"),OFFSET('Sanitation Data'!$E$12,0,10*ROW('Sanitation Data'!E33)),NA())</f>
        <v>#N/A</v>
      </c>
      <c r="AJ39" s="134" t="e">
        <f ca="1">+IF(AND(ISNUMBER(OFFSET('Sanitation Data'!$E$13,0,10*ROW('Sanitation Data'!E33))),'Data Summary'!CY39="Yes"),OFFSET('Sanitation Data'!$E$13,0,10*ROW('Sanitation Data'!E33)),NA())</f>
        <v>#N/A</v>
      </c>
      <c r="AK39" s="134" t="e">
        <f ca="1">+IF(AND(ISNUMBER(OFFSET('Sanitation Data'!$F$5,0,10*ROW('Sanitation Data'!F33))),'Data Summary'!CZ39="Yes"),100-OFFSET('Sanitation Data'!$F$5,0,10*ROW('Sanitation Data'!F33)),NA())</f>
        <v>#N/A</v>
      </c>
      <c r="AL39" s="134" t="e">
        <f ca="1">+IF(AND(ISNUMBER(OFFSET('Sanitation Data'!$F$7,0,10*ROW('Sanitation Data'!F33))),'Data Summary'!DA39="Yes"),OFFSET('Sanitation Data'!$F$7,0,10*ROW('Sanitation Data'!F33)),NA())</f>
        <v>#N/A</v>
      </c>
      <c r="AM39" s="134" t="e">
        <f ca="1">+IF(AND(ISNUMBER(OFFSET('Sanitation Data'!$F$11,0,10*ROW('Sanitation Data'!F33))),'Data Summary'!DB39="Yes"),OFFSET('Sanitation Data'!$F$11,0,10*ROW('Sanitation Data'!F33)),NA())</f>
        <v>#N/A</v>
      </c>
      <c r="AN39" s="134" t="e">
        <f ca="1">+IF(AND(ISNUMBER(OFFSET('Sanitation Data'!$F$12,0,10*ROW('Sanitation Data'!F33))),'Data Summary'!DC39="Yes"),OFFSET('Sanitation Data'!$F$12,0,10*ROW('Sanitation Data'!F33)),NA())</f>
        <v>#N/A</v>
      </c>
      <c r="AO39" s="134" t="e">
        <f ca="1">+IF(AND(ISNUMBER(OFFSET('Sanitation Data'!$F$13,0,10*ROW('Sanitation Data'!F33))),'Data Summary'!DD39="Yes"),OFFSET('Sanitation Data'!$F$13,0,10*ROW('Sanitation Data'!F33)),NA())</f>
        <v>#N/A</v>
      </c>
      <c r="AP39" s="134" t="e">
        <f ca="1">+IF(AND(ISNUMBER(OFFSET('Sanitation Data'!$G$5,0,10*ROW('Sanitation Data'!G33))),'Data Summary'!DE39="Yes"),100-OFFSET('Sanitation Data'!$G$5,0,10*ROW('Sanitation Data'!G33)),NA())</f>
        <v>#N/A</v>
      </c>
      <c r="AQ39" s="134" t="e">
        <f ca="1">+IF(AND(ISNUMBER(OFFSET('Sanitation Data'!$G$7,0,10*ROW('Sanitation Data'!G33))),'Data Summary'!DF39="Yes"),OFFSET('Sanitation Data'!$G$7,0,10*ROW('Sanitation Data'!G33)),NA())</f>
        <v>#N/A</v>
      </c>
      <c r="AR39" s="134" t="e">
        <f ca="1">+IF(AND(ISNUMBER(OFFSET('Sanitation Data'!$G$11,0,10*ROW('Sanitation Data'!G33))),'Data Summary'!DG39="Yes"),OFFSET('Sanitation Data'!$G$11,0,10*ROW('Sanitation Data'!G33)),NA())</f>
        <v>#N/A</v>
      </c>
      <c r="AS39" s="134" t="e">
        <f ca="1">+IF(AND(ISNUMBER(OFFSET('Sanitation Data'!$G$12,0,10*ROW('Sanitation Data'!G33))),'Data Summary'!DH39="Yes"),OFFSET('Sanitation Data'!$G$12,0,10*ROW('Sanitation Data'!G33)),NA())</f>
        <v>#N/A</v>
      </c>
      <c r="AT39" s="134" t="e">
        <f ca="1">+IF(AND(ISNUMBER(OFFSET('Sanitation Data'!$G$13,0,10*ROW('Sanitation Data'!G33))),'Data Summary'!DI39="Yes"),OFFSET('Sanitation Data'!$G$13,0,10*ROW('Sanitation Data'!G33)),NA())</f>
        <v>#N/A</v>
      </c>
      <c r="AU39" s="134" t="e">
        <f ca="1">+IF(AND(ISNUMBER(OFFSET('Sanitation Data'!$H$5,0,10*ROW('Sanitation Data'!H33))),'Data Summary'!DJ39="Yes"),100-OFFSET('Sanitation Data'!$H$5,0,10*ROW('Sanitation Data'!H33)),NA())</f>
        <v>#N/A</v>
      </c>
      <c r="AV39" s="134" t="e">
        <f ca="1">+IF(AND(ISNUMBER(OFFSET('Sanitation Data'!$H$7,0,10*ROW('Sanitation Data'!H33))),'Data Summary'!DK39="Yes"),OFFSET('Sanitation Data'!$H$7,0,10*ROW('Sanitation Data'!H33)),NA())</f>
        <v>#N/A</v>
      </c>
      <c r="AW39" s="134" t="e">
        <f ca="1">+IF(AND(ISNUMBER(OFFSET('Sanitation Data'!$H$11,0,10*ROW('Sanitation Data'!H33))),'Data Summary'!DL39="Yes"),OFFSET('Sanitation Data'!$H$11,0,10*ROW('Sanitation Data'!H33)),NA())</f>
        <v>#N/A</v>
      </c>
      <c r="AX39" s="134" t="e">
        <f ca="1">+IF(AND(ISNUMBER(OFFSET('Sanitation Data'!$H$12,0,10*ROW('Sanitation Data'!H33))),'Data Summary'!DM39="Yes"),OFFSET('Sanitation Data'!$H$12,0,10*ROW('Sanitation Data'!H33)),NA())</f>
        <v>#N/A</v>
      </c>
      <c r="AY39" s="134" t="e">
        <f ca="1">+IF(AND(ISNUMBER(OFFSET('Sanitation Data'!$H$13,0,10*ROW('Sanitation Data'!H33))),'Data Summary'!DN39="Yes"),OFFSET('Sanitation Data'!$H$13,0,10*ROW('Sanitation Data'!H33)),NA())</f>
        <v>#N/A</v>
      </c>
      <c r="AZ39" s="135" t="e">
        <f ca="1">+IF(AND(ISNUMBER(OFFSET('Hygiene Data'!$C$6,0,10*ROW('Hygiene Data'!C33))),'Data Summary'!DO39="Yes"),OFFSET('Hygiene Data'!$C$6,0,10*ROW('Hygiene Data'!C33)),NA())</f>
        <v>#N/A</v>
      </c>
      <c r="BA39" s="135" t="e">
        <f ca="1">+IF(AND(ISNUMBER(OFFSET('Hygiene Data'!$C$8,0,10*ROW('Hygiene Data'!C33))),'Data Summary'!DP39="Yes"),OFFSET('Hygiene Data'!$C$8,0,10*ROW('Hygiene Data'!C33)),NA())</f>
        <v>#N/A</v>
      </c>
      <c r="BB39" s="135" t="e">
        <f ca="1">+IF(AND(ISNUMBER(OFFSET('Hygiene Data'!$C$10,0,10*ROW('Hygiene Data'!C33))),'Data Summary'!DQ39="Yes"),OFFSET('Hygiene Data'!$C$10,0,10*ROW('Hygiene Data'!C33)),NA())</f>
        <v>#N/A</v>
      </c>
      <c r="BC39" s="135" t="e">
        <f ca="1">+IF(AND(ISNUMBER(OFFSET('Hygiene Data'!$D$6,0,10*ROW('Hygiene Data'!D33))),'Data Summary'!DR39="Yes"),OFFSET('Hygiene Data'!$D$6,0,10*ROW('Hygiene Data'!D33)),NA())</f>
        <v>#N/A</v>
      </c>
      <c r="BD39" s="135" t="e">
        <f ca="1">+IF(AND(ISNUMBER(OFFSET('Hygiene Data'!$D$8,0,10*ROW('Hygiene Data'!D33))),'Data Summary'!DS39="Yes"),OFFSET('Hygiene Data'!$D$8,0,10*ROW('Hygiene Data'!D33)),NA())</f>
        <v>#N/A</v>
      </c>
      <c r="BE39" s="135" t="e">
        <f ca="1">+IF(AND(ISNUMBER(OFFSET('Hygiene Data'!$D$10,0,10*ROW('Hygiene Data'!D33))),'Data Summary'!DT39="Yes"),OFFSET('Hygiene Data'!$D$10,0,10*ROW('Hygiene Data'!D33)),NA())</f>
        <v>#N/A</v>
      </c>
      <c r="BF39" s="135" t="e">
        <f ca="1">+IF(AND(ISNUMBER(OFFSET('Hygiene Data'!$E$6,0,10*ROW('Hygiene Data'!E33))),'Data Summary'!DU39="Yes"),OFFSET('Hygiene Data'!$E$6,0,10*ROW('Hygiene Data'!E33)),NA())</f>
        <v>#N/A</v>
      </c>
      <c r="BG39" s="135" t="e">
        <f ca="1">+IF(AND(ISNUMBER(OFFSET('Hygiene Data'!$E$8,0,10*ROW('Hygiene Data'!E33))),'Data Summary'!DV39="Yes"),OFFSET('Hygiene Data'!$E$8,0,10*ROW('Hygiene Data'!E33)),NA())</f>
        <v>#N/A</v>
      </c>
      <c r="BH39" s="135" t="e">
        <f ca="1">+IF(AND(ISNUMBER(OFFSET('Hygiene Data'!$E$10,0,10*ROW('Hygiene Data'!E33))),'Data Summary'!DW39="Yes"),OFFSET('Hygiene Data'!$E$10,0,10*ROW('Hygiene Data'!E33)),NA())</f>
        <v>#N/A</v>
      </c>
      <c r="BI39" s="135" t="e">
        <f ca="1">+IF(AND(ISNUMBER(OFFSET('Hygiene Data'!$F$6,0,10*ROW('Hygiene Data'!F33))),'Data Summary'!DX39="Yes"),OFFSET('Hygiene Data'!$F$6,0,10*ROW('Hygiene Data'!F33)),NA())</f>
        <v>#N/A</v>
      </c>
      <c r="BJ39" s="135" t="e">
        <f ca="1">+IF(AND(ISNUMBER(OFFSET('Hygiene Data'!$F$8,0,10*ROW('Hygiene Data'!F33))),'Data Summary'!DY39="Yes"),OFFSET('Hygiene Data'!$F$8,0,10*ROW('Hygiene Data'!F33)),NA())</f>
        <v>#N/A</v>
      </c>
      <c r="BK39" s="135" t="e">
        <f ca="1">+IF(AND(ISNUMBER(OFFSET('Hygiene Data'!$F$10,0,10*ROW('Hygiene Data'!F33))),'Data Summary'!DZ39="Yes"),OFFSET('Hygiene Data'!$F$10,0,10*ROW('Hygiene Data'!F33)),NA())</f>
        <v>#N/A</v>
      </c>
      <c r="BL39" s="135" t="e">
        <f ca="1">+IF(AND(ISNUMBER(OFFSET('Hygiene Data'!$G$6,0,10*ROW('Hygiene Data'!G33))),'Data Summary'!EA39="Yes"),OFFSET('Hygiene Data'!$G$6,0,10*ROW('Hygiene Data'!G33)),NA())</f>
        <v>#N/A</v>
      </c>
      <c r="BM39" s="135" t="e">
        <f ca="1">+IF(AND(ISNUMBER(OFFSET('Hygiene Data'!$G$8,0,10*ROW('Hygiene Data'!G33))),'Data Summary'!EB39="Yes"),OFFSET('Hygiene Data'!$G$8,0,10*ROW('Hygiene Data'!G33)),NA())</f>
        <v>#N/A</v>
      </c>
      <c r="BN39" s="135" t="e">
        <f ca="1">+IF(AND(ISNUMBER(OFFSET('Hygiene Data'!$G$10,0,10*ROW('Hygiene Data'!G33))),'Data Summary'!EC39="Yes"),OFFSET('Hygiene Data'!$G$10,0,10*ROW('Hygiene Data'!G33)),NA())</f>
        <v>#N/A</v>
      </c>
      <c r="BO39" s="135" t="e">
        <f ca="1">+IF(AND(ISNUMBER(OFFSET('Hygiene Data'!$H$6,0,10*ROW('Hygiene Data'!H33))),'Data Summary'!ED39="Yes"),OFFSET('Hygiene Data'!$H$6,0,10*ROW('Hygiene Data'!H33)),NA())</f>
        <v>#N/A</v>
      </c>
      <c r="BP39" s="135" t="e">
        <f ca="1">+IF(AND(ISNUMBER(OFFSET('Hygiene Data'!$H$8,0,10*ROW('Hygiene Data'!H33))),'Data Summary'!EE39="Yes"),OFFSET('Hygiene Data'!$H$8,0,10*ROW('Hygiene Data'!H33)),NA())</f>
        <v>#N/A</v>
      </c>
      <c r="BQ39" s="135" t="e">
        <f ca="1">+IF(AND(ISNUMBER(OFFSET('Hygiene Data'!$H$10,0,10*ROW('Hygiene Data'!H33))),'Data Summary'!EF39="Yes"),OFFSET('Hygiene Data'!$H$10,0,10*ROW('Hygiene Data'!H33)),NA())</f>
        <v>#N/A</v>
      </c>
    </row>
    <row r="40" spans="1:69" x14ac:dyDescent="0.2">
      <c r="A40" s="50" t="e">
        <f ca="1">+IF(OFFSET('Water Data'!$B$1,0,10*ROW('Water Data'!B34))="",NA(),OFFSET('Water Data'!$B$1,0,10*ROW('Water Data'!B34)))</f>
        <v>#N/A</v>
      </c>
      <c r="B40" s="50" t="e">
        <f ca="1">+IF(OFFSET('Water Data'!$A$3,0,10*ROW('Water Data'!A37))="",NA(),OFFSET('Water Data'!$A$3,0,10*ROW('Water Data'!A37)))</f>
        <v>#N/A</v>
      </c>
      <c r="C40" s="50" t="e">
        <f ca="1">+IF(OFFSET('Water Data'!$C$3,0,10*ROW('Water Data'!C37))="",NA(),OFFSET('Water Data'!$C$3,0,10*ROW('Water Data'!C37)))</f>
        <v>#N/A</v>
      </c>
      <c r="D40" s="133" t="e">
        <f ca="1">+IF(AND(ISNUMBER(OFFSET('Water Data'!$C$5,0,10*ROW('Water Data'!C34))),'Data Summary'!BS40="Yes"),100-OFFSET('Water Data'!$C$5,0,10*ROW('Water Data'!C34)),NA())</f>
        <v>#N/A</v>
      </c>
      <c r="E40" s="133" t="e">
        <f ca="1">+IF(AND(ISNUMBER(OFFSET('Water Data'!$C$7,0,10*ROW('Water Data'!C34))),'Data Summary'!BT40="Yes"),OFFSET('Water Data'!$C$7,0,10*ROW('Water Data'!C34)),NA())</f>
        <v>#N/A</v>
      </c>
      <c r="F40" s="133" t="e">
        <f ca="1">+IF(AND(ISNUMBER(OFFSET('Water Data'!$C$10,0,10*ROW('Water Data'!C34))),'Data Summary'!BU40="Yes"),OFFSET('Water Data'!$C$10,0,10*ROW('Water Data'!C34)),NA())</f>
        <v>#N/A</v>
      </c>
      <c r="G40" s="133" t="e">
        <f ca="1">+IF(AND(ISNUMBER(OFFSET('Water Data'!$D$5,0,10*ROW('Water Data'!D34))),'Data Summary'!BV40="Yes"),100-OFFSET('Water Data'!$D$5,0,10*ROW('Water Data'!D34)),NA())</f>
        <v>#N/A</v>
      </c>
      <c r="H40" s="133" t="e">
        <f ca="1">+IF(AND(ISNUMBER(OFFSET('Water Data'!$D$7,0,10*ROW('Water Data'!D34))),'Data Summary'!BW40="Yes"),OFFSET('Water Data'!$D$7,0,10*ROW('Water Data'!D34)),NA())</f>
        <v>#N/A</v>
      </c>
      <c r="I40" s="133" t="e">
        <f ca="1">+IF(AND(ISNUMBER(OFFSET('Water Data'!$D$10,0,10*ROW('Water Data'!D34))),'Data Summary'!BX40="Yes"),OFFSET('Water Data'!$D$10,0,10*ROW('Water Data'!D34)),NA())</f>
        <v>#N/A</v>
      </c>
      <c r="J40" s="133" t="e">
        <f ca="1">+IF(AND(ISNUMBER(OFFSET('Water Data'!$E$5,0,10*ROW('Water Data'!E34))),'Data Summary'!BY40="Yes"),100-OFFSET('Water Data'!$E$5,0,10*ROW('Water Data'!E34)),NA())</f>
        <v>#N/A</v>
      </c>
      <c r="K40" s="133" t="e">
        <f ca="1">+IF(AND(ISNUMBER(OFFSET('Water Data'!$E$7,0,10*ROW('Water Data'!E34))),'Data Summary'!BZ40="Yes"),OFFSET('Water Data'!$E$7,0,10*ROW('Water Data'!E34)),NA())</f>
        <v>#N/A</v>
      </c>
      <c r="L40" s="133" t="e">
        <f ca="1">+IF(AND(ISNUMBER(OFFSET('Water Data'!$E$10,0,10*ROW('Water Data'!E34))),'Data Summary'!CA40="Yes"),OFFSET('Water Data'!$E$10,0,10*ROW('Water Data'!E34)),NA())</f>
        <v>#N/A</v>
      </c>
      <c r="M40" s="133" t="e">
        <f ca="1">+IF(AND(ISNUMBER(OFFSET('Water Data'!$F$5,0,10*ROW('Water Data'!F34))),'Data Summary'!CB40="Yes"),100-OFFSET('Water Data'!$F$5,0,10*ROW('Water Data'!F34)),NA())</f>
        <v>#N/A</v>
      </c>
      <c r="N40" s="133" t="e">
        <f ca="1">+IF(AND(ISNUMBER(OFFSET('Water Data'!$F$7,0,10*ROW('Water Data'!F34))),'Data Summary'!CC40="Yes"),OFFSET('Water Data'!$F$7,0,10*ROW('Water Data'!F34)),NA())</f>
        <v>#N/A</v>
      </c>
      <c r="O40" s="133" t="e">
        <f ca="1">+IF(AND(ISNUMBER(OFFSET('Water Data'!$F$10,0,10*ROW('Water Data'!F34))),'Data Summary'!CD40="Yes"),OFFSET('Water Data'!$F$10,0,10*ROW('Water Data'!F34)),NA())</f>
        <v>#N/A</v>
      </c>
      <c r="P40" s="133" t="e">
        <f ca="1">+IF(AND(ISNUMBER(OFFSET('Water Data'!$G$5,0,10*ROW('Water Data'!G34))),'Data Summary'!CE40="Yes"),100-OFFSET('Water Data'!$G$5,0,10*ROW('Water Data'!G34)),NA())</f>
        <v>#N/A</v>
      </c>
      <c r="Q40" s="133" t="e">
        <f ca="1">+IF(AND(ISNUMBER(OFFSET('Water Data'!$G$7,0,10*ROW('Water Data'!G34))),'Data Summary'!CF40="Yes"),OFFSET('Water Data'!$G$7,0,10*ROW('Water Data'!G34)),NA())</f>
        <v>#N/A</v>
      </c>
      <c r="R40" s="133" t="e">
        <f ca="1">+IF(AND(ISNUMBER(OFFSET('Water Data'!$G$10,0,10*ROW('Water Data'!G34))),'Data Summary'!CG40="Yes"),OFFSET('Water Data'!$G$10,0,10*ROW('Water Data'!G34)),NA())</f>
        <v>#N/A</v>
      </c>
      <c r="S40" s="133" t="e">
        <f ca="1">+IF(AND(ISNUMBER(OFFSET('Water Data'!$H$5,0,10*ROW('Water Data'!H34))),'Data Summary'!CH40="Yes"),100-OFFSET('Water Data'!$H$5,0,10*ROW('Water Data'!H34)),NA())</f>
        <v>#N/A</v>
      </c>
      <c r="T40" s="133" t="e">
        <f ca="1">+IF(AND(ISNUMBER(OFFSET('Water Data'!$H$7,0,10*ROW('Water Data'!H34))),'Data Summary'!CI40="Yes"),OFFSET('Water Data'!$H$7,0,10*ROW('Water Data'!H34)),NA())</f>
        <v>#N/A</v>
      </c>
      <c r="U40" s="133" t="e">
        <f ca="1">+IF(AND(ISNUMBER(OFFSET('Water Data'!$H$10,0,10*ROW('Water Data'!H34))),'Data Summary'!CJ40="Yes"),OFFSET('Water Data'!$H$10,0,10*ROW('Water Data'!H34)),NA())</f>
        <v>#N/A</v>
      </c>
      <c r="V40" s="134" t="e">
        <f ca="1">+IF(AND(ISNUMBER(OFFSET('Sanitation Data'!$C$5,0,10*ROW('Sanitation Data'!C34))),'Data Summary'!CK40="Yes"),100-OFFSET('Sanitation Data'!$C$5,0,10*ROW('Sanitation Data'!C34)),NA())</f>
        <v>#N/A</v>
      </c>
      <c r="W40" s="134" t="e">
        <f ca="1">+IF(AND(ISNUMBER(OFFSET('Sanitation Data'!$C$7,0,10*ROW('Sanitation Data'!C34))),'Data Summary'!CL40="Yes"),OFFSET('Sanitation Data'!$C$7,0,10*ROW('Sanitation Data'!C34)),NA())</f>
        <v>#N/A</v>
      </c>
      <c r="X40" s="134" t="e">
        <f ca="1">+IF(AND(ISNUMBER(OFFSET('Sanitation Data'!$C$11,0,10*ROW('Sanitation Data'!C34))),'Data Summary'!CM40="Yes"),OFFSET('Sanitation Data'!$C$11,0,10*ROW('Sanitation Data'!C34)),NA())</f>
        <v>#N/A</v>
      </c>
      <c r="Y40" s="134" t="e">
        <f ca="1">+IF(AND(ISNUMBER(OFFSET('Sanitation Data'!$C$12,0,10*ROW('Sanitation Data'!C34))),'Data Summary'!CN40="Yes"),OFFSET('Sanitation Data'!$C$12,0,10*ROW('Sanitation Data'!C34)),NA())</f>
        <v>#N/A</v>
      </c>
      <c r="Z40" s="134" t="e">
        <f ca="1">+IF(AND(ISNUMBER(OFFSET('Sanitation Data'!$C$13,0,10*ROW('Sanitation Data'!C34))),'Data Summary'!CO40="Yes"),OFFSET('Sanitation Data'!$C$13,0,10*ROW('Sanitation Data'!C34)),NA())</f>
        <v>#N/A</v>
      </c>
      <c r="AA40" s="134" t="e">
        <f ca="1">+IF(AND(ISNUMBER(OFFSET('Sanitation Data'!$D$5,0,10*ROW('Sanitation Data'!D34))),'Data Summary'!CP40="Yes"),100-OFFSET('Sanitation Data'!$D$5,0,10*ROW('Sanitation Data'!D34)),NA())</f>
        <v>#N/A</v>
      </c>
      <c r="AB40" s="134" t="e">
        <f ca="1">+IF(AND(ISNUMBER(OFFSET('Sanitation Data'!$D$7,0,10*ROW('Sanitation Data'!D34))),'Data Summary'!CQ40="Yes"),OFFSET('Sanitation Data'!$D$7,0,10*ROW('Sanitation Data'!D34)),NA())</f>
        <v>#N/A</v>
      </c>
      <c r="AC40" s="134" t="e">
        <f ca="1">+IF(AND(ISNUMBER(OFFSET('Sanitation Data'!$D$11,0,10*ROW('Sanitation Data'!D34))),'Data Summary'!CR40="Yes"),OFFSET('Sanitation Data'!$D$11,0,10*ROW('Sanitation Data'!D34)),NA())</f>
        <v>#N/A</v>
      </c>
      <c r="AD40" s="134" t="e">
        <f ca="1">+IF(AND(ISNUMBER(OFFSET('Sanitation Data'!$D$12,0,10*ROW('Sanitation Data'!D34))),'Data Summary'!CS40="Yes"),OFFSET('Sanitation Data'!$D$12,0,10*ROW('Sanitation Data'!D34)),NA())</f>
        <v>#N/A</v>
      </c>
      <c r="AE40" s="134" t="e">
        <f ca="1">+IF(AND(ISNUMBER(OFFSET('Sanitation Data'!$D$13,0,10*ROW('Sanitation Data'!D34))),'Data Summary'!CT40="Yes"),OFFSET('Sanitation Data'!$D$13,0,10*ROW('Sanitation Data'!D34)),NA())</f>
        <v>#N/A</v>
      </c>
      <c r="AF40" s="134" t="e">
        <f ca="1">+IF(AND(ISNUMBER(OFFSET('Sanitation Data'!$E$5,0,10*ROW('Sanitation Data'!E34))),'Data Summary'!CU40="Yes"),100-OFFSET('Sanitation Data'!$E$5,0,10*ROW('Sanitation Data'!E34)),NA())</f>
        <v>#N/A</v>
      </c>
      <c r="AG40" s="134" t="e">
        <f ca="1">+IF(AND(ISNUMBER(OFFSET('Sanitation Data'!$E$7,0,10*ROW('Sanitation Data'!E34))),'Data Summary'!CV40="Yes"),OFFSET('Sanitation Data'!$E$7,0,10*ROW('Sanitation Data'!E34)),NA())</f>
        <v>#N/A</v>
      </c>
      <c r="AH40" s="134" t="e">
        <f ca="1">+IF(AND(ISNUMBER(OFFSET('Sanitation Data'!$E$11,0,10*ROW('Sanitation Data'!E34))),'Data Summary'!CW40="Yes"),OFFSET('Sanitation Data'!$E$11,0,10*ROW('Sanitation Data'!E34)),NA())</f>
        <v>#N/A</v>
      </c>
      <c r="AI40" s="134" t="e">
        <f ca="1">+IF(AND(ISNUMBER(OFFSET('Sanitation Data'!$E$12,0,10*ROW('Sanitation Data'!E34))),'Data Summary'!CX40="Yes"),OFFSET('Sanitation Data'!$E$12,0,10*ROW('Sanitation Data'!E34)),NA())</f>
        <v>#N/A</v>
      </c>
      <c r="AJ40" s="134" t="e">
        <f ca="1">+IF(AND(ISNUMBER(OFFSET('Sanitation Data'!$E$13,0,10*ROW('Sanitation Data'!E34))),'Data Summary'!CY40="Yes"),OFFSET('Sanitation Data'!$E$13,0,10*ROW('Sanitation Data'!E34)),NA())</f>
        <v>#N/A</v>
      </c>
      <c r="AK40" s="134" t="e">
        <f ca="1">+IF(AND(ISNUMBER(OFFSET('Sanitation Data'!$F$5,0,10*ROW('Sanitation Data'!F34))),'Data Summary'!CZ40="Yes"),100-OFFSET('Sanitation Data'!$F$5,0,10*ROW('Sanitation Data'!F34)),NA())</f>
        <v>#N/A</v>
      </c>
      <c r="AL40" s="134" t="e">
        <f ca="1">+IF(AND(ISNUMBER(OFFSET('Sanitation Data'!$F$7,0,10*ROW('Sanitation Data'!F34))),'Data Summary'!DA40="Yes"),OFFSET('Sanitation Data'!$F$7,0,10*ROW('Sanitation Data'!F34)),NA())</f>
        <v>#N/A</v>
      </c>
      <c r="AM40" s="134" t="e">
        <f ca="1">+IF(AND(ISNUMBER(OFFSET('Sanitation Data'!$F$11,0,10*ROW('Sanitation Data'!F34))),'Data Summary'!DB40="Yes"),OFFSET('Sanitation Data'!$F$11,0,10*ROW('Sanitation Data'!F34)),NA())</f>
        <v>#N/A</v>
      </c>
      <c r="AN40" s="134" t="e">
        <f ca="1">+IF(AND(ISNUMBER(OFFSET('Sanitation Data'!$F$12,0,10*ROW('Sanitation Data'!F34))),'Data Summary'!DC40="Yes"),OFFSET('Sanitation Data'!$F$12,0,10*ROW('Sanitation Data'!F34)),NA())</f>
        <v>#N/A</v>
      </c>
      <c r="AO40" s="134" t="e">
        <f ca="1">+IF(AND(ISNUMBER(OFFSET('Sanitation Data'!$F$13,0,10*ROW('Sanitation Data'!F34))),'Data Summary'!DD40="Yes"),OFFSET('Sanitation Data'!$F$13,0,10*ROW('Sanitation Data'!F34)),NA())</f>
        <v>#N/A</v>
      </c>
      <c r="AP40" s="134" t="e">
        <f ca="1">+IF(AND(ISNUMBER(OFFSET('Sanitation Data'!$G$5,0,10*ROW('Sanitation Data'!G34))),'Data Summary'!DE40="Yes"),100-OFFSET('Sanitation Data'!$G$5,0,10*ROW('Sanitation Data'!G34)),NA())</f>
        <v>#N/A</v>
      </c>
      <c r="AQ40" s="134" t="e">
        <f ca="1">+IF(AND(ISNUMBER(OFFSET('Sanitation Data'!$G$7,0,10*ROW('Sanitation Data'!G34))),'Data Summary'!DF40="Yes"),OFFSET('Sanitation Data'!$G$7,0,10*ROW('Sanitation Data'!G34)),NA())</f>
        <v>#N/A</v>
      </c>
      <c r="AR40" s="134" t="e">
        <f ca="1">+IF(AND(ISNUMBER(OFFSET('Sanitation Data'!$G$11,0,10*ROW('Sanitation Data'!G34))),'Data Summary'!DG40="Yes"),OFFSET('Sanitation Data'!$G$11,0,10*ROW('Sanitation Data'!G34)),NA())</f>
        <v>#N/A</v>
      </c>
      <c r="AS40" s="134" t="e">
        <f ca="1">+IF(AND(ISNUMBER(OFFSET('Sanitation Data'!$G$12,0,10*ROW('Sanitation Data'!G34))),'Data Summary'!DH40="Yes"),OFFSET('Sanitation Data'!$G$12,0,10*ROW('Sanitation Data'!G34)),NA())</f>
        <v>#N/A</v>
      </c>
      <c r="AT40" s="134" t="e">
        <f ca="1">+IF(AND(ISNUMBER(OFFSET('Sanitation Data'!$G$13,0,10*ROW('Sanitation Data'!G34))),'Data Summary'!DI40="Yes"),OFFSET('Sanitation Data'!$G$13,0,10*ROW('Sanitation Data'!G34)),NA())</f>
        <v>#N/A</v>
      </c>
      <c r="AU40" s="134" t="e">
        <f ca="1">+IF(AND(ISNUMBER(OFFSET('Sanitation Data'!$H$5,0,10*ROW('Sanitation Data'!H34))),'Data Summary'!DJ40="Yes"),100-OFFSET('Sanitation Data'!$H$5,0,10*ROW('Sanitation Data'!H34)),NA())</f>
        <v>#N/A</v>
      </c>
      <c r="AV40" s="134" t="e">
        <f ca="1">+IF(AND(ISNUMBER(OFFSET('Sanitation Data'!$H$7,0,10*ROW('Sanitation Data'!H34))),'Data Summary'!DK40="Yes"),OFFSET('Sanitation Data'!$H$7,0,10*ROW('Sanitation Data'!H34)),NA())</f>
        <v>#N/A</v>
      </c>
      <c r="AW40" s="134" t="e">
        <f ca="1">+IF(AND(ISNUMBER(OFFSET('Sanitation Data'!$H$11,0,10*ROW('Sanitation Data'!H34))),'Data Summary'!DL40="Yes"),OFFSET('Sanitation Data'!$H$11,0,10*ROW('Sanitation Data'!H34)),NA())</f>
        <v>#N/A</v>
      </c>
      <c r="AX40" s="134" t="e">
        <f ca="1">+IF(AND(ISNUMBER(OFFSET('Sanitation Data'!$H$12,0,10*ROW('Sanitation Data'!H34))),'Data Summary'!DM40="Yes"),OFFSET('Sanitation Data'!$H$12,0,10*ROW('Sanitation Data'!H34)),NA())</f>
        <v>#N/A</v>
      </c>
      <c r="AY40" s="134" t="e">
        <f ca="1">+IF(AND(ISNUMBER(OFFSET('Sanitation Data'!$H$13,0,10*ROW('Sanitation Data'!H34))),'Data Summary'!DN40="Yes"),OFFSET('Sanitation Data'!$H$13,0,10*ROW('Sanitation Data'!H34)),NA())</f>
        <v>#N/A</v>
      </c>
      <c r="AZ40" s="135" t="e">
        <f ca="1">+IF(AND(ISNUMBER(OFFSET('Hygiene Data'!$C$6,0,10*ROW('Hygiene Data'!C34))),'Data Summary'!DO40="Yes"),OFFSET('Hygiene Data'!$C$6,0,10*ROW('Hygiene Data'!C34)),NA())</f>
        <v>#N/A</v>
      </c>
      <c r="BA40" s="135" t="e">
        <f ca="1">+IF(AND(ISNUMBER(OFFSET('Hygiene Data'!$C$8,0,10*ROW('Hygiene Data'!C34))),'Data Summary'!DP40="Yes"),OFFSET('Hygiene Data'!$C$8,0,10*ROW('Hygiene Data'!C34)),NA())</f>
        <v>#N/A</v>
      </c>
      <c r="BB40" s="135" t="e">
        <f ca="1">+IF(AND(ISNUMBER(OFFSET('Hygiene Data'!$C$10,0,10*ROW('Hygiene Data'!C34))),'Data Summary'!DQ40="Yes"),OFFSET('Hygiene Data'!$C$10,0,10*ROW('Hygiene Data'!C34)),NA())</f>
        <v>#N/A</v>
      </c>
      <c r="BC40" s="135" t="e">
        <f ca="1">+IF(AND(ISNUMBER(OFFSET('Hygiene Data'!$D$6,0,10*ROW('Hygiene Data'!D34))),'Data Summary'!DR40="Yes"),OFFSET('Hygiene Data'!$D$6,0,10*ROW('Hygiene Data'!D34)),NA())</f>
        <v>#N/A</v>
      </c>
      <c r="BD40" s="135" t="e">
        <f ca="1">+IF(AND(ISNUMBER(OFFSET('Hygiene Data'!$D$8,0,10*ROW('Hygiene Data'!D34))),'Data Summary'!DS40="Yes"),OFFSET('Hygiene Data'!$D$8,0,10*ROW('Hygiene Data'!D34)),NA())</f>
        <v>#N/A</v>
      </c>
      <c r="BE40" s="135" t="e">
        <f ca="1">+IF(AND(ISNUMBER(OFFSET('Hygiene Data'!$D$10,0,10*ROW('Hygiene Data'!D34))),'Data Summary'!DT40="Yes"),OFFSET('Hygiene Data'!$D$10,0,10*ROW('Hygiene Data'!D34)),NA())</f>
        <v>#N/A</v>
      </c>
      <c r="BF40" s="135" t="e">
        <f ca="1">+IF(AND(ISNUMBER(OFFSET('Hygiene Data'!$E$6,0,10*ROW('Hygiene Data'!E34))),'Data Summary'!DU40="Yes"),OFFSET('Hygiene Data'!$E$6,0,10*ROW('Hygiene Data'!E34)),NA())</f>
        <v>#N/A</v>
      </c>
      <c r="BG40" s="135" t="e">
        <f ca="1">+IF(AND(ISNUMBER(OFFSET('Hygiene Data'!$E$8,0,10*ROW('Hygiene Data'!E34))),'Data Summary'!DV40="Yes"),OFFSET('Hygiene Data'!$E$8,0,10*ROW('Hygiene Data'!E34)),NA())</f>
        <v>#N/A</v>
      </c>
      <c r="BH40" s="135" t="e">
        <f ca="1">+IF(AND(ISNUMBER(OFFSET('Hygiene Data'!$E$10,0,10*ROW('Hygiene Data'!E34))),'Data Summary'!DW40="Yes"),OFFSET('Hygiene Data'!$E$10,0,10*ROW('Hygiene Data'!E34)),NA())</f>
        <v>#N/A</v>
      </c>
      <c r="BI40" s="135" t="e">
        <f ca="1">+IF(AND(ISNUMBER(OFFSET('Hygiene Data'!$F$6,0,10*ROW('Hygiene Data'!F34))),'Data Summary'!DX40="Yes"),OFFSET('Hygiene Data'!$F$6,0,10*ROW('Hygiene Data'!F34)),NA())</f>
        <v>#N/A</v>
      </c>
      <c r="BJ40" s="135" t="e">
        <f ca="1">+IF(AND(ISNUMBER(OFFSET('Hygiene Data'!$F$8,0,10*ROW('Hygiene Data'!F34))),'Data Summary'!DY40="Yes"),OFFSET('Hygiene Data'!$F$8,0,10*ROW('Hygiene Data'!F34)),NA())</f>
        <v>#N/A</v>
      </c>
      <c r="BK40" s="135" t="e">
        <f ca="1">+IF(AND(ISNUMBER(OFFSET('Hygiene Data'!$F$10,0,10*ROW('Hygiene Data'!F34))),'Data Summary'!DZ40="Yes"),OFFSET('Hygiene Data'!$F$10,0,10*ROW('Hygiene Data'!F34)),NA())</f>
        <v>#N/A</v>
      </c>
      <c r="BL40" s="135" t="e">
        <f ca="1">+IF(AND(ISNUMBER(OFFSET('Hygiene Data'!$G$6,0,10*ROW('Hygiene Data'!G34))),'Data Summary'!EA40="Yes"),OFFSET('Hygiene Data'!$G$6,0,10*ROW('Hygiene Data'!G34)),NA())</f>
        <v>#N/A</v>
      </c>
      <c r="BM40" s="135" t="e">
        <f ca="1">+IF(AND(ISNUMBER(OFFSET('Hygiene Data'!$G$8,0,10*ROW('Hygiene Data'!G34))),'Data Summary'!EB40="Yes"),OFFSET('Hygiene Data'!$G$8,0,10*ROW('Hygiene Data'!G34)),NA())</f>
        <v>#N/A</v>
      </c>
      <c r="BN40" s="135" t="e">
        <f ca="1">+IF(AND(ISNUMBER(OFFSET('Hygiene Data'!$G$10,0,10*ROW('Hygiene Data'!G34))),'Data Summary'!EC40="Yes"),OFFSET('Hygiene Data'!$G$10,0,10*ROW('Hygiene Data'!G34)),NA())</f>
        <v>#N/A</v>
      </c>
      <c r="BO40" s="135" t="e">
        <f ca="1">+IF(AND(ISNUMBER(OFFSET('Hygiene Data'!$H$6,0,10*ROW('Hygiene Data'!H34))),'Data Summary'!ED40="Yes"),OFFSET('Hygiene Data'!$H$6,0,10*ROW('Hygiene Data'!H34)),NA())</f>
        <v>#N/A</v>
      </c>
      <c r="BP40" s="135" t="e">
        <f ca="1">+IF(AND(ISNUMBER(OFFSET('Hygiene Data'!$H$8,0,10*ROW('Hygiene Data'!H34))),'Data Summary'!EE40="Yes"),OFFSET('Hygiene Data'!$H$8,0,10*ROW('Hygiene Data'!H34)),NA())</f>
        <v>#N/A</v>
      </c>
      <c r="BQ40" s="135" t="e">
        <f ca="1">+IF(AND(ISNUMBER(OFFSET('Hygiene Data'!$H$10,0,10*ROW('Hygiene Data'!H34))),'Data Summary'!EF40="Yes"),OFFSET('Hygiene Data'!$H$10,0,10*ROW('Hygiene Data'!H34)),NA())</f>
        <v>#N/A</v>
      </c>
    </row>
    <row r="41" spans="1:69" x14ac:dyDescent="0.2">
      <c r="A41" s="50" t="e">
        <f ca="1">+IF(OFFSET('Water Data'!$B$1,0,10*ROW('Water Data'!B35))="",NA(),OFFSET('Water Data'!$B$1,0,10*ROW('Water Data'!B35)))</f>
        <v>#N/A</v>
      </c>
      <c r="B41" s="50" t="e">
        <f ca="1">+IF(OFFSET('Water Data'!$A$3,0,10*ROW('Water Data'!A38))="",NA(),OFFSET('Water Data'!$A$3,0,10*ROW('Water Data'!A38)))</f>
        <v>#N/A</v>
      </c>
      <c r="C41" s="50" t="e">
        <f ca="1">+IF(OFFSET('Water Data'!$C$3,0,10*ROW('Water Data'!C38))="",NA(),OFFSET('Water Data'!$C$3,0,10*ROW('Water Data'!C38)))</f>
        <v>#N/A</v>
      </c>
      <c r="D41" s="133" t="e">
        <f ca="1">+IF(AND(ISNUMBER(OFFSET('Water Data'!$C$5,0,10*ROW('Water Data'!C35))),'Data Summary'!BS41="Yes"),100-OFFSET('Water Data'!$C$5,0,10*ROW('Water Data'!C35)),NA())</f>
        <v>#N/A</v>
      </c>
      <c r="E41" s="133" t="e">
        <f ca="1">+IF(AND(ISNUMBER(OFFSET('Water Data'!$C$7,0,10*ROW('Water Data'!C35))),'Data Summary'!BT41="Yes"),OFFSET('Water Data'!$C$7,0,10*ROW('Water Data'!C35)),NA())</f>
        <v>#N/A</v>
      </c>
      <c r="F41" s="133" t="e">
        <f ca="1">+IF(AND(ISNUMBER(OFFSET('Water Data'!$C$10,0,10*ROW('Water Data'!C35))),'Data Summary'!BU41="Yes"),OFFSET('Water Data'!$C$10,0,10*ROW('Water Data'!C35)),NA())</f>
        <v>#N/A</v>
      </c>
      <c r="G41" s="133" t="e">
        <f ca="1">+IF(AND(ISNUMBER(OFFSET('Water Data'!$D$5,0,10*ROW('Water Data'!D35))),'Data Summary'!BV41="Yes"),100-OFFSET('Water Data'!$D$5,0,10*ROW('Water Data'!D35)),NA())</f>
        <v>#N/A</v>
      </c>
      <c r="H41" s="133" t="e">
        <f ca="1">+IF(AND(ISNUMBER(OFFSET('Water Data'!$D$7,0,10*ROW('Water Data'!D35))),'Data Summary'!BW41="Yes"),OFFSET('Water Data'!$D$7,0,10*ROW('Water Data'!D35)),NA())</f>
        <v>#N/A</v>
      </c>
      <c r="I41" s="133" t="e">
        <f ca="1">+IF(AND(ISNUMBER(OFFSET('Water Data'!$D$10,0,10*ROW('Water Data'!D35))),'Data Summary'!BX41="Yes"),OFFSET('Water Data'!$D$10,0,10*ROW('Water Data'!D35)),NA())</f>
        <v>#N/A</v>
      </c>
      <c r="J41" s="133" t="e">
        <f ca="1">+IF(AND(ISNUMBER(OFFSET('Water Data'!$E$5,0,10*ROW('Water Data'!E35))),'Data Summary'!BY41="Yes"),100-OFFSET('Water Data'!$E$5,0,10*ROW('Water Data'!E35)),NA())</f>
        <v>#N/A</v>
      </c>
      <c r="K41" s="133" t="e">
        <f ca="1">+IF(AND(ISNUMBER(OFFSET('Water Data'!$E$7,0,10*ROW('Water Data'!E35))),'Data Summary'!BZ41="Yes"),OFFSET('Water Data'!$E$7,0,10*ROW('Water Data'!E35)),NA())</f>
        <v>#N/A</v>
      </c>
      <c r="L41" s="133" t="e">
        <f ca="1">+IF(AND(ISNUMBER(OFFSET('Water Data'!$E$10,0,10*ROW('Water Data'!E35))),'Data Summary'!CA41="Yes"),OFFSET('Water Data'!$E$10,0,10*ROW('Water Data'!E35)),NA())</f>
        <v>#N/A</v>
      </c>
      <c r="M41" s="133" t="e">
        <f ca="1">+IF(AND(ISNUMBER(OFFSET('Water Data'!$F$5,0,10*ROW('Water Data'!F35))),'Data Summary'!CB41="Yes"),100-OFFSET('Water Data'!$F$5,0,10*ROW('Water Data'!F35)),NA())</f>
        <v>#N/A</v>
      </c>
      <c r="N41" s="133" t="e">
        <f ca="1">+IF(AND(ISNUMBER(OFFSET('Water Data'!$F$7,0,10*ROW('Water Data'!F35))),'Data Summary'!CC41="Yes"),OFFSET('Water Data'!$F$7,0,10*ROW('Water Data'!F35)),NA())</f>
        <v>#N/A</v>
      </c>
      <c r="O41" s="133" t="e">
        <f ca="1">+IF(AND(ISNUMBER(OFFSET('Water Data'!$F$10,0,10*ROW('Water Data'!F35))),'Data Summary'!CD41="Yes"),OFFSET('Water Data'!$F$10,0,10*ROW('Water Data'!F35)),NA())</f>
        <v>#N/A</v>
      </c>
      <c r="P41" s="133" t="e">
        <f ca="1">+IF(AND(ISNUMBER(OFFSET('Water Data'!$G$5,0,10*ROW('Water Data'!G35))),'Data Summary'!CE41="Yes"),100-OFFSET('Water Data'!$G$5,0,10*ROW('Water Data'!G35)),NA())</f>
        <v>#N/A</v>
      </c>
      <c r="Q41" s="133" t="e">
        <f ca="1">+IF(AND(ISNUMBER(OFFSET('Water Data'!$G$7,0,10*ROW('Water Data'!G35))),'Data Summary'!CF41="Yes"),OFFSET('Water Data'!$G$7,0,10*ROW('Water Data'!G35)),NA())</f>
        <v>#N/A</v>
      </c>
      <c r="R41" s="133" t="e">
        <f ca="1">+IF(AND(ISNUMBER(OFFSET('Water Data'!$G$10,0,10*ROW('Water Data'!G35))),'Data Summary'!CG41="Yes"),OFFSET('Water Data'!$G$10,0,10*ROW('Water Data'!G35)),NA())</f>
        <v>#N/A</v>
      </c>
      <c r="S41" s="133" t="e">
        <f ca="1">+IF(AND(ISNUMBER(OFFSET('Water Data'!$H$5,0,10*ROW('Water Data'!H35))),'Data Summary'!CH41="Yes"),100-OFFSET('Water Data'!$H$5,0,10*ROW('Water Data'!H35)),NA())</f>
        <v>#N/A</v>
      </c>
      <c r="T41" s="133" t="e">
        <f ca="1">+IF(AND(ISNUMBER(OFFSET('Water Data'!$H$7,0,10*ROW('Water Data'!H35))),'Data Summary'!CI41="Yes"),OFFSET('Water Data'!$H$7,0,10*ROW('Water Data'!H35)),NA())</f>
        <v>#N/A</v>
      </c>
      <c r="U41" s="133" t="e">
        <f ca="1">+IF(AND(ISNUMBER(OFFSET('Water Data'!$H$10,0,10*ROW('Water Data'!H35))),'Data Summary'!CJ41="Yes"),OFFSET('Water Data'!$H$10,0,10*ROW('Water Data'!H35)),NA())</f>
        <v>#N/A</v>
      </c>
      <c r="V41" s="134" t="e">
        <f ca="1">+IF(AND(ISNUMBER(OFFSET('Sanitation Data'!$C$5,0,10*ROW('Sanitation Data'!C35))),'Data Summary'!CK41="Yes"),100-OFFSET('Sanitation Data'!$C$5,0,10*ROW('Sanitation Data'!C35)),NA())</f>
        <v>#N/A</v>
      </c>
      <c r="W41" s="134" t="e">
        <f ca="1">+IF(AND(ISNUMBER(OFFSET('Sanitation Data'!$C$7,0,10*ROW('Sanitation Data'!C35))),'Data Summary'!CL41="Yes"),OFFSET('Sanitation Data'!$C$7,0,10*ROW('Sanitation Data'!C35)),NA())</f>
        <v>#N/A</v>
      </c>
      <c r="X41" s="134" t="e">
        <f ca="1">+IF(AND(ISNUMBER(OFFSET('Sanitation Data'!$C$11,0,10*ROW('Sanitation Data'!C35))),'Data Summary'!CM41="Yes"),OFFSET('Sanitation Data'!$C$11,0,10*ROW('Sanitation Data'!C35)),NA())</f>
        <v>#N/A</v>
      </c>
      <c r="Y41" s="134" t="e">
        <f ca="1">+IF(AND(ISNUMBER(OFFSET('Sanitation Data'!$C$12,0,10*ROW('Sanitation Data'!C35))),'Data Summary'!CN41="Yes"),OFFSET('Sanitation Data'!$C$12,0,10*ROW('Sanitation Data'!C35)),NA())</f>
        <v>#N/A</v>
      </c>
      <c r="Z41" s="134" t="e">
        <f ca="1">+IF(AND(ISNUMBER(OFFSET('Sanitation Data'!$C$13,0,10*ROW('Sanitation Data'!C35))),'Data Summary'!CO41="Yes"),OFFSET('Sanitation Data'!$C$13,0,10*ROW('Sanitation Data'!C35)),NA())</f>
        <v>#N/A</v>
      </c>
      <c r="AA41" s="134" t="e">
        <f ca="1">+IF(AND(ISNUMBER(OFFSET('Sanitation Data'!$D$5,0,10*ROW('Sanitation Data'!D35))),'Data Summary'!CP41="Yes"),100-OFFSET('Sanitation Data'!$D$5,0,10*ROW('Sanitation Data'!D35)),NA())</f>
        <v>#N/A</v>
      </c>
      <c r="AB41" s="134" t="e">
        <f ca="1">+IF(AND(ISNUMBER(OFFSET('Sanitation Data'!$D$7,0,10*ROW('Sanitation Data'!D35))),'Data Summary'!CQ41="Yes"),OFFSET('Sanitation Data'!$D$7,0,10*ROW('Sanitation Data'!D35)),NA())</f>
        <v>#N/A</v>
      </c>
      <c r="AC41" s="134" t="e">
        <f ca="1">+IF(AND(ISNUMBER(OFFSET('Sanitation Data'!$D$11,0,10*ROW('Sanitation Data'!D35))),'Data Summary'!CR41="Yes"),OFFSET('Sanitation Data'!$D$11,0,10*ROW('Sanitation Data'!D35)),NA())</f>
        <v>#N/A</v>
      </c>
      <c r="AD41" s="134" t="e">
        <f ca="1">+IF(AND(ISNUMBER(OFFSET('Sanitation Data'!$D$12,0,10*ROW('Sanitation Data'!D35))),'Data Summary'!CS41="Yes"),OFFSET('Sanitation Data'!$D$12,0,10*ROW('Sanitation Data'!D35)),NA())</f>
        <v>#N/A</v>
      </c>
      <c r="AE41" s="134" t="e">
        <f ca="1">+IF(AND(ISNUMBER(OFFSET('Sanitation Data'!$D$13,0,10*ROW('Sanitation Data'!D35))),'Data Summary'!CT41="Yes"),OFFSET('Sanitation Data'!$D$13,0,10*ROW('Sanitation Data'!D35)),NA())</f>
        <v>#N/A</v>
      </c>
      <c r="AF41" s="134" t="e">
        <f ca="1">+IF(AND(ISNUMBER(OFFSET('Sanitation Data'!$E$5,0,10*ROW('Sanitation Data'!E35))),'Data Summary'!CU41="Yes"),100-OFFSET('Sanitation Data'!$E$5,0,10*ROW('Sanitation Data'!E35)),NA())</f>
        <v>#N/A</v>
      </c>
      <c r="AG41" s="134" t="e">
        <f ca="1">+IF(AND(ISNUMBER(OFFSET('Sanitation Data'!$E$7,0,10*ROW('Sanitation Data'!E35))),'Data Summary'!CV41="Yes"),OFFSET('Sanitation Data'!$E$7,0,10*ROW('Sanitation Data'!E35)),NA())</f>
        <v>#N/A</v>
      </c>
      <c r="AH41" s="134" t="e">
        <f ca="1">+IF(AND(ISNUMBER(OFFSET('Sanitation Data'!$E$11,0,10*ROW('Sanitation Data'!E35))),'Data Summary'!CW41="Yes"),OFFSET('Sanitation Data'!$E$11,0,10*ROW('Sanitation Data'!E35)),NA())</f>
        <v>#N/A</v>
      </c>
      <c r="AI41" s="134" t="e">
        <f ca="1">+IF(AND(ISNUMBER(OFFSET('Sanitation Data'!$E$12,0,10*ROW('Sanitation Data'!E35))),'Data Summary'!CX41="Yes"),OFFSET('Sanitation Data'!$E$12,0,10*ROW('Sanitation Data'!E35)),NA())</f>
        <v>#N/A</v>
      </c>
      <c r="AJ41" s="134" t="e">
        <f ca="1">+IF(AND(ISNUMBER(OFFSET('Sanitation Data'!$E$13,0,10*ROW('Sanitation Data'!E35))),'Data Summary'!CY41="Yes"),OFFSET('Sanitation Data'!$E$13,0,10*ROW('Sanitation Data'!E35)),NA())</f>
        <v>#N/A</v>
      </c>
      <c r="AK41" s="134" t="e">
        <f ca="1">+IF(AND(ISNUMBER(OFFSET('Sanitation Data'!$F$5,0,10*ROW('Sanitation Data'!F35))),'Data Summary'!CZ41="Yes"),100-OFFSET('Sanitation Data'!$F$5,0,10*ROW('Sanitation Data'!F35)),NA())</f>
        <v>#N/A</v>
      </c>
      <c r="AL41" s="134" t="e">
        <f ca="1">+IF(AND(ISNUMBER(OFFSET('Sanitation Data'!$F$7,0,10*ROW('Sanitation Data'!F35))),'Data Summary'!DA41="Yes"),OFFSET('Sanitation Data'!$F$7,0,10*ROW('Sanitation Data'!F35)),NA())</f>
        <v>#N/A</v>
      </c>
      <c r="AM41" s="134" t="e">
        <f ca="1">+IF(AND(ISNUMBER(OFFSET('Sanitation Data'!$F$11,0,10*ROW('Sanitation Data'!F35))),'Data Summary'!DB41="Yes"),OFFSET('Sanitation Data'!$F$11,0,10*ROW('Sanitation Data'!F35)),NA())</f>
        <v>#N/A</v>
      </c>
      <c r="AN41" s="134" t="e">
        <f ca="1">+IF(AND(ISNUMBER(OFFSET('Sanitation Data'!$F$12,0,10*ROW('Sanitation Data'!F35))),'Data Summary'!DC41="Yes"),OFFSET('Sanitation Data'!$F$12,0,10*ROW('Sanitation Data'!F35)),NA())</f>
        <v>#N/A</v>
      </c>
      <c r="AO41" s="134" t="e">
        <f ca="1">+IF(AND(ISNUMBER(OFFSET('Sanitation Data'!$F$13,0,10*ROW('Sanitation Data'!F35))),'Data Summary'!DD41="Yes"),OFFSET('Sanitation Data'!$F$13,0,10*ROW('Sanitation Data'!F35)),NA())</f>
        <v>#N/A</v>
      </c>
      <c r="AP41" s="134" t="e">
        <f ca="1">+IF(AND(ISNUMBER(OFFSET('Sanitation Data'!$G$5,0,10*ROW('Sanitation Data'!G35))),'Data Summary'!DE41="Yes"),100-OFFSET('Sanitation Data'!$G$5,0,10*ROW('Sanitation Data'!G35)),NA())</f>
        <v>#N/A</v>
      </c>
      <c r="AQ41" s="134" t="e">
        <f ca="1">+IF(AND(ISNUMBER(OFFSET('Sanitation Data'!$G$7,0,10*ROW('Sanitation Data'!G35))),'Data Summary'!DF41="Yes"),OFFSET('Sanitation Data'!$G$7,0,10*ROW('Sanitation Data'!G35)),NA())</f>
        <v>#N/A</v>
      </c>
      <c r="AR41" s="134" t="e">
        <f ca="1">+IF(AND(ISNUMBER(OFFSET('Sanitation Data'!$G$11,0,10*ROW('Sanitation Data'!G35))),'Data Summary'!DG41="Yes"),OFFSET('Sanitation Data'!$G$11,0,10*ROW('Sanitation Data'!G35)),NA())</f>
        <v>#N/A</v>
      </c>
      <c r="AS41" s="134" t="e">
        <f ca="1">+IF(AND(ISNUMBER(OFFSET('Sanitation Data'!$G$12,0,10*ROW('Sanitation Data'!G35))),'Data Summary'!DH41="Yes"),OFFSET('Sanitation Data'!$G$12,0,10*ROW('Sanitation Data'!G35)),NA())</f>
        <v>#N/A</v>
      </c>
      <c r="AT41" s="134" t="e">
        <f ca="1">+IF(AND(ISNUMBER(OFFSET('Sanitation Data'!$G$13,0,10*ROW('Sanitation Data'!G35))),'Data Summary'!DI41="Yes"),OFFSET('Sanitation Data'!$G$13,0,10*ROW('Sanitation Data'!G35)),NA())</f>
        <v>#N/A</v>
      </c>
      <c r="AU41" s="134" t="e">
        <f ca="1">+IF(AND(ISNUMBER(OFFSET('Sanitation Data'!$H$5,0,10*ROW('Sanitation Data'!H35))),'Data Summary'!DJ41="Yes"),100-OFFSET('Sanitation Data'!$H$5,0,10*ROW('Sanitation Data'!H35)),NA())</f>
        <v>#N/A</v>
      </c>
      <c r="AV41" s="134" t="e">
        <f ca="1">+IF(AND(ISNUMBER(OFFSET('Sanitation Data'!$H$7,0,10*ROW('Sanitation Data'!H35))),'Data Summary'!DK41="Yes"),OFFSET('Sanitation Data'!$H$7,0,10*ROW('Sanitation Data'!H35)),NA())</f>
        <v>#N/A</v>
      </c>
      <c r="AW41" s="134" t="e">
        <f ca="1">+IF(AND(ISNUMBER(OFFSET('Sanitation Data'!$H$11,0,10*ROW('Sanitation Data'!H35))),'Data Summary'!DL41="Yes"),OFFSET('Sanitation Data'!$H$11,0,10*ROW('Sanitation Data'!H35)),NA())</f>
        <v>#N/A</v>
      </c>
      <c r="AX41" s="134" t="e">
        <f ca="1">+IF(AND(ISNUMBER(OFFSET('Sanitation Data'!$H$12,0,10*ROW('Sanitation Data'!H35))),'Data Summary'!DM41="Yes"),OFFSET('Sanitation Data'!$H$12,0,10*ROW('Sanitation Data'!H35)),NA())</f>
        <v>#N/A</v>
      </c>
      <c r="AY41" s="134" t="e">
        <f ca="1">+IF(AND(ISNUMBER(OFFSET('Sanitation Data'!$H$13,0,10*ROW('Sanitation Data'!H35))),'Data Summary'!DN41="Yes"),OFFSET('Sanitation Data'!$H$13,0,10*ROW('Sanitation Data'!H35)),NA())</f>
        <v>#N/A</v>
      </c>
      <c r="AZ41" s="135" t="e">
        <f ca="1">+IF(AND(ISNUMBER(OFFSET('Hygiene Data'!$C$6,0,10*ROW('Hygiene Data'!C35))),'Data Summary'!DO41="Yes"),OFFSET('Hygiene Data'!$C$6,0,10*ROW('Hygiene Data'!C35)),NA())</f>
        <v>#N/A</v>
      </c>
      <c r="BA41" s="135" t="e">
        <f ca="1">+IF(AND(ISNUMBER(OFFSET('Hygiene Data'!$C$8,0,10*ROW('Hygiene Data'!C35))),'Data Summary'!DP41="Yes"),OFFSET('Hygiene Data'!$C$8,0,10*ROW('Hygiene Data'!C35)),NA())</f>
        <v>#N/A</v>
      </c>
      <c r="BB41" s="135" t="e">
        <f ca="1">+IF(AND(ISNUMBER(OFFSET('Hygiene Data'!$C$10,0,10*ROW('Hygiene Data'!C35))),'Data Summary'!DQ41="Yes"),OFFSET('Hygiene Data'!$C$10,0,10*ROW('Hygiene Data'!C35)),NA())</f>
        <v>#N/A</v>
      </c>
      <c r="BC41" s="135" t="e">
        <f ca="1">+IF(AND(ISNUMBER(OFFSET('Hygiene Data'!$D$6,0,10*ROW('Hygiene Data'!D35))),'Data Summary'!DR41="Yes"),OFFSET('Hygiene Data'!$D$6,0,10*ROW('Hygiene Data'!D35)),NA())</f>
        <v>#N/A</v>
      </c>
      <c r="BD41" s="135" t="e">
        <f ca="1">+IF(AND(ISNUMBER(OFFSET('Hygiene Data'!$D$8,0,10*ROW('Hygiene Data'!D35))),'Data Summary'!DS41="Yes"),OFFSET('Hygiene Data'!$D$8,0,10*ROW('Hygiene Data'!D35)),NA())</f>
        <v>#N/A</v>
      </c>
      <c r="BE41" s="135" t="e">
        <f ca="1">+IF(AND(ISNUMBER(OFFSET('Hygiene Data'!$D$10,0,10*ROW('Hygiene Data'!D35))),'Data Summary'!DT41="Yes"),OFFSET('Hygiene Data'!$D$10,0,10*ROW('Hygiene Data'!D35)),NA())</f>
        <v>#N/A</v>
      </c>
      <c r="BF41" s="135" t="e">
        <f ca="1">+IF(AND(ISNUMBER(OFFSET('Hygiene Data'!$E$6,0,10*ROW('Hygiene Data'!E35))),'Data Summary'!DU41="Yes"),OFFSET('Hygiene Data'!$E$6,0,10*ROW('Hygiene Data'!E35)),NA())</f>
        <v>#N/A</v>
      </c>
      <c r="BG41" s="135" t="e">
        <f ca="1">+IF(AND(ISNUMBER(OFFSET('Hygiene Data'!$E$8,0,10*ROW('Hygiene Data'!E35))),'Data Summary'!DV41="Yes"),OFFSET('Hygiene Data'!$E$8,0,10*ROW('Hygiene Data'!E35)),NA())</f>
        <v>#N/A</v>
      </c>
      <c r="BH41" s="135" t="e">
        <f ca="1">+IF(AND(ISNUMBER(OFFSET('Hygiene Data'!$E$10,0,10*ROW('Hygiene Data'!E35))),'Data Summary'!DW41="Yes"),OFFSET('Hygiene Data'!$E$10,0,10*ROW('Hygiene Data'!E35)),NA())</f>
        <v>#N/A</v>
      </c>
      <c r="BI41" s="135" t="e">
        <f ca="1">+IF(AND(ISNUMBER(OFFSET('Hygiene Data'!$F$6,0,10*ROW('Hygiene Data'!F35))),'Data Summary'!DX41="Yes"),OFFSET('Hygiene Data'!$F$6,0,10*ROW('Hygiene Data'!F35)),NA())</f>
        <v>#N/A</v>
      </c>
      <c r="BJ41" s="135" t="e">
        <f ca="1">+IF(AND(ISNUMBER(OFFSET('Hygiene Data'!$F$8,0,10*ROW('Hygiene Data'!F35))),'Data Summary'!DY41="Yes"),OFFSET('Hygiene Data'!$F$8,0,10*ROW('Hygiene Data'!F35)),NA())</f>
        <v>#N/A</v>
      </c>
      <c r="BK41" s="135" t="e">
        <f ca="1">+IF(AND(ISNUMBER(OFFSET('Hygiene Data'!$F$10,0,10*ROW('Hygiene Data'!F35))),'Data Summary'!DZ41="Yes"),OFFSET('Hygiene Data'!$F$10,0,10*ROW('Hygiene Data'!F35)),NA())</f>
        <v>#N/A</v>
      </c>
      <c r="BL41" s="135" t="e">
        <f ca="1">+IF(AND(ISNUMBER(OFFSET('Hygiene Data'!$G$6,0,10*ROW('Hygiene Data'!G35))),'Data Summary'!EA41="Yes"),OFFSET('Hygiene Data'!$G$6,0,10*ROW('Hygiene Data'!G35)),NA())</f>
        <v>#N/A</v>
      </c>
      <c r="BM41" s="135" t="e">
        <f ca="1">+IF(AND(ISNUMBER(OFFSET('Hygiene Data'!$G$8,0,10*ROW('Hygiene Data'!G35))),'Data Summary'!EB41="Yes"),OFFSET('Hygiene Data'!$G$8,0,10*ROW('Hygiene Data'!G35)),NA())</f>
        <v>#N/A</v>
      </c>
      <c r="BN41" s="135" t="e">
        <f ca="1">+IF(AND(ISNUMBER(OFFSET('Hygiene Data'!$G$10,0,10*ROW('Hygiene Data'!G35))),'Data Summary'!EC41="Yes"),OFFSET('Hygiene Data'!$G$10,0,10*ROW('Hygiene Data'!G35)),NA())</f>
        <v>#N/A</v>
      </c>
      <c r="BO41" s="135" t="e">
        <f ca="1">+IF(AND(ISNUMBER(OFFSET('Hygiene Data'!$H$6,0,10*ROW('Hygiene Data'!H35))),'Data Summary'!ED41="Yes"),OFFSET('Hygiene Data'!$H$6,0,10*ROW('Hygiene Data'!H35)),NA())</f>
        <v>#N/A</v>
      </c>
      <c r="BP41" s="135" t="e">
        <f ca="1">+IF(AND(ISNUMBER(OFFSET('Hygiene Data'!$H$8,0,10*ROW('Hygiene Data'!H35))),'Data Summary'!EE41="Yes"),OFFSET('Hygiene Data'!$H$8,0,10*ROW('Hygiene Data'!H35)),NA())</f>
        <v>#N/A</v>
      </c>
      <c r="BQ41" s="135" t="e">
        <f ca="1">+IF(AND(ISNUMBER(OFFSET('Hygiene Data'!$H$10,0,10*ROW('Hygiene Data'!H35))),'Data Summary'!EF41="Yes"),OFFSET('Hygiene Data'!$H$10,0,10*ROW('Hygiene Data'!H35)),NA())</f>
        <v>#N/A</v>
      </c>
    </row>
    <row r="42" spans="1:69" x14ac:dyDescent="0.2">
      <c r="A42" s="50" t="e">
        <f ca="1">+IF(OFFSET('Water Data'!$B$1,0,10*ROW('Water Data'!B36))="",NA(),OFFSET('Water Data'!$B$1,0,10*ROW('Water Data'!B36)))</f>
        <v>#N/A</v>
      </c>
      <c r="B42" s="50" t="e">
        <f ca="1">+IF(OFFSET('Water Data'!$A$3,0,10*ROW('Water Data'!A39))="",NA(),OFFSET('Water Data'!$A$3,0,10*ROW('Water Data'!A39)))</f>
        <v>#N/A</v>
      </c>
      <c r="C42" s="50" t="e">
        <f ca="1">+IF(OFFSET('Water Data'!$C$3,0,10*ROW('Water Data'!C39))="",NA(),OFFSET('Water Data'!$C$3,0,10*ROW('Water Data'!C39)))</f>
        <v>#N/A</v>
      </c>
      <c r="D42" s="133" t="e">
        <f ca="1">+IF(AND(ISNUMBER(OFFSET('Water Data'!$C$5,0,10*ROW('Water Data'!C36))),'Data Summary'!BS42="Yes"),100-OFFSET('Water Data'!$C$5,0,10*ROW('Water Data'!C36)),NA())</f>
        <v>#N/A</v>
      </c>
      <c r="E42" s="133" t="e">
        <f ca="1">+IF(AND(ISNUMBER(OFFSET('Water Data'!$C$7,0,10*ROW('Water Data'!C36))),'Data Summary'!BT42="Yes"),OFFSET('Water Data'!$C$7,0,10*ROW('Water Data'!C36)),NA())</f>
        <v>#N/A</v>
      </c>
      <c r="F42" s="133" t="e">
        <f ca="1">+IF(AND(ISNUMBER(OFFSET('Water Data'!$C$10,0,10*ROW('Water Data'!C36))),'Data Summary'!BU42="Yes"),OFFSET('Water Data'!$C$10,0,10*ROW('Water Data'!C36)),NA())</f>
        <v>#N/A</v>
      </c>
      <c r="G42" s="133" t="e">
        <f ca="1">+IF(AND(ISNUMBER(OFFSET('Water Data'!$D$5,0,10*ROW('Water Data'!D36))),'Data Summary'!BV42="Yes"),100-OFFSET('Water Data'!$D$5,0,10*ROW('Water Data'!D36)),NA())</f>
        <v>#N/A</v>
      </c>
      <c r="H42" s="133" t="e">
        <f ca="1">+IF(AND(ISNUMBER(OFFSET('Water Data'!$D$7,0,10*ROW('Water Data'!D36))),'Data Summary'!BW42="Yes"),OFFSET('Water Data'!$D$7,0,10*ROW('Water Data'!D36)),NA())</f>
        <v>#N/A</v>
      </c>
      <c r="I42" s="133" t="e">
        <f ca="1">+IF(AND(ISNUMBER(OFFSET('Water Data'!$D$10,0,10*ROW('Water Data'!D36))),'Data Summary'!BX42="Yes"),OFFSET('Water Data'!$D$10,0,10*ROW('Water Data'!D36)),NA())</f>
        <v>#N/A</v>
      </c>
      <c r="J42" s="133" t="e">
        <f ca="1">+IF(AND(ISNUMBER(OFFSET('Water Data'!$E$5,0,10*ROW('Water Data'!E36))),'Data Summary'!BY42="Yes"),100-OFFSET('Water Data'!$E$5,0,10*ROW('Water Data'!E36)),NA())</f>
        <v>#N/A</v>
      </c>
      <c r="K42" s="133" t="e">
        <f ca="1">+IF(AND(ISNUMBER(OFFSET('Water Data'!$E$7,0,10*ROW('Water Data'!E36))),'Data Summary'!BZ42="Yes"),OFFSET('Water Data'!$E$7,0,10*ROW('Water Data'!E36)),NA())</f>
        <v>#N/A</v>
      </c>
      <c r="L42" s="133" t="e">
        <f ca="1">+IF(AND(ISNUMBER(OFFSET('Water Data'!$E$10,0,10*ROW('Water Data'!E36))),'Data Summary'!CA42="Yes"),OFFSET('Water Data'!$E$10,0,10*ROW('Water Data'!E36)),NA())</f>
        <v>#N/A</v>
      </c>
      <c r="M42" s="133" t="e">
        <f ca="1">+IF(AND(ISNUMBER(OFFSET('Water Data'!$F$5,0,10*ROW('Water Data'!F36))),'Data Summary'!CB42="Yes"),100-OFFSET('Water Data'!$F$5,0,10*ROW('Water Data'!F36)),NA())</f>
        <v>#N/A</v>
      </c>
      <c r="N42" s="133" t="e">
        <f ca="1">+IF(AND(ISNUMBER(OFFSET('Water Data'!$F$7,0,10*ROW('Water Data'!F36))),'Data Summary'!CC42="Yes"),OFFSET('Water Data'!$F$7,0,10*ROW('Water Data'!F36)),NA())</f>
        <v>#N/A</v>
      </c>
      <c r="O42" s="133" t="e">
        <f ca="1">+IF(AND(ISNUMBER(OFFSET('Water Data'!$F$10,0,10*ROW('Water Data'!F36))),'Data Summary'!CD42="Yes"),OFFSET('Water Data'!$F$10,0,10*ROW('Water Data'!F36)),NA())</f>
        <v>#N/A</v>
      </c>
      <c r="P42" s="133" t="e">
        <f ca="1">+IF(AND(ISNUMBER(OFFSET('Water Data'!$G$5,0,10*ROW('Water Data'!G36))),'Data Summary'!CE42="Yes"),100-OFFSET('Water Data'!$G$5,0,10*ROW('Water Data'!G36)),NA())</f>
        <v>#N/A</v>
      </c>
      <c r="Q42" s="133" t="e">
        <f ca="1">+IF(AND(ISNUMBER(OFFSET('Water Data'!$G$7,0,10*ROW('Water Data'!G36))),'Data Summary'!CF42="Yes"),OFFSET('Water Data'!$G$7,0,10*ROW('Water Data'!G36)),NA())</f>
        <v>#N/A</v>
      </c>
      <c r="R42" s="133" t="e">
        <f ca="1">+IF(AND(ISNUMBER(OFFSET('Water Data'!$G$10,0,10*ROW('Water Data'!G36))),'Data Summary'!CG42="Yes"),OFFSET('Water Data'!$G$10,0,10*ROW('Water Data'!G36)),NA())</f>
        <v>#N/A</v>
      </c>
      <c r="S42" s="133" t="e">
        <f ca="1">+IF(AND(ISNUMBER(OFFSET('Water Data'!$H$5,0,10*ROW('Water Data'!H36))),'Data Summary'!CH42="Yes"),100-OFFSET('Water Data'!$H$5,0,10*ROW('Water Data'!H36)),NA())</f>
        <v>#N/A</v>
      </c>
      <c r="T42" s="133" t="e">
        <f ca="1">+IF(AND(ISNUMBER(OFFSET('Water Data'!$H$7,0,10*ROW('Water Data'!H36))),'Data Summary'!CI42="Yes"),OFFSET('Water Data'!$H$7,0,10*ROW('Water Data'!H36)),NA())</f>
        <v>#N/A</v>
      </c>
      <c r="U42" s="133" t="e">
        <f ca="1">+IF(AND(ISNUMBER(OFFSET('Water Data'!$H$10,0,10*ROW('Water Data'!H36))),'Data Summary'!CJ42="Yes"),OFFSET('Water Data'!$H$10,0,10*ROW('Water Data'!H36)),NA())</f>
        <v>#N/A</v>
      </c>
      <c r="V42" s="134" t="e">
        <f ca="1">+IF(AND(ISNUMBER(OFFSET('Sanitation Data'!$C$5,0,10*ROW('Sanitation Data'!C36))),'Data Summary'!CK42="Yes"),100-OFFSET('Sanitation Data'!$C$5,0,10*ROW('Sanitation Data'!C36)),NA())</f>
        <v>#N/A</v>
      </c>
      <c r="W42" s="134" t="e">
        <f ca="1">+IF(AND(ISNUMBER(OFFSET('Sanitation Data'!$C$7,0,10*ROW('Sanitation Data'!C36))),'Data Summary'!CL42="Yes"),OFFSET('Sanitation Data'!$C$7,0,10*ROW('Sanitation Data'!C36)),NA())</f>
        <v>#N/A</v>
      </c>
      <c r="X42" s="134" t="e">
        <f ca="1">+IF(AND(ISNUMBER(OFFSET('Sanitation Data'!$C$11,0,10*ROW('Sanitation Data'!C36))),'Data Summary'!CM42="Yes"),OFFSET('Sanitation Data'!$C$11,0,10*ROW('Sanitation Data'!C36)),NA())</f>
        <v>#N/A</v>
      </c>
      <c r="Y42" s="134" t="e">
        <f ca="1">+IF(AND(ISNUMBER(OFFSET('Sanitation Data'!$C$12,0,10*ROW('Sanitation Data'!C36))),'Data Summary'!CN42="Yes"),OFFSET('Sanitation Data'!$C$12,0,10*ROW('Sanitation Data'!C36)),NA())</f>
        <v>#N/A</v>
      </c>
      <c r="Z42" s="134" t="e">
        <f ca="1">+IF(AND(ISNUMBER(OFFSET('Sanitation Data'!$C$13,0,10*ROW('Sanitation Data'!C36))),'Data Summary'!CO42="Yes"),OFFSET('Sanitation Data'!$C$13,0,10*ROW('Sanitation Data'!C36)),NA())</f>
        <v>#N/A</v>
      </c>
      <c r="AA42" s="134" t="e">
        <f ca="1">+IF(AND(ISNUMBER(OFFSET('Sanitation Data'!$D$5,0,10*ROW('Sanitation Data'!D36))),'Data Summary'!CP42="Yes"),100-OFFSET('Sanitation Data'!$D$5,0,10*ROW('Sanitation Data'!D36)),NA())</f>
        <v>#N/A</v>
      </c>
      <c r="AB42" s="134" t="e">
        <f ca="1">+IF(AND(ISNUMBER(OFFSET('Sanitation Data'!$D$7,0,10*ROW('Sanitation Data'!D36))),'Data Summary'!CQ42="Yes"),OFFSET('Sanitation Data'!$D$7,0,10*ROW('Sanitation Data'!D36)),NA())</f>
        <v>#N/A</v>
      </c>
      <c r="AC42" s="134" t="e">
        <f ca="1">+IF(AND(ISNUMBER(OFFSET('Sanitation Data'!$D$11,0,10*ROW('Sanitation Data'!D36))),'Data Summary'!CR42="Yes"),OFFSET('Sanitation Data'!$D$11,0,10*ROW('Sanitation Data'!D36)),NA())</f>
        <v>#N/A</v>
      </c>
      <c r="AD42" s="134" t="e">
        <f ca="1">+IF(AND(ISNUMBER(OFFSET('Sanitation Data'!$D$12,0,10*ROW('Sanitation Data'!D36))),'Data Summary'!CS42="Yes"),OFFSET('Sanitation Data'!$D$12,0,10*ROW('Sanitation Data'!D36)),NA())</f>
        <v>#N/A</v>
      </c>
      <c r="AE42" s="134" t="e">
        <f ca="1">+IF(AND(ISNUMBER(OFFSET('Sanitation Data'!$D$13,0,10*ROW('Sanitation Data'!D36))),'Data Summary'!CT42="Yes"),OFFSET('Sanitation Data'!$D$13,0,10*ROW('Sanitation Data'!D36)),NA())</f>
        <v>#N/A</v>
      </c>
      <c r="AF42" s="134" t="e">
        <f ca="1">+IF(AND(ISNUMBER(OFFSET('Sanitation Data'!$E$5,0,10*ROW('Sanitation Data'!E36))),'Data Summary'!CU42="Yes"),100-OFFSET('Sanitation Data'!$E$5,0,10*ROW('Sanitation Data'!E36)),NA())</f>
        <v>#N/A</v>
      </c>
      <c r="AG42" s="134" t="e">
        <f ca="1">+IF(AND(ISNUMBER(OFFSET('Sanitation Data'!$E$7,0,10*ROW('Sanitation Data'!E36))),'Data Summary'!CV42="Yes"),OFFSET('Sanitation Data'!$E$7,0,10*ROW('Sanitation Data'!E36)),NA())</f>
        <v>#N/A</v>
      </c>
      <c r="AH42" s="134" t="e">
        <f ca="1">+IF(AND(ISNUMBER(OFFSET('Sanitation Data'!$E$11,0,10*ROW('Sanitation Data'!E36))),'Data Summary'!CW42="Yes"),OFFSET('Sanitation Data'!$E$11,0,10*ROW('Sanitation Data'!E36)),NA())</f>
        <v>#N/A</v>
      </c>
      <c r="AI42" s="134" t="e">
        <f ca="1">+IF(AND(ISNUMBER(OFFSET('Sanitation Data'!$E$12,0,10*ROW('Sanitation Data'!E36))),'Data Summary'!CX42="Yes"),OFFSET('Sanitation Data'!$E$12,0,10*ROW('Sanitation Data'!E36)),NA())</f>
        <v>#N/A</v>
      </c>
      <c r="AJ42" s="134" t="e">
        <f ca="1">+IF(AND(ISNUMBER(OFFSET('Sanitation Data'!$E$13,0,10*ROW('Sanitation Data'!E36))),'Data Summary'!CY42="Yes"),OFFSET('Sanitation Data'!$E$13,0,10*ROW('Sanitation Data'!E36)),NA())</f>
        <v>#N/A</v>
      </c>
      <c r="AK42" s="134" t="e">
        <f ca="1">+IF(AND(ISNUMBER(OFFSET('Sanitation Data'!$F$5,0,10*ROW('Sanitation Data'!F36))),'Data Summary'!CZ42="Yes"),100-OFFSET('Sanitation Data'!$F$5,0,10*ROW('Sanitation Data'!F36)),NA())</f>
        <v>#N/A</v>
      </c>
      <c r="AL42" s="134" t="e">
        <f ca="1">+IF(AND(ISNUMBER(OFFSET('Sanitation Data'!$F$7,0,10*ROW('Sanitation Data'!F36))),'Data Summary'!DA42="Yes"),OFFSET('Sanitation Data'!$F$7,0,10*ROW('Sanitation Data'!F36)),NA())</f>
        <v>#N/A</v>
      </c>
      <c r="AM42" s="134" t="e">
        <f ca="1">+IF(AND(ISNUMBER(OFFSET('Sanitation Data'!$F$11,0,10*ROW('Sanitation Data'!F36))),'Data Summary'!DB42="Yes"),OFFSET('Sanitation Data'!$F$11,0,10*ROW('Sanitation Data'!F36)),NA())</f>
        <v>#N/A</v>
      </c>
      <c r="AN42" s="134" t="e">
        <f ca="1">+IF(AND(ISNUMBER(OFFSET('Sanitation Data'!$F$12,0,10*ROW('Sanitation Data'!F36))),'Data Summary'!DC42="Yes"),OFFSET('Sanitation Data'!$F$12,0,10*ROW('Sanitation Data'!F36)),NA())</f>
        <v>#N/A</v>
      </c>
      <c r="AO42" s="134" t="e">
        <f ca="1">+IF(AND(ISNUMBER(OFFSET('Sanitation Data'!$F$13,0,10*ROW('Sanitation Data'!F36))),'Data Summary'!DD42="Yes"),OFFSET('Sanitation Data'!$F$13,0,10*ROW('Sanitation Data'!F36)),NA())</f>
        <v>#N/A</v>
      </c>
      <c r="AP42" s="134" t="e">
        <f ca="1">+IF(AND(ISNUMBER(OFFSET('Sanitation Data'!$G$5,0,10*ROW('Sanitation Data'!G36))),'Data Summary'!DE42="Yes"),100-OFFSET('Sanitation Data'!$G$5,0,10*ROW('Sanitation Data'!G36)),NA())</f>
        <v>#N/A</v>
      </c>
      <c r="AQ42" s="134" t="e">
        <f ca="1">+IF(AND(ISNUMBER(OFFSET('Sanitation Data'!$G$7,0,10*ROW('Sanitation Data'!G36))),'Data Summary'!DF42="Yes"),OFFSET('Sanitation Data'!$G$7,0,10*ROW('Sanitation Data'!G36)),NA())</f>
        <v>#N/A</v>
      </c>
      <c r="AR42" s="134" t="e">
        <f ca="1">+IF(AND(ISNUMBER(OFFSET('Sanitation Data'!$G$11,0,10*ROW('Sanitation Data'!G36))),'Data Summary'!DG42="Yes"),OFFSET('Sanitation Data'!$G$11,0,10*ROW('Sanitation Data'!G36)),NA())</f>
        <v>#N/A</v>
      </c>
      <c r="AS42" s="134" t="e">
        <f ca="1">+IF(AND(ISNUMBER(OFFSET('Sanitation Data'!$G$12,0,10*ROW('Sanitation Data'!G36))),'Data Summary'!DH42="Yes"),OFFSET('Sanitation Data'!$G$12,0,10*ROW('Sanitation Data'!G36)),NA())</f>
        <v>#N/A</v>
      </c>
      <c r="AT42" s="134" t="e">
        <f ca="1">+IF(AND(ISNUMBER(OFFSET('Sanitation Data'!$G$13,0,10*ROW('Sanitation Data'!G36))),'Data Summary'!DI42="Yes"),OFFSET('Sanitation Data'!$G$13,0,10*ROW('Sanitation Data'!G36)),NA())</f>
        <v>#N/A</v>
      </c>
      <c r="AU42" s="134" t="e">
        <f ca="1">+IF(AND(ISNUMBER(OFFSET('Sanitation Data'!$H$5,0,10*ROW('Sanitation Data'!H36))),'Data Summary'!DJ42="Yes"),100-OFFSET('Sanitation Data'!$H$5,0,10*ROW('Sanitation Data'!H36)),NA())</f>
        <v>#N/A</v>
      </c>
      <c r="AV42" s="134" t="e">
        <f ca="1">+IF(AND(ISNUMBER(OFFSET('Sanitation Data'!$H$7,0,10*ROW('Sanitation Data'!H36))),'Data Summary'!DK42="Yes"),OFFSET('Sanitation Data'!$H$7,0,10*ROW('Sanitation Data'!H36)),NA())</f>
        <v>#N/A</v>
      </c>
      <c r="AW42" s="134" t="e">
        <f ca="1">+IF(AND(ISNUMBER(OFFSET('Sanitation Data'!$H$11,0,10*ROW('Sanitation Data'!H36))),'Data Summary'!DL42="Yes"),OFFSET('Sanitation Data'!$H$11,0,10*ROW('Sanitation Data'!H36)),NA())</f>
        <v>#N/A</v>
      </c>
      <c r="AX42" s="134" t="e">
        <f ca="1">+IF(AND(ISNUMBER(OFFSET('Sanitation Data'!$H$12,0,10*ROW('Sanitation Data'!H36))),'Data Summary'!DM42="Yes"),OFFSET('Sanitation Data'!$H$12,0,10*ROW('Sanitation Data'!H36)),NA())</f>
        <v>#N/A</v>
      </c>
      <c r="AY42" s="134" t="e">
        <f ca="1">+IF(AND(ISNUMBER(OFFSET('Sanitation Data'!$H$13,0,10*ROW('Sanitation Data'!H36))),'Data Summary'!DN42="Yes"),OFFSET('Sanitation Data'!$H$13,0,10*ROW('Sanitation Data'!H36)),NA())</f>
        <v>#N/A</v>
      </c>
      <c r="AZ42" s="135" t="e">
        <f ca="1">+IF(AND(ISNUMBER(OFFSET('Hygiene Data'!$C$6,0,10*ROW('Hygiene Data'!C36))),'Data Summary'!DO42="Yes"),OFFSET('Hygiene Data'!$C$6,0,10*ROW('Hygiene Data'!C36)),NA())</f>
        <v>#N/A</v>
      </c>
      <c r="BA42" s="135" t="e">
        <f ca="1">+IF(AND(ISNUMBER(OFFSET('Hygiene Data'!$C$8,0,10*ROW('Hygiene Data'!C36))),'Data Summary'!DP42="Yes"),OFFSET('Hygiene Data'!$C$8,0,10*ROW('Hygiene Data'!C36)),NA())</f>
        <v>#N/A</v>
      </c>
      <c r="BB42" s="135" t="e">
        <f ca="1">+IF(AND(ISNUMBER(OFFSET('Hygiene Data'!$C$10,0,10*ROW('Hygiene Data'!C36))),'Data Summary'!DQ42="Yes"),OFFSET('Hygiene Data'!$C$10,0,10*ROW('Hygiene Data'!C36)),NA())</f>
        <v>#N/A</v>
      </c>
      <c r="BC42" s="135" t="e">
        <f ca="1">+IF(AND(ISNUMBER(OFFSET('Hygiene Data'!$D$6,0,10*ROW('Hygiene Data'!D36))),'Data Summary'!DR42="Yes"),OFFSET('Hygiene Data'!$D$6,0,10*ROW('Hygiene Data'!D36)),NA())</f>
        <v>#N/A</v>
      </c>
      <c r="BD42" s="135" t="e">
        <f ca="1">+IF(AND(ISNUMBER(OFFSET('Hygiene Data'!$D$8,0,10*ROW('Hygiene Data'!D36))),'Data Summary'!DS42="Yes"),OFFSET('Hygiene Data'!$D$8,0,10*ROW('Hygiene Data'!D36)),NA())</f>
        <v>#N/A</v>
      </c>
      <c r="BE42" s="135" t="e">
        <f ca="1">+IF(AND(ISNUMBER(OFFSET('Hygiene Data'!$D$10,0,10*ROW('Hygiene Data'!D36))),'Data Summary'!DT42="Yes"),OFFSET('Hygiene Data'!$D$10,0,10*ROW('Hygiene Data'!D36)),NA())</f>
        <v>#N/A</v>
      </c>
      <c r="BF42" s="135" t="e">
        <f ca="1">+IF(AND(ISNUMBER(OFFSET('Hygiene Data'!$E$6,0,10*ROW('Hygiene Data'!E36))),'Data Summary'!DU42="Yes"),OFFSET('Hygiene Data'!$E$6,0,10*ROW('Hygiene Data'!E36)),NA())</f>
        <v>#N/A</v>
      </c>
      <c r="BG42" s="135" t="e">
        <f ca="1">+IF(AND(ISNUMBER(OFFSET('Hygiene Data'!$E$8,0,10*ROW('Hygiene Data'!E36))),'Data Summary'!DV42="Yes"),OFFSET('Hygiene Data'!$E$8,0,10*ROW('Hygiene Data'!E36)),NA())</f>
        <v>#N/A</v>
      </c>
      <c r="BH42" s="135" t="e">
        <f ca="1">+IF(AND(ISNUMBER(OFFSET('Hygiene Data'!$E$10,0,10*ROW('Hygiene Data'!E36))),'Data Summary'!DW42="Yes"),OFFSET('Hygiene Data'!$E$10,0,10*ROW('Hygiene Data'!E36)),NA())</f>
        <v>#N/A</v>
      </c>
      <c r="BI42" s="135" t="e">
        <f ca="1">+IF(AND(ISNUMBER(OFFSET('Hygiene Data'!$F$6,0,10*ROW('Hygiene Data'!F36))),'Data Summary'!DX42="Yes"),OFFSET('Hygiene Data'!$F$6,0,10*ROW('Hygiene Data'!F36)),NA())</f>
        <v>#N/A</v>
      </c>
      <c r="BJ42" s="135" t="e">
        <f ca="1">+IF(AND(ISNUMBER(OFFSET('Hygiene Data'!$F$8,0,10*ROW('Hygiene Data'!F36))),'Data Summary'!DY42="Yes"),OFFSET('Hygiene Data'!$F$8,0,10*ROW('Hygiene Data'!F36)),NA())</f>
        <v>#N/A</v>
      </c>
      <c r="BK42" s="135" t="e">
        <f ca="1">+IF(AND(ISNUMBER(OFFSET('Hygiene Data'!$F$10,0,10*ROW('Hygiene Data'!F36))),'Data Summary'!DZ42="Yes"),OFFSET('Hygiene Data'!$F$10,0,10*ROW('Hygiene Data'!F36)),NA())</f>
        <v>#N/A</v>
      </c>
      <c r="BL42" s="135" t="e">
        <f ca="1">+IF(AND(ISNUMBER(OFFSET('Hygiene Data'!$G$6,0,10*ROW('Hygiene Data'!G36))),'Data Summary'!EA42="Yes"),OFFSET('Hygiene Data'!$G$6,0,10*ROW('Hygiene Data'!G36)),NA())</f>
        <v>#N/A</v>
      </c>
      <c r="BM42" s="135" t="e">
        <f ca="1">+IF(AND(ISNUMBER(OFFSET('Hygiene Data'!$G$8,0,10*ROW('Hygiene Data'!G36))),'Data Summary'!EB42="Yes"),OFFSET('Hygiene Data'!$G$8,0,10*ROW('Hygiene Data'!G36)),NA())</f>
        <v>#N/A</v>
      </c>
      <c r="BN42" s="135" t="e">
        <f ca="1">+IF(AND(ISNUMBER(OFFSET('Hygiene Data'!$G$10,0,10*ROW('Hygiene Data'!G36))),'Data Summary'!EC42="Yes"),OFFSET('Hygiene Data'!$G$10,0,10*ROW('Hygiene Data'!G36)),NA())</f>
        <v>#N/A</v>
      </c>
      <c r="BO42" s="135" t="e">
        <f ca="1">+IF(AND(ISNUMBER(OFFSET('Hygiene Data'!$H$6,0,10*ROW('Hygiene Data'!H36))),'Data Summary'!ED42="Yes"),OFFSET('Hygiene Data'!$H$6,0,10*ROW('Hygiene Data'!H36)),NA())</f>
        <v>#N/A</v>
      </c>
      <c r="BP42" s="135" t="e">
        <f ca="1">+IF(AND(ISNUMBER(OFFSET('Hygiene Data'!$H$8,0,10*ROW('Hygiene Data'!H36))),'Data Summary'!EE42="Yes"),OFFSET('Hygiene Data'!$H$8,0,10*ROW('Hygiene Data'!H36)),NA())</f>
        <v>#N/A</v>
      </c>
      <c r="BQ42" s="135" t="e">
        <f ca="1">+IF(AND(ISNUMBER(OFFSET('Hygiene Data'!$H$10,0,10*ROW('Hygiene Data'!H36))),'Data Summary'!EF42="Yes"),OFFSET('Hygiene Data'!$H$10,0,10*ROW('Hygiene Data'!H36)),NA())</f>
        <v>#N/A</v>
      </c>
    </row>
    <row r="43" spans="1:69" x14ac:dyDescent="0.2">
      <c r="A43" s="50" t="e">
        <f ca="1">+IF(OFFSET('Water Data'!$B$1,0,10*ROW('Water Data'!B37))="",NA(),OFFSET('Water Data'!$B$1,0,10*ROW('Water Data'!B37)))</f>
        <v>#N/A</v>
      </c>
      <c r="B43" s="50" t="e">
        <f ca="1">+IF(OFFSET('Water Data'!$A$3,0,10*ROW('Water Data'!A40))="",NA(),OFFSET('Water Data'!$A$3,0,10*ROW('Water Data'!A40)))</f>
        <v>#N/A</v>
      </c>
      <c r="C43" s="50" t="e">
        <f ca="1">+IF(OFFSET('Water Data'!$C$3,0,10*ROW('Water Data'!C40))="",NA(),OFFSET('Water Data'!$C$3,0,10*ROW('Water Data'!C40)))</f>
        <v>#N/A</v>
      </c>
      <c r="D43" s="133" t="e">
        <f ca="1">+IF(AND(ISNUMBER(OFFSET('Water Data'!$C$5,0,10*ROW('Water Data'!C37))),'Data Summary'!BS43="Yes"),100-OFFSET('Water Data'!$C$5,0,10*ROW('Water Data'!C37)),NA())</f>
        <v>#N/A</v>
      </c>
      <c r="E43" s="133" t="e">
        <f ca="1">+IF(AND(ISNUMBER(OFFSET('Water Data'!$C$7,0,10*ROW('Water Data'!C37))),'Data Summary'!BT43="Yes"),OFFSET('Water Data'!$C$7,0,10*ROW('Water Data'!C37)),NA())</f>
        <v>#N/A</v>
      </c>
      <c r="F43" s="133" t="e">
        <f ca="1">+IF(AND(ISNUMBER(OFFSET('Water Data'!$C$10,0,10*ROW('Water Data'!C37))),'Data Summary'!BU43="Yes"),OFFSET('Water Data'!$C$10,0,10*ROW('Water Data'!C37)),NA())</f>
        <v>#N/A</v>
      </c>
      <c r="G43" s="133" t="e">
        <f ca="1">+IF(AND(ISNUMBER(OFFSET('Water Data'!$D$5,0,10*ROW('Water Data'!D37))),'Data Summary'!BV43="Yes"),100-OFFSET('Water Data'!$D$5,0,10*ROW('Water Data'!D37)),NA())</f>
        <v>#N/A</v>
      </c>
      <c r="H43" s="133" t="e">
        <f ca="1">+IF(AND(ISNUMBER(OFFSET('Water Data'!$D$7,0,10*ROW('Water Data'!D37))),'Data Summary'!BW43="Yes"),OFFSET('Water Data'!$D$7,0,10*ROW('Water Data'!D37)),NA())</f>
        <v>#N/A</v>
      </c>
      <c r="I43" s="133" t="e">
        <f ca="1">+IF(AND(ISNUMBER(OFFSET('Water Data'!$D$10,0,10*ROW('Water Data'!D37))),'Data Summary'!BX43="Yes"),OFFSET('Water Data'!$D$10,0,10*ROW('Water Data'!D37)),NA())</f>
        <v>#N/A</v>
      </c>
      <c r="J43" s="133" t="e">
        <f ca="1">+IF(AND(ISNUMBER(OFFSET('Water Data'!$E$5,0,10*ROW('Water Data'!E37))),'Data Summary'!BY43="Yes"),100-OFFSET('Water Data'!$E$5,0,10*ROW('Water Data'!E37)),NA())</f>
        <v>#N/A</v>
      </c>
      <c r="K43" s="133" t="e">
        <f ca="1">+IF(AND(ISNUMBER(OFFSET('Water Data'!$E$7,0,10*ROW('Water Data'!E37))),'Data Summary'!BZ43="Yes"),OFFSET('Water Data'!$E$7,0,10*ROW('Water Data'!E37)),NA())</f>
        <v>#N/A</v>
      </c>
      <c r="L43" s="133" t="e">
        <f ca="1">+IF(AND(ISNUMBER(OFFSET('Water Data'!$E$10,0,10*ROW('Water Data'!E37))),'Data Summary'!CA43="Yes"),OFFSET('Water Data'!$E$10,0,10*ROW('Water Data'!E37)),NA())</f>
        <v>#N/A</v>
      </c>
      <c r="M43" s="133" t="e">
        <f ca="1">+IF(AND(ISNUMBER(OFFSET('Water Data'!$F$5,0,10*ROW('Water Data'!F37))),'Data Summary'!CB43="Yes"),100-OFFSET('Water Data'!$F$5,0,10*ROW('Water Data'!F37)),NA())</f>
        <v>#N/A</v>
      </c>
      <c r="N43" s="133" t="e">
        <f ca="1">+IF(AND(ISNUMBER(OFFSET('Water Data'!$F$7,0,10*ROW('Water Data'!F37))),'Data Summary'!CC43="Yes"),OFFSET('Water Data'!$F$7,0,10*ROW('Water Data'!F37)),NA())</f>
        <v>#N/A</v>
      </c>
      <c r="O43" s="133" t="e">
        <f ca="1">+IF(AND(ISNUMBER(OFFSET('Water Data'!$F$10,0,10*ROW('Water Data'!F37))),'Data Summary'!CD43="Yes"),OFFSET('Water Data'!$F$10,0,10*ROW('Water Data'!F37)),NA())</f>
        <v>#N/A</v>
      </c>
      <c r="P43" s="133" t="e">
        <f ca="1">+IF(AND(ISNUMBER(OFFSET('Water Data'!$G$5,0,10*ROW('Water Data'!G37))),'Data Summary'!CE43="Yes"),100-OFFSET('Water Data'!$G$5,0,10*ROW('Water Data'!G37)),NA())</f>
        <v>#N/A</v>
      </c>
      <c r="Q43" s="133" t="e">
        <f ca="1">+IF(AND(ISNUMBER(OFFSET('Water Data'!$G$7,0,10*ROW('Water Data'!G37))),'Data Summary'!CF43="Yes"),OFFSET('Water Data'!$G$7,0,10*ROW('Water Data'!G37)),NA())</f>
        <v>#N/A</v>
      </c>
      <c r="R43" s="133" t="e">
        <f ca="1">+IF(AND(ISNUMBER(OFFSET('Water Data'!$G$10,0,10*ROW('Water Data'!G37))),'Data Summary'!CG43="Yes"),OFFSET('Water Data'!$G$10,0,10*ROW('Water Data'!G37)),NA())</f>
        <v>#N/A</v>
      </c>
      <c r="S43" s="133" t="e">
        <f ca="1">+IF(AND(ISNUMBER(OFFSET('Water Data'!$H$5,0,10*ROW('Water Data'!H37))),'Data Summary'!CH43="Yes"),100-OFFSET('Water Data'!$H$5,0,10*ROW('Water Data'!H37)),NA())</f>
        <v>#N/A</v>
      </c>
      <c r="T43" s="133" t="e">
        <f ca="1">+IF(AND(ISNUMBER(OFFSET('Water Data'!$H$7,0,10*ROW('Water Data'!H37))),'Data Summary'!CI43="Yes"),OFFSET('Water Data'!$H$7,0,10*ROW('Water Data'!H37)),NA())</f>
        <v>#N/A</v>
      </c>
      <c r="U43" s="133" t="e">
        <f ca="1">+IF(AND(ISNUMBER(OFFSET('Water Data'!$H$10,0,10*ROW('Water Data'!H37))),'Data Summary'!CJ43="Yes"),OFFSET('Water Data'!$H$10,0,10*ROW('Water Data'!H37)),NA())</f>
        <v>#N/A</v>
      </c>
      <c r="V43" s="134" t="e">
        <f ca="1">+IF(AND(ISNUMBER(OFFSET('Sanitation Data'!$C$5,0,10*ROW('Sanitation Data'!C37))),'Data Summary'!CK43="Yes"),100-OFFSET('Sanitation Data'!$C$5,0,10*ROW('Sanitation Data'!C37)),NA())</f>
        <v>#N/A</v>
      </c>
      <c r="W43" s="134" t="e">
        <f ca="1">+IF(AND(ISNUMBER(OFFSET('Sanitation Data'!$C$7,0,10*ROW('Sanitation Data'!C37))),'Data Summary'!CL43="Yes"),OFFSET('Sanitation Data'!$C$7,0,10*ROW('Sanitation Data'!C37)),NA())</f>
        <v>#N/A</v>
      </c>
      <c r="X43" s="134" t="e">
        <f ca="1">+IF(AND(ISNUMBER(OFFSET('Sanitation Data'!$C$11,0,10*ROW('Sanitation Data'!C37))),'Data Summary'!CM43="Yes"),OFFSET('Sanitation Data'!$C$11,0,10*ROW('Sanitation Data'!C37)),NA())</f>
        <v>#N/A</v>
      </c>
      <c r="Y43" s="134" t="e">
        <f ca="1">+IF(AND(ISNUMBER(OFFSET('Sanitation Data'!$C$12,0,10*ROW('Sanitation Data'!C37))),'Data Summary'!CN43="Yes"),OFFSET('Sanitation Data'!$C$12,0,10*ROW('Sanitation Data'!C37)),NA())</f>
        <v>#N/A</v>
      </c>
      <c r="Z43" s="134" t="e">
        <f ca="1">+IF(AND(ISNUMBER(OFFSET('Sanitation Data'!$C$13,0,10*ROW('Sanitation Data'!C37))),'Data Summary'!CO43="Yes"),OFFSET('Sanitation Data'!$C$13,0,10*ROW('Sanitation Data'!C37)),NA())</f>
        <v>#N/A</v>
      </c>
      <c r="AA43" s="134" t="e">
        <f ca="1">+IF(AND(ISNUMBER(OFFSET('Sanitation Data'!$D$5,0,10*ROW('Sanitation Data'!D37))),'Data Summary'!CP43="Yes"),100-OFFSET('Sanitation Data'!$D$5,0,10*ROW('Sanitation Data'!D37)),NA())</f>
        <v>#N/A</v>
      </c>
      <c r="AB43" s="134" t="e">
        <f ca="1">+IF(AND(ISNUMBER(OFFSET('Sanitation Data'!$D$7,0,10*ROW('Sanitation Data'!D37))),'Data Summary'!CQ43="Yes"),OFFSET('Sanitation Data'!$D$7,0,10*ROW('Sanitation Data'!D37)),NA())</f>
        <v>#N/A</v>
      </c>
      <c r="AC43" s="134" t="e">
        <f ca="1">+IF(AND(ISNUMBER(OFFSET('Sanitation Data'!$D$11,0,10*ROW('Sanitation Data'!D37))),'Data Summary'!CR43="Yes"),OFFSET('Sanitation Data'!$D$11,0,10*ROW('Sanitation Data'!D37)),NA())</f>
        <v>#N/A</v>
      </c>
      <c r="AD43" s="134" t="e">
        <f ca="1">+IF(AND(ISNUMBER(OFFSET('Sanitation Data'!$D$12,0,10*ROW('Sanitation Data'!D37))),'Data Summary'!CS43="Yes"),OFFSET('Sanitation Data'!$D$12,0,10*ROW('Sanitation Data'!D37)),NA())</f>
        <v>#N/A</v>
      </c>
      <c r="AE43" s="134" t="e">
        <f ca="1">+IF(AND(ISNUMBER(OFFSET('Sanitation Data'!$D$13,0,10*ROW('Sanitation Data'!D37))),'Data Summary'!CT43="Yes"),OFFSET('Sanitation Data'!$D$13,0,10*ROW('Sanitation Data'!D37)),NA())</f>
        <v>#N/A</v>
      </c>
      <c r="AF43" s="134" t="e">
        <f ca="1">+IF(AND(ISNUMBER(OFFSET('Sanitation Data'!$E$5,0,10*ROW('Sanitation Data'!E37))),'Data Summary'!CU43="Yes"),100-OFFSET('Sanitation Data'!$E$5,0,10*ROW('Sanitation Data'!E37)),NA())</f>
        <v>#N/A</v>
      </c>
      <c r="AG43" s="134" t="e">
        <f ca="1">+IF(AND(ISNUMBER(OFFSET('Sanitation Data'!$E$7,0,10*ROW('Sanitation Data'!E37))),'Data Summary'!CV43="Yes"),OFFSET('Sanitation Data'!$E$7,0,10*ROW('Sanitation Data'!E37)),NA())</f>
        <v>#N/A</v>
      </c>
      <c r="AH43" s="134" t="e">
        <f ca="1">+IF(AND(ISNUMBER(OFFSET('Sanitation Data'!$E$11,0,10*ROW('Sanitation Data'!E37))),'Data Summary'!CW43="Yes"),OFFSET('Sanitation Data'!$E$11,0,10*ROW('Sanitation Data'!E37)),NA())</f>
        <v>#N/A</v>
      </c>
      <c r="AI43" s="134" t="e">
        <f ca="1">+IF(AND(ISNUMBER(OFFSET('Sanitation Data'!$E$12,0,10*ROW('Sanitation Data'!E37))),'Data Summary'!CX43="Yes"),OFFSET('Sanitation Data'!$E$12,0,10*ROW('Sanitation Data'!E37)),NA())</f>
        <v>#N/A</v>
      </c>
      <c r="AJ43" s="134" t="e">
        <f ca="1">+IF(AND(ISNUMBER(OFFSET('Sanitation Data'!$E$13,0,10*ROW('Sanitation Data'!E37))),'Data Summary'!CY43="Yes"),OFFSET('Sanitation Data'!$E$13,0,10*ROW('Sanitation Data'!E37)),NA())</f>
        <v>#N/A</v>
      </c>
      <c r="AK43" s="134" t="e">
        <f ca="1">+IF(AND(ISNUMBER(OFFSET('Sanitation Data'!$F$5,0,10*ROW('Sanitation Data'!F37))),'Data Summary'!CZ43="Yes"),100-OFFSET('Sanitation Data'!$F$5,0,10*ROW('Sanitation Data'!F37)),NA())</f>
        <v>#N/A</v>
      </c>
      <c r="AL43" s="134" t="e">
        <f ca="1">+IF(AND(ISNUMBER(OFFSET('Sanitation Data'!$F$7,0,10*ROW('Sanitation Data'!F37))),'Data Summary'!DA43="Yes"),OFFSET('Sanitation Data'!$F$7,0,10*ROW('Sanitation Data'!F37)),NA())</f>
        <v>#N/A</v>
      </c>
      <c r="AM43" s="134" t="e">
        <f ca="1">+IF(AND(ISNUMBER(OFFSET('Sanitation Data'!$F$11,0,10*ROW('Sanitation Data'!F37))),'Data Summary'!DB43="Yes"),OFFSET('Sanitation Data'!$F$11,0,10*ROW('Sanitation Data'!F37)),NA())</f>
        <v>#N/A</v>
      </c>
      <c r="AN43" s="134" t="e">
        <f ca="1">+IF(AND(ISNUMBER(OFFSET('Sanitation Data'!$F$12,0,10*ROW('Sanitation Data'!F37))),'Data Summary'!DC43="Yes"),OFFSET('Sanitation Data'!$F$12,0,10*ROW('Sanitation Data'!F37)),NA())</f>
        <v>#N/A</v>
      </c>
      <c r="AO43" s="134" t="e">
        <f ca="1">+IF(AND(ISNUMBER(OFFSET('Sanitation Data'!$F$13,0,10*ROW('Sanitation Data'!F37))),'Data Summary'!DD43="Yes"),OFFSET('Sanitation Data'!$F$13,0,10*ROW('Sanitation Data'!F37)),NA())</f>
        <v>#N/A</v>
      </c>
      <c r="AP43" s="134" t="e">
        <f ca="1">+IF(AND(ISNUMBER(OFFSET('Sanitation Data'!$G$5,0,10*ROW('Sanitation Data'!G37))),'Data Summary'!DE43="Yes"),100-OFFSET('Sanitation Data'!$G$5,0,10*ROW('Sanitation Data'!G37)),NA())</f>
        <v>#N/A</v>
      </c>
      <c r="AQ43" s="134" t="e">
        <f ca="1">+IF(AND(ISNUMBER(OFFSET('Sanitation Data'!$G$7,0,10*ROW('Sanitation Data'!G37))),'Data Summary'!DF43="Yes"),OFFSET('Sanitation Data'!$G$7,0,10*ROW('Sanitation Data'!G37)),NA())</f>
        <v>#N/A</v>
      </c>
      <c r="AR43" s="134" t="e">
        <f ca="1">+IF(AND(ISNUMBER(OFFSET('Sanitation Data'!$G$11,0,10*ROW('Sanitation Data'!G37))),'Data Summary'!DG43="Yes"),OFFSET('Sanitation Data'!$G$11,0,10*ROW('Sanitation Data'!G37)),NA())</f>
        <v>#N/A</v>
      </c>
      <c r="AS43" s="134" t="e">
        <f ca="1">+IF(AND(ISNUMBER(OFFSET('Sanitation Data'!$G$12,0,10*ROW('Sanitation Data'!G37))),'Data Summary'!DH43="Yes"),OFFSET('Sanitation Data'!$G$12,0,10*ROW('Sanitation Data'!G37)),NA())</f>
        <v>#N/A</v>
      </c>
      <c r="AT43" s="134" t="e">
        <f ca="1">+IF(AND(ISNUMBER(OFFSET('Sanitation Data'!$G$13,0,10*ROW('Sanitation Data'!G37))),'Data Summary'!DI43="Yes"),OFFSET('Sanitation Data'!$G$13,0,10*ROW('Sanitation Data'!G37)),NA())</f>
        <v>#N/A</v>
      </c>
      <c r="AU43" s="134" t="e">
        <f ca="1">+IF(AND(ISNUMBER(OFFSET('Sanitation Data'!$H$5,0,10*ROW('Sanitation Data'!H37))),'Data Summary'!DJ43="Yes"),100-OFFSET('Sanitation Data'!$H$5,0,10*ROW('Sanitation Data'!H37)),NA())</f>
        <v>#N/A</v>
      </c>
      <c r="AV43" s="134" t="e">
        <f ca="1">+IF(AND(ISNUMBER(OFFSET('Sanitation Data'!$H$7,0,10*ROW('Sanitation Data'!H37))),'Data Summary'!DK43="Yes"),OFFSET('Sanitation Data'!$H$7,0,10*ROW('Sanitation Data'!H37)),NA())</f>
        <v>#N/A</v>
      </c>
      <c r="AW43" s="134" t="e">
        <f ca="1">+IF(AND(ISNUMBER(OFFSET('Sanitation Data'!$H$11,0,10*ROW('Sanitation Data'!H37))),'Data Summary'!DL43="Yes"),OFFSET('Sanitation Data'!$H$11,0,10*ROW('Sanitation Data'!H37)),NA())</f>
        <v>#N/A</v>
      </c>
      <c r="AX43" s="134" t="e">
        <f ca="1">+IF(AND(ISNUMBER(OFFSET('Sanitation Data'!$H$12,0,10*ROW('Sanitation Data'!H37))),'Data Summary'!DM43="Yes"),OFFSET('Sanitation Data'!$H$12,0,10*ROW('Sanitation Data'!H37)),NA())</f>
        <v>#N/A</v>
      </c>
      <c r="AY43" s="134" t="e">
        <f ca="1">+IF(AND(ISNUMBER(OFFSET('Sanitation Data'!$H$13,0,10*ROW('Sanitation Data'!H37))),'Data Summary'!DN43="Yes"),OFFSET('Sanitation Data'!$H$13,0,10*ROW('Sanitation Data'!H37)),NA())</f>
        <v>#N/A</v>
      </c>
      <c r="AZ43" s="135" t="e">
        <f ca="1">+IF(AND(ISNUMBER(OFFSET('Hygiene Data'!$C$6,0,10*ROW('Hygiene Data'!C37))),'Data Summary'!DO43="Yes"),OFFSET('Hygiene Data'!$C$6,0,10*ROW('Hygiene Data'!C37)),NA())</f>
        <v>#N/A</v>
      </c>
      <c r="BA43" s="135" t="e">
        <f ca="1">+IF(AND(ISNUMBER(OFFSET('Hygiene Data'!$C$8,0,10*ROW('Hygiene Data'!C37))),'Data Summary'!DP43="Yes"),OFFSET('Hygiene Data'!$C$8,0,10*ROW('Hygiene Data'!C37)),NA())</f>
        <v>#N/A</v>
      </c>
      <c r="BB43" s="135" t="e">
        <f ca="1">+IF(AND(ISNUMBER(OFFSET('Hygiene Data'!$C$10,0,10*ROW('Hygiene Data'!C37))),'Data Summary'!DQ43="Yes"),OFFSET('Hygiene Data'!$C$10,0,10*ROW('Hygiene Data'!C37)),NA())</f>
        <v>#N/A</v>
      </c>
      <c r="BC43" s="135" t="e">
        <f ca="1">+IF(AND(ISNUMBER(OFFSET('Hygiene Data'!$D$6,0,10*ROW('Hygiene Data'!D37))),'Data Summary'!DR43="Yes"),OFFSET('Hygiene Data'!$D$6,0,10*ROW('Hygiene Data'!D37)),NA())</f>
        <v>#N/A</v>
      </c>
      <c r="BD43" s="135" t="e">
        <f ca="1">+IF(AND(ISNUMBER(OFFSET('Hygiene Data'!$D$8,0,10*ROW('Hygiene Data'!D37))),'Data Summary'!DS43="Yes"),OFFSET('Hygiene Data'!$D$8,0,10*ROW('Hygiene Data'!D37)),NA())</f>
        <v>#N/A</v>
      </c>
      <c r="BE43" s="135" t="e">
        <f ca="1">+IF(AND(ISNUMBER(OFFSET('Hygiene Data'!$D$10,0,10*ROW('Hygiene Data'!D37))),'Data Summary'!DT43="Yes"),OFFSET('Hygiene Data'!$D$10,0,10*ROW('Hygiene Data'!D37)),NA())</f>
        <v>#N/A</v>
      </c>
      <c r="BF43" s="135" t="e">
        <f ca="1">+IF(AND(ISNUMBER(OFFSET('Hygiene Data'!$E$6,0,10*ROW('Hygiene Data'!E37))),'Data Summary'!DU43="Yes"),OFFSET('Hygiene Data'!$E$6,0,10*ROW('Hygiene Data'!E37)),NA())</f>
        <v>#N/A</v>
      </c>
      <c r="BG43" s="135" t="e">
        <f ca="1">+IF(AND(ISNUMBER(OFFSET('Hygiene Data'!$E$8,0,10*ROW('Hygiene Data'!E37))),'Data Summary'!DV43="Yes"),OFFSET('Hygiene Data'!$E$8,0,10*ROW('Hygiene Data'!E37)),NA())</f>
        <v>#N/A</v>
      </c>
      <c r="BH43" s="135" t="e">
        <f ca="1">+IF(AND(ISNUMBER(OFFSET('Hygiene Data'!$E$10,0,10*ROW('Hygiene Data'!E37))),'Data Summary'!DW43="Yes"),OFFSET('Hygiene Data'!$E$10,0,10*ROW('Hygiene Data'!E37)),NA())</f>
        <v>#N/A</v>
      </c>
      <c r="BI43" s="135" t="e">
        <f ca="1">+IF(AND(ISNUMBER(OFFSET('Hygiene Data'!$F$6,0,10*ROW('Hygiene Data'!F37))),'Data Summary'!DX43="Yes"),OFFSET('Hygiene Data'!$F$6,0,10*ROW('Hygiene Data'!F37)),NA())</f>
        <v>#N/A</v>
      </c>
      <c r="BJ43" s="135" t="e">
        <f ca="1">+IF(AND(ISNUMBER(OFFSET('Hygiene Data'!$F$8,0,10*ROW('Hygiene Data'!F37))),'Data Summary'!DY43="Yes"),OFFSET('Hygiene Data'!$F$8,0,10*ROW('Hygiene Data'!F37)),NA())</f>
        <v>#N/A</v>
      </c>
      <c r="BK43" s="135" t="e">
        <f ca="1">+IF(AND(ISNUMBER(OFFSET('Hygiene Data'!$F$10,0,10*ROW('Hygiene Data'!F37))),'Data Summary'!DZ43="Yes"),OFFSET('Hygiene Data'!$F$10,0,10*ROW('Hygiene Data'!F37)),NA())</f>
        <v>#N/A</v>
      </c>
      <c r="BL43" s="135" t="e">
        <f ca="1">+IF(AND(ISNUMBER(OFFSET('Hygiene Data'!$G$6,0,10*ROW('Hygiene Data'!G37))),'Data Summary'!EA43="Yes"),OFFSET('Hygiene Data'!$G$6,0,10*ROW('Hygiene Data'!G37)),NA())</f>
        <v>#N/A</v>
      </c>
      <c r="BM43" s="135" t="e">
        <f ca="1">+IF(AND(ISNUMBER(OFFSET('Hygiene Data'!$G$8,0,10*ROW('Hygiene Data'!G37))),'Data Summary'!EB43="Yes"),OFFSET('Hygiene Data'!$G$8,0,10*ROW('Hygiene Data'!G37)),NA())</f>
        <v>#N/A</v>
      </c>
      <c r="BN43" s="135" t="e">
        <f ca="1">+IF(AND(ISNUMBER(OFFSET('Hygiene Data'!$G$10,0,10*ROW('Hygiene Data'!G37))),'Data Summary'!EC43="Yes"),OFFSET('Hygiene Data'!$G$10,0,10*ROW('Hygiene Data'!G37)),NA())</f>
        <v>#N/A</v>
      </c>
      <c r="BO43" s="135" t="e">
        <f ca="1">+IF(AND(ISNUMBER(OFFSET('Hygiene Data'!$H$6,0,10*ROW('Hygiene Data'!H37))),'Data Summary'!ED43="Yes"),OFFSET('Hygiene Data'!$H$6,0,10*ROW('Hygiene Data'!H37)),NA())</f>
        <v>#N/A</v>
      </c>
      <c r="BP43" s="135" t="e">
        <f ca="1">+IF(AND(ISNUMBER(OFFSET('Hygiene Data'!$H$8,0,10*ROW('Hygiene Data'!H37))),'Data Summary'!EE43="Yes"),OFFSET('Hygiene Data'!$H$8,0,10*ROW('Hygiene Data'!H37)),NA())</f>
        <v>#N/A</v>
      </c>
      <c r="BQ43" s="135" t="e">
        <f ca="1">+IF(AND(ISNUMBER(OFFSET('Hygiene Data'!$H$10,0,10*ROW('Hygiene Data'!H37))),'Data Summary'!EF43="Yes"),OFFSET('Hygiene Data'!$H$10,0,10*ROW('Hygiene Data'!H37)),NA())</f>
        <v>#N/A</v>
      </c>
    </row>
    <row r="44" spans="1:69" x14ac:dyDescent="0.2">
      <c r="A44" s="50" t="e">
        <f ca="1">+IF(OFFSET('Water Data'!$B$1,0,10*ROW('Water Data'!B38))="",NA(),OFFSET('Water Data'!$B$1,0,10*ROW('Water Data'!B38)))</f>
        <v>#N/A</v>
      </c>
      <c r="B44" s="50" t="e">
        <f ca="1">+IF(OFFSET('Water Data'!$A$3,0,10*ROW('Water Data'!A41))="",NA(),OFFSET('Water Data'!$A$3,0,10*ROW('Water Data'!A41)))</f>
        <v>#N/A</v>
      </c>
      <c r="C44" s="50" t="e">
        <f ca="1">+IF(OFFSET('Water Data'!$C$3,0,10*ROW('Water Data'!C41))="",NA(),OFFSET('Water Data'!$C$3,0,10*ROW('Water Data'!C41)))</f>
        <v>#N/A</v>
      </c>
      <c r="D44" s="133" t="e">
        <f ca="1">+IF(AND(ISNUMBER(OFFSET('Water Data'!$C$5,0,10*ROW('Water Data'!C38))),'Data Summary'!BS44="Yes"),100-OFFSET('Water Data'!$C$5,0,10*ROW('Water Data'!C38)),NA())</f>
        <v>#N/A</v>
      </c>
      <c r="E44" s="133" t="e">
        <f ca="1">+IF(AND(ISNUMBER(OFFSET('Water Data'!$C$7,0,10*ROW('Water Data'!C38))),'Data Summary'!BT44="Yes"),OFFSET('Water Data'!$C$7,0,10*ROW('Water Data'!C38)),NA())</f>
        <v>#N/A</v>
      </c>
      <c r="F44" s="133" t="e">
        <f ca="1">+IF(AND(ISNUMBER(OFFSET('Water Data'!$C$10,0,10*ROW('Water Data'!C38))),'Data Summary'!BU44="Yes"),OFFSET('Water Data'!$C$10,0,10*ROW('Water Data'!C38)),NA())</f>
        <v>#N/A</v>
      </c>
      <c r="G44" s="133" t="e">
        <f ca="1">+IF(AND(ISNUMBER(OFFSET('Water Data'!$D$5,0,10*ROW('Water Data'!D38))),'Data Summary'!BV44="Yes"),100-OFFSET('Water Data'!$D$5,0,10*ROW('Water Data'!D38)),NA())</f>
        <v>#N/A</v>
      </c>
      <c r="H44" s="133" t="e">
        <f ca="1">+IF(AND(ISNUMBER(OFFSET('Water Data'!$D$7,0,10*ROW('Water Data'!D38))),'Data Summary'!BW44="Yes"),OFFSET('Water Data'!$D$7,0,10*ROW('Water Data'!D38)),NA())</f>
        <v>#N/A</v>
      </c>
      <c r="I44" s="133" t="e">
        <f ca="1">+IF(AND(ISNUMBER(OFFSET('Water Data'!$D$10,0,10*ROW('Water Data'!D38))),'Data Summary'!BX44="Yes"),OFFSET('Water Data'!$D$10,0,10*ROW('Water Data'!D38)),NA())</f>
        <v>#N/A</v>
      </c>
      <c r="J44" s="133" t="e">
        <f ca="1">+IF(AND(ISNUMBER(OFFSET('Water Data'!$E$5,0,10*ROW('Water Data'!E38))),'Data Summary'!BY44="Yes"),100-OFFSET('Water Data'!$E$5,0,10*ROW('Water Data'!E38)),NA())</f>
        <v>#N/A</v>
      </c>
      <c r="K44" s="133" t="e">
        <f ca="1">+IF(AND(ISNUMBER(OFFSET('Water Data'!$E$7,0,10*ROW('Water Data'!E38))),'Data Summary'!BZ44="Yes"),OFFSET('Water Data'!$E$7,0,10*ROW('Water Data'!E38)),NA())</f>
        <v>#N/A</v>
      </c>
      <c r="L44" s="133" t="e">
        <f ca="1">+IF(AND(ISNUMBER(OFFSET('Water Data'!$E$10,0,10*ROW('Water Data'!E38))),'Data Summary'!CA44="Yes"),OFFSET('Water Data'!$E$10,0,10*ROW('Water Data'!E38)),NA())</f>
        <v>#N/A</v>
      </c>
      <c r="M44" s="133" t="e">
        <f ca="1">+IF(AND(ISNUMBER(OFFSET('Water Data'!$F$5,0,10*ROW('Water Data'!F38))),'Data Summary'!CB44="Yes"),100-OFFSET('Water Data'!$F$5,0,10*ROW('Water Data'!F38)),NA())</f>
        <v>#N/A</v>
      </c>
      <c r="N44" s="133" t="e">
        <f ca="1">+IF(AND(ISNUMBER(OFFSET('Water Data'!$F$7,0,10*ROW('Water Data'!F38))),'Data Summary'!CC44="Yes"),OFFSET('Water Data'!$F$7,0,10*ROW('Water Data'!F38)),NA())</f>
        <v>#N/A</v>
      </c>
      <c r="O44" s="133" t="e">
        <f ca="1">+IF(AND(ISNUMBER(OFFSET('Water Data'!$F$10,0,10*ROW('Water Data'!F38))),'Data Summary'!CD44="Yes"),OFFSET('Water Data'!$F$10,0,10*ROW('Water Data'!F38)),NA())</f>
        <v>#N/A</v>
      </c>
      <c r="P44" s="133" t="e">
        <f ca="1">+IF(AND(ISNUMBER(OFFSET('Water Data'!$G$5,0,10*ROW('Water Data'!G38))),'Data Summary'!CE44="Yes"),100-OFFSET('Water Data'!$G$5,0,10*ROW('Water Data'!G38)),NA())</f>
        <v>#N/A</v>
      </c>
      <c r="Q44" s="133" t="e">
        <f ca="1">+IF(AND(ISNUMBER(OFFSET('Water Data'!$G$7,0,10*ROW('Water Data'!G38))),'Data Summary'!CF44="Yes"),OFFSET('Water Data'!$G$7,0,10*ROW('Water Data'!G38)),NA())</f>
        <v>#N/A</v>
      </c>
      <c r="R44" s="133" t="e">
        <f ca="1">+IF(AND(ISNUMBER(OFFSET('Water Data'!$G$10,0,10*ROW('Water Data'!G38))),'Data Summary'!CG44="Yes"),OFFSET('Water Data'!$G$10,0,10*ROW('Water Data'!G38)),NA())</f>
        <v>#N/A</v>
      </c>
      <c r="S44" s="133" t="e">
        <f ca="1">+IF(AND(ISNUMBER(OFFSET('Water Data'!$H$5,0,10*ROW('Water Data'!H38))),'Data Summary'!CH44="Yes"),100-OFFSET('Water Data'!$H$5,0,10*ROW('Water Data'!H38)),NA())</f>
        <v>#N/A</v>
      </c>
      <c r="T44" s="133" t="e">
        <f ca="1">+IF(AND(ISNUMBER(OFFSET('Water Data'!$H$7,0,10*ROW('Water Data'!H38))),'Data Summary'!CI44="Yes"),OFFSET('Water Data'!$H$7,0,10*ROW('Water Data'!H38)),NA())</f>
        <v>#N/A</v>
      </c>
      <c r="U44" s="133" t="e">
        <f ca="1">+IF(AND(ISNUMBER(OFFSET('Water Data'!$H$10,0,10*ROW('Water Data'!H38))),'Data Summary'!CJ44="Yes"),OFFSET('Water Data'!$H$10,0,10*ROW('Water Data'!H38)),NA())</f>
        <v>#N/A</v>
      </c>
      <c r="V44" s="134" t="e">
        <f ca="1">+IF(AND(ISNUMBER(OFFSET('Sanitation Data'!$C$5,0,10*ROW('Sanitation Data'!C38))),'Data Summary'!CK44="Yes"),100-OFFSET('Sanitation Data'!$C$5,0,10*ROW('Sanitation Data'!C38)),NA())</f>
        <v>#N/A</v>
      </c>
      <c r="W44" s="134" t="e">
        <f ca="1">+IF(AND(ISNUMBER(OFFSET('Sanitation Data'!$C$7,0,10*ROW('Sanitation Data'!C38))),'Data Summary'!CL44="Yes"),OFFSET('Sanitation Data'!$C$7,0,10*ROW('Sanitation Data'!C38)),NA())</f>
        <v>#N/A</v>
      </c>
      <c r="X44" s="134" t="e">
        <f ca="1">+IF(AND(ISNUMBER(OFFSET('Sanitation Data'!$C$11,0,10*ROW('Sanitation Data'!C38))),'Data Summary'!CM44="Yes"),OFFSET('Sanitation Data'!$C$11,0,10*ROW('Sanitation Data'!C38)),NA())</f>
        <v>#N/A</v>
      </c>
      <c r="Y44" s="134" t="e">
        <f ca="1">+IF(AND(ISNUMBER(OFFSET('Sanitation Data'!$C$12,0,10*ROW('Sanitation Data'!C38))),'Data Summary'!CN44="Yes"),OFFSET('Sanitation Data'!$C$12,0,10*ROW('Sanitation Data'!C38)),NA())</f>
        <v>#N/A</v>
      </c>
      <c r="Z44" s="134" t="e">
        <f ca="1">+IF(AND(ISNUMBER(OFFSET('Sanitation Data'!$C$13,0,10*ROW('Sanitation Data'!C38))),'Data Summary'!CO44="Yes"),OFFSET('Sanitation Data'!$C$13,0,10*ROW('Sanitation Data'!C38)),NA())</f>
        <v>#N/A</v>
      </c>
      <c r="AA44" s="134" t="e">
        <f ca="1">+IF(AND(ISNUMBER(OFFSET('Sanitation Data'!$D$5,0,10*ROW('Sanitation Data'!D38))),'Data Summary'!CP44="Yes"),100-OFFSET('Sanitation Data'!$D$5,0,10*ROW('Sanitation Data'!D38)),NA())</f>
        <v>#N/A</v>
      </c>
      <c r="AB44" s="134" t="e">
        <f ca="1">+IF(AND(ISNUMBER(OFFSET('Sanitation Data'!$D$7,0,10*ROW('Sanitation Data'!D38))),'Data Summary'!CQ44="Yes"),OFFSET('Sanitation Data'!$D$7,0,10*ROW('Sanitation Data'!D38)),NA())</f>
        <v>#N/A</v>
      </c>
      <c r="AC44" s="134" t="e">
        <f ca="1">+IF(AND(ISNUMBER(OFFSET('Sanitation Data'!$D$11,0,10*ROW('Sanitation Data'!D38))),'Data Summary'!CR44="Yes"),OFFSET('Sanitation Data'!$D$11,0,10*ROW('Sanitation Data'!D38)),NA())</f>
        <v>#N/A</v>
      </c>
      <c r="AD44" s="134" t="e">
        <f ca="1">+IF(AND(ISNUMBER(OFFSET('Sanitation Data'!$D$12,0,10*ROW('Sanitation Data'!D38))),'Data Summary'!CS44="Yes"),OFFSET('Sanitation Data'!$D$12,0,10*ROW('Sanitation Data'!D38)),NA())</f>
        <v>#N/A</v>
      </c>
      <c r="AE44" s="134" t="e">
        <f ca="1">+IF(AND(ISNUMBER(OFFSET('Sanitation Data'!$D$13,0,10*ROW('Sanitation Data'!D38))),'Data Summary'!CT44="Yes"),OFFSET('Sanitation Data'!$D$13,0,10*ROW('Sanitation Data'!D38)),NA())</f>
        <v>#N/A</v>
      </c>
      <c r="AF44" s="134" t="e">
        <f ca="1">+IF(AND(ISNUMBER(OFFSET('Sanitation Data'!$E$5,0,10*ROW('Sanitation Data'!E38))),'Data Summary'!CU44="Yes"),100-OFFSET('Sanitation Data'!$E$5,0,10*ROW('Sanitation Data'!E38)),NA())</f>
        <v>#N/A</v>
      </c>
      <c r="AG44" s="134" t="e">
        <f ca="1">+IF(AND(ISNUMBER(OFFSET('Sanitation Data'!$E$7,0,10*ROW('Sanitation Data'!E38))),'Data Summary'!CV44="Yes"),OFFSET('Sanitation Data'!$E$7,0,10*ROW('Sanitation Data'!E38)),NA())</f>
        <v>#N/A</v>
      </c>
      <c r="AH44" s="134" t="e">
        <f ca="1">+IF(AND(ISNUMBER(OFFSET('Sanitation Data'!$E$11,0,10*ROW('Sanitation Data'!E38))),'Data Summary'!CW44="Yes"),OFFSET('Sanitation Data'!$E$11,0,10*ROW('Sanitation Data'!E38)),NA())</f>
        <v>#N/A</v>
      </c>
      <c r="AI44" s="134" t="e">
        <f ca="1">+IF(AND(ISNUMBER(OFFSET('Sanitation Data'!$E$12,0,10*ROW('Sanitation Data'!E38))),'Data Summary'!CX44="Yes"),OFFSET('Sanitation Data'!$E$12,0,10*ROW('Sanitation Data'!E38)),NA())</f>
        <v>#N/A</v>
      </c>
      <c r="AJ44" s="134" t="e">
        <f ca="1">+IF(AND(ISNUMBER(OFFSET('Sanitation Data'!$E$13,0,10*ROW('Sanitation Data'!E38))),'Data Summary'!CY44="Yes"),OFFSET('Sanitation Data'!$E$13,0,10*ROW('Sanitation Data'!E38)),NA())</f>
        <v>#N/A</v>
      </c>
      <c r="AK44" s="134" t="e">
        <f ca="1">+IF(AND(ISNUMBER(OFFSET('Sanitation Data'!$F$5,0,10*ROW('Sanitation Data'!F38))),'Data Summary'!CZ44="Yes"),100-OFFSET('Sanitation Data'!$F$5,0,10*ROW('Sanitation Data'!F38)),NA())</f>
        <v>#N/A</v>
      </c>
      <c r="AL44" s="134" t="e">
        <f ca="1">+IF(AND(ISNUMBER(OFFSET('Sanitation Data'!$F$7,0,10*ROW('Sanitation Data'!F38))),'Data Summary'!DA44="Yes"),OFFSET('Sanitation Data'!$F$7,0,10*ROW('Sanitation Data'!F38)),NA())</f>
        <v>#N/A</v>
      </c>
      <c r="AM44" s="134" t="e">
        <f ca="1">+IF(AND(ISNUMBER(OFFSET('Sanitation Data'!$F$11,0,10*ROW('Sanitation Data'!F38))),'Data Summary'!DB44="Yes"),OFFSET('Sanitation Data'!$F$11,0,10*ROW('Sanitation Data'!F38)),NA())</f>
        <v>#N/A</v>
      </c>
      <c r="AN44" s="134" t="e">
        <f ca="1">+IF(AND(ISNUMBER(OFFSET('Sanitation Data'!$F$12,0,10*ROW('Sanitation Data'!F38))),'Data Summary'!DC44="Yes"),OFFSET('Sanitation Data'!$F$12,0,10*ROW('Sanitation Data'!F38)),NA())</f>
        <v>#N/A</v>
      </c>
      <c r="AO44" s="134" t="e">
        <f ca="1">+IF(AND(ISNUMBER(OFFSET('Sanitation Data'!$F$13,0,10*ROW('Sanitation Data'!F38))),'Data Summary'!DD44="Yes"),OFFSET('Sanitation Data'!$F$13,0,10*ROW('Sanitation Data'!F38)),NA())</f>
        <v>#N/A</v>
      </c>
      <c r="AP44" s="134" t="e">
        <f ca="1">+IF(AND(ISNUMBER(OFFSET('Sanitation Data'!$G$5,0,10*ROW('Sanitation Data'!G38))),'Data Summary'!DE44="Yes"),100-OFFSET('Sanitation Data'!$G$5,0,10*ROW('Sanitation Data'!G38)),NA())</f>
        <v>#N/A</v>
      </c>
      <c r="AQ44" s="134" t="e">
        <f ca="1">+IF(AND(ISNUMBER(OFFSET('Sanitation Data'!$G$7,0,10*ROW('Sanitation Data'!G38))),'Data Summary'!DF44="Yes"),OFFSET('Sanitation Data'!$G$7,0,10*ROW('Sanitation Data'!G38)),NA())</f>
        <v>#N/A</v>
      </c>
      <c r="AR44" s="134" t="e">
        <f ca="1">+IF(AND(ISNUMBER(OFFSET('Sanitation Data'!$G$11,0,10*ROW('Sanitation Data'!G38))),'Data Summary'!DG44="Yes"),OFFSET('Sanitation Data'!$G$11,0,10*ROW('Sanitation Data'!G38)),NA())</f>
        <v>#N/A</v>
      </c>
      <c r="AS44" s="134" t="e">
        <f ca="1">+IF(AND(ISNUMBER(OFFSET('Sanitation Data'!$G$12,0,10*ROW('Sanitation Data'!G38))),'Data Summary'!DH44="Yes"),OFFSET('Sanitation Data'!$G$12,0,10*ROW('Sanitation Data'!G38)),NA())</f>
        <v>#N/A</v>
      </c>
      <c r="AT44" s="134" t="e">
        <f ca="1">+IF(AND(ISNUMBER(OFFSET('Sanitation Data'!$G$13,0,10*ROW('Sanitation Data'!G38))),'Data Summary'!DI44="Yes"),OFFSET('Sanitation Data'!$G$13,0,10*ROW('Sanitation Data'!G38)),NA())</f>
        <v>#N/A</v>
      </c>
      <c r="AU44" s="134" t="e">
        <f ca="1">+IF(AND(ISNUMBER(OFFSET('Sanitation Data'!$H$5,0,10*ROW('Sanitation Data'!H38))),'Data Summary'!DJ44="Yes"),100-OFFSET('Sanitation Data'!$H$5,0,10*ROW('Sanitation Data'!H38)),NA())</f>
        <v>#N/A</v>
      </c>
      <c r="AV44" s="134" t="e">
        <f ca="1">+IF(AND(ISNUMBER(OFFSET('Sanitation Data'!$H$7,0,10*ROW('Sanitation Data'!H38))),'Data Summary'!DK44="Yes"),OFFSET('Sanitation Data'!$H$7,0,10*ROW('Sanitation Data'!H38)),NA())</f>
        <v>#N/A</v>
      </c>
      <c r="AW44" s="134" t="e">
        <f ca="1">+IF(AND(ISNUMBER(OFFSET('Sanitation Data'!$H$11,0,10*ROW('Sanitation Data'!H38))),'Data Summary'!DL44="Yes"),OFFSET('Sanitation Data'!$H$11,0,10*ROW('Sanitation Data'!H38)),NA())</f>
        <v>#N/A</v>
      </c>
      <c r="AX44" s="134" t="e">
        <f ca="1">+IF(AND(ISNUMBER(OFFSET('Sanitation Data'!$H$12,0,10*ROW('Sanitation Data'!H38))),'Data Summary'!DM44="Yes"),OFFSET('Sanitation Data'!$H$12,0,10*ROW('Sanitation Data'!H38)),NA())</f>
        <v>#N/A</v>
      </c>
      <c r="AY44" s="134" t="e">
        <f ca="1">+IF(AND(ISNUMBER(OFFSET('Sanitation Data'!$H$13,0,10*ROW('Sanitation Data'!H38))),'Data Summary'!DN44="Yes"),OFFSET('Sanitation Data'!$H$13,0,10*ROW('Sanitation Data'!H38)),NA())</f>
        <v>#N/A</v>
      </c>
      <c r="AZ44" s="135" t="e">
        <f ca="1">+IF(AND(ISNUMBER(OFFSET('Hygiene Data'!$C$6,0,10*ROW('Hygiene Data'!C38))),'Data Summary'!DO44="Yes"),OFFSET('Hygiene Data'!$C$6,0,10*ROW('Hygiene Data'!C38)),NA())</f>
        <v>#N/A</v>
      </c>
      <c r="BA44" s="135" t="e">
        <f ca="1">+IF(AND(ISNUMBER(OFFSET('Hygiene Data'!$C$8,0,10*ROW('Hygiene Data'!C38))),'Data Summary'!DP44="Yes"),OFFSET('Hygiene Data'!$C$8,0,10*ROW('Hygiene Data'!C38)),NA())</f>
        <v>#N/A</v>
      </c>
      <c r="BB44" s="135" t="e">
        <f ca="1">+IF(AND(ISNUMBER(OFFSET('Hygiene Data'!$C$10,0,10*ROW('Hygiene Data'!C38))),'Data Summary'!DQ44="Yes"),OFFSET('Hygiene Data'!$C$10,0,10*ROW('Hygiene Data'!C38)),NA())</f>
        <v>#N/A</v>
      </c>
      <c r="BC44" s="135" t="e">
        <f ca="1">+IF(AND(ISNUMBER(OFFSET('Hygiene Data'!$D$6,0,10*ROW('Hygiene Data'!D38))),'Data Summary'!DR44="Yes"),OFFSET('Hygiene Data'!$D$6,0,10*ROW('Hygiene Data'!D38)),NA())</f>
        <v>#N/A</v>
      </c>
      <c r="BD44" s="135" t="e">
        <f ca="1">+IF(AND(ISNUMBER(OFFSET('Hygiene Data'!$D$8,0,10*ROW('Hygiene Data'!D38))),'Data Summary'!DS44="Yes"),OFFSET('Hygiene Data'!$D$8,0,10*ROW('Hygiene Data'!D38)),NA())</f>
        <v>#N/A</v>
      </c>
      <c r="BE44" s="135" t="e">
        <f ca="1">+IF(AND(ISNUMBER(OFFSET('Hygiene Data'!$D$10,0,10*ROW('Hygiene Data'!D38))),'Data Summary'!DT44="Yes"),OFFSET('Hygiene Data'!$D$10,0,10*ROW('Hygiene Data'!D38)),NA())</f>
        <v>#N/A</v>
      </c>
      <c r="BF44" s="135" t="e">
        <f ca="1">+IF(AND(ISNUMBER(OFFSET('Hygiene Data'!$E$6,0,10*ROW('Hygiene Data'!E38))),'Data Summary'!DU44="Yes"),OFFSET('Hygiene Data'!$E$6,0,10*ROW('Hygiene Data'!E38)),NA())</f>
        <v>#N/A</v>
      </c>
      <c r="BG44" s="135" t="e">
        <f ca="1">+IF(AND(ISNUMBER(OFFSET('Hygiene Data'!$E$8,0,10*ROW('Hygiene Data'!E38))),'Data Summary'!DV44="Yes"),OFFSET('Hygiene Data'!$E$8,0,10*ROW('Hygiene Data'!E38)),NA())</f>
        <v>#N/A</v>
      </c>
      <c r="BH44" s="135" t="e">
        <f ca="1">+IF(AND(ISNUMBER(OFFSET('Hygiene Data'!$E$10,0,10*ROW('Hygiene Data'!E38))),'Data Summary'!DW44="Yes"),OFFSET('Hygiene Data'!$E$10,0,10*ROW('Hygiene Data'!E38)),NA())</f>
        <v>#N/A</v>
      </c>
      <c r="BI44" s="135" t="e">
        <f ca="1">+IF(AND(ISNUMBER(OFFSET('Hygiene Data'!$F$6,0,10*ROW('Hygiene Data'!F38))),'Data Summary'!DX44="Yes"),OFFSET('Hygiene Data'!$F$6,0,10*ROW('Hygiene Data'!F38)),NA())</f>
        <v>#N/A</v>
      </c>
      <c r="BJ44" s="135" t="e">
        <f ca="1">+IF(AND(ISNUMBER(OFFSET('Hygiene Data'!$F$8,0,10*ROW('Hygiene Data'!F38))),'Data Summary'!DY44="Yes"),OFFSET('Hygiene Data'!$F$8,0,10*ROW('Hygiene Data'!F38)),NA())</f>
        <v>#N/A</v>
      </c>
      <c r="BK44" s="135" t="e">
        <f ca="1">+IF(AND(ISNUMBER(OFFSET('Hygiene Data'!$F$10,0,10*ROW('Hygiene Data'!F38))),'Data Summary'!DZ44="Yes"),OFFSET('Hygiene Data'!$F$10,0,10*ROW('Hygiene Data'!F38)),NA())</f>
        <v>#N/A</v>
      </c>
      <c r="BL44" s="135" t="e">
        <f ca="1">+IF(AND(ISNUMBER(OFFSET('Hygiene Data'!$G$6,0,10*ROW('Hygiene Data'!G38))),'Data Summary'!EA44="Yes"),OFFSET('Hygiene Data'!$G$6,0,10*ROW('Hygiene Data'!G38)),NA())</f>
        <v>#N/A</v>
      </c>
      <c r="BM44" s="135" t="e">
        <f ca="1">+IF(AND(ISNUMBER(OFFSET('Hygiene Data'!$G$8,0,10*ROW('Hygiene Data'!G38))),'Data Summary'!EB44="Yes"),OFFSET('Hygiene Data'!$G$8,0,10*ROW('Hygiene Data'!G38)),NA())</f>
        <v>#N/A</v>
      </c>
      <c r="BN44" s="135" t="e">
        <f ca="1">+IF(AND(ISNUMBER(OFFSET('Hygiene Data'!$G$10,0,10*ROW('Hygiene Data'!G38))),'Data Summary'!EC44="Yes"),OFFSET('Hygiene Data'!$G$10,0,10*ROW('Hygiene Data'!G38)),NA())</f>
        <v>#N/A</v>
      </c>
      <c r="BO44" s="135" t="e">
        <f ca="1">+IF(AND(ISNUMBER(OFFSET('Hygiene Data'!$H$6,0,10*ROW('Hygiene Data'!H38))),'Data Summary'!ED44="Yes"),OFFSET('Hygiene Data'!$H$6,0,10*ROW('Hygiene Data'!H38)),NA())</f>
        <v>#N/A</v>
      </c>
      <c r="BP44" s="135" t="e">
        <f ca="1">+IF(AND(ISNUMBER(OFFSET('Hygiene Data'!$H$8,0,10*ROW('Hygiene Data'!H38))),'Data Summary'!EE44="Yes"),OFFSET('Hygiene Data'!$H$8,0,10*ROW('Hygiene Data'!H38)),NA())</f>
        <v>#N/A</v>
      </c>
      <c r="BQ44" s="135" t="e">
        <f ca="1">+IF(AND(ISNUMBER(OFFSET('Hygiene Data'!$H$10,0,10*ROW('Hygiene Data'!H38))),'Data Summary'!EF44="Yes"),OFFSET('Hygiene Data'!$H$10,0,10*ROW('Hygiene Data'!H38)),NA())</f>
        <v>#N/A</v>
      </c>
    </row>
    <row r="45" spans="1:69" x14ac:dyDescent="0.2">
      <c r="A45" s="50" t="e">
        <f ca="1">+IF(OFFSET('Water Data'!$B$1,0,10*ROW('Water Data'!B39))="",NA(),OFFSET('Water Data'!$B$1,0,10*ROW('Water Data'!B39)))</f>
        <v>#N/A</v>
      </c>
      <c r="B45" s="50" t="e">
        <f ca="1">+IF(OFFSET('Water Data'!$A$3,0,10*ROW('Water Data'!A42))="",NA(),OFFSET('Water Data'!$A$3,0,10*ROW('Water Data'!A42)))</f>
        <v>#N/A</v>
      </c>
      <c r="C45" s="50" t="e">
        <f ca="1">+IF(OFFSET('Water Data'!$C$3,0,10*ROW('Water Data'!C42))="",NA(),OFFSET('Water Data'!$C$3,0,10*ROW('Water Data'!C42)))</f>
        <v>#N/A</v>
      </c>
      <c r="D45" s="133" t="e">
        <f ca="1">+IF(AND(ISNUMBER(OFFSET('Water Data'!$C$5,0,10*ROW('Water Data'!C39))),'Data Summary'!BS45="Yes"),100-OFFSET('Water Data'!$C$5,0,10*ROW('Water Data'!C39)),NA())</f>
        <v>#N/A</v>
      </c>
      <c r="E45" s="133" t="e">
        <f ca="1">+IF(AND(ISNUMBER(OFFSET('Water Data'!$C$7,0,10*ROW('Water Data'!C39))),'Data Summary'!BT45="Yes"),OFFSET('Water Data'!$C$7,0,10*ROW('Water Data'!C39)),NA())</f>
        <v>#N/A</v>
      </c>
      <c r="F45" s="133" t="e">
        <f ca="1">+IF(AND(ISNUMBER(OFFSET('Water Data'!$C$10,0,10*ROW('Water Data'!C39))),'Data Summary'!BU45="Yes"),OFFSET('Water Data'!$C$10,0,10*ROW('Water Data'!C39)),NA())</f>
        <v>#N/A</v>
      </c>
      <c r="G45" s="133" t="e">
        <f ca="1">+IF(AND(ISNUMBER(OFFSET('Water Data'!$D$5,0,10*ROW('Water Data'!D39))),'Data Summary'!BV45="Yes"),100-OFFSET('Water Data'!$D$5,0,10*ROW('Water Data'!D39)),NA())</f>
        <v>#N/A</v>
      </c>
      <c r="H45" s="133" t="e">
        <f ca="1">+IF(AND(ISNUMBER(OFFSET('Water Data'!$D$7,0,10*ROW('Water Data'!D39))),'Data Summary'!BW45="Yes"),OFFSET('Water Data'!$D$7,0,10*ROW('Water Data'!D39)),NA())</f>
        <v>#N/A</v>
      </c>
      <c r="I45" s="133" t="e">
        <f ca="1">+IF(AND(ISNUMBER(OFFSET('Water Data'!$D$10,0,10*ROW('Water Data'!D39))),'Data Summary'!BX45="Yes"),OFFSET('Water Data'!$D$10,0,10*ROW('Water Data'!D39)),NA())</f>
        <v>#N/A</v>
      </c>
      <c r="J45" s="133" t="e">
        <f ca="1">+IF(AND(ISNUMBER(OFFSET('Water Data'!$E$5,0,10*ROW('Water Data'!E39))),'Data Summary'!BY45="Yes"),100-OFFSET('Water Data'!$E$5,0,10*ROW('Water Data'!E39)),NA())</f>
        <v>#N/A</v>
      </c>
      <c r="K45" s="133" t="e">
        <f ca="1">+IF(AND(ISNUMBER(OFFSET('Water Data'!$E$7,0,10*ROW('Water Data'!E39))),'Data Summary'!BZ45="Yes"),OFFSET('Water Data'!$E$7,0,10*ROW('Water Data'!E39)),NA())</f>
        <v>#N/A</v>
      </c>
      <c r="L45" s="133" t="e">
        <f ca="1">+IF(AND(ISNUMBER(OFFSET('Water Data'!$E$10,0,10*ROW('Water Data'!E39))),'Data Summary'!CA45="Yes"),OFFSET('Water Data'!$E$10,0,10*ROW('Water Data'!E39)),NA())</f>
        <v>#N/A</v>
      </c>
      <c r="M45" s="133" t="e">
        <f ca="1">+IF(AND(ISNUMBER(OFFSET('Water Data'!$F$5,0,10*ROW('Water Data'!F39))),'Data Summary'!CB45="Yes"),100-OFFSET('Water Data'!$F$5,0,10*ROW('Water Data'!F39)),NA())</f>
        <v>#N/A</v>
      </c>
      <c r="N45" s="133" t="e">
        <f ca="1">+IF(AND(ISNUMBER(OFFSET('Water Data'!$F$7,0,10*ROW('Water Data'!F39))),'Data Summary'!CC45="Yes"),OFFSET('Water Data'!$F$7,0,10*ROW('Water Data'!F39)),NA())</f>
        <v>#N/A</v>
      </c>
      <c r="O45" s="133" t="e">
        <f ca="1">+IF(AND(ISNUMBER(OFFSET('Water Data'!$F$10,0,10*ROW('Water Data'!F39))),'Data Summary'!CD45="Yes"),OFFSET('Water Data'!$F$10,0,10*ROW('Water Data'!F39)),NA())</f>
        <v>#N/A</v>
      </c>
      <c r="P45" s="133" t="e">
        <f ca="1">+IF(AND(ISNUMBER(OFFSET('Water Data'!$G$5,0,10*ROW('Water Data'!G39))),'Data Summary'!CE45="Yes"),100-OFFSET('Water Data'!$G$5,0,10*ROW('Water Data'!G39)),NA())</f>
        <v>#N/A</v>
      </c>
      <c r="Q45" s="133" t="e">
        <f ca="1">+IF(AND(ISNUMBER(OFFSET('Water Data'!$G$7,0,10*ROW('Water Data'!G39))),'Data Summary'!CF45="Yes"),OFFSET('Water Data'!$G$7,0,10*ROW('Water Data'!G39)),NA())</f>
        <v>#N/A</v>
      </c>
      <c r="R45" s="133" t="e">
        <f ca="1">+IF(AND(ISNUMBER(OFFSET('Water Data'!$G$10,0,10*ROW('Water Data'!G39))),'Data Summary'!CG45="Yes"),OFFSET('Water Data'!$G$10,0,10*ROW('Water Data'!G39)),NA())</f>
        <v>#N/A</v>
      </c>
      <c r="S45" s="133" t="e">
        <f ca="1">+IF(AND(ISNUMBER(OFFSET('Water Data'!$H$5,0,10*ROW('Water Data'!H39))),'Data Summary'!CH45="Yes"),100-OFFSET('Water Data'!$H$5,0,10*ROW('Water Data'!H39)),NA())</f>
        <v>#N/A</v>
      </c>
      <c r="T45" s="133" t="e">
        <f ca="1">+IF(AND(ISNUMBER(OFFSET('Water Data'!$H$7,0,10*ROW('Water Data'!H39))),'Data Summary'!CI45="Yes"),OFFSET('Water Data'!$H$7,0,10*ROW('Water Data'!H39)),NA())</f>
        <v>#N/A</v>
      </c>
      <c r="U45" s="133" t="e">
        <f ca="1">+IF(AND(ISNUMBER(OFFSET('Water Data'!$H$10,0,10*ROW('Water Data'!H39))),'Data Summary'!CJ45="Yes"),OFFSET('Water Data'!$H$10,0,10*ROW('Water Data'!H39)),NA())</f>
        <v>#N/A</v>
      </c>
      <c r="V45" s="134" t="e">
        <f ca="1">+IF(AND(ISNUMBER(OFFSET('Sanitation Data'!$C$5,0,10*ROW('Sanitation Data'!C39))),'Data Summary'!CK45="Yes"),100-OFFSET('Sanitation Data'!$C$5,0,10*ROW('Sanitation Data'!C39)),NA())</f>
        <v>#N/A</v>
      </c>
      <c r="W45" s="134" t="e">
        <f ca="1">+IF(AND(ISNUMBER(OFFSET('Sanitation Data'!$C$7,0,10*ROW('Sanitation Data'!C39))),'Data Summary'!CL45="Yes"),OFFSET('Sanitation Data'!$C$7,0,10*ROW('Sanitation Data'!C39)),NA())</f>
        <v>#N/A</v>
      </c>
      <c r="X45" s="134" t="e">
        <f ca="1">+IF(AND(ISNUMBER(OFFSET('Sanitation Data'!$C$11,0,10*ROW('Sanitation Data'!C39))),'Data Summary'!CM45="Yes"),OFFSET('Sanitation Data'!$C$11,0,10*ROW('Sanitation Data'!C39)),NA())</f>
        <v>#N/A</v>
      </c>
      <c r="Y45" s="134" t="e">
        <f ca="1">+IF(AND(ISNUMBER(OFFSET('Sanitation Data'!$C$12,0,10*ROW('Sanitation Data'!C39))),'Data Summary'!CN45="Yes"),OFFSET('Sanitation Data'!$C$12,0,10*ROW('Sanitation Data'!C39)),NA())</f>
        <v>#N/A</v>
      </c>
      <c r="Z45" s="134" t="e">
        <f ca="1">+IF(AND(ISNUMBER(OFFSET('Sanitation Data'!$C$13,0,10*ROW('Sanitation Data'!C39))),'Data Summary'!CO45="Yes"),OFFSET('Sanitation Data'!$C$13,0,10*ROW('Sanitation Data'!C39)),NA())</f>
        <v>#N/A</v>
      </c>
      <c r="AA45" s="134" t="e">
        <f ca="1">+IF(AND(ISNUMBER(OFFSET('Sanitation Data'!$D$5,0,10*ROW('Sanitation Data'!D39))),'Data Summary'!CP45="Yes"),100-OFFSET('Sanitation Data'!$D$5,0,10*ROW('Sanitation Data'!D39)),NA())</f>
        <v>#N/A</v>
      </c>
      <c r="AB45" s="134" t="e">
        <f ca="1">+IF(AND(ISNUMBER(OFFSET('Sanitation Data'!$D$7,0,10*ROW('Sanitation Data'!D39))),'Data Summary'!CQ45="Yes"),OFFSET('Sanitation Data'!$D$7,0,10*ROW('Sanitation Data'!D39)),NA())</f>
        <v>#N/A</v>
      </c>
      <c r="AC45" s="134" t="e">
        <f ca="1">+IF(AND(ISNUMBER(OFFSET('Sanitation Data'!$D$11,0,10*ROW('Sanitation Data'!D39))),'Data Summary'!CR45="Yes"),OFFSET('Sanitation Data'!$D$11,0,10*ROW('Sanitation Data'!D39)),NA())</f>
        <v>#N/A</v>
      </c>
      <c r="AD45" s="134" t="e">
        <f ca="1">+IF(AND(ISNUMBER(OFFSET('Sanitation Data'!$D$12,0,10*ROW('Sanitation Data'!D39))),'Data Summary'!CS45="Yes"),OFFSET('Sanitation Data'!$D$12,0,10*ROW('Sanitation Data'!D39)),NA())</f>
        <v>#N/A</v>
      </c>
      <c r="AE45" s="134" t="e">
        <f ca="1">+IF(AND(ISNUMBER(OFFSET('Sanitation Data'!$D$13,0,10*ROW('Sanitation Data'!D39))),'Data Summary'!CT45="Yes"),OFFSET('Sanitation Data'!$D$13,0,10*ROW('Sanitation Data'!D39)),NA())</f>
        <v>#N/A</v>
      </c>
      <c r="AF45" s="134" t="e">
        <f ca="1">+IF(AND(ISNUMBER(OFFSET('Sanitation Data'!$E$5,0,10*ROW('Sanitation Data'!E39))),'Data Summary'!CU45="Yes"),100-OFFSET('Sanitation Data'!$E$5,0,10*ROW('Sanitation Data'!E39)),NA())</f>
        <v>#N/A</v>
      </c>
      <c r="AG45" s="134" t="e">
        <f ca="1">+IF(AND(ISNUMBER(OFFSET('Sanitation Data'!$E$7,0,10*ROW('Sanitation Data'!E39))),'Data Summary'!CV45="Yes"),OFFSET('Sanitation Data'!$E$7,0,10*ROW('Sanitation Data'!E39)),NA())</f>
        <v>#N/A</v>
      </c>
      <c r="AH45" s="134" t="e">
        <f ca="1">+IF(AND(ISNUMBER(OFFSET('Sanitation Data'!$E$11,0,10*ROW('Sanitation Data'!E39))),'Data Summary'!CW45="Yes"),OFFSET('Sanitation Data'!$E$11,0,10*ROW('Sanitation Data'!E39)),NA())</f>
        <v>#N/A</v>
      </c>
      <c r="AI45" s="134" t="e">
        <f ca="1">+IF(AND(ISNUMBER(OFFSET('Sanitation Data'!$E$12,0,10*ROW('Sanitation Data'!E39))),'Data Summary'!CX45="Yes"),OFFSET('Sanitation Data'!$E$12,0,10*ROW('Sanitation Data'!E39)),NA())</f>
        <v>#N/A</v>
      </c>
      <c r="AJ45" s="134" t="e">
        <f ca="1">+IF(AND(ISNUMBER(OFFSET('Sanitation Data'!$E$13,0,10*ROW('Sanitation Data'!E39))),'Data Summary'!CY45="Yes"),OFFSET('Sanitation Data'!$E$13,0,10*ROW('Sanitation Data'!E39)),NA())</f>
        <v>#N/A</v>
      </c>
      <c r="AK45" s="134" t="e">
        <f ca="1">+IF(AND(ISNUMBER(OFFSET('Sanitation Data'!$F$5,0,10*ROW('Sanitation Data'!F39))),'Data Summary'!CZ45="Yes"),100-OFFSET('Sanitation Data'!$F$5,0,10*ROW('Sanitation Data'!F39)),NA())</f>
        <v>#N/A</v>
      </c>
      <c r="AL45" s="134" t="e">
        <f ca="1">+IF(AND(ISNUMBER(OFFSET('Sanitation Data'!$F$7,0,10*ROW('Sanitation Data'!F39))),'Data Summary'!DA45="Yes"),OFFSET('Sanitation Data'!$F$7,0,10*ROW('Sanitation Data'!F39)),NA())</f>
        <v>#N/A</v>
      </c>
      <c r="AM45" s="134" t="e">
        <f ca="1">+IF(AND(ISNUMBER(OFFSET('Sanitation Data'!$F$11,0,10*ROW('Sanitation Data'!F39))),'Data Summary'!DB45="Yes"),OFFSET('Sanitation Data'!$F$11,0,10*ROW('Sanitation Data'!F39)),NA())</f>
        <v>#N/A</v>
      </c>
      <c r="AN45" s="134" t="e">
        <f ca="1">+IF(AND(ISNUMBER(OFFSET('Sanitation Data'!$F$12,0,10*ROW('Sanitation Data'!F39))),'Data Summary'!DC45="Yes"),OFFSET('Sanitation Data'!$F$12,0,10*ROW('Sanitation Data'!F39)),NA())</f>
        <v>#N/A</v>
      </c>
      <c r="AO45" s="134" t="e">
        <f ca="1">+IF(AND(ISNUMBER(OFFSET('Sanitation Data'!$F$13,0,10*ROW('Sanitation Data'!F39))),'Data Summary'!DD45="Yes"),OFFSET('Sanitation Data'!$F$13,0,10*ROW('Sanitation Data'!F39)),NA())</f>
        <v>#N/A</v>
      </c>
      <c r="AP45" s="134" t="e">
        <f ca="1">+IF(AND(ISNUMBER(OFFSET('Sanitation Data'!$G$5,0,10*ROW('Sanitation Data'!G39))),'Data Summary'!DE45="Yes"),100-OFFSET('Sanitation Data'!$G$5,0,10*ROW('Sanitation Data'!G39)),NA())</f>
        <v>#N/A</v>
      </c>
      <c r="AQ45" s="134" t="e">
        <f ca="1">+IF(AND(ISNUMBER(OFFSET('Sanitation Data'!$G$7,0,10*ROW('Sanitation Data'!G39))),'Data Summary'!DF45="Yes"),OFFSET('Sanitation Data'!$G$7,0,10*ROW('Sanitation Data'!G39)),NA())</f>
        <v>#N/A</v>
      </c>
      <c r="AR45" s="134" t="e">
        <f ca="1">+IF(AND(ISNUMBER(OFFSET('Sanitation Data'!$G$11,0,10*ROW('Sanitation Data'!G39))),'Data Summary'!DG45="Yes"),OFFSET('Sanitation Data'!$G$11,0,10*ROW('Sanitation Data'!G39)),NA())</f>
        <v>#N/A</v>
      </c>
      <c r="AS45" s="134" t="e">
        <f ca="1">+IF(AND(ISNUMBER(OFFSET('Sanitation Data'!$G$12,0,10*ROW('Sanitation Data'!G39))),'Data Summary'!DH45="Yes"),OFFSET('Sanitation Data'!$G$12,0,10*ROW('Sanitation Data'!G39)),NA())</f>
        <v>#N/A</v>
      </c>
      <c r="AT45" s="134" t="e">
        <f ca="1">+IF(AND(ISNUMBER(OFFSET('Sanitation Data'!$G$13,0,10*ROW('Sanitation Data'!G39))),'Data Summary'!DI45="Yes"),OFFSET('Sanitation Data'!$G$13,0,10*ROW('Sanitation Data'!G39)),NA())</f>
        <v>#N/A</v>
      </c>
      <c r="AU45" s="134" t="e">
        <f ca="1">+IF(AND(ISNUMBER(OFFSET('Sanitation Data'!$H$5,0,10*ROW('Sanitation Data'!H39))),'Data Summary'!DJ45="Yes"),100-OFFSET('Sanitation Data'!$H$5,0,10*ROW('Sanitation Data'!H39)),NA())</f>
        <v>#N/A</v>
      </c>
      <c r="AV45" s="134" t="e">
        <f ca="1">+IF(AND(ISNUMBER(OFFSET('Sanitation Data'!$H$7,0,10*ROW('Sanitation Data'!H39))),'Data Summary'!DK45="Yes"),OFFSET('Sanitation Data'!$H$7,0,10*ROW('Sanitation Data'!H39)),NA())</f>
        <v>#N/A</v>
      </c>
      <c r="AW45" s="134" t="e">
        <f ca="1">+IF(AND(ISNUMBER(OFFSET('Sanitation Data'!$H$11,0,10*ROW('Sanitation Data'!H39))),'Data Summary'!DL45="Yes"),OFFSET('Sanitation Data'!$H$11,0,10*ROW('Sanitation Data'!H39)),NA())</f>
        <v>#N/A</v>
      </c>
      <c r="AX45" s="134" t="e">
        <f ca="1">+IF(AND(ISNUMBER(OFFSET('Sanitation Data'!$H$12,0,10*ROW('Sanitation Data'!H39))),'Data Summary'!DM45="Yes"),OFFSET('Sanitation Data'!$H$12,0,10*ROW('Sanitation Data'!H39)),NA())</f>
        <v>#N/A</v>
      </c>
      <c r="AY45" s="134" t="e">
        <f ca="1">+IF(AND(ISNUMBER(OFFSET('Sanitation Data'!$H$13,0,10*ROW('Sanitation Data'!H39))),'Data Summary'!DN45="Yes"),OFFSET('Sanitation Data'!$H$13,0,10*ROW('Sanitation Data'!H39)),NA())</f>
        <v>#N/A</v>
      </c>
      <c r="AZ45" s="135" t="e">
        <f ca="1">+IF(AND(ISNUMBER(OFFSET('Hygiene Data'!$C$6,0,10*ROW('Hygiene Data'!C39))),'Data Summary'!DO45="Yes"),OFFSET('Hygiene Data'!$C$6,0,10*ROW('Hygiene Data'!C39)),NA())</f>
        <v>#N/A</v>
      </c>
      <c r="BA45" s="135" t="e">
        <f ca="1">+IF(AND(ISNUMBER(OFFSET('Hygiene Data'!$C$8,0,10*ROW('Hygiene Data'!C39))),'Data Summary'!DP45="Yes"),OFFSET('Hygiene Data'!$C$8,0,10*ROW('Hygiene Data'!C39)),NA())</f>
        <v>#N/A</v>
      </c>
      <c r="BB45" s="135" t="e">
        <f ca="1">+IF(AND(ISNUMBER(OFFSET('Hygiene Data'!$C$10,0,10*ROW('Hygiene Data'!C39))),'Data Summary'!DQ45="Yes"),OFFSET('Hygiene Data'!$C$10,0,10*ROW('Hygiene Data'!C39)),NA())</f>
        <v>#N/A</v>
      </c>
      <c r="BC45" s="135" t="e">
        <f ca="1">+IF(AND(ISNUMBER(OFFSET('Hygiene Data'!$D$6,0,10*ROW('Hygiene Data'!D39))),'Data Summary'!DR45="Yes"),OFFSET('Hygiene Data'!$D$6,0,10*ROW('Hygiene Data'!D39)),NA())</f>
        <v>#N/A</v>
      </c>
      <c r="BD45" s="135" t="e">
        <f ca="1">+IF(AND(ISNUMBER(OFFSET('Hygiene Data'!$D$8,0,10*ROW('Hygiene Data'!D39))),'Data Summary'!DS45="Yes"),OFFSET('Hygiene Data'!$D$8,0,10*ROW('Hygiene Data'!D39)),NA())</f>
        <v>#N/A</v>
      </c>
      <c r="BE45" s="135" t="e">
        <f ca="1">+IF(AND(ISNUMBER(OFFSET('Hygiene Data'!$D$10,0,10*ROW('Hygiene Data'!D39))),'Data Summary'!DT45="Yes"),OFFSET('Hygiene Data'!$D$10,0,10*ROW('Hygiene Data'!D39)),NA())</f>
        <v>#N/A</v>
      </c>
      <c r="BF45" s="135" t="e">
        <f ca="1">+IF(AND(ISNUMBER(OFFSET('Hygiene Data'!$E$6,0,10*ROW('Hygiene Data'!E39))),'Data Summary'!DU45="Yes"),OFFSET('Hygiene Data'!$E$6,0,10*ROW('Hygiene Data'!E39)),NA())</f>
        <v>#N/A</v>
      </c>
      <c r="BG45" s="135" t="e">
        <f ca="1">+IF(AND(ISNUMBER(OFFSET('Hygiene Data'!$E$8,0,10*ROW('Hygiene Data'!E39))),'Data Summary'!DV45="Yes"),OFFSET('Hygiene Data'!$E$8,0,10*ROW('Hygiene Data'!E39)),NA())</f>
        <v>#N/A</v>
      </c>
      <c r="BH45" s="135" t="e">
        <f ca="1">+IF(AND(ISNUMBER(OFFSET('Hygiene Data'!$E$10,0,10*ROW('Hygiene Data'!E39))),'Data Summary'!DW45="Yes"),OFFSET('Hygiene Data'!$E$10,0,10*ROW('Hygiene Data'!E39)),NA())</f>
        <v>#N/A</v>
      </c>
      <c r="BI45" s="135" t="e">
        <f ca="1">+IF(AND(ISNUMBER(OFFSET('Hygiene Data'!$F$6,0,10*ROW('Hygiene Data'!F39))),'Data Summary'!DX45="Yes"),OFFSET('Hygiene Data'!$F$6,0,10*ROW('Hygiene Data'!F39)),NA())</f>
        <v>#N/A</v>
      </c>
      <c r="BJ45" s="135" t="e">
        <f ca="1">+IF(AND(ISNUMBER(OFFSET('Hygiene Data'!$F$8,0,10*ROW('Hygiene Data'!F39))),'Data Summary'!DY45="Yes"),OFFSET('Hygiene Data'!$F$8,0,10*ROW('Hygiene Data'!F39)),NA())</f>
        <v>#N/A</v>
      </c>
      <c r="BK45" s="135" t="e">
        <f ca="1">+IF(AND(ISNUMBER(OFFSET('Hygiene Data'!$F$10,0,10*ROW('Hygiene Data'!F39))),'Data Summary'!DZ45="Yes"),OFFSET('Hygiene Data'!$F$10,0,10*ROW('Hygiene Data'!F39)),NA())</f>
        <v>#N/A</v>
      </c>
      <c r="BL45" s="135" t="e">
        <f ca="1">+IF(AND(ISNUMBER(OFFSET('Hygiene Data'!$G$6,0,10*ROW('Hygiene Data'!G39))),'Data Summary'!EA45="Yes"),OFFSET('Hygiene Data'!$G$6,0,10*ROW('Hygiene Data'!G39)),NA())</f>
        <v>#N/A</v>
      </c>
      <c r="BM45" s="135" t="e">
        <f ca="1">+IF(AND(ISNUMBER(OFFSET('Hygiene Data'!$G$8,0,10*ROW('Hygiene Data'!G39))),'Data Summary'!EB45="Yes"),OFFSET('Hygiene Data'!$G$8,0,10*ROW('Hygiene Data'!G39)),NA())</f>
        <v>#N/A</v>
      </c>
      <c r="BN45" s="135" t="e">
        <f ca="1">+IF(AND(ISNUMBER(OFFSET('Hygiene Data'!$G$10,0,10*ROW('Hygiene Data'!G39))),'Data Summary'!EC45="Yes"),OFFSET('Hygiene Data'!$G$10,0,10*ROW('Hygiene Data'!G39)),NA())</f>
        <v>#N/A</v>
      </c>
      <c r="BO45" s="135" t="e">
        <f ca="1">+IF(AND(ISNUMBER(OFFSET('Hygiene Data'!$H$6,0,10*ROW('Hygiene Data'!H39))),'Data Summary'!ED45="Yes"),OFFSET('Hygiene Data'!$H$6,0,10*ROW('Hygiene Data'!H39)),NA())</f>
        <v>#N/A</v>
      </c>
      <c r="BP45" s="135" t="e">
        <f ca="1">+IF(AND(ISNUMBER(OFFSET('Hygiene Data'!$H$8,0,10*ROW('Hygiene Data'!H39))),'Data Summary'!EE45="Yes"),OFFSET('Hygiene Data'!$H$8,0,10*ROW('Hygiene Data'!H39)),NA())</f>
        <v>#N/A</v>
      </c>
      <c r="BQ45" s="135" t="e">
        <f ca="1">+IF(AND(ISNUMBER(OFFSET('Hygiene Data'!$H$10,0,10*ROW('Hygiene Data'!H39))),'Data Summary'!EF45="Yes"),OFFSET('Hygiene Data'!$H$10,0,10*ROW('Hygiene Data'!H39)),NA())</f>
        <v>#N/A</v>
      </c>
    </row>
    <row r="46" spans="1:69" x14ac:dyDescent="0.2">
      <c r="A46" s="50" t="e">
        <f ca="1">+IF(OFFSET('Water Data'!$B$1,0,10*ROW('Water Data'!B40))="",NA(),OFFSET('Water Data'!$B$1,0,10*ROW('Water Data'!B40)))</f>
        <v>#N/A</v>
      </c>
      <c r="B46" s="50" t="e">
        <f ca="1">+IF(OFFSET('Water Data'!$A$3,0,10*ROW('Water Data'!A43))="",NA(),OFFSET('Water Data'!$A$3,0,10*ROW('Water Data'!A43)))</f>
        <v>#N/A</v>
      </c>
      <c r="C46" s="50" t="e">
        <f ca="1">+IF(OFFSET('Water Data'!$C$3,0,10*ROW('Water Data'!C43))="",NA(),OFFSET('Water Data'!$C$3,0,10*ROW('Water Data'!C43)))</f>
        <v>#N/A</v>
      </c>
      <c r="D46" s="133" t="e">
        <f ca="1">+IF(AND(ISNUMBER(OFFSET('Water Data'!$C$5,0,10*ROW('Water Data'!C40))),'Data Summary'!BS46="Yes"),100-OFFSET('Water Data'!$C$5,0,10*ROW('Water Data'!C40)),NA())</f>
        <v>#N/A</v>
      </c>
      <c r="E46" s="133" t="e">
        <f ca="1">+IF(AND(ISNUMBER(OFFSET('Water Data'!$C$7,0,10*ROW('Water Data'!C40))),'Data Summary'!BT46="Yes"),OFFSET('Water Data'!$C$7,0,10*ROW('Water Data'!C40)),NA())</f>
        <v>#N/A</v>
      </c>
      <c r="F46" s="133" t="e">
        <f ca="1">+IF(AND(ISNUMBER(OFFSET('Water Data'!$C$10,0,10*ROW('Water Data'!C40))),'Data Summary'!BU46="Yes"),OFFSET('Water Data'!$C$10,0,10*ROW('Water Data'!C40)),NA())</f>
        <v>#N/A</v>
      </c>
      <c r="G46" s="133" t="e">
        <f ca="1">+IF(AND(ISNUMBER(OFFSET('Water Data'!$D$5,0,10*ROW('Water Data'!D40))),'Data Summary'!BV46="Yes"),100-OFFSET('Water Data'!$D$5,0,10*ROW('Water Data'!D40)),NA())</f>
        <v>#N/A</v>
      </c>
      <c r="H46" s="133" t="e">
        <f ca="1">+IF(AND(ISNUMBER(OFFSET('Water Data'!$D$7,0,10*ROW('Water Data'!D40))),'Data Summary'!BW46="Yes"),OFFSET('Water Data'!$D$7,0,10*ROW('Water Data'!D40)),NA())</f>
        <v>#N/A</v>
      </c>
      <c r="I46" s="133" t="e">
        <f ca="1">+IF(AND(ISNUMBER(OFFSET('Water Data'!$D$10,0,10*ROW('Water Data'!D40))),'Data Summary'!BX46="Yes"),OFFSET('Water Data'!$D$10,0,10*ROW('Water Data'!D40)),NA())</f>
        <v>#N/A</v>
      </c>
      <c r="J46" s="133" t="e">
        <f ca="1">+IF(AND(ISNUMBER(OFFSET('Water Data'!$E$5,0,10*ROW('Water Data'!E40))),'Data Summary'!BY46="Yes"),100-OFFSET('Water Data'!$E$5,0,10*ROW('Water Data'!E40)),NA())</f>
        <v>#N/A</v>
      </c>
      <c r="K46" s="133" t="e">
        <f ca="1">+IF(AND(ISNUMBER(OFFSET('Water Data'!$E$7,0,10*ROW('Water Data'!E40))),'Data Summary'!BZ46="Yes"),OFFSET('Water Data'!$E$7,0,10*ROW('Water Data'!E40)),NA())</f>
        <v>#N/A</v>
      </c>
      <c r="L46" s="133" t="e">
        <f ca="1">+IF(AND(ISNUMBER(OFFSET('Water Data'!$E$10,0,10*ROW('Water Data'!E40))),'Data Summary'!CA46="Yes"),OFFSET('Water Data'!$E$10,0,10*ROW('Water Data'!E40)),NA())</f>
        <v>#N/A</v>
      </c>
      <c r="M46" s="133" t="e">
        <f ca="1">+IF(AND(ISNUMBER(OFFSET('Water Data'!$F$5,0,10*ROW('Water Data'!F40))),'Data Summary'!CB46="Yes"),100-OFFSET('Water Data'!$F$5,0,10*ROW('Water Data'!F40)),NA())</f>
        <v>#N/A</v>
      </c>
      <c r="N46" s="133" t="e">
        <f ca="1">+IF(AND(ISNUMBER(OFFSET('Water Data'!$F$7,0,10*ROW('Water Data'!F40))),'Data Summary'!CC46="Yes"),OFFSET('Water Data'!$F$7,0,10*ROW('Water Data'!F40)),NA())</f>
        <v>#N/A</v>
      </c>
      <c r="O46" s="133" t="e">
        <f ca="1">+IF(AND(ISNUMBER(OFFSET('Water Data'!$F$10,0,10*ROW('Water Data'!F40))),'Data Summary'!CD46="Yes"),OFFSET('Water Data'!$F$10,0,10*ROW('Water Data'!F40)),NA())</f>
        <v>#N/A</v>
      </c>
      <c r="P46" s="133" t="e">
        <f ca="1">+IF(AND(ISNUMBER(OFFSET('Water Data'!$G$5,0,10*ROW('Water Data'!G40))),'Data Summary'!CE46="Yes"),100-OFFSET('Water Data'!$G$5,0,10*ROW('Water Data'!G40)),NA())</f>
        <v>#N/A</v>
      </c>
      <c r="Q46" s="133" t="e">
        <f ca="1">+IF(AND(ISNUMBER(OFFSET('Water Data'!$G$7,0,10*ROW('Water Data'!G40))),'Data Summary'!CF46="Yes"),OFFSET('Water Data'!$G$7,0,10*ROW('Water Data'!G40)),NA())</f>
        <v>#N/A</v>
      </c>
      <c r="R46" s="133" t="e">
        <f ca="1">+IF(AND(ISNUMBER(OFFSET('Water Data'!$G$10,0,10*ROW('Water Data'!G40))),'Data Summary'!CG46="Yes"),OFFSET('Water Data'!$G$10,0,10*ROW('Water Data'!G40)),NA())</f>
        <v>#N/A</v>
      </c>
      <c r="S46" s="133" t="e">
        <f ca="1">+IF(AND(ISNUMBER(OFFSET('Water Data'!$H$5,0,10*ROW('Water Data'!H40))),'Data Summary'!CH46="Yes"),100-OFFSET('Water Data'!$H$5,0,10*ROW('Water Data'!H40)),NA())</f>
        <v>#N/A</v>
      </c>
      <c r="T46" s="133" t="e">
        <f ca="1">+IF(AND(ISNUMBER(OFFSET('Water Data'!$H$7,0,10*ROW('Water Data'!H40))),'Data Summary'!CI46="Yes"),OFFSET('Water Data'!$H$7,0,10*ROW('Water Data'!H40)),NA())</f>
        <v>#N/A</v>
      </c>
      <c r="U46" s="133" t="e">
        <f ca="1">+IF(AND(ISNUMBER(OFFSET('Water Data'!$H$10,0,10*ROW('Water Data'!H40))),'Data Summary'!CJ46="Yes"),OFFSET('Water Data'!$H$10,0,10*ROW('Water Data'!H40)),NA())</f>
        <v>#N/A</v>
      </c>
      <c r="V46" s="134" t="e">
        <f ca="1">+IF(AND(ISNUMBER(OFFSET('Sanitation Data'!$C$5,0,10*ROW('Sanitation Data'!C40))),'Data Summary'!CK46="Yes"),100-OFFSET('Sanitation Data'!$C$5,0,10*ROW('Sanitation Data'!C40)),NA())</f>
        <v>#N/A</v>
      </c>
      <c r="W46" s="134" t="e">
        <f ca="1">+IF(AND(ISNUMBER(OFFSET('Sanitation Data'!$C$7,0,10*ROW('Sanitation Data'!C40))),'Data Summary'!CL46="Yes"),OFFSET('Sanitation Data'!$C$7,0,10*ROW('Sanitation Data'!C40)),NA())</f>
        <v>#N/A</v>
      </c>
      <c r="X46" s="134" t="e">
        <f ca="1">+IF(AND(ISNUMBER(OFFSET('Sanitation Data'!$C$11,0,10*ROW('Sanitation Data'!C40))),'Data Summary'!CM46="Yes"),OFFSET('Sanitation Data'!$C$11,0,10*ROW('Sanitation Data'!C40)),NA())</f>
        <v>#N/A</v>
      </c>
      <c r="Y46" s="134" t="e">
        <f ca="1">+IF(AND(ISNUMBER(OFFSET('Sanitation Data'!$C$12,0,10*ROW('Sanitation Data'!C40))),'Data Summary'!CN46="Yes"),OFFSET('Sanitation Data'!$C$12,0,10*ROW('Sanitation Data'!C40)),NA())</f>
        <v>#N/A</v>
      </c>
      <c r="Z46" s="134" t="e">
        <f ca="1">+IF(AND(ISNUMBER(OFFSET('Sanitation Data'!$C$13,0,10*ROW('Sanitation Data'!C40))),'Data Summary'!CO46="Yes"),OFFSET('Sanitation Data'!$C$13,0,10*ROW('Sanitation Data'!C40)),NA())</f>
        <v>#N/A</v>
      </c>
      <c r="AA46" s="134" t="e">
        <f ca="1">+IF(AND(ISNUMBER(OFFSET('Sanitation Data'!$D$5,0,10*ROW('Sanitation Data'!D40))),'Data Summary'!CP46="Yes"),100-OFFSET('Sanitation Data'!$D$5,0,10*ROW('Sanitation Data'!D40)),NA())</f>
        <v>#N/A</v>
      </c>
      <c r="AB46" s="134" t="e">
        <f ca="1">+IF(AND(ISNUMBER(OFFSET('Sanitation Data'!$D$7,0,10*ROW('Sanitation Data'!D40))),'Data Summary'!CQ46="Yes"),OFFSET('Sanitation Data'!$D$7,0,10*ROW('Sanitation Data'!D40)),NA())</f>
        <v>#N/A</v>
      </c>
      <c r="AC46" s="134" t="e">
        <f ca="1">+IF(AND(ISNUMBER(OFFSET('Sanitation Data'!$D$11,0,10*ROW('Sanitation Data'!D40))),'Data Summary'!CR46="Yes"),OFFSET('Sanitation Data'!$D$11,0,10*ROW('Sanitation Data'!D40)),NA())</f>
        <v>#N/A</v>
      </c>
      <c r="AD46" s="134" t="e">
        <f ca="1">+IF(AND(ISNUMBER(OFFSET('Sanitation Data'!$D$12,0,10*ROW('Sanitation Data'!D40))),'Data Summary'!CS46="Yes"),OFFSET('Sanitation Data'!$D$12,0,10*ROW('Sanitation Data'!D40)),NA())</f>
        <v>#N/A</v>
      </c>
      <c r="AE46" s="134" t="e">
        <f ca="1">+IF(AND(ISNUMBER(OFFSET('Sanitation Data'!$D$13,0,10*ROW('Sanitation Data'!D40))),'Data Summary'!CT46="Yes"),OFFSET('Sanitation Data'!$D$13,0,10*ROW('Sanitation Data'!D40)),NA())</f>
        <v>#N/A</v>
      </c>
      <c r="AF46" s="134" t="e">
        <f ca="1">+IF(AND(ISNUMBER(OFFSET('Sanitation Data'!$E$5,0,10*ROW('Sanitation Data'!E40))),'Data Summary'!CU46="Yes"),100-OFFSET('Sanitation Data'!$E$5,0,10*ROW('Sanitation Data'!E40)),NA())</f>
        <v>#N/A</v>
      </c>
      <c r="AG46" s="134" t="e">
        <f ca="1">+IF(AND(ISNUMBER(OFFSET('Sanitation Data'!$E$7,0,10*ROW('Sanitation Data'!E40))),'Data Summary'!CV46="Yes"),OFFSET('Sanitation Data'!$E$7,0,10*ROW('Sanitation Data'!E40)),NA())</f>
        <v>#N/A</v>
      </c>
      <c r="AH46" s="134" t="e">
        <f ca="1">+IF(AND(ISNUMBER(OFFSET('Sanitation Data'!$E$11,0,10*ROW('Sanitation Data'!E40))),'Data Summary'!CW46="Yes"),OFFSET('Sanitation Data'!$E$11,0,10*ROW('Sanitation Data'!E40)),NA())</f>
        <v>#N/A</v>
      </c>
      <c r="AI46" s="134" t="e">
        <f ca="1">+IF(AND(ISNUMBER(OFFSET('Sanitation Data'!$E$12,0,10*ROW('Sanitation Data'!E40))),'Data Summary'!CX46="Yes"),OFFSET('Sanitation Data'!$E$12,0,10*ROW('Sanitation Data'!E40)),NA())</f>
        <v>#N/A</v>
      </c>
      <c r="AJ46" s="134" t="e">
        <f ca="1">+IF(AND(ISNUMBER(OFFSET('Sanitation Data'!$E$13,0,10*ROW('Sanitation Data'!E40))),'Data Summary'!CY46="Yes"),OFFSET('Sanitation Data'!$E$13,0,10*ROW('Sanitation Data'!E40)),NA())</f>
        <v>#N/A</v>
      </c>
      <c r="AK46" s="134" t="e">
        <f ca="1">+IF(AND(ISNUMBER(OFFSET('Sanitation Data'!$F$5,0,10*ROW('Sanitation Data'!F40))),'Data Summary'!CZ46="Yes"),100-OFFSET('Sanitation Data'!$F$5,0,10*ROW('Sanitation Data'!F40)),NA())</f>
        <v>#N/A</v>
      </c>
      <c r="AL46" s="134" t="e">
        <f ca="1">+IF(AND(ISNUMBER(OFFSET('Sanitation Data'!$F$7,0,10*ROW('Sanitation Data'!F40))),'Data Summary'!DA46="Yes"),OFFSET('Sanitation Data'!$F$7,0,10*ROW('Sanitation Data'!F40)),NA())</f>
        <v>#N/A</v>
      </c>
      <c r="AM46" s="134" t="e">
        <f ca="1">+IF(AND(ISNUMBER(OFFSET('Sanitation Data'!$F$11,0,10*ROW('Sanitation Data'!F40))),'Data Summary'!DB46="Yes"),OFFSET('Sanitation Data'!$F$11,0,10*ROW('Sanitation Data'!F40)),NA())</f>
        <v>#N/A</v>
      </c>
      <c r="AN46" s="134" t="e">
        <f ca="1">+IF(AND(ISNUMBER(OFFSET('Sanitation Data'!$F$12,0,10*ROW('Sanitation Data'!F40))),'Data Summary'!DC46="Yes"),OFFSET('Sanitation Data'!$F$12,0,10*ROW('Sanitation Data'!F40)),NA())</f>
        <v>#N/A</v>
      </c>
      <c r="AO46" s="134" t="e">
        <f ca="1">+IF(AND(ISNUMBER(OFFSET('Sanitation Data'!$F$13,0,10*ROW('Sanitation Data'!F40))),'Data Summary'!DD46="Yes"),OFFSET('Sanitation Data'!$F$13,0,10*ROW('Sanitation Data'!F40)),NA())</f>
        <v>#N/A</v>
      </c>
      <c r="AP46" s="134" t="e">
        <f ca="1">+IF(AND(ISNUMBER(OFFSET('Sanitation Data'!$G$5,0,10*ROW('Sanitation Data'!G40))),'Data Summary'!DE46="Yes"),100-OFFSET('Sanitation Data'!$G$5,0,10*ROW('Sanitation Data'!G40)),NA())</f>
        <v>#N/A</v>
      </c>
      <c r="AQ46" s="134" t="e">
        <f ca="1">+IF(AND(ISNUMBER(OFFSET('Sanitation Data'!$G$7,0,10*ROW('Sanitation Data'!G40))),'Data Summary'!DF46="Yes"),OFFSET('Sanitation Data'!$G$7,0,10*ROW('Sanitation Data'!G40)),NA())</f>
        <v>#N/A</v>
      </c>
      <c r="AR46" s="134" t="e">
        <f ca="1">+IF(AND(ISNUMBER(OFFSET('Sanitation Data'!$G$11,0,10*ROW('Sanitation Data'!G40))),'Data Summary'!DG46="Yes"),OFFSET('Sanitation Data'!$G$11,0,10*ROW('Sanitation Data'!G40)),NA())</f>
        <v>#N/A</v>
      </c>
      <c r="AS46" s="134" t="e">
        <f ca="1">+IF(AND(ISNUMBER(OFFSET('Sanitation Data'!$G$12,0,10*ROW('Sanitation Data'!G40))),'Data Summary'!DH46="Yes"),OFFSET('Sanitation Data'!$G$12,0,10*ROW('Sanitation Data'!G40)),NA())</f>
        <v>#N/A</v>
      </c>
      <c r="AT46" s="134" t="e">
        <f ca="1">+IF(AND(ISNUMBER(OFFSET('Sanitation Data'!$G$13,0,10*ROW('Sanitation Data'!G40))),'Data Summary'!DI46="Yes"),OFFSET('Sanitation Data'!$G$13,0,10*ROW('Sanitation Data'!G40)),NA())</f>
        <v>#N/A</v>
      </c>
      <c r="AU46" s="134" t="e">
        <f ca="1">+IF(AND(ISNUMBER(OFFSET('Sanitation Data'!$H$5,0,10*ROW('Sanitation Data'!H40))),'Data Summary'!DJ46="Yes"),100-OFFSET('Sanitation Data'!$H$5,0,10*ROW('Sanitation Data'!H40)),NA())</f>
        <v>#N/A</v>
      </c>
      <c r="AV46" s="134" t="e">
        <f ca="1">+IF(AND(ISNUMBER(OFFSET('Sanitation Data'!$H$7,0,10*ROW('Sanitation Data'!H40))),'Data Summary'!DK46="Yes"),OFFSET('Sanitation Data'!$H$7,0,10*ROW('Sanitation Data'!H40)),NA())</f>
        <v>#N/A</v>
      </c>
      <c r="AW46" s="134" t="e">
        <f ca="1">+IF(AND(ISNUMBER(OFFSET('Sanitation Data'!$H$11,0,10*ROW('Sanitation Data'!H40))),'Data Summary'!DL46="Yes"),OFFSET('Sanitation Data'!$H$11,0,10*ROW('Sanitation Data'!H40)),NA())</f>
        <v>#N/A</v>
      </c>
      <c r="AX46" s="134" t="e">
        <f ca="1">+IF(AND(ISNUMBER(OFFSET('Sanitation Data'!$H$12,0,10*ROW('Sanitation Data'!H40))),'Data Summary'!DM46="Yes"),OFFSET('Sanitation Data'!$H$12,0,10*ROW('Sanitation Data'!H40)),NA())</f>
        <v>#N/A</v>
      </c>
      <c r="AY46" s="134" t="e">
        <f ca="1">+IF(AND(ISNUMBER(OFFSET('Sanitation Data'!$H$13,0,10*ROW('Sanitation Data'!H40))),'Data Summary'!DN46="Yes"),OFFSET('Sanitation Data'!$H$13,0,10*ROW('Sanitation Data'!H40)),NA())</f>
        <v>#N/A</v>
      </c>
      <c r="AZ46" s="135" t="e">
        <f ca="1">+IF(AND(ISNUMBER(OFFSET('Hygiene Data'!$C$6,0,10*ROW('Hygiene Data'!C40))),'Data Summary'!DO46="Yes"),OFFSET('Hygiene Data'!$C$6,0,10*ROW('Hygiene Data'!C40)),NA())</f>
        <v>#N/A</v>
      </c>
      <c r="BA46" s="135" t="e">
        <f ca="1">+IF(AND(ISNUMBER(OFFSET('Hygiene Data'!$C$8,0,10*ROW('Hygiene Data'!C40))),'Data Summary'!DP46="Yes"),OFFSET('Hygiene Data'!$C$8,0,10*ROW('Hygiene Data'!C40)),NA())</f>
        <v>#N/A</v>
      </c>
      <c r="BB46" s="135" t="e">
        <f ca="1">+IF(AND(ISNUMBER(OFFSET('Hygiene Data'!$C$10,0,10*ROW('Hygiene Data'!C40))),'Data Summary'!DQ46="Yes"),OFFSET('Hygiene Data'!$C$10,0,10*ROW('Hygiene Data'!C40)),NA())</f>
        <v>#N/A</v>
      </c>
      <c r="BC46" s="135" t="e">
        <f ca="1">+IF(AND(ISNUMBER(OFFSET('Hygiene Data'!$D$6,0,10*ROW('Hygiene Data'!D40))),'Data Summary'!DR46="Yes"),OFFSET('Hygiene Data'!$D$6,0,10*ROW('Hygiene Data'!D40)),NA())</f>
        <v>#N/A</v>
      </c>
      <c r="BD46" s="135" t="e">
        <f ca="1">+IF(AND(ISNUMBER(OFFSET('Hygiene Data'!$D$8,0,10*ROW('Hygiene Data'!D40))),'Data Summary'!DS46="Yes"),OFFSET('Hygiene Data'!$D$8,0,10*ROW('Hygiene Data'!D40)),NA())</f>
        <v>#N/A</v>
      </c>
      <c r="BE46" s="135" t="e">
        <f ca="1">+IF(AND(ISNUMBER(OFFSET('Hygiene Data'!$D$10,0,10*ROW('Hygiene Data'!D40))),'Data Summary'!DT46="Yes"),OFFSET('Hygiene Data'!$D$10,0,10*ROW('Hygiene Data'!D40)),NA())</f>
        <v>#N/A</v>
      </c>
      <c r="BF46" s="135" t="e">
        <f ca="1">+IF(AND(ISNUMBER(OFFSET('Hygiene Data'!$E$6,0,10*ROW('Hygiene Data'!E40))),'Data Summary'!DU46="Yes"),OFFSET('Hygiene Data'!$E$6,0,10*ROW('Hygiene Data'!E40)),NA())</f>
        <v>#N/A</v>
      </c>
      <c r="BG46" s="135" t="e">
        <f ca="1">+IF(AND(ISNUMBER(OFFSET('Hygiene Data'!$E$8,0,10*ROW('Hygiene Data'!E40))),'Data Summary'!DV46="Yes"),OFFSET('Hygiene Data'!$E$8,0,10*ROW('Hygiene Data'!E40)),NA())</f>
        <v>#N/A</v>
      </c>
      <c r="BH46" s="135" t="e">
        <f ca="1">+IF(AND(ISNUMBER(OFFSET('Hygiene Data'!$E$10,0,10*ROW('Hygiene Data'!E40))),'Data Summary'!DW46="Yes"),OFFSET('Hygiene Data'!$E$10,0,10*ROW('Hygiene Data'!E40)),NA())</f>
        <v>#N/A</v>
      </c>
      <c r="BI46" s="135" t="e">
        <f ca="1">+IF(AND(ISNUMBER(OFFSET('Hygiene Data'!$F$6,0,10*ROW('Hygiene Data'!F40))),'Data Summary'!DX46="Yes"),OFFSET('Hygiene Data'!$F$6,0,10*ROW('Hygiene Data'!F40)),NA())</f>
        <v>#N/A</v>
      </c>
      <c r="BJ46" s="135" t="e">
        <f ca="1">+IF(AND(ISNUMBER(OFFSET('Hygiene Data'!$F$8,0,10*ROW('Hygiene Data'!F40))),'Data Summary'!DY46="Yes"),OFFSET('Hygiene Data'!$F$8,0,10*ROW('Hygiene Data'!F40)),NA())</f>
        <v>#N/A</v>
      </c>
      <c r="BK46" s="135" t="e">
        <f ca="1">+IF(AND(ISNUMBER(OFFSET('Hygiene Data'!$F$10,0,10*ROW('Hygiene Data'!F40))),'Data Summary'!DZ46="Yes"),OFFSET('Hygiene Data'!$F$10,0,10*ROW('Hygiene Data'!F40)),NA())</f>
        <v>#N/A</v>
      </c>
      <c r="BL46" s="135" t="e">
        <f ca="1">+IF(AND(ISNUMBER(OFFSET('Hygiene Data'!$G$6,0,10*ROW('Hygiene Data'!G40))),'Data Summary'!EA46="Yes"),OFFSET('Hygiene Data'!$G$6,0,10*ROW('Hygiene Data'!G40)),NA())</f>
        <v>#N/A</v>
      </c>
      <c r="BM46" s="135" t="e">
        <f ca="1">+IF(AND(ISNUMBER(OFFSET('Hygiene Data'!$G$8,0,10*ROW('Hygiene Data'!G40))),'Data Summary'!EB46="Yes"),OFFSET('Hygiene Data'!$G$8,0,10*ROW('Hygiene Data'!G40)),NA())</f>
        <v>#N/A</v>
      </c>
      <c r="BN46" s="135" t="e">
        <f ca="1">+IF(AND(ISNUMBER(OFFSET('Hygiene Data'!$G$10,0,10*ROW('Hygiene Data'!G40))),'Data Summary'!EC46="Yes"),OFFSET('Hygiene Data'!$G$10,0,10*ROW('Hygiene Data'!G40)),NA())</f>
        <v>#N/A</v>
      </c>
      <c r="BO46" s="135" t="e">
        <f ca="1">+IF(AND(ISNUMBER(OFFSET('Hygiene Data'!$H$6,0,10*ROW('Hygiene Data'!H40))),'Data Summary'!ED46="Yes"),OFFSET('Hygiene Data'!$H$6,0,10*ROW('Hygiene Data'!H40)),NA())</f>
        <v>#N/A</v>
      </c>
      <c r="BP46" s="135" t="e">
        <f ca="1">+IF(AND(ISNUMBER(OFFSET('Hygiene Data'!$H$8,0,10*ROW('Hygiene Data'!H40))),'Data Summary'!EE46="Yes"),OFFSET('Hygiene Data'!$H$8,0,10*ROW('Hygiene Data'!H40)),NA())</f>
        <v>#N/A</v>
      </c>
      <c r="BQ46" s="135" t="e">
        <f ca="1">+IF(AND(ISNUMBER(OFFSET('Hygiene Data'!$H$10,0,10*ROW('Hygiene Data'!H40))),'Data Summary'!EF46="Yes"),OFFSET('Hygiene Data'!$H$10,0,10*ROW('Hygiene Data'!H40)),NA())</f>
        <v>#N/A</v>
      </c>
    </row>
    <row r="47" spans="1:69" x14ac:dyDescent="0.2">
      <c r="A47" s="50" t="e">
        <f ca="1">+IF(OFFSET('Water Data'!$B$1,0,10*ROW('Water Data'!B41))="",NA(),OFFSET('Water Data'!$B$1,0,10*ROW('Water Data'!B41)))</f>
        <v>#N/A</v>
      </c>
      <c r="B47" s="50" t="e">
        <f ca="1">+IF(OFFSET('Water Data'!$A$3,0,10*ROW('Water Data'!A44))="",NA(),OFFSET('Water Data'!$A$3,0,10*ROW('Water Data'!A44)))</f>
        <v>#N/A</v>
      </c>
      <c r="C47" s="50" t="e">
        <f ca="1">+IF(OFFSET('Water Data'!$C$3,0,10*ROW('Water Data'!C44))="",NA(),OFFSET('Water Data'!$C$3,0,10*ROW('Water Data'!C44)))</f>
        <v>#N/A</v>
      </c>
      <c r="D47" s="133" t="e">
        <f ca="1">+IF(AND(ISNUMBER(OFFSET('Water Data'!$C$5,0,10*ROW('Water Data'!C41))),'Data Summary'!BS47="Yes"),100-OFFSET('Water Data'!$C$5,0,10*ROW('Water Data'!C41)),NA())</f>
        <v>#N/A</v>
      </c>
      <c r="E47" s="133" t="e">
        <f ca="1">+IF(AND(ISNUMBER(OFFSET('Water Data'!$C$7,0,10*ROW('Water Data'!C41))),'Data Summary'!BT47="Yes"),OFFSET('Water Data'!$C$7,0,10*ROW('Water Data'!C41)),NA())</f>
        <v>#N/A</v>
      </c>
      <c r="F47" s="133" t="e">
        <f ca="1">+IF(AND(ISNUMBER(OFFSET('Water Data'!$C$10,0,10*ROW('Water Data'!C41))),'Data Summary'!BU47="Yes"),OFFSET('Water Data'!$C$10,0,10*ROW('Water Data'!C41)),NA())</f>
        <v>#N/A</v>
      </c>
      <c r="G47" s="133" t="e">
        <f ca="1">+IF(AND(ISNUMBER(OFFSET('Water Data'!$D$5,0,10*ROW('Water Data'!D41))),'Data Summary'!BV47="Yes"),100-OFFSET('Water Data'!$D$5,0,10*ROW('Water Data'!D41)),NA())</f>
        <v>#N/A</v>
      </c>
      <c r="H47" s="133" t="e">
        <f ca="1">+IF(AND(ISNUMBER(OFFSET('Water Data'!$D$7,0,10*ROW('Water Data'!D41))),'Data Summary'!BW47="Yes"),OFFSET('Water Data'!$D$7,0,10*ROW('Water Data'!D41)),NA())</f>
        <v>#N/A</v>
      </c>
      <c r="I47" s="133" t="e">
        <f ca="1">+IF(AND(ISNUMBER(OFFSET('Water Data'!$D$10,0,10*ROW('Water Data'!D41))),'Data Summary'!BX47="Yes"),OFFSET('Water Data'!$D$10,0,10*ROW('Water Data'!D41)),NA())</f>
        <v>#N/A</v>
      </c>
      <c r="J47" s="133" t="e">
        <f ca="1">+IF(AND(ISNUMBER(OFFSET('Water Data'!$E$5,0,10*ROW('Water Data'!E41))),'Data Summary'!BY47="Yes"),100-OFFSET('Water Data'!$E$5,0,10*ROW('Water Data'!E41)),NA())</f>
        <v>#N/A</v>
      </c>
      <c r="K47" s="133" t="e">
        <f ca="1">+IF(AND(ISNUMBER(OFFSET('Water Data'!$E$7,0,10*ROW('Water Data'!E41))),'Data Summary'!BZ47="Yes"),OFFSET('Water Data'!$E$7,0,10*ROW('Water Data'!E41)),NA())</f>
        <v>#N/A</v>
      </c>
      <c r="L47" s="133" t="e">
        <f ca="1">+IF(AND(ISNUMBER(OFFSET('Water Data'!$E$10,0,10*ROW('Water Data'!E41))),'Data Summary'!CA47="Yes"),OFFSET('Water Data'!$E$10,0,10*ROW('Water Data'!E41)),NA())</f>
        <v>#N/A</v>
      </c>
      <c r="M47" s="133" t="e">
        <f ca="1">+IF(AND(ISNUMBER(OFFSET('Water Data'!$F$5,0,10*ROW('Water Data'!F41))),'Data Summary'!CB47="Yes"),100-OFFSET('Water Data'!$F$5,0,10*ROW('Water Data'!F41)),NA())</f>
        <v>#N/A</v>
      </c>
      <c r="N47" s="133" t="e">
        <f ca="1">+IF(AND(ISNUMBER(OFFSET('Water Data'!$F$7,0,10*ROW('Water Data'!F41))),'Data Summary'!CC47="Yes"),OFFSET('Water Data'!$F$7,0,10*ROW('Water Data'!F41)),NA())</f>
        <v>#N/A</v>
      </c>
      <c r="O47" s="133" t="e">
        <f ca="1">+IF(AND(ISNUMBER(OFFSET('Water Data'!$F$10,0,10*ROW('Water Data'!F41))),'Data Summary'!CD47="Yes"),OFFSET('Water Data'!$F$10,0,10*ROW('Water Data'!F41)),NA())</f>
        <v>#N/A</v>
      </c>
      <c r="P47" s="133" t="e">
        <f ca="1">+IF(AND(ISNUMBER(OFFSET('Water Data'!$G$5,0,10*ROW('Water Data'!G41))),'Data Summary'!CE47="Yes"),100-OFFSET('Water Data'!$G$5,0,10*ROW('Water Data'!G41)),NA())</f>
        <v>#N/A</v>
      </c>
      <c r="Q47" s="133" t="e">
        <f ca="1">+IF(AND(ISNUMBER(OFFSET('Water Data'!$G$7,0,10*ROW('Water Data'!G41))),'Data Summary'!CF47="Yes"),OFFSET('Water Data'!$G$7,0,10*ROW('Water Data'!G41)),NA())</f>
        <v>#N/A</v>
      </c>
      <c r="R47" s="133" t="e">
        <f ca="1">+IF(AND(ISNUMBER(OFFSET('Water Data'!$G$10,0,10*ROW('Water Data'!G41))),'Data Summary'!CG47="Yes"),OFFSET('Water Data'!$G$10,0,10*ROW('Water Data'!G41)),NA())</f>
        <v>#N/A</v>
      </c>
      <c r="S47" s="133" t="e">
        <f ca="1">+IF(AND(ISNUMBER(OFFSET('Water Data'!$H$5,0,10*ROW('Water Data'!H41))),'Data Summary'!CH47="Yes"),100-OFFSET('Water Data'!$H$5,0,10*ROW('Water Data'!H41)),NA())</f>
        <v>#N/A</v>
      </c>
      <c r="T47" s="133" t="e">
        <f ca="1">+IF(AND(ISNUMBER(OFFSET('Water Data'!$H$7,0,10*ROW('Water Data'!H41))),'Data Summary'!CI47="Yes"),OFFSET('Water Data'!$H$7,0,10*ROW('Water Data'!H41)),NA())</f>
        <v>#N/A</v>
      </c>
      <c r="U47" s="133" t="e">
        <f ca="1">+IF(AND(ISNUMBER(OFFSET('Water Data'!$H$10,0,10*ROW('Water Data'!H41))),'Data Summary'!CJ47="Yes"),OFFSET('Water Data'!$H$10,0,10*ROW('Water Data'!H41)),NA())</f>
        <v>#N/A</v>
      </c>
      <c r="V47" s="134" t="e">
        <f ca="1">+IF(AND(ISNUMBER(OFFSET('Sanitation Data'!$C$5,0,10*ROW('Sanitation Data'!C41))),'Data Summary'!CK47="Yes"),100-OFFSET('Sanitation Data'!$C$5,0,10*ROW('Sanitation Data'!C41)),NA())</f>
        <v>#N/A</v>
      </c>
      <c r="W47" s="134" t="e">
        <f ca="1">+IF(AND(ISNUMBER(OFFSET('Sanitation Data'!$C$7,0,10*ROW('Sanitation Data'!C41))),'Data Summary'!CL47="Yes"),OFFSET('Sanitation Data'!$C$7,0,10*ROW('Sanitation Data'!C41)),NA())</f>
        <v>#N/A</v>
      </c>
      <c r="X47" s="134" t="e">
        <f ca="1">+IF(AND(ISNUMBER(OFFSET('Sanitation Data'!$C$11,0,10*ROW('Sanitation Data'!C41))),'Data Summary'!CM47="Yes"),OFFSET('Sanitation Data'!$C$11,0,10*ROW('Sanitation Data'!C41)),NA())</f>
        <v>#N/A</v>
      </c>
      <c r="Y47" s="134" t="e">
        <f ca="1">+IF(AND(ISNUMBER(OFFSET('Sanitation Data'!$C$12,0,10*ROW('Sanitation Data'!C41))),'Data Summary'!CN47="Yes"),OFFSET('Sanitation Data'!$C$12,0,10*ROW('Sanitation Data'!C41)),NA())</f>
        <v>#N/A</v>
      </c>
      <c r="Z47" s="134" t="e">
        <f ca="1">+IF(AND(ISNUMBER(OFFSET('Sanitation Data'!$C$13,0,10*ROW('Sanitation Data'!C41))),'Data Summary'!CO47="Yes"),OFFSET('Sanitation Data'!$C$13,0,10*ROW('Sanitation Data'!C41)),NA())</f>
        <v>#N/A</v>
      </c>
      <c r="AA47" s="134" t="e">
        <f ca="1">+IF(AND(ISNUMBER(OFFSET('Sanitation Data'!$D$5,0,10*ROW('Sanitation Data'!D41))),'Data Summary'!CP47="Yes"),100-OFFSET('Sanitation Data'!$D$5,0,10*ROW('Sanitation Data'!D41)),NA())</f>
        <v>#N/A</v>
      </c>
      <c r="AB47" s="134" t="e">
        <f ca="1">+IF(AND(ISNUMBER(OFFSET('Sanitation Data'!$D$7,0,10*ROW('Sanitation Data'!D41))),'Data Summary'!CQ47="Yes"),OFFSET('Sanitation Data'!$D$7,0,10*ROW('Sanitation Data'!D41)),NA())</f>
        <v>#N/A</v>
      </c>
      <c r="AC47" s="134" t="e">
        <f ca="1">+IF(AND(ISNUMBER(OFFSET('Sanitation Data'!$D$11,0,10*ROW('Sanitation Data'!D41))),'Data Summary'!CR47="Yes"),OFFSET('Sanitation Data'!$D$11,0,10*ROW('Sanitation Data'!D41)),NA())</f>
        <v>#N/A</v>
      </c>
      <c r="AD47" s="134" t="e">
        <f ca="1">+IF(AND(ISNUMBER(OFFSET('Sanitation Data'!$D$12,0,10*ROW('Sanitation Data'!D41))),'Data Summary'!CS47="Yes"),OFFSET('Sanitation Data'!$D$12,0,10*ROW('Sanitation Data'!D41)),NA())</f>
        <v>#N/A</v>
      </c>
      <c r="AE47" s="134" t="e">
        <f ca="1">+IF(AND(ISNUMBER(OFFSET('Sanitation Data'!$D$13,0,10*ROW('Sanitation Data'!D41))),'Data Summary'!CT47="Yes"),OFFSET('Sanitation Data'!$D$13,0,10*ROW('Sanitation Data'!D41)),NA())</f>
        <v>#N/A</v>
      </c>
      <c r="AF47" s="134" t="e">
        <f ca="1">+IF(AND(ISNUMBER(OFFSET('Sanitation Data'!$E$5,0,10*ROW('Sanitation Data'!E41))),'Data Summary'!CU47="Yes"),100-OFFSET('Sanitation Data'!$E$5,0,10*ROW('Sanitation Data'!E41)),NA())</f>
        <v>#N/A</v>
      </c>
      <c r="AG47" s="134" t="e">
        <f ca="1">+IF(AND(ISNUMBER(OFFSET('Sanitation Data'!$E$7,0,10*ROW('Sanitation Data'!E41))),'Data Summary'!CV47="Yes"),OFFSET('Sanitation Data'!$E$7,0,10*ROW('Sanitation Data'!E41)),NA())</f>
        <v>#N/A</v>
      </c>
      <c r="AH47" s="134" t="e">
        <f ca="1">+IF(AND(ISNUMBER(OFFSET('Sanitation Data'!$E$11,0,10*ROW('Sanitation Data'!E41))),'Data Summary'!CW47="Yes"),OFFSET('Sanitation Data'!$E$11,0,10*ROW('Sanitation Data'!E41)),NA())</f>
        <v>#N/A</v>
      </c>
      <c r="AI47" s="134" t="e">
        <f ca="1">+IF(AND(ISNUMBER(OFFSET('Sanitation Data'!$E$12,0,10*ROW('Sanitation Data'!E41))),'Data Summary'!CX47="Yes"),OFFSET('Sanitation Data'!$E$12,0,10*ROW('Sanitation Data'!E41)),NA())</f>
        <v>#N/A</v>
      </c>
      <c r="AJ47" s="134" t="e">
        <f ca="1">+IF(AND(ISNUMBER(OFFSET('Sanitation Data'!$E$13,0,10*ROW('Sanitation Data'!E41))),'Data Summary'!CY47="Yes"),OFFSET('Sanitation Data'!$E$13,0,10*ROW('Sanitation Data'!E41)),NA())</f>
        <v>#N/A</v>
      </c>
      <c r="AK47" s="134" t="e">
        <f ca="1">+IF(AND(ISNUMBER(OFFSET('Sanitation Data'!$F$5,0,10*ROW('Sanitation Data'!F41))),'Data Summary'!CZ47="Yes"),100-OFFSET('Sanitation Data'!$F$5,0,10*ROW('Sanitation Data'!F41)),NA())</f>
        <v>#N/A</v>
      </c>
      <c r="AL47" s="134" t="e">
        <f ca="1">+IF(AND(ISNUMBER(OFFSET('Sanitation Data'!$F$7,0,10*ROW('Sanitation Data'!F41))),'Data Summary'!DA47="Yes"),OFFSET('Sanitation Data'!$F$7,0,10*ROW('Sanitation Data'!F41)),NA())</f>
        <v>#N/A</v>
      </c>
      <c r="AM47" s="134" t="e">
        <f ca="1">+IF(AND(ISNUMBER(OFFSET('Sanitation Data'!$F$11,0,10*ROW('Sanitation Data'!F41))),'Data Summary'!DB47="Yes"),OFFSET('Sanitation Data'!$F$11,0,10*ROW('Sanitation Data'!F41)),NA())</f>
        <v>#N/A</v>
      </c>
      <c r="AN47" s="134" t="e">
        <f ca="1">+IF(AND(ISNUMBER(OFFSET('Sanitation Data'!$F$12,0,10*ROW('Sanitation Data'!F41))),'Data Summary'!DC47="Yes"),OFFSET('Sanitation Data'!$F$12,0,10*ROW('Sanitation Data'!F41)),NA())</f>
        <v>#N/A</v>
      </c>
      <c r="AO47" s="134" t="e">
        <f ca="1">+IF(AND(ISNUMBER(OFFSET('Sanitation Data'!$F$13,0,10*ROW('Sanitation Data'!F41))),'Data Summary'!DD47="Yes"),OFFSET('Sanitation Data'!$F$13,0,10*ROW('Sanitation Data'!F41)),NA())</f>
        <v>#N/A</v>
      </c>
      <c r="AP47" s="134" t="e">
        <f ca="1">+IF(AND(ISNUMBER(OFFSET('Sanitation Data'!$G$5,0,10*ROW('Sanitation Data'!G41))),'Data Summary'!DE47="Yes"),100-OFFSET('Sanitation Data'!$G$5,0,10*ROW('Sanitation Data'!G41)),NA())</f>
        <v>#N/A</v>
      </c>
      <c r="AQ47" s="134" t="e">
        <f ca="1">+IF(AND(ISNUMBER(OFFSET('Sanitation Data'!$G$7,0,10*ROW('Sanitation Data'!G41))),'Data Summary'!DF47="Yes"),OFFSET('Sanitation Data'!$G$7,0,10*ROW('Sanitation Data'!G41)),NA())</f>
        <v>#N/A</v>
      </c>
      <c r="AR47" s="134" t="e">
        <f ca="1">+IF(AND(ISNUMBER(OFFSET('Sanitation Data'!$G$11,0,10*ROW('Sanitation Data'!G41))),'Data Summary'!DG47="Yes"),OFFSET('Sanitation Data'!$G$11,0,10*ROW('Sanitation Data'!G41)),NA())</f>
        <v>#N/A</v>
      </c>
      <c r="AS47" s="134" t="e">
        <f ca="1">+IF(AND(ISNUMBER(OFFSET('Sanitation Data'!$G$12,0,10*ROW('Sanitation Data'!G41))),'Data Summary'!DH47="Yes"),OFFSET('Sanitation Data'!$G$12,0,10*ROW('Sanitation Data'!G41)),NA())</f>
        <v>#N/A</v>
      </c>
      <c r="AT47" s="134" t="e">
        <f ca="1">+IF(AND(ISNUMBER(OFFSET('Sanitation Data'!$G$13,0,10*ROW('Sanitation Data'!G41))),'Data Summary'!DI47="Yes"),OFFSET('Sanitation Data'!$G$13,0,10*ROW('Sanitation Data'!G41)),NA())</f>
        <v>#N/A</v>
      </c>
      <c r="AU47" s="134" t="e">
        <f ca="1">+IF(AND(ISNUMBER(OFFSET('Sanitation Data'!$H$5,0,10*ROW('Sanitation Data'!H41))),'Data Summary'!DJ47="Yes"),100-OFFSET('Sanitation Data'!$H$5,0,10*ROW('Sanitation Data'!H41)),NA())</f>
        <v>#N/A</v>
      </c>
      <c r="AV47" s="134" t="e">
        <f ca="1">+IF(AND(ISNUMBER(OFFSET('Sanitation Data'!$H$7,0,10*ROW('Sanitation Data'!H41))),'Data Summary'!DK47="Yes"),OFFSET('Sanitation Data'!$H$7,0,10*ROW('Sanitation Data'!H41)),NA())</f>
        <v>#N/A</v>
      </c>
      <c r="AW47" s="134" t="e">
        <f ca="1">+IF(AND(ISNUMBER(OFFSET('Sanitation Data'!$H$11,0,10*ROW('Sanitation Data'!H41))),'Data Summary'!DL47="Yes"),OFFSET('Sanitation Data'!$H$11,0,10*ROW('Sanitation Data'!H41)),NA())</f>
        <v>#N/A</v>
      </c>
      <c r="AX47" s="134" t="e">
        <f ca="1">+IF(AND(ISNUMBER(OFFSET('Sanitation Data'!$H$12,0,10*ROW('Sanitation Data'!H41))),'Data Summary'!DM47="Yes"),OFFSET('Sanitation Data'!$H$12,0,10*ROW('Sanitation Data'!H41)),NA())</f>
        <v>#N/A</v>
      </c>
      <c r="AY47" s="134" t="e">
        <f ca="1">+IF(AND(ISNUMBER(OFFSET('Sanitation Data'!$H$13,0,10*ROW('Sanitation Data'!H41))),'Data Summary'!DN47="Yes"),OFFSET('Sanitation Data'!$H$13,0,10*ROW('Sanitation Data'!H41)),NA())</f>
        <v>#N/A</v>
      </c>
      <c r="AZ47" s="135" t="e">
        <f ca="1">+IF(AND(ISNUMBER(OFFSET('Hygiene Data'!$C$6,0,10*ROW('Hygiene Data'!C41))),'Data Summary'!DO47="Yes"),OFFSET('Hygiene Data'!$C$6,0,10*ROW('Hygiene Data'!C41)),NA())</f>
        <v>#N/A</v>
      </c>
      <c r="BA47" s="135" t="e">
        <f ca="1">+IF(AND(ISNUMBER(OFFSET('Hygiene Data'!$C$8,0,10*ROW('Hygiene Data'!C41))),'Data Summary'!DP47="Yes"),OFFSET('Hygiene Data'!$C$8,0,10*ROW('Hygiene Data'!C41)),NA())</f>
        <v>#N/A</v>
      </c>
      <c r="BB47" s="135" t="e">
        <f ca="1">+IF(AND(ISNUMBER(OFFSET('Hygiene Data'!$C$10,0,10*ROW('Hygiene Data'!C41))),'Data Summary'!DQ47="Yes"),OFFSET('Hygiene Data'!$C$10,0,10*ROW('Hygiene Data'!C41)),NA())</f>
        <v>#N/A</v>
      </c>
      <c r="BC47" s="135" t="e">
        <f ca="1">+IF(AND(ISNUMBER(OFFSET('Hygiene Data'!$D$6,0,10*ROW('Hygiene Data'!D41))),'Data Summary'!DR47="Yes"),OFFSET('Hygiene Data'!$D$6,0,10*ROW('Hygiene Data'!D41)),NA())</f>
        <v>#N/A</v>
      </c>
      <c r="BD47" s="135" t="e">
        <f ca="1">+IF(AND(ISNUMBER(OFFSET('Hygiene Data'!$D$8,0,10*ROW('Hygiene Data'!D41))),'Data Summary'!DS47="Yes"),OFFSET('Hygiene Data'!$D$8,0,10*ROW('Hygiene Data'!D41)),NA())</f>
        <v>#N/A</v>
      </c>
      <c r="BE47" s="135" t="e">
        <f ca="1">+IF(AND(ISNUMBER(OFFSET('Hygiene Data'!$D$10,0,10*ROW('Hygiene Data'!D41))),'Data Summary'!DT47="Yes"),OFFSET('Hygiene Data'!$D$10,0,10*ROW('Hygiene Data'!D41)),NA())</f>
        <v>#N/A</v>
      </c>
      <c r="BF47" s="135" t="e">
        <f ca="1">+IF(AND(ISNUMBER(OFFSET('Hygiene Data'!$E$6,0,10*ROW('Hygiene Data'!E41))),'Data Summary'!DU47="Yes"),OFFSET('Hygiene Data'!$E$6,0,10*ROW('Hygiene Data'!E41)),NA())</f>
        <v>#N/A</v>
      </c>
      <c r="BG47" s="135" t="e">
        <f ca="1">+IF(AND(ISNUMBER(OFFSET('Hygiene Data'!$E$8,0,10*ROW('Hygiene Data'!E41))),'Data Summary'!DV47="Yes"),OFFSET('Hygiene Data'!$E$8,0,10*ROW('Hygiene Data'!E41)),NA())</f>
        <v>#N/A</v>
      </c>
      <c r="BH47" s="135" t="e">
        <f ca="1">+IF(AND(ISNUMBER(OFFSET('Hygiene Data'!$E$10,0,10*ROW('Hygiene Data'!E41))),'Data Summary'!DW47="Yes"),OFFSET('Hygiene Data'!$E$10,0,10*ROW('Hygiene Data'!E41)),NA())</f>
        <v>#N/A</v>
      </c>
      <c r="BI47" s="135" t="e">
        <f ca="1">+IF(AND(ISNUMBER(OFFSET('Hygiene Data'!$F$6,0,10*ROW('Hygiene Data'!F41))),'Data Summary'!DX47="Yes"),OFFSET('Hygiene Data'!$F$6,0,10*ROW('Hygiene Data'!F41)),NA())</f>
        <v>#N/A</v>
      </c>
      <c r="BJ47" s="135" t="e">
        <f ca="1">+IF(AND(ISNUMBER(OFFSET('Hygiene Data'!$F$8,0,10*ROW('Hygiene Data'!F41))),'Data Summary'!DY47="Yes"),OFFSET('Hygiene Data'!$F$8,0,10*ROW('Hygiene Data'!F41)),NA())</f>
        <v>#N/A</v>
      </c>
      <c r="BK47" s="135" t="e">
        <f ca="1">+IF(AND(ISNUMBER(OFFSET('Hygiene Data'!$F$10,0,10*ROW('Hygiene Data'!F41))),'Data Summary'!DZ47="Yes"),OFFSET('Hygiene Data'!$F$10,0,10*ROW('Hygiene Data'!F41)),NA())</f>
        <v>#N/A</v>
      </c>
      <c r="BL47" s="135" t="e">
        <f ca="1">+IF(AND(ISNUMBER(OFFSET('Hygiene Data'!$G$6,0,10*ROW('Hygiene Data'!G41))),'Data Summary'!EA47="Yes"),OFFSET('Hygiene Data'!$G$6,0,10*ROW('Hygiene Data'!G41)),NA())</f>
        <v>#N/A</v>
      </c>
      <c r="BM47" s="135" t="e">
        <f ca="1">+IF(AND(ISNUMBER(OFFSET('Hygiene Data'!$G$8,0,10*ROW('Hygiene Data'!G41))),'Data Summary'!EB47="Yes"),OFFSET('Hygiene Data'!$G$8,0,10*ROW('Hygiene Data'!G41)),NA())</f>
        <v>#N/A</v>
      </c>
      <c r="BN47" s="135" t="e">
        <f ca="1">+IF(AND(ISNUMBER(OFFSET('Hygiene Data'!$G$10,0,10*ROW('Hygiene Data'!G41))),'Data Summary'!EC47="Yes"),OFFSET('Hygiene Data'!$G$10,0,10*ROW('Hygiene Data'!G41)),NA())</f>
        <v>#N/A</v>
      </c>
      <c r="BO47" s="135" t="e">
        <f ca="1">+IF(AND(ISNUMBER(OFFSET('Hygiene Data'!$H$6,0,10*ROW('Hygiene Data'!H41))),'Data Summary'!ED47="Yes"),OFFSET('Hygiene Data'!$H$6,0,10*ROW('Hygiene Data'!H41)),NA())</f>
        <v>#N/A</v>
      </c>
      <c r="BP47" s="135" t="e">
        <f ca="1">+IF(AND(ISNUMBER(OFFSET('Hygiene Data'!$H$8,0,10*ROW('Hygiene Data'!H41))),'Data Summary'!EE47="Yes"),OFFSET('Hygiene Data'!$H$8,0,10*ROW('Hygiene Data'!H41)),NA())</f>
        <v>#N/A</v>
      </c>
      <c r="BQ47" s="135" t="e">
        <f ca="1">+IF(AND(ISNUMBER(OFFSET('Hygiene Data'!$H$10,0,10*ROW('Hygiene Data'!H41))),'Data Summary'!EF47="Yes"),OFFSET('Hygiene Data'!$H$10,0,10*ROW('Hygiene Data'!H41)),NA())</f>
        <v>#N/A</v>
      </c>
    </row>
    <row r="48" spans="1:69" x14ac:dyDescent="0.2">
      <c r="A48" s="50" t="e">
        <f ca="1">+IF(OFFSET('Water Data'!$B$1,0,10*ROW('Water Data'!B42))="",NA(),OFFSET('Water Data'!$B$1,0,10*ROW('Water Data'!B42)))</f>
        <v>#N/A</v>
      </c>
      <c r="B48" s="50" t="e">
        <f ca="1">+IF(OFFSET('Water Data'!$A$3,0,10*ROW('Water Data'!A45))="",NA(),OFFSET('Water Data'!$A$3,0,10*ROW('Water Data'!A45)))</f>
        <v>#N/A</v>
      </c>
      <c r="C48" s="50" t="e">
        <f ca="1">+IF(OFFSET('Water Data'!$C$3,0,10*ROW('Water Data'!C45))="",NA(),OFFSET('Water Data'!$C$3,0,10*ROW('Water Data'!C45)))</f>
        <v>#N/A</v>
      </c>
      <c r="D48" s="133" t="e">
        <f ca="1">+IF(AND(ISNUMBER(OFFSET('Water Data'!$C$5,0,10*ROW('Water Data'!C42))),'Data Summary'!BS48="Yes"),100-OFFSET('Water Data'!$C$5,0,10*ROW('Water Data'!C42)),NA())</f>
        <v>#N/A</v>
      </c>
      <c r="E48" s="133" t="e">
        <f ca="1">+IF(AND(ISNUMBER(OFFSET('Water Data'!$C$7,0,10*ROW('Water Data'!C42))),'Data Summary'!BT48="Yes"),OFFSET('Water Data'!$C$7,0,10*ROW('Water Data'!C42)),NA())</f>
        <v>#N/A</v>
      </c>
      <c r="F48" s="133" t="e">
        <f ca="1">+IF(AND(ISNUMBER(OFFSET('Water Data'!$C$10,0,10*ROW('Water Data'!C42))),'Data Summary'!BU48="Yes"),OFFSET('Water Data'!$C$10,0,10*ROW('Water Data'!C42)),NA())</f>
        <v>#N/A</v>
      </c>
      <c r="G48" s="133" t="e">
        <f ca="1">+IF(AND(ISNUMBER(OFFSET('Water Data'!$D$5,0,10*ROW('Water Data'!D42))),'Data Summary'!BV48="Yes"),100-OFFSET('Water Data'!$D$5,0,10*ROW('Water Data'!D42)),NA())</f>
        <v>#N/A</v>
      </c>
      <c r="H48" s="133" t="e">
        <f ca="1">+IF(AND(ISNUMBER(OFFSET('Water Data'!$D$7,0,10*ROW('Water Data'!D42))),'Data Summary'!BW48="Yes"),OFFSET('Water Data'!$D$7,0,10*ROW('Water Data'!D42)),NA())</f>
        <v>#N/A</v>
      </c>
      <c r="I48" s="133" t="e">
        <f ca="1">+IF(AND(ISNUMBER(OFFSET('Water Data'!$D$10,0,10*ROW('Water Data'!D42))),'Data Summary'!BX48="Yes"),OFFSET('Water Data'!$D$10,0,10*ROW('Water Data'!D42)),NA())</f>
        <v>#N/A</v>
      </c>
      <c r="J48" s="133" t="e">
        <f ca="1">+IF(AND(ISNUMBER(OFFSET('Water Data'!$E$5,0,10*ROW('Water Data'!E42))),'Data Summary'!BY48="Yes"),100-OFFSET('Water Data'!$E$5,0,10*ROW('Water Data'!E42)),NA())</f>
        <v>#N/A</v>
      </c>
      <c r="K48" s="133" t="e">
        <f ca="1">+IF(AND(ISNUMBER(OFFSET('Water Data'!$E$7,0,10*ROW('Water Data'!E42))),'Data Summary'!BZ48="Yes"),OFFSET('Water Data'!$E$7,0,10*ROW('Water Data'!E42)),NA())</f>
        <v>#N/A</v>
      </c>
      <c r="L48" s="133" t="e">
        <f ca="1">+IF(AND(ISNUMBER(OFFSET('Water Data'!$E$10,0,10*ROW('Water Data'!E42))),'Data Summary'!CA48="Yes"),OFFSET('Water Data'!$E$10,0,10*ROW('Water Data'!E42)),NA())</f>
        <v>#N/A</v>
      </c>
      <c r="M48" s="133" t="e">
        <f ca="1">+IF(AND(ISNUMBER(OFFSET('Water Data'!$F$5,0,10*ROW('Water Data'!F42))),'Data Summary'!CB48="Yes"),100-OFFSET('Water Data'!$F$5,0,10*ROW('Water Data'!F42)),NA())</f>
        <v>#N/A</v>
      </c>
      <c r="N48" s="133" t="e">
        <f ca="1">+IF(AND(ISNUMBER(OFFSET('Water Data'!$F$7,0,10*ROW('Water Data'!F42))),'Data Summary'!CC48="Yes"),OFFSET('Water Data'!$F$7,0,10*ROW('Water Data'!F42)),NA())</f>
        <v>#N/A</v>
      </c>
      <c r="O48" s="133" t="e">
        <f ca="1">+IF(AND(ISNUMBER(OFFSET('Water Data'!$F$10,0,10*ROW('Water Data'!F42))),'Data Summary'!CD48="Yes"),OFFSET('Water Data'!$F$10,0,10*ROW('Water Data'!F42)),NA())</f>
        <v>#N/A</v>
      </c>
      <c r="P48" s="133" t="e">
        <f ca="1">+IF(AND(ISNUMBER(OFFSET('Water Data'!$G$5,0,10*ROW('Water Data'!G42))),'Data Summary'!CE48="Yes"),100-OFFSET('Water Data'!$G$5,0,10*ROW('Water Data'!G42)),NA())</f>
        <v>#N/A</v>
      </c>
      <c r="Q48" s="133" t="e">
        <f ca="1">+IF(AND(ISNUMBER(OFFSET('Water Data'!$G$7,0,10*ROW('Water Data'!G42))),'Data Summary'!CF48="Yes"),OFFSET('Water Data'!$G$7,0,10*ROW('Water Data'!G42)),NA())</f>
        <v>#N/A</v>
      </c>
      <c r="R48" s="133" t="e">
        <f ca="1">+IF(AND(ISNUMBER(OFFSET('Water Data'!$G$10,0,10*ROW('Water Data'!G42))),'Data Summary'!CG48="Yes"),OFFSET('Water Data'!$G$10,0,10*ROW('Water Data'!G42)),NA())</f>
        <v>#N/A</v>
      </c>
      <c r="S48" s="133" t="e">
        <f ca="1">+IF(AND(ISNUMBER(OFFSET('Water Data'!$H$5,0,10*ROW('Water Data'!H42))),'Data Summary'!CH48="Yes"),100-OFFSET('Water Data'!$H$5,0,10*ROW('Water Data'!H42)),NA())</f>
        <v>#N/A</v>
      </c>
      <c r="T48" s="133" t="e">
        <f ca="1">+IF(AND(ISNUMBER(OFFSET('Water Data'!$H$7,0,10*ROW('Water Data'!H42))),'Data Summary'!CI48="Yes"),OFFSET('Water Data'!$H$7,0,10*ROW('Water Data'!H42)),NA())</f>
        <v>#N/A</v>
      </c>
      <c r="U48" s="133" t="e">
        <f ca="1">+IF(AND(ISNUMBER(OFFSET('Water Data'!$H$10,0,10*ROW('Water Data'!H42))),'Data Summary'!CJ48="Yes"),OFFSET('Water Data'!$H$10,0,10*ROW('Water Data'!H42)),NA())</f>
        <v>#N/A</v>
      </c>
      <c r="V48" s="134" t="e">
        <f ca="1">+IF(AND(ISNUMBER(OFFSET('Sanitation Data'!$C$5,0,10*ROW('Sanitation Data'!C42))),'Data Summary'!CK48="Yes"),100-OFFSET('Sanitation Data'!$C$5,0,10*ROW('Sanitation Data'!C42)),NA())</f>
        <v>#N/A</v>
      </c>
      <c r="W48" s="134" t="e">
        <f ca="1">+IF(AND(ISNUMBER(OFFSET('Sanitation Data'!$C$7,0,10*ROW('Sanitation Data'!C42))),'Data Summary'!CL48="Yes"),OFFSET('Sanitation Data'!$C$7,0,10*ROW('Sanitation Data'!C42)),NA())</f>
        <v>#N/A</v>
      </c>
      <c r="X48" s="134" t="e">
        <f ca="1">+IF(AND(ISNUMBER(OFFSET('Sanitation Data'!$C$11,0,10*ROW('Sanitation Data'!C42))),'Data Summary'!CM48="Yes"),OFFSET('Sanitation Data'!$C$11,0,10*ROW('Sanitation Data'!C42)),NA())</f>
        <v>#N/A</v>
      </c>
      <c r="Y48" s="134" t="e">
        <f ca="1">+IF(AND(ISNUMBER(OFFSET('Sanitation Data'!$C$12,0,10*ROW('Sanitation Data'!C42))),'Data Summary'!CN48="Yes"),OFFSET('Sanitation Data'!$C$12,0,10*ROW('Sanitation Data'!C42)),NA())</f>
        <v>#N/A</v>
      </c>
      <c r="Z48" s="134" t="e">
        <f ca="1">+IF(AND(ISNUMBER(OFFSET('Sanitation Data'!$C$13,0,10*ROW('Sanitation Data'!C42))),'Data Summary'!CO48="Yes"),OFFSET('Sanitation Data'!$C$13,0,10*ROW('Sanitation Data'!C42)),NA())</f>
        <v>#N/A</v>
      </c>
      <c r="AA48" s="134" t="e">
        <f ca="1">+IF(AND(ISNUMBER(OFFSET('Sanitation Data'!$D$5,0,10*ROW('Sanitation Data'!D42))),'Data Summary'!CP48="Yes"),100-OFFSET('Sanitation Data'!$D$5,0,10*ROW('Sanitation Data'!D42)),NA())</f>
        <v>#N/A</v>
      </c>
      <c r="AB48" s="134" t="e">
        <f ca="1">+IF(AND(ISNUMBER(OFFSET('Sanitation Data'!$D$7,0,10*ROW('Sanitation Data'!D42))),'Data Summary'!CQ48="Yes"),OFFSET('Sanitation Data'!$D$7,0,10*ROW('Sanitation Data'!D42)),NA())</f>
        <v>#N/A</v>
      </c>
      <c r="AC48" s="134" t="e">
        <f ca="1">+IF(AND(ISNUMBER(OFFSET('Sanitation Data'!$D$11,0,10*ROW('Sanitation Data'!D42))),'Data Summary'!CR48="Yes"),OFFSET('Sanitation Data'!$D$11,0,10*ROW('Sanitation Data'!D42)),NA())</f>
        <v>#N/A</v>
      </c>
      <c r="AD48" s="134" t="e">
        <f ca="1">+IF(AND(ISNUMBER(OFFSET('Sanitation Data'!$D$12,0,10*ROW('Sanitation Data'!D42))),'Data Summary'!CS48="Yes"),OFFSET('Sanitation Data'!$D$12,0,10*ROW('Sanitation Data'!D42)),NA())</f>
        <v>#N/A</v>
      </c>
      <c r="AE48" s="134" t="e">
        <f ca="1">+IF(AND(ISNUMBER(OFFSET('Sanitation Data'!$D$13,0,10*ROW('Sanitation Data'!D42))),'Data Summary'!CT48="Yes"),OFFSET('Sanitation Data'!$D$13,0,10*ROW('Sanitation Data'!D42)),NA())</f>
        <v>#N/A</v>
      </c>
      <c r="AF48" s="134" t="e">
        <f ca="1">+IF(AND(ISNUMBER(OFFSET('Sanitation Data'!$E$5,0,10*ROW('Sanitation Data'!E42))),'Data Summary'!CU48="Yes"),100-OFFSET('Sanitation Data'!$E$5,0,10*ROW('Sanitation Data'!E42)),NA())</f>
        <v>#N/A</v>
      </c>
      <c r="AG48" s="134" t="e">
        <f ca="1">+IF(AND(ISNUMBER(OFFSET('Sanitation Data'!$E$7,0,10*ROW('Sanitation Data'!E42))),'Data Summary'!CV48="Yes"),OFFSET('Sanitation Data'!$E$7,0,10*ROW('Sanitation Data'!E42)),NA())</f>
        <v>#N/A</v>
      </c>
      <c r="AH48" s="134" t="e">
        <f ca="1">+IF(AND(ISNUMBER(OFFSET('Sanitation Data'!$E$11,0,10*ROW('Sanitation Data'!E42))),'Data Summary'!CW48="Yes"),OFFSET('Sanitation Data'!$E$11,0,10*ROW('Sanitation Data'!E42)),NA())</f>
        <v>#N/A</v>
      </c>
      <c r="AI48" s="134" t="e">
        <f ca="1">+IF(AND(ISNUMBER(OFFSET('Sanitation Data'!$E$12,0,10*ROW('Sanitation Data'!E42))),'Data Summary'!CX48="Yes"),OFFSET('Sanitation Data'!$E$12,0,10*ROW('Sanitation Data'!E42)),NA())</f>
        <v>#N/A</v>
      </c>
      <c r="AJ48" s="134" t="e">
        <f ca="1">+IF(AND(ISNUMBER(OFFSET('Sanitation Data'!$E$13,0,10*ROW('Sanitation Data'!E42))),'Data Summary'!CY48="Yes"),OFFSET('Sanitation Data'!$E$13,0,10*ROW('Sanitation Data'!E42)),NA())</f>
        <v>#N/A</v>
      </c>
      <c r="AK48" s="134" t="e">
        <f ca="1">+IF(AND(ISNUMBER(OFFSET('Sanitation Data'!$F$5,0,10*ROW('Sanitation Data'!F42))),'Data Summary'!CZ48="Yes"),100-OFFSET('Sanitation Data'!$F$5,0,10*ROW('Sanitation Data'!F42)),NA())</f>
        <v>#N/A</v>
      </c>
      <c r="AL48" s="134" t="e">
        <f ca="1">+IF(AND(ISNUMBER(OFFSET('Sanitation Data'!$F$7,0,10*ROW('Sanitation Data'!F42))),'Data Summary'!DA48="Yes"),OFFSET('Sanitation Data'!$F$7,0,10*ROW('Sanitation Data'!F42)),NA())</f>
        <v>#N/A</v>
      </c>
      <c r="AM48" s="134" t="e">
        <f ca="1">+IF(AND(ISNUMBER(OFFSET('Sanitation Data'!$F$11,0,10*ROW('Sanitation Data'!F42))),'Data Summary'!DB48="Yes"),OFFSET('Sanitation Data'!$F$11,0,10*ROW('Sanitation Data'!F42)),NA())</f>
        <v>#N/A</v>
      </c>
      <c r="AN48" s="134" t="e">
        <f ca="1">+IF(AND(ISNUMBER(OFFSET('Sanitation Data'!$F$12,0,10*ROW('Sanitation Data'!F42))),'Data Summary'!DC48="Yes"),OFFSET('Sanitation Data'!$F$12,0,10*ROW('Sanitation Data'!F42)),NA())</f>
        <v>#N/A</v>
      </c>
      <c r="AO48" s="134" t="e">
        <f ca="1">+IF(AND(ISNUMBER(OFFSET('Sanitation Data'!$F$13,0,10*ROW('Sanitation Data'!F42))),'Data Summary'!DD48="Yes"),OFFSET('Sanitation Data'!$F$13,0,10*ROW('Sanitation Data'!F42)),NA())</f>
        <v>#N/A</v>
      </c>
      <c r="AP48" s="134" t="e">
        <f ca="1">+IF(AND(ISNUMBER(OFFSET('Sanitation Data'!$G$5,0,10*ROW('Sanitation Data'!G42))),'Data Summary'!DE48="Yes"),100-OFFSET('Sanitation Data'!$G$5,0,10*ROW('Sanitation Data'!G42)),NA())</f>
        <v>#N/A</v>
      </c>
      <c r="AQ48" s="134" t="e">
        <f ca="1">+IF(AND(ISNUMBER(OFFSET('Sanitation Data'!$G$7,0,10*ROW('Sanitation Data'!G42))),'Data Summary'!DF48="Yes"),OFFSET('Sanitation Data'!$G$7,0,10*ROW('Sanitation Data'!G42)),NA())</f>
        <v>#N/A</v>
      </c>
      <c r="AR48" s="134" t="e">
        <f ca="1">+IF(AND(ISNUMBER(OFFSET('Sanitation Data'!$G$11,0,10*ROW('Sanitation Data'!G42))),'Data Summary'!DG48="Yes"),OFFSET('Sanitation Data'!$G$11,0,10*ROW('Sanitation Data'!G42)),NA())</f>
        <v>#N/A</v>
      </c>
      <c r="AS48" s="134" t="e">
        <f ca="1">+IF(AND(ISNUMBER(OFFSET('Sanitation Data'!$G$12,0,10*ROW('Sanitation Data'!G42))),'Data Summary'!DH48="Yes"),OFFSET('Sanitation Data'!$G$12,0,10*ROW('Sanitation Data'!G42)),NA())</f>
        <v>#N/A</v>
      </c>
      <c r="AT48" s="134" t="e">
        <f ca="1">+IF(AND(ISNUMBER(OFFSET('Sanitation Data'!$G$13,0,10*ROW('Sanitation Data'!G42))),'Data Summary'!DI48="Yes"),OFFSET('Sanitation Data'!$G$13,0,10*ROW('Sanitation Data'!G42)),NA())</f>
        <v>#N/A</v>
      </c>
      <c r="AU48" s="134" t="e">
        <f ca="1">+IF(AND(ISNUMBER(OFFSET('Sanitation Data'!$H$5,0,10*ROW('Sanitation Data'!H42))),'Data Summary'!DJ48="Yes"),100-OFFSET('Sanitation Data'!$H$5,0,10*ROW('Sanitation Data'!H42)),NA())</f>
        <v>#N/A</v>
      </c>
      <c r="AV48" s="134" t="e">
        <f ca="1">+IF(AND(ISNUMBER(OFFSET('Sanitation Data'!$H$7,0,10*ROW('Sanitation Data'!H42))),'Data Summary'!DK48="Yes"),OFFSET('Sanitation Data'!$H$7,0,10*ROW('Sanitation Data'!H42)),NA())</f>
        <v>#N/A</v>
      </c>
      <c r="AW48" s="134" t="e">
        <f ca="1">+IF(AND(ISNUMBER(OFFSET('Sanitation Data'!$H$11,0,10*ROW('Sanitation Data'!H42))),'Data Summary'!DL48="Yes"),OFFSET('Sanitation Data'!$H$11,0,10*ROW('Sanitation Data'!H42)),NA())</f>
        <v>#N/A</v>
      </c>
      <c r="AX48" s="134" t="e">
        <f ca="1">+IF(AND(ISNUMBER(OFFSET('Sanitation Data'!$H$12,0,10*ROW('Sanitation Data'!H42))),'Data Summary'!DM48="Yes"),OFFSET('Sanitation Data'!$H$12,0,10*ROW('Sanitation Data'!H42)),NA())</f>
        <v>#N/A</v>
      </c>
      <c r="AY48" s="134" t="e">
        <f ca="1">+IF(AND(ISNUMBER(OFFSET('Sanitation Data'!$H$13,0,10*ROW('Sanitation Data'!H42))),'Data Summary'!DN48="Yes"),OFFSET('Sanitation Data'!$H$13,0,10*ROW('Sanitation Data'!H42)),NA())</f>
        <v>#N/A</v>
      </c>
      <c r="AZ48" s="135" t="e">
        <f ca="1">+IF(AND(ISNUMBER(OFFSET('Hygiene Data'!$C$6,0,10*ROW('Hygiene Data'!C42))),'Data Summary'!DO48="Yes"),OFFSET('Hygiene Data'!$C$6,0,10*ROW('Hygiene Data'!C42)),NA())</f>
        <v>#N/A</v>
      </c>
      <c r="BA48" s="135" t="e">
        <f ca="1">+IF(AND(ISNUMBER(OFFSET('Hygiene Data'!$C$8,0,10*ROW('Hygiene Data'!C42))),'Data Summary'!DP48="Yes"),OFFSET('Hygiene Data'!$C$8,0,10*ROW('Hygiene Data'!C42)),NA())</f>
        <v>#N/A</v>
      </c>
      <c r="BB48" s="135" t="e">
        <f ca="1">+IF(AND(ISNUMBER(OFFSET('Hygiene Data'!$C$10,0,10*ROW('Hygiene Data'!C42))),'Data Summary'!DQ48="Yes"),OFFSET('Hygiene Data'!$C$10,0,10*ROW('Hygiene Data'!C42)),NA())</f>
        <v>#N/A</v>
      </c>
      <c r="BC48" s="135" t="e">
        <f ca="1">+IF(AND(ISNUMBER(OFFSET('Hygiene Data'!$D$6,0,10*ROW('Hygiene Data'!D42))),'Data Summary'!DR48="Yes"),OFFSET('Hygiene Data'!$D$6,0,10*ROW('Hygiene Data'!D42)),NA())</f>
        <v>#N/A</v>
      </c>
      <c r="BD48" s="135" t="e">
        <f ca="1">+IF(AND(ISNUMBER(OFFSET('Hygiene Data'!$D$8,0,10*ROW('Hygiene Data'!D42))),'Data Summary'!DS48="Yes"),OFFSET('Hygiene Data'!$D$8,0,10*ROW('Hygiene Data'!D42)),NA())</f>
        <v>#N/A</v>
      </c>
      <c r="BE48" s="135" t="e">
        <f ca="1">+IF(AND(ISNUMBER(OFFSET('Hygiene Data'!$D$10,0,10*ROW('Hygiene Data'!D42))),'Data Summary'!DT48="Yes"),OFFSET('Hygiene Data'!$D$10,0,10*ROW('Hygiene Data'!D42)),NA())</f>
        <v>#N/A</v>
      </c>
      <c r="BF48" s="135" t="e">
        <f ca="1">+IF(AND(ISNUMBER(OFFSET('Hygiene Data'!$E$6,0,10*ROW('Hygiene Data'!E42))),'Data Summary'!DU48="Yes"),OFFSET('Hygiene Data'!$E$6,0,10*ROW('Hygiene Data'!E42)),NA())</f>
        <v>#N/A</v>
      </c>
      <c r="BG48" s="135" t="e">
        <f ca="1">+IF(AND(ISNUMBER(OFFSET('Hygiene Data'!$E$8,0,10*ROW('Hygiene Data'!E42))),'Data Summary'!DV48="Yes"),OFFSET('Hygiene Data'!$E$8,0,10*ROW('Hygiene Data'!E42)),NA())</f>
        <v>#N/A</v>
      </c>
      <c r="BH48" s="135" t="e">
        <f ca="1">+IF(AND(ISNUMBER(OFFSET('Hygiene Data'!$E$10,0,10*ROW('Hygiene Data'!E42))),'Data Summary'!DW48="Yes"),OFFSET('Hygiene Data'!$E$10,0,10*ROW('Hygiene Data'!E42)),NA())</f>
        <v>#N/A</v>
      </c>
      <c r="BI48" s="135" t="e">
        <f ca="1">+IF(AND(ISNUMBER(OFFSET('Hygiene Data'!$F$6,0,10*ROW('Hygiene Data'!F42))),'Data Summary'!DX48="Yes"),OFFSET('Hygiene Data'!$F$6,0,10*ROW('Hygiene Data'!F42)),NA())</f>
        <v>#N/A</v>
      </c>
      <c r="BJ48" s="135" t="e">
        <f ca="1">+IF(AND(ISNUMBER(OFFSET('Hygiene Data'!$F$8,0,10*ROW('Hygiene Data'!F42))),'Data Summary'!DY48="Yes"),OFFSET('Hygiene Data'!$F$8,0,10*ROW('Hygiene Data'!F42)),NA())</f>
        <v>#N/A</v>
      </c>
      <c r="BK48" s="135" t="e">
        <f ca="1">+IF(AND(ISNUMBER(OFFSET('Hygiene Data'!$F$10,0,10*ROW('Hygiene Data'!F42))),'Data Summary'!DZ48="Yes"),OFFSET('Hygiene Data'!$F$10,0,10*ROW('Hygiene Data'!F42)),NA())</f>
        <v>#N/A</v>
      </c>
      <c r="BL48" s="135" t="e">
        <f ca="1">+IF(AND(ISNUMBER(OFFSET('Hygiene Data'!$G$6,0,10*ROW('Hygiene Data'!G42))),'Data Summary'!EA48="Yes"),OFFSET('Hygiene Data'!$G$6,0,10*ROW('Hygiene Data'!G42)),NA())</f>
        <v>#N/A</v>
      </c>
      <c r="BM48" s="135" t="e">
        <f ca="1">+IF(AND(ISNUMBER(OFFSET('Hygiene Data'!$G$8,0,10*ROW('Hygiene Data'!G42))),'Data Summary'!EB48="Yes"),OFFSET('Hygiene Data'!$G$8,0,10*ROW('Hygiene Data'!G42)),NA())</f>
        <v>#N/A</v>
      </c>
      <c r="BN48" s="135" t="e">
        <f ca="1">+IF(AND(ISNUMBER(OFFSET('Hygiene Data'!$G$10,0,10*ROW('Hygiene Data'!G42))),'Data Summary'!EC48="Yes"),OFFSET('Hygiene Data'!$G$10,0,10*ROW('Hygiene Data'!G42)),NA())</f>
        <v>#N/A</v>
      </c>
      <c r="BO48" s="135" t="e">
        <f ca="1">+IF(AND(ISNUMBER(OFFSET('Hygiene Data'!$H$6,0,10*ROW('Hygiene Data'!H42))),'Data Summary'!ED48="Yes"),OFFSET('Hygiene Data'!$H$6,0,10*ROW('Hygiene Data'!H42)),NA())</f>
        <v>#N/A</v>
      </c>
      <c r="BP48" s="135" t="e">
        <f ca="1">+IF(AND(ISNUMBER(OFFSET('Hygiene Data'!$H$8,0,10*ROW('Hygiene Data'!H42))),'Data Summary'!EE48="Yes"),OFFSET('Hygiene Data'!$H$8,0,10*ROW('Hygiene Data'!H42)),NA())</f>
        <v>#N/A</v>
      </c>
      <c r="BQ48" s="135" t="e">
        <f ca="1">+IF(AND(ISNUMBER(OFFSET('Hygiene Data'!$H$10,0,10*ROW('Hygiene Data'!H42))),'Data Summary'!EF48="Yes"),OFFSET('Hygiene Data'!$H$10,0,10*ROW('Hygiene Data'!H42)),NA())</f>
        <v>#N/A</v>
      </c>
    </row>
    <row r="49" spans="1:69" x14ac:dyDescent="0.2">
      <c r="A49" s="50" t="e">
        <f ca="1">+IF(OFFSET('Water Data'!$B$1,0,10*ROW('Water Data'!B43))="",NA(),OFFSET('Water Data'!$B$1,0,10*ROW('Water Data'!B43)))</f>
        <v>#N/A</v>
      </c>
      <c r="B49" s="50" t="e">
        <f ca="1">+IF(OFFSET('Water Data'!$A$3,0,10*ROW('Water Data'!A46))="",NA(),OFFSET('Water Data'!$A$3,0,10*ROW('Water Data'!A46)))</f>
        <v>#N/A</v>
      </c>
      <c r="C49" s="50" t="e">
        <f ca="1">+IF(OFFSET('Water Data'!$C$3,0,10*ROW('Water Data'!C46))="",NA(),OFFSET('Water Data'!$C$3,0,10*ROW('Water Data'!C46)))</f>
        <v>#N/A</v>
      </c>
      <c r="D49" s="133" t="e">
        <f ca="1">+IF(AND(ISNUMBER(OFFSET('Water Data'!$C$5,0,10*ROW('Water Data'!C43))),'Data Summary'!BS49="Yes"),100-OFFSET('Water Data'!$C$5,0,10*ROW('Water Data'!C43)),NA())</f>
        <v>#N/A</v>
      </c>
      <c r="E49" s="133" t="e">
        <f ca="1">+IF(AND(ISNUMBER(OFFSET('Water Data'!$C$7,0,10*ROW('Water Data'!C43))),'Data Summary'!BT49="Yes"),OFFSET('Water Data'!$C$7,0,10*ROW('Water Data'!C43)),NA())</f>
        <v>#N/A</v>
      </c>
      <c r="F49" s="133" t="e">
        <f ca="1">+IF(AND(ISNUMBER(OFFSET('Water Data'!$C$10,0,10*ROW('Water Data'!C43))),'Data Summary'!BU49="Yes"),OFFSET('Water Data'!$C$10,0,10*ROW('Water Data'!C43)),NA())</f>
        <v>#N/A</v>
      </c>
      <c r="G49" s="133" t="e">
        <f ca="1">+IF(AND(ISNUMBER(OFFSET('Water Data'!$D$5,0,10*ROW('Water Data'!D43))),'Data Summary'!BV49="Yes"),100-OFFSET('Water Data'!$D$5,0,10*ROW('Water Data'!D43)),NA())</f>
        <v>#N/A</v>
      </c>
      <c r="H49" s="133" t="e">
        <f ca="1">+IF(AND(ISNUMBER(OFFSET('Water Data'!$D$7,0,10*ROW('Water Data'!D43))),'Data Summary'!BW49="Yes"),OFFSET('Water Data'!$D$7,0,10*ROW('Water Data'!D43)),NA())</f>
        <v>#N/A</v>
      </c>
      <c r="I49" s="133" t="e">
        <f ca="1">+IF(AND(ISNUMBER(OFFSET('Water Data'!$D$10,0,10*ROW('Water Data'!D43))),'Data Summary'!BX49="Yes"),OFFSET('Water Data'!$D$10,0,10*ROW('Water Data'!D43)),NA())</f>
        <v>#N/A</v>
      </c>
      <c r="J49" s="133" t="e">
        <f ca="1">+IF(AND(ISNUMBER(OFFSET('Water Data'!$E$5,0,10*ROW('Water Data'!E43))),'Data Summary'!BY49="Yes"),100-OFFSET('Water Data'!$E$5,0,10*ROW('Water Data'!E43)),NA())</f>
        <v>#N/A</v>
      </c>
      <c r="K49" s="133" t="e">
        <f ca="1">+IF(AND(ISNUMBER(OFFSET('Water Data'!$E$7,0,10*ROW('Water Data'!E43))),'Data Summary'!BZ49="Yes"),OFFSET('Water Data'!$E$7,0,10*ROW('Water Data'!E43)),NA())</f>
        <v>#N/A</v>
      </c>
      <c r="L49" s="133" t="e">
        <f ca="1">+IF(AND(ISNUMBER(OFFSET('Water Data'!$E$10,0,10*ROW('Water Data'!E43))),'Data Summary'!CA49="Yes"),OFFSET('Water Data'!$E$10,0,10*ROW('Water Data'!E43)),NA())</f>
        <v>#N/A</v>
      </c>
      <c r="M49" s="133" t="e">
        <f ca="1">+IF(AND(ISNUMBER(OFFSET('Water Data'!$F$5,0,10*ROW('Water Data'!F43))),'Data Summary'!CB49="Yes"),100-OFFSET('Water Data'!$F$5,0,10*ROW('Water Data'!F43)),NA())</f>
        <v>#N/A</v>
      </c>
      <c r="N49" s="133" t="e">
        <f ca="1">+IF(AND(ISNUMBER(OFFSET('Water Data'!$F$7,0,10*ROW('Water Data'!F43))),'Data Summary'!CC49="Yes"),OFFSET('Water Data'!$F$7,0,10*ROW('Water Data'!F43)),NA())</f>
        <v>#N/A</v>
      </c>
      <c r="O49" s="133" t="e">
        <f ca="1">+IF(AND(ISNUMBER(OFFSET('Water Data'!$F$10,0,10*ROW('Water Data'!F43))),'Data Summary'!CD49="Yes"),OFFSET('Water Data'!$F$10,0,10*ROW('Water Data'!F43)),NA())</f>
        <v>#N/A</v>
      </c>
      <c r="P49" s="133" t="e">
        <f ca="1">+IF(AND(ISNUMBER(OFFSET('Water Data'!$G$5,0,10*ROW('Water Data'!G43))),'Data Summary'!CE49="Yes"),100-OFFSET('Water Data'!$G$5,0,10*ROW('Water Data'!G43)),NA())</f>
        <v>#N/A</v>
      </c>
      <c r="Q49" s="133" t="e">
        <f ca="1">+IF(AND(ISNUMBER(OFFSET('Water Data'!$G$7,0,10*ROW('Water Data'!G43))),'Data Summary'!CF49="Yes"),OFFSET('Water Data'!$G$7,0,10*ROW('Water Data'!G43)),NA())</f>
        <v>#N/A</v>
      </c>
      <c r="R49" s="133" t="e">
        <f ca="1">+IF(AND(ISNUMBER(OFFSET('Water Data'!$G$10,0,10*ROW('Water Data'!G43))),'Data Summary'!CG49="Yes"),OFFSET('Water Data'!$G$10,0,10*ROW('Water Data'!G43)),NA())</f>
        <v>#N/A</v>
      </c>
      <c r="S49" s="133" t="e">
        <f ca="1">+IF(AND(ISNUMBER(OFFSET('Water Data'!$H$5,0,10*ROW('Water Data'!H43))),'Data Summary'!CH49="Yes"),100-OFFSET('Water Data'!$H$5,0,10*ROW('Water Data'!H43)),NA())</f>
        <v>#N/A</v>
      </c>
      <c r="T49" s="133" t="e">
        <f ca="1">+IF(AND(ISNUMBER(OFFSET('Water Data'!$H$7,0,10*ROW('Water Data'!H43))),'Data Summary'!CI49="Yes"),OFFSET('Water Data'!$H$7,0,10*ROW('Water Data'!H43)),NA())</f>
        <v>#N/A</v>
      </c>
      <c r="U49" s="133" t="e">
        <f ca="1">+IF(AND(ISNUMBER(OFFSET('Water Data'!$H$10,0,10*ROW('Water Data'!H43))),'Data Summary'!CJ49="Yes"),OFFSET('Water Data'!$H$10,0,10*ROW('Water Data'!H43)),NA())</f>
        <v>#N/A</v>
      </c>
      <c r="V49" s="134" t="e">
        <f ca="1">+IF(AND(ISNUMBER(OFFSET('Sanitation Data'!$C$5,0,10*ROW('Sanitation Data'!C43))),'Data Summary'!CK49="Yes"),100-OFFSET('Sanitation Data'!$C$5,0,10*ROW('Sanitation Data'!C43)),NA())</f>
        <v>#N/A</v>
      </c>
      <c r="W49" s="134" t="e">
        <f ca="1">+IF(AND(ISNUMBER(OFFSET('Sanitation Data'!$C$7,0,10*ROW('Sanitation Data'!C43))),'Data Summary'!CL49="Yes"),OFFSET('Sanitation Data'!$C$7,0,10*ROW('Sanitation Data'!C43)),NA())</f>
        <v>#N/A</v>
      </c>
      <c r="X49" s="134" t="e">
        <f ca="1">+IF(AND(ISNUMBER(OFFSET('Sanitation Data'!$C$11,0,10*ROW('Sanitation Data'!C43))),'Data Summary'!CM49="Yes"),OFFSET('Sanitation Data'!$C$11,0,10*ROW('Sanitation Data'!C43)),NA())</f>
        <v>#N/A</v>
      </c>
      <c r="Y49" s="134" t="e">
        <f ca="1">+IF(AND(ISNUMBER(OFFSET('Sanitation Data'!$C$12,0,10*ROW('Sanitation Data'!C43))),'Data Summary'!CN49="Yes"),OFFSET('Sanitation Data'!$C$12,0,10*ROW('Sanitation Data'!C43)),NA())</f>
        <v>#N/A</v>
      </c>
      <c r="Z49" s="134" t="e">
        <f ca="1">+IF(AND(ISNUMBER(OFFSET('Sanitation Data'!$C$13,0,10*ROW('Sanitation Data'!C43))),'Data Summary'!CO49="Yes"),OFFSET('Sanitation Data'!$C$13,0,10*ROW('Sanitation Data'!C43)),NA())</f>
        <v>#N/A</v>
      </c>
      <c r="AA49" s="134" t="e">
        <f ca="1">+IF(AND(ISNUMBER(OFFSET('Sanitation Data'!$D$5,0,10*ROW('Sanitation Data'!D43))),'Data Summary'!CP49="Yes"),100-OFFSET('Sanitation Data'!$D$5,0,10*ROW('Sanitation Data'!D43)),NA())</f>
        <v>#N/A</v>
      </c>
      <c r="AB49" s="134" t="e">
        <f ca="1">+IF(AND(ISNUMBER(OFFSET('Sanitation Data'!$D$7,0,10*ROW('Sanitation Data'!D43))),'Data Summary'!CQ49="Yes"),OFFSET('Sanitation Data'!$D$7,0,10*ROW('Sanitation Data'!D43)),NA())</f>
        <v>#N/A</v>
      </c>
      <c r="AC49" s="134" t="e">
        <f ca="1">+IF(AND(ISNUMBER(OFFSET('Sanitation Data'!$D$11,0,10*ROW('Sanitation Data'!D43))),'Data Summary'!CR49="Yes"),OFFSET('Sanitation Data'!$D$11,0,10*ROW('Sanitation Data'!D43)),NA())</f>
        <v>#N/A</v>
      </c>
      <c r="AD49" s="134" t="e">
        <f ca="1">+IF(AND(ISNUMBER(OFFSET('Sanitation Data'!$D$12,0,10*ROW('Sanitation Data'!D43))),'Data Summary'!CS49="Yes"),OFFSET('Sanitation Data'!$D$12,0,10*ROW('Sanitation Data'!D43)),NA())</f>
        <v>#N/A</v>
      </c>
      <c r="AE49" s="134" t="e">
        <f ca="1">+IF(AND(ISNUMBER(OFFSET('Sanitation Data'!$D$13,0,10*ROW('Sanitation Data'!D43))),'Data Summary'!CT49="Yes"),OFFSET('Sanitation Data'!$D$13,0,10*ROW('Sanitation Data'!D43)),NA())</f>
        <v>#N/A</v>
      </c>
      <c r="AF49" s="134" t="e">
        <f ca="1">+IF(AND(ISNUMBER(OFFSET('Sanitation Data'!$E$5,0,10*ROW('Sanitation Data'!E43))),'Data Summary'!CU49="Yes"),100-OFFSET('Sanitation Data'!$E$5,0,10*ROW('Sanitation Data'!E43)),NA())</f>
        <v>#N/A</v>
      </c>
      <c r="AG49" s="134" t="e">
        <f ca="1">+IF(AND(ISNUMBER(OFFSET('Sanitation Data'!$E$7,0,10*ROW('Sanitation Data'!E43))),'Data Summary'!CV49="Yes"),OFFSET('Sanitation Data'!$E$7,0,10*ROW('Sanitation Data'!E43)),NA())</f>
        <v>#N/A</v>
      </c>
      <c r="AH49" s="134" t="e">
        <f ca="1">+IF(AND(ISNUMBER(OFFSET('Sanitation Data'!$E$11,0,10*ROW('Sanitation Data'!E43))),'Data Summary'!CW49="Yes"),OFFSET('Sanitation Data'!$E$11,0,10*ROW('Sanitation Data'!E43)),NA())</f>
        <v>#N/A</v>
      </c>
      <c r="AI49" s="134" t="e">
        <f ca="1">+IF(AND(ISNUMBER(OFFSET('Sanitation Data'!$E$12,0,10*ROW('Sanitation Data'!E43))),'Data Summary'!CX49="Yes"),OFFSET('Sanitation Data'!$E$12,0,10*ROW('Sanitation Data'!E43)),NA())</f>
        <v>#N/A</v>
      </c>
      <c r="AJ49" s="134" t="e">
        <f ca="1">+IF(AND(ISNUMBER(OFFSET('Sanitation Data'!$E$13,0,10*ROW('Sanitation Data'!E43))),'Data Summary'!CY49="Yes"),OFFSET('Sanitation Data'!$E$13,0,10*ROW('Sanitation Data'!E43)),NA())</f>
        <v>#N/A</v>
      </c>
      <c r="AK49" s="134" t="e">
        <f ca="1">+IF(AND(ISNUMBER(OFFSET('Sanitation Data'!$F$5,0,10*ROW('Sanitation Data'!F43))),'Data Summary'!CZ49="Yes"),100-OFFSET('Sanitation Data'!$F$5,0,10*ROW('Sanitation Data'!F43)),NA())</f>
        <v>#N/A</v>
      </c>
      <c r="AL49" s="134" t="e">
        <f ca="1">+IF(AND(ISNUMBER(OFFSET('Sanitation Data'!$F$7,0,10*ROW('Sanitation Data'!F43))),'Data Summary'!DA49="Yes"),OFFSET('Sanitation Data'!$F$7,0,10*ROW('Sanitation Data'!F43)),NA())</f>
        <v>#N/A</v>
      </c>
      <c r="AM49" s="134" t="e">
        <f ca="1">+IF(AND(ISNUMBER(OFFSET('Sanitation Data'!$F$11,0,10*ROW('Sanitation Data'!F43))),'Data Summary'!DB49="Yes"),OFFSET('Sanitation Data'!$F$11,0,10*ROW('Sanitation Data'!F43)),NA())</f>
        <v>#N/A</v>
      </c>
      <c r="AN49" s="134" t="e">
        <f ca="1">+IF(AND(ISNUMBER(OFFSET('Sanitation Data'!$F$12,0,10*ROW('Sanitation Data'!F43))),'Data Summary'!DC49="Yes"),OFFSET('Sanitation Data'!$F$12,0,10*ROW('Sanitation Data'!F43)),NA())</f>
        <v>#N/A</v>
      </c>
      <c r="AO49" s="134" t="e">
        <f ca="1">+IF(AND(ISNUMBER(OFFSET('Sanitation Data'!$F$13,0,10*ROW('Sanitation Data'!F43))),'Data Summary'!DD49="Yes"),OFFSET('Sanitation Data'!$F$13,0,10*ROW('Sanitation Data'!F43)),NA())</f>
        <v>#N/A</v>
      </c>
      <c r="AP49" s="134" t="e">
        <f ca="1">+IF(AND(ISNUMBER(OFFSET('Sanitation Data'!$G$5,0,10*ROW('Sanitation Data'!G43))),'Data Summary'!DE49="Yes"),100-OFFSET('Sanitation Data'!$G$5,0,10*ROW('Sanitation Data'!G43)),NA())</f>
        <v>#N/A</v>
      </c>
      <c r="AQ49" s="134" t="e">
        <f ca="1">+IF(AND(ISNUMBER(OFFSET('Sanitation Data'!$G$7,0,10*ROW('Sanitation Data'!G43))),'Data Summary'!DF49="Yes"),OFFSET('Sanitation Data'!$G$7,0,10*ROW('Sanitation Data'!G43)),NA())</f>
        <v>#N/A</v>
      </c>
      <c r="AR49" s="134" t="e">
        <f ca="1">+IF(AND(ISNUMBER(OFFSET('Sanitation Data'!$G$11,0,10*ROW('Sanitation Data'!G43))),'Data Summary'!DG49="Yes"),OFFSET('Sanitation Data'!$G$11,0,10*ROW('Sanitation Data'!G43)),NA())</f>
        <v>#N/A</v>
      </c>
      <c r="AS49" s="134" t="e">
        <f ca="1">+IF(AND(ISNUMBER(OFFSET('Sanitation Data'!$G$12,0,10*ROW('Sanitation Data'!G43))),'Data Summary'!DH49="Yes"),OFFSET('Sanitation Data'!$G$12,0,10*ROW('Sanitation Data'!G43)),NA())</f>
        <v>#N/A</v>
      </c>
      <c r="AT49" s="134" t="e">
        <f ca="1">+IF(AND(ISNUMBER(OFFSET('Sanitation Data'!$G$13,0,10*ROW('Sanitation Data'!G43))),'Data Summary'!DI49="Yes"),OFFSET('Sanitation Data'!$G$13,0,10*ROW('Sanitation Data'!G43)),NA())</f>
        <v>#N/A</v>
      </c>
      <c r="AU49" s="134" t="e">
        <f ca="1">+IF(AND(ISNUMBER(OFFSET('Sanitation Data'!$H$5,0,10*ROW('Sanitation Data'!H43))),'Data Summary'!DJ49="Yes"),100-OFFSET('Sanitation Data'!$H$5,0,10*ROW('Sanitation Data'!H43)),NA())</f>
        <v>#N/A</v>
      </c>
      <c r="AV49" s="134" t="e">
        <f ca="1">+IF(AND(ISNUMBER(OFFSET('Sanitation Data'!$H$7,0,10*ROW('Sanitation Data'!H43))),'Data Summary'!DK49="Yes"),OFFSET('Sanitation Data'!$H$7,0,10*ROW('Sanitation Data'!H43)),NA())</f>
        <v>#N/A</v>
      </c>
      <c r="AW49" s="134" t="e">
        <f ca="1">+IF(AND(ISNUMBER(OFFSET('Sanitation Data'!$H$11,0,10*ROW('Sanitation Data'!H43))),'Data Summary'!DL49="Yes"),OFFSET('Sanitation Data'!$H$11,0,10*ROW('Sanitation Data'!H43)),NA())</f>
        <v>#N/A</v>
      </c>
      <c r="AX49" s="134" t="e">
        <f ca="1">+IF(AND(ISNUMBER(OFFSET('Sanitation Data'!$H$12,0,10*ROW('Sanitation Data'!H43))),'Data Summary'!DM49="Yes"),OFFSET('Sanitation Data'!$H$12,0,10*ROW('Sanitation Data'!H43)),NA())</f>
        <v>#N/A</v>
      </c>
      <c r="AY49" s="134" t="e">
        <f ca="1">+IF(AND(ISNUMBER(OFFSET('Sanitation Data'!$H$13,0,10*ROW('Sanitation Data'!H43))),'Data Summary'!DN49="Yes"),OFFSET('Sanitation Data'!$H$13,0,10*ROW('Sanitation Data'!H43)),NA())</f>
        <v>#N/A</v>
      </c>
      <c r="AZ49" s="135" t="e">
        <f ca="1">+IF(AND(ISNUMBER(OFFSET('Hygiene Data'!$C$6,0,10*ROW('Hygiene Data'!C43))),'Data Summary'!DO49="Yes"),OFFSET('Hygiene Data'!$C$6,0,10*ROW('Hygiene Data'!C43)),NA())</f>
        <v>#N/A</v>
      </c>
      <c r="BA49" s="135" t="e">
        <f ca="1">+IF(AND(ISNUMBER(OFFSET('Hygiene Data'!$C$8,0,10*ROW('Hygiene Data'!C43))),'Data Summary'!DP49="Yes"),OFFSET('Hygiene Data'!$C$8,0,10*ROW('Hygiene Data'!C43)),NA())</f>
        <v>#N/A</v>
      </c>
      <c r="BB49" s="135" t="e">
        <f ca="1">+IF(AND(ISNUMBER(OFFSET('Hygiene Data'!$C$10,0,10*ROW('Hygiene Data'!C43))),'Data Summary'!DQ49="Yes"),OFFSET('Hygiene Data'!$C$10,0,10*ROW('Hygiene Data'!C43)),NA())</f>
        <v>#N/A</v>
      </c>
      <c r="BC49" s="135" t="e">
        <f ca="1">+IF(AND(ISNUMBER(OFFSET('Hygiene Data'!$D$6,0,10*ROW('Hygiene Data'!D43))),'Data Summary'!DR49="Yes"),OFFSET('Hygiene Data'!$D$6,0,10*ROW('Hygiene Data'!D43)),NA())</f>
        <v>#N/A</v>
      </c>
      <c r="BD49" s="135" t="e">
        <f ca="1">+IF(AND(ISNUMBER(OFFSET('Hygiene Data'!$D$8,0,10*ROW('Hygiene Data'!D43))),'Data Summary'!DS49="Yes"),OFFSET('Hygiene Data'!$D$8,0,10*ROW('Hygiene Data'!D43)),NA())</f>
        <v>#N/A</v>
      </c>
      <c r="BE49" s="135" t="e">
        <f ca="1">+IF(AND(ISNUMBER(OFFSET('Hygiene Data'!$D$10,0,10*ROW('Hygiene Data'!D43))),'Data Summary'!DT49="Yes"),OFFSET('Hygiene Data'!$D$10,0,10*ROW('Hygiene Data'!D43)),NA())</f>
        <v>#N/A</v>
      </c>
      <c r="BF49" s="135" t="e">
        <f ca="1">+IF(AND(ISNUMBER(OFFSET('Hygiene Data'!$E$6,0,10*ROW('Hygiene Data'!E43))),'Data Summary'!DU49="Yes"),OFFSET('Hygiene Data'!$E$6,0,10*ROW('Hygiene Data'!E43)),NA())</f>
        <v>#N/A</v>
      </c>
      <c r="BG49" s="135" t="e">
        <f ca="1">+IF(AND(ISNUMBER(OFFSET('Hygiene Data'!$E$8,0,10*ROW('Hygiene Data'!E43))),'Data Summary'!DV49="Yes"),OFFSET('Hygiene Data'!$E$8,0,10*ROW('Hygiene Data'!E43)),NA())</f>
        <v>#N/A</v>
      </c>
      <c r="BH49" s="135" t="e">
        <f ca="1">+IF(AND(ISNUMBER(OFFSET('Hygiene Data'!$E$10,0,10*ROW('Hygiene Data'!E43))),'Data Summary'!DW49="Yes"),OFFSET('Hygiene Data'!$E$10,0,10*ROW('Hygiene Data'!E43)),NA())</f>
        <v>#N/A</v>
      </c>
      <c r="BI49" s="135" t="e">
        <f ca="1">+IF(AND(ISNUMBER(OFFSET('Hygiene Data'!$F$6,0,10*ROW('Hygiene Data'!F43))),'Data Summary'!DX49="Yes"),OFFSET('Hygiene Data'!$F$6,0,10*ROW('Hygiene Data'!F43)),NA())</f>
        <v>#N/A</v>
      </c>
      <c r="BJ49" s="135" t="e">
        <f ca="1">+IF(AND(ISNUMBER(OFFSET('Hygiene Data'!$F$8,0,10*ROW('Hygiene Data'!F43))),'Data Summary'!DY49="Yes"),OFFSET('Hygiene Data'!$F$8,0,10*ROW('Hygiene Data'!F43)),NA())</f>
        <v>#N/A</v>
      </c>
      <c r="BK49" s="135" t="e">
        <f ca="1">+IF(AND(ISNUMBER(OFFSET('Hygiene Data'!$F$10,0,10*ROW('Hygiene Data'!F43))),'Data Summary'!DZ49="Yes"),OFFSET('Hygiene Data'!$F$10,0,10*ROW('Hygiene Data'!F43)),NA())</f>
        <v>#N/A</v>
      </c>
      <c r="BL49" s="135" t="e">
        <f ca="1">+IF(AND(ISNUMBER(OFFSET('Hygiene Data'!$G$6,0,10*ROW('Hygiene Data'!G43))),'Data Summary'!EA49="Yes"),OFFSET('Hygiene Data'!$G$6,0,10*ROW('Hygiene Data'!G43)),NA())</f>
        <v>#N/A</v>
      </c>
      <c r="BM49" s="135" t="e">
        <f ca="1">+IF(AND(ISNUMBER(OFFSET('Hygiene Data'!$G$8,0,10*ROW('Hygiene Data'!G43))),'Data Summary'!EB49="Yes"),OFFSET('Hygiene Data'!$G$8,0,10*ROW('Hygiene Data'!G43)),NA())</f>
        <v>#N/A</v>
      </c>
      <c r="BN49" s="135" t="e">
        <f ca="1">+IF(AND(ISNUMBER(OFFSET('Hygiene Data'!$G$10,0,10*ROW('Hygiene Data'!G43))),'Data Summary'!EC49="Yes"),OFFSET('Hygiene Data'!$G$10,0,10*ROW('Hygiene Data'!G43)),NA())</f>
        <v>#N/A</v>
      </c>
      <c r="BO49" s="135" t="e">
        <f ca="1">+IF(AND(ISNUMBER(OFFSET('Hygiene Data'!$H$6,0,10*ROW('Hygiene Data'!H43))),'Data Summary'!ED49="Yes"),OFFSET('Hygiene Data'!$H$6,0,10*ROW('Hygiene Data'!H43)),NA())</f>
        <v>#N/A</v>
      </c>
      <c r="BP49" s="135" t="e">
        <f ca="1">+IF(AND(ISNUMBER(OFFSET('Hygiene Data'!$H$8,0,10*ROW('Hygiene Data'!H43))),'Data Summary'!EE49="Yes"),OFFSET('Hygiene Data'!$H$8,0,10*ROW('Hygiene Data'!H43)),NA())</f>
        <v>#N/A</v>
      </c>
      <c r="BQ49" s="135" t="e">
        <f ca="1">+IF(AND(ISNUMBER(OFFSET('Hygiene Data'!$H$10,0,10*ROW('Hygiene Data'!H43))),'Data Summary'!EF49="Yes"),OFFSET('Hygiene Data'!$H$10,0,10*ROW('Hygiene Data'!H43)),NA())</f>
        <v>#N/A</v>
      </c>
    </row>
    <row r="50" spans="1:69" x14ac:dyDescent="0.2">
      <c r="A50" s="50" t="e">
        <f ca="1">+IF(OFFSET('Water Data'!$B$1,0,10*ROW('Water Data'!B44))="",NA(),OFFSET('Water Data'!$B$1,0,10*ROW('Water Data'!B44)))</f>
        <v>#N/A</v>
      </c>
      <c r="B50" s="50" t="e">
        <f ca="1">+IF(OFFSET('Water Data'!$A$3,0,10*ROW('Water Data'!A47))="",NA(),OFFSET('Water Data'!$A$3,0,10*ROW('Water Data'!A47)))</f>
        <v>#N/A</v>
      </c>
      <c r="C50" s="50" t="e">
        <f ca="1">+IF(OFFSET('Water Data'!$C$3,0,10*ROW('Water Data'!C47))="",NA(),OFFSET('Water Data'!$C$3,0,10*ROW('Water Data'!C47)))</f>
        <v>#N/A</v>
      </c>
      <c r="D50" s="133" t="e">
        <f ca="1">+IF(AND(ISNUMBER(OFFSET('Water Data'!$C$5,0,10*ROW('Water Data'!C44))),'Data Summary'!BS50="Yes"),100-OFFSET('Water Data'!$C$5,0,10*ROW('Water Data'!C44)),NA())</f>
        <v>#N/A</v>
      </c>
      <c r="E50" s="133" t="e">
        <f ca="1">+IF(AND(ISNUMBER(OFFSET('Water Data'!$C$7,0,10*ROW('Water Data'!C44))),'Data Summary'!BT50="Yes"),OFFSET('Water Data'!$C$7,0,10*ROW('Water Data'!C44)),NA())</f>
        <v>#N/A</v>
      </c>
      <c r="F50" s="133" t="e">
        <f ca="1">+IF(AND(ISNUMBER(OFFSET('Water Data'!$C$10,0,10*ROW('Water Data'!C44))),'Data Summary'!BU50="Yes"),OFFSET('Water Data'!$C$10,0,10*ROW('Water Data'!C44)),NA())</f>
        <v>#N/A</v>
      </c>
      <c r="G50" s="133" t="e">
        <f ca="1">+IF(AND(ISNUMBER(OFFSET('Water Data'!$D$5,0,10*ROW('Water Data'!D44))),'Data Summary'!BV50="Yes"),100-OFFSET('Water Data'!$D$5,0,10*ROW('Water Data'!D44)),NA())</f>
        <v>#N/A</v>
      </c>
      <c r="H50" s="133" t="e">
        <f ca="1">+IF(AND(ISNUMBER(OFFSET('Water Data'!$D$7,0,10*ROW('Water Data'!D44))),'Data Summary'!BW50="Yes"),OFFSET('Water Data'!$D$7,0,10*ROW('Water Data'!D44)),NA())</f>
        <v>#N/A</v>
      </c>
      <c r="I50" s="133" t="e">
        <f ca="1">+IF(AND(ISNUMBER(OFFSET('Water Data'!$D$10,0,10*ROW('Water Data'!D44))),'Data Summary'!BX50="Yes"),OFFSET('Water Data'!$D$10,0,10*ROW('Water Data'!D44)),NA())</f>
        <v>#N/A</v>
      </c>
      <c r="J50" s="133" t="e">
        <f ca="1">+IF(AND(ISNUMBER(OFFSET('Water Data'!$E$5,0,10*ROW('Water Data'!E44))),'Data Summary'!BY50="Yes"),100-OFFSET('Water Data'!$E$5,0,10*ROW('Water Data'!E44)),NA())</f>
        <v>#N/A</v>
      </c>
      <c r="K50" s="133" t="e">
        <f ca="1">+IF(AND(ISNUMBER(OFFSET('Water Data'!$E$7,0,10*ROW('Water Data'!E44))),'Data Summary'!BZ50="Yes"),OFFSET('Water Data'!$E$7,0,10*ROW('Water Data'!E44)),NA())</f>
        <v>#N/A</v>
      </c>
      <c r="L50" s="133" t="e">
        <f ca="1">+IF(AND(ISNUMBER(OFFSET('Water Data'!$E$10,0,10*ROW('Water Data'!E44))),'Data Summary'!CA50="Yes"),OFFSET('Water Data'!$E$10,0,10*ROW('Water Data'!E44)),NA())</f>
        <v>#N/A</v>
      </c>
      <c r="M50" s="133" t="e">
        <f ca="1">+IF(AND(ISNUMBER(OFFSET('Water Data'!$F$5,0,10*ROW('Water Data'!F44))),'Data Summary'!CB50="Yes"),100-OFFSET('Water Data'!$F$5,0,10*ROW('Water Data'!F44)),NA())</f>
        <v>#N/A</v>
      </c>
      <c r="N50" s="133" t="e">
        <f ca="1">+IF(AND(ISNUMBER(OFFSET('Water Data'!$F$7,0,10*ROW('Water Data'!F44))),'Data Summary'!CC50="Yes"),OFFSET('Water Data'!$F$7,0,10*ROW('Water Data'!F44)),NA())</f>
        <v>#N/A</v>
      </c>
      <c r="O50" s="133" t="e">
        <f ca="1">+IF(AND(ISNUMBER(OFFSET('Water Data'!$F$10,0,10*ROW('Water Data'!F44))),'Data Summary'!CD50="Yes"),OFFSET('Water Data'!$F$10,0,10*ROW('Water Data'!F44)),NA())</f>
        <v>#N/A</v>
      </c>
      <c r="P50" s="133" t="e">
        <f ca="1">+IF(AND(ISNUMBER(OFFSET('Water Data'!$G$5,0,10*ROW('Water Data'!G44))),'Data Summary'!CE50="Yes"),100-OFFSET('Water Data'!$G$5,0,10*ROW('Water Data'!G44)),NA())</f>
        <v>#N/A</v>
      </c>
      <c r="Q50" s="133" t="e">
        <f ca="1">+IF(AND(ISNUMBER(OFFSET('Water Data'!$G$7,0,10*ROW('Water Data'!G44))),'Data Summary'!CF50="Yes"),OFFSET('Water Data'!$G$7,0,10*ROW('Water Data'!G44)),NA())</f>
        <v>#N/A</v>
      </c>
      <c r="R50" s="133" t="e">
        <f ca="1">+IF(AND(ISNUMBER(OFFSET('Water Data'!$G$10,0,10*ROW('Water Data'!G44))),'Data Summary'!CG50="Yes"),OFFSET('Water Data'!$G$10,0,10*ROW('Water Data'!G44)),NA())</f>
        <v>#N/A</v>
      </c>
      <c r="S50" s="133" t="e">
        <f ca="1">+IF(AND(ISNUMBER(OFFSET('Water Data'!$H$5,0,10*ROW('Water Data'!H44))),'Data Summary'!CH50="Yes"),100-OFFSET('Water Data'!$H$5,0,10*ROW('Water Data'!H44)),NA())</f>
        <v>#N/A</v>
      </c>
      <c r="T50" s="133" t="e">
        <f ca="1">+IF(AND(ISNUMBER(OFFSET('Water Data'!$H$7,0,10*ROW('Water Data'!H44))),'Data Summary'!CI50="Yes"),OFFSET('Water Data'!$H$7,0,10*ROW('Water Data'!H44)),NA())</f>
        <v>#N/A</v>
      </c>
      <c r="U50" s="133" t="e">
        <f ca="1">+IF(AND(ISNUMBER(OFFSET('Water Data'!$H$10,0,10*ROW('Water Data'!H44))),'Data Summary'!CJ50="Yes"),OFFSET('Water Data'!$H$10,0,10*ROW('Water Data'!H44)),NA())</f>
        <v>#N/A</v>
      </c>
      <c r="V50" s="134" t="e">
        <f ca="1">+IF(AND(ISNUMBER(OFFSET('Sanitation Data'!$C$5,0,10*ROW('Sanitation Data'!C44))),'Data Summary'!CK50="Yes"),100-OFFSET('Sanitation Data'!$C$5,0,10*ROW('Sanitation Data'!C44)),NA())</f>
        <v>#N/A</v>
      </c>
      <c r="W50" s="134" t="e">
        <f ca="1">+IF(AND(ISNUMBER(OFFSET('Sanitation Data'!$C$7,0,10*ROW('Sanitation Data'!C44))),'Data Summary'!CL50="Yes"),OFFSET('Sanitation Data'!$C$7,0,10*ROW('Sanitation Data'!C44)),NA())</f>
        <v>#N/A</v>
      </c>
      <c r="X50" s="134" t="e">
        <f ca="1">+IF(AND(ISNUMBER(OFFSET('Sanitation Data'!$C$11,0,10*ROW('Sanitation Data'!C44))),'Data Summary'!CM50="Yes"),OFFSET('Sanitation Data'!$C$11,0,10*ROW('Sanitation Data'!C44)),NA())</f>
        <v>#N/A</v>
      </c>
      <c r="Y50" s="134" t="e">
        <f ca="1">+IF(AND(ISNUMBER(OFFSET('Sanitation Data'!$C$12,0,10*ROW('Sanitation Data'!C44))),'Data Summary'!CN50="Yes"),OFFSET('Sanitation Data'!$C$12,0,10*ROW('Sanitation Data'!C44)),NA())</f>
        <v>#N/A</v>
      </c>
      <c r="Z50" s="134" t="e">
        <f ca="1">+IF(AND(ISNUMBER(OFFSET('Sanitation Data'!$C$13,0,10*ROW('Sanitation Data'!C44))),'Data Summary'!CO50="Yes"),OFFSET('Sanitation Data'!$C$13,0,10*ROW('Sanitation Data'!C44)),NA())</f>
        <v>#N/A</v>
      </c>
      <c r="AA50" s="134" t="e">
        <f ca="1">+IF(AND(ISNUMBER(OFFSET('Sanitation Data'!$D$5,0,10*ROW('Sanitation Data'!D44))),'Data Summary'!CP50="Yes"),100-OFFSET('Sanitation Data'!$D$5,0,10*ROW('Sanitation Data'!D44)),NA())</f>
        <v>#N/A</v>
      </c>
      <c r="AB50" s="134" t="e">
        <f ca="1">+IF(AND(ISNUMBER(OFFSET('Sanitation Data'!$D$7,0,10*ROW('Sanitation Data'!D44))),'Data Summary'!CQ50="Yes"),OFFSET('Sanitation Data'!$D$7,0,10*ROW('Sanitation Data'!D44)),NA())</f>
        <v>#N/A</v>
      </c>
      <c r="AC50" s="134" t="e">
        <f ca="1">+IF(AND(ISNUMBER(OFFSET('Sanitation Data'!$D$11,0,10*ROW('Sanitation Data'!D44))),'Data Summary'!CR50="Yes"),OFFSET('Sanitation Data'!$D$11,0,10*ROW('Sanitation Data'!D44)),NA())</f>
        <v>#N/A</v>
      </c>
      <c r="AD50" s="134" t="e">
        <f ca="1">+IF(AND(ISNUMBER(OFFSET('Sanitation Data'!$D$12,0,10*ROW('Sanitation Data'!D44))),'Data Summary'!CS50="Yes"),OFFSET('Sanitation Data'!$D$12,0,10*ROW('Sanitation Data'!D44)),NA())</f>
        <v>#N/A</v>
      </c>
      <c r="AE50" s="134" t="e">
        <f ca="1">+IF(AND(ISNUMBER(OFFSET('Sanitation Data'!$D$13,0,10*ROW('Sanitation Data'!D44))),'Data Summary'!CT50="Yes"),OFFSET('Sanitation Data'!$D$13,0,10*ROW('Sanitation Data'!D44)),NA())</f>
        <v>#N/A</v>
      </c>
      <c r="AF50" s="134" t="e">
        <f ca="1">+IF(AND(ISNUMBER(OFFSET('Sanitation Data'!$E$5,0,10*ROW('Sanitation Data'!E44))),'Data Summary'!CU50="Yes"),100-OFFSET('Sanitation Data'!$E$5,0,10*ROW('Sanitation Data'!E44)),NA())</f>
        <v>#N/A</v>
      </c>
      <c r="AG50" s="134" t="e">
        <f ca="1">+IF(AND(ISNUMBER(OFFSET('Sanitation Data'!$E$7,0,10*ROW('Sanitation Data'!E44))),'Data Summary'!CV50="Yes"),OFFSET('Sanitation Data'!$E$7,0,10*ROW('Sanitation Data'!E44)),NA())</f>
        <v>#N/A</v>
      </c>
      <c r="AH50" s="134" t="e">
        <f ca="1">+IF(AND(ISNUMBER(OFFSET('Sanitation Data'!$E$11,0,10*ROW('Sanitation Data'!E44))),'Data Summary'!CW50="Yes"),OFFSET('Sanitation Data'!$E$11,0,10*ROW('Sanitation Data'!E44)),NA())</f>
        <v>#N/A</v>
      </c>
      <c r="AI50" s="134" t="e">
        <f ca="1">+IF(AND(ISNUMBER(OFFSET('Sanitation Data'!$E$12,0,10*ROW('Sanitation Data'!E44))),'Data Summary'!CX50="Yes"),OFFSET('Sanitation Data'!$E$12,0,10*ROW('Sanitation Data'!E44)),NA())</f>
        <v>#N/A</v>
      </c>
      <c r="AJ50" s="134" t="e">
        <f ca="1">+IF(AND(ISNUMBER(OFFSET('Sanitation Data'!$E$13,0,10*ROW('Sanitation Data'!E44))),'Data Summary'!CY50="Yes"),OFFSET('Sanitation Data'!$E$13,0,10*ROW('Sanitation Data'!E44)),NA())</f>
        <v>#N/A</v>
      </c>
      <c r="AK50" s="134" t="e">
        <f ca="1">+IF(AND(ISNUMBER(OFFSET('Sanitation Data'!$F$5,0,10*ROW('Sanitation Data'!F44))),'Data Summary'!CZ50="Yes"),100-OFFSET('Sanitation Data'!$F$5,0,10*ROW('Sanitation Data'!F44)),NA())</f>
        <v>#N/A</v>
      </c>
      <c r="AL50" s="134" t="e">
        <f ca="1">+IF(AND(ISNUMBER(OFFSET('Sanitation Data'!$F$7,0,10*ROW('Sanitation Data'!F44))),'Data Summary'!DA50="Yes"),OFFSET('Sanitation Data'!$F$7,0,10*ROW('Sanitation Data'!F44)),NA())</f>
        <v>#N/A</v>
      </c>
      <c r="AM50" s="134" t="e">
        <f ca="1">+IF(AND(ISNUMBER(OFFSET('Sanitation Data'!$F$11,0,10*ROW('Sanitation Data'!F44))),'Data Summary'!DB50="Yes"),OFFSET('Sanitation Data'!$F$11,0,10*ROW('Sanitation Data'!F44)),NA())</f>
        <v>#N/A</v>
      </c>
      <c r="AN50" s="134" t="e">
        <f ca="1">+IF(AND(ISNUMBER(OFFSET('Sanitation Data'!$F$12,0,10*ROW('Sanitation Data'!F44))),'Data Summary'!DC50="Yes"),OFFSET('Sanitation Data'!$F$12,0,10*ROW('Sanitation Data'!F44)),NA())</f>
        <v>#N/A</v>
      </c>
      <c r="AO50" s="134" t="e">
        <f ca="1">+IF(AND(ISNUMBER(OFFSET('Sanitation Data'!$F$13,0,10*ROW('Sanitation Data'!F44))),'Data Summary'!DD50="Yes"),OFFSET('Sanitation Data'!$F$13,0,10*ROW('Sanitation Data'!F44)),NA())</f>
        <v>#N/A</v>
      </c>
      <c r="AP50" s="134" t="e">
        <f ca="1">+IF(AND(ISNUMBER(OFFSET('Sanitation Data'!$G$5,0,10*ROW('Sanitation Data'!G44))),'Data Summary'!DE50="Yes"),100-OFFSET('Sanitation Data'!$G$5,0,10*ROW('Sanitation Data'!G44)),NA())</f>
        <v>#N/A</v>
      </c>
      <c r="AQ50" s="134" t="e">
        <f ca="1">+IF(AND(ISNUMBER(OFFSET('Sanitation Data'!$G$7,0,10*ROW('Sanitation Data'!G44))),'Data Summary'!DF50="Yes"),OFFSET('Sanitation Data'!$G$7,0,10*ROW('Sanitation Data'!G44)),NA())</f>
        <v>#N/A</v>
      </c>
      <c r="AR50" s="134" t="e">
        <f ca="1">+IF(AND(ISNUMBER(OFFSET('Sanitation Data'!$G$11,0,10*ROW('Sanitation Data'!G44))),'Data Summary'!DG50="Yes"),OFFSET('Sanitation Data'!$G$11,0,10*ROW('Sanitation Data'!G44)),NA())</f>
        <v>#N/A</v>
      </c>
      <c r="AS50" s="134" t="e">
        <f ca="1">+IF(AND(ISNUMBER(OFFSET('Sanitation Data'!$G$12,0,10*ROW('Sanitation Data'!G44))),'Data Summary'!DH50="Yes"),OFFSET('Sanitation Data'!$G$12,0,10*ROW('Sanitation Data'!G44)),NA())</f>
        <v>#N/A</v>
      </c>
      <c r="AT50" s="134" t="e">
        <f ca="1">+IF(AND(ISNUMBER(OFFSET('Sanitation Data'!$G$13,0,10*ROW('Sanitation Data'!G44))),'Data Summary'!DI50="Yes"),OFFSET('Sanitation Data'!$G$13,0,10*ROW('Sanitation Data'!G44)),NA())</f>
        <v>#N/A</v>
      </c>
      <c r="AU50" s="134" t="e">
        <f ca="1">+IF(AND(ISNUMBER(OFFSET('Sanitation Data'!$H$5,0,10*ROW('Sanitation Data'!H44))),'Data Summary'!DJ50="Yes"),100-OFFSET('Sanitation Data'!$H$5,0,10*ROW('Sanitation Data'!H44)),NA())</f>
        <v>#N/A</v>
      </c>
      <c r="AV50" s="134" t="e">
        <f ca="1">+IF(AND(ISNUMBER(OFFSET('Sanitation Data'!$H$7,0,10*ROW('Sanitation Data'!H44))),'Data Summary'!DK50="Yes"),OFFSET('Sanitation Data'!$H$7,0,10*ROW('Sanitation Data'!H44)),NA())</f>
        <v>#N/A</v>
      </c>
      <c r="AW50" s="134" t="e">
        <f ca="1">+IF(AND(ISNUMBER(OFFSET('Sanitation Data'!$H$11,0,10*ROW('Sanitation Data'!H44))),'Data Summary'!DL50="Yes"),OFFSET('Sanitation Data'!$H$11,0,10*ROW('Sanitation Data'!H44)),NA())</f>
        <v>#N/A</v>
      </c>
      <c r="AX50" s="134" t="e">
        <f ca="1">+IF(AND(ISNUMBER(OFFSET('Sanitation Data'!$H$12,0,10*ROW('Sanitation Data'!H44))),'Data Summary'!DM50="Yes"),OFFSET('Sanitation Data'!$H$12,0,10*ROW('Sanitation Data'!H44)),NA())</f>
        <v>#N/A</v>
      </c>
      <c r="AY50" s="134" t="e">
        <f ca="1">+IF(AND(ISNUMBER(OFFSET('Sanitation Data'!$H$13,0,10*ROW('Sanitation Data'!H44))),'Data Summary'!DN50="Yes"),OFFSET('Sanitation Data'!$H$13,0,10*ROW('Sanitation Data'!H44)),NA())</f>
        <v>#N/A</v>
      </c>
      <c r="AZ50" s="135" t="e">
        <f ca="1">+IF(AND(ISNUMBER(OFFSET('Hygiene Data'!$C$6,0,10*ROW('Hygiene Data'!C44))),'Data Summary'!DO50="Yes"),OFFSET('Hygiene Data'!$C$6,0,10*ROW('Hygiene Data'!C44)),NA())</f>
        <v>#N/A</v>
      </c>
      <c r="BA50" s="135" t="e">
        <f ca="1">+IF(AND(ISNUMBER(OFFSET('Hygiene Data'!$C$8,0,10*ROW('Hygiene Data'!C44))),'Data Summary'!DP50="Yes"),OFFSET('Hygiene Data'!$C$8,0,10*ROW('Hygiene Data'!C44)),NA())</f>
        <v>#N/A</v>
      </c>
      <c r="BB50" s="135" t="e">
        <f ca="1">+IF(AND(ISNUMBER(OFFSET('Hygiene Data'!$C$10,0,10*ROW('Hygiene Data'!C44))),'Data Summary'!DQ50="Yes"),OFFSET('Hygiene Data'!$C$10,0,10*ROW('Hygiene Data'!C44)),NA())</f>
        <v>#N/A</v>
      </c>
      <c r="BC50" s="135" t="e">
        <f ca="1">+IF(AND(ISNUMBER(OFFSET('Hygiene Data'!$D$6,0,10*ROW('Hygiene Data'!D44))),'Data Summary'!DR50="Yes"),OFFSET('Hygiene Data'!$D$6,0,10*ROW('Hygiene Data'!D44)),NA())</f>
        <v>#N/A</v>
      </c>
      <c r="BD50" s="135" t="e">
        <f ca="1">+IF(AND(ISNUMBER(OFFSET('Hygiene Data'!$D$8,0,10*ROW('Hygiene Data'!D44))),'Data Summary'!DS50="Yes"),OFFSET('Hygiene Data'!$D$8,0,10*ROW('Hygiene Data'!D44)),NA())</f>
        <v>#N/A</v>
      </c>
      <c r="BE50" s="135" t="e">
        <f ca="1">+IF(AND(ISNUMBER(OFFSET('Hygiene Data'!$D$10,0,10*ROW('Hygiene Data'!D44))),'Data Summary'!DT50="Yes"),OFFSET('Hygiene Data'!$D$10,0,10*ROW('Hygiene Data'!D44)),NA())</f>
        <v>#N/A</v>
      </c>
      <c r="BF50" s="135" t="e">
        <f ca="1">+IF(AND(ISNUMBER(OFFSET('Hygiene Data'!$E$6,0,10*ROW('Hygiene Data'!E44))),'Data Summary'!DU50="Yes"),OFFSET('Hygiene Data'!$E$6,0,10*ROW('Hygiene Data'!E44)),NA())</f>
        <v>#N/A</v>
      </c>
      <c r="BG50" s="135" t="e">
        <f ca="1">+IF(AND(ISNUMBER(OFFSET('Hygiene Data'!$E$8,0,10*ROW('Hygiene Data'!E44))),'Data Summary'!DV50="Yes"),OFFSET('Hygiene Data'!$E$8,0,10*ROW('Hygiene Data'!E44)),NA())</f>
        <v>#N/A</v>
      </c>
      <c r="BH50" s="135" t="e">
        <f ca="1">+IF(AND(ISNUMBER(OFFSET('Hygiene Data'!$E$10,0,10*ROW('Hygiene Data'!E44))),'Data Summary'!DW50="Yes"),OFFSET('Hygiene Data'!$E$10,0,10*ROW('Hygiene Data'!E44)),NA())</f>
        <v>#N/A</v>
      </c>
      <c r="BI50" s="135" t="e">
        <f ca="1">+IF(AND(ISNUMBER(OFFSET('Hygiene Data'!$F$6,0,10*ROW('Hygiene Data'!F44))),'Data Summary'!DX50="Yes"),OFFSET('Hygiene Data'!$F$6,0,10*ROW('Hygiene Data'!F44)),NA())</f>
        <v>#N/A</v>
      </c>
      <c r="BJ50" s="135" t="e">
        <f ca="1">+IF(AND(ISNUMBER(OFFSET('Hygiene Data'!$F$8,0,10*ROW('Hygiene Data'!F44))),'Data Summary'!DY50="Yes"),OFFSET('Hygiene Data'!$F$8,0,10*ROW('Hygiene Data'!F44)),NA())</f>
        <v>#N/A</v>
      </c>
      <c r="BK50" s="135" t="e">
        <f ca="1">+IF(AND(ISNUMBER(OFFSET('Hygiene Data'!$F$10,0,10*ROW('Hygiene Data'!F44))),'Data Summary'!DZ50="Yes"),OFFSET('Hygiene Data'!$F$10,0,10*ROW('Hygiene Data'!F44)),NA())</f>
        <v>#N/A</v>
      </c>
      <c r="BL50" s="135" t="e">
        <f ca="1">+IF(AND(ISNUMBER(OFFSET('Hygiene Data'!$G$6,0,10*ROW('Hygiene Data'!G44))),'Data Summary'!EA50="Yes"),OFFSET('Hygiene Data'!$G$6,0,10*ROW('Hygiene Data'!G44)),NA())</f>
        <v>#N/A</v>
      </c>
      <c r="BM50" s="135" t="e">
        <f ca="1">+IF(AND(ISNUMBER(OFFSET('Hygiene Data'!$G$8,0,10*ROW('Hygiene Data'!G44))),'Data Summary'!EB50="Yes"),OFFSET('Hygiene Data'!$G$8,0,10*ROW('Hygiene Data'!G44)),NA())</f>
        <v>#N/A</v>
      </c>
      <c r="BN50" s="135" t="e">
        <f ca="1">+IF(AND(ISNUMBER(OFFSET('Hygiene Data'!$G$10,0,10*ROW('Hygiene Data'!G44))),'Data Summary'!EC50="Yes"),OFFSET('Hygiene Data'!$G$10,0,10*ROW('Hygiene Data'!G44)),NA())</f>
        <v>#N/A</v>
      </c>
      <c r="BO50" s="135" t="e">
        <f ca="1">+IF(AND(ISNUMBER(OFFSET('Hygiene Data'!$H$6,0,10*ROW('Hygiene Data'!H44))),'Data Summary'!ED50="Yes"),OFFSET('Hygiene Data'!$H$6,0,10*ROW('Hygiene Data'!H44)),NA())</f>
        <v>#N/A</v>
      </c>
      <c r="BP50" s="135" t="e">
        <f ca="1">+IF(AND(ISNUMBER(OFFSET('Hygiene Data'!$H$8,0,10*ROW('Hygiene Data'!H44))),'Data Summary'!EE50="Yes"),OFFSET('Hygiene Data'!$H$8,0,10*ROW('Hygiene Data'!H44)),NA())</f>
        <v>#N/A</v>
      </c>
      <c r="BQ50" s="135" t="e">
        <f ca="1">+IF(AND(ISNUMBER(OFFSET('Hygiene Data'!$H$10,0,10*ROW('Hygiene Data'!H44))),'Data Summary'!EF50="Yes"),OFFSET('Hygiene Data'!$H$10,0,10*ROW('Hygiene Data'!H44)),NA())</f>
        <v>#N/A</v>
      </c>
    </row>
    <row r="51" spans="1:69" x14ac:dyDescent="0.2">
      <c r="A51" s="50" t="e">
        <f ca="1">+IF(OFFSET('Water Data'!$B$1,0,10*ROW('Water Data'!B45))="",NA(),OFFSET('Water Data'!$B$1,0,10*ROW('Water Data'!B45)))</f>
        <v>#N/A</v>
      </c>
      <c r="B51" s="50" t="e">
        <f ca="1">+IF(OFFSET('Water Data'!$A$3,0,10*ROW('Water Data'!A48))="",NA(),OFFSET('Water Data'!$A$3,0,10*ROW('Water Data'!A48)))</f>
        <v>#N/A</v>
      </c>
      <c r="C51" s="50" t="e">
        <f ca="1">+IF(OFFSET('Water Data'!$C$3,0,10*ROW('Water Data'!C48))="",NA(),OFFSET('Water Data'!$C$3,0,10*ROW('Water Data'!C48)))</f>
        <v>#N/A</v>
      </c>
      <c r="D51" s="133" t="e">
        <f ca="1">+IF(AND(ISNUMBER(OFFSET('Water Data'!$C$5,0,10*ROW('Water Data'!C45))),'Data Summary'!BS51="Yes"),100-OFFSET('Water Data'!$C$5,0,10*ROW('Water Data'!C45)),NA())</f>
        <v>#N/A</v>
      </c>
      <c r="E51" s="133" t="e">
        <f ca="1">+IF(AND(ISNUMBER(OFFSET('Water Data'!$C$7,0,10*ROW('Water Data'!C45))),'Data Summary'!BT51="Yes"),OFFSET('Water Data'!$C$7,0,10*ROW('Water Data'!C45)),NA())</f>
        <v>#N/A</v>
      </c>
      <c r="F51" s="133" t="e">
        <f ca="1">+IF(AND(ISNUMBER(OFFSET('Water Data'!$C$10,0,10*ROW('Water Data'!C45))),'Data Summary'!BU51="Yes"),OFFSET('Water Data'!$C$10,0,10*ROW('Water Data'!C45)),NA())</f>
        <v>#N/A</v>
      </c>
      <c r="G51" s="133" t="e">
        <f ca="1">+IF(AND(ISNUMBER(OFFSET('Water Data'!$D$5,0,10*ROW('Water Data'!D45))),'Data Summary'!BV51="Yes"),100-OFFSET('Water Data'!$D$5,0,10*ROW('Water Data'!D45)),NA())</f>
        <v>#N/A</v>
      </c>
      <c r="H51" s="133" t="e">
        <f ca="1">+IF(AND(ISNUMBER(OFFSET('Water Data'!$D$7,0,10*ROW('Water Data'!D45))),'Data Summary'!BW51="Yes"),OFFSET('Water Data'!$D$7,0,10*ROW('Water Data'!D45)),NA())</f>
        <v>#N/A</v>
      </c>
      <c r="I51" s="133" t="e">
        <f ca="1">+IF(AND(ISNUMBER(OFFSET('Water Data'!$D$10,0,10*ROW('Water Data'!D45))),'Data Summary'!BX51="Yes"),OFFSET('Water Data'!$D$10,0,10*ROW('Water Data'!D45)),NA())</f>
        <v>#N/A</v>
      </c>
      <c r="J51" s="133" t="e">
        <f ca="1">+IF(AND(ISNUMBER(OFFSET('Water Data'!$E$5,0,10*ROW('Water Data'!E45))),'Data Summary'!BY51="Yes"),100-OFFSET('Water Data'!$E$5,0,10*ROW('Water Data'!E45)),NA())</f>
        <v>#N/A</v>
      </c>
      <c r="K51" s="133" t="e">
        <f ca="1">+IF(AND(ISNUMBER(OFFSET('Water Data'!$E$7,0,10*ROW('Water Data'!E45))),'Data Summary'!BZ51="Yes"),OFFSET('Water Data'!$E$7,0,10*ROW('Water Data'!E45)),NA())</f>
        <v>#N/A</v>
      </c>
      <c r="L51" s="133" t="e">
        <f ca="1">+IF(AND(ISNUMBER(OFFSET('Water Data'!$E$10,0,10*ROW('Water Data'!E45))),'Data Summary'!CA51="Yes"),OFFSET('Water Data'!$E$10,0,10*ROW('Water Data'!E45)),NA())</f>
        <v>#N/A</v>
      </c>
      <c r="M51" s="133" t="e">
        <f ca="1">+IF(AND(ISNUMBER(OFFSET('Water Data'!$F$5,0,10*ROW('Water Data'!F45))),'Data Summary'!CB51="Yes"),100-OFFSET('Water Data'!$F$5,0,10*ROW('Water Data'!F45)),NA())</f>
        <v>#N/A</v>
      </c>
      <c r="N51" s="133" t="e">
        <f ca="1">+IF(AND(ISNUMBER(OFFSET('Water Data'!$F$7,0,10*ROW('Water Data'!F45))),'Data Summary'!CC51="Yes"),OFFSET('Water Data'!$F$7,0,10*ROW('Water Data'!F45)),NA())</f>
        <v>#N/A</v>
      </c>
      <c r="O51" s="133" t="e">
        <f ca="1">+IF(AND(ISNUMBER(OFFSET('Water Data'!$F$10,0,10*ROW('Water Data'!F45))),'Data Summary'!CD51="Yes"),OFFSET('Water Data'!$F$10,0,10*ROW('Water Data'!F45)),NA())</f>
        <v>#N/A</v>
      </c>
      <c r="P51" s="133" t="e">
        <f ca="1">+IF(AND(ISNUMBER(OFFSET('Water Data'!$G$5,0,10*ROW('Water Data'!G45))),'Data Summary'!CE51="Yes"),100-OFFSET('Water Data'!$G$5,0,10*ROW('Water Data'!G45)),NA())</f>
        <v>#N/A</v>
      </c>
      <c r="Q51" s="133" t="e">
        <f ca="1">+IF(AND(ISNUMBER(OFFSET('Water Data'!$G$7,0,10*ROW('Water Data'!G45))),'Data Summary'!CF51="Yes"),OFFSET('Water Data'!$G$7,0,10*ROW('Water Data'!G45)),NA())</f>
        <v>#N/A</v>
      </c>
      <c r="R51" s="133" t="e">
        <f ca="1">+IF(AND(ISNUMBER(OFFSET('Water Data'!$G$10,0,10*ROW('Water Data'!G45))),'Data Summary'!CG51="Yes"),OFFSET('Water Data'!$G$10,0,10*ROW('Water Data'!G45)),NA())</f>
        <v>#N/A</v>
      </c>
      <c r="S51" s="133" t="e">
        <f ca="1">+IF(AND(ISNUMBER(OFFSET('Water Data'!$H$5,0,10*ROW('Water Data'!H45))),'Data Summary'!CH51="Yes"),100-OFFSET('Water Data'!$H$5,0,10*ROW('Water Data'!H45)),NA())</f>
        <v>#N/A</v>
      </c>
      <c r="T51" s="133" t="e">
        <f ca="1">+IF(AND(ISNUMBER(OFFSET('Water Data'!$H$7,0,10*ROW('Water Data'!H45))),'Data Summary'!CI51="Yes"),OFFSET('Water Data'!$H$7,0,10*ROW('Water Data'!H45)),NA())</f>
        <v>#N/A</v>
      </c>
      <c r="U51" s="133" t="e">
        <f ca="1">+IF(AND(ISNUMBER(OFFSET('Water Data'!$H$10,0,10*ROW('Water Data'!H45))),'Data Summary'!CJ51="Yes"),OFFSET('Water Data'!$H$10,0,10*ROW('Water Data'!H45)),NA())</f>
        <v>#N/A</v>
      </c>
      <c r="V51" s="134" t="e">
        <f ca="1">+IF(AND(ISNUMBER(OFFSET('Sanitation Data'!$C$5,0,10*ROW('Sanitation Data'!C45))),'Data Summary'!CK51="Yes"),100-OFFSET('Sanitation Data'!$C$5,0,10*ROW('Sanitation Data'!C45)),NA())</f>
        <v>#N/A</v>
      </c>
      <c r="W51" s="134" t="e">
        <f ca="1">+IF(AND(ISNUMBER(OFFSET('Sanitation Data'!$C$7,0,10*ROW('Sanitation Data'!C45))),'Data Summary'!CL51="Yes"),OFFSET('Sanitation Data'!$C$7,0,10*ROW('Sanitation Data'!C45)),NA())</f>
        <v>#N/A</v>
      </c>
      <c r="X51" s="134" t="e">
        <f ca="1">+IF(AND(ISNUMBER(OFFSET('Sanitation Data'!$C$11,0,10*ROW('Sanitation Data'!C45))),'Data Summary'!CM51="Yes"),OFFSET('Sanitation Data'!$C$11,0,10*ROW('Sanitation Data'!C45)),NA())</f>
        <v>#N/A</v>
      </c>
      <c r="Y51" s="134" t="e">
        <f ca="1">+IF(AND(ISNUMBER(OFFSET('Sanitation Data'!$C$12,0,10*ROW('Sanitation Data'!C45))),'Data Summary'!CN51="Yes"),OFFSET('Sanitation Data'!$C$12,0,10*ROW('Sanitation Data'!C45)),NA())</f>
        <v>#N/A</v>
      </c>
      <c r="Z51" s="134" t="e">
        <f ca="1">+IF(AND(ISNUMBER(OFFSET('Sanitation Data'!$C$13,0,10*ROW('Sanitation Data'!C45))),'Data Summary'!CO51="Yes"),OFFSET('Sanitation Data'!$C$13,0,10*ROW('Sanitation Data'!C45)),NA())</f>
        <v>#N/A</v>
      </c>
      <c r="AA51" s="134" t="e">
        <f ca="1">+IF(AND(ISNUMBER(OFFSET('Sanitation Data'!$D$5,0,10*ROW('Sanitation Data'!D45))),'Data Summary'!CP51="Yes"),100-OFFSET('Sanitation Data'!$D$5,0,10*ROW('Sanitation Data'!D45)),NA())</f>
        <v>#N/A</v>
      </c>
      <c r="AB51" s="134" t="e">
        <f ca="1">+IF(AND(ISNUMBER(OFFSET('Sanitation Data'!$D$7,0,10*ROW('Sanitation Data'!D45))),'Data Summary'!CQ51="Yes"),OFFSET('Sanitation Data'!$D$7,0,10*ROW('Sanitation Data'!D45)),NA())</f>
        <v>#N/A</v>
      </c>
      <c r="AC51" s="134" t="e">
        <f ca="1">+IF(AND(ISNUMBER(OFFSET('Sanitation Data'!$D$11,0,10*ROW('Sanitation Data'!D45))),'Data Summary'!CR51="Yes"),OFFSET('Sanitation Data'!$D$11,0,10*ROW('Sanitation Data'!D45)),NA())</f>
        <v>#N/A</v>
      </c>
      <c r="AD51" s="134" t="e">
        <f ca="1">+IF(AND(ISNUMBER(OFFSET('Sanitation Data'!$D$12,0,10*ROW('Sanitation Data'!D45))),'Data Summary'!CS51="Yes"),OFFSET('Sanitation Data'!$D$12,0,10*ROW('Sanitation Data'!D45)),NA())</f>
        <v>#N/A</v>
      </c>
      <c r="AE51" s="134" t="e">
        <f ca="1">+IF(AND(ISNUMBER(OFFSET('Sanitation Data'!$D$13,0,10*ROW('Sanitation Data'!D45))),'Data Summary'!CT51="Yes"),OFFSET('Sanitation Data'!$D$13,0,10*ROW('Sanitation Data'!D45)),NA())</f>
        <v>#N/A</v>
      </c>
      <c r="AF51" s="134" t="e">
        <f ca="1">+IF(AND(ISNUMBER(OFFSET('Sanitation Data'!$E$5,0,10*ROW('Sanitation Data'!E45))),'Data Summary'!CU51="Yes"),100-OFFSET('Sanitation Data'!$E$5,0,10*ROW('Sanitation Data'!E45)),NA())</f>
        <v>#N/A</v>
      </c>
      <c r="AG51" s="134" t="e">
        <f ca="1">+IF(AND(ISNUMBER(OFFSET('Sanitation Data'!$E$7,0,10*ROW('Sanitation Data'!E45))),'Data Summary'!CV51="Yes"),OFFSET('Sanitation Data'!$E$7,0,10*ROW('Sanitation Data'!E45)),NA())</f>
        <v>#N/A</v>
      </c>
      <c r="AH51" s="134" t="e">
        <f ca="1">+IF(AND(ISNUMBER(OFFSET('Sanitation Data'!$E$11,0,10*ROW('Sanitation Data'!E45))),'Data Summary'!CW51="Yes"),OFFSET('Sanitation Data'!$E$11,0,10*ROW('Sanitation Data'!E45)),NA())</f>
        <v>#N/A</v>
      </c>
      <c r="AI51" s="134" t="e">
        <f ca="1">+IF(AND(ISNUMBER(OFFSET('Sanitation Data'!$E$12,0,10*ROW('Sanitation Data'!E45))),'Data Summary'!CX51="Yes"),OFFSET('Sanitation Data'!$E$12,0,10*ROW('Sanitation Data'!E45)),NA())</f>
        <v>#N/A</v>
      </c>
      <c r="AJ51" s="134" t="e">
        <f ca="1">+IF(AND(ISNUMBER(OFFSET('Sanitation Data'!$E$13,0,10*ROW('Sanitation Data'!E45))),'Data Summary'!CY51="Yes"),OFFSET('Sanitation Data'!$E$13,0,10*ROW('Sanitation Data'!E45)),NA())</f>
        <v>#N/A</v>
      </c>
      <c r="AK51" s="134" t="e">
        <f ca="1">+IF(AND(ISNUMBER(OFFSET('Sanitation Data'!$F$5,0,10*ROW('Sanitation Data'!F45))),'Data Summary'!CZ51="Yes"),100-OFFSET('Sanitation Data'!$F$5,0,10*ROW('Sanitation Data'!F45)),NA())</f>
        <v>#N/A</v>
      </c>
      <c r="AL51" s="134" t="e">
        <f ca="1">+IF(AND(ISNUMBER(OFFSET('Sanitation Data'!$F$7,0,10*ROW('Sanitation Data'!F45))),'Data Summary'!DA51="Yes"),OFFSET('Sanitation Data'!$F$7,0,10*ROW('Sanitation Data'!F45)),NA())</f>
        <v>#N/A</v>
      </c>
      <c r="AM51" s="134" t="e">
        <f ca="1">+IF(AND(ISNUMBER(OFFSET('Sanitation Data'!$F$11,0,10*ROW('Sanitation Data'!F45))),'Data Summary'!DB51="Yes"),OFFSET('Sanitation Data'!$F$11,0,10*ROW('Sanitation Data'!F45)),NA())</f>
        <v>#N/A</v>
      </c>
      <c r="AN51" s="134" t="e">
        <f ca="1">+IF(AND(ISNUMBER(OFFSET('Sanitation Data'!$F$12,0,10*ROW('Sanitation Data'!F45))),'Data Summary'!DC51="Yes"),OFFSET('Sanitation Data'!$F$12,0,10*ROW('Sanitation Data'!F45)),NA())</f>
        <v>#N/A</v>
      </c>
      <c r="AO51" s="134" t="e">
        <f ca="1">+IF(AND(ISNUMBER(OFFSET('Sanitation Data'!$F$13,0,10*ROW('Sanitation Data'!F45))),'Data Summary'!DD51="Yes"),OFFSET('Sanitation Data'!$F$13,0,10*ROW('Sanitation Data'!F45)),NA())</f>
        <v>#N/A</v>
      </c>
      <c r="AP51" s="134" t="e">
        <f ca="1">+IF(AND(ISNUMBER(OFFSET('Sanitation Data'!$G$5,0,10*ROW('Sanitation Data'!G45))),'Data Summary'!DE51="Yes"),100-OFFSET('Sanitation Data'!$G$5,0,10*ROW('Sanitation Data'!G45)),NA())</f>
        <v>#N/A</v>
      </c>
      <c r="AQ51" s="134" t="e">
        <f ca="1">+IF(AND(ISNUMBER(OFFSET('Sanitation Data'!$G$7,0,10*ROW('Sanitation Data'!G45))),'Data Summary'!DF51="Yes"),OFFSET('Sanitation Data'!$G$7,0,10*ROW('Sanitation Data'!G45)),NA())</f>
        <v>#N/A</v>
      </c>
      <c r="AR51" s="134" t="e">
        <f ca="1">+IF(AND(ISNUMBER(OFFSET('Sanitation Data'!$G$11,0,10*ROW('Sanitation Data'!G45))),'Data Summary'!DG51="Yes"),OFFSET('Sanitation Data'!$G$11,0,10*ROW('Sanitation Data'!G45)),NA())</f>
        <v>#N/A</v>
      </c>
      <c r="AS51" s="134" t="e">
        <f ca="1">+IF(AND(ISNUMBER(OFFSET('Sanitation Data'!$G$12,0,10*ROW('Sanitation Data'!G45))),'Data Summary'!DH51="Yes"),OFFSET('Sanitation Data'!$G$12,0,10*ROW('Sanitation Data'!G45)),NA())</f>
        <v>#N/A</v>
      </c>
      <c r="AT51" s="134" t="e">
        <f ca="1">+IF(AND(ISNUMBER(OFFSET('Sanitation Data'!$G$13,0,10*ROW('Sanitation Data'!G45))),'Data Summary'!DI51="Yes"),OFFSET('Sanitation Data'!$G$13,0,10*ROW('Sanitation Data'!G45)),NA())</f>
        <v>#N/A</v>
      </c>
      <c r="AU51" s="134" t="e">
        <f ca="1">+IF(AND(ISNUMBER(OFFSET('Sanitation Data'!$H$5,0,10*ROW('Sanitation Data'!H45))),'Data Summary'!DJ51="Yes"),100-OFFSET('Sanitation Data'!$H$5,0,10*ROW('Sanitation Data'!H45)),NA())</f>
        <v>#N/A</v>
      </c>
      <c r="AV51" s="134" t="e">
        <f ca="1">+IF(AND(ISNUMBER(OFFSET('Sanitation Data'!$H$7,0,10*ROW('Sanitation Data'!H45))),'Data Summary'!DK51="Yes"),OFFSET('Sanitation Data'!$H$7,0,10*ROW('Sanitation Data'!H45)),NA())</f>
        <v>#N/A</v>
      </c>
      <c r="AW51" s="134" t="e">
        <f ca="1">+IF(AND(ISNUMBER(OFFSET('Sanitation Data'!$H$11,0,10*ROW('Sanitation Data'!H45))),'Data Summary'!DL51="Yes"),OFFSET('Sanitation Data'!$H$11,0,10*ROW('Sanitation Data'!H45)),NA())</f>
        <v>#N/A</v>
      </c>
      <c r="AX51" s="134" t="e">
        <f ca="1">+IF(AND(ISNUMBER(OFFSET('Sanitation Data'!$H$12,0,10*ROW('Sanitation Data'!H45))),'Data Summary'!DM51="Yes"),OFFSET('Sanitation Data'!$H$12,0,10*ROW('Sanitation Data'!H45)),NA())</f>
        <v>#N/A</v>
      </c>
      <c r="AY51" s="134" t="e">
        <f ca="1">+IF(AND(ISNUMBER(OFFSET('Sanitation Data'!$H$13,0,10*ROW('Sanitation Data'!H45))),'Data Summary'!DN51="Yes"),OFFSET('Sanitation Data'!$H$13,0,10*ROW('Sanitation Data'!H45)),NA())</f>
        <v>#N/A</v>
      </c>
      <c r="AZ51" s="135" t="e">
        <f ca="1">+IF(AND(ISNUMBER(OFFSET('Hygiene Data'!$C$6,0,10*ROW('Hygiene Data'!C45))),'Data Summary'!DO51="Yes"),OFFSET('Hygiene Data'!$C$6,0,10*ROW('Hygiene Data'!C45)),NA())</f>
        <v>#N/A</v>
      </c>
      <c r="BA51" s="135" t="e">
        <f ca="1">+IF(AND(ISNUMBER(OFFSET('Hygiene Data'!$C$8,0,10*ROW('Hygiene Data'!C45))),'Data Summary'!DP51="Yes"),OFFSET('Hygiene Data'!$C$8,0,10*ROW('Hygiene Data'!C45)),NA())</f>
        <v>#N/A</v>
      </c>
      <c r="BB51" s="135" t="e">
        <f ca="1">+IF(AND(ISNUMBER(OFFSET('Hygiene Data'!$C$10,0,10*ROW('Hygiene Data'!C45))),'Data Summary'!DQ51="Yes"),OFFSET('Hygiene Data'!$C$10,0,10*ROW('Hygiene Data'!C45)),NA())</f>
        <v>#N/A</v>
      </c>
      <c r="BC51" s="135" t="e">
        <f ca="1">+IF(AND(ISNUMBER(OFFSET('Hygiene Data'!$D$6,0,10*ROW('Hygiene Data'!D45))),'Data Summary'!DR51="Yes"),OFFSET('Hygiene Data'!$D$6,0,10*ROW('Hygiene Data'!D45)),NA())</f>
        <v>#N/A</v>
      </c>
      <c r="BD51" s="135" t="e">
        <f ca="1">+IF(AND(ISNUMBER(OFFSET('Hygiene Data'!$D$8,0,10*ROW('Hygiene Data'!D45))),'Data Summary'!DS51="Yes"),OFFSET('Hygiene Data'!$D$8,0,10*ROW('Hygiene Data'!D45)),NA())</f>
        <v>#N/A</v>
      </c>
      <c r="BE51" s="135" t="e">
        <f ca="1">+IF(AND(ISNUMBER(OFFSET('Hygiene Data'!$D$10,0,10*ROW('Hygiene Data'!D45))),'Data Summary'!DT51="Yes"),OFFSET('Hygiene Data'!$D$10,0,10*ROW('Hygiene Data'!D45)),NA())</f>
        <v>#N/A</v>
      </c>
      <c r="BF51" s="135" t="e">
        <f ca="1">+IF(AND(ISNUMBER(OFFSET('Hygiene Data'!$E$6,0,10*ROW('Hygiene Data'!E45))),'Data Summary'!DU51="Yes"),OFFSET('Hygiene Data'!$E$6,0,10*ROW('Hygiene Data'!E45)),NA())</f>
        <v>#N/A</v>
      </c>
      <c r="BG51" s="135" t="e">
        <f ca="1">+IF(AND(ISNUMBER(OFFSET('Hygiene Data'!$E$8,0,10*ROW('Hygiene Data'!E45))),'Data Summary'!DV51="Yes"),OFFSET('Hygiene Data'!$E$8,0,10*ROW('Hygiene Data'!E45)),NA())</f>
        <v>#N/A</v>
      </c>
      <c r="BH51" s="135" t="e">
        <f ca="1">+IF(AND(ISNUMBER(OFFSET('Hygiene Data'!$E$10,0,10*ROW('Hygiene Data'!E45))),'Data Summary'!DW51="Yes"),OFFSET('Hygiene Data'!$E$10,0,10*ROW('Hygiene Data'!E45)),NA())</f>
        <v>#N/A</v>
      </c>
      <c r="BI51" s="135" t="e">
        <f ca="1">+IF(AND(ISNUMBER(OFFSET('Hygiene Data'!$F$6,0,10*ROW('Hygiene Data'!F45))),'Data Summary'!DX51="Yes"),OFFSET('Hygiene Data'!$F$6,0,10*ROW('Hygiene Data'!F45)),NA())</f>
        <v>#N/A</v>
      </c>
      <c r="BJ51" s="135" t="e">
        <f ca="1">+IF(AND(ISNUMBER(OFFSET('Hygiene Data'!$F$8,0,10*ROW('Hygiene Data'!F45))),'Data Summary'!DY51="Yes"),OFFSET('Hygiene Data'!$F$8,0,10*ROW('Hygiene Data'!F45)),NA())</f>
        <v>#N/A</v>
      </c>
      <c r="BK51" s="135" t="e">
        <f ca="1">+IF(AND(ISNUMBER(OFFSET('Hygiene Data'!$F$10,0,10*ROW('Hygiene Data'!F45))),'Data Summary'!DZ51="Yes"),OFFSET('Hygiene Data'!$F$10,0,10*ROW('Hygiene Data'!F45)),NA())</f>
        <v>#N/A</v>
      </c>
      <c r="BL51" s="135" t="e">
        <f ca="1">+IF(AND(ISNUMBER(OFFSET('Hygiene Data'!$G$6,0,10*ROW('Hygiene Data'!G45))),'Data Summary'!EA51="Yes"),OFFSET('Hygiene Data'!$G$6,0,10*ROW('Hygiene Data'!G45)),NA())</f>
        <v>#N/A</v>
      </c>
      <c r="BM51" s="135" t="e">
        <f ca="1">+IF(AND(ISNUMBER(OFFSET('Hygiene Data'!$G$8,0,10*ROW('Hygiene Data'!G45))),'Data Summary'!EB51="Yes"),OFFSET('Hygiene Data'!$G$8,0,10*ROW('Hygiene Data'!G45)),NA())</f>
        <v>#N/A</v>
      </c>
      <c r="BN51" s="135" t="e">
        <f ca="1">+IF(AND(ISNUMBER(OFFSET('Hygiene Data'!$G$10,0,10*ROW('Hygiene Data'!G45))),'Data Summary'!EC51="Yes"),OFFSET('Hygiene Data'!$G$10,0,10*ROW('Hygiene Data'!G45)),NA())</f>
        <v>#N/A</v>
      </c>
      <c r="BO51" s="135" t="e">
        <f ca="1">+IF(AND(ISNUMBER(OFFSET('Hygiene Data'!$H$6,0,10*ROW('Hygiene Data'!H45))),'Data Summary'!ED51="Yes"),OFFSET('Hygiene Data'!$H$6,0,10*ROW('Hygiene Data'!H45)),NA())</f>
        <v>#N/A</v>
      </c>
      <c r="BP51" s="135" t="e">
        <f ca="1">+IF(AND(ISNUMBER(OFFSET('Hygiene Data'!$H$8,0,10*ROW('Hygiene Data'!H45))),'Data Summary'!EE51="Yes"),OFFSET('Hygiene Data'!$H$8,0,10*ROW('Hygiene Data'!H45)),NA())</f>
        <v>#N/A</v>
      </c>
      <c r="BQ51" s="135" t="e">
        <f ca="1">+IF(AND(ISNUMBER(OFFSET('Hygiene Data'!$H$10,0,10*ROW('Hygiene Data'!H45))),'Data Summary'!EF51="Yes"),OFFSET('Hygiene Data'!$H$10,0,10*ROW('Hygiene Data'!H45)),NA())</f>
        <v>#N/A</v>
      </c>
    </row>
    <row r="52" spans="1:69" x14ac:dyDescent="0.2">
      <c r="A52" s="50" t="e">
        <f ca="1">+IF(OFFSET('Water Data'!$B$1,0,10*ROW('Water Data'!B46))="",NA(),OFFSET('Water Data'!$B$1,0,10*ROW('Water Data'!B46)))</f>
        <v>#N/A</v>
      </c>
      <c r="B52" s="50" t="e">
        <f ca="1">+IF(OFFSET('Water Data'!$A$3,0,10*ROW('Water Data'!A49))="",NA(),OFFSET('Water Data'!$A$3,0,10*ROW('Water Data'!A49)))</f>
        <v>#N/A</v>
      </c>
      <c r="C52" s="50" t="e">
        <f ca="1">+IF(OFFSET('Water Data'!$C$3,0,10*ROW('Water Data'!C49))="",NA(),OFFSET('Water Data'!$C$3,0,10*ROW('Water Data'!C49)))</f>
        <v>#N/A</v>
      </c>
      <c r="D52" s="133" t="e">
        <f ca="1">+IF(AND(ISNUMBER(OFFSET('Water Data'!$C$5,0,10*ROW('Water Data'!C46))),'Data Summary'!BS52="Yes"),100-OFFSET('Water Data'!$C$5,0,10*ROW('Water Data'!C46)),NA())</f>
        <v>#N/A</v>
      </c>
      <c r="E52" s="133" t="e">
        <f ca="1">+IF(AND(ISNUMBER(OFFSET('Water Data'!$C$7,0,10*ROW('Water Data'!C46))),'Data Summary'!BT52="Yes"),OFFSET('Water Data'!$C$7,0,10*ROW('Water Data'!C46)),NA())</f>
        <v>#N/A</v>
      </c>
      <c r="F52" s="133" t="e">
        <f ca="1">+IF(AND(ISNUMBER(OFFSET('Water Data'!$C$10,0,10*ROW('Water Data'!C46))),'Data Summary'!BU52="Yes"),OFFSET('Water Data'!$C$10,0,10*ROW('Water Data'!C46)),NA())</f>
        <v>#N/A</v>
      </c>
      <c r="G52" s="133" t="e">
        <f ca="1">+IF(AND(ISNUMBER(OFFSET('Water Data'!$D$5,0,10*ROW('Water Data'!D46))),'Data Summary'!BV52="Yes"),100-OFFSET('Water Data'!$D$5,0,10*ROW('Water Data'!D46)),NA())</f>
        <v>#N/A</v>
      </c>
      <c r="H52" s="133" t="e">
        <f ca="1">+IF(AND(ISNUMBER(OFFSET('Water Data'!$D$7,0,10*ROW('Water Data'!D46))),'Data Summary'!BW52="Yes"),OFFSET('Water Data'!$D$7,0,10*ROW('Water Data'!D46)),NA())</f>
        <v>#N/A</v>
      </c>
      <c r="I52" s="133" t="e">
        <f ca="1">+IF(AND(ISNUMBER(OFFSET('Water Data'!$D$10,0,10*ROW('Water Data'!D46))),'Data Summary'!BX52="Yes"),OFFSET('Water Data'!$D$10,0,10*ROW('Water Data'!D46)),NA())</f>
        <v>#N/A</v>
      </c>
      <c r="J52" s="133" t="e">
        <f ca="1">+IF(AND(ISNUMBER(OFFSET('Water Data'!$E$5,0,10*ROW('Water Data'!E46))),'Data Summary'!BY52="Yes"),100-OFFSET('Water Data'!$E$5,0,10*ROW('Water Data'!E46)),NA())</f>
        <v>#N/A</v>
      </c>
      <c r="K52" s="133" t="e">
        <f ca="1">+IF(AND(ISNUMBER(OFFSET('Water Data'!$E$7,0,10*ROW('Water Data'!E46))),'Data Summary'!BZ52="Yes"),OFFSET('Water Data'!$E$7,0,10*ROW('Water Data'!E46)),NA())</f>
        <v>#N/A</v>
      </c>
      <c r="L52" s="133" t="e">
        <f ca="1">+IF(AND(ISNUMBER(OFFSET('Water Data'!$E$10,0,10*ROW('Water Data'!E46))),'Data Summary'!CA52="Yes"),OFFSET('Water Data'!$E$10,0,10*ROW('Water Data'!E46)),NA())</f>
        <v>#N/A</v>
      </c>
      <c r="M52" s="133" t="e">
        <f ca="1">+IF(AND(ISNUMBER(OFFSET('Water Data'!$F$5,0,10*ROW('Water Data'!F46))),'Data Summary'!CB52="Yes"),100-OFFSET('Water Data'!$F$5,0,10*ROW('Water Data'!F46)),NA())</f>
        <v>#N/A</v>
      </c>
      <c r="N52" s="133" t="e">
        <f ca="1">+IF(AND(ISNUMBER(OFFSET('Water Data'!$F$7,0,10*ROW('Water Data'!F46))),'Data Summary'!CC52="Yes"),OFFSET('Water Data'!$F$7,0,10*ROW('Water Data'!F46)),NA())</f>
        <v>#N/A</v>
      </c>
      <c r="O52" s="133" t="e">
        <f ca="1">+IF(AND(ISNUMBER(OFFSET('Water Data'!$F$10,0,10*ROW('Water Data'!F46))),'Data Summary'!CD52="Yes"),OFFSET('Water Data'!$F$10,0,10*ROW('Water Data'!F46)),NA())</f>
        <v>#N/A</v>
      </c>
      <c r="P52" s="133" t="e">
        <f ca="1">+IF(AND(ISNUMBER(OFFSET('Water Data'!$G$5,0,10*ROW('Water Data'!G46))),'Data Summary'!CE52="Yes"),100-OFFSET('Water Data'!$G$5,0,10*ROW('Water Data'!G46)),NA())</f>
        <v>#N/A</v>
      </c>
      <c r="Q52" s="133" t="e">
        <f ca="1">+IF(AND(ISNUMBER(OFFSET('Water Data'!$G$7,0,10*ROW('Water Data'!G46))),'Data Summary'!CF52="Yes"),OFFSET('Water Data'!$G$7,0,10*ROW('Water Data'!G46)),NA())</f>
        <v>#N/A</v>
      </c>
      <c r="R52" s="133" t="e">
        <f ca="1">+IF(AND(ISNUMBER(OFFSET('Water Data'!$G$10,0,10*ROW('Water Data'!G46))),'Data Summary'!CG52="Yes"),OFFSET('Water Data'!$G$10,0,10*ROW('Water Data'!G46)),NA())</f>
        <v>#N/A</v>
      </c>
      <c r="S52" s="133" t="e">
        <f ca="1">+IF(AND(ISNUMBER(OFFSET('Water Data'!$H$5,0,10*ROW('Water Data'!H46))),'Data Summary'!CH52="Yes"),100-OFFSET('Water Data'!$H$5,0,10*ROW('Water Data'!H46)),NA())</f>
        <v>#N/A</v>
      </c>
      <c r="T52" s="133" t="e">
        <f ca="1">+IF(AND(ISNUMBER(OFFSET('Water Data'!$H$7,0,10*ROW('Water Data'!H46))),'Data Summary'!CI52="Yes"),OFFSET('Water Data'!$H$7,0,10*ROW('Water Data'!H46)),NA())</f>
        <v>#N/A</v>
      </c>
      <c r="U52" s="133" t="e">
        <f ca="1">+IF(AND(ISNUMBER(OFFSET('Water Data'!$H$10,0,10*ROW('Water Data'!H46))),'Data Summary'!CJ52="Yes"),OFFSET('Water Data'!$H$10,0,10*ROW('Water Data'!H46)),NA())</f>
        <v>#N/A</v>
      </c>
      <c r="V52" s="134" t="e">
        <f ca="1">+IF(AND(ISNUMBER(OFFSET('Sanitation Data'!$C$5,0,10*ROW('Sanitation Data'!C46))),'Data Summary'!CK52="Yes"),100-OFFSET('Sanitation Data'!$C$5,0,10*ROW('Sanitation Data'!C46)),NA())</f>
        <v>#N/A</v>
      </c>
      <c r="W52" s="134" t="e">
        <f ca="1">+IF(AND(ISNUMBER(OFFSET('Sanitation Data'!$C$7,0,10*ROW('Sanitation Data'!C46))),'Data Summary'!CL52="Yes"),OFFSET('Sanitation Data'!$C$7,0,10*ROW('Sanitation Data'!C46)),NA())</f>
        <v>#N/A</v>
      </c>
      <c r="X52" s="134" t="e">
        <f ca="1">+IF(AND(ISNUMBER(OFFSET('Sanitation Data'!$C$11,0,10*ROW('Sanitation Data'!C46))),'Data Summary'!CM52="Yes"),OFFSET('Sanitation Data'!$C$11,0,10*ROW('Sanitation Data'!C46)),NA())</f>
        <v>#N/A</v>
      </c>
      <c r="Y52" s="134" t="e">
        <f ca="1">+IF(AND(ISNUMBER(OFFSET('Sanitation Data'!$C$12,0,10*ROW('Sanitation Data'!C46))),'Data Summary'!CN52="Yes"),OFFSET('Sanitation Data'!$C$12,0,10*ROW('Sanitation Data'!C46)),NA())</f>
        <v>#N/A</v>
      </c>
      <c r="Z52" s="134" t="e">
        <f ca="1">+IF(AND(ISNUMBER(OFFSET('Sanitation Data'!$C$13,0,10*ROW('Sanitation Data'!C46))),'Data Summary'!CO52="Yes"),OFFSET('Sanitation Data'!$C$13,0,10*ROW('Sanitation Data'!C46)),NA())</f>
        <v>#N/A</v>
      </c>
      <c r="AA52" s="134" t="e">
        <f ca="1">+IF(AND(ISNUMBER(OFFSET('Sanitation Data'!$D$5,0,10*ROW('Sanitation Data'!D46))),'Data Summary'!CP52="Yes"),100-OFFSET('Sanitation Data'!$D$5,0,10*ROW('Sanitation Data'!D46)),NA())</f>
        <v>#N/A</v>
      </c>
      <c r="AB52" s="134" t="e">
        <f ca="1">+IF(AND(ISNUMBER(OFFSET('Sanitation Data'!$D$7,0,10*ROW('Sanitation Data'!D46))),'Data Summary'!CQ52="Yes"),OFFSET('Sanitation Data'!$D$7,0,10*ROW('Sanitation Data'!D46)),NA())</f>
        <v>#N/A</v>
      </c>
      <c r="AC52" s="134" t="e">
        <f ca="1">+IF(AND(ISNUMBER(OFFSET('Sanitation Data'!$D$11,0,10*ROW('Sanitation Data'!D46))),'Data Summary'!CR52="Yes"),OFFSET('Sanitation Data'!$D$11,0,10*ROW('Sanitation Data'!D46)),NA())</f>
        <v>#N/A</v>
      </c>
      <c r="AD52" s="134" t="e">
        <f ca="1">+IF(AND(ISNUMBER(OFFSET('Sanitation Data'!$D$12,0,10*ROW('Sanitation Data'!D46))),'Data Summary'!CS52="Yes"),OFFSET('Sanitation Data'!$D$12,0,10*ROW('Sanitation Data'!D46)),NA())</f>
        <v>#N/A</v>
      </c>
      <c r="AE52" s="134" t="e">
        <f ca="1">+IF(AND(ISNUMBER(OFFSET('Sanitation Data'!$D$13,0,10*ROW('Sanitation Data'!D46))),'Data Summary'!CT52="Yes"),OFFSET('Sanitation Data'!$D$13,0,10*ROW('Sanitation Data'!D46)),NA())</f>
        <v>#N/A</v>
      </c>
      <c r="AF52" s="134" t="e">
        <f ca="1">+IF(AND(ISNUMBER(OFFSET('Sanitation Data'!$E$5,0,10*ROW('Sanitation Data'!E46))),'Data Summary'!CU52="Yes"),100-OFFSET('Sanitation Data'!$E$5,0,10*ROW('Sanitation Data'!E46)),NA())</f>
        <v>#N/A</v>
      </c>
      <c r="AG52" s="134" t="e">
        <f ca="1">+IF(AND(ISNUMBER(OFFSET('Sanitation Data'!$E$7,0,10*ROW('Sanitation Data'!E46))),'Data Summary'!CV52="Yes"),OFFSET('Sanitation Data'!$E$7,0,10*ROW('Sanitation Data'!E46)),NA())</f>
        <v>#N/A</v>
      </c>
      <c r="AH52" s="134" t="e">
        <f ca="1">+IF(AND(ISNUMBER(OFFSET('Sanitation Data'!$E$11,0,10*ROW('Sanitation Data'!E46))),'Data Summary'!CW52="Yes"),OFFSET('Sanitation Data'!$E$11,0,10*ROW('Sanitation Data'!E46)),NA())</f>
        <v>#N/A</v>
      </c>
      <c r="AI52" s="134" t="e">
        <f ca="1">+IF(AND(ISNUMBER(OFFSET('Sanitation Data'!$E$12,0,10*ROW('Sanitation Data'!E46))),'Data Summary'!CX52="Yes"),OFFSET('Sanitation Data'!$E$12,0,10*ROW('Sanitation Data'!E46)),NA())</f>
        <v>#N/A</v>
      </c>
      <c r="AJ52" s="134" t="e">
        <f ca="1">+IF(AND(ISNUMBER(OFFSET('Sanitation Data'!$E$13,0,10*ROW('Sanitation Data'!E46))),'Data Summary'!CY52="Yes"),OFFSET('Sanitation Data'!$E$13,0,10*ROW('Sanitation Data'!E46)),NA())</f>
        <v>#N/A</v>
      </c>
      <c r="AK52" s="134" t="e">
        <f ca="1">+IF(AND(ISNUMBER(OFFSET('Sanitation Data'!$F$5,0,10*ROW('Sanitation Data'!F46))),'Data Summary'!CZ52="Yes"),100-OFFSET('Sanitation Data'!$F$5,0,10*ROW('Sanitation Data'!F46)),NA())</f>
        <v>#N/A</v>
      </c>
      <c r="AL52" s="134" t="e">
        <f ca="1">+IF(AND(ISNUMBER(OFFSET('Sanitation Data'!$F$7,0,10*ROW('Sanitation Data'!F46))),'Data Summary'!DA52="Yes"),OFFSET('Sanitation Data'!$F$7,0,10*ROW('Sanitation Data'!F46)),NA())</f>
        <v>#N/A</v>
      </c>
      <c r="AM52" s="134" t="e">
        <f ca="1">+IF(AND(ISNUMBER(OFFSET('Sanitation Data'!$F$11,0,10*ROW('Sanitation Data'!F46))),'Data Summary'!DB52="Yes"),OFFSET('Sanitation Data'!$F$11,0,10*ROW('Sanitation Data'!F46)),NA())</f>
        <v>#N/A</v>
      </c>
      <c r="AN52" s="134" t="e">
        <f ca="1">+IF(AND(ISNUMBER(OFFSET('Sanitation Data'!$F$12,0,10*ROW('Sanitation Data'!F46))),'Data Summary'!DC52="Yes"),OFFSET('Sanitation Data'!$F$12,0,10*ROW('Sanitation Data'!F46)),NA())</f>
        <v>#N/A</v>
      </c>
      <c r="AO52" s="134" t="e">
        <f ca="1">+IF(AND(ISNUMBER(OFFSET('Sanitation Data'!$F$13,0,10*ROW('Sanitation Data'!F46))),'Data Summary'!DD52="Yes"),OFFSET('Sanitation Data'!$F$13,0,10*ROW('Sanitation Data'!F46)),NA())</f>
        <v>#N/A</v>
      </c>
      <c r="AP52" s="134" t="e">
        <f ca="1">+IF(AND(ISNUMBER(OFFSET('Sanitation Data'!$G$5,0,10*ROW('Sanitation Data'!G46))),'Data Summary'!DE52="Yes"),100-OFFSET('Sanitation Data'!$G$5,0,10*ROW('Sanitation Data'!G46)),NA())</f>
        <v>#N/A</v>
      </c>
      <c r="AQ52" s="134" t="e">
        <f ca="1">+IF(AND(ISNUMBER(OFFSET('Sanitation Data'!$G$7,0,10*ROW('Sanitation Data'!G46))),'Data Summary'!DF52="Yes"),OFFSET('Sanitation Data'!$G$7,0,10*ROW('Sanitation Data'!G46)),NA())</f>
        <v>#N/A</v>
      </c>
      <c r="AR52" s="134" t="e">
        <f ca="1">+IF(AND(ISNUMBER(OFFSET('Sanitation Data'!$G$11,0,10*ROW('Sanitation Data'!G46))),'Data Summary'!DG52="Yes"),OFFSET('Sanitation Data'!$G$11,0,10*ROW('Sanitation Data'!G46)),NA())</f>
        <v>#N/A</v>
      </c>
      <c r="AS52" s="134" t="e">
        <f ca="1">+IF(AND(ISNUMBER(OFFSET('Sanitation Data'!$G$12,0,10*ROW('Sanitation Data'!G46))),'Data Summary'!DH52="Yes"),OFFSET('Sanitation Data'!$G$12,0,10*ROW('Sanitation Data'!G46)),NA())</f>
        <v>#N/A</v>
      </c>
      <c r="AT52" s="134" t="e">
        <f ca="1">+IF(AND(ISNUMBER(OFFSET('Sanitation Data'!$G$13,0,10*ROW('Sanitation Data'!G46))),'Data Summary'!DI52="Yes"),OFFSET('Sanitation Data'!$G$13,0,10*ROW('Sanitation Data'!G46)),NA())</f>
        <v>#N/A</v>
      </c>
      <c r="AU52" s="134" t="e">
        <f ca="1">+IF(AND(ISNUMBER(OFFSET('Sanitation Data'!$H$5,0,10*ROW('Sanitation Data'!H46))),'Data Summary'!DJ52="Yes"),100-OFFSET('Sanitation Data'!$H$5,0,10*ROW('Sanitation Data'!H46)),NA())</f>
        <v>#N/A</v>
      </c>
      <c r="AV52" s="134" t="e">
        <f ca="1">+IF(AND(ISNUMBER(OFFSET('Sanitation Data'!$H$7,0,10*ROW('Sanitation Data'!H46))),'Data Summary'!DK52="Yes"),OFFSET('Sanitation Data'!$H$7,0,10*ROW('Sanitation Data'!H46)),NA())</f>
        <v>#N/A</v>
      </c>
      <c r="AW52" s="134" t="e">
        <f ca="1">+IF(AND(ISNUMBER(OFFSET('Sanitation Data'!$H$11,0,10*ROW('Sanitation Data'!H46))),'Data Summary'!DL52="Yes"),OFFSET('Sanitation Data'!$H$11,0,10*ROW('Sanitation Data'!H46)),NA())</f>
        <v>#N/A</v>
      </c>
      <c r="AX52" s="134" t="e">
        <f ca="1">+IF(AND(ISNUMBER(OFFSET('Sanitation Data'!$H$12,0,10*ROW('Sanitation Data'!H46))),'Data Summary'!DM52="Yes"),OFFSET('Sanitation Data'!$H$12,0,10*ROW('Sanitation Data'!H46)),NA())</f>
        <v>#N/A</v>
      </c>
      <c r="AY52" s="134" t="e">
        <f ca="1">+IF(AND(ISNUMBER(OFFSET('Sanitation Data'!$H$13,0,10*ROW('Sanitation Data'!H46))),'Data Summary'!DN52="Yes"),OFFSET('Sanitation Data'!$H$13,0,10*ROW('Sanitation Data'!H46)),NA())</f>
        <v>#N/A</v>
      </c>
      <c r="AZ52" s="135" t="e">
        <f ca="1">+IF(AND(ISNUMBER(OFFSET('Hygiene Data'!$C$6,0,10*ROW('Hygiene Data'!C46))),'Data Summary'!DO52="Yes"),OFFSET('Hygiene Data'!$C$6,0,10*ROW('Hygiene Data'!C46)),NA())</f>
        <v>#N/A</v>
      </c>
      <c r="BA52" s="135" t="e">
        <f ca="1">+IF(AND(ISNUMBER(OFFSET('Hygiene Data'!$C$8,0,10*ROW('Hygiene Data'!C46))),'Data Summary'!DP52="Yes"),OFFSET('Hygiene Data'!$C$8,0,10*ROW('Hygiene Data'!C46)),NA())</f>
        <v>#N/A</v>
      </c>
      <c r="BB52" s="135" t="e">
        <f ca="1">+IF(AND(ISNUMBER(OFFSET('Hygiene Data'!$C$10,0,10*ROW('Hygiene Data'!C46))),'Data Summary'!DQ52="Yes"),OFFSET('Hygiene Data'!$C$10,0,10*ROW('Hygiene Data'!C46)),NA())</f>
        <v>#N/A</v>
      </c>
      <c r="BC52" s="135" t="e">
        <f ca="1">+IF(AND(ISNUMBER(OFFSET('Hygiene Data'!$D$6,0,10*ROW('Hygiene Data'!D46))),'Data Summary'!DR52="Yes"),OFFSET('Hygiene Data'!$D$6,0,10*ROW('Hygiene Data'!D46)),NA())</f>
        <v>#N/A</v>
      </c>
      <c r="BD52" s="135" t="e">
        <f ca="1">+IF(AND(ISNUMBER(OFFSET('Hygiene Data'!$D$8,0,10*ROW('Hygiene Data'!D46))),'Data Summary'!DS52="Yes"),OFFSET('Hygiene Data'!$D$8,0,10*ROW('Hygiene Data'!D46)),NA())</f>
        <v>#N/A</v>
      </c>
      <c r="BE52" s="135" t="e">
        <f ca="1">+IF(AND(ISNUMBER(OFFSET('Hygiene Data'!$D$10,0,10*ROW('Hygiene Data'!D46))),'Data Summary'!DT52="Yes"),OFFSET('Hygiene Data'!$D$10,0,10*ROW('Hygiene Data'!D46)),NA())</f>
        <v>#N/A</v>
      </c>
      <c r="BF52" s="135" t="e">
        <f ca="1">+IF(AND(ISNUMBER(OFFSET('Hygiene Data'!$E$6,0,10*ROW('Hygiene Data'!E46))),'Data Summary'!DU52="Yes"),OFFSET('Hygiene Data'!$E$6,0,10*ROW('Hygiene Data'!E46)),NA())</f>
        <v>#N/A</v>
      </c>
      <c r="BG52" s="135" t="e">
        <f ca="1">+IF(AND(ISNUMBER(OFFSET('Hygiene Data'!$E$8,0,10*ROW('Hygiene Data'!E46))),'Data Summary'!DV52="Yes"),OFFSET('Hygiene Data'!$E$8,0,10*ROW('Hygiene Data'!E46)),NA())</f>
        <v>#N/A</v>
      </c>
      <c r="BH52" s="135" t="e">
        <f ca="1">+IF(AND(ISNUMBER(OFFSET('Hygiene Data'!$E$10,0,10*ROW('Hygiene Data'!E46))),'Data Summary'!DW52="Yes"),OFFSET('Hygiene Data'!$E$10,0,10*ROW('Hygiene Data'!E46)),NA())</f>
        <v>#N/A</v>
      </c>
      <c r="BI52" s="135" t="e">
        <f ca="1">+IF(AND(ISNUMBER(OFFSET('Hygiene Data'!$F$6,0,10*ROW('Hygiene Data'!F46))),'Data Summary'!DX52="Yes"),OFFSET('Hygiene Data'!$F$6,0,10*ROW('Hygiene Data'!F46)),NA())</f>
        <v>#N/A</v>
      </c>
      <c r="BJ52" s="135" t="e">
        <f ca="1">+IF(AND(ISNUMBER(OFFSET('Hygiene Data'!$F$8,0,10*ROW('Hygiene Data'!F46))),'Data Summary'!DY52="Yes"),OFFSET('Hygiene Data'!$F$8,0,10*ROW('Hygiene Data'!F46)),NA())</f>
        <v>#N/A</v>
      </c>
      <c r="BK52" s="135" t="e">
        <f ca="1">+IF(AND(ISNUMBER(OFFSET('Hygiene Data'!$F$10,0,10*ROW('Hygiene Data'!F46))),'Data Summary'!DZ52="Yes"),OFFSET('Hygiene Data'!$F$10,0,10*ROW('Hygiene Data'!F46)),NA())</f>
        <v>#N/A</v>
      </c>
      <c r="BL52" s="135" t="e">
        <f ca="1">+IF(AND(ISNUMBER(OFFSET('Hygiene Data'!$G$6,0,10*ROW('Hygiene Data'!G46))),'Data Summary'!EA52="Yes"),OFFSET('Hygiene Data'!$G$6,0,10*ROW('Hygiene Data'!G46)),NA())</f>
        <v>#N/A</v>
      </c>
      <c r="BM52" s="135" t="e">
        <f ca="1">+IF(AND(ISNUMBER(OFFSET('Hygiene Data'!$G$8,0,10*ROW('Hygiene Data'!G46))),'Data Summary'!EB52="Yes"),OFFSET('Hygiene Data'!$G$8,0,10*ROW('Hygiene Data'!G46)),NA())</f>
        <v>#N/A</v>
      </c>
      <c r="BN52" s="135" t="e">
        <f ca="1">+IF(AND(ISNUMBER(OFFSET('Hygiene Data'!$G$10,0,10*ROW('Hygiene Data'!G46))),'Data Summary'!EC52="Yes"),OFFSET('Hygiene Data'!$G$10,0,10*ROW('Hygiene Data'!G46)),NA())</f>
        <v>#N/A</v>
      </c>
      <c r="BO52" s="135" t="e">
        <f ca="1">+IF(AND(ISNUMBER(OFFSET('Hygiene Data'!$H$6,0,10*ROW('Hygiene Data'!H46))),'Data Summary'!ED52="Yes"),OFFSET('Hygiene Data'!$H$6,0,10*ROW('Hygiene Data'!H46)),NA())</f>
        <v>#N/A</v>
      </c>
      <c r="BP52" s="135" t="e">
        <f ca="1">+IF(AND(ISNUMBER(OFFSET('Hygiene Data'!$H$8,0,10*ROW('Hygiene Data'!H46))),'Data Summary'!EE52="Yes"),OFFSET('Hygiene Data'!$H$8,0,10*ROW('Hygiene Data'!H46)),NA())</f>
        <v>#N/A</v>
      </c>
      <c r="BQ52" s="135" t="e">
        <f ca="1">+IF(AND(ISNUMBER(OFFSET('Hygiene Data'!$H$10,0,10*ROW('Hygiene Data'!H46))),'Data Summary'!EF52="Yes"),OFFSET('Hygiene Data'!$H$10,0,10*ROW('Hygiene Data'!H46)),NA())</f>
        <v>#N/A</v>
      </c>
    </row>
    <row r="53" spans="1:69" x14ac:dyDescent="0.2">
      <c r="A53" s="50" t="e">
        <f ca="1">+IF(OFFSET('Water Data'!$B$1,0,10*ROW('Water Data'!B47))="",NA(),OFFSET('Water Data'!$B$1,0,10*ROW('Water Data'!B47)))</f>
        <v>#N/A</v>
      </c>
      <c r="B53" s="50" t="e">
        <f ca="1">+IF(OFFSET('Water Data'!$A$3,0,10*ROW('Water Data'!A50))="",NA(),OFFSET('Water Data'!$A$3,0,10*ROW('Water Data'!A50)))</f>
        <v>#N/A</v>
      </c>
      <c r="C53" s="50" t="e">
        <f ca="1">+IF(OFFSET('Water Data'!$C$3,0,10*ROW('Water Data'!C50))="",NA(),OFFSET('Water Data'!$C$3,0,10*ROW('Water Data'!C50)))</f>
        <v>#N/A</v>
      </c>
      <c r="D53" s="133" t="e">
        <f ca="1">+IF(AND(ISNUMBER(OFFSET('Water Data'!$C$5,0,10*ROW('Water Data'!C47))),'Data Summary'!BS53="Yes"),100-OFFSET('Water Data'!$C$5,0,10*ROW('Water Data'!C47)),NA())</f>
        <v>#N/A</v>
      </c>
      <c r="E53" s="133" t="e">
        <f ca="1">+IF(AND(ISNUMBER(OFFSET('Water Data'!$C$7,0,10*ROW('Water Data'!C47))),'Data Summary'!BT53="Yes"),OFFSET('Water Data'!$C$7,0,10*ROW('Water Data'!C47)),NA())</f>
        <v>#N/A</v>
      </c>
      <c r="F53" s="133" t="e">
        <f ca="1">+IF(AND(ISNUMBER(OFFSET('Water Data'!$C$10,0,10*ROW('Water Data'!C47))),'Data Summary'!BU53="Yes"),OFFSET('Water Data'!$C$10,0,10*ROW('Water Data'!C47)),NA())</f>
        <v>#N/A</v>
      </c>
      <c r="G53" s="133" t="e">
        <f ca="1">+IF(AND(ISNUMBER(OFFSET('Water Data'!$D$5,0,10*ROW('Water Data'!D47))),'Data Summary'!BV53="Yes"),100-OFFSET('Water Data'!$D$5,0,10*ROW('Water Data'!D47)),NA())</f>
        <v>#N/A</v>
      </c>
      <c r="H53" s="133" t="e">
        <f ca="1">+IF(AND(ISNUMBER(OFFSET('Water Data'!$D$7,0,10*ROW('Water Data'!D47))),'Data Summary'!BW53="Yes"),OFFSET('Water Data'!$D$7,0,10*ROW('Water Data'!D47)),NA())</f>
        <v>#N/A</v>
      </c>
      <c r="I53" s="133" t="e">
        <f ca="1">+IF(AND(ISNUMBER(OFFSET('Water Data'!$D$10,0,10*ROW('Water Data'!D47))),'Data Summary'!BX53="Yes"),OFFSET('Water Data'!$D$10,0,10*ROW('Water Data'!D47)),NA())</f>
        <v>#N/A</v>
      </c>
      <c r="J53" s="133" t="e">
        <f ca="1">+IF(AND(ISNUMBER(OFFSET('Water Data'!$E$5,0,10*ROW('Water Data'!E47))),'Data Summary'!BY53="Yes"),100-OFFSET('Water Data'!$E$5,0,10*ROW('Water Data'!E47)),NA())</f>
        <v>#N/A</v>
      </c>
      <c r="K53" s="133" t="e">
        <f ca="1">+IF(AND(ISNUMBER(OFFSET('Water Data'!$E$7,0,10*ROW('Water Data'!E47))),'Data Summary'!BZ53="Yes"),OFFSET('Water Data'!$E$7,0,10*ROW('Water Data'!E47)),NA())</f>
        <v>#N/A</v>
      </c>
      <c r="L53" s="133" t="e">
        <f ca="1">+IF(AND(ISNUMBER(OFFSET('Water Data'!$E$10,0,10*ROW('Water Data'!E47))),'Data Summary'!CA53="Yes"),OFFSET('Water Data'!$E$10,0,10*ROW('Water Data'!E47)),NA())</f>
        <v>#N/A</v>
      </c>
      <c r="M53" s="133" t="e">
        <f ca="1">+IF(AND(ISNUMBER(OFFSET('Water Data'!$F$5,0,10*ROW('Water Data'!F47))),'Data Summary'!CB53="Yes"),100-OFFSET('Water Data'!$F$5,0,10*ROW('Water Data'!F47)),NA())</f>
        <v>#N/A</v>
      </c>
      <c r="N53" s="133" t="e">
        <f ca="1">+IF(AND(ISNUMBER(OFFSET('Water Data'!$F$7,0,10*ROW('Water Data'!F47))),'Data Summary'!CC53="Yes"),OFFSET('Water Data'!$F$7,0,10*ROW('Water Data'!F47)),NA())</f>
        <v>#N/A</v>
      </c>
      <c r="O53" s="133" t="e">
        <f ca="1">+IF(AND(ISNUMBER(OFFSET('Water Data'!$F$10,0,10*ROW('Water Data'!F47))),'Data Summary'!CD53="Yes"),OFFSET('Water Data'!$F$10,0,10*ROW('Water Data'!F47)),NA())</f>
        <v>#N/A</v>
      </c>
      <c r="P53" s="133" t="e">
        <f ca="1">+IF(AND(ISNUMBER(OFFSET('Water Data'!$G$5,0,10*ROW('Water Data'!G47))),'Data Summary'!CE53="Yes"),100-OFFSET('Water Data'!$G$5,0,10*ROW('Water Data'!G47)),NA())</f>
        <v>#N/A</v>
      </c>
      <c r="Q53" s="133" t="e">
        <f ca="1">+IF(AND(ISNUMBER(OFFSET('Water Data'!$G$7,0,10*ROW('Water Data'!G47))),'Data Summary'!CF53="Yes"),OFFSET('Water Data'!$G$7,0,10*ROW('Water Data'!G47)),NA())</f>
        <v>#N/A</v>
      </c>
      <c r="R53" s="133" t="e">
        <f ca="1">+IF(AND(ISNUMBER(OFFSET('Water Data'!$G$10,0,10*ROW('Water Data'!G47))),'Data Summary'!CG53="Yes"),OFFSET('Water Data'!$G$10,0,10*ROW('Water Data'!G47)),NA())</f>
        <v>#N/A</v>
      </c>
      <c r="S53" s="133" t="e">
        <f ca="1">+IF(AND(ISNUMBER(OFFSET('Water Data'!$H$5,0,10*ROW('Water Data'!H47))),'Data Summary'!CH53="Yes"),100-OFFSET('Water Data'!$H$5,0,10*ROW('Water Data'!H47)),NA())</f>
        <v>#N/A</v>
      </c>
      <c r="T53" s="133" t="e">
        <f ca="1">+IF(AND(ISNUMBER(OFFSET('Water Data'!$H$7,0,10*ROW('Water Data'!H47))),'Data Summary'!CI53="Yes"),OFFSET('Water Data'!$H$7,0,10*ROW('Water Data'!H47)),NA())</f>
        <v>#N/A</v>
      </c>
      <c r="U53" s="133" t="e">
        <f ca="1">+IF(AND(ISNUMBER(OFFSET('Water Data'!$H$10,0,10*ROW('Water Data'!H47))),'Data Summary'!CJ53="Yes"),OFFSET('Water Data'!$H$10,0,10*ROW('Water Data'!H47)),NA())</f>
        <v>#N/A</v>
      </c>
      <c r="V53" s="134" t="e">
        <f ca="1">+IF(AND(ISNUMBER(OFFSET('Sanitation Data'!$C$5,0,10*ROW('Sanitation Data'!C47))),'Data Summary'!CK53="Yes"),100-OFFSET('Sanitation Data'!$C$5,0,10*ROW('Sanitation Data'!C47)),NA())</f>
        <v>#N/A</v>
      </c>
      <c r="W53" s="134" t="e">
        <f ca="1">+IF(AND(ISNUMBER(OFFSET('Sanitation Data'!$C$7,0,10*ROW('Sanitation Data'!C47))),'Data Summary'!CL53="Yes"),OFFSET('Sanitation Data'!$C$7,0,10*ROW('Sanitation Data'!C47)),NA())</f>
        <v>#N/A</v>
      </c>
      <c r="X53" s="134" t="e">
        <f ca="1">+IF(AND(ISNUMBER(OFFSET('Sanitation Data'!$C$11,0,10*ROW('Sanitation Data'!C47))),'Data Summary'!CM53="Yes"),OFFSET('Sanitation Data'!$C$11,0,10*ROW('Sanitation Data'!C47)),NA())</f>
        <v>#N/A</v>
      </c>
      <c r="Y53" s="134" t="e">
        <f ca="1">+IF(AND(ISNUMBER(OFFSET('Sanitation Data'!$C$12,0,10*ROW('Sanitation Data'!C47))),'Data Summary'!CN53="Yes"),OFFSET('Sanitation Data'!$C$12,0,10*ROW('Sanitation Data'!C47)),NA())</f>
        <v>#N/A</v>
      </c>
      <c r="Z53" s="134" t="e">
        <f ca="1">+IF(AND(ISNUMBER(OFFSET('Sanitation Data'!$C$13,0,10*ROW('Sanitation Data'!C47))),'Data Summary'!CO53="Yes"),OFFSET('Sanitation Data'!$C$13,0,10*ROW('Sanitation Data'!C47)),NA())</f>
        <v>#N/A</v>
      </c>
      <c r="AA53" s="134" t="e">
        <f ca="1">+IF(AND(ISNUMBER(OFFSET('Sanitation Data'!$D$5,0,10*ROW('Sanitation Data'!D47))),'Data Summary'!CP53="Yes"),100-OFFSET('Sanitation Data'!$D$5,0,10*ROW('Sanitation Data'!D47)),NA())</f>
        <v>#N/A</v>
      </c>
      <c r="AB53" s="134" t="e">
        <f ca="1">+IF(AND(ISNUMBER(OFFSET('Sanitation Data'!$D$7,0,10*ROW('Sanitation Data'!D47))),'Data Summary'!CQ53="Yes"),OFFSET('Sanitation Data'!$D$7,0,10*ROW('Sanitation Data'!D47)),NA())</f>
        <v>#N/A</v>
      </c>
      <c r="AC53" s="134" t="e">
        <f ca="1">+IF(AND(ISNUMBER(OFFSET('Sanitation Data'!$D$11,0,10*ROW('Sanitation Data'!D47))),'Data Summary'!CR53="Yes"),OFFSET('Sanitation Data'!$D$11,0,10*ROW('Sanitation Data'!D47)),NA())</f>
        <v>#N/A</v>
      </c>
      <c r="AD53" s="134" t="e">
        <f ca="1">+IF(AND(ISNUMBER(OFFSET('Sanitation Data'!$D$12,0,10*ROW('Sanitation Data'!D47))),'Data Summary'!CS53="Yes"),OFFSET('Sanitation Data'!$D$12,0,10*ROW('Sanitation Data'!D47)),NA())</f>
        <v>#N/A</v>
      </c>
      <c r="AE53" s="134" t="e">
        <f ca="1">+IF(AND(ISNUMBER(OFFSET('Sanitation Data'!$D$13,0,10*ROW('Sanitation Data'!D47))),'Data Summary'!CT53="Yes"),OFFSET('Sanitation Data'!$D$13,0,10*ROW('Sanitation Data'!D47)),NA())</f>
        <v>#N/A</v>
      </c>
      <c r="AF53" s="134" t="e">
        <f ca="1">+IF(AND(ISNUMBER(OFFSET('Sanitation Data'!$E$5,0,10*ROW('Sanitation Data'!E47))),'Data Summary'!CU53="Yes"),100-OFFSET('Sanitation Data'!$E$5,0,10*ROW('Sanitation Data'!E47)),NA())</f>
        <v>#N/A</v>
      </c>
      <c r="AG53" s="134" t="e">
        <f ca="1">+IF(AND(ISNUMBER(OFFSET('Sanitation Data'!$E$7,0,10*ROW('Sanitation Data'!E47))),'Data Summary'!CV53="Yes"),OFFSET('Sanitation Data'!$E$7,0,10*ROW('Sanitation Data'!E47)),NA())</f>
        <v>#N/A</v>
      </c>
      <c r="AH53" s="134" t="e">
        <f ca="1">+IF(AND(ISNUMBER(OFFSET('Sanitation Data'!$E$11,0,10*ROW('Sanitation Data'!E47))),'Data Summary'!CW53="Yes"),OFFSET('Sanitation Data'!$E$11,0,10*ROW('Sanitation Data'!E47)),NA())</f>
        <v>#N/A</v>
      </c>
      <c r="AI53" s="134" t="e">
        <f ca="1">+IF(AND(ISNUMBER(OFFSET('Sanitation Data'!$E$12,0,10*ROW('Sanitation Data'!E47))),'Data Summary'!CX53="Yes"),OFFSET('Sanitation Data'!$E$12,0,10*ROW('Sanitation Data'!E47)),NA())</f>
        <v>#N/A</v>
      </c>
      <c r="AJ53" s="134" t="e">
        <f ca="1">+IF(AND(ISNUMBER(OFFSET('Sanitation Data'!$E$13,0,10*ROW('Sanitation Data'!E47))),'Data Summary'!CY53="Yes"),OFFSET('Sanitation Data'!$E$13,0,10*ROW('Sanitation Data'!E47)),NA())</f>
        <v>#N/A</v>
      </c>
      <c r="AK53" s="134" t="e">
        <f ca="1">+IF(AND(ISNUMBER(OFFSET('Sanitation Data'!$F$5,0,10*ROW('Sanitation Data'!F47))),'Data Summary'!CZ53="Yes"),100-OFFSET('Sanitation Data'!$F$5,0,10*ROW('Sanitation Data'!F47)),NA())</f>
        <v>#N/A</v>
      </c>
      <c r="AL53" s="134" t="e">
        <f ca="1">+IF(AND(ISNUMBER(OFFSET('Sanitation Data'!$F$7,0,10*ROW('Sanitation Data'!F47))),'Data Summary'!DA53="Yes"),OFFSET('Sanitation Data'!$F$7,0,10*ROW('Sanitation Data'!F47)),NA())</f>
        <v>#N/A</v>
      </c>
      <c r="AM53" s="134" t="e">
        <f ca="1">+IF(AND(ISNUMBER(OFFSET('Sanitation Data'!$F$11,0,10*ROW('Sanitation Data'!F47))),'Data Summary'!DB53="Yes"),OFFSET('Sanitation Data'!$F$11,0,10*ROW('Sanitation Data'!F47)),NA())</f>
        <v>#N/A</v>
      </c>
      <c r="AN53" s="134" t="e">
        <f ca="1">+IF(AND(ISNUMBER(OFFSET('Sanitation Data'!$F$12,0,10*ROW('Sanitation Data'!F47))),'Data Summary'!DC53="Yes"),OFFSET('Sanitation Data'!$F$12,0,10*ROW('Sanitation Data'!F47)),NA())</f>
        <v>#N/A</v>
      </c>
      <c r="AO53" s="134" t="e">
        <f ca="1">+IF(AND(ISNUMBER(OFFSET('Sanitation Data'!$F$13,0,10*ROW('Sanitation Data'!F47))),'Data Summary'!DD53="Yes"),OFFSET('Sanitation Data'!$F$13,0,10*ROW('Sanitation Data'!F47)),NA())</f>
        <v>#N/A</v>
      </c>
      <c r="AP53" s="134" t="e">
        <f ca="1">+IF(AND(ISNUMBER(OFFSET('Sanitation Data'!$G$5,0,10*ROW('Sanitation Data'!G47))),'Data Summary'!DE53="Yes"),100-OFFSET('Sanitation Data'!$G$5,0,10*ROW('Sanitation Data'!G47)),NA())</f>
        <v>#N/A</v>
      </c>
      <c r="AQ53" s="134" t="e">
        <f ca="1">+IF(AND(ISNUMBER(OFFSET('Sanitation Data'!$G$7,0,10*ROW('Sanitation Data'!G47))),'Data Summary'!DF53="Yes"),OFFSET('Sanitation Data'!$G$7,0,10*ROW('Sanitation Data'!G47)),NA())</f>
        <v>#N/A</v>
      </c>
      <c r="AR53" s="134" t="e">
        <f ca="1">+IF(AND(ISNUMBER(OFFSET('Sanitation Data'!$G$11,0,10*ROW('Sanitation Data'!G47))),'Data Summary'!DG53="Yes"),OFFSET('Sanitation Data'!$G$11,0,10*ROW('Sanitation Data'!G47)),NA())</f>
        <v>#N/A</v>
      </c>
      <c r="AS53" s="134" t="e">
        <f ca="1">+IF(AND(ISNUMBER(OFFSET('Sanitation Data'!$G$12,0,10*ROW('Sanitation Data'!G47))),'Data Summary'!DH53="Yes"),OFFSET('Sanitation Data'!$G$12,0,10*ROW('Sanitation Data'!G47)),NA())</f>
        <v>#N/A</v>
      </c>
      <c r="AT53" s="134" t="e">
        <f ca="1">+IF(AND(ISNUMBER(OFFSET('Sanitation Data'!$G$13,0,10*ROW('Sanitation Data'!G47))),'Data Summary'!DI53="Yes"),OFFSET('Sanitation Data'!$G$13,0,10*ROW('Sanitation Data'!G47)),NA())</f>
        <v>#N/A</v>
      </c>
      <c r="AU53" s="134" t="e">
        <f ca="1">+IF(AND(ISNUMBER(OFFSET('Sanitation Data'!$H$5,0,10*ROW('Sanitation Data'!H47))),'Data Summary'!DJ53="Yes"),100-OFFSET('Sanitation Data'!$H$5,0,10*ROW('Sanitation Data'!H47)),NA())</f>
        <v>#N/A</v>
      </c>
      <c r="AV53" s="134" t="e">
        <f ca="1">+IF(AND(ISNUMBER(OFFSET('Sanitation Data'!$H$7,0,10*ROW('Sanitation Data'!H47))),'Data Summary'!DK53="Yes"),OFFSET('Sanitation Data'!$H$7,0,10*ROW('Sanitation Data'!H47)),NA())</f>
        <v>#N/A</v>
      </c>
      <c r="AW53" s="134" t="e">
        <f ca="1">+IF(AND(ISNUMBER(OFFSET('Sanitation Data'!$H$11,0,10*ROW('Sanitation Data'!H47))),'Data Summary'!DL53="Yes"),OFFSET('Sanitation Data'!$H$11,0,10*ROW('Sanitation Data'!H47)),NA())</f>
        <v>#N/A</v>
      </c>
      <c r="AX53" s="134" t="e">
        <f ca="1">+IF(AND(ISNUMBER(OFFSET('Sanitation Data'!$H$12,0,10*ROW('Sanitation Data'!H47))),'Data Summary'!DM53="Yes"),OFFSET('Sanitation Data'!$H$12,0,10*ROW('Sanitation Data'!H47)),NA())</f>
        <v>#N/A</v>
      </c>
      <c r="AY53" s="134" t="e">
        <f ca="1">+IF(AND(ISNUMBER(OFFSET('Sanitation Data'!$H$13,0,10*ROW('Sanitation Data'!H47))),'Data Summary'!DN53="Yes"),OFFSET('Sanitation Data'!$H$13,0,10*ROW('Sanitation Data'!H47)),NA())</f>
        <v>#N/A</v>
      </c>
      <c r="AZ53" s="135" t="e">
        <f ca="1">+IF(AND(ISNUMBER(OFFSET('Hygiene Data'!$C$6,0,10*ROW('Hygiene Data'!C47))),'Data Summary'!DO53="Yes"),OFFSET('Hygiene Data'!$C$6,0,10*ROW('Hygiene Data'!C47)),NA())</f>
        <v>#N/A</v>
      </c>
      <c r="BA53" s="135" t="e">
        <f ca="1">+IF(AND(ISNUMBER(OFFSET('Hygiene Data'!$C$8,0,10*ROW('Hygiene Data'!C47))),'Data Summary'!DP53="Yes"),OFFSET('Hygiene Data'!$C$8,0,10*ROW('Hygiene Data'!C47)),NA())</f>
        <v>#N/A</v>
      </c>
      <c r="BB53" s="135" t="e">
        <f ca="1">+IF(AND(ISNUMBER(OFFSET('Hygiene Data'!$C$10,0,10*ROW('Hygiene Data'!C47))),'Data Summary'!DQ53="Yes"),OFFSET('Hygiene Data'!$C$10,0,10*ROW('Hygiene Data'!C47)),NA())</f>
        <v>#N/A</v>
      </c>
      <c r="BC53" s="135" t="e">
        <f ca="1">+IF(AND(ISNUMBER(OFFSET('Hygiene Data'!$D$6,0,10*ROW('Hygiene Data'!D47))),'Data Summary'!DR53="Yes"),OFFSET('Hygiene Data'!$D$6,0,10*ROW('Hygiene Data'!D47)),NA())</f>
        <v>#N/A</v>
      </c>
      <c r="BD53" s="135" t="e">
        <f ca="1">+IF(AND(ISNUMBER(OFFSET('Hygiene Data'!$D$8,0,10*ROW('Hygiene Data'!D47))),'Data Summary'!DS53="Yes"),OFFSET('Hygiene Data'!$D$8,0,10*ROW('Hygiene Data'!D47)),NA())</f>
        <v>#N/A</v>
      </c>
      <c r="BE53" s="135" t="e">
        <f ca="1">+IF(AND(ISNUMBER(OFFSET('Hygiene Data'!$D$10,0,10*ROW('Hygiene Data'!D47))),'Data Summary'!DT53="Yes"),OFFSET('Hygiene Data'!$D$10,0,10*ROW('Hygiene Data'!D47)),NA())</f>
        <v>#N/A</v>
      </c>
      <c r="BF53" s="135" t="e">
        <f ca="1">+IF(AND(ISNUMBER(OFFSET('Hygiene Data'!$E$6,0,10*ROW('Hygiene Data'!E47))),'Data Summary'!DU53="Yes"),OFFSET('Hygiene Data'!$E$6,0,10*ROW('Hygiene Data'!E47)),NA())</f>
        <v>#N/A</v>
      </c>
      <c r="BG53" s="135" t="e">
        <f ca="1">+IF(AND(ISNUMBER(OFFSET('Hygiene Data'!$E$8,0,10*ROW('Hygiene Data'!E47))),'Data Summary'!DV53="Yes"),OFFSET('Hygiene Data'!$E$8,0,10*ROW('Hygiene Data'!E47)),NA())</f>
        <v>#N/A</v>
      </c>
      <c r="BH53" s="135" t="e">
        <f ca="1">+IF(AND(ISNUMBER(OFFSET('Hygiene Data'!$E$10,0,10*ROW('Hygiene Data'!E47))),'Data Summary'!DW53="Yes"),OFFSET('Hygiene Data'!$E$10,0,10*ROW('Hygiene Data'!E47)),NA())</f>
        <v>#N/A</v>
      </c>
      <c r="BI53" s="135" t="e">
        <f ca="1">+IF(AND(ISNUMBER(OFFSET('Hygiene Data'!$F$6,0,10*ROW('Hygiene Data'!F47))),'Data Summary'!DX53="Yes"),OFFSET('Hygiene Data'!$F$6,0,10*ROW('Hygiene Data'!F47)),NA())</f>
        <v>#N/A</v>
      </c>
      <c r="BJ53" s="135" t="e">
        <f ca="1">+IF(AND(ISNUMBER(OFFSET('Hygiene Data'!$F$8,0,10*ROW('Hygiene Data'!F47))),'Data Summary'!DY53="Yes"),OFFSET('Hygiene Data'!$F$8,0,10*ROW('Hygiene Data'!F47)),NA())</f>
        <v>#N/A</v>
      </c>
      <c r="BK53" s="135" t="e">
        <f ca="1">+IF(AND(ISNUMBER(OFFSET('Hygiene Data'!$F$10,0,10*ROW('Hygiene Data'!F47))),'Data Summary'!DZ53="Yes"),OFFSET('Hygiene Data'!$F$10,0,10*ROW('Hygiene Data'!F47)),NA())</f>
        <v>#N/A</v>
      </c>
      <c r="BL53" s="135" t="e">
        <f ca="1">+IF(AND(ISNUMBER(OFFSET('Hygiene Data'!$G$6,0,10*ROW('Hygiene Data'!G47))),'Data Summary'!EA53="Yes"),OFFSET('Hygiene Data'!$G$6,0,10*ROW('Hygiene Data'!G47)),NA())</f>
        <v>#N/A</v>
      </c>
      <c r="BM53" s="135" t="e">
        <f ca="1">+IF(AND(ISNUMBER(OFFSET('Hygiene Data'!$G$8,0,10*ROW('Hygiene Data'!G47))),'Data Summary'!EB53="Yes"),OFFSET('Hygiene Data'!$G$8,0,10*ROW('Hygiene Data'!G47)),NA())</f>
        <v>#N/A</v>
      </c>
      <c r="BN53" s="135" t="e">
        <f ca="1">+IF(AND(ISNUMBER(OFFSET('Hygiene Data'!$G$10,0,10*ROW('Hygiene Data'!G47))),'Data Summary'!EC53="Yes"),OFFSET('Hygiene Data'!$G$10,0,10*ROW('Hygiene Data'!G47)),NA())</f>
        <v>#N/A</v>
      </c>
      <c r="BO53" s="135" t="e">
        <f ca="1">+IF(AND(ISNUMBER(OFFSET('Hygiene Data'!$H$6,0,10*ROW('Hygiene Data'!H47))),'Data Summary'!ED53="Yes"),OFFSET('Hygiene Data'!$H$6,0,10*ROW('Hygiene Data'!H47)),NA())</f>
        <v>#N/A</v>
      </c>
      <c r="BP53" s="135" t="e">
        <f ca="1">+IF(AND(ISNUMBER(OFFSET('Hygiene Data'!$H$8,0,10*ROW('Hygiene Data'!H47))),'Data Summary'!EE53="Yes"),OFFSET('Hygiene Data'!$H$8,0,10*ROW('Hygiene Data'!H47)),NA())</f>
        <v>#N/A</v>
      </c>
      <c r="BQ53" s="135" t="e">
        <f ca="1">+IF(AND(ISNUMBER(OFFSET('Hygiene Data'!$H$10,0,10*ROW('Hygiene Data'!H47))),'Data Summary'!EF53="Yes"),OFFSET('Hygiene Data'!$H$10,0,10*ROW('Hygiene Data'!H47)),NA())</f>
        <v>#N/A</v>
      </c>
    </row>
    <row r="54" spans="1:69" x14ac:dyDescent="0.2">
      <c r="A54" s="50" t="e">
        <f ca="1">+IF(OFFSET('Water Data'!$B$1,0,10*ROW('Water Data'!B48))="",NA(),OFFSET('Water Data'!$B$1,0,10*ROW('Water Data'!B48)))</f>
        <v>#N/A</v>
      </c>
      <c r="B54" s="50" t="e">
        <f ca="1">+IF(OFFSET('Water Data'!$A$3,0,10*ROW('Water Data'!A51))="",NA(),OFFSET('Water Data'!$A$3,0,10*ROW('Water Data'!A51)))</f>
        <v>#N/A</v>
      </c>
      <c r="C54" s="50" t="e">
        <f ca="1">+IF(OFFSET('Water Data'!$C$3,0,10*ROW('Water Data'!C51))="",NA(),OFFSET('Water Data'!$C$3,0,10*ROW('Water Data'!C51)))</f>
        <v>#N/A</v>
      </c>
      <c r="D54" s="133" t="e">
        <f ca="1">+IF(AND(ISNUMBER(OFFSET('Water Data'!$C$5,0,10*ROW('Water Data'!C48))),'Data Summary'!BS54="Yes"),100-OFFSET('Water Data'!$C$5,0,10*ROW('Water Data'!C48)),NA())</f>
        <v>#N/A</v>
      </c>
      <c r="E54" s="133" t="e">
        <f ca="1">+IF(AND(ISNUMBER(OFFSET('Water Data'!$C$7,0,10*ROW('Water Data'!C48))),'Data Summary'!BT54="Yes"),OFFSET('Water Data'!$C$7,0,10*ROW('Water Data'!C48)),NA())</f>
        <v>#N/A</v>
      </c>
      <c r="F54" s="133" t="e">
        <f ca="1">+IF(AND(ISNUMBER(OFFSET('Water Data'!$C$10,0,10*ROW('Water Data'!C48))),'Data Summary'!BU54="Yes"),OFFSET('Water Data'!$C$10,0,10*ROW('Water Data'!C48)),NA())</f>
        <v>#N/A</v>
      </c>
      <c r="G54" s="133" t="e">
        <f ca="1">+IF(AND(ISNUMBER(OFFSET('Water Data'!$D$5,0,10*ROW('Water Data'!D48))),'Data Summary'!BV54="Yes"),100-OFFSET('Water Data'!$D$5,0,10*ROW('Water Data'!D48)),NA())</f>
        <v>#N/A</v>
      </c>
      <c r="H54" s="133" t="e">
        <f ca="1">+IF(AND(ISNUMBER(OFFSET('Water Data'!$D$7,0,10*ROW('Water Data'!D48))),'Data Summary'!BW54="Yes"),OFFSET('Water Data'!$D$7,0,10*ROW('Water Data'!D48)),NA())</f>
        <v>#N/A</v>
      </c>
      <c r="I54" s="133" t="e">
        <f ca="1">+IF(AND(ISNUMBER(OFFSET('Water Data'!$D$10,0,10*ROW('Water Data'!D48))),'Data Summary'!BX54="Yes"),OFFSET('Water Data'!$D$10,0,10*ROW('Water Data'!D48)),NA())</f>
        <v>#N/A</v>
      </c>
      <c r="J54" s="133" t="e">
        <f ca="1">+IF(AND(ISNUMBER(OFFSET('Water Data'!$E$5,0,10*ROW('Water Data'!E48))),'Data Summary'!BY54="Yes"),100-OFFSET('Water Data'!$E$5,0,10*ROW('Water Data'!E48)),NA())</f>
        <v>#N/A</v>
      </c>
      <c r="K54" s="133" t="e">
        <f ca="1">+IF(AND(ISNUMBER(OFFSET('Water Data'!$E$7,0,10*ROW('Water Data'!E48))),'Data Summary'!BZ54="Yes"),OFFSET('Water Data'!$E$7,0,10*ROW('Water Data'!E48)),NA())</f>
        <v>#N/A</v>
      </c>
      <c r="L54" s="133" t="e">
        <f ca="1">+IF(AND(ISNUMBER(OFFSET('Water Data'!$E$10,0,10*ROW('Water Data'!E48))),'Data Summary'!CA54="Yes"),OFFSET('Water Data'!$E$10,0,10*ROW('Water Data'!E48)),NA())</f>
        <v>#N/A</v>
      </c>
      <c r="M54" s="133" t="e">
        <f ca="1">+IF(AND(ISNUMBER(OFFSET('Water Data'!$F$5,0,10*ROW('Water Data'!F48))),'Data Summary'!CB54="Yes"),100-OFFSET('Water Data'!$F$5,0,10*ROW('Water Data'!F48)),NA())</f>
        <v>#N/A</v>
      </c>
      <c r="N54" s="133" t="e">
        <f ca="1">+IF(AND(ISNUMBER(OFFSET('Water Data'!$F$7,0,10*ROW('Water Data'!F48))),'Data Summary'!CC54="Yes"),OFFSET('Water Data'!$F$7,0,10*ROW('Water Data'!F48)),NA())</f>
        <v>#N/A</v>
      </c>
      <c r="O54" s="133" t="e">
        <f ca="1">+IF(AND(ISNUMBER(OFFSET('Water Data'!$F$10,0,10*ROW('Water Data'!F48))),'Data Summary'!CD54="Yes"),OFFSET('Water Data'!$F$10,0,10*ROW('Water Data'!F48)),NA())</f>
        <v>#N/A</v>
      </c>
      <c r="P54" s="133" t="e">
        <f ca="1">+IF(AND(ISNUMBER(OFFSET('Water Data'!$G$5,0,10*ROW('Water Data'!G48))),'Data Summary'!CE54="Yes"),100-OFFSET('Water Data'!$G$5,0,10*ROW('Water Data'!G48)),NA())</f>
        <v>#N/A</v>
      </c>
      <c r="Q54" s="133" t="e">
        <f ca="1">+IF(AND(ISNUMBER(OFFSET('Water Data'!$G$7,0,10*ROW('Water Data'!G48))),'Data Summary'!CF54="Yes"),OFFSET('Water Data'!$G$7,0,10*ROW('Water Data'!G48)),NA())</f>
        <v>#N/A</v>
      </c>
      <c r="R54" s="133" t="e">
        <f ca="1">+IF(AND(ISNUMBER(OFFSET('Water Data'!$G$10,0,10*ROW('Water Data'!G48))),'Data Summary'!CG54="Yes"),OFFSET('Water Data'!$G$10,0,10*ROW('Water Data'!G48)),NA())</f>
        <v>#N/A</v>
      </c>
      <c r="S54" s="133" t="e">
        <f ca="1">+IF(AND(ISNUMBER(OFFSET('Water Data'!$H$5,0,10*ROW('Water Data'!H48))),'Data Summary'!CH54="Yes"),100-OFFSET('Water Data'!$H$5,0,10*ROW('Water Data'!H48)),NA())</f>
        <v>#N/A</v>
      </c>
      <c r="T54" s="133" t="e">
        <f ca="1">+IF(AND(ISNUMBER(OFFSET('Water Data'!$H$7,0,10*ROW('Water Data'!H48))),'Data Summary'!CI54="Yes"),OFFSET('Water Data'!$H$7,0,10*ROW('Water Data'!H48)),NA())</f>
        <v>#N/A</v>
      </c>
      <c r="U54" s="133" t="e">
        <f ca="1">+IF(AND(ISNUMBER(OFFSET('Water Data'!$H$10,0,10*ROW('Water Data'!H48))),'Data Summary'!CJ54="Yes"),OFFSET('Water Data'!$H$10,0,10*ROW('Water Data'!H48)),NA())</f>
        <v>#N/A</v>
      </c>
      <c r="V54" s="134" t="e">
        <f ca="1">+IF(AND(ISNUMBER(OFFSET('Sanitation Data'!$C$5,0,10*ROW('Sanitation Data'!C48))),'Data Summary'!CK54="Yes"),100-OFFSET('Sanitation Data'!$C$5,0,10*ROW('Sanitation Data'!C48)),NA())</f>
        <v>#N/A</v>
      </c>
      <c r="W54" s="134" t="e">
        <f ca="1">+IF(AND(ISNUMBER(OFFSET('Sanitation Data'!$C$7,0,10*ROW('Sanitation Data'!C48))),'Data Summary'!CL54="Yes"),OFFSET('Sanitation Data'!$C$7,0,10*ROW('Sanitation Data'!C48)),NA())</f>
        <v>#N/A</v>
      </c>
      <c r="X54" s="134" t="e">
        <f ca="1">+IF(AND(ISNUMBER(OFFSET('Sanitation Data'!$C$11,0,10*ROW('Sanitation Data'!C48))),'Data Summary'!CM54="Yes"),OFFSET('Sanitation Data'!$C$11,0,10*ROW('Sanitation Data'!C48)),NA())</f>
        <v>#N/A</v>
      </c>
      <c r="Y54" s="134" t="e">
        <f ca="1">+IF(AND(ISNUMBER(OFFSET('Sanitation Data'!$C$12,0,10*ROW('Sanitation Data'!C48))),'Data Summary'!CN54="Yes"),OFFSET('Sanitation Data'!$C$12,0,10*ROW('Sanitation Data'!C48)),NA())</f>
        <v>#N/A</v>
      </c>
      <c r="Z54" s="134" t="e">
        <f ca="1">+IF(AND(ISNUMBER(OFFSET('Sanitation Data'!$C$13,0,10*ROW('Sanitation Data'!C48))),'Data Summary'!CO54="Yes"),OFFSET('Sanitation Data'!$C$13,0,10*ROW('Sanitation Data'!C48)),NA())</f>
        <v>#N/A</v>
      </c>
      <c r="AA54" s="134" t="e">
        <f ca="1">+IF(AND(ISNUMBER(OFFSET('Sanitation Data'!$D$5,0,10*ROW('Sanitation Data'!D48))),'Data Summary'!CP54="Yes"),100-OFFSET('Sanitation Data'!$D$5,0,10*ROW('Sanitation Data'!D48)),NA())</f>
        <v>#N/A</v>
      </c>
      <c r="AB54" s="134" t="e">
        <f ca="1">+IF(AND(ISNUMBER(OFFSET('Sanitation Data'!$D$7,0,10*ROW('Sanitation Data'!D48))),'Data Summary'!CQ54="Yes"),OFFSET('Sanitation Data'!$D$7,0,10*ROW('Sanitation Data'!D48)),NA())</f>
        <v>#N/A</v>
      </c>
      <c r="AC54" s="134" t="e">
        <f ca="1">+IF(AND(ISNUMBER(OFFSET('Sanitation Data'!$D$11,0,10*ROW('Sanitation Data'!D48))),'Data Summary'!CR54="Yes"),OFFSET('Sanitation Data'!$D$11,0,10*ROW('Sanitation Data'!D48)),NA())</f>
        <v>#N/A</v>
      </c>
      <c r="AD54" s="134" t="e">
        <f ca="1">+IF(AND(ISNUMBER(OFFSET('Sanitation Data'!$D$12,0,10*ROW('Sanitation Data'!D48))),'Data Summary'!CS54="Yes"),OFFSET('Sanitation Data'!$D$12,0,10*ROW('Sanitation Data'!D48)),NA())</f>
        <v>#N/A</v>
      </c>
      <c r="AE54" s="134" t="e">
        <f ca="1">+IF(AND(ISNUMBER(OFFSET('Sanitation Data'!$D$13,0,10*ROW('Sanitation Data'!D48))),'Data Summary'!CT54="Yes"),OFFSET('Sanitation Data'!$D$13,0,10*ROW('Sanitation Data'!D48)),NA())</f>
        <v>#N/A</v>
      </c>
      <c r="AF54" s="134" t="e">
        <f ca="1">+IF(AND(ISNUMBER(OFFSET('Sanitation Data'!$E$5,0,10*ROW('Sanitation Data'!E48))),'Data Summary'!CU54="Yes"),100-OFFSET('Sanitation Data'!$E$5,0,10*ROW('Sanitation Data'!E48)),NA())</f>
        <v>#N/A</v>
      </c>
      <c r="AG54" s="134" t="e">
        <f ca="1">+IF(AND(ISNUMBER(OFFSET('Sanitation Data'!$E$7,0,10*ROW('Sanitation Data'!E48))),'Data Summary'!CV54="Yes"),OFFSET('Sanitation Data'!$E$7,0,10*ROW('Sanitation Data'!E48)),NA())</f>
        <v>#N/A</v>
      </c>
      <c r="AH54" s="134" t="e">
        <f ca="1">+IF(AND(ISNUMBER(OFFSET('Sanitation Data'!$E$11,0,10*ROW('Sanitation Data'!E48))),'Data Summary'!CW54="Yes"),OFFSET('Sanitation Data'!$E$11,0,10*ROW('Sanitation Data'!E48)),NA())</f>
        <v>#N/A</v>
      </c>
      <c r="AI54" s="134" t="e">
        <f ca="1">+IF(AND(ISNUMBER(OFFSET('Sanitation Data'!$E$12,0,10*ROW('Sanitation Data'!E48))),'Data Summary'!CX54="Yes"),OFFSET('Sanitation Data'!$E$12,0,10*ROW('Sanitation Data'!E48)),NA())</f>
        <v>#N/A</v>
      </c>
      <c r="AJ54" s="134" t="e">
        <f ca="1">+IF(AND(ISNUMBER(OFFSET('Sanitation Data'!$E$13,0,10*ROW('Sanitation Data'!E48))),'Data Summary'!CY54="Yes"),OFFSET('Sanitation Data'!$E$13,0,10*ROW('Sanitation Data'!E48)),NA())</f>
        <v>#N/A</v>
      </c>
      <c r="AK54" s="134" t="e">
        <f ca="1">+IF(AND(ISNUMBER(OFFSET('Sanitation Data'!$F$5,0,10*ROW('Sanitation Data'!F48))),'Data Summary'!CZ54="Yes"),100-OFFSET('Sanitation Data'!$F$5,0,10*ROW('Sanitation Data'!F48)),NA())</f>
        <v>#N/A</v>
      </c>
      <c r="AL54" s="134" t="e">
        <f ca="1">+IF(AND(ISNUMBER(OFFSET('Sanitation Data'!$F$7,0,10*ROW('Sanitation Data'!F48))),'Data Summary'!DA54="Yes"),OFFSET('Sanitation Data'!$F$7,0,10*ROW('Sanitation Data'!F48)),NA())</f>
        <v>#N/A</v>
      </c>
      <c r="AM54" s="134" t="e">
        <f ca="1">+IF(AND(ISNUMBER(OFFSET('Sanitation Data'!$F$11,0,10*ROW('Sanitation Data'!F48))),'Data Summary'!DB54="Yes"),OFFSET('Sanitation Data'!$F$11,0,10*ROW('Sanitation Data'!F48)),NA())</f>
        <v>#N/A</v>
      </c>
      <c r="AN54" s="134" t="e">
        <f ca="1">+IF(AND(ISNUMBER(OFFSET('Sanitation Data'!$F$12,0,10*ROW('Sanitation Data'!F48))),'Data Summary'!DC54="Yes"),OFFSET('Sanitation Data'!$F$12,0,10*ROW('Sanitation Data'!F48)),NA())</f>
        <v>#N/A</v>
      </c>
      <c r="AO54" s="134" t="e">
        <f ca="1">+IF(AND(ISNUMBER(OFFSET('Sanitation Data'!$F$13,0,10*ROW('Sanitation Data'!F48))),'Data Summary'!DD54="Yes"),OFFSET('Sanitation Data'!$F$13,0,10*ROW('Sanitation Data'!F48)),NA())</f>
        <v>#N/A</v>
      </c>
      <c r="AP54" s="134" t="e">
        <f ca="1">+IF(AND(ISNUMBER(OFFSET('Sanitation Data'!$G$5,0,10*ROW('Sanitation Data'!G48))),'Data Summary'!DE54="Yes"),100-OFFSET('Sanitation Data'!$G$5,0,10*ROW('Sanitation Data'!G48)),NA())</f>
        <v>#N/A</v>
      </c>
      <c r="AQ54" s="134" t="e">
        <f ca="1">+IF(AND(ISNUMBER(OFFSET('Sanitation Data'!$G$7,0,10*ROW('Sanitation Data'!G48))),'Data Summary'!DF54="Yes"),OFFSET('Sanitation Data'!$G$7,0,10*ROW('Sanitation Data'!G48)),NA())</f>
        <v>#N/A</v>
      </c>
      <c r="AR54" s="134" t="e">
        <f ca="1">+IF(AND(ISNUMBER(OFFSET('Sanitation Data'!$G$11,0,10*ROW('Sanitation Data'!G48))),'Data Summary'!DG54="Yes"),OFFSET('Sanitation Data'!$G$11,0,10*ROW('Sanitation Data'!G48)),NA())</f>
        <v>#N/A</v>
      </c>
      <c r="AS54" s="134" t="e">
        <f ca="1">+IF(AND(ISNUMBER(OFFSET('Sanitation Data'!$G$12,0,10*ROW('Sanitation Data'!G48))),'Data Summary'!DH54="Yes"),OFFSET('Sanitation Data'!$G$12,0,10*ROW('Sanitation Data'!G48)),NA())</f>
        <v>#N/A</v>
      </c>
      <c r="AT54" s="134" t="e">
        <f ca="1">+IF(AND(ISNUMBER(OFFSET('Sanitation Data'!$G$13,0,10*ROW('Sanitation Data'!G48))),'Data Summary'!DI54="Yes"),OFFSET('Sanitation Data'!$G$13,0,10*ROW('Sanitation Data'!G48)),NA())</f>
        <v>#N/A</v>
      </c>
      <c r="AU54" s="134" t="e">
        <f ca="1">+IF(AND(ISNUMBER(OFFSET('Sanitation Data'!$H$5,0,10*ROW('Sanitation Data'!H48))),'Data Summary'!DJ54="Yes"),100-OFFSET('Sanitation Data'!$H$5,0,10*ROW('Sanitation Data'!H48)),NA())</f>
        <v>#N/A</v>
      </c>
      <c r="AV54" s="134" t="e">
        <f ca="1">+IF(AND(ISNUMBER(OFFSET('Sanitation Data'!$H$7,0,10*ROW('Sanitation Data'!H48))),'Data Summary'!DK54="Yes"),OFFSET('Sanitation Data'!$H$7,0,10*ROW('Sanitation Data'!H48)),NA())</f>
        <v>#N/A</v>
      </c>
      <c r="AW54" s="134" t="e">
        <f ca="1">+IF(AND(ISNUMBER(OFFSET('Sanitation Data'!$H$11,0,10*ROW('Sanitation Data'!H48))),'Data Summary'!DL54="Yes"),OFFSET('Sanitation Data'!$H$11,0,10*ROW('Sanitation Data'!H48)),NA())</f>
        <v>#N/A</v>
      </c>
      <c r="AX54" s="134" t="e">
        <f ca="1">+IF(AND(ISNUMBER(OFFSET('Sanitation Data'!$H$12,0,10*ROW('Sanitation Data'!H48))),'Data Summary'!DM54="Yes"),OFFSET('Sanitation Data'!$H$12,0,10*ROW('Sanitation Data'!H48)),NA())</f>
        <v>#N/A</v>
      </c>
      <c r="AY54" s="134" t="e">
        <f ca="1">+IF(AND(ISNUMBER(OFFSET('Sanitation Data'!$H$13,0,10*ROW('Sanitation Data'!H48))),'Data Summary'!DN54="Yes"),OFFSET('Sanitation Data'!$H$13,0,10*ROW('Sanitation Data'!H48)),NA())</f>
        <v>#N/A</v>
      </c>
      <c r="AZ54" s="135" t="e">
        <f ca="1">+IF(AND(ISNUMBER(OFFSET('Hygiene Data'!$C$6,0,10*ROW('Hygiene Data'!C48))),'Data Summary'!DO54="Yes"),OFFSET('Hygiene Data'!$C$6,0,10*ROW('Hygiene Data'!C48)),NA())</f>
        <v>#N/A</v>
      </c>
      <c r="BA54" s="135" t="e">
        <f ca="1">+IF(AND(ISNUMBER(OFFSET('Hygiene Data'!$C$8,0,10*ROW('Hygiene Data'!C48))),'Data Summary'!DP54="Yes"),OFFSET('Hygiene Data'!$C$8,0,10*ROW('Hygiene Data'!C48)),NA())</f>
        <v>#N/A</v>
      </c>
      <c r="BB54" s="135" t="e">
        <f ca="1">+IF(AND(ISNUMBER(OFFSET('Hygiene Data'!$C$10,0,10*ROW('Hygiene Data'!C48))),'Data Summary'!DQ54="Yes"),OFFSET('Hygiene Data'!$C$10,0,10*ROW('Hygiene Data'!C48)),NA())</f>
        <v>#N/A</v>
      </c>
      <c r="BC54" s="135" t="e">
        <f ca="1">+IF(AND(ISNUMBER(OFFSET('Hygiene Data'!$D$6,0,10*ROW('Hygiene Data'!D48))),'Data Summary'!DR54="Yes"),OFFSET('Hygiene Data'!$D$6,0,10*ROW('Hygiene Data'!D48)),NA())</f>
        <v>#N/A</v>
      </c>
      <c r="BD54" s="135" t="e">
        <f ca="1">+IF(AND(ISNUMBER(OFFSET('Hygiene Data'!$D$8,0,10*ROW('Hygiene Data'!D48))),'Data Summary'!DS54="Yes"),OFFSET('Hygiene Data'!$D$8,0,10*ROW('Hygiene Data'!D48)),NA())</f>
        <v>#N/A</v>
      </c>
      <c r="BE54" s="135" t="e">
        <f ca="1">+IF(AND(ISNUMBER(OFFSET('Hygiene Data'!$D$10,0,10*ROW('Hygiene Data'!D48))),'Data Summary'!DT54="Yes"),OFFSET('Hygiene Data'!$D$10,0,10*ROW('Hygiene Data'!D48)),NA())</f>
        <v>#N/A</v>
      </c>
      <c r="BF54" s="135" t="e">
        <f ca="1">+IF(AND(ISNUMBER(OFFSET('Hygiene Data'!$E$6,0,10*ROW('Hygiene Data'!E48))),'Data Summary'!DU54="Yes"),OFFSET('Hygiene Data'!$E$6,0,10*ROW('Hygiene Data'!E48)),NA())</f>
        <v>#N/A</v>
      </c>
      <c r="BG54" s="135" t="e">
        <f ca="1">+IF(AND(ISNUMBER(OFFSET('Hygiene Data'!$E$8,0,10*ROW('Hygiene Data'!E48))),'Data Summary'!DV54="Yes"),OFFSET('Hygiene Data'!$E$8,0,10*ROW('Hygiene Data'!E48)),NA())</f>
        <v>#N/A</v>
      </c>
      <c r="BH54" s="135" t="e">
        <f ca="1">+IF(AND(ISNUMBER(OFFSET('Hygiene Data'!$E$10,0,10*ROW('Hygiene Data'!E48))),'Data Summary'!DW54="Yes"),OFFSET('Hygiene Data'!$E$10,0,10*ROW('Hygiene Data'!E48)),NA())</f>
        <v>#N/A</v>
      </c>
      <c r="BI54" s="135" t="e">
        <f ca="1">+IF(AND(ISNUMBER(OFFSET('Hygiene Data'!$F$6,0,10*ROW('Hygiene Data'!F48))),'Data Summary'!DX54="Yes"),OFFSET('Hygiene Data'!$F$6,0,10*ROW('Hygiene Data'!F48)),NA())</f>
        <v>#N/A</v>
      </c>
      <c r="BJ54" s="135" t="e">
        <f ca="1">+IF(AND(ISNUMBER(OFFSET('Hygiene Data'!$F$8,0,10*ROW('Hygiene Data'!F48))),'Data Summary'!DY54="Yes"),OFFSET('Hygiene Data'!$F$8,0,10*ROW('Hygiene Data'!F48)),NA())</f>
        <v>#N/A</v>
      </c>
      <c r="BK54" s="135" t="e">
        <f ca="1">+IF(AND(ISNUMBER(OFFSET('Hygiene Data'!$F$10,0,10*ROW('Hygiene Data'!F48))),'Data Summary'!DZ54="Yes"),OFFSET('Hygiene Data'!$F$10,0,10*ROW('Hygiene Data'!F48)),NA())</f>
        <v>#N/A</v>
      </c>
      <c r="BL54" s="135" t="e">
        <f ca="1">+IF(AND(ISNUMBER(OFFSET('Hygiene Data'!$G$6,0,10*ROW('Hygiene Data'!G48))),'Data Summary'!EA54="Yes"),OFFSET('Hygiene Data'!$G$6,0,10*ROW('Hygiene Data'!G48)),NA())</f>
        <v>#N/A</v>
      </c>
      <c r="BM54" s="135" t="e">
        <f ca="1">+IF(AND(ISNUMBER(OFFSET('Hygiene Data'!$G$8,0,10*ROW('Hygiene Data'!G48))),'Data Summary'!EB54="Yes"),OFFSET('Hygiene Data'!$G$8,0,10*ROW('Hygiene Data'!G48)),NA())</f>
        <v>#N/A</v>
      </c>
      <c r="BN54" s="135" t="e">
        <f ca="1">+IF(AND(ISNUMBER(OFFSET('Hygiene Data'!$G$10,0,10*ROW('Hygiene Data'!G48))),'Data Summary'!EC54="Yes"),OFFSET('Hygiene Data'!$G$10,0,10*ROW('Hygiene Data'!G48)),NA())</f>
        <v>#N/A</v>
      </c>
      <c r="BO54" s="135" t="e">
        <f ca="1">+IF(AND(ISNUMBER(OFFSET('Hygiene Data'!$H$6,0,10*ROW('Hygiene Data'!H48))),'Data Summary'!ED54="Yes"),OFFSET('Hygiene Data'!$H$6,0,10*ROW('Hygiene Data'!H48)),NA())</f>
        <v>#N/A</v>
      </c>
      <c r="BP54" s="135" t="e">
        <f ca="1">+IF(AND(ISNUMBER(OFFSET('Hygiene Data'!$H$8,0,10*ROW('Hygiene Data'!H48))),'Data Summary'!EE54="Yes"),OFFSET('Hygiene Data'!$H$8,0,10*ROW('Hygiene Data'!H48)),NA())</f>
        <v>#N/A</v>
      </c>
      <c r="BQ54" s="135" t="e">
        <f ca="1">+IF(AND(ISNUMBER(OFFSET('Hygiene Data'!$H$10,0,10*ROW('Hygiene Data'!H48))),'Data Summary'!EF54="Yes"),OFFSET('Hygiene Data'!$H$10,0,10*ROW('Hygiene Data'!H48)),NA())</f>
        <v>#N/A</v>
      </c>
    </row>
    <row r="55" spans="1:69" x14ac:dyDescent="0.2">
      <c r="A55" s="50" t="e">
        <f ca="1">+IF(OFFSET('Water Data'!$B$1,0,10*ROW('Water Data'!B49))="",NA(),OFFSET('Water Data'!$B$1,0,10*ROW('Water Data'!B49)))</f>
        <v>#N/A</v>
      </c>
      <c r="B55" s="50" t="e">
        <f ca="1">+IF(OFFSET('Water Data'!$A$3,0,10*ROW('Water Data'!A52))="",NA(),OFFSET('Water Data'!$A$3,0,10*ROW('Water Data'!A52)))</f>
        <v>#N/A</v>
      </c>
      <c r="C55" s="50" t="e">
        <f ca="1">+IF(OFFSET('Water Data'!$C$3,0,10*ROW('Water Data'!C52))="",NA(),OFFSET('Water Data'!$C$3,0,10*ROW('Water Data'!C52)))</f>
        <v>#N/A</v>
      </c>
      <c r="D55" s="133" t="e">
        <f ca="1">+IF(AND(ISNUMBER(OFFSET('Water Data'!$C$5,0,10*ROW('Water Data'!C49))),'Data Summary'!BS55="Yes"),100-OFFSET('Water Data'!$C$5,0,10*ROW('Water Data'!C49)),NA())</f>
        <v>#N/A</v>
      </c>
      <c r="E55" s="133" t="e">
        <f ca="1">+IF(AND(ISNUMBER(OFFSET('Water Data'!$C$7,0,10*ROW('Water Data'!C49))),'Data Summary'!BT55="Yes"),OFFSET('Water Data'!$C$7,0,10*ROW('Water Data'!C49)),NA())</f>
        <v>#N/A</v>
      </c>
      <c r="F55" s="133" t="e">
        <f ca="1">+IF(AND(ISNUMBER(OFFSET('Water Data'!$C$10,0,10*ROW('Water Data'!C49))),'Data Summary'!BU55="Yes"),OFFSET('Water Data'!$C$10,0,10*ROW('Water Data'!C49)),NA())</f>
        <v>#N/A</v>
      </c>
      <c r="G55" s="133" t="e">
        <f ca="1">+IF(AND(ISNUMBER(OFFSET('Water Data'!$D$5,0,10*ROW('Water Data'!D49))),'Data Summary'!BV55="Yes"),100-OFFSET('Water Data'!$D$5,0,10*ROW('Water Data'!D49)),NA())</f>
        <v>#N/A</v>
      </c>
      <c r="H55" s="133" t="e">
        <f ca="1">+IF(AND(ISNUMBER(OFFSET('Water Data'!$D$7,0,10*ROW('Water Data'!D49))),'Data Summary'!BW55="Yes"),OFFSET('Water Data'!$D$7,0,10*ROW('Water Data'!D49)),NA())</f>
        <v>#N/A</v>
      </c>
      <c r="I55" s="133" t="e">
        <f ca="1">+IF(AND(ISNUMBER(OFFSET('Water Data'!$D$10,0,10*ROW('Water Data'!D49))),'Data Summary'!BX55="Yes"),OFFSET('Water Data'!$D$10,0,10*ROW('Water Data'!D49)),NA())</f>
        <v>#N/A</v>
      </c>
      <c r="J55" s="133" t="e">
        <f ca="1">+IF(AND(ISNUMBER(OFFSET('Water Data'!$E$5,0,10*ROW('Water Data'!E49))),'Data Summary'!BY55="Yes"),100-OFFSET('Water Data'!$E$5,0,10*ROW('Water Data'!E49)),NA())</f>
        <v>#N/A</v>
      </c>
      <c r="K55" s="133" t="e">
        <f ca="1">+IF(AND(ISNUMBER(OFFSET('Water Data'!$E$7,0,10*ROW('Water Data'!E49))),'Data Summary'!BZ55="Yes"),OFFSET('Water Data'!$E$7,0,10*ROW('Water Data'!E49)),NA())</f>
        <v>#N/A</v>
      </c>
      <c r="L55" s="133" t="e">
        <f ca="1">+IF(AND(ISNUMBER(OFFSET('Water Data'!$E$10,0,10*ROW('Water Data'!E49))),'Data Summary'!CA55="Yes"),OFFSET('Water Data'!$E$10,0,10*ROW('Water Data'!E49)),NA())</f>
        <v>#N/A</v>
      </c>
      <c r="M55" s="133" t="e">
        <f ca="1">+IF(AND(ISNUMBER(OFFSET('Water Data'!$F$5,0,10*ROW('Water Data'!F49))),'Data Summary'!CB55="Yes"),100-OFFSET('Water Data'!$F$5,0,10*ROW('Water Data'!F49)),NA())</f>
        <v>#N/A</v>
      </c>
      <c r="N55" s="133" t="e">
        <f ca="1">+IF(AND(ISNUMBER(OFFSET('Water Data'!$F$7,0,10*ROW('Water Data'!F49))),'Data Summary'!CC55="Yes"),OFFSET('Water Data'!$F$7,0,10*ROW('Water Data'!F49)),NA())</f>
        <v>#N/A</v>
      </c>
      <c r="O55" s="133" t="e">
        <f ca="1">+IF(AND(ISNUMBER(OFFSET('Water Data'!$F$10,0,10*ROW('Water Data'!F49))),'Data Summary'!CD55="Yes"),OFFSET('Water Data'!$F$10,0,10*ROW('Water Data'!F49)),NA())</f>
        <v>#N/A</v>
      </c>
      <c r="P55" s="133" t="e">
        <f ca="1">+IF(AND(ISNUMBER(OFFSET('Water Data'!$G$5,0,10*ROW('Water Data'!G49))),'Data Summary'!CE55="Yes"),100-OFFSET('Water Data'!$G$5,0,10*ROW('Water Data'!G49)),NA())</f>
        <v>#N/A</v>
      </c>
      <c r="Q55" s="133" t="e">
        <f ca="1">+IF(AND(ISNUMBER(OFFSET('Water Data'!$G$7,0,10*ROW('Water Data'!G49))),'Data Summary'!CF55="Yes"),OFFSET('Water Data'!$G$7,0,10*ROW('Water Data'!G49)),NA())</f>
        <v>#N/A</v>
      </c>
      <c r="R55" s="133" t="e">
        <f ca="1">+IF(AND(ISNUMBER(OFFSET('Water Data'!$G$10,0,10*ROW('Water Data'!G49))),'Data Summary'!CG55="Yes"),OFFSET('Water Data'!$G$10,0,10*ROW('Water Data'!G49)),NA())</f>
        <v>#N/A</v>
      </c>
      <c r="S55" s="133" t="e">
        <f ca="1">+IF(AND(ISNUMBER(OFFSET('Water Data'!$H$5,0,10*ROW('Water Data'!H49))),'Data Summary'!CH55="Yes"),100-OFFSET('Water Data'!$H$5,0,10*ROW('Water Data'!H49)),NA())</f>
        <v>#N/A</v>
      </c>
      <c r="T55" s="133" t="e">
        <f ca="1">+IF(AND(ISNUMBER(OFFSET('Water Data'!$H$7,0,10*ROW('Water Data'!H49))),'Data Summary'!CI55="Yes"),OFFSET('Water Data'!$H$7,0,10*ROW('Water Data'!H49)),NA())</f>
        <v>#N/A</v>
      </c>
      <c r="U55" s="133" t="e">
        <f ca="1">+IF(AND(ISNUMBER(OFFSET('Water Data'!$H$10,0,10*ROW('Water Data'!H49))),'Data Summary'!CJ55="Yes"),OFFSET('Water Data'!$H$10,0,10*ROW('Water Data'!H49)),NA())</f>
        <v>#N/A</v>
      </c>
      <c r="V55" s="134" t="e">
        <f ca="1">+IF(AND(ISNUMBER(OFFSET('Sanitation Data'!$C$5,0,10*ROW('Sanitation Data'!C49))),'Data Summary'!CK55="Yes"),100-OFFSET('Sanitation Data'!$C$5,0,10*ROW('Sanitation Data'!C49)),NA())</f>
        <v>#N/A</v>
      </c>
      <c r="W55" s="134" t="e">
        <f ca="1">+IF(AND(ISNUMBER(OFFSET('Sanitation Data'!$C$7,0,10*ROW('Sanitation Data'!C49))),'Data Summary'!CL55="Yes"),OFFSET('Sanitation Data'!$C$7,0,10*ROW('Sanitation Data'!C49)),NA())</f>
        <v>#N/A</v>
      </c>
      <c r="X55" s="134" t="e">
        <f ca="1">+IF(AND(ISNUMBER(OFFSET('Sanitation Data'!$C$11,0,10*ROW('Sanitation Data'!C49))),'Data Summary'!CM55="Yes"),OFFSET('Sanitation Data'!$C$11,0,10*ROW('Sanitation Data'!C49)),NA())</f>
        <v>#N/A</v>
      </c>
      <c r="Y55" s="134" t="e">
        <f ca="1">+IF(AND(ISNUMBER(OFFSET('Sanitation Data'!$C$12,0,10*ROW('Sanitation Data'!C49))),'Data Summary'!CN55="Yes"),OFFSET('Sanitation Data'!$C$12,0,10*ROW('Sanitation Data'!C49)),NA())</f>
        <v>#N/A</v>
      </c>
      <c r="Z55" s="134" t="e">
        <f ca="1">+IF(AND(ISNUMBER(OFFSET('Sanitation Data'!$C$13,0,10*ROW('Sanitation Data'!C49))),'Data Summary'!CO55="Yes"),OFFSET('Sanitation Data'!$C$13,0,10*ROW('Sanitation Data'!C49)),NA())</f>
        <v>#N/A</v>
      </c>
      <c r="AA55" s="134" t="e">
        <f ca="1">+IF(AND(ISNUMBER(OFFSET('Sanitation Data'!$D$5,0,10*ROW('Sanitation Data'!D49))),'Data Summary'!CP55="Yes"),100-OFFSET('Sanitation Data'!$D$5,0,10*ROW('Sanitation Data'!D49)),NA())</f>
        <v>#N/A</v>
      </c>
      <c r="AB55" s="134" t="e">
        <f ca="1">+IF(AND(ISNUMBER(OFFSET('Sanitation Data'!$D$7,0,10*ROW('Sanitation Data'!D49))),'Data Summary'!CQ55="Yes"),OFFSET('Sanitation Data'!$D$7,0,10*ROW('Sanitation Data'!D49)),NA())</f>
        <v>#N/A</v>
      </c>
      <c r="AC55" s="134" t="e">
        <f ca="1">+IF(AND(ISNUMBER(OFFSET('Sanitation Data'!$D$11,0,10*ROW('Sanitation Data'!D49))),'Data Summary'!CR55="Yes"),OFFSET('Sanitation Data'!$D$11,0,10*ROW('Sanitation Data'!D49)),NA())</f>
        <v>#N/A</v>
      </c>
      <c r="AD55" s="134" t="e">
        <f ca="1">+IF(AND(ISNUMBER(OFFSET('Sanitation Data'!$D$12,0,10*ROW('Sanitation Data'!D49))),'Data Summary'!CS55="Yes"),OFFSET('Sanitation Data'!$D$12,0,10*ROW('Sanitation Data'!D49)),NA())</f>
        <v>#N/A</v>
      </c>
      <c r="AE55" s="134" t="e">
        <f ca="1">+IF(AND(ISNUMBER(OFFSET('Sanitation Data'!$D$13,0,10*ROW('Sanitation Data'!D49))),'Data Summary'!CT55="Yes"),OFFSET('Sanitation Data'!$D$13,0,10*ROW('Sanitation Data'!D49)),NA())</f>
        <v>#N/A</v>
      </c>
      <c r="AF55" s="134" t="e">
        <f ca="1">+IF(AND(ISNUMBER(OFFSET('Sanitation Data'!$E$5,0,10*ROW('Sanitation Data'!E49))),'Data Summary'!CU55="Yes"),100-OFFSET('Sanitation Data'!$E$5,0,10*ROW('Sanitation Data'!E49)),NA())</f>
        <v>#N/A</v>
      </c>
      <c r="AG55" s="134" t="e">
        <f ca="1">+IF(AND(ISNUMBER(OFFSET('Sanitation Data'!$E$7,0,10*ROW('Sanitation Data'!E49))),'Data Summary'!CV55="Yes"),OFFSET('Sanitation Data'!$E$7,0,10*ROW('Sanitation Data'!E49)),NA())</f>
        <v>#N/A</v>
      </c>
      <c r="AH55" s="134" t="e">
        <f ca="1">+IF(AND(ISNUMBER(OFFSET('Sanitation Data'!$E$11,0,10*ROW('Sanitation Data'!E49))),'Data Summary'!CW55="Yes"),OFFSET('Sanitation Data'!$E$11,0,10*ROW('Sanitation Data'!E49)),NA())</f>
        <v>#N/A</v>
      </c>
      <c r="AI55" s="134" t="e">
        <f ca="1">+IF(AND(ISNUMBER(OFFSET('Sanitation Data'!$E$12,0,10*ROW('Sanitation Data'!E49))),'Data Summary'!CX55="Yes"),OFFSET('Sanitation Data'!$E$12,0,10*ROW('Sanitation Data'!E49)),NA())</f>
        <v>#N/A</v>
      </c>
      <c r="AJ55" s="134" t="e">
        <f ca="1">+IF(AND(ISNUMBER(OFFSET('Sanitation Data'!$E$13,0,10*ROW('Sanitation Data'!E49))),'Data Summary'!CY55="Yes"),OFFSET('Sanitation Data'!$E$13,0,10*ROW('Sanitation Data'!E49)),NA())</f>
        <v>#N/A</v>
      </c>
      <c r="AK55" s="134" t="e">
        <f ca="1">+IF(AND(ISNUMBER(OFFSET('Sanitation Data'!$F$5,0,10*ROW('Sanitation Data'!F49))),'Data Summary'!CZ55="Yes"),100-OFFSET('Sanitation Data'!$F$5,0,10*ROW('Sanitation Data'!F49)),NA())</f>
        <v>#N/A</v>
      </c>
      <c r="AL55" s="134" t="e">
        <f ca="1">+IF(AND(ISNUMBER(OFFSET('Sanitation Data'!$F$7,0,10*ROW('Sanitation Data'!F49))),'Data Summary'!DA55="Yes"),OFFSET('Sanitation Data'!$F$7,0,10*ROW('Sanitation Data'!F49)),NA())</f>
        <v>#N/A</v>
      </c>
      <c r="AM55" s="134" t="e">
        <f ca="1">+IF(AND(ISNUMBER(OFFSET('Sanitation Data'!$F$11,0,10*ROW('Sanitation Data'!F49))),'Data Summary'!DB55="Yes"),OFFSET('Sanitation Data'!$F$11,0,10*ROW('Sanitation Data'!F49)),NA())</f>
        <v>#N/A</v>
      </c>
      <c r="AN55" s="134" t="e">
        <f ca="1">+IF(AND(ISNUMBER(OFFSET('Sanitation Data'!$F$12,0,10*ROW('Sanitation Data'!F49))),'Data Summary'!DC55="Yes"),OFFSET('Sanitation Data'!$F$12,0,10*ROW('Sanitation Data'!F49)),NA())</f>
        <v>#N/A</v>
      </c>
      <c r="AO55" s="134" t="e">
        <f ca="1">+IF(AND(ISNUMBER(OFFSET('Sanitation Data'!$F$13,0,10*ROW('Sanitation Data'!F49))),'Data Summary'!DD55="Yes"),OFFSET('Sanitation Data'!$F$13,0,10*ROW('Sanitation Data'!F49)),NA())</f>
        <v>#N/A</v>
      </c>
      <c r="AP55" s="134" t="e">
        <f ca="1">+IF(AND(ISNUMBER(OFFSET('Sanitation Data'!$G$5,0,10*ROW('Sanitation Data'!G49))),'Data Summary'!DE55="Yes"),100-OFFSET('Sanitation Data'!$G$5,0,10*ROW('Sanitation Data'!G49)),NA())</f>
        <v>#N/A</v>
      </c>
      <c r="AQ55" s="134" t="e">
        <f ca="1">+IF(AND(ISNUMBER(OFFSET('Sanitation Data'!$G$7,0,10*ROW('Sanitation Data'!G49))),'Data Summary'!DF55="Yes"),OFFSET('Sanitation Data'!$G$7,0,10*ROW('Sanitation Data'!G49)),NA())</f>
        <v>#N/A</v>
      </c>
      <c r="AR55" s="134" t="e">
        <f ca="1">+IF(AND(ISNUMBER(OFFSET('Sanitation Data'!$G$11,0,10*ROW('Sanitation Data'!G49))),'Data Summary'!DG55="Yes"),OFFSET('Sanitation Data'!$G$11,0,10*ROW('Sanitation Data'!G49)),NA())</f>
        <v>#N/A</v>
      </c>
      <c r="AS55" s="134" t="e">
        <f ca="1">+IF(AND(ISNUMBER(OFFSET('Sanitation Data'!$G$12,0,10*ROW('Sanitation Data'!G49))),'Data Summary'!DH55="Yes"),OFFSET('Sanitation Data'!$G$12,0,10*ROW('Sanitation Data'!G49)),NA())</f>
        <v>#N/A</v>
      </c>
      <c r="AT55" s="134" t="e">
        <f ca="1">+IF(AND(ISNUMBER(OFFSET('Sanitation Data'!$G$13,0,10*ROW('Sanitation Data'!G49))),'Data Summary'!DI55="Yes"),OFFSET('Sanitation Data'!$G$13,0,10*ROW('Sanitation Data'!G49)),NA())</f>
        <v>#N/A</v>
      </c>
      <c r="AU55" s="134" t="e">
        <f ca="1">+IF(AND(ISNUMBER(OFFSET('Sanitation Data'!$H$5,0,10*ROW('Sanitation Data'!H49))),'Data Summary'!DJ55="Yes"),100-OFFSET('Sanitation Data'!$H$5,0,10*ROW('Sanitation Data'!H49)),NA())</f>
        <v>#N/A</v>
      </c>
      <c r="AV55" s="134" t="e">
        <f ca="1">+IF(AND(ISNUMBER(OFFSET('Sanitation Data'!$H$7,0,10*ROW('Sanitation Data'!H49))),'Data Summary'!DK55="Yes"),OFFSET('Sanitation Data'!$H$7,0,10*ROW('Sanitation Data'!H49)),NA())</f>
        <v>#N/A</v>
      </c>
      <c r="AW55" s="134" t="e">
        <f ca="1">+IF(AND(ISNUMBER(OFFSET('Sanitation Data'!$H$11,0,10*ROW('Sanitation Data'!H49))),'Data Summary'!DL55="Yes"),OFFSET('Sanitation Data'!$H$11,0,10*ROW('Sanitation Data'!H49)),NA())</f>
        <v>#N/A</v>
      </c>
      <c r="AX55" s="134" t="e">
        <f ca="1">+IF(AND(ISNUMBER(OFFSET('Sanitation Data'!$H$12,0,10*ROW('Sanitation Data'!H49))),'Data Summary'!DM55="Yes"),OFFSET('Sanitation Data'!$H$12,0,10*ROW('Sanitation Data'!H49)),NA())</f>
        <v>#N/A</v>
      </c>
      <c r="AY55" s="134" t="e">
        <f ca="1">+IF(AND(ISNUMBER(OFFSET('Sanitation Data'!$H$13,0,10*ROW('Sanitation Data'!H49))),'Data Summary'!DN55="Yes"),OFFSET('Sanitation Data'!$H$13,0,10*ROW('Sanitation Data'!H49)),NA())</f>
        <v>#N/A</v>
      </c>
      <c r="AZ55" s="135" t="e">
        <f ca="1">+IF(AND(ISNUMBER(OFFSET('Hygiene Data'!$C$6,0,10*ROW('Hygiene Data'!C49))),'Data Summary'!DO55="Yes"),OFFSET('Hygiene Data'!$C$6,0,10*ROW('Hygiene Data'!C49)),NA())</f>
        <v>#N/A</v>
      </c>
      <c r="BA55" s="135" t="e">
        <f ca="1">+IF(AND(ISNUMBER(OFFSET('Hygiene Data'!$C$8,0,10*ROW('Hygiene Data'!C49))),'Data Summary'!DP55="Yes"),OFFSET('Hygiene Data'!$C$8,0,10*ROW('Hygiene Data'!C49)),NA())</f>
        <v>#N/A</v>
      </c>
      <c r="BB55" s="135" t="e">
        <f ca="1">+IF(AND(ISNUMBER(OFFSET('Hygiene Data'!$C$10,0,10*ROW('Hygiene Data'!C49))),'Data Summary'!DQ55="Yes"),OFFSET('Hygiene Data'!$C$10,0,10*ROW('Hygiene Data'!C49)),NA())</f>
        <v>#N/A</v>
      </c>
      <c r="BC55" s="135" t="e">
        <f ca="1">+IF(AND(ISNUMBER(OFFSET('Hygiene Data'!$D$6,0,10*ROW('Hygiene Data'!D49))),'Data Summary'!DR55="Yes"),OFFSET('Hygiene Data'!$D$6,0,10*ROW('Hygiene Data'!D49)),NA())</f>
        <v>#N/A</v>
      </c>
      <c r="BD55" s="135" t="e">
        <f ca="1">+IF(AND(ISNUMBER(OFFSET('Hygiene Data'!$D$8,0,10*ROW('Hygiene Data'!D49))),'Data Summary'!DS55="Yes"),OFFSET('Hygiene Data'!$D$8,0,10*ROW('Hygiene Data'!D49)),NA())</f>
        <v>#N/A</v>
      </c>
      <c r="BE55" s="135" t="e">
        <f ca="1">+IF(AND(ISNUMBER(OFFSET('Hygiene Data'!$D$10,0,10*ROW('Hygiene Data'!D49))),'Data Summary'!DT55="Yes"),OFFSET('Hygiene Data'!$D$10,0,10*ROW('Hygiene Data'!D49)),NA())</f>
        <v>#N/A</v>
      </c>
      <c r="BF55" s="135" t="e">
        <f ca="1">+IF(AND(ISNUMBER(OFFSET('Hygiene Data'!$E$6,0,10*ROW('Hygiene Data'!E49))),'Data Summary'!DU55="Yes"),OFFSET('Hygiene Data'!$E$6,0,10*ROW('Hygiene Data'!E49)),NA())</f>
        <v>#N/A</v>
      </c>
      <c r="BG55" s="135" t="e">
        <f ca="1">+IF(AND(ISNUMBER(OFFSET('Hygiene Data'!$E$8,0,10*ROW('Hygiene Data'!E49))),'Data Summary'!DV55="Yes"),OFFSET('Hygiene Data'!$E$8,0,10*ROW('Hygiene Data'!E49)),NA())</f>
        <v>#N/A</v>
      </c>
      <c r="BH55" s="135" t="e">
        <f ca="1">+IF(AND(ISNUMBER(OFFSET('Hygiene Data'!$E$10,0,10*ROW('Hygiene Data'!E49))),'Data Summary'!DW55="Yes"),OFFSET('Hygiene Data'!$E$10,0,10*ROW('Hygiene Data'!E49)),NA())</f>
        <v>#N/A</v>
      </c>
      <c r="BI55" s="135" t="e">
        <f ca="1">+IF(AND(ISNUMBER(OFFSET('Hygiene Data'!$F$6,0,10*ROW('Hygiene Data'!F49))),'Data Summary'!DX55="Yes"),OFFSET('Hygiene Data'!$F$6,0,10*ROW('Hygiene Data'!F49)),NA())</f>
        <v>#N/A</v>
      </c>
      <c r="BJ55" s="135" t="e">
        <f ca="1">+IF(AND(ISNUMBER(OFFSET('Hygiene Data'!$F$8,0,10*ROW('Hygiene Data'!F49))),'Data Summary'!DY55="Yes"),OFFSET('Hygiene Data'!$F$8,0,10*ROW('Hygiene Data'!F49)),NA())</f>
        <v>#N/A</v>
      </c>
      <c r="BK55" s="135" t="e">
        <f ca="1">+IF(AND(ISNUMBER(OFFSET('Hygiene Data'!$F$10,0,10*ROW('Hygiene Data'!F49))),'Data Summary'!DZ55="Yes"),OFFSET('Hygiene Data'!$F$10,0,10*ROW('Hygiene Data'!F49)),NA())</f>
        <v>#N/A</v>
      </c>
      <c r="BL55" s="135" t="e">
        <f ca="1">+IF(AND(ISNUMBER(OFFSET('Hygiene Data'!$G$6,0,10*ROW('Hygiene Data'!G49))),'Data Summary'!EA55="Yes"),OFFSET('Hygiene Data'!$G$6,0,10*ROW('Hygiene Data'!G49)),NA())</f>
        <v>#N/A</v>
      </c>
      <c r="BM55" s="135" t="e">
        <f ca="1">+IF(AND(ISNUMBER(OFFSET('Hygiene Data'!$G$8,0,10*ROW('Hygiene Data'!G49))),'Data Summary'!EB55="Yes"),OFFSET('Hygiene Data'!$G$8,0,10*ROW('Hygiene Data'!G49)),NA())</f>
        <v>#N/A</v>
      </c>
      <c r="BN55" s="135" t="e">
        <f ca="1">+IF(AND(ISNUMBER(OFFSET('Hygiene Data'!$G$10,0,10*ROW('Hygiene Data'!G49))),'Data Summary'!EC55="Yes"),OFFSET('Hygiene Data'!$G$10,0,10*ROW('Hygiene Data'!G49)),NA())</f>
        <v>#N/A</v>
      </c>
      <c r="BO55" s="135" t="e">
        <f ca="1">+IF(AND(ISNUMBER(OFFSET('Hygiene Data'!$H$6,0,10*ROW('Hygiene Data'!H49))),'Data Summary'!ED55="Yes"),OFFSET('Hygiene Data'!$H$6,0,10*ROW('Hygiene Data'!H49)),NA())</f>
        <v>#N/A</v>
      </c>
      <c r="BP55" s="135" t="e">
        <f ca="1">+IF(AND(ISNUMBER(OFFSET('Hygiene Data'!$H$8,0,10*ROW('Hygiene Data'!H49))),'Data Summary'!EE55="Yes"),OFFSET('Hygiene Data'!$H$8,0,10*ROW('Hygiene Data'!H49)),NA())</f>
        <v>#N/A</v>
      </c>
      <c r="BQ55" s="135" t="e">
        <f ca="1">+IF(AND(ISNUMBER(OFFSET('Hygiene Data'!$H$10,0,10*ROW('Hygiene Data'!H49))),'Data Summary'!EF55="Yes"),OFFSET('Hygiene Data'!$H$10,0,10*ROW('Hygiene Data'!H49)),NA())</f>
        <v>#N/A</v>
      </c>
    </row>
    <row r="56" spans="1:69" x14ac:dyDescent="0.2">
      <c r="A56" s="50" t="e">
        <f ca="1">+IF(OFFSET('Water Data'!$B$1,0,10*ROW('Water Data'!B50))="",NA(),OFFSET('Water Data'!$B$1,0,10*ROW('Water Data'!B50)))</f>
        <v>#N/A</v>
      </c>
      <c r="B56" s="50" t="e">
        <f ca="1">+IF(OFFSET('Water Data'!$A$3,0,10*ROW('Water Data'!A53))="",NA(),OFFSET('Water Data'!$A$3,0,10*ROW('Water Data'!A53)))</f>
        <v>#N/A</v>
      </c>
      <c r="C56" s="50" t="e">
        <f ca="1">+IF(OFFSET('Water Data'!$C$3,0,10*ROW('Water Data'!C53))="",NA(),OFFSET('Water Data'!$C$3,0,10*ROW('Water Data'!C53)))</f>
        <v>#N/A</v>
      </c>
      <c r="D56" s="133" t="e">
        <f ca="1">+IF(AND(ISNUMBER(OFFSET('Water Data'!$C$5,0,10*ROW('Water Data'!C50))),'Data Summary'!BS56="Yes"),100-OFFSET('Water Data'!$C$5,0,10*ROW('Water Data'!C50)),NA())</f>
        <v>#N/A</v>
      </c>
      <c r="E56" s="133" t="e">
        <f ca="1">+IF(AND(ISNUMBER(OFFSET('Water Data'!$C$7,0,10*ROW('Water Data'!C50))),'Data Summary'!BT56="Yes"),OFFSET('Water Data'!$C$7,0,10*ROW('Water Data'!C50)),NA())</f>
        <v>#N/A</v>
      </c>
      <c r="F56" s="133" t="e">
        <f ca="1">+IF(AND(ISNUMBER(OFFSET('Water Data'!$C$10,0,10*ROW('Water Data'!C50))),'Data Summary'!BU56="Yes"),OFFSET('Water Data'!$C$10,0,10*ROW('Water Data'!C50)),NA())</f>
        <v>#N/A</v>
      </c>
      <c r="G56" s="133" t="e">
        <f ca="1">+IF(AND(ISNUMBER(OFFSET('Water Data'!$D$5,0,10*ROW('Water Data'!D50))),'Data Summary'!BV56="Yes"),100-OFFSET('Water Data'!$D$5,0,10*ROW('Water Data'!D50)),NA())</f>
        <v>#N/A</v>
      </c>
      <c r="H56" s="133" t="e">
        <f ca="1">+IF(AND(ISNUMBER(OFFSET('Water Data'!$D$7,0,10*ROW('Water Data'!D50))),'Data Summary'!BW56="Yes"),OFFSET('Water Data'!$D$7,0,10*ROW('Water Data'!D50)),NA())</f>
        <v>#N/A</v>
      </c>
      <c r="I56" s="133" t="e">
        <f ca="1">+IF(AND(ISNUMBER(OFFSET('Water Data'!$D$10,0,10*ROW('Water Data'!D50))),'Data Summary'!BX56="Yes"),OFFSET('Water Data'!$D$10,0,10*ROW('Water Data'!D50)),NA())</f>
        <v>#N/A</v>
      </c>
      <c r="J56" s="133" t="e">
        <f ca="1">+IF(AND(ISNUMBER(OFFSET('Water Data'!$E$5,0,10*ROW('Water Data'!E50))),'Data Summary'!BY56="Yes"),100-OFFSET('Water Data'!$E$5,0,10*ROW('Water Data'!E50)),NA())</f>
        <v>#N/A</v>
      </c>
      <c r="K56" s="133" t="e">
        <f ca="1">+IF(AND(ISNUMBER(OFFSET('Water Data'!$E$7,0,10*ROW('Water Data'!E50))),'Data Summary'!BZ56="Yes"),OFFSET('Water Data'!$E$7,0,10*ROW('Water Data'!E50)),NA())</f>
        <v>#N/A</v>
      </c>
      <c r="L56" s="133" t="e">
        <f ca="1">+IF(AND(ISNUMBER(OFFSET('Water Data'!$E$10,0,10*ROW('Water Data'!E50))),'Data Summary'!CA56="Yes"),OFFSET('Water Data'!$E$10,0,10*ROW('Water Data'!E50)),NA())</f>
        <v>#N/A</v>
      </c>
      <c r="M56" s="133" t="e">
        <f ca="1">+IF(AND(ISNUMBER(OFFSET('Water Data'!$F$5,0,10*ROW('Water Data'!F50))),'Data Summary'!CB56="Yes"),100-OFFSET('Water Data'!$F$5,0,10*ROW('Water Data'!F50)),NA())</f>
        <v>#N/A</v>
      </c>
      <c r="N56" s="133" t="e">
        <f ca="1">+IF(AND(ISNUMBER(OFFSET('Water Data'!$F$7,0,10*ROW('Water Data'!F50))),'Data Summary'!CC56="Yes"),OFFSET('Water Data'!$F$7,0,10*ROW('Water Data'!F50)),NA())</f>
        <v>#N/A</v>
      </c>
      <c r="O56" s="133" t="e">
        <f ca="1">+IF(AND(ISNUMBER(OFFSET('Water Data'!$F$10,0,10*ROW('Water Data'!F50))),'Data Summary'!CD56="Yes"),OFFSET('Water Data'!$F$10,0,10*ROW('Water Data'!F50)),NA())</f>
        <v>#N/A</v>
      </c>
      <c r="P56" s="133" t="e">
        <f ca="1">+IF(AND(ISNUMBER(OFFSET('Water Data'!$G$5,0,10*ROW('Water Data'!G50))),'Data Summary'!CE56="Yes"),100-OFFSET('Water Data'!$G$5,0,10*ROW('Water Data'!G50)),NA())</f>
        <v>#N/A</v>
      </c>
      <c r="Q56" s="133" t="e">
        <f ca="1">+IF(AND(ISNUMBER(OFFSET('Water Data'!$G$7,0,10*ROW('Water Data'!G50))),'Data Summary'!CF56="Yes"),OFFSET('Water Data'!$G$7,0,10*ROW('Water Data'!G50)),NA())</f>
        <v>#N/A</v>
      </c>
      <c r="R56" s="133" t="e">
        <f ca="1">+IF(AND(ISNUMBER(OFFSET('Water Data'!$G$10,0,10*ROW('Water Data'!G50))),'Data Summary'!CG56="Yes"),OFFSET('Water Data'!$G$10,0,10*ROW('Water Data'!G50)),NA())</f>
        <v>#N/A</v>
      </c>
      <c r="S56" s="133" t="e">
        <f ca="1">+IF(AND(ISNUMBER(OFFSET('Water Data'!$H$5,0,10*ROW('Water Data'!H50))),'Data Summary'!CH56="Yes"),100-OFFSET('Water Data'!$H$5,0,10*ROW('Water Data'!H50)),NA())</f>
        <v>#N/A</v>
      </c>
      <c r="T56" s="133" t="e">
        <f ca="1">+IF(AND(ISNUMBER(OFFSET('Water Data'!$H$7,0,10*ROW('Water Data'!H50))),'Data Summary'!CI56="Yes"),OFFSET('Water Data'!$H$7,0,10*ROW('Water Data'!H50)),NA())</f>
        <v>#N/A</v>
      </c>
      <c r="U56" s="133" t="e">
        <f ca="1">+IF(AND(ISNUMBER(OFFSET('Water Data'!$H$10,0,10*ROW('Water Data'!H50))),'Data Summary'!CJ56="Yes"),OFFSET('Water Data'!$H$10,0,10*ROW('Water Data'!H50)),NA())</f>
        <v>#N/A</v>
      </c>
      <c r="V56" s="134" t="e">
        <f ca="1">+IF(AND(ISNUMBER(OFFSET('Sanitation Data'!$C$5,0,10*ROW('Sanitation Data'!C50))),'Data Summary'!CK56="Yes"),100-OFFSET('Sanitation Data'!$C$5,0,10*ROW('Sanitation Data'!C50)),NA())</f>
        <v>#N/A</v>
      </c>
      <c r="W56" s="134" t="e">
        <f ca="1">+IF(AND(ISNUMBER(OFFSET('Sanitation Data'!$C$7,0,10*ROW('Sanitation Data'!C50))),'Data Summary'!CL56="Yes"),OFFSET('Sanitation Data'!$C$7,0,10*ROW('Sanitation Data'!C50)),NA())</f>
        <v>#N/A</v>
      </c>
      <c r="X56" s="134" t="e">
        <f ca="1">+IF(AND(ISNUMBER(OFFSET('Sanitation Data'!$C$11,0,10*ROW('Sanitation Data'!C50))),'Data Summary'!CM56="Yes"),OFFSET('Sanitation Data'!$C$11,0,10*ROW('Sanitation Data'!C50)),NA())</f>
        <v>#N/A</v>
      </c>
      <c r="Y56" s="134" t="e">
        <f ca="1">+IF(AND(ISNUMBER(OFFSET('Sanitation Data'!$C$12,0,10*ROW('Sanitation Data'!C50))),'Data Summary'!CN56="Yes"),OFFSET('Sanitation Data'!$C$12,0,10*ROW('Sanitation Data'!C50)),NA())</f>
        <v>#N/A</v>
      </c>
      <c r="Z56" s="134" t="e">
        <f ca="1">+IF(AND(ISNUMBER(OFFSET('Sanitation Data'!$C$13,0,10*ROW('Sanitation Data'!C50))),'Data Summary'!CO56="Yes"),OFFSET('Sanitation Data'!$C$13,0,10*ROW('Sanitation Data'!C50)),NA())</f>
        <v>#N/A</v>
      </c>
      <c r="AA56" s="134" t="e">
        <f ca="1">+IF(AND(ISNUMBER(OFFSET('Sanitation Data'!$D$5,0,10*ROW('Sanitation Data'!D50))),'Data Summary'!CP56="Yes"),100-OFFSET('Sanitation Data'!$D$5,0,10*ROW('Sanitation Data'!D50)),NA())</f>
        <v>#N/A</v>
      </c>
      <c r="AB56" s="134" t="e">
        <f ca="1">+IF(AND(ISNUMBER(OFFSET('Sanitation Data'!$D$7,0,10*ROW('Sanitation Data'!D50))),'Data Summary'!CQ56="Yes"),OFFSET('Sanitation Data'!$D$7,0,10*ROW('Sanitation Data'!D50)),NA())</f>
        <v>#N/A</v>
      </c>
      <c r="AC56" s="134" t="e">
        <f ca="1">+IF(AND(ISNUMBER(OFFSET('Sanitation Data'!$D$11,0,10*ROW('Sanitation Data'!D50))),'Data Summary'!CR56="Yes"),OFFSET('Sanitation Data'!$D$11,0,10*ROW('Sanitation Data'!D50)),NA())</f>
        <v>#N/A</v>
      </c>
      <c r="AD56" s="134" t="e">
        <f ca="1">+IF(AND(ISNUMBER(OFFSET('Sanitation Data'!$D$12,0,10*ROW('Sanitation Data'!D50))),'Data Summary'!CS56="Yes"),OFFSET('Sanitation Data'!$D$12,0,10*ROW('Sanitation Data'!D50)),NA())</f>
        <v>#N/A</v>
      </c>
      <c r="AE56" s="134" t="e">
        <f ca="1">+IF(AND(ISNUMBER(OFFSET('Sanitation Data'!$D$13,0,10*ROW('Sanitation Data'!D50))),'Data Summary'!CT56="Yes"),OFFSET('Sanitation Data'!$D$13,0,10*ROW('Sanitation Data'!D50)),NA())</f>
        <v>#N/A</v>
      </c>
      <c r="AF56" s="134" t="e">
        <f ca="1">+IF(AND(ISNUMBER(OFFSET('Sanitation Data'!$E$5,0,10*ROW('Sanitation Data'!E50))),'Data Summary'!CU56="Yes"),100-OFFSET('Sanitation Data'!$E$5,0,10*ROW('Sanitation Data'!E50)),NA())</f>
        <v>#N/A</v>
      </c>
      <c r="AG56" s="134" t="e">
        <f ca="1">+IF(AND(ISNUMBER(OFFSET('Sanitation Data'!$E$7,0,10*ROW('Sanitation Data'!E50))),'Data Summary'!CV56="Yes"),OFFSET('Sanitation Data'!$E$7,0,10*ROW('Sanitation Data'!E50)),NA())</f>
        <v>#N/A</v>
      </c>
      <c r="AH56" s="134" t="e">
        <f ca="1">+IF(AND(ISNUMBER(OFFSET('Sanitation Data'!$E$11,0,10*ROW('Sanitation Data'!E50))),'Data Summary'!CW56="Yes"),OFFSET('Sanitation Data'!$E$11,0,10*ROW('Sanitation Data'!E50)),NA())</f>
        <v>#N/A</v>
      </c>
      <c r="AI56" s="134" t="e">
        <f ca="1">+IF(AND(ISNUMBER(OFFSET('Sanitation Data'!$E$12,0,10*ROW('Sanitation Data'!E50))),'Data Summary'!CX56="Yes"),OFFSET('Sanitation Data'!$E$12,0,10*ROW('Sanitation Data'!E50)),NA())</f>
        <v>#N/A</v>
      </c>
      <c r="AJ56" s="134" t="e">
        <f ca="1">+IF(AND(ISNUMBER(OFFSET('Sanitation Data'!$E$13,0,10*ROW('Sanitation Data'!E50))),'Data Summary'!CY56="Yes"),OFFSET('Sanitation Data'!$E$13,0,10*ROW('Sanitation Data'!E50)),NA())</f>
        <v>#N/A</v>
      </c>
      <c r="AK56" s="134" t="e">
        <f ca="1">+IF(AND(ISNUMBER(OFFSET('Sanitation Data'!$F$5,0,10*ROW('Sanitation Data'!F50))),'Data Summary'!CZ56="Yes"),100-OFFSET('Sanitation Data'!$F$5,0,10*ROW('Sanitation Data'!F50)),NA())</f>
        <v>#N/A</v>
      </c>
      <c r="AL56" s="134" t="e">
        <f ca="1">+IF(AND(ISNUMBER(OFFSET('Sanitation Data'!$F$7,0,10*ROW('Sanitation Data'!F50))),'Data Summary'!DA56="Yes"),OFFSET('Sanitation Data'!$F$7,0,10*ROW('Sanitation Data'!F50)),NA())</f>
        <v>#N/A</v>
      </c>
      <c r="AM56" s="134" t="e">
        <f ca="1">+IF(AND(ISNUMBER(OFFSET('Sanitation Data'!$F$11,0,10*ROW('Sanitation Data'!F50))),'Data Summary'!DB56="Yes"),OFFSET('Sanitation Data'!$F$11,0,10*ROW('Sanitation Data'!F50)),NA())</f>
        <v>#N/A</v>
      </c>
      <c r="AN56" s="134" t="e">
        <f ca="1">+IF(AND(ISNUMBER(OFFSET('Sanitation Data'!$F$12,0,10*ROW('Sanitation Data'!F50))),'Data Summary'!DC56="Yes"),OFFSET('Sanitation Data'!$F$12,0,10*ROW('Sanitation Data'!F50)),NA())</f>
        <v>#N/A</v>
      </c>
      <c r="AO56" s="134" t="e">
        <f ca="1">+IF(AND(ISNUMBER(OFFSET('Sanitation Data'!$F$13,0,10*ROW('Sanitation Data'!F50))),'Data Summary'!DD56="Yes"),OFFSET('Sanitation Data'!$F$13,0,10*ROW('Sanitation Data'!F50)),NA())</f>
        <v>#N/A</v>
      </c>
      <c r="AP56" s="134" t="e">
        <f ca="1">+IF(AND(ISNUMBER(OFFSET('Sanitation Data'!$G$5,0,10*ROW('Sanitation Data'!G50))),'Data Summary'!DE56="Yes"),100-OFFSET('Sanitation Data'!$G$5,0,10*ROW('Sanitation Data'!G50)),NA())</f>
        <v>#N/A</v>
      </c>
      <c r="AQ56" s="134" t="e">
        <f ca="1">+IF(AND(ISNUMBER(OFFSET('Sanitation Data'!$G$7,0,10*ROW('Sanitation Data'!G50))),'Data Summary'!DF56="Yes"),OFFSET('Sanitation Data'!$G$7,0,10*ROW('Sanitation Data'!G50)),NA())</f>
        <v>#N/A</v>
      </c>
      <c r="AR56" s="134" t="e">
        <f ca="1">+IF(AND(ISNUMBER(OFFSET('Sanitation Data'!$G$11,0,10*ROW('Sanitation Data'!G50))),'Data Summary'!DG56="Yes"),OFFSET('Sanitation Data'!$G$11,0,10*ROW('Sanitation Data'!G50)),NA())</f>
        <v>#N/A</v>
      </c>
      <c r="AS56" s="134" t="e">
        <f ca="1">+IF(AND(ISNUMBER(OFFSET('Sanitation Data'!$G$12,0,10*ROW('Sanitation Data'!G50))),'Data Summary'!DH56="Yes"),OFFSET('Sanitation Data'!$G$12,0,10*ROW('Sanitation Data'!G50)),NA())</f>
        <v>#N/A</v>
      </c>
      <c r="AT56" s="134" t="e">
        <f ca="1">+IF(AND(ISNUMBER(OFFSET('Sanitation Data'!$G$13,0,10*ROW('Sanitation Data'!G50))),'Data Summary'!DI56="Yes"),OFFSET('Sanitation Data'!$G$13,0,10*ROW('Sanitation Data'!G50)),NA())</f>
        <v>#N/A</v>
      </c>
      <c r="AU56" s="134" t="e">
        <f ca="1">+IF(AND(ISNUMBER(OFFSET('Sanitation Data'!$H$5,0,10*ROW('Sanitation Data'!H50))),'Data Summary'!DJ56="Yes"),100-OFFSET('Sanitation Data'!$H$5,0,10*ROW('Sanitation Data'!H50)),NA())</f>
        <v>#N/A</v>
      </c>
      <c r="AV56" s="134" t="e">
        <f ca="1">+IF(AND(ISNUMBER(OFFSET('Sanitation Data'!$H$7,0,10*ROW('Sanitation Data'!H50))),'Data Summary'!DK56="Yes"),OFFSET('Sanitation Data'!$H$7,0,10*ROW('Sanitation Data'!H50)),NA())</f>
        <v>#N/A</v>
      </c>
      <c r="AW56" s="134" t="e">
        <f ca="1">+IF(AND(ISNUMBER(OFFSET('Sanitation Data'!$H$11,0,10*ROW('Sanitation Data'!H50))),'Data Summary'!DL56="Yes"),OFFSET('Sanitation Data'!$H$11,0,10*ROW('Sanitation Data'!H50)),NA())</f>
        <v>#N/A</v>
      </c>
      <c r="AX56" s="134" t="e">
        <f ca="1">+IF(AND(ISNUMBER(OFFSET('Sanitation Data'!$H$12,0,10*ROW('Sanitation Data'!H50))),'Data Summary'!DM56="Yes"),OFFSET('Sanitation Data'!$H$12,0,10*ROW('Sanitation Data'!H50)),NA())</f>
        <v>#N/A</v>
      </c>
      <c r="AY56" s="134" t="e">
        <f ca="1">+IF(AND(ISNUMBER(OFFSET('Sanitation Data'!$H$13,0,10*ROW('Sanitation Data'!H50))),'Data Summary'!DN56="Yes"),OFFSET('Sanitation Data'!$H$13,0,10*ROW('Sanitation Data'!H50)),NA())</f>
        <v>#N/A</v>
      </c>
      <c r="AZ56" s="135" t="e">
        <f ca="1">+IF(AND(ISNUMBER(OFFSET('Hygiene Data'!$C$6,0,10*ROW('Hygiene Data'!C50))),'Data Summary'!DO56="Yes"),OFFSET('Hygiene Data'!$C$6,0,10*ROW('Hygiene Data'!C50)),NA())</f>
        <v>#N/A</v>
      </c>
      <c r="BA56" s="135" t="e">
        <f ca="1">+IF(AND(ISNUMBER(OFFSET('Hygiene Data'!$C$8,0,10*ROW('Hygiene Data'!C50))),'Data Summary'!DP56="Yes"),OFFSET('Hygiene Data'!$C$8,0,10*ROW('Hygiene Data'!C50)),NA())</f>
        <v>#N/A</v>
      </c>
      <c r="BB56" s="135" t="e">
        <f ca="1">+IF(AND(ISNUMBER(OFFSET('Hygiene Data'!$C$10,0,10*ROW('Hygiene Data'!C50))),'Data Summary'!DQ56="Yes"),OFFSET('Hygiene Data'!$C$10,0,10*ROW('Hygiene Data'!C50)),NA())</f>
        <v>#N/A</v>
      </c>
      <c r="BC56" s="135" t="e">
        <f ca="1">+IF(AND(ISNUMBER(OFFSET('Hygiene Data'!$D$6,0,10*ROW('Hygiene Data'!D50))),'Data Summary'!DR56="Yes"),OFFSET('Hygiene Data'!$D$6,0,10*ROW('Hygiene Data'!D50)),NA())</f>
        <v>#N/A</v>
      </c>
      <c r="BD56" s="135" t="e">
        <f ca="1">+IF(AND(ISNUMBER(OFFSET('Hygiene Data'!$D$8,0,10*ROW('Hygiene Data'!D50))),'Data Summary'!DS56="Yes"),OFFSET('Hygiene Data'!$D$8,0,10*ROW('Hygiene Data'!D50)),NA())</f>
        <v>#N/A</v>
      </c>
      <c r="BE56" s="135" t="e">
        <f ca="1">+IF(AND(ISNUMBER(OFFSET('Hygiene Data'!$D$10,0,10*ROW('Hygiene Data'!D50))),'Data Summary'!DT56="Yes"),OFFSET('Hygiene Data'!$D$10,0,10*ROW('Hygiene Data'!D50)),NA())</f>
        <v>#N/A</v>
      </c>
      <c r="BF56" s="135" t="e">
        <f ca="1">+IF(AND(ISNUMBER(OFFSET('Hygiene Data'!$E$6,0,10*ROW('Hygiene Data'!E50))),'Data Summary'!DU56="Yes"),OFFSET('Hygiene Data'!$E$6,0,10*ROW('Hygiene Data'!E50)),NA())</f>
        <v>#N/A</v>
      </c>
      <c r="BG56" s="135" t="e">
        <f ca="1">+IF(AND(ISNUMBER(OFFSET('Hygiene Data'!$E$8,0,10*ROW('Hygiene Data'!E50))),'Data Summary'!DV56="Yes"),OFFSET('Hygiene Data'!$E$8,0,10*ROW('Hygiene Data'!E50)),NA())</f>
        <v>#N/A</v>
      </c>
      <c r="BH56" s="135" t="e">
        <f ca="1">+IF(AND(ISNUMBER(OFFSET('Hygiene Data'!$E$10,0,10*ROW('Hygiene Data'!E50))),'Data Summary'!DW56="Yes"),OFFSET('Hygiene Data'!$E$10,0,10*ROW('Hygiene Data'!E50)),NA())</f>
        <v>#N/A</v>
      </c>
      <c r="BI56" s="135" t="e">
        <f ca="1">+IF(AND(ISNUMBER(OFFSET('Hygiene Data'!$F$6,0,10*ROW('Hygiene Data'!F50))),'Data Summary'!DX56="Yes"),OFFSET('Hygiene Data'!$F$6,0,10*ROW('Hygiene Data'!F50)),NA())</f>
        <v>#N/A</v>
      </c>
      <c r="BJ56" s="135" t="e">
        <f ca="1">+IF(AND(ISNUMBER(OFFSET('Hygiene Data'!$F$8,0,10*ROW('Hygiene Data'!F50))),'Data Summary'!DY56="Yes"),OFFSET('Hygiene Data'!$F$8,0,10*ROW('Hygiene Data'!F50)),NA())</f>
        <v>#N/A</v>
      </c>
      <c r="BK56" s="135" t="e">
        <f ca="1">+IF(AND(ISNUMBER(OFFSET('Hygiene Data'!$F$10,0,10*ROW('Hygiene Data'!F50))),'Data Summary'!DZ56="Yes"),OFFSET('Hygiene Data'!$F$10,0,10*ROW('Hygiene Data'!F50)),NA())</f>
        <v>#N/A</v>
      </c>
      <c r="BL56" s="135" t="e">
        <f ca="1">+IF(AND(ISNUMBER(OFFSET('Hygiene Data'!$G$6,0,10*ROW('Hygiene Data'!G50))),'Data Summary'!EA56="Yes"),OFFSET('Hygiene Data'!$G$6,0,10*ROW('Hygiene Data'!G50)),NA())</f>
        <v>#N/A</v>
      </c>
      <c r="BM56" s="135" t="e">
        <f ca="1">+IF(AND(ISNUMBER(OFFSET('Hygiene Data'!$G$8,0,10*ROW('Hygiene Data'!G50))),'Data Summary'!EB56="Yes"),OFFSET('Hygiene Data'!$G$8,0,10*ROW('Hygiene Data'!G50)),NA())</f>
        <v>#N/A</v>
      </c>
      <c r="BN56" s="135" t="e">
        <f ca="1">+IF(AND(ISNUMBER(OFFSET('Hygiene Data'!$G$10,0,10*ROW('Hygiene Data'!G50))),'Data Summary'!EC56="Yes"),OFFSET('Hygiene Data'!$G$10,0,10*ROW('Hygiene Data'!G50)),NA())</f>
        <v>#N/A</v>
      </c>
      <c r="BO56" s="135" t="e">
        <f ca="1">+IF(AND(ISNUMBER(OFFSET('Hygiene Data'!$H$6,0,10*ROW('Hygiene Data'!H50))),'Data Summary'!ED56="Yes"),OFFSET('Hygiene Data'!$H$6,0,10*ROW('Hygiene Data'!H50)),NA())</f>
        <v>#N/A</v>
      </c>
      <c r="BP56" s="135" t="e">
        <f ca="1">+IF(AND(ISNUMBER(OFFSET('Hygiene Data'!$H$8,0,10*ROW('Hygiene Data'!H50))),'Data Summary'!EE56="Yes"),OFFSET('Hygiene Data'!$H$8,0,10*ROW('Hygiene Data'!H50)),NA())</f>
        <v>#N/A</v>
      </c>
      <c r="BQ56" s="135" t="e">
        <f ca="1">+IF(AND(ISNUMBER(OFFSET('Hygiene Data'!$H$10,0,10*ROW('Hygiene Data'!H50))),'Data Summary'!EF56="Yes"),OFFSET('Hygiene Data'!$H$10,0,10*ROW('Hygiene Data'!H50)),NA())</f>
        <v>#N/A</v>
      </c>
    </row>
    <row r="57" spans="1:69" x14ac:dyDescent="0.2">
      <c r="A57" s="50" t="e">
        <f ca="1">+IF(OFFSET('Water Data'!$B$1,0,10*ROW('Water Data'!B51))="",NA(),OFFSET('Water Data'!$B$1,0,10*ROW('Water Data'!B51)))</f>
        <v>#N/A</v>
      </c>
      <c r="B57" s="50" t="e">
        <f ca="1">+IF(OFFSET('Water Data'!$A$3,0,10*ROW('Water Data'!A54))="",NA(),OFFSET('Water Data'!$A$3,0,10*ROW('Water Data'!A54)))</f>
        <v>#N/A</v>
      </c>
      <c r="C57" s="50" t="e">
        <f ca="1">+IF(OFFSET('Water Data'!$C$3,0,10*ROW('Water Data'!C54))="",NA(),OFFSET('Water Data'!$C$3,0,10*ROW('Water Data'!C54)))</f>
        <v>#N/A</v>
      </c>
      <c r="D57" s="133" t="e">
        <f ca="1">+IF(AND(ISNUMBER(OFFSET('Water Data'!$C$5,0,10*ROW('Water Data'!C51))),'Data Summary'!BS57="Yes"),100-OFFSET('Water Data'!$C$5,0,10*ROW('Water Data'!C51)),NA())</f>
        <v>#N/A</v>
      </c>
      <c r="E57" s="133" t="e">
        <f ca="1">+IF(AND(ISNUMBER(OFFSET('Water Data'!$C$7,0,10*ROW('Water Data'!C51))),'Data Summary'!BT57="Yes"),OFFSET('Water Data'!$C$7,0,10*ROW('Water Data'!C51)),NA())</f>
        <v>#N/A</v>
      </c>
      <c r="F57" s="133" t="e">
        <f ca="1">+IF(AND(ISNUMBER(OFFSET('Water Data'!$C$10,0,10*ROW('Water Data'!C51))),'Data Summary'!BU57="Yes"),OFFSET('Water Data'!$C$10,0,10*ROW('Water Data'!C51)),NA())</f>
        <v>#N/A</v>
      </c>
      <c r="G57" s="133" t="e">
        <f ca="1">+IF(AND(ISNUMBER(OFFSET('Water Data'!$D$5,0,10*ROW('Water Data'!D51))),'Data Summary'!BV57="Yes"),100-OFFSET('Water Data'!$D$5,0,10*ROW('Water Data'!D51)),NA())</f>
        <v>#N/A</v>
      </c>
      <c r="H57" s="133" t="e">
        <f ca="1">+IF(AND(ISNUMBER(OFFSET('Water Data'!$D$7,0,10*ROW('Water Data'!D51))),'Data Summary'!BW57="Yes"),OFFSET('Water Data'!$D$7,0,10*ROW('Water Data'!D51)),NA())</f>
        <v>#N/A</v>
      </c>
      <c r="I57" s="133" t="e">
        <f ca="1">+IF(AND(ISNUMBER(OFFSET('Water Data'!$D$10,0,10*ROW('Water Data'!D51))),'Data Summary'!BX57="Yes"),OFFSET('Water Data'!$D$10,0,10*ROW('Water Data'!D51)),NA())</f>
        <v>#N/A</v>
      </c>
      <c r="J57" s="133" t="e">
        <f ca="1">+IF(AND(ISNUMBER(OFFSET('Water Data'!$E$5,0,10*ROW('Water Data'!E51))),'Data Summary'!BY57="Yes"),100-OFFSET('Water Data'!$E$5,0,10*ROW('Water Data'!E51)),NA())</f>
        <v>#N/A</v>
      </c>
      <c r="K57" s="133" t="e">
        <f ca="1">+IF(AND(ISNUMBER(OFFSET('Water Data'!$E$7,0,10*ROW('Water Data'!E51))),'Data Summary'!BZ57="Yes"),OFFSET('Water Data'!$E$7,0,10*ROW('Water Data'!E51)),NA())</f>
        <v>#N/A</v>
      </c>
      <c r="L57" s="133" t="e">
        <f ca="1">+IF(AND(ISNUMBER(OFFSET('Water Data'!$E$10,0,10*ROW('Water Data'!E51))),'Data Summary'!CA57="Yes"),OFFSET('Water Data'!$E$10,0,10*ROW('Water Data'!E51)),NA())</f>
        <v>#N/A</v>
      </c>
      <c r="M57" s="133" t="e">
        <f ca="1">+IF(AND(ISNUMBER(OFFSET('Water Data'!$F$5,0,10*ROW('Water Data'!F51))),'Data Summary'!CB57="Yes"),100-OFFSET('Water Data'!$F$5,0,10*ROW('Water Data'!F51)),NA())</f>
        <v>#N/A</v>
      </c>
      <c r="N57" s="133" t="e">
        <f ca="1">+IF(AND(ISNUMBER(OFFSET('Water Data'!$F$7,0,10*ROW('Water Data'!F51))),'Data Summary'!CC57="Yes"),OFFSET('Water Data'!$F$7,0,10*ROW('Water Data'!F51)),NA())</f>
        <v>#N/A</v>
      </c>
      <c r="O57" s="133" t="e">
        <f ca="1">+IF(AND(ISNUMBER(OFFSET('Water Data'!$F$10,0,10*ROW('Water Data'!F51))),'Data Summary'!CD57="Yes"),OFFSET('Water Data'!$F$10,0,10*ROW('Water Data'!F51)),NA())</f>
        <v>#N/A</v>
      </c>
      <c r="P57" s="133" t="e">
        <f ca="1">+IF(AND(ISNUMBER(OFFSET('Water Data'!$G$5,0,10*ROW('Water Data'!G51))),'Data Summary'!CE57="Yes"),100-OFFSET('Water Data'!$G$5,0,10*ROW('Water Data'!G51)),NA())</f>
        <v>#N/A</v>
      </c>
      <c r="Q57" s="133" t="e">
        <f ca="1">+IF(AND(ISNUMBER(OFFSET('Water Data'!$G$7,0,10*ROW('Water Data'!G51))),'Data Summary'!CF57="Yes"),OFFSET('Water Data'!$G$7,0,10*ROW('Water Data'!G51)),NA())</f>
        <v>#N/A</v>
      </c>
      <c r="R57" s="133" t="e">
        <f ca="1">+IF(AND(ISNUMBER(OFFSET('Water Data'!$G$10,0,10*ROW('Water Data'!G51))),'Data Summary'!CG57="Yes"),OFFSET('Water Data'!$G$10,0,10*ROW('Water Data'!G51)),NA())</f>
        <v>#N/A</v>
      </c>
      <c r="S57" s="133" t="e">
        <f ca="1">+IF(AND(ISNUMBER(OFFSET('Water Data'!$H$5,0,10*ROW('Water Data'!H51))),'Data Summary'!CH57="Yes"),100-OFFSET('Water Data'!$H$5,0,10*ROW('Water Data'!H51)),NA())</f>
        <v>#N/A</v>
      </c>
      <c r="T57" s="133" t="e">
        <f ca="1">+IF(AND(ISNUMBER(OFFSET('Water Data'!$H$7,0,10*ROW('Water Data'!H51))),'Data Summary'!CI57="Yes"),OFFSET('Water Data'!$H$7,0,10*ROW('Water Data'!H51)),NA())</f>
        <v>#N/A</v>
      </c>
      <c r="U57" s="133" t="e">
        <f ca="1">+IF(AND(ISNUMBER(OFFSET('Water Data'!$H$10,0,10*ROW('Water Data'!H51))),'Data Summary'!CJ57="Yes"),OFFSET('Water Data'!$H$10,0,10*ROW('Water Data'!H51)),NA())</f>
        <v>#N/A</v>
      </c>
      <c r="V57" s="134" t="e">
        <f ca="1">+IF(AND(ISNUMBER(OFFSET('Sanitation Data'!$C$5,0,10*ROW('Sanitation Data'!C51))),'Data Summary'!CK57="Yes"),100-OFFSET('Sanitation Data'!$C$5,0,10*ROW('Sanitation Data'!C51)),NA())</f>
        <v>#N/A</v>
      </c>
      <c r="W57" s="134" t="e">
        <f ca="1">+IF(AND(ISNUMBER(OFFSET('Sanitation Data'!$C$7,0,10*ROW('Sanitation Data'!C51))),'Data Summary'!CL57="Yes"),OFFSET('Sanitation Data'!$C$7,0,10*ROW('Sanitation Data'!C51)),NA())</f>
        <v>#N/A</v>
      </c>
      <c r="X57" s="134" t="e">
        <f ca="1">+IF(AND(ISNUMBER(OFFSET('Sanitation Data'!$C$11,0,10*ROW('Sanitation Data'!C51))),'Data Summary'!CM57="Yes"),OFFSET('Sanitation Data'!$C$11,0,10*ROW('Sanitation Data'!C51)),NA())</f>
        <v>#N/A</v>
      </c>
      <c r="Y57" s="134" t="e">
        <f ca="1">+IF(AND(ISNUMBER(OFFSET('Sanitation Data'!$C$12,0,10*ROW('Sanitation Data'!C51))),'Data Summary'!CN57="Yes"),OFFSET('Sanitation Data'!$C$12,0,10*ROW('Sanitation Data'!C51)),NA())</f>
        <v>#N/A</v>
      </c>
      <c r="Z57" s="134" t="e">
        <f ca="1">+IF(AND(ISNUMBER(OFFSET('Sanitation Data'!$C$13,0,10*ROW('Sanitation Data'!C51))),'Data Summary'!CO57="Yes"),OFFSET('Sanitation Data'!$C$13,0,10*ROW('Sanitation Data'!C51)),NA())</f>
        <v>#N/A</v>
      </c>
      <c r="AA57" s="134" t="e">
        <f ca="1">+IF(AND(ISNUMBER(OFFSET('Sanitation Data'!$D$5,0,10*ROW('Sanitation Data'!D51))),'Data Summary'!CP57="Yes"),100-OFFSET('Sanitation Data'!$D$5,0,10*ROW('Sanitation Data'!D51)),NA())</f>
        <v>#N/A</v>
      </c>
      <c r="AB57" s="134" t="e">
        <f ca="1">+IF(AND(ISNUMBER(OFFSET('Sanitation Data'!$D$7,0,10*ROW('Sanitation Data'!D51))),'Data Summary'!CQ57="Yes"),OFFSET('Sanitation Data'!$D$7,0,10*ROW('Sanitation Data'!D51)),NA())</f>
        <v>#N/A</v>
      </c>
      <c r="AC57" s="134" t="e">
        <f ca="1">+IF(AND(ISNUMBER(OFFSET('Sanitation Data'!$D$11,0,10*ROW('Sanitation Data'!D51))),'Data Summary'!CR57="Yes"),OFFSET('Sanitation Data'!$D$11,0,10*ROW('Sanitation Data'!D51)),NA())</f>
        <v>#N/A</v>
      </c>
      <c r="AD57" s="134" t="e">
        <f ca="1">+IF(AND(ISNUMBER(OFFSET('Sanitation Data'!$D$12,0,10*ROW('Sanitation Data'!D51))),'Data Summary'!CS57="Yes"),OFFSET('Sanitation Data'!$D$12,0,10*ROW('Sanitation Data'!D51)),NA())</f>
        <v>#N/A</v>
      </c>
      <c r="AE57" s="134" t="e">
        <f ca="1">+IF(AND(ISNUMBER(OFFSET('Sanitation Data'!$D$13,0,10*ROW('Sanitation Data'!D51))),'Data Summary'!CT57="Yes"),OFFSET('Sanitation Data'!$D$13,0,10*ROW('Sanitation Data'!D51)),NA())</f>
        <v>#N/A</v>
      </c>
      <c r="AF57" s="134" t="e">
        <f ca="1">+IF(AND(ISNUMBER(OFFSET('Sanitation Data'!$E$5,0,10*ROW('Sanitation Data'!E51))),'Data Summary'!CU57="Yes"),100-OFFSET('Sanitation Data'!$E$5,0,10*ROW('Sanitation Data'!E51)),NA())</f>
        <v>#N/A</v>
      </c>
      <c r="AG57" s="134" t="e">
        <f ca="1">+IF(AND(ISNUMBER(OFFSET('Sanitation Data'!$E$7,0,10*ROW('Sanitation Data'!E51))),'Data Summary'!CV57="Yes"),OFFSET('Sanitation Data'!$E$7,0,10*ROW('Sanitation Data'!E51)),NA())</f>
        <v>#N/A</v>
      </c>
      <c r="AH57" s="134" t="e">
        <f ca="1">+IF(AND(ISNUMBER(OFFSET('Sanitation Data'!$E$11,0,10*ROW('Sanitation Data'!E51))),'Data Summary'!CW57="Yes"),OFFSET('Sanitation Data'!$E$11,0,10*ROW('Sanitation Data'!E51)),NA())</f>
        <v>#N/A</v>
      </c>
      <c r="AI57" s="134" t="e">
        <f ca="1">+IF(AND(ISNUMBER(OFFSET('Sanitation Data'!$E$12,0,10*ROW('Sanitation Data'!E51))),'Data Summary'!CX57="Yes"),OFFSET('Sanitation Data'!$E$12,0,10*ROW('Sanitation Data'!E51)),NA())</f>
        <v>#N/A</v>
      </c>
      <c r="AJ57" s="134" t="e">
        <f ca="1">+IF(AND(ISNUMBER(OFFSET('Sanitation Data'!$E$13,0,10*ROW('Sanitation Data'!E51))),'Data Summary'!CY57="Yes"),OFFSET('Sanitation Data'!$E$13,0,10*ROW('Sanitation Data'!E51)),NA())</f>
        <v>#N/A</v>
      </c>
      <c r="AK57" s="134" t="e">
        <f ca="1">+IF(AND(ISNUMBER(OFFSET('Sanitation Data'!$F$5,0,10*ROW('Sanitation Data'!F51))),'Data Summary'!CZ57="Yes"),100-OFFSET('Sanitation Data'!$F$5,0,10*ROW('Sanitation Data'!F51)),NA())</f>
        <v>#N/A</v>
      </c>
      <c r="AL57" s="134" t="e">
        <f ca="1">+IF(AND(ISNUMBER(OFFSET('Sanitation Data'!$F$7,0,10*ROW('Sanitation Data'!F51))),'Data Summary'!DA57="Yes"),OFFSET('Sanitation Data'!$F$7,0,10*ROW('Sanitation Data'!F51)),NA())</f>
        <v>#N/A</v>
      </c>
      <c r="AM57" s="134" t="e">
        <f ca="1">+IF(AND(ISNUMBER(OFFSET('Sanitation Data'!$F$11,0,10*ROW('Sanitation Data'!F51))),'Data Summary'!DB57="Yes"),OFFSET('Sanitation Data'!$F$11,0,10*ROW('Sanitation Data'!F51)),NA())</f>
        <v>#N/A</v>
      </c>
      <c r="AN57" s="134" t="e">
        <f ca="1">+IF(AND(ISNUMBER(OFFSET('Sanitation Data'!$F$12,0,10*ROW('Sanitation Data'!F51))),'Data Summary'!DC57="Yes"),OFFSET('Sanitation Data'!$F$12,0,10*ROW('Sanitation Data'!F51)),NA())</f>
        <v>#N/A</v>
      </c>
      <c r="AO57" s="134" t="e">
        <f ca="1">+IF(AND(ISNUMBER(OFFSET('Sanitation Data'!$F$13,0,10*ROW('Sanitation Data'!F51))),'Data Summary'!DD57="Yes"),OFFSET('Sanitation Data'!$F$13,0,10*ROW('Sanitation Data'!F51)),NA())</f>
        <v>#N/A</v>
      </c>
      <c r="AP57" s="134" t="e">
        <f ca="1">+IF(AND(ISNUMBER(OFFSET('Sanitation Data'!$G$5,0,10*ROW('Sanitation Data'!G51))),'Data Summary'!DE57="Yes"),100-OFFSET('Sanitation Data'!$G$5,0,10*ROW('Sanitation Data'!G51)),NA())</f>
        <v>#N/A</v>
      </c>
      <c r="AQ57" s="134" t="e">
        <f ca="1">+IF(AND(ISNUMBER(OFFSET('Sanitation Data'!$G$7,0,10*ROW('Sanitation Data'!G51))),'Data Summary'!DF57="Yes"),OFFSET('Sanitation Data'!$G$7,0,10*ROW('Sanitation Data'!G51)),NA())</f>
        <v>#N/A</v>
      </c>
      <c r="AR57" s="134" t="e">
        <f ca="1">+IF(AND(ISNUMBER(OFFSET('Sanitation Data'!$G$11,0,10*ROW('Sanitation Data'!G51))),'Data Summary'!DG57="Yes"),OFFSET('Sanitation Data'!$G$11,0,10*ROW('Sanitation Data'!G51)),NA())</f>
        <v>#N/A</v>
      </c>
      <c r="AS57" s="134" t="e">
        <f ca="1">+IF(AND(ISNUMBER(OFFSET('Sanitation Data'!$G$12,0,10*ROW('Sanitation Data'!G51))),'Data Summary'!DH57="Yes"),OFFSET('Sanitation Data'!$G$12,0,10*ROW('Sanitation Data'!G51)),NA())</f>
        <v>#N/A</v>
      </c>
      <c r="AT57" s="134" t="e">
        <f ca="1">+IF(AND(ISNUMBER(OFFSET('Sanitation Data'!$G$13,0,10*ROW('Sanitation Data'!G51))),'Data Summary'!DI57="Yes"),OFFSET('Sanitation Data'!$G$13,0,10*ROW('Sanitation Data'!G51)),NA())</f>
        <v>#N/A</v>
      </c>
      <c r="AU57" s="134" t="e">
        <f ca="1">+IF(AND(ISNUMBER(OFFSET('Sanitation Data'!$H$5,0,10*ROW('Sanitation Data'!H51))),'Data Summary'!DJ57="Yes"),100-OFFSET('Sanitation Data'!$H$5,0,10*ROW('Sanitation Data'!H51)),NA())</f>
        <v>#N/A</v>
      </c>
      <c r="AV57" s="134" t="e">
        <f ca="1">+IF(AND(ISNUMBER(OFFSET('Sanitation Data'!$H$7,0,10*ROW('Sanitation Data'!H51))),'Data Summary'!DK57="Yes"),OFFSET('Sanitation Data'!$H$7,0,10*ROW('Sanitation Data'!H51)),NA())</f>
        <v>#N/A</v>
      </c>
      <c r="AW57" s="134" t="e">
        <f ca="1">+IF(AND(ISNUMBER(OFFSET('Sanitation Data'!$H$11,0,10*ROW('Sanitation Data'!H51))),'Data Summary'!DL57="Yes"),OFFSET('Sanitation Data'!$H$11,0,10*ROW('Sanitation Data'!H51)),NA())</f>
        <v>#N/A</v>
      </c>
      <c r="AX57" s="134" t="e">
        <f ca="1">+IF(AND(ISNUMBER(OFFSET('Sanitation Data'!$H$12,0,10*ROW('Sanitation Data'!H51))),'Data Summary'!DM57="Yes"),OFFSET('Sanitation Data'!$H$12,0,10*ROW('Sanitation Data'!H51)),NA())</f>
        <v>#N/A</v>
      </c>
      <c r="AY57" s="134" t="e">
        <f ca="1">+IF(AND(ISNUMBER(OFFSET('Sanitation Data'!$H$13,0,10*ROW('Sanitation Data'!H51))),'Data Summary'!DN57="Yes"),OFFSET('Sanitation Data'!$H$13,0,10*ROW('Sanitation Data'!H51)),NA())</f>
        <v>#N/A</v>
      </c>
      <c r="AZ57" s="135" t="e">
        <f ca="1">+IF(AND(ISNUMBER(OFFSET('Hygiene Data'!$C$6,0,10*ROW('Hygiene Data'!C51))),'Data Summary'!DO57="Yes"),OFFSET('Hygiene Data'!$C$6,0,10*ROW('Hygiene Data'!C51)),NA())</f>
        <v>#N/A</v>
      </c>
      <c r="BA57" s="135" t="e">
        <f ca="1">+IF(AND(ISNUMBER(OFFSET('Hygiene Data'!$C$8,0,10*ROW('Hygiene Data'!C51))),'Data Summary'!DP57="Yes"),OFFSET('Hygiene Data'!$C$8,0,10*ROW('Hygiene Data'!C51)),NA())</f>
        <v>#N/A</v>
      </c>
      <c r="BB57" s="135" t="e">
        <f ca="1">+IF(AND(ISNUMBER(OFFSET('Hygiene Data'!$C$10,0,10*ROW('Hygiene Data'!C51))),'Data Summary'!DQ57="Yes"),OFFSET('Hygiene Data'!$C$10,0,10*ROW('Hygiene Data'!C51)),NA())</f>
        <v>#N/A</v>
      </c>
      <c r="BC57" s="135" t="e">
        <f ca="1">+IF(AND(ISNUMBER(OFFSET('Hygiene Data'!$D$6,0,10*ROW('Hygiene Data'!D51))),'Data Summary'!DR57="Yes"),OFFSET('Hygiene Data'!$D$6,0,10*ROW('Hygiene Data'!D51)),NA())</f>
        <v>#N/A</v>
      </c>
      <c r="BD57" s="135" t="e">
        <f ca="1">+IF(AND(ISNUMBER(OFFSET('Hygiene Data'!$D$8,0,10*ROW('Hygiene Data'!D51))),'Data Summary'!DS57="Yes"),OFFSET('Hygiene Data'!$D$8,0,10*ROW('Hygiene Data'!D51)),NA())</f>
        <v>#N/A</v>
      </c>
      <c r="BE57" s="135" t="e">
        <f ca="1">+IF(AND(ISNUMBER(OFFSET('Hygiene Data'!$D$10,0,10*ROW('Hygiene Data'!D51))),'Data Summary'!DT57="Yes"),OFFSET('Hygiene Data'!$D$10,0,10*ROW('Hygiene Data'!D51)),NA())</f>
        <v>#N/A</v>
      </c>
      <c r="BF57" s="135" t="e">
        <f ca="1">+IF(AND(ISNUMBER(OFFSET('Hygiene Data'!$E$6,0,10*ROW('Hygiene Data'!E51))),'Data Summary'!DU57="Yes"),OFFSET('Hygiene Data'!$E$6,0,10*ROW('Hygiene Data'!E51)),NA())</f>
        <v>#N/A</v>
      </c>
      <c r="BG57" s="135" t="e">
        <f ca="1">+IF(AND(ISNUMBER(OFFSET('Hygiene Data'!$E$8,0,10*ROW('Hygiene Data'!E51))),'Data Summary'!DV57="Yes"),OFFSET('Hygiene Data'!$E$8,0,10*ROW('Hygiene Data'!E51)),NA())</f>
        <v>#N/A</v>
      </c>
      <c r="BH57" s="135" t="e">
        <f ca="1">+IF(AND(ISNUMBER(OFFSET('Hygiene Data'!$E$10,0,10*ROW('Hygiene Data'!E51))),'Data Summary'!DW57="Yes"),OFFSET('Hygiene Data'!$E$10,0,10*ROW('Hygiene Data'!E51)),NA())</f>
        <v>#N/A</v>
      </c>
      <c r="BI57" s="135" t="e">
        <f ca="1">+IF(AND(ISNUMBER(OFFSET('Hygiene Data'!$F$6,0,10*ROW('Hygiene Data'!F51))),'Data Summary'!DX57="Yes"),OFFSET('Hygiene Data'!$F$6,0,10*ROW('Hygiene Data'!F51)),NA())</f>
        <v>#N/A</v>
      </c>
      <c r="BJ57" s="135" t="e">
        <f ca="1">+IF(AND(ISNUMBER(OFFSET('Hygiene Data'!$F$8,0,10*ROW('Hygiene Data'!F51))),'Data Summary'!DY57="Yes"),OFFSET('Hygiene Data'!$F$8,0,10*ROW('Hygiene Data'!F51)),NA())</f>
        <v>#N/A</v>
      </c>
      <c r="BK57" s="135" t="e">
        <f ca="1">+IF(AND(ISNUMBER(OFFSET('Hygiene Data'!$F$10,0,10*ROW('Hygiene Data'!F51))),'Data Summary'!DZ57="Yes"),OFFSET('Hygiene Data'!$F$10,0,10*ROW('Hygiene Data'!F51)),NA())</f>
        <v>#N/A</v>
      </c>
      <c r="BL57" s="135" t="e">
        <f ca="1">+IF(AND(ISNUMBER(OFFSET('Hygiene Data'!$G$6,0,10*ROW('Hygiene Data'!G51))),'Data Summary'!EA57="Yes"),OFFSET('Hygiene Data'!$G$6,0,10*ROW('Hygiene Data'!G51)),NA())</f>
        <v>#N/A</v>
      </c>
      <c r="BM57" s="135" t="e">
        <f ca="1">+IF(AND(ISNUMBER(OFFSET('Hygiene Data'!$G$8,0,10*ROW('Hygiene Data'!G51))),'Data Summary'!EB57="Yes"),OFFSET('Hygiene Data'!$G$8,0,10*ROW('Hygiene Data'!G51)),NA())</f>
        <v>#N/A</v>
      </c>
      <c r="BN57" s="135" t="e">
        <f ca="1">+IF(AND(ISNUMBER(OFFSET('Hygiene Data'!$G$10,0,10*ROW('Hygiene Data'!G51))),'Data Summary'!EC57="Yes"),OFFSET('Hygiene Data'!$G$10,0,10*ROW('Hygiene Data'!G51)),NA())</f>
        <v>#N/A</v>
      </c>
      <c r="BO57" s="135" t="e">
        <f ca="1">+IF(AND(ISNUMBER(OFFSET('Hygiene Data'!$H$6,0,10*ROW('Hygiene Data'!H51))),'Data Summary'!ED57="Yes"),OFFSET('Hygiene Data'!$H$6,0,10*ROW('Hygiene Data'!H51)),NA())</f>
        <v>#N/A</v>
      </c>
      <c r="BP57" s="135" t="e">
        <f ca="1">+IF(AND(ISNUMBER(OFFSET('Hygiene Data'!$H$8,0,10*ROW('Hygiene Data'!H51))),'Data Summary'!EE57="Yes"),OFFSET('Hygiene Data'!$H$8,0,10*ROW('Hygiene Data'!H51)),NA())</f>
        <v>#N/A</v>
      </c>
      <c r="BQ57" s="135" t="e">
        <f ca="1">+IF(AND(ISNUMBER(OFFSET('Hygiene Data'!$H$10,0,10*ROW('Hygiene Data'!H51))),'Data Summary'!EF57="Yes"),OFFSET('Hygiene Data'!$H$10,0,10*ROW('Hygiene Data'!H51)),NA())</f>
        <v>#N/A</v>
      </c>
    </row>
    <row r="58" spans="1:69" x14ac:dyDescent="0.2">
      <c r="A58" s="50" t="e">
        <f ca="1">+IF(OFFSET('Water Data'!$B$1,0,10*ROW('Water Data'!B52))="",NA(),OFFSET('Water Data'!$B$1,0,10*ROW('Water Data'!B52)))</f>
        <v>#N/A</v>
      </c>
      <c r="B58" s="50" t="e">
        <f ca="1">+IF(OFFSET('Water Data'!$A$3,0,10*ROW('Water Data'!A55))="",NA(),OFFSET('Water Data'!$A$3,0,10*ROW('Water Data'!A55)))</f>
        <v>#N/A</v>
      </c>
      <c r="C58" s="50" t="e">
        <f ca="1">+IF(OFFSET('Water Data'!$C$3,0,10*ROW('Water Data'!C55))="",NA(),OFFSET('Water Data'!$C$3,0,10*ROW('Water Data'!C55)))</f>
        <v>#N/A</v>
      </c>
      <c r="D58" s="133" t="e">
        <f ca="1">+IF(AND(ISNUMBER(OFFSET('Water Data'!$C$5,0,10*ROW('Water Data'!C52))),'Data Summary'!BS58="Yes"),100-OFFSET('Water Data'!$C$5,0,10*ROW('Water Data'!C52)),NA())</f>
        <v>#N/A</v>
      </c>
      <c r="E58" s="133" t="e">
        <f ca="1">+IF(AND(ISNUMBER(OFFSET('Water Data'!$C$7,0,10*ROW('Water Data'!C52))),'Data Summary'!BT58="Yes"),OFFSET('Water Data'!$C$7,0,10*ROW('Water Data'!C52)),NA())</f>
        <v>#N/A</v>
      </c>
      <c r="F58" s="133" t="e">
        <f ca="1">+IF(AND(ISNUMBER(OFFSET('Water Data'!$C$10,0,10*ROW('Water Data'!C52))),'Data Summary'!BU58="Yes"),OFFSET('Water Data'!$C$10,0,10*ROW('Water Data'!C52)),NA())</f>
        <v>#N/A</v>
      </c>
      <c r="G58" s="133" t="e">
        <f ca="1">+IF(AND(ISNUMBER(OFFSET('Water Data'!$D$5,0,10*ROW('Water Data'!D52))),'Data Summary'!BV58="Yes"),100-OFFSET('Water Data'!$D$5,0,10*ROW('Water Data'!D52)),NA())</f>
        <v>#N/A</v>
      </c>
      <c r="H58" s="133" t="e">
        <f ca="1">+IF(AND(ISNUMBER(OFFSET('Water Data'!$D$7,0,10*ROW('Water Data'!D52))),'Data Summary'!BW58="Yes"),OFFSET('Water Data'!$D$7,0,10*ROW('Water Data'!D52)),NA())</f>
        <v>#N/A</v>
      </c>
      <c r="I58" s="133" t="e">
        <f ca="1">+IF(AND(ISNUMBER(OFFSET('Water Data'!$D$10,0,10*ROW('Water Data'!D52))),'Data Summary'!BX58="Yes"),OFFSET('Water Data'!$D$10,0,10*ROW('Water Data'!D52)),NA())</f>
        <v>#N/A</v>
      </c>
      <c r="J58" s="133" t="e">
        <f ca="1">+IF(AND(ISNUMBER(OFFSET('Water Data'!$E$5,0,10*ROW('Water Data'!E52))),'Data Summary'!BY58="Yes"),100-OFFSET('Water Data'!$E$5,0,10*ROW('Water Data'!E52)),NA())</f>
        <v>#N/A</v>
      </c>
      <c r="K58" s="133" t="e">
        <f ca="1">+IF(AND(ISNUMBER(OFFSET('Water Data'!$E$7,0,10*ROW('Water Data'!E52))),'Data Summary'!BZ58="Yes"),OFFSET('Water Data'!$E$7,0,10*ROW('Water Data'!E52)),NA())</f>
        <v>#N/A</v>
      </c>
      <c r="L58" s="133" t="e">
        <f ca="1">+IF(AND(ISNUMBER(OFFSET('Water Data'!$E$10,0,10*ROW('Water Data'!E52))),'Data Summary'!CA58="Yes"),OFFSET('Water Data'!$E$10,0,10*ROW('Water Data'!E52)),NA())</f>
        <v>#N/A</v>
      </c>
      <c r="M58" s="133" t="e">
        <f ca="1">+IF(AND(ISNUMBER(OFFSET('Water Data'!$F$5,0,10*ROW('Water Data'!F52))),'Data Summary'!CB58="Yes"),100-OFFSET('Water Data'!$F$5,0,10*ROW('Water Data'!F52)),NA())</f>
        <v>#N/A</v>
      </c>
      <c r="N58" s="133" t="e">
        <f ca="1">+IF(AND(ISNUMBER(OFFSET('Water Data'!$F$7,0,10*ROW('Water Data'!F52))),'Data Summary'!CC58="Yes"),OFFSET('Water Data'!$F$7,0,10*ROW('Water Data'!F52)),NA())</f>
        <v>#N/A</v>
      </c>
      <c r="O58" s="133" t="e">
        <f ca="1">+IF(AND(ISNUMBER(OFFSET('Water Data'!$F$10,0,10*ROW('Water Data'!F52))),'Data Summary'!CD58="Yes"),OFFSET('Water Data'!$F$10,0,10*ROW('Water Data'!F52)),NA())</f>
        <v>#N/A</v>
      </c>
      <c r="P58" s="133" t="e">
        <f ca="1">+IF(AND(ISNUMBER(OFFSET('Water Data'!$G$5,0,10*ROW('Water Data'!G52))),'Data Summary'!CE58="Yes"),100-OFFSET('Water Data'!$G$5,0,10*ROW('Water Data'!G52)),NA())</f>
        <v>#N/A</v>
      </c>
      <c r="Q58" s="133" t="e">
        <f ca="1">+IF(AND(ISNUMBER(OFFSET('Water Data'!$G$7,0,10*ROW('Water Data'!G52))),'Data Summary'!CF58="Yes"),OFFSET('Water Data'!$G$7,0,10*ROW('Water Data'!G52)),NA())</f>
        <v>#N/A</v>
      </c>
      <c r="R58" s="133" t="e">
        <f ca="1">+IF(AND(ISNUMBER(OFFSET('Water Data'!$G$10,0,10*ROW('Water Data'!G52))),'Data Summary'!CG58="Yes"),OFFSET('Water Data'!$G$10,0,10*ROW('Water Data'!G52)),NA())</f>
        <v>#N/A</v>
      </c>
      <c r="S58" s="133" t="e">
        <f ca="1">+IF(AND(ISNUMBER(OFFSET('Water Data'!$H$5,0,10*ROW('Water Data'!H52))),'Data Summary'!CH58="Yes"),100-OFFSET('Water Data'!$H$5,0,10*ROW('Water Data'!H52)),NA())</f>
        <v>#N/A</v>
      </c>
      <c r="T58" s="133" t="e">
        <f ca="1">+IF(AND(ISNUMBER(OFFSET('Water Data'!$H$7,0,10*ROW('Water Data'!H52))),'Data Summary'!CI58="Yes"),OFFSET('Water Data'!$H$7,0,10*ROW('Water Data'!H52)),NA())</f>
        <v>#N/A</v>
      </c>
      <c r="U58" s="133" t="e">
        <f ca="1">+IF(AND(ISNUMBER(OFFSET('Water Data'!$H$10,0,10*ROW('Water Data'!H52))),'Data Summary'!CJ58="Yes"),OFFSET('Water Data'!$H$10,0,10*ROW('Water Data'!H52)),NA())</f>
        <v>#N/A</v>
      </c>
      <c r="V58" s="134" t="e">
        <f ca="1">+IF(AND(ISNUMBER(OFFSET('Sanitation Data'!$C$5,0,10*ROW('Sanitation Data'!C52))),'Data Summary'!CK58="Yes"),100-OFFSET('Sanitation Data'!$C$5,0,10*ROW('Sanitation Data'!C52)),NA())</f>
        <v>#N/A</v>
      </c>
      <c r="W58" s="134" t="e">
        <f ca="1">+IF(AND(ISNUMBER(OFFSET('Sanitation Data'!$C$7,0,10*ROW('Sanitation Data'!C52))),'Data Summary'!CL58="Yes"),OFFSET('Sanitation Data'!$C$7,0,10*ROW('Sanitation Data'!C52)),NA())</f>
        <v>#N/A</v>
      </c>
      <c r="X58" s="134" t="e">
        <f ca="1">+IF(AND(ISNUMBER(OFFSET('Sanitation Data'!$C$11,0,10*ROW('Sanitation Data'!C52))),'Data Summary'!CM58="Yes"),OFFSET('Sanitation Data'!$C$11,0,10*ROW('Sanitation Data'!C52)),NA())</f>
        <v>#N/A</v>
      </c>
      <c r="Y58" s="134" t="e">
        <f ca="1">+IF(AND(ISNUMBER(OFFSET('Sanitation Data'!$C$12,0,10*ROW('Sanitation Data'!C52))),'Data Summary'!CN58="Yes"),OFFSET('Sanitation Data'!$C$12,0,10*ROW('Sanitation Data'!C52)),NA())</f>
        <v>#N/A</v>
      </c>
      <c r="Z58" s="134" t="e">
        <f ca="1">+IF(AND(ISNUMBER(OFFSET('Sanitation Data'!$C$13,0,10*ROW('Sanitation Data'!C52))),'Data Summary'!CO58="Yes"),OFFSET('Sanitation Data'!$C$13,0,10*ROW('Sanitation Data'!C52)),NA())</f>
        <v>#N/A</v>
      </c>
      <c r="AA58" s="134" t="e">
        <f ca="1">+IF(AND(ISNUMBER(OFFSET('Sanitation Data'!$D$5,0,10*ROW('Sanitation Data'!D52))),'Data Summary'!CP58="Yes"),100-OFFSET('Sanitation Data'!$D$5,0,10*ROW('Sanitation Data'!D52)),NA())</f>
        <v>#N/A</v>
      </c>
      <c r="AB58" s="134" t="e">
        <f ca="1">+IF(AND(ISNUMBER(OFFSET('Sanitation Data'!$D$7,0,10*ROW('Sanitation Data'!D52))),'Data Summary'!CQ58="Yes"),OFFSET('Sanitation Data'!$D$7,0,10*ROW('Sanitation Data'!D52)),NA())</f>
        <v>#N/A</v>
      </c>
      <c r="AC58" s="134" t="e">
        <f ca="1">+IF(AND(ISNUMBER(OFFSET('Sanitation Data'!$D$11,0,10*ROW('Sanitation Data'!D52))),'Data Summary'!CR58="Yes"),OFFSET('Sanitation Data'!$D$11,0,10*ROW('Sanitation Data'!D52)),NA())</f>
        <v>#N/A</v>
      </c>
      <c r="AD58" s="134" t="e">
        <f ca="1">+IF(AND(ISNUMBER(OFFSET('Sanitation Data'!$D$12,0,10*ROW('Sanitation Data'!D52))),'Data Summary'!CS58="Yes"),OFFSET('Sanitation Data'!$D$12,0,10*ROW('Sanitation Data'!D52)),NA())</f>
        <v>#N/A</v>
      </c>
      <c r="AE58" s="134" t="e">
        <f ca="1">+IF(AND(ISNUMBER(OFFSET('Sanitation Data'!$D$13,0,10*ROW('Sanitation Data'!D52))),'Data Summary'!CT58="Yes"),OFFSET('Sanitation Data'!$D$13,0,10*ROW('Sanitation Data'!D52)),NA())</f>
        <v>#N/A</v>
      </c>
      <c r="AF58" s="134" t="e">
        <f ca="1">+IF(AND(ISNUMBER(OFFSET('Sanitation Data'!$E$5,0,10*ROW('Sanitation Data'!E52))),'Data Summary'!CU58="Yes"),100-OFFSET('Sanitation Data'!$E$5,0,10*ROW('Sanitation Data'!E52)),NA())</f>
        <v>#N/A</v>
      </c>
      <c r="AG58" s="134" t="e">
        <f ca="1">+IF(AND(ISNUMBER(OFFSET('Sanitation Data'!$E$7,0,10*ROW('Sanitation Data'!E52))),'Data Summary'!CV58="Yes"),OFFSET('Sanitation Data'!$E$7,0,10*ROW('Sanitation Data'!E52)),NA())</f>
        <v>#N/A</v>
      </c>
      <c r="AH58" s="134" t="e">
        <f ca="1">+IF(AND(ISNUMBER(OFFSET('Sanitation Data'!$E$11,0,10*ROW('Sanitation Data'!E52))),'Data Summary'!CW58="Yes"),OFFSET('Sanitation Data'!$E$11,0,10*ROW('Sanitation Data'!E52)),NA())</f>
        <v>#N/A</v>
      </c>
      <c r="AI58" s="134" t="e">
        <f ca="1">+IF(AND(ISNUMBER(OFFSET('Sanitation Data'!$E$12,0,10*ROW('Sanitation Data'!E52))),'Data Summary'!CX58="Yes"),OFFSET('Sanitation Data'!$E$12,0,10*ROW('Sanitation Data'!E52)),NA())</f>
        <v>#N/A</v>
      </c>
      <c r="AJ58" s="134" t="e">
        <f ca="1">+IF(AND(ISNUMBER(OFFSET('Sanitation Data'!$E$13,0,10*ROW('Sanitation Data'!E52))),'Data Summary'!CY58="Yes"),OFFSET('Sanitation Data'!$E$13,0,10*ROW('Sanitation Data'!E52)),NA())</f>
        <v>#N/A</v>
      </c>
      <c r="AK58" s="134" t="e">
        <f ca="1">+IF(AND(ISNUMBER(OFFSET('Sanitation Data'!$F$5,0,10*ROW('Sanitation Data'!F52))),'Data Summary'!CZ58="Yes"),100-OFFSET('Sanitation Data'!$F$5,0,10*ROW('Sanitation Data'!F52)),NA())</f>
        <v>#N/A</v>
      </c>
      <c r="AL58" s="134" t="e">
        <f ca="1">+IF(AND(ISNUMBER(OFFSET('Sanitation Data'!$F$7,0,10*ROW('Sanitation Data'!F52))),'Data Summary'!DA58="Yes"),OFFSET('Sanitation Data'!$F$7,0,10*ROW('Sanitation Data'!F52)),NA())</f>
        <v>#N/A</v>
      </c>
      <c r="AM58" s="134" t="e">
        <f ca="1">+IF(AND(ISNUMBER(OFFSET('Sanitation Data'!$F$11,0,10*ROW('Sanitation Data'!F52))),'Data Summary'!DB58="Yes"),OFFSET('Sanitation Data'!$F$11,0,10*ROW('Sanitation Data'!F52)),NA())</f>
        <v>#N/A</v>
      </c>
      <c r="AN58" s="134" t="e">
        <f ca="1">+IF(AND(ISNUMBER(OFFSET('Sanitation Data'!$F$12,0,10*ROW('Sanitation Data'!F52))),'Data Summary'!DC58="Yes"),OFFSET('Sanitation Data'!$F$12,0,10*ROW('Sanitation Data'!F52)),NA())</f>
        <v>#N/A</v>
      </c>
      <c r="AO58" s="134" t="e">
        <f ca="1">+IF(AND(ISNUMBER(OFFSET('Sanitation Data'!$F$13,0,10*ROW('Sanitation Data'!F52))),'Data Summary'!DD58="Yes"),OFFSET('Sanitation Data'!$F$13,0,10*ROW('Sanitation Data'!F52)),NA())</f>
        <v>#N/A</v>
      </c>
      <c r="AP58" s="134" t="e">
        <f ca="1">+IF(AND(ISNUMBER(OFFSET('Sanitation Data'!$G$5,0,10*ROW('Sanitation Data'!G52))),'Data Summary'!DE58="Yes"),100-OFFSET('Sanitation Data'!$G$5,0,10*ROW('Sanitation Data'!G52)),NA())</f>
        <v>#N/A</v>
      </c>
      <c r="AQ58" s="134" t="e">
        <f ca="1">+IF(AND(ISNUMBER(OFFSET('Sanitation Data'!$G$7,0,10*ROW('Sanitation Data'!G52))),'Data Summary'!DF58="Yes"),OFFSET('Sanitation Data'!$G$7,0,10*ROW('Sanitation Data'!G52)),NA())</f>
        <v>#N/A</v>
      </c>
      <c r="AR58" s="134" t="e">
        <f ca="1">+IF(AND(ISNUMBER(OFFSET('Sanitation Data'!$G$11,0,10*ROW('Sanitation Data'!G52))),'Data Summary'!DG58="Yes"),OFFSET('Sanitation Data'!$G$11,0,10*ROW('Sanitation Data'!G52)),NA())</f>
        <v>#N/A</v>
      </c>
      <c r="AS58" s="134" t="e">
        <f ca="1">+IF(AND(ISNUMBER(OFFSET('Sanitation Data'!$G$12,0,10*ROW('Sanitation Data'!G52))),'Data Summary'!DH58="Yes"),OFFSET('Sanitation Data'!$G$12,0,10*ROW('Sanitation Data'!G52)),NA())</f>
        <v>#N/A</v>
      </c>
      <c r="AT58" s="134" t="e">
        <f ca="1">+IF(AND(ISNUMBER(OFFSET('Sanitation Data'!$G$13,0,10*ROW('Sanitation Data'!G52))),'Data Summary'!DI58="Yes"),OFFSET('Sanitation Data'!$G$13,0,10*ROW('Sanitation Data'!G52)),NA())</f>
        <v>#N/A</v>
      </c>
      <c r="AU58" s="134" t="e">
        <f ca="1">+IF(AND(ISNUMBER(OFFSET('Sanitation Data'!$H$5,0,10*ROW('Sanitation Data'!H52))),'Data Summary'!DJ58="Yes"),100-OFFSET('Sanitation Data'!$H$5,0,10*ROW('Sanitation Data'!H52)),NA())</f>
        <v>#N/A</v>
      </c>
      <c r="AV58" s="134" t="e">
        <f ca="1">+IF(AND(ISNUMBER(OFFSET('Sanitation Data'!$H$7,0,10*ROW('Sanitation Data'!H52))),'Data Summary'!DK58="Yes"),OFFSET('Sanitation Data'!$H$7,0,10*ROW('Sanitation Data'!H52)),NA())</f>
        <v>#N/A</v>
      </c>
      <c r="AW58" s="134" t="e">
        <f ca="1">+IF(AND(ISNUMBER(OFFSET('Sanitation Data'!$H$11,0,10*ROW('Sanitation Data'!H52))),'Data Summary'!DL58="Yes"),OFFSET('Sanitation Data'!$H$11,0,10*ROW('Sanitation Data'!H52)),NA())</f>
        <v>#N/A</v>
      </c>
      <c r="AX58" s="134" t="e">
        <f ca="1">+IF(AND(ISNUMBER(OFFSET('Sanitation Data'!$H$12,0,10*ROW('Sanitation Data'!H52))),'Data Summary'!DM58="Yes"),OFFSET('Sanitation Data'!$H$12,0,10*ROW('Sanitation Data'!H52)),NA())</f>
        <v>#N/A</v>
      </c>
      <c r="AY58" s="134" t="e">
        <f ca="1">+IF(AND(ISNUMBER(OFFSET('Sanitation Data'!$H$13,0,10*ROW('Sanitation Data'!H52))),'Data Summary'!DN58="Yes"),OFFSET('Sanitation Data'!$H$13,0,10*ROW('Sanitation Data'!H52)),NA())</f>
        <v>#N/A</v>
      </c>
      <c r="AZ58" s="135" t="e">
        <f ca="1">+IF(AND(ISNUMBER(OFFSET('Hygiene Data'!$C$6,0,10*ROW('Hygiene Data'!C52))),'Data Summary'!DO58="Yes"),OFFSET('Hygiene Data'!$C$6,0,10*ROW('Hygiene Data'!C52)),NA())</f>
        <v>#N/A</v>
      </c>
      <c r="BA58" s="135" t="e">
        <f ca="1">+IF(AND(ISNUMBER(OFFSET('Hygiene Data'!$C$8,0,10*ROW('Hygiene Data'!C52))),'Data Summary'!DP58="Yes"),OFFSET('Hygiene Data'!$C$8,0,10*ROW('Hygiene Data'!C52)),NA())</f>
        <v>#N/A</v>
      </c>
      <c r="BB58" s="135" t="e">
        <f ca="1">+IF(AND(ISNUMBER(OFFSET('Hygiene Data'!$C$10,0,10*ROW('Hygiene Data'!C52))),'Data Summary'!DQ58="Yes"),OFFSET('Hygiene Data'!$C$10,0,10*ROW('Hygiene Data'!C52)),NA())</f>
        <v>#N/A</v>
      </c>
      <c r="BC58" s="135" t="e">
        <f ca="1">+IF(AND(ISNUMBER(OFFSET('Hygiene Data'!$D$6,0,10*ROW('Hygiene Data'!D52))),'Data Summary'!DR58="Yes"),OFFSET('Hygiene Data'!$D$6,0,10*ROW('Hygiene Data'!D52)),NA())</f>
        <v>#N/A</v>
      </c>
      <c r="BD58" s="135" t="e">
        <f ca="1">+IF(AND(ISNUMBER(OFFSET('Hygiene Data'!$D$8,0,10*ROW('Hygiene Data'!D52))),'Data Summary'!DS58="Yes"),OFFSET('Hygiene Data'!$D$8,0,10*ROW('Hygiene Data'!D52)),NA())</f>
        <v>#N/A</v>
      </c>
      <c r="BE58" s="135" t="e">
        <f ca="1">+IF(AND(ISNUMBER(OFFSET('Hygiene Data'!$D$10,0,10*ROW('Hygiene Data'!D52))),'Data Summary'!DT58="Yes"),OFFSET('Hygiene Data'!$D$10,0,10*ROW('Hygiene Data'!D52)),NA())</f>
        <v>#N/A</v>
      </c>
      <c r="BF58" s="135" t="e">
        <f ca="1">+IF(AND(ISNUMBER(OFFSET('Hygiene Data'!$E$6,0,10*ROW('Hygiene Data'!E52))),'Data Summary'!DU58="Yes"),OFFSET('Hygiene Data'!$E$6,0,10*ROW('Hygiene Data'!E52)),NA())</f>
        <v>#N/A</v>
      </c>
      <c r="BG58" s="135" t="e">
        <f ca="1">+IF(AND(ISNUMBER(OFFSET('Hygiene Data'!$E$8,0,10*ROW('Hygiene Data'!E52))),'Data Summary'!DV58="Yes"),OFFSET('Hygiene Data'!$E$8,0,10*ROW('Hygiene Data'!E52)),NA())</f>
        <v>#N/A</v>
      </c>
      <c r="BH58" s="135" t="e">
        <f ca="1">+IF(AND(ISNUMBER(OFFSET('Hygiene Data'!$E$10,0,10*ROW('Hygiene Data'!E52))),'Data Summary'!DW58="Yes"),OFFSET('Hygiene Data'!$E$10,0,10*ROW('Hygiene Data'!E52)),NA())</f>
        <v>#N/A</v>
      </c>
      <c r="BI58" s="135" t="e">
        <f ca="1">+IF(AND(ISNUMBER(OFFSET('Hygiene Data'!$F$6,0,10*ROW('Hygiene Data'!F52))),'Data Summary'!DX58="Yes"),OFFSET('Hygiene Data'!$F$6,0,10*ROW('Hygiene Data'!F52)),NA())</f>
        <v>#N/A</v>
      </c>
      <c r="BJ58" s="135" t="e">
        <f ca="1">+IF(AND(ISNUMBER(OFFSET('Hygiene Data'!$F$8,0,10*ROW('Hygiene Data'!F52))),'Data Summary'!DY58="Yes"),OFFSET('Hygiene Data'!$F$8,0,10*ROW('Hygiene Data'!F52)),NA())</f>
        <v>#N/A</v>
      </c>
      <c r="BK58" s="135" t="e">
        <f ca="1">+IF(AND(ISNUMBER(OFFSET('Hygiene Data'!$F$10,0,10*ROW('Hygiene Data'!F52))),'Data Summary'!DZ58="Yes"),OFFSET('Hygiene Data'!$F$10,0,10*ROW('Hygiene Data'!F52)),NA())</f>
        <v>#N/A</v>
      </c>
      <c r="BL58" s="135" t="e">
        <f ca="1">+IF(AND(ISNUMBER(OFFSET('Hygiene Data'!$G$6,0,10*ROW('Hygiene Data'!G52))),'Data Summary'!EA58="Yes"),OFFSET('Hygiene Data'!$G$6,0,10*ROW('Hygiene Data'!G52)),NA())</f>
        <v>#N/A</v>
      </c>
      <c r="BM58" s="135" t="e">
        <f ca="1">+IF(AND(ISNUMBER(OFFSET('Hygiene Data'!$G$8,0,10*ROW('Hygiene Data'!G52))),'Data Summary'!EB58="Yes"),OFFSET('Hygiene Data'!$G$8,0,10*ROW('Hygiene Data'!G52)),NA())</f>
        <v>#N/A</v>
      </c>
      <c r="BN58" s="135" t="e">
        <f ca="1">+IF(AND(ISNUMBER(OFFSET('Hygiene Data'!$G$10,0,10*ROW('Hygiene Data'!G52))),'Data Summary'!EC58="Yes"),OFFSET('Hygiene Data'!$G$10,0,10*ROW('Hygiene Data'!G52)),NA())</f>
        <v>#N/A</v>
      </c>
      <c r="BO58" s="135" t="e">
        <f ca="1">+IF(AND(ISNUMBER(OFFSET('Hygiene Data'!$H$6,0,10*ROW('Hygiene Data'!H52))),'Data Summary'!ED58="Yes"),OFFSET('Hygiene Data'!$H$6,0,10*ROW('Hygiene Data'!H52)),NA())</f>
        <v>#N/A</v>
      </c>
      <c r="BP58" s="135" t="e">
        <f ca="1">+IF(AND(ISNUMBER(OFFSET('Hygiene Data'!$H$8,0,10*ROW('Hygiene Data'!H52))),'Data Summary'!EE58="Yes"),OFFSET('Hygiene Data'!$H$8,0,10*ROW('Hygiene Data'!H52)),NA())</f>
        <v>#N/A</v>
      </c>
      <c r="BQ58" s="135" t="e">
        <f ca="1">+IF(AND(ISNUMBER(OFFSET('Hygiene Data'!$H$10,0,10*ROW('Hygiene Data'!H52))),'Data Summary'!EF58="Yes"),OFFSET('Hygiene Data'!$H$10,0,10*ROW('Hygiene Data'!H52)),NA())</f>
        <v>#N/A</v>
      </c>
    </row>
    <row r="59" spans="1:69" x14ac:dyDescent="0.2">
      <c r="A59" s="50" t="e">
        <f ca="1">+IF(OFFSET('Water Data'!$B$1,0,10*ROW('Water Data'!B53))="",NA(),OFFSET('Water Data'!$B$1,0,10*ROW('Water Data'!B53)))</f>
        <v>#N/A</v>
      </c>
      <c r="B59" s="50" t="e">
        <f ca="1">+IF(OFFSET('Water Data'!$A$3,0,10*ROW('Water Data'!A56))="",NA(),OFFSET('Water Data'!$A$3,0,10*ROW('Water Data'!A56)))</f>
        <v>#N/A</v>
      </c>
      <c r="C59" s="50" t="e">
        <f ca="1">+IF(OFFSET('Water Data'!$C$3,0,10*ROW('Water Data'!C56))="",NA(),OFFSET('Water Data'!$C$3,0,10*ROW('Water Data'!C56)))</f>
        <v>#N/A</v>
      </c>
      <c r="D59" s="133" t="e">
        <f ca="1">+IF(AND(ISNUMBER(OFFSET('Water Data'!$C$5,0,10*ROW('Water Data'!C53))),'Data Summary'!BS59="Yes"),100-OFFSET('Water Data'!$C$5,0,10*ROW('Water Data'!C53)),NA())</f>
        <v>#N/A</v>
      </c>
      <c r="E59" s="133" t="e">
        <f ca="1">+IF(AND(ISNUMBER(OFFSET('Water Data'!$C$7,0,10*ROW('Water Data'!C53))),'Data Summary'!BT59="Yes"),OFFSET('Water Data'!$C$7,0,10*ROW('Water Data'!C53)),NA())</f>
        <v>#N/A</v>
      </c>
      <c r="F59" s="133" t="e">
        <f ca="1">+IF(AND(ISNUMBER(OFFSET('Water Data'!$C$10,0,10*ROW('Water Data'!C53))),'Data Summary'!BU59="Yes"),OFFSET('Water Data'!$C$10,0,10*ROW('Water Data'!C53)),NA())</f>
        <v>#N/A</v>
      </c>
      <c r="G59" s="133" t="e">
        <f ca="1">+IF(AND(ISNUMBER(OFFSET('Water Data'!$D$5,0,10*ROW('Water Data'!D53))),'Data Summary'!BV59="Yes"),100-OFFSET('Water Data'!$D$5,0,10*ROW('Water Data'!D53)),NA())</f>
        <v>#N/A</v>
      </c>
      <c r="H59" s="133" t="e">
        <f ca="1">+IF(AND(ISNUMBER(OFFSET('Water Data'!$D$7,0,10*ROW('Water Data'!D53))),'Data Summary'!BW59="Yes"),OFFSET('Water Data'!$D$7,0,10*ROW('Water Data'!D53)),NA())</f>
        <v>#N/A</v>
      </c>
      <c r="I59" s="133" t="e">
        <f ca="1">+IF(AND(ISNUMBER(OFFSET('Water Data'!$D$10,0,10*ROW('Water Data'!D53))),'Data Summary'!BX59="Yes"),OFFSET('Water Data'!$D$10,0,10*ROW('Water Data'!D53)),NA())</f>
        <v>#N/A</v>
      </c>
      <c r="J59" s="133" t="e">
        <f ca="1">+IF(AND(ISNUMBER(OFFSET('Water Data'!$E$5,0,10*ROW('Water Data'!E53))),'Data Summary'!BY59="Yes"),100-OFFSET('Water Data'!$E$5,0,10*ROW('Water Data'!E53)),NA())</f>
        <v>#N/A</v>
      </c>
      <c r="K59" s="133" t="e">
        <f ca="1">+IF(AND(ISNUMBER(OFFSET('Water Data'!$E$7,0,10*ROW('Water Data'!E53))),'Data Summary'!BZ59="Yes"),OFFSET('Water Data'!$E$7,0,10*ROW('Water Data'!E53)),NA())</f>
        <v>#N/A</v>
      </c>
      <c r="L59" s="133" t="e">
        <f ca="1">+IF(AND(ISNUMBER(OFFSET('Water Data'!$E$10,0,10*ROW('Water Data'!E53))),'Data Summary'!CA59="Yes"),OFFSET('Water Data'!$E$10,0,10*ROW('Water Data'!E53)),NA())</f>
        <v>#N/A</v>
      </c>
      <c r="M59" s="133" t="e">
        <f ca="1">+IF(AND(ISNUMBER(OFFSET('Water Data'!$F$5,0,10*ROW('Water Data'!F53))),'Data Summary'!CB59="Yes"),100-OFFSET('Water Data'!$F$5,0,10*ROW('Water Data'!F53)),NA())</f>
        <v>#N/A</v>
      </c>
      <c r="N59" s="133" t="e">
        <f ca="1">+IF(AND(ISNUMBER(OFFSET('Water Data'!$F$7,0,10*ROW('Water Data'!F53))),'Data Summary'!CC59="Yes"),OFFSET('Water Data'!$F$7,0,10*ROW('Water Data'!F53)),NA())</f>
        <v>#N/A</v>
      </c>
      <c r="O59" s="133" t="e">
        <f ca="1">+IF(AND(ISNUMBER(OFFSET('Water Data'!$F$10,0,10*ROW('Water Data'!F53))),'Data Summary'!CD59="Yes"),OFFSET('Water Data'!$F$10,0,10*ROW('Water Data'!F53)),NA())</f>
        <v>#N/A</v>
      </c>
      <c r="P59" s="133" t="e">
        <f ca="1">+IF(AND(ISNUMBER(OFFSET('Water Data'!$G$5,0,10*ROW('Water Data'!G53))),'Data Summary'!CE59="Yes"),100-OFFSET('Water Data'!$G$5,0,10*ROW('Water Data'!G53)),NA())</f>
        <v>#N/A</v>
      </c>
      <c r="Q59" s="133" t="e">
        <f ca="1">+IF(AND(ISNUMBER(OFFSET('Water Data'!$G$7,0,10*ROW('Water Data'!G53))),'Data Summary'!CF59="Yes"),OFFSET('Water Data'!$G$7,0,10*ROW('Water Data'!G53)),NA())</f>
        <v>#N/A</v>
      </c>
      <c r="R59" s="133" t="e">
        <f ca="1">+IF(AND(ISNUMBER(OFFSET('Water Data'!$G$10,0,10*ROW('Water Data'!G53))),'Data Summary'!CG59="Yes"),OFFSET('Water Data'!$G$10,0,10*ROW('Water Data'!G53)),NA())</f>
        <v>#N/A</v>
      </c>
      <c r="S59" s="133" t="e">
        <f ca="1">+IF(AND(ISNUMBER(OFFSET('Water Data'!$H$5,0,10*ROW('Water Data'!H53))),'Data Summary'!CH59="Yes"),100-OFFSET('Water Data'!$H$5,0,10*ROW('Water Data'!H53)),NA())</f>
        <v>#N/A</v>
      </c>
      <c r="T59" s="133" t="e">
        <f ca="1">+IF(AND(ISNUMBER(OFFSET('Water Data'!$H$7,0,10*ROW('Water Data'!H53))),'Data Summary'!CI59="Yes"),OFFSET('Water Data'!$H$7,0,10*ROW('Water Data'!H53)),NA())</f>
        <v>#N/A</v>
      </c>
      <c r="U59" s="133" t="e">
        <f ca="1">+IF(AND(ISNUMBER(OFFSET('Water Data'!$H$10,0,10*ROW('Water Data'!H53))),'Data Summary'!CJ59="Yes"),OFFSET('Water Data'!$H$10,0,10*ROW('Water Data'!H53)),NA())</f>
        <v>#N/A</v>
      </c>
      <c r="V59" s="134" t="e">
        <f ca="1">+IF(AND(ISNUMBER(OFFSET('Sanitation Data'!$C$5,0,10*ROW('Sanitation Data'!C53))),'Data Summary'!CK59="Yes"),100-OFFSET('Sanitation Data'!$C$5,0,10*ROW('Sanitation Data'!C53)),NA())</f>
        <v>#N/A</v>
      </c>
      <c r="W59" s="134" t="e">
        <f ca="1">+IF(AND(ISNUMBER(OFFSET('Sanitation Data'!$C$7,0,10*ROW('Sanitation Data'!C53))),'Data Summary'!CL59="Yes"),OFFSET('Sanitation Data'!$C$7,0,10*ROW('Sanitation Data'!C53)),NA())</f>
        <v>#N/A</v>
      </c>
      <c r="X59" s="134" t="e">
        <f ca="1">+IF(AND(ISNUMBER(OFFSET('Sanitation Data'!$C$11,0,10*ROW('Sanitation Data'!C53))),'Data Summary'!CM59="Yes"),OFFSET('Sanitation Data'!$C$11,0,10*ROW('Sanitation Data'!C53)),NA())</f>
        <v>#N/A</v>
      </c>
      <c r="Y59" s="134" t="e">
        <f ca="1">+IF(AND(ISNUMBER(OFFSET('Sanitation Data'!$C$12,0,10*ROW('Sanitation Data'!C53))),'Data Summary'!CN59="Yes"),OFFSET('Sanitation Data'!$C$12,0,10*ROW('Sanitation Data'!C53)),NA())</f>
        <v>#N/A</v>
      </c>
      <c r="Z59" s="134" t="e">
        <f ca="1">+IF(AND(ISNUMBER(OFFSET('Sanitation Data'!$C$13,0,10*ROW('Sanitation Data'!C53))),'Data Summary'!CO59="Yes"),OFFSET('Sanitation Data'!$C$13,0,10*ROW('Sanitation Data'!C53)),NA())</f>
        <v>#N/A</v>
      </c>
      <c r="AA59" s="134" t="e">
        <f ca="1">+IF(AND(ISNUMBER(OFFSET('Sanitation Data'!$D$5,0,10*ROW('Sanitation Data'!D53))),'Data Summary'!CP59="Yes"),100-OFFSET('Sanitation Data'!$D$5,0,10*ROW('Sanitation Data'!D53)),NA())</f>
        <v>#N/A</v>
      </c>
      <c r="AB59" s="134" t="e">
        <f ca="1">+IF(AND(ISNUMBER(OFFSET('Sanitation Data'!$D$7,0,10*ROW('Sanitation Data'!D53))),'Data Summary'!CQ59="Yes"),OFFSET('Sanitation Data'!$D$7,0,10*ROW('Sanitation Data'!D53)),NA())</f>
        <v>#N/A</v>
      </c>
      <c r="AC59" s="134" t="e">
        <f ca="1">+IF(AND(ISNUMBER(OFFSET('Sanitation Data'!$D$11,0,10*ROW('Sanitation Data'!D53))),'Data Summary'!CR59="Yes"),OFFSET('Sanitation Data'!$D$11,0,10*ROW('Sanitation Data'!D53)),NA())</f>
        <v>#N/A</v>
      </c>
      <c r="AD59" s="134" t="e">
        <f ca="1">+IF(AND(ISNUMBER(OFFSET('Sanitation Data'!$D$12,0,10*ROW('Sanitation Data'!D53))),'Data Summary'!CS59="Yes"),OFFSET('Sanitation Data'!$D$12,0,10*ROW('Sanitation Data'!D53)),NA())</f>
        <v>#N/A</v>
      </c>
      <c r="AE59" s="134" t="e">
        <f ca="1">+IF(AND(ISNUMBER(OFFSET('Sanitation Data'!$D$13,0,10*ROW('Sanitation Data'!D53))),'Data Summary'!CT59="Yes"),OFFSET('Sanitation Data'!$D$13,0,10*ROW('Sanitation Data'!D53)),NA())</f>
        <v>#N/A</v>
      </c>
      <c r="AF59" s="134" t="e">
        <f ca="1">+IF(AND(ISNUMBER(OFFSET('Sanitation Data'!$E$5,0,10*ROW('Sanitation Data'!E53))),'Data Summary'!CU59="Yes"),100-OFFSET('Sanitation Data'!$E$5,0,10*ROW('Sanitation Data'!E53)),NA())</f>
        <v>#N/A</v>
      </c>
      <c r="AG59" s="134" t="e">
        <f ca="1">+IF(AND(ISNUMBER(OFFSET('Sanitation Data'!$E$7,0,10*ROW('Sanitation Data'!E53))),'Data Summary'!CV59="Yes"),OFFSET('Sanitation Data'!$E$7,0,10*ROW('Sanitation Data'!E53)),NA())</f>
        <v>#N/A</v>
      </c>
      <c r="AH59" s="134" t="e">
        <f ca="1">+IF(AND(ISNUMBER(OFFSET('Sanitation Data'!$E$11,0,10*ROW('Sanitation Data'!E53))),'Data Summary'!CW59="Yes"),OFFSET('Sanitation Data'!$E$11,0,10*ROW('Sanitation Data'!E53)),NA())</f>
        <v>#N/A</v>
      </c>
      <c r="AI59" s="134" t="e">
        <f ca="1">+IF(AND(ISNUMBER(OFFSET('Sanitation Data'!$E$12,0,10*ROW('Sanitation Data'!E53))),'Data Summary'!CX59="Yes"),OFFSET('Sanitation Data'!$E$12,0,10*ROW('Sanitation Data'!E53)),NA())</f>
        <v>#N/A</v>
      </c>
      <c r="AJ59" s="134" t="e">
        <f ca="1">+IF(AND(ISNUMBER(OFFSET('Sanitation Data'!$E$13,0,10*ROW('Sanitation Data'!E53))),'Data Summary'!CY59="Yes"),OFFSET('Sanitation Data'!$E$13,0,10*ROW('Sanitation Data'!E53)),NA())</f>
        <v>#N/A</v>
      </c>
      <c r="AK59" s="134" t="e">
        <f ca="1">+IF(AND(ISNUMBER(OFFSET('Sanitation Data'!$F$5,0,10*ROW('Sanitation Data'!F53))),'Data Summary'!CZ59="Yes"),100-OFFSET('Sanitation Data'!$F$5,0,10*ROW('Sanitation Data'!F53)),NA())</f>
        <v>#N/A</v>
      </c>
      <c r="AL59" s="134" t="e">
        <f ca="1">+IF(AND(ISNUMBER(OFFSET('Sanitation Data'!$F$7,0,10*ROW('Sanitation Data'!F53))),'Data Summary'!DA59="Yes"),OFFSET('Sanitation Data'!$F$7,0,10*ROW('Sanitation Data'!F53)),NA())</f>
        <v>#N/A</v>
      </c>
      <c r="AM59" s="134" t="e">
        <f ca="1">+IF(AND(ISNUMBER(OFFSET('Sanitation Data'!$F$11,0,10*ROW('Sanitation Data'!F53))),'Data Summary'!DB59="Yes"),OFFSET('Sanitation Data'!$F$11,0,10*ROW('Sanitation Data'!F53)),NA())</f>
        <v>#N/A</v>
      </c>
      <c r="AN59" s="134" t="e">
        <f ca="1">+IF(AND(ISNUMBER(OFFSET('Sanitation Data'!$F$12,0,10*ROW('Sanitation Data'!F53))),'Data Summary'!DC59="Yes"),OFFSET('Sanitation Data'!$F$12,0,10*ROW('Sanitation Data'!F53)),NA())</f>
        <v>#N/A</v>
      </c>
      <c r="AO59" s="134" t="e">
        <f ca="1">+IF(AND(ISNUMBER(OFFSET('Sanitation Data'!$F$13,0,10*ROW('Sanitation Data'!F53))),'Data Summary'!DD59="Yes"),OFFSET('Sanitation Data'!$F$13,0,10*ROW('Sanitation Data'!F53)),NA())</f>
        <v>#N/A</v>
      </c>
      <c r="AP59" s="134" t="e">
        <f ca="1">+IF(AND(ISNUMBER(OFFSET('Sanitation Data'!$G$5,0,10*ROW('Sanitation Data'!G53))),'Data Summary'!DE59="Yes"),100-OFFSET('Sanitation Data'!$G$5,0,10*ROW('Sanitation Data'!G53)),NA())</f>
        <v>#N/A</v>
      </c>
      <c r="AQ59" s="134" t="e">
        <f ca="1">+IF(AND(ISNUMBER(OFFSET('Sanitation Data'!$G$7,0,10*ROW('Sanitation Data'!G53))),'Data Summary'!DF59="Yes"),OFFSET('Sanitation Data'!$G$7,0,10*ROW('Sanitation Data'!G53)),NA())</f>
        <v>#N/A</v>
      </c>
      <c r="AR59" s="134" t="e">
        <f ca="1">+IF(AND(ISNUMBER(OFFSET('Sanitation Data'!$G$11,0,10*ROW('Sanitation Data'!G53))),'Data Summary'!DG59="Yes"),OFFSET('Sanitation Data'!$G$11,0,10*ROW('Sanitation Data'!G53)),NA())</f>
        <v>#N/A</v>
      </c>
      <c r="AS59" s="134" t="e">
        <f ca="1">+IF(AND(ISNUMBER(OFFSET('Sanitation Data'!$G$12,0,10*ROW('Sanitation Data'!G53))),'Data Summary'!DH59="Yes"),OFFSET('Sanitation Data'!$G$12,0,10*ROW('Sanitation Data'!G53)),NA())</f>
        <v>#N/A</v>
      </c>
      <c r="AT59" s="134" t="e">
        <f ca="1">+IF(AND(ISNUMBER(OFFSET('Sanitation Data'!$G$13,0,10*ROW('Sanitation Data'!G53))),'Data Summary'!DI59="Yes"),OFFSET('Sanitation Data'!$G$13,0,10*ROW('Sanitation Data'!G53)),NA())</f>
        <v>#N/A</v>
      </c>
      <c r="AU59" s="134" t="e">
        <f ca="1">+IF(AND(ISNUMBER(OFFSET('Sanitation Data'!$H$5,0,10*ROW('Sanitation Data'!H53))),'Data Summary'!DJ59="Yes"),100-OFFSET('Sanitation Data'!$H$5,0,10*ROW('Sanitation Data'!H53)),NA())</f>
        <v>#N/A</v>
      </c>
      <c r="AV59" s="134" t="e">
        <f ca="1">+IF(AND(ISNUMBER(OFFSET('Sanitation Data'!$H$7,0,10*ROW('Sanitation Data'!H53))),'Data Summary'!DK59="Yes"),OFFSET('Sanitation Data'!$H$7,0,10*ROW('Sanitation Data'!H53)),NA())</f>
        <v>#N/A</v>
      </c>
      <c r="AW59" s="134" t="e">
        <f ca="1">+IF(AND(ISNUMBER(OFFSET('Sanitation Data'!$H$11,0,10*ROW('Sanitation Data'!H53))),'Data Summary'!DL59="Yes"),OFFSET('Sanitation Data'!$H$11,0,10*ROW('Sanitation Data'!H53)),NA())</f>
        <v>#N/A</v>
      </c>
      <c r="AX59" s="134" t="e">
        <f ca="1">+IF(AND(ISNUMBER(OFFSET('Sanitation Data'!$H$12,0,10*ROW('Sanitation Data'!H53))),'Data Summary'!DM59="Yes"),OFFSET('Sanitation Data'!$H$12,0,10*ROW('Sanitation Data'!H53)),NA())</f>
        <v>#N/A</v>
      </c>
      <c r="AY59" s="134" t="e">
        <f ca="1">+IF(AND(ISNUMBER(OFFSET('Sanitation Data'!$H$13,0,10*ROW('Sanitation Data'!H53))),'Data Summary'!DN59="Yes"),OFFSET('Sanitation Data'!$H$13,0,10*ROW('Sanitation Data'!H53)),NA())</f>
        <v>#N/A</v>
      </c>
      <c r="AZ59" s="135" t="e">
        <f ca="1">+IF(AND(ISNUMBER(OFFSET('Hygiene Data'!$C$6,0,10*ROW('Hygiene Data'!C53))),'Data Summary'!DO59="Yes"),OFFSET('Hygiene Data'!$C$6,0,10*ROW('Hygiene Data'!C53)),NA())</f>
        <v>#N/A</v>
      </c>
      <c r="BA59" s="135" t="e">
        <f ca="1">+IF(AND(ISNUMBER(OFFSET('Hygiene Data'!$C$8,0,10*ROW('Hygiene Data'!C53))),'Data Summary'!DP59="Yes"),OFFSET('Hygiene Data'!$C$8,0,10*ROW('Hygiene Data'!C53)),NA())</f>
        <v>#N/A</v>
      </c>
      <c r="BB59" s="135" t="e">
        <f ca="1">+IF(AND(ISNUMBER(OFFSET('Hygiene Data'!$C$10,0,10*ROW('Hygiene Data'!C53))),'Data Summary'!DQ59="Yes"),OFFSET('Hygiene Data'!$C$10,0,10*ROW('Hygiene Data'!C53)),NA())</f>
        <v>#N/A</v>
      </c>
      <c r="BC59" s="135" t="e">
        <f ca="1">+IF(AND(ISNUMBER(OFFSET('Hygiene Data'!$D$6,0,10*ROW('Hygiene Data'!D53))),'Data Summary'!DR59="Yes"),OFFSET('Hygiene Data'!$D$6,0,10*ROW('Hygiene Data'!D53)),NA())</f>
        <v>#N/A</v>
      </c>
      <c r="BD59" s="135" t="e">
        <f ca="1">+IF(AND(ISNUMBER(OFFSET('Hygiene Data'!$D$8,0,10*ROW('Hygiene Data'!D53))),'Data Summary'!DS59="Yes"),OFFSET('Hygiene Data'!$D$8,0,10*ROW('Hygiene Data'!D53)),NA())</f>
        <v>#N/A</v>
      </c>
      <c r="BE59" s="135" t="e">
        <f ca="1">+IF(AND(ISNUMBER(OFFSET('Hygiene Data'!$D$10,0,10*ROW('Hygiene Data'!D53))),'Data Summary'!DT59="Yes"),OFFSET('Hygiene Data'!$D$10,0,10*ROW('Hygiene Data'!D53)),NA())</f>
        <v>#N/A</v>
      </c>
      <c r="BF59" s="135" t="e">
        <f ca="1">+IF(AND(ISNUMBER(OFFSET('Hygiene Data'!$E$6,0,10*ROW('Hygiene Data'!E53))),'Data Summary'!DU59="Yes"),OFFSET('Hygiene Data'!$E$6,0,10*ROW('Hygiene Data'!E53)),NA())</f>
        <v>#N/A</v>
      </c>
      <c r="BG59" s="135" t="e">
        <f ca="1">+IF(AND(ISNUMBER(OFFSET('Hygiene Data'!$E$8,0,10*ROW('Hygiene Data'!E53))),'Data Summary'!DV59="Yes"),OFFSET('Hygiene Data'!$E$8,0,10*ROW('Hygiene Data'!E53)),NA())</f>
        <v>#N/A</v>
      </c>
      <c r="BH59" s="135" t="e">
        <f ca="1">+IF(AND(ISNUMBER(OFFSET('Hygiene Data'!$E$10,0,10*ROW('Hygiene Data'!E53))),'Data Summary'!DW59="Yes"),OFFSET('Hygiene Data'!$E$10,0,10*ROW('Hygiene Data'!E53)),NA())</f>
        <v>#N/A</v>
      </c>
      <c r="BI59" s="135" t="e">
        <f ca="1">+IF(AND(ISNUMBER(OFFSET('Hygiene Data'!$F$6,0,10*ROW('Hygiene Data'!F53))),'Data Summary'!DX59="Yes"),OFFSET('Hygiene Data'!$F$6,0,10*ROW('Hygiene Data'!F53)),NA())</f>
        <v>#N/A</v>
      </c>
      <c r="BJ59" s="135" t="e">
        <f ca="1">+IF(AND(ISNUMBER(OFFSET('Hygiene Data'!$F$8,0,10*ROW('Hygiene Data'!F53))),'Data Summary'!DY59="Yes"),OFFSET('Hygiene Data'!$F$8,0,10*ROW('Hygiene Data'!F53)),NA())</f>
        <v>#N/A</v>
      </c>
      <c r="BK59" s="135" t="e">
        <f ca="1">+IF(AND(ISNUMBER(OFFSET('Hygiene Data'!$F$10,0,10*ROW('Hygiene Data'!F53))),'Data Summary'!DZ59="Yes"),OFFSET('Hygiene Data'!$F$10,0,10*ROW('Hygiene Data'!F53)),NA())</f>
        <v>#N/A</v>
      </c>
      <c r="BL59" s="135" t="e">
        <f ca="1">+IF(AND(ISNUMBER(OFFSET('Hygiene Data'!$G$6,0,10*ROW('Hygiene Data'!G53))),'Data Summary'!EA59="Yes"),OFFSET('Hygiene Data'!$G$6,0,10*ROW('Hygiene Data'!G53)),NA())</f>
        <v>#N/A</v>
      </c>
      <c r="BM59" s="135" t="e">
        <f ca="1">+IF(AND(ISNUMBER(OFFSET('Hygiene Data'!$G$8,0,10*ROW('Hygiene Data'!G53))),'Data Summary'!EB59="Yes"),OFFSET('Hygiene Data'!$G$8,0,10*ROW('Hygiene Data'!G53)),NA())</f>
        <v>#N/A</v>
      </c>
      <c r="BN59" s="135" t="e">
        <f ca="1">+IF(AND(ISNUMBER(OFFSET('Hygiene Data'!$G$10,0,10*ROW('Hygiene Data'!G53))),'Data Summary'!EC59="Yes"),OFFSET('Hygiene Data'!$G$10,0,10*ROW('Hygiene Data'!G53)),NA())</f>
        <v>#N/A</v>
      </c>
      <c r="BO59" s="135" t="e">
        <f ca="1">+IF(AND(ISNUMBER(OFFSET('Hygiene Data'!$H$6,0,10*ROW('Hygiene Data'!H53))),'Data Summary'!ED59="Yes"),OFFSET('Hygiene Data'!$H$6,0,10*ROW('Hygiene Data'!H53)),NA())</f>
        <v>#N/A</v>
      </c>
      <c r="BP59" s="135" t="e">
        <f ca="1">+IF(AND(ISNUMBER(OFFSET('Hygiene Data'!$H$8,0,10*ROW('Hygiene Data'!H53))),'Data Summary'!EE59="Yes"),OFFSET('Hygiene Data'!$H$8,0,10*ROW('Hygiene Data'!H53)),NA())</f>
        <v>#N/A</v>
      </c>
      <c r="BQ59" s="135" t="e">
        <f ca="1">+IF(AND(ISNUMBER(OFFSET('Hygiene Data'!$H$10,0,10*ROW('Hygiene Data'!H53))),'Data Summary'!EF59="Yes"),OFFSET('Hygiene Data'!$H$10,0,10*ROW('Hygiene Data'!H53)),NA())</f>
        <v>#N/A</v>
      </c>
    </row>
    <row r="60" spans="1:69" x14ac:dyDescent="0.2">
      <c r="A60" s="50" t="e">
        <f ca="1">+IF(OFFSET('Water Data'!$B$1,0,10*ROW('Water Data'!B54))="",NA(),OFFSET('Water Data'!$B$1,0,10*ROW('Water Data'!B54)))</f>
        <v>#N/A</v>
      </c>
      <c r="B60" s="50" t="e">
        <f ca="1">+IF(OFFSET('Water Data'!$A$3,0,10*ROW('Water Data'!A57))="",NA(),OFFSET('Water Data'!$A$3,0,10*ROW('Water Data'!A57)))</f>
        <v>#N/A</v>
      </c>
      <c r="C60" s="50" t="e">
        <f ca="1">+IF(OFFSET('Water Data'!$C$3,0,10*ROW('Water Data'!C57))="",NA(),OFFSET('Water Data'!$C$3,0,10*ROW('Water Data'!C57)))</f>
        <v>#N/A</v>
      </c>
      <c r="D60" s="133" t="e">
        <f ca="1">+IF(AND(ISNUMBER(OFFSET('Water Data'!$C$5,0,10*ROW('Water Data'!C54))),'Data Summary'!BS60="Yes"),100-OFFSET('Water Data'!$C$5,0,10*ROW('Water Data'!C54)),NA())</f>
        <v>#N/A</v>
      </c>
      <c r="E60" s="133" t="e">
        <f ca="1">+IF(AND(ISNUMBER(OFFSET('Water Data'!$C$7,0,10*ROW('Water Data'!C54))),'Data Summary'!BT60="Yes"),OFFSET('Water Data'!$C$7,0,10*ROW('Water Data'!C54)),NA())</f>
        <v>#N/A</v>
      </c>
      <c r="F60" s="133" t="e">
        <f ca="1">+IF(AND(ISNUMBER(OFFSET('Water Data'!$C$10,0,10*ROW('Water Data'!C54))),'Data Summary'!BU60="Yes"),OFFSET('Water Data'!$C$10,0,10*ROW('Water Data'!C54)),NA())</f>
        <v>#N/A</v>
      </c>
      <c r="G60" s="133" t="e">
        <f ca="1">+IF(AND(ISNUMBER(OFFSET('Water Data'!$D$5,0,10*ROW('Water Data'!D54))),'Data Summary'!BV60="Yes"),100-OFFSET('Water Data'!$D$5,0,10*ROW('Water Data'!D54)),NA())</f>
        <v>#N/A</v>
      </c>
      <c r="H60" s="133" t="e">
        <f ca="1">+IF(AND(ISNUMBER(OFFSET('Water Data'!$D$7,0,10*ROW('Water Data'!D54))),'Data Summary'!BW60="Yes"),OFFSET('Water Data'!$D$7,0,10*ROW('Water Data'!D54)),NA())</f>
        <v>#N/A</v>
      </c>
      <c r="I60" s="133" t="e">
        <f ca="1">+IF(AND(ISNUMBER(OFFSET('Water Data'!$D$10,0,10*ROW('Water Data'!D54))),'Data Summary'!BX60="Yes"),OFFSET('Water Data'!$D$10,0,10*ROW('Water Data'!D54)),NA())</f>
        <v>#N/A</v>
      </c>
      <c r="J60" s="133" t="e">
        <f ca="1">+IF(AND(ISNUMBER(OFFSET('Water Data'!$E$5,0,10*ROW('Water Data'!E54))),'Data Summary'!BY60="Yes"),100-OFFSET('Water Data'!$E$5,0,10*ROW('Water Data'!E54)),NA())</f>
        <v>#N/A</v>
      </c>
      <c r="K60" s="133" t="e">
        <f ca="1">+IF(AND(ISNUMBER(OFFSET('Water Data'!$E$7,0,10*ROW('Water Data'!E54))),'Data Summary'!BZ60="Yes"),OFFSET('Water Data'!$E$7,0,10*ROW('Water Data'!E54)),NA())</f>
        <v>#N/A</v>
      </c>
      <c r="L60" s="133" t="e">
        <f ca="1">+IF(AND(ISNUMBER(OFFSET('Water Data'!$E$10,0,10*ROW('Water Data'!E54))),'Data Summary'!CA60="Yes"),OFFSET('Water Data'!$E$10,0,10*ROW('Water Data'!E54)),NA())</f>
        <v>#N/A</v>
      </c>
      <c r="M60" s="133" t="e">
        <f ca="1">+IF(AND(ISNUMBER(OFFSET('Water Data'!$F$5,0,10*ROW('Water Data'!F54))),'Data Summary'!CB60="Yes"),100-OFFSET('Water Data'!$F$5,0,10*ROW('Water Data'!F54)),NA())</f>
        <v>#N/A</v>
      </c>
      <c r="N60" s="133" t="e">
        <f ca="1">+IF(AND(ISNUMBER(OFFSET('Water Data'!$F$7,0,10*ROW('Water Data'!F54))),'Data Summary'!CC60="Yes"),OFFSET('Water Data'!$F$7,0,10*ROW('Water Data'!F54)),NA())</f>
        <v>#N/A</v>
      </c>
      <c r="O60" s="133" t="e">
        <f ca="1">+IF(AND(ISNUMBER(OFFSET('Water Data'!$F$10,0,10*ROW('Water Data'!F54))),'Data Summary'!CD60="Yes"),OFFSET('Water Data'!$F$10,0,10*ROW('Water Data'!F54)),NA())</f>
        <v>#N/A</v>
      </c>
      <c r="P60" s="133" t="e">
        <f ca="1">+IF(AND(ISNUMBER(OFFSET('Water Data'!$G$5,0,10*ROW('Water Data'!G54))),'Data Summary'!CE60="Yes"),100-OFFSET('Water Data'!$G$5,0,10*ROW('Water Data'!G54)),NA())</f>
        <v>#N/A</v>
      </c>
      <c r="Q60" s="133" t="e">
        <f ca="1">+IF(AND(ISNUMBER(OFFSET('Water Data'!$G$7,0,10*ROW('Water Data'!G54))),'Data Summary'!CF60="Yes"),OFFSET('Water Data'!$G$7,0,10*ROW('Water Data'!G54)),NA())</f>
        <v>#N/A</v>
      </c>
      <c r="R60" s="133" t="e">
        <f ca="1">+IF(AND(ISNUMBER(OFFSET('Water Data'!$G$10,0,10*ROW('Water Data'!G54))),'Data Summary'!CG60="Yes"),OFFSET('Water Data'!$G$10,0,10*ROW('Water Data'!G54)),NA())</f>
        <v>#N/A</v>
      </c>
      <c r="S60" s="133" t="e">
        <f ca="1">+IF(AND(ISNUMBER(OFFSET('Water Data'!$H$5,0,10*ROW('Water Data'!H54))),'Data Summary'!CH60="Yes"),100-OFFSET('Water Data'!$H$5,0,10*ROW('Water Data'!H54)),NA())</f>
        <v>#N/A</v>
      </c>
      <c r="T60" s="133" t="e">
        <f ca="1">+IF(AND(ISNUMBER(OFFSET('Water Data'!$H$7,0,10*ROW('Water Data'!H54))),'Data Summary'!CI60="Yes"),OFFSET('Water Data'!$H$7,0,10*ROW('Water Data'!H54)),NA())</f>
        <v>#N/A</v>
      </c>
      <c r="U60" s="133" t="e">
        <f ca="1">+IF(AND(ISNUMBER(OFFSET('Water Data'!$H$10,0,10*ROW('Water Data'!H54))),'Data Summary'!CJ60="Yes"),OFFSET('Water Data'!$H$10,0,10*ROW('Water Data'!H54)),NA())</f>
        <v>#N/A</v>
      </c>
      <c r="V60" s="134" t="e">
        <f ca="1">+IF(AND(ISNUMBER(OFFSET('Sanitation Data'!$C$5,0,10*ROW('Sanitation Data'!C54))),'Data Summary'!CK60="Yes"),100-OFFSET('Sanitation Data'!$C$5,0,10*ROW('Sanitation Data'!C54)),NA())</f>
        <v>#N/A</v>
      </c>
      <c r="W60" s="134" t="e">
        <f ca="1">+IF(AND(ISNUMBER(OFFSET('Sanitation Data'!$C$7,0,10*ROW('Sanitation Data'!C54))),'Data Summary'!CL60="Yes"),OFFSET('Sanitation Data'!$C$7,0,10*ROW('Sanitation Data'!C54)),NA())</f>
        <v>#N/A</v>
      </c>
      <c r="X60" s="134" t="e">
        <f ca="1">+IF(AND(ISNUMBER(OFFSET('Sanitation Data'!$C$11,0,10*ROW('Sanitation Data'!C54))),'Data Summary'!CM60="Yes"),OFFSET('Sanitation Data'!$C$11,0,10*ROW('Sanitation Data'!C54)),NA())</f>
        <v>#N/A</v>
      </c>
      <c r="Y60" s="134" t="e">
        <f ca="1">+IF(AND(ISNUMBER(OFFSET('Sanitation Data'!$C$12,0,10*ROW('Sanitation Data'!C54))),'Data Summary'!CN60="Yes"),OFFSET('Sanitation Data'!$C$12,0,10*ROW('Sanitation Data'!C54)),NA())</f>
        <v>#N/A</v>
      </c>
      <c r="Z60" s="134" t="e">
        <f ca="1">+IF(AND(ISNUMBER(OFFSET('Sanitation Data'!$C$13,0,10*ROW('Sanitation Data'!C54))),'Data Summary'!CO60="Yes"),OFFSET('Sanitation Data'!$C$13,0,10*ROW('Sanitation Data'!C54)),NA())</f>
        <v>#N/A</v>
      </c>
      <c r="AA60" s="134" t="e">
        <f ca="1">+IF(AND(ISNUMBER(OFFSET('Sanitation Data'!$D$5,0,10*ROW('Sanitation Data'!D54))),'Data Summary'!CP60="Yes"),100-OFFSET('Sanitation Data'!$D$5,0,10*ROW('Sanitation Data'!D54)),NA())</f>
        <v>#N/A</v>
      </c>
      <c r="AB60" s="134" t="e">
        <f ca="1">+IF(AND(ISNUMBER(OFFSET('Sanitation Data'!$D$7,0,10*ROW('Sanitation Data'!D54))),'Data Summary'!CQ60="Yes"),OFFSET('Sanitation Data'!$D$7,0,10*ROW('Sanitation Data'!D54)),NA())</f>
        <v>#N/A</v>
      </c>
      <c r="AC60" s="134" t="e">
        <f ca="1">+IF(AND(ISNUMBER(OFFSET('Sanitation Data'!$D$11,0,10*ROW('Sanitation Data'!D54))),'Data Summary'!CR60="Yes"),OFFSET('Sanitation Data'!$D$11,0,10*ROW('Sanitation Data'!D54)),NA())</f>
        <v>#N/A</v>
      </c>
      <c r="AD60" s="134" t="e">
        <f ca="1">+IF(AND(ISNUMBER(OFFSET('Sanitation Data'!$D$12,0,10*ROW('Sanitation Data'!D54))),'Data Summary'!CS60="Yes"),OFFSET('Sanitation Data'!$D$12,0,10*ROW('Sanitation Data'!D54)),NA())</f>
        <v>#N/A</v>
      </c>
      <c r="AE60" s="134" t="e">
        <f ca="1">+IF(AND(ISNUMBER(OFFSET('Sanitation Data'!$D$13,0,10*ROW('Sanitation Data'!D54))),'Data Summary'!CT60="Yes"),OFFSET('Sanitation Data'!$D$13,0,10*ROW('Sanitation Data'!D54)),NA())</f>
        <v>#N/A</v>
      </c>
      <c r="AF60" s="134" t="e">
        <f ca="1">+IF(AND(ISNUMBER(OFFSET('Sanitation Data'!$E$5,0,10*ROW('Sanitation Data'!E54))),'Data Summary'!CU60="Yes"),100-OFFSET('Sanitation Data'!$E$5,0,10*ROW('Sanitation Data'!E54)),NA())</f>
        <v>#N/A</v>
      </c>
      <c r="AG60" s="134" t="e">
        <f ca="1">+IF(AND(ISNUMBER(OFFSET('Sanitation Data'!$E$7,0,10*ROW('Sanitation Data'!E54))),'Data Summary'!CV60="Yes"),OFFSET('Sanitation Data'!$E$7,0,10*ROW('Sanitation Data'!E54)),NA())</f>
        <v>#N/A</v>
      </c>
      <c r="AH60" s="134" t="e">
        <f ca="1">+IF(AND(ISNUMBER(OFFSET('Sanitation Data'!$E$11,0,10*ROW('Sanitation Data'!E54))),'Data Summary'!CW60="Yes"),OFFSET('Sanitation Data'!$E$11,0,10*ROW('Sanitation Data'!E54)),NA())</f>
        <v>#N/A</v>
      </c>
      <c r="AI60" s="134" t="e">
        <f ca="1">+IF(AND(ISNUMBER(OFFSET('Sanitation Data'!$E$12,0,10*ROW('Sanitation Data'!E54))),'Data Summary'!CX60="Yes"),OFFSET('Sanitation Data'!$E$12,0,10*ROW('Sanitation Data'!E54)),NA())</f>
        <v>#N/A</v>
      </c>
      <c r="AJ60" s="134" t="e">
        <f ca="1">+IF(AND(ISNUMBER(OFFSET('Sanitation Data'!$E$13,0,10*ROW('Sanitation Data'!E54))),'Data Summary'!CY60="Yes"),OFFSET('Sanitation Data'!$E$13,0,10*ROW('Sanitation Data'!E54)),NA())</f>
        <v>#N/A</v>
      </c>
      <c r="AK60" s="134" t="e">
        <f ca="1">+IF(AND(ISNUMBER(OFFSET('Sanitation Data'!$F$5,0,10*ROW('Sanitation Data'!F54))),'Data Summary'!CZ60="Yes"),100-OFFSET('Sanitation Data'!$F$5,0,10*ROW('Sanitation Data'!F54)),NA())</f>
        <v>#N/A</v>
      </c>
      <c r="AL60" s="134" t="e">
        <f ca="1">+IF(AND(ISNUMBER(OFFSET('Sanitation Data'!$F$7,0,10*ROW('Sanitation Data'!F54))),'Data Summary'!DA60="Yes"),OFFSET('Sanitation Data'!$F$7,0,10*ROW('Sanitation Data'!F54)),NA())</f>
        <v>#N/A</v>
      </c>
      <c r="AM60" s="134" t="e">
        <f ca="1">+IF(AND(ISNUMBER(OFFSET('Sanitation Data'!$F$11,0,10*ROW('Sanitation Data'!F54))),'Data Summary'!DB60="Yes"),OFFSET('Sanitation Data'!$F$11,0,10*ROW('Sanitation Data'!F54)),NA())</f>
        <v>#N/A</v>
      </c>
      <c r="AN60" s="134" t="e">
        <f ca="1">+IF(AND(ISNUMBER(OFFSET('Sanitation Data'!$F$12,0,10*ROW('Sanitation Data'!F54))),'Data Summary'!DC60="Yes"),OFFSET('Sanitation Data'!$F$12,0,10*ROW('Sanitation Data'!F54)),NA())</f>
        <v>#N/A</v>
      </c>
      <c r="AO60" s="134" t="e">
        <f ca="1">+IF(AND(ISNUMBER(OFFSET('Sanitation Data'!$F$13,0,10*ROW('Sanitation Data'!F54))),'Data Summary'!DD60="Yes"),OFFSET('Sanitation Data'!$F$13,0,10*ROW('Sanitation Data'!F54)),NA())</f>
        <v>#N/A</v>
      </c>
      <c r="AP60" s="134" t="e">
        <f ca="1">+IF(AND(ISNUMBER(OFFSET('Sanitation Data'!$G$5,0,10*ROW('Sanitation Data'!G54))),'Data Summary'!DE60="Yes"),100-OFFSET('Sanitation Data'!$G$5,0,10*ROW('Sanitation Data'!G54)),NA())</f>
        <v>#N/A</v>
      </c>
      <c r="AQ60" s="134" t="e">
        <f ca="1">+IF(AND(ISNUMBER(OFFSET('Sanitation Data'!$G$7,0,10*ROW('Sanitation Data'!G54))),'Data Summary'!DF60="Yes"),OFFSET('Sanitation Data'!$G$7,0,10*ROW('Sanitation Data'!G54)),NA())</f>
        <v>#N/A</v>
      </c>
      <c r="AR60" s="134" t="e">
        <f ca="1">+IF(AND(ISNUMBER(OFFSET('Sanitation Data'!$G$11,0,10*ROW('Sanitation Data'!G54))),'Data Summary'!DG60="Yes"),OFFSET('Sanitation Data'!$G$11,0,10*ROW('Sanitation Data'!G54)),NA())</f>
        <v>#N/A</v>
      </c>
      <c r="AS60" s="134" t="e">
        <f ca="1">+IF(AND(ISNUMBER(OFFSET('Sanitation Data'!$G$12,0,10*ROW('Sanitation Data'!G54))),'Data Summary'!DH60="Yes"),OFFSET('Sanitation Data'!$G$12,0,10*ROW('Sanitation Data'!G54)),NA())</f>
        <v>#N/A</v>
      </c>
      <c r="AT60" s="134" t="e">
        <f ca="1">+IF(AND(ISNUMBER(OFFSET('Sanitation Data'!$G$13,0,10*ROW('Sanitation Data'!G54))),'Data Summary'!DI60="Yes"),OFFSET('Sanitation Data'!$G$13,0,10*ROW('Sanitation Data'!G54)),NA())</f>
        <v>#N/A</v>
      </c>
      <c r="AU60" s="134" t="e">
        <f ca="1">+IF(AND(ISNUMBER(OFFSET('Sanitation Data'!$H$5,0,10*ROW('Sanitation Data'!H54))),'Data Summary'!DJ60="Yes"),100-OFFSET('Sanitation Data'!$H$5,0,10*ROW('Sanitation Data'!H54)),NA())</f>
        <v>#N/A</v>
      </c>
      <c r="AV60" s="134" t="e">
        <f ca="1">+IF(AND(ISNUMBER(OFFSET('Sanitation Data'!$H$7,0,10*ROW('Sanitation Data'!H54))),'Data Summary'!DK60="Yes"),OFFSET('Sanitation Data'!$H$7,0,10*ROW('Sanitation Data'!H54)),NA())</f>
        <v>#N/A</v>
      </c>
      <c r="AW60" s="134" t="e">
        <f ca="1">+IF(AND(ISNUMBER(OFFSET('Sanitation Data'!$H$11,0,10*ROW('Sanitation Data'!H54))),'Data Summary'!DL60="Yes"),OFFSET('Sanitation Data'!$H$11,0,10*ROW('Sanitation Data'!H54)),NA())</f>
        <v>#N/A</v>
      </c>
      <c r="AX60" s="134" t="e">
        <f ca="1">+IF(AND(ISNUMBER(OFFSET('Sanitation Data'!$H$12,0,10*ROW('Sanitation Data'!H54))),'Data Summary'!DM60="Yes"),OFFSET('Sanitation Data'!$H$12,0,10*ROW('Sanitation Data'!H54)),NA())</f>
        <v>#N/A</v>
      </c>
      <c r="AY60" s="134" t="e">
        <f ca="1">+IF(AND(ISNUMBER(OFFSET('Sanitation Data'!$H$13,0,10*ROW('Sanitation Data'!H54))),'Data Summary'!DN60="Yes"),OFFSET('Sanitation Data'!$H$13,0,10*ROW('Sanitation Data'!H54)),NA())</f>
        <v>#N/A</v>
      </c>
      <c r="AZ60" s="135" t="e">
        <f ca="1">+IF(AND(ISNUMBER(OFFSET('Hygiene Data'!$C$6,0,10*ROW('Hygiene Data'!C54))),'Data Summary'!DO60="Yes"),OFFSET('Hygiene Data'!$C$6,0,10*ROW('Hygiene Data'!C54)),NA())</f>
        <v>#N/A</v>
      </c>
      <c r="BA60" s="135" t="e">
        <f ca="1">+IF(AND(ISNUMBER(OFFSET('Hygiene Data'!$C$8,0,10*ROW('Hygiene Data'!C54))),'Data Summary'!DP60="Yes"),OFFSET('Hygiene Data'!$C$8,0,10*ROW('Hygiene Data'!C54)),NA())</f>
        <v>#N/A</v>
      </c>
      <c r="BB60" s="135" t="e">
        <f ca="1">+IF(AND(ISNUMBER(OFFSET('Hygiene Data'!$C$10,0,10*ROW('Hygiene Data'!C54))),'Data Summary'!DQ60="Yes"),OFFSET('Hygiene Data'!$C$10,0,10*ROW('Hygiene Data'!C54)),NA())</f>
        <v>#N/A</v>
      </c>
      <c r="BC60" s="135" t="e">
        <f ca="1">+IF(AND(ISNUMBER(OFFSET('Hygiene Data'!$D$6,0,10*ROW('Hygiene Data'!D54))),'Data Summary'!DR60="Yes"),OFFSET('Hygiene Data'!$D$6,0,10*ROW('Hygiene Data'!D54)),NA())</f>
        <v>#N/A</v>
      </c>
      <c r="BD60" s="135" t="e">
        <f ca="1">+IF(AND(ISNUMBER(OFFSET('Hygiene Data'!$D$8,0,10*ROW('Hygiene Data'!D54))),'Data Summary'!DS60="Yes"),OFFSET('Hygiene Data'!$D$8,0,10*ROW('Hygiene Data'!D54)),NA())</f>
        <v>#N/A</v>
      </c>
      <c r="BE60" s="135" t="e">
        <f ca="1">+IF(AND(ISNUMBER(OFFSET('Hygiene Data'!$D$10,0,10*ROW('Hygiene Data'!D54))),'Data Summary'!DT60="Yes"),OFFSET('Hygiene Data'!$D$10,0,10*ROW('Hygiene Data'!D54)),NA())</f>
        <v>#N/A</v>
      </c>
      <c r="BF60" s="135" t="e">
        <f ca="1">+IF(AND(ISNUMBER(OFFSET('Hygiene Data'!$E$6,0,10*ROW('Hygiene Data'!E54))),'Data Summary'!DU60="Yes"),OFFSET('Hygiene Data'!$E$6,0,10*ROW('Hygiene Data'!E54)),NA())</f>
        <v>#N/A</v>
      </c>
      <c r="BG60" s="135" t="e">
        <f ca="1">+IF(AND(ISNUMBER(OFFSET('Hygiene Data'!$E$8,0,10*ROW('Hygiene Data'!E54))),'Data Summary'!DV60="Yes"),OFFSET('Hygiene Data'!$E$8,0,10*ROW('Hygiene Data'!E54)),NA())</f>
        <v>#N/A</v>
      </c>
      <c r="BH60" s="135" t="e">
        <f ca="1">+IF(AND(ISNUMBER(OFFSET('Hygiene Data'!$E$10,0,10*ROW('Hygiene Data'!E54))),'Data Summary'!DW60="Yes"),OFFSET('Hygiene Data'!$E$10,0,10*ROW('Hygiene Data'!E54)),NA())</f>
        <v>#N/A</v>
      </c>
      <c r="BI60" s="135" t="e">
        <f ca="1">+IF(AND(ISNUMBER(OFFSET('Hygiene Data'!$F$6,0,10*ROW('Hygiene Data'!F54))),'Data Summary'!DX60="Yes"),OFFSET('Hygiene Data'!$F$6,0,10*ROW('Hygiene Data'!F54)),NA())</f>
        <v>#N/A</v>
      </c>
      <c r="BJ60" s="135" t="e">
        <f ca="1">+IF(AND(ISNUMBER(OFFSET('Hygiene Data'!$F$8,0,10*ROW('Hygiene Data'!F54))),'Data Summary'!DY60="Yes"),OFFSET('Hygiene Data'!$F$8,0,10*ROW('Hygiene Data'!F54)),NA())</f>
        <v>#N/A</v>
      </c>
      <c r="BK60" s="135" t="e">
        <f ca="1">+IF(AND(ISNUMBER(OFFSET('Hygiene Data'!$F$10,0,10*ROW('Hygiene Data'!F54))),'Data Summary'!DZ60="Yes"),OFFSET('Hygiene Data'!$F$10,0,10*ROW('Hygiene Data'!F54)),NA())</f>
        <v>#N/A</v>
      </c>
      <c r="BL60" s="135" t="e">
        <f ca="1">+IF(AND(ISNUMBER(OFFSET('Hygiene Data'!$G$6,0,10*ROW('Hygiene Data'!G54))),'Data Summary'!EA60="Yes"),OFFSET('Hygiene Data'!$G$6,0,10*ROW('Hygiene Data'!G54)),NA())</f>
        <v>#N/A</v>
      </c>
      <c r="BM60" s="135" t="e">
        <f ca="1">+IF(AND(ISNUMBER(OFFSET('Hygiene Data'!$G$8,0,10*ROW('Hygiene Data'!G54))),'Data Summary'!EB60="Yes"),OFFSET('Hygiene Data'!$G$8,0,10*ROW('Hygiene Data'!G54)),NA())</f>
        <v>#N/A</v>
      </c>
      <c r="BN60" s="135" t="e">
        <f ca="1">+IF(AND(ISNUMBER(OFFSET('Hygiene Data'!$G$10,0,10*ROW('Hygiene Data'!G54))),'Data Summary'!EC60="Yes"),OFFSET('Hygiene Data'!$G$10,0,10*ROW('Hygiene Data'!G54)),NA())</f>
        <v>#N/A</v>
      </c>
      <c r="BO60" s="135" t="e">
        <f ca="1">+IF(AND(ISNUMBER(OFFSET('Hygiene Data'!$H$6,0,10*ROW('Hygiene Data'!H54))),'Data Summary'!ED60="Yes"),OFFSET('Hygiene Data'!$H$6,0,10*ROW('Hygiene Data'!H54)),NA())</f>
        <v>#N/A</v>
      </c>
      <c r="BP60" s="135" t="e">
        <f ca="1">+IF(AND(ISNUMBER(OFFSET('Hygiene Data'!$H$8,0,10*ROW('Hygiene Data'!H54))),'Data Summary'!EE60="Yes"),OFFSET('Hygiene Data'!$H$8,0,10*ROW('Hygiene Data'!H54)),NA())</f>
        <v>#N/A</v>
      </c>
      <c r="BQ60" s="135" t="e">
        <f ca="1">+IF(AND(ISNUMBER(OFFSET('Hygiene Data'!$H$10,0,10*ROW('Hygiene Data'!H54))),'Data Summary'!EF60="Yes"),OFFSET('Hygiene Data'!$H$10,0,10*ROW('Hygiene Data'!H54)),NA())</f>
        <v>#N/A</v>
      </c>
    </row>
    <row r="61" spans="1:69" x14ac:dyDescent="0.2">
      <c r="A61" s="50" t="e">
        <f ca="1">+IF(OFFSET('Water Data'!$B$1,0,10*ROW('Water Data'!B55))="",NA(),OFFSET('Water Data'!$B$1,0,10*ROW('Water Data'!B55)))</f>
        <v>#N/A</v>
      </c>
      <c r="B61" s="50" t="e">
        <f ca="1">+IF(OFFSET('Water Data'!$A$3,0,10*ROW('Water Data'!A58))="",NA(),OFFSET('Water Data'!$A$3,0,10*ROW('Water Data'!A58)))</f>
        <v>#N/A</v>
      </c>
      <c r="C61" s="50" t="e">
        <f ca="1">+IF(OFFSET('Water Data'!$C$3,0,10*ROW('Water Data'!C58))="",NA(),OFFSET('Water Data'!$C$3,0,10*ROW('Water Data'!C58)))</f>
        <v>#N/A</v>
      </c>
      <c r="D61" s="133" t="e">
        <f ca="1">+IF(AND(ISNUMBER(OFFSET('Water Data'!$C$5,0,10*ROW('Water Data'!C55))),'Data Summary'!BS61="Yes"),100-OFFSET('Water Data'!$C$5,0,10*ROW('Water Data'!C55)),NA())</f>
        <v>#N/A</v>
      </c>
      <c r="E61" s="133" t="e">
        <f ca="1">+IF(AND(ISNUMBER(OFFSET('Water Data'!$C$7,0,10*ROW('Water Data'!C55))),'Data Summary'!BT61="Yes"),OFFSET('Water Data'!$C$7,0,10*ROW('Water Data'!C55)),NA())</f>
        <v>#N/A</v>
      </c>
      <c r="F61" s="133" t="e">
        <f ca="1">+IF(AND(ISNUMBER(OFFSET('Water Data'!$C$10,0,10*ROW('Water Data'!C55))),'Data Summary'!BU61="Yes"),OFFSET('Water Data'!$C$10,0,10*ROW('Water Data'!C55)),NA())</f>
        <v>#N/A</v>
      </c>
      <c r="G61" s="133" t="e">
        <f ca="1">+IF(AND(ISNUMBER(OFFSET('Water Data'!$D$5,0,10*ROW('Water Data'!D55))),'Data Summary'!BV61="Yes"),100-OFFSET('Water Data'!$D$5,0,10*ROW('Water Data'!D55)),NA())</f>
        <v>#N/A</v>
      </c>
      <c r="H61" s="133" t="e">
        <f ca="1">+IF(AND(ISNUMBER(OFFSET('Water Data'!$D$7,0,10*ROW('Water Data'!D55))),'Data Summary'!BW61="Yes"),OFFSET('Water Data'!$D$7,0,10*ROW('Water Data'!D55)),NA())</f>
        <v>#N/A</v>
      </c>
      <c r="I61" s="133" t="e">
        <f ca="1">+IF(AND(ISNUMBER(OFFSET('Water Data'!$D$10,0,10*ROW('Water Data'!D55))),'Data Summary'!BX61="Yes"),OFFSET('Water Data'!$D$10,0,10*ROW('Water Data'!D55)),NA())</f>
        <v>#N/A</v>
      </c>
      <c r="J61" s="133" t="e">
        <f ca="1">+IF(AND(ISNUMBER(OFFSET('Water Data'!$E$5,0,10*ROW('Water Data'!E55))),'Data Summary'!BY61="Yes"),100-OFFSET('Water Data'!$E$5,0,10*ROW('Water Data'!E55)),NA())</f>
        <v>#N/A</v>
      </c>
      <c r="K61" s="133" t="e">
        <f ca="1">+IF(AND(ISNUMBER(OFFSET('Water Data'!$E$7,0,10*ROW('Water Data'!E55))),'Data Summary'!BZ61="Yes"),OFFSET('Water Data'!$E$7,0,10*ROW('Water Data'!E55)),NA())</f>
        <v>#N/A</v>
      </c>
      <c r="L61" s="133" t="e">
        <f ca="1">+IF(AND(ISNUMBER(OFFSET('Water Data'!$E$10,0,10*ROW('Water Data'!E55))),'Data Summary'!CA61="Yes"),OFFSET('Water Data'!$E$10,0,10*ROW('Water Data'!E55)),NA())</f>
        <v>#N/A</v>
      </c>
      <c r="M61" s="133" t="e">
        <f ca="1">+IF(AND(ISNUMBER(OFFSET('Water Data'!$F$5,0,10*ROW('Water Data'!F55))),'Data Summary'!CB61="Yes"),100-OFFSET('Water Data'!$F$5,0,10*ROW('Water Data'!F55)),NA())</f>
        <v>#N/A</v>
      </c>
      <c r="N61" s="133" t="e">
        <f ca="1">+IF(AND(ISNUMBER(OFFSET('Water Data'!$F$7,0,10*ROW('Water Data'!F55))),'Data Summary'!CC61="Yes"),OFFSET('Water Data'!$F$7,0,10*ROW('Water Data'!F55)),NA())</f>
        <v>#N/A</v>
      </c>
      <c r="O61" s="133" t="e">
        <f ca="1">+IF(AND(ISNUMBER(OFFSET('Water Data'!$F$10,0,10*ROW('Water Data'!F55))),'Data Summary'!CD61="Yes"),OFFSET('Water Data'!$F$10,0,10*ROW('Water Data'!F55)),NA())</f>
        <v>#N/A</v>
      </c>
      <c r="P61" s="133" t="e">
        <f ca="1">+IF(AND(ISNUMBER(OFFSET('Water Data'!$G$5,0,10*ROW('Water Data'!G55))),'Data Summary'!CE61="Yes"),100-OFFSET('Water Data'!$G$5,0,10*ROW('Water Data'!G55)),NA())</f>
        <v>#N/A</v>
      </c>
      <c r="Q61" s="133" t="e">
        <f ca="1">+IF(AND(ISNUMBER(OFFSET('Water Data'!$G$7,0,10*ROW('Water Data'!G55))),'Data Summary'!CF61="Yes"),OFFSET('Water Data'!$G$7,0,10*ROW('Water Data'!G55)),NA())</f>
        <v>#N/A</v>
      </c>
      <c r="R61" s="133" t="e">
        <f ca="1">+IF(AND(ISNUMBER(OFFSET('Water Data'!$G$10,0,10*ROW('Water Data'!G55))),'Data Summary'!CG61="Yes"),OFFSET('Water Data'!$G$10,0,10*ROW('Water Data'!G55)),NA())</f>
        <v>#N/A</v>
      </c>
      <c r="S61" s="133" t="e">
        <f ca="1">+IF(AND(ISNUMBER(OFFSET('Water Data'!$H$5,0,10*ROW('Water Data'!H55))),'Data Summary'!CH61="Yes"),100-OFFSET('Water Data'!$H$5,0,10*ROW('Water Data'!H55)),NA())</f>
        <v>#N/A</v>
      </c>
      <c r="T61" s="133" t="e">
        <f ca="1">+IF(AND(ISNUMBER(OFFSET('Water Data'!$H$7,0,10*ROW('Water Data'!H55))),'Data Summary'!CI61="Yes"),OFFSET('Water Data'!$H$7,0,10*ROW('Water Data'!H55)),NA())</f>
        <v>#N/A</v>
      </c>
      <c r="U61" s="133" t="e">
        <f ca="1">+IF(AND(ISNUMBER(OFFSET('Water Data'!$H$10,0,10*ROW('Water Data'!H55))),'Data Summary'!CJ61="Yes"),OFFSET('Water Data'!$H$10,0,10*ROW('Water Data'!H55)),NA())</f>
        <v>#N/A</v>
      </c>
      <c r="V61" s="134" t="e">
        <f ca="1">+IF(AND(ISNUMBER(OFFSET('Sanitation Data'!$C$5,0,10*ROW('Sanitation Data'!C55))),'Data Summary'!CK61="Yes"),100-OFFSET('Sanitation Data'!$C$5,0,10*ROW('Sanitation Data'!C55)),NA())</f>
        <v>#N/A</v>
      </c>
      <c r="W61" s="134" t="e">
        <f ca="1">+IF(AND(ISNUMBER(OFFSET('Sanitation Data'!$C$7,0,10*ROW('Sanitation Data'!C55))),'Data Summary'!CL61="Yes"),OFFSET('Sanitation Data'!$C$7,0,10*ROW('Sanitation Data'!C55)),NA())</f>
        <v>#N/A</v>
      </c>
      <c r="X61" s="134" t="e">
        <f ca="1">+IF(AND(ISNUMBER(OFFSET('Sanitation Data'!$C$11,0,10*ROW('Sanitation Data'!C55))),'Data Summary'!CM61="Yes"),OFFSET('Sanitation Data'!$C$11,0,10*ROW('Sanitation Data'!C55)),NA())</f>
        <v>#N/A</v>
      </c>
      <c r="Y61" s="134" t="e">
        <f ca="1">+IF(AND(ISNUMBER(OFFSET('Sanitation Data'!$C$12,0,10*ROW('Sanitation Data'!C55))),'Data Summary'!CN61="Yes"),OFFSET('Sanitation Data'!$C$12,0,10*ROW('Sanitation Data'!C55)),NA())</f>
        <v>#N/A</v>
      </c>
      <c r="Z61" s="134" t="e">
        <f ca="1">+IF(AND(ISNUMBER(OFFSET('Sanitation Data'!$C$13,0,10*ROW('Sanitation Data'!C55))),'Data Summary'!CO61="Yes"),OFFSET('Sanitation Data'!$C$13,0,10*ROW('Sanitation Data'!C55)),NA())</f>
        <v>#N/A</v>
      </c>
      <c r="AA61" s="134" t="e">
        <f ca="1">+IF(AND(ISNUMBER(OFFSET('Sanitation Data'!$D$5,0,10*ROW('Sanitation Data'!D55))),'Data Summary'!CP61="Yes"),100-OFFSET('Sanitation Data'!$D$5,0,10*ROW('Sanitation Data'!D55)),NA())</f>
        <v>#N/A</v>
      </c>
      <c r="AB61" s="134" t="e">
        <f ca="1">+IF(AND(ISNUMBER(OFFSET('Sanitation Data'!$D$7,0,10*ROW('Sanitation Data'!D55))),'Data Summary'!CQ61="Yes"),OFFSET('Sanitation Data'!$D$7,0,10*ROW('Sanitation Data'!D55)),NA())</f>
        <v>#N/A</v>
      </c>
      <c r="AC61" s="134" t="e">
        <f ca="1">+IF(AND(ISNUMBER(OFFSET('Sanitation Data'!$D$11,0,10*ROW('Sanitation Data'!D55))),'Data Summary'!CR61="Yes"),OFFSET('Sanitation Data'!$D$11,0,10*ROW('Sanitation Data'!D55)),NA())</f>
        <v>#N/A</v>
      </c>
      <c r="AD61" s="134" t="e">
        <f ca="1">+IF(AND(ISNUMBER(OFFSET('Sanitation Data'!$D$12,0,10*ROW('Sanitation Data'!D55))),'Data Summary'!CS61="Yes"),OFFSET('Sanitation Data'!$D$12,0,10*ROW('Sanitation Data'!D55)),NA())</f>
        <v>#N/A</v>
      </c>
      <c r="AE61" s="134" t="e">
        <f ca="1">+IF(AND(ISNUMBER(OFFSET('Sanitation Data'!$D$13,0,10*ROW('Sanitation Data'!D55))),'Data Summary'!CT61="Yes"),OFFSET('Sanitation Data'!$D$13,0,10*ROW('Sanitation Data'!D55)),NA())</f>
        <v>#N/A</v>
      </c>
      <c r="AF61" s="134" t="e">
        <f ca="1">+IF(AND(ISNUMBER(OFFSET('Sanitation Data'!$E$5,0,10*ROW('Sanitation Data'!E55))),'Data Summary'!CU61="Yes"),100-OFFSET('Sanitation Data'!$E$5,0,10*ROW('Sanitation Data'!E55)),NA())</f>
        <v>#N/A</v>
      </c>
      <c r="AG61" s="134" t="e">
        <f ca="1">+IF(AND(ISNUMBER(OFFSET('Sanitation Data'!$E$7,0,10*ROW('Sanitation Data'!E55))),'Data Summary'!CV61="Yes"),OFFSET('Sanitation Data'!$E$7,0,10*ROW('Sanitation Data'!E55)),NA())</f>
        <v>#N/A</v>
      </c>
      <c r="AH61" s="134" t="e">
        <f ca="1">+IF(AND(ISNUMBER(OFFSET('Sanitation Data'!$E$11,0,10*ROW('Sanitation Data'!E55))),'Data Summary'!CW61="Yes"),OFFSET('Sanitation Data'!$E$11,0,10*ROW('Sanitation Data'!E55)),NA())</f>
        <v>#N/A</v>
      </c>
      <c r="AI61" s="134" t="e">
        <f ca="1">+IF(AND(ISNUMBER(OFFSET('Sanitation Data'!$E$12,0,10*ROW('Sanitation Data'!E55))),'Data Summary'!CX61="Yes"),OFFSET('Sanitation Data'!$E$12,0,10*ROW('Sanitation Data'!E55)),NA())</f>
        <v>#N/A</v>
      </c>
      <c r="AJ61" s="134" t="e">
        <f ca="1">+IF(AND(ISNUMBER(OFFSET('Sanitation Data'!$E$13,0,10*ROW('Sanitation Data'!E55))),'Data Summary'!CY61="Yes"),OFFSET('Sanitation Data'!$E$13,0,10*ROW('Sanitation Data'!E55)),NA())</f>
        <v>#N/A</v>
      </c>
      <c r="AK61" s="134" t="e">
        <f ca="1">+IF(AND(ISNUMBER(OFFSET('Sanitation Data'!$F$5,0,10*ROW('Sanitation Data'!F55))),'Data Summary'!CZ61="Yes"),100-OFFSET('Sanitation Data'!$F$5,0,10*ROW('Sanitation Data'!F55)),NA())</f>
        <v>#N/A</v>
      </c>
      <c r="AL61" s="134" t="e">
        <f ca="1">+IF(AND(ISNUMBER(OFFSET('Sanitation Data'!$F$7,0,10*ROW('Sanitation Data'!F55))),'Data Summary'!DA61="Yes"),OFFSET('Sanitation Data'!$F$7,0,10*ROW('Sanitation Data'!F55)),NA())</f>
        <v>#N/A</v>
      </c>
      <c r="AM61" s="134" t="e">
        <f ca="1">+IF(AND(ISNUMBER(OFFSET('Sanitation Data'!$F$11,0,10*ROW('Sanitation Data'!F55))),'Data Summary'!DB61="Yes"),OFFSET('Sanitation Data'!$F$11,0,10*ROW('Sanitation Data'!F55)),NA())</f>
        <v>#N/A</v>
      </c>
      <c r="AN61" s="134" t="e">
        <f ca="1">+IF(AND(ISNUMBER(OFFSET('Sanitation Data'!$F$12,0,10*ROW('Sanitation Data'!F55))),'Data Summary'!DC61="Yes"),OFFSET('Sanitation Data'!$F$12,0,10*ROW('Sanitation Data'!F55)),NA())</f>
        <v>#N/A</v>
      </c>
      <c r="AO61" s="134" t="e">
        <f ca="1">+IF(AND(ISNUMBER(OFFSET('Sanitation Data'!$F$13,0,10*ROW('Sanitation Data'!F55))),'Data Summary'!DD61="Yes"),OFFSET('Sanitation Data'!$F$13,0,10*ROW('Sanitation Data'!F55)),NA())</f>
        <v>#N/A</v>
      </c>
      <c r="AP61" s="134" t="e">
        <f ca="1">+IF(AND(ISNUMBER(OFFSET('Sanitation Data'!$G$5,0,10*ROW('Sanitation Data'!G55))),'Data Summary'!DE61="Yes"),100-OFFSET('Sanitation Data'!$G$5,0,10*ROW('Sanitation Data'!G55)),NA())</f>
        <v>#N/A</v>
      </c>
      <c r="AQ61" s="134" t="e">
        <f ca="1">+IF(AND(ISNUMBER(OFFSET('Sanitation Data'!$G$7,0,10*ROW('Sanitation Data'!G55))),'Data Summary'!DF61="Yes"),OFFSET('Sanitation Data'!$G$7,0,10*ROW('Sanitation Data'!G55)),NA())</f>
        <v>#N/A</v>
      </c>
      <c r="AR61" s="134" t="e">
        <f ca="1">+IF(AND(ISNUMBER(OFFSET('Sanitation Data'!$G$11,0,10*ROW('Sanitation Data'!G55))),'Data Summary'!DG61="Yes"),OFFSET('Sanitation Data'!$G$11,0,10*ROW('Sanitation Data'!G55)),NA())</f>
        <v>#N/A</v>
      </c>
      <c r="AS61" s="134" t="e">
        <f ca="1">+IF(AND(ISNUMBER(OFFSET('Sanitation Data'!$G$12,0,10*ROW('Sanitation Data'!G55))),'Data Summary'!DH61="Yes"),OFFSET('Sanitation Data'!$G$12,0,10*ROW('Sanitation Data'!G55)),NA())</f>
        <v>#N/A</v>
      </c>
      <c r="AT61" s="134" t="e">
        <f ca="1">+IF(AND(ISNUMBER(OFFSET('Sanitation Data'!$G$13,0,10*ROW('Sanitation Data'!G55))),'Data Summary'!DI61="Yes"),OFFSET('Sanitation Data'!$G$13,0,10*ROW('Sanitation Data'!G55)),NA())</f>
        <v>#N/A</v>
      </c>
      <c r="AU61" s="134" t="e">
        <f ca="1">+IF(AND(ISNUMBER(OFFSET('Sanitation Data'!$H$5,0,10*ROW('Sanitation Data'!H55))),'Data Summary'!DJ61="Yes"),100-OFFSET('Sanitation Data'!$H$5,0,10*ROW('Sanitation Data'!H55)),NA())</f>
        <v>#N/A</v>
      </c>
      <c r="AV61" s="134" t="e">
        <f ca="1">+IF(AND(ISNUMBER(OFFSET('Sanitation Data'!$H$7,0,10*ROW('Sanitation Data'!H55))),'Data Summary'!DK61="Yes"),OFFSET('Sanitation Data'!$H$7,0,10*ROW('Sanitation Data'!H55)),NA())</f>
        <v>#N/A</v>
      </c>
      <c r="AW61" s="134" t="e">
        <f ca="1">+IF(AND(ISNUMBER(OFFSET('Sanitation Data'!$H$11,0,10*ROW('Sanitation Data'!H55))),'Data Summary'!DL61="Yes"),OFFSET('Sanitation Data'!$H$11,0,10*ROW('Sanitation Data'!H55)),NA())</f>
        <v>#N/A</v>
      </c>
      <c r="AX61" s="134" t="e">
        <f ca="1">+IF(AND(ISNUMBER(OFFSET('Sanitation Data'!$H$12,0,10*ROW('Sanitation Data'!H55))),'Data Summary'!DM61="Yes"),OFFSET('Sanitation Data'!$H$12,0,10*ROW('Sanitation Data'!H55)),NA())</f>
        <v>#N/A</v>
      </c>
      <c r="AY61" s="134" t="e">
        <f ca="1">+IF(AND(ISNUMBER(OFFSET('Sanitation Data'!$H$13,0,10*ROW('Sanitation Data'!H55))),'Data Summary'!DN61="Yes"),OFFSET('Sanitation Data'!$H$13,0,10*ROW('Sanitation Data'!H55)),NA())</f>
        <v>#N/A</v>
      </c>
      <c r="AZ61" s="135" t="e">
        <f ca="1">+IF(AND(ISNUMBER(OFFSET('Hygiene Data'!$C$6,0,10*ROW('Hygiene Data'!C55))),'Data Summary'!DO61="Yes"),OFFSET('Hygiene Data'!$C$6,0,10*ROW('Hygiene Data'!C55)),NA())</f>
        <v>#N/A</v>
      </c>
      <c r="BA61" s="135" t="e">
        <f ca="1">+IF(AND(ISNUMBER(OFFSET('Hygiene Data'!$C$8,0,10*ROW('Hygiene Data'!C55))),'Data Summary'!DP61="Yes"),OFFSET('Hygiene Data'!$C$8,0,10*ROW('Hygiene Data'!C55)),NA())</f>
        <v>#N/A</v>
      </c>
      <c r="BB61" s="135" t="e">
        <f ca="1">+IF(AND(ISNUMBER(OFFSET('Hygiene Data'!$C$10,0,10*ROW('Hygiene Data'!C55))),'Data Summary'!DQ61="Yes"),OFFSET('Hygiene Data'!$C$10,0,10*ROW('Hygiene Data'!C55)),NA())</f>
        <v>#N/A</v>
      </c>
      <c r="BC61" s="135" t="e">
        <f ca="1">+IF(AND(ISNUMBER(OFFSET('Hygiene Data'!$D$6,0,10*ROW('Hygiene Data'!D55))),'Data Summary'!DR61="Yes"),OFFSET('Hygiene Data'!$D$6,0,10*ROW('Hygiene Data'!D55)),NA())</f>
        <v>#N/A</v>
      </c>
      <c r="BD61" s="135" t="e">
        <f ca="1">+IF(AND(ISNUMBER(OFFSET('Hygiene Data'!$D$8,0,10*ROW('Hygiene Data'!D55))),'Data Summary'!DS61="Yes"),OFFSET('Hygiene Data'!$D$8,0,10*ROW('Hygiene Data'!D55)),NA())</f>
        <v>#N/A</v>
      </c>
      <c r="BE61" s="135" t="e">
        <f ca="1">+IF(AND(ISNUMBER(OFFSET('Hygiene Data'!$D$10,0,10*ROW('Hygiene Data'!D55))),'Data Summary'!DT61="Yes"),OFFSET('Hygiene Data'!$D$10,0,10*ROW('Hygiene Data'!D55)),NA())</f>
        <v>#N/A</v>
      </c>
      <c r="BF61" s="135" t="e">
        <f ca="1">+IF(AND(ISNUMBER(OFFSET('Hygiene Data'!$E$6,0,10*ROW('Hygiene Data'!E55))),'Data Summary'!DU61="Yes"),OFFSET('Hygiene Data'!$E$6,0,10*ROW('Hygiene Data'!E55)),NA())</f>
        <v>#N/A</v>
      </c>
      <c r="BG61" s="135" t="e">
        <f ca="1">+IF(AND(ISNUMBER(OFFSET('Hygiene Data'!$E$8,0,10*ROW('Hygiene Data'!E55))),'Data Summary'!DV61="Yes"),OFFSET('Hygiene Data'!$E$8,0,10*ROW('Hygiene Data'!E55)),NA())</f>
        <v>#N/A</v>
      </c>
      <c r="BH61" s="135" t="e">
        <f ca="1">+IF(AND(ISNUMBER(OFFSET('Hygiene Data'!$E$10,0,10*ROW('Hygiene Data'!E55))),'Data Summary'!DW61="Yes"),OFFSET('Hygiene Data'!$E$10,0,10*ROW('Hygiene Data'!E55)),NA())</f>
        <v>#N/A</v>
      </c>
      <c r="BI61" s="135" t="e">
        <f ca="1">+IF(AND(ISNUMBER(OFFSET('Hygiene Data'!$F$6,0,10*ROW('Hygiene Data'!F55))),'Data Summary'!DX61="Yes"),OFFSET('Hygiene Data'!$F$6,0,10*ROW('Hygiene Data'!F55)),NA())</f>
        <v>#N/A</v>
      </c>
      <c r="BJ61" s="135" t="e">
        <f ca="1">+IF(AND(ISNUMBER(OFFSET('Hygiene Data'!$F$8,0,10*ROW('Hygiene Data'!F55))),'Data Summary'!DY61="Yes"),OFFSET('Hygiene Data'!$F$8,0,10*ROW('Hygiene Data'!F55)),NA())</f>
        <v>#N/A</v>
      </c>
      <c r="BK61" s="135" t="e">
        <f ca="1">+IF(AND(ISNUMBER(OFFSET('Hygiene Data'!$F$10,0,10*ROW('Hygiene Data'!F55))),'Data Summary'!DZ61="Yes"),OFFSET('Hygiene Data'!$F$10,0,10*ROW('Hygiene Data'!F55)),NA())</f>
        <v>#N/A</v>
      </c>
      <c r="BL61" s="135" t="e">
        <f ca="1">+IF(AND(ISNUMBER(OFFSET('Hygiene Data'!$G$6,0,10*ROW('Hygiene Data'!G55))),'Data Summary'!EA61="Yes"),OFFSET('Hygiene Data'!$G$6,0,10*ROW('Hygiene Data'!G55)),NA())</f>
        <v>#N/A</v>
      </c>
      <c r="BM61" s="135" t="e">
        <f ca="1">+IF(AND(ISNUMBER(OFFSET('Hygiene Data'!$G$8,0,10*ROW('Hygiene Data'!G55))),'Data Summary'!EB61="Yes"),OFFSET('Hygiene Data'!$G$8,0,10*ROW('Hygiene Data'!G55)),NA())</f>
        <v>#N/A</v>
      </c>
      <c r="BN61" s="135" t="e">
        <f ca="1">+IF(AND(ISNUMBER(OFFSET('Hygiene Data'!$G$10,0,10*ROW('Hygiene Data'!G55))),'Data Summary'!EC61="Yes"),OFFSET('Hygiene Data'!$G$10,0,10*ROW('Hygiene Data'!G55)),NA())</f>
        <v>#N/A</v>
      </c>
      <c r="BO61" s="135" t="e">
        <f ca="1">+IF(AND(ISNUMBER(OFFSET('Hygiene Data'!$H$6,0,10*ROW('Hygiene Data'!H55))),'Data Summary'!ED61="Yes"),OFFSET('Hygiene Data'!$H$6,0,10*ROW('Hygiene Data'!H55)),NA())</f>
        <v>#N/A</v>
      </c>
      <c r="BP61" s="135" t="e">
        <f ca="1">+IF(AND(ISNUMBER(OFFSET('Hygiene Data'!$H$8,0,10*ROW('Hygiene Data'!H55))),'Data Summary'!EE61="Yes"),OFFSET('Hygiene Data'!$H$8,0,10*ROW('Hygiene Data'!H55)),NA())</f>
        <v>#N/A</v>
      </c>
      <c r="BQ61" s="135" t="e">
        <f ca="1">+IF(AND(ISNUMBER(OFFSET('Hygiene Data'!$H$10,0,10*ROW('Hygiene Data'!H55))),'Data Summary'!EF61="Yes"),OFFSET('Hygiene Data'!$H$10,0,10*ROW('Hygiene Data'!H55)),NA())</f>
        <v>#N/A</v>
      </c>
    </row>
    <row r="62" spans="1:69" x14ac:dyDescent="0.2">
      <c r="A62" s="50" t="e">
        <f ca="1">+IF(OFFSET('Water Data'!$B$1,0,10*ROW('Water Data'!B56))="",NA(),OFFSET('Water Data'!$B$1,0,10*ROW('Water Data'!B56)))</f>
        <v>#N/A</v>
      </c>
      <c r="B62" s="50" t="e">
        <f ca="1">+IF(OFFSET('Water Data'!$A$3,0,10*ROW('Water Data'!A59))="",NA(),OFFSET('Water Data'!$A$3,0,10*ROW('Water Data'!A59)))</f>
        <v>#N/A</v>
      </c>
      <c r="C62" s="50" t="e">
        <f ca="1">+IF(OFFSET('Water Data'!$C$3,0,10*ROW('Water Data'!C59))="",NA(),OFFSET('Water Data'!$C$3,0,10*ROW('Water Data'!C59)))</f>
        <v>#N/A</v>
      </c>
      <c r="D62" s="133" t="e">
        <f ca="1">+IF(AND(ISNUMBER(OFFSET('Water Data'!$C$5,0,10*ROW('Water Data'!C56))),'Data Summary'!BS62="Yes"),100-OFFSET('Water Data'!$C$5,0,10*ROW('Water Data'!C56)),NA())</f>
        <v>#N/A</v>
      </c>
      <c r="E62" s="133" t="e">
        <f ca="1">+IF(AND(ISNUMBER(OFFSET('Water Data'!$C$7,0,10*ROW('Water Data'!C56))),'Data Summary'!BT62="Yes"),OFFSET('Water Data'!$C$7,0,10*ROW('Water Data'!C56)),NA())</f>
        <v>#N/A</v>
      </c>
      <c r="F62" s="133" t="e">
        <f ca="1">+IF(AND(ISNUMBER(OFFSET('Water Data'!$C$10,0,10*ROW('Water Data'!C56))),'Data Summary'!BU62="Yes"),OFFSET('Water Data'!$C$10,0,10*ROW('Water Data'!C56)),NA())</f>
        <v>#N/A</v>
      </c>
      <c r="G62" s="133" t="e">
        <f ca="1">+IF(AND(ISNUMBER(OFFSET('Water Data'!$D$5,0,10*ROW('Water Data'!D56))),'Data Summary'!BV62="Yes"),100-OFFSET('Water Data'!$D$5,0,10*ROW('Water Data'!D56)),NA())</f>
        <v>#N/A</v>
      </c>
      <c r="H62" s="133" t="e">
        <f ca="1">+IF(AND(ISNUMBER(OFFSET('Water Data'!$D$7,0,10*ROW('Water Data'!D56))),'Data Summary'!BW62="Yes"),OFFSET('Water Data'!$D$7,0,10*ROW('Water Data'!D56)),NA())</f>
        <v>#N/A</v>
      </c>
      <c r="I62" s="133" t="e">
        <f ca="1">+IF(AND(ISNUMBER(OFFSET('Water Data'!$D$10,0,10*ROW('Water Data'!D56))),'Data Summary'!BX62="Yes"),OFFSET('Water Data'!$D$10,0,10*ROW('Water Data'!D56)),NA())</f>
        <v>#N/A</v>
      </c>
      <c r="J62" s="133" t="e">
        <f ca="1">+IF(AND(ISNUMBER(OFFSET('Water Data'!$E$5,0,10*ROW('Water Data'!E56))),'Data Summary'!BY62="Yes"),100-OFFSET('Water Data'!$E$5,0,10*ROW('Water Data'!E56)),NA())</f>
        <v>#N/A</v>
      </c>
      <c r="K62" s="133" t="e">
        <f ca="1">+IF(AND(ISNUMBER(OFFSET('Water Data'!$E$7,0,10*ROW('Water Data'!E56))),'Data Summary'!BZ62="Yes"),OFFSET('Water Data'!$E$7,0,10*ROW('Water Data'!E56)),NA())</f>
        <v>#N/A</v>
      </c>
      <c r="L62" s="133" t="e">
        <f ca="1">+IF(AND(ISNUMBER(OFFSET('Water Data'!$E$10,0,10*ROW('Water Data'!E56))),'Data Summary'!CA62="Yes"),OFFSET('Water Data'!$E$10,0,10*ROW('Water Data'!E56)),NA())</f>
        <v>#N/A</v>
      </c>
      <c r="M62" s="133" t="e">
        <f ca="1">+IF(AND(ISNUMBER(OFFSET('Water Data'!$F$5,0,10*ROW('Water Data'!F56))),'Data Summary'!CB62="Yes"),100-OFFSET('Water Data'!$F$5,0,10*ROW('Water Data'!F56)),NA())</f>
        <v>#N/A</v>
      </c>
      <c r="N62" s="133" t="e">
        <f ca="1">+IF(AND(ISNUMBER(OFFSET('Water Data'!$F$7,0,10*ROW('Water Data'!F56))),'Data Summary'!CC62="Yes"),OFFSET('Water Data'!$F$7,0,10*ROW('Water Data'!F56)),NA())</f>
        <v>#N/A</v>
      </c>
      <c r="O62" s="133" t="e">
        <f ca="1">+IF(AND(ISNUMBER(OFFSET('Water Data'!$F$10,0,10*ROW('Water Data'!F56))),'Data Summary'!CD62="Yes"),OFFSET('Water Data'!$F$10,0,10*ROW('Water Data'!F56)),NA())</f>
        <v>#N/A</v>
      </c>
      <c r="P62" s="133" t="e">
        <f ca="1">+IF(AND(ISNUMBER(OFFSET('Water Data'!$G$5,0,10*ROW('Water Data'!G56))),'Data Summary'!CE62="Yes"),100-OFFSET('Water Data'!$G$5,0,10*ROW('Water Data'!G56)),NA())</f>
        <v>#N/A</v>
      </c>
      <c r="Q62" s="133" t="e">
        <f ca="1">+IF(AND(ISNUMBER(OFFSET('Water Data'!$G$7,0,10*ROW('Water Data'!G56))),'Data Summary'!CF62="Yes"),OFFSET('Water Data'!$G$7,0,10*ROW('Water Data'!G56)),NA())</f>
        <v>#N/A</v>
      </c>
      <c r="R62" s="133" t="e">
        <f ca="1">+IF(AND(ISNUMBER(OFFSET('Water Data'!$G$10,0,10*ROW('Water Data'!G56))),'Data Summary'!CG62="Yes"),OFFSET('Water Data'!$G$10,0,10*ROW('Water Data'!G56)),NA())</f>
        <v>#N/A</v>
      </c>
      <c r="S62" s="133" t="e">
        <f ca="1">+IF(AND(ISNUMBER(OFFSET('Water Data'!$H$5,0,10*ROW('Water Data'!H56))),'Data Summary'!CH62="Yes"),100-OFFSET('Water Data'!$H$5,0,10*ROW('Water Data'!H56)),NA())</f>
        <v>#N/A</v>
      </c>
      <c r="T62" s="133" t="e">
        <f ca="1">+IF(AND(ISNUMBER(OFFSET('Water Data'!$H$7,0,10*ROW('Water Data'!H56))),'Data Summary'!CI62="Yes"),OFFSET('Water Data'!$H$7,0,10*ROW('Water Data'!H56)),NA())</f>
        <v>#N/A</v>
      </c>
      <c r="U62" s="133" t="e">
        <f ca="1">+IF(AND(ISNUMBER(OFFSET('Water Data'!$H$10,0,10*ROW('Water Data'!H56))),'Data Summary'!CJ62="Yes"),OFFSET('Water Data'!$H$10,0,10*ROW('Water Data'!H56)),NA())</f>
        <v>#N/A</v>
      </c>
      <c r="V62" s="134" t="e">
        <f ca="1">+IF(AND(ISNUMBER(OFFSET('Sanitation Data'!$C$5,0,10*ROW('Sanitation Data'!C56))),'Data Summary'!CK62="Yes"),100-OFFSET('Sanitation Data'!$C$5,0,10*ROW('Sanitation Data'!C56)),NA())</f>
        <v>#N/A</v>
      </c>
      <c r="W62" s="134" t="e">
        <f ca="1">+IF(AND(ISNUMBER(OFFSET('Sanitation Data'!$C$7,0,10*ROW('Sanitation Data'!C56))),'Data Summary'!CL62="Yes"),OFFSET('Sanitation Data'!$C$7,0,10*ROW('Sanitation Data'!C56)),NA())</f>
        <v>#N/A</v>
      </c>
      <c r="X62" s="134" t="e">
        <f ca="1">+IF(AND(ISNUMBER(OFFSET('Sanitation Data'!$C$11,0,10*ROW('Sanitation Data'!C56))),'Data Summary'!CM62="Yes"),OFFSET('Sanitation Data'!$C$11,0,10*ROW('Sanitation Data'!C56)),NA())</f>
        <v>#N/A</v>
      </c>
      <c r="Y62" s="134" t="e">
        <f ca="1">+IF(AND(ISNUMBER(OFFSET('Sanitation Data'!$C$12,0,10*ROW('Sanitation Data'!C56))),'Data Summary'!CN62="Yes"),OFFSET('Sanitation Data'!$C$12,0,10*ROW('Sanitation Data'!C56)),NA())</f>
        <v>#N/A</v>
      </c>
      <c r="Z62" s="134" t="e">
        <f ca="1">+IF(AND(ISNUMBER(OFFSET('Sanitation Data'!$C$13,0,10*ROW('Sanitation Data'!C56))),'Data Summary'!CO62="Yes"),OFFSET('Sanitation Data'!$C$13,0,10*ROW('Sanitation Data'!C56)),NA())</f>
        <v>#N/A</v>
      </c>
      <c r="AA62" s="134" t="e">
        <f ca="1">+IF(AND(ISNUMBER(OFFSET('Sanitation Data'!$D$5,0,10*ROW('Sanitation Data'!D56))),'Data Summary'!CP62="Yes"),100-OFFSET('Sanitation Data'!$D$5,0,10*ROW('Sanitation Data'!D56)),NA())</f>
        <v>#N/A</v>
      </c>
      <c r="AB62" s="134" t="e">
        <f ca="1">+IF(AND(ISNUMBER(OFFSET('Sanitation Data'!$D$7,0,10*ROW('Sanitation Data'!D56))),'Data Summary'!CQ62="Yes"),OFFSET('Sanitation Data'!$D$7,0,10*ROW('Sanitation Data'!D56)),NA())</f>
        <v>#N/A</v>
      </c>
      <c r="AC62" s="134" t="e">
        <f ca="1">+IF(AND(ISNUMBER(OFFSET('Sanitation Data'!$D$11,0,10*ROW('Sanitation Data'!D56))),'Data Summary'!CR62="Yes"),OFFSET('Sanitation Data'!$D$11,0,10*ROW('Sanitation Data'!D56)),NA())</f>
        <v>#N/A</v>
      </c>
      <c r="AD62" s="134" t="e">
        <f ca="1">+IF(AND(ISNUMBER(OFFSET('Sanitation Data'!$D$12,0,10*ROW('Sanitation Data'!D56))),'Data Summary'!CS62="Yes"),OFFSET('Sanitation Data'!$D$12,0,10*ROW('Sanitation Data'!D56)),NA())</f>
        <v>#N/A</v>
      </c>
      <c r="AE62" s="134" t="e">
        <f ca="1">+IF(AND(ISNUMBER(OFFSET('Sanitation Data'!$D$13,0,10*ROW('Sanitation Data'!D56))),'Data Summary'!CT62="Yes"),OFFSET('Sanitation Data'!$D$13,0,10*ROW('Sanitation Data'!D56)),NA())</f>
        <v>#N/A</v>
      </c>
      <c r="AF62" s="134" t="e">
        <f ca="1">+IF(AND(ISNUMBER(OFFSET('Sanitation Data'!$E$5,0,10*ROW('Sanitation Data'!E56))),'Data Summary'!CU62="Yes"),100-OFFSET('Sanitation Data'!$E$5,0,10*ROW('Sanitation Data'!E56)),NA())</f>
        <v>#N/A</v>
      </c>
      <c r="AG62" s="134" t="e">
        <f ca="1">+IF(AND(ISNUMBER(OFFSET('Sanitation Data'!$E$7,0,10*ROW('Sanitation Data'!E56))),'Data Summary'!CV62="Yes"),OFFSET('Sanitation Data'!$E$7,0,10*ROW('Sanitation Data'!E56)),NA())</f>
        <v>#N/A</v>
      </c>
      <c r="AH62" s="134" t="e">
        <f ca="1">+IF(AND(ISNUMBER(OFFSET('Sanitation Data'!$E$11,0,10*ROW('Sanitation Data'!E56))),'Data Summary'!CW62="Yes"),OFFSET('Sanitation Data'!$E$11,0,10*ROW('Sanitation Data'!E56)),NA())</f>
        <v>#N/A</v>
      </c>
      <c r="AI62" s="134" t="e">
        <f ca="1">+IF(AND(ISNUMBER(OFFSET('Sanitation Data'!$E$12,0,10*ROW('Sanitation Data'!E56))),'Data Summary'!CX62="Yes"),OFFSET('Sanitation Data'!$E$12,0,10*ROW('Sanitation Data'!E56)),NA())</f>
        <v>#N/A</v>
      </c>
      <c r="AJ62" s="134" t="e">
        <f ca="1">+IF(AND(ISNUMBER(OFFSET('Sanitation Data'!$E$13,0,10*ROW('Sanitation Data'!E56))),'Data Summary'!CY62="Yes"),OFFSET('Sanitation Data'!$E$13,0,10*ROW('Sanitation Data'!E56)),NA())</f>
        <v>#N/A</v>
      </c>
      <c r="AK62" s="134" t="e">
        <f ca="1">+IF(AND(ISNUMBER(OFFSET('Sanitation Data'!$F$5,0,10*ROW('Sanitation Data'!F56))),'Data Summary'!CZ62="Yes"),100-OFFSET('Sanitation Data'!$F$5,0,10*ROW('Sanitation Data'!F56)),NA())</f>
        <v>#N/A</v>
      </c>
      <c r="AL62" s="134" t="e">
        <f ca="1">+IF(AND(ISNUMBER(OFFSET('Sanitation Data'!$F$7,0,10*ROW('Sanitation Data'!F56))),'Data Summary'!DA62="Yes"),OFFSET('Sanitation Data'!$F$7,0,10*ROW('Sanitation Data'!F56)),NA())</f>
        <v>#N/A</v>
      </c>
      <c r="AM62" s="134" t="e">
        <f ca="1">+IF(AND(ISNUMBER(OFFSET('Sanitation Data'!$F$11,0,10*ROW('Sanitation Data'!F56))),'Data Summary'!DB62="Yes"),OFFSET('Sanitation Data'!$F$11,0,10*ROW('Sanitation Data'!F56)),NA())</f>
        <v>#N/A</v>
      </c>
      <c r="AN62" s="134" t="e">
        <f ca="1">+IF(AND(ISNUMBER(OFFSET('Sanitation Data'!$F$12,0,10*ROW('Sanitation Data'!F56))),'Data Summary'!DC62="Yes"),OFFSET('Sanitation Data'!$F$12,0,10*ROW('Sanitation Data'!F56)),NA())</f>
        <v>#N/A</v>
      </c>
      <c r="AO62" s="134" t="e">
        <f ca="1">+IF(AND(ISNUMBER(OFFSET('Sanitation Data'!$F$13,0,10*ROW('Sanitation Data'!F56))),'Data Summary'!DD62="Yes"),OFFSET('Sanitation Data'!$F$13,0,10*ROW('Sanitation Data'!F56)),NA())</f>
        <v>#N/A</v>
      </c>
      <c r="AP62" s="134" t="e">
        <f ca="1">+IF(AND(ISNUMBER(OFFSET('Sanitation Data'!$G$5,0,10*ROW('Sanitation Data'!G56))),'Data Summary'!DE62="Yes"),100-OFFSET('Sanitation Data'!$G$5,0,10*ROW('Sanitation Data'!G56)),NA())</f>
        <v>#N/A</v>
      </c>
      <c r="AQ62" s="134" t="e">
        <f ca="1">+IF(AND(ISNUMBER(OFFSET('Sanitation Data'!$G$7,0,10*ROW('Sanitation Data'!G56))),'Data Summary'!DF62="Yes"),OFFSET('Sanitation Data'!$G$7,0,10*ROW('Sanitation Data'!G56)),NA())</f>
        <v>#N/A</v>
      </c>
      <c r="AR62" s="134" t="e">
        <f ca="1">+IF(AND(ISNUMBER(OFFSET('Sanitation Data'!$G$11,0,10*ROW('Sanitation Data'!G56))),'Data Summary'!DG62="Yes"),OFFSET('Sanitation Data'!$G$11,0,10*ROW('Sanitation Data'!G56)),NA())</f>
        <v>#N/A</v>
      </c>
      <c r="AS62" s="134" t="e">
        <f ca="1">+IF(AND(ISNUMBER(OFFSET('Sanitation Data'!$G$12,0,10*ROW('Sanitation Data'!G56))),'Data Summary'!DH62="Yes"),OFFSET('Sanitation Data'!$G$12,0,10*ROW('Sanitation Data'!G56)),NA())</f>
        <v>#N/A</v>
      </c>
      <c r="AT62" s="134" t="e">
        <f ca="1">+IF(AND(ISNUMBER(OFFSET('Sanitation Data'!$G$13,0,10*ROW('Sanitation Data'!G56))),'Data Summary'!DI62="Yes"),OFFSET('Sanitation Data'!$G$13,0,10*ROW('Sanitation Data'!G56)),NA())</f>
        <v>#N/A</v>
      </c>
      <c r="AU62" s="134" t="e">
        <f ca="1">+IF(AND(ISNUMBER(OFFSET('Sanitation Data'!$H$5,0,10*ROW('Sanitation Data'!H56))),'Data Summary'!DJ62="Yes"),100-OFFSET('Sanitation Data'!$H$5,0,10*ROW('Sanitation Data'!H56)),NA())</f>
        <v>#N/A</v>
      </c>
      <c r="AV62" s="134" t="e">
        <f ca="1">+IF(AND(ISNUMBER(OFFSET('Sanitation Data'!$H$7,0,10*ROW('Sanitation Data'!H56))),'Data Summary'!DK62="Yes"),OFFSET('Sanitation Data'!$H$7,0,10*ROW('Sanitation Data'!H56)),NA())</f>
        <v>#N/A</v>
      </c>
      <c r="AW62" s="134" t="e">
        <f ca="1">+IF(AND(ISNUMBER(OFFSET('Sanitation Data'!$H$11,0,10*ROW('Sanitation Data'!H56))),'Data Summary'!DL62="Yes"),OFFSET('Sanitation Data'!$H$11,0,10*ROW('Sanitation Data'!H56)),NA())</f>
        <v>#N/A</v>
      </c>
      <c r="AX62" s="134" t="e">
        <f ca="1">+IF(AND(ISNUMBER(OFFSET('Sanitation Data'!$H$12,0,10*ROW('Sanitation Data'!H56))),'Data Summary'!DM62="Yes"),OFFSET('Sanitation Data'!$H$12,0,10*ROW('Sanitation Data'!H56)),NA())</f>
        <v>#N/A</v>
      </c>
      <c r="AY62" s="134" t="e">
        <f ca="1">+IF(AND(ISNUMBER(OFFSET('Sanitation Data'!$H$13,0,10*ROW('Sanitation Data'!H56))),'Data Summary'!DN62="Yes"),OFFSET('Sanitation Data'!$H$13,0,10*ROW('Sanitation Data'!H56)),NA())</f>
        <v>#N/A</v>
      </c>
      <c r="AZ62" s="135" t="e">
        <f ca="1">+IF(AND(ISNUMBER(OFFSET('Hygiene Data'!$C$6,0,10*ROW('Hygiene Data'!C56))),'Data Summary'!DO62="Yes"),OFFSET('Hygiene Data'!$C$6,0,10*ROW('Hygiene Data'!C56)),NA())</f>
        <v>#N/A</v>
      </c>
      <c r="BA62" s="135" t="e">
        <f ca="1">+IF(AND(ISNUMBER(OFFSET('Hygiene Data'!$C$8,0,10*ROW('Hygiene Data'!C56))),'Data Summary'!DP62="Yes"),OFFSET('Hygiene Data'!$C$8,0,10*ROW('Hygiene Data'!C56)),NA())</f>
        <v>#N/A</v>
      </c>
      <c r="BB62" s="135" t="e">
        <f ca="1">+IF(AND(ISNUMBER(OFFSET('Hygiene Data'!$C$10,0,10*ROW('Hygiene Data'!C56))),'Data Summary'!DQ62="Yes"),OFFSET('Hygiene Data'!$C$10,0,10*ROW('Hygiene Data'!C56)),NA())</f>
        <v>#N/A</v>
      </c>
      <c r="BC62" s="135" t="e">
        <f ca="1">+IF(AND(ISNUMBER(OFFSET('Hygiene Data'!$D$6,0,10*ROW('Hygiene Data'!D56))),'Data Summary'!DR62="Yes"),OFFSET('Hygiene Data'!$D$6,0,10*ROW('Hygiene Data'!D56)),NA())</f>
        <v>#N/A</v>
      </c>
      <c r="BD62" s="135" t="e">
        <f ca="1">+IF(AND(ISNUMBER(OFFSET('Hygiene Data'!$D$8,0,10*ROW('Hygiene Data'!D56))),'Data Summary'!DS62="Yes"),OFFSET('Hygiene Data'!$D$8,0,10*ROW('Hygiene Data'!D56)),NA())</f>
        <v>#N/A</v>
      </c>
      <c r="BE62" s="135" t="e">
        <f ca="1">+IF(AND(ISNUMBER(OFFSET('Hygiene Data'!$D$10,0,10*ROW('Hygiene Data'!D56))),'Data Summary'!DT62="Yes"),OFFSET('Hygiene Data'!$D$10,0,10*ROW('Hygiene Data'!D56)),NA())</f>
        <v>#N/A</v>
      </c>
      <c r="BF62" s="135" t="e">
        <f ca="1">+IF(AND(ISNUMBER(OFFSET('Hygiene Data'!$E$6,0,10*ROW('Hygiene Data'!E56))),'Data Summary'!DU62="Yes"),OFFSET('Hygiene Data'!$E$6,0,10*ROW('Hygiene Data'!E56)),NA())</f>
        <v>#N/A</v>
      </c>
      <c r="BG62" s="135" t="e">
        <f ca="1">+IF(AND(ISNUMBER(OFFSET('Hygiene Data'!$E$8,0,10*ROW('Hygiene Data'!E56))),'Data Summary'!DV62="Yes"),OFFSET('Hygiene Data'!$E$8,0,10*ROW('Hygiene Data'!E56)),NA())</f>
        <v>#N/A</v>
      </c>
      <c r="BH62" s="135" t="e">
        <f ca="1">+IF(AND(ISNUMBER(OFFSET('Hygiene Data'!$E$10,0,10*ROW('Hygiene Data'!E56))),'Data Summary'!DW62="Yes"),OFFSET('Hygiene Data'!$E$10,0,10*ROW('Hygiene Data'!E56)),NA())</f>
        <v>#N/A</v>
      </c>
      <c r="BI62" s="135" t="e">
        <f ca="1">+IF(AND(ISNUMBER(OFFSET('Hygiene Data'!$F$6,0,10*ROW('Hygiene Data'!F56))),'Data Summary'!DX62="Yes"),OFFSET('Hygiene Data'!$F$6,0,10*ROW('Hygiene Data'!F56)),NA())</f>
        <v>#N/A</v>
      </c>
      <c r="BJ62" s="135" t="e">
        <f ca="1">+IF(AND(ISNUMBER(OFFSET('Hygiene Data'!$F$8,0,10*ROW('Hygiene Data'!F56))),'Data Summary'!DY62="Yes"),OFFSET('Hygiene Data'!$F$8,0,10*ROW('Hygiene Data'!F56)),NA())</f>
        <v>#N/A</v>
      </c>
      <c r="BK62" s="135" t="e">
        <f ca="1">+IF(AND(ISNUMBER(OFFSET('Hygiene Data'!$F$10,0,10*ROW('Hygiene Data'!F56))),'Data Summary'!DZ62="Yes"),OFFSET('Hygiene Data'!$F$10,0,10*ROW('Hygiene Data'!F56)),NA())</f>
        <v>#N/A</v>
      </c>
      <c r="BL62" s="135" t="e">
        <f ca="1">+IF(AND(ISNUMBER(OFFSET('Hygiene Data'!$G$6,0,10*ROW('Hygiene Data'!G56))),'Data Summary'!EA62="Yes"),OFFSET('Hygiene Data'!$G$6,0,10*ROW('Hygiene Data'!G56)),NA())</f>
        <v>#N/A</v>
      </c>
      <c r="BM62" s="135" t="e">
        <f ca="1">+IF(AND(ISNUMBER(OFFSET('Hygiene Data'!$G$8,0,10*ROW('Hygiene Data'!G56))),'Data Summary'!EB62="Yes"),OFFSET('Hygiene Data'!$G$8,0,10*ROW('Hygiene Data'!G56)),NA())</f>
        <v>#N/A</v>
      </c>
      <c r="BN62" s="135" t="e">
        <f ca="1">+IF(AND(ISNUMBER(OFFSET('Hygiene Data'!$G$10,0,10*ROW('Hygiene Data'!G56))),'Data Summary'!EC62="Yes"),OFFSET('Hygiene Data'!$G$10,0,10*ROW('Hygiene Data'!G56)),NA())</f>
        <v>#N/A</v>
      </c>
      <c r="BO62" s="135" t="e">
        <f ca="1">+IF(AND(ISNUMBER(OFFSET('Hygiene Data'!$H$6,0,10*ROW('Hygiene Data'!H56))),'Data Summary'!ED62="Yes"),OFFSET('Hygiene Data'!$H$6,0,10*ROW('Hygiene Data'!H56)),NA())</f>
        <v>#N/A</v>
      </c>
      <c r="BP62" s="135" t="e">
        <f ca="1">+IF(AND(ISNUMBER(OFFSET('Hygiene Data'!$H$8,0,10*ROW('Hygiene Data'!H56))),'Data Summary'!EE62="Yes"),OFFSET('Hygiene Data'!$H$8,0,10*ROW('Hygiene Data'!H56)),NA())</f>
        <v>#N/A</v>
      </c>
      <c r="BQ62" s="135" t="e">
        <f ca="1">+IF(AND(ISNUMBER(OFFSET('Hygiene Data'!$H$10,0,10*ROW('Hygiene Data'!H56))),'Data Summary'!EF62="Yes"),OFFSET('Hygiene Data'!$H$10,0,10*ROW('Hygiene Data'!H56)),NA())</f>
        <v>#N/A</v>
      </c>
    </row>
    <row r="63" spans="1:69" x14ac:dyDescent="0.2">
      <c r="A63" s="50" t="e">
        <f ca="1">+IF(OFFSET('Water Data'!$B$1,0,10*ROW('Water Data'!B57))="",NA(),OFFSET('Water Data'!$B$1,0,10*ROW('Water Data'!B57)))</f>
        <v>#N/A</v>
      </c>
      <c r="B63" s="50" t="e">
        <f ca="1">+IF(OFFSET('Water Data'!$A$3,0,10*ROW('Water Data'!A60))="",NA(),OFFSET('Water Data'!$A$3,0,10*ROW('Water Data'!A60)))</f>
        <v>#N/A</v>
      </c>
      <c r="C63" s="50" t="e">
        <f ca="1">+IF(OFFSET('Water Data'!$C$3,0,10*ROW('Water Data'!C60))="",NA(),OFFSET('Water Data'!$C$3,0,10*ROW('Water Data'!C60)))</f>
        <v>#N/A</v>
      </c>
      <c r="D63" s="133" t="e">
        <f ca="1">+IF(AND(ISNUMBER(OFFSET('Water Data'!$C$5,0,10*ROW('Water Data'!C57))),'Data Summary'!BS63="Yes"),100-OFFSET('Water Data'!$C$5,0,10*ROW('Water Data'!C57)),NA())</f>
        <v>#N/A</v>
      </c>
      <c r="E63" s="133" t="e">
        <f ca="1">+IF(AND(ISNUMBER(OFFSET('Water Data'!$C$7,0,10*ROW('Water Data'!C57))),'Data Summary'!BT63="Yes"),OFFSET('Water Data'!$C$7,0,10*ROW('Water Data'!C57)),NA())</f>
        <v>#N/A</v>
      </c>
      <c r="F63" s="133" t="e">
        <f ca="1">+IF(AND(ISNUMBER(OFFSET('Water Data'!$C$10,0,10*ROW('Water Data'!C57))),'Data Summary'!BU63="Yes"),OFFSET('Water Data'!$C$10,0,10*ROW('Water Data'!C57)),NA())</f>
        <v>#N/A</v>
      </c>
      <c r="G63" s="133" t="e">
        <f ca="1">+IF(AND(ISNUMBER(OFFSET('Water Data'!$D$5,0,10*ROW('Water Data'!D57))),'Data Summary'!BV63="Yes"),100-OFFSET('Water Data'!$D$5,0,10*ROW('Water Data'!D57)),NA())</f>
        <v>#N/A</v>
      </c>
      <c r="H63" s="133" t="e">
        <f ca="1">+IF(AND(ISNUMBER(OFFSET('Water Data'!$D$7,0,10*ROW('Water Data'!D57))),'Data Summary'!BW63="Yes"),OFFSET('Water Data'!$D$7,0,10*ROW('Water Data'!D57)),NA())</f>
        <v>#N/A</v>
      </c>
      <c r="I63" s="133" t="e">
        <f ca="1">+IF(AND(ISNUMBER(OFFSET('Water Data'!$D$10,0,10*ROW('Water Data'!D57))),'Data Summary'!BX63="Yes"),OFFSET('Water Data'!$D$10,0,10*ROW('Water Data'!D57)),NA())</f>
        <v>#N/A</v>
      </c>
      <c r="J63" s="133" t="e">
        <f ca="1">+IF(AND(ISNUMBER(OFFSET('Water Data'!$E$5,0,10*ROW('Water Data'!E57))),'Data Summary'!BY63="Yes"),100-OFFSET('Water Data'!$E$5,0,10*ROW('Water Data'!E57)),NA())</f>
        <v>#N/A</v>
      </c>
      <c r="K63" s="133" t="e">
        <f ca="1">+IF(AND(ISNUMBER(OFFSET('Water Data'!$E$7,0,10*ROW('Water Data'!E57))),'Data Summary'!BZ63="Yes"),OFFSET('Water Data'!$E$7,0,10*ROW('Water Data'!E57)),NA())</f>
        <v>#N/A</v>
      </c>
      <c r="L63" s="133" t="e">
        <f ca="1">+IF(AND(ISNUMBER(OFFSET('Water Data'!$E$10,0,10*ROW('Water Data'!E57))),'Data Summary'!CA63="Yes"),OFFSET('Water Data'!$E$10,0,10*ROW('Water Data'!E57)),NA())</f>
        <v>#N/A</v>
      </c>
      <c r="M63" s="133" t="e">
        <f ca="1">+IF(AND(ISNUMBER(OFFSET('Water Data'!$F$5,0,10*ROW('Water Data'!F57))),'Data Summary'!CB63="Yes"),100-OFFSET('Water Data'!$F$5,0,10*ROW('Water Data'!F57)),NA())</f>
        <v>#N/A</v>
      </c>
      <c r="N63" s="133" t="e">
        <f ca="1">+IF(AND(ISNUMBER(OFFSET('Water Data'!$F$7,0,10*ROW('Water Data'!F57))),'Data Summary'!CC63="Yes"),OFFSET('Water Data'!$F$7,0,10*ROW('Water Data'!F57)),NA())</f>
        <v>#N/A</v>
      </c>
      <c r="O63" s="133" t="e">
        <f ca="1">+IF(AND(ISNUMBER(OFFSET('Water Data'!$F$10,0,10*ROW('Water Data'!F57))),'Data Summary'!CD63="Yes"),OFFSET('Water Data'!$F$10,0,10*ROW('Water Data'!F57)),NA())</f>
        <v>#N/A</v>
      </c>
      <c r="P63" s="133" t="e">
        <f ca="1">+IF(AND(ISNUMBER(OFFSET('Water Data'!$G$5,0,10*ROW('Water Data'!G57))),'Data Summary'!CE63="Yes"),100-OFFSET('Water Data'!$G$5,0,10*ROW('Water Data'!G57)),NA())</f>
        <v>#N/A</v>
      </c>
      <c r="Q63" s="133" t="e">
        <f ca="1">+IF(AND(ISNUMBER(OFFSET('Water Data'!$G$7,0,10*ROW('Water Data'!G57))),'Data Summary'!CF63="Yes"),OFFSET('Water Data'!$G$7,0,10*ROW('Water Data'!G57)),NA())</f>
        <v>#N/A</v>
      </c>
      <c r="R63" s="133" t="e">
        <f ca="1">+IF(AND(ISNUMBER(OFFSET('Water Data'!$G$10,0,10*ROW('Water Data'!G57))),'Data Summary'!CG63="Yes"),OFFSET('Water Data'!$G$10,0,10*ROW('Water Data'!G57)),NA())</f>
        <v>#N/A</v>
      </c>
      <c r="S63" s="133" t="e">
        <f ca="1">+IF(AND(ISNUMBER(OFFSET('Water Data'!$H$5,0,10*ROW('Water Data'!H57))),'Data Summary'!CH63="Yes"),100-OFFSET('Water Data'!$H$5,0,10*ROW('Water Data'!H57)),NA())</f>
        <v>#N/A</v>
      </c>
      <c r="T63" s="133" t="e">
        <f ca="1">+IF(AND(ISNUMBER(OFFSET('Water Data'!$H$7,0,10*ROW('Water Data'!H57))),'Data Summary'!CI63="Yes"),OFFSET('Water Data'!$H$7,0,10*ROW('Water Data'!H57)),NA())</f>
        <v>#N/A</v>
      </c>
      <c r="U63" s="133" t="e">
        <f ca="1">+IF(AND(ISNUMBER(OFFSET('Water Data'!$H$10,0,10*ROW('Water Data'!H57))),'Data Summary'!CJ63="Yes"),OFFSET('Water Data'!$H$10,0,10*ROW('Water Data'!H57)),NA())</f>
        <v>#N/A</v>
      </c>
      <c r="V63" s="134" t="e">
        <f ca="1">+IF(AND(ISNUMBER(OFFSET('Sanitation Data'!$C$5,0,10*ROW('Sanitation Data'!C57))),'Data Summary'!CK63="Yes"),100-OFFSET('Sanitation Data'!$C$5,0,10*ROW('Sanitation Data'!C57)),NA())</f>
        <v>#N/A</v>
      </c>
      <c r="W63" s="134" t="e">
        <f ca="1">+IF(AND(ISNUMBER(OFFSET('Sanitation Data'!$C$7,0,10*ROW('Sanitation Data'!C57))),'Data Summary'!CL63="Yes"),OFFSET('Sanitation Data'!$C$7,0,10*ROW('Sanitation Data'!C57)),NA())</f>
        <v>#N/A</v>
      </c>
      <c r="X63" s="134" t="e">
        <f ca="1">+IF(AND(ISNUMBER(OFFSET('Sanitation Data'!$C$11,0,10*ROW('Sanitation Data'!C57))),'Data Summary'!CM63="Yes"),OFFSET('Sanitation Data'!$C$11,0,10*ROW('Sanitation Data'!C57)),NA())</f>
        <v>#N/A</v>
      </c>
      <c r="Y63" s="134" t="e">
        <f ca="1">+IF(AND(ISNUMBER(OFFSET('Sanitation Data'!$C$12,0,10*ROW('Sanitation Data'!C57))),'Data Summary'!CN63="Yes"),OFFSET('Sanitation Data'!$C$12,0,10*ROW('Sanitation Data'!C57)),NA())</f>
        <v>#N/A</v>
      </c>
      <c r="Z63" s="134" t="e">
        <f ca="1">+IF(AND(ISNUMBER(OFFSET('Sanitation Data'!$C$13,0,10*ROW('Sanitation Data'!C57))),'Data Summary'!CO63="Yes"),OFFSET('Sanitation Data'!$C$13,0,10*ROW('Sanitation Data'!C57)),NA())</f>
        <v>#N/A</v>
      </c>
      <c r="AA63" s="134" t="e">
        <f ca="1">+IF(AND(ISNUMBER(OFFSET('Sanitation Data'!$D$5,0,10*ROW('Sanitation Data'!D57))),'Data Summary'!CP63="Yes"),100-OFFSET('Sanitation Data'!$D$5,0,10*ROW('Sanitation Data'!D57)),NA())</f>
        <v>#N/A</v>
      </c>
      <c r="AB63" s="134" t="e">
        <f ca="1">+IF(AND(ISNUMBER(OFFSET('Sanitation Data'!$D$7,0,10*ROW('Sanitation Data'!D57))),'Data Summary'!CQ63="Yes"),OFFSET('Sanitation Data'!$D$7,0,10*ROW('Sanitation Data'!D57)),NA())</f>
        <v>#N/A</v>
      </c>
      <c r="AC63" s="134" t="e">
        <f ca="1">+IF(AND(ISNUMBER(OFFSET('Sanitation Data'!$D$11,0,10*ROW('Sanitation Data'!D57))),'Data Summary'!CR63="Yes"),OFFSET('Sanitation Data'!$D$11,0,10*ROW('Sanitation Data'!D57)),NA())</f>
        <v>#N/A</v>
      </c>
      <c r="AD63" s="134" t="e">
        <f ca="1">+IF(AND(ISNUMBER(OFFSET('Sanitation Data'!$D$12,0,10*ROW('Sanitation Data'!D57))),'Data Summary'!CS63="Yes"),OFFSET('Sanitation Data'!$D$12,0,10*ROW('Sanitation Data'!D57)),NA())</f>
        <v>#N/A</v>
      </c>
      <c r="AE63" s="134" t="e">
        <f ca="1">+IF(AND(ISNUMBER(OFFSET('Sanitation Data'!$D$13,0,10*ROW('Sanitation Data'!D57))),'Data Summary'!CT63="Yes"),OFFSET('Sanitation Data'!$D$13,0,10*ROW('Sanitation Data'!D57)),NA())</f>
        <v>#N/A</v>
      </c>
      <c r="AF63" s="134" t="e">
        <f ca="1">+IF(AND(ISNUMBER(OFFSET('Sanitation Data'!$E$5,0,10*ROW('Sanitation Data'!E57))),'Data Summary'!CU63="Yes"),100-OFFSET('Sanitation Data'!$E$5,0,10*ROW('Sanitation Data'!E57)),NA())</f>
        <v>#N/A</v>
      </c>
      <c r="AG63" s="134" t="e">
        <f ca="1">+IF(AND(ISNUMBER(OFFSET('Sanitation Data'!$E$7,0,10*ROW('Sanitation Data'!E57))),'Data Summary'!CV63="Yes"),OFFSET('Sanitation Data'!$E$7,0,10*ROW('Sanitation Data'!E57)),NA())</f>
        <v>#N/A</v>
      </c>
      <c r="AH63" s="134" t="e">
        <f ca="1">+IF(AND(ISNUMBER(OFFSET('Sanitation Data'!$E$11,0,10*ROW('Sanitation Data'!E57))),'Data Summary'!CW63="Yes"),OFFSET('Sanitation Data'!$E$11,0,10*ROW('Sanitation Data'!E57)),NA())</f>
        <v>#N/A</v>
      </c>
      <c r="AI63" s="134" t="e">
        <f ca="1">+IF(AND(ISNUMBER(OFFSET('Sanitation Data'!$E$12,0,10*ROW('Sanitation Data'!E57))),'Data Summary'!CX63="Yes"),OFFSET('Sanitation Data'!$E$12,0,10*ROW('Sanitation Data'!E57)),NA())</f>
        <v>#N/A</v>
      </c>
      <c r="AJ63" s="134" t="e">
        <f ca="1">+IF(AND(ISNUMBER(OFFSET('Sanitation Data'!$E$13,0,10*ROW('Sanitation Data'!E57))),'Data Summary'!CY63="Yes"),OFFSET('Sanitation Data'!$E$13,0,10*ROW('Sanitation Data'!E57)),NA())</f>
        <v>#N/A</v>
      </c>
      <c r="AK63" s="134" t="e">
        <f ca="1">+IF(AND(ISNUMBER(OFFSET('Sanitation Data'!$F$5,0,10*ROW('Sanitation Data'!F57))),'Data Summary'!CZ63="Yes"),100-OFFSET('Sanitation Data'!$F$5,0,10*ROW('Sanitation Data'!F57)),NA())</f>
        <v>#N/A</v>
      </c>
      <c r="AL63" s="134" t="e">
        <f ca="1">+IF(AND(ISNUMBER(OFFSET('Sanitation Data'!$F$7,0,10*ROW('Sanitation Data'!F57))),'Data Summary'!DA63="Yes"),OFFSET('Sanitation Data'!$F$7,0,10*ROW('Sanitation Data'!F57)),NA())</f>
        <v>#N/A</v>
      </c>
      <c r="AM63" s="134" t="e">
        <f ca="1">+IF(AND(ISNUMBER(OFFSET('Sanitation Data'!$F$11,0,10*ROW('Sanitation Data'!F57))),'Data Summary'!DB63="Yes"),OFFSET('Sanitation Data'!$F$11,0,10*ROW('Sanitation Data'!F57)),NA())</f>
        <v>#N/A</v>
      </c>
      <c r="AN63" s="134" t="e">
        <f ca="1">+IF(AND(ISNUMBER(OFFSET('Sanitation Data'!$F$12,0,10*ROW('Sanitation Data'!F57))),'Data Summary'!DC63="Yes"),OFFSET('Sanitation Data'!$F$12,0,10*ROW('Sanitation Data'!F57)),NA())</f>
        <v>#N/A</v>
      </c>
      <c r="AO63" s="134" t="e">
        <f ca="1">+IF(AND(ISNUMBER(OFFSET('Sanitation Data'!$F$13,0,10*ROW('Sanitation Data'!F57))),'Data Summary'!DD63="Yes"),OFFSET('Sanitation Data'!$F$13,0,10*ROW('Sanitation Data'!F57)),NA())</f>
        <v>#N/A</v>
      </c>
      <c r="AP63" s="134" t="e">
        <f ca="1">+IF(AND(ISNUMBER(OFFSET('Sanitation Data'!$G$5,0,10*ROW('Sanitation Data'!G57))),'Data Summary'!DE63="Yes"),100-OFFSET('Sanitation Data'!$G$5,0,10*ROW('Sanitation Data'!G57)),NA())</f>
        <v>#N/A</v>
      </c>
      <c r="AQ63" s="134" t="e">
        <f ca="1">+IF(AND(ISNUMBER(OFFSET('Sanitation Data'!$G$7,0,10*ROW('Sanitation Data'!G57))),'Data Summary'!DF63="Yes"),OFFSET('Sanitation Data'!$G$7,0,10*ROW('Sanitation Data'!G57)),NA())</f>
        <v>#N/A</v>
      </c>
      <c r="AR63" s="134" t="e">
        <f ca="1">+IF(AND(ISNUMBER(OFFSET('Sanitation Data'!$G$11,0,10*ROW('Sanitation Data'!G57))),'Data Summary'!DG63="Yes"),OFFSET('Sanitation Data'!$G$11,0,10*ROW('Sanitation Data'!G57)),NA())</f>
        <v>#N/A</v>
      </c>
      <c r="AS63" s="134" t="e">
        <f ca="1">+IF(AND(ISNUMBER(OFFSET('Sanitation Data'!$G$12,0,10*ROW('Sanitation Data'!G57))),'Data Summary'!DH63="Yes"),OFFSET('Sanitation Data'!$G$12,0,10*ROW('Sanitation Data'!G57)),NA())</f>
        <v>#N/A</v>
      </c>
      <c r="AT63" s="134" t="e">
        <f ca="1">+IF(AND(ISNUMBER(OFFSET('Sanitation Data'!$G$13,0,10*ROW('Sanitation Data'!G57))),'Data Summary'!DI63="Yes"),OFFSET('Sanitation Data'!$G$13,0,10*ROW('Sanitation Data'!G57)),NA())</f>
        <v>#N/A</v>
      </c>
      <c r="AU63" s="134" t="e">
        <f ca="1">+IF(AND(ISNUMBER(OFFSET('Sanitation Data'!$H$5,0,10*ROW('Sanitation Data'!H57))),'Data Summary'!DJ63="Yes"),100-OFFSET('Sanitation Data'!$H$5,0,10*ROW('Sanitation Data'!H57)),NA())</f>
        <v>#N/A</v>
      </c>
      <c r="AV63" s="134" t="e">
        <f ca="1">+IF(AND(ISNUMBER(OFFSET('Sanitation Data'!$H$7,0,10*ROW('Sanitation Data'!H57))),'Data Summary'!DK63="Yes"),OFFSET('Sanitation Data'!$H$7,0,10*ROW('Sanitation Data'!H57)),NA())</f>
        <v>#N/A</v>
      </c>
      <c r="AW63" s="134" t="e">
        <f ca="1">+IF(AND(ISNUMBER(OFFSET('Sanitation Data'!$H$11,0,10*ROW('Sanitation Data'!H57))),'Data Summary'!DL63="Yes"),OFFSET('Sanitation Data'!$H$11,0,10*ROW('Sanitation Data'!H57)),NA())</f>
        <v>#N/A</v>
      </c>
      <c r="AX63" s="134" t="e">
        <f ca="1">+IF(AND(ISNUMBER(OFFSET('Sanitation Data'!$H$12,0,10*ROW('Sanitation Data'!H57))),'Data Summary'!DM63="Yes"),OFFSET('Sanitation Data'!$H$12,0,10*ROW('Sanitation Data'!H57)),NA())</f>
        <v>#N/A</v>
      </c>
      <c r="AY63" s="134" t="e">
        <f ca="1">+IF(AND(ISNUMBER(OFFSET('Sanitation Data'!$H$13,0,10*ROW('Sanitation Data'!H57))),'Data Summary'!DN63="Yes"),OFFSET('Sanitation Data'!$H$13,0,10*ROW('Sanitation Data'!H57)),NA())</f>
        <v>#N/A</v>
      </c>
      <c r="AZ63" s="135" t="e">
        <f ca="1">+IF(AND(ISNUMBER(OFFSET('Hygiene Data'!$C$6,0,10*ROW('Hygiene Data'!C57))),'Data Summary'!DO63="Yes"),OFFSET('Hygiene Data'!$C$6,0,10*ROW('Hygiene Data'!C57)),NA())</f>
        <v>#N/A</v>
      </c>
      <c r="BA63" s="135" t="e">
        <f ca="1">+IF(AND(ISNUMBER(OFFSET('Hygiene Data'!$C$8,0,10*ROW('Hygiene Data'!C57))),'Data Summary'!DP63="Yes"),OFFSET('Hygiene Data'!$C$8,0,10*ROW('Hygiene Data'!C57)),NA())</f>
        <v>#N/A</v>
      </c>
      <c r="BB63" s="135" t="e">
        <f ca="1">+IF(AND(ISNUMBER(OFFSET('Hygiene Data'!$C$10,0,10*ROW('Hygiene Data'!C57))),'Data Summary'!DQ63="Yes"),OFFSET('Hygiene Data'!$C$10,0,10*ROW('Hygiene Data'!C57)),NA())</f>
        <v>#N/A</v>
      </c>
      <c r="BC63" s="135" t="e">
        <f ca="1">+IF(AND(ISNUMBER(OFFSET('Hygiene Data'!$D$6,0,10*ROW('Hygiene Data'!D57))),'Data Summary'!DR63="Yes"),OFFSET('Hygiene Data'!$D$6,0,10*ROW('Hygiene Data'!D57)),NA())</f>
        <v>#N/A</v>
      </c>
      <c r="BD63" s="135" t="e">
        <f ca="1">+IF(AND(ISNUMBER(OFFSET('Hygiene Data'!$D$8,0,10*ROW('Hygiene Data'!D57))),'Data Summary'!DS63="Yes"),OFFSET('Hygiene Data'!$D$8,0,10*ROW('Hygiene Data'!D57)),NA())</f>
        <v>#N/A</v>
      </c>
      <c r="BE63" s="135" t="e">
        <f ca="1">+IF(AND(ISNUMBER(OFFSET('Hygiene Data'!$D$10,0,10*ROW('Hygiene Data'!D57))),'Data Summary'!DT63="Yes"),OFFSET('Hygiene Data'!$D$10,0,10*ROW('Hygiene Data'!D57)),NA())</f>
        <v>#N/A</v>
      </c>
      <c r="BF63" s="135" t="e">
        <f ca="1">+IF(AND(ISNUMBER(OFFSET('Hygiene Data'!$E$6,0,10*ROW('Hygiene Data'!E57))),'Data Summary'!DU63="Yes"),OFFSET('Hygiene Data'!$E$6,0,10*ROW('Hygiene Data'!E57)),NA())</f>
        <v>#N/A</v>
      </c>
      <c r="BG63" s="135" t="e">
        <f ca="1">+IF(AND(ISNUMBER(OFFSET('Hygiene Data'!$E$8,0,10*ROW('Hygiene Data'!E57))),'Data Summary'!DV63="Yes"),OFFSET('Hygiene Data'!$E$8,0,10*ROW('Hygiene Data'!E57)),NA())</f>
        <v>#N/A</v>
      </c>
      <c r="BH63" s="135" t="e">
        <f ca="1">+IF(AND(ISNUMBER(OFFSET('Hygiene Data'!$E$10,0,10*ROW('Hygiene Data'!E57))),'Data Summary'!DW63="Yes"),OFFSET('Hygiene Data'!$E$10,0,10*ROW('Hygiene Data'!E57)),NA())</f>
        <v>#N/A</v>
      </c>
      <c r="BI63" s="135" t="e">
        <f ca="1">+IF(AND(ISNUMBER(OFFSET('Hygiene Data'!$F$6,0,10*ROW('Hygiene Data'!F57))),'Data Summary'!DX63="Yes"),OFFSET('Hygiene Data'!$F$6,0,10*ROW('Hygiene Data'!F57)),NA())</f>
        <v>#N/A</v>
      </c>
      <c r="BJ63" s="135" t="e">
        <f ca="1">+IF(AND(ISNUMBER(OFFSET('Hygiene Data'!$F$8,0,10*ROW('Hygiene Data'!F57))),'Data Summary'!DY63="Yes"),OFFSET('Hygiene Data'!$F$8,0,10*ROW('Hygiene Data'!F57)),NA())</f>
        <v>#N/A</v>
      </c>
      <c r="BK63" s="135" t="e">
        <f ca="1">+IF(AND(ISNUMBER(OFFSET('Hygiene Data'!$F$10,0,10*ROW('Hygiene Data'!F57))),'Data Summary'!DZ63="Yes"),OFFSET('Hygiene Data'!$F$10,0,10*ROW('Hygiene Data'!F57)),NA())</f>
        <v>#N/A</v>
      </c>
      <c r="BL63" s="135" t="e">
        <f ca="1">+IF(AND(ISNUMBER(OFFSET('Hygiene Data'!$G$6,0,10*ROW('Hygiene Data'!G57))),'Data Summary'!EA63="Yes"),OFFSET('Hygiene Data'!$G$6,0,10*ROW('Hygiene Data'!G57)),NA())</f>
        <v>#N/A</v>
      </c>
      <c r="BM63" s="135" t="e">
        <f ca="1">+IF(AND(ISNUMBER(OFFSET('Hygiene Data'!$G$8,0,10*ROW('Hygiene Data'!G57))),'Data Summary'!EB63="Yes"),OFFSET('Hygiene Data'!$G$8,0,10*ROW('Hygiene Data'!G57)),NA())</f>
        <v>#N/A</v>
      </c>
      <c r="BN63" s="135" t="e">
        <f ca="1">+IF(AND(ISNUMBER(OFFSET('Hygiene Data'!$G$10,0,10*ROW('Hygiene Data'!G57))),'Data Summary'!EC63="Yes"),OFFSET('Hygiene Data'!$G$10,0,10*ROW('Hygiene Data'!G57)),NA())</f>
        <v>#N/A</v>
      </c>
      <c r="BO63" s="135" t="e">
        <f ca="1">+IF(AND(ISNUMBER(OFFSET('Hygiene Data'!$H$6,0,10*ROW('Hygiene Data'!H57))),'Data Summary'!ED63="Yes"),OFFSET('Hygiene Data'!$H$6,0,10*ROW('Hygiene Data'!H57)),NA())</f>
        <v>#N/A</v>
      </c>
      <c r="BP63" s="135" t="e">
        <f ca="1">+IF(AND(ISNUMBER(OFFSET('Hygiene Data'!$H$8,0,10*ROW('Hygiene Data'!H57))),'Data Summary'!EE63="Yes"),OFFSET('Hygiene Data'!$H$8,0,10*ROW('Hygiene Data'!H57)),NA())</f>
        <v>#N/A</v>
      </c>
      <c r="BQ63" s="135" t="e">
        <f ca="1">+IF(AND(ISNUMBER(OFFSET('Hygiene Data'!$H$10,0,10*ROW('Hygiene Data'!H57))),'Data Summary'!EF63="Yes"),OFFSET('Hygiene Data'!$H$10,0,10*ROW('Hygiene Data'!H57)),NA())</f>
        <v>#N/A</v>
      </c>
    </row>
    <row r="64" spans="1:69" x14ac:dyDescent="0.2">
      <c r="A64" s="50" t="e">
        <f ca="1">+IF(OFFSET('Water Data'!$B$1,0,10*ROW('Water Data'!B58))="",NA(),OFFSET('Water Data'!$B$1,0,10*ROW('Water Data'!B58)))</f>
        <v>#N/A</v>
      </c>
      <c r="B64" s="50" t="e">
        <f ca="1">+IF(OFFSET('Water Data'!$A$3,0,10*ROW('Water Data'!A61))="",NA(),OFFSET('Water Data'!$A$3,0,10*ROW('Water Data'!A61)))</f>
        <v>#N/A</v>
      </c>
      <c r="C64" s="50" t="e">
        <f ca="1">+IF(OFFSET('Water Data'!$C$3,0,10*ROW('Water Data'!C61))="",NA(),OFFSET('Water Data'!$C$3,0,10*ROW('Water Data'!C61)))</f>
        <v>#N/A</v>
      </c>
      <c r="D64" s="133" t="e">
        <f ca="1">+IF(AND(ISNUMBER(OFFSET('Water Data'!$C$5,0,10*ROW('Water Data'!C58))),'Data Summary'!BS64="Yes"),100-OFFSET('Water Data'!$C$5,0,10*ROW('Water Data'!C58)),NA())</f>
        <v>#N/A</v>
      </c>
      <c r="E64" s="133" t="e">
        <f ca="1">+IF(AND(ISNUMBER(OFFSET('Water Data'!$C$7,0,10*ROW('Water Data'!C58))),'Data Summary'!BT64="Yes"),OFFSET('Water Data'!$C$7,0,10*ROW('Water Data'!C58)),NA())</f>
        <v>#N/A</v>
      </c>
      <c r="F64" s="133" t="e">
        <f ca="1">+IF(AND(ISNUMBER(OFFSET('Water Data'!$C$10,0,10*ROW('Water Data'!C58))),'Data Summary'!BU64="Yes"),OFFSET('Water Data'!$C$10,0,10*ROW('Water Data'!C58)),NA())</f>
        <v>#N/A</v>
      </c>
      <c r="G64" s="133" t="e">
        <f ca="1">+IF(AND(ISNUMBER(OFFSET('Water Data'!$D$5,0,10*ROW('Water Data'!D58))),'Data Summary'!BV64="Yes"),100-OFFSET('Water Data'!$D$5,0,10*ROW('Water Data'!D58)),NA())</f>
        <v>#N/A</v>
      </c>
      <c r="H64" s="133" t="e">
        <f ca="1">+IF(AND(ISNUMBER(OFFSET('Water Data'!$D$7,0,10*ROW('Water Data'!D58))),'Data Summary'!BW64="Yes"),OFFSET('Water Data'!$D$7,0,10*ROW('Water Data'!D58)),NA())</f>
        <v>#N/A</v>
      </c>
      <c r="I64" s="133" t="e">
        <f ca="1">+IF(AND(ISNUMBER(OFFSET('Water Data'!$D$10,0,10*ROW('Water Data'!D58))),'Data Summary'!BX64="Yes"),OFFSET('Water Data'!$D$10,0,10*ROW('Water Data'!D58)),NA())</f>
        <v>#N/A</v>
      </c>
      <c r="J64" s="133" t="e">
        <f ca="1">+IF(AND(ISNUMBER(OFFSET('Water Data'!$E$5,0,10*ROW('Water Data'!E58))),'Data Summary'!BY64="Yes"),100-OFFSET('Water Data'!$E$5,0,10*ROW('Water Data'!E58)),NA())</f>
        <v>#N/A</v>
      </c>
      <c r="K64" s="133" t="e">
        <f ca="1">+IF(AND(ISNUMBER(OFFSET('Water Data'!$E$7,0,10*ROW('Water Data'!E58))),'Data Summary'!BZ64="Yes"),OFFSET('Water Data'!$E$7,0,10*ROW('Water Data'!E58)),NA())</f>
        <v>#N/A</v>
      </c>
      <c r="L64" s="133" t="e">
        <f ca="1">+IF(AND(ISNUMBER(OFFSET('Water Data'!$E$10,0,10*ROW('Water Data'!E58))),'Data Summary'!CA64="Yes"),OFFSET('Water Data'!$E$10,0,10*ROW('Water Data'!E58)),NA())</f>
        <v>#N/A</v>
      </c>
      <c r="M64" s="133" t="e">
        <f ca="1">+IF(AND(ISNUMBER(OFFSET('Water Data'!$F$5,0,10*ROW('Water Data'!F58))),'Data Summary'!CB64="Yes"),100-OFFSET('Water Data'!$F$5,0,10*ROW('Water Data'!F58)),NA())</f>
        <v>#N/A</v>
      </c>
      <c r="N64" s="133" t="e">
        <f ca="1">+IF(AND(ISNUMBER(OFFSET('Water Data'!$F$7,0,10*ROW('Water Data'!F58))),'Data Summary'!CC64="Yes"),OFFSET('Water Data'!$F$7,0,10*ROW('Water Data'!F58)),NA())</f>
        <v>#N/A</v>
      </c>
      <c r="O64" s="133" t="e">
        <f ca="1">+IF(AND(ISNUMBER(OFFSET('Water Data'!$F$10,0,10*ROW('Water Data'!F58))),'Data Summary'!CD64="Yes"),OFFSET('Water Data'!$F$10,0,10*ROW('Water Data'!F58)),NA())</f>
        <v>#N/A</v>
      </c>
      <c r="P64" s="133" t="e">
        <f ca="1">+IF(AND(ISNUMBER(OFFSET('Water Data'!$G$5,0,10*ROW('Water Data'!G58))),'Data Summary'!CE64="Yes"),100-OFFSET('Water Data'!$G$5,0,10*ROW('Water Data'!G58)),NA())</f>
        <v>#N/A</v>
      </c>
      <c r="Q64" s="133" t="e">
        <f ca="1">+IF(AND(ISNUMBER(OFFSET('Water Data'!$G$7,0,10*ROW('Water Data'!G58))),'Data Summary'!CF64="Yes"),OFFSET('Water Data'!$G$7,0,10*ROW('Water Data'!G58)),NA())</f>
        <v>#N/A</v>
      </c>
      <c r="R64" s="133" t="e">
        <f ca="1">+IF(AND(ISNUMBER(OFFSET('Water Data'!$G$10,0,10*ROW('Water Data'!G58))),'Data Summary'!CG64="Yes"),OFFSET('Water Data'!$G$10,0,10*ROW('Water Data'!G58)),NA())</f>
        <v>#N/A</v>
      </c>
      <c r="S64" s="133" t="e">
        <f ca="1">+IF(AND(ISNUMBER(OFFSET('Water Data'!$H$5,0,10*ROW('Water Data'!H58))),'Data Summary'!CH64="Yes"),100-OFFSET('Water Data'!$H$5,0,10*ROW('Water Data'!H58)),NA())</f>
        <v>#N/A</v>
      </c>
      <c r="T64" s="133" t="e">
        <f ca="1">+IF(AND(ISNUMBER(OFFSET('Water Data'!$H$7,0,10*ROW('Water Data'!H58))),'Data Summary'!CI64="Yes"),OFFSET('Water Data'!$H$7,0,10*ROW('Water Data'!H58)),NA())</f>
        <v>#N/A</v>
      </c>
      <c r="U64" s="133" t="e">
        <f ca="1">+IF(AND(ISNUMBER(OFFSET('Water Data'!$H$10,0,10*ROW('Water Data'!H58))),'Data Summary'!CJ64="Yes"),OFFSET('Water Data'!$H$10,0,10*ROW('Water Data'!H58)),NA())</f>
        <v>#N/A</v>
      </c>
      <c r="V64" s="134" t="e">
        <f ca="1">+IF(AND(ISNUMBER(OFFSET('Sanitation Data'!$C$5,0,10*ROW('Sanitation Data'!C58))),'Data Summary'!CK64="Yes"),100-OFFSET('Sanitation Data'!$C$5,0,10*ROW('Sanitation Data'!C58)),NA())</f>
        <v>#N/A</v>
      </c>
      <c r="W64" s="134" t="e">
        <f ca="1">+IF(AND(ISNUMBER(OFFSET('Sanitation Data'!$C$7,0,10*ROW('Sanitation Data'!C58))),'Data Summary'!CL64="Yes"),OFFSET('Sanitation Data'!$C$7,0,10*ROW('Sanitation Data'!C58)),NA())</f>
        <v>#N/A</v>
      </c>
      <c r="X64" s="134" t="e">
        <f ca="1">+IF(AND(ISNUMBER(OFFSET('Sanitation Data'!$C$11,0,10*ROW('Sanitation Data'!C58))),'Data Summary'!CM64="Yes"),OFFSET('Sanitation Data'!$C$11,0,10*ROW('Sanitation Data'!C58)),NA())</f>
        <v>#N/A</v>
      </c>
      <c r="Y64" s="134" t="e">
        <f ca="1">+IF(AND(ISNUMBER(OFFSET('Sanitation Data'!$C$12,0,10*ROW('Sanitation Data'!C58))),'Data Summary'!CN64="Yes"),OFFSET('Sanitation Data'!$C$12,0,10*ROW('Sanitation Data'!C58)),NA())</f>
        <v>#N/A</v>
      </c>
      <c r="Z64" s="134" t="e">
        <f ca="1">+IF(AND(ISNUMBER(OFFSET('Sanitation Data'!$C$13,0,10*ROW('Sanitation Data'!C58))),'Data Summary'!CO64="Yes"),OFFSET('Sanitation Data'!$C$13,0,10*ROW('Sanitation Data'!C58)),NA())</f>
        <v>#N/A</v>
      </c>
      <c r="AA64" s="134" t="e">
        <f ca="1">+IF(AND(ISNUMBER(OFFSET('Sanitation Data'!$D$5,0,10*ROW('Sanitation Data'!D58))),'Data Summary'!CP64="Yes"),100-OFFSET('Sanitation Data'!$D$5,0,10*ROW('Sanitation Data'!D58)),NA())</f>
        <v>#N/A</v>
      </c>
      <c r="AB64" s="134" t="e">
        <f ca="1">+IF(AND(ISNUMBER(OFFSET('Sanitation Data'!$D$7,0,10*ROW('Sanitation Data'!D58))),'Data Summary'!CQ64="Yes"),OFFSET('Sanitation Data'!$D$7,0,10*ROW('Sanitation Data'!D58)),NA())</f>
        <v>#N/A</v>
      </c>
      <c r="AC64" s="134" t="e">
        <f ca="1">+IF(AND(ISNUMBER(OFFSET('Sanitation Data'!$D$11,0,10*ROW('Sanitation Data'!D58))),'Data Summary'!CR64="Yes"),OFFSET('Sanitation Data'!$D$11,0,10*ROW('Sanitation Data'!D58)),NA())</f>
        <v>#N/A</v>
      </c>
      <c r="AD64" s="134" t="e">
        <f ca="1">+IF(AND(ISNUMBER(OFFSET('Sanitation Data'!$D$12,0,10*ROW('Sanitation Data'!D58))),'Data Summary'!CS64="Yes"),OFFSET('Sanitation Data'!$D$12,0,10*ROW('Sanitation Data'!D58)),NA())</f>
        <v>#N/A</v>
      </c>
      <c r="AE64" s="134" t="e">
        <f ca="1">+IF(AND(ISNUMBER(OFFSET('Sanitation Data'!$D$13,0,10*ROW('Sanitation Data'!D58))),'Data Summary'!CT64="Yes"),OFFSET('Sanitation Data'!$D$13,0,10*ROW('Sanitation Data'!D58)),NA())</f>
        <v>#N/A</v>
      </c>
      <c r="AF64" s="134" t="e">
        <f ca="1">+IF(AND(ISNUMBER(OFFSET('Sanitation Data'!$E$5,0,10*ROW('Sanitation Data'!E58))),'Data Summary'!CU64="Yes"),100-OFFSET('Sanitation Data'!$E$5,0,10*ROW('Sanitation Data'!E58)),NA())</f>
        <v>#N/A</v>
      </c>
      <c r="AG64" s="134" t="e">
        <f ca="1">+IF(AND(ISNUMBER(OFFSET('Sanitation Data'!$E$7,0,10*ROW('Sanitation Data'!E58))),'Data Summary'!CV64="Yes"),OFFSET('Sanitation Data'!$E$7,0,10*ROW('Sanitation Data'!E58)),NA())</f>
        <v>#N/A</v>
      </c>
      <c r="AH64" s="134" t="e">
        <f ca="1">+IF(AND(ISNUMBER(OFFSET('Sanitation Data'!$E$11,0,10*ROW('Sanitation Data'!E58))),'Data Summary'!CW64="Yes"),OFFSET('Sanitation Data'!$E$11,0,10*ROW('Sanitation Data'!E58)),NA())</f>
        <v>#N/A</v>
      </c>
      <c r="AI64" s="134" t="e">
        <f ca="1">+IF(AND(ISNUMBER(OFFSET('Sanitation Data'!$E$12,0,10*ROW('Sanitation Data'!E58))),'Data Summary'!CX64="Yes"),OFFSET('Sanitation Data'!$E$12,0,10*ROW('Sanitation Data'!E58)),NA())</f>
        <v>#N/A</v>
      </c>
      <c r="AJ64" s="134" t="e">
        <f ca="1">+IF(AND(ISNUMBER(OFFSET('Sanitation Data'!$E$13,0,10*ROW('Sanitation Data'!E58))),'Data Summary'!CY64="Yes"),OFFSET('Sanitation Data'!$E$13,0,10*ROW('Sanitation Data'!E58)),NA())</f>
        <v>#N/A</v>
      </c>
      <c r="AK64" s="134" t="e">
        <f ca="1">+IF(AND(ISNUMBER(OFFSET('Sanitation Data'!$F$5,0,10*ROW('Sanitation Data'!F58))),'Data Summary'!CZ64="Yes"),100-OFFSET('Sanitation Data'!$F$5,0,10*ROW('Sanitation Data'!F58)),NA())</f>
        <v>#N/A</v>
      </c>
      <c r="AL64" s="134" t="e">
        <f ca="1">+IF(AND(ISNUMBER(OFFSET('Sanitation Data'!$F$7,0,10*ROW('Sanitation Data'!F58))),'Data Summary'!DA64="Yes"),OFFSET('Sanitation Data'!$F$7,0,10*ROW('Sanitation Data'!F58)),NA())</f>
        <v>#N/A</v>
      </c>
      <c r="AM64" s="134" t="e">
        <f ca="1">+IF(AND(ISNUMBER(OFFSET('Sanitation Data'!$F$11,0,10*ROW('Sanitation Data'!F58))),'Data Summary'!DB64="Yes"),OFFSET('Sanitation Data'!$F$11,0,10*ROW('Sanitation Data'!F58)),NA())</f>
        <v>#N/A</v>
      </c>
      <c r="AN64" s="134" t="e">
        <f ca="1">+IF(AND(ISNUMBER(OFFSET('Sanitation Data'!$F$12,0,10*ROW('Sanitation Data'!F58))),'Data Summary'!DC64="Yes"),OFFSET('Sanitation Data'!$F$12,0,10*ROW('Sanitation Data'!F58)),NA())</f>
        <v>#N/A</v>
      </c>
      <c r="AO64" s="134" t="e">
        <f ca="1">+IF(AND(ISNUMBER(OFFSET('Sanitation Data'!$F$13,0,10*ROW('Sanitation Data'!F58))),'Data Summary'!DD64="Yes"),OFFSET('Sanitation Data'!$F$13,0,10*ROW('Sanitation Data'!F58)),NA())</f>
        <v>#N/A</v>
      </c>
      <c r="AP64" s="134" t="e">
        <f ca="1">+IF(AND(ISNUMBER(OFFSET('Sanitation Data'!$G$5,0,10*ROW('Sanitation Data'!G58))),'Data Summary'!DE64="Yes"),100-OFFSET('Sanitation Data'!$G$5,0,10*ROW('Sanitation Data'!G58)),NA())</f>
        <v>#N/A</v>
      </c>
      <c r="AQ64" s="134" t="e">
        <f ca="1">+IF(AND(ISNUMBER(OFFSET('Sanitation Data'!$G$7,0,10*ROW('Sanitation Data'!G58))),'Data Summary'!DF64="Yes"),OFFSET('Sanitation Data'!$G$7,0,10*ROW('Sanitation Data'!G58)),NA())</f>
        <v>#N/A</v>
      </c>
      <c r="AR64" s="134" t="e">
        <f ca="1">+IF(AND(ISNUMBER(OFFSET('Sanitation Data'!$G$11,0,10*ROW('Sanitation Data'!G58))),'Data Summary'!DG64="Yes"),OFFSET('Sanitation Data'!$G$11,0,10*ROW('Sanitation Data'!G58)),NA())</f>
        <v>#N/A</v>
      </c>
      <c r="AS64" s="134" t="e">
        <f ca="1">+IF(AND(ISNUMBER(OFFSET('Sanitation Data'!$G$12,0,10*ROW('Sanitation Data'!G58))),'Data Summary'!DH64="Yes"),OFFSET('Sanitation Data'!$G$12,0,10*ROW('Sanitation Data'!G58)),NA())</f>
        <v>#N/A</v>
      </c>
      <c r="AT64" s="134" t="e">
        <f ca="1">+IF(AND(ISNUMBER(OFFSET('Sanitation Data'!$G$13,0,10*ROW('Sanitation Data'!G58))),'Data Summary'!DI64="Yes"),OFFSET('Sanitation Data'!$G$13,0,10*ROW('Sanitation Data'!G58)),NA())</f>
        <v>#N/A</v>
      </c>
      <c r="AU64" s="134" t="e">
        <f ca="1">+IF(AND(ISNUMBER(OFFSET('Sanitation Data'!$H$5,0,10*ROW('Sanitation Data'!H58))),'Data Summary'!DJ64="Yes"),100-OFFSET('Sanitation Data'!$H$5,0,10*ROW('Sanitation Data'!H58)),NA())</f>
        <v>#N/A</v>
      </c>
      <c r="AV64" s="134" t="e">
        <f ca="1">+IF(AND(ISNUMBER(OFFSET('Sanitation Data'!$H$7,0,10*ROW('Sanitation Data'!H58))),'Data Summary'!DK64="Yes"),OFFSET('Sanitation Data'!$H$7,0,10*ROW('Sanitation Data'!H58)),NA())</f>
        <v>#N/A</v>
      </c>
      <c r="AW64" s="134" t="e">
        <f ca="1">+IF(AND(ISNUMBER(OFFSET('Sanitation Data'!$H$11,0,10*ROW('Sanitation Data'!H58))),'Data Summary'!DL64="Yes"),OFFSET('Sanitation Data'!$H$11,0,10*ROW('Sanitation Data'!H58)),NA())</f>
        <v>#N/A</v>
      </c>
      <c r="AX64" s="134" t="e">
        <f ca="1">+IF(AND(ISNUMBER(OFFSET('Sanitation Data'!$H$12,0,10*ROW('Sanitation Data'!H58))),'Data Summary'!DM64="Yes"),OFFSET('Sanitation Data'!$H$12,0,10*ROW('Sanitation Data'!H58)),NA())</f>
        <v>#N/A</v>
      </c>
      <c r="AY64" s="134" t="e">
        <f ca="1">+IF(AND(ISNUMBER(OFFSET('Sanitation Data'!$H$13,0,10*ROW('Sanitation Data'!H58))),'Data Summary'!DN64="Yes"),OFFSET('Sanitation Data'!$H$13,0,10*ROW('Sanitation Data'!H58)),NA())</f>
        <v>#N/A</v>
      </c>
      <c r="AZ64" s="135" t="e">
        <f ca="1">+IF(AND(ISNUMBER(OFFSET('Hygiene Data'!$C$6,0,10*ROW('Hygiene Data'!C58))),'Data Summary'!DO64="Yes"),OFFSET('Hygiene Data'!$C$6,0,10*ROW('Hygiene Data'!C58)),NA())</f>
        <v>#N/A</v>
      </c>
      <c r="BA64" s="135" t="e">
        <f ca="1">+IF(AND(ISNUMBER(OFFSET('Hygiene Data'!$C$8,0,10*ROW('Hygiene Data'!C58))),'Data Summary'!DP64="Yes"),OFFSET('Hygiene Data'!$C$8,0,10*ROW('Hygiene Data'!C58)),NA())</f>
        <v>#N/A</v>
      </c>
      <c r="BB64" s="135" t="e">
        <f ca="1">+IF(AND(ISNUMBER(OFFSET('Hygiene Data'!$C$10,0,10*ROW('Hygiene Data'!C58))),'Data Summary'!DQ64="Yes"),OFFSET('Hygiene Data'!$C$10,0,10*ROW('Hygiene Data'!C58)),NA())</f>
        <v>#N/A</v>
      </c>
      <c r="BC64" s="135" t="e">
        <f ca="1">+IF(AND(ISNUMBER(OFFSET('Hygiene Data'!$D$6,0,10*ROW('Hygiene Data'!D58))),'Data Summary'!DR64="Yes"),OFFSET('Hygiene Data'!$D$6,0,10*ROW('Hygiene Data'!D58)),NA())</f>
        <v>#N/A</v>
      </c>
      <c r="BD64" s="135" t="e">
        <f ca="1">+IF(AND(ISNUMBER(OFFSET('Hygiene Data'!$D$8,0,10*ROW('Hygiene Data'!D58))),'Data Summary'!DS64="Yes"),OFFSET('Hygiene Data'!$D$8,0,10*ROW('Hygiene Data'!D58)),NA())</f>
        <v>#N/A</v>
      </c>
      <c r="BE64" s="135" t="e">
        <f ca="1">+IF(AND(ISNUMBER(OFFSET('Hygiene Data'!$D$10,0,10*ROW('Hygiene Data'!D58))),'Data Summary'!DT64="Yes"),OFFSET('Hygiene Data'!$D$10,0,10*ROW('Hygiene Data'!D58)),NA())</f>
        <v>#N/A</v>
      </c>
      <c r="BF64" s="135" t="e">
        <f ca="1">+IF(AND(ISNUMBER(OFFSET('Hygiene Data'!$E$6,0,10*ROW('Hygiene Data'!E58))),'Data Summary'!DU64="Yes"),OFFSET('Hygiene Data'!$E$6,0,10*ROW('Hygiene Data'!E58)),NA())</f>
        <v>#N/A</v>
      </c>
      <c r="BG64" s="135" t="e">
        <f ca="1">+IF(AND(ISNUMBER(OFFSET('Hygiene Data'!$E$8,0,10*ROW('Hygiene Data'!E58))),'Data Summary'!DV64="Yes"),OFFSET('Hygiene Data'!$E$8,0,10*ROW('Hygiene Data'!E58)),NA())</f>
        <v>#N/A</v>
      </c>
      <c r="BH64" s="135" t="e">
        <f ca="1">+IF(AND(ISNUMBER(OFFSET('Hygiene Data'!$E$10,0,10*ROW('Hygiene Data'!E58))),'Data Summary'!DW64="Yes"),OFFSET('Hygiene Data'!$E$10,0,10*ROW('Hygiene Data'!E58)),NA())</f>
        <v>#N/A</v>
      </c>
      <c r="BI64" s="135" t="e">
        <f ca="1">+IF(AND(ISNUMBER(OFFSET('Hygiene Data'!$F$6,0,10*ROW('Hygiene Data'!F58))),'Data Summary'!DX64="Yes"),OFFSET('Hygiene Data'!$F$6,0,10*ROW('Hygiene Data'!F58)),NA())</f>
        <v>#N/A</v>
      </c>
      <c r="BJ64" s="135" t="e">
        <f ca="1">+IF(AND(ISNUMBER(OFFSET('Hygiene Data'!$F$8,0,10*ROW('Hygiene Data'!F58))),'Data Summary'!DY64="Yes"),OFFSET('Hygiene Data'!$F$8,0,10*ROW('Hygiene Data'!F58)),NA())</f>
        <v>#N/A</v>
      </c>
      <c r="BK64" s="135" t="e">
        <f ca="1">+IF(AND(ISNUMBER(OFFSET('Hygiene Data'!$F$10,0,10*ROW('Hygiene Data'!F58))),'Data Summary'!DZ64="Yes"),OFFSET('Hygiene Data'!$F$10,0,10*ROW('Hygiene Data'!F58)),NA())</f>
        <v>#N/A</v>
      </c>
      <c r="BL64" s="135" t="e">
        <f ca="1">+IF(AND(ISNUMBER(OFFSET('Hygiene Data'!$G$6,0,10*ROW('Hygiene Data'!G58))),'Data Summary'!EA64="Yes"),OFFSET('Hygiene Data'!$G$6,0,10*ROW('Hygiene Data'!G58)),NA())</f>
        <v>#N/A</v>
      </c>
      <c r="BM64" s="135" t="e">
        <f ca="1">+IF(AND(ISNUMBER(OFFSET('Hygiene Data'!$G$8,0,10*ROW('Hygiene Data'!G58))),'Data Summary'!EB64="Yes"),OFFSET('Hygiene Data'!$G$8,0,10*ROW('Hygiene Data'!G58)),NA())</f>
        <v>#N/A</v>
      </c>
      <c r="BN64" s="135" t="e">
        <f ca="1">+IF(AND(ISNUMBER(OFFSET('Hygiene Data'!$G$10,0,10*ROW('Hygiene Data'!G58))),'Data Summary'!EC64="Yes"),OFFSET('Hygiene Data'!$G$10,0,10*ROW('Hygiene Data'!G58)),NA())</f>
        <v>#N/A</v>
      </c>
      <c r="BO64" s="135" t="e">
        <f ca="1">+IF(AND(ISNUMBER(OFFSET('Hygiene Data'!$H$6,0,10*ROW('Hygiene Data'!H58))),'Data Summary'!ED64="Yes"),OFFSET('Hygiene Data'!$H$6,0,10*ROW('Hygiene Data'!H58)),NA())</f>
        <v>#N/A</v>
      </c>
      <c r="BP64" s="135" t="e">
        <f ca="1">+IF(AND(ISNUMBER(OFFSET('Hygiene Data'!$H$8,0,10*ROW('Hygiene Data'!H58))),'Data Summary'!EE64="Yes"),OFFSET('Hygiene Data'!$H$8,0,10*ROW('Hygiene Data'!H58)),NA())</f>
        <v>#N/A</v>
      </c>
      <c r="BQ64" s="135" t="e">
        <f ca="1">+IF(AND(ISNUMBER(OFFSET('Hygiene Data'!$H$10,0,10*ROW('Hygiene Data'!H58))),'Data Summary'!EF64="Yes"),OFFSET('Hygiene Data'!$H$10,0,10*ROW('Hygiene Data'!H58)),NA())</f>
        <v>#N/A</v>
      </c>
    </row>
    <row r="65" spans="1:69" x14ac:dyDescent="0.2">
      <c r="A65" s="50" t="e">
        <f ca="1">+IF(OFFSET('Water Data'!$B$1,0,10*ROW('Water Data'!B59))="",NA(),OFFSET('Water Data'!$B$1,0,10*ROW('Water Data'!B59)))</f>
        <v>#N/A</v>
      </c>
      <c r="B65" s="50" t="e">
        <f ca="1">+IF(OFFSET('Water Data'!$A$3,0,10*ROW('Water Data'!A62))="",NA(),OFFSET('Water Data'!$A$3,0,10*ROW('Water Data'!A62)))</f>
        <v>#N/A</v>
      </c>
      <c r="C65" s="50" t="e">
        <f ca="1">+IF(OFFSET('Water Data'!$C$3,0,10*ROW('Water Data'!C62))="",NA(),OFFSET('Water Data'!$C$3,0,10*ROW('Water Data'!C62)))</f>
        <v>#N/A</v>
      </c>
      <c r="D65" s="133" t="e">
        <f ca="1">+IF(AND(ISNUMBER(OFFSET('Water Data'!$C$5,0,10*ROW('Water Data'!C59))),'Data Summary'!BS65="Yes"),100-OFFSET('Water Data'!$C$5,0,10*ROW('Water Data'!C59)),NA())</f>
        <v>#N/A</v>
      </c>
      <c r="E65" s="133" t="e">
        <f ca="1">+IF(AND(ISNUMBER(OFFSET('Water Data'!$C$7,0,10*ROW('Water Data'!C59))),'Data Summary'!BT65="Yes"),OFFSET('Water Data'!$C$7,0,10*ROW('Water Data'!C59)),NA())</f>
        <v>#N/A</v>
      </c>
      <c r="F65" s="133" t="e">
        <f ca="1">+IF(AND(ISNUMBER(OFFSET('Water Data'!$C$10,0,10*ROW('Water Data'!C59))),'Data Summary'!BU65="Yes"),OFFSET('Water Data'!$C$10,0,10*ROW('Water Data'!C59)),NA())</f>
        <v>#N/A</v>
      </c>
      <c r="G65" s="133" t="e">
        <f ca="1">+IF(AND(ISNUMBER(OFFSET('Water Data'!$D$5,0,10*ROW('Water Data'!D59))),'Data Summary'!BV65="Yes"),100-OFFSET('Water Data'!$D$5,0,10*ROW('Water Data'!D59)),NA())</f>
        <v>#N/A</v>
      </c>
      <c r="H65" s="133" t="e">
        <f ca="1">+IF(AND(ISNUMBER(OFFSET('Water Data'!$D$7,0,10*ROW('Water Data'!D59))),'Data Summary'!BW65="Yes"),OFFSET('Water Data'!$D$7,0,10*ROW('Water Data'!D59)),NA())</f>
        <v>#N/A</v>
      </c>
      <c r="I65" s="133" t="e">
        <f ca="1">+IF(AND(ISNUMBER(OFFSET('Water Data'!$D$10,0,10*ROW('Water Data'!D59))),'Data Summary'!BX65="Yes"),OFFSET('Water Data'!$D$10,0,10*ROW('Water Data'!D59)),NA())</f>
        <v>#N/A</v>
      </c>
      <c r="J65" s="133" t="e">
        <f ca="1">+IF(AND(ISNUMBER(OFFSET('Water Data'!$E$5,0,10*ROW('Water Data'!E59))),'Data Summary'!BY65="Yes"),100-OFFSET('Water Data'!$E$5,0,10*ROW('Water Data'!E59)),NA())</f>
        <v>#N/A</v>
      </c>
      <c r="K65" s="133" t="e">
        <f ca="1">+IF(AND(ISNUMBER(OFFSET('Water Data'!$E$7,0,10*ROW('Water Data'!E59))),'Data Summary'!BZ65="Yes"),OFFSET('Water Data'!$E$7,0,10*ROW('Water Data'!E59)),NA())</f>
        <v>#N/A</v>
      </c>
      <c r="L65" s="133" t="e">
        <f ca="1">+IF(AND(ISNUMBER(OFFSET('Water Data'!$E$10,0,10*ROW('Water Data'!E59))),'Data Summary'!CA65="Yes"),OFFSET('Water Data'!$E$10,0,10*ROW('Water Data'!E59)),NA())</f>
        <v>#N/A</v>
      </c>
      <c r="M65" s="133" t="e">
        <f ca="1">+IF(AND(ISNUMBER(OFFSET('Water Data'!$F$5,0,10*ROW('Water Data'!F59))),'Data Summary'!CB65="Yes"),100-OFFSET('Water Data'!$F$5,0,10*ROW('Water Data'!F59)),NA())</f>
        <v>#N/A</v>
      </c>
      <c r="N65" s="133" t="e">
        <f ca="1">+IF(AND(ISNUMBER(OFFSET('Water Data'!$F$7,0,10*ROW('Water Data'!F59))),'Data Summary'!CC65="Yes"),OFFSET('Water Data'!$F$7,0,10*ROW('Water Data'!F59)),NA())</f>
        <v>#N/A</v>
      </c>
      <c r="O65" s="133" t="e">
        <f ca="1">+IF(AND(ISNUMBER(OFFSET('Water Data'!$F$10,0,10*ROW('Water Data'!F59))),'Data Summary'!CD65="Yes"),OFFSET('Water Data'!$F$10,0,10*ROW('Water Data'!F59)),NA())</f>
        <v>#N/A</v>
      </c>
      <c r="P65" s="133" t="e">
        <f ca="1">+IF(AND(ISNUMBER(OFFSET('Water Data'!$G$5,0,10*ROW('Water Data'!G59))),'Data Summary'!CE65="Yes"),100-OFFSET('Water Data'!$G$5,0,10*ROW('Water Data'!G59)),NA())</f>
        <v>#N/A</v>
      </c>
      <c r="Q65" s="133" t="e">
        <f ca="1">+IF(AND(ISNUMBER(OFFSET('Water Data'!$G$7,0,10*ROW('Water Data'!G59))),'Data Summary'!CF65="Yes"),OFFSET('Water Data'!$G$7,0,10*ROW('Water Data'!G59)),NA())</f>
        <v>#N/A</v>
      </c>
      <c r="R65" s="133" t="e">
        <f ca="1">+IF(AND(ISNUMBER(OFFSET('Water Data'!$G$10,0,10*ROW('Water Data'!G59))),'Data Summary'!CG65="Yes"),OFFSET('Water Data'!$G$10,0,10*ROW('Water Data'!G59)),NA())</f>
        <v>#N/A</v>
      </c>
      <c r="S65" s="133" t="e">
        <f ca="1">+IF(AND(ISNUMBER(OFFSET('Water Data'!$H$5,0,10*ROW('Water Data'!H59))),'Data Summary'!CH65="Yes"),100-OFFSET('Water Data'!$H$5,0,10*ROW('Water Data'!H59)),NA())</f>
        <v>#N/A</v>
      </c>
      <c r="T65" s="133" t="e">
        <f ca="1">+IF(AND(ISNUMBER(OFFSET('Water Data'!$H$7,0,10*ROW('Water Data'!H59))),'Data Summary'!CI65="Yes"),OFFSET('Water Data'!$H$7,0,10*ROW('Water Data'!H59)),NA())</f>
        <v>#N/A</v>
      </c>
      <c r="U65" s="133" t="e">
        <f ca="1">+IF(AND(ISNUMBER(OFFSET('Water Data'!$H$10,0,10*ROW('Water Data'!H59))),'Data Summary'!CJ65="Yes"),OFFSET('Water Data'!$H$10,0,10*ROW('Water Data'!H59)),NA())</f>
        <v>#N/A</v>
      </c>
      <c r="V65" s="134" t="e">
        <f ca="1">+IF(AND(ISNUMBER(OFFSET('Sanitation Data'!$C$5,0,10*ROW('Sanitation Data'!C59))),'Data Summary'!CK65="Yes"),100-OFFSET('Sanitation Data'!$C$5,0,10*ROW('Sanitation Data'!C59)),NA())</f>
        <v>#N/A</v>
      </c>
      <c r="W65" s="134" t="e">
        <f ca="1">+IF(AND(ISNUMBER(OFFSET('Sanitation Data'!$C$7,0,10*ROW('Sanitation Data'!C59))),'Data Summary'!CL65="Yes"),OFFSET('Sanitation Data'!$C$7,0,10*ROW('Sanitation Data'!C59)),NA())</f>
        <v>#N/A</v>
      </c>
      <c r="X65" s="134" t="e">
        <f ca="1">+IF(AND(ISNUMBER(OFFSET('Sanitation Data'!$C$11,0,10*ROW('Sanitation Data'!C59))),'Data Summary'!CM65="Yes"),OFFSET('Sanitation Data'!$C$11,0,10*ROW('Sanitation Data'!C59)),NA())</f>
        <v>#N/A</v>
      </c>
      <c r="Y65" s="134" t="e">
        <f ca="1">+IF(AND(ISNUMBER(OFFSET('Sanitation Data'!$C$12,0,10*ROW('Sanitation Data'!C59))),'Data Summary'!CN65="Yes"),OFFSET('Sanitation Data'!$C$12,0,10*ROW('Sanitation Data'!C59)),NA())</f>
        <v>#N/A</v>
      </c>
      <c r="Z65" s="134" t="e">
        <f ca="1">+IF(AND(ISNUMBER(OFFSET('Sanitation Data'!$C$13,0,10*ROW('Sanitation Data'!C59))),'Data Summary'!CO65="Yes"),OFFSET('Sanitation Data'!$C$13,0,10*ROW('Sanitation Data'!C59)),NA())</f>
        <v>#N/A</v>
      </c>
      <c r="AA65" s="134" t="e">
        <f ca="1">+IF(AND(ISNUMBER(OFFSET('Sanitation Data'!$D$5,0,10*ROW('Sanitation Data'!D59))),'Data Summary'!CP65="Yes"),100-OFFSET('Sanitation Data'!$D$5,0,10*ROW('Sanitation Data'!D59)),NA())</f>
        <v>#N/A</v>
      </c>
      <c r="AB65" s="134" t="e">
        <f ca="1">+IF(AND(ISNUMBER(OFFSET('Sanitation Data'!$D$7,0,10*ROW('Sanitation Data'!D59))),'Data Summary'!CQ65="Yes"),OFFSET('Sanitation Data'!$D$7,0,10*ROW('Sanitation Data'!D59)),NA())</f>
        <v>#N/A</v>
      </c>
      <c r="AC65" s="134" t="e">
        <f ca="1">+IF(AND(ISNUMBER(OFFSET('Sanitation Data'!$D$11,0,10*ROW('Sanitation Data'!D59))),'Data Summary'!CR65="Yes"),OFFSET('Sanitation Data'!$D$11,0,10*ROW('Sanitation Data'!D59)),NA())</f>
        <v>#N/A</v>
      </c>
      <c r="AD65" s="134" t="e">
        <f ca="1">+IF(AND(ISNUMBER(OFFSET('Sanitation Data'!$D$12,0,10*ROW('Sanitation Data'!D59))),'Data Summary'!CS65="Yes"),OFFSET('Sanitation Data'!$D$12,0,10*ROW('Sanitation Data'!D59)),NA())</f>
        <v>#N/A</v>
      </c>
      <c r="AE65" s="134" t="e">
        <f ca="1">+IF(AND(ISNUMBER(OFFSET('Sanitation Data'!$D$13,0,10*ROW('Sanitation Data'!D59))),'Data Summary'!CT65="Yes"),OFFSET('Sanitation Data'!$D$13,0,10*ROW('Sanitation Data'!D59)),NA())</f>
        <v>#N/A</v>
      </c>
      <c r="AF65" s="134" t="e">
        <f ca="1">+IF(AND(ISNUMBER(OFFSET('Sanitation Data'!$E$5,0,10*ROW('Sanitation Data'!E59))),'Data Summary'!CU65="Yes"),100-OFFSET('Sanitation Data'!$E$5,0,10*ROW('Sanitation Data'!E59)),NA())</f>
        <v>#N/A</v>
      </c>
      <c r="AG65" s="134" t="e">
        <f ca="1">+IF(AND(ISNUMBER(OFFSET('Sanitation Data'!$E$7,0,10*ROW('Sanitation Data'!E59))),'Data Summary'!CV65="Yes"),OFFSET('Sanitation Data'!$E$7,0,10*ROW('Sanitation Data'!E59)),NA())</f>
        <v>#N/A</v>
      </c>
      <c r="AH65" s="134" t="e">
        <f ca="1">+IF(AND(ISNUMBER(OFFSET('Sanitation Data'!$E$11,0,10*ROW('Sanitation Data'!E59))),'Data Summary'!CW65="Yes"),OFFSET('Sanitation Data'!$E$11,0,10*ROW('Sanitation Data'!E59)),NA())</f>
        <v>#N/A</v>
      </c>
      <c r="AI65" s="134" t="e">
        <f ca="1">+IF(AND(ISNUMBER(OFFSET('Sanitation Data'!$E$12,0,10*ROW('Sanitation Data'!E59))),'Data Summary'!CX65="Yes"),OFFSET('Sanitation Data'!$E$12,0,10*ROW('Sanitation Data'!E59)),NA())</f>
        <v>#N/A</v>
      </c>
      <c r="AJ65" s="134" t="e">
        <f ca="1">+IF(AND(ISNUMBER(OFFSET('Sanitation Data'!$E$13,0,10*ROW('Sanitation Data'!E59))),'Data Summary'!CY65="Yes"),OFFSET('Sanitation Data'!$E$13,0,10*ROW('Sanitation Data'!E59)),NA())</f>
        <v>#N/A</v>
      </c>
      <c r="AK65" s="134" t="e">
        <f ca="1">+IF(AND(ISNUMBER(OFFSET('Sanitation Data'!$F$5,0,10*ROW('Sanitation Data'!F59))),'Data Summary'!CZ65="Yes"),100-OFFSET('Sanitation Data'!$F$5,0,10*ROW('Sanitation Data'!F59)),NA())</f>
        <v>#N/A</v>
      </c>
      <c r="AL65" s="134" t="e">
        <f ca="1">+IF(AND(ISNUMBER(OFFSET('Sanitation Data'!$F$7,0,10*ROW('Sanitation Data'!F59))),'Data Summary'!DA65="Yes"),OFFSET('Sanitation Data'!$F$7,0,10*ROW('Sanitation Data'!F59)),NA())</f>
        <v>#N/A</v>
      </c>
      <c r="AM65" s="134" t="e">
        <f ca="1">+IF(AND(ISNUMBER(OFFSET('Sanitation Data'!$F$11,0,10*ROW('Sanitation Data'!F59))),'Data Summary'!DB65="Yes"),OFFSET('Sanitation Data'!$F$11,0,10*ROW('Sanitation Data'!F59)),NA())</f>
        <v>#N/A</v>
      </c>
      <c r="AN65" s="134" t="e">
        <f ca="1">+IF(AND(ISNUMBER(OFFSET('Sanitation Data'!$F$12,0,10*ROW('Sanitation Data'!F59))),'Data Summary'!DC65="Yes"),OFFSET('Sanitation Data'!$F$12,0,10*ROW('Sanitation Data'!F59)),NA())</f>
        <v>#N/A</v>
      </c>
      <c r="AO65" s="134" t="e">
        <f ca="1">+IF(AND(ISNUMBER(OFFSET('Sanitation Data'!$F$13,0,10*ROW('Sanitation Data'!F59))),'Data Summary'!DD65="Yes"),OFFSET('Sanitation Data'!$F$13,0,10*ROW('Sanitation Data'!F59)),NA())</f>
        <v>#N/A</v>
      </c>
      <c r="AP65" s="134" t="e">
        <f ca="1">+IF(AND(ISNUMBER(OFFSET('Sanitation Data'!$G$5,0,10*ROW('Sanitation Data'!G59))),'Data Summary'!DE65="Yes"),100-OFFSET('Sanitation Data'!$G$5,0,10*ROW('Sanitation Data'!G59)),NA())</f>
        <v>#N/A</v>
      </c>
      <c r="AQ65" s="134" t="e">
        <f ca="1">+IF(AND(ISNUMBER(OFFSET('Sanitation Data'!$G$7,0,10*ROW('Sanitation Data'!G59))),'Data Summary'!DF65="Yes"),OFFSET('Sanitation Data'!$G$7,0,10*ROW('Sanitation Data'!G59)),NA())</f>
        <v>#N/A</v>
      </c>
      <c r="AR65" s="134" t="e">
        <f ca="1">+IF(AND(ISNUMBER(OFFSET('Sanitation Data'!$G$11,0,10*ROW('Sanitation Data'!G59))),'Data Summary'!DG65="Yes"),OFFSET('Sanitation Data'!$G$11,0,10*ROW('Sanitation Data'!G59)),NA())</f>
        <v>#N/A</v>
      </c>
      <c r="AS65" s="134" t="e">
        <f ca="1">+IF(AND(ISNUMBER(OFFSET('Sanitation Data'!$G$12,0,10*ROW('Sanitation Data'!G59))),'Data Summary'!DH65="Yes"),OFFSET('Sanitation Data'!$G$12,0,10*ROW('Sanitation Data'!G59)),NA())</f>
        <v>#N/A</v>
      </c>
      <c r="AT65" s="134" t="e">
        <f ca="1">+IF(AND(ISNUMBER(OFFSET('Sanitation Data'!$G$13,0,10*ROW('Sanitation Data'!G59))),'Data Summary'!DI65="Yes"),OFFSET('Sanitation Data'!$G$13,0,10*ROW('Sanitation Data'!G59)),NA())</f>
        <v>#N/A</v>
      </c>
      <c r="AU65" s="134" t="e">
        <f ca="1">+IF(AND(ISNUMBER(OFFSET('Sanitation Data'!$H$5,0,10*ROW('Sanitation Data'!H59))),'Data Summary'!DJ65="Yes"),100-OFFSET('Sanitation Data'!$H$5,0,10*ROW('Sanitation Data'!H59)),NA())</f>
        <v>#N/A</v>
      </c>
      <c r="AV65" s="134" t="e">
        <f ca="1">+IF(AND(ISNUMBER(OFFSET('Sanitation Data'!$H$7,0,10*ROW('Sanitation Data'!H59))),'Data Summary'!DK65="Yes"),OFFSET('Sanitation Data'!$H$7,0,10*ROW('Sanitation Data'!H59)),NA())</f>
        <v>#N/A</v>
      </c>
      <c r="AW65" s="134" t="e">
        <f ca="1">+IF(AND(ISNUMBER(OFFSET('Sanitation Data'!$H$11,0,10*ROW('Sanitation Data'!H59))),'Data Summary'!DL65="Yes"),OFFSET('Sanitation Data'!$H$11,0,10*ROW('Sanitation Data'!H59)),NA())</f>
        <v>#N/A</v>
      </c>
      <c r="AX65" s="134" t="e">
        <f ca="1">+IF(AND(ISNUMBER(OFFSET('Sanitation Data'!$H$12,0,10*ROW('Sanitation Data'!H59))),'Data Summary'!DM65="Yes"),OFFSET('Sanitation Data'!$H$12,0,10*ROW('Sanitation Data'!H59)),NA())</f>
        <v>#N/A</v>
      </c>
      <c r="AY65" s="134" t="e">
        <f ca="1">+IF(AND(ISNUMBER(OFFSET('Sanitation Data'!$H$13,0,10*ROW('Sanitation Data'!H59))),'Data Summary'!DN65="Yes"),OFFSET('Sanitation Data'!$H$13,0,10*ROW('Sanitation Data'!H59)),NA())</f>
        <v>#N/A</v>
      </c>
      <c r="AZ65" s="135" t="e">
        <f ca="1">+IF(AND(ISNUMBER(OFFSET('Hygiene Data'!$C$6,0,10*ROW('Hygiene Data'!C59))),'Data Summary'!DO65="Yes"),OFFSET('Hygiene Data'!$C$6,0,10*ROW('Hygiene Data'!C59)),NA())</f>
        <v>#N/A</v>
      </c>
      <c r="BA65" s="135" t="e">
        <f ca="1">+IF(AND(ISNUMBER(OFFSET('Hygiene Data'!$C$8,0,10*ROW('Hygiene Data'!C59))),'Data Summary'!DP65="Yes"),OFFSET('Hygiene Data'!$C$8,0,10*ROW('Hygiene Data'!C59)),NA())</f>
        <v>#N/A</v>
      </c>
      <c r="BB65" s="135" t="e">
        <f ca="1">+IF(AND(ISNUMBER(OFFSET('Hygiene Data'!$C$10,0,10*ROW('Hygiene Data'!C59))),'Data Summary'!DQ65="Yes"),OFFSET('Hygiene Data'!$C$10,0,10*ROW('Hygiene Data'!C59)),NA())</f>
        <v>#N/A</v>
      </c>
      <c r="BC65" s="135" t="e">
        <f ca="1">+IF(AND(ISNUMBER(OFFSET('Hygiene Data'!$D$6,0,10*ROW('Hygiene Data'!D59))),'Data Summary'!DR65="Yes"),OFFSET('Hygiene Data'!$D$6,0,10*ROW('Hygiene Data'!D59)),NA())</f>
        <v>#N/A</v>
      </c>
      <c r="BD65" s="135" t="e">
        <f ca="1">+IF(AND(ISNUMBER(OFFSET('Hygiene Data'!$D$8,0,10*ROW('Hygiene Data'!D59))),'Data Summary'!DS65="Yes"),OFFSET('Hygiene Data'!$D$8,0,10*ROW('Hygiene Data'!D59)),NA())</f>
        <v>#N/A</v>
      </c>
      <c r="BE65" s="135" t="e">
        <f ca="1">+IF(AND(ISNUMBER(OFFSET('Hygiene Data'!$D$10,0,10*ROW('Hygiene Data'!D59))),'Data Summary'!DT65="Yes"),OFFSET('Hygiene Data'!$D$10,0,10*ROW('Hygiene Data'!D59)),NA())</f>
        <v>#N/A</v>
      </c>
      <c r="BF65" s="135" t="e">
        <f ca="1">+IF(AND(ISNUMBER(OFFSET('Hygiene Data'!$E$6,0,10*ROW('Hygiene Data'!E59))),'Data Summary'!DU65="Yes"),OFFSET('Hygiene Data'!$E$6,0,10*ROW('Hygiene Data'!E59)),NA())</f>
        <v>#N/A</v>
      </c>
      <c r="BG65" s="135" t="e">
        <f ca="1">+IF(AND(ISNUMBER(OFFSET('Hygiene Data'!$E$8,0,10*ROW('Hygiene Data'!E59))),'Data Summary'!DV65="Yes"),OFFSET('Hygiene Data'!$E$8,0,10*ROW('Hygiene Data'!E59)),NA())</f>
        <v>#N/A</v>
      </c>
      <c r="BH65" s="135" t="e">
        <f ca="1">+IF(AND(ISNUMBER(OFFSET('Hygiene Data'!$E$10,0,10*ROW('Hygiene Data'!E59))),'Data Summary'!DW65="Yes"),OFFSET('Hygiene Data'!$E$10,0,10*ROW('Hygiene Data'!E59)),NA())</f>
        <v>#N/A</v>
      </c>
      <c r="BI65" s="135" t="e">
        <f ca="1">+IF(AND(ISNUMBER(OFFSET('Hygiene Data'!$F$6,0,10*ROW('Hygiene Data'!F59))),'Data Summary'!DX65="Yes"),OFFSET('Hygiene Data'!$F$6,0,10*ROW('Hygiene Data'!F59)),NA())</f>
        <v>#N/A</v>
      </c>
      <c r="BJ65" s="135" t="e">
        <f ca="1">+IF(AND(ISNUMBER(OFFSET('Hygiene Data'!$F$8,0,10*ROW('Hygiene Data'!F59))),'Data Summary'!DY65="Yes"),OFFSET('Hygiene Data'!$F$8,0,10*ROW('Hygiene Data'!F59)),NA())</f>
        <v>#N/A</v>
      </c>
      <c r="BK65" s="135" t="e">
        <f ca="1">+IF(AND(ISNUMBER(OFFSET('Hygiene Data'!$F$10,0,10*ROW('Hygiene Data'!F59))),'Data Summary'!DZ65="Yes"),OFFSET('Hygiene Data'!$F$10,0,10*ROW('Hygiene Data'!F59)),NA())</f>
        <v>#N/A</v>
      </c>
      <c r="BL65" s="135" t="e">
        <f ca="1">+IF(AND(ISNUMBER(OFFSET('Hygiene Data'!$G$6,0,10*ROW('Hygiene Data'!G59))),'Data Summary'!EA65="Yes"),OFFSET('Hygiene Data'!$G$6,0,10*ROW('Hygiene Data'!G59)),NA())</f>
        <v>#N/A</v>
      </c>
      <c r="BM65" s="135" t="e">
        <f ca="1">+IF(AND(ISNUMBER(OFFSET('Hygiene Data'!$G$8,0,10*ROW('Hygiene Data'!G59))),'Data Summary'!EB65="Yes"),OFFSET('Hygiene Data'!$G$8,0,10*ROW('Hygiene Data'!G59)),NA())</f>
        <v>#N/A</v>
      </c>
      <c r="BN65" s="135" t="e">
        <f ca="1">+IF(AND(ISNUMBER(OFFSET('Hygiene Data'!$G$10,0,10*ROW('Hygiene Data'!G59))),'Data Summary'!EC65="Yes"),OFFSET('Hygiene Data'!$G$10,0,10*ROW('Hygiene Data'!G59)),NA())</f>
        <v>#N/A</v>
      </c>
      <c r="BO65" s="135" t="e">
        <f ca="1">+IF(AND(ISNUMBER(OFFSET('Hygiene Data'!$H$6,0,10*ROW('Hygiene Data'!H59))),'Data Summary'!ED65="Yes"),OFFSET('Hygiene Data'!$H$6,0,10*ROW('Hygiene Data'!H59)),NA())</f>
        <v>#N/A</v>
      </c>
      <c r="BP65" s="135" t="e">
        <f ca="1">+IF(AND(ISNUMBER(OFFSET('Hygiene Data'!$H$8,0,10*ROW('Hygiene Data'!H59))),'Data Summary'!EE65="Yes"),OFFSET('Hygiene Data'!$H$8,0,10*ROW('Hygiene Data'!H59)),NA())</f>
        <v>#N/A</v>
      </c>
      <c r="BQ65" s="135" t="e">
        <f ca="1">+IF(AND(ISNUMBER(OFFSET('Hygiene Data'!$H$10,0,10*ROW('Hygiene Data'!H59))),'Data Summary'!EF65="Yes"),OFFSET('Hygiene Data'!$H$10,0,10*ROW('Hygiene Data'!H59)),NA())</f>
        <v>#N/A</v>
      </c>
    </row>
    <row r="66" spans="1:69" x14ac:dyDescent="0.2">
      <c r="A66" s="50" t="e">
        <f ca="1">+IF(OFFSET('Water Data'!$B$1,0,10*ROW('Water Data'!B60))="",NA(),OFFSET('Water Data'!$B$1,0,10*ROW('Water Data'!B60)))</f>
        <v>#N/A</v>
      </c>
      <c r="B66" s="50" t="e">
        <f ca="1">+IF(OFFSET('Water Data'!$A$3,0,10*ROW('Water Data'!A63))="",NA(),OFFSET('Water Data'!$A$3,0,10*ROW('Water Data'!A63)))</f>
        <v>#N/A</v>
      </c>
      <c r="C66" s="50" t="e">
        <f ca="1">+IF(OFFSET('Water Data'!$C$3,0,10*ROW('Water Data'!C63))="",NA(),OFFSET('Water Data'!$C$3,0,10*ROW('Water Data'!C63)))</f>
        <v>#N/A</v>
      </c>
      <c r="D66" s="133" t="e">
        <f ca="1">+IF(AND(ISNUMBER(OFFSET('Water Data'!$C$5,0,10*ROW('Water Data'!C60))),'Data Summary'!BS66="Yes"),100-OFFSET('Water Data'!$C$5,0,10*ROW('Water Data'!C60)),NA())</f>
        <v>#N/A</v>
      </c>
      <c r="E66" s="133" t="e">
        <f ca="1">+IF(AND(ISNUMBER(OFFSET('Water Data'!$C$7,0,10*ROW('Water Data'!C60))),'Data Summary'!BT66="Yes"),OFFSET('Water Data'!$C$7,0,10*ROW('Water Data'!C60)),NA())</f>
        <v>#N/A</v>
      </c>
      <c r="F66" s="133" t="e">
        <f ca="1">+IF(AND(ISNUMBER(OFFSET('Water Data'!$C$10,0,10*ROW('Water Data'!C60))),'Data Summary'!BU66="Yes"),OFFSET('Water Data'!$C$10,0,10*ROW('Water Data'!C60)),NA())</f>
        <v>#N/A</v>
      </c>
      <c r="G66" s="133" t="e">
        <f ca="1">+IF(AND(ISNUMBER(OFFSET('Water Data'!$D$5,0,10*ROW('Water Data'!D60))),'Data Summary'!BV66="Yes"),100-OFFSET('Water Data'!$D$5,0,10*ROW('Water Data'!D60)),NA())</f>
        <v>#N/A</v>
      </c>
      <c r="H66" s="133" t="e">
        <f ca="1">+IF(AND(ISNUMBER(OFFSET('Water Data'!$D$7,0,10*ROW('Water Data'!D60))),'Data Summary'!BW66="Yes"),OFFSET('Water Data'!$D$7,0,10*ROW('Water Data'!D60)),NA())</f>
        <v>#N/A</v>
      </c>
      <c r="I66" s="133" t="e">
        <f ca="1">+IF(AND(ISNUMBER(OFFSET('Water Data'!$D$10,0,10*ROW('Water Data'!D60))),'Data Summary'!BX66="Yes"),OFFSET('Water Data'!$D$10,0,10*ROW('Water Data'!D60)),NA())</f>
        <v>#N/A</v>
      </c>
      <c r="J66" s="133" t="e">
        <f ca="1">+IF(AND(ISNUMBER(OFFSET('Water Data'!$E$5,0,10*ROW('Water Data'!E60))),'Data Summary'!BY66="Yes"),100-OFFSET('Water Data'!$E$5,0,10*ROW('Water Data'!E60)),NA())</f>
        <v>#N/A</v>
      </c>
      <c r="K66" s="133" t="e">
        <f ca="1">+IF(AND(ISNUMBER(OFFSET('Water Data'!$E$7,0,10*ROW('Water Data'!E60))),'Data Summary'!BZ66="Yes"),OFFSET('Water Data'!$E$7,0,10*ROW('Water Data'!E60)),NA())</f>
        <v>#N/A</v>
      </c>
      <c r="L66" s="133" t="e">
        <f ca="1">+IF(AND(ISNUMBER(OFFSET('Water Data'!$E$10,0,10*ROW('Water Data'!E60))),'Data Summary'!CA66="Yes"),OFFSET('Water Data'!$E$10,0,10*ROW('Water Data'!E60)),NA())</f>
        <v>#N/A</v>
      </c>
      <c r="M66" s="133" t="e">
        <f ca="1">+IF(AND(ISNUMBER(OFFSET('Water Data'!$F$5,0,10*ROW('Water Data'!F60))),'Data Summary'!CB66="Yes"),100-OFFSET('Water Data'!$F$5,0,10*ROW('Water Data'!F60)),NA())</f>
        <v>#N/A</v>
      </c>
      <c r="N66" s="133" t="e">
        <f ca="1">+IF(AND(ISNUMBER(OFFSET('Water Data'!$F$7,0,10*ROW('Water Data'!F60))),'Data Summary'!CC66="Yes"),OFFSET('Water Data'!$F$7,0,10*ROW('Water Data'!F60)),NA())</f>
        <v>#N/A</v>
      </c>
      <c r="O66" s="133" t="e">
        <f ca="1">+IF(AND(ISNUMBER(OFFSET('Water Data'!$F$10,0,10*ROW('Water Data'!F60))),'Data Summary'!CD66="Yes"),OFFSET('Water Data'!$F$10,0,10*ROW('Water Data'!F60)),NA())</f>
        <v>#N/A</v>
      </c>
      <c r="P66" s="133" t="e">
        <f ca="1">+IF(AND(ISNUMBER(OFFSET('Water Data'!$G$5,0,10*ROW('Water Data'!G60))),'Data Summary'!CE66="Yes"),100-OFFSET('Water Data'!$G$5,0,10*ROW('Water Data'!G60)),NA())</f>
        <v>#N/A</v>
      </c>
      <c r="Q66" s="133" t="e">
        <f ca="1">+IF(AND(ISNUMBER(OFFSET('Water Data'!$G$7,0,10*ROW('Water Data'!G60))),'Data Summary'!CF66="Yes"),OFFSET('Water Data'!$G$7,0,10*ROW('Water Data'!G60)),NA())</f>
        <v>#N/A</v>
      </c>
      <c r="R66" s="133" t="e">
        <f ca="1">+IF(AND(ISNUMBER(OFFSET('Water Data'!$G$10,0,10*ROW('Water Data'!G60))),'Data Summary'!CG66="Yes"),OFFSET('Water Data'!$G$10,0,10*ROW('Water Data'!G60)),NA())</f>
        <v>#N/A</v>
      </c>
      <c r="S66" s="133" t="e">
        <f ca="1">+IF(AND(ISNUMBER(OFFSET('Water Data'!$H$5,0,10*ROW('Water Data'!H60))),'Data Summary'!CH66="Yes"),100-OFFSET('Water Data'!$H$5,0,10*ROW('Water Data'!H60)),NA())</f>
        <v>#N/A</v>
      </c>
      <c r="T66" s="133" t="e">
        <f ca="1">+IF(AND(ISNUMBER(OFFSET('Water Data'!$H$7,0,10*ROW('Water Data'!H60))),'Data Summary'!CI66="Yes"),OFFSET('Water Data'!$H$7,0,10*ROW('Water Data'!H60)),NA())</f>
        <v>#N/A</v>
      </c>
      <c r="U66" s="133" t="e">
        <f ca="1">+IF(AND(ISNUMBER(OFFSET('Water Data'!$H$10,0,10*ROW('Water Data'!H60))),'Data Summary'!CJ66="Yes"),OFFSET('Water Data'!$H$10,0,10*ROW('Water Data'!H60)),NA())</f>
        <v>#N/A</v>
      </c>
      <c r="V66" s="134" t="e">
        <f ca="1">+IF(AND(ISNUMBER(OFFSET('Sanitation Data'!$C$5,0,10*ROW('Sanitation Data'!C60))),'Data Summary'!CK66="Yes"),100-OFFSET('Sanitation Data'!$C$5,0,10*ROW('Sanitation Data'!C60)),NA())</f>
        <v>#N/A</v>
      </c>
      <c r="W66" s="134" t="e">
        <f ca="1">+IF(AND(ISNUMBER(OFFSET('Sanitation Data'!$C$7,0,10*ROW('Sanitation Data'!C60))),'Data Summary'!CL66="Yes"),OFFSET('Sanitation Data'!$C$7,0,10*ROW('Sanitation Data'!C60)),NA())</f>
        <v>#N/A</v>
      </c>
      <c r="X66" s="134" t="e">
        <f ca="1">+IF(AND(ISNUMBER(OFFSET('Sanitation Data'!$C$11,0,10*ROW('Sanitation Data'!C60))),'Data Summary'!CM66="Yes"),OFFSET('Sanitation Data'!$C$11,0,10*ROW('Sanitation Data'!C60)),NA())</f>
        <v>#N/A</v>
      </c>
      <c r="Y66" s="134" t="e">
        <f ca="1">+IF(AND(ISNUMBER(OFFSET('Sanitation Data'!$C$12,0,10*ROW('Sanitation Data'!C60))),'Data Summary'!CN66="Yes"),OFFSET('Sanitation Data'!$C$12,0,10*ROW('Sanitation Data'!C60)),NA())</f>
        <v>#N/A</v>
      </c>
      <c r="Z66" s="134" t="e">
        <f ca="1">+IF(AND(ISNUMBER(OFFSET('Sanitation Data'!$C$13,0,10*ROW('Sanitation Data'!C60))),'Data Summary'!CO66="Yes"),OFFSET('Sanitation Data'!$C$13,0,10*ROW('Sanitation Data'!C60)),NA())</f>
        <v>#N/A</v>
      </c>
      <c r="AA66" s="134" t="e">
        <f ca="1">+IF(AND(ISNUMBER(OFFSET('Sanitation Data'!$D$5,0,10*ROW('Sanitation Data'!D60))),'Data Summary'!CP66="Yes"),100-OFFSET('Sanitation Data'!$D$5,0,10*ROW('Sanitation Data'!D60)),NA())</f>
        <v>#N/A</v>
      </c>
      <c r="AB66" s="134" t="e">
        <f ca="1">+IF(AND(ISNUMBER(OFFSET('Sanitation Data'!$D$7,0,10*ROW('Sanitation Data'!D60))),'Data Summary'!CQ66="Yes"),OFFSET('Sanitation Data'!$D$7,0,10*ROW('Sanitation Data'!D60)),NA())</f>
        <v>#N/A</v>
      </c>
      <c r="AC66" s="134" t="e">
        <f ca="1">+IF(AND(ISNUMBER(OFFSET('Sanitation Data'!$D$11,0,10*ROW('Sanitation Data'!D60))),'Data Summary'!CR66="Yes"),OFFSET('Sanitation Data'!$D$11,0,10*ROW('Sanitation Data'!D60)),NA())</f>
        <v>#N/A</v>
      </c>
      <c r="AD66" s="134" t="e">
        <f ca="1">+IF(AND(ISNUMBER(OFFSET('Sanitation Data'!$D$12,0,10*ROW('Sanitation Data'!D60))),'Data Summary'!CS66="Yes"),OFFSET('Sanitation Data'!$D$12,0,10*ROW('Sanitation Data'!D60)),NA())</f>
        <v>#N/A</v>
      </c>
      <c r="AE66" s="134" t="e">
        <f ca="1">+IF(AND(ISNUMBER(OFFSET('Sanitation Data'!$D$13,0,10*ROW('Sanitation Data'!D60))),'Data Summary'!CT66="Yes"),OFFSET('Sanitation Data'!$D$13,0,10*ROW('Sanitation Data'!D60)),NA())</f>
        <v>#N/A</v>
      </c>
      <c r="AF66" s="134" t="e">
        <f ca="1">+IF(AND(ISNUMBER(OFFSET('Sanitation Data'!$E$5,0,10*ROW('Sanitation Data'!E60))),'Data Summary'!CU66="Yes"),100-OFFSET('Sanitation Data'!$E$5,0,10*ROW('Sanitation Data'!E60)),NA())</f>
        <v>#N/A</v>
      </c>
      <c r="AG66" s="134" t="e">
        <f ca="1">+IF(AND(ISNUMBER(OFFSET('Sanitation Data'!$E$7,0,10*ROW('Sanitation Data'!E60))),'Data Summary'!CV66="Yes"),OFFSET('Sanitation Data'!$E$7,0,10*ROW('Sanitation Data'!E60)),NA())</f>
        <v>#N/A</v>
      </c>
      <c r="AH66" s="134" t="e">
        <f ca="1">+IF(AND(ISNUMBER(OFFSET('Sanitation Data'!$E$11,0,10*ROW('Sanitation Data'!E60))),'Data Summary'!CW66="Yes"),OFFSET('Sanitation Data'!$E$11,0,10*ROW('Sanitation Data'!E60)),NA())</f>
        <v>#N/A</v>
      </c>
      <c r="AI66" s="134" t="e">
        <f ca="1">+IF(AND(ISNUMBER(OFFSET('Sanitation Data'!$E$12,0,10*ROW('Sanitation Data'!E60))),'Data Summary'!CX66="Yes"),OFFSET('Sanitation Data'!$E$12,0,10*ROW('Sanitation Data'!E60)),NA())</f>
        <v>#N/A</v>
      </c>
      <c r="AJ66" s="134" t="e">
        <f ca="1">+IF(AND(ISNUMBER(OFFSET('Sanitation Data'!$E$13,0,10*ROW('Sanitation Data'!E60))),'Data Summary'!CY66="Yes"),OFFSET('Sanitation Data'!$E$13,0,10*ROW('Sanitation Data'!E60)),NA())</f>
        <v>#N/A</v>
      </c>
      <c r="AK66" s="134" t="e">
        <f ca="1">+IF(AND(ISNUMBER(OFFSET('Sanitation Data'!$F$5,0,10*ROW('Sanitation Data'!F60))),'Data Summary'!CZ66="Yes"),100-OFFSET('Sanitation Data'!$F$5,0,10*ROW('Sanitation Data'!F60)),NA())</f>
        <v>#N/A</v>
      </c>
      <c r="AL66" s="134" t="e">
        <f ca="1">+IF(AND(ISNUMBER(OFFSET('Sanitation Data'!$F$7,0,10*ROW('Sanitation Data'!F60))),'Data Summary'!DA66="Yes"),OFFSET('Sanitation Data'!$F$7,0,10*ROW('Sanitation Data'!F60)),NA())</f>
        <v>#N/A</v>
      </c>
      <c r="AM66" s="134" t="e">
        <f ca="1">+IF(AND(ISNUMBER(OFFSET('Sanitation Data'!$F$11,0,10*ROW('Sanitation Data'!F60))),'Data Summary'!DB66="Yes"),OFFSET('Sanitation Data'!$F$11,0,10*ROW('Sanitation Data'!F60)),NA())</f>
        <v>#N/A</v>
      </c>
      <c r="AN66" s="134" t="e">
        <f ca="1">+IF(AND(ISNUMBER(OFFSET('Sanitation Data'!$F$12,0,10*ROW('Sanitation Data'!F60))),'Data Summary'!DC66="Yes"),OFFSET('Sanitation Data'!$F$12,0,10*ROW('Sanitation Data'!F60)),NA())</f>
        <v>#N/A</v>
      </c>
      <c r="AO66" s="134" t="e">
        <f ca="1">+IF(AND(ISNUMBER(OFFSET('Sanitation Data'!$F$13,0,10*ROW('Sanitation Data'!F60))),'Data Summary'!DD66="Yes"),OFFSET('Sanitation Data'!$F$13,0,10*ROW('Sanitation Data'!F60)),NA())</f>
        <v>#N/A</v>
      </c>
      <c r="AP66" s="134" t="e">
        <f ca="1">+IF(AND(ISNUMBER(OFFSET('Sanitation Data'!$G$5,0,10*ROW('Sanitation Data'!G60))),'Data Summary'!DE66="Yes"),100-OFFSET('Sanitation Data'!$G$5,0,10*ROW('Sanitation Data'!G60)),NA())</f>
        <v>#N/A</v>
      </c>
      <c r="AQ66" s="134" t="e">
        <f ca="1">+IF(AND(ISNUMBER(OFFSET('Sanitation Data'!$G$7,0,10*ROW('Sanitation Data'!G60))),'Data Summary'!DF66="Yes"),OFFSET('Sanitation Data'!$G$7,0,10*ROW('Sanitation Data'!G60)),NA())</f>
        <v>#N/A</v>
      </c>
      <c r="AR66" s="134" t="e">
        <f ca="1">+IF(AND(ISNUMBER(OFFSET('Sanitation Data'!$G$11,0,10*ROW('Sanitation Data'!G60))),'Data Summary'!DG66="Yes"),OFFSET('Sanitation Data'!$G$11,0,10*ROW('Sanitation Data'!G60)),NA())</f>
        <v>#N/A</v>
      </c>
      <c r="AS66" s="134" t="e">
        <f ca="1">+IF(AND(ISNUMBER(OFFSET('Sanitation Data'!$G$12,0,10*ROW('Sanitation Data'!G60))),'Data Summary'!DH66="Yes"),OFFSET('Sanitation Data'!$G$12,0,10*ROW('Sanitation Data'!G60)),NA())</f>
        <v>#N/A</v>
      </c>
      <c r="AT66" s="134" t="e">
        <f ca="1">+IF(AND(ISNUMBER(OFFSET('Sanitation Data'!$G$13,0,10*ROW('Sanitation Data'!G60))),'Data Summary'!DI66="Yes"),OFFSET('Sanitation Data'!$G$13,0,10*ROW('Sanitation Data'!G60)),NA())</f>
        <v>#N/A</v>
      </c>
      <c r="AU66" s="134" t="e">
        <f ca="1">+IF(AND(ISNUMBER(OFFSET('Sanitation Data'!$H$5,0,10*ROW('Sanitation Data'!H60))),'Data Summary'!DJ66="Yes"),100-OFFSET('Sanitation Data'!$H$5,0,10*ROW('Sanitation Data'!H60)),NA())</f>
        <v>#N/A</v>
      </c>
      <c r="AV66" s="134" t="e">
        <f ca="1">+IF(AND(ISNUMBER(OFFSET('Sanitation Data'!$H$7,0,10*ROW('Sanitation Data'!H60))),'Data Summary'!DK66="Yes"),OFFSET('Sanitation Data'!$H$7,0,10*ROW('Sanitation Data'!H60)),NA())</f>
        <v>#N/A</v>
      </c>
      <c r="AW66" s="134" t="e">
        <f ca="1">+IF(AND(ISNUMBER(OFFSET('Sanitation Data'!$H$11,0,10*ROW('Sanitation Data'!H60))),'Data Summary'!DL66="Yes"),OFFSET('Sanitation Data'!$H$11,0,10*ROW('Sanitation Data'!H60)),NA())</f>
        <v>#N/A</v>
      </c>
      <c r="AX66" s="134" t="e">
        <f ca="1">+IF(AND(ISNUMBER(OFFSET('Sanitation Data'!$H$12,0,10*ROW('Sanitation Data'!H60))),'Data Summary'!DM66="Yes"),OFFSET('Sanitation Data'!$H$12,0,10*ROW('Sanitation Data'!H60)),NA())</f>
        <v>#N/A</v>
      </c>
      <c r="AY66" s="134" t="e">
        <f ca="1">+IF(AND(ISNUMBER(OFFSET('Sanitation Data'!$H$13,0,10*ROW('Sanitation Data'!H60))),'Data Summary'!DN66="Yes"),OFFSET('Sanitation Data'!$H$13,0,10*ROW('Sanitation Data'!H60)),NA())</f>
        <v>#N/A</v>
      </c>
      <c r="AZ66" s="135" t="e">
        <f ca="1">+IF(AND(ISNUMBER(OFFSET('Hygiene Data'!$C$6,0,10*ROW('Hygiene Data'!C60))),'Data Summary'!DO66="Yes"),OFFSET('Hygiene Data'!$C$6,0,10*ROW('Hygiene Data'!C60)),NA())</f>
        <v>#N/A</v>
      </c>
      <c r="BA66" s="135" t="e">
        <f ca="1">+IF(AND(ISNUMBER(OFFSET('Hygiene Data'!$C$8,0,10*ROW('Hygiene Data'!C60))),'Data Summary'!DP66="Yes"),OFFSET('Hygiene Data'!$C$8,0,10*ROW('Hygiene Data'!C60)),NA())</f>
        <v>#N/A</v>
      </c>
      <c r="BB66" s="135" t="e">
        <f ca="1">+IF(AND(ISNUMBER(OFFSET('Hygiene Data'!$C$10,0,10*ROW('Hygiene Data'!C60))),'Data Summary'!DQ66="Yes"),OFFSET('Hygiene Data'!$C$10,0,10*ROW('Hygiene Data'!C60)),NA())</f>
        <v>#N/A</v>
      </c>
      <c r="BC66" s="135" t="e">
        <f ca="1">+IF(AND(ISNUMBER(OFFSET('Hygiene Data'!$D$6,0,10*ROW('Hygiene Data'!D60))),'Data Summary'!DR66="Yes"),OFFSET('Hygiene Data'!$D$6,0,10*ROW('Hygiene Data'!D60)),NA())</f>
        <v>#N/A</v>
      </c>
      <c r="BD66" s="135" t="e">
        <f ca="1">+IF(AND(ISNUMBER(OFFSET('Hygiene Data'!$D$8,0,10*ROW('Hygiene Data'!D60))),'Data Summary'!DS66="Yes"),OFFSET('Hygiene Data'!$D$8,0,10*ROW('Hygiene Data'!D60)),NA())</f>
        <v>#N/A</v>
      </c>
      <c r="BE66" s="135" t="e">
        <f ca="1">+IF(AND(ISNUMBER(OFFSET('Hygiene Data'!$D$10,0,10*ROW('Hygiene Data'!D60))),'Data Summary'!DT66="Yes"),OFFSET('Hygiene Data'!$D$10,0,10*ROW('Hygiene Data'!D60)),NA())</f>
        <v>#N/A</v>
      </c>
      <c r="BF66" s="135" t="e">
        <f ca="1">+IF(AND(ISNUMBER(OFFSET('Hygiene Data'!$E$6,0,10*ROW('Hygiene Data'!E60))),'Data Summary'!DU66="Yes"),OFFSET('Hygiene Data'!$E$6,0,10*ROW('Hygiene Data'!E60)),NA())</f>
        <v>#N/A</v>
      </c>
      <c r="BG66" s="135" t="e">
        <f ca="1">+IF(AND(ISNUMBER(OFFSET('Hygiene Data'!$E$8,0,10*ROW('Hygiene Data'!E60))),'Data Summary'!DV66="Yes"),OFFSET('Hygiene Data'!$E$8,0,10*ROW('Hygiene Data'!E60)),NA())</f>
        <v>#N/A</v>
      </c>
      <c r="BH66" s="135" t="e">
        <f ca="1">+IF(AND(ISNUMBER(OFFSET('Hygiene Data'!$E$10,0,10*ROW('Hygiene Data'!E60))),'Data Summary'!DW66="Yes"),OFFSET('Hygiene Data'!$E$10,0,10*ROW('Hygiene Data'!E60)),NA())</f>
        <v>#N/A</v>
      </c>
      <c r="BI66" s="135" t="e">
        <f ca="1">+IF(AND(ISNUMBER(OFFSET('Hygiene Data'!$F$6,0,10*ROW('Hygiene Data'!F60))),'Data Summary'!DX66="Yes"),OFFSET('Hygiene Data'!$F$6,0,10*ROW('Hygiene Data'!F60)),NA())</f>
        <v>#N/A</v>
      </c>
      <c r="BJ66" s="135" t="e">
        <f ca="1">+IF(AND(ISNUMBER(OFFSET('Hygiene Data'!$F$8,0,10*ROW('Hygiene Data'!F60))),'Data Summary'!DY66="Yes"),OFFSET('Hygiene Data'!$F$8,0,10*ROW('Hygiene Data'!F60)),NA())</f>
        <v>#N/A</v>
      </c>
      <c r="BK66" s="135" t="e">
        <f ca="1">+IF(AND(ISNUMBER(OFFSET('Hygiene Data'!$F$10,0,10*ROW('Hygiene Data'!F60))),'Data Summary'!DZ66="Yes"),OFFSET('Hygiene Data'!$F$10,0,10*ROW('Hygiene Data'!F60)),NA())</f>
        <v>#N/A</v>
      </c>
      <c r="BL66" s="135" t="e">
        <f ca="1">+IF(AND(ISNUMBER(OFFSET('Hygiene Data'!$G$6,0,10*ROW('Hygiene Data'!G60))),'Data Summary'!EA66="Yes"),OFFSET('Hygiene Data'!$G$6,0,10*ROW('Hygiene Data'!G60)),NA())</f>
        <v>#N/A</v>
      </c>
      <c r="BM66" s="135" t="e">
        <f ca="1">+IF(AND(ISNUMBER(OFFSET('Hygiene Data'!$G$8,0,10*ROW('Hygiene Data'!G60))),'Data Summary'!EB66="Yes"),OFFSET('Hygiene Data'!$G$8,0,10*ROW('Hygiene Data'!G60)),NA())</f>
        <v>#N/A</v>
      </c>
      <c r="BN66" s="135" t="e">
        <f ca="1">+IF(AND(ISNUMBER(OFFSET('Hygiene Data'!$G$10,0,10*ROW('Hygiene Data'!G60))),'Data Summary'!EC66="Yes"),OFFSET('Hygiene Data'!$G$10,0,10*ROW('Hygiene Data'!G60)),NA())</f>
        <v>#N/A</v>
      </c>
      <c r="BO66" s="135" t="e">
        <f ca="1">+IF(AND(ISNUMBER(OFFSET('Hygiene Data'!$H$6,0,10*ROW('Hygiene Data'!H60))),'Data Summary'!ED66="Yes"),OFFSET('Hygiene Data'!$H$6,0,10*ROW('Hygiene Data'!H60)),NA())</f>
        <v>#N/A</v>
      </c>
      <c r="BP66" s="135" t="e">
        <f ca="1">+IF(AND(ISNUMBER(OFFSET('Hygiene Data'!$H$8,0,10*ROW('Hygiene Data'!H60))),'Data Summary'!EE66="Yes"),OFFSET('Hygiene Data'!$H$8,0,10*ROW('Hygiene Data'!H60)),NA())</f>
        <v>#N/A</v>
      </c>
      <c r="BQ66" s="135" t="e">
        <f ca="1">+IF(AND(ISNUMBER(OFFSET('Hygiene Data'!$H$10,0,10*ROW('Hygiene Data'!H60))),'Data Summary'!EF66="Yes"),OFFSET('Hygiene Data'!$H$10,0,10*ROW('Hygiene Data'!H60)),NA())</f>
        <v>#N/A</v>
      </c>
    </row>
    <row r="67" spans="1:69" x14ac:dyDescent="0.2">
      <c r="A67" s="50" t="e">
        <f ca="1">+IF(OFFSET('Water Data'!$B$1,0,10*ROW('Water Data'!B61))="",NA(),OFFSET('Water Data'!$B$1,0,10*ROW('Water Data'!B61)))</f>
        <v>#N/A</v>
      </c>
      <c r="B67" s="50" t="e">
        <f ca="1">+IF(OFFSET('Water Data'!$A$3,0,10*ROW('Water Data'!A64))="",NA(),OFFSET('Water Data'!$A$3,0,10*ROW('Water Data'!A64)))</f>
        <v>#N/A</v>
      </c>
      <c r="C67" s="50" t="e">
        <f ca="1">+IF(OFFSET('Water Data'!$C$3,0,10*ROW('Water Data'!C64))="",NA(),OFFSET('Water Data'!$C$3,0,10*ROW('Water Data'!C64)))</f>
        <v>#N/A</v>
      </c>
      <c r="D67" s="133" t="e">
        <f ca="1">+IF(AND(ISNUMBER(OFFSET('Water Data'!$C$5,0,10*ROW('Water Data'!C61))),'Data Summary'!BS67="Yes"),100-OFFSET('Water Data'!$C$5,0,10*ROW('Water Data'!C61)),NA())</f>
        <v>#N/A</v>
      </c>
      <c r="E67" s="133" t="e">
        <f ca="1">+IF(AND(ISNUMBER(OFFSET('Water Data'!$C$7,0,10*ROW('Water Data'!C61))),'Data Summary'!BT67="Yes"),OFFSET('Water Data'!$C$7,0,10*ROW('Water Data'!C61)),NA())</f>
        <v>#N/A</v>
      </c>
      <c r="F67" s="133" t="e">
        <f ca="1">+IF(AND(ISNUMBER(OFFSET('Water Data'!$C$10,0,10*ROW('Water Data'!C61))),'Data Summary'!BU67="Yes"),OFFSET('Water Data'!$C$10,0,10*ROW('Water Data'!C61)),NA())</f>
        <v>#N/A</v>
      </c>
      <c r="G67" s="133" t="e">
        <f ca="1">+IF(AND(ISNUMBER(OFFSET('Water Data'!$D$5,0,10*ROW('Water Data'!D61))),'Data Summary'!BV67="Yes"),100-OFFSET('Water Data'!$D$5,0,10*ROW('Water Data'!D61)),NA())</f>
        <v>#N/A</v>
      </c>
      <c r="H67" s="133" t="e">
        <f ca="1">+IF(AND(ISNUMBER(OFFSET('Water Data'!$D$7,0,10*ROW('Water Data'!D61))),'Data Summary'!BW67="Yes"),OFFSET('Water Data'!$D$7,0,10*ROW('Water Data'!D61)),NA())</f>
        <v>#N/A</v>
      </c>
      <c r="I67" s="133" t="e">
        <f ca="1">+IF(AND(ISNUMBER(OFFSET('Water Data'!$D$10,0,10*ROW('Water Data'!D61))),'Data Summary'!BX67="Yes"),OFFSET('Water Data'!$D$10,0,10*ROW('Water Data'!D61)),NA())</f>
        <v>#N/A</v>
      </c>
      <c r="J67" s="133" t="e">
        <f ca="1">+IF(AND(ISNUMBER(OFFSET('Water Data'!$E$5,0,10*ROW('Water Data'!E61))),'Data Summary'!BY67="Yes"),100-OFFSET('Water Data'!$E$5,0,10*ROW('Water Data'!E61)),NA())</f>
        <v>#N/A</v>
      </c>
      <c r="K67" s="133" t="e">
        <f ca="1">+IF(AND(ISNUMBER(OFFSET('Water Data'!$E$7,0,10*ROW('Water Data'!E61))),'Data Summary'!BZ67="Yes"),OFFSET('Water Data'!$E$7,0,10*ROW('Water Data'!E61)),NA())</f>
        <v>#N/A</v>
      </c>
      <c r="L67" s="133" t="e">
        <f ca="1">+IF(AND(ISNUMBER(OFFSET('Water Data'!$E$10,0,10*ROW('Water Data'!E61))),'Data Summary'!CA67="Yes"),OFFSET('Water Data'!$E$10,0,10*ROW('Water Data'!E61)),NA())</f>
        <v>#N/A</v>
      </c>
      <c r="M67" s="133" t="e">
        <f ca="1">+IF(AND(ISNUMBER(OFFSET('Water Data'!$F$5,0,10*ROW('Water Data'!F61))),'Data Summary'!CB67="Yes"),100-OFFSET('Water Data'!$F$5,0,10*ROW('Water Data'!F61)),NA())</f>
        <v>#N/A</v>
      </c>
      <c r="N67" s="133" t="e">
        <f ca="1">+IF(AND(ISNUMBER(OFFSET('Water Data'!$F$7,0,10*ROW('Water Data'!F61))),'Data Summary'!CC67="Yes"),OFFSET('Water Data'!$F$7,0,10*ROW('Water Data'!F61)),NA())</f>
        <v>#N/A</v>
      </c>
      <c r="O67" s="133" t="e">
        <f ca="1">+IF(AND(ISNUMBER(OFFSET('Water Data'!$F$10,0,10*ROW('Water Data'!F61))),'Data Summary'!CD67="Yes"),OFFSET('Water Data'!$F$10,0,10*ROW('Water Data'!F61)),NA())</f>
        <v>#N/A</v>
      </c>
      <c r="P67" s="133" t="e">
        <f ca="1">+IF(AND(ISNUMBER(OFFSET('Water Data'!$G$5,0,10*ROW('Water Data'!G61))),'Data Summary'!CE67="Yes"),100-OFFSET('Water Data'!$G$5,0,10*ROW('Water Data'!G61)),NA())</f>
        <v>#N/A</v>
      </c>
      <c r="Q67" s="133" t="e">
        <f ca="1">+IF(AND(ISNUMBER(OFFSET('Water Data'!$G$7,0,10*ROW('Water Data'!G61))),'Data Summary'!CF67="Yes"),OFFSET('Water Data'!$G$7,0,10*ROW('Water Data'!G61)),NA())</f>
        <v>#N/A</v>
      </c>
      <c r="R67" s="133" t="e">
        <f ca="1">+IF(AND(ISNUMBER(OFFSET('Water Data'!$G$10,0,10*ROW('Water Data'!G61))),'Data Summary'!CG67="Yes"),OFFSET('Water Data'!$G$10,0,10*ROW('Water Data'!G61)),NA())</f>
        <v>#N/A</v>
      </c>
      <c r="S67" s="133" t="e">
        <f ca="1">+IF(AND(ISNUMBER(OFFSET('Water Data'!$H$5,0,10*ROW('Water Data'!H61))),'Data Summary'!CH67="Yes"),100-OFFSET('Water Data'!$H$5,0,10*ROW('Water Data'!H61)),NA())</f>
        <v>#N/A</v>
      </c>
      <c r="T67" s="133" t="e">
        <f ca="1">+IF(AND(ISNUMBER(OFFSET('Water Data'!$H$7,0,10*ROW('Water Data'!H61))),'Data Summary'!CI67="Yes"),OFFSET('Water Data'!$H$7,0,10*ROW('Water Data'!H61)),NA())</f>
        <v>#N/A</v>
      </c>
      <c r="U67" s="133" t="e">
        <f ca="1">+IF(AND(ISNUMBER(OFFSET('Water Data'!$H$10,0,10*ROW('Water Data'!H61))),'Data Summary'!CJ67="Yes"),OFFSET('Water Data'!$H$10,0,10*ROW('Water Data'!H61)),NA())</f>
        <v>#N/A</v>
      </c>
      <c r="V67" s="134" t="e">
        <f ca="1">+IF(AND(ISNUMBER(OFFSET('Sanitation Data'!$C$5,0,10*ROW('Sanitation Data'!C61))),'Data Summary'!CK67="Yes"),100-OFFSET('Sanitation Data'!$C$5,0,10*ROW('Sanitation Data'!C61)),NA())</f>
        <v>#N/A</v>
      </c>
      <c r="W67" s="134" t="e">
        <f ca="1">+IF(AND(ISNUMBER(OFFSET('Sanitation Data'!$C$7,0,10*ROW('Sanitation Data'!C61))),'Data Summary'!CL67="Yes"),OFFSET('Sanitation Data'!$C$7,0,10*ROW('Sanitation Data'!C61)),NA())</f>
        <v>#N/A</v>
      </c>
      <c r="X67" s="134" t="e">
        <f ca="1">+IF(AND(ISNUMBER(OFFSET('Sanitation Data'!$C$11,0,10*ROW('Sanitation Data'!C61))),'Data Summary'!CM67="Yes"),OFFSET('Sanitation Data'!$C$11,0,10*ROW('Sanitation Data'!C61)),NA())</f>
        <v>#N/A</v>
      </c>
      <c r="Y67" s="134" t="e">
        <f ca="1">+IF(AND(ISNUMBER(OFFSET('Sanitation Data'!$C$12,0,10*ROW('Sanitation Data'!C61))),'Data Summary'!CN67="Yes"),OFFSET('Sanitation Data'!$C$12,0,10*ROW('Sanitation Data'!C61)),NA())</f>
        <v>#N/A</v>
      </c>
      <c r="Z67" s="134" t="e">
        <f ca="1">+IF(AND(ISNUMBER(OFFSET('Sanitation Data'!$C$13,0,10*ROW('Sanitation Data'!C61))),'Data Summary'!CO67="Yes"),OFFSET('Sanitation Data'!$C$13,0,10*ROW('Sanitation Data'!C61)),NA())</f>
        <v>#N/A</v>
      </c>
      <c r="AA67" s="134" t="e">
        <f ca="1">+IF(AND(ISNUMBER(OFFSET('Sanitation Data'!$D$5,0,10*ROW('Sanitation Data'!D61))),'Data Summary'!CP67="Yes"),100-OFFSET('Sanitation Data'!$D$5,0,10*ROW('Sanitation Data'!D61)),NA())</f>
        <v>#N/A</v>
      </c>
      <c r="AB67" s="134" t="e">
        <f ca="1">+IF(AND(ISNUMBER(OFFSET('Sanitation Data'!$D$7,0,10*ROW('Sanitation Data'!D61))),'Data Summary'!CQ67="Yes"),OFFSET('Sanitation Data'!$D$7,0,10*ROW('Sanitation Data'!D61)),NA())</f>
        <v>#N/A</v>
      </c>
      <c r="AC67" s="134" t="e">
        <f ca="1">+IF(AND(ISNUMBER(OFFSET('Sanitation Data'!$D$11,0,10*ROW('Sanitation Data'!D61))),'Data Summary'!CR67="Yes"),OFFSET('Sanitation Data'!$D$11,0,10*ROW('Sanitation Data'!D61)),NA())</f>
        <v>#N/A</v>
      </c>
      <c r="AD67" s="134" t="e">
        <f ca="1">+IF(AND(ISNUMBER(OFFSET('Sanitation Data'!$D$12,0,10*ROW('Sanitation Data'!D61))),'Data Summary'!CS67="Yes"),OFFSET('Sanitation Data'!$D$12,0,10*ROW('Sanitation Data'!D61)),NA())</f>
        <v>#N/A</v>
      </c>
      <c r="AE67" s="134" t="e">
        <f ca="1">+IF(AND(ISNUMBER(OFFSET('Sanitation Data'!$D$13,0,10*ROW('Sanitation Data'!D61))),'Data Summary'!CT67="Yes"),OFFSET('Sanitation Data'!$D$13,0,10*ROW('Sanitation Data'!D61)),NA())</f>
        <v>#N/A</v>
      </c>
      <c r="AF67" s="134" t="e">
        <f ca="1">+IF(AND(ISNUMBER(OFFSET('Sanitation Data'!$E$5,0,10*ROW('Sanitation Data'!E61))),'Data Summary'!CU67="Yes"),100-OFFSET('Sanitation Data'!$E$5,0,10*ROW('Sanitation Data'!E61)),NA())</f>
        <v>#N/A</v>
      </c>
      <c r="AG67" s="134" t="e">
        <f ca="1">+IF(AND(ISNUMBER(OFFSET('Sanitation Data'!$E$7,0,10*ROW('Sanitation Data'!E61))),'Data Summary'!CV67="Yes"),OFFSET('Sanitation Data'!$E$7,0,10*ROW('Sanitation Data'!E61)),NA())</f>
        <v>#N/A</v>
      </c>
      <c r="AH67" s="134" t="e">
        <f ca="1">+IF(AND(ISNUMBER(OFFSET('Sanitation Data'!$E$11,0,10*ROW('Sanitation Data'!E61))),'Data Summary'!CW67="Yes"),OFFSET('Sanitation Data'!$E$11,0,10*ROW('Sanitation Data'!E61)),NA())</f>
        <v>#N/A</v>
      </c>
      <c r="AI67" s="134" t="e">
        <f ca="1">+IF(AND(ISNUMBER(OFFSET('Sanitation Data'!$E$12,0,10*ROW('Sanitation Data'!E61))),'Data Summary'!CX67="Yes"),OFFSET('Sanitation Data'!$E$12,0,10*ROW('Sanitation Data'!E61)),NA())</f>
        <v>#N/A</v>
      </c>
      <c r="AJ67" s="134" t="e">
        <f ca="1">+IF(AND(ISNUMBER(OFFSET('Sanitation Data'!$E$13,0,10*ROW('Sanitation Data'!E61))),'Data Summary'!CY67="Yes"),OFFSET('Sanitation Data'!$E$13,0,10*ROW('Sanitation Data'!E61)),NA())</f>
        <v>#N/A</v>
      </c>
      <c r="AK67" s="134" t="e">
        <f ca="1">+IF(AND(ISNUMBER(OFFSET('Sanitation Data'!$F$5,0,10*ROW('Sanitation Data'!F61))),'Data Summary'!CZ67="Yes"),100-OFFSET('Sanitation Data'!$F$5,0,10*ROW('Sanitation Data'!F61)),NA())</f>
        <v>#N/A</v>
      </c>
      <c r="AL67" s="134" t="e">
        <f ca="1">+IF(AND(ISNUMBER(OFFSET('Sanitation Data'!$F$7,0,10*ROW('Sanitation Data'!F61))),'Data Summary'!DA67="Yes"),OFFSET('Sanitation Data'!$F$7,0,10*ROW('Sanitation Data'!F61)),NA())</f>
        <v>#N/A</v>
      </c>
      <c r="AM67" s="134" t="e">
        <f ca="1">+IF(AND(ISNUMBER(OFFSET('Sanitation Data'!$F$11,0,10*ROW('Sanitation Data'!F61))),'Data Summary'!DB67="Yes"),OFFSET('Sanitation Data'!$F$11,0,10*ROW('Sanitation Data'!F61)),NA())</f>
        <v>#N/A</v>
      </c>
      <c r="AN67" s="134" t="e">
        <f ca="1">+IF(AND(ISNUMBER(OFFSET('Sanitation Data'!$F$12,0,10*ROW('Sanitation Data'!F61))),'Data Summary'!DC67="Yes"),OFFSET('Sanitation Data'!$F$12,0,10*ROW('Sanitation Data'!F61)),NA())</f>
        <v>#N/A</v>
      </c>
      <c r="AO67" s="134" t="e">
        <f ca="1">+IF(AND(ISNUMBER(OFFSET('Sanitation Data'!$F$13,0,10*ROW('Sanitation Data'!F61))),'Data Summary'!DD67="Yes"),OFFSET('Sanitation Data'!$F$13,0,10*ROW('Sanitation Data'!F61)),NA())</f>
        <v>#N/A</v>
      </c>
      <c r="AP67" s="134" t="e">
        <f ca="1">+IF(AND(ISNUMBER(OFFSET('Sanitation Data'!$G$5,0,10*ROW('Sanitation Data'!G61))),'Data Summary'!DE67="Yes"),100-OFFSET('Sanitation Data'!$G$5,0,10*ROW('Sanitation Data'!G61)),NA())</f>
        <v>#N/A</v>
      </c>
      <c r="AQ67" s="134" t="e">
        <f ca="1">+IF(AND(ISNUMBER(OFFSET('Sanitation Data'!$G$7,0,10*ROW('Sanitation Data'!G61))),'Data Summary'!DF67="Yes"),OFFSET('Sanitation Data'!$G$7,0,10*ROW('Sanitation Data'!G61)),NA())</f>
        <v>#N/A</v>
      </c>
      <c r="AR67" s="134" t="e">
        <f ca="1">+IF(AND(ISNUMBER(OFFSET('Sanitation Data'!$G$11,0,10*ROW('Sanitation Data'!G61))),'Data Summary'!DG67="Yes"),OFFSET('Sanitation Data'!$G$11,0,10*ROW('Sanitation Data'!G61)),NA())</f>
        <v>#N/A</v>
      </c>
      <c r="AS67" s="134" t="e">
        <f ca="1">+IF(AND(ISNUMBER(OFFSET('Sanitation Data'!$G$12,0,10*ROW('Sanitation Data'!G61))),'Data Summary'!DH67="Yes"),OFFSET('Sanitation Data'!$G$12,0,10*ROW('Sanitation Data'!G61)),NA())</f>
        <v>#N/A</v>
      </c>
      <c r="AT67" s="134" t="e">
        <f ca="1">+IF(AND(ISNUMBER(OFFSET('Sanitation Data'!$G$13,0,10*ROW('Sanitation Data'!G61))),'Data Summary'!DI67="Yes"),OFFSET('Sanitation Data'!$G$13,0,10*ROW('Sanitation Data'!G61)),NA())</f>
        <v>#N/A</v>
      </c>
      <c r="AU67" s="134" t="e">
        <f ca="1">+IF(AND(ISNUMBER(OFFSET('Sanitation Data'!$H$5,0,10*ROW('Sanitation Data'!H61))),'Data Summary'!DJ67="Yes"),100-OFFSET('Sanitation Data'!$H$5,0,10*ROW('Sanitation Data'!H61)),NA())</f>
        <v>#N/A</v>
      </c>
      <c r="AV67" s="134" t="e">
        <f ca="1">+IF(AND(ISNUMBER(OFFSET('Sanitation Data'!$H$7,0,10*ROW('Sanitation Data'!H61))),'Data Summary'!DK67="Yes"),OFFSET('Sanitation Data'!$H$7,0,10*ROW('Sanitation Data'!H61)),NA())</f>
        <v>#N/A</v>
      </c>
      <c r="AW67" s="134" t="e">
        <f ca="1">+IF(AND(ISNUMBER(OFFSET('Sanitation Data'!$H$11,0,10*ROW('Sanitation Data'!H61))),'Data Summary'!DL67="Yes"),OFFSET('Sanitation Data'!$H$11,0,10*ROW('Sanitation Data'!H61)),NA())</f>
        <v>#N/A</v>
      </c>
      <c r="AX67" s="134" t="e">
        <f ca="1">+IF(AND(ISNUMBER(OFFSET('Sanitation Data'!$H$12,0,10*ROW('Sanitation Data'!H61))),'Data Summary'!DM67="Yes"),OFFSET('Sanitation Data'!$H$12,0,10*ROW('Sanitation Data'!H61)),NA())</f>
        <v>#N/A</v>
      </c>
      <c r="AY67" s="134" t="e">
        <f ca="1">+IF(AND(ISNUMBER(OFFSET('Sanitation Data'!$H$13,0,10*ROW('Sanitation Data'!H61))),'Data Summary'!DN67="Yes"),OFFSET('Sanitation Data'!$H$13,0,10*ROW('Sanitation Data'!H61)),NA())</f>
        <v>#N/A</v>
      </c>
      <c r="AZ67" s="135" t="e">
        <f ca="1">+IF(AND(ISNUMBER(OFFSET('Hygiene Data'!$C$6,0,10*ROW('Hygiene Data'!C61))),'Data Summary'!DO67="Yes"),OFFSET('Hygiene Data'!$C$6,0,10*ROW('Hygiene Data'!C61)),NA())</f>
        <v>#N/A</v>
      </c>
      <c r="BA67" s="135" t="e">
        <f ca="1">+IF(AND(ISNUMBER(OFFSET('Hygiene Data'!$C$8,0,10*ROW('Hygiene Data'!C61))),'Data Summary'!DP67="Yes"),OFFSET('Hygiene Data'!$C$8,0,10*ROW('Hygiene Data'!C61)),NA())</f>
        <v>#N/A</v>
      </c>
      <c r="BB67" s="135" t="e">
        <f ca="1">+IF(AND(ISNUMBER(OFFSET('Hygiene Data'!$C$10,0,10*ROW('Hygiene Data'!C61))),'Data Summary'!DQ67="Yes"),OFFSET('Hygiene Data'!$C$10,0,10*ROW('Hygiene Data'!C61)),NA())</f>
        <v>#N/A</v>
      </c>
      <c r="BC67" s="135" t="e">
        <f ca="1">+IF(AND(ISNUMBER(OFFSET('Hygiene Data'!$D$6,0,10*ROW('Hygiene Data'!D61))),'Data Summary'!DR67="Yes"),OFFSET('Hygiene Data'!$D$6,0,10*ROW('Hygiene Data'!D61)),NA())</f>
        <v>#N/A</v>
      </c>
      <c r="BD67" s="135" t="e">
        <f ca="1">+IF(AND(ISNUMBER(OFFSET('Hygiene Data'!$D$8,0,10*ROW('Hygiene Data'!D61))),'Data Summary'!DS67="Yes"),OFFSET('Hygiene Data'!$D$8,0,10*ROW('Hygiene Data'!D61)),NA())</f>
        <v>#N/A</v>
      </c>
      <c r="BE67" s="135" t="e">
        <f ca="1">+IF(AND(ISNUMBER(OFFSET('Hygiene Data'!$D$10,0,10*ROW('Hygiene Data'!D61))),'Data Summary'!DT67="Yes"),OFFSET('Hygiene Data'!$D$10,0,10*ROW('Hygiene Data'!D61)),NA())</f>
        <v>#N/A</v>
      </c>
      <c r="BF67" s="135" t="e">
        <f ca="1">+IF(AND(ISNUMBER(OFFSET('Hygiene Data'!$E$6,0,10*ROW('Hygiene Data'!E61))),'Data Summary'!DU67="Yes"),OFFSET('Hygiene Data'!$E$6,0,10*ROW('Hygiene Data'!E61)),NA())</f>
        <v>#N/A</v>
      </c>
      <c r="BG67" s="135" t="e">
        <f ca="1">+IF(AND(ISNUMBER(OFFSET('Hygiene Data'!$E$8,0,10*ROW('Hygiene Data'!E61))),'Data Summary'!DV67="Yes"),OFFSET('Hygiene Data'!$E$8,0,10*ROW('Hygiene Data'!E61)),NA())</f>
        <v>#N/A</v>
      </c>
      <c r="BH67" s="135" t="e">
        <f ca="1">+IF(AND(ISNUMBER(OFFSET('Hygiene Data'!$E$10,0,10*ROW('Hygiene Data'!E61))),'Data Summary'!DW67="Yes"),OFFSET('Hygiene Data'!$E$10,0,10*ROW('Hygiene Data'!E61)),NA())</f>
        <v>#N/A</v>
      </c>
      <c r="BI67" s="135" t="e">
        <f ca="1">+IF(AND(ISNUMBER(OFFSET('Hygiene Data'!$F$6,0,10*ROW('Hygiene Data'!F61))),'Data Summary'!DX67="Yes"),OFFSET('Hygiene Data'!$F$6,0,10*ROW('Hygiene Data'!F61)),NA())</f>
        <v>#N/A</v>
      </c>
      <c r="BJ67" s="135" t="e">
        <f ca="1">+IF(AND(ISNUMBER(OFFSET('Hygiene Data'!$F$8,0,10*ROW('Hygiene Data'!F61))),'Data Summary'!DY67="Yes"),OFFSET('Hygiene Data'!$F$8,0,10*ROW('Hygiene Data'!F61)),NA())</f>
        <v>#N/A</v>
      </c>
      <c r="BK67" s="135" t="e">
        <f ca="1">+IF(AND(ISNUMBER(OFFSET('Hygiene Data'!$F$10,0,10*ROW('Hygiene Data'!F61))),'Data Summary'!DZ67="Yes"),OFFSET('Hygiene Data'!$F$10,0,10*ROW('Hygiene Data'!F61)),NA())</f>
        <v>#N/A</v>
      </c>
      <c r="BL67" s="135" t="e">
        <f ca="1">+IF(AND(ISNUMBER(OFFSET('Hygiene Data'!$G$6,0,10*ROW('Hygiene Data'!G61))),'Data Summary'!EA67="Yes"),OFFSET('Hygiene Data'!$G$6,0,10*ROW('Hygiene Data'!G61)),NA())</f>
        <v>#N/A</v>
      </c>
      <c r="BM67" s="135" t="e">
        <f ca="1">+IF(AND(ISNUMBER(OFFSET('Hygiene Data'!$G$8,0,10*ROW('Hygiene Data'!G61))),'Data Summary'!EB67="Yes"),OFFSET('Hygiene Data'!$G$8,0,10*ROW('Hygiene Data'!G61)),NA())</f>
        <v>#N/A</v>
      </c>
      <c r="BN67" s="135" t="e">
        <f ca="1">+IF(AND(ISNUMBER(OFFSET('Hygiene Data'!$G$10,0,10*ROW('Hygiene Data'!G61))),'Data Summary'!EC67="Yes"),OFFSET('Hygiene Data'!$G$10,0,10*ROW('Hygiene Data'!G61)),NA())</f>
        <v>#N/A</v>
      </c>
      <c r="BO67" s="135" t="e">
        <f ca="1">+IF(AND(ISNUMBER(OFFSET('Hygiene Data'!$H$6,0,10*ROW('Hygiene Data'!H61))),'Data Summary'!ED67="Yes"),OFFSET('Hygiene Data'!$H$6,0,10*ROW('Hygiene Data'!H61)),NA())</f>
        <v>#N/A</v>
      </c>
      <c r="BP67" s="135" t="e">
        <f ca="1">+IF(AND(ISNUMBER(OFFSET('Hygiene Data'!$H$8,0,10*ROW('Hygiene Data'!H61))),'Data Summary'!EE67="Yes"),OFFSET('Hygiene Data'!$H$8,0,10*ROW('Hygiene Data'!H61)),NA())</f>
        <v>#N/A</v>
      </c>
      <c r="BQ67" s="135" t="e">
        <f ca="1">+IF(AND(ISNUMBER(OFFSET('Hygiene Data'!$H$10,0,10*ROW('Hygiene Data'!H61))),'Data Summary'!EF67="Yes"),OFFSET('Hygiene Data'!$H$10,0,10*ROW('Hygiene Data'!H61)),NA())</f>
        <v>#N/A</v>
      </c>
    </row>
    <row r="68" spans="1:69" x14ac:dyDescent="0.2">
      <c r="A68" s="50" t="e">
        <f ca="1">+IF(OFFSET('Water Data'!$B$1,0,10*ROW('Water Data'!B62))="",NA(),OFFSET('Water Data'!$B$1,0,10*ROW('Water Data'!B62)))</f>
        <v>#N/A</v>
      </c>
      <c r="B68" s="50" t="e">
        <f ca="1">+IF(OFFSET('Water Data'!$A$3,0,10*ROW('Water Data'!A65))="",NA(),OFFSET('Water Data'!$A$3,0,10*ROW('Water Data'!A65)))</f>
        <v>#N/A</v>
      </c>
      <c r="C68" s="50" t="e">
        <f ca="1">+IF(OFFSET('Water Data'!$C$3,0,10*ROW('Water Data'!C65))="",NA(),OFFSET('Water Data'!$C$3,0,10*ROW('Water Data'!C65)))</f>
        <v>#N/A</v>
      </c>
      <c r="D68" s="133" t="e">
        <f ca="1">+IF(AND(ISNUMBER(OFFSET('Water Data'!$C$5,0,10*ROW('Water Data'!C62))),'Data Summary'!BS68="Yes"),100-OFFSET('Water Data'!$C$5,0,10*ROW('Water Data'!C62)),NA())</f>
        <v>#N/A</v>
      </c>
      <c r="E68" s="133" t="e">
        <f ca="1">+IF(AND(ISNUMBER(OFFSET('Water Data'!$C$7,0,10*ROW('Water Data'!C62))),'Data Summary'!BT68="Yes"),OFFSET('Water Data'!$C$7,0,10*ROW('Water Data'!C62)),NA())</f>
        <v>#N/A</v>
      </c>
      <c r="F68" s="133" t="e">
        <f ca="1">+IF(AND(ISNUMBER(OFFSET('Water Data'!$C$10,0,10*ROW('Water Data'!C62))),'Data Summary'!BU68="Yes"),OFFSET('Water Data'!$C$10,0,10*ROW('Water Data'!C62)),NA())</f>
        <v>#N/A</v>
      </c>
      <c r="G68" s="133" t="e">
        <f ca="1">+IF(AND(ISNUMBER(OFFSET('Water Data'!$D$5,0,10*ROW('Water Data'!D62))),'Data Summary'!BV68="Yes"),100-OFFSET('Water Data'!$D$5,0,10*ROW('Water Data'!D62)),NA())</f>
        <v>#N/A</v>
      </c>
      <c r="H68" s="133" t="e">
        <f ca="1">+IF(AND(ISNUMBER(OFFSET('Water Data'!$D$7,0,10*ROW('Water Data'!D62))),'Data Summary'!BW68="Yes"),OFFSET('Water Data'!$D$7,0,10*ROW('Water Data'!D62)),NA())</f>
        <v>#N/A</v>
      </c>
      <c r="I68" s="133" t="e">
        <f ca="1">+IF(AND(ISNUMBER(OFFSET('Water Data'!$D$10,0,10*ROW('Water Data'!D62))),'Data Summary'!BX68="Yes"),OFFSET('Water Data'!$D$10,0,10*ROW('Water Data'!D62)),NA())</f>
        <v>#N/A</v>
      </c>
      <c r="J68" s="133" t="e">
        <f ca="1">+IF(AND(ISNUMBER(OFFSET('Water Data'!$E$5,0,10*ROW('Water Data'!E62))),'Data Summary'!BY68="Yes"),100-OFFSET('Water Data'!$E$5,0,10*ROW('Water Data'!E62)),NA())</f>
        <v>#N/A</v>
      </c>
      <c r="K68" s="133" t="e">
        <f ca="1">+IF(AND(ISNUMBER(OFFSET('Water Data'!$E$7,0,10*ROW('Water Data'!E62))),'Data Summary'!BZ68="Yes"),OFFSET('Water Data'!$E$7,0,10*ROW('Water Data'!E62)),NA())</f>
        <v>#N/A</v>
      </c>
      <c r="L68" s="133" t="e">
        <f ca="1">+IF(AND(ISNUMBER(OFFSET('Water Data'!$E$10,0,10*ROW('Water Data'!E62))),'Data Summary'!CA68="Yes"),OFFSET('Water Data'!$E$10,0,10*ROW('Water Data'!E62)),NA())</f>
        <v>#N/A</v>
      </c>
      <c r="M68" s="133" t="e">
        <f ca="1">+IF(AND(ISNUMBER(OFFSET('Water Data'!$F$5,0,10*ROW('Water Data'!F62))),'Data Summary'!CB68="Yes"),100-OFFSET('Water Data'!$F$5,0,10*ROW('Water Data'!F62)),NA())</f>
        <v>#N/A</v>
      </c>
      <c r="N68" s="133" t="e">
        <f ca="1">+IF(AND(ISNUMBER(OFFSET('Water Data'!$F$7,0,10*ROW('Water Data'!F62))),'Data Summary'!CC68="Yes"),OFFSET('Water Data'!$F$7,0,10*ROW('Water Data'!F62)),NA())</f>
        <v>#N/A</v>
      </c>
      <c r="O68" s="133" t="e">
        <f ca="1">+IF(AND(ISNUMBER(OFFSET('Water Data'!$F$10,0,10*ROW('Water Data'!F62))),'Data Summary'!CD68="Yes"),OFFSET('Water Data'!$F$10,0,10*ROW('Water Data'!F62)),NA())</f>
        <v>#N/A</v>
      </c>
      <c r="P68" s="133" t="e">
        <f ca="1">+IF(AND(ISNUMBER(OFFSET('Water Data'!$G$5,0,10*ROW('Water Data'!G62))),'Data Summary'!CE68="Yes"),100-OFFSET('Water Data'!$G$5,0,10*ROW('Water Data'!G62)),NA())</f>
        <v>#N/A</v>
      </c>
      <c r="Q68" s="133" t="e">
        <f ca="1">+IF(AND(ISNUMBER(OFFSET('Water Data'!$G$7,0,10*ROW('Water Data'!G62))),'Data Summary'!CF68="Yes"),OFFSET('Water Data'!$G$7,0,10*ROW('Water Data'!G62)),NA())</f>
        <v>#N/A</v>
      </c>
      <c r="R68" s="133" t="e">
        <f ca="1">+IF(AND(ISNUMBER(OFFSET('Water Data'!$G$10,0,10*ROW('Water Data'!G62))),'Data Summary'!CG68="Yes"),OFFSET('Water Data'!$G$10,0,10*ROW('Water Data'!G62)),NA())</f>
        <v>#N/A</v>
      </c>
      <c r="S68" s="133" t="e">
        <f ca="1">+IF(AND(ISNUMBER(OFFSET('Water Data'!$H$5,0,10*ROW('Water Data'!H62))),'Data Summary'!CH68="Yes"),100-OFFSET('Water Data'!$H$5,0,10*ROW('Water Data'!H62)),NA())</f>
        <v>#N/A</v>
      </c>
      <c r="T68" s="133" t="e">
        <f ca="1">+IF(AND(ISNUMBER(OFFSET('Water Data'!$H$7,0,10*ROW('Water Data'!H62))),'Data Summary'!CI68="Yes"),OFFSET('Water Data'!$H$7,0,10*ROW('Water Data'!H62)),NA())</f>
        <v>#N/A</v>
      </c>
      <c r="U68" s="133" t="e">
        <f ca="1">+IF(AND(ISNUMBER(OFFSET('Water Data'!$H$10,0,10*ROW('Water Data'!H62))),'Data Summary'!CJ68="Yes"),OFFSET('Water Data'!$H$10,0,10*ROW('Water Data'!H62)),NA())</f>
        <v>#N/A</v>
      </c>
      <c r="V68" s="134" t="e">
        <f ca="1">+IF(AND(ISNUMBER(OFFSET('Sanitation Data'!$C$5,0,10*ROW('Sanitation Data'!C62))),'Data Summary'!CK68="Yes"),100-OFFSET('Sanitation Data'!$C$5,0,10*ROW('Sanitation Data'!C62)),NA())</f>
        <v>#N/A</v>
      </c>
      <c r="W68" s="134" t="e">
        <f ca="1">+IF(AND(ISNUMBER(OFFSET('Sanitation Data'!$C$7,0,10*ROW('Sanitation Data'!C62))),'Data Summary'!CL68="Yes"),OFFSET('Sanitation Data'!$C$7,0,10*ROW('Sanitation Data'!C62)),NA())</f>
        <v>#N/A</v>
      </c>
      <c r="X68" s="134" t="e">
        <f ca="1">+IF(AND(ISNUMBER(OFFSET('Sanitation Data'!$C$11,0,10*ROW('Sanitation Data'!C62))),'Data Summary'!CM68="Yes"),OFFSET('Sanitation Data'!$C$11,0,10*ROW('Sanitation Data'!C62)),NA())</f>
        <v>#N/A</v>
      </c>
      <c r="Y68" s="134" t="e">
        <f ca="1">+IF(AND(ISNUMBER(OFFSET('Sanitation Data'!$C$12,0,10*ROW('Sanitation Data'!C62))),'Data Summary'!CN68="Yes"),OFFSET('Sanitation Data'!$C$12,0,10*ROW('Sanitation Data'!C62)),NA())</f>
        <v>#N/A</v>
      </c>
      <c r="Z68" s="134" t="e">
        <f ca="1">+IF(AND(ISNUMBER(OFFSET('Sanitation Data'!$C$13,0,10*ROW('Sanitation Data'!C62))),'Data Summary'!CO68="Yes"),OFFSET('Sanitation Data'!$C$13,0,10*ROW('Sanitation Data'!C62)),NA())</f>
        <v>#N/A</v>
      </c>
      <c r="AA68" s="134" t="e">
        <f ca="1">+IF(AND(ISNUMBER(OFFSET('Sanitation Data'!$D$5,0,10*ROW('Sanitation Data'!D62))),'Data Summary'!CP68="Yes"),100-OFFSET('Sanitation Data'!$D$5,0,10*ROW('Sanitation Data'!D62)),NA())</f>
        <v>#N/A</v>
      </c>
      <c r="AB68" s="134" t="e">
        <f ca="1">+IF(AND(ISNUMBER(OFFSET('Sanitation Data'!$D$7,0,10*ROW('Sanitation Data'!D62))),'Data Summary'!CQ68="Yes"),OFFSET('Sanitation Data'!$D$7,0,10*ROW('Sanitation Data'!D62)),NA())</f>
        <v>#N/A</v>
      </c>
      <c r="AC68" s="134" t="e">
        <f ca="1">+IF(AND(ISNUMBER(OFFSET('Sanitation Data'!$D$11,0,10*ROW('Sanitation Data'!D62))),'Data Summary'!CR68="Yes"),OFFSET('Sanitation Data'!$D$11,0,10*ROW('Sanitation Data'!D62)),NA())</f>
        <v>#N/A</v>
      </c>
      <c r="AD68" s="134" t="e">
        <f ca="1">+IF(AND(ISNUMBER(OFFSET('Sanitation Data'!$D$12,0,10*ROW('Sanitation Data'!D62))),'Data Summary'!CS68="Yes"),OFFSET('Sanitation Data'!$D$12,0,10*ROW('Sanitation Data'!D62)),NA())</f>
        <v>#N/A</v>
      </c>
      <c r="AE68" s="134" t="e">
        <f ca="1">+IF(AND(ISNUMBER(OFFSET('Sanitation Data'!$D$13,0,10*ROW('Sanitation Data'!D62))),'Data Summary'!CT68="Yes"),OFFSET('Sanitation Data'!$D$13,0,10*ROW('Sanitation Data'!D62)),NA())</f>
        <v>#N/A</v>
      </c>
      <c r="AF68" s="134" t="e">
        <f ca="1">+IF(AND(ISNUMBER(OFFSET('Sanitation Data'!$E$5,0,10*ROW('Sanitation Data'!E62))),'Data Summary'!CU68="Yes"),100-OFFSET('Sanitation Data'!$E$5,0,10*ROW('Sanitation Data'!E62)),NA())</f>
        <v>#N/A</v>
      </c>
      <c r="AG68" s="134" t="e">
        <f ca="1">+IF(AND(ISNUMBER(OFFSET('Sanitation Data'!$E$7,0,10*ROW('Sanitation Data'!E62))),'Data Summary'!CV68="Yes"),OFFSET('Sanitation Data'!$E$7,0,10*ROW('Sanitation Data'!E62)),NA())</f>
        <v>#N/A</v>
      </c>
      <c r="AH68" s="134" t="e">
        <f ca="1">+IF(AND(ISNUMBER(OFFSET('Sanitation Data'!$E$11,0,10*ROW('Sanitation Data'!E62))),'Data Summary'!CW68="Yes"),OFFSET('Sanitation Data'!$E$11,0,10*ROW('Sanitation Data'!E62)),NA())</f>
        <v>#N/A</v>
      </c>
      <c r="AI68" s="134" t="e">
        <f ca="1">+IF(AND(ISNUMBER(OFFSET('Sanitation Data'!$E$12,0,10*ROW('Sanitation Data'!E62))),'Data Summary'!CX68="Yes"),OFFSET('Sanitation Data'!$E$12,0,10*ROW('Sanitation Data'!E62)),NA())</f>
        <v>#N/A</v>
      </c>
      <c r="AJ68" s="134" t="e">
        <f ca="1">+IF(AND(ISNUMBER(OFFSET('Sanitation Data'!$E$13,0,10*ROW('Sanitation Data'!E62))),'Data Summary'!CY68="Yes"),OFFSET('Sanitation Data'!$E$13,0,10*ROW('Sanitation Data'!E62)),NA())</f>
        <v>#N/A</v>
      </c>
      <c r="AK68" s="134" t="e">
        <f ca="1">+IF(AND(ISNUMBER(OFFSET('Sanitation Data'!$F$5,0,10*ROW('Sanitation Data'!F62))),'Data Summary'!CZ68="Yes"),100-OFFSET('Sanitation Data'!$F$5,0,10*ROW('Sanitation Data'!F62)),NA())</f>
        <v>#N/A</v>
      </c>
      <c r="AL68" s="134" t="e">
        <f ca="1">+IF(AND(ISNUMBER(OFFSET('Sanitation Data'!$F$7,0,10*ROW('Sanitation Data'!F62))),'Data Summary'!DA68="Yes"),OFFSET('Sanitation Data'!$F$7,0,10*ROW('Sanitation Data'!F62)),NA())</f>
        <v>#N/A</v>
      </c>
      <c r="AM68" s="134" t="e">
        <f ca="1">+IF(AND(ISNUMBER(OFFSET('Sanitation Data'!$F$11,0,10*ROW('Sanitation Data'!F62))),'Data Summary'!DB68="Yes"),OFFSET('Sanitation Data'!$F$11,0,10*ROW('Sanitation Data'!F62)),NA())</f>
        <v>#N/A</v>
      </c>
      <c r="AN68" s="134" t="e">
        <f ca="1">+IF(AND(ISNUMBER(OFFSET('Sanitation Data'!$F$12,0,10*ROW('Sanitation Data'!F62))),'Data Summary'!DC68="Yes"),OFFSET('Sanitation Data'!$F$12,0,10*ROW('Sanitation Data'!F62)),NA())</f>
        <v>#N/A</v>
      </c>
      <c r="AO68" s="134" t="e">
        <f ca="1">+IF(AND(ISNUMBER(OFFSET('Sanitation Data'!$F$13,0,10*ROW('Sanitation Data'!F62))),'Data Summary'!DD68="Yes"),OFFSET('Sanitation Data'!$F$13,0,10*ROW('Sanitation Data'!F62)),NA())</f>
        <v>#N/A</v>
      </c>
      <c r="AP68" s="134" t="e">
        <f ca="1">+IF(AND(ISNUMBER(OFFSET('Sanitation Data'!$G$5,0,10*ROW('Sanitation Data'!G62))),'Data Summary'!DE68="Yes"),100-OFFSET('Sanitation Data'!$G$5,0,10*ROW('Sanitation Data'!G62)),NA())</f>
        <v>#N/A</v>
      </c>
      <c r="AQ68" s="134" t="e">
        <f ca="1">+IF(AND(ISNUMBER(OFFSET('Sanitation Data'!$G$7,0,10*ROW('Sanitation Data'!G62))),'Data Summary'!DF68="Yes"),OFFSET('Sanitation Data'!$G$7,0,10*ROW('Sanitation Data'!G62)),NA())</f>
        <v>#N/A</v>
      </c>
      <c r="AR68" s="134" t="e">
        <f ca="1">+IF(AND(ISNUMBER(OFFSET('Sanitation Data'!$G$11,0,10*ROW('Sanitation Data'!G62))),'Data Summary'!DG68="Yes"),OFFSET('Sanitation Data'!$G$11,0,10*ROW('Sanitation Data'!G62)),NA())</f>
        <v>#N/A</v>
      </c>
      <c r="AS68" s="134" t="e">
        <f ca="1">+IF(AND(ISNUMBER(OFFSET('Sanitation Data'!$G$12,0,10*ROW('Sanitation Data'!G62))),'Data Summary'!DH68="Yes"),OFFSET('Sanitation Data'!$G$12,0,10*ROW('Sanitation Data'!G62)),NA())</f>
        <v>#N/A</v>
      </c>
      <c r="AT68" s="134" t="e">
        <f ca="1">+IF(AND(ISNUMBER(OFFSET('Sanitation Data'!$G$13,0,10*ROW('Sanitation Data'!G62))),'Data Summary'!DI68="Yes"),OFFSET('Sanitation Data'!$G$13,0,10*ROW('Sanitation Data'!G62)),NA())</f>
        <v>#N/A</v>
      </c>
      <c r="AU68" s="134" t="e">
        <f ca="1">+IF(AND(ISNUMBER(OFFSET('Sanitation Data'!$H$5,0,10*ROW('Sanitation Data'!H62))),'Data Summary'!DJ68="Yes"),100-OFFSET('Sanitation Data'!$H$5,0,10*ROW('Sanitation Data'!H62)),NA())</f>
        <v>#N/A</v>
      </c>
      <c r="AV68" s="134" t="e">
        <f ca="1">+IF(AND(ISNUMBER(OFFSET('Sanitation Data'!$H$7,0,10*ROW('Sanitation Data'!H62))),'Data Summary'!DK68="Yes"),OFFSET('Sanitation Data'!$H$7,0,10*ROW('Sanitation Data'!H62)),NA())</f>
        <v>#N/A</v>
      </c>
      <c r="AW68" s="134" t="e">
        <f ca="1">+IF(AND(ISNUMBER(OFFSET('Sanitation Data'!$H$11,0,10*ROW('Sanitation Data'!H62))),'Data Summary'!DL68="Yes"),OFFSET('Sanitation Data'!$H$11,0,10*ROW('Sanitation Data'!H62)),NA())</f>
        <v>#N/A</v>
      </c>
      <c r="AX68" s="134" t="e">
        <f ca="1">+IF(AND(ISNUMBER(OFFSET('Sanitation Data'!$H$12,0,10*ROW('Sanitation Data'!H62))),'Data Summary'!DM68="Yes"),OFFSET('Sanitation Data'!$H$12,0,10*ROW('Sanitation Data'!H62)),NA())</f>
        <v>#N/A</v>
      </c>
      <c r="AY68" s="134" t="e">
        <f ca="1">+IF(AND(ISNUMBER(OFFSET('Sanitation Data'!$H$13,0,10*ROW('Sanitation Data'!H62))),'Data Summary'!DN68="Yes"),OFFSET('Sanitation Data'!$H$13,0,10*ROW('Sanitation Data'!H62)),NA())</f>
        <v>#N/A</v>
      </c>
      <c r="AZ68" s="135" t="e">
        <f ca="1">+IF(AND(ISNUMBER(OFFSET('Hygiene Data'!$C$6,0,10*ROW('Hygiene Data'!C62))),'Data Summary'!DO68="Yes"),OFFSET('Hygiene Data'!$C$6,0,10*ROW('Hygiene Data'!C62)),NA())</f>
        <v>#N/A</v>
      </c>
      <c r="BA68" s="135" t="e">
        <f ca="1">+IF(AND(ISNUMBER(OFFSET('Hygiene Data'!$C$8,0,10*ROW('Hygiene Data'!C62))),'Data Summary'!DP68="Yes"),OFFSET('Hygiene Data'!$C$8,0,10*ROW('Hygiene Data'!C62)),NA())</f>
        <v>#N/A</v>
      </c>
      <c r="BB68" s="135" t="e">
        <f ca="1">+IF(AND(ISNUMBER(OFFSET('Hygiene Data'!$C$10,0,10*ROW('Hygiene Data'!C62))),'Data Summary'!DQ68="Yes"),OFFSET('Hygiene Data'!$C$10,0,10*ROW('Hygiene Data'!C62)),NA())</f>
        <v>#N/A</v>
      </c>
      <c r="BC68" s="135" t="e">
        <f ca="1">+IF(AND(ISNUMBER(OFFSET('Hygiene Data'!$D$6,0,10*ROW('Hygiene Data'!D62))),'Data Summary'!DR68="Yes"),OFFSET('Hygiene Data'!$D$6,0,10*ROW('Hygiene Data'!D62)),NA())</f>
        <v>#N/A</v>
      </c>
      <c r="BD68" s="135" t="e">
        <f ca="1">+IF(AND(ISNUMBER(OFFSET('Hygiene Data'!$D$8,0,10*ROW('Hygiene Data'!D62))),'Data Summary'!DS68="Yes"),OFFSET('Hygiene Data'!$D$8,0,10*ROW('Hygiene Data'!D62)),NA())</f>
        <v>#N/A</v>
      </c>
      <c r="BE68" s="135" t="e">
        <f ca="1">+IF(AND(ISNUMBER(OFFSET('Hygiene Data'!$D$10,0,10*ROW('Hygiene Data'!D62))),'Data Summary'!DT68="Yes"),OFFSET('Hygiene Data'!$D$10,0,10*ROW('Hygiene Data'!D62)),NA())</f>
        <v>#N/A</v>
      </c>
      <c r="BF68" s="135" t="e">
        <f ca="1">+IF(AND(ISNUMBER(OFFSET('Hygiene Data'!$E$6,0,10*ROW('Hygiene Data'!E62))),'Data Summary'!DU68="Yes"),OFFSET('Hygiene Data'!$E$6,0,10*ROW('Hygiene Data'!E62)),NA())</f>
        <v>#N/A</v>
      </c>
      <c r="BG68" s="135" t="e">
        <f ca="1">+IF(AND(ISNUMBER(OFFSET('Hygiene Data'!$E$8,0,10*ROW('Hygiene Data'!E62))),'Data Summary'!DV68="Yes"),OFFSET('Hygiene Data'!$E$8,0,10*ROW('Hygiene Data'!E62)),NA())</f>
        <v>#N/A</v>
      </c>
      <c r="BH68" s="135" t="e">
        <f ca="1">+IF(AND(ISNUMBER(OFFSET('Hygiene Data'!$E$10,0,10*ROW('Hygiene Data'!E62))),'Data Summary'!DW68="Yes"),OFFSET('Hygiene Data'!$E$10,0,10*ROW('Hygiene Data'!E62)),NA())</f>
        <v>#N/A</v>
      </c>
      <c r="BI68" s="135" t="e">
        <f ca="1">+IF(AND(ISNUMBER(OFFSET('Hygiene Data'!$F$6,0,10*ROW('Hygiene Data'!F62))),'Data Summary'!DX68="Yes"),OFFSET('Hygiene Data'!$F$6,0,10*ROW('Hygiene Data'!F62)),NA())</f>
        <v>#N/A</v>
      </c>
      <c r="BJ68" s="135" t="e">
        <f ca="1">+IF(AND(ISNUMBER(OFFSET('Hygiene Data'!$F$8,0,10*ROW('Hygiene Data'!F62))),'Data Summary'!DY68="Yes"),OFFSET('Hygiene Data'!$F$8,0,10*ROW('Hygiene Data'!F62)),NA())</f>
        <v>#N/A</v>
      </c>
      <c r="BK68" s="135" t="e">
        <f ca="1">+IF(AND(ISNUMBER(OFFSET('Hygiene Data'!$F$10,0,10*ROW('Hygiene Data'!F62))),'Data Summary'!DZ68="Yes"),OFFSET('Hygiene Data'!$F$10,0,10*ROW('Hygiene Data'!F62)),NA())</f>
        <v>#N/A</v>
      </c>
      <c r="BL68" s="135" t="e">
        <f ca="1">+IF(AND(ISNUMBER(OFFSET('Hygiene Data'!$G$6,0,10*ROW('Hygiene Data'!G62))),'Data Summary'!EA68="Yes"),OFFSET('Hygiene Data'!$G$6,0,10*ROW('Hygiene Data'!G62)),NA())</f>
        <v>#N/A</v>
      </c>
      <c r="BM68" s="135" t="e">
        <f ca="1">+IF(AND(ISNUMBER(OFFSET('Hygiene Data'!$G$8,0,10*ROW('Hygiene Data'!G62))),'Data Summary'!EB68="Yes"),OFFSET('Hygiene Data'!$G$8,0,10*ROW('Hygiene Data'!G62)),NA())</f>
        <v>#N/A</v>
      </c>
      <c r="BN68" s="135" t="e">
        <f ca="1">+IF(AND(ISNUMBER(OFFSET('Hygiene Data'!$G$10,0,10*ROW('Hygiene Data'!G62))),'Data Summary'!EC68="Yes"),OFFSET('Hygiene Data'!$G$10,0,10*ROW('Hygiene Data'!G62)),NA())</f>
        <v>#N/A</v>
      </c>
      <c r="BO68" s="135" t="e">
        <f ca="1">+IF(AND(ISNUMBER(OFFSET('Hygiene Data'!$H$6,0,10*ROW('Hygiene Data'!H62))),'Data Summary'!ED68="Yes"),OFFSET('Hygiene Data'!$H$6,0,10*ROW('Hygiene Data'!H62)),NA())</f>
        <v>#N/A</v>
      </c>
      <c r="BP68" s="135" t="e">
        <f ca="1">+IF(AND(ISNUMBER(OFFSET('Hygiene Data'!$H$8,0,10*ROW('Hygiene Data'!H62))),'Data Summary'!EE68="Yes"),OFFSET('Hygiene Data'!$H$8,0,10*ROW('Hygiene Data'!H62)),NA())</f>
        <v>#N/A</v>
      </c>
      <c r="BQ68" s="135" t="e">
        <f ca="1">+IF(AND(ISNUMBER(OFFSET('Hygiene Data'!$H$10,0,10*ROW('Hygiene Data'!H62))),'Data Summary'!EF68="Yes"),OFFSET('Hygiene Data'!$H$10,0,10*ROW('Hygiene Data'!H62)),NA())</f>
        <v>#N/A</v>
      </c>
    </row>
    <row r="69" spans="1:69" x14ac:dyDescent="0.2">
      <c r="A69" s="50" t="e">
        <f ca="1">+IF(OFFSET('Water Data'!$B$1,0,10*ROW('Water Data'!B63))="",NA(),OFFSET('Water Data'!$B$1,0,10*ROW('Water Data'!B63)))</f>
        <v>#N/A</v>
      </c>
      <c r="B69" s="50" t="e">
        <f ca="1">+IF(OFFSET('Water Data'!$A$3,0,10*ROW('Water Data'!A66))="",NA(),OFFSET('Water Data'!$A$3,0,10*ROW('Water Data'!A66)))</f>
        <v>#N/A</v>
      </c>
      <c r="C69" s="50" t="e">
        <f ca="1">+IF(OFFSET('Water Data'!$C$3,0,10*ROW('Water Data'!C66))="",NA(),OFFSET('Water Data'!$C$3,0,10*ROW('Water Data'!C66)))</f>
        <v>#N/A</v>
      </c>
      <c r="D69" s="133" t="e">
        <f ca="1">+IF(AND(ISNUMBER(OFFSET('Water Data'!$C$5,0,10*ROW('Water Data'!C63))),'Data Summary'!BS69="Yes"),100-OFFSET('Water Data'!$C$5,0,10*ROW('Water Data'!C63)),NA())</f>
        <v>#N/A</v>
      </c>
      <c r="E69" s="133" t="e">
        <f ca="1">+IF(AND(ISNUMBER(OFFSET('Water Data'!$C$7,0,10*ROW('Water Data'!C63))),'Data Summary'!BT69="Yes"),OFFSET('Water Data'!$C$7,0,10*ROW('Water Data'!C63)),NA())</f>
        <v>#N/A</v>
      </c>
      <c r="F69" s="133" t="e">
        <f ca="1">+IF(AND(ISNUMBER(OFFSET('Water Data'!$C$10,0,10*ROW('Water Data'!C63))),'Data Summary'!BU69="Yes"),OFFSET('Water Data'!$C$10,0,10*ROW('Water Data'!C63)),NA())</f>
        <v>#N/A</v>
      </c>
      <c r="G69" s="133" t="e">
        <f ca="1">+IF(AND(ISNUMBER(OFFSET('Water Data'!$D$5,0,10*ROW('Water Data'!D63))),'Data Summary'!BV69="Yes"),100-OFFSET('Water Data'!$D$5,0,10*ROW('Water Data'!D63)),NA())</f>
        <v>#N/A</v>
      </c>
      <c r="H69" s="133" t="e">
        <f ca="1">+IF(AND(ISNUMBER(OFFSET('Water Data'!$D$7,0,10*ROW('Water Data'!D63))),'Data Summary'!BW69="Yes"),OFFSET('Water Data'!$D$7,0,10*ROW('Water Data'!D63)),NA())</f>
        <v>#N/A</v>
      </c>
      <c r="I69" s="133" t="e">
        <f ca="1">+IF(AND(ISNUMBER(OFFSET('Water Data'!$D$10,0,10*ROW('Water Data'!D63))),'Data Summary'!BX69="Yes"),OFFSET('Water Data'!$D$10,0,10*ROW('Water Data'!D63)),NA())</f>
        <v>#N/A</v>
      </c>
      <c r="J69" s="133" t="e">
        <f ca="1">+IF(AND(ISNUMBER(OFFSET('Water Data'!$E$5,0,10*ROW('Water Data'!E63))),'Data Summary'!BY69="Yes"),100-OFFSET('Water Data'!$E$5,0,10*ROW('Water Data'!E63)),NA())</f>
        <v>#N/A</v>
      </c>
      <c r="K69" s="133" t="e">
        <f ca="1">+IF(AND(ISNUMBER(OFFSET('Water Data'!$E$7,0,10*ROW('Water Data'!E63))),'Data Summary'!BZ69="Yes"),OFFSET('Water Data'!$E$7,0,10*ROW('Water Data'!E63)),NA())</f>
        <v>#N/A</v>
      </c>
      <c r="L69" s="133" t="e">
        <f ca="1">+IF(AND(ISNUMBER(OFFSET('Water Data'!$E$10,0,10*ROW('Water Data'!E63))),'Data Summary'!CA69="Yes"),OFFSET('Water Data'!$E$10,0,10*ROW('Water Data'!E63)),NA())</f>
        <v>#N/A</v>
      </c>
      <c r="M69" s="133" t="e">
        <f ca="1">+IF(AND(ISNUMBER(OFFSET('Water Data'!$F$5,0,10*ROW('Water Data'!F63))),'Data Summary'!CB69="Yes"),100-OFFSET('Water Data'!$F$5,0,10*ROW('Water Data'!F63)),NA())</f>
        <v>#N/A</v>
      </c>
      <c r="N69" s="133" t="e">
        <f ca="1">+IF(AND(ISNUMBER(OFFSET('Water Data'!$F$7,0,10*ROW('Water Data'!F63))),'Data Summary'!CC69="Yes"),OFFSET('Water Data'!$F$7,0,10*ROW('Water Data'!F63)),NA())</f>
        <v>#N/A</v>
      </c>
      <c r="O69" s="133" t="e">
        <f ca="1">+IF(AND(ISNUMBER(OFFSET('Water Data'!$F$10,0,10*ROW('Water Data'!F63))),'Data Summary'!CD69="Yes"),OFFSET('Water Data'!$F$10,0,10*ROW('Water Data'!F63)),NA())</f>
        <v>#N/A</v>
      </c>
      <c r="P69" s="133" t="e">
        <f ca="1">+IF(AND(ISNUMBER(OFFSET('Water Data'!$G$5,0,10*ROW('Water Data'!G63))),'Data Summary'!CE69="Yes"),100-OFFSET('Water Data'!$G$5,0,10*ROW('Water Data'!G63)),NA())</f>
        <v>#N/A</v>
      </c>
      <c r="Q69" s="133" t="e">
        <f ca="1">+IF(AND(ISNUMBER(OFFSET('Water Data'!$G$7,0,10*ROW('Water Data'!G63))),'Data Summary'!CF69="Yes"),OFFSET('Water Data'!$G$7,0,10*ROW('Water Data'!G63)),NA())</f>
        <v>#N/A</v>
      </c>
      <c r="R69" s="133" t="e">
        <f ca="1">+IF(AND(ISNUMBER(OFFSET('Water Data'!$G$10,0,10*ROW('Water Data'!G63))),'Data Summary'!CG69="Yes"),OFFSET('Water Data'!$G$10,0,10*ROW('Water Data'!G63)),NA())</f>
        <v>#N/A</v>
      </c>
      <c r="S69" s="133" t="e">
        <f ca="1">+IF(AND(ISNUMBER(OFFSET('Water Data'!$H$5,0,10*ROW('Water Data'!H63))),'Data Summary'!CH69="Yes"),100-OFFSET('Water Data'!$H$5,0,10*ROW('Water Data'!H63)),NA())</f>
        <v>#N/A</v>
      </c>
      <c r="T69" s="133" t="e">
        <f ca="1">+IF(AND(ISNUMBER(OFFSET('Water Data'!$H$7,0,10*ROW('Water Data'!H63))),'Data Summary'!CI69="Yes"),OFFSET('Water Data'!$H$7,0,10*ROW('Water Data'!H63)),NA())</f>
        <v>#N/A</v>
      </c>
      <c r="U69" s="133" t="e">
        <f ca="1">+IF(AND(ISNUMBER(OFFSET('Water Data'!$H$10,0,10*ROW('Water Data'!H63))),'Data Summary'!CJ69="Yes"),OFFSET('Water Data'!$H$10,0,10*ROW('Water Data'!H63)),NA())</f>
        <v>#N/A</v>
      </c>
      <c r="V69" s="134" t="e">
        <f ca="1">+IF(AND(ISNUMBER(OFFSET('Sanitation Data'!$C$5,0,10*ROW('Sanitation Data'!C63))),'Data Summary'!CK69="Yes"),100-OFFSET('Sanitation Data'!$C$5,0,10*ROW('Sanitation Data'!C63)),NA())</f>
        <v>#N/A</v>
      </c>
      <c r="W69" s="134" t="e">
        <f ca="1">+IF(AND(ISNUMBER(OFFSET('Sanitation Data'!$C$7,0,10*ROW('Sanitation Data'!C63))),'Data Summary'!CL69="Yes"),OFFSET('Sanitation Data'!$C$7,0,10*ROW('Sanitation Data'!C63)),NA())</f>
        <v>#N/A</v>
      </c>
      <c r="X69" s="134" t="e">
        <f ca="1">+IF(AND(ISNUMBER(OFFSET('Sanitation Data'!$C$11,0,10*ROW('Sanitation Data'!C63))),'Data Summary'!CM69="Yes"),OFFSET('Sanitation Data'!$C$11,0,10*ROW('Sanitation Data'!C63)),NA())</f>
        <v>#N/A</v>
      </c>
      <c r="Y69" s="134" t="e">
        <f ca="1">+IF(AND(ISNUMBER(OFFSET('Sanitation Data'!$C$12,0,10*ROW('Sanitation Data'!C63))),'Data Summary'!CN69="Yes"),OFFSET('Sanitation Data'!$C$12,0,10*ROW('Sanitation Data'!C63)),NA())</f>
        <v>#N/A</v>
      </c>
      <c r="Z69" s="134" t="e">
        <f ca="1">+IF(AND(ISNUMBER(OFFSET('Sanitation Data'!$C$13,0,10*ROW('Sanitation Data'!C63))),'Data Summary'!CO69="Yes"),OFFSET('Sanitation Data'!$C$13,0,10*ROW('Sanitation Data'!C63)),NA())</f>
        <v>#N/A</v>
      </c>
      <c r="AA69" s="134" t="e">
        <f ca="1">+IF(AND(ISNUMBER(OFFSET('Sanitation Data'!$D$5,0,10*ROW('Sanitation Data'!D63))),'Data Summary'!CP69="Yes"),100-OFFSET('Sanitation Data'!$D$5,0,10*ROW('Sanitation Data'!D63)),NA())</f>
        <v>#N/A</v>
      </c>
      <c r="AB69" s="134" t="e">
        <f ca="1">+IF(AND(ISNUMBER(OFFSET('Sanitation Data'!$D$7,0,10*ROW('Sanitation Data'!D63))),'Data Summary'!CQ69="Yes"),OFFSET('Sanitation Data'!$D$7,0,10*ROW('Sanitation Data'!D63)),NA())</f>
        <v>#N/A</v>
      </c>
      <c r="AC69" s="134" t="e">
        <f ca="1">+IF(AND(ISNUMBER(OFFSET('Sanitation Data'!$D$11,0,10*ROW('Sanitation Data'!D63))),'Data Summary'!CR69="Yes"),OFFSET('Sanitation Data'!$D$11,0,10*ROW('Sanitation Data'!D63)),NA())</f>
        <v>#N/A</v>
      </c>
      <c r="AD69" s="134" t="e">
        <f ca="1">+IF(AND(ISNUMBER(OFFSET('Sanitation Data'!$D$12,0,10*ROW('Sanitation Data'!D63))),'Data Summary'!CS69="Yes"),OFFSET('Sanitation Data'!$D$12,0,10*ROW('Sanitation Data'!D63)),NA())</f>
        <v>#N/A</v>
      </c>
      <c r="AE69" s="134" t="e">
        <f ca="1">+IF(AND(ISNUMBER(OFFSET('Sanitation Data'!$D$13,0,10*ROW('Sanitation Data'!D63))),'Data Summary'!CT69="Yes"),OFFSET('Sanitation Data'!$D$13,0,10*ROW('Sanitation Data'!D63)),NA())</f>
        <v>#N/A</v>
      </c>
      <c r="AF69" s="134" t="e">
        <f ca="1">+IF(AND(ISNUMBER(OFFSET('Sanitation Data'!$E$5,0,10*ROW('Sanitation Data'!E63))),'Data Summary'!CU69="Yes"),100-OFFSET('Sanitation Data'!$E$5,0,10*ROW('Sanitation Data'!E63)),NA())</f>
        <v>#N/A</v>
      </c>
      <c r="AG69" s="134" t="e">
        <f ca="1">+IF(AND(ISNUMBER(OFFSET('Sanitation Data'!$E$7,0,10*ROW('Sanitation Data'!E63))),'Data Summary'!CV69="Yes"),OFFSET('Sanitation Data'!$E$7,0,10*ROW('Sanitation Data'!E63)),NA())</f>
        <v>#N/A</v>
      </c>
      <c r="AH69" s="134" t="e">
        <f ca="1">+IF(AND(ISNUMBER(OFFSET('Sanitation Data'!$E$11,0,10*ROW('Sanitation Data'!E63))),'Data Summary'!CW69="Yes"),OFFSET('Sanitation Data'!$E$11,0,10*ROW('Sanitation Data'!E63)),NA())</f>
        <v>#N/A</v>
      </c>
      <c r="AI69" s="134" t="e">
        <f ca="1">+IF(AND(ISNUMBER(OFFSET('Sanitation Data'!$E$12,0,10*ROW('Sanitation Data'!E63))),'Data Summary'!CX69="Yes"),OFFSET('Sanitation Data'!$E$12,0,10*ROW('Sanitation Data'!E63)),NA())</f>
        <v>#N/A</v>
      </c>
      <c r="AJ69" s="134" t="e">
        <f ca="1">+IF(AND(ISNUMBER(OFFSET('Sanitation Data'!$E$13,0,10*ROW('Sanitation Data'!E63))),'Data Summary'!CY69="Yes"),OFFSET('Sanitation Data'!$E$13,0,10*ROW('Sanitation Data'!E63)),NA())</f>
        <v>#N/A</v>
      </c>
      <c r="AK69" s="134" t="e">
        <f ca="1">+IF(AND(ISNUMBER(OFFSET('Sanitation Data'!$F$5,0,10*ROW('Sanitation Data'!F63))),'Data Summary'!CZ69="Yes"),100-OFFSET('Sanitation Data'!$F$5,0,10*ROW('Sanitation Data'!F63)),NA())</f>
        <v>#N/A</v>
      </c>
      <c r="AL69" s="134" t="e">
        <f ca="1">+IF(AND(ISNUMBER(OFFSET('Sanitation Data'!$F$7,0,10*ROW('Sanitation Data'!F63))),'Data Summary'!DA69="Yes"),OFFSET('Sanitation Data'!$F$7,0,10*ROW('Sanitation Data'!F63)),NA())</f>
        <v>#N/A</v>
      </c>
      <c r="AM69" s="134" t="e">
        <f ca="1">+IF(AND(ISNUMBER(OFFSET('Sanitation Data'!$F$11,0,10*ROW('Sanitation Data'!F63))),'Data Summary'!DB69="Yes"),OFFSET('Sanitation Data'!$F$11,0,10*ROW('Sanitation Data'!F63)),NA())</f>
        <v>#N/A</v>
      </c>
      <c r="AN69" s="134" t="e">
        <f ca="1">+IF(AND(ISNUMBER(OFFSET('Sanitation Data'!$F$12,0,10*ROW('Sanitation Data'!F63))),'Data Summary'!DC69="Yes"),OFFSET('Sanitation Data'!$F$12,0,10*ROW('Sanitation Data'!F63)),NA())</f>
        <v>#N/A</v>
      </c>
      <c r="AO69" s="134" t="e">
        <f ca="1">+IF(AND(ISNUMBER(OFFSET('Sanitation Data'!$F$13,0,10*ROW('Sanitation Data'!F63))),'Data Summary'!DD69="Yes"),OFFSET('Sanitation Data'!$F$13,0,10*ROW('Sanitation Data'!F63)),NA())</f>
        <v>#N/A</v>
      </c>
      <c r="AP69" s="134" t="e">
        <f ca="1">+IF(AND(ISNUMBER(OFFSET('Sanitation Data'!$G$5,0,10*ROW('Sanitation Data'!G63))),'Data Summary'!DE69="Yes"),100-OFFSET('Sanitation Data'!$G$5,0,10*ROW('Sanitation Data'!G63)),NA())</f>
        <v>#N/A</v>
      </c>
      <c r="AQ69" s="134" t="e">
        <f ca="1">+IF(AND(ISNUMBER(OFFSET('Sanitation Data'!$G$7,0,10*ROW('Sanitation Data'!G63))),'Data Summary'!DF69="Yes"),OFFSET('Sanitation Data'!$G$7,0,10*ROW('Sanitation Data'!G63)),NA())</f>
        <v>#N/A</v>
      </c>
      <c r="AR69" s="134" t="e">
        <f ca="1">+IF(AND(ISNUMBER(OFFSET('Sanitation Data'!$G$11,0,10*ROW('Sanitation Data'!G63))),'Data Summary'!DG69="Yes"),OFFSET('Sanitation Data'!$G$11,0,10*ROW('Sanitation Data'!G63)),NA())</f>
        <v>#N/A</v>
      </c>
      <c r="AS69" s="134" t="e">
        <f ca="1">+IF(AND(ISNUMBER(OFFSET('Sanitation Data'!$G$12,0,10*ROW('Sanitation Data'!G63))),'Data Summary'!DH69="Yes"),OFFSET('Sanitation Data'!$G$12,0,10*ROW('Sanitation Data'!G63)),NA())</f>
        <v>#N/A</v>
      </c>
      <c r="AT69" s="134" t="e">
        <f ca="1">+IF(AND(ISNUMBER(OFFSET('Sanitation Data'!$G$13,0,10*ROW('Sanitation Data'!G63))),'Data Summary'!DI69="Yes"),OFFSET('Sanitation Data'!$G$13,0,10*ROW('Sanitation Data'!G63)),NA())</f>
        <v>#N/A</v>
      </c>
      <c r="AU69" s="134" t="e">
        <f ca="1">+IF(AND(ISNUMBER(OFFSET('Sanitation Data'!$H$5,0,10*ROW('Sanitation Data'!H63))),'Data Summary'!DJ69="Yes"),100-OFFSET('Sanitation Data'!$H$5,0,10*ROW('Sanitation Data'!H63)),NA())</f>
        <v>#N/A</v>
      </c>
      <c r="AV69" s="134" t="e">
        <f ca="1">+IF(AND(ISNUMBER(OFFSET('Sanitation Data'!$H$7,0,10*ROW('Sanitation Data'!H63))),'Data Summary'!DK69="Yes"),OFFSET('Sanitation Data'!$H$7,0,10*ROW('Sanitation Data'!H63)),NA())</f>
        <v>#N/A</v>
      </c>
      <c r="AW69" s="134" t="e">
        <f ca="1">+IF(AND(ISNUMBER(OFFSET('Sanitation Data'!$H$11,0,10*ROW('Sanitation Data'!H63))),'Data Summary'!DL69="Yes"),OFFSET('Sanitation Data'!$H$11,0,10*ROW('Sanitation Data'!H63)),NA())</f>
        <v>#N/A</v>
      </c>
      <c r="AX69" s="134" t="e">
        <f ca="1">+IF(AND(ISNUMBER(OFFSET('Sanitation Data'!$H$12,0,10*ROW('Sanitation Data'!H63))),'Data Summary'!DM69="Yes"),OFFSET('Sanitation Data'!$H$12,0,10*ROW('Sanitation Data'!H63)),NA())</f>
        <v>#N/A</v>
      </c>
      <c r="AY69" s="134" t="e">
        <f ca="1">+IF(AND(ISNUMBER(OFFSET('Sanitation Data'!$H$13,0,10*ROW('Sanitation Data'!H63))),'Data Summary'!DN69="Yes"),OFFSET('Sanitation Data'!$H$13,0,10*ROW('Sanitation Data'!H63)),NA())</f>
        <v>#N/A</v>
      </c>
      <c r="AZ69" s="135" t="e">
        <f ca="1">+IF(AND(ISNUMBER(OFFSET('Hygiene Data'!$C$6,0,10*ROW('Hygiene Data'!C63))),'Data Summary'!DO69="Yes"),OFFSET('Hygiene Data'!$C$6,0,10*ROW('Hygiene Data'!C63)),NA())</f>
        <v>#N/A</v>
      </c>
      <c r="BA69" s="135" t="e">
        <f ca="1">+IF(AND(ISNUMBER(OFFSET('Hygiene Data'!$C$8,0,10*ROW('Hygiene Data'!C63))),'Data Summary'!DP69="Yes"),OFFSET('Hygiene Data'!$C$8,0,10*ROW('Hygiene Data'!C63)),NA())</f>
        <v>#N/A</v>
      </c>
      <c r="BB69" s="135" t="e">
        <f ca="1">+IF(AND(ISNUMBER(OFFSET('Hygiene Data'!$C$10,0,10*ROW('Hygiene Data'!C63))),'Data Summary'!DQ69="Yes"),OFFSET('Hygiene Data'!$C$10,0,10*ROW('Hygiene Data'!C63)),NA())</f>
        <v>#N/A</v>
      </c>
      <c r="BC69" s="135" t="e">
        <f ca="1">+IF(AND(ISNUMBER(OFFSET('Hygiene Data'!$D$6,0,10*ROW('Hygiene Data'!D63))),'Data Summary'!DR69="Yes"),OFFSET('Hygiene Data'!$D$6,0,10*ROW('Hygiene Data'!D63)),NA())</f>
        <v>#N/A</v>
      </c>
      <c r="BD69" s="135" t="e">
        <f ca="1">+IF(AND(ISNUMBER(OFFSET('Hygiene Data'!$D$8,0,10*ROW('Hygiene Data'!D63))),'Data Summary'!DS69="Yes"),OFFSET('Hygiene Data'!$D$8,0,10*ROW('Hygiene Data'!D63)),NA())</f>
        <v>#N/A</v>
      </c>
      <c r="BE69" s="135" t="e">
        <f ca="1">+IF(AND(ISNUMBER(OFFSET('Hygiene Data'!$D$10,0,10*ROW('Hygiene Data'!D63))),'Data Summary'!DT69="Yes"),OFFSET('Hygiene Data'!$D$10,0,10*ROW('Hygiene Data'!D63)),NA())</f>
        <v>#N/A</v>
      </c>
      <c r="BF69" s="135" t="e">
        <f ca="1">+IF(AND(ISNUMBER(OFFSET('Hygiene Data'!$E$6,0,10*ROW('Hygiene Data'!E63))),'Data Summary'!DU69="Yes"),OFFSET('Hygiene Data'!$E$6,0,10*ROW('Hygiene Data'!E63)),NA())</f>
        <v>#N/A</v>
      </c>
      <c r="BG69" s="135" t="e">
        <f ca="1">+IF(AND(ISNUMBER(OFFSET('Hygiene Data'!$E$8,0,10*ROW('Hygiene Data'!E63))),'Data Summary'!DV69="Yes"),OFFSET('Hygiene Data'!$E$8,0,10*ROW('Hygiene Data'!E63)),NA())</f>
        <v>#N/A</v>
      </c>
      <c r="BH69" s="135" t="e">
        <f ca="1">+IF(AND(ISNUMBER(OFFSET('Hygiene Data'!$E$10,0,10*ROW('Hygiene Data'!E63))),'Data Summary'!DW69="Yes"),OFFSET('Hygiene Data'!$E$10,0,10*ROW('Hygiene Data'!E63)),NA())</f>
        <v>#N/A</v>
      </c>
      <c r="BI69" s="135" t="e">
        <f ca="1">+IF(AND(ISNUMBER(OFFSET('Hygiene Data'!$F$6,0,10*ROW('Hygiene Data'!F63))),'Data Summary'!DX69="Yes"),OFFSET('Hygiene Data'!$F$6,0,10*ROW('Hygiene Data'!F63)),NA())</f>
        <v>#N/A</v>
      </c>
      <c r="BJ69" s="135" t="e">
        <f ca="1">+IF(AND(ISNUMBER(OFFSET('Hygiene Data'!$F$8,0,10*ROW('Hygiene Data'!F63))),'Data Summary'!DY69="Yes"),OFFSET('Hygiene Data'!$F$8,0,10*ROW('Hygiene Data'!F63)),NA())</f>
        <v>#N/A</v>
      </c>
      <c r="BK69" s="135" t="e">
        <f ca="1">+IF(AND(ISNUMBER(OFFSET('Hygiene Data'!$F$10,0,10*ROW('Hygiene Data'!F63))),'Data Summary'!DZ69="Yes"),OFFSET('Hygiene Data'!$F$10,0,10*ROW('Hygiene Data'!F63)),NA())</f>
        <v>#N/A</v>
      </c>
      <c r="BL69" s="135" t="e">
        <f ca="1">+IF(AND(ISNUMBER(OFFSET('Hygiene Data'!$G$6,0,10*ROW('Hygiene Data'!G63))),'Data Summary'!EA69="Yes"),OFFSET('Hygiene Data'!$G$6,0,10*ROW('Hygiene Data'!G63)),NA())</f>
        <v>#N/A</v>
      </c>
      <c r="BM69" s="135" t="e">
        <f ca="1">+IF(AND(ISNUMBER(OFFSET('Hygiene Data'!$G$8,0,10*ROW('Hygiene Data'!G63))),'Data Summary'!EB69="Yes"),OFFSET('Hygiene Data'!$G$8,0,10*ROW('Hygiene Data'!G63)),NA())</f>
        <v>#N/A</v>
      </c>
      <c r="BN69" s="135" t="e">
        <f ca="1">+IF(AND(ISNUMBER(OFFSET('Hygiene Data'!$G$10,0,10*ROW('Hygiene Data'!G63))),'Data Summary'!EC69="Yes"),OFFSET('Hygiene Data'!$G$10,0,10*ROW('Hygiene Data'!G63)),NA())</f>
        <v>#N/A</v>
      </c>
      <c r="BO69" s="135" t="e">
        <f ca="1">+IF(AND(ISNUMBER(OFFSET('Hygiene Data'!$H$6,0,10*ROW('Hygiene Data'!H63))),'Data Summary'!ED69="Yes"),OFFSET('Hygiene Data'!$H$6,0,10*ROW('Hygiene Data'!H63)),NA())</f>
        <v>#N/A</v>
      </c>
      <c r="BP69" s="135" t="e">
        <f ca="1">+IF(AND(ISNUMBER(OFFSET('Hygiene Data'!$H$8,0,10*ROW('Hygiene Data'!H63))),'Data Summary'!EE69="Yes"),OFFSET('Hygiene Data'!$H$8,0,10*ROW('Hygiene Data'!H63)),NA())</f>
        <v>#N/A</v>
      </c>
      <c r="BQ69" s="135" t="e">
        <f ca="1">+IF(AND(ISNUMBER(OFFSET('Hygiene Data'!$H$10,0,10*ROW('Hygiene Data'!H63))),'Data Summary'!EF69="Yes"),OFFSET('Hygiene Data'!$H$10,0,10*ROW('Hygiene Data'!H63)),NA())</f>
        <v>#N/A</v>
      </c>
    </row>
    <row r="70" spans="1:69" x14ac:dyDescent="0.2">
      <c r="A70" s="50" t="e">
        <f ca="1">+IF(OFFSET('Water Data'!$B$1,0,10*ROW('Water Data'!B64))="",NA(),OFFSET('Water Data'!$B$1,0,10*ROW('Water Data'!B64)))</f>
        <v>#N/A</v>
      </c>
      <c r="B70" s="50" t="e">
        <f ca="1">+IF(OFFSET('Water Data'!$A$3,0,10*ROW('Water Data'!A67))="",NA(),OFFSET('Water Data'!$A$3,0,10*ROW('Water Data'!A67)))</f>
        <v>#N/A</v>
      </c>
      <c r="C70" s="50" t="e">
        <f ca="1">+IF(OFFSET('Water Data'!$C$3,0,10*ROW('Water Data'!C67))="",NA(),OFFSET('Water Data'!$C$3,0,10*ROW('Water Data'!C67)))</f>
        <v>#N/A</v>
      </c>
      <c r="D70" s="133" t="e">
        <f ca="1">+IF(AND(ISNUMBER(OFFSET('Water Data'!$C$5,0,10*ROW('Water Data'!C64))),'Data Summary'!BS70="Yes"),100-OFFSET('Water Data'!$C$5,0,10*ROW('Water Data'!C64)),NA())</f>
        <v>#N/A</v>
      </c>
      <c r="E70" s="133" t="e">
        <f ca="1">+IF(AND(ISNUMBER(OFFSET('Water Data'!$C$7,0,10*ROW('Water Data'!C64))),'Data Summary'!BT70="Yes"),OFFSET('Water Data'!$C$7,0,10*ROW('Water Data'!C64)),NA())</f>
        <v>#N/A</v>
      </c>
      <c r="F70" s="133" t="e">
        <f ca="1">+IF(AND(ISNUMBER(OFFSET('Water Data'!$C$10,0,10*ROW('Water Data'!C64))),'Data Summary'!BU70="Yes"),OFFSET('Water Data'!$C$10,0,10*ROW('Water Data'!C64)),NA())</f>
        <v>#N/A</v>
      </c>
      <c r="G70" s="133" t="e">
        <f ca="1">+IF(AND(ISNUMBER(OFFSET('Water Data'!$D$5,0,10*ROW('Water Data'!D64))),'Data Summary'!BV70="Yes"),100-OFFSET('Water Data'!$D$5,0,10*ROW('Water Data'!D64)),NA())</f>
        <v>#N/A</v>
      </c>
      <c r="H70" s="133" t="e">
        <f ca="1">+IF(AND(ISNUMBER(OFFSET('Water Data'!$D$7,0,10*ROW('Water Data'!D64))),'Data Summary'!BW70="Yes"),OFFSET('Water Data'!$D$7,0,10*ROW('Water Data'!D64)),NA())</f>
        <v>#N/A</v>
      </c>
      <c r="I70" s="133" t="e">
        <f ca="1">+IF(AND(ISNUMBER(OFFSET('Water Data'!$D$10,0,10*ROW('Water Data'!D64))),'Data Summary'!BX70="Yes"),OFFSET('Water Data'!$D$10,0,10*ROW('Water Data'!D64)),NA())</f>
        <v>#N/A</v>
      </c>
      <c r="J70" s="133" t="e">
        <f ca="1">+IF(AND(ISNUMBER(OFFSET('Water Data'!$E$5,0,10*ROW('Water Data'!E64))),'Data Summary'!BY70="Yes"),100-OFFSET('Water Data'!$E$5,0,10*ROW('Water Data'!E64)),NA())</f>
        <v>#N/A</v>
      </c>
      <c r="K70" s="133" t="e">
        <f ca="1">+IF(AND(ISNUMBER(OFFSET('Water Data'!$E$7,0,10*ROW('Water Data'!E64))),'Data Summary'!BZ70="Yes"),OFFSET('Water Data'!$E$7,0,10*ROW('Water Data'!E64)),NA())</f>
        <v>#N/A</v>
      </c>
      <c r="L70" s="133" t="e">
        <f ca="1">+IF(AND(ISNUMBER(OFFSET('Water Data'!$E$10,0,10*ROW('Water Data'!E64))),'Data Summary'!CA70="Yes"),OFFSET('Water Data'!$E$10,0,10*ROW('Water Data'!E64)),NA())</f>
        <v>#N/A</v>
      </c>
      <c r="M70" s="133" t="e">
        <f ca="1">+IF(AND(ISNUMBER(OFFSET('Water Data'!$F$5,0,10*ROW('Water Data'!F64))),'Data Summary'!CB70="Yes"),100-OFFSET('Water Data'!$F$5,0,10*ROW('Water Data'!F64)),NA())</f>
        <v>#N/A</v>
      </c>
      <c r="N70" s="133" t="e">
        <f ca="1">+IF(AND(ISNUMBER(OFFSET('Water Data'!$F$7,0,10*ROW('Water Data'!F64))),'Data Summary'!CC70="Yes"),OFFSET('Water Data'!$F$7,0,10*ROW('Water Data'!F64)),NA())</f>
        <v>#N/A</v>
      </c>
      <c r="O70" s="133" t="e">
        <f ca="1">+IF(AND(ISNUMBER(OFFSET('Water Data'!$F$10,0,10*ROW('Water Data'!F64))),'Data Summary'!CD70="Yes"),OFFSET('Water Data'!$F$10,0,10*ROW('Water Data'!F64)),NA())</f>
        <v>#N/A</v>
      </c>
      <c r="P70" s="133" t="e">
        <f ca="1">+IF(AND(ISNUMBER(OFFSET('Water Data'!$G$5,0,10*ROW('Water Data'!G64))),'Data Summary'!CE70="Yes"),100-OFFSET('Water Data'!$G$5,0,10*ROW('Water Data'!G64)),NA())</f>
        <v>#N/A</v>
      </c>
      <c r="Q70" s="133" t="e">
        <f ca="1">+IF(AND(ISNUMBER(OFFSET('Water Data'!$G$7,0,10*ROW('Water Data'!G64))),'Data Summary'!CF70="Yes"),OFFSET('Water Data'!$G$7,0,10*ROW('Water Data'!G64)),NA())</f>
        <v>#N/A</v>
      </c>
      <c r="R70" s="133" t="e">
        <f ca="1">+IF(AND(ISNUMBER(OFFSET('Water Data'!$G$10,0,10*ROW('Water Data'!G64))),'Data Summary'!CG70="Yes"),OFFSET('Water Data'!$G$10,0,10*ROW('Water Data'!G64)),NA())</f>
        <v>#N/A</v>
      </c>
      <c r="S70" s="133" t="e">
        <f ca="1">+IF(AND(ISNUMBER(OFFSET('Water Data'!$H$5,0,10*ROW('Water Data'!H64))),'Data Summary'!CH70="Yes"),100-OFFSET('Water Data'!$H$5,0,10*ROW('Water Data'!H64)),NA())</f>
        <v>#N/A</v>
      </c>
      <c r="T70" s="133" t="e">
        <f ca="1">+IF(AND(ISNUMBER(OFFSET('Water Data'!$H$7,0,10*ROW('Water Data'!H64))),'Data Summary'!CI70="Yes"),OFFSET('Water Data'!$H$7,0,10*ROW('Water Data'!H64)),NA())</f>
        <v>#N/A</v>
      </c>
      <c r="U70" s="133" t="e">
        <f ca="1">+IF(AND(ISNUMBER(OFFSET('Water Data'!$H$10,0,10*ROW('Water Data'!H64))),'Data Summary'!CJ70="Yes"),OFFSET('Water Data'!$H$10,0,10*ROW('Water Data'!H64)),NA())</f>
        <v>#N/A</v>
      </c>
      <c r="V70" s="134" t="e">
        <f ca="1">+IF(AND(ISNUMBER(OFFSET('Sanitation Data'!$C$5,0,10*ROW('Sanitation Data'!C64))),'Data Summary'!CK70="Yes"),100-OFFSET('Sanitation Data'!$C$5,0,10*ROW('Sanitation Data'!C64)),NA())</f>
        <v>#N/A</v>
      </c>
      <c r="W70" s="134" t="e">
        <f ca="1">+IF(AND(ISNUMBER(OFFSET('Sanitation Data'!$C$7,0,10*ROW('Sanitation Data'!C64))),'Data Summary'!CL70="Yes"),OFFSET('Sanitation Data'!$C$7,0,10*ROW('Sanitation Data'!C64)),NA())</f>
        <v>#N/A</v>
      </c>
      <c r="X70" s="134" t="e">
        <f ca="1">+IF(AND(ISNUMBER(OFFSET('Sanitation Data'!$C$11,0,10*ROW('Sanitation Data'!C64))),'Data Summary'!CM70="Yes"),OFFSET('Sanitation Data'!$C$11,0,10*ROW('Sanitation Data'!C64)),NA())</f>
        <v>#N/A</v>
      </c>
      <c r="Y70" s="134" t="e">
        <f ca="1">+IF(AND(ISNUMBER(OFFSET('Sanitation Data'!$C$12,0,10*ROW('Sanitation Data'!C64))),'Data Summary'!CN70="Yes"),OFFSET('Sanitation Data'!$C$12,0,10*ROW('Sanitation Data'!C64)),NA())</f>
        <v>#N/A</v>
      </c>
      <c r="Z70" s="134" t="e">
        <f ca="1">+IF(AND(ISNUMBER(OFFSET('Sanitation Data'!$C$13,0,10*ROW('Sanitation Data'!C64))),'Data Summary'!CO70="Yes"),OFFSET('Sanitation Data'!$C$13,0,10*ROW('Sanitation Data'!C64)),NA())</f>
        <v>#N/A</v>
      </c>
      <c r="AA70" s="134" t="e">
        <f ca="1">+IF(AND(ISNUMBER(OFFSET('Sanitation Data'!$D$5,0,10*ROW('Sanitation Data'!D64))),'Data Summary'!CP70="Yes"),100-OFFSET('Sanitation Data'!$D$5,0,10*ROW('Sanitation Data'!D64)),NA())</f>
        <v>#N/A</v>
      </c>
      <c r="AB70" s="134" t="e">
        <f ca="1">+IF(AND(ISNUMBER(OFFSET('Sanitation Data'!$D$7,0,10*ROW('Sanitation Data'!D64))),'Data Summary'!CQ70="Yes"),OFFSET('Sanitation Data'!$D$7,0,10*ROW('Sanitation Data'!D64)),NA())</f>
        <v>#N/A</v>
      </c>
      <c r="AC70" s="134" t="e">
        <f ca="1">+IF(AND(ISNUMBER(OFFSET('Sanitation Data'!$D$11,0,10*ROW('Sanitation Data'!D64))),'Data Summary'!CR70="Yes"),OFFSET('Sanitation Data'!$D$11,0,10*ROW('Sanitation Data'!D64)),NA())</f>
        <v>#N/A</v>
      </c>
      <c r="AD70" s="134" t="e">
        <f ca="1">+IF(AND(ISNUMBER(OFFSET('Sanitation Data'!$D$12,0,10*ROW('Sanitation Data'!D64))),'Data Summary'!CS70="Yes"),OFFSET('Sanitation Data'!$D$12,0,10*ROW('Sanitation Data'!D64)),NA())</f>
        <v>#N/A</v>
      </c>
      <c r="AE70" s="134" t="e">
        <f ca="1">+IF(AND(ISNUMBER(OFFSET('Sanitation Data'!$D$13,0,10*ROW('Sanitation Data'!D64))),'Data Summary'!CT70="Yes"),OFFSET('Sanitation Data'!$D$13,0,10*ROW('Sanitation Data'!D64)),NA())</f>
        <v>#N/A</v>
      </c>
      <c r="AF70" s="134" t="e">
        <f ca="1">+IF(AND(ISNUMBER(OFFSET('Sanitation Data'!$E$5,0,10*ROW('Sanitation Data'!E64))),'Data Summary'!CU70="Yes"),100-OFFSET('Sanitation Data'!$E$5,0,10*ROW('Sanitation Data'!E64)),NA())</f>
        <v>#N/A</v>
      </c>
      <c r="AG70" s="134" t="e">
        <f ca="1">+IF(AND(ISNUMBER(OFFSET('Sanitation Data'!$E$7,0,10*ROW('Sanitation Data'!E64))),'Data Summary'!CV70="Yes"),OFFSET('Sanitation Data'!$E$7,0,10*ROW('Sanitation Data'!E64)),NA())</f>
        <v>#N/A</v>
      </c>
      <c r="AH70" s="134" t="e">
        <f ca="1">+IF(AND(ISNUMBER(OFFSET('Sanitation Data'!$E$11,0,10*ROW('Sanitation Data'!E64))),'Data Summary'!CW70="Yes"),OFFSET('Sanitation Data'!$E$11,0,10*ROW('Sanitation Data'!E64)),NA())</f>
        <v>#N/A</v>
      </c>
      <c r="AI70" s="134" t="e">
        <f ca="1">+IF(AND(ISNUMBER(OFFSET('Sanitation Data'!$E$12,0,10*ROW('Sanitation Data'!E64))),'Data Summary'!CX70="Yes"),OFFSET('Sanitation Data'!$E$12,0,10*ROW('Sanitation Data'!E64)),NA())</f>
        <v>#N/A</v>
      </c>
      <c r="AJ70" s="134" t="e">
        <f ca="1">+IF(AND(ISNUMBER(OFFSET('Sanitation Data'!$E$13,0,10*ROW('Sanitation Data'!E64))),'Data Summary'!CY70="Yes"),OFFSET('Sanitation Data'!$E$13,0,10*ROW('Sanitation Data'!E64)),NA())</f>
        <v>#N/A</v>
      </c>
      <c r="AK70" s="134" t="e">
        <f ca="1">+IF(AND(ISNUMBER(OFFSET('Sanitation Data'!$F$5,0,10*ROW('Sanitation Data'!F64))),'Data Summary'!CZ70="Yes"),100-OFFSET('Sanitation Data'!$F$5,0,10*ROW('Sanitation Data'!F64)),NA())</f>
        <v>#N/A</v>
      </c>
      <c r="AL70" s="134" t="e">
        <f ca="1">+IF(AND(ISNUMBER(OFFSET('Sanitation Data'!$F$7,0,10*ROW('Sanitation Data'!F64))),'Data Summary'!DA70="Yes"),OFFSET('Sanitation Data'!$F$7,0,10*ROW('Sanitation Data'!F64)),NA())</f>
        <v>#N/A</v>
      </c>
      <c r="AM70" s="134" t="e">
        <f ca="1">+IF(AND(ISNUMBER(OFFSET('Sanitation Data'!$F$11,0,10*ROW('Sanitation Data'!F64))),'Data Summary'!DB70="Yes"),OFFSET('Sanitation Data'!$F$11,0,10*ROW('Sanitation Data'!F64)),NA())</f>
        <v>#N/A</v>
      </c>
      <c r="AN70" s="134" t="e">
        <f ca="1">+IF(AND(ISNUMBER(OFFSET('Sanitation Data'!$F$12,0,10*ROW('Sanitation Data'!F64))),'Data Summary'!DC70="Yes"),OFFSET('Sanitation Data'!$F$12,0,10*ROW('Sanitation Data'!F64)),NA())</f>
        <v>#N/A</v>
      </c>
      <c r="AO70" s="134" t="e">
        <f ca="1">+IF(AND(ISNUMBER(OFFSET('Sanitation Data'!$F$13,0,10*ROW('Sanitation Data'!F64))),'Data Summary'!DD70="Yes"),OFFSET('Sanitation Data'!$F$13,0,10*ROW('Sanitation Data'!F64)),NA())</f>
        <v>#N/A</v>
      </c>
      <c r="AP70" s="134" t="e">
        <f ca="1">+IF(AND(ISNUMBER(OFFSET('Sanitation Data'!$G$5,0,10*ROW('Sanitation Data'!G64))),'Data Summary'!DE70="Yes"),100-OFFSET('Sanitation Data'!$G$5,0,10*ROW('Sanitation Data'!G64)),NA())</f>
        <v>#N/A</v>
      </c>
      <c r="AQ70" s="134" t="e">
        <f ca="1">+IF(AND(ISNUMBER(OFFSET('Sanitation Data'!$G$7,0,10*ROW('Sanitation Data'!G64))),'Data Summary'!DF70="Yes"),OFFSET('Sanitation Data'!$G$7,0,10*ROW('Sanitation Data'!G64)),NA())</f>
        <v>#N/A</v>
      </c>
      <c r="AR70" s="134" t="e">
        <f ca="1">+IF(AND(ISNUMBER(OFFSET('Sanitation Data'!$G$11,0,10*ROW('Sanitation Data'!G64))),'Data Summary'!DG70="Yes"),OFFSET('Sanitation Data'!$G$11,0,10*ROW('Sanitation Data'!G64)),NA())</f>
        <v>#N/A</v>
      </c>
      <c r="AS70" s="134" t="e">
        <f ca="1">+IF(AND(ISNUMBER(OFFSET('Sanitation Data'!$G$12,0,10*ROW('Sanitation Data'!G64))),'Data Summary'!DH70="Yes"),OFFSET('Sanitation Data'!$G$12,0,10*ROW('Sanitation Data'!G64)),NA())</f>
        <v>#N/A</v>
      </c>
      <c r="AT70" s="134" t="e">
        <f ca="1">+IF(AND(ISNUMBER(OFFSET('Sanitation Data'!$G$13,0,10*ROW('Sanitation Data'!G64))),'Data Summary'!DI70="Yes"),OFFSET('Sanitation Data'!$G$13,0,10*ROW('Sanitation Data'!G64)),NA())</f>
        <v>#N/A</v>
      </c>
      <c r="AU70" s="134" t="e">
        <f ca="1">+IF(AND(ISNUMBER(OFFSET('Sanitation Data'!$H$5,0,10*ROW('Sanitation Data'!H64))),'Data Summary'!DJ70="Yes"),100-OFFSET('Sanitation Data'!$H$5,0,10*ROW('Sanitation Data'!H64)),NA())</f>
        <v>#N/A</v>
      </c>
      <c r="AV70" s="134" t="e">
        <f ca="1">+IF(AND(ISNUMBER(OFFSET('Sanitation Data'!$H$7,0,10*ROW('Sanitation Data'!H64))),'Data Summary'!DK70="Yes"),OFFSET('Sanitation Data'!$H$7,0,10*ROW('Sanitation Data'!H64)),NA())</f>
        <v>#N/A</v>
      </c>
      <c r="AW70" s="134" t="e">
        <f ca="1">+IF(AND(ISNUMBER(OFFSET('Sanitation Data'!$H$11,0,10*ROW('Sanitation Data'!H64))),'Data Summary'!DL70="Yes"),OFFSET('Sanitation Data'!$H$11,0,10*ROW('Sanitation Data'!H64)),NA())</f>
        <v>#N/A</v>
      </c>
      <c r="AX70" s="134" t="e">
        <f ca="1">+IF(AND(ISNUMBER(OFFSET('Sanitation Data'!$H$12,0,10*ROW('Sanitation Data'!H64))),'Data Summary'!DM70="Yes"),OFFSET('Sanitation Data'!$H$12,0,10*ROW('Sanitation Data'!H64)),NA())</f>
        <v>#N/A</v>
      </c>
      <c r="AY70" s="134" t="e">
        <f ca="1">+IF(AND(ISNUMBER(OFFSET('Sanitation Data'!$H$13,0,10*ROW('Sanitation Data'!H64))),'Data Summary'!DN70="Yes"),OFFSET('Sanitation Data'!$H$13,0,10*ROW('Sanitation Data'!H64)),NA())</f>
        <v>#N/A</v>
      </c>
      <c r="AZ70" s="135" t="e">
        <f ca="1">+IF(AND(ISNUMBER(OFFSET('Hygiene Data'!$C$6,0,10*ROW('Hygiene Data'!C64))),'Data Summary'!DO70="Yes"),OFFSET('Hygiene Data'!$C$6,0,10*ROW('Hygiene Data'!C64)),NA())</f>
        <v>#N/A</v>
      </c>
      <c r="BA70" s="135" t="e">
        <f ca="1">+IF(AND(ISNUMBER(OFFSET('Hygiene Data'!$C$8,0,10*ROW('Hygiene Data'!C64))),'Data Summary'!DP70="Yes"),OFFSET('Hygiene Data'!$C$8,0,10*ROW('Hygiene Data'!C64)),NA())</f>
        <v>#N/A</v>
      </c>
      <c r="BB70" s="135" t="e">
        <f ca="1">+IF(AND(ISNUMBER(OFFSET('Hygiene Data'!$C$10,0,10*ROW('Hygiene Data'!C64))),'Data Summary'!DQ70="Yes"),OFFSET('Hygiene Data'!$C$10,0,10*ROW('Hygiene Data'!C64)),NA())</f>
        <v>#N/A</v>
      </c>
      <c r="BC70" s="135" t="e">
        <f ca="1">+IF(AND(ISNUMBER(OFFSET('Hygiene Data'!$D$6,0,10*ROW('Hygiene Data'!D64))),'Data Summary'!DR70="Yes"),OFFSET('Hygiene Data'!$D$6,0,10*ROW('Hygiene Data'!D64)),NA())</f>
        <v>#N/A</v>
      </c>
      <c r="BD70" s="135" t="e">
        <f ca="1">+IF(AND(ISNUMBER(OFFSET('Hygiene Data'!$D$8,0,10*ROW('Hygiene Data'!D64))),'Data Summary'!DS70="Yes"),OFFSET('Hygiene Data'!$D$8,0,10*ROW('Hygiene Data'!D64)),NA())</f>
        <v>#N/A</v>
      </c>
      <c r="BE70" s="135" t="e">
        <f ca="1">+IF(AND(ISNUMBER(OFFSET('Hygiene Data'!$D$10,0,10*ROW('Hygiene Data'!D64))),'Data Summary'!DT70="Yes"),OFFSET('Hygiene Data'!$D$10,0,10*ROW('Hygiene Data'!D64)),NA())</f>
        <v>#N/A</v>
      </c>
      <c r="BF70" s="135" t="e">
        <f ca="1">+IF(AND(ISNUMBER(OFFSET('Hygiene Data'!$E$6,0,10*ROW('Hygiene Data'!E64))),'Data Summary'!DU70="Yes"),OFFSET('Hygiene Data'!$E$6,0,10*ROW('Hygiene Data'!E64)),NA())</f>
        <v>#N/A</v>
      </c>
      <c r="BG70" s="135" t="e">
        <f ca="1">+IF(AND(ISNUMBER(OFFSET('Hygiene Data'!$E$8,0,10*ROW('Hygiene Data'!E64))),'Data Summary'!DV70="Yes"),OFFSET('Hygiene Data'!$E$8,0,10*ROW('Hygiene Data'!E64)),NA())</f>
        <v>#N/A</v>
      </c>
      <c r="BH70" s="135" t="e">
        <f ca="1">+IF(AND(ISNUMBER(OFFSET('Hygiene Data'!$E$10,0,10*ROW('Hygiene Data'!E64))),'Data Summary'!DW70="Yes"),OFFSET('Hygiene Data'!$E$10,0,10*ROW('Hygiene Data'!E64)),NA())</f>
        <v>#N/A</v>
      </c>
      <c r="BI70" s="135" t="e">
        <f ca="1">+IF(AND(ISNUMBER(OFFSET('Hygiene Data'!$F$6,0,10*ROW('Hygiene Data'!F64))),'Data Summary'!DX70="Yes"),OFFSET('Hygiene Data'!$F$6,0,10*ROW('Hygiene Data'!F64)),NA())</f>
        <v>#N/A</v>
      </c>
      <c r="BJ70" s="135" t="e">
        <f ca="1">+IF(AND(ISNUMBER(OFFSET('Hygiene Data'!$F$8,0,10*ROW('Hygiene Data'!F64))),'Data Summary'!DY70="Yes"),OFFSET('Hygiene Data'!$F$8,0,10*ROW('Hygiene Data'!F64)),NA())</f>
        <v>#N/A</v>
      </c>
      <c r="BK70" s="135" t="e">
        <f ca="1">+IF(AND(ISNUMBER(OFFSET('Hygiene Data'!$F$10,0,10*ROW('Hygiene Data'!F64))),'Data Summary'!DZ70="Yes"),OFFSET('Hygiene Data'!$F$10,0,10*ROW('Hygiene Data'!F64)),NA())</f>
        <v>#N/A</v>
      </c>
      <c r="BL70" s="135" t="e">
        <f ca="1">+IF(AND(ISNUMBER(OFFSET('Hygiene Data'!$G$6,0,10*ROW('Hygiene Data'!G64))),'Data Summary'!EA70="Yes"),OFFSET('Hygiene Data'!$G$6,0,10*ROW('Hygiene Data'!G64)),NA())</f>
        <v>#N/A</v>
      </c>
      <c r="BM70" s="135" t="e">
        <f ca="1">+IF(AND(ISNUMBER(OFFSET('Hygiene Data'!$G$8,0,10*ROW('Hygiene Data'!G64))),'Data Summary'!EB70="Yes"),OFFSET('Hygiene Data'!$G$8,0,10*ROW('Hygiene Data'!G64)),NA())</f>
        <v>#N/A</v>
      </c>
      <c r="BN70" s="135" t="e">
        <f ca="1">+IF(AND(ISNUMBER(OFFSET('Hygiene Data'!$G$10,0,10*ROW('Hygiene Data'!G64))),'Data Summary'!EC70="Yes"),OFFSET('Hygiene Data'!$G$10,0,10*ROW('Hygiene Data'!G64)),NA())</f>
        <v>#N/A</v>
      </c>
      <c r="BO70" s="135" t="e">
        <f ca="1">+IF(AND(ISNUMBER(OFFSET('Hygiene Data'!$H$6,0,10*ROW('Hygiene Data'!H64))),'Data Summary'!ED70="Yes"),OFFSET('Hygiene Data'!$H$6,0,10*ROW('Hygiene Data'!H64)),NA())</f>
        <v>#N/A</v>
      </c>
      <c r="BP70" s="135" t="e">
        <f ca="1">+IF(AND(ISNUMBER(OFFSET('Hygiene Data'!$H$8,0,10*ROW('Hygiene Data'!H64))),'Data Summary'!EE70="Yes"),OFFSET('Hygiene Data'!$H$8,0,10*ROW('Hygiene Data'!H64)),NA())</f>
        <v>#N/A</v>
      </c>
      <c r="BQ70" s="135" t="e">
        <f ca="1">+IF(AND(ISNUMBER(OFFSET('Hygiene Data'!$H$10,0,10*ROW('Hygiene Data'!H64))),'Data Summary'!EF70="Yes"),OFFSET('Hygiene Data'!$H$10,0,10*ROW('Hygiene Data'!H64)),NA())</f>
        <v>#N/A</v>
      </c>
    </row>
    <row r="71" spans="1:69" x14ac:dyDescent="0.2">
      <c r="A71" s="50" t="e">
        <f ca="1">+IF(OFFSET('Water Data'!$B$1,0,10*ROW('Water Data'!B65))="",NA(),OFFSET('Water Data'!$B$1,0,10*ROW('Water Data'!B65)))</f>
        <v>#N/A</v>
      </c>
      <c r="B71" s="50" t="e">
        <f ca="1">+IF(OFFSET('Water Data'!$A$3,0,10*ROW('Water Data'!A68))="",NA(),OFFSET('Water Data'!$A$3,0,10*ROW('Water Data'!A68)))</f>
        <v>#N/A</v>
      </c>
      <c r="C71" s="50" t="e">
        <f ca="1">+IF(OFFSET('Water Data'!$C$3,0,10*ROW('Water Data'!C68))="",NA(),OFFSET('Water Data'!$C$3,0,10*ROW('Water Data'!C68)))</f>
        <v>#N/A</v>
      </c>
      <c r="D71" s="133" t="e">
        <f ca="1">+IF(AND(ISNUMBER(OFFSET('Water Data'!$C$5,0,10*ROW('Water Data'!C65))),'Data Summary'!BS71="Yes"),100-OFFSET('Water Data'!$C$5,0,10*ROW('Water Data'!C65)),NA())</f>
        <v>#N/A</v>
      </c>
      <c r="E71" s="133" t="e">
        <f ca="1">+IF(AND(ISNUMBER(OFFSET('Water Data'!$C$7,0,10*ROW('Water Data'!C65))),'Data Summary'!BT71="Yes"),OFFSET('Water Data'!$C$7,0,10*ROW('Water Data'!C65)),NA())</f>
        <v>#N/A</v>
      </c>
      <c r="F71" s="133" t="e">
        <f ca="1">+IF(AND(ISNUMBER(OFFSET('Water Data'!$C$10,0,10*ROW('Water Data'!C65))),'Data Summary'!BU71="Yes"),OFFSET('Water Data'!$C$10,0,10*ROW('Water Data'!C65)),NA())</f>
        <v>#N/A</v>
      </c>
      <c r="G71" s="133" t="e">
        <f ca="1">+IF(AND(ISNUMBER(OFFSET('Water Data'!$D$5,0,10*ROW('Water Data'!D65))),'Data Summary'!BV71="Yes"),100-OFFSET('Water Data'!$D$5,0,10*ROW('Water Data'!D65)),NA())</f>
        <v>#N/A</v>
      </c>
      <c r="H71" s="133" t="e">
        <f ca="1">+IF(AND(ISNUMBER(OFFSET('Water Data'!$D$7,0,10*ROW('Water Data'!D65))),'Data Summary'!BW71="Yes"),OFFSET('Water Data'!$D$7,0,10*ROW('Water Data'!D65)),NA())</f>
        <v>#N/A</v>
      </c>
      <c r="I71" s="133" t="e">
        <f ca="1">+IF(AND(ISNUMBER(OFFSET('Water Data'!$D$10,0,10*ROW('Water Data'!D65))),'Data Summary'!BX71="Yes"),OFFSET('Water Data'!$D$10,0,10*ROW('Water Data'!D65)),NA())</f>
        <v>#N/A</v>
      </c>
      <c r="J71" s="133" t="e">
        <f ca="1">+IF(AND(ISNUMBER(OFFSET('Water Data'!$E$5,0,10*ROW('Water Data'!E65))),'Data Summary'!BY71="Yes"),100-OFFSET('Water Data'!$E$5,0,10*ROW('Water Data'!E65)),NA())</f>
        <v>#N/A</v>
      </c>
      <c r="K71" s="133" t="e">
        <f ca="1">+IF(AND(ISNUMBER(OFFSET('Water Data'!$E$7,0,10*ROW('Water Data'!E65))),'Data Summary'!BZ71="Yes"),OFFSET('Water Data'!$E$7,0,10*ROW('Water Data'!E65)),NA())</f>
        <v>#N/A</v>
      </c>
      <c r="L71" s="133" t="e">
        <f ca="1">+IF(AND(ISNUMBER(OFFSET('Water Data'!$E$10,0,10*ROW('Water Data'!E65))),'Data Summary'!CA71="Yes"),OFFSET('Water Data'!$E$10,0,10*ROW('Water Data'!E65)),NA())</f>
        <v>#N/A</v>
      </c>
      <c r="M71" s="133" t="e">
        <f ca="1">+IF(AND(ISNUMBER(OFFSET('Water Data'!$F$5,0,10*ROW('Water Data'!F65))),'Data Summary'!CB71="Yes"),100-OFFSET('Water Data'!$F$5,0,10*ROW('Water Data'!F65)),NA())</f>
        <v>#N/A</v>
      </c>
      <c r="N71" s="133" t="e">
        <f ca="1">+IF(AND(ISNUMBER(OFFSET('Water Data'!$F$7,0,10*ROW('Water Data'!F65))),'Data Summary'!CC71="Yes"),OFFSET('Water Data'!$F$7,0,10*ROW('Water Data'!F65)),NA())</f>
        <v>#N/A</v>
      </c>
      <c r="O71" s="133" t="e">
        <f ca="1">+IF(AND(ISNUMBER(OFFSET('Water Data'!$F$10,0,10*ROW('Water Data'!F65))),'Data Summary'!CD71="Yes"),OFFSET('Water Data'!$F$10,0,10*ROW('Water Data'!F65)),NA())</f>
        <v>#N/A</v>
      </c>
      <c r="P71" s="133" t="e">
        <f ca="1">+IF(AND(ISNUMBER(OFFSET('Water Data'!$G$5,0,10*ROW('Water Data'!G65))),'Data Summary'!CE71="Yes"),100-OFFSET('Water Data'!$G$5,0,10*ROW('Water Data'!G65)),NA())</f>
        <v>#N/A</v>
      </c>
      <c r="Q71" s="133" t="e">
        <f ca="1">+IF(AND(ISNUMBER(OFFSET('Water Data'!$G$7,0,10*ROW('Water Data'!G65))),'Data Summary'!CF71="Yes"),OFFSET('Water Data'!$G$7,0,10*ROW('Water Data'!G65)),NA())</f>
        <v>#N/A</v>
      </c>
      <c r="R71" s="133" t="e">
        <f ca="1">+IF(AND(ISNUMBER(OFFSET('Water Data'!$G$10,0,10*ROW('Water Data'!G65))),'Data Summary'!CG71="Yes"),OFFSET('Water Data'!$G$10,0,10*ROW('Water Data'!G65)),NA())</f>
        <v>#N/A</v>
      </c>
      <c r="S71" s="133" t="e">
        <f ca="1">+IF(AND(ISNUMBER(OFFSET('Water Data'!$H$5,0,10*ROW('Water Data'!H65))),'Data Summary'!CH71="Yes"),100-OFFSET('Water Data'!$H$5,0,10*ROW('Water Data'!H65)),NA())</f>
        <v>#N/A</v>
      </c>
      <c r="T71" s="133" t="e">
        <f ca="1">+IF(AND(ISNUMBER(OFFSET('Water Data'!$H$7,0,10*ROW('Water Data'!H65))),'Data Summary'!CI71="Yes"),OFFSET('Water Data'!$H$7,0,10*ROW('Water Data'!H65)),NA())</f>
        <v>#N/A</v>
      </c>
      <c r="U71" s="133" t="e">
        <f ca="1">+IF(AND(ISNUMBER(OFFSET('Water Data'!$H$10,0,10*ROW('Water Data'!H65))),'Data Summary'!CJ71="Yes"),OFFSET('Water Data'!$H$10,0,10*ROW('Water Data'!H65)),NA())</f>
        <v>#N/A</v>
      </c>
      <c r="V71" s="134" t="e">
        <f ca="1">+IF(AND(ISNUMBER(OFFSET('Sanitation Data'!$C$5,0,10*ROW('Sanitation Data'!C65))),'Data Summary'!CK71="Yes"),100-OFFSET('Sanitation Data'!$C$5,0,10*ROW('Sanitation Data'!C65)),NA())</f>
        <v>#N/A</v>
      </c>
      <c r="W71" s="134" t="e">
        <f ca="1">+IF(AND(ISNUMBER(OFFSET('Sanitation Data'!$C$7,0,10*ROW('Sanitation Data'!C65))),'Data Summary'!CL71="Yes"),OFFSET('Sanitation Data'!$C$7,0,10*ROW('Sanitation Data'!C65)),NA())</f>
        <v>#N/A</v>
      </c>
      <c r="X71" s="134" t="e">
        <f ca="1">+IF(AND(ISNUMBER(OFFSET('Sanitation Data'!$C$11,0,10*ROW('Sanitation Data'!C65))),'Data Summary'!CM71="Yes"),OFFSET('Sanitation Data'!$C$11,0,10*ROW('Sanitation Data'!C65)),NA())</f>
        <v>#N/A</v>
      </c>
      <c r="Y71" s="134" t="e">
        <f ca="1">+IF(AND(ISNUMBER(OFFSET('Sanitation Data'!$C$12,0,10*ROW('Sanitation Data'!C65))),'Data Summary'!CN71="Yes"),OFFSET('Sanitation Data'!$C$12,0,10*ROW('Sanitation Data'!C65)),NA())</f>
        <v>#N/A</v>
      </c>
      <c r="Z71" s="134" t="e">
        <f ca="1">+IF(AND(ISNUMBER(OFFSET('Sanitation Data'!$C$13,0,10*ROW('Sanitation Data'!C65))),'Data Summary'!CO71="Yes"),OFFSET('Sanitation Data'!$C$13,0,10*ROW('Sanitation Data'!C65)),NA())</f>
        <v>#N/A</v>
      </c>
      <c r="AA71" s="134" t="e">
        <f ca="1">+IF(AND(ISNUMBER(OFFSET('Sanitation Data'!$D$5,0,10*ROW('Sanitation Data'!D65))),'Data Summary'!CP71="Yes"),100-OFFSET('Sanitation Data'!$D$5,0,10*ROW('Sanitation Data'!D65)),NA())</f>
        <v>#N/A</v>
      </c>
      <c r="AB71" s="134" t="e">
        <f ca="1">+IF(AND(ISNUMBER(OFFSET('Sanitation Data'!$D$7,0,10*ROW('Sanitation Data'!D65))),'Data Summary'!CQ71="Yes"),OFFSET('Sanitation Data'!$D$7,0,10*ROW('Sanitation Data'!D65)),NA())</f>
        <v>#N/A</v>
      </c>
      <c r="AC71" s="134" t="e">
        <f ca="1">+IF(AND(ISNUMBER(OFFSET('Sanitation Data'!$D$11,0,10*ROW('Sanitation Data'!D65))),'Data Summary'!CR71="Yes"),OFFSET('Sanitation Data'!$D$11,0,10*ROW('Sanitation Data'!D65)),NA())</f>
        <v>#N/A</v>
      </c>
      <c r="AD71" s="134" t="e">
        <f ca="1">+IF(AND(ISNUMBER(OFFSET('Sanitation Data'!$D$12,0,10*ROW('Sanitation Data'!D65))),'Data Summary'!CS71="Yes"),OFFSET('Sanitation Data'!$D$12,0,10*ROW('Sanitation Data'!D65)),NA())</f>
        <v>#N/A</v>
      </c>
      <c r="AE71" s="134" t="e">
        <f ca="1">+IF(AND(ISNUMBER(OFFSET('Sanitation Data'!$D$13,0,10*ROW('Sanitation Data'!D65))),'Data Summary'!CT71="Yes"),OFFSET('Sanitation Data'!$D$13,0,10*ROW('Sanitation Data'!D65)),NA())</f>
        <v>#N/A</v>
      </c>
      <c r="AF71" s="134" t="e">
        <f ca="1">+IF(AND(ISNUMBER(OFFSET('Sanitation Data'!$E$5,0,10*ROW('Sanitation Data'!E65))),'Data Summary'!CU71="Yes"),100-OFFSET('Sanitation Data'!$E$5,0,10*ROW('Sanitation Data'!E65)),NA())</f>
        <v>#N/A</v>
      </c>
      <c r="AG71" s="134" t="e">
        <f ca="1">+IF(AND(ISNUMBER(OFFSET('Sanitation Data'!$E$7,0,10*ROW('Sanitation Data'!E65))),'Data Summary'!CV71="Yes"),OFFSET('Sanitation Data'!$E$7,0,10*ROW('Sanitation Data'!E65)),NA())</f>
        <v>#N/A</v>
      </c>
      <c r="AH71" s="134" t="e">
        <f ca="1">+IF(AND(ISNUMBER(OFFSET('Sanitation Data'!$E$11,0,10*ROW('Sanitation Data'!E65))),'Data Summary'!CW71="Yes"),OFFSET('Sanitation Data'!$E$11,0,10*ROW('Sanitation Data'!E65)),NA())</f>
        <v>#N/A</v>
      </c>
      <c r="AI71" s="134" t="e">
        <f ca="1">+IF(AND(ISNUMBER(OFFSET('Sanitation Data'!$E$12,0,10*ROW('Sanitation Data'!E65))),'Data Summary'!CX71="Yes"),OFFSET('Sanitation Data'!$E$12,0,10*ROW('Sanitation Data'!E65)),NA())</f>
        <v>#N/A</v>
      </c>
      <c r="AJ71" s="134" t="e">
        <f ca="1">+IF(AND(ISNUMBER(OFFSET('Sanitation Data'!$E$13,0,10*ROW('Sanitation Data'!E65))),'Data Summary'!CY71="Yes"),OFFSET('Sanitation Data'!$E$13,0,10*ROW('Sanitation Data'!E65)),NA())</f>
        <v>#N/A</v>
      </c>
      <c r="AK71" s="134" t="e">
        <f ca="1">+IF(AND(ISNUMBER(OFFSET('Sanitation Data'!$F$5,0,10*ROW('Sanitation Data'!F65))),'Data Summary'!CZ71="Yes"),100-OFFSET('Sanitation Data'!$F$5,0,10*ROW('Sanitation Data'!F65)),NA())</f>
        <v>#N/A</v>
      </c>
      <c r="AL71" s="134" t="e">
        <f ca="1">+IF(AND(ISNUMBER(OFFSET('Sanitation Data'!$F$7,0,10*ROW('Sanitation Data'!F65))),'Data Summary'!DA71="Yes"),OFFSET('Sanitation Data'!$F$7,0,10*ROW('Sanitation Data'!F65)),NA())</f>
        <v>#N/A</v>
      </c>
      <c r="AM71" s="134" t="e">
        <f ca="1">+IF(AND(ISNUMBER(OFFSET('Sanitation Data'!$F$11,0,10*ROW('Sanitation Data'!F65))),'Data Summary'!DB71="Yes"),OFFSET('Sanitation Data'!$F$11,0,10*ROW('Sanitation Data'!F65)),NA())</f>
        <v>#N/A</v>
      </c>
      <c r="AN71" s="134" t="e">
        <f ca="1">+IF(AND(ISNUMBER(OFFSET('Sanitation Data'!$F$12,0,10*ROW('Sanitation Data'!F65))),'Data Summary'!DC71="Yes"),OFFSET('Sanitation Data'!$F$12,0,10*ROW('Sanitation Data'!F65)),NA())</f>
        <v>#N/A</v>
      </c>
      <c r="AO71" s="134" t="e">
        <f ca="1">+IF(AND(ISNUMBER(OFFSET('Sanitation Data'!$F$13,0,10*ROW('Sanitation Data'!F65))),'Data Summary'!DD71="Yes"),OFFSET('Sanitation Data'!$F$13,0,10*ROW('Sanitation Data'!F65)),NA())</f>
        <v>#N/A</v>
      </c>
      <c r="AP71" s="134" t="e">
        <f ca="1">+IF(AND(ISNUMBER(OFFSET('Sanitation Data'!$G$5,0,10*ROW('Sanitation Data'!G65))),'Data Summary'!DE71="Yes"),100-OFFSET('Sanitation Data'!$G$5,0,10*ROW('Sanitation Data'!G65)),NA())</f>
        <v>#N/A</v>
      </c>
      <c r="AQ71" s="134" t="e">
        <f ca="1">+IF(AND(ISNUMBER(OFFSET('Sanitation Data'!$G$7,0,10*ROW('Sanitation Data'!G65))),'Data Summary'!DF71="Yes"),OFFSET('Sanitation Data'!$G$7,0,10*ROW('Sanitation Data'!G65)),NA())</f>
        <v>#N/A</v>
      </c>
      <c r="AR71" s="134" t="e">
        <f ca="1">+IF(AND(ISNUMBER(OFFSET('Sanitation Data'!$G$11,0,10*ROW('Sanitation Data'!G65))),'Data Summary'!DG71="Yes"),OFFSET('Sanitation Data'!$G$11,0,10*ROW('Sanitation Data'!G65)),NA())</f>
        <v>#N/A</v>
      </c>
      <c r="AS71" s="134" t="e">
        <f ca="1">+IF(AND(ISNUMBER(OFFSET('Sanitation Data'!$G$12,0,10*ROW('Sanitation Data'!G65))),'Data Summary'!DH71="Yes"),OFFSET('Sanitation Data'!$G$12,0,10*ROW('Sanitation Data'!G65)),NA())</f>
        <v>#N/A</v>
      </c>
      <c r="AT71" s="134" t="e">
        <f ca="1">+IF(AND(ISNUMBER(OFFSET('Sanitation Data'!$G$13,0,10*ROW('Sanitation Data'!G65))),'Data Summary'!DI71="Yes"),OFFSET('Sanitation Data'!$G$13,0,10*ROW('Sanitation Data'!G65)),NA())</f>
        <v>#N/A</v>
      </c>
      <c r="AU71" s="134" t="e">
        <f ca="1">+IF(AND(ISNUMBER(OFFSET('Sanitation Data'!$H$5,0,10*ROW('Sanitation Data'!H65))),'Data Summary'!DJ71="Yes"),100-OFFSET('Sanitation Data'!$H$5,0,10*ROW('Sanitation Data'!H65)),NA())</f>
        <v>#N/A</v>
      </c>
      <c r="AV71" s="134" t="e">
        <f ca="1">+IF(AND(ISNUMBER(OFFSET('Sanitation Data'!$H$7,0,10*ROW('Sanitation Data'!H65))),'Data Summary'!DK71="Yes"),OFFSET('Sanitation Data'!$H$7,0,10*ROW('Sanitation Data'!H65)),NA())</f>
        <v>#N/A</v>
      </c>
      <c r="AW71" s="134" t="e">
        <f ca="1">+IF(AND(ISNUMBER(OFFSET('Sanitation Data'!$H$11,0,10*ROW('Sanitation Data'!H65))),'Data Summary'!DL71="Yes"),OFFSET('Sanitation Data'!$H$11,0,10*ROW('Sanitation Data'!H65)),NA())</f>
        <v>#N/A</v>
      </c>
      <c r="AX71" s="134" t="e">
        <f ca="1">+IF(AND(ISNUMBER(OFFSET('Sanitation Data'!$H$12,0,10*ROW('Sanitation Data'!H65))),'Data Summary'!DM71="Yes"),OFFSET('Sanitation Data'!$H$12,0,10*ROW('Sanitation Data'!H65)),NA())</f>
        <v>#N/A</v>
      </c>
      <c r="AY71" s="134" t="e">
        <f ca="1">+IF(AND(ISNUMBER(OFFSET('Sanitation Data'!$H$13,0,10*ROW('Sanitation Data'!H65))),'Data Summary'!DN71="Yes"),OFFSET('Sanitation Data'!$H$13,0,10*ROW('Sanitation Data'!H65)),NA())</f>
        <v>#N/A</v>
      </c>
      <c r="AZ71" s="135" t="e">
        <f ca="1">+IF(AND(ISNUMBER(OFFSET('Hygiene Data'!$C$6,0,10*ROW('Hygiene Data'!C65))),'Data Summary'!DO71="Yes"),OFFSET('Hygiene Data'!$C$6,0,10*ROW('Hygiene Data'!C65)),NA())</f>
        <v>#N/A</v>
      </c>
      <c r="BA71" s="135" t="e">
        <f ca="1">+IF(AND(ISNUMBER(OFFSET('Hygiene Data'!$C$8,0,10*ROW('Hygiene Data'!C65))),'Data Summary'!DP71="Yes"),OFFSET('Hygiene Data'!$C$8,0,10*ROW('Hygiene Data'!C65)),NA())</f>
        <v>#N/A</v>
      </c>
      <c r="BB71" s="135" t="e">
        <f ca="1">+IF(AND(ISNUMBER(OFFSET('Hygiene Data'!$C$10,0,10*ROW('Hygiene Data'!C65))),'Data Summary'!DQ71="Yes"),OFFSET('Hygiene Data'!$C$10,0,10*ROW('Hygiene Data'!C65)),NA())</f>
        <v>#N/A</v>
      </c>
      <c r="BC71" s="135" t="e">
        <f ca="1">+IF(AND(ISNUMBER(OFFSET('Hygiene Data'!$D$6,0,10*ROW('Hygiene Data'!D65))),'Data Summary'!DR71="Yes"),OFFSET('Hygiene Data'!$D$6,0,10*ROW('Hygiene Data'!D65)),NA())</f>
        <v>#N/A</v>
      </c>
      <c r="BD71" s="135" t="e">
        <f ca="1">+IF(AND(ISNUMBER(OFFSET('Hygiene Data'!$D$8,0,10*ROW('Hygiene Data'!D65))),'Data Summary'!DS71="Yes"),OFFSET('Hygiene Data'!$D$8,0,10*ROW('Hygiene Data'!D65)),NA())</f>
        <v>#N/A</v>
      </c>
      <c r="BE71" s="135" t="e">
        <f ca="1">+IF(AND(ISNUMBER(OFFSET('Hygiene Data'!$D$10,0,10*ROW('Hygiene Data'!D65))),'Data Summary'!DT71="Yes"),OFFSET('Hygiene Data'!$D$10,0,10*ROW('Hygiene Data'!D65)),NA())</f>
        <v>#N/A</v>
      </c>
      <c r="BF71" s="135" t="e">
        <f ca="1">+IF(AND(ISNUMBER(OFFSET('Hygiene Data'!$E$6,0,10*ROW('Hygiene Data'!E65))),'Data Summary'!DU71="Yes"),OFFSET('Hygiene Data'!$E$6,0,10*ROW('Hygiene Data'!E65)),NA())</f>
        <v>#N/A</v>
      </c>
      <c r="BG71" s="135" t="e">
        <f ca="1">+IF(AND(ISNUMBER(OFFSET('Hygiene Data'!$E$8,0,10*ROW('Hygiene Data'!E65))),'Data Summary'!DV71="Yes"),OFFSET('Hygiene Data'!$E$8,0,10*ROW('Hygiene Data'!E65)),NA())</f>
        <v>#N/A</v>
      </c>
      <c r="BH71" s="135" t="e">
        <f ca="1">+IF(AND(ISNUMBER(OFFSET('Hygiene Data'!$E$10,0,10*ROW('Hygiene Data'!E65))),'Data Summary'!DW71="Yes"),OFFSET('Hygiene Data'!$E$10,0,10*ROW('Hygiene Data'!E65)),NA())</f>
        <v>#N/A</v>
      </c>
      <c r="BI71" s="135" t="e">
        <f ca="1">+IF(AND(ISNUMBER(OFFSET('Hygiene Data'!$F$6,0,10*ROW('Hygiene Data'!F65))),'Data Summary'!DX71="Yes"),OFFSET('Hygiene Data'!$F$6,0,10*ROW('Hygiene Data'!F65)),NA())</f>
        <v>#N/A</v>
      </c>
      <c r="BJ71" s="135" t="e">
        <f ca="1">+IF(AND(ISNUMBER(OFFSET('Hygiene Data'!$F$8,0,10*ROW('Hygiene Data'!F65))),'Data Summary'!DY71="Yes"),OFFSET('Hygiene Data'!$F$8,0,10*ROW('Hygiene Data'!F65)),NA())</f>
        <v>#N/A</v>
      </c>
      <c r="BK71" s="135" t="e">
        <f ca="1">+IF(AND(ISNUMBER(OFFSET('Hygiene Data'!$F$10,0,10*ROW('Hygiene Data'!F65))),'Data Summary'!DZ71="Yes"),OFFSET('Hygiene Data'!$F$10,0,10*ROW('Hygiene Data'!F65)),NA())</f>
        <v>#N/A</v>
      </c>
      <c r="BL71" s="135" t="e">
        <f ca="1">+IF(AND(ISNUMBER(OFFSET('Hygiene Data'!$G$6,0,10*ROW('Hygiene Data'!G65))),'Data Summary'!EA71="Yes"),OFFSET('Hygiene Data'!$G$6,0,10*ROW('Hygiene Data'!G65)),NA())</f>
        <v>#N/A</v>
      </c>
      <c r="BM71" s="135" t="e">
        <f ca="1">+IF(AND(ISNUMBER(OFFSET('Hygiene Data'!$G$8,0,10*ROW('Hygiene Data'!G65))),'Data Summary'!EB71="Yes"),OFFSET('Hygiene Data'!$G$8,0,10*ROW('Hygiene Data'!G65)),NA())</f>
        <v>#N/A</v>
      </c>
      <c r="BN71" s="135" t="e">
        <f ca="1">+IF(AND(ISNUMBER(OFFSET('Hygiene Data'!$G$10,0,10*ROW('Hygiene Data'!G65))),'Data Summary'!EC71="Yes"),OFFSET('Hygiene Data'!$G$10,0,10*ROW('Hygiene Data'!G65)),NA())</f>
        <v>#N/A</v>
      </c>
      <c r="BO71" s="135" t="e">
        <f ca="1">+IF(AND(ISNUMBER(OFFSET('Hygiene Data'!$H$6,0,10*ROW('Hygiene Data'!H65))),'Data Summary'!ED71="Yes"),OFFSET('Hygiene Data'!$H$6,0,10*ROW('Hygiene Data'!H65)),NA())</f>
        <v>#N/A</v>
      </c>
      <c r="BP71" s="135" t="e">
        <f ca="1">+IF(AND(ISNUMBER(OFFSET('Hygiene Data'!$H$8,0,10*ROW('Hygiene Data'!H65))),'Data Summary'!EE71="Yes"),OFFSET('Hygiene Data'!$H$8,0,10*ROW('Hygiene Data'!H65)),NA())</f>
        <v>#N/A</v>
      </c>
      <c r="BQ71" s="135" t="e">
        <f ca="1">+IF(AND(ISNUMBER(OFFSET('Hygiene Data'!$H$10,0,10*ROW('Hygiene Data'!H65))),'Data Summary'!EF71="Yes"),OFFSET('Hygiene Data'!$H$10,0,10*ROW('Hygiene Data'!H65)),NA())</f>
        <v>#N/A</v>
      </c>
    </row>
    <row r="72" spans="1:69" x14ac:dyDescent="0.2">
      <c r="A72" s="50" t="e">
        <f ca="1">+IF(OFFSET('Water Data'!$B$1,0,10*ROW('Water Data'!B66))="",NA(),OFFSET('Water Data'!$B$1,0,10*ROW('Water Data'!B66)))</f>
        <v>#N/A</v>
      </c>
      <c r="B72" s="50" t="e">
        <f ca="1">+IF(OFFSET('Water Data'!$A$3,0,10*ROW('Water Data'!A69))="",NA(),OFFSET('Water Data'!$A$3,0,10*ROW('Water Data'!A69)))</f>
        <v>#N/A</v>
      </c>
      <c r="C72" s="50" t="e">
        <f ca="1">+IF(OFFSET('Water Data'!$C$3,0,10*ROW('Water Data'!C69))="",NA(),OFFSET('Water Data'!$C$3,0,10*ROW('Water Data'!C69)))</f>
        <v>#N/A</v>
      </c>
      <c r="D72" s="133" t="e">
        <f ca="1">+IF(AND(ISNUMBER(OFFSET('Water Data'!$C$5,0,10*ROW('Water Data'!C66))),'Data Summary'!BS72="Yes"),100-OFFSET('Water Data'!$C$5,0,10*ROW('Water Data'!C66)),NA())</f>
        <v>#N/A</v>
      </c>
      <c r="E72" s="133" t="e">
        <f ca="1">+IF(AND(ISNUMBER(OFFSET('Water Data'!$C$7,0,10*ROW('Water Data'!C66))),'Data Summary'!BT72="Yes"),OFFSET('Water Data'!$C$7,0,10*ROW('Water Data'!C66)),NA())</f>
        <v>#N/A</v>
      </c>
      <c r="F72" s="133" t="e">
        <f ca="1">+IF(AND(ISNUMBER(OFFSET('Water Data'!$C$10,0,10*ROW('Water Data'!C66))),'Data Summary'!BU72="Yes"),OFFSET('Water Data'!$C$10,0,10*ROW('Water Data'!C66)),NA())</f>
        <v>#N/A</v>
      </c>
      <c r="G72" s="133" t="e">
        <f ca="1">+IF(AND(ISNUMBER(OFFSET('Water Data'!$D$5,0,10*ROW('Water Data'!D66))),'Data Summary'!BV72="Yes"),100-OFFSET('Water Data'!$D$5,0,10*ROW('Water Data'!D66)),NA())</f>
        <v>#N/A</v>
      </c>
      <c r="H72" s="133" t="e">
        <f ca="1">+IF(AND(ISNUMBER(OFFSET('Water Data'!$D$7,0,10*ROW('Water Data'!D66))),'Data Summary'!BW72="Yes"),OFFSET('Water Data'!$D$7,0,10*ROW('Water Data'!D66)),NA())</f>
        <v>#N/A</v>
      </c>
      <c r="I72" s="133" t="e">
        <f ca="1">+IF(AND(ISNUMBER(OFFSET('Water Data'!$D$10,0,10*ROW('Water Data'!D66))),'Data Summary'!BX72="Yes"),OFFSET('Water Data'!$D$10,0,10*ROW('Water Data'!D66)),NA())</f>
        <v>#N/A</v>
      </c>
      <c r="J72" s="133" t="e">
        <f ca="1">+IF(AND(ISNUMBER(OFFSET('Water Data'!$E$5,0,10*ROW('Water Data'!E66))),'Data Summary'!BY72="Yes"),100-OFFSET('Water Data'!$E$5,0,10*ROW('Water Data'!E66)),NA())</f>
        <v>#N/A</v>
      </c>
      <c r="K72" s="133" t="e">
        <f ca="1">+IF(AND(ISNUMBER(OFFSET('Water Data'!$E$7,0,10*ROW('Water Data'!E66))),'Data Summary'!BZ72="Yes"),OFFSET('Water Data'!$E$7,0,10*ROW('Water Data'!E66)),NA())</f>
        <v>#N/A</v>
      </c>
      <c r="L72" s="133" t="e">
        <f ca="1">+IF(AND(ISNUMBER(OFFSET('Water Data'!$E$10,0,10*ROW('Water Data'!E66))),'Data Summary'!CA72="Yes"),OFFSET('Water Data'!$E$10,0,10*ROW('Water Data'!E66)),NA())</f>
        <v>#N/A</v>
      </c>
      <c r="M72" s="133" t="e">
        <f ca="1">+IF(AND(ISNUMBER(OFFSET('Water Data'!$F$5,0,10*ROW('Water Data'!F66))),'Data Summary'!CB72="Yes"),100-OFFSET('Water Data'!$F$5,0,10*ROW('Water Data'!F66)),NA())</f>
        <v>#N/A</v>
      </c>
      <c r="N72" s="133" t="e">
        <f ca="1">+IF(AND(ISNUMBER(OFFSET('Water Data'!$F$7,0,10*ROW('Water Data'!F66))),'Data Summary'!CC72="Yes"),OFFSET('Water Data'!$F$7,0,10*ROW('Water Data'!F66)),NA())</f>
        <v>#N/A</v>
      </c>
      <c r="O72" s="133" t="e">
        <f ca="1">+IF(AND(ISNUMBER(OFFSET('Water Data'!$F$10,0,10*ROW('Water Data'!F66))),'Data Summary'!CD72="Yes"),OFFSET('Water Data'!$F$10,0,10*ROW('Water Data'!F66)),NA())</f>
        <v>#N/A</v>
      </c>
      <c r="P72" s="133" t="e">
        <f ca="1">+IF(AND(ISNUMBER(OFFSET('Water Data'!$G$5,0,10*ROW('Water Data'!G66))),'Data Summary'!CE72="Yes"),100-OFFSET('Water Data'!$G$5,0,10*ROW('Water Data'!G66)),NA())</f>
        <v>#N/A</v>
      </c>
      <c r="Q72" s="133" t="e">
        <f ca="1">+IF(AND(ISNUMBER(OFFSET('Water Data'!$G$7,0,10*ROW('Water Data'!G66))),'Data Summary'!CF72="Yes"),OFFSET('Water Data'!$G$7,0,10*ROW('Water Data'!G66)),NA())</f>
        <v>#N/A</v>
      </c>
      <c r="R72" s="133" t="e">
        <f ca="1">+IF(AND(ISNUMBER(OFFSET('Water Data'!$G$10,0,10*ROW('Water Data'!G66))),'Data Summary'!CG72="Yes"),OFFSET('Water Data'!$G$10,0,10*ROW('Water Data'!G66)),NA())</f>
        <v>#N/A</v>
      </c>
      <c r="S72" s="133" t="e">
        <f ca="1">+IF(AND(ISNUMBER(OFFSET('Water Data'!$H$5,0,10*ROW('Water Data'!H66))),'Data Summary'!CH72="Yes"),100-OFFSET('Water Data'!$H$5,0,10*ROW('Water Data'!H66)),NA())</f>
        <v>#N/A</v>
      </c>
      <c r="T72" s="133" t="e">
        <f ca="1">+IF(AND(ISNUMBER(OFFSET('Water Data'!$H$7,0,10*ROW('Water Data'!H66))),'Data Summary'!CI72="Yes"),OFFSET('Water Data'!$H$7,0,10*ROW('Water Data'!H66)),NA())</f>
        <v>#N/A</v>
      </c>
      <c r="U72" s="133" t="e">
        <f ca="1">+IF(AND(ISNUMBER(OFFSET('Water Data'!$H$10,0,10*ROW('Water Data'!H66))),'Data Summary'!CJ72="Yes"),OFFSET('Water Data'!$H$10,0,10*ROW('Water Data'!H66)),NA())</f>
        <v>#N/A</v>
      </c>
      <c r="V72" s="134" t="e">
        <f ca="1">+IF(AND(ISNUMBER(OFFSET('Sanitation Data'!$C$5,0,10*ROW('Sanitation Data'!C66))),'Data Summary'!CK72="Yes"),100-OFFSET('Sanitation Data'!$C$5,0,10*ROW('Sanitation Data'!C66)),NA())</f>
        <v>#N/A</v>
      </c>
      <c r="W72" s="134" t="e">
        <f ca="1">+IF(AND(ISNUMBER(OFFSET('Sanitation Data'!$C$7,0,10*ROW('Sanitation Data'!C66))),'Data Summary'!CL72="Yes"),OFFSET('Sanitation Data'!$C$7,0,10*ROW('Sanitation Data'!C66)),NA())</f>
        <v>#N/A</v>
      </c>
      <c r="X72" s="134" t="e">
        <f ca="1">+IF(AND(ISNUMBER(OFFSET('Sanitation Data'!$C$11,0,10*ROW('Sanitation Data'!C66))),'Data Summary'!CM72="Yes"),OFFSET('Sanitation Data'!$C$11,0,10*ROW('Sanitation Data'!C66)),NA())</f>
        <v>#N/A</v>
      </c>
      <c r="Y72" s="134" t="e">
        <f ca="1">+IF(AND(ISNUMBER(OFFSET('Sanitation Data'!$C$12,0,10*ROW('Sanitation Data'!C66))),'Data Summary'!CN72="Yes"),OFFSET('Sanitation Data'!$C$12,0,10*ROW('Sanitation Data'!C66)),NA())</f>
        <v>#N/A</v>
      </c>
      <c r="Z72" s="134" t="e">
        <f ca="1">+IF(AND(ISNUMBER(OFFSET('Sanitation Data'!$C$13,0,10*ROW('Sanitation Data'!C66))),'Data Summary'!CO72="Yes"),OFFSET('Sanitation Data'!$C$13,0,10*ROW('Sanitation Data'!C66)),NA())</f>
        <v>#N/A</v>
      </c>
      <c r="AA72" s="134" t="e">
        <f ca="1">+IF(AND(ISNUMBER(OFFSET('Sanitation Data'!$D$5,0,10*ROW('Sanitation Data'!D66))),'Data Summary'!CP72="Yes"),100-OFFSET('Sanitation Data'!$D$5,0,10*ROW('Sanitation Data'!D66)),NA())</f>
        <v>#N/A</v>
      </c>
      <c r="AB72" s="134" t="e">
        <f ca="1">+IF(AND(ISNUMBER(OFFSET('Sanitation Data'!$D$7,0,10*ROW('Sanitation Data'!D66))),'Data Summary'!CQ72="Yes"),OFFSET('Sanitation Data'!$D$7,0,10*ROW('Sanitation Data'!D66)),NA())</f>
        <v>#N/A</v>
      </c>
      <c r="AC72" s="134" t="e">
        <f ca="1">+IF(AND(ISNUMBER(OFFSET('Sanitation Data'!$D$11,0,10*ROW('Sanitation Data'!D66))),'Data Summary'!CR72="Yes"),OFFSET('Sanitation Data'!$D$11,0,10*ROW('Sanitation Data'!D66)),NA())</f>
        <v>#N/A</v>
      </c>
      <c r="AD72" s="134" t="e">
        <f ca="1">+IF(AND(ISNUMBER(OFFSET('Sanitation Data'!$D$12,0,10*ROW('Sanitation Data'!D66))),'Data Summary'!CS72="Yes"),OFFSET('Sanitation Data'!$D$12,0,10*ROW('Sanitation Data'!D66)),NA())</f>
        <v>#N/A</v>
      </c>
      <c r="AE72" s="134" t="e">
        <f ca="1">+IF(AND(ISNUMBER(OFFSET('Sanitation Data'!$D$13,0,10*ROW('Sanitation Data'!D66))),'Data Summary'!CT72="Yes"),OFFSET('Sanitation Data'!$D$13,0,10*ROW('Sanitation Data'!D66)),NA())</f>
        <v>#N/A</v>
      </c>
      <c r="AF72" s="134" t="e">
        <f ca="1">+IF(AND(ISNUMBER(OFFSET('Sanitation Data'!$E$5,0,10*ROW('Sanitation Data'!E66))),'Data Summary'!CU72="Yes"),100-OFFSET('Sanitation Data'!$E$5,0,10*ROW('Sanitation Data'!E66)),NA())</f>
        <v>#N/A</v>
      </c>
      <c r="AG72" s="134" t="e">
        <f ca="1">+IF(AND(ISNUMBER(OFFSET('Sanitation Data'!$E$7,0,10*ROW('Sanitation Data'!E66))),'Data Summary'!CV72="Yes"),OFFSET('Sanitation Data'!$E$7,0,10*ROW('Sanitation Data'!E66)),NA())</f>
        <v>#N/A</v>
      </c>
      <c r="AH72" s="134" t="e">
        <f ca="1">+IF(AND(ISNUMBER(OFFSET('Sanitation Data'!$E$11,0,10*ROW('Sanitation Data'!E66))),'Data Summary'!CW72="Yes"),OFFSET('Sanitation Data'!$E$11,0,10*ROW('Sanitation Data'!E66)),NA())</f>
        <v>#N/A</v>
      </c>
      <c r="AI72" s="134" t="e">
        <f ca="1">+IF(AND(ISNUMBER(OFFSET('Sanitation Data'!$E$12,0,10*ROW('Sanitation Data'!E66))),'Data Summary'!CX72="Yes"),OFFSET('Sanitation Data'!$E$12,0,10*ROW('Sanitation Data'!E66)),NA())</f>
        <v>#N/A</v>
      </c>
      <c r="AJ72" s="134" t="e">
        <f ca="1">+IF(AND(ISNUMBER(OFFSET('Sanitation Data'!$E$13,0,10*ROW('Sanitation Data'!E66))),'Data Summary'!CY72="Yes"),OFFSET('Sanitation Data'!$E$13,0,10*ROW('Sanitation Data'!E66)),NA())</f>
        <v>#N/A</v>
      </c>
      <c r="AK72" s="134" t="e">
        <f ca="1">+IF(AND(ISNUMBER(OFFSET('Sanitation Data'!$F$5,0,10*ROW('Sanitation Data'!F66))),'Data Summary'!CZ72="Yes"),100-OFFSET('Sanitation Data'!$F$5,0,10*ROW('Sanitation Data'!F66)),NA())</f>
        <v>#N/A</v>
      </c>
      <c r="AL72" s="134" t="e">
        <f ca="1">+IF(AND(ISNUMBER(OFFSET('Sanitation Data'!$F$7,0,10*ROW('Sanitation Data'!F66))),'Data Summary'!DA72="Yes"),OFFSET('Sanitation Data'!$F$7,0,10*ROW('Sanitation Data'!F66)),NA())</f>
        <v>#N/A</v>
      </c>
      <c r="AM72" s="134" t="e">
        <f ca="1">+IF(AND(ISNUMBER(OFFSET('Sanitation Data'!$F$11,0,10*ROW('Sanitation Data'!F66))),'Data Summary'!DB72="Yes"),OFFSET('Sanitation Data'!$F$11,0,10*ROW('Sanitation Data'!F66)),NA())</f>
        <v>#N/A</v>
      </c>
      <c r="AN72" s="134" t="e">
        <f ca="1">+IF(AND(ISNUMBER(OFFSET('Sanitation Data'!$F$12,0,10*ROW('Sanitation Data'!F66))),'Data Summary'!DC72="Yes"),OFFSET('Sanitation Data'!$F$12,0,10*ROW('Sanitation Data'!F66)),NA())</f>
        <v>#N/A</v>
      </c>
      <c r="AO72" s="134" t="e">
        <f ca="1">+IF(AND(ISNUMBER(OFFSET('Sanitation Data'!$F$13,0,10*ROW('Sanitation Data'!F66))),'Data Summary'!DD72="Yes"),OFFSET('Sanitation Data'!$F$13,0,10*ROW('Sanitation Data'!F66)),NA())</f>
        <v>#N/A</v>
      </c>
      <c r="AP72" s="134" t="e">
        <f ca="1">+IF(AND(ISNUMBER(OFFSET('Sanitation Data'!$G$5,0,10*ROW('Sanitation Data'!G66))),'Data Summary'!DE72="Yes"),100-OFFSET('Sanitation Data'!$G$5,0,10*ROW('Sanitation Data'!G66)),NA())</f>
        <v>#N/A</v>
      </c>
      <c r="AQ72" s="134" t="e">
        <f ca="1">+IF(AND(ISNUMBER(OFFSET('Sanitation Data'!$G$7,0,10*ROW('Sanitation Data'!G66))),'Data Summary'!DF72="Yes"),OFFSET('Sanitation Data'!$G$7,0,10*ROW('Sanitation Data'!G66)),NA())</f>
        <v>#N/A</v>
      </c>
      <c r="AR72" s="134" t="e">
        <f ca="1">+IF(AND(ISNUMBER(OFFSET('Sanitation Data'!$G$11,0,10*ROW('Sanitation Data'!G66))),'Data Summary'!DG72="Yes"),OFFSET('Sanitation Data'!$G$11,0,10*ROW('Sanitation Data'!G66)),NA())</f>
        <v>#N/A</v>
      </c>
      <c r="AS72" s="134" t="e">
        <f ca="1">+IF(AND(ISNUMBER(OFFSET('Sanitation Data'!$G$12,0,10*ROW('Sanitation Data'!G66))),'Data Summary'!DH72="Yes"),OFFSET('Sanitation Data'!$G$12,0,10*ROW('Sanitation Data'!G66)),NA())</f>
        <v>#N/A</v>
      </c>
      <c r="AT72" s="134" t="e">
        <f ca="1">+IF(AND(ISNUMBER(OFFSET('Sanitation Data'!$G$13,0,10*ROW('Sanitation Data'!G66))),'Data Summary'!DI72="Yes"),OFFSET('Sanitation Data'!$G$13,0,10*ROW('Sanitation Data'!G66)),NA())</f>
        <v>#N/A</v>
      </c>
      <c r="AU72" s="134" t="e">
        <f ca="1">+IF(AND(ISNUMBER(OFFSET('Sanitation Data'!$H$5,0,10*ROW('Sanitation Data'!H66))),'Data Summary'!DJ72="Yes"),100-OFFSET('Sanitation Data'!$H$5,0,10*ROW('Sanitation Data'!H66)),NA())</f>
        <v>#N/A</v>
      </c>
      <c r="AV72" s="134" t="e">
        <f ca="1">+IF(AND(ISNUMBER(OFFSET('Sanitation Data'!$H$7,0,10*ROW('Sanitation Data'!H66))),'Data Summary'!DK72="Yes"),OFFSET('Sanitation Data'!$H$7,0,10*ROW('Sanitation Data'!H66)),NA())</f>
        <v>#N/A</v>
      </c>
      <c r="AW72" s="134" t="e">
        <f ca="1">+IF(AND(ISNUMBER(OFFSET('Sanitation Data'!$H$11,0,10*ROW('Sanitation Data'!H66))),'Data Summary'!DL72="Yes"),OFFSET('Sanitation Data'!$H$11,0,10*ROW('Sanitation Data'!H66)),NA())</f>
        <v>#N/A</v>
      </c>
      <c r="AX72" s="134" t="e">
        <f ca="1">+IF(AND(ISNUMBER(OFFSET('Sanitation Data'!$H$12,0,10*ROW('Sanitation Data'!H66))),'Data Summary'!DM72="Yes"),OFFSET('Sanitation Data'!$H$12,0,10*ROW('Sanitation Data'!H66)),NA())</f>
        <v>#N/A</v>
      </c>
      <c r="AY72" s="134" t="e">
        <f ca="1">+IF(AND(ISNUMBER(OFFSET('Sanitation Data'!$H$13,0,10*ROW('Sanitation Data'!H66))),'Data Summary'!DN72="Yes"),OFFSET('Sanitation Data'!$H$13,0,10*ROW('Sanitation Data'!H66)),NA())</f>
        <v>#N/A</v>
      </c>
      <c r="AZ72" s="135" t="e">
        <f ca="1">+IF(AND(ISNUMBER(OFFSET('Hygiene Data'!$C$6,0,10*ROW('Hygiene Data'!C66))),'Data Summary'!DO72="Yes"),OFFSET('Hygiene Data'!$C$6,0,10*ROW('Hygiene Data'!C66)),NA())</f>
        <v>#N/A</v>
      </c>
      <c r="BA72" s="135" t="e">
        <f ca="1">+IF(AND(ISNUMBER(OFFSET('Hygiene Data'!$C$8,0,10*ROW('Hygiene Data'!C66))),'Data Summary'!DP72="Yes"),OFFSET('Hygiene Data'!$C$8,0,10*ROW('Hygiene Data'!C66)),NA())</f>
        <v>#N/A</v>
      </c>
      <c r="BB72" s="135" t="e">
        <f ca="1">+IF(AND(ISNUMBER(OFFSET('Hygiene Data'!$C$10,0,10*ROW('Hygiene Data'!C66))),'Data Summary'!DQ72="Yes"),OFFSET('Hygiene Data'!$C$10,0,10*ROW('Hygiene Data'!C66)),NA())</f>
        <v>#N/A</v>
      </c>
      <c r="BC72" s="135" t="e">
        <f ca="1">+IF(AND(ISNUMBER(OFFSET('Hygiene Data'!$D$6,0,10*ROW('Hygiene Data'!D66))),'Data Summary'!DR72="Yes"),OFFSET('Hygiene Data'!$D$6,0,10*ROW('Hygiene Data'!D66)),NA())</f>
        <v>#N/A</v>
      </c>
      <c r="BD72" s="135" t="e">
        <f ca="1">+IF(AND(ISNUMBER(OFFSET('Hygiene Data'!$D$8,0,10*ROW('Hygiene Data'!D66))),'Data Summary'!DS72="Yes"),OFFSET('Hygiene Data'!$D$8,0,10*ROW('Hygiene Data'!D66)),NA())</f>
        <v>#N/A</v>
      </c>
      <c r="BE72" s="135" t="e">
        <f ca="1">+IF(AND(ISNUMBER(OFFSET('Hygiene Data'!$D$10,0,10*ROW('Hygiene Data'!D66))),'Data Summary'!DT72="Yes"),OFFSET('Hygiene Data'!$D$10,0,10*ROW('Hygiene Data'!D66)),NA())</f>
        <v>#N/A</v>
      </c>
      <c r="BF72" s="135" t="e">
        <f ca="1">+IF(AND(ISNUMBER(OFFSET('Hygiene Data'!$E$6,0,10*ROW('Hygiene Data'!E66))),'Data Summary'!DU72="Yes"),OFFSET('Hygiene Data'!$E$6,0,10*ROW('Hygiene Data'!E66)),NA())</f>
        <v>#N/A</v>
      </c>
      <c r="BG72" s="135" t="e">
        <f ca="1">+IF(AND(ISNUMBER(OFFSET('Hygiene Data'!$E$8,0,10*ROW('Hygiene Data'!E66))),'Data Summary'!DV72="Yes"),OFFSET('Hygiene Data'!$E$8,0,10*ROW('Hygiene Data'!E66)),NA())</f>
        <v>#N/A</v>
      </c>
      <c r="BH72" s="135" t="e">
        <f ca="1">+IF(AND(ISNUMBER(OFFSET('Hygiene Data'!$E$10,0,10*ROW('Hygiene Data'!E66))),'Data Summary'!DW72="Yes"),OFFSET('Hygiene Data'!$E$10,0,10*ROW('Hygiene Data'!E66)),NA())</f>
        <v>#N/A</v>
      </c>
      <c r="BI72" s="135" t="e">
        <f ca="1">+IF(AND(ISNUMBER(OFFSET('Hygiene Data'!$F$6,0,10*ROW('Hygiene Data'!F66))),'Data Summary'!DX72="Yes"),OFFSET('Hygiene Data'!$F$6,0,10*ROW('Hygiene Data'!F66)),NA())</f>
        <v>#N/A</v>
      </c>
      <c r="BJ72" s="135" t="e">
        <f ca="1">+IF(AND(ISNUMBER(OFFSET('Hygiene Data'!$F$8,0,10*ROW('Hygiene Data'!F66))),'Data Summary'!DY72="Yes"),OFFSET('Hygiene Data'!$F$8,0,10*ROW('Hygiene Data'!F66)),NA())</f>
        <v>#N/A</v>
      </c>
      <c r="BK72" s="135" t="e">
        <f ca="1">+IF(AND(ISNUMBER(OFFSET('Hygiene Data'!$F$10,0,10*ROW('Hygiene Data'!F66))),'Data Summary'!DZ72="Yes"),OFFSET('Hygiene Data'!$F$10,0,10*ROW('Hygiene Data'!F66)),NA())</f>
        <v>#N/A</v>
      </c>
      <c r="BL72" s="135" t="e">
        <f ca="1">+IF(AND(ISNUMBER(OFFSET('Hygiene Data'!$G$6,0,10*ROW('Hygiene Data'!G66))),'Data Summary'!EA72="Yes"),OFFSET('Hygiene Data'!$G$6,0,10*ROW('Hygiene Data'!G66)),NA())</f>
        <v>#N/A</v>
      </c>
      <c r="BM72" s="135" t="e">
        <f ca="1">+IF(AND(ISNUMBER(OFFSET('Hygiene Data'!$G$8,0,10*ROW('Hygiene Data'!G66))),'Data Summary'!EB72="Yes"),OFFSET('Hygiene Data'!$G$8,0,10*ROW('Hygiene Data'!G66)),NA())</f>
        <v>#N/A</v>
      </c>
      <c r="BN72" s="135" t="e">
        <f ca="1">+IF(AND(ISNUMBER(OFFSET('Hygiene Data'!$G$10,0,10*ROW('Hygiene Data'!G66))),'Data Summary'!EC72="Yes"),OFFSET('Hygiene Data'!$G$10,0,10*ROW('Hygiene Data'!G66)),NA())</f>
        <v>#N/A</v>
      </c>
      <c r="BO72" s="135" t="e">
        <f ca="1">+IF(AND(ISNUMBER(OFFSET('Hygiene Data'!$H$6,0,10*ROW('Hygiene Data'!H66))),'Data Summary'!ED72="Yes"),OFFSET('Hygiene Data'!$H$6,0,10*ROW('Hygiene Data'!H66)),NA())</f>
        <v>#N/A</v>
      </c>
      <c r="BP72" s="135" t="e">
        <f ca="1">+IF(AND(ISNUMBER(OFFSET('Hygiene Data'!$H$8,0,10*ROW('Hygiene Data'!H66))),'Data Summary'!EE72="Yes"),OFFSET('Hygiene Data'!$H$8,0,10*ROW('Hygiene Data'!H66)),NA())</f>
        <v>#N/A</v>
      </c>
      <c r="BQ72" s="135" t="e">
        <f ca="1">+IF(AND(ISNUMBER(OFFSET('Hygiene Data'!$H$10,0,10*ROW('Hygiene Data'!H66))),'Data Summary'!EF72="Yes"),OFFSET('Hygiene Data'!$H$10,0,10*ROW('Hygiene Data'!H66)),NA())</f>
        <v>#N/A</v>
      </c>
    </row>
    <row r="73" spans="1:69" x14ac:dyDescent="0.2">
      <c r="A73" s="50" t="e">
        <f ca="1">+IF(OFFSET('Water Data'!$B$1,0,10*ROW('Water Data'!B67))="",NA(),OFFSET('Water Data'!$B$1,0,10*ROW('Water Data'!B67)))</f>
        <v>#N/A</v>
      </c>
      <c r="B73" s="50" t="e">
        <f ca="1">+IF(OFFSET('Water Data'!$A$3,0,10*ROW('Water Data'!A70))="",NA(),OFFSET('Water Data'!$A$3,0,10*ROW('Water Data'!A70)))</f>
        <v>#N/A</v>
      </c>
      <c r="C73" s="50" t="e">
        <f ca="1">+IF(OFFSET('Water Data'!$C$3,0,10*ROW('Water Data'!C70))="",NA(),OFFSET('Water Data'!$C$3,0,10*ROW('Water Data'!C70)))</f>
        <v>#N/A</v>
      </c>
      <c r="D73" s="133" t="e">
        <f ca="1">+IF(AND(ISNUMBER(OFFSET('Water Data'!$C$5,0,10*ROW('Water Data'!C67))),'Data Summary'!BS73="Yes"),100-OFFSET('Water Data'!$C$5,0,10*ROW('Water Data'!C67)),NA())</f>
        <v>#N/A</v>
      </c>
      <c r="E73" s="133" t="e">
        <f ca="1">+IF(AND(ISNUMBER(OFFSET('Water Data'!$C$7,0,10*ROW('Water Data'!C67))),'Data Summary'!BT73="Yes"),OFFSET('Water Data'!$C$7,0,10*ROW('Water Data'!C67)),NA())</f>
        <v>#N/A</v>
      </c>
      <c r="F73" s="133" t="e">
        <f ca="1">+IF(AND(ISNUMBER(OFFSET('Water Data'!$C$10,0,10*ROW('Water Data'!C67))),'Data Summary'!BU73="Yes"),OFFSET('Water Data'!$C$10,0,10*ROW('Water Data'!C67)),NA())</f>
        <v>#N/A</v>
      </c>
      <c r="G73" s="133" t="e">
        <f ca="1">+IF(AND(ISNUMBER(OFFSET('Water Data'!$D$5,0,10*ROW('Water Data'!D67))),'Data Summary'!BV73="Yes"),100-OFFSET('Water Data'!$D$5,0,10*ROW('Water Data'!D67)),NA())</f>
        <v>#N/A</v>
      </c>
      <c r="H73" s="133" t="e">
        <f ca="1">+IF(AND(ISNUMBER(OFFSET('Water Data'!$D$7,0,10*ROW('Water Data'!D67))),'Data Summary'!BW73="Yes"),OFFSET('Water Data'!$D$7,0,10*ROW('Water Data'!D67)),NA())</f>
        <v>#N/A</v>
      </c>
      <c r="I73" s="133" t="e">
        <f ca="1">+IF(AND(ISNUMBER(OFFSET('Water Data'!$D$10,0,10*ROW('Water Data'!D67))),'Data Summary'!BX73="Yes"),OFFSET('Water Data'!$D$10,0,10*ROW('Water Data'!D67)),NA())</f>
        <v>#N/A</v>
      </c>
      <c r="J73" s="133" t="e">
        <f ca="1">+IF(AND(ISNUMBER(OFFSET('Water Data'!$E$5,0,10*ROW('Water Data'!E67))),'Data Summary'!BY73="Yes"),100-OFFSET('Water Data'!$E$5,0,10*ROW('Water Data'!E67)),NA())</f>
        <v>#N/A</v>
      </c>
      <c r="K73" s="133" t="e">
        <f ca="1">+IF(AND(ISNUMBER(OFFSET('Water Data'!$E$7,0,10*ROW('Water Data'!E67))),'Data Summary'!BZ73="Yes"),OFFSET('Water Data'!$E$7,0,10*ROW('Water Data'!E67)),NA())</f>
        <v>#N/A</v>
      </c>
      <c r="L73" s="133" t="e">
        <f ca="1">+IF(AND(ISNUMBER(OFFSET('Water Data'!$E$10,0,10*ROW('Water Data'!E67))),'Data Summary'!CA73="Yes"),OFFSET('Water Data'!$E$10,0,10*ROW('Water Data'!E67)),NA())</f>
        <v>#N/A</v>
      </c>
      <c r="M73" s="133" t="e">
        <f ca="1">+IF(AND(ISNUMBER(OFFSET('Water Data'!$F$5,0,10*ROW('Water Data'!F67))),'Data Summary'!CB73="Yes"),100-OFFSET('Water Data'!$F$5,0,10*ROW('Water Data'!F67)),NA())</f>
        <v>#N/A</v>
      </c>
      <c r="N73" s="133" t="e">
        <f ca="1">+IF(AND(ISNUMBER(OFFSET('Water Data'!$F$7,0,10*ROW('Water Data'!F67))),'Data Summary'!CC73="Yes"),OFFSET('Water Data'!$F$7,0,10*ROW('Water Data'!F67)),NA())</f>
        <v>#N/A</v>
      </c>
      <c r="O73" s="133" t="e">
        <f ca="1">+IF(AND(ISNUMBER(OFFSET('Water Data'!$F$10,0,10*ROW('Water Data'!F67))),'Data Summary'!CD73="Yes"),OFFSET('Water Data'!$F$10,0,10*ROW('Water Data'!F67)),NA())</f>
        <v>#N/A</v>
      </c>
      <c r="P73" s="133" t="e">
        <f ca="1">+IF(AND(ISNUMBER(OFFSET('Water Data'!$G$5,0,10*ROW('Water Data'!G67))),'Data Summary'!CE73="Yes"),100-OFFSET('Water Data'!$G$5,0,10*ROW('Water Data'!G67)),NA())</f>
        <v>#N/A</v>
      </c>
      <c r="Q73" s="133" t="e">
        <f ca="1">+IF(AND(ISNUMBER(OFFSET('Water Data'!$G$7,0,10*ROW('Water Data'!G67))),'Data Summary'!CF73="Yes"),OFFSET('Water Data'!$G$7,0,10*ROW('Water Data'!G67)),NA())</f>
        <v>#N/A</v>
      </c>
      <c r="R73" s="133" t="e">
        <f ca="1">+IF(AND(ISNUMBER(OFFSET('Water Data'!$G$10,0,10*ROW('Water Data'!G67))),'Data Summary'!CG73="Yes"),OFFSET('Water Data'!$G$10,0,10*ROW('Water Data'!G67)),NA())</f>
        <v>#N/A</v>
      </c>
      <c r="S73" s="133" t="e">
        <f ca="1">+IF(AND(ISNUMBER(OFFSET('Water Data'!$H$5,0,10*ROW('Water Data'!H67))),'Data Summary'!CH73="Yes"),100-OFFSET('Water Data'!$H$5,0,10*ROW('Water Data'!H67)),NA())</f>
        <v>#N/A</v>
      </c>
      <c r="T73" s="133" t="e">
        <f ca="1">+IF(AND(ISNUMBER(OFFSET('Water Data'!$H$7,0,10*ROW('Water Data'!H67))),'Data Summary'!CI73="Yes"),OFFSET('Water Data'!$H$7,0,10*ROW('Water Data'!H67)),NA())</f>
        <v>#N/A</v>
      </c>
      <c r="U73" s="133" t="e">
        <f ca="1">+IF(AND(ISNUMBER(OFFSET('Water Data'!$H$10,0,10*ROW('Water Data'!H67))),'Data Summary'!CJ73="Yes"),OFFSET('Water Data'!$H$10,0,10*ROW('Water Data'!H67)),NA())</f>
        <v>#N/A</v>
      </c>
      <c r="V73" s="134" t="e">
        <f ca="1">+IF(AND(ISNUMBER(OFFSET('Sanitation Data'!$C$5,0,10*ROW('Sanitation Data'!C67))),'Data Summary'!CK73="Yes"),100-OFFSET('Sanitation Data'!$C$5,0,10*ROW('Sanitation Data'!C67)),NA())</f>
        <v>#N/A</v>
      </c>
      <c r="W73" s="134" t="e">
        <f ca="1">+IF(AND(ISNUMBER(OFFSET('Sanitation Data'!$C$7,0,10*ROW('Sanitation Data'!C67))),'Data Summary'!CL73="Yes"),OFFSET('Sanitation Data'!$C$7,0,10*ROW('Sanitation Data'!C67)),NA())</f>
        <v>#N/A</v>
      </c>
      <c r="X73" s="134" t="e">
        <f ca="1">+IF(AND(ISNUMBER(OFFSET('Sanitation Data'!$C$11,0,10*ROW('Sanitation Data'!C67))),'Data Summary'!CM73="Yes"),OFFSET('Sanitation Data'!$C$11,0,10*ROW('Sanitation Data'!C67)),NA())</f>
        <v>#N/A</v>
      </c>
      <c r="Y73" s="134" t="e">
        <f ca="1">+IF(AND(ISNUMBER(OFFSET('Sanitation Data'!$C$12,0,10*ROW('Sanitation Data'!C67))),'Data Summary'!CN73="Yes"),OFFSET('Sanitation Data'!$C$12,0,10*ROW('Sanitation Data'!C67)),NA())</f>
        <v>#N/A</v>
      </c>
      <c r="Z73" s="134" t="e">
        <f ca="1">+IF(AND(ISNUMBER(OFFSET('Sanitation Data'!$C$13,0,10*ROW('Sanitation Data'!C67))),'Data Summary'!CO73="Yes"),OFFSET('Sanitation Data'!$C$13,0,10*ROW('Sanitation Data'!C67)),NA())</f>
        <v>#N/A</v>
      </c>
      <c r="AA73" s="134" t="e">
        <f ca="1">+IF(AND(ISNUMBER(OFFSET('Sanitation Data'!$D$5,0,10*ROW('Sanitation Data'!D67))),'Data Summary'!CP73="Yes"),100-OFFSET('Sanitation Data'!$D$5,0,10*ROW('Sanitation Data'!D67)),NA())</f>
        <v>#N/A</v>
      </c>
      <c r="AB73" s="134" t="e">
        <f ca="1">+IF(AND(ISNUMBER(OFFSET('Sanitation Data'!$D$7,0,10*ROW('Sanitation Data'!D67))),'Data Summary'!CQ73="Yes"),OFFSET('Sanitation Data'!$D$7,0,10*ROW('Sanitation Data'!D67)),NA())</f>
        <v>#N/A</v>
      </c>
      <c r="AC73" s="134" t="e">
        <f ca="1">+IF(AND(ISNUMBER(OFFSET('Sanitation Data'!$D$11,0,10*ROW('Sanitation Data'!D67))),'Data Summary'!CR73="Yes"),OFFSET('Sanitation Data'!$D$11,0,10*ROW('Sanitation Data'!D67)),NA())</f>
        <v>#N/A</v>
      </c>
      <c r="AD73" s="134" t="e">
        <f ca="1">+IF(AND(ISNUMBER(OFFSET('Sanitation Data'!$D$12,0,10*ROW('Sanitation Data'!D67))),'Data Summary'!CS73="Yes"),OFFSET('Sanitation Data'!$D$12,0,10*ROW('Sanitation Data'!D67)),NA())</f>
        <v>#N/A</v>
      </c>
      <c r="AE73" s="134" t="e">
        <f ca="1">+IF(AND(ISNUMBER(OFFSET('Sanitation Data'!$D$13,0,10*ROW('Sanitation Data'!D67))),'Data Summary'!CT73="Yes"),OFFSET('Sanitation Data'!$D$13,0,10*ROW('Sanitation Data'!D67)),NA())</f>
        <v>#N/A</v>
      </c>
      <c r="AF73" s="134" t="e">
        <f ca="1">+IF(AND(ISNUMBER(OFFSET('Sanitation Data'!$E$5,0,10*ROW('Sanitation Data'!E67))),'Data Summary'!CU73="Yes"),100-OFFSET('Sanitation Data'!$E$5,0,10*ROW('Sanitation Data'!E67)),NA())</f>
        <v>#N/A</v>
      </c>
      <c r="AG73" s="134" t="e">
        <f ca="1">+IF(AND(ISNUMBER(OFFSET('Sanitation Data'!$E$7,0,10*ROW('Sanitation Data'!E67))),'Data Summary'!CV73="Yes"),OFFSET('Sanitation Data'!$E$7,0,10*ROW('Sanitation Data'!E67)),NA())</f>
        <v>#N/A</v>
      </c>
      <c r="AH73" s="134" t="e">
        <f ca="1">+IF(AND(ISNUMBER(OFFSET('Sanitation Data'!$E$11,0,10*ROW('Sanitation Data'!E67))),'Data Summary'!CW73="Yes"),OFFSET('Sanitation Data'!$E$11,0,10*ROW('Sanitation Data'!E67)),NA())</f>
        <v>#N/A</v>
      </c>
      <c r="AI73" s="134" t="e">
        <f ca="1">+IF(AND(ISNUMBER(OFFSET('Sanitation Data'!$E$12,0,10*ROW('Sanitation Data'!E67))),'Data Summary'!CX73="Yes"),OFFSET('Sanitation Data'!$E$12,0,10*ROW('Sanitation Data'!E67)),NA())</f>
        <v>#N/A</v>
      </c>
      <c r="AJ73" s="134" t="e">
        <f ca="1">+IF(AND(ISNUMBER(OFFSET('Sanitation Data'!$E$13,0,10*ROW('Sanitation Data'!E67))),'Data Summary'!CY73="Yes"),OFFSET('Sanitation Data'!$E$13,0,10*ROW('Sanitation Data'!E67)),NA())</f>
        <v>#N/A</v>
      </c>
      <c r="AK73" s="134" t="e">
        <f ca="1">+IF(AND(ISNUMBER(OFFSET('Sanitation Data'!$F$5,0,10*ROW('Sanitation Data'!F67))),'Data Summary'!CZ73="Yes"),100-OFFSET('Sanitation Data'!$F$5,0,10*ROW('Sanitation Data'!F67)),NA())</f>
        <v>#N/A</v>
      </c>
      <c r="AL73" s="134" t="e">
        <f ca="1">+IF(AND(ISNUMBER(OFFSET('Sanitation Data'!$F$7,0,10*ROW('Sanitation Data'!F67))),'Data Summary'!DA73="Yes"),OFFSET('Sanitation Data'!$F$7,0,10*ROW('Sanitation Data'!F67)),NA())</f>
        <v>#N/A</v>
      </c>
      <c r="AM73" s="134" t="e">
        <f ca="1">+IF(AND(ISNUMBER(OFFSET('Sanitation Data'!$F$11,0,10*ROW('Sanitation Data'!F67))),'Data Summary'!DB73="Yes"),OFFSET('Sanitation Data'!$F$11,0,10*ROW('Sanitation Data'!F67)),NA())</f>
        <v>#N/A</v>
      </c>
      <c r="AN73" s="134" t="e">
        <f ca="1">+IF(AND(ISNUMBER(OFFSET('Sanitation Data'!$F$12,0,10*ROW('Sanitation Data'!F67))),'Data Summary'!DC73="Yes"),OFFSET('Sanitation Data'!$F$12,0,10*ROW('Sanitation Data'!F67)),NA())</f>
        <v>#N/A</v>
      </c>
      <c r="AO73" s="134" t="e">
        <f ca="1">+IF(AND(ISNUMBER(OFFSET('Sanitation Data'!$F$13,0,10*ROW('Sanitation Data'!F67))),'Data Summary'!DD73="Yes"),OFFSET('Sanitation Data'!$F$13,0,10*ROW('Sanitation Data'!F67)),NA())</f>
        <v>#N/A</v>
      </c>
      <c r="AP73" s="134" t="e">
        <f ca="1">+IF(AND(ISNUMBER(OFFSET('Sanitation Data'!$G$5,0,10*ROW('Sanitation Data'!G67))),'Data Summary'!DE73="Yes"),100-OFFSET('Sanitation Data'!$G$5,0,10*ROW('Sanitation Data'!G67)),NA())</f>
        <v>#N/A</v>
      </c>
      <c r="AQ73" s="134" t="e">
        <f ca="1">+IF(AND(ISNUMBER(OFFSET('Sanitation Data'!$G$7,0,10*ROW('Sanitation Data'!G67))),'Data Summary'!DF73="Yes"),OFFSET('Sanitation Data'!$G$7,0,10*ROW('Sanitation Data'!G67)),NA())</f>
        <v>#N/A</v>
      </c>
      <c r="AR73" s="134" t="e">
        <f ca="1">+IF(AND(ISNUMBER(OFFSET('Sanitation Data'!$G$11,0,10*ROW('Sanitation Data'!G67))),'Data Summary'!DG73="Yes"),OFFSET('Sanitation Data'!$G$11,0,10*ROW('Sanitation Data'!G67)),NA())</f>
        <v>#N/A</v>
      </c>
      <c r="AS73" s="134" t="e">
        <f ca="1">+IF(AND(ISNUMBER(OFFSET('Sanitation Data'!$G$12,0,10*ROW('Sanitation Data'!G67))),'Data Summary'!DH73="Yes"),OFFSET('Sanitation Data'!$G$12,0,10*ROW('Sanitation Data'!G67)),NA())</f>
        <v>#N/A</v>
      </c>
      <c r="AT73" s="134" t="e">
        <f ca="1">+IF(AND(ISNUMBER(OFFSET('Sanitation Data'!$G$13,0,10*ROW('Sanitation Data'!G67))),'Data Summary'!DI73="Yes"),OFFSET('Sanitation Data'!$G$13,0,10*ROW('Sanitation Data'!G67)),NA())</f>
        <v>#N/A</v>
      </c>
      <c r="AU73" s="134" t="e">
        <f ca="1">+IF(AND(ISNUMBER(OFFSET('Sanitation Data'!$H$5,0,10*ROW('Sanitation Data'!H67))),'Data Summary'!DJ73="Yes"),100-OFFSET('Sanitation Data'!$H$5,0,10*ROW('Sanitation Data'!H67)),NA())</f>
        <v>#N/A</v>
      </c>
      <c r="AV73" s="134" t="e">
        <f ca="1">+IF(AND(ISNUMBER(OFFSET('Sanitation Data'!$H$7,0,10*ROW('Sanitation Data'!H67))),'Data Summary'!DK73="Yes"),OFFSET('Sanitation Data'!$H$7,0,10*ROW('Sanitation Data'!H67)),NA())</f>
        <v>#N/A</v>
      </c>
      <c r="AW73" s="134" t="e">
        <f ca="1">+IF(AND(ISNUMBER(OFFSET('Sanitation Data'!$H$11,0,10*ROW('Sanitation Data'!H67))),'Data Summary'!DL73="Yes"),OFFSET('Sanitation Data'!$H$11,0,10*ROW('Sanitation Data'!H67)),NA())</f>
        <v>#N/A</v>
      </c>
      <c r="AX73" s="134" t="e">
        <f ca="1">+IF(AND(ISNUMBER(OFFSET('Sanitation Data'!$H$12,0,10*ROW('Sanitation Data'!H67))),'Data Summary'!DM73="Yes"),OFFSET('Sanitation Data'!$H$12,0,10*ROW('Sanitation Data'!H67)),NA())</f>
        <v>#N/A</v>
      </c>
      <c r="AY73" s="134" t="e">
        <f ca="1">+IF(AND(ISNUMBER(OFFSET('Sanitation Data'!$H$13,0,10*ROW('Sanitation Data'!H67))),'Data Summary'!DN73="Yes"),OFFSET('Sanitation Data'!$H$13,0,10*ROW('Sanitation Data'!H67)),NA())</f>
        <v>#N/A</v>
      </c>
      <c r="AZ73" s="135" t="e">
        <f ca="1">+IF(AND(ISNUMBER(OFFSET('Hygiene Data'!$C$6,0,10*ROW('Hygiene Data'!C67))),'Data Summary'!DO73="Yes"),OFFSET('Hygiene Data'!$C$6,0,10*ROW('Hygiene Data'!C67)),NA())</f>
        <v>#N/A</v>
      </c>
      <c r="BA73" s="135" t="e">
        <f ca="1">+IF(AND(ISNUMBER(OFFSET('Hygiene Data'!$C$8,0,10*ROW('Hygiene Data'!C67))),'Data Summary'!DP73="Yes"),OFFSET('Hygiene Data'!$C$8,0,10*ROW('Hygiene Data'!C67)),NA())</f>
        <v>#N/A</v>
      </c>
      <c r="BB73" s="135" t="e">
        <f ca="1">+IF(AND(ISNUMBER(OFFSET('Hygiene Data'!$C$10,0,10*ROW('Hygiene Data'!C67))),'Data Summary'!DQ73="Yes"),OFFSET('Hygiene Data'!$C$10,0,10*ROW('Hygiene Data'!C67)),NA())</f>
        <v>#N/A</v>
      </c>
      <c r="BC73" s="135" t="e">
        <f ca="1">+IF(AND(ISNUMBER(OFFSET('Hygiene Data'!$D$6,0,10*ROW('Hygiene Data'!D67))),'Data Summary'!DR73="Yes"),OFFSET('Hygiene Data'!$D$6,0,10*ROW('Hygiene Data'!D67)),NA())</f>
        <v>#N/A</v>
      </c>
      <c r="BD73" s="135" t="e">
        <f ca="1">+IF(AND(ISNUMBER(OFFSET('Hygiene Data'!$D$8,0,10*ROW('Hygiene Data'!D67))),'Data Summary'!DS73="Yes"),OFFSET('Hygiene Data'!$D$8,0,10*ROW('Hygiene Data'!D67)),NA())</f>
        <v>#N/A</v>
      </c>
      <c r="BE73" s="135" t="e">
        <f ca="1">+IF(AND(ISNUMBER(OFFSET('Hygiene Data'!$D$10,0,10*ROW('Hygiene Data'!D67))),'Data Summary'!DT73="Yes"),OFFSET('Hygiene Data'!$D$10,0,10*ROW('Hygiene Data'!D67)),NA())</f>
        <v>#N/A</v>
      </c>
      <c r="BF73" s="135" t="e">
        <f ca="1">+IF(AND(ISNUMBER(OFFSET('Hygiene Data'!$E$6,0,10*ROW('Hygiene Data'!E67))),'Data Summary'!DU73="Yes"),OFFSET('Hygiene Data'!$E$6,0,10*ROW('Hygiene Data'!E67)),NA())</f>
        <v>#N/A</v>
      </c>
      <c r="BG73" s="135" t="e">
        <f ca="1">+IF(AND(ISNUMBER(OFFSET('Hygiene Data'!$E$8,0,10*ROW('Hygiene Data'!E67))),'Data Summary'!DV73="Yes"),OFFSET('Hygiene Data'!$E$8,0,10*ROW('Hygiene Data'!E67)),NA())</f>
        <v>#N/A</v>
      </c>
      <c r="BH73" s="135" t="e">
        <f ca="1">+IF(AND(ISNUMBER(OFFSET('Hygiene Data'!$E$10,0,10*ROW('Hygiene Data'!E67))),'Data Summary'!DW73="Yes"),OFFSET('Hygiene Data'!$E$10,0,10*ROW('Hygiene Data'!E67)),NA())</f>
        <v>#N/A</v>
      </c>
      <c r="BI73" s="135" t="e">
        <f ca="1">+IF(AND(ISNUMBER(OFFSET('Hygiene Data'!$F$6,0,10*ROW('Hygiene Data'!F67))),'Data Summary'!DX73="Yes"),OFFSET('Hygiene Data'!$F$6,0,10*ROW('Hygiene Data'!F67)),NA())</f>
        <v>#N/A</v>
      </c>
      <c r="BJ73" s="135" t="e">
        <f ca="1">+IF(AND(ISNUMBER(OFFSET('Hygiene Data'!$F$8,0,10*ROW('Hygiene Data'!F67))),'Data Summary'!DY73="Yes"),OFFSET('Hygiene Data'!$F$8,0,10*ROW('Hygiene Data'!F67)),NA())</f>
        <v>#N/A</v>
      </c>
      <c r="BK73" s="135" t="e">
        <f ca="1">+IF(AND(ISNUMBER(OFFSET('Hygiene Data'!$F$10,0,10*ROW('Hygiene Data'!F67))),'Data Summary'!DZ73="Yes"),OFFSET('Hygiene Data'!$F$10,0,10*ROW('Hygiene Data'!F67)),NA())</f>
        <v>#N/A</v>
      </c>
      <c r="BL73" s="135" t="e">
        <f ca="1">+IF(AND(ISNUMBER(OFFSET('Hygiene Data'!$G$6,0,10*ROW('Hygiene Data'!G67))),'Data Summary'!EA73="Yes"),OFFSET('Hygiene Data'!$G$6,0,10*ROW('Hygiene Data'!G67)),NA())</f>
        <v>#N/A</v>
      </c>
      <c r="BM73" s="135" t="e">
        <f ca="1">+IF(AND(ISNUMBER(OFFSET('Hygiene Data'!$G$8,0,10*ROW('Hygiene Data'!G67))),'Data Summary'!EB73="Yes"),OFFSET('Hygiene Data'!$G$8,0,10*ROW('Hygiene Data'!G67)),NA())</f>
        <v>#N/A</v>
      </c>
      <c r="BN73" s="135" t="e">
        <f ca="1">+IF(AND(ISNUMBER(OFFSET('Hygiene Data'!$G$10,0,10*ROW('Hygiene Data'!G67))),'Data Summary'!EC73="Yes"),OFFSET('Hygiene Data'!$G$10,0,10*ROW('Hygiene Data'!G67)),NA())</f>
        <v>#N/A</v>
      </c>
      <c r="BO73" s="135" t="e">
        <f ca="1">+IF(AND(ISNUMBER(OFFSET('Hygiene Data'!$H$6,0,10*ROW('Hygiene Data'!H67))),'Data Summary'!ED73="Yes"),OFFSET('Hygiene Data'!$H$6,0,10*ROW('Hygiene Data'!H67)),NA())</f>
        <v>#N/A</v>
      </c>
      <c r="BP73" s="135" t="e">
        <f ca="1">+IF(AND(ISNUMBER(OFFSET('Hygiene Data'!$H$8,0,10*ROW('Hygiene Data'!H67))),'Data Summary'!EE73="Yes"),OFFSET('Hygiene Data'!$H$8,0,10*ROW('Hygiene Data'!H67)),NA())</f>
        <v>#N/A</v>
      </c>
      <c r="BQ73" s="135" t="e">
        <f ca="1">+IF(AND(ISNUMBER(OFFSET('Hygiene Data'!$H$10,0,10*ROW('Hygiene Data'!H67))),'Data Summary'!EF73="Yes"),OFFSET('Hygiene Data'!$H$10,0,10*ROW('Hygiene Data'!H67)),NA())</f>
        <v>#N/A</v>
      </c>
    </row>
    <row r="74" spans="1:69" x14ac:dyDescent="0.2">
      <c r="A74" s="50" t="e">
        <f ca="1">+IF(OFFSET('Water Data'!$B$1,0,10*ROW('Water Data'!B68))="",NA(),OFFSET('Water Data'!$B$1,0,10*ROW('Water Data'!B68)))</f>
        <v>#N/A</v>
      </c>
      <c r="B74" s="50" t="e">
        <f ca="1">+IF(OFFSET('Water Data'!$A$3,0,10*ROW('Water Data'!A71))="",NA(),OFFSET('Water Data'!$A$3,0,10*ROW('Water Data'!A71)))</f>
        <v>#N/A</v>
      </c>
      <c r="C74" s="50" t="e">
        <f ca="1">+IF(OFFSET('Water Data'!$C$3,0,10*ROW('Water Data'!C71))="",NA(),OFFSET('Water Data'!$C$3,0,10*ROW('Water Data'!C71)))</f>
        <v>#N/A</v>
      </c>
      <c r="D74" s="133" t="e">
        <f ca="1">+IF(AND(ISNUMBER(OFFSET('Water Data'!$C$5,0,10*ROW('Water Data'!C68))),'Data Summary'!BS74="Yes"),100-OFFSET('Water Data'!$C$5,0,10*ROW('Water Data'!C68)),NA())</f>
        <v>#N/A</v>
      </c>
      <c r="E74" s="133" t="e">
        <f ca="1">+IF(AND(ISNUMBER(OFFSET('Water Data'!$C$7,0,10*ROW('Water Data'!C68))),'Data Summary'!BT74="Yes"),OFFSET('Water Data'!$C$7,0,10*ROW('Water Data'!C68)),NA())</f>
        <v>#N/A</v>
      </c>
      <c r="F74" s="133" t="e">
        <f ca="1">+IF(AND(ISNUMBER(OFFSET('Water Data'!$C$10,0,10*ROW('Water Data'!C68))),'Data Summary'!BU74="Yes"),OFFSET('Water Data'!$C$10,0,10*ROW('Water Data'!C68)),NA())</f>
        <v>#N/A</v>
      </c>
      <c r="G74" s="133" t="e">
        <f ca="1">+IF(AND(ISNUMBER(OFFSET('Water Data'!$D$5,0,10*ROW('Water Data'!D68))),'Data Summary'!BV74="Yes"),100-OFFSET('Water Data'!$D$5,0,10*ROW('Water Data'!D68)),NA())</f>
        <v>#N/A</v>
      </c>
      <c r="H74" s="133" t="e">
        <f ca="1">+IF(AND(ISNUMBER(OFFSET('Water Data'!$D$7,0,10*ROW('Water Data'!D68))),'Data Summary'!BW74="Yes"),OFFSET('Water Data'!$D$7,0,10*ROW('Water Data'!D68)),NA())</f>
        <v>#N/A</v>
      </c>
      <c r="I74" s="133" t="e">
        <f ca="1">+IF(AND(ISNUMBER(OFFSET('Water Data'!$D$10,0,10*ROW('Water Data'!D68))),'Data Summary'!BX74="Yes"),OFFSET('Water Data'!$D$10,0,10*ROW('Water Data'!D68)),NA())</f>
        <v>#N/A</v>
      </c>
      <c r="J74" s="133" t="e">
        <f ca="1">+IF(AND(ISNUMBER(OFFSET('Water Data'!$E$5,0,10*ROW('Water Data'!E68))),'Data Summary'!BY74="Yes"),100-OFFSET('Water Data'!$E$5,0,10*ROW('Water Data'!E68)),NA())</f>
        <v>#N/A</v>
      </c>
      <c r="K74" s="133" t="e">
        <f ca="1">+IF(AND(ISNUMBER(OFFSET('Water Data'!$E$7,0,10*ROW('Water Data'!E68))),'Data Summary'!BZ74="Yes"),OFFSET('Water Data'!$E$7,0,10*ROW('Water Data'!E68)),NA())</f>
        <v>#N/A</v>
      </c>
      <c r="L74" s="133" t="e">
        <f ca="1">+IF(AND(ISNUMBER(OFFSET('Water Data'!$E$10,0,10*ROW('Water Data'!E68))),'Data Summary'!CA74="Yes"),OFFSET('Water Data'!$E$10,0,10*ROW('Water Data'!E68)),NA())</f>
        <v>#N/A</v>
      </c>
      <c r="M74" s="133" t="e">
        <f ca="1">+IF(AND(ISNUMBER(OFFSET('Water Data'!$F$5,0,10*ROW('Water Data'!F68))),'Data Summary'!CB74="Yes"),100-OFFSET('Water Data'!$F$5,0,10*ROW('Water Data'!F68)),NA())</f>
        <v>#N/A</v>
      </c>
      <c r="N74" s="133" t="e">
        <f ca="1">+IF(AND(ISNUMBER(OFFSET('Water Data'!$F$7,0,10*ROW('Water Data'!F68))),'Data Summary'!CC74="Yes"),OFFSET('Water Data'!$F$7,0,10*ROW('Water Data'!F68)),NA())</f>
        <v>#N/A</v>
      </c>
      <c r="O74" s="133" t="e">
        <f ca="1">+IF(AND(ISNUMBER(OFFSET('Water Data'!$F$10,0,10*ROW('Water Data'!F68))),'Data Summary'!CD74="Yes"),OFFSET('Water Data'!$F$10,0,10*ROW('Water Data'!F68)),NA())</f>
        <v>#N/A</v>
      </c>
      <c r="P74" s="133" t="e">
        <f ca="1">+IF(AND(ISNUMBER(OFFSET('Water Data'!$G$5,0,10*ROW('Water Data'!G68))),'Data Summary'!CE74="Yes"),100-OFFSET('Water Data'!$G$5,0,10*ROW('Water Data'!G68)),NA())</f>
        <v>#N/A</v>
      </c>
      <c r="Q74" s="133" t="e">
        <f ca="1">+IF(AND(ISNUMBER(OFFSET('Water Data'!$G$7,0,10*ROW('Water Data'!G68))),'Data Summary'!CF74="Yes"),OFFSET('Water Data'!$G$7,0,10*ROW('Water Data'!G68)),NA())</f>
        <v>#N/A</v>
      </c>
      <c r="R74" s="133" t="e">
        <f ca="1">+IF(AND(ISNUMBER(OFFSET('Water Data'!$G$10,0,10*ROW('Water Data'!G68))),'Data Summary'!CG74="Yes"),OFFSET('Water Data'!$G$10,0,10*ROW('Water Data'!G68)),NA())</f>
        <v>#N/A</v>
      </c>
      <c r="S74" s="133" t="e">
        <f ca="1">+IF(AND(ISNUMBER(OFFSET('Water Data'!$H$5,0,10*ROW('Water Data'!H68))),'Data Summary'!CH74="Yes"),100-OFFSET('Water Data'!$H$5,0,10*ROW('Water Data'!H68)),NA())</f>
        <v>#N/A</v>
      </c>
      <c r="T74" s="133" t="e">
        <f ca="1">+IF(AND(ISNUMBER(OFFSET('Water Data'!$H$7,0,10*ROW('Water Data'!H68))),'Data Summary'!CI74="Yes"),OFFSET('Water Data'!$H$7,0,10*ROW('Water Data'!H68)),NA())</f>
        <v>#N/A</v>
      </c>
      <c r="U74" s="133" t="e">
        <f ca="1">+IF(AND(ISNUMBER(OFFSET('Water Data'!$H$10,0,10*ROW('Water Data'!H68))),'Data Summary'!CJ74="Yes"),OFFSET('Water Data'!$H$10,0,10*ROW('Water Data'!H68)),NA())</f>
        <v>#N/A</v>
      </c>
      <c r="V74" s="134" t="e">
        <f ca="1">+IF(AND(ISNUMBER(OFFSET('Sanitation Data'!$C$5,0,10*ROW('Sanitation Data'!C68))),'Data Summary'!CK74="Yes"),100-OFFSET('Sanitation Data'!$C$5,0,10*ROW('Sanitation Data'!C68)),NA())</f>
        <v>#N/A</v>
      </c>
      <c r="W74" s="134" t="e">
        <f ca="1">+IF(AND(ISNUMBER(OFFSET('Sanitation Data'!$C$7,0,10*ROW('Sanitation Data'!C68))),'Data Summary'!CL74="Yes"),OFFSET('Sanitation Data'!$C$7,0,10*ROW('Sanitation Data'!C68)),NA())</f>
        <v>#N/A</v>
      </c>
      <c r="X74" s="134" t="e">
        <f ca="1">+IF(AND(ISNUMBER(OFFSET('Sanitation Data'!$C$11,0,10*ROW('Sanitation Data'!C68))),'Data Summary'!CM74="Yes"),OFFSET('Sanitation Data'!$C$11,0,10*ROW('Sanitation Data'!C68)),NA())</f>
        <v>#N/A</v>
      </c>
      <c r="Y74" s="134" t="e">
        <f ca="1">+IF(AND(ISNUMBER(OFFSET('Sanitation Data'!$C$12,0,10*ROW('Sanitation Data'!C68))),'Data Summary'!CN74="Yes"),OFFSET('Sanitation Data'!$C$12,0,10*ROW('Sanitation Data'!C68)),NA())</f>
        <v>#N/A</v>
      </c>
      <c r="Z74" s="134" t="e">
        <f ca="1">+IF(AND(ISNUMBER(OFFSET('Sanitation Data'!$C$13,0,10*ROW('Sanitation Data'!C68))),'Data Summary'!CO74="Yes"),OFFSET('Sanitation Data'!$C$13,0,10*ROW('Sanitation Data'!C68)),NA())</f>
        <v>#N/A</v>
      </c>
      <c r="AA74" s="134" t="e">
        <f ca="1">+IF(AND(ISNUMBER(OFFSET('Sanitation Data'!$D$5,0,10*ROW('Sanitation Data'!D68))),'Data Summary'!CP74="Yes"),100-OFFSET('Sanitation Data'!$D$5,0,10*ROW('Sanitation Data'!D68)),NA())</f>
        <v>#N/A</v>
      </c>
      <c r="AB74" s="134" t="e">
        <f ca="1">+IF(AND(ISNUMBER(OFFSET('Sanitation Data'!$D$7,0,10*ROW('Sanitation Data'!D68))),'Data Summary'!CQ74="Yes"),OFFSET('Sanitation Data'!$D$7,0,10*ROW('Sanitation Data'!D68)),NA())</f>
        <v>#N/A</v>
      </c>
      <c r="AC74" s="134" t="e">
        <f ca="1">+IF(AND(ISNUMBER(OFFSET('Sanitation Data'!$D$11,0,10*ROW('Sanitation Data'!D68))),'Data Summary'!CR74="Yes"),OFFSET('Sanitation Data'!$D$11,0,10*ROW('Sanitation Data'!D68)),NA())</f>
        <v>#N/A</v>
      </c>
      <c r="AD74" s="134" t="e">
        <f ca="1">+IF(AND(ISNUMBER(OFFSET('Sanitation Data'!$D$12,0,10*ROW('Sanitation Data'!D68))),'Data Summary'!CS74="Yes"),OFFSET('Sanitation Data'!$D$12,0,10*ROW('Sanitation Data'!D68)),NA())</f>
        <v>#N/A</v>
      </c>
      <c r="AE74" s="134" t="e">
        <f ca="1">+IF(AND(ISNUMBER(OFFSET('Sanitation Data'!$D$13,0,10*ROW('Sanitation Data'!D68))),'Data Summary'!CT74="Yes"),OFFSET('Sanitation Data'!$D$13,0,10*ROW('Sanitation Data'!D68)),NA())</f>
        <v>#N/A</v>
      </c>
      <c r="AF74" s="134" t="e">
        <f ca="1">+IF(AND(ISNUMBER(OFFSET('Sanitation Data'!$E$5,0,10*ROW('Sanitation Data'!E68))),'Data Summary'!CU74="Yes"),100-OFFSET('Sanitation Data'!$E$5,0,10*ROW('Sanitation Data'!E68)),NA())</f>
        <v>#N/A</v>
      </c>
      <c r="AG74" s="134" t="e">
        <f ca="1">+IF(AND(ISNUMBER(OFFSET('Sanitation Data'!$E$7,0,10*ROW('Sanitation Data'!E68))),'Data Summary'!CV74="Yes"),OFFSET('Sanitation Data'!$E$7,0,10*ROW('Sanitation Data'!E68)),NA())</f>
        <v>#N/A</v>
      </c>
      <c r="AH74" s="134" t="e">
        <f ca="1">+IF(AND(ISNUMBER(OFFSET('Sanitation Data'!$E$11,0,10*ROW('Sanitation Data'!E68))),'Data Summary'!CW74="Yes"),OFFSET('Sanitation Data'!$E$11,0,10*ROW('Sanitation Data'!E68)),NA())</f>
        <v>#N/A</v>
      </c>
      <c r="AI74" s="134" t="e">
        <f ca="1">+IF(AND(ISNUMBER(OFFSET('Sanitation Data'!$E$12,0,10*ROW('Sanitation Data'!E68))),'Data Summary'!CX74="Yes"),OFFSET('Sanitation Data'!$E$12,0,10*ROW('Sanitation Data'!E68)),NA())</f>
        <v>#N/A</v>
      </c>
      <c r="AJ74" s="134" t="e">
        <f ca="1">+IF(AND(ISNUMBER(OFFSET('Sanitation Data'!$E$13,0,10*ROW('Sanitation Data'!E68))),'Data Summary'!CY74="Yes"),OFFSET('Sanitation Data'!$E$13,0,10*ROW('Sanitation Data'!E68)),NA())</f>
        <v>#N/A</v>
      </c>
      <c r="AK74" s="134" t="e">
        <f ca="1">+IF(AND(ISNUMBER(OFFSET('Sanitation Data'!$F$5,0,10*ROW('Sanitation Data'!F68))),'Data Summary'!CZ74="Yes"),100-OFFSET('Sanitation Data'!$F$5,0,10*ROW('Sanitation Data'!F68)),NA())</f>
        <v>#N/A</v>
      </c>
      <c r="AL74" s="134" t="e">
        <f ca="1">+IF(AND(ISNUMBER(OFFSET('Sanitation Data'!$F$7,0,10*ROW('Sanitation Data'!F68))),'Data Summary'!DA74="Yes"),OFFSET('Sanitation Data'!$F$7,0,10*ROW('Sanitation Data'!F68)),NA())</f>
        <v>#N/A</v>
      </c>
      <c r="AM74" s="134" t="e">
        <f ca="1">+IF(AND(ISNUMBER(OFFSET('Sanitation Data'!$F$11,0,10*ROW('Sanitation Data'!F68))),'Data Summary'!DB74="Yes"),OFFSET('Sanitation Data'!$F$11,0,10*ROW('Sanitation Data'!F68)),NA())</f>
        <v>#N/A</v>
      </c>
      <c r="AN74" s="134" t="e">
        <f ca="1">+IF(AND(ISNUMBER(OFFSET('Sanitation Data'!$F$12,0,10*ROW('Sanitation Data'!F68))),'Data Summary'!DC74="Yes"),OFFSET('Sanitation Data'!$F$12,0,10*ROW('Sanitation Data'!F68)),NA())</f>
        <v>#N/A</v>
      </c>
      <c r="AO74" s="134" t="e">
        <f ca="1">+IF(AND(ISNUMBER(OFFSET('Sanitation Data'!$F$13,0,10*ROW('Sanitation Data'!F68))),'Data Summary'!DD74="Yes"),OFFSET('Sanitation Data'!$F$13,0,10*ROW('Sanitation Data'!F68)),NA())</f>
        <v>#N/A</v>
      </c>
      <c r="AP74" s="134" t="e">
        <f ca="1">+IF(AND(ISNUMBER(OFFSET('Sanitation Data'!$G$5,0,10*ROW('Sanitation Data'!G68))),'Data Summary'!DE74="Yes"),100-OFFSET('Sanitation Data'!$G$5,0,10*ROW('Sanitation Data'!G68)),NA())</f>
        <v>#N/A</v>
      </c>
      <c r="AQ74" s="134" t="e">
        <f ca="1">+IF(AND(ISNUMBER(OFFSET('Sanitation Data'!$G$7,0,10*ROW('Sanitation Data'!G68))),'Data Summary'!DF74="Yes"),OFFSET('Sanitation Data'!$G$7,0,10*ROW('Sanitation Data'!G68)),NA())</f>
        <v>#N/A</v>
      </c>
      <c r="AR74" s="134" t="e">
        <f ca="1">+IF(AND(ISNUMBER(OFFSET('Sanitation Data'!$G$11,0,10*ROW('Sanitation Data'!G68))),'Data Summary'!DG74="Yes"),OFFSET('Sanitation Data'!$G$11,0,10*ROW('Sanitation Data'!G68)),NA())</f>
        <v>#N/A</v>
      </c>
      <c r="AS74" s="134" t="e">
        <f ca="1">+IF(AND(ISNUMBER(OFFSET('Sanitation Data'!$G$12,0,10*ROW('Sanitation Data'!G68))),'Data Summary'!DH74="Yes"),OFFSET('Sanitation Data'!$G$12,0,10*ROW('Sanitation Data'!G68)),NA())</f>
        <v>#N/A</v>
      </c>
      <c r="AT74" s="134" t="e">
        <f ca="1">+IF(AND(ISNUMBER(OFFSET('Sanitation Data'!$G$13,0,10*ROW('Sanitation Data'!G68))),'Data Summary'!DI74="Yes"),OFFSET('Sanitation Data'!$G$13,0,10*ROW('Sanitation Data'!G68)),NA())</f>
        <v>#N/A</v>
      </c>
      <c r="AU74" s="134" t="e">
        <f ca="1">+IF(AND(ISNUMBER(OFFSET('Sanitation Data'!$H$5,0,10*ROW('Sanitation Data'!H68))),'Data Summary'!DJ74="Yes"),100-OFFSET('Sanitation Data'!$H$5,0,10*ROW('Sanitation Data'!H68)),NA())</f>
        <v>#N/A</v>
      </c>
      <c r="AV74" s="134" t="e">
        <f ca="1">+IF(AND(ISNUMBER(OFFSET('Sanitation Data'!$H$7,0,10*ROW('Sanitation Data'!H68))),'Data Summary'!DK74="Yes"),OFFSET('Sanitation Data'!$H$7,0,10*ROW('Sanitation Data'!H68)),NA())</f>
        <v>#N/A</v>
      </c>
      <c r="AW74" s="134" t="e">
        <f ca="1">+IF(AND(ISNUMBER(OFFSET('Sanitation Data'!$H$11,0,10*ROW('Sanitation Data'!H68))),'Data Summary'!DL74="Yes"),OFFSET('Sanitation Data'!$H$11,0,10*ROW('Sanitation Data'!H68)),NA())</f>
        <v>#N/A</v>
      </c>
      <c r="AX74" s="134" t="e">
        <f ca="1">+IF(AND(ISNUMBER(OFFSET('Sanitation Data'!$H$12,0,10*ROW('Sanitation Data'!H68))),'Data Summary'!DM74="Yes"),OFFSET('Sanitation Data'!$H$12,0,10*ROW('Sanitation Data'!H68)),NA())</f>
        <v>#N/A</v>
      </c>
      <c r="AY74" s="134" t="e">
        <f ca="1">+IF(AND(ISNUMBER(OFFSET('Sanitation Data'!$H$13,0,10*ROW('Sanitation Data'!H68))),'Data Summary'!DN74="Yes"),OFFSET('Sanitation Data'!$H$13,0,10*ROW('Sanitation Data'!H68)),NA())</f>
        <v>#N/A</v>
      </c>
      <c r="AZ74" s="135" t="e">
        <f ca="1">+IF(AND(ISNUMBER(OFFSET('Hygiene Data'!$C$6,0,10*ROW('Hygiene Data'!C68))),'Data Summary'!DO74="Yes"),OFFSET('Hygiene Data'!$C$6,0,10*ROW('Hygiene Data'!C68)),NA())</f>
        <v>#N/A</v>
      </c>
      <c r="BA74" s="135" t="e">
        <f ca="1">+IF(AND(ISNUMBER(OFFSET('Hygiene Data'!$C$8,0,10*ROW('Hygiene Data'!C68))),'Data Summary'!DP74="Yes"),OFFSET('Hygiene Data'!$C$8,0,10*ROW('Hygiene Data'!C68)),NA())</f>
        <v>#N/A</v>
      </c>
      <c r="BB74" s="135" t="e">
        <f ca="1">+IF(AND(ISNUMBER(OFFSET('Hygiene Data'!$C$10,0,10*ROW('Hygiene Data'!C68))),'Data Summary'!DQ74="Yes"),OFFSET('Hygiene Data'!$C$10,0,10*ROW('Hygiene Data'!C68)),NA())</f>
        <v>#N/A</v>
      </c>
      <c r="BC74" s="135" t="e">
        <f ca="1">+IF(AND(ISNUMBER(OFFSET('Hygiene Data'!$D$6,0,10*ROW('Hygiene Data'!D68))),'Data Summary'!DR74="Yes"),OFFSET('Hygiene Data'!$D$6,0,10*ROW('Hygiene Data'!D68)),NA())</f>
        <v>#N/A</v>
      </c>
      <c r="BD74" s="135" t="e">
        <f ca="1">+IF(AND(ISNUMBER(OFFSET('Hygiene Data'!$D$8,0,10*ROW('Hygiene Data'!D68))),'Data Summary'!DS74="Yes"),OFFSET('Hygiene Data'!$D$8,0,10*ROW('Hygiene Data'!D68)),NA())</f>
        <v>#N/A</v>
      </c>
      <c r="BE74" s="135" t="e">
        <f ca="1">+IF(AND(ISNUMBER(OFFSET('Hygiene Data'!$D$10,0,10*ROW('Hygiene Data'!D68))),'Data Summary'!DT74="Yes"),OFFSET('Hygiene Data'!$D$10,0,10*ROW('Hygiene Data'!D68)),NA())</f>
        <v>#N/A</v>
      </c>
      <c r="BF74" s="135" t="e">
        <f ca="1">+IF(AND(ISNUMBER(OFFSET('Hygiene Data'!$E$6,0,10*ROW('Hygiene Data'!E68))),'Data Summary'!DU74="Yes"),OFFSET('Hygiene Data'!$E$6,0,10*ROW('Hygiene Data'!E68)),NA())</f>
        <v>#N/A</v>
      </c>
      <c r="BG74" s="135" t="e">
        <f ca="1">+IF(AND(ISNUMBER(OFFSET('Hygiene Data'!$E$8,0,10*ROW('Hygiene Data'!E68))),'Data Summary'!DV74="Yes"),OFFSET('Hygiene Data'!$E$8,0,10*ROW('Hygiene Data'!E68)),NA())</f>
        <v>#N/A</v>
      </c>
      <c r="BH74" s="135" t="e">
        <f ca="1">+IF(AND(ISNUMBER(OFFSET('Hygiene Data'!$E$10,0,10*ROW('Hygiene Data'!E68))),'Data Summary'!DW74="Yes"),OFFSET('Hygiene Data'!$E$10,0,10*ROW('Hygiene Data'!E68)),NA())</f>
        <v>#N/A</v>
      </c>
      <c r="BI74" s="135" t="e">
        <f ca="1">+IF(AND(ISNUMBER(OFFSET('Hygiene Data'!$F$6,0,10*ROW('Hygiene Data'!F68))),'Data Summary'!DX74="Yes"),OFFSET('Hygiene Data'!$F$6,0,10*ROW('Hygiene Data'!F68)),NA())</f>
        <v>#N/A</v>
      </c>
      <c r="BJ74" s="135" t="e">
        <f ca="1">+IF(AND(ISNUMBER(OFFSET('Hygiene Data'!$F$8,0,10*ROW('Hygiene Data'!F68))),'Data Summary'!DY74="Yes"),OFFSET('Hygiene Data'!$F$8,0,10*ROW('Hygiene Data'!F68)),NA())</f>
        <v>#N/A</v>
      </c>
      <c r="BK74" s="135" t="e">
        <f ca="1">+IF(AND(ISNUMBER(OFFSET('Hygiene Data'!$F$10,0,10*ROW('Hygiene Data'!F68))),'Data Summary'!DZ74="Yes"),OFFSET('Hygiene Data'!$F$10,0,10*ROW('Hygiene Data'!F68)),NA())</f>
        <v>#N/A</v>
      </c>
      <c r="BL74" s="135" t="e">
        <f ca="1">+IF(AND(ISNUMBER(OFFSET('Hygiene Data'!$G$6,0,10*ROW('Hygiene Data'!G68))),'Data Summary'!EA74="Yes"),OFFSET('Hygiene Data'!$G$6,0,10*ROW('Hygiene Data'!G68)),NA())</f>
        <v>#N/A</v>
      </c>
      <c r="BM74" s="135" t="e">
        <f ca="1">+IF(AND(ISNUMBER(OFFSET('Hygiene Data'!$G$8,0,10*ROW('Hygiene Data'!G68))),'Data Summary'!EB74="Yes"),OFFSET('Hygiene Data'!$G$8,0,10*ROW('Hygiene Data'!G68)),NA())</f>
        <v>#N/A</v>
      </c>
      <c r="BN74" s="135" t="e">
        <f ca="1">+IF(AND(ISNUMBER(OFFSET('Hygiene Data'!$G$10,0,10*ROW('Hygiene Data'!G68))),'Data Summary'!EC74="Yes"),OFFSET('Hygiene Data'!$G$10,0,10*ROW('Hygiene Data'!G68)),NA())</f>
        <v>#N/A</v>
      </c>
      <c r="BO74" s="135" t="e">
        <f ca="1">+IF(AND(ISNUMBER(OFFSET('Hygiene Data'!$H$6,0,10*ROW('Hygiene Data'!H68))),'Data Summary'!ED74="Yes"),OFFSET('Hygiene Data'!$H$6,0,10*ROW('Hygiene Data'!H68)),NA())</f>
        <v>#N/A</v>
      </c>
      <c r="BP74" s="135" t="e">
        <f ca="1">+IF(AND(ISNUMBER(OFFSET('Hygiene Data'!$H$8,0,10*ROW('Hygiene Data'!H68))),'Data Summary'!EE74="Yes"),OFFSET('Hygiene Data'!$H$8,0,10*ROW('Hygiene Data'!H68)),NA())</f>
        <v>#N/A</v>
      </c>
      <c r="BQ74" s="135" t="e">
        <f ca="1">+IF(AND(ISNUMBER(OFFSET('Hygiene Data'!$H$10,0,10*ROW('Hygiene Data'!H68))),'Data Summary'!EF74="Yes"),OFFSET('Hygiene Data'!$H$10,0,10*ROW('Hygiene Data'!H68)),NA())</f>
        <v>#N/A</v>
      </c>
    </row>
    <row r="75" spans="1:69" x14ac:dyDescent="0.2">
      <c r="A75" s="50" t="e">
        <f ca="1">+IF(OFFSET('Water Data'!$B$1,0,10*ROW('Water Data'!B69))="",NA(),OFFSET('Water Data'!$B$1,0,10*ROW('Water Data'!B69)))</f>
        <v>#N/A</v>
      </c>
      <c r="B75" s="50" t="e">
        <f ca="1">+IF(OFFSET('Water Data'!$A$3,0,10*ROW('Water Data'!A72))="",NA(),OFFSET('Water Data'!$A$3,0,10*ROW('Water Data'!A72)))</f>
        <v>#N/A</v>
      </c>
      <c r="C75" s="50" t="e">
        <f ca="1">+IF(OFFSET('Water Data'!$C$3,0,10*ROW('Water Data'!C72))="",NA(),OFFSET('Water Data'!$C$3,0,10*ROW('Water Data'!C72)))</f>
        <v>#N/A</v>
      </c>
      <c r="D75" s="133" t="e">
        <f ca="1">+IF(AND(ISNUMBER(OFFSET('Water Data'!$C$5,0,10*ROW('Water Data'!C69))),'Data Summary'!BS75="Yes"),100-OFFSET('Water Data'!$C$5,0,10*ROW('Water Data'!C69)),NA())</f>
        <v>#N/A</v>
      </c>
      <c r="E75" s="133" t="e">
        <f ca="1">+IF(AND(ISNUMBER(OFFSET('Water Data'!$C$7,0,10*ROW('Water Data'!C69))),'Data Summary'!BT75="Yes"),OFFSET('Water Data'!$C$7,0,10*ROW('Water Data'!C69)),NA())</f>
        <v>#N/A</v>
      </c>
      <c r="F75" s="133" t="e">
        <f ca="1">+IF(AND(ISNUMBER(OFFSET('Water Data'!$C$10,0,10*ROW('Water Data'!C69))),'Data Summary'!BU75="Yes"),OFFSET('Water Data'!$C$10,0,10*ROW('Water Data'!C69)),NA())</f>
        <v>#N/A</v>
      </c>
      <c r="G75" s="133" t="e">
        <f ca="1">+IF(AND(ISNUMBER(OFFSET('Water Data'!$D$5,0,10*ROW('Water Data'!D69))),'Data Summary'!BV75="Yes"),100-OFFSET('Water Data'!$D$5,0,10*ROW('Water Data'!D69)),NA())</f>
        <v>#N/A</v>
      </c>
      <c r="H75" s="133" t="e">
        <f ca="1">+IF(AND(ISNUMBER(OFFSET('Water Data'!$D$7,0,10*ROW('Water Data'!D69))),'Data Summary'!BW75="Yes"),OFFSET('Water Data'!$D$7,0,10*ROW('Water Data'!D69)),NA())</f>
        <v>#N/A</v>
      </c>
      <c r="I75" s="133" t="e">
        <f ca="1">+IF(AND(ISNUMBER(OFFSET('Water Data'!$D$10,0,10*ROW('Water Data'!D69))),'Data Summary'!BX75="Yes"),OFFSET('Water Data'!$D$10,0,10*ROW('Water Data'!D69)),NA())</f>
        <v>#N/A</v>
      </c>
      <c r="J75" s="133" t="e">
        <f ca="1">+IF(AND(ISNUMBER(OFFSET('Water Data'!$E$5,0,10*ROW('Water Data'!E69))),'Data Summary'!BY75="Yes"),100-OFFSET('Water Data'!$E$5,0,10*ROW('Water Data'!E69)),NA())</f>
        <v>#N/A</v>
      </c>
      <c r="K75" s="133" t="e">
        <f ca="1">+IF(AND(ISNUMBER(OFFSET('Water Data'!$E$7,0,10*ROW('Water Data'!E69))),'Data Summary'!BZ75="Yes"),OFFSET('Water Data'!$E$7,0,10*ROW('Water Data'!E69)),NA())</f>
        <v>#N/A</v>
      </c>
      <c r="L75" s="133" t="e">
        <f ca="1">+IF(AND(ISNUMBER(OFFSET('Water Data'!$E$10,0,10*ROW('Water Data'!E69))),'Data Summary'!CA75="Yes"),OFFSET('Water Data'!$E$10,0,10*ROW('Water Data'!E69)),NA())</f>
        <v>#N/A</v>
      </c>
      <c r="M75" s="133" t="e">
        <f ca="1">+IF(AND(ISNUMBER(OFFSET('Water Data'!$F$5,0,10*ROW('Water Data'!F69))),'Data Summary'!CB75="Yes"),100-OFFSET('Water Data'!$F$5,0,10*ROW('Water Data'!F69)),NA())</f>
        <v>#N/A</v>
      </c>
      <c r="N75" s="133" t="e">
        <f ca="1">+IF(AND(ISNUMBER(OFFSET('Water Data'!$F$7,0,10*ROW('Water Data'!F69))),'Data Summary'!CC75="Yes"),OFFSET('Water Data'!$F$7,0,10*ROW('Water Data'!F69)),NA())</f>
        <v>#N/A</v>
      </c>
      <c r="O75" s="133" t="e">
        <f ca="1">+IF(AND(ISNUMBER(OFFSET('Water Data'!$F$10,0,10*ROW('Water Data'!F69))),'Data Summary'!CD75="Yes"),OFFSET('Water Data'!$F$10,0,10*ROW('Water Data'!F69)),NA())</f>
        <v>#N/A</v>
      </c>
      <c r="P75" s="133" t="e">
        <f ca="1">+IF(AND(ISNUMBER(OFFSET('Water Data'!$G$5,0,10*ROW('Water Data'!G69))),'Data Summary'!CE75="Yes"),100-OFFSET('Water Data'!$G$5,0,10*ROW('Water Data'!G69)),NA())</f>
        <v>#N/A</v>
      </c>
      <c r="Q75" s="133" t="e">
        <f ca="1">+IF(AND(ISNUMBER(OFFSET('Water Data'!$G$7,0,10*ROW('Water Data'!G69))),'Data Summary'!CF75="Yes"),OFFSET('Water Data'!$G$7,0,10*ROW('Water Data'!G69)),NA())</f>
        <v>#N/A</v>
      </c>
      <c r="R75" s="133" t="e">
        <f ca="1">+IF(AND(ISNUMBER(OFFSET('Water Data'!$G$10,0,10*ROW('Water Data'!G69))),'Data Summary'!CG75="Yes"),OFFSET('Water Data'!$G$10,0,10*ROW('Water Data'!G69)),NA())</f>
        <v>#N/A</v>
      </c>
      <c r="S75" s="133" t="e">
        <f ca="1">+IF(AND(ISNUMBER(OFFSET('Water Data'!$H$5,0,10*ROW('Water Data'!H69))),'Data Summary'!CH75="Yes"),100-OFFSET('Water Data'!$H$5,0,10*ROW('Water Data'!H69)),NA())</f>
        <v>#N/A</v>
      </c>
      <c r="T75" s="133" t="e">
        <f ca="1">+IF(AND(ISNUMBER(OFFSET('Water Data'!$H$7,0,10*ROW('Water Data'!H69))),'Data Summary'!CI75="Yes"),OFFSET('Water Data'!$H$7,0,10*ROW('Water Data'!H69)),NA())</f>
        <v>#N/A</v>
      </c>
      <c r="U75" s="133" t="e">
        <f ca="1">+IF(AND(ISNUMBER(OFFSET('Water Data'!$H$10,0,10*ROW('Water Data'!H69))),'Data Summary'!CJ75="Yes"),OFFSET('Water Data'!$H$10,0,10*ROW('Water Data'!H69)),NA())</f>
        <v>#N/A</v>
      </c>
      <c r="V75" s="134" t="e">
        <f ca="1">+IF(AND(ISNUMBER(OFFSET('Sanitation Data'!$C$5,0,10*ROW('Sanitation Data'!C69))),'Data Summary'!CK75="Yes"),100-OFFSET('Sanitation Data'!$C$5,0,10*ROW('Sanitation Data'!C69)),NA())</f>
        <v>#N/A</v>
      </c>
      <c r="W75" s="134" t="e">
        <f ca="1">+IF(AND(ISNUMBER(OFFSET('Sanitation Data'!$C$7,0,10*ROW('Sanitation Data'!C69))),'Data Summary'!CL75="Yes"),OFFSET('Sanitation Data'!$C$7,0,10*ROW('Sanitation Data'!C69)),NA())</f>
        <v>#N/A</v>
      </c>
      <c r="X75" s="134" t="e">
        <f ca="1">+IF(AND(ISNUMBER(OFFSET('Sanitation Data'!$C$11,0,10*ROW('Sanitation Data'!C69))),'Data Summary'!CM75="Yes"),OFFSET('Sanitation Data'!$C$11,0,10*ROW('Sanitation Data'!C69)),NA())</f>
        <v>#N/A</v>
      </c>
      <c r="Y75" s="134" t="e">
        <f ca="1">+IF(AND(ISNUMBER(OFFSET('Sanitation Data'!$C$12,0,10*ROW('Sanitation Data'!C69))),'Data Summary'!CN75="Yes"),OFFSET('Sanitation Data'!$C$12,0,10*ROW('Sanitation Data'!C69)),NA())</f>
        <v>#N/A</v>
      </c>
      <c r="Z75" s="134" t="e">
        <f ca="1">+IF(AND(ISNUMBER(OFFSET('Sanitation Data'!$C$13,0,10*ROW('Sanitation Data'!C69))),'Data Summary'!CO75="Yes"),OFFSET('Sanitation Data'!$C$13,0,10*ROW('Sanitation Data'!C69)),NA())</f>
        <v>#N/A</v>
      </c>
      <c r="AA75" s="134" t="e">
        <f ca="1">+IF(AND(ISNUMBER(OFFSET('Sanitation Data'!$D$5,0,10*ROW('Sanitation Data'!D69))),'Data Summary'!CP75="Yes"),100-OFFSET('Sanitation Data'!$D$5,0,10*ROW('Sanitation Data'!D69)),NA())</f>
        <v>#N/A</v>
      </c>
      <c r="AB75" s="134" t="e">
        <f ca="1">+IF(AND(ISNUMBER(OFFSET('Sanitation Data'!$D$7,0,10*ROW('Sanitation Data'!D69))),'Data Summary'!CQ75="Yes"),OFFSET('Sanitation Data'!$D$7,0,10*ROW('Sanitation Data'!D69)),NA())</f>
        <v>#N/A</v>
      </c>
      <c r="AC75" s="134" t="e">
        <f ca="1">+IF(AND(ISNUMBER(OFFSET('Sanitation Data'!$D$11,0,10*ROW('Sanitation Data'!D69))),'Data Summary'!CR75="Yes"),OFFSET('Sanitation Data'!$D$11,0,10*ROW('Sanitation Data'!D69)),NA())</f>
        <v>#N/A</v>
      </c>
      <c r="AD75" s="134" t="e">
        <f ca="1">+IF(AND(ISNUMBER(OFFSET('Sanitation Data'!$D$12,0,10*ROW('Sanitation Data'!D69))),'Data Summary'!CS75="Yes"),OFFSET('Sanitation Data'!$D$12,0,10*ROW('Sanitation Data'!D69)),NA())</f>
        <v>#N/A</v>
      </c>
      <c r="AE75" s="134" t="e">
        <f ca="1">+IF(AND(ISNUMBER(OFFSET('Sanitation Data'!$D$13,0,10*ROW('Sanitation Data'!D69))),'Data Summary'!CT75="Yes"),OFFSET('Sanitation Data'!$D$13,0,10*ROW('Sanitation Data'!D69)),NA())</f>
        <v>#N/A</v>
      </c>
      <c r="AF75" s="134" t="e">
        <f ca="1">+IF(AND(ISNUMBER(OFFSET('Sanitation Data'!$E$5,0,10*ROW('Sanitation Data'!E69))),'Data Summary'!CU75="Yes"),100-OFFSET('Sanitation Data'!$E$5,0,10*ROW('Sanitation Data'!E69)),NA())</f>
        <v>#N/A</v>
      </c>
      <c r="AG75" s="134" t="e">
        <f ca="1">+IF(AND(ISNUMBER(OFFSET('Sanitation Data'!$E$7,0,10*ROW('Sanitation Data'!E69))),'Data Summary'!CV75="Yes"),OFFSET('Sanitation Data'!$E$7,0,10*ROW('Sanitation Data'!E69)),NA())</f>
        <v>#N/A</v>
      </c>
      <c r="AH75" s="134" t="e">
        <f ca="1">+IF(AND(ISNUMBER(OFFSET('Sanitation Data'!$E$11,0,10*ROW('Sanitation Data'!E69))),'Data Summary'!CW75="Yes"),OFFSET('Sanitation Data'!$E$11,0,10*ROW('Sanitation Data'!E69)),NA())</f>
        <v>#N/A</v>
      </c>
      <c r="AI75" s="134" t="e">
        <f ca="1">+IF(AND(ISNUMBER(OFFSET('Sanitation Data'!$E$12,0,10*ROW('Sanitation Data'!E69))),'Data Summary'!CX75="Yes"),OFFSET('Sanitation Data'!$E$12,0,10*ROW('Sanitation Data'!E69)),NA())</f>
        <v>#N/A</v>
      </c>
      <c r="AJ75" s="134" t="e">
        <f ca="1">+IF(AND(ISNUMBER(OFFSET('Sanitation Data'!$E$13,0,10*ROW('Sanitation Data'!E69))),'Data Summary'!CY75="Yes"),OFFSET('Sanitation Data'!$E$13,0,10*ROW('Sanitation Data'!E69)),NA())</f>
        <v>#N/A</v>
      </c>
      <c r="AK75" s="134" t="e">
        <f ca="1">+IF(AND(ISNUMBER(OFFSET('Sanitation Data'!$F$5,0,10*ROW('Sanitation Data'!F69))),'Data Summary'!CZ75="Yes"),100-OFFSET('Sanitation Data'!$F$5,0,10*ROW('Sanitation Data'!F69)),NA())</f>
        <v>#N/A</v>
      </c>
      <c r="AL75" s="134" t="e">
        <f ca="1">+IF(AND(ISNUMBER(OFFSET('Sanitation Data'!$F$7,0,10*ROW('Sanitation Data'!F69))),'Data Summary'!DA75="Yes"),OFFSET('Sanitation Data'!$F$7,0,10*ROW('Sanitation Data'!F69)),NA())</f>
        <v>#N/A</v>
      </c>
      <c r="AM75" s="134" t="e">
        <f ca="1">+IF(AND(ISNUMBER(OFFSET('Sanitation Data'!$F$11,0,10*ROW('Sanitation Data'!F69))),'Data Summary'!DB75="Yes"),OFFSET('Sanitation Data'!$F$11,0,10*ROW('Sanitation Data'!F69)),NA())</f>
        <v>#N/A</v>
      </c>
      <c r="AN75" s="134" t="e">
        <f ca="1">+IF(AND(ISNUMBER(OFFSET('Sanitation Data'!$F$12,0,10*ROW('Sanitation Data'!F69))),'Data Summary'!DC75="Yes"),OFFSET('Sanitation Data'!$F$12,0,10*ROW('Sanitation Data'!F69)),NA())</f>
        <v>#N/A</v>
      </c>
      <c r="AO75" s="134" t="e">
        <f ca="1">+IF(AND(ISNUMBER(OFFSET('Sanitation Data'!$F$13,0,10*ROW('Sanitation Data'!F69))),'Data Summary'!DD75="Yes"),OFFSET('Sanitation Data'!$F$13,0,10*ROW('Sanitation Data'!F69)),NA())</f>
        <v>#N/A</v>
      </c>
      <c r="AP75" s="134" t="e">
        <f ca="1">+IF(AND(ISNUMBER(OFFSET('Sanitation Data'!$G$5,0,10*ROW('Sanitation Data'!G69))),'Data Summary'!DE75="Yes"),100-OFFSET('Sanitation Data'!$G$5,0,10*ROW('Sanitation Data'!G69)),NA())</f>
        <v>#N/A</v>
      </c>
      <c r="AQ75" s="134" t="e">
        <f ca="1">+IF(AND(ISNUMBER(OFFSET('Sanitation Data'!$G$7,0,10*ROW('Sanitation Data'!G69))),'Data Summary'!DF75="Yes"),OFFSET('Sanitation Data'!$G$7,0,10*ROW('Sanitation Data'!G69)),NA())</f>
        <v>#N/A</v>
      </c>
      <c r="AR75" s="134" t="e">
        <f ca="1">+IF(AND(ISNUMBER(OFFSET('Sanitation Data'!$G$11,0,10*ROW('Sanitation Data'!G69))),'Data Summary'!DG75="Yes"),OFFSET('Sanitation Data'!$G$11,0,10*ROW('Sanitation Data'!G69)),NA())</f>
        <v>#N/A</v>
      </c>
      <c r="AS75" s="134" t="e">
        <f ca="1">+IF(AND(ISNUMBER(OFFSET('Sanitation Data'!$G$12,0,10*ROW('Sanitation Data'!G69))),'Data Summary'!DH75="Yes"),OFFSET('Sanitation Data'!$G$12,0,10*ROW('Sanitation Data'!G69)),NA())</f>
        <v>#N/A</v>
      </c>
      <c r="AT75" s="134" t="e">
        <f ca="1">+IF(AND(ISNUMBER(OFFSET('Sanitation Data'!$G$13,0,10*ROW('Sanitation Data'!G69))),'Data Summary'!DI75="Yes"),OFFSET('Sanitation Data'!$G$13,0,10*ROW('Sanitation Data'!G69)),NA())</f>
        <v>#N/A</v>
      </c>
      <c r="AU75" s="134" t="e">
        <f ca="1">+IF(AND(ISNUMBER(OFFSET('Sanitation Data'!$H$5,0,10*ROW('Sanitation Data'!H69))),'Data Summary'!DJ75="Yes"),100-OFFSET('Sanitation Data'!$H$5,0,10*ROW('Sanitation Data'!H69)),NA())</f>
        <v>#N/A</v>
      </c>
      <c r="AV75" s="134" t="e">
        <f ca="1">+IF(AND(ISNUMBER(OFFSET('Sanitation Data'!$H$7,0,10*ROW('Sanitation Data'!H69))),'Data Summary'!DK75="Yes"),OFFSET('Sanitation Data'!$H$7,0,10*ROW('Sanitation Data'!H69)),NA())</f>
        <v>#N/A</v>
      </c>
      <c r="AW75" s="134" t="e">
        <f ca="1">+IF(AND(ISNUMBER(OFFSET('Sanitation Data'!$H$11,0,10*ROW('Sanitation Data'!H69))),'Data Summary'!DL75="Yes"),OFFSET('Sanitation Data'!$H$11,0,10*ROW('Sanitation Data'!H69)),NA())</f>
        <v>#N/A</v>
      </c>
      <c r="AX75" s="134" t="e">
        <f ca="1">+IF(AND(ISNUMBER(OFFSET('Sanitation Data'!$H$12,0,10*ROW('Sanitation Data'!H69))),'Data Summary'!DM75="Yes"),OFFSET('Sanitation Data'!$H$12,0,10*ROW('Sanitation Data'!H69)),NA())</f>
        <v>#N/A</v>
      </c>
      <c r="AY75" s="134" t="e">
        <f ca="1">+IF(AND(ISNUMBER(OFFSET('Sanitation Data'!$H$13,0,10*ROW('Sanitation Data'!H69))),'Data Summary'!DN75="Yes"),OFFSET('Sanitation Data'!$H$13,0,10*ROW('Sanitation Data'!H69)),NA())</f>
        <v>#N/A</v>
      </c>
      <c r="AZ75" s="135" t="e">
        <f ca="1">+IF(AND(ISNUMBER(OFFSET('Hygiene Data'!$C$6,0,10*ROW('Hygiene Data'!C69))),'Data Summary'!DO75="Yes"),OFFSET('Hygiene Data'!$C$6,0,10*ROW('Hygiene Data'!C69)),NA())</f>
        <v>#N/A</v>
      </c>
      <c r="BA75" s="135" t="e">
        <f ca="1">+IF(AND(ISNUMBER(OFFSET('Hygiene Data'!$C$8,0,10*ROW('Hygiene Data'!C69))),'Data Summary'!DP75="Yes"),OFFSET('Hygiene Data'!$C$8,0,10*ROW('Hygiene Data'!C69)),NA())</f>
        <v>#N/A</v>
      </c>
      <c r="BB75" s="135" t="e">
        <f ca="1">+IF(AND(ISNUMBER(OFFSET('Hygiene Data'!$C$10,0,10*ROW('Hygiene Data'!C69))),'Data Summary'!DQ75="Yes"),OFFSET('Hygiene Data'!$C$10,0,10*ROW('Hygiene Data'!C69)),NA())</f>
        <v>#N/A</v>
      </c>
      <c r="BC75" s="135" t="e">
        <f ca="1">+IF(AND(ISNUMBER(OFFSET('Hygiene Data'!$D$6,0,10*ROW('Hygiene Data'!D69))),'Data Summary'!DR75="Yes"),OFFSET('Hygiene Data'!$D$6,0,10*ROW('Hygiene Data'!D69)),NA())</f>
        <v>#N/A</v>
      </c>
      <c r="BD75" s="135" t="e">
        <f ca="1">+IF(AND(ISNUMBER(OFFSET('Hygiene Data'!$D$8,0,10*ROW('Hygiene Data'!D69))),'Data Summary'!DS75="Yes"),OFFSET('Hygiene Data'!$D$8,0,10*ROW('Hygiene Data'!D69)),NA())</f>
        <v>#N/A</v>
      </c>
      <c r="BE75" s="135" t="e">
        <f ca="1">+IF(AND(ISNUMBER(OFFSET('Hygiene Data'!$D$10,0,10*ROW('Hygiene Data'!D69))),'Data Summary'!DT75="Yes"),OFFSET('Hygiene Data'!$D$10,0,10*ROW('Hygiene Data'!D69)),NA())</f>
        <v>#N/A</v>
      </c>
      <c r="BF75" s="135" t="e">
        <f ca="1">+IF(AND(ISNUMBER(OFFSET('Hygiene Data'!$E$6,0,10*ROW('Hygiene Data'!E69))),'Data Summary'!DU75="Yes"),OFFSET('Hygiene Data'!$E$6,0,10*ROW('Hygiene Data'!E69)),NA())</f>
        <v>#N/A</v>
      </c>
      <c r="BG75" s="135" t="e">
        <f ca="1">+IF(AND(ISNUMBER(OFFSET('Hygiene Data'!$E$8,0,10*ROW('Hygiene Data'!E69))),'Data Summary'!DV75="Yes"),OFFSET('Hygiene Data'!$E$8,0,10*ROW('Hygiene Data'!E69)),NA())</f>
        <v>#N/A</v>
      </c>
      <c r="BH75" s="135" t="e">
        <f ca="1">+IF(AND(ISNUMBER(OFFSET('Hygiene Data'!$E$10,0,10*ROW('Hygiene Data'!E69))),'Data Summary'!DW75="Yes"),OFFSET('Hygiene Data'!$E$10,0,10*ROW('Hygiene Data'!E69)),NA())</f>
        <v>#N/A</v>
      </c>
      <c r="BI75" s="135" t="e">
        <f ca="1">+IF(AND(ISNUMBER(OFFSET('Hygiene Data'!$F$6,0,10*ROW('Hygiene Data'!F69))),'Data Summary'!DX75="Yes"),OFFSET('Hygiene Data'!$F$6,0,10*ROW('Hygiene Data'!F69)),NA())</f>
        <v>#N/A</v>
      </c>
      <c r="BJ75" s="135" t="e">
        <f ca="1">+IF(AND(ISNUMBER(OFFSET('Hygiene Data'!$F$8,0,10*ROW('Hygiene Data'!F69))),'Data Summary'!DY75="Yes"),OFFSET('Hygiene Data'!$F$8,0,10*ROW('Hygiene Data'!F69)),NA())</f>
        <v>#N/A</v>
      </c>
      <c r="BK75" s="135" t="e">
        <f ca="1">+IF(AND(ISNUMBER(OFFSET('Hygiene Data'!$F$10,0,10*ROW('Hygiene Data'!F69))),'Data Summary'!DZ75="Yes"),OFFSET('Hygiene Data'!$F$10,0,10*ROW('Hygiene Data'!F69)),NA())</f>
        <v>#N/A</v>
      </c>
      <c r="BL75" s="135" t="e">
        <f ca="1">+IF(AND(ISNUMBER(OFFSET('Hygiene Data'!$G$6,0,10*ROW('Hygiene Data'!G69))),'Data Summary'!EA75="Yes"),OFFSET('Hygiene Data'!$G$6,0,10*ROW('Hygiene Data'!G69)),NA())</f>
        <v>#N/A</v>
      </c>
      <c r="BM75" s="135" t="e">
        <f ca="1">+IF(AND(ISNUMBER(OFFSET('Hygiene Data'!$G$8,0,10*ROW('Hygiene Data'!G69))),'Data Summary'!EB75="Yes"),OFFSET('Hygiene Data'!$G$8,0,10*ROW('Hygiene Data'!G69)),NA())</f>
        <v>#N/A</v>
      </c>
      <c r="BN75" s="135" t="e">
        <f ca="1">+IF(AND(ISNUMBER(OFFSET('Hygiene Data'!$G$10,0,10*ROW('Hygiene Data'!G69))),'Data Summary'!EC75="Yes"),OFFSET('Hygiene Data'!$G$10,0,10*ROW('Hygiene Data'!G69)),NA())</f>
        <v>#N/A</v>
      </c>
      <c r="BO75" s="135" t="e">
        <f ca="1">+IF(AND(ISNUMBER(OFFSET('Hygiene Data'!$H$6,0,10*ROW('Hygiene Data'!H69))),'Data Summary'!ED75="Yes"),OFFSET('Hygiene Data'!$H$6,0,10*ROW('Hygiene Data'!H69)),NA())</f>
        <v>#N/A</v>
      </c>
      <c r="BP75" s="135" t="e">
        <f ca="1">+IF(AND(ISNUMBER(OFFSET('Hygiene Data'!$H$8,0,10*ROW('Hygiene Data'!H69))),'Data Summary'!EE75="Yes"),OFFSET('Hygiene Data'!$H$8,0,10*ROW('Hygiene Data'!H69)),NA())</f>
        <v>#N/A</v>
      </c>
      <c r="BQ75" s="135" t="e">
        <f ca="1">+IF(AND(ISNUMBER(OFFSET('Hygiene Data'!$H$10,0,10*ROW('Hygiene Data'!H69))),'Data Summary'!EF75="Yes"),OFFSET('Hygiene Data'!$H$10,0,10*ROW('Hygiene Data'!H69)),NA())</f>
        <v>#N/A</v>
      </c>
    </row>
    <row r="76" spans="1:69" x14ac:dyDescent="0.2">
      <c r="A76" s="50" t="e">
        <f ca="1">+IF(OFFSET('Water Data'!$B$1,0,10*ROW('Water Data'!B70))="",NA(),OFFSET('Water Data'!$B$1,0,10*ROW('Water Data'!B70)))</f>
        <v>#N/A</v>
      </c>
      <c r="B76" s="50" t="e">
        <f ca="1">+IF(OFFSET('Water Data'!$A$3,0,10*ROW('Water Data'!A73))="",NA(),OFFSET('Water Data'!$A$3,0,10*ROW('Water Data'!A73)))</f>
        <v>#N/A</v>
      </c>
      <c r="C76" s="50" t="e">
        <f ca="1">+IF(OFFSET('Water Data'!$C$3,0,10*ROW('Water Data'!C73))="",NA(),OFFSET('Water Data'!$C$3,0,10*ROW('Water Data'!C73)))</f>
        <v>#N/A</v>
      </c>
      <c r="D76" s="133" t="e">
        <f ca="1">+IF(AND(ISNUMBER(OFFSET('Water Data'!$C$5,0,10*ROW('Water Data'!C70))),'Data Summary'!BS76="Yes"),100-OFFSET('Water Data'!$C$5,0,10*ROW('Water Data'!C70)),NA())</f>
        <v>#N/A</v>
      </c>
      <c r="E76" s="133" t="e">
        <f ca="1">+IF(AND(ISNUMBER(OFFSET('Water Data'!$C$7,0,10*ROW('Water Data'!C70))),'Data Summary'!BT76="Yes"),OFFSET('Water Data'!$C$7,0,10*ROW('Water Data'!C70)),NA())</f>
        <v>#N/A</v>
      </c>
      <c r="F76" s="133" t="e">
        <f ca="1">+IF(AND(ISNUMBER(OFFSET('Water Data'!$C$10,0,10*ROW('Water Data'!C70))),'Data Summary'!BU76="Yes"),OFFSET('Water Data'!$C$10,0,10*ROW('Water Data'!C70)),NA())</f>
        <v>#N/A</v>
      </c>
      <c r="G76" s="133" t="e">
        <f ca="1">+IF(AND(ISNUMBER(OFFSET('Water Data'!$D$5,0,10*ROW('Water Data'!D70))),'Data Summary'!BV76="Yes"),100-OFFSET('Water Data'!$D$5,0,10*ROW('Water Data'!D70)),NA())</f>
        <v>#N/A</v>
      </c>
      <c r="H76" s="133" t="e">
        <f ca="1">+IF(AND(ISNUMBER(OFFSET('Water Data'!$D$7,0,10*ROW('Water Data'!D70))),'Data Summary'!BW76="Yes"),OFFSET('Water Data'!$D$7,0,10*ROW('Water Data'!D70)),NA())</f>
        <v>#N/A</v>
      </c>
      <c r="I76" s="133" t="e">
        <f ca="1">+IF(AND(ISNUMBER(OFFSET('Water Data'!$D$10,0,10*ROW('Water Data'!D70))),'Data Summary'!BX76="Yes"),OFFSET('Water Data'!$D$10,0,10*ROW('Water Data'!D70)),NA())</f>
        <v>#N/A</v>
      </c>
      <c r="J76" s="133" t="e">
        <f ca="1">+IF(AND(ISNUMBER(OFFSET('Water Data'!$E$5,0,10*ROW('Water Data'!E70))),'Data Summary'!BY76="Yes"),100-OFFSET('Water Data'!$E$5,0,10*ROW('Water Data'!E70)),NA())</f>
        <v>#N/A</v>
      </c>
      <c r="K76" s="133" t="e">
        <f ca="1">+IF(AND(ISNUMBER(OFFSET('Water Data'!$E$7,0,10*ROW('Water Data'!E70))),'Data Summary'!BZ76="Yes"),OFFSET('Water Data'!$E$7,0,10*ROW('Water Data'!E70)),NA())</f>
        <v>#N/A</v>
      </c>
      <c r="L76" s="133" t="e">
        <f ca="1">+IF(AND(ISNUMBER(OFFSET('Water Data'!$E$10,0,10*ROW('Water Data'!E70))),'Data Summary'!CA76="Yes"),OFFSET('Water Data'!$E$10,0,10*ROW('Water Data'!E70)),NA())</f>
        <v>#N/A</v>
      </c>
      <c r="M76" s="133" t="e">
        <f ca="1">+IF(AND(ISNUMBER(OFFSET('Water Data'!$F$5,0,10*ROW('Water Data'!F70))),'Data Summary'!CB76="Yes"),100-OFFSET('Water Data'!$F$5,0,10*ROW('Water Data'!F70)),NA())</f>
        <v>#N/A</v>
      </c>
      <c r="N76" s="133" t="e">
        <f ca="1">+IF(AND(ISNUMBER(OFFSET('Water Data'!$F$7,0,10*ROW('Water Data'!F70))),'Data Summary'!CC76="Yes"),OFFSET('Water Data'!$F$7,0,10*ROW('Water Data'!F70)),NA())</f>
        <v>#N/A</v>
      </c>
      <c r="O76" s="133" t="e">
        <f ca="1">+IF(AND(ISNUMBER(OFFSET('Water Data'!$F$10,0,10*ROW('Water Data'!F70))),'Data Summary'!CD76="Yes"),OFFSET('Water Data'!$F$10,0,10*ROW('Water Data'!F70)),NA())</f>
        <v>#N/A</v>
      </c>
      <c r="P76" s="133" t="e">
        <f ca="1">+IF(AND(ISNUMBER(OFFSET('Water Data'!$G$5,0,10*ROW('Water Data'!G70))),'Data Summary'!CE76="Yes"),100-OFFSET('Water Data'!$G$5,0,10*ROW('Water Data'!G70)),NA())</f>
        <v>#N/A</v>
      </c>
      <c r="Q76" s="133" t="e">
        <f ca="1">+IF(AND(ISNUMBER(OFFSET('Water Data'!$G$7,0,10*ROW('Water Data'!G70))),'Data Summary'!CF76="Yes"),OFFSET('Water Data'!$G$7,0,10*ROW('Water Data'!G70)),NA())</f>
        <v>#N/A</v>
      </c>
      <c r="R76" s="133" t="e">
        <f ca="1">+IF(AND(ISNUMBER(OFFSET('Water Data'!$G$10,0,10*ROW('Water Data'!G70))),'Data Summary'!CG76="Yes"),OFFSET('Water Data'!$G$10,0,10*ROW('Water Data'!G70)),NA())</f>
        <v>#N/A</v>
      </c>
      <c r="S76" s="133" t="e">
        <f ca="1">+IF(AND(ISNUMBER(OFFSET('Water Data'!$H$5,0,10*ROW('Water Data'!H70))),'Data Summary'!CH76="Yes"),100-OFFSET('Water Data'!$H$5,0,10*ROW('Water Data'!H70)),NA())</f>
        <v>#N/A</v>
      </c>
      <c r="T76" s="133" t="e">
        <f ca="1">+IF(AND(ISNUMBER(OFFSET('Water Data'!$H$7,0,10*ROW('Water Data'!H70))),'Data Summary'!CI76="Yes"),OFFSET('Water Data'!$H$7,0,10*ROW('Water Data'!H70)),NA())</f>
        <v>#N/A</v>
      </c>
      <c r="U76" s="133" t="e">
        <f ca="1">+IF(AND(ISNUMBER(OFFSET('Water Data'!$H$10,0,10*ROW('Water Data'!H70))),'Data Summary'!CJ76="Yes"),OFFSET('Water Data'!$H$10,0,10*ROW('Water Data'!H70)),NA())</f>
        <v>#N/A</v>
      </c>
      <c r="V76" s="134" t="e">
        <f ca="1">+IF(AND(ISNUMBER(OFFSET('Sanitation Data'!$C$5,0,10*ROW('Sanitation Data'!C70))),'Data Summary'!CK76="Yes"),100-OFFSET('Sanitation Data'!$C$5,0,10*ROW('Sanitation Data'!C70)),NA())</f>
        <v>#N/A</v>
      </c>
      <c r="W76" s="134" t="e">
        <f ca="1">+IF(AND(ISNUMBER(OFFSET('Sanitation Data'!$C$7,0,10*ROW('Sanitation Data'!C70))),'Data Summary'!CL76="Yes"),OFFSET('Sanitation Data'!$C$7,0,10*ROW('Sanitation Data'!C70)),NA())</f>
        <v>#N/A</v>
      </c>
      <c r="X76" s="134" t="e">
        <f ca="1">+IF(AND(ISNUMBER(OFFSET('Sanitation Data'!$C$11,0,10*ROW('Sanitation Data'!C70))),'Data Summary'!CM76="Yes"),OFFSET('Sanitation Data'!$C$11,0,10*ROW('Sanitation Data'!C70)),NA())</f>
        <v>#N/A</v>
      </c>
      <c r="Y76" s="134" t="e">
        <f ca="1">+IF(AND(ISNUMBER(OFFSET('Sanitation Data'!$C$12,0,10*ROW('Sanitation Data'!C70))),'Data Summary'!CN76="Yes"),OFFSET('Sanitation Data'!$C$12,0,10*ROW('Sanitation Data'!C70)),NA())</f>
        <v>#N/A</v>
      </c>
      <c r="Z76" s="134" t="e">
        <f ca="1">+IF(AND(ISNUMBER(OFFSET('Sanitation Data'!$C$13,0,10*ROW('Sanitation Data'!C70))),'Data Summary'!CO76="Yes"),OFFSET('Sanitation Data'!$C$13,0,10*ROW('Sanitation Data'!C70)),NA())</f>
        <v>#N/A</v>
      </c>
      <c r="AA76" s="134" t="e">
        <f ca="1">+IF(AND(ISNUMBER(OFFSET('Sanitation Data'!$D$5,0,10*ROW('Sanitation Data'!D70))),'Data Summary'!CP76="Yes"),100-OFFSET('Sanitation Data'!$D$5,0,10*ROW('Sanitation Data'!D70)),NA())</f>
        <v>#N/A</v>
      </c>
      <c r="AB76" s="134" t="e">
        <f ca="1">+IF(AND(ISNUMBER(OFFSET('Sanitation Data'!$D$7,0,10*ROW('Sanitation Data'!D70))),'Data Summary'!CQ76="Yes"),OFFSET('Sanitation Data'!$D$7,0,10*ROW('Sanitation Data'!D70)),NA())</f>
        <v>#N/A</v>
      </c>
      <c r="AC76" s="134" t="e">
        <f ca="1">+IF(AND(ISNUMBER(OFFSET('Sanitation Data'!$D$11,0,10*ROW('Sanitation Data'!D70))),'Data Summary'!CR76="Yes"),OFFSET('Sanitation Data'!$D$11,0,10*ROW('Sanitation Data'!D70)),NA())</f>
        <v>#N/A</v>
      </c>
      <c r="AD76" s="134" t="e">
        <f ca="1">+IF(AND(ISNUMBER(OFFSET('Sanitation Data'!$D$12,0,10*ROW('Sanitation Data'!D70))),'Data Summary'!CS76="Yes"),OFFSET('Sanitation Data'!$D$12,0,10*ROW('Sanitation Data'!D70)),NA())</f>
        <v>#N/A</v>
      </c>
      <c r="AE76" s="134" t="e">
        <f ca="1">+IF(AND(ISNUMBER(OFFSET('Sanitation Data'!$D$13,0,10*ROW('Sanitation Data'!D70))),'Data Summary'!CT76="Yes"),OFFSET('Sanitation Data'!$D$13,0,10*ROW('Sanitation Data'!D70)),NA())</f>
        <v>#N/A</v>
      </c>
      <c r="AF76" s="134" t="e">
        <f ca="1">+IF(AND(ISNUMBER(OFFSET('Sanitation Data'!$E$5,0,10*ROW('Sanitation Data'!E70))),'Data Summary'!CU76="Yes"),100-OFFSET('Sanitation Data'!$E$5,0,10*ROW('Sanitation Data'!E70)),NA())</f>
        <v>#N/A</v>
      </c>
      <c r="AG76" s="134" t="e">
        <f ca="1">+IF(AND(ISNUMBER(OFFSET('Sanitation Data'!$E$7,0,10*ROW('Sanitation Data'!E70))),'Data Summary'!CV76="Yes"),OFFSET('Sanitation Data'!$E$7,0,10*ROW('Sanitation Data'!E70)),NA())</f>
        <v>#N/A</v>
      </c>
      <c r="AH76" s="134" t="e">
        <f ca="1">+IF(AND(ISNUMBER(OFFSET('Sanitation Data'!$E$11,0,10*ROW('Sanitation Data'!E70))),'Data Summary'!CW76="Yes"),OFFSET('Sanitation Data'!$E$11,0,10*ROW('Sanitation Data'!E70)),NA())</f>
        <v>#N/A</v>
      </c>
      <c r="AI76" s="134" t="e">
        <f ca="1">+IF(AND(ISNUMBER(OFFSET('Sanitation Data'!$E$12,0,10*ROW('Sanitation Data'!E70))),'Data Summary'!CX76="Yes"),OFFSET('Sanitation Data'!$E$12,0,10*ROW('Sanitation Data'!E70)),NA())</f>
        <v>#N/A</v>
      </c>
      <c r="AJ76" s="134" t="e">
        <f ca="1">+IF(AND(ISNUMBER(OFFSET('Sanitation Data'!$E$13,0,10*ROW('Sanitation Data'!E70))),'Data Summary'!CY76="Yes"),OFFSET('Sanitation Data'!$E$13,0,10*ROW('Sanitation Data'!E70)),NA())</f>
        <v>#N/A</v>
      </c>
      <c r="AK76" s="134" t="e">
        <f ca="1">+IF(AND(ISNUMBER(OFFSET('Sanitation Data'!$F$5,0,10*ROW('Sanitation Data'!F70))),'Data Summary'!CZ76="Yes"),100-OFFSET('Sanitation Data'!$F$5,0,10*ROW('Sanitation Data'!F70)),NA())</f>
        <v>#N/A</v>
      </c>
      <c r="AL76" s="134" t="e">
        <f ca="1">+IF(AND(ISNUMBER(OFFSET('Sanitation Data'!$F$7,0,10*ROW('Sanitation Data'!F70))),'Data Summary'!DA76="Yes"),OFFSET('Sanitation Data'!$F$7,0,10*ROW('Sanitation Data'!F70)),NA())</f>
        <v>#N/A</v>
      </c>
      <c r="AM76" s="134" t="e">
        <f ca="1">+IF(AND(ISNUMBER(OFFSET('Sanitation Data'!$F$11,0,10*ROW('Sanitation Data'!F70))),'Data Summary'!DB76="Yes"),OFFSET('Sanitation Data'!$F$11,0,10*ROW('Sanitation Data'!F70)),NA())</f>
        <v>#N/A</v>
      </c>
      <c r="AN76" s="134" t="e">
        <f ca="1">+IF(AND(ISNUMBER(OFFSET('Sanitation Data'!$F$12,0,10*ROW('Sanitation Data'!F70))),'Data Summary'!DC76="Yes"),OFFSET('Sanitation Data'!$F$12,0,10*ROW('Sanitation Data'!F70)),NA())</f>
        <v>#N/A</v>
      </c>
      <c r="AO76" s="134" t="e">
        <f ca="1">+IF(AND(ISNUMBER(OFFSET('Sanitation Data'!$F$13,0,10*ROW('Sanitation Data'!F70))),'Data Summary'!DD76="Yes"),OFFSET('Sanitation Data'!$F$13,0,10*ROW('Sanitation Data'!F70)),NA())</f>
        <v>#N/A</v>
      </c>
      <c r="AP76" s="134" t="e">
        <f ca="1">+IF(AND(ISNUMBER(OFFSET('Sanitation Data'!$G$5,0,10*ROW('Sanitation Data'!G70))),'Data Summary'!DE76="Yes"),100-OFFSET('Sanitation Data'!$G$5,0,10*ROW('Sanitation Data'!G70)),NA())</f>
        <v>#N/A</v>
      </c>
      <c r="AQ76" s="134" t="e">
        <f ca="1">+IF(AND(ISNUMBER(OFFSET('Sanitation Data'!$G$7,0,10*ROW('Sanitation Data'!G70))),'Data Summary'!DF76="Yes"),OFFSET('Sanitation Data'!$G$7,0,10*ROW('Sanitation Data'!G70)),NA())</f>
        <v>#N/A</v>
      </c>
      <c r="AR76" s="134" t="e">
        <f ca="1">+IF(AND(ISNUMBER(OFFSET('Sanitation Data'!$G$11,0,10*ROW('Sanitation Data'!G70))),'Data Summary'!DG76="Yes"),OFFSET('Sanitation Data'!$G$11,0,10*ROW('Sanitation Data'!G70)),NA())</f>
        <v>#N/A</v>
      </c>
      <c r="AS76" s="134" t="e">
        <f ca="1">+IF(AND(ISNUMBER(OFFSET('Sanitation Data'!$G$12,0,10*ROW('Sanitation Data'!G70))),'Data Summary'!DH76="Yes"),OFFSET('Sanitation Data'!$G$12,0,10*ROW('Sanitation Data'!G70)),NA())</f>
        <v>#N/A</v>
      </c>
      <c r="AT76" s="134" t="e">
        <f ca="1">+IF(AND(ISNUMBER(OFFSET('Sanitation Data'!$G$13,0,10*ROW('Sanitation Data'!G70))),'Data Summary'!DI76="Yes"),OFFSET('Sanitation Data'!$G$13,0,10*ROW('Sanitation Data'!G70)),NA())</f>
        <v>#N/A</v>
      </c>
      <c r="AU76" s="134" t="e">
        <f ca="1">+IF(AND(ISNUMBER(OFFSET('Sanitation Data'!$H$5,0,10*ROW('Sanitation Data'!H70))),'Data Summary'!DJ76="Yes"),100-OFFSET('Sanitation Data'!$H$5,0,10*ROW('Sanitation Data'!H70)),NA())</f>
        <v>#N/A</v>
      </c>
      <c r="AV76" s="134" t="e">
        <f ca="1">+IF(AND(ISNUMBER(OFFSET('Sanitation Data'!$H$7,0,10*ROW('Sanitation Data'!H70))),'Data Summary'!DK76="Yes"),OFFSET('Sanitation Data'!$H$7,0,10*ROW('Sanitation Data'!H70)),NA())</f>
        <v>#N/A</v>
      </c>
      <c r="AW76" s="134" t="e">
        <f ca="1">+IF(AND(ISNUMBER(OFFSET('Sanitation Data'!$H$11,0,10*ROW('Sanitation Data'!H70))),'Data Summary'!DL76="Yes"),OFFSET('Sanitation Data'!$H$11,0,10*ROW('Sanitation Data'!H70)),NA())</f>
        <v>#N/A</v>
      </c>
      <c r="AX76" s="134" t="e">
        <f ca="1">+IF(AND(ISNUMBER(OFFSET('Sanitation Data'!$H$12,0,10*ROW('Sanitation Data'!H70))),'Data Summary'!DM76="Yes"),OFFSET('Sanitation Data'!$H$12,0,10*ROW('Sanitation Data'!H70)),NA())</f>
        <v>#N/A</v>
      </c>
      <c r="AY76" s="134" t="e">
        <f ca="1">+IF(AND(ISNUMBER(OFFSET('Sanitation Data'!$H$13,0,10*ROW('Sanitation Data'!H70))),'Data Summary'!DN76="Yes"),OFFSET('Sanitation Data'!$H$13,0,10*ROW('Sanitation Data'!H70)),NA())</f>
        <v>#N/A</v>
      </c>
      <c r="AZ76" s="135" t="e">
        <f ca="1">+IF(AND(ISNUMBER(OFFSET('Hygiene Data'!$C$6,0,10*ROW('Hygiene Data'!C70))),'Data Summary'!DO76="Yes"),OFFSET('Hygiene Data'!$C$6,0,10*ROW('Hygiene Data'!C70)),NA())</f>
        <v>#N/A</v>
      </c>
      <c r="BA76" s="135" t="e">
        <f ca="1">+IF(AND(ISNUMBER(OFFSET('Hygiene Data'!$C$8,0,10*ROW('Hygiene Data'!C70))),'Data Summary'!DP76="Yes"),OFFSET('Hygiene Data'!$C$8,0,10*ROW('Hygiene Data'!C70)),NA())</f>
        <v>#N/A</v>
      </c>
      <c r="BB76" s="135" t="e">
        <f ca="1">+IF(AND(ISNUMBER(OFFSET('Hygiene Data'!$C$10,0,10*ROW('Hygiene Data'!C70))),'Data Summary'!DQ76="Yes"),OFFSET('Hygiene Data'!$C$10,0,10*ROW('Hygiene Data'!C70)),NA())</f>
        <v>#N/A</v>
      </c>
      <c r="BC76" s="135" t="e">
        <f ca="1">+IF(AND(ISNUMBER(OFFSET('Hygiene Data'!$D$6,0,10*ROW('Hygiene Data'!D70))),'Data Summary'!DR76="Yes"),OFFSET('Hygiene Data'!$D$6,0,10*ROW('Hygiene Data'!D70)),NA())</f>
        <v>#N/A</v>
      </c>
      <c r="BD76" s="135" t="e">
        <f ca="1">+IF(AND(ISNUMBER(OFFSET('Hygiene Data'!$D$8,0,10*ROW('Hygiene Data'!D70))),'Data Summary'!DS76="Yes"),OFFSET('Hygiene Data'!$D$8,0,10*ROW('Hygiene Data'!D70)),NA())</f>
        <v>#N/A</v>
      </c>
      <c r="BE76" s="135" t="e">
        <f ca="1">+IF(AND(ISNUMBER(OFFSET('Hygiene Data'!$D$10,0,10*ROW('Hygiene Data'!D70))),'Data Summary'!DT76="Yes"),OFFSET('Hygiene Data'!$D$10,0,10*ROW('Hygiene Data'!D70)),NA())</f>
        <v>#N/A</v>
      </c>
      <c r="BF76" s="135" t="e">
        <f ca="1">+IF(AND(ISNUMBER(OFFSET('Hygiene Data'!$E$6,0,10*ROW('Hygiene Data'!E70))),'Data Summary'!DU76="Yes"),OFFSET('Hygiene Data'!$E$6,0,10*ROW('Hygiene Data'!E70)),NA())</f>
        <v>#N/A</v>
      </c>
      <c r="BG76" s="135" t="e">
        <f ca="1">+IF(AND(ISNUMBER(OFFSET('Hygiene Data'!$E$8,0,10*ROW('Hygiene Data'!E70))),'Data Summary'!DV76="Yes"),OFFSET('Hygiene Data'!$E$8,0,10*ROW('Hygiene Data'!E70)),NA())</f>
        <v>#N/A</v>
      </c>
      <c r="BH76" s="135" t="e">
        <f ca="1">+IF(AND(ISNUMBER(OFFSET('Hygiene Data'!$E$10,0,10*ROW('Hygiene Data'!E70))),'Data Summary'!DW76="Yes"),OFFSET('Hygiene Data'!$E$10,0,10*ROW('Hygiene Data'!E70)),NA())</f>
        <v>#N/A</v>
      </c>
      <c r="BI76" s="135" t="e">
        <f ca="1">+IF(AND(ISNUMBER(OFFSET('Hygiene Data'!$F$6,0,10*ROW('Hygiene Data'!F70))),'Data Summary'!DX76="Yes"),OFFSET('Hygiene Data'!$F$6,0,10*ROW('Hygiene Data'!F70)),NA())</f>
        <v>#N/A</v>
      </c>
      <c r="BJ76" s="135" t="e">
        <f ca="1">+IF(AND(ISNUMBER(OFFSET('Hygiene Data'!$F$8,0,10*ROW('Hygiene Data'!F70))),'Data Summary'!DY76="Yes"),OFFSET('Hygiene Data'!$F$8,0,10*ROW('Hygiene Data'!F70)),NA())</f>
        <v>#N/A</v>
      </c>
      <c r="BK76" s="135" t="e">
        <f ca="1">+IF(AND(ISNUMBER(OFFSET('Hygiene Data'!$F$10,0,10*ROW('Hygiene Data'!F70))),'Data Summary'!DZ76="Yes"),OFFSET('Hygiene Data'!$F$10,0,10*ROW('Hygiene Data'!F70)),NA())</f>
        <v>#N/A</v>
      </c>
      <c r="BL76" s="135" t="e">
        <f ca="1">+IF(AND(ISNUMBER(OFFSET('Hygiene Data'!$G$6,0,10*ROW('Hygiene Data'!G70))),'Data Summary'!EA76="Yes"),OFFSET('Hygiene Data'!$G$6,0,10*ROW('Hygiene Data'!G70)),NA())</f>
        <v>#N/A</v>
      </c>
      <c r="BM76" s="135" t="e">
        <f ca="1">+IF(AND(ISNUMBER(OFFSET('Hygiene Data'!$G$8,0,10*ROW('Hygiene Data'!G70))),'Data Summary'!EB76="Yes"),OFFSET('Hygiene Data'!$G$8,0,10*ROW('Hygiene Data'!G70)),NA())</f>
        <v>#N/A</v>
      </c>
      <c r="BN76" s="135" t="e">
        <f ca="1">+IF(AND(ISNUMBER(OFFSET('Hygiene Data'!$G$10,0,10*ROW('Hygiene Data'!G70))),'Data Summary'!EC76="Yes"),OFFSET('Hygiene Data'!$G$10,0,10*ROW('Hygiene Data'!G70)),NA())</f>
        <v>#N/A</v>
      </c>
      <c r="BO76" s="135" t="e">
        <f ca="1">+IF(AND(ISNUMBER(OFFSET('Hygiene Data'!$H$6,0,10*ROW('Hygiene Data'!H70))),'Data Summary'!ED76="Yes"),OFFSET('Hygiene Data'!$H$6,0,10*ROW('Hygiene Data'!H70)),NA())</f>
        <v>#N/A</v>
      </c>
      <c r="BP76" s="135" t="e">
        <f ca="1">+IF(AND(ISNUMBER(OFFSET('Hygiene Data'!$H$8,0,10*ROW('Hygiene Data'!H70))),'Data Summary'!EE76="Yes"),OFFSET('Hygiene Data'!$H$8,0,10*ROW('Hygiene Data'!H70)),NA())</f>
        <v>#N/A</v>
      </c>
      <c r="BQ76" s="135" t="e">
        <f ca="1">+IF(AND(ISNUMBER(OFFSET('Hygiene Data'!$H$10,0,10*ROW('Hygiene Data'!H70))),'Data Summary'!EF76="Yes"),OFFSET('Hygiene Data'!$H$10,0,10*ROW('Hygiene Data'!H70)),NA())</f>
        <v>#N/A</v>
      </c>
    </row>
    <row r="77" spans="1:69" x14ac:dyDescent="0.2">
      <c r="A77" s="50" t="e">
        <f ca="1">+IF(OFFSET('Water Data'!$B$1,0,10*ROW('Water Data'!B71))="",NA(),OFFSET('Water Data'!$B$1,0,10*ROW('Water Data'!B71)))</f>
        <v>#N/A</v>
      </c>
      <c r="B77" s="50" t="e">
        <f ca="1">+IF(OFFSET('Water Data'!$A$3,0,10*ROW('Water Data'!A74))="",NA(),OFFSET('Water Data'!$A$3,0,10*ROW('Water Data'!A74)))</f>
        <v>#N/A</v>
      </c>
      <c r="C77" s="50" t="e">
        <f ca="1">+IF(OFFSET('Water Data'!$C$3,0,10*ROW('Water Data'!C74))="",NA(),OFFSET('Water Data'!$C$3,0,10*ROW('Water Data'!C74)))</f>
        <v>#N/A</v>
      </c>
      <c r="D77" s="133" t="e">
        <f ca="1">+IF(AND(ISNUMBER(OFFSET('Water Data'!$C$5,0,10*ROW('Water Data'!C71))),'Data Summary'!BS77="Yes"),100-OFFSET('Water Data'!$C$5,0,10*ROW('Water Data'!C71)),NA())</f>
        <v>#N/A</v>
      </c>
      <c r="E77" s="133" t="e">
        <f ca="1">+IF(AND(ISNUMBER(OFFSET('Water Data'!$C$7,0,10*ROW('Water Data'!C71))),'Data Summary'!BT77="Yes"),OFFSET('Water Data'!$C$7,0,10*ROW('Water Data'!C71)),NA())</f>
        <v>#N/A</v>
      </c>
      <c r="F77" s="133" t="e">
        <f ca="1">+IF(AND(ISNUMBER(OFFSET('Water Data'!$C$10,0,10*ROW('Water Data'!C71))),'Data Summary'!BU77="Yes"),OFFSET('Water Data'!$C$10,0,10*ROW('Water Data'!C71)),NA())</f>
        <v>#N/A</v>
      </c>
      <c r="G77" s="133" t="e">
        <f ca="1">+IF(AND(ISNUMBER(OFFSET('Water Data'!$D$5,0,10*ROW('Water Data'!D71))),'Data Summary'!BV77="Yes"),100-OFFSET('Water Data'!$D$5,0,10*ROW('Water Data'!D71)),NA())</f>
        <v>#N/A</v>
      </c>
      <c r="H77" s="133" t="e">
        <f ca="1">+IF(AND(ISNUMBER(OFFSET('Water Data'!$D$7,0,10*ROW('Water Data'!D71))),'Data Summary'!BW77="Yes"),OFFSET('Water Data'!$D$7,0,10*ROW('Water Data'!D71)),NA())</f>
        <v>#N/A</v>
      </c>
      <c r="I77" s="133" t="e">
        <f ca="1">+IF(AND(ISNUMBER(OFFSET('Water Data'!$D$10,0,10*ROW('Water Data'!D71))),'Data Summary'!BX77="Yes"),OFFSET('Water Data'!$D$10,0,10*ROW('Water Data'!D71)),NA())</f>
        <v>#N/A</v>
      </c>
      <c r="J77" s="133" t="e">
        <f ca="1">+IF(AND(ISNUMBER(OFFSET('Water Data'!$E$5,0,10*ROW('Water Data'!E71))),'Data Summary'!BY77="Yes"),100-OFFSET('Water Data'!$E$5,0,10*ROW('Water Data'!E71)),NA())</f>
        <v>#N/A</v>
      </c>
      <c r="K77" s="133" t="e">
        <f ca="1">+IF(AND(ISNUMBER(OFFSET('Water Data'!$E$7,0,10*ROW('Water Data'!E71))),'Data Summary'!BZ77="Yes"),OFFSET('Water Data'!$E$7,0,10*ROW('Water Data'!E71)),NA())</f>
        <v>#N/A</v>
      </c>
      <c r="L77" s="133" t="e">
        <f ca="1">+IF(AND(ISNUMBER(OFFSET('Water Data'!$E$10,0,10*ROW('Water Data'!E71))),'Data Summary'!CA77="Yes"),OFFSET('Water Data'!$E$10,0,10*ROW('Water Data'!E71)),NA())</f>
        <v>#N/A</v>
      </c>
      <c r="M77" s="133" t="e">
        <f ca="1">+IF(AND(ISNUMBER(OFFSET('Water Data'!$F$5,0,10*ROW('Water Data'!F71))),'Data Summary'!CB77="Yes"),100-OFFSET('Water Data'!$F$5,0,10*ROW('Water Data'!F71)),NA())</f>
        <v>#N/A</v>
      </c>
      <c r="N77" s="133" t="e">
        <f ca="1">+IF(AND(ISNUMBER(OFFSET('Water Data'!$F$7,0,10*ROW('Water Data'!F71))),'Data Summary'!CC77="Yes"),OFFSET('Water Data'!$F$7,0,10*ROW('Water Data'!F71)),NA())</f>
        <v>#N/A</v>
      </c>
      <c r="O77" s="133" t="e">
        <f ca="1">+IF(AND(ISNUMBER(OFFSET('Water Data'!$F$10,0,10*ROW('Water Data'!F71))),'Data Summary'!CD77="Yes"),OFFSET('Water Data'!$F$10,0,10*ROW('Water Data'!F71)),NA())</f>
        <v>#N/A</v>
      </c>
      <c r="P77" s="133" t="e">
        <f ca="1">+IF(AND(ISNUMBER(OFFSET('Water Data'!$G$5,0,10*ROW('Water Data'!G71))),'Data Summary'!CE77="Yes"),100-OFFSET('Water Data'!$G$5,0,10*ROW('Water Data'!G71)),NA())</f>
        <v>#N/A</v>
      </c>
      <c r="Q77" s="133" t="e">
        <f ca="1">+IF(AND(ISNUMBER(OFFSET('Water Data'!$G$7,0,10*ROW('Water Data'!G71))),'Data Summary'!CF77="Yes"),OFFSET('Water Data'!$G$7,0,10*ROW('Water Data'!G71)),NA())</f>
        <v>#N/A</v>
      </c>
      <c r="R77" s="133" t="e">
        <f ca="1">+IF(AND(ISNUMBER(OFFSET('Water Data'!$G$10,0,10*ROW('Water Data'!G71))),'Data Summary'!CG77="Yes"),OFFSET('Water Data'!$G$10,0,10*ROW('Water Data'!G71)),NA())</f>
        <v>#N/A</v>
      </c>
      <c r="S77" s="133" t="e">
        <f ca="1">+IF(AND(ISNUMBER(OFFSET('Water Data'!$H$5,0,10*ROW('Water Data'!H71))),'Data Summary'!CH77="Yes"),100-OFFSET('Water Data'!$H$5,0,10*ROW('Water Data'!H71)),NA())</f>
        <v>#N/A</v>
      </c>
      <c r="T77" s="133" t="e">
        <f ca="1">+IF(AND(ISNUMBER(OFFSET('Water Data'!$H$7,0,10*ROW('Water Data'!H71))),'Data Summary'!CI77="Yes"),OFFSET('Water Data'!$H$7,0,10*ROW('Water Data'!H71)),NA())</f>
        <v>#N/A</v>
      </c>
      <c r="U77" s="133" t="e">
        <f ca="1">+IF(AND(ISNUMBER(OFFSET('Water Data'!$H$10,0,10*ROW('Water Data'!H71))),'Data Summary'!CJ77="Yes"),OFFSET('Water Data'!$H$10,0,10*ROW('Water Data'!H71)),NA())</f>
        <v>#N/A</v>
      </c>
      <c r="V77" s="134" t="e">
        <f ca="1">+IF(AND(ISNUMBER(OFFSET('Sanitation Data'!$C$5,0,10*ROW('Sanitation Data'!C71))),'Data Summary'!CK77="Yes"),100-OFFSET('Sanitation Data'!$C$5,0,10*ROW('Sanitation Data'!C71)),NA())</f>
        <v>#N/A</v>
      </c>
      <c r="W77" s="134" t="e">
        <f ca="1">+IF(AND(ISNUMBER(OFFSET('Sanitation Data'!$C$7,0,10*ROW('Sanitation Data'!C71))),'Data Summary'!CL77="Yes"),OFFSET('Sanitation Data'!$C$7,0,10*ROW('Sanitation Data'!C71)),NA())</f>
        <v>#N/A</v>
      </c>
      <c r="X77" s="134" t="e">
        <f ca="1">+IF(AND(ISNUMBER(OFFSET('Sanitation Data'!$C$11,0,10*ROW('Sanitation Data'!C71))),'Data Summary'!CM77="Yes"),OFFSET('Sanitation Data'!$C$11,0,10*ROW('Sanitation Data'!C71)),NA())</f>
        <v>#N/A</v>
      </c>
      <c r="Y77" s="134" t="e">
        <f ca="1">+IF(AND(ISNUMBER(OFFSET('Sanitation Data'!$C$12,0,10*ROW('Sanitation Data'!C71))),'Data Summary'!CN77="Yes"),OFFSET('Sanitation Data'!$C$12,0,10*ROW('Sanitation Data'!C71)),NA())</f>
        <v>#N/A</v>
      </c>
      <c r="Z77" s="134" t="e">
        <f ca="1">+IF(AND(ISNUMBER(OFFSET('Sanitation Data'!$C$13,0,10*ROW('Sanitation Data'!C71))),'Data Summary'!CO77="Yes"),OFFSET('Sanitation Data'!$C$13,0,10*ROW('Sanitation Data'!C71)),NA())</f>
        <v>#N/A</v>
      </c>
      <c r="AA77" s="134" t="e">
        <f ca="1">+IF(AND(ISNUMBER(OFFSET('Sanitation Data'!$D$5,0,10*ROW('Sanitation Data'!D71))),'Data Summary'!CP77="Yes"),100-OFFSET('Sanitation Data'!$D$5,0,10*ROW('Sanitation Data'!D71)),NA())</f>
        <v>#N/A</v>
      </c>
      <c r="AB77" s="134" t="e">
        <f ca="1">+IF(AND(ISNUMBER(OFFSET('Sanitation Data'!$D$7,0,10*ROW('Sanitation Data'!D71))),'Data Summary'!CQ77="Yes"),OFFSET('Sanitation Data'!$D$7,0,10*ROW('Sanitation Data'!D71)),NA())</f>
        <v>#N/A</v>
      </c>
      <c r="AC77" s="134" t="e">
        <f ca="1">+IF(AND(ISNUMBER(OFFSET('Sanitation Data'!$D$11,0,10*ROW('Sanitation Data'!D71))),'Data Summary'!CR77="Yes"),OFFSET('Sanitation Data'!$D$11,0,10*ROW('Sanitation Data'!D71)),NA())</f>
        <v>#N/A</v>
      </c>
      <c r="AD77" s="134" t="e">
        <f ca="1">+IF(AND(ISNUMBER(OFFSET('Sanitation Data'!$D$12,0,10*ROW('Sanitation Data'!D71))),'Data Summary'!CS77="Yes"),OFFSET('Sanitation Data'!$D$12,0,10*ROW('Sanitation Data'!D71)),NA())</f>
        <v>#N/A</v>
      </c>
      <c r="AE77" s="134" t="e">
        <f ca="1">+IF(AND(ISNUMBER(OFFSET('Sanitation Data'!$D$13,0,10*ROW('Sanitation Data'!D71))),'Data Summary'!CT77="Yes"),OFFSET('Sanitation Data'!$D$13,0,10*ROW('Sanitation Data'!D71)),NA())</f>
        <v>#N/A</v>
      </c>
      <c r="AF77" s="134" t="e">
        <f ca="1">+IF(AND(ISNUMBER(OFFSET('Sanitation Data'!$E$5,0,10*ROW('Sanitation Data'!E71))),'Data Summary'!CU77="Yes"),100-OFFSET('Sanitation Data'!$E$5,0,10*ROW('Sanitation Data'!E71)),NA())</f>
        <v>#N/A</v>
      </c>
      <c r="AG77" s="134" t="e">
        <f ca="1">+IF(AND(ISNUMBER(OFFSET('Sanitation Data'!$E$7,0,10*ROW('Sanitation Data'!E71))),'Data Summary'!CV77="Yes"),OFFSET('Sanitation Data'!$E$7,0,10*ROW('Sanitation Data'!E71)),NA())</f>
        <v>#N/A</v>
      </c>
      <c r="AH77" s="134" t="e">
        <f ca="1">+IF(AND(ISNUMBER(OFFSET('Sanitation Data'!$E$11,0,10*ROW('Sanitation Data'!E71))),'Data Summary'!CW77="Yes"),OFFSET('Sanitation Data'!$E$11,0,10*ROW('Sanitation Data'!E71)),NA())</f>
        <v>#N/A</v>
      </c>
      <c r="AI77" s="134" t="e">
        <f ca="1">+IF(AND(ISNUMBER(OFFSET('Sanitation Data'!$E$12,0,10*ROW('Sanitation Data'!E71))),'Data Summary'!CX77="Yes"),OFFSET('Sanitation Data'!$E$12,0,10*ROW('Sanitation Data'!E71)),NA())</f>
        <v>#N/A</v>
      </c>
      <c r="AJ77" s="134" t="e">
        <f ca="1">+IF(AND(ISNUMBER(OFFSET('Sanitation Data'!$E$13,0,10*ROW('Sanitation Data'!E71))),'Data Summary'!CY77="Yes"),OFFSET('Sanitation Data'!$E$13,0,10*ROW('Sanitation Data'!E71)),NA())</f>
        <v>#N/A</v>
      </c>
      <c r="AK77" s="134" t="e">
        <f ca="1">+IF(AND(ISNUMBER(OFFSET('Sanitation Data'!$F$5,0,10*ROW('Sanitation Data'!F71))),'Data Summary'!CZ77="Yes"),100-OFFSET('Sanitation Data'!$F$5,0,10*ROW('Sanitation Data'!F71)),NA())</f>
        <v>#N/A</v>
      </c>
      <c r="AL77" s="134" t="e">
        <f ca="1">+IF(AND(ISNUMBER(OFFSET('Sanitation Data'!$F$7,0,10*ROW('Sanitation Data'!F71))),'Data Summary'!DA77="Yes"),OFFSET('Sanitation Data'!$F$7,0,10*ROW('Sanitation Data'!F71)),NA())</f>
        <v>#N/A</v>
      </c>
      <c r="AM77" s="134" t="e">
        <f ca="1">+IF(AND(ISNUMBER(OFFSET('Sanitation Data'!$F$11,0,10*ROW('Sanitation Data'!F71))),'Data Summary'!DB77="Yes"),OFFSET('Sanitation Data'!$F$11,0,10*ROW('Sanitation Data'!F71)),NA())</f>
        <v>#N/A</v>
      </c>
      <c r="AN77" s="134" t="e">
        <f ca="1">+IF(AND(ISNUMBER(OFFSET('Sanitation Data'!$F$12,0,10*ROW('Sanitation Data'!F71))),'Data Summary'!DC77="Yes"),OFFSET('Sanitation Data'!$F$12,0,10*ROW('Sanitation Data'!F71)),NA())</f>
        <v>#N/A</v>
      </c>
      <c r="AO77" s="134" t="e">
        <f ca="1">+IF(AND(ISNUMBER(OFFSET('Sanitation Data'!$F$13,0,10*ROW('Sanitation Data'!F71))),'Data Summary'!DD77="Yes"),OFFSET('Sanitation Data'!$F$13,0,10*ROW('Sanitation Data'!F71)),NA())</f>
        <v>#N/A</v>
      </c>
      <c r="AP77" s="134" t="e">
        <f ca="1">+IF(AND(ISNUMBER(OFFSET('Sanitation Data'!$G$5,0,10*ROW('Sanitation Data'!G71))),'Data Summary'!DE77="Yes"),100-OFFSET('Sanitation Data'!$G$5,0,10*ROW('Sanitation Data'!G71)),NA())</f>
        <v>#N/A</v>
      </c>
      <c r="AQ77" s="134" t="e">
        <f ca="1">+IF(AND(ISNUMBER(OFFSET('Sanitation Data'!$G$7,0,10*ROW('Sanitation Data'!G71))),'Data Summary'!DF77="Yes"),OFFSET('Sanitation Data'!$G$7,0,10*ROW('Sanitation Data'!G71)),NA())</f>
        <v>#N/A</v>
      </c>
      <c r="AR77" s="134" t="e">
        <f ca="1">+IF(AND(ISNUMBER(OFFSET('Sanitation Data'!$G$11,0,10*ROW('Sanitation Data'!G71))),'Data Summary'!DG77="Yes"),OFFSET('Sanitation Data'!$G$11,0,10*ROW('Sanitation Data'!G71)),NA())</f>
        <v>#N/A</v>
      </c>
      <c r="AS77" s="134" t="e">
        <f ca="1">+IF(AND(ISNUMBER(OFFSET('Sanitation Data'!$G$12,0,10*ROW('Sanitation Data'!G71))),'Data Summary'!DH77="Yes"),OFFSET('Sanitation Data'!$G$12,0,10*ROW('Sanitation Data'!G71)),NA())</f>
        <v>#N/A</v>
      </c>
      <c r="AT77" s="134" t="e">
        <f ca="1">+IF(AND(ISNUMBER(OFFSET('Sanitation Data'!$G$13,0,10*ROW('Sanitation Data'!G71))),'Data Summary'!DI77="Yes"),OFFSET('Sanitation Data'!$G$13,0,10*ROW('Sanitation Data'!G71)),NA())</f>
        <v>#N/A</v>
      </c>
      <c r="AU77" s="134" t="e">
        <f ca="1">+IF(AND(ISNUMBER(OFFSET('Sanitation Data'!$H$5,0,10*ROW('Sanitation Data'!H71))),'Data Summary'!DJ77="Yes"),100-OFFSET('Sanitation Data'!$H$5,0,10*ROW('Sanitation Data'!H71)),NA())</f>
        <v>#N/A</v>
      </c>
      <c r="AV77" s="134" t="e">
        <f ca="1">+IF(AND(ISNUMBER(OFFSET('Sanitation Data'!$H$7,0,10*ROW('Sanitation Data'!H71))),'Data Summary'!DK77="Yes"),OFFSET('Sanitation Data'!$H$7,0,10*ROW('Sanitation Data'!H71)),NA())</f>
        <v>#N/A</v>
      </c>
      <c r="AW77" s="134" t="e">
        <f ca="1">+IF(AND(ISNUMBER(OFFSET('Sanitation Data'!$H$11,0,10*ROW('Sanitation Data'!H71))),'Data Summary'!DL77="Yes"),OFFSET('Sanitation Data'!$H$11,0,10*ROW('Sanitation Data'!H71)),NA())</f>
        <v>#N/A</v>
      </c>
      <c r="AX77" s="134" t="e">
        <f ca="1">+IF(AND(ISNUMBER(OFFSET('Sanitation Data'!$H$12,0,10*ROW('Sanitation Data'!H71))),'Data Summary'!DM77="Yes"),OFFSET('Sanitation Data'!$H$12,0,10*ROW('Sanitation Data'!H71)),NA())</f>
        <v>#N/A</v>
      </c>
      <c r="AY77" s="134" t="e">
        <f ca="1">+IF(AND(ISNUMBER(OFFSET('Sanitation Data'!$H$13,0,10*ROW('Sanitation Data'!H71))),'Data Summary'!DN77="Yes"),OFFSET('Sanitation Data'!$H$13,0,10*ROW('Sanitation Data'!H71)),NA())</f>
        <v>#N/A</v>
      </c>
      <c r="AZ77" s="135" t="e">
        <f ca="1">+IF(AND(ISNUMBER(OFFSET('Hygiene Data'!$C$6,0,10*ROW('Hygiene Data'!C71))),'Data Summary'!DO77="Yes"),OFFSET('Hygiene Data'!$C$6,0,10*ROW('Hygiene Data'!C71)),NA())</f>
        <v>#N/A</v>
      </c>
      <c r="BA77" s="135" t="e">
        <f ca="1">+IF(AND(ISNUMBER(OFFSET('Hygiene Data'!$C$8,0,10*ROW('Hygiene Data'!C71))),'Data Summary'!DP77="Yes"),OFFSET('Hygiene Data'!$C$8,0,10*ROW('Hygiene Data'!C71)),NA())</f>
        <v>#N/A</v>
      </c>
      <c r="BB77" s="135" t="e">
        <f ca="1">+IF(AND(ISNUMBER(OFFSET('Hygiene Data'!$C$10,0,10*ROW('Hygiene Data'!C71))),'Data Summary'!DQ77="Yes"),OFFSET('Hygiene Data'!$C$10,0,10*ROW('Hygiene Data'!C71)),NA())</f>
        <v>#N/A</v>
      </c>
      <c r="BC77" s="135" t="e">
        <f ca="1">+IF(AND(ISNUMBER(OFFSET('Hygiene Data'!$D$6,0,10*ROW('Hygiene Data'!D71))),'Data Summary'!DR77="Yes"),OFFSET('Hygiene Data'!$D$6,0,10*ROW('Hygiene Data'!D71)),NA())</f>
        <v>#N/A</v>
      </c>
      <c r="BD77" s="135" t="e">
        <f ca="1">+IF(AND(ISNUMBER(OFFSET('Hygiene Data'!$D$8,0,10*ROW('Hygiene Data'!D71))),'Data Summary'!DS77="Yes"),OFFSET('Hygiene Data'!$D$8,0,10*ROW('Hygiene Data'!D71)),NA())</f>
        <v>#N/A</v>
      </c>
      <c r="BE77" s="135" t="e">
        <f ca="1">+IF(AND(ISNUMBER(OFFSET('Hygiene Data'!$D$10,0,10*ROW('Hygiene Data'!D71))),'Data Summary'!DT77="Yes"),OFFSET('Hygiene Data'!$D$10,0,10*ROW('Hygiene Data'!D71)),NA())</f>
        <v>#N/A</v>
      </c>
      <c r="BF77" s="135" t="e">
        <f ca="1">+IF(AND(ISNUMBER(OFFSET('Hygiene Data'!$E$6,0,10*ROW('Hygiene Data'!E71))),'Data Summary'!DU77="Yes"),OFFSET('Hygiene Data'!$E$6,0,10*ROW('Hygiene Data'!E71)),NA())</f>
        <v>#N/A</v>
      </c>
      <c r="BG77" s="135" t="e">
        <f ca="1">+IF(AND(ISNUMBER(OFFSET('Hygiene Data'!$E$8,0,10*ROW('Hygiene Data'!E71))),'Data Summary'!DV77="Yes"),OFFSET('Hygiene Data'!$E$8,0,10*ROW('Hygiene Data'!E71)),NA())</f>
        <v>#N/A</v>
      </c>
      <c r="BH77" s="135" t="e">
        <f ca="1">+IF(AND(ISNUMBER(OFFSET('Hygiene Data'!$E$10,0,10*ROW('Hygiene Data'!E71))),'Data Summary'!DW77="Yes"),OFFSET('Hygiene Data'!$E$10,0,10*ROW('Hygiene Data'!E71)),NA())</f>
        <v>#N/A</v>
      </c>
      <c r="BI77" s="135" t="e">
        <f ca="1">+IF(AND(ISNUMBER(OFFSET('Hygiene Data'!$F$6,0,10*ROW('Hygiene Data'!F71))),'Data Summary'!DX77="Yes"),OFFSET('Hygiene Data'!$F$6,0,10*ROW('Hygiene Data'!F71)),NA())</f>
        <v>#N/A</v>
      </c>
      <c r="BJ77" s="135" t="e">
        <f ca="1">+IF(AND(ISNUMBER(OFFSET('Hygiene Data'!$F$8,0,10*ROW('Hygiene Data'!F71))),'Data Summary'!DY77="Yes"),OFFSET('Hygiene Data'!$F$8,0,10*ROW('Hygiene Data'!F71)),NA())</f>
        <v>#N/A</v>
      </c>
      <c r="BK77" s="135" t="e">
        <f ca="1">+IF(AND(ISNUMBER(OFFSET('Hygiene Data'!$F$10,0,10*ROW('Hygiene Data'!F71))),'Data Summary'!DZ77="Yes"),OFFSET('Hygiene Data'!$F$10,0,10*ROW('Hygiene Data'!F71)),NA())</f>
        <v>#N/A</v>
      </c>
      <c r="BL77" s="135" t="e">
        <f ca="1">+IF(AND(ISNUMBER(OFFSET('Hygiene Data'!$G$6,0,10*ROW('Hygiene Data'!G71))),'Data Summary'!EA77="Yes"),OFFSET('Hygiene Data'!$G$6,0,10*ROW('Hygiene Data'!G71)),NA())</f>
        <v>#N/A</v>
      </c>
      <c r="BM77" s="135" t="e">
        <f ca="1">+IF(AND(ISNUMBER(OFFSET('Hygiene Data'!$G$8,0,10*ROW('Hygiene Data'!G71))),'Data Summary'!EB77="Yes"),OFFSET('Hygiene Data'!$G$8,0,10*ROW('Hygiene Data'!G71)),NA())</f>
        <v>#N/A</v>
      </c>
      <c r="BN77" s="135" t="e">
        <f ca="1">+IF(AND(ISNUMBER(OFFSET('Hygiene Data'!$G$10,0,10*ROW('Hygiene Data'!G71))),'Data Summary'!EC77="Yes"),OFFSET('Hygiene Data'!$G$10,0,10*ROW('Hygiene Data'!G71)),NA())</f>
        <v>#N/A</v>
      </c>
      <c r="BO77" s="135" t="e">
        <f ca="1">+IF(AND(ISNUMBER(OFFSET('Hygiene Data'!$H$6,0,10*ROW('Hygiene Data'!H71))),'Data Summary'!ED77="Yes"),OFFSET('Hygiene Data'!$H$6,0,10*ROW('Hygiene Data'!H71)),NA())</f>
        <v>#N/A</v>
      </c>
      <c r="BP77" s="135" t="e">
        <f ca="1">+IF(AND(ISNUMBER(OFFSET('Hygiene Data'!$H$8,0,10*ROW('Hygiene Data'!H71))),'Data Summary'!EE77="Yes"),OFFSET('Hygiene Data'!$H$8,0,10*ROW('Hygiene Data'!H71)),NA())</f>
        <v>#N/A</v>
      </c>
      <c r="BQ77" s="135" t="e">
        <f ca="1">+IF(AND(ISNUMBER(OFFSET('Hygiene Data'!$H$10,0,10*ROW('Hygiene Data'!H71))),'Data Summary'!EF77="Yes"),OFFSET('Hygiene Data'!$H$10,0,10*ROW('Hygiene Data'!H71)),NA())</f>
        <v>#N/A</v>
      </c>
    </row>
    <row r="78" spans="1:69" x14ac:dyDescent="0.2">
      <c r="A78" s="50" t="e">
        <f ca="1">+IF(OFFSET('Water Data'!$B$1,0,10*ROW('Water Data'!B72))="",NA(),OFFSET('Water Data'!$B$1,0,10*ROW('Water Data'!B72)))</f>
        <v>#N/A</v>
      </c>
      <c r="B78" s="50" t="e">
        <f ca="1">+IF(OFFSET('Water Data'!$A$3,0,10*ROW('Water Data'!A75))="",NA(),OFFSET('Water Data'!$A$3,0,10*ROW('Water Data'!A75)))</f>
        <v>#N/A</v>
      </c>
      <c r="C78" s="50" t="e">
        <f ca="1">+IF(OFFSET('Water Data'!$C$3,0,10*ROW('Water Data'!C75))="",NA(),OFFSET('Water Data'!$C$3,0,10*ROW('Water Data'!C75)))</f>
        <v>#N/A</v>
      </c>
      <c r="D78" s="133" t="e">
        <f ca="1">+IF(AND(ISNUMBER(OFFSET('Water Data'!$C$5,0,10*ROW('Water Data'!C72))),'Data Summary'!BS78="Yes"),100-OFFSET('Water Data'!$C$5,0,10*ROW('Water Data'!C72)),NA())</f>
        <v>#N/A</v>
      </c>
      <c r="E78" s="133" t="e">
        <f ca="1">+IF(AND(ISNUMBER(OFFSET('Water Data'!$C$7,0,10*ROW('Water Data'!C72))),'Data Summary'!BT78="Yes"),OFFSET('Water Data'!$C$7,0,10*ROW('Water Data'!C72)),NA())</f>
        <v>#N/A</v>
      </c>
      <c r="F78" s="133" t="e">
        <f ca="1">+IF(AND(ISNUMBER(OFFSET('Water Data'!$C$10,0,10*ROW('Water Data'!C72))),'Data Summary'!BU78="Yes"),OFFSET('Water Data'!$C$10,0,10*ROW('Water Data'!C72)),NA())</f>
        <v>#N/A</v>
      </c>
      <c r="G78" s="133" t="e">
        <f ca="1">+IF(AND(ISNUMBER(OFFSET('Water Data'!$D$5,0,10*ROW('Water Data'!D72))),'Data Summary'!BV78="Yes"),100-OFFSET('Water Data'!$D$5,0,10*ROW('Water Data'!D72)),NA())</f>
        <v>#N/A</v>
      </c>
      <c r="H78" s="133" t="e">
        <f ca="1">+IF(AND(ISNUMBER(OFFSET('Water Data'!$D$7,0,10*ROW('Water Data'!D72))),'Data Summary'!BW78="Yes"),OFFSET('Water Data'!$D$7,0,10*ROW('Water Data'!D72)),NA())</f>
        <v>#N/A</v>
      </c>
      <c r="I78" s="133" t="e">
        <f ca="1">+IF(AND(ISNUMBER(OFFSET('Water Data'!$D$10,0,10*ROW('Water Data'!D72))),'Data Summary'!BX78="Yes"),OFFSET('Water Data'!$D$10,0,10*ROW('Water Data'!D72)),NA())</f>
        <v>#N/A</v>
      </c>
      <c r="J78" s="133" t="e">
        <f ca="1">+IF(AND(ISNUMBER(OFFSET('Water Data'!$E$5,0,10*ROW('Water Data'!E72))),'Data Summary'!BY78="Yes"),100-OFFSET('Water Data'!$E$5,0,10*ROW('Water Data'!E72)),NA())</f>
        <v>#N/A</v>
      </c>
      <c r="K78" s="133" t="e">
        <f ca="1">+IF(AND(ISNUMBER(OFFSET('Water Data'!$E$7,0,10*ROW('Water Data'!E72))),'Data Summary'!BZ78="Yes"),OFFSET('Water Data'!$E$7,0,10*ROW('Water Data'!E72)),NA())</f>
        <v>#N/A</v>
      </c>
      <c r="L78" s="133" t="e">
        <f ca="1">+IF(AND(ISNUMBER(OFFSET('Water Data'!$E$10,0,10*ROW('Water Data'!E72))),'Data Summary'!CA78="Yes"),OFFSET('Water Data'!$E$10,0,10*ROW('Water Data'!E72)),NA())</f>
        <v>#N/A</v>
      </c>
      <c r="M78" s="133" t="e">
        <f ca="1">+IF(AND(ISNUMBER(OFFSET('Water Data'!$F$5,0,10*ROW('Water Data'!F72))),'Data Summary'!CB78="Yes"),100-OFFSET('Water Data'!$F$5,0,10*ROW('Water Data'!F72)),NA())</f>
        <v>#N/A</v>
      </c>
      <c r="N78" s="133" t="e">
        <f ca="1">+IF(AND(ISNUMBER(OFFSET('Water Data'!$F$7,0,10*ROW('Water Data'!F72))),'Data Summary'!CC78="Yes"),OFFSET('Water Data'!$F$7,0,10*ROW('Water Data'!F72)),NA())</f>
        <v>#N/A</v>
      </c>
      <c r="O78" s="133" t="e">
        <f ca="1">+IF(AND(ISNUMBER(OFFSET('Water Data'!$F$10,0,10*ROW('Water Data'!F72))),'Data Summary'!CD78="Yes"),OFFSET('Water Data'!$F$10,0,10*ROW('Water Data'!F72)),NA())</f>
        <v>#N/A</v>
      </c>
      <c r="P78" s="133" t="e">
        <f ca="1">+IF(AND(ISNUMBER(OFFSET('Water Data'!$G$5,0,10*ROW('Water Data'!G72))),'Data Summary'!CE78="Yes"),100-OFFSET('Water Data'!$G$5,0,10*ROW('Water Data'!G72)),NA())</f>
        <v>#N/A</v>
      </c>
      <c r="Q78" s="133" t="e">
        <f ca="1">+IF(AND(ISNUMBER(OFFSET('Water Data'!$G$7,0,10*ROW('Water Data'!G72))),'Data Summary'!CF78="Yes"),OFFSET('Water Data'!$G$7,0,10*ROW('Water Data'!G72)),NA())</f>
        <v>#N/A</v>
      </c>
      <c r="R78" s="133" t="e">
        <f ca="1">+IF(AND(ISNUMBER(OFFSET('Water Data'!$G$10,0,10*ROW('Water Data'!G72))),'Data Summary'!CG78="Yes"),OFFSET('Water Data'!$G$10,0,10*ROW('Water Data'!G72)),NA())</f>
        <v>#N/A</v>
      </c>
      <c r="S78" s="133" t="e">
        <f ca="1">+IF(AND(ISNUMBER(OFFSET('Water Data'!$H$5,0,10*ROW('Water Data'!H72))),'Data Summary'!CH78="Yes"),100-OFFSET('Water Data'!$H$5,0,10*ROW('Water Data'!H72)),NA())</f>
        <v>#N/A</v>
      </c>
      <c r="T78" s="133" t="e">
        <f ca="1">+IF(AND(ISNUMBER(OFFSET('Water Data'!$H$7,0,10*ROW('Water Data'!H72))),'Data Summary'!CI78="Yes"),OFFSET('Water Data'!$H$7,0,10*ROW('Water Data'!H72)),NA())</f>
        <v>#N/A</v>
      </c>
      <c r="U78" s="133" t="e">
        <f ca="1">+IF(AND(ISNUMBER(OFFSET('Water Data'!$H$10,0,10*ROW('Water Data'!H72))),'Data Summary'!CJ78="Yes"),OFFSET('Water Data'!$H$10,0,10*ROW('Water Data'!H72)),NA())</f>
        <v>#N/A</v>
      </c>
      <c r="V78" s="134" t="e">
        <f ca="1">+IF(AND(ISNUMBER(OFFSET('Sanitation Data'!$C$5,0,10*ROW('Sanitation Data'!C72))),'Data Summary'!CK78="Yes"),100-OFFSET('Sanitation Data'!$C$5,0,10*ROW('Sanitation Data'!C72)),NA())</f>
        <v>#N/A</v>
      </c>
      <c r="W78" s="134" t="e">
        <f ca="1">+IF(AND(ISNUMBER(OFFSET('Sanitation Data'!$C$7,0,10*ROW('Sanitation Data'!C72))),'Data Summary'!CL78="Yes"),OFFSET('Sanitation Data'!$C$7,0,10*ROW('Sanitation Data'!C72)),NA())</f>
        <v>#N/A</v>
      </c>
      <c r="X78" s="134" t="e">
        <f ca="1">+IF(AND(ISNUMBER(OFFSET('Sanitation Data'!$C$11,0,10*ROW('Sanitation Data'!C72))),'Data Summary'!CM78="Yes"),OFFSET('Sanitation Data'!$C$11,0,10*ROW('Sanitation Data'!C72)),NA())</f>
        <v>#N/A</v>
      </c>
      <c r="Y78" s="134" t="e">
        <f ca="1">+IF(AND(ISNUMBER(OFFSET('Sanitation Data'!$C$12,0,10*ROW('Sanitation Data'!C72))),'Data Summary'!CN78="Yes"),OFFSET('Sanitation Data'!$C$12,0,10*ROW('Sanitation Data'!C72)),NA())</f>
        <v>#N/A</v>
      </c>
      <c r="Z78" s="134" t="e">
        <f ca="1">+IF(AND(ISNUMBER(OFFSET('Sanitation Data'!$C$13,0,10*ROW('Sanitation Data'!C72))),'Data Summary'!CO78="Yes"),OFFSET('Sanitation Data'!$C$13,0,10*ROW('Sanitation Data'!C72)),NA())</f>
        <v>#N/A</v>
      </c>
      <c r="AA78" s="134" t="e">
        <f ca="1">+IF(AND(ISNUMBER(OFFSET('Sanitation Data'!$D$5,0,10*ROW('Sanitation Data'!D72))),'Data Summary'!CP78="Yes"),100-OFFSET('Sanitation Data'!$D$5,0,10*ROW('Sanitation Data'!D72)),NA())</f>
        <v>#N/A</v>
      </c>
      <c r="AB78" s="134" t="e">
        <f ca="1">+IF(AND(ISNUMBER(OFFSET('Sanitation Data'!$D$7,0,10*ROW('Sanitation Data'!D72))),'Data Summary'!CQ78="Yes"),OFFSET('Sanitation Data'!$D$7,0,10*ROW('Sanitation Data'!D72)),NA())</f>
        <v>#N/A</v>
      </c>
      <c r="AC78" s="134" t="e">
        <f ca="1">+IF(AND(ISNUMBER(OFFSET('Sanitation Data'!$D$11,0,10*ROW('Sanitation Data'!D72))),'Data Summary'!CR78="Yes"),OFFSET('Sanitation Data'!$D$11,0,10*ROW('Sanitation Data'!D72)),NA())</f>
        <v>#N/A</v>
      </c>
      <c r="AD78" s="134" t="e">
        <f ca="1">+IF(AND(ISNUMBER(OFFSET('Sanitation Data'!$D$12,0,10*ROW('Sanitation Data'!D72))),'Data Summary'!CS78="Yes"),OFFSET('Sanitation Data'!$D$12,0,10*ROW('Sanitation Data'!D72)),NA())</f>
        <v>#N/A</v>
      </c>
      <c r="AE78" s="134" t="e">
        <f ca="1">+IF(AND(ISNUMBER(OFFSET('Sanitation Data'!$D$13,0,10*ROW('Sanitation Data'!D72))),'Data Summary'!CT78="Yes"),OFFSET('Sanitation Data'!$D$13,0,10*ROW('Sanitation Data'!D72)),NA())</f>
        <v>#N/A</v>
      </c>
      <c r="AF78" s="134" t="e">
        <f ca="1">+IF(AND(ISNUMBER(OFFSET('Sanitation Data'!$E$5,0,10*ROW('Sanitation Data'!E72))),'Data Summary'!CU78="Yes"),100-OFFSET('Sanitation Data'!$E$5,0,10*ROW('Sanitation Data'!E72)),NA())</f>
        <v>#N/A</v>
      </c>
      <c r="AG78" s="134" t="e">
        <f ca="1">+IF(AND(ISNUMBER(OFFSET('Sanitation Data'!$E$7,0,10*ROW('Sanitation Data'!E72))),'Data Summary'!CV78="Yes"),OFFSET('Sanitation Data'!$E$7,0,10*ROW('Sanitation Data'!E72)),NA())</f>
        <v>#N/A</v>
      </c>
      <c r="AH78" s="134" t="e">
        <f ca="1">+IF(AND(ISNUMBER(OFFSET('Sanitation Data'!$E$11,0,10*ROW('Sanitation Data'!E72))),'Data Summary'!CW78="Yes"),OFFSET('Sanitation Data'!$E$11,0,10*ROW('Sanitation Data'!E72)),NA())</f>
        <v>#N/A</v>
      </c>
      <c r="AI78" s="134" t="e">
        <f ca="1">+IF(AND(ISNUMBER(OFFSET('Sanitation Data'!$E$12,0,10*ROW('Sanitation Data'!E72))),'Data Summary'!CX78="Yes"),OFFSET('Sanitation Data'!$E$12,0,10*ROW('Sanitation Data'!E72)),NA())</f>
        <v>#N/A</v>
      </c>
      <c r="AJ78" s="134" t="e">
        <f ca="1">+IF(AND(ISNUMBER(OFFSET('Sanitation Data'!$E$13,0,10*ROW('Sanitation Data'!E72))),'Data Summary'!CY78="Yes"),OFFSET('Sanitation Data'!$E$13,0,10*ROW('Sanitation Data'!E72)),NA())</f>
        <v>#N/A</v>
      </c>
      <c r="AK78" s="134" t="e">
        <f ca="1">+IF(AND(ISNUMBER(OFFSET('Sanitation Data'!$F$5,0,10*ROW('Sanitation Data'!F72))),'Data Summary'!CZ78="Yes"),100-OFFSET('Sanitation Data'!$F$5,0,10*ROW('Sanitation Data'!F72)),NA())</f>
        <v>#N/A</v>
      </c>
      <c r="AL78" s="134" t="e">
        <f ca="1">+IF(AND(ISNUMBER(OFFSET('Sanitation Data'!$F$7,0,10*ROW('Sanitation Data'!F72))),'Data Summary'!DA78="Yes"),OFFSET('Sanitation Data'!$F$7,0,10*ROW('Sanitation Data'!F72)),NA())</f>
        <v>#N/A</v>
      </c>
      <c r="AM78" s="134" t="e">
        <f ca="1">+IF(AND(ISNUMBER(OFFSET('Sanitation Data'!$F$11,0,10*ROW('Sanitation Data'!F72))),'Data Summary'!DB78="Yes"),OFFSET('Sanitation Data'!$F$11,0,10*ROW('Sanitation Data'!F72)),NA())</f>
        <v>#N/A</v>
      </c>
      <c r="AN78" s="134" t="e">
        <f ca="1">+IF(AND(ISNUMBER(OFFSET('Sanitation Data'!$F$12,0,10*ROW('Sanitation Data'!F72))),'Data Summary'!DC78="Yes"),OFFSET('Sanitation Data'!$F$12,0,10*ROW('Sanitation Data'!F72)),NA())</f>
        <v>#N/A</v>
      </c>
      <c r="AO78" s="134" t="e">
        <f ca="1">+IF(AND(ISNUMBER(OFFSET('Sanitation Data'!$F$13,0,10*ROW('Sanitation Data'!F72))),'Data Summary'!DD78="Yes"),OFFSET('Sanitation Data'!$F$13,0,10*ROW('Sanitation Data'!F72)),NA())</f>
        <v>#N/A</v>
      </c>
      <c r="AP78" s="134" t="e">
        <f ca="1">+IF(AND(ISNUMBER(OFFSET('Sanitation Data'!$G$5,0,10*ROW('Sanitation Data'!G72))),'Data Summary'!DE78="Yes"),100-OFFSET('Sanitation Data'!$G$5,0,10*ROW('Sanitation Data'!G72)),NA())</f>
        <v>#N/A</v>
      </c>
      <c r="AQ78" s="134" t="e">
        <f ca="1">+IF(AND(ISNUMBER(OFFSET('Sanitation Data'!$G$7,0,10*ROW('Sanitation Data'!G72))),'Data Summary'!DF78="Yes"),OFFSET('Sanitation Data'!$G$7,0,10*ROW('Sanitation Data'!G72)),NA())</f>
        <v>#N/A</v>
      </c>
      <c r="AR78" s="134" t="e">
        <f ca="1">+IF(AND(ISNUMBER(OFFSET('Sanitation Data'!$G$11,0,10*ROW('Sanitation Data'!G72))),'Data Summary'!DG78="Yes"),OFFSET('Sanitation Data'!$G$11,0,10*ROW('Sanitation Data'!G72)),NA())</f>
        <v>#N/A</v>
      </c>
      <c r="AS78" s="134" t="e">
        <f ca="1">+IF(AND(ISNUMBER(OFFSET('Sanitation Data'!$G$12,0,10*ROW('Sanitation Data'!G72))),'Data Summary'!DH78="Yes"),OFFSET('Sanitation Data'!$G$12,0,10*ROW('Sanitation Data'!G72)),NA())</f>
        <v>#N/A</v>
      </c>
      <c r="AT78" s="134" t="e">
        <f ca="1">+IF(AND(ISNUMBER(OFFSET('Sanitation Data'!$G$13,0,10*ROW('Sanitation Data'!G72))),'Data Summary'!DI78="Yes"),OFFSET('Sanitation Data'!$G$13,0,10*ROW('Sanitation Data'!G72)),NA())</f>
        <v>#N/A</v>
      </c>
      <c r="AU78" s="134" t="e">
        <f ca="1">+IF(AND(ISNUMBER(OFFSET('Sanitation Data'!$H$5,0,10*ROW('Sanitation Data'!H72))),'Data Summary'!DJ78="Yes"),100-OFFSET('Sanitation Data'!$H$5,0,10*ROW('Sanitation Data'!H72)),NA())</f>
        <v>#N/A</v>
      </c>
      <c r="AV78" s="134" t="e">
        <f ca="1">+IF(AND(ISNUMBER(OFFSET('Sanitation Data'!$H$7,0,10*ROW('Sanitation Data'!H72))),'Data Summary'!DK78="Yes"),OFFSET('Sanitation Data'!$H$7,0,10*ROW('Sanitation Data'!H72)),NA())</f>
        <v>#N/A</v>
      </c>
      <c r="AW78" s="134" t="e">
        <f ca="1">+IF(AND(ISNUMBER(OFFSET('Sanitation Data'!$H$11,0,10*ROW('Sanitation Data'!H72))),'Data Summary'!DL78="Yes"),OFFSET('Sanitation Data'!$H$11,0,10*ROW('Sanitation Data'!H72)),NA())</f>
        <v>#N/A</v>
      </c>
      <c r="AX78" s="134" t="e">
        <f ca="1">+IF(AND(ISNUMBER(OFFSET('Sanitation Data'!$H$12,0,10*ROW('Sanitation Data'!H72))),'Data Summary'!DM78="Yes"),OFFSET('Sanitation Data'!$H$12,0,10*ROW('Sanitation Data'!H72)),NA())</f>
        <v>#N/A</v>
      </c>
      <c r="AY78" s="134" t="e">
        <f ca="1">+IF(AND(ISNUMBER(OFFSET('Sanitation Data'!$H$13,0,10*ROW('Sanitation Data'!H72))),'Data Summary'!DN78="Yes"),OFFSET('Sanitation Data'!$H$13,0,10*ROW('Sanitation Data'!H72)),NA())</f>
        <v>#N/A</v>
      </c>
      <c r="AZ78" s="135" t="e">
        <f ca="1">+IF(AND(ISNUMBER(OFFSET('Hygiene Data'!$C$6,0,10*ROW('Hygiene Data'!C72))),'Data Summary'!DO78="Yes"),OFFSET('Hygiene Data'!$C$6,0,10*ROW('Hygiene Data'!C72)),NA())</f>
        <v>#N/A</v>
      </c>
      <c r="BA78" s="135" t="e">
        <f ca="1">+IF(AND(ISNUMBER(OFFSET('Hygiene Data'!$C$8,0,10*ROW('Hygiene Data'!C72))),'Data Summary'!DP78="Yes"),OFFSET('Hygiene Data'!$C$8,0,10*ROW('Hygiene Data'!C72)),NA())</f>
        <v>#N/A</v>
      </c>
      <c r="BB78" s="135" t="e">
        <f ca="1">+IF(AND(ISNUMBER(OFFSET('Hygiene Data'!$C$10,0,10*ROW('Hygiene Data'!C72))),'Data Summary'!DQ78="Yes"),OFFSET('Hygiene Data'!$C$10,0,10*ROW('Hygiene Data'!C72)),NA())</f>
        <v>#N/A</v>
      </c>
      <c r="BC78" s="135" t="e">
        <f ca="1">+IF(AND(ISNUMBER(OFFSET('Hygiene Data'!$D$6,0,10*ROW('Hygiene Data'!D72))),'Data Summary'!DR78="Yes"),OFFSET('Hygiene Data'!$D$6,0,10*ROW('Hygiene Data'!D72)),NA())</f>
        <v>#N/A</v>
      </c>
      <c r="BD78" s="135" t="e">
        <f ca="1">+IF(AND(ISNUMBER(OFFSET('Hygiene Data'!$D$8,0,10*ROW('Hygiene Data'!D72))),'Data Summary'!DS78="Yes"),OFFSET('Hygiene Data'!$D$8,0,10*ROW('Hygiene Data'!D72)),NA())</f>
        <v>#N/A</v>
      </c>
      <c r="BE78" s="135" t="e">
        <f ca="1">+IF(AND(ISNUMBER(OFFSET('Hygiene Data'!$D$10,0,10*ROW('Hygiene Data'!D72))),'Data Summary'!DT78="Yes"),OFFSET('Hygiene Data'!$D$10,0,10*ROW('Hygiene Data'!D72)),NA())</f>
        <v>#N/A</v>
      </c>
      <c r="BF78" s="135" t="e">
        <f ca="1">+IF(AND(ISNUMBER(OFFSET('Hygiene Data'!$E$6,0,10*ROW('Hygiene Data'!E72))),'Data Summary'!DU78="Yes"),OFFSET('Hygiene Data'!$E$6,0,10*ROW('Hygiene Data'!E72)),NA())</f>
        <v>#N/A</v>
      </c>
      <c r="BG78" s="135" t="e">
        <f ca="1">+IF(AND(ISNUMBER(OFFSET('Hygiene Data'!$E$8,0,10*ROW('Hygiene Data'!E72))),'Data Summary'!DV78="Yes"),OFFSET('Hygiene Data'!$E$8,0,10*ROW('Hygiene Data'!E72)),NA())</f>
        <v>#N/A</v>
      </c>
      <c r="BH78" s="135" t="e">
        <f ca="1">+IF(AND(ISNUMBER(OFFSET('Hygiene Data'!$E$10,0,10*ROW('Hygiene Data'!E72))),'Data Summary'!DW78="Yes"),OFFSET('Hygiene Data'!$E$10,0,10*ROW('Hygiene Data'!E72)),NA())</f>
        <v>#N/A</v>
      </c>
      <c r="BI78" s="135" t="e">
        <f ca="1">+IF(AND(ISNUMBER(OFFSET('Hygiene Data'!$F$6,0,10*ROW('Hygiene Data'!F72))),'Data Summary'!DX78="Yes"),OFFSET('Hygiene Data'!$F$6,0,10*ROW('Hygiene Data'!F72)),NA())</f>
        <v>#N/A</v>
      </c>
      <c r="BJ78" s="135" t="e">
        <f ca="1">+IF(AND(ISNUMBER(OFFSET('Hygiene Data'!$F$8,0,10*ROW('Hygiene Data'!F72))),'Data Summary'!DY78="Yes"),OFFSET('Hygiene Data'!$F$8,0,10*ROW('Hygiene Data'!F72)),NA())</f>
        <v>#N/A</v>
      </c>
      <c r="BK78" s="135" t="e">
        <f ca="1">+IF(AND(ISNUMBER(OFFSET('Hygiene Data'!$F$10,0,10*ROW('Hygiene Data'!F72))),'Data Summary'!DZ78="Yes"),OFFSET('Hygiene Data'!$F$10,0,10*ROW('Hygiene Data'!F72)),NA())</f>
        <v>#N/A</v>
      </c>
      <c r="BL78" s="135" t="e">
        <f ca="1">+IF(AND(ISNUMBER(OFFSET('Hygiene Data'!$G$6,0,10*ROW('Hygiene Data'!G72))),'Data Summary'!EA78="Yes"),OFFSET('Hygiene Data'!$G$6,0,10*ROW('Hygiene Data'!G72)),NA())</f>
        <v>#N/A</v>
      </c>
      <c r="BM78" s="135" t="e">
        <f ca="1">+IF(AND(ISNUMBER(OFFSET('Hygiene Data'!$G$8,0,10*ROW('Hygiene Data'!G72))),'Data Summary'!EB78="Yes"),OFFSET('Hygiene Data'!$G$8,0,10*ROW('Hygiene Data'!G72)),NA())</f>
        <v>#N/A</v>
      </c>
      <c r="BN78" s="135" t="e">
        <f ca="1">+IF(AND(ISNUMBER(OFFSET('Hygiene Data'!$G$10,0,10*ROW('Hygiene Data'!G72))),'Data Summary'!EC78="Yes"),OFFSET('Hygiene Data'!$G$10,0,10*ROW('Hygiene Data'!G72)),NA())</f>
        <v>#N/A</v>
      </c>
      <c r="BO78" s="135" t="e">
        <f ca="1">+IF(AND(ISNUMBER(OFFSET('Hygiene Data'!$H$6,0,10*ROW('Hygiene Data'!H72))),'Data Summary'!ED78="Yes"),OFFSET('Hygiene Data'!$H$6,0,10*ROW('Hygiene Data'!H72)),NA())</f>
        <v>#N/A</v>
      </c>
      <c r="BP78" s="135" t="e">
        <f ca="1">+IF(AND(ISNUMBER(OFFSET('Hygiene Data'!$H$8,0,10*ROW('Hygiene Data'!H72))),'Data Summary'!EE78="Yes"),OFFSET('Hygiene Data'!$H$8,0,10*ROW('Hygiene Data'!H72)),NA())</f>
        <v>#N/A</v>
      </c>
      <c r="BQ78" s="135" t="e">
        <f ca="1">+IF(AND(ISNUMBER(OFFSET('Hygiene Data'!$H$10,0,10*ROW('Hygiene Data'!H72))),'Data Summary'!EF78="Yes"),OFFSET('Hygiene Data'!$H$10,0,10*ROW('Hygiene Data'!H72)),NA())</f>
        <v>#N/A</v>
      </c>
    </row>
    <row r="79" spans="1:69" x14ac:dyDescent="0.2">
      <c r="A79" s="50" t="e">
        <f ca="1">+IF(OFFSET('Water Data'!$B$1,0,10*ROW('Water Data'!B73))="",NA(),OFFSET('Water Data'!$B$1,0,10*ROW('Water Data'!B73)))</f>
        <v>#N/A</v>
      </c>
      <c r="B79" s="50" t="e">
        <f ca="1">+IF(OFFSET('Water Data'!$A$3,0,10*ROW('Water Data'!A76))="",NA(),OFFSET('Water Data'!$A$3,0,10*ROW('Water Data'!A76)))</f>
        <v>#N/A</v>
      </c>
      <c r="C79" s="50" t="e">
        <f ca="1">+IF(OFFSET('Water Data'!$C$3,0,10*ROW('Water Data'!C76))="",NA(),OFFSET('Water Data'!$C$3,0,10*ROW('Water Data'!C76)))</f>
        <v>#N/A</v>
      </c>
      <c r="D79" s="133" t="e">
        <f ca="1">+IF(AND(ISNUMBER(OFFSET('Water Data'!$C$5,0,10*ROW('Water Data'!C73))),'Data Summary'!BS79="Yes"),100-OFFSET('Water Data'!$C$5,0,10*ROW('Water Data'!C73)),NA())</f>
        <v>#N/A</v>
      </c>
      <c r="E79" s="133" t="e">
        <f ca="1">+IF(AND(ISNUMBER(OFFSET('Water Data'!$C$7,0,10*ROW('Water Data'!C73))),'Data Summary'!BT79="Yes"),OFFSET('Water Data'!$C$7,0,10*ROW('Water Data'!C73)),NA())</f>
        <v>#N/A</v>
      </c>
      <c r="F79" s="133" t="e">
        <f ca="1">+IF(AND(ISNUMBER(OFFSET('Water Data'!$C$10,0,10*ROW('Water Data'!C73))),'Data Summary'!BU79="Yes"),OFFSET('Water Data'!$C$10,0,10*ROW('Water Data'!C73)),NA())</f>
        <v>#N/A</v>
      </c>
      <c r="G79" s="133" t="e">
        <f ca="1">+IF(AND(ISNUMBER(OFFSET('Water Data'!$D$5,0,10*ROW('Water Data'!D73))),'Data Summary'!BV79="Yes"),100-OFFSET('Water Data'!$D$5,0,10*ROW('Water Data'!D73)),NA())</f>
        <v>#N/A</v>
      </c>
      <c r="H79" s="133" t="e">
        <f ca="1">+IF(AND(ISNUMBER(OFFSET('Water Data'!$D$7,0,10*ROW('Water Data'!D73))),'Data Summary'!BW79="Yes"),OFFSET('Water Data'!$D$7,0,10*ROW('Water Data'!D73)),NA())</f>
        <v>#N/A</v>
      </c>
      <c r="I79" s="133" t="e">
        <f ca="1">+IF(AND(ISNUMBER(OFFSET('Water Data'!$D$10,0,10*ROW('Water Data'!D73))),'Data Summary'!BX79="Yes"),OFFSET('Water Data'!$D$10,0,10*ROW('Water Data'!D73)),NA())</f>
        <v>#N/A</v>
      </c>
      <c r="J79" s="133" t="e">
        <f ca="1">+IF(AND(ISNUMBER(OFFSET('Water Data'!$E$5,0,10*ROW('Water Data'!E73))),'Data Summary'!BY79="Yes"),100-OFFSET('Water Data'!$E$5,0,10*ROW('Water Data'!E73)),NA())</f>
        <v>#N/A</v>
      </c>
      <c r="K79" s="133" t="e">
        <f ca="1">+IF(AND(ISNUMBER(OFFSET('Water Data'!$E$7,0,10*ROW('Water Data'!E73))),'Data Summary'!BZ79="Yes"),OFFSET('Water Data'!$E$7,0,10*ROW('Water Data'!E73)),NA())</f>
        <v>#N/A</v>
      </c>
      <c r="L79" s="133" t="e">
        <f ca="1">+IF(AND(ISNUMBER(OFFSET('Water Data'!$E$10,0,10*ROW('Water Data'!E73))),'Data Summary'!CA79="Yes"),OFFSET('Water Data'!$E$10,0,10*ROW('Water Data'!E73)),NA())</f>
        <v>#N/A</v>
      </c>
      <c r="M79" s="133" t="e">
        <f ca="1">+IF(AND(ISNUMBER(OFFSET('Water Data'!$F$5,0,10*ROW('Water Data'!F73))),'Data Summary'!CB79="Yes"),100-OFFSET('Water Data'!$F$5,0,10*ROW('Water Data'!F73)),NA())</f>
        <v>#N/A</v>
      </c>
      <c r="N79" s="133" t="e">
        <f ca="1">+IF(AND(ISNUMBER(OFFSET('Water Data'!$F$7,0,10*ROW('Water Data'!F73))),'Data Summary'!CC79="Yes"),OFFSET('Water Data'!$F$7,0,10*ROW('Water Data'!F73)),NA())</f>
        <v>#N/A</v>
      </c>
      <c r="O79" s="133" t="e">
        <f ca="1">+IF(AND(ISNUMBER(OFFSET('Water Data'!$F$10,0,10*ROW('Water Data'!F73))),'Data Summary'!CD79="Yes"),OFFSET('Water Data'!$F$10,0,10*ROW('Water Data'!F73)),NA())</f>
        <v>#N/A</v>
      </c>
      <c r="P79" s="133" t="e">
        <f ca="1">+IF(AND(ISNUMBER(OFFSET('Water Data'!$G$5,0,10*ROW('Water Data'!G73))),'Data Summary'!CE79="Yes"),100-OFFSET('Water Data'!$G$5,0,10*ROW('Water Data'!G73)),NA())</f>
        <v>#N/A</v>
      </c>
      <c r="Q79" s="133" t="e">
        <f ca="1">+IF(AND(ISNUMBER(OFFSET('Water Data'!$G$7,0,10*ROW('Water Data'!G73))),'Data Summary'!CF79="Yes"),OFFSET('Water Data'!$G$7,0,10*ROW('Water Data'!G73)),NA())</f>
        <v>#N/A</v>
      </c>
      <c r="R79" s="133" t="e">
        <f ca="1">+IF(AND(ISNUMBER(OFFSET('Water Data'!$G$10,0,10*ROW('Water Data'!G73))),'Data Summary'!CG79="Yes"),OFFSET('Water Data'!$G$10,0,10*ROW('Water Data'!G73)),NA())</f>
        <v>#N/A</v>
      </c>
      <c r="S79" s="133" t="e">
        <f ca="1">+IF(AND(ISNUMBER(OFFSET('Water Data'!$H$5,0,10*ROW('Water Data'!H73))),'Data Summary'!CH79="Yes"),100-OFFSET('Water Data'!$H$5,0,10*ROW('Water Data'!H73)),NA())</f>
        <v>#N/A</v>
      </c>
      <c r="T79" s="133" t="e">
        <f ca="1">+IF(AND(ISNUMBER(OFFSET('Water Data'!$H$7,0,10*ROW('Water Data'!H73))),'Data Summary'!CI79="Yes"),OFFSET('Water Data'!$H$7,0,10*ROW('Water Data'!H73)),NA())</f>
        <v>#N/A</v>
      </c>
      <c r="U79" s="133" t="e">
        <f ca="1">+IF(AND(ISNUMBER(OFFSET('Water Data'!$H$10,0,10*ROW('Water Data'!H73))),'Data Summary'!CJ79="Yes"),OFFSET('Water Data'!$H$10,0,10*ROW('Water Data'!H73)),NA())</f>
        <v>#N/A</v>
      </c>
      <c r="V79" s="134" t="e">
        <f ca="1">+IF(AND(ISNUMBER(OFFSET('Sanitation Data'!$C$5,0,10*ROW('Sanitation Data'!C73))),'Data Summary'!CK79="Yes"),100-OFFSET('Sanitation Data'!$C$5,0,10*ROW('Sanitation Data'!C73)),NA())</f>
        <v>#N/A</v>
      </c>
      <c r="W79" s="134" t="e">
        <f ca="1">+IF(AND(ISNUMBER(OFFSET('Sanitation Data'!$C$7,0,10*ROW('Sanitation Data'!C73))),'Data Summary'!CL79="Yes"),OFFSET('Sanitation Data'!$C$7,0,10*ROW('Sanitation Data'!C73)),NA())</f>
        <v>#N/A</v>
      </c>
      <c r="X79" s="134" t="e">
        <f ca="1">+IF(AND(ISNUMBER(OFFSET('Sanitation Data'!$C$11,0,10*ROW('Sanitation Data'!C73))),'Data Summary'!CM79="Yes"),OFFSET('Sanitation Data'!$C$11,0,10*ROW('Sanitation Data'!C73)),NA())</f>
        <v>#N/A</v>
      </c>
      <c r="Y79" s="134" t="e">
        <f ca="1">+IF(AND(ISNUMBER(OFFSET('Sanitation Data'!$C$12,0,10*ROW('Sanitation Data'!C73))),'Data Summary'!CN79="Yes"),OFFSET('Sanitation Data'!$C$12,0,10*ROW('Sanitation Data'!C73)),NA())</f>
        <v>#N/A</v>
      </c>
      <c r="Z79" s="134" t="e">
        <f ca="1">+IF(AND(ISNUMBER(OFFSET('Sanitation Data'!$C$13,0,10*ROW('Sanitation Data'!C73))),'Data Summary'!CO79="Yes"),OFFSET('Sanitation Data'!$C$13,0,10*ROW('Sanitation Data'!C73)),NA())</f>
        <v>#N/A</v>
      </c>
      <c r="AA79" s="134" t="e">
        <f ca="1">+IF(AND(ISNUMBER(OFFSET('Sanitation Data'!$D$5,0,10*ROW('Sanitation Data'!D73))),'Data Summary'!CP79="Yes"),100-OFFSET('Sanitation Data'!$D$5,0,10*ROW('Sanitation Data'!D73)),NA())</f>
        <v>#N/A</v>
      </c>
      <c r="AB79" s="134" t="e">
        <f ca="1">+IF(AND(ISNUMBER(OFFSET('Sanitation Data'!$D$7,0,10*ROW('Sanitation Data'!D73))),'Data Summary'!CQ79="Yes"),OFFSET('Sanitation Data'!$D$7,0,10*ROW('Sanitation Data'!D73)),NA())</f>
        <v>#N/A</v>
      </c>
      <c r="AC79" s="134" t="e">
        <f ca="1">+IF(AND(ISNUMBER(OFFSET('Sanitation Data'!$D$11,0,10*ROW('Sanitation Data'!D73))),'Data Summary'!CR79="Yes"),OFFSET('Sanitation Data'!$D$11,0,10*ROW('Sanitation Data'!D73)),NA())</f>
        <v>#N/A</v>
      </c>
      <c r="AD79" s="134" t="e">
        <f ca="1">+IF(AND(ISNUMBER(OFFSET('Sanitation Data'!$D$12,0,10*ROW('Sanitation Data'!D73))),'Data Summary'!CS79="Yes"),OFFSET('Sanitation Data'!$D$12,0,10*ROW('Sanitation Data'!D73)),NA())</f>
        <v>#N/A</v>
      </c>
      <c r="AE79" s="134" t="e">
        <f ca="1">+IF(AND(ISNUMBER(OFFSET('Sanitation Data'!$D$13,0,10*ROW('Sanitation Data'!D73))),'Data Summary'!CT79="Yes"),OFFSET('Sanitation Data'!$D$13,0,10*ROW('Sanitation Data'!D73)),NA())</f>
        <v>#N/A</v>
      </c>
      <c r="AF79" s="134" t="e">
        <f ca="1">+IF(AND(ISNUMBER(OFFSET('Sanitation Data'!$E$5,0,10*ROW('Sanitation Data'!E73))),'Data Summary'!CU79="Yes"),100-OFFSET('Sanitation Data'!$E$5,0,10*ROW('Sanitation Data'!E73)),NA())</f>
        <v>#N/A</v>
      </c>
      <c r="AG79" s="134" t="e">
        <f ca="1">+IF(AND(ISNUMBER(OFFSET('Sanitation Data'!$E$7,0,10*ROW('Sanitation Data'!E73))),'Data Summary'!CV79="Yes"),OFFSET('Sanitation Data'!$E$7,0,10*ROW('Sanitation Data'!E73)),NA())</f>
        <v>#N/A</v>
      </c>
      <c r="AH79" s="134" t="e">
        <f ca="1">+IF(AND(ISNUMBER(OFFSET('Sanitation Data'!$E$11,0,10*ROW('Sanitation Data'!E73))),'Data Summary'!CW79="Yes"),OFFSET('Sanitation Data'!$E$11,0,10*ROW('Sanitation Data'!E73)),NA())</f>
        <v>#N/A</v>
      </c>
      <c r="AI79" s="134" t="e">
        <f ca="1">+IF(AND(ISNUMBER(OFFSET('Sanitation Data'!$E$12,0,10*ROW('Sanitation Data'!E73))),'Data Summary'!CX79="Yes"),OFFSET('Sanitation Data'!$E$12,0,10*ROW('Sanitation Data'!E73)),NA())</f>
        <v>#N/A</v>
      </c>
      <c r="AJ79" s="134" t="e">
        <f ca="1">+IF(AND(ISNUMBER(OFFSET('Sanitation Data'!$E$13,0,10*ROW('Sanitation Data'!E73))),'Data Summary'!CY79="Yes"),OFFSET('Sanitation Data'!$E$13,0,10*ROW('Sanitation Data'!E73)),NA())</f>
        <v>#N/A</v>
      </c>
      <c r="AK79" s="134" t="e">
        <f ca="1">+IF(AND(ISNUMBER(OFFSET('Sanitation Data'!$F$5,0,10*ROW('Sanitation Data'!F73))),'Data Summary'!CZ79="Yes"),100-OFFSET('Sanitation Data'!$F$5,0,10*ROW('Sanitation Data'!F73)),NA())</f>
        <v>#N/A</v>
      </c>
      <c r="AL79" s="134" t="e">
        <f ca="1">+IF(AND(ISNUMBER(OFFSET('Sanitation Data'!$F$7,0,10*ROW('Sanitation Data'!F73))),'Data Summary'!DA79="Yes"),OFFSET('Sanitation Data'!$F$7,0,10*ROW('Sanitation Data'!F73)),NA())</f>
        <v>#N/A</v>
      </c>
      <c r="AM79" s="134" t="e">
        <f ca="1">+IF(AND(ISNUMBER(OFFSET('Sanitation Data'!$F$11,0,10*ROW('Sanitation Data'!F73))),'Data Summary'!DB79="Yes"),OFFSET('Sanitation Data'!$F$11,0,10*ROW('Sanitation Data'!F73)),NA())</f>
        <v>#N/A</v>
      </c>
      <c r="AN79" s="134" t="e">
        <f ca="1">+IF(AND(ISNUMBER(OFFSET('Sanitation Data'!$F$12,0,10*ROW('Sanitation Data'!F73))),'Data Summary'!DC79="Yes"),OFFSET('Sanitation Data'!$F$12,0,10*ROW('Sanitation Data'!F73)),NA())</f>
        <v>#N/A</v>
      </c>
      <c r="AO79" s="134" t="e">
        <f ca="1">+IF(AND(ISNUMBER(OFFSET('Sanitation Data'!$F$13,0,10*ROW('Sanitation Data'!F73))),'Data Summary'!DD79="Yes"),OFFSET('Sanitation Data'!$F$13,0,10*ROW('Sanitation Data'!F73)),NA())</f>
        <v>#N/A</v>
      </c>
      <c r="AP79" s="134" t="e">
        <f ca="1">+IF(AND(ISNUMBER(OFFSET('Sanitation Data'!$G$5,0,10*ROW('Sanitation Data'!G73))),'Data Summary'!DE79="Yes"),100-OFFSET('Sanitation Data'!$G$5,0,10*ROW('Sanitation Data'!G73)),NA())</f>
        <v>#N/A</v>
      </c>
      <c r="AQ79" s="134" t="e">
        <f ca="1">+IF(AND(ISNUMBER(OFFSET('Sanitation Data'!$G$7,0,10*ROW('Sanitation Data'!G73))),'Data Summary'!DF79="Yes"),OFFSET('Sanitation Data'!$G$7,0,10*ROW('Sanitation Data'!G73)),NA())</f>
        <v>#N/A</v>
      </c>
      <c r="AR79" s="134" t="e">
        <f ca="1">+IF(AND(ISNUMBER(OFFSET('Sanitation Data'!$G$11,0,10*ROW('Sanitation Data'!G73))),'Data Summary'!DG79="Yes"),OFFSET('Sanitation Data'!$G$11,0,10*ROW('Sanitation Data'!G73)),NA())</f>
        <v>#N/A</v>
      </c>
      <c r="AS79" s="134" t="e">
        <f ca="1">+IF(AND(ISNUMBER(OFFSET('Sanitation Data'!$G$12,0,10*ROW('Sanitation Data'!G73))),'Data Summary'!DH79="Yes"),OFFSET('Sanitation Data'!$G$12,0,10*ROW('Sanitation Data'!G73)),NA())</f>
        <v>#N/A</v>
      </c>
      <c r="AT79" s="134" t="e">
        <f ca="1">+IF(AND(ISNUMBER(OFFSET('Sanitation Data'!$G$13,0,10*ROW('Sanitation Data'!G73))),'Data Summary'!DI79="Yes"),OFFSET('Sanitation Data'!$G$13,0,10*ROW('Sanitation Data'!G73)),NA())</f>
        <v>#N/A</v>
      </c>
      <c r="AU79" s="134" t="e">
        <f ca="1">+IF(AND(ISNUMBER(OFFSET('Sanitation Data'!$H$5,0,10*ROW('Sanitation Data'!H73))),'Data Summary'!DJ79="Yes"),100-OFFSET('Sanitation Data'!$H$5,0,10*ROW('Sanitation Data'!H73)),NA())</f>
        <v>#N/A</v>
      </c>
      <c r="AV79" s="134" t="e">
        <f ca="1">+IF(AND(ISNUMBER(OFFSET('Sanitation Data'!$H$7,0,10*ROW('Sanitation Data'!H73))),'Data Summary'!DK79="Yes"),OFFSET('Sanitation Data'!$H$7,0,10*ROW('Sanitation Data'!H73)),NA())</f>
        <v>#N/A</v>
      </c>
      <c r="AW79" s="134" t="e">
        <f ca="1">+IF(AND(ISNUMBER(OFFSET('Sanitation Data'!$H$11,0,10*ROW('Sanitation Data'!H73))),'Data Summary'!DL79="Yes"),OFFSET('Sanitation Data'!$H$11,0,10*ROW('Sanitation Data'!H73)),NA())</f>
        <v>#N/A</v>
      </c>
      <c r="AX79" s="134" t="e">
        <f ca="1">+IF(AND(ISNUMBER(OFFSET('Sanitation Data'!$H$12,0,10*ROW('Sanitation Data'!H73))),'Data Summary'!DM79="Yes"),OFFSET('Sanitation Data'!$H$12,0,10*ROW('Sanitation Data'!H73)),NA())</f>
        <v>#N/A</v>
      </c>
      <c r="AY79" s="134" t="e">
        <f ca="1">+IF(AND(ISNUMBER(OFFSET('Sanitation Data'!$H$13,0,10*ROW('Sanitation Data'!H73))),'Data Summary'!DN79="Yes"),OFFSET('Sanitation Data'!$H$13,0,10*ROW('Sanitation Data'!H73)),NA())</f>
        <v>#N/A</v>
      </c>
      <c r="AZ79" s="135" t="e">
        <f ca="1">+IF(AND(ISNUMBER(OFFSET('Hygiene Data'!$C$6,0,10*ROW('Hygiene Data'!C73))),'Data Summary'!DO79="Yes"),OFFSET('Hygiene Data'!$C$6,0,10*ROW('Hygiene Data'!C73)),NA())</f>
        <v>#N/A</v>
      </c>
      <c r="BA79" s="135" t="e">
        <f ca="1">+IF(AND(ISNUMBER(OFFSET('Hygiene Data'!$C$8,0,10*ROW('Hygiene Data'!C73))),'Data Summary'!DP79="Yes"),OFFSET('Hygiene Data'!$C$8,0,10*ROW('Hygiene Data'!C73)),NA())</f>
        <v>#N/A</v>
      </c>
      <c r="BB79" s="135" t="e">
        <f ca="1">+IF(AND(ISNUMBER(OFFSET('Hygiene Data'!$C$10,0,10*ROW('Hygiene Data'!C73))),'Data Summary'!DQ79="Yes"),OFFSET('Hygiene Data'!$C$10,0,10*ROW('Hygiene Data'!C73)),NA())</f>
        <v>#N/A</v>
      </c>
      <c r="BC79" s="135" t="e">
        <f ca="1">+IF(AND(ISNUMBER(OFFSET('Hygiene Data'!$D$6,0,10*ROW('Hygiene Data'!D73))),'Data Summary'!DR79="Yes"),OFFSET('Hygiene Data'!$D$6,0,10*ROW('Hygiene Data'!D73)),NA())</f>
        <v>#N/A</v>
      </c>
      <c r="BD79" s="135" t="e">
        <f ca="1">+IF(AND(ISNUMBER(OFFSET('Hygiene Data'!$D$8,0,10*ROW('Hygiene Data'!D73))),'Data Summary'!DS79="Yes"),OFFSET('Hygiene Data'!$D$8,0,10*ROW('Hygiene Data'!D73)),NA())</f>
        <v>#N/A</v>
      </c>
      <c r="BE79" s="135" t="e">
        <f ca="1">+IF(AND(ISNUMBER(OFFSET('Hygiene Data'!$D$10,0,10*ROW('Hygiene Data'!D73))),'Data Summary'!DT79="Yes"),OFFSET('Hygiene Data'!$D$10,0,10*ROW('Hygiene Data'!D73)),NA())</f>
        <v>#N/A</v>
      </c>
      <c r="BF79" s="135" t="e">
        <f ca="1">+IF(AND(ISNUMBER(OFFSET('Hygiene Data'!$E$6,0,10*ROW('Hygiene Data'!E73))),'Data Summary'!DU79="Yes"),OFFSET('Hygiene Data'!$E$6,0,10*ROW('Hygiene Data'!E73)),NA())</f>
        <v>#N/A</v>
      </c>
      <c r="BG79" s="135" t="e">
        <f ca="1">+IF(AND(ISNUMBER(OFFSET('Hygiene Data'!$E$8,0,10*ROW('Hygiene Data'!E73))),'Data Summary'!DV79="Yes"),OFFSET('Hygiene Data'!$E$8,0,10*ROW('Hygiene Data'!E73)),NA())</f>
        <v>#N/A</v>
      </c>
      <c r="BH79" s="135" t="e">
        <f ca="1">+IF(AND(ISNUMBER(OFFSET('Hygiene Data'!$E$10,0,10*ROW('Hygiene Data'!E73))),'Data Summary'!DW79="Yes"),OFFSET('Hygiene Data'!$E$10,0,10*ROW('Hygiene Data'!E73)),NA())</f>
        <v>#N/A</v>
      </c>
      <c r="BI79" s="135" t="e">
        <f ca="1">+IF(AND(ISNUMBER(OFFSET('Hygiene Data'!$F$6,0,10*ROW('Hygiene Data'!F73))),'Data Summary'!DX79="Yes"),OFFSET('Hygiene Data'!$F$6,0,10*ROW('Hygiene Data'!F73)),NA())</f>
        <v>#N/A</v>
      </c>
      <c r="BJ79" s="135" t="e">
        <f ca="1">+IF(AND(ISNUMBER(OFFSET('Hygiene Data'!$F$8,0,10*ROW('Hygiene Data'!F73))),'Data Summary'!DY79="Yes"),OFFSET('Hygiene Data'!$F$8,0,10*ROW('Hygiene Data'!F73)),NA())</f>
        <v>#N/A</v>
      </c>
      <c r="BK79" s="135" t="e">
        <f ca="1">+IF(AND(ISNUMBER(OFFSET('Hygiene Data'!$F$10,0,10*ROW('Hygiene Data'!F73))),'Data Summary'!DZ79="Yes"),OFFSET('Hygiene Data'!$F$10,0,10*ROW('Hygiene Data'!F73)),NA())</f>
        <v>#N/A</v>
      </c>
      <c r="BL79" s="135" t="e">
        <f ca="1">+IF(AND(ISNUMBER(OFFSET('Hygiene Data'!$G$6,0,10*ROW('Hygiene Data'!G73))),'Data Summary'!EA79="Yes"),OFFSET('Hygiene Data'!$G$6,0,10*ROW('Hygiene Data'!G73)),NA())</f>
        <v>#N/A</v>
      </c>
      <c r="BM79" s="135" t="e">
        <f ca="1">+IF(AND(ISNUMBER(OFFSET('Hygiene Data'!$G$8,0,10*ROW('Hygiene Data'!G73))),'Data Summary'!EB79="Yes"),OFFSET('Hygiene Data'!$G$8,0,10*ROW('Hygiene Data'!G73)),NA())</f>
        <v>#N/A</v>
      </c>
      <c r="BN79" s="135" t="e">
        <f ca="1">+IF(AND(ISNUMBER(OFFSET('Hygiene Data'!$G$10,0,10*ROW('Hygiene Data'!G73))),'Data Summary'!EC79="Yes"),OFFSET('Hygiene Data'!$G$10,0,10*ROW('Hygiene Data'!G73)),NA())</f>
        <v>#N/A</v>
      </c>
      <c r="BO79" s="135" t="e">
        <f ca="1">+IF(AND(ISNUMBER(OFFSET('Hygiene Data'!$H$6,0,10*ROW('Hygiene Data'!H73))),'Data Summary'!ED79="Yes"),OFFSET('Hygiene Data'!$H$6,0,10*ROW('Hygiene Data'!H73)),NA())</f>
        <v>#N/A</v>
      </c>
      <c r="BP79" s="135" t="e">
        <f ca="1">+IF(AND(ISNUMBER(OFFSET('Hygiene Data'!$H$8,0,10*ROW('Hygiene Data'!H73))),'Data Summary'!EE79="Yes"),OFFSET('Hygiene Data'!$H$8,0,10*ROW('Hygiene Data'!H73)),NA())</f>
        <v>#N/A</v>
      </c>
      <c r="BQ79" s="135" t="e">
        <f ca="1">+IF(AND(ISNUMBER(OFFSET('Hygiene Data'!$H$10,0,10*ROW('Hygiene Data'!H73))),'Data Summary'!EF79="Yes"),OFFSET('Hygiene Data'!$H$10,0,10*ROW('Hygiene Data'!H73)),NA())</f>
        <v>#N/A</v>
      </c>
    </row>
    <row r="80" spans="1:69" x14ac:dyDescent="0.2">
      <c r="A80" s="50" t="e">
        <f ca="1">+IF(OFFSET('Water Data'!$B$1,0,10*ROW('Water Data'!B74))="",NA(),OFFSET('Water Data'!$B$1,0,10*ROW('Water Data'!B74)))</f>
        <v>#N/A</v>
      </c>
      <c r="B80" s="50" t="e">
        <f ca="1">+IF(OFFSET('Water Data'!$A$3,0,10*ROW('Water Data'!A77))="",NA(),OFFSET('Water Data'!$A$3,0,10*ROW('Water Data'!A77)))</f>
        <v>#N/A</v>
      </c>
      <c r="C80" s="50" t="e">
        <f ca="1">+IF(OFFSET('Water Data'!$C$3,0,10*ROW('Water Data'!C77))="",NA(),OFFSET('Water Data'!$C$3,0,10*ROW('Water Data'!C77)))</f>
        <v>#N/A</v>
      </c>
      <c r="D80" s="133" t="e">
        <f ca="1">+IF(AND(ISNUMBER(OFFSET('Water Data'!$C$5,0,10*ROW('Water Data'!C74))),'Data Summary'!BS80="Yes"),100-OFFSET('Water Data'!$C$5,0,10*ROW('Water Data'!C74)),NA())</f>
        <v>#N/A</v>
      </c>
      <c r="E80" s="133" t="e">
        <f ca="1">+IF(AND(ISNUMBER(OFFSET('Water Data'!$C$7,0,10*ROW('Water Data'!C74))),'Data Summary'!BT80="Yes"),OFFSET('Water Data'!$C$7,0,10*ROW('Water Data'!C74)),NA())</f>
        <v>#N/A</v>
      </c>
      <c r="F80" s="133" t="e">
        <f ca="1">+IF(AND(ISNUMBER(OFFSET('Water Data'!$C$10,0,10*ROW('Water Data'!C74))),'Data Summary'!BU80="Yes"),OFFSET('Water Data'!$C$10,0,10*ROW('Water Data'!C74)),NA())</f>
        <v>#N/A</v>
      </c>
      <c r="G80" s="133" t="e">
        <f ca="1">+IF(AND(ISNUMBER(OFFSET('Water Data'!$D$5,0,10*ROW('Water Data'!D74))),'Data Summary'!BV80="Yes"),100-OFFSET('Water Data'!$D$5,0,10*ROW('Water Data'!D74)),NA())</f>
        <v>#N/A</v>
      </c>
      <c r="H80" s="133" t="e">
        <f ca="1">+IF(AND(ISNUMBER(OFFSET('Water Data'!$D$7,0,10*ROW('Water Data'!D74))),'Data Summary'!BW80="Yes"),OFFSET('Water Data'!$D$7,0,10*ROW('Water Data'!D74)),NA())</f>
        <v>#N/A</v>
      </c>
      <c r="I80" s="133" t="e">
        <f ca="1">+IF(AND(ISNUMBER(OFFSET('Water Data'!$D$10,0,10*ROW('Water Data'!D74))),'Data Summary'!BX80="Yes"),OFFSET('Water Data'!$D$10,0,10*ROW('Water Data'!D74)),NA())</f>
        <v>#N/A</v>
      </c>
      <c r="J80" s="133" t="e">
        <f ca="1">+IF(AND(ISNUMBER(OFFSET('Water Data'!$E$5,0,10*ROW('Water Data'!E74))),'Data Summary'!BY80="Yes"),100-OFFSET('Water Data'!$E$5,0,10*ROW('Water Data'!E74)),NA())</f>
        <v>#N/A</v>
      </c>
      <c r="K80" s="133" t="e">
        <f ca="1">+IF(AND(ISNUMBER(OFFSET('Water Data'!$E$7,0,10*ROW('Water Data'!E74))),'Data Summary'!BZ80="Yes"),OFFSET('Water Data'!$E$7,0,10*ROW('Water Data'!E74)),NA())</f>
        <v>#N/A</v>
      </c>
      <c r="L80" s="133" t="e">
        <f ca="1">+IF(AND(ISNUMBER(OFFSET('Water Data'!$E$10,0,10*ROW('Water Data'!E74))),'Data Summary'!CA80="Yes"),OFFSET('Water Data'!$E$10,0,10*ROW('Water Data'!E74)),NA())</f>
        <v>#N/A</v>
      </c>
      <c r="M80" s="133" t="e">
        <f ca="1">+IF(AND(ISNUMBER(OFFSET('Water Data'!$F$5,0,10*ROW('Water Data'!F74))),'Data Summary'!CB80="Yes"),100-OFFSET('Water Data'!$F$5,0,10*ROW('Water Data'!F74)),NA())</f>
        <v>#N/A</v>
      </c>
      <c r="N80" s="133" t="e">
        <f ca="1">+IF(AND(ISNUMBER(OFFSET('Water Data'!$F$7,0,10*ROW('Water Data'!F74))),'Data Summary'!CC80="Yes"),OFFSET('Water Data'!$F$7,0,10*ROW('Water Data'!F74)),NA())</f>
        <v>#N/A</v>
      </c>
      <c r="O80" s="133" t="e">
        <f ca="1">+IF(AND(ISNUMBER(OFFSET('Water Data'!$F$10,0,10*ROW('Water Data'!F74))),'Data Summary'!CD80="Yes"),OFFSET('Water Data'!$F$10,0,10*ROW('Water Data'!F74)),NA())</f>
        <v>#N/A</v>
      </c>
      <c r="P80" s="133" t="e">
        <f ca="1">+IF(AND(ISNUMBER(OFFSET('Water Data'!$G$5,0,10*ROW('Water Data'!G74))),'Data Summary'!CE80="Yes"),100-OFFSET('Water Data'!$G$5,0,10*ROW('Water Data'!G74)),NA())</f>
        <v>#N/A</v>
      </c>
      <c r="Q80" s="133" t="e">
        <f ca="1">+IF(AND(ISNUMBER(OFFSET('Water Data'!$G$7,0,10*ROW('Water Data'!G74))),'Data Summary'!CF80="Yes"),OFFSET('Water Data'!$G$7,0,10*ROW('Water Data'!G74)),NA())</f>
        <v>#N/A</v>
      </c>
      <c r="R80" s="133" t="e">
        <f ca="1">+IF(AND(ISNUMBER(OFFSET('Water Data'!$G$10,0,10*ROW('Water Data'!G74))),'Data Summary'!CG80="Yes"),OFFSET('Water Data'!$G$10,0,10*ROW('Water Data'!G74)),NA())</f>
        <v>#N/A</v>
      </c>
      <c r="S80" s="133" t="e">
        <f ca="1">+IF(AND(ISNUMBER(OFFSET('Water Data'!$H$5,0,10*ROW('Water Data'!H74))),'Data Summary'!CH80="Yes"),100-OFFSET('Water Data'!$H$5,0,10*ROW('Water Data'!H74)),NA())</f>
        <v>#N/A</v>
      </c>
      <c r="T80" s="133" t="e">
        <f ca="1">+IF(AND(ISNUMBER(OFFSET('Water Data'!$H$7,0,10*ROW('Water Data'!H74))),'Data Summary'!CI80="Yes"),OFFSET('Water Data'!$H$7,0,10*ROW('Water Data'!H74)),NA())</f>
        <v>#N/A</v>
      </c>
      <c r="U80" s="133" t="e">
        <f ca="1">+IF(AND(ISNUMBER(OFFSET('Water Data'!$H$10,0,10*ROW('Water Data'!H74))),'Data Summary'!CJ80="Yes"),OFFSET('Water Data'!$H$10,0,10*ROW('Water Data'!H74)),NA())</f>
        <v>#N/A</v>
      </c>
      <c r="V80" s="134" t="e">
        <f ca="1">+IF(AND(ISNUMBER(OFFSET('Sanitation Data'!$C$5,0,10*ROW('Sanitation Data'!C74))),'Data Summary'!CK80="Yes"),100-OFFSET('Sanitation Data'!$C$5,0,10*ROW('Sanitation Data'!C74)),NA())</f>
        <v>#N/A</v>
      </c>
      <c r="W80" s="134" t="e">
        <f ca="1">+IF(AND(ISNUMBER(OFFSET('Sanitation Data'!$C$7,0,10*ROW('Sanitation Data'!C74))),'Data Summary'!CL80="Yes"),OFFSET('Sanitation Data'!$C$7,0,10*ROW('Sanitation Data'!C74)),NA())</f>
        <v>#N/A</v>
      </c>
      <c r="X80" s="134" t="e">
        <f ca="1">+IF(AND(ISNUMBER(OFFSET('Sanitation Data'!$C$11,0,10*ROW('Sanitation Data'!C74))),'Data Summary'!CM80="Yes"),OFFSET('Sanitation Data'!$C$11,0,10*ROW('Sanitation Data'!C74)),NA())</f>
        <v>#N/A</v>
      </c>
      <c r="Y80" s="134" t="e">
        <f ca="1">+IF(AND(ISNUMBER(OFFSET('Sanitation Data'!$C$12,0,10*ROW('Sanitation Data'!C74))),'Data Summary'!CN80="Yes"),OFFSET('Sanitation Data'!$C$12,0,10*ROW('Sanitation Data'!C74)),NA())</f>
        <v>#N/A</v>
      </c>
      <c r="Z80" s="134" t="e">
        <f ca="1">+IF(AND(ISNUMBER(OFFSET('Sanitation Data'!$C$13,0,10*ROW('Sanitation Data'!C74))),'Data Summary'!CO80="Yes"),OFFSET('Sanitation Data'!$C$13,0,10*ROW('Sanitation Data'!C74)),NA())</f>
        <v>#N/A</v>
      </c>
      <c r="AA80" s="134" t="e">
        <f ca="1">+IF(AND(ISNUMBER(OFFSET('Sanitation Data'!$D$5,0,10*ROW('Sanitation Data'!D74))),'Data Summary'!CP80="Yes"),100-OFFSET('Sanitation Data'!$D$5,0,10*ROW('Sanitation Data'!D74)),NA())</f>
        <v>#N/A</v>
      </c>
      <c r="AB80" s="134" t="e">
        <f ca="1">+IF(AND(ISNUMBER(OFFSET('Sanitation Data'!$D$7,0,10*ROW('Sanitation Data'!D74))),'Data Summary'!CQ80="Yes"),OFFSET('Sanitation Data'!$D$7,0,10*ROW('Sanitation Data'!D74)),NA())</f>
        <v>#N/A</v>
      </c>
      <c r="AC80" s="134" t="e">
        <f ca="1">+IF(AND(ISNUMBER(OFFSET('Sanitation Data'!$D$11,0,10*ROW('Sanitation Data'!D74))),'Data Summary'!CR80="Yes"),OFFSET('Sanitation Data'!$D$11,0,10*ROW('Sanitation Data'!D74)),NA())</f>
        <v>#N/A</v>
      </c>
      <c r="AD80" s="134" t="e">
        <f ca="1">+IF(AND(ISNUMBER(OFFSET('Sanitation Data'!$D$12,0,10*ROW('Sanitation Data'!D74))),'Data Summary'!CS80="Yes"),OFFSET('Sanitation Data'!$D$12,0,10*ROW('Sanitation Data'!D74)),NA())</f>
        <v>#N/A</v>
      </c>
      <c r="AE80" s="134" t="e">
        <f ca="1">+IF(AND(ISNUMBER(OFFSET('Sanitation Data'!$D$13,0,10*ROW('Sanitation Data'!D74))),'Data Summary'!CT80="Yes"),OFFSET('Sanitation Data'!$D$13,0,10*ROW('Sanitation Data'!D74)),NA())</f>
        <v>#N/A</v>
      </c>
      <c r="AF80" s="134" t="e">
        <f ca="1">+IF(AND(ISNUMBER(OFFSET('Sanitation Data'!$E$5,0,10*ROW('Sanitation Data'!E74))),'Data Summary'!CU80="Yes"),100-OFFSET('Sanitation Data'!$E$5,0,10*ROW('Sanitation Data'!E74)),NA())</f>
        <v>#N/A</v>
      </c>
      <c r="AG80" s="134" t="e">
        <f ca="1">+IF(AND(ISNUMBER(OFFSET('Sanitation Data'!$E$7,0,10*ROW('Sanitation Data'!E74))),'Data Summary'!CV80="Yes"),OFFSET('Sanitation Data'!$E$7,0,10*ROW('Sanitation Data'!E74)),NA())</f>
        <v>#N/A</v>
      </c>
      <c r="AH80" s="134" t="e">
        <f ca="1">+IF(AND(ISNUMBER(OFFSET('Sanitation Data'!$E$11,0,10*ROW('Sanitation Data'!E74))),'Data Summary'!CW80="Yes"),OFFSET('Sanitation Data'!$E$11,0,10*ROW('Sanitation Data'!E74)),NA())</f>
        <v>#N/A</v>
      </c>
      <c r="AI80" s="134" t="e">
        <f ca="1">+IF(AND(ISNUMBER(OFFSET('Sanitation Data'!$E$12,0,10*ROW('Sanitation Data'!E74))),'Data Summary'!CX80="Yes"),OFFSET('Sanitation Data'!$E$12,0,10*ROW('Sanitation Data'!E74)),NA())</f>
        <v>#N/A</v>
      </c>
      <c r="AJ80" s="134" t="e">
        <f ca="1">+IF(AND(ISNUMBER(OFFSET('Sanitation Data'!$E$13,0,10*ROW('Sanitation Data'!E74))),'Data Summary'!CY80="Yes"),OFFSET('Sanitation Data'!$E$13,0,10*ROW('Sanitation Data'!E74)),NA())</f>
        <v>#N/A</v>
      </c>
      <c r="AK80" s="134" t="e">
        <f ca="1">+IF(AND(ISNUMBER(OFFSET('Sanitation Data'!$F$5,0,10*ROW('Sanitation Data'!F74))),'Data Summary'!CZ80="Yes"),100-OFFSET('Sanitation Data'!$F$5,0,10*ROW('Sanitation Data'!F74)),NA())</f>
        <v>#N/A</v>
      </c>
      <c r="AL80" s="134" t="e">
        <f ca="1">+IF(AND(ISNUMBER(OFFSET('Sanitation Data'!$F$7,0,10*ROW('Sanitation Data'!F74))),'Data Summary'!DA80="Yes"),OFFSET('Sanitation Data'!$F$7,0,10*ROW('Sanitation Data'!F74)),NA())</f>
        <v>#N/A</v>
      </c>
      <c r="AM80" s="134" t="e">
        <f ca="1">+IF(AND(ISNUMBER(OFFSET('Sanitation Data'!$F$11,0,10*ROW('Sanitation Data'!F74))),'Data Summary'!DB80="Yes"),OFFSET('Sanitation Data'!$F$11,0,10*ROW('Sanitation Data'!F74)),NA())</f>
        <v>#N/A</v>
      </c>
      <c r="AN80" s="134" t="e">
        <f ca="1">+IF(AND(ISNUMBER(OFFSET('Sanitation Data'!$F$12,0,10*ROW('Sanitation Data'!F74))),'Data Summary'!DC80="Yes"),OFFSET('Sanitation Data'!$F$12,0,10*ROW('Sanitation Data'!F74)),NA())</f>
        <v>#N/A</v>
      </c>
      <c r="AO80" s="134" t="e">
        <f ca="1">+IF(AND(ISNUMBER(OFFSET('Sanitation Data'!$F$13,0,10*ROW('Sanitation Data'!F74))),'Data Summary'!DD80="Yes"),OFFSET('Sanitation Data'!$F$13,0,10*ROW('Sanitation Data'!F74)),NA())</f>
        <v>#N/A</v>
      </c>
      <c r="AP80" s="134" t="e">
        <f ca="1">+IF(AND(ISNUMBER(OFFSET('Sanitation Data'!$G$5,0,10*ROW('Sanitation Data'!G74))),'Data Summary'!DE80="Yes"),100-OFFSET('Sanitation Data'!$G$5,0,10*ROW('Sanitation Data'!G74)),NA())</f>
        <v>#N/A</v>
      </c>
      <c r="AQ80" s="134" t="e">
        <f ca="1">+IF(AND(ISNUMBER(OFFSET('Sanitation Data'!$G$7,0,10*ROW('Sanitation Data'!G74))),'Data Summary'!DF80="Yes"),OFFSET('Sanitation Data'!$G$7,0,10*ROW('Sanitation Data'!G74)),NA())</f>
        <v>#N/A</v>
      </c>
      <c r="AR80" s="134" t="e">
        <f ca="1">+IF(AND(ISNUMBER(OFFSET('Sanitation Data'!$G$11,0,10*ROW('Sanitation Data'!G74))),'Data Summary'!DG80="Yes"),OFFSET('Sanitation Data'!$G$11,0,10*ROW('Sanitation Data'!G74)),NA())</f>
        <v>#N/A</v>
      </c>
      <c r="AS80" s="134" t="e">
        <f ca="1">+IF(AND(ISNUMBER(OFFSET('Sanitation Data'!$G$12,0,10*ROW('Sanitation Data'!G74))),'Data Summary'!DH80="Yes"),OFFSET('Sanitation Data'!$G$12,0,10*ROW('Sanitation Data'!G74)),NA())</f>
        <v>#N/A</v>
      </c>
      <c r="AT80" s="134" t="e">
        <f ca="1">+IF(AND(ISNUMBER(OFFSET('Sanitation Data'!$G$13,0,10*ROW('Sanitation Data'!G74))),'Data Summary'!DI80="Yes"),OFFSET('Sanitation Data'!$G$13,0,10*ROW('Sanitation Data'!G74)),NA())</f>
        <v>#N/A</v>
      </c>
      <c r="AU80" s="134" t="e">
        <f ca="1">+IF(AND(ISNUMBER(OFFSET('Sanitation Data'!$H$5,0,10*ROW('Sanitation Data'!H74))),'Data Summary'!DJ80="Yes"),100-OFFSET('Sanitation Data'!$H$5,0,10*ROW('Sanitation Data'!H74)),NA())</f>
        <v>#N/A</v>
      </c>
      <c r="AV80" s="134" t="e">
        <f ca="1">+IF(AND(ISNUMBER(OFFSET('Sanitation Data'!$H$7,0,10*ROW('Sanitation Data'!H74))),'Data Summary'!DK80="Yes"),OFFSET('Sanitation Data'!$H$7,0,10*ROW('Sanitation Data'!H74)),NA())</f>
        <v>#N/A</v>
      </c>
      <c r="AW80" s="134" t="e">
        <f ca="1">+IF(AND(ISNUMBER(OFFSET('Sanitation Data'!$H$11,0,10*ROW('Sanitation Data'!H74))),'Data Summary'!DL80="Yes"),OFFSET('Sanitation Data'!$H$11,0,10*ROW('Sanitation Data'!H74)),NA())</f>
        <v>#N/A</v>
      </c>
      <c r="AX80" s="134" t="e">
        <f ca="1">+IF(AND(ISNUMBER(OFFSET('Sanitation Data'!$H$12,0,10*ROW('Sanitation Data'!H74))),'Data Summary'!DM80="Yes"),OFFSET('Sanitation Data'!$H$12,0,10*ROW('Sanitation Data'!H74)),NA())</f>
        <v>#N/A</v>
      </c>
      <c r="AY80" s="134" t="e">
        <f ca="1">+IF(AND(ISNUMBER(OFFSET('Sanitation Data'!$H$13,0,10*ROW('Sanitation Data'!H74))),'Data Summary'!DN80="Yes"),OFFSET('Sanitation Data'!$H$13,0,10*ROW('Sanitation Data'!H74)),NA())</f>
        <v>#N/A</v>
      </c>
      <c r="AZ80" s="135" t="e">
        <f ca="1">+IF(AND(ISNUMBER(OFFSET('Hygiene Data'!$C$6,0,10*ROW('Hygiene Data'!C74))),'Data Summary'!DO80="Yes"),OFFSET('Hygiene Data'!$C$6,0,10*ROW('Hygiene Data'!C74)),NA())</f>
        <v>#N/A</v>
      </c>
      <c r="BA80" s="135" t="e">
        <f ca="1">+IF(AND(ISNUMBER(OFFSET('Hygiene Data'!$C$8,0,10*ROW('Hygiene Data'!C74))),'Data Summary'!DP80="Yes"),OFFSET('Hygiene Data'!$C$8,0,10*ROW('Hygiene Data'!C74)),NA())</f>
        <v>#N/A</v>
      </c>
      <c r="BB80" s="135" t="e">
        <f ca="1">+IF(AND(ISNUMBER(OFFSET('Hygiene Data'!$C$10,0,10*ROW('Hygiene Data'!C74))),'Data Summary'!DQ80="Yes"),OFFSET('Hygiene Data'!$C$10,0,10*ROW('Hygiene Data'!C74)),NA())</f>
        <v>#N/A</v>
      </c>
      <c r="BC80" s="135" t="e">
        <f ca="1">+IF(AND(ISNUMBER(OFFSET('Hygiene Data'!$D$6,0,10*ROW('Hygiene Data'!D74))),'Data Summary'!DR80="Yes"),OFFSET('Hygiene Data'!$D$6,0,10*ROW('Hygiene Data'!D74)),NA())</f>
        <v>#N/A</v>
      </c>
      <c r="BD80" s="135" t="e">
        <f ca="1">+IF(AND(ISNUMBER(OFFSET('Hygiene Data'!$D$8,0,10*ROW('Hygiene Data'!D74))),'Data Summary'!DS80="Yes"),OFFSET('Hygiene Data'!$D$8,0,10*ROW('Hygiene Data'!D74)),NA())</f>
        <v>#N/A</v>
      </c>
      <c r="BE80" s="135" t="e">
        <f ca="1">+IF(AND(ISNUMBER(OFFSET('Hygiene Data'!$D$10,0,10*ROW('Hygiene Data'!D74))),'Data Summary'!DT80="Yes"),OFFSET('Hygiene Data'!$D$10,0,10*ROW('Hygiene Data'!D74)),NA())</f>
        <v>#N/A</v>
      </c>
      <c r="BF80" s="135" t="e">
        <f ca="1">+IF(AND(ISNUMBER(OFFSET('Hygiene Data'!$E$6,0,10*ROW('Hygiene Data'!E74))),'Data Summary'!DU80="Yes"),OFFSET('Hygiene Data'!$E$6,0,10*ROW('Hygiene Data'!E74)),NA())</f>
        <v>#N/A</v>
      </c>
      <c r="BG80" s="135" t="e">
        <f ca="1">+IF(AND(ISNUMBER(OFFSET('Hygiene Data'!$E$8,0,10*ROW('Hygiene Data'!E74))),'Data Summary'!DV80="Yes"),OFFSET('Hygiene Data'!$E$8,0,10*ROW('Hygiene Data'!E74)),NA())</f>
        <v>#N/A</v>
      </c>
      <c r="BH80" s="135" t="e">
        <f ca="1">+IF(AND(ISNUMBER(OFFSET('Hygiene Data'!$E$10,0,10*ROW('Hygiene Data'!E74))),'Data Summary'!DW80="Yes"),OFFSET('Hygiene Data'!$E$10,0,10*ROW('Hygiene Data'!E74)),NA())</f>
        <v>#N/A</v>
      </c>
      <c r="BI80" s="135" t="e">
        <f ca="1">+IF(AND(ISNUMBER(OFFSET('Hygiene Data'!$F$6,0,10*ROW('Hygiene Data'!F74))),'Data Summary'!DX80="Yes"),OFFSET('Hygiene Data'!$F$6,0,10*ROW('Hygiene Data'!F74)),NA())</f>
        <v>#N/A</v>
      </c>
      <c r="BJ80" s="135" t="e">
        <f ca="1">+IF(AND(ISNUMBER(OFFSET('Hygiene Data'!$F$8,0,10*ROW('Hygiene Data'!F74))),'Data Summary'!DY80="Yes"),OFFSET('Hygiene Data'!$F$8,0,10*ROW('Hygiene Data'!F74)),NA())</f>
        <v>#N/A</v>
      </c>
      <c r="BK80" s="135" t="e">
        <f ca="1">+IF(AND(ISNUMBER(OFFSET('Hygiene Data'!$F$10,0,10*ROW('Hygiene Data'!F74))),'Data Summary'!DZ80="Yes"),OFFSET('Hygiene Data'!$F$10,0,10*ROW('Hygiene Data'!F74)),NA())</f>
        <v>#N/A</v>
      </c>
      <c r="BL80" s="135" t="e">
        <f ca="1">+IF(AND(ISNUMBER(OFFSET('Hygiene Data'!$G$6,0,10*ROW('Hygiene Data'!G74))),'Data Summary'!EA80="Yes"),OFFSET('Hygiene Data'!$G$6,0,10*ROW('Hygiene Data'!G74)),NA())</f>
        <v>#N/A</v>
      </c>
      <c r="BM80" s="135" t="e">
        <f ca="1">+IF(AND(ISNUMBER(OFFSET('Hygiene Data'!$G$8,0,10*ROW('Hygiene Data'!G74))),'Data Summary'!EB80="Yes"),OFFSET('Hygiene Data'!$G$8,0,10*ROW('Hygiene Data'!G74)),NA())</f>
        <v>#N/A</v>
      </c>
      <c r="BN80" s="135" t="e">
        <f ca="1">+IF(AND(ISNUMBER(OFFSET('Hygiene Data'!$G$10,0,10*ROW('Hygiene Data'!G74))),'Data Summary'!EC80="Yes"),OFFSET('Hygiene Data'!$G$10,0,10*ROW('Hygiene Data'!G74)),NA())</f>
        <v>#N/A</v>
      </c>
      <c r="BO80" s="135" t="e">
        <f ca="1">+IF(AND(ISNUMBER(OFFSET('Hygiene Data'!$H$6,0,10*ROW('Hygiene Data'!H74))),'Data Summary'!ED80="Yes"),OFFSET('Hygiene Data'!$H$6,0,10*ROW('Hygiene Data'!H74)),NA())</f>
        <v>#N/A</v>
      </c>
      <c r="BP80" s="135" t="e">
        <f ca="1">+IF(AND(ISNUMBER(OFFSET('Hygiene Data'!$H$8,0,10*ROW('Hygiene Data'!H74))),'Data Summary'!EE80="Yes"),OFFSET('Hygiene Data'!$H$8,0,10*ROW('Hygiene Data'!H74)),NA())</f>
        <v>#N/A</v>
      </c>
      <c r="BQ80" s="135" t="e">
        <f ca="1">+IF(AND(ISNUMBER(OFFSET('Hygiene Data'!$H$10,0,10*ROW('Hygiene Data'!H74))),'Data Summary'!EF80="Yes"),OFFSET('Hygiene Data'!$H$10,0,10*ROW('Hygiene Data'!H74)),NA())</f>
        <v>#N/A</v>
      </c>
    </row>
    <row r="81" spans="1:69" x14ac:dyDescent="0.2">
      <c r="A81" s="50" t="e">
        <f ca="1">+IF(OFFSET('Water Data'!$B$1,0,10*ROW('Water Data'!B75))="",NA(),OFFSET('Water Data'!$B$1,0,10*ROW('Water Data'!B75)))</f>
        <v>#N/A</v>
      </c>
      <c r="B81" s="50" t="e">
        <f ca="1">+IF(OFFSET('Water Data'!$A$3,0,10*ROW('Water Data'!A78))="",NA(),OFFSET('Water Data'!$A$3,0,10*ROW('Water Data'!A78)))</f>
        <v>#N/A</v>
      </c>
      <c r="C81" s="50" t="e">
        <f ca="1">+IF(OFFSET('Water Data'!$C$3,0,10*ROW('Water Data'!C78))="",NA(),OFFSET('Water Data'!$C$3,0,10*ROW('Water Data'!C78)))</f>
        <v>#N/A</v>
      </c>
      <c r="D81" s="133" t="e">
        <f ca="1">+IF(AND(ISNUMBER(OFFSET('Water Data'!$C$5,0,10*ROW('Water Data'!C75))),'Data Summary'!BS81="Yes"),100-OFFSET('Water Data'!$C$5,0,10*ROW('Water Data'!C75)),NA())</f>
        <v>#N/A</v>
      </c>
      <c r="E81" s="133" t="e">
        <f ca="1">+IF(AND(ISNUMBER(OFFSET('Water Data'!$C$7,0,10*ROW('Water Data'!C75))),'Data Summary'!BT81="Yes"),OFFSET('Water Data'!$C$7,0,10*ROW('Water Data'!C75)),NA())</f>
        <v>#N/A</v>
      </c>
      <c r="F81" s="133" t="e">
        <f ca="1">+IF(AND(ISNUMBER(OFFSET('Water Data'!$C$10,0,10*ROW('Water Data'!C75))),'Data Summary'!BU81="Yes"),OFFSET('Water Data'!$C$10,0,10*ROW('Water Data'!C75)),NA())</f>
        <v>#N/A</v>
      </c>
      <c r="G81" s="133" t="e">
        <f ca="1">+IF(AND(ISNUMBER(OFFSET('Water Data'!$D$5,0,10*ROW('Water Data'!D75))),'Data Summary'!BV81="Yes"),100-OFFSET('Water Data'!$D$5,0,10*ROW('Water Data'!D75)),NA())</f>
        <v>#N/A</v>
      </c>
      <c r="H81" s="133" t="e">
        <f ca="1">+IF(AND(ISNUMBER(OFFSET('Water Data'!$D$7,0,10*ROW('Water Data'!D75))),'Data Summary'!BW81="Yes"),OFFSET('Water Data'!$D$7,0,10*ROW('Water Data'!D75)),NA())</f>
        <v>#N/A</v>
      </c>
      <c r="I81" s="133" t="e">
        <f ca="1">+IF(AND(ISNUMBER(OFFSET('Water Data'!$D$10,0,10*ROW('Water Data'!D75))),'Data Summary'!BX81="Yes"),OFFSET('Water Data'!$D$10,0,10*ROW('Water Data'!D75)),NA())</f>
        <v>#N/A</v>
      </c>
      <c r="J81" s="133" t="e">
        <f ca="1">+IF(AND(ISNUMBER(OFFSET('Water Data'!$E$5,0,10*ROW('Water Data'!E75))),'Data Summary'!BY81="Yes"),100-OFFSET('Water Data'!$E$5,0,10*ROW('Water Data'!E75)),NA())</f>
        <v>#N/A</v>
      </c>
      <c r="K81" s="133" t="e">
        <f ca="1">+IF(AND(ISNUMBER(OFFSET('Water Data'!$E$7,0,10*ROW('Water Data'!E75))),'Data Summary'!BZ81="Yes"),OFFSET('Water Data'!$E$7,0,10*ROW('Water Data'!E75)),NA())</f>
        <v>#N/A</v>
      </c>
      <c r="L81" s="133" t="e">
        <f ca="1">+IF(AND(ISNUMBER(OFFSET('Water Data'!$E$10,0,10*ROW('Water Data'!E75))),'Data Summary'!CA81="Yes"),OFFSET('Water Data'!$E$10,0,10*ROW('Water Data'!E75)),NA())</f>
        <v>#N/A</v>
      </c>
      <c r="M81" s="133" t="e">
        <f ca="1">+IF(AND(ISNUMBER(OFFSET('Water Data'!$F$5,0,10*ROW('Water Data'!F75))),'Data Summary'!CB81="Yes"),100-OFFSET('Water Data'!$F$5,0,10*ROW('Water Data'!F75)),NA())</f>
        <v>#N/A</v>
      </c>
      <c r="N81" s="133" t="e">
        <f ca="1">+IF(AND(ISNUMBER(OFFSET('Water Data'!$F$7,0,10*ROW('Water Data'!F75))),'Data Summary'!CC81="Yes"),OFFSET('Water Data'!$F$7,0,10*ROW('Water Data'!F75)),NA())</f>
        <v>#N/A</v>
      </c>
      <c r="O81" s="133" t="e">
        <f ca="1">+IF(AND(ISNUMBER(OFFSET('Water Data'!$F$10,0,10*ROW('Water Data'!F75))),'Data Summary'!CD81="Yes"),OFFSET('Water Data'!$F$10,0,10*ROW('Water Data'!F75)),NA())</f>
        <v>#N/A</v>
      </c>
      <c r="P81" s="133" t="e">
        <f ca="1">+IF(AND(ISNUMBER(OFFSET('Water Data'!$G$5,0,10*ROW('Water Data'!G75))),'Data Summary'!CE81="Yes"),100-OFFSET('Water Data'!$G$5,0,10*ROW('Water Data'!G75)),NA())</f>
        <v>#N/A</v>
      </c>
      <c r="Q81" s="133" t="e">
        <f ca="1">+IF(AND(ISNUMBER(OFFSET('Water Data'!$G$7,0,10*ROW('Water Data'!G75))),'Data Summary'!CF81="Yes"),OFFSET('Water Data'!$G$7,0,10*ROW('Water Data'!G75)),NA())</f>
        <v>#N/A</v>
      </c>
      <c r="R81" s="133" t="e">
        <f ca="1">+IF(AND(ISNUMBER(OFFSET('Water Data'!$G$10,0,10*ROW('Water Data'!G75))),'Data Summary'!CG81="Yes"),OFFSET('Water Data'!$G$10,0,10*ROW('Water Data'!G75)),NA())</f>
        <v>#N/A</v>
      </c>
      <c r="S81" s="133" t="e">
        <f ca="1">+IF(AND(ISNUMBER(OFFSET('Water Data'!$H$5,0,10*ROW('Water Data'!H75))),'Data Summary'!CH81="Yes"),100-OFFSET('Water Data'!$H$5,0,10*ROW('Water Data'!H75)),NA())</f>
        <v>#N/A</v>
      </c>
      <c r="T81" s="133" t="e">
        <f ca="1">+IF(AND(ISNUMBER(OFFSET('Water Data'!$H$7,0,10*ROW('Water Data'!H75))),'Data Summary'!CI81="Yes"),OFFSET('Water Data'!$H$7,0,10*ROW('Water Data'!H75)),NA())</f>
        <v>#N/A</v>
      </c>
      <c r="U81" s="133" t="e">
        <f ca="1">+IF(AND(ISNUMBER(OFFSET('Water Data'!$H$10,0,10*ROW('Water Data'!H75))),'Data Summary'!CJ81="Yes"),OFFSET('Water Data'!$H$10,0,10*ROW('Water Data'!H75)),NA())</f>
        <v>#N/A</v>
      </c>
      <c r="V81" s="134" t="e">
        <f ca="1">+IF(AND(ISNUMBER(OFFSET('Sanitation Data'!$C$5,0,10*ROW('Sanitation Data'!C75))),'Data Summary'!CK81="Yes"),100-OFFSET('Sanitation Data'!$C$5,0,10*ROW('Sanitation Data'!C75)),NA())</f>
        <v>#N/A</v>
      </c>
      <c r="W81" s="134" t="e">
        <f ca="1">+IF(AND(ISNUMBER(OFFSET('Sanitation Data'!$C$7,0,10*ROW('Sanitation Data'!C75))),'Data Summary'!CL81="Yes"),OFFSET('Sanitation Data'!$C$7,0,10*ROW('Sanitation Data'!C75)),NA())</f>
        <v>#N/A</v>
      </c>
      <c r="X81" s="134" t="e">
        <f ca="1">+IF(AND(ISNUMBER(OFFSET('Sanitation Data'!$C$11,0,10*ROW('Sanitation Data'!C75))),'Data Summary'!CM81="Yes"),OFFSET('Sanitation Data'!$C$11,0,10*ROW('Sanitation Data'!C75)),NA())</f>
        <v>#N/A</v>
      </c>
      <c r="Y81" s="134" t="e">
        <f ca="1">+IF(AND(ISNUMBER(OFFSET('Sanitation Data'!$C$12,0,10*ROW('Sanitation Data'!C75))),'Data Summary'!CN81="Yes"),OFFSET('Sanitation Data'!$C$12,0,10*ROW('Sanitation Data'!C75)),NA())</f>
        <v>#N/A</v>
      </c>
      <c r="Z81" s="134" t="e">
        <f ca="1">+IF(AND(ISNUMBER(OFFSET('Sanitation Data'!$C$13,0,10*ROW('Sanitation Data'!C75))),'Data Summary'!CO81="Yes"),OFFSET('Sanitation Data'!$C$13,0,10*ROW('Sanitation Data'!C75)),NA())</f>
        <v>#N/A</v>
      </c>
      <c r="AA81" s="134" t="e">
        <f ca="1">+IF(AND(ISNUMBER(OFFSET('Sanitation Data'!$D$5,0,10*ROW('Sanitation Data'!D75))),'Data Summary'!CP81="Yes"),100-OFFSET('Sanitation Data'!$D$5,0,10*ROW('Sanitation Data'!D75)),NA())</f>
        <v>#N/A</v>
      </c>
      <c r="AB81" s="134" t="e">
        <f ca="1">+IF(AND(ISNUMBER(OFFSET('Sanitation Data'!$D$7,0,10*ROW('Sanitation Data'!D75))),'Data Summary'!CQ81="Yes"),OFFSET('Sanitation Data'!$D$7,0,10*ROW('Sanitation Data'!D75)),NA())</f>
        <v>#N/A</v>
      </c>
      <c r="AC81" s="134" t="e">
        <f ca="1">+IF(AND(ISNUMBER(OFFSET('Sanitation Data'!$D$11,0,10*ROW('Sanitation Data'!D75))),'Data Summary'!CR81="Yes"),OFFSET('Sanitation Data'!$D$11,0,10*ROW('Sanitation Data'!D75)),NA())</f>
        <v>#N/A</v>
      </c>
      <c r="AD81" s="134" t="e">
        <f ca="1">+IF(AND(ISNUMBER(OFFSET('Sanitation Data'!$D$12,0,10*ROW('Sanitation Data'!D75))),'Data Summary'!CS81="Yes"),OFFSET('Sanitation Data'!$D$12,0,10*ROW('Sanitation Data'!D75)),NA())</f>
        <v>#N/A</v>
      </c>
      <c r="AE81" s="134" t="e">
        <f ca="1">+IF(AND(ISNUMBER(OFFSET('Sanitation Data'!$D$13,0,10*ROW('Sanitation Data'!D75))),'Data Summary'!CT81="Yes"),OFFSET('Sanitation Data'!$D$13,0,10*ROW('Sanitation Data'!D75)),NA())</f>
        <v>#N/A</v>
      </c>
      <c r="AF81" s="134" t="e">
        <f ca="1">+IF(AND(ISNUMBER(OFFSET('Sanitation Data'!$E$5,0,10*ROW('Sanitation Data'!E75))),'Data Summary'!CU81="Yes"),100-OFFSET('Sanitation Data'!$E$5,0,10*ROW('Sanitation Data'!E75)),NA())</f>
        <v>#N/A</v>
      </c>
      <c r="AG81" s="134" t="e">
        <f ca="1">+IF(AND(ISNUMBER(OFFSET('Sanitation Data'!$E$7,0,10*ROW('Sanitation Data'!E75))),'Data Summary'!CV81="Yes"),OFFSET('Sanitation Data'!$E$7,0,10*ROW('Sanitation Data'!E75)),NA())</f>
        <v>#N/A</v>
      </c>
      <c r="AH81" s="134" t="e">
        <f ca="1">+IF(AND(ISNUMBER(OFFSET('Sanitation Data'!$E$11,0,10*ROW('Sanitation Data'!E75))),'Data Summary'!CW81="Yes"),OFFSET('Sanitation Data'!$E$11,0,10*ROW('Sanitation Data'!E75)),NA())</f>
        <v>#N/A</v>
      </c>
      <c r="AI81" s="134" t="e">
        <f ca="1">+IF(AND(ISNUMBER(OFFSET('Sanitation Data'!$E$12,0,10*ROW('Sanitation Data'!E75))),'Data Summary'!CX81="Yes"),OFFSET('Sanitation Data'!$E$12,0,10*ROW('Sanitation Data'!E75)),NA())</f>
        <v>#N/A</v>
      </c>
      <c r="AJ81" s="134" t="e">
        <f ca="1">+IF(AND(ISNUMBER(OFFSET('Sanitation Data'!$E$13,0,10*ROW('Sanitation Data'!E75))),'Data Summary'!CY81="Yes"),OFFSET('Sanitation Data'!$E$13,0,10*ROW('Sanitation Data'!E75)),NA())</f>
        <v>#N/A</v>
      </c>
      <c r="AK81" s="134" t="e">
        <f ca="1">+IF(AND(ISNUMBER(OFFSET('Sanitation Data'!$F$5,0,10*ROW('Sanitation Data'!F75))),'Data Summary'!CZ81="Yes"),100-OFFSET('Sanitation Data'!$F$5,0,10*ROW('Sanitation Data'!F75)),NA())</f>
        <v>#N/A</v>
      </c>
      <c r="AL81" s="134" t="e">
        <f ca="1">+IF(AND(ISNUMBER(OFFSET('Sanitation Data'!$F$7,0,10*ROW('Sanitation Data'!F75))),'Data Summary'!DA81="Yes"),OFFSET('Sanitation Data'!$F$7,0,10*ROW('Sanitation Data'!F75)),NA())</f>
        <v>#N/A</v>
      </c>
      <c r="AM81" s="134" t="e">
        <f ca="1">+IF(AND(ISNUMBER(OFFSET('Sanitation Data'!$F$11,0,10*ROW('Sanitation Data'!F75))),'Data Summary'!DB81="Yes"),OFFSET('Sanitation Data'!$F$11,0,10*ROW('Sanitation Data'!F75)),NA())</f>
        <v>#N/A</v>
      </c>
      <c r="AN81" s="134" t="e">
        <f ca="1">+IF(AND(ISNUMBER(OFFSET('Sanitation Data'!$F$12,0,10*ROW('Sanitation Data'!F75))),'Data Summary'!DC81="Yes"),OFFSET('Sanitation Data'!$F$12,0,10*ROW('Sanitation Data'!F75)),NA())</f>
        <v>#N/A</v>
      </c>
      <c r="AO81" s="134" t="e">
        <f ca="1">+IF(AND(ISNUMBER(OFFSET('Sanitation Data'!$F$13,0,10*ROW('Sanitation Data'!F75))),'Data Summary'!DD81="Yes"),OFFSET('Sanitation Data'!$F$13,0,10*ROW('Sanitation Data'!F75)),NA())</f>
        <v>#N/A</v>
      </c>
      <c r="AP81" s="134" t="e">
        <f ca="1">+IF(AND(ISNUMBER(OFFSET('Sanitation Data'!$G$5,0,10*ROW('Sanitation Data'!G75))),'Data Summary'!DE81="Yes"),100-OFFSET('Sanitation Data'!$G$5,0,10*ROW('Sanitation Data'!G75)),NA())</f>
        <v>#N/A</v>
      </c>
      <c r="AQ81" s="134" t="e">
        <f ca="1">+IF(AND(ISNUMBER(OFFSET('Sanitation Data'!$G$7,0,10*ROW('Sanitation Data'!G75))),'Data Summary'!DF81="Yes"),OFFSET('Sanitation Data'!$G$7,0,10*ROW('Sanitation Data'!G75)),NA())</f>
        <v>#N/A</v>
      </c>
      <c r="AR81" s="134" t="e">
        <f ca="1">+IF(AND(ISNUMBER(OFFSET('Sanitation Data'!$G$11,0,10*ROW('Sanitation Data'!G75))),'Data Summary'!DG81="Yes"),OFFSET('Sanitation Data'!$G$11,0,10*ROW('Sanitation Data'!G75)),NA())</f>
        <v>#N/A</v>
      </c>
      <c r="AS81" s="134" t="e">
        <f ca="1">+IF(AND(ISNUMBER(OFFSET('Sanitation Data'!$G$12,0,10*ROW('Sanitation Data'!G75))),'Data Summary'!DH81="Yes"),OFFSET('Sanitation Data'!$G$12,0,10*ROW('Sanitation Data'!G75)),NA())</f>
        <v>#N/A</v>
      </c>
      <c r="AT81" s="134" t="e">
        <f ca="1">+IF(AND(ISNUMBER(OFFSET('Sanitation Data'!$G$13,0,10*ROW('Sanitation Data'!G75))),'Data Summary'!DI81="Yes"),OFFSET('Sanitation Data'!$G$13,0,10*ROW('Sanitation Data'!G75)),NA())</f>
        <v>#N/A</v>
      </c>
      <c r="AU81" s="134" t="e">
        <f ca="1">+IF(AND(ISNUMBER(OFFSET('Sanitation Data'!$H$5,0,10*ROW('Sanitation Data'!H75))),'Data Summary'!DJ81="Yes"),100-OFFSET('Sanitation Data'!$H$5,0,10*ROW('Sanitation Data'!H75)),NA())</f>
        <v>#N/A</v>
      </c>
      <c r="AV81" s="134" t="e">
        <f ca="1">+IF(AND(ISNUMBER(OFFSET('Sanitation Data'!$H$7,0,10*ROW('Sanitation Data'!H75))),'Data Summary'!DK81="Yes"),OFFSET('Sanitation Data'!$H$7,0,10*ROW('Sanitation Data'!H75)),NA())</f>
        <v>#N/A</v>
      </c>
      <c r="AW81" s="134" t="e">
        <f ca="1">+IF(AND(ISNUMBER(OFFSET('Sanitation Data'!$H$11,0,10*ROW('Sanitation Data'!H75))),'Data Summary'!DL81="Yes"),OFFSET('Sanitation Data'!$H$11,0,10*ROW('Sanitation Data'!H75)),NA())</f>
        <v>#N/A</v>
      </c>
      <c r="AX81" s="134" t="e">
        <f ca="1">+IF(AND(ISNUMBER(OFFSET('Sanitation Data'!$H$12,0,10*ROW('Sanitation Data'!H75))),'Data Summary'!DM81="Yes"),OFFSET('Sanitation Data'!$H$12,0,10*ROW('Sanitation Data'!H75)),NA())</f>
        <v>#N/A</v>
      </c>
      <c r="AY81" s="134" t="e">
        <f ca="1">+IF(AND(ISNUMBER(OFFSET('Sanitation Data'!$H$13,0,10*ROW('Sanitation Data'!H75))),'Data Summary'!DN81="Yes"),OFFSET('Sanitation Data'!$H$13,0,10*ROW('Sanitation Data'!H75)),NA())</f>
        <v>#N/A</v>
      </c>
      <c r="AZ81" s="135" t="e">
        <f ca="1">+IF(AND(ISNUMBER(OFFSET('Hygiene Data'!$C$6,0,10*ROW('Hygiene Data'!C75))),'Data Summary'!DO81="Yes"),OFFSET('Hygiene Data'!$C$6,0,10*ROW('Hygiene Data'!C75)),NA())</f>
        <v>#N/A</v>
      </c>
      <c r="BA81" s="135" t="e">
        <f ca="1">+IF(AND(ISNUMBER(OFFSET('Hygiene Data'!$C$8,0,10*ROW('Hygiene Data'!C75))),'Data Summary'!DP81="Yes"),OFFSET('Hygiene Data'!$C$8,0,10*ROW('Hygiene Data'!C75)),NA())</f>
        <v>#N/A</v>
      </c>
      <c r="BB81" s="135" t="e">
        <f ca="1">+IF(AND(ISNUMBER(OFFSET('Hygiene Data'!$C$10,0,10*ROW('Hygiene Data'!C75))),'Data Summary'!DQ81="Yes"),OFFSET('Hygiene Data'!$C$10,0,10*ROW('Hygiene Data'!C75)),NA())</f>
        <v>#N/A</v>
      </c>
      <c r="BC81" s="135" t="e">
        <f ca="1">+IF(AND(ISNUMBER(OFFSET('Hygiene Data'!$D$6,0,10*ROW('Hygiene Data'!D75))),'Data Summary'!DR81="Yes"),OFFSET('Hygiene Data'!$D$6,0,10*ROW('Hygiene Data'!D75)),NA())</f>
        <v>#N/A</v>
      </c>
      <c r="BD81" s="135" t="e">
        <f ca="1">+IF(AND(ISNUMBER(OFFSET('Hygiene Data'!$D$8,0,10*ROW('Hygiene Data'!D75))),'Data Summary'!DS81="Yes"),OFFSET('Hygiene Data'!$D$8,0,10*ROW('Hygiene Data'!D75)),NA())</f>
        <v>#N/A</v>
      </c>
      <c r="BE81" s="135" t="e">
        <f ca="1">+IF(AND(ISNUMBER(OFFSET('Hygiene Data'!$D$10,0,10*ROW('Hygiene Data'!D75))),'Data Summary'!DT81="Yes"),OFFSET('Hygiene Data'!$D$10,0,10*ROW('Hygiene Data'!D75)),NA())</f>
        <v>#N/A</v>
      </c>
      <c r="BF81" s="135" t="e">
        <f ca="1">+IF(AND(ISNUMBER(OFFSET('Hygiene Data'!$E$6,0,10*ROW('Hygiene Data'!E75))),'Data Summary'!DU81="Yes"),OFFSET('Hygiene Data'!$E$6,0,10*ROW('Hygiene Data'!E75)),NA())</f>
        <v>#N/A</v>
      </c>
      <c r="BG81" s="135" t="e">
        <f ca="1">+IF(AND(ISNUMBER(OFFSET('Hygiene Data'!$E$8,0,10*ROW('Hygiene Data'!E75))),'Data Summary'!DV81="Yes"),OFFSET('Hygiene Data'!$E$8,0,10*ROW('Hygiene Data'!E75)),NA())</f>
        <v>#N/A</v>
      </c>
      <c r="BH81" s="135" t="e">
        <f ca="1">+IF(AND(ISNUMBER(OFFSET('Hygiene Data'!$E$10,0,10*ROW('Hygiene Data'!E75))),'Data Summary'!DW81="Yes"),OFFSET('Hygiene Data'!$E$10,0,10*ROW('Hygiene Data'!E75)),NA())</f>
        <v>#N/A</v>
      </c>
      <c r="BI81" s="135" t="e">
        <f ca="1">+IF(AND(ISNUMBER(OFFSET('Hygiene Data'!$F$6,0,10*ROW('Hygiene Data'!F75))),'Data Summary'!DX81="Yes"),OFFSET('Hygiene Data'!$F$6,0,10*ROW('Hygiene Data'!F75)),NA())</f>
        <v>#N/A</v>
      </c>
      <c r="BJ81" s="135" t="e">
        <f ca="1">+IF(AND(ISNUMBER(OFFSET('Hygiene Data'!$F$8,0,10*ROW('Hygiene Data'!F75))),'Data Summary'!DY81="Yes"),OFFSET('Hygiene Data'!$F$8,0,10*ROW('Hygiene Data'!F75)),NA())</f>
        <v>#N/A</v>
      </c>
      <c r="BK81" s="135" t="e">
        <f ca="1">+IF(AND(ISNUMBER(OFFSET('Hygiene Data'!$F$10,0,10*ROW('Hygiene Data'!F75))),'Data Summary'!DZ81="Yes"),OFFSET('Hygiene Data'!$F$10,0,10*ROW('Hygiene Data'!F75)),NA())</f>
        <v>#N/A</v>
      </c>
      <c r="BL81" s="135" t="e">
        <f ca="1">+IF(AND(ISNUMBER(OFFSET('Hygiene Data'!$G$6,0,10*ROW('Hygiene Data'!G75))),'Data Summary'!EA81="Yes"),OFFSET('Hygiene Data'!$G$6,0,10*ROW('Hygiene Data'!G75)),NA())</f>
        <v>#N/A</v>
      </c>
      <c r="BM81" s="135" t="e">
        <f ca="1">+IF(AND(ISNUMBER(OFFSET('Hygiene Data'!$G$8,0,10*ROW('Hygiene Data'!G75))),'Data Summary'!EB81="Yes"),OFFSET('Hygiene Data'!$G$8,0,10*ROW('Hygiene Data'!G75)),NA())</f>
        <v>#N/A</v>
      </c>
      <c r="BN81" s="135" t="e">
        <f ca="1">+IF(AND(ISNUMBER(OFFSET('Hygiene Data'!$G$10,0,10*ROW('Hygiene Data'!G75))),'Data Summary'!EC81="Yes"),OFFSET('Hygiene Data'!$G$10,0,10*ROW('Hygiene Data'!G75)),NA())</f>
        <v>#N/A</v>
      </c>
      <c r="BO81" s="135" t="e">
        <f ca="1">+IF(AND(ISNUMBER(OFFSET('Hygiene Data'!$H$6,0,10*ROW('Hygiene Data'!H75))),'Data Summary'!ED81="Yes"),OFFSET('Hygiene Data'!$H$6,0,10*ROW('Hygiene Data'!H75)),NA())</f>
        <v>#N/A</v>
      </c>
      <c r="BP81" s="135" t="e">
        <f ca="1">+IF(AND(ISNUMBER(OFFSET('Hygiene Data'!$H$8,0,10*ROW('Hygiene Data'!H75))),'Data Summary'!EE81="Yes"),OFFSET('Hygiene Data'!$H$8,0,10*ROW('Hygiene Data'!H75)),NA())</f>
        <v>#N/A</v>
      </c>
      <c r="BQ81" s="135" t="e">
        <f ca="1">+IF(AND(ISNUMBER(OFFSET('Hygiene Data'!$H$10,0,10*ROW('Hygiene Data'!H75))),'Data Summary'!EF81="Yes"),OFFSET('Hygiene Data'!$H$10,0,10*ROW('Hygiene Data'!H75)),NA())</f>
        <v>#N/A</v>
      </c>
    </row>
    <row r="82" spans="1:69" x14ac:dyDescent="0.2">
      <c r="A82" s="50" t="e">
        <f ca="1">+IF(OFFSET('Water Data'!$B$1,0,10*ROW('Water Data'!B76))="",NA(),OFFSET('Water Data'!$B$1,0,10*ROW('Water Data'!B76)))</f>
        <v>#N/A</v>
      </c>
      <c r="B82" s="50" t="e">
        <f ca="1">+IF(OFFSET('Water Data'!$A$3,0,10*ROW('Water Data'!A79))="",NA(),OFFSET('Water Data'!$A$3,0,10*ROW('Water Data'!A79)))</f>
        <v>#N/A</v>
      </c>
      <c r="C82" s="50" t="e">
        <f ca="1">+IF(OFFSET('Water Data'!$C$3,0,10*ROW('Water Data'!C79))="",NA(),OFFSET('Water Data'!$C$3,0,10*ROW('Water Data'!C79)))</f>
        <v>#N/A</v>
      </c>
      <c r="D82" s="133" t="e">
        <f ca="1">+IF(AND(ISNUMBER(OFFSET('Water Data'!$C$5,0,10*ROW('Water Data'!C76))),'Data Summary'!BS82="Yes"),100-OFFSET('Water Data'!$C$5,0,10*ROW('Water Data'!C76)),NA())</f>
        <v>#N/A</v>
      </c>
      <c r="E82" s="133" t="e">
        <f ca="1">+IF(AND(ISNUMBER(OFFSET('Water Data'!$C$7,0,10*ROW('Water Data'!C76))),'Data Summary'!BT82="Yes"),OFFSET('Water Data'!$C$7,0,10*ROW('Water Data'!C76)),NA())</f>
        <v>#N/A</v>
      </c>
      <c r="F82" s="133" t="e">
        <f ca="1">+IF(AND(ISNUMBER(OFFSET('Water Data'!$C$10,0,10*ROW('Water Data'!C76))),'Data Summary'!BU82="Yes"),OFFSET('Water Data'!$C$10,0,10*ROW('Water Data'!C76)),NA())</f>
        <v>#N/A</v>
      </c>
      <c r="G82" s="133" t="e">
        <f ca="1">+IF(AND(ISNUMBER(OFFSET('Water Data'!$D$5,0,10*ROW('Water Data'!D76))),'Data Summary'!BV82="Yes"),100-OFFSET('Water Data'!$D$5,0,10*ROW('Water Data'!D76)),NA())</f>
        <v>#N/A</v>
      </c>
      <c r="H82" s="133" t="e">
        <f ca="1">+IF(AND(ISNUMBER(OFFSET('Water Data'!$D$7,0,10*ROW('Water Data'!D76))),'Data Summary'!BW82="Yes"),OFFSET('Water Data'!$D$7,0,10*ROW('Water Data'!D76)),NA())</f>
        <v>#N/A</v>
      </c>
      <c r="I82" s="133" t="e">
        <f ca="1">+IF(AND(ISNUMBER(OFFSET('Water Data'!$D$10,0,10*ROW('Water Data'!D76))),'Data Summary'!BX82="Yes"),OFFSET('Water Data'!$D$10,0,10*ROW('Water Data'!D76)),NA())</f>
        <v>#N/A</v>
      </c>
      <c r="J82" s="133" t="e">
        <f ca="1">+IF(AND(ISNUMBER(OFFSET('Water Data'!$E$5,0,10*ROW('Water Data'!E76))),'Data Summary'!BY82="Yes"),100-OFFSET('Water Data'!$E$5,0,10*ROW('Water Data'!E76)),NA())</f>
        <v>#N/A</v>
      </c>
      <c r="K82" s="133" t="e">
        <f ca="1">+IF(AND(ISNUMBER(OFFSET('Water Data'!$E$7,0,10*ROW('Water Data'!E76))),'Data Summary'!BZ82="Yes"),OFFSET('Water Data'!$E$7,0,10*ROW('Water Data'!E76)),NA())</f>
        <v>#N/A</v>
      </c>
      <c r="L82" s="133" t="e">
        <f ca="1">+IF(AND(ISNUMBER(OFFSET('Water Data'!$E$10,0,10*ROW('Water Data'!E76))),'Data Summary'!CA82="Yes"),OFFSET('Water Data'!$E$10,0,10*ROW('Water Data'!E76)),NA())</f>
        <v>#N/A</v>
      </c>
      <c r="M82" s="133" t="e">
        <f ca="1">+IF(AND(ISNUMBER(OFFSET('Water Data'!$F$5,0,10*ROW('Water Data'!F76))),'Data Summary'!CB82="Yes"),100-OFFSET('Water Data'!$F$5,0,10*ROW('Water Data'!F76)),NA())</f>
        <v>#N/A</v>
      </c>
      <c r="N82" s="133" t="e">
        <f ca="1">+IF(AND(ISNUMBER(OFFSET('Water Data'!$F$7,0,10*ROW('Water Data'!F76))),'Data Summary'!CC82="Yes"),OFFSET('Water Data'!$F$7,0,10*ROW('Water Data'!F76)),NA())</f>
        <v>#N/A</v>
      </c>
      <c r="O82" s="133" t="e">
        <f ca="1">+IF(AND(ISNUMBER(OFFSET('Water Data'!$F$10,0,10*ROW('Water Data'!F76))),'Data Summary'!CD82="Yes"),OFFSET('Water Data'!$F$10,0,10*ROW('Water Data'!F76)),NA())</f>
        <v>#N/A</v>
      </c>
      <c r="P82" s="133" t="e">
        <f ca="1">+IF(AND(ISNUMBER(OFFSET('Water Data'!$G$5,0,10*ROW('Water Data'!G76))),'Data Summary'!CE82="Yes"),100-OFFSET('Water Data'!$G$5,0,10*ROW('Water Data'!G76)),NA())</f>
        <v>#N/A</v>
      </c>
      <c r="Q82" s="133" t="e">
        <f ca="1">+IF(AND(ISNUMBER(OFFSET('Water Data'!$G$7,0,10*ROW('Water Data'!G76))),'Data Summary'!CF82="Yes"),OFFSET('Water Data'!$G$7,0,10*ROW('Water Data'!G76)),NA())</f>
        <v>#N/A</v>
      </c>
      <c r="R82" s="133" t="e">
        <f ca="1">+IF(AND(ISNUMBER(OFFSET('Water Data'!$G$10,0,10*ROW('Water Data'!G76))),'Data Summary'!CG82="Yes"),OFFSET('Water Data'!$G$10,0,10*ROW('Water Data'!G76)),NA())</f>
        <v>#N/A</v>
      </c>
      <c r="S82" s="133" t="e">
        <f ca="1">+IF(AND(ISNUMBER(OFFSET('Water Data'!$H$5,0,10*ROW('Water Data'!H76))),'Data Summary'!CH82="Yes"),100-OFFSET('Water Data'!$H$5,0,10*ROW('Water Data'!H76)),NA())</f>
        <v>#N/A</v>
      </c>
      <c r="T82" s="133" t="e">
        <f ca="1">+IF(AND(ISNUMBER(OFFSET('Water Data'!$H$7,0,10*ROW('Water Data'!H76))),'Data Summary'!CI82="Yes"),OFFSET('Water Data'!$H$7,0,10*ROW('Water Data'!H76)),NA())</f>
        <v>#N/A</v>
      </c>
      <c r="U82" s="133" t="e">
        <f ca="1">+IF(AND(ISNUMBER(OFFSET('Water Data'!$H$10,0,10*ROW('Water Data'!H76))),'Data Summary'!CJ82="Yes"),OFFSET('Water Data'!$H$10,0,10*ROW('Water Data'!H76)),NA())</f>
        <v>#N/A</v>
      </c>
      <c r="V82" s="134" t="e">
        <f ca="1">+IF(AND(ISNUMBER(OFFSET('Sanitation Data'!$C$5,0,10*ROW('Sanitation Data'!C76))),'Data Summary'!CK82="Yes"),100-OFFSET('Sanitation Data'!$C$5,0,10*ROW('Sanitation Data'!C76)),NA())</f>
        <v>#N/A</v>
      </c>
      <c r="W82" s="134" t="e">
        <f ca="1">+IF(AND(ISNUMBER(OFFSET('Sanitation Data'!$C$7,0,10*ROW('Sanitation Data'!C76))),'Data Summary'!CL82="Yes"),OFFSET('Sanitation Data'!$C$7,0,10*ROW('Sanitation Data'!C76)),NA())</f>
        <v>#N/A</v>
      </c>
      <c r="X82" s="134" t="e">
        <f ca="1">+IF(AND(ISNUMBER(OFFSET('Sanitation Data'!$C$11,0,10*ROW('Sanitation Data'!C76))),'Data Summary'!CM82="Yes"),OFFSET('Sanitation Data'!$C$11,0,10*ROW('Sanitation Data'!C76)),NA())</f>
        <v>#N/A</v>
      </c>
      <c r="Y82" s="134" t="e">
        <f ca="1">+IF(AND(ISNUMBER(OFFSET('Sanitation Data'!$C$12,0,10*ROW('Sanitation Data'!C76))),'Data Summary'!CN82="Yes"),OFFSET('Sanitation Data'!$C$12,0,10*ROW('Sanitation Data'!C76)),NA())</f>
        <v>#N/A</v>
      </c>
      <c r="Z82" s="134" t="e">
        <f ca="1">+IF(AND(ISNUMBER(OFFSET('Sanitation Data'!$C$13,0,10*ROW('Sanitation Data'!C76))),'Data Summary'!CO82="Yes"),OFFSET('Sanitation Data'!$C$13,0,10*ROW('Sanitation Data'!C76)),NA())</f>
        <v>#N/A</v>
      </c>
      <c r="AA82" s="134" t="e">
        <f ca="1">+IF(AND(ISNUMBER(OFFSET('Sanitation Data'!$D$5,0,10*ROW('Sanitation Data'!D76))),'Data Summary'!CP82="Yes"),100-OFFSET('Sanitation Data'!$D$5,0,10*ROW('Sanitation Data'!D76)),NA())</f>
        <v>#N/A</v>
      </c>
      <c r="AB82" s="134" t="e">
        <f ca="1">+IF(AND(ISNUMBER(OFFSET('Sanitation Data'!$D$7,0,10*ROW('Sanitation Data'!D76))),'Data Summary'!CQ82="Yes"),OFFSET('Sanitation Data'!$D$7,0,10*ROW('Sanitation Data'!D76)),NA())</f>
        <v>#N/A</v>
      </c>
      <c r="AC82" s="134" t="e">
        <f ca="1">+IF(AND(ISNUMBER(OFFSET('Sanitation Data'!$D$11,0,10*ROW('Sanitation Data'!D76))),'Data Summary'!CR82="Yes"),OFFSET('Sanitation Data'!$D$11,0,10*ROW('Sanitation Data'!D76)),NA())</f>
        <v>#N/A</v>
      </c>
      <c r="AD82" s="134" t="e">
        <f ca="1">+IF(AND(ISNUMBER(OFFSET('Sanitation Data'!$D$12,0,10*ROW('Sanitation Data'!D76))),'Data Summary'!CS82="Yes"),OFFSET('Sanitation Data'!$D$12,0,10*ROW('Sanitation Data'!D76)),NA())</f>
        <v>#N/A</v>
      </c>
      <c r="AE82" s="134" t="e">
        <f ca="1">+IF(AND(ISNUMBER(OFFSET('Sanitation Data'!$D$13,0,10*ROW('Sanitation Data'!D76))),'Data Summary'!CT82="Yes"),OFFSET('Sanitation Data'!$D$13,0,10*ROW('Sanitation Data'!D76)),NA())</f>
        <v>#N/A</v>
      </c>
      <c r="AF82" s="134" t="e">
        <f ca="1">+IF(AND(ISNUMBER(OFFSET('Sanitation Data'!$E$5,0,10*ROW('Sanitation Data'!E76))),'Data Summary'!CU82="Yes"),100-OFFSET('Sanitation Data'!$E$5,0,10*ROW('Sanitation Data'!E76)),NA())</f>
        <v>#N/A</v>
      </c>
      <c r="AG82" s="134" t="e">
        <f ca="1">+IF(AND(ISNUMBER(OFFSET('Sanitation Data'!$E$7,0,10*ROW('Sanitation Data'!E76))),'Data Summary'!CV82="Yes"),OFFSET('Sanitation Data'!$E$7,0,10*ROW('Sanitation Data'!E76)),NA())</f>
        <v>#N/A</v>
      </c>
      <c r="AH82" s="134" t="e">
        <f ca="1">+IF(AND(ISNUMBER(OFFSET('Sanitation Data'!$E$11,0,10*ROW('Sanitation Data'!E76))),'Data Summary'!CW82="Yes"),OFFSET('Sanitation Data'!$E$11,0,10*ROW('Sanitation Data'!E76)),NA())</f>
        <v>#N/A</v>
      </c>
      <c r="AI82" s="134" t="e">
        <f ca="1">+IF(AND(ISNUMBER(OFFSET('Sanitation Data'!$E$12,0,10*ROW('Sanitation Data'!E76))),'Data Summary'!CX82="Yes"),OFFSET('Sanitation Data'!$E$12,0,10*ROW('Sanitation Data'!E76)),NA())</f>
        <v>#N/A</v>
      </c>
      <c r="AJ82" s="134" t="e">
        <f ca="1">+IF(AND(ISNUMBER(OFFSET('Sanitation Data'!$E$13,0,10*ROW('Sanitation Data'!E76))),'Data Summary'!CY82="Yes"),OFFSET('Sanitation Data'!$E$13,0,10*ROW('Sanitation Data'!E76)),NA())</f>
        <v>#N/A</v>
      </c>
      <c r="AK82" s="134" t="e">
        <f ca="1">+IF(AND(ISNUMBER(OFFSET('Sanitation Data'!$F$5,0,10*ROW('Sanitation Data'!F76))),'Data Summary'!CZ82="Yes"),100-OFFSET('Sanitation Data'!$F$5,0,10*ROW('Sanitation Data'!F76)),NA())</f>
        <v>#N/A</v>
      </c>
      <c r="AL82" s="134" t="e">
        <f ca="1">+IF(AND(ISNUMBER(OFFSET('Sanitation Data'!$F$7,0,10*ROW('Sanitation Data'!F76))),'Data Summary'!DA82="Yes"),OFFSET('Sanitation Data'!$F$7,0,10*ROW('Sanitation Data'!F76)),NA())</f>
        <v>#N/A</v>
      </c>
      <c r="AM82" s="134" t="e">
        <f ca="1">+IF(AND(ISNUMBER(OFFSET('Sanitation Data'!$F$11,0,10*ROW('Sanitation Data'!F76))),'Data Summary'!DB82="Yes"),OFFSET('Sanitation Data'!$F$11,0,10*ROW('Sanitation Data'!F76)),NA())</f>
        <v>#N/A</v>
      </c>
      <c r="AN82" s="134" t="e">
        <f ca="1">+IF(AND(ISNUMBER(OFFSET('Sanitation Data'!$F$12,0,10*ROW('Sanitation Data'!F76))),'Data Summary'!DC82="Yes"),OFFSET('Sanitation Data'!$F$12,0,10*ROW('Sanitation Data'!F76)),NA())</f>
        <v>#N/A</v>
      </c>
      <c r="AO82" s="134" t="e">
        <f ca="1">+IF(AND(ISNUMBER(OFFSET('Sanitation Data'!$F$13,0,10*ROW('Sanitation Data'!F76))),'Data Summary'!DD82="Yes"),OFFSET('Sanitation Data'!$F$13,0,10*ROW('Sanitation Data'!F76)),NA())</f>
        <v>#N/A</v>
      </c>
      <c r="AP82" s="134" t="e">
        <f ca="1">+IF(AND(ISNUMBER(OFFSET('Sanitation Data'!$G$5,0,10*ROW('Sanitation Data'!G76))),'Data Summary'!DE82="Yes"),100-OFFSET('Sanitation Data'!$G$5,0,10*ROW('Sanitation Data'!G76)),NA())</f>
        <v>#N/A</v>
      </c>
      <c r="AQ82" s="134" t="e">
        <f ca="1">+IF(AND(ISNUMBER(OFFSET('Sanitation Data'!$G$7,0,10*ROW('Sanitation Data'!G76))),'Data Summary'!DF82="Yes"),OFFSET('Sanitation Data'!$G$7,0,10*ROW('Sanitation Data'!G76)),NA())</f>
        <v>#N/A</v>
      </c>
      <c r="AR82" s="134" t="e">
        <f ca="1">+IF(AND(ISNUMBER(OFFSET('Sanitation Data'!$G$11,0,10*ROW('Sanitation Data'!G76))),'Data Summary'!DG82="Yes"),OFFSET('Sanitation Data'!$G$11,0,10*ROW('Sanitation Data'!G76)),NA())</f>
        <v>#N/A</v>
      </c>
      <c r="AS82" s="134" t="e">
        <f ca="1">+IF(AND(ISNUMBER(OFFSET('Sanitation Data'!$G$12,0,10*ROW('Sanitation Data'!G76))),'Data Summary'!DH82="Yes"),OFFSET('Sanitation Data'!$G$12,0,10*ROW('Sanitation Data'!G76)),NA())</f>
        <v>#N/A</v>
      </c>
      <c r="AT82" s="134" t="e">
        <f ca="1">+IF(AND(ISNUMBER(OFFSET('Sanitation Data'!$G$13,0,10*ROW('Sanitation Data'!G76))),'Data Summary'!DI82="Yes"),OFFSET('Sanitation Data'!$G$13,0,10*ROW('Sanitation Data'!G76)),NA())</f>
        <v>#N/A</v>
      </c>
      <c r="AU82" s="134" t="e">
        <f ca="1">+IF(AND(ISNUMBER(OFFSET('Sanitation Data'!$H$5,0,10*ROW('Sanitation Data'!H76))),'Data Summary'!DJ82="Yes"),100-OFFSET('Sanitation Data'!$H$5,0,10*ROW('Sanitation Data'!H76)),NA())</f>
        <v>#N/A</v>
      </c>
      <c r="AV82" s="134" t="e">
        <f ca="1">+IF(AND(ISNUMBER(OFFSET('Sanitation Data'!$H$7,0,10*ROW('Sanitation Data'!H76))),'Data Summary'!DK82="Yes"),OFFSET('Sanitation Data'!$H$7,0,10*ROW('Sanitation Data'!H76)),NA())</f>
        <v>#N/A</v>
      </c>
      <c r="AW82" s="134" t="e">
        <f ca="1">+IF(AND(ISNUMBER(OFFSET('Sanitation Data'!$H$11,0,10*ROW('Sanitation Data'!H76))),'Data Summary'!DL82="Yes"),OFFSET('Sanitation Data'!$H$11,0,10*ROW('Sanitation Data'!H76)),NA())</f>
        <v>#N/A</v>
      </c>
      <c r="AX82" s="134" t="e">
        <f ca="1">+IF(AND(ISNUMBER(OFFSET('Sanitation Data'!$H$12,0,10*ROW('Sanitation Data'!H76))),'Data Summary'!DM82="Yes"),OFFSET('Sanitation Data'!$H$12,0,10*ROW('Sanitation Data'!H76)),NA())</f>
        <v>#N/A</v>
      </c>
      <c r="AY82" s="134" t="e">
        <f ca="1">+IF(AND(ISNUMBER(OFFSET('Sanitation Data'!$H$13,0,10*ROW('Sanitation Data'!H76))),'Data Summary'!DN82="Yes"),OFFSET('Sanitation Data'!$H$13,0,10*ROW('Sanitation Data'!H76)),NA())</f>
        <v>#N/A</v>
      </c>
      <c r="AZ82" s="135" t="e">
        <f ca="1">+IF(AND(ISNUMBER(OFFSET('Hygiene Data'!$C$6,0,10*ROW('Hygiene Data'!C76))),'Data Summary'!DO82="Yes"),OFFSET('Hygiene Data'!$C$6,0,10*ROW('Hygiene Data'!C76)),NA())</f>
        <v>#N/A</v>
      </c>
      <c r="BA82" s="135" t="e">
        <f ca="1">+IF(AND(ISNUMBER(OFFSET('Hygiene Data'!$C$8,0,10*ROW('Hygiene Data'!C76))),'Data Summary'!DP82="Yes"),OFFSET('Hygiene Data'!$C$8,0,10*ROW('Hygiene Data'!C76)),NA())</f>
        <v>#N/A</v>
      </c>
      <c r="BB82" s="135" t="e">
        <f ca="1">+IF(AND(ISNUMBER(OFFSET('Hygiene Data'!$C$10,0,10*ROW('Hygiene Data'!C76))),'Data Summary'!DQ82="Yes"),OFFSET('Hygiene Data'!$C$10,0,10*ROW('Hygiene Data'!C76)),NA())</f>
        <v>#N/A</v>
      </c>
      <c r="BC82" s="135" t="e">
        <f ca="1">+IF(AND(ISNUMBER(OFFSET('Hygiene Data'!$D$6,0,10*ROW('Hygiene Data'!D76))),'Data Summary'!DR82="Yes"),OFFSET('Hygiene Data'!$D$6,0,10*ROW('Hygiene Data'!D76)),NA())</f>
        <v>#N/A</v>
      </c>
      <c r="BD82" s="135" t="e">
        <f ca="1">+IF(AND(ISNUMBER(OFFSET('Hygiene Data'!$D$8,0,10*ROW('Hygiene Data'!D76))),'Data Summary'!DS82="Yes"),OFFSET('Hygiene Data'!$D$8,0,10*ROW('Hygiene Data'!D76)),NA())</f>
        <v>#N/A</v>
      </c>
      <c r="BE82" s="135" t="e">
        <f ca="1">+IF(AND(ISNUMBER(OFFSET('Hygiene Data'!$D$10,0,10*ROW('Hygiene Data'!D76))),'Data Summary'!DT82="Yes"),OFFSET('Hygiene Data'!$D$10,0,10*ROW('Hygiene Data'!D76)),NA())</f>
        <v>#N/A</v>
      </c>
      <c r="BF82" s="135" t="e">
        <f ca="1">+IF(AND(ISNUMBER(OFFSET('Hygiene Data'!$E$6,0,10*ROW('Hygiene Data'!E76))),'Data Summary'!DU82="Yes"),OFFSET('Hygiene Data'!$E$6,0,10*ROW('Hygiene Data'!E76)),NA())</f>
        <v>#N/A</v>
      </c>
      <c r="BG82" s="135" t="e">
        <f ca="1">+IF(AND(ISNUMBER(OFFSET('Hygiene Data'!$E$8,0,10*ROW('Hygiene Data'!E76))),'Data Summary'!DV82="Yes"),OFFSET('Hygiene Data'!$E$8,0,10*ROW('Hygiene Data'!E76)),NA())</f>
        <v>#N/A</v>
      </c>
      <c r="BH82" s="135" t="e">
        <f ca="1">+IF(AND(ISNUMBER(OFFSET('Hygiene Data'!$E$10,0,10*ROW('Hygiene Data'!E76))),'Data Summary'!DW82="Yes"),OFFSET('Hygiene Data'!$E$10,0,10*ROW('Hygiene Data'!E76)),NA())</f>
        <v>#N/A</v>
      </c>
      <c r="BI82" s="135" t="e">
        <f ca="1">+IF(AND(ISNUMBER(OFFSET('Hygiene Data'!$F$6,0,10*ROW('Hygiene Data'!F76))),'Data Summary'!DX82="Yes"),OFFSET('Hygiene Data'!$F$6,0,10*ROW('Hygiene Data'!F76)),NA())</f>
        <v>#N/A</v>
      </c>
      <c r="BJ82" s="135" t="e">
        <f ca="1">+IF(AND(ISNUMBER(OFFSET('Hygiene Data'!$F$8,0,10*ROW('Hygiene Data'!F76))),'Data Summary'!DY82="Yes"),OFFSET('Hygiene Data'!$F$8,0,10*ROW('Hygiene Data'!F76)),NA())</f>
        <v>#N/A</v>
      </c>
      <c r="BK82" s="135" t="e">
        <f ca="1">+IF(AND(ISNUMBER(OFFSET('Hygiene Data'!$F$10,0,10*ROW('Hygiene Data'!F76))),'Data Summary'!DZ82="Yes"),OFFSET('Hygiene Data'!$F$10,0,10*ROW('Hygiene Data'!F76)),NA())</f>
        <v>#N/A</v>
      </c>
      <c r="BL82" s="135" t="e">
        <f ca="1">+IF(AND(ISNUMBER(OFFSET('Hygiene Data'!$G$6,0,10*ROW('Hygiene Data'!G76))),'Data Summary'!EA82="Yes"),OFFSET('Hygiene Data'!$G$6,0,10*ROW('Hygiene Data'!G76)),NA())</f>
        <v>#N/A</v>
      </c>
      <c r="BM82" s="135" t="e">
        <f ca="1">+IF(AND(ISNUMBER(OFFSET('Hygiene Data'!$G$8,0,10*ROW('Hygiene Data'!G76))),'Data Summary'!EB82="Yes"),OFFSET('Hygiene Data'!$G$8,0,10*ROW('Hygiene Data'!G76)),NA())</f>
        <v>#N/A</v>
      </c>
      <c r="BN82" s="135" t="e">
        <f ca="1">+IF(AND(ISNUMBER(OFFSET('Hygiene Data'!$G$10,0,10*ROW('Hygiene Data'!G76))),'Data Summary'!EC82="Yes"),OFFSET('Hygiene Data'!$G$10,0,10*ROW('Hygiene Data'!G76)),NA())</f>
        <v>#N/A</v>
      </c>
      <c r="BO82" s="135" t="e">
        <f ca="1">+IF(AND(ISNUMBER(OFFSET('Hygiene Data'!$H$6,0,10*ROW('Hygiene Data'!H76))),'Data Summary'!ED82="Yes"),OFFSET('Hygiene Data'!$H$6,0,10*ROW('Hygiene Data'!H76)),NA())</f>
        <v>#N/A</v>
      </c>
      <c r="BP82" s="135" t="e">
        <f ca="1">+IF(AND(ISNUMBER(OFFSET('Hygiene Data'!$H$8,0,10*ROW('Hygiene Data'!H76))),'Data Summary'!EE82="Yes"),OFFSET('Hygiene Data'!$H$8,0,10*ROW('Hygiene Data'!H76)),NA())</f>
        <v>#N/A</v>
      </c>
      <c r="BQ82" s="135" t="e">
        <f ca="1">+IF(AND(ISNUMBER(OFFSET('Hygiene Data'!$H$10,0,10*ROW('Hygiene Data'!H76))),'Data Summary'!EF82="Yes"),OFFSET('Hygiene Data'!$H$10,0,10*ROW('Hygiene Data'!H76)),NA())</f>
        <v>#N/A</v>
      </c>
    </row>
    <row r="83" spans="1:69" x14ac:dyDescent="0.2">
      <c r="A83" s="50" t="e">
        <f ca="1">+IF(OFFSET('Water Data'!$B$1,0,10*ROW('Water Data'!B77))="",NA(),OFFSET('Water Data'!$B$1,0,10*ROW('Water Data'!B77)))</f>
        <v>#N/A</v>
      </c>
      <c r="B83" s="50" t="e">
        <f ca="1">+IF(OFFSET('Water Data'!$A$3,0,10*ROW('Water Data'!A80))="",NA(),OFFSET('Water Data'!$A$3,0,10*ROW('Water Data'!A80)))</f>
        <v>#N/A</v>
      </c>
      <c r="C83" s="50" t="e">
        <f ca="1">+IF(OFFSET('Water Data'!$C$3,0,10*ROW('Water Data'!C80))="",NA(),OFFSET('Water Data'!$C$3,0,10*ROW('Water Data'!C80)))</f>
        <v>#N/A</v>
      </c>
      <c r="D83" s="133" t="e">
        <f ca="1">+IF(AND(ISNUMBER(OFFSET('Water Data'!$C$5,0,10*ROW('Water Data'!C77))),'Data Summary'!BS83="Yes"),100-OFFSET('Water Data'!$C$5,0,10*ROW('Water Data'!C77)),NA())</f>
        <v>#N/A</v>
      </c>
      <c r="E83" s="133" t="e">
        <f ca="1">+IF(AND(ISNUMBER(OFFSET('Water Data'!$C$7,0,10*ROW('Water Data'!C77))),'Data Summary'!BT83="Yes"),OFFSET('Water Data'!$C$7,0,10*ROW('Water Data'!C77)),NA())</f>
        <v>#N/A</v>
      </c>
      <c r="F83" s="133" t="e">
        <f ca="1">+IF(AND(ISNUMBER(OFFSET('Water Data'!$C$10,0,10*ROW('Water Data'!C77))),'Data Summary'!BU83="Yes"),OFFSET('Water Data'!$C$10,0,10*ROW('Water Data'!C77)),NA())</f>
        <v>#N/A</v>
      </c>
      <c r="G83" s="133" t="e">
        <f ca="1">+IF(AND(ISNUMBER(OFFSET('Water Data'!$D$5,0,10*ROW('Water Data'!D77))),'Data Summary'!BV83="Yes"),100-OFFSET('Water Data'!$D$5,0,10*ROW('Water Data'!D77)),NA())</f>
        <v>#N/A</v>
      </c>
      <c r="H83" s="133" t="e">
        <f ca="1">+IF(AND(ISNUMBER(OFFSET('Water Data'!$D$7,0,10*ROW('Water Data'!D77))),'Data Summary'!BW83="Yes"),OFFSET('Water Data'!$D$7,0,10*ROW('Water Data'!D77)),NA())</f>
        <v>#N/A</v>
      </c>
      <c r="I83" s="133" t="e">
        <f ca="1">+IF(AND(ISNUMBER(OFFSET('Water Data'!$D$10,0,10*ROW('Water Data'!D77))),'Data Summary'!BX83="Yes"),OFFSET('Water Data'!$D$10,0,10*ROW('Water Data'!D77)),NA())</f>
        <v>#N/A</v>
      </c>
      <c r="J83" s="133" t="e">
        <f ca="1">+IF(AND(ISNUMBER(OFFSET('Water Data'!$E$5,0,10*ROW('Water Data'!E77))),'Data Summary'!BY83="Yes"),100-OFFSET('Water Data'!$E$5,0,10*ROW('Water Data'!E77)),NA())</f>
        <v>#N/A</v>
      </c>
      <c r="K83" s="133" t="e">
        <f ca="1">+IF(AND(ISNUMBER(OFFSET('Water Data'!$E$7,0,10*ROW('Water Data'!E77))),'Data Summary'!BZ83="Yes"),OFFSET('Water Data'!$E$7,0,10*ROW('Water Data'!E77)),NA())</f>
        <v>#N/A</v>
      </c>
      <c r="L83" s="133" t="e">
        <f ca="1">+IF(AND(ISNUMBER(OFFSET('Water Data'!$E$10,0,10*ROW('Water Data'!E77))),'Data Summary'!CA83="Yes"),OFFSET('Water Data'!$E$10,0,10*ROW('Water Data'!E77)),NA())</f>
        <v>#N/A</v>
      </c>
      <c r="M83" s="133" t="e">
        <f ca="1">+IF(AND(ISNUMBER(OFFSET('Water Data'!$F$5,0,10*ROW('Water Data'!F77))),'Data Summary'!CB83="Yes"),100-OFFSET('Water Data'!$F$5,0,10*ROW('Water Data'!F77)),NA())</f>
        <v>#N/A</v>
      </c>
      <c r="N83" s="133" t="e">
        <f ca="1">+IF(AND(ISNUMBER(OFFSET('Water Data'!$F$7,0,10*ROW('Water Data'!F77))),'Data Summary'!CC83="Yes"),OFFSET('Water Data'!$F$7,0,10*ROW('Water Data'!F77)),NA())</f>
        <v>#N/A</v>
      </c>
      <c r="O83" s="133" t="e">
        <f ca="1">+IF(AND(ISNUMBER(OFFSET('Water Data'!$F$10,0,10*ROW('Water Data'!F77))),'Data Summary'!CD83="Yes"),OFFSET('Water Data'!$F$10,0,10*ROW('Water Data'!F77)),NA())</f>
        <v>#N/A</v>
      </c>
      <c r="P83" s="133" t="e">
        <f ca="1">+IF(AND(ISNUMBER(OFFSET('Water Data'!$G$5,0,10*ROW('Water Data'!G77))),'Data Summary'!CE83="Yes"),100-OFFSET('Water Data'!$G$5,0,10*ROW('Water Data'!G77)),NA())</f>
        <v>#N/A</v>
      </c>
      <c r="Q83" s="133" t="e">
        <f ca="1">+IF(AND(ISNUMBER(OFFSET('Water Data'!$G$7,0,10*ROW('Water Data'!G77))),'Data Summary'!CF83="Yes"),OFFSET('Water Data'!$G$7,0,10*ROW('Water Data'!G77)),NA())</f>
        <v>#N/A</v>
      </c>
      <c r="R83" s="133" t="e">
        <f ca="1">+IF(AND(ISNUMBER(OFFSET('Water Data'!$G$10,0,10*ROW('Water Data'!G77))),'Data Summary'!CG83="Yes"),OFFSET('Water Data'!$G$10,0,10*ROW('Water Data'!G77)),NA())</f>
        <v>#N/A</v>
      </c>
      <c r="S83" s="133" t="e">
        <f ca="1">+IF(AND(ISNUMBER(OFFSET('Water Data'!$H$5,0,10*ROW('Water Data'!H77))),'Data Summary'!CH83="Yes"),100-OFFSET('Water Data'!$H$5,0,10*ROW('Water Data'!H77)),NA())</f>
        <v>#N/A</v>
      </c>
      <c r="T83" s="133" t="e">
        <f ca="1">+IF(AND(ISNUMBER(OFFSET('Water Data'!$H$7,0,10*ROW('Water Data'!H77))),'Data Summary'!CI83="Yes"),OFFSET('Water Data'!$H$7,0,10*ROW('Water Data'!H77)),NA())</f>
        <v>#N/A</v>
      </c>
      <c r="U83" s="133" t="e">
        <f ca="1">+IF(AND(ISNUMBER(OFFSET('Water Data'!$H$10,0,10*ROW('Water Data'!H77))),'Data Summary'!CJ83="Yes"),OFFSET('Water Data'!$H$10,0,10*ROW('Water Data'!H77)),NA())</f>
        <v>#N/A</v>
      </c>
      <c r="V83" s="134" t="e">
        <f ca="1">+IF(AND(ISNUMBER(OFFSET('Sanitation Data'!$C$5,0,10*ROW('Sanitation Data'!C77))),'Data Summary'!CK83="Yes"),100-OFFSET('Sanitation Data'!$C$5,0,10*ROW('Sanitation Data'!C77)),NA())</f>
        <v>#N/A</v>
      </c>
      <c r="W83" s="134" t="e">
        <f ca="1">+IF(AND(ISNUMBER(OFFSET('Sanitation Data'!$C$7,0,10*ROW('Sanitation Data'!C77))),'Data Summary'!CL83="Yes"),OFFSET('Sanitation Data'!$C$7,0,10*ROW('Sanitation Data'!C77)),NA())</f>
        <v>#N/A</v>
      </c>
      <c r="X83" s="134" t="e">
        <f ca="1">+IF(AND(ISNUMBER(OFFSET('Sanitation Data'!$C$11,0,10*ROW('Sanitation Data'!C77))),'Data Summary'!CM83="Yes"),OFFSET('Sanitation Data'!$C$11,0,10*ROW('Sanitation Data'!C77)),NA())</f>
        <v>#N/A</v>
      </c>
      <c r="Y83" s="134" t="e">
        <f ca="1">+IF(AND(ISNUMBER(OFFSET('Sanitation Data'!$C$12,0,10*ROW('Sanitation Data'!C77))),'Data Summary'!CN83="Yes"),OFFSET('Sanitation Data'!$C$12,0,10*ROW('Sanitation Data'!C77)),NA())</f>
        <v>#N/A</v>
      </c>
      <c r="Z83" s="134" t="e">
        <f ca="1">+IF(AND(ISNUMBER(OFFSET('Sanitation Data'!$C$13,0,10*ROW('Sanitation Data'!C77))),'Data Summary'!CO83="Yes"),OFFSET('Sanitation Data'!$C$13,0,10*ROW('Sanitation Data'!C77)),NA())</f>
        <v>#N/A</v>
      </c>
      <c r="AA83" s="134" t="e">
        <f ca="1">+IF(AND(ISNUMBER(OFFSET('Sanitation Data'!$D$5,0,10*ROW('Sanitation Data'!D77))),'Data Summary'!CP83="Yes"),100-OFFSET('Sanitation Data'!$D$5,0,10*ROW('Sanitation Data'!D77)),NA())</f>
        <v>#N/A</v>
      </c>
      <c r="AB83" s="134" t="e">
        <f ca="1">+IF(AND(ISNUMBER(OFFSET('Sanitation Data'!$D$7,0,10*ROW('Sanitation Data'!D77))),'Data Summary'!CQ83="Yes"),OFFSET('Sanitation Data'!$D$7,0,10*ROW('Sanitation Data'!D77)),NA())</f>
        <v>#N/A</v>
      </c>
      <c r="AC83" s="134" t="e">
        <f ca="1">+IF(AND(ISNUMBER(OFFSET('Sanitation Data'!$D$11,0,10*ROW('Sanitation Data'!D77))),'Data Summary'!CR83="Yes"),OFFSET('Sanitation Data'!$D$11,0,10*ROW('Sanitation Data'!D77)),NA())</f>
        <v>#N/A</v>
      </c>
      <c r="AD83" s="134" t="e">
        <f ca="1">+IF(AND(ISNUMBER(OFFSET('Sanitation Data'!$D$12,0,10*ROW('Sanitation Data'!D77))),'Data Summary'!CS83="Yes"),OFFSET('Sanitation Data'!$D$12,0,10*ROW('Sanitation Data'!D77)),NA())</f>
        <v>#N/A</v>
      </c>
      <c r="AE83" s="134" t="e">
        <f ca="1">+IF(AND(ISNUMBER(OFFSET('Sanitation Data'!$D$13,0,10*ROW('Sanitation Data'!D77))),'Data Summary'!CT83="Yes"),OFFSET('Sanitation Data'!$D$13,0,10*ROW('Sanitation Data'!D77)),NA())</f>
        <v>#N/A</v>
      </c>
      <c r="AF83" s="134" t="e">
        <f ca="1">+IF(AND(ISNUMBER(OFFSET('Sanitation Data'!$E$5,0,10*ROW('Sanitation Data'!E77))),'Data Summary'!CU83="Yes"),100-OFFSET('Sanitation Data'!$E$5,0,10*ROW('Sanitation Data'!E77)),NA())</f>
        <v>#N/A</v>
      </c>
      <c r="AG83" s="134" t="e">
        <f ca="1">+IF(AND(ISNUMBER(OFFSET('Sanitation Data'!$E$7,0,10*ROW('Sanitation Data'!E77))),'Data Summary'!CV83="Yes"),OFFSET('Sanitation Data'!$E$7,0,10*ROW('Sanitation Data'!E77)),NA())</f>
        <v>#N/A</v>
      </c>
      <c r="AH83" s="134" t="e">
        <f ca="1">+IF(AND(ISNUMBER(OFFSET('Sanitation Data'!$E$11,0,10*ROW('Sanitation Data'!E77))),'Data Summary'!CW83="Yes"),OFFSET('Sanitation Data'!$E$11,0,10*ROW('Sanitation Data'!E77)),NA())</f>
        <v>#N/A</v>
      </c>
      <c r="AI83" s="134" t="e">
        <f ca="1">+IF(AND(ISNUMBER(OFFSET('Sanitation Data'!$E$12,0,10*ROW('Sanitation Data'!E77))),'Data Summary'!CX83="Yes"),OFFSET('Sanitation Data'!$E$12,0,10*ROW('Sanitation Data'!E77)),NA())</f>
        <v>#N/A</v>
      </c>
      <c r="AJ83" s="134" t="e">
        <f ca="1">+IF(AND(ISNUMBER(OFFSET('Sanitation Data'!$E$13,0,10*ROW('Sanitation Data'!E77))),'Data Summary'!CY83="Yes"),OFFSET('Sanitation Data'!$E$13,0,10*ROW('Sanitation Data'!E77)),NA())</f>
        <v>#N/A</v>
      </c>
      <c r="AK83" s="134" t="e">
        <f ca="1">+IF(AND(ISNUMBER(OFFSET('Sanitation Data'!$F$5,0,10*ROW('Sanitation Data'!F77))),'Data Summary'!CZ83="Yes"),100-OFFSET('Sanitation Data'!$F$5,0,10*ROW('Sanitation Data'!F77)),NA())</f>
        <v>#N/A</v>
      </c>
      <c r="AL83" s="134" t="e">
        <f ca="1">+IF(AND(ISNUMBER(OFFSET('Sanitation Data'!$F$7,0,10*ROW('Sanitation Data'!F77))),'Data Summary'!DA83="Yes"),OFFSET('Sanitation Data'!$F$7,0,10*ROW('Sanitation Data'!F77)),NA())</f>
        <v>#N/A</v>
      </c>
      <c r="AM83" s="134" t="e">
        <f ca="1">+IF(AND(ISNUMBER(OFFSET('Sanitation Data'!$F$11,0,10*ROW('Sanitation Data'!F77))),'Data Summary'!DB83="Yes"),OFFSET('Sanitation Data'!$F$11,0,10*ROW('Sanitation Data'!F77)),NA())</f>
        <v>#N/A</v>
      </c>
      <c r="AN83" s="134" t="e">
        <f ca="1">+IF(AND(ISNUMBER(OFFSET('Sanitation Data'!$F$12,0,10*ROW('Sanitation Data'!F77))),'Data Summary'!DC83="Yes"),OFFSET('Sanitation Data'!$F$12,0,10*ROW('Sanitation Data'!F77)),NA())</f>
        <v>#N/A</v>
      </c>
      <c r="AO83" s="134" t="e">
        <f ca="1">+IF(AND(ISNUMBER(OFFSET('Sanitation Data'!$F$13,0,10*ROW('Sanitation Data'!F77))),'Data Summary'!DD83="Yes"),OFFSET('Sanitation Data'!$F$13,0,10*ROW('Sanitation Data'!F77)),NA())</f>
        <v>#N/A</v>
      </c>
      <c r="AP83" s="134" t="e">
        <f ca="1">+IF(AND(ISNUMBER(OFFSET('Sanitation Data'!$G$5,0,10*ROW('Sanitation Data'!G77))),'Data Summary'!DE83="Yes"),100-OFFSET('Sanitation Data'!$G$5,0,10*ROW('Sanitation Data'!G77)),NA())</f>
        <v>#N/A</v>
      </c>
      <c r="AQ83" s="134" t="e">
        <f ca="1">+IF(AND(ISNUMBER(OFFSET('Sanitation Data'!$G$7,0,10*ROW('Sanitation Data'!G77))),'Data Summary'!DF83="Yes"),OFFSET('Sanitation Data'!$G$7,0,10*ROW('Sanitation Data'!G77)),NA())</f>
        <v>#N/A</v>
      </c>
      <c r="AR83" s="134" t="e">
        <f ca="1">+IF(AND(ISNUMBER(OFFSET('Sanitation Data'!$G$11,0,10*ROW('Sanitation Data'!G77))),'Data Summary'!DG83="Yes"),OFFSET('Sanitation Data'!$G$11,0,10*ROW('Sanitation Data'!G77)),NA())</f>
        <v>#N/A</v>
      </c>
      <c r="AS83" s="134" t="e">
        <f ca="1">+IF(AND(ISNUMBER(OFFSET('Sanitation Data'!$G$12,0,10*ROW('Sanitation Data'!G77))),'Data Summary'!DH83="Yes"),OFFSET('Sanitation Data'!$G$12,0,10*ROW('Sanitation Data'!G77)),NA())</f>
        <v>#N/A</v>
      </c>
      <c r="AT83" s="134" t="e">
        <f ca="1">+IF(AND(ISNUMBER(OFFSET('Sanitation Data'!$G$13,0,10*ROW('Sanitation Data'!G77))),'Data Summary'!DI83="Yes"),OFFSET('Sanitation Data'!$G$13,0,10*ROW('Sanitation Data'!G77)),NA())</f>
        <v>#N/A</v>
      </c>
      <c r="AU83" s="134" t="e">
        <f ca="1">+IF(AND(ISNUMBER(OFFSET('Sanitation Data'!$H$5,0,10*ROW('Sanitation Data'!H77))),'Data Summary'!DJ83="Yes"),100-OFFSET('Sanitation Data'!$H$5,0,10*ROW('Sanitation Data'!H77)),NA())</f>
        <v>#N/A</v>
      </c>
      <c r="AV83" s="134" t="e">
        <f ca="1">+IF(AND(ISNUMBER(OFFSET('Sanitation Data'!$H$7,0,10*ROW('Sanitation Data'!H77))),'Data Summary'!DK83="Yes"),OFFSET('Sanitation Data'!$H$7,0,10*ROW('Sanitation Data'!H77)),NA())</f>
        <v>#N/A</v>
      </c>
      <c r="AW83" s="134" t="e">
        <f ca="1">+IF(AND(ISNUMBER(OFFSET('Sanitation Data'!$H$11,0,10*ROW('Sanitation Data'!H77))),'Data Summary'!DL83="Yes"),OFFSET('Sanitation Data'!$H$11,0,10*ROW('Sanitation Data'!H77)),NA())</f>
        <v>#N/A</v>
      </c>
      <c r="AX83" s="134" t="e">
        <f ca="1">+IF(AND(ISNUMBER(OFFSET('Sanitation Data'!$H$12,0,10*ROW('Sanitation Data'!H77))),'Data Summary'!DM83="Yes"),OFFSET('Sanitation Data'!$H$12,0,10*ROW('Sanitation Data'!H77)),NA())</f>
        <v>#N/A</v>
      </c>
      <c r="AY83" s="134" t="e">
        <f ca="1">+IF(AND(ISNUMBER(OFFSET('Sanitation Data'!$H$13,0,10*ROW('Sanitation Data'!H77))),'Data Summary'!DN83="Yes"),OFFSET('Sanitation Data'!$H$13,0,10*ROW('Sanitation Data'!H77)),NA())</f>
        <v>#N/A</v>
      </c>
      <c r="AZ83" s="135" t="e">
        <f ca="1">+IF(AND(ISNUMBER(OFFSET('Hygiene Data'!$C$6,0,10*ROW('Hygiene Data'!C77))),'Data Summary'!DO83="Yes"),OFFSET('Hygiene Data'!$C$6,0,10*ROW('Hygiene Data'!C77)),NA())</f>
        <v>#N/A</v>
      </c>
      <c r="BA83" s="135" t="e">
        <f ca="1">+IF(AND(ISNUMBER(OFFSET('Hygiene Data'!$C$8,0,10*ROW('Hygiene Data'!C77))),'Data Summary'!DP83="Yes"),OFFSET('Hygiene Data'!$C$8,0,10*ROW('Hygiene Data'!C77)),NA())</f>
        <v>#N/A</v>
      </c>
      <c r="BB83" s="135" t="e">
        <f ca="1">+IF(AND(ISNUMBER(OFFSET('Hygiene Data'!$C$10,0,10*ROW('Hygiene Data'!C77))),'Data Summary'!DQ83="Yes"),OFFSET('Hygiene Data'!$C$10,0,10*ROW('Hygiene Data'!C77)),NA())</f>
        <v>#N/A</v>
      </c>
      <c r="BC83" s="135" t="e">
        <f ca="1">+IF(AND(ISNUMBER(OFFSET('Hygiene Data'!$D$6,0,10*ROW('Hygiene Data'!D77))),'Data Summary'!DR83="Yes"),OFFSET('Hygiene Data'!$D$6,0,10*ROW('Hygiene Data'!D77)),NA())</f>
        <v>#N/A</v>
      </c>
      <c r="BD83" s="135" t="e">
        <f ca="1">+IF(AND(ISNUMBER(OFFSET('Hygiene Data'!$D$8,0,10*ROW('Hygiene Data'!D77))),'Data Summary'!DS83="Yes"),OFFSET('Hygiene Data'!$D$8,0,10*ROW('Hygiene Data'!D77)),NA())</f>
        <v>#N/A</v>
      </c>
      <c r="BE83" s="135" t="e">
        <f ca="1">+IF(AND(ISNUMBER(OFFSET('Hygiene Data'!$D$10,0,10*ROW('Hygiene Data'!D77))),'Data Summary'!DT83="Yes"),OFFSET('Hygiene Data'!$D$10,0,10*ROW('Hygiene Data'!D77)),NA())</f>
        <v>#N/A</v>
      </c>
      <c r="BF83" s="135" t="e">
        <f ca="1">+IF(AND(ISNUMBER(OFFSET('Hygiene Data'!$E$6,0,10*ROW('Hygiene Data'!E77))),'Data Summary'!DU83="Yes"),OFFSET('Hygiene Data'!$E$6,0,10*ROW('Hygiene Data'!E77)),NA())</f>
        <v>#N/A</v>
      </c>
      <c r="BG83" s="135" t="e">
        <f ca="1">+IF(AND(ISNUMBER(OFFSET('Hygiene Data'!$E$8,0,10*ROW('Hygiene Data'!E77))),'Data Summary'!DV83="Yes"),OFFSET('Hygiene Data'!$E$8,0,10*ROW('Hygiene Data'!E77)),NA())</f>
        <v>#N/A</v>
      </c>
      <c r="BH83" s="135" t="e">
        <f ca="1">+IF(AND(ISNUMBER(OFFSET('Hygiene Data'!$E$10,0,10*ROW('Hygiene Data'!E77))),'Data Summary'!DW83="Yes"),OFFSET('Hygiene Data'!$E$10,0,10*ROW('Hygiene Data'!E77)),NA())</f>
        <v>#N/A</v>
      </c>
      <c r="BI83" s="135" t="e">
        <f ca="1">+IF(AND(ISNUMBER(OFFSET('Hygiene Data'!$F$6,0,10*ROW('Hygiene Data'!F77))),'Data Summary'!DX83="Yes"),OFFSET('Hygiene Data'!$F$6,0,10*ROW('Hygiene Data'!F77)),NA())</f>
        <v>#N/A</v>
      </c>
      <c r="BJ83" s="135" t="e">
        <f ca="1">+IF(AND(ISNUMBER(OFFSET('Hygiene Data'!$F$8,0,10*ROW('Hygiene Data'!F77))),'Data Summary'!DY83="Yes"),OFFSET('Hygiene Data'!$F$8,0,10*ROW('Hygiene Data'!F77)),NA())</f>
        <v>#N/A</v>
      </c>
      <c r="BK83" s="135" t="e">
        <f ca="1">+IF(AND(ISNUMBER(OFFSET('Hygiene Data'!$F$10,0,10*ROW('Hygiene Data'!F77))),'Data Summary'!DZ83="Yes"),OFFSET('Hygiene Data'!$F$10,0,10*ROW('Hygiene Data'!F77)),NA())</f>
        <v>#N/A</v>
      </c>
      <c r="BL83" s="135" t="e">
        <f ca="1">+IF(AND(ISNUMBER(OFFSET('Hygiene Data'!$G$6,0,10*ROW('Hygiene Data'!G77))),'Data Summary'!EA83="Yes"),OFFSET('Hygiene Data'!$G$6,0,10*ROW('Hygiene Data'!G77)),NA())</f>
        <v>#N/A</v>
      </c>
      <c r="BM83" s="135" t="e">
        <f ca="1">+IF(AND(ISNUMBER(OFFSET('Hygiene Data'!$G$8,0,10*ROW('Hygiene Data'!G77))),'Data Summary'!EB83="Yes"),OFFSET('Hygiene Data'!$G$8,0,10*ROW('Hygiene Data'!G77)),NA())</f>
        <v>#N/A</v>
      </c>
      <c r="BN83" s="135" t="e">
        <f ca="1">+IF(AND(ISNUMBER(OFFSET('Hygiene Data'!$G$10,0,10*ROW('Hygiene Data'!G77))),'Data Summary'!EC83="Yes"),OFFSET('Hygiene Data'!$G$10,0,10*ROW('Hygiene Data'!G77)),NA())</f>
        <v>#N/A</v>
      </c>
      <c r="BO83" s="135" t="e">
        <f ca="1">+IF(AND(ISNUMBER(OFFSET('Hygiene Data'!$H$6,0,10*ROW('Hygiene Data'!H77))),'Data Summary'!ED83="Yes"),OFFSET('Hygiene Data'!$H$6,0,10*ROW('Hygiene Data'!H77)),NA())</f>
        <v>#N/A</v>
      </c>
      <c r="BP83" s="135" t="e">
        <f ca="1">+IF(AND(ISNUMBER(OFFSET('Hygiene Data'!$H$8,0,10*ROW('Hygiene Data'!H77))),'Data Summary'!EE83="Yes"),OFFSET('Hygiene Data'!$H$8,0,10*ROW('Hygiene Data'!H77)),NA())</f>
        <v>#N/A</v>
      </c>
      <c r="BQ83" s="135" t="e">
        <f ca="1">+IF(AND(ISNUMBER(OFFSET('Hygiene Data'!$H$10,0,10*ROW('Hygiene Data'!H77))),'Data Summary'!EF83="Yes"),OFFSET('Hygiene Data'!$H$10,0,10*ROW('Hygiene Data'!H77)),NA())</f>
        <v>#N/A</v>
      </c>
    </row>
    <row r="84" spans="1:69" x14ac:dyDescent="0.2">
      <c r="A84" s="50" t="e">
        <f ca="1">+IF(OFFSET('Water Data'!$B$1,0,10*ROW('Water Data'!B78))="",NA(),OFFSET('Water Data'!$B$1,0,10*ROW('Water Data'!B78)))</f>
        <v>#N/A</v>
      </c>
      <c r="B84" s="50" t="e">
        <f ca="1">+IF(OFFSET('Water Data'!$A$3,0,10*ROW('Water Data'!A81))="",NA(),OFFSET('Water Data'!$A$3,0,10*ROW('Water Data'!A81)))</f>
        <v>#N/A</v>
      </c>
      <c r="C84" s="50" t="e">
        <f ca="1">+IF(OFFSET('Water Data'!$C$3,0,10*ROW('Water Data'!C81))="",NA(),OFFSET('Water Data'!$C$3,0,10*ROW('Water Data'!C81)))</f>
        <v>#N/A</v>
      </c>
      <c r="D84" s="133" t="e">
        <f ca="1">+IF(AND(ISNUMBER(OFFSET('Water Data'!$C$5,0,10*ROW('Water Data'!C78))),'Data Summary'!BS84="Yes"),100-OFFSET('Water Data'!$C$5,0,10*ROW('Water Data'!C78)),NA())</f>
        <v>#N/A</v>
      </c>
      <c r="E84" s="133" t="e">
        <f ca="1">+IF(AND(ISNUMBER(OFFSET('Water Data'!$C$7,0,10*ROW('Water Data'!C78))),'Data Summary'!BT84="Yes"),OFFSET('Water Data'!$C$7,0,10*ROW('Water Data'!C78)),NA())</f>
        <v>#N/A</v>
      </c>
      <c r="F84" s="133" t="e">
        <f ca="1">+IF(AND(ISNUMBER(OFFSET('Water Data'!$C$10,0,10*ROW('Water Data'!C78))),'Data Summary'!BU84="Yes"),OFFSET('Water Data'!$C$10,0,10*ROW('Water Data'!C78)),NA())</f>
        <v>#N/A</v>
      </c>
      <c r="G84" s="133" t="e">
        <f ca="1">+IF(AND(ISNUMBER(OFFSET('Water Data'!$D$5,0,10*ROW('Water Data'!D78))),'Data Summary'!BV84="Yes"),100-OFFSET('Water Data'!$D$5,0,10*ROW('Water Data'!D78)),NA())</f>
        <v>#N/A</v>
      </c>
      <c r="H84" s="133" t="e">
        <f ca="1">+IF(AND(ISNUMBER(OFFSET('Water Data'!$D$7,0,10*ROW('Water Data'!D78))),'Data Summary'!BW84="Yes"),OFFSET('Water Data'!$D$7,0,10*ROW('Water Data'!D78)),NA())</f>
        <v>#N/A</v>
      </c>
      <c r="I84" s="133" t="e">
        <f ca="1">+IF(AND(ISNUMBER(OFFSET('Water Data'!$D$10,0,10*ROW('Water Data'!D78))),'Data Summary'!BX84="Yes"),OFFSET('Water Data'!$D$10,0,10*ROW('Water Data'!D78)),NA())</f>
        <v>#N/A</v>
      </c>
      <c r="J84" s="133" t="e">
        <f ca="1">+IF(AND(ISNUMBER(OFFSET('Water Data'!$E$5,0,10*ROW('Water Data'!E78))),'Data Summary'!BY84="Yes"),100-OFFSET('Water Data'!$E$5,0,10*ROW('Water Data'!E78)),NA())</f>
        <v>#N/A</v>
      </c>
      <c r="K84" s="133" t="e">
        <f ca="1">+IF(AND(ISNUMBER(OFFSET('Water Data'!$E$7,0,10*ROW('Water Data'!E78))),'Data Summary'!BZ84="Yes"),OFFSET('Water Data'!$E$7,0,10*ROW('Water Data'!E78)),NA())</f>
        <v>#N/A</v>
      </c>
      <c r="L84" s="133" t="e">
        <f ca="1">+IF(AND(ISNUMBER(OFFSET('Water Data'!$E$10,0,10*ROW('Water Data'!E78))),'Data Summary'!CA84="Yes"),OFFSET('Water Data'!$E$10,0,10*ROW('Water Data'!E78)),NA())</f>
        <v>#N/A</v>
      </c>
      <c r="M84" s="133" t="e">
        <f ca="1">+IF(AND(ISNUMBER(OFFSET('Water Data'!$F$5,0,10*ROW('Water Data'!F78))),'Data Summary'!CB84="Yes"),100-OFFSET('Water Data'!$F$5,0,10*ROW('Water Data'!F78)),NA())</f>
        <v>#N/A</v>
      </c>
      <c r="N84" s="133" t="e">
        <f ca="1">+IF(AND(ISNUMBER(OFFSET('Water Data'!$F$7,0,10*ROW('Water Data'!F78))),'Data Summary'!CC84="Yes"),OFFSET('Water Data'!$F$7,0,10*ROW('Water Data'!F78)),NA())</f>
        <v>#N/A</v>
      </c>
      <c r="O84" s="133" t="e">
        <f ca="1">+IF(AND(ISNUMBER(OFFSET('Water Data'!$F$10,0,10*ROW('Water Data'!F78))),'Data Summary'!CD84="Yes"),OFFSET('Water Data'!$F$10,0,10*ROW('Water Data'!F78)),NA())</f>
        <v>#N/A</v>
      </c>
      <c r="P84" s="133" t="e">
        <f ca="1">+IF(AND(ISNUMBER(OFFSET('Water Data'!$G$5,0,10*ROW('Water Data'!G78))),'Data Summary'!CE84="Yes"),100-OFFSET('Water Data'!$G$5,0,10*ROW('Water Data'!G78)),NA())</f>
        <v>#N/A</v>
      </c>
      <c r="Q84" s="133" t="e">
        <f ca="1">+IF(AND(ISNUMBER(OFFSET('Water Data'!$G$7,0,10*ROW('Water Data'!G78))),'Data Summary'!CF84="Yes"),OFFSET('Water Data'!$G$7,0,10*ROW('Water Data'!G78)),NA())</f>
        <v>#N/A</v>
      </c>
      <c r="R84" s="133" t="e">
        <f ca="1">+IF(AND(ISNUMBER(OFFSET('Water Data'!$G$10,0,10*ROW('Water Data'!G78))),'Data Summary'!CG84="Yes"),OFFSET('Water Data'!$G$10,0,10*ROW('Water Data'!G78)),NA())</f>
        <v>#N/A</v>
      </c>
      <c r="S84" s="133" t="e">
        <f ca="1">+IF(AND(ISNUMBER(OFFSET('Water Data'!$H$5,0,10*ROW('Water Data'!H78))),'Data Summary'!CH84="Yes"),100-OFFSET('Water Data'!$H$5,0,10*ROW('Water Data'!H78)),NA())</f>
        <v>#N/A</v>
      </c>
      <c r="T84" s="133" t="e">
        <f ca="1">+IF(AND(ISNUMBER(OFFSET('Water Data'!$H$7,0,10*ROW('Water Data'!H78))),'Data Summary'!CI84="Yes"),OFFSET('Water Data'!$H$7,0,10*ROW('Water Data'!H78)),NA())</f>
        <v>#N/A</v>
      </c>
      <c r="U84" s="133" t="e">
        <f ca="1">+IF(AND(ISNUMBER(OFFSET('Water Data'!$H$10,0,10*ROW('Water Data'!H78))),'Data Summary'!CJ84="Yes"),OFFSET('Water Data'!$H$10,0,10*ROW('Water Data'!H78)),NA())</f>
        <v>#N/A</v>
      </c>
      <c r="V84" s="134" t="e">
        <f ca="1">+IF(AND(ISNUMBER(OFFSET('Sanitation Data'!$C$5,0,10*ROW('Sanitation Data'!C78))),'Data Summary'!CK84="Yes"),100-OFFSET('Sanitation Data'!$C$5,0,10*ROW('Sanitation Data'!C78)),NA())</f>
        <v>#N/A</v>
      </c>
      <c r="W84" s="134" t="e">
        <f ca="1">+IF(AND(ISNUMBER(OFFSET('Sanitation Data'!$C$7,0,10*ROW('Sanitation Data'!C78))),'Data Summary'!CL84="Yes"),OFFSET('Sanitation Data'!$C$7,0,10*ROW('Sanitation Data'!C78)),NA())</f>
        <v>#N/A</v>
      </c>
      <c r="X84" s="134" t="e">
        <f ca="1">+IF(AND(ISNUMBER(OFFSET('Sanitation Data'!$C$11,0,10*ROW('Sanitation Data'!C78))),'Data Summary'!CM84="Yes"),OFFSET('Sanitation Data'!$C$11,0,10*ROW('Sanitation Data'!C78)),NA())</f>
        <v>#N/A</v>
      </c>
      <c r="Y84" s="134" t="e">
        <f ca="1">+IF(AND(ISNUMBER(OFFSET('Sanitation Data'!$C$12,0,10*ROW('Sanitation Data'!C78))),'Data Summary'!CN84="Yes"),OFFSET('Sanitation Data'!$C$12,0,10*ROW('Sanitation Data'!C78)),NA())</f>
        <v>#N/A</v>
      </c>
      <c r="Z84" s="134" t="e">
        <f ca="1">+IF(AND(ISNUMBER(OFFSET('Sanitation Data'!$C$13,0,10*ROW('Sanitation Data'!C78))),'Data Summary'!CO84="Yes"),OFFSET('Sanitation Data'!$C$13,0,10*ROW('Sanitation Data'!C78)),NA())</f>
        <v>#N/A</v>
      </c>
      <c r="AA84" s="134" t="e">
        <f ca="1">+IF(AND(ISNUMBER(OFFSET('Sanitation Data'!$D$5,0,10*ROW('Sanitation Data'!D78))),'Data Summary'!CP84="Yes"),100-OFFSET('Sanitation Data'!$D$5,0,10*ROW('Sanitation Data'!D78)),NA())</f>
        <v>#N/A</v>
      </c>
      <c r="AB84" s="134" t="e">
        <f ca="1">+IF(AND(ISNUMBER(OFFSET('Sanitation Data'!$D$7,0,10*ROW('Sanitation Data'!D78))),'Data Summary'!CQ84="Yes"),OFFSET('Sanitation Data'!$D$7,0,10*ROW('Sanitation Data'!D78)),NA())</f>
        <v>#N/A</v>
      </c>
      <c r="AC84" s="134" t="e">
        <f ca="1">+IF(AND(ISNUMBER(OFFSET('Sanitation Data'!$D$11,0,10*ROW('Sanitation Data'!D78))),'Data Summary'!CR84="Yes"),OFFSET('Sanitation Data'!$D$11,0,10*ROW('Sanitation Data'!D78)),NA())</f>
        <v>#N/A</v>
      </c>
      <c r="AD84" s="134" t="e">
        <f ca="1">+IF(AND(ISNUMBER(OFFSET('Sanitation Data'!$D$12,0,10*ROW('Sanitation Data'!D78))),'Data Summary'!CS84="Yes"),OFFSET('Sanitation Data'!$D$12,0,10*ROW('Sanitation Data'!D78)),NA())</f>
        <v>#N/A</v>
      </c>
      <c r="AE84" s="134" t="e">
        <f ca="1">+IF(AND(ISNUMBER(OFFSET('Sanitation Data'!$D$13,0,10*ROW('Sanitation Data'!D78))),'Data Summary'!CT84="Yes"),OFFSET('Sanitation Data'!$D$13,0,10*ROW('Sanitation Data'!D78)),NA())</f>
        <v>#N/A</v>
      </c>
      <c r="AF84" s="134" t="e">
        <f ca="1">+IF(AND(ISNUMBER(OFFSET('Sanitation Data'!$E$5,0,10*ROW('Sanitation Data'!E78))),'Data Summary'!CU84="Yes"),100-OFFSET('Sanitation Data'!$E$5,0,10*ROW('Sanitation Data'!E78)),NA())</f>
        <v>#N/A</v>
      </c>
      <c r="AG84" s="134" t="e">
        <f ca="1">+IF(AND(ISNUMBER(OFFSET('Sanitation Data'!$E$7,0,10*ROW('Sanitation Data'!E78))),'Data Summary'!CV84="Yes"),OFFSET('Sanitation Data'!$E$7,0,10*ROW('Sanitation Data'!E78)),NA())</f>
        <v>#N/A</v>
      </c>
      <c r="AH84" s="134" t="e">
        <f ca="1">+IF(AND(ISNUMBER(OFFSET('Sanitation Data'!$E$11,0,10*ROW('Sanitation Data'!E78))),'Data Summary'!CW84="Yes"),OFFSET('Sanitation Data'!$E$11,0,10*ROW('Sanitation Data'!E78)),NA())</f>
        <v>#N/A</v>
      </c>
      <c r="AI84" s="134" t="e">
        <f ca="1">+IF(AND(ISNUMBER(OFFSET('Sanitation Data'!$E$12,0,10*ROW('Sanitation Data'!E78))),'Data Summary'!CX84="Yes"),OFFSET('Sanitation Data'!$E$12,0,10*ROW('Sanitation Data'!E78)),NA())</f>
        <v>#N/A</v>
      </c>
      <c r="AJ84" s="134" t="e">
        <f ca="1">+IF(AND(ISNUMBER(OFFSET('Sanitation Data'!$E$13,0,10*ROW('Sanitation Data'!E78))),'Data Summary'!CY84="Yes"),OFFSET('Sanitation Data'!$E$13,0,10*ROW('Sanitation Data'!E78)),NA())</f>
        <v>#N/A</v>
      </c>
      <c r="AK84" s="134" t="e">
        <f ca="1">+IF(AND(ISNUMBER(OFFSET('Sanitation Data'!$F$5,0,10*ROW('Sanitation Data'!F78))),'Data Summary'!CZ84="Yes"),100-OFFSET('Sanitation Data'!$F$5,0,10*ROW('Sanitation Data'!F78)),NA())</f>
        <v>#N/A</v>
      </c>
      <c r="AL84" s="134" t="e">
        <f ca="1">+IF(AND(ISNUMBER(OFFSET('Sanitation Data'!$F$7,0,10*ROW('Sanitation Data'!F78))),'Data Summary'!DA84="Yes"),OFFSET('Sanitation Data'!$F$7,0,10*ROW('Sanitation Data'!F78)),NA())</f>
        <v>#N/A</v>
      </c>
      <c r="AM84" s="134" t="e">
        <f ca="1">+IF(AND(ISNUMBER(OFFSET('Sanitation Data'!$F$11,0,10*ROW('Sanitation Data'!F78))),'Data Summary'!DB84="Yes"),OFFSET('Sanitation Data'!$F$11,0,10*ROW('Sanitation Data'!F78)),NA())</f>
        <v>#N/A</v>
      </c>
      <c r="AN84" s="134" t="e">
        <f ca="1">+IF(AND(ISNUMBER(OFFSET('Sanitation Data'!$F$12,0,10*ROW('Sanitation Data'!F78))),'Data Summary'!DC84="Yes"),OFFSET('Sanitation Data'!$F$12,0,10*ROW('Sanitation Data'!F78)),NA())</f>
        <v>#N/A</v>
      </c>
      <c r="AO84" s="134" t="e">
        <f ca="1">+IF(AND(ISNUMBER(OFFSET('Sanitation Data'!$F$13,0,10*ROW('Sanitation Data'!F78))),'Data Summary'!DD84="Yes"),OFFSET('Sanitation Data'!$F$13,0,10*ROW('Sanitation Data'!F78)),NA())</f>
        <v>#N/A</v>
      </c>
      <c r="AP84" s="134" t="e">
        <f ca="1">+IF(AND(ISNUMBER(OFFSET('Sanitation Data'!$G$5,0,10*ROW('Sanitation Data'!G78))),'Data Summary'!DE84="Yes"),100-OFFSET('Sanitation Data'!$G$5,0,10*ROW('Sanitation Data'!G78)),NA())</f>
        <v>#N/A</v>
      </c>
      <c r="AQ84" s="134" t="e">
        <f ca="1">+IF(AND(ISNUMBER(OFFSET('Sanitation Data'!$G$7,0,10*ROW('Sanitation Data'!G78))),'Data Summary'!DF84="Yes"),OFFSET('Sanitation Data'!$G$7,0,10*ROW('Sanitation Data'!G78)),NA())</f>
        <v>#N/A</v>
      </c>
      <c r="AR84" s="134" t="e">
        <f ca="1">+IF(AND(ISNUMBER(OFFSET('Sanitation Data'!$G$11,0,10*ROW('Sanitation Data'!G78))),'Data Summary'!DG84="Yes"),OFFSET('Sanitation Data'!$G$11,0,10*ROW('Sanitation Data'!G78)),NA())</f>
        <v>#N/A</v>
      </c>
      <c r="AS84" s="134" t="e">
        <f ca="1">+IF(AND(ISNUMBER(OFFSET('Sanitation Data'!$G$12,0,10*ROW('Sanitation Data'!G78))),'Data Summary'!DH84="Yes"),OFFSET('Sanitation Data'!$G$12,0,10*ROW('Sanitation Data'!G78)),NA())</f>
        <v>#N/A</v>
      </c>
      <c r="AT84" s="134" t="e">
        <f ca="1">+IF(AND(ISNUMBER(OFFSET('Sanitation Data'!$G$13,0,10*ROW('Sanitation Data'!G78))),'Data Summary'!DI84="Yes"),OFFSET('Sanitation Data'!$G$13,0,10*ROW('Sanitation Data'!G78)),NA())</f>
        <v>#N/A</v>
      </c>
      <c r="AU84" s="134" t="e">
        <f ca="1">+IF(AND(ISNUMBER(OFFSET('Sanitation Data'!$H$5,0,10*ROW('Sanitation Data'!H78))),'Data Summary'!DJ84="Yes"),100-OFFSET('Sanitation Data'!$H$5,0,10*ROW('Sanitation Data'!H78)),NA())</f>
        <v>#N/A</v>
      </c>
      <c r="AV84" s="134" t="e">
        <f ca="1">+IF(AND(ISNUMBER(OFFSET('Sanitation Data'!$H$7,0,10*ROW('Sanitation Data'!H78))),'Data Summary'!DK84="Yes"),OFFSET('Sanitation Data'!$H$7,0,10*ROW('Sanitation Data'!H78)),NA())</f>
        <v>#N/A</v>
      </c>
      <c r="AW84" s="134" t="e">
        <f ca="1">+IF(AND(ISNUMBER(OFFSET('Sanitation Data'!$H$11,0,10*ROW('Sanitation Data'!H78))),'Data Summary'!DL84="Yes"),OFFSET('Sanitation Data'!$H$11,0,10*ROW('Sanitation Data'!H78)),NA())</f>
        <v>#N/A</v>
      </c>
      <c r="AX84" s="134" t="e">
        <f ca="1">+IF(AND(ISNUMBER(OFFSET('Sanitation Data'!$H$12,0,10*ROW('Sanitation Data'!H78))),'Data Summary'!DM84="Yes"),OFFSET('Sanitation Data'!$H$12,0,10*ROW('Sanitation Data'!H78)),NA())</f>
        <v>#N/A</v>
      </c>
      <c r="AY84" s="134" t="e">
        <f ca="1">+IF(AND(ISNUMBER(OFFSET('Sanitation Data'!$H$13,0,10*ROW('Sanitation Data'!H78))),'Data Summary'!DN84="Yes"),OFFSET('Sanitation Data'!$H$13,0,10*ROW('Sanitation Data'!H78)),NA())</f>
        <v>#N/A</v>
      </c>
      <c r="AZ84" s="135" t="e">
        <f ca="1">+IF(AND(ISNUMBER(OFFSET('Hygiene Data'!$C$6,0,10*ROW('Hygiene Data'!C78))),'Data Summary'!DO84="Yes"),OFFSET('Hygiene Data'!$C$6,0,10*ROW('Hygiene Data'!C78)),NA())</f>
        <v>#N/A</v>
      </c>
      <c r="BA84" s="135" t="e">
        <f ca="1">+IF(AND(ISNUMBER(OFFSET('Hygiene Data'!$C$8,0,10*ROW('Hygiene Data'!C78))),'Data Summary'!DP84="Yes"),OFFSET('Hygiene Data'!$C$8,0,10*ROW('Hygiene Data'!C78)),NA())</f>
        <v>#N/A</v>
      </c>
      <c r="BB84" s="135" t="e">
        <f ca="1">+IF(AND(ISNUMBER(OFFSET('Hygiene Data'!$C$10,0,10*ROW('Hygiene Data'!C78))),'Data Summary'!DQ84="Yes"),OFFSET('Hygiene Data'!$C$10,0,10*ROW('Hygiene Data'!C78)),NA())</f>
        <v>#N/A</v>
      </c>
      <c r="BC84" s="135" t="e">
        <f ca="1">+IF(AND(ISNUMBER(OFFSET('Hygiene Data'!$D$6,0,10*ROW('Hygiene Data'!D78))),'Data Summary'!DR84="Yes"),OFFSET('Hygiene Data'!$D$6,0,10*ROW('Hygiene Data'!D78)),NA())</f>
        <v>#N/A</v>
      </c>
      <c r="BD84" s="135" t="e">
        <f ca="1">+IF(AND(ISNUMBER(OFFSET('Hygiene Data'!$D$8,0,10*ROW('Hygiene Data'!D78))),'Data Summary'!DS84="Yes"),OFFSET('Hygiene Data'!$D$8,0,10*ROW('Hygiene Data'!D78)),NA())</f>
        <v>#N/A</v>
      </c>
      <c r="BE84" s="135" t="e">
        <f ca="1">+IF(AND(ISNUMBER(OFFSET('Hygiene Data'!$D$10,0,10*ROW('Hygiene Data'!D78))),'Data Summary'!DT84="Yes"),OFFSET('Hygiene Data'!$D$10,0,10*ROW('Hygiene Data'!D78)),NA())</f>
        <v>#N/A</v>
      </c>
      <c r="BF84" s="135" t="e">
        <f ca="1">+IF(AND(ISNUMBER(OFFSET('Hygiene Data'!$E$6,0,10*ROW('Hygiene Data'!E78))),'Data Summary'!DU84="Yes"),OFFSET('Hygiene Data'!$E$6,0,10*ROW('Hygiene Data'!E78)),NA())</f>
        <v>#N/A</v>
      </c>
      <c r="BG84" s="135" t="e">
        <f ca="1">+IF(AND(ISNUMBER(OFFSET('Hygiene Data'!$E$8,0,10*ROW('Hygiene Data'!E78))),'Data Summary'!DV84="Yes"),OFFSET('Hygiene Data'!$E$8,0,10*ROW('Hygiene Data'!E78)),NA())</f>
        <v>#N/A</v>
      </c>
      <c r="BH84" s="135" t="e">
        <f ca="1">+IF(AND(ISNUMBER(OFFSET('Hygiene Data'!$E$10,0,10*ROW('Hygiene Data'!E78))),'Data Summary'!DW84="Yes"),OFFSET('Hygiene Data'!$E$10,0,10*ROW('Hygiene Data'!E78)),NA())</f>
        <v>#N/A</v>
      </c>
      <c r="BI84" s="135" t="e">
        <f ca="1">+IF(AND(ISNUMBER(OFFSET('Hygiene Data'!$F$6,0,10*ROW('Hygiene Data'!F78))),'Data Summary'!DX84="Yes"),OFFSET('Hygiene Data'!$F$6,0,10*ROW('Hygiene Data'!F78)),NA())</f>
        <v>#N/A</v>
      </c>
      <c r="BJ84" s="135" t="e">
        <f ca="1">+IF(AND(ISNUMBER(OFFSET('Hygiene Data'!$F$8,0,10*ROW('Hygiene Data'!F78))),'Data Summary'!DY84="Yes"),OFFSET('Hygiene Data'!$F$8,0,10*ROW('Hygiene Data'!F78)),NA())</f>
        <v>#N/A</v>
      </c>
      <c r="BK84" s="135" t="e">
        <f ca="1">+IF(AND(ISNUMBER(OFFSET('Hygiene Data'!$F$10,0,10*ROW('Hygiene Data'!F78))),'Data Summary'!DZ84="Yes"),OFFSET('Hygiene Data'!$F$10,0,10*ROW('Hygiene Data'!F78)),NA())</f>
        <v>#N/A</v>
      </c>
      <c r="BL84" s="135" t="e">
        <f ca="1">+IF(AND(ISNUMBER(OFFSET('Hygiene Data'!$G$6,0,10*ROW('Hygiene Data'!G78))),'Data Summary'!EA84="Yes"),OFFSET('Hygiene Data'!$G$6,0,10*ROW('Hygiene Data'!G78)),NA())</f>
        <v>#N/A</v>
      </c>
      <c r="BM84" s="135" t="e">
        <f ca="1">+IF(AND(ISNUMBER(OFFSET('Hygiene Data'!$G$8,0,10*ROW('Hygiene Data'!G78))),'Data Summary'!EB84="Yes"),OFFSET('Hygiene Data'!$G$8,0,10*ROW('Hygiene Data'!G78)),NA())</f>
        <v>#N/A</v>
      </c>
      <c r="BN84" s="135" t="e">
        <f ca="1">+IF(AND(ISNUMBER(OFFSET('Hygiene Data'!$G$10,0,10*ROW('Hygiene Data'!G78))),'Data Summary'!EC84="Yes"),OFFSET('Hygiene Data'!$G$10,0,10*ROW('Hygiene Data'!G78)),NA())</f>
        <v>#N/A</v>
      </c>
      <c r="BO84" s="135" t="e">
        <f ca="1">+IF(AND(ISNUMBER(OFFSET('Hygiene Data'!$H$6,0,10*ROW('Hygiene Data'!H78))),'Data Summary'!ED84="Yes"),OFFSET('Hygiene Data'!$H$6,0,10*ROW('Hygiene Data'!H78)),NA())</f>
        <v>#N/A</v>
      </c>
      <c r="BP84" s="135" t="e">
        <f ca="1">+IF(AND(ISNUMBER(OFFSET('Hygiene Data'!$H$8,0,10*ROW('Hygiene Data'!H78))),'Data Summary'!EE84="Yes"),OFFSET('Hygiene Data'!$H$8,0,10*ROW('Hygiene Data'!H78)),NA())</f>
        <v>#N/A</v>
      </c>
      <c r="BQ84" s="135" t="e">
        <f ca="1">+IF(AND(ISNUMBER(OFFSET('Hygiene Data'!$H$10,0,10*ROW('Hygiene Data'!H78))),'Data Summary'!EF84="Yes"),OFFSET('Hygiene Data'!$H$10,0,10*ROW('Hygiene Data'!H78)),NA())</f>
        <v>#N/A</v>
      </c>
    </row>
    <row r="85" spans="1:69" x14ac:dyDescent="0.2">
      <c r="A85" s="50" t="e">
        <f ca="1">+IF(OFFSET('Water Data'!$B$1,0,10*ROW('Water Data'!B79))="",NA(),OFFSET('Water Data'!$B$1,0,10*ROW('Water Data'!B79)))</f>
        <v>#N/A</v>
      </c>
      <c r="B85" s="50" t="e">
        <f ca="1">+IF(OFFSET('Water Data'!$A$3,0,10*ROW('Water Data'!A82))="",NA(),OFFSET('Water Data'!$A$3,0,10*ROW('Water Data'!A82)))</f>
        <v>#N/A</v>
      </c>
      <c r="C85" s="50" t="e">
        <f ca="1">+IF(OFFSET('Water Data'!$C$3,0,10*ROW('Water Data'!C82))="",NA(),OFFSET('Water Data'!$C$3,0,10*ROW('Water Data'!C82)))</f>
        <v>#N/A</v>
      </c>
      <c r="D85" s="133" t="e">
        <f ca="1">+IF(AND(ISNUMBER(OFFSET('Water Data'!$C$5,0,10*ROW('Water Data'!C79))),'Data Summary'!BS85="Yes"),100-OFFSET('Water Data'!$C$5,0,10*ROW('Water Data'!C79)),NA())</f>
        <v>#N/A</v>
      </c>
      <c r="E85" s="133" t="e">
        <f ca="1">+IF(AND(ISNUMBER(OFFSET('Water Data'!$C$7,0,10*ROW('Water Data'!C79))),'Data Summary'!BT85="Yes"),OFFSET('Water Data'!$C$7,0,10*ROW('Water Data'!C79)),NA())</f>
        <v>#N/A</v>
      </c>
      <c r="F85" s="133" t="e">
        <f ca="1">+IF(AND(ISNUMBER(OFFSET('Water Data'!$C$10,0,10*ROW('Water Data'!C79))),'Data Summary'!BU85="Yes"),OFFSET('Water Data'!$C$10,0,10*ROW('Water Data'!C79)),NA())</f>
        <v>#N/A</v>
      </c>
      <c r="G85" s="133" t="e">
        <f ca="1">+IF(AND(ISNUMBER(OFFSET('Water Data'!$D$5,0,10*ROW('Water Data'!D79))),'Data Summary'!BV85="Yes"),100-OFFSET('Water Data'!$D$5,0,10*ROW('Water Data'!D79)),NA())</f>
        <v>#N/A</v>
      </c>
      <c r="H85" s="133" t="e">
        <f ca="1">+IF(AND(ISNUMBER(OFFSET('Water Data'!$D$7,0,10*ROW('Water Data'!D79))),'Data Summary'!BW85="Yes"),OFFSET('Water Data'!$D$7,0,10*ROW('Water Data'!D79)),NA())</f>
        <v>#N/A</v>
      </c>
      <c r="I85" s="133" t="e">
        <f ca="1">+IF(AND(ISNUMBER(OFFSET('Water Data'!$D$10,0,10*ROW('Water Data'!D79))),'Data Summary'!BX85="Yes"),OFFSET('Water Data'!$D$10,0,10*ROW('Water Data'!D79)),NA())</f>
        <v>#N/A</v>
      </c>
      <c r="J85" s="133" t="e">
        <f ca="1">+IF(AND(ISNUMBER(OFFSET('Water Data'!$E$5,0,10*ROW('Water Data'!E79))),'Data Summary'!BY85="Yes"),100-OFFSET('Water Data'!$E$5,0,10*ROW('Water Data'!E79)),NA())</f>
        <v>#N/A</v>
      </c>
      <c r="K85" s="133" t="e">
        <f ca="1">+IF(AND(ISNUMBER(OFFSET('Water Data'!$E$7,0,10*ROW('Water Data'!E79))),'Data Summary'!BZ85="Yes"),OFFSET('Water Data'!$E$7,0,10*ROW('Water Data'!E79)),NA())</f>
        <v>#N/A</v>
      </c>
      <c r="L85" s="133" t="e">
        <f ca="1">+IF(AND(ISNUMBER(OFFSET('Water Data'!$E$10,0,10*ROW('Water Data'!E79))),'Data Summary'!CA85="Yes"),OFFSET('Water Data'!$E$10,0,10*ROW('Water Data'!E79)),NA())</f>
        <v>#N/A</v>
      </c>
      <c r="M85" s="133" t="e">
        <f ca="1">+IF(AND(ISNUMBER(OFFSET('Water Data'!$F$5,0,10*ROW('Water Data'!F79))),'Data Summary'!CB85="Yes"),100-OFFSET('Water Data'!$F$5,0,10*ROW('Water Data'!F79)),NA())</f>
        <v>#N/A</v>
      </c>
      <c r="N85" s="133" t="e">
        <f ca="1">+IF(AND(ISNUMBER(OFFSET('Water Data'!$F$7,0,10*ROW('Water Data'!F79))),'Data Summary'!CC85="Yes"),OFFSET('Water Data'!$F$7,0,10*ROW('Water Data'!F79)),NA())</f>
        <v>#N/A</v>
      </c>
      <c r="O85" s="133" t="e">
        <f ca="1">+IF(AND(ISNUMBER(OFFSET('Water Data'!$F$10,0,10*ROW('Water Data'!F79))),'Data Summary'!CD85="Yes"),OFFSET('Water Data'!$F$10,0,10*ROW('Water Data'!F79)),NA())</f>
        <v>#N/A</v>
      </c>
      <c r="P85" s="133" t="e">
        <f ca="1">+IF(AND(ISNUMBER(OFFSET('Water Data'!$G$5,0,10*ROW('Water Data'!G79))),'Data Summary'!CE85="Yes"),100-OFFSET('Water Data'!$G$5,0,10*ROW('Water Data'!G79)),NA())</f>
        <v>#N/A</v>
      </c>
      <c r="Q85" s="133" t="e">
        <f ca="1">+IF(AND(ISNUMBER(OFFSET('Water Data'!$G$7,0,10*ROW('Water Data'!G79))),'Data Summary'!CF85="Yes"),OFFSET('Water Data'!$G$7,0,10*ROW('Water Data'!G79)),NA())</f>
        <v>#N/A</v>
      </c>
      <c r="R85" s="133" t="e">
        <f ca="1">+IF(AND(ISNUMBER(OFFSET('Water Data'!$G$10,0,10*ROW('Water Data'!G79))),'Data Summary'!CG85="Yes"),OFFSET('Water Data'!$G$10,0,10*ROW('Water Data'!G79)),NA())</f>
        <v>#N/A</v>
      </c>
      <c r="S85" s="133" t="e">
        <f ca="1">+IF(AND(ISNUMBER(OFFSET('Water Data'!$H$5,0,10*ROW('Water Data'!H79))),'Data Summary'!CH85="Yes"),100-OFFSET('Water Data'!$H$5,0,10*ROW('Water Data'!H79)),NA())</f>
        <v>#N/A</v>
      </c>
      <c r="T85" s="133" t="e">
        <f ca="1">+IF(AND(ISNUMBER(OFFSET('Water Data'!$H$7,0,10*ROW('Water Data'!H79))),'Data Summary'!CI85="Yes"),OFFSET('Water Data'!$H$7,0,10*ROW('Water Data'!H79)),NA())</f>
        <v>#N/A</v>
      </c>
      <c r="U85" s="133" t="e">
        <f ca="1">+IF(AND(ISNUMBER(OFFSET('Water Data'!$H$10,0,10*ROW('Water Data'!H79))),'Data Summary'!CJ85="Yes"),OFFSET('Water Data'!$H$10,0,10*ROW('Water Data'!H79)),NA())</f>
        <v>#N/A</v>
      </c>
      <c r="V85" s="134" t="e">
        <f ca="1">+IF(AND(ISNUMBER(OFFSET('Sanitation Data'!$C$5,0,10*ROW('Sanitation Data'!C79))),'Data Summary'!CK85="Yes"),100-OFFSET('Sanitation Data'!$C$5,0,10*ROW('Sanitation Data'!C79)),NA())</f>
        <v>#N/A</v>
      </c>
      <c r="W85" s="134" t="e">
        <f ca="1">+IF(AND(ISNUMBER(OFFSET('Sanitation Data'!$C$7,0,10*ROW('Sanitation Data'!C79))),'Data Summary'!CL85="Yes"),OFFSET('Sanitation Data'!$C$7,0,10*ROW('Sanitation Data'!C79)),NA())</f>
        <v>#N/A</v>
      </c>
      <c r="X85" s="134" t="e">
        <f ca="1">+IF(AND(ISNUMBER(OFFSET('Sanitation Data'!$C$11,0,10*ROW('Sanitation Data'!C79))),'Data Summary'!CM85="Yes"),OFFSET('Sanitation Data'!$C$11,0,10*ROW('Sanitation Data'!C79)),NA())</f>
        <v>#N/A</v>
      </c>
      <c r="Y85" s="134" t="e">
        <f ca="1">+IF(AND(ISNUMBER(OFFSET('Sanitation Data'!$C$12,0,10*ROW('Sanitation Data'!C79))),'Data Summary'!CN85="Yes"),OFFSET('Sanitation Data'!$C$12,0,10*ROW('Sanitation Data'!C79)),NA())</f>
        <v>#N/A</v>
      </c>
      <c r="Z85" s="134" t="e">
        <f ca="1">+IF(AND(ISNUMBER(OFFSET('Sanitation Data'!$C$13,0,10*ROW('Sanitation Data'!C79))),'Data Summary'!CO85="Yes"),OFFSET('Sanitation Data'!$C$13,0,10*ROW('Sanitation Data'!C79)),NA())</f>
        <v>#N/A</v>
      </c>
      <c r="AA85" s="134" t="e">
        <f ca="1">+IF(AND(ISNUMBER(OFFSET('Sanitation Data'!$D$5,0,10*ROW('Sanitation Data'!D79))),'Data Summary'!CP85="Yes"),100-OFFSET('Sanitation Data'!$D$5,0,10*ROW('Sanitation Data'!D79)),NA())</f>
        <v>#N/A</v>
      </c>
      <c r="AB85" s="134" t="e">
        <f ca="1">+IF(AND(ISNUMBER(OFFSET('Sanitation Data'!$D$7,0,10*ROW('Sanitation Data'!D79))),'Data Summary'!CQ85="Yes"),OFFSET('Sanitation Data'!$D$7,0,10*ROW('Sanitation Data'!D79)),NA())</f>
        <v>#N/A</v>
      </c>
      <c r="AC85" s="134" t="e">
        <f ca="1">+IF(AND(ISNUMBER(OFFSET('Sanitation Data'!$D$11,0,10*ROW('Sanitation Data'!D79))),'Data Summary'!CR85="Yes"),OFFSET('Sanitation Data'!$D$11,0,10*ROW('Sanitation Data'!D79)),NA())</f>
        <v>#N/A</v>
      </c>
      <c r="AD85" s="134" t="e">
        <f ca="1">+IF(AND(ISNUMBER(OFFSET('Sanitation Data'!$D$12,0,10*ROW('Sanitation Data'!D79))),'Data Summary'!CS85="Yes"),OFFSET('Sanitation Data'!$D$12,0,10*ROW('Sanitation Data'!D79)),NA())</f>
        <v>#N/A</v>
      </c>
      <c r="AE85" s="134" t="e">
        <f ca="1">+IF(AND(ISNUMBER(OFFSET('Sanitation Data'!$D$13,0,10*ROW('Sanitation Data'!D79))),'Data Summary'!CT85="Yes"),OFFSET('Sanitation Data'!$D$13,0,10*ROW('Sanitation Data'!D79)),NA())</f>
        <v>#N/A</v>
      </c>
      <c r="AF85" s="134" t="e">
        <f ca="1">+IF(AND(ISNUMBER(OFFSET('Sanitation Data'!$E$5,0,10*ROW('Sanitation Data'!E79))),'Data Summary'!CU85="Yes"),100-OFFSET('Sanitation Data'!$E$5,0,10*ROW('Sanitation Data'!E79)),NA())</f>
        <v>#N/A</v>
      </c>
      <c r="AG85" s="134" t="e">
        <f ca="1">+IF(AND(ISNUMBER(OFFSET('Sanitation Data'!$E$7,0,10*ROW('Sanitation Data'!E79))),'Data Summary'!CV85="Yes"),OFFSET('Sanitation Data'!$E$7,0,10*ROW('Sanitation Data'!E79)),NA())</f>
        <v>#N/A</v>
      </c>
      <c r="AH85" s="134" t="e">
        <f ca="1">+IF(AND(ISNUMBER(OFFSET('Sanitation Data'!$E$11,0,10*ROW('Sanitation Data'!E79))),'Data Summary'!CW85="Yes"),OFFSET('Sanitation Data'!$E$11,0,10*ROW('Sanitation Data'!E79)),NA())</f>
        <v>#N/A</v>
      </c>
      <c r="AI85" s="134" t="e">
        <f ca="1">+IF(AND(ISNUMBER(OFFSET('Sanitation Data'!$E$12,0,10*ROW('Sanitation Data'!E79))),'Data Summary'!CX85="Yes"),OFFSET('Sanitation Data'!$E$12,0,10*ROW('Sanitation Data'!E79)),NA())</f>
        <v>#N/A</v>
      </c>
      <c r="AJ85" s="134" t="e">
        <f ca="1">+IF(AND(ISNUMBER(OFFSET('Sanitation Data'!$E$13,0,10*ROW('Sanitation Data'!E79))),'Data Summary'!CY85="Yes"),OFFSET('Sanitation Data'!$E$13,0,10*ROW('Sanitation Data'!E79)),NA())</f>
        <v>#N/A</v>
      </c>
      <c r="AK85" s="134" t="e">
        <f ca="1">+IF(AND(ISNUMBER(OFFSET('Sanitation Data'!$F$5,0,10*ROW('Sanitation Data'!F79))),'Data Summary'!CZ85="Yes"),100-OFFSET('Sanitation Data'!$F$5,0,10*ROW('Sanitation Data'!F79)),NA())</f>
        <v>#N/A</v>
      </c>
      <c r="AL85" s="134" t="e">
        <f ca="1">+IF(AND(ISNUMBER(OFFSET('Sanitation Data'!$F$7,0,10*ROW('Sanitation Data'!F79))),'Data Summary'!DA85="Yes"),OFFSET('Sanitation Data'!$F$7,0,10*ROW('Sanitation Data'!F79)),NA())</f>
        <v>#N/A</v>
      </c>
      <c r="AM85" s="134" t="e">
        <f ca="1">+IF(AND(ISNUMBER(OFFSET('Sanitation Data'!$F$11,0,10*ROW('Sanitation Data'!F79))),'Data Summary'!DB85="Yes"),OFFSET('Sanitation Data'!$F$11,0,10*ROW('Sanitation Data'!F79)),NA())</f>
        <v>#N/A</v>
      </c>
      <c r="AN85" s="134" t="e">
        <f ca="1">+IF(AND(ISNUMBER(OFFSET('Sanitation Data'!$F$12,0,10*ROW('Sanitation Data'!F79))),'Data Summary'!DC85="Yes"),OFFSET('Sanitation Data'!$F$12,0,10*ROW('Sanitation Data'!F79)),NA())</f>
        <v>#N/A</v>
      </c>
      <c r="AO85" s="134" t="e">
        <f ca="1">+IF(AND(ISNUMBER(OFFSET('Sanitation Data'!$F$13,0,10*ROW('Sanitation Data'!F79))),'Data Summary'!DD85="Yes"),OFFSET('Sanitation Data'!$F$13,0,10*ROW('Sanitation Data'!F79)),NA())</f>
        <v>#N/A</v>
      </c>
      <c r="AP85" s="134" t="e">
        <f ca="1">+IF(AND(ISNUMBER(OFFSET('Sanitation Data'!$G$5,0,10*ROW('Sanitation Data'!G79))),'Data Summary'!DE85="Yes"),100-OFFSET('Sanitation Data'!$G$5,0,10*ROW('Sanitation Data'!G79)),NA())</f>
        <v>#N/A</v>
      </c>
      <c r="AQ85" s="134" t="e">
        <f ca="1">+IF(AND(ISNUMBER(OFFSET('Sanitation Data'!$G$7,0,10*ROW('Sanitation Data'!G79))),'Data Summary'!DF85="Yes"),OFFSET('Sanitation Data'!$G$7,0,10*ROW('Sanitation Data'!G79)),NA())</f>
        <v>#N/A</v>
      </c>
      <c r="AR85" s="134" t="e">
        <f ca="1">+IF(AND(ISNUMBER(OFFSET('Sanitation Data'!$G$11,0,10*ROW('Sanitation Data'!G79))),'Data Summary'!DG85="Yes"),OFFSET('Sanitation Data'!$G$11,0,10*ROW('Sanitation Data'!G79)),NA())</f>
        <v>#N/A</v>
      </c>
      <c r="AS85" s="134" t="e">
        <f ca="1">+IF(AND(ISNUMBER(OFFSET('Sanitation Data'!$G$12,0,10*ROW('Sanitation Data'!G79))),'Data Summary'!DH85="Yes"),OFFSET('Sanitation Data'!$G$12,0,10*ROW('Sanitation Data'!G79)),NA())</f>
        <v>#N/A</v>
      </c>
      <c r="AT85" s="134" t="e">
        <f ca="1">+IF(AND(ISNUMBER(OFFSET('Sanitation Data'!$G$13,0,10*ROW('Sanitation Data'!G79))),'Data Summary'!DI85="Yes"),OFFSET('Sanitation Data'!$G$13,0,10*ROW('Sanitation Data'!G79)),NA())</f>
        <v>#N/A</v>
      </c>
      <c r="AU85" s="134" t="e">
        <f ca="1">+IF(AND(ISNUMBER(OFFSET('Sanitation Data'!$H$5,0,10*ROW('Sanitation Data'!H79))),'Data Summary'!DJ85="Yes"),100-OFFSET('Sanitation Data'!$H$5,0,10*ROW('Sanitation Data'!H79)),NA())</f>
        <v>#N/A</v>
      </c>
      <c r="AV85" s="134" t="e">
        <f ca="1">+IF(AND(ISNUMBER(OFFSET('Sanitation Data'!$H$7,0,10*ROW('Sanitation Data'!H79))),'Data Summary'!DK85="Yes"),OFFSET('Sanitation Data'!$H$7,0,10*ROW('Sanitation Data'!H79)),NA())</f>
        <v>#N/A</v>
      </c>
      <c r="AW85" s="134" t="e">
        <f ca="1">+IF(AND(ISNUMBER(OFFSET('Sanitation Data'!$H$11,0,10*ROW('Sanitation Data'!H79))),'Data Summary'!DL85="Yes"),OFFSET('Sanitation Data'!$H$11,0,10*ROW('Sanitation Data'!H79)),NA())</f>
        <v>#N/A</v>
      </c>
      <c r="AX85" s="134" t="e">
        <f ca="1">+IF(AND(ISNUMBER(OFFSET('Sanitation Data'!$H$12,0,10*ROW('Sanitation Data'!H79))),'Data Summary'!DM85="Yes"),OFFSET('Sanitation Data'!$H$12,0,10*ROW('Sanitation Data'!H79)),NA())</f>
        <v>#N/A</v>
      </c>
      <c r="AY85" s="134" t="e">
        <f ca="1">+IF(AND(ISNUMBER(OFFSET('Sanitation Data'!$H$13,0,10*ROW('Sanitation Data'!H79))),'Data Summary'!DN85="Yes"),OFFSET('Sanitation Data'!$H$13,0,10*ROW('Sanitation Data'!H79)),NA())</f>
        <v>#N/A</v>
      </c>
      <c r="AZ85" s="135" t="e">
        <f ca="1">+IF(AND(ISNUMBER(OFFSET('Hygiene Data'!$C$6,0,10*ROW('Hygiene Data'!C79))),'Data Summary'!DO85="Yes"),OFFSET('Hygiene Data'!$C$6,0,10*ROW('Hygiene Data'!C79)),NA())</f>
        <v>#N/A</v>
      </c>
      <c r="BA85" s="135" t="e">
        <f ca="1">+IF(AND(ISNUMBER(OFFSET('Hygiene Data'!$C$8,0,10*ROW('Hygiene Data'!C79))),'Data Summary'!DP85="Yes"),OFFSET('Hygiene Data'!$C$8,0,10*ROW('Hygiene Data'!C79)),NA())</f>
        <v>#N/A</v>
      </c>
      <c r="BB85" s="135" t="e">
        <f ca="1">+IF(AND(ISNUMBER(OFFSET('Hygiene Data'!$C$10,0,10*ROW('Hygiene Data'!C79))),'Data Summary'!DQ85="Yes"),OFFSET('Hygiene Data'!$C$10,0,10*ROW('Hygiene Data'!C79)),NA())</f>
        <v>#N/A</v>
      </c>
      <c r="BC85" s="135" t="e">
        <f ca="1">+IF(AND(ISNUMBER(OFFSET('Hygiene Data'!$D$6,0,10*ROW('Hygiene Data'!D79))),'Data Summary'!DR85="Yes"),OFFSET('Hygiene Data'!$D$6,0,10*ROW('Hygiene Data'!D79)),NA())</f>
        <v>#N/A</v>
      </c>
      <c r="BD85" s="135" t="e">
        <f ca="1">+IF(AND(ISNUMBER(OFFSET('Hygiene Data'!$D$8,0,10*ROW('Hygiene Data'!D79))),'Data Summary'!DS85="Yes"),OFFSET('Hygiene Data'!$D$8,0,10*ROW('Hygiene Data'!D79)),NA())</f>
        <v>#N/A</v>
      </c>
      <c r="BE85" s="135" t="e">
        <f ca="1">+IF(AND(ISNUMBER(OFFSET('Hygiene Data'!$D$10,0,10*ROW('Hygiene Data'!D79))),'Data Summary'!DT85="Yes"),OFFSET('Hygiene Data'!$D$10,0,10*ROW('Hygiene Data'!D79)),NA())</f>
        <v>#N/A</v>
      </c>
      <c r="BF85" s="135" t="e">
        <f ca="1">+IF(AND(ISNUMBER(OFFSET('Hygiene Data'!$E$6,0,10*ROW('Hygiene Data'!E79))),'Data Summary'!DU85="Yes"),OFFSET('Hygiene Data'!$E$6,0,10*ROW('Hygiene Data'!E79)),NA())</f>
        <v>#N/A</v>
      </c>
      <c r="BG85" s="135" t="e">
        <f ca="1">+IF(AND(ISNUMBER(OFFSET('Hygiene Data'!$E$8,0,10*ROW('Hygiene Data'!E79))),'Data Summary'!DV85="Yes"),OFFSET('Hygiene Data'!$E$8,0,10*ROW('Hygiene Data'!E79)),NA())</f>
        <v>#N/A</v>
      </c>
      <c r="BH85" s="135" t="e">
        <f ca="1">+IF(AND(ISNUMBER(OFFSET('Hygiene Data'!$E$10,0,10*ROW('Hygiene Data'!E79))),'Data Summary'!DW85="Yes"),OFFSET('Hygiene Data'!$E$10,0,10*ROW('Hygiene Data'!E79)),NA())</f>
        <v>#N/A</v>
      </c>
      <c r="BI85" s="135" t="e">
        <f ca="1">+IF(AND(ISNUMBER(OFFSET('Hygiene Data'!$F$6,0,10*ROW('Hygiene Data'!F79))),'Data Summary'!DX85="Yes"),OFFSET('Hygiene Data'!$F$6,0,10*ROW('Hygiene Data'!F79)),NA())</f>
        <v>#N/A</v>
      </c>
      <c r="BJ85" s="135" t="e">
        <f ca="1">+IF(AND(ISNUMBER(OFFSET('Hygiene Data'!$F$8,0,10*ROW('Hygiene Data'!F79))),'Data Summary'!DY85="Yes"),OFFSET('Hygiene Data'!$F$8,0,10*ROW('Hygiene Data'!F79)),NA())</f>
        <v>#N/A</v>
      </c>
      <c r="BK85" s="135" t="e">
        <f ca="1">+IF(AND(ISNUMBER(OFFSET('Hygiene Data'!$F$10,0,10*ROW('Hygiene Data'!F79))),'Data Summary'!DZ85="Yes"),OFFSET('Hygiene Data'!$F$10,0,10*ROW('Hygiene Data'!F79)),NA())</f>
        <v>#N/A</v>
      </c>
      <c r="BL85" s="135" t="e">
        <f ca="1">+IF(AND(ISNUMBER(OFFSET('Hygiene Data'!$G$6,0,10*ROW('Hygiene Data'!G79))),'Data Summary'!EA85="Yes"),OFFSET('Hygiene Data'!$G$6,0,10*ROW('Hygiene Data'!G79)),NA())</f>
        <v>#N/A</v>
      </c>
      <c r="BM85" s="135" t="e">
        <f ca="1">+IF(AND(ISNUMBER(OFFSET('Hygiene Data'!$G$8,0,10*ROW('Hygiene Data'!G79))),'Data Summary'!EB85="Yes"),OFFSET('Hygiene Data'!$G$8,0,10*ROW('Hygiene Data'!G79)),NA())</f>
        <v>#N/A</v>
      </c>
      <c r="BN85" s="135" t="e">
        <f ca="1">+IF(AND(ISNUMBER(OFFSET('Hygiene Data'!$G$10,0,10*ROW('Hygiene Data'!G79))),'Data Summary'!EC85="Yes"),OFFSET('Hygiene Data'!$G$10,0,10*ROW('Hygiene Data'!G79)),NA())</f>
        <v>#N/A</v>
      </c>
      <c r="BO85" s="135" t="e">
        <f ca="1">+IF(AND(ISNUMBER(OFFSET('Hygiene Data'!$H$6,0,10*ROW('Hygiene Data'!H79))),'Data Summary'!ED85="Yes"),OFFSET('Hygiene Data'!$H$6,0,10*ROW('Hygiene Data'!H79)),NA())</f>
        <v>#N/A</v>
      </c>
      <c r="BP85" s="135" t="e">
        <f ca="1">+IF(AND(ISNUMBER(OFFSET('Hygiene Data'!$H$8,0,10*ROW('Hygiene Data'!H79))),'Data Summary'!EE85="Yes"),OFFSET('Hygiene Data'!$H$8,0,10*ROW('Hygiene Data'!H79)),NA())</f>
        <v>#N/A</v>
      </c>
      <c r="BQ85" s="135" t="e">
        <f ca="1">+IF(AND(ISNUMBER(OFFSET('Hygiene Data'!$H$10,0,10*ROW('Hygiene Data'!H79))),'Data Summary'!EF85="Yes"),OFFSET('Hygiene Data'!$H$10,0,10*ROW('Hygiene Data'!H79)),NA())</f>
        <v>#N/A</v>
      </c>
    </row>
    <row r="86" spans="1:69" x14ac:dyDescent="0.2">
      <c r="A86" s="50" t="e">
        <f ca="1">+IF(OFFSET('Water Data'!$B$1,0,10*ROW('Water Data'!B80))="",NA(),OFFSET('Water Data'!$B$1,0,10*ROW('Water Data'!B80)))</f>
        <v>#N/A</v>
      </c>
      <c r="B86" s="50" t="e">
        <f ca="1">+IF(OFFSET('Water Data'!$A$3,0,10*ROW('Water Data'!A83))="",NA(),OFFSET('Water Data'!$A$3,0,10*ROW('Water Data'!A83)))</f>
        <v>#N/A</v>
      </c>
      <c r="C86" s="50" t="e">
        <f ca="1">+IF(OFFSET('Water Data'!$C$3,0,10*ROW('Water Data'!C83))="",NA(),OFFSET('Water Data'!$C$3,0,10*ROW('Water Data'!C83)))</f>
        <v>#N/A</v>
      </c>
      <c r="D86" s="133" t="e">
        <f ca="1">+IF(AND(ISNUMBER(OFFSET('Water Data'!$C$5,0,10*ROW('Water Data'!C80))),'Data Summary'!BS86="Yes"),100-OFFSET('Water Data'!$C$5,0,10*ROW('Water Data'!C80)),NA())</f>
        <v>#N/A</v>
      </c>
      <c r="E86" s="133" t="e">
        <f ca="1">+IF(AND(ISNUMBER(OFFSET('Water Data'!$C$7,0,10*ROW('Water Data'!C80))),'Data Summary'!BT86="Yes"),OFFSET('Water Data'!$C$7,0,10*ROW('Water Data'!C80)),NA())</f>
        <v>#N/A</v>
      </c>
      <c r="F86" s="133" t="e">
        <f ca="1">+IF(AND(ISNUMBER(OFFSET('Water Data'!$C$10,0,10*ROW('Water Data'!C80))),'Data Summary'!BU86="Yes"),OFFSET('Water Data'!$C$10,0,10*ROW('Water Data'!C80)),NA())</f>
        <v>#N/A</v>
      </c>
      <c r="G86" s="133" t="e">
        <f ca="1">+IF(AND(ISNUMBER(OFFSET('Water Data'!$D$5,0,10*ROW('Water Data'!D80))),'Data Summary'!BV86="Yes"),100-OFFSET('Water Data'!$D$5,0,10*ROW('Water Data'!D80)),NA())</f>
        <v>#N/A</v>
      </c>
      <c r="H86" s="133" t="e">
        <f ca="1">+IF(AND(ISNUMBER(OFFSET('Water Data'!$D$7,0,10*ROW('Water Data'!D80))),'Data Summary'!BW86="Yes"),OFFSET('Water Data'!$D$7,0,10*ROW('Water Data'!D80)),NA())</f>
        <v>#N/A</v>
      </c>
      <c r="I86" s="133" t="e">
        <f ca="1">+IF(AND(ISNUMBER(OFFSET('Water Data'!$D$10,0,10*ROW('Water Data'!D80))),'Data Summary'!BX86="Yes"),OFFSET('Water Data'!$D$10,0,10*ROW('Water Data'!D80)),NA())</f>
        <v>#N/A</v>
      </c>
      <c r="J86" s="133" t="e">
        <f ca="1">+IF(AND(ISNUMBER(OFFSET('Water Data'!$E$5,0,10*ROW('Water Data'!E80))),'Data Summary'!BY86="Yes"),100-OFFSET('Water Data'!$E$5,0,10*ROW('Water Data'!E80)),NA())</f>
        <v>#N/A</v>
      </c>
      <c r="K86" s="133" t="e">
        <f ca="1">+IF(AND(ISNUMBER(OFFSET('Water Data'!$E$7,0,10*ROW('Water Data'!E80))),'Data Summary'!BZ86="Yes"),OFFSET('Water Data'!$E$7,0,10*ROW('Water Data'!E80)),NA())</f>
        <v>#N/A</v>
      </c>
      <c r="L86" s="133" t="e">
        <f ca="1">+IF(AND(ISNUMBER(OFFSET('Water Data'!$E$10,0,10*ROW('Water Data'!E80))),'Data Summary'!CA86="Yes"),OFFSET('Water Data'!$E$10,0,10*ROW('Water Data'!E80)),NA())</f>
        <v>#N/A</v>
      </c>
      <c r="M86" s="133" t="e">
        <f ca="1">+IF(AND(ISNUMBER(OFFSET('Water Data'!$F$5,0,10*ROW('Water Data'!F80))),'Data Summary'!CB86="Yes"),100-OFFSET('Water Data'!$F$5,0,10*ROW('Water Data'!F80)),NA())</f>
        <v>#N/A</v>
      </c>
      <c r="N86" s="133" t="e">
        <f ca="1">+IF(AND(ISNUMBER(OFFSET('Water Data'!$F$7,0,10*ROW('Water Data'!F80))),'Data Summary'!CC86="Yes"),OFFSET('Water Data'!$F$7,0,10*ROW('Water Data'!F80)),NA())</f>
        <v>#N/A</v>
      </c>
      <c r="O86" s="133" t="e">
        <f ca="1">+IF(AND(ISNUMBER(OFFSET('Water Data'!$F$10,0,10*ROW('Water Data'!F80))),'Data Summary'!CD86="Yes"),OFFSET('Water Data'!$F$10,0,10*ROW('Water Data'!F80)),NA())</f>
        <v>#N/A</v>
      </c>
      <c r="P86" s="133" t="e">
        <f ca="1">+IF(AND(ISNUMBER(OFFSET('Water Data'!$G$5,0,10*ROW('Water Data'!G80))),'Data Summary'!CE86="Yes"),100-OFFSET('Water Data'!$G$5,0,10*ROW('Water Data'!G80)),NA())</f>
        <v>#N/A</v>
      </c>
      <c r="Q86" s="133" t="e">
        <f ca="1">+IF(AND(ISNUMBER(OFFSET('Water Data'!$G$7,0,10*ROW('Water Data'!G80))),'Data Summary'!CF86="Yes"),OFFSET('Water Data'!$G$7,0,10*ROW('Water Data'!G80)),NA())</f>
        <v>#N/A</v>
      </c>
      <c r="R86" s="133" t="e">
        <f ca="1">+IF(AND(ISNUMBER(OFFSET('Water Data'!$G$10,0,10*ROW('Water Data'!G80))),'Data Summary'!CG86="Yes"),OFFSET('Water Data'!$G$10,0,10*ROW('Water Data'!G80)),NA())</f>
        <v>#N/A</v>
      </c>
      <c r="S86" s="133" t="e">
        <f ca="1">+IF(AND(ISNUMBER(OFFSET('Water Data'!$H$5,0,10*ROW('Water Data'!H80))),'Data Summary'!CH86="Yes"),100-OFFSET('Water Data'!$H$5,0,10*ROW('Water Data'!H80)),NA())</f>
        <v>#N/A</v>
      </c>
      <c r="T86" s="133" t="e">
        <f ca="1">+IF(AND(ISNUMBER(OFFSET('Water Data'!$H$7,0,10*ROW('Water Data'!H80))),'Data Summary'!CI86="Yes"),OFFSET('Water Data'!$H$7,0,10*ROW('Water Data'!H80)),NA())</f>
        <v>#N/A</v>
      </c>
      <c r="U86" s="133" t="e">
        <f ca="1">+IF(AND(ISNUMBER(OFFSET('Water Data'!$H$10,0,10*ROW('Water Data'!H80))),'Data Summary'!CJ86="Yes"),OFFSET('Water Data'!$H$10,0,10*ROW('Water Data'!H80)),NA())</f>
        <v>#N/A</v>
      </c>
      <c r="V86" s="134" t="e">
        <f ca="1">+IF(AND(ISNUMBER(OFFSET('Sanitation Data'!$C$5,0,10*ROW('Sanitation Data'!C80))),'Data Summary'!CK86="Yes"),100-OFFSET('Sanitation Data'!$C$5,0,10*ROW('Sanitation Data'!C80)),NA())</f>
        <v>#N/A</v>
      </c>
      <c r="W86" s="134" t="e">
        <f ca="1">+IF(AND(ISNUMBER(OFFSET('Sanitation Data'!$C$7,0,10*ROW('Sanitation Data'!C80))),'Data Summary'!CL86="Yes"),OFFSET('Sanitation Data'!$C$7,0,10*ROW('Sanitation Data'!C80)),NA())</f>
        <v>#N/A</v>
      </c>
      <c r="X86" s="134" t="e">
        <f ca="1">+IF(AND(ISNUMBER(OFFSET('Sanitation Data'!$C$11,0,10*ROW('Sanitation Data'!C80))),'Data Summary'!CM86="Yes"),OFFSET('Sanitation Data'!$C$11,0,10*ROW('Sanitation Data'!C80)),NA())</f>
        <v>#N/A</v>
      </c>
      <c r="Y86" s="134" t="e">
        <f ca="1">+IF(AND(ISNUMBER(OFFSET('Sanitation Data'!$C$12,0,10*ROW('Sanitation Data'!C80))),'Data Summary'!CN86="Yes"),OFFSET('Sanitation Data'!$C$12,0,10*ROW('Sanitation Data'!C80)),NA())</f>
        <v>#N/A</v>
      </c>
      <c r="Z86" s="134" t="e">
        <f ca="1">+IF(AND(ISNUMBER(OFFSET('Sanitation Data'!$C$13,0,10*ROW('Sanitation Data'!C80))),'Data Summary'!CO86="Yes"),OFFSET('Sanitation Data'!$C$13,0,10*ROW('Sanitation Data'!C80)),NA())</f>
        <v>#N/A</v>
      </c>
      <c r="AA86" s="134" t="e">
        <f ca="1">+IF(AND(ISNUMBER(OFFSET('Sanitation Data'!$D$5,0,10*ROW('Sanitation Data'!D80))),'Data Summary'!CP86="Yes"),100-OFFSET('Sanitation Data'!$D$5,0,10*ROW('Sanitation Data'!D80)),NA())</f>
        <v>#N/A</v>
      </c>
      <c r="AB86" s="134" t="e">
        <f ca="1">+IF(AND(ISNUMBER(OFFSET('Sanitation Data'!$D$7,0,10*ROW('Sanitation Data'!D80))),'Data Summary'!CQ86="Yes"),OFFSET('Sanitation Data'!$D$7,0,10*ROW('Sanitation Data'!D80)),NA())</f>
        <v>#N/A</v>
      </c>
      <c r="AC86" s="134" t="e">
        <f ca="1">+IF(AND(ISNUMBER(OFFSET('Sanitation Data'!$D$11,0,10*ROW('Sanitation Data'!D80))),'Data Summary'!CR86="Yes"),OFFSET('Sanitation Data'!$D$11,0,10*ROW('Sanitation Data'!D80)),NA())</f>
        <v>#N/A</v>
      </c>
      <c r="AD86" s="134" t="e">
        <f ca="1">+IF(AND(ISNUMBER(OFFSET('Sanitation Data'!$D$12,0,10*ROW('Sanitation Data'!D80))),'Data Summary'!CS86="Yes"),OFFSET('Sanitation Data'!$D$12,0,10*ROW('Sanitation Data'!D80)),NA())</f>
        <v>#N/A</v>
      </c>
      <c r="AE86" s="134" t="e">
        <f ca="1">+IF(AND(ISNUMBER(OFFSET('Sanitation Data'!$D$13,0,10*ROW('Sanitation Data'!D80))),'Data Summary'!CT86="Yes"),OFFSET('Sanitation Data'!$D$13,0,10*ROW('Sanitation Data'!D80)),NA())</f>
        <v>#N/A</v>
      </c>
      <c r="AF86" s="134" t="e">
        <f ca="1">+IF(AND(ISNUMBER(OFFSET('Sanitation Data'!$E$5,0,10*ROW('Sanitation Data'!E80))),'Data Summary'!CU86="Yes"),100-OFFSET('Sanitation Data'!$E$5,0,10*ROW('Sanitation Data'!E80)),NA())</f>
        <v>#N/A</v>
      </c>
      <c r="AG86" s="134" t="e">
        <f ca="1">+IF(AND(ISNUMBER(OFFSET('Sanitation Data'!$E$7,0,10*ROW('Sanitation Data'!E80))),'Data Summary'!CV86="Yes"),OFFSET('Sanitation Data'!$E$7,0,10*ROW('Sanitation Data'!E80)),NA())</f>
        <v>#N/A</v>
      </c>
      <c r="AH86" s="134" t="e">
        <f ca="1">+IF(AND(ISNUMBER(OFFSET('Sanitation Data'!$E$11,0,10*ROW('Sanitation Data'!E80))),'Data Summary'!CW86="Yes"),OFFSET('Sanitation Data'!$E$11,0,10*ROW('Sanitation Data'!E80)),NA())</f>
        <v>#N/A</v>
      </c>
      <c r="AI86" s="134" t="e">
        <f ca="1">+IF(AND(ISNUMBER(OFFSET('Sanitation Data'!$E$12,0,10*ROW('Sanitation Data'!E80))),'Data Summary'!CX86="Yes"),OFFSET('Sanitation Data'!$E$12,0,10*ROW('Sanitation Data'!E80)),NA())</f>
        <v>#N/A</v>
      </c>
      <c r="AJ86" s="134" t="e">
        <f ca="1">+IF(AND(ISNUMBER(OFFSET('Sanitation Data'!$E$13,0,10*ROW('Sanitation Data'!E80))),'Data Summary'!CY86="Yes"),OFFSET('Sanitation Data'!$E$13,0,10*ROW('Sanitation Data'!E80)),NA())</f>
        <v>#N/A</v>
      </c>
      <c r="AK86" s="134" t="e">
        <f ca="1">+IF(AND(ISNUMBER(OFFSET('Sanitation Data'!$F$5,0,10*ROW('Sanitation Data'!F80))),'Data Summary'!CZ86="Yes"),100-OFFSET('Sanitation Data'!$F$5,0,10*ROW('Sanitation Data'!F80)),NA())</f>
        <v>#N/A</v>
      </c>
      <c r="AL86" s="134" t="e">
        <f ca="1">+IF(AND(ISNUMBER(OFFSET('Sanitation Data'!$F$7,0,10*ROW('Sanitation Data'!F80))),'Data Summary'!DA86="Yes"),OFFSET('Sanitation Data'!$F$7,0,10*ROW('Sanitation Data'!F80)),NA())</f>
        <v>#N/A</v>
      </c>
      <c r="AM86" s="134" t="e">
        <f ca="1">+IF(AND(ISNUMBER(OFFSET('Sanitation Data'!$F$11,0,10*ROW('Sanitation Data'!F80))),'Data Summary'!DB86="Yes"),OFFSET('Sanitation Data'!$F$11,0,10*ROW('Sanitation Data'!F80)),NA())</f>
        <v>#N/A</v>
      </c>
      <c r="AN86" s="134" t="e">
        <f ca="1">+IF(AND(ISNUMBER(OFFSET('Sanitation Data'!$F$12,0,10*ROW('Sanitation Data'!F80))),'Data Summary'!DC86="Yes"),OFFSET('Sanitation Data'!$F$12,0,10*ROW('Sanitation Data'!F80)),NA())</f>
        <v>#N/A</v>
      </c>
      <c r="AO86" s="134" t="e">
        <f ca="1">+IF(AND(ISNUMBER(OFFSET('Sanitation Data'!$F$13,0,10*ROW('Sanitation Data'!F80))),'Data Summary'!DD86="Yes"),OFFSET('Sanitation Data'!$F$13,0,10*ROW('Sanitation Data'!F80)),NA())</f>
        <v>#N/A</v>
      </c>
      <c r="AP86" s="134" t="e">
        <f ca="1">+IF(AND(ISNUMBER(OFFSET('Sanitation Data'!$G$5,0,10*ROW('Sanitation Data'!G80))),'Data Summary'!DE86="Yes"),100-OFFSET('Sanitation Data'!$G$5,0,10*ROW('Sanitation Data'!G80)),NA())</f>
        <v>#N/A</v>
      </c>
      <c r="AQ86" s="134" t="e">
        <f ca="1">+IF(AND(ISNUMBER(OFFSET('Sanitation Data'!$G$7,0,10*ROW('Sanitation Data'!G80))),'Data Summary'!DF86="Yes"),OFFSET('Sanitation Data'!$G$7,0,10*ROW('Sanitation Data'!G80)),NA())</f>
        <v>#N/A</v>
      </c>
      <c r="AR86" s="134" t="e">
        <f ca="1">+IF(AND(ISNUMBER(OFFSET('Sanitation Data'!$G$11,0,10*ROW('Sanitation Data'!G80))),'Data Summary'!DG86="Yes"),OFFSET('Sanitation Data'!$G$11,0,10*ROW('Sanitation Data'!G80)),NA())</f>
        <v>#N/A</v>
      </c>
      <c r="AS86" s="134" t="e">
        <f ca="1">+IF(AND(ISNUMBER(OFFSET('Sanitation Data'!$G$12,0,10*ROW('Sanitation Data'!G80))),'Data Summary'!DH86="Yes"),OFFSET('Sanitation Data'!$G$12,0,10*ROW('Sanitation Data'!G80)),NA())</f>
        <v>#N/A</v>
      </c>
      <c r="AT86" s="134" t="e">
        <f ca="1">+IF(AND(ISNUMBER(OFFSET('Sanitation Data'!$G$13,0,10*ROW('Sanitation Data'!G80))),'Data Summary'!DI86="Yes"),OFFSET('Sanitation Data'!$G$13,0,10*ROW('Sanitation Data'!G80)),NA())</f>
        <v>#N/A</v>
      </c>
      <c r="AU86" s="134" t="e">
        <f ca="1">+IF(AND(ISNUMBER(OFFSET('Sanitation Data'!$H$5,0,10*ROW('Sanitation Data'!H80))),'Data Summary'!DJ86="Yes"),100-OFFSET('Sanitation Data'!$H$5,0,10*ROW('Sanitation Data'!H80)),NA())</f>
        <v>#N/A</v>
      </c>
      <c r="AV86" s="134" t="e">
        <f ca="1">+IF(AND(ISNUMBER(OFFSET('Sanitation Data'!$H$7,0,10*ROW('Sanitation Data'!H80))),'Data Summary'!DK86="Yes"),OFFSET('Sanitation Data'!$H$7,0,10*ROW('Sanitation Data'!H80)),NA())</f>
        <v>#N/A</v>
      </c>
      <c r="AW86" s="134" t="e">
        <f ca="1">+IF(AND(ISNUMBER(OFFSET('Sanitation Data'!$H$11,0,10*ROW('Sanitation Data'!H80))),'Data Summary'!DL86="Yes"),OFFSET('Sanitation Data'!$H$11,0,10*ROW('Sanitation Data'!H80)),NA())</f>
        <v>#N/A</v>
      </c>
      <c r="AX86" s="134" t="e">
        <f ca="1">+IF(AND(ISNUMBER(OFFSET('Sanitation Data'!$H$12,0,10*ROW('Sanitation Data'!H80))),'Data Summary'!DM86="Yes"),OFFSET('Sanitation Data'!$H$12,0,10*ROW('Sanitation Data'!H80)),NA())</f>
        <v>#N/A</v>
      </c>
      <c r="AY86" s="134" t="e">
        <f ca="1">+IF(AND(ISNUMBER(OFFSET('Sanitation Data'!$H$13,0,10*ROW('Sanitation Data'!H80))),'Data Summary'!DN86="Yes"),OFFSET('Sanitation Data'!$H$13,0,10*ROW('Sanitation Data'!H80)),NA())</f>
        <v>#N/A</v>
      </c>
      <c r="AZ86" s="135" t="e">
        <f ca="1">+IF(AND(ISNUMBER(OFFSET('Hygiene Data'!$C$6,0,10*ROW('Hygiene Data'!C80))),'Data Summary'!DO86="Yes"),OFFSET('Hygiene Data'!$C$6,0,10*ROW('Hygiene Data'!C80)),NA())</f>
        <v>#N/A</v>
      </c>
      <c r="BA86" s="135" t="e">
        <f ca="1">+IF(AND(ISNUMBER(OFFSET('Hygiene Data'!$C$8,0,10*ROW('Hygiene Data'!C80))),'Data Summary'!DP86="Yes"),OFFSET('Hygiene Data'!$C$8,0,10*ROW('Hygiene Data'!C80)),NA())</f>
        <v>#N/A</v>
      </c>
      <c r="BB86" s="135" t="e">
        <f ca="1">+IF(AND(ISNUMBER(OFFSET('Hygiene Data'!$C$10,0,10*ROW('Hygiene Data'!C80))),'Data Summary'!DQ86="Yes"),OFFSET('Hygiene Data'!$C$10,0,10*ROW('Hygiene Data'!C80)),NA())</f>
        <v>#N/A</v>
      </c>
      <c r="BC86" s="135" t="e">
        <f ca="1">+IF(AND(ISNUMBER(OFFSET('Hygiene Data'!$D$6,0,10*ROW('Hygiene Data'!D80))),'Data Summary'!DR86="Yes"),OFFSET('Hygiene Data'!$D$6,0,10*ROW('Hygiene Data'!D80)),NA())</f>
        <v>#N/A</v>
      </c>
      <c r="BD86" s="135" t="e">
        <f ca="1">+IF(AND(ISNUMBER(OFFSET('Hygiene Data'!$D$8,0,10*ROW('Hygiene Data'!D80))),'Data Summary'!DS86="Yes"),OFFSET('Hygiene Data'!$D$8,0,10*ROW('Hygiene Data'!D80)),NA())</f>
        <v>#N/A</v>
      </c>
      <c r="BE86" s="135" t="e">
        <f ca="1">+IF(AND(ISNUMBER(OFFSET('Hygiene Data'!$D$10,0,10*ROW('Hygiene Data'!D80))),'Data Summary'!DT86="Yes"),OFFSET('Hygiene Data'!$D$10,0,10*ROW('Hygiene Data'!D80)),NA())</f>
        <v>#N/A</v>
      </c>
      <c r="BF86" s="135" t="e">
        <f ca="1">+IF(AND(ISNUMBER(OFFSET('Hygiene Data'!$E$6,0,10*ROW('Hygiene Data'!E80))),'Data Summary'!DU86="Yes"),OFFSET('Hygiene Data'!$E$6,0,10*ROW('Hygiene Data'!E80)),NA())</f>
        <v>#N/A</v>
      </c>
      <c r="BG86" s="135" t="e">
        <f ca="1">+IF(AND(ISNUMBER(OFFSET('Hygiene Data'!$E$8,0,10*ROW('Hygiene Data'!E80))),'Data Summary'!DV86="Yes"),OFFSET('Hygiene Data'!$E$8,0,10*ROW('Hygiene Data'!E80)),NA())</f>
        <v>#N/A</v>
      </c>
      <c r="BH86" s="135" t="e">
        <f ca="1">+IF(AND(ISNUMBER(OFFSET('Hygiene Data'!$E$10,0,10*ROW('Hygiene Data'!E80))),'Data Summary'!DW86="Yes"),OFFSET('Hygiene Data'!$E$10,0,10*ROW('Hygiene Data'!E80)),NA())</f>
        <v>#N/A</v>
      </c>
      <c r="BI86" s="135" t="e">
        <f ca="1">+IF(AND(ISNUMBER(OFFSET('Hygiene Data'!$F$6,0,10*ROW('Hygiene Data'!F80))),'Data Summary'!DX86="Yes"),OFFSET('Hygiene Data'!$F$6,0,10*ROW('Hygiene Data'!F80)),NA())</f>
        <v>#N/A</v>
      </c>
      <c r="BJ86" s="135" t="e">
        <f ca="1">+IF(AND(ISNUMBER(OFFSET('Hygiene Data'!$F$8,0,10*ROW('Hygiene Data'!F80))),'Data Summary'!DY86="Yes"),OFFSET('Hygiene Data'!$F$8,0,10*ROW('Hygiene Data'!F80)),NA())</f>
        <v>#N/A</v>
      </c>
      <c r="BK86" s="135" t="e">
        <f ca="1">+IF(AND(ISNUMBER(OFFSET('Hygiene Data'!$F$10,0,10*ROW('Hygiene Data'!F80))),'Data Summary'!DZ86="Yes"),OFFSET('Hygiene Data'!$F$10,0,10*ROW('Hygiene Data'!F80)),NA())</f>
        <v>#N/A</v>
      </c>
      <c r="BL86" s="135" t="e">
        <f ca="1">+IF(AND(ISNUMBER(OFFSET('Hygiene Data'!$G$6,0,10*ROW('Hygiene Data'!G80))),'Data Summary'!EA86="Yes"),OFFSET('Hygiene Data'!$G$6,0,10*ROW('Hygiene Data'!G80)),NA())</f>
        <v>#N/A</v>
      </c>
      <c r="BM86" s="135" t="e">
        <f ca="1">+IF(AND(ISNUMBER(OFFSET('Hygiene Data'!$G$8,0,10*ROW('Hygiene Data'!G80))),'Data Summary'!EB86="Yes"),OFFSET('Hygiene Data'!$G$8,0,10*ROW('Hygiene Data'!G80)),NA())</f>
        <v>#N/A</v>
      </c>
      <c r="BN86" s="135" t="e">
        <f ca="1">+IF(AND(ISNUMBER(OFFSET('Hygiene Data'!$G$10,0,10*ROW('Hygiene Data'!G80))),'Data Summary'!EC86="Yes"),OFFSET('Hygiene Data'!$G$10,0,10*ROW('Hygiene Data'!G80)),NA())</f>
        <v>#N/A</v>
      </c>
      <c r="BO86" s="135" t="e">
        <f ca="1">+IF(AND(ISNUMBER(OFFSET('Hygiene Data'!$H$6,0,10*ROW('Hygiene Data'!H80))),'Data Summary'!ED86="Yes"),OFFSET('Hygiene Data'!$H$6,0,10*ROW('Hygiene Data'!H80)),NA())</f>
        <v>#N/A</v>
      </c>
      <c r="BP86" s="135" t="e">
        <f ca="1">+IF(AND(ISNUMBER(OFFSET('Hygiene Data'!$H$8,0,10*ROW('Hygiene Data'!H80))),'Data Summary'!EE86="Yes"),OFFSET('Hygiene Data'!$H$8,0,10*ROW('Hygiene Data'!H80)),NA())</f>
        <v>#N/A</v>
      </c>
      <c r="BQ86" s="135" t="e">
        <f ca="1">+IF(AND(ISNUMBER(OFFSET('Hygiene Data'!$H$10,0,10*ROW('Hygiene Data'!H80))),'Data Summary'!EF86="Yes"),OFFSET('Hygiene Data'!$H$10,0,10*ROW('Hygiene Data'!H80)),NA())</f>
        <v>#N/A</v>
      </c>
    </row>
    <row r="87" spans="1:69" x14ac:dyDescent="0.2">
      <c r="A87" s="50" t="e">
        <f ca="1">+IF(OFFSET('Water Data'!$B$1,0,10*ROW('Water Data'!B81))="",NA(),OFFSET('Water Data'!$B$1,0,10*ROW('Water Data'!B81)))</f>
        <v>#N/A</v>
      </c>
      <c r="B87" s="50" t="e">
        <f ca="1">+IF(OFFSET('Water Data'!$A$3,0,10*ROW('Water Data'!A84))="",NA(),OFFSET('Water Data'!$A$3,0,10*ROW('Water Data'!A84)))</f>
        <v>#N/A</v>
      </c>
      <c r="C87" s="50" t="e">
        <f ca="1">+IF(OFFSET('Water Data'!$C$3,0,10*ROW('Water Data'!C84))="",NA(),OFFSET('Water Data'!$C$3,0,10*ROW('Water Data'!C84)))</f>
        <v>#N/A</v>
      </c>
      <c r="D87" s="133" t="e">
        <f ca="1">+IF(AND(ISNUMBER(OFFSET('Water Data'!$C$5,0,10*ROW('Water Data'!C81))),'Data Summary'!BS87="Yes"),100-OFFSET('Water Data'!$C$5,0,10*ROW('Water Data'!C81)),NA())</f>
        <v>#N/A</v>
      </c>
      <c r="E87" s="133" t="e">
        <f ca="1">+IF(AND(ISNUMBER(OFFSET('Water Data'!$C$7,0,10*ROW('Water Data'!C81))),'Data Summary'!BT87="Yes"),OFFSET('Water Data'!$C$7,0,10*ROW('Water Data'!C81)),NA())</f>
        <v>#N/A</v>
      </c>
      <c r="F87" s="133" t="e">
        <f ca="1">+IF(AND(ISNUMBER(OFFSET('Water Data'!$C$10,0,10*ROW('Water Data'!C81))),'Data Summary'!BU87="Yes"),OFFSET('Water Data'!$C$10,0,10*ROW('Water Data'!C81)),NA())</f>
        <v>#N/A</v>
      </c>
      <c r="G87" s="133" t="e">
        <f ca="1">+IF(AND(ISNUMBER(OFFSET('Water Data'!$D$5,0,10*ROW('Water Data'!D81))),'Data Summary'!BV87="Yes"),100-OFFSET('Water Data'!$D$5,0,10*ROW('Water Data'!D81)),NA())</f>
        <v>#N/A</v>
      </c>
      <c r="H87" s="133" t="e">
        <f ca="1">+IF(AND(ISNUMBER(OFFSET('Water Data'!$D$7,0,10*ROW('Water Data'!D81))),'Data Summary'!BW87="Yes"),OFFSET('Water Data'!$D$7,0,10*ROW('Water Data'!D81)),NA())</f>
        <v>#N/A</v>
      </c>
      <c r="I87" s="133" t="e">
        <f ca="1">+IF(AND(ISNUMBER(OFFSET('Water Data'!$D$10,0,10*ROW('Water Data'!D81))),'Data Summary'!BX87="Yes"),OFFSET('Water Data'!$D$10,0,10*ROW('Water Data'!D81)),NA())</f>
        <v>#N/A</v>
      </c>
      <c r="J87" s="133" t="e">
        <f ca="1">+IF(AND(ISNUMBER(OFFSET('Water Data'!$E$5,0,10*ROW('Water Data'!E81))),'Data Summary'!BY87="Yes"),100-OFFSET('Water Data'!$E$5,0,10*ROW('Water Data'!E81)),NA())</f>
        <v>#N/A</v>
      </c>
      <c r="K87" s="133" t="e">
        <f ca="1">+IF(AND(ISNUMBER(OFFSET('Water Data'!$E$7,0,10*ROW('Water Data'!E81))),'Data Summary'!BZ87="Yes"),OFFSET('Water Data'!$E$7,0,10*ROW('Water Data'!E81)),NA())</f>
        <v>#N/A</v>
      </c>
      <c r="L87" s="133" t="e">
        <f ca="1">+IF(AND(ISNUMBER(OFFSET('Water Data'!$E$10,0,10*ROW('Water Data'!E81))),'Data Summary'!CA87="Yes"),OFFSET('Water Data'!$E$10,0,10*ROW('Water Data'!E81)),NA())</f>
        <v>#N/A</v>
      </c>
      <c r="M87" s="133" t="e">
        <f ca="1">+IF(AND(ISNUMBER(OFFSET('Water Data'!$F$5,0,10*ROW('Water Data'!F81))),'Data Summary'!CB87="Yes"),100-OFFSET('Water Data'!$F$5,0,10*ROW('Water Data'!F81)),NA())</f>
        <v>#N/A</v>
      </c>
      <c r="N87" s="133" t="e">
        <f ca="1">+IF(AND(ISNUMBER(OFFSET('Water Data'!$F$7,0,10*ROW('Water Data'!F81))),'Data Summary'!CC87="Yes"),OFFSET('Water Data'!$F$7,0,10*ROW('Water Data'!F81)),NA())</f>
        <v>#N/A</v>
      </c>
      <c r="O87" s="133" t="e">
        <f ca="1">+IF(AND(ISNUMBER(OFFSET('Water Data'!$F$10,0,10*ROW('Water Data'!F81))),'Data Summary'!CD87="Yes"),OFFSET('Water Data'!$F$10,0,10*ROW('Water Data'!F81)),NA())</f>
        <v>#N/A</v>
      </c>
      <c r="P87" s="133" t="e">
        <f ca="1">+IF(AND(ISNUMBER(OFFSET('Water Data'!$G$5,0,10*ROW('Water Data'!G81))),'Data Summary'!CE87="Yes"),100-OFFSET('Water Data'!$G$5,0,10*ROW('Water Data'!G81)),NA())</f>
        <v>#N/A</v>
      </c>
      <c r="Q87" s="133" t="e">
        <f ca="1">+IF(AND(ISNUMBER(OFFSET('Water Data'!$G$7,0,10*ROW('Water Data'!G81))),'Data Summary'!CF87="Yes"),OFFSET('Water Data'!$G$7,0,10*ROW('Water Data'!G81)),NA())</f>
        <v>#N/A</v>
      </c>
      <c r="R87" s="133" t="e">
        <f ca="1">+IF(AND(ISNUMBER(OFFSET('Water Data'!$G$10,0,10*ROW('Water Data'!G81))),'Data Summary'!CG87="Yes"),OFFSET('Water Data'!$G$10,0,10*ROW('Water Data'!G81)),NA())</f>
        <v>#N/A</v>
      </c>
      <c r="S87" s="133" t="e">
        <f ca="1">+IF(AND(ISNUMBER(OFFSET('Water Data'!$H$5,0,10*ROW('Water Data'!H81))),'Data Summary'!CH87="Yes"),100-OFFSET('Water Data'!$H$5,0,10*ROW('Water Data'!H81)),NA())</f>
        <v>#N/A</v>
      </c>
      <c r="T87" s="133" t="e">
        <f ca="1">+IF(AND(ISNUMBER(OFFSET('Water Data'!$H$7,0,10*ROW('Water Data'!H81))),'Data Summary'!CI87="Yes"),OFFSET('Water Data'!$H$7,0,10*ROW('Water Data'!H81)),NA())</f>
        <v>#N/A</v>
      </c>
      <c r="U87" s="133" t="e">
        <f ca="1">+IF(AND(ISNUMBER(OFFSET('Water Data'!$H$10,0,10*ROW('Water Data'!H81))),'Data Summary'!CJ87="Yes"),OFFSET('Water Data'!$H$10,0,10*ROW('Water Data'!H81)),NA())</f>
        <v>#N/A</v>
      </c>
      <c r="V87" s="134" t="e">
        <f ca="1">+IF(AND(ISNUMBER(OFFSET('Sanitation Data'!$C$5,0,10*ROW('Sanitation Data'!C81))),'Data Summary'!CK87="Yes"),100-OFFSET('Sanitation Data'!$C$5,0,10*ROW('Sanitation Data'!C81)),NA())</f>
        <v>#N/A</v>
      </c>
      <c r="W87" s="134" t="e">
        <f ca="1">+IF(AND(ISNUMBER(OFFSET('Sanitation Data'!$C$7,0,10*ROW('Sanitation Data'!C81))),'Data Summary'!CL87="Yes"),OFFSET('Sanitation Data'!$C$7,0,10*ROW('Sanitation Data'!C81)),NA())</f>
        <v>#N/A</v>
      </c>
      <c r="X87" s="134" t="e">
        <f ca="1">+IF(AND(ISNUMBER(OFFSET('Sanitation Data'!$C$11,0,10*ROW('Sanitation Data'!C81))),'Data Summary'!CM87="Yes"),OFFSET('Sanitation Data'!$C$11,0,10*ROW('Sanitation Data'!C81)),NA())</f>
        <v>#N/A</v>
      </c>
      <c r="Y87" s="134" t="e">
        <f ca="1">+IF(AND(ISNUMBER(OFFSET('Sanitation Data'!$C$12,0,10*ROW('Sanitation Data'!C81))),'Data Summary'!CN87="Yes"),OFFSET('Sanitation Data'!$C$12,0,10*ROW('Sanitation Data'!C81)),NA())</f>
        <v>#N/A</v>
      </c>
      <c r="Z87" s="134" t="e">
        <f ca="1">+IF(AND(ISNUMBER(OFFSET('Sanitation Data'!$C$13,0,10*ROW('Sanitation Data'!C81))),'Data Summary'!CO87="Yes"),OFFSET('Sanitation Data'!$C$13,0,10*ROW('Sanitation Data'!C81)),NA())</f>
        <v>#N/A</v>
      </c>
      <c r="AA87" s="134" t="e">
        <f ca="1">+IF(AND(ISNUMBER(OFFSET('Sanitation Data'!$D$5,0,10*ROW('Sanitation Data'!D81))),'Data Summary'!CP87="Yes"),100-OFFSET('Sanitation Data'!$D$5,0,10*ROW('Sanitation Data'!D81)),NA())</f>
        <v>#N/A</v>
      </c>
      <c r="AB87" s="134" t="e">
        <f ca="1">+IF(AND(ISNUMBER(OFFSET('Sanitation Data'!$D$7,0,10*ROW('Sanitation Data'!D81))),'Data Summary'!CQ87="Yes"),OFFSET('Sanitation Data'!$D$7,0,10*ROW('Sanitation Data'!D81)),NA())</f>
        <v>#N/A</v>
      </c>
      <c r="AC87" s="134" t="e">
        <f ca="1">+IF(AND(ISNUMBER(OFFSET('Sanitation Data'!$D$11,0,10*ROW('Sanitation Data'!D81))),'Data Summary'!CR87="Yes"),OFFSET('Sanitation Data'!$D$11,0,10*ROW('Sanitation Data'!D81)),NA())</f>
        <v>#N/A</v>
      </c>
      <c r="AD87" s="134" t="e">
        <f ca="1">+IF(AND(ISNUMBER(OFFSET('Sanitation Data'!$D$12,0,10*ROW('Sanitation Data'!D81))),'Data Summary'!CS87="Yes"),OFFSET('Sanitation Data'!$D$12,0,10*ROW('Sanitation Data'!D81)),NA())</f>
        <v>#N/A</v>
      </c>
      <c r="AE87" s="134" t="e">
        <f ca="1">+IF(AND(ISNUMBER(OFFSET('Sanitation Data'!$D$13,0,10*ROW('Sanitation Data'!D81))),'Data Summary'!CT87="Yes"),OFFSET('Sanitation Data'!$D$13,0,10*ROW('Sanitation Data'!D81)),NA())</f>
        <v>#N/A</v>
      </c>
      <c r="AF87" s="134" t="e">
        <f ca="1">+IF(AND(ISNUMBER(OFFSET('Sanitation Data'!$E$5,0,10*ROW('Sanitation Data'!E81))),'Data Summary'!CU87="Yes"),100-OFFSET('Sanitation Data'!$E$5,0,10*ROW('Sanitation Data'!E81)),NA())</f>
        <v>#N/A</v>
      </c>
      <c r="AG87" s="134" t="e">
        <f ca="1">+IF(AND(ISNUMBER(OFFSET('Sanitation Data'!$E$7,0,10*ROW('Sanitation Data'!E81))),'Data Summary'!CV87="Yes"),OFFSET('Sanitation Data'!$E$7,0,10*ROW('Sanitation Data'!E81)),NA())</f>
        <v>#N/A</v>
      </c>
      <c r="AH87" s="134" t="e">
        <f ca="1">+IF(AND(ISNUMBER(OFFSET('Sanitation Data'!$E$11,0,10*ROW('Sanitation Data'!E81))),'Data Summary'!CW87="Yes"),OFFSET('Sanitation Data'!$E$11,0,10*ROW('Sanitation Data'!E81)),NA())</f>
        <v>#N/A</v>
      </c>
      <c r="AI87" s="134" t="e">
        <f ca="1">+IF(AND(ISNUMBER(OFFSET('Sanitation Data'!$E$12,0,10*ROW('Sanitation Data'!E81))),'Data Summary'!CX87="Yes"),OFFSET('Sanitation Data'!$E$12,0,10*ROW('Sanitation Data'!E81)),NA())</f>
        <v>#N/A</v>
      </c>
      <c r="AJ87" s="134" t="e">
        <f ca="1">+IF(AND(ISNUMBER(OFFSET('Sanitation Data'!$E$13,0,10*ROW('Sanitation Data'!E81))),'Data Summary'!CY87="Yes"),OFFSET('Sanitation Data'!$E$13,0,10*ROW('Sanitation Data'!E81)),NA())</f>
        <v>#N/A</v>
      </c>
      <c r="AK87" s="134" t="e">
        <f ca="1">+IF(AND(ISNUMBER(OFFSET('Sanitation Data'!$F$5,0,10*ROW('Sanitation Data'!F81))),'Data Summary'!CZ87="Yes"),100-OFFSET('Sanitation Data'!$F$5,0,10*ROW('Sanitation Data'!F81)),NA())</f>
        <v>#N/A</v>
      </c>
      <c r="AL87" s="134" t="e">
        <f ca="1">+IF(AND(ISNUMBER(OFFSET('Sanitation Data'!$F$7,0,10*ROW('Sanitation Data'!F81))),'Data Summary'!DA87="Yes"),OFFSET('Sanitation Data'!$F$7,0,10*ROW('Sanitation Data'!F81)),NA())</f>
        <v>#N/A</v>
      </c>
      <c r="AM87" s="134" t="e">
        <f ca="1">+IF(AND(ISNUMBER(OFFSET('Sanitation Data'!$F$11,0,10*ROW('Sanitation Data'!F81))),'Data Summary'!DB87="Yes"),OFFSET('Sanitation Data'!$F$11,0,10*ROW('Sanitation Data'!F81)),NA())</f>
        <v>#N/A</v>
      </c>
      <c r="AN87" s="134" t="e">
        <f ca="1">+IF(AND(ISNUMBER(OFFSET('Sanitation Data'!$F$12,0,10*ROW('Sanitation Data'!F81))),'Data Summary'!DC87="Yes"),OFFSET('Sanitation Data'!$F$12,0,10*ROW('Sanitation Data'!F81)),NA())</f>
        <v>#N/A</v>
      </c>
      <c r="AO87" s="134" t="e">
        <f ca="1">+IF(AND(ISNUMBER(OFFSET('Sanitation Data'!$F$13,0,10*ROW('Sanitation Data'!F81))),'Data Summary'!DD87="Yes"),OFFSET('Sanitation Data'!$F$13,0,10*ROW('Sanitation Data'!F81)),NA())</f>
        <v>#N/A</v>
      </c>
      <c r="AP87" s="134" t="e">
        <f ca="1">+IF(AND(ISNUMBER(OFFSET('Sanitation Data'!$G$5,0,10*ROW('Sanitation Data'!G81))),'Data Summary'!DE87="Yes"),100-OFFSET('Sanitation Data'!$G$5,0,10*ROW('Sanitation Data'!G81)),NA())</f>
        <v>#N/A</v>
      </c>
      <c r="AQ87" s="134" t="e">
        <f ca="1">+IF(AND(ISNUMBER(OFFSET('Sanitation Data'!$G$7,0,10*ROW('Sanitation Data'!G81))),'Data Summary'!DF87="Yes"),OFFSET('Sanitation Data'!$G$7,0,10*ROW('Sanitation Data'!G81)),NA())</f>
        <v>#N/A</v>
      </c>
      <c r="AR87" s="134" t="e">
        <f ca="1">+IF(AND(ISNUMBER(OFFSET('Sanitation Data'!$G$11,0,10*ROW('Sanitation Data'!G81))),'Data Summary'!DG87="Yes"),OFFSET('Sanitation Data'!$G$11,0,10*ROW('Sanitation Data'!G81)),NA())</f>
        <v>#N/A</v>
      </c>
      <c r="AS87" s="134" t="e">
        <f ca="1">+IF(AND(ISNUMBER(OFFSET('Sanitation Data'!$G$12,0,10*ROW('Sanitation Data'!G81))),'Data Summary'!DH87="Yes"),OFFSET('Sanitation Data'!$G$12,0,10*ROW('Sanitation Data'!G81)),NA())</f>
        <v>#N/A</v>
      </c>
      <c r="AT87" s="134" t="e">
        <f ca="1">+IF(AND(ISNUMBER(OFFSET('Sanitation Data'!$G$13,0,10*ROW('Sanitation Data'!G81))),'Data Summary'!DI87="Yes"),OFFSET('Sanitation Data'!$G$13,0,10*ROW('Sanitation Data'!G81)),NA())</f>
        <v>#N/A</v>
      </c>
      <c r="AU87" s="134" t="e">
        <f ca="1">+IF(AND(ISNUMBER(OFFSET('Sanitation Data'!$H$5,0,10*ROW('Sanitation Data'!H81))),'Data Summary'!DJ87="Yes"),100-OFFSET('Sanitation Data'!$H$5,0,10*ROW('Sanitation Data'!H81)),NA())</f>
        <v>#N/A</v>
      </c>
      <c r="AV87" s="134" t="e">
        <f ca="1">+IF(AND(ISNUMBER(OFFSET('Sanitation Data'!$H$7,0,10*ROW('Sanitation Data'!H81))),'Data Summary'!DK87="Yes"),OFFSET('Sanitation Data'!$H$7,0,10*ROW('Sanitation Data'!H81)),NA())</f>
        <v>#N/A</v>
      </c>
      <c r="AW87" s="134" t="e">
        <f ca="1">+IF(AND(ISNUMBER(OFFSET('Sanitation Data'!$H$11,0,10*ROW('Sanitation Data'!H81))),'Data Summary'!DL87="Yes"),OFFSET('Sanitation Data'!$H$11,0,10*ROW('Sanitation Data'!H81)),NA())</f>
        <v>#N/A</v>
      </c>
      <c r="AX87" s="134" t="e">
        <f ca="1">+IF(AND(ISNUMBER(OFFSET('Sanitation Data'!$H$12,0,10*ROW('Sanitation Data'!H81))),'Data Summary'!DM87="Yes"),OFFSET('Sanitation Data'!$H$12,0,10*ROW('Sanitation Data'!H81)),NA())</f>
        <v>#N/A</v>
      </c>
      <c r="AY87" s="134" t="e">
        <f ca="1">+IF(AND(ISNUMBER(OFFSET('Sanitation Data'!$H$13,0,10*ROW('Sanitation Data'!H81))),'Data Summary'!DN87="Yes"),OFFSET('Sanitation Data'!$H$13,0,10*ROW('Sanitation Data'!H81)),NA())</f>
        <v>#N/A</v>
      </c>
      <c r="AZ87" s="135" t="e">
        <f ca="1">+IF(AND(ISNUMBER(OFFSET('Hygiene Data'!$C$6,0,10*ROW('Hygiene Data'!C81))),'Data Summary'!DO87="Yes"),OFFSET('Hygiene Data'!$C$6,0,10*ROW('Hygiene Data'!C81)),NA())</f>
        <v>#N/A</v>
      </c>
      <c r="BA87" s="135" t="e">
        <f ca="1">+IF(AND(ISNUMBER(OFFSET('Hygiene Data'!$C$8,0,10*ROW('Hygiene Data'!C81))),'Data Summary'!DP87="Yes"),OFFSET('Hygiene Data'!$C$8,0,10*ROW('Hygiene Data'!C81)),NA())</f>
        <v>#N/A</v>
      </c>
      <c r="BB87" s="135" t="e">
        <f ca="1">+IF(AND(ISNUMBER(OFFSET('Hygiene Data'!$C$10,0,10*ROW('Hygiene Data'!C81))),'Data Summary'!DQ87="Yes"),OFFSET('Hygiene Data'!$C$10,0,10*ROW('Hygiene Data'!C81)),NA())</f>
        <v>#N/A</v>
      </c>
      <c r="BC87" s="135" t="e">
        <f ca="1">+IF(AND(ISNUMBER(OFFSET('Hygiene Data'!$D$6,0,10*ROW('Hygiene Data'!D81))),'Data Summary'!DR87="Yes"),OFFSET('Hygiene Data'!$D$6,0,10*ROW('Hygiene Data'!D81)),NA())</f>
        <v>#N/A</v>
      </c>
      <c r="BD87" s="135" t="e">
        <f ca="1">+IF(AND(ISNUMBER(OFFSET('Hygiene Data'!$D$8,0,10*ROW('Hygiene Data'!D81))),'Data Summary'!DS87="Yes"),OFFSET('Hygiene Data'!$D$8,0,10*ROW('Hygiene Data'!D81)),NA())</f>
        <v>#N/A</v>
      </c>
      <c r="BE87" s="135" t="e">
        <f ca="1">+IF(AND(ISNUMBER(OFFSET('Hygiene Data'!$D$10,0,10*ROW('Hygiene Data'!D81))),'Data Summary'!DT87="Yes"),OFFSET('Hygiene Data'!$D$10,0,10*ROW('Hygiene Data'!D81)),NA())</f>
        <v>#N/A</v>
      </c>
      <c r="BF87" s="135" t="e">
        <f ca="1">+IF(AND(ISNUMBER(OFFSET('Hygiene Data'!$E$6,0,10*ROW('Hygiene Data'!E81))),'Data Summary'!DU87="Yes"),OFFSET('Hygiene Data'!$E$6,0,10*ROW('Hygiene Data'!E81)),NA())</f>
        <v>#N/A</v>
      </c>
      <c r="BG87" s="135" t="e">
        <f ca="1">+IF(AND(ISNUMBER(OFFSET('Hygiene Data'!$E$8,0,10*ROW('Hygiene Data'!E81))),'Data Summary'!DV87="Yes"),OFFSET('Hygiene Data'!$E$8,0,10*ROW('Hygiene Data'!E81)),NA())</f>
        <v>#N/A</v>
      </c>
      <c r="BH87" s="135" t="e">
        <f ca="1">+IF(AND(ISNUMBER(OFFSET('Hygiene Data'!$E$10,0,10*ROW('Hygiene Data'!E81))),'Data Summary'!DW87="Yes"),OFFSET('Hygiene Data'!$E$10,0,10*ROW('Hygiene Data'!E81)),NA())</f>
        <v>#N/A</v>
      </c>
      <c r="BI87" s="135" t="e">
        <f ca="1">+IF(AND(ISNUMBER(OFFSET('Hygiene Data'!$F$6,0,10*ROW('Hygiene Data'!F81))),'Data Summary'!DX87="Yes"),OFFSET('Hygiene Data'!$F$6,0,10*ROW('Hygiene Data'!F81)),NA())</f>
        <v>#N/A</v>
      </c>
      <c r="BJ87" s="135" t="e">
        <f ca="1">+IF(AND(ISNUMBER(OFFSET('Hygiene Data'!$F$8,0,10*ROW('Hygiene Data'!F81))),'Data Summary'!DY87="Yes"),OFFSET('Hygiene Data'!$F$8,0,10*ROW('Hygiene Data'!F81)),NA())</f>
        <v>#N/A</v>
      </c>
      <c r="BK87" s="135" t="e">
        <f ca="1">+IF(AND(ISNUMBER(OFFSET('Hygiene Data'!$F$10,0,10*ROW('Hygiene Data'!F81))),'Data Summary'!DZ87="Yes"),OFFSET('Hygiene Data'!$F$10,0,10*ROW('Hygiene Data'!F81)),NA())</f>
        <v>#N/A</v>
      </c>
      <c r="BL87" s="135" t="e">
        <f ca="1">+IF(AND(ISNUMBER(OFFSET('Hygiene Data'!$G$6,0,10*ROW('Hygiene Data'!G81))),'Data Summary'!EA87="Yes"),OFFSET('Hygiene Data'!$G$6,0,10*ROW('Hygiene Data'!G81)),NA())</f>
        <v>#N/A</v>
      </c>
      <c r="BM87" s="135" t="e">
        <f ca="1">+IF(AND(ISNUMBER(OFFSET('Hygiene Data'!$G$8,0,10*ROW('Hygiene Data'!G81))),'Data Summary'!EB87="Yes"),OFFSET('Hygiene Data'!$G$8,0,10*ROW('Hygiene Data'!G81)),NA())</f>
        <v>#N/A</v>
      </c>
      <c r="BN87" s="135" t="e">
        <f ca="1">+IF(AND(ISNUMBER(OFFSET('Hygiene Data'!$G$10,0,10*ROW('Hygiene Data'!G81))),'Data Summary'!EC87="Yes"),OFFSET('Hygiene Data'!$G$10,0,10*ROW('Hygiene Data'!G81)),NA())</f>
        <v>#N/A</v>
      </c>
      <c r="BO87" s="135" t="e">
        <f ca="1">+IF(AND(ISNUMBER(OFFSET('Hygiene Data'!$H$6,0,10*ROW('Hygiene Data'!H81))),'Data Summary'!ED87="Yes"),OFFSET('Hygiene Data'!$H$6,0,10*ROW('Hygiene Data'!H81)),NA())</f>
        <v>#N/A</v>
      </c>
      <c r="BP87" s="135" t="e">
        <f ca="1">+IF(AND(ISNUMBER(OFFSET('Hygiene Data'!$H$8,0,10*ROW('Hygiene Data'!H81))),'Data Summary'!EE87="Yes"),OFFSET('Hygiene Data'!$H$8,0,10*ROW('Hygiene Data'!H81)),NA())</f>
        <v>#N/A</v>
      </c>
      <c r="BQ87" s="135" t="e">
        <f ca="1">+IF(AND(ISNUMBER(OFFSET('Hygiene Data'!$H$10,0,10*ROW('Hygiene Data'!H81))),'Data Summary'!EF87="Yes"),OFFSET('Hygiene Data'!$H$10,0,10*ROW('Hygiene Data'!H81)),NA())</f>
        <v>#N/A</v>
      </c>
    </row>
    <row r="88" spans="1:69" x14ac:dyDescent="0.2">
      <c r="A88" s="50" t="e">
        <f ca="1">+IF(OFFSET('Water Data'!$B$1,0,10*ROW('Water Data'!B82))="",NA(),OFFSET('Water Data'!$B$1,0,10*ROW('Water Data'!B82)))</f>
        <v>#N/A</v>
      </c>
      <c r="B88" s="50" t="e">
        <f ca="1">+IF(OFFSET('Water Data'!$A$3,0,10*ROW('Water Data'!A85))="",NA(),OFFSET('Water Data'!$A$3,0,10*ROW('Water Data'!A85)))</f>
        <v>#N/A</v>
      </c>
      <c r="C88" s="50" t="e">
        <f ca="1">+IF(OFFSET('Water Data'!$C$3,0,10*ROW('Water Data'!C85))="",NA(),OFFSET('Water Data'!$C$3,0,10*ROW('Water Data'!C85)))</f>
        <v>#N/A</v>
      </c>
      <c r="D88" s="133" t="e">
        <f ca="1">+IF(AND(ISNUMBER(OFFSET('Water Data'!$C$5,0,10*ROW('Water Data'!C82))),'Data Summary'!BS88="Yes"),100-OFFSET('Water Data'!$C$5,0,10*ROW('Water Data'!C82)),NA())</f>
        <v>#N/A</v>
      </c>
      <c r="E88" s="133" t="e">
        <f ca="1">+IF(AND(ISNUMBER(OFFSET('Water Data'!$C$7,0,10*ROW('Water Data'!C82))),'Data Summary'!BT88="Yes"),OFFSET('Water Data'!$C$7,0,10*ROW('Water Data'!C82)),NA())</f>
        <v>#N/A</v>
      </c>
      <c r="F88" s="133" t="e">
        <f ca="1">+IF(AND(ISNUMBER(OFFSET('Water Data'!$C$10,0,10*ROW('Water Data'!C82))),'Data Summary'!BU88="Yes"),OFFSET('Water Data'!$C$10,0,10*ROW('Water Data'!C82)),NA())</f>
        <v>#N/A</v>
      </c>
      <c r="G88" s="133" t="e">
        <f ca="1">+IF(AND(ISNUMBER(OFFSET('Water Data'!$D$5,0,10*ROW('Water Data'!D82))),'Data Summary'!BV88="Yes"),100-OFFSET('Water Data'!$D$5,0,10*ROW('Water Data'!D82)),NA())</f>
        <v>#N/A</v>
      </c>
      <c r="H88" s="133" t="e">
        <f ca="1">+IF(AND(ISNUMBER(OFFSET('Water Data'!$D$7,0,10*ROW('Water Data'!D82))),'Data Summary'!BW88="Yes"),OFFSET('Water Data'!$D$7,0,10*ROW('Water Data'!D82)),NA())</f>
        <v>#N/A</v>
      </c>
      <c r="I88" s="133" t="e">
        <f ca="1">+IF(AND(ISNUMBER(OFFSET('Water Data'!$D$10,0,10*ROW('Water Data'!D82))),'Data Summary'!BX88="Yes"),OFFSET('Water Data'!$D$10,0,10*ROW('Water Data'!D82)),NA())</f>
        <v>#N/A</v>
      </c>
      <c r="J88" s="133" t="e">
        <f ca="1">+IF(AND(ISNUMBER(OFFSET('Water Data'!$E$5,0,10*ROW('Water Data'!E82))),'Data Summary'!BY88="Yes"),100-OFFSET('Water Data'!$E$5,0,10*ROW('Water Data'!E82)),NA())</f>
        <v>#N/A</v>
      </c>
      <c r="K88" s="133" t="e">
        <f ca="1">+IF(AND(ISNUMBER(OFFSET('Water Data'!$E$7,0,10*ROW('Water Data'!E82))),'Data Summary'!BZ88="Yes"),OFFSET('Water Data'!$E$7,0,10*ROW('Water Data'!E82)),NA())</f>
        <v>#N/A</v>
      </c>
      <c r="L88" s="133" t="e">
        <f ca="1">+IF(AND(ISNUMBER(OFFSET('Water Data'!$E$10,0,10*ROW('Water Data'!E82))),'Data Summary'!CA88="Yes"),OFFSET('Water Data'!$E$10,0,10*ROW('Water Data'!E82)),NA())</f>
        <v>#N/A</v>
      </c>
      <c r="M88" s="133" t="e">
        <f ca="1">+IF(AND(ISNUMBER(OFFSET('Water Data'!$F$5,0,10*ROW('Water Data'!F82))),'Data Summary'!CB88="Yes"),100-OFFSET('Water Data'!$F$5,0,10*ROW('Water Data'!F82)),NA())</f>
        <v>#N/A</v>
      </c>
      <c r="N88" s="133" t="e">
        <f ca="1">+IF(AND(ISNUMBER(OFFSET('Water Data'!$F$7,0,10*ROW('Water Data'!F82))),'Data Summary'!CC88="Yes"),OFFSET('Water Data'!$F$7,0,10*ROW('Water Data'!F82)),NA())</f>
        <v>#N/A</v>
      </c>
      <c r="O88" s="133" t="e">
        <f ca="1">+IF(AND(ISNUMBER(OFFSET('Water Data'!$F$10,0,10*ROW('Water Data'!F82))),'Data Summary'!CD88="Yes"),OFFSET('Water Data'!$F$10,0,10*ROW('Water Data'!F82)),NA())</f>
        <v>#N/A</v>
      </c>
      <c r="P88" s="133" t="e">
        <f ca="1">+IF(AND(ISNUMBER(OFFSET('Water Data'!$G$5,0,10*ROW('Water Data'!G82))),'Data Summary'!CE88="Yes"),100-OFFSET('Water Data'!$G$5,0,10*ROW('Water Data'!G82)),NA())</f>
        <v>#N/A</v>
      </c>
      <c r="Q88" s="133" t="e">
        <f ca="1">+IF(AND(ISNUMBER(OFFSET('Water Data'!$G$7,0,10*ROW('Water Data'!G82))),'Data Summary'!CF88="Yes"),OFFSET('Water Data'!$G$7,0,10*ROW('Water Data'!G82)),NA())</f>
        <v>#N/A</v>
      </c>
      <c r="R88" s="133" t="e">
        <f ca="1">+IF(AND(ISNUMBER(OFFSET('Water Data'!$G$10,0,10*ROW('Water Data'!G82))),'Data Summary'!CG88="Yes"),OFFSET('Water Data'!$G$10,0,10*ROW('Water Data'!G82)),NA())</f>
        <v>#N/A</v>
      </c>
      <c r="S88" s="133" t="e">
        <f ca="1">+IF(AND(ISNUMBER(OFFSET('Water Data'!$H$5,0,10*ROW('Water Data'!H82))),'Data Summary'!CH88="Yes"),100-OFFSET('Water Data'!$H$5,0,10*ROW('Water Data'!H82)),NA())</f>
        <v>#N/A</v>
      </c>
      <c r="T88" s="133" t="e">
        <f ca="1">+IF(AND(ISNUMBER(OFFSET('Water Data'!$H$7,0,10*ROW('Water Data'!H82))),'Data Summary'!CI88="Yes"),OFFSET('Water Data'!$H$7,0,10*ROW('Water Data'!H82)),NA())</f>
        <v>#N/A</v>
      </c>
      <c r="U88" s="133" t="e">
        <f ca="1">+IF(AND(ISNUMBER(OFFSET('Water Data'!$H$10,0,10*ROW('Water Data'!H82))),'Data Summary'!CJ88="Yes"),OFFSET('Water Data'!$H$10,0,10*ROW('Water Data'!H82)),NA())</f>
        <v>#N/A</v>
      </c>
      <c r="V88" s="134" t="e">
        <f ca="1">+IF(AND(ISNUMBER(OFFSET('Sanitation Data'!$C$5,0,10*ROW('Sanitation Data'!C82))),'Data Summary'!CK88="Yes"),100-OFFSET('Sanitation Data'!$C$5,0,10*ROW('Sanitation Data'!C82)),NA())</f>
        <v>#N/A</v>
      </c>
      <c r="W88" s="134" t="e">
        <f ca="1">+IF(AND(ISNUMBER(OFFSET('Sanitation Data'!$C$7,0,10*ROW('Sanitation Data'!C82))),'Data Summary'!CL88="Yes"),OFFSET('Sanitation Data'!$C$7,0,10*ROW('Sanitation Data'!C82)),NA())</f>
        <v>#N/A</v>
      </c>
      <c r="X88" s="134" t="e">
        <f ca="1">+IF(AND(ISNUMBER(OFFSET('Sanitation Data'!$C$11,0,10*ROW('Sanitation Data'!C82))),'Data Summary'!CM88="Yes"),OFFSET('Sanitation Data'!$C$11,0,10*ROW('Sanitation Data'!C82)),NA())</f>
        <v>#N/A</v>
      </c>
      <c r="Y88" s="134" t="e">
        <f ca="1">+IF(AND(ISNUMBER(OFFSET('Sanitation Data'!$C$12,0,10*ROW('Sanitation Data'!C82))),'Data Summary'!CN88="Yes"),OFFSET('Sanitation Data'!$C$12,0,10*ROW('Sanitation Data'!C82)),NA())</f>
        <v>#N/A</v>
      </c>
      <c r="Z88" s="134" t="e">
        <f ca="1">+IF(AND(ISNUMBER(OFFSET('Sanitation Data'!$C$13,0,10*ROW('Sanitation Data'!C82))),'Data Summary'!CO88="Yes"),OFFSET('Sanitation Data'!$C$13,0,10*ROW('Sanitation Data'!C82)),NA())</f>
        <v>#N/A</v>
      </c>
      <c r="AA88" s="134" t="e">
        <f ca="1">+IF(AND(ISNUMBER(OFFSET('Sanitation Data'!$D$5,0,10*ROW('Sanitation Data'!D82))),'Data Summary'!CP88="Yes"),100-OFFSET('Sanitation Data'!$D$5,0,10*ROW('Sanitation Data'!D82)),NA())</f>
        <v>#N/A</v>
      </c>
      <c r="AB88" s="134" t="e">
        <f ca="1">+IF(AND(ISNUMBER(OFFSET('Sanitation Data'!$D$7,0,10*ROW('Sanitation Data'!D82))),'Data Summary'!CQ88="Yes"),OFFSET('Sanitation Data'!$D$7,0,10*ROW('Sanitation Data'!D82)),NA())</f>
        <v>#N/A</v>
      </c>
      <c r="AC88" s="134" t="e">
        <f ca="1">+IF(AND(ISNUMBER(OFFSET('Sanitation Data'!$D$11,0,10*ROW('Sanitation Data'!D82))),'Data Summary'!CR88="Yes"),OFFSET('Sanitation Data'!$D$11,0,10*ROW('Sanitation Data'!D82)),NA())</f>
        <v>#N/A</v>
      </c>
      <c r="AD88" s="134" t="e">
        <f ca="1">+IF(AND(ISNUMBER(OFFSET('Sanitation Data'!$D$12,0,10*ROW('Sanitation Data'!D82))),'Data Summary'!CS88="Yes"),OFFSET('Sanitation Data'!$D$12,0,10*ROW('Sanitation Data'!D82)),NA())</f>
        <v>#N/A</v>
      </c>
      <c r="AE88" s="134" t="e">
        <f ca="1">+IF(AND(ISNUMBER(OFFSET('Sanitation Data'!$D$13,0,10*ROW('Sanitation Data'!D82))),'Data Summary'!CT88="Yes"),OFFSET('Sanitation Data'!$D$13,0,10*ROW('Sanitation Data'!D82)),NA())</f>
        <v>#N/A</v>
      </c>
      <c r="AF88" s="134" t="e">
        <f ca="1">+IF(AND(ISNUMBER(OFFSET('Sanitation Data'!$E$5,0,10*ROW('Sanitation Data'!E82))),'Data Summary'!CU88="Yes"),100-OFFSET('Sanitation Data'!$E$5,0,10*ROW('Sanitation Data'!E82)),NA())</f>
        <v>#N/A</v>
      </c>
      <c r="AG88" s="134" t="e">
        <f ca="1">+IF(AND(ISNUMBER(OFFSET('Sanitation Data'!$E$7,0,10*ROW('Sanitation Data'!E82))),'Data Summary'!CV88="Yes"),OFFSET('Sanitation Data'!$E$7,0,10*ROW('Sanitation Data'!E82)),NA())</f>
        <v>#N/A</v>
      </c>
      <c r="AH88" s="134" t="e">
        <f ca="1">+IF(AND(ISNUMBER(OFFSET('Sanitation Data'!$E$11,0,10*ROW('Sanitation Data'!E82))),'Data Summary'!CW88="Yes"),OFFSET('Sanitation Data'!$E$11,0,10*ROW('Sanitation Data'!E82)),NA())</f>
        <v>#N/A</v>
      </c>
      <c r="AI88" s="134" t="e">
        <f ca="1">+IF(AND(ISNUMBER(OFFSET('Sanitation Data'!$E$12,0,10*ROW('Sanitation Data'!E82))),'Data Summary'!CX88="Yes"),OFFSET('Sanitation Data'!$E$12,0,10*ROW('Sanitation Data'!E82)),NA())</f>
        <v>#N/A</v>
      </c>
      <c r="AJ88" s="134" t="e">
        <f ca="1">+IF(AND(ISNUMBER(OFFSET('Sanitation Data'!$E$13,0,10*ROW('Sanitation Data'!E82))),'Data Summary'!CY88="Yes"),OFFSET('Sanitation Data'!$E$13,0,10*ROW('Sanitation Data'!E82)),NA())</f>
        <v>#N/A</v>
      </c>
      <c r="AK88" s="134" t="e">
        <f ca="1">+IF(AND(ISNUMBER(OFFSET('Sanitation Data'!$F$5,0,10*ROW('Sanitation Data'!F82))),'Data Summary'!CZ88="Yes"),100-OFFSET('Sanitation Data'!$F$5,0,10*ROW('Sanitation Data'!F82)),NA())</f>
        <v>#N/A</v>
      </c>
      <c r="AL88" s="134" t="e">
        <f ca="1">+IF(AND(ISNUMBER(OFFSET('Sanitation Data'!$F$7,0,10*ROW('Sanitation Data'!F82))),'Data Summary'!DA88="Yes"),OFFSET('Sanitation Data'!$F$7,0,10*ROW('Sanitation Data'!F82)),NA())</f>
        <v>#N/A</v>
      </c>
      <c r="AM88" s="134" t="e">
        <f ca="1">+IF(AND(ISNUMBER(OFFSET('Sanitation Data'!$F$11,0,10*ROW('Sanitation Data'!F82))),'Data Summary'!DB88="Yes"),OFFSET('Sanitation Data'!$F$11,0,10*ROW('Sanitation Data'!F82)),NA())</f>
        <v>#N/A</v>
      </c>
      <c r="AN88" s="134" t="e">
        <f ca="1">+IF(AND(ISNUMBER(OFFSET('Sanitation Data'!$F$12,0,10*ROW('Sanitation Data'!F82))),'Data Summary'!DC88="Yes"),OFFSET('Sanitation Data'!$F$12,0,10*ROW('Sanitation Data'!F82)),NA())</f>
        <v>#N/A</v>
      </c>
      <c r="AO88" s="134" t="e">
        <f ca="1">+IF(AND(ISNUMBER(OFFSET('Sanitation Data'!$F$13,0,10*ROW('Sanitation Data'!F82))),'Data Summary'!DD88="Yes"),OFFSET('Sanitation Data'!$F$13,0,10*ROW('Sanitation Data'!F82)),NA())</f>
        <v>#N/A</v>
      </c>
      <c r="AP88" s="134" t="e">
        <f ca="1">+IF(AND(ISNUMBER(OFFSET('Sanitation Data'!$G$5,0,10*ROW('Sanitation Data'!G82))),'Data Summary'!DE88="Yes"),100-OFFSET('Sanitation Data'!$G$5,0,10*ROW('Sanitation Data'!G82)),NA())</f>
        <v>#N/A</v>
      </c>
      <c r="AQ88" s="134" t="e">
        <f ca="1">+IF(AND(ISNUMBER(OFFSET('Sanitation Data'!$G$7,0,10*ROW('Sanitation Data'!G82))),'Data Summary'!DF88="Yes"),OFFSET('Sanitation Data'!$G$7,0,10*ROW('Sanitation Data'!G82)),NA())</f>
        <v>#N/A</v>
      </c>
      <c r="AR88" s="134" t="e">
        <f ca="1">+IF(AND(ISNUMBER(OFFSET('Sanitation Data'!$G$11,0,10*ROW('Sanitation Data'!G82))),'Data Summary'!DG88="Yes"),OFFSET('Sanitation Data'!$G$11,0,10*ROW('Sanitation Data'!G82)),NA())</f>
        <v>#N/A</v>
      </c>
      <c r="AS88" s="134" t="e">
        <f ca="1">+IF(AND(ISNUMBER(OFFSET('Sanitation Data'!$G$12,0,10*ROW('Sanitation Data'!G82))),'Data Summary'!DH88="Yes"),OFFSET('Sanitation Data'!$G$12,0,10*ROW('Sanitation Data'!G82)),NA())</f>
        <v>#N/A</v>
      </c>
      <c r="AT88" s="134" t="e">
        <f ca="1">+IF(AND(ISNUMBER(OFFSET('Sanitation Data'!$G$13,0,10*ROW('Sanitation Data'!G82))),'Data Summary'!DI88="Yes"),OFFSET('Sanitation Data'!$G$13,0,10*ROW('Sanitation Data'!G82)),NA())</f>
        <v>#N/A</v>
      </c>
      <c r="AU88" s="134" t="e">
        <f ca="1">+IF(AND(ISNUMBER(OFFSET('Sanitation Data'!$H$5,0,10*ROW('Sanitation Data'!H82))),'Data Summary'!DJ88="Yes"),100-OFFSET('Sanitation Data'!$H$5,0,10*ROW('Sanitation Data'!H82)),NA())</f>
        <v>#N/A</v>
      </c>
      <c r="AV88" s="134" t="e">
        <f ca="1">+IF(AND(ISNUMBER(OFFSET('Sanitation Data'!$H$7,0,10*ROW('Sanitation Data'!H82))),'Data Summary'!DK88="Yes"),OFFSET('Sanitation Data'!$H$7,0,10*ROW('Sanitation Data'!H82)),NA())</f>
        <v>#N/A</v>
      </c>
      <c r="AW88" s="134" t="e">
        <f ca="1">+IF(AND(ISNUMBER(OFFSET('Sanitation Data'!$H$11,0,10*ROW('Sanitation Data'!H82))),'Data Summary'!DL88="Yes"),OFFSET('Sanitation Data'!$H$11,0,10*ROW('Sanitation Data'!H82)),NA())</f>
        <v>#N/A</v>
      </c>
      <c r="AX88" s="134" t="e">
        <f ca="1">+IF(AND(ISNUMBER(OFFSET('Sanitation Data'!$H$12,0,10*ROW('Sanitation Data'!H82))),'Data Summary'!DM88="Yes"),OFFSET('Sanitation Data'!$H$12,0,10*ROW('Sanitation Data'!H82)),NA())</f>
        <v>#N/A</v>
      </c>
      <c r="AY88" s="134" t="e">
        <f ca="1">+IF(AND(ISNUMBER(OFFSET('Sanitation Data'!$H$13,0,10*ROW('Sanitation Data'!H82))),'Data Summary'!DN88="Yes"),OFFSET('Sanitation Data'!$H$13,0,10*ROW('Sanitation Data'!H82)),NA())</f>
        <v>#N/A</v>
      </c>
      <c r="AZ88" s="135" t="e">
        <f ca="1">+IF(AND(ISNUMBER(OFFSET('Hygiene Data'!$C$6,0,10*ROW('Hygiene Data'!C82))),'Data Summary'!DO88="Yes"),OFFSET('Hygiene Data'!$C$6,0,10*ROW('Hygiene Data'!C82)),NA())</f>
        <v>#N/A</v>
      </c>
      <c r="BA88" s="135" t="e">
        <f ca="1">+IF(AND(ISNUMBER(OFFSET('Hygiene Data'!$C$8,0,10*ROW('Hygiene Data'!C82))),'Data Summary'!DP88="Yes"),OFFSET('Hygiene Data'!$C$8,0,10*ROW('Hygiene Data'!C82)),NA())</f>
        <v>#N/A</v>
      </c>
      <c r="BB88" s="135" t="e">
        <f ca="1">+IF(AND(ISNUMBER(OFFSET('Hygiene Data'!$C$10,0,10*ROW('Hygiene Data'!C82))),'Data Summary'!DQ88="Yes"),OFFSET('Hygiene Data'!$C$10,0,10*ROW('Hygiene Data'!C82)),NA())</f>
        <v>#N/A</v>
      </c>
      <c r="BC88" s="135" t="e">
        <f ca="1">+IF(AND(ISNUMBER(OFFSET('Hygiene Data'!$D$6,0,10*ROW('Hygiene Data'!D82))),'Data Summary'!DR88="Yes"),OFFSET('Hygiene Data'!$D$6,0,10*ROW('Hygiene Data'!D82)),NA())</f>
        <v>#N/A</v>
      </c>
      <c r="BD88" s="135" t="e">
        <f ca="1">+IF(AND(ISNUMBER(OFFSET('Hygiene Data'!$D$8,0,10*ROW('Hygiene Data'!D82))),'Data Summary'!DS88="Yes"),OFFSET('Hygiene Data'!$D$8,0,10*ROW('Hygiene Data'!D82)),NA())</f>
        <v>#N/A</v>
      </c>
      <c r="BE88" s="135" t="e">
        <f ca="1">+IF(AND(ISNUMBER(OFFSET('Hygiene Data'!$D$10,0,10*ROW('Hygiene Data'!D82))),'Data Summary'!DT88="Yes"),OFFSET('Hygiene Data'!$D$10,0,10*ROW('Hygiene Data'!D82)),NA())</f>
        <v>#N/A</v>
      </c>
      <c r="BF88" s="135" t="e">
        <f ca="1">+IF(AND(ISNUMBER(OFFSET('Hygiene Data'!$E$6,0,10*ROW('Hygiene Data'!E82))),'Data Summary'!DU88="Yes"),OFFSET('Hygiene Data'!$E$6,0,10*ROW('Hygiene Data'!E82)),NA())</f>
        <v>#N/A</v>
      </c>
      <c r="BG88" s="135" t="e">
        <f ca="1">+IF(AND(ISNUMBER(OFFSET('Hygiene Data'!$E$8,0,10*ROW('Hygiene Data'!E82))),'Data Summary'!DV88="Yes"),OFFSET('Hygiene Data'!$E$8,0,10*ROW('Hygiene Data'!E82)),NA())</f>
        <v>#N/A</v>
      </c>
      <c r="BH88" s="135" t="e">
        <f ca="1">+IF(AND(ISNUMBER(OFFSET('Hygiene Data'!$E$10,0,10*ROW('Hygiene Data'!E82))),'Data Summary'!DW88="Yes"),OFFSET('Hygiene Data'!$E$10,0,10*ROW('Hygiene Data'!E82)),NA())</f>
        <v>#N/A</v>
      </c>
      <c r="BI88" s="135" t="e">
        <f ca="1">+IF(AND(ISNUMBER(OFFSET('Hygiene Data'!$F$6,0,10*ROW('Hygiene Data'!F82))),'Data Summary'!DX88="Yes"),OFFSET('Hygiene Data'!$F$6,0,10*ROW('Hygiene Data'!F82)),NA())</f>
        <v>#N/A</v>
      </c>
      <c r="BJ88" s="135" t="e">
        <f ca="1">+IF(AND(ISNUMBER(OFFSET('Hygiene Data'!$F$8,0,10*ROW('Hygiene Data'!F82))),'Data Summary'!DY88="Yes"),OFFSET('Hygiene Data'!$F$8,0,10*ROW('Hygiene Data'!F82)),NA())</f>
        <v>#N/A</v>
      </c>
      <c r="BK88" s="135" t="e">
        <f ca="1">+IF(AND(ISNUMBER(OFFSET('Hygiene Data'!$F$10,0,10*ROW('Hygiene Data'!F82))),'Data Summary'!DZ88="Yes"),OFFSET('Hygiene Data'!$F$10,0,10*ROW('Hygiene Data'!F82)),NA())</f>
        <v>#N/A</v>
      </c>
      <c r="BL88" s="135" t="e">
        <f ca="1">+IF(AND(ISNUMBER(OFFSET('Hygiene Data'!$G$6,0,10*ROW('Hygiene Data'!G82))),'Data Summary'!EA88="Yes"),OFFSET('Hygiene Data'!$G$6,0,10*ROW('Hygiene Data'!G82)),NA())</f>
        <v>#N/A</v>
      </c>
      <c r="BM88" s="135" t="e">
        <f ca="1">+IF(AND(ISNUMBER(OFFSET('Hygiene Data'!$G$8,0,10*ROW('Hygiene Data'!G82))),'Data Summary'!EB88="Yes"),OFFSET('Hygiene Data'!$G$8,0,10*ROW('Hygiene Data'!G82)),NA())</f>
        <v>#N/A</v>
      </c>
      <c r="BN88" s="135" t="e">
        <f ca="1">+IF(AND(ISNUMBER(OFFSET('Hygiene Data'!$G$10,0,10*ROW('Hygiene Data'!G82))),'Data Summary'!EC88="Yes"),OFFSET('Hygiene Data'!$G$10,0,10*ROW('Hygiene Data'!G82)),NA())</f>
        <v>#N/A</v>
      </c>
      <c r="BO88" s="135" t="e">
        <f ca="1">+IF(AND(ISNUMBER(OFFSET('Hygiene Data'!$H$6,0,10*ROW('Hygiene Data'!H82))),'Data Summary'!ED88="Yes"),OFFSET('Hygiene Data'!$H$6,0,10*ROW('Hygiene Data'!H82)),NA())</f>
        <v>#N/A</v>
      </c>
      <c r="BP88" s="135" t="e">
        <f ca="1">+IF(AND(ISNUMBER(OFFSET('Hygiene Data'!$H$8,0,10*ROW('Hygiene Data'!H82))),'Data Summary'!EE88="Yes"),OFFSET('Hygiene Data'!$H$8,0,10*ROW('Hygiene Data'!H82)),NA())</f>
        <v>#N/A</v>
      </c>
      <c r="BQ88" s="135" t="e">
        <f ca="1">+IF(AND(ISNUMBER(OFFSET('Hygiene Data'!$H$10,0,10*ROW('Hygiene Data'!H82))),'Data Summary'!EF88="Yes"),OFFSET('Hygiene Data'!$H$10,0,10*ROW('Hygiene Data'!H82)),NA())</f>
        <v>#N/A</v>
      </c>
    </row>
    <row r="89" spans="1:69" x14ac:dyDescent="0.2">
      <c r="A89" s="50" t="e">
        <f ca="1">+IF(OFFSET('Water Data'!$B$1,0,10*ROW('Water Data'!B83))="",NA(),OFFSET('Water Data'!$B$1,0,10*ROW('Water Data'!B83)))</f>
        <v>#N/A</v>
      </c>
      <c r="B89" s="50" t="e">
        <f ca="1">+IF(OFFSET('Water Data'!$A$3,0,10*ROW('Water Data'!A86))="",NA(),OFFSET('Water Data'!$A$3,0,10*ROW('Water Data'!A86)))</f>
        <v>#N/A</v>
      </c>
      <c r="C89" s="50" t="e">
        <f ca="1">+IF(OFFSET('Water Data'!$C$3,0,10*ROW('Water Data'!C86))="",NA(),OFFSET('Water Data'!$C$3,0,10*ROW('Water Data'!C86)))</f>
        <v>#N/A</v>
      </c>
      <c r="D89" s="133" t="e">
        <f ca="1">+IF(AND(ISNUMBER(OFFSET('Water Data'!$C$5,0,10*ROW('Water Data'!C83))),'Data Summary'!BS89="Yes"),100-OFFSET('Water Data'!$C$5,0,10*ROW('Water Data'!C83)),NA())</f>
        <v>#N/A</v>
      </c>
      <c r="E89" s="133" t="e">
        <f ca="1">+IF(AND(ISNUMBER(OFFSET('Water Data'!$C$7,0,10*ROW('Water Data'!C83))),'Data Summary'!BT89="Yes"),OFFSET('Water Data'!$C$7,0,10*ROW('Water Data'!C83)),NA())</f>
        <v>#N/A</v>
      </c>
      <c r="F89" s="133" t="e">
        <f ca="1">+IF(AND(ISNUMBER(OFFSET('Water Data'!$C$10,0,10*ROW('Water Data'!C83))),'Data Summary'!BU89="Yes"),OFFSET('Water Data'!$C$10,0,10*ROW('Water Data'!C83)),NA())</f>
        <v>#N/A</v>
      </c>
      <c r="G89" s="133" t="e">
        <f ca="1">+IF(AND(ISNUMBER(OFFSET('Water Data'!$D$5,0,10*ROW('Water Data'!D83))),'Data Summary'!BV89="Yes"),100-OFFSET('Water Data'!$D$5,0,10*ROW('Water Data'!D83)),NA())</f>
        <v>#N/A</v>
      </c>
      <c r="H89" s="133" t="e">
        <f ca="1">+IF(AND(ISNUMBER(OFFSET('Water Data'!$D$7,0,10*ROW('Water Data'!D83))),'Data Summary'!BW89="Yes"),OFFSET('Water Data'!$D$7,0,10*ROW('Water Data'!D83)),NA())</f>
        <v>#N/A</v>
      </c>
      <c r="I89" s="133" t="e">
        <f ca="1">+IF(AND(ISNUMBER(OFFSET('Water Data'!$D$10,0,10*ROW('Water Data'!D83))),'Data Summary'!BX89="Yes"),OFFSET('Water Data'!$D$10,0,10*ROW('Water Data'!D83)),NA())</f>
        <v>#N/A</v>
      </c>
      <c r="J89" s="133" t="e">
        <f ca="1">+IF(AND(ISNUMBER(OFFSET('Water Data'!$E$5,0,10*ROW('Water Data'!E83))),'Data Summary'!BY89="Yes"),100-OFFSET('Water Data'!$E$5,0,10*ROW('Water Data'!E83)),NA())</f>
        <v>#N/A</v>
      </c>
      <c r="K89" s="133" t="e">
        <f ca="1">+IF(AND(ISNUMBER(OFFSET('Water Data'!$E$7,0,10*ROW('Water Data'!E83))),'Data Summary'!BZ89="Yes"),OFFSET('Water Data'!$E$7,0,10*ROW('Water Data'!E83)),NA())</f>
        <v>#N/A</v>
      </c>
      <c r="L89" s="133" t="e">
        <f ca="1">+IF(AND(ISNUMBER(OFFSET('Water Data'!$E$10,0,10*ROW('Water Data'!E83))),'Data Summary'!CA89="Yes"),OFFSET('Water Data'!$E$10,0,10*ROW('Water Data'!E83)),NA())</f>
        <v>#N/A</v>
      </c>
      <c r="M89" s="133" t="e">
        <f ca="1">+IF(AND(ISNUMBER(OFFSET('Water Data'!$F$5,0,10*ROW('Water Data'!F83))),'Data Summary'!CB89="Yes"),100-OFFSET('Water Data'!$F$5,0,10*ROW('Water Data'!F83)),NA())</f>
        <v>#N/A</v>
      </c>
      <c r="N89" s="133" t="e">
        <f ca="1">+IF(AND(ISNUMBER(OFFSET('Water Data'!$F$7,0,10*ROW('Water Data'!F83))),'Data Summary'!CC89="Yes"),OFFSET('Water Data'!$F$7,0,10*ROW('Water Data'!F83)),NA())</f>
        <v>#N/A</v>
      </c>
      <c r="O89" s="133" t="e">
        <f ca="1">+IF(AND(ISNUMBER(OFFSET('Water Data'!$F$10,0,10*ROW('Water Data'!F83))),'Data Summary'!CD89="Yes"),OFFSET('Water Data'!$F$10,0,10*ROW('Water Data'!F83)),NA())</f>
        <v>#N/A</v>
      </c>
      <c r="P89" s="133" t="e">
        <f ca="1">+IF(AND(ISNUMBER(OFFSET('Water Data'!$G$5,0,10*ROW('Water Data'!G83))),'Data Summary'!CE89="Yes"),100-OFFSET('Water Data'!$G$5,0,10*ROW('Water Data'!G83)),NA())</f>
        <v>#N/A</v>
      </c>
      <c r="Q89" s="133" t="e">
        <f ca="1">+IF(AND(ISNUMBER(OFFSET('Water Data'!$G$7,0,10*ROW('Water Data'!G83))),'Data Summary'!CF89="Yes"),OFFSET('Water Data'!$G$7,0,10*ROW('Water Data'!G83)),NA())</f>
        <v>#N/A</v>
      </c>
      <c r="R89" s="133" t="e">
        <f ca="1">+IF(AND(ISNUMBER(OFFSET('Water Data'!$G$10,0,10*ROW('Water Data'!G83))),'Data Summary'!CG89="Yes"),OFFSET('Water Data'!$G$10,0,10*ROW('Water Data'!G83)),NA())</f>
        <v>#N/A</v>
      </c>
      <c r="S89" s="133" t="e">
        <f ca="1">+IF(AND(ISNUMBER(OFFSET('Water Data'!$H$5,0,10*ROW('Water Data'!H83))),'Data Summary'!CH89="Yes"),100-OFFSET('Water Data'!$H$5,0,10*ROW('Water Data'!H83)),NA())</f>
        <v>#N/A</v>
      </c>
      <c r="T89" s="133" t="e">
        <f ca="1">+IF(AND(ISNUMBER(OFFSET('Water Data'!$H$7,0,10*ROW('Water Data'!H83))),'Data Summary'!CI89="Yes"),OFFSET('Water Data'!$H$7,0,10*ROW('Water Data'!H83)),NA())</f>
        <v>#N/A</v>
      </c>
      <c r="U89" s="133" t="e">
        <f ca="1">+IF(AND(ISNUMBER(OFFSET('Water Data'!$H$10,0,10*ROW('Water Data'!H83))),'Data Summary'!CJ89="Yes"),OFFSET('Water Data'!$H$10,0,10*ROW('Water Data'!H83)),NA())</f>
        <v>#N/A</v>
      </c>
      <c r="V89" s="134" t="e">
        <f ca="1">+IF(AND(ISNUMBER(OFFSET('Sanitation Data'!$C$5,0,10*ROW('Sanitation Data'!C83))),'Data Summary'!CK89="Yes"),100-OFFSET('Sanitation Data'!$C$5,0,10*ROW('Sanitation Data'!C83)),NA())</f>
        <v>#N/A</v>
      </c>
      <c r="W89" s="134" t="e">
        <f ca="1">+IF(AND(ISNUMBER(OFFSET('Sanitation Data'!$C$7,0,10*ROW('Sanitation Data'!C83))),'Data Summary'!CL89="Yes"),OFFSET('Sanitation Data'!$C$7,0,10*ROW('Sanitation Data'!C83)),NA())</f>
        <v>#N/A</v>
      </c>
      <c r="X89" s="134" t="e">
        <f ca="1">+IF(AND(ISNUMBER(OFFSET('Sanitation Data'!$C$11,0,10*ROW('Sanitation Data'!C83))),'Data Summary'!CM89="Yes"),OFFSET('Sanitation Data'!$C$11,0,10*ROW('Sanitation Data'!C83)),NA())</f>
        <v>#N/A</v>
      </c>
      <c r="Y89" s="134" t="e">
        <f ca="1">+IF(AND(ISNUMBER(OFFSET('Sanitation Data'!$C$12,0,10*ROW('Sanitation Data'!C83))),'Data Summary'!CN89="Yes"),OFFSET('Sanitation Data'!$C$12,0,10*ROW('Sanitation Data'!C83)),NA())</f>
        <v>#N/A</v>
      </c>
      <c r="Z89" s="134" t="e">
        <f ca="1">+IF(AND(ISNUMBER(OFFSET('Sanitation Data'!$C$13,0,10*ROW('Sanitation Data'!C83))),'Data Summary'!CO89="Yes"),OFFSET('Sanitation Data'!$C$13,0,10*ROW('Sanitation Data'!C83)),NA())</f>
        <v>#N/A</v>
      </c>
      <c r="AA89" s="134" t="e">
        <f ca="1">+IF(AND(ISNUMBER(OFFSET('Sanitation Data'!$D$5,0,10*ROW('Sanitation Data'!D83))),'Data Summary'!CP89="Yes"),100-OFFSET('Sanitation Data'!$D$5,0,10*ROW('Sanitation Data'!D83)),NA())</f>
        <v>#N/A</v>
      </c>
      <c r="AB89" s="134" t="e">
        <f ca="1">+IF(AND(ISNUMBER(OFFSET('Sanitation Data'!$D$7,0,10*ROW('Sanitation Data'!D83))),'Data Summary'!CQ89="Yes"),OFFSET('Sanitation Data'!$D$7,0,10*ROW('Sanitation Data'!D83)),NA())</f>
        <v>#N/A</v>
      </c>
      <c r="AC89" s="134" t="e">
        <f ca="1">+IF(AND(ISNUMBER(OFFSET('Sanitation Data'!$D$11,0,10*ROW('Sanitation Data'!D83))),'Data Summary'!CR89="Yes"),OFFSET('Sanitation Data'!$D$11,0,10*ROW('Sanitation Data'!D83)),NA())</f>
        <v>#N/A</v>
      </c>
      <c r="AD89" s="134" t="e">
        <f ca="1">+IF(AND(ISNUMBER(OFFSET('Sanitation Data'!$D$12,0,10*ROW('Sanitation Data'!D83))),'Data Summary'!CS89="Yes"),OFFSET('Sanitation Data'!$D$12,0,10*ROW('Sanitation Data'!D83)),NA())</f>
        <v>#N/A</v>
      </c>
      <c r="AE89" s="134" t="e">
        <f ca="1">+IF(AND(ISNUMBER(OFFSET('Sanitation Data'!$D$13,0,10*ROW('Sanitation Data'!D83))),'Data Summary'!CT89="Yes"),OFFSET('Sanitation Data'!$D$13,0,10*ROW('Sanitation Data'!D83)),NA())</f>
        <v>#N/A</v>
      </c>
      <c r="AF89" s="134" t="e">
        <f ca="1">+IF(AND(ISNUMBER(OFFSET('Sanitation Data'!$E$5,0,10*ROW('Sanitation Data'!E83))),'Data Summary'!CU89="Yes"),100-OFFSET('Sanitation Data'!$E$5,0,10*ROW('Sanitation Data'!E83)),NA())</f>
        <v>#N/A</v>
      </c>
      <c r="AG89" s="134" t="e">
        <f ca="1">+IF(AND(ISNUMBER(OFFSET('Sanitation Data'!$E$7,0,10*ROW('Sanitation Data'!E83))),'Data Summary'!CV89="Yes"),OFFSET('Sanitation Data'!$E$7,0,10*ROW('Sanitation Data'!E83)),NA())</f>
        <v>#N/A</v>
      </c>
      <c r="AH89" s="134" t="e">
        <f ca="1">+IF(AND(ISNUMBER(OFFSET('Sanitation Data'!$E$11,0,10*ROW('Sanitation Data'!E83))),'Data Summary'!CW89="Yes"),OFFSET('Sanitation Data'!$E$11,0,10*ROW('Sanitation Data'!E83)),NA())</f>
        <v>#N/A</v>
      </c>
      <c r="AI89" s="134" t="e">
        <f ca="1">+IF(AND(ISNUMBER(OFFSET('Sanitation Data'!$E$12,0,10*ROW('Sanitation Data'!E83))),'Data Summary'!CX89="Yes"),OFFSET('Sanitation Data'!$E$12,0,10*ROW('Sanitation Data'!E83)),NA())</f>
        <v>#N/A</v>
      </c>
      <c r="AJ89" s="134" t="e">
        <f ca="1">+IF(AND(ISNUMBER(OFFSET('Sanitation Data'!$E$13,0,10*ROW('Sanitation Data'!E83))),'Data Summary'!CY89="Yes"),OFFSET('Sanitation Data'!$E$13,0,10*ROW('Sanitation Data'!E83)),NA())</f>
        <v>#N/A</v>
      </c>
      <c r="AK89" s="134" t="e">
        <f ca="1">+IF(AND(ISNUMBER(OFFSET('Sanitation Data'!$F$5,0,10*ROW('Sanitation Data'!F83))),'Data Summary'!CZ89="Yes"),100-OFFSET('Sanitation Data'!$F$5,0,10*ROW('Sanitation Data'!F83)),NA())</f>
        <v>#N/A</v>
      </c>
      <c r="AL89" s="134" t="e">
        <f ca="1">+IF(AND(ISNUMBER(OFFSET('Sanitation Data'!$F$7,0,10*ROW('Sanitation Data'!F83))),'Data Summary'!DA89="Yes"),OFFSET('Sanitation Data'!$F$7,0,10*ROW('Sanitation Data'!F83)),NA())</f>
        <v>#N/A</v>
      </c>
      <c r="AM89" s="134" t="e">
        <f ca="1">+IF(AND(ISNUMBER(OFFSET('Sanitation Data'!$F$11,0,10*ROW('Sanitation Data'!F83))),'Data Summary'!DB89="Yes"),OFFSET('Sanitation Data'!$F$11,0,10*ROW('Sanitation Data'!F83)),NA())</f>
        <v>#N/A</v>
      </c>
      <c r="AN89" s="134" t="e">
        <f ca="1">+IF(AND(ISNUMBER(OFFSET('Sanitation Data'!$F$12,0,10*ROW('Sanitation Data'!F83))),'Data Summary'!DC89="Yes"),OFFSET('Sanitation Data'!$F$12,0,10*ROW('Sanitation Data'!F83)),NA())</f>
        <v>#N/A</v>
      </c>
      <c r="AO89" s="134" t="e">
        <f ca="1">+IF(AND(ISNUMBER(OFFSET('Sanitation Data'!$F$13,0,10*ROW('Sanitation Data'!F83))),'Data Summary'!DD89="Yes"),OFFSET('Sanitation Data'!$F$13,0,10*ROW('Sanitation Data'!F83)),NA())</f>
        <v>#N/A</v>
      </c>
      <c r="AP89" s="134" t="e">
        <f ca="1">+IF(AND(ISNUMBER(OFFSET('Sanitation Data'!$G$5,0,10*ROW('Sanitation Data'!G83))),'Data Summary'!DE89="Yes"),100-OFFSET('Sanitation Data'!$G$5,0,10*ROW('Sanitation Data'!G83)),NA())</f>
        <v>#N/A</v>
      </c>
      <c r="AQ89" s="134" t="e">
        <f ca="1">+IF(AND(ISNUMBER(OFFSET('Sanitation Data'!$G$7,0,10*ROW('Sanitation Data'!G83))),'Data Summary'!DF89="Yes"),OFFSET('Sanitation Data'!$G$7,0,10*ROW('Sanitation Data'!G83)),NA())</f>
        <v>#N/A</v>
      </c>
      <c r="AR89" s="134" t="e">
        <f ca="1">+IF(AND(ISNUMBER(OFFSET('Sanitation Data'!$G$11,0,10*ROW('Sanitation Data'!G83))),'Data Summary'!DG89="Yes"),OFFSET('Sanitation Data'!$G$11,0,10*ROW('Sanitation Data'!G83)),NA())</f>
        <v>#N/A</v>
      </c>
      <c r="AS89" s="134" t="e">
        <f ca="1">+IF(AND(ISNUMBER(OFFSET('Sanitation Data'!$G$12,0,10*ROW('Sanitation Data'!G83))),'Data Summary'!DH89="Yes"),OFFSET('Sanitation Data'!$G$12,0,10*ROW('Sanitation Data'!G83)),NA())</f>
        <v>#N/A</v>
      </c>
      <c r="AT89" s="134" t="e">
        <f ca="1">+IF(AND(ISNUMBER(OFFSET('Sanitation Data'!$G$13,0,10*ROW('Sanitation Data'!G83))),'Data Summary'!DI89="Yes"),OFFSET('Sanitation Data'!$G$13,0,10*ROW('Sanitation Data'!G83)),NA())</f>
        <v>#N/A</v>
      </c>
      <c r="AU89" s="134" t="e">
        <f ca="1">+IF(AND(ISNUMBER(OFFSET('Sanitation Data'!$H$5,0,10*ROW('Sanitation Data'!H83))),'Data Summary'!DJ89="Yes"),100-OFFSET('Sanitation Data'!$H$5,0,10*ROW('Sanitation Data'!H83)),NA())</f>
        <v>#N/A</v>
      </c>
      <c r="AV89" s="134" t="e">
        <f ca="1">+IF(AND(ISNUMBER(OFFSET('Sanitation Data'!$H$7,0,10*ROW('Sanitation Data'!H83))),'Data Summary'!DK89="Yes"),OFFSET('Sanitation Data'!$H$7,0,10*ROW('Sanitation Data'!H83)),NA())</f>
        <v>#N/A</v>
      </c>
      <c r="AW89" s="134" t="e">
        <f ca="1">+IF(AND(ISNUMBER(OFFSET('Sanitation Data'!$H$11,0,10*ROW('Sanitation Data'!H83))),'Data Summary'!DL89="Yes"),OFFSET('Sanitation Data'!$H$11,0,10*ROW('Sanitation Data'!H83)),NA())</f>
        <v>#N/A</v>
      </c>
      <c r="AX89" s="134" t="e">
        <f ca="1">+IF(AND(ISNUMBER(OFFSET('Sanitation Data'!$H$12,0,10*ROW('Sanitation Data'!H83))),'Data Summary'!DM89="Yes"),OFFSET('Sanitation Data'!$H$12,0,10*ROW('Sanitation Data'!H83)),NA())</f>
        <v>#N/A</v>
      </c>
      <c r="AY89" s="134" t="e">
        <f ca="1">+IF(AND(ISNUMBER(OFFSET('Sanitation Data'!$H$13,0,10*ROW('Sanitation Data'!H83))),'Data Summary'!DN89="Yes"),OFFSET('Sanitation Data'!$H$13,0,10*ROW('Sanitation Data'!H83)),NA())</f>
        <v>#N/A</v>
      </c>
      <c r="AZ89" s="135" t="e">
        <f ca="1">+IF(AND(ISNUMBER(OFFSET('Hygiene Data'!$C$6,0,10*ROW('Hygiene Data'!C83))),'Data Summary'!DO89="Yes"),OFFSET('Hygiene Data'!$C$6,0,10*ROW('Hygiene Data'!C83)),NA())</f>
        <v>#N/A</v>
      </c>
      <c r="BA89" s="135" t="e">
        <f ca="1">+IF(AND(ISNUMBER(OFFSET('Hygiene Data'!$C$8,0,10*ROW('Hygiene Data'!C83))),'Data Summary'!DP89="Yes"),OFFSET('Hygiene Data'!$C$8,0,10*ROW('Hygiene Data'!C83)),NA())</f>
        <v>#N/A</v>
      </c>
      <c r="BB89" s="135" t="e">
        <f ca="1">+IF(AND(ISNUMBER(OFFSET('Hygiene Data'!$C$10,0,10*ROW('Hygiene Data'!C83))),'Data Summary'!DQ89="Yes"),OFFSET('Hygiene Data'!$C$10,0,10*ROW('Hygiene Data'!C83)),NA())</f>
        <v>#N/A</v>
      </c>
      <c r="BC89" s="135" t="e">
        <f ca="1">+IF(AND(ISNUMBER(OFFSET('Hygiene Data'!$D$6,0,10*ROW('Hygiene Data'!D83))),'Data Summary'!DR89="Yes"),OFFSET('Hygiene Data'!$D$6,0,10*ROW('Hygiene Data'!D83)),NA())</f>
        <v>#N/A</v>
      </c>
      <c r="BD89" s="135" t="e">
        <f ca="1">+IF(AND(ISNUMBER(OFFSET('Hygiene Data'!$D$8,0,10*ROW('Hygiene Data'!D83))),'Data Summary'!DS89="Yes"),OFFSET('Hygiene Data'!$D$8,0,10*ROW('Hygiene Data'!D83)),NA())</f>
        <v>#N/A</v>
      </c>
      <c r="BE89" s="135" t="e">
        <f ca="1">+IF(AND(ISNUMBER(OFFSET('Hygiene Data'!$D$10,0,10*ROW('Hygiene Data'!D83))),'Data Summary'!DT89="Yes"),OFFSET('Hygiene Data'!$D$10,0,10*ROW('Hygiene Data'!D83)),NA())</f>
        <v>#N/A</v>
      </c>
      <c r="BF89" s="135" t="e">
        <f ca="1">+IF(AND(ISNUMBER(OFFSET('Hygiene Data'!$E$6,0,10*ROW('Hygiene Data'!E83))),'Data Summary'!DU89="Yes"),OFFSET('Hygiene Data'!$E$6,0,10*ROW('Hygiene Data'!E83)),NA())</f>
        <v>#N/A</v>
      </c>
      <c r="BG89" s="135" t="e">
        <f ca="1">+IF(AND(ISNUMBER(OFFSET('Hygiene Data'!$E$8,0,10*ROW('Hygiene Data'!E83))),'Data Summary'!DV89="Yes"),OFFSET('Hygiene Data'!$E$8,0,10*ROW('Hygiene Data'!E83)),NA())</f>
        <v>#N/A</v>
      </c>
      <c r="BH89" s="135" t="e">
        <f ca="1">+IF(AND(ISNUMBER(OFFSET('Hygiene Data'!$E$10,0,10*ROW('Hygiene Data'!E83))),'Data Summary'!DW89="Yes"),OFFSET('Hygiene Data'!$E$10,0,10*ROW('Hygiene Data'!E83)),NA())</f>
        <v>#N/A</v>
      </c>
      <c r="BI89" s="135" t="e">
        <f ca="1">+IF(AND(ISNUMBER(OFFSET('Hygiene Data'!$F$6,0,10*ROW('Hygiene Data'!F83))),'Data Summary'!DX89="Yes"),OFFSET('Hygiene Data'!$F$6,0,10*ROW('Hygiene Data'!F83)),NA())</f>
        <v>#N/A</v>
      </c>
      <c r="BJ89" s="135" t="e">
        <f ca="1">+IF(AND(ISNUMBER(OFFSET('Hygiene Data'!$F$8,0,10*ROW('Hygiene Data'!F83))),'Data Summary'!DY89="Yes"),OFFSET('Hygiene Data'!$F$8,0,10*ROW('Hygiene Data'!F83)),NA())</f>
        <v>#N/A</v>
      </c>
      <c r="BK89" s="135" t="e">
        <f ca="1">+IF(AND(ISNUMBER(OFFSET('Hygiene Data'!$F$10,0,10*ROW('Hygiene Data'!F83))),'Data Summary'!DZ89="Yes"),OFFSET('Hygiene Data'!$F$10,0,10*ROW('Hygiene Data'!F83)),NA())</f>
        <v>#N/A</v>
      </c>
      <c r="BL89" s="135" t="e">
        <f ca="1">+IF(AND(ISNUMBER(OFFSET('Hygiene Data'!$G$6,0,10*ROW('Hygiene Data'!G83))),'Data Summary'!EA89="Yes"),OFFSET('Hygiene Data'!$G$6,0,10*ROW('Hygiene Data'!G83)),NA())</f>
        <v>#N/A</v>
      </c>
      <c r="BM89" s="135" t="e">
        <f ca="1">+IF(AND(ISNUMBER(OFFSET('Hygiene Data'!$G$8,0,10*ROW('Hygiene Data'!G83))),'Data Summary'!EB89="Yes"),OFFSET('Hygiene Data'!$G$8,0,10*ROW('Hygiene Data'!G83)),NA())</f>
        <v>#N/A</v>
      </c>
      <c r="BN89" s="135" t="e">
        <f ca="1">+IF(AND(ISNUMBER(OFFSET('Hygiene Data'!$G$10,0,10*ROW('Hygiene Data'!G83))),'Data Summary'!EC89="Yes"),OFFSET('Hygiene Data'!$G$10,0,10*ROW('Hygiene Data'!G83)),NA())</f>
        <v>#N/A</v>
      </c>
      <c r="BO89" s="135" t="e">
        <f ca="1">+IF(AND(ISNUMBER(OFFSET('Hygiene Data'!$H$6,0,10*ROW('Hygiene Data'!H83))),'Data Summary'!ED89="Yes"),OFFSET('Hygiene Data'!$H$6,0,10*ROW('Hygiene Data'!H83)),NA())</f>
        <v>#N/A</v>
      </c>
      <c r="BP89" s="135" t="e">
        <f ca="1">+IF(AND(ISNUMBER(OFFSET('Hygiene Data'!$H$8,0,10*ROW('Hygiene Data'!H83))),'Data Summary'!EE89="Yes"),OFFSET('Hygiene Data'!$H$8,0,10*ROW('Hygiene Data'!H83)),NA())</f>
        <v>#N/A</v>
      </c>
      <c r="BQ89" s="135" t="e">
        <f ca="1">+IF(AND(ISNUMBER(OFFSET('Hygiene Data'!$H$10,0,10*ROW('Hygiene Data'!H83))),'Data Summary'!EF89="Yes"),OFFSET('Hygiene Data'!$H$10,0,10*ROW('Hygiene Data'!H83)),NA())</f>
        <v>#N/A</v>
      </c>
    </row>
    <row r="90" spans="1:69" x14ac:dyDescent="0.2">
      <c r="A90" s="50" t="e">
        <f ca="1">+IF(OFFSET('Water Data'!$B$1,0,10*ROW('Water Data'!B84))="",NA(),OFFSET('Water Data'!$B$1,0,10*ROW('Water Data'!B84)))</f>
        <v>#N/A</v>
      </c>
      <c r="B90" s="50" t="e">
        <f ca="1">+IF(OFFSET('Water Data'!$A$3,0,10*ROW('Water Data'!A87))="",NA(),OFFSET('Water Data'!$A$3,0,10*ROW('Water Data'!A87)))</f>
        <v>#N/A</v>
      </c>
      <c r="C90" s="50" t="e">
        <f ca="1">+IF(OFFSET('Water Data'!$C$3,0,10*ROW('Water Data'!C87))="",NA(),OFFSET('Water Data'!$C$3,0,10*ROW('Water Data'!C87)))</f>
        <v>#N/A</v>
      </c>
      <c r="D90" s="133" t="e">
        <f ca="1">+IF(AND(ISNUMBER(OFFSET('Water Data'!$C$5,0,10*ROW('Water Data'!C84))),'Data Summary'!BS90="Yes"),100-OFFSET('Water Data'!$C$5,0,10*ROW('Water Data'!C84)),NA())</f>
        <v>#N/A</v>
      </c>
      <c r="E90" s="133" t="e">
        <f ca="1">+IF(AND(ISNUMBER(OFFSET('Water Data'!$C$7,0,10*ROW('Water Data'!C84))),'Data Summary'!BT90="Yes"),OFFSET('Water Data'!$C$7,0,10*ROW('Water Data'!C84)),NA())</f>
        <v>#N/A</v>
      </c>
      <c r="F90" s="133" t="e">
        <f ca="1">+IF(AND(ISNUMBER(OFFSET('Water Data'!$C$10,0,10*ROW('Water Data'!C84))),'Data Summary'!BU90="Yes"),OFFSET('Water Data'!$C$10,0,10*ROW('Water Data'!C84)),NA())</f>
        <v>#N/A</v>
      </c>
      <c r="G90" s="133" t="e">
        <f ca="1">+IF(AND(ISNUMBER(OFFSET('Water Data'!$D$5,0,10*ROW('Water Data'!D84))),'Data Summary'!BV90="Yes"),100-OFFSET('Water Data'!$D$5,0,10*ROW('Water Data'!D84)),NA())</f>
        <v>#N/A</v>
      </c>
      <c r="H90" s="133" t="e">
        <f ca="1">+IF(AND(ISNUMBER(OFFSET('Water Data'!$D$7,0,10*ROW('Water Data'!D84))),'Data Summary'!BW90="Yes"),OFFSET('Water Data'!$D$7,0,10*ROW('Water Data'!D84)),NA())</f>
        <v>#N/A</v>
      </c>
      <c r="I90" s="133" t="e">
        <f ca="1">+IF(AND(ISNUMBER(OFFSET('Water Data'!$D$10,0,10*ROW('Water Data'!D84))),'Data Summary'!BX90="Yes"),OFFSET('Water Data'!$D$10,0,10*ROW('Water Data'!D84)),NA())</f>
        <v>#N/A</v>
      </c>
      <c r="J90" s="133" t="e">
        <f ca="1">+IF(AND(ISNUMBER(OFFSET('Water Data'!$E$5,0,10*ROW('Water Data'!E84))),'Data Summary'!BY90="Yes"),100-OFFSET('Water Data'!$E$5,0,10*ROW('Water Data'!E84)),NA())</f>
        <v>#N/A</v>
      </c>
      <c r="K90" s="133" t="e">
        <f ca="1">+IF(AND(ISNUMBER(OFFSET('Water Data'!$E$7,0,10*ROW('Water Data'!E84))),'Data Summary'!BZ90="Yes"),OFFSET('Water Data'!$E$7,0,10*ROW('Water Data'!E84)),NA())</f>
        <v>#N/A</v>
      </c>
      <c r="L90" s="133" t="e">
        <f ca="1">+IF(AND(ISNUMBER(OFFSET('Water Data'!$E$10,0,10*ROW('Water Data'!E84))),'Data Summary'!CA90="Yes"),OFFSET('Water Data'!$E$10,0,10*ROW('Water Data'!E84)),NA())</f>
        <v>#N/A</v>
      </c>
      <c r="M90" s="133" t="e">
        <f ca="1">+IF(AND(ISNUMBER(OFFSET('Water Data'!$F$5,0,10*ROW('Water Data'!F84))),'Data Summary'!CB90="Yes"),100-OFFSET('Water Data'!$F$5,0,10*ROW('Water Data'!F84)),NA())</f>
        <v>#N/A</v>
      </c>
      <c r="N90" s="133" t="e">
        <f ca="1">+IF(AND(ISNUMBER(OFFSET('Water Data'!$F$7,0,10*ROW('Water Data'!F84))),'Data Summary'!CC90="Yes"),OFFSET('Water Data'!$F$7,0,10*ROW('Water Data'!F84)),NA())</f>
        <v>#N/A</v>
      </c>
      <c r="O90" s="133" t="e">
        <f ca="1">+IF(AND(ISNUMBER(OFFSET('Water Data'!$F$10,0,10*ROW('Water Data'!F84))),'Data Summary'!CD90="Yes"),OFFSET('Water Data'!$F$10,0,10*ROW('Water Data'!F84)),NA())</f>
        <v>#N/A</v>
      </c>
      <c r="P90" s="133" t="e">
        <f ca="1">+IF(AND(ISNUMBER(OFFSET('Water Data'!$G$5,0,10*ROW('Water Data'!G84))),'Data Summary'!CE90="Yes"),100-OFFSET('Water Data'!$G$5,0,10*ROW('Water Data'!G84)),NA())</f>
        <v>#N/A</v>
      </c>
      <c r="Q90" s="133" t="e">
        <f ca="1">+IF(AND(ISNUMBER(OFFSET('Water Data'!$G$7,0,10*ROW('Water Data'!G84))),'Data Summary'!CF90="Yes"),OFFSET('Water Data'!$G$7,0,10*ROW('Water Data'!G84)),NA())</f>
        <v>#N/A</v>
      </c>
      <c r="R90" s="133" t="e">
        <f ca="1">+IF(AND(ISNUMBER(OFFSET('Water Data'!$G$10,0,10*ROW('Water Data'!G84))),'Data Summary'!CG90="Yes"),OFFSET('Water Data'!$G$10,0,10*ROW('Water Data'!G84)),NA())</f>
        <v>#N/A</v>
      </c>
      <c r="S90" s="133" t="e">
        <f ca="1">+IF(AND(ISNUMBER(OFFSET('Water Data'!$H$5,0,10*ROW('Water Data'!H84))),'Data Summary'!CH90="Yes"),100-OFFSET('Water Data'!$H$5,0,10*ROW('Water Data'!H84)),NA())</f>
        <v>#N/A</v>
      </c>
      <c r="T90" s="133" t="e">
        <f ca="1">+IF(AND(ISNUMBER(OFFSET('Water Data'!$H$7,0,10*ROW('Water Data'!H84))),'Data Summary'!CI90="Yes"),OFFSET('Water Data'!$H$7,0,10*ROW('Water Data'!H84)),NA())</f>
        <v>#N/A</v>
      </c>
      <c r="U90" s="133" t="e">
        <f ca="1">+IF(AND(ISNUMBER(OFFSET('Water Data'!$H$10,0,10*ROW('Water Data'!H84))),'Data Summary'!CJ90="Yes"),OFFSET('Water Data'!$H$10,0,10*ROW('Water Data'!H84)),NA())</f>
        <v>#N/A</v>
      </c>
      <c r="V90" s="134" t="e">
        <f ca="1">+IF(AND(ISNUMBER(OFFSET('Sanitation Data'!$C$5,0,10*ROW('Sanitation Data'!C84))),'Data Summary'!CK90="Yes"),100-OFFSET('Sanitation Data'!$C$5,0,10*ROW('Sanitation Data'!C84)),NA())</f>
        <v>#N/A</v>
      </c>
      <c r="W90" s="134" t="e">
        <f ca="1">+IF(AND(ISNUMBER(OFFSET('Sanitation Data'!$C$7,0,10*ROW('Sanitation Data'!C84))),'Data Summary'!CL90="Yes"),OFFSET('Sanitation Data'!$C$7,0,10*ROW('Sanitation Data'!C84)),NA())</f>
        <v>#N/A</v>
      </c>
      <c r="X90" s="134" t="e">
        <f ca="1">+IF(AND(ISNUMBER(OFFSET('Sanitation Data'!$C$11,0,10*ROW('Sanitation Data'!C84))),'Data Summary'!CM90="Yes"),OFFSET('Sanitation Data'!$C$11,0,10*ROW('Sanitation Data'!C84)),NA())</f>
        <v>#N/A</v>
      </c>
      <c r="Y90" s="134" t="e">
        <f ca="1">+IF(AND(ISNUMBER(OFFSET('Sanitation Data'!$C$12,0,10*ROW('Sanitation Data'!C84))),'Data Summary'!CN90="Yes"),OFFSET('Sanitation Data'!$C$12,0,10*ROW('Sanitation Data'!C84)),NA())</f>
        <v>#N/A</v>
      </c>
      <c r="Z90" s="134" t="e">
        <f ca="1">+IF(AND(ISNUMBER(OFFSET('Sanitation Data'!$C$13,0,10*ROW('Sanitation Data'!C84))),'Data Summary'!CO90="Yes"),OFFSET('Sanitation Data'!$C$13,0,10*ROW('Sanitation Data'!C84)),NA())</f>
        <v>#N/A</v>
      </c>
      <c r="AA90" s="134" t="e">
        <f ca="1">+IF(AND(ISNUMBER(OFFSET('Sanitation Data'!$D$5,0,10*ROW('Sanitation Data'!D84))),'Data Summary'!CP90="Yes"),100-OFFSET('Sanitation Data'!$D$5,0,10*ROW('Sanitation Data'!D84)),NA())</f>
        <v>#N/A</v>
      </c>
      <c r="AB90" s="134" t="e">
        <f ca="1">+IF(AND(ISNUMBER(OFFSET('Sanitation Data'!$D$7,0,10*ROW('Sanitation Data'!D84))),'Data Summary'!CQ90="Yes"),OFFSET('Sanitation Data'!$D$7,0,10*ROW('Sanitation Data'!D84)),NA())</f>
        <v>#N/A</v>
      </c>
      <c r="AC90" s="134" t="e">
        <f ca="1">+IF(AND(ISNUMBER(OFFSET('Sanitation Data'!$D$11,0,10*ROW('Sanitation Data'!D84))),'Data Summary'!CR90="Yes"),OFFSET('Sanitation Data'!$D$11,0,10*ROW('Sanitation Data'!D84)),NA())</f>
        <v>#N/A</v>
      </c>
      <c r="AD90" s="134" t="e">
        <f ca="1">+IF(AND(ISNUMBER(OFFSET('Sanitation Data'!$D$12,0,10*ROW('Sanitation Data'!D84))),'Data Summary'!CS90="Yes"),OFFSET('Sanitation Data'!$D$12,0,10*ROW('Sanitation Data'!D84)),NA())</f>
        <v>#N/A</v>
      </c>
      <c r="AE90" s="134" t="e">
        <f ca="1">+IF(AND(ISNUMBER(OFFSET('Sanitation Data'!$D$13,0,10*ROW('Sanitation Data'!D84))),'Data Summary'!CT90="Yes"),OFFSET('Sanitation Data'!$D$13,0,10*ROW('Sanitation Data'!D84)),NA())</f>
        <v>#N/A</v>
      </c>
      <c r="AF90" s="134" t="e">
        <f ca="1">+IF(AND(ISNUMBER(OFFSET('Sanitation Data'!$E$5,0,10*ROW('Sanitation Data'!E84))),'Data Summary'!CU90="Yes"),100-OFFSET('Sanitation Data'!$E$5,0,10*ROW('Sanitation Data'!E84)),NA())</f>
        <v>#N/A</v>
      </c>
      <c r="AG90" s="134" t="e">
        <f ca="1">+IF(AND(ISNUMBER(OFFSET('Sanitation Data'!$E$7,0,10*ROW('Sanitation Data'!E84))),'Data Summary'!CV90="Yes"),OFFSET('Sanitation Data'!$E$7,0,10*ROW('Sanitation Data'!E84)),NA())</f>
        <v>#N/A</v>
      </c>
      <c r="AH90" s="134" t="e">
        <f ca="1">+IF(AND(ISNUMBER(OFFSET('Sanitation Data'!$E$11,0,10*ROW('Sanitation Data'!E84))),'Data Summary'!CW90="Yes"),OFFSET('Sanitation Data'!$E$11,0,10*ROW('Sanitation Data'!E84)),NA())</f>
        <v>#N/A</v>
      </c>
      <c r="AI90" s="134" t="e">
        <f ca="1">+IF(AND(ISNUMBER(OFFSET('Sanitation Data'!$E$12,0,10*ROW('Sanitation Data'!E84))),'Data Summary'!CX90="Yes"),OFFSET('Sanitation Data'!$E$12,0,10*ROW('Sanitation Data'!E84)),NA())</f>
        <v>#N/A</v>
      </c>
      <c r="AJ90" s="134" t="e">
        <f ca="1">+IF(AND(ISNUMBER(OFFSET('Sanitation Data'!$E$13,0,10*ROW('Sanitation Data'!E84))),'Data Summary'!CY90="Yes"),OFFSET('Sanitation Data'!$E$13,0,10*ROW('Sanitation Data'!E84)),NA())</f>
        <v>#N/A</v>
      </c>
      <c r="AK90" s="134" t="e">
        <f ca="1">+IF(AND(ISNUMBER(OFFSET('Sanitation Data'!$F$5,0,10*ROW('Sanitation Data'!F84))),'Data Summary'!CZ90="Yes"),100-OFFSET('Sanitation Data'!$F$5,0,10*ROW('Sanitation Data'!F84)),NA())</f>
        <v>#N/A</v>
      </c>
      <c r="AL90" s="134" t="e">
        <f ca="1">+IF(AND(ISNUMBER(OFFSET('Sanitation Data'!$F$7,0,10*ROW('Sanitation Data'!F84))),'Data Summary'!DA90="Yes"),OFFSET('Sanitation Data'!$F$7,0,10*ROW('Sanitation Data'!F84)),NA())</f>
        <v>#N/A</v>
      </c>
      <c r="AM90" s="134" t="e">
        <f ca="1">+IF(AND(ISNUMBER(OFFSET('Sanitation Data'!$F$11,0,10*ROW('Sanitation Data'!F84))),'Data Summary'!DB90="Yes"),OFFSET('Sanitation Data'!$F$11,0,10*ROW('Sanitation Data'!F84)),NA())</f>
        <v>#N/A</v>
      </c>
      <c r="AN90" s="134" t="e">
        <f ca="1">+IF(AND(ISNUMBER(OFFSET('Sanitation Data'!$F$12,0,10*ROW('Sanitation Data'!F84))),'Data Summary'!DC90="Yes"),OFFSET('Sanitation Data'!$F$12,0,10*ROW('Sanitation Data'!F84)),NA())</f>
        <v>#N/A</v>
      </c>
      <c r="AO90" s="134" t="e">
        <f ca="1">+IF(AND(ISNUMBER(OFFSET('Sanitation Data'!$F$13,0,10*ROW('Sanitation Data'!F84))),'Data Summary'!DD90="Yes"),OFFSET('Sanitation Data'!$F$13,0,10*ROW('Sanitation Data'!F84)),NA())</f>
        <v>#N/A</v>
      </c>
      <c r="AP90" s="134" t="e">
        <f ca="1">+IF(AND(ISNUMBER(OFFSET('Sanitation Data'!$G$5,0,10*ROW('Sanitation Data'!G84))),'Data Summary'!DE90="Yes"),100-OFFSET('Sanitation Data'!$G$5,0,10*ROW('Sanitation Data'!G84)),NA())</f>
        <v>#N/A</v>
      </c>
      <c r="AQ90" s="134" t="e">
        <f ca="1">+IF(AND(ISNUMBER(OFFSET('Sanitation Data'!$G$7,0,10*ROW('Sanitation Data'!G84))),'Data Summary'!DF90="Yes"),OFFSET('Sanitation Data'!$G$7,0,10*ROW('Sanitation Data'!G84)),NA())</f>
        <v>#N/A</v>
      </c>
      <c r="AR90" s="134" t="e">
        <f ca="1">+IF(AND(ISNUMBER(OFFSET('Sanitation Data'!$G$11,0,10*ROW('Sanitation Data'!G84))),'Data Summary'!DG90="Yes"),OFFSET('Sanitation Data'!$G$11,0,10*ROW('Sanitation Data'!G84)),NA())</f>
        <v>#N/A</v>
      </c>
      <c r="AS90" s="134" t="e">
        <f ca="1">+IF(AND(ISNUMBER(OFFSET('Sanitation Data'!$G$12,0,10*ROW('Sanitation Data'!G84))),'Data Summary'!DH90="Yes"),OFFSET('Sanitation Data'!$G$12,0,10*ROW('Sanitation Data'!G84)),NA())</f>
        <v>#N/A</v>
      </c>
      <c r="AT90" s="134" t="e">
        <f ca="1">+IF(AND(ISNUMBER(OFFSET('Sanitation Data'!$G$13,0,10*ROW('Sanitation Data'!G84))),'Data Summary'!DI90="Yes"),OFFSET('Sanitation Data'!$G$13,0,10*ROW('Sanitation Data'!G84)),NA())</f>
        <v>#N/A</v>
      </c>
      <c r="AU90" s="134" t="e">
        <f ca="1">+IF(AND(ISNUMBER(OFFSET('Sanitation Data'!$H$5,0,10*ROW('Sanitation Data'!H84))),'Data Summary'!DJ90="Yes"),100-OFFSET('Sanitation Data'!$H$5,0,10*ROW('Sanitation Data'!H84)),NA())</f>
        <v>#N/A</v>
      </c>
      <c r="AV90" s="134" t="e">
        <f ca="1">+IF(AND(ISNUMBER(OFFSET('Sanitation Data'!$H$7,0,10*ROW('Sanitation Data'!H84))),'Data Summary'!DK90="Yes"),OFFSET('Sanitation Data'!$H$7,0,10*ROW('Sanitation Data'!H84)),NA())</f>
        <v>#N/A</v>
      </c>
      <c r="AW90" s="134" t="e">
        <f ca="1">+IF(AND(ISNUMBER(OFFSET('Sanitation Data'!$H$11,0,10*ROW('Sanitation Data'!H84))),'Data Summary'!DL90="Yes"),OFFSET('Sanitation Data'!$H$11,0,10*ROW('Sanitation Data'!H84)),NA())</f>
        <v>#N/A</v>
      </c>
      <c r="AX90" s="134" t="e">
        <f ca="1">+IF(AND(ISNUMBER(OFFSET('Sanitation Data'!$H$12,0,10*ROW('Sanitation Data'!H84))),'Data Summary'!DM90="Yes"),OFFSET('Sanitation Data'!$H$12,0,10*ROW('Sanitation Data'!H84)),NA())</f>
        <v>#N/A</v>
      </c>
      <c r="AY90" s="134" t="e">
        <f ca="1">+IF(AND(ISNUMBER(OFFSET('Sanitation Data'!$H$13,0,10*ROW('Sanitation Data'!H84))),'Data Summary'!DN90="Yes"),OFFSET('Sanitation Data'!$H$13,0,10*ROW('Sanitation Data'!H84)),NA())</f>
        <v>#N/A</v>
      </c>
      <c r="AZ90" s="135" t="e">
        <f ca="1">+IF(AND(ISNUMBER(OFFSET('Hygiene Data'!$C$6,0,10*ROW('Hygiene Data'!C84))),'Data Summary'!DO90="Yes"),OFFSET('Hygiene Data'!$C$6,0,10*ROW('Hygiene Data'!C84)),NA())</f>
        <v>#N/A</v>
      </c>
      <c r="BA90" s="135" t="e">
        <f ca="1">+IF(AND(ISNUMBER(OFFSET('Hygiene Data'!$C$8,0,10*ROW('Hygiene Data'!C84))),'Data Summary'!DP90="Yes"),OFFSET('Hygiene Data'!$C$8,0,10*ROW('Hygiene Data'!C84)),NA())</f>
        <v>#N/A</v>
      </c>
      <c r="BB90" s="135" t="e">
        <f ca="1">+IF(AND(ISNUMBER(OFFSET('Hygiene Data'!$C$10,0,10*ROW('Hygiene Data'!C84))),'Data Summary'!DQ90="Yes"),OFFSET('Hygiene Data'!$C$10,0,10*ROW('Hygiene Data'!C84)),NA())</f>
        <v>#N/A</v>
      </c>
      <c r="BC90" s="135" t="e">
        <f ca="1">+IF(AND(ISNUMBER(OFFSET('Hygiene Data'!$D$6,0,10*ROW('Hygiene Data'!D84))),'Data Summary'!DR90="Yes"),OFFSET('Hygiene Data'!$D$6,0,10*ROW('Hygiene Data'!D84)),NA())</f>
        <v>#N/A</v>
      </c>
      <c r="BD90" s="135" t="e">
        <f ca="1">+IF(AND(ISNUMBER(OFFSET('Hygiene Data'!$D$8,0,10*ROW('Hygiene Data'!D84))),'Data Summary'!DS90="Yes"),OFFSET('Hygiene Data'!$D$8,0,10*ROW('Hygiene Data'!D84)),NA())</f>
        <v>#N/A</v>
      </c>
      <c r="BE90" s="135" t="e">
        <f ca="1">+IF(AND(ISNUMBER(OFFSET('Hygiene Data'!$D$10,0,10*ROW('Hygiene Data'!D84))),'Data Summary'!DT90="Yes"),OFFSET('Hygiene Data'!$D$10,0,10*ROW('Hygiene Data'!D84)),NA())</f>
        <v>#N/A</v>
      </c>
      <c r="BF90" s="135" t="e">
        <f ca="1">+IF(AND(ISNUMBER(OFFSET('Hygiene Data'!$E$6,0,10*ROW('Hygiene Data'!E84))),'Data Summary'!DU90="Yes"),OFFSET('Hygiene Data'!$E$6,0,10*ROW('Hygiene Data'!E84)),NA())</f>
        <v>#N/A</v>
      </c>
      <c r="BG90" s="135" t="e">
        <f ca="1">+IF(AND(ISNUMBER(OFFSET('Hygiene Data'!$E$8,0,10*ROW('Hygiene Data'!E84))),'Data Summary'!DV90="Yes"),OFFSET('Hygiene Data'!$E$8,0,10*ROW('Hygiene Data'!E84)),NA())</f>
        <v>#N/A</v>
      </c>
      <c r="BH90" s="135" t="e">
        <f ca="1">+IF(AND(ISNUMBER(OFFSET('Hygiene Data'!$E$10,0,10*ROW('Hygiene Data'!E84))),'Data Summary'!DW90="Yes"),OFFSET('Hygiene Data'!$E$10,0,10*ROW('Hygiene Data'!E84)),NA())</f>
        <v>#N/A</v>
      </c>
      <c r="BI90" s="135" t="e">
        <f ca="1">+IF(AND(ISNUMBER(OFFSET('Hygiene Data'!$F$6,0,10*ROW('Hygiene Data'!F84))),'Data Summary'!DX90="Yes"),OFFSET('Hygiene Data'!$F$6,0,10*ROW('Hygiene Data'!F84)),NA())</f>
        <v>#N/A</v>
      </c>
      <c r="BJ90" s="135" t="e">
        <f ca="1">+IF(AND(ISNUMBER(OFFSET('Hygiene Data'!$F$8,0,10*ROW('Hygiene Data'!F84))),'Data Summary'!DY90="Yes"),OFFSET('Hygiene Data'!$F$8,0,10*ROW('Hygiene Data'!F84)),NA())</f>
        <v>#N/A</v>
      </c>
      <c r="BK90" s="135" t="e">
        <f ca="1">+IF(AND(ISNUMBER(OFFSET('Hygiene Data'!$F$10,0,10*ROW('Hygiene Data'!F84))),'Data Summary'!DZ90="Yes"),OFFSET('Hygiene Data'!$F$10,0,10*ROW('Hygiene Data'!F84)),NA())</f>
        <v>#N/A</v>
      </c>
      <c r="BL90" s="135" t="e">
        <f ca="1">+IF(AND(ISNUMBER(OFFSET('Hygiene Data'!$G$6,0,10*ROW('Hygiene Data'!G84))),'Data Summary'!EA90="Yes"),OFFSET('Hygiene Data'!$G$6,0,10*ROW('Hygiene Data'!G84)),NA())</f>
        <v>#N/A</v>
      </c>
      <c r="BM90" s="135" t="e">
        <f ca="1">+IF(AND(ISNUMBER(OFFSET('Hygiene Data'!$G$8,0,10*ROW('Hygiene Data'!G84))),'Data Summary'!EB90="Yes"),OFFSET('Hygiene Data'!$G$8,0,10*ROW('Hygiene Data'!G84)),NA())</f>
        <v>#N/A</v>
      </c>
      <c r="BN90" s="135" t="e">
        <f ca="1">+IF(AND(ISNUMBER(OFFSET('Hygiene Data'!$G$10,0,10*ROW('Hygiene Data'!G84))),'Data Summary'!EC90="Yes"),OFFSET('Hygiene Data'!$G$10,0,10*ROW('Hygiene Data'!G84)),NA())</f>
        <v>#N/A</v>
      </c>
      <c r="BO90" s="135" t="e">
        <f ca="1">+IF(AND(ISNUMBER(OFFSET('Hygiene Data'!$H$6,0,10*ROW('Hygiene Data'!H84))),'Data Summary'!ED90="Yes"),OFFSET('Hygiene Data'!$H$6,0,10*ROW('Hygiene Data'!H84)),NA())</f>
        <v>#N/A</v>
      </c>
      <c r="BP90" s="135" t="e">
        <f ca="1">+IF(AND(ISNUMBER(OFFSET('Hygiene Data'!$H$8,0,10*ROW('Hygiene Data'!H84))),'Data Summary'!EE90="Yes"),OFFSET('Hygiene Data'!$H$8,0,10*ROW('Hygiene Data'!H84)),NA())</f>
        <v>#N/A</v>
      </c>
      <c r="BQ90" s="135" t="e">
        <f ca="1">+IF(AND(ISNUMBER(OFFSET('Hygiene Data'!$H$10,0,10*ROW('Hygiene Data'!H84))),'Data Summary'!EF90="Yes"),OFFSET('Hygiene Data'!$H$10,0,10*ROW('Hygiene Data'!H84)),NA())</f>
        <v>#N/A</v>
      </c>
    </row>
    <row r="91" spans="1:69" x14ac:dyDescent="0.2">
      <c r="A91" s="50" t="e">
        <f ca="1">+IF(OFFSET('Water Data'!$B$1,0,10*ROW('Water Data'!B85))="",NA(),OFFSET('Water Data'!$B$1,0,10*ROW('Water Data'!B85)))</f>
        <v>#N/A</v>
      </c>
      <c r="B91" s="50" t="e">
        <f ca="1">+IF(OFFSET('Water Data'!$A$3,0,10*ROW('Water Data'!A88))="",NA(),OFFSET('Water Data'!$A$3,0,10*ROW('Water Data'!A88)))</f>
        <v>#N/A</v>
      </c>
      <c r="C91" s="50" t="e">
        <f ca="1">+IF(OFFSET('Water Data'!$C$3,0,10*ROW('Water Data'!C88))="",NA(),OFFSET('Water Data'!$C$3,0,10*ROW('Water Data'!C88)))</f>
        <v>#N/A</v>
      </c>
      <c r="D91" s="133" t="e">
        <f ca="1">+IF(AND(ISNUMBER(OFFSET('Water Data'!$C$5,0,10*ROW('Water Data'!C85))),'Data Summary'!BS91="Yes"),100-OFFSET('Water Data'!$C$5,0,10*ROW('Water Data'!C85)),NA())</f>
        <v>#N/A</v>
      </c>
      <c r="E91" s="133" t="e">
        <f ca="1">+IF(AND(ISNUMBER(OFFSET('Water Data'!$C$7,0,10*ROW('Water Data'!C85))),'Data Summary'!BT91="Yes"),OFFSET('Water Data'!$C$7,0,10*ROW('Water Data'!C85)),NA())</f>
        <v>#N/A</v>
      </c>
      <c r="F91" s="133" t="e">
        <f ca="1">+IF(AND(ISNUMBER(OFFSET('Water Data'!$C$10,0,10*ROW('Water Data'!C85))),'Data Summary'!BU91="Yes"),OFFSET('Water Data'!$C$10,0,10*ROW('Water Data'!C85)),NA())</f>
        <v>#N/A</v>
      </c>
      <c r="G91" s="133" t="e">
        <f ca="1">+IF(AND(ISNUMBER(OFFSET('Water Data'!$D$5,0,10*ROW('Water Data'!D85))),'Data Summary'!BV91="Yes"),100-OFFSET('Water Data'!$D$5,0,10*ROW('Water Data'!D85)),NA())</f>
        <v>#N/A</v>
      </c>
      <c r="H91" s="133" t="e">
        <f ca="1">+IF(AND(ISNUMBER(OFFSET('Water Data'!$D$7,0,10*ROW('Water Data'!D85))),'Data Summary'!BW91="Yes"),OFFSET('Water Data'!$D$7,0,10*ROW('Water Data'!D85)),NA())</f>
        <v>#N/A</v>
      </c>
      <c r="I91" s="133" t="e">
        <f ca="1">+IF(AND(ISNUMBER(OFFSET('Water Data'!$D$10,0,10*ROW('Water Data'!D85))),'Data Summary'!BX91="Yes"),OFFSET('Water Data'!$D$10,0,10*ROW('Water Data'!D85)),NA())</f>
        <v>#N/A</v>
      </c>
      <c r="J91" s="133" t="e">
        <f ca="1">+IF(AND(ISNUMBER(OFFSET('Water Data'!$E$5,0,10*ROW('Water Data'!E85))),'Data Summary'!BY91="Yes"),100-OFFSET('Water Data'!$E$5,0,10*ROW('Water Data'!E85)),NA())</f>
        <v>#N/A</v>
      </c>
      <c r="K91" s="133" t="e">
        <f ca="1">+IF(AND(ISNUMBER(OFFSET('Water Data'!$E$7,0,10*ROW('Water Data'!E85))),'Data Summary'!BZ91="Yes"),OFFSET('Water Data'!$E$7,0,10*ROW('Water Data'!E85)),NA())</f>
        <v>#N/A</v>
      </c>
      <c r="L91" s="133" t="e">
        <f ca="1">+IF(AND(ISNUMBER(OFFSET('Water Data'!$E$10,0,10*ROW('Water Data'!E85))),'Data Summary'!CA91="Yes"),OFFSET('Water Data'!$E$10,0,10*ROW('Water Data'!E85)),NA())</f>
        <v>#N/A</v>
      </c>
      <c r="M91" s="133" t="e">
        <f ca="1">+IF(AND(ISNUMBER(OFFSET('Water Data'!$F$5,0,10*ROW('Water Data'!F85))),'Data Summary'!CB91="Yes"),100-OFFSET('Water Data'!$F$5,0,10*ROW('Water Data'!F85)),NA())</f>
        <v>#N/A</v>
      </c>
      <c r="N91" s="133" t="e">
        <f ca="1">+IF(AND(ISNUMBER(OFFSET('Water Data'!$F$7,0,10*ROW('Water Data'!F85))),'Data Summary'!CC91="Yes"),OFFSET('Water Data'!$F$7,0,10*ROW('Water Data'!F85)),NA())</f>
        <v>#N/A</v>
      </c>
      <c r="O91" s="133" t="e">
        <f ca="1">+IF(AND(ISNUMBER(OFFSET('Water Data'!$F$10,0,10*ROW('Water Data'!F85))),'Data Summary'!CD91="Yes"),OFFSET('Water Data'!$F$10,0,10*ROW('Water Data'!F85)),NA())</f>
        <v>#N/A</v>
      </c>
      <c r="P91" s="133" t="e">
        <f ca="1">+IF(AND(ISNUMBER(OFFSET('Water Data'!$G$5,0,10*ROW('Water Data'!G85))),'Data Summary'!CE91="Yes"),100-OFFSET('Water Data'!$G$5,0,10*ROW('Water Data'!G85)),NA())</f>
        <v>#N/A</v>
      </c>
      <c r="Q91" s="133" t="e">
        <f ca="1">+IF(AND(ISNUMBER(OFFSET('Water Data'!$G$7,0,10*ROW('Water Data'!G85))),'Data Summary'!CF91="Yes"),OFFSET('Water Data'!$G$7,0,10*ROW('Water Data'!G85)),NA())</f>
        <v>#N/A</v>
      </c>
      <c r="R91" s="133" t="e">
        <f ca="1">+IF(AND(ISNUMBER(OFFSET('Water Data'!$G$10,0,10*ROW('Water Data'!G85))),'Data Summary'!CG91="Yes"),OFFSET('Water Data'!$G$10,0,10*ROW('Water Data'!G85)),NA())</f>
        <v>#N/A</v>
      </c>
      <c r="S91" s="133" t="e">
        <f ca="1">+IF(AND(ISNUMBER(OFFSET('Water Data'!$H$5,0,10*ROW('Water Data'!H85))),'Data Summary'!CH91="Yes"),100-OFFSET('Water Data'!$H$5,0,10*ROW('Water Data'!H85)),NA())</f>
        <v>#N/A</v>
      </c>
      <c r="T91" s="133" t="e">
        <f ca="1">+IF(AND(ISNUMBER(OFFSET('Water Data'!$H$7,0,10*ROW('Water Data'!H85))),'Data Summary'!CI91="Yes"),OFFSET('Water Data'!$H$7,0,10*ROW('Water Data'!H85)),NA())</f>
        <v>#N/A</v>
      </c>
      <c r="U91" s="133" t="e">
        <f ca="1">+IF(AND(ISNUMBER(OFFSET('Water Data'!$H$10,0,10*ROW('Water Data'!H85))),'Data Summary'!CJ91="Yes"),OFFSET('Water Data'!$H$10,0,10*ROW('Water Data'!H85)),NA())</f>
        <v>#N/A</v>
      </c>
      <c r="V91" s="134" t="e">
        <f ca="1">+IF(AND(ISNUMBER(OFFSET('Sanitation Data'!$C$5,0,10*ROW('Sanitation Data'!C85))),'Data Summary'!CK91="Yes"),100-OFFSET('Sanitation Data'!$C$5,0,10*ROW('Sanitation Data'!C85)),NA())</f>
        <v>#N/A</v>
      </c>
      <c r="W91" s="134" t="e">
        <f ca="1">+IF(AND(ISNUMBER(OFFSET('Sanitation Data'!$C$7,0,10*ROW('Sanitation Data'!C85))),'Data Summary'!CL91="Yes"),OFFSET('Sanitation Data'!$C$7,0,10*ROW('Sanitation Data'!C85)),NA())</f>
        <v>#N/A</v>
      </c>
      <c r="X91" s="134" t="e">
        <f ca="1">+IF(AND(ISNUMBER(OFFSET('Sanitation Data'!$C$11,0,10*ROW('Sanitation Data'!C85))),'Data Summary'!CM91="Yes"),OFFSET('Sanitation Data'!$C$11,0,10*ROW('Sanitation Data'!C85)),NA())</f>
        <v>#N/A</v>
      </c>
      <c r="Y91" s="134" t="e">
        <f ca="1">+IF(AND(ISNUMBER(OFFSET('Sanitation Data'!$C$12,0,10*ROW('Sanitation Data'!C85))),'Data Summary'!CN91="Yes"),OFFSET('Sanitation Data'!$C$12,0,10*ROW('Sanitation Data'!C85)),NA())</f>
        <v>#N/A</v>
      </c>
      <c r="Z91" s="134" t="e">
        <f ca="1">+IF(AND(ISNUMBER(OFFSET('Sanitation Data'!$C$13,0,10*ROW('Sanitation Data'!C85))),'Data Summary'!CO91="Yes"),OFFSET('Sanitation Data'!$C$13,0,10*ROW('Sanitation Data'!C85)),NA())</f>
        <v>#N/A</v>
      </c>
      <c r="AA91" s="134" t="e">
        <f ca="1">+IF(AND(ISNUMBER(OFFSET('Sanitation Data'!$D$5,0,10*ROW('Sanitation Data'!D85))),'Data Summary'!CP91="Yes"),100-OFFSET('Sanitation Data'!$D$5,0,10*ROW('Sanitation Data'!D85)),NA())</f>
        <v>#N/A</v>
      </c>
      <c r="AB91" s="134" t="e">
        <f ca="1">+IF(AND(ISNUMBER(OFFSET('Sanitation Data'!$D$7,0,10*ROW('Sanitation Data'!D85))),'Data Summary'!CQ91="Yes"),OFFSET('Sanitation Data'!$D$7,0,10*ROW('Sanitation Data'!D85)),NA())</f>
        <v>#N/A</v>
      </c>
      <c r="AC91" s="134" t="e">
        <f ca="1">+IF(AND(ISNUMBER(OFFSET('Sanitation Data'!$D$11,0,10*ROW('Sanitation Data'!D85))),'Data Summary'!CR91="Yes"),OFFSET('Sanitation Data'!$D$11,0,10*ROW('Sanitation Data'!D85)),NA())</f>
        <v>#N/A</v>
      </c>
      <c r="AD91" s="134" t="e">
        <f ca="1">+IF(AND(ISNUMBER(OFFSET('Sanitation Data'!$D$12,0,10*ROW('Sanitation Data'!D85))),'Data Summary'!CS91="Yes"),OFFSET('Sanitation Data'!$D$12,0,10*ROW('Sanitation Data'!D85)),NA())</f>
        <v>#N/A</v>
      </c>
      <c r="AE91" s="134" t="e">
        <f ca="1">+IF(AND(ISNUMBER(OFFSET('Sanitation Data'!$D$13,0,10*ROW('Sanitation Data'!D85))),'Data Summary'!CT91="Yes"),OFFSET('Sanitation Data'!$D$13,0,10*ROW('Sanitation Data'!D85)),NA())</f>
        <v>#N/A</v>
      </c>
      <c r="AF91" s="134" t="e">
        <f ca="1">+IF(AND(ISNUMBER(OFFSET('Sanitation Data'!$E$5,0,10*ROW('Sanitation Data'!E85))),'Data Summary'!CU91="Yes"),100-OFFSET('Sanitation Data'!$E$5,0,10*ROW('Sanitation Data'!E85)),NA())</f>
        <v>#N/A</v>
      </c>
      <c r="AG91" s="134" t="e">
        <f ca="1">+IF(AND(ISNUMBER(OFFSET('Sanitation Data'!$E$7,0,10*ROW('Sanitation Data'!E85))),'Data Summary'!CV91="Yes"),OFFSET('Sanitation Data'!$E$7,0,10*ROW('Sanitation Data'!E85)),NA())</f>
        <v>#N/A</v>
      </c>
      <c r="AH91" s="134" t="e">
        <f ca="1">+IF(AND(ISNUMBER(OFFSET('Sanitation Data'!$E$11,0,10*ROW('Sanitation Data'!E85))),'Data Summary'!CW91="Yes"),OFFSET('Sanitation Data'!$E$11,0,10*ROW('Sanitation Data'!E85)),NA())</f>
        <v>#N/A</v>
      </c>
      <c r="AI91" s="134" t="e">
        <f ca="1">+IF(AND(ISNUMBER(OFFSET('Sanitation Data'!$E$12,0,10*ROW('Sanitation Data'!E85))),'Data Summary'!CX91="Yes"),OFFSET('Sanitation Data'!$E$12,0,10*ROW('Sanitation Data'!E85)),NA())</f>
        <v>#N/A</v>
      </c>
      <c r="AJ91" s="134" t="e">
        <f ca="1">+IF(AND(ISNUMBER(OFFSET('Sanitation Data'!$E$13,0,10*ROW('Sanitation Data'!E85))),'Data Summary'!CY91="Yes"),OFFSET('Sanitation Data'!$E$13,0,10*ROW('Sanitation Data'!E85)),NA())</f>
        <v>#N/A</v>
      </c>
      <c r="AK91" s="134" t="e">
        <f ca="1">+IF(AND(ISNUMBER(OFFSET('Sanitation Data'!$F$5,0,10*ROW('Sanitation Data'!F85))),'Data Summary'!CZ91="Yes"),100-OFFSET('Sanitation Data'!$F$5,0,10*ROW('Sanitation Data'!F85)),NA())</f>
        <v>#N/A</v>
      </c>
      <c r="AL91" s="134" t="e">
        <f ca="1">+IF(AND(ISNUMBER(OFFSET('Sanitation Data'!$F$7,0,10*ROW('Sanitation Data'!F85))),'Data Summary'!DA91="Yes"),OFFSET('Sanitation Data'!$F$7,0,10*ROW('Sanitation Data'!F85)),NA())</f>
        <v>#N/A</v>
      </c>
      <c r="AM91" s="134" t="e">
        <f ca="1">+IF(AND(ISNUMBER(OFFSET('Sanitation Data'!$F$11,0,10*ROW('Sanitation Data'!F85))),'Data Summary'!DB91="Yes"),OFFSET('Sanitation Data'!$F$11,0,10*ROW('Sanitation Data'!F85)),NA())</f>
        <v>#N/A</v>
      </c>
      <c r="AN91" s="134" t="e">
        <f ca="1">+IF(AND(ISNUMBER(OFFSET('Sanitation Data'!$F$12,0,10*ROW('Sanitation Data'!F85))),'Data Summary'!DC91="Yes"),OFFSET('Sanitation Data'!$F$12,0,10*ROW('Sanitation Data'!F85)),NA())</f>
        <v>#N/A</v>
      </c>
      <c r="AO91" s="134" t="e">
        <f ca="1">+IF(AND(ISNUMBER(OFFSET('Sanitation Data'!$F$13,0,10*ROW('Sanitation Data'!F85))),'Data Summary'!DD91="Yes"),OFFSET('Sanitation Data'!$F$13,0,10*ROW('Sanitation Data'!F85)),NA())</f>
        <v>#N/A</v>
      </c>
      <c r="AP91" s="134" t="e">
        <f ca="1">+IF(AND(ISNUMBER(OFFSET('Sanitation Data'!$G$5,0,10*ROW('Sanitation Data'!G85))),'Data Summary'!DE91="Yes"),100-OFFSET('Sanitation Data'!$G$5,0,10*ROW('Sanitation Data'!G85)),NA())</f>
        <v>#N/A</v>
      </c>
      <c r="AQ91" s="134" t="e">
        <f ca="1">+IF(AND(ISNUMBER(OFFSET('Sanitation Data'!$G$7,0,10*ROW('Sanitation Data'!G85))),'Data Summary'!DF91="Yes"),OFFSET('Sanitation Data'!$G$7,0,10*ROW('Sanitation Data'!G85)),NA())</f>
        <v>#N/A</v>
      </c>
      <c r="AR91" s="134" t="e">
        <f ca="1">+IF(AND(ISNUMBER(OFFSET('Sanitation Data'!$G$11,0,10*ROW('Sanitation Data'!G85))),'Data Summary'!DG91="Yes"),OFFSET('Sanitation Data'!$G$11,0,10*ROW('Sanitation Data'!G85)),NA())</f>
        <v>#N/A</v>
      </c>
      <c r="AS91" s="134" t="e">
        <f ca="1">+IF(AND(ISNUMBER(OFFSET('Sanitation Data'!$G$12,0,10*ROW('Sanitation Data'!G85))),'Data Summary'!DH91="Yes"),OFFSET('Sanitation Data'!$G$12,0,10*ROW('Sanitation Data'!G85)),NA())</f>
        <v>#N/A</v>
      </c>
      <c r="AT91" s="134" t="e">
        <f ca="1">+IF(AND(ISNUMBER(OFFSET('Sanitation Data'!$G$13,0,10*ROW('Sanitation Data'!G85))),'Data Summary'!DI91="Yes"),OFFSET('Sanitation Data'!$G$13,0,10*ROW('Sanitation Data'!G85)),NA())</f>
        <v>#N/A</v>
      </c>
      <c r="AU91" s="134" t="e">
        <f ca="1">+IF(AND(ISNUMBER(OFFSET('Sanitation Data'!$H$5,0,10*ROW('Sanitation Data'!H85))),'Data Summary'!DJ91="Yes"),100-OFFSET('Sanitation Data'!$H$5,0,10*ROW('Sanitation Data'!H85)),NA())</f>
        <v>#N/A</v>
      </c>
      <c r="AV91" s="134" t="e">
        <f ca="1">+IF(AND(ISNUMBER(OFFSET('Sanitation Data'!$H$7,0,10*ROW('Sanitation Data'!H85))),'Data Summary'!DK91="Yes"),OFFSET('Sanitation Data'!$H$7,0,10*ROW('Sanitation Data'!H85)),NA())</f>
        <v>#N/A</v>
      </c>
      <c r="AW91" s="134" t="e">
        <f ca="1">+IF(AND(ISNUMBER(OFFSET('Sanitation Data'!$H$11,0,10*ROW('Sanitation Data'!H85))),'Data Summary'!DL91="Yes"),OFFSET('Sanitation Data'!$H$11,0,10*ROW('Sanitation Data'!H85)),NA())</f>
        <v>#N/A</v>
      </c>
      <c r="AX91" s="134" t="e">
        <f ca="1">+IF(AND(ISNUMBER(OFFSET('Sanitation Data'!$H$12,0,10*ROW('Sanitation Data'!H85))),'Data Summary'!DM91="Yes"),OFFSET('Sanitation Data'!$H$12,0,10*ROW('Sanitation Data'!H85)),NA())</f>
        <v>#N/A</v>
      </c>
      <c r="AY91" s="134" t="e">
        <f ca="1">+IF(AND(ISNUMBER(OFFSET('Sanitation Data'!$H$13,0,10*ROW('Sanitation Data'!H85))),'Data Summary'!DN91="Yes"),OFFSET('Sanitation Data'!$H$13,0,10*ROW('Sanitation Data'!H85)),NA())</f>
        <v>#N/A</v>
      </c>
      <c r="AZ91" s="135" t="e">
        <f ca="1">+IF(AND(ISNUMBER(OFFSET('Hygiene Data'!$C$6,0,10*ROW('Hygiene Data'!C85))),'Data Summary'!DO91="Yes"),OFFSET('Hygiene Data'!$C$6,0,10*ROW('Hygiene Data'!C85)),NA())</f>
        <v>#N/A</v>
      </c>
      <c r="BA91" s="135" t="e">
        <f ca="1">+IF(AND(ISNUMBER(OFFSET('Hygiene Data'!$C$8,0,10*ROW('Hygiene Data'!C85))),'Data Summary'!DP91="Yes"),OFFSET('Hygiene Data'!$C$8,0,10*ROW('Hygiene Data'!C85)),NA())</f>
        <v>#N/A</v>
      </c>
      <c r="BB91" s="135" t="e">
        <f ca="1">+IF(AND(ISNUMBER(OFFSET('Hygiene Data'!$C$10,0,10*ROW('Hygiene Data'!C85))),'Data Summary'!DQ91="Yes"),OFFSET('Hygiene Data'!$C$10,0,10*ROW('Hygiene Data'!C85)),NA())</f>
        <v>#N/A</v>
      </c>
      <c r="BC91" s="135" t="e">
        <f ca="1">+IF(AND(ISNUMBER(OFFSET('Hygiene Data'!$D$6,0,10*ROW('Hygiene Data'!D85))),'Data Summary'!DR91="Yes"),OFFSET('Hygiene Data'!$D$6,0,10*ROW('Hygiene Data'!D85)),NA())</f>
        <v>#N/A</v>
      </c>
      <c r="BD91" s="135" t="e">
        <f ca="1">+IF(AND(ISNUMBER(OFFSET('Hygiene Data'!$D$8,0,10*ROW('Hygiene Data'!D85))),'Data Summary'!DS91="Yes"),OFFSET('Hygiene Data'!$D$8,0,10*ROW('Hygiene Data'!D85)),NA())</f>
        <v>#N/A</v>
      </c>
      <c r="BE91" s="135" t="e">
        <f ca="1">+IF(AND(ISNUMBER(OFFSET('Hygiene Data'!$D$10,0,10*ROW('Hygiene Data'!D85))),'Data Summary'!DT91="Yes"),OFFSET('Hygiene Data'!$D$10,0,10*ROW('Hygiene Data'!D85)),NA())</f>
        <v>#N/A</v>
      </c>
      <c r="BF91" s="135" t="e">
        <f ca="1">+IF(AND(ISNUMBER(OFFSET('Hygiene Data'!$E$6,0,10*ROW('Hygiene Data'!E85))),'Data Summary'!DU91="Yes"),OFFSET('Hygiene Data'!$E$6,0,10*ROW('Hygiene Data'!E85)),NA())</f>
        <v>#N/A</v>
      </c>
      <c r="BG91" s="135" t="e">
        <f ca="1">+IF(AND(ISNUMBER(OFFSET('Hygiene Data'!$E$8,0,10*ROW('Hygiene Data'!E85))),'Data Summary'!DV91="Yes"),OFFSET('Hygiene Data'!$E$8,0,10*ROW('Hygiene Data'!E85)),NA())</f>
        <v>#N/A</v>
      </c>
      <c r="BH91" s="135" t="e">
        <f ca="1">+IF(AND(ISNUMBER(OFFSET('Hygiene Data'!$E$10,0,10*ROW('Hygiene Data'!E85))),'Data Summary'!DW91="Yes"),OFFSET('Hygiene Data'!$E$10,0,10*ROW('Hygiene Data'!E85)),NA())</f>
        <v>#N/A</v>
      </c>
      <c r="BI91" s="135" t="e">
        <f ca="1">+IF(AND(ISNUMBER(OFFSET('Hygiene Data'!$F$6,0,10*ROW('Hygiene Data'!F85))),'Data Summary'!DX91="Yes"),OFFSET('Hygiene Data'!$F$6,0,10*ROW('Hygiene Data'!F85)),NA())</f>
        <v>#N/A</v>
      </c>
      <c r="BJ91" s="135" t="e">
        <f ca="1">+IF(AND(ISNUMBER(OFFSET('Hygiene Data'!$F$8,0,10*ROW('Hygiene Data'!F85))),'Data Summary'!DY91="Yes"),OFFSET('Hygiene Data'!$F$8,0,10*ROW('Hygiene Data'!F85)),NA())</f>
        <v>#N/A</v>
      </c>
      <c r="BK91" s="135" t="e">
        <f ca="1">+IF(AND(ISNUMBER(OFFSET('Hygiene Data'!$F$10,0,10*ROW('Hygiene Data'!F85))),'Data Summary'!DZ91="Yes"),OFFSET('Hygiene Data'!$F$10,0,10*ROW('Hygiene Data'!F85)),NA())</f>
        <v>#N/A</v>
      </c>
      <c r="BL91" s="135" t="e">
        <f ca="1">+IF(AND(ISNUMBER(OFFSET('Hygiene Data'!$G$6,0,10*ROW('Hygiene Data'!G85))),'Data Summary'!EA91="Yes"),OFFSET('Hygiene Data'!$G$6,0,10*ROW('Hygiene Data'!G85)),NA())</f>
        <v>#N/A</v>
      </c>
      <c r="BM91" s="135" t="e">
        <f ca="1">+IF(AND(ISNUMBER(OFFSET('Hygiene Data'!$G$8,0,10*ROW('Hygiene Data'!G85))),'Data Summary'!EB91="Yes"),OFFSET('Hygiene Data'!$G$8,0,10*ROW('Hygiene Data'!G85)),NA())</f>
        <v>#N/A</v>
      </c>
      <c r="BN91" s="135" t="e">
        <f ca="1">+IF(AND(ISNUMBER(OFFSET('Hygiene Data'!$G$10,0,10*ROW('Hygiene Data'!G85))),'Data Summary'!EC91="Yes"),OFFSET('Hygiene Data'!$G$10,0,10*ROW('Hygiene Data'!G85)),NA())</f>
        <v>#N/A</v>
      </c>
      <c r="BO91" s="135" t="e">
        <f ca="1">+IF(AND(ISNUMBER(OFFSET('Hygiene Data'!$H$6,0,10*ROW('Hygiene Data'!H85))),'Data Summary'!ED91="Yes"),OFFSET('Hygiene Data'!$H$6,0,10*ROW('Hygiene Data'!H85)),NA())</f>
        <v>#N/A</v>
      </c>
      <c r="BP91" s="135" t="e">
        <f ca="1">+IF(AND(ISNUMBER(OFFSET('Hygiene Data'!$H$8,0,10*ROW('Hygiene Data'!H85))),'Data Summary'!EE91="Yes"),OFFSET('Hygiene Data'!$H$8,0,10*ROW('Hygiene Data'!H85)),NA())</f>
        <v>#N/A</v>
      </c>
      <c r="BQ91" s="135" t="e">
        <f ca="1">+IF(AND(ISNUMBER(OFFSET('Hygiene Data'!$H$10,0,10*ROW('Hygiene Data'!H85))),'Data Summary'!EF91="Yes"),OFFSET('Hygiene Data'!$H$10,0,10*ROW('Hygiene Data'!H85)),NA())</f>
        <v>#N/A</v>
      </c>
    </row>
    <row r="92" spans="1:69" x14ac:dyDescent="0.2">
      <c r="A92" s="50" t="e">
        <f ca="1">+IF(OFFSET('Water Data'!$B$1,0,10*ROW('Water Data'!B86))="",NA(),OFFSET('Water Data'!$B$1,0,10*ROW('Water Data'!B86)))</f>
        <v>#N/A</v>
      </c>
      <c r="B92" s="50" t="e">
        <f ca="1">+IF(OFFSET('Water Data'!$A$3,0,10*ROW('Water Data'!A89))="",NA(),OFFSET('Water Data'!$A$3,0,10*ROW('Water Data'!A89)))</f>
        <v>#N/A</v>
      </c>
      <c r="C92" s="50" t="e">
        <f ca="1">+IF(OFFSET('Water Data'!$C$3,0,10*ROW('Water Data'!C89))="",NA(),OFFSET('Water Data'!$C$3,0,10*ROW('Water Data'!C89)))</f>
        <v>#N/A</v>
      </c>
      <c r="D92" s="133" t="e">
        <f ca="1">+IF(AND(ISNUMBER(OFFSET('Water Data'!$C$5,0,10*ROW('Water Data'!C86))),'Data Summary'!BS92="Yes"),100-OFFSET('Water Data'!$C$5,0,10*ROW('Water Data'!C86)),NA())</f>
        <v>#N/A</v>
      </c>
      <c r="E92" s="133" t="e">
        <f ca="1">+IF(AND(ISNUMBER(OFFSET('Water Data'!$C$7,0,10*ROW('Water Data'!C86))),'Data Summary'!BT92="Yes"),OFFSET('Water Data'!$C$7,0,10*ROW('Water Data'!C86)),NA())</f>
        <v>#N/A</v>
      </c>
      <c r="F92" s="133" t="e">
        <f ca="1">+IF(AND(ISNUMBER(OFFSET('Water Data'!$C$10,0,10*ROW('Water Data'!C86))),'Data Summary'!BU92="Yes"),OFFSET('Water Data'!$C$10,0,10*ROW('Water Data'!C86)),NA())</f>
        <v>#N/A</v>
      </c>
      <c r="G92" s="133" t="e">
        <f ca="1">+IF(AND(ISNUMBER(OFFSET('Water Data'!$D$5,0,10*ROW('Water Data'!D86))),'Data Summary'!BV92="Yes"),100-OFFSET('Water Data'!$D$5,0,10*ROW('Water Data'!D86)),NA())</f>
        <v>#N/A</v>
      </c>
      <c r="H92" s="133" t="e">
        <f ca="1">+IF(AND(ISNUMBER(OFFSET('Water Data'!$D$7,0,10*ROW('Water Data'!D86))),'Data Summary'!BW92="Yes"),OFFSET('Water Data'!$D$7,0,10*ROW('Water Data'!D86)),NA())</f>
        <v>#N/A</v>
      </c>
      <c r="I92" s="133" t="e">
        <f ca="1">+IF(AND(ISNUMBER(OFFSET('Water Data'!$D$10,0,10*ROW('Water Data'!D86))),'Data Summary'!BX92="Yes"),OFFSET('Water Data'!$D$10,0,10*ROW('Water Data'!D86)),NA())</f>
        <v>#N/A</v>
      </c>
      <c r="J92" s="133" t="e">
        <f ca="1">+IF(AND(ISNUMBER(OFFSET('Water Data'!$E$5,0,10*ROW('Water Data'!E86))),'Data Summary'!BY92="Yes"),100-OFFSET('Water Data'!$E$5,0,10*ROW('Water Data'!E86)),NA())</f>
        <v>#N/A</v>
      </c>
      <c r="K92" s="133" t="e">
        <f ca="1">+IF(AND(ISNUMBER(OFFSET('Water Data'!$E$7,0,10*ROW('Water Data'!E86))),'Data Summary'!BZ92="Yes"),OFFSET('Water Data'!$E$7,0,10*ROW('Water Data'!E86)),NA())</f>
        <v>#N/A</v>
      </c>
      <c r="L92" s="133" t="e">
        <f ca="1">+IF(AND(ISNUMBER(OFFSET('Water Data'!$E$10,0,10*ROW('Water Data'!E86))),'Data Summary'!CA92="Yes"),OFFSET('Water Data'!$E$10,0,10*ROW('Water Data'!E86)),NA())</f>
        <v>#N/A</v>
      </c>
      <c r="M92" s="133" t="e">
        <f ca="1">+IF(AND(ISNUMBER(OFFSET('Water Data'!$F$5,0,10*ROW('Water Data'!F86))),'Data Summary'!CB92="Yes"),100-OFFSET('Water Data'!$F$5,0,10*ROW('Water Data'!F86)),NA())</f>
        <v>#N/A</v>
      </c>
      <c r="N92" s="133" t="e">
        <f ca="1">+IF(AND(ISNUMBER(OFFSET('Water Data'!$F$7,0,10*ROW('Water Data'!F86))),'Data Summary'!CC92="Yes"),OFFSET('Water Data'!$F$7,0,10*ROW('Water Data'!F86)),NA())</f>
        <v>#N/A</v>
      </c>
      <c r="O92" s="133" t="e">
        <f ca="1">+IF(AND(ISNUMBER(OFFSET('Water Data'!$F$10,0,10*ROW('Water Data'!F86))),'Data Summary'!CD92="Yes"),OFFSET('Water Data'!$F$10,0,10*ROW('Water Data'!F86)),NA())</f>
        <v>#N/A</v>
      </c>
      <c r="P92" s="133" t="e">
        <f ca="1">+IF(AND(ISNUMBER(OFFSET('Water Data'!$G$5,0,10*ROW('Water Data'!G86))),'Data Summary'!CE92="Yes"),100-OFFSET('Water Data'!$G$5,0,10*ROW('Water Data'!G86)),NA())</f>
        <v>#N/A</v>
      </c>
      <c r="Q92" s="133" t="e">
        <f ca="1">+IF(AND(ISNUMBER(OFFSET('Water Data'!$G$7,0,10*ROW('Water Data'!G86))),'Data Summary'!CF92="Yes"),OFFSET('Water Data'!$G$7,0,10*ROW('Water Data'!G86)),NA())</f>
        <v>#N/A</v>
      </c>
      <c r="R92" s="133" t="e">
        <f ca="1">+IF(AND(ISNUMBER(OFFSET('Water Data'!$G$10,0,10*ROW('Water Data'!G86))),'Data Summary'!CG92="Yes"),OFFSET('Water Data'!$G$10,0,10*ROW('Water Data'!G86)),NA())</f>
        <v>#N/A</v>
      </c>
      <c r="S92" s="133" t="e">
        <f ca="1">+IF(AND(ISNUMBER(OFFSET('Water Data'!$H$5,0,10*ROW('Water Data'!H86))),'Data Summary'!CH92="Yes"),100-OFFSET('Water Data'!$H$5,0,10*ROW('Water Data'!H86)),NA())</f>
        <v>#N/A</v>
      </c>
      <c r="T92" s="133" t="e">
        <f ca="1">+IF(AND(ISNUMBER(OFFSET('Water Data'!$H$7,0,10*ROW('Water Data'!H86))),'Data Summary'!CI92="Yes"),OFFSET('Water Data'!$H$7,0,10*ROW('Water Data'!H86)),NA())</f>
        <v>#N/A</v>
      </c>
      <c r="U92" s="133" t="e">
        <f ca="1">+IF(AND(ISNUMBER(OFFSET('Water Data'!$H$10,0,10*ROW('Water Data'!H86))),'Data Summary'!CJ92="Yes"),OFFSET('Water Data'!$H$10,0,10*ROW('Water Data'!H86)),NA())</f>
        <v>#N/A</v>
      </c>
      <c r="V92" s="134" t="e">
        <f ca="1">+IF(AND(ISNUMBER(OFFSET('Sanitation Data'!$C$5,0,10*ROW('Sanitation Data'!C86))),'Data Summary'!CK92="Yes"),100-OFFSET('Sanitation Data'!$C$5,0,10*ROW('Sanitation Data'!C86)),NA())</f>
        <v>#N/A</v>
      </c>
      <c r="W92" s="134" t="e">
        <f ca="1">+IF(AND(ISNUMBER(OFFSET('Sanitation Data'!$C$7,0,10*ROW('Sanitation Data'!C86))),'Data Summary'!CL92="Yes"),OFFSET('Sanitation Data'!$C$7,0,10*ROW('Sanitation Data'!C86)),NA())</f>
        <v>#N/A</v>
      </c>
      <c r="X92" s="134" t="e">
        <f ca="1">+IF(AND(ISNUMBER(OFFSET('Sanitation Data'!$C$11,0,10*ROW('Sanitation Data'!C86))),'Data Summary'!CM92="Yes"),OFFSET('Sanitation Data'!$C$11,0,10*ROW('Sanitation Data'!C86)),NA())</f>
        <v>#N/A</v>
      </c>
      <c r="Y92" s="134" t="e">
        <f ca="1">+IF(AND(ISNUMBER(OFFSET('Sanitation Data'!$C$12,0,10*ROW('Sanitation Data'!C86))),'Data Summary'!CN92="Yes"),OFFSET('Sanitation Data'!$C$12,0,10*ROW('Sanitation Data'!C86)),NA())</f>
        <v>#N/A</v>
      </c>
      <c r="Z92" s="134" t="e">
        <f ca="1">+IF(AND(ISNUMBER(OFFSET('Sanitation Data'!$C$13,0,10*ROW('Sanitation Data'!C86))),'Data Summary'!CO92="Yes"),OFFSET('Sanitation Data'!$C$13,0,10*ROW('Sanitation Data'!C86)),NA())</f>
        <v>#N/A</v>
      </c>
      <c r="AA92" s="134" t="e">
        <f ca="1">+IF(AND(ISNUMBER(OFFSET('Sanitation Data'!$D$5,0,10*ROW('Sanitation Data'!D86))),'Data Summary'!CP92="Yes"),100-OFFSET('Sanitation Data'!$D$5,0,10*ROW('Sanitation Data'!D86)),NA())</f>
        <v>#N/A</v>
      </c>
      <c r="AB92" s="134" t="e">
        <f ca="1">+IF(AND(ISNUMBER(OFFSET('Sanitation Data'!$D$7,0,10*ROW('Sanitation Data'!D86))),'Data Summary'!CQ92="Yes"),OFFSET('Sanitation Data'!$D$7,0,10*ROW('Sanitation Data'!D86)),NA())</f>
        <v>#N/A</v>
      </c>
      <c r="AC92" s="134" t="e">
        <f ca="1">+IF(AND(ISNUMBER(OFFSET('Sanitation Data'!$D$11,0,10*ROW('Sanitation Data'!D86))),'Data Summary'!CR92="Yes"),OFFSET('Sanitation Data'!$D$11,0,10*ROW('Sanitation Data'!D86)),NA())</f>
        <v>#N/A</v>
      </c>
      <c r="AD92" s="134" t="e">
        <f ca="1">+IF(AND(ISNUMBER(OFFSET('Sanitation Data'!$D$12,0,10*ROW('Sanitation Data'!D86))),'Data Summary'!CS92="Yes"),OFFSET('Sanitation Data'!$D$12,0,10*ROW('Sanitation Data'!D86)),NA())</f>
        <v>#N/A</v>
      </c>
      <c r="AE92" s="134" t="e">
        <f ca="1">+IF(AND(ISNUMBER(OFFSET('Sanitation Data'!$D$13,0,10*ROW('Sanitation Data'!D86))),'Data Summary'!CT92="Yes"),OFFSET('Sanitation Data'!$D$13,0,10*ROW('Sanitation Data'!D86)),NA())</f>
        <v>#N/A</v>
      </c>
      <c r="AF92" s="134" t="e">
        <f ca="1">+IF(AND(ISNUMBER(OFFSET('Sanitation Data'!$E$5,0,10*ROW('Sanitation Data'!E86))),'Data Summary'!CU92="Yes"),100-OFFSET('Sanitation Data'!$E$5,0,10*ROW('Sanitation Data'!E86)),NA())</f>
        <v>#N/A</v>
      </c>
      <c r="AG92" s="134" t="e">
        <f ca="1">+IF(AND(ISNUMBER(OFFSET('Sanitation Data'!$E$7,0,10*ROW('Sanitation Data'!E86))),'Data Summary'!CV92="Yes"),OFFSET('Sanitation Data'!$E$7,0,10*ROW('Sanitation Data'!E86)),NA())</f>
        <v>#N/A</v>
      </c>
      <c r="AH92" s="134" t="e">
        <f ca="1">+IF(AND(ISNUMBER(OFFSET('Sanitation Data'!$E$11,0,10*ROW('Sanitation Data'!E86))),'Data Summary'!CW92="Yes"),OFFSET('Sanitation Data'!$E$11,0,10*ROW('Sanitation Data'!E86)),NA())</f>
        <v>#N/A</v>
      </c>
      <c r="AI92" s="134" t="e">
        <f ca="1">+IF(AND(ISNUMBER(OFFSET('Sanitation Data'!$E$12,0,10*ROW('Sanitation Data'!E86))),'Data Summary'!CX92="Yes"),OFFSET('Sanitation Data'!$E$12,0,10*ROW('Sanitation Data'!E86)),NA())</f>
        <v>#N/A</v>
      </c>
      <c r="AJ92" s="134" t="e">
        <f ca="1">+IF(AND(ISNUMBER(OFFSET('Sanitation Data'!$E$13,0,10*ROW('Sanitation Data'!E86))),'Data Summary'!CY92="Yes"),OFFSET('Sanitation Data'!$E$13,0,10*ROW('Sanitation Data'!E86)),NA())</f>
        <v>#N/A</v>
      </c>
      <c r="AK92" s="134" t="e">
        <f ca="1">+IF(AND(ISNUMBER(OFFSET('Sanitation Data'!$F$5,0,10*ROW('Sanitation Data'!F86))),'Data Summary'!CZ92="Yes"),100-OFFSET('Sanitation Data'!$F$5,0,10*ROW('Sanitation Data'!F86)),NA())</f>
        <v>#N/A</v>
      </c>
      <c r="AL92" s="134" t="e">
        <f ca="1">+IF(AND(ISNUMBER(OFFSET('Sanitation Data'!$F$7,0,10*ROW('Sanitation Data'!F86))),'Data Summary'!DA92="Yes"),OFFSET('Sanitation Data'!$F$7,0,10*ROW('Sanitation Data'!F86)),NA())</f>
        <v>#N/A</v>
      </c>
      <c r="AM92" s="134" t="e">
        <f ca="1">+IF(AND(ISNUMBER(OFFSET('Sanitation Data'!$F$11,0,10*ROW('Sanitation Data'!F86))),'Data Summary'!DB92="Yes"),OFFSET('Sanitation Data'!$F$11,0,10*ROW('Sanitation Data'!F86)),NA())</f>
        <v>#N/A</v>
      </c>
      <c r="AN92" s="134" t="e">
        <f ca="1">+IF(AND(ISNUMBER(OFFSET('Sanitation Data'!$F$12,0,10*ROW('Sanitation Data'!F86))),'Data Summary'!DC92="Yes"),OFFSET('Sanitation Data'!$F$12,0,10*ROW('Sanitation Data'!F86)),NA())</f>
        <v>#N/A</v>
      </c>
      <c r="AO92" s="134" t="e">
        <f ca="1">+IF(AND(ISNUMBER(OFFSET('Sanitation Data'!$F$13,0,10*ROW('Sanitation Data'!F86))),'Data Summary'!DD92="Yes"),OFFSET('Sanitation Data'!$F$13,0,10*ROW('Sanitation Data'!F86)),NA())</f>
        <v>#N/A</v>
      </c>
      <c r="AP92" s="134" t="e">
        <f ca="1">+IF(AND(ISNUMBER(OFFSET('Sanitation Data'!$G$5,0,10*ROW('Sanitation Data'!G86))),'Data Summary'!DE92="Yes"),100-OFFSET('Sanitation Data'!$G$5,0,10*ROW('Sanitation Data'!G86)),NA())</f>
        <v>#N/A</v>
      </c>
      <c r="AQ92" s="134" t="e">
        <f ca="1">+IF(AND(ISNUMBER(OFFSET('Sanitation Data'!$G$7,0,10*ROW('Sanitation Data'!G86))),'Data Summary'!DF92="Yes"),OFFSET('Sanitation Data'!$G$7,0,10*ROW('Sanitation Data'!G86)),NA())</f>
        <v>#N/A</v>
      </c>
      <c r="AR92" s="134" t="e">
        <f ca="1">+IF(AND(ISNUMBER(OFFSET('Sanitation Data'!$G$11,0,10*ROW('Sanitation Data'!G86))),'Data Summary'!DG92="Yes"),OFFSET('Sanitation Data'!$G$11,0,10*ROW('Sanitation Data'!G86)),NA())</f>
        <v>#N/A</v>
      </c>
      <c r="AS92" s="134" t="e">
        <f ca="1">+IF(AND(ISNUMBER(OFFSET('Sanitation Data'!$G$12,0,10*ROW('Sanitation Data'!G86))),'Data Summary'!DH92="Yes"),OFFSET('Sanitation Data'!$G$12,0,10*ROW('Sanitation Data'!G86)),NA())</f>
        <v>#N/A</v>
      </c>
      <c r="AT92" s="134" t="e">
        <f ca="1">+IF(AND(ISNUMBER(OFFSET('Sanitation Data'!$G$13,0,10*ROW('Sanitation Data'!G86))),'Data Summary'!DI92="Yes"),OFFSET('Sanitation Data'!$G$13,0,10*ROW('Sanitation Data'!G86)),NA())</f>
        <v>#N/A</v>
      </c>
      <c r="AU92" s="134" t="e">
        <f ca="1">+IF(AND(ISNUMBER(OFFSET('Sanitation Data'!$H$5,0,10*ROW('Sanitation Data'!H86))),'Data Summary'!DJ92="Yes"),100-OFFSET('Sanitation Data'!$H$5,0,10*ROW('Sanitation Data'!H86)),NA())</f>
        <v>#N/A</v>
      </c>
      <c r="AV92" s="134" t="e">
        <f ca="1">+IF(AND(ISNUMBER(OFFSET('Sanitation Data'!$H$7,0,10*ROW('Sanitation Data'!H86))),'Data Summary'!DK92="Yes"),OFFSET('Sanitation Data'!$H$7,0,10*ROW('Sanitation Data'!H86)),NA())</f>
        <v>#N/A</v>
      </c>
      <c r="AW92" s="134" t="e">
        <f ca="1">+IF(AND(ISNUMBER(OFFSET('Sanitation Data'!$H$11,0,10*ROW('Sanitation Data'!H86))),'Data Summary'!DL92="Yes"),OFFSET('Sanitation Data'!$H$11,0,10*ROW('Sanitation Data'!H86)),NA())</f>
        <v>#N/A</v>
      </c>
      <c r="AX92" s="134" t="e">
        <f ca="1">+IF(AND(ISNUMBER(OFFSET('Sanitation Data'!$H$12,0,10*ROW('Sanitation Data'!H86))),'Data Summary'!DM92="Yes"),OFFSET('Sanitation Data'!$H$12,0,10*ROW('Sanitation Data'!H86)),NA())</f>
        <v>#N/A</v>
      </c>
      <c r="AY92" s="134" t="e">
        <f ca="1">+IF(AND(ISNUMBER(OFFSET('Sanitation Data'!$H$13,0,10*ROW('Sanitation Data'!H86))),'Data Summary'!DN92="Yes"),OFFSET('Sanitation Data'!$H$13,0,10*ROW('Sanitation Data'!H86)),NA())</f>
        <v>#N/A</v>
      </c>
      <c r="AZ92" s="135" t="e">
        <f ca="1">+IF(AND(ISNUMBER(OFFSET('Hygiene Data'!$C$6,0,10*ROW('Hygiene Data'!C86))),'Data Summary'!DO92="Yes"),OFFSET('Hygiene Data'!$C$6,0,10*ROW('Hygiene Data'!C86)),NA())</f>
        <v>#N/A</v>
      </c>
      <c r="BA92" s="135" t="e">
        <f ca="1">+IF(AND(ISNUMBER(OFFSET('Hygiene Data'!$C$8,0,10*ROW('Hygiene Data'!C86))),'Data Summary'!DP92="Yes"),OFFSET('Hygiene Data'!$C$8,0,10*ROW('Hygiene Data'!C86)),NA())</f>
        <v>#N/A</v>
      </c>
      <c r="BB92" s="135" t="e">
        <f ca="1">+IF(AND(ISNUMBER(OFFSET('Hygiene Data'!$C$10,0,10*ROW('Hygiene Data'!C86))),'Data Summary'!DQ92="Yes"),OFFSET('Hygiene Data'!$C$10,0,10*ROW('Hygiene Data'!C86)),NA())</f>
        <v>#N/A</v>
      </c>
      <c r="BC92" s="135" t="e">
        <f ca="1">+IF(AND(ISNUMBER(OFFSET('Hygiene Data'!$D$6,0,10*ROW('Hygiene Data'!D86))),'Data Summary'!DR92="Yes"),OFFSET('Hygiene Data'!$D$6,0,10*ROW('Hygiene Data'!D86)),NA())</f>
        <v>#N/A</v>
      </c>
      <c r="BD92" s="135" t="e">
        <f ca="1">+IF(AND(ISNUMBER(OFFSET('Hygiene Data'!$D$8,0,10*ROW('Hygiene Data'!D86))),'Data Summary'!DS92="Yes"),OFFSET('Hygiene Data'!$D$8,0,10*ROW('Hygiene Data'!D86)),NA())</f>
        <v>#N/A</v>
      </c>
      <c r="BE92" s="135" t="e">
        <f ca="1">+IF(AND(ISNUMBER(OFFSET('Hygiene Data'!$D$10,0,10*ROW('Hygiene Data'!D86))),'Data Summary'!DT92="Yes"),OFFSET('Hygiene Data'!$D$10,0,10*ROW('Hygiene Data'!D86)),NA())</f>
        <v>#N/A</v>
      </c>
      <c r="BF92" s="135" t="e">
        <f ca="1">+IF(AND(ISNUMBER(OFFSET('Hygiene Data'!$E$6,0,10*ROW('Hygiene Data'!E86))),'Data Summary'!DU92="Yes"),OFFSET('Hygiene Data'!$E$6,0,10*ROW('Hygiene Data'!E86)),NA())</f>
        <v>#N/A</v>
      </c>
      <c r="BG92" s="135" t="e">
        <f ca="1">+IF(AND(ISNUMBER(OFFSET('Hygiene Data'!$E$8,0,10*ROW('Hygiene Data'!E86))),'Data Summary'!DV92="Yes"),OFFSET('Hygiene Data'!$E$8,0,10*ROW('Hygiene Data'!E86)),NA())</f>
        <v>#N/A</v>
      </c>
      <c r="BH92" s="135" t="e">
        <f ca="1">+IF(AND(ISNUMBER(OFFSET('Hygiene Data'!$E$10,0,10*ROW('Hygiene Data'!E86))),'Data Summary'!DW92="Yes"),OFFSET('Hygiene Data'!$E$10,0,10*ROW('Hygiene Data'!E86)),NA())</f>
        <v>#N/A</v>
      </c>
      <c r="BI92" s="135" t="e">
        <f ca="1">+IF(AND(ISNUMBER(OFFSET('Hygiene Data'!$F$6,0,10*ROW('Hygiene Data'!F86))),'Data Summary'!DX92="Yes"),OFFSET('Hygiene Data'!$F$6,0,10*ROW('Hygiene Data'!F86)),NA())</f>
        <v>#N/A</v>
      </c>
      <c r="BJ92" s="135" t="e">
        <f ca="1">+IF(AND(ISNUMBER(OFFSET('Hygiene Data'!$F$8,0,10*ROW('Hygiene Data'!F86))),'Data Summary'!DY92="Yes"),OFFSET('Hygiene Data'!$F$8,0,10*ROW('Hygiene Data'!F86)),NA())</f>
        <v>#N/A</v>
      </c>
      <c r="BK92" s="135" t="e">
        <f ca="1">+IF(AND(ISNUMBER(OFFSET('Hygiene Data'!$F$10,0,10*ROW('Hygiene Data'!F86))),'Data Summary'!DZ92="Yes"),OFFSET('Hygiene Data'!$F$10,0,10*ROW('Hygiene Data'!F86)),NA())</f>
        <v>#N/A</v>
      </c>
      <c r="BL92" s="135" t="e">
        <f ca="1">+IF(AND(ISNUMBER(OFFSET('Hygiene Data'!$G$6,0,10*ROW('Hygiene Data'!G86))),'Data Summary'!EA92="Yes"),OFFSET('Hygiene Data'!$G$6,0,10*ROW('Hygiene Data'!G86)),NA())</f>
        <v>#N/A</v>
      </c>
      <c r="BM92" s="135" t="e">
        <f ca="1">+IF(AND(ISNUMBER(OFFSET('Hygiene Data'!$G$8,0,10*ROW('Hygiene Data'!G86))),'Data Summary'!EB92="Yes"),OFFSET('Hygiene Data'!$G$8,0,10*ROW('Hygiene Data'!G86)),NA())</f>
        <v>#N/A</v>
      </c>
      <c r="BN92" s="135" t="e">
        <f ca="1">+IF(AND(ISNUMBER(OFFSET('Hygiene Data'!$G$10,0,10*ROW('Hygiene Data'!G86))),'Data Summary'!EC92="Yes"),OFFSET('Hygiene Data'!$G$10,0,10*ROW('Hygiene Data'!G86)),NA())</f>
        <v>#N/A</v>
      </c>
      <c r="BO92" s="135" t="e">
        <f ca="1">+IF(AND(ISNUMBER(OFFSET('Hygiene Data'!$H$6,0,10*ROW('Hygiene Data'!H86))),'Data Summary'!ED92="Yes"),OFFSET('Hygiene Data'!$H$6,0,10*ROW('Hygiene Data'!H86)),NA())</f>
        <v>#N/A</v>
      </c>
      <c r="BP92" s="135" t="e">
        <f ca="1">+IF(AND(ISNUMBER(OFFSET('Hygiene Data'!$H$8,0,10*ROW('Hygiene Data'!H86))),'Data Summary'!EE92="Yes"),OFFSET('Hygiene Data'!$H$8,0,10*ROW('Hygiene Data'!H86)),NA())</f>
        <v>#N/A</v>
      </c>
      <c r="BQ92" s="135" t="e">
        <f ca="1">+IF(AND(ISNUMBER(OFFSET('Hygiene Data'!$H$10,0,10*ROW('Hygiene Data'!H86))),'Data Summary'!EF92="Yes"),OFFSET('Hygiene Data'!$H$10,0,10*ROW('Hygiene Data'!H86)),NA())</f>
        <v>#N/A</v>
      </c>
    </row>
    <row r="93" spans="1:69" x14ac:dyDescent="0.2">
      <c r="A93" s="50" t="e">
        <f ca="1">+IF(OFFSET('Water Data'!$B$1,0,10*ROW('Water Data'!B87))="",NA(),OFFSET('Water Data'!$B$1,0,10*ROW('Water Data'!B87)))</f>
        <v>#N/A</v>
      </c>
      <c r="B93" s="50" t="e">
        <f ca="1">+IF(OFFSET('Water Data'!$A$3,0,10*ROW('Water Data'!A90))="",NA(),OFFSET('Water Data'!$A$3,0,10*ROW('Water Data'!A90)))</f>
        <v>#N/A</v>
      </c>
      <c r="C93" s="50" t="e">
        <f ca="1">+IF(OFFSET('Water Data'!$C$3,0,10*ROW('Water Data'!C90))="",NA(),OFFSET('Water Data'!$C$3,0,10*ROW('Water Data'!C90)))</f>
        <v>#N/A</v>
      </c>
      <c r="D93" s="133" t="e">
        <f ca="1">+IF(AND(ISNUMBER(OFFSET('Water Data'!$C$5,0,10*ROW('Water Data'!C87))),'Data Summary'!BS93="Yes"),100-OFFSET('Water Data'!$C$5,0,10*ROW('Water Data'!C87)),NA())</f>
        <v>#N/A</v>
      </c>
      <c r="E93" s="133" t="e">
        <f ca="1">+IF(AND(ISNUMBER(OFFSET('Water Data'!$C$7,0,10*ROW('Water Data'!C87))),'Data Summary'!BT93="Yes"),OFFSET('Water Data'!$C$7,0,10*ROW('Water Data'!C87)),NA())</f>
        <v>#N/A</v>
      </c>
      <c r="F93" s="133" t="e">
        <f ca="1">+IF(AND(ISNUMBER(OFFSET('Water Data'!$C$10,0,10*ROW('Water Data'!C87))),'Data Summary'!BU93="Yes"),OFFSET('Water Data'!$C$10,0,10*ROW('Water Data'!C87)),NA())</f>
        <v>#N/A</v>
      </c>
      <c r="G93" s="133" t="e">
        <f ca="1">+IF(AND(ISNUMBER(OFFSET('Water Data'!$D$5,0,10*ROW('Water Data'!D87))),'Data Summary'!BV93="Yes"),100-OFFSET('Water Data'!$D$5,0,10*ROW('Water Data'!D87)),NA())</f>
        <v>#N/A</v>
      </c>
      <c r="H93" s="133" t="e">
        <f ca="1">+IF(AND(ISNUMBER(OFFSET('Water Data'!$D$7,0,10*ROW('Water Data'!D87))),'Data Summary'!BW93="Yes"),OFFSET('Water Data'!$D$7,0,10*ROW('Water Data'!D87)),NA())</f>
        <v>#N/A</v>
      </c>
      <c r="I93" s="133" t="e">
        <f ca="1">+IF(AND(ISNUMBER(OFFSET('Water Data'!$D$10,0,10*ROW('Water Data'!D87))),'Data Summary'!BX93="Yes"),OFFSET('Water Data'!$D$10,0,10*ROW('Water Data'!D87)),NA())</f>
        <v>#N/A</v>
      </c>
      <c r="J93" s="133" t="e">
        <f ca="1">+IF(AND(ISNUMBER(OFFSET('Water Data'!$E$5,0,10*ROW('Water Data'!E87))),'Data Summary'!BY93="Yes"),100-OFFSET('Water Data'!$E$5,0,10*ROW('Water Data'!E87)),NA())</f>
        <v>#N/A</v>
      </c>
      <c r="K93" s="133" t="e">
        <f ca="1">+IF(AND(ISNUMBER(OFFSET('Water Data'!$E$7,0,10*ROW('Water Data'!E87))),'Data Summary'!BZ93="Yes"),OFFSET('Water Data'!$E$7,0,10*ROW('Water Data'!E87)),NA())</f>
        <v>#N/A</v>
      </c>
      <c r="L93" s="133" t="e">
        <f ca="1">+IF(AND(ISNUMBER(OFFSET('Water Data'!$E$10,0,10*ROW('Water Data'!E87))),'Data Summary'!CA93="Yes"),OFFSET('Water Data'!$E$10,0,10*ROW('Water Data'!E87)),NA())</f>
        <v>#N/A</v>
      </c>
      <c r="M93" s="133" t="e">
        <f ca="1">+IF(AND(ISNUMBER(OFFSET('Water Data'!$F$5,0,10*ROW('Water Data'!F87))),'Data Summary'!CB93="Yes"),100-OFFSET('Water Data'!$F$5,0,10*ROW('Water Data'!F87)),NA())</f>
        <v>#N/A</v>
      </c>
      <c r="N93" s="133" t="e">
        <f ca="1">+IF(AND(ISNUMBER(OFFSET('Water Data'!$F$7,0,10*ROW('Water Data'!F87))),'Data Summary'!CC93="Yes"),OFFSET('Water Data'!$F$7,0,10*ROW('Water Data'!F87)),NA())</f>
        <v>#N/A</v>
      </c>
      <c r="O93" s="133" t="e">
        <f ca="1">+IF(AND(ISNUMBER(OFFSET('Water Data'!$F$10,0,10*ROW('Water Data'!F87))),'Data Summary'!CD93="Yes"),OFFSET('Water Data'!$F$10,0,10*ROW('Water Data'!F87)),NA())</f>
        <v>#N/A</v>
      </c>
      <c r="P93" s="133" t="e">
        <f ca="1">+IF(AND(ISNUMBER(OFFSET('Water Data'!$G$5,0,10*ROW('Water Data'!G87))),'Data Summary'!CE93="Yes"),100-OFFSET('Water Data'!$G$5,0,10*ROW('Water Data'!G87)),NA())</f>
        <v>#N/A</v>
      </c>
      <c r="Q93" s="133" t="e">
        <f ca="1">+IF(AND(ISNUMBER(OFFSET('Water Data'!$G$7,0,10*ROW('Water Data'!G87))),'Data Summary'!CF93="Yes"),OFFSET('Water Data'!$G$7,0,10*ROW('Water Data'!G87)),NA())</f>
        <v>#N/A</v>
      </c>
      <c r="R93" s="133" t="e">
        <f ca="1">+IF(AND(ISNUMBER(OFFSET('Water Data'!$G$10,0,10*ROW('Water Data'!G87))),'Data Summary'!CG93="Yes"),OFFSET('Water Data'!$G$10,0,10*ROW('Water Data'!G87)),NA())</f>
        <v>#N/A</v>
      </c>
      <c r="S93" s="133" t="e">
        <f ca="1">+IF(AND(ISNUMBER(OFFSET('Water Data'!$H$5,0,10*ROW('Water Data'!H87))),'Data Summary'!CH93="Yes"),100-OFFSET('Water Data'!$H$5,0,10*ROW('Water Data'!H87)),NA())</f>
        <v>#N/A</v>
      </c>
      <c r="T93" s="133" t="e">
        <f ca="1">+IF(AND(ISNUMBER(OFFSET('Water Data'!$H$7,0,10*ROW('Water Data'!H87))),'Data Summary'!CI93="Yes"),OFFSET('Water Data'!$H$7,0,10*ROW('Water Data'!H87)),NA())</f>
        <v>#N/A</v>
      </c>
      <c r="U93" s="133" t="e">
        <f ca="1">+IF(AND(ISNUMBER(OFFSET('Water Data'!$H$10,0,10*ROW('Water Data'!H87))),'Data Summary'!CJ93="Yes"),OFFSET('Water Data'!$H$10,0,10*ROW('Water Data'!H87)),NA())</f>
        <v>#N/A</v>
      </c>
      <c r="V93" s="134" t="e">
        <f ca="1">+IF(AND(ISNUMBER(OFFSET('Sanitation Data'!$C$5,0,10*ROW('Sanitation Data'!C87))),'Data Summary'!CK93="Yes"),100-OFFSET('Sanitation Data'!$C$5,0,10*ROW('Sanitation Data'!C87)),NA())</f>
        <v>#N/A</v>
      </c>
      <c r="W93" s="134" t="e">
        <f ca="1">+IF(AND(ISNUMBER(OFFSET('Sanitation Data'!$C$7,0,10*ROW('Sanitation Data'!C87))),'Data Summary'!CL93="Yes"),OFFSET('Sanitation Data'!$C$7,0,10*ROW('Sanitation Data'!C87)),NA())</f>
        <v>#N/A</v>
      </c>
      <c r="X93" s="134" t="e">
        <f ca="1">+IF(AND(ISNUMBER(OFFSET('Sanitation Data'!$C$11,0,10*ROW('Sanitation Data'!C87))),'Data Summary'!CM93="Yes"),OFFSET('Sanitation Data'!$C$11,0,10*ROW('Sanitation Data'!C87)),NA())</f>
        <v>#N/A</v>
      </c>
      <c r="Y93" s="134" t="e">
        <f ca="1">+IF(AND(ISNUMBER(OFFSET('Sanitation Data'!$C$12,0,10*ROW('Sanitation Data'!C87))),'Data Summary'!CN93="Yes"),OFFSET('Sanitation Data'!$C$12,0,10*ROW('Sanitation Data'!C87)),NA())</f>
        <v>#N/A</v>
      </c>
      <c r="Z93" s="134" t="e">
        <f ca="1">+IF(AND(ISNUMBER(OFFSET('Sanitation Data'!$C$13,0,10*ROW('Sanitation Data'!C87))),'Data Summary'!CO93="Yes"),OFFSET('Sanitation Data'!$C$13,0,10*ROW('Sanitation Data'!C87)),NA())</f>
        <v>#N/A</v>
      </c>
      <c r="AA93" s="134" t="e">
        <f ca="1">+IF(AND(ISNUMBER(OFFSET('Sanitation Data'!$D$5,0,10*ROW('Sanitation Data'!D87))),'Data Summary'!CP93="Yes"),100-OFFSET('Sanitation Data'!$D$5,0,10*ROW('Sanitation Data'!D87)),NA())</f>
        <v>#N/A</v>
      </c>
      <c r="AB93" s="134" t="e">
        <f ca="1">+IF(AND(ISNUMBER(OFFSET('Sanitation Data'!$D$7,0,10*ROW('Sanitation Data'!D87))),'Data Summary'!CQ93="Yes"),OFFSET('Sanitation Data'!$D$7,0,10*ROW('Sanitation Data'!D87)),NA())</f>
        <v>#N/A</v>
      </c>
      <c r="AC93" s="134" t="e">
        <f ca="1">+IF(AND(ISNUMBER(OFFSET('Sanitation Data'!$D$11,0,10*ROW('Sanitation Data'!D87))),'Data Summary'!CR93="Yes"),OFFSET('Sanitation Data'!$D$11,0,10*ROW('Sanitation Data'!D87)),NA())</f>
        <v>#N/A</v>
      </c>
      <c r="AD93" s="134" t="e">
        <f ca="1">+IF(AND(ISNUMBER(OFFSET('Sanitation Data'!$D$12,0,10*ROW('Sanitation Data'!D87))),'Data Summary'!CS93="Yes"),OFFSET('Sanitation Data'!$D$12,0,10*ROW('Sanitation Data'!D87)),NA())</f>
        <v>#N/A</v>
      </c>
      <c r="AE93" s="134" t="e">
        <f ca="1">+IF(AND(ISNUMBER(OFFSET('Sanitation Data'!$D$13,0,10*ROW('Sanitation Data'!D87))),'Data Summary'!CT93="Yes"),OFFSET('Sanitation Data'!$D$13,0,10*ROW('Sanitation Data'!D87)),NA())</f>
        <v>#N/A</v>
      </c>
      <c r="AF93" s="134" t="e">
        <f ca="1">+IF(AND(ISNUMBER(OFFSET('Sanitation Data'!$E$5,0,10*ROW('Sanitation Data'!E87))),'Data Summary'!CU93="Yes"),100-OFFSET('Sanitation Data'!$E$5,0,10*ROW('Sanitation Data'!E87)),NA())</f>
        <v>#N/A</v>
      </c>
      <c r="AG93" s="134" t="e">
        <f ca="1">+IF(AND(ISNUMBER(OFFSET('Sanitation Data'!$E$7,0,10*ROW('Sanitation Data'!E87))),'Data Summary'!CV93="Yes"),OFFSET('Sanitation Data'!$E$7,0,10*ROW('Sanitation Data'!E87)),NA())</f>
        <v>#N/A</v>
      </c>
      <c r="AH93" s="134" t="e">
        <f ca="1">+IF(AND(ISNUMBER(OFFSET('Sanitation Data'!$E$11,0,10*ROW('Sanitation Data'!E87))),'Data Summary'!CW93="Yes"),OFFSET('Sanitation Data'!$E$11,0,10*ROW('Sanitation Data'!E87)),NA())</f>
        <v>#N/A</v>
      </c>
      <c r="AI93" s="134" t="e">
        <f ca="1">+IF(AND(ISNUMBER(OFFSET('Sanitation Data'!$E$12,0,10*ROW('Sanitation Data'!E87))),'Data Summary'!CX93="Yes"),OFFSET('Sanitation Data'!$E$12,0,10*ROW('Sanitation Data'!E87)),NA())</f>
        <v>#N/A</v>
      </c>
      <c r="AJ93" s="134" t="e">
        <f ca="1">+IF(AND(ISNUMBER(OFFSET('Sanitation Data'!$E$13,0,10*ROW('Sanitation Data'!E87))),'Data Summary'!CY93="Yes"),OFFSET('Sanitation Data'!$E$13,0,10*ROW('Sanitation Data'!E87)),NA())</f>
        <v>#N/A</v>
      </c>
      <c r="AK93" s="134" t="e">
        <f ca="1">+IF(AND(ISNUMBER(OFFSET('Sanitation Data'!$F$5,0,10*ROW('Sanitation Data'!F87))),'Data Summary'!CZ93="Yes"),100-OFFSET('Sanitation Data'!$F$5,0,10*ROW('Sanitation Data'!F87)),NA())</f>
        <v>#N/A</v>
      </c>
      <c r="AL93" s="134" t="e">
        <f ca="1">+IF(AND(ISNUMBER(OFFSET('Sanitation Data'!$F$7,0,10*ROW('Sanitation Data'!F87))),'Data Summary'!DA93="Yes"),OFFSET('Sanitation Data'!$F$7,0,10*ROW('Sanitation Data'!F87)),NA())</f>
        <v>#N/A</v>
      </c>
      <c r="AM93" s="134" t="e">
        <f ca="1">+IF(AND(ISNUMBER(OFFSET('Sanitation Data'!$F$11,0,10*ROW('Sanitation Data'!F87))),'Data Summary'!DB93="Yes"),OFFSET('Sanitation Data'!$F$11,0,10*ROW('Sanitation Data'!F87)),NA())</f>
        <v>#N/A</v>
      </c>
      <c r="AN93" s="134" t="e">
        <f ca="1">+IF(AND(ISNUMBER(OFFSET('Sanitation Data'!$F$12,0,10*ROW('Sanitation Data'!F87))),'Data Summary'!DC93="Yes"),OFFSET('Sanitation Data'!$F$12,0,10*ROW('Sanitation Data'!F87)),NA())</f>
        <v>#N/A</v>
      </c>
      <c r="AO93" s="134" t="e">
        <f ca="1">+IF(AND(ISNUMBER(OFFSET('Sanitation Data'!$F$13,0,10*ROW('Sanitation Data'!F87))),'Data Summary'!DD93="Yes"),OFFSET('Sanitation Data'!$F$13,0,10*ROW('Sanitation Data'!F87)),NA())</f>
        <v>#N/A</v>
      </c>
      <c r="AP93" s="134" t="e">
        <f ca="1">+IF(AND(ISNUMBER(OFFSET('Sanitation Data'!$G$5,0,10*ROW('Sanitation Data'!G87))),'Data Summary'!DE93="Yes"),100-OFFSET('Sanitation Data'!$G$5,0,10*ROW('Sanitation Data'!G87)),NA())</f>
        <v>#N/A</v>
      </c>
      <c r="AQ93" s="134" t="e">
        <f ca="1">+IF(AND(ISNUMBER(OFFSET('Sanitation Data'!$G$7,0,10*ROW('Sanitation Data'!G87))),'Data Summary'!DF93="Yes"),OFFSET('Sanitation Data'!$G$7,0,10*ROW('Sanitation Data'!G87)),NA())</f>
        <v>#N/A</v>
      </c>
      <c r="AR93" s="134" t="e">
        <f ca="1">+IF(AND(ISNUMBER(OFFSET('Sanitation Data'!$G$11,0,10*ROW('Sanitation Data'!G87))),'Data Summary'!DG93="Yes"),OFFSET('Sanitation Data'!$G$11,0,10*ROW('Sanitation Data'!G87)),NA())</f>
        <v>#N/A</v>
      </c>
      <c r="AS93" s="134" t="e">
        <f ca="1">+IF(AND(ISNUMBER(OFFSET('Sanitation Data'!$G$12,0,10*ROW('Sanitation Data'!G87))),'Data Summary'!DH93="Yes"),OFFSET('Sanitation Data'!$G$12,0,10*ROW('Sanitation Data'!G87)),NA())</f>
        <v>#N/A</v>
      </c>
      <c r="AT93" s="134" t="e">
        <f ca="1">+IF(AND(ISNUMBER(OFFSET('Sanitation Data'!$G$13,0,10*ROW('Sanitation Data'!G87))),'Data Summary'!DI93="Yes"),OFFSET('Sanitation Data'!$G$13,0,10*ROW('Sanitation Data'!G87)),NA())</f>
        <v>#N/A</v>
      </c>
      <c r="AU93" s="134" t="e">
        <f ca="1">+IF(AND(ISNUMBER(OFFSET('Sanitation Data'!$H$5,0,10*ROW('Sanitation Data'!H87))),'Data Summary'!DJ93="Yes"),100-OFFSET('Sanitation Data'!$H$5,0,10*ROW('Sanitation Data'!H87)),NA())</f>
        <v>#N/A</v>
      </c>
      <c r="AV93" s="134" t="e">
        <f ca="1">+IF(AND(ISNUMBER(OFFSET('Sanitation Data'!$H$7,0,10*ROW('Sanitation Data'!H87))),'Data Summary'!DK93="Yes"),OFFSET('Sanitation Data'!$H$7,0,10*ROW('Sanitation Data'!H87)),NA())</f>
        <v>#N/A</v>
      </c>
      <c r="AW93" s="134" t="e">
        <f ca="1">+IF(AND(ISNUMBER(OFFSET('Sanitation Data'!$H$11,0,10*ROW('Sanitation Data'!H87))),'Data Summary'!DL93="Yes"),OFFSET('Sanitation Data'!$H$11,0,10*ROW('Sanitation Data'!H87)),NA())</f>
        <v>#N/A</v>
      </c>
      <c r="AX93" s="134" t="e">
        <f ca="1">+IF(AND(ISNUMBER(OFFSET('Sanitation Data'!$H$12,0,10*ROW('Sanitation Data'!H87))),'Data Summary'!DM93="Yes"),OFFSET('Sanitation Data'!$H$12,0,10*ROW('Sanitation Data'!H87)),NA())</f>
        <v>#N/A</v>
      </c>
      <c r="AY93" s="134" t="e">
        <f ca="1">+IF(AND(ISNUMBER(OFFSET('Sanitation Data'!$H$13,0,10*ROW('Sanitation Data'!H87))),'Data Summary'!DN93="Yes"),OFFSET('Sanitation Data'!$H$13,0,10*ROW('Sanitation Data'!H87)),NA())</f>
        <v>#N/A</v>
      </c>
      <c r="AZ93" s="135" t="e">
        <f ca="1">+IF(AND(ISNUMBER(OFFSET('Hygiene Data'!$C$6,0,10*ROW('Hygiene Data'!C87))),'Data Summary'!DO93="Yes"),OFFSET('Hygiene Data'!$C$6,0,10*ROW('Hygiene Data'!C87)),NA())</f>
        <v>#N/A</v>
      </c>
      <c r="BA93" s="135" t="e">
        <f ca="1">+IF(AND(ISNUMBER(OFFSET('Hygiene Data'!$C$8,0,10*ROW('Hygiene Data'!C87))),'Data Summary'!DP93="Yes"),OFFSET('Hygiene Data'!$C$8,0,10*ROW('Hygiene Data'!C87)),NA())</f>
        <v>#N/A</v>
      </c>
      <c r="BB93" s="135" t="e">
        <f ca="1">+IF(AND(ISNUMBER(OFFSET('Hygiene Data'!$C$10,0,10*ROW('Hygiene Data'!C87))),'Data Summary'!DQ93="Yes"),OFFSET('Hygiene Data'!$C$10,0,10*ROW('Hygiene Data'!C87)),NA())</f>
        <v>#N/A</v>
      </c>
      <c r="BC93" s="135" t="e">
        <f ca="1">+IF(AND(ISNUMBER(OFFSET('Hygiene Data'!$D$6,0,10*ROW('Hygiene Data'!D87))),'Data Summary'!DR93="Yes"),OFFSET('Hygiene Data'!$D$6,0,10*ROW('Hygiene Data'!D87)),NA())</f>
        <v>#N/A</v>
      </c>
      <c r="BD93" s="135" t="e">
        <f ca="1">+IF(AND(ISNUMBER(OFFSET('Hygiene Data'!$D$8,0,10*ROW('Hygiene Data'!D87))),'Data Summary'!DS93="Yes"),OFFSET('Hygiene Data'!$D$8,0,10*ROW('Hygiene Data'!D87)),NA())</f>
        <v>#N/A</v>
      </c>
      <c r="BE93" s="135" t="e">
        <f ca="1">+IF(AND(ISNUMBER(OFFSET('Hygiene Data'!$D$10,0,10*ROW('Hygiene Data'!D87))),'Data Summary'!DT93="Yes"),OFFSET('Hygiene Data'!$D$10,0,10*ROW('Hygiene Data'!D87)),NA())</f>
        <v>#N/A</v>
      </c>
      <c r="BF93" s="135" t="e">
        <f ca="1">+IF(AND(ISNUMBER(OFFSET('Hygiene Data'!$E$6,0,10*ROW('Hygiene Data'!E87))),'Data Summary'!DU93="Yes"),OFFSET('Hygiene Data'!$E$6,0,10*ROW('Hygiene Data'!E87)),NA())</f>
        <v>#N/A</v>
      </c>
      <c r="BG93" s="135" t="e">
        <f ca="1">+IF(AND(ISNUMBER(OFFSET('Hygiene Data'!$E$8,0,10*ROW('Hygiene Data'!E87))),'Data Summary'!DV93="Yes"),OFFSET('Hygiene Data'!$E$8,0,10*ROW('Hygiene Data'!E87)),NA())</f>
        <v>#N/A</v>
      </c>
      <c r="BH93" s="135" t="e">
        <f ca="1">+IF(AND(ISNUMBER(OFFSET('Hygiene Data'!$E$10,0,10*ROW('Hygiene Data'!E87))),'Data Summary'!DW93="Yes"),OFFSET('Hygiene Data'!$E$10,0,10*ROW('Hygiene Data'!E87)),NA())</f>
        <v>#N/A</v>
      </c>
      <c r="BI93" s="135" t="e">
        <f ca="1">+IF(AND(ISNUMBER(OFFSET('Hygiene Data'!$F$6,0,10*ROW('Hygiene Data'!F87))),'Data Summary'!DX93="Yes"),OFFSET('Hygiene Data'!$F$6,0,10*ROW('Hygiene Data'!F87)),NA())</f>
        <v>#N/A</v>
      </c>
      <c r="BJ93" s="135" t="e">
        <f ca="1">+IF(AND(ISNUMBER(OFFSET('Hygiene Data'!$F$8,0,10*ROW('Hygiene Data'!F87))),'Data Summary'!DY93="Yes"),OFFSET('Hygiene Data'!$F$8,0,10*ROW('Hygiene Data'!F87)),NA())</f>
        <v>#N/A</v>
      </c>
      <c r="BK93" s="135" t="e">
        <f ca="1">+IF(AND(ISNUMBER(OFFSET('Hygiene Data'!$F$10,0,10*ROW('Hygiene Data'!F87))),'Data Summary'!DZ93="Yes"),OFFSET('Hygiene Data'!$F$10,0,10*ROW('Hygiene Data'!F87)),NA())</f>
        <v>#N/A</v>
      </c>
      <c r="BL93" s="135" t="e">
        <f ca="1">+IF(AND(ISNUMBER(OFFSET('Hygiene Data'!$G$6,0,10*ROW('Hygiene Data'!G87))),'Data Summary'!EA93="Yes"),OFFSET('Hygiene Data'!$G$6,0,10*ROW('Hygiene Data'!G87)),NA())</f>
        <v>#N/A</v>
      </c>
      <c r="BM93" s="135" t="e">
        <f ca="1">+IF(AND(ISNUMBER(OFFSET('Hygiene Data'!$G$8,0,10*ROW('Hygiene Data'!G87))),'Data Summary'!EB93="Yes"),OFFSET('Hygiene Data'!$G$8,0,10*ROW('Hygiene Data'!G87)),NA())</f>
        <v>#N/A</v>
      </c>
      <c r="BN93" s="135" t="e">
        <f ca="1">+IF(AND(ISNUMBER(OFFSET('Hygiene Data'!$G$10,0,10*ROW('Hygiene Data'!G87))),'Data Summary'!EC93="Yes"),OFFSET('Hygiene Data'!$G$10,0,10*ROW('Hygiene Data'!G87)),NA())</f>
        <v>#N/A</v>
      </c>
      <c r="BO93" s="135" t="e">
        <f ca="1">+IF(AND(ISNUMBER(OFFSET('Hygiene Data'!$H$6,0,10*ROW('Hygiene Data'!H87))),'Data Summary'!ED93="Yes"),OFFSET('Hygiene Data'!$H$6,0,10*ROW('Hygiene Data'!H87)),NA())</f>
        <v>#N/A</v>
      </c>
      <c r="BP93" s="135" t="e">
        <f ca="1">+IF(AND(ISNUMBER(OFFSET('Hygiene Data'!$H$8,0,10*ROW('Hygiene Data'!H87))),'Data Summary'!EE93="Yes"),OFFSET('Hygiene Data'!$H$8,0,10*ROW('Hygiene Data'!H87)),NA())</f>
        <v>#N/A</v>
      </c>
      <c r="BQ93" s="135" t="e">
        <f ca="1">+IF(AND(ISNUMBER(OFFSET('Hygiene Data'!$H$10,0,10*ROW('Hygiene Data'!H87))),'Data Summary'!EF93="Yes"),OFFSET('Hygiene Data'!$H$10,0,10*ROW('Hygiene Data'!H87)),NA())</f>
        <v>#N/A</v>
      </c>
    </row>
    <row r="94" spans="1:69" x14ac:dyDescent="0.2">
      <c r="A94" s="50" t="e">
        <f ca="1">+IF(OFFSET('Water Data'!$B$1,0,10*ROW('Water Data'!B88))="",NA(),OFFSET('Water Data'!$B$1,0,10*ROW('Water Data'!B88)))</f>
        <v>#N/A</v>
      </c>
      <c r="B94" s="50" t="e">
        <f ca="1">+IF(OFFSET('Water Data'!$A$3,0,10*ROW('Water Data'!A91))="",NA(),OFFSET('Water Data'!$A$3,0,10*ROW('Water Data'!A91)))</f>
        <v>#N/A</v>
      </c>
      <c r="C94" s="50" t="e">
        <f ca="1">+IF(OFFSET('Water Data'!$C$3,0,10*ROW('Water Data'!C91))="",NA(),OFFSET('Water Data'!$C$3,0,10*ROW('Water Data'!C91)))</f>
        <v>#N/A</v>
      </c>
      <c r="D94" s="133" t="e">
        <f ca="1">+IF(AND(ISNUMBER(OFFSET('Water Data'!$C$5,0,10*ROW('Water Data'!C88))),'Data Summary'!BS94="Yes"),100-OFFSET('Water Data'!$C$5,0,10*ROW('Water Data'!C88)),NA())</f>
        <v>#N/A</v>
      </c>
      <c r="E94" s="133" t="e">
        <f ca="1">+IF(AND(ISNUMBER(OFFSET('Water Data'!$C$7,0,10*ROW('Water Data'!C88))),'Data Summary'!BT94="Yes"),OFFSET('Water Data'!$C$7,0,10*ROW('Water Data'!C88)),NA())</f>
        <v>#N/A</v>
      </c>
      <c r="F94" s="133" t="e">
        <f ca="1">+IF(AND(ISNUMBER(OFFSET('Water Data'!$C$10,0,10*ROW('Water Data'!C88))),'Data Summary'!BU94="Yes"),OFFSET('Water Data'!$C$10,0,10*ROW('Water Data'!C88)),NA())</f>
        <v>#N/A</v>
      </c>
      <c r="G94" s="133" t="e">
        <f ca="1">+IF(AND(ISNUMBER(OFFSET('Water Data'!$D$5,0,10*ROW('Water Data'!D88))),'Data Summary'!BV94="Yes"),100-OFFSET('Water Data'!$D$5,0,10*ROW('Water Data'!D88)),NA())</f>
        <v>#N/A</v>
      </c>
      <c r="H94" s="133" t="e">
        <f ca="1">+IF(AND(ISNUMBER(OFFSET('Water Data'!$D$7,0,10*ROW('Water Data'!D88))),'Data Summary'!BW94="Yes"),OFFSET('Water Data'!$D$7,0,10*ROW('Water Data'!D88)),NA())</f>
        <v>#N/A</v>
      </c>
      <c r="I94" s="133" t="e">
        <f ca="1">+IF(AND(ISNUMBER(OFFSET('Water Data'!$D$10,0,10*ROW('Water Data'!D88))),'Data Summary'!BX94="Yes"),OFFSET('Water Data'!$D$10,0,10*ROW('Water Data'!D88)),NA())</f>
        <v>#N/A</v>
      </c>
      <c r="J94" s="133" t="e">
        <f ca="1">+IF(AND(ISNUMBER(OFFSET('Water Data'!$E$5,0,10*ROW('Water Data'!E88))),'Data Summary'!BY94="Yes"),100-OFFSET('Water Data'!$E$5,0,10*ROW('Water Data'!E88)),NA())</f>
        <v>#N/A</v>
      </c>
      <c r="K94" s="133" t="e">
        <f ca="1">+IF(AND(ISNUMBER(OFFSET('Water Data'!$E$7,0,10*ROW('Water Data'!E88))),'Data Summary'!BZ94="Yes"),OFFSET('Water Data'!$E$7,0,10*ROW('Water Data'!E88)),NA())</f>
        <v>#N/A</v>
      </c>
      <c r="L94" s="133" t="e">
        <f ca="1">+IF(AND(ISNUMBER(OFFSET('Water Data'!$E$10,0,10*ROW('Water Data'!E88))),'Data Summary'!CA94="Yes"),OFFSET('Water Data'!$E$10,0,10*ROW('Water Data'!E88)),NA())</f>
        <v>#N/A</v>
      </c>
      <c r="M94" s="133" t="e">
        <f ca="1">+IF(AND(ISNUMBER(OFFSET('Water Data'!$F$5,0,10*ROW('Water Data'!F88))),'Data Summary'!CB94="Yes"),100-OFFSET('Water Data'!$F$5,0,10*ROW('Water Data'!F88)),NA())</f>
        <v>#N/A</v>
      </c>
      <c r="N94" s="133" t="e">
        <f ca="1">+IF(AND(ISNUMBER(OFFSET('Water Data'!$F$7,0,10*ROW('Water Data'!F88))),'Data Summary'!CC94="Yes"),OFFSET('Water Data'!$F$7,0,10*ROW('Water Data'!F88)),NA())</f>
        <v>#N/A</v>
      </c>
      <c r="O94" s="133" t="e">
        <f ca="1">+IF(AND(ISNUMBER(OFFSET('Water Data'!$F$10,0,10*ROW('Water Data'!F88))),'Data Summary'!CD94="Yes"),OFFSET('Water Data'!$F$10,0,10*ROW('Water Data'!F88)),NA())</f>
        <v>#N/A</v>
      </c>
      <c r="P94" s="133" t="e">
        <f ca="1">+IF(AND(ISNUMBER(OFFSET('Water Data'!$G$5,0,10*ROW('Water Data'!G88))),'Data Summary'!CE94="Yes"),100-OFFSET('Water Data'!$G$5,0,10*ROW('Water Data'!G88)),NA())</f>
        <v>#N/A</v>
      </c>
      <c r="Q94" s="133" t="e">
        <f ca="1">+IF(AND(ISNUMBER(OFFSET('Water Data'!$G$7,0,10*ROW('Water Data'!G88))),'Data Summary'!CF94="Yes"),OFFSET('Water Data'!$G$7,0,10*ROW('Water Data'!G88)),NA())</f>
        <v>#N/A</v>
      </c>
      <c r="R94" s="133" t="e">
        <f ca="1">+IF(AND(ISNUMBER(OFFSET('Water Data'!$G$10,0,10*ROW('Water Data'!G88))),'Data Summary'!CG94="Yes"),OFFSET('Water Data'!$G$10,0,10*ROW('Water Data'!G88)),NA())</f>
        <v>#N/A</v>
      </c>
      <c r="S94" s="133" t="e">
        <f ca="1">+IF(AND(ISNUMBER(OFFSET('Water Data'!$H$5,0,10*ROW('Water Data'!H88))),'Data Summary'!CH94="Yes"),100-OFFSET('Water Data'!$H$5,0,10*ROW('Water Data'!H88)),NA())</f>
        <v>#N/A</v>
      </c>
      <c r="T94" s="133" t="e">
        <f ca="1">+IF(AND(ISNUMBER(OFFSET('Water Data'!$H$7,0,10*ROW('Water Data'!H88))),'Data Summary'!CI94="Yes"),OFFSET('Water Data'!$H$7,0,10*ROW('Water Data'!H88)),NA())</f>
        <v>#N/A</v>
      </c>
      <c r="U94" s="133" t="e">
        <f ca="1">+IF(AND(ISNUMBER(OFFSET('Water Data'!$H$10,0,10*ROW('Water Data'!H88))),'Data Summary'!CJ94="Yes"),OFFSET('Water Data'!$H$10,0,10*ROW('Water Data'!H88)),NA())</f>
        <v>#N/A</v>
      </c>
      <c r="V94" s="134" t="e">
        <f ca="1">+IF(AND(ISNUMBER(OFFSET('Sanitation Data'!$C$5,0,10*ROW('Sanitation Data'!C88))),'Data Summary'!CK94="Yes"),100-OFFSET('Sanitation Data'!$C$5,0,10*ROW('Sanitation Data'!C88)),NA())</f>
        <v>#N/A</v>
      </c>
      <c r="W94" s="134" t="e">
        <f ca="1">+IF(AND(ISNUMBER(OFFSET('Sanitation Data'!$C$7,0,10*ROW('Sanitation Data'!C88))),'Data Summary'!CL94="Yes"),OFFSET('Sanitation Data'!$C$7,0,10*ROW('Sanitation Data'!C88)),NA())</f>
        <v>#N/A</v>
      </c>
      <c r="X94" s="134" t="e">
        <f ca="1">+IF(AND(ISNUMBER(OFFSET('Sanitation Data'!$C$11,0,10*ROW('Sanitation Data'!C88))),'Data Summary'!CM94="Yes"),OFFSET('Sanitation Data'!$C$11,0,10*ROW('Sanitation Data'!C88)),NA())</f>
        <v>#N/A</v>
      </c>
      <c r="Y94" s="134" t="e">
        <f ca="1">+IF(AND(ISNUMBER(OFFSET('Sanitation Data'!$C$12,0,10*ROW('Sanitation Data'!C88))),'Data Summary'!CN94="Yes"),OFFSET('Sanitation Data'!$C$12,0,10*ROW('Sanitation Data'!C88)),NA())</f>
        <v>#N/A</v>
      </c>
      <c r="Z94" s="134" t="e">
        <f ca="1">+IF(AND(ISNUMBER(OFFSET('Sanitation Data'!$C$13,0,10*ROW('Sanitation Data'!C88))),'Data Summary'!CO94="Yes"),OFFSET('Sanitation Data'!$C$13,0,10*ROW('Sanitation Data'!C88)),NA())</f>
        <v>#N/A</v>
      </c>
      <c r="AA94" s="134" t="e">
        <f ca="1">+IF(AND(ISNUMBER(OFFSET('Sanitation Data'!$D$5,0,10*ROW('Sanitation Data'!D88))),'Data Summary'!CP94="Yes"),100-OFFSET('Sanitation Data'!$D$5,0,10*ROW('Sanitation Data'!D88)),NA())</f>
        <v>#N/A</v>
      </c>
      <c r="AB94" s="134" t="e">
        <f ca="1">+IF(AND(ISNUMBER(OFFSET('Sanitation Data'!$D$7,0,10*ROW('Sanitation Data'!D88))),'Data Summary'!CQ94="Yes"),OFFSET('Sanitation Data'!$D$7,0,10*ROW('Sanitation Data'!D88)),NA())</f>
        <v>#N/A</v>
      </c>
      <c r="AC94" s="134" t="e">
        <f ca="1">+IF(AND(ISNUMBER(OFFSET('Sanitation Data'!$D$11,0,10*ROW('Sanitation Data'!D88))),'Data Summary'!CR94="Yes"),OFFSET('Sanitation Data'!$D$11,0,10*ROW('Sanitation Data'!D88)),NA())</f>
        <v>#N/A</v>
      </c>
      <c r="AD94" s="134" t="e">
        <f ca="1">+IF(AND(ISNUMBER(OFFSET('Sanitation Data'!$D$12,0,10*ROW('Sanitation Data'!D88))),'Data Summary'!CS94="Yes"),OFFSET('Sanitation Data'!$D$12,0,10*ROW('Sanitation Data'!D88)),NA())</f>
        <v>#N/A</v>
      </c>
      <c r="AE94" s="134" t="e">
        <f ca="1">+IF(AND(ISNUMBER(OFFSET('Sanitation Data'!$D$13,0,10*ROW('Sanitation Data'!D88))),'Data Summary'!CT94="Yes"),OFFSET('Sanitation Data'!$D$13,0,10*ROW('Sanitation Data'!D88)),NA())</f>
        <v>#N/A</v>
      </c>
      <c r="AF94" s="134" t="e">
        <f ca="1">+IF(AND(ISNUMBER(OFFSET('Sanitation Data'!$E$5,0,10*ROW('Sanitation Data'!E88))),'Data Summary'!CU94="Yes"),100-OFFSET('Sanitation Data'!$E$5,0,10*ROW('Sanitation Data'!E88)),NA())</f>
        <v>#N/A</v>
      </c>
      <c r="AG94" s="134" t="e">
        <f ca="1">+IF(AND(ISNUMBER(OFFSET('Sanitation Data'!$E$7,0,10*ROW('Sanitation Data'!E88))),'Data Summary'!CV94="Yes"),OFFSET('Sanitation Data'!$E$7,0,10*ROW('Sanitation Data'!E88)),NA())</f>
        <v>#N/A</v>
      </c>
      <c r="AH94" s="134" t="e">
        <f ca="1">+IF(AND(ISNUMBER(OFFSET('Sanitation Data'!$E$11,0,10*ROW('Sanitation Data'!E88))),'Data Summary'!CW94="Yes"),OFFSET('Sanitation Data'!$E$11,0,10*ROW('Sanitation Data'!E88)),NA())</f>
        <v>#N/A</v>
      </c>
      <c r="AI94" s="134" t="e">
        <f ca="1">+IF(AND(ISNUMBER(OFFSET('Sanitation Data'!$E$12,0,10*ROW('Sanitation Data'!E88))),'Data Summary'!CX94="Yes"),OFFSET('Sanitation Data'!$E$12,0,10*ROW('Sanitation Data'!E88)),NA())</f>
        <v>#N/A</v>
      </c>
      <c r="AJ94" s="134" t="e">
        <f ca="1">+IF(AND(ISNUMBER(OFFSET('Sanitation Data'!$E$13,0,10*ROW('Sanitation Data'!E88))),'Data Summary'!CY94="Yes"),OFFSET('Sanitation Data'!$E$13,0,10*ROW('Sanitation Data'!E88)),NA())</f>
        <v>#N/A</v>
      </c>
      <c r="AK94" s="134" t="e">
        <f ca="1">+IF(AND(ISNUMBER(OFFSET('Sanitation Data'!$F$5,0,10*ROW('Sanitation Data'!F88))),'Data Summary'!CZ94="Yes"),100-OFFSET('Sanitation Data'!$F$5,0,10*ROW('Sanitation Data'!F88)),NA())</f>
        <v>#N/A</v>
      </c>
      <c r="AL94" s="134" t="e">
        <f ca="1">+IF(AND(ISNUMBER(OFFSET('Sanitation Data'!$F$7,0,10*ROW('Sanitation Data'!F88))),'Data Summary'!DA94="Yes"),OFFSET('Sanitation Data'!$F$7,0,10*ROW('Sanitation Data'!F88)),NA())</f>
        <v>#N/A</v>
      </c>
      <c r="AM94" s="134" t="e">
        <f ca="1">+IF(AND(ISNUMBER(OFFSET('Sanitation Data'!$F$11,0,10*ROW('Sanitation Data'!F88))),'Data Summary'!DB94="Yes"),OFFSET('Sanitation Data'!$F$11,0,10*ROW('Sanitation Data'!F88)),NA())</f>
        <v>#N/A</v>
      </c>
      <c r="AN94" s="134" t="e">
        <f ca="1">+IF(AND(ISNUMBER(OFFSET('Sanitation Data'!$F$12,0,10*ROW('Sanitation Data'!F88))),'Data Summary'!DC94="Yes"),OFFSET('Sanitation Data'!$F$12,0,10*ROW('Sanitation Data'!F88)),NA())</f>
        <v>#N/A</v>
      </c>
      <c r="AO94" s="134" t="e">
        <f ca="1">+IF(AND(ISNUMBER(OFFSET('Sanitation Data'!$F$13,0,10*ROW('Sanitation Data'!F88))),'Data Summary'!DD94="Yes"),OFFSET('Sanitation Data'!$F$13,0,10*ROW('Sanitation Data'!F88)),NA())</f>
        <v>#N/A</v>
      </c>
      <c r="AP94" s="134" t="e">
        <f ca="1">+IF(AND(ISNUMBER(OFFSET('Sanitation Data'!$G$5,0,10*ROW('Sanitation Data'!G88))),'Data Summary'!DE94="Yes"),100-OFFSET('Sanitation Data'!$G$5,0,10*ROW('Sanitation Data'!G88)),NA())</f>
        <v>#N/A</v>
      </c>
      <c r="AQ94" s="134" t="e">
        <f ca="1">+IF(AND(ISNUMBER(OFFSET('Sanitation Data'!$G$7,0,10*ROW('Sanitation Data'!G88))),'Data Summary'!DF94="Yes"),OFFSET('Sanitation Data'!$G$7,0,10*ROW('Sanitation Data'!G88)),NA())</f>
        <v>#N/A</v>
      </c>
      <c r="AR94" s="134" t="e">
        <f ca="1">+IF(AND(ISNUMBER(OFFSET('Sanitation Data'!$G$11,0,10*ROW('Sanitation Data'!G88))),'Data Summary'!DG94="Yes"),OFFSET('Sanitation Data'!$G$11,0,10*ROW('Sanitation Data'!G88)),NA())</f>
        <v>#N/A</v>
      </c>
      <c r="AS94" s="134" t="e">
        <f ca="1">+IF(AND(ISNUMBER(OFFSET('Sanitation Data'!$G$12,0,10*ROW('Sanitation Data'!G88))),'Data Summary'!DH94="Yes"),OFFSET('Sanitation Data'!$G$12,0,10*ROW('Sanitation Data'!G88)),NA())</f>
        <v>#N/A</v>
      </c>
      <c r="AT94" s="134" t="e">
        <f ca="1">+IF(AND(ISNUMBER(OFFSET('Sanitation Data'!$G$13,0,10*ROW('Sanitation Data'!G88))),'Data Summary'!DI94="Yes"),OFFSET('Sanitation Data'!$G$13,0,10*ROW('Sanitation Data'!G88)),NA())</f>
        <v>#N/A</v>
      </c>
      <c r="AU94" s="134" t="e">
        <f ca="1">+IF(AND(ISNUMBER(OFFSET('Sanitation Data'!$H$5,0,10*ROW('Sanitation Data'!H88))),'Data Summary'!DJ94="Yes"),100-OFFSET('Sanitation Data'!$H$5,0,10*ROW('Sanitation Data'!H88)),NA())</f>
        <v>#N/A</v>
      </c>
      <c r="AV94" s="134" t="e">
        <f ca="1">+IF(AND(ISNUMBER(OFFSET('Sanitation Data'!$H$7,0,10*ROW('Sanitation Data'!H88))),'Data Summary'!DK94="Yes"),OFFSET('Sanitation Data'!$H$7,0,10*ROW('Sanitation Data'!H88)),NA())</f>
        <v>#N/A</v>
      </c>
      <c r="AW94" s="134" t="e">
        <f ca="1">+IF(AND(ISNUMBER(OFFSET('Sanitation Data'!$H$11,0,10*ROW('Sanitation Data'!H88))),'Data Summary'!DL94="Yes"),OFFSET('Sanitation Data'!$H$11,0,10*ROW('Sanitation Data'!H88)),NA())</f>
        <v>#N/A</v>
      </c>
      <c r="AX94" s="134" t="e">
        <f ca="1">+IF(AND(ISNUMBER(OFFSET('Sanitation Data'!$H$12,0,10*ROW('Sanitation Data'!H88))),'Data Summary'!DM94="Yes"),OFFSET('Sanitation Data'!$H$12,0,10*ROW('Sanitation Data'!H88)),NA())</f>
        <v>#N/A</v>
      </c>
      <c r="AY94" s="134" t="e">
        <f ca="1">+IF(AND(ISNUMBER(OFFSET('Sanitation Data'!$H$13,0,10*ROW('Sanitation Data'!H88))),'Data Summary'!DN94="Yes"),OFFSET('Sanitation Data'!$H$13,0,10*ROW('Sanitation Data'!H88)),NA())</f>
        <v>#N/A</v>
      </c>
      <c r="AZ94" s="135" t="e">
        <f ca="1">+IF(AND(ISNUMBER(OFFSET('Hygiene Data'!$C$6,0,10*ROW('Hygiene Data'!C88))),'Data Summary'!DO94="Yes"),OFFSET('Hygiene Data'!$C$6,0,10*ROW('Hygiene Data'!C88)),NA())</f>
        <v>#N/A</v>
      </c>
      <c r="BA94" s="135" t="e">
        <f ca="1">+IF(AND(ISNUMBER(OFFSET('Hygiene Data'!$C$8,0,10*ROW('Hygiene Data'!C88))),'Data Summary'!DP94="Yes"),OFFSET('Hygiene Data'!$C$8,0,10*ROW('Hygiene Data'!C88)),NA())</f>
        <v>#N/A</v>
      </c>
      <c r="BB94" s="135" t="e">
        <f ca="1">+IF(AND(ISNUMBER(OFFSET('Hygiene Data'!$C$10,0,10*ROW('Hygiene Data'!C88))),'Data Summary'!DQ94="Yes"),OFFSET('Hygiene Data'!$C$10,0,10*ROW('Hygiene Data'!C88)),NA())</f>
        <v>#N/A</v>
      </c>
      <c r="BC94" s="135" t="e">
        <f ca="1">+IF(AND(ISNUMBER(OFFSET('Hygiene Data'!$D$6,0,10*ROW('Hygiene Data'!D88))),'Data Summary'!DR94="Yes"),OFFSET('Hygiene Data'!$D$6,0,10*ROW('Hygiene Data'!D88)),NA())</f>
        <v>#N/A</v>
      </c>
      <c r="BD94" s="135" t="e">
        <f ca="1">+IF(AND(ISNUMBER(OFFSET('Hygiene Data'!$D$8,0,10*ROW('Hygiene Data'!D88))),'Data Summary'!DS94="Yes"),OFFSET('Hygiene Data'!$D$8,0,10*ROW('Hygiene Data'!D88)),NA())</f>
        <v>#N/A</v>
      </c>
      <c r="BE94" s="135" t="e">
        <f ca="1">+IF(AND(ISNUMBER(OFFSET('Hygiene Data'!$D$10,0,10*ROW('Hygiene Data'!D88))),'Data Summary'!DT94="Yes"),OFFSET('Hygiene Data'!$D$10,0,10*ROW('Hygiene Data'!D88)),NA())</f>
        <v>#N/A</v>
      </c>
      <c r="BF94" s="135" t="e">
        <f ca="1">+IF(AND(ISNUMBER(OFFSET('Hygiene Data'!$E$6,0,10*ROW('Hygiene Data'!E88))),'Data Summary'!DU94="Yes"),OFFSET('Hygiene Data'!$E$6,0,10*ROW('Hygiene Data'!E88)),NA())</f>
        <v>#N/A</v>
      </c>
      <c r="BG94" s="135" t="e">
        <f ca="1">+IF(AND(ISNUMBER(OFFSET('Hygiene Data'!$E$8,0,10*ROW('Hygiene Data'!E88))),'Data Summary'!DV94="Yes"),OFFSET('Hygiene Data'!$E$8,0,10*ROW('Hygiene Data'!E88)),NA())</f>
        <v>#N/A</v>
      </c>
      <c r="BH94" s="135" t="e">
        <f ca="1">+IF(AND(ISNUMBER(OFFSET('Hygiene Data'!$E$10,0,10*ROW('Hygiene Data'!E88))),'Data Summary'!DW94="Yes"),OFFSET('Hygiene Data'!$E$10,0,10*ROW('Hygiene Data'!E88)),NA())</f>
        <v>#N/A</v>
      </c>
      <c r="BI94" s="135" t="e">
        <f ca="1">+IF(AND(ISNUMBER(OFFSET('Hygiene Data'!$F$6,0,10*ROW('Hygiene Data'!F88))),'Data Summary'!DX94="Yes"),OFFSET('Hygiene Data'!$F$6,0,10*ROW('Hygiene Data'!F88)),NA())</f>
        <v>#N/A</v>
      </c>
      <c r="BJ94" s="135" t="e">
        <f ca="1">+IF(AND(ISNUMBER(OFFSET('Hygiene Data'!$F$8,0,10*ROW('Hygiene Data'!F88))),'Data Summary'!DY94="Yes"),OFFSET('Hygiene Data'!$F$8,0,10*ROW('Hygiene Data'!F88)),NA())</f>
        <v>#N/A</v>
      </c>
      <c r="BK94" s="135" t="e">
        <f ca="1">+IF(AND(ISNUMBER(OFFSET('Hygiene Data'!$F$10,0,10*ROW('Hygiene Data'!F88))),'Data Summary'!DZ94="Yes"),OFFSET('Hygiene Data'!$F$10,0,10*ROW('Hygiene Data'!F88)),NA())</f>
        <v>#N/A</v>
      </c>
      <c r="BL94" s="135" t="e">
        <f ca="1">+IF(AND(ISNUMBER(OFFSET('Hygiene Data'!$G$6,0,10*ROW('Hygiene Data'!G88))),'Data Summary'!EA94="Yes"),OFFSET('Hygiene Data'!$G$6,0,10*ROW('Hygiene Data'!G88)),NA())</f>
        <v>#N/A</v>
      </c>
      <c r="BM94" s="135" t="e">
        <f ca="1">+IF(AND(ISNUMBER(OFFSET('Hygiene Data'!$G$8,0,10*ROW('Hygiene Data'!G88))),'Data Summary'!EB94="Yes"),OFFSET('Hygiene Data'!$G$8,0,10*ROW('Hygiene Data'!G88)),NA())</f>
        <v>#N/A</v>
      </c>
      <c r="BN94" s="135" t="e">
        <f ca="1">+IF(AND(ISNUMBER(OFFSET('Hygiene Data'!$G$10,0,10*ROW('Hygiene Data'!G88))),'Data Summary'!EC94="Yes"),OFFSET('Hygiene Data'!$G$10,0,10*ROW('Hygiene Data'!G88)),NA())</f>
        <v>#N/A</v>
      </c>
      <c r="BO94" s="135" t="e">
        <f ca="1">+IF(AND(ISNUMBER(OFFSET('Hygiene Data'!$H$6,0,10*ROW('Hygiene Data'!H88))),'Data Summary'!ED94="Yes"),OFFSET('Hygiene Data'!$H$6,0,10*ROW('Hygiene Data'!H88)),NA())</f>
        <v>#N/A</v>
      </c>
      <c r="BP94" s="135" t="e">
        <f ca="1">+IF(AND(ISNUMBER(OFFSET('Hygiene Data'!$H$8,0,10*ROW('Hygiene Data'!H88))),'Data Summary'!EE94="Yes"),OFFSET('Hygiene Data'!$H$8,0,10*ROW('Hygiene Data'!H88)),NA())</f>
        <v>#N/A</v>
      </c>
      <c r="BQ94" s="135" t="e">
        <f ca="1">+IF(AND(ISNUMBER(OFFSET('Hygiene Data'!$H$10,0,10*ROW('Hygiene Data'!H88))),'Data Summary'!EF94="Yes"),OFFSET('Hygiene Data'!$H$10,0,10*ROW('Hygiene Data'!H88)),NA())</f>
        <v>#N/A</v>
      </c>
    </row>
    <row r="95" spans="1:69" x14ac:dyDescent="0.2">
      <c r="A95" s="50" t="e">
        <f ca="1">+IF(OFFSET('Water Data'!$B$1,0,10*ROW('Water Data'!B89))="",NA(),OFFSET('Water Data'!$B$1,0,10*ROW('Water Data'!B89)))</f>
        <v>#N/A</v>
      </c>
      <c r="B95" s="50" t="e">
        <f ca="1">+IF(OFFSET('Water Data'!$A$3,0,10*ROW('Water Data'!A92))="",NA(),OFFSET('Water Data'!$A$3,0,10*ROW('Water Data'!A92)))</f>
        <v>#N/A</v>
      </c>
      <c r="C95" s="50" t="e">
        <f ca="1">+IF(OFFSET('Water Data'!$C$3,0,10*ROW('Water Data'!C92))="",NA(),OFFSET('Water Data'!$C$3,0,10*ROW('Water Data'!C92)))</f>
        <v>#N/A</v>
      </c>
      <c r="D95" s="133" t="e">
        <f ca="1">+IF(AND(ISNUMBER(OFFSET('Water Data'!$C$5,0,10*ROW('Water Data'!C89))),'Data Summary'!BS95="Yes"),100-OFFSET('Water Data'!$C$5,0,10*ROW('Water Data'!C89)),NA())</f>
        <v>#N/A</v>
      </c>
      <c r="E95" s="133" t="e">
        <f ca="1">+IF(AND(ISNUMBER(OFFSET('Water Data'!$C$7,0,10*ROW('Water Data'!C89))),'Data Summary'!BT95="Yes"),OFFSET('Water Data'!$C$7,0,10*ROW('Water Data'!C89)),NA())</f>
        <v>#N/A</v>
      </c>
      <c r="F95" s="133" t="e">
        <f ca="1">+IF(AND(ISNUMBER(OFFSET('Water Data'!$C$10,0,10*ROW('Water Data'!C89))),'Data Summary'!BU95="Yes"),OFFSET('Water Data'!$C$10,0,10*ROW('Water Data'!C89)),NA())</f>
        <v>#N/A</v>
      </c>
      <c r="G95" s="133" t="e">
        <f ca="1">+IF(AND(ISNUMBER(OFFSET('Water Data'!$D$5,0,10*ROW('Water Data'!D89))),'Data Summary'!BV95="Yes"),100-OFFSET('Water Data'!$D$5,0,10*ROW('Water Data'!D89)),NA())</f>
        <v>#N/A</v>
      </c>
      <c r="H95" s="133" t="e">
        <f ca="1">+IF(AND(ISNUMBER(OFFSET('Water Data'!$D$7,0,10*ROW('Water Data'!D89))),'Data Summary'!BW95="Yes"),OFFSET('Water Data'!$D$7,0,10*ROW('Water Data'!D89)),NA())</f>
        <v>#N/A</v>
      </c>
      <c r="I95" s="133" t="e">
        <f ca="1">+IF(AND(ISNUMBER(OFFSET('Water Data'!$D$10,0,10*ROW('Water Data'!D89))),'Data Summary'!BX95="Yes"),OFFSET('Water Data'!$D$10,0,10*ROW('Water Data'!D89)),NA())</f>
        <v>#N/A</v>
      </c>
      <c r="J95" s="133" t="e">
        <f ca="1">+IF(AND(ISNUMBER(OFFSET('Water Data'!$E$5,0,10*ROW('Water Data'!E89))),'Data Summary'!BY95="Yes"),100-OFFSET('Water Data'!$E$5,0,10*ROW('Water Data'!E89)),NA())</f>
        <v>#N/A</v>
      </c>
      <c r="K95" s="133" t="e">
        <f ca="1">+IF(AND(ISNUMBER(OFFSET('Water Data'!$E$7,0,10*ROW('Water Data'!E89))),'Data Summary'!BZ95="Yes"),OFFSET('Water Data'!$E$7,0,10*ROW('Water Data'!E89)),NA())</f>
        <v>#N/A</v>
      </c>
      <c r="L95" s="133" t="e">
        <f ca="1">+IF(AND(ISNUMBER(OFFSET('Water Data'!$E$10,0,10*ROW('Water Data'!E89))),'Data Summary'!CA95="Yes"),OFFSET('Water Data'!$E$10,0,10*ROW('Water Data'!E89)),NA())</f>
        <v>#N/A</v>
      </c>
      <c r="M95" s="133" t="e">
        <f ca="1">+IF(AND(ISNUMBER(OFFSET('Water Data'!$F$5,0,10*ROW('Water Data'!F89))),'Data Summary'!CB95="Yes"),100-OFFSET('Water Data'!$F$5,0,10*ROW('Water Data'!F89)),NA())</f>
        <v>#N/A</v>
      </c>
      <c r="N95" s="133" t="e">
        <f ca="1">+IF(AND(ISNUMBER(OFFSET('Water Data'!$F$7,0,10*ROW('Water Data'!F89))),'Data Summary'!CC95="Yes"),OFFSET('Water Data'!$F$7,0,10*ROW('Water Data'!F89)),NA())</f>
        <v>#N/A</v>
      </c>
      <c r="O95" s="133" t="e">
        <f ca="1">+IF(AND(ISNUMBER(OFFSET('Water Data'!$F$10,0,10*ROW('Water Data'!F89))),'Data Summary'!CD95="Yes"),OFFSET('Water Data'!$F$10,0,10*ROW('Water Data'!F89)),NA())</f>
        <v>#N/A</v>
      </c>
      <c r="P95" s="133" t="e">
        <f ca="1">+IF(AND(ISNUMBER(OFFSET('Water Data'!$G$5,0,10*ROW('Water Data'!G89))),'Data Summary'!CE95="Yes"),100-OFFSET('Water Data'!$G$5,0,10*ROW('Water Data'!G89)),NA())</f>
        <v>#N/A</v>
      </c>
      <c r="Q95" s="133" t="e">
        <f ca="1">+IF(AND(ISNUMBER(OFFSET('Water Data'!$G$7,0,10*ROW('Water Data'!G89))),'Data Summary'!CF95="Yes"),OFFSET('Water Data'!$G$7,0,10*ROW('Water Data'!G89)),NA())</f>
        <v>#N/A</v>
      </c>
      <c r="R95" s="133" t="e">
        <f ca="1">+IF(AND(ISNUMBER(OFFSET('Water Data'!$G$10,0,10*ROW('Water Data'!G89))),'Data Summary'!CG95="Yes"),OFFSET('Water Data'!$G$10,0,10*ROW('Water Data'!G89)),NA())</f>
        <v>#N/A</v>
      </c>
      <c r="S95" s="133" t="e">
        <f ca="1">+IF(AND(ISNUMBER(OFFSET('Water Data'!$H$5,0,10*ROW('Water Data'!H89))),'Data Summary'!CH95="Yes"),100-OFFSET('Water Data'!$H$5,0,10*ROW('Water Data'!H89)),NA())</f>
        <v>#N/A</v>
      </c>
      <c r="T95" s="133" t="e">
        <f ca="1">+IF(AND(ISNUMBER(OFFSET('Water Data'!$H$7,0,10*ROW('Water Data'!H89))),'Data Summary'!CI95="Yes"),OFFSET('Water Data'!$H$7,0,10*ROW('Water Data'!H89)),NA())</f>
        <v>#N/A</v>
      </c>
      <c r="U95" s="133" t="e">
        <f ca="1">+IF(AND(ISNUMBER(OFFSET('Water Data'!$H$10,0,10*ROW('Water Data'!H89))),'Data Summary'!CJ95="Yes"),OFFSET('Water Data'!$H$10,0,10*ROW('Water Data'!H89)),NA())</f>
        <v>#N/A</v>
      </c>
      <c r="V95" s="134" t="e">
        <f ca="1">+IF(AND(ISNUMBER(OFFSET('Sanitation Data'!$C$5,0,10*ROW('Sanitation Data'!C89))),'Data Summary'!CK95="Yes"),100-OFFSET('Sanitation Data'!$C$5,0,10*ROW('Sanitation Data'!C89)),NA())</f>
        <v>#N/A</v>
      </c>
      <c r="W95" s="134" t="e">
        <f ca="1">+IF(AND(ISNUMBER(OFFSET('Sanitation Data'!$C$7,0,10*ROW('Sanitation Data'!C89))),'Data Summary'!CL95="Yes"),OFFSET('Sanitation Data'!$C$7,0,10*ROW('Sanitation Data'!C89)),NA())</f>
        <v>#N/A</v>
      </c>
      <c r="X95" s="134" t="e">
        <f ca="1">+IF(AND(ISNUMBER(OFFSET('Sanitation Data'!$C$11,0,10*ROW('Sanitation Data'!C89))),'Data Summary'!CM95="Yes"),OFFSET('Sanitation Data'!$C$11,0,10*ROW('Sanitation Data'!C89)),NA())</f>
        <v>#N/A</v>
      </c>
      <c r="Y95" s="134" t="e">
        <f ca="1">+IF(AND(ISNUMBER(OFFSET('Sanitation Data'!$C$12,0,10*ROW('Sanitation Data'!C89))),'Data Summary'!CN95="Yes"),OFFSET('Sanitation Data'!$C$12,0,10*ROW('Sanitation Data'!C89)),NA())</f>
        <v>#N/A</v>
      </c>
      <c r="Z95" s="134" t="e">
        <f ca="1">+IF(AND(ISNUMBER(OFFSET('Sanitation Data'!$C$13,0,10*ROW('Sanitation Data'!C89))),'Data Summary'!CO95="Yes"),OFFSET('Sanitation Data'!$C$13,0,10*ROW('Sanitation Data'!C89)),NA())</f>
        <v>#N/A</v>
      </c>
      <c r="AA95" s="134" t="e">
        <f ca="1">+IF(AND(ISNUMBER(OFFSET('Sanitation Data'!$D$5,0,10*ROW('Sanitation Data'!D89))),'Data Summary'!CP95="Yes"),100-OFFSET('Sanitation Data'!$D$5,0,10*ROW('Sanitation Data'!D89)),NA())</f>
        <v>#N/A</v>
      </c>
      <c r="AB95" s="134" t="e">
        <f ca="1">+IF(AND(ISNUMBER(OFFSET('Sanitation Data'!$D$7,0,10*ROW('Sanitation Data'!D89))),'Data Summary'!CQ95="Yes"),OFFSET('Sanitation Data'!$D$7,0,10*ROW('Sanitation Data'!D89)),NA())</f>
        <v>#N/A</v>
      </c>
      <c r="AC95" s="134" t="e">
        <f ca="1">+IF(AND(ISNUMBER(OFFSET('Sanitation Data'!$D$11,0,10*ROW('Sanitation Data'!D89))),'Data Summary'!CR95="Yes"),OFFSET('Sanitation Data'!$D$11,0,10*ROW('Sanitation Data'!D89)),NA())</f>
        <v>#N/A</v>
      </c>
      <c r="AD95" s="134" t="e">
        <f ca="1">+IF(AND(ISNUMBER(OFFSET('Sanitation Data'!$D$12,0,10*ROW('Sanitation Data'!D89))),'Data Summary'!CS95="Yes"),OFFSET('Sanitation Data'!$D$12,0,10*ROW('Sanitation Data'!D89)),NA())</f>
        <v>#N/A</v>
      </c>
      <c r="AE95" s="134" t="e">
        <f ca="1">+IF(AND(ISNUMBER(OFFSET('Sanitation Data'!$D$13,0,10*ROW('Sanitation Data'!D89))),'Data Summary'!CT95="Yes"),OFFSET('Sanitation Data'!$D$13,0,10*ROW('Sanitation Data'!D89)),NA())</f>
        <v>#N/A</v>
      </c>
      <c r="AF95" s="134" t="e">
        <f ca="1">+IF(AND(ISNUMBER(OFFSET('Sanitation Data'!$E$5,0,10*ROW('Sanitation Data'!E89))),'Data Summary'!CU95="Yes"),100-OFFSET('Sanitation Data'!$E$5,0,10*ROW('Sanitation Data'!E89)),NA())</f>
        <v>#N/A</v>
      </c>
      <c r="AG95" s="134" t="e">
        <f ca="1">+IF(AND(ISNUMBER(OFFSET('Sanitation Data'!$E$7,0,10*ROW('Sanitation Data'!E89))),'Data Summary'!CV95="Yes"),OFFSET('Sanitation Data'!$E$7,0,10*ROW('Sanitation Data'!E89)),NA())</f>
        <v>#N/A</v>
      </c>
      <c r="AH95" s="134" t="e">
        <f ca="1">+IF(AND(ISNUMBER(OFFSET('Sanitation Data'!$E$11,0,10*ROW('Sanitation Data'!E89))),'Data Summary'!CW95="Yes"),OFFSET('Sanitation Data'!$E$11,0,10*ROW('Sanitation Data'!E89)),NA())</f>
        <v>#N/A</v>
      </c>
      <c r="AI95" s="134" t="e">
        <f ca="1">+IF(AND(ISNUMBER(OFFSET('Sanitation Data'!$E$12,0,10*ROW('Sanitation Data'!E89))),'Data Summary'!CX95="Yes"),OFFSET('Sanitation Data'!$E$12,0,10*ROW('Sanitation Data'!E89)),NA())</f>
        <v>#N/A</v>
      </c>
      <c r="AJ95" s="134" t="e">
        <f ca="1">+IF(AND(ISNUMBER(OFFSET('Sanitation Data'!$E$13,0,10*ROW('Sanitation Data'!E89))),'Data Summary'!CY95="Yes"),OFFSET('Sanitation Data'!$E$13,0,10*ROW('Sanitation Data'!E89)),NA())</f>
        <v>#N/A</v>
      </c>
      <c r="AK95" s="134" t="e">
        <f ca="1">+IF(AND(ISNUMBER(OFFSET('Sanitation Data'!$F$5,0,10*ROW('Sanitation Data'!F89))),'Data Summary'!CZ95="Yes"),100-OFFSET('Sanitation Data'!$F$5,0,10*ROW('Sanitation Data'!F89)),NA())</f>
        <v>#N/A</v>
      </c>
      <c r="AL95" s="134" t="e">
        <f ca="1">+IF(AND(ISNUMBER(OFFSET('Sanitation Data'!$F$7,0,10*ROW('Sanitation Data'!F89))),'Data Summary'!DA95="Yes"),OFFSET('Sanitation Data'!$F$7,0,10*ROW('Sanitation Data'!F89)),NA())</f>
        <v>#N/A</v>
      </c>
      <c r="AM95" s="134" t="e">
        <f ca="1">+IF(AND(ISNUMBER(OFFSET('Sanitation Data'!$F$11,0,10*ROW('Sanitation Data'!F89))),'Data Summary'!DB95="Yes"),OFFSET('Sanitation Data'!$F$11,0,10*ROW('Sanitation Data'!F89)),NA())</f>
        <v>#N/A</v>
      </c>
      <c r="AN95" s="134" t="e">
        <f ca="1">+IF(AND(ISNUMBER(OFFSET('Sanitation Data'!$F$12,0,10*ROW('Sanitation Data'!F89))),'Data Summary'!DC95="Yes"),OFFSET('Sanitation Data'!$F$12,0,10*ROW('Sanitation Data'!F89)),NA())</f>
        <v>#N/A</v>
      </c>
      <c r="AO95" s="134" t="e">
        <f ca="1">+IF(AND(ISNUMBER(OFFSET('Sanitation Data'!$F$13,0,10*ROW('Sanitation Data'!F89))),'Data Summary'!DD95="Yes"),OFFSET('Sanitation Data'!$F$13,0,10*ROW('Sanitation Data'!F89)),NA())</f>
        <v>#N/A</v>
      </c>
      <c r="AP95" s="134" t="e">
        <f ca="1">+IF(AND(ISNUMBER(OFFSET('Sanitation Data'!$G$5,0,10*ROW('Sanitation Data'!G89))),'Data Summary'!DE95="Yes"),100-OFFSET('Sanitation Data'!$G$5,0,10*ROW('Sanitation Data'!G89)),NA())</f>
        <v>#N/A</v>
      </c>
      <c r="AQ95" s="134" t="e">
        <f ca="1">+IF(AND(ISNUMBER(OFFSET('Sanitation Data'!$G$7,0,10*ROW('Sanitation Data'!G89))),'Data Summary'!DF95="Yes"),OFFSET('Sanitation Data'!$G$7,0,10*ROW('Sanitation Data'!G89)),NA())</f>
        <v>#N/A</v>
      </c>
      <c r="AR95" s="134" t="e">
        <f ca="1">+IF(AND(ISNUMBER(OFFSET('Sanitation Data'!$G$11,0,10*ROW('Sanitation Data'!G89))),'Data Summary'!DG95="Yes"),OFFSET('Sanitation Data'!$G$11,0,10*ROW('Sanitation Data'!G89)),NA())</f>
        <v>#N/A</v>
      </c>
      <c r="AS95" s="134" t="e">
        <f ca="1">+IF(AND(ISNUMBER(OFFSET('Sanitation Data'!$G$12,0,10*ROW('Sanitation Data'!G89))),'Data Summary'!DH95="Yes"),OFFSET('Sanitation Data'!$G$12,0,10*ROW('Sanitation Data'!G89)),NA())</f>
        <v>#N/A</v>
      </c>
      <c r="AT95" s="134" t="e">
        <f ca="1">+IF(AND(ISNUMBER(OFFSET('Sanitation Data'!$G$13,0,10*ROW('Sanitation Data'!G89))),'Data Summary'!DI95="Yes"),OFFSET('Sanitation Data'!$G$13,0,10*ROW('Sanitation Data'!G89)),NA())</f>
        <v>#N/A</v>
      </c>
      <c r="AU95" s="134" t="e">
        <f ca="1">+IF(AND(ISNUMBER(OFFSET('Sanitation Data'!$H$5,0,10*ROW('Sanitation Data'!H89))),'Data Summary'!DJ95="Yes"),100-OFFSET('Sanitation Data'!$H$5,0,10*ROW('Sanitation Data'!H89)),NA())</f>
        <v>#N/A</v>
      </c>
      <c r="AV95" s="134" t="e">
        <f ca="1">+IF(AND(ISNUMBER(OFFSET('Sanitation Data'!$H$7,0,10*ROW('Sanitation Data'!H89))),'Data Summary'!DK95="Yes"),OFFSET('Sanitation Data'!$H$7,0,10*ROW('Sanitation Data'!H89)),NA())</f>
        <v>#N/A</v>
      </c>
      <c r="AW95" s="134" t="e">
        <f ca="1">+IF(AND(ISNUMBER(OFFSET('Sanitation Data'!$H$11,0,10*ROW('Sanitation Data'!H89))),'Data Summary'!DL95="Yes"),OFFSET('Sanitation Data'!$H$11,0,10*ROW('Sanitation Data'!H89)),NA())</f>
        <v>#N/A</v>
      </c>
      <c r="AX95" s="134" t="e">
        <f ca="1">+IF(AND(ISNUMBER(OFFSET('Sanitation Data'!$H$12,0,10*ROW('Sanitation Data'!H89))),'Data Summary'!DM95="Yes"),OFFSET('Sanitation Data'!$H$12,0,10*ROW('Sanitation Data'!H89)),NA())</f>
        <v>#N/A</v>
      </c>
      <c r="AY95" s="134" t="e">
        <f ca="1">+IF(AND(ISNUMBER(OFFSET('Sanitation Data'!$H$13,0,10*ROW('Sanitation Data'!H89))),'Data Summary'!DN95="Yes"),OFFSET('Sanitation Data'!$H$13,0,10*ROW('Sanitation Data'!H89)),NA())</f>
        <v>#N/A</v>
      </c>
      <c r="AZ95" s="135" t="e">
        <f ca="1">+IF(AND(ISNUMBER(OFFSET('Hygiene Data'!$C$6,0,10*ROW('Hygiene Data'!C89))),'Data Summary'!DO95="Yes"),OFFSET('Hygiene Data'!$C$6,0,10*ROW('Hygiene Data'!C89)),NA())</f>
        <v>#N/A</v>
      </c>
      <c r="BA95" s="135" t="e">
        <f ca="1">+IF(AND(ISNUMBER(OFFSET('Hygiene Data'!$C$8,0,10*ROW('Hygiene Data'!C89))),'Data Summary'!DP95="Yes"),OFFSET('Hygiene Data'!$C$8,0,10*ROW('Hygiene Data'!C89)),NA())</f>
        <v>#N/A</v>
      </c>
      <c r="BB95" s="135" t="e">
        <f ca="1">+IF(AND(ISNUMBER(OFFSET('Hygiene Data'!$C$10,0,10*ROW('Hygiene Data'!C89))),'Data Summary'!DQ95="Yes"),OFFSET('Hygiene Data'!$C$10,0,10*ROW('Hygiene Data'!C89)),NA())</f>
        <v>#N/A</v>
      </c>
      <c r="BC95" s="135" t="e">
        <f ca="1">+IF(AND(ISNUMBER(OFFSET('Hygiene Data'!$D$6,0,10*ROW('Hygiene Data'!D89))),'Data Summary'!DR95="Yes"),OFFSET('Hygiene Data'!$D$6,0,10*ROW('Hygiene Data'!D89)),NA())</f>
        <v>#N/A</v>
      </c>
      <c r="BD95" s="135" t="e">
        <f ca="1">+IF(AND(ISNUMBER(OFFSET('Hygiene Data'!$D$8,0,10*ROW('Hygiene Data'!D89))),'Data Summary'!DS95="Yes"),OFFSET('Hygiene Data'!$D$8,0,10*ROW('Hygiene Data'!D89)),NA())</f>
        <v>#N/A</v>
      </c>
      <c r="BE95" s="135" t="e">
        <f ca="1">+IF(AND(ISNUMBER(OFFSET('Hygiene Data'!$D$10,0,10*ROW('Hygiene Data'!D89))),'Data Summary'!DT95="Yes"),OFFSET('Hygiene Data'!$D$10,0,10*ROW('Hygiene Data'!D89)),NA())</f>
        <v>#N/A</v>
      </c>
      <c r="BF95" s="135" t="e">
        <f ca="1">+IF(AND(ISNUMBER(OFFSET('Hygiene Data'!$E$6,0,10*ROW('Hygiene Data'!E89))),'Data Summary'!DU95="Yes"),OFFSET('Hygiene Data'!$E$6,0,10*ROW('Hygiene Data'!E89)),NA())</f>
        <v>#N/A</v>
      </c>
      <c r="BG95" s="135" t="e">
        <f ca="1">+IF(AND(ISNUMBER(OFFSET('Hygiene Data'!$E$8,0,10*ROW('Hygiene Data'!E89))),'Data Summary'!DV95="Yes"),OFFSET('Hygiene Data'!$E$8,0,10*ROW('Hygiene Data'!E89)),NA())</f>
        <v>#N/A</v>
      </c>
      <c r="BH95" s="135" t="e">
        <f ca="1">+IF(AND(ISNUMBER(OFFSET('Hygiene Data'!$E$10,0,10*ROW('Hygiene Data'!E89))),'Data Summary'!DW95="Yes"),OFFSET('Hygiene Data'!$E$10,0,10*ROW('Hygiene Data'!E89)),NA())</f>
        <v>#N/A</v>
      </c>
      <c r="BI95" s="135" t="e">
        <f ca="1">+IF(AND(ISNUMBER(OFFSET('Hygiene Data'!$F$6,0,10*ROW('Hygiene Data'!F89))),'Data Summary'!DX95="Yes"),OFFSET('Hygiene Data'!$F$6,0,10*ROW('Hygiene Data'!F89)),NA())</f>
        <v>#N/A</v>
      </c>
      <c r="BJ95" s="135" t="e">
        <f ca="1">+IF(AND(ISNUMBER(OFFSET('Hygiene Data'!$F$8,0,10*ROW('Hygiene Data'!F89))),'Data Summary'!DY95="Yes"),OFFSET('Hygiene Data'!$F$8,0,10*ROW('Hygiene Data'!F89)),NA())</f>
        <v>#N/A</v>
      </c>
      <c r="BK95" s="135" t="e">
        <f ca="1">+IF(AND(ISNUMBER(OFFSET('Hygiene Data'!$F$10,0,10*ROW('Hygiene Data'!F89))),'Data Summary'!DZ95="Yes"),OFFSET('Hygiene Data'!$F$10,0,10*ROW('Hygiene Data'!F89)),NA())</f>
        <v>#N/A</v>
      </c>
      <c r="BL95" s="135" t="e">
        <f ca="1">+IF(AND(ISNUMBER(OFFSET('Hygiene Data'!$G$6,0,10*ROW('Hygiene Data'!G89))),'Data Summary'!EA95="Yes"),OFFSET('Hygiene Data'!$G$6,0,10*ROW('Hygiene Data'!G89)),NA())</f>
        <v>#N/A</v>
      </c>
      <c r="BM95" s="135" t="e">
        <f ca="1">+IF(AND(ISNUMBER(OFFSET('Hygiene Data'!$G$8,0,10*ROW('Hygiene Data'!G89))),'Data Summary'!EB95="Yes"),OFFSET('Hygiene Data'!$G$8,0,10*ROW('Hygiene Data'!G89)),NA())</f>
        <v>#N/A</v>
      </c>
      <c r="BN95" s="135" t="e">
        <f ca="1">+IF(AND(ISNUMBER(OFFSET('Hygiene Data'!$G$10,0,10*ROW('Hygiene Data'!G89))),'Data Summary'!EC95="Yes"),OFFSET('Hygiene Data'!$G$10,0,10*ROW('Hygiene Data'!G89)),NA())</f>
        <v>#N/A</v>
      </c>
      <c r="BO95" s="135" t="e">
        <f ca="1">+IF(AND(ISNUMBER(OFFSET('Hygiene Data'!$H$6,0,10*ROW('Hygiene Data'!H89))),'Data Summary'!ED95="Yes"),OFFSET('Hygiene Data'!$H$6,0,10*ROW('Hygiene Data'!H89)),NA())</f>
        <v>#N/A</v>
      </c>
      <c r="BP95" s="135" t="e">
        <f ca="1">+IF(AND(ISNUMBER(OFFSET('Hygiene Data'!$H$8,0,10*ROW('Hygiene Data'!H89))),'Data Summary'!EE95="Yes"),OFFSET('Hygiene Data'!$H$8,0,10*ROW('Hygiene Data'!H89)),NA())</f>
        <v>#N/A</v>
      </c>
      <c r="BQ95" s="135" t="e">
        <f ca="1">+IF(AND(ISNUMBER(OFFSET('Hygiene Data'!$H$10,0,10*ROW('Hygiene Data'!H89))),'Data Summary'!EF95="Yes"),OFFSET('Hygiene Data'!$H$10,0,10*ROW('Hygiene Data'!H89)),NA())</f>
        <v>#N/A</v>
      </c>
    </row>
    <row r="96" spans="1:69" x14ac:dyDescent="0.2">
      <c r="A96" s="50" t="e">
        <f ca="1">+IF(OFFSET('Water Data'!$B$1,0,10*ROW('Water Data'!B90))="",NA(),OFFSET('Water Data'!$B$1,0,10*ROW('Water Data'!B90)))</f>
        <v>#N/A</v>
      </c>
      <c r="B96" s="50" t="e">
        <f ca="1">+IF(OFFSET('Water Data'!$A$3,0,10*ROW('Water Data'!A93))="",NA(),OFFSET('Water Data'!$A$3,0,10*ROW('Water Data'!A93)))</f>
        <v>#N/A</v>
      </c>
      <c r="C96" s="50" t="e">
        <f ca="1">+IF(OFFSET('Water Data'!$C$3,0,10*ROW('Water Data'!C93))="",NA(),OFFSET('Water Data'!$C$3,0,10*ROW('Water Data'!C93)))</f>
        <v>#N/A</v>
      </c>
      <c r="D96" s="133" t="e">
        <f ca="1">+IF(AND(ISNUMBER(OFFSET('Water Data'!$C$5,0,10*ROW('Water Data'!C90))),'Data Summary'!BS96="Yes"),100-OFFSET('Water Data'!$C$5,0,10*ROW('Water Data'!C90)),NA())</f>
        <v>#N/A</v>
      </c>
      <c r="E96" s="133" t="e">
        <f ca="1">+IF(AND(ISNUMBER(OFFSET('Water Data'!$C$7,0,10*ROW('Water Data'!C90))),'Data Summary'!BT96="Yes"),OFFSET('Water Data'!$C$7,0,10*ROW('Water Data'!C90)),NA())</f>
        <v>#N/A</v>
      </c>
      <c r="F96" s="133" t="e">
        <f ca="1">+IF(AND(ISNUMBER(OFFSET('Water Data'!$C$10,0,10*ROW('Water Data'!C90))),'Data Summary'!BU96="Yes"),OFFSET('Water Data'!$C$10,0,10*ROW('Water Data'!C90)),NA())</f>
        <v>#N/A</v>
      </c>
      <c r="G96" s="133" t="e">
        <f ca="1">+IF(AND(ISNUMBER(OFFSET('Water Data'!$D$5,0,10*ROW('Water Data'!D90))),'Data Summary'!BV96="Yes"),100-OFFSET('Water Data'!$D$5,0,10*ROW('Water Data'!D90)),NA())</f>
        <v>#N/A</v>
      </c>
      <c r="H96" s="133" t="e">
        <f ca="1">+IF(AND(ISNUMBER(OFFSET('Water Data'!$D$7,0,10*ROW('Water Data'!D90))),'Data Summary'!BW96="Yes"),OFFSET('Water Data'!$D$7,0,10*ROW('Water Data'!D90)),NA())</f>
        <v>#N/A</v>
      </c>
      <c r="I96" s="133" t="e">
        <f ca="1">+IF(AND(ISNUMBER(OFFSET('Water Data'!$D$10,0,10*ROW('Water Data'!D90))),'Data Summary'!BX96="Yes"),OFFSET('Water Data'!$D$10,0,10*ROW('Water Data'!D90)),NA())</f>
        <v>#N/A</v>
      </c>
      <c r="J96" s="133" t="e">
        <f ca="1">+IF(AND(ISNUMBER(OFFSET('Water Data'!$E$5,0,10*ROW('Water Data'!E90))),'Data Summary'!BY96="Yes"),100-OFFSET('Water Data'!$E$5,0,10*ROW('Water Data'!E90)),NA())</f>
        <v>#N/A</v>
      </c>
      <c r="K96" s="133" t="e">
        <f ca="1">+IF(AND(ISNUMBER(OFFSET('Water Data'!$E$7,0,10*ROW('Water Data'!E90))),'Data Summary'!BZ96="Yes"),OFFSET('Water Data'!$E$7,0,10*ROW('Water Data'!E90)),NA())</f>
        <v>#N/A</v>
      </c>
      <c r="L96" s="133" t="e">
        <f ca="1">+IF(AND(ISNUMBER(OFFSET('Water Data'!$E$10,0,10*ROW('Water Data'!E90))),'Data Summary'!CA96="Yes"),OFFSET('Water Data'!$E$10,0,10*ROW('Water Data'!E90)),NA())</f>
        <v>#N/A</v>
      </c>
      <c r="M96" s="133" t="e">
        <f ca="1">+IF(AND(ISNUMBER(OFFSET('Water Data'!$F$5,0,10*ROW('Water Data'!F90))),'Data Summary'!CB96="Yes"),100-OFFSET('Water Data'!$F$5,0,10*ROW('Water Data'!F90)),NA())</f>
        <v>#N/A</v>
      </c>
      <c r="N96" s="133" t="e">
        <f ca="1">+IF(AND(ISNUMBER(OFFSET('Water Data'!$F$7,0,10*ROW('Water Data'!F90))),'Data Summary'!CC96="Yes"),OFFSET('Water Data'!$F$7,0,10*ROW('Water Data'!F90)),NA())</f>
        <v>#N/A</v>
      </c>
      <c r="O96" s="133" t="e">
        <f ca="1">+IF(AND(ISNUMBER(OFFSET('Water Data'!$F$10,0,10*ROW('Water Data'!F90))),'Data Summary'!CD96="Yes"),OFFSET('Water Data'!$F$10,0,10*ROW('Water Data'!F90)),NA())</f>
        <v>#N/A</v>
      </c>
      <c r="P96" s="133" t="e">
        <f ca="1">+IF(AND(ISNUMBER(OFFSET('Water Data'!$G$5,0,10*ROW('Water Data'!G90))),'Data Summary'!CE96="Yes"),100-OFFSET('Water Data'!$G$5,0,10*ROW('Water Data'!G90)),NA())</f>
        <v>#N/A</v>
      </c>
      <c r="Q96" s="133" t="e">
        <f ca="1">+IF(AND(ISNUMBER(OFFSET('Water Data'!$G$7,0,10*ROW('Water Data'!G90))),'Data Summary'!CF96="Yes"),OFFSET('Water Data'!$G$7,0,10*ROW('Water Data'!G90)),NA())</f>
        <v>#N/A</v>
      </c>
      <c r="R96" s="133" t="e">
        <f ca="1">+IF(AND(ISNUMBER(OFFSET('Water Data'!$G$10,0,10*ROW('Water Data'!G90))),'Data Summary'!CG96="Yes"),OFFSET('Water Data'!$G$10,0,10*ROW('Water Data'!G90)),NA())</f>
        <v>#N/A</v>
      </c>
      <c r="S96" s="133" t="e">
        <f ca="1">+IF(AND(ISNUMBER(OFFSET('Water Data'!$H$5,0,10*ROW('Water Data'!H90))),'Data Summary'!CH96="Yes"),100-OFFSET('Water Data'!$H$5,0,10*ROW('Water Data'!H90)),NA())</f>
        <v>#N/A</v>
      </c>
      <c r="T96" s="133" t="e">
        <f ca="1">+IF(AND(ISNUMBER(OFFSET('Water Data'!$H$7,0,10*ROW('Water Data'!H90))),'Data Summary'!CI96="Yes"),OFFSET('Water Data'!$H$7,0,10*ROW('Water Data'!H90)),NA())</f>
        <v>#N/A</v>
      </c>
      <c r="U96" s="133" t="e">
        <f ca="1">+IF(AND(ISNUMBER(OFFSET('Water Data'!$H$10,0,10*ROW('Water Data'!H90))),'Data Summary'!CJ96="Yes"),OFFSET('Water Data'!$H$10,0,10*ROW('Water Data'!H90)),NA())</f>
        <v>#N/A</v>
      </c>
      <c r="V96" s="134" t="e">
        <f ca="1">+IF(AND(ISNUMBER(OFFSET('Sanitation Data'!$C$5,0,10*ROW('Sanitation Data'!C90))),'Data Summary'!CK96="Yes"),100-OFFSET('Sanitation Data'!$C$5,0,10*ROW('Sanitation Data'!C90)),NA())</f>
        <v>#N/A</v>
      </c>
      <c r="W96" s="134" t="e">
        <f ca="1">+IF(AND(ISNUMBER(OFFSET('Sanitation Data'!$C$7,0,10*ROW('Sanitation Data'!C90))),'Data Summary'!CL96="Yes"),OFFSET('Sanitation Data'!$C$7,0,10*ROW('Sanitation Data'!C90)),NA())</f>
        <v>#N/A</v>
      </c>
      <c r="X96" s="134" t="e">
        <f ca="1">+IF(AND(ISNUMBER(OFFSET('Sanitation Data'!$C$11,0,10*ROW('Sanitation Data'!C90))),'Data Summary'!CM96="Yes"),OFFSET('Sanitation Data'!$C$11,0,10*ROW('Sanitation Data'!C90)),NA())</f>
        <v>#N/A</v>
      </c>
      <c r="Y96" s="134" t="e">
        <f ca="1">+IF(AND(ISNUMBER(OFFSET('Sanitation Data'!$C$12,0,10*ROW('Sanitation Data'!C90))),'Data Summary'!CN96="Yes"),OFFSET('Sanitation Data'!$C$12,0,10*ROW('Sanitation Data'!C90)),NA())</f>
        <v>#N/A</v>
      </c>
      <c r="Z96" s="134" t="e">
        <f ca="1">+IF(AND(ISNUMBER(OFFSET('Sanitation Data'!$C$13,0,10*ROW('Sanitation Data'!C90))),'Data Summary'!CO96="Yes"),OFFSET('Sanitation Data'!$C$13,0,10*ROW('Sanitation Data'!C90)),NA())</f>
        <v>#N/A</v>
      </c>
      <c r="AA96" s="134" t="e">
        <f ca="1">+IF(AND(ISNUMBER(OFFSET('Sanitation Data'!$D$5,0,10*ROW('Sanitation Data'!D90))),'Data Summary'!CP96="Yes"),100-OFFSET('Sanitation Data'!$D$5,0,10*ROW('Sanitation Data'!D90)),NA())</f>
        <v>#N/A</v>
      </c>
      <c r="AB96" s="134" t="e">
        <f ca="1">+IF(AND(ISNUMBER(OFFSET('Sanitation Data'!$D$7,0,10*ROW('Sanitation Data'!D90))),'Data Summary'!CQ96="Yes"),OFFSET('Sanitation Data'!$D$7,0,10*ROW('Sanitation Data'!D90)),NA())</f>
        <v>#N/A</v>
      </c>
      <c r="AC96" s="134" t="e">
        <f ca="1">+IF(AND(ISNUMBER(OFFSET('Sanitation Data'!$D$11,0,10*ROW('Sanitation Data'!D90))),'Data Summary'!CR96="Yes"),OFFSET('Sanitation Data'!$D$11,0,10*ROW('Sanitation Data'!D90)),NA())</f>
        <v>#N/A</v>
      </c>
      <c r="AD96" s="134" t="e">
        <f ca="1">+IF(AND(ISNUMBER(OFFSET('Sanitation Data'!$D$12,0,10*ROW('Sanitation Data'!D90))),'Data Summary'!CS96="Yes"),OFFSET('Sanitation Data'!$D$12,0,10*ROW('Sanitation Data'!D90)),NA())</f>
        <v>#N/A</v>
      </c>
      <c r="AE96" s="134" t="e">
        <f ca="1">+IF(AND(ISNUMBER(OFFSET('Sanitation Data'!$D$13,0,10*ROW('Sanitation Data'!D90))),'Data Summary'!CT96="Yes"),OFFSET('Sanitation Data'!$D$13,0,10*ROW('Sanitation Data'!D90)),NA())</f>
        <v>#N/A</v>
      </c>
      <c r="AF96" s="134" t="e">
        <f ca="1">+IF(AND(ISNUMBER(OFFSET('Sanitation Data'!$E$5,0,10*ROW('Sanitation Data'!E90))),'Data Summary'!CU96="Yes"),100-OFFSET('Sanitation Data'!$E$5,0,10*ROW('Sanitation Data'!E90)),NA())</f>
        <v>#N/A</v>
      </c>
      <c r="AG96" s="134" t="e">
        <f ca="1">+IF(AND(ISNUMBER(OFFSET('Sanitation Data'!$E$7,0,10*ROW('Sanitation Data'!E90))),'Data Summary'!CV96="Yes"),OFFSET('Sanitation Data'!$E$7,0,10*ROW('Sanitation Data'!E90)),NA())</f>
        <v>#N/A</v>
      </c>
      <c r="AH96" s="134" t="e">
        <f ca="1">+IF(AND(ISNUMBER(OFFSET('Sanitation Data'!$E$11,0,10*ROW('Sanitation Data'!E90))),'Data Summary'!CW96="Yes"),OFFSET('Sanitation Data'!$E$11,0,10*ROW('Sanitation Data'!E90)),NA())</f>
        <v>#N/A</v>
      </c>
      <c r="AI96" s="134" t="e">
        <f ca="1">+IF(AND(ISNUMBER(OFFSET('Sanitation Data'!$E$12,0,10*ROW('Sanitation Data'!E90))),'Data Summary'!CX96="Yes"),OFFSET('Sanitation Data'!$E$12,0,10*ROW('Sanitation Data'!E90)),NA())</f>
        <v>#N/A</v>
      </c>
      <c r="AJ96" s="134" t="e">
        <f ca="1">+IF(AND(ISNUMBER(OFFSET('Sanitation Data'!$E$13,0,10*ROW('Sanitation Data'!E90))),'Data Summary'!CY96="Yes"),OFFSET('Sanitation Data'!$E$13,0,10*ROW('Sanitation Data'!E90)),NA())</f>
        <v>#N/A</v>
      </c>
      <c r="AK96" s="134" t="e">
        <f ca="1">+IF(AND(ISNUMBER(OFFSET('Sanitation Data'!$F$5,0,10*ROW('Sanitation Data'!F90))),'Data Summary'!CZ96="Yes"),100-OFFSET('Sanitation Data'!$F$5,0,10*ROW('Sanitation Data'!F90)),NA())</f>
        <v>#N/A</v>
      </c>
      <c r="AL96" s="134" t="e">
        <f ca="1">+IF(AND(ISNUMBER(OFFSET('Sanitation Data'!$F$7,0,10*ROW('Sanitation Data'!F90))),'Data Summary'!DA96="Yes"),OFFSET('Sanitation Data'!$F$7,0,10*ROW('Sanitation Data'!F90)),NA())</f>
        <v>#N/A</v>
      </c>
      <c r="AM96" s="134" t="e">
        <f ca="1">+IF(AND(ISNUMBER(OFFSET('Sanitation Data'!$F$11,0,10*ROW('Sanitation Data'!F90))),'Data Summary'!DB96="Yes"),OFFSET('Sanitation Data'!$F$11,0,10*ROW('Sanitation Data'!F90)),NA())</f>
        <v>#N/A</v>
      </c>
      <c r="AN96" s="134" t="e">
        <f ca="1">+IF(AND(ISNUMBER(OFFSET('Sanitation Data'!$F$12,0,10*ROW('Sanitation Data'!F90))),'Data Summary'!DC96="Yes"),OFFSET('Sanitation Data'!$F$12,0,10*ROW('Sanitation Data'!F90)),NA())</f>
        <v>#N/A</v>
      </c>
      <c r="AO96" s="134" t="e">
        <f ca="1">+IF(AND(ISNUMBER(OFFSET('Sanitation Data'!$F$13,0,10*ROW('Sanitation Data'!F90))),'Data Summary'!DD96="Yes"),OFFSET('Sanitation Data'!$F$13,0,10*ROW('Sanitation Data'!F90)),NA())</f>
        <v>#N/A</v>
      </c>
      <c r="AP96" s="134" t="e">
        <f ca="1">+IF(AND(ISNUMBER(OFFSET('Sanitation Data'!$G$5,0,10*ROW('Sanitation Data'!G90))),'Data Summary'!DE96="Yes"),100-OFFSET('Sanitation Data'!$G$5,0,10*ROW('Sanitation Data'!G90)),NA())</f>
        <v>#N/A</v>
      </c>
      <c r="AQ96" s="134" t="e">
        <f ca="1">+IF(AND(ISNUMBER(OFFSET('Sanitation Data'!$G$7,0,10*ROW('Sanitation Data'!G90))),'Data Summary'!DF96="Yes"),OFFSET('Sanitation Data'!$G$7,0,10*ROW('Sanitation Data'!G90)),NA())</f>
        <v>#N/A</v>
      </c>
      <c r="AR96" s="134" t="e">
        <f ca="1">+IF(AND(ISNUMBER(OFFSET('Sanitation Data'!$G$11,0,10*ROW('Sanitation Data'!G90))),'Data Summary'!DG96="Yes"),OFFSET('Sanitation Data'!$G$11,0,10*ROW('Sanitation Data'!G90)),NA())</f>
        <v>#N/A</v>
      </c>
      <c r="AS96" s="134" t="e">
        <f ca="1">+IF(AND(ISNUMBER(OFFSET('Sanitation Data'!$G$12,0,10*ROW('Sanitation Data'!G90))),'Data Summary'!DH96="Yes"),OFFSET('Sanitation Data'!$G$12,0,10*ROW('Sanitation Data'!G90)),NA())</f>
        <v>#N/A</v>
      </c>
      <c r="AT96" s="134" t="e">
        <f ca="1">+IF(AND(ISNUMBER(OFFSET('Sanitation Data'!$G$13,0,10*ROW('Sanitation Data'!G90))),'Data Summary'!DI96="Yes"),OFFSET('Sanitation Data'!$G$13,0,10*ROW('Sanitation Data'!G90)),NA())</f>
        <v>#N/A</v>
      </c>
      <c r="AU96" s="134" t="e">
        <f ca="1">+IF(AND(ISNUMBER(OFFSET('Sanitation Data'!$H$5,0,10*ROW('Sanitation Data'!H90))),'Data Summary'!DJ96="Yes"),100-OFFSET('Sanitation Data'!$H$5,0,10*ROW('Sanitation Data'!H90)),NA())</f>
        <v>#N/A</v>
      </c>
      <c r="AV96" s="134" t="e">
        <f ca="1">+IF(AND(ISNUMBER(OFFSET('Sanitation Data'!$H$7,0,10*ROW('Sanitation Data'!H90))),'Data Summary'!DK96="Yes"),OFFSET('Sanitation Data'!$H$7,0,10*ROW('Sanitation Data'!H90)),NA())</f>
        <v>#N/A</v>
      </c>
      <c r="AW96" s="134" t="e">
        <f ca="1">+IF(AND(ISNUMBER(OFFSET('Sanitation Data'!$H$11,0,10*ROW('Sanitation Data'!H90))),'Data Summary'!DL96="Yes"),OFFSET('Sanitation Data'!$H$11,0,10*ROW('Sanitation Data'!H90)),NA())</f>
        <v>#N/A</v>
      </c>
      <c r="AX96" s="134" t="e">
        <f ca="1">+IF(AND(ISNUMBER(OFFSET('Sanitation Data'!$H$12,0,10*ROW('Sanitation Data'!H90))),'Data Summary'!DM96="Yes"),OFFSET('Sanitation Data'!$H$12,0,10*ROW('Sanitation Data'!H90)),NA())</f>
        <v>#N/A</v>
      </c>
      <c r="AY96" s="134" t="e">
        <f ca="1">+IF(AND(ISNUMBER(OFFSET('Sanitation Data'!$H$13,0,10*ROW('Sanitation Data'!H90))),'Data Summary'!DN96="Yes"),OFFSET('Sanitation Data'!$H$13,0,10*ROW('Sanitation Data'!H90)),NA())</f>
        <v>#N/A</v>
      </c>
      <c r="AZ96" s="135" t="e">
        <f ca="1">+IF(AND(ISNUMBER(OFFSET('Hygiene Data'!$C$6,0,10*ROW('Hygiene Data'!C90))),'Data Summary'!DO96="Yes"),OFFSET('Hygiene Data'!$C$6,0,10*ROW('Hygiene Data'!C90)),NA())</f>
        <v>#N/A</v>
      </c>
      <c r="BA96" s="135" t="e">
        <f ca="1">+IF(AND(ISNUMBER(OFFSET('Hygiene Data'!$C$8,0,10*ROW('Hygiene Data'!C90))),'Data Summary'!DP96="Yes"),OFFSET('Hygiene Data'!$C$8,0,10*ROW('Hygiene Data'!C90)),NA())</f>
        <v>#N/A</v>
      </c>
      <c r="BB96" s="135" t="e">
        <f ca="1">+IF(AND(ISNUMBER(OFFSET('Hygiene Data'!$C$10,0,10*ROW('Hygiene Data'!C90))),'Data Summary'!DQ96="Yes"),OFFSET('Hygiene Data'!$C$10,0,10*ROW('Hygiene Data'!C90)),NA())</f>
        <v>#N/A</v>
      </c>
      <c r="BC96" s="135" t="e">
        <f ca="1">+IF(AND(ISNUMBER(OFFSET('Hygiene Data'!$D$6,0,10*ROW('Hygiene Data'!D90))),'Data Summary'!DR96="Yes"),OFFSET('Hygiene Data'!$D$6,0,10*ROW('Hygiene Data'!D90)),NA())</f>
        <v>#N/A</v>
      </c>
      <c r="BD96" s="135" t="e">
        <f ca="1">+IF(AND(ISNUMBER(OFFSET('Hygiene Data'!$D$8,0,10*ROW('Hygiene Data'!D90))),'Data Summary'!DS96="Yes"),OFFSET('Hygiene Data'!$D$8,0,10*ROW('Hygiene Data'!D90)),NA())</f>
        <v>#N/A</v>
      </c>
      <c r="BE96" s="135" t="e">
        <f ca="1">+IF(AND(ISNUMBER(OFFSET('Hygiene Data'!$D$10,0,10*ROW('Hygiene Data'!D90))),'Data Summary'!DT96="Yes"),OFFSET('Hygiene Data'!$D$10,0,10*ROW('Hygiene Data'!D90)),NA())</f>
        <v>#N/A</v>
      </c>
      <c r="BF96" s="135" t="e">
        <f ca="1">+IF(AND(ISNUMBER(OFFSET('Hygiene Data'!$E$6,0,10*ROW('Hygiene Data'!E90))),'Data Summary'!DU96="Yes"),OFFSET('Hygiene Data'!$E$6,0,10*ROW('Hygiene Data'!E90)),NA())</f>
        <v>#N/A</v>
      </c>
      <c r="BG96" s="135" t="e">
        <f ca="1">+IF(AND(ISNUMBER(OFFSET('Hygiene Data'!$E$8,0,10*ROW('Hygiene Data'!E90))),'Data Summary'!DV96="Yes"),OFFSET('Hygiene Data'!$E$8,0,10*ROW('Hygiene Data'!E90)),NA())</f>
        <v>#N/A</v>
      </c>
      <c r="BH96" s="135" t="e">
        <f ca="1">+IF(AND(ISNUMBER(OFFSET('Hygiene Data'!$E$10,0,10*ROW('Hygiene Data'!E90))),'Data Summary'!DW96="Yes"),OFFSET('Hygiene Data'!$E$10,0,10*ROW('Hygiene Data'!E90)),NA())</f>
        <v>#N/A</v>
      </c>
      <c r="BI96" s="135" t="e">
        <f ca="1">+IF(AND(ISNUMBER(OFFSET('Hygiene Data'!$F$6,0,10*ROW('Hygiene Data'!F90))),'Data Summary'!DX96="Yes"),OFFSET('Hygiene Data'!$F$6,0,10*ROW('Hygiene Data'!F90)),NA())</f>
        <v>#N/A</v>
      </c>
      <c r="BJ96" s="135" t="e">
        <f ca="1">+IF(AND(ISNUMBER(OFFSET('Hygiene Data'!$F$8,0,10*ROW('Hygiene Data'!F90))),'Data Summary'!DY96="Yes"),OFFSET('Hygiene Data'!$F$8,0,10*ROW('Hygiene Data'!F90)),NA())</f>
        <v>#N/A</v>
      </c>
      <c r="BK96" s="135" t="e">
        <f ca="1">+IF(AND(ISNUMBER(OFFSET('Hygiene Data'!$F$10,0,10*ROW('Hygiene Data'!F90))),'Data Summary'!DZ96="Yes"),OFFSET('Hygiene Data'!$F$10,0,10*ROW('Hygiene Data'!F90)),NA())</f>
        <v>#N/A</v>
      </c>
      <c r="BL96" s="135" t="e">
        <f ca="1">+IF(AND(ISNUMBER(OFFSET('Hygiene Data'!$G$6,0,10*ROW('Hygiene Data'!G90))),'Data Summary'!EA96="Yes"),OFFSET('Hygiene Data'!$G$6,0,10*ROW('Hygiene Data'!G90)),NA())</f>
        <v>#N/A</v>
      </c>
      <c r="BM96" s="135" t="e">
        <f ca="1">+IF(AND(ISNUMBER(OFFSET('Hygiene Data'!$G$8,0,10*ROW('Hygiene Data'!G90))),'Data Summary'!EB96="Yes"),OFFSET('Hygiene Data'!$G$8,0,10*ROW('Hygiene Data'!G90)),NA())</f>
        <v>#N/A</v>
      </c>
      <c r="BN96" s="135" t="e">
        <f ca="1">+IF(AND(ISNUMBER(OFFSET('Hygiene Data'!$G$10,0,10*ROW('Hygiene Data'!G90))),'Data Summary'!EC96="Yes"),OFFSET('Hygiene Data'!$G$10,0,10*ROW('Hygiene Data'!G90)),NA())</f>
        <v>#N/A</v>
      </c>
      <c r="BO96" s="135" t="e">
        <f ca="1">+IF(AND(ISNUMBER(OFFSET('Hygiene Data'!$H$6,0,10*ROW('Hygiene Data'!H90))),'Data Summary'!ED96="Yes"),OFFSET('Hygiene Data'!$H$6,0,10*ROW('Hygiene Data'!H90)),NA())</f>
        <v>#N/A</v>
      </c>
      <c r="BP96" s="135" t="e">
        <f ca="1">+IF(AND(ISNUMBER(OFFSET('Hygiene Data'!$H$8,0,10*ROW('Hygiene Data'!H90))),'Data Summary'!EE96="Yes"),OFFSET('Hygiene Data'!$H$8,0,10*ROW('Hygiene Data'!H90)),NA())</f>
        <v>#N/A</v>
      </c>
      <c r="BQ96" s="135" t="e">
        <f ca="1">+IF(AND(ISNUMBER(OFFSET('Hygiene Data'!$H$10,0,10*ROW('Hygiene Data'!H90))),'Data Summary'!EF96="Yes"),OFFSET('Hygiene Data'!$H$10,0,10*ROW('Hygiene Data'!H90)),NA())</f>
        <v>#N/A</v>
      </c>
    </row>
    <row r="97" spans="1:69" x14ac:dyDescent="0.2">
      <c r="A97" s="50" t="e">
        <f ca="1">+IF(OFFSET('Water Data'!$B$1,0,10*ROW('Water Data'!B91))="",NA(),OFFSET('Water Data'!$B$1,0,10*ROW('Water Data'!B91)))</f>
        <v>#N/A</v>
      </c>
      <c r="B97" s="50" t="e">
        <f ca="1">+IF(OFFSET('Water Data'!$A$3,0,10*ROW('Water Data'!A94))="",NA(),OFFSET('Water Data'!$A$3,0,10*ROW('Water Data'!A94)))</f>
        <v>#N/A</v>
      </c>
      <c r="C97" s="50" t="e">
        <f ca="1">+IF(OFFSET('Water Data'!$C$3,0,10*ROW('Water Data'!C94))="",NA(),OFFSET('Water Data'!$C$3,0,10*ROW('Water Data'!C94)))</f>
        <v>#N/A</v>
      </c>
      <c r="D97" s="133" t="e">
        <f ca="1">+IF(AND(ISNUMBER(OFFSET('Water Data'!$C$5,0,10*ROW('Water Data'!C91))),'Data Summary'!BS97="Yes"),100-OFFSET('Water Data'!$C$5,0,10*ROW('Water Data'!C91)),NA())</f>
        <v>#N/A</v>
      </c>
      <c r="E97" s="133" t="e">
        <f ca="1">+IF(AND(ISNUMBER(OFFSET('Water Data'!$C$7,0,10*ROW('Water Data'!C91))),'Data Summary'!BT97="Yes"),OFFSET('Water Data'!$C$7,0,10*ROW('Water Data'!C91)),NA())</f>
        <v>#N/A</v>
      </c>
      <c r="F97" s="133" t="e">
        <f ca="1">+IF(AND(ISNUMBER(OFFSET('Water Data'!$C$10,0,10*ROW('Water Data'!C91))),'Data Summary'!BU97="Yes"),OFFSET('Water Data'!$C$10,0,10*ROW('Water Data'!C91)),NA())</f>
        <v>#N/A</v>
      </c>
      <c r="G97" s="133" t="e">
        <f ca="1">+IF(AND(ISNUMBER(OFFSET('Water Data'!$D$5,0,10*ROW('Water Data'!D91))),'Data Summary'!BV97="Yes"),100-OFFSET('Water Data'!$D$5,0,10*ROW('Water Data'!D91)),NA())</f>
        <v>#N/A</v>
      </c>
      <c r="H97" s="133" t="e">
        <f ca="1">+IF(AND(ISNUMBER(OFFSET('Water Data'!$D$7,0,10*ROW('Water Data'!D91))),'Data Summary'!BW97="Yes"),OFFSET('Water Data'!$D$7,0,10*ROW('Water Data'!D91)),NA())</f>
        <v>#N/A</v>
      </c>
      <c r="I97" s="133" t="e">
        <f ca="1">+IF(AND(ISNUMBER(OFFSET('Water Data'!$D$10,0,10*ROW('Water Data'!D91))),'Data Summary'!BX97="Yes"),OFFSET('Water Data'!$D$10,0,10*ROW('Water Data'!D91)),NA())</f>
        <v>#N/A</v>
      </c>
      <c r="J97" s="133" t="e">
        <f ca="1">+IF(AND(ISNUMBER(OFFSET('Water Data'!$E$5,0,10*ROW('Water Data'!E91))),'Data Summary'!BY97="Yes"),100-OFFSET('Water Data'!$E$5,0,10*ROW('Water Data'!E91)),NA())</f>
        <v>#N/A</v>
      </c>
      <c r="K97" s="133" t="e">
        <f ca="1">+IF(AND(ISNUMBER(OFFSET('Water Data'!$E$7,0,10*ROW('Water Data'!E91))),'Data Summary'!BZ97="Yes"),OFFSET('Water Data'!$E$7,0,10*ROW('Water Data'!E91)),NA())</f>
        <v>#N/A</v>
      </c>
      <c r="L97" s="133" t="e">
        <f ca="1">+IF(AND(ISNUMBER(OFFSET('Water Data'!$E$10,0,10*ROW('Water Data'!E91))),'Data Summary'!CA97="Yes"),OFFSET('Water Data'!$E$10,0,10*ROW('Water Data'!E91)),NA())</f>
        <v>#N/A</v>
      </c>
      <c r="M97" s="133" t="e">
        <f ca="1">+IF(AND(ISNUMBER(OFFSET('Water Data'!$F$5,0,10*ROW('Water Data'!F91))),'Data Summary'!CB97="Yes"),100-OFFSET('Water Data'!$F$5,0,10*ROW('Water Data'!F91)),NA())</f>
        <v>#N/A</v>
      </c>
      <c r="N97" s="133" t="e">
        <f ca="1">+IF(AND(ISNUMBER(OFFSET('Water Data'!$F$7,0,10*ROW('Water Data'!F91))),'Data Summary'!CC97="Yes"),OFFSET('Water Data'!$F$7,0,10*ROW('Water Data'!F91)),NA())</f>
        <v>#N/A</v>
      </c>
      <c r="O97" s="133" t="e">
        <f ca="1">+IF(AND(ISNUMBER(OFFSET('Water Data'!$F$10,0,10*ROW('Water Data'!F91))),'Data Summary'!CD97="Yes"),OFFSET('Water Data'!$F$10,0,10*ROW('Water Data'!F91)),NA())</f>
        <v>#N/A</v>
      </c>
      <c r="P97" s="133" t="e">
        <f ca="1">+IF(AND(ISNUMBER(OFFSET('Water Data'!$G$5,0,10*ROW('Water Data'!G91))),'Data Summary'!CE97="Yes"),100-OFFSET('Water Data'!$G$5,0,10*ROW('Water Data'!G91)),NA())</f>
        <v>#N/A</v>
      </c>
      <c r="Q97" s="133" t="e">
        <f ca="1">+IF(AND(ISNUMBER(OFFSET('Water Data'!$G$7,0,10*ROW('Water Data'!G91))),'Data Summary'!CF97="Yes"),OFFSET('Water Data'!$G$7,0,10*ROW('Water Data'!G91)),NA())</f>
        <v>#N/A</v>
      </c>
      <c r="R97" s="133" t="e">
        <f ca="1">+IF(AND(ISNUMBER(OFFSET('Water Data'!$G$10,0,10*ROW('Water Data'!G91))),'Data Summary'!CG97="Yes"),OFFSET('Water Data'!$G$10,0,10*ROW('Water Data'!G91)),NA())</f>
        <v>#N/A</v>
      </c>
      <c r="S97" s="133" t="e">
        <f ca="1">+IF(AND(ISNUMBER(OFFSET('Water Data'!$H$5,0,10*ROW('Water Data'!H91))),'Data Summary'!CH97="Yes"),100-OFFSET('Water Data'!$H$5,0,10*ROW('Water Data'!H91)),NA())</f>
        <v>#N/A</v>
      </c>
      <c r="T97" s="133" t="e">
        <f ca="1">+IF(AND(ISNUMBER(OFFSET('Water Data'!$H$7,0,10*ROW('Water Data'!H91))),'Data Summary'!CI97="Yes"),OFFSET('Water Data'!$H$7,0,10*ROW('Water Data'!H91)),NA())</f>
        <v>#N/A</v>
      </c>
      <c r="U97" s="133" t="e">
        <f ca="1">+IF(AND(ISNUMBER(OFFSET('Water Data'!$H$10,0,10*ROW('Water Data'!H91))),'Data Summary'!CJ97="Yes"),OFFSET('Water Data'!$H$10,0,10*ROW('Water Data'!H91)),NA())</f>
        <v>#N/A</v>
      </c>
      <c r="V97" s="134" t="e">
        <f ca="1">+IF(AND(ISNUMBER(OFFSET('Sanitation Data'!$C$5,0,10*ROW('Sanitation Data'!C91))),'Data Summary'!CK97="Yes"),100-OFFSET('Sanitation Data'!$C$5,0,10*ROW('Sanitation Data'!C91)),NA())</f>
        <v>#N/A</v>
      </c>
      <c r="W97" s="134" t="e">
        <f ca="1">+IF(AND(ISNUMBER(OFFSET('Sanitation Data'!$C$7,0,10*ROW('Sanitation Data'!C91))),'Data Summary'!CL97="Yes"),OFFSET('Sanitation Data'!$C$7,0,10*ROW('Sanitation Data'!C91)),NA())</f>
        <v>#N/A</v>
      </c>
      <c r="X97" s="134" t="e">
        <f ca="1">+IF(AND(ISNUMBER(OFFSET('Sanitation Data'!$C$11,0,10*ROW('Sanitation Data'!C91))),'Data Summary'!CM97="Yes"),OFFSET('Sanitation Data'!$C$11,0,10*ROW('Sanitation Data'!C91)),NA())</f>
        <v>#N/A</v>
      </c>
      <c r="Y97" s="134" t="e">
        <f ca="1">+IF(AND(ISNUMBER(OFFSET('Sanitation Data'!$C$12,0,10*ROW('Sanitation Data'!C91))),'Data Summary'!CN97="Yes"),OFFSET('Sanitation Data'!$C$12,0,10*ROW('Sanitation Data'!C91)),NA())</f>
        <v>#N/A</v>
      </c>
      <c r="Z97" s="134" t="e">
        <f ca="1">+IF(AND(ISNUMBER(OFFSET('Sanitation Data'!$C$13,0,10*ROW('Sanitation Data'!C91))),'Data Summary'!CO97="Yes"),OFFSET('Sanitation Data'!$C$13,0,10*ROW('Sanitation Data'!C91)),NA())</f>
        <v>#N/A</v>
      </c>
      <c r="AA97" s="134" t="e">
        <f ca="1">+IF(AND(ISNUMBER(OFFSET('Sanitation Data'!$D$5,0,10*ROW('Sanitation Data'!D91))),'Data Summary'!CP97="Yes"),100-OFFSET('Sanitation Data'!$D$5,0,10*ROW('Sanitation Data'!D91)),NA())</f>
        <v>#N/A</v>
      </c>
      <c r="AB97" s="134" t="e">
        <f ca="1">+IF(AND(ISNUMBER(OFFSET('Sanitation Data'!$D$7,0,10*ROW('Sanitation Data'!D91))),'Data Summary'!CQ97="Yes"),OFFSET('Sanitation Data'!$D$7,0,10*ROW('Sanitation Data'!D91)),NA())</f>
        <v>#N/A</v>
      </c>
      <c r="AC97" s="134" t="e">
        <f ca="1">+IF(AND(ISNUMBER(OFFSET('Sanitation Data'!$D$11,0,10*ROW('Sanitation Data'!D91))),'Data Summary'!CR97="Yes"),OFFSET('Sanitation Data'!$D$11,0,10*ROW('Sanitation Data'!D91)),NA())</f>
        <v>#N/A</v>
      </c>
      <c r="AD97" s="134" t="e">
        <f ca="1">+IF(AND(ISNUMBER(OFFSET('Sanitation Data'!$D$12,0,10*ROW('Sanitation Data'!D91))),'Data Summary'!CS97="Yes"),OFFSET('Sanitation Data'!$D$12,0,10*ROW('Sanitation Data'!D91)),NA())</f>
        <v>#N/A</v>
      </c>
      <c r="AE97" s="134" t="e">
        <f ca="1">+IF(AND(ISNUMBER(OFFSET('Sanitation Data'!$D$13,0,10*ROW('Sanitation Data'!D91))),'Data Summary'!CT97="Yes"),OFFSET('Sanitation Data'!$D$13,0,10*ROW('Sanitation Data'!D91)),NA())</f>
        <v>#N/A</v>
      </c>
      <c r="AF97" s="134" t="e">
        <f ca="1">+IF(AND(ISNUMBER(OFFSET('Sanitation Data'!$E$5,0,10*ROW('Sanitation Data'!E91))),'Data Summary'!CU97="Yes"),100-OFFSET('Sanitation Data'!$E$5,0,10*ROW('Sanitation Data'!E91)),NA())</f>
        <v>#N/A</v>
      </c>
      <c r="AG97" s="134" t="e">
        <f ca="1">+IF(AND(ISNUMBER(OFFSET('Sanitation Data'!$E$7,0,10*ROW('Sanitation Data'!E91))),'Data Summary'!CV97="Yes"),OFFSET('Sanitation Data'!$E$7,0,10*ROW('Sanitation Data'!E91)),NA())</f>
        <v>#N/A</v>
      </c>
      <c r="AH97" s="134" t="e">
        <f ca="1">+IF(AND(ISNUMBER(OFFSET('Sanitation Data'!$E$11,0,10*ROW('Sanitation Data'!E91))),'Data Summary'!CW97="Yes"),OFFSET('Sanitation Data'!$E$11,0,10*ROW('Sanitation Data'!E91)),NA())</f>
        <v>#N/A</v>
      </c>
      <c r="AI97" s="134" t="e">
        <f ca="1">+IF(AND(ISNUMBER(OFFSET('Sanitation Data'!$E$12,0,10*ROW('Sanitation Data'!E91))),'Data Summary'!CX97="Yes"),OFFSET('Sanitation Data'!$E$12,0,10*ROW('Sanitation Data'!E91)),NA())</f>
        <v>#N/A</v>
      </c>
      <c r="AJ97" s="134" t="e">
        <f ca="1">+IF(AND(ISNUMBER(OFFSET('Sanitation Data'!$E$13,0,10*ROW('Sanitation Data'!E91))),'Data Summary'!CY97="Yes"),OFFSET('Sanitation Data'!$E$13,0,10*ROW('Sanitation Data'!E91)),NA())</f>
        <v>#N/A</v>
      </c>
      <c r="AK97" s="134" t="e">
        <f ca="1">+IF(AND(ISNUMBER(OFFSET('Sanitation Data'!$F$5,0,10*ROW('Sanitation Data'!F91))),'Data Summary'!CZ97="Yes"),100-OFFSET('Sanitation Data'!$F$5,0,10*ROW('Sanitation Data'!F91)),NA())</f>
        <v>#N/A</v>
      </c>
      <c r="AL97" s="134" t="e">
        <f ca="1">+IF(AND(ISNUMBER(OFFSET('Sanitation Data'!$F$7,0,10*ROW('Sanitation Data'!F91))),'Data Summary'!DA97="Yes"),OFFSET('Sanitation Data'!$F$7,0,10*ROW('Sanitation Data'!F91)),NA())</f>
        <v>#N/A</v>
      </c>
      <c r="AM97" s="134" t="e">
        <f ca="1">+IF(AND(ISNUMBER(OFFSET('Sanitation Data'!$F$11,0,10*ROW('Sanitation Data'!F91))),'Data Summary'!DB97="Yes"),OFFSET('Sanitation Data'!$F$11,0,10*ROW('Sanitation Data'!F91)),NA())</f>
        <v>#N/A</v>
      </c>
      <c r="AN97" s="134" t="e">
        <f ca="1">+IF(AND(ISNUMBER(OFFSET('Sanitation Data'!$F$12,0,10*ROW('Sanitation Data'!F91))),'Data Summary'!DC97="Yes"),OFFSET('Sanitation Data'!$F$12,0,10*ROW('Sanitation Data'!F91)),NA())</f>
        <v>#N/A</v>
      </c>
      <c r="AO97" s="134" t="e">
        <f ca="1">+IF(AND(ISNUMBER(OFFSET('Sanitation Data'!$F$13,0,10*ROW('Sanitation Data'!F91))),'Data Summary'!DD97="Yes"),OFFSET('Sanitation Data'!$F$13,0,10*ROW('Sanitation Data'!F91)),NA())</f>
        <v>#N/A</v>
      </c>
      <c r="AP97" s="134" t="e">
        <f ca="1">+IF(AND(ISNUMBER(OFFSET('Sanitation Data'!$G$5,0,10*ROW('Sanitation Data'!G91))),'Data Summary'!DE97="Yes"),100-OFFSET('Sanitation Data'!$G$5,0,10*ROW('Sanitation Data'!G91)),NA())</f>
        <v>#N/A</v>
      </c>
      <c r="AQ97" s="134" t="e">
        <f ca="1">+IF(AND(ISNUMBER(OFFSET('Sanitation Data'!$G$7,0,10*ROW('Sanitation Data'!G91))),'Data Summary'!DF97="Yes"),OFFSET('Sanitation Data'!$G$7,0,10*ROW('Sanitation Data'!G91)),NA())</f>
        <v>#N/A</v>
      </c>
      <c r="AR97" s="134" t="e">
        <f ca="1">+IF(AND(ISNUMBER(OFFSET('Sanitation Data'!$G$11,0,10*ROW('Sanitation Data'!G91))),'Data Summary'!DG97="Yes"),OFFSET('Sanitation Data'!$G$11,0,10*ROW('Sanitation Data'!G91)),NA())</f>
        <v>#N/A</v>
      </c>
      <c r="AS97" s="134" t="e">
        <f ca="1">+IF(AND(ISNUMBER(OFFSET('Sanitation Data'!$G$12,0,10*ROW('Sanitation Data'!G91))),'Data Summary'!DH97="Yes"),OFFSET('Sanitation Data'!$G$12,0,10*ROW('Sanitation Data'!G91)),NA())</f>
        <v>#N/A</v>
      </c>
      <c r="AT97" s="134" t="e">
        <f ca="1">+IF(AND(ISNUMBER(OFFSET('Sanitation Data'!$G$13,0,10*ROW('Sanitation Data'!G91))),'Data Summary'!DI97="Yes"),OFFSET('Sanitation Data'!$G$13,0,10*ROW('Sanitation Data'!G91)),NA())</f>
        <v>#N/A</v>
      </c>
      <c r="AU97" s="134" t="e">
        <f ca="1">+IF(AND(ISNUMBER(OFFSET('Sanitation Data'!$H$5,0,10*ROW('Sanitation Data'!H91))),'Data Summary'!DJ97="Yes"),100-OFFSET('Sanitation Data'!$H$5,0,10*ROW('Sanitation Data'!H91)),NA())</f>
        <v>#N/A</v>
      </c>
      <c r="AV97" s="134" t="e">
        <f ca="1">+IF(AND(ISNUMBER(OFFSET('Sanitation Data'!$H$7,0,10*ROW('Sanitation Data'!H91))),'Data Summary'!DK97="Yes"),OFFSET('Sanitation Data'!$H$7,0,10*ROW('Sanitation Data'!H91)),NA())</f>
        <v>#N/A</v>
      </c>
      <c r="AW97" s="134" t="e">
        <f ca="1">+IF(AND(ISNUMBER(OFFSET('Sanitation Data'!$H$11,0,10*ROW('Sanitation Data'!H91))),'Data Summary'!DL97="Yes"),OFFSET('Sanitation Data'!$H$11,0,10*ROW('Sanitation Data'!H91)),NA())</f>
        <v>#N/A</v>
      </c>
      <c r="AX97" s="134" t="e">
        <f ca="1">+IF(AND(ISNUMBER(OFFSET('Sanitation Data'!$H$12,0,10*ROW('Sanitation Data'!H91))),'Data Summary'!DM97="Yes"),OFFSET('Sanitation Data'!$H$12,0,10*ROW('Sanitation Data'!H91)),NA())</f>
        <v>#N/A</v>
      </c>
      <c r="AY97" s="134" t="e">
        <f ca="1">+IF(AND(ISNUMBER(OFFSET('Sanitation Data'!$H$13,0,10*ROW('Sanitation Data'!H91))),'Data Summary'!DN97="Yes"),OFFSET('Sanitation Data'!$H$13,0,10*ROW('Sanitation Data'!H91)),NA())</f>
        <v>#N/A</v>
      </c>
      <c r="AZ97" s="135" t="e">
        <f ca="1">+IF(AND(ISNUMBER(OFFSET('Hygiene Data'!$C$6,0,10*ROW('Hygiene Data'!C91))),'Data Summary'!DO97="Yes"),OFFSET('Hygiene Data'!$C$6,0,10*ROW('Hygiene Data'!C91)),NA())</f>
        <v>#N/A</v>
      </c>
      <c r="BA97" s="135" t="e">
        <f ca="1">+IF(AND(ISNUMBER(OFFSET('Hygiene Data'!$C$8,0,10*ROW('Hygiene Data'!C91))),'Data Summary'!DP97="Yes"),OFFSET('Hygiene Data'!$C$8,0,10*ROW('Hygiene Data'!C91)),NA())</f>
        <v>#N/A</v>
      </c>
      <c r="BB97" s="135" t="e">
        <f ca="1">+IF(AND(ISNUMBER(OFFSET('Hygiene Data'!$C$10,0,10*ROW('Hygiene Data'!C91))),'Data Summary'!DQ97="Yes"),OFFSET('Hygiene Data'!$C$10,0,10*ROW('Hygiene Data'!C91)),NA())</f>
        <v>#N/A</v>
      </c>
      <c r="BC97" s="135" t="e">
        <f ca="1">+IF(AND(ISNUMBER(OFFSET('Hygiene Data'!$D$6,0,10*ROW('Hygiene Data'!D91))),'Data Summary'!DR97="Yes"),OFFSET('Hygiene Data'!$D$6,0,10*ROW('Hygiene Data'!D91)),NA())</f>
        <v>#N/A</v>
      </c>
      <c r="BD97" s="135" t="e">
        <f ca="1">+IF(AND(ISNUMBER(OFFSET('Hygiene Data'!$D$8,0,10*ROW('Hygiene Data'!D91))),'Data Summary'!DS97="Yes"),OFFSET('Hygiene Data'!$D$8,0,10*ROW('Hygiene Data'!D91)),NA())</f>
        <v>#N/A</v>
      </c>
      <c r="BE97" s="135" t="e">
        <f ca="1">+IF(AND(ISNUMBER(OFFSET('Hygiene Data'!$D$10,0,10*ROW('Hygiene Data'!D91))),'Data Summary'!DT97="Yes"),OFFSET('Hygiene Data'!$D$10,0,10*ROW('Hygiene Data'!D91)),NA())</f>
        <v>#N/A</v>
      </c>
      <c r="BF97" s="135" t="e">
        <f ca="1">+IF(AND(ISNUMBER(OFFSET('Hygiene Data'!$E$6,0,10*ROW('Hygiene Data'!E91))),'Data Summary'!DU97="Yes"),OFFSET('Hygiene Data'!$E$6,0,10*ROW('Hygiene Data'!E91)),NA())</f>
        <v>#N/A</v>
      </c>
      <c r="BG97" s="135" t="e">
        <f ca="1">+IF(AND(ISNUMBER(OFFSET('Hygiene Data'!$E$8,0,10*ROW('Hygiene Data'!E91))),'Data Summary'!DV97="Yes"),OFFSET('Hygiene Data'!$E$8,0,10*ROW('Hygiene Data'!E91)),NA())</f>
        <v>#N/A</v>
      </c>
      <c r="BH97" s="135" t="e">
        <f ca="1">+IF(AND(ISNUMBER(OFFSET('Hygiene Data'!$E$10,0,10*ROW('Hygiene Data'!E91))),'Data Summary'!DW97="Yes"),OFFSET('Hygiene Data'!$E$10,0,10*ROW('Hygiene Data'!E91)),NA())</f>
        <v>#N/A</v>
      </c>
      <c r="BI97" s="135" t="e">
        <f ca="1">+IF(AND(ISNUMBER(OFFSET('Hygiene Data'!$F$6,0,10*ROW('Hygiene Data'!F91))),'Data Summary'!DX97="Yes"),OFFSET('Hygiene Data'!$F$6,0,10*ROW('Hygiene Data'!F91)),NA())</f>
        <v>#N/A</v>
      </c>
      <c r="BJ97" s="135" t="e">
        <f ca="1">+IF(AND(ISNUMBER(OFFSET('Hygiene Data'!$F$8,0,10*ROW('Hygiene Data'!F91))),'Data Summary'!DY97="Yes"),OFFSET('Hygiene Data'!$F$8,0,10*ROW('Hygiene Data'!F91)),NA())</f>
        <v>#N/A</v>
      </c>
      <c r="BK97" s="135" t="e">
        <f ca="1">+IF(AND(ISNUMBER(OFFSET('Hygiene Data'!$F$10,0,10*ROW('Hygiene Data'!F91))),'Data Summary'!DZ97="Yes"),OFFSET('Hygiene Data'!$F$10,0,10*ROW('Hygiene Data'!F91)),NA())</f>
        <v>#N/A</v>
      </c>
      <c r="BL97" s="135" t="e">
        <f ca="1">+IF(AND(ISNUMBER(OFFSET('Hygiene Data'!$G$6,0,10*ROW('Hygiene Data'!G91))),'Data Summary'!EA97="Yes"),OFFSET('Hygiene Data'!$G$6,0,10*ROW('Hygiene Data'!G91)),NA())</f>
        <v>#N/A</v>
      </c>
      <c r="BM97" s="135" t="e">
        <f ca="1">+IF(AND(ISNUMBER(OFFSET('Hygiene Data'!$G$8,0,10*ROW('Hygiene Data'!G91))),'Data Summary'!EB97="Yes"),OFFSET('Hygiene Data'!$G$8,0,10*ROW('Hygiene Data'!G91)),NA())</f>
        <v>#N/A</v>
      </c>
      <c r="BN97" s="135" t="e">
        <f ca="1">+IF(AND(ISNUMBER(OFFSET('Hygiene Data'!$G$10,0,10*ROW('Hygiene Data'!G91))),'Data Summary'!EC97="Yes"),OFFSET('Hygiene Data'!$G$10,0,10*ROW('Hygiene Data'!G91)),NA())</f>
        <v>#N/A</v>
      </c>
      <c r="BO97" s="135" t="e">
        <f ca="1">+IF(AND(ISNUMBER(OFFSET('Hygiene Data'!$H$6,0,10*ROW('Hygiene Data'!H91))),'Data Summary'!ED97="Yes"),OFFSET('Hygiene Data'!$H$6,0,10*ROW('Hygiene Data'!H91)),NA())</f>
        <v>#N/A</v>
      </c>
      <c r="BP97" s="135" t="e">
        <f ca="1">+IF(AND(ISNUMBER(OFFSET('Hygiene Data'!$H$8,0,10*ROW('Hygiene Data'!H91))),'Data Summary'!EE97="Yes"),OFFSET('Hygiene Data'!$H$8,0,10*ROW('Hygiene Data'!H91)),NA())</f>
        <v>#N/A</v>
      </c>
      <c r="BQ97" s="135" t="e">
        <f ca="1">+IF(AND(ISNUMBER(OFFSET('Hygiene Data'!$H$10,0,10*ROW('Hygiene Data'!H91))),'Data Summary'!EF97="Yes"),OFFSET('Hygiene Data'!$H$10,0,10*ROW('Hygiene Data'!H91)),NA())</f>
        <v>#N/A</v>
      </c>
    </row>
    <row r="98" spans="1:69" x14ac:dyDescent="0.2">
      <c r="A98" s="50" t="e">
        <f ca="1">+IF(OFFSET('Water Data'!$B$1,0,10*ROW('Water Data'!B92))="",NA(),OFFSET('Water Data'!$B$1,0,10*ROW('Water Data'!B92)))</f>
        <v>#N/A</v>
      </c>
      <c r="B98" s="50" t="e">
        <f ca="1">+IF(OFFSET('Water Data'!$A$3,0,10*ROW('Water Data'!A95))="",NA(),OFFSET('Water Data'!$A$3,0,10*ROW('Water Data'!A95)))</f>
        <v>#N/A</v>
      </c>
      <c r="C98" s="50" t="e">
        <f ca="1">+IF(OFFSET('Water Data'!$C$3,0,10*ROW('Water Data'!C95))="",NA(),OFFSET('Water Data'!$C$3,0,10*ROW('Water Data'!C95)))</f>
        <v>#N/A</v>
      </c>
      <c r="D98" s="133" t="e">
        <f ca="1">+IF(AND(ISNUMBER(OFFSET('Water Data'!$C$5,0,10*ROW('Water Data'!C92))),'Data Summary'!BS98="Yes"),100-OFFSET('Water Data'!$C$5,0,10*ROW('Water Data'!C92)),NA())</f>
        <v>#N/A</v>
      </c>
      <c r="E98" s="133" t="e">
        <f ca="1">+IF(AND(ISNUMBER(OFFSET('Water Data'!$C$7,0,10*ROW('Water Data'!C92))),'Data Summary'!BT98="Yes"),OFFSET('Water Data'!$C$7,0,10*ROW('Water Data'!C92)),NA())</f>
        <v>#N/A</v>
      </c>
      <c r="F98" s="133" t="e">
        <f ca="1">+IF(AND(ISNUMBER(OFFSET('Water Data'!$C$10,0,10*ROW('Water Data'!C92))),'Data Summary'!BU98="Yes"),OFFSET('Water Data'!$C$10,0,10*ROW('Water Data'!C92)),NA())</f>
        <v>#N/A</v>
      </c>
      <c r="G98" s="133" t="e">
        <f ca="1">+IF(AND(ISNUMBER(OFFSET('Water Data'!$D$5,0,10*ROW('Water Data'!D92))),'Data Summary'!BV98="Yes"),100-OFFSET('Water Data'!$D$5,0,10*ROW('Water Data'!D92)),NA())</f>
        <v>#N/A</v>
      </c>
      <c r="H98" s="133" t="e">
        <f ca="1">+IF(AND(ISNUMBER(OFFSET('Water Data'!$D$7,0,10*ROW('Water Data'!D92))),'Data Summary'!BW98="Yes"),OFFSET('Water Data'!$D$7,0,10*ROW('Water Data'!D92)),NA())</f>
        <v>#N/A</v>
      </c>
      <c r="I98" s="133" t="e">
        <f ca="1">+IF(AND(ISNUMBER(OFFSET('Water Data'!$D$10,0,10*ROW('Water Data'!D92))),'Data Summary'!BX98="Yes"),OFFSET('Water Data'!$D$10,0,10*ROW('Water Data'!D92)),NA())</f>
        <v>#N/A</v>
      </c>
      <c r="J98" s="133" t="e">
        <f ca="1">+IF(AND(ISNUMBER(OFFSET('Water Data'!$E$5,0,10*ROW('Water Data'!E92))),'Data Summary'!BY98="Yes"),100-OFFSET('Water Data'!$E$5,0,10*ROW('Water Data'!E92)),NA())</f>
        <v>#N/A</v>
      </c>
      <c r="K98" s="133" t="e">
        <f ca="1">+IF(AND(ISNUMBER(OFFSET('Water Data'!$E$7,0,10*ROW('Water Data'!E92))),'Data Summary'!BZ98="Yes"),OFFSET('Water Data'!$E$7,0,10*ROW('Water Data'!E92)),NA())</f>
        <v>#N/A</v>
      </c>
      <c r="L98" s="133" t="e">
        <f ca="1">+IF(AND(ISNUMBER(OFFSET('Water Data'!$E$10,0,10*ROW('Water Data'!E92))),'Data Summary'!CA98="Yes"),OFFSET('Water Data'!$E$10,0,10*ROW('Water Data'!E92)),NA())</f>
        <v>#N/A</v>
      </c>
      <c r="M98" s="133" t="e">
        <f ca="1">+IF(AND(ISNUMBER(OFFSET('Water Data'!$F$5,0,10*ROW('Water Data'!F92))),'Data Summary'!CB98="Yes"),100-OFFSET('Water Data'!$F$5,0,10*ROW('Water Data'!F92)),NA())</f>
        <v>#N/A</v>
      </c>
      <c r="N98" s="133" t="e">
        <f ca="1">+IF(AND(ISNUMBER(OFFSET('Water Data'!$F$7,0,10*ROW('Water Data'!F92))),'Data Summary'!CC98="Yes"),OFFSET('Water Data'!$F$7,0,10*ROW('Water Data'!F92)),NA())</f>
        <v>#N/A</v>
      </c>
      <c r="O98" s="133" t="e">
        <f ca="1">+IF(AND(ISNUMBER(OFFSET('Water Data'!$F$10,0,10*ROW('Water Data'!F92))),'Data Summary'!CD98="Yes"),OFFSET('Water Data'!$F$10,0,10*ROW('Water Data'!F92)),NA())</f>
        <v>#N/A</v>
      </c>
      <c r="P98" s="133" t="e">
        <f ca="1">+IF(AND(ISNUMBER(OFFSET('Water Data'!$G$5,0,10*ROW('Water Data'!G92))),'Data Summary'!CE98="Yes"),100-OFFSET('Water Data'!$G$5,0,10*ROW('Water Data'!G92)),NA())</f>
        <v>#N/A</v>
      </c>
      <c r="Q98" s="133" t="e">
        <f ca="1">+IF(AND(ISNUMBER(OFFSET('Water Data'!$G$7,0,10*ROW('Water Data'!G92))),'Data Summary'!CF98="Yes"),OFFSET('Water Data'!$G$7,0,10*ROW('Water Data'!G92)),NA())</f>
        <v>#N/A</v>
      </c>
      <c r="R98" s="133" t="e">
        <f ca="1">+IF(AND(ISNUMBER(OFFSET('Water Data'!$G$10,0,10*ROW('Water Data'!G92))),'Data Summary'!CG98="Yes"),OFFSET('Water Data'!$G$10,0,10*ROW('Water Data'!G92)),NA())</f>
        <v>#N/A</v>
      </c>
      <c r="S98" s="133" t="e">
        <f ca="1">+IF(AND(ISNUMBER(OFFSET('Water Data'!$H$5,0,10*ROW('Water Data'!H92))),'Data Summary'!CH98="Yes"),100-OFFSET('Water Data'!$H$5,0,10*ROW('Water Data'!H92)),NA())</f>
        <v>#N/A</v>
      </c>
      <c r="T98" s="133" t="e">
        <f ca="1">+IF(AND(ISNUMBER(OFFSET('Water Data'!$H$7,0,10*ROW('Water Data'!H92))),'Data Summary'!CI98="Yes"),OFFSET('Water Data'!$H$7,0,10*ROW('Water Data'!H92)),NA())</f>
        <v>#N/A</v>
      </c>
      <c r="U98" s="133" t="e">
        <f ca="1">+IF(AND(ISNUMBER(OFFSET('Water Data'!$H$10,0,10*ROW('Water Data'!H92))),'Data Summary'!CJ98="Yes"),OFFSET('Water Data'!$H$10,0,10*ROW('Water Data'!H92)),NA())</f>
        <v>#N/A</v>
      </c>
      <c r="V98" s="134" t="e">
        <f ca="1">+IF(AND(ISNUMBER(OFFSET('Sanitation Data'!$C$5,0,10*ROW('Sanitation Data'!C92))),'Data Summary'!CK98="Yes"),100-OFFSET('Sanitation Data'!$C$5,0,10*ROW('Sanitation Data'!C92)),NA())</f>
        <v>#N/A</v>
      </c>
      <c r="W98" s="134" t="e">
        <f ca="1">+IF(AND(ISNUMBER(OFFSET('Sanitation Data'!$C$7,0,10*ROW('Sanitation Data'!C92))),'Data Summary'!CL98="Yes"),OFFSET('Sanitation Data'!$C$7,0,10*ROW('Sanitation Data'!C92)),NA())</f>
        <v>#N/A</v>
      </c>
      <c r="X98" s="134" t="e">
        <f ca="1">+IF(AND(ISNUMBER(OFFSET('Sanitation Data'!$C$11,0,10*ROW('Sanitation Data'!C92))),'Data Summary'!CM98="Yes"),OFFSET('Sanitation Data'!$C$11,0,10*ROW('Sanitation Data'!C92)),NA())</f>
        <v>#N/A</v>
      </c>
      <c r="Y98" s="134" t="e">
        <f ca="1">+IF(AND(ISNUMBER(OFFSET('Sanitation Data'!$C$12,0,10*ROW('Sanitation Data'!C92))),'Data Summary'!CN98="Yes"),OFFSET('Sanitation Data'!$C$12,0,10*ROW('Sanitation Data'!C92)),NA())</f>
        <v>#N/A</v>
      </c>
      <c r="Z98" s="134" t="e">
        <f ca="1">+IF(AND(ISNUMBER(OFFSET('Sanitation Data'!$C$13,0,10*ROW('Sanitation Data'!C92))),'Data Summary'!CO98="Yes"),OFFSET('Sanitation Data'!$C$13,0,10*ROW('Sanitation Data'!C92)),NA())</f>
        <v>#N/A</v>
      </c>
      <c r="AA98" s="134" t="e">
        <f ca="1">+IF(AND(ISNUMBER(OFFSET('Sanitation Data'!$D$5,0,10*ROW('Sanitation Data'!D92))),'Data Summary'!CP98="Yes"),100-OFFSET('Sanitation Data'!$D$5,0,10*ROW('Sanitation Data'!D92)),NA())</f>
        <v>#N/A</v>
      </c>
      <c r="AB98" s="134" t="e">
        <f ca="1">+IF(AND(ISNUMBER(OFFSET('Sanitation Data'!$D$7,0,10*ROW('Sanitation Data'!D92))),'Data Summary'!CQ98="Yes"),OFFSET('Sanitation Data'!$D$7,0,10*ROW('Sanitation Data'!D92)),NA())</f>
        <v>#N/A</v>
      </c>
      <c r="AC98" s="134" t="e">
        <f ca="1">+IF(AND(ISNUMBER(OFFSET('Sanitation Data'!$D$11,0,10*ROW('Sanitation Data'!D92))),'Data Summary'!CR98="Yes"),OFFSET('Sanitation Data'!$D$11,0,10*ROW('Sanitation Data'!D92)),NA())</f>
        <v>#N/A</v>
      </c>
      <c r="AD98" s="134" t="e">
        <f ca="1">+IF(AND(ISNUMBER(OFFSET('Sanitation Data'!$D$12,0,10*ROW('Sanitation Data'!D92))),'Data Summary'!CS98="Yes"),OFFSET('Sanitation Data'!$D$12,0,10*ROW('Sanitation Data'!D92)),NA())</f>
        <v>#N/A</v>
      </c>
      <c r="AE98" s="134" t="e">
        <f ca="1">+IF(AND(ISNUMBER(OFFSET('Sanitation Data'!$D$13,0,10*ROW('Sanitation Data'!D92))),'Data Summary'!CT98="Yes"),OFFSET('Sanitation Data'!$D$13,0,10*ROW('Sanitation Data'!D92)),NA())</f>
        <v>#N/A</v>
      </c>
      <c r="AF98" s="134" t="e">
        <f ca="1">+IF(AND(ISNUMBER(OFFSET('Sanitation Data'!$E$5,0,10*ROW('Sanitation Data'!E92))),'Data Summary'!CU98="Yes"),100-OFFSET('Sanitation Data'!$E$5,0,10*ROW('Sanitation Data'!E92)),NA())</f>
        <v>#N/A</v>
      </c>
      <c r="AG98" s="134" t="e">
        <f ca="1">+IF(AND(ISNUMBER(OFFSET('Sanitation Data'!$E$7,0,10*ROW('Sanitation Data'!E92))),'Data Summary'!CV98="Yes"),OFFSET('Sanitation Data'!$E$7,0,10*ROW('Sanitation Data'!E92)),NA())</f>
        <v>#N/A</v>
      </c>
      <c r="AH98" s="134" t="e">
        <f ca="1">+IF(AND(ISNUMBER(OFFSET('Sanitation Data'!$E$11,0,10*ROW('Sanitation Data'!E92))),'Data Summary'!CW98="Yes"),OFFSET('Sanitation Data'!$E$11,0,10*ROW('Sanitation Data'!E92)),NA())</f>
        <v>#N/A</v>
      </c>
      <c r="AI98" s="134" t="e">
        <f ca="1">+IF(AND(ISNUMBER(OFFSET('Sanitation Data'!$E$12,0,10*ROW('Sanitation Data'!E92))),'Data Summary'!CX98="Yes"),OFFSET('Sanitation Data'!$E$12,0,10*ROW('Sanitation Data'!E92)),NA())</f>
        <v>#N/A</v>
      </c>
      <c r="AJ98" s="134" t="e">
        <f ca="1">+IF(AND(ISNUMBER(OFFSET('Sanitation Data'!$E$13,0,10*ROW('Sanitation Data'!E92))),'Data Summary'!CY98="Yes"),OFFSET('Sanitation Data'!$E$13,0,10*ROW('Sanitation Data'!E92)),NA())</f>
        <v>#N/A</v>
      </c>
      <c r="AK98" s="134" t="e">
        <f ca="1">+IF(AND(ISNUMBER(OFFSET('Sanitation Data'!$F$5,0,10*ROW('Sanitation Data'!F92))),'Data Summary'!CZ98="Yes"),100-OFFSET('Sanitation Data'!$F$5,0,10*ROW('Sanitation Data'!F92)),NA())</f>
        <v>#N/A</v>
      </c>
      <c r="AL98" s="134" t="e">
        <f ca="1">+IF(AND(ISNUMBER(OFFSET('Sanitation Data'!$F$7,0,10*ROW('Sanitation Data'!F92))),'Data Summary'!DA98="Yes"),OFFSET('Sanitation Data'!$F$7,0,10*ROW('Sanitation Data'!F92)),NA())</f>
        <v>#N/A</v>
      </c>
      <c r="AM98" s="134" t="e">
        <f ca="1">+IF(AND(ISNUMBER(OFFSET('Sanitation Data'!$F$11,0,10*ROW('Sanitation Data'!F92))),'Data Summary'!DB98="Yes"),OFFSET('Sanitation Data'!$F$11,0,10*ROW('Sanitation Data'!F92)),NA())</f>
        <v>#N/A</v>
      </c>
      <c r="AN98" s="134" t="e">
        <f ca="1">+IF(AND(ISNUMBER(OFFSET('Sanitation Data'!$F$12,0,10*ROW('Sanitation Data'!F92))),'Data Summary'!DC98="Yes"),OFFSET('Sanitation Data'!$F$12,0,10*ROW('Sanitation Data'!F92)),NA())</f>
        <v>#N/A</v>
      </c>
      <c r="AO98" s="134" t="e">
        <f ca="1">+IF(AND(ISNUMBER(OFFSET('Sanitation Data'!$F$13,0,10*ROW('Sanitation Data'!F92))),'Data Summary'!DD98="Yes"),OFFSET('Sanitation Data'!$F$13,0,10*ROW('Sanitation Data'!F92)),NA())</f>
        <v>#N/A</v>
      </c>
      <c r="AP98" s="134" t="e">
        <f ca="1">+IF(AND(ISNUMBER(OFFSET('Sanitation Data'!$G$5,0,10*ROW('Sanitation Data'!G92))),'Data Summary'!DE98="Yes"),100-OFFSET('Sanitation Data'!$G$5,0,10*ROW('Sanitation Data'!G92)),NA())</f>
        <v>#N/A</v>
      </c>
      <c r="AQ98" s="134" t="e">
        <f ca="1">+IF(AND(ISNUMBER(OFFSET('Sanitation Data'!$G$7,0,10*ROW('Sanitation Data'!G92))),'Data Summary'!DF98="Yes"),OFFSET('Sanitation Data'!$G$7,0,10*ROW('Sanitation Data'!G92)),NA())</f>
        <v>#N/A</v>
      </c>
      <c r="AR98" s="134" t="e">
        <f ca="1">+IF(AND(ISNUMBER(OFFSET('Sanitation Data'!$G$11,0,10*ROW('Sanitation Data'!G92))),'Data Summary'!DG98="Yes"),OFFSET('Sanitation Data'!$G$11,0,10*ROW('Sanitation Data'!G92)),NA())</f>
        <v>#N/A</v>
      </c>
      <c r="AS98" s="134" t="e">
        <f ca="1">+IF(AND(ISNUMBER(OFFSET('Sanitation Data'!$G$12,0,10*ROW('Sanitation Data'!G92))),'Data Summary'!DH98="Yes"),OFFSET('Sanitation Data'!$G$12,0,10*ROW('Sanitation Data'!G92)),NA())</f>
        <v>#N/A</v>
      </c>
      <c r="AT98" s="134" t="e">
        <f ca="1">+IF(AND(ISNUMBER(OFFSET('Sanitation Data'!$G$13,0,10*ROW('Sanitation Data'!G92))),'Data Summary'!DI98="Yes"),OFFSET('Sanitation Data'!$G$13,0,10*ROW('Sanitation Data'!G92)),NA())</f>
        <v>#N/A</v>
      </c>
      <c r="AU98" s="134" t="e">
        <f ca="1">+IF(AND(ISNUMBER(OFFSET('Sanitation Data'!$H$5,0,10*ROW('Sanitation Data'!H92))),'Data Summary'!DJ98="Yes"),100-OFFSET('Sanitation Data'!$H$5,0,10*ROW('Sanitation Data'!H92)),NA())</f>
        <v>#N/A</v>
      </c>
      <c r="AV98" s="134" t="e">
        <f ca="1">+IF(AND(ISNUMBER(OFFSET('Sanitation Data'!$H$7,0,10*ROW('Sanitation Data'!H92))),'Data Summary'!DK98="Yes"),OFFSET('Sanitation Data'!$H$7,0,10*ROW('Sanitation Data'!H92)),NA())</f>
        <v>#N/A</v>
      </c>
      <c r="AW98" s="134" t="e">
        <f ca="1">+IF(AND(ISNUMBER(OFFSET('Sanitation Data'!$H$11,0,10*ROW('Sanitation Data'!H92))),'Data Summary'!DL98="Yes"),OFFSET('Sanitation Data'!$H$11,0,10*ROW('Sanitation Data'!H92)),NA())</f>
        <v>#N/A</v>
      </c>
      <c r="AX98" s="134" t="e">
        <f ca="1">+IF(AND(ISNUMBER(OFFSET('Sanitation Data'!$H$12,0,10*ROW('Sanitation Data'!H92))),'Data Summary'!DM98="Yes"),OFFSET('Sanitation Data'!$H$12,0,10*ROW('Sanitation Data'!H92)),NA())</f>
        <v>#N/A</v>
      </c>
      <c r="AY98" s="134" t="e">
        <f ca="1">+IF(AND(ISNUMBER(OFFSET('Sanitation Data'!$H$13,0,10*ROW('Sanitation Data'!H92))),'Data Summary'!DN98="Yes"),OFFSET('Sanitation Data'!$H$13,0,10*ROW('Sanitation Data'!H92)),NA())</f>
        <v>#N/A</v>
      </c>
      <c r="AZ98" s="135" t="e">
        <f ca="1">+IF(AND(ISNUMBER(OFFSET('Hygiene Data'!$C$6,0,10*ROW('Hygiene Data'!C92))),'Data Summary'!DO98="Yes"),OFFSET('Hygiene Data'!$C$6,0,10*ROW('Hygiene Data'!C92)),NA())</f>
        <v>#N/A</v>
      </c>
      <c r="BA98" s="135" t="e">
        <f ca="1">+IF(AND(ISNUMBER(OFFSET('Hygiene Data'!$C$8,0,10*ROW('Hygiene Data'!C92))),'Data Summary'!DP98="Yes"),OFFSET('Hygiene Data'!$C$8,0,10*ROW('Hygiene Data'!C92)),NA())</f>
        <v>#N/A</v>
      </c>
      <c r="BB98" s="135" t="e">
        <f ca="1">+IF(AND(ISNUMBER(OFFSET('Hygiene Data'!$C$10,0,10*ROW('Hygiene Data'!C92))),'Data Summary'!DQ98="Yes"),OFFSET('Hygiene Data'!$C$10,0,10*ROW('Hygiene Data'!C92)),NA())</f>
        <v>#N/A</v>
      </c>
      <c r="BC98" s="135" t="e">
        <f ca="1">+IF(AND(ISNUMBER(OFFSET('Hygiene Data'!$D$6,0,10*ROW('Hygiene Data'!D92))),'Data Summary'!DR98="Yes"),OFFSET('Hygiene Data'!$D$6,0,10*ROW('Hygiene Data'!D92)),NA())</f>
        <v>#N/A</v>
      </c>
      <c r="BD98" s="135" t="e">
        <f ca="1">+IF(AND(ISNUMBER(OFFSET('Hygiene Data'!$D$8,0,10*ROW('Hygiene Data'!D92))),'Data Summary'!DS98="Yes"),OFFSET('Hygiene Data'!$D$8,0,10*ROW('Hygiene Data'!D92)),NA())</f>
        <v>#N/A</v>
      </c>
      <c r="BE98" s="135" t="e">
        <f ca="1">+IF(AND(ISNUMBER(OFFSET('Hygiene Data'!$D$10,0,10*ROW('Hygiene Data'!D92))),'Data Summary'!DT98="Yes"),OFFSET('Hygiene Data'!$D$10,0,10*ROW('Hygiene Data'!D92)),NA())</f>
        <v>#N/A</v>
      </c>
      <c r="BF98" s="135" t="e">
        <f ca="1">+IF(AND(ISNUMBER(OFFSET('Hygiene Data'!$E$6,0,10*ROW('Hygiene Data'!E92))),'Data Summary'!DU98="Yes"),OFFSET('Hygiene Data'!$E$6,0,10*ROW('Hygiene Data'!E92)),NA())</f>
        <v>#N/A</v>
      </c>
      <c r="BG98" s="135" t="e">
        <f ca="1">+IF(AND(ISNUMBER(OFFSET('Hygiene Data'!$E$8,0,10*ROW('Hygiene Data'!E92))),'Data Summary'!DV98="Yes"),OFFSET('Hygiene Data'!$E$8,0,10*ROW('Hygiene Data'!E92)),NA())</f>
        <v>#N/A</v>
      </c>
      <c r="BH98" s="135" t="e">
        <f ca="1">+IF(AND(ISNUMBER(OFFSET('Hygiene Data'!$E$10,0,10*ROW('Hygiene Data'!E92))),'Data Summary'!DW98="Yes"),OFFSET('Hygiene Data'!$E$10,0,10*ROW('Hygiene Data'!E92)),NA())</f>
        <v>#N/A</v>
      </c>
      <c r="BI98" s="135" t="e">
        <f ca="1">+IF(AND(ISNUMBER(OFFSET('Hygiene Data'!$F$6,0,10*ROW('Hygiene Data'!F92))),'Data Summary'!DX98="Yes"),OFFSET('Hygiene Data'!$F$6,0,10*ROW('Hygiene Data'!F92)),NA())</f>
        <v>#N/A</v>
      </c>
      <c r="BJ98" s="135" t="e">
        <f ca="1">+IF(AND(ISNUMBER(OFFSET('Hygiene Data'!$F$8,0,10*ROW('Hygiene Data'!F92))),'Data Summary'!DY98="Yes"),OFFSET('Hygiene Data'!$F$8,0,10*ROW('Hygiene Data'!F92)),NA())</f>
        <v>#N/A</v>
      </c>
      <c r="BK98" s="135" t="e">
        <f ca="1">+IF(AND(ISNUMBER(OFFSET('Hygiene Data'!$F$10,0,10*ROW('Hygiene Data'!F92))),'Data Summary'!DZ98="Yes"),OFFSET('Hygiene Data'!$F$10,0,10*ROW('Hygiene Data'!F92)),NA())</f>
        <v>#N/A</v>
      </c>
      <c r="BL98" s="135" t="e">
        <f ca="1">+IF(AND(ISNUMBER(OFFSET('Hygiene Data'!$G$6,0,10*ROW('Hygiene Data'!G92))),'Data Summary'!EA98="Yes"),OFFSET('Hygiene Data'!$G$6,0,10*ROW('Hygiene Data'!G92)),NA())</f>
        <v>#N/A</v>
      </c>
      <c r="BM98" s="135" t="e">
        <f ca="1">+IF(AND(ISNUMBER(OFFSET('Hygiene Data'!$G$8,0,10*ROW('Hygiene Data'!G92))),'Data Summary'!EB98="Yes"),OFFSET('Hygiene Data'!$G$8,0,10*ROW('Hygiene Data'!G92)),NA())</f>
        <v>#N/A</v>
      </c>
      <c r="BN98" s="135" t="e">
        <f ca="1">+IF(AND(ISNUMBER(OFFSET('Hygiene Data'!$G$10,0,10*ROW('Hygiene Data'!G92))),'Data Summary'!EC98="Yes"),OFFSET('Hygiene Data'!$G$10,0,10*ROW('Hygiene Data'!G92)),NA())</f>
        <v>#N/A</v>
      </c>
      <c r="BO98" s="135" t="e">
        <f ca="1">+IF(AND(ISNUMBER(OFFSET('Hygiene Data'!$H$6,0,10*ROW('Hygiene Data'!H92))),'Data Summary'!ED98="Yes"),OFFSET('Hygiene Data'!$H$6,0,10*ROW('Hygiene Data'!H92)),NA())</f>
        <v>#N/A</v>
      </c>
      <c r="BP98" s="135" t="e">
        <f ca="1">+IF(AND(ISNUMBER(OFFSET('Hygiene Data'!$H$8,0,10*ROW('Hygiene Data'!H92))),'Data Summary'!EE98="Yes"),OFFSET('Hygiene Data'!$H$8,0,10*ROW('Hygiene Data'!H92)),NA())</f>
        <v>#N/A</v>
      </c>
      <c r="BQ98" s="135" t="e">
        <f ca="1">+IF(AND(ISNUMBER(OFFSET('Hygiene Data'!$H$10,0,10*ROW('Hygiene Data'!H92))),'Data Summary'!EF98="Yes"),OFFSET('Hygiene Data'!$H$10,0,10*ROW('Hygiene Data'!H92)),NA())</f>
        <v>#N/A</v>
      </c>
    </row>
    <row r="99" spans="1:69" x14ac:dyDescent="0.2">
      <c r="A99" s="50" t="e">
        <f ca="1">+IF(OFFSET('Water Data'!$B$1,0,10*ROW('Water Data'!B93))="",NA(),OFFSET('Water Data'!$B$1,0,10*ROW('Water Data'!B93)))</f>
        <v>#N/A</v>
      </c>
      <c r="B99" s="50" t="e">
        <f ca="1">+IF(OFFSET('Water Data'!$A$3,0,10*ROW('Water Data'!A96))="",NA(),OFFSET('Water Data'!$A$3,0,10*ROW('Water Data'!A96)))</f>
        <v>#N/A</v>
      </c>
      <c r="C99" s="50" t="e">
        <f ca="1">+IF(OFFSET('Water Data'!$C$3,0,10*ROW('Water Data'!C96))="",NA(),OFFSET('Water Data'!$C$3,0,10*ROW('Water Data'!C96)))</f>
        <v>#N/A</v>
      </c>
      <c r="D99" s="133" t="e">
        <f ca="1">+IF(AND(ISNUMBER(OFFSET('Water Data'!$C$5,0,10*ROW('Water Data'!C93))),'Data Summary'!BS99="Yes"),100-OFFSET('Water Data'!$C$5,0,10*ROW('Water Data'!C93)),NA())</f>
        <v>#N/A</v>
      </c>
      <c r="E99" s="133" t="e">
        <f ca="1">+IF(AND(ISNUMBER(OFFSET('Water Data'!$C$7,0,10*ROW('Water Data'!C93))),'Data Summary'!BT99="Yes"),OFFSET('Water Data'!$C$7,0,10*ROW('Water Data'!C93)),NA())</f>
        <v>#N/A</v>
      </c>
      <c r="F99" s="133" t="e">
        <f ca="1">+IF(AND(ISNUMBER(OFFSET('Water Data'!$C$10,0,10*ROW('Water Data'!C93))),'Data Summary'!BU99="Yes"),OFFSET('Water Data'!$C$10,0,10*ROW('Water Data'!C93)),NA())</f>
        <v>#N/A</v>
      </c>
      <c r="G99" s="133" t="e">
        <f ca="1">+IF(AND(ISNUMBER(OFFSET('Water Data'!$D$5,0,10*ROW('Water Data'!D93))),'Data Summary'!BV99="Yes"),100-OFFSET('Water Data'!$D$5,0,10*ROW('Water Data'!D93)),NA())</f>
        <v>#N/A</v>
      </c>
      <c r="H99" s="133" t="e">
        <f ca="1">+IF(AND(ISNUMBER(OFFSET('Water Data'!$D$7,0,10*ROW('Water Data'!D93))),'Data Summary'!BW99="Yes"),OFFSET('Water Data'!$D$7,0,10*ROW('Water Data'!D93)),NA())</f>
        <v>#N/A</v>
      </c>
      <c r="I99" s="133" t="e">
        <f ca="1">+IF(AND(ISNUMBER(OFFSET('Water Data'!$D$10,0,10*ROW('Water Data'!D93))),'Data Summary'!BX99="Yes"),OFFSET('Water Data'!$D$10,0,10*ROW('Water Data'!D93)),NA())</f>
        <v>#N/A</v>
      </c>
      <c r="J99" s="133" t="e">
        <f ca="1">+IF(AND(ISNUMBER(OFFSET('Water Data'!$E$5,0,10*ROW('Water Data'!E93))),'Data Summary'!BY99="Yes"),100-OFFSET('Water Data'!$E$5,0,10*ROW('Water Data'!E93)),NA())</f>
        <v>#N/A</v>
      </c>
      <c r="K99" s="133" t="e">
        <f ca="1">+IF(AND(ISNUMBER(OFFSET('Water Data'!$E$7,0,10*ROW('Water Data'!E93))),'Data Summary'!BZ99="Yes"),OFFSET('Water Data'!$E$7,0,10*ROW('Water Data'!E93)),NA())</f>
        <v>#N/A</v>
      </c>
      <c r="L99" s="133" t="e">
        <f ca="1">+IF(AND(ISNUMBER(OFFSET('Water Data'!$E$10,0,10*ROW('Water Data'!E93))),'Data Summary'!CA99="Yes"),OFFSET('Water Data'!$E$10,0,10*ROW('Water Data'!E93)),NA())</f>
        <v>#N/A</v>
      </c>
      <c r="M99" s="133" t="e">
        <f ca="1">+IF(AND(ISNUMBER(OFFSET('Water Data'!$F$5,0,10*ROW('Water Data'!F93))),'Data Summary'!CB99="Yes"),100-OFFSET('Water Data'!$F$5,0,10*ROW('Water Data'!F93)),NA())</f>
        <v>#N/A</v>
      </c>
      <c r="N99" s="133" t="e">
        <f ca="1">+IF(AND(ISNUMBER(OFFSET('Water Data'!$F$7,0,10*ROW('Water Data'!F93))),'Data Summary'!CC99="Yes"),OFFSET('Water Data'!$F$7,0,10*ROW('Water Data'!F93)),NA())</f>
        <v>#N/A</v>
      </c>
      <c r="O99" s="133" t="e">
        <f ca="1">+IF(AND(ISNUMBER(OFFSET('Water Data'!$F$10,0,10*ROW('Water Data'!F93))),'Data Summary'!CD99="Yes"),OFFSET('Water Data'!$F$10,0,10*ROW('Water Data'!F93)),NA())</f>
        <v>#N/A</v>
      </c>
      <c r="P99" s="133" t="e">
        <f ca="1">+IF(AND(ISNUMBER(OFFSET('Water Data'!$G$5,0,10*ROW('Water Data'!G93))),'Data Summary'!CE99="Yes"),100-OFFSET('Water Data'!$G$5,0,10*ROW('Water Data'!G93)),NA())</f>
        <v>#N/A</v>
      </c>
      <c r="Q99" s="133" t="e">
        <f ca="1">+IF(AND(ISNUMBER(OFFSET('Water Data'!$G$7,0,10*ROW('Water Data'!G93))),'Data Summary'!CF99="Yes"),OFFSET('Water Data'!$G$7,0,10*ROW('Water Data'!G93)),NA())</f>
        <v>#N/A</v>
      </c>
      <c r="R99" s="133" t="e">
        <f ca="1">+IF(AND(ISNUMBER(OFFSET('Water Data'!$G$10,0,10*ROW('Water Data'!G93))),'Data Summary'!CG99="Yes"),OFFSET('Water Data'!$G$10,0,10*ROW('Water Data'!G93)),NA())</f>
        <v>#N/A</v>
      </c>
      <c r="S99" s="133" t="e">
        <f ca="1">+IF(AND(ISNUMBER(OFFSET('Water Data'!$H$5,0,10*ROW('Water Data'!H93))),'Data Summary'!CH99="Yes"),100-OFFSET('Water Data'!$H$5,0,10*ROW('Water Data'!H93)),NA())</f>
        <v>#N/A</v>
      </c>
      <c r="T99" s="133" t="e">
        <f ca="1">+IF(AND(ISNUMBER(OFFSET('Water Data'!$H$7,0,10*ROW('Water Data'!H93))),'Data Summary'!CI99="Yes"),OFFSET('Water Data'!$H$7,0,10*ROW('Water Data'!H93)),NA())</f>
        <v>#N/A</v>
      </c>
      <c r="U99" s="133" t="e">
        <f ca="1">+IF(AND(ISNUMBER(OFFSET('Water Data'!$H$10,0,10*ROW('Water Data'!H93))),'Data Summary'!CJ99="Yes"),OFFSET('Water Data'!$H$10,0,10*ROW('Water Data'!H93)),NA())</f>
        <v>#N/A</v>
      </c>
      <c r="V99" s="134" t="e">
        <f ca="1">+IF(AND(ISNUMBER(OFFSET('Sanitation Data'!$C$5,0,10*ROW('Sanitation Data'!C93))),'Data Summary'!CK99="Yes"),100-OFFSET('Sanitation Data'!$C$5,0,10*ROW('Sanitation Data'!C93)),NA())</f>
        <v>#N/A</v>
      </c>
      <c r="W99" s="134" t="e">
        <f ca="1">+IF(AND(ISNUMBER(OFFSET('Sanitation Data'!$C$7,0,10*ROW('Sanitation Data'!C93))),'Data Summary'!CL99="Yes"),OFFSET('Sanitation Data'!$C$7,0,10*ROW('Sanitation Data'!C93)),NA())</f>
        <v>#N/A</v>
      </c>
      <c r="X99" s="134" t="e">
        <f ca="1">+IF(AND(ISNUMBER(OFFSET('Sanitation Data'!$C$11,0,10*ROW('Sanitation Data'!C93))),'Data Summary'!CM99="Yes"),OFFSET('Sanitation Data'!$C$11,0,10*ROW('Sanitation Data'!C93)),NA())</f>
        <v>#N/A</v>
      </c>
      <c r="Y99" s="134" t="e">
        <f ca="1">+IF(AND(ISNUMBER(OFFSET('Sanitation Data'!$C$12,0,10*ROW('Sanitation Data'!C93))),'Data Summary'!CN99="Yes"),OFFSET('Sanitation Data'!$C$12,0,10*ROW('Sanitation Data'!C93)),NA())</f>
        <v>#N/A</v>
      </c>
      <c r="Z99" s="134" t="e">
        <f ca="1">+IF(AND(ISNUMBER(OFFSET('Sanitation Data'!$C$13,0,10*ROW('Sanitation Data'!C93))),'Data Summary'!CO99="Yes"),OFFSET('Sanitation Data'!$C$13,0,10*ROW('Sanitation Data'!C93)),NA())</f>
        <v>#N/A</v>
      </c>
      <c r="AA99" s="134" t="e">
        <f ca="1">+IF(AND(ISNUMBER(OFFSET('Sanitation Data'!$D$5,0,10*ROW('Sanitation Data'!D93))),'Data Summary'!CP99="Yes"),100-OFFSET('Sanitation Data'!$D$5,0,10*ROW('Sanitation Data'!D93)),NA())</f>
        <v>#N/A</v>
      </c>
      <c r="AB99" s="134" t="e">
        <f ca="1">+IF(AND(ISNUMBER(OFFSET('Sanitation Data'!$D$7,0,10*ROW('Sanitation Data'!D93))),'Data Summary'!CQ99="Yes"),OFFSET('Sanitation Data'!$D$7,0,10*ROW('Sanitation Data'!D93)),NA())</f>
        <v>#N/A</v>
      </c>
      <c r="AC99" s="134" t="e">
        <f ca="1">+IF(AND(ISNUMBER(OFFSET('Sanitation Data'!$D$11,0,10*ROW('Sanitation Data'!D93))),'Data Summary'!CR99="Yes"),OFFSET('Sanitation Data'!$D$11,0,10*ROW('Sanitation Data'!D93)),NA())</f>
        <v>#N/A</v>
      </c>
      <c r="AD99" s="134" t="e">
        <f ca="1">+IF(AND(ISNUMBER(OFFSET('Sanitation Data'!$D$12,0,10*ROW('Sanitation Data'!D93))),'Data Summary'!CS99="Yes"),OFFSET('Sanitation Data'!$D$12,0,10*ROW('Sanitation Data'!D93)),NA())</f>
        <v>#N/A</v>
      </c>
      <c r="AE99" s="134" t="e">
        <f ca="1">+IF(AND(ISNUMBER(OFFSET('Sanitation Data'!$D$13,0,10*ROW('Sanitation Data'!D93))),'Data Summary'!CT99="Yes"),OFFSET('Sanitation Data'!$D$13,0,10*ROW('Sanitation Data'!D93)),NA())</f>
        <v>#N/A</v>
      </c>
      <c r="AF99" s="134" t="e">
        <f ca="1">+IF(AND(ISNUMBER(OFFSET('Sanitation Data'!$E$5,0,10*ROW('Sanitation Data'!E93))),'Data Summary'!CU99="Yes"),100-OFFSET('Sanitation Data'!$E$5,0,10*ROW('Sanitation Data'!E93)),NA())</f>
        <v>#N/A</v>
      </c>
      <c r="AG99" s="134" t="e">
        <f ca="1">+IF(AND(ISNUMBER(OFFSET('Sanitation Data'!$E$7,0,10*ROW('Sanitation Data'!E93))),'Data Summary'!CV99="Yes"),OFFSET('Sanitation Data'!$E$7,0,10*ROW('Sanitation Data'!E93)),NA())</f>
        <v>#N/A</v>
      </c>
      <c r="AH99" s="134" t="e">
        <f ca="1">+IF(AND(ISNUMBER(OFFSET('Sanitation Data'!$E$11,0,10*ROW('Sanitation Data'!E93))),'Data Summary'!CW99="Yes"),OFFSET('Sanitation Data'!$E$11,0,10*ROW('Sanitation Data'!E93)),NA())</f>
        <v>#N/A</v>
      </c>
      <c r="AI99" s="134" t="e">
        <f ca="1">+IF(AND(ISNUMBER(OFFSET('Sanitation Data'!$E$12,0,10*ROW('Sanitation Data'!E93))),'Data Summary'!CX99="Yes"),OFFSET('Sanitation Data'!$E$12,0,10*ROW('Sanitation Data'!E93)),NA())</f>
        <v>#N/A</v>
      </c>
      <c r="AJ99" s="134" t="e">
        <f ca="1">+IF(AND(ISNUMBER(OFFSET('Sanitation Data'!$E$13,0,10*ROW('Sanitation Data'!E93))),'Data Summary'!CY99="Yes"),OFFSET('Sanitation Data'!$E$13,0,10*ROW('Sanitation Data'!E93)),NA())</f>
        <v>#N/A</v>
      </c>
      <c r="AK99" s="134" t="e">
        <f ca="1">+IF(AND(ISNUMBER(OFFSET('Sanitation Data'!$F$5,0,10*ROW('Sanitation Data'!F93))),'Data Summary'!CZ99="Yes"),100-OFFSET('Sanitation Data'!$F$5,0,10*ROW('Sanitation Data'!F93)),NA())</f>
        <v>#N/A</v>
      </c>
      <c r="AL99" s="134" t="e">
        <f ca="1">+IF(AND(ISNUMBER(OFFSET('Sanitation Data'!$F$7,0,10*ROW('Sanitation Data'!F93))),'Data Summary'!DA99="Yes"),OFFSET('Sanitation Data'!$F$7,0,10*ROW('Sanitation Data'!F93)),NA())</f>
        <v>#N/A</v>
      </c>
      <c r="AM99" s="134" t="e">
        <f ca="1">+IF(AND(ISNUMBER(OFFSET('Sanitation Data'!$F$11,0,10*ROW('Sanitation Data'!F93))),'Data Summary'!DB99="Yes"),OFFSET('Sanitation Data'!$F$11,0,10*ROW('Sanitation Data'!F93)),NA())</f>
        <v>#N/A</v>
      </c>
      <c r="AN99" s="134" t="e">
        <f ca="1">+IF(AND(ISNUMBER(OFFSET('Sanitation Data'!$F$12,0,10*ROW('Sanitation Data'!F93))),'Data Summary'!DC99="Yes"),OFFSET('Sanitation Data'!$F$12,0,10*ROW('Sanitation Data'!F93)),NA())</f>
        <v>#N/A</v>
      </c>
      <c r="AO99" s="134" t="e">
        <f ca="1">+IF(AND(ISNUMBER(OFFSET('Sanitation Data'!$F$13,0,10*ROW('Sanitation Data'!F93))),'Data Summary'!DD99="Yes"),OFFSET('Sanitation Data'!$F$13,0,10*ROW('Sanitation Data'!F93)),NA())</f>
        <v>#N/A</v>
      </c>
      <c r="AP99" s="134" t="e">
        <f ca="1">+IF(AND(ISNUMBER(OFFSET('Sanitation Data'!$G$5,0,10*ROW('Sanitation Data'!G93))),'Data Summary'!DE99="Yes"),100-OFFSET('Sanitation Data'!$G$5,0,10*ROW('Sanitation Data'!G93)),NA())</f>
        <v>#N/A</v>
      </c>
      <c r="AQ99" s="134" t="e">
        <f ca="1">+IF(AND(ISNUMBER(OFFSET('Sanitation Data'!$G$7,0,10*ROW('Sanitation Data'!G93))),'Data Summary'!DF99="Yes"),OFFSET('Sanitation Data'!$G$7,0,10*ROW('Sanitation Data'!G93)),NA())</f>
        <v>#N/A</v>
      </c>
      <c r="AR99" s="134" t="e">
        <f ca="1">+IF(AND(ISNUMBER(OFFSET('Sanitation Data'!$G$11,0,10*ROW('Sanitation Data'!G93))),'Data Summary'!DG99="Yes"),OFFSET('Sanitation Data'!$G$11,0,10*ROW('Sanitation Data'!G93)),NA())</f>
        <v>#N/A</v>
      </c>
      <c r="AS99" s="134" t="e">
        <f ca="1">+IF(AND(ISNUMBER(OFFSET('Sanitation Data'!$G$12,0,10*ROW('Sanitation Data'!G93))),'Data Summary'!DH99="Yes"),OFFSET('Sanitation Data'!$G$12,0,10*ROW('Sanitation Data'!G93)),NA())</f>
        <v>#N/A</v>
      </c>
      <c r="AT99" s="134" t="e">
        <f ca="1">+IF(AND(ISNUMBER(OFFSET('Sanitation Data'!$G$13,0,10*ROW('Sanitation Data'!G93))),'Data Summary'!DI99="Yes"),OFFSET('Sanitation Data'!$G$13,0,10*ROW('Sanitation Data'!G93)),NA())</f>
        <v>#N/A</v>
      </c>
      <c r="AU99" s="134" t="e">
        <f ca="1">+IF(AND(ISNUMBER(OFFSET('Sanitation Data'!$H$5,0,10*ROW('Sanitation Data'!H93))),'Data Summary'!DJ99="Yes"),100-OFFSET('Sanitation Data'!$H$5,0,10*ROW('Sanitation Data'!H93)),NA())</f>
        <v>#N/A</v>
      </c>
      <c r="AV99" s="134" t="e">
        <f ca="1">+IF(AND(ISNUMBER(OFFSET('Sanitation Data'!$H$7,0,10*ROW('Sanitation Data'!H93))),'Data Summary'!DK99="Yes"),OFFSET('Sanitation Data'!$H$7,0,10*ROW('Sanitation Data'!H93)),NA())</f>
        <v>#N/A</v>
      </c>
      <c r="AW99" s="134" t="e">
        <f ca="1">+IF(AND(ISNUMBER(OFFSET('Sanitation Data'!$H$11,0,10*ROW('Sanitation Data'!H93))),'Data Summary'!DL99="Yes"),OFFSET('Sanitation Data'!$H$11,0,10*ROW('Sanitation Data'!H93)),NA())</f>
        <v>#N/A</v>
      </c>
      <c r="AX99" s="134" t="e">
        <f ca="1">+IF(AND(ISNUMBER(OFFSET('Sanitation Data'!$H$12,0,10*ROW('Sanitation Data'!H93))),'Data Summary'!DM99="Yes"),OFFSET('Sanitation Data'!$H$12,0,10*ROW('Sanitation Data'!H93)),NA())</f>
        <v>#N/A</v>
      </c>
      <c r="AY99" s="134" t="e">
        <f ca="1">+IF(AND(ISNUMBER(OFFSET('Sanitation Data'!$H$13,0,10*ROW('Sanitation Data'!H93))),'Data Summary'!DN99="Yes"),OFFSET('Sanitation Data'!$H$13,0,10*ROW('Sanitation Data'!H93)),NA())</f>
        <v>#N/A</v>
      </c>
      <c r="AZ99" s="135" t="e">
        <f ca="1">+IF(AND(ISNUMBER(OFFSET('Hygiene Data'!$C$6,0,10*ROW('Hygiene Data'!C93))),'Data Summary'!DO99="Yes"),OFFSET('Hygiene Data'!$C$6,0,10*ROW('Hygiene Data'!C93)),NA())</f>
        <v>#N/A</v>
      </c>
      <c r="BA99" s="135" t="e">
        <f ca="1">+IF(AND(ISNUMBER(OFFSET('Hygiene Data'!$C$8,0,10*ROW('Hygiene Data'!C93))),'Data Summary'!DP99="Yes"),OFFSET('Hygiene Data'!$C$8,0,10*ROW('Hygiene Data'!C93)),NA())</f>
        <v>#N/A</v>
      </c>
      <c r="BB99" s="135" t="e">
        <f ca="1">+IF(AND(ISNUMBER(OFFSET('Hygiene Data'!$C$10,0,10*ROW('Hygiene Data'!C93))),'Data Summary'!DQ99="Yes"),OFFSET('Hygiene Data'!$C$10,0,10*ROW('Hygiene Data'!C93)),NA())</f>
        <v>#N/A</v>
      </c>
      <c r="BC99" s="135" t="e">
        <f ca="1">+IF(AND(ISNUMBER(OFFSET('Hygiene Data'!$D$6,0,10*ROW('Hygiene Data'!D93))),'Data Summary'!DR99="Yes"),OFFSET('Hygiene Data'!$D$6,0,10*ROW('Hygiene Data'!D93)),NA())</f>
        <v>#N/A</v>
      </c>
      <c r="BD99" s="135" t="e">
        <f ca="1">+IF(AND(ISNUMBER(OFFSET('Hygiene Data'!$D$8,0,10*ROW('Hygiene Data'!D93))),'Data Summary'!DS99="Yes"),OFFSET('Hygiene Data'!$D$8,0,10*ROW('Hygiene Data'!D93)),NA())</f>
        <v>#N/A</v>
      </c>
      <c r="BE99" s="135" t="e">
        <f ca="1">+IF(AND(ISNUMBER(OFFSET('Hygiene Data'!$D$10,0,10*ROW('Hygiene Data'!D93))),'Data Summary'!DT99="Yes"),OFFSET('Hygiene Data'!$D$10,0,10*ROW('Hygiene Data'!D93)),NA())</f>
        <v>#N/A</v>
      </c>
      <c r="BF99" s="135" t="e">
        <f ca="1">+IF(AND(ISNUMBER(OFFSET('Hygiene Data'!$E$6,0,10*ROW('Hygiene Data'!E93))),'Data Summary'!DU99="Yes"),OFFSET('Hygiene Data'!$E$6,0,10*ROW('Hygiene Data'!E93)),NA())</f>
        <v>#N/A</v>
      </c>
      <c r="BG99" s="135" t="e">
        <f ca="1">+IF(AND(ISNUMBER(OFFSET('Hygiene Data'!$E$8,0,10*ROW('Hygiene Data'!E93))),'Data Summary'!DV99="Yes"),OFFSET('Hygiene Data'!$E$8,0,10*ROW('Hygiene Data'!E93)),NA())</f>
        <v>#N/A</v>
      </c>
      <c r="BH99" s="135" t="e">
        <f ca="1">+IF(AND(ISNUMBER(OFFSET('Hygiene Data'!$E$10,0,10*ROW('Hygiene Data'!E93))),'Data Summary'!DW99="Yes"),OFFSET('Hygiene Data'!$E$10,0,10*ROW('Hygiene Data'!E93)),NA())</f>
        <v>#N/A</v>
      </c>
      <c r="BI99" s="135" t="e">
        <f ca="1">+IF(AND(ISNUMBER(OFFSET('Hygiene Data'!$F$6,0,10*ROW('Hygiene Data'!F93))),'Data Summary'!DX99="Yes"),OFFSET('Hygiene Data'!$F$6,0,10*ROW('Hygiene Data'!F93)),NA())</f>
        <v>#N/A</v>
      </c>
      <c r="BJ99" s="135" t="e">
        <f ca="1">+IF(AND(ISNUMBER(OFFSET('Hygiene Data'!$F$8,0,10*ROW('Hygiene Data'!F93))),'Data Summary'!DY99="Yes"),OFFSET('Hygiene Data'!$F$8,0,10*ROW('Hygiene Data'!F93)),NA())</f>
        <v>#N/A</v>
      </c>
      <c r="BK99" s="135" t="e">
        <f ca="1">+IF(AND(ISNUMBER(OFFSET('Hygiene Data'!$F$10,0,10*ROW('Hygiene Data'!F93))),'Data Summary'!DZ99="Yes"),OFFSET('Hygiene Data'!$F$10,0,10*ROW('Hygiene Data'!F93)),NA())</f>
        <v>#N/A</v>
      </c>
      <c r="BL99" s="135" t="e">
        <f ca="1">+IF(AND(ISNUMBER(OFFSET('Hygiene Data'!$G$6,0,10*ROW('Hygiene Data'!G93))),'Data Summary'!EA99="Yes"),OFFSET('Hygiene Data'!$G$6,0,10*ROW('Hygiene Data'!G93)),NA())</f>
        <v>#N/A</v>
      </c>
      <c r="BM99" s="135" t="e">
        <f ca="1">+IF(AND(ISNUMBER(OFFSET('Hygiene Data'!$G$8,0,10*ROW('Hygiene Data'!G93))),'Data Summary'!EB99="Yes"),OFFSET('Hygiene Data'!$G$8,0,10*ROW('Hygiene Data'!G93)),NA())</f>
        <v>#N/A</v>
      </c>
      <c r="BN99" s="135" t="e">
        <f ca="1">+IF(AND(ISNUMBER(OFFSET('Hygiene Data'!$G$10,0,10*ROW('Hygiene Data'!G93))),'Data Summary'!EC99="Yes"),OFFSET('Hygiene Data'!$G$10,0,10*ROW('Hygiene Data'!G93)),NA())</f>
        <v>#N/A</v>
      </c>
      <c r="BO99" s="135" t="e">
        <f ca="1">+IF(AND(ISNUMBER(OFFSET('Hygiene Data'!$H$6,0,10*ROW('Hygiene Data'!H93))),'Data Summary'!ED99="Yes"),OFFSET('Hygiene Data'!$H$6,0,10*ROW('Hygiene Data'!H93)),NA())</f>
        <v>#N/A</v>
      </c>
      <c r="BP99" s="135" t="e">
        <f ca="1">+IF(AND(ISNUMBER(OFFSET('Hygiene Data'!$H$8,0,10*ROW('Hygiene Data'!H93))),'Data Summary'!EE99="Yes"),OFFSET('Hygiene Data'!$H$8,0,10*ROW('Hygiene Data'!H93)),NA())</f>
        <v>#N/A</v>
      </c>
      <c r="BQ99" s="135" t="e">
        <f ca="1">+IF(AND(ISNUMBER(OFFSET('Hygiene Data'!$H$10,0,10*ROW('Hygiene Data'!H93))),'Data Summary'!EF99="Yes"),OFFSET('Hygiene Data'!$H$10,0,10*ROW('Hygiene Data'!H93)),NA())</f>
        <v>#N/A</v>
      </c>
    </row>
    <row r="100" spans="1:69" x14ac:dyDescent="0.2">
      <c r="A100" s="50" t="e">
        <f ca="1">+IF(OFFSET('Water Data'!$B$1,0,10*ROW('Water Data'!B94))="",NA(),OFFSET('Water Data'!$B$1,0,10*ROW('Water Data'!B94)))</f>
        <v>#N/A</v>
      </c>
      <c r="B100" s="50" t="e">
        <f ca="1">+IF(OFFSET('Water Data'!$A$3,0,10*ROW('Water Data'!A97))="",NA(),OFFSET('Water Data'!$A$3,0,10*ROW('Water Data'!A97)))</f>
        <v>#N/A</v>
      </c>
      <c r="C100" s="50" t="e">
        <f ca="1">+IF(OFFSET('Water Data'!$C$3,0,10*ROW('Water Data'!C97))="",NA(),OFFSET('Water Data'!$C$3,0,10*ROW('Water Data'!C97)))</f>
        <v>#N/A</v>
      </c>
      <c r="D100" s="133" t="e">
        <f ca="1">+IF(AND(ISNUMBER(OFFSET('Water Data'!$C$5,0,10*ROW('Water Data'!C94))),'Data Summary'!BS100="Yes"),100-OFFSET('Water Data'!$C$5,0,10*ROW('Water Data'!C94)),NA())</f>
        <v>#N/A</v>
      </c>
      <c r="E100" s="133" t="e">
        <f ca="1">+IF(AND(ISNUMBER(OFFSET('Water Data'!$C$7,0,10*ROW('Water Data'!C94))),'Data Summary'!BT100="Yes"),OFFSET('Water Data'!$C$7,0,10*ROW('Water Data'!C94)),NA())</f>
        <v>#N/A</v>
      </c>
      <c r="F100" s="133" t="e">
        <f ca="1">+IF(AND(ISNUMBER(OFFSET('Water Data'!$C$10,0,10*ROW('Water Data'!C94))),'Data Summary'!BU100="Yes"),OFFSET('Water Data'!$C$10,0,10*ROW('Water Data'!C94)),NA())</f>
        <v>#N/A</v>
      </c>
      <c r="G100" s="133" t="e">
        <f ca="1">+IF(AND(ISNUMBER(OFFSET('Water Data'!$D$5,0,10*ROW('Water Data'!D94))),'Data Summary'!BV100="Yes"),100-OFFSET('Water Data'!$D$5,0,10*ROW('Water Data'!D94)),NA())</f>
        <v>#N/A</v>
      </c>
      <c r="H100" s="133" t="e">
        <f ca="1">+IF(AND(ISNUMBER(OFFSET('Water Data'!$D$7,0,10*ROW('Water Data'!D94))),'Data Summary'!BW100="Yes"),OFFSET('Water Data'!$D$7,0,10*ROW('Water Data'!D94)),NA())</f>
        <v>#N/A</v>
      </c>
      <c r="I100" s="133" t="e">
        <f ca="1">+IF(AND(ISNUMBER(OFFSET('Water Data'!$D$10,0,10*ROW('Water Data'!D94))),'Data Summary'!BX100="Yes"),OFFSET('Water Data'!$D$10,0,10*ROW('Water Data'!D94)),NA())</f>
        <v>#N/A</v>
      </c>
      <c r="J100" s="133" t="e">
        <f ca="1">+IF(AND(ISNUMBER(OFFSET('Water Data'!$E$5,0,10*ROW('Water Data'!E94))),'Data Summary'!BY100="Yes"),100-OFFSET('Water Data'!$E$5,0,10*ROW('Water Data'!E94)),NA())</f>
        <v>#N/A</v>
      </c>
      <c r="K100" s="133" t="e">
        <f ca="1">+IF(AND(ISNUMBER(OFFSET('Water Data'!$E$7,0,10*ROW('Water Data'!E94))),'Data Summary'!BZ100="Yes"),OFFSET('Water Data'!$E$7,0,10*ROW('Water Data'!E94)),NA())</f>
        <v>#N/A</v>
      </c>
      <c r="L100" s="133" t="e">
        <f ca="1">+IF(AND(ISNUMBER(OFFSET('Water Data'!$E$10,0,10*ROW('Water Data'!E94))),'Data Summary'!CA100="Yes"),OFFSET('Water Data'!$E$10,0,10*ROW('Water Data'!E94)),NA())</f>
        <v>#N/A</v>
      </c>
      <c r="M100" s="133" t="e">
        <f ca="1">+IF(AND(ISNUMBER(OFFSET('Water Data'!$F$5,0,10*ROW('Water Data'!F94))),'Data Summary'!CB100="Yes"),100-OFFSET('Water Data'!$F$5,0,10*ROW('Water Data'!F94)),NA())</f>
        <v>#N/A</v>
      </c>
      <c r="N100" s="133" t="e">
        <f ca="1">+IF(AND(ISNUMBER(OFFSET('Water Data'!$F$7,0,10*ROW('Water Data'!F94))),'Data Summary'!CC100="Yes"),OFFSET('Water Data'!$F$7,0,10*ROW('Water Data'!F94)),NA())</f>
        <v>#N/A</v>
      </c>
      <c r="O100" s="133" t="e">
        <f ca="1">+IF(AND(ISNUMBER(OFFSET('Water Data'!$F$10,0,10*ROW('Water Data'!F94))),'Data Summary'!CD100="Yes"),OFFSET('Water Data'!$F$10,0,10*ROW('Water Data'!F94)),NA())</f>
        <v>#N/A</v>
      </c>
      <c r="P100" s="133" t="e">
        <f ca="1">+IF(AND(ISNUMBER(OFFSET('Water Data'!$G$5,0,10*ROW('Water Data'!G94))),'Data Summary'!CE100="Yes"),100-OFFSET('Water Data'!$G$5,0,10*ROW('Water Data'!G94)),NA())</f>
        <v>#N/A</v>
      </c>
      <c r="Q100" s="133" t="e">
        <f ca="1">+IF(AND(ISNUMBER(OFFSET('Water Data'!$G$7,0,10*ROW('Water Data'!G94))),'Data Summary'!CF100="Yes"),OFFSET('Water Data'!$G$7,0,10*ROW('Water Data'!G94)),NA())</f>
        <v>#N/A</v>
      </c>
      <c r="R100" s="133" t="e">
        <f ca="1">+IF(AND(ISNUMBER(OFFSET('Water Data'!$G$10,0,10*ROW('Water Data'!G94))),'Data Summary'!CG100="Yes"),OFFSET('Water Data'!$G$10,0,10*ROW('Water Data'!G94)),NA())</f>
        <v>#N/A</v>
      </c>
      <c r="S100" s="133" t="e">
        <f ca="1">+IF(AND(ISNUMBER(OFFSET('Water Data'!$H$5,0,10*ROW('Water Data'!H94))),'Data Summary'!CH100="Yes"),100-OFFSET('Water Data'!$H$5,0,10*ROW('Water Data'!H94)),NA())</f>
        <v>#N/A</v>
      </c>
      <c r="T100" s="133" t="e">
        <f ca="1">+IF(AND(ISNUMBER(OFFSET('Water Data'!$H$7,0,10*ROW('Water Data'!H94))),'Data Summary'!CI100="Yes"),OFFSET('Water Data'!$H$7,0,10*ROW('Water Data'!H94)),NA())</f>
        <v>#N/A</v>
      </c>
      <c r="U100" s="133" t="e">
        <f ca="1">+IF(AND(ISNUMBER(OFFSET('Water Data'!$H$10,0,10*ROW('Water Data'!H94))),'Data Summary'!CJ100="Yes"),OFFSET('Water Data'!$H$10,0,10*ROW('Water Data'!H94)),NA())</f>
        <v>#N/A</v>
      </c>
      <c r="V100" s="134" t="e">
        <f ca="1">+IF(AND(ISNUMBER(OFFSET('Sanitation Data'!$C$5,0,10*ROW('Sanitation Data'!C94))),'Data Summary'!CK100="Yes"),100-OFFSET('Sanitation Data'!$C$5,0,10*ROW('Sanitation Data'!C94)),NA())</f>
        <v>#N/A</v>
      </c>
      <c r="W100" s="134" t="e">
        <f ca="1">+IF(AND(ISNUMBER(OFFSET('Sanitation Data'!$C$7,0,10*ROW('Sanitation Data'!C94))),'Data Summary'!CL100="Yes"),OFFSET('Sanitation Data'!$C$7,0,10*ROW('Sanitation Data'!C94)),NA())</f>
        <v>#N/A</v>
      </c>
      <c r="X100" s="134" t="e">
        <f ca="1">+IF(AND(ISNUMBER(OFFSET('Sanitation Data'!$C$11,0,10*ROW('Sanitation Data'!C94))),'Data Summary'!CM100="Yes"),OFFSET('Sanitation Data'!$C$11,0,10*ROW('Sanitation Data'!C94)),NA())</f>
        <v>#N/A</v>
      </c>
      <c r="Y100" s="134" t="e">
        <f ca="1">+IF(AND(ISNUMBER(OFFSET('Sanitation Data'!$C$12,0,10*ROW('Sanitation Data'!C94))),'Data Summary'!CN100="Yes"),OFFSET('Sanitation Data'!$C$12,0,10*ROW('Sanitation Data'!C94)),NA())</f>
        <v>#N/A</v>
      </c>
      <c r="Z100" s="134" t="e">
        <f ca="1">+IF(AND(ISNUMBER(OFFSET('Sanitation Data'!$C$13,0,10*ROW('Sanitation Data'!C94))),'Data Summary'!CO100="Yes"),OFFSET('Sanitation Data'!$C$13,0,10*ROW('Sanitation Data'!C94)),NA())</f>
        <v>#N/A</v>
      </c>
      <c r="AA100" s="134" t="e">
        <f ca="1">+IF(AND(ISNUMBER(OFFSET('Sanitation Data'!$D$5,0,10*ROW('Sanitation Data'!D94))),'Data Summary'!CP100="Yes"),100-OFFSET('Sanitation Data'!$D$5,0,10*ROW('Sanitation Data'!D94)),NA())</f>
        <v>#N/A</v>
      </c>
      <c r="AB100" s="134" t="e">
        <f ca="1">+IF(AND(ISNUMBER(OFFSET('Sanitation Data'!$D$7,0,10*ROW('Sanitation Data'!D94))),'Data Summary'!CQ100="Yes"),OFFSET('Sanitation Data'!$D$7,0,10*ROW('Sanitation Data'!D94)),NA())</f>
        <v>#N/A</v>
      </c>
      <c r="AC100" s="134" t="e">
        <f ca="1">+IF(AND(ISNUMBER(OFFSET('Sanitation Data'!$D$11,0,10*ROW('Sanitation Data'!D94))),'Data Summary'!CR100="Yes"),OFFSET('Sanitation Data'!$D$11,0,10*ROW('Sanitation Data'!D94)),NA())</f>
        <v>#N/A</v>
      </c>
      <c r="AD100" s="134" t="e">
        <f ca="1">+IF(AND(ISNUMBER(OFFSET('Sanitation Data'!$D$12,0,10*ROW('Sanitation Data'!D94))),'Data Summary'!CS100="Yes"),OFFSET('Sanitation Data'!$D$12,0,10*ROW('Sanitation Data'!D94)),NA())</f>
        <v>#N/A</v>
      </c>
      <c r="AE100" s="134" t="e">
        <f ca="1">+IF(AND(ISNUMBER(OFFSET('Sanitation Data'!$D$13,0,10*ROW('Sanitation Data'!D94))),'Data Summary'!CT100="Yes"),OFFSET('Sanitation Data'!$D$13,0,10*ROW('Sanitation Data'!D94)),NA())</f>
        <v>#N/A</v>
      </c>
      <c r="AF100" s="134" t="e">
        <f ca="1">+IF(AND(ISNUMBER(OFFSET('Sanitation Data'!$E$5,0,10*ROW('Sanitation Data'!E94))),'Data Summary'!CU100="Yes"),100-OFFSET('Sanitation Data'!$E$5,0,10*ROW('Sanitation Data'!E94)),NA())</f>
        <v>#N/A</v>
      </c>
      <c r="AG100" s="134" t="e">
        <f ca="1">+IF(AND(ISNUMBER(OFFSET('Sanitation Data'!$E$7,0,10*ROW('Sanitation Data'!E94))),'Data Summary'!CV100="Yes"),OFFSET('Sanitation Data'!$E$7,0,10*ROW('Sanitation Data'!E94)),NA())</f>
        <v>#N/A</v>
      </c>
      <c r="AH100" s="134" t="e">
        <f ca="1">+IF(AND(ISNUMBER(OFFSET('Sanitation Data'!$E$11,0,10*ROW('Sanitation Data'!E94))),'Data Summary'!CW100="Yes"),OFFSET('Sanitation Data'!$E$11,0,10*ROW('Sanitation Data'!E94)),NA())</f>
        <v>#N/A</v>
      </c>
      <c r="AI100" s="134" t="e">
        <f ca="1">+IF(AND(ISNUMBER(OFFSET('Sanitation Data'!$E$12,0,10*ROW('Sanitation Data'!E94))),'Data Summary'!CX100="Yes"),OFFSET('Sanitation Data'!$E$12,0,10*ROW('Sanitation Data'!E94)),NA())</f>
        <v>#N/A</v>
      </c>
      <c r="AJ100" s="134" t="e">
        <f ca="1">+IF(AND(ISNUMBER(OFFSET('Sanitation Data'!$E$13,0,10*ROW('Sanitation Data'!E94))),'Data Summary'!CY100="Yes"),OFFSET('Sanitation Data'!$E$13,0,10*ROW('Sanitation Data'!E94)),NA())</f>
        <v>#N/A</v>
      </c>
      <c r="AK100" s="134" t="e">
        <f ca="1">+IF(AND(ISNUMBER(OFFSET('Sanitation Data'!$F$5,0,10*ROW('Sanitation Data'!F94))),'Data Summary'!CZ100="Yes"),100-OFFSET('Sanitation Data'!$F$5,0,10*ROW('Sanitation Data'!F94)),NA())</f>
        <v>#N/A</v>
      </c>
      <c r="AL100" s="134" t="e">
        <f ca="1">+IF(AND(ISNUMBER(OFFSET('Sanitation Data'!$F$7,0,10*ROW('Sanitation Data'!F94))),'Data Summary'!DA100="Yes"),OFFSET('Sanitation Data'!$F$7,0,10*ROW('Sanitation Data'!F94)),NA())</f>
        <v>#N/A</v>
      </c>
      <c r="AM100" s="134" t="e">
        <f ca="1">+IF(AND(ISNUMBER(OFFSET('Sanitation Data'!$F$11,0,10*ROW('Sanitation Data'!F94))),'Data Summary'!DB100="Yes"),OFFSET('Sanitation Data'!$F$11,0,10*ROW('Sanitation Data'!F94)),NA())</f>
        <v>#N/A</v>
      </c>
      <c r="AN100" s="134" t="e">
        <f ca="1">+IF(AND(ISNUMBER(OFFSET('Sanitation Data'!$F$12,0,10*ROW('Sanitation Data'!F94))),'Data Summary'!DC100="Yes"),OFFSET('Sanitation Data'!$F$12,0,10*ROW('Sanitation Data'!F94)),NA())</f>
        <v>#N/A</v>
      </c>
      <c r="AO100" s="134" t="e">
        <f ca="1">+IF(AND(ISNUMBER(OFFSET('Sanitation Data'!$F$13,0,10*ROW('Sanitation Data'!F94))),'Data Summary'!DD100="Yes"),OFFSET('Sanitation Data'!$F$13,0,10*ROW('Sanitation Data'!F94)),NA())</f>
        <v>#N/A</v>
      </c>
      <c r="AP100" s="134" t="e">
        <f ca="1">+IF(AND(ISNUMBER(OFFSET('Sanitation Data'!$G$5,0,10*ROW('Sanitation Data'!G94))),'Data Summary'!DE100="Yes"),100-OFFSET('Sanitation Data'!$G$5,0,10*ROW('Sanitation Data'!G94)),NA())</f>
        <v>#N/A</v>
      </c>
      <c r="AQ100" s="134" t="e">
        <f ca="1">+IF(AND(ISNUMBER(OFFSET('Sanitation Data'!$G$7,0,10*ROW('Sanitation Data'!G94))),'Data Summary'!DF100="Yes"),OFFSET('Sanitation Data'!$G$7,0,10*ROW('Sanitation Data'!G94)),NA())</f>
        <v>#N/A</v>
      </c>
      <c r="AR100" s="134" t="e">
        <f ca="1">+IF(AND(ISNUMBER(OFFSET('Sanitation Data'!$G$11,0,10*ROW('Sanitation Data'!G94))),'Data Summary'!DG100="Yes"),OFFSET('Sanitation Data'!$G$11,0,10*ROW('Sanitation Data'!G94)),NA())</f>
        <v>#N/A</v>
      </c>
      <c r="AS100" s="134" t="e">
        <f ca="1">+IF(AND(ISNUMBER(OFFSET('Sanitation Data'!$G$12,0,10*ROW('Sanitation Data'!G94))),'Data Summary'!DH100="Yes"),OFFSET('Sanitation Data'!$G$12,0,10*ROW('Sanitation Data'!G94)),NA())</f>
        <v>#N/A</v>
      </c>
      <c r="AT100" s="134" t="e">
        <f ca="1">+IF(AND(ISNUMBER(OFFSET('Sanitation Data'!$G$13,0,10*ROW('Sanitation Data'!G94))),'Data Summary'!DI100="Yes"),OFFSET('Sanitation Data'!$G$13,0,10*ROW('Sanitation Data'!G94)),NA())</f>
        <v>#N/A</v>
      </c>
      <c r="AU100" s="134" t="e">
        <f ca="1">+IF(AND(ISNUMBER(OFFSET('Sanitation Data'!$H$5,0,10*ROW('Sanitation Data'!H94))),'Data Summary'!DJ100="Yes"),100-OFFSET('Sanitation Data'!$H$5,0,10*ROW('Sanitation Data'!H94)),NA())</f>
        <v>#N/A</v>
      </c>
      <c r="AV100" s="134" t="e">
        <f ca="1">+IF(AND(ISNUMBER(OFFSET('Sanitation Data'!$H$7,0,10*ROW('Sanitation Data'!H94))),'Data Summary'!DK100="Yes"),OFFSET('Sanitation Data'!$H$7,0,10*ROW('Sanitation Data'!H94)),NA())</f>
        <v>#N/A</v>
      </c>
      <c r="AW100" s="134" t="e">
        <f ca="1">+IF(AND(ISNUMBER(OFFSET('Sanitation Data'!$H$11,0,10*ROW('Sanitation Data'!H94))),'Data Summary'!DL100="Yes"),OFFSET('Sanitation Data'!$H$11,0,10*ROW('Sanitation Data'!H94)),NA())</f>
        <v>#N/A</v>
      </c>
      <c r="AX100" s="134" t="e">
        <f ca="1">+IF(AND(ISNUMBER(OFFSET('Sanitation Data'!$H$12,0,10*ROW('Sanitation Data'!H94))),'Data Summary'!DM100="Yes"),OFFSET('Sanitation Data'!$H$12,0,10*ROW('Sanitation Data'!H94)),NA())</f>
        <v>#N/A</v>
      </c>
      <c r="AY100" s="134" t="e">
        <f ca="1">+IF(AND(ISNUMBER(OFFSET('Sanitation Data'!$H$13,0,10*ROW('Sanitation Data'!H94))),'Data Summary'!DN100="Yes"),OFFSET('Sanitation Data'!$H$13,0,10*ROW('Sanitation Data'!H94)),NA())</f>
        <v>#N/A</v>
      </c>
      <c r="AZ100" s="135" t="e">
        <f ca="1">+IF(AND(ISNUMBER(OFFSET('Hygiene Data'!$C$6,0,10*ROW('Hygiene Data'!C94))),'Data Summary'!DO100="Yes"),OFFSET('Hygiene Data'!$C$6,0,10*ROW('Hygiene Data'!C94)),NA())</f>
        <v>#N/A</v>
      </c>
      <c r="BA100" s="135" t="e">
        <f ca="1">+IF(AND(ISNUMBER(OFFSET('Hygiene Data'!$C$8,0,10*ROW('Hygiene Data'!C94))),'Data Summary'!DP100="Yes"),OFFSET('Hygiene Data'!$C$8,0,10*ROW('Hygiene Data'!C94)),NA())</f>
        <v>#N/A</v>
      </c>
      <c r="BB100" s="135" t="e">
        <f ca="1">+IF(AND(ISNUMBER(OFFSET('Hygiene Data'!$C$10,0,10*ROW('Hygiene Data'!C94))),'Data Summary'!DQ100="Yes"),OFFSET('Hygiene Data'!$C$10,0,10*ROW('Hygiene Data'!C94)),NA())</f>
        <v>#N/A</v>
      </c>
      <c r="BC100" s="135" t="e">
        <f ca="1">+IF(AND(ISNUMBER(OFFSET('Hygiene Data'!$D$6,0,10*ROW('Hygiene Data'!D94))),'Data Summary'!DR100="Yes"),OFFSET('Hygiene Data'!$D$6,0,10*ROW('Hygiene Data'!D94)),NA())</f>
        <v>#N/A</v>
      </c>
      <c r="BD100" s="135" t="e">
        <f ca="1">+IF(AND(ISNUMBER(OFFSET('Hygiene Data'!$D$8,0,10*ROW('Hygiene Data'!D94))),'Data Summary'!DS100="Yes"),OFFSET('Hygiene Data'!$D$8,0,10*ROW('Hygiene Data'!D94)),NA())</f>
        <v>#N/A</v>
      </c>
      <c r="BE100" s="135" t="e">
        <f ca="1">+IF(AND(ISNUMBER(OFFSET('Hygiene Data'!$D$10,0,10*ROW('Hygiene Data'!D94))),'Data Summary'!DT100="Yes"),OFFSET('Hygiene Data'!$D$10,0,10*ROW('Hygiene Data'!D94)),NA())</f>
        <v>#N/A</v>
      </c>
      <c r="BF100" s="135" t="e">
        <f ca="1">+IF(AND(ISNUMBER(OFFSET('Hygiene Data'!$E$6,0,10*ROW('Hygiene Data'!E94))),'Data Summary'!DU100="Yes"),OFFSET('Hygiene Data'!$E$6,0,10*ROW('Hygiene Data'!E94)),NA())</f>
        <v>#N/A</v>
      </c>
      <c r="BG100" s="135" t="e">
        <f ca="1">+IF(AND(ISNUMBER(OFFSET('Hygiene Data'!$E$8,0,10*ROW('Hygiene Data'!E94))),'Data Summary'!DV100="Yes"),OFFSET('Hygiene Data'!$E$8,0,10*ROW('Hygiene Data'!E94)),NA())</f>
        <v>#N/A</v>
      </c>
      <c r="BH100" s="135" t="e">
        <f ca="1">+IF(AND(ISNUMBER(OFFSET('Hygiene Data'!$E$10,0,10*ROW('Hygiene Data'!E94))),'Data Summary'!DW100="Yes"),OFFSET('Hygiene Data'!$E$10,0,10*ROW('Hygiene Data'!E94)),NA())</f>
        <v>#N/A</v>
      </c>
      <c r="BI100" s="135" t="e">
        <f ca="1">+IF(AND(ISNUMBER(OFFSET('Hygiene Data'!$F$6,0,10*ROW('Hygiene Data'!F94))),'Data Summary'!DX100="Yes"),OFFSET('Hygiene Data'!$F$6,0,10*ROW('Hygiene Data'!F94)),NA())</f>
        <v>#N/A</v>
      </c>
      <c r="BJ100" s="135" t="e">
        <f ca="1">+IF(AND(ISNUMBER(OFFSET('Hygiene Data'!$F$8,0,10*ROW('Hygiene Data'!F94))),'Data Summary'!DY100="Yes"),OFFSET('Hygiene Data'!$F$8,0,10*ROW('Hygiene Data'!F94)),NA())</f>
        <v>#N/A</v>
      </c>
      <c r="BK100" s="135" t="e">
        <f ca="1">+IF(AND(ISNUMBER(OFFSET('Hygiene Data'!$F$10,0,10*ROW('Hygiene Data'!F94))),'Data Summary'!DZ100="Yes"),OFFSET('Hygiene Data'!$F$10,0,10*ROW('Hygiene Data'!F94)),NA())</f>
        <v>#N/A</v>
      </c>
      <c r="BL100" s="135" t="e">
        <f ca="1">+IF(AND(ISNUMBER(OFFSET('Hygiene Data'!$G$6,0,10*ROW('Hygiene Data'!G94))),'Data Summary'!EA100="Yes"),OFFSET('Hygiene Data'!$G$6,0,10*ROW('Hygiene Data'!G94)),NA())</f>
        <v>#N/A</v>
      </c>
      <c r="BM100" s="135" t="e">
        <f ca="1">+IF(AND(ISNUMBER(OFFSET('Hygiene Data'!$G$8,0,10*ROW('Hygiene Data'!G94))),'Data Summary'!EB100="Yes"),OFFSET('Hygiene Data'!$G$8,0,10*ROW('Hygiene Data'!G94)),NA())</f>
        <v>#N/A</v>
      </c>
      <c r="BN100" s="135" t="e">
        <f ca="1">+IF(AND(ISNUMBER(OFFSET('Hygiene Data'!$G$10,0,10*ROW('Hygiene Data'!G94))),'Data Summary'!EC100="Yes"),OFFSET('Hygiene Data'!$G$10,0,10*ROW('Hygiene Data'!G94)),NA())</f>
        <v>#N/A</v>
      </c>
      <c r="BO100" s="135" t="e">
        <f ca="1">+IF(AND(ISNUMBER(OFFSET('Hygiene Data'!$H$6,0,10*ROW('Hygiene Data'!H94))),'Data Summary'!ED100="Yes"),OFFSET('Hygiene Data'!$H$6,0,10*ROW('Hygiene Data'!H94)),NA())</f>
        <v>#N/A</v>
      </c>
      <c r="BP100" s="135" t="e">
        <f ca="1">+IF(AND(ISNUMBER(OFFSET('Hygiene Data'!$H$8,0,10*ROW('Hygiene Data'!H94))),'Data Summary'!EE100="Yes"),OFFSET('Hygiene Data'!$H$8,0,10*ROW('Hygiene Data'!H94)),NA())</f>
        <v>#N/A</v>
      </c>
      <c r="BQ100" s="135" t="e">
        <f ca="1">+IF(AND(ISNUMBER(OFFSET('Hygiene Data'!$H$10,0,10*ROW('Hygiene Data'!H94))),'Data Summary'!EF100="Yes"),OFFSET('Hygiene Data'!$H$10,0,10*ROW('Hygiene Data'!H94)),NA())</f>
        <v>#N/A</v>
      </c>
    </row>
    <row r="101" spans="1:69" x14ac:dyDescent="0.2">
      <c r="A101" s="50" t="e">
        <f ca="1">+IF(OFFSET('Water Data'!$B$1,0,10*ROW('Water Data'!B95))="",NA(),OFFSET('Water Data'!$B$1,0,10*ROW('Water Data'!B95)))</f>
        <v>#N/A</v>
      </c>
      <c r="B101" s="50" t="e">
        <f ca="1">+IF(OFFSET('Water Data'!$A$3,0,10*ROW('Water Data'!A98))="",NA(),OFFSET('Water Data'!$A$3,0,10*ROW('Water Data'!A98)))</f>
        <v>#N/A</v>
      </c>
      <c r="C101" s="50" t="e">
        <f ca="1">+IF(OFFSET('Water Data'!$C$3,0,10*ROW('Water Data'!C98))="",NA(),OFFSET('Water Data'!$C$3,0,10*ROW('Water Data'!C98)))</f>
        <v>#N/A</v>
      </c>
      <c r="D101" s="133" t="e">
        <f ca="1">+IF(AND(ISNUMBER(OFFSET('Water Data'!$C$5,0,10*ROW('Water Data'!C95))),'Data Summary'!BS101="Yes"),100-OFFSET('Water Data'!$C$5,0,10*ROW('Water Data'!C95)),NA())</f>
        <v>#N/A</v>
      </c>
      <c r="E101" s="133" t="e">
        <f ca="1">+IF(AND(ISNUMBER(OFFSET('Water Data'!$C$7,0,10*ROW('Water Data'!C95))),'Data Summary'!BT101="Yes"),OFFSET('Water Data'!$C$7,0,10*ROW('Water Data'!C95)),NA())</f>
        <v>#N/A</v>
      </c>
      <c r="F101" s="133" t="e">
        <f ca="1">+IF(AND(ISNUMBER(OFFSET('Water Data'!$C$10,0,10*ROW('Water Data'!C95))),'Data Summary'!BU101="Yes"),OFFSET('Water Data'!$C$10,0,10*ROW('Water Data'!C95)),NA())</f>
        <v>#N/A</v>
      </c>
      <c r="G101" s="133" t="e">
        <f ca="1">+IF(AND(ISNUMBER(OFFSET('Water Data'!$D$5,0,10*ROW('Water Data'!D95))),'Data Summary'!BV101="Yes"),100-OFFSET('Water Data'!$D$5,0,10*ROW('Water Data'!D95)),NA())</f>
        <v>#N/A</v>
      </c>
      <c r="H101" s="133" t="e">
        <f ca="1">+IF(AND(ISNUMBER(OFFSET('Water Data'!$D$7,0,10*ROW('Water Data'!D95))),'Data Summary'!BW101="Yes"),OFFSET('Water Data'!$D$7,0,10*ROW('Water Data'!D95)),NA())</f>
        <v>#N/A</v>
      </c>
      <c r="I101" s="133" t="e">
        <f ca="1">+IF(AND(ISNUMBER(OFFSET('Water Data'!$D$10,0,10*ROW('Water Data'!D95))),'Data Summary'!BX101="Yes"),OFFSET('Water Data'!$D$10,0,10*ROW('Water Data'!D95)),NA())</f>
        <v>#N/A</v>
      </c>
      <c r="J101" s="133" t="e">
        <f ca="1">+IF(AND(ISNUMBER(OFFSET('Water Data'!$E$5,0,10*ROW('Water Data'!E95))),'Data Summary'!BY101="Yes"),100-OFFSET('Water Data'!$E$5,0,10*ROW('Water Data'!E95)),NA())</f>
        <v>#N/A</v>
      </c>
      <c r="K101" s="133" t="e">
        <f ca="1">+IF(AND(ISNUMBER(OFFSET('Water Data'!$E$7,0,10*ROW('Water Data'!E95))),'Data Summary'!BZ101="Yes"),OFFSET('Water Data'!$E$7,0,10*ROW('Water Data'!E95)),NA())</f>
        <v>#N/A</v>
      </c>
      <c r="L101" s="133" t="e">
        <f ca="1">+IF(AND(ISNUMBER(OFFSET('Water Data'!$E$10,0,10*ROW('Water Data'!E95))),'Data Summary'!CA101="Yes"),OFFSET('Water Data'!$E$10,0,10*ROW('Water Data'!E95)),NA())</f>
        <v>#N/A</v>
      </c>
      <c r="M101" s="133" t="e">
        <f ca="1">+IF(AND(ISNUMBER(OFFSET('Water Data'!$F$5,0,10*ROW('Water Data'!F95))),'Data Summary'!CB101="Yes"),100-OFFSET('Water Data'!$F$5,0,10*ROW('Water Data'!F95)),NA())</f>
        <v>#N/A</v>
      </c>
      <c r="N101" s="133" t="e">
        <f ca="1">+IF(AND(ISNUMBER(OFFSET('Water Data'!$F$7,0,10*ROW('Water Data'!F95))),'Data Summary'!CC101="Yes"),OFFSET('Water Data'!$F$7,0,10*ROW('Water Data'!F95)),NA())</f>
        <v>#N/A</v>
      </c>
      <c r="O101" s="133" t="e">
        <f ca="1">+IF(AND(ISNUMBER(OFFSET('Water Data'!$F$10,0,10*ROW('Water Data'!F95))),'Data Summary'!CD101="Yes"),OFFSET('Water Data'!$F$10,0,10*ROW('Water Data'!F95)),NA())</f>
        <v>#N/A</v>
      </c>
      <c r="P101" s="133" t="e">
        <f ca="1">+IF(AND(ISNUMBER(OFFSET('Water Data'!$G$5,0,10*ROW('Water Data'!G95))),'Data Summary'!CE101="Yes"),100-OFFSET('Water Data'!$G$5,0,10*ROW('Water Data'!G95)),NA())</f>
        <v>#N/A</v>
      </c>
      <c r="Q101" s="133" t="e">
        <f ca="1">+IF(AND(ISNUMBER(OFFSET('Water Data'!$G$7,0,10*ROW('Water Data'!G95))),'Data Summary'!CF101="Yes"),OFFSET('Water Data'!$G$7,0,10*ROW('Water Data'!G95)),NA())</f>
        <v>#N/A</v>
      </c>
      <c r="R101" s="133" t="e">
        <f ca="1">+IF(AND(ISNUMBER(OFFSET('Water Data'!$G$10,0,10*ROW('Water Data'!G95))),'Data Summary'!CG101="Yes"),OFFSET('Water Data'!$G$10,0,10*ROW('Water Data'!G95)),NA())</f>
        <v>#N/A</v>
      </c>
      <c r="S101" s="133" t="e">
        <f ca="1">+IF(AND(ISNUMBER(OFFSET('Water Data'!$H$5,0,10*ROW('Water Data'!H95))),'Data Summary'!CH101="Yes"),100-OFFSET('Water Data'!$H$5,0,10*ROW('Water Data'!H95)),NA())</f>
        <v>#N/A</v>
      </c>
      <c r="T101" s="133" t="e">
        <f ca="1">+IF(AND(ISNUMBER(OFFSET('Water Data'!$H$7,0,10*ROW('Water Data'!H95))),'Data Summary'!CI101="Yes"),OFFSET('Water Data'!$H$7,0,10*ROW('Water Data'!H95)),NA())</f>
        <v>#N/A</v>
      </c>
      <c r="U101" s="133" t="e">
        <f ca="1">+IF(AND(ISNUMBER(OFFSET('Water Data'!$H$10,0,10*ROW('Water Data'!H95))),'Data Summary'!CJ101="Yes"),OFFSET('Water Data'!$H$10,0,10*ROW('Water Data'!H95)),NA())</f>
        <v>#N/A</v>
      </c>
      <c r="V101" s="134" t="e">
        <f ca="1">+IF(AND(ISNUMBER(OFFSET('Sanitation Data'!$C$5,0,10*ROW('Sanitation Data'!C95))),'Data Summary'!CK101="Yes"),100-OFFSET('Sanitation Data'!$C$5,0,10*ROW('Sanitation Data'!C95)),NA())</f>
        <v>#N/A</v>
      </c>
      <c r="W101" s="134" t="e">
        <f ca="1">+IF(AND(ISNUMBER(OFFSET('Sanitation Data'!$C$7,0,10*ROW('Sanitation Data'!C95))),'Data Summary'!CL101="Yes"),OFFSET('Sanitation Data'!$C$7,0,10*ROW('Sanitation Data'!C95)),NA())</f>
        <v>#N/A</v>
      </c>
      <c r="X101" s="134" t="e">
        <f ca="1">+IF(AND(ISNUMBER(OFFSET('Sanitation Data'!$C$11,0,10*ROW('Sanitation Data'!C95))),'Data Summary'!CM101="Yes"),OFFSET('Sanitation Data'!$C$11,0,10*ROW('Sanitation Data'!C95)),NA())</f>
        <v>#N/A</v>
      </c>
      <c r="Y101" s="134" t="e">
        <f ca="1">+IF(AND(ISNUMBER(OFFSET('Sanitation Data'!$C$12,0,10*ROW('Sanitation Data'!C95))),'Data Summary'!CN101="Yes"),OFFSET('Sanitation Data'!$C$12,0,10*ROW('Sanitation Data'!C95)),NA())</f>
        <v>#N/A</v>
      </c>
      <c r="Z101" s="134" t="e">
        <f ca="1">+IF(AND(ISNUMBER(OFFSET('Sanitation Data'!$C$13,0,10*ROW('Sanitation Data'!C95))),'Data Summary'!CO101="Yes"),OFFSET('Sanitation Data'!$C$13,0,10*ROW('Sanitation Data'!C95)),NA())</f>
        <v>#N/A</v>
      </c>
      <c r="AA101" s="134" t="e">
        <f ca="1">+IF(AND(ISNUMBER(OFFSET('Sanitation Data'!$D$5,0,10*ROW('Sanitation Data'!D95))),'Data Summary'!CP101="Yes"),100-OFFSET('Sanitation Data'!$D$5,0,10*ROW('Sanitation Data'!D95)),NA())</f>
        <v>#N/A</v>
      </c>
      <c r="AB101" s="134" t="e">
        <f ca="1">+IF(AND(ISNUMBER(OFFSET('Sanitation Data'!$D$7,0,10*ROW('Sanitation Data'!D95))),'Data Summary'!CQ101="Yes"),OFFSET('Sanitation Data'!$D$7,0,10*ROW('Sanitation Data'!D95)),NA())</f>
        <v>#N/A</v>
      </c>
      <c r="AC101" s="134" t="e">
        <f ca="1">+IF(AND(ISNUMBER(OFFSET('Sanitation Data'!$D$11,0,10*ROW('Sanitation Data'!D95))),'Data Summary'!CR101="Yes"),OFFSET('Sanitation Data'!$D$11,0,10*ROW('Sanitation Data'!D95)),NA())</f>
        <v>#N/A</v>
      </c>
      <c r="AD101" s="134" t="e">
        <f ca="1">+IF(AND(ISNUMBER(OFFSET('Sanitation Data'!$D$12,0,10*ROW('Sanitation Data'!D95))),'Data Summary'!CS101="Yes"),OFFSET('Sanitation Data'!$D$12,0,10*ROW('Sanitation Data'!D95)),NA())</f>
        <v>#N/A</v>
      </c>
      <c r="AE101" s="134" t="e">
        <f ca="1">+IF(AND(ISNUMBER(OFFSET('Sanitation Data'!$D$13,0,10*ROW('Sanitation Data'!D95))),'Data Summary'!CT101="Yes"),OFFSET('Sanitation Data'!$D$13,0,10*ROW('Sanitation Data'!D95)),NA())</f>
        <v>#N/A</v>
      </c>
      <c r="AF101" s="134" t="e">
        <f ca="1">+IF(AND(ISNUMBER(OFFSET('Sanitation Data'!$E$5,0,10*ROW('Sanitation Data'!E95))),'Data Summary'!CU101="Yes"),100-OFFSET('Sanitation Data'!$E$5,0,10*ROW('Sanitation Data'!E95)),NA())</f>
        <v>#N/A</v>
      </c>
      <c r="AG101" s="134" t="e">
        <f ca="1">+IF(AND(ISNUMBER(OFFSET('Sanitation Data'!$E$7,0,10*ROW('Sanitation Data'!E95))),'Data Summary'!CV101="Yes"),OFFSET('Sanitation Data'!$E$7,0,10*ROW('Sanitation Data'!E95)),NA())</f>
        <v>#N/A</v>
      </c>
      <c r="AH101" s="134" t="e">
        <f ca="1">+IF(AND(ISNUMBER(OFFSET('Sanitation Data'!$E$11,0,10*ROW('Sanitation Data'!E95))),'Data Summary'!CW101="Yes"),OFFSET('Sanitation Data'!$E$11,0,10*ROW('Sanitation Data'!E95)),NA())</f>
        <v>#N/A</v>
      </c>
      <c r="AI101" s="134" t="e">
        <f ca="1">+IF(AND(ISNUMBER(OFFSET('Sanitation Data'!$E$12,0,10*ROW('Sanitation Data'!E95))),'Data Summary'!CX101="Yes"),OFFSET('Sanitation Data'!$E$12,0,10*ROW('Sanitation Data'!E95)),NA())</f>
        <v>#N/A</v>
      </c>
      <c r="AJ101" s="134" t="e">
        <f ca="1">+IF(AND(ISNUMBER(OFFSET('Sanitation Data'!$E$13,0,10*ROW('Sanitation Data'!E95))),'Data Summary'!CY101="Yes"),OFFSET('Sanitation Data'!$E$13,0,10*ROW('Sanitation Data'!E95)),NA())</f>
        <v>#N/A</v>
      </c>
      <c r="AK101" s="134" t="e">
        <f ca="1">+IF(AND(ISNUMBER(OFFSET('Sanitation Data'!$F$5,0,10*ROW('Sanitation Data'!F95))),'Data Summary'!CZ101="Yes"),100-OFFSET('Sanitation Data'!$F$5,0,10*ROW('Sanitation Data'!F95)),NA())</f>
        <v>#N/A</v>
      </c>
      <c r="AL101" s="134" t="e">
        <f ca="1">+IF(AND(ISNUMBER(OFFSET('Sanitation Data'!$F$7,0,10*ROW('Sanitation Data'!F95))),'Data Summary'!DA101="Yes"),OFFSET('Sanitation Data'!$F$7,0,10*ROW('Sanitation Data'!F95)),NA())</f>
        <v>#N/A</v>
      </c>
      <c r="AM101" s="134" t="e">
        <f ca="1">+IF(AND(ISNUMBER(OFFSET('Sanitation Data'!$F$11,0,10*ROW('Sanitation Data'!F95))),'Data Summary'!DB101="Yes"),OFFSET('Sanitation Data'!$F$11,0,10*ROW('Sanitation Data'!F95)),NA())</f>
        <v>#N/A</v>
      </c>
      <c r="AN101" s="134" t="e">
        <f ca="1">+IF(AND(ISNUMBER(OFFSET('Sanitation Data'!$F$12,0,10*ROW('Sanitation Data'!F95))),'Data Summary'!DC101="Yes"),OFFSET('Sanitation Data'!$F$12,0,10*ROW('Sanitation Data'!F95)),NA())</f>
        <v>#N/A</v>
      </c>
      <c r="AO101" s="134" t="e">
        <f ca="1">+IF(AND(ISNUMBER(OFFSET('Sanitation Data'!$F$13,0,10*ROW('Sanitation Data'!F95))),'Data Summary'!DD101="Yes"),OFFSET('Sanitation Data'!$F$13,0,10*ROW('Sanitation Data'!F95)),NA())</f>
        <v>#N/A</v>
      </c>
      <c r="AP101" s="134" t="e">
        <f ca="1">+IF(AND(ISNUMBER(OFFSET('Sanitation Data'!$G$5,0,10*ROW('Sanitation Data'!G95))),'Data Summary'!DE101="Yes"),100-OFFSET('Sanitation Data'!$G$5,0,10*ROW('Sanitation Data'!G95)),NA())</f>
        <v>#N/A</v>
      </c>
      <c r="AQ101" s="134" t="e">
        <f ca="1">+IF(AND(ISNUMBER(OFFSET('Sanitation Data'!$G$7,0,10*ROW('Sanitation Data'!G95))),'Data Summary'!DF101="Yes"),OFFSET('Sanitation Data'!$G$7,0,10*ROW('Sanitation Data'!G95)),NA())</f>
        <v>#N/A</v>
      </c>
      <c r="AR101" s="134" t="e">
        <f ca="1">+IF(AND(ISNUMBER(OFFSET('Sanitation Data'!$G$11,0,10*ROW('Sanitation Data'!G95))),'Data Summary'!DG101="Yes"),OFFSET('Sanitation Data'!$G$11,0,10*ROW('Sanitation Data'!G95)),NA())</f>
        <v>#N/A</v>
      </c>
      <c r="AS101" s="134" t="e">
        <f ca="1">+IF(AND(ISNUMBER(OFFSET('Sanitation Data'!$G$12,0,10*ROW('Sanitation Data'!G95))),'Data Summary'!DH101="Yes"),OFFSET('Sanitation Data'!$G$12,0,10*ROW('Sanitation Data'!G95)),NA())</f>
        <v>#N/A</v>
      </c>
      <c r="AT101" s="134" t="e">
        <f ca="1">+IF(AND(ISNUMBER(OFFSET('Sanitation Data'!$G$13,0,10*ROW('Sanitation Data'!G95))),'Data Summary'!DI101="Yes"),OFFSET('Sanitation Data'!$G$13,0,10*ROW('Sanitation Data'!G95)),NA())</f>
        <v>#N/A</v>
      </c>
      <c r="AU101" s="134" t="e">
        <f ca="1">+IF(AND(ISNUMBER(OFFSET('Sanitation Data'!$H$5,0,10*ROW('Sanitation Data'!H95))),'Data Summary'!DJ101="Yes"),100-OFFSET('Sanitation Data'!$H$5,0,10*ROW('Sanitation Data'!H95)),NA())</f>
        <v>#N/A</v>
      </c>
      <c r="AV101" s="134" t="e">
        <f ca="1">+IF(AND(ISNUMBER(OFFSET('Sanitation Data'!$H$7,0,10*ROW('Sanitation Data'!H95))),'Data Summary'!DK101="Yes"),OFFSET('Sanitation Data'!$H$7,0,10*ROW('Sanitation Data'!H95)),NA())</f>
        <v>#N/A</v>
      </c>
      <c r="AW101" s="134" t="e">
        <f ca="1">+IF(AND(ISNUMBER(OFFSET('Sanitation Data'!$H$11,0,10*ROW('Sanitation Data'!H95))),'Data Summary'!DL101="Yes"),OFFSET('Sanitation Data'!$H$11,0,10*ROW('Sanitation Data'!H95)),NA())</f>
        <v>#N/A</v>
      </c>
      <c r="AX101" s="134" t="e">
        <f ca="1">+IF(AND(ISNUMBER(OFFSET('Sanitation Data'!$H$12,0,10*ROW('Sanitation Data'!H95))),'Data Summary'!DM101="Yes"),OFFSET('Sanitation Data'!$H$12,0,10*ROW('Sanitation Data'!H95)),NA())</f>
        <v>#N/A</v>
      </c>
      <c r="AY101" s="134" t="e">
        <f ca="1">+IF(AND(ISNUMBER(OFFSET('Sanitation Data'!$H$13,0,10*ROW('Sanitation Data'!H95))),'Data Summary'!DN101="Yes"),OFFSET('Sanitation Data'!$H$13,0,10*ROW('Sanitation Data'!H95)),NA())</f>
        <v>#N/A</v>
      </c>
      <c r="AZ101" s="135" t="e">
        <f ca="1">+IF(AND(ISNUMBER(OFFSET('Hygiene Data'!$C$6,0,10*ROW('Hygiene Data'!C95))),'Data Summary'!DO101="Yes"),OFFSET('Hygiene Data'!$C$6,0,10*ROW('Hygiene Data'!C95)),NA())</f>
        <v>#N/A</v>
      </c>
      <c r="BA101" s="135" t="e">
        <f ca="1">+IF(AND(ISNUMBER(OFFSET('Hygiene Data'!$C$8,0,10*ROW('Hygiene Data'!C95))),'Data Summary'!DP101="Yes"),OFFSET('Hygiene Data'!$C$8,0,10*ROW('Hygiene Data'!C95)),NA())</f>
        <v>#N/A</v>
      </c>
      <c r="BB101" s="135" t="e">
        <f ca="1">+IF(AND(ISNUMBER(OFFSET('Hygiene Data'!$C$10,0,10*ROW('Hygiene Data'!C95))),'Data Summary'!DQ101="Yes"),OFFSET('Hygiene Data'!$C$10,0,10*ROW('Hygiene Data'!C95)),NA())</f>
        <v>#N/A</v>
      </c>
      <c r="BC101" s="135" t="e">
        <f ca="1">+IF(AND(ISNUMBER(OFFSET('Hygiene Data'!$D$6,0,10*ROW('Hygiene Data'!D95))),'Data Summary'!DR101="Yes"),OFFSET('Hygiene Data'!$D$6,0,10*ROW('Hygiene Data'!D95)),NA())</f>
        <v>#N/A</v>
      </c>
      <c r="BD101" s="135" t="e">
        <f ca="1">+IF(AND(ISNUMBER(OFFSET('Hygiene Data'!$D$8,0,10*ROW('Hygiene Data'!D95))),'Data Summary'!DS101="Yes"),OFFSET('Hygiene Data'!$D$8,0,10*ROW('Hygiene Data'!D95)),NA())</f>
        <v>#N/A</v>
      </c>
      <c r="BE101" s="135" t="e">
        <f ca="1">+IF(AND(ISNUMBER(OFFSET('Hygiene Data'!$D$10,0,10*ROW('Hygiene Data'!D95))),'Data Summary'!DT101="Yes"),OFFSET('Hygiene Data'!$D$10,0,10*ROW('Hygiene Data'!D95)),NA())</f>
        <v>#N/A</v>
      </c>
      <c r="BF101" s="135" t="e">
        <f ca="1">+IF(AND(ISNUMBER(OFFSET('Hygiene Data'!$E$6,0,10*ROW('Hygiene Data'!E95))),'Data Summary'!DU101="Yes"),OFFSET('Hygiene Data'!$E$6,0,10*ROW('Hygiene Data'!E95)),NA())</f>
        <v>#N/A</v>
      </c>
      <c r="BG101" s="135" t="e">
        <f ca="1">+IF(AND(ISNUMBER(OFFSET('Hygiene Data'!$E$8,0,10*ROW('Hygiene Data'!E95))),'Data Summary'!DV101="Yes"),OFFSET('Hygiene Data'!$E$8,0,10*ROW('Hygiene Data'!E95)),NA())</f>
        <v>#N/A</v>
      </c>
      <c r="BH101" s="135" t="e">
        <f ca="1">+IF(AND(ISNUMBER(OFFSET('Hygiene Data'!$E$10,0,10*ROW('Hygiene Data'!E95))),'Data Summary'!DW101="Yes"),OFFSET('Hygiene Data'!$E$10,0,10*ROW('Hygiene Data'!E95)),NA())</f>
        <v>#N/A</v>
      </c>
      <c r="BI101" s="135" t="e">
        <f ca="1">+IF(AND(ISNUMBER(OFFSET('Hygiene Data'!$F$6,0,10*ROW('Hygiene Data'!F95))),'Data Summary'!DX101="Yes"),OFFSET('Hygiene Data'!$F$6,0,10*ROW('Hygiene Data'!F95)),NA())</f>
        <v>#N/A</v>
      </c>
      <c r="BJ101" s="135" t="e">
        <f ca="1">+IF(AND(ISNUMBER(OFFSET('Hygiene Data'!$F$8,0,10*ROW('Hygiene Data'!F95))),'Data Summary'!DY101="Yes"),OFFSET('Hygiene Data'!$F$8,0,10*ROW('Hygiene Data'!F95)),NA())</f>
        <v>#N/A</v>
      </c>
      <c r="BK101" s="135" t="e">
        <f ca="1">+IF(AND(ISNUMBER(OFFSET('Hygiene Data'!$F$10,0,10*ROW('Hygiene Data'!F95))),'Data Summary'!DZ101="Yes"),OFFSET('Hygiene Data'!$F$10,0,10*ROW('Hygiene Data'!F95)),NA())</f>
        <v>#N/A</v>
      </c>
      <c r="BL101" s="135" t="e">
        <f ca="1">+IF(AND(ISNUMBER(OFFSET('Hygiene Data'!$G$6,0,10*ROW('Hygiene Data'!G95))),'Data Summary'!EA101="Yes"),OFFSET('Hygiene Data'!$G$6,0,10*ROW('Hygiene Data'!G95)),NA())</f>
        <v>#N/A</v>
      </c>
      <c r="BM101" s="135" t="e">
        <f ca="1">+IF(AND(ISNUMBER(OFFSET('Hygiene Data'!$G$8,0,10*ROW('Hygiene Data'!G95))),'Data Summary'!EB101="Yes"),OFFSET('Hygiene Data'!$G$8,0,10*ROW('Hygiene Data'!G95)),NA())</f>
        <v>#N/A</v>
      </c>
      <c r="BN101" s="135" t="e">
        <f ca="1">+IF(AND(ISNUMBER(OFFSET('Hygiene Data'!$G$10,0,10*ROW('Hygiene Data'!G95))),'Data Summary'!EC101="Yes"),OFFSET('Hygiene Data'!$G$10,0,10*ROW('Hygiene Data'!G95)),NA())</f>
        <v>#N/A</v>
      </c>
      <c r="BO101" s="135" t="e">
        <f ca="1">+IF(AND(ISNUMBER(OFFSET('Hygiene Data'!$H$6,0,10*ROW('Hygiene Data'!H95))),'Data Summary'!ED101="Yes"),OFFSET('Hygiene Data'!$H$6,0,10*ROW('Hygiene Data'!H95)),NA())</f>
        <v>#N/A</v>
      </c>
      <c r="BP101" s="135" t="e">
        <f ca="1">+IF(AND(ISNUMBER(OFFSET('Hygiene Data'!$H$8,0,10*ROW('Hygiene Data'!H95))),'Data Summary'!EE101="Yes"),OFFSET('Hygiene Data'!$H$8,0,10*ROW('Hygiene Data'!H95)),NA())</f>
        <v>#N/A</v>
      </c>
      <c r="BQ101" s="135" t="e">
        <f ca="1">+IF(AND(ISNUMBER(OFFSET('Hygiene Data'!$H$10,0,10*ROW('Hygiene Data'!H95))),'Data Summary'!EF101="Yes"),OFFSET('Hygiene Data'!$H$10,0,10*ROW('Hygiene Data'!H95)),NA())</f>
        <v>#N/A</v>
      </c>
    </row>
    <row r="102" spans="1:69" x14ac:dyDescent="0.2">
      <c r="A102" s="50" t="e">
        <f ca="1">+IF(OFFSET('Water Data'!$B$1,0,10*ROW('Water Data'!B96))="",NA(),OFFSET('Water Data'!$B$1,0,10*ROW('Water Data'!B96)))</f>
        <v>#N/A</v>
      </c>
      <c r="B102" s="50" t="e">
        <f ca="1">+IF(OFFSET('Water Data'!$A$3,0,10*ROW('Water Data'!A99))="",NA(),OFFSET('Water Data'!$A$3,0,10*ROW('Water Data'!A99)))</f>
        <v>#N/A</v>
      </c>
      <c r="C102" s="50" t="e">
        <f ca="1">+IF(OFFSET('Water Data'!$C$3,0,10*ROW('Water Data'!C99))="",NA(),OFFSET('Water Data'!$C$3,0,10*ROW('Water Data'!C99)))</f>
        <v>#N/A</v>
      </c>
      <c r="D102" s="133" t="e">
        <f ca="1">+IF(AND(ISNUMBER(OFFSET('Water Data'!$C$5,0,10*ROW('Water Data'!C96))),'Data Summary'!BS102="Yes"),100-OFFSET('Water Data'!$C$5,0,10*ROW('Water Data'!C96)),NA())</f>
        <v>#N/A</v>
      </c>
      <c r="E102" s="133" t="e">
        <f ca="1">+IF(AND(ISNUMBER(OFFSET('Water Data'!$C$7,0,10*ROW('Water Data'!C96))),'Data Summary'!BT102="Yes"),OFFSET('Water Data'!$C$7,0,10*ROW('Water Data'!C96)),NA())</f>
        <v>#N/A</v>
      </c>
      <c r="F102" s="133" t="e">
        <f ca="1">+IF(AND(ISNUMBER(OFFSET('Water Data'!$C$10,0,10*ROW('Water Data'!C96))),'Data Summary'!BU102="Yes"),OFFSET('Water Data'!$C$10,0,10*ROW('Water Data'!C96)),NA())</f>
        <v>#N/A</v>
      </c>
      <c r="G102" s="133" t="e">
        <f ca="1">+IF(AND(ISNUMBER(OFFSET('Water Data'!$D$5,0,10*ROW('Water Data'!D96))),'Data Summary'!BV102="Yes"),100-OFFSET('Water Data'!$D$5,0,10*ROW('Water Data'!D96)),NA())</f>
        <v>#N/A</v>
      </c>
      <c r="H102" s="133" t="e">
        <f ca="1">+IF(AND(ISNUMBER(OFFSET('Water Data'!$D$7,0,10*ROW('Water Data'!D96))),'Data Summary'!BW102="Yes"),OFFSET('Water Data'!$D$7,0,10*ROW('Water Data'!D96)),NA())</f>
        <v>#N/A</v>
      </c>
      <c r="I102" s="133" t="e">
        <f ca="1">+IF(AND(ISNUMBER(OFFSET('Water Data'!$D$10,0,10*ROW('Water Data'!D96))),'Data Summary'!BX102="Yes"),OFFSET('Water Data'!$D$10,0,10*ROW('Water Data'!D96)),NA())</f>
        <v>#N/A</v>
      </c>
      <c r="J102" s="133" t="e">
        <f ca="1">+IF(AND(ISNUMBER(OFFSET('Water Data'!$E$5,0,10*ROW('Water Data'!E96))),'Data Summary'!BY102="Yes"),100-OFFSET('Water Data'!$E$5,0,10*ROW('Water Data'!E96)),NA())</f>
        <v>#N/A</v>
      </c>
      <c r="K102" s="133" t="e">
        <f ca="1">+IF(AND(ISNUMBER(OFFSET('Water Data'!$E$7,0,10*ROW('Water Data'!E96))),'Data Summary'!BZ102="Yes"),OFFSET('Water Data'!$E$7,0,10*ROW('Water Data'!E96)),NA())</f>
        <v>#N/A</v>
      </c>
      <c r="L102" s="133" t="e">
        <f ca="1">+IF(AND(ISNUMBER(OFFSET('Water Data'!$E$10,0,10*ROW('Water Data'!E96))),'Data Summary'!CA102="Yes"),OFFSET('Water Data'!$E$10,0,10*ROW('Water Data'!E96)),NA())</f>
        <v>#N/A</v>
      </c>
      <c r="M102" s="133" t="e">
        <f ca="1">+IF(AND(ISNUMBER(OFFSET('Water Data'!$F$5,0,10*ROW('Water Data'!F96))),'Data Summary'!CB102="Yes"),100-OFFSET('Water Data'!$F$5,0,10*ROW('Water Data'!F96)),NA())</f>
        <v>#N/A</v>
      </c>
      <c r="N102" s="133" t="e">
        <f ca="1">+IF(AND(ISNUMBER(OFFSET('Water Data'!$F$7,0,10*ROW('Water Data'!F96))),'Data Summary'!CC102="Yes"),OFFSET('Water Data'!$F$7,0,10*ROW('Water Data'!F96)),NA())</f>
        <v>#N/A</v>
      </c>
      <c r="O102" s="133" t="e">
        <f ca="1">+IF(AND(ISNUMBER(OFFSET('Water Data'!$F$10,0,10*ROW('Water Data'!F96))),'Data Summary'!CD102="Yes"),OFFSET('Water Data'!$F$10,0,10*ROW('Water Data'!F96)),NA())</f>
        <v>#N/A</v>
      </c>
      <c r="P102" s="133" t="e">
        <f ca="1">+IF(AND(ISNUMBER(OFFSET('Water Data'!$G$5,0,10*ROW('Water Data'!G96))),'Data Summary'!CE102="Yes"),100-OFFSET('Water Data'!$G$5,0,10*ROW('Water Data'!G96)),NA())</f>
        <v>#N/A</v>
      </c>
      <c r="Q102" s="133" t="e">
        <f ca="1">+IF(AND(ISNUMBER(OFFSET('Water Data'!$G$7,0,10*ROW('Water Data'!G96))),'Data Summary'!CF102="Yes"),OFFSET('Water Data'!$G$7,0,10*ROW('Water Data'!G96)),NA())</f>
        <v>#N/A</v>
      </c>
      <c r="R102" s="133" t="e">
        <f ca="1">+IF(AND(ISNUMBER(OFFSET('Water Data'!$G$10,0,10*ROW('Water Data'!G96))),'Data Summary'!CG102="Yes"),OFFSET('Water Data'!$G$10,0,10*ROW('Water Data'!G96)),NA())</f>
        <v>#N/A</v>
      </c>
      <c r="S102" s="133" t="e">
        <f ca="1">+IF(AND(ISNUMBER(OFFSET('Water Data'!$H$5,0,10*ROW('Water Data'!H96))),'Data Summary'!CH102="Yes"),100-OFFSET('Water Data'!$H$5,0,10*ROW('Water Data'!H96)),NA())</f>
        <v>#N/A</v>
      </c>
      <c r="T102" s="133" t="e">
        <f ca="1">+IF(AND(ISNUMBER(OFFSET('Water Data'!$H$7,0,10*ROW('Water Data'!H96))),'Data Summary'!CI102="Yes"),OFFSET('Water Data'!$H$7,0,10*ROW('Water Data'!H96)),NA())</f>
        <v>#N/A</v>
      </c>
      <c r="U102" s="133" t="e">
        <f ca="1">+IF(AND(ISNUMBER(OFFSET('Water Data'!$H$10,0,10*ROW('Water Data'!H96))),'Data Summary'!CJ102="Yes"),OFFSET('Water Data'!$H$10,0,10*ROW('Water Data'!H96)),NA())</f>
        <v>#N/A</v>
      </c>
      <c r="V102" s="134" t="e">
        <f ca="1">+IF(AND(ISNUMBER(OFFSET('Sanitation Data'!$C$5,0,10*ROW('Sanitation Data'!C96))),'Data Summary'!CK102="Yes"),100-OFFSET('Sanitation Data'!$C$5,0,10*ROW('Sanitation Data'!C96)),NA())</f>
        <v>#N/A</v>
      </c>
      <c r="W102" s="134" t="e">
        <f ca="1">+IF(AND(ISNUMBER(OFFSET('Sanitation Data'!$C$7,0,10*ROW('Sanitation Data'!C96))),'Data Summary'!CL102="Yes"),OFFSET('Sanitation Data'!$C$7,0,10*ROW('Sanitation Data'!C96)),NA())</f>
        <v>#N/A</v>
      </c>
      <c r="X102" s="134" t="e">
        <f ca="1">+IF(AND(ISNUMBER(OFFSET('Sanitation Data'!$C$11,0,10*ROW('Sanitation Data'!C96))),'Data Summary'!CM102="Yes"),OFFSET('Sanitation Data'!$C$11,0,10*ROW('Sanitation Data'!C96)),NA())</f>
        <v>#N/A</v>
      </c>
      <c r="Y102" s="134" t="e">
        <f ca="1">+IF(AND(ISNUMBER(OFFSET('Sanitation Data'!$C$12,0,10*ROW('Sanitation Data'!C96))),'Data Summary'!CN102="Yes"),OFFSET('Sanitation Data'!$C$12,0,10*ROW('Sanitation Data'!C96)),NA())</f>
        <v>#N/A</v>
      </c>
      <c r="Z102" s="134" t="e">
        <f ca="1">+IF(AND(ISNUMBER(OFFSET('Sanitation Data'!$C$13,0,10*ROW('Sanitation Data'!C96))),'Data Summary'!CO102="Yes"),OFFSET('Sanitation Data'!$C$13,0,10*ROW('Sanitation Data'!C96)),NA())</f>
        <v>#N/A</v>
      </c>
      <c r="AA102" s="134" t="e">
        <f ca="1">+IF(AND(ISNUMBER(OFFSET('Sanitation Data'!$D$5,0,10*ROW('Sanitation Data'!D96))),'Data Summary'!CP102="Yes"),100-OFFSET('Sanitation Data'!$D$5,0,10*ROW('Sanitation Data'!D96)),NA())</f>
        <v>#N/A</v>
      </c>
      <c r="AB102" s="134" t="e">
        <f ca="1">+IF(AND(ISNUMBER(OFFSET('Sanitation Data'!$D$7,0,10*ROW('Sanitation Data'!D96))),'Data Summary'!CQ102="Yes"),OFFSET('Sanitation Data'!$D$7,0,10*ROW('Sanitation Data'!D96)),NA())</f>
        <v>#N/A</v>
      </c>
      <c r="AC102" s="134" t="e">
        <f ca="1">+IF(AND(ISNUMBER(OFFSET('Sanitation Data'!$D$11,0,10*ROW('Sanitation Data'!D96))),'Data Summary'!CR102="Yes"),OFFSET('Sanitation Data'!$D$11,0,10*ROW('Sanitation Data'!D96)),NA())</f>
        <v>#N/A</v>
      </c>
      <c r="AD102" s="134" t="e">
        <f ca="1">+IF(AND(ISNUMBER(OFFSET('Sanitation Data'!$D$12,0,10*ROW('Sanitation Data'!D96))),'Data Summary'!CS102="Yes"),OFFSET('Sanitation Data'!$D$12,0,10*ROW('Sanitation Data'!D96)),NA())</f>
        <v>#N/A</v>
      </c>
      <c r="AE102" s="134" t="e">
        <f ca="1">+IF(AND(ISNUMBER(OFFSET('Sanitation Data'!$D$13,0,10*ROW('Sanitation Data'!D96))),'Data Summary'!CT102="Yes"),OFFSET('Sanitation Data'!$D$13,0,10*ROW('Sanitation Data'!D96)),NA())</f>
        <v>#N/A</v>
      </c>
      <c r="AF102" s="134" t="e">
        <f ca="1">+IF(AND(ISNUMBER(OFFSET('Sanitation Data'!$E$5,0,10*ROW('Sanitation Data'!E96))),'Data Summary'!CU102="Yes"),100-OFFSET('Sanitation Data'!$E$5,0,10*ROW('Sanitation Data'!E96)),NA())</f>
        <v>#N/A</v>
      </c>
      <c r="AG102" s="134" t="e">
        <f ca="1">+IF(AND(ISNUMBER(OFFSET('Sanitation Data'!$E$7,0,10*ROW('Sanitation Data'!E96))),'Data Summary'!CV102="Yes"),OFFSET('Sanitation Data'!$E$7,0,10*ROW('Sanitation Data'!E96)),NA())</f>
        <v>#N/A</v>
      </c>
      <c r="AH102" s="134" t="e">
        <f ca="1">+IF(AND(ISNUMBER(OFFSET('Sanitation Data'!$E$11,0,10*ROW('Sanitation Data'!E96))),'Data Summary'!CW102="Yes"),OFFSET('Sanitation Data'!$E$11,0,10*ROW('Sanitation Data'!E96)),NA())</f>
        <v>#N/A</v>
      </c>
      <c r="AI102" s="134" t="e">
        <f ca="1">+IF(AND(ISNUMBER(OFFSET('Sanitation Data'!$E$12,0,10*ROW('Sanitation Data'!E96))),'Data Summary'!CX102="Yes"),OFFSET('Sanitation Data'!$E$12,0,10*ROW('Sanitation Data'!E96)),NA())</f>
        <v>#N/A</v>
      </c>
      <c r="AJ102" s="134" t="e">
        <f ca="1">+IF(AND(ISNUMBER(OFFSET('Sanitation Data'!$E$13,0,10*ROW('Sanitation Data'!E96))),'Data Summary'!CY102="Yes"),OFFSET('Sanitation Data'!$E$13,0,10*ROW('Sanitation Data'!E96)),NA())</f>
        <v>#N/A</v>
      </c>
      <c r="AK102" s="134" t="e">
        <f ca="1">+IF(AND(ISNUMBER(OFFSET('Sanitation Data'!$F$5,0,10*ROW('Sanitation Data'!F96))),'Data Summary'!CZ102="Yes"),100-OFFSET('Sanitation Data'!$F$5,0,10*ROW('Sanitation Data'!F96)),NA())</f>
        <v>#N/A</v>
      </c>
      <c r="AL102" s="134" t="e">
        <f ca="1">+IF(AND(ISNUMBER(OFFSET('Sanitation Data'!$F$7,0,10*ROW('Sanitation Data'!F96))),'Data Summary'!DA102="Yes"),OFFSET('Sanitation Data'!$F$7,0,10*ROW('Sanitation Data'!F96)),NA())</f>
        <v>#N/A</v>
      </c>
      <c r="AM102" s="134" t="e">
        <f ca="1">+IF(AND(ISNUMBER(OFFSET('Sanitation Data'!$F$11,0,10*ROW('Sanitation Data'!F96))),'Data Summary'!DB102="Yes"),OFFSET('Sanitation Data'!$F$11,0,10*ROW('Sanitation Data'!F96)),NA())</f>
        <v>#N/A</v>
      </c>
      <c r="AN102" s="134" t="e">
        <f ca="1">+IF(AND(ISNUMBER(OFFSET('Sanitation Data'!$F$12,0,10*ROW('Sanitation Data'!F96))),'Data Summary'!DC102="Yes"),OFFSET('Sanitation Data'!$F$12,0,10*ROW('Sanitation Data'!F96)),NA())</f>
        <v>#N/A</v>
      </c>
      <c r="AO102" s="134" t="e">
        <f ca="1">+IF(AND(ISNUMBER(OFFSET('Sanitation Data'!$F$13,0,10*ROW('Sanitation Data'!F96))),'Data Summary'!DD102="Yes"),OFFSET('Sanitation Data'!$F$13,0,10*ROW('Sanitation Data'!F96)),NA())</f>
        <v>#N/A</v>
      </c>
      <c r="AP102" s="134" t="e">
        <f ca="1">+IF(AND(ISNUMBER(OFFSET('Sanitation Data'!$G$5,0,10*ROW('Sanitation Data'!G96))),'Data Summary'!DE102="Yes"),100-OFFSET('Sanitation Data'!$G$5,0,10*ROW('Sanitation Data'!G96)),NA())</f>
        <v>#N/A</v>
      </c>
      <c r="AQ102" s="134" t="e">
        <f ca="1">+IF(AND(ISNUMBER(OFFSET('Sanitation Data'!$G$7,0,10*ROW('Sanitation Data'!G96))),'Data Summary'!DF102="Yes"),OFFSET('Sanitation Data'!$G$7,0,10*ROW('Sanitation Data'!G96)),NA())</f>
        <v>#N/A</v>
      </c>
      <c r="AR102" s="134" t="e">
        <f ca="1">+IF(AND(ISNUMBER(OFFSET('Sanitation Data'!$G$11,0,10*ROW('Sanitation Data'!G96))),'Data Summary'!DG102="Yes"),OFFSET('Sanitation Data'!$G$11,0,10*ROW('Sanitation Data'!G96)),NA())</f>
        <v>#N/A</v>
      </c>
      <c r="AS102" s="134" t="e">
        <f ca="1">+IF(AND(ISNUMBER(OFFSET('Sanitation Data'!$G$12,0,10*ROW('Sanitation Data'!G96))),'Data Summary'!DH102="Yes"),OFFSET('Sanitation Data'!$G$12,0,10*ROW('Sanitation Data'!G96)),NA())</f>
        <v>#N/A</v>
      </c>
      <c r="AT102" s="134" t="e">
        <f ca="1">+IF(AND(ISNUMBER(OFFSET('Sanitation Data'!$G$13,0,10*ROW('Sanitation Data'!G96))),'Data Summary'!DI102="Yes"),OFFSET('Sanitation Data'!$G$13,0,10*ROW('Sanitation Data'!G96)),NA())</f>
        <v>#N/A</v>
      </c>
      <c r="AU102" s="134" t="e">
        <f ca="1">+IF(AND(ISNUMBER(OFFSET('Sanitation Data'!$H$5,0,10*ROW('Sanitation Data'!H96))),'Data Summary'!DJ102="Yes"),100-OFFSET('Sanitation Data'!$H$5,0,10*ROW('Sanitation Data'!H96)),NA())</f>
        <v>#N/A</v>
      </c>
      <c r="AV102" s="134" t="e">
        <f ca="1">+IF(AND(ISNUMBER(OFFSET('Sanitation Data'!$H$7,0,10*ROW('Sanitation Data'!H96))),'Data Summary'!DK102="Yes"),OFFSET('Sanitation Data'!$H$7,0,10*ROW('Sanitation Data'!H96)),NA())</f>
        <v>#N/A</v>
      </c>
      <c r="AW102" s="134" t="e">
        <f ca="1">+IF(AND(ISNUMBER(OFFSET('Sanitation Data'!$H$11,0,10*ROW('Sanitation Data'!H96))),'Data Summary'!DL102="Yes"),OFFSET('Sanitation Data'!$H$11,0,10*ROW('Sanitation Data'!H96)),NA())</f>
        <v>#N/A</v>
      </c>
      <c r="AX102" s="134" t="e">
        <f ca="1">+IF(AND(ISNUMBER(OFFSET('Sanitation Data'!$H$12,0,10*ROW('Sanitation Data'!H96))),'Data Summary'!DM102="Yes"),OFFSET('Sanitation Data'!$H$12,0,10*ROW('Sanitation Data'!H96)),NA())</f>
        <v>#N/A</v>
      </c>
      <c r="AY102" s="134" t="e">
        <f ca="1">+IF(AND(ISNUMBER(OFFSET('Sanitation Data'!$H$13,0,10*ROW('Sanitation Data'!H96))),'Data Summary'!DN102="Yes"),OFFSET('Sanitation Data'!$H$13,0,10*ROW('Sanitation Data'!H96)),NA())</f>
        <v>#N/A</v>
      </c>
      <c r="AZ102" s="135" t="e">
        <f ca="1">+IF(AND(ISNUMBER(OFFSET('Hygiene Data'!$C$6,0,10*ROW('Hygiene Data'!C96))),'Data Summary'!DO102="Yes"),OFFSET('Hygiene Data'!$C$6,0,10*ROW('Hygiene Data'!C96)),NA())</f>
        <v>#N/A</v>
      </c>
      <c r="BA102" s="135" t="e">
        <f ca="1">+IF(AND(ISNUMBER(OFFSET('Hygiene Data'!$C$8,0,10*ROW('Hygiene Data'!C96))),'Data Summary'!DP102="Yes"),OFFSET('Hygiene Data'!$C$8,0,10*ROW('Hygiene Data'!C96)),NA())</f>
        <v>#N/A</v>
      </c>
      <c r="BB102" s="135" t="e">
        <f ca="1">+IF(AND(ISNUMBER(OFFSET('Hygiene Data'!$C$10,0,10*ROW('Hygiene Data'!C96))),'Data Summary'!DQ102="Yes"),OFFSET('Hygiene Data'!$C$10,0,10*ROW('Hygiene Data'!C96)),NA())</f>
        <v>#N/A</v>
      </c>
      <c r="BC102" s="135" t="e">
        <f ca="1">+IF(AND(ISNUMBER(OFFSET('Hygiene Data'!$D$6,0,10*ROW('Hygiene Data'!D96))),'Data Summary'!DR102="Yes"),OFFSET('Hygiene Data'!$D$6,0,10*ROW('Hygiene Data'!D96)),NA())</f>
        <v>#N/A</v>
      </c>
      <c r="BD102" s="135" t="e">
        <f ca="1">+IF(AND(ISNUMBER(OFFSET('Hygiene Data'!$D$8,0,10*ROW('Hygiene Data'!D96))),'Data Summary'!DS102="Yes"),OFFSET('Hygiene Data'!$D$8,0,10*ROW('Hygiene Data'!D96)),NA())</f>
        <v>#N/A</v>
      </c>
      <c r="BE102" s="135" t="e">
        <f ca="1">+IF(AND(ISNUMBER(OFFSET('Hygiene Data'!$D$10,0,10*ROW('Hygiene Data'!D96))),'Data Summary'!DT102="Yes"),OFFSET('Hygiene Data'!$D$10,0,10*ROW('Hygiene Data'!D96)),NA())</f>
        <v>#N/A</v>
      </c>
      <c r="BF102" s="135" t="e">
        <f ca="1">+IF(AND(ISNUMBER(OFFSET('Hygiene Data'!$E$6,0,10*ROW('Hygiene Data'!E96))),'Data Summary'!DU102="Yes"),OFFSET('Hygiene Data'!$E$6,0,10*ROW('Hygiene Data'!E96)),NA())</f>
        <v>#N/A</v>
      </c>
      <c r="BG102" s="135" t="e">
        <f ca="1">+IF(AND(ISNUMBER(OFFSET('Hygiene Data'!$E$8,0,10*ROW('Hygiene Data'!E96))),'Data Summary'!DV102="Yes"),OFFSET('Hygiene Data'!$E$8,0,10*ROW('Hygiene Data'!E96)),NA())</f>
        <v>#N/A</v>
      </c>
      <c r="BH102" s="135" t="e">
        <f ca="1">+IF(AND(ISNUMBER(OFFSET('Hygiene Data'!$E$10,0,10*ROW('Hygiene Data'!E96))),'Data Summary'!DW102="Yes"),OFFSET('Hygiene Data'!$E$10,0,10*ROW('Hygiene Data'!E96)),NA())</f>
        <v>#N/A</v>
      </c>
      <c r="BI102" s="135" t="e">
        <f ca="1">+IF(AND(ISNUMBER(OFFSET('Hygiene Data'!$F$6,0,10*ROW('Hygiene Data'!F96))),'Data Summary'!DX102="Yes"),OFFSET('Hygiene Data'!$F$6,0,10*ROW('Hygiene Data'!F96)),NA())</f>
        <v>#N/A</v>
      </c>
      <c r="BJ102" s="135" t="e">
        <f ca="1">+IF(AND(ISNUMBER(OFFSET('Hygiene Data'!$F$8,0,10*ROW('Hygiene Data'!F96))),'Data Summary'!DY102="Yes"),OFFSET('Hygiene Data'!$F$8,0,10*ROW('Hygiene Data'!F96)),NA())</f>
        <v>#N/A</v>
      </c>
      <c r="BK102" s="135" t="e">
        <f ca="1">+IF(AND(ISNUMBER(OFFSET('Hygiene Data'!$F$10,0,10*ROW('Hygiene Data'!F96))),'Data Summary'!DZ102="Yes"),OFFSET('Hygiene Data'!$F$10,0,10*ROW('Hygiene Data'!F96)),NA())</f>
        <v>#N/A</v>
      </c>
      <c r="BL102" s="135" t="e">
        <f ca="1">+IF(AND(ISNUMBER(OFFSET('Hygiene Data'!$G$6,0,10*ROW('Hygiene Data'!G96))),'Data Summary'!EA102="Yes"),OFFSET('Hygiene Data'!$G$6,0,10*ROW('Hygiene Data'!G96)),NA())</f>
        <v>#N/A</v>
      </c>
      <c r="BM102" s="135" t="e">
        <f ca="1">+IF(AND(ISNUMBER(OFFSET('Hygiene Data'!$G$8,0,10*ROW('Hygiene Data'!G96))),'Data Summary'!EB102="Yes"),OFFSET('Hygiene Data'!$G$8,0,10*ROW('Hygiene Data'!G96)),NA())</f>
        <v>#N/A</v>
      </c>
      <c r="BN102" s="135" t="e">
        <f ca="1">+IF(AND(ISNUMBER(OFFSET('Hygiene Data'!$G$10,0,10*ROW('Hygiene Data'!G96))),'Data Summary'!EC102="Yes"),OFFSET('Hygiene Data'!$G$10,0,10*ROW('Hygiene Data'!G96)),NA())</f>
        <v>#N/A</v>
      </c>
      <c r="BO102" s="135" t="e">
        <f ca="1">+IF(AND(ISNUMBER(OFFSET('Hygiene Data'!$H$6,0,10*ROW('Hygiene Data'!H96))),'Data Summary'!ED102="Yes"),OFFSET('Hygiene Data'!$H$6,0,10*ROW('Hygiene Data'!H96)),NA())</f>
        <v>#N/A</v>
      </c>
      <c r="BP102" s="135" t="e">
        <f ca="1">+IF(AND(ISNUMBER(OFFSET('Hygiene Data'!$H$8,0,10*ROW('Hygiene Data'!H96))),'Data Summary'!EE102="Yes"),OFFSET('Hygiene Data'!$H$8,0,10*ROW('Hygiene Data'!H96)),NA())</f>
        <v>#N/A</v>
      </c>
      <c r="BQ102" s="135" t="e">
        <f ca="1">+IF(AND(ISNUMBER(OFFSET('Hygiene Data'!$H$10,0,10*ROW('Hygiene Data'!H96))),'Data Summary'!EF102="Yes"),OFFSET('Hygiene Data'!$H$10,0,10*ROW('Hygiene Data'!H96)),NA())</f>
        <v>#N/A</v>
      </c>
    </row>
    <row r="103" spans="1:69" x14ac:dyDescent="0.2">
      <c r="A103" s="50" t="e">
        <f ca="1">+IF(OFFSET('Water Data'!$B$1,0,10*ROW('Water Data'!B97))="",NA(),OFFSET('Water Data'!$B$1,0,10*ROW('Water Data'!B97)))</f>
        <v>#N/A</v>
      </c>
      <c r="B103" s="50" t="e">
        <f ca="1">+IF(OFFSET('Water Data'!$A$3,0,10*ROW('Water Data'!A100))="",NA(),OFFSET('Water Data'!$A$3,0,10*ROW('Water Data'!A100)))</f>
        <v>#N/A</v>
      </c>
      <c r="C103" s="50" t="e">
        <f ca="1">+IF(OFFSET('Water Data'!$C$3,0,10*ROW('Water Data'!C100))="",NA(),OFFSET('Water Data'!$C$3,0,10*ROW('Water Data'!C100)))</f>
        <v>#N/A</v>
      </c>
      <c r="D103" s="133" t="e">
        <f ca="1">+IF(AND(ISNUMBER(OFFSET('Water Data'!$C$5,0,10*ROW('Water Data'!C97))),'Data Summary'!BS103="Yes"),100-OFFSET('Water Data'!$C$5,0,10*ROW('Water Data'!C97)),NA())</f>
        <v>#N/A</v>
      </c>
      <c r="E103" s="133" t="e">
        <f ca="1">+IF(AND(ISNUMBER(OFFSET('Water Data'!$C$7,0,10*ROW('Water Data'!C97))),'Data Summary'!BT103="Yes"),OFFSET('Water Data'!$C$7,0,10*ROW('Water Data'!C97)),NA())</f>
        <v>#N/A</v>
      </c>
      <c r="F103" s="133" t="e">
        <f ca="1">+IF(AND(ISNUMBER(OFFSET('Water Data'!$C$10,0,10*ROW('Water Data'!C97))),'Data Summary'!BU103="Yes"),OFFSET('Water Data'!$C$10,0,10*ROW('Water Data'!C97)),NA())</f>
        <v>#N/A</v>
      </c>
      <c r="G103" s="133" t="e">
        <f ca="1">+IF(AND(ISNUMBER(OFFSET('Water Data'!$D$5,0,10*ROW('Water Data'!D97))),'Data Summary'!BV103="Yes"),100-OFFSET('Water Data'!$D$5,0,10*ROW('Water Data'!D97)),NA())</f>
        <v>#N/A</v>
      </c>
      <c r="H103" s="133" t="e">
        <f ca="1">+IF(AND(ISNUMBER(OFFSET('Water Data'!$D$7,0,10*ROW('Water Data'!D97))),'Data Summary'!BW103="Yes"),OFFSET('Water Data'!$D$7,0,10*ROW('Water Data'!D97)),NA())</f>
        <v>#N/A</v>
      </c>
      <c r="I103" s="133" t="e">
        <f ca="1">+IF(AND(ISNUMBER(OFFSET('Water Data'!$D$10,0,10*ROW('Water Data'!D97))),'Data Summary'!BX103="Yes"),OFFSET('Water Data'!$D$10,0,10*ROW('Water Data'!D97)),NA())</f>
        <v>#N/A</v>
      </c>
      <c r="J103" s="133" t="e">
        <f ca="1">+IF(AND(ISNUMBER(OFFSET('Water Data'!$E$5,0,10*ROW('Water Data'!E97))),'Data Summary'!BY103="Yes"),100-OFFSET('Water Data'!$E$5,0,10*ROW('Water Data'!E97)),NA())</f>
        <v>#N/A</v>
      </c>
      <c r="K103" s="133" t="e">
        <f ca="1">+IF(AND(ISNUMBER(OFFSET('Water Data'!$E$7,0,10*ROW('Water Data'!E97))),'Data Summary'!BZ103="Yes"),OFFSET('Water Data'!$E$7,0,10*ROW('Water Data'!E97)),NA())</f>
        <v>#N/A</v>
      </c>
      <c r="L103" s="133" t="e">
        <f ca="1">+IF(AND(ISNUMBER(OFFSET('Water Data'!$E$10,0,10*ROW('Water Data'!E97))),'Data Summary'!CA103="Yes"),OFFSET('Water Data'!$E$10,0,10*ROW('Water Data'!E97)),NA())</f>
        <v>#N/A</v>
      </c>
      <c r="M103" s="133" t="e">
        <f ca="1">+IF(AND(ISNUMBER(OFFSET('Water Data'!$F$5,0,10*ROW('Water Data'!F97))),'Data Summary'!CB103="Yes"),100-OFFSET('Water Data'!$F$5,0,10*ROW('Water Data'!F97)),NA())</f>
        <v>#N/A</v>
      </c>
      <c r="N103" s="133" t="e">
        <f ca="1">+IF(AND(ISNUMBER(OFFSET('Water Data'!$F$7,0,10*ROW('Water Data'!F97))),'Data Summary'!CC103="Yes"),OFFSET('Water Data'!$F$7,0,10*ROW('Water Data'!F97)),NA())</f>
        <v>#N/A</v>
      </c>
      <c r="O103" s="133" t="e">
        <f ca="1">+IF(AND(ISNUMBER(OFFSET('Water Data'!$F$10,0,10*ROW('Water Data'!F97))),'Data Summary'!CD103="Yes"),OFFSET('Water Data'!$F$10,0,10*ROW('Water Data'!F97)),NA())</f>
        <v>#N/A</v>
      </c>
      <c r="P103" s="133" t="e">
        <f ca="1">+IF(AND(ISNUMBER(OFFSET('Water Data'!$G$5,0,10*ROW('Water Data'!G97))),'Data Summary'!CE103="Yes"),100-OFFSET('Water Data'!$G$5,0,10*ROW('Water Data'!G97)),NA())</f>
        <v>#N/A</v>
      </c>
      <c r="Q103" s="133" t="e">
        <f ca="1">+IF(AND(ISNUMBER(OFFSET('Water Data'!$G$7,0,10*ROW('Water Data'!G97))),'Data Summary'!CF103="Yes"),OFFSET('Water Data'!$G$7,0,10*ROW('Water Data'!G97)),NA())</f>
        <v>#N/A</v>
      </c>
      <c r="R103" s="133" t="e">
        <f ca="1">+IF(AND(ISNUMBER(OFFSET('Water Data'!$G$10,0,10*ROW('Water Data'!G97))),'Data Summary'!CG103="Yes"),OFFSET('Water Data'!$G$10,0,10*ROW('Water Data'!G97)),NA())</f>
        <v>#N/A</v>
      </c>
      <c r="S103" s="133" t="e">
        <f ca="1">+IF(AND(ISNUMBER(OFFSET('Water Data'!$H$5,0,10*ROW('Water Data'!H97))),'Data Summary'!CH103="Yes"),100-OFFSET('Water Data'!$H$5,0,10*ROW('Water Data'!H97)),NA())</f>
        <v>#N/A</v>
      </c>
      <c r="T103" s="133" t="e">
        <f ca="1">+IF(AND(ISNUMBER(OFFSET('Water Data'!$H$7,0,10*ROW('Water Data'!H97))),'Data Summary'!CI103="Yes"),OFFSET('Water Data'!$H$7,0,10*ROW('Water Data'!H97)),NA())</f>
        <v>#N/A</v>
      </c>
      <c r="U103" s="133" t="e">
        <f ca="1">+IF(AND(ISNUMBER(OFFSET('Water Data'!$H$10,0,10*ROW('Water Data'!H97))),'Data Summary'!CJ103="Yes"),OFFSET('Water Data'!$H$10,0,10*ROW('Water Data'!H97)),NA())</f>
        <v>#N/A</v>
      </c>
      <c r="V103" s="134" t="e">
        <f ca="1">+IF(AND(ISNUMBER(OFFSET('Sanitation Data'!$C$5,0,10*ROW('Sanitation Data'!C97))),'Data Summary'!CK103="Yes"),100-OFFSET('Sanitation Data'!$C$5,0,10*ROW('Sanitation Data'!C97)),NA())</f>
        <v>#N/A</v>
      </c>
      <c r="W103" s="134" t="e">
        <f ca="1">+IF(AND(ISNUMBER(OFFSET('Sanitation Data'!$C$7,0,10*ROW('Sanitation Data'!C97))),'Data Summary'!CL103="Yes"),OFFSET('Sanitation Data'!$C$7,0,10*ROW('Sanitation Data'!C97)),NA())</f>
        <v>#N/A</v>
      </c>
      <c r="X103" s="134" t="e">
        <f ca="1">+IF(AND(ISNUMBER(OFFSET('Sanitation Data'!$C$11,0,10*ROW('Sanitation Data'!C97))),'Data Summary'!CM103="Yes"),OFFSET('Sanitation Data'!$C$11,0,10*ROW('Sanitation Data'!C97)),NA())</f>
        <v>#N/A</v>
      </c>
      <c r="Y103" s="134" t="e">
        <f ca="1">+IF(AND(ISNUMBER(OFFSET('Sanitation Data'!$C$12,0,10*ROW('Sanitation Data'!C97))),'Data Summary'!CN103="Yes"),OFFSET('Sanitation Data'!$C$12,0,10*ROW('Sanitation Data'!C97)),NA())</f>
        <v>#N/A</v>
      </c>
      <c r="Z103" s="134" t="e">
        <f ca="1">+IF(AND(ISNUMBER(OFFSET('Sanitation Data'!$C$13,0,10*ROW('Sanitation Data'!C97))),'Data Summary'!CO103="Yes"),OFFSET('Sanitation Data'!$C$13,0,10*ROW('Sanitation Data'!C97)),NA())</f>
        <v>#N/A</v>
      </c>
      <c r="AA103" s="134" t="e">
        <f ca="1">+IF(AND(ISNUMBER(OFFSET('Sanitation Data'!$D$5,0,10*ROW('Sanitation Data'!D97))),'Data Summary'!CP103="Yes"),100-OFFSET('Sanitation Data'!$D$5,0,10*ROW('Sanitation Data'!D97)),NA())</f>
        <v>#N/A</v>
      </c>
      <c r="AB103" s="134" t="e">
        <f ca="1">+IF(AND(ISNUMBER(OFFSET('Sanitation Data'!$D$7,0,10*ROW('Sanitation Data'!D97))),'Data Summary'!CQ103="Yes"),OFFSET('Sanitation Data'!$D$7,0,10*ROW('Sanitation Data'!D97)),NA())</f>
        <v>#N/A</v>
      </c>
      <c r="AC103" s="134" t="e">
        <f ca="1">+IF(AND(ISNUMBER(OFFSET('Sanitation Data'!$D$11,0,10*ROW('Sanitation Data'!D97))),'Data Summary'!CR103="Yes"),OFFSET('Sanitation Data'!$D$11,0,10*ROW('Sanitation Data'!D97)),NA())</f>
        <v>#N/A</v>
      </c>
      <c r="AD103" s="134" t="e">
        <f ca="1">+IF(AND(ISNUMBER(OFFSET('Sanitation Data'!$D$12,0,10*ROW('Sanitation Data'!D97))),'Data Summary'!CS103="Yes"),OFFSET('Sanitation Data'!$D$12,0,10*ROW('Sanitation Data'!D97)),NA())</f>
        <v>#N/A</v>
      </c>
      <c r="AE103" s="134" t="e">
        <f ca="1">+IF(AND(ISNUMBER(OFFSET('Sanitation Data'!$D$13,0,10*ROW('Sanitation Data'!D97))),'Data Summary'!CT103="Yes"),OFFSET('Sanitation Data'!$D$13,0,10*ROW('Sanitation Data'!D97)),NA())</f>
        <v>#N/A</v>
      </c>
      <c r="AF103" s="134" t="e">
        <f ca="1">+IF(AND(ISNUMBER(OFFSET('Sanitation Data'!$E$5,0,10*ROW('Sanitation Data'!E97))),'Data Summary'!CU103="Yes"),100-OFFSET('Sanitation Data'!$E$5,0,10*ROW('Sanitation Data'!E97)),NA())</f>
        <v>#N/A</v>
      </c>
      <c r="AG103" s="134" t="e">
        <f ca="1">+IF(AND(ISNUMBER(OFFSET('Sanitation Data'!$E$7,0,10*ROW('Sanitation Data'!E97))),'Data Summary'!CV103="Yes"),OFFSET('Sanitation Data'!$E$7,0,10*ROW('Sanitation Data'!E97)),NA())</f>
        <v>#N/A</v>
      </c>
      <c r="AH103" s="134" t="e">
        <f ca="1">+IF(AND(ISNUMBER(OFFSET('Sanitation Data'!$E$11,0,10*ROW('Sanitation Data'!E97))),'Data Summary'!CW103="Yes"),OFFSET('Sanitation Data'!$E$11,0,10*ROW('Sanitation Data'!E97)),NA())</f>
        <v>#N/A</v>
      </c>
      <c r="AI103" s="134" t="e">
        <f ca="1">+IF(AND(ISNUMBER(OFFSET('Sanitation Data'!$E$12,0,10*ROW('Sanitation Data'!E97))),'Data Summary'!CX103="Yes"),OFFSET('Sanitation Data'!$E$12,0,10*ROW('Sanitation Data'!E97)),NA())</f>
        <v>#N/A</v>
      </c>
      <c r="AJ103" s="134" t="e">
        <f ca="1">+IF(AND(ISNUMBER(OFFSET('Sanitation Data'!$E$13,0,10*ROW('Sanitation Data'!E97))),'Data Summary'!CY103="Yes"),OFFSET('Sanitation Data'!$E$13,0,10*ROW('Sanitation Data'!E97)),NA())</f>
        <v>#N/A</v>
      </c>
      <c r="AK103" s="134" t="e">
        <f ca="1">+IF(AND(ISNUMBER(OFFSET('Sanitation Data'!$F$5,0,10*ROW('Sanitation Data'!F97))),'Data Summary'!CZ103="Yes"),100-OFFSET('Sanitation Data'!$F$5,0,10*ROW('Sanitation Data'!F97)),NA())</f>
        <v>#N/A</v>
      </c>
      <c r="AL103" s="134" t="e">
        <f ca="1">+IF(AND(ISNUMBER(OFFSET('Sanitation Data'!$F$7,0,10*ROW('Sanitation Data'!F97))),'Data Summary'!DA103="Yes"),OFFSET('Sanitation Data'!$F$7,0,10*ROW('Sanitation Data'!F97)),NA())</f>
        <v>#N/A</v>
      </c>
      <c r="AM103" s="134" t="e">
        <f ca="1">+IF(AND(ISNUMBER(OFFSET('Sanitation Data'!$F$11,0,10*ROW('Sanitation Data'!F97))),'Data Summary'!DB103="Yes"),OFFSET('Sanitation Data'!$F$11,0,10*ROW('Sanitation Data'!F97)),NA())</f>
        <v>#N/A</v>
      </c>
      <c r="AN103" s="134" t="e">
        <f ca="1">+IF(AND(ISNUMBER(OFFSET('Sanitation Data'!$F$12,0,10*ROW('Sanitation Data'!F97))),'Data Summary'!DC103="Yes"),OFFSET('Sanitation Data'!$F$12,0,10*ROW('Sanitation Data'!F97)),NA())</f>
        <v>#N/A</v>
      </c>
      <c r="AO103" s="134" t="e">
        <f ca="1">+IF(AND(ISNUMBER(OFFSET('Sanitation Data'!$F$13,0,10*ROW('Sanitation Data'!F97))),'Data Summary'!DD103="Yes"),OFFSET('Sanitation Data'!$F$13,0,10*ROW('Sanitation Data'!F97)),NA())</f>
        <v>#N/A</v>
      </c>
      <c r="AP103" s="134" t="e">
        <f ca="1">+IF(AND(ISNUMBER(OFFSET('Sanitation Data'!$G$5,0,10*ROW('Sanitation Data'!G97))),'Data Summary'!DE103="Yes"),100-OFFSET('Sanitation Data'!$G$5,0,10*ROW('Sanitation Data'!G97)),NA())</f>
        <v>#N/A</v>
      </c>
      <c r="AQ103" s="134" t="e">
        <f ca="1">+IF(AND(ISNUMBER(OFFSET('Sanitation Data'!$G$7,0,10*ROW('Sanitation Data'!G97))),'Data Summary'!DF103="Yes"),OFFSET('Sanitation Data'!$G$7,0,10*ROW('Sanitation Data'!G97)),NA())</f>
        <v>#N/A</v>
      </c>
      <c r="AR103" s="134" t="e">
        <f ca="1">+IF(AND(ISNUMBER(OFFSET('Sanitation Data'!$G$11,0,10*ROW('Sanitation Data'!G97))),'Data Summary'!DG103="Yes"),OFFSET('Sanitation Data'!$G$11,0,10*ROW('Sanitation Data'!G97)),NA())</f>
        <v>#N/A</v>
      </c>
      <c r="AS103" s="134" t="e">
        <f ca="1">+IF(AND(ISNUMBER(OFFSET('Sanitation Data'!$G$12,0,10*ROW('Sanitation Data'!G97))),'Data Summary'!DH103="Yes"),OFFSET('Sanitation Data'!$G$12,0,10*ROW('Sanitation Data'!G97)),NA())</f>
        <v>#N/A</v>
      </c>
      <c r="AT103" s="134" t="e">
        <f ca="1">+IF(AND(ISNUMBER(OFFSET('Sanitation Data'!$G$13,0,10*ROW('Sanitation Data'!G97))),'Data Summary'!DI103="Yes"),OFFSET('Sanitation Data'!$G$13,0,10*ROW('Sanitation Data'!G97)),NA())</f>
        <v>#N/A</v>
      </c>
      <c r="AU103" s="134" t="e">
        <f ca="1">+IF(AND(ISNUMBER(OFFSET('Sanitation Data'!$H$5,0,10*ROW('Sanitation Data'!H97))),'Data Summary'!DJ103="Yes"),100-OFFSET('Sanitation Data'!$H$5,0,10*ROW('Sanitation Data'!H97)),NA())</f>
        <v>#N/A</v>
      </c>
      <c r="AV103" s="134" t="e">
        <f ca="1">+IF(AND(ISNUMBER(OFFSET('Sanitation Data'!$H$7,0,10*ROW('Sanitation Data'!H97))),'Data Summary'!DK103="Yes"),OFFSET('Sanitation Data'!$H$7,0,10*ROW('Sanitation Data'!H97)),NA())</f>
        <v>#N/A</v>
      </c>
      <c r="AW103" s="134" t="e">
        <f ca="1">+IF(AND(ISNUMBER(OFFSET('Sanitation Data'!$H$11,0,10*ROW('Sanitation Data'!H97))),'Data Summary'!DL103="Yes"),OFFSET('Sanitation Data'!$H$11,0,10*ROW('Sanitation Data'!H97)),NA())</f>
        <v>#N/A</v>
      </c>
      <c r="AX103" s="134" t="e">
        <f ca="1">+IF(AND(ISNUMBER(OFFSET('Sanitation Data'!$H$12,0,10*ROW('Sanitation Data'!H97))),'Data Summary'!DM103="Yes"),OFFSET('Sanitation Data'!$H$12,0,10*ROW('Sanitation Data'!H97)),NA())</f>
        <v>#N/A</v>
      </c>
      <c r="AY103" s="134" t="e">
        <f ca="1">+IF(AND(ISNUMBER(OFFSET('Sanitation Data'!$H$13,0,10*ROW('Sanitation Data'!H97))),'Data Summary'!DN103="Yes"),OFFSET('Sanitation Data'!$H$13,0,10*ROW('Sanitation Data'!H97)),NA())</f>
        <v>#N/A</v>
      </c>
      <c r="AZ103" s="135" t="e">
        <f ca="1">+IF(AND(ISNUMBER(OFFSET('Hygiene Data'!$C$6,0,10*ROW('Hygiene Data'!C97))),'Data Summary'!DO103="Yes"),OFFSET('Hygiene Data'!$C$6,0,10*ROW('Hygiene Data'!C97)),NA())</f>
        <v>#N/A</v>
      </c>
      <c r="BA103" s="135" t="e">
        <f ca="1">+IF(AND(ISNUMBER(OFFSET('Hygiene Data'!$C$8,0,10*ROW('Hygiene Data'!C97))),'Data Summary'!DP103="Yes"),OFFSET('Hygiene Data'!$C$8,0,10*ROW('Hygiene Data'!C97)),NA())</f>
        <v>#N/A</v>
      </c>
      <c r="BB103" s="135" t="e">
        <f ca="1">+IF(AND(ISNUMBER(OFFSET('Hygiene Data'!$C$10,0,10*ROW('Hygiene Data'!C97))),'Data Summary'!DQ103="Yes"),OFFSET('Hygiene Data'!$C$10,0,10*ROW('Hygiene Data'!C97)),NA())</f>
        <v>#N/A</v>
      </c>
      <c r="BC103" s="135" t="e">
        <f ca="1">+IF(AND(ISNUMBER(OFFSET('Hygiene Data'!$D$6,0,10*ROW('Hygiene Data'!D97))),'Data Summary'!DR103="Yes"),OFFSET('Hygiene Data'!$D$6,0,10*ROW('Hygiene Data'!D97)),NA())</f>
        <v>#N/A</v>
      </c>
      <c r="BD103" s="135" t="e">
        <f ca="1">+IF(AND(ISNUMBER(OFFSET('Hygiene Data'!$D$8,0,10*ROW('Hygiene Data'!D97))),'Data Summary'!DS103="Yes"),OFFSET('Hygiene Data'!$D$8,0,10*ROW('Hygiene Data'!D97)),NA())</f>
        <v>#N/A</v>
      </c>
      <c r="BE103" s="135" t="e">
        <f ca="1">+IF(AND(ISNUMBER(OFFSET('Hygiene Data'!$D$10,0,10*ROW('Hygiene Data'!D97))),'Data Summary'!DT103="Yes"),OFFSET('Hygiene Data'!$D$10,0,10*ROW('Hygiene Data'!D97)),NA())</f>
        <v>#N/A</v>
      </c>
      <c r="BF103" s="135" t="e">
        <f ca="1">+IF(AND(ISNUMBER(OFFSET('Hygiene Data'!$E$6,0,10*ROW('Hygiene Data'!E97))),'Data Summary'!DU103="Yes"),OFFSET('Hygiene Data'!$E$6,0,10*ROW('Hygiene Data'!E97)),NA())</f>
        <v>#N/A</v>
      </c>
      <c r="BG103" s="135" t="e">
        <f ca="1">+IF(AND(ISNUMBER(OFFSET('Hygiene Data'!$E$8,0,10*ROW('Hygiene Data'!E97))),'Data Summary'!DV103="Yes"),OFFSET('Hygiene Data'!$E$8,0,10*ROW('Hygiene Data'!E97)),NA())</f>
        <v>#N/A</v>
      </c>
      <c r="BH103" s="135" t="e">
        <f ca="1">+IF(AND(ISNUMBER(OFFSET('Hygiene Data'!$E$10,0,10*ROW('Hygiene Data'!E97))),'Data Summary'!DW103="Yes"),OFFSET('Hygiene Data'!$E$10,0,10*ROW('Hygiene Data'!E97)),NA())</f>
        <v>#N/A</v>
      </c>
      <c r="BI103" s="135" t="e">
        <f ca="1">+IF(AND(ISNUMBER(OFFSET('Hygiene Data'!$F$6,0,10*ROW('Hygiene Data'!F97))),'Data Summary'!DX103="Yes"),OFFSET('Hygiene Data'!$F$6,0,10*ROW('Hygiene Data'!F97)),NA())</f>
        <v>#N/A</v>
      </c>
      <c r="BJ103" s="135" t="e">
        <f ca="1">+IF(AND(ISNUMBER(OFFSET('Hygiene Data'!$F$8,0,10*ROW('Hygiene Data'!F97))),'Data Summary'!DY103="Yes"),OFFSET('Hygiene Data'!$F$8,0,10*ROW('Hygiene Data'!F97)),NA())</f>
        <v>#N/A</v>
      </c>
      <c r="BK103" s="135" t="e">
        <f ca="1">+IF(AND(ISNUMBER(OFFSET('Hygiene Data'!$F$10,0,10*ROW('Hygiene Data'!F97))),'Data Summary'!DZ103="Yes"),OFFSET('Hygiene Data'!$F$10,0,10*ROW('Hygiene Data'!F97)),NA())</f>
        <v>#N/A</v>
      </c>
      <c r="BL103" s="135" t="e">
        <f ca="1">+IF(AND(ISNUMBER(OFFSET('Hygiene Data'!$G$6,0,10*ROW('Hygiene Data'!G97))),'Data Summary'!EA103="Yes"),OFFSET('Hygiene Data'!$G$6,0,10*ROW('Hygiene Data'!G97)),NA())</f>
        <v>#N/A</v>
      </c>
      <c r="BM103" s="135" t="e">
        <f ca="1">+IF(AND(ISNUMBER(OFFSET('Hygiene Data'!$G$8,0,10*ROW('Hygiene Data'!G97))),'Data Summary'!EB103="Yes"),OFFSET('Hygiene Data'!$G$8,0,10*ROW('Hygiene Data'!G97)),NA())</f>
        <v>#N/A</v>
      </c>
      <c r="BN103" s="135" t="e">
        <f ca="1">+IF(AND(ISNUMBER(OFFSET('Hygiene Data'!$G$10,0,10*ROW('Hygiene Data'!G97))),'Data Summary'!EC103="Yes"),OFFSET('Hygiene Data'!$G$10,0,10*ROW('Hygiene Data'!G97)),NA())</f>
        <v>#N/A</v>
      </c>
      <c r="BO103" s="135" t="e">
        <f ca="1">+IF(AND(ISNUMBER(OFFSET('Hygiene Data'!$H$6,0,10*ROW('Hygiene Data'!H97))),'Data Summary'!ED103="Yes"),OFFSET('Hygiene Data'!$H$6,0,10*ROW('Hygiene Data'!H97)),NA())</f>
        <v>#N/A</v>
      </c>
      <c r="BP103" s="135" t="e">
        <f ca="1">+IF(AND(ISNUMBER(OFFSET('Hygiene Data'!$H$8,0,10*ROW('Hygiene Data'!H97))),'Data Summary'!EE103="Yes"),OFFSET('Hygiene Data'!$H$8,0,10*ROW('Hygiene Data'!H97)),NA())</f>
        <v>#N/A</v>
      </c>
      <c r="BQ103" s="135" t="e">
        <f ca="1">+IF(AND(ISNUMBER(OFFSET('Hygiene Data'!$H$10,0,10*ROW('Hygiene Data'!H97))),'Data Summary'!EF103="Yes"),OFFSET('Hygiene Data'!$H$10,0,10*ROW('Hygiene Data'!H97)),NA())</f>
        <v>#N/A</v>
      </c>
    </row>
    <row r="104" spans="1:69" x14ac:dyDescent="0.2">
      <c r="A104" s="50" t="e">
        <f ca="1">+IF(OFFSET('Water Data'!$B$1,0,10*ROW('Water Data'!B98))="",NA(),OFFSET('Water Data'!$B$1,0,10*ROW('Water Data'!B98)))</f>
        <v>#N/A</v>
      </c>
      <c r="B104" s="50" t="e">
        <f ca="1">+IF(OFFSET('Water Data'!$A$3,0,10*ROW('Water Data'!A101))="",NA(),OFFSET('Water Data'!$A$3,0,10*ROW('Water Data'!A101)))</f>
        <v>#N/A</v>
      </c>
      <c r="C104" s="50" t="e">
        <f ca="1">+IF(OFFSET('Water Data'!$C$3,0,10*ROW('Water Data'!C101))="",NA(),OFFSET('Water Data'!$C$3,0,10*ROW('Water Data'!C101)))</f>
        <v>#N/A</v>
      </c>
      <c r="D104" s="133" t="e">
        <f ca="1">+IF(AND(ISNUMBER(OFFSET('Water Data'!$C$5,0,10*ROW('Water Data'!C98))),'Data Summary'!BS104="Yes"),100-OFFSET('Water Data'!$C$5,0,10*ROW('Water Data'!C98)),NA())</f>
        <v>#N/A</v>
      </c>
      <c r="E104" s="133" t="e">
        <f ca="1">+IF(AND(ISNUMBER(OFFSET('Water Data'!$C$7,0,10*ROW('Water Data'!C98))),'Data Summary'!BT104="Yes"),OFFSET('Water Data'!$C$7,0,10*ROW('Water Data'!C98)),NA())</f>
        <v>#N/A</v>
      </c>
      <c r="F104" s="133" t="e">
        <f ca="1">+IF(AND(ISNUMBER(OFFSET('Water Data'!$C$10,0,10*ROW('Water Data'!C98))),'Data Summary'!BU104="Yes"),OFFSET('Water Data'!$C$10,0,10*ROW('Water Data'!C98)),NA())</f>
        <v>#N/A</v>
      </c>
      <c r="G104" s="133" t="e">
        <f ca="1">+IF(AND(ISNUMBER(OFFSET('Water Data'!$D$5,0,10*ROW('Water Data'!D98))),'Data Summary'!BV104="Yes"),100-OFFSET('Water Data'!$D$5,0,10*ROW('Water Data'!D98)),NA())</f>
        <v>#N/A</v>
      </c>
      <c r="H104" s="133" t="e">
        <f ca="1">+IF(AND(ISNUMBER(OFFSET('Water Data'!$D$7,0,10*ROW('Water Data'!D98))),'Data Summary'!BW104="Yes"),OFFSET('Water Data'!$D$7,0,10*ROW('Water Data'!D98)),NA())</f>
        <v>#N/A</v>
      </c>
      <c r="I104" s="133" t="e">
        <f ca="1">+IF(AND(ISNUMBER(OFFSET('Water Data'!$D$10,0,10*ROW('Water Data'!D98))),'Data Summary'!BX104="Yes"),OFFSET('Water Data'!$D$10,0,10*ROW('Water Data'!D98)),NA())</f>
        <v>#N/A</v>
      </c>
      <c r="J104" s="133" t="e">
        <f ca="1">+IF(AND(ISNUMBER(OFFSET('Water Data'!$E$5,0,10*ROW('Water Data'!E98))),'Data Summary'!BY104="Yes"),100-OFFSET('Water Data'!$E$5,0,10*ROW('Water Data'!E98)),NA())</f>
        <v>#N/A</v>
      </c>
      <c r="K104" s="133" t="e">
        <f ca="1">+IF(AND(ISNUMBER(OFFSET('Water Data'!$E$7,0,10*ROW('Water Data'!E98))),'Data Summary'!BZ104="Yes"),OFFSET('Water Data'!$E$7,0,10*ROW('Water Data'!E98)),NA())</f>
        <v>#N/A</v>
      </c>
      <c r="L104" s="133" t="e">
        <f ca="1">+IF(AND(ISNUMBER(OFFSET('Water Data'!$E$10,0,10*ROW('Water Data'!E98))),'Data Summary'!CA104="Yes"),OFFSET('Water Data'!$E$10,0,10*ROW('Water Data'!E98)),NA())</f>
        <v>#N/A</v>
      </c>
      <c r="M104" s="133" t="e">
        <f ca="1">+IF(AND(ISNUMBER(OFFSET('Water Data'!$F$5,0,10*ROW('Water Data'!F98))),'Data Summary'!CB104="Yes"),100-OFFSET('Water Data'!$F$5,0,10*ROW('Water Data'!F98)),NA())</f>
        <v>#N/A</v>
      </c>
      <c r="N104" s="133" t="e">
        <f ca="1">+IF(AND(ISNUMBER(OFFSET('Water Data'!$F$7,0,10*ROW('Water Data'!F98))),'Data Summary'!CC104="Yes"),OFFSET('Water Data'!$F$7,0,10*ROW('Water Data'!F98)),NA())</f>
        <v>#N/A</v>
      </c>
      <c r="O104" s="133" t="e">
        <f ca="1">+IF(AND(ISNUMBER(OFFSET('Water Data'!$F$10,0,10*ROW('Water Data'!F98))),'Data Summary'!CD104="Yes"),OFFSET('Water Data'!$F$10,0,10*ROW('Water Data'!F98)),NA())</f>
        <v>#N/A</v>
      </c>
      <c r="P104" s="133" t="e">
        <f ca="1">+IF(AND(ISNUMBER(OFFSET('Water Data'!$G$5,0,10*ROW('Water Data'!G98))),'Data Summary'!CE104="Yes"),100-OFFSET('Water Data'!$G$5,0,10*ROW('Water Data'!G98)),NA())</f>
        <v>#N/A</v>
      </c>
      <c r="Q104" s="133" t="e">
        <f ca="1">+IF(AND(ISNUMBER(OFFSET('Water Data'!$G$7,0,10*ROW('Water Data'!G98))),'Data Summary'!CF104="Yes"),OFFSET('Water Data'!$G$7,0,10*ROW('Water Data'!G98)),NA())</f>
        <v>#N/A</v>
      </c>
      <c r="R104" s="133" t="e">
        <f ca="1">+IF(AND(ISNUMBER(OFFSET('Water Data'!$G$10,0,10*ROW('Water Data'!G98))),'Data Summary'!CG104="Yes"),OFFSET('Water Data'!$G$10,0,10*ROW('Water Data'!G98)),NA())</f>
        <v>#N/A</v>
      </c>
      <c r="S104" s="133" t="e">
        <f ca="1">+IF(AND(ISNUMBER(OFFSET('Water Data'!$H$5,0,10*ROW('Water Data'!H98))),'Data Summary'!CH104="Yes"),100-OFFSET('Water Data'!$H$5,0,10*ROW('Water Data'!H98)),NA())</f>
        <v>#N/A</v>
      </c>
      <c r="T104" s="133" t="e">
        <f ca="1">+IF(AND(ISNUMBER(OFFSET('Water Data'!$H$7,0,10*ROW('Water Data'!H98))),'Data Summary'!CI104="Yes"),OFFSET('Water Data'!$H$7,0,10*ROW('Water Data'!H98)),NA())</f>
        <v>#N/A</v>
      </c>
      <c r="U104" s="133" t="e">
        <f ca="1">+IF(AND(ISNUMBER(OFFSET('Water Data'!$H$10,0,10*ROW('Water Data'!H98))),'Data Summary'!CJ104="Yes"),OFFSET('Water Data'!$H$10,0,10*ROW('Water Data'!H98)),NA())</f>
        <v>#N/A</v>
      </c>
      <c r="V104" s="134" t="e">
        <f ca="1">+IF(AND(ISNUMBER(OFFSET('Sanitation Data'!$C$5,0,10*ROW('Sanitation Data'!C98))),'Data Summary'!CK104="Yes"),100-OFFSET('Sanitation Data'!$C$5,0,10*ROW('Sanitation Data'!C98)),NA())</f>
        <v>#N/A</v>
      </c>
      <c r="W104" s="134" t="e">
        <f ca="1">+IF(AND(ISNUMBER(OFFSET('Sanitation Data'!$C$7,0,10*ROW('Sanitation Data'!C98))),'Data Summary'!CL104="Yes"),OFFSET('Sanitation Data'!$C$7,0,10*ROW('Sanitation Data'!C98)),NA())</f>
        <v>#N/A</v>
      </c>
      <c r="X104" s="134" t="e">
        <f ca="1">+IF(AND(ISNUMBER(OFFSET('Sanitation Data'!$C$11,0,10*ROW('Sanitation Data'!C98))),'Data Summary'!CM104="Yes"),OFFSET('Sanitation Data'!$C$11,0,10*ROW('Sanitation Data'!C98)),NA())</f>
        <v>#N/A</v>
      </c>
      <c r="Y104" s="134" t="e">
        <f ca="1">+IF(AND(ISNUMBER(OFFSET('Sanitation Data'!$C$12,0,10*ROW('Sanitation Data'!C98))),'Data Summary'!CN104="Yes"),OFFSET('Sanitation Data'!$C$12,0,10*ROW('Sanitation Data'!C98)),NA())</f>
        <v>#N/A</v>
      </c>
      <c r="Z104" s="134" t="e">
        <f ca="1">+IF(AND(ISNUMBER(OFFSET('Sanitation Data'!$C$13,0,10*ROW('Sanitation Data'!C98))),'Data Summary'!CO104="Yes"),OFFSET('Sanitation Data'!$C$13,0,10*ROW('Sanitation Data'!C98)),NA())</f>
        <v>#N/A</v>
      </c>
      <c r="AA104" s="134" t="e">
        <f ca="1">+IF(AND(ISNUMBER(OFFSET('Sanitation Data'!$D$5,0,10*ROW('Sanitation Data'!D98))),'Data Summary'!CP104="Yes"),100-OFFSET('Sanitation Data'!$D$5,0,10*ROW('Sanitation Data'!D98)),NA())</f>
        <v>#N/A</v>
      </c>
      <c r="AB104" s="134" t="e">
        <f ca="1">+IF(AND(ISNUMBER(OFFSET('Sanitation Data'!$D$7,0,10*ROW('Sanitation Data'!D98))),'Data Summary'!CQ104="Yes"),OFFSET('Sanitation Data'!$D$7,0,10*ROW('Sanitation Data'!D98)),NA())</f>
        <v>#N/A</v>
      </c>
      <c r="AC104" s="134" t="e">
        <f ca="1">+IF(AND(ISNUMBER(OFFSET('Sanitation Data'!$D$11,0,10*ROW('Sanitation Data'!D98))),'Data Summary'!CR104="Yes"),OFFSET('Sanitation Data'!$D$11,0,10*ROW('Sanitation Data'!D98)),NA())</f>
        <v>#N/A</v>
      </c>
      <c r="AD104" s="134" t="e">
        <f ca="1">+IF(AND(ISNUMBER(OFFSET('Sanitation Data'!$D$12,0,10*ROW('Sanitation Data'!D98))),'Data Summary'!CS104="Yes"),OFFSET('Sanitation Data'!$D$12,0,10*ROW('Sanitation Data'!D98)),NA())</f>
        <v>#N/A</v>
      </c>
      <c r="AE104" s="134" t="e">
        <f ca="1">+IF(AND(ISNUMBER(OFFSET('Sanitation Data'!$D$13,0,10*ROW('Sanitation Data'!D98))),'Data Summary'!CT104="Yes"),OFFSET('Sanitation Data'!$D$13,0,10*ROW('Sanitation Data'!D98)),NA())</f>
        <v>#N/A</v>
      </c>
      <c r="AF104" s="134" t="e">
        <f ca="1">+IF(AND(ISNUMBER(OFFSET('Sanitation Data'!$E$5,0,10*ROW('Sanitation Data'!E98))),'Data Summary'!CU104="Yes"),100-OFFSET('Sanitation Data'!$E$5,0,10*ROW('Sanitation Data'!E98)),NA())</f>
        <v>#N/A</v>
      </c>
      <c r="AG104" s="134" t="e">
        <f ca="1">+IF(AND(ISNUMBER(OFFSET('Sanitation Data'!$E$7,0,10*ROW('Sanitation Data'!E98))),'Data Summary'!CV104="Yes"),OFFSET('Sanitation Data'!$E$7,0,10*ROW('Sanitation Data'!E98)),NA())</f>
        <v>#N/A</v>
      </c>
      <c r="AH104" s="134" t="e">
        <f ca="1">+IF(AND(ISNUMBER(OFFSET('Sanitation Data'!$E$11,0,10*ROW('Sanitation Data'!E98))),'Data Summary'!CW104="Yes"),OFFSET('Sanitation Data'!$E$11,0,10*ROW('Sanitation Data'!E98)),NA())</f>
        <v>#N/A</v>
      </c>
      <c r="AI104" s="134" t="e">
        <f ca="1">+IF(AND(ISNUMBER(OFFSET('Sanitation Data'!$E$12,0,10*ROW('Sanitation Data'!E98))),'Data Summary'!CX104="Yes"),OFFSET('Sanitation Data'!$E$12,0,10*ROW('Sanitation Data'!E98)),NA())</f>
        <v>#N/A</v>
      </c>
      <c r="AJ104" s="134" t="e">
        <f ca="1">+IF(AND(ISNUMBER(OFFSET('Sanitation Data'!$E$13,0,10*ROW('Sanitation Data'!E98))),'Data Summary'!CY104="Yes"),OFFSET('Sanitation Data'!$E$13,0,10*ROW('Sanitation Data'!E98)),NA())</f>
        <v>#N/A</v>
      </c>
      <c r="AK104" s="134" t="e">
        <f ca="1">+IF(AND(ISNUMBER(OFFSET('Sanitation Data'!$F$5,0,10*ROW('Sanitation Data'!F98))),'Data Summary'!CZ104="Yes"),100-OFFSET('Sanitation Data'!$F$5,0,10*ROW('Sanitation Data'!F98)),NA())</f>
        <v>#N/A</v>
      </c>
      <c r="AL104" s="134" t="e">
        <f ca="1">+IF(AND(ISNUMBER(OFFSET('Sanitation Data'!$F$7,0,10*ROW('Sanitation Data'!F98))),'Data Summary'!DA104="Yes"),OFFSET('Sanitation Data'!$F$7,0,10*ROW('Sanitation Data'!F98)),NA())</f>
        <v>#N/A</v>
      </c>
      <c r="AM104" s="134" t="e">
        <f ca="1">+IF(AND(ISNUMBER(OFFSET('Sanitation Data'!$F$11,0,10*ROW('Sanitation Data'!F98))),'Data Summary'!DB104="Yes"),OFFSET('Sanitation Data'!$F$11,0,10*ROW('Sanitation Data'!F98)),NA())</f>
        <v>#N/A</v>
      </c>
      <c r="AN104" s="134" t="e">
        <f ca="1">+IF(AND(ISNUMBER(OFFSET('Sanitation Data'!$F$12,0,10*ROW('Sanitation Data'!F98))),'Data Summary'!DC104="Yes"),OFFSET('Sanitation Data'!$F$12,0,10*ROW('Sanitation Data'!F98)),NA())</f>
        <v>#N/A</v>
      </c>
      <c r="AO104" s="134" t="e">
        <f ca="1">+IF(AND(ISNUMBER(OFFSET('Sanitation Data'!$F$13,0,10*ROW('Sanitation Data'!F98))),'Data Summary'!DD104="Yes"),OFFSET('Sanitation Data'!$F$13,0,10*ROW('Sanitation Data'!F98)),NA())</f>
        <v>#N/A</v>
      </c>
      <c r="AP104" s="134" t="e">
        <f ca="1">+IF(AND(ISNUMBER(OFFSET('Sanitation Data'!$G$5,0,10*ROW('Sanitation Data'!G98))),'Data Summary'!DE104="Yes"),100-OFFSET('Sanitation Data'!$G$5,0,10*ROW('Sanitation Data'!G98)),NA())</f>
        <v>#N/A</v>
      </c>
      <c r="AQ104" s="134" t="e">
        <f ca="1">+IF(AND(ISNUMBER(OFFSET('Sanitation Data'!$G$7,0,10*ROW('Sanitation Data'!G98))),'Data Summary'!DF104="Yes"),OFFSET('Sanitation Data'!$G$7,0,10*ROW('Sanitation Data'!G98)),NA())</f>
        <v>#N/A</v>
      </c>
      <c r="AR104" s="134" t="e">
        <f ca="1">+IF(AND(ISNUMBER(OFFSET('Sanitation Data'!$G$11,0,10*ROW('Sanitation Data'!G98))),'Data Summary'!DG104="Yes"),OFFSET('Sanitation Data'!$G$11,0,10*ROW('Sanitation Data'!G98)),NA())</f>
        <v>#N/A</v>
      </c>
      <c r="AS104" s="134" t="e">
        <f ca="1">+IF(AND(ISNUMBER(OFFSET('Sanitation Data'!$G$12,0,10*ROW('Sanitation Data'!G98))),'Data Summary'!DH104="Yes"),OFFSET('Sanitation Data'!$G$12,0,10*ROW('Sanitation Data'!G98)),NA())</f>
        <v>#N/A</v>
      </c>
      <c r="AT104" s="134" t="e">
        <f ca="1">+IF(AND(ISNUMBER(OFFSET('Sanitation Data'!$G$13,0,10*ROW('Sanitation Data'!G98))),'Data Summary'!DI104="Yes"),OFFSET('Sanitation Data'!$G$13,0,10*ROW('Sanitation Data'!G98)),NA())</f>
        <v>#N/A</v>
      </c>
      <c r="AU104" s="134" t="e">
        <f ca="1">+IF(AND(ISNUMBER(OFFSET('Sanitation Data'!$H$5,0,10*ROW('Sanitation Data'!H98))),'Data Summary'!DJ104="Yes"),100-OFFSET('Sanitation Data'!$H$5,0,10*ROW('Sanitation Data'!H98)),NA())</f>
        <v>#N/A</v>
      </c>
      <c r="AV104" s="134" t="e">
        <f ca="1">+IF(AND(ISNUMBER(OFFSET('Sanitation Data'!$H$7,0,10*ROW('Sanitation Data'!H98))),'Data Summary'!DK104="Yes"),OFFSET('Sanitation Data'!$H$7,0,10*ROW('Sanitation Data'!H98)),NA())</f>
        <v>#N/A</v>
      </c>
      <c r="AW104" s="134" t="e">
        <f ca="1">+IF(AND(ISNUMBER(OFFSET('Sanitation Data'!$H$11,0,10*ROW('Sanitation Data'!H98))),'Data Summary'!DL104="Yes"),OFFSET('Sanitation Data'!$H$11,0,10*ROW('Sanitation Data'!H98)),NA())</f>
        <v>#N/A</v>
      </c>
      <c r="AX104" s="134" t="e">
        <f ca="1">+IF(AND(ISNUMBER(OFFSET('Sanitation Data'!$H$12,0,10*ROW('Sanitation Data'!H98))),'Data Summary'!DM104="Yes"),OFFSET('Sanitation Data'!$H$12,0,10*ROW('Sanitation Data'!H98)),NA())</f>
        <v>#N/A</v>
      </c>
      <c r="AY104" s="134" t="e">
        <f ca="1">+IF(AND(ISNUMBER(OFFSET('Sanitation Data'!$H$13,0,10*ROW('Sanitation Data'!H98))),'Data Summary'!DN104="Yes"),OFFSET('Sanitation Data'!$H$13,0,10*ROW('Sanitation Data'!H98)),NA())</f>
        <v>#N/A</v>
      </c>
      <c r="AZ104" s="135" t="e">
        <f ca="1">+IF(AND(ISNUMBER(OFFSET('Hygiene Data'!$C$6,0,10*ROW('Hygiene Data'!C98))),'Data Summary'!DO104="Yes"),OFFSET('Hygiene Data'!$C$6,0,10*ROW('Hygiene Data'!C98)),NA())</f>
        <v>#N/A</v>
      </c>
      <c r="BA104" s="135" t="e">
        <f ca="1">+IF(AND(ISNUMBER(OFFSET('Hygiene Data'!$C$8,0,10*ROW('Hygiene Data'!C98))),'Data Summary'!DP104="Yes"),OFFSET('Hygiene Data'!$C$8,0,10*ROW('Hygiene Data'!C98)),NA())</f>
        <v>#N/A</v>
      </c>
      <c r="BB104" s="135" t="e">
        <f ca="1">+IF(AND(ISNUMBER(OFFSET('Hygiene Data'!$C$10,0,10*ROW('Hygiene Data'!C98))),'Data Summary'!DQ104="Yes"),OFFSET('Hygiene Data'!$C$10,0,10*ROW('Hygiene Data'!C98)),NA())</f>
        <v>#N/A</v>
      </c>
      <c r="BC104" s="135" t="e">
        <f ca="1">+IF(AND(ISNUMBER(OFFSET('Hygiene Data'!$D$6,0,10*ROW('Hygiene Data'!D98))),'Data Summary'!DR104="Yes"),OFFSET('Hygiene Data'!$D$6,0,10*ROW('Hygiene Data'!D98)),NA())</f>
        <v>#N/A</v>
      </c>
      <c r="BD104" s="135" t="e">
        <f ca="1">+IF(AND(ISNUMBER(OFFSET('Hygiene Data'!$D$8,0,10*ROW('Hygiene Data'!D98))),'Data Summary'!DS104="Yes"),OFFSET('Hygiene Data'!$D$8,0,10*ROW('Hygiene Data'!D98)),NA())</f>
        <v>#N/A</v>
      </c>
      <c r="BE104" s="135" t="e">
        <f ca="1">+IF(AND(ISNUMBER(OFFSET('Hygiene Data'!$D$10,0,10*ROW('Hygiene Data'!D98))),'Data Summary'!DT104="Yes"),OFFSET('Hygiene Data'!$D$10,0,10*ROW('Hygiene Data'!D98)),NA())</f>
        <v>#N/A</v>
      </c>
      <c r="BF104" s="135" t="e">
        <f ca="1">+IF(AND(ISNUMBER(OFFSET('Hygiene Data'!$E$6,0,10*ROW('Hygiene Data'!E98))),'Data Summary'!DU104="Yes"),OFFSET('Hygiene Data'!$E$6,0,10*ROW('Hygiene Data'!E98)),NA())</f>
        <v>#N/A</v>
      </c>
      <c r="BG104" s="135" t="e">
        <f ca="1">+IF(AND(ISNUMBER(OFFSET('Hygiene Data'!$E$8,0,10*ROW('Hygiene Data'!E98))),'Data Summary'!DV104="Yes"),OFFSET('Hygiene Data'!$E$8,0,10*ROW('Hygiene Data'!E98)),NA())</f>
        <v>#N/A</v>
      </c>
      <c r="BH104" s="135" t="e">
        <f ca="1">+IF(AND(ISNUMBER(OFFSET('Hygiene Data'!$E$10,0,10*ROW('Hygiene Data'!E98))),'Data Summary'!DW104="Yes"),OFFSET('Hygiene Data'!$E$10,0,10*ROW('Hygiene Data'!E98)),NA())</f>
        <v>#N/A</v>
      </c>
      <c r="BI104" s="135" t="e">
        <f ca="1">+IF(AND(ISNUMBER(OFFSET('Hygiene Data'!$F$6,0,10*ROW('Hygiene Data'!F98))),'Data Summary'!DX104="Yes"),OFFSET('Hygiene Data'!$F$6,0,10*ROW('Hygiene Data'!F98)),NA())</f>
        <v>#N/A</v>
      </c>
      <c r="BJ104" s="135" t="e">
        <f ca="1">+IF(AND(ISNUMBER(OFFSET('Hygiene Data'!$F$8,0,10*ROW('Hygiene Data'!F98))),'Data Summary'!DY104="Yes"),OFFSET('Hygiene Data'!$F$8,0,10*ROW('Hygiene Data'!F98)),NA())</f>
        <v>#N/A</v>
      </c>
      <c r="BK104" s="135" t="e">
        <f ca="1">+IF(AND(ISNUMBER(OFFSET('Hygiene Data'!$F$10,0,10*ROW('Hygiene Data'!F98))),'Data Summary'!DZ104="Yes"),OFFSET('Hygiene Data'!$F$10,0,10*ROW('Hygiene Data'!F98)),NA())</f>
        <v>#N/A</v>
      </c>
      <c r="BL104" s="135" t="e">
        <f ca="1">+IF(AND(ISNUMBER(OFFSET('Hygiene Data'!$G$6,0,10*ROW('Hygiene Data'!G98))),'Data Summary'!EA104="Yes"),OFFSET('Hygiene Data'!$G$6,0,10*ROW('Hygiene Data'!G98)),NA())</f>
        <v>#N/A</v>
      </c>
      <c r="BM104" s="135" t="e">
        <f ca="1">+IF(AND(ISNUMBER(OFFSET('Hygiene Data'!$G$8,0,10*ROW('Hygiene Data'!G98))),'Data Summary'!EB104="Yes"),OFFSET('Hygiene Data'!$G$8,0,10*ROW('Hygiene Data'!G98)),NA())</f>
        <v>#N/A</v>
      </c>
      <c r="BN104" s="135" t="e">
        <f ca="1">+IF(AND(ISNUMBER(OFFSET('Hygiene Data'!$G$10,0,10*ROW('Hygiene Data'!G98))),'Data Summary'!EC104="Yes"),OFFSET('Hygiene Data'!$G$10,0,10*ROW('Hygiene Data'!G98)),NA())</f>
        <v>#N/A</v>
      </c>
      <c r="BO104" s="135" t="e">
        <f ca="1">+IF(AND(ISNUMBER(OFFSET('Hygiene Data'!$H$6,0,10*ROW('Hygiene Data'!H98))),'Data Summary'!ED104="Yes"),OFFSET('Hygiene Data'!$H$6,0,10*ROW('Hygiene Data'!H98)),NA())</f>
        <v>#N/A</v>
      </c>
      <c r="BP104" s="135" t="e">
        <f ca="1">+IF(AND(ISNUMBER(OFFSET('Hygiene Data'!$H$8,0,10*ROW('Hygiene Data'!H98))),'Data Summary'!EE104="Yes"),OFFSET('Hygiene Data'!$H$8,0,10*ROW('Hygiene Data'!H98)),NA())</f>
        <v>#N/A</v>
      </c>
      <c r="BQ104" s="135" t="e">
        <f ca="1">+IF(AND(ISNUMBER(OFFSET('Hygiene Data'!$H$10,0,10*ROW('Hygiene Data'!H98))),'Data Summary'!EF104="Yes"),OFFSET('Hygiene Data'!$H$10,0,10*ROW('Hygiene Data'!H98)),NA())</f>
        <v>#N/A</v>
      </c>
    </row>
    <row r="105" spans="1:69" x14ac:dyDescent="0.2">
      <c r="A105" s="50" t="e">
        <f ca="1">+IF(OFFSET('Water Data'!$B$1,0,10*ROW('Water Data'!B99))="",NA(),OFFSET('Water Data'!$B$1,0,10*ROW('Water Data'!B99)))</f>
        <v>#N/A</v>
      </c>
      <c r="B105" s="50" t="e">
        <f ca="1">+IF(OFFSET('Water Data'!$A$3,0,10*ROW('Water Data'!A102))="",NA(),OFFSET('Water Data'!$A$3,0,10*ROW('Water Data'!A102)))</f>
        <v>#N/A</v>
      </c>
      <c r="C105" s="50" t="e">
        <f ca="1">+IF(OFFSET('Water Data'!$C$3,0,10*ROW('Water Data'!C102))="",NA(),OFFSET('Water Data'!$C$3,0,10*ROW('Water Data'!C102)))</f>
        <v>#N/A</v>
      </c>
      <c r="D105" s="133" t="e">
        <f ca="1">+IF(AND(ISNUMBER(OFFSET('Water Data'!$C$5,0,10*ROW('Water Data'!C99))),'Data Summary'!BS105="Yes"),100-OFFSET('Water Data'!$C$5,0,10*ROW('Water Data'!C99)),NA())</f>
        <v>#N/A</v>
      </c>
      <c r="E105" s="133" t="e">
        <f ca="1">+IF(AND(ISNUMBER(OFFSET('Water Data'!$C$7,0,10*ROW('Water Data'!C99))),'Data Summary'!BT105="Yes"),OFFSET('Water Data'!$C$7,0,10*ROW('Water Data'!C99)),NA())</f>
        <v>#N/A</v>
      </c>
      <c r="F105" s="133" t="e">
        <f ca="1">+IF(AND(ISNUMBER(OFFSET('Water Data'!$C$10,0,10*ROW('Water Data'!C99))),'Data Summary'!BU105="Yes"),OFFSET('Water Data'!$C$10,0,10*ROW('Water Data'!C99)),NA())</f>
        <v>#N/A</v>
      </c>
      <c r="G105" s="133" t="e">
        <f ca="1">+IF(AND(ISNUMBER(OFFSET('Water Data'!$D$5,0,10*ROW('Water Data'!D99))),'Data Summary'!BV105="Yes"),100-OFFSET('Water Data'!$D$5,0,10*ROW('Water Data'!D99)),NA())</f>
        <v>#N/A</v>
      </c>
      <c r="H105" s="133" t="e">
        <f ca="1">+IF(AND(ISNUMBER(OFFSET('Water Data'!$D$7,0,10*ROW('Water Data'!D99))),'Data Summary'!BW105="Yes"),OFFSET('Water Data'!$D$7,0,10*ROW('Water Data'!D99)),NA())</f>
        <v>#N/A</v>
      </c>
      <c r="I105" s="133" t="e">
        <f ca="1">+IF(AND(ISNUMBER(OFFSET('Water Data'!$D$10,0,10*ROW('Water Data'!D99))),'Data Summary'!BX105="Yes"),OFFSET('Water Data'!$D$10,0,10*ROW('Water Data'!D99)),NA())</f>
        <v>#N/A</v>
      </c>
      <c r="J105" s="133" t="e">
        <f ca="1">+IF(AND(ISNUMBER(OFFSET('Water Data'!$E$5,0,10*ROW('Water Data'!E99))),'Data Summary'!BY105="Yes"),100-OFFSET('Water Data'!$E$5,0,10*ROW('Water Data'!E99)),NA())</f>
        <v>#N/A</v>
      </c>
      <c r="K105" s="133" t="e">
        <f ca="1">+IF(AND(ISNUMBER(OFFSET('Water Data'!$E$7,0,10*ROW('Water Data'!E99))),'Data Summary'!BZ105="Yes"),OFFSET('Water Data'!$E$7,0,10*ROW('Water Data'!E99)),NA())</f>
        <v>#N/A</v>
      </c>
      <c r="L105" s="133" t="e">
        <f ca="1">+IF(AND(ISNUMBER(OFFSET('Water Data'!$E$10,0,10*ROW('Water Data'!E99))),'Data Summary'!CA105="Yes"),OFFSET('Water Data'!$E$10,0,10*ROW('Water Data'!E99)),NA())</f>
        <v>#N/A</v>
      </c>
      <c r="M105" s="133" t="e">
        <f ca="1">+IF(AND(ISNUMBER(OFFSET('Water Data'!$F$5,0,10*ROW('Water Data'!F99))),'Data Summary'!CB105="Yes"),100-OFFSET('Water Data'!$F$5,0,10*ROW('Water Data'!F99)),NA())</f>
        <v>#N/A</v>
      </c>
      <c r="N105" s="133" t="e">
        <f ca="1">+IF(AND(ISNUMBER(OFFSET('Water Data'!$F$7,0,10*ROW('Water Data'!F99))),'Data Summary'!CC105="Yes"),OFFSET('Water Data'!$F$7,0,10*ROW('Water Data'!F99)),NA())</f>
        <v>#N/A</v>
      </c>
      <c r="O105" s="133" t="e">
        <f ca="1">+IF(AND(ISNUMBER(OFFSET('Water Data'!$F$10,0,10*ROW('Water Data'!F99))),'Data Summary'!CD105="Yes"),OFFSET('Water Data'!$F$10,0,10*ROW('Water Data'!F99)),NA())</f>
        <v>#N/A</v>
      </c>
      <c r="P105" s="133" t="e">
        <f ca="1">+IF(AND(ISNUMBER(OFFSET('Water Data'!$G$5,0,10*ROW('Water Data'!G99))),'Data Summary'!CE105="Yes"),100-OFFSET('Water Data'!$G$5,0,10*ROW('Water Data'!G99)),NA())</f>
        <v>#N/A</v>
      </c>
      <c r="Q105" s="133" t="e">
        <f ca="1">+IF(AND(ISNUMBER(OFFSET('Water Data'!$G$7,0,10*ROW('Water Data'!G99))),'Data Summary'!CF105="Yes"),OFFSET('Water Data'!$G$7,0,10*ROW('Water Data'!G99)),NA())</f>
        <v>#N/A</v>
      </c>
      <c r="R105" s="133" t="e">
        <f ca="1">+IF(AND(ISNUMBER(OFFSET('Water Data'!$G$10,0,10*ROW('Water Data'!G99))),'Data Summary'!CG105="Yes"),OFFSET('Water Data'!$G$10,0,10*ROW('Water Data'!G99)),NA())</f>
        <v>#N/A</v>
      </c>
      <c r="S105" s="133" t="e">
        <f ca="1">+IF(AND(ISNUMBER(OFFSET('Water Data'!$H$5,0,10*ROW('Water Data'!H99))),'Data Summary'!CH105="Yes"),100-OFFSET('Water Data'!$H$5,0,10*ROW('Water Data'!H99)),NA())</f>
        <v>#N/A</v>
      </c>
      <c r="T105" s="133" t="e">
        <f ca="1">+IF(AND(ISNUMBER(OFFSET('Water Data'!$H$7,0,10*ROW('Water Data'!H99))),'Data Summary'!CI105="Yes"),OFFSET('Water Data'!$H$7,0,10*ROW('Water Data'!H99)),NA())</f>
        <v>#N/A</v>
      </c>
      <c r="U105" s="133" t="e">
        <f ca="1">+IF(AND(ISNUMBER(OFFSET('Water Data'!$H$10,0,10*ROW('Water Data'!H99))),'Data Summary'!CJ105="Yes"),OFFSET('Water Data'!$H$10,0,10*ROW('Water Data'!H99)),NA())</f>
        <v>#N/A</v>
      </c>
      <c r="V105" s="134" t="e">
        <f ca="1">+IF(AND(ISNUMBER(OFFSET('Sanitation Data'!$C$5,0,10*ROW('Sanitation Data'!C99))),'Data Summary'!CK105="Yes"),100-OFFSET('Sanitation Data'!$C$5,0,10*ROW('Sanitation Data'!C99)),NA())</f>
        <v>#N/A</v>
      </c>
      <c r="W105" s="134" t="e">
        <f ca="1">+IF(AND(ISNUMBER(OFFSET('Sanitation Data'!$C$7,0,10*ROW('Sanitation Data'!C99))),'Data Summary'!CL105="Yes"),OFFSET('Sanitation Data'!$C$7,0,10*ROW('Sanitation Data'!C99)),NA())</f>
        <v>#N/A</v>
      </c>
      <c r="X105" s="134" t="e">
        <f ca="1">+IF(AND(ISNUMBER(OFFSET('Sanitation Data'!$C$11,0,10*ROW('Sanitation Data'!C99))),'Data Summary'!CM105="Yes"),OFFSET('Sanitation Data'!$C$11,0,10*ROW('Sanitation Data'!C99)),NA())</f>
        <v>#N/A</v>
      </c>
      <c r="Y105" s="134" t="e">
        <f ca="1">+IF(AND(ISNUMBER(OFFSET('Sanitation Data'!$C$12,0,10*ROW('Sanitation Data'!C99))),'Data Summary'!CN105="Yes"),OFFSET('Sanitation Data'!$C$12,0,10*ROW('Sanitation Data'!C99)),NA())</f>
        <v>#N/A</v>
      </c>
      <c r="Z105" s="134" t="e">
        <f ca="1">+IF(AND(ISNUMBER(OFFSET('Sanitation Data'!$C$13,0,10*ROW('Sanitation Data'!C99))),'Data Summary'!CO105="Yes"),OFFSET('Sanitation Data'!$C$13,0,10*ROW('Sanitation Data'!C99)),NA())</f>
        <v>#N/A</v>
      </c>
      <c r="AA105" s="134" t="e">
        <f ca="1">+IF(AND(ISNUMBER(OFFSET('Sanitation Data'!$D$5,0,10*ROW('Sanitation Data'!D99))),'Data Summary'!CP105="Yes"),100-OFFSET('Sanitation Data'!$D$5,0,10*ROW('Sanitation Data'!D99)),NA())</f>
        <v>#N/A</v>
      </c>
      <c r="AB105" s="134" t="e">
        <f ca="1">+IF(AND(ISNUMBER(OFFSET('Sanitation Data'!$D$7,0,10*ROW('Sanitation Data'!D99))),'Data Summary'!CQ105="Yes"),OFFSET('Sanitation Data'!$D$7,0,10*ROW('Sanitation Data'!D99)),NA())</f>
        <v>#N/A</v>
      </c>
      <c r="AC105" s="134" t="e">
        <f ca="1">+IF(AND(ISNUMBER(OFFSET('Sanitation Data'!$D$11,0,10*ROW('Sanitation Data'!D99))),'Data Summary'!CR105="Yes"),OFFSET('Sanitation Data'!$D$11,0,10*ROW('Sanitation Data'!D99)),NA())</f>
        <v>#N/A</v>
      </c>
      <c r="AD105" s="134" t="e">
        <f ca="1">+IF(AND(ISNUMBER(OFFSET('Sanitation Data'!$D$12,0,10*ROW('Sanitation Data'!D99))),'Data Summary'!CS105="Yes"),OFFSET('Sanitation Data'!$D$12,0,10*ROW('Sanitation Data'!D99)),NA())</f>
        <v>#N/A</v>
      </c>
      <c r="AE105" s="134" t="e">
        <f ca="1">+IF(AND(ISNUMBER(OFFSET('Sanitation Data'!$D$13,0,10*ROW('Sanitation Data'!D99))),'Data Summary'!CT105="Yes"),OFFSET('Sanitation Data'!$D$13,0,10*ROW('Sanitation Data'!D99)),NA())</f>
        <v>#N/A</v>
      </c>
      <c r="AF105" s="134" t="e">
        <f ca="1">+IF(AND(ISNUMBER(OFFSET('Sanitation Data'!$E$5,0,10*ROW('Sanitation Data'!E99))),'Data Summary'!CU105="Yes"),100-OFFSET('Sanitation Data'!$E$5,0,10*ROW('Sanitation Data'!E99)),NA())</f>
        <v>#N/A</v>
      </c>
      <c r="AG105" s="134" t="e">
        <f ca="1">+IF(AND(ISNUMBER(OFFSET('Sanitation Data'!$E$7,0,10*ROW('Sanitation Data'!E99))),'Data Summary'!CV105="Yes"),OFFSET('Sanitation Data'!$E$7,0,10*ROW('Sanitation Data'!E99)),NA())</f>
        <v>#N/A</v>
      </c>
      <c r="AH105" s="134" t="e">
        <f ca="1">+IF(AND(ISNUMBER(OFFSET('Sanitation Data'!$E$11,0,10*ROW('Sanitation Data'!E99))),'Data Summary'!CW105="Yes"),OFFSET('Sanitation Data'!$E$11,0,10*ROW('Sanitation Data'!E99)),NA())</f>
        <v>#N/A</v>
      </c>
      <c r="AI105" s="134" t="e">
        <f ca="1">+IF(AND(ISNUMBER(OFFSET('Sanitation Data'!$E$12,0,10*ROW('Sanitation Data'!E99))),'Data Summary'!CX105="Yes"),OFFSET('Sanitation Data'!$E$12,0,10*ROW('Sanitation Data'!E99)),NA())</f>
        <v>#N/A</v>
      </c>
      <c r="AJ105" s="134" t="e">
        <f ca="1">+IF(AND(ISNUMBER(OFFSET('Sanitation Data'!$E$13,0,10*ROW('Sanitation Data'!E99))),'Data Summary'!CY105="Yes"),OFFSET('Sanitation Data'!$E$13,0,10*ROW('Sanitation Data'!E99)),NA())</f>
        <v>#N/A</v>
      </c>
      <c r="AK105" s="134" t="e">
        <f ca="1">+IF(AND(ISNUMBER(OFFSET('Sanitation Data'!$F$5,0,10*ROW('Sanitation Data'!F99))),'Data Summary'!CZ105="Yes"),100-OFFSET('Sanitation Data'!$F$5,0,10*ROW('Sanitation Data'!F99)),NA())</f>
        <v>#N/A</v>
      </c>
      <c r="AL105" s="134" t="e">
        <f ca="1">+IF(AND(ISNUMBER(OFFSET('Sanitation Data'!$F$7,0,10*ROW('Sanitation Data'!F99))),'Data Summary'!DA105="Yes"),OFFSET('Sanitation Data'!$F$7,0,10*ROW('Sanitation Data'!F99)),NA())</f>
        <v>#N/A</v>
      </c>
      <c r="AM105" s="134" t="e">
        <f ca="1">+IF(AND(ISNUMBER(OFFSET('Sanitation Data'!$F$11,0,10*ROW('Sanitation Data'!F99))),'Data Summary'!DB105="Yes"),OFFSET('Sanitation Data'!$F$11,0,10*ROW('Sanitation Data'!F99)),NA())</f>
        <v>#N/A</v>
      </c>
      <c r="AN105" s="134" t="e">
        <f ca="1">+IF(AND(ISNUMBER(OFFSET('Sanitation Data'!$F$12,0,10*ROW('Sanitation Data'!F99))),'Data Summary'!DC105="Yes"),OFFSET('Sanitation Data'!$F$12,0,10*ROW('Sanitation Data'!F99)),NA())</f>
        <v>#N/A</v>
      </c>
      <c r="AO105" s="134" t="e">
        <f ca="1">+IF(AND(ISNUMBER(OFFSET('Sanitation Data'!$F$13,0,10*ROW('Sanitation Data'!F99))),'Data Summary'!DD105="Yes"),OFFSET('Sanitation Data'!$F$13,0,10*ROW('Sanitation Data'!F99)),NA())</f>
        <v>#N/A</v>
      </c>
      <c r="AP105" s="134" t="e">
        <f ca="1">+IF(AND(ISNUMBER(OFFSET('Sanitation Data'!$G$5,0,10*ROW('Sanitation Data'!G99))),'Data Summary'!DE105="Yes"),100-OFFSET('Sanitation Data'!$G$5,0,10*ROW('Sanitation Data'!G99)),NA())</f>
        <v>#N/A</v>
      </c>
      <c r="AQ105" s="134" t="e">
        <f ca="1">+IF(AND(ISNUMBER(OFFSET('Sanitation Data'!$G$7,0,10*ROW('Sanitation Data'!G99))),'Data Summary'!DF105="Yes"),OFFSET('Sanitation Data'!$G$7,0,10*ROW('Sanitation Data'!G99)),NA())</f>
        <v>#N/A</v>
      </c>
      <c r="AR105" s="134" t="e">
        <f ca="1">+IF(AND(ISNUMBER(OFFSET('Sanitation Data'!$G$11,0,10*ROW('Sanitation Data'!G99))),'Data Summary'!DG105="Yes"),OFFSET('Sanitation Data'!$G$11,0,10*ROW('Sanitation Data'!G99)),NA())</f>
        <v>#N/A</v>
      </c>
      <c r="AS105" s="134" t="e">
        <f ca="1">+IF(AND(ISNUMBER(OFFSET('Sanitation Data'!$G$12,0,10*ROW('Sanitation Data'!G99))),'Data Summary'!DH105="Yes"),OFFSET('Sanitation Data'!$G$12,0,10*ROW('Sanitation Data'!G99)),NA())</f>
        <v>#N/A</v>
      </c>
      <c r="AT105" s="134" t="e">
        <f ca="1">+IF(AND(ISNUMBER(OFFSET('Sanitation Data'!$G$13,0,10*ROW('Sanitation Data'!G99))),'Data Summary'!DI105="Yes"),OFFSET('Sanitation Data'!$G$13,0,10*ROW('Sanitation Data'!G99)),NA())</f>
        <v>#N/A</v>
      </c>
      <c r="AU105" s="134" t="e">
        <f ca="1">+IF(AND(ISNUMBER(OFFSET('Sanitation Data'!$H$5,0,10*ROW('Sanitation Data'!H99))),'Data Summary'!DJ105="Yes"),100-OFFSET('Sanitation Data'!$H$5,0,10*ROW('Sanitation Data'!H99)),NA())</f>
        <v>#N/A</v>
      </c>
      <c r="AV105" s="134" t="e">
        <f ca="1">+IF(AND(ISNUMBER(OFFSET('Sanitation Data'!$H$7,0,10*ROW('Sanitation Data'!H99))),'Data Summary'!DK105="Yes"),OFFSET('Sanitation Data'!$H$7,0,10*ROW('Sanitation Data'!H99)),NA())</f>
        <v>#N/A</v>
      </c>
      <c r="AW105" s="134" t="e">
        <f ca="1">+IF(AND(ISNUMBER(OFFSET('Sanitation Data'!$H$11,0,10*ROW('Sanitation Data'!H99))),'Data Summary'!DL105="Yes"),OFFSET('Sanitation Data'!$H$11,0,10*ROW('Sanitation Data'!H99)),NA())</f>
        <v>#N/A</v>
      </c>
      <c r="AX105" s="134" t="e">
        <f ca="1">+IF(AND(ISNUMBER(OFFSET('Sanitation Data'!$H$12,0,10*ROW('Sanitation Data'!H99))),'Data Summary'!DM105="Yes"),OFFSET('Sanitation Data'!$H$12,0,10*ROW('Sanitation Data'!H99)),NA())</f>
        <v>#N/A</v>
      </c>
      <c r="AY105" s="134" t="e">
        <f ca="1">+IF(AND(ISNUMBER(OFFSET('Sanitation Data'!$H$13,0,10*ROW('Sanitation Data'!H99))),'Data Summary'!DN105="Yes"),OFFSET('Sanitation Data'!$H$13,0,10*ROW('Sanitation Data'!H99)),NA())</f>
        <v>#N/A</v>
      </c>
      <c r="AZ105" s="135" t="e">
        <f ca="1">+IF(AND(ISNUMBER(OFFSET('Hygiene Data'!$C$6,0,10*ROW('Hygiene Data'!C99))),'Data Summary'!DO105="Yes"),OFFSET('Hygiene Data'!$C$6,0,10*ROW('Hygiene Data'!C99)),NA())</f>
        <v>#N/A</v>
      </c>
      <c r="BA105" s="135" t="e">
        <f ca="1">+IF(AND(ISNUMBER(OFFSET('Hygiene Data'!$C$8,0,10*ROW('Hygiene Data'!C99))),'Data Summary'!DP105="Yes"),OFFSET('Hygiene Data'!$C$8,0,10*ROW('Hygiene Data'!C99)),NA())</f>
        <v>#N/A</v>
      </c>
      <c r="BB105" s="135" t="e">
        <f ca="1">+IF(AND(ISNUMBER(OFFSET('Hygiene Data'!$C$10,0,10*ROW('Hygiene Data'!C99))),'Data Summary'!DQ105="Yes"),OFFSET('Hygiene Data'!$C$10,0,10*ROW('Hygiene Data'!C99)),NA())</f>
        <v>#N/A</v>
      </c>
      <c r="BC105" s="135" t="e">
        <f ca="1">+IF(AND(ISNUMBER(OFFSET('Hygiene Data'!$D$6,0,10*ROW('Hygiene Data'!D99))),'Data Summary'!DR105="Yes"),OFFSET('Hygiene Data'!$D$6,0,10*ROW('Hygiene Data'!D99)),NA())</f>
        <v>#N/A</v>
      </c>
      <c r="BD105" s="135" t="e">
        <f ca="1">+IF(AND(ISNUMBER(OFFSET('Hygiene Data'!$D$8,0,10*ROW('Hygiene Data'!D99))),'Data Summary'!DS105="Yes"),OFFSET('Hygiene Data'!$D$8,0,10*ROW('Hygiene Data'!D99)),NA())</f>
        <v>#N/A</v>
      </c>
      <c r="BE105" s="135" t="e">
        <f ca="1">+IF(AND(ISNUMBER(OFFSET('Hygiene Data'!$D$10,0,10*ROW('Hygiene Data'!D99))),'Data Summary'!DT105="Yes"),OFFSET('Hygiene Data'!$D$10,0,10*ROW('Hygiene Data'!D99)),NA())</f>
        <v>#N/A</v>
      </c>
      <c r="BF105" s="135" t="e">
        <f ca="1">+IF(AND(ISNUMBER(OFFSET('Hygiene Data'!$E$6,0,10*ROW('Hygiene Data'!E99))),'Data Summary'!DU105="Yes"),OFFSET('Hygiene Data'!$E$6,0,10*ROW('Hygiene Data'!E99)),NA())</f>
        <v>#N/A</v>
      </c>
      <c r="BG105" s="135" t="e">
        <f ca="1">+IF(AND(ISNUMBER(OFFSET('Hygiene Data'!$E$8,0,10*ROW('Hygiene Data'!E99))),'Data Summary'!DV105="Yes"),OFFSET('Hygiene Data'!$E$8,0,10*ROW('Hygiene Data'!E99)),NA())</f>
        <v>#N/A</v>
      </c>
      <c r="BH105" s="135" t="e">
        <f ca="1">+IF(AND(ISNUMBER(OFFSET('Hygiene Data'!$E$10,0,10*ROW('Hygiene Data'!E99))),'Data Summary'!DW105="Yes"),OFFSET('Hygiene Data'!$E$10,0,10*ROW('Hygiene Data'!E99)),NA())</f>
        <v>#N/A</v>
      </c>
      <c r="BI105" s="135" t="e">
        <f ca="1">+IF(AND(ISNUMBER(OFFSET('Hygiene Data'!$F$6,0,10*ROW('Hygiene Data'!F99))),'Data Summary'!DX105="Yes"),OFFSET('Hygiene Data'!$F$6,0,10*ROW('Hygiene Data'!F99)),NA())</f>
        <v>#N/A</v>
      </c>
      <c r="BJ105" s="135" t="e">
        <f ca="1">+IF(AND(ISNUMBER(OFFSET('Hygiene Data'!$F$8,0,10*ROW('Hygiene Data'!F99))),'Data Summary'!DY105="Yes"),OFFSET('Hygiene Data'!$F$8,0,10*ROW('Hygiene Data'!F99)),NA())</f>
        <v>#N/A</v>
      </c>
      <c r="BK105" s="135" t="e">
        <f ca="1">+IF(AND(ISNUMBER(OFFSET('Hygiene Data'!$F$10,0,10*ROW('Hygiene Data'!F99))),'Data Summary'!DZ105="Yes"),OFFSET('Hygiene Data'!$F$10,0,10*ROW('Hygiene Data'!F99)),NA())</f>
        <v>#N/A</v>
      </c>
      <c r="BL105" s="135" t="e">
        <f ca="1">+IF(AND(ISNUMBER(OFFSET('Hygiene Data'!$G$6,0,10*ROW('Hygiene Data'!G99))),'Data Summary'!EA105="Yes"),OFFSET('Hygiene Data'!$G$6,0,10*ROW('Hygiene Data'!G99)),NA())</f>
        <v>#N/A</v>
      </c>
      <c r="BM105" s="135" t="e">
        <f ca="1">+IF(AND(ISNUMBER(OFFSET('Hygiene Data'!$G$8,0,10*ROW('Hygiene Data'!G99))),'Data Summary'!EB105="Yes"),OFFSET('Hygiene Data'!$G$8,0,10*ROW('Hygiene Data'!G99)),NA())</f>
        <v>#N/A</v>
      </c>
      <c r="BN105" s="135" t="e">
        <f ca="1">+IF(AND(ISNUMBER(OFFSET('Hygiene Data'!$G$10,0,10*ROW('Hygiene Data'!G99))),'Data Summary'!EC105="Yes"),OFFSET('Hygiene Data'!$G$10,0,10*ROW('Hygiene Data'!G99)),NA())</f>
        <v>#N/A</v>
      </c>
      <c r="BO105" s="135" t="e">
        <f ca="1">+IF(AND(ISNUMBER(OFFSET('Hygiene Data'!$H$6,0,10*ROW('Hygiene Data'!H99))),'Data Summary'!ED105="Yes"),OFFSET('Hygiene Data'!$H$6,0,10*ROW('Hygiene Data'!H99)),NA())</f>
        <v>#N/A</v>
      </c>
      <c r="BP105" s="135" t="e">
        <f ca="1">+IF(AND(ISNUMBER(OFFSET('Hygiene Data'!$H$8,0,10*ROW('Hygiene Data'!H99))),'Data Summary'!EE105="Yes"),OFFSET('Hygiene Data'!$H$8,0,10*ROW('Hygiene Data'!H99)),NA())</f>
        <v>#N/A</v>
      </c>
      <c r="BQ105" s="135" t="e">
        <f ca="1">+IF(AND(ISNUMBER(OFFSET('Hygiene Data'!$H$10,0,10*ROW('Hygiene Data'!H99))),'Data Summary'!EF105="Yes"),OFFSET('Hygiene Data'!$H$10,0,10*ROW('Hygiene Data'!H99)),NA())</f>
        <v>#N/A</v>
      </c>
    </row>
    <row r="106" spans="1:69" x14ac:dyDescent="0.2">
      <c r="A106" s="50" t="e">
        <f ca="1">+IF(OFFSET('Water Data'!$B$1,0,10*ROW('Water Data'!B100))="",NA(),OFFSET('Water Data'!$B$1,0,10*ROW('Water Data'!B100)))</f>
        <v>#N/A</v>
      </c>
      <c r="B106" s="50" t="e">
        <f ca="1">+IF(OFFSET('Water Data'!$A$3,0,10*ROW('Water Data'!A103))="",NA(),OFFSET('Water Data'!$A$3,0,10*ROW('Water Data'!A103)))</f>
        <v>#N/A</v>
      </c>
      <c r="C106" s="50" t="e">
        <f ca="1">+IF(OFFSET('Water Data'!$C$3,0,10*ROW('Water Data'!C103))="",NA(),OFFSET('Water Data'!$C$3,0,10*ROW('Water Data'!C103)))</f>
        <v>#N/A</v>
      </c>
      <c r="D106" s="133" t="e">
        <f ca="1">+IF(AND(ISNUMBER(OFFSET('Water Data'!$C$5,0,10*ROW('Water Data'!C100))),'Data Summary'!BS106="Yes"),100-OFFSET('Water Data'!$C$5,0,10*ROW('Water Data'!C100)),NA())</f>
        <v>#N/A</v>
      </c>
      <c r="E106" s="133" t="e">
        <f ca="1">+IF(AND(ISNUMBER(OFFSET('Water Data'!$C$7,0,10*ROW('Water Data'!C100))),'Data Summary'!BT106="Yes"),OFFSET('Water Data'!$C$7,0,10*ROW('Water Data'!C100)),NA())</f>
        <v>#N/A</v>
      </c>
      <c r="F106" s="133" t="e">
        <f ca="1">+IF(AND(ISNUMBER(OFFSET('Water Data'!$C$10,0,10*ROW('Water Data'!C100))),'Data Summary'!BU106="Yes"),OFFSET('Water Data'!$C$10,0,10*ROW('Water Data'!C100)),NA())</f>
        <v>#N/A</v>
      </c>
      <c r="G106" s="133" t="e">
        <f ca="1">+IF(AND(ISNUMBER(OFFSET('Water Data'!$D$5,0,10*ROW('Water Data'!D100))),'Data Summary'!BV106="Yes"),100-OFFSET('Water Data'!$D$5,0,10*ROW('Water Data'!D100)),NA())</f>
        <v>#N/A</v>
      </c>
      <c r="H106" s="133" t="e">
        <f ca="1">+IF(AND(ISNUMBER(OFFSET('Water Data'!$D$7,0,10*ROW('Water Data'!D100))),'Data Summary'!BW106="Yes"),OFFSET('Water Data'!$D$7,0,10*ROW('Water Data'!D100)),NA())</f>
        <v>#N/A</v>
      </c>
      <c r="I106" s="133" t="e">
        <f ca="1">+IF(AND(ISNUMBER(OFFSET('Water Data'!$D$10,0,10*ROW('Water Data'!D100))),'Data Summary'!BX106="Yes"),OFFSET('Water Data'!$D$10,0,10*ROW('Water Data'!D100)),NA())</f>
        <v>#N/A</v>
      </c>
      <c r="J106" s="133" t="e">
        <f ca="1">+IF(AND(ISNUMBER(OFFSET('Water Data'!$E$5,0,10*ROW('Water Data'!E100))),'Data Summary'!BY106="Yes"),100-OFFSET('Water Data'!$E$5,0,10*ROW('Water Data'!E100)),NA())</f>
        <v>#N/A</v>
      </c>
      <c r="K106" s="133" t="e">
        <f ca="1">+IF(AND(ISNUMBER(OFFSET('Water Data'!$E$7,0,10*ROW('Water Data'!E100))),'Data Summary'!BZ106="Yes"),OFFSET('Water Data'!$E$7,0,10*ROW('Water Data'!E100)),NA())</f>
        <v>#N/A</v>
      </c>
      <c r="L106" s="133" t="e">
        <f ca="1">+IF(AND(ISNUMBER(OFFSET('Water Data'!$E$10,0,10*ROW('Water Data'!E100))),'Data Summary'!CA106="Yes"),OFFSET('Water Data'!$E$10,0,10*ROW('Water Data'!E100)),NA())</f>
        <v>#N/A</v>
      </c>
      <c r="M106" s="133" t="e">
        <f ca="1">+IF(AND(ISNUMBER(OFFSET('Water Data'!$F$5,0,10*ROW('Water Data'!F100))),'Data Summary'!CB106="Yes"),100-OFFSET('Water Data'!$F$5,0,10*ROW('Water Data'!F100)),NA())</f>
        <v>#N/A</v>
      </c>
      <c r="N106" s="133" t="e">
        <f ca="1">+IF(AND(ISNUMBER(OFFSET('Water Data'!$F$7,0,10*ROW('Water Data'!F100))),'Data Summary'!CC106="Yes"),OFFSET('Water Data'!$F$7,0,10*ROW('Water Data'!F100)),NA())</f>
        <v>#N/A</v>
      </c>
      <c r="O106" s="133" t="e">
        <f ca="1">+IF(AND(ISNUMBER(OFFSET('Water Data'!$F$10,0,10*ROW('Water Data'!F100))),'Data Summary'!CD106="Yes"),OFFSET('Water Data'!$F$10,0,10*ROW('Water Data'!F100)),NA())</f>
        <v>#N/A</v>
      </c>
      <c r="P106" s="133" t="e">
        <f ca="1">+IF(AND(ISNUMBER(OFFSET('Water Data'!$G$5,0,10*ROW('Water Data'!G100))),'Data Summary'!CE106="Yes"),100-OFFSET('Water Data'!$G$5,0,10*ROW('Water Data'!G100)),NA())</f>
        <v>#N/A</v>
      </c>
      <c r="Q106" s="133" t="e">
        <f ca="1">+IF(AND(ISNUMBER(OFFSET('Water Data'!$G$7,0,10*ROW('Water Data'!G100))),'Data Summary'!CF106="Yes"),OFFSET('Water Data'!$G$7,0,10*ROW('Water Data'!G100)),NA())</f>
        <v>#N/A</v>
      </c>
      <c r="R106" s="133" t="e">
        <f ca="1">+IF(AND(ISNUMBER(OFFSET('Water Data'!$G$10,0,10*ROW('Water Data'!G100))),'Data Summary'!CG106="Yes"),OFFSET('Water Data'!$G$10,0,10*ROW('Water Data'!G100)),NA())</f>
        <v>#N/A</v>
      </c>
      <c r="S106" s="133" t="e">
        <f ca="1">+IF(AND(ISNUMBER(OFFSET('Water Data'!$H$5,0,10*ROW('Water Data'!H100))),'Data Summary'!CH106="Yes"),100-OFFSET('Water Data'!$H$5,0,10*ROW('Water Data'!H100)),NA())</f>
        <v>#N/A</v>
      </c>
      <c r="T106" s="133" t="e">
        <f ca="1">+IF(AND(ISNUMBER(OFFSET('Water Data'!$H$7,0,10*ROW('Water Data'!H100))),'Data Summary'!CI106="Yes"),OFFSET('Water Data'!$H$7,0,10*ROW('Water Data'!H100)),NA())</f>
        <v>#N/A</v>
      </c>
      <c r="U106" s="133" t="e">
        <f ca="1">+IF(AND(ISNUMBER(OFFSET('Water Data'!$H$10,0,10*ROW('Water Data'!H100))),'Data Summary'!CJ106="Yes"),OFFSET('Water Data'!$H$10,0,10*ROW('Water Data'!H100)),NA())</f>
        <v>#N/A</v>
      </c>
      <c r="V106" s="134" t="e">
        <f ca="1">+IF(AND(ISNUMBER(OFFSET('Sanitation Data'!$C$5,0,10*ROW('Sanitation Data'!C100))),'Data Summary'!CK106="Yes"),100-OFFSET('Sanitation Data'!$C$5,0,10*ROW('Sanitation Data'!C100)),NA())</f>
        <v>#N/A</v>
      </c>
      <c r="W106" s="134" t="e">
        <f ca="1">+IF(AND(ISNUMBER(OFFSET('Sanitation Data'!$C$7,0,10*ROW('Sanitation Data'!C100))),'Data Summary'!CL106="Yes"),OFFSET('Sanitation Data'!$C$7,0,10*ROW('Sanitation Data'!C100)),NA())</f>
        <v>#N/A</v>
      </c>
      <c r="X106" s="134" t="e">
        <f ca="1">+IF(AND(ISNUMBER(OFFSET('Sanitation Data'!$C$11,0,10*ROW('Sanitation Data'!C100))),'Data Summary'!CM106="Yes"),OFFSET('Sanitation Data'!$C$11,0,10*ROW('Sanitation Data'!C100)),NA())</f>
        <v>#N/A</v>
      </c>
      <c r="Y106" s="134" t="e">
        <f ca="1">+IF(AND(ISNUMBER(OFFSET('Sanitation Data'!$C$12,0,10*ROW('Sanitation Data'!C100))),'Data Summary'!CN106="Yes"),OFFSET('Sanitation Data'!$C$12,0,10*ROW('Sanitation Data'!C100)),NA())</f>
        <v>#N/A</v>
      </c>
      <c r="Z106" s="134" t="e">
        <f ca="1">+IF(AND(ISNUMBER(OFFSET('Sanitation Data'!$C$13,0,10*ROW('Sanitation Data'!C100))),'Data Summary'!CO106="Yes"),OFFSET('Sanitation Data'!$C$13,0,10*ROW('Sanitation Data'!C100)),NA())</f>
        <v>#N/A</v>
      </c>
      <c r="AA106" s="134" t="e">
        <f ca="1">+IF(AND(ISNUMBER(OFFSET('Sanitation Data'!$D$5,0,10*ROW('Sanitation Data'!D100))),'Data Summary'!CP106="Yes"),100-OFFSET('Sanitation Data'!$D$5,0,10*ROW('Sanitation Data'!D100)),NA())</f>
        <v>#N/A</v>
      </c>
      <c r="AB106" s="134" t="e">
        <f ca="1">+IF(AND(ISNUMBER(OFFSET('Sanitation Data'!$D$7,0,10*ROW('Sanitation Data'!D100))),'Data Summary'!CQ106="Yes"),OFFSET('Sanitation Data'!$D$7,0,10*ROW('Sanitation Data'!D100)),NA())</f>
        <v>#N/A</v>
      </c>
      <c r="AC106" s="134" t="e">
        <f ca="1">+IF(AND(ISNUMBER(OFFSET('Sanitation Data'!$D$11,0,10*ROW('Sanitation Data'!D100))),'Data Summary'!CR106="Yes"),OFFSET('Sanitation Data'!$D$11,0,10*ROW('Sanitation Data'!D100)),NA())</f>
        <v>#N/A</v>
      </c>
      <c r="AD106" s="134" t="e">
        <f ca="1">+IF(AND(ISNUMBER(OFFSET('Sanitation Data'!$D$12,0,10*ROW('Sanitation Data'!D100))),'Data Summary'!CS106="Yes"),OFFSET('Sanitation Data'!$D$12,0,10*ROW('Sanitation Data'!D100)),NA())</f>
        <v>#N/A</v>
      </c>
      <c r="AE106" s="134" t="e">
        <f ca="1">+IF(AND(ISNUMBER(OFFSET('Sanitation Data'!$D$13,0,10*ROW('Sanitation Data'!D100))),'Data Summary'!CT106="Yes"),OFFSET('Sanitation Data'!$D$13,0,10*ROW('Sanitation Data'!D100)),NA())</f>
        <v>#N/A</v>
      </c>
      <c r="AF106" s="134" t="e">
        <f ca="1">+IF(AND(ISNUMBER(OFFSET('Sanitation Data'!$E$5,0,10*ROW('Sanitation Data'!E100))),'Data Summary'!CU106="Yes"),100-OFFSET('Sanitation Data'!$E$5,0,10*ROW('Sanitation Data'!E100)),NA())</f>
        <v>#N/A</v>
      </c>
      <c r="AG106" s="134" t="e">
        <f ca="1">+IF(AND(ISNUMBER(OFFSET('Sanitation Data'!$E$7,0,10*ROW('Sanitation Data'!E100))),'Data Summary'!CV106="Yes"),OFFSET('Sanitation Data'!$E$7,0,10*ROW('Sanitation Data'!E100)),NA())</f>
        <v>#N/A</v>
      </c>
      <c r="AH106" s="134" t="e">
        <f ca="1">+IF(AND(ISNUMBER(OFFSET('Sanitation Data'!$E$11,0,10*ROW('Sanitation Data'!E100))),'Data Summary'!CW106="Yes"),OFFSET('Sanitation Data'!$E$11,0,10*ROW('Sanitation Data'!E100)),NA())</f>
        <v>#N/A</v>
      </c>
      <c r="AI106" s="134" t="e">
        <f ca="1">+IF(AND(ISNUMBER(OFFSET('Sanitation Data'!$E$12,0,10*ROW('Sanitation Data'!E100))),'Data Summary'!CX106="Yes"),OFFSET('Sanitation Data'!$E$12,0,10*ROW('Sanitation Data'!E100)),NA())</f>
        <v>#N/A</v>
      </c>
      <c r="AJ106" s="134" t="e">
        <f ca="1">+IF(AND(ISNUMBER(OFFSET('Sanitation Data'!$E$13,0,10*ROW('Sanitation Data'!E100))),'Data Summary'!CY106="Yes"),OFFSET('Sanitation Data'!$E$13,0,10*ROW('Sanitation Data'!E100)),NA())</f>
        <v>#N/A</v>
      </c>
      <c r="AK106" s="134" t="e">
        <f ca="1">+IF(AND(ISNUMBER(OFFSET('Sanitation Data'!$F$5,0,10*ROW('Sanitation Data'!F100))),'Data Summary'!CZ106="Yes"),100-OFFSET('Sanitation Data'!$F$5,0,10*ROW('Sanitation Data'!F100)),NA())</f>
        <v>#N/A</v>
      </c>
      <c r="AL106" s="134" t="e">
        <f ca="1">+IF(AND(ISNUMBER(OFFSET('Sanitation Data'!$F$7,0,10*ROW('Sanitation Data'!F100))),'Data Summary'!DA106="Yes"),OFFSET('Sanitation Data'!$F$7,0,10*ROW('Sanitation Data'!F100)),NA())</f>
        <v>#N/A</v>
      </c>
      <c r="AM106" s="134" t="e">
        <f ca="1">+IF(AND(ISNUMBER(OFFSET('Sanitation Data'!$F$11,0,10*ROW('Sanitation Data'!F100))),'Data Summary'!DB106="Yes"),OFFSET('Sanitation Data'!$F$11,0,10*ROW('Sanitation Data'!F100)),NA())</f>
        <v>#N/A</v>
      </c>
      <c r="AN106" s="134" t="e">
        <f ca="1">+IF(AND(ISNUMBER(OFFSET('Sanitation Data'!$F$12,0,10*ROW('Sanitation Data'!F100))),'Data Summary'!DC106="Yes"),OFFSET('Sanitation Data'!$F$12,0,10*ROW('Sanitation Data'!F100)),NA())</f>
        <v>#N/A</v>
      </c>
      <c r="AO106" s="134" t="e">
        <f ca="1">+IF(AND(ISNUMBER(OFFSET('Sanitation Data'!$F$13,0,10*ROW('Sanitation Data'!F100))),'Data Summary'!DD106="Yes"),OFFSET('Sanitation Data'!$F$13,0,10*ROW('Sanitation Data'!F100)),NA())</f>
        <v>#N/A</v>
      </c>
      <c r="AP106" s="134" t="e">
        <f ca="1">+IF(AND(ISNUMBER(OFFSET('Sanitation Data'!$G$5,0,10*ROW('Sanitation Data'!G100))),'Data Summary'!DE106="Yes"),100-OFFSET('Sanitation Data'!$G$5,0,10*ROW('Sanitation Data'!G100)),NA())</f>
        <v>#N/A</v>
      </c>
      <c r="AQ106" s="134" t="e">
        <f ca="1">+IF(AND(ISNUMBER(OFFSET('Sanitation Data'!$G$7,0,10*ROW('Sanitation Data'!G100))),'Data Summary'!DF106="Yes"),OFFSET('Sanitation Data'!$G$7,0,10*ROW('Sanitation Data'!G100)),NA())</f>
        <v>#N/A</v>
      </c>
      <c r="AR106" s="134" t="e">
        <f ca="1">+IF(AND(ISNUMBER(OFFSET('Sanitation Data'!$G$11,0,10*ROW('Sanitation Data'!G100))),'Data Summary'!DG106="Yes"),OFFSET('Sanitation Data'!$G$11,0,10*ROW('Sanitation Data'!G100)),NA())</f>
        <v>#N/A</v>
      </c>
      <c r="AS106" s="134" t="e">
        <f ca="1">+IF(AND(ISNUMBER(OFFSET('Sanitation Data'!$G$12,0,10*ROW('Sanitation Data'!G100))),'Data Summary'!DH106="Yes"),OFFSET('Sanitation Data'!$G$12,0,10*ROW('Sanitation Data'!G100)),NA())</f>
        <v>#N/A</v>
      </c>
      <c r="AT106" s="134" t="e">
        <f ca="1">+IF(AND(ISNUMBER(OFFSET('Sanitation Data'!$G$13,0,10*ROW('Sanitation Data'!G100))),'Data Summary'!DI106="Yes"),OFFSET('Sanitation Data'!$G$13,0,10*ROW('Sanitation Data'!G100)),NA())</f>
        <v>#N/A</v>
      </c>
      <c r="AU106" s="134" t="e">
        <f ca="1">+IF(AND(ISNUMBER(OFFSET('Sanitation Data'!$H$5,0,10*ROW('Sanitation Data'!H100))),'Data Summary'!DJ106="Yes"),100-OFFSET('Sanitation Data'!$H$5,0,10*ROW('Sanitation Data'!H100)),NA())</f>
        <v>#N/A</v>
      </c>
      <c r="AV106" s="134" t="e">
        <f ca="1">+IF(AND(ISNUMBER(OFFSET('Sanitation Data'!$H$7,0,10*ROW('Sanitation Data'!H100))),'Data Summary'!DK106="Yes"),OFFSET('Sanitation Data'!$H$7,0,10*ROW('Sanitation Data'!H100)),NA())</f>
        <v>#N/A</v>
      </c>
      <c r="AW106" s="134" t="e">
        <f ca="1">+IF(AND(ISNUMBER(OFFSET('Sanitation Data'!$H$11,0,10*ROW('Sanitation Data'!H100))),'Data Summary'!DL106="Yes"),OFFSET('Sanitation Data'!$H$11,0,10*ROW('Sanitation Data'!H100)),NA())</f>
        <v>#N/A</v>
      </c>
      <c r="AX106" s="134" t="e">
        <f ca="1">+IF(AND(ISNUMBER(OFFSET('Sanitation Data'!$H$12,0,10*ROW('Sanitation Data'!H100))),'Data Summary'!DM106="Yes"),OFFSET('Sanitation Data'!$H$12,0,10*ROW('Sanitation Data'!H100)),NA())</f>
        <v>#N/A</v>
      </c>
      <c r="AY106" s="134" t="e">
        <f ca="1">+IF(AND(ISNUMBER(OFFSET('Sanitation Data'!$H$13,0,10*ROW('Sanitation Data'!H100))),'Data Summary'!DN106="Yes"),OFFSET('Sanitation Data'!$H$13,0,10*ROW('Sanitation Data'!H100)),NA())</f>
        <v>#N/A</v>
      </c>
      <c r="AZ106" s="135" t="e">
        <f ca="1">+IF(AND(ISNUMBER(OFFSET('Hygiene Data'!$C$6,0,10*ROW('Hygiene Data'!C100))),'Data Summary'!DO106="Yes"),OFFSET('Hygiene Data'!$C$6,0,10*ROW('Hygiene Data'!C100)),NA())</f>
        <v>#N/A</v>
      </c>
      <c r="BA106" s="135" t="e">
        <f ca="1">+IF(AND(ISNUMBER(OFFSET('Hygiene Data'!$C$8,0,10*ROW('Hygiene Data'!C100))),'Data Summary'!DP106="Yes"),OFFSET('Hygiene Data'!$C$8,0,10*ROW('Hygiene Data'!C100)),NA())</f>
        <v>#N/A</v>
      </c>
      <c r="BB106" s="135" t="e">
        <f ca="1">+IF(AND(ISNUMBER(OFFSET('Hygiene Data'!$C$10,0,10*ROW('Hygiene Data'!C100))),'Data Summary'!DQ106="Yes"),OFFSET('Hygiene Data'!$C$10,0,10*ROW('Hygiene Data'!C100)),NA())</f>
        <v>#N/A</v>
      </c>
      <c r="BC106" s="135" t="e">
        <f ca="1">+IF(AND(ISNUMBER(OFFSET('Hygiene Data'!$D$6,0,10*ROW('Hygiene Data'!D100))),'Data Summary'!DR106="Yes"),OFFSET('Hygiene Data'!$D$6,0,10*ROW('Hygiene Data'!D100)),NA())</f>
        <v>#N/A</v>
      </c>
      <c r="BD106" s="135" t="e">
        <f ca="1">+IF(AND(ISNUMBER(OFFSET('Hygiene Data'!$D$8,0,10*ROW('Hygiene Data'!D100))),'Data Summary'!DS106="Yes"),OFFSET('Hygiene Data'!$D$8,0,10*ROW('Hygiene Data'!D100)),NA())</f>
        <v>#N/A</v>
      </c>
      <c r="BE106" s="135" t="e">
        <f ca="1">+IF(AND(ISNUMBER(OFFSET('Hygiene Data'!$D$10,0,10*ROW('Hygiene Data'!D100))),'Data Summary'!DT106="Yes"),OFFSET('Hygiene Data'!$D$10,0,10*ROW('Hygiene Data'!D100)),NA())</f>
        <v>#N/A</v>
      </c>
      <c r="BF106" s="135" t="e">
        <f ca="1">+IF(AND(ISNUMBER(OFFSET('Hygiene Data'!$E$6,0,10*ROW('Hygiene Data'!E100))),'Data Summary'!DU106="Yes"),OFFSET('Hygiene Data'!$E$6,0,10*ROW('Hygiene Data'!E100)),NA())</f>
        <v>#N/A</v>
      </c>
      <c r="BG106" s="135" t="e">
        <f ca="1">+IF(AND(ISNUMBER(OFFSET('Hygiene Data'!$E$8,0,10*ROW('Hygiene Data'!E100))),'Data Summary'!DV106="Yes"),OFFSET('Hygiene Data'!$E$8,0,10*ROW('Hygiene Data'!E100)),NA())</f>
        <v>#N/A</v>
      </c>
      <c r="BH106" s="135" t="e">
        <f ca="1">+IF(AND(ISNUMBER(OFFSET('Hygiene Data'!$E$10,0,10*ROW('Hygiene Data'!E100))),'Data Summary'!DW106="Yes"),OFFSET('Hygiene Data'!$E$10,0,10*ROW('Hygiene Data'!E100)),NA())</f>
        <v>#N/A</v>
      </c>
      <c r="BI106" s="135" t="e">
        <f ca="1">+IF(AND(ISNUMBER(OFFSET('Hygiene Data'!$F$6,0,10*ROW('Hygiene Data'!F100))),'Data Summary'!DX106="Yes"),OFFSET('Hygiene Data'!$F$6,0,10*ROW('Hygiene Data'!F100)),NA())</f>
        <v>#N/A</v>
      </c>
      <c r="BJ106" s="135" t="e">
        <f ca="1">+IF(AND(ISNUMBER(OFFSET('Hygiene Data'!$F$8,0,10*ROW('Hygiene Data'!F100))),'Data Summary'!DY106="Yes"),OFFSET('Hygiene Data'!$F$8,0,10*ROW('Hygiene Data'!F100)),NA())</f>
        <v>#N/A</v>
      </c>
      <c r="BK106" s="135" t="e">
        <f ca="1">+IF(AND(ISNUMBER(OFFSET('Hygiene Data'!$F$10,0,10*ROW('Hygiene Data'!F100))),'Data Summary'!DZ106="Yes"),OFFSET('Hygiene Data'!$F$10,0,10*ROW('Hygiene Data'!F100)),NA())</f>
        <v>#N/A</v>
      </c>
      <c r="BL106" s="135" t="e">
        <f ca="1">+IF(AND(ISNUMBER(OFFSET('Hygiene Data'!$G$6,0,10*ROW('Hygiene Data'!G100))),'Data Summary'!EA106="Yes"),OFFSET('Hygiene Data'!$G$6,0,10*ROW('Hygiene Data'!G100)),NA())</f>
        <v>#N/A</v>
      </c>
      <c r="BM106" s="135" t="e">
        <f ca="1">+IF(AND(ISNUMBER(OFFSET('Hygiene Data'!$G$8,0,10*ROW('Hygiene Data'!G100))),'Data Summary'!EB106="Yes"),OFFSET('Hygiene Data'!$G$8,0,10*ROW('Hygiene Data'!G100)),NA())</f>
        <v>#N/A</v>
      </c>
      <c r="BN106" s="135" t="e">
        <f ca="1">+IF(AND(ISNUMBER(OFFSET('Hygiene Data'!$G$10,0,10*ROW('Hygiene Data'!G100))),'Data Summary'!EC106="Yes"),OFFSET('Hygiene Data'!$G$10,0,10*ROW('Hygiene Data'!G100)),NA())</f>
        <v>#N/A</v>
      </c>
      <c r="BO106" s="135" t="e">
        <f ca="1">+IF(AND(ISNUMBER(OFFSET('Hygiene Data'!$H$6,0,10*ROW('Hygiene Data'!H100))),'Data Summary'!ED106="Yes"),OFFSET('Hygiene Data'!$H$6,0,10*ROW('Hygiene Data'!H100)),NA())</f>
        <v>#N/A</v>
      </c>
      <c r="BP106" s="135" t="e">
        <f ca="1">+IF(AND(ISNUMBER(OFFSET('Hygiene Data'!$H$8,0,10*ROW('Hygiene Data'!H100))),'Data Summary'!EE106="Yes"),OFFSET('Hygiene Data'!$H$8,0,10*ROW('Hygiene Data'!H100)),NA())</f>
        <v>#N/A</v>
      </c>
      <c r="BQ106" s="135" t="e">
        <f ca="1">+IF(AND(ISNUMBER(OFFSET('Hygiene Data'!$H$10,0,10*ROW('Hygiene Data'!H100))),'Data Summary'!EF106="Yes"),OFFSET('Hygiene Data'!$H$10,0,10*ROW('Hygiene Data'!H100)),NA())</f>
        <v>#N/A</v>
      </c>
    </row>
    <row r="107" spans="1:69" x14ac:dyDescent="0.2">
      <c r="A107" s="50" t="e">
        <f ca="1">+IF(OFFSET('Water Data'!$B$1,0,10*ROW('Water Data'!B101))="",NA(),OFFSET('Water Data'!$B$1,0,10*ROW('Water Data'!B101)))</f>
        <v>#N/A</v>
      </c>
      <c r="B107" s="50" t="e">
        <f ca="1">+IF(OFFSET('Water Data'!$A$3,0,10*ROW('Water Data'!A104))="",NA(),OFFSET('Water Data'!$A$3,0,10*ROW('Water Data'!A104)))</f>
        <v>#N/A</v>
      </c>
      <c r="C107" s="50" t="e">
        <f ca="1">+IF(OFFSET('Water Data'!$C$3,0,10*ROW('Water Data'!C104))="",NA(),OFFSET('Water Data'!$C$3,0,10*ROW('Water Data'!C104)))</f>
        <v>#N/A</v>
      </c>
      <c r="D107" s="133" t="e">
        <f ca="1">+IF(AND(ISNUMBER(OFFSET('Water Data'!$C$5,0,10*ROW('Water Data'!C101))),'Data Summary'!BS107="Yes"),100-OFFSET('Water Data'!$C$5,0,10*ROW('Water Data'!C101)),NA())</f>
        <v>#N/A</v>
      </c>
      <c r="E107" s="133" t="e">
        <f ca="1">+IF(AND(ISNUMBER(OFFSET('Water Data'!$C$7,0,10*ROW('Water Data'!C101))),'Data Summary'!BT107="Yes"),OFFSET('Water Data'!$C$7,0,10*ROW('Water Data'!C101)),NA())</f>
        <v>#N/A</v>
      </c>
      <c r="F107" s="133" t="e">
        <f ca="1">+IF(AND(ISNUMBER(OFFSET('Water Data'!$C$10,0,10*ROW('Water Data'!C101))),'Data Summary'!BU107="Yes"),OFFSET('Water Data'!$C$10,0,10*ROW('Water Data'!C101)),NA())</f>
        <v>#N/A</v>
      </c>
      <c r="G107" s="133" t="e">
        <f ca="1">+IF(AND(ISNUMBER(OFFSET('Water Data'!$D$5,0,10*ROW('Water Data'!D101))),'Data Summary'!BV107="Yes"),100-OFFSET('Water Data'!$D$5,0,10*ROW('Water Data'!D101)),NA())</f>
        <v>#N/A</v>
      </c>
      <c r="H107" s="133" t="e">
        <f ca="1">+IF(AND(ISNUMBER(OFFSET('Water Data'!$D$7,0,10*ROW('Water Data'!D101))),'Data Summary'!BW107="Yes"),OFFSET('Water Data'!$D$7,0,10*ROW('Water Data'!D101)),NA())</f>
        <v>#N/A</v>
      </c>
      <c r="I107" s="133" t="e">
        <f ca="1">+IF(AND(ISNUMBER(OFFSET('Water Data'!$D$10,0,10*ROW('Water Data'!D101))),'Data Summary'!BX107="Yes"),OFFSET('Water Data'!$D$10,0,10*ROW('Water Data'!D101)),NA())</f>
        <v>#N/A</v>
      </c>
      <c r="J107" s="133" t="e">
        <f ca="1">+IF(AND(ISNUMBER(OFFSET('Water Data'!$E$5,0,10*ROW('Water Data'!E101))),'Data Summary'!BY107="Yes"),100-OFFSET('Water Data'!$E$5,0,10*ROW('Water Data'!E101)),NA())</f>
        <v>#N/A</v>
      </c>
      <c r="K107" s="133" t="e">
        <f ca="1">+IF(AND(ISNUMBER(OFFSET('Water Data'!$E$7,0,10*ROW('Water Data'!E101))),'Data Summary'!BZ107="Yes"),OFFSET('Water Data'!$E$7,0,10*ROW('Water Data'!E101)),NA())</f>
        <v>#N/A</v>
      </c>
      <c r="L107" s="133" t="e">
        <f ca="1">+IF(AND(ISNUMBER(OFFSET('Water Data'!$E$10,0,10*ROW('Water Data'!E101))),'Data Summary'!CA107="Yes"),OFFSET('Water Data'!$E$10,0,10*ROW('Water Data'!E101)),NA())</f>
        <v>#N/A</v>
      </c>
      <c r="M107" s="133" t="e">
        <f ca="1">+IF(AND(ISNUMBER(OFFSET('Water Data'!$F$5,0,10*ROW('Water Data'!F101))),'Data Summary'!CB107="Yes"),100-OFFSET('Water Data'!$F$5,0,10*ROW('Water Data'!F101)),NA())</f>
        <v>#N/A</v>
      </c>
      <c r="N107" s="133" t="e">
        <f ca="1">+IF(AND(ISNUMBER(OFFSET('Water Data'!$F$7,0,10*ROW('Water Data'!F101))),'Data Summary'!CC107="Yes"),OFFSET('Water Data'!$F$7,0,10*ROW('Water Data'!F101)),NA())</f>
        <v>#N/A</v>
      </c>
      <c r="O107" s="133" t="e">
        <f ca="1">+IF(AND(ISNUMBER(OFFSET('Water Data'!$F$10,0,10*ROW('Water Data'!F101))),'Data Summary'!CD107="Yes"),OFFSET('Water Data'!$F$10,0,10*ROW('Water Data'!F101)),NA())</f>
        <v>#N/A</v>
      </c>
      <c r="P107" s="133" t="e">
        <f ca="1">+IF(AND(ISNUMBER(OFFSET('Water Data'!$G$5,0,10*ROW('Water Data'!G101))),'Data Summary'!CE107="Yes"),100-OFFSET('Water Data'!$G$5,0,10*ROW('Water Data'!G101)),NA())</f>
        <v>#N/A</v>
      </c>
      <c r="Q107" s="133" t="e">
        <f ca="1">+IF(AND(ISNUMBER(OFFSET('Water Data'!$G$7,0,10*ROW('Water Data'!G101))),'Data Summary'!CF107="Yes"),OFFSET('Water Data'!$G$7,0,10*ROW('Water Data'!G101)),NA())</f>
        <v>#N/A</v>
      </c>
      <c r="R107" s="133" t="e">
        <f ca="1">+IF(AND(ISNUMBER(OFFSET('Water Data'!$G$10,0,10*ROW('Water Data'!G101))),'Data Summary'!CG107="Yes"),OFFSET('Water Data'!$G$10,0,10*ROW('Water Data'!G101)),NA())</f>
        <v>#N/A</v>
      </c>
      <c r="S107" s="133" t="e">
        <f ca="1">+IF(AND(ISNUMBER(OFFSET('Water Data'!$H$5,0,10*ROW('Water Data'!H101))),'Data Summary'!CH107="Yes"),100-OFFSET('Water Data'!$H$5,0,10*ROW('Water Data'!H101)),NA())</f>
        <v>#N/A</v>
      </c>
      <c r="T107" s="133" t="e">
        <f ca="1">+IF(AND(ISNUMBER(OFFSET('Water Data'!$H$7,0,10*ROW('Water Data'!H101))),'Data Summary'!CI107="Yes"),OFFSET('Water Data'!$H$7,0,10*ROW('Water Data'!H101)),NA())</f>
        <v>#N/A</v>
      </c>
      <c r="U107" s="133" t="e">
        <f ca="1">+IF(AND(ISNUMBER(OFFSET('Water Data'!$H$10,0,10*ROW('Water Data'!H101))),'Data Summary'!CJ107="Yes"),OFFSET('Water Data'!$H$10,0,10*ROW('Water Data'!H101)),NA())</f>
        <v>#N/A</v>
      </c>
      <c r="V107" s="134" t="e">
        <f ca="1">+IF(AND(ISNUMBER(OFFSET('Sanitation Data'!$C$5,0,10*ROW('Sanitation Data'!C101))),'Data Summary'!CK107="Yes"),100-OFFSET('Sanitation Data'!$C$5,0,10*ROW('Sanitation Data'!C101)),NA())</f>
        <v>#N/A</v>
      </c>
      <c r="W107" s="134" t="e">
        <f ca="1">+IF(AND(ISNUMBER(OFFSET('Sanitation Data'!$C$7,0,10*ROW('Sanitation Data'!C101))),'Data Summary'!CL107="Yes"),OFFSET('Sanitation Data'!$C$7,0,10*ROW('Sanitation Data'!C101)),NA())</f>
        <v>#N/A</v>
      </c>
      <c r="X107" s="134" t="e">
        <f ca="1">+IF(AND(ISNUMBER(OFFSET('Sanitation Data'!$C$11,0,10*ROW('Sanitation Data'!C101))),'Data Summary'!CM107="Yes"),OFFSET('Sanitation Data'!$C$11,0,10*ROW('Sanitation Data'!C101)),NA())</f>
        <v>#N/A</v>
      </c>
      <c r="Y107" s="134" t="e">
        <f ca="1">+IF(AND(ISNUMBER(OFFSET('Sanitation Data'!$C$12,0,10*ROW('Sanitation Data'!C101))),'Data Summary'!CN107="Yes"),OFFSET('Sanitation Data'!$C$12,0,10*ROW('Sanitation Data'!C101)),NA())</f>
        <v>#N/A</v>
      </c>
      <c r="Z107" s="134" t="e">
        <f ca="1">+IF(AND(ISNUMBER(OFFSET('Sanitation Data'!$C$13,0,10*ROW('Sanitation Data'!C101))),'Data Summary'!CO107="Yes"),OFFSET('Sanitation Data'!$C$13,0,10*ROW('Sanitation Data'!C101)),NA())</f>
        <v>#N/A</v>
      </c>
      <c r="AA107" s="134" t="e">
        <f ca="1">+IF(AND(ISNUMBER(OFFSET('Sanitation Data'!$D$5,0,10*ROW('Sanitation Data'!D101))),'Data Summary'!CP107="Yes"),100-OFFSET('Sanitation Data'!$D$5,0,10*ROW('Sanitation Data'!D101)),NA())</f>
        <v>#N/A</v>
      </c>
      <c r="AB107" s="134" t="e">
        <f ca="1">+IF(AND(ISNUMBER(OFFSET('Sanitation Data'!$D$7,0,10*ROW('Sanitation Data'!D101))),'Data Summary'!CQ107="Yes"),OFFSET('Sanitation Data'!$D$7,0,10*ROW('Sanitation Data'!D101)),NA())</f>
        <v>#N/A</v>
      </c>
      <c r="AC107" s="134" t="e">
        <f ca="1">+IF(AND(ISNUMBER(OFFSET('Sanitation Data'!$D$11,0,10*ROW('Sanitation Data'!D101))),'Data Summary'!CR107="Yes"),OFFSET('Sanitation Data'!$D$11,0,10*ROW('Sanitation Data'!D101)),NA())</f>
        <v>#N/A</v>
      </c>
      <c r="AD107" s="134" t="e">
        <f ca="1">+IF(AND(ISNUMBER(OFFSET('Sanitation Data'!$D$12,0,10*ROW('Sanitation Data'!D101))),'Data Summary'!CS107="Yes"),OFFSET('Sanitation Data'!$D$12,0,10*ROW('Sanitation Data'!D101)),NA())</f>
        <v>#N/A</v>
      </c>
      <c r="AE107" s="134" t="e">
        <f ca="1">+IF(AND(ISNUMBER(OFFSET('Sanitation Data'!$D$13,0,10*ROW('Sanitation Data'!D101))),'Data Summary'!CT107="Yes"),OFFSET('Sanitation Data'!$D$13,0,10*ROW('Sanitation Data'!D101)),NA())</f>
        <v>#N/A</v>
      </c>
      <c r="AF107" s="134" t="e">
        <f ca="1">+IF(AND(ISNUMBER(OFFSET('Sanitation Data'!$E$5,0,10*ROW('Sanitation Data'!E101))),'Data Summary'!CU107="Yes"),100-OFFSET('Sanitation Data'!$E$5,0,10*ROW('Sanitation Data'!E101)),NA())</f>
        <v>#N/A</v>
      </c>
      <c r="AG107" s="134" t="e">
        <f ca="1">+IF(AND(ISNUMBER(OFFSET('Sanitation Data'!$E$7,0,10*ROW('Sanitation Data'!E101))),'Data Summary'!CV107="Yes"),OFFSET('Sanitation Data'!$E$7,0,10*ROW('Sanitation Data'!E101)),NA())</f>
        <v>#N/A</v>
      </c>
      <c r="AH107" s="134" t="e">
        <f ca="1">+IF(AND(ISNUMBER(OFFSET('Sanitation Data'!$E$11,0,10*ROW('Sanitation Data'!E101))),'Data Summary'!CW107="Yes"),OFFSET('Sanitation Data'!$E$11,0,10*ROW('Sanitation Data'!E101)),NA())</f>
        <v>#N/A</v>
      </c>
      <c r="AI107" s="134" t="e">
        <f ca="1">+IF(AND(ISNUMBER(OFFSET('Sanitation Data'!$E$12,0,10*ROW('Sanitation Data'!E101))),'Data Summary'!CX107="Yes"),OFFSET('Sanitation Data'!$E$12,0,10*ROW('Sanitation Data'!E101)),NA())</f>
        <v>#N/A</v>
      </c>
      <c r="AJ107" s="134" t="e">
        <f ca="1">+IF(AND(ISNUMBER(OFFSET('Sanitation Data'!$E$13,0,10*ROW('Sanitation Data'!E101))),'Data Summary'!CY107="Yes"),OFFSET('Sanitation Data'!$E$13,0,10*ROW('Sanitation Data'!E101)),NA())</f>
        <v>#N/A</v>
      </c>
      <c r="AK107" s="134" t="e">
        <f ca="1">+IF(AND(ISNUMBER(OFFSET('Sanitation Data'!$F$5,0,10*ROW('Sanitation Data'!F101))),'Data Summary'!CZ107="Yes"),100-OFFSET('Sanitation Data'!$F$5,0,10*ROW('Sanitation Data'!F101)),NA())</f>
        <v>#N/A</v>
      </c>
      <c r="AL107" s="134" t="e">
        <f ca="1">+IF(AND(ISNUMBER(OFFSET('Sanitation Data'!$F$7,0,10*ROW('Sanitation Data'!F101))),'Data Summary'!DA107="Yes"),OFFSET('Sanitation Data'!$F$7,0,10*ROW('Sanitation Data'!F101)),NA())</f>
        <v>#N/A</v>
      </c>
      <c r="AM107" s="134" t="e">
        <f ca="1">+IF(AND(ISNUMBER(OFFSET('Sanitation Data'!$F$11,0,10*ROW('Sanitation Data'!F101))),'Data Summary'!DB107="Yes"),OFFSET('Sanitation Data'!$F$11,0,10*ROW('Sanitation Data'!F101)),NA())</f>
        <v>#N/A</v>
      </c>
      <c r="AN107" s="134" t="e">
        <f ca="1">+IF(AND(ISNUMBER(OFFSET('Sanitation Data'!$F$12,0,10*ROW('Sanitation Data'!F101))),'Data Summary'!DC107="Yes"),OFFSET('Sanitation Data'!$F$12,0,10*ROW('Sanitation Data'!F101)),NA())</f>
        <v>#N/A</v>
      </c>
      <c r="AO107" s="134" t="e">
        <f ca="1">+IF(AND(ISNUMBER(OFFSET('Sanitation Data'!$F$13,0,10*ROW('Sanitation Data'!F101))),'Data Summary'!DD107="Yes"),OFFSET('Sanitation Data'!$F$13,0,10*ROW('Sanitation Data'!F101)),NA())</f>
        <v>#N/A</v>
      </c>
      <c r="AP107" s="134" t="e">
        <f ca="1">+IF(AND(ISNUMBER(OFFSET('Sanitation Data'!$G$5,0,10*ROW('Sanitation Data'!G101))),'Data Summary'!DE107="Yes"),100-OFFSET('Sanitation Data'!$G$5,0,10*ROW('Sanitation Data'!G101)),NA())</f>
        <v>#N/A</v>
      </c>
      <c r="AQ107" s="134" t="e">
        <f ca="1">+IF(AND(ISNUMBER(OFFSET('Sanitation Data'!$G$7,0,10*ROW('Sanitation Data'!G101))),'Data Summary'!DF107="Yes"),OFFSET('Sanitation Data'!$G$7,0,10*ROW('Sanitation Data'!G101)),NA())</f>
        <v>#N/A</v>
      </c>
      <c r="AR107" s="134" t="e">
        <f ca="1">+IF(AND(ISNUMBER(OFFSET('Sanitation Data'!$G$11,0,10*ROW('Sanitation Data'!G101))),'Data Summary'!DG107="Yes"),OFFSET('Sanitation Data'!$G$11,0,10*ROW('Sanitation Data'!G101)),NA())</f>
        <v>#N/A</v>
      </c>
      <c r="AS107" s="134" t="e">
        <f ca="1">+IF(AND(ISNUMBER(OFFSET('Sanitation Data'!$G$12,0,10*ROW('Sanitation Data'!G101))),'Data Summary'!DH107="Yes"),OFFSET('Sanitation Data'!$G$12,0,10*ROW('Sanitation Data'!G101)),NA())</f>
        <v>#N/A</v>
      </c>
      <c r="AT107" s="134" t="e">
        <f ca="1">+IF(AND(ISNUMBER(OFFSET('Sanitation Data'!$G$13,0,10*ROW('Sanitation Data'!G101))),'Data Summary'!DI107="Yes"),OFFSET('Sanitation Data'!$G$13,0,10*ROW('Sanitation Data'!G101)),NA())</f>
        <v>#N/A</v>
      </c>
      <c r="AU107" s="134" t="e">
        <f ca="1">+IF(AND(ISNUMBER(OFFSET('Sanitation Data'!$H$5,0,10*ROW('Sanitation Data'!H101))),'Data Summary'!DJ107="Yes"),100-OFFSET('Sanitation Data'!$H$5,0,10*ROW('Sanitation Data'!H101)),NA())</f>
        <v>#N/A</v>
      </c>
      <c r="AV107" s="134" t="e">
        <f ca="1">+IF(AND(ISNUMBER(OFFSET('Sanitation Data'!$H$7,0,10*ROW('Sanitation Data'!H101))),'Data Summary'!DK107="Yes"),OFFSET('Sanitation Data'!$H$7,0,10*ROW('Sanitation Data'!H101)),NA())</f>
        <v>#N/A</v>
      </c>
      <c r="AW107" s="134" t="e">
        <f ca="1">+IF(AND(ISNUMBER(OFFSET('Sanitation Data'!$H$11,0,10*ROW('Sanitation Data'!H101))),'Data Summary'!DL107="Yes"),OFFSET('Sanitation Data'!$H$11,0,10*ROW('Sanitation Data'!H101)),NA())</f>
        <v>#N/A</v>
      </c>
      <c r="AX107" s="134" t="e">
        <f ca="1">+IF(AND(ISNUMBER(OFFSET('Sanitation Data'!$H$12,0,10*ROW('Sanitation Data'!H101))),'Data Summary'!DM107="Yes"),OFFSET('Sanitation Data'!$H$12,0,10*ROW('Sanitation Data'!H101)),NA())</f>
        <v>#N/A</v>
      </c>
      <c r="AY107" s="134" t="e">
        <f ca="1">+IF(AND(ISNUMBER(OFFSET('Sanitation Data'!$H$13,0,10*ROW('Sanitation Data'!H101))),'Data Summary'!DN107="Yes"),OFFSET('Sanitation Data'!$H$13,0,10*ROW('Sanitation Data'!H101)),NA())</f>
        <v>#N/A</v>
      </c>
      <c r="AZ107" s="135" t="e">
        <f ca="1">+IF(AND(ISNUMBER(OFFSET('Hygiene Data'!$C$6,0,10*ROW('Hygiene Data'!C101))),'Data Summary'!DO107="Yes"),OFFSET('Hygiene Data'!$C$6,0,10*ROW('Hygiene Data'!C101)),NA())</f>
        <v>#N/A</v>
      </c>
      <c r="BA107" s="135" t="e">
        <f ca="1">+IF(AND(ISNUMBER(OFFSET('Hygiene Data'!$C$8,0,10*ROW('Hygiene Data'!C101))),'Data Summary'!DP107="Yes"),OFFSET('Hygiene Data'!$C$8,0,10*ROW('Hygiene Data'!C101)),NA())</f>
        <v>#N/A</v>
      </c>
      <c r="BB107" s="135" t="e">
        <f ca="1">+IF(AND(ISNUMBER(OFFSET('Hygiene Data'!$C$10,0,10*ROW('Hygiene Data'!C101))),'Data Summary'!DQ107="Yes"),OFFSET('Hygiene Data'!$C$10,0,10*ROW('Hygiene Data'!C101)),NA())</f>
        <v>#N/A</v>
      </c>
      <c r="BC107" s="135" t="e">
        <f ca="1">+IF(AND(ISNUMBER(OFFSET('Hygiene Data'!$D$6,0,10*ROW('Hygiene Data'!D101))),'Data Summary'!DR107="Yes"),OFFSET('Hygiene Data'!$D$6,0,10*ROW('Hygiene Data'!D101)),NA())</f>
        <v>#N/A</v>
      </c>
      <c r="BD107" s="135" t="e">
        <f ca="1">+IF(AND(ISNUMBER(OFFSET('Hygiene Data'!$D$8,0,10*ROW('Hygiene Data'!D101))),'Data Summary'!DS107="Yes"),OFFSET('Hygiene Data'!$D$8,0,10*ROW('Hygiene Data'!D101)),NA())</f>
        <v>#N/A</v>
      </c>
      <c r="BE107" s="135" t="e">
        <f ca="1">+IF(AND(ISNUMBER(OFFSET('Hygiene Data'!$D$10,0,10*ROW('Hygiene Data'!D101))),'Data Summary'!DT107="Yes"),OFFSET('Hygiene Data'!$D$10,0,10*ROW('Hygiene Data'!D101)),NA())</f>
        <v>#N/A</v>
      </c>
      <c r="BF107" s="135" t="e">
        <f ca="1">+IF(AND(ISNUMBER(OFFSET('Hygiene Data'!$E$6,0,10*ROW('Hygiene Data'!E101))),'Data Summary'!DU107="Yes"),OFFSET('Hygiene Data'!$E$6,0,10*ROW('Hygiene Data'!E101)),NA())</f>
        <v>#N/A</v>
      </c>
      <c r="BG107" s="135" t="e">
        <f ca="1">+IF(AND(ISNUMBER(OFFSET('Hygiene Data'!$E$8,0,10*ROW('Hygiene Data'!E101))),'Data Summary'!DV107="Yes"),OFFSET('Hygiene Data'!$E$8,0,10*ROW('Hygiene Data'!E101)),NA())</f>
        <v>#N/A</v>
      </c>
      <c r="BH107" s="135" t="e">
        <f ca="1">+IF(AND(ISNUMBER(OFFSET('Hygiene Data'!$E$10,0,10*ROW('Hygiene Data'!E101))),'Data Summary'!DW107="Yes"),OFFSET('Hygiene Data'!$E$10,0,10*ROW('Hygiene Data'!E101)),NA())</f>
        <v>#N/A</v>
      </c>
      <c r="BI107" s="135" t="e">
        <f ca="1">+IF(AND(ISNUMBER(OFFSET('Hygiene Data'!$F$6,0,10*ROW('Hygiene Data'!F101))),'Data Summary'!DX107="Yes"),OFFSET('Hygiene Data'!$F$6,0,10*ROW('Hygiene Data'!F101)),NA())</f>
        <v>#N/A</v>
      </c>
      <c r="BJ107" s="135" t="e">
        <f ca="1">+IF(AND(ISNUMBER(OFFSET('Hygiene Data'!$F$8,0,10*ROW('Hygiene Data'!F101))),'Data Summary'!DY107="Yes"),OFFSET('Hygiene Data'!$F$8,0,10*ROW('Hygiene Data'!F101)),NA())</f>
        <v>#N/A</v>
      </c>
      <c r="BK107" s="135" t="e">
        <f ca="1">+IF(AND(ISNUMBER(OFFSET('Hygiene Data'!$F$10,0,10*ROW('Hygiene Data'!F101))),'Data Summary'!DZ107="Yes"),OFFSET('Hygiene Data'!$F$10,0,10*ROW('Hygiene Data'!F101)),NA())</f>
        <v>#N/A</v>
      </c>
      <c r="BL107" s="135" t="e">
        <f ca="1">+IF(AND(ISNUMBER(OFFSET('Hygiene Data'!$G$6,0,10*ROW('Hygiene Data'!G101))),'Data Summary'!EA107="Yes"),OFFSET('Hygiene Data'!$G$6,0,10*ROW('Hygiene Data'!G101)),NA())</f>
        <v>#N/A</v>
      </c>
      <c r="BM107" s="135" t="e">
        <f ca="1">+IF(AND(ISNUMBER(OFFSET('Hygiene Data'!$G$8,0,10*ROW('Hygiene Data'!G101))),'Data Summary'!EB107="Yes"),OFFSET('Hygiene Data'!$G$8,0,10*ROW('Hygiene Data'!G101)),NA())</f>
        <v>#N/A</v>
      </c>
      <c r="BN107" s="135" t="e">
        <f ca="1">+IF(AND(ISNUMBER(OFFSET('Hygiene Data'!$G$10,0,10*ROW('Hygiene Data'!G101))),'Data Summary'!EC107="Yes"),OFFSET('Hygiene Data'!$G$10,0,10*ROW('Hygiene Data'!G101)),NA())</f>
        <v>#N/A</v>
      </c>
      <c r="BO107" s="135" t="e">
        <f ca="1">+IF(AND(ISNUMBER(OFFSET('Hygiene Data'!$H$6,0,10*ROW('Hygiene Data'!H101))),'Data Summary'!ED107="Yes"),OFFSET('Hygiene Data'!$H$6,0,10*ROW('Hygiene Data'!H101)),NA())</f>
        <v>#N/A</v>
      </c>
      <c r="BP107" s="135" t="e">
        <f ca="1">+IF(AND(ISNUMBER(OFFSET('Hygiene Data'!$H$8,0,10*ROW('Hygiene Data'!H101))),'Data Summary'!EE107="Yes"),OFFSET('Hygiene Data'!$H$8,0,10*ROW('Hygiene Data'!H101)),NA())</f>
        <v>#N/A</v>
      </c>
      <c r="BQ107" s="135" t="e">
        <f ca="1">+IF(AND(ISNUMBER(OFFSET('Hygiene Data'!$H$10,0,10*ROW('Hygiene Data'!H101))),'Data Summary'!EF107="Yes"),OFFSET('Hygiene Data'!$H$10,0,10*ROW('Hygiene Data'!H101)),NA())</f>
        <v>#N/A</v>
      </c>
    </row>
    <row r="108" spans="1:69" x14ac:dyDescent="0.2">
      <c r="A108" s="50" t="e">
        <f ca="1">+IF(OFFSET('Water Data'!$B$1,0,10*ROW('Water Data'!B102))="",NA(),OFFSET('Water Data'!$B$1,0,10*ROW('Water Data'!B102)))</f>
        <v>#N/A</v>
      </c>
      <c r="B108" s="50" t="e">
        <f ca="1">+IF(OFFSET('Water Data'!$A$3,0,10*ROW('Water Data'!A105))="",NA(),OFFSET('Water Data'!$A$3,0,10*ROW('Water Data'!A105)))</f>
        <v>#N/A</v>
      </c>
      <c r="C108" s="50" t="e">
        <f ca="1">+IF(OFFSET('Water Data'!$C$3,0,10*ROW('Water Data'!C105))="",NA(),OFFSET('Water Data'!$C$3,0,10*ROW('Water Data'!C105)))</f>
        <v>#N/A</v>
      </c>
      <c r="D108" s="133" t="e">
        <f ca="1">+IF(AND(ISNUMBER(OFFSET('Water Data'!$C$5,0,10*ROW('Water Data'!C102))),'Data Summary'!BS108="Yes"),100-OFFSET('Water Data'!$C$5,0,10*ROW('Water Data'!C102)),NA())</f>
        <v>#N/A</v>
      </c>
      <c r="E108" s="133" t="e">
        <f ca="1">+IF(AND(ISNUMBER(OFFSET('Water Data'!$C$7,0,10*ROW('Water Data'!C102))),'Data Summary'!BT108="Yes"),OFFSET('Water Data'!$C$7,0,10*ROW('Water Data'!C102)),NA())</f>
        <v>#N/A</v>
      </c>
      <c r="F108" s="133" t="e">
        <f ca="1">+IF(AND(ISNUMBER(OFFSET('Water Data'!$C$10,0,10*ROW('Water Data'!C102))),'Data Summary'!BU108="Yes"),OFFSET('Water Data'!$C$10,0,10*ROW('Water Data'!C102)),NA())</f>
        <v>#N/A</v>
      </c>
      <c r="G108" s="133" t="e">
        <f ca="1">+IF(AND(ISNUMBER(OFFSET('Water Data'!$D$5,0,10*ROW('Water Data'!D102))),'Data Summary'!BV108="Yes"),100-OFFSET('Water Data'!$D$5,0,10*ROW('Water Data'!D102)),NA())</f>
        <v>#N/A</v>
      </c>
      <c r="H108" s="133" t="e">
        <f ca="1">+IF(AND(ISNUMBER(OFFSET('Water Data'!$D$7,0,10*ROW('Water Data'!D102))),'Data Summary'!BW108="Yes"),OFFSET('Water Data'!$D$7,0,10*ROW('Water Data'!D102)),NA())</f>
        <v>#N/A</v>
      </c>
      <c r="I108" s="133" t="e">
        <f ca="1">+IF(AND(ISNUMBER(OFFSET('Water Data'!$D$10,0,10*ROW('Water Data'!D102))),'Data Summary'!BX108="Yes"),OFFSET('Water Data'!$D$10,0,10*ROW('Water Data'!D102)),NA())</f>
        <v>#N/A</v>
      </c>
      <c r="J108" s="133" t="e">
        <f ca="1">+IF(AND(ISNUMBER(OFFSET('Water Data'!$E$5,0,10*ROW('Water Data'!E102))),'Data Summary'!BY108="Yes"),100-OFFSET('Water Data'!$E$5,0,10*ROW('Water Data'!E102)),NA())</f>
        <v>#N/A</v>
      </c>
      <c r="K108" s="133" t="e">
        <f ca="1">+IF(AND(ISNUMBER(OFFSET('Water Data'!$E$7,0,10*ROW('Water Data'!E102))),'Data Summary'!BZ108="Yes"),OFFSET('Water Data'!$E$7,0,10*ROW('Water Data'!E102)),NA())</f>
        <v>#N/A</v>
      </c>
      <c r="L108" s="133" t="e">
        <f ca="1">+IF(AND(ISNUMBER(OFFSET('Water Data'!$E$10,0,10*ROW('Water Data'!E102))),'Data Summary'!CA108="Yes"),OFFSET('Water Data'!$E$10,0,10*ROW('Water Data'!E102)),NA())</f>
        <v>#N/A</v>
      </c>
      <c r="M108" s="133" t="e">
        <f ca="1">+IF(AND(ISNUMBER(OFFSET('Water Data'!$F$5,0,10*ROW('Water Data'!F102))),'Data Summary'!CB108="Yes"),100-OFFSET('Water Data'!$F$5,0,10*ROW('Water Data'!F102)),NA())</f>
        <v>#N/A</v>
      </c>
      <c r="N108" s="133" t="e">
        <f ca="1">+IF(AND(ISNUMBER(OFFSET('Water Data'!$F$7,0,10*ROW('Water Data'!F102))),'Data Summary'!CC108="Yes"),OFFSET('Water Data'!$F$7,0,10*ROW('Water Data'!F102)),NA())</f>
        <v>#N/A</v>
      </c>
      <c r="O108" s="133" t="e">
        <f ca="1">+IF(AND(ISNUMBER(OFFSET('Water Data'!$F$10,0,10*ROW('Water Data'!F102))),'Data Summary'!CD108="Yes"),OFFSET('Water Data'!$F$10,0,10*ROW('Water Data'!F102)),NA())</f>
        <v>#N/A</v>
      </c>
      <c r="P108" s="133" t="e">
        <f ca="1">+IF(AND(ISNUMBER(OFFSET('Water Data'!$G$5,0,10*ROW('Water Data'!G102))),'Data Summary'!CE108="Yes"),100-OFFSET('Water Data'!$G$5,0,10*ROW('Water Data'!G102)),NA())</f>
        <v>#N/A</v>
      </c>
      <c r="Q108" s="133" t="e">
        <f ca="1">+IF(AND(ISNUMBER(OFFSET('Water Data'!$G$7,0,10*ROW('Water Data'!G102))),'Data Summary'!CF108="Yes"),OFFSET('Water Data'!$G$7,0,10*ROW('Water Data'!G102)),NA())</f>
        <v>#N/A</v>
      </c>
      <c r="R108" s="133" t="e">
        <f ca="1">+IF(AND(ISNUMBER(OFFSET('Water Data'!$G$10,0,10*ROW('Water Data'!G102))),'Data Summary'!CG108="Yes"),OFFSET('Water Data'!$G$10,0,10*ROW('Water Data'!G102)),NA())</f>
        <v>#N/A</v>
      </c>
      <c r="S108" s="133" t="e">
        <f ca="1">+IF(AND(ISNUMBER(OFFSET('Water Data'!$H$5,0,10*ROW('Water Data'!H102))),'Data Summary'!CH108="Yes"),100-OFFSET('Water Data'!$H$5,0,10*ROW('Water Data'!H102)),NA())</f>
        <v>#N/A</v>
      </c>
      <c r="T108" s="133" t="e">
        <f ca="1">+IF(AND(ISNUMBER(OFFSET('Water Data'!$H$7,0,10*ROW('Water Data'!H102))),'Data Summary'!CI108="Yes"),OFFSET('Water Data'!$H$7,0,10*ROW('Water Data'!H102)),NA())</f>
        <v>#N/A</v>
      </c>
      <c r="U108" s="133" t="e">
        <f ca="1">+IF(AND(ISNUMBER(OFFSET('Water Data'!$H$10,0,10*ROW('Water Data'!H102))),'Data Summary'!CJ108="Yes"),OFFSET('Water Data'!$H$10,0,10*ROW('Water Data'!H102)),NA())</f>
        <v>#N/A</v>
      </c>
      <c r="V108" s="134" t="e">
        <f ca="1">+IF(AND(ISNUMBER(OFFSET('Sanitation Data'!$C$5,0,10*ROW('Sanitation Data'!C102))),'Data Summary'!CK108="Yes"),100-OFFSET('Sanitation Data'!$C$5,0,10*ROW('Sanitation Data'!C102)),NA())</f>
        <v>#N/A</v>
      </c>
      <c r="W108" s="134" t="e">
        <f ca="1">+IF(AND(ISNUMBER(OFFSET('Sanitation Data'!$C$7,0,10*ROW('Sanitation Data'!C102))),'Data Summary'!CL108="Yes"),OFFSET('Sanitation Data'!$C$7,0,10*ROW('Sanitation Data'!C102)),NA())</f>
        <v>#N/A</v>
      </c>
      <c r="X108" s="134" t="e">
        <f ca="1">+IF(AND(ISNUMBER(OFFSET('Sanitation Data'!$C$11,0,10*ROW('Sanitation Data'!C102))),'Data Summary'!CM108="Yes"),OFFSET('Sanitation Data'!$C$11,0,10*ROW('Sanitation Data'!C102)),NA())</f>
        <v>#N/A</v>
      </c>
      <c r="Y108" s="134" t="e">
        <f ca="1">+IF(AND(ISNUMBER(OFFSET('Sanitation Data'!$C$12,0,10*ROW('Sanitation Data'!C102))),'Data Summary'!CN108="Yes"),OFFSET('Sanitation Data'!$C$12,0,10*ROW('Sanitation Data'!C102)),NA())</f>
        <v>#N/A</v>
      </c>
      <c r="Z108" s="134" t="e">
        <f ca="1">+IF(AND(ISNUMBER(OFFSET('Sanitation Data'!$C$13,0,10*ROW('Sanitation Data'!C102))),'Data Summary'!CO108="Yes"),OFFSET('Sanitation Data'!$C$13,0,10*ROW('Sanitation Data'!C102)),NA())</f>
        <v>#N/A</v>
      </c>
      <c r="AA108" s="134" t="e">
        <f ca="1">+IF(AND(ISNUMBER(OFFSET('Sanitation Data'!$D$5,0,10*ROW('Sanitation Data'!D102))),'Data Summary'!CP108="Yes"),100-OFFSET('Sanitation Data'!$D$5,0,10*ROW('Sanitation Data'!D102)),NA())</f>
        <v>#N/A</v>
      </c>
      <c r="AB108" s="134" t="e">
        <f ca="1">+IF(AND(ISNUMBER(OFFSET('Sanitation Data'!$D$7,0,10*ROW('Sanitation Data'!D102))),'Data Summary'!CQ108="Yes"),OFFSET('Sanitation Data'!$D$7,0,10*ROW('Sanitation Data'!D102)),NA())</f>
        <v>#N/A</v>
      </c>
      <c r="AC108" s="134" t="e">
        <f ca="1">+IF(AND(ISNUMBER(OFFSET('Sanitation Data'!$D$11,0,10*ROW('Sanitation Data'!D102))),'Data Summary'!CR108="Yes"),OFFSET('Sanitation Data'!$D$11,0,10*ROW('Sanitation Data'!D102)),NA())</f>
        <v>#N/A</v>
      </c>
      <c r="AD108" s="134" t="e">
        <f ca="1">+IF(AND(ISNUMBER(OFFSET('Sanitation Data'!$D$12,0,10*ROW('Sanitation Data'!D102))),'Data Summary'!CS108="Yes"),OFFSET('Sanitation Data'!$D$12,0,10*ROW('Sanitation Data'!D102)),NA())</f>
        <v>#N/A</v>
      </c>
      <c r="AE108" s="134" t="e">
        <f ca="1">+IF(AND(ISNUMBER(OFFSET('Sanitation Data'!$D$13,0,10*ROW('Sanitation Data'!D102))),'Data Summary'!CT108="Yes"),OFFSET('Sanitation Data'!$D$13,0,10*ROW('Sanitation Data'!D102)),NA())</f>
        <v>#N/A</v>
      </c>
      <c r="AF108" s="134" t="e">
        <f ca="1">+IF(AND(ISNUMBER(OFFSET('Sanitation Data'!$E$5,0,10*ROW('Sanitation Data'!E102))),'Data Summary'!CU108="Yes"),100-OFFSET('Sanitation Data'!$E$5,0,10*ROW('Sanitation Data'!E102)),NA())</f>
        <v>#N/A</v>
      </c>
      <c r="AG108" s="134" t="e">
        <f ca="1">+IF(AND(ISNUMBER(OFFSET('Sanitation Data'!$E$7,0,10*ROW('Sanitation Data'!E102))),'Data Summary'!CV108="Yes"),OFFSET('Sanitation Data'!$E$7,0,10*ROW('Sanitation Data'!E102)),NA())</f>
        <v>#N/A</v>
      </c>
      <c r="AH108" s="134" t="e">
        <f ca="1">+IF(AND(ISNUMBER(OFFSET('Sanitation Data'!$E$11,0,10*ROW('Sanitation Data'!E102))),'Data Summary'!CW108="Yes"),OFFSET('Sanitation Data'!$E$11,0,10*ROW('Sanitation Data'!E102)),NA())</f>
        <v>#N/A</v>
      </c>
      <c r="AI108" s="134" t="e">
        <f ca="1">+IF(AND(ISNUMBER(OFFSET('Sanitation Data'!$E$12,0,10*ROW('Sanitation Data'!E102))),'Data Summary'!CX108="Yes"),OFFSET('Sanitation Data'!$E$12,0,10*ROW('Sanitation Data'!E102)),NA())</f>
        <v>#N/A</v>
      </c>
      <c r="AJ108" s="134" t="e">
        <f ca="1">+IF(AND(ISNUMBER(OFFSET('Sanitation Data'!$E$13,0,10*ROW('Sanitation Data'!E102))),'Data Summary'!CY108="Yes"),OFFSET('Sanitation Data'!$E$13,0,10*ROW('Sanitation Data'!E102)),NA())</f>
        <v>#N/A</v>
      </c>
      <c r="AK108" s="134" t="e">
        <f ca="1">+IF(AND(ISNUMBER(OFFSET('Sanitation Data'!$F$5,0,10*ROW('Sanitation Data'!F102))),'Data Summary'!CZ108="Yes"),100-OFFSET('Sanitation Data'!$F$5,0,10*ROW('Sanitation Data'!F102)),NA())</f>
        <v>#N/A</v>
      </c>
      <c r="AL108" s="134" t="e">
        <f ca="1">+IF(AND(ISNUMBER(OFFSET('Sanitation Data'!$F$7,0,10*ROW('Sanitation Data'!F102))),'Data Summary'!DA108="Yes"),OFFSET('Sanitation Data'!$F$7,0,10*ROW('Sanitation Data'!F102)),NA())</f>
        <v>#N/A</v>
      </c>
      <c r="AM108" s="134" t="e">
        <f ca="1">+IF(AND(ISNUMBER(OFFSET('Sanitation Data'!$F$11,0,10*ROW('Sanitation Data'!F102))),'Data Summary'!DB108="Yes"),OFFSET('Sanitation Data'!$F$11,0,10*ROW('Sanitation Data'!F102)),NA())</f>
        <v>#N/A</v>
      </c>
      <c r="AN108" s="134" t="e">
        <f ca="1">+IF(AND(ISNUMBER(OFFSET('Sanitation Data'!$F$12,0,10*ROW('Sanitation Data'!F102))),'Data Summary'!DC108="Yes"),OFFSET('Sanitation Data'!$F$12,0,10*ROW('Sanitation Data'!F102)),NA())</f>
        <v>#N/A</v>
      </c>
      <c r="AO108" s="134" t="e">
        <f ca="1">+IF(AND(ISNUMBER(OFFSET('Sanitation Data'!$F$13,0,10*ROW('Sanitation Data'!F102))),'Data Summary'!DD108="Yes"),OFFSET('Sanitation Data'!$F$13,0,10*ROW('Sanitation Data'!F102)),NA())</f>
        <v>#N/A</v>
      </c>
      <c r="AP108" s="134" t="e">
        <f ca="1">+IF(AND(ISNUMBER(OFFSET('Sanitation Data'!$G$5,0,10*ROW('Sanitation Data'!G102))),'Data Summary'!DE108="Yes"),100-OFFSET('Sanitation Data'!$G$5,0,10*ROW('Sanitation Data'!G102)),NA())</f>
        <v>#N/A</v>
      </c>
      <c r="AQ108" s="134" t="e">
        <f ca="1">+IF(AND(ISNUMBER(OFFSET('Sanitation Data'!$G$7,0,10*ROW('Sanitation Data'!G102))),'Data Summary'!DF108="Yes"),OFFSET('Sanitation Data'!$G$7,0,10*ROW('Sanitation Data'!G102)),NA())</f>
        <v>#N/A</v>
      </c>
      <c r="AR108" s="134" t="e">
        <f ca="1">+IF(AND(ISNUMBER(OFFSET('Sanitation Data'!$G$11,0,10*ROW('Sanitation Data'!G102))),'Data Summary'!DG108="Yes"),OFFSET('Sanitation Data'!$G$11,0,10*ROW('Sanitation Data'!G102)),NA())</f>
        <v>#N/A</v>
      </c>
      <c r="AS108" s="134" t="e">
        <f ca="1">+IF(AND(ISNUMBER(OFFSET('Sanitation Data'!$G$12,0,10*ROW('Sanitation Data'!G102))),'Data Summary'!DH108="Yes"),OFFSET('Sanitation Data'!$G$12,0,10*ROW('Sanitation Data'!G102)),NA())</f>
        <v>#N/A</v>
      </c>
      <c r="AT108" s="134" t="e">
        <f ca="1">+IF(AND(ISNUMBER(OFFSET('Sanitation Data'!$G$13,0,10*ROW('Sanitation Data'!G102))),'Data Summary'!DI108="Yes"),OFFSET('Sanitation Data'!$G$13,0,10*ROW('Sanitation Data'!G102)),NA())</f>
        <v>#N/A</v>
      </c>
      <c r="AU108" s="134" t="e">
        <f ca="1">+IF(AND(ISNUMBER(OFFSET('Sanitation Data'!$H$5,0,10*ROW('Sanitation Data'!H102))),'Data Summary'!DJ108="Yes"),100-OFFSET('Sanitation Data'!$H$5,0,10*ROW('Sanitation Data'!H102)),NA())</f>
        <v>#N/A</v>
      </c>
      <c r="AV108" s="134" t="e">
        <f ca="1">+IF(AND(ISNUMBER(OFFSET('Sanitation Data'!$H$7,0,10*ROW('Sanitation Data'!H102))),'Data Summary'!DK108="Yes"),OFFSET('Sanitation Data'!$H$7,0,10*ROW('Sanitation Data'!H102)),NA())</f>
        <v>#N/A</v>
      </c>
      <c r="AW108" s="134" t="e">
        <f ca="1">+IF(AND(ISNUMBER(OFFSET('Sanitation Data'!$H$11,0,10*ROW('Sanitation Data'!H102))),'Data Summary'!DL108="Yes"),OFFSET('Sanitation Data'!$H$11,0,10*ROW('Sanitation Data'!H102)),NA())</f>
        <v>#N/A</v>
      </c>
      <c r="AX108" s="134" t="e">
        <f ca="1">+IF(AND(ISNUMBER(OFFSET('Sanitation Data'!$H$12,0,10*ROW('Sanitation Data'!H102))),'Data Summary'!DM108="Yes"),OFFSET('Sanitation Data'!$H$12,0,10*ROW('Sanitation Data'!H102)),NA())</f>
        <v>#N/A</v>
      </c>
      <c r="AY108" s="134" t="e">
        <f ca="1">+IF(AND(ISNUMBER(OFFSET('Sanitation Data'!$H$13,0,10*ROW('Sanitation Data'!H102))),'Data Summary'!DN108="Yes"),OFFSET('Sanitation Data'!$H$13,0,10*ROW('Sanitation Data'!H102)),NA())</f>
        <v>#N/A</v>
      </c>
      <c r="AZ108" s="135" t="e">
        <f ca="1">+IF(AND(ISNUMBER(OFFSET('Hygiene Data'!$C$6,0,10*ROW('Hygiene Data'!C102))),'Data Summary'!DO108="Yes"),OFFSET('Hygiene Data'!$C$6,0,10*ROW('Hygiene Data'!C102)),NA())</f>
        <v>#N/A</v>
      </c>
      <c r="BA108" s="135" t="e">
        <f ca="1">+IF(AND(ISNUMBER(OFFSET('Hygiene Data'!$C$8,0,10*ROW('Hygiene Data'!C102))),'Data Summary'!DP108="Yes"),OFFSET('Hygiene Data'!$C$8,0,10*ROW('Hygiene Data'!C102)),NA())</f>
        <v>#N/A</v>
      </c>
      <c r="BB108" s="135" t="e">
        <f ca="1">+IF(AND(ISNUMBER(OFFSET('Hygiene Data'!$C$10,0,10*ROW('Hygiene Data'!C102))),'Data Summary'!DQ108="Yes"),OFFSET('Hygiene Data'!$C$10,0,10*ROW('Hygiene Data'!C102)),NA())</f>
        <v>#N/A</v>
      </c>
      <c r="BC108" s="135" t="e">
        <f ca="1">+IF(AND(ISNUMBER(OFFSET('Hygiene Data'!$D$6,0,10*ROW('Hygiene Data'!D102))),'Data Summary'!DR108="Yes"),OFFSET('Hygiene Data'!$D$6,0,10*ROW('Hygiene Data'!D102)),NA())</f>
        <v>#N/A</v>
      </c>
      <c r="BD108" s="135" t="e">
        <f ca="1">+IF(AND(ISNUMBER(OFFSET('Hygiene Data'!$D$8,0,10*ROW('Hygiene Data'!D102))),'Data Summary'!DS108="Yes"),OFFSET('Hygiene Data'!$D$8,0,10*ROW('Hygiene Data'!D102)),NA())</f>
        <v>#N/A</v>
      </c>
      <c r="BE108" s="135" t="e">
        <f ca="1">+IF(AND(ISNUMBER(OFFSET('Hygiene Data'!$D$10,0,10*ROW('Hygiene Data'!D102))),'Data Summary'!DT108="Yes"),OFFSET('Hygiene Data'!$D$10,0,10*ROW('Hygiene Data'!D102)),NA())</f>
        <v>#N/A</v>
      </c>
      <c r="BF108" s="135" t="e">
        <f ca="1">+IF(AND(ISNUMBER(OFFSET('Hygiene Data'!$E$6,0,10*ROW('Hygiene Data'!E102))),'Data Summary'!DU108="Yes"),OFFSET('Hygiene Data'!$E$6,0,10*ROW('Hygiene Data'!E102)),NA())</f>
        <v>#N/A</v>
      </c>
      <c r="BG108" s="135" t="e">
        <f ca="1">+IF(AND(ISNUMBER(OFFSET('Hygiene Data'!$E$8,0,10*ROW('Hygiene Data'!E102))),'Data Summary'!DV108="Yes"),OFFSET('Hygiene Data'!$E$8,0,10*ROW('Hygiene Data'!E102)),NA())</f>
        <v>#N/A</v>
      </c>
      <c r="BH108" s="135" t="e">
        <f ca="1">+IF(AND(ISNUMBER(OFFSET('Hygiene Data'!$E$10,0,10*ROW('Hygiene Data'!E102))),'Data Summary'!DW108="Yes"),OFFSET('Hygiene Data'!$E$10,0,10*ROW('Hygiene Data'!E102)),NA())</f>
        <v>#N/A</v>
      </c>
      <c r="BI108" s="135" t="e">
        <f ca="1">+IF(AND(ISNUMBER(OFFSET('Hygiene Data'!$F$6,0,10*ROW('Hygiene Data'!F102))),'Data Summary'!DX108="Yes"),OFFSET('Hygiene Data'!$F$6,0,10*ROW('Hygiene Data'!F102)),NA())</f>
        <v>#N/A</v>
      </c>
      <c r="BJ108" s="135" t="e">
        <f ca="1">+IF(AND(ISNUMBER(OFFSET('Hygiene Data'!$F$8,0,10*ROW('Hygiene Data'!F102))),'Data Summary'!DY108="Yes"),OFFSET('Hygiene Data'!$F$8,0,10*ROW('Hygiene Data'!F102)),NA())</f>
        <v>#N/A</v>
      </c>
      <c r="BK108" s="135" t="e">
        <f ca="1">+IF(AND(ISNUMBER(OFFSET('Hygiene Data'!$F$10,0,10*ROW('Hygiene Data'!F102))),'Data Summary'!DZ108="Yes"),OFFSET('Hygiene Data'!$F$10,0,10*ROW('Hygiene Data'!F102)),NA())</f>
        <v>#N/A</v>
      </c>
      <c r="BL108" s="135" t="e">
        <f ca="1">+IF(AND(ISNUMBER(OFFSET('Hygiene Data'!$G$6,0,10*ROW('Hygiene Data'!G102))),'Data Summary'!EA108="Yes"),OFFSET('Hygiene Data'!$G$6,0,10*ROW('Hygiene Data'!G102)),NA())</f>
        <v>#N/A</v>
      </c>
      <c r="BM108" s="135" t="e">
        <f ca="1">+IF(AND(ISNUMBER(OFFSET('Hygiene Data'!$G$8,0,10*ROW('Hygiene Data'!G102))),'Data Summary'!EB108="Yes"),OFFSET('Hygiene Data'!$G$8,0,10*ROW('Hygiene Data'!G102)),NA())</f>
        <v>#N/A</v>
      </c>
      <c r="BN108" s="135" t="e">
        <f ca="1">+IF(AND(ISNUMBER(OFFSET('Hygiene Data'!$G$10,0,10*ROW('Hygiene Data'!G102))),'Data Summary'!EC108="Yes"),OFFSET('Hygiene Data'!$G$10,0,10*ROW('Hygiene Data'!G102)),NA())</f>
        <v>#N/A</v>
      </c>
      <c r="BO108" s="135" t="e">
        <f ca="1">+IF(AND(ISNUMBER(OFFSET('Hygiene Data'!$H$6,0,10*ROW('Hygiene Data'!H102))),'Data Summary'!ED108="Yes"),OFFSET('Hygiene Data'!$H$6,0,10*ROW('Hygiene Data'!H102)),NA())</f>
        <v>#N/A</v>
      </c>
      <c r="BP108" s="135" t="e">
        <f ca="1">+IF(AND(ISNUMBER(OFFSET('Hygiene Data'!$H$8,0,10*ROW('Hygiene Data'!H102))),'Data Summary'!EE108="Yes"),OFFSET('Hygiene Data'!$H$8,0,10*ROW('Hygiene Data'!H102)),NA())</f>
        <v>#N/A</v>
      </c>
      <c r="BQ108" s="135" t="e">
        <f ca="1">+IF(AND(ISNUMBER(OFFSET('Hygiene Data'!$H$10,0,10*ROW('Hygiene Data'!H102))),'Data Summary'!EF108="Yes"),OFFSET('Hygiene Data'!$H$10,0,10*ROW('Hygiene Data'!H102)),NA())</f>
        <v>#N/A</v>
      </c>
    </row>
    <row r="109" spans="1:69" x14ac:dyDescent="0.2">
      <c r="A109" s="50" t="e">
        <f ca="1">+IF(OFFSET('Water Data'!$B$1,0,10*ROW('Water Data'!B103))="",NA(),OFFSET('Water Data'!$B$1,0,10*ROW('Water Data'!B103)))</f>
        <v>#N/A</v>
      </c>
      <c r="B109" s="50" t="e">
        <f ca="1">+IF(OFFSET('Water Data'!$A$3,0,10*ROW('Water Data'!A106))="",NA(),OFFSET('Water Data'!$A$3,0,10*ROW('Water Data'!A106)))</f>
        <v>#N/A</v>
      </c>
      <c r="C109" s="50" t="e">
        <f ca="1">+IF(OFFSET('Water Data'!$C$3,0,10*ROW('Water Data'!C106))="",NA(),OFFSET('Water Data'!$C$3,0,10*ROW('Water Data'!C106)))</f>
        <v>#N/A</v>
      </c>
      <c r="D109" s="133" t="e">
        <f ca="1">+IF(AND(ISNUMBER(OFFSET('Water Data'!$C$5,0,10*ROW('Water Data'!C103))),'Data Summary'!BS109="Yes"),100-OFFSET('Water Data'!$C$5,0,10*ROW('Water Data'!C103)),NA())</f>
        <v>#N/A</v>
      </c>
      <c r="E109" s="133" t="e">
        <f ca="1">+IF(AND(ISNUMBER(OFFSET('Water Data'!$C$7,0,10*ROW('Water Data'!C103))),'Data Summary'!BT109="Yes"),OFFSET('Water Data'!$C$7,0,10*ROW('Water Data'!C103)),NA())</f>
        <v>#N/A</v>
      </c>
      <c r="F109" s="133" t="e">
        <f ca="1">+IF(AND(ISNUMBER(OFFSET('Water Data'!$C$10,0,10*ROW('Water Data'!C103))),'Data Summary'!BU109="Yes"),OFFSET('Water Data'!$C$10,0,10*ROW('Water Data'!C103)),NA())</f>
        <v>#N/A</v>
      </c>
      <c r="G109" s="133" t="e">
        <f ca="1">+IF(AND(ISNUMBER(OFFSET('Water Data'!$D$5,0,10*ROW('Water Data'!D103))),'Data Summary'!BV109="Yes"),100-OFFSET('Water Data'!$D$5,0,10*ROW('Water Data'!D103)),NA())</f>
        <v>#N/A</v>
      </c>
      <c r="H109" s="133" t="e">
        <f ca="1">+IF(AND(ISNUMBER(OFFSET('Water Data'!$D$7,0,10*ROW('Water Data'!D103))),'Data Summary'!BW109="Yes"),OFFSET('Water Data'!$D$7,0,10*ROW('Water Data'!D103)),NA())</f>
        <v>#N/A</v>
      </c>
      <c r="I109" s="133" t="e">
        <f ca="1">+IF(AND(ISNUMBER(OFFSET('Water Data'!$D$10,0,10*ROW('Water Data'!D103))),'Data Summary'!BX109="Yes"),OFFSET('Water Data'!$D$10,0,10*ROW('Water Data'!D103)),NA())</f>
        <v>#N/A</v>
      </c>
      <c r="J109" s="133" t="e">
        <f ca="1">+IF(AND(ISNUMBER(OFFSET('Water Data'!$E$5,0,10*ROW('Water Data'!E103))),'Data Summary'!BY109="Yes"),100-OFFSET('Water Data'!$E$5,0,10*ROW('Water Data'!E103)),NA())</f>
        <v>#N/A</v>
      </c>
      <c r="K109" s="133" t="e">
        <f ca="1">+IF(AND(ISNUMBER(OFFSET('Water Data'!$E$7,0,10*ROW('Water Data'!E103))),'Data Summary'!BZ109="Yes"),OFFSET('Water Data'!$E$7,0,10*ROW('Water Data'!E103)),NA())</f>
        <v>#N/A</v>
      </c>
      <c r="L109" s="133" t="e">
        <f ca="1">+IF(AND(ISNUMBER(OFFSET('Water Data'!$E$10,0,10*ROW('Water Data'!E103))),'Data Summary'!CA109="Yes"),OFFSET('Water Data'!$E$10,0,10*ROW('Water Data'!E103)),NA())</f>
        <v>#N/A</v>
      </c>
      <c r="M109" s="133" t="e">
        <f ca="1">+IF(AND(ISNUMBER(OFFSET('Water Data'!$F$5,0,10*ROW('Water Data'!F103))),'Data Summary'!CB109="Yes"),100-OFFSET('Water Data'!$F$5,0,10*ROW('Water Data'!F103)),NA())</f>
        <v>#N/A</v>
      </c>
      <c r="N109" s="133" t="e">
        <f ca="1">+IF(AND(ISNUMBER(OFFSET('Water Data'!$F$7,0,10*ROW('Water Data'!F103))),'Data Summary'!CC109="Yes"),OFFSET('Water Data'!$F$7,0,10*ROW('Water Data'!F103)),NA())</f>
        <v>#N/A</v>
      </c>
      <c r="O109" s="133" t="e">
        <f ca="1">+IF(AND(ISNUMBER(OFFSET('Water Data'!$F$10,0,10*ROW('Water Data'!F103))),'Data Summary'!CD109="Yes"),OFFSET('Water Data'!$F$10,0,10*ROW('Water Data'!F103)),NA())</f>
        <v>#N/A</v>
      </c>
      <c r="P109" s="133" t="e">
        <f ca="1">+IF(AND(ISNUMBER(OFFSET('Water Data'!$G$5,0,10*ROW('Water Data'!G103))),'Data Summary'!CE109="Yes"),100-OFFSET('Water Data'!$G$5,0,10*ROW('Water Data'!G103)),NA())</f>
        <v>#N/A</v>
      </c>
      <c r="Q109" s="133" t="e">
        <f ca="1">+IF(AND(ISNUMBER(OFFSET('Water Data'!$G$7,0,10*ROW('Water Data'!G103))),'Data Summary'!CF109="Yes"),OFFSET('Water Data'!$G$7,0,10*ROW('Water Data'!G103)),NA())</f>
        <v>#N/A</v>
      </c>
      <c r="R109" s="133" t="e">
        <f ca="1">+IF(AND(ISNUMBER(OFFSET('Water Data'!$G$10,0,10*ROW('Water Data'!G103))),'Data Summary'!CG109="Yes"),OFFSET('Water Data'!$G$10,0,10*ROW('Water Data'!G103)),NA())</f>
        <v>#N/A</v>
      </c>
      <c r="S109" s="133" t="e">
        <f ca="1">+IF(AND(ISNUMBER(OFFSET('Water Data'!$H$5,0,10*ROW('Water Data'!H103))),'Data Summary'!CH109="Yes"),100-OFFSET('Water Data'!$H$5,0,10*ROW('Water Data'!H103)),NA())</f>
        <v>#N/A</v>
      </c>
      <c r="T109" s="133" t="e">
        <f ca="1">+IF(AND(ISNUMBER(OFFSET('Water Data'!$H$7,0,10*ROW('Water Data'!H103))),'Data Summary'!CI109="Yes"),OFFSET('Water Data'!$H$7,0,10*ROW('Water Data'!H103)),NA())</f>
        <v>#N/A</v>
      </c>
      <c r="U109" s="133" t="e">
        <f ca="1">+IF(AND(ISNUMBER(OFFSET('Water Data'!$H$10,0,10*ROW('Water Data'!H103))),'Data Summary'!CJ109="Yes"),OFFSET('Water Data'!$H$10,0,10*ROW('Water Data'!H103)),NA())</f>
        <v>#N/A</v>
      </c>
      <c r="V109" s="134" t="e">
        <f ca="1">+IF(AND(ISNUMBER(OFFSET('Sanitation Data'!$C$5,0,10*ROW('Sanitation Data'!C103))),'Data Summary'!CK109="Yes"),100-OFFSET('Sanitation Data'!$C$5,0,10*ROW('Sanitation Data'!C103)),NA())</f>
        <v>#N/A</v>
      </c>
      <c r="W109" s="134" t="e">
        <f ca="1">+IF(AND(ISNUMBER(OFFSET('Sanitation Data'!$C$7,0,10*ROW('Sanitation Data'!C103))),'Data Summary'!CL109="Yes"),OFFSET('Sanitation Data'!$C$7,0,10*ROW('Sanitation Data'!C103)),NA())</f>
        <v>#N/A</v>
      </c>
      <c r="X109" s="134" t="e">
        <f ca="1">+IF(AND(ISNUMBER(OFFSET('Sanitation Data'!$C$11,0,10*ROW('Sanitation Data'!C103))),'Data Summary'!CM109="Yes"),OFFSET('Sanitation Data'!$C$11,0,10*ROW('Sanitation Data'!C103)),NA())</f>
        <v>#N/A</v>
      </c>
      <c r="Y109" s="134" t="e">
        <f ca="1">+IF(AND(ISNUMBER(OFFSET('Sanitation Data'!$C$12,0,10*ROW('Sanitation Data'!C103))),'Data Summary'!CN109="Yes"),OFFSET('Sanitation Data'!$C$12,0,10*ROW('Sanitation Data'!C103)),NA())</f>
        <v>#N/A</v>
      </c>
      <c r="Z109" s="134" t="e">
        <f ca="1">+IF(AND(ISNUMBER(OFFSET('Sanitation Data'!$C$13,0,10*ROW('Sanitation Data'!C103))),'Data Summary'!CO109="Yes"),OFFSET('Sanitation Data'!$C$13,0,10*ROW('Sanitation Data'!C103)),NA())</f>
        <v>#N/A</v>
      </c>
      <c r="AA109" s="134" t="e">
        <f ca="1">+IF(AND(ISNUMBER(OFFSET('Sanitation Data'!$D$5,0,10*ROW('Sanitation Data'!D103))),'Data Summary'!CP109="Yes"),100-OFFSET('Sanitation Data'!$D$5,0,10*ROW('Sanitation Data'!D103)),NA())</f>
        <v>#N/A</v>
      </c>
      <c r="AB109" s="134" t="e">
        <f ca="1">+IF(AND(ISNUMBER(OFFSET('Sanitation Data'!$D$7,0,10*ROW('Sanitation Data'!D103))),'Data Summary'!CQ109="Yes"),OFFSET('Sanitation Data'!$D$7,0,10*ROW('Sanitation Data'!D103)),NA())</f>
        <v>#N/A</v>
      </c>
      <c r="AC109" s="134" t="e">
        <f ca="1">+IF(AND(ISNUMBER(OFFSET('Sanitation Data'!$D$11,0,10*ROW('Sanitation Data'!D103))),'Data Summary'!CR109="Yes"),OFFSET('Sanitation Data'!$D$11,0,10*ROW('Sanitation Data'!D103)),NA())</f>
        <v>#N/A</v>
      </c>
      <c r="AD109" s="134" t="e">
        <f ca="1">+IF(AND(ISNUMBER(OFFSET('Sanitation Data'!$D$12,0,10*ROW('Sanitation Data'!D103))),'Data Summary'!CS109="Yes"),OFFSET('Sanitation Data'!$D$12,0,10*ROW('Sanitation Data'!D103)),NA())</f>
        <v>#N/A</v>
      </c>
      <c r="AE109" s="134" t="e">
        <f ca="1">+IF(AND(ISNUMBER(OFFSET('Sanitation Data'!$D$13,0,10*ROW('Sanitation Data'!D103))),'Data Summary'!CT109="Yes"),OFFSET('Sanitation Data'!$D$13,0,10*ROW('Sanitation Data'!D103)),NA())</f>
        <v>#N/A</v>
      </c>
      <c r="AF109" s="134" t="e">
        <f ca="1">+IF(AND(ISNUMBER(OFFSET('Sanitation Data'!$E$5,0,10*ROW('Sanitation Data'!E103))),'Data Summary'!CU109="Yes"),100-OFFSET('Sanitation Data'!$E$5,0,10*ROW('Sanitation Data'!E103)),NA())</f>
        <v>#N/A</v>
      </c>
      <c r="AG109" s="134" t="e">
        <f ca="1">+IF(AND(ISNUMBER(OFFSET('Sanitation Data'!$E$7,0,10*ROW('Sanitation Data'!E103))),'Data Summary'!CV109="Yes"),OFFSET('Sanitation Data'!$E$7,0,10*ROW('Sanitation Data'!E103)),NA())</f>
        <v>#N/A</v>
      </c>
      <c r="AH109" s="134" t="e">
        <f ca="1">+IF(AND(ISNUMBER(OFFSET('Sanitation Data'!$E$11,0,10*ROW('Sanitation Data'!E103))),'Data Summary'!CW109="Yes"),OFFSET('Sanitation Data'!$E$11,0,10*ROW('Sanitation Data'!E103)),NA())</f>
        <v>#N/A</v>
      </c>
      <c r="AI109" s="134" t="e">
        <f ca="1">+IF(AND(ISNUMBER(OFFSET('Sanitation Data'!$E$12,0,10*ROW('Sanitation Data'!E103))),'Data Summary'!CX109="Yes"),OFFSET('Sanitation Data'!$E$12,0,10*ROW('Sanitation Data'!E103)),NA())</f>
        <v>#N/A</v>
      </c>
      <c r="AJ109" s="134" t="e">
        <f ca="1">+IF(AND(ISNUMBER(OFFSET('Sanitation Data'!$E$13,0,10*ROW('Sanitation Data'!E103))),'Data Summary'!CY109="Yes"),OFFSET('Sanitation Data'!$E$13,0,10*ROW('Sanitation Data'!E103)),NA())</f>
        <v>#N/A</v>
      </c>
      <c r="AK109" s="134" t="e">
        <f ca="1">+IF(AND(ISNUMBER(OFFSET('Sanitation Data'!$F$5,0,10*ROW('Sanitation Data'!F103))),'Data Summary'!CZ109="Yes"),100-OFFSET('Sanitation Data'!$F$5,0,10*ROW('Sanitation Data'!F103)),NA())</f>
        <v>#N/A</v>
      </c>
      <c r="AL109" s="134" t="e">
        <f ca="1">+IF(AND(ISNUMBER(OFFSET('Sanitation Data'!$F$7,0,10*ROW('Sanitation Data'!F103))),'Data Summary'!DA109="Yes"),OFFSET('Sanitation Data'!$F$7,0,10*ROW('Sanitation Data'!F103)),NA())</f>
        <v>#N/A</v>
      </c>
      <c r="AM109" s="134" t="e">
        <f ca="1">+IF(AND(ISNUMBER(OFFSET('Sanitation Data'!$F$11,0,10*ROW('Sanitation Data'!F103))),'Data Summary'!DB109="Yes"),OFFSET('Sanitation Data'!$F$11,0,10*ROW('Sanitation Data'!F103)),NA())</f>
        <v>#N/A</v>
      </c>
      <c r="AN109" s="134" t="e">
        <f ca="1">+IF(AND(ISNUMBER(OFFSET('Sanitation Data'!$F$12,0,10*ROW('Sanitation Data'!F103))),'Data Summary'!DC109="Yes"),OFFSET('Sanitation Data'!$F$12,0,10*ROW('Sanitation Data'!F103)),NA())</f>
        <v>#N/A</v>
      </c>
      <c r="AO109" s="134" t="e">
        <f ca="1">+IF(AND(ISNUMBER(OFFSET('Sanitation Data'!$F$13,0,10*ROW('Sanitation Data'!F103))),'Data Summary'!DD109="Yes"),OFFSET('Sanitation Data'!$F$13,0,10*ROW('Sanitation Data'!F103)),NA())</f>
        <v>#N/A</v>
      </c>
      <c r="AP109" s="134" t="e">
        <f ca="1">+IF(AND(ISNUMBER(OFFSET('Sanitation Data'!$G$5,0,10*ROW('Sanitation Data'!G103))),'Data Summary'!DE109="Yes"),100-OFFSET('Sanitation Data'!$G$5,0,10*ROW('Sanitation Data'!G103)),NA())</f>
        <v>#N/A</v>
      </c>
      <c r="AQ109" s="134" t="e">
        <f ca="1">+IF(AND(ISNUMBER(OFFSET('Sanitation Data'!$G$7,0,10*ROW('Sanitation Data'!G103))),'Data Summary'!DF109="Yes"),OFFSET('Sanitation Data'!$G$7,0,10*ROW('Sanitation Data'!G103)),NA())</f>
        <v>#N/A</v>
      </c>
      <c r="AR109" s="134" t="e">
        <f ca="1">+IF(AND(ISNUMBER(OFFSET('Sanitation Data'!$G$11,0,10*ROW('Sanitation Data'!G103))),'Data Summary'!DG109="Yes"),OFFSET('Sanitation Data'!$G$11,0,10*ROW('Sanitation Data'!G103)),NA())</f>
        <v>#N/A</v>
      </c>
      <c r="AS109" s="134" t="e">
        <f ca="1">+IF(AND(ISNUMBER(OFFSET('Sanitation Data'!$G$12,0,10*ROW('Sanitation Data'!G103))),'Data Summary'!DH109="Yes"),OFFSET('Sanitation Data'!$G$12,0,10*ROW('Sanitation Data'!G103)),NA())</f>
        <v>#N/A</v>
      </c>
      <c r="AT109" s="134" t="e">
        <f ca="1">+IF(AND(ISNUMBER(OFFSET('Sanitation Data'!$G$13,0,10*ROW('Sanitation Data'!G103))),'Data Summary'!DI109="Yes"),OFFSET('Sanitation Data'!$G$13,0,10*ROW('Sanitation Data'!G103)),NA())</f>
        <v>#N/A</v>
      </c>
      <c r="AU109" s="134" t="e">
        <f ca="1">+IF(AND(ISNUMBER(OFFSET('Sanitation Data'!$H$5,0,10*ROW('Sanitation Data'!H103))),'Data Summary'!DJ109="Yes"),100-OFFSET('Sanitation Data'!$H$5,0,10*ROW('Sanitation Data'!H103)),NA())</f>
        <v>#N/A</v>
      </c>
      <c r="AV109" s="134" t="e">
        <f ca="1">+IF(AND(ISNUMBER(OFFSET('Sanitation Data'!$H$7,0,10*ROW('Sanitation Data'!H103))),'Data Summary'!DK109="Yes"),OFFSET('Sanitation Data'!$H$7,0,10*ROW('Sanitation Data'!H103)),NA())</f>
        <v>#N/A</v>
      </c>
      <c r="AW109" s="134" t="e">
        <f ca="1">+IF(AND(ISNUMBER(OFFSET('Sanitation Data'!$H$11,0,10*ROW('Sanitation Data'!H103))),'Data Summary'!DL109="Yes"),OFFSET('Sanitation Data'!$H$11,0,10*ROW('Sanitation Data'!H103)),NA())</f>
        <v>#N/A</v>
      </c>
      <c r="AX109" s="134" t="e">
        <f ca="1">+IF(AND(ISNUMBER(OFFSET('Sanitation Data'!$H$12,0,10*ROW('Sanitation Data'!H103))),'Data Summary'!DM109="Yes"),OFFSET('Sanitation Data'!$H$12,0,10*ROW('Sanitation Data'!H103)),NA())</f>
        <v>#N/A</v>
      </c>
      <c r="AY109" s="134" t="e">
        <f ca="1">+IF(AND(ISNUMBER(OFFSET('Sanitation Data'!$H$13,0,10*ROW('Sanitation Data'!H103))),'Data Summary'!DN109="Yes"),OFFSET('Sanitation Data'!$H$13,0,10*ROW('Sanitation Data'!H103)),NA())</f>
        <v>#N/A</v>
      </c>
      <c r="AZ109" s="135" t="e">
        <f ca="1">+IF(AND(ISNUMBER(OFFSET('Hygiene Data'!$C$6,0,10*ROW('Hygiene Data'!C103))),'Data Summary'!DO109="Yes"),OFFSET('Hygiene Data'!$C$6,0,10*ROW('Hygiene Data'!C103)),NA())</f>
        <v>#N/A</v>
      </c>
      <c r="BA109" s="135" t="e">
        <f ca="1">+IF(AND(ISNUMBER(OFFSET('Hygiene Data'!$C$8,0,10*ROW('Hygiene Data'!C103))),'Data Summary'!DP109="Yes"),OFFSET('Hygiene Data'!$C$8,0,10*ROW('Hygiene Data'!C103)),NA())</f>
        <v>#N/A</v>
      </c>
      <c r="BB109" s="135" t="e">
        <f ca="1">+IF(AND(ISNUMBER(OFFSET('Hygiene Data'!$C$10,0,10*ROW('Hygiene Data'!C103))),'Data Summary'!DQ109="Yes"),OFFSET('Hygiene Data'!$C$10,0,10*ROW('Hygiene Data'!C103)),NA())</f>
        <v>#N/A</v>
      </c>
      <c r="BC109" s="135" t="e">
        <f ca="1">+IF(AND(ISNUMBER(OFFSET('Hygiene Data'!$D$6,0,10*ROW('Hygiene Data'!D103))),'Data Summary'!DR109="Yes"),OFFSET('Hygiene Data'!$D$6,0,10*ROW('Hygiene Data'!D103)),NA())</f>
        <v>#N/A</v>
      </c>
      <c r="BD109" s="135" t="e">
        <f ca="1">+IF(AND(ISNUMBER(OFFSET('Hygiene Data'!$D$8,0,10*ROW('Hygiene Data'!D103))),'Data Summary'!DS109="Yes"),OFFSET('Hygiene Data'!$D$8,0,10*ROW('Hygiene Data'!D103)),NA())</f>
        <v>#N/A</v>
      </c>
      <c r="BE109" s="135" t="e">
        <f ca="1">+IF(AND(ISNUMBER(OFFSET('Hygiene Data'!$D$10,0,10*ROW('Hygiene Data'!D103))),'Data Summary'!DT109="Yes"),OFFSET('Hygiene Data'!$D$10,0,10*ROW('Hygiene Data'!D103)),NA())</f>
        <v>#N/A</v>
      </c>
      <c r="BF109" s="135" t="e">
        <f ca="1">+IF(AND(ISNUMBER(OFFSET('Hygiene Data'!$E$6,0,10*ROW('Hygiene Data'!E103))),'Data Summary'!DU109="Yes"),OFFSET('Hygiene Data'!$E$6,0,10*ROW('Hygiene Data'!E103)),NA())</f>
        <v>#N/A</v>
      </c>
      <c r="BG109" s="135" t="e">
        <f ca="1">+IF(AND(ISNUMBER(OFFSET('Hygiene Data'!$E$8,0,10*ROW('Hygiene Data'!E103))),'Data Summary'!DV109="Yes"),OFFSET('Hygiene Data'!$E$8,0,10*ROW('Hygiene Data'!E103)),NA())</f>
        <v>#N/A</v>
      </c>
      <c r="BH109" s="135" t="e">
        <f ca="1">+IF(AND(ISNUMBER(OFFSET('Hygiene Data'!$E$10,0,10*ROW('Hygiene Data'!E103))),'Data Summary'!DW109="Yes"),OFFSET('Hygiene Data'!$E$10,0,10*ROW('Hygiene Data'!E103)),NA())</f>
        <v>#N/A</v>
      </c>
      <c r="BI109" s="135" t="e">
        <f ca="1">+IF(AND(ISNUMBER(OFFSET('Hygiene Data'!$F$6,0,10*ROW('Hygiene Data'!F103))),'Data Summary'!DX109="Yes"),OFFSET('Hygiene Data'!$F$6,0,10*ROW('Hygiene Data'!F103)),NA())</f>
        <v>#N/A</v>
      </c>
      <c r="BJ109" s="135" t="e">
        <f ca="1">+IF(AND(ISNUMBER(OFFSET('Hygiene Data'!$F$8,0,10*ROW('Hygiene Data'!F103))),'Data Summary'!DY109="Yes"),OFFSET('Hygiene Data'!$F$8,0,10*ROW('Hygiene Data'!F103)),NA())</f>
        <v>#N/A</v>
      </c>
      <c r="BK109" s="135" t="e">
        <f ca="1">+IF(AND(ISNUMBER(OFFSET('Hygiene Data'!$F$10,0,10*ROW('Hygiene Data'!F103))),'Data Summary'!DZ109="Yes"),OFFSET('Hygiene Data'!$F$10,0,10*ROW('Hygiene Data'!F103)),NA())</f>
        <v>#N/A</v>
      </c>
      <c r="BL109" s="135" t="e">
        <f ca="1">+IF(AND(ISNUMBER(OFFSET('Hygiene Data'!$G$6,0,10*ROW('Hygiene Data'!G103))),'Data Summary'!EA109="Yes"),OFFSET('Hygiene Data'!$G$6,0,10*ROW('Hygiene Data'!G103)),NA())</f>
        <v>#N/A</v>
      </c>
      <c r="BM109" s="135" t="e">
        <f ca="1">+IF(AND(ISNUMBER(OFFSET('Hygiene Data'!$G$8,0,10*ROW('Hygiene Data'!G103))),'Data Summary'!EB109="Yes"),OFFSET('Hygiene Data'!$G$8,0,10*ROW('Hygiene Data'!G103)),NA())</f>
        <v>#N/A</v>
      </c>
      <c r="BN109" s="135" t="e">
        <f ca="1">+IF(AND(ISNUMBER(OFFSET('Hygiene Data'!$G$10,0,10*ROW('Hygiene Data'!G103))),'Data Summary'!EC109="Yes"),OFFSET('Hygiene Data'!$G$10,0,10*ROW('Hygiene Data'!G103)),NA())</f>
        <v>#N/A</v>
      </c>
      <c r="BO109" s="135" t="e">
        <f ca="1">+IF(AND(ISNUMBER(OFFSET('Hygiene Data'!$H$6,0,10*ROW('Hygiene Data'!H103))),'Data Summary'!ED109="Yes"),OFFSET('Hygiene Data'!$H$6,0,10*ROW('Hygiene Data'!H103)),NA())</f>
        <v>#N/A</v>
      </c>
      <c r="BP109" s="135" t="e">
        <f ca="1">+IF(AND(ISNUMBER(OFFSET('Hygiene Data'!$H$8,0,10*ROW('Hygiene Data'!H103))),'Data Summary'!EE109="Yes"),OFFSET('Hygiene Data'!$H$8,0,10*ROW('Hygiene Data'!H103)),NA())</f>
        <v>#N/A</v>
      </c>
      <c r="BQ109" s="135" t="e">
        <f ca="1">+IF(AND(ISNUMBER(OFFSET('Hygiene Data'!$H$10,0,10*ROW('Hygiene Data'!H103))),'Data Summary'!EF109="Yes"),OFFSET('Hygiene Data'!$H$10,0,10*ROW('Hygiene Data'!H103)),NA())</f>
        <v>#N/A</v>
      </c>
    </row>
    <row r="110" spans="1:69" x14ac:dyDescent="0.2">
      <c r="A110" s="50" t="e">
        <f ca="1">+IF(OFFSET('Water Data'!$B$1,0,10*ROW('Water Data'!B104))="",NA(),OFFSET('Water Data'!$B$1,0,10*ROW('Water Data'!B104)))</f>
        <v>#N/A</v>
      </c>
      <c r="B110" s="50" t="e">
        <f ca="1">+IF(OFFSET('Water Data'!$A$3,0,10*ROW('Water Data'!A107))="",NA(),OFFSET('Water Data'!$A$3,0,10*ROW('Water Data'!A107)))</f>
        <v>#N/A</v>
      </c>
      <c r="C110" s="50" t="e">
        <f ca="1">+IF(OFFSET('Water Data'!$C$3,0,10*ROW('Water Data'!C107))="",NA(),OFFSET('Water Data'!$C$3,0,10*ROW('Water Data'!C107)))</f>
        <v>#N/A</v>
      </c>
      <c r="D110" s="133" t="e">
        <f ca="1">+IF(AND(ISNUMBER(OFFSET('Water Data'!$C$5,0,10*ROW('Water Data'!C104))),'Data Summary'!BS110="Yes"),100-OFFSET('Water Data'!$C$5,0,10*ROW('Water Data'!C104)),NA())</f>
        <v>#N/A</v>
      </c>
      <c r="E110" s="133" t="e">
        <f ca="1">+IF(AND(ISNUMBER(OFFSET('Water Data'!$C$7,0,10*ROW('Water Data'!C104))),'Data Summary'!BT110="Yes"),OFFSET('Water Data'!$C$7,0,10*ROW('Water Data'!C104)),NA())</f>
        <v>#N/A</v>
      </c>
      <c r="F110" s="133" t="e">
        <f ca="1">+IF(AND(ISNUMBER(OFFSET('Water Data'!$C$10,0,10*ROW('Water Data'!C104))),'Data Summary'!BU110="Yes"),OFFSET('Water Data'!$C$10,0,10*ROW('Water Data'!C104)),NA())</f>
        <v>#N/A</v>
      </c>
      <c r="G110" s="133" t="e">
        <f ca="1">+IF(AND(ISNUMBER(OFFSET('Water Data'!$D$5,0,10*ROW('Water Data'!D104))),'Data Summary'!BV110="Yes"),100-OFFSET('Water Data'!$D$5,0,10*ROW('Water Data'!D104)),NA())</f>
        <v>#N/A</v>
      </c>
      <c r="H110" s="133" t="e">
        <f ca="1">+IF(AND(ISNUMBER(OFFSET('Water Data'!$D$7,0,10*ROW('Water Data'!D104))),'Data Summary'!BW110="Yes"),OFFSET('Water Data'!$D$7,0,10*ROW('Water Data'!D104)),NA())</f>
        <v>#N/A</v>
      </c>
      <c r="I110" s="133" t="e">
        <f ca="1">+IF(AND(ISNUMBER(OFFSET('Water Data'!$D$10,0,10*ROW('Water Data'!D104))),'Data Summary'!BX110="Yes"),OFFSET('Water Data'!$D$10,0,10*ROW('Water Data'!D104)),NA())</f>
        <v>#N/A</v>
      </c>
      <c r="J110" s="133" t="e">
        <f ca="1">+IF(AND(ISNUMBER(OFFSET('Water Data'!$E$5,0,10*ROW('Water Data'!E104))),'Data Summary'!BY110="Yes"),100-OFFSET('Water Data'!$E$5,0,10*ROW('Water Data'!E104)),NA())</f>
        <v>#N/A</v>
      </c>
      <c r="K110" s="133" t="e">
        <f ca="1">+IF(AND(ISNUMBER(OFFSET('Water Data'!$E$7,0,10*ROW('Water Data'!E104))),'Data Summary'!BZ110="Yes"),OFFSET('Water Data'!$E$7,0,10*ROW('Water Data'!E104)),NA())</f>
        <v>#N/A</v>
      </c>
      <c r="L110" s="133" t="e">
        <f ca="1">+IF(AND(ISNUMBER(OFFSET('Water Data'!$E$10,0,10*ROW('Water Data'!E104))),'Data Summary'!CA110="Yes"),OFFSET('Water Data'!$E$10,0,10*ROW('Water Data'!E104)),NA())</f>
        <v>#N/A</v>
      </c>
      <c r="M110" s="133" t="e">
        <f ca="1">+IF(AND(ISNUMBER(OFFSET('Water Data'!$F$5,0,10*ROW('Water Data'!F104))),'Data Summary'!CB110="Yes"),100-OFFSET('Water Data'!$F$5,0,10*ROW('Water Data'!F104)),NA())</f>
        <v>#N/A</v>
      </c>
      <c r="N110" s="133" t="e">
        <f ca="1">+IF(AND(ISNUMBER(OFFSET('Water Data'!$F$7,0,10*ROW('Water Data'!F104))),'Data Summary'!CC110="Yes"),OFFSET('Water Data'!$F$7,0,10*ROW('Water Data'!F104)),NA())</f>
        <v>#N/A</v>
      </c>
      <c r="O110" s="133" t="e">
        <f ca="1">+IF(AND(ISNUMBER(OFFSET('Water Data'!$F$10,0,10*ROW('Water Data'!F104))),'Data Summary'!CD110="Yes"),OFFSET('Water Data'!$F$10,0,10*ROW('Water Data'!F104)),NA())</f>
        <v>#N/A</v>
      </c>
      <c r="P110" s="133" t="e">
        <f ca="1">+IF(AND(ISNUMBER(OFFSET('Water Data'!$G$5,0,10*ROW('Water Data'!G104))),'Data Summary'!CE110="Yes"),100-OFFSET('Water Data'!$G$5,0,10*ROW('Water Data'!G104)),NA())</f>
        <v>#N/A</v>
      </c>
      <c r="Q110" s="133" t="e">
        <f ca="1">+IF(AND(ISNUMBER(OFFSET('Water Data'!$G$7,0,10*ROW('Water Data'!G104))),'Data Summary'!CF110="Yes"),OFFSET('Water Data'!$G$7,0,10*ROW('Water Data'!G104)),NA())</f>
        <v>#N/A</v>
      </c>
      <c r="R110" s="133" t="e">
        <f ca="1">+IF(AND(ISNUMBER(OFFSET('Water Data'!$G$10,0,10*ROW('Water Data'!G104))),'Data Summary'!CG110="Yes"),OFFSET('Water Data'!$G$10,0,10*ROW('Water Data'!G104)),NA())</f>
        <v>#N/A</v>
      </c>
      <c r="S110" s="133" t="e">
        <f ca="1">+IF(AND(ISNUMBER(OFFSET('Water Data'!$H$5,0,10*ROW('Water Data'!H104))),'Data Summary'!CH110="Yes"),100-OFFSET('Water Data'!$H$5,0,10*ROW('Water Data'!H104)),NA())</f>
        <v>#N/A</v>
      </c>
      <c r="T110" s="133" t="e">
        <f ca="1">+IF(AND(ISNUMBER(OFFSET('Water Data'!$H$7,0,10*ROW('Water Data'!H104))),'Data Summary'!CI110="Yes"),OFFSET('Water Data'!$H$7,0,10*ROW('Water Data'!H104)),NA())</f>
        <v>#N/A</v>
      </c>
      <c r="U110" s="133" t="e">
        <f ca="1">+IF(AND(ISNUMBER(OFFSET('Water Data'!$H$10,0,10*ROW('Water Data'!H104))),'Data Summary'!CJ110="Yes"),OFFSET('Water Data'!$H$10,0,10*ROW('Water Data'!H104)),NA())</f>
        <v>#N/A</v>
      </c>
      <c r="V110" s="134" t="e">
        <f ca="1">+IF(AND(ISNUMBER(OFFSET('Sanitation Data'!$C$5,0,10*ROW('Sanitation Data'!C104))),'Data Summary'!CK110="Yes"),100-OFFSET('Sanitation Data'!$C$5,0,10*ROW('Sanitation Data'!C104)),NA())</f>
        <v>#N/A</v>
      </c>
      <c r="W110" s="134" t="e">
        <f ca="1">+IF(AND(ISNUMBER(OFFSET('Sanitation Data'!$C$7,0,10*ROW('Sanitation Data'!C104))),'Data Summary'!CL110="Yes"),OFFSET('Sanitation Data'!$C$7,0,10*ROW('Sanitation Data'!C104)),NA())</f>
        <v>#N/A</v>
      </c>
      <c r="X110" s="134" t="e">
        <f ca="1">+IF(AND(ISNUMBER(OFFSET('Sanitation Data'!$C$11,0,10*ROW('Sanitation Data'!C104))),'Data Summary'!CM110="Yes"),OFFSET('Sanitation Data'!$C$11,0,10*ROW('Sanitation Data'!C104)),NA())</f>
        <v>#N/A</v>
      </c>
      <c r="Y110" s="134" t="e">
        <f ca="1">+IF(AND(ISNUMBER(OFFSET('Sanitation Data'!$C$12,0,10*ROW('Sanitation Data'!C104))),'Data Summary'!CN110="Yes"),OFFSET('Sanitation Data'!$C$12,0,10*ROW('Sanitation Data'!C104)),NA())</f>
        <v>#N/A</v>
      </c>
      <c r="Z110" s="134" t="e">
        <f ca="1">+IF(AND(ISNUMBER(OFFSET('Sanitation Data'!$C$13,0,10*ROW('Sanitation Data'!C104))),'Data Summary'!CO110="Yes"),OFFSET('Sanitation Data'!$C$13,0,10*ROW('Sanitation Data'!C104)),NA())</f>
        <v>#N/A</v>
      </c>
      <c r="AA110" s="134" t="e">
        <f ca="1">+IF(AND(ISNUMBER(OFFSET('Sanitation Data'!$D$5,0,10*ROW('Sanitation Data'!D104))),'Data Summary'!CP110="Yes"),100-OFFSET('Sanitation Data'!$D$5,0,10*ROW('Sanitation Data'!D104)),NA())</f>
        <v>#N/A</v>
      </c>
      <c r="AB110" s="134" t="e">
        <f ca="1">+IF(AND(ISNUMBER(OFFSET('Sanitation Data'!$D$7,0,10*ROW('Sanitation Data'!D104))),'Data Summary'!CQ110="Yes"),OFFSET('Sanitation Data'!$D$7,0,10*ROW('Sanitation Data'!D104)),NA())</f>
        <v>#N/A</v>
      </c>
      <c r="AC110" s="134" t="e">
        <f ca="1">+IF(AND(ISNUMBER(OFFSET('Sanitation Data'!$D$11,0,10*ROW('Sanitation Data'!D104))),'Data Summary'!CR110="Yes"),OFFSET('Sanitation Data'!$D$11,0,10*ROW('Sanitation Data'!D104)),NA())</f>
        <v>#N/A</v>
      </c>
      <c r="AD110" s="134" t="e">
        <f ca="1">+IF(AND(ISNUMBER(OFFSET('Sanitation Data'!$D$12,0,10*ROW('Sanitation Data'!D104))),'Data Summary'!CS110="Yes"),OFFSET('Sanitation Data'!$D$12,0,10*ROW('Sanitation Data'!D104)),NA())</f>
        <v>#N/A</v>
      </c>
      <c r="AE110" s="134" t="e">
        <f ca="1">+IF(AND(ISNUMBER(OFFSET('Sanitation Data'!$D$13,0,10*ROW('Sanitation Data'!D104))),'Data Summary'!CT110="Yes"),OFFSET('Sanitation Data'!$D$13,0,10*ROW('Sanitation Data'!D104)),NA())</f>
        <v>#N/A</v>
      </c>
      <c r="AF110" s="134" t="e">
        <f ca="1">+IF(AND(ISNUMBER(OFFSET('Sanitation Data'!$E$5,0,10*ROW('Sanitation Data'!E104))),'Data Summary'!CU110="Yes"),100-OFFSET('Sanitation Data'!$E$5,0,10*ROW('Sanitation Data'!E104)),NA())</f>
        <v>#N/A</v>
      </c>
      <c r="AG110" s="134" t="e">
        <f ca="1">+IF(AND(ISNUMBER(OFFSET('Sanitation Data'!$E$7,0,10*ROW('Sanitation Data'!E104))),'Data Summary'!CV110="Yes"),OFFSET('Sanitation Data'!$E$7,0,10*ROW('Sanitation Data'!E104)),NA())</f>
        <v>#N/A</v>
      </c>
      <c r="AH110" s="134" t="e">
        <f ca="1">+IF(AND(ISNUMBER(OFFSET('Sanitation Data'!$E$11,0,10*ROW('Sanitation Data'!E104))),'Data Summary'!CW110="Yes"),OFFSET('Sanitation Data'!$E$11,0,10*ROW('Sanitation Data'!E104)),NA())</f>
        <v>#N/A</v>
      </c>
      <c r="AI110" s="134" t="e">
        <f ca="1">+IF(AND(ISNUMBER(OFFSET('Sanitation Data'!$E$12,0,10*ROW('Sanitation Data'!E104))),'Data Summary'!CX110="Yes"),OFFSET('Sanitation Data'!$E$12,0,10*ROW('Sanitation Data'!E104)),NA())</f>
        <v>#N/A</v>
      </c>
      <c r="AJ110" s="134" t="e">
        <f ca="1">+IF(AND(ISNUMBER(OFFSET('Sanitation Data'!$E$13,0,10*ROW('Sanitation Data'!E104))),'Data Summary'!CY110="Yes"),OFFSET('Sanitation Data'!$E$13,0,10*ROW('Sanitation Data'!E104)),NA())</f>
        <v>#N/A</v>
      </c>
      <c r="AK110" s="134" t="e">
        <f ca="1">+IF(AND(ISNUMBER(OFFSET('Sanitation Data'!$F$5,0,10*ROW('Sanitation Data'!F104))),'Data Summary'!CZ110="Yes"),100-OFFSET('Sanitation Data'!$F$5,0,10*ROW('Sanitation Data'!F104)),NA())</f>
        <v>#N/A</v>
      </c>
      <c r="AL110" s="134" t="e">
        <f ca="1">+IF(AND(ISNUMBER(OFFSET('Sanitation Data'!$F$7,0,10*ROW('Sanitation Data'!F104))),'Data Summary'!DA110="Yes"),OFFSET('Sanitation Data'!$F$7,0,10*ROW('Sanitation Data'!F104)),NA())</f>
        <v>#N/A</v>
      </c>
      <c r="AM110" s="134" t="e">
        <f ca="1">+IF(AND(ISNUMBER(OFFSET('Sanitation Data'!$F$11,0,10*ROW('Sanitation Data'!F104))),'Data Summary'!DB110="Yes"),OFFSET('Sanitation Data'!$F$11,0,10*ROW('Sanitation Data'!F104)),NA())</f>
        <v>#N/A</v>
      </c>
      <c r="AN110" s="134" t="e">
        <f ca="1">+IF(AND(ISNUMBER(OFFSET('Sanitation Data'!$F$12,0,10*ROW('Sanitation Data'!F104))),'Data Summary'!DC110="Yes"),OFFSET('Sanitation Data'!$F$12,0,10*ROW('Sanitation Data'!F104)),NA())</f>
        <v>#N/A</v>
      </c>
      <c r="AO110" s="134" t="e">
        <f ca="1">+IF(AND(ISNUMBER(OFFSET('Sanitation Data'!$F$13,0,10*ROW('Sanitation Data'!F104))),'Data Summary'!DD110="Yes"),OFFSET('Sanitation Data'!$F$13,0,10*ROW('Sanitation Data'!F104)),NA())</f>
        <v>#N/A</v>
      </c>
      <c r="AP110" s="134" t="e">
        <f ca="1">+IF(AND(ISNUMBER(OFFSET('Sanitation Data'!$G$5,0,10*ROW('Sanitation Data'!G104))),'Data Summary'!DE110="Yes"),100-OFFSET('Sanitation Data'!$G$5,0,10*ROW('Sanitation Data'!G104)),NA())</f>
        <v>#N/A</v>
      </c>
      <c r="AQ110" s="134" t="e">
        <f ca="1">+IF(AND(ISNUMBER(OFFSET('Sanitation Data'!$G$7,0,10*ROW('Sanitation Data'!G104))),'Data Summary'!DF110="Yes"),OFFSET('Sanitation Data'!$G$7,0,10*ROW('Sanitation Data'!G104)),NA())</f>
        <v>#N/A</v>
      </c>
      <c r="AR110" s="134" t="e">
        <f ca="1">+IF(AND(ISNUMBER(OFFSET('Sanitation Data'!$G$11,0,10*ROW('Sanitation Data'!G104))),'Data Summary'!DG110="Yes"),OFFSET('Sanitation Data'!$G$11,0,10*ROW('Sanitation Data'!G104)),NA())</f>
        <v>#N/A</v>
      </c>
      <c r="AS110" s="134" t="e">
        <f ca="1">+IF(AND(ISNUMBER(OFFSET('Sanitation Data'!$G$12,0,10*ROW('Sanitation Data'!G104))),'Data Summary'!DH110="Yes"),OFFSET('Sanitation Data'!$G$12,0,10*ROW('Sanitation Data'!G104)),NA())</f>
        <v>#N/A</v>
      </c>
      <c r="AT110" s="134" t="e">
        <f ca="1">+IF(AND(ISNUMBER(OFFSET('Sanitation Data'!$G$13,0,10*ROW('Sanitation Data'!G104))),'Data Summary'!DI110="Yes"),OFFSET('Sanitation Data'!$G$13,0,10*ROW('Sanitation Data'!G104)),NA())</f>
        <v>#N/A</v>
      </c>
      <c r="AU110" s="134" t="e">
        <f ca="1">+IF(AND(ISNUMBER(OFFSET('Sanitation Data'!$H$5,0,10*ROW('Sanitation Data'!H104))),'Data Summary'!DJ110="Yes"),100-OFFSET('Sanitation Data'!$H$5,0,10*ROW('Sanitation Data'!H104)),NA())</f>
        <v>#N/A</v>
      </c>
      <c r="AV110" s="134" t="e">
        <f ca="1">+IF(AND(ISNUMBER(OFFSET('Sanitation Data'!$H$7,0,10*ROW('Sanitation Data'!H104))),'Data Summary'!DK110="Yes"),OFFSET('Sanitation Data'!$H$7,0,10*ROW('Sanitation Data'!H104)),NA())</f>
        <v>#N/A</v>
      </c>
      <c r="AW110" s="134" t="e">
        <f ca="1">+IF(AND(ISNUMBER(OFFSET('Sanitation Data'!$H$11,0,10*ROW('Sanitation Data'!H104))),'Data Summary'!DL110="Yes"),OFFSET('Sanitation Data'!$H$11,0,10*ROW('Sanitation Data'!H104)),NA())</f>
        <v>#N/A</v>
      </c>
      <c r="AX110" s="134" t="e">
        <f ca="1">+IF(AND(ISNUMBER(OFFSET('Sanitation Data'!$H$12,0,10*ROW('Sanitation Data'!H104))),'Data Summary'!DM110="Yes"),OFFSET('Sanitation Data'!$H$12,0,10*ROW('Sanitation Data'!H104)),NA())</f>
        <v>#N/A</v>
      </c>
      <c r="AY110" s="134" t="e">
        <f ca="1">+IF(AND(ISNUMBER(OFFSET('Sanitation Data'!$H$13,0,10*ROW('Sanitation Data'!H104))),'Data Summary'!DN110="Yes"),OFFSET('Sanitation Data'!$H$13,0,10*ROW('Sanitation Data'!H104)),NA())</f>
        <v>#N/A</v>
      </c>
      <c r="AZ110" s="135" t="e">
        <f ca="1">+IF(AND(ISNUMBER(OFFSET('Hygiene Data'!$C$6,0,10*ROW('Hygiene Data'!C104))),'Data Summary'!DO110="Yes"),OFFSET('Hygiene Data'!$C$6,0,10*ROW('Hygiene Data'!C104)),NA())</f>
        <v>#N/A</v>
      </c>
      <c r="BA110" s="135" t="e">
        <f ca="1">+IF(AND(ISNUMBER(OFFSET('Hygiene Data'!$C$8,0,10*ROW('Hygiene Data'!C104))),'Data Summary'!DP110="Yes"),OFFSET('Hygiene Data'!$C$8,0,10*ROW('Hygiene Data'!C104)),NA())</f>
        <v>#N/A</v>
      </c>
      <c r="BB110" s="135" t="e">
        <f ca="1">+IF(AND(ISNUMBER(OFFSET('Hygiene Data'!$C$10,0,10*ROW('Hygiene Data'!C104))),'Data Summary'!DQ110="Yes"),OFFSET('Hygiene Data'!$C$10,0,10*ROW('Hygiene Data'!C104)),NA())</f>
        <v>#N/A</v>
      </c>
      <c r="BC110" s="135" t="e">
        <f ca="1">+IF(AND(ISNUMBER(OFFSET('Hygiene Data'!$D$6,0,10*ROW('Hygiene Data'!D104))),'Data Summary'!DR110="Yes"),OFFSET('Hygiene Data'!$D$6,0,10*ROW('Hygiene Data'!D104)),NA())</f>
        <v>#N/A</v>
      </c>
      <c r="BD110" s="135" t="e">
        <f ca="1">+IF(AND(ISNUMBER(OFFSET('Hygiene Data'!$D$8,0,10*ROW('Hygiene Data'!D104))),'Data Summary'!DS110="Yes"),OFFSET('Hygiene Data'!$D$8,0,10*ROW('Hygiene Data'!D104)),NA())</f>
        <v>#N/A</v>
      </c>
      <c r="BE110" s="135" t="e">
        <f ca="1">+IF(AND(ISNUMBER(OFFSET('Hygiene Data'!$D$10,0,10*ROW('Hygiene Data'!D104))),'Data Summary'!DT110="Yes"),OFFSET('Hygiene Data'!$D$10,0,10*ROW('Hygiene Data'!D104)),NA())</f>
        <v>#N/A</v>
      </c>
      <c r="BF110" s="135" t="e">
        <f ca="1">+IF(AND(ISNUMBER(OFFSET('Hygiene Data'!$E$6,0,10*ROW('Hygiene Data'!E104))),'Data Summary'!DU110="Yes"),OFFSET('Hygiene Data'!$E$6,0,10*ROW('Hygiene Data'!E104)),NA())</f>
        <v>#N/A</v>
      </c>
      <c r="BG110" s="135" t="e">
        <f ca="1">+IF(AND(ISNUMBER(OFFSET('Hygiene Data'!$E$8,0,10*ROW('Hygiene Data'!E104))),'Data Summary'!DV110="Yes"),OFFSET('Hygiene Data'!$E$8,0,10*ROW('Hygiene Data'!E104)),NA())</f>
        <v>#N/A</v>
      </c>
      <c r="BH110" s="135" t="e">
        <f ca="1">+IF(AND(ISNUMBER(OFFSET('Hygiene Data'!$E$10,0,10*ROW('Hygiene Data'!E104))),'Data Summary'!DW110="Yes"),OFFSET('Hygiene Data'!$E$10,0,10*ROW('Hygiene Data'!E104)),NA())</f>
        <v>#N/A</v>
      </c>
      <c r="BI110" s="135" t="e">
        <f ca="1">+IF(AND(ISNUMBER(OFFSET('Hygiene Data'!$F$6,0,10*ROW('Hygiene Data'!F104))),'Data Summary'!DX110="Yes"),OFFSET('Hygiene Data'!$F$6,0,10*ROW('Hygiene Data'!F104)),NA())</f>
        <v>#N/A</v>
      </c>
      <c r="BJ110" s="135" t="e">
        <f ca="1">+IF(AND(ISNUMBER(OFFSET('Hygiene Data'!$F$8,0,10*ROW('Hygiene Data'!F104))),'Data Summary'!DY110="Yes"),OFFSET('Hygiene Data'!$F$8,0,10*ROW('Hygiene Data'!F104)),NA())</f>
        <v>#N/A</v>
      </c>
      <c r="BK110" s="135" t="e">
        <f ca="1">+IF(AND(ISNUMBER(OFFSET('Hygiene Data'!$F$10,0,10*ROW('Hygiene Data'!F104))),'Data Summary'!DZ110="Yes"),OFFSET('Hygiene Data'!$F$10,0,10*ROW('Hygiene Data'!F104)),NA())</f>
        <v>#N/A</v>
      </c>
      <c r="BL110" s="135" t="e">
        <f ca="1">+IF(AND(ISNUMBER(OFFSET('Hygiene Data'!$G$6,0,10*ROW('Hygiene Data'!G104))),'Data Summary'!EA110="Yes"),OFFSET('Hygiene Data'!$G$6,0,10*ROW('Hygiene Data'!G104)),NA())</f>
        <v>#N/A</v>
      </c>
      <c r="BM110" s="135" t="e">
        <f ca="1">+IF(AND(ISNUMBER(OFFSET('Hygiene Data'!$G$8,0,10*ROW('Hygiene Data'!G104))),'Data Summary'!EB110="Yes"),OFFSET('Hygiene Data'!$G$8,0,10*ROW('Hygiene Data'!G104)),NA())</f>
        <v>#N/A</v>
      </c>
      <c r="BN110" s="135" t="e">
        <f ca="1">+IF(AND(ISNUMBER(OFFSET('Hygiene Data'!$G$10,0,10*ROW('Hygiene Data'!G104))),'Data Summary'!EC110="Yes"),OFFSET('Hygiene Data'!$G$10,0,10*ROW('Hygiene Data'!G104)),NA())</f>
        <v>#N/A</v>
      </c>
      <c r="BO110" s="135" t="e">
        <f ca="1">+IF(AND(ISNUMBER(OFFSET('Hygiene Data'!$H$6,0,10*ROW('Hygiene Data'!H104))),'Data Summary'!ED110="Yes"),OFFSET('Hygiene Data'!$H$6,0,10*ROW('Hygiene Data'!H104)),NA())</f>
        <v>#N/A</v>
      </c>
      <c r="BP110" s="135" t="e">
        <f ca="1">+IF(AND(ISNUMBER(OFFSET('Hygiene Data'!$H$8,0,10*ROW('Hygiene Data'!H104))),'Data Summary'!EE110="Yes"),OFFSET('Hygiene Data'!$H$8,0,10*ROW('Hygiene Data'!H104)),NA())</f>
        <v>#N/A</v>
      </c>
      <c r="BQ110" s="135" t="e">
        <f ca="1">+IF(AND(ISNUMBER(OFFSET('Hygiene Data'!$H$10,0,10*ROW('Hygiene Data'!H104))),'Data Summary'!EF110="Yes"),OFFSET('Hygiene Data'!$H$10,0,10*ROW('Hygiene Data'!H104)),NA())</f>
        <v>#N/A</v>
      </c>
    </row>
    <row r="111" spans="1:69" x14ac:dyDescent="0.2">
      <c r="A111" s="50" t="e">
        <f ca="1">+IF(OFFSET('Water Data'!$B$1,0,10*ROW('Water Data'!B105))="",NA(),OFFSET('Water Data'!$B$1,0,10*ROW('Water Data'!B105)))</f>
        <v>#N/A</v>
      </c>
      <c r="B111" s="50" t="e">
        <f ca="1">+IF(OFFSET('Water Data'!$A$3,0,10*ROW('Water Data'!A108))="",NA(),OFFSET('Water Data'!$A$3,0,10*ROW('Water Data'!A108)))</f>
        <v>#N/A</v>
      </c>
      <c r="C111" s="50" t="e">
        <f ca="1">+IF(OFFSET('Water Data'!$C$3,0,10*ROW('Water Data'!C108))="",NA(),OFFSET('Water Data'!$C$3,0,10*ROW('Water Data'!C108)))</f>
        <v>#N/A</v>
      </c>
      <c r="D111" s="133" t="e">
        <f ca="1">+IF(AND(ISNUMBER(OFFSET('Water Data'!$C$5,0,10*ROW('Water Data'!C105))),'Data Summary'!BS111="Yes"),100-OFFSET('Water Data'!$C$5,0,10*ROW('Water Data'!C105)),NA())</f>
        <v>#N/A</v>
      </c>
      <c r="E111" s="133" t="e">
        <f ca="1">+IF(AND(ISNUMBER(OFFSET('Water Data'!$C$7,0,10*ROW('Water Data'!C105))),'Data Summary'!BT111="Yes"),OFFSET('Water Data'!$C$7,0,10*ROW('Water Data'!C105)),NA())</f>
        <v>#N/A</v>
      </c>
      <c r="F111" s="133" t="e">
        <f ca="1">+IF(AND(ISNUMBER(OFFSET('Water Data'!$C$10,0,10*ROW('Water Data'!C105))),'Data Summary'!BU111="Yes"),OFFSET('Water Data'!$C$10,0,10*ROW('Water Data'!C105)),NA())</f>
        <v>#N/A</v>
      </c>
      <c r="G111" s="133" t="e">
        <f ca="1">+IF(AND(ISNUMBER(OFFSET('Water Data'!$D$5,0,10*ROW('Water Data'!D105))),'Data Summary'!BV111="Yes"),100-OFFSET('Water Data'!$D$5,0,10*ROW('Water Data'!D105)),NA())</f>
        <v>#N/A</v>
      </c>
      <c r="H111" s="133" t="e">
        <f ca="1">+IF(AND(ISNUMBER(OFFSET('Water Data'!$D$7,0,10*ROW('Water Data'!D105))),'Data Summary'!BW111="Yes"),OFFSET('Water Data'!$D$7,0,10*ROW('Water Data'!D105)),NA())</f>
        <v>#N/A</v>
      </c>
      <c r="I111" s="133" t="e">
        <f ca="1">+IF(AND(ISNUMBER(OFFSET('Water Data'!$D$10,0,10*ROW('Water Data'!D105))),'Data Summary'!BX111="Yes"),OFFSET('Water Data'!$D$10,0,10*ROW('Water Data'!D105)),NA())</f>
        <v>#N/A</v>
      </c>
      <c r="J111" s="133" t="e">
        <f ca="1">+IF(AND(ISNUMBER(OFFSET('Water Data'!$E$5,0,10*ROW('Water Data'!E105))),'Data Summary'!BY111="Yes"),100-OFFSET('Water Data'!$E$5,0,10*ROW('Water Data'!E105)),NA())</f>
        <v>#N/A</v>
      </c>
      <c r="K111" s="133" t="e">
        <f ca="1">+IF(AND(ISNUMBER(OFFSET('Water Data'!$E$7,0,10*ROW('Water Data'!E105))),'Data Summary'!BZ111="Yes"),OFFSET('Water Data'!$E$7,0,10*ROW('Water Data'!E105)),NA())</f>
        <v>#N/A</v>
      </c>
      <c r="L111" s="133" t="e">
        <f ca="1">+IF(AND(ISNUMBER(OFFSET('Water Data'!$E$10,0,10*ROW('Water Data'!E105))),'Data Summary'!CA111="Yes"),OFFSET('Water Data'!$E$10,0,10*ROW('Water Data'!E105)),NA())</f>
        <v>#N/A</v>
      </c>
      <c r="M111" s="133" t="e">
        <f ca="1">+IF(AND(ISNUMBER(OFFSET('Water Data'!$F$5,0,10*ROW('Water Data'!F105))),'Data Summary'!CB111="Yes"),100-OFFSET('Water Data'!$F$5,0,10*ROW('Water Data'!F105)),NA())</f>
        <v>#N/A</v>
      </c>
      <c r="N111" s="133" t="e">
        <f ca="1">+IF(AND(ISNUMBER(OFFSET('Water Data'!$F$7,0,10*ROW('Water Data'!F105))),'Data Summary'!CC111="Yes"),OFFSET('Water Data'!$F$7,0,10*ROW('Water Data'!F105)),NA())</f>
        <v>#N/A</v>
      </c>
      <c r="O111" s="133" t="e">
        <f ca="1">+IF(AND(ISNUMBER(OFFSET('Water Data'!$F$10,0,10*ROW('Water Data'!F105))),'Data Summary'!CD111="Yes"),OFFSET('Water Data'!$F$10,0,10*ROW('Water Data'!F105)),NA())</f>
        <v>#N/A</v>
      </c>
      <c r="P111" s="133" t="e">
        <f ca="1">+IF(AND(ISNUMBER(OFFSET('Water Data'!$G$5,0,10*ROW('Water Data'!G105))),'Data Summary'!CE111="Yes"),100-OFFSET('Water Data'!$G$5,0,10*ROW('Water Data'!G105)),NA())</f>
        <v>#N/A</v>
      </c>
      <c r="Q111" s="133" t="e">
        <f ca="1">+IF(AND(ISNUMBER(OFFSET('Water Data'!$G$7,0,10*ROW('Water Data'!G105))),'Data Summary'!CF111="Yes"),OFFSET('Water Data'!$G$7,0,10*ROW('Water Data'!G105)),NA())</f>
        <v>#N/A</v>
      </c>
      <c r="R111" s="133" t="e">
        <f ca="1">+IF(AND(ISNUMBER(OFFSET('Water Data'!$G$10,0,10*ROW('Water Data'!G105))),'Data Summary'!CG111="Yes"),OFFSET('Water Data'!$G$10,0,10*ROW('Water Data'!G105)),NA())</f>
        <v>#N/A</v>
      </c>
      <c r="S111" s="133" t="e">
        <f ca="1">+IF(AND(ISNUMBER(OFFSET('Water Data'!$H$5,0,10*ROW('Water Data'!H105))),'Data Summary'!CH111="Yes"),100-OFFSET('Water Data'!$H$5,0,10*ROW('Water Data'!H105)),NA())</f>
        <v>#N/A</v>
      </c>
      <c r="T111" s="133" t="e">
        <f ca="1">+IF(AND(ISNUMBER(OFFSET('Water Data'!$H$7,0,10*ROW('Water Data'!H105))),'Data Summary'!CI111="Yes"),OFFSET('Water Data'!$H$7,0,10*ROW('Water Data'!H105)),NA())</f>
        <v>#N/A</v>
      </c>
      <c r="U111" s="133" t="e">
        <f ca="1">+IF(AND(ISNUMBER(OFFSET('Water Data'!$H$10,0,10*ROW('Water Data'!H105))),'Data Summary'!CJ111="Yes"),OFFSET('Water Data'!$H$10,0,10*ROW('Water Data'!H105)),NA())</f>
        <v>#N/A</v>
      </c>
      <c r="V111" s="134" t="e">
        <f ca="1">+IF(AND(ISNUMBER(OFFSET('Sanitation Data'!$C$5,0,10*ROW('Sanitation Data'!C105))),'Data Summary'!CK111="Yes"),100-OFFSET('Sanitation Data'!$C$5,0,10*ROW('Sanitation Data'!C105)),NA())</f>
        <v>#N/A</v>
      </c>
      <c r="W111" s="134" t="e">
        <f ca="1">+IF(AND(ISNUMBER(OFFSET('Sanitation Data'!$C$7,0,10*ROW('Sanitation Data'!C105))),'Data Summary'!CL111="Yes"),OFFSET('Sanitation Data'!$C$7,0,10*ROW('Sanitation Data'!C105)),NA())</f>
        <v>#N/A</v>
      </c>
      <c r="X111" s="134" t="e">
        <f ca="1">+IF(AND(ISNUMBER(OFFSET('Sanitation Data'!$C$11,0,10*ROW('Sanitation Data'!C105))),'Data Summary'!CM111="Yes"),OFFSET('Sanitation Data'!$C$11,0,10*ROW('Sanitation Data'!C105)),NA())</f>
        <v>#N/A</v>
      </c>
      <c r="Y111" s="134" t="e">
        <f ca="1">+IF(AND(ISNUMBER(OFFSET('Sanitation Data'!$C$12,0,10*ROW('Sanitation Data'!C105))),'Data Summary'!CN111="Yes"),OFFSET('Sanitation Data'!$C$12,0,10*ROW('Sanitation Data'!C105)),NA())</f>
        <v>#N/A</v>
      </c>
      <c r="Z111" s="134" t="e">
        <f ca="1">+IF(AND(ISNUMBER(OFFSET('Sanitation Data'!$C$13,0,10*ROW('Sanitation Data'!C105))),'Data Summary'!CO111="Yes"),OFFSET('Sanitation Data'!$C$13,0,10*ROW('Sanitation Data'!C105)),NA())</f>
        <v>#N/A</v>
      </c>
      <c r="AA111" s="134" t="e">
        <f ca="1">+IF(AND(ISNUMBER(OFFSET('Sanitation Data'!$D$5,0,10*ROW('Sanitation Data'!D105))),'Data Summary'!CP111="Yes"),100-OFFSET('Sanitation Data'!$D$5,0,10*ROW('Sanitation Data'!D105)),NA())</f>
        <v>#N/A</v>
      </c>
      <c r="AB111" s="134" t="e">
        <f ca="1">+IF(AND(ISNUMBER(OFFSET('Sanitation Data'!$D$7,0,10*ROW('Sanitation Data'!D105))),'Data Summary'!CQ111="Yes"),OFFSET('Sanitation Data'!$D$7,0,10*ROW('Sanitation Data'!D105)),NA())</f>
        <v>#N/A</v>
      </c>
      <c r="AC111" s="134" t="e">
        <f ca="1">+IF(AND(ISNUMBER(OFFSET('Sanitation Data'!$D$11,0,10*ROW('Sanitation Data'!D105))),'Data Summary'!CR111="Yes"),OFFSET('Sanitation Data'!$D$11,0,10*ROW('Sanitation Data'!D105)),NA())</f>
        <v>#N/A</v>
      </c>
      <c r="AD111" s="134" t="e">
        <f ca="1">+IF(AND(ISNUMBER(OFFSET('Sanitation Data'!$D$12,0,10*ROW('Sanitation Data'!D105))),'Data Summary'!CS111="Yes"),OFFSET('Sanitation Data'!$D$12,0,10*ROW('Sanitation Data'!D105)),NA())</f>
        <v>#N/A</v>
      </c>
      <c r="AE111" s="134" t="e">
        <f ca="1">+IF(AND(ISNUMBER(OFFSET('Sanitation Data'!$D$13,0,10*ROW('Sanitation Data'!D105))),'Data Summary'!CT111="Yes"),OFFSET('Sanitation Data'!$D$13,0,10*ROW('Sanitation Data'!D105)),NA())</f>
        <v>#N/A</v>
      </c>
      <c r="AF111" s="134" t="e">
        <f ca="1">+IF(AND(ISNUMBER(OFFSET('Sanitation Data'!$E$5,0,10*ROW('Sanitation Data'!E105))),'Data Summary'!CU111="Yes"),100-OFFSET('Sanitation Data'!$E$5,0,10*ROW('Sanitation Data'!E105)),NA())</f>
        <v>#N/A</v>
      </c>
      <c r="AG111" s="134" t="e">
        <f ca="1">+IF(AND(ISNUMBER(OFFSET('Sanitation Data'!$E$7,0,10*ROW('Sanitation Data'!E105))),'Data Summary'!CV111="Yes"),OFFSET('Sanitation Data'!$E$7,0,10*ROW('Sanitation Data'!E105)),NA())</f>
        <v>#N/A</v>
      </c>
      <c r="AH111" s="134" t="e">
        <f ca="1">+IF(AND(ISNUMBER(OFFSET('Sanitation Data'!$E$11,0,10*ROW('Sanitation Data'!E105))),'Data Summary'!CW111="Yes"),OFFSET('Sanitation Data'!$E$11,0,10*ROW('Sanitation Data'!E105)),NA())</f>
        <v>#N/A</v>
      </c>
      <c r="AI111" s="134" t="e">
        <f ca="1">+IF(AND(ISNUMBER(OFFSET('Sanitation Data'!$E$12,0,10*ROW('Sanitation Data'!E105))),'Data Summary'!CX111="Yes"),OFFSET('Sanitation Data'!$E$12,0,10*ROW('Sanitation Data'!E105)),NA())</f>
        <v>#N/A</v>
      </c>
      <c r="AJ111" s="134" t="e">
        <f ca="1">+IF(AND(ISNUMBER(OFFSET('Sanitation Data'!$E$13,0,10*ROW('Sanitation Data'!E105))),'Data Summary'!CY111="Yes"),OFFSET('Sanitation Data'!$E$13,0,10*ROW('Sanitation Data'!E105)),NA())</f>
        <v>#N/A</v>
      </c>
      <c r="AK111" s="134" t="e">
        <f ca="1">+IF(AND(ISNUMBER(OFFSET('Sanitation Data'!$F$5,0,10*ROW('Sanitation Data'!F105))),'Data Summary'!CZ111="Yes"),100-OFFSET('Sanitation Data'!$F$5,0,10*ROW('Sanitation Data'!F105)),NA())</f>
        <v>#N/A</v>
      </c>
      <c r="AL111" s="134" t="e">
        <f ca="1">+IF(AND(ISNUMBER(OFFSET('Sanitation Data'!$F$7,0,10*ROW('Sanitation Data'!F105))),'Data Summary'!DA111="Yes"),OFFSET('Sanitation Data'!$F$7,0,10*ROW('Sanitation Data'!F105)),NA())</f>
        <v>#N/A</v>
      </c>
      <c r="AM111" s="134" t="e">
        <f ca="1">+IF(AND(ISNUMBER(OFFSET('Sanitation Data'!$F$11,0,10*ROW('Sanitation Data'!F105))),'Data Summary'!DB111="Yes"),OFFSET('Sanitation Data'!$F$11,0,10*ROW('Sanitation Data'!F105)),NA())</f>
        <v>#N/A</v>
      </c>
      <c r="AN111" s="134" t="e">
        <f ca="1">+IF(AND(ISNUMBER(OFFSET('Sanitation Data'!$F$12,0,10*ROW('Sanitation Data'!F105))),'Data Summary'!DC111="Yes"),OFFSET('Sanitation Data'!$F$12,0,10*ROW('Sanitation Data'!F105)),NA())</f>
        <v>#N/A</v>
      </c>
      <c r="AO111" s="134" t="e">
        <f ca="1">+IF(AND(ISNUMBER(OFFSET('Sanitation Data'!$F$13,0,10*ROW('Sanitation Data'!F105))),'Data Summary'!DD111="Yes"),OFFSET('Sanitation Data'!$F$13,0,10*ROW('Sanitation Data'!F105)),NA())</f>
        <v>#N/A</v>
      </c>
      <c r="AP111" s="134" t="e">
        <f ca="1">+IF(AND(ISNUMBER(OFFSET('Sanitation Data'!$G$5,0,10*ROW('Sanitation Data'!G105))),'Data Summary'!DE111="Yes"),100-OFFSET('Sanitation Data'!$G$5,0,10*ROW('Sanitation Data'!G105)),NA())</f>
        <v>#N/A</v>
      </c>
      <c r="AQ111" s="134" t="e">
        <f ca="1">+IF(AND(ISNUMBER(OFFSET('Sanitation Data'!$G$7,0,10*ROW('Sanitation Data'!G105))),'Data Summary'!DF111="Yes"),OFFSET('Sanitation Data'!$G$7,0,10*ROW('Sanitation Data'!G105)),NA())</f>
        <v>#N/A</v>
      </c>
      <c r="AR111" s="134" t="e">
        <f ca="1">+IF(AND(ISNUMBER(OFFSET('Sanitation Data'!$G$11,0,10*ROW('Sanitation Data'!G105))),'Data Summary'!DG111="Yes"),OFFSET('Sanitation Data'!$G$11,0,10*ROW('Sanitation Data'!G105)),NA())</f>
        <v>#N/A</v>
      </c>
      <c r="AS111" s="134" t="e">
        <f ca="1">+IF(AND(ISNUMBER(OFFSET('Sanitation Data'!$G$12,0,10*ROW('Sanitation Data'!G105))),'Data Summary'!DH111="Yes"),OFFSET('Sanitation Data'!$G$12,0,10*ROW('Sanitation Data'!G105)),NA())</f>
        <v>#N/A</v>
      </c>
      <c r="AT111" s="134" t="e">
        <f ca="1">+IF(AND(ISNUMBER(OFFSET('Sanitation Data'!$G$13,0,10*ROW('Sanitation Data'!G105))),'Data Summary'!DI111="Yes"),OFFSET('Sanitation Data'!$G$13,0,10*ROW('Sanitation Data'!G105)),NA())</f>
        <v>#N/A</v>
      </c>
      <c r="AU111" s="134" t="e">
        <f ca="1">+IF(AND(ISNUMBER(OFFSET('Sanitation Data'!$H$5,0,10*ROW('Sanitation Data'!H105))),'Data Summary'!DJ111="Yes"),100-OFFSET('Sanitation Data'!$H$5,0,10*ROW('Sanitation Data'!H105)),NA())</f>
        <v>#N/A</v>
      </c>
      <c r="AV111" s="134" t="e">
        <f ca="1">+IF(AND(ISNUMBER(OFFSET('Sanitation Data'!$H$7,0,10*ROW('Sanitation Data'!H105))),'Data Summary'!DK111="Yes"),OFFSET('Sanitation Data'!$H$7,0,10*ROW('Sanitation Data'!H105)),NA())</f>
        <v>#N/A</v>
      </c>
      <c r="AW111" s="134" t="e">
        <f ca="1">+IF(AND(ISNUMBER(OFFSET('Sanitation Data'!$H$11,0,10*ROW('Sanitation Data'!H105))),'Data Summary'!DL111="Yes"),OFFSET('Sanitation Data'!$H$11,0,10*ROW('Sanitation Data'!H105)),NA())</f>
        <v>#N/A</v>
      </c>
      <c r="AX111" s="134" t="e">
        <f ca="1">+IF(AND(ISNUMBER(OFFSET('Sanitation Data'!$H$12,0,10*ROW('Sanitation Data'!H105))),'Data Summary'!DM111="Yes"),OFFSET('Sanitation Data'!$H$12,0,10*ROW('Sanitation Data'!H105)),NA())</f>
        <v>#N/A</v>
      </c>
      <c r="AY111" s="134" t="e">
        <f ca="1">+IF(AND(ISNUMBER(OFFSET('Sanitation Data'!$H$13,0,10*ROW('Sanitation Data'!H105))),'Data Summary'!DN111="Yes"),OFFSET('Sanitation Data'!$H$13,0,10*ROW('Sanitation Data'!H105)),NA())</f>
        <v>#N/A</v>
      </c>
      <c r="AZ111" s="135" t="e">
        <f ca="1">+IF(AND(ISNUMBER(OFFSET('Hygiene Data'!$C$6,0,10*ROW('Hygiene Data'!C105))),'Data Summary'!DO111="Yes"),OFFSET('Hygiene Data'!$C$6,0,10*ROW('Hygiene Data'!C105)),NA())</f>
        <v>#N/A</v>
      </c>
      <c r="BA111" s="135" t="e">
        <f ca="1">+IF(AND(ISNUMBER(OFFSET('Hygiene Data'!$C$8,0,10*ROW('Hygiene Data'!C105))),'Data Summary'!DP111="Yes"),OFFSET('Hygiene Data'!$C$8,0,10*ROW('Hygiene Data'!C105)),NA())</f>
        <v>#N/A</v>
      </c>
      <c r="BB111" s="135" t="e">
        <f ca="1">+IF(AND(ISNUMBER(OFFSET('Hygiene Data'!$C$10,0,10*ROW('Hygiene Data'!C105))),'Data Summary'!DQ111="Yes"),OFFSET('Hygiene Data'!$C$10,0,10*ROW('Hygiene Data'!C105)),NA())</f>
        <v>#N/A</v>
      </c>
      <c r="BC111" s="135" t="e">
        <f ca="1">+IF(AND(ISNUMBER(OFFSET('Hygiene Data'!$D$6,0,10*ROW('Hygiene Data'!D105))),'Data Summary'!DR111="Yes"),OFFSET('Hygiene Data'!$D$6,0,10*ROW('Hygiene Data'!D105)),NA())</f>
        <v>#N/A</v>
      </c>
      <c r="BD111" s="135" t="e">
        <f ca="1">+IF(AND(ISNUMBER(OFFSET('Hygiene Data'!$D$8,0,10*ROW('Hygiene Data'!D105))),'Data Summary'!DS111="Yes"),OFFSET('Hygiene Data'!$D$8,0,10*ROW('Hygiene Data'!D105)),NA())</f>
        <v>#N/A</v>
      </c>
      <c r="BE111" s="135" t="e">
        <f ca="1">+IF(AND(ISNUMBER(OFFSET('Hygiene Data'!$D$10,0,10*ROW('Hygiene Data'!D105))),'Data Summary'!DT111="Yes"),OFFSET('Hygiene Data'!$D$10,0,10*ROW('Hygiene Data'!D105)),NA())</f>
        <v>#N/A</v>
      </c>
      <c r="BF111" s="135" t="e">
        <f ca="1">+IF(AND(ISNUMBER(OFFSET('Hygiene Data'!$E$6,0,10*ROW('Hygiene Data'!E105))),'Data Summary'!DU111="Yes"),OFFSET('Hygiene Data'!$E$6,0,10*ROW('Hygiene Data'!E105)),NA())</f>
        <v>#N/A</v>
      </c>
      <c r="BG111" s="135" t="e">
        <f ca="1">+IF(AND(ISNUMBER(OFFSET('Hygiene Data'!$E$8,0,10*ROW('Hygiene Data'!E105))),'Data Summary'!DV111="Yes"),OFFSET('Hygiene Data'!$E$8,0,10*ROW('Hygiene Data'!E105)),NA())</f>
        <v>#N/A</v>
      </c>
      <c r="BH111" s="135" t="e">
        <f ca="1">+IF(AND(ISNUMBER(OFFSET('Hygiene Data'!$E$10,0,10*ROW('Hygiene Data'!E105))),'Data Summary'!DW111="Yes"),OFFSET('Hygiene Data'!$E$10,0,10*ROW('Hygiene Data'!E105)),NA())</f>
        <v>#N/A</v>
      </c>
      <c r="BI111" s="135" t="e">
        <f ca="1">+IF(AND(ISNUMBER(OFFSET('Hygiene Data'!$F$6,0,10*ROW('Hygiene Data'!F105))),'Data Summary'!DX111="Yes"),OFFSET('Hygiene Data'!$F$6,0,10*ROW('Hygiene Data'!F105)),NA())</f>
        <v>#N/A</v>
      </c>
      <c r="BJ111" s="135" t="e">
        <f ca="1">+IF(AND(ISNUMBER(OFFSET('Hygiene Data'!$F$8,0,10*ROW('Hygiene Data'!F105))),'Data Summary'!DY111="Yes"),OFFSET('Hygiene Data'!$F$8,0,10*ROW('Hygiene Data'!F105)),NA())</f>
        <v>#N/A</v>
      </c>
      <c r="BK111" s="135" t="e">
        <f ca="1">+IF(AND(ISNUMBER(OFFSET('Hygiene Data'!$F$10,0,10*ROW('Hygiene Data'!F105))),'Data Summary'!DZ111="Yes"),OFFSET('Hygiene Data'!$F$10,0,10*ROW('Hygiene Data'!F105)),NA())</f>
        <v>#N/A</v>
      </c>
      <c r="BL111" s="135" t="e">
        <f ca="1">+IF(AND(ISNUMBER(OFFSET('Hygiene Data'!$G$6,0,10*ROW('Hygiene Data'!G105))),'Data Summary'!EA111="Yes"),OFFSET('Hygiene Data'!$G$6,0,10*ROW('Hygiene Data'!G105)),NA())</f>
        <v>#N/A</v>
      </c>
      <c r="BM111" s="135" t="e">
        <f ca="1">+IF(AND(ISNUMBER(OFFSET('Hygiene Data'!$G$8,0,10*ROW('Hygiene Data'!G105))),'Data Summary'!EB111="Yes"),OFFSET('Hygiene Data'!$G$8,0,10*ROW('Hygiene Data'!G105)),NA())</f>
        <v>#N/A</v>
      </c>
      <c r="BN111" s="135" t="e">
        <f ca="1">+IF(AND(ISNUMBER(OFFSET('Hygiene Data'!$G$10,0,10*ROW('Hygiene Data'!G105))),'Data Summary'!EC111="Yes"),OFFSET('Hygiene Data'!$G$10,0,10*ROW('Hygiene Data'!G105)),NA())</f>
        <v>#N/A</v>
      </c>
      <c r="BO111" s="135" t="e">
        <f ca="1">+IF(AND(ISNUMBER(OFFSET('Hygiene Data'!$H$6,0,10*ROW('Hygiene Data'!H105))),'Data Summary'!ED111="Yes"),OFFSET('Hygiene Data'!$H$6,0,10*ROW('Hygiene Data'!H105)),NA())</f>
        <v>#N/A</v>
      </c>
      <c r="BP111" s="135" t="e">
        <f ca="1">+IF(AND(ISNUMBER(OFFSET('Hygiene Data'!$H$8,0,10*ROW('Hygiene Data'!H105))),'Data Summary'!EE111="Yes"),OFFSET('Hygiene Data'!$H$8,0,10*ROW('Hygiene Data'!H105)),NA())</f>
        <v>#N/A</v>
      </c>
      <c r="BQ111" s="135" t="e">
        <f ca="1">+IF(AND(ISNUMBER(OFFSET('Hygiene Data'!$H$10,0,10*ROW('Hygiene Data'!H105))),'Data Summary'!EF111="Yes"),OFFSET('Hygiene Data'!$H$10,0,10*ROW('Hygiene Data'!H105)),NA())</f>
        <v>#N/A</v>
      </c>
    </row>
    <row r="112" spans="1:69" x14ac:dyDescent="0.2">
      <c r="A112" s="50" t="e">
        <f ca="1">+IF(OFFSET('Water Data'!$B$1,0,10*ROW('Water Data'!B106))="",NA(),OFFSET('Water Data'!$B$1,0,10*ROW('Water Data'!B106)))</f>
        <v>#N/A</v>
      </c>
      <c r="B112" s="50" t="e">
        <f ca="1">+IF(OFFSET('Water Data'!$A$3,0,10*ROW('Water Data'!A109))="",NA(),OFFSET('Water Data'!$A$3,0,10*ROW('Water Data'!A109)))</f>
        <v>#N/A</v>
      </c>
      <c r="C112" s="50" t="e">
        <f ca="1">+IF(OFFSET('Water Data'!$C$3,0,10*ROW('Water Data'!C109))="",NA(),OFFSET('Water Data'!$C$3,0,10*ROW('Water Data'!C109)))</f>
        <v>#N/A</v>
      </c>
      <c r="D112" s="133" t="e">
        <f ca="1">+IF(AND(ISNUMBER(OFFSET('Water Data'!$C$5,0,10*ROW('Water Data'!C106))),'Data Summary'!BS112="Yes"),100-OFFSET('Water Data'!$C$5,0,10*ROW('Water Data'!C106)),NA())</f>
        <v>#N/A</v>
      </c>
      <c r="E112" s="133" t="e">
        <f ca="1">+IF(AND(ISNUMBER(OFFSET('Water Data'!$C$7,0,10*ROW('Water Data'!C106))),'Data Summary'!BT112="Yes"),OFFSET('Water Data'!$C$7,0,10*ROW('Water Data'!C106)),NA())</f>
        <v>#N/A</v>
      </c>
      <c r="F112" s="133" t="e">
        <f ca="1">+IF(AND(ISNUMBER(OFFSET('Water Data'!$C$10,0,10*ROW('Water Data'!C106))),'Data Summary'!BU112="Yes"),OFFSET('Water Data'!$C$10,0,10*ROW('Water Data'!C106)),NA())</f>
        <v>#N/A</v>
      </c>
      <c r="G112" s="133" t="e">
        <f ca="1">+IF(AND(ISNUMBER(OFFSET('Water Data'!$D$5,0,10*ROW('Water Data'!D106))),'Data Summary'!BV112="Yes"),100-OFFSET('Water Data'!$D$5,0,10*ROW('Water Data'!D106)),NA())</f>
        <v>#N/A</v>
      </c>
      <c r="H112" s="133" t="e">
        <f ca="1">+IF(AND(ISNUMBER(OFFSET('Water Data'!$D$7,0,10*ROW('Water Data'!D106))),'Data Summary'!BW112="Yes"),OFFSET('Water Data'!$D$7,0,10*ROW('Water Data'!D106)),NA())</f>
        <v>#N/A</v>
      </c>
      <c r="I112" s="133" t="e">
        <f ca="1">+IF(AND(ISNUMBER(OFFSET('Water Data'!$D$10,0,10*ROW('Water Data'!D106))),'Data Summary'!BX112="Yes"),OFFSET('Water Data'!$D$10,0,10*ROW('Water Data'!D106)),NA())</f>
        <v>#N/A</v>
      </c>
      <c r="J112" s="133" t="e">
        <f ca="1">+IF(AND(ISNUMBER(OFFSET('Water Data'!$E$5,0,10*ROW('Water Data'!E106))),'Data Summary'!BY112="Yes"),100-OFFSET('Water Data'!$E$5,0,10*ROW('Water Data'!E106)),NA())</f>
        <v>#N/A</v>
      </c>
      <c r="K112" s="133" t="e">
        <f ca="1">+IF(AND(ISNUMBER(OFFSET('Water Data'!$E$7,0,10*ROW('Water Data'!E106))),'Data Summary'!BZ112="Yes"),OFFSET('Water Data'!$E$7,0,10*ROW('Water Data'!E106)),NA())</f>
        <v>#N/A</v>
      </c>
      <c r="L112" s="133" t="e">
        <f ca="1">+IF(AND(ISNUMBER(OFFSET('Water Data'!$E$10,0,10*ROW('Water Data'!E106))),'Data Summary'!CA112="Yes"),OFFSET('Water Data'!$E$10,0,10*ROW('Water Data'!E106)),NA())</f>
        <v>#N/A</v>
      </c>
      <c r="M112" s="133" t="e">
        <f ca="1">+IF(AND(ISNUMBER(OFFSET('Water Data'!$F$5,0,10*ROW('Water Data'!F106))),'Data Summary'!CB112="Yes"),100-OFFSET('Water Data'!$F$5,0,10*ROW('Water Data'!F106)),NA())</f>
        <v>#N/A</v>
      </c>
      <c r="N112" s="133" t="e">
        <f ca="1">+IF(AND(ISNUMBER(OFFSET('Water Data'!$F$7,0,10*ROW('Water Data'!F106))),'Data Summary'!CC112="Yes"),OFFSET('Water Data'!$F$7,0,10*ROW('Water Data'!F106)),NA())</f>
        <v>#N/A</v>
      </c>
      <c r="O112" s="133" t="e">
        <f ca="1">+IF(AND(ISNUMBER(OFFSET('Water Data'!$F$10,0,10*ROW('Water Data'!F106))),'Data Summary'!CD112="Yes"),OFFSET('Water Data'!$F$10,0,10*ROW('Water Data'!F106)),NA())</f>
        <v>#N/A</v>
      </c>
      <c r="P112" s="133" t="e">
        <f ca="1">+IF(AND(ISNUMBER(OFFSET('Water Data'!$G$5,0,10*ROW('Water Data'!G106))),'Data Summary'!CE112="Yes"),100-OFFSET('Water Data'!$G$5,0,10*ROW('Water Data'!G106)),NA())</f>
        <v>#N/A</v>
      </c>
      <c r="Q112" s="133" t="e">
        <f ca="1">+IF(AND(ISNUMBER(OFFSET('Water Data'!$G$7,0,10*ROW('Water Data'!G106))),'Data Summary'!CF112="Yes"),OFFSET('Water Data'!$G$7,0,10*ROW('Water Data'!G106)),NA())</f>
        <v>#N/A</v>
      </c>
      <c r="R112" s="133" t="e">
        <f ca="1">+IF(AND(ISNUMBER(OFFSET('Water Data'!$G$10,0,10*ROW('Water Data'!G106))),'Data Summary'!CG112="Yes"),OFFSET('Water Data'!$G$10,0,10*ROW('Water Data'!G106)),NA())</f>
        <v>#N/A</v>
      </c>
      <c r="S112" s="133" t="e">
        <f ca="1">+IF(AND(ISNUMBER(OFFSET('Water Data'!$H$5,0,10*ROW('Water Data'!H106))),'Data Summary'!CH112="Yes"),100-OFFSET('Water Data'!$H$5,0,10*ROW('Water Data'!H106)),NA())</f>
        <v>#N/A</v>
      </c>
      <c r="T112" s="133" t="e">
        <f ca="1">+IF(AND(ISNUMBER(OFFSET('Water Data'!$H$7,0,10*ROW('Water Data'!H106))),'Data Summary'!CI112="Yes"),OFFSET('Water Data'!$H$7,0,10*ROW('Water Data'!H106)),NA())</f>
        <v>#N/A</v>
      </c>
      <c r="U112" s="133" t="e">
        <f ca="1">+IF(AND(ISNUMBER(OFFSET('Water Data'!$H$10,0,10*ROW('Water Data'!H106))),'Data Summary'!CJ112="Yes"),OFFSET('Water Data'!$H$10,0,10*ROW('Water Data'!H106)),NA())</f>
        <v>#N/A</v>
      </c>
      <c r="V112" s="134" t="e">
        <f ca="1">+IF(AND(ISNUMBER(OFFSET('Sanitation Data'!$C$5,0,10*ROW('Sanitation Data'!C106))),'Data Summary'!CK112="Yes"),100-OFFSET('Sanitation Data'!$C$5,0,10*ROW('Sanitation Data'!C106)),NA())</f>
        <v>#N/A</v>
      </c>
      <c r="W112" s="134" t="e">
        <f ca="1">+IF(AND(ISNUMBER(OFFSET('Sanitation Data'!$C$7,0,10*ROW('Sanitation Data'!C106))),'Data Summary'!CL112="Yes"),OFFSET('Sanitation Data'!$C$7,0,10*ROW('Sanitation Data'!C106)),NA())</f>
        <v>#N/A</v>
      </c>
      <c r="X112" s="134" t="e">
        <f ca="1">+IF(AND(ISNUMBER(OFFSET('Sanitation Data'!$C$11,0,10*ROW('Sanitation Data'!C106))),'Data Summary'!CM112="Yes"),OFFSET('Sanitation Data'!$C$11,0,10*ROW('Sanitation Data'!C106)),NA())</f>
        <v>#N/A</v>
      </c>
      <c r="Y112" s="134" t="e">
        <f ca="1">+IF(AND(ISNUMBER(OFFSET('Sanitation Data'!$C$12,0,10*ROW('Sanitation Data'!C106))),'Data Summary'!CN112="Yes"),OFFSET('Sanitation Data'!$C$12,0,10*ROW('Sanitation Data'!C106)),NA())</f>
        <v>#N/A</v>
      </c>
      <c r="Z112" s="134" t="e">
        <f ca="1">+IF(AND(ISNUMBER(OFFSET('Sanitation Data'!$C$13,0,10*ROW('Sanitation Data'!C106))),'Data Summary'!CO112="Yes"),OFFSET('Sanitation Data'!$C$13,0,10*ROW('Sanitation Data'!C106)),NA())</f>
        <v>#N/A</v>
      </c>
      <c r="AA112" s="134" t="e">
        <f ca="1">+IF(AND(ISNUMBER(OFFSET('Sanitation Data'!$D$5,0,10*ROW('Sanitation Data'!D106))),'Data Summary'!CP112="Yes"),100-OFFSET('Sanitation Data'!$D$5,0,10*ROW('Sanitation Data'!D106)),NA())</f>
        <v>#N/A</v>
      </c>
      <c r="AB112" s="134" t="e">
        <f ca="1">+IF(AND(ISNUMBER(OFFSET('Sanitation Data'!$D$7,0,10*ROW('Sanitation Data'!D106))),'Data Summary'!CQ112="Yes"),OFFSET('Sanitation Data'!$D$7,0,10*ROW('Sanitation Data'!D106)),NA())</f>
        <v>#N/A</v>
      </c>
      <c r="AC112" s="134" t="e">
        <f ca="1">+IF(AND(ISNUMBER(OFFSET('Sanitation Data'!$D$11,0,10*ROW('Sanitation Data'!D106))),'Data Summary'!CR112="Yes"),OFFSET('Sanitation Data'!$D$11,0,10*ROW('Sanitation Data'!D106)),NA())</f>
        <v>#N/A</v>
      </c>
      <c r="AD112" s="134" t="e">
        <f ca="1">+IF(AND(ISNUMBER(OFFSET('Sanitation Data'!$D$12,0,10*ROW('Sanitation Data'!D106))),'Data Summary'!CS112="Yes"),OFFSET('Sanitation Data'!$D$12,0,10*ROW('Sanitation Data'!D106)),NA())</f>
        <v>#N/A</v>
      </c>
      <c r="AE112" s="134" t="e">
        <f ca="1">+IF(AND(ISNUMBER(OFFSET('Sanitation Data'!$D$13,0,10*ROW('Sanitation Data'!D106))),'Data Summary'!CT112="Yes"),OFFSET('Sanitation Data'!$D$13,0,10*ROW('Sanitation Data'!D106)),NA())</f>
        <v>#N/A</v>
      </c>
      <c r="AF112" s="134" t="e">
        <f ca="1">+IF(AND(ISNUMBER(OFFSET('Sanitation Data'!$E$5,0,10*ROW('Sanitation Data'!E106))),'Data Summary'!CU112="Yes"),100-OFFSET('Sanitation Data'!$E$5,0,10*ROW('Sanitation Data'!E106)),NA())</f>
        <v>#N/A</v>
      </c>
      <c r="AG112" s="134" t="e">
        <f ca="1">+IF(AND(ISNUMBER(OFFSET('Sanitation Data'!$E$7,0,10*ROW('Sanitation Data'!E106))),'Data Summary'!CV112="Yes"),OFFSET('Sanitation Data'!$E$7,0,10*ROW('Sanitation Data'!E106)),NA())</f>
        <v>#N/A</v>
      </c>
      <c r="AH112" s="134" t="e">
        <f ca="1">+IF(AND(ISNUMBER(OFFSET('Sanitation Data'!$E$11,0,10*ROW('Sanitation Data'!E106))),'Data Summary'!CW112="Yes"),OFFSET('Sanitation Data'!$E$11,0,10*ROW('Sanitation Data'!E106)),NA())</f>
        <v>#N/A</v>
      </c>
      <c r="AI112" s="134" t="e">
        <f ca="1">+IF(AND(ISNUMBER(OFFSET('Sanitation Data'!$E$12,0,10*ROW('Sanitation Data'!E106))),'Data Summary'!CX112="Yes"),OFFSET('Sanitation Data'!$E$12,0,10*ROW('Sanitation Data'!E106)),NA())</f>
        <v>#N/A</v>
      </c>
      <c r="AJ112" s="134" t="e">
        <f ca="1">+IF(AND(ISNUMBER(OFFSET('Sanitation Data'!$E$13,0,10*ROW('Sanitation Data'!E106))),'Data Summary'!CY112="Yes"),OFFSET('Sanitation Data'!$E$13,0,10*ROW('Sanitation Data'!E106)),NA())</f>
        <v>#N/A</v>
      </c>
      <c r="AK112" s="134" t="e">
        <f ca="1">+IF(AND(ISNUMBER(OFFSET('Sanitation Data'!$F$5,0,10*ROW('Sanitation Data'!F106))),'Data Summary'!CZ112="Yes"),100-OFFSET('Sanitation Data'!$F$5,0,10*ROW('Sanitation Data'!F106)),NA())</f>
        <v>#N/A</v>
      </c>
      <c r="AL112" s="134" t="e">
        <f ca="1">+IF(AND(ISNUMBER(OFFSET('Sanitation Data'!$F$7,0,10*ROW('Sanitation Data'!F106))),'Data Summary'!DA112="Yes"),OFFSET('Sanitation Data'!$F$7,0,10*ROW('Sanitation Data'!F106)),NA())</f>
        <v>#N/A</v>
      </c>
      <c r="AM112" s="134" t="e">
        <f ca="1">+IF(AND(ISNUMBER(OFFSET('Sanitation Data'!$F$11,0,10*ROW('Sanitation Data'!F106))),'Data Summary'!DB112="Yes"),OFFSET('Sanitation Data'!$F$11,0,10*ROW('Sanitation Data'!F106)),NA())</f>
        <v>#N/A</v>
      </c>
      <c r="AN112" s="134" t="e">
        <f ca="1">+IF(AND(ISNUMBER(OFFSET('Sanitation Data'!$F$12,0,10*ROW('Sanitation Data'!F106))),'Data Summary'!DC112="Yes"),OFFSET('Sanitation Data'!$F$12,0,10*ROW('Sanitation Data'!F106)),NA())</f>
        <v>#N/A</v>
      </c>
      <c r="AO112" s="134" t="e">
        <f ca="1">+IF(AND(ISNUMBER(OFFSET('Sanitation Data'!$F$13,0,10*ROW('Sanitation Data'!F106))),'Data Summary'!DD112="Yes"),OFFSET('Sanitation Data'!$F$13,0,10*ROW('Sanitation Data'!F106)),NA())</f>
        <v>#N/A</v>
      </c>
      <c r="AP112" s="134" t="e">
        <f ca="1">+IF(AND(ISNUMBER(OFFSET('Sanitation Data'!$G$5,0,10*ROW('Sanitation Data'!G106))),'Data Summary'!DE112="Yes"),100-OFFSET('Sanitation Data'!$G$5,0,10*ROW('Sanitation Data'!G106)),NA())</f>
        <v>#N/A</v>
      </c>
      <c r="AQ112" s="134" t="e">
        <f ca="1">+IF(AND(ISNUMBER(OFFSET('Sanitation Data'!$G$7,0,10*ROW('Sanitation Data'!G106))),'Data Summary'!DF112="Yes"),OFFSET('Sanitation Data'!$G$7,0,10*ROW('Sanitation Data'!G106)),NA())</f>
        <v>#N/A</v>
      </c>
      <c r="AR112" s="134" t="e">
        <f ca="1">+IF(AND(ISNUMBER(OFFSET('Sanitation Data'!$G$11,0,10*ROW('Sanitation Data'!G106))),'Data Summary'!DG112="Yes"),OFFSET('Sanitation Data'!$G$11,0,10*ROW('Sanitation Data'!G106)),NA())</f>
        <v>#N/A</v>
      </c>
      <c r="AS112" s="134" t="e">
        <f ca="1">+IF(AND(ISNUMBER(OFFSET('Sanitation Data'!$G$12,0,10*ROW('Sanitation Data'!G106))),'Data Summary'!DH112="Yes"),OFFSET('Sanitation Data'!$G$12,0,10*ROW('Sanitation Data'!G106)),NA())</f>
        <v>#N/A</v>
      </c>
      <c r="AT112" s="134" t="e">
        <f ca="1">+IF(AND(ISNUMBER(OFFSET('Sanitation Data'!$G$13,0,10*ROW('Sanitation Data'!G106))),'Data Summary'!DI112="Yes"),OFFSET('Sanitation Data'!$G$13,0,10*ROW('Sanitation Data'!G106)),NA())</f>
        <v>#N/A</v>
      </c>
      <c r="AU112" s="134" t="e">
        <f ca="1">+IF(AND(ISNUMBER(OFFSET('Sanitation Data'!$H$5,0,10*ROW('Sanitation Data'!H106))),'Data Summary'!DJ112="Yes"),100-OFFSET('Sanitation Data'!$H$5,0,10*ROW('Sanitation Data'!H106)),NA())</f>
        <v>#N/A</v>
      </c>
      <c r="AV112" s="134" t="e">
        <f ca="1">+IF(AND(ISNUMBER(OFFSET('Sanitation Data'!$H$7,0,10*ROW('Sanitation Data'!H106))),'Data Summary'!DK112="Yes"),OFFSET('Sanitation Data'!$H$7,0,10*ROW('Sanitation Data'!H106)),NA())</f>
        <v>#N/A</v>
      </c>
      <c r="AW112" s="134" t="e">
        <f ca="1">+IF(AND(ISNUMBER(OFFSET('Sanitation Data'!$H$11,0,10*ROW('Sanitation Data'!H106))),'Data Summary'!DL112="Yes"),OFFSET('Sanitation Data'!$H$11,0,10*ROW('Sanitation Data'!H106)),NA())</f>
        <v>#N/A</v>
      </c>
      <c r="AX112" s="134" t="e">
        <f ca="1">+IF(AND(ISNUMBER(OFFSET('Sanitation Data'!$H$12,0,10*ROW('Sanitation Data'!H106))),'Data Summary'!DM112="Yes"),OFFSET('Sanitation Data'!$H$12,0,10*ROW('Sanitation Data'!H106)),NA())</f>
        <v>#N/A</v>
      </c>
      <c r="AY112" s="134" t="e">
        <f ca="1">+IF(AND(ISNUMBER(OFFSET('Sanitation Data'!$H$13,0,10*ROW('Sanitation Data'!H106))),'Data Summary'!DN112="Yes"),OFFSET('Sanitation Data'!$H$13,0,10*ROW('Sanitation Data'!H106)),NA())</f>
        <v>#N/A</v>
      </c>
      <c r="AZ112" s="135" t="e">
        <f ca="1">+IF(AND(ISNUMBER(OFFSET('Hygiene Data'!$C$6,0,10*ROW('Hygiene Data'!C106))),'Data Summary'!DO112="Yes"),OFFSET('Hygiene Data'!$C$6,0,10*ROW('Hygiene Data'!C106)),NA())</f>
        <v>#N/A</v>
      </c>
      <c r="BA112" s="135" t="e">
        <f ca="1">+IF(AND(ISNUMBER(OFFSET('Hygiene Data'!$C$8,0,10*ROW('Hygiene Data'!C106))),'Data Summary'!DP112="Yes"),OFFSET('Hygiene Data'!$C$8,0,10*ROW('Hygiene Data'!C106)),NA())</f>
        <v>#N/A</v>
      </c>
      <c r="BB112" s="135" t="e">
        <f ca="1">+IF(AND(ISNUMBER(OFFSET('Hygiene Data'!$C$10,0,10*ROW('Hygiene Data'!C106))),'Data Summary'!DQ112="Yes"),OFFSET('Hygiene Data'!$C$10,0,10*ROW('Hygiene Data'!C106)),NA())</f>
        <v>#N/A</v>
      </c>
      <c r="BC112" s="135" t="e">
        <f ca="1">+IF(AND(ISNUMBER(OFFSET('Hygiene Data'!$D$6,0,10*ROW('Hygiene Data'!D106))),'Data Summary'!DR112="Yes"),OFFSET('Hygiene Data'!$D$6,0,10*ROW('Hygiene Data'!D106)),NA())</f>
        <v>#N/A</v>
      </c>
      <c r="BD112" s="135" t="e">
        <f ca="1">+IF(AND(ISNUMBER(OFFSET('Hygiene Data'!$D$8,0,10*ROW('Hygiene Data'!D106))),'Data Summary'!DS112="Yes"),OFFSET('Hygiene Data'!$D$8,0,10*ROW('Hygiene Data'!D106)),NA())</f>
        <v>#N/A</v>
      </c>
      <c r="BE112" s="135" t="e">
        <f ca="1">+IF(AND(ISNUMBER(OFFSET('Hygiene Data'!$D$10,0,10*ROW('Hygiene Data'!D106))),'Data Summary'!DT112="Yes"),OFFSET('Hygiene Data'!$D$10,0,10*ROW('Hygiene Data'!D106)),NA())</f>
        <v>#N/A</v>
      </c>
      <c r="BF112" s="135" t="e">
        <f ca="1">+IF(AND(ISNUMBER(OFFSET('Hygiene Data'!$E$6,0,10*ROW('Hygiene Data'!E106))),'Data Summary'!DU112="Yes"),OFFSET('Hygiene Data'!$E$6,0,10*ROW('Hygiene Data'!E106)),NA())</f>
        <v>#N/A</v>
      </c>
      <c r="BG112" s="135" t="e">
        <f ca="1">+IF(AND(ISNUMBER(OFFSET('Hygiene Data'!$E$8,0,10*ROW('Hygiene Data'!E106))),'Data Summary'!DV112="Yes"),OFFSET('Hygiene Data'!$E$8,0,10*ROW('Hygiene Data'!E106)),NA())</f>
        <v>#N/A</v>
      </c>
      <c r="BH112" s="135" t="e">
        <f ca="1">+IF(AND(ISNUMBER(OFFSET('Hygiene Data'!$E$10,0,10*ROW('Hygiene Data'!E106))),'Data Summary'!DW112="Yes"),OFFSET('Hygiene Data'!$E$10,0,10*ROW('Hygiene Data'!E106)),NA())</f>
        <v>#N/A</v>
      </c>
      <c r="BI112" s="135" t="e">
        <f ca="1">+IF(AND(ISNUMBER(OFFSET('Hygiene Data'!$F$6,0,10*ROW('Hygiene Data'!F106))),'Data Summary'!DX112="Yes"),OFFSET('Hygiene Data'!$F$6,0,10*ROW('Hygiene Data'!F106)),NA())</f>
        <v>#N/A</v>
      </c>
      <c r="BJ112" s="135" t="e">
        <f ca="1">+IF(AND(ISNUMBER(OFFSET('Hygiene Data'!$F$8,0,10*ROW('Hygiene Data'!F106))),'Data Summary'!DY112="Yes"),OFFSET('Hygiene Data'!$F$8,0,10*ROW('Hygiene Data'!F106)),NA())</f>
        <v>#N/A</v>
      </c>
      <c r="BK112" s="135" t="e">
        <f ca="1">+IF(AND(ISNUMBER(OFFSET('Hygiene Data'!$F$10,0,10*ROW('Hygiene Data'!F106))),'Data Summary'!DZ112="Yes"),OFFSET('Hygiene Data'!$F$10,0,10*ROW('Hygiene Data'!F106)),NA())</f>
        <v>#N/A</v>
      </c>
      <c r="BL112" s="135" t="e">
        <f ca="1">+IF(AND(ISNUMBER(OFFSET('Hygiene Data'!$G$6,0,10*ROW('Hygiene Data'!G106))),'Data Summary'!EA112="Yes"),OFFSET('Hygiene Data'!$G$6,0,10*ROW('Hygiene Data'!G106)),NA())</f>
        <v>#N/A</v>
      </c>
      <c r="BM112" s="135" t="e">
        <f ca="1">+IF(AND(ISNUMBER(OFFSET('Hygiene Data'!$G$8,0,10*ROW('Hygiene Data'!G106))),'Data Summary'!EB112="Yes"),OFFSET('Hygiene Data'!$G$8,0,10*ROW('Hygiene Data'!G106)),NA())</f>
        <v>#N/A</v>
      </c>
      <c r="BN112" s="135" t="e">
        <f ca="1">+IF(AND(ISNUMBER(OFFSET('Hygiene Data'!$G$10,0,10*ROW('Hygiene Data'!G106))),'Data Summary'!EC112="Yes"),OFFSET('Hygiene Data'!$G$10,0,10*ROW('Hygiene Data'!G106)),NA())</f>
        <v>#N/A</v>
      </c>
      <c r="BO112" s="135" t="e">
        <f ca="1">+IF(AND(ISNUMBER(OFFSET('Hygiene Data'!$H$6,0,10*ROW('Hygiene Data'!H106))),'Data Summary'!ED112="Yes"),OFFSET('Hygiene Data'!$H$6,0,10*ROW('Hygiene Data'!H106)),NA())</f>
        <v>#N/A</v>
      </c>
      <c r="BP112" s="135" t="e">
        <f ca="1">+IF(AND(ISNUMBER(OFFSET('Hygiene Data'!$H$8,0,10*ROW('Hygiene Data'!H106))),'Data Summary'!EE112="Yes"),OFFSET('Hygiene Data'!$H$8,0,10*ROW('Hygiene Data'!H106)),NA())</f>
        <v>#N/A</v>
      </c>
      <c r="BQ112" s="135" t="e">
        <f ca="1">+IF(AND(ISNUMBER(OFFSET('Hygiene Data'!$H$10,0,10*ROW('Hygiene Data'!H106))),'Data Summary'!EF112="Yes"),OFFSET('Hygiene Data'!$H$10,0,10*ROW('Hygiene Data'!H106)),NA())</f>
        <v>#N/A</v>
      </c>
    </row>
    <row r="113" spans="1:69" x14ac:dyDescent="0.2">
      <c r="A113" s="50" t="e">
        <f ca="1">+IF(OFFSET('Water Data'!$B$1,0,10*ROW('Water Data'!B107))="",NA(),OFFSET('Water Data'!$B$1,0,10*ROW('Water Data'!B107)))</f>
        <v>#N/A</v>
      </c>
      <c r="B113" s="50" t="e">
        <f ca="1">+IF(OFFSET('Water Data'!$A$3,0,10*ROW('Water Data'!A110))="",NA(),OFFSET('Water Data'!$A$3,0,10*ROW('Water Data'!A110)))</f>
        <v>#N/A</v>
      </c>
      <c r="C113" s="50" t="e">
        <f ca="1">+IF(OFFSET('Water Data'!$C$3,0,10*ROW('Water Data'!C110))="",NA(),OFFSET('Water Data'!$C$3,0,10*ROW('Water Data'!C110)))</f>
        <v>#N/A</v>
      </c>
      <c r="D113" s="133" t="e">
        <f ca="1">+IF(AND(ISNUMBER(OFFSET('Water Data'!$C$5,0,10*ROW('Water Data'!C107))),'Data Summary'!BS113="Yes"),100-OFFSET('Water Data'!$C$5,0,10*ROW('Water Data'!C107)),NA())</f>
        <v>#N/A</v>
      </c>
      <c r="E113" s="133" t="e">
        <f ca="1">+IF(AND(ISNUMBER(OFFSET('Water Data'!$C$7,0,10*ROW('Water Data'!C107))),'Data Summary'!BT113="Yes"),OFFSET('Water Data'!$C$7,0,10*ROW('Water Data'!C107)),NA())</f>
        <v>#N/A</v>
      </c>
      <c r="F113" s="133" t="e">
        <f ca="1">+IF(AND(ISNUMBER(OFFSET('Water Data'!$C$10,0,10*ROW('Water Data'!C107))),'Data Summary'!BU113="Yes"),OFFSET('Water Data'!$C$10,0,10*ROW('Water Data'!C107)),NA())</f>
        <v>#N/A</v>
      </c>
      <c r="G113" s="133" t="e">
        <f ca="1">+IF(AND(ISNUMBER(OFFSET('Water Data'!$D$5,0,10*ROW('Water Data'!D107))),'Data Summary'!BV113="Yes"),100-OFFSET('Water Data'!$D$5,0,10*ROW('Water Data'!D107)),NA())</f>
        <v>#N/A</v>
      </c>
      <c r="H113" s="133" t="e">
        <f ca="1">+IF(AND(ISNUMBER(OFFSET('Water Data'!$D$7,0,10*ROW('Water Data'!D107))),'Data Summary'!BW113="Yes"),OFFSET('Water Data'!$D$7,0,10*ROW('Water Data'!D107)),NA())</f>
        <v>#N/A</v>
      </c>
      <c r="I113" s="133" t="e">
        <f ca="1">+IF(AND(ISNUMBER(OFFSET('Water Data'!$D$10,0,10*ROW('Water Data'!D107))),'Data Summary'!BX113="Yes"),OFFSET('Water Data'!$D$10,0,10*ROW('Water Data'!D107)),NA())</f>
        <v>#N/A</v>
      </c>
      <c r="J113" s="133" t="e">
        <f ca="1">+IF(AND(ISNUMBER(OFFSET('Water Data'!$E$5,0,10*ROW('Water Data'!E107))),'Data Summary'!BY113="Yes"),100-OFFSET('Water Data'!$E$5,0,10*ROW('Water Data'!E107)),NA())</f>
        <v>#N/A</v>
      </c>
      <c r="K113" s="133" t="e">
        <f ca="1">+IF(AND(ISNUMBER(OFFSET('Water Data'!$E$7,0,10*ROW('Water Data'!E107))),'Data Summary'!BZ113="Yes"),OFFSET('Water Data'!$E$7,0,10*ROW('Water Data'!E107)),NA())</f>
        <v>#N/A</v>
      </c>
      <c r="L113" s="133" t="e">
        <f ca="1">+IF(AND(ISNUMBER(OFFSET('Water Data'!$E$10,0,10*ROW('Water Data'!E107))),'Data Summary'!CA113="Yes"),OFFSET('Water Data'!$E$10,0,10*ROW('Water Data'!E107)),NA())</f>
        <v>#N/A</v>
      </c>
      <c r="M113" s="133" t="e">
        <f ca="1">+IF(AND(ISNUMBER(OFFSET('Water Data'!$F$5,0,10*ROW('Water Data'!F107))),'Data Summary'!CB113="Yes"),100-OFFSET('Water Data'!$F$5,0,10*ROW('Water Data'!F107)),NA())</f>
        <v>#N/A</v>
      </c>
      <c r="N113" s="133" t="e">
        <f ca="1">+IF(AND(ISNUMBER(OFFSET('Water Data'!$F$7,0,10*ROW('Water Data'!F107))),'Data Summary'!CC113="Yes"),OFFSET('Water Data'!$F$7,0,10*ROW('Water Data'!F107)),NA())</f>
        <v>#N/A</v>
      </c>
      <c r="O113" s="133" t="e">
        <f ca="1">+IF(AND(ISNUMBER(OFFSET('Water Data'!$F$10,0,10*ROW('Water Data'!F107))),'Data Summary'!CD113="Yes"),OFFSET('Water Data'!$F$10,0,10*ROW('Water Data'!F107)),NA())</f>
        <v>#N/A</v>
      </c>
      <c r="P113" s="133" t="e">
        <f ca="1">+IF(AND(ISNUMBER(OFFSET('Water Data'!$G$5,0,10*ROW('Water Data'!G107))),'Data Summary'!CE113="Yes"),100-OFFSET('Water Data'!$G$5,0,10*ROW('Water Data'!G107)),NA())</f>
        <v>#N/A</v>
      </c>
      <c r="Q113" s="133" t="e">
        <f ca="1">+IF(AND(ISNUMBER(OFFSET('Water Data'!$G$7,0,10*ROW('Water Data'!G107))),'Data Summary'!CF113="Yes"),OFFSET('Water Data'!$G$7,0,10*ROW('Water Data'!G107)),NA())</f>
        <v>#N/A</v>
      </c>
      <c r="R113" s="133" t="e">
        <f ca="1">+IF(AND(ISNUMBER(OFFSET('Water Data'!$G$10,0,10*ROW('Water Data'!G107))),'Data Summary'!CG113="Yes"),OFFSET('Water Data'!$G$10,0,10*ROW('Water Data'!G107)),NA())</f>
        <v>#N/A</v>
      </c>
      <c r="S113" s="133" t="e">
        <f ca="1">+IF(AND(ISNUMBER(OFFSET('Water Data'!$H$5,0,10*ROW('Water Data'!H107))),'Data Summary'!CH113="Yes"),100-OFFSET('Water Data'!$H$5,0,10*ROW('Water Data'!H107)),NA())</f>
        <v>#N/A</v>
      </c>
      <c r="T113" s="133" t="e">
        <f ca="1">+IF(AND(ISNUMBER(OFFSET('Water Data'!$H$7,0,10*ROW('Water Data'!H107))),'Data Summary'!CI113="Yes"),OFFSET('Water Data'!$H$7,0,10*ROW('Water Data'!H107)),NA())</f>
        <v>#N/A</v>
      </c>
      <c r="U113" s="133" t="e">
        <f ca="1">+IF(AND(ISNUMBER(OFFSET('Water Data'!$H$10,0,10*ROW('Water Data'!H107))),'Data Summary'!CJ113="Yes"),OFFSET('Water Data'!$H$10,0,10*ROW('Water Data'!H107)),NA())</f>
        <v>#N/A</v>
      </c>
      <c r="V113" s="134" t="e">
        <f ca="1">+IF(AND(ISNUMBER(OFFSET('Sanitation Data'!$C$5,0,10*ROW('Sanitation Data'!C107))),'Data Summary'!CK113="Yes"),100-OFFSET('Sanitation Data'!$C$5,0,10*ROW('Sanitation Data'!C107)),NA())</f>
        <v>#N/A</v>
      </c>
      <c r="W113" s="134" t="e">
        <f ca="1">+IF(AND(ISNUMBER(OFFSET('Sanitation Data'!$C$7,0,10*ROW('Sanitation Data'!C107))),'Data Summary'!CL113="Yes"),OFFSET('Sanitation Data'!$C$7,0,10*ROW('Sanitation Data'!C107)),NA())</f>
        <v>#N/A</v>
      </c>
      <c r="X113" s="134" t="e">
        <f ca="1">+IF(AND(ISNUMBER(OFFSET('Sanitation Data'!$C$11,0,10*ROW('Sanitation Data'!C107))),'Data Summary'!CM113="Yes"),OFFSET('Sanitation Data'!$C$11,0,10*ROW('Sanitation Data'!C107)),NA())</f>
        <v>#N/A</v>
      </c>
      <c r="Y113" s="134" t="e">
        <f ca="1">+IF(AND(ISNUMBER(OFFSET('Sanitation Data'!$C$12,0,10*ROW('Sanitation Data'!C107))),'Data Summary'!CN113="Yes"),OFFSET('Sanitation Data'!$C$12,0,10*ROW('Sanitation Data'!C107)),NA())</f>
        <v>#N/A</v>
      </c>
      <c r="Z113" s="134" t="e">
        <f ca="1">+IF(AND(ISNUMBER(OFFSET('Sanitation Data'!$C$13,0,10*ROW('Sanitation Data'!C107))),'Data Summary'!CO113="Yes"),OFFSET('Sanitation Data'!$C$13,0,10*ROW('Sanitation Data'!C107)),NA())</f>
        <v>#N/A</v>
      </c>
      <c r="AA113" s="134" t="e">
        <f ca="1">+IF(AND(ISNUMBER(OFFSET('Sanitation Data'!$D$5,0,10*ROW('Sanitation Data'!D107))),'Data Summary'!CP113="Yes"),100-OFFSET('Sanitation Data'!$D$5,0,10*ROW('Sanitation Data'!D107)),NA())</f>
        <v>#N/A</v>
      </c>
      <c r="AB113" s="134" t="e">
        <f ca="1">+IF(AND(ISNUMBER(OFFSET('Sanitation Data'!$D$7,0,10*ROW('Sanitation Data'!D107))),'Data Summary'!CQ113="Yes"),OFFSET('Sanitation Data'!$D$7,0,10*ROW('Sanitation Data'!D107)),NA())</f>
        <v>#N/A</v>
      </c>
      <c r="AC113" s="134" t="e">
        <f ca="1">+IF(AND(ISNUMBER(OFFSET('Sanitation Data'!$D$11,0,10*ROW('Sanitation Data'!D107))),'Data Summary'!CR113="Yes"),OFFSET('Sanitation Data'!$D$11,0,10*ROW('Sanitation Data'!D107)),NA())</f>
        <v>#N/A</v>
      </c>
      <c r="AD113" s="134" t="e">
        <f ca="1">+IF(AND(ISNUMBER(OFFSET('Sanitation Data'!$D$12,0,10*ROW('Sanitation Data'!D107))),'Data Summary'!CS113="Yes"),OFFSET('Sanitation Data'!$D$12,0,10*ROW('Sanitation Data'!D107)),NA())</f>
        <v>#N/A</v>
      </c>
      <c r="AE113" s="134" t="e">
        <f ca="1">+IF(AND(ISNUMBER(OFFSET('Sanitation Data'!$D$13,0,10*ROW('Sanitation Data'!D107))),'Data Summary'!CT113="Yes"),OFFSET('Sanitation Data'!$D$13,0,10*ROW('Sanitation Data'!D107)),NA())</f>
        <v>#N/A</v>
      </c>
      <c r="AF113" s="134" t="e">
        <f ca="1">+IF(AND(ISNUMBER(OFFSET('Sanitation Data'!$E$5,0,10*ROW('Sanitation Data'!E107))),'Data Summary'!CU113="Yes"),100-OFFSET('Sanitation Data'!$E$5,0,10*ROW('Sanitation Data'!E107)),NA())</f>
        <v>#N/A</v>
      </c>
      <c r="AG113" s="134" t="e">
        <f ca="1">+IF(AND(ISNUMBER(OFFSET('Sanitation Data'!$E$7,0,10*ROW('Sanitation Data'!E107))),'Data Summary'!CV113="Yes"),OFFSET('Sanitation Data'!$E$7,0,10*ROW('Sanitation Data'!E107)),NA())</f>
        <v>#N/A</v>
      </c>
      <c r="AH113" s="134" t="e">
        <f ca="1">+IF(AND(ISNUMBER(OFFSET('Sanitation Data'!$E$11,0,10*ROW('Sanitation Data'!E107))),'Data Summary'!CW113="Yes"),OFFSET('Sanitation Data'!$E$11,0,10*ROW('Sanitation Data'!E107)),NA())</f>
        <v>#N/A</v>
      </c>
      <c r="AI113" s="134" t="e">
        <f ca="1">+IF(AND(ISNUMBER(OFFSET('Sanitation Data'!$E$12,0,10*ROW('Sanitation Data'!E107))),'Data Summary'!CX113="Yes"),OFFSET('Sanitation Data'!$E$12,0,10*ROW('Sanitation Data'!E107)),NA())</f>
        <v>#N/A</v>
      </c>
      <c r="AJ113" s="134" t="e">
        <f ca="1">+IF(AND(ISNUMBER(OFFSET('Sanitation Data'!$E$13,0,10*ROW('Sanitation Data'!E107))),'Data Summary'!CY113="Yes"),OFFSET('Sanitation Data'!$E$13,0,10*ROW('Sanitation Data'!E107)),NA())</f>
        <v>#N/A</v>
      </c>
      <c r="AK113" s="134" t="e">
        <f ca="1">+IF(AND(ISNUMBER(OFFSET('Sanitation Data'!$F$5,0,10*ROW('Sanitation Data'!F107))),'Data Summary'!CZ113="Yes"),100-OFFSET('Sanitation Data'!$F$5,0,10*ROW('Sanitation Data'!F107)),NA())</f>
        <v>#N/A</v>
      </c>
      <c r="AL113" s="134" t="e">
        <f ca="1">+IF(AND(ISNUMBER(OFFSET('Sanitation Data'!$F$7,0,10*ROW('Sanitation Data'!F107))),'Data Summary'!DA113="Yes"),OFFSET('Sanitation Data'!$F$7,0,10*ROW('Sanitation Data'!F107)),NA())</f>
        <v>#N/A</v>
      </c>
      <c r="AM113" s="134" t="e">
        <f ca="1">+IF(AND(ISNUMBER(OFFSET('Sanitation Data'!$F$11,0,10*ROW('Sanitation Data'!F107))),'Data Summary'!DB113="Yes"),OFFSET('Sanitation Data'!$F$11,0,10*ROW('Sanitation Data'!F107)),NA())</f>
        <v>#N/A</v>
      </c>
      <c r="AN113" s="134" t="e">
        <f ca="1">+IF(AND(ISNUMBER(OFFSET('Sanitation Data'!$F$12,0,10*ROW('Sanitation Data'!F107))),'Data Summary'!DC113="Yes"),OFFSET('Sanitation Data'!$F$12,0,10*ROW('Sanitation Data'!F107)),NA())</f>
        <v>#N/A</v>
      </c>
      <c r="AO113" s="134" t="e">
        <f ca="1">+IF(AND(ISNUMBER(OFFSET('Sanitation Data'!$F$13,0,10*ROW('Sanitation Data'!F107))),'Data Summary'!DD113="Yes"),OFFSET('Sanitation Data'!$F$13,0,10*ROW('Sanitation Data'!F107)),NA())</f>
        <v>#N/A</v>
      </c>
      <c r="AP113" s="134" t="e">
        <f ca="1">+IF(AND(ISNUMBER(OFFSET('Sanitation Data'!$G$5,0,10*ROW('Sanitation Data'!G107))),'Data Summary'!DE113="Yes"),100-OFFSET('Sanitation Data'!$G$5,0,10*ROW('Sanitation Data'!G107)),NA())</f>
        <v>#N/A</v>
      </c>
      <c r="AQ113" s="134" t="e">
        <f ca="1">+IF(AND(ISNUMBER(OFFSET('Sanitation Data'!$G$7,0,10*ROW('Sanitation Data'!G107))),'Data Summary'!DF113="Yes"),OFFSET('Sanitation Data'!$G$7,0,10*ROW('Sanitation Data'!G107)),NA())</f>
        <v>#N/A</v>
      </c>
      <c r="AR113" s="134" t="e">
        <f ca="1">+IF(AND(ISNUMBER(OFFSET('Sanitation Data'!$G$11,0,10*ROW('Sanitation Data'!G107))),'Data Summary'!DG113="Yes"),OFFSET('Sanitation Data'!$G$11,0,10*ROW('Sanitation Data'!G107)),NA())</f>
        <v>#N/A</v>
      </c>
      <c r="AS113" s="134" t="e">
        <f ca="1">+IF(AND(ISNUMBER(OFFSET('Sanitation Data'!$G$12,0,10*ROW('Sanitation Data'!G107))),'Data Summary'!DH113="Yes"),OFFSET('Sanitation Data'!$G$12,0,10*ROW('Sanitation Data'!G107)),NA())</f>
        <v>#N/A</v>
      </c>
      <c r="AT113" s="134" t="e">
        <f ca="1">+IF(AND(ISNUMBER(OFFSET('Sanitation Data'!$G$13,0,10*ROW('Sanitation Data'!G107))),'Data Summary'!DI113="Yes"),OFFSET('Sanitation Data'!$G$13,0,10*ROW('Sanitation Data'!G107)),NA())</f>
        <v>#N/A</v>
      </c>
      <c r="AU113" s="134" t="e">
        <f ca="1">+IF(AND(ISNUMBER(OFFSET('Sanitation Data'!$H$5,0,10*ROW('Sanitation Data'!H107))),'Data Summary'!DJ113="Yes"),100-OFFSET('Sanitation Data'!$H$5,0,10*ROW('Sanitation Data'!H107)),NA())</f>
        <v>#N/A</v>
      </c>
      <c r="AV113" s="134" t="e">
        <f ca="1">+IF(AND(ISNUMBER(OFFSET('Sanitation Data'!$H$7,0,10*ROW('Sanitation Data'!H107))),'Data Summary'!DK113="Yes"),OFFSET('Sanitation Data'!$H$7,0,10*ROW('Sanitation Data'!H107)),NA())</f>
        <v>#N/A</v>
      </c>
      <c r="AW113" s="134" t="e">
        <f ca="1">+IF(AND(ISNUMBER(OFFSET('Sanitation Data'!$H$11,0,10*ROW('Sanitation Data'!H107))),'Data Summary'!DL113="Yes"),OFFSET('Sanitation Data'!$H$11,0,10*ROW('Sanitation Data'!H107)),NA())</f>
        <v>#N/A</v>
      </c>
      <c r="AX113" s="134" t="e">
        <f ca="1">+IF(AND(ISNUMBER(OFFSET('Sanitation Data'!$H$12,0,10*ROW('Sanitation Data'!H107))),'Data Summary'!DM113="Yes"),OFFSET('Sanitation Data'!$H$12,0,10*ROW('Sanitation Data'!H107)),NA())</f>
        <v>#N/A</v>
      </c>
      <c r="AY113" s="134" t="e">
        <f ca="1">+IF(AND(ISNUMBER(OFFSET('Sanitation Data'!$H$13,0,10*ROW('Sanitation Data'!H107))),'Data Summary'!DN113="Yes"),OFFSET('Sanitation Data'!$H$13,0,10*ROW('Sanitation Data'!H107)),NA())</f>
        <v>#N/A</v>
      </c>
      <c r="AZ113" s="135" t="e">
        <f ca="1">+IF(AND(ISNUMBER(OFFSET('Hygiene Data'!$C$6,0,10*ROW('Hygiene Data'!C107))),'Data Summary'!DO113="Yes"),OFFSET('Hygiene Data'!$C$6,0,10*ROW('Hygiene Data'!C107)),NA())</f>
        <v>#N/A</v>
      </c>
      <c r="BA113" s="135" t="e">
        <f ca="1">+IF(AND(ISNUMBER(OFFSET('Hygiene Data'!$C$8,0,10*ROW('Hygiene Data'!C107))),'Data Summary'!DP113="Yes"),OFFSET('Hygiene Data'!$C$8,0,10*ROW('Hygiene Data'!C107)),NA())</f>
        <v>#N/A</v>
      </c>
      <c r="BB113" s="135" t="e">
        <f ca="1">+IF(AND(ISNUMBER(OFFSET('Hygiene Data'!$C$10,0,10*ROW('Hygiene Data'!C107))),'Data Summary'!DQ113="Yes"),OFFSET('Hygiene Data'!$C$10,0,10*ROW('Hygiene Data'!C107)),NA())</f>
        <v>#N/A</v>
      </c>
      <c r="BC113" s="135" t="e">
        <f ca="1">+IF(AND(ISNUMBER(OFFSET('Hygiene Data'!$D$6,0,10*ROW('Hygiene Data'!D107))),'Data Summary'!DR113="Yes"),OFFSET('Hygiene Data'!$D$6,0,10*ROW('Hygiene Data'!D107)),NA())</f>
        <v>#N/A</v>
      </c>
      <c r="BD113" s="135" t="e">
        <f ca="1">+IF(AND(ISNUMBER(OFFSET('Hygiene Data'!$D$8,0,10*ROW('Hygiene Data'!D107))),'Data Summary'!DS113="Yes"),OFFSET('Hygiene Data'!$D$8,0,10*ROW('Hygiene Data'!D107)),NA())</f>
        <v>#N/A</v>
      </c>
      <c r="BE113" s="135" t="e">
        <f ca="1">+IF(AND(ISNUMBER(OFFSET('Hygiene Data'!$D$10,0,10*ROW('Hygiene Data'!D107))),'Data Summary'!DT113="Yes"),OFFSET('Hygiene Data'!$D$10,0,10*ROW('Hygiene Data'!D107)),NA())</f>
        <v>#N/A</v>
      </c>
      <c r="BF113" s="135" t="e">
        <f ca="1">+IF(AND(ISNUMBER(OFFSET('Hygiene Data'!$E$6,0,10*ROW('Hygiene Data'!E107))),'Data Summary'!DU113="Yes"),OFFSET('Hygiene Data'!$E$6,0,10*ROW('Hygiene Data'!E107)),NA())</f>
        <v>#N/A</v>
      </c>
      <c r="BG113" s="135" t="e">
        <f ca="1">+IF(AND(ISNUMBER(OFFSET('Hygiene Data'!$E$8,0,10*ROW('Hygiene Data'!E107))),'Data Summary'!DV113="Yes"),OFFSET('Hygiene Data'!$E$8,0,10*ROW('Hygiene Data'!E107)),NA())</f>
        <v>#N/A</v>
      </c>
      <c r="BH113" s="135" t="e">
        <f ca="1">+IF(AND(ISNUMBER(OFFSET('Hygiene Data'!$E$10,0,10*ROW('Hygiene Data'!E107))),'Data Summary'!DW113="Yes"),OFFSET('Hygiene Data'!$E$10,0,10*ROW('Hygiene Data'!E107)),NA())</f>
        <v>#N/A</v>
      </c>
      <c r="BI113" s="135" t="e">
        <f ca="1">+IF(AND(ISNUMBER(OFFSET('Hygiene Data'!$F$6,0,10*ROW('Hygiene Data'!F107))),'Data Summary'!DX113="Yes"),OFFSET('Hygiene Data'!$F$6,0,10*ROW('Hygiene Data'!F107)),NA())</f>
        <v>#N/A</v>
      </c>
      <c r="BJ113" s="135" t="e">
        <f ca="1">+IF(AND(ISNUMBER(OFFSET('Hygiene Data'!$F$8,0,10*ROW('Hygiene Data'!F107))),'Data Summary'!DY113="Yes"),OFFSET('Hygiene Data'!$F$8,0,10*ROW('Hygiene Data'!F107)),NA())</f>
        <v>#N/A</v>
      </c>
      <c r="BK113" s="135" t="e">
        <f ca="1">+IF(AND(ISNUMBER(OFFSET('Hygiene Data'!$F$10,0,10*ROW('Hygiene Data'!F107))),'Data Summary'!DZ113="Yes"),OFFSET('Hygiene Data'!$F$10,0,10*ROW('Hygiene Data'!F107)),NA())</f>
        <v>#N/A</v>
      </c>
      <c r="BL113" s="135" t="e">
        <f ca="1">+IF(AND(ISNUMBER(OFFSET('Hygiene Data'!$G$6,0,10*ROW('Hygiene Data'!G107))),'Data Summary'!EA113="Yes"),OFFSET('Hygiene Data'!$G$6,0,10*ROW('Hygiene Data'!G107)),NA())</f>
        <v>#N/A</v>
      </c>
      <c r="BM113" s="135" t="e">
        <f ca="1">+IF(AND(ISNUMBER(OFFSET('Hygiene Data'!$G$8,0,10*ROW('Hygiene Data'!G107))),'Data Summary'!EB113="Yes"),OFFSET('Hygiene Data'!$G$8,0,10*ROW('Hygiene Data'!G107)),NA())</f>
        <v>#N/A</v>
      </c>
      <c r="BN113" s="135" t="e">
        <f ca="1">+IF(AND(ISNUMBER(OFFSET('Hygiene Data'!$G$10,0,10*ROW('Hygiene Data'!G107))),'Data Summary'!EC113="Yes"),OFFSET('Hygiene Data'!$G$10,0,10*ROW('Hygiene Data'!G107)),NA())</f>
        <v>#N/A</v>
      </c>
      <c r="BO113" s="135" t="e">
        <f ca="1">+IF(AND(ISNUMBER(OFFSET('Hygiene Data'!$H$6,0,10*ROW('Hygiene Data'!H107))),'Data Summary'!ED113="Yes"),OFFSET('Hygiene Data'!$H$6,0,10*ROW('Hygiene Data'!H107)),NA())</f>
        <v>#N/A</v>
      </c>
      <c r="BP113" s="135" t="e">
        <f ca="1">+IF(AND(ISNUMBER(OFFSET('Hygiene Data'!$H$8,0,10*ROW('Hygiene Data'!H107))),'Data Summary'!EE113="Yes"),OFFSET('Hygiene Data'!$H$8,0,10*ROW('Hygiene Data'!H107)),NA())</f>
        <v>#N/A</v>
      </c>
      <c r="BQ113" s="135" t="e">
        <f ca="1">+IF(AND(ISNUMBER(OFFSET('Hygiene Data'!$H$10,0,10*ROW('Hygiene Data'!H107))),'Data Summary'!EF113="Yes"),OFFSET('Hygiene Data'!$H$10,0,10*ROW('Hygiene Data'!H107)),NA())</f>
        <v>#N/A</v>
      </c>
    </row>
    <row r="114" spans="1:69" x14ac:dyDescent="0.2">
      <c r="A114" s="50" t="e">
        <f ca="1">+IF(OFFSET('Water Data'!$B$1,0,10*ROW('Water Data'!B108))="",NA(),OFFSET('Water Data'!$B$1,0,10*ROW('Water Data'!B108)))</f>
        <v>#N/A</v>
      </c>
      <c r="B114" s="50" t="e">
        <f ca="1">+IF(OFFSET('Water Data'!$A$3,0,10*ROW('Water Data'!A111))="",NA(),OFFSET('Water Data'!$A$3,0,10*ROW('Water Data'!A111)))</f>
        <v>#N/A</v>
      </c>
      <c r="C114" s="50" t="e">
        <f ca="1">+IF(OFFSET('Water Data'!$C$3,0,10*ROW('Water Data'!C111))="",NA(),OFFSET('Water Data'!$C$3,0,10*ROW('Water Data'!C111)))</f>
        <v>#N/A</v>
      </c>
      <c r="D114" s="133" t="e">
        <f ca="1">+IF(AND(ISNUMBER(OFFSET('Water Data'!$C$5,0,10*ROW('Water Data'!C108))),'Data Summary'!BS114="Yes"),100-OFFSET('Water Data'!$C$5,0,10*ROW('Water Data'!C108)),NA())</f>
        <v>#N/A</v>
      </c>
      <c r="E114" s="133" t="e">
        <f ca="1">+IF(AND(ISNUMBER(OFFSET('Water Data'!$C$7,0,10*ROW('Water Data'!C108))),'Data Summary'!BT114="Yes"),OFFSET('Water Data'!$C$7,0,10*ROW('Water Data'!C108)),NA())</f>
        <v>#N/A</v>
      </c>
      <c r="F114" s="133" t="e">
        <f ca="1">+IF(AND(ISNUMBER(OFFSET('Water Data'!$C$10,0,10*ROW('Water Data'!C108))),'Data Summary'!BU114="Yes"),OFFSET('Water Data'!$C$10,0,10*ROW('Water Data'!C108)),NA())</f>
        <v>#N/A</v>
      </c>
      <c r="G114" s="133" t="e">
        <f ca="1">+IF(AND(ISNUMBER(OFFSET('Water Data'!$D$5,0,10*ROW('Water Data'!D108))),'Data Summary'!BV114="Yes"),100-OFFSET('Water Data'!$D$5,0,10*ROW('Water Data'!D108)),NA())</f>
        <v>#N/A</v>
      </c>
      <c r="H114" s="133" t="e">
        <f ca="1">+IF(AND(ISNUMBER(OFFSET('Water Data'!$D$7,0,10*ROW('Water Data'!D108))),'Data Summary'!BW114="Yes"),OFFSET('Water Data'!$D$7,0,10*ROW('Water Data'!D108)),NA())</f>
        <v>#N/A</v>
      </c>
      <c r="I114" s="133" t="e">
        <f ca="1">+IF(AND(ISNUMBER(OFFSET('Water Data'!$D$10,0,10*ROW('Water Data'!D108))),'Data Summary'!BX114="Yes"),OFFSET('Water Data'!$D$10,0,10*ROW('Water Data'!D108)),NA())</f>
        <v>#N/A</v>
      </c>
      <c r="J114" s="133" t="e">
        <f ca="1">+IF(AND(ISNUMBER(OFFSET('Water Data'!$E$5,0,10*ROW('Water Data'!E108))),'Data Summary'!BY114="Yes"),100-OFFSET('Water Data'!$E$5,0,10*ROW('Water Data'!E108)),NA())</f>
        <v>#N/A</v>
      </c>
      <c r="K114" s="133" t="e">
        <f ca="1">+IF(AND(ISNUMBER(OFFSET('Water Data'!$E$7,0,10*ROW('Water Data'!E108))),'Data Summary'!BZ114="Yes"),OFFSET('Water Data'!$E$7,0,10*ROW('Water Data'!E108)),NA())</f>
        <v>#N/A</v>
      </c>
      <c r="L114" s="133" t="e">
        <f ca="1">+IF(AND(ISNUMBER(OFFSET('Water Data'!$E$10,0,10*ROW('Water Data'!E108))),'Data Summary'!CA114="Yes"),OFFSET('Water Data'!$E$10,0,10*ROW('Water Data'!E108)),NA())</f>
        <v>#N/A</v>
      </c>
      <c r="M114" s="133" t="e">
        <f ca="1">+IF(AND(ISNUMBER(OFFSET('Water Data'!$F$5,0,10*ROW('Water Data'!F108))),'Data Summary'!CB114="Yes"),100-OFFSET('Water Data'!$F$5,0,10*ROW('Water Data'!F108)),NA())</f>
        <v>#N/A</v>
      </c>
      <c r="N114" s="133" t="e">
        <f ca="1">+IF(AND(ISNUMBER(OFFSET('Water Data'!$F$7,0,10*ROW('Water Data'!F108))),'Data Summary'!CC114="Yes"),OFFSET('Water Data'!$F$7,0,10*ROW('Water Data'!F108)),NA())</f>
        <v>#N/A</v>
      </c>
      <c r="O114" s="133" t="e">
        <f ca="1">+IF(AND(ISNUMBER(OFFSET('Water Data'!$F$10,0,10*ROW('Water Data'!F108))),'Data Summary'!CD114="Yes"),OFFSET('Water Data'!$F$10,0,10*ROW('Water Data'!F108)),NA())</f>
        <v>#N/A</v>
      </c>
      <c r="P114" s="133" t="e">
        <f ca="1">+IF(AND(ISNUMBER(OFFSET('Water Data'!$G$5,0,10*ROW('Water Data'!G108))),'Data Summary'!CE114="Yes"),100-OFFSET('Water Data'!$G$5,0,10*ROW('Water Data'!G108)),NA())</f>
        <v>#N/A</v>
      </c>
      <c r="Q114" s="133" t="e">
        <f ca="1">+IF(AND(ISNUMBER(OFFSET('Water Data'!$G$7,0,10*ROW('Water Data'!G108))),'Data Summary'!CF114="Yes"),OFFSET('Water Data'!$G$7,0,10*ROW('Water Data'!G108)),NA())</f>
        <v>#N/A</v>
      </c>
      <c r="R114" s="133" t="e">
        <f ca="1">+IF(AND(ISNUMBER(OFFSET('Water Data'!$G$10,0,10*ROW('Water Data'!G108))),'Data Summary'!CG114="Yes"),OFFSET('Water Data'!$G$10,0,10*ROW('Water Data'!G108)),NA())</f>
        <v>#N/A</v>
      </c>
      <c r="S114" s="133" t="e">
        <f ca="1">+IF(AND(ISNUMBER(OFFSET('Water Data'!$H$5,0,10*ROW('Water Data'!H108))),'Data Summary'!CH114="Yes"),100-OFFSET('Water Data'!$H$5,0,10*ROW('Water Data'!H108)),NA())</f>
        <v>#N/A</v>
      </c>
      <c r="T114" s="133" t="e">
        <f ca="1">+IF(AND(ISNUMBER(OFFSET('Water Data'!$H$7,0,10*ROW('Water Data'!H108))),'Data Summary'!CI114="Yes"),OFFSET('Water Data'!$H$7,0,10*ROW('Water Data'!H108)),NA())</f>
        <v>#N/A</v>
      </c>
      <c r="U114" s="133" t="e">
        <f ca="1">+IF(AND(ISNUMBER(OFFSET('Water Data'!$H$10,0,10*ROW('Water Data'!H108))),'Data Summary'!CJ114="Yes"),OFFSET('Water Data'!$H$10,0,10*ROW('Water Data'!H108)),NA())</f>
        <v>#N/A</v>
      </c>
      <c r="V114" s="134" t="e">
        <f ca="1">+IF(AND(ISNUMBER(OFFSET('Sanitation Data'!$C$5,0,10*ROW('Sanitation Data'!C108))),'Data Summary'!CK114="Yes"),100-OFFSET('Sanitation Data'!$C$5,0,10*ROW('Sanitation Data'!C108)),NA())</f>
        <v>#N/A</v>
      </c>
      <c r="W114" s="134" t="e">
        <f ca="1">+IF(AND(ISNUMBER(OFFSET('Sanitation Data'!$C$7,0,10*ROW('Sanitation Data'!C108))),'Data Summary'!CL114="Yes"),OFFSET('Sanitation Data'!$C$7,0,10*ROW('Sanitation Data'!C108)),NA())</f>
        <v>#N/A</v>
      </c>
      <c r="X114" s="134" t="e">
        <f ca="1">+IF(AND(ISNUMBER(OFFSET('Sanitation Data'!$C$11,0,10*ROW('Sanitation Data'!C108))),'Data Summary'!CM114="Yes"),OFFSET('Sanitation Data'!$C$11,0,10*ROW('Sanitation Data'!C108)),NA())</f>
        <v>#N/A</v>
      </c>
      <c r="Y114" s="134" t="e">
        <f ca="1">+IF(AND(ISNUMBER(OFFSET('Sanitation Data'!$C$12,0,10*ROW('Sanitation Data'!C108))),'Data Summary'!CN114="Yes"),OFFSET('Sanitation Data'!$C$12,0,10*ROW('Sanitation Data'!C108)),NA())</f>
        <v>#N/A</v>
      </c>
      <c r="Z114" s="134" t="e">
        <f ca="1">+IF(AND(ISNUMBER(OFFSET('Sanitation Data'!$C$13,0,10*ROW('Sanitation Data'!C108))),'Data Summary'!CO114="Yes"),OFFSET('Sanitation Data'!$C$13,0,10*ROW('Sanitation Data'!C108)),NA())</f>
        <v>#N/A</v>
      </c>
      <c r="AA114" s="134" t="e">
        <f ca="1">+IF(AND(ISNUMBER(OFFSET('Sanitation Data'!$D$5,0,10*ROW('Sanitation Data'!D108))),'Data Summary'!CP114="Yes"),100-OFFSET('Sanitation Data'!$D$5,0,10*ROW('Sanitation Data'!D108)),NA())</f>
        <v>#N/A</v>
      </c>
      <c r="AB114" s="134" t="e">
        <f ca="1">+IF(AND(ISNUMBER(OFFSET('Sanitation Data'!$D$7,0,10*ROW('Sanitation Data'!D108))),'Data Summary'!CQ114="Yes"),OFFSET('Sanitation Data'!$D$7,0,10*ROW('Sanitation Data'!D108)),NA())</f>
        <v>#N/A</v>
      </c>
      <c r="AC114" s="134" t="e">
        <f ca="1">+IF(AND(ISNUMBER(OFFSET('Sanitation Data'!$D$11,0,10*ROW('Sanitation Data'!D108))),'Data Summary'!CR114="Yes"),OFFSET('Sanitation Data'!$D$11,0,10*ROW('Sanitation Data'!D108)),NA())</f>
        <v>#N/A</v>
      </c>
      <c r="AD114" s="134" t="e">
        <f ca="1">+IF(AND(ISNUMBER(OFFSET('Sanitation Data'!$D$12,0,10*ROW('Sanitation Data'!D108))),'Data Summary'!CS114="Yes"),OFFSET('Sanitation Data'!$D$12,0,10*ROW('Sanitation Data'!D108)),NA())</f>
        <v>#N/A</v>
      </c>
      <c r="AE114" s="134" t="e">
        <f ca="1">+IF(AND(ISNUMBER(OFFSET('Sanitation Data'!$D$13,0,10*ROW('Sanitation Data'!D108))),'Data Summary'!CT114="Yes"),OFFSET('Sanitation Data'!$D$13,0,10*ROW('Sanitation Data'!D108)),NA())</f>
        <v>#N/A</v>
      </c>
      <c r="AF114" s="134" t="e">
        <f ca="1">+IF(AND(ISNUMBER(OFFSET('Sanitation Data'!$E$5,0,10*ROW('Sanitation Data'!E108))),'Data Summary'!CU114="Yes"),100-OFFSET('Sanitation Data'!$E$5,0,10*ROW('Sanitation Data'!E108)),NA())</f>
        <v>#N/A</v>
      </c>
      <c r="AG114" s="134" t="e">
        <f ca="1">+IF(AND(ISNUMBER(OFFSET('Sanitation Data'!$E$7,0,10*ROW('Sanitation Data'!E108))),'Data Summary'!CV114="Yes"),OFFSET('Sanitation Data'!$E$7,0,10*ROW('Sanitation Data'!E108)),NA())</f>
        <v>#N/A</v>
      </c>
      <c r="AH114" s="134" t="e">
        <f ca="1">+IF(AND(ISNUMBER(OFFSET('Sanitation Data'!$E$11,0,10*ROW('Sanitation Data'!E108))),'Data Summary'!CW114="Yes"),OFFSET('Sanitation Data'!$E$11,0,10*ROW('Sanitation Data'!E108)),NA())</f>
        <v>#N/A</v>
      </c>
      <c r="AI114" s="134" t="e">
        <f ca="1">+IF(AND(ISNUMBER(OFFSET('Sanitation Data'!$E$12,0,10*ROW('Sanitation Data'!E108))),'Data Summary'!CX114="Yes"),OFFSET('Sanitation Data'!$E$12,0,10*ROW('Sanitation Data'!E108)),NA())</f>
        <v>#N/A</v>
      </c>
      <c r="AJ114" s="134" t="e">
        <f ca="1">+IF(AND(ISNUMBER(OFFSET('Sanitation Data'!$E$13,0,10*ROW('Sanitation Data'!E108))),'Data Summary'!CY114="Yes"),OFFSET('Sanitation Data'!$E$13,0,10*ROW('Sanitation Data'!E108)),NA())</f>
        <v>#N/A</v>
      </c>
      <c r="AK114" s="134" t="e">
        <f ca="1">+IF(AND(ISNUMBER(OFFSET('Sanitation Data'!$F$5,0,10*ROW('Sanitation Data'!F108))),'Data Summary'!CZ114="Yes"),100-OFFSET('Sanitation Data'!$F$5,0,10*ROW('Sanitation Data'!F108)),NA())</f>
        <v>#N/A</v>
      </c>
      <c r="AL114" s="134" t="e">
        <f ca="1">+IF(AND(ISNUMBER(OFFSET('Sanitation Data'!$F$7,0,10*ROW('Sanitation Data'!F108))),'Data Summary'!DA114="Yes"),OFFSET('Sanitation Data'!$F$7,0,10*ROW('Sanitation Data'!F108)),NA())</f>
        <v>#N/A</v>
      </c>
      <c r="AM114" s="134" t="e">
        <f ca="1">+IF(AND(ISNUMBER(OFFSET('Sanitation Data'!$F$11,0,10*ROW('Sanitation Data'!F108))),'Data Summary'!DB114="Yes"),OFFSET('Sanitation Data'!$F$11,0,10*ROW('Sanitation Data'!F108)),NA())</f>
        <v>#N/A</v>
      </c>
      <c r="AN114" s="134" t="e">
        <f ca="1">+IF(AND(ISNUMBER(OFFSET('Sanitation Data'!$F$12,0,10*ROW('Sanitation Data'!F108))),'Data Summary'!DC114="Yes"),OFFSET('Sanitation Data'!$F$12,0,10*ROW('Sanitation Data'!F108)),NA())</f>
        <v>#N/A</v>
      </c>
      <c r="AO114" s="134" t="e">
        <f ca="1">+IF(AND(ISNUMBER(OFFSET('Sanitation Data'!$F$13,0,10*ROW('Sanitation Data'!F108))),'Data Summary'!DD114="Yes"),OFFSET('Sanitation Data'!$F$13,0,10*ROW('Sanitation Data'!F108)),NA())</f>
        <v>#N/A</v>
      </c>
      <c r="AP114" s="134" t="e">
        <f ca="1">+IF(AND(ISNUMBER(OFFSET('Sanitation Data'!$G$5,0,10*ROW('Sanitation Data'!G108))),'Data Summary'!DE114="Yes"),100-OFFSET('Sanitation Data'!$G$5,0,10*ROW('Sanitation Data'!G108)),NA())</f>
        <v>#N/A</v>
      </c>
      <c r="AQ114" s="134" t="e">
        <f ca="1">+IF(AND(ISNUMBER(OFFSET('Sanitation Data'!$G$7,0,10*ROW('Sanitation Data'!G108))),'Data Summary'!DF114="Yes"),OFFSET('Sanitation Data'!$G$7,0,10*ROW('Sanitation Data'!G108)),NA())</f>
        <v>#N/A</v>
      </c>
      <c r="AR114" s="134" t="e">
        <f ca="1">+IF(AND(ISNUMBER(OFFSET('Sanitation Data'!$G$11,0,10*ROW('Sanitation Data'!G108))),'Data Summary'!DG114="Yes"),OFFSET('Sanitation Data'!$G$11,0,10*ROW('Sanitation Data'!G108)),NA())</f>
        <v>#N/A</v>
      </c>
      <c r="AS114" s="134" t="e">
        <f ca="1">+IF(AND(ISNUMBER(OFFSET('Sanitation Data'!$G$12,0,10*ROW('Sanitation Data'!G108))),'Data Summary'!DH114="Yes"),OFFSET('Sanitation Data'!$G$12,0,10*ROW('Sanitation Data'!G108)),NA())</f>
        <v>#N/A</v>
      </c>
      <c r="AT114" s="134" t="e">
        <f ca="1">+IF(AND(ISNUMBER(OFFSET('Sanitation Data'!$G$13,0,10*ROW('Sanitation Data'!G108))),'Data Summary'!DI114="Yes"),OFFSET('Sanitation Data'!$G$13,0,10*ROW('Sanitation Data'!G108)),NA())</f>
        <v>#N/A</v>
      </c>
      <c r="AU114" s="134" t="e">
        <f ca="1">+IF(AND(ISNUMBER(OFFSET('Sanitation Data'!$H$5,0,10*ROW('Sanitation Data'!H108))),'Data Summary'!DJ114="Yes"),100-OFFSET('Sanitation Data'!$H$5,0,10*ROW('Sanitation Data'!H108)),NA())</f>
        <v>#N/A</v>
      </c>
      <c r="AV114" s="134" t="e">
        <f ca="1">+IF(AND(ISNUMBER(OFFSET('Sanitation Data'!$H$7,0,10*ROW('Sanitation Data'!H108))),'Data Summary'!DK114="Yes"),OFFSET('Sanitation Data'!$H$7,0,10*ROW('Sanitation Data'!H108)),NA())</f>
        <v>#N/A</v>
      </c>
      <c r="AW114" s="134" t="e">
        <f ca="1">+IF(AND(ISNUMBER(OFFSET('Sanitation Data'!$H$11,0,10*ROW('Sanitation Data'!H108))),'Data Summary'!DL114="Yes"),OFFSET('Sanitation Data'!$H$11,0,10*ROW('Sanitation Data'!H108)),NA())</f>
        <v>#N/A</v>
      </c>
      <c r="AX114" s="134" t="e">
        <f ca="1">+IF(AND(ISNUMBER(OFFSET('Sanitation Data'!$H$12,0,10*ROW('Sanitation Data'!H108))),'Data Summary'!DM114="Yes"),OFFSET('Sanitation Data'!$H$12,0,10*ROW('Sanitation Data'!H108)),NA())</f>
        <v>#N/A</v>
      </c>
      <c r="AY114" s="134" t="e">
        <f ca="1">+IF(AND(ISNUMBER(OFFSET('Sanitation Data'!$H$13,0,10*ROW('Sanitation Data'!H108))),'Data Summary'!DN114="Yes"),OFFSET('Sanitation Data'!$H$13,0,10*ROW('Sanitation Data'!H108)),NA())</f>
        <v>#N/A</v>
      </c>
      <c r="AZ114" s="135" t="e">
        <f ca="1">+IF(AND(ISNUMBER(OFFSET('Hygiene Data'!$C$6,0,10*ROW('Hygiene Data'!C108))),'Data Summary'!DO114="Yes"),OFFSET('Hygiene Data'!$C$6,0,10*ROW('Hygiene Data'!C108)),NA())</f>
        <v>#N/A</v>
      </c>
      <c r="BA114" s="135" t="e">
        <f ca="1">+IF(AND(ISNUMBER(OFFSET('Hygiene Data'!$C$8,0,10*ROW('Hygiene Data'!C108))),'Data Summary'!DP114="Yes"),OFFSET('Hygiene Data'!$C$8,0,10*ROW('Hygiene Data'!C108)),NA())</f>
        <v>#N/A</v>
      </c>
      <c r="BB114" s="135" t="e">
        <f ca="1">+IF(AND(ISNUMBER(OFFSET('Hygiene Data'!$C$10,0,10*ROW('Hygiene Data'!C108))),'Data Summary'!DQ114="Yes"),OFFSET('Hygiene Data'!$C$10,0,10*ROW('Hygiene Data'!C108)),NA())</f>
        <v>#N/A</v>
      </c>
      <c r="BC114" s="135" t="e">
        <f ca="1">+IF(AND(ISNUMBER(OFFSET('Hygiene Data'!$D$6,0,10*ROW('Hygiene Data'!D108))),'Data Summary'!DR114="Yes"),OFFSET('Hygiene Data'!$D$6,0,10*ROW('Hygiene Data'!D108)),NA())</f>
        <v>#N/A</v>
      </c>
      <c r="BD114" s="135" t="e">
        <f ca="1">+IF(AND(ISNUMBER(OFFSET('Hygiene Data'!$D$8,0,10*ROW('Hygiene Data'!D108))),'Data Summary'!DS114="Yes"),OFFSET('Hygiene Data'!$D$8,0,10*ROW('Hygiene Data'!D108)),NA())</f>
        <v>#N/A</v>
      </c>
      <c r="BE114" s="135" t="e">
        <f ca="1">+IF(AND(ISNUMBER(OFFSET('Hygiene Data'!$D$10,0,10*ROW('Hygiene Data'!D108))),'Data Summary'!DT114="Yes"),OFFSET('Hygiene Data'!$D$10,0,10*ROW('Hygiene Data'!D108)),NA())</f>
        <v>#N/A</v>
      </c>
      <c r="BF114" s="135" t="e">
        <f ca="1">+IF(AND(ISNUMBER(OFFSET('Hygiene Data'!$E$6,0,10*ROW('Hygiene Data'!E108))),'Data Summary'!DU114="Yes"),OFFSET('Hygiene Data'!$E$6,0,10*ROW('Hygiene Data'!E108)),NA())</f>
        <v>#N/A</v>
      </c>
      <c r="BG114" s="135" t="e">
        <f ca="1">+IF(AND(ISNUMBER(OFFSET('Hygiene Data'!$E$8,0,10*ROW('Hygiene Data'!E108))),'Data Summary'!DV114="Yes"),OFFSET('Hygiene Data'!$E$8,0,10*ROW('Hygiene Data'!E108)),NA())</f>
        <v>#N/A</v>
      </c>
      <c r="BH114" s="135" t="e">
        <f ca="1">+IF(AND(ISNUMBER(OFFSET('Hygiene Data'!$E$10,0,10*ROW('Hygiene Data'!E108))),'Data Summary'!DW114="Yes"),OFFSET('Hygiene Data'!$E$10,0,10*ROW('Hygiene Data'!E108)),NA())</f>
        <v>#N/A</v>
      </c>
      <c r="BI114" s="135" t="e">
        <f ca="1">+IF(AND(ISNUMBER(OFFSET('Hygiene Data'!$F$6,0,10*ROW('Hygiene Data'!F108))),'Data Summary'!DX114="Yes"),OFFSET('Hygiene Data'!$F$6,0,10*ROW('Hygiene Data'!F108)),NA())</f>
        <v>#N/A</v>
      </c>
      <c r="BJ114" s="135" t="e">
        <f ca="1">+IF(AND(ISNUMBER(OFFSET('Hygiene Data'!$F$8,0,10*ROW('Hygiene Data'!F108))),'Data Summary'!DY114="Yes"),OFFSET('Hygiene Data'!$F$8,0,10*ROW('Hygiene Data'!F108)),NA())</f>
        <v>#N/A</v>
      </c>
      <c r="BK114" s="135" t="e">
        <f ca="1">+IF(AND(ISNUMBER(OFFSET('Hygiene Data'!$F$10,0,10*ROW('Hygiene Data'!F108))),'Data Summary'!DZ114="Yes"),OFFSET('Hygiene Data'!$F$10,0,10*ROW('Hygiene Data'!F108)),NA())</f>
        <v>#N/A</v>
      </c>
      <c r="BL114" s="135" t="e">
        <f ca="1">+IF(AND(ISNUMBER(OFFSET('Hygiene Data'!$G$6,0,10*ROW('Hygiene Data'!G108))),'Data Summary'!EA114="Yes"),OFFSET('Hygiene Data'!$G$6,0,10*ROW('Hygiene Data'!G108)),NA())</f>
        <v>#N/A</v>
      </c>
      <c r="BM114" s="135" t="e">
        <f ca="1">+IF(AND(ISNUMBER(OFFSET('Hygiene Data'!$G$8,0,10*ROW('Hygiene Data'!G108))),'Data Summary'!EB114="Yes"),OFFSET('Hygiene Data'!$G$8,0,10*ROW('Hygiene Data'!G108)),NA())</f>
        <v>#N/A</v>
      </c>
      <c r="BN114" s="135" t="e">
        <f ca="1">+IF(AND(ISNUMBER(OFFSET('Hygiene Data'!$G$10,0,10*ROW('Hygiene Data'!G108))),'Data Summary'!EC114="Yes"),OFFSET('Hygiene Data'!$G$10,0,10*ROW('Hygiene Data'!G108)),NA())</f>
        <v>#N/A</v>
      </c>
      <c r="BO114" s="135" t="e">
        <f ca="1">+IF(AND(ISNUMBER(OFFSET('Hygiene Data'!$H$6,0,10*ROW('Hygiene Data'!H108))),'Data Summary'!ED114="Yes"),OFFSET('Hygiene Data'!$H$6,0,10*ROW('Hygiene Data'!H108)),NA())</f>
        <v>#N/A</v>
      </c>
      <c r="BP114" s="135" t="e">
        <f ca="1">+IF(AND(ISNUMBER(OFFSET('Hygiene Data'!$H$8,0,10*ROW('Hygiene Data'!H108))),'Data Summary'!EE114="Yes"),OFFSET('Hygiene Data'!$H$8,0,10*ROW('Hygiene Data'!H108)),NA())</f>
        <v>#N/A</v>
      </c>
      <c r="BQ114" s="135" t="e">
        <f ca="1">+IF(AND(ISNUMBER(OFFSET('Hygiene Data'!$H$10,0,10*ROW('Hygiene Data'!H108))),'Data Summary'!EF114="Yes"),OFFSET('Hygiene Data'!$H$10,0,10*ROW('Hygiene Data'!H108)),NA())</f>
        <v>#N/A</v>
      </c>
    </row>
    <row r="115" spans="1:69" x14ac:dyDescent="0.2">
      <c r="A115" s="50" t="e">
        <f ca="1">+IF(OFFSET('Water Data'!$B$1,0,10*ROW('Water Data'!B109))="",NA(),OFFSET('Water Data'!$B$1,0,10*ROW('Water Data'!B109)))</f>
        <v>#N/A</v>
      </c>
      <c r="B115" s="50" t="e">
        <f ca="1">+IF(OFFSET('Water Data'!$A$3,0,10*ROW('Water Data'!A112))="",NA(),OFFSET('Water Data'!$A$3,0,10*ROW('Water Data'!A112)))</f>
        <v>#N/A</v>
      </c>
      <c r="C115" s="50" t="e">
        <f ca="1">+IF(OFFSET('Water Data'!$C$3,0,10*ROW('Water Data'!C112))="",NA(),OFFSET('Water Data'!$C$3,0,10*ROW('Water Data'!C112)))</f>
        <v>#N/A</v>
      </c>
      <c r="D115" s="133" t="e">
        <f ca="1">+IF(AND(ISNUMBER(OFFSET('Water Data'!$C$5,0,10*ROW('Water Data'!C109))),'Data Summary'!BS115="Yes"),100-OFFSET('Water Data'!$C$5,0,10*ROW('Water Data'!C109)),NA())</f>
        <v>#N/A</v>
      </c>
      <c r="E115" s="133" t="e">
        <f ca="1">+IF(AND(ISNUMBER(OFFSET('Water Data'!$C$7,0,10*ROW('Water Data'!C109))),'Data Summary'!BT115="Yes"),OFFSET('Water Data'!$C$7,0,10*ROW('Water Data'!C109)),NA())</f>
        <v>#N/A</v>
      </c>
      <c r="F115" s="133" t="e">
        <f ca="1">+IF(AND(ISNUMBER(OFFSET('Water Data'!$C$10,0,10*ROW('Water Data'!C109))),'Data Summary'!BU115="Yes"),OFFSET('Water Data'!$C$10,0,10*ROW('Water Data'!C109)),NA())</f>
        <v>#N/A</v>
      </c>
      <c r="G115" s="133" t="e">
        <f ca="1">+IF(AND(ISNUMBER(OFFSET('Water Data'!$D$5,0,10*ROW('Water Data'!D109))),'Data Summary'!BV115="Yes"),100-OFFSET('Water Data'!$D$5,0,10*ROW('Water Data'!D109)),NA())</f>
        <v>#N/A</v>
      </c>
      <c r="H115" s="133" t="e">
        <f ca="1">+IF(AND(ISNUMBER(OFFSET('Water Data'!$D$7,0,10*ROW('Water Data'!D109))),'Data Summary'!BW115="Yes"),OFFSET('Water Data'!$D$7,0,10*ROW('Water Data'!D109)),NA())</f>
        <v>#N/A</v>
      </c>
      <c r="I115" s="133" t="e">
        <f ca="1">+IF(AND(ISNUMBER(OFFSET('Water Data'!$D$10,0,10*ROW('Water Data'!D109))),'Data Summary'!BX115="Yes"),OFFSET('Water Data'!$D$10,0,10*ROW('Water Data'!D109)),NA())</f>
        <v>#N/A</v>
      </c>
      <c r="J115" s="133" t="e">
        <f ca="1">+IF(AND(ISNUMBER(OFFSET('Water Data'!$E$5,0,10*ROW('Water Data'!E109))),'Data Summary'!BY115="Yes"),100-OFFSET('Water Data'!$E$5,0,10*ROW('Water Data'!E109)),NA())</f>
        <v>#N/A</v>
      </c>
      <c r="K115" s="133" t="e">
        <f ca="1">+IF(AND(ISNUMBER(OFFSET('Water Data'!$E$7,0,10*ROW('Water Data'!E109))),'Data Summary'!BZ115="Yes"),OFFSET('Water Data'!$E$7,0,10*ROW('Water Data'!E109)),NA())</f>
        <v>#N/A</v>
      </c>
      <c r="L115" s="133" t="e">
        <f ca="1">+IF(AND(ISNUMBER(OFFSET('Water Data'!$E$10,0,10*ROW('Water Data'!E109))),'Data Summary'!CA115="Yes"),OFFSET('Water Data'!$E$10,0,10*ROW('Water Data'!E109)),NA())</f>
        <v>#N/A</v>
      </c>
      <c r="M115" s="133" t="e">
        <f ca="1">+IF(AND(ISNUMBER(OFFSET('Water Data'!$F$5,0,10*ROW('Water Data'!F109))),'Data Summary'!CB115="Yes"),100-OFFSET('Water Data'!$F$5,0,10*ROW('Water Data'!F109)),NA())</f>
        <v>#N/A</v>
      </c>
      <c r="N115" s="133" t="e">
        <f ca="1">+IF(AND(ISNUMBER(OFFSET('Water Data'!$F$7,0,10*ROW('Water Data'!F109))),'Data Summary'!CC115="Yes"),OFFSET('Water Data'!$F$7,0,10*ROW('Water Data'!F109)),NA())</f>
        <v>#N/A</v>
      </c>
      <c r="O115" s="133" t="e">
        <f ca="1">+IF(AND(ISNUMBER(OFFSET('Water Data'!$F$10,0,10*ROW('Water Data'!F109))),'Data Summary'!CD115="Yes"),OFFSET('Water Data'!$F$10,0,10*ROW('Water Data'!F109)),NA())</f>
        <v>#N/A</v>
      </c>
      <c r="P115" s="133" t="e">
        <f ca="1">+IF(AND(ISNUMBER(OFFSET('Water Data'!$G$5,0,10*ROW('Water Data'!G109))),'Data Summary'!CE115="Yes"),100-OFFSET('Water Data'!$G$5,0,10*ROW('Water Data'!G109)),NA())</f>
        <v>#N/A</v>
      </c>
      <c r="Q115" s="133" t="e">
        <f ca="1">+IF(AND(ISNUMBER(OFFSET('Water Data'!$G$7,0,10*ROW('Water Data'!G109))),'Data Summary'!CF115="Yes"),OFFSET('Water Data'!$G$7,0,10*ROW('Water Data'!G109)),NA())</f>
        <v>#N/A</v>
      </c>
      <c r="R115" s="133" t="e">
        <f ca="1">+IF(AND(ISNUMBER(OFFSET('Water Data'!$G$10,0,10*ROW('Water Data'!G109))),'Data Summary'!CG115="Yes"),OFFSET('Water Data'!$G$10,0,10*ROW('Water Data'!G109)),NA())</f>
        <v>#N/A</v>
      </c>
      <c r="S115" s="133" t="e">
        <f ca="1">+IF(AND(ISNUMBER(OFFSET('Water Data'!$H$5,0,10*ROW('Water Data'!H109))),'Data Summary'!CH115="Yes"),100-OFFSET('Water Data'!$H$5,0,10*ROW('Water Data'!H109)),NA())</f>
        <v>#N/A</v>
      </c>
      <c r="T115" s="133" t="e">
        <f ca="1">+IF(AND(ISNUMBER(OFFSET('Water Data'!$H$7,0,10*ROW('Water Data'!H109))),'Data Summary'!CI115="Yes"),OFFSET('Water Data'!$H$7,0,10*ROW('Water Data'!H109)),NA())</f>
        <v>#N/A</v>
      </c>
      <c r="U115" s="133" t="e">
        <f ca="1">+IF(AND(ISNUMBER(OFFSET('Water Data'!$H$10,0,10*ROW('Water Data'!H109))),'Data Summary'!CJ115="Yes"),OFFSET('Water Data'!$H$10,0,10*ROW('Water Data'!H109)),NA())</f>
        <v>#N/A</v>
      </c>
      <c r="V115" s="134" t="e">
        <f ca="1">+IF(AND(ISNUMBER(OFFSET('Sanitation Data'!$C$5,0,10*ROW('Sanitation Data'!C109))),'Data Summary'!CK115="Yes"),100-OFFSET('Sanitation Data'!$C$5,0,10*ROW('Sanitation Data'!C109)),NA())</f>
        <v>#N/A</v>
      </c>
      <c r="W115" s="134" t="e">
        <f ca="1">+IF(AND(ISNUMBER(OFFSET('Sanitation Data'!$C$7,0,10*ROW('Sanitation Data'!C109))),'Data Summary'!CL115="Yes"),OFFSET('Sanitation Data'!$C$7,0,10*ROW('Sanitation Data'!C109)),NA())</f>
        <v>#N/A</v>
      </c>
      <c r="X115" s="134" t="e">
        <f ca="1">+IF(AND(ISNUMBER(OFFSET('Sanitation Data'!$C$11,0,10*ROW('Sanitation Data'!C109))),'Data Summary'!CM115="Yes"),OFFSET('Sanitation Data'!$C$11,0,10*ROW('Sanitation Data'!C109)),NA())</f>
        <v>#N/A</v>
      </c>
      <c r="Y115" s="134" t="e">
        <f ca="1">+IF(AND(ISNUMBER(OFFSET('Sanitation Data'!$C$12,0,10*ROW('Sanitation Data'!C109))),'Data Summary'!CN115="Yes"),OFFSET('Sanitation Data'!$C$12,0,10*ROW('Sanitation Data'!C109)),NA())</f>
        <v>#N/A</v>
      </c>
      <c r="Z115" s="134" t="e">
        <f ca="1">+IF(AND(ISNUMBER(OFFSET('Sanitation Data'!$C$13,0,10*ROW('Sanitation Data'!C109))),'Data Summary'!CO115="Yes"),OFFSET('Sanitation Data'!$C$13,0,10*ROW('Sanitation Data'!C109)),NA())</f>
        <v>#N/A</v>
      </c>
      <c r="AA115" s="134" t="e">
        <f ca="1">+IF(AND(ISNUMBER(OFFSET('Sanitation Data'!$D$5,0,10*ROW('Sanitation Data'!D109))),'Data Summary'!CP115="Yes"),100-OFFSET('Sanitation Data'!$D$5,0,10*ROW('Sanitation Data'!D109)),NA())</f>
        <v>#N/A</v>
      </c>
      <c r="AB115" s="134" t="e">
        <f ca="1">+IF(AND(ISNUMBER(OFFSET('Sanitation Data'!$D$7,0,10*ROW('Sanitation Data'!D109))),'Data Summary'!CQ115="Yes"),OFFSET('Sanitation Data'!$D$7,0,10*ROW('Sanitation Data'!D109)),NA())</f>
        <v>#N/A</v>
      </c>
      <c r="AC115" s="134" t="e">
        <f ca="1">+IF(AND(ISNUMBER(OFFSET('Sanitation Data'!$D$11,0,10*ROW('Sanitation Data'!D109))),'Data Summary'!CR115="Yes"),OFFSET('Sanitation Data'!$D$11,0,10*ROW('Sanitation Data'!D109)),NA())</f>
        <v>#N/A</v>
      </c>
      <c r="AD115" s="134" t="e">
        <f ca="1">+IF(AND(ISNUMBER(OFFSET('Sanitation Data'!$D$12,0,10*ROW('Sanitation Data'!D109))),'Data Summary'!CS115="Yes"),OFFSET('Sanitation Data'!$D$12,0,10*ROW('Sanitation Data'!D109)),NA())</f>
        <v>#N/A</v>
      </c>
      <c r="AE115" s="134" t="e">
        <f ca="1">+IF(AND(ISNUMBER(OFFSET('Sanitation Data'!$D$13,0,10*ROW('Sanitation Data'!D109))),'Data Summary'!CT115="Yes"),OFFSET('Sanitation Data'!$D$13,0,10*ROW('Sanitation Data'!D109)),NA())</f>
        <v>#N/A</v>
      </c>
      <c r="AF115" s="134" t="e">
        <f ca="1">+IF(AND(ISNUMBER(OFFSET('Sanitation Data'!$E$5,0,10*ROW('Sanitation Data'!E109))),'Data Summary'!CU115="Yes"),100-OFFSET('Sanitation Data'!$E$5,0,10*ROW('Sanitation Data'!E109)),NA())</f>
        <v>#N/A</v>
      </c>
      <c r="AG115" s="134" t="e">
        <f ca="1">+IF(AND(ISNUMBER(OFFSET('Sanitation Data'!$E$7,0,10*ROW('Sanitation Data'!E109))),'Data Summary'!CV115="Yes"),OFFSET('Sanitation Data'!$E$7,0,10*ROW('Sanitation Data'!E109)),NA())</f>
        <v>#N/A</v>
      </c>
      <c r="AH115" s="134" t="e">
        <f ca="1">+IF(AND(ISNUMBER(OFFSET('Sanitation Data'!$E$11,0,10*ROW('Sanitation Data'!E109))),'Data Summary'!CW115="Yes"),OFFSET('Sanitation Data'!$E$11,0,10*ROW('Sanitation Data'!E109)),NA())</f>
        <v>#N/A</v>
      </c>
      <c r="AI115" s="134" t="e">
        <f ca="1">+IF(AND(ISNUMBER(OFFSET('Sanitation Data'!$E$12,0,10*ROW('Sanitation Data'!E109))),'Data Summary'!CX115="Yes"),OFFSET('Sanitation Data'!$E$12,0,10*ROW('Sanitation Data'!E109)),NA())</f>
        <v>#N/A</v>
      </c>
      <c r="AJ115" s="134" t="e">
        <f ca="1">+IF(AND(ISNUMBER(OFFSET('Sanitation Data'!$E$13,0,10*ROW('Sanitation Data'!E109))),'Data Summary'!CY115="Yes"),OFFSET('Sanitation Data'!$E$13,0,10*ROW('Sanitation Data'!E109)),NA())</f>
        <v>#N/A</v>
      </c>
      <c r="AK115" s="134" t="e">
        <f ca="1">+IF(AND(ISNUMBER(OFFSET('Sanitation Data'!$F$5,0,10*ROW('Sanitation Data'!F109))),'Data Summary'!CZ115="Yes"),100-OFFSET('Sanitation Data'!$F$5,0,10*ROW('Sanitation Data'!F109)),NA())</f>
        <v>#N/A</v>
      </c>
      <c r="AL115" s="134" t="e">
        <f ca="1">+IF(AND(ISNUMBER(OFFSET('Sanitation Data'!$F$7,0,10*ROW('Sanitation Data'!F109))),'Data Summary'!DA115="Yes"),OFFSET('Sanitation Data'!$F$7,0,10*ROW('Sanitation Data'!F109)),NA())</f>
        <v>#N/A</v>
      </c>
      <c r="AM115" s="134" t="e">
        <f ca="1">+IF(AND(ISNUMBER(OFFSET('Sanitation Data'!$F$11,0,10*ROW('Sanitation Data'!F109))),'Data Summary'!DB115="Yes"),OFFSET('Sanitation Data'!$F$11,0,10*ROW('Sanitation Data'!F109)),NA())</f>
        <v>#N/A</v>
      </c>
      <c r="AN115" s="134" t="e">
        <f ca="1">+IF(AND(ISNUMBER(OFFSET('Sanitation Data'!$F$12,0,10*ROW('Sanitation Data'!F109))),'Data Summary'!DC115="Yes"),OFFSET('Sanitation Data'!$F$12,0,10*ROW('Sanitation Data'!F109)),NA())</f>
        <v>#N/A</v>
      </c>
      <c r="AO115" s="134" t="e">
        <f ca="1">+IF(AND(ISNUMBER(OFFSET('Sanitation Data'!$F$13,0,10*ROW('Sanitation Data'!F109))),'Data Summary'!DD115="Yes"),OFFSET('Sanitation Data'!$F$13,0,10*ROW('Sanitation Data'!F109)),NA())</f>
        <v>#N/A</v>
      </c>
      <c r="AP115" s="134" t="e">
        <f ca="1">+IF(AND(ISNUMBER(OFFSET('Sanitation Data'!$G$5,0,10*ROW('Sanitation Data'!G109))),'Data Summary'!DE115="Yes"),100-OFFSET('Sanitation Data'!$G$5,0,10*ROW('Sanitation Data'!G109)),NA())</f>
        <v>#N/A</v>
      </c>
      <c r="AQ115" s="134" t="e">
        <f ca="1">+IF(AND(ISNUMBER(OFFSET('Sanitation Data'!$G$7,0,10*ROW('Sanitation Data'!G109))),'Data Summary'!DF115="Yes"),OFFSET('Sanitation Data'!$G$7,0,10*ROW('Sanitation Data'!G109)),NA())</f>
        <v>#N/A</v>
      </c>
      <c r="AR115" s="134" t="e">
        <f ca="1">+IF(AND(ISNUMBER(OFFSET('Sanitation Data'!$G$11,0,10*ROW('Sanitation Data'!G109))),'Data Summary'!DG115="Yes"),OFFSET('Sanitation Data'!$G$11,0,10*ROW('Sanitation Data'!G109)),NA())</f>
        <v>#N/A</v>
      </c>
      <c r="AS115" s="134" t="e">
        <f ca="1">+IF(AND(ISNUMBER(OFFSET('Sanitation Data'!$G$12,0,10*ROW('Sanitation Data'!G109))),'Data Summary'!DH115="Yes"),OFFSET('Sanitation Data'!$G$12,0,10*ROW('Sanitation Data'!G109)),NA())</f>
        <v>#N/A</v>
      </c>
      <c r="AT115" s="134" t="e">
        <f ca="1">+IF(AND(ISNUMBER(OFFSET('Sanitation Data'!$G$13,0,10*ROW('Sanitation Data'!G109))),'Data Summary'!DI115="Yes"),OFFSET('Sanitation Data'!$G$13,0,10*ROW('Sanitation Data'!G109)),NA())</f>
        <v>#N/A</v>
      </c>
      <c r="AU115" s="134" t="e">
        <f ca="1">+IF(AND(ISNUMBER(OFFSET('Sanitation Data'!$H$5,0,10*ROW('Sanitation Data'!H109))),'Data Summary'!DJ115="Yes"),100-OFFSET('Sanitation Data'!$H$5,0,10*ROW('Sanitation Data'!H109)),NA())</f>
        <v>#N/A</v>
      </c>
      <c r="AV115" s="134" t="e">
        <f ca="1">+IF(AND(ISNUMBER(OFFSET('Sanitation Data'!$H$7,0,10*ROW('Sanitation Data'!H109))),'Data Summary'!DK115="Yes"),OFFSET('Sanitation Data'!$H$7,0,10*ROW('Sanitation Data'!H109)),NA())</f>
        <v>#N/A</v>
      </c>
      <c r="AW115" s="134" t="e">
        <f ca="1">+IF(AND(ISNUMBER(OFFSET('Sanitation Data'!$H$11,0,10*ROW('Sanitation Data'!H109))),'Data Summary'!DL115="Yes"),OFFSET('Sanitation Data'!$H$11,0,10*ROW('Sanitation Data'!H109)),NA())</f>
        <v>#N/A</v>
      </c>
      <c r="AX115" s="134" t="e">
        <f ca="1">+IF(AND(ISNUMBER(OFFSET('Sanitation Data'!$H$12,0,10*ROW('Sanitation Data'!H109))),'Data Summary'!DM115="Yes"),OFFSET('Sanitation Data'!$H$12,0,10*ROW('Sanitation Data'!H109)),NA())</f>
        <v>#N/A</v>
      </c>
      <c r="AY115" s="134" t="e">
        <f ca="1">+IF(AND(ISNUMBER(OFFSET('Sanitation Data'!$H$13,0,10*ROW('Sanitation Data'!H109))),'Data Summary'!DN115="Yes"),OFFSET('Sanitation Data'!$H$13,0,10*ROW('Sanitation Data'!H109)),NA())</f>
        <v>#N/A</v>
      </c>
      <c r="AZ115" s="135" t="e">
        <f ca="1">+IF(AND(ISNUMBER(OFFSET('Hygiene Data'!$C$6,0,10*ROW('Hygiene Data'!C109))),'Data Summary'!DO115="Yes"),OFFSET('Hygiene Data'!$C$6,0,10*ROW('Hygiene Data'!C109)),NA())</f>
        <v>#N/A</v>
      </c>
      <c r="BA115" s="135" t="e">
        <f ca="1">+IF(AND(ISNUMBER(OFFSET('Hygiene Data'!$C$8,0,10*ROW('Hygiene Data'!C109))),'Data Summary'!DP115="Yes"),OFFSET('Hygiene Data'!$C$8,0,10*ROW('Hygiene Data'!C109)),NA())</f>
        <v>#N/A</v>
      </c>
      <c r="BB115" s="135" t="e">
        <f ca="1">+IF(AND(ISNUMBER(OFFSET('Hygiene Data'!$C$10,0,10*ROW('Hygiene Data'!C109))),'Data Summary'!DQ115="Yes"),OFFSET('Hygiene Data'!$C$10,0,10*ROW('Hygiene Data'!C109)),NA())</f>
        <v>#N/A</v>
      </c>
      <c r="BC115" s="135" t="e">
        <f ca="1">+IF(AND(ISNUMBER(OFFSET('Hygiene Data'!$D$6,0,10*ROW('Hygiene Data'!D109))),'Data Summary'!DR115="Yes"),OFFSET('Hygiene Data'!$D$6,0,10*ROW('Hygiene Data'!D109)),NA())</f>
        <v>#N/A</v>
      </c>
      <c r="BD115" s="135" t="e">
        <f ca="1">+IF(AND(ISNUMBER(OFFSET('Hygiene Data'!$D$8,0,10*ROW('Hygiene Data'!D109))),'Data Summary'!DS115="Yes"),OFFSET('Hygiene Data'!$D$8,0,10*ROW('Hygiene Data'!D109)),NA())</f>
        <v>#N/A</v>
      </c>
      <c r="BE115" s="135" t="e">
        <f ca="1">+IF(AND(ISNUMBER(OFFSET('Hygiene Data'!$D$10,0,10*ROW('Hygiene Data'!D109))),'Data Summary'!DT115="Yes"),OFFSET('Hygiene Data'!$D$10,0,10*ROW('Hygiene Data'!D109)),NA())</f>
        <v>#N/A</v>
      </c>
      <c r="BF115" s="135" t="e">
        <f ca="1">+IF(AND(ISNUMBER(OFFSET('Hygiene Data'!$E$6,0,10*ROW('Hygiene Data'!E109))),'Data Summary'!DU115="Yes"),OFFSET('Hygiene Data'!$E$6,0,10*ROW('Hygiene Data'!E109)),NA())</f>
        <v>#N/A</v>
      </c>
      <c r="BG115" s="135" t="e">
        <f ca="1">+IF(AND(ISNUMBER(OFFSET('Hygiene Data'!$E$8,0,10*ROW('Hygiene Data'!E109))),'Data Summary'!DV115="Yes"),OFFSET('Hygiene Data'!$E$8,0,10*ROW('Hygiene Data'!E109)),NA())</f>
        <v>#N/A</v>
      </c>
      <c r="BH115" s="135" t="e">
        <f ca="1">+IF(AND(ISNUMBER(OFFSET('Hygiene Data'!$E$10,0,10*ROW('Hygiene Data'!E109))),'Data Summary'!DW115="Yes"),OFFSET('Hygiene Data'!$E$10,0,10*ROW('Hygiene Data'!E109)),NA())</f>
        <v>#N/A</v>
      </c>
      <c r="BI115" s="135" t="e">
        <f ca="1">+IF(AND(ISNUMBER(OFFSET('Hygiene Data'!$F$6,0,10*ROW('Hygiene Data'!F109))),'Data Summary'!DX115="Yes"),OFFSET('Hygiene Data'!$F$6,0,10*ROW('Hygiene Data'!F109)),NA())</f>
        <v>#N/A</v>
      </c>
      <c r="BJ115" s="135" t="e">
        <f ca="1">+IF(AND(ISNUMBER(OFFSET('Hygiene Data'!$F$8,0,10*ROW('Hygiene Data'!F109))),'Data Summary'!DY115="Yes"),OFFSET('Hygiene Data'!$F$8,0,10*ROW('Hygiene Data'!F109)),NA())</f>
        <v>#N/A</v>
      </c>
      <c r="BK115" s="135" t="e">
        <f ca="1">+IF(AND(ISNUMBER(OFFSET('Hygiene Data'!$F$10,0,10*ROW('Hygiene Data'!F109))),'Data Summary'!DZ115="Yes"),OFFSET('Hygiene Data'!$F$10,0,10*ROW('Hygiene Data'!F109)),NA())</f>
        <v>#N/A</v>
      </c>
      <c r="BL115" s="135" t="e">
        <f ca="1">+IF(AND(ISNUMBER(OFFSET('Hygiene Data'!$G$6,0,10*ROW('Hygiene Data'!G109))),'Data Summary'!EA115="Yes"),OFFSET('Hygiene Data'!$G$6,0,10*ROW('Hygiene Data'!G109)),NA())</f>
        <v>#N/A</v>
      </c>
      <c r="BM115" s="135" t="e">
        <f ca="1">+IF(AND(ISNUMBER(OFFSET('Hygiene Data'!$G$8,0,10*ROW('Hygiene Data'!G109))),'Data Summary'!EB115="Yes"),OFFSET('Hygiene Data'!$G$8,0,10*ROW('Hygiene Data'!G109)),NA())</f>
        <v>#N/A</v>
      </c>
      <c r="BN115" s="135" t="e">
        <f ca="1">+IF(AND(ISNUMBER(OFFSET('Hygiene Data'!$G$10,0,10*ROW('Hygiene Data'!G109))),'Data Summary'!EC115="Yes"),OFFSET('Hygiene Data'!$G$10,0,10*ROW('Hygiene Data'!G109)),NA())</f>
        <v>#N/A</v>
      </c>
      <c r="BO115" s="135" t="e">
        <f ca="1">+IF(AND(ISNUMBER(OFFSET('Hygiene Data'!$H$6,0,10*ROW('Hygiene Data'!H109))),'Data Summary'!ED115="Yes"),OFFSET('Hygiene Data'!$H$6,0,10*ROW('Hygiene Data'!H109)),NA())</f>
        <v>#N/A</v>
      </c>
      <c r="BP115" s="135" t="e">
        <f ca="1">+IF(AND(ISNUMBER(OFFSET('Hygiene Data'!$H$8,0,10*ROW('Hygiene Data'!H109))),'Data Summary'!EE115="Yes"),OFFSET('Hygiene Data'!$H$8,0,10*ROW('Hygiene Data'!H109)),NA())</f>
        <v>#N/A</v>
      </c>
      <c r="BQ115" s="135" t="e">
        <f ca="1">+IF(AND(ISNUMBER(OFFSET('Hygiene Data'!$H$10,0,10*ROW('Hygiene Data'!H109))),'Data Summary'!EF115="Yes"),OFFSET('Hygiene Data'!$H$10,0,10*ROW('Hygiene Data'!H109)),NA())</f>
        <v>#N/A</v>
      </c>
    </row>
    <row r="116" spans="1:69" x14ac:dyDescent="0.2">
      <c r="A116" s="50" t="e">
        <f ca="1">+IF(OFFSET('Water Data'!$B$1,0,10*ROW('Water Data'!B110))="",NA(),OFFSET('Water Data'!$B$1,0,10*ROW('Water Data'!B110)))</f>
        <v>#N/A</v>
      </c>
      <c r="B116" s="50" t="e">
        <f ca="1">+IF(OFFSET('Water Data'!$A$3,0,10*ROW('Water Data'!A113))="",NA(),OFFSET('Water Data'!$A$3,0,10*ROW('Water Data'!A113)))</f>
        <v>#N/A</v>
      </c>
      <c r="C116" s="50" t="e">
        <f ca="1">+IF(OFFSET('Water Data'!$C$3,0,10*ROW('Water Data'!C113))="",NA(),OFFSET('Water Data'!$C$3,0,10*ROW('Water Data'!C113)))</f>
        <v>#N/A</v>
      </c>
      <c r="D116" s="133" t="e">
        <f ca="1">+IF(AND(ISNUMBER(OFFSET('Water Data'!$C$5,0,10*ROW('Water Data'!C110))),'Data Summary'!BS116="Yes"),100-OFFSET('Water Data'!$C$5,0,10*ROW('Water Data'!C110)),NA())</f>
        <v>#N/A</v>
      </c>
      <c r="E116" s="133" t="e">
        <f ca="1">+IF(AND(ISNUMBER(OFFSET('Water Data'!$C$7,0,10*ROW('Water Data'!C110))),'Data Summary'!BT116="Yes"),OFFSET('Water Data'!$C$7,0,10*ROW('Water Data'!C110)),NA())</f>
        <v>#N/A</v>
      </c>
      <c r="F116" s="133" t="e">
        <f ca="1">+IF(AND(ISNUMBER(OFFSET('Water Data'!$C$10,0,10*ROW('Water Data'!C110))),'Data Summary'!BU116="Yes"),OFFSET('Water Data'!$C$10,0,10*ROW('Water Data'!C110)),NA())</f>
        <v>#N/A</v>
      </c>
      <c r="G116" s="133" t="e">
        <f ca="1">+IF(AND(ISNUMBER(OFFSET('Water Data'!$D$5,0,10*ROW('Water Data'!D110))),'Data Summary'!BV116="Yes"),100-OFFSET('Water Data'!$D$5,0,10*ROW('Water Data'!D110)),NA())</f>
        <v>#N/A</v>
      </c>
      <c r="H116" s="133" t="e">
        <f ca="1">+IF(AND(ISNUMBER(OFFSET('Water Data'!$D$7,0,10*ROW('Water Data'!D110))),'Data Summary'!BW116="Yes"),OFFSET('Water Data'!$D$7,0,10*ROW('Water Data'!D110)),NA())</f>
        <v>#N/A</v>
      </c>
      <c r="I116" s="133" t="e">
        <f ca="1">+IF(AND(ISNUMBER(OFFSET('Water Data'!$D$10,0,10*ROW('Water Data'!D110))),'Data Summary'!BX116="Yes"),OFFSET('Water Data'!$D$10,0,10*ROW('Water Data'!D110)),NA())</f>
        <v>#N/A</v>
      </c>
      <c r="J116" s="133" t="e">
        <f ca="1">+IF(AND(ISNUMBER(OFFSET('Water Data'!$E$5,0,10*ROW('Water Data'!E110))),'Data Summary'!BY116="Yes"),100-OFFSET('Water Data'!$E$5,0,10*ROW('Water Data'!E110)),NA())</f>
        <v>#N/A</v>
      </c>
      <c r="K116" s="133" t="e">
        <f ca="1">+IF(AND(ISNUMBER(OFFSET('Water Data'!$E$7,0,10*ROW('Water Data'!E110))),'Data Summary'!BZ116="Yes"),OFFSET('Water Data'!$E$7,0,10*ROW('Water Data'!E110)),NA())</f>
        <v>#N/A</v>
      </c>
      <c r="L116" s="133" t="e">
        <f ca="1">+IF(AND(ISNUMBER(OFFSET('Water Data'!$E$10,0,10*ROW('Water Data'!E110))),'Data Summary'!CA116="Yes"),OFFSET('Water Data'!$E$10,0,10*ROW('Water Data'!E110)),NA())</f>
        <v>#N/A</v>
      </c>
      <c r="M116" s="133" t="e">
        <f ca="1">+IF(AND(ISNUMBER(OFFSET('Water Data'!$F$5,0,10*ROW('Water Data'!F110))),'Data Summary'!CB116="Yes"),100-OFFSET('Water Data'!$F$5,0,10*ROW('Water Data'!F110)),NA())</f>
        <v>#N/A</v>
      </c>
      <c r="N116" s="133" t="e">
        <f ca="1">+IF(AND(ISNUMBER(OFFSET('Water Data'!$F$7,0,10*ROW('Water Data'!F110))),'Data Summary'!CC116="Yes"),OFFSET('Water Data'!$F$7,0,10*ROW('Water Data'!F110)),NA())</f>
        <v>#N/A</v>
      </c>
      <c r="O116" s="133" t="e">
        <f ca="1">+IF(AND(ISNUMBER(OFFSET('Water Data'!$F$10,0,10*ROW('Water Data'!F110))),'Data Summary'!CD116="Yes"),OFFSET('Water Data'!$F$10,0,10*ROW('Water Data'!F110)),NA())</f>
        <v>#N/A</v>
      </c>
      <c r="P116" s="133" t="e">
        <f ca="1">+IF(AND(ISNUMBER(OFFSET('Water Data'!$G$5,0,10*ROW('Water Data'!G110))),'Data Summary'!CE116="Yes"),100-OFFSET('Water Data'!$G$5,0,10*ROW('Water Data'!G110)),NA())</f>
        <v>#N/A</v>
      </c>
      <c r="Q116" s="133" t="e">
        <f ca="1">+IF(AND(ISNUMBER(OFFSET('Water Data'!$G$7,0,10*ROW('Water Data'!G110))),'Data Summary'!CF116="Yes"),OFFSET('Water Data'!$G$7,0,10*ROW('Water Data'!G110)),NA())</f>
        <v>#N/A</v>
      </c>
      <c r="R116" s="133" t="e">
        <f ca="1">+IF(AND(ISNUMBER(OFFSET('Water Data'!$G$10,0,10*ROW('Water Data'!G110))),'Data Summary'!CG116="Yes"),OFFSET('Water Data'!$G$10,0,10*ROW('Water Data'!G110)),NA())</f>
        <v>#N/A</v>
      </c>
      <c r="S116" s="133" t="e">
        <f ca="1">+IF(AND(ISNUMBER(OFFSET('Water Data'!$H$5,0,10*ROW('Water Data'!H110))),'Data Summary'!CH116="Yes"),100-OFFSET('Water Data'!$H$5,0,10*ROW('Water Data'!H110)),NA())</f>
        <v>#N/A</v>
      </c>
      <c r="T116" s="133" t="e">
        <f ca="1">+IF(AND(ISNUMBER(OFFSET('Water Data'!$H$7,0,10*ROW('Water Data'!H110))),'Data Summary'!CI116="Yes"),OFFSET('Water Data'!$H$7,0,10*ROW('Water Data'!H110)),NA())</f>
        <v>#N/A</v>
      </c>
      <c r="U116" s="133" t="e">
        <f ca="1">+IF(AND(ISNUMBER(OFFSET('Water Data'!$H$10,0,10*ROW('Water Data'!H110))),'Data Summary'!CJ116="Yes"),OFFSET('Water Data'!$H$10,0,10*ROW('Water Data'!H110)),NA())</f>
        <v>#N/A</v>
      </c>
      <c r="V116" s="134" t="e">
        <f ca="1">+IF(AND(ISNUMBER(OFFSET('Sanitation Data'!$C$5,0,10*ROW('Sanitation Data'!C110))),'Data Summary'!CK116="Yes"),100-OFFSET('Sanitation Data'!$C$5,0,10*ROW('Sanitation Data'!C110)),NA())</f>
        <v>#N/A</v>
      </c>
      <c r="W116" s="134" t="e">
        <f ca="1">+IF(AND(ISNUMBER(OFFSET('Sanitation Data'!$C$7,0,10*ROW('Sanitation Data'!C110))),'Data Summary'!CL116="Yes"),OFFSET('Sanitation Data'!$C$7,0,10*ROW('Sanitation Data'!C110)),NA())</f>
        <v>#N/A</v>
      </c>
      <c r="X116" s="134" t="e">
        <f ca="1">+IF(AND(ISNUMBER(OFFSET('Sanitation Data'!$C$11,0,10*ROW('Sanitation Data'!C110))),'Data Summary'!CM116="Yes"),OFFSET('Sanitation Data'!$C$11,0,10*ROW('Sanitation Data'!C110)),NA())</f>
        <v>#N/A</v>
      </c>
      <c r="Y116" s="134" t="e">
        <f ca="1">+IF(AND(ISNUMBER(OFFSET('Sanitation Data'!$C$12,0,10*ROW('Sanitation Data'!C110))),'Data Summary'!CN116="Yes"),OFFSET('Sanitation Data'!$C$12,0,10*ROW('Sanitation Data'!C110)),NA())</f>
        <v>#N/A</v>
      </c>
      <c r="Z116" s="134" t="e">
        <f ca="1">+IF(AND(ISNUMBER(OFFSET('Sanitation Data'!$C$13,0,10*ROW('Sanitation Data'!C110))),'Data Summary'!CO116="Yes"),OFFSET('Sanitation Data'!$C$13,0,10*ROW('Sanitation Data'!C110)),NA())</f>
        <v>#N/A</v>
      </c>
      <c r="AA116" s="134" t="e">
        <f ca="1">+IF(AND(ISNUMBER(OFFSET('Sanitation Data'!$D$5,0,10*ROW('Sanitation Data'!D110))),'Data Summary'!CP116="Yes"),100-OFFSET('Sanitation Data'!$D$5,0,10*ROW('Sanitation Data'!D110)),NA())</f>
        <v>#N/A</v>
      </c>
      <c r="AB116" s="134" t="e">
        <f ca="1">+IF(AND(ISNUMBER(OFFSET('Sanitation Data'!$D$7,0,10*ROW('Sanitation Data'!D110))),'Data Summary'!CQ116="Yes"),OFFSET('Sanitation Data'!$D$7,0,10*ROW('Sanitation Data'!D110)),NA())</f>
        <v>#N/A</v>
      </c>
      <c r="AC116" s="134" t="e">
        <f ca="1">+IF(AND(ISNUMBER(OFFSET('Sanitation Data'!$D$11,0,10*ROW('Sanitation Data'!D110))),'Data Summary'!CR116="Yes"),OFFSET('Sanitation Data'!$D$11,0,10*ROW('Sanitation Data'!D110)),NA())</f>
        <v>#N/A</v>
      </c>
      <c r="AD116" s="134" t="e">
        <f ca="1">+IF(AND(ISNUMBER(OFFSET('Sanitation Data'!$D$12,0,10*ROW('Sanitation Data'!D110))),'Data Summary'!CS116="Yes"),OFFSET('Sanitation Data'!$D$12,0,10*ROW('Sanitation Data'!D110)),NA())</f>
        <v>#N/A</v>
      </c>
      <c r="AE116" s="134" t="e">
        <f ca="1">+IF(AND(ISNUMBER(OFFSET('Sanitation Data'!$D$13,0,10*ROW('Sanitation Data'!D110))),'Data Summary'!CT116="Yes"),OFFSET('Sanitation Data'!$D$13,0,10*ROW('Sanitation Data'!D110)),NA())</f>
        <v>#N/A</v>
      </c>
      <c r="AF116" s="134" t="e">
        <f ca="1">+IF(AND(ISNUMBER(OFFSET('Sanitation Data'!$E$5,0,10*ROW('Sanitation Data'!E110))),'Data Summary'!CU116="Yes"),100-OFFSET('Sanitation Data'!$E$5,0,10*ROW('Sanitation Data'!E110)),NA())</f>
        <v>#N/A</v>
      </c>
      <c r="AG116" s="134" t="e">
        <f ca="1">+IF(AND(ISNUMBER(OFFSET('Sanitation Data'!$E$7,0,10*ROW('Sanitation Data'!E110))),'Data Summary'!CV116="Yes"),OFFSET('Sanitation Data'!$E$7,0,10*ROW('Sanitation Data'!E110)),NA())</f>
        <v>#N/A</v>
      </c>
      <c r="AH116" s="134" t="e">
        <f ca="1">+IF(AND(ISNUMBER(OFFSET('Sanitation Data'!$E$11,0,10*ROW('Sanitation Data'!E110))),'Data Summary'!CW116="Yes"),OFFSET('Sanitation Data'!$E$11,0,10*ROW('Sanitation Data'!E110)),NA())</f>
        <v>#N/A</v>
      </c>
      <c r="AI116" s="134" t="e">
        <f ca="1">+IF(AND(ISNUMBER(OFFSET('Sanitation Data'!$E$12,0,10*ROW('Sanitation Data'!E110))),'Data Summary'!CX116="Yes"),OFFSET('Sanitation Data'!$E$12,0,10*ROW('Sanitation Data'!E110)),NA())</f>
        <v>#N/A</v>
      </c>
      <c r="AJ116" s="134" t="e">
        <f ca="1">+IF(AND(ISNUMBER(OFFSET('Sanitation Data'!$E$13,0,10*ROW('Sanitation Data'!E110))),'Data Summary'!CY116="Yes"),OFFSET('Sanitation Data'!$E$13,0,10*ROW('Sanitation Data'!E110)),NA())</f>
        <v>#N/A</v>
      </c>
      <c r="AK116" s="134" t="e">
        <f ca="1">+IF(AND(ISNUMBER(OFFSET('Sanitation Data'!$F$5,0,10*ROW('Sanitation Data'!F110))),'Data Summary'!CZ116="Yes"),100-OFFSET('Sanitation Data'!$F$5,0,10*ROW('Sanitation Data'!F110)),NA())</f>
        <v>#N/A</v>
      </c>
      <c r="AL116" s="134" t="e">
        <f ca="1">+IF(AND(ISNUMBER(OFFSET('Sanitation Data'!$F$7,0,10*ROW('Sanitation Data'!F110))),'Data Summary'!DA116="Yes"),OFFSET('Sanitation Data'!$F$7,0,10*ROW('Sanitation Data'!F110)),NA())</f>
        <v>#N/A</v>
      </c>
      <c r="AM116" s="134" t="e">
        <f ca="1">+IF(AND(ISNUMBER(OFFSET('Sanitation Data'!$F$11,0,10*ROW('Sanitation Data'!F110))),'Data Summary'!DB116="Yes"),OFFSET('Sanitation Data'!$F$11,0,10*ROW('Sanitation Data'!F110)),NA())</f>
        <v>#N/A</v>
      </c>
      <c r="AN116" s="134" t="e">
        <f ca="1">+IF(AND(ISNUMBER(OFFSET('Sanitation Data'!$F$12,0,10*ROW('Sanitation Data'!F110))),'Data Summary'!DC116="Yes"),OFFSET('Sanitation Data'!$F$12,0,10*ROW('Sanitation Data'!F110)),NA())</f>
        <v>#N/A</v>
      </c>
      <c r="AO116" s="134" t="e">
        <f ca="1">+IF(AND(ISNUMBER(OFFSET('Sanitation Data'!$F$13,0,10*ROW('Sanitation Data'!F110))),'Data Summary'!DD116="Yes"),OFFSET('Sanitation Data'!$F$13,0,10*ROW('Sanitation Data'!F110)),NA())</f>
        <v>#N/A</v>
      </c>
      <c r="AP116" s="134" t="e">
        <f ca="1">+IF(AND(ISNUMBER(OFFSET('Sanitation Data'!$G$5,0,10*ROW('Sanitation Data'!G110))),'Data Summary'!DE116="Yes"),100-OFFSET('Sanitation Data'!$G$5,0,10*ROW('Sanitation Data'!G110)),NA())</f>
        <v>#N/A</v>
      </c>
      <c r="AQ116" s="134" t="e">
        <f ca="1">+IF(AND(ISNUMBER(OFFSET('Sanitation Data'!$G$7,0,10*ROW('Sanitation Data'!G110))),'Data Summary'!DF116="Yes"),OFFSET('Sanitation Data'!$G$7,0,10*ROW('Sanitation Data'!G110)),NA())</f>
        <v>#N/A</v>
      </c>
      <c r="AR116" s="134" t="e">
        <f ca="1">+IF(AND(ISNUMBER(OFFSET('Sanitation Data'!$G$11,0,10*ROW('Sanitation Data'!G110))),'Data Summary'!DG116="Yes"),OFFSET('Sanitation Data'!$G$11,0,10*ROW('Sanitation Data'!G110)),NA())</f>
        <v>#N/A</v>
      </c>
      <c r="AS116" s="134" t="e">
        <f ca="1">+IF(AND(ISNUMBER(OFFSET('Sanitation Data'!$G$12,0,10*ROW('Sanitation Data'!G110))),'Data Summary'!DH116="Yes"),OFFSET('Sanitation Data'!$G$12,0,10*ROW('Sanitation Data'!G110)),NA())</f>
        <v>#N/A</v>
      </c>
      <c r="AT116" s="134" t="e">
        <f ca="1">+IF(AND(ISNUMBER(OFFSET('Sanitation Data'!$G$13,0,10*ROW('Sanitation Data'!G110))),'Data Summary'!DI116="Yes"),OFFSET('Sanitation Data'!$G$13,0,10*ROW('Sanitation Data'!G110)),NA())</f>
        <v>#N/A</v>
      </c>
      <c r="AU116" s="134" t="e">
        <f ca="1">+IF(AND(ISNUMBER(OFFSET('Sanitation Data'!$H$5,0,10*ROW('Sanitation Data'!H110))),'Data Summary'!DJ116="Yes"),100-OFFSET('Sanitation Data'!$H$5,0,10*ROW('Sanitation Data'!H110)),NA())</f>
        <v>#N/A</v>
      </c>
      <c r="AV116" s="134" t="e">
        <f ca="1">+IF(AND(ISNUMBER(OFFSET('Sanitation Data'!$H$7,0,10*ROW('Sanitation Data'!H110))),'Data Summary'!DK116="Yes"),OFFSET('Sanitation Data'!$H$7,0,10*ROW('Sanitation Data'!H110)),NA())</f>
        <v>#N/A</v>
      </c>
      <c r="AW116" s="134" t="e">
        <f ca="1">+IF(AND(ISNUMBER(OFFSET('Sanitation Data'!$H$11,0,10*ROW('Sanitation Data'!H110))),'Data Summary'!DL116="Yes"),OFFSET('Sanitation Data'!$H$11,0,10*ROW('Sanitation Data'!H110)),NA())</f>
        <v>#N/A</v>
      </c>
      <c r="AX116" s="134" t="e">
        <f ca="1">+IF(AND(ISNUMBER(OFFSET('Sanitation Data'!$H$12,0,10*ROW('Sanitation Data'!H110))),'Data Summary'!DM116="Yes"),OFFSET('Sanitation Data'!$H$12,0,10*ROW('Sanitation Data'!H110)),NA())</f>
        <v>#N/A</v>
      </c>
      <c r="AY116" s="134" t="e">
        <f ca="1">+IF(AND(ISNUMBER(OFFSET('Sanitation Data'!$H$13,0,10*ROW('Sanitation Data'!H110))),'Data Summary'!DN116="Yes"),OFFSET('Sanitation Data'!$H$13,0,10*ROW('Sanitation Data'!H110)),NA())</f>
        <v>#N/A</v>
      </c>
      <c r="AZ116" s="135" t="e">
        <f ca="1">+IF(AND(ISNUMBER(OFFSET('Hygiene Data'!$C$6,0,10*ROW('Hygiene Data'!C110))),'Data Summary'!DO116="Yes"),OFFSET('Hygiene Data'!$C$6,0,10*ROW('Hygiene Data'!C110)),NA())</f>
        <v>#N/A</v>
      </c>
      <c r="BA116" s="135" t="e">
        <f ca="1">+IF(AND(ISNUMBER(OFFSET('Hygiene Data'!$C$8,0,10*ROW('Hygiene Data'!C110))),'Data Summary'!DP116="Yes"),OFFSET('Hygiene Data'!$C$8,0,10*ROW('Hygiene Data'!C110)),NA())</f>
        <v>#N/A</v>
      </c>
      <c r="BB116" s="135" t="e">
        <f ca="1">+IF(AND(ISNUMBER(OFFSET('Hygiene Data'!$C$10,0,10*ROW('Hygiene Data'!C110))),'Data Summary'!DQ116="Yes"),OFFSET('Hygiene Data'!$C$10,0,10*ROW('Hygiene Data'!C110)),NA())</f>
        <v>#N/A</v>
      </c>
      <c r="BC116" s="135" t="e">
        <f ca="1">+IF(AND(ISNUMBER(OFFSET('Hygiene Data'!$D$6,0,10*ROW('Hygiene Data'!D110))),'Data Summary'!DR116="Yes"),OFFSET('Hygiene Data'!$D$6,0,10*ROW('Hygiene Data'!D110)),NA())</f>
        <v>#N/A</v>
      </c>
      <c r="BD116" s="135" t="e">
        <f ca="1">+IF(AND(ISNUMBER(OFFSET('Hygiene Data'!$D$8,0,10*ROW('Hygiene Data'!D110))),'Data Summary'!DS116="Yes"),OFFSET('Hygiene Data'!$D$8,0,10*ROW('Hygiene Data'!D110)),NA())</f>
        <v>#N/A</v>
      </c>
      <c r="BE116" s="135" t="e">
        <f ca="1">+IF(AND(ISNUMBER(OFFSET('Hygiene Data'!$D$10,0,10*ROW('Hygiene Data'!D110))),'Data Summary'!DT116="Yes"),OFFSET('Hygiene Data'!$D$10,0,10*ROW('Hygiene Data'!D110)),NA())</f>
        <v>#N/A</v>
      </c>
      <c r="BF116" s="135" t="e">
        <f ca="1">+IF(AND(ISNUMBER(OFFSET('Hygiene Data'!$E$6,0,10*ROW('Hygiene Data'!E110))),'Data Summary'!DU116="Yes"),OFFSET('Hygiene Data'!$E$6,0,10*ROW('Hygiene Data'!E110)),NA())</f>
        <v>#N/A</v>
      </c>
      <c r="BG116" s="135" t="e">
        <f ca="1">+IF(AND(ISNUMBER(OFFSET('Hygiene Data'!$E$8,0,10*ROW('Hygiene Data'!E110))),'Data Summary'!DV116="Yes"),OFFSET('Hygiene Data'!$E$8,0,10*ROW('Hygiene Data'!E110)),NA())</f>
        <v>#N/A</v>
      </c>
      <c r="BH116" s="135" t="e">
        <f ca="1">+IF(AND(ISNUMBER(OFFSET('Hygiene Data'!$E$10,0,10*ROW('Hygiene Data'!E110))),'Data Summary'!DW116="Yes"),OFFSET('Hygiene Data'!$E$10,0,10*ROW('Hygiene Data'!E110)),NA())</f>
        <v>#N/A</v>
      </c>
      <c r="BI116" s="135" t="e">
        <f ca="1">+IF(AND(ISNUMBER(OFFSET('Hygiene Data'!$F$6,0,10*ROW('Hygiene Data'!F110))),'Data Summary'!DX116="Yes"),OFFSET('Hygiene Data'!$F$6,0,10*ROW('Hygiene Data'!F110)),NA())</f>
        <v>#N/A</v>
      </c>
      <c r="BJ116" s="135" t="e">
        <f ca="1">+IF(AND(ISNUMBER(OFFSET('Hygiene Data'!$F$8,0,10*ROW('Hygiene Data'!F110))),'Data Summary'!DY116="Yes"),OFFSET('Hygiene Data'!$F$8,0,10*ROW('Hygiene Data'!F110)),NA())</f>
        <v>#N/A</v>
      </c>
      <c r="BK116" s="135" t="e">
        <f ca="1">+IF(AND(ISNUMBER(OFFSET('Hygiene Data'!$F$10,0,10*ROW('Hygiene Data'!F110))),'Data Summary'!DZ116="Yes"),OFFSET('Hygiene Data'!$F$10,0,10*ROW('Hygiene Data'!F110)),NA())</f>
        <v>#N/A</v>
      </c>
      <c r="BL116" s="135" t="e">
        <f ca="1">+IF(AND(ISNUMBER(OFFSET('Hygiene Data'!$G$6,0,10*ROW('Hygiene Data'!G110))),'Data Summary'!EA116="Yes"),OFFSET('Hygiene Data'!$G$6,0,10*ROW('Hygiene Data'!G110)),NA())</f>
        <v>#N/A</v>
      </c>
      <c r="BM116" s="135" t="e">
        <f ca="1">+IF(AND(ISNUMBER(OFFSET('Hygiene Data'!$G$8,0,10*ROW('Hygiene Data'!G110))),'Data Summary'!EB116="Yes"),OFFSET('Hygiene Data'!$G$8,0,10*ROW('Hygiene Data'!G110)),NA())</f>
        <v>#N/A</v>
      </c>
      <c r="BN116" s="135" t="e">
        <f ca="1">+IF(AND(ISNUMBER(OFFSET('Hygiene Data'!$G$10,0,10*ROW('Hygiene Data'!G110))),'Data Summary'!EC116="Yes"),OFFSET('Hygiene Data'!$G$10,0,10*ROW('Hygiene Data'!G110)),NA())</f>
        <v>#N/A</v>
      </c>
      <c r="BO116" s="135" t="e">
        <f ca="1">+IF(AND(ISNUMBER(OFFSET('Hygiene Data'!$H$6,0,10*ROW('Hygiene Data'!H110))),'Data Summary'!ED116="Yes"),OFFSET('Hygiene Data'!$H$6,0,10*ROW('Hygiene Data'!H110)),NA())</f>
        <v>#N/A</v>
      </c>
      <c r="BP116" s="135" t="e">
        <f ca="1">+IF(AND(ISNUMBER(OFFSET('Hygiene Data'!$H$8,0,10*ROW('Hygiene Data'!H110))),'Data Summary'!EE116="Yes"),OFFSET('Hygiene Data'!$H$8,0,10*ROW('Hygiene Data'!H110)),NA())</f>
        <v>#N/A</v>
      </c>
      <c r="BQ116" s="135" t="e">
        <f ca="1">+IF(AND(ISNUMBER(OFFSET('Hygiene Data'!$H$10,0,10*ROW('Hygiene Data'!H110))),'Data Summary'!EF116="Yes"),OFFSET('Hygiene Data'!$H$10,0,10*ROW('Hygiene Data'!H110)),NA())</f>
        <v>#N/A</v>
      </c>
    </row>
    <row r="117" spans="1:69" x14ac:dyDescent="0.2">
      <c r="A117" s="50" t="e">
        <f ca="1">+IF(OFFSET('Water Data'!$B$1,0,10*ROW('Water Data'!B111))="",NA(),OFFSET('Water Data'!$B$1,0,10*ROW('Water Data'!B111)))</f>
        <v>#N/A</v>
      </c>
      <c r="B117" s="50" t="e">
        <f ca="1">+IF(OFFSET('Water Data'!$A$3,0,10*ROW('Water Data'!A114))="",NA(),OFFSET('Water Data'!$A$3,0,10*ROW('Water Data'!A114)))</f>
        <v>#N/A</v>
      </c>
      <c r="C117" s="50" t="e">
        <f ca="1">+IF(OFFSET('Water Data'!$C$3,0,10*ROW('Water Data'!C114))="",NA(),OFFSET('Water Data'!$C$3,0,10*ROW('Water Data'!C114)))</f>
        <v>#N/A</v>
      </c>
      <c r="D117" s="133" t="e">
        <f ca="1">+IF(AND(ISNUMBER(OFFSET('Water Data'!$C$5,0,10*ROW('Water Data'!C111))),'Data Summary'!BS117="Yes"),100-OFFSET('Water Data'!$C$5,0,10*ROW('Water Data'!C111)),NA())</f>
        <v>#N/A</v>
      </c>
      <c r="E117" s="133" t="e">
        <f ca="1">+IF(AND(ISNUMBER(OFFSET('Water Data'!$C$7,0,10*ROW('Water Data'!C111))),'Data Summary'!BT117="Yes"),OFFSET('Water Data'!$C$7,0,10*ROW('Water Data'!C111)),NA())</f>
        <v>#N/A</v>
      </c>
      <c r="F117" s="133" t="e">
        <f ca="1">+IF(AND(ISNUMBER(OFFSET('Water Data'!$C$10,0,10*ROW('Water Data'!C111))),'Data Summary'!BU117="Yes"),OFFSET('Water Data'!$C$10,0,10*ROW('Water Data'!C111)),NA())</f>
        <v>#N/A</v>
      </c>
      <c r="G117" s="133" t="e">
        <f ca="1">+IF(AND(ISNUMBER(OFFSET('Water Data'!$D$5,0,10*ROW('Water Data'!D111))),'Data Summary'!BV117="Yes"),100-OFFSET('Water Data'!$D$5,0,10*ROW('Water Data'!D111)),NA())</f>
        <v>#N/A</v>
      </c>
      <c r="H117" s="133" t="e">
        <f ca="1">+IF(AND(ISNUMBER(OFFSET('Water Data'!$D$7,0,10*ROW('Water Data'!D111))),'Data Summary'!BW117="Yes"),OFFSET('Water Data'!$D$7,0,10*ROW('Water Data'!D111)),NA())</f>
        <v>#N/A</v>
      </c>
      <c r="I117" s="133" t="e">
        <f ca="1">+IF(AND(ISNUMBER(OFFSET('Water Data'!$D$10,0,10*ROW('Water Data'!D111))),'Data Summary'!BX117="Yes"),OFFSET('Water Data'!$D$10,0,10*ROW('Water Data'!D111)),NA())</f>
        <v>#N/A</v>
      </c>
      <c r="J117" s="133" t="e">
        <f ca="1">+IF(AND(ISNUMBER(OFFSET('Water Data'!$E$5,0,10*ROW('Water Data'!E111))),'Data Summary'!BY117="Yes"),100-OFFSET('Water Data'!$E$5,0,10*ROW('Water Data'!E111)),NA())</f>
        <v>#N/A</v>
      </c>
      <c r="K117" s="133" t="e">
        <f ca="1">+IF(AND(ISNUMBER(OFFSET('Water Data'!$E$7,0,10*ROW('Water Data'!E111))),'Data Summary'!BZ117="Yes"),OFFSET('Water Data'!$E$7,0,10*ROW('Water Data'!E111)),NA())</f>
        <v>#N/A</v>
      </c>
      <c r="L117" s="133" t="e">
        <f ca="1">+IF(AND(ISNUMBER(OFFSET('Water Data'!$E$10,0,10*ROW('Water Data'!E111))),'Data Summary'!CA117="Yes"),OFFSET('Water Data'!$E$10,0,10*ROW('Water Data'!E111)),NA())</f>
        <v>#N/A</v>
      </c>
      <c r="M117" s="133" t="e">
        <f ca="1">+IF(AND(ISNUMBER(OFFSET('Water Data'!$F$5,0,10*ROW('Water Data'!F111))),'Data Summary'!CB117="Yes"),100-OFFSET('Water Data'!$F$5,0,10*ROW('Water Data'!F111)),NA())</f>
        <v>#N/A</v>
      </c>
      <c r="N117" s="133" t="e">
        <f ca="1">+IF(AND(ISNUMBER(OFFSET('Water Data'!$F$7,0,10*ROW('Water Data'!F111))),'Data Summary'!CC117="Yes"),OFFSET('Water Data'!$F$7,0,10*ROW('Water Data'!F111)),NA())</f>
        <v>#N/A</v>
      </c>
      <c r="O117" s="133" t="e">
        <f ca="1">+IF(AND(ISNUMBER(OFFSET('Water Data'!$F$10,0,10*ROW('Water Data'!F111))),'Data Summary'!CD117="Yes"),OFFSET('Water Data'!$F$10,0,10*ROW('Water Data'!F111)),NA())</f>
        <v>#N/A</v>
      </c>
      <c r="P117" s="133" t="e">
        <f ca="1">+IF(AND(ISNUMBER(OFFSET('Water Data'!$G$5,0,10*ROW('Water Data'!G111))),'Data Summary'!CE117="Yes"),100-OFFSET('Water Data'!$G$5,0,10*ROW('Water Data'!G111)),NA())</f>
        <v>#N/A</v>
      </c>
      <c r="Q117" s="133" t="e">
        <f ca="1">+IF(AND(ISNUMBER(OFFSET('Water Data'!$G$7,0,10*ROW('Water Data'!G111))),'Data Summary'!CF117="Yes"),OFFSET('Water Data'!$G$7,0,10*ROW('Water Data'!G111)),NA())</f>
        <v>#N/A</v>
      </c>
      <c r="R117" s="133" t="e">
        <f ca="1">+IF(AND(ISNUMBER(OFFSET('Water Data'!$G$10,0,10*ROW('Water Data'!G111))),'Data Summary'!CG117="Yes"),OFFSET('Water Data'!$G$10,0,10*ROW('Water Data'!G111)),NA())</f>
        <v>#N/A</v>
      </c>
      <c r="S117" s="133" t="e">
        <f ca="1">+IF(AND(ISNUMBER(OFFSET('Water Data'!$H$5,0,10*ROW('Water Data'!H111))),'Data Summary'!CH117="Yes"),100-OFFSET('Water Data'!$H$5,0,10*ROW('Water Data'!H111)),NA())</f>
        <v>#N/A</v>
      </c>
      <c r="T117" s="133" t="e">
        <f ca="1">+IF(AND(ISNUMBER(OFFSET('Water Data'!$H$7,0,10*ROW('Water Data'!H111))),'Data Summary'!CI117="Yes"),OFFSET('Water Data'!$H$7,0,10*ROW('Water Data'!H111)),NA())</f>
        <v>#N/A</v>
      </c>
      <c r="U117" s="133" t="e">
        <f ca="1">+IF(AND(ISNUMBER(OFFSET('Water Data'!$H$10,0,10*ROW('Water Data'!H111))),'Data Summary'!CJ117="Yes"),OFFSET('Water Data'!$H$10,0,10*ROW('Water Data'!H111)),NA())</f>
        <v>#N/A</v>
      </c>
      <c r="V117" s="134" t="e">
        <f ca="1">+IF(AND(ISNUMBER(OFFSET('Sanitation Data'!$C$5,0,10*ROW('Sanitation Data'!C111))),'Data Summary'!CK117="Yes"),100-OFFSET('Sanitation Data'!$C$5,0,10*ROW('Sanitation Data'!C111)),NA())</f>
        <v>#N/A</v>
      </c>
      <c r="W117" s="134" t="e">
        <f ca="1">+IF(AND(ISNUMBER(OFFSET('Sanitation Data'!$C$7,0,10*ROW('Sanitation Data'!C111))),'Data Summary'!CL117="Yes"),OFFSET('Sanitation Data'!$C$7,0,10*ROW('Sanitation Data'!C111)),NA())</f>
        <v>#N/A</v>
      </c>
      <c r="X117" s="134" t="e">
        <f ca="1">+IF(AND(ISNUMBER(OFFSET('Sanitation Data'!$C$11,0,10*ROW('Sanitation Data'!C111))),'Data Summary'!CM117="Yes"),OFFSET('Sanitation Data'!$C$11,0,10*ROW('Sanitation Data'!C111)),NA())</f>
        <v>#N/A</v>
      </c>
      <c r="Y117" s="134" t="e">
        <f ca="1">+IF(AND(ISNUMBER(OFFSET('Sanitation Data'!$C$12,0,10*ROW('Sanitation Data'!C111))),'Data Summary'!CN117="Yes"),OFFSET('Sanitation Data'!$C$12,0,10*ROW('Sanitation Data'!C111)),NA())</f>
        <v>#N/A</v>
      </c>
      <c r="Z117" s="134" t="e">
        <f ca="1">+IF(AND(ISNUMBER(OFFSET('Sanitation Data'!$C$13,0,10*ROW('Sanitation Data'!C111))),'Data Summary'!CO117="Yes"),OFFSET('Sanitation Data'!$C$13,0,10*ROW('Sanitation Data'!C111)),NA())</f>
        <v>#N/A</v>
      </c>
      <c r="AA117" s="134" t="e">
        <f ca="1">+IF(AND(ISNUMBER(OFFSET('Sanitation Data'!$D$5,0,10*ROW('Sanitation Data'!D111))),'Data Summary'!CP117="Yes"),100-OFFSET('Sanitation Data'!$D$5,0,10*ROW('Sanitation Data'!D111)),NA())</f>
        <v>#N/A</v>
      </c>
      <c r="AB117" s="134" t="e">
        <f ca="1">+IF(AND(ISNUMBER(OFFSET('Sanitation Data'!$D$7,0,10*ROW('Sanitation Data'!D111))),'Data Summary'!CQ117="Yes"),OFFSET('Sanitation Data'!$D$7,0,10*ROW('Sanitation Data'!D111)),NA())</f>
        <v>#N/A</v>
      </c>
      <c r="AC117" s="134" t="e">
        <f ca="1">+IF(AND(ISNUMBER(OFFSET('Sanitation Data'!$D$11,0,10*ROW('Sanitation Data'!D111))),'Data Summary'!CR117="Yes"),OFFSET('Sanitation Data'!$D$11,0,10*ROW('Sanitation Data'!D111)),NA())</f>
        <v>#N/A</v>
      </c>
      <c r="AD117" s="134" t="e">
        <f ca="1">+IF(AND(ISNUMBER(OFFSET('Sanitation Data'!$D$12,0,10*ROW('Sanitation Data'!D111))),'Data Summary'!CS117="Yes"),OFFSET('Sanitation Data'!$D$12,0,10*ROW('Sanitation Data'!D111)),NA())</f>
        <v>#N/A</v>
      </c>
      <c r="AE117" s="134" t="e">
        <f ca="1">+IF(AND(ISNUMBER(OFFSET('Sanitation Data'!$D$13,0,10*ROW('Sanitation Data'!D111))),'Data Summary'!CT117="Yes"),OFFSET('Sanitation Data'!$D$13,0,10*ROW('Sanitation Data'!D111)),NA())</f>
        <v>#N/A</v>
      </c>
      <c r="AF117" s="134" t="e">
        <f ca="1">+IF(AND(ISNUMBER(OFFSET('Sanitation Data'!$E$5,0,10*ROW('Sanitation Data'!E111))),'Data Summary'!CU117="Yes"),100-OFFSET('Sanitation Data'!$E$5,0,10*ROW('Sanitation Data'!E111)),NA())</f>
        <v>#N/A</v>
      </c>
      <c r="AG117" s="134" t="e">
        <f ca="1">+IF(AND(ISNUMBER(OFFSET('Sanitation Data'!$E$7,0,10*ROW('Sanitation Data'!E111))),'Data Summary'!CV117="Yes"),OFFSET('Sanitation Data'!$E$7,0,10*ROW('Sanitation Data'!E111)),NA())</f>
        <v>#N/A</v>
      </c>
      <c r="AH117" s="134" t="e">
        <f ca="1">+IF(AND(ISNUMBER(OFFSET('Sanitation Data'!$E$11,0,10*ROW('Sanitation Data'!E111))),'Data Summary'!CW117="Yes"),OFFSET('Sanitation Data'!$E$11,0,10*ROW('Sanitation Data'!E111)),NA())</f>
        <v>#N/A</v>
      </c>
      <c r="AI117" s="134" t="e">
        <f ca="1">+IF(AND(ISNUMBER(OFFSET('Sanitation Data'!$E$12,0,10*ROW('Sanitation Data'!E111))),'Data Summary'!CX117="Yes"),OFFSET('Sanitation Data'!$E$12,0,10*ROW('Sanitation Data'!E111)),NA())</f>
        <v>#N/A</v>
      </c>
      <c r="AJ117" s="134" t="e">
        <f ca="1">+IF(AND(ISNUMBER(OFFSET('Sanitation Data'!$E$13,0,10*ROW('Sanitation Data'!E111))),'Data Summary'!CY117="Yes"),OFFSET('Sanitation Data'!$E$13,0,10*ROW('Sanitation Data'!E111)),NA())</f>
        <v>#N/A</v>
      </c>
      <c r="AK117" s="134" t="e">
        <f ca="1">+IF(AND(ISNUMBER(OFFSET('Sanitation Data'!$F$5,0,10*ROW('Sanitation Data'!F111))),'Data Summary'!CZ117="Yes"),100-OFFSET('Sanitation Data'!$F$5,0,10*ROW('Sanitation Data'!F111)),NA())</f>
        <v>#N/A</v>
      </c>
      <c r="AL117" s="134" t="e">
        <f ca="1">+IF(AND(ISNUMBER(OFFSET('Sanitation Data'!$F$7,0,10*ROW('Sanitation Data'!F111))),'Data Summary'!DA117="Yes"),OFFSET('Sanitation Data'!$F$7,0,10*ROW('Sanitation Data'!F111)),NA())</f>
        <v>#N/A</v>
      </c>
      <c r="AM117" s="134" t="e">
        <f ca="1">+IF(AND(ISNUMBER(OFFSET('Sanitation Data'!$F$11,0,10*ROW('Sanitation Data'!F111))),'Data Summary'!DB117="Yes"),OFFSET('Sanitation Data'!$F$11,0,10*ROW('Sanitation Data'!F111)),NA())</f>
        <v>#N/A</v>
      </c>
      <c r="AN117" s="134" t="e">
        <f ca="1">+IF(AND(ISNUMBER(OFFSET('Sanitation Data'!$F$12,0,10*ROW('Sanitation Data'!F111))),'Data Summary'!DC117="Yes"),OFFSET('Sanitation Data'!$F$12,0,10*ROW('Sanitation Data'!F111)),NA())</f>
        <v>#N/A</v>
      </c>
      <c r="AO117" s="134" t="e">
        <f ca="1">+IF(AND(ISNUMBER(OFFSET('Sanitation Data'!$F$13,0,10*ROW('Sanitation Data'!F111))),'Data Summary'!DD117="Yes"),OFFSET('Sanitation Data'!$F$13,0,10*ROW('Sanitation Data'!F111)),NA())</f>
        <v>#N/A</v>
      </c>
      <c r="AP117" s="134" t="e">
        <f ca="1">+IF(AND(ISNUMBER(OFFSET('Sanitation Data'!$G$5,0,10*ROW('Sanitation Data'!G111))),'Data Summary'!DE117="Yes"),100-OFFSET('Sanitation Data'!$G$5,0,10*ROW('Sanitation Data'!G111)),NA())</f>
        <v>#N/A</v>
      </c>
      <c r="AQ117" s="134" t="e">
        <f ca="1">+IF(AND(ISNUMBER(OFFSET('Sanitation Data'!$G$7,0,10*ROW('Sanitation Data'!G111))),'Data Summary'!DF117="Yes"),OFFSET('Sanitation Data'!$G$7,0,10*ROW('Sanitation Data'!G111)),NA())</f>
        <v>#N/A</v>
      </c>
      <c r="AR117" s="134" t="e">
        <f ca="1">+IF(AND(ISNUMBER(OFFSET('Sanitation Data'!$G$11,0,10*ROW('Sanitation Data'!G111))),'Data Summary'!DG117="Yes"),OFFSET('Sanitation Data'!$G$11,0,10*ROW('Sanitation Data'!G111)),NA())</f>
        <v>#N/A</v>
      </c>
      <c r="AS117" s="134" t="e">
        <f ca="1">+IF(AND(ISNUMBER(OFFSET('Sanitation Data'!$G$12,0,10*ROW('Sanitation Data'!G111))),'Data Summary'!DH117="Yes"),OFFSET('Sanitation Data'!$G$12,0,10*ROW('Sanitation Data'!G111)),NA())</f>
        <v>#N/A</v>
      </c>
      <c r="AT117" s="134" t="e">
        <f ca="1">+IF(AND(ISNUMBER(OFFSET('Sanitation Data'!$G$13,0,10*ROW('Sanitation Data'!G111))),'Data Summary'!DI117="Yes"),OFFSET('Sanitation Data'!$G$13,0,10*ROW('Sanitation Data'!G111)),NA())</f>
        <v>#N/A</v>
      </c>
      <c r="AU117" s="134" t="e">
        <f ca="1">+IF(AND(ISNUMBER(OFFSET('Sanitation Data'!$H$5,0,10*ROW('Sanitation Data'!H111))),'Data Summary'!DJ117="Yes"),100-OFFSET('Sanitation Data'!$H$5,0,10*ROW('Sanitation Data'!H111)),NA())</f>
        <v>#N/A</v>
      </c>
      <c r="AV117" s="134" t="e">
        <f ca="1">+IF(AND(ISNUMBER(OFFSET('Sanitation Data'!$H$7,0,10*ROW('Sanitation Data'!H111))),'Data Summary'!DK117="Yes"),OFFSET('Sanitation Data'!$H$7,0,10*ROW('Sanitation Data'!H111)),NA())</f>
        <v>#N/A</v>
      </c>
      <c r="AW117" s="134" t="e">
        <f ca="1">+IF(AND(ISNUMBER(OFFSET('Sanitation Data'!$H$11,0,10*ROW('Sanitation Data'!H111))),'Data Summary'!DL117="Yes"),OFFSET('Sanitation Data'!$H$11,0,10*ROW('Sanitation Data'!H111)),NA())</f>
        <v>#N/A</v>
      </c>
      <c r="AX117" s="134" t="e">
        <f ca="1">+IF(AND(ISNUMBER(OFFSET('Sanitation Data'!$H$12,0,10*ROW('Sanitation Data'!H111))),'Data Summary'!DM117="Yes"),OFFSET('Sanitation Data'!$H$12,0,10*ROW('Sanitation Data'!H111)),NA())</f>
        <v>#N/A</v>
      </c>
      <c r="AY117" s="134" t="e">
        <f ca="1">+IF(AND(ISNUMBER(OFFSET('Sanitation Data'!$H$13,0,10*ROW('Sanitation Data'!H111))),'Data Summary'!DN117="Yes"),OFFSET('Sanitation Data'!$H$13,0,10*ROW('Sanitation Data'!H111)),NA())</f>
        <v>#N/A</v>
      </c>
      <c r="AZ117" s="135" t="e">
        <f ca="1">+IF(AND(ISNUMBER(OFFSET('Hygiene Data'!$C$6,0,10*ROW('Hygiene Data'!C111))),'Data Summary'!DO117="Yes"),OFFSET('Hygiene Data'!$C$6,0,10*ROW('Hygiene Data'!C111)),NA())</f>
        <v>#N/A</v>
      </c>
      <c r="BA117" s="135" t="e">
        <f ca="1">+IF(AND(ISNUMBER(OFFSET('Hygiene Data'!$C$8,0,10*ROW('Hygiene Data'!C111))),'Data Summary'!DP117="Yes"),OFFSET('Hygiene Data'!$C$8,0,10*ROW('Hygiene Data'!C111)),NA())</f>
        <v>#N/A</v>
      </c>
      <c r="BB117" s="135" t="e">
        <f ca="1">+IF(AND(ISNUMBER(OFFSET('Hygiene Data'!$C$10,0,10*ROW('Hygiene Data'!C111))),'Data Summary'!DQ117="Yes"),OFFSET('Hygiene Data'!$C$10,0,10*ROW('Hygiene Data'!C111)),NA())</f>
        <v>#N/A</v>
      </c>
      <c r="BC117" s="135" t="e">
        <f ca="1">+IF(AND(ISNUMBER(OFFSET('Hygiene Data'!$D$6,0,10*ROW('Hygiene Data'!D111))),'Data Summary'!DR117="Yes"),OFFSET('Hygiene Data'!$D$6,0,10*ROW('Hygiene Data'!D111)),NA())</f>
        <v>#N/A</v>
      </c>
      <c r="BD117" s="135" t="e">
        <f ca="1">+IF(AND(ISNUMBER(OFFSET('Hygiene Data'!$D$8,0,10*ROW('Hygiene Data'!D111))),'Data Summary'!DS117="Yes"),OFFSET('Hygiene Data'!$D$8,0,10*ROW('Hygiene Data'!D111)),NA())</f>
        <v>#N/A</v>
      </c>
      <c r="BE117" s="135" t="e">
        <f ca="1">+IF(AND(ISNUMBER(OFFSET('Hygiene Data'!$D$10,0,10*ROW('Hygiene Data'!D111))),'Data Summary'!DT117="Yes"),OFFSET('Hygiene Data'!$D$10,0,10*ROW('Hygiene Data'!D111)),NA())</f>
        <v>#N/A</v>
      </c>
      <c r="BF117" s="135" t="e">
        <f ca="1">+IF(AND(ISNUMBER(OFFSET('Hygiene Data'!$E$6,0,10*ROW('Hygiene Data'!E111))),'Data Summary'!DU117="Yes"),OFFSET('Hygiene Data'!$E$6,0,10*ROW('Hygiene Data'!E111)),NA())</f>
        <v>#N/A</v>
      </c>
      <c r="BG117" s="135" t="e">
        <f ca="1">+IF(AND(ISNUMBER(OFFSET('Hygiene Data'!$E$8,0,10*ROW('Hygiene Data'!E111))),'Data Summary'!DV117="Yes"),OFFSET('Hygiene Data'!$E$8,0,10*ROW('Hygiene Data'!E111)),NA())</f>
        <v>#N/A</v>
      </c>
      <c r="BH117" s="135" t="e">
        <f ca="1">+IF(AND(ISNUMBER(OFFSET('Hygiene Data'!$E$10,0,10*ROW('Hygiene Data'!E111))),'Data Summary'!DW117="Yes"),OFFSET('Hygiene Data'!$E$10,0,10*ROW('Hygiene Data'!E111)),NA())</f>
        <v>#N/A</v>
      </c>
      <c r="BI117" s="135" t="e">
        <f ca="1">+IF(AND(ISNUMBER(OFFSET('Hygiene Data'!$F$6,0,10*ROW('Hygiene Data'!F111))),'Data Summary'!DX117="Yes"),OFFSET('Hygiene Data'!$F$6,0,10*ROW('Hygiene Data'!F111)),NA())</f>
        <v>#N/A</v>
      </c>
      <c r="BJ117" s="135" t="e">
        <f ca="1">+IF(AND(ISNUMBER(OFFSET('Hygiene Data'!$F$8,0,10*ROW('Hygiene Data'!F111))),'Data Summary'!DY117="Yes"),OFFSET('Hygiene Data'!$F$8,0,10*ROW('Hygiene Data'!F111)),NA())</f>
        <v>#N/A</v>
      </c>
      <c r="BK117" s="135" t="e">
        <f ca="1">+IF(AND(ISNUMBER(OFFSET('Hygiene Data'!$F$10,0,10*ROW('Hygiene Data'!F111))),'Data Summary'!DZ117="Yes"),OFFSET('Hygiene Data'!$F$10,0,10*ROW('Hygiene Data'!F111)),NA())</f>
        <v>#N/A</v>
      </c>
      <c r="BL117" s="135" t="e">
        <f ca="1">+IF(AND(ISNUMBER(OFFSET('Hygiene Data'!$G$6,0,10*ROW('Hygiene Data'!G111))),'Data Summary'!EA117="Yes"),OFFSET('Hygiene Data'!$G$6,0,10*ROW('Hygiene Data'!G111)),NA())</f>
        <v>#N/A</v>
      </c>
      <c r="BM117" s="135" t="e">
        <f ca="1">+IF(AND(ISNUMBER(OFFSET('Hygiene Data'!$G$8,0,10*ROW('Hygiene Data'!G111))),'Data Summary'!EB117="Yes"),OFFSET('Hygiene Data'!$G$8,0,10*ROW('Hygiene Data'!G111)),NA())</f>
        <v>#N/A</v>
      </c>
      <c r="BN117" s="135" t="e">
        <f ca="1">+IF(AND(ISNUMBER(OFFSET('Hygiene Data'!$G$10,0,10*ROW('Hygiene Data'!G111))),'Data Summary'!EC117="Yes"),OFFSET('Hygiene Data'!$G$10,0,10*ROW('Hygiene Data'!G111)),NA())</f>
        <v>#N/A</v>
      </c>
      <c r="BO117" s="135" t="e">
        <f ca="1">+IF(AND(ISNUMBER(OFFSET('Hygiene Data'!$H$6,0,10*ROW('Hygiene Data'!H111))),'Data Summary'!ED117="Yes"),OFFSET('Hygiene Data'!$H$6,0,10*ROW('Hygiene Data'!H111)),NA())</f>
        <v>#N/A</v>
      </c>
      <c r="BP117" s="135" t="e">
        <f ca="1">+IF(AND(ISNUMBER(OFFSET('Hygiene Data'!$H$8,0,10*ROW('Hygiene Data'!H111))),'Data Summary'!EE117="Yes"),OFFSET('Hygiene Data'!$H$8,0,10*ROW('Hygiene Data'!H111)),NA())</f>
        <v>#N/A</v>
      </c>
      <c r="BQ117" s="135" t="e">
        <f ca="1">+IF(AND(ISNUMBER(OFFSET('Hygiene Data'!$H$10,0,10*ROW('Hygiene Data'!H111))),'Data Summary'!EF117="Yes"),OFFSET('Hygiene Data'!$H$10,0,10*ROW('Hygiene Data'!H111)),NA())</f>
        <v>#N/A</v>
      </c>
    </row>
    <row r="118" spans="1:69" x14ac:dyDescent="0.2">
      <c r="A118" s="50" t="e">
        <f ca="1">+IF(OFFSET('Water Data'!$B$1,0,10*ROW('Water Data'!B112))="",NA(),OFFSET('Water Data'!$B$1,0,10*ROW('Water Data'!B112)))</f>
        <v>#N/A</v>
      </c>
      <c r="B118" s="50" t="e">
        <f ca="1">+IF(OFFSET('Water Data'!$A$3,0,10*ROW('Water Data'!A115))="",NA(),OFFSET('Water Data'!$A$3,0,10*ROW('Water Data'!A115)))</f>
        <v>#N/A</v>
      </c>
      <c r="C118" s="50" t="e">
        <f ca="1">+IF(OFFSET('Water Data'!$C$3,0,10*ROW('Water Data'!C115))="",NA(),OFFSET('Water Data'!$C$3,0,10*ROW('Water Data'!C115)))</f>
        <v>#N/A</v>
      </c>
      <c r="D118" s="133" t="e">
        <f ca="1">+IF(AND(ISNUMBER(OFFSET('Water Data'!$C$5,0,10*ROW('Water Data'!C112))),'Data Summary'!BS118="Yes"),100-OFFSET('Water Data'!$C$5,0,10*ROW('Water Data'!C112)),NA())</f>
        <v>#N/A</v>
      </c>
      <c r="E118" s="133" t="e">
        <f ca="1">+IF(AND(ISNUMBER(OFFSET('Water Data'!$C$7,0,10*ROW('Water Data'!C112))),'Data Summary'!BT118="Yes"),OFFSET('Water Data'!$C$7,0,10*ROW('Water Data'!C112)),NA())</f>
        <v>#N/A</v>
      </c>
      <c r="F118" s="133" t="e">
        <f ca="1">+IF(AND(ISNUMBER(OFFSET('Water Data'!$C$10,0,10*ROW('Water Data'!C112))),'Data Summary'!BU118="Yes"),OFFSET('Water Data'!$C$10,0,10*ROW('Water Data'!C112)),NA())</f>
        <v>#N/A</v>
      </c>
      <c r="G118" s="133" t="e">
        <f ca="1">+IF(AND(ISNUMBER(OFFSET('Water Data'!$D$5,0,10*ROW('Water Data'!D112))),'Data Summary'!BV118="Yes"),100-OFFSET('Water Data'!$D$5,0,10*ROW('Water Data'!D112)),NA())</f>
        <v>#N/A</v>
      </c>
      <c r="H118" s="133" t="e">
        <f ca="1">+IF(AND(ISNUMBER(OFFSET('Water Data'!$D$7,0,10*ROW('Water Data'!D112))),'Data Summary'!BW118="Yes"),OFFSET('Water Data'!$D$7,0,10*ROW('Water Data'!D112)),NA())</f>
        <v>#N/A</v>
      </c>
      <c r="I118" s="133" t="e">
        <f ca="1">+IF(AND(ISNUMBER(OFFSET('Water Data'!$D$10,0,10*ROW('Water Data'!D112))),'Data Summary'!BX118="Yes"),OFFSET('Water Data'!$D$10,0,10*ROW('Water Data'!D112)),NA())</f>
        <v>#N/A</v>
      </c>
      <c r="J118" s="133" t="e">
        <f ca="1">+IF(AND(ISNUMBER(OFFSET('Water Data'!$E$5,0,10*ROW('Water Data'!E112))),'Data Summary'!BY118="Yes"),100-OFFSET('Water Data'!$E$5,0,10*ROW('Water Data'!E112)),NA())</f>
        <v>#N/A</v>
      </c>
      <c r="K118" s="133" t="e">
        <f ca="1">+IF(AND(ISNUMBER(OFFSET('Water Data'!$E$7,0,10*ROW('Water Data'!E112))),'Data Summary'!BZ118="Yes"),OFFSET('Water Data'!$E$7,0,10*ROW('Water Data'!E112)),NA())</f>
        <v>#N/A</v>
      </c>
      <c r="L118" s="133" t="e">
        <f ca="1">+IF(AND(ISNUMBER(OFFSET('Water Data'!$E$10,0,10*ROW('Water Data'!E112))),'Data Summary'!CA118="Yes"),OFFSET('Water Data'!$E$10,0,10*ROW('Water Data'!E112)),NA())</f>
        <v>#N/A</v>
      </c>
      <c r="M118" s="133" t="e">
        <f ca="1">+IF(AND(ISNUMBER(OFFSET('Water Data'!$F$5,0,10*ROW('Water Data'!F112))),'Data Summary'!CB118="Yes"),100-OFFSET('Water Data'!$F$5,0,10*ROW('Water Data'!F112)),NA())</f>
        <v>#N/A</v>
      </c>
      <c r="N118" s="133" t="e">
        <f ca="1">+IF(AND(ISNUMBER(OFFSET('Water Data'!$F$7,0,10*ROW('Water Data'!F112))),'Data Summary'!CC118="Yes"),OFFSET('Water Data'!$F$7,0,10*ROW('Water Data'!F112)),NA())</f>
        <v>#N/A</v>
      </c>
      <c r="O118" s="133" t="e">
        <f ca="1">+IF(AND(ISNUMBER(OFFSET('Water Data'!$F$10,0,10*ROW('Water Data'!F112))),'Data Summary'!CD118="Yes"),OFFSET('Water Data'!$F$10,0,10*ROW('Water Data'!F112)),NA())</f>
        <v>#N/A</v>
      </c>
      <c r="P118" s="133" t="e">
        <f ca="1">+IF(AND(ISNUMBER(OFFSET('Water Data'!$G$5,0,10*ROW('Water Data'!G112))),'Data Summary'!CE118="Yes"),100-OFFSET('Water Data'!$G$5,0,10*ROW('Water Data'!G112)),NA())</f>
        <v>#N/A</v>
      </c>
      <c r="Q118" s="133" t="e">
        <f ca="1">+IF(AND(ISNUMBER(OFFSET('Water Data'!$G$7,0,10*ROW('Water Data'!G112))),'Data Summary'!CF118="Yes"),OFFSET('Water Data'!$G$7,0,10*ROW('Water Data'!G112)),NA())</f>
        <v>#N/A</v>
      </c>
      <c r="R118" s="133" t="e">
        <f ca="1">+IF(AND(ISNUMBER(OFFSET('Water Data'!$G$10,0,10*ROW('Water Data'!G112))),'Data Summary'!CG118="Yes"),OFFSET('Water Data'!$G$10,0,10*ROW('Water Data'!G112)),NA())</f>
        <v>#N/A</v>
      </c>
      <c r="S118" s="133" t="e">
        <f ca="1">+IF(AND(ISNUMBER(OFFSET('Water Data'!$H$5,0,10*ROW('Water Data'!H112))),'Data Summary'!CH118="Yes"),100-OFFSET('Water Data'!$H$5,0,10*ROW('Water Data'!H112)),NA())</f>
        <v>#N/A</v>
      </c>
      <c r="T118" s="133" t="e">
        <f ca="1">+IF(AND(ISNUMBER(OFFSET('Water Data'!$H$7,0,10*ROW('Water Data'!H112))),'Data Summary'!CI118="Yes"),OFFSET('Water Data'!$H$7,0,10*ROW('Water Data'!H112)),NA())</f>
        <v>#N/A</v>
      </c>
      <c r="U118" s="133" t="e">
        <f ca="1">+IF(AND(ISNUMBER(OFFSET('Water Data'!$H$10,0,10*ROW('Water Data'!H112))),'Data Summary'!CJ118="Yes"),OFFSET('Water Data'!$H$10,0,10*ROW('Water Data'!H112)),NA())</f>
        <v>#N/A</v>
      </c>
      <c r="V118" s="134" t="e">
        <f ca="1">+IF(AND(ISNUMBER(OFFSET('Sanitation Data'!$C$5,0,10*ROW('Sanitation Data'!C112))),'Data Summary'!CK118="Yes"),100-OFFSET('Sanitation Data'!$C$5,0,10*ROW('Sanitation Data'!C112)),NA())</f>
        <v>#N/A</v>
      </c>
      <c r="W118" s="134" t="e">
        <f ca="1">+IF(AND(ISNUMBER(OFFSET('Sanitation Data'!$C$7,0,10*ROW('Sanitation Data'!C112))),'Data Summary'!CL118="Yes"),OFFSET('Sanitation Data'!$C$7,0,10*ROW('Sanitation Data'!C112)),NA())</f>
        <v>#N/A</v>
      </c>
      <c r="X118" s="134" t="e">
        <f ca="1">+IF(AND(ISNUMBER(OFFSET('Sanitation Data'!$C$11,0,10*ROW('Sanitation Data'!C112))),'Data Summary'!CM118="Yes"),OFFSET('Sanitation Data'!$C$11,0,10*ROW('Sanitation Data'!C112)),NA())</f>
        <v>#N/A</v>
      </c>
      <c r="Y118" s="134" t="e">
        <f ca="1">+IF(AND(ISNUMBER(OFFSET('Sanitation Data'!$C$12,0,10*ROW('Sanitation Data'!C112))),'Data Summary'!CN118="Yes"),OFFSET('Sanitation Data'!$C$12,0,10*ROW('Sanitation Data'!C112)),NA())</f>
        <v>#N/A</v>
      </c>
      <c r="Z118" s="134" t="e">
        <f ca="1">+IF(AND(ISNUMBER(OFFSET('Sanitation Data'!$C$13,0,10*ROW('Sanitation Data'!C112))),'Data Summary'!CO118="Yes"),OFFSET('Sanitation Data'!$C$13,0,10*ROW('Sanitation Data'!C112)),NA())</f>
        <v>#N/A</v>
      </c>
      <c r="AA118" s="134" t="e">
        <f ca="1">+IF(AND(ISNUMBER(OFFSET('Sanitation Data'!$D$5,0,10*ROW('Sanitation Data'!D112))),'Data Summary'!CP118="Yes"),100-OFFSET('Sanitation Data'!$D$5,0,10*ROW('Sanitation Data'!D112)),NA())</f>
        <v>#N/A</v>
      </c>
      <c r="AB118" s="134" t="e">
        <f ca="1">+IF(AND(ISNUMBER(OFFSET('Sanitation Data'!$D$7,0,10*ROW('Sanitation Data'!D112))),'Data Summary'!CQ118="Yes"),OFFSET('Sanitation Data'!$D$7,0,10*ROW('Sanitation Data'!D112)),NA())</f>
        <v>#N/A</v>
      </c>
      <c r="AC118" s="134" t="e">
        <f ca="1">+IF(AND(ISNUMBER(OFFSET('Sanitation Data'!$D$11,0,10*ROW('Sanitation Data'!D112))),'Data Summary'!CR118="Yes"),OFFSET('Sanitation Data'!$D$11,0,10*ROW('Sanitation Data'!D112)),NA())</f>
        <v>#N/A</v>
      </c>
      <c r="AD118" s="134" t="e">
        <f ca="1">+IF(AND(ISNUMBER(OFFSET('Sanitation Data'!$D$12,0,10*ROW('Sanitation Data'!D112))),'Data Summary'!CS118="Yes"),OFFSET('Sanitation Data'!$D$12,0,10*ROW('Sanitation Data'!D112)),NA())</f>
        <v>#N/A</v>
      </c>
      <c r="AE118" s="134" t="e">
        <f ca="1">+IF(AND(ISNUMBER(OFFSET('Sanitation Data'!$D$13,0,10*ROW('Sanitation Data'!D112))),'Data Summary'!CT118="Yes"),OFFSET('Sanitation Data'!$D$13,0,10*ROW('Sanitation Data'!D112)),NA())</f>
        <v>#N/A</v>
      </c>
      <c r="AF118" s="134" t="e">
        <f ca="1">+IF(AND(ISNUMBER(OFFSET('Sanitation Data'!$E$5,0,10*ROW('Sanitation Data'!E112))),'Data Summary'!CU118="Yes"),100-OFFSET('Sanitation Data'!$E$5,0,10*ROW('Sanitation Data'!E112)),NA())</f>
        <v>#N/A</v>
      </c>
      <c r="AG118" s="134" t="e">
        <f ca="1">+IF(AND(ISNUMBER(OFFSET('Sanitation Data'!$E$7,0,10*ROW('Sanitation Data'!E112))),'Data Summary'!CV118="Yes"),OFFSET('Sanitation Data'!$E$7,0,10*ROW('Sanitation Data'!E112)),NA())</f>
        <v>#N/A</v>
      </c>
      <c r="AH118" s="134" t="e">
        <f ca="1">+IF(AND(ISNUMBER(OFFSET('Sanitation Data'!$E$11,0,10*ROW('Sanitation Data'!E112))),'Data Summary'!CW118="Yes"),OFFSET('Sanitation Data'!$E$11,0,10*ROW('Sanitation Data'!E112)),NA())</f>
        <v>#N/A</v>
      </c>
      <c r="AI118" s="134" t="e">
        <f ca="1">+IF(AND(ISNUMBER(OFFSET('Sanitation Data'!$E$12,0,10*ROW('Sanitation Data'!E112))),'Data Summary'!CX118="Yes"),OFFSET('Sanitation Data'!$E$12,0,10*ROW('Sanitation Data'!E112)),NA())</f>
        <v>#N/A</v>
      </c>
      <c r="AJ118" s="134" t="e">
        <f ca="1">+IF(AND(ISNUMBER(OFFSET('Sanitation Data'!$E$13,0,10*ROW('Sanitation Data'!E112))),'Data Summary'!CY118="Yes"),OFFSET('Sanitation Data'!$E$13,0,10*ROW('Sanitation Data'!E112)),NA())</f>
        <v>#N/A</v>
      </c>
      <c r="AK118" s="134" t="e">
        <f ca="1">+IF(AND(ISNUMBER(OFFSET('Sanitation Data'!$F$5,0,10*ROW('Sanitation Data'!F112))),'Data Summary'!CZ118="Yes"),100-OFFSET('Sanitation Data'!$F$5,0,10*ROW('Sanitation Data'!F112)),NA())</f>
        <v>#N/A</v>
      </c>
      <c r="AL118" s="134" t="e">
        <f ca="1">+IF(AND(ISNUMBER(OFFSET('Sanitation Data'!$F$7,0,10*ROW('Sanitation Data'!F112))),'Data Summary'!DA118="Yes"),OFFSET('Sanitation Data'!$F$7,0,10*ROW('Sanitation Data'!F112)),NA())</f>
        <v>#N/A</v>
      </c>
      <c r="AM118" s="134" t="e">
        <f ca="1">+IF(AND(ISNUMBER(OFFSET('Sanitation Data'!$F$11,0,10*ROW('Sanitation Data'!F112))),'Data Summary'!DB118="Yes"),OFFSET('Sanitation Data'!$F$11,0,10*ROW('Sanitation Data'!F112)),NA())</f>
        <v>#N/A</v>
      </c>
      <c r="AN118" s="134" t="e">
        <f ca="1">+IF(AND(ISNUMBER(OFFSET('Sanitation Data'!$F$12,0,10*ROW('Sanitation Data'!F112))),'Data Summary'!DC118="Yes"),OFFSET('Sanitation Data'!$F$12,0,10*ROW('Sanitation Data'!F112)),NA())</f>
        <v>#N/A</v>
      </c>
      <c r="AO118" s="134" t="e">
        <f ca="1">+IF(AND(ISNUMBER(OFFSET('Sanitation Data'!$F$13,0,10*ROW('Sanitation Data'!F112))),'Data Summary'!DD118="Yes"),OFFSET('Sanitation Data'!$F$13,0,10*ROW('Sanitation Data'!F112)),NA())</f>
        <v>#N/A</v>
      </c>
      <c r="AP118" s="134" t="e">
        <f ca="1">+IF(AND(ISNUMBER(OFFSET('Sanitation Data'!$G$5,0,10*ROW('Sanitation Data'!G112))),'Data Summary'!DE118="Yes"),100-OFFSET('Sanitation Data'!$G$5,0,10*ROW('Sanitation Data'!G112)),NA())</f>
        <v>#N/A</v>
      </c>
      <c r="AQ118" s="134" t="e">
        <f ca="1">+IF(AND(ISNUMBER(OFFSET('Sanitation Data'!$G$7,0,10*ROW('Sanitation Data'!G112))),'Data Summary'!DF118="Yes"),OFFSET('Sanitation Data'!$G$7,0,10*ROW('Sanitation Data'!G112)),NA())</f>
        <v>#N/A</v>
      </c>
      <c r="AR118" s="134" t="e">
        <f ca="1">+IF(AND(ISNUMBER(OFFSET('Sanitation Data'!$G$11,0,10*ROW('Sanitation Data'!G112))),'Data Summary'!DG118="Yes"),OFFSET('Sanitation Data'!$G$11,0,10*ROW('Sanitation Data'!G112)),NA())</f>
        <v>#N/A</v>
      </c>
      <c r="AS118" s="134" t="e">
        <f ca="1">+IF(AND(ISNUMBER(OFFSET('Sanitation Data'!$G$12,0,10*ROW('Sanitation Data'!G112))),'Data Summary'!DH118="Yes"),OFFSET('Sanitation Data'!$G$12,0,10*ROW('Sanitation Data'!G112)),NA())</f>
        <v>#N/A</v>
      </c>
      <c r="AT118" s="134" t="e">
        <f ca="1">+IF(AND(ISNUMBER(OFFSET('Sanitation Data'!$G$13,0,10*ROW('Sanitation Data'!G112))),'Data Summary'!DI118="Yes"),OFFSET('Sanitation Data'!$G$13,0,10*ROW('Sanitation Data'!G112)),NA())</f>
        <v>#N/A</v>
      </c>
      <c r="AU118" s="134" t="e">
        <f ca="1">+IF(AND(ISNUMBER(OFFSET('Sanitation Data'!$H$5,0,10*ROW('Sanitation Data'!H112))),'Data Summary'!DJ118="Yes"),100-OFFSET('Sanitation Data'!$H$5,0,10*ROW('Sanitation Data'!H112)),NA())</f>
        <v>#N/A</v>
      </c>
      <c r="AV118" s="134" t="e">
        <f ca="1">+IF(AND(ISNUMBER(OFFSET('Sanitation Data'!$H$7,0,10*ROW('Sanitation Data'!H112))),'Data Summary'!DK118="Yes"),OFFSET('Sanitation Data'!$H$7,0,10*ROW('Sanitation Data'!H112)),NA())</f>
        <v>#N/A</v>
      </c>
      <c r="AW118" s="134" t="e">
        <f ca="1">+IF(AND(ISNUMBER(OFFSET('Sanitation Data'!$H$11,0,10*ROW('Sanitation Data'!H112))),'Data Summary'!DL118="Yes"),OFFSET('Sanitation Data'!$H$11,0,10*ROW('Sanitation Data'!H112)),NA())</f>
        <v>#N/A</v>
      </c>
      <c r="AX118" s="134" t="e">
        <f ca="1">+IF(AND(ISNUMBER(OFFSET('Sanitation Data'!$H$12,0,10*ROW('Sanitation Data'!H112))),'Data Summary'!DM118="Yes"),OFFSET('Sanitation Data'!$H$12,0,10*ROW('Sanitation Data'!H112)),NA())</f>
        <v>#N/A</v>
      </c>
      <c r="AY118" s="134" t="e">
        <f ca="1">+IF(AND(ISNUMBER(OFFSET('Sanitation Data'!$H$13,0,10*ROW('Sanitation Data'!H112))),'Data Summary'!DN118="Yes"),OFFSET('Sanitation Data'!$H$13,0,10*ROW('Sanitation Data'!H112)),NA())</f>
        <v>#N/A</v>
      </c>
      <c r="AZ118" s="135" t="e">
        <f ca="1">+IF(AND(ISNUMBER(OFFSET('Hygiene Data'!$C$6,0,10*ROW('Hygiene Data'!C112))),'Data Summary'!DO118="Yes"),OFFSET('Hygiene Data'!$C$6,0,10*ROW('Hygiene Data'!C112)),NA())</f>
        <v>#N/A</v>
      </c>
      <c r="BA118" s="135" t="e">
        <f ca="1">+IF(AND(ISNUMBER(OFFSET('Hygiene Data'!$C$8,0,10*ROW('Hygiene Data'!C112))),'Data Summary'!DP118="Yes"),OFFSET('Hygiene Data'!$C$8,0,10*ROW('Hygiene Data'!C112)),NA())</f>
        <v>#N/A</v>
      </c>
      <c r="BB118" s="135" t="e">
        <f ca="1">+IF(AND(ISNUMBER(OFFSET('Hygiene Data'!$C$10,0,10*ROW('Hygiene Data'!C112))),'Data Summary'!DQ118="Yes"),OFFSET('Hygiene Data'!$C$10,0,10*ROW('Hygiene Data'!C112)),NA())</f>
        <v>#N/A</v>
      </c>
      <c r="BC118" s="135" t="e">
        <f ca="1">+IF(AND(ISNUMBER(OFFSET('Hygiene Data'!$D$6,0,10*ROW('Hygiene Data'!D112))),'Data Summary'!DR118="Yes"),OFFSET('Hygiene Data'!$D$6,0,10*ROW('Hygiene Data'!D112)),NA())</f>
        <v>#N/A</v>
      </c>
      <c r="BD118" s="135" t="e">
        <f ca="1">+IF(AND(ISNUMBER(OFFSET('Hygiene Data'!$D$8,0,10*ROW('Hygiene Data'!D112))),'Data Summary'!DS118="Yes"),OFFSET('Hygiene Data'!$D$8,0,10*ROW('Hygiene Data'!D112)),NA())</f>
        <v>#N/A</v>
      </c>
      <c r="BE118" s="135" t="e">
        <f ca="1">+IF(AND(ISNUMBER(OFFSET('Hygiene Data'!$D$10,0,10*ROW('Hygiene Data'!D112))),'Data Summary'!DT118="Yes"),OFFSET('Hygiene Data'!$D$10,0,10*ROW('Hygiene Data'!D112)),NA())</f>
        <v>#N/A</v>
      </c>
      <c r="BF118" s="135" t="e">
        <f ca="1">+IF(AND(ISNUMBER(OFFSET('Hygiene Data'!$E$6,0,10*ROW('Hygiene Data'!E112))),'Data Summary'!DU118="Yes"),OFFSET('Hygiene Data'!$E$6,0,10*ROW('Hygiene Data'!E112)),NA())</f>
        <v>#N/A</v>
      </c>
      <c r="BG118" s="135" t="e">
        <f ca="1">+IF(AND(ISNUMBER(OFFSET('Hygiene Data'!$E$8,0,10*ROW('Hygiene Data'!E112))),'Data Summary'!DV118="Yes"),OFFSET('Hygiene Data'!$E$8,0,10*ROW('Hygiene Data'!E112)),NA())</f>
        <v>#N/A</v>
      </c>
      <c r="BH118" s="135" t="e">
        <f ca="1">+IF(AND(ISNUMBER(OFFSET('Hygiene Data'!$E$10,0,10*ROW('Hygiene Data'!E112))),'Data Summary'!DW118="Yes"),OFFSET('Hygiene Data'!$E$10,0,10*ROW('Hygiene Data'!E112)),NA())</f>
        <v>#N/A</v>
      </c>
      <c r="BI118" s="135" t="e">
        <f ca="1">+IF(AND(ISNUMBER(OFFSET('Hygiene Data'!$F$6,0,10*ROW('Hygiene Data'!F112))),'Data Summary'!DX118="Yes"),OFFSET('Hygiene Data'!$F$6,0,10*ROW('Hygiene Data'!F112)),NA())</f>
        <v>#N/A</v>
      </c>
      <c r="BJ118" s="135" t="e">
        <f ca="1">+IF(AND(ISNUMBER(OFFSET('Hygiene Data'!$F$8,0,10*ROW('Hygiene Data'!F112))),'Data Summary'!DY118="Yes"),OFFSET('Hygiene Data'!$F$8,0,10*ROW('Hygiene Data'!F112)),NA())</f>
        <v>#N/A</v>
      </c>
      <c r="BK118" s="135" t="e">
        <f ca="1">+IF(AND(ISNUMBER(OFFSET('Hygiene Data'!$F$10,0,10*ROW('Hygiene Data'!F112))),'Data Summary'!DZ118="Yes"),OFFSET('Hygiene Data'!$F$10,0,10*ROW('Hygiene Data'!F112)),NA())</f>
        <v>#N/A</v>
      </c>
      <c r="BL118" s="135" t="e">
        <f ca="1">+IF(AND(ISNUMBER(OFFSET('Hygiene Data'!$G$6,0,10*ROW('Hygiene Data'!G112))),'Data Summary'!EA118="Yes"),OFFSET('Hygiene Data'!$G$6,0,10*ROW('Hygiene Data'!G112)),NA())</f>
        <v>#N/A</v>
      </c>
      <c r="BM118" s="135" t="e">
        <f ca="1">+IF(AND(ISNUMBER(OFFSET('Hygiene Data'!$G$8,0,10*ROW('Hygiene Data'!G112))),'Data Summary'!EB118="Yes"),OFFSET('Hygiene Data'!$G$8,0,10*ROW('Hygiene Data'!G112)),NA())</f>
        <v>#N/A</v>
      </c>
      <c r="BN118" s="135" t="e">
        <f ca="1">+IF(AND(ISNUMBER(OFFSET('Hygiene Data'!$G$10,0,10*ROW('Hygiene Data'!G112))),'Data Summary'!EC118="Yes"),OFFSET('Hygiene Data'!$G$10,0,10*ROW('Hygiene Data'!G112)),NA())</f>
        <v>#N/A</v>
      </c>
      <c r="BO118" s="135" t="e">
        <f ca="1">+IF(AND(ISNUMBER(OFFSET('Hygiene Data'!$H$6,0,10*ROW('Hygiene Data'!H112))),'Data Summary'!ED118="Yes"),OFFSET('Hygiene Data'!$H$6,0,10*ROW('Hygiene Data'!H112)),NA())</f>
        <v>#N/A</v>
      </c>
      <c r="BP118" s="135" t="e">
        <f ca="1">+IF(AND(ISNUMBER(OFFSET('Hygiene Data'!$H$8,0,10*ROW('Hygiene Data'!H112))),'Data Summary'!EE118="Yes"),OFFSET('Hygiene Data'!$H$8,0,10*ROW('Hygiene Data'!H112)),NA())</f>
        <v>#N/A</v>
      </c>
      <c r="BQ118" s="135" t="e">
        <f ca="1">+IF(AND(ISNUMBER(OFFSET('Hygiene Data'!$H$10,0,10*ROW('Hygiene Data'!H112))),'Data Summary'!EF118="Yes"),OFFSET('Hygiene Data'!$H$10,0,10*ROW('Hygiene Data'!H112)),NA())</f>
        <v>#N/A</v>
      </c>
    </row>
    <row r="119" spans="1:69" x14ac:dyDescent="0.2">
      <c r="A119" s="50" t="e">
        <f ca="1">+IF(OFFSET('Water Data'!$B$1,0,10*ROW('Water Data'!B113))="",NA(),OFFSET('Water Data'!$B$1,0,10*ROW('Water Data'!B113)))</f>
        <v>#N/A</v>
      </c>
      <c r="B119" s="50" t="e">
        <f ca="1">+IF(OFFSET('Water Data'!$A$3,0,10*ROW('Water Data'!A116))="",NA(),OFFSET('Water Data'!$A$3,0,10*ROW('Water Data'!A116)))</f>
        <v>#N/A</v>
      </c>
      <c r="C119" s="50" t="e">
        <f ca="1">+IF(OFFSET('Water Data'!$C$3,0,10*ROW('Water Data'!C116))="",NA(),OFFSET('Water Data'!$C$3,0,10*ROW('Water Data'!C116)))</f>
        <v>#N/A</v>
      </c>
      <c r="D119" s="133" t="e">
        <f ca="1">+IF(AND(ISNUMBER(OFFSET('Water Data'!$C$5,0,10*ROW('Water Data'!C113))),'Data Summary'!BS119="Yes"),100-OFFSET('Water Data'!$C$5,0,10*ROW('Water Data'!C113)),NA())</f>
        <v>#N/A</v>
      </c>
      <c r="E119" s="133" t="e">
        <f ca="1">+IF(AND(ISNUMBER(OFFSET('Water Data'!$C$7,0,10*ROW('Water Data'!C113))),'Data Summary'!BT119="Yes"),OFFSET('Water Data'!$C$7,0,10*ROW('Water Data'!C113)),NA())</f>
        <v>#N/A</v>
      </c>
      <c r="F119" s="133" t="e">
        <f ca="1">+IF(AND(ISNUMBER(OFFSET('Water Data'!$C$10,0,10*ROW('Water Data'!C113))),'Data Summary'!BU119="Yes"),OFFSET('Water Data'!$C$10,0,10*ROW('Water Data'!C113)),NA())</f>
        <v>#N/A</v>
      </c>
      <c r="G119" s="133" t="e">
        <f ca="1">+IF(AND(ISNUMBER(OFFSET('Water Data'!$D$5,0,10*ROW('Water Data'!D113))),'Data Summary'!BV119="Yes"),100-OFFSET('Water Data'!$D$5,0,10*ROW('Water Data'!D113)),NA())</f>
        <v>#N/A</v>
      </c>
      <c r="H119" s="133" t="e">
        <f ca="1">+IF(AND(ISNUMBER(OFFSET('Water Data'!$D$7,0,10*ROW('Water Data'!D113))),'Data Summary'!BW119="Yes"),OFFSET('Water Data'!$D$7,0,10*ROW('Water Data'!D113)),NA())</f>
        <v>#N/A</v>
      </c>
      <c r="I119" s="133" t="e">
        <f ca="1">+IF(AND(ISNUMBER(OFFSET('Water Data'!$D$10,0,10*ROW('Water Data'!D113))),'Data Summary'!BX119="Yes"),OFFSET('Water Data'!$D$10,0,10*ROW('Water Data'!D113)),NA())</f>
        <v>#N/A</v>
      </c>
      <c r="J119" s="133" t="e">
        <f ca="1">+IF(AND(ISNUMBER(OFFSET('Water Data'!$E$5,0,10*ROW('Water Data'!E113))),'Data Summary'!BY119="Yes"),100-OFFSET('Water Data'!$E$5,0,10*ROW('Water Data'!E113)),NA())</f>
        <v>#N/A</v>
      </c>
      <c r="K119" s="133" t="e">
        <f ca="1">+IF(AND(ISNUMBER(OFFSET('Water Data'!$E$7,0,10*ROW('Water Data'!E113))),'Data Summary'!BZ119="Yes"),OFFSET('Water Data'!$E$7,0,10*ROW('Water Data'!E113)),NA())</f>
        <v>#N/A</v>
      </c>
      <c r="L119" s="133" t="e">
        <f ca="1">+IF(AND(ISNUMBER(OFFSET('Water Data'!$E$10,0,10*ROW('Water Data'!E113))),'Data Summary'!CA119="Yes"),OFFSET('Water Data'!$E$10,0,10*ROW('Water Data'!E113)),NA())</f>
        <v>#N/A</v>
      </c>
      <c r="M119" s="133" t="e">
        <f ca="1">+IF(AND(ISNUMBER(OFFSET('Water Data'!$F$5,0,10*ROW('Water Data'!F113))),'Data Summary'!CB119="Yes"),100-OFFSET('Water Data'!$F$5,0,10*ROW('Water Data'!F113)),NA())</f>
        <v>#N/A</v>
      </c>
      <c r="N119" s="133" t="e">
        <f ca="1">+IF(AND(ISNUMBER(OFFSET('Water Data'!$F$7,0,10*ROW('Water Data'!F113))),'Data Summary'!CC119="Yes"),OFFSET('Water Data'!$F$7,0,10*ROW('Water Data'!F113)),NA())</f>
        <v>#N/A</v>
      </c>
      <c r="O119" s="133" t="e">
        <f ca="1">+IF(AND(ISNUMBER(OFFSET('Water Data'!$F$10,0,10*ROW('Water Data'!F113))),'Data Summary'!CD119="Yes"),OFFSET('Water Data'!$F$10,0,10*ROW('Water Data'!F113)),NA())</f>
        <v>#N/A</v>
      </c>
      <c r="P119" s="133" t="e">
        <f ca="1">+IF(AND(ISNUMBER(OFFSET('Water Data'!$G$5,0,10*ROW('Water Data'!G113))),'Data Summary'!CE119="Yes"),100-OFFSET('Water Data'!$G$5,0,10*ROW('Water Data'!G113)),NA())</f>
        <v>#N/A</v>
      </c>
      <c r="Q119" s="133" t="e">
        <f ca="1">+IF(AND(ISNUMBER(OFFSET('Water Data'!$G$7,0,10*ROW('Water Data'!G113))),'Data Summary'!CF119="Yes"),OFFSET('Water Data'!$G$7,0,10*ROW('Water Data'!G113)),NA())</f>
        <v>#N/A</v>
      </c>
      <c r="R119" s="133" t="e">
        <f ca="1">+IF(AND(ISNUMBER(OFFSET('Water Data'!$G$10,0,10*ROW('Water Data'!G113))),'Data Summary'!CG119="Yes"),OFFSET('Water Data'!$G$10,0,10*ROW('Water Data'!G113)),NA())</f>
        <v>#N/A</v>
      </c>
      <c r="S119" s="133" t="e">
        <f ca="1">+IF(AND(ISNUMBER(OFFSET('Water Data'!$H$5,0,10*ROW('Water Data'!H113))),'Data Summary'!CH119="Yes"),100-OFFSET('Water Data'!$H$5,0,10*ROW('Water Data'!H113)),NA())</f>
        <v>#N/A</v>
      </c>
      <c r="T119" s="133" t="e">
        <f ca="1">+IF(AND(ISNUMBER(OFFSET('Water Data'!$H$7,0,10*ROW('Water Data'!H113))),'Data Summary'!CI119="Yes"),OFFSET('Water Data'!$H$7,0,10*ROW('Water Data'!H113)),NA())</f>
        <v>#N/A</v>
      </c>
      <c r="U119" s="133" t="e">
        <f ca="1">+IF(AND(ISNUMBER(OFFSET('Water Data'!$H$10,0,10*ROW('Water Data'!H113))),'Data Summary'!CJ119="Yes"),OFFSET('Water Data'!$H$10,0,10*ROW('Water Data'!H113)),NA())</f>
        <v>#N/A</v>
      </c>
      <c r="V119" s="134" t="e">
        <f ca="1">+IF(AND(ISNUMBER(OFFSET('Sanitation Data'!$C$5,0,10*ROW('Sanitation Data'!C113))),'Data Summary'!CK119="Yes"),100-OFFSET('Sanitation Data'!$C$5,0,10*ROW('Sanitation Data'!C113)),NA())</f>
        <v>#N/A</v>
      </c>
      <c r="W119" s="134" t="e">
        <f ca="1">+IF(AND(ISNUMBER(OFFSET('Sanitation Data'!$C$7,0,10*ROW('Sanitation Data'!C113))),'Data Summary'!CL119="Yes"),OFFSET('Sanitation Data'!$C$7,0,10*ROW('Sanitation Data'!C113)),NA())</f>
        <v>#N/A</v>
      </c>
      <c r="X119" s="134" t="e">
        <f ca="1">+IF(AND(ISNUMBER(OFFSET('Sanitation Data'!$C$11,0,10*ROW('Sanitation Data'!C113))),'Data Summary'!CM119="Yes"),OFFSET('Sanitation Data'!$C$11,0,10*ROW('Sanitation Data'!C113)),NA())</f>
        <v>#N/A</v>
      </c>
      <c r="Y119" s="134" t="e">
        <f ca="1">+IF(AND(ISNUMBER(OFFSET('Sanitation Data'!$C$12,0,10*ROW('Sanitation Data'!C113))),'Data Summary'!CN119="Yes"),OFFSET('Sanitation Data'!$C$12,0,10*ROW('Sanitation Data'!C113)),NA())</f>
        <v>#N/A</v>
      </c>
      <c r="Z119" s="134" t="e">
        <f ca="1">+IF(AND(ISNUMBER(OFFSET('Sanitation Data'!$C$13,0,10*ROW('Sanitation Data'!C113))),'Data Summary'!CO119="Yes"),OFFSET('Sanitation Data'!$C$13,0,10*ROW('Sanitation Data'!C113)),NA())</f>
        <v>#N/A</v>
      </c>
      <c r="AA119" s="134" t="e">
        <f ca="1">+IF(AND(ISNUMBER(OFFSET('Sanitation Data'!$D$5,0,10*ROW('Sanitation Data'!D113))),'Data Summary'!CP119="Yes"),100-OFFSET('Sanitation Data'!$D$5,0,10*ROW('Sanitation Data'!D113)),NA())</f>
        <v>#N/A</v>
      </c>
      <c r="AB119" s="134" t="e">
        <f ca="1">+IF(AND(ISNUMBER(OFFSET('Sanitation Data'!$D$7,0,10*ROW('Sanitation Data'!D113))),'Data Summary'!CQ119="Yes"),OFFSET('Sanitation Data'!$D$7,0,10*ROW('Sanitation Data'!D113)),NA())</f>
        <v>#N/A</v>
      </c>
      <c r="AC119" s="134" t="e">
        <f ca="1">+IF(AND(ISNUMBER(OFFSET('Sanitation Data'!$D$11,0,10*ROW('Sanitation Data'!D113))),'Data Summary'!CR119="Yes"),OFFSET('Sanitation Data'!$D$11,0,10*ROW('Sanitation Data'!D113)),NA())</f>
        <v>#N/A</v>
      </c>
      <c r="AD119" s="134" t="e">
        <f ca="1">+IF(AND(ISNUMBER(OFFSET('Sanitation Data'!$D$12,0,10*ROW('Sanitation Data'!D113))),'Data Summary'!CS119="Yes"),OFFSET('Sanitation Data'!$D$12,0,10*ROW('Sanitation Data'!D113)),NA())</f>
        <v>#N/A</v>
      </c>
      <c r="AE119" s="134" t="e">
        <f ca="1">+IF(AND(ISNUMBER(OFFSET('Sanitation Data'!$D$13,0,10*ROW('Sanitation Data'!D113))),'Data Summary'!CT119="Yes"),OFFSET('Sanitation Data'!$D$13,0,10*ROW('Sanitation Data'!D113)),NA())</f>
        <v>#N/A</v>
      </c>
      <c r="AF119" s="134" t="e">
        <f ca="1">+IF(AND(ISNUMBER(OFFSET('Sanitation Data'!$E$5,0,10*ROW('Sanitation Data'!E113))),'Data Summary'!CU119="Yes"),100-OFFSET('Sanitation Data'!$E$5,0,10*ROW('Sanitation Data'!E113)),NA())</f>
        <v>#N/A</v>
      </c>
      <c r="AG119" s="134" t="e">
        <f ca="1">+IF(AND(ISNUMBER(OFFSET('Sanitation Data'!$E$7,0,10*ROW('Sanitation Data'!E113))),'Data Summary'!CV119="Yes"),OFFSET('Sanitation Data'!$E$7,0,10*ROW('Sanitation Data'!E113)),NA())</f>
        <v>#N/A</v>
      </c>
      <c r="AH119" s="134" t="e">
        <f ca="1">+IF(AND(ISNUMBER(OFFSET('Sanitation Data'!$E$11,0,10*ROW('Sanitation Data'!E113))),'Data Summary'!CW119="Yes"),OFFSET('Sanitation Data'!$E$11,0,10*ROW('Sanitation Data'!E113)),NA())</f>
        <v>#N/A</v>
      </c>
      <c r="AI119" s="134" t="e">
        <f ca="1">+IF(AND(ISNUMBER(OFFSET('Sanitation Data'!$E$12,0,10*ROW('Sanitation Data'!E113))),'Data Summary'!CX119="Yes"),OFFSET('Sanitation Data'!$E$12,0,10*ROW('Sanitation Data'!E113)),NA())</f>
        <v>#N/A</v>
      </c>
      <c r="AJ119" s="134" t="e">
        <f ca="1">+IF(AND(ISNUMBER(OFFSET('Sanitation Data'!$E$13,0,10*ROW('Sanitation Data'!E113))),'Data Summary'!CY119="Yes"),OFFSET('Sanitation Data'!$E$13,0,10*ROW('Sanitation Data'!E113)),NA())</f>
        <v>#N/A</v>
      </c>
      <c r="AK119" s="134" t="e">
        <f ca="1">+IF(AND(ISNUMBER(OFFSET('Sanitation Data'!$F$5,0,10*ROW('Sanitation Data'!F113))),'Data Summary'!CZ119="Yes"),100-OFFSET('Sanitation Data'!$F$5,0,10*ROW('Sanitation Data'!F113)),NA())</f>
        <v>#N/A</v>
      </c>
      <c r="AL119" s="134" t="e">
        <f ca="1">+IF(AND(ISNUMBER(OFFSET('Sanitation Data'!$F$7,0,10*ROW('Sanitation Data'!F113))),'Data Summary'!DA119="Yes"),OFFSET('Sanitation Data'!$F$7,0,10*ROW('Sanitation Data'!F113)),NA())</f>
        <v>#N/A</v>
      </c>
      <c r="AM119" s="134" t="e">
        <f ca="1">+IF(AND(ISNUMBER(OFFSET('Sanitation Data'!$F$11,0,10*ROW('Sanitation Data'!F113))),'Data Summary'!DB119="Yes"),OFFSET('Sanitation Data'!$F$11,0,10*ROW('Sanitation Data'!F113)),NA())</f>
        <v>#N/A</v>
      </c>
      <c r="AN119" s="134" t="e">
        <f ca="1">+IF(AND(ISNUMBER(OFFSET('Sanitation Data'!$F$12,0,10*ROW('Sanitation Data'!F113))),'Data Summary'!DC119="Yes"),OFFSET('Sanitation Data'!$F$12,0,10*ROW('Sanitation Data'!F113)),NA())</f>
        <v>#N/A</v>
      </c>
      <c r="AO119" s="134" t="e">
        <f ca="1">+IF(AND(ISNUMBER(OFFSET('Sanitation Data'!$F$13,0,10*ROW('Sanitation Data'!F113))),'Data Summary'!DD119="Yes"),OFFSET('Sanitation Data'!$F$13,0,10*ROW('Sanitation Data'!F113)),NA())</f>
        <v>#N/A</v>
      </c>
      <c r="AP119" s="134" t="e">
        <f ca="1">+IF(AND(ISNUMBER(OFFSET('Sanitation Data'!$G$5,0,10*ROW('Sanitation Data'!G113))),'Data Summary'!DE119="Yes"),100-OFFSET('Sanitation Data'!$G$5,0,10*ROW('Sanitation Data'!G113)),NA())</f>
        <v>#N/A</v>
      </c>
      <c r="AQ119" s="134" t="e">
        <f ca="1">+IF(AND(ISNUMBER(OFFSET('Sanitation Data'!$G$7,0,10*ROW('Sanitation Data'!G113))),'Data Summary'!DF119="Yes"),OFFSET('Sanitation Data'!$G$7,0,10*ROW('Sanitation Data'!G113)),NA())</f>
        <v>#N/A</v>
      </c>
      <c r="AR119" s="134" t="e">
        <f ca="1">+IF(AND(ISNUMBER(OFFSET('Sanitation Data'!$G$11,0,10*ROW('Sanitation Data'!G113))),'Data Summary'!DG119="Yes"),OFFSET('Sanitation Data'!$G$11,0,10*ROW('Sanitation Data'!G113)),NA())</f>
        <v>#N/A</v>
      </c>
      <c r="AS119" s="134" t="e">
        <f ca="1">+IF(AND(ISNUMBER(OFFSET('Sanitation Data'!$G$12,0,10*ROW('Sanitation Data'!G113))),'Data Summary'!DH119="Yes"),OFFSET('Sanitation Data'!$G$12,0,10*ROW('Sanitation Data'!G113)),NA())</f>
        <v>#N/A</v>
      </c>
      <c r="AT119" s="134" t="e">
        <f ca="1">+IF(AND(ISNUMBER(OFFSET('Sanitation Data'!$G$13,0,10*ROW('Sanitation Data'!G113))),'Data Summary'!DI119="Yes"),OFFSET('Sanitation Data'!$G$13,0,10*ROW('Sanitation Data'!G113)),NA())</f>
        <v>#N/A</v>
      </c>
      <c r="AU119" s="134" t="e">
        <f ca="1">+IF(AND(ISNUMBER(OFFSET('Sanitation Data'!$H$5,0,10*ROW('Sanitation Data'!H113))),'Data Summary'!DJ119="Yes"),100-OFFSET('Sanitation Data'!$H$5,0,10*ROW('Sanitation Data'!H113)),NA())</f>
        <v>#N/A</v>
      </c>
      <c r="AV119" s="134" t="e">
        <f ca="1">+IF(AND(ISNUMBER(OFFSET('Sanitation Data'!$H$7,0,10*ROW('Sanitation Data'!H113))),'Data Summary'!DK119="Yes"),OFFSET('Sanitation Data'!$H$7,0,10*ROW('Sanitation Data'!H113)),NA())</f>
        <v>#N/A</v>
      </c>
      <c r="AW119" s="134" t="e">
        <f ca="1">+IF(AND(ISNUMBER(OFFSET('Sanitation Data'!$H$11,0,10*ROW('Sanitation Data'!H113))),'Data Summary'!DL119="Yes"),OFFSET('Sanitation Data'!$H$11,0,10*ROW('Sanitation Data'!H113)),NA())</f>
        <v>#N/A</v>
      </c>
      <c r="AX119" s="134" t="e">
        <f ca="1">+IF(AND(ISNUMBER(OFFSET('Sanitation Data'!$H$12,0,10*ROW('Sanitation Data'!H113))),'Data Summary'!DM119="Yes"),OFFSET('Sanitation Data'!$H$12,0,10*ROW('Sanitation Data'!H113)),NA())</f>
        <v>#N/A</v>
      </c>
      <c r="AY119" s="134" t="e">
        <f ca="1">+IF(AND(ISNUMBER(OFFSET('Sanitation Data'!$H$13,0,10*ROW('Sanitation Data'!H113))),'Data Summary'!DN119="Yes"),OFFSET('Sanitation Data'!$H$13,0,10*ROW('Sanitation Data'!H113)),NA())</f>
        <v>#N/A</v>
      </c>
      <c r="AZ119" s="135" t="e">
        <f ca="1">+IF(AND(ISNUMBER(OFFSET('Hygiene Data'!$C$6,0,10*ROW('Hygiene Data'!C113))),'Data Summary'!DO119="Yes"),OFFSET('Hygiene Data'!$C$6,0,10*ROW('Hygiene Data'!C113)),NA())</f>
        <v>#N/A</v>
      </c>
      <c r="BA119" s="135" t="e">
        <f ca="1">+IF(AND(ISNUMBER(OFFSET('Hygiene Data'!$C$8,0,10*ROW('Hygiene Data'!C113))),'Data Summary'!DP119="Yes"),OFFSET('Hygiene Data'!$C$8,0,10*ROW('Hygiene Data'!C113)),NA())</f>
        <v>#N/A</v>
      </c>
      <c r="BB119" s="135" t="e">
        <f ca="1">+IF(AND(ISNUMBER(OFFSET('Hygiene Data'!$C$10,0,10*ROW('Hygiene Data'!C113))),'Data Summary'!DQ119="Yes"),OFFSET('Hygiene Data'!$C$10,0,10*ROW('Hygiene Data'!C113)),NA())</f>
        <v>#N/A</v>
      </c>
      <c r="BC119" s="135" t="e">
        <f ca="1">+IF(AND(ISNUMBER(OFFSET('Hygiene Data'!$D$6,0,10*ROW('Hygiene Data'!D113))),'Data Summary'!DR119="Yes"),OFFSET('Hygiene Data'!$D$6,0,10*ROW('Hygiene Data'!D113)),NA())</f>
        <v>#N/A</v>
      </c>
      <c r="BD119" s="135" t="e">
        <f ca="1">+IF(AND(ISNUMBER(OFFSET('Hygiene Data'!$D$8,0,10*ROW('Hygiene Data'!D113))),'Data Summary'!DS119="Yes"),OFFSET('Hygiene Data'!$D$8,0,10*ROW('Hygiene Data'!D113)),NA())</f>
        <v>#N/A</v>
      </c>
      <c r="BE119" s="135" t="e">
        <f ca="1">+IF(AND(ISNUMBER(OFFSET('Hygiene Data'!$D$10,0,10*ROW('Hygiene Data'!D113))),'Data Summary'!DT119="Yes"),OFFSET('Hygiene Data'!$D$10,0,10*ROW('Hygiene Data'!D113)),NA())</f>
        <v>#N/A</v>
      </c>
      <c r="BF119" s="135" t="e">
        <f ca="1">+IF(AND(ISNUMBER(OFFSET('Hygiene Data'!$E$6,0,10*ROW('Hygiene Data'!E113))),'Data Summary'!DU119="Yes"),OFFSET('Hygiene Data'!$E$6,0,10*ROW('Hygiene Data'!E113)),NA())</f>
        <v>#N/A</v>
      </c>
      <c r="BG119" s="135" t="e">
        <f ca="1">+IF(AND(ISNUMBER(OFFSET('Hygiene Data'!$E$8,0,10*ROW('Hygiene Data'!E113))),'Data Summary'!DV119="Yes"),OFFSET('Hygiene Data'!$E$8,0,10*ROW('Hygiene Data'!E113)),NA())</f>
        <v>#N/A</v>
      </c>
      <c r="BH119" s="135" t="e">
        <f ca="1">+IF(AND(ISNUMBER(OFFSET('Hygiene Data'!$E$10,0,10*ROW('Hygiene Data'!E113))),'Data Summary'!DW119="Yes"),OFFSET('Hygiene Data'!$E$10,0,10*ROW('Hygiene Data'!E113)),NA())</f>
        <v>#N/A</v>
      </c>
      <c r="BI119" s="135" t="e">
        <f ca="1">+IF(AND(ISNUMBER(OFFSET('Hygiene Data'!$F$6,0,10*ROW('Hygiene Data'!F113))),'Data Summary'!DX119="Yes"),OFFSET('Hygiene Data'!$F$6,0,10*ROW('Hygiene Data'!F113)),NA())</f>
        <v>#N/A</v>
      </c>
      <c r="BJ119" s="135" t="e">
        <f ca="1">+IF(AND(ISNUMBER(OFFSET('Hygiene Data'!$F$8,0,10*ROW('Hygiene Data'!F113))),'Data Summary'!DY119="Yes"),OFFSET('Hygiene Data'!$F$8,0,10*ROW('Hygiene Data'!F113)),NA())</f>
        <v>#N/A</v>
      </c>
      <c r="BK119" s="135" t="e">
        <f ca="1">+IF(AND(ISNUMBER(OFFSET('Hygiene Data'!$F$10,0,10*ROW('Hygiene Data'!F113))),'Data Summary'!DZ119="Yes"),OFFSET('Hygiene Data'!$F$10,0,10*ROW('Hygiene Data'!F113)),NA())</f>
        <v>#N/A</v>
      </c>
      <c r="BL119" s="135" t="e">
        <f ca="1">+IF(AND(ISNUMBER(OFFSET('Hygiene Data'!$G$6,0,10*ROW('Hygiene Data'!G113))),'Data Summary'!EA119="Yes"),OFFSET('Hygiene Data'!$G$6,0,10*ROW('Hygiene Data'!G113)),NA())</f>
        <v>#N/A</v>
      </c>
      <c r="BM119" s="135" t="e">
        <f ca="1">+IF(AND(ISNUMBER(OFFSET('Hygiene Data'!$G$8,0,10*ROW('Hygiene Data'!G113))),'Data Summary'!EB119="Yes"),OFFSET('Hygiene Data'!$G$8,0,10*ROW('Hygiene Data'!G113)),NA())</f>
        <v>#N/A</v>
      </c>
      <c r="BN119" s="135" t="e">
        <f ca="1">+IF(AND(ISNUMBER(OFFSET('Hygiene Data'!$G$10,0,10*ROW('Hygiene Data'!G113))),'Data Summary'!EC119="Yes"),OFFSET('Hygiene Data'!$G$10,0,10*ROW('Hygiene Data'!G113)),NA())</f>
        <v>#N/A</v>
      </c>
      <c r="BO119" s="135" t="e">
        <f ca="1">+IF(AND(ISNUMBER(OFFSET('Hygiene Data'!$H$6,0,10*ROW('Hygiene Data'!H113))),'Data Summary'!ED119="Yes"),OFFSET('Hygiene Data'!$H$6,0,10*ROW('Hygiene Data'!H113)),NA())</f>
        <v>#N/A</v>
      </c>
      <c r="BP119" s="135" t="e">
        <f ca="1">+IF(AND(ISNUMBER(OFFSET('Hygiene Data'!$H$8,0,10*ROW('Hygiene Data'!H113))),'Data Summary'!EE119="Yes"),OFFSET('Hygiene Data'!$H$8,0,10*ROW('Hygiene Data'!H113)),NA())</f>
        <v>#N/A</v>
      </c>
      <c r="BQ119" s="135" t="e">
        <f ca="1">+IF(AND(ISNUMBER(OFFSET('Hygiene Data'!$H$10,0,10*ROW('Hygiene Data'!H113))),'Data Summary'!EF119="Yes"),OFFSET('Hygiene Data'!$H$10,0,10*ROW('Hygiene Data'!H113)),NA())</f>
        <v>#N/A</v>
      </c>
    </row>
    <row r="120" spans="1:69" x14ac:dyDescent="0.2">
      <c r="A120" s="50" t="e">
        <f ca="1">+IF(OFFSET('Water Data'!$B$1,0,10*ROW('Water Data'!B114))="",NA(),OFFSET('Water Data'!$B$1,0,10*ROW('Water Data'!B114)))</f>
        <v>#N/A</v>
      </c>
      <c r="B120" s="50" t="e">
        <f ca="1">+IF(OFFSET('Water Data'!$A$3,0,10*ROW('Water Data'!A117))="",NA(),OFFSET('Water Data'!$A$3,0,10*ROW('Water Data'!A117)))</f>
        <v>#N/A</v>
      </c>
      <c r="C120" s="50" t="e">
        <f ca="1">+IF(OFFSET('Water Data'!$C$3,0,10*ROW('Water Data'!C117))="",NA(),OFFSET('Water Data'!$C$3,0,10*ROW('Water Data'!C117)))</f>
        <v>#N/A</v>
      </c>
      <c r="D120" s="133" t="e">
        <f ca="1">+IF(AND(ISNUMBER(OFFSET('Water Data'!$C$5,0,10*ROW('Water Data'!C114))),'Data Summary'!BS120="Yes"),100-OFFSET('Water Data'!$C$5,0,10*ROW('Water Data'!C114)),NA())</f>
        <v>#N/A</v>
      </c>
      <c r="E120" s="133" t="e">
        <f ca="1">+IF(AND(ISNUMBER(OFFSET('Water Data'!$C$7,0,10*ROW('Water Data'!C114))),'Data Summary'!BT120="Yes"),OFFSET('Water Data'!$C$7,0,10*ROW('Water Data'!C114)),NA())</f>
        <v>#N/A</v>
      </c>
      <c r="F120" s="133" t="e">
        <f ca="1">+IF(AND(ISNUMBER(OFFSET('Water Data'!$C$10,0,10*ROW('Water Data'!C114))),'Data Summary'!BU120="Yes"),OFFSET('Water Data'!$C$10,0,10*ROW('Water Data'!C114)),NA())</f>
        <v>#N/A</v>
      </c>
      <c r="G120" s="133" t="e">
        <f ca="1">+IF(AND(ISNUMBER(OFFSET('Water Data'!$D$5,0,10*ROW('Water Data'!D114))),'Data Summary'!BV120="Yes"),100-OFFSET('Water Data'!$D$5,0,10*ROW('Water Data'!D114)),NA())</f>
        <v>#N/A</v>
      </c>
      <c r="H120" s="133" t="e">
        <f ca="1">+IF(AND(ISNUMBER(OFFSET('Water Data'!$D$7,0,10*ROW('Water Data'!D114))),'Data Summary'!BW120="Yes"),OFFSET('Water Data'!$D$7,0,10*ROW('Water Data'!D114)),NA())</f>
        <v>#N/A</v>
      </c>
      <c r="I120" s="133" t="e">
        <f ca="1">+IF(AND(ISNUMBER(OFFSET('Water Data'!$D$10,0,10*ROW('Water Data'!D114))),'Data Summary'!BX120="Yes"),OFFSET('Water Data'!$D$10,0,10*ROW('Water Data'!D114)),NA())</f>
        <v>#N/A</v>
      </c>
      <c r="J120" s="133" t="e">
        <f ca="1">+IF(AND(ISNUMBER(OFFSET('Water Data'!$E$5,0,10*ROW('Water Data'!E114))),'Data Summary'!BY120="Yes"),100-OFFSET('Water Data'!$E$5,0,10*ROW('Water Data'!E114)),NA())</f>
        <v>#N/A</v>
      </c>
      <c r="K120" s="133" t="e">
        <f ca="1">+IF(AND(ISNUMBER(OFFSET('Water Data'!$E$7,0,10*ROW('Water Data'!E114))),'Data Summary'!BZ120="Yes"),OFFSET('Water Data'!$E$7,0,10*ROW('Water Data'!E114)),NA())</f>
        <v>#N/A</v>
      </c>
      <c r="L120" s="133" t="e">
        <f ca="1">+IF(AND(ISNUMBER(OFFSET('Water Data'!$E$10,0,10*ROW('Water Data'!E114))),'Data Summary'!CA120="Yes"),OFFSET('Water Data'!$E$10,0,10*ROW('Water Data'!E114)),NA())</f>
        <v>#N/A</v>
      </c>
      <c r="M120" s="133" t="e">
        <f ca="1">+IF(AND(ISNUMBER(OFFSET('Water Data'!$F$5,0,10*ROW('Water Data'!F114))),'Data Summary'!CB120="Yes"),100-OFFSET('Water Data'!$F$5,0,10*ROW('Water Data'!F114)),NA())</f>
        <v>#N/A</v>
      </c>
      <c r="N120" s="133" t="e">
        <f ca="1">+IF(AND(ISNUMBER(OFFSET('Water Data'!$F$7,0,10*ROW('Water Data'!F114))),'Data Summary'!CC120="Yes"),OFFSET('Water Data'!$F$7,0,10*ROW('Water Data'!F114)),NA())</f>
        <v>#N/A</v>
      </c>
      <c r="O120" s="133" t="e">
        <f ca="1">+IF(AND(ISNUMBER(OFFSET('Water Data'!$F$10,0,10*ROW('Water Data'!F114))),'Data Summary'!CD120="Yes"),OFFSET('Water Data'!$F$10,0,10*ROW('Water Data'!F114)),NA())</f>
        <v>#N/A</v>
      </c>
      <c r="P120" s="133" t="e">
        <f ca="1">+IF(AND(ISNUMBER(OFFSET('Water Data'!$G$5,0,10*ROW('Water Data'!G114))),'Data Summary'!CE120="Yes"),100-OFFSET('Water Data'!$G$5,0,10*ROW('Water Data'!G114)),NA())</f>
        <v>#N/A</v>
      </c>
      <c r="Q120" s="133" t="e">
        <f ca="1">+IF(AND(ISNUMBER(OFFSET('Water Data'!$G$7,0,10*ROW('Water Data'!G114))),'Data Summary'!CF120="Yes"),OFFSET('Water Data'!$G$7,0,10*ROW('Water Data'!G114)),NA())</f>
        <v>#N/A</v>
      </c>
      <c r="R120" s="133" t="e">
        <f ca="1">+IF(AND(ISNUMBER(OFFSET('Water Data'!$G$10,0,10*ROW('Water Data'!G114))),'Data Summary'!CG120="Yes"),OFFSET('Water Data'!$G$10,0,10*ROW('Water Data'!G114)),NA())</f>
        <v>#N/A</v>
      </c>
      <c r="S120" s="133" t="e">
        <f ca="1">+IF(AND(ISNUMBER(OFFSET('Water Data'!$H$5,0,10*ROW('Water Data'!H114))),'Data Summary'!CH120="Yes"),100-OFFSET('Water Data'!$H$5,0,10*ROW('Water Data'!H114)),NA())</f>
        <v>#N/A</v>
      </c>
      <c r="T120" s="133" t="e">
        <f ca="1">+IF(AND(ISNUMBER(OFFSET('Water Data'!$H$7,0,10*ROW('Water Data'!H114))),'Data Summary'!CI120="Yes"),OFFSET('Water Data'!$H$7,0,10*ROW('Water Data'!H114)),NA())</f>
        <v>#N/A</v>
      </c>
      <c r="U120" s="133" t="e">
        <f ca="1">+IF(AND(ISNUMBER(OFFSET('Water Data'!$H$10,0,10*ROW('Water Data'!H114))),'Data Summary'!CJ120="Yes"),OFFSET('Water Data'!$H$10,0,10*ROW('Water Data'!H114)),NA())</f>
        <v>#N/A</v>
      </c>
      <c r="V120" s="134" t="e">
        <f ca="1">+IF(AND(ISNUMBER(OFFSET('Sanitation Data'!$C$5,0,10*ROW('Sanitation Data'!C114))),'Data Summary'!CK120="Yes"),100-OFFSET('Sanitation Data'!$C$5,0,10*ROW('Sanitation Data'!C114)),NA())</f>
        <v>#N/A</v>
      </c>
      <c r="W120" s="134" t="e">
        <f ca="1">+IF(AND(ISNUMBER(OFFSET('Sanitation Data'!$C$7,0,10*ROW('Sanitation Data'!C114))),'Data Summary'!CL120="Yes"),OFFSET('Sanitation Data'!$C$7,0,10*ROW('Sanitation Data'!C114)),NA())</f>
        <v>#N/A</v>
      </c>
      <c r="X120" s="134" t="e">
        <f ca="1">+IF(AND(ISNUMBER(OFFSET('Sanitation Data'!$C$11,0,10*ROW('Sanitation Data'!C114))),'Data Summary'!CM120="Yes"),OFFSET('Sanitation Data'!$C$11,0,10*ROW('Sanitation Data'!C114)),NA())</f>
        <v>#N/A</v>
      </c>
      <c r="Y120" s="134" t="e">
        <f ca="1">+IF(AND(ISNUMBER(OFFSET('Sanitation Data'!$C$12,0,10*ROW('Sanitation Data'!C114))),'Data Summary'!CN120="Yes"),OFFSET('Sanitation Data'!$C$12,0,10*ROW('Sanitation Data'!C114)),NA())</f>
        <v>#N/A</v>
      </c>
      <c r="Z120" s="134" t="e">
        <f ca="1">+IF(AND(ISNUMBER(OFFSET('Sanitation Data'!$C$13,0,10*ROW('Sanitation Data'!C114))),'Data Summary'!CO120="Yes"),OFFSET('Sanitation Data'!$C$13,0,10*ROW('Sanitation Data'!C114)),NA())</f>
        <v>#N/A</v>
      </c>
      <c r="AA120" s="134" t="e">
        <f ca="1">+IF(AND(ISNUMBER(OFFSET('Sanitation Data'!$D$5,0,10*ROW('Sanitation Data'!D114))),'Data Summary'!CP120="Yes"),100-OFFSET('Sanitation Data'!$D$5,0,10*ROW('Sanitation Data'!D114)),NA())</f>
        <v>#N/A</v>
      </c>
      <c r="AB120" s="134" t="e">
        <f ca="1">+IF(AND(ISNUMBER(OFFSET('Sanitation Data'!$D$7,0,10*ROW('Sanitation Data'!D114))),'Data Summary'!CQ120="Yes"),OFFSET('Sanitation Data'!$D$7,0,10*ROW('Sanitation Data'!D114)),NA())</f>
        <v>#N/A</v>
      </c>
      <c r="AC120" s="134" t="e">
        <f ca="1">+IF(AND(ISNUMBER(OFFSET('Sanitation Data'!$D$11,0,10*ROW('Sanitation Data'!D114))),'Data Summary'!CR120="Yes"),OFFSET('Sanitation Data'!$D$11,0,10*ROW('Sanitation Data'!D114)),NA())</f>
        <v>#N/A</v>
      </c>
      <c r="AD120" s="134" t="e">
        <f ca="1">+IF(AND(ISNUMBER(OFFSET('Sanitation Data'!$D$12,0,10*ROW('Sanitation Data'!D114))),'Data Summary'!CS120="Yes"),OFFSET('Sanitation Data'!$D$12,0,10*ROW('Sanitation Data'!D114)),NA())</f>
        <v>#N/A</v>
      </c>
      <c r="AE120" s="134" t="e">
        <f ca="1">+IF(AND(ISNUMBER(OFFSET('Sanitation Data'!$D$13,0,10*ROW('Sanitation Data'!D114))),'Data Summary'!CT120="Yes"),OFFSET('Sanitation Data'!$D$13,0,10*ROW('Sanitation Data'!D114)),NA())</f>
        <v>#N/A</v>
      </c>
      <c r="AF120" s="134" t="e">
        <f ca="1">+IF(AND(ISNUMBER(OFFSET('Sanitation Data'!$E$5,0,10*ROW('Sanitation Data'!E114))),'Data Summary'!CU120="Yes"),100-OFFSET('Sanitation Data'!$E$5,0,10*ROW('Sanitation Data'!E114)),NA())</f>
        <v>#N/A</v>
      </c>
      <c r="AG120" s="134" t="e">
        <f ca="1">+IF(AND(ISNUMBER(OFFSET('Sanitation Data'!$E$7,0,10*ROW('Sanitation Data'!E114))),'Data Summary'!CV120="Yes"),OFFSET('Sanitation Data'!$E$7,0,10*ROW('Sanitation Data'!E114)),NA())</f>
        <v>#N/A</v>
      </c>
      <c r="AH120" s="134" t="e">
        <f ca="1">+IF(AND(ISNUMBER(OFFSET('Sanitation Data'!$E$11,0,10*ROW('Sanitation Data'!E114))),'Data Summary'!CW120="Yes"),OFFSET('Sanitation Data'!$E$11,0,10*ROW('Sanitation Data'!E114)),NA())</f>
        <v>#N/A</v>
      </c>
      <c r="AI120" s="134" t="e">
        <f ca="1">+IF(AND(ISNUMBER(OFFSET('Sanitation Data'!$E$12,0,10*ROW('Sanitation Data'!E114))),'Data Summary'!CX120="Yes"),OFFSET('Sanitation Data'!$E$12,0,10*ROW('Sanitation Data'!E114)),NA())</f>
        <v>#N/A</v>
      </c>
      <c r="AJ120" s="134" t="e">
        <f ca="1">+IF(AND(ISNUMBER(OFFSET('Sanitation Data'!$E$13,0,10*ROW('Sanitation Data'!E114))),'Data Summary'!CY120="Yes"),OFFSET('Sanitation Data'!$E$13,0,10*ROW('Sanitation Data'!E114)),NA())</f>
        <v>#N/A</v>
      </c>
      <c r="AK120" s="134" t="e">
        <f ca="1">+IF(AND(ISNUMBER(OFFSET('Sanitation Data'!$F$5,0,10*ROW('Sanitation Data'!F114))),'Data Summary'!CZ120="Yes"),100-OFFSET('Sanitation Data'!$F$5,0,10*ROW('Sanitation Data'!F114)),NA())</f>
        <v>#N/A</v>
      </c>
      <c r="AL120" s="134" t="e">
        <f ca="1">+IF(AND(ISNUMBER(OFFSET('Sanitation Data'!$F$7,0,10*ROW('Sanitation Data'!F114))),'Data Summary'!DA120="Yes"),OFFSET('Sanitation Data'!$F$7,0,10*ROW('Sanitation Data'!F114)),NA())</f>
        <v>#N/A</v>
      </c>
      <c r="AM120" s="134" t="e">
        <f ca="1">+IF(AND(ISNUMBER(OFFSET('Sanitation Data'!$F$11,0,10*ROW('Sanitation Data'!F114))),'Data Summary'!DB120="Yes"),OFFSET('Sanitation Data'!$F$11,0,10*ROW('Sanitation Data'!F114)),NA())</f>
        <v>#N/A</v>
      </c>
      <c r="AN120" s="134" t="e">
        <f ca="1">+IF(AND(ISNUMBER(OFFSET('Sanitation Data'!$F$12,0,10*ROW('Sanitation Data'!F114))),'Data Summary'!DC120="Yes"),OFFSET('Sanitation Data'!$F$12,0,10*ROW('Sanitation Data'!F114)),NA())</f>
        <v>#N/A</v>
      </c>
      <c r="AO120" s="134" t="e">
        <f ca="1">+IF(AND(ISNUMBER(OFFSET('Sanitation Data'!$F$13,0,10*ROW('Sanitation Data'!F114))),'Data Summary'!DD120="Yes"),OFFSET('Sanitation Data'!$F$13,0,10*ROW('Sanitation Data'!F114)),NA())</f>
        <v>#N/A</v>
      </c>
      <c r="AP120" s="134" t="e">
        <f ca="1">+IF(AND(ISNUMBER(OFFSET('Sanitation Data'!$G$5,0,10*ROW('Sanitation Data'!G114))),'Data Summary'!DE120="Yes"),100-OFFSET('Sanitation Data'!$G$5,0,10*ROW('Sanitation Data'!G114)),NA())</f>
        <v>#N/A</v>
      </c>
      <c r="AQ120" s="134" t="e">
        <f ca="1">+IF(AND(ISNUMBER(OFFSET('Sanitation Data'!$G$7,0,10*ROW('Sanitation Data'!G114))),'Data Summary'!DF120="Yes"),OFFSET('Sanitation Data'!$G$7,0,10*ROW('Sanitation Data'!G114)),NA())</f>
        <v>#N/A</v>
      </c>
      <c r="AR120" s="134" t="e">
        <f ca="1">+IF(AND(ISNUMBER(OFFSET('Sanitation Data'!$G$11,0,10*ROW('Sanitation Data'!G114))),'Data Summary'!DG120="Yes"),OFFSET('Sanitation Data'!$G$11,0,10*ROW('Sanitation Data'!G114)),NA())</f>
        <v>#N/A</v>
      </c>
      <c r="AS120" s="134" t="e">
        <f ca="1">+IF(AND(ISNUMBER(OFFSET('Sanitation Data'!$G$12,0,10*ROW('Sanitation Data'!G114))),'Data Summary'!DH120="Yes"),OFFSET('Sanitation Data'!$G$12,0,10*ROW('Sanitation Data'!G114)),NA())</f>
        <v>#N/A</v>
      </c>
      <c r="AT120" s="134" t="e">
        <f ca="1">+IF(AND(ISNUMBER(OFFSET('Sanitation Data'!$G$13,0,10*ROW('Sanitation Data'!G114))),'Data Summary'!DI120="Yes"),OFFSET('Sanitation Data'!$G$13,0,10*ROW('Sanitation Data'!G114)),NA())</f>
        <v>#N/A</v>
      </c>
      <c r="AU120" s="134" t="e">
        <f ca="1">+IF(AND(ISNUMBER(OFFSET('Sanitation Data'!$H$5,0,10*ROW('Sanitation Data'!H114))),'Data Summary'!DJ120="Yes"),100-OFFSET('Sanitation Data'!$H$5,0,10*ROW('Sanitation Data'!H114)),NA())</f>
        <v>#N/A</v>
      </c>
      <c r="AV120" s="134" t="e">
        <f ca="1">+IF(AND(ISNUMBER(OFFSET('Sanitation Data'!$H$7,0,10*ROW('Sanitation Data'!H114))),'Data Summary'!DK120="Yes"),OFFSET('Sanitation Data'!$H$7,0,10*ROW('Sanitation Data'!H114)),NA())</f>
        <v>#N/A</v>
      </c>
      <c r="AW120" s="134" t="e">
        <f ca="1">+IF(AND(ISNUMBER(OFFSET('Sanitation Data'!$H$11,0,10*ROW('Sanitation Data'!H114))),'Data Summary'!DL120="Yes"),OFFSET('Sanitation Data'!$H$11,0,10*ROW('Sanitation Data'!H114)),NA())</f>
        <v>#N/A</v>
      </c>
      <c r="AX120" s="134" t="e">
        <f ca="1">+IF(AND(ISNUMBER(OFFSET('Sanitation Data'!$H$12,0,10*ROW('Sanitation Data'!H114))),'Data Summary'!DM120="Yes"),OFFSET('Sanitation Data'!$H$12,0,10*ROW('Sanitation Data'!H114)),NA())</f>
        <v>#N/A</v>
      </c>
      <c r="AY120" s="134" t="e">
        <f ca="1">+IF(AND(ISNUMBER(OFFSET('Sanitation Data'!$H$13,0,10*ROW('Sanitation Data'!H114))),'Data Summary'!DN120="Yes"),OFFSET('Sanitation Data'!$H$13,0,10*ROW('Sanitation Data'!H114)),NA())</f>
        <v>#N/A</v>
      </c>
      <c r="AZ120" s="135" t="e">
        <f ca="1">+IF(AND(ISNUMBER(OFFSET('Hygiene Data'!$C$6,0,10*ROW('Hygiene Data'!C114))),'Data Summary'!DO120="Yes"),OFFSET('Hygiene Data'!$C$6,0,10*ROW('Hygiene Data'!C114)),NA())</f>
        <v>#N/A</v>
      </c>
      <c r="BA120" s="135" t="e">
        <f ca="1">+IF(AND(ISNUMBER(OFFSET('Hygiene Data'!$C$8,0,10*ROW('Hygiene Data'!C114))),'Data Summary'!DP120="Yes"),OFFSET('Hygiene Data'!$C$8,0,10*ROW('Hygiene Data'!C114)),NA())</f>
        <v>#N/A</v>
      </c>
      <c r="BB120" s="135" t="e">
        <f ca="1">+IF(AND(ISNUMBER(OFFSET('Hygiene Data'!$C$10,0,10*ROW('Hygiene Data'!C114))),'Data Summary'!DQ120="Yes"),OFFSET('Hygiene Data'!$C$10,0,10*ROW('Hygiene Data'!C114)),NA())</f>
        <v>#N/A</v>
      </c>
      <c r="BC120" s="135" t="e">
        <f ca="1">+IF(AND(ISNUMBER(OFFSET('Hygiene Data'!$D$6,0,10*ROW('Hygiene Data'!D114))),'Data Summary'!DR120="Yes"),OFFSET('Hygiene Data'!$D$6,0,10*ROW('Hygiene Data'!D114)),NA())</f>
        <v>#N/A</v>
      </c>
      <c r="BD120" s="135" t="e">
        <f ca="1">+IF(AND(ISNUMBER(OFFSET('Hygiene Data'!$D$8,0,10*ROW('Hygiene Data'!D114))),'Data Summary'!DS120="Yes"),OFFSET('Hygiene Data'!$D$8,0,10*ROW('Hygiene Data'!D114)),NA())</f>
        <v>#N/A</v>
      </c>
      <c r="BE120" s="135" t="e">
        <f ca="1">+IF(AND(ISNUMBER(OFFSET('Hygiene Data'!$D$10,0,10*ROW('Hygiene Data'!D114))),'Data Summary'!DT120="Yes"),OFFSET('Hygiene Data'!$D$10,0,10*ROW('Hygiene Data'!D114)),NA())</f>
        <v>#N/A</v>
      </c>
      <c r="BF120" s="135" t="e">
        <f ca="1">+IF(AND(ISNUMBER(OFFSET('Hygiene Data'!$E$6,0,10*ROW('Hygiene Data'!E114))),'Data Summary'!DU120="Yes"),OFFSET('Hygiene Data'!$E$6,0,10*ROW('Hygiene Data'!E114)),NA())</f>
        <v>#N/A</v>
      </c>
      <c r="BG120" s="135" t="e">
        <f ca="1">+IF(AND(ISNUMBER(OFFSET('Hygiene Data'!$E$8,0,10*ROW('Hygiene Data'!E114))),'Data Summary'!DV120="Yes"),OFFSET('Hygiene Data'!$E$8,0,10*ROW('Hygiene Data'!E114)),NA())</f>
        <v>#N/A</v>
      </c>
      <c r="BH120" s="135" t="e">
        <f ca="1">+IF(AND(ISNUMBER(OFFSET('Hygiene Data'!$E$10,0,10*ROW('Hygiene Data'!E114))),'Data Summary'!DW120="Yes"),OFFSET('Hygiene Data'!$E$10,0,10*ROW('Hygiene Data'!E114)),NA())</f>
        <v>#N/A</v>
      </c>
      <c r="BI120" s="135" t="e">
        <f ca="1">+IF(AND(ISNUMBER(OFFSET('Hygiene Data'!$F$6,0,10*ROW('Hygiene Data'!F114))),'Data Summary'!DX120="Yes"),OFFSET('Hygiene Data'!$F$6,0,10*ROW('Hygiene Data'!F114)),NA())</f>
        <v>#N/A</v>
      </c>
      <c r="BJ120" s="135" t="e">
        <f ca="1">+IF(AND(ISNUMBER(OFFSET('Hygiene Data'!$F$8,0,10*ROW('Hygiene Data'!F114))),'Data Summary'!DY120="Yes"),OFFSET('Hygiene Data'!$F$8,0,10*ROW('Hygiene Data'!F114)),NA())</f>
        <v>#N/A</v>
      </c>
      <c r="BK120" s="135" t="e">
        <f ca="1">+IF(AND(ISNUMBER(OFFSET('Hygiene Data'!$F$10,0,10*ROW('Hygiene Data'!F114))),'Data Summary'!DZ120="Yes"),OFFSET('Hygiene Data'!$F$10,0,10*ROW('Hygiene Data'!F114)),NA())</f>
        <v>#N/A</v>
      </c>
      <c r="BL120" s="135" t="e">
        <f ca="1">+IF(AND(ISNUMBER(OFFSET('Hygiene Data'!$G$6,0,10*ROW('Hygiene Data'!G114))),'Data Summary'!EA120="Yes"),OFFSET('Hygiene Data'!$G$6,0,10*ROW('Hygiene Data'!G114)),NA())</f>
        <v>#N/A</v>
      </c>
      <c r="BM120" s="135" t="e">
        <f ca="1">+IF(AND(ISNUMBER(OFFSET('Hygiene Data'!$G$8,0,10*ROW('Hygiene Data'!G114))),'Data Summary'!EB120="Yes"),OFFSET('Hygiene Data'!$G$8,0,10*ROW('Hygiene Data'!G114)),NA())</f>
        <v>#N/A</v>
      </c>
      <c r="BN120" s="135" t="e">
        <f ca="1">+IF(AND(ISNUMBER(OFFSET('Hygiene Data'!$G$10,0,10*ROW('Hygiene Data'!G114))),'Data Summary'!EC120="Yes"),OFFSET('Hygiene Data'!$G$10,0,10*ROW('Hygiene Data'!G114)),NA())</f>
        <v>#N/A</v>
      </c>
      <c r="BO120" s="135" t="e">
        <f ca="1">+IF(AND(ISNUMBER(OFFSET('Hygiene Data'!$H$6,0,10*ROW('Hygiene Data'!H114))),'Data Summary'!ED120="Yes"),OFFSET('Hygiene Data'!$H$6,0,10*ROW('Hygiene Data'!H114)),NA())</f>
        <v>#N/A</v>
      </c>
      <c r="BP120" s="135" t="e">
        <f ca="1">+IF(AND(ISNUMBER(OFFSET('Hygiene Data'!$H$8,0,10*ROW('Hygiene Data'!H114))),'Data Summary'!EE120="Yes"),OFFSET('Hygiene Data'!$H$8,0,10*ROW('Hygiene Data'!H114)),NA())</f>
        <v>#N/A</v>
      </c>
      <c r="BQ120" s="135" t="e">
        <f ca="1">+IF(AND(ISNUMBER(OFFSET('Hygiene Data'!$H$10,0,10*ROW('Hygiene Data'!H114))),'Data Summary'!EF120="Yes"),OFFSET('Hygiene Data'!$H$10,0,10*ROW('Hygiene Data'!H114)),NA())</f>
        <v>#N/A</v>
      </c>
    </row>
    <row r="121" spans="1:69" x14ac:dyDescent="0.2">
      <c r="A121" s="50" t="e">
        <f ca="1">+IF(OFFSET('Water Data'!$B$1,0,10*ROW('Water Data'!B115))="",NA(),OFFSET('Water Data'!$B$1,0,10*ROW('Water Data'!B115)))</f>
        <v>#N/A</v>
      </c>
      <c r="B121" s="50" t="e">
        <f ca="1">+IF(OFFSET('Water Data'!$A$3,0,10*ROW('Water Data'!A118))="",NA(),OFFSET('Water Data'!$A$3,0,10*ROW('Water Data'!A118)))</f>
        <v>#N/A</v>
      </c>
      <c r="C121" s="50" t="e">
        <f ca="1">+IF(OFFSET('Water Data'!$C$3,0,10*ROW('Water Data'!C118))="",NA(),OFFSET('Water Data'!$C$3,0,10*ROW('Water Data'!C118)))</f>
        <v>#N/A</v>
      </c>
      <c r="D121" s="133" t="e">
        <f ca="1">+IF(AND(ISNUMBER(OFFSET('Water Data'!$C$5,0,10*ROW('Water Data'!C115))),'Data Summary'!BS121="Yes"),100-OFFSET('Water Data'!$C$5,0,10*ROW('Water Data'!C115)),NA())</f>
        <v>#N/A</v>
      </c>
      <c r="E121" s="133" t="e">
        <f ca="1">+IF(AND(ISNUMBER(OFFSET('Water Data'!$C$7,0,10*ROW('Water Data'!C115))),'Data Summary'!BT121="Yes"),OFFSET('Water Data'!$C$7,0,10*ROW('Water Data'!C115)),NA())</f>
        <v>#N/A</v>
      </c>
      <c r="F121" s="133" t="e">
        <f ca="1">+IF(AND(ISNUMBER(OFFSET('Water Data'!$C$10,0,10*ROW('Water Data'!C115))),'Data Summary'!BU121="Yes"),OFFSET('Water Data'!$C$10,0,10*ROW('Water Data'!C115)),NA())</f>
        <v>#N/A</v>
      </c>
      <c r="G121" s="133" t="e">
        <f ca="1">+IF(AND(ISNUMBER(OFFSET('Water Data'!$D$5,0,10*ROW('Water Data'!D115))),'Data Summary'!BV121="Yes"),100-OFFSET('Water Data'!$D$5,0,10*ROW('Water Data'!D115)),NA())</f>
        <v>#N/A</v>
      </c>
      <c r="H121" s="133" t="e">
        <f ca="1">+IF(AND(ISNUMBER(OFFSET('Water Data'!$D$7,0,10*ROW('Water Data'!D115))),'Data Summary'!BW121="Yes"),OFFSET('Water Data'!$D$7,0,10*ROW('Water Data'!D115)),NA())</f>
        <v>#N/A</v>
      </c>
      <c r="I121" s="133" t="e">
        <f ca="1">+IF(AND(ISNUMBER(OFFSET('Water Data'!$D$10,0,10*ROW('Water Data'!D115))),'Data Summary'!BX121="Yes"),OFFSET('Water Data'!$D$10,0,10*ROW('Water Data'!D115)),NA())</f>
        <v>#N/A</v>
      </c>
      <c r="J121" s="133" t="e">
        <f ca="1">+IF(AND(ISNUMBER(OFFSET('Water Data'!$E$5,0,10*ROW('Water Data'!E115))),'Data Summary'!BY121="Yes"),100-OFFSET('Water Data'!$E$5,0,10*ROW('Water Data'!E115)),NA())</f>
        <v>#N/A</v>
      </c>
      <c r="K121" s="133" t="e">
        <f ca="1">+IF(AND(ISNUMBER(OFFSET('Water Data'!$E$7,0,10*ROW('Water Data'!E115))),'Data Summary'!BZ121="Yes"),OFFSET('Water Data'!$E$7,0,10*ROW('Water Data'!E115)),NA())</f>
        <v>#N/A</v>
      </c>
      <c r="L121" s="133" t="e">
        <f ca="1">+IF(AND(ISNUMBER(OFFSET('Water Data'!$E$10,0,10*ROW('Water Data'!E115))),'Data Summary'!CA121="Yes"),OFFSET('Water Data'!$E$10,0,10*ROW('Water Data'!E115)),NA())</f>
        <v>#N/A</v>
      </c>
      <c r="M121" s="133" t="e">
        <f ca="1">+IF(AND(ISNUMBER(OFFSET('Water Data'!$F$5,0,10*ROW('Water Data'!F115))),'Data Summary'!CB121="Yes"),100-OFFSET('Water Data'!$F$5,0,10*ROW('Water Data'!F115)),NA())</f>
        <v>#N/A</v>
      </c>
      <c r="N121" s="133" t="e">
        <f ca="1">+IF(AND(ISNUMBER(OFFSET('Water Data'!$F$7,0,10*ROW('Water Data'!F115))),'Data Summary'!CC121="Yes"),OFFSET('Water Data'!$F$7,0,10*ROW('Water Data'!F115)),NA())</f>
        <v>#N/A</v>
      </c>
      <c r="O121" s="133" t="e">
        <f ca="1">+IF(AND(ISNUMBER(OFFSET('Water Data'!$F$10,0,10*ROW('Water Data'!F115))),'Data Summary'!CD121="Yes"),OFFSET('Water Data'!$F$10,0,10*ROW('Water Data'!F115)),NA())</f>
        <v>#N/A</v>
      </c>
      <c r="P121" s="133" t="e">
        <f ca="1">+IF(AND(ISNUMBER(OFFSET('Water Data'!$G$5,0,10*ROW('Water Data'!G115))),'Data Summary'!CE121="Yes"),100-OFFSET('Water Data'!$G$5,0,10*ROW('Water Data'!G115)),NA())</f>
        <v>#N/A</v>
      </c>
      <c r="Q121" s="133" t="e">
        <f ca="1">+IF(AND(ISNUMBER(OFFSET('Water Data'!$G$7,0,10*ROW('Water Data'!G115))),'Data Summary'!CF121="Yes"),OFFSET('Water Data'!$G$7,0,10*ROW('Water Data'!G115)),NA())</f>
        <v>#N/A</v>
      </c>
      <c r="R121" s="133" t="e">
        <f ca="1">+IF(AND(ISNUMBER(OFFSET('Water Data'!$G$10,0,10*ROW('Water Data'!G115))),'Data Summary'!CG121="Yes"),OFFSET('Water Data'!$G$10,0,10*ROW('Water Data'!G115)),NA())</f>
        <v>#N/A</v>
      </c>
      <c r="S121" s="133" t="e">
        <f ca="1">+IF(AND(ISNUMBER(OFFSET('Water Data'!$H$5,0,10*ROW('Water Data'!H115))),'Data Summary'!CH121="Yes"),100-OFFSET('Water Data'!$H$5,0,10*ROW('Water Data'!H115)),NA())</f>
        <v>#N/A</v>
      </c>
      <c r="T121" s="133" t="e">
        <f ca="1">+IF(AND(ISNUMBER(OFFSET('Water Data'!$H$7,0,10*ROW('Water Data'!H115))),'Data Summary'!CI121="Yes"),OFFSET('Water Data'!$H$7,0,10*ROW('Water Data'!H115)),NA())</f>
        <v>#N/A</v>
      </c>
      <c r="U121" s="133" t="e">
        <f ca="1">+IF(AND(ISNUMBER(OFFSET('Water Data'!$H$10,0,10*ROW('Water Data'!H115))),'Data Summary'!CJ121="Yes"),OFFSET('Water Data'!$H$10,0,10*ROW('Water Data'!H115)),NA())</f>
        <v>#N/A</v>
      </c>
      <c r="V121" s="134" t="e">
        <f ca="1">+IF(AND(ISNUMBER(OFFSET('Sanitation Data'!$C$5,0,10*ROW('Sanitation Data'!C115))),'Data Summary'!CK121="Yes"),100-OFFSET('Sanitation Data'!$C$5,0,10*ROW('Sanitation Data'!C115)),NA())</f>
        <v>#N/A</v>
      </c>
      <c r="W121" s="134" t="e">
        <f ca="1">+IF(AND(ISNUMBER(OFFSET('Sanitation Data'!$C$7,0,10*ROW('Sanitation Data'!C115))),'Data Summary'!CL121="Yes"),OFFSET('Sanitation Data'!$C$7,0,10*ROW('Sanitation Data'!C115)),NA())</f>
        <v>#N/A</v>
      </c>
      <c r="X121" s="134" t="e">
        <f ca="1">+IF(AND(ISNUMBER(OFFSET('Sanitation Data'!$C$11,0,10*ROW('Sanitation Data'!C115))),'Data Summary'!CM121="Yes"),OFFSET('Sanitation Data'!$C$11,0,10*ROW('Sanitation Data'!C115)),NA())</f>
        <v>#N/A</v>
      </c>
      <c r="Y121" s="134" t="e">
        <f ca="1">+IF(AND(ISNUMBER(OFFSET('Sanitation Data'!$C$12,0,10*ROW('Sanitation Data'!C115))),'Data Summary'!CN121="Yes"),OFFSET('Sanitation Data'!$C$12,0,10*ROW('Sanitation Data'!C115)),NA())</f>
        <v>#N/A</v>
      </c>
      <c r="Z121" s="134" t="e">
        <f ca="1">+IF(AND(ISNUMBER(OFFSET('Sanitation Data'!$C$13,0,10*ROW('Sanitation Data'!C115))),'Data Summary'!CO121="Yes"),OFFSET('Sanitation Data'!$C$13,0,10*ROW('Sanitation Data'!C115)),NA())</f>
        <v>#N/A</v>
      </c>
      <c r="AA121" s="134" t="e">
        <f ca="1">+IF(AND(ISNUMBER(OFFSET('Sanitation Data'!$D$5,0,10*ROW('Sanitation Data'!D115))),'Data Summary'!CP121="Yes"),100-OFFSET('Sanitation Data'!$D$5,0,10*ROW('Sanitation Data'!D115)),NA())</f>
        <v>#N/A</v>
      </c>
      <c r="AB121" s="134" t="e">
        <f ca="1">+IF(AND(ISNUMBER(OFFSET('Sanitation Data'!$D$7,0,10*ROW('Sanitation Data'!D115))),'Data Summary'!CQ121="Yes"),OFFSET('Sanitation Data'!$D$7,0,10*ROW('Sanitation Data'!D115)),NA())</f>
        <v>#N/A</v>
      </c>
      <c r="AC121" s="134" t="e">
        <f ca="1">+IF(AND(ISNUMBER(OFFSET('Sanitation Data'!$D$11,0,10*ROW('Sanitation Data'!D115))),'Data Summary'!CR121="Yes"),OFFSET('Sanitation Data'!$D$11,0,10*ROW('Sanitation Data'!D115)),NA())</f>
        <v>#N/A</v>
      </c>
      <c r="AD121" s="134" t="e">
        <f ca="1">+IF(AND(ISNUMBER(OFFSET('Sanitation Data'!$D$12,0,10*ROW('Sanitation Data'!D115))),'Data Summary'!CS121="Yes"),OFFSET('Sanitation Data'!$D$12,0,10*ROW('Sanitation Data'!D115)),NA())</f>
        <v>#N/A</v>
      </c>
      <c r="AE121" s="134" t="e">
        <f ca="1">+IF(AND(ISNUMBER(OFFSET('Sanitation Data'!$D$13,0,10*ROW('Sanitation Data'!D115))),'Data Summary'!CT121="Yes"),OFFSET('Sanitation Data'!$D$13,0,10*ROW('Sanitation Data'!D115)),NA())</f>
        <v>#N/A</v>
      </c>
      <c r="AF121" s="134" t="e">
        <f ca="1">+IF(AND(ISNUMBER(OFFSET('Sanitation Data'!$E$5,0,10*ROW('Sanitation Data'!E115))),'Data Summary'!CU121="Yes"),100-OFFSET('Sanitation Data'!$E$5,0,10*ROW('Sanitation Data'!E115)),NA())</f>
        <v>#N/A</v>
      </c>
      <c r="AG121" s="134" t="e">
        <f ca="1">+IF(AND(ISNUMBER(OFFSET('Sanitation Data'!$E$7,0,10*ROW('Sanitation Data'!E115))),'Data Summary'!CV121="Yes"),OFFSET('Sanitation Data'!$E$7,0,10*ROW('Sanitation Data'!E115)),NA())</f>
        <v>#N/A</v>
      </c>
      <c r="AH121" s="134" t="e">
        <f ca="1">+IF(AND(ISNUMBER(OFFSET('Sanitation Data'!$E$11,0,10*ROW('Sanitation Data'!E115))),'Data Summary'!CW121="Yes"),OFFSET('Sanitation Data'!$E$11,0,10*ROW('Sanitation Data'!E115)),NA())</f>
        <v>#N/A</v>
      </c>
      <c r="AI121" s="134" t="e">
        <f ca="1">+IF(AND(ISNUMBER(OFFSET('Sanitation Data'!$E$12,0,10*ROW('Sanitation Data'!E115))),'Data Summary'!CX121="Yes"),OFFSET('Sanitation Data'!$E$12,0,10*ROW('Sanitation Data'!E115)),NA())</f>
        <v>#N/A</v>
      </c>
      <c r="AJ121" s="134" t="e">
        <f ca="1">+IF(AND(ISNUMBER(OFFSET('Sanitation Data'!$E$13,0,10*ROW('Sanitation Data'!E115))),'Data Summary'!CY121="Yes"),OFFSET('Sanitation Data'!$E$13,0,10*ROW('Sanitation Data'!E115)),NA())</f>
        <v>#N/A</v>
      </c>
      <c r="AK121" s="134" t="e">
        <f ca="1">+IF(AND(ISNUMBER(OFFSET('Sanitation Data'!$F$5,0,10*ROW('Sanitation Data'!F115))),'Data Summary'!CZ121="Yes"),100-OFFSET('Sanitation Data'!$F$5,0,10*ROW('Sanitation Data'!F115)),NA())</f>
        <v>#N/A</v>
      </c>
      <c r="AL121" s="134" t="e">
        <f ca="1">+IF(AND(ISNUMBER(OFFSET('Sanitation Data'!$F$7,0,10*ROW('Sanitation Data'!F115))),'Data Summary'!DA121="Yes"),OFFSET('Sanitation Data'!$F$7,0,10*ROW('Sanitation Data'!F115)),NA())</f>
        <v>#N/A</v>
      </c>
      <c r="AM121" s="134" t="e">
        <f ca="1">+IF(AND(ISNUMBER(OFFSET('Sanitation Data'!$F$11,0,10*ROW('Sanitation Data'!F115))),'Data Summary'!DB121="Yes"),OFFSET('Sanitation Data'!$F$11,0,10*ROW('Sanitation Data'!F115)),NA())</f>
        <v>#N/A</v>
      </c>
      <c r="AN121" s="134" t="e">
        <f ca="1">+IF(AND(ISNUMBER(OFFSET('Sanitation Data'!$F$12,0,10*ROW('Sanitation Data'!F115))),'Data Summary'!DC121="Yes"),OFFSET('Sanitation Data'!$F$12,0,10*ROW('Sanitation Data'!F115)),NA())</f>
        <v>#N/A</v>
      </c>
      <c r="AO121" s="134" t="e">
        <f ca="1">+IF(AND(ISNUMBER(OFFSET('Sanitation Data'!$F$13,0,10*ROW('Sanitation Data'!F115))),'Data Summary'!DD121="Yes"),OFFSET('Sanitation Data'!$F$13,0,10*ROW('Sanitation Data'!F115)),NA())</f>
        <v>#N/A</v>
      </c>
      <c r="AP121" s="134" t="e">
        <f ca="1">+IF(AND(ISNUMBER(OFFSET('Sanitation Data'!$G$5,0,10*ROW('Sanitation Data'!G115))),'Data Summary'!DE121="Yes"),100-OFFSET('Sanitation Data'!$G$5,0,10*ROW('Sanitation Data'!G115)),NA())</f>
        <v>#N/A</v>
      </c>
      <c r="AQ121" s="134" t="e">
        <f ca="1">+IF(AND(ISNUMBER(OFFSET('Sanitation Data'!$G$7,0,10*ROW('Sanitation Data'!G115))),'Data Summary'!DF121="Yes"),OFFSET('Sanitation Data'!$G$7,0,10*ROW('Sanitation Data'!G115)),NA())</f>
        <v>#N/A</v>
      </c>
      <c r="AR121" s="134" t="e">
        <f ca="1">+IF(AND(ISNUMBER(OFFSET('Sanitation Data'!$G$11,0,10*ROW('Sanitation Data'!G115))),'Data Summary'!DG121="Yes"),OFFSET('Sanitation Data'!$G$11,0,10*ROW('Sanitation Data'!G115)),NA())</f>
        <v>#N/A</v>
      </c>
      <c r="AS121" s="134" t="e">
        <f ca="1">+IF(AND(ISNUMBER(OFFSET('Sanitation Data'!$G$12,0,10*ROW('Sanitation Data'!G115))),'Data Summary'!DH121="Yes"),OFFSET('Sanitation Data'!$G$12,0,10*ROW('Sanitation Data'!G115)),NA())</f>
        <v>#N/A</v>
      </c>
      <c r="AT121" s="134" t="e">
        <f ca="1">+IF(AND(ISNUMBER(OFFSET('Sanitation Data'!$G$13,0,10*ROW('Sanitation Data'!G115))),'Data Summary'!DI121="Yes"),OFFSET('Sanitation Data'!$G$13,0,10*ROW('Sanitation Data'!G115)),NA())</f>
        <v>#N/A</v>
      </c>
      <c r="AU121" s="134" t="e">
        <f ca="1">+IF(AND(ISNUMBER(OFFSET('Sanitation Data'!$H$5,0,10*ROW('Sanitation Data'!H115))),'Data Summary'!DJ121="Yes"),100-OFFSET('Sanitation Data'!$H$5,0,10*ROW('Sanitation Data'!H115)),NA())</f>
        <v>#N/A</v>
      </c>
      <c r="AV121" s="134" t="e">
        <f ca="1">+IF(AND(ISNUMBER(OFFSET('Sanitation Data'!$H$7,0,10*ROW('Sanitation Data'!H115))),'Data Summary'!DK121="Yes"),OFFSET('Sanitation Data'!$H$7,0,10*ROW('Sanitation Data'!H115)),NA())</f>
        <v>#N/A</v>
      </c>
      <c r="AW121" s="134" t="e">
        <f ca="1">+IF(AND(ISNUMBER(OFFSET('Sanitation Data'!$H$11,0,10*ROW('Sanitation Data'!H115))),'Data Summary'!DL121="Yes"),OFFSET('Sanitation Data'!$H$11,0,10*ROW('Sanitation Data'!H115)),NA())</f>
        <v>#N/A</v>
      </c>
      <c r="AX121" s="134" t="e">
        <f ca="1">+IF(AND(ISNUMBER(OFFSET('Sanitation Data'!$H$12,0,10*ROW('Sanitation Data'!H115))),'Data Summary'!DM121="Yes"),OFFSET('Sanitation Data'!$H$12,0,10*ROW('Sanitation Data'!H115)),NA())</f>
        <v>#N/A</v>
      </c>
      <c r="AY121" s="134" t="e">
        <f ca="1">+IF(AND(ISNUMBER(OFFSET('Sanitation Data'!$H$13,0,10*ROW('Sanitation Data'!H115))),'Data Summary'!DN121="Yes"),OFFSET('Sanitation Data'!$H$13,0,10*ROW('Sanitation Data'!H115)),NA())</f>
        <v>#N/A</v>
      </c>
      <c r="AZ121" s="135" t="e">
        <f ca="1">+IF(AND(ISNUMBER(OFFSET('Hygiene Data'!$C$6,0,10*ROW('Hygiene Data'!C115))),'Data Summary'!DO121="Yes"),OFFSET('Hygiene Data'!$C$6,0,10*ROW('Hygiene Data'!C115)),NA())</f>
        <v>#N/A</v>
      </c>
      <c r="BA121" s="135" t="e">
        <f ca="1">+IF(AND(ISNUMBER(OFFSET('Hygiene Data'!$C$8,0,10*ROW('Hygiene Data'!C115))),'Data Summary'!DP121="Yes"),OFFSET('Hygiene Data'!$C$8,0,10*ROW('Hygiene Data'!C115)),NA())</f>
        <v>#N/A</v>
      </c>
      <c r="BB121" s="135" t="e">
        <f ca="1">+IF(AND(ISNUMBER(OFFSET('Hygiene Data'!$C$10,0,10*ROW('Hygiene Data'!C115))),'Data Summary'!DQ121="Yes"),OFFSET('Hygiene Data'!$C$10,0,10*ROW('Hygiene Data'!C115)),NA())</f>
        <v>#N/A</v>
      </c>
      <c r="BC121" s="135" t="e">
        <f ca="1">+IF(AND(ISNUMBER(OFFSET('Hygiene Data'!$D$6,0,10*ROW('Hygiene Data'!D115))),'Data Summary'!DR121="Yes"),OFFSET('Hygiene Data'!$D$6,0,10*ROW('Hygiene Data'!D115)),NA())</f>
        <v>#N/A</v>
      </c>
      <c r="BD121" s="135" t="e">
        <f ca="1">+IF(AND(ISNUMBER(OFFSET('Hygiene Data'!$D$8,0,10*ROW('Hygiene Data'!D115))),'Data Summary'!DS121="Yes"),OFFSET('Hygiene Data'!$D$8,0,10*ROW('Hygiene Data'!D115)),NA())</f>
        <v>#N/A</v>
      </c>
      <c r="BE121" s="135" t="e">
        <f ca="1">+IF(AND(ISNUMBER(OFFSET('Hygiene Data'!$D$10,0,10*ROW('Hygiene Data'!D115))),'Data Summary'!DT121="Yes"),OFFSET('Hygiene Data'!$D$10,0,10*ROW('Hygiene Data'!D115)),NA())</f>
        <v>#N/A</v>
      </c>
      <c r="BF121" s="135" t="e">
        <f ca="1">+IF(AND(ISNUMBER(OFFSET('Hygiene Data'!$E$6,0,10*ROW('Hygiene Data'!E115))),'Data Summary'!DU121="Yes"),OFFSET('Hygiene Data'!$E$6,0,10*ROW('Hygiene Data'!E115)),NA())</f>
        <v>#N/A</v>
      </c>
      <c r="BG121" s="135" t="e">
        <f ca="1">+IF(AND(ISNUMBER(OFFSET('Hygiene Data'!$E$8,0,10*ROW('Hygiene Data'!E115))),'Data Summary'!DV121="Yes"),OFFSET('Hygiene Data'!$E$8,0,10*ROW('Hygiene Data'!E115)),NA())</f>
        <v>#N/A</v>
      </c>
      <c r="BH121" s="135" t="e">
        <f ca="1">+IF(AND(ISNUMBER(OFFSET('Hygiene Data'!$E$10,0,10*ROW('Hygiene Data'!E115))),'Data Summary'!DW121="Yes"),OFFSET('Hygiene Data'!$E$10,0,10*ROW('Hygiene Data'!E115)),NA())</f>
        <v>#N/A</v>
      </c>
      <c r="BI121" s="135" t="e">
        <f ca="1">+IF(AND(ISNUMBER(OFFSET('Hygiene Data'!$F$6,0,10*ROW('Hygiene Data'!F115))),'Data Summary'!DX121="Yes"),OFFSET('Hygiene Data'!$F$6,0,10*ROW('Hygiene Data'!F115)),NA())</f>
        <v>#N/A</v>
      </c>
      <c r="BJ121" s="135" t="e">
        <f ca="1">+IF(AND(ISNUMBER(OFFSET('Hygiene Data'!$F$8,0,10*ROW('Hygiene Data'!F115))),'Data Summary'!DY121="Yes"),OFFSET('Hygiene Data'!$F$8,0,10*ROW('Hygiene Data'!F115)),NA())</f>
        <v>#N/A</v>
      </c>
      <c r="BK121" s="135" t="e">
        <f ca="1">+IF(AND(ISNUMBER(OFFSET('Hygiene Data'!$F$10,0,10*ROW('Hygiene Data'!F115))),'Data Summary'!DZ121="Yes"),OFFSET('Hygiene Data'!$F$10,0,10*ROW('Hygiene Data'!F115)),NA())</f>
        <v>#N/A</v>
      </c>
      <c r="BL121" s="135" t="e">
        <f ca="1">+IF(AND(ISNUMBER(OFFSET('Hygiene Data'!$G$6,0,10*ROW('Hygiene Data'!G115))),'Data Summary'!EA121="Yes"),OFFSET('Hygiene Data'!$G$6,0,10*ROW('Hygiene Data'!G115)),NA())</f>
        <v>#N/A</v>
      </c>
      <c r="BM121" s="135" t="e">
        <f ca="1">+IF(AND(ISNUMBER(OFFSET('Hygiene Data'!$G$8,0,10*ROW('Hygiene Data'!G115))),'Data Summary'!EB121="Yes"),OFFSET('Hygiene Data'!$G$8,0,10*ROW('Hygiene Data'!G115)),NA())</f>
        <v>#N/A</v>
      </c>
      <c r="BN121" s="135" t="e">
        <f ca="1">+IF(AND(ISNUMBER(OFFSET('Hygiene Data'!$G$10,0,10*ROW('Hygiene Data'!G115))),'Data Summary'!EC121="Yes"),OFFSET('Hygiene Data'!$G$10,0,10*ROW('Hygiene Data'!G115)),NA())</f>
        <v>#N/A</v>
      </c>
      <c r="BO121" s="135" t="e">
        <f ca="1">+IF(AND(ISNUMBER(OFFSET('Hygiene Data'!$H$6,0,10*ROW('Hygiene Data'!H115))),'Data Summary'!ED121="Yes"),OFFSET('Hygiene Data'!$H$6,0,10*ROW('Hygiene Data'!H115)),NA())</f>
        <v>#N/A</v>
      </c>
      <c r="BP121" s="135" t="e">
        <f ca="1">+IF(AND(ISNUMBER(OFFSET('Hygiene Data'!$H$8,0,10*ROW('Hygiene Data'!H115))),'Data Summary'!EE121="Yes"),OFFSET('Hygiene Data'!$H$8,0,10*ROW('Hygiene Data'!H115)),NA())</f>
        <v>#N/A</v>
      </c>
      <c r="BQ121" s="135" t="e">
        <f ca="1">+IF(AND(ISNUMBER(OFFSET('Hygiene Data'!$H$10,0,10*ROW('Hygiene Data'!H115))),'Data Summary'!EF121="Yes"),OFFSET('Hygiene Data'!$H$10,0,10*ROW('Hygiene Data'!H115)),NA())</f>
        <v>#N/A</v>
      </c>
    </row>
    <row r="122" spans="1:69" x14ac:dyDescent="0.2">
      <c r="A122" s="50" t="e">
        <f ca="1">+IF(OFFSET('Water Data'!$B$1,0,10*ROW('Water Data'!B116))="",NA(),OFFSET('Water Data'!$B$1,0,10*ROW('Water Data'!B116)))</f>
        <v>#N/A</v>
      </c>
      <c r="B122" s="50" t="e">
        <f ca="1">+IF(OFFSET('Water Data'!$A$3,0,10*ROW('Water Data'!A119))="",NA(),OFFSET('Water Data'!$A$3,0,10*ROW('Water Data'!A119)))</f>
        <v>#N/A</v>
      </c>
      <c r="C122" s="50" t="e">
        <f ca="1">+IF(OFFSET('Water Data'!$C$3,0,10*ROW('Water Data'!C119))="",NA(),OFFSET('Water Data'!$C$3,0,10*ROW('Water Data'!C119)))</f>
        <v>#N/A</v>
      </c>
      <c r="D122" s="133" t="e">
        <f ca="1">+IF(AND(ISNUMBER(OFFSET('Water Data'!$C$5,0,10*ROW('Water Data'!C116))),'Data Summary'!BS122="Yes"),100-OFFSET('Water Data'!$C$5,0,10*ROW('Water Data'!C116)),NA())</f>
        <v>#N/A</v>
      </c>
      <c r="E122" s="133" t="e">
        <f ca="1">+IF(AND(ISNUMBER(OFFSET('Water Data'!$C$7,0,10*ROW('Water Data'!C116))),'Data Summary'!BT122="Yes"),OFFSET('Water Data'!$C$7,0,10*ROW('Water Data'!C116)),NA())</f>
        <v>#N/A</v>
      </c>
      <c r="F122" s="133" t="e">
        <f ca="1">+IF(AND(ISNUMBER(OFFSET('Water Data'!$C$10,0,10*ROW('Water Data'!C116))),'Data Summary'!BU122="Yes"),OFFSET('Water Data'!$C$10,0,10*ROW('Water Data'!C116)),NA())</f>
        <v>#N/A</v>
      </c>
      <c r="G122" s="133" t="e">
        <f ca="1">+IF(AND(ISNUMBER(OFFSET('Water Data'!$D$5,0,10*ROW('Water Data'!D116))),'Data Summary'!BV122="Yes"),100-OFFSET('Water Data'!$D$5,0,10*ROW('Water Data'!D116)),NA())</f>
        <v>#N/A</v>
      </c>
      <c r="H122" s="133" t="e">
        <f ca="1">+IF(AND(ISNUMBER(OFFSET('Water Data'!$D$7,0,10*ROW('Water Data'!D116))),'Data Summary'!BW122="Yes"),OFFSET('Water Data'!$D$7,0,10*ROW('Water Data'!D116)),NA())</f>
        <v>#N/A</v>
      </c>
      <c r="I122" s="133" t="e">
        <f ca="1">+IF(AND(ISNUMBER(OFFSET('Water Data'!$D$10,0,10*ROW('Water Data'!D116))),'Data Summary'!BX122="Yes"),OFFSET('Water Data'!$D$10,0,10*ROW('Water Data'!D116)),NA())</f>
        <v>#N/A</v>
      </c>
      <c r="J122" s="133" t="e">
        <f ca="1">+IF(AND(ISNUMBER(OFFSET('Water Data'!$E$5,0,10*ROW('Water Data'!E116))),'Data Summary'!BY122="Yes"),100-OFFSET('Water Data'!$E$5,0,10*ROW('Water Data'!E116)),NA())</f>
        <v>#N/A</v>
      </c>
      <c r="K122" s="133" t="e">
        <f ca="1">+IF(AND(ISNUMBER(OFFSET('Water Data'!$E$7,0,10*ROW('Water Data'!E116))),'Data Summary'!BZ122="Yes"),OFFSET('Water Data'!$E$7,0,10*ROW('Water Data'!E116)),NA())</f>
        <v>#N/A</v>
      </c>
      <c r="L122" s="133" t="e">
        <f ca="1">+IF(AND(ISNUMBER(OFFSET('Water Data'!$E$10,0,10*ROW('Water Data'!E116))),'Data Summary'!CA122="Yes"),OFFSET('Water Data'!$E$10,0,10*ROW('Water Data'!E116)),NA())</f>
        <v>#N/A</v>
      </c>
      <c r="M122" s="133" t="e">
        <f ca="1">+IF(AND(ISNUMBER(OFFSET('Water Data'!$F$5,0,10*ROW('Water Data'!F116))),'Data Summary'!CB122="Yes"),100-OFFSET('Water Data'!$F$5,0,10*ROW('Water Data'!F116)),NA())</f>
        <v>#N/A</v>
      </c>
      <c r="N122" s="133" t="e">
        <f ca="1">+IF(AND(ISNUMBER(OFFSET('Water Data'!$F$7,0,10*ROW('Water Data'!F116))),'Data Summary'!CC122="Yes"),OFFSET('Water Data'!$F$7,0,10*ROW('Water Data'!F116)),NA())</f>
        <v>#N/A</v>
      </c>
      <c r="O122" s="133" t="e">
        <f ca="1">+IF(AND(ISNUMBER(OFFSET('Water Data'!$F$10,0,10*ROW('Water Data'!F116))),'Data Summary'!CD122="Yes"),OFFSET('Water Data'!$F$10,0,10*ROW('Water Data'!F116)),NA())</f>
        <v>#N/A</v>
      </c>
      <c r="P122" s="133" t="e">
        <f ca="1">+IF(AND(ISNUMBER(OFFSET('Water Data'!$G$5,0,10*ROW('Water Data'!G116))),'Data Summary'!CE122="Yes"),100-OFFSET('Water Data'!$G$5,0,10*ROW('Water Data'!G116)),NA())</f>
        <v>#N/A</v>
      </c>
      <c r="Q122" s="133" t="e">
        <f ca="1">+IF(AND(ISNUMBER(OFFSET('Water Data'!$G$7,0,10*ROW('Water Data'!G116))),'Data Summary'!CF122="Yes"),OFFSET('Water Data'!$G$7,0,10*ROW('Water Data'!G116)),NA())</f>
        <v>#N/A</v>
      </c>
      <c r="R122" s="133" t="e">
        <f ca="1">+IF(AND(ISNUMBER(OFFSET('Water Data'!$G$10,0,10*ROW('Water Data'!G116))),'Data Summary'!CG122="Yes"),OFFSET('Water Data'!$G$10,0,10*ROW('Water Data'!G116)),NA())</f>
        <v>#N/A</v>
      </c>
      <c r="S122" s="133" t="e">
        <f ca="1">+IF(AND(ISNUMBER(OFFSET('Water Data'!$H$5,0,10*ROW('Water Data'!H116))),'Data Summary'!CH122="Yes"),100-OFFSET('Water Data'!$H$5,0,10*ROW('Water Data'!H116)),NA())</f>
        <v>#N/A</v>
      </c>
      <c r="T122" s="133" t="e">
        <f ca="1">+IF(AND(ISNUMBER(OFFSET('Water Data'!$H$7,0,10*ROW('Water Data'!H116))),'Data Summary'!CI122="Yes"),OFFSET('Water Data'!$H$7,0,10*ROW('Water Data'!H116)),NA())</f>
        <v>#N/A</v>
      </c>
      <c r="U122" s="133" t="e">
        <f ca="1">+IF(AND(ISNUMBER(OFFSET('Water Data'!$H$10,0,10*ROW('Water Data'!H116))),'Data Summary'!CJ122="Yes"),OFFSET('Water Data'!$H$10,0,10*ROW('Water Data'!H116)),NA())</f>
        <v>#N/A</v>
      </c>
      <c r="V122" s="134" t="e">
        <f ca="1">+IF(AND(ISNUMBER(OFFSET('Sanitation Data'!$C$5,0,10*ROW('Sanitation Data'!C116))),'Data Summary'!CK122="Yes"),100-OFFSET('Sanitation Data'!$C$5,0,10*ROW('Sanitation Data'!C116)),NA())</f>
        <v>#N/A</v>
      </c>
      <c r="W122" s="134" t="e">
        <f ca="1">+IF(AND(ISNUMBER(OFFSET('Sanitation Data'!$C$7,0,10*ROW('Sanitation Data'!C116))),'Data Summary'!CL122="Yes"),OFFSET('Sanitation Data'!$C$7,0,10*ROW('Sanitation Data'!C116)),NA())</f>
        <v>#N/A</v>
      </c>
      <c r="X122" s="134" t="e">
        <f ca="1">+IF(AND(ISNUMBER(OFFSET('Sanitation Data'!$C$11,0,10*ROW('Sanitation Data'!C116))),'Data Summary'!CM122="Yes"),OFFSET('Sanitation Data'!$C$11,0,10*ROW('Sanitation Data'!C116)),NA())</f>
        <v>#N/A</v>
      </c>
      <c r="Y122" s="134" t="e">
        <f ca="1">+IF(AND(ISNUMBER(OFFSET('Sanitation Data'!$C$12,0,10*ROW('Sanitation Data'!C116))),'Data Summary'!CN122="Yes"),OFFSET('Sanitation Data'!$C$12,0,10*ROW('Sanitation Data'!C116)),NA())</f>
        <v>#N/A</v>
      </c>
      <c r="Z122" s="134" t="e">
        <f ca="1">+IF(AND(ISNUMBER(OFFSET('Sanitation Data'!$C$13,0,10*ROW('Sanitation Data'!C116))),'Data Summary'!CO122="Yes"),OFFSET('Sanitation Data'!$C$13,0,10*ROW('Sanitation Data'!C116)),NA())</f>
        <v>#N/A</v>
      </c>
      <c r="AA122" s="134" t="e">
        <f ca="1">+IF(AND(ISNUMBER(OFFSET('Sanitation Data'!$D$5,0,10*ROW('Sanitation Data'!D116))),'Data Summary'!CP122="Yes"),100-OFFSET('Sanitation Data'!$D$5,0,10*ROW('Sanitation Data'!D116)),NA())</f>
        <v>#N/A</v>
      </c>
      <c r="AB122" s="134" t="e">
        <f ca="1">+IF(AND(ISNUMBER(OFFSET('Sanitation Data'!$D$7,0,10*ROW('Sanitation Data'!D116))),'Data Summary'!CQ122="Yes"),OFFSET('Sanitation Data'!$D$7,0,10*ROW('Sanitation Data'!D116)),NA())</f>
        <v>#N/A</v>
      </c>
      <c r="AC122" s="134" t="e">
        <f ca="1">+IF(AND(ISNUMBER(OFFSET('Sanitation Data'!$D$11,0,10*ROW('Sanitation Data'!D116))),'Data Summary'!CR122="Yes"),OFFSET('Sanitation Data'!$D$11,0,10*ROW('Sanitation Data'!D116)),NA())</f>
        <v>#N/A</v>
      </c>
      <c r="AD122" s="134" t="e">
        <f ca="1">+IF(AND(ISNUMBER(OFFSET('Sanitation Data'!$D$12,0,10*ROW('Sanitation Data'!D116))),'Data Summary'!CS122="Yes"),OFFSET('Sanitation Data'!$D$12,0,10*ROW('Sanitation Data'!D116)),NA())</f>
        <v>#N/A</v>
      </c>
      <c r="AE122" s="134" t="e">
        <f ca="1">+IF(AND(ISNUMBER(OFFSET('Sanitation Data'!$D$13,0,10*ROW('Sanitation Data'!D116))),'Data Summary'!CT122="Yes"),OFFSET('Sanitation Data'!$D$13,0,10*ROW('Sanitation Data'!D116)),NA())</f>
        <v>#N/A</v>
      </c>
      <c r="AF122" s="134" t="e">
        <f ca="1">+IF(AND(ISNUMBER(OFFSET('Sanitation Data'!$E$5,0,10*ROW('Sanitation Data'!E116))),'Data Summary'!CU122="Yes"),100-OFFSET('Sanitation Data'!$E$5,0,10*ROW('Sanitation Data'!E116)),NA())</f>
        <v>#N/A</v>
      </c>
      <c r="AG122" s="134" t="e">
        <f ca="1">+IF(AND(ISNUMBER(OFFSET('Sanitation Data'!$E$7,0,10*ROW('Sanitation Data'!E116))),'Data Summary'!CV122="Yes"),OFFSET('Sanitation Data'!$E$7,0,10*ROW('Sanitation Data'!E116)),NA())</f>
        <v>#N/A</v>
      </c>
      <c r="AH122" s="134" t="e">
        <f ca="1">+IF(AND(ISNUMBER(OFFSET('Sanitation Data'!$E$11,0,10*ROW('Sanitation Data'!E116))),'Data Summary'!CW122="Yes"),OFFSET('Sanitation Data'!$E$11,0,10*ROW('Sanitation Data'!E116)),NA())</f>
        <v>#N/A</v>
      </c>
      <c r="AI122" s="134" t="e">
        <f ca="1">+IF(AND(ISNUMBER(OFFSET('Sanitation Data'!$E$12,0,10*ROW('Sanitation Data'!E116))),'Data Summary'!CX122="Yes"),OFFSET('Sanitation Data'!$E$12,0,10*ROW('Sanitation Data'!E116)),NA())</f>
        <v>#N/A</v>
      </c>
      <c r="AJ122" s="134" t="e">
        <f ca="1">+IF(AND(ISNUMBER(OFFSET('Sanitation Data'!$E$13,0,10*ROW('Sanitation Data'!E116))),'Data Summary'!CY122="Yes"),OFFSET('Sanitation Data'!$E$13,0,10*ROW('Sanitation Data'!E116)),NA())</f>
        <v>#N/A</v>
      </c>
      <c r="AK122" s="134" t="e">
        <f ca="1">+IF(AND(ISNUMBER(OFFSET('Sanitation Data'!$F$5,0,10*ROW('Sanitation Data'!F116))),'Data Summary'!CZ122="Yes"),100-OFFSET('Sanitation Data'!$F$5,0,10*ROW('Sanitation Data'!F116)),NA())</f>
        <v>#N/A</v>
      </c>
      <c r="AL122" s="134" t="e">
        <f ca="1">+IF(AND(ISNUMBER(OFFSET('Sanitation Data'!$F$7,0,10*ROW('Sanitation Data'!F116))),'Data Summary'!DA122="Yes"),OFFSET('Sanitation Data'!$F$7,0,10*ROW('Sanitation Data'!F116)),NA())</f>
        <v>#N/A</v>
      </c>
      <c r="AM122" s="134" t="e">
        <f ca="1">+IF(AND(ISNUMBER(OFFSET('Sanitation Data'!$F$11,0,10*ROW('Sanitation Data'!F116))),'Data Summary'!DB122="Yes"),OFFSET('Sanitation Data'!$F$11,0,10*ROW('Sanitation Data'!F116)),NA())</f>
        <v>#N/A</v>
      </c>
      <c r="AN122" s="134" t="e">
        <f ca="1">+IF(AND(ISNUMBER(OFFSET('Sanitation Data'!$F$12,0,10*ROW('Sanitation Data'!F116))),'Data Summary'!DC122="Yes"),OFFSET('Sanitation Data'!$F$12,0,10*ROW('Sanitation Data'!F116)),NA())</f>
        <v>#N/A</v>
      </c>
      <c r="AO122" s="134" t="e">
        <f ca="1">+IF(AND(ISNUMBER(OFFSET('Sanitation Data'!$F$13,0,10*ROW('Sanitation Data'!F116))),'Data Summary'!DD122="Yes"),OFFSET('Sanitation Data'!$F$13,0,10*ROW('Sanitation Data'!F116)),NA())</f>
        <v>#N/A</v>
      </c>
      <c r="AP122" s="134" t="e">
        <f ca="1">+IF(AND(ISNUMBER(OFFSET('Sanitation Data'!$G$5,0,10*ROW('Sanitation Data'!G116))),'Data Summary'!DE122="Yes"),100-OFFSET('Sanitation Data'!$G$5,0,10*ROW('Sanitation Data'!G116)),NA())</f>
        <v>#N/A</v>
      </c>
      <c r="AQ122" s="134" t="e">
        <f ca="1">+IF(AND(ISNUMBER(OFFSET('Sanitation Data'!$G$7,0,10*ROW('Sanitation Data'!G116))),'Data Summary'!DF122="Yes"),OFFSET('Sanitation Data'!$G$7,0,10*ROW('Sanitation Data'!G116)),NA())</f>
        <v>#N/A</v>
      </c>
      <c r="AR122" s="134" t="e">
        <f ca="1">+IF(AND(ISNUMBER(OFFSET('Sanitation Data'!$G$11,0,10*ROW('Sanitation Data'!G116))),'Data Summary'!DG122="Yes"),OFFSET('Sanitation Data'!$G$11,0,10*ROW('Sanitation Data'!G116)),NA())</f>
        <v>#N/A</v>
      </c>
      <c r="AS122" s="134" t="e">
        <f ca="1">+IF(AND(ISNUMBER(OFFSET('Sanitation Data'!$G$12,0,10*ROW('Sanitation Data'!G116))),'Data Summary'!DH122="Yes"),OFFSET('Sanitation Data'!$G$12,0,10*ROW('Sanitation Data'!G116)),NA())</f>
        <v>#N/A</v>
      </c>
      <c r="AT122" s="134" t="e">
        <f ca="1">+IF(AND(ISNUMBER(OFFSET('Sanitation Data'!$G$13,0,10*ROW('Sanitation Data'!G116))),'Data Summary'!DI122="Yes"),OFFSET('Sanitation Data'!$G$13,0,10*ROW('Sanitation Data'!G116)),NA())</f>
        <v>#N/A</v>
      </c>
      <c r="AU122" s="134" t="e">
        <f ca="1">+IF(AND(ISNUMBER(OFFSET('Sanitation Data'!$H$5,0,10*ROW('Sanitation Data'!H116))),'Data Summary'!DJ122="Yes"),100-OFFSET('Sanitation Data'!$H$5,0,10*ROW('Sanitation Data'!H116)),NA())</f>
        <v>#N/A</v>
      </c>
      <c r="AV122" s="134" t="e">
        <f ca="1">+IF(AND(ISNUMBER(OFFSET('Sanitation Data'!$H$7,0,10*ROW('Sanitation Data'!H116))),'Data Summary'!DK122="Yes"),OFFSET('Sanitation Data'!$H$7,0,10*ROW('Sanitation Data'!H116)),NA())</f>
        <v>#N/A</v>
      </c>
      <c r="AW122" s="134" t="e">
        <f ca="1">+IF(AND(ISNUMBER(OFFSET('Sanitation Data'!$H$11,0,10*ROW('Sanitation Data'!H116))),'Data Summary'!DL122="Yes"),OFFSET('Sanitation Data'!$H$11,0,10*ROW('Sanitation Data'!H116)),NA())</f>
        <v>#N/A</v>
      </c>
      <c r="AX122" s="134" t="e">
        <f ca="1">+IF(AND(ISNUMBER(OFFSET('Sanitation Data'!$H$12,0,10*ROW('Sanitation Data'!H116))),'Data Summary'!DM122="Yes"),OFFSET('Sanitation Data'!$H$12,0,10*ROW('Sanitation Data'!H116)),NA())</f>
        <v>#N/A</v>
      </c>
      <c r="AY122" s="134" t="e">
        <f ca="1">+IF(AND(ISNUMBER(OFFSET('Sanitation Data'!$H$13,0,10*ROW('Sanitation Data'!H116))),'Data Summary'!DN122="Yes"),OFFSET('Sanitation Data'!$H$13,0,10*ROW('Sanitation Data'!H116)),NA())</f>
        <v>#N/A</v>
      </c>
      <c r="AZ122" s="135" t="e">
        <f ca="1">+IF(AND(ISNUMBER(OFFSET('Hygiene Data'!$C$6,0,10*ROW('Hygiene Data'!C116))),'Data Summary'!DO122="Yes"),OFFSET('Hygiene Data'!$C$6,0,10*ROW('Hygiene Data'!C116)),NA())</f>
        <v>#N/A</v>
      </c>
      <c r="BA122" s="135" t="e">
        <f ca="1">+IF(AND(ISNUMBER(OFFSET('Hygiene Data'!$C$8,0,10*ROW('Hygiene Data'!C116))),'Data Summary'!DP122="Yes"),OFFSET('Hygiene Data'!$C$8,0,10*ROW('Hygiene Data'!C116)),NA())</f>
        <v>#N/A</v>
      </c>
      <c r="BB122" s="135" t="e">
        <f ca="1">+IF(AND(ISNUMBER(OFFSET('Hygiene Data'!$C$10,0,10*ROW('Hygiene Data'!C116))),'Data Summary'!DQ122="Yes"),OFFSET('Hygiene Data'!$C$10,0,10*ROW('Hygiene Data'!C116)),NA())</f>
        <v>#N/A</v>
      </c>
      <c r="BC122" s="135" t="e">
        <f ca="1">+IF(AND(ISNUMBER(OFFSET('Hygiene Data'!$D$6,0,10*ROW('Hygiene Data'!D116))),'Data Summary'!DR122="Yes"),OFFSET('Hygiene Data'!$D$6,0,10*ROW('Hygiene Data'!D116)),NA())</f>
        <v>#N/A</v>
      </c>
      <c r="BD122" s="135" t="e">
        <f ca="1">+IF(AND(ISNUMBER(OFFSET('Hygiene Data'!$D$8,0,10*ROW('Hygiene Data'!D116))),'Data Summary'!DS122="Yes"),OFFSET('Hygiene Data'!$D$8,0,10*ROW('Hygiene Data'!D116)),NA())</f>
        <v>#N/A</v>
      </c>
      <c r="BE122" s="135" t="e">
        <f ca="1">+IF(AND(ISNUMBER(OFFSET('Hygiene Data'!$D$10,0,10*ROW('Hygiene Data'!D116))),'Data Summary'!DT122="Yes"),OFFSET('Hygiene Data'!$D$10,0,10*ROW('Hygiene Data'!D116)),NA())</f>
        <v>#N/A</v>
      </c>
      <c r="BF122" s="135" t="e">
        <f ca="1">+IF(AND(ISNUMBER(OFFSET('Hygiene Data'!$E$6,0,10*ROW('Hygiene Data'!E116))),'Data Summary'!DU122="Yes"),OFFSET('Hygiene Data'!$E$6,0,10*ROW('Hygiene Data'!E116)),NA())</f>
        <v>#N/A</v>
      </c>
      <c r="BG122" s="135" t="e">
        <f ca="1">+IF(AND(ISNUMBER(OFFSET('Hygiene Data'!$E$8,0,10*ROW('Hygiene Data'!E116))),'Data Summary'!DV122="Yes"),OFFSET('Hygiene Data'!$E$8,0,10*ROW('Hygiene Data'!E116)),NA())</f>
        <v>#N/A</v>
      </c>
      <c r="BH122" s="135" t="e">
        <f ca="1">+IF(AND(ISNUMBER(OFFSET('Hygiene Data'!$E$10,0,10*ROW('Hygiene Data'!E116))),'Data Summary'!DW122="Yes"),OFFSET('Hygiene Data'!$E$10,0,10*ROW('Hygiene Data'!E116)),NA())</f>
        <v>#N/A</v>
      </c>
      <c r="BI122" s="135" t="e">
        <f ca="1">+IF(AND(ISNUMBER(OFFSET('Hygiene Data'!$F$6,0,10*ROW('Hygiene Data'!F116))),'Data Summary'!DX122="Yes"),OFFSET('Hygiene Data'!$F$6,0,10*ROW('Hygiene Data'!F116)),NA())</f>
        <v>#N/A</v>
      </c>
      <c r="BJ122" s="135" t="e">
        <f ca="1">+IF(AND(ISNUMBER(OFFSET('Hygiene Data'!$F$8,0,10*ROW('Hygiene Data'!F116))),'Data Summary'!DY122="Yes"),OFFSET('Hygiene Data'!$F$8,0,10*ROW('Hygiene Data'!F116)),NA())</f>
        <v>#N/A</v>
      </c>
      <c r="BK122" s="135" t="e">
        <f ca="1">+IF(AND(ISNUMBER(OFFSET('Hygiene Data'!$F$10,0,10*ROW('Hygiene Data'!F116))),'Data Summary'!DZ122="Yes"),OFFSET('Hygiene Data'!$F$10,0,10*ROW('Hygiene Data'!F116)),NA())</f>
        <v>#N/A</v>
      </c>
      <c r="BL122" s="135" t="e">
        <f ca="1">+IF(AND(ISNUMBER(OFFSET('Hygiene Data'!$G$6,0,10*ROW('Hygiene Data'!G116))),'Data Summary'!EA122="Yes"),OFFSET('Hygiene Data'!$G$6,0,10*ROW('Hygiene Data'!G116)),NA())</f>
        <v>#N/A</v>
      </c>
      <c r="BM122" s="135" t="e">
        <f ca="1">+IF(AND(ISNUMBER(OFFSET('Hygiene Data'!$G$8,0,10*ROW('Hygiene Data'!G116))),'Data Summary'!EB122="Yes"),OFFSET('Hygiene Data'!$G$8,0,10*ROW('Hygiene Data'!G116)),NA())</f>
        <v>#N/A</v>
      </c>
      <c r="BN122" s="135" t="e">
        <f ca="1">+IF(AND(ISNUMBER(OFFSET('Hygiene Data'!$G$10,0,10*ROW('Hygiene Data'!G116))),'Data Summary'!EC122="Yes"),OFFSET('Hygiene Data'!$G$10,0,10*ROW('Hygiene Data'!G116)),NA())</f>
        <v>#N/A</v>
      </c>
      <c r="BO122" s="135" t="e">
        <f ca="1">+IF(AND(ISNUMBER(OFFSET('Hygiene Data'!$H$6,0,10*ROW('Hygiene Data'!H116))),'Data Summary'!ED122="Yes"),OFFSET('Hygiene Data'!$H$6,0,10*ROW('Hygiene Data'!H116)),NA())</f>
        <v>#N/A</v>
      </c>
      <c r="BP122" s="135" t="e">
        <f ca="1">+IF(AND(ISNUMBER(OFFSET('Hygiene Data'!$H$8,0,10*ROW('Hygiene Data'!H116))),'Data Summary'!EE122="Yes"),OFFSET('Hygiene Data'!$H$8,0,10*ROW('Hygiene Data'!H116)),NA())</f>
        <v>#N/A</v>
      </c>
      <c r="BQ122" s="135" t="e">
        <f ca="1">+IF(AND(ISNUMBER(OFFSET('Hygiene Data'!$H$10,0,10*ROW('Hygiene Data'!H116))),'Data Summary'!EF122="Yes"),OFFSET('Hygiene Data'!$H$10,0,10*ROW('Hygiene Data'!H116)),NA())</f>
        <v>#N/A</v>
      </c>
    </row>
    <row r="123" spans="1:69" x14ac:dyDescent="0.2">
      <c r="A123" s="50" t="e">
        <f ca="1">+IF(OFFSET('Water Data'!$B$1,0,10*ROW('Water Data'!B117))="",NA(),OFFSET('Water Data'!$B$1,0,10*ROW('Water Data'!B117)))</f>
        <v>#N/A</v>
      </c>
      <c r="B123" s="50" t="e">
        <f ca="1">+IF(OFFSET('Water Data'!$A$3,0,10*ROW('Water Data'!A120))="",NA(),OFFSET('Water Data'!$A$3,0,10*ROW('Water Data'!A120)))</f>
        <v>#N/A</v>
      </c>
      <c r="C123" s="50" t="e">
        <f ca="1">+IF(OFFSET('Water Data'!$C$3,0,10*ROW('Water Data'!C120))="",NA(),OFFSET('Water Data'!$C$3,0,10*ROW('Water Data'!C120)))</f>
        <v>#N/A</v>
      </c>
      <c r="D123" s="133" t="e">
        <f ca="1">+IF(AND(ISNUMBER(OFFSET('Water Data'!$C$5,0,10*ROW('Water Data'!C117))),'Data Summary'!BS123="Yes"),100-OFFSET('Water Data'!$C$5,0,10*ROW('Water Data'!C117)),NA())</f>
        <v>#N/A</v>
      </c>
      <c r="E123" s="133" t="e">
        <f ca="1">+IF(AND(ISNUMBER(OFFSET('Water Data'!$C$7,0,10*ROW('Water Data'!C117))),'Data Summary'!BT123="Yes"),OFFSET('Water Data'!$C$7,0,10*ROW('Water Data'!C117)),NA())</f>
        <v>#N/A</v>
      </c>
      <c r="F123" s="133" t="e">
        <f ca="1">+IF(AND(ISNUMBER(OFFSET('Water Data'!$C$10,0,10*ROW('Water Data'!C117))),'Data Summary'!BU123="Yes"),OFFSET('Water Data'!$C$10,0,10*ROW('Water Data'!C117)),NA())</f>
        <v>#N/A</v>
      </c>
      <c r="G123" s="133" t="e">
        <f ca="1">+IF(AND(ISNUMBER(OFFSET('Water Data'!$D$5,0,10*ROW('Water Data'!D117))),'Data Summary'!BV123="Yes"),100-OFFSET('Water Data'!$D$5,0,10*ROW('Water Data'!D117)),NA())</f>
        <v>#N/A</v>
      </c>
      <c r="H123" s="133" t="e">
        <f ca="1">+IF(AND(ISNUMBER(OFFSET('Water Data'!$D$7,0,10*ROW('Water Data'!D117))),'Data Summary'!BW123="Yes"),OFFSET('Water Data'!$D$7,0,10*ROW('Water Data'!D117)),NA())</f>
        <v>#N/A</v>
      </c>
      <c r="I123" s="133" t="e">
        <f ca="1">+IF(AND(ISNUMBER(OFFSET('Water Data'!$D$10,0,10*ROW('Water Data'!D117))),'Data Summary'!BX123="Yes"),OFFSET('Water Data'!$D$10,0,10*ROW('Water Data'!D117)),NA())</f>
        <v>#N/A</v>
      </c>
      <c r="J123" s="133" t="e">
        <f ca="1">+IF(AND(ISNUMBER(OFFSET('Water Data'!$E$5,0,10*ROW('Water Data'!E117))),'Data Summary'!BY123="Yes"),100-OFFSET('Water Data'!$E$5,0,10*ROW('Water Data'!E117)),NA())</f>
        <v>#N/A</v>
      </c>
      <c r="K123" s="133" t="e">
        <f ca="1">+IF(AND(ISNUMBER(OFFSET('Water Data'!$E$7,0,10*ROW('Water Data'!E117))),'Data Summary'!BZ123="Yes"),OFFSET('Water Data'!$E$7,0,10*ROW('Water Data'!E117)),NA())</f>
        <v>#N/A</v>
      </c>
      <c r="L123" s="133" t="e">
        <f ca="1">+IF(AND(ISNUMBER(OFFSET('Water Data'!$E$10,0,10*ROW('Water Data'!E117))),'Data Summary'!CA123="Yes"),OFFSET('Water Data'!$E$10,0,10*ROW('Water Data'!E117)),NA())</f>
        <v>#N/A</v>
      </c>
      <c r="M123" s="133" t="e">
        <f ca="1">+IF(AND(ISNUMBER(OFFSET('Water Data'!$F$5,0,10*ROW('Water Data'!F117))),'Data Summary'!CB123="Yes"),100-OFFSET('Water Data'!$F$5,0,10*ROW('Water Data'!F117)),NA())</f>
        <v>#N/A</v>
      </c>
      <c r="N123" s="133" t="e">
        <f ca="1">+IF(AND(ISNUMBER(OFFSET('Water Data'!$F$7,0,10*ROW('Water Data'!F117))),'Data Summary'!CC123="Yes"),OFFSET('Water Data'!$F$7,0,10*ROW('Water Data'!F117)),NA())</f>
        <v>#N/A</v>
      </c>
      <c r="O123" s="133" t="e">
        <f ca="1">+IF(AND(ISNUMBER(OFFSET('Water Data'!$F$10,0,10*ROW('Water Data'!F117))),'Data Summary'!CD123="Yes"),OFFSET('Water Data'!$F$10,0,10*ROW('Water Data'!F117)),NA())</f>
        <v>#N/A</v>
      </c>
      <c r="P123" s="133" t="e">
        <f ca="1">+IF(AND(ISNUMBER(OFFSET('Water Data'!$G$5,0,10*ROW('Water Data'!G117))),'Data Summary'!CE123="Yes"),100-OFFSET('Water Data'!$G$5,0,10*ROW('Water Data'!G117)),NA())</f>
        <v>#N/A</v>
      </c>
      <c r="Q123" s="133" t="e">
        <f ca="1">+IF(AND(ISNUMBER(OFFSET('Water Data'!$G$7,0,10*ROW('Water Data'!G117))),'Data Summary'!CF123="Yes"),OFFSET('Water Data'!$G$7,0,10*ROW('Water Data'!G117)),NA())</f>
        <v>#N/A</v>
      </c>
      <c r="R123" s="133" t="e">
        <f ca="1">+IF(AND(ISNUMBER(OFFSET('Water Data'!$G$10,0,10*ROW('Water Data'!G117))),'Data Summary'!CG123="Yes"),OFFSET('Water Data'!$G$10,0,10*ROW('Water Data'!G117)),NA())</f>
        <v>#N/A</v>
      </c>
      <c r="S123" s="133" t="e">
        <f ca="1">+IF(AND(ISNUMBER(OFFSET('Water Data'!$H$5,0,10*ROW('Water Data'!H117))),'Data Summary'!CH123="Yes"),100-OFFSET('Water Data'!$H$5,0,10*ROW('Water Data'!H117)),NA())</f>
        <v>#N/A</v>
      </c>
      <c r="T123" s="133" t="e">
        <f ca="1">+IF(AND(ISNUMBER(OFFSET('Water Data'!$H$7,0,10*ROW('Water Data'!H117))),'Data Summary'!CI123="Yes"),OFFSET('Water Data'!$H$7,0,10*ROW('Water Data'!H117)),NA())</f>
        <v>#N/A</v>
      </c>
      <c r="U123" s="133" t="e">
        <f ca="1">+IF(AND(ISNUMBER(OFFSET('Water Data'!$H$10,0,10*ROW('Water Data'!H117))),'Data Summary'!CJ123="Yes"),OFFSET('Water Data'!$H$10,0,10*ROW('Water Data'!H117)),NA())</f>
        <v>#N/A</v>
      </c>
      <c r="V123" s="134" t="e">
        <f ca="1">+IF(AND(ISNUMBER(OFFSET('Sanitation Data'!$C$5,0,10*ROW('Sanitation Data'!C117))),'Data Summary'!CK123="Yes"),100-OFFSET('Sanitation Data'!$C$5,0,10*ROW('Sanitation Data'!C117)),NA())</f>
        <v>#N/A</v>
      </c>
      <c r="W123" s="134" t="e">
        <f ca="1">+IF(AND(ISNUMBER(OFFSET('Sanitation Data'!$C$7,0,10*ROW('Sanitation Data'!C117))),'Data Summary'!CL123="Yes"),OFFSET('Sanitation Data'!$C$7,0,10*ROW('Sanitation Data'!C117)),NA())</f>
        <v>#N/A</v>
      </c>
      <c r="X123" s="134" t="e">
        <f ca="1">+IF(AND(ISNUMBER(OFFSET('Sanitation Data'!$C$11,0,10*ROW('Sanitation Data'!C117))),'Data Summary'!CM123="Yes"),OFFSET('Sanitation Data'!$C$11,0,10*ROW('Sanitation Data'!C117)),NA())</f>
        <v>#N/A</v>
      </c>
      <c r="Y123" s="134" t="e">
        <f ca="1">+IF(AND(ISNUMBER(OFFSET('Sanitation Data'!$C$12,0,10*ROW('Sanitation Data'!C117))),'Data Summary'!CN123="Yes"),OFFSET('Sanitation Data'!$C$12,0,10*ROW('Sanitation Data'!C117)),NA())</f>
        <v>#N/A</v>
      </c>
      <c r="Z123" s="134" t="e">
        <f ca="1">+IF(AND(ISNUMBER(OFFSET('Sanitation Data'!$C$13,0,10*ROW('Sanitation Data'!C117))),'Data Summary'!CO123="Yes"),OFFSET('Sanitation Data'!$C$13,0,10*ROW('Sanitation Data'!C117)),NA())</f>
        <v>#N/A</v>
      </c>
      <c r="AA123" s="134" t="e">
        <f ca="1">+IF(AND(ISNUMBER(OFFSET('Sanitation Data'!$D$5,0,10*ROW('Sanitation Data'!D117))),'Data Summary'!CP123="Yes"),100-OFFSET('Sanitation Data'!$D$5,0,10*ROW('Sanitation Data'!D117)),NA())</f>
        <v>#N/A</v>
      </c>
      <c r="AB123" s="134" t="e">
        <f ca="1">+IF(AND(ISNUMBER(OFFSET('Sanitation Data'!$D$7,0,10*ROW('Sanitation Data'!D117))),'Data Summary'!CQ123="Yes"),OFFSET('Sanitation Data'!$D$7,0,10*ROW('Sanitation Data'!D117)),NA())</f>
        <v>#N/A</v>
      </c>
      <c r="AC123" s="134" t="e">
        <f ca="1">+IF(AND(ISNUMBER(OFFSET('Sanitation Data'!$D$11,0,10*ROW('Sanitation Data'!D117))),'Data Summary'!CR123="Yes"),OFFSET('Sanitation Data'!$D$11,0,10*ROW('Sanitation Data'!D117)),NA())</f>
        <v>#N/A</v>
      </c>
      <c r="AD123" s="134" t="e">
        <f ca="1">+IF(AND(ISNUMBER(OFFSET('Sanitation Data'!$D$12,0,10*ROW('Sanitation Data'!D117))),'Data Summary'!CS123="Yes"),OFFSET('Sanitation Data'!$D$12,0,10*ROW('Sanitation Data'!D117)),NA())</f>
        <v>#N/A</v>
      </c>
      <c r="AE123" s="134" t="e">
        <f ca="1">+IF(AND(ISNUMBER(OFFSET('Sanitation Data'!$D$13,0,10*ROW('Sanitation Data'!D117))),'Data Summary'!CT123="Yes"),OFFSET('Sanitation Data'!$D$13,0,10*ROW('Sanitation Data'!D117)),NA())</f>
        <v>#N/A</v>
      </c>
      <c r="AF123" s="134" t="e">
        <f ca="1">+IF(AND(ISNUMBER(OFFSET('Sanitation Data'!$E$5,0,10*ROW('Sanitation Data'!E117))),'Data Summary'!CU123="Yes"),100-OFFSET('Sanitation Data'!$E$5,0,10*ROW('Sanitation Data'!E117)),NA())</f>
        <v>#N/A</v>
      </c>
      <c r="AG123" s="134" t="e">
        <f ca="1">+IF(AND(ISNUMBER(OFFSET('Sanitation Data'!$E$7,0,10*ROW('Sanitation Data'!E117))),'Data Summary'!CV123="Yes"),OFFSET('Sanitation Data'!$E$7,0,10*ROW('Sanitation Data'!E117)),NA())</f>
        <v>#N/A</v>
      </c>
      <c r="AH123" s="134" t="e">
        <f ca="1">+IF(AND(ISNUMBER(OFFSET('Sanitation Data'!$E$11,0,10*ROW('Sanitation Data'!E117))),'Data Summary'!CW123="Yes"),OFFSET('Sanitation Data'!$E$11,0,10*ROW('Sanitation Data'!E117)),NA())</f>
        <v>#N/A</v>
      </c>
      <c r="AI123" s="134" t="e">
        <f ca="1">+IF(AND(ISNUMBER(OFFSET('Sanitation Data'!$E$12,0,10*ROW('Sanitation Data'!E117))),'Data Summary'!CX123="Yes"),OFFSET('Sanitation Data'!$E$12,0,10*ROW('Sanitation Data'!E117)),NA())</f>
        <v>#N/A</v>
      </c>
      <c r="AJ123" s="134" t="e">
        <f ca="1">+IF(AND(ISNUMBER(OFFSET('Sanitation Data'!$E$13,0,10*ROW('Sanitation Data'!E117))),'Data Summary'!CY123="Yes"),OFFSET('Sanitation Data'!$E$13,0,10*ROW('Sanitation Data'!E117)),NA())</f>
        <v>#N/A</v>
      </c>
      <c r="AK123" s="134" t="e">
        <f ca="1">+IF(AND(ISNUMBER(OFFSET('Sanitation Data'!$F$5,0,10*ROW('Sanitation Data'!F117))),'Data Summary'!CZ123="Yes"),100-OFFSET('Sanitation Data'!$F$5,0,10*ROW('Sanitation Data'!F117)),NA())</f>
        <v>#N/A</v>
      </c>
      <c r="AL123" s="134" t="e">
        <f ca="1">+IF(AND(ISNUMBER(OFFSET('Sanitation Data'!$F$7,0,10*ROW('Sanitation Data'!F117))),'Data Summary'!DA123="Yes"),OFFSET('Sanitation Data'!$F$7,0,10*ROW('Sanitation Data'!F117)),NA())</f>
        <v>#N/A</v>
      </c>
      <c r="AM123" s="134" t="e">
        <f ca="1">+IF(AND(ISNUMBER(OFFSET('Sanitation Data'!$F$11,0,10*ROW('Sanitation Data'!F117))),'Data Summary'!DB123="Yes"),OFFSET('Sanitation Data'!$F$11,0,10*ROW('Sanitation Data'!F117)),NA())</f>
        <v>#N/A</v>
      </c>
      <c r="AN123" s="134" t="e">
        <f ca="1">+IF(AND(ISNUMBER(OFFSET('Sanitation Data'!$F$12,0,10*ROW('Sanitation Data'!F117))),'Data Summary'!DC123="Yes"),OFFSET('Sanitation Data'!$F$12,0,10*ROW('Sanitation Data'!F117)),NA())</f>
        <v>#N/A</v>
      </c>
      <c r="AO123" s="134" t="e">
        <f ca="1">+IF(AND(ISNUMBER(OFFSET('Sanitation Data'!$F$13,0,10*ROW('Sanitation Data'!F117))),'Data Summary'!DD123="Yes"),OFFSET('Sanitation Data'!$F$13,0,10*ROW('Sanitation Data'!F117)),NA())</f>
        <v>#N/A</v>
      </c>
      <c r="AP123" s="134" t="e">
        <f ca="1">+IF(AND(ISNUMBER(OFFSET('Sanitation Data'!$G$5,0,10*ROW('Sanitation Data'!G117))),'Data Summary'!DE123="Yes"),100-OFFSET('Sanitation Data'!$G$5,0,10*ROW('Sanitation Data'!G117)),NA())</f>
        <v>#N/A</v>
      </c>
      <c r="AQ123" s="134" t="e">
        <f ca="1">+IF(AND(ISNUMBER(OFFSET('Sanitation Data'!$G$7,0,10*ROW('Sanitation Data'!G117))),'Data Summary'!DF123="Yes"),OFFSET('Sanitation Data'!$G$7,0,10*ROW('Sanitation Data'!G117)),NA())</f>
        <v>#N/A</v>
      </c>
      <c r="AR123" s="134" t="e">
        <f ca="1">+IF(AND(ISNUMBER(OFFSET('Sanitation Data'!$G$11,0,10*ROW('Sanitation Data'!G117))),'Data Summary'!DG123="Yes"),OFFSET('Sanitation Data'!$G$11,0,10*ROW('Sanitation Data'!G117)),NA())</f>
        <v>#N/A</v>
      </c>
      <c r="AS123" s="134" t="e">
        <f ca="1">+IF(AND(ISNUMBER(OFFSET('Sanitation Data'!$G$12,0,10*ROW('Sanitation Data'!G117))),'Data Summary'!DH123="Yes"),OFFSET('Sanitation Data'!$G$12,0,10*ROW('Sanitation Data'!G117)),NA())</f>
        <v>#N/A</v>
      </c>
      <c r="AT123" s="134" t="e">
        <f ca="1">+IF(AND(ISNUMBER(OFFSET('Sanitation Data'!$G$13,0,10*ROW('Sanitation Data'!G117))),'Data Summary'!DI123="Yes"),OFFSET('Sanitation Data'!$G$13,0,10*ROW('Sanitation Data'!G117)),NA())</f>
        <v>#N/A</v>
      </c>
      <c r="AU123" s="134" t="e">
        <f ca="1">+IF(AND(ISNUMBER(OFFSET('Sanitation Data'!$H$5,0,10*ROW('Sanitation Data'!H117))),'Data Summary'!DJ123="Yes"),100-OFFSET('Sanitation Data'!$H$5,0,10*ROW('Sanitation Data'!H117)),NA())</f>
        <v>#N/A</v>
      </c>
      <c r="AV123" s="134" t="e">
        <f ca="1">+IF(AND(ISNUMBER(OFFSET('Sanitation Data'!$H$7,0,10*ROW('Sanitation Data'!H117))),'Data Summary'!DK123="Yes"),OFFSET('Sanitation Data'!$H$7,0,10*ROW('Sanitation Data'!H117)),NA())</f>
        <v>#N/A</v>
      </c>
      <c r="AW123" s="134" t="e">
        <f ca="1">+IF(AND(ISNUMBER(OFFSET('Sanitation Data'!$H$11,0,10*ROW('Sanitation Data'!H117))),'Data Summary'!DL123="Yes"),OFFSET('Sanitation Data'!$H$11,0,10*ROW('Sanitation Data'!H117)),NA())</f>
        <v>#N/A</v>
      </c>
      <c r="AX123" s="134" t="e">
        <f ca="1">+IF(AND(ISNUMBER(OFFSET('Sanitation Data'!$H$12,0,10*ROW('Sanitation Data'!H117))),'Data Summary'!DM123="Yes"),OFFSET('Sanitation Data'!$H$12,0,10*ROW('Sanitation Data'!H117)),NA())</f>
        <v>#N/A</v>
      </c>
      <c r="AY123" s="134" t="e">
        <f ca="1">+IF(AND(ISNUMBER(OFFSET('Sanitation Data'!$H$13,0,10*ROW('Sanitation Data'!H117))),'Data Summary'!DN123="Yes"),OFFSET('Sanitation Data'!$H$13,0,10*ROW('Sanitation Data'!H117)),NA())</f>
        <v>#N/A</v>
      </c>
      <c r="AZ123" s="135" t="e">
        <f ca="1">+IF(AND(ISNUMBER(OFFSET('Hygiene Data'!$C$6,0,10*ROW('Hygiene Data'!C117))),'Data Summary'!DO123="Yes"),OFFSET('Hygiene Data'!$C$6,0,10*ROW('Hygiene Data'!C117)),NA())</f>
        <v>#N/A</v>
      </c>
      <c r="BA123" s="135" t="e">
        <f ca="1">+IF(AND(ISNUMBER(OFFSET('Hygiene Data'!$C$8,0,10*ROW('Hygiene Data'!C117))),'Data Summary'!DP123="Yes"),OFFSET('Hygiene Data'!$C$8,0,10*ROW('Hygiene Data'!C117)),NA())</f>
        <v>#N/A</v>
      </c>
      <c r="BB123" s="135" t="e">
        <f ca="1">+IF(AND(ISNUMBER(OFFSET('Hygiene Data'!$C$10,0,10*ROW('Hygiene Data'!C117))),'Data Summary'!DQ123="Yes"),OFFSET('Hygiene Data'!$C$10,0,10*ROW('Hygiene Data'!C117)),NA())</f>
        <v>#N/A</v>
      </c>
      <c r="BC123" s="135" t="e">
        <f ca="1">+IF(AND(ISNUMBER(OFFSET('Hygiene Data'!$D$6,0,10*ROW('Hygiene Data'!D117))),'Data Summary'!DR123="Yes"),OFFSET('Hygiene Data'!$D$6,0,10*ROW('Hygiene Data'!D117)),NA())</f>
        <v>#N/A</v>
      </c>
      <c r="BD123" s="135" t="e">
        <f ca="1">+IF(AND(ISNUMBER(OFFSET('Hygiene Data'!$D$8,0,10*ROW('Hygiene Data'!D117))),'Data Summary'!DS123="Yes"),OFFSET('Hygiene Data'!$D$8,0,10*ROW('Hygiene Data'!D117)),NA())</f>
        <v>#N/A</v>
      </c>
      <c r="BE123" s="135" t="e">
        <f ca="1">+IF(AND(ISNUMBER(OFFSET('Hygiene Data'!$D$10,0,10*ROW('Hygiene Data'!D117))),'Data Summary'!DT123="Yes"),OFFSET('Hygiene Data'!$D$10,0,10*ROW('Hygiene Data'!D117)),NA())</f>
        <v>#N/A</v>
      </c>
      <c r="BF123" s="135" t="e">
        <f ca="1">+IF(AND(ISNUMBER(OFFSET('Hygiene Data'!$E$6,0,10*ROW('Hygiene Data'!E117))),'Data Summary'!DU123="Yes"),OFFSET('Hygiene Data'!$E$6,0,10*ROW('Hygiene Data'!E117)),NA())</f>
        <v>#N/A</v>
      </c>
      <c r="BG123" s="135" t="e">
        <f ca="1">+IF(AND(ISNUMBER(OFFSET('Hygiene Data'!$E$8,0,10*ROW('Hygiene Data'!E117))),'Data Summary'!DV123="Yes"),OFFSET('Hygiene Data'!$E$8,0,10*ROW('Hygiene Data'!E117)),NA())</f>
        <v>#N/A</v>
      </c>
      <c r="BH123" s="135" t="e">
        <f ca="1">+IF(AND(ISNUMBER(OFFSET('Hygiene Data'!$E$10,0,10*ROW('Hygiene Data'!E117))),'Data Summary'!DW123="Yes"),OFFSET('Hygiene Data'!$E$10,0,10*ROW('Hygiene Data'!E117)),NA())</f>
        <v>#N/A</v>
      </c>
      <c r="BI123" s="135" t="e">
        <f ca="1">+IF(AND(ISNUMBER(OFFSET('Hygiene Data'!$F$6,0,10*ROW('Hygiene Data'!F117))),'Data Summary'!DX123="Yes"),OFFSET('Hygiene Data'!$F$6,0,10*ROW('Hygiene Data'!F117)),NA())</f>
        <v>#N/A</v>
      </c>
      <c r="BJ123" s="135" t="e">
        <f ca="1">+IF(AND(ISNUMBER(OFFSET('Hygiene Data'!$F$8,0,10*ROW('Hygiene Data'!F117))),'Data Summary'!DY123="Yes"),OFFSET('Hygiene Data'!$F$8,0,10*ROW('Hygiene Data'!F117)),NA())</f>
        <v>#N/A</v>
      </c>
      <c r="BK123" s="135" t="e">
        <f ca="1">+IF(AND(ISNUMBER(OFFSET('Hygiene Data'!$F$10,0,10*ROW('Hygiene Data'!F117))),'Data Summary'!DZ123="Yes"),OFFSET('Hygiene Data'!$F$10,0,10*ROW('Hygiene Data'!F117)),NA())</f>
        <v>#N/A</v>
      </c>
      <c r="BL123" s="135" t="e">
        <f ca="1">+IF(AND(ISNUMBER(OFFSET('Hygiene Data'!$G$6,0,10*ROW('Hygiene Data'!G117))),'Data Summary'!EA123="Yes"),OFFSET('Hygiene Data'!$G$6,0,10*ROW('Hygiene Data'!G117)),NA())</f>
        <v>#N/A</v>
      </c>
      <c r="BM123" s="135" t="e">
        <f ca="1">+IF(AND(ISNUMBER(OFFSET('Hygiene Data'!$G$8,0,10*ROW('Hygiene Data'!G117))),'Data Summary'!EB123="Yes"),OFFSET('Hygiene Data'!$G$8,0,10*ROW('Hygiene Data'!G117)),NA())</f>
        <v>#N/A</v>
      </c>
      <c r="BN123" s="135" t="e">
        <f ca="1">+IF(AND(ISNUMBER(OFFSET('Hygiene Data'!$G$10,0,10*ROW('Hygiene Data'!G117))),'Data Summary'!EC123="Yes"),OFFSET('Hygiene Data'!$G$10,0,10*ROW('Hygiene Data'!G117)),NA())</f>
        <v>#N/A</v>
      </c>
      <c r="BO123" s="135" t="e">
        <f ca="1">+IF(AND(ISNUMBER(OFFSET('Hygiene Data'!$H$6,0,10*ROW('Hygiene Data'!H117))),'Data Summary'!ED123="Yes"),OFFSET('Hygiene Data'!$H$6,0,10*ROW('Hygiene Data'!H117)),NA())</f>
        <v>#N/A</v>
      </c>
      <c r="BP123" s="135" t="e">
        <f ca="1">+IF(AND(ISNUMBER(OFFSET('Hygiene Data'!$H$8,0,10*ROW('Hygiene Data'!H117))),'Data Summary'!EE123="Yes"),OFFSET('Hygiene Data'!$H$8,0,10*ROW('Hygiene Data'!H117)),NA())</f>
        <v>#N/A</v>
      </c>
      <c r="BQ123" s="135" t="e">
        <f ca="1">+IF(AND(ISNUMBER(OFFSET('Hygiene Data'!$H$10,0,10*ROW('Hygiene Data'!H117))),'Data Summary'!EF123="Yes"),OFFSET('Hygiene Data'!$H$10,0,10*ROW('Hygiene Data'!H117)),NA())</f>
        <v>#N/A</v>
      </c>
    </row>
    <row r="124" spans="1:69" x14ac:dyDescent="0.2">
      <c r="A124" s="50" t="e">
        <f ca="1">+IF(OFFSET('Water Data'!$B$1,0,10*ROW('Water Data'!B118))="",NA(),OFFSET('Water Data'!$B$1,0,10*ROW('Water Data'!B118)))</f>
        <v>#N/A</v>
      </c>
      <c r="B124" s="50" t="e">
        <f ca="1">+IF(OFFSET('Water Data'!$A$3,0,10*ROW('Water Data'!A121))="",NA(),OFFSET('Water Data'!$A$3,0,10*ROW('Water Data'!A121)))</f>
        <v>#N/A</v>
      </c>
      <c r="C124" s="50" t="e">
        <f ca="1">+IF(OFFSET('Water Data'!$C$3,0,10*ROW('Water Data'!C121))="",NA(),OFFSET('Water Data'!$C$3,0,10*ROW('Water Data'!C121)))</f>
        <v>#N/A</v>
      </c>
      <c r="D124" s="133" t="e">
        <f ca="1">+IF(AND(ISNUMBER(OFFSET('Water Data'!$C$5,0,10*ROW('Water Data'!C118))),'Data Summary'!BS124="Yes"),100-OFFSET('Water Data'!$C$5,0,10*ROW('Water Data'!C118)),NA())</f>
        <v>#N/A</v>
      </c>
      <c r="E124" s="133" t="e">
        <f ca="1">+IF(AND(ISNUMBER(OFFSET('Water Data'!$C$7,0,10*ROW('Water Data'!C118))),'Data Summary'!BT124="Yes"),OFFSET('Water Data'!$C$7,0,10*ROW('Water Data'!C118)),NA())</f>
        <v>#N/A</v>
      </c>
      <c r="F124" s="133" t="e">
        <f ca="1">+IF(AND(ISNUMBER(OFFSET('Water Data'!$C$10,0,10*ROW('Water Data'!C118))),'Data Summary'!BU124="Yes"),OFFSET('Water Data'!$C$10,0,10*ROW('Water Data'!C118)),NA())</f>
        <v>#N/A</v>
      </c>
      <c r="G124" s="133" t="e">
        <f ca="1">+IF(AND(ISNUMBER(OFFSET('Water Data'!$D$5,0,10*ROW('Water Data'!D118))),'Data Summary'!BV124="Yes"),100-OFFSET('Water Data'!$D$5,0,10*ROW('Water Data'!D118)),NA())</f>
        <v>#N/A</v>
      </c>
      <c r="H124" s="133" t="e">
        <f ca="1">+IF(AND(ISNUMBER(OFFSET('Water Data'!$D$7,0,10*ROW('Water Data'!D118))),'Data Summary'!BW124="Yes"),OFFSET('Water Data'!$D$7,0,10*ROW('Water Data'!D118)),NA())</f>
        <v>#N/A</v>
      </c>
      <c r="I124" s="133" t="e">
        <f ca="1">+IF(AND(ISNUMBER(OFFSET('Water Data'!$D$10,0,10*ROW('Water Data'!D118))),'Data Summary'!BX124="Yes"),OFFSET('Water Data'!$D$10,0,10*ROW('Water Data'!D118)),NA())</f>
        <v>#N/A</v>
      </c>
      <c r="J124" s="133" t="e">
        <f ca="1">+IF(AND(ISNUMBER(OFFSET('Water Data'!$E$5,0,10*ROW('Water Data'!E118))),'Data Summary'!BY124="Yes"),100-OFFSET('Water Data'!$E$5,0,10*ROW('Water Data'!E118)),NA())</f>
        <v>#N/A</v>
      </c>
      <c r="K124" s="133" t="e">
        <f ca="1">+IF(AND(ISNUMBER(OFFSET('Water Data'!$E$7,0,10*ROW('Water Data'!E118))),'Data Summary'!BZ124="Yes"),OFFSET('Water Data'!$E$7,0,10*ROW('Water Data'!E118)),NA())</f>
        <v>#N/A</v>
      </c>
      <c r="L124" s="133" t="e">
        <f ca="1">+IF(AND(ISNUMBER(OFFSET('Water Data'!$E$10,0,10*ROW('Water Data'!E118))),'Data Summary'!CA124="Yes"),OFFSET('Water Data'!$E$10,0,10*ROW('Water Data'!E118)),NA())</f>
        <v>#N/A</v>
      </c>
      <c r="M124" s="133" t="e">
        <f ca="1">+IF(AND(ISNUMBER(OFFSET('Water Data'!$F$5,0,10*ROW('Water Data'!F118))),'Data Summary'!CB124="Yes"),100-OFFSET('Water Data'!$F$5,0,10*ROW('Water Data'!F118)),NA())</f>
        <v>#N/A</v>
      </c>
      <c r="N124" s="133" t="e">
        <f ca="1">+IF(AND(ISNUMBER(OFFSET('Water Data'!$F$7,0,10*ROW('Water Data'!F118))),'Data Summary'!CC124="Yes"),OFFSET('Water Data'!$F$7,0,10*ROW('Water Data'!F118)),NA())</f>
        <v>#N/A</v>
      </c>
      <c r="O124" s="133" t="e">
        <f ca="1">+IF(AND(ISNUMBER(OFFSET('Water Data'!$F$10,0,10*ROW('Water Data'!F118))),'Data Summary'!CD124="Yes"),OFFSET('Water Data'!$F$10,0,10*ROW('Water Data'!F118)),NA())</f>
        <v>#N/A</v>
      </c>
      <c r="P124" s="133" t="e">
        <f ca="1">+IF(AND(ISNUMBER(OFFSET('Water Data'!$G$5,0,10*ROW('Water Data'!G118))),'Data Summary'!CE124="Yes"),100-OFFSET('Water Data'!$G$5,0,10*ROW('Water Data'!G118)),NA())</f>
        <v>#N/A</v>
      </c>
      <c r="Q124" s="133" t="e">
        <f ca="1">+IF(AND(ISNUMBER(OFFSET('Water Data'!$G$7,0,10*ROW('Water Data'!G118))),'Data Summary'!CF124="Yes"),OFFSET('Water Data'!$G$7,0,10*ROW('Water Data'!G118)),NA())</f>
        <v>#N/A</v>
      </c>
      <c r="R124" s="133" t="e">
        <f ca="1">+IF(AND(ISNUMBER(OFFSET('Water Data'!$G$10,0,10*ROW('Water Data'!G118))),'Data Summary'!CG124="Yes"),OFFSET('Water Data'!$G$10,0,10*ROW('Water Data'!G118)),NA())</f>
        <v>#N/A</v>
      </c>
      <c r="S124" s="133" t="e">
        <f ca="1">+IF(AND(ISNUMBER(OFFSET('Water Data'!$H$5,0,10*ROW('Water Data'!H118))),'Data Summary'!CH124="Yes"),100-OFFSET('Water Data'!$H$5,0,10*ROW('Water Data'!H118)),NA())</f>
        <v>#N/A</v>
      </c>
      <c r="T124" s="133" t="e">
        <f ca="1">+IF(AND(ISNUMBER(OFFSET('Water Data'!$H$7,0,10*ROW('Water Data'!H118))),'Data Summary'!CI124="Yes"),OFFSET('Water Data'!$H$7,0,10*ROW('Water Data'!H118)),NA())</f>
        <v>#N/A</v>
      </c>
      <c r="U124" s="133" t="e">
        <f ca="1">+IF(AND(ISNUMBER(OFFSET('Water Data'!$H$10,0,10*ROW('Water Data'!H118))),'Data Summary'!CJ124="Yes"),OFFSET('Water Data'!$H$10,0,10*ROW('Water Data'!H118)),NA())</f>
        <v>#N/A</v>
      </c>
      <c r="V124" s="134" t="e">
        <f ca="1">+IF(AND(ISNUMBER(OFFSET('Sanitation Data'!$C$5,0,10*ROW('Sanitation Data'!C118))),'Data Summary'!CK124="Yes"),100-OFFSET('Sanitation Data'!$C$5,0,10*ROW('Sanitation Data'!C118)),NA())</f>
        <v>#N/A</v>
      </c>
      <c r="W124" s="134" t="e">
        <f ca="1">+IF(AND(ISNUMBER(OFFSET('Sanitation Data'!$C$7,0,10*ROW('Sanitation Data'!C118))),'Data Summary'!CL124="Yes"),OFFSET('Sanitation Data'!$C$7,0,10*ROW('Sanitation Data'!C118)),NA())</f>
        <v>#N/A</v>
      </c>
      <c r="X124" s="134" t="e">
        <f ca="1">+IF(AND(ISNUMBER(OFFSET('Sanitation Data'!$C$11,0,10*ROW('Sanitation Data'!C118))),'Data Summary'!CM124="Yes"),OFFSET('Sanitation Data'!$C$11,0,10*ROW('Sanitation Data'!C118)),NA())</f>
        <v>#N/A</v>
      </c>
      <c r="Y124" s="134" t="e">
        <f ca="1">+IF(AND(ISNUMBER(OFFSET('Sanitation Data'!$C$12,0,10*ROW('Sanitation Data'!C118))),'Data Summary'!CN124="Yes"),OFFSET('Sanitation Data'!$C$12,0,10*ROW('Sanitation Data'!C118)),NA())</f>
        <v>#N/A</v>
      </c>
      <c r="Z124" s="134" t="e">
        <f ca="1">+IF(AND(ISNUMBER(OFFSET('Sanitation Data'!$C$13,0,10*ROW('Sanitation Data'!C118))),'Data Summary'!CO124="Yes"),OFFSET('Sanitation Data'!$C$13,0,10*ROW('Sanitation Data'!C118)),NA())</f>
        <v>#N/A</v>
      </c>
      <c r="AA124" s="134" t="e">
        <f ca="1">+IF(AND(ISNUMBER(OFFSET('Sanitation Data'!$D$5,0,10*ROW('Sanitation Data'!D118))),'Data Summary'!CP124="Yes"),100-OFFSET('Sanitation Data'!$D$5,0,10*ROW('Sanitation Data'!D118)),NA())</f>
        <v>#N/A</v>
      </c>
      <c r="AB124" s="134" t="e">
        <f ca="1">+IF(AND(ISNUMBER(OFFSET('Sanitation Data'!$D$7,0,10*ROW('Sanitation Data'!D118))),'Data Summary'!CQ124="Yes"),OFFSET('Sanitation Data'!$D$7,0,10*ROW('Sanitation Data'!D118)),NA())</f>
        <v>#N/A</v>
      </c>
      <c r="AC124" s="134" t="e">
        <f ca="1">+IF(AND(ISNUMBER(OFFSET('Sanitation Data'!$D$11,0,10*ROW('Sanitation Data'!D118))),'Data Summary'!CR124="Yes"),OFFSET('Sanitation Data'!$D$11,0,10*ROW('Sanitation Data'!D118)),NA())</f>
        <v>#N/A</v>
      </c>
      <c r="AD124" s="134" t="e">
        <f ca="1">+IF(AND(ISNUMBER(OFFSET('Sanitation Data'!$D$12,0,10*ROW('Sanitation Data'!D118))),'Data Summary'!CS124="Yes"),OFFSET('Sanitation Data'!$D$12,0,10*ROW('Sanitation Data'!D118)),NA())</f>
        <v>#N/A</v>
      </c>
      <c r="AE124" s="134" t="e">
        <f ca="1">+IF(AND(ISNUMBER(OFFSET('Sanitation Data'!$D$13,0,10*ROW('Sanitation Data'!D118))),'Data Summary'!CT124="Yes"),OFFSET('Sanitation Data'!$D$13,0,10*ROW('Sanitation Data'!D118)),NA())</f>
        <v>#N/A</v>
      </c>
      <c r="AF124" s="134" t="e">
        <f ca="1">+IF(AND(ISNUMBER(OFFSET('Sanitation Data'!$E$5,0,10*ROW('Sanitation Data'!E118))),'Data Summary'!CU124="Yes"),100-OFFSET('Sanitation Data'!$E$5,0,10*ROW('Sanitation Data'!E118)),NA())</f>
        <v>#N/A</v>
      </c>
      <c r="AG124" s="134" t="e">
        <f ca="1">+IF(AND(ISNUMBER(OFFSET('Sanitation Data'!$E$7,0,10*ROW('Sanitation Data'!E118))),'Data Summary'!CV124="Yes"),OFFSET('Sanitation Data'!$E$7,0,10*ROW('Sanitation Data'!E118)),NA())</f>
        <v>#N/A</v>
      </c>
      <c r="AH124" s="134" t="e">
        <f ca="1">+IF(AND(ISNUMBER(OFFSET('Sanitation Data'!$E$11,0,10*ROW('Sanitation Data'!E118))),'Data Summary'!CW124="Yes"),OFFSET('Sanitation Data'!$E$11,0,10*ROW('Sanitation Data'!E118)),NA())</f>
        <v>#N/A</v>
      </c>
      <c r="AI124" s="134" t="e">
        <f ca="1">+IF(AND(ISNUMBER(OFFSET('Sanitation Data'!$E$12,0,10*ROW('Sanitation Data'!E118))),'Data Summary'!CX124="Yes"),OFFSET('Sanitation Data'!$E$12,0,10*ROW('Sanitation Data'!E118)),NA())</f>
        <v>#N/A</v>
      </c>
      <c r="AJ124" s="134" t="e">
        <f ca="1">+IF(AND(ISNUMBER(OFFSET('Sanitation Data'!$E$13,0,10*ROW('Sanitation Data'!E118))),'Data Summary'!CY124="Yes"),OFFSET('Sanitation Data'!$E$13,0,10*ROW('Sanitation Data'!E118)),NA())</f>
        <v>#N/A</v>
      </c>
      <c r="AK124" s="134" t="e">
        <f ca="1">+IF(AND(ISNUMBER(OFFSET('Sanitation Data'!$F$5,0,10*ROW('Sanitation Data'!F118))),'Data Summary'!CZ124="Yes"),100-OFFSET('Sanitation Data'!$F$5,0,10*ROW('Sanitation Data'!F118)),NA())</f>
        <v>#N/A</v>
      </c>
      <c r="AL124" s="134" t="e">
        <f ca="1">+IF(AND(ISNUMBER(OFFSET('Sanitation Data'!$F$7,0,10*ROW('Sanitation Data'!F118))),'Data Summary'!DA124="Yes"),OFFSET('Sanitation Data'!$F$7,0,10*ROW('Sanitation Data'!F118)),NA())</f>
        <v>#N/A</v>
      </c>
      <c r="AM124" s="134" t="e">
        <f ca="1">+IF(AND(ISNUMBER(OFFSET('Sanitation Data'!$F$11,0,10*ROW('Sanitation Data'!F118))),'Data Summary'!DB124="Yes"),OFFSET('Sanitation Data'!$F$11,0,10*ROW('Sanitation Data'!F118)),NA())</f>
        <v>#N/A</v>
      </c>
      <c r="AN124" s="134" t="e">
        <f ca="1">+IF(AND(ISNUMBER(OFFSET('Sanitation Data'!$F$12,0,10*ROW('Sanitation Data'!F118))),'Data Summary'!DC124="Yes"),OFFSET('Sanitation Data'!$F$12,0,10*ROW('Sanitation Data'!F118)),NA())</f>
        <v>#N/A</v>
      </c>
      <c r="AO124" s="134" t="e">
        <f ca="1">+IF(AND(ISNUMBER(OFFSET('Sanitation Data'!$F$13,0,10*ROW('Sanitation Data'!F118))),'Data Summary'!DD124="Yes"),OFFSET('Sanitation Data'!$F$13,0,10*ROW('Sanitation Data'!F118)),NA())</f>
        <v>#N/A</v>
      </c>
      <c r="AP124" s="134" t="e">
        <f ca="1">+IF(AND(ISNUMBER(OFFSET('Sanitation Data'!$G$5,0,10*ROW('Sanitation Data'!G118))),'Data Summary'!DE124="Yes"),100-OFFSET('Sanitation Data'!$G$5,0,10*ROW('Sanitation Data'!G118)),NA())</f>
        <v>#N/A</v>
      </c>
      <c r="AQ124" s="134" t="e">
        <f ca="1">+IF(AND(ISNUMBER(OFFSET('Sanitation Data'!$G$7,0,10*ROW('Sanitation Data'!G118))),'Data Summary'!DF124="Yes"),OFFSET('Sanitation Data'!$G$7,0,10*ROW('Sanitation Data'!G118)),NA())</f>
        <v>#N/A</v>
      </c>
      <c r="AR124" s="134" t="e">
        <f ca="1">+IF(AND(ISNUMBER(OFFSET('Sanitation Data'!$G$11,0,10*ROW('Sanitation Data'!G118))),'Data Summary'!DG124="Yes"),OFFSET('Sanitation Data'!$G$11,0,10*ROW('Sanitation Data'!G118)),NA())</f>
        <v>#N/A</v>
      </c>
      <c r="AS124" s="134" t="e">
        <f ca="1">+IF(AND(ISNUMBER(OFFSET('Sanitation Data'!$G$12,0,10*ROW('Sanitation Data'!G118))),'Data Summary'!DH124="Yes"),OFFSET('Sanitation Data'!$G$12,0,10*ROW('Sanitation Data'!G118)),NA())</f>
        <v>#N/A</v>
      </c>
      <c r="AT124" s="134" t="e">
        <f ca="1">+IF(AND(ISNUMBER(OFFSET('Sanitation Data'!$G$13,0,10*ROW('Sanitation Data'!G118))),'Data Summary'!DI124="Yes"),OFFSET('Sanitation Data'!$G$13,0,10*ROW('Sanitation Data'!G118)),NA())</f>
        <v>#N/A</v>
      </c>
      <c r="AU124" s="134" t="e">
        <f ca="1">+IF(AND(ISNUMBER(OFFSET('Sanitation Data'!$H$5,0,10*ROW('Sanitation Data'!H118))),'Data Summary'!DJ124="Yes"),100-OFFSET('Sanitation Data'!$H$5,0,10*ROW('Sanitation Data'!H118)),NA())</f>
        <v>#N/A</v>
      </c>
      <c r="AV124" s="134" t="e">
        <f ca="1">+IF(AND(ISNUMBER(OFFSET('Sanitation Data'!$H$7,0,10*ROW('Sanitation Data'!H118))),'Data Summary'!DK124="Yes"),OFFSET('Sanitation Data'!$H$7,0,10*ROW('Sanitation Data'!H118)),NA())</f>
        <v>#N/A</v>
      </c>
      <c r="AW124" s="134" t="e">
        <f ca="1">+IF(AND(ISNUMBER(OFFSET('Sanitation Data'!$H$11,0,10*ROW('Sanitation Data'!H118))),'Data Summary'!DL124="Yes"),OFFSET('Sanitation Data'!$H$11,0,10*ROW('Sanitation Data'!H118)),NA())</f>
        <v>#N/A</v>
      </c>
      <c r="AX124" s="134" t="e">
        <f ca="1">+IF(AND(ISNUMBER(OFFSET('Sanitation Data'!$H$12,0,10*ROW('Sanitation Data'!H118))),'Data Summary'!DM124="Yes"),OFFSET('Sanitation Data'!$H$12,0,10*ROW('Sanitation Data'!H118)),NA())</f>
        <v>#N/A</v>
      </c>
      <c r="AY124" s="134" t="e">
        <f ca="1">+IF(AND(ISNUMBER(OFFSET('Sanitation Data'!$H$13,0,10*ROW('Sanitation Data'!H118))),'Data Summary'!DN124="Yes"),OFFSET('Sanitation Data'!$H$13,0,10*ROW('Sanitation Data'!H118)),NA())</f>
        <v>#N/A</v>
      </c>
      <c r="AZ124" s="135" t="e">
        <f ca="1">+IF(AND(ISNUMBER(OFFSET('Hygiene Data'!$C$6,0,10*ROW('Hygiene Data'!C118))),'Data Summary'!DO124="Yes"),OFFSET('Hygiene Data'!$C$6,0,10*ROW('Hygiene Data'!C118)),NA())</f>
        <v>#N/A</v>
      </c>
      <c r="BA124" s="135" t="e">
        <f ca="1">+IF(AND(ISNUMBER(OFFSET('Hygiene Data'!$C$8,0,10*ROW('Hygiene Data'!C118))),'Data Summary'!DP124="Yes"),OFFSET('Hygiene Data'!$C$8,0,10*ROW('Hygiene Data'!C118)),NA())</f>
        <v>#N/A</v>
      </c>
      <c r="BB124" s="135" t="e">
        <f ca="1">+IF(AND(ISNUMBER(OFFSET('Hygiene Data'!$C$10,0,10*ROW('Hygiene Data'!C118))),'Data Summary'!DQ124="Yes"),OFFSET('Hygiene Data'!$C$10,0,10*ROW('Hygiene Data'!C118)),NA())</f>
        <v>#N/A</v>
      </c>
      <c r="BC124" s="135" t="e">
        <f ca="1">+IF(AND(ISNUMBER(OFFSET('Hygiene Data'!$D$6,0,10*ROW('Hygiene Data'!D118))),'Data Summary'!DR124="Yes"),OFFSET('Hygiene Data'!$D$6,0,10*ROW('Hygiene Data'!D118)),NA())</f>
        <v>#N/A</v>
      </c>
      <c r="BD124" s="135" t="e">
        <f ca="1">+IF(AND(ISNUMBER(OFFSET('Hygiene Data'!$D$8,0,10*ROW('Hygiene Data'!D118))),'Data Summary'!DS124="Yes"),OFFSET('Hygiene Data'!$D$8,0,10*ROW('Hygiene Data'!D118)),NA())</f>
        <v>#N/A</v>
      </c>
      <c r="BE124" s="135" t="e">
        <f ca="1">+IF(AND(ISNUMBER(OFFSET('Hygiene Data'!$D$10,0,10*ROW('Hygiene Data'!D118))),'Data Summary'!DT124="Yes"),OFFSET('Hygiene Data'!$D$10,0,10*ROW('Hygiene Data'!D118)),NA())</f>
        <v>#N/A</v>
      </c>
      <c r="BF124" s="135" t="e">
        <f ca="1">+IF(AND(ISNUMBER(OFFSET('Hygiene Data'!$E$6,0,10*ROW('Hygiene Data'!E118))),'Data Summary'!DU124="Yes"),OFFSET('Hygiene Data'!$E$6,0,10*ROW('Hygiene Data'!E118)),NA())</f>
        <v>#N/A</v>
      </c>
      <c r="BG124" s="135" t="e">
        <f ca="1">+IF(AND(ISNUMBER(OFFSET('Hygiene Data'!$E$8,0,10*ROW('Hygiene Data'!E118))),'Data Summary'!DV124="Yes"),OFFSET('Hygiene Data'!$E$8,0,10*ROW('Hygiene Data'!E118)),NA())</f>
        <v>#N/A</v>
      </c>
      <c r="BH124" s="135" t="e">
        <f ca="1">+IF(AND(ISNUMBER(OFFSET('Hygiene Data'!$E$10,0,10*ROW('Hygiene Data'!E118))),'Data Summary'!DW124="Yes"),OFFSET('Hygiene Data'!$E$10,0,10*ROW('Hygiene Data'!E118)),NA())</f>
        <v>#N/A</v>
      </c>
      <c r="BI124" s="135" t="e">
        <f ca="1">+IF(AND(ISNUMBER(OFFSET('Hygiene Data'!$F$6,0,10*ROW('Hygiene Data'!F118))),'Data Summary'!DX124="Yes"),OFFSET('Hygiene Data'!$F$6,0,10*ROW('Hygiene Data'!F118)),NA())</f>
        <v>#N/A</v>
      </c>
      <c r="BJ124" s="135" t="e">
        <f ca="1">+IF(AND(ISNUMBER(OFFSET('Hygiene Data'!$F$8,0,10*ROW('Hygiene Data'!F118))),'Data Summary'!DY124="Yes"),OFFSET('Hygiene Data'!$F$8,0,10*ROW('Hygiene Data'!F118)),NA())</f>
        <v>#N/A</v>
      </c>
      <c r="BK124" s="135" t="e">
        <f ca="1">+IF(AND(ISNUMBER(OFFSET('Hygiene Data'!$F$10,0,10*ROW('Hygiene Data'!F118))),'Data Summary'!DZ124="Yes"),OFFSET('Hygiene Data'!$F$10,0,10*ROW('Hygiene Data'!F118)),NA())</f>
        <v>#N/A</v>
      </c>
      <c r="BL124" s="135" t="e">
        <f ca="1">+IF(AND(ISNUMBER(OFFSET('Hygiene Data'!$G$6,0,10*ROW('Hygiene Data'!G118))),'Data Summary'!EA124="Yes"),OFFSET('Hygiene Data'!$G$6,0,10*ROW('Hygiene Data'!G118)),NA())</f>
        <v>#N/A</v>
      </c>
      <c r="BM124" s="135" t="e">
        <f ca="1">+IF(AND(ISNUMBER(OFFSET('Hygiene Data'!$G$8,0,10*ROW('Hygiene Data'!G118))),'Data Summary'!EB124="Yes"),OFFSET('Hygiene Data'!$G$8,0,10*ROW('Hygiene Data'!G118)),NA())</f>
        <v>#N/A</v>
      </c>
      <c r="BN124" s="135" t="e">
        <f ca="1">+IF(AND(ISNUMBER(OFFSET('Hygiene Data'!$G$10,0,10*ROW('Hygiene Data'!G118))),'Data Summary'!EC124="Yes"),OFFSET('Hygiene Data'!$G$10,0,10*ROW('Hygiene Data'!G118)),NA())</f>
        <v>#N/A</v>
      </c>
      <c r="BO124" s="135" t="e">
        <f ca="1">+IF(AND(ISNUMBER(OFFSET('Hygiene Data'!$H$6,0,10*ROW('Hygiene Data'!H118))),'Data Summary'!ED124="Yes"),OFFSET('Hygiene Data'!$H$6,0,10*ROW('Hygiene Data'!H118)),NA())</f>
        <v>#N/A</v>
      </c>
      <c r="BP124" s="135" t="e">
        <f ca="1">+IF(AND(ISNUMBER(OFFSET('Hygiene Data'!$H$8,0,10*ROW('Hygiene Data'!H118))),'Data Summary'!EE124="Yes"),OFFSET('Hygiene Data'!$H$8,0,10*ROW('Hygiene Data'!H118)),NA())</f>
        <v>#N/A</v>
      </c>
      <c r="BQ124" s="135" t="e">
        <f ca="1">+IF(AND(ISNUMBER(OFFSET('Hygiene Data'!$H$10,0,10*ROW('Hygiene Data'!H118))),'Data Summary'!EF124="Yes"),OFFSET('Hygiene Data'!$H$10,0,10*ROW('Hygiene Data'!H118)),NA())</f>
        <v>#N/A</v>
      </c>
    </row>
    <row r="125" spans="1:69" x14ac:dyDescent="0.2">
      <c r="A125" s="50" t="e">
        <f ca="1">+IF(OFFSET('Water Data'!$B$1,0,10*ROW('Water Data'!B119))="",NA(),OFFSET('Water Data'!$B$1,0,10*ROW('Water Data'!B119)))</f>
        <v>#N/A</v>
      </c>
      <c r="B125" s="50" t="e">
        <f ca="1">+IF(OFFSET('Water Data'!$A$3,0,10*ROW('Water Data'!A122))="",NA(),OFFSET('Water Data'!$A$3,0,10*ROW('Water Data'!A122)))</f>
        <v>#N/A</v>
      </c>
      <c r="C125" s="50" t="e">
        <f ca="1">+IF(OFFSET('Water Data'!$C$3,0,10*ROW('Water Data'!C122))="",NA(),OFFSET('Water Data'!$C$3,0,10*ROW('Water Data'!C122)))</f>
        <v>#N/A</v>
      </c>
      <c r="D125" s="133" t="e">
        <f ca="1">+IF(AND(ISNUMBER(OFFSET('Water Data'!$C$5,0,10*ROW('Water Data'!C119))),'Data Summary'!BS125="Yes"),100-OFFSET('Water Data'!$C$5,0,10*ROW('Water Data'!C119)),NA())</f>
        <v>#N/A</v>
      </c>
      <c r="E125" s="133" t="e">
        <f ca="1">+IF(AND(ISNUMBER(OFFSET('Water Data'!$C$7,0,10*ROW('Water Data'!C119))),'Data Summary'!BT125="Yes"),OFFSET('Water Data'!$C$7,0,10*ROW('Water Data'!C119)),NA())</f>
        <v>#N/A</v>
      </c>
      <c r="F125" s="133" t="e">
        <f ca="1">+IF(AND(ISNUMBER(OFFSET('Water Data'!$C$10,0,10*ROW('Water Data'!C119))),'Data Summary'!BU125="Yes"),OFFSET('Water Data'!$C$10,0,10*ROW('Water Data'!C119)),NA())</f>
        <v>#N/A</v>
      </c>
      <c r="G125" s="133" t="e">
        <f ca="1">+IF(AND(ISNUMBER(OFFSET('Water Data'!$D$5,0,10*ROW('Water Data'!D119))),'Data Summary'!BV125="Yes"),100-OFFSET('Water Data'!$D$5,0,10*ROW('Water Data'!D119)),NA())</f>
        <v>#N/A</v>
      </c>
      <c r="H125" s="133" t="e">
        <f ca="1">+IF(AND(ISNUMBER(OFFSET('Water Data'!$D$7,0,10*ROW('Water Data'!D119))),'Data Summary'!BW125="Yes"),OFFSET('Water Data'!$D$7,0,10*ROW('Water Data'!D119)),NA())</f>
        <v>#N/A</v>
      </c>
      <c r="I125" s="133" t="e">
        <f ca="1">+IF(AND(ISNUMBER(OFFSET('Water Data'!$D$10,0,10*ROW('Water Data'!D119))),'Data Summary'!BX125="Yes"),OFFSET('Water Data'!$D$10,0,10*ROW('Water Data'!D119)),NA())</f>
        <v>#N/A</v>
      </c>
      <c r="J125" s="133" t="e">
        <f ca="1">+IF(AND(ISNUMBER(OFFSET('Water Data'!$E$5,0,10*ROW('Water Data'!E119))),'Data Summary'!BY125="Yes"),100-OFFSET('Water Data'!$E$5,0,10*ROW('Water Data'!E119)),NA())</f>
        <v>#N/A</v>
      </c>
      <c r="K125" s="133" t="e">
        <f ca="1">+IF(AND(ISNUMBER(OFFSET('Water Data'!$E$7,0,10*ROW('Water Data'!E119))),'Data Summary'!BZ125="Yes"),OFFSET('Water Data'!$E$7,0,10*ROW('Water Data'!E119)),NA())</f>
        <v>#N/A</v>
      </c>
      <c r="L125" s="133" t="e">
        <f ca="1">+IF(AND(ISNUMBER(OFFSET('Water Data'!$E$10,0,10*ROW('Water Data'!E119))),'Data Summary'!CA125="Yes"),OFFSET('Water Data'!$E$10,0,10*ROW('Water Data'!E119)),NA())</f>
        <v>#N/A</v>
      </c>
      <c r="M125" s="133" t="e">
        <f ca="1">+IF(AND(ISNUMBER(OFFSET('Water Data'!$F$5,0,10*ROW('Water Data'!F119))),'Data Summary'!CB125="Yes"),100-OFFSET('Water Data'!$F$5,0,10*ROW('Water Data'!F119)),NA())</f>
        <v>#N/A</v>
      </c>
      <c r="N125" s="133" t="e">
        <f ca="1">+IF(AND(ISNUMBER(OFFSET('Water Data'!$F$7,0,10*ROW('Water Data'!F119))),'Data Summary'!CC125="Yes"),OFFSET('Water Data'!$F$7,0,10*ROW('Water Data'!F119)),NA())</f>
        <v>#N/A</v>
      </c>
      <c r="O125" s="133" t="e">
        <f ca="1">+IF(AND(ISNUMBER(OFFSET('Water Data'!$F$10,0,10*ROW('Water Data'!F119))),'Data Summary'!CD125="Yes"),OFFSET('Water Data'!$F$10,0,10*ROW('Water Data'!F119)),NA())</f>
        <v>#N/A</v>
      </c>
      <c r="P125" s="133" t="e">
        <f ca="1">+IF(AND(ISNUMBER(OFFSET('Water Data'!$G$5,0,10*ROW('Water Data'!G119))),'Data Summary'!CE125="Yes"),100-OFFSET('Water Data'!$G$5,0,10*ROW('Water Data'!G119)),NA())</f>
        <v>#N/A</v>
      </c>
      <c r="Q125" s="133" t="e">
        <f ca="1">+IF(AND(ISNUMBER(OFFSET('Water Data'!$G$7,0,10*ROW('Water Data'!G119))),'Data Summary'!CF125="Yes"),OFFSET('Water Data'!$G$7,0,10*ROW('Water Data'!G119)),NA())</f>
        <v>#N/A</v>
      </c>
      <c r="R125" s="133" t="e">
        <f ca="1">+IF(AND(ISNUMBER(OFFSET('Water Data'!$G$10,0,10*ROW('Water Data'!G119))),'Data Summary'!CG125="Yes"),OFFSET('Water Data'!$G$10,0,10*ROW('Water Data'!G119)),NA())</f>
        <v>#N/A</v>
      </c>
      <c r="S125" s="133" t="e">
        <f ca="1">+IF(AND(ISNUMBER(OFFSET('Water Data'!$H$5,0,10*ROW('Water Data'!H119))),'Data Summary'!CH125="Yes"),100-OFFSET('Water Data'!$H$5,0,10*ROW('Water Data'!H119)),NA())</f>
        <v>#N/A</v>
      </c>
      <c r="T125" s="133" t="e">
        <f ca="1">+IF(AND(ISNUMBER(OFFSET('Water Data'!$H$7,0,10*ROW('Water Data'!H119))),'Data Summary'!CI125="Yes"),OFFSET('Water Data'!$H$7,0,10*ROW('Water Data'!H119)),NA())</f>
        <v>#N/A</v>
      </c>
      <c r="U125" s="133" t="e">
        <f ca="1">+IF(AND(ISNUMBER(OFFSET('Water Data'!$H$10,0,10*ROW('Water Data'!H119))),'Data Summary'!CJ125="Yes"),OFFSET('Water Data'!$H$10,0,10*ROW('Water Data'!H119)),NA())</f>
        <v>#N/A</v>
      </c>
      <c r="V125" s="134" t="e">
        <f ca="1">+IF(AND(ISNUMBER(OFFSET('Sanitation Data'!$C$5,0,10*ROW('Sanitation Data'!C119))),'Data Summary'!CK125="Yes"),100-OFFSET('Sanitation Data'!$C$5,0,10*ROW('Sanitation Data'!C119)),NA())</f>
        <v>#N/A</v>
      </c>
      <c r="W125" s="134" t="e">
        <f ca="1">+IF(AND(ISNUMBER(OFFSET('Sanitation Data'!$C$7,0,10*ROW('Sanitation Data'!C119))),'Data Summary'!CL125="Yes"),OFFSET('Sanitation Data'!$C$7,0,10*ROW('Sanitation Data'!C119)),NA())</f>
        <v>#N/A</v>
      </c>
      <c r="X125" s="134" t="e">
        <f ca="1">+IF(AND(ISNUMBER(OFFSET('Sanitation Data'!$C$11,0,10*ROW('Sanitation Data'!C119))),'Data Summary'!CM125="Yes"),OFFSET('Sanitation Data'!$C$11,0,10*ROW('Sanitation Data'!C119)),NA())</f>
        <v>#N/A</v>
      </c>
      <c r="Y125" s="134" t="e">
        <f ca="1">+IF(AND(ISNUMBER(OFFSET('Sanitation Data'!$C$12,0,10*ROW('Sanitation Data'!C119))),'Data Summary'!CN125="Yes"),OFFSET('Sanitation Data'!$C$12,0,10*ROW('Sanitation Data'!C119)),NA())</f>
        <v>#N/A</v>
      </c>
      <c r="Z125" s="134" t="e">
        <f ca="1">+IF(AND(ISNUMBER(OFFSET('Sanitation Data'!$C$13,0,10*ROW('Sanitation Data'!C119))),'Data Summary'!CO125="Yes"),OFFSET('Sanitation Data'!$C$13,0,10*ROW('Sanitation Data'!C119)),NA())</f>
        <v>#N/A</v>
      </c>
      <c r="AA125" s="134" t="e">
        <f ca="1">+IF(AND(ISNUMBER(OFFSET('Sanitation Data'!$D$5,0,10*ROW('Sanitation Data'!D119))),'Data Summary'!CP125="Yes"),100-OFFSET('Sanitation Data'!$D$5,0,10*ROW('Sanitation Data'!D119)),NA())</f>
        <v>#N/A</v>
      </c>
      <c r="AB125" s="134" t="e">
        <f ca="1">+IF(AND(ISNUMBER(OFFSET('Sanitation Data'!$D$7,0,10*ROW('Sanitation Data'!D119))),'Data Summary'!CQ125="Yes"),OFFSET('Sanitation Data'!$D$7,0,10*ROW('Sanitation Data'!D119)),NA())</f>
        <v>#N/A</v>
      </c>
      <c r="AC125" s="134" t="e">
        <f ca="1">+IF(AND(ISNUMBER(OFFSET('Sanitation Data'!$D$11,0,10*ROW('Sanitation Data'!D119))),'Data Summary'!CR125="Yes"),OFFSET('Sanitation Data'!$D$11,0,10*ROW('Sanitation Data'!D119)),NA())</f>
        <v>#N/A</v>
      </c>
      <c r="AD125" s="134" t="e">
        <f ca="1">+IF(AND(ISNUMBER(OFFSET('Sanitation Data'!$D$12,0,10*ROW('Sanitation Data'!D119))),'Data Summary'!CS125="Yes"),OFFSET('Sanitation Data'!$D$12,0,10*ROW('Sanitation Data'!D119)),NA())</f>
        <v>#N/A</v>
      </c>
      <c r="AE125" s="134" t="e">
        <f ca="1">+IF(AND(ISNUMBER(OFFSET('Sanitation Data'!$D$13,0,10*ROW('Sanitation Data'!D119))),'Data Summary'!CT125="Yes"),OFFSET('Sanitation Data'!$D$13,0,10*ROW('Sanitation Data'!D119)),NA())</f>
        <v>#N/A</v>
      </c>
      <c r="AF125" s="134" t="e">
        <f ca="1">+IF(AND(ISNUMBER(OFFSET('Sanitation Data'!$E$5,0,10*ROW('Sanitation Data'!E119))),'Data Summary'!CU125="Yes"),100-OFFSET('Sanitation Data'!$E$5,0,10*ROW('Sanitation Data'!E119)),NA())</f>
        <v>#N/A</v>
      </c>
      <c r="AG125" s="134" t="e">
        <f ca="1">+IF(AND(ISNUMBER(OFFSET('Sanitation Data'!$E$7,0,10*ROW('Sanitation Data'!E119))),'Data Summary'!CV125="Yes"),OFFSET('Sanitation Data'!$E$7,0,10*ROW('Sanitation Data'!E119)),NA())</f>
        <v>#N/A</v>
      </c>
      <c r="AH125" s="134" t="e">
        <f ca="1">+IF(AND(ISNUMBER(OFFSET('Sanitation Data'!$E$11,0,10*ROW('Sanitation Data'!E119))),'Data Summary'!CW125="Yes"),OFFSET('Sanitation Data'!$E$11,0,10*ROW('Sanitation Data'!E119)),NA())</f>
        <v>#N/A</v>
      </c>
      <c r="AI125" s="134" t="e">
        <f ca="1">+IF(AND(ISNUMBER(OFFSET('Sanitation Data'!$E$12,0,10*ROW('Sanitation Data'!E119))),'Data Summary'!CX125="Yes"),OFFSET('Sanitation Data'!$E$12,0,10*ROW('Sanitation Data'!E119)),NA())</f>
        <v>#N/A</v>
      </c>
      <c r="AJ125" s="134" t="e">
        <f ca="1">+IF(AND(ISNUMBER(OFFSET('Sanitation Data'!$E$13,0,10*ROW('Sanitation Data'!E119))),'Data Summary'!CY125="Yes"),OFFSET('Sanitation Data'!$E$13,0,10*ROW('Sanitation Data'!E119)),NA())</f>
        <v>#N/A</v>
      </c>
      <c r="AK125" s="134" t="e">
        <f ca="1">+IF(AND(ISNUMBER(OFFSET('Sanitation Data'!$F$5,0,10*ROW('Sanitation Data'!F119))),'Data Summary'!CZ125="Yes"),100-OFFSET('Sanitation Data'!$F$5,0,10*ROW('Sanitation Data'!F119)),NA())</f>
        <v>#N/A</v>
      </c>
      <c r="AL125" s="134" t="e">
        <f ca="1">+IF(AND(ISNUMBER(OFFSET('Sanitation Data'!$F$7,0,10*ROW('Sanitation Data'!F119))),'Data Summary'!DA125="Yes"),OFFSET('Sanitation Data'!$F$7,0,10*ROW('Sanitation Data'!F119)),NA())</f>
        <v>#N/A</v>
      </c>
      <c r="AM125" s="134" t="e">
        <f ca="1">+IF(AND(ISNUMBER(OFFSET('Sanitation Data'!$F$11,0,10*ROW('Sanitation Data'!F119))),'Data Summary'!DB125="Yes"),OFFSET('Sanitation Data'!$F$11,0,10*ROW('Sanitation Data'!F119)),NA())</f>
        <v>#N/A</v>
      </c>
      <c r="AN125" s="134" t="e">
        <f ca="1">+IF(AND(ISNUMBER(OFFSET('Sanitation Data'!$F$12,0,10*ROW('Sanitation Data'!F119))),'Data Summary'!DC125="Yes"),OFFSET('Sanitation Data'!$F$12,0,10*ROW('Sanitation Data'!F119)),NA())</f>
        <v>#N/A</v>
      </c>
      <c r="AO125" s="134" t="e">
        <f ca="1">+IF(AND(ISNUMBER(OFFSET('Sanitation Data'!$F$13,0,10*ROW('Sanitation Data'!F119))),'Data Summary'!DD125="Yes"),OFFSET('Sanitation Data'!$F$13,0,10*ROW('Sanitation Data'!F119)),NA())</f>
        <v>#N/A</v>
      </c>
      <c r="AP125" s="134" t="e">
        <f ca="1">+IF(AND(ISNUMBER(OFFSET('Sanitation Data'!$G$5,0,10*ROW('Sanitation Data'!G119))),'Data Summary'!DE125="Yes"),100-OFFSET('Sanitation Data'!$G$5,0,10*ROW('Sanitation Data'!G119)),NA())</f>
        <v>#N/A</v>
      </c>
      <c r="AQ125" s="134" t="e">
        <f ca="1">+IF(AND(ISNUMBER(OFFSET('Sanitation Data'!$G$7,0,10*ROW('Sanitation Data'!G119))),'Data Summary'!DF125="Yes"),OFFSET('Sanitation Data'!$G$7,0,10*ROW('Sanitation Data'!G119)),NA())</f>
        <v>#N/A</v>
      </c>
      <c r="AR125" s="134" t="e">
        <f ca="1">+IF(AND(ISNUMBER(OFFSET('Sanitation Data'!$G$11,0,10*ROW('Sanitation Data'!G119))),'Data Summary'!DG125="Yes"),OFFSET('Sanitation Data'!$G$11,0,10*ROW('Sanitation Data'!G119)),NA())</f>
        <v>#N/A</v>
      </c>
      <c r="AS125" s="134" t="e">
        <f ca="1">+IF(AND(ISNUMBER(OFFSET('Sanitation Data'!$G$12,0,10*ROW('Sanitation Data'!G119))),'Data Summary'!DH125="Yes"),OFFSET('Sanitation Data'!$G$12,0,10*ROW('Sanitation Data'!G119)),NA())</f>
        <v>#N/A</v>
      </c>
      <c r="AT125" s="134" t="e">
        <f ca="1">+IF(AND(ISNUMBER(OFFSET('Sanitation Data'!$G$13,0,10*ROW('Sanitation Data'!G119))),'Data Summary'!DI125="Yes"),OFFSET('Sanitation Data'!$G$13,0,10*ROW('Sanitation Data'!G119)),NA())</f>
        <v>#N/A</v>
      </c>
      <c r="AU125" s="134" t="e">
        <f ca="1">+IF(AND(ISNUMBER(OFFSET('Sanitation Data'!$H$5,0,10*ROW('Sanitation Data'!H119))),'Data Summary'!DJ125="Yes"),100-OFFSET('Sanitation Data'!$H$5,0,10*ROW('Sanitation Data'!H119)),NA())</f>
        <v>#N/A</v>
      </c>
      <c r="AV125" s="134" t="e">
        <f ca="1">+IF(AND(ISNUMBER(OFFSET('Sanitation Data'!$H$7,0,10*ROW('Sanitation Data'!H119))),'Data Summary'!DK125="Yes"),OFFSET('Sanitation Data'!$H$7,0,10*ROW('Sanitation Data'!H119)),NA())</f>
        <v>#N/A</v>
      </c>
      <c r="AW125" s="134" t="e">
        <f ca="1">+IF(AND(ISNUMBER(OFFSET('Sanitation Data'!$H$11,0,10*ROW('Sanitation Data'!H119))),'Data Summary'!DL125="Yes"),OFFSET('Sanitation Data'!$H$11,0,10*ROW('Sanitation Data'!H119)),NA())</f>
        <v>#N/A</v>
      </c>
      <c r="AX125" s="134" t="e">
        <f ca="1">+IF(AND(ISNUMBER(OFFSET('Sanitation Data'!$H$12,0,10*ROW('Sanitation Data'!H119))),'Data Summary'!DM125="Yes"),OFFSET('Sanitation Data'!$H$12,0,10*ROW('Sanitation Data'!H119)),NA())</f>
        <v>#N/A</v>
      </c>
      <c r="AY125" s="134" t="e">
        <f ca="1">+IF(AND(ISNUMBER(OFFSET('Sanitation Data'!$H$13,0,10*ROW('Sanitation Data'!H119))),'Data Summary'!DN125="Yes"),OFFSET('Sanitation Data'!$H$13,0,10*ROW('Sanitation Data'!H119)),NA())</f>
        <v>#N/A</v>
      </c>
      <c r="AZ125" s="135" t="e">
        <f ca="1">+IF(AND(ISNUMBER(OFFSET('Hygiene Data'!$C$6,0,10*ROW('Hygiene Data'!C119))),'Data Summary'!DO125="Yes"),OFFSET('Hygiene Data'!$C$6,0,10*ROW('Hygiene Data'!C119)),NA())</f>
        <v>#N/A</v>
      </c>
      <c r="BA125" s="135" t="e">
        <f ca="1">+IF(AND(ISNUMBER(OFFSET('Hygiene Data'!$C$8,0,10*ROW('Hygiene Data'!C119))),'Data Summary'!DP125="Yes"),OFFSET('Hygiene Data'!$C$8,0,10*ROW('Hygiene Data'!C119)),NA())</f>
        <v>#N/A</v>
      </c>
      <c r="BB125" s="135" t="e">
        <f ca="1">+IF(AND(ISNUMBER(OFFSET('Hygiene Data'!$C$10,0,10*ROW('Hygiene Data'!C119))),'Data Summary'!DQ125="Yes"),OFFSET('Hygiene Data'!$C$10,0,10*ROW('Hygiene Data'!C119)),NA())</f>
        <v>#N/A</v>
      </c>
      <c r="BC125" s="135" t="e">
        <f ca="1">+IF(AND(ISNUMBER(OFFSET('Hygiene Data'!$D$6,0,10*ROW('Hygiene Data'!D119))),'Data Summary'!DR125="Yes"),OFFSET('Hygiene Data'!$D$6,0,10*ROW('Hygiene Data'!D119)),NA())</f>
        <v>#N/A</v>
      </c>
      <c r="BD125" s="135" t="e">
        <f ca="1">+IF(AND(ISNUMBER(OFFSET('Hygiene Data'!$D$8,0,10*ROW('Hygiene Data'!D119))),'Data Summary'!DS125="Yes"),OFFSET('Hygiene Data'!$D$8,0,10*ROW('Hygiene Data'!D119)),NA())</f>
        <v>#N/A</v>
      </c>
      <c r="BE125" s="135" t="e">
        <f ca="1">+IF(AND(ISNUMBER(OFFSET('Hygiene Data'!$D$10,0,10*ROW('Hygiene Data'!D119))),'Data Summary'!DT125="Yes"),OFFSET('Hygiene Data'!$D$10,0,10*ROW('Hygiene Data'!D119)),NA())</f>
        <v>#N/A</v>
      </c>
      <c r="BF125" s="135" t="e">
        <f ca="1">+IF(AND(ISNUMBER(OFFSET('Hygiene Data'!$E$6,0,10*ROW('Hygiene Data'!E119))),'Data Summary'!DU125="Yes"),OFFSET('Hygiene Data'!$E$6,0,10*ROW('Hygiene Data'!E119)),NA())</f>
        <v>#N/A</v>
      </c>
      <c r="BG125" s="135" t="e">
        <f ca="1">+IF(AND(ISNUMBER(OFFSET('Hygiene Data'!$E$8,0,10*ROW('Hygiene Data'!E119))),'Data Summary'!DV125="Yes"),OFFSET('Hygiene Data'!$E$8,0,10*ROW('Hygiene Data'!E119)),NA())</f>
        <v>#N/A</v>
      </c>
      <c r="BH125" s="135" t="e">
        <f ca="1">+IF(AND(ISNUMBER(OFFSET('Hygiene Data'!$E$10,0,10*ROW('Hygiene Data'!E119))),'Data Summary'!DW125="Yes"),OFFSET('Hygiene Data'!$E$10,0,10*ROW('Hygiene Data'!E119)),NA())</f>
        <v>#N/A</v>
      </c>
      <c r="BI125" s="135" t="e">
        <f ca="1">+IF(AND(ISNUMBER(OFFSET('Hygiene Data'!$F$6,0,10*ROW('Hygiene Data'!F119))),'Data Summary'!DX125="Yes"),OFFSET('Hygiene Data'!$F$6,0,10*ROW('Hygiene Data'!F119)),NA())</f>
        <v>#N/A</v>
      </c>
      <c r="BJ125" s="135" t="e">
        <f ca="1">+IF(AND(ISNUMBER(OFFSET('Hygiene Data'!$F$8,0,10*ROW('Hygiene Data'!F119))),'Data Summary'!DY125="Yes"),OFFSET('Hygiene Data'!$F$8,0,10*ROW('Hygiene Data'!F119)),NA())</f>
        <v>#N/A</v>
      </c>
      <c r="BK125" s="135" t="e">
        <f ca="1">+IF(AND(ISNUMBER(OFFSET('Hygiene Data'!$F$10,0,10*ROW('Hygiene Data'!F119))),'Data Summary'!DZ125="Yes"),OFFSET('Hygiene Data'!$F$10,0,10*ROW('Hygiene Data'!F119)),NA())</f>
        <v>#N/A</v>
      </c>
      <c r="BL125" s="135" t="e">
        <f ca="1">+IF(AND(ISNUMBER(OFFSET('Hygiene Data'!$G$6,0,10*ROW('Hygiene Data'!G119))),'Data Summary'!EA125="Yes"),OFFSET('Hygiene Data'!$G$6,0,10*ROW('Hygiene Data'!G119)),NA())</f>
        <v>#N/A</v>
      </c>
      <c r="BM125" s="135" t="e">
        <f ca="1">+IF(AND(ISNUMBER(OFFSET('Hygiene Data'!$G$8,0,10*ROW('Hygiene Data'!G119))),'Data Summary'!EB125="Yes"),OFFSET('Hygiene Data'!$G$8,0,10*ROW('Hygiene Data'!G119)),NA())</f>
        <v>#N/A</v>
      </c>
      <c r="BN125" s="135" t="e">
        <f ca="1">+IF(AND(ISNUMBER(OFFSET('Hygiene Data'!$G$10,0,10*ROW('Hygiene Data'!G119))),'Data Summary'!EC125="Yes"),OFFSET('Hygiene Data'!$G$10,0,10*ROW('Hygiene Data'!G119)),NA())</f>
        <v>#N/A</v>
      </c>
      <c r="BO125" s="135" t="e">
        <f ca="1">+IF(AND(ISNUMBER(OFFSET('Hygiene Data'!$H$6,0,10*ROW('Hygiene Data'!H119))),'Data Summary'!ED125="Yes"),OFFSET('Hygiene Data'!$H$6,0,10*ROW('Hygiene Data'!H119)),NA())</f>
        <v>#N/A</v>
      </c>
      <c r="BP125" s="135" t="e">
        <f ca="1">+IF(AND(ISNUMBER(OFFSET('Hygiene Data'!$H$8,0,10*ROW('Hygiene Data'!H119))),'Data Summary'!EE125="Yes"),OFFSET('Hygiene Data'!$H$8,0,10*ROW('Hygiene Data'!H119)),NA())</f>
        <v>#N/A</v>
      </c>
      <c r="BQ125" s="135" t="e">
        <f ca="1">+IF(AND(ISNUMBER(OFFSET('Hygiene Data'!$H$10,0,10*ROW('Hygiene Data'!H119))),'Data Summary'!EF125="Yes"),OFFSET('Hygiene Data'!$H$10,0,10*ROW('Hygiene Data'!H119)),NA())</f>
        <v>#N/A</v>
      </c>
    </row>
    <row r="126" spans="1:69" x14ac:dyDescent="0.2">
      <c r="A126" s="50" t="e">
        <f ca="1">+IF(OFFSET('Water Data'!$B$1,0,10*ROW('Water Data'!B120))="",NA(),OFFSET('Water Data'!$B$1,0,10*ROW('Water Data'!B120)))</f>
        <v>#N/A</v>
      </c>
      <c r="B126" s="50" t="e">
        <f ca="1">+IF(OFFSET('Water Data'!$A$3,0,10*ROW('Water Data'!A123))="",NA(),OFFSET('Water Data'!$A$3,0,10*ROW('Water Data'!A123)))</f>
        <v>#N/A</v>
      </c>
      <c r="C126" s="50" t="e">
        <f ca="1">+IF(OFFSET('Water Data'!$C$3,0,10*ROW('Water Data'!C123))="",NA(),OFFSET('Water Data'!$C$3,0,10*ROW('Water Data'!C123)))</f>
        <v>#N/A</v>
      </c>
      <c r="D126" s="133" t="e">
        <f ca="1">+IF(AND(ISNUMBER(OFFSET('Water Data'!$C$5,0,10*ROW('Water Data'!C120))),'Data Summary'!BS126="Yes"),100-OFFSET('Water Data'!$C$5,0,10*ROW('Water Data'!C120)),NA())</f>
        <v>#N/A</v>
      </c>
      <c r="E126" s="133" t="e">
        <f ca="1">+IF(AND(ISNUMBER(OFFSET('Water Data'!$C$7,0,10*ROW('Water Data'!C120))),'Data Summary'!BT126="Yes"),OFFSET('Water Data'!$C$7,0,10*ROW('Water Data'!C120)),NA())</f>
        <v>#N/A</v>
      </c>
      <c r="F126" s="133" t="e">
        <f ca="1">+IF(AND(ISNUMBER(OFFSET('Water Data'!$C$10,0,10*ROW('Water Data'!C120))),'Data Summary'!BU126="Yes"),OFFSET('Water Data'!$C$10,0,10*ROW('Water Data'!C120)),NA())</f>
        <v>#N/A</v>
      </c>
      <c r="G126" s="133" t="e">
        <f ca="1">+IF(AND(ISNUMBER(OFFSET('Water Data'!$D$5,0,10*ROW('Water Data'!D120))),'Data Summary'!BV126="Yes"),100-OFFSET('Water Data'!$D$5,0,10*ROW('Water Data'!D120)),NA())</f>
        <v>#N/A</v>
      </c>
      <c r="H126" s="133" t="e">
        <f ca="1">+IF(AND(ISNUMBER(OFFSET('Water Data'!$D$7,0,10*ROW('Water Data'!D120))),'Data Summary'!BW126="Yes"),OFFSET('Water Data'!$D$7,0,10*ROW('Water Data'!D120)),NA())</f>
        <v>#N/A</v>
      </c>
      <c r="I126" s="133" t="e">
        <f ca="1">+IF(AND(ISNUMBER(OFFSET('Water Data'!$D$10,0,10*ROW('Water Data'!D120))),'Data Summary'!BX126="Yes"),OFFSET('Water Data'!$D$10,0,10*ROW('Water Data'!D120)),NA())</f>
        <v>#N/A</v>
      </c>
      <c r="J126" s="133" t="e">
        <f ca="1">+IF(AND(ISNUMBER(OFFSET('Water Data'!$E$5,0,10*ROW('Water Data'!E120))),'Data Summary'!BY126="Yes"),100-OFFSET('Water Data'!$E$5,0,10*ROW('Water Data'!E120)),NA())</f>
        <v>#N/A</v>
      </c>
      <c r="K126" s="133" t="e">
        <f ca="1">+IF(AND(ISNUMBER(OFFSET('Water Data'!$E$7,0,10*ROW('Water Data'!E120))),'Data Summary'!BZ126="Yes"),OFFSET('Water Data'!$E$7,0,10*ROW('Water Data'!E120)),NA())</f>
        <v>#N/A</v>
      </c>
      <c r="L126" s="133" t="e">
        <f ca="1">+IF(AND(ISNUMBER(OFFSET('Water Data'!$E$10,0,10*ROW('Water Data'!E120))),'Data Summary'!CA126="Yes"),OFFSET('Water Data'!$E$10,0,10*ROW('Water Data'!E120)),NA())</f>
        <v>#N/A</v>
      </c>
      <c r="M126" s="133" t="e">
        <f ca="1">+IF(AND(ISNUMBER(OFFSET('Water Data'!$F$5,0,10*ROW('Water Data'!F120))),'Data Summary'!CB126="Yes"),100-OFFSET('Water Data'!$F$5,0,10*ROW('Water Data'!F120)),NA())</f>
        <v>#N/A</v>
      </c>
      <c r="N126" s="133" t="e">
        <f ca="1">+IF(AND(ISNUMBER(OFFSET('Water Data'!$F$7,0,10*ROW('Water Data'!F120))),'Data Summary'!CC126="Yes"),OFFSET('Water Data'!$F$7,0,10*ROW('Water Data'!F120)),NA())</f>
        <v>#N/A</v>
      </c>
      <c r="O126" s="133" t="e">
        <f ca="1">+IF(AND(ISNUMBER(OFFSET('Water Data'!$F$10,0,10*ROW('Water Data'!F120))),'Data Summary'!CD126="Yes"),OFFSET('Water Data'!$F$10,0,10*ROW('Water Data'!F120)),NA())</f>
        <v>#N/A</v>
      </c>
      <c r="P126" s="133" t="e">
        <f ca="1">+IF(AND(ISNUMBER(OFFSET('Water Data'!$G$5,0,10*ROW('Water Data'!G120))),'Data Summary'!CE126="Yes"),100-OFFSET('Water Data'!$G$5,0,10*ROW('Water Data'!G120)),NA())</f>
        <v>#N/A</v>
      </c>
      <c r="Q126" s="133" t="e">
        <f ca="1">+IF(AND(ISNUMBER(OFFSET('Water Data'!$G$7,0,10*ROW('Water Data'!G120))),'Data Summary'!CF126="Yes"),OFFSET('Water Data'!$G$7,0,10*ROW('Water Data'!G120)),NA())</f>
        <v>#N/A</v>
      </c>
      <c r="R126" s="133" t="e">
        <f ca="1">+IF(AND(ISNUMBER(OFFSET('Water Data'!$G$10,0,10*ROW('Water Data'!G120))),'Data Summary'!CG126="Yes"),OFFSET('Water Data'!$G$10,0,10*ROW('Water Data'!G120)),NA())</f>
        <v>#N/A</v>
      </c>
      <c r="S126" s="133" t="e">
        <f ca="1">+IF(AND(ISNUMBER(OFFSET('Water Data'!$H$5,0,10*ROW('Water Data'!H120))),'Data Summary'!CH126="Yes"),100-OFFSET('Water Data'!$H$5,0,10*ROW('Water Data'!H120)),NA())</f>
        <v>#N/A</v>
      </c>
      <c r="T126" s="133" t="e">
        <f ca="1">+IF(AND(ISNUMBER(OFFSET('Water Data'!$H$7,0,10*ROW('Water Data'!H120))),'Data Summary'!CI126="Yes"),OFFSET('Water Data'!$H$7,0,10*ROW('Water Data'!H120)),NA())</f>
        <v>#N/A</v>
      </c>
      <c r="U126" s="133" t="e">
        <f ca="1">+IF(AND(ISNUMBER(OFFSET('Water Data'!$H$10,0,10*ROW('Water Data'!H120))),'Data Summary'!CJ126="Yes"),OFFSET('Water Data'!$H$10,0,10*ROW('Water Data'!H120)),NA())</f>
        <v>#N/A</v>
      </c>
      <c r="V126" s="134" t="e">
        <f ca="1">+IF(AND(ISNUMBER(OFFSET('Sanitation Data'!$C$5,0,10*ROW('Sanitation Data'!C120))),'Data Summary'!CK126="Yes"),100-OFFSET('Sanitation Data'!$C$5,0,10*ROW('Sanitation Data'!C120)),NA())</f>
        <v>#N/A</v>
      </c>
      <c r="W126" s="134" t="e">
        <f ca="1">+IF(AND(ISNUMBER(OFFSET('Sanitation Data'!$C$7,0,10*ROW('Sanitation Data'!C120))),'Data Summary'!CL126="Yes"),OFFSET('Sanitation Data'!$C$7,0,10*ROW('Sanitation Data'!C120)),NA())</f>
        <v>#N/A</v>
      </c>
      <c r="X126" s="134" t="e">
        <f ca="1">+IF(AND(ISNUMBER(OFFSET('Sanitation Data'!$C$11,0,10*ROW('Sanitation Data'!C120))),'Data Summary'!CM126="Yes"),OFFSET('Sanitation Data'!$C$11,0,10*ROW('Sanitation Data'!C120)),NA())</f>
        <v>#N/A</v>
      </c>
      <c r="Y126" s="134" t="e">
        <f ca="1">+IF(AND(ISNUMBER(OFFSET('Sanitation Data'!$C$12,0,10*ROW('Sanitation Data'!C120))),'Data Summary'!CN126="Yes"),OFFSET('Sanitation Data'!$C$12,0,10*ROW('Sanitation Data'!C120)),NA())</f>
        <v>#N/A</v>
      </c>
      <c r="Z126" s="134" t="e">
        <f ca="1">+IF(AND(ISNUMBER(OFFSET('Sanitation Data'!$C$13,0,10*ROW('Sanitation Data'!C120))),'Data Summary'!CO126="Yes"),OFFSET('Sanitation Data'!$C$13,0,10*ROW('Sanitation Data'!C120)),NA())</f>
        <v>#N/A</v>
      </c>
      <c r="AA126" s="134" t="e">
        <f ca="1">+IF(AND(ISNUMBER(OFFSET('Sanitation Data'!$D$5,0,10*ROW('Sanitation Data'!D120))),'Data Summary'!CP126="Yes"),100-OFFSET('Sanitation Data'!$D$5,0,10*ROW('Sanitation Data'!D120)),NA())</f>
        <v>#N/A</v>
      </c>
      <c r="AB126" s="134" t="e">
        <f ca="1">+IF(AND(ISNUMBER(OFFSET('Sanitation Data'!$D$7,0,10*ROW('Sanitation Data'!D120))),'Data Summary'!CQ126="Yes"),OFFSET('Sanitation Data'!$D$7,0,10*ROW('Sanitation Data'!D120)),NA())</f>
        <v>#N/A</v>
      </c>
      <c r="AC126" s="134" t="e">
        <f ca="1">+IF(AND(ISNUMBER(OFFSET('Sanitation Data'!$D$11,0,10*ROW('Sanitation Data'!D120))),'Data Summary'!CR126="Yes"),OFFSET('Sanitation Data'!$D$11,0,10*ROW('Sanitation Data'!D120)),NA())</f>
        <v>#N/A</v>
      </c>
      <c r="AD126" s="134" t="e">
        <f ca="1">+IF(AND(ISNUMBER(OFFSET('Sanitation Data'!$D$12,0,10*ROW('Sanitation Data'!D120))),'Data Summary'!CS126="Yes"),OFFSET('Sanitation Data'!$D$12,0,10*ROW('Sanitation Data'!D120)),NA())</f>
        <v>#N/A</v>
      </c>
      <c r="AE126" s="134" t="e">
        <f ca="1">+IF(AND(ISNUMBER(OFFSET('Sanitation Data'!$D$13,0,10*ROW('Sanitation Data'!D120))),'Data Summary'!CT126="Yes"),OFFSET('Sanitation Data'!$D$13,0,10*ROW('Sanitation Data'!D120)),NA())</f>
        <v>#N/A</v>
      </c>
      <c r="AF126" s="134" t="e">
        <f ca="1">+IF(AND(ISNUMBER(OFFSET('Sanitation Data'!$E$5,0,10*ROW('Sanitation Data'!E120))),'Data Summary'!CU126="Yes"),100-OFFSET('Sanitation Data'!$E$5,0,10*ROW('Sanitation Data'!E120)),NA())</f>
        <v>#N/A</v>
      </c>
      <c r="AG126" s="134" t="e">
        <f ca="1">+IF(AND(ISNUMBER(OFFSET('Sanitation Data'!$E$7,0,10*ROW('Sanitation Data'!E120))),'Data Summary'!CV126="Yes"),OFFSET('Sanitation Data'!$E$7,0,10*ROW('Sanitation Data'!E120)),NA())</f>
        <v>#N/A</v>
      </c>
      <c r="AH126" s="134" t="e">
        <f ca="1">+IF(AND(ISNUMBER(OFFSET('Sanitation Data'!$E$11,0,10*ROW('Sanitation Data'!E120))),'Data Summary'!CW126="Yes"),OFFSET('Sanitation Data'!$E$11,0,10*ROW('Sanitation Data'!E120)),NA())</f>
        <v>#N/A</v>
      </c>
      <c r="AI126" s="134" t="e">
        <f ca="1">+IF(AND(ISNUMBER(OFFSET('Sanitation Data'!$E$12,0,10*ROW('Sanitation Data'!E120))),'Data Summary'!CX126="Yes"),OFFSET('Sanitation Data'!$E$12,0,10*ROW('Sanitation Data'!E120)),NA())</f>
        <v>#N/A</v>
      </c>
      <c r="AJ126" s="134" t="e">
        <f ca="1">+IF(AND(ISNUMBER(OFFSET('Sanitation Data'!$E$13,0,10*ROW('Sanitation Data'!E120))),'Data Summary'!CY126="Yes"),OFFSET('Sanitation Data'!$E$13,0,10*ROW('Sanitation Data'!E120)),NA())</f>
        <v>#N/A</v>
      </c>
      <c r="AK126" s="134" t="e">
        <f ca="1">+IF(AND(ISNUMBER(OFFSET('Sanitation Data'!$F$5,0,10*ROW('Sanitation Data'!F120))),'Data Summary'!CZ126="Yes"),100-OFFSET('Sanitation Data'!$F$5,0,10*ROW('Sanitation Data'!F120)),NA())</f>
        <v>#N/A</v>
      </c>
      <c r="AL126" s="134" t="e">
        <f ca="1">+IF(AND(ISNUMBER(OFFSET('Sanitation Data'!$F$7,0,10*ROW('Sanitation Data'!F120))),'Data Summary'!DA126="Yes"),OFFSET('Sanitation Data'!$F$7,0,10*ROW('Sanitation Data'!F120)),NA())</f>
        <v>#N/A</v>
      </c>
      <c r="AM126" s="134" t="e">
        <f ca="1">+IF(AND(ISNUMBER(OFFSET('Sanitation Data'!$F$11,0,10*ROW('Sanitation Data'!F120))),'Data Summary'!DB126="Yes"),OFFSET('Sanitation Data'!$F$11,0,10*ROW('Sanitation Data'!F120)),NA())</f>
        <v>#N/A</v>
      </c>
      <c r="AN126" s="134" t="e">
        <f ca="1">+IF(AND(ISNUMBER(OFFSET('Sanitation Data'!$F$12,0,10*ROW('Sanitation Data'!F120))),'Data Summary'!DC126="Yes"),OFFSET('Sanitation Data'!$F$12,0,10*ROW('Sanitation Data'!F120)),NA())</f>
        <v>#N/A</v>
      </c>
      <c r="AO126" s="134" t="e">
        <f ca="1">+IF(AND(ISNUMBER(OFFSET('Sanitation Data'!$F$13,0,10*ROW('Sanitation Data'!F120))),'Data Summary'!DD126="Yes"),OFFSET('Sanitation Data'!$F$13,0,10*ROW('Sanitation Data'!F120)),NA())</f>
        <v>#N/A</v>
      </c>
      <c r="AP126" s="134" t="e">
        <f ca="1">+IF(AND(ISNUMBER(OFFSET('Sanitation Data'!$G$5,0,10*ROW('Sanitation Data'!G120))),'Data Summary'!DE126="Yes"),100-OFFSET('Sanitation Data'!$G$5,0,10*ROW('Sanitation Data'!G120)),NA())</f>
        <v>#N/A</v>
      </c>
      <c r="AQ126" s="134" t="e">
        <f ca="1">+IF(AND(ISNUMBER(OFFSET('Sanitation Data'!$G$7,0,10*ROW('Sanitation Data'!G120))),'Data Summary'!DF126="Yes"),OFFSET('Sanitation Data'!$G$7,0,10*ROW('Sanitation Data'!G120)),NA())</f>
        <v>#N/A</v>
      </c>
      <c r="AR126" s="134" t="e">
        <f ca="1">+IF(AND(ISNUMBER(OFFSET('Sanitation Data'!$G$11,0,10*ROW('Sanitation Data'!G120))),'Data Summary'!DG126="Yes"),OFFSET('Sanitation Data'!$G$11,0,10*ROW('Sanitation Data'!G120)),NA())</f>
        <v>#N/A</v>
      </c>
      <c r="AS126" s="134" t="e">
        <f ca="1">+IF(AND(ISNUMBER(OFFSET('Sanitation Data'!$G$12,0,10*ROW('Sanitation Data'!G120))),'Data Summary'!DH126="Yes"),OFFSET('Sanitation Data'!$G$12,0,10*ROW('Sanitation Data'!G120)),NA())</f>
        <v>#N/A</v>
      </c>
      <c r="AT126" s="134" t="e">
        <f ca="1">+IF(AND(ISNUMBER(OFFSET('Sanitation Data'!$G$13,0,10*ROW('Sanitation Data'!G120))),'Data Summary'!DI126="Yes"),OFFSET('Sanitation Data'!$G$13,0,10*ROW('Sanitation Data'!G120)),NA())</f>
        <v>#N/A</v>
      </c>
      <c r="AU126" s="134" t="e">
        <f ca="1">+IF(AND(ISNUMBER(OFFSET('Sanitation Data'!$H$5,0,10*ROW('Sanitation Data'!H120))),'Data Summary'!DJ126="Yes"),100-OFFSET('Sanitation Data'!$H$5,0,10*ROW('Sanitation Data'!H120)),NA())</f>
        <v>#N/A</v>
      </c>
      <c r="AV126" s="134" t="e">
        <f ca="1">+IF(AND(ISNUMBER(OFFSET('Sanitation Data'!$H$7,0,10*ROW('Sanitation Data'!H120))),'Data Summary'!DK126="Yes"),OFFSET('Sanitation Data'!$H$7,0,10*ROW('Sanitation Data'!H120)),NA())</f>
        <v>#N/A</v>
      </c>
      <c r="AW126" s="134" t="e">
        <f ca="1">+IF(AND(ISNUMBER(OFFSET('Sanitation Data'!$H$11,0,10*ROW('Sanitation Data'!H120))),'Data Summary'!DL126="Yes"),OFFSET('Sanitation Data'!$H$11,0,10*ROW('Sanitation Data'!H120)),NA())</f>
        <v>#N/A</v>
      </c>
      <c r="AX126" s="134" t="e">
        <f ca="1">+IF(AND(ISNUMBER(OFFSET('Sanitation Data'!$H$12,0,10*ROW('Sanitation Data'!H120))),'Data Summary'!DM126="Yes"),OFFSET('Sanitation Data'!$H$12,0,10*ROW('Sanitation Data'!H120)),NA())</f>
        <v>#N/A</v>
      </c>
      <c r="AY126" s="134" t="e">
        <f ca="1">+IF(AND(ISNUMBER(OFFSET('Sanitation Data'!$H$13,0,10*ROW('Sanitation Data'!H120))),'Data Summary'!DN126="Yes"),OFFSET('Sanitation Data'!$H$13,0,10*ROW('Sanitation Data'!H120)),NA())</f>
        <v>#N/A</v>
      </c>
      <c r="AZ126" s="135" t="e">
        <f ca="1">+IF(AND(ISNUMBER(OFFSET('Hygiene Data'!$C$6,0,10*ROW('Hygiene Data'!C120))),'Data Summary'!DO126="Yes"),OFFSET('Hygiene Data'!$C$6,0,10*ROW('Hygiene Data'!C120)),NA())</f>
        <v>#N/A</v>
      </c>
      <c r="BA126" s="135" t="e">
        <f ca="1">+IF(AND(ISNUMBER(OFFSET('Hygiene Data'!$C$8,0,10*ROW('Hygiene Data'!C120))),'Data Summary'!DP126="Yes"),OFFSET('Hygiene Data'!$C$8,0,10*ROW('Hygiene Data'!C120)),NA())</f>
        <v>#N/A</v>
      </c>
      <c r="BB126" s="135" t="e">
        <f ca="1">+IF(AND(ISNUMBER(OFFSET('Hygiene Data'!$C$10,0,10*ROW('Hygiene Data'!C120))),'Data Summary'!DQ126="Yes"),OFFSET('Hygiene Data'!$C$10,0,10*ROW('Hygiene Data'!C120)),NA())</f>
        <v>#N/A</v>
      </c>
      <c r="BC126" s="135" t="e">
        <f ca="1">+IF(AND(ISNUMBER(OFFSET('Hygiene Data'!$D$6,0,10*ROW('Hygiene Data'!D120))),'Data Summary'!DR126="Yes"),OFFSET('Hygiene Data'!$D$6,0,10*ROW('Hygiene Data'!D120)),NA())</f>
        <v>#N/A</v>
      </c>
      <c r="BD126" s="135" t="e">
        <f ca="1">+IF(AND(ISNUMBER(OFFSET('Hygiene Data'!$D$8,0,10*ROW('Hygiene Data'!D120))),'Data Summary'!DS126="Yes"),OFFSET('Hygiene Data'!$D$8,0,10*ROW('Hygiene Data'!D120)),NA())</f>
        <v>#N/A</v>
      </c>
      <c r="BE126" s="135" t="e">
        <f ca="1">+IF(AND(ISNUMBER(OFFSET('Hygiene Data'!$D$10,0,10*ROW('Hygiene Data'!D120))),'Data Summary'!DT126="Yes"),OFFSET('Hygiene Data'!$D$10,0,10*ROW('Hygiene Data'!D120)),NA())</f>
        <v>#N/A</v>
      </c>
      <c r="BF126" s="135" t="e">
        <f ca="1">+IF(AND(ISNUMBER(OFFSET('Hygiene Data'!$E$6,0,10*ROW('Hygiene Data'!E120))),'Data Summary'!DU126="Yes"),OFFSET('Hygiene Data'!$E$6,0,10*ROW('Hygiene Data'!E120)),NA())</f>
        <v>#N/A</v>
      </c>
      <c r="BG126" s="135" t="e">
        <f ca="1">+IF(AND(ISNUMBER(OFFSET('Hygiene Data'!$E$8,0,10*ROW('Hygiene Data'!E120))),'Data Summary'!DV126="Yes"),OFFSET('Hygiene Data'!$E$8,0,10*ROW('Hygiene Data'!E120)),NA())</f>
        <v>#N/A</v>
      </c>
      <c r="BH126" s="135" t="e">
        <f ca="1">+IF(AND(ISNUMBER(OFFSET('Hygiene Data'!$E$10,0,10*ROW('Hygiene Data'!E120))),'Data Summary'!DW126="Yes"),OFFSET('Hygiene Data'!$E$10,0,10*ROW('Hygiene Data'!E120)),NA())</f>
        <v>#N/A</v>
      </c>
      <c r="BI126" s="135" t="e">
        <f ca="1">+IF(AND(ISNUMBER(OFFSET('Hygiene Data'!$F$6,0,10*ROW('Hygiene Data'!F120))),'Data Summary'!DX126="Yes"),OFFSET('Hygiene Data'!$F$6,0,10*ROW('Hygiene Data'!F120)),NA())</f>
        <v>#N/A</v>
      </c>
      <c r="BJ126" s="135" t="e">
        <f ca="1">+IF(AND(ISNUMBER(OFFSET('Hygiene Data'!$F$8,0,10*ROW('Hygiene Data'!F120))),'Data Summary'!DY126="Yes"),OFFSET('Hygiene Data'!$F$8,0,10*ROW('Hygiene Data'!F120)),NA())</f>
        <v>#N/A</v>
      </c>
      <c r="BK126" s="135" t="e">
        <f ca="1">+IF(AND(ISNUMBER(OFFSET('Hygiene Data'!$F$10,0,10*ROW('Hygiene Data'!F120))),'Data Summary'!DZ126="Yes"),OFFSET('Hygiene Data'!$F$10,0,10*ROW('Hygiene Data'!F120)),NA())</f>
        <v>#N/A</v>
      </c>
      <c r="BL126" s="135" t="e">
        <f ca="1">+IF(AND(ISNUMBER(OFFSET('Hygiene Data'!$G$6,0,10*ROW('Hygiene Data'!G120))),'Data Summary'!EA126="Yes"),OFFSET('Hygiene Data'!$G$6,0,10*ROW('Hygiene Data'!G120)),NA())</f>
        <v>#N/A</v>
      </c>
      <c r="BM126" s="135" t="e">
        <f ca="1">+IF(AND(ISNUMBER(OFFSET('Hygiene Data'!$G$8,0,10*ROW('Hygiene Data'!G120))),'Data Summary'!EB126="Yes"),OFFSET('Hygiene Data'!$G$8,0,10*ROW('Hygiene Data'!G120)),NA())</f>
        <v>#N/A</v>
      </c>
      <c r="BN126" s="135" t="e">
        <f ca="1">+IF(AND(ISNUMBER(OFFSET('Hygiene Data'!$G$10,0,10*ROW('Hygiene Data'!G120))),'Data Summary'!EC126="Yes"),OFFSET('Hygiene Data'!$G$10,0,10*ROW('Hygiene Data'!G120)),NA())</f>
        <v>#N/A</v>
      </c>
      <c r="BO126" s="135" t="e">
        <f ca="1">+IF(AND(ISNUMBER(OFFSET('Hygiene Data'!$H$6,0,10*ROW('Hygiene Data'!H120))),'Data Summary'!ED126="Yes"),OFFSET('Hygiene Data'!$H$6,0,10*ROW('Hygiene Data'!H120)),NA())</f>
        <v>#N/A</v>
      </c>
      <c r="BP126" s="135" t="e">
        <f ca="1">+IF(AND(ISNUMBER(OFFSET('Hygiene Data'!$H$8,0,10*ROW('Hygiene Data'!H120))),'Data Summary'!EE126="Yes"),OFFSET('Hygiene Data'!$H$8,0,10*ROW('Hygiene Data'!H120)),NA())</f>
        <v>#N/A</v>
      </c>
      <c r="BQ126" s="135" t="e">
        <f ca="1">+IF(AND(ISNUMBER(OFFSET('Hygiene Data'!$H$10,0,10*ROW('Hygiene Data'!H120))),'Data Summary'!EF126="Yes"),OFFSET('Hygiene Data'!$H$10,0,10*ROW('Hygiene Data'!H120)),NA())</f>
        <v>#N/A</v>
      </c>
    </row>
    <row r="127" spans="1:69" x14ac:dyDescent="0.2">
      <c r="A127" s="50" t="e">
        <f ca="1">+IF(OFFSET('Water Data'!$B$1,0,10*ROW('Water Data'!B121))="",NA(),OFFSET('Water Data'!$B$1,0,10*ROW('Water Data'!B121)))</f>
        <v>#N/A</v>
      </c>
      <c r="B127" s="50" t="e">
        <f ca="1">+IF(OFFSET('Water Data'!$A$3,0,10*ROW('Water Data'!A124))="",NA(),OFFSET('Water Data'!$A$3,0,10*ROW('Water Data'!A124)))</f>
        <v>#N/A</v>
      </c>
      <c r="C127" s="50" t="e">
        <f ca="1">+IF(OFFSET('Water Data'!$C$3,0,10*ROW('Water Data'!C124))="",NA(),OFFSET('Water Data'!$C$3,0,10*ROW('Water Data'!C124)))</f>
        <v>#N/A</v>
      </c>
      <c r="D127" s="133" t="e">
        <f ca="1">+IF(AND(ISNUMBER(OFFSET('Water Data'!$C$5,0,10*ROW('Water Data'!C121))),'Data Summary'!BS127="Yes"),100-OFFSET('Water Data'!$C$5,0,10*ROW('Water Data'!C121)),NA())</f>
        <v>#N/A</v>
      </c>
      <c r="E127" s="133" t="e">
        <f ca="1">+IF(AND(ISNUMBER(OFFSET('Water Data'!$C$7,0,10*ROW('Water Data'!C121))),'Data Summary'!BT127="Yes"),OFFSET('Water Data'!$C$7,0,10*ROW('Water Data'!C121)),NA())</f>
        <v>#N/A</v>
      </c>
      <c r="F127" s="133" t="e">
        <f ca="1">+IF(AND(ISNUMBER(OFFSET('Water Data'!$C$10,0,10*ROW('Water Data'!C121))),'Data Summary'!BU127="Yes"),OFFSET('Water Data'!$C$10,0,10*ROW('Water Data'!C121)),NA())</f>
        <v>#N/A</v>
      </c>
      <c r="G127" s="133" t="e">
        <f ca="1">+IF(AND(ISNUMBER(OFFSET('Water Data'!$D$5,0,10*ROW('Water Data'!D121))),'Data Summary'!BV127="Yes"),100-OFFSET('Water Data'!$D$5,0,10*ROW('Water Data'!D121)),NA())</f>
        <v>#N/A</v>
      </c>
      <c r="H127" s="133" t="e">
        <f ca="1">+IF(AND(ISNUMBER(OFFSET('Water Data'!$D$7,0,10*ROW('Water Data'!D121))),'Data Summary'!BW127="Yes"),OFFSET('Water Data'!$D$7,0,10*ROW('Water Data'!D121)),NA())</f>
        <v>#N/A</v>
      </c>
      <c r="I127" s="133" t="e">
        <f ca="1">+IF(AND(ISNUMBER(OFFSET('Water Data'!$D$10,0,10*ROW('Water Data'!D121))),'Data Summary'!BX127="Yes"),OFFSET('Water Data'!$D$10,0,10*ROW('Water Data'!D121)),NA())</f>
        <v>#N/A</v>
      </c>
      <c r="J127" s="133" t="e">
        <f ca="1">+IF(AND(ISNUMBER(OFFSET('Water Data'!$E$5,0,10*ROW('Water Data'!E121))),'Data Summary'!BY127="Yes"),100-OFFSET('Water Data'!$E$5,0,10*ROW('Water Data'!E121)),NA())</f>
        <v>#N/A</v>
      </c>
      <c r="K127" s="133" t="e">
        <f ca="1">+IF(AND(ISNUMBER(OFFSET('Water Data'!$E$7,0,10*ROW('Water Data'!E121))),'Data Summary'!BZ127="Yes"),OFFSET('Water Data'!$E$7,0,10*ROW('Water Data'!E121)),NA())</f>
        <v>#N/A</v>
      </c>
      <c r="L127" s="133" t="e">
        <f ca="1">+IF(AND(ISNUMBER(OFFSET('Water Data'!$E$10,0,10*ROW('Water Data'!E121))),'Data Summary'!CA127="Yes"),OFFSET('Water Data'!$E$10,0,10*ROW('Water Data'!E121)),NA())</f>
        <v>#N/A</v>
      </c>
      <c r="M127" s="133" t="e">
        <f ca="1">+IF(AND(ISNUMBER(OFFSET('Water Data'!$F$5,0,10*ROW('Water Data'!F121))),'Data Summary'!CB127="Yes"),100-OFFSET('Water Data'!$F$5,0,10*ROW('Water Data'!F121)),NA())</f>
        <v>#N/A</v>
      </c>
      <c r="N127" s="133" t="e">
        <f ca="1">+IF(AND(ISNUMBER(OFFSET('Water Data'!$F$7,0,10*ROW('Water Data'!F121))),'Data Summary'!CC127="Yes"),OFFSET('Water Data'!$F$7,0,10*ROW('Water Data'!F121)),NA())</f>
        <v>#N/A</v>
      </c>
      <c r="O127" s="133" t="e">
        <f ca="1">+IF(AND(ISNUMBER(OFFSET('Water Data'!$F$10,0,10*ROW('Water Data'!F121))),'Data Summary'!CD127="Yes"),OFFSET('Water Data'!$F$10,0,10*ROW('Water Data'!F121)),NA())</f>
        <v>#N/A</v>
      </c>
      <c r="P127" s="133" t="e">
        <f ca="1">+IF(AND(ISNUMBER(OFFSET('Water Data'!$G$5,0,10*ROW('Water Data'!G121))),'Data Summary'!CE127="Yes"),100-OFFSET('Water Data'!$G$5,0,10*ROW('Water Data'!G121)),NA())</f>
        <v>#N/A</v>
      </c>
      <c r="Q127" s="133" t="e">
        <f ca="1">+IF(AND(ISNUMBER(OFFSET('Water Data'!$G$7,0,10*ROW('Water Data'!G121))),'Data Summary'!CF127="Yes"),OFFSET('Water Data'!$G$7,0,10*ROW('Water Data'!G121)),NA())</f>
        <v>#N/A</v>
      </c>
      <c r="R127" s="133" t="e">
        <f ca="1">+IF(AND(ISNUMBER(OFFSET('Water Data'!$G$10,0,10*ROW('Water Data'!G121))),'Data Summary'!CG127="Yes"),OFFSET('Water Data'!$G$10,0,10*ROW('Water Data'!G121)),NA())</f>
        <v>#N/A</v>
      </c>
      <c r="S127" s="133" t="e">
        <f ca="1">+IF(AND(ISNUMBER(OFFSET('Water Data'!$H$5,0,10*ROW('Water Data'!H121))),'Data Summary'!CH127="Yes"),100-OFFSET('Water Data'!$H$5,0,10*ROW('Water Data'!H121)),NA())</f>
        <v>#N/A</v>
      </c>
      <c r="T127" s="133" t="e">
        <f ca="1">+IF(AND(ISNUMBER(OFFSET('Water Data'!$H$7,0,10*ROW('Water Data'!H121))),'Data Summary'!CI127="Yes"),OFFSET('Water Data'!$H$7,0,10*ROW('Water Data'!H121)),NA())</f>
        <v>#N/A</v>
      </c>
      <c r="U127" s="133" t="e">
        <f ca="1">+IF(AND(ISNUMBER(OFFSET('Water Data'!$H$10,0,10*ROW('Water Data'!H121))),'Data Summary'!CJ127="Yes"),OFFSET('Water Data'!$H$10,0,10*ROW('Water Data'!H121)),NA())</f>
        <v>#N/A</v>
      </c>
      <c r="V127" s="134" t="e">
        <f ca="1">+IF(AND(ISNUMBER(OFFSET('Sanitation Data'!$C$5,0,10*ROW('Sanitation Data'!C121))),'Data Summary'!CK127="Yes"),100-OFFSET('Sanitation Data'!$C$5,0,10*ROW('Sanitation Data'!C121)),NA())</f>
        <v>#N/A</v>
      </c>
      <c r="W127" s="134" t="e">
        <f ca="1">+IF(AND(ISNUMBER(OFFSET('Sanitation Data'!$C$7,0,10*ROW('Sanitation Data'!C121))),'Data Summary'!CL127="Yes"),OFFSET('Sanitation Data'!$C$7,0,10*ROW('Sanitation Data'!C121)),NA())</f>
        <v>#N/A</v>
      </c>
      <c r="X127" s="134" t="e">
        <f ca="1">+IF(AND(ISNUMBER(OFFSET('Sanitation Data'!$C$11,0,10*ROW('Sanitation Data'!C121))),'Data Summary'!CM127="Yes"),OFFSET('Sanitation Data'!$C$11,0,10*ROW('Sanitation Data'!C121)),NA())</f>
        <v>#N/A</v>
      </c>
      <c r="Y127" s="134" t="e">
        <f ca="1">+IF(AND(ISNUMBER(OFFSET('Sanitation Data'!$C$12,0,10*ROW('Sanitation Data'!C121))),'Data Summary'!CN127="Yes"),OFFSET('Sanitation Data'!$C$12,0,10*ROW('Sanitation Data'!C121)),NA())</f>
        <v>#N/A</v>
      </c>
      <c r="Z127" s="134" t="e">
        <f ca="1">+IF(AND(ISNUMBER(OFFSET('Sanitation Data'!$C$13,0,10*ROW('Sanitation Data'!C121))),'Data Summary'!CO127="Yes"),OFFSET('Sanitation Data'!$C$13,0,10*ROW('Sanitation Data'!C121)),NA())</f>
        <v>#N/A</v>
      </c>
      <c r="AA127" s="134" t="e">
        <f ca="1">+IF(AND(ISNUMBER(OFFSET('Sanitation Data'!$D$5,0,10*ROW('Sanitation Data'!D121))),'Data Summary'!CP127="Yes"),100-OFFSET('Sanitation Data'!$D$5,0,10*ROW('Sanitation Data'!D121)),NA())</f>
        <v>#N/A</v>
      </c>
      <c r="AB127" s="134" t="e">
        <f ca="1">+IF(AND(ISNUMBER(OFFSET('Sanitation Data'!$D$7,0,10*ROW('Sanitation Data'!D121))),'Data Summary'!CQ127="Yes"),OFFSET('Sanitation Data'!$D$7,0,10*ROW('Sanitation Data'!D121)),NA())</f>
        <v>#N/A</v>
      </c>
      <c r="AC127" s="134" t="e">
        <f ca="1">+IF(AND(ISNUMBER(OFFSET('Sanitation Data'!$D$11,0,10*ROW('Sanitation Data'!D121))),'Data Summary'!CR127="Yes"),OFFSET('Sanitation Data'!$D$11,0,10*ROW('Sanitation Data'!D121)),NA())</f>
        <v>#N/A</v>
      </c>
      <c r="AD127" s="134" t="e">
        <f ca="1">+IF(AND(ISNUMBER(OFFSET('Sanitation Data'!$D$12,0,10*ROW('Sanitation Data'!D121))),'Data Summary'!CS127="Yes"),OFFSET('Sanitation Data'!$D$12,0,10*ROW('Sanitation Data'!D121)),NA())</f>
        <v>#N/A</v>
      </c>
      <c r="AE127" s="134" t="e">
        <f ca="1">+IF(AND(ISNUMBER(OFFSET('Sanitation Data'!$D$13,0,10*ROW('Sanitation Data'!D121))),'Data Summary'!CT127="Yes"),OFFSET('Sanitation Data'!$D$13,0,10*ROW('Sanitation Data'!D121)),NA())</f>
        <v>#N/A</v>
      </c>
      <c r="AF127" s="134" t="e">
        <f ca="1">+IF(AND(ISNUMBER(OFFSET('Sanitation Data'!$E$5,0,10*ROW('Sanitation Data'!E121))),'Data Summary'!CU127="Yes"),100-OFFSET('Sanitation Data'!$E$5,0,10*ROW('Sanitation Data'!E121)),NA())</f>
        <v>#N/A</v>
      </c>
      <c r="AG127" s="134" t="e">
        <f ca="1">+IF(AND(ISNUMBER(OFFSET('Sanitation Data'!$E$7,0,10*ROW('Sanitation Data'!E121))),'Data Summary'!CV127="Yes"),OFFSET('Sanitation Data'!$E$7,0,10*ROW('Sanitation Data'!E121)),NA())</f>
        <v>#N/A</v>
      </c>
      <c r="AH127" s="134" t="e">
        <f ca="1">+IF(AND(ISNUMBER(OFFSET('Sanitation Data'!$E$11,0,10*ROW('Sanitation Data'!E121))),'Data Summary'!CW127="Yes"),OFFSET('Sanitation Data'!$E$11,0,10*ROW('Sanitation Data'!E121)),NA())</f>
        <v>#N/A</v>
      </c>
      <c r="AI127" s="134" t="e">
        <f ca="1">+IF(AND(ISNUMBER(OFFSET('Sanitation Data'!$E$12,0,10*ROW('Sanitation Data'!E121))),'Data Summary'!CX127="Yes"),OFFSET('Sanitation Data'!$E$12,0,10*ROW('Sanitation Data'!E121)),NA())</f>
        <v>#N/A</v>
      </c>
      <c r="AJ127" s="134" t="e">
        <f ca="1">+IF(AND(ISNUMBER(OFFSET('Sanitation Data'!$E$13,0,10*ROW('Sanitation Data'!E121))),'Data Summary'!CY127="Yes"),OFFSET('Sanitation Data'!$E$13,0,10*ROW('Sanitation Data'!E121)),NA())</f>
        <v>#N/A</v>
      </c>
      <c r="AK127" s="134" t="e">
        <f ca="1">+IF(AND(ISNUMBER(OFFSET('Sanitation Data'!$F$5,0,10*ROW('Sanitation Data'!F121))),'Data Summary'!CZ127="Yes"),100-OFFSET('Sanitation Data'!$F$5,0,10*ROW('Sanitation Data'!F121)),NA())</f>
        <v>#N/A</v>
      </c>
      <c r="AL127" s="134" t="e">
        <f ca="1">+IF(AND(ISNUMBER(OFFSET('Sanitation Data'!$F$7,0,10*ROW('Sanitation Data'!F121))),'Data Summary'!DA127="Yes"),OFFSET('Sanitation Data'!$F$7,0,10*ROW('Sanitation Data'!F121)),NA())</f>
        <v>#N/A</v>
      </c>
      <c r="AM127" s="134" t="e">
        <f ca="1">+IF(AND(ISNUMBER(OFFSET('Sanitation Data'!$F$11,0,10*ROW('Sanitation Data'!F121))),'Data Summary'!DB127="Yes"),OFFSET('Sanitation Data'!$F$11,0,10*ROW('Sanitation Data'!F121)),NA())</f>
        <v>#N/A</v>
      </c>
      <c r="AN127" s="134" t="e">
        <f ca="1">+IF(AND(ISNUMBER(OFFSET('Sanitation Data'!$F$12,0,10*ROW('Sanitation Data'!F121))),'Data Summary'!DC127="Yes"),OFFSET('Sanitation Data'!$F$12,0,10*ROW('Sanitation Data'!F121)),NA())</f>
        <v>#N/A</v>
      </c>
      <c r="AO127" s="134" t="e">
        <f ca="1">+IF(AND(ISNUMBER(OFFSET('Sanitation Data'!$F$13,0,10*ROW('Sanitation Data'!F121))),'Data Summary'!DD127="Yes"),OFFSET('Sanitation Data'!$F$13,0,10*ROW('Sanitation Data'!F121)),NA())</f>
        <v>#N/A</v>
      </c>
      <c r="AP127" s="134" t="e">
        <f ca="1">+IF(AND(ISNUMBER(OFFSET('Sanitation Data'!$G$5,0,10*ROW('Sanitation Data'!G121))),'Data Summary'!DE127="Yes"),100-OFFSET('Sanitation Data'!$G$5,0,10*ROW('Sanitation Data'!G121)),NA())</f>
        <v>#N/A</v>
      </c>
      <c r="AQ127" s="134" t="e">
        <f ca="1">+IF(AND(ISNUMBER(OFFSET('Sanitation Data'!$G$7,0,10*ROW('Sanitation Data'!G121))),'Data Summary'!DF127="Yes"),OFFSET('Sanitation Data'!$G$7,0,10*ROW('Sanitation Data'!G121)),NA())</f>
        <v>#N/A</v>
      </c>
      <c r="AR127" s="134" t="e">
        <f ca="1">+IF(AND(ISNUMBER(OFFSET('Sanitation Data'!$G$11,0,10*ROW('Sanitation Data'!G121))),'Data Summary'!DG127="Yes"),OFFSET('Sanitation Data'!$G$11,0,10*ROW('Sanitation Data'!G121)),NA())</f>
        <v>#N/A</v>
      </c>
      <c r="AS127" s="134" t="e">
        <f ca="1">+IF(AND(ISNUMBER(OFFSET('Sanitation Data'!$G$12,0,10*ROW('Sanitation Data'!G121))),'Data Summary'!DH127="Yes"),OFFSET('Sanitation Data'!$G$12,0,10*ROW('Sanitation Data'!G121)),NA())</f>
        <v>#N/A</v>
      </c>
      <c r="AT127" s="134" t="e">
        <f ca="1">+IF(AND(ISNUMBER(OFFSET('Sanitation Data'!$G$13,0,10*ROW('Sanitation Data'!G121))),'Data Summary'!DI127="Yes"),OFFSET('Sanitation Data'!$G$13,0,10*ROW('Sanitation Data'!G121)),NA())</f>
        <v>#N/A</v>
      </c>
      <c r="AU127" s="134" t="e">
        <f ca="1">+IF(AND(ISNUMBER(OFFSET('Sanitation Data'!$H$5,0,10*ROW('Sanitation Data'!H121))),'Data Summary'!DJ127="Yes"),100-OFFSET('Sanitation Data'!$H$5,0,10*ROW('Sanitation Data'!H121)),NA())</f>
        <v>#N/A</v>
      </c>
      <c r="AV127" s="134" t="e">
        <f ca="1">+IF(AND(ISNUMBER(OFFSET('Sanitation Data'!$H$7,0,10*ROW('Sanitation Data'!H121))),'Data Summary'!DK127="Yes"),OFFSET('Sanitation Data'!$H$7,0,10*ROW('Sanitation Data'!H121)),NA())</f>
        <v>#N/A</v>
      </c>
      <c r="AW127" s="134" t="e">
        <f ca="1">+IF(AND(ISNUMBER(OFFSET('Sanitation Data'!$H$11,0,10*ROW('Sanitation Data'!H121))),'Data Summary'!DL127="Yes"),OFFSET('Sanitation Data'!$H$11,0,10*ROW('Sanitation Data'!H121)),NA())</f>
        <v>#N/A</v>
      </c>
      <c r="AX127" s="134" t="e">
        <f ca="1">+IF(AND(ISNUMBER(OFFSET('Sanitation Data'!$H$12,0,10*ROW('Sanitation Data'!H121))),'Data Summary'!DM127="Yes"),OFFSET('Sanitation Data'!$H$12,0,10*ROW('Sanitation Data'!H121)),NA())</f>
        <v>#N/A</v>
      </c>
      <c r="AY127" s="134" t="e">
        <f ca="1">+IF(AND(ISNUMBER(OFFSET('Sanitation Data'!$H$13,0,10*ROW('Sanitation Data'!H121))),'Data Summary'!DN127="Yes"),OFFSET('Sanitation Data'!$H$13,0,10*ROW('Sanitation Data'!H121)),NA())</f>
        <v>#N/A</v>
      </c>
      <c r="AZ127" s="135" t="e">
        <f ca="1">+IF(AND(ISNUMBER(OFFSET('Hygiene Data'!$C$6,0,10*ROW('Hygiene Data'!C121))),'Data Summary'!DO127="Yes"),OFFSET('Hygiene Data'!$C$6,0,10*ROW('Hygiene Data'!C121)),NA())</f>
        <v>#N/A</v>
      </c>
      <c r="BA127" s="135" t="e">
        <f ca="1">+IF(AND(ISNUMBER(OFFSET('Hygiene Data'!$C$8,0,10*ROW('Hygiene Data'!C121))),'Data Summary'!DP127="Yes"),OFFSET('Hygiene Data'!$C$8,0,10*ROW('Hygiene Data'!C121)),NA())</f>
        <v>#N/A</v>
      </c>
      <c r="BB127" s="135" t="e">
        <f ca="1">+IF(AND(ISNUMBER(OFFSET('Hygiene Data'!$C$10,0,10*ROW('Hygiene Data'!C121))),'Data Summary'!DQ127="Yes"),OFFSET('Hygiene Data'!$C$10,0,10*ROW('Hygiene Data'!C121)),NA())</f>
        <v>#N/A</v>
      </c>
      <c r="BC127" s="135" t="e">
        <f ca="1">+IF(AND(ISNUMBER(OFFSET('Hygiene Data'!$D$6,0,10*ROW('Hygiene Data'!D121))),'Data Summary'!DR127="Yes"),OFFSET('Hygiene Data'!$D$6,0,10*ROW('Hygiene Data'!D121)),NA())</f>
        <v>#N/A</v>
      </c>
      <c r="BD127" s="135" t="e">
        <f ca="1">+IF(AND(ISNUMBER(OFFSET('Hygiene Data'!$D$8,0,10*ROW('Hygiene Data'!D121))),'Data Summary'!DS127="Yes"),OFFSET('Hygiene Data'!$D$8,0,10*ROW('Hygiene Data'!D121)),NA())</f>
        <v>#N/A</v>
      </c>
      <c r="BE127" s="135" t="e">
        <f ca="1">+IF(AND(ISNUMBER(OFFSET('Hygiene Data'!$D$10,0,10*ROW('Hygiene Data'!D121))),'Data Summary'!DT127="Yes"),OFFSET('Hygiene Data'!$D$10,0,10*ROW('Hygiene Data'!D121)),NA())</f>
        <v>#N/A</v>
      </c>
      <c r="BF127" s="135" t="e">
        <f ca="1">+IF(AND(ISNUMBER(OFFSET('Hygiene Data'!$E$6,0,10*ROW('Hygiene Data'!E121))),'Data Summary'!DU127="Yes"),OFFSET('Hygiene Data'!$E$6,0,10*ROW('Hygiene Data'!E121)),NA())</f>
        <v>#N/A</v>
      </c>
      <c r="BG127" s="135" t="e">
        <f ca="1">+IF(AND(ISNUMBER(OFFSET('Hygiene Data'!$E$8,0,10*ROW('Hygiene Data'!E121))),'Data Summary'!DV127="Yes"),OFFSET('Hygiene Data'!$E$8,0,10*ROW('Hygiene Data'!E121)),NA())</f>
        <v>#N/A</v>
      </c>
      <c r="BH127" s="135" t="e">
        <f ca="1">+IF(AND(ISNUMBER(OFFSET('Hygiene Data'!$E$10,0,10*ROW('Hygiene Data'!E121))),'Data Summary'!DW127="Yes"),OFFSET('Hygiene Data'!$E$10,0,10*ROW('Hygiene Data'!E121)),NA())</f>
        <v>#N/A</v>
      </c>
      <c r="BI127" s="135" t="e">
        <f ca="1">+IF(AND(ISNUMBER(OFFSET('Hygiene Data'!$F$6,0,10*ROW('Hygiene Data'!F121))),'Data Summary'!DX127="Yes"),OFFSET('Hygiene Data'!$F$6,0,10*ROW('Hygiene Data'!F121)),NA())</f>
        <v>#N/A</v>
      </c>
      <c r="BJ127" s="135" t="e">
        <f ca="1">+IF(AND(ISNUMBER(OFFSET('Hygiene Data'!$F$8,0,10*ROW('Hygiene Data'!F121))),'Data Summary'!DY127="Yes"),OFFSET('Hygiene Data'!$F$8,0,10*ROW('Hygiene Data'!F121)),NA())</f>
        <v>#N/A</v>
      </c>
      <c r="BK127" s="135" t="e">
        <f ca="1">+IF(AND(ISNUMBER(OFFSET('Hygiene Data'!$F$10,0,10*ROW('Hygiene Data'!F121))),'Data Summary'!DZ127="Yes"),OFFSET('Hygiene Data'!$F$10,0,10*ROW('Hygiene Data'!F121)),NA())</f>
        <v>#N/A</v>
      </c>
      <c r="BL127" s="135" t="e">
        <f ca="1">+IF(AND(ISNUMBER(OFFSET('Hygiene Data'!$G$6,0,10*ROW('Hygiene Data'!G121))),'Data Summary'!EA127="Yes"),OFFSET('Hygiene Data'!$G$6,0,10*ROW('Hygiene Data'!G121)),NA())</f>
        <v>#N/A</v>
      </c>
      <c r="BM127" s="135" t="e">
        <f ca="1">+IF(AND(ISNUMBER(OFFSET('Hygiene Data'!$G$8,0,10*ROW('Hygiene Data'!G121))),'Data Summary'!EB127="Yes"),OFFSET('Hygiene Data'!$G$8,0,10*ROW('Hygiene Data'!G121)),NA())</f>
        <v>#N/A</v>
      </c>
      <c r="BN127" s="135" t="e">
        <f ca="1">+IF(AND(ISNUMBER(OFFSET('Hygiene Data'!$G$10,0,10*ROW('Hygiene Data'!G121))),'Data Summary'!EC127="Yes"),OFFSET('Hygiene Data'!$G$10,0,10*ROW('Hygiene Data'!G121)),NA())</f>
        <v>#N/A</v>
      </c>
      <c r="BO127" s="135" t="e">
        <f ca="1">+IF(AND(ISNUMBER(OFFSET('Hygiene Data'!$H$6,0,10*ROW('Hygiene Data'!H121))),'Data Summary'!ED127="Yes"),OFFSET('Hygiene Data'!$H$6,0,10*ROW('Hygiene Data'!H121)),NA())</f>
        <v>#N/A</v>
      </c>
      <c r="BP127" s="135" t="e">
        <f ca="1">+IF(AND(ISNUMBER(OFFSET('Hygiene Data'!$H$8,0,10*ROW('Hygiene Data'!H121))),'Data Summary'!EE127="Yes"),OFFSET('Hygiene Data'!$H$8,0,10*ROW('Hygiene Data'!H121)),NA())</f>
        <v>#N/A</v>
      </c>
      <c r="BQ127" s="135" t="e">
        <f ca="1">+IF(AND(ISNUMBER(OFFSET('Hygiene Data'!$H$10,0,10*ROW('Hygiene Data'!H121))),'Data Summary'!EF127="Yes"),OFFSET('Hygiene Data'!$H$10,0,10*ROW('Hygiene Data'!H121)),NA())</f>
        <v>#N/A</v>
      </c>
    </row>
    <row r="128" spans="1:69" x14ac:dyDescent="0.2">
      <c r="A128" s="50" t="e">
        <f ca="1">+IF(OFFSET('Water Data'!$B$1,0,10*ROW('Water Data'!B122))="",NA(),OFFSET('Water Data'!$B$1,0,10*ROW('Water Data'!B122)))</f>
        <v>#N/A</v>
      </c>
      <c r="B128" s="50" t="e">
        <f ca="1">+IF(OFFSET('Water Data'!$A$3,0,10*ROW('Water Data'!A125))="",NA(),OFFSET('Water Data'!$A$3,0,10*ROW('Water Data'!A125)))</f>
        <v>#N/A</v>
      </c>
      <c r="C128" s="50" t="e">
        <f ca="1">+IF(OFFSET('Water Data'!$C$3,0,10*ROW('Water Data'!C125))="",NA(),OFFSET('Water Data'!$C$3,0,10*ROW('Water Data'!C125)))</f>
        <v>#N/A</v>
      </c>
      <c r="D128" s="133" t="e">
        <f ca="1">+IF(AND(ISNUMBER(OFFSET('Water Data'!$C$5,0,10*ROW('Water Data'!C122))),'Data Summary'!BS128="Yes"),100-OFFSET('Water Data'!$C$5,0,10*ROW('Water Data'!C122)),NA())</f>
        <v>#N/A</v>
      </c>
      <c r="E128" s="133" t="e">
        <f ca="1">+IF(AND(ISNUMBER(OFFSET('Water Data'!$C$7,0,10*ROW('Water Data'!C122))),'Data Summary'!BT128="Yes"),OFFSET('Water Data'!$C$7,0,10*ROW('Water Data'!C122)),NA())</f>
        <v>#N/A</v>
      </c>
      <c r="F128" s="133" t="e">
        <f ca="1">+IF(AND(ISNUMBER(OFFSET('Water Data'!$C$10,0,10*ROW('Water Data'!C122))),'Data Summary'!BU128="Yes"),OFFSET('Water Data'!$C$10,0,10*ROW('Water Data'!C122)),NA())</f>
        <v>#N/A</v>
      </c>
      <c r="G128" s="133" t="e">
        <f ca="1">+IF(AND(ISNUMBER(OFFSET('Water Data'!$D$5,0,10*ROW('Water Data'!D122))),'Data Summary'!BV128="Yes"),100-OFFSET('Water Data'!$D$5,0,10*ROW('Water Data'!D122)),NA())</f>
        <v>#N/A</v>
      </c>
      <c r="H128" s="133" t="e">
        <f ca="1">+IF(AND(ISNUMBER(OFFSET('Water Data'!$D$7,0,10*ROW('Water Data'!D122))),'Data Summary'!BW128="Yes"),OFFSET('Water Data'!$D$7,0,10*ROW('Water Data'!D122)),NA())</f>
        <v>#N/A</v>
      </c>
      <c r="I128" s="133" t="e">
        <f ca="1">+IF(AND(ISNUMBER(OFFSET('Water Data'!$D$10,0,10*ROW('Water Data'!D122))),'Data Summary'!BX128="Yes"),OFFSET('Water Data'!$D$10,0,10*ROW('Water Data'!D122)),NA())</f>
        <v>#N/A</v>
      </c>
      <c r="J128" s="133" t="e">
        <f ca="1">+IF(AND(ISNUMBER(OFFSET('Water Data'!$E$5,0,10*ROW('Water Data'!E122))),'Data Summary'!BY128="Yes"),100-OFFSET('Water Data'!$E$5,0,10*ROW('Water Data'!E122)),NA())</f>
        <v>#N/A</v>
      </c>
      <c r="K128" s="133" t="e">
        <f ca="1">+IF(AND(ISNUMBER(OFFSET('Water Data'!$E$7,0,10*ROW('Water Data'!E122))),'Data Summary'!BZ128="Yes"),OFFSET('Water Data'!$E$7,0,10*ROW('Water Data'!E122)),NA())</f>
        <v>#N/A</v>
      </c>
      <c r="L128" s="133" t="e">
        <f ca="1">+IF(AND(ISNUMBER(OFFSET('Water Data'!$E$10,0,10*ROW('Water Data'!E122))),'Data Summary'!CA128="Yes"),OFFSET('Water Data'!$E$10,0,10*ROW('Water Data'!E122)),NA())</f>
        <v>#N/A</v>
      </c>
      <c r="M128" s="133" t="e">
        <f ca="1">+IF(AND(ISNUMBER(OFFSET('Water Data'!$F$5,0,10*ROW('Water Data'!F122))),'Data Summary'!CB128="Yes"),100-OFFSET('Water Data'!$F$5,0,10*ROW('Water Data'!F122)),NA())</f>
        <v>#N/A</v>
      </c>
      <c r="N128" s="133" t="e">
        <f ca="1">+IF(AND(ISNUMBER(OFFSET('Water Data'!$F$7,0,10*ROW('Water Data'!F122))),'Data Summary'!CC128="Yes"),OFFSET('Water Data'!$F$7,0,10*ROW('Water Data'!F122)),NA())</f>
        <v>#N/A</v>
      </c>
      <c r="O128" s="133" t="e">
        <f ca="1">+IF(AND(ISNUMBER(OFFSET('Water Data'!$F$10,0,10*ROW('Water Data'!F122))),'Data Summary'!CD128="Yes"),OFFSET('Water Data'!$F$10,0,10*ROW('Water Data'!F122)),NA())</f>
        <v>#N/A</v>
      </c>
      <c r="P128" s="133" t="e">
        <f ca="1">+IF(AND(ISNUMBER(OFFSET('Water Data'!$G$5,0,10*ROW('Water Data'!G122))),'Data Summary'!CE128="Yes"),100-OFFSET('Water Data'!$G$5,0,10*ROW('Water Data'!G122)),NA())</f>
        <v>#N/A</v>
      </c>
      <c r="Q128" s="133" t="e">
        <f ca="1">+IF(AND(ISNUMBER(OFFSET('Water Data'!$G$7,0,10*ROW('Water Data'!G122))),'Data Summary'!CF128="Yes"),OFFSET('Water Data'!$G$7,0,10*ROW('Water Data'!G122)),NA())</f>
        <v>#N/A</v>
      </c>
      <c r="R128" s="133" t="e">
        <f ca="1">+IF(AND(ISNUMBER(OFFSET('Water Data'!$G$10,0,10*ROW('Water Data'!G122))),'Data Summary'!CG128="Yes"),OFFSET('Water Data'!$G$10,0,10*ROW('Water Data'!G122)),NA())</f>
        <v>#N/A</v>
      </c>
      <c r="S128" s="133" t="e">
        <f ca="1">+IF(AND(ISNUMBER(OFFSET('Water Data'!$H$5,0,10*ROW('Water Data'!H122))),'Data Summary'!CH128="Yes"),100-OFFSET('Water Data'!$H$5,0,10*ROW('Water Data'!H122)),NA())</f>
        <v>#N/A</v>
      </c>
      <c r="T128" s="133" t="e">
        <f ca="1">+IF(AND(ISNUMBER(OFFSET('Water Data'!$H$7,0,10*ROW('Water Data'!H122))),'Data Summary'!CI128="Yes"),OFFSET('Water Data'!$H$7,0,10*ROW('Water Data'!H122)),NA())</f>
        <v>#N/A</v>
      </c>
      <c r="U128" s="133" t="e">
        <f ca="1">+IF(AND(ISNUMBER(OFFSET('Water Data'!$H$10,0,10*ROW('Water Data'!H122))),'Data Summary'!CJ128="Yes"),OFFSET('Water Data'!$H$10,0,10*ROW('Water Data'!H122)),NA())</f>
        <v>#N/A</v>
      </c>
      <c r="V128" s="134" t="e">
        <f ca="1">+IF(AND(ISNUMBER(OFFSET('Sanitation Data'!$C$5,0,10*ROW('Sanitation Data'!C122))),'Data Summary'!CK128="Yes"),100-OFFSET('Sanitation Data'!$C$5,0,10*ROW('Sanitation Data'!C122)),NA())</f>
        <v>#N/A</v>
      </c>
      <c r="W128" s="134" t="e">
        <f ca="1">+IF(AND(ISNUMBER(OFFSET('Sanitation Data'!$C$7,0,10*ROW('Sanitation Data'!C122))),'Data Summary'!CL128="Yes"),OFFSET('Sanitation Data'!$C$7,0,10*ROW('Sanitation Data'!C122)),NA())</f>
        <v>#N/A</v>
      </c>
      <c r="X128" s="134" t="e">
        <f ca="1">+IF(AND(ISNUMBER(OFFSET('Sanitation Data'!$C$11,0,10*ROW('Sanitation Data'!C122))),'Data Summary'!CM128="Yes"),OFFSET('Sanitation Data'!$C$11,0,10*ROW('Sanitation Data'!C122)),NA())</f>
        <v>#N/A</v>
      </c>
      <c r="Y128" s="134" t="e">
        <f ca="1">+IF(AND(ISNUMBER(OFFSET('Sanitation Data'!$C$12,0,10*ROW('Sanitation Data'!C122))),'Data Summary'!CN128="Yes"),OFFSET('Sanitation Data'!$C$12,0,10*ROW('Sanitation Data'!C122)),NA())</f>
        <v>#N/A</v>
      </c>
      <c r="Z128" s="134" t="e">
        <f ca="1">+IF(AND(ISNUMBER(OFFSET('Sanitation Data'!$C$13,0,10*ROW('Sanitation Data'!C122))),'Data Summary'!CO128="Yes"),OFFSET('Sanitation Data'!$C$13,0,10*ROW('Sanitation Data'!C122)),NA())</f>
        <v>#N/A</v>
      </c>
      <c r="AA128" s="134" t="e">
        <f ca="1">+IF(AND(ISNUMBER(OFFSET('Sanitation Data'!$D$5,0,10*ROW('Sanitation Data'!D122))),'Data Summary'!CP128="Yes"),100-OFFSET('Sanitation Data'!$D$5,0,10*ROW('Sanitation Data'!D122)),NA())</f>
        <v>#N/A</v>
      </c>
      <c r="AB128" s="134" t="e">
        <f ca="1">+IF(AND(ISNUMBER(OFFSET('Sanitation Data'!$D$7,0,10*ROW('Sanitation Data'!D122))),'Data Summary'!CQ128="Yes"),OFFSET('Sanitation Data'!$D$7,0,10*ROW('Sanitation Data'!D122)),NA())</f>
        <v>#N/A</v>
      </c>
      <c r="AC128" s="134" t="e">
        <f ca="1">+IF(AND(ISNUMBER(OFFSET('Sanitation Data'!$D$11,0,10*ROW('Sanitation Data'!D122))),'Data Summary'!CR128="Yes"),OFFSET('Sanitation Data'!$D$11,0,10*ROW('Sanitation Data'!D122)),NA())</f>
        <v>#N/A</v>
      </c>
      <c r="AD128" s="134" t="e">
        <f ca="1">+IF(AND(ISNUMBER(OFFSET('Sanitation Data'!$D$12,0,10*ROW('Sanitation Data'!D122))),'Data Summary'!CS128="Yes"),OFFSET('Sanitation Data'!$D$12,0,10*ROW('Sanitation Data'!D122)),NA())</f>
        <v>#N/A</v>
      </c>
      <c r="AE128" s="134" t="e">
        <f ca="1">+IF(AND(ISNUMBER(OFFSET('Sanitation Data'!$D$13,0,10*ROW('Sanitation Data'!D122))),'Data Summary'!CT128="Yes"),OFFSET('Sanitation Data'!$D$13,0,10*ROW('Sanitation Data'!D122)),NA())</f>
        <v>#N/A</v>
      </c>
      <c r="AF128" s="134" t="e">
        <f ca="1">+IF(AND(ISNUMBER(OFFSET('Sanitation Data'!$E$5,0,10*ROW('Sanitation Data'!E122))),'Data Summary'!CU128="Yes"),100-OFFSET('Sanitation Data'!$E$5,0,10*ROW('Sanitation Data'!E122)),NA())</f>
        <v>#N/A</v>
      </c>
      <c r="AG128" s="134" t="e">
        <f ca="1">+IF(AND(ISNUMBER(OFFSET('Sanitation Data'!$E$7,0,10*ROW('Sanitation Data'!E122))),'Data Summary'!CV128="Yes"),OFFSET('Sanitation Data'!$E$7,0,10*ROW('Sanitation Data'!E122)),NA())</f>
        <v>#N/A</v>
      </c>
      <c r="AH128" s="134" t="e">
        <f ca="1">+IF(AND(ISNUMBER(OFFSET('Sanitation Data'!$E$11,0,10*ROW('Sanitation Data'!E122))),'Data Summary'!CW128="Yes"),OFFSET('Sanitation Data'!$E$11,0,10*ROW('Sanitation Data'!E122)),NA())</f>
        <v>#N/A</v>
      </c>
      <c r="AI128" s="134" t="e">
        <f ca="1">+IF(AND(ISNUMBER(OFFSET('Sanitation Data'!$E$12,0,10*ROW('Sanitation Data'!E122))),'Data Summary'!CX128="Yes"),OFFSET('Sanitation Data'!$E$12,0,10*ROW('Sanitation Data'!E122)),NA())</f>
        <v>#N/A</v>
      </c>
      <c r="AJ128" s="134" t="e">
        <f ca="1">+IF(AND(ISNUMBER(OFFSET('Sanitation Data'!$E$13,0,10*ROW('Sanitation Data'!E122))),'Data Summary'!CY128="Yes"),OFFSET('Sanitation Data'!$E$13,0,10*ROW('Sanitation Data'!E122)),NA())</f>
        <v>#N/A</v>
      </c>
      <c r="AK128" s="134" t="e">
        <f ca="1">+IF(AND(ISNUMBER(OFFSET('Sanitation Data'!$F$5,0,10*ROW('Sanitation Data'!F122))),'Data Summary'!CZ128="Yes"),100-OFFSET('Sanitation Data'!$F$5,0,10*ROW('Sanitation Data'!F122)),NA())</f>
        <v>#N/A</v>
      </c>
      <c r="AL128" s="134" t="e">
        <f ca="1">+IF(AND(ISNUMBER(OFFSET('Sanitation Data'!$F$7,0,10*ROW('Sanitation Data'!F122))),'Data Summary'!DA128="Yes"),OFFSET('Sanitation Data'!$F$7,0,10*ROW('Sanitation Data'!F122)),NA())</f>
        <v>#N/A</v>
      </c>
      <c r="AM128" s="134" t="e">
        <f ca="1">+IF(AND(ISNUMBER(OFFSET('Sanitation Data'!$F$11,0,10*ROW('Sanitation Data'!F122))),'Data Summary'!DB128="Yes"),OFFSET('Sanitation Data'!$F$11,0,10*ROW('Sanitation Data'!F122)),NA())</f>
        <v>#N/A</v>
      </c>
      <c r="AN128" s="134" t="e">
        <f ca="1">+IF(AND(ISNUMBER(OFFSET('Sanitation Data'!$F$12,0,10*ROW('Sanitation Data'!F122))),'Data Summary'!DC128="Yes"),OFFSET('Sanitation Data'!$F$12,0,10*ROW('Sanitation Data'!F122)),NA())</f>
        <v>#N/A</v>
      </c>
      <c r="AO128" s="134" t="e">
        <f ca="1">+IF(AND(ISNUMBER(OFFSET('Sanitation Data'!$F$13,0,10*ROW('Sanitation Data'!F122))),'Data Summary'!DD128="Yes"),OFFSET('Sanitation Data'!$F$13,0,10*ROW('Sanitation Data'!F122)),NA())</f>
        <v>#N/A</v>
      </c>
      <c r="AP128" s="134" t="e">
        <f ca="1">+IF(AND(ISNUMBER(OFFSET('Sanitation Data'!$G$5,0,10*ROW('Sanitation Data'!G122))),'Data Summary'!DE128="Yes"),100-OFFSET('Sanitation Data'!$G$5,0,10*ROW('Sanitation Data'!G122)),NA())</f>
        <v>#N/A</v>
      </c>
      <c r="AQ128" s="134" t="e">
        <f ca="1">+IF(AND(ISNUMBER(OFFSET('Sanitation Data'!$G$7,0,10*ROW('Sanitation Data'!G122))),'Data Summary'!DF128="Yes"),OFFSET('Sanitation Data'!$G$7,0,10*ROW('Sanitation Data'!G122)),NA())</f>
        <v>#N/A</v>
      </c>
      <c r="AR128" s="134" t="e">
        <f ca="1">+IF(AND(ISNUMBER(OFFSET('Sanitation Data'!$G$11,0,10*ROW('Sanitation Data'!G122))),'Data Summary'!DG128="Yes"),OFFSET('Sanitation Data'!$G$11,0,10*ROW('Sanitation Data'!G122)),NA())</f>
        <v>#N/A</v>
      </c>
      <c r="AS128" s="134" t="e">
        <f ca="1">+IF(AND(ISNUMBER(OFFSET('Sanitation Data'!$G$12,0,10*ROW('Sanitation Data'!G122))),'Data Summary'!DH128="Yes"),OFFSET('Sanitation Data'!$G$12,0,10*ROW('Sanitation Data'!G122)),NA())</f>
        <v>#N/A</v>
      </c>
      <c r="AT128" s="134" t="e">
        <f ca="1">+IF(AND(ISNUMBER(OFFSET('Sanitation Data'!$G$13,0,10*ROW('Sanitation Data'!G122))),'Data Summary'!DI128="Yes"),OFFSET('Sanitation Data'!$G$13,0,10*ROW('Sanitation Data'!G122)),NA())</f>
        <v>#N/A</v>
      </c>
      <c r="AU128" s="134" t="e">
        <f ca="1">+IF(AND(ISNUMBER(OFFSET('Sanitation Data'!$H$5,0,10*ROW('Sanitation Data'!H122))),'Data Summary'!DJ128="Yes"),100-OFFSET('Sanitation Data'!$H$5,0,10*ROW('Sanitation Data'!H122)),NA())</f>
        <v>#N/A</v>
      </c>
      <c r="AV128" s="134" t="e">
        <f ca="1">+IF(AND(ISNUMBER(OFFSET('Sanitation Data'!$H$7,0,10*ROW('Sanitation Data'!H122))),'Data Summary'!DK128="Yes"),OFFSET('Sanitation Data'!$H$7,0,10*ROW('Sanitation Data'!H122)),NA())</f>
        <v>#N/A</v>
      </c>
      <c r="AW128" s="134" t="e">
        <f ca="1">+IF(AND(ISNUMBER(OFFSET('Sanitation Data'!$H$11,0,10*ROW('Sanitation Data'!H122))),'Data Summary'!DL128="Yes"),OFFSET('Sanitation Data'!$H$11,0,10*ROW('Sanitation Data'!H122)),NA())</f>
        <v>#N/A</v>
      </c>
      <c r="AX128" s="134" t="e">
        <f ca="1">+IF(AND(ISNUMBER(OFFSET('Sanitation Data'!$H$12,0,10*ROW('Sanitation Data'!H122))),'Data Summary'!DM128="Yes"),OFFSET('Sanitation Data'!$H$12,0,10*ROW('Sanitation Data'!H122)),NA())</f>
        <v>#N/A</v>
      </c>
      <c r="AY128" s="134" t="e">
        <f ca="1">+IF(AND(ISNUMBER(OFFSET('Sanitation Data'!$H$13,0,10*ROW('Sanitation Data'!H122))),'Data Summary'!DN128="Yes"),OFFSET('Sanitation Data'!$H$13,0,10*ROW('Sanitation Data'!H122)),NA())</f>
        <v>#N/A</v>
      </c>
      <c r="AZ128" s="135" t="e">
        <f ca="1">+IF(AND(ISNUMBER(OFFSET('Hygiene Data'!$C$6,0,10*ROW('Hygiene Data'!C122))),'Data Summary'!DO128="Yes"),OFFSET('Hygiene Data'!$C$6,0,10*ROW('Hygiene Data'!C122)),NA())</f>
        <v>#N/A</v>
      </c>
      <c r="BA128" s="135" t="e">
        <f ca="1">+IF(AND(ISNUMBER(OFFSET('Hygiene Data'!$C$8,0,10*ROW('Hygiene Data'!C122))),'Data Summary'!DP128="Yes"),OFFSET('Hygiene Data'!$C$8,0,10*ROW('Hygiene Data'!C122)),NA())</f>
        <v>#N/A</v>
      </c>
      <c r="BB128" s="135" t="e">
        <f ca="1">+IF(AND(ISNUMBER(OFFSET('Hygiene Data'!$C$10,0,10*ROW('Hygiene Data'!C122))),'Data Summary'!DQ128="Yes"),OFFSET('Hygiene Data'!$C$10,0,10*ROW('Hygiene Data'!C122)),NA())</f>
        <v>#N/A</v>
      </c>
      <c r="BC128" s="135" t="e">
        <f ca="1">+IF(AND(ISNUMBER(OFFSET('Hygiene Data'!$D$6,0,10*ROW('Hygiene Data'!D122))),'Data Summary'!DR128="Yes"),OFFSET('Hygiene Data'!$D$6,0,10*ROW('Hygiene Data'!D122)),NA())</f>
        <v>#N/A</v>
      </c>
      <c r="BD128" s="135" t="e">
        <f ca="1">+IF(AND(ISNUMBER(OFFSET('Hygiene Data'!$D$8,0,10*ROW('Hygiene Data'!D122))),'Data Summary'!DS128="Yes"),OFFSET('Hygiene Data'!$D$8,0,10*ROW('Hygiene Data'!D122)),NA())</f>
        <v>#N/A</v>
      </c>
      <c r="BE128" s="135" t="e">
        <f ca="1">+IF(AND(ISNUMBER(OFFSET('Hygiene Data'!$D$10,0,10*ROW('Hygiene Data'!D122))),'Data Summary'!DT128="Yes"),OFFSET('Hygiene Data'!$D$10,0,10*ROW('Hygiene Data'!D122)),NA())</f>
        <v>#N/A</v>
      </c>
      <c r="BF128" s="135" t="e">
        <f ca="1">+IF(AND(ISNUMBER(OFFSET('Hygiene Data'!$E$6,0,10*ROW('Hygiene Data'!E122))),'Data Summary'!DU128="Yes"),OFFSET('Hygiene Data'!$E$6,0,10*ROW('Hygiene Data'!E122)),NA())</f>
        <v>#N/A</v>
      </c>
      <c r="BG128" s="135" t="e">
        <f ca="1">+IF(AND(ISNUMBER(OFFSET('Hygiene Data'!$E$8,0,10*ROW('Hygiene Data'!E122))),'Data Summary'!DV128="Yes"),OFFSET('Hygiene Data'!$E$8,0,10*ROW('Hygiene Data'!E122)),NA())</f>
        <v>#N/A</v>
      </c>
      <c r="BH128" s="135" t="e">
        <f ca="1">+IF(AND(ISNUMBER(OFFSET('Hygiene Data'!$E$10,0,10*ROW('Hygiene Data'!E122))),'Data Summary'!DW128="Yes"),OFFSET('Hygiene Data'!$E$10,0,10*ROW('Hygiene Data'!E122)),NA())</f>
        <v>#N/A</v>
      </c>
      <c r="BI128" s="135" t="e">
        <f ca="1">+IF(AND(ISNUMBER(OFFSET('Hygiene Data'!$F$6,0,10*ROW('Hygiene Data'!F122))),'Data Summary'!DX128="Yes"),OFFSET('Hygiene Data'!$F$6,0,10*ROW('Hygiene Data'!F122)),NA())</f>
        <v>#N/A</v>
      </c>
      <c r="BJ128" s="135" t="e">
        <f ca="1">+IF(AND(ISNUMBER(OFFSET('Hygiene Data'!$F$8,0,10*ROW('Hygiene Data'!F122))),'Data Summary'!DY128="Yes"),OFFSET('Hygiene Data'!$F$8,0,10*ROW('Hygiene Data'!F122)),NA())</f>
        <v>#N/A</v>
      </c>
      <c r="BK128" s="135" t="e">
        <f ca="1">+IF(AND(ISNUMBER(OFFSET('Hygiene Data'!$F$10,0,10*ROW('Hygiene Data'!F122))),'Data Summary'!DZ128="Yes"),OFFSET('Hygiene Data'!$F$10,0,10*ROW('Hygiene Data'!F122)),NA())</f>
        <v>#N/A</v>
      </c>
      <c r="BL128" s="135" t="e">
        <f ca="1">+IF(AND(ISNUMBER(OFFSET('Hygiene Data'!$G$6,0,10*ROW('Hygiene Data'!G122))),'Data Summary'!EA128="Yes"),OFFSET('Hygiene Data'!$G$6,0,10*ROW('Hygiene Data'!G122)),NA())</f>
        <v>#N/A</v>
      </c>
      <c r="BM128" s="135" t="e">
        <f ca="1">+IF(AND(ISNUMBER(OFFSET('Hygiene Data'!$G$8,0,10*ROW('Hygiene Data'!G122))),'Data Summary'!EB128="Yes"),OFFSET('Hygiene Data'!$G$8,0,10*ROW('Hygiene Data'!G122)),NA())</f>
        <v>#N/A</v>
      </c>
      <c r="BN128" s="135" t="e">
        <f ca="1">+IF(AND(ISNUMBER(OFFSET('Hygiene Data'!$G$10,0,10*ROW('Hygiene Data'!G122))),'Data Summary'!EC128="Yes"),OFFSET('Hygiene Data'!$G$10,0,10*ROW('Hygiene Data'!G122)),NA())</f>
        <v>#N/A</v>
      </c>
      <c r="BO128" s="135" t="e">
        <f ca="1">+IF(AND(ISNUMBER(OFFSET('Hygiene Data'!$H$6,0,10*ROW('Hygiene Data'!H122))),'Data Summary'!ED128="Yes"),OFFSET('Hygiene Data'!$H$6,0,10*ROW('Hygiene Data'!H122)),NA())</f>
        <v>#N/A</v>
      </c>
      <c r="BP128" s="135" t="e">
        <f ca="1">+IF(AND(ISNUMBER(OFFSET('Hygiene Data'!$H$8,0,10*ROW('Hygiene Data'!H122))),'Data Summary'!EE128="Yes"),OFFSET('Hygiene Data'!$H$8,0,10*ROW('Hygiene Data'!H122)),NA())</f>
        <v>#N/A</v>
      </c>
      <c r="BQ128" s="135" t="e">
        <f ca="1">+IF(AND(ISNUMBER(OFFSET('Hygiene Data'!$H$10,0,10*ROW('Hygiene Data'!H122))),'Data Summary'!EF128="Yes"),OFFSET('Hygiene Data'!$H$10,0,10*ROW('Hygiene Data'!H122)),NA())</f>
        <v>#N/A</v>
      </c>
    </row>
    <row r="129" spans="1:69" x14ac:dyDescent="0.2">
      <c r="A129" s="50" t="e">
        <f ca="1">+IF(OFFSET('Water Data'!$B$1,0,10*ROW('Water Data'!B123))="",NA(),OFFSET('Water Data'!$B$1,0,10*ROW('Water Data'!B123)))</f>
        <v>#N/A</v>
      </c>
      <c r="B129" s="50" t="e">
        <f ca="1">+IF(OFFSET('Water Data'!$A$3,0,10*ROW('Water Data'!A126))="",NA(),OFFSET('Water Data'!$A$3,0,10*ROW('Water Data'!A126)))</f>
        <v>#N/A</v>
      </c>
      <c r="C129" s="50" t="e">
        <f ca="1">+IF(OFFSET('Water Data'!$C$3,0,10*ROW('Water Data'!C126))="",NA(),OFFSET('Water Data'!$C$3,0,10*ROW('Water Data'!C126)))</f>
        <v>#N/A</v>
      </c>
      <c r="D129" s="133" t="e">
        <f ca="1">+IF(AND(ISNUMBER(OFFSET('Water Data'!$C$5,0,10*ROW('Water Data'!C123))),'Data Summary'!BS129="Yes"),100-OFFSET('Water Data'!$C$5,0,10*ROW('Water Data'!C123)),NA())</f>
        <v>#N/A</v>
      </c>
      <c r="E129" s="133" t="e">
        <f ca="1">+IF(AND(ISNUMBER(OFFSET('Water Data'!$C$7,0,10*ROW('Water Data'!C123))),'Data Summary'!BT129="Yes"),OFFSET('Water Data'!$C$7,0,10*ROW('Water Data'!C123)),NA())</f>
        <v>#N/A</v>
      </c>
      <c r="F129" s="133" t="e">
        <f ca="1">+IF(AND(ISNUMBER(OFFSET('Water Data'!$C$10,0,10*ROW('Water Data'!C123))),'Data Summary'!BU129="Yes"),OFFSET('Water Data'!$C$10,0,10*ROW('Water Data'!C123)),NA())</f>
        <v>#N/A</v>
      </c>
      <c r="G129" s="133" t="e">
        <f ca="1">+IF(AND(ISNUMBER(OFFSET('Water Data'!$D$5,0,10*ROW('Water Data'!D123))),'Data Summary'!BV129="Yes"),100-OFFSET('Water Data'!$D$5,0,10*ROW('Water Data'!D123)),NA())</f>
        <v>#N/A</v>
      </c>
      <c r="H129" s="133" t="e">
        <f ca="1">+IF(AND(ISNUMBER(OFFSET('Water Data'!$D$7,0,10*ROW('Water Data'!D123))),'Data Summary'!BW129="Yes"),OFFSET('Water Data'!$D$7,0,10*ROW('Water Data'!D123)),NA())</f>
        <v>#N/A</v>
      </c>
      <c r="I129" s="133" t="e">
        <f ca="1">+IF(AND(ISNUMBER(OFFSET('Water Data'!$D$10,0,10*ROW('Water Data'!D123))),'Data Summary'!BX129="Yes"),OFFSET('Water Data'!$D$10,0,10*ROW('Water Data'!D123)),NA())</f>
        <v>#N/A</v>
      </c>
      <c r="J129" s="133" t="e">
        <f ca="1">+IF(AND(ISNUMBER(OFFSET('Water Data'!$E$5,0,10*ROW('Water Data'!E123))),'Data Summary'!BY129="Yes"),100-OFFSET('Water Data'!$E$5,0,10*ROW('Water Data'!E123)),NA())</f>
        <v>#N/A</v>
      </c>
      <c r="K129" s="133" t="e">
        <f ca="1">+IF(AND(ISNUMBER(OFFSET('Water Data'!$E$7,0,10*ROW('Water Data'!E123))),'Data Summary'!BZ129="Yes"),OFFSET('Water Data'!$E$7,0,10*ROW('Water Data'!E123)),NA())</f>
        <v>#N/A</v>
      </c>
      <c r="L129" s="133" t="e">
        <f ca="1">+IF(AND(ISNUMBER(OFFSET('Water Data'!$E$10,0,10*ROW('Water Data'!E123))),'Data Summary'!CA129="Yes"),OFFSET('Water Data'!$E$10,0,10*ROW('Water Data'!E123)),NA())</f>
        <v>#N/A</v>
      </c>
      <c r="M129" s="133" t="e">
        <f ca="1">+IF(AND(ISNUMBER(OFFSET('Water Data'!$F$5,0,10*ROW('Water Data'!F123))),'Data Summary'!CB129="Yes"),100-OFFSET('Water Data'!$F$5,0,10*ROW('Water Data'!F123)),NA())</f>
        <v>#N/A</v>
      </c>
      <c r="N129" s="133" t="e">
        <f ca="1">+IF(AND(ISNUMBER(OFFSET('Water Data'!$F$7,0,10*ROW('Water Data'!F123))),'Data Summary'!CC129="Yes"),OFFSET('Water Data'!$F$7,0,10*ROW('Water Data'!F123)),NA())</f>
        <v>#N/A</v>
      </c>
      <c r="O129" s="133" t="e">
        <f ca="1">+IF(AND(ISNUMBER(OFFSET('Water Data'!$F$10,0,10*ROW('Water Data'!F123))),'Data Summary'!CD129="Yes"),OFFSET('Water Data'!$F$10,0,10*ROW('Water Data'!F123)),NA())</f>
        <v>#N/A</v>
      </c>
      <c r="P129" s="133" t="e">
        <f ca="1">+IF(AND(ISNUMBER(OFFSET('Water Data'!$G$5,0,10*ROW('Water Data'!G123))),'Data Summary'!CE129="Yes"),100-OFFSET('Water Data'!$G$5,0,10*ROW('Water Data'!G123)),NA())</f>
        <v>#N/A</v>
      </c>
      <c r="Q129" s="133" t="e">
        <f ca="1">+IF(AND(ISNUMBER(OFFSET('Water Data'!$G$7,0,10*ROW('Water Data'!G123))),'Data Summary'!CF129="Yes"),OFFSET('Water Data'!$G$7,0,10*ROW('Water Data'!G123)),NA())</f>
        <v>#N/A</v>
      </c>
      <c r="R129" s="133" t="e">
        <f ca="1">+IF(AND(ISNUMBER(OFFSET('Water Data'!$G$10,0,10*ROW('Water Data'!G123))),'Data Summary'!CG129="Yes"),OFFSET('Water Data'!$G$10,0,10*ROW('Water Data'!G123)),NA())</f>
        <v>#N/A</v>
      </c>
      <c r="S129" s="133" t="e">
        <f ca="1">+IF(AND(ISNUMBER(OFFSET('Water Data'!$H$5,0,10*ROW('Water Data'!H123))),'Data Summary'!CH129="Yes"),100-OFFSET('Water Data'!$H$5,0,10*ROW('Water Data'!H123)),NA())</f>
        <v>#N/A</v>
      </c>
      <c r="T129" s="133" t="e">
        <f ca="1">+IF(AND(ISNUMBER(OFFSET('Water Data'!$H$7,0,10*ROW('Water Data'!H123))),'Data Summary'!CI129="Yes"),OFFSET('Water Data'!$H$7,0,10*ROW('Water Data'!H123)),NA())</f>
        <v>#N/A</v>
      </c>
      <c r="U129" s="133" t="e">
        <f ca="1">+IF(AND(ISNUMBER(OFFSET('Water Data'!$H$10,0,10*ROW('Water Data'!H123))),'Data Summary'!CJ129="Yes"),OFFSET('Water Data'!$H$10,0,10*ROW('Water Data'!H123)),NA())</f>
        <v>#N/A</v>
      </c>
      <c r="V129" s="134" t="e">
        <f ca="1">+IF(AND(ISNUMBER(OFFSET('Sanitation Data'!$C$5,0,10*ROW('Sanitation Data'!C123))),'Data Summary'!CK129="Yes"),100-OFFSET('Sanitation Data'!$C$5,0,10*ROW('Sanitation Data'!C123)),NA())</f>
        <v>#N/A</v>
      </c>
      <c r="W129" s="134" t="e">
        <f ca="1">+IF(AND(ISNUMBER(OFFSET('Sanitation Data'!$C$7,0,10*ROW('Sanitation Data'!C123))),'Data Summary'!CL129="Yes"),OFFSET('Sanitation Data'!$C$7,0,10*ROW('Sanitation Data'!C123)),NA())</f>
        <v>#N/A</v>
      </c>
      <c r="X129" s="134" t="e">
        <f ca="1">+IF(AND(ISNUMBER(OFFSET('Sanitation Data'!$C$11,0,10*ROW('Sanitation Data'!C123))),'Data Summary'!CM129="Yes"),OFFSET('Sanitation Data'!$C$11,0,10*ROW('Sanitation Data'!C123)),NA())</f>
        <v>#N/A</v>
      </c>
      <c r="Y129" s="134" t="e">
        <f ca="1">+IF(AND(ISNUMBER(OFFSET('Sanitation Data'!$C$12,0,10*ROW('Sanitation Data'!C123))),'Data Summary'!CN129="Yes"),OFFSET('Sanitation Data'!$C$12,0,10*ROW('Sanitation Data'!C123)),NA())</f>
        <v>#N/A</v>
      </c>
      <c r="Z129" s="134" t="e">
        <f ca="1">+IF(AND(ISNUMBER(OFFSET('Sanitation Data'!$C$13,0,10*ROW('Sanitation Data'!C123))),'Data Summary'!CO129="Yes"),OFFSET('Sanitation Data'!$C$13,0,10*ROW('Sanitation Data'!C123)),NA())</f>
        <v>#N/A</v>
      </c>
      <c r="AA129" s="134" t="e">
        <f ca="1">+IF(AND(ISNUMBER(OFFSET('Sanitation Data'!$D$5,0,10*ROW('Sanitation Data'!D123))),'Data Summary'!CP129="Yes"),100-OFFSET('Sanitation Data'!$D$5,0,10*ROW('Sanitation Data'!D123)),NA())</f>
        <v>#N/A</v>
      </c>
      <c r="AB129" s="134" t="e">
        <f ca="1">+IF(AND(ISNUMBER(OFFSET('Sanitation Data'!$D$7,0,10*ROW('Sanitation Data'!D123))),'Data Summary'!CQ129="Yes"),OFFSET('Sanitation Data'!$D$7,0,10*ROW('Sanitation Data'!D123)),NA())</f>
        <v>#N/A</v>
      </c>
      <c r="AC129" s="134" t="e">
        <f ca="1">+IF(AND(ISNUMBER(OFFSET('Sanitation Data'!$D$11,0,10*ROW('Sanitation Data'!D123))),'Data Summary'!CR129="Yes"),OFFSET('Sanitation Data'!$D$11,0,10*ROW('Sanitation Data'!D123)),NA())</f>
        <v>#N/A</v>
      </c>
      <c r="AD129" s="134" t="e">
        <f ca="1">+IF(AND(ISNUMBER(OFFSET('Sanitation Data'!$D$12,0,10*ROW('Sanitation Data'!D123))),'Data Summary'!CS129="Yes"),OFFSET('Sanitation Data'!$D$12,0,10*ROW('Sanitation Data'!D123)),NA())</f>
        <v>#N/A</v>
      </c>
      <c r="AE129" s="134" t="e">
        <f ca="1">+IF(AND(ISNUMBER(OFFSET('Sanitation Data'!$D$13,0,10*ROW('Sanitation Data'!D123))),'Data Summary'!CT129="Yes"),OFFSET('Sanitation Data'!$D$13,0,10*ROW('Sanitation Data'!D123)),NA())</f>
        <v>#N/A</v>
      </c>
      <c r="AF129" s="134" t="e">
        <f ca="1">+IF(AND(ISNUMBER(OFFSET('Sanitation Data'!$E$5,0,10*ROW('Sanitation Data'!E123))),'Data Summary'!CU129="Yes"),100-OFFSET('Sanitation Data'!$E$5,0,10*ROW('Sanitation Data'!E123)),NA())</f>
        <v>#N/A</v>
      </c>
      <c r="AG129" s="134" t="e">
        <f ca="1">+IF(AND(ISNUMBER(OFFSET('Sanitation Data'!$E$7,0,10*ROW('Sanitation Data'!E123))),'Data Summary'!CV129="Yes"),OFFSET('Sanitation Data'!$E$7,0,10*ROW('Sanitation Data'!E123)),NA())</f>
        <v>#N/A</v>
      </c>
      <c r="AH129" s="134" t="e">
        <f ca="1">+IF(AND(ISNUMBER(OFFSET('Sanitation Data'!$E$11,0,10*ROW('Sanitation Data'!E123))),'Data Summary'!CW129="Yes"),OFFSET('Sanitation Data'!$E$11,0,10*ROW('Sanitation Data'!E123)),NA())</f>
        <v>#N/A</v>
      </c>
      <c r="AI129" s="134" t="e">
        <f ca="1">+IF(AND(ISNUMBER(OFFSET('Sanitation Data'!$E$12,0,10*ROW('Sanitation Data'!E123))),'Data Summary'!CX129="Yes"),OFFSET('Sanitation Data'!$E$12,0,10*ROW('Sanitation Data'!E123)),NA())</f>
        <v>#N/A</v>
      </c>
      <c r="AJ129" s="134" t="e">
        <f ca="1">+IF(AND(ISNUMBER(OFFSET('Sanitation Data'!$E$13,0,10*ROW('Sanitation Data'!E123))),'Data Summary'!CY129="Yes"),OFFSET('Sanitation Data'!$E$13,0,10*ROW('Sanitation Data'!E123)),NA())</f>
        <v>#N/A</v>
      </c>
      <c r="AK129" s="134" t="e">
        <f ca="1">+IF(AND(ISNUMBER(OFFSET('Sanitation Data'!$F$5,0,10*ROW('Sanitation Data'!F123))),'Data Summary'!CZ129="Yes"),100-OFFSET('Sanitation Data'!$F$5,0,10*ROW('Sanitation Data'!F123)),NA())</f>
        <v>#N/A</v>
      </c>
      <c r="AL129" s="134" t="e">
        <f ca="1">+IF(AND(ISNUMBER(OFFSET('Sanitation Data'!$F$7,0,10*ROW('Sanitation Data'!F123))),'Data Summary'!DA129="Yes"),OFFSET('Sanitation Data'!$F$7,0,10*ROW('Sanitation Data'!F123)),NA())</f>
        <v>#N/A</v>
      </c>
      <c r="AM129" s="134" t="e">
        <f ca="1">+IF(AND(ISNUMBER(OFFSET('Sanitation Data'!$F$11,0,10*ROW('Sanitation Data'!F123))),'Data Summary'!DB129="Yes"),OFFSET('Sanitation Data'!$F$11,0,10*ROW('Sanitation Data'!F123)),NA())</f>
        <v>#N/A</v>
      </c>
      <c r="AN129" s="134" t="e">
        <f ca="1">+IF(AND(ISNUMBER(OFFSET('Sanitation Data'!$F$12,0,10*ROW('Sanitation Data'!F123))),'Data Summary'!DC129="Yes"),OFFSET('Sanitation Data'!$F$12,0,10*ROW('Sanitation Data'!F123)),NA())</f>
        <v>#N/A</v>
      </c>
      <c r="AO129" s="134" t="e">
        <f ca="1">+IF(AND(ISNUMBER(OFFSET('Sanitation Data'!$F$13,0,10*ROW('Sanitation Data'!F123))),'Data Summary'!DD129="Yes"),OFFSET('Sanitation Data'!$F$13,0,10*ROW('Sanitation Data'!F123)),NA())</f>
        <v>#N/A</v>
      </c>
      <c r="AP129" s="134" t="e">
        <f ca="1">+IF(AND(ISNUMBER(OFFSET('Sanitation Data'!$G$5,0,10*ROW('Sanitation Data'!G123))),'Data Summary'!DE129="Yes"),100-OFFSET('Sanitation Data'!$G$5,0,10*ROW('Sanitation Data'!G123)),NA())</f>
        <v>#N/A</v>
      </c>
      <c r="AQ129" s="134" t="e">
        <f ca="1">+IF(AND(ISNUMBER(OFFSET('Sanitation Data'!$G$7,0,10*ROW('Sanitation Data'!G123))),'Data Summary'!DF129="Yes"),OFFSET('Sanitation Data'!$G$7,0,10*ROW('Sanitation Data'!G123)),NA())</f>
        <v>#N/A</v>
      </c>
      <c r="AR129" s="134" t="e">
        <f ca="1">+IF(AND(ISNUMBER(OFFSET('Sanitation Data'!$G$11,0,10*ROW('Sanitation Data'!G123))),'Data Summary'!DG129="Yes"),OFFSET('Sanitation Data'!$G$11,0,10*ROW('Sanitation Data'!G123)),NA())</f>
        <v>#N/A</v>
      </c>
      <c r="AS129" s="134" t="e">
        <f ca="1">+IF(AND(ISNUMBER(OFFSET('Sanitation Data'!$G$12,0,10*ROW('Sanitation Data'!G123))),'Data Summary'!DH129="Yes"),OFFSET('Sanitation Data'!$G$12,0,10*ROW('Sanitation Data'!G123)),NA())</f>
        <v>#N/A</v>
      </c>
      <c r="AT129" s="134" t="e">
        <f ca="1">+IF(AND(ISNUMBER(OFFSET('Sanitation Data'!$G$13,0,10*ROW('Sanitation Data'!G123))),'Data Summary'!DI129="Yes"),OFFSET('Sanitation Data'!$G$13,0,10*ROW('Sanitation Data'!G123)),NA())</f>
        <v>#N/A</v>
      </c>
      <c r="AU129" s="134" t="e">
        <f ca="1">+IF(AND(ISNUMBER(OFFSET('Sanitation Data'!$H$5,0,10*ROW('Sanitation Data'!H123))),'Data Summary'!DJ129="Yes"),100-OFFSET('Sanitation Data'!$H$5,0,10*ROW('Sanitation Data'!H123)),NA())</f>
        <v>#N/A</v>
      </c>
      <c r="AV129" s="134" t="e">
        <f ca="1">+IF(AND(ISNUMBER(OFFSET('Sanitation Data'!$H$7,0,10*ROW('Sanitation Data'!H123))),'Data Summary'!DK129="Yes"),OFFSET('Sanitation Data'!$H$7,0,10*ROW('Sanitation Data'!H123)),NA())</f>
        <v>#N/A</v>
      </c>
      <c r="AW129" s="134" t="e">
        <f ca="1">+IF(AND(ISNUMBER(OFFSET('Sanitation Data'!$H$11,0,10*ROW('Sanitation Data'!H123))),'Data Summary'!DL129="Yes"),OFFSET('Sanitation Data'!$H$11,0,10*ROW('Sanitation Data'!H123)),NA())</f>
        <v>#N/A</v>
      </c>
      <c r="AX129" s="134" t="e">
        <f ca="1">+IF(AND(ISNUMBER(OFFSET('Sanitation Data'!$H$12,0,10*ROW('Sanitation Data'!H123))),'Data Summary'!DM129="Yes"),OFFSET('Sanitation Data'!$H$12,0,10*ROW('Sanitation Data'!H123)),NA())</f>
        <v>#N/A</v>
      </c>
      <c r="AY129" s="134" t="e">
        <f ca="1">+IF(AND(ISNUMBER(OFFSET('Sanitation Data'!$H$13,0,10*ROW('Sanitation Data'!H123))),'Data Summary'!DN129="Yes"),OFFSET('Sanitation Data'!$H$13,0,10*ROW('Sanitation Data'!H123)),NA())</f>
        <v>#N/A</v>
      </c>
      <c r="AZ129" s="135" t="e">
        <f ca="1">+IF(AND(ISNUMBER(OFFSET('Hygiene Data'!$C$6,0,10*ROW('Hygiene Data'!C123))),'Data Summary'!DO129="Yes"),OFFSET('Hygiene Data'!$C$6,0,10*ROW('Hygiene Data'!C123)),NA())</f>
        <v>#N/A</v>
      </c>
      <c r="BA129" s="135" t="e">
        <f ca="1">+IF(AND(ISNUMBER(OFFSET('Hygiene Data'!$C$8,0,10*ROW('Hygiene Data'!C123))),'Data Summary'!DP129="Yes"),OFFSET('Hygiene Data'!$C$8,0,10*ROW('Hygiene Data'!C123)),NA())</f>
        <v>#N/A</v>
      </c>
      <c r="BB129" s="135" t="e">
        <f ca="1">+IF(AND(ISNUMBER(OFFSET('Hygiene Data'!$C$10,0,10*ROW('Hygiene Data'!C123))),'Data Summary'!DQ129="Yes"),OFFSET('Hygiene Data'!$C$10,0,10*ROW('Hygiene Data'!C123)),NA())</f>
        <v>#N/A</v>
      </c>
      <c r="BC129" s="135" t="e">
        <f ca="1">+IF(AND(ISNUMBER(OFFSET('Hygiene Data'!$D$6,0,10*ROW('Hygiene Data'!D123))),'Data Summary'!DR129="Yes"),OFFSET('Hygiene Data'!$D$6,0,10*ROW('Hygiene Data'!D123)),NA())</f>
        <v>#N/A</v>
      </c>
      <c r="BD129" s="135" t="e">
        <f ca="1">+IF(AND(ISNUMBER(OFFSET('Hygiene Data'!$D$8,0,10*ROW('Hygiene Data'!D123))),'Data Summary'!DS129="Yes"),OFFSET('Hygiene Data'!$D$8,0,10*ROW('Hygiene Data'!D123)),NA())</f>
        <v>#N/A</v>
      </c>
      <c r="BE129" s="135" t="e">
        <f ca="1">+IF(AND(ISNUMBER(OFFSET('Hygiene Data'!$D$10,0,10*ROW('Hygiene Data'!D123))),'Data Summary'!DT129="Yes"),OFFSET('Hygiene Data'!$D$10,0,10*ROW('Hygiene Data'!D123)),NA())</f>
        <v>#N/A</v>
      </c>
      <c r="BF129" s="135" t="e">
        <f ca="1">+IF(AND(ISNUMBER(OFFSET('Hygiene Data'!$E$6,0,10*ROW('Hygiene Data'!E123))),'Data Summary'!DU129="Yes"),OFFSET('Hygiene Data'!$E$6,0,10*ROW('Hygiene Data'!E123)),NA())</f>
        <v>#N/A</v>
      </c>
      <c r="BG129" s="135" t="e">
        <f ca="1">+IF(AND(ISNUMBER(OFFSET('Hygiene Data'!$E$8,0,10*ROW('Hygiene Data'!E123))),'Data Summary'!DV129="Yes"),OFFSET('Hygiene Data'!$E$8,0,10*ROW('Hygiene Data'!E123)),NA())</f>
        <v>#N/A</v>
      </c>
      <c r="BH129" s="135" t="e">
        <f ca="1">+IF(AND(ISNUMBER(OFFSET('Hygiene Data'!$E$10,0,10*ROW('Hygiene Data'!E123))),'Data Summary'!DW129="Yes"),OFFSET('Hygiene Data'!$E$10,0,10*ROW('Hygiene Data'!E123)),NA())</f>
        <v>#N/A</v>
      </c>
      <c r="BI129" s="135" t="e">
        <f ca="1">+IF(AND(ISNUMBER(OFFSET('Hygiene Data'!$F$6,0,10*ROW('Hygiene Data'!F123))),'Data Summary'!DX129="Yes"),OFFSET('Hygiene Data'!$F$6,0,10*ROW('Hygiene Data'!F123)),NA())</f>
        <v>#N/A</v>
      </c>
      <c r="BJ129" s="135" t="e">
        <f ca="1">+IF(AND(ISNUMBER(OFFSET('Hygiene Data'!$F$8,0,10*ROW('Hygiene Data'!F123))),'Data Summary'!DY129="Yes"),OFFSET('Hygiene Data'!$F$8,0,10*ROW('Hygiene Data'!F123)),NA())</f>
        <v>#N/A</v>
      </c>
      <c r="BK129" s="135" t="e">
        <f ca="1">+IF(AND(ISNUMBER(OFFSET('Hygiene Data'!$F$10,0,10*ROW('Hygiene Data'!F123))),'Data Summary'!DZ129="Yes"),OFFSET('Hygiene Data'!$F$10,0,10*ROW('Hygiene Data'!F123)),NA())</f>
        <v>#N/A</v>
      </c>
      <c r="BL129" s="135" t="e">
        <f ca="1">+IF(AND(ISNUMBER(OFFSET('Hygiene Data'!$G$6,0,10*ROW('Hygiene Data'!G123))),'Data Summary'!EA129="Yes"),OFFSET('Hygiene Data'!$G$6,0,10*ROW('Hygiene Data'!G123)),NA())</f>
        <v>#N/A</v>
      </c>
      <c r="BM129" s="135" t="e">
        <f ca="1">+IF(AND(ISNUMBER(OFFSET('Hygiene Data'!$G$8,0,10*ROW('Hygiene Data'!G123))),'Data Summary'!EB129="Yes"),OFFSET('Hygiene Data'!$G$8,0,10*ROW('Hygiene Data'!G123)),NA())</f>
        <v>#N/A</v>
      </c>
      <c r="BN129" s="135" t="e">
        <f ca="1">+IF(AND(ISNUMBER(OFFSET('Hygiene Data'!$G$10,0,10*ROW('Hygiene Data'!G123))),'Data Summary'!EC129="Yes"),OFFSET('Hygiene Data'!$G$10,0,10*ROW('Hygiene Data'!G123)),NA())</f>
        <v>#N/A</v>
      </c>
      <c r="BO129" s="135" t="e">
        <f ca="1">+IF(AND(ISNUMBER(OFFSET('Hygiene Data'!$H$6,0,10*ROW('Hygiene Data'!H123))),'Data Summary'!ED129="Yes"),OFFSET('Hygiene Data'!$H$6,0,10*ROW('Hygiene Data'!H123)),NA())</f>
        <v>#N/A</v>
      </c>
      <c r="BP129" s="135" t="e">
        <f ca="1">+IF(AND(ISNUMBER(OFFSET('Hygiene Data'!$H$8,0,10*ROW('Hygiene Data'!H123))),'Data Summary'!EE129="Yes"),OFFSET('Hygiene Data'!$H$8,0,10*ROW('Hygiene Data'!H123)),NA())</f>
        <v>#N/A</v>
      </c>
      <c r="BQ129" s="135" t="e">
        <f ca="1">+IF(AND(ISNUMBER(OFFSET('Hygiene Data'!$H$10,0,10*ROW('Hygiene Data'!H123))),'Data Summary'!EF129="Yes"),OFFSET('Hygiene Data'!$H$10,0,10*ROW('Hygiene Data'!H123)),NA())</f>
        <v>#N/A</v>
      </c>
    </row>
    <row r="130" spans="1:69" x14ac:dyDescent="0.2">
      <c r="A130" s="50" t="e">
        <f ca="1">+IF(OFFSET('Water Data'!$B$1,0,10*ROW('Water Data'!B124))="",NA(),OFFSET('Water Data'!$B$1,0,10*ROW('Water Data'!B124)))</f>
        <v>#N/A</v>
      </c>
      <c r="B130" s="50" t="e">
        <f ca="1">+IF(OFFSET('Water Data'!$A$3,0,10*ROW('Water Data'!A127))="",NA(),OFFSET('Water Data'!$A$3,0,10*ROW('Water Data'!A127)))</f>
        <v>#N/A</v>
      </c>
      <c r="C130" s="50" t="e">
        <f ca="1">+IF(OFFSET('Water Data'!$C$3,0,10*ROW('Water Data'!C127))="",NA(),OFFSET('Water Data'!$C$3,0,10*ROW('Water Data'!C127)))</f>
        <v>#N/A</v>
      </c>
      <c r="D130" s="133" t="e">
        <f ca="1">+IF(AND(ISNUMBER(OFFSET('Water Data'!$C$5,0,10*ROW('Water Data'!C124))),'Data Summary'!BS130="Yes"),100-OFFSET('Water Data'!$C$5,0,10*ROW('Water Data'!C124)),NA())</f>
        <v>#N/A</v>
      </c>
      <c r="E130" s="133" t="e">
        <f ca="1">+IF(AND(ISNUMBER(OFFSET('Water Data'!$C$7,0,10*ROW('Water Data'!C124))),'Data Summary'!BT130="Yes"),OFFSET('Water Data'!$C$7,0,10*ROW('Water Data'!C124)),NA())</f>
        <v>#N/A</v>
      </c>
      <c r="F130" s="133" t="e">
        <f ca="1">+IF(AND(ISNUMBER(OFFSET('Water Data'!$C$10,0,10*ROW('Water Data'!C124))),'Data Summary'!BU130="Yes"),OFFSET('Water Data'!$C$10,0,10*ROW('Water Data'!C124)),NA())</f>
        <v>#N/A</v>
      </c>
      <c r="G130" s="133" t="e">
        <f ca="1">+IF(AND(ISNUMBER(OFFSET('Water Data'!$D$5,0,10*ROW('Water Data'!D124))),'Data Summary'!BV130="Yes"),100-OFFSET('Water Data'!$D$5,0,10*ROW('Water Data'!D124)),NA())</f>
        <v>#N/A</v>
      </c>
      <c r="H130" s="133" t="e">
        <f ca="1">+IF(AND(ISNUMBER(OFFSET('Water Data'!$D$7,0,10*ROW('Water Data'!D124))),'Data Summary'!BW130="Yes"),OFFSET('Water Data'!$D$7,0,10*ROW('Water Data'!D124)),NA())</f>
        <v>#N/A</v>
      </c>
      <c r="I130" s="133" t="e">
        <f ca="1">+IF(AND(ISNUMBER(OFFSET('Water Data'!$D$10,0,10*ROW('Water Data'!D124))),'Data Summary'!BX130="Yes"),OFFSET('Water Data'!$D$10,0,10*ROW('Water Data'!D124)),NA())</f>
        <v>#N/A</v>
      </c>
      <c r="J130" s="133" t="e">
        <f ca="1">+IF(AND(ISNUMBER(OFFSET('Water Data'!$E$5,0,10*ROW('Water Data'!E124))),'Data Summary'!BY130="Yes"),100-OFFSET('Water Data'!$E$5,0,10*ROW('Water Data'!E124)),NA())</f>
        <v>#N/A</v>
      </c>
      <c r="K130" s="133" t="e">
        <f ca="1">+IF(AND(ISNUMBER(OFFSET('Water Data'!$E$7,0,10*ROW('Water Data'!E124))),'Data Summary'!BZ130="Yes"),OFFSET('Water Data'!$E$7,0,10*ROW('Water Data'!E124)),NA())</f>
        <v>#N/A</v>
      </c>
      <c r="L130" s="133" t="e">
        <f ca="1">+IF(AND(ISNUMBER(OFFSET('Water Data'!$E$10,0,10*ROW('Water Data'!E124))),'Data Summary'!CA130="Yes"),OFFSET('Water Data'!$E$10,0,10*ROW('Water Data'!E124)),NA())</f>
        <v>#N/A</v>
      </c>
      <c r="M130" s="133" t="e">
        <f ca="1">+IF(AND(ISNUMBER(OFFSET('Water Data'!$F$5,0,10*ROW('Water Data'!F124))),'Data Summary'!CB130="Yes"),100-OFFSET('Water Data'!$F$5,0,10*ROW('Water Data'!F124)),NA())</f>
        <v>#N/A</v>
      </c>
      <c r="N130" s="133" t="e">
        <f ca="1">+IF(AND(ISNUMBER(OFFSET('Water Data'!$F$7,0,10*ROW('Water Data'!F124))),'Data Summary'!CC130="Yes"),OFFSET('Water Data'!$F$7,0,10*ROW('Water Data'!F124)),NA())</f>
        <v>#N/A</v>
      </c>
      <c r="O130" s="133" t="e">
        <f ca="1">+IF(AND(ISNUMBER(OFFSET('Water Data'!$F$10,0,10*ROW('Water Data'!F124))),'Data Summary'!CD130="Yes"),OFFSET('Water Data'!$F$10,0,10*ROW('Water Data'!F124)),NA())</f>
        <v>#N/A</v>
      </c>
      <c r="P130" s="133" t="e">
        <f ca="1">+IF(AND(ISNUMBER(OFFSET('Water Data'!$G$5,0,10*ROW('Water Data'!G124))),'Data Summary'!CE130="Yes"),100-OFFSET('Water Data'!$G$5,0,10*ROW('Water Data'!G124)),NA())</f>
        <v>#N/A</v>
      </c>
      <c r="Q130" s="133" t="e">
        <f ca="1">+IF(AND(ISNUMBER(OFFSET('Water Data'!$G$7,0,10*ROW('Water Data'!G124))),'Data Summary'!CF130="Yes"),OFFSET('Water Data'!$G$7,0,10*ROW('Water Data'!G124)),NA())</f>
        <v>#N/A</v>
      </c>
      <c r="R130" s="133" t="e">
        <f ca="1">+IF(AND(ISNUMBER(OFFSET('Water Data'!$G$10,0,10*ROW('Water Data'!G124))),'Data Summary'!CG130="Yes"),OFFSET('Water Data'!$G$10,0,10*ROW('Water Data'!G124)),NA())</f>
        <v>#N/A</v>
      </c>
      <c r="S130" s="133" t="e">
        <f ca="1">+IF(AND(ISNUMBER(OFFSET('Water Data'!$H$5,0,10*ROW('Water Data'!H124))),'Data Summary'!CH130="Yes"),100-OFFSET('Water Data'!$H$5,0,10*ROW('Water Data'!H124)),NA())</f>
        <v>#N/A</v>
      </c>
      <c r="T130" s="133" t="e">
        <f ca="1">+IF(AND(ISNUMBER(OFFSET('Water Data'!$H$7,0,10*ROW('Water Data'!H124))),'Data Summary'!CI130="Yes"),OFFSET('Water Data'!$H$7,0,10*ROW('Water Data'!H124)),NA())</f>
        <v>#N/A</v>
      </c>
      <c r="U130" s="133" t="e">
        <f ca="1">+IF(AND(ISNUMBER(OFFSET('Water Data'!$H$10,0,10*ROW('Water Data'!H124))),'Data Summary'!CJ130="Yes"),OFFSET('Water Data'!$H$10,0,10*ROW('Water Data'!H124)),NA())</f>
        <v>#N/A</v>
      </c>
      <c r="V130" s="134" t="e">
        <f ca="1">+IF(AND(ISNUMBER(OFFSET('Sanitation Data'!$C$5,0,10*ROW('Sanitation Data'!C124))),'Data Summary'!CK130="Yes"),100-OFFSET('Sanitation Data'!$C$5,0,10*ROW('Sanitation Data'!C124)),NA())</f>
        <v>#N/A</v>
      </c>
      <c r="W130" s="134" t="e">
        <f ca="1">+IF(AND(ISNUMBER(OFFSET('Sanitation Data'!$C$7,0,10*ROW('Sanitation Data'!C124))),'Data Summary'!CL130="Yes"),OFFSET('Sanitation Data'!$C$7,0,10*ROW('Sanitation Data'!C124)),NA())</f>
        <v>#N/A</v>
      </c>
      <c r="X130" s="134" t="e">
        <f ca="1">+IF(AND(ISNUMBER(OFFSET('Sanitation Data'!$C$11,0,10*ROW('Sanitation Data'!C124))),'Data Summary'!CM130="Yes"),OFFSET('Sanitation Data'!$C$11,0,10*ROW('Sanitation Data'!C124)),NA())</f>
        <v>#N/A</v>
      </c>
      <c r="Y130" s="134" t="e">
        <f ca="1">+IF(AND(ISNUMBER(OFFSET('Sanitation Data'!$C$12,0,10*ROW('Sanitation Data'!C124))),'Data Summary'!CN130="Yes"),OFFSET('Sanitation Data'!$C$12,0,10*ROW('Sanitation Data'!C124)),NA())</f>
        <v>#N/A</v>
      </c>
      <c r="Z130" s="134" t="e">
        <f ca="1">+IF(AND(ISNUMBER(OFFSET('Sanitation Data'!$C$13,0,10*ROW('Sanitation Data'!C124))),'Data Summary'!CO130="Yes"),OFFSET('Sanitation Data'!$C$13,0,10*ROW('Sanitation Data'!C124)),NA())</f>
        <v>#N/A</v>
      </c>
      <c r="AA130" s="134" t="e">
        <f ca="1">+IF(AND(ISNUMBER(OFFSET('Sanitation Data'!$D$5,0,10*ROW('Sanitation Data'!D124))),'Data Summary'!CP130="Yes"),100-OFFSET('Sanitation Data'!$D$5,0,10*ROW('Sanitation Data'!D124)),NA())</f>
        <v>#N/A</v>
      </c>
      <c r="AB130" s="134" t="e">
        <f ca="1">+IF(AND(ISNUMBER(OFFSET('Sanitation Data'!$D$7,0,10*ROW('Sanitation Data'!D124))),'Data Summary'!CQ130="Yes"),OFFSET('Sanitation Data'!$D$7,0,10*ROW('Sanitation Data'!D124)),NA())</f>
        <v>#N/A</v>
      </c>
      <c r="AC130" s="134" t="e">
        <f ca="1">+IF(AND(ISNUMBER(OFFSET('Sanitation Data'!$D$11,0,10*ROW('Sanitation Data'!D124))),'Data Summary'!CR130="Yes"),OFFSET('Sanitation Data'!$D$11,0,10*ROW('Sanitation Data'!D124)),NA())</f>
        <v>#N/A</v>
      </c>
      <c r="AD130" s="134" t="e">
        <f ca="1">+IF(AND(ISNUMBER(OFFSET('Sanitation Data'!$D$12,0,10*ROW('Sanitation Data'!D124))),'Data Summary'!CS130="Yes"),OFFSET('Sanitation Data'!$D$12,0,10*ROW('Sanitation Data'!D124)),NA())</f>
        <v>#N/A</v>
      </c>
      <c r="AE130" s="134" t="e">
        <f ca="1">+IF(AND(ISNUMBER(OFFSET('Sanitation Data'!$D$13,0,10*ROW('Sanitation Data'!D124))),'Data Summary'!CT130="Yes"),OFFSET('Sanitation Data'!$D$13,0,10*ROW('Sanitation Data'!D124)),NA())</f>
        <v>#N/A</v>
      </c>
      <c r="AF130" s="134" t="e">
        <f ca="1">+IF(AND(ISNUMBER(OFFSET('Sanitation Data'!$E$5,0,10*ROW('Sanitation Data'!E124))),'Data Summary'!CU130="Yes"),100-OFFSET('Sanitation Data'!$E$5,0,10*ROW('Sanitation Data'!E124)),NA())</f>
        <v>#N/A</v>
      </c>
      <c r="AG130" s="134" t="e">
        <f ca="1">+IF(AND(ISNUMBER(OFFSET('Sanitation Data'!$E$7,0,10*ROW('Sanitation Data'!E124))),'Data Summary'!CV130="Yes"),OFFSET('Sanitation Data'!$E$7,0,10*ROW('Sanitation Data'!E124)),NA())</f>
        <v>#N/A</v>
      </c>
      <c r="AH130" s="134" t="e">
        <f ca="1">+IF(AND(ISNUMBER(OFFSET('Sanitation Data'!$E$11,0,10*ROW('Sanitation Data'!E124))),'Data Summary'!CW130="Yes"),OFFSET('Sanitation Data'!$E$11,0,10*ROW('Sanitation Data'!E124)),NA())</f>
        <v>#N/A</v>
      </c>
      <c r="AI130" s="134" t="e">
        <f ca="1">+IF(AND(ISNUMBER(OFFSET('Sanitation Data'!$E$12,0,10*ROW('Sanitation Data'!E124))),'Data Summary'!CX130="Yes"),OFFSET('Sanitation Data'!$E$12,0,10*ROW('Sanitation Data'!E124)),NA())</f>
        <v>#N/A</v>
      </c>
      <c r="AJ130" s="134" t="e">
        <f ca="1">+IF(AND(ISNUMBER(OFFSET('Sanitation Data'!$E$13,0,10*ROW('Sanitation Data'!E124))),'Data Summary'!CY130="Yes"),OFFSET('Sanitation Data'!$E$13,0,10*ROW('Sanitation Data'!E124)),NA())</f>
        <v>#N/A</v>
      </c>
      <c r="AK130" s="134" t="e">
        <f ca="1">+IF(AND(ISNUMBER(OFFSET('Sanitation Data'!$F$5,0,10*ROW('Sanitation Data'!F124))),'Data Summary'!CZ130="Yes"),100-OFFSET('Sanitation Data'!$F$5,0,10*ROW('Sanitation Data'!F124)),NA())</f>
        <v>#N/A</v>
      </c>
      <c r="AL130" s="134" t="e">
        <f ca="1">+IF(AND(ISNUMBER(OFFSET('Sanitation Data'!$F$7,0,10*ROW('Sanitation Data'!F124))),'Data Summary'!DA130="Yes"),OFFSET('Sanitation Data'!$F$7,0,10*ROW('Sanitation Data'!F124)),NA())</f>
        <v>#N/A</v>
      </c>
      <c r="AM130" s="134" t="e">
        <f ca="1">+IF(AND(ISNUMBER(OFFSET('Sanitation Data'!$F$11,0,10*ROW('Sanitation Data'!F124))),'Data Summary'!DB130="Yes"),OFFSET('Sanitation Data'!$F$11,0,10*ROW('Sanitation Data'!F124)),NA())</f>
        <v>#N/A</v>
      </c>
      <c r="AN130" s="134" t="e">
        <f ca="1">+IF(AND(ISNUMBER(OFFSET('Sanitation Data'!$F$12,0,10*ROW('Sanitation Data'!F124))),'Data Summary'!DC130="Yes"),OFFSET('Sanitation Data'!$F$12,0,10*ROW('Sanitation Data'!F124)),NA())</f>
        <v>#N/A</v>
      </c>
      <c r="AO130" s="134" t="e">
        <f ca="1">+IF(AND(ISNUMBER(OFFSET('Sanitation Data'!$F$13,0,10*ROW('Sanitation Data'!F124))),'Data Summary'!DD130="Yes"),OFFSET('Sanitation Data'!$F$13,0,10*ROW('Sanitation Data'!F124)),NA())</f>
        <v>#N/A</v>
      </c>
      <c r="AP130" s="134" t="e">
        <f ca="1">+IF(AND(ISNUMBER(OFFSET('Sanitation Data'!$G$5,0,10*ROW('Sanitation Data'!G124))),'Data Summary'!DE130="Yes"),100-OFFSET('Sanitation Data'!$G$5,0,10*ROW('Sanitation Data'!G124)),NA())</f>
        <v>#N/A</v>
      </c>
      <c r="AQ130" s="134" t="e">
        <f ca="1">+IF(AND(ISNUMBER(OFFSET('Sanitation Data'!$G$7,0,10*ROW('Sanitation Data'!G124))),'Data Summary'!DF130="Yes"),OFFSET('Sanitation Data'!$G$7,0,10*ROW('Sanitation Data'!G124)),NA())</f>
        <v>#N/A</v>
      </c>
      <c r="AR130" s="134" t="e">
        <f ca="1">+IF(AND(ISNUMBER(OFFSET('Sanitation Data'!$G$11,0,10*ROW('Sanitation Data'!G124))),'Data Summary'!DG130="Yes"),OFFSET('Sanitation Data'!$G$11,0,10*ROW('Sanitation Data'!G124)),NA())</f>
        <v>#N/A</v>
      </c>
      <c r="AS130" s="134" t="e">
        <f ca="1">+IF(AND(ISNUMBER(OFFSET('Sanitation Data'!$G$12,0,10*ROW('Sanitation Data'!G124))),'Data Summary'!DH130="Yes"),OFFSET('Sanitation Data'!$G$12,0,10*ROW('Sanitation Data'!G124)),NA())</f>
        <v>#N/A</v>
      </c>
      <c r="AT130" s="134" t="e">
        <f ca="1">+IF(AND(ISNUMBER(OFFSET('Sanitation Data'!$G$13,0,10*ROW('Sanitation Data'!G124))),'Data Summary'!DI130="Yes"),OFFSET('Sanitation Data'!$G$13,0,10*ROW('Sanitation Data'!G124)),NA())</f>
        <v>#N/A</v>
      </c>
      <c r="AU130" s="134" t="e">
        <f ca="1">+IF(AND(ISNUMBER(OFFSET('Sanitation Data'!$H$5,0,10*ROW('Sanitation Data'!H124))),'Data Summary'!DJ130="Yes"),100-OFFSET('Sanitation Data'!$H$5,0,10*ROW('Sanitation Data'!H124)),NA())</f>
        <v>#N/A</v>
      </c>
      <c r="AV130" s="134" t="e">
        <f ca="1">+IF(AND(ISNUMBER(OFFSET('Sanitation Data'!$H$7,0,10*ROW('Sanitation Data'!H124))),'Data Summary'!DK130="Yes"),OFFSET('Sanitation Data'!$H$7,0,10*ROW('Sanitation Data'!H124)),NA())</f>
        <v>#N/A</v>
      </c>
      <c r="AW130" s="134" t="e">
        <f ca="1">+IF(AND(ISNUMBER(OFFSET('Sanitation Data'!$H$11,0,10*ROW('Sanitation Data'!H124))),'Data Summary'!DL130="Yes"),OFFSET('Sanitation Data'!$H$11,0,10*ROW('Sanitation Data'!H124)),NA())</f>
        <v>#N/A</v>
      </c>
      <c r="AX130" s="134" t="e">
        <f ca="1">+IF(AND(ISNUMBER(OFFSET('Sanitation Data'!$H$12,0,10*ROW('Sanitation Data'!H124))),'Data Summary'!DM130="Yes"),OFFSET('Sanitation Data'!$H$12,0,10*ROW('Sanitation Data'!H124)),NA())</f>
        <v>#N/A</v>
      </c>
      <c r="AY130" s="134" t="e">
        <f ca="1">+IF(AND(ISNUMBER(OFFSET('Sanitation Data'!$H$13,0,10*ROW('Sanitation Data'!H124))),'Data Summary'!DN130="Yes"),OFFSET('Sanitation Data'!$H$13,0,10*ROW('Sanitation Data'!H124)),NA())</f>
        <v>#N/A</v>
      </c>
      <c r="AZ130" s="135" t="e">
        <f ca="1">+IF(AND(ISNUMBER(OFFSET('Hygiene Data'!$C$6,0,10*ROW('Hygiene Data'!C124))),'Data Summary'!DO130="Yes"),OFFSET('Hygiene Data'!$C$6,0,10*ROW('Hygiene Data'!C124)),NA())</f>
        <v>#N/A</v>
      </c>
      <c r="BA130" s="135" t="e">
        <f ca="1">+IF(AND(ISNUMBER(OFFSET('Hygiene Data'!$C$8,0,10*ROW('Hygiene Data'!C124))),'Data Summary'!DP130="Yes"),OFFSET('Hygiene Data'!$C$8,0,10*ROW('Hygiene Data'!C124)),NA())</f>
        <v>#N/A</v>
      </c>
      <c r="BB130" s="135" t="e">
        <f ca="1">+IF(AND(ISNUMBER(OFFSET('Hygiene Data'!$C$10,0,10*ROW('Hygiene Data'!C124))),'Data Summary'!DQ130="Yes"),OFFSET('Hygiene Data'!$C$10,0,10*ROW('Hygiene Data'!C124)),NA())</f>
        <v>#N/A</v>
      </c>
      <c r="BC130" s="135" t="e">
        <f ca="1">+IF(AND(ISNUMBER(OFFSET('Hygiene Data'!$D$6,0,10*ROW('Hygiene Data'!D124))),'Data Summary'!DR130="Yes"),OFFSET('Hygiene Data'!$D$6,0,10*ROW('Hygiene Data'!D124)),NA())</f>
        <v>#N/A</v>
      </c>
      <c r="BD130" s="135" t="e">
        <f ca="1">+IF(AND(ISNUMBER(OFFSET('Hygiene Data'!$D$8,0,10*ROW('Hygiene Data'!D124))),'Data Summary'!DS130="Yes"),OFFSET('Hygiene Data'!$D$8,0,10*ROW('Hygiene Data'!D124)),NA())</f>
        <v>#N/A</v>
      </c>
      <c r="BE130" s="135" t="e">
        <f ca="1">+IF(AND(ISNUMBER(OFFSET('Hygiene Data'!$D$10,0,10*ROW('Hygiene Data'!D124))),'Data Summary'!DT130="Yes"),OFFSET('Hygiene Data'!$D$10,0,10*ROW('Hygiene Data'!D124)),NA())</f>
        <v>#N/A</v>
      </c>
      <c r="BF130" s="135" t="e">
        <f ca="1">+IF(AND(ISNUMBER(OFFSET('Hygiene Data'!$E$6,0,10*ROW('Hygiene Data'!E124))),'Data Summary'!DU130="Yes"),OFFSET('Hygiene Data'!$E$6,0,10*ROW('Hygiene Data'!E124)),NA())</f>
        <v>#N/A</v>
      </c>
      <c r="BG130" s="135" t="e">
        <f ca="1">+IF(AND(ISNUMBER(OFFSET('Hygiene Data'!$E$8,0,10*ROW('Hygiene Data'!E124))),'Data Summary'!DV130="Yes"),OFFSET('Hygiene Data'!$E$8,0,10*ROW('Hygiene Data'!E124)),NA())</f>
        <v>#N/A</v>
      </c>
      <c r="BH130" s="135" t="e">
        <f ca="1">+IF(AND(ISNUMBER(OFFSET('Hygiene Data'!$E$10,0,10*ROW('Hygiene Data'!E124))),'Data Summary'!DW130="Yes"),OFFSET('Hygiene Data'!$E$10,0,10*ROW('Hygiene Data'!E124)),NA())</f>
        <v>#N/A</v>
      </c>
      <c r="BI130" s="135" t="e">
        <f ca="1">+IF(AND(ISNUMBER(OFFSET('Hygiene Data'!$F$6,0,10*ROW('Hygiene Data'!F124))),'Data Summary'!DX130="Yes"),OFFSET('Hygiene Data'!$F$6,0,10*ROW('Hygiene Data'!F124)),NA())</f>
        <v>#N/A</v>
      </c>
      <c r="BJ130" s="135" t="e">
        <f ca="1">+IF(AND(ISNUMBER(OFFSET('Hygiene Data'!$F$8,0,10*ROW('Hygiene Data'!F124))),'Data Summary'!DY130="Yes"),OFFSET('Hygiene Data'!$F$8,0,10*ROW('Hygiene Data'!F124)),NA())</f>
        <v>#N/A</v>
      </c>
      <c r="BK130" s="135" t="e">
        <f ca="1">+IF(AND(ISNUMBER(OFFSET('Hygiene Data'!$F$10,0,10*ROW('Hygiene Data'!F124))),'Data Summary'!DZ130="Yes"),OFFSET('Hygiene Data'!$F$10,0,10*ROW('Hygiene Data'!F124)),NA())</f>
        <v>#N/A</v>
      </c>
      <c r="BL130" s="135" t="e">
        <f ca="1">+IF(AND(ISNUMBER(OFFSET('Hygiene Data'!$G$6,0,10*ROW('Hygiene Data'!G124))),'Data Summary'!EA130="Yes"),OFFSET('Hygiene Data'!$G$6,0,10*ROW('Hygiene Data'!G124)),NA())</f>
        <v>#N/A</v>
      </c>
      <c r="BM130" s="135" t="e">
        <f ca="1">+IF(AND(ISNUMBER(OFFSET('Hygiene Data'!$G$8,0,10*ROW('Hygiene Data'!G124))),'Data Summary'!EB130="Yes"),OFFSET('Hygiene Data'!$G$8,0,10*ROW('Hygiene Data'!G124)),NA())</f>
        <v>#N/A</v>
      </c>
      <c r="BN130" s="135" t="e">
        <f ca="1">+IF(AND(ISNUMBER(OFFSET('Hygiene Data'!$G$10,0,10*ROW('Hygiene Data'!G124))),'Data Summary'!EC130="Yes"),OFFSET('Hygiene Data'!$G$10,0,10*ROW('Hygiene Data'!G124)),NA())</f>
        <v>#N/A</v>
      </c>
      <c r="BO130" s="135" t="e">
        <f ca="1">+IF(AND(ISNUMBER(OFFSET('Hygiene Data'!$H$6,0,10*ROW('Hygiene Data'!H124))),'Data Summary'!ED130="Yes"),OFFSET('Hygiene Data'!$H$6,0,10*ROW('Hygiene Data'!H124)),NA())</f>
        <v>#N/A</v>
      </c>
      <c r="BP130" s="135" t="e">
        <f ca="1">+IF(AND(ISNUMBER(OFFSET('Hygiene Data'!$H$8,0,10*ROW('Hygiene Data'!H124))),'Data Summary'!EE130="Yes"),OFFSET('Hygiene Data'!$H$8,0,10*ROW('Hygiene Data'!H124)),NA())</f>
        <v>#N/A</v>
      </c>
      <c r="BQ130" s="135" t="e">
        <f ca="1">+IF(AND(ISNUMBER(OFFSET('Hygiene Data'!$H$10,0,10*ROW('Hygiene Data'!H124))),'Data Summary'!EF130="Yes"),OFFSET('Hygiene Data'!$H$10,0,10*ROW('Hygiene Data'!H124)),NA())</f>
        <v>#N/A</v>
      </c>
    </row>
    <row r="131" spans="1:69" x14ac:dyDescent="0.2">
      <c r="A131" s="50" t="e">
        <f ca="1">+IF(OFFSET('Water Data'!$B$1,0,10*ROW('Water Data'!B125))="",NA(),OFFSET('Water Data'!$B$1,0,10*ROW('Water Data'!B125)))</f>
        <v>#N/A</v>
      </c>
      <c r="B131" s="50" t="e">
        <f ca="1">+IF(OFFSET('Water Data'!$A$3,0,10*ROW('Water Data'!A128))="",NA(),OFFSET('Water Data'!$A$3,0,10*ROW('Water Data'!A128)))</f>
        <v>#N/A</v>
      </c>
      <c r="C131" s="50" t="e">
        <f ca="1">+IF(OFFSET('Water Data'!$C$3,0,10*ROW('Water Data'!C128))="",NA(),OFFSET('Water Data'!$C$3,0,10*ROW('Water Data'!C128)))</f>
        <v>#N/A</v>
      </c>
      <c r="D131" s="133" t="e">
        <f ca="1">+IF(AND(ISNUMBER(OFFSET('Water Data'!$C$5,0,10*ROW('Water Data'!C125))),'Data Summary'!BS131="Yes"),100-OFFSET('Water Data'!$C$5,0,10*ROW('Water Data'!C125)),NA())</f>
        <v>#N/A</v>
      </c>
      <c r="E131" s="133" t="e">
        <f ca="1">+IF(AND(ISNUMBER(OFFSET('Water Data'!$C$7,0,10*ROW('Water Data'!C125))),'Data Summary'!BT131="Yes"),OFFSET('Water Data'!$C$7,0,10*ROW('Water Data'!C125)),NA())</f>
        <v>#N/A</v>
      </c>
      <c r="F131" s="133" t="e">
        <f ca="1">+IF(AND(ISNUMBER(OFFSET('Water Data'!$C$10,0,10*ROW('Water Data'!C125))),'Data Summary'!BU131="Yes"),OFFSET('Water Data'!$C$10,0,10*ROW('Water Data'!C125)),NA())</f>
        <v>#N/A</v>
      </c>
      <c r="G131" s="133" t="e">
        <f ca="1">+IF(AND(ISNUMBER(OFFSET('Water Data'!$D$5,0,10*ROW('Water Data'!D125))),'Data Summary'!BV131="Yes"),100-OFFSET('Water Data'!$D$5,0,10*ROW('Water Data'!D125)),NA())</f>
        <v>#N/A</v>
      </c>
      <c r="H131" s="133" t="e">
        <f ca="1">+IF(AND(ISNUMBER(OFFSET('Water Data'!$D$7,0,10*ROW('Water Data'!D125))),'Data Summary'!BW131="Yes"),OFFSET('Water Data'!$D$7,0,10*ROW('Water Data'!D125)),NA())</f>
        <v>#N/A</v>
      </c>
      <c r="I131" s="133" t="e">
        <f ca="1">+IF(AND(ISNUMBER(OFFSET('Water Data'!$D$10,0,10*ROW('Water Data'!D125))),'Data Summary'!BX131="Yes"),OFFSET('Water Data'!$D$10,0,10*ROW('Water Data'!D125)),NA())</f>
        <v>#N/A</v>
      </c>
      <c r="J131" s="133" t="e">
        <f ca="1">+IF(AND(ISNUMBER(OFFSET('Water Data'!$E$5,0,10*ROW('Water Data'!E125))),'Data Summary'!BY131="Yes"),100-OFFSET('Water Data'!$E$5,0,10*ROW('Water Data'!E125)),NA())</f>
        <v>#N/A</v>
      </c>
      <c r="K131" s="133" t="e">
        <f ca="1">+IF(AND(ISNUMBER(OFFSET('Water Data'!$E$7,0,10*ROW('Water Data'!E125))),'Data Summary'!BZ131="Yes"),OFFSET('Water Data'!$E$7,0,10*ROW('Water Data'!E125)),NA())</f>
        <v>#N/A</v>
      </c>
      <c r="L131" s="133" t="e">
        <f ca="1">+IF(AND(ISNUMBER(OFFSET('Water Data'!$E$10,0,10*ROW('Water Data'!E125))),'Data Summary'!CA131="Yes"),OFFSET('Water Data'!$E$10,0,10*ROW('Water Data'!E125)),NA())</f>
        <v>#N/A</v>
      </c>
      <c r="M131" s="133" t="e">
        <f ca="1">+IF(AND(ISNUMBER(OFFSET('Water Data'!$F$5,0,10*ROW('Water Data'!F125))),'Data Summary'!CB131="Yes"),100-OFFSET('Water Data'!$F$5,0,10*ROW('Water Data'!F125)),NA())</f>
        <v>#N/A</v>
      </c>
      <c r="N131" s="133" t="e">
        <f ca="1">+IF(AND(ISNUMBER(OFFSET('Water Data'!$F$7,0,10*ROW('Water Data'!F125))),'Data Summary'!CC131="Yes"),OFFSET('Water Data'!$F$7,0,10*ROW('Water Data'!F125)),NA())</f>
        <v>#N/A</v>
      </c>
      <c r="O131" s="133" t="e">
        <f ca="1">+IF(AND(ISNUMBER(OFFSET('Water Data'!$F$10,0,10*ROW('Water Data'!F125))),'Data Summary'!CD131="Yes"),OFFSET('Water Data'!$F$10,0,10*ROW('Water Data'!F125)),NA())</f>
        <v>#N/A</v>
      </c>
      <c r="P131" s="133" t="e">
        <f ca="1">+IF(AND(ISNUMBER(OFFSET('Water Data'!$G$5,0,10*ROW('Water Data'!G125))),'Data Summary'!CE131="Yes"),100-OFFSET('Water Data'!$G$5,0,10*ROW('Water Data'!G125)),NA())</f>
        <v>#N/A</v>
      </c>
      <c r="Q131" s="133" t="e">
        <f ca="1">+IF(AND(ISNUMBER(OFFSET('Water Data'!$G$7,0,10*ROW('Water Data'!G125))),'Data Summary'!CF131="Yes"),OFFSET('Water Data'!$G$7,0,10*ROW('Water Data'!G125)),NA())</f>
        <v>#N/A</v>
      </c>
      <c r="R131" s="133" t="e">
        <f ca="1">+IF(AND(ISNUMBER(OFFSET('Water Data'!$G$10,0,10*ROW('Water Data'!G125))),'Data Summary'!CG131="Yes"),OFFSET('Water Data'!$G$10,0,10*ROW('Water Data'!G125)),NA())</f>
        <v>#N/A</v>
      </c>
      <c r="S131" s="133" t="e">
        <f ca="1">+IF(AND(ISNUMBER(OFFSET('Water Data'!$H$5,0,10*ROW('Water Data'!H125))),'Data Summary'!CH131="Yes"),100-OFFSET('Water Data'!$H$5,0,10*ROW('Water Data'!H125)),NA())</f>
        <v>#N/A</v>
      </c>
      <c r="T131" s="133" t="e">
        <f ca="1">+IF(AND(ISNUMBER(OFFSET('Water Data'!$H$7,0,10*ROW('Water Data'!H125))),'Data Summary'!CI131="Yes"),OFFSET('Water Data'!$H$7,0,10*ROW('Water Data'!H125)),NA())</f>
        <v>#N/A</v>
      </c>
      <c r="U131" s="133" t="e">
        <f ca="1">+IF(AND(ISNUMBER(OFFSET('Water Data'!$H$10,0,10*ROW('Water Data'!H125))),'Data Summary'!CJ131="Yes"),OFFSET('Water Data'!$H$10,0,10*ROW('Water Data'!H125)),NA())</f>
        <v>#N/A</v>
      </c>
      <c r="V131" s="134" t="e">
        <f ca="1">+IF(AND(ISNUMBER(OFFSET('Sanitation Data'!$C$5,0,10*ROW('Sanitation Data'!C125))),'Data Summary'!CK131="Yes"),100-OFFSET('Sanitation Data'!$C$5,0,10*ROW('Sanitation Data'!C125)),NA())</f>
        <v>#N/A</v>
      </c>
      <c r="W131" s="134" t="e">
        <f ca="1">+IF(AND(ISNUMBER(OFFSET('Sanitation Data'!$C$7,0,10*ROW('Sanitation Data'!C125))),'Data Summary'!CL131="Yes"),OFFSET('Sanitation Data'!$C$7,0,10*ROW('Sanitation Data'!C125)),NA())</f>
        <v>#N/A</v>
      </c>
      <c r="X131" s="134" t="e">
        <f ca="1">+IF(AND(ISNUMBER(OFFSET('Sanitation Data'!$C$11,0,10*ROW('Sanitation Data'!C125))),'Data Summary'!CM131="Yes"),OFFSET('Sanitation Data'!$C$11,0,10*ROW('Sanitation Data'!C125)),NA())</f>
        <v>#N/A</v>
      </c>
      <c r="Y131" s="134" t="e">
        <f ca="1">+IF(AND(ISNUMBER(OFFSET('Sanitation Data'!$C$12,0,10*ROW('Sanitation Data'!C125))),'Data Summary'!CN131="Yes"),OFFSET('Sanitation Data'!$C$12,0,10*ROW('Sanitation Data'!C125)),NA())</f>
        <v>#N/A</v>
      </c>
      <c r="Z131" s="134" t="e">
        <f ca="1">+IF(AND(ISNUMBER(OFFSET('Sanitation Data'!$C$13,0,10*ROW('Sanitation Data'!C125))),'Data Summary'!CO131="Yes"),OFFSET('Sanitation Data'!$C$13,0,10*ROW('Sanitation Data'!C125)),NA())</f>
        <v>#N/A</v>
      </c>
      <c r="AA131" s="134" t="e">
        <f ca="1">+IF(AND(ISNUMBER(OFFSET('Sanitation Data'!$D$5,0,10*ROW('Sanitation Data'!D125))),'Data Summary'!CP131="Yes"),100-OFFSET('Sanitation Data'!$D$5,0,10*ROW('Sanitation Data'!D125)),NA())</f>
        <v>#N/A</v>
      </c>
      <c r="AB131" s="134" t="e">
        <f ca="1">+IF(AND(ISNUMBER(OFFSET('Sanitation Data'!$D$7,0,10*ROW('Sanitation Data'!D125))),'Data Summary'!CQ131="Yes"),OFFSET('Sanitation Data'!$D$7,0,10*ROW('Sanitation Data'!D125)),NA())</f>
        <v>#N/A</v>
      </c>
      <c r="AC131" s="134" t="e">
        <f ca="1">+IF(AND(ISNUMBER(OFFSET('Sanitation Data'!$D$11,0,10*ROW('Sanitation Data'!D125))),'Data Summary'!CR131="Yes"),OFFSET('Sanitation Data'!$D$11,0,10*ROW('Sanitation Data'!D125)),NA())</f>
        <v>#N/A</v>
      </c>
      <c r="AD131" s="134" t="e">
        <f ca="1">+IF(AND(ISNUMBER(OFFSET('Sanitation Data'!$D$12,0,10*ROW('Sanitation Data'!D125))),'Data Summary'!CS131="Yes"),OFFSET('Sanitation Data'!$D$12,0,10*ROW('Sanitation Data'!D125)),NA())</f>
        <v>#N/A</v>
      </c>
      <c r="AE131" s="134" t="e">
        <f ca="1">+IF(AND(ISNUMBER(OFFSET('Sanitation Data'!$D$13,0,10*ROW('Sanitation Data'!D125))),'Data Summary'!CT131="Yes"),OFFSET('Sanitation Data'!$D$13,0,10*ROW('Sanitation Data'!D125)),NA())</f>
        <v>#N/A</v>
      </c>
      <c r="AF131" s="134" t="e">
        <f ca="1">+IF(AND(ISNUMBER(OFFSET('Sanitation Data'!$E$5,0,10*ROW('Sanitation Data'!E125))),'Data Summary'!CU131="Yes"),100-OFFSET('Sanitation Data'!$E$5,0,10*ROW('Sanitation Data'!E125)),NA())</f>
        <v>#N/A</v>
      </c>
      <c r="AG131" s="134" t="e">
        <f ca="1">+IF(AND(ISNUMBER(OFFSET('Sanitation Data'!$E$7,0,10*ROW('Sanitation Data'!E125))),'Data Summary'!CV131="Yes"),OFFSET('Sanitation Data'!$E$7,0,10*ROW('Sanitation Data'!E125)),NA())</f>
        <v>#N/A</v>
      </c>
      <c r="AH131" s="134" t="e">
        <f ca="1">+IF(AND(ISNUMBER(OFFSET('Sanitation Data'!$E$11,0,10*ROW('Sanitation Data'!E125))),'Data Summary'!CW131="Yes"),OFFSET('Sanitation Data'!$E$11,0,10*ROW('Sanitation Data'!E125)),NA())</f>
        <v>#N/A</v>
      </c>
      <c r="AI131" s="134" t="e">
        <f ca="1">+IF(AND(ISNUMBER(OFFSET('Sanitation Data'!$E$12,0,10*ROW('Sanitation Data'!E125))),'Data Summary'!CX131="Yes"),OFFSET('Sanitation Data'!$E$12,0,10*ROW('Sanitation Data'!E125)),NA())</f>
        <v>#N/A</v>
      </c>
      <c r="AJ131" s="134" t="e">
        <f ca="1">+IF(AND(ISNUMBER(OFFSET('Sanitation Data'!$E$13,0,10*ROW('Sanitation Data'!E125))),'Data Summary'!CY131="Yes"),OFFSET('Sanitation Data'!$E$13,0,10*ROW('Sanitation Data'!E125)),NA())</f>
        <v>#N/A</v>
      </c>
      <c r="AK131" s="134" t="e">
        <f ca="1">+IF(AND(ISNUMBER(OFFSET('Sanitation Data'!$F$5,0,10*ROW('Sanitation Data'!F125))),'Data Summary'!CZ131="Yes"),100-OFFSET('Sanitation Data'!$F$5,0,10*ROW('Sanitation Data'!F125)),NA())</f>
        <v>#N/A</v>
      </c>
      <c r="AL131" s="134" t="e">
        <f ca="1">+IF(AND(ISNUMBER(OFFSET('Sanitation Data'!$F$7,0,10*ROW('Sanitation Data'!F125))),'Data Summary'!DA131="Yes"),OFFSET('Sanitation Data'!$F$7,0,10*ROW('Sanitation Data'!F125)),NA())</f>
        <v>#N/A</v>
      </c>
      <c r="AM131" s="134" t="e">
        <f ca="1">+IF(AND(ISNUMBER(OFFSET('Sanitation Data'!$F$11,0,10*ROW('Sanitation Data'!F125))),'Data Summary'!DB131="Yes"),OFFSET('Sanitation Data'!$F$11,0,10*ROW('Sanitation Data'!F125)),NA())</f>
        <v>#N/A</v>
      </c>
      <c r="AN131" s="134" t="e">
        <f ca="1">+IF(AND(ISNUMBER(OFFSET('Sanitation Data'!$F$12,0,10*ROW('Sanitation Data'!F125))),'Data Summary'!DC131="Yes"),OFFSET('Sanitation Data'!$F$12,0,10*ROW('Sanitation Data'!F125)),NA())</f>
        <v>#N/A</v>
      </c>
      <c r="AO131" s="134" t="e">
        <f ca="1">+IF(AND(ISNUMBER(OFFSET('Sanitation Data'!$F$13,0,10*ROW('Sanitation Data'!F125))),'Data Summary'!DD131="Yes"),OFFSET('Sanitation Data'!$F$13,0,10*ROW('Sanitation Data'!F125)),NA())</f>
        <v>#N/A</v>
      </c>
      <c r="AP131" s="134" t="e">
        <f ca="1">+IF(AND(ISNUMBER(OFFSET('Sanitation Data'!$G$5,0,10*ROW('Sanitation Data'!G125))),'Data Summary'!DE131="Yes"),100-OFFSET('Sanitation Data'!$G$5,0,10*ROW('Sanitation Data'!G125)),NA())</f>
        <v>#N/A</v>
      </c>
      <c r="AQ131" s="134" t="e">
        <f ca="1">+IF(AND(ISNUMBER(OFFSET('Sanitation Data'!$G$7,0,10*ROW('Sanitation Data'!G125))),'Data Summary'!DF131="Yes"),OFFSET('Sanitation Data'!$G$7,0,10*ROW('Sanitation Data'!G125)),NA())</f>
        <v>#N/A</v>
      </c>
      <c r="AR131" s="134" t="e">
        <f ca="1">+IF(AND(ISNUMBER(OFFSET('Sanitation Data'!$G$11,0,10*ROW('Sanitation Data'!G125))),'Data Summary'!DG131="Yes"),OFFSET('Sanitation Data'!$G$11,0,10*ROW('Sanitation Data'!G125)),NA())</f>
        <v>#N/A</v>
      </c>
      <c r="AS131" s="134" t="e">
        <f ca="1">+IF(AND(ISNUMBER(OFFSET('Sanitation Data'!$G$12,0,10*ROW('Sanitation Data'!G125))),'Data Summary'!DH131="Yes"),OFFSET('Sanitation Data'!$G$12,0,10*ROW('Sanitation Data'!G125)),NA())</f>
        <v>#N/A</v>
      </c>
      <c r="AT131" s="134" t="e">
        <f ca="1">+IF(AND(ISNUMBER(OFFSET('Sanitation Data'!$G$13,0,10*ROW('Sanitation Data'!G125))),'Data Summary'!DI131="Yes"),OFFSET('Sanitation Data'!$G$13,0,10*ROW('Sanitation Data'!G125)),NA())</f>
        <v>#N/A</v>
      </c>
      <c r="AU131" s="134" t="e">
        <f ca="1">+IF(AND(ISNUMBER(OFFSET('Sanitation Data'!$H$5,0,10*ROW('Sanitation Data'!H125))),'Data Summary'!DJ131="Yes"),100-OFFSET('Sanitation Data'!$H$5,0,10*ROW('Sanitation Data'!H125)),NA())</f>
        <v>#N/A</v>
      </c>
      <c r="AV131" s="134" t="e">
        <f ca="1">+IF(AND(ISNUMBER(OFFSET('Sanitation Data'!$H$7,0,10*ROW('Sanitation Data'!H125))),'Data Summary'!DK131="Yes"),OFFSET('Sanitation Data'!$H$7,0,10*ROW('Sanitation Data'!H125)),NA())</f>
        <v>#N/A</v>
      </c>
      <c r="AW131" s="134" t="e">
        <f ca="1">+IF(AND(ISNUMBER(OFFSET('Sanitation Data'!$H$11,0,10*ROW('Sanitation Data'!H125))),'Data Summary'!DL131="Yes"),OFFSET('Sanitation Data'!$H$11,0,10*ROW('Sanitation Data'!H125)),NA())</f>
        <v>#N/A</v>
      </c>
      <c r="AX131" s="134" t="e">
        <f ca="1">+IF(AND(ISNUMBER(OFFSET('Sanitation Data'!$H$12,0,10*ROW('Sanitation Data'!H125))),'Data Summary'!DM131="Yes"),OFFSET('Sanitation Data'!$H$12,0,10*ROW('Sanitation Data'!H125)),NA())</f>
        <v>#N/A</v>
      </c>
      <c r="AY131" s="134" t="e">
        <f ca="1">+IF(AND(ISNUMBER(OFFSET('Sanitation Data'!$H$13,0,10*ROW('Sanitation Data'!H125))),'Data Summary'!DN131="Yes"),OFFSET('Sanitation Data'!$H$13,0,10*ROW('Sanitation Data'!H125)),NA())</f>
        <v>#N/A</v>
      </c>
      <c r="AZ131" s="135" t="e">
        <f ca="1">+IF(AND(ISNUMBER(OFFSET('Hygiene Data'!$C$6,0,10*ROW('Hygiene Data'!C125))),'Data Summary'!DO131="Yes"),OFFSET('Hygiene Data'!$C$6,0,10*ROW('Hygiene Data'!C125)),NA())</f>
        <v>#N/A</v>
      </c>
      <c r="BA131" s="135" t="e">
        <f ca="1">+IF(AND(ISNUMBER(OFFSET('Hygiene Data'!$C$8,0,10*ROW('Hygiene Data'!C125))),'Data Summary'!DP131="Yes"),OFFSET('Hygiene Data'!$C$8,0,10*ROW('Hygiene Data'!C125)),NA())</f>
        <v>#N/A</v>
      </c>
      <c r="BB131" s="135" t="e">
        <f ca="1">+IF(AND(ISNUMBER(OFFSET('Hygiene Data'!$C$10,0,10*ROW('Hygiene Data'!C125))),'Data Summary'!DQ131="Yes"),OFFSET('Hygiene Data'!$C$10,0,10*ROW('Hygiene Data'!C125)),NA())</f>
        <v>#N/A</v>
      </c>
      <c r="BC131" s="135" t="e">
        <f ca="1">+IF(AND(ISNUMBER(OFFSET('Hygiene Data'!$D$6,0,10*ROW('Hygiene Data'!D125))),'Data Summary'!DR131="Yes"),OFFSET('Hygiene Data'!$D$6,0,10*ROW('Hygiene Data'!D125)),NA())</f>
        <v>#N/A</v>
      </c>
      <c r="BD131" s="135" t="e">
        <f ca="1">+IF(AND(ISNUMBER(OFFSET('Hygiene Data'!$D$8,0,10*ROW('Hygiene Data'!D125))),'Data Summary'!DS131="Yes"),OFFSET('Hygiene Data'!$D$8,0,10*ROW('Hygiene Data'!D125)),NA())</f>
        <v>#N/A</v>
      </c>
      <c r="BE131" s="135" t="e">
        <f ca="1">+IF(AND(ISNUMBER(OFFSET('Hygiene Data'!$D$10,0,10*ROW('Hygiene Data'!D125))),'Data Summary'!DT131="Yes"),OFFSET('Hygiene Data'!$D$10,0,10*ROW('Hygiene Data'!D125)),NA())</f>
        <v>#N/A</v>
      </c>
      <c r="BF131" s="135" t="e">
        <f ca="1">+IF(AND(ISNUMBER(OFFSET('Hygiene Data'!$E$6,0,10*ROW('Hygiene Data'!E125))),'Data Summary'!DU131="Yes"),OFFSET('Hygiene Data'!$E$6,0,10*ROW('Hygiene Data'!E125)),NA())</f>
        <v>#N/A</v>
      </c>
      <c r="BG131" s="135" t="e">
        <f ca="1">+IF(AND(ISNUMBER(OFFSET('Hygiene Data'!$E$8,0,10*ROW('Hygiene Data'!E125))),'Data Summary'!DV131="Yes"),OFFSET('Hygiene Data'!$E$8,0,10*ROW('Hygiene Data'!E125)),NA())</f>
        <v>#N/A</v>
      </c>
      <c r="BH131" s="135" t="e">
        <f ca="1">+IF(AND(ISNUMBER(OFFSET('Hygiene Data'!$E$10,0,10*ROW('Hygiene Data'!E125))),'Data Summary'!DW131="Yes"),OFFSET('Hygiene Data'!$E$10,0,10*ROW('Hygiene Data'!E125)),NA())</f>
        <v>#N/A</v>
      </c>
      <c r="BI131" s="135" t="e">
        <f ca="1">+IF(AND(ISNUMBER(OFFSET('Hygiene Data'!$F$6,0,10*ROW('Hygiene Data'!F125))),'Data Summary'!DX131="Yes"),OFFSET('Hygiene Data'!$F$6,0,10*ROW('Hygiene Data'!F125)),NA())</f>
        <v>#N/A</v>
      </c>
      <c r="BJ131" s="135" t="e">
        <f ca="1">+IF(AND(ISNUMBER(OFFSET('Hygiene Data'!$F$8,0,10*ROW('Hygiene Data'!F125))),'Data Summary'!DY131="Yes"),OFFSET('Hygiene Data'!$F$8,0,10*ROW('Hygiene Data'!F125)),NA())</f>
        <v>#N/A</v>
      </c>
      <c r="BK131" s="135" t="e">
        <f ca="1">+IF(AND(ISNUMBER(OFFSET('Hygiene Data'!$F$10,0,10*ROW('Hygiene Data'!F125))),'Data Summary'!DZ131="Yes"),OFFSET('Hygiene Data'!$F$10,0,10*ROW('Hygiene Data'!F125)),NA())</f>
        <v>#N/A</v>
      </c>
      <c r="BL131" s="135" t="e">
        <f ca="1">+IF(AND(ISNUMBER(OFFSET('Hygiene Data'!$G$6,0,10*ROW('Hygiene Data'!G125))),'Data Summary'!EA131="Yes"),OFFSET('Hygiene Data'!$G$6,0,10*ROW('Hygiene Data'!G125)),NA())</f>
        <v>#N/A</v>
      </c>
      <c r="BM131" s="135" t="e">
        <f ca="1">+IF(AND(ISNUMBER(OFFSET('Hygiene Data'!$G$8,0,10*ROW('Hygiene Data'!G125))),'Data Summary'!EB131="Yes"),OFFSET('Hygiene Data'!$G$8,0,10*ROW('Hygiene Data'!G125)),NA())</f>
        <v>#N/A</v>
      </c>
      <c r="BN131" s="135" t="e">
        <f ca="1">+IF(AND(ISNUMBER(OFFSET('Hygiene Data'!$G$10,0,10*ROW('Hygiene Data'!G125))),'Data Summary'!EC131="Yes"),OFFSET('Hygiene Data'!$G$10,0,10*ROW('Hygiene Data'!G125)),NA())</f>
        <v>#N/A</v>
      </c>
      <c r="BO131" s="135" t="e">
        <f ca="1">+IF(AND(ISNUMBER(OFFSET('Hygiene Data'!$H$6,0,10*ROW('Hygiene Data'!H125))),'Data Summary'!ED131="Yes"),OFFSET('Hygiene Data'!$H$6,0,10*ROW('Hygiene Data'!H125)),NA())</f>
        <v>#N/A</v>
      </c>
      <c r="BP131" s="135" t="e">
        <f ca="1">+IF(AND(ISNUMBER(OFFSET('Hygiene Data'!$H$8,0,10*ROW('Hygiene Data'!H125))),'Data Summary'!EE131="Yes"),OFFSET('Hygiene Data'!$H$8,0,10*ROW('Hygiene Data'!H125)),NA())</f>
        <v>#N/A</v>
      </c>
      <c r="BQ131" s="135" t="e">
        <f ca="1">+IF(AND(ISNUMBER(OFFSET('Hygiene Data'!$H$10,0,10*ROW('Hygiene Data'!H125))),'Data Summary'!EF131="Yes"),OFFSET('Hygiene Data'!$H$10,0,10*ROW('Hygiene Data'!H125)),NA())</f>
        <v>#N/A</v>
      </c>
    </row>
    <row r="132" spans="1:69" x14ac:dyDescent="0.2">
      <c r="A132" s="50" t="e">
        <f ca="1">+IF(OFFSET('Water Data'!$B$1,0,10*ROW('Water Data'!B126))="",NA(),OFFSET('Water Data'!$B$1,0,10*ROW('Water Data'!B126)))</f>
        <v>#N/A</v>
      </c>
      <c r="B132" s="50" t="e">
        <f ca="1">+IF(OFFSET('Water Data'!$A$3,0,10*ROW('Water Data'!A129))="",NA(),OFFSET('Water Data'!$A$3,0,10*ROW('Water Data'!A129)))</f>
        <v>#N/A</v>
      </c>
      <c r="C132" s="50" t="e">
        <f ca="1">+IF(OFFSET('Water Data'!$C$3,0,10*ROW('Water Data'!C129))="",NA(),OFFSET('Water Data'!$C$3,0,10*ROW('Water Data'!C129)))</f>
        <v>#N/A</v>
      </c>
      <c r="D132" s="133" t="e">
        <f ca="1">+IF(AND(ISNUMBER(OFFSET('Water Data'!$C$5,0,10*ROW('Water Data'!C126))),'Data Summary'!BS132="Yes"),100-OFFSET('Water Data'!$C$5,0,10*ROW('Water Data'!C126)),NA())</f>
        <v>#N/A</v>
      </c>
      <c r="E132" s="133" t="e">
        <f ca="1">+IF(AND(ISNUMBER(OFFSET('Water Data'!$C$7,0,10*ROW('Water Data'!C126))),'Data Summary'!BT132="Yes"),OFFSET('Water Data'!$C$7,0,10*ROW('Water Data'!C126)),NA())</f>
        <v>#N/A</v>
      </c>
      <c r="F132" s="133" t="e">
        <f ca="1">+IF(AND(ISNUMBER(OFFSET('Water Data'!$C$10,0,10*ROW('Water Data'!C126))),'Data Summary'!BU132="Yes"),OFFSET('Water Data'!$C$10,0,10*ROW('Water Data'!C126)),NA())</f>
        <v>#N/A</v>
      </c>
      <c r="G132" s="133" t="e">
        <f ca="1">+IF(AND(ISNUMBER(OFFSET('Water Data'!$D$5,0,10*ROW('Water Data'!D126))),'Data Summary'!BV132="Yes"),100-OFFSET('Water Data'!$D$5,0,10*ROW('Water Data'!D126)),NA())</f>
        <v>#N/A</v>
      </c>
      <c r="H132" s="133" t="e">
        <f ca="1">+IF(AND(ISNUMBER(OFFSET('Water Data'!$D$7,0,10*ROW('Water Data'!D126))),'Data Summary'!BW132="Yes"),OFFSET('Water Data'!$D$7,0,10*ROW('Water Data'!D126)),NA())</f>
        <v>#N/A</v>
      </c>
      <c r="I132" s="133" t="e">
        <f ca="1">+IF(AND(ISNUMBER(OFFSET('Water Data'!$D$10,0,10*ROW('Water Data'!D126))),'Data Summary'!BX132="Yes"),OFFSET('Water Data'!$D$10,0,10*ROW('Water Data'!D126)),NA())</f>
        <v>#N/A</v>
      </c>
      <c r="J132" s="133" t="e">
        <f ca="1">+IF(AND(ISNUMBER(OFFSET('Water Data'!$E$5,0,10*ROW('Water Data'!E126))),'Data Summary'!BY132="Yes"),100-OFFSET('Water Data'!$E$5,0,10*ROW('Water Data'!E126)),NA())</f>
        <v>#N/A</v>
      </c>
      <c r="K132" s="133" t="e">
        <f ca="1">+IF(AND(ISNUMBER(OFFSET('Water Data'!$E$7,0,10*ROW('Water Data'!E126))),'Data Summary'!BZ132="Yes"),OFFSET('Water Data'!$E$7,0,10*ROW('Water Data'!E126)),NA())</f>
        <v>#N/A</v>
      </c>
      <c r="L132" s="133" t="e">
        <f ca="1">+IF(AND(ISNUMBER(OFFSET('Water Data'!$E$10,0,10*ROW('Water Data'!E126))),'Data Summary'!CA132="Yes"),OFFSET('Water Data'!$E$10,0,10*ROW('Water Data'!E126)),NA())</f>
        <v>#N/A</v>
      </c>
      <c r="M132" s="133" t="e">
        <f ca="1">+IF(AND(ISNUMBER(OFFSET('Water Data'!$F$5,0,10*ROW('Water Data'!F126))),'Data Summary'!CB132="Yes"),100-OFFSET('Water Data'!$F$5,0,10*ROW('Water Data'!F126)),NA())</f>
        <v>#N/A</v>
      </c>
      <c r="N132" s="133" t="e">
        <f ca="1">+IF(AND(ISNUMBER(OFFSET('Water Data'!$F$7,0,10*ROW('Water Data'!F126))),'Data Summary'!CC132="Yes"),OFFSET('Water Data'!$F$7,0,10*ROW('Water Data'!F126)),NA())</f>
        <v>#N/A</v>
      </c>
      <c r="O132" s="133" t="e">
        <f ca="1">+IF(AND(ISNUMBER(OFFSET('Water Data'!$F$10,0,10*ROW('Water Data'!F126))),'Data Summary'!CD132="Yes"),OFFSET('Water Data'!$F$10,0,10*ROW('Water Data'!F126)),NA())</f>
        <v>#N/A</v>
      </c>
      <c r="P132" s="133" t="e">
        <f ca="1">+IF(AND(ISNUMBER(OFFSET('Water Data'!$G$5,0,10*ROW('Water Data'!G126))),'Data Summary'!CE132="Yes"),100-OFFSET('Water Data'!$G$5,0,10*ROW('Water Data'!G126)),NA())</f>
        <v>#N/A</v>
      </c>
      <c r="Q132" s="133" t="e">
        <f ca="1">+IF(AND(ISNUMBER(OFFSET('Water Data'!$G$7,0,10*ROW('Water Data'!G126))),'Data Summary'!CF132="Yes"),OFFSET('Water Data'!$G$7,0,10*ROW('Water Data'!G126)),NA())</f>
        <v>#N/A</v>
      </c>
      <c r="R132" s="133" t="e">
        <f ca="1">+IF(AND(ISNUMBER(OFFSET('Water Data'!$G$10,0,10*ROW('Water Data'!G126))),'Data Summary'!CG132="Yes"),OFFSET('Water Data'!$G$10,0,10*ROW('Water Data'!G126)),NA())</f>
        <v>#N/A</v>
      </c>
      <c r="S132" s="133" t="e">
        <f ca="1">+IF(AND(ISNUMBER(OFFSET('Water Data'!$H$5,0,10*ROW('Water Data'!H126))),'Data Summary'!CH132="Yes"),100-OFFSET('Water Data'!$H$5,0,10*ROW('Water Data'!H126)),NA())</f>
        <v>#N/A</v>
      </c>
      <c r="T132" s="133" t="e">
        <f ca="1">+IF(AND(ISNUMBER(OFFSET('Water Data'!$H$7,0,10*ROW('Water Data'!H126))),'Data Summary'!CI132="Yes"),OFFSET('Water Data'!$H$7,0,10*ROW('Water Data'!H126)),NA())</f>
        <v>#N/A</v>
      </c>
      <c r="U132" s="133" t="e">
        <f ca="1">+IF(AND(ISNUMBER(OFFSET('Water Data'!$H$10,0,10*ROW('Water Data'!H126))),'Data Summary'!CJ132="Yes"),OFFSET('Water Data'!$H$10,0,10*ROW('Water Data'!H126)),NA())</f>
        <v>#N/A</v>
      </c>
      <c r="V132" s="134" t="e">
        <f ca="1">+IF(AND(ISNUMBER(OFFSET('Sanitation Data'!$C$5,0,10*ROW('Sanitation Data'!C126))),'Data Summary'!CK132="Yes"),100-OFFSET('Sanitation Data'!$C$5,0,10*ROW('Sanitation Data'!C126)),NA())</f>
        <v>#N/A</v>
      </c>
      <c r="W132" s="134" t="e">
        <f ca="1">+IF(AND(ISNUMBER(OFFSET('Sanitation Data'!$C$7,0,10*ROW('Sanitation Data'!C126))),'Data Summary'!CL132="Yes"),OFFSET('Sanitation Data'!$C$7,0,10*ROW('Sanitation Data'!C126)),NA())</f>
        <v>#N/A</v>
      </c>
      <c r="X132" s="134" t="e">
        <f ca="1">+IF(AND(ISNUMBER(OFFSET('Sanitation Data'!$C$11,0,10*ROW('Sanitation Data'!C126))),'Data Summary'!CM132="Yes"),OFFSET('Sanitation Data'!$C$11,0,10*ROW('Sanitation Data'!C126)),NA())</f>
        <v>#N/A</v>
      </c>
      <c r="Y132" s="134" t="e">
        <f ca="1">+IF(AND(ISNUMBER(OFFSET('Sanitation Data'!$C$12,0,10*ROW('Sanitation Data'!C126))),'Data Summary'!CN132="Yes"),OFFSET('Sanitation Data'!$C$12,0,10*ROW('Sanitation Data'!C126)),NA())</f>
        <v>#N/A</v>
      </c>
      <c r="Z132" s="134" t="e">
        <f ca="1">+IF(AND(ISNUMBER(OFFSET('Sanitation Data'!$C$13,0,10*ROW('Sanitation Data'!C126))),'Data Summary'!CO132="Yes"),OFFSET('Sanitation Data'!$C$13,0,10*ROW('Sanitation Data'!C126)),NA())</f>
        <v>#N/A</v>
      </c>
      <c r="AA132" s="134" t="e">
        <f ca="1">+IF(AND(ISNUMBER(OFFSET('Sanitation Data'!$D$5,0,10*ROW('Sanitation Data'!D126))),'Data Summary'!CP132="Yes"),100-OFFSET('Sanitation Data'!$D$5,0,10*ROW('Sanitation Data'!D126)),NA())</f>
        <v>#N/A</v>
      </c>
      <c r="AB132" s="134" t="e">
        <f ca="1">+IF(AND(ISNUMBER(OFFSET('Sanitation Data'!$D$7,0,10*ROW('Sanitation Data'!D126))),'Data Summary'!CQ132="Yes"),OFFSET('Sanitation Data'!$D$7,0,10*ROW('Sanitation Data'!D126)),NA())</f>
        <v>#N/A</v>
      </c>
      <c r="AC132" s="134" t="e">
        <f ca="1">+IF(AND(ISNUMBER(OFFSET('Sanitation Data'!$D$11,0,10*ROW('Sanitation Data'!D126))),'Data Summary'!CR132="Yes"),OFFSET('Sanitation Data'!$D$11,0,10*ROW('Sanitation Data'!D126)),NA())</f>
        <v>#N/A</v>
      </c>
      <c r="AD132" s="134" t="e">
        <f ca="1">+IF(AND(ISNUMBER(OFFSET('Sanitation Data'!$D$12,0,10*ROW('Sanitation Data'!D126))),'Data Summary'!CS132="Yes"),OFFSET('Sanitation Data'!$D$12,0,10*ROW('Sanitation Data'!D126)),NA())</f>
        <v>#N/A</v>
      </c>
      <c r="AE132" s="134" t="e">
        <f ca="1">+IF(AND(ISNUMBER(OFFSET('Sanitation Data'!$D$13,0,10*ROW('Sanitation Data'!D126))),'Data Summary'!CT132="Yes"),OFFSET('Sanitation Data'!$D$13,0,10*ROW('Sanitation Data'!D126)),NA())</f>
        <v>#N/A</v>
      </c>
      <c r="AF132" s="134" t="e">
        <f ca="1">+IF(AND(ISNUMBER(OFFSET('Sanitation Data'!$E$5,0,10*ROW('Sanitation Data'!E126))),'Data Summary'!CU132="Yes"),100-OFFSET('Sanitation Data'!$E$5,0,10*ROW('Sanitation Data'!E126)),NA())</f>
        <v>#N/A</v>
      </c>
      <c r="AG132" s="134" t="e">
        <f ca="1">+IF(AND(ISNUMBER(OFFSET('Sanitation Data'!$E$7,0,10*ROW('Sanitation Data'!E126))),'Data Summary'!CV132="Yes"),OFFSET('Sanitation Data'!$E$7,0,10*ROW('Sanitation Data'!E126)),NA())</f>
        <v>#N/A</v>
      </c>
      <c r="AH132" s="134" t="e">
        <f ca="1">+IF(AND(ISNUMBER(OFFSET('Sanitation Data'!$E$11,0,10*ROW('Sanitation Data'!E126))),'Data Summary'!CW132="Yes"),OFFSET('Sanitation Data'!$E$11,0,10*ROW('Sanitation Data'!E126)),NA())</f>
        <v>#N/A</v>
      </c>
      <c r="AI132" s="134" t="e">
        <f ca="1">+IF(AND(ISNUMBER(OFFSET('Sanitation Data'!$E$12,0,10*ROW('Sanitation Data'!E126))),'Data Summary'!CX132="Yes"),OFFSET('Sanitation Data'!$E$12,0,10*ROW('Sanitation Data'!E126)),NA())</f>
        <v>#N/A</v>
      </c>
      <c r="AJ132" s="134" t="e">
        <f ca="1">+IF(AND(ISNUMBER(OFFSET('Sanitation Data'!$E$13,0,10*ROW('Sanitation Data'!E126))),'Data Summary'!CY132="Yes"),OFFSET('Sanitation Data'!$E$13,0,10*ROW('Sanitation Data'!E126)),NA())</f>
        <v>#N/A</v>
      </c>
      <c r="AK132" s="134" t="e">
        <f ca="1">+IF(AND(ISNUMBER(OFFSET('Sanitation Data'!$F$5,0,10*ROW('Sanitation Data'!F126))),'Data Summary'!CZ132="Yes"),100-OFFSET('Sanitation Data'!$F$5,0,10*ROW('Sanitation Data'!F126)),NA())</f>
        <v>#N/A</v>
      </c>
      <c r="AL132" s="134" t="e">
        <f ca="1">+IF(AND(ISNUMBER(OFFSET('Sanitation Data'!$F$7,0,10*ROW('Sanitation Data'!F126))),'Data Summary'!DA132="Yes"),OFFSET('Sanitation Data'!$F$7,0,10*ROW('Sanitation Data'!F126)),NA())</f>
        <v>#N/A</v>
      </c>
      <c r="AM132" s="134" t="e">
        <f ca="1">+IF(AND(ISNUMBER(OFFSET('Sanitation Data'!$F$11,0,10*ROW('Sanitation Data'!F126))),'Data Summary'!DB132="Yes"),OFFSET('Sanitation Data'!$F$11,0,10*ROW('Sanitation Data'!F126)),NA())</f>
        <v>#N/A</v>
      </c>
      <c r="AN132" s="134" t="e">
        <f ca="1">+IF(AND(ISNUMBER(OFFSET('Sanitation Data'!$F$12,0,10*ROW('Sanitation Data'!F126))),'Data Summary'!DC132="Yes"),OFFSET('Sanitation Data'!$F$12,0,10*ROW('Sanitation Data'!F126)),NA())</f>
        <v>#N/A</v>
      </c>
      <c r="AO132" s="134" t="e">
        <f ca="1">+IF(AND(ISNUMBER(OFFSET('Sanitation Data'!$F$13,0,10*ROW('Sanitation Data'!F126))),'Data Summary'!DD132="Yes"),OFFSET('Sanitation Data'!$F$13,0,10*ROW('Sanitation Data'!F126)),NA())</f>
        <v>#N/A</v>
      </c>
      <c r="AP132" s="134" t="e">
        <f ca="1">+IF(AND(ISNUMBER(OFFSET('Sanitation Data'!$G$5,0,10*ROW('Sanitation Data'!G126))),'Data Summary'!DE132="Yes"),100-OFFSET('Sanitation Data'!$G$5,0,10*ROW('Sanitation Data'!G126)),NA())</f>
        <v>#N/A</v>
      </c>
      <c r="AQ132" s="134" t="e">
        <f ca="1">+IF(AND(ISNUMBER(OFFSET('Sanitation Data'!$G$7,0,10*ROW('Sanitation Data'!G126))),'Data Summary'!DF132="Yes"),OFFSET('Sanitation Data'!$G$7,0,10*ROW('Sanitation Data'!G126)),NA())</f>
        <v>#N/A</v>
      </c>
      <c r="AR132" s="134" t="e">
        <f ca="1">+IF(AND(ISNUMBER(OFFSET('Sanitation Data'!$G$11,0,10*ROW('Sanitation Data'!G126))),'Data Summary'!DG132="Yes"),OFFSET('Sanitation Data'!$G$11,0,10*ROW('Sanitation Data'!G126)),NA())</f>
        <v>#N/A</v>
      </c>
      <c r="AS132" s="134" t="e">
        <f ca="1">+IF(AND(ISNUMBER(OFFSET('Sanitation Data'!$G$12,0,10*ROW('Sanitation Data'!G126))),'Data Summary'!DH132="Yes"),OFFSET('Sanitation Data'!$G$12,0,10*ROW('Sanitation Data'!G126)),NA())</f>
        <v>#N/A</v>
      </c>
      <c r="AT132" s="134" t="e">
        <f ca="1">+IF(AND(ISNUMBER(OFFSET('Sanitation Data'!$G$13,0,10*ROW('Sanitation Data'!G126))),'Data Summary'!DI132="Yes"),OFFSET('Sanitation Data'!$G$13,0,10*ROW('Sanitation Data'!G126)),NA())</f>
        <v>#N/A</v>
      </c>
      <c r="AU132" s="134" t="e">
        <f ca="1">+IF(AND(ISNUMBER(OFFSET('Sanitation Data'!$H$5,0,10*ROW('Sanitation Data'!H126))),'Data Summary'!DJ132="Yes"),100-OFFSET('Sanitation Data'!$H$5,0,10*ROW('Sanitation Data'!H126)),NA())</f>
        <v>#N/A</v>
      </c>
      <c r="AV132" s="134" t="e">
        <f ca="1">+IF(AND(ISNUMBER(OFFSET('Sanitation Data'!$H$7,0,10*ROW('Sanitation Data'!H126))),'Data Summary'!DK132="Yes"),OFFSET('Sanitation Data'!$H$7,0,10*ROW('Sanitation Data'!H126)),NA())</f>
        <v>#N/A</v>
      </c>
      <c r="AW132" s="134" t="e">
        <f ca="1">+IF(AND(ISNUMBER(OFFSET('Sanitation Data'!$H$11,0,10*ROW('Sanitation Data'!H126))),'Data Summary'!DL132="Yes"),OFFSET('Sanitation Data'!$H$11,0,10*ROW('Sanitation Data'!H126)),NA())</f>
        <v>#N/A</v>
      </c>
      <c r="AX132" s="134" t="e">
        <f ca="1">+IF(AND(ISNUMBER(OFFSET('Sanitation Data'!$H$12,0,10*ROW('Sanitation Data'!H126))),'Data Summary'!DM132="Yes"),OFFSET('Sanitation Data'!$H$12,0,10*ROW('Sanitation Data'!H126)),NA())</f>
        <v>#N/A</v>
      </c>
      <c r="AY132" s="134" t="e">
        <f ca="1">+IF(AND(ISNUMBER(OFFSET('Sanitation Data'!$H$13,0,10*ROW('Sanitation Data'!H126))),'Data Summary'!DN132="Yes"),OFFSET('Sanitation Data'!$H$13,0,10*ROW('Sanitation Data'!H126)),NA())</f>
        <v>#N/A</v>
      </c>
      <c r="AZ132" s="135" t="e">
        <f ca="1">+IF(AND(ISNUMBER(OFFSET('Hygiene Data'!$C$6,0,10*ROW('Hygiene Data'!C126))),'Data Summary'!DO132="Yes"),OFFSET('Hygiene Data'!$C$6,0,10*ROW('Hygiene Data'!C126)),NA())</f>
        <v>#N/A</v>
      </c>
      <c r="BA132" s="135" t="e">
        <f ca="1">+IF(AND(ISNUMBER(OFFSET('Hygiene Data'!$C$8,0,10*ROW('Hygiene Data'!C126))),'Data Summary'!DP132="Yes"),OFFSET('Hygiene Data'!$C$8,0,10*ROW('Hygiene Data'!C126)),NA())</f>
        <v>#N/A</v>
      </c>
      <c r="BB132" s="135" t="e">
        <f ca="1">+IF(AND(ISNUMBER(OFFSET('Hygiene Data'!$C$10,0,10*ROW('Hygiene Data'!C126))),'Data Summary'!DQ132="Yes"),OFFSET('Hygiene Data'!$C$10,0,10*ROW('Hygiene Data'!C126)),NA())</f>
        <v>#N/A</v>
      </c>
      <c r="BC132" s="135" t="e">
        <f ca="1">+IF(AND(ISNUMBER(OFFSET('Hygiene Data'!$D$6,0,10*ROW('Hygiene Data'!D126))),'Data Summary'!DR132="Yes"),OFFSET('Hygiene Data'!$D$6,0,10*ROW('Hygiene Data'!D126)),NA())</f>
        <v>#N/A</v>
      </c>
      <c r="BD132" s="135" t="e">
        <f ca="1">+IF(AND(ISNUMBER(OFFSET('Hygiene Data'!$D$8,0,10*ROW('Hygiene Data'!D126))),'Data Summary'!DS132="Yes"),OFFSET('Hygiene Data'!$D$8,0,10*ROW('Hygiene Data'!D126)),NA())</f>
        <v>#N/A</v>
      </c>
      <c r="BE132" s="135" t="e">
        <f ca="1">+IF(AND(ISNUMBER(OFFSET('Hygiene Data'!$D$10,0,10*ROW('Hygiene Data'!D126))),'Data Summary'!DT132="Yes"),OFFSET('Hygiene Data'!$D$10,0,10*ROW('Hygiene Data'!D126)),NA())</f>
        <v>#N/A</v>
      </c>
      <c r="BF132" s="135" t="e">
        <f ca="1">+IF(AND(ISNUMBER(OFFSET('Hygiene Data'!$E$6,0,10*ROW('Hygiene Data'!E126))),'Data Summary'!DU132="Yes"),OFFSET('Hygiene Data'!$E$6,0,10*ROW('Hygiene Data'!E126)),NA())</f>
        <v>#N/A</v>
      </c>
      <c r="BG132" s="135" t="e">
        <f ca="1">+IF(AND(ISNUMBER(OFFSET('Hygiene Data'!$E$8,0,10*ROW('Hygiene Data'!E126))),'Data Summary'!DV132="Yes"),OFFSET('Hygiene Data'!$E$8,0,10*ROW('Hygiene Data'!E126)),NA())</f>
        <v>#N/A</v>
      </c>
      <c r="BH132" s="135" t="e">
        <f ca="1">+IF(AND(ISNUMBER(OFFSET('Hygiene Data'!$E$10,0,10*ROW('Hygiene Data'!E126))),'Data Summary'!DW132="Yes"),OFFSET('Hygiene Data'!$E$10,0,10*ROW('Hygiene Data'!E126)),NA())</f>
        <v>#N/A</v>
      </c>
      <c r="BI132" s="135" t="e">
        <f ca="1">+IF(AND(ISNUMBER(OFFSET('Hygiene Data'!$F$6,0,10*ROW('Hygiene Data'!F126))),'Data Summary'!DX132="Yes"),OFFSET('Hygiene Data'!$F$6,0,10*ROW('Hygiene Data'!F126)),NA())</f>
        <v>#N/A</v>
      </c>
      <c r="BJ132" s="135" t="e">
        <f ca="1">+IF(AND(ISNUMBER(OFFSET('Hygiene Data'!$F$8,0,10*ROW('Hygiene Data'!F126))),'Data Summary'!DY132="Yes"),OFFSET('Hygiene Data'!$F$8,0,10*ROW('Hygiene Data'!F126)),NA())</f>
        <v>#N/A</v>
      </c>
      <c r="BK132" s="135" t="e">
        <f ca="1">+IF(AND(ISNUMBER(OFFSET('Hygiene Data'!$F$10,0,10*ROW('Hygiene Data'!F126))),'Data Summary'!DZ132="Yes"),OFFSET('Hygiene Data'!$F$10,0,10*ROW('Hygiene Data'!F126)),NA())</f>
        <v>#N/A</v>
      </c>
      <c r="BL132" s="135" t="e">
        <f ca="1">+IF(AND(ISNUMBER(OFFSET('Hygiene Data'!$G$6,0,10*ROW('Hygiene Data'!G126))),'Data Summary'!EA132="Yes"),OFFSET('Hygiene Data'!$G$6,0,10*ROW('Hygiene Data'!G126)),NA())</f>
        <v>#N/A</v>
      </c>
      <c r="BM132" s="135" t="e">
        <f ca="1">+IF(AND(ISNUMBER(OFFSET('Hygiene Data'!$G$8,0,10*ROW('Hygiene Data'!G126))),'Data Summary'!EB132="Yes"),OFFSET('Hygiene Data'!$G$8,0,10*ROW('Hygiene Data'!G126)),NA())</f>
        <v>#N/A</v>
      </c>
      <c r="BN132" s="135" t="e">
        <f ca="1">+IF(AND(ISNUMBER(OFFSET('Hygiene Data'!$G$10,0,10*ROW('Hygiene Data'!G126))),'Data Summary'!EC132="Yes"),OFFSET('Hygiene Data'!$G$10,0,10*ROW('Hygiene Data'!G126)),NA())</f>
        <v>#N/A</v>
      </c>
      <c r="BO132" s="135" t="e">
        <f ca="1">+IF(AND(ISNUMBER(OFFSET('Hygiene Data'!$H$6,0,10*ROW('Hygiene Data'!H126))),'Data Summary'!ED132="Yes"),OFFSET('Hygiene Data'!$H$6,0,10*ROW('Hygiene Data'!H126)),NA())</f>
        <v>#N/A</v>
      </c>
      <c r="BP132" s="135" t="e">
        <f ca="1">+IF(AND(ISNUMBER(OFFSET('Hygiene Data'!$H$8,0,10*ROW('Hygiene Data'!H126))),'Data Summary'!EE132="Yes"),OFFSET('Hygiene Data'!$H$8,0,10*ROW('Hygiene Data'!H126)),NA())</f>
        <v>#N/A</v>
      </c>
      <c r="BQ132" s="135" t="e">
        <f ca="1">+IF(AND(ISNUMBER(OFFSET('Hygiene Data'!$H$10,0,10*ROW('Hygiene Data'!H126))),'Data Summary'!EF132="Yes"),OFFSET('Hygiene Data'!$H$10,0,10*ROW('Hygiene Data'!H126)),NA())</f>
        <v>#N/A</v>
      </c>
    </row>
    <row r="133" spans="1:69" x14ac:dyDescent="0.2">
      <c r="A133" s="50" t="e">
        <f ca="1">+IF(OFFSET('Water Data'!$B$1,0,10*ROW('Water Data'!B127))="",NA(),OFFSET('Water Data'!$B$1,0,10*ROW('Water Data'!B127)))</f>
        <v>#N/A</v>
      </c>
      <c r="B133" s="50" t="e">
        <f ca="1">+IF(OFFSET('Water Data'!$A$3,0,10*ROW('Water Data'!A130))="",NA(),OFFSET('Water Data'!$A$3,0,10*ROW('Water Data'!A130)))</f>
        <v>#N/A</v>
      </c>
      <c r="C133" s="50" t="e">
        <f ca="1">+IF(OFFSET('Water Data'!$C$3,0,10*ROW('Water Data'!C130))="",NA(),OFFSET('Water Data'!$C$3,0,10*ROW('Water Data'!C130)))</f>
        <v>#N/A</v>
      </c>
      <c r="D133" s="133" t="e">
        <f ca="1">+IF(AND(ISNUMBER(OFFSET('Water Data'!$C$5,0,10*ROW('Water Data'!C127))),'Data Summary'!BS133="Yes"),100-OFFSET('Water Data'!$C$5,0,10*ROW('Water Data'!C127)),NA())</f>
        <v>#N/A</v>
      </c>
      <c r="E133" s="133" t="e">
        <f ca="1">+IF(AND(ISNUMBER(OFFSET('Water Data'!$C$7,0,10*ROW('Water Data'!C127))),'Data Summary'!BT133="Yes"),OFFSET('Water Data'!$C$7,0,10*ROW('Water Data'!C127)),NA())</f>
        <v>#N/A</v>
      </c>
      <c r="F133" s="133" t="e">
        <f ca="1">+IF(AND(ISNUMBER(OFFSET('Water Data'!$C$10,0,10*ROW('Water Data'!C127))),'Data Summary'!BU133="Yes"),OFFSET('Water Data'!$C$10,0,10*ROW('Water Data'!C127)),NA())</f>
        <v>#N/A</v>
      </c>
      <c r="G133" s="133" t="e">
        <f ca="1">+IF(AND(ISNUMBER(OFFSET('Water Data'!$D$5,0,10*ROW('Water Data'!D127))),'Data Summary'!BV133="Yes"),100-OFFSET('Water Data'!$D$5,0,10*ROW('Water Data'!D127)),NA())</f>
        <v>#N/A</v>
      </c>
      <c r="H133" s="133" t="e">
        <f ca="1">+IF(AND(ISNUMBER(OFFSET('Water Data'!$D$7,0,10*ROW('Water Data'!D127))),'Data Summary'!BW133="Yes"),OFFSET('Water Data'!$D$7,0,10*ROW('Water Data'!D127)),NA())</f>
        <v>#N/A</v>
      </c>
      <c r="I133" s="133" t="e">
        <f ca="1">+IF(AND(ISNUMBER(OFFSET('Water Data'!$D$10,0,10*ROW('Water Data'!D127))),'Data Summary'!BX133="Yes"),OFFSET('Water Data'!$D$10,0,10*ROW('Water Data'!D127)),NA())</f>
        <v>#N/A</v>
      </c>
      <c r="J133" s="133" t="e">
        <f ca="1">+IF(AND(ISNUMBER(OFFSET('Water Data'!$E$5,0,10*ROW('Water Data'!E127))),'Data Summary'!BY133="Yes"),100-OFFSET('Water Data'!$E$5,0,10*ROW('Water Data'!E127)),NA())</f>
        <v>#N/A</v>
      </c>
      <c r="K133" s="133" t="e">
        <f ca="1">+IF(AND(ISNUMBER(OFFSET('Water Data'!$E$7,0,10*ROW('Water Data'!E127))),'Data Summary'!BZ133="Yes"),OFFSET('Water Data'!$E$7,0,10*ROW('Water Data'!E127)),NA())</f>
        <v>#N/A</v>
      </c>
      <c r="L133" s="133" t="e">
        <f ca="1">+IF(AND(ISNUMBER(OFFSET('Water Data'!$E$10,0,10*ROW('Water Data'!E127))),'Data Summary'!CA133="Yes"),OFFSET('Water Data'!$E$10,0,10*ROW('Water Data'!E127)),NA())</f>
        <v>#N/A</v>
      </c>
      <c r="M133" s="133" t="e">
        <f ca="1">+IF(AND(ISNUMBER(OFFSET('Water Data'!$F$5,0,10*ROW('Water Data'!F127))),'Data Summary'!CB133="Yes"),100-OFFSET('Water Data'!$F$5,0,10*ROW('Water Data'!F127)),NA())</f>
        <v>#N/A</v>
      </c>
      <c r="N133" s="133" t="e">
        <f ca="1">+IF(AND(ISNUMBER(OFFSET('Water Data'!$F$7,0,10*ROW('Water Data'!F127))),'Data Summary'!CC133="Yes"),OFFSET('Water Data'!$F$7,0,10*ROW('Water Data'!F127)),NA())</f>
        <v>#N/A</v>
      </c>
      <c r="O133" s="133" t="e">
        <f ca="1">+IF(AND(ISNUMBER(OFFSET('Water Data'!$F$10,0,10*ROW('Water Data'!F127))),'Data Summary'!CD133="Yes"),OFFSET('Water Data'!$F$10,0,10*ROW('Water Data'!F127)),NA())</f>
        <v>#N/A</v>
      </c>
      <c r="P133" s="133" t="e">
        <f ca="1">+IF(AND(ISNUMBER(OFFSET('Water Data'!$G$5,0,10*ROW('Water Data'!G127))),'Data Summary'!CE133="Yes"),100-OFFSET('Water Data'!$G$5,0,10*ROW('Water Data'!G127)),NA())</f>
        <v>#N/A</v>
      </c>
      <c r="Q133" s="133" t="e">
        <f ca="1">+IF(AND(ISNUMBER(OFFSET('Water Data'!$G$7,0,10*ROW('Water Data'!G127))),'Data Summary'!CF133="Yes"),OFFSET('Water Data'!$G$7,0,10*ROW('Water Data'!G127)),NA())</f>
        <v>#N/A</v>
      </c>
      <c r="R133" s="133" t="e">
        <f ca="1">+IF(AND(ISNUMBER(OFFSET('Water Data'!$G$10,0,10*ROW('Water Data'!G127))),'Data Summary'!CG133="Yes"),OFFSET('Water Data'!$G$10,0,10*ROW('Water Data'!G127)),NA())</f>
        <v>#N/A</v>
      </c>
      <c r="S133" s="133" t="e">
        <f ca="1">+IF(AND(ISNUMBER(OFFSET('Water Data'!$H$5,0,10*ROW('Water Data'!H127))),'Data Summary'!CH133="Yes"),100-OFFSET('Water Data'!$H$5,0,10*ROW('Water Data'!H127)),NA())</f>
        <v>#N/A</v>
      </c>
      <c r="T133" s="133" t="e">
        <f ca="1">+IF(AND(ISNUMBER(OFFSET('Water Data'!$H$7,0,10*ROW('Water Data'!H127))),'Data Summary'!CI133="Yes"),OFFSET('Water Data'!$H$7,0,10*ROW('Water Data'!H127)),NA())</f>
        <v>#N/A</v>
      </c>
      <c r="U133" s="133" t="e">
        <f ca="1">+IF(AND(ISNUMBER(OFFSET('Water Data'!$H$10,0,10*ROW('Water Data'!H127))),'Data Summary'!CJ133="Yes"),OFFSET('Water Data'!$H$10,0,10*ROW('Water Data'!H127)),NA())</f>
        <v>#N/A</v>
      </c>
      <c r="V133" s="134" t="e">
        <f ca="1">+IF(AND(ISNUMBER(OFFSET('Sanitation Data'!$C$5,0,10*ROW('Sanitation Data'!C127))),'Data Summary'!CK133="Yes"),100-OFFSET('Sanitation Data'!$C$5,0,10*ROW('Sanitation Data'!C127)),NA())</f>
        <v>#N/A</v>
      </c>
      <c r="W133" s="134" t="e">
        <f ca="1">+IF(AND(ISNUMBER(OFFSET('Sanitation Data'!$C$7,0,10*ROW('Sanitation Data'!C127))),'Data Summary'!CL133="Yes"),OFFSET('Sanitation Data'!$C$7,0,10*ROW('Sanitation Data'!C127)),NA())</f>
        <v>#N/A</v>
      </c>
      <c r="X133" s="134" t="e">
        <f ca="1">+IF(AND(ISNUMBER(OFFSET('Sanitation Data'!$C$11,0,10*ROW('Sanitation Data'!C127))),'Data Summary'!CM133="Yes"),OFFSET('Sanitation Data'!$C$11,0,10*ROW('Sanitation Data'!C127)),NA())</f>
        <v>#N/A</v>
      </c>
      <c r="Y133" s="134" t="e">
        <f ca="1">+IF(AND(ISNUMBER(OFFSET('Sanitation Data'!$C$12,0,10*ROW('Sanitation Data'!C127))),'Data Summary'!CN133="Yes"),OFFSET('Sanitation Data'!$C$12,0,10*ROW('Sanitation Data'!C127)),NA())</f>
        <v>#N/A</v>
      </c>
      <c r="Z133" s="134" t="e">
        <f ca="1">+IF(AND(ISNUMBER(OFFSET('Sanitation Data'!$C$13,0,10*ROW('Sanitation Data'!C127))),'Data Summary'!CO133="Yes"),OFFSET('Sanitation Data'!$C$13,0,10*ROW('Sanitation Data'!C127)),NA())</f>
        <v>#N/A</v>
      </c>
      <c r="AA133" s="134" t="e">
        <f ca="1">+IF(AND(ISNUMBER(OFFSET('Sanitation Data'!$D$5,0,10*ROW('Sanitation Data'!D127))),'Data Summary'!CP133="Yes"),100-OFFSET('Sanitation Data'!$D$5,0,10*ROW('Sanitation Data'!D127)),NA())</f>
        <v>#N/A</v>
      </c>
      <c r="AB133" s="134" t="e">
        <f ca="1">+IF(AND(ISNUMBER(OFFSET('Sanitation Data'!$D$7,0,10*ROW('Sanitation Data'!D127))),'Data Summary'!CQ133="Yes"),OFFSET('Sanitation Data'!$D$7,0,10*ROW('Sanitation Data'!D127)),NA())</f>
        <v>#N/A</v>
      </c>
      <c r="AC133" s="134" t="e">
        <f ca="1">+IF(AND(ISNUMBER(OFFSET('Sanitation Data'!$D$11,0,10*ROW('Sanitation Data'!D127))),'Data Summary'!CR133="Yes"),OFFSET('Sanitation Data'!$D$11,0,10*ROW('Sanitation Data'!D127)),NA())</f>
        <v>#N/A</v>
      </c>
      <c r="AD133" s="134" t="e">
        <f ca="1">+IF(AND(ISNUMBER(OFFSET('Sanitation Data'!$D$12,0,10*ROW('Sanitation Data'!D127))),'Data Summary'!CS133="Yes"),OFFSET('Sanitation Data'!$D$12,0,10*ROW('Sanitation Data'!D127)),NA())</f>
        <v>#N/A</v>
      </c>
      <c r="AE133" s="134" t="e">
        <f ca="1">+IF(AND(ISNUMBER(OFFSET('Sanitation Data'!$D$13,0,10*ROW('Sanitation Data'!D127))),'Data Summary'!CT133="Yes"),OFFSET('Sanitation Data'!$D$13,0,10*ROW('Sanitation Data'!D127)),NA())</f>
        <v>#N/A</v>
      </c>
      <c r="AF133" s="134" t="e">
        <f ca="1">+IF(AND(ISNUMBER(OFFSET('Sanitation Data'!$E$5,0,10*ROW('Sanitation Data'!E127))),'Data Summary'!CU133="Yes"),100-OFFSET('Sanitation Data'!$E$5,0,10*ROW('Sanitation Data'!E127)),NA())</f>
        <v>#N/A</v>
      </c>
      <c r="AG133" s="134" t="e">
        <f ca="1">+IF(AND(ISNUMBER(OFFSET('Sanitation Data'!$E$7,0,10*ROW('Sanitation Data'!E127))),'Data Summary'!CV133="Yes"),OFFSET('Sanitation Data'!$E$7,0,10*ROW('Sanitation Data'!E127)),NA())</f>
        <v>#N/A</v>
      </c>
      <c r="AH133" s="134" t="e">
        <f ca="1">+IF(AND(ISNUMBER(OFFSET('Sanitation Data'!$E$11,0,10*ROW('Sanitation Data'!E127))),'Data Summary'!CW133="Yes"),OFFSET('Sanitation Data'!$E$11,0,10*ROW('Sanitation Data'!E127)),NA())</f>
        <v>#N/A</v>
      </c>
      <c r="AI133" s="134" t="e">
        <f ca="1">+IF(AND(ISNUMBER(OFFSET('Sanitation Data'!$E$12,0,10*ROW('Sanitation Data'!E127))),'Data Summary'!CX133="Yes"),OFFSET('Sanitation Data'!$E$12,0,10*ROW('Sanitation Data'!E127)),NA())</f>
        <v>#N/A</v>
      </c>
      <c r="AJ133" s="134" t="e">
        <f ca="1">+IF(AND(ISNUMBER(OFFSET('Sanitation Data'!$E$13,0,10*ROW('Sanitation Data'!E127))),'Data Summary'!CY133="Yes"),OFFSET('Sanitation Data'!$E$13,0,10*ROW('Sanitation Data'!E127)),NA())</f>
        <v>#N/A</v>
      </c>
      <c r="AK133" s="134" t="e">
        <f ca="1">+IF(AND(ISNUMBER(OFFSET('Sanitation Data'!$F$5,0,10*ROW('Sanitation Data'!F127))),'Data Summary'!CZ133="Yes"),100-OFFSET('Sanitation Data'!$F$5,0,10*ROW('Sanitation Data'!F127)),NA())</f>
        <v>#N/A</v>
      </c>
      <c r="AL133" s="134" t="e">
        <f ca="1">+IF(AND(ISNUMBER(OFFSET('Sanitation Data'!$F$7,0,10*ROW('Sanitation Data'!F127))),'Data Summary'!DA133="Yes"),OFFSET('Sanitation Data'!$F$7,0,10*ROW('Sanitation Data'!F127)),NA())</f>
        <v>#N/A</v>
      </c>
      <c r="AM133" s="134" t="e">
        <f ca="1">+IF(AND(ISNUMBER(OFFSET('Sanitation Data'!$F$11,0,10*ROW('Sanitation Data'!F127))),'Data Summary'!DB133="Yes"),OFFSET('Sanitation Data'!$F$11,0,10*ROW('Sanitation Data'!F127)),NA())</f>
        <v>#N/A</v>
      </c>
      <c r="AN133" s="134" t="e">
        <f ca="1">+IF(AND(ISNUMBER(OFFSET('Sanitation Data'!$F$12,0,10*ROW('Sanitation Data'!F127))),'Data Summary'!DC133="Yes"),OFFSET('Sanitation Data'!$F$12,0,10*ROW('Sanitation Data'!F127)),NA())</f>
        <v>#N/A</v>
      </c>
      <c r="AO133" s="134" t="e">
        <f ca="1">+IF(AND(ISNUMBER(OFFSET('Sanitation Data'!$F$13,0,10*ROW('Sanitation Data'!F127))),'Data Summary'!DD133="Yes"),OFFSET('Sanitation Data'!$F$13,0,10*ROW('Sanitation Data'!F127)),NA())</f>
        <v>#N/A</v>
      </c>
      <c r="AP133" s="134" t="e">
        <f ca="1">+IF(AND(ISNUMBER(OFFSET('Sanitation Data'!$G$5,0,10*ROW('Sanitation Data'!G127))),'Data Summary'!DE133="Yes"),100-OFFSET('Sanitation Data'!$G$5,0,10*ROW('Sanitation Data'!G127)),NA())</f>
        <v>#N/A</v>
      </c>
      <c r="AQ133" s="134" t="e">
        <f ca="1">+IF(AND(ISNUMBER(OFFSET('Sanitation Data'!$G$7,0,10*ROW('Sanitation Data'!G127))),'Data Summary'!DF133="Yes"),OFFSET('Sanitation Data'!$G$7,0,10*ROW('Sanitation Data'!G127)),NA())</f>
        <v>#N/A</v>
      </c>
      <c r="AR133" s="134" t="e">
        <f ca="1">+IF(AND(ISNUMBER(OFFSET('Sanitation Data'!$G$11,0,10*ROW('Sanitation Data'!G127))),'Data Summary'!DG133="Yes"),OFFSET('Sanitation Data'!$G$11,0,10*ROW('Sanitation Data'!G127)),NA())</f>
        <v>#N/A</v>
      </c>
      <c r="AS133" s="134" t="e">
        <f ca="1">+IF(AND(ISNUMBER(OFFSET('Sanitation Data'!$G$12,0,10*ROW('Sanitation Data'!G127))),'Data Summary'!DH133="Yes"),OFFSET('Sanitation Data'!$G$12,0,10*ROW('Sanitation Data'!G127)),NA())</f>
        <v>#N/A</v>
      </c>
      <c r="AT133" s="134" t="e">
        <f ca="1">+IF(AND(ISNUMBER(OFFSET('Sanitation Data'!$G$13,0,10*ROW('Sanitation Data'!G127))),'Data Summary'!DI133="Yes"),OFFSET('Sanitation Data'!$G$13,0,10*ROW('Sanitation Data'!G127)),NA())</f>
        <v>#N/A</v>
      </c>
      <c r="AU133" s="134" t="e">
        <f ca="1">+IF(AND(ISNUMBER(OFFSET('Sanitation Data'!$H$5,0,10*ROW('Sanitation Data'!H127))),'Data Summary'!DJ133="Yes"),100-OFFSET('Sanitation Data'!$H$5,0,10*ROW('Sanitation Data'!H127)),NA())</f>
        <v>#N/A</v>
      </c>
      <c r="AV133" s="134" t="e">
        <f ca="1">+IF(AND(ISNUMBER(OFFSET('Sanitation Data'!$H$7,0,10*ROW('Sanitation Data'!H127))),'Data Summary'!DK133="Yes"),OFFSET('Sanitation Data'!$H$7,0,10*ROW('Sanitation Data'!H127)),NA())</f>
        <v>#N/A</v>
      </c>
      <c r="AW133" s="134" t="e">
        <f ca="1">+IF(AND(ISNUMBER(OFFSET('Sanitation Data'!$H$11,0,10*ROW('Sanitation Data'!H127))),'Data Summary'!DL133="Yes"),OFFSET('Sanitation Data'!$H$11,0,10*ROW('Sanitation Data'!H127)),NA())</f>
        <v>#N/A</v>
      </c>
      <c r="AX133" s="134" t="e">
        <f ca="1">+IF(AND(ISNUMBER(OFFSET('Sanitation Data'!$H$12,0,10*ROW('Sanitation Data'!H127))),'Data Summary'!DM133="Yes"),OFFSET('Sanitation Data'!$H$12,0,10*ROW('Sanitation Data'!H127)),NA())</f>
        <v>#N/A</v>
      </c>
      <c r="AY133" s="134" t="e">
        <f ca="1">+IF(AND(ISNUMBER(OFFSET('Sanitation Data'!$H$13,0,10*ROW('Sanitation Data'!H127))),'Data Summary'!DN133="Yes"),OFFSET('Sanitation Data'!$H$13,0,10*ROW('Sanitation Data'!H127)),NA())</f>
        <v>#N/A</v>
      </c>
      <c r="AZ133" s="135" t="e">
        <f ca="1">+IF(AND(ISNUMBER(OFFSET('Hygiene Data'!$C$6,0,10*ROW('Hygiene Data'!C127))),'Data Summary'!DO133="Yes"),OFFSET('Hygiene Data'!$C$6,0,10*ROW('Hygiene Data'!C127)),NA())</f>
        <v>#N/A</v>
      </c>
      <c r="BA133" s="135" t="e">
        <f ca="1">+IF(AND(ISNUMBER(OFFSET('Hygiene Data'!$C$8,0,10*ROW('Hygiene Data'!C127))),'Data Summary'!DP133="Yes"),OFFSET('Hygiene Data'!$C$8,0,10*ROW('Hygiene Data'!C127)),NA())</f>
        <v>#N/A</v>
      </c>
      <c r="BB133" s="135" t="e">
        <f ca="1">+IF(AND(ISNUMBER(OFFSET('Hygiene Data'!$C$10,0,10*ROW('Hygiene Data'!C127))),'Data Summary'!DQ133="Yes"),OFFSET('Hygiene Data'!$C$10,0,10*ROW('Hygiene Data'!C127)),NA())</f>
        <v>#N/A</v>
      </c>
      <c r="BC133" s="135" t="e">
        <f ca="1">+IF(AND(ISNUMBER(OFFSET('Hygiene Data'!$D$6,0,10*ROW('Hygiene Data'!D127))),'Data Summary'!DR133="Yes"),OFFSET('Hygiene Data'!$D$6,0,10*ROW('Hygiene Data'!D127)),NA())</f>
        <v>#N/A</v>
      </c>
      <c r="BD133" s="135" t="e">
        <f ca="1">+IF(AND(ISNUMBER(OFFSET('Hygiene Data'!$D$8,0,10*ROW('Hygiene Data'!D127))),'Data Summary'!DS133="Yes"),OFFSET('Hygiene Data'!$D$8,0,10*ROW('Hygiene Data'!D127)),NA())</f>
        <v>#N/A</v>
      </c>
      <c r="BE133" s="135" t="e">
        <f ca="1">+IF(AND(ISNUMBER(OFFSET('Hygiene Data'!$D$10,0,10*ROW('Hygiene Data'!D127))),'Data Summary'!DT133="Yes"),OFFSET('Hygiene Data'!$D$10,0,10*ROW('Hygiene Data'!D127)),NA())</f>
        <v>#N/A</v>
      </c>
      <c r="BF133" s="135" t="e">
        <f ca="1">+IF(AND(ISNUMBER(OFFSET('Hygiene Data'!$E$6,0,10*ROW('Hygiene Data'!E127))),'Data Summary'!DU133="Yes"),OFFSET('Hygiene Data'!$E$6,0,10*ROW('Hygiene Data'!E127)),NA())</f>
        <v>#N/A</v>
      </c>
      <c r="BG133" s="135" t="e">
        <f ca="1">+IF(AND(ISNUMBER(OFFSET('Hygiene Data'!$E$8,0,10*ROW('Hygiene Data'!E127))),'Data Summary'!DV133="Yes"),OFFSET('Hygiene Data'!$E$8,0,10*ROW('Hygiene Data'!E127)),NA())</f>
        <v>#N/A</v>
      </c>
      <c r="BH133" s="135" t="e">
        <f ca="1">+IF(AND(ISNUMBER(OFFSET('Hygiene Data'!$E$10,0,10*ROW('Hygiene Data'!E127))),'Data Summary'!DW133="Yes"),OFFSET('Hygiene Data'!$E$10,0,10*ROW('Hygiene Data'!E127)),NA())</f>
        <v>#N/A</v>
      </c>
      <c r="BI133" s="135" t="e">
        <f ca="1">+IF(AND(ISNUMBER(OFFSET('Hygiene Data'!$F$6,0,10*ROW('Hygiene Data'!F127))),'Data Summary'!DX133="Yes"),OFFSET('Hygiene Data'!$F$6,0,10*ROW('Hygiene Data'!F127)),NA())</f>
        <v>#N/A</v>
      </c>
      <c r="BJ133" s="135" t="e">
        <f ca="1">+IF(AND(ISNUMBER(OFFSET('Hygiene Data'!$F$8,0,10*ROW('Hygiene Data'!F127))),'Data Summary'!DY133="Yes"),OFFSET('Hygiene Data'!$F$8,0,10*ROW('Hygiene Data'!F127)),NA())</f>
        <v>#N/A</v>
      </c>
      <c r="BK133" s="135" t="e">
        <f ca="1">+IF(AND(ISNUMBER(OFFSET('Hygiene Data'!$F$10,0,10*ROW('Hygiene Data'!F127))),'Data Summary'!DZ133="Yes"),OFFSET('Hygiene Data'!$F$10,0,10*ROW('Hygiene Data'!F127)),NA())</f>
        <v>#N/A</v>
      </c>
      <c r="BL133" s="135" t="e">
        <f ca="1">+IF(AND(ISNUMBER(OFFSET('Hygiene Data'!$G$6,0,10*ROW('Hygiene Data'!G127))),'Data Summary'!EA133="Yes"),OFFSET('Hygiene Data'!$G$6,0,10*ROW('Hygiene Data'!G127)),NA())</f>
        <v>#N/A</v>
      </c>
      <c r="BM133" s="135" t="e">
        <f ca="1">+IF(AND(ISNUMBER(OFFSET('Hygiene Data'!$G$8,0,10*ROW('Hygiene Data'!G127))),'Data Summary'!EB133="Yes"),OFFSET('Hygiene Data'!$G$8,0,10*ROW('Hygiene Data'!G127)),NA())</f>
        <v>#N/A</v>
      </c>
      <c r="BN133" s="135" t="e">
        <f ca="1">+IF(AND(ISNUMBER(OFFSET('Hygiene Data'!$G$10,0,10*ROW('Hygiene Data'!G127))),'Data Summary'!EC133="Yes"),OFFSET('Hygiene Data'!$G$10,0,10*ROW('Hygiene Data'!G127)),NA())</f>
        <v>#N/A</v>
      </c>
      <c r="BO133" s="135" t="e">
        <f ca="1">+IF(AND(ISNUMBER(OFFSET('Hygiene Data'!$H$6,0,10*ROW('Hygiene Data'!H127))),'Data Summary'!ED133="Yes"),OFFSET('Hygiene Data'!$H$6,0,10*ROW('Hygiene Data'!H127)),NA())</f>
        <v>#N/A</v>
      </c>
      <c r="BP133" s="135" t="e">
        <f ca="1">+IF(AND(ISNUMBER(OFFSET('Hygiene Data'!$H$8,0,10*ROW('Hygiene Data'!H127))),'Data Summary'!EE133="Yes"),OFFSET('Hygiene Data'!$H$8,0,10*ROW('Hygiene Data'!H127)),NA())</f>
        <v>#N/A</v>
      </c>
      <c r="BQ133" s="135" t="e">
        <f ca="1">+IF(AND(ISNUMBER(OFFSET('Hygiene Data'!$H$10,0,10*ROW('Hygiene Data'!H127))),'Data Summary'!EF133="Yes"),OFFSET('Hygiene Data'!$H$10,0,10*ROW('Hygiene Data'!H127)),NA())</f>
        <v>#N/A</v>
      </c>
    </row>
    <row r="134" spans="1:69" x14ac:dyDescent="0.2">
      <c r="A134" s="50" t="e">
        <f ca="1">+IF(OFFSET('Water Data'!$B$1,0,10*ROW('Water Data'!B128))="",NA(),OFFSET('Water Data'!$B$1,0,10*ROW('Water Data'!B128)))</f>
        <v>#N/A</v>
      </c>
      <c r="B134" s="50" t="e">
        <f ca="1">+IF(OFFSET('Water Data'!$A$3,0,10*ROW('Water Data'!A131))="",NA(),OFFSET('Water Data'!$A$3,0,10*ROW('Water Data'!A131)))</f>
        <v>#N/A</v>
      </c>
      <c r="C134" s="50" t="e">
        <f ca="1">+IF(OFFSET('Water Data'!$C$3,0,10*ROW('Water Data'!C131))="",NA(),OFFSET('Water Data'!$C$3,0,10*ROW('Water Data'!C131)))</f>
        <v>#N/A</v>
      </c>
      <c r="D134" s="133" t="e">
        <f ca="1">+IF(AND(ISNUMBER(OFFSET('Water Data'!$C$5,0,10*ROW('Water Data'!C128))),'Data Summary'!BS134="Yes"),100-OFFSET('Water Data'!$C$5,0,10*ROW('Water Data'!C128)),NA())</f>
        <v>#N/A</v>
      </c>
      <c r="E134" s="133" t="e">
        <f ca="1">+IF(AND(ISNUMBER(OFFSET('Water Data'!$C$7,0,10*ROW('Water Data'!C128))),'Data Summary'!BT134="Yes"),OFFSET('Water Data'!$C$7,0,10*ROW('Water Data'!C128)),NA())</f>
        <v>#N/A</v>
      </c>
      <c r="F134" s="133" t="e">
        <f ca="1">+IF(AND(ISNUMBER(OFFSET('Water Data'!$C$10,0,10*ROW('Water Data'!C128))),'Data Summary'!BU134="Yes"),OFFSET('Water Data'!$C$10,0,10*ROW('Water Data'!C128)),NA())</f>
        <v>#N/A</v>
      </c>
      <c r="G134" s="133" t="e">
        <f ca="1">+IF(AND(ISNUMBER(OFFSET('Water Data'!$D$5,0,10*ROW('Water Data'!D128))),'Data Summary'!BV134="Yes"),100-OFFSET('Water Data'!$D$5,0,10*ROW('Water Data'!D128)),NA())</f>
        <v>#N/A</v>
      </c>
      <c r="H134" s="133" t="e">
        <f ca="1">+IF(AND(ISNUMBER(OFFSET('Water Data'!$D$7,0,10*ROW('Water Data'!D128))),'Data Summary'!BW134="Yes"),OFFSET('Water Data'!$D$7,0,10*ROW('Water Data'!D128)),NA())</f>
        <v>#N/A</v>
      </c>
      <c r="I134" s="133" t="e">
        <f ca="1">+IF(AND(ISNUMBER(OFFSET('Water Data'!$D$10,0,10*ROW('Water Data'!D128))),'Data Summary'!BX134="Yes"),OFFSET('Water Data'!$D$10,0,10*ROW('Water Data'!D128)),NA())</f>
        <v>#N/A</v>
      </c>
      <c r="J134" s="133" t="e">
        <f ca="1">+IF(AND(ISNUMBER(OFFSET('Water Data'!$E$5,0,10*ROW('Water Data'!E128))),'Data Summary'!BY134="Yes"),100-OFFSET('Water Data'!$E$5,0,10*ROW('Water Data'!E128)),NA())</f>
        <v>#N/A</v>
      </c>
      <c r="K134" s="133" t="e">
        <f ca="1">+IF(AND(ISNUMBER(OFFSET('Water Data'!$E$7,0,10*ROW('Water Data'!E128))),'Data Summary'!BZ134="Yes"),OFFSET('Water Data'!$E$7,0,10*ROW('Water Data'!E128)),NA())</f>
        <v>#N/A</v>
      </c>
      <c r="L134" s="133" t="e">
        <f ca="1">+IF(AND(ISNUMBER(OFFSET('Water Data'!$E$10,0,10*ROW('Water Data'!E128))),'Data Summary'!CA134="Yes"),OFFSET('Water Data'!$E$10,0,10*ROW('Water Data'!E128)),NA())</f>
        <v>#N/A</v>
      </c>
      <c r="M134" s="133" t="e">
        <f ca="1">+IF(AND(ISNUMBER(OFFSET('Water Data'!$F$5,0,10*ROW('Water Data'!F128))),'Data Summary'!CB134="Yes"),100-OFFSET('Water Data'!$F$5,0,10*ROW('Water Data'!F128)),NA())</f>
        <v>#N/A</v>
      </c>
      <c r="N134" s="133" t="e">
        <f ca="1">+IF(AND(ISNUMBER(OFFSET('Water Data'!$F$7,0,10*ROW('Water Data'!F128))),'Data Summary'!CC134="Yes"),OFFSET('Water Data'!$F$7,0,10*ROW('Water Data'!F128)),NA())</f>
        <v>#N/A</v>
      </c>
      <c r="O134" s="133" t="e">
        <f ca="1">+IF(AND(ISNUMBER(OFFSET('Water Data'!$F$10,0,10*ROW('Water Data'!F128))),'Data Summary'!CD134="Yes"),OFFSET('Water Data'!$F$10,0,10*ROW('Water Data'!F128)),NA())</f>
        <v>#N/A</v>
      </c>
      <c r="P134" s="133" t="e">
        <f ca="1">+IF(AND(ISNUMBER(OFFSET('Water Data'!$G$5,0,10*ROW('Water Data'!G128))),'Data Summary'!CE134="Yes"),100-OFFSET('Water Data'!$G$5,0,10*ROW('Water Data'!G128)),NA())</f>
        <v>#N/A</v>
      </c>
      <c r="Q134" s="133" t="e">
        <f ca="1">+IF(AND(ISNUMBER(OFFSET('Water Data'!$G$7,0,10*ROW('Water Data'!G128))),'Data Summary'!CF134="Yes"),OFFSET('Water Data'!$G$7,0,10*ROW('Water Data'!G128)),NA())</f>
        <v>#N/A</v>
      </c>
      <c r="R134" s="133" t="e">
        <f ca="1">+IF(AND(ISNUMBER(OFFSET('Water Data'!$G$10,0,10*ROW('Water Data'!G128))),'Data Summary'!CG134="Yes"),OFFSET('Water Data'!$G$10,0,10*ROW('Water Data'!G128)),NA())</f>
        <v>#N/A</v>
      </c>
      <c r="S134" s="133" t="e">
        <f ca="1">+IF(AND(ISNUMBER(OFFSET('Water Data'!$H$5,0,10*ROW('Water Data'!H128))),'Data Summary'!CH134="Yes"),100-OFFSET('Water Data'!$H$5,0,10*ROW('Water Data'!H128)),NA())</f>
        <v>#N/A</v>
      </c>
      <c r="T134" s="133" t="e">
        <f ca="1">+IF(AND(ISNUMBER(OFFSET('Water Data'!$H$7,0,10*ROW('Water Data'!H128))),'Data Summary'!CI134="Yes"),OFFSET('Water Data'!$H$7,0,10*ROW('Water Data'!H128)),NA())</f>
        <v>#N/A</v>
      </c>
      <c r="U134" s="133" t="e">
        <f ca="1">+IF(AND(ISNUMBER(OFFSET('Water Data'!$H$10,0,10*ROW('Water Data'!H128))),'Data Summary'!CJ134="Yes"),OFFSET('Water Data'!$H$10,0,10*ROW('Water Data'!H128)),NA())</f>
        <v>#N/A</v>
      </c>
      <c r="V134" s="134" t="e">
        <f ca="1">+IF(AND(ISNUMBER(OFFSET('Sanitation Data'!$C$5,0,10*ROW('Sanitation Data'!C128))),'Data Summary'!CK134="Yes"),100-OFFSET('Sanitation Data'!$C$5,0,10*ROW('Sanitation Data'!C128)),NA())</f>
        <v>#N/A</v>
      </c>
      <c r="W134" s="134" t="e">
        <f ca="1">+IF(AND(ISNUMBER(OFFSET('Sanitation Data'!$C$7,0,10*ROW('Sanitation Data'!C128))),'Data Summary'!CL134="Yes"),OFFSET('Sanitation Data'!$C$7,0,10*ROW('Sanitation Data'!C128)),NA())</f>
        <v>#N/A</v>
      </c>
      <c r="X134" s="134" t="e">
        <f ca="1">+IF(AND(ISNUMBER(OFFSET('Sanitation Data'!$C$11,0,10*ROW('Sanitation Data'!C128))),'Data Summary'!CM134="Yes"),OFFSET('Sanitation Data'!$C$11,0,10*ROW('Sanitation Data'!C128)),NA())</f>
        <v>#N/A</v>
      </c>
      <c r="Y134" s="134" t="e">
        <f ca="1">+IF(AND(ISNUMBER(OFFSET('Sanitation Data'!$C$12,0,10*ROW('Sanitation Data'!C128))),'Data Summary'!CN134="Yes"),OFFSET('Sanitation Data'!$C$12,0,10*ROW('Sanitation Data'!C128)),NA())</f>
        <v>#N/A</v>
      </c>
      <c r="Z134" s="134" t="e">
        <f ca="1">+IF(AND(ISNUMBER(OFFSET('Sanitation Data'!$C$13,0,10*ROW('Sanitation Data'!C128))),'Data Summary'!CO134="Yes"),OFFSET('Sanitation Data'!$C$13,0,10*ROW('Sanitation Data'!C128)),NA())</f>
        <v>#N/A</v>
      </c>
      <c r="AA134" s="134" t="e">
        <f ca="1">+IF(AND(ISNUMBER(OFFSET('Sanitation Data'!$D$5,0,10*ROW('Sanitation Data'!D128))),'Data Summary'!CP134="Yes"),100-OFFSET('Sanitation Data'!$D$5,0,10*ROW('Sanitation Data'!D128)),NA())</f>
        <v>#N/A</v>
      </c>
      <c r="AB134" s="134" t="e">
        <f ca="1">+IF(AND(ISNUMBER(OFFSET('Sanitation Data'!$D$7,0,10*ROW('Sanitation Data'!D128))),'Data Summary'!CQ134="Yes"),OFFSET('Sanitation Data'!$D$7,0,10*ROW('Sanitation Data'!D128)),NA())</f>
        <v>#N/A</v>
      </c>
      <c r="AC134" s="134" t="e">
        <f ca="1">+IF(AND(ISNUMBER(OFFSET('Sanitation Data'!$D$11,0,10*ROW('Sanitation Data'!D128))),'Data Summary'!CR134="Yes"),OFFSET('Sanitation Data'!$D$11,0,10*ROW('Sanitation Data'!D128)),NA())</f>
        <v>#N/A</v>
      </c>
      <c r="AD134" s="134" t="e">
        <f ca="1">+IF(AND(ISNUMBER(OFFSET('Sanitation Data'!$D$12,0,10*ROW('Sanitation Data'!D128))),'Data Summary'!CS134="Yes"),OFFSET('Sanitation Data'!$D$12,0,10*ROW('Sanitation Data'!D128)),NA())</f>
        <v>#N/A</v>
      </c>
      <c r="AE134" s="134" t="e">
        <f ca="1">+IF(AND(ISNUMBER(OFFSET('Sanitation Data'!$D$13,0,10*ROW('Sanitation Data'!D128))),'Data Summary'!CT134="Yes"),OFFSET('Sanitation Data'!$D$13,0,10*ROW('Sanitation Data'!D128)),NA())</f>
        <v>#N/A</v>
      </c>
      <c r="AF134" s="134" t="e">
        <f ca="1">+IF(AND(ISNUMBER(OFFSET('Sanitation Data'!$E$5,0,10*ROW('Sanitation Data'!E128))),'Data Summary'!CU134="Yes"),100-OFFSET('Sanitation Data'!$E$5,0,10*ROW('Sanitation Data'!E128)),NA())</f>
        <v>#N/A</v>
      </c>
      <c r="AG134" s="134" t="e">
        <f ca="1">+IF(AND(ISNUMBER(OFFSET('Sanitation Data'!$E$7,0,10*ROW('Sanitation Data'!E128))),'Data Summary'!CV134="Yes"),OFFSET('Sanitation Data'!$E$7,0,10*ROW('Sanitation Data'!E128)),NA())</f>
        <v>#N/A</v>
      </c>
      <c r="AH134" s="134" t="e">
        <f ca="1">+IF(AND(ISNUMBER(OFFSET('Sanitation Data'!$E$11,0,10*ROW('Sanitation Data'!E128))),'Data Summary'!CW134="Yes"),OFFSET('Sanitation Data'!$E$11,0,10*ROW('Sanitation Data'!E128)),NA())</f>
        <v>#N/A</v>
      </c>
      <c r="AI134" s="134" t="e">
        <f ca="1">+IF(AND(ISNUMBER(OFFSET('Sanitation Data'!$E$12,0,10*ROW('Sanitation Data'!E128))),'Data Summary'!CX134="Yes"),OFFSET('Sanitation Data'!$E$12,0,10*ROW('Sanitation Data'!E128)),NA())</f>
        <v>#N/A</v>
      </c>
      <c r="AJ134" s="134" t="e">
        <f ca="1">+IF(AND(ISNUMBER(OFFSET('Sanitation Data'!$E$13,0,10*ROW('Sanitation Data'!E128))),'Data Summary'!CY134="Yes"),OFFSET('Sanitation Data'!$E$13,0,10*ROW('Sanitation Data'!E128)),NA())</f>
        <v>#N/A</v>
      </c>
      <c r="AK134" s="134" t="e">
        <f ca="1">+IF(AND(ISNUMBER(OFFSET('Sanitation Data'!$F$5,0,10*ROW('Sanitation Data'!F128))),'Data Summary'!CZ134="Yes"),100-OFFSET('Sanitation Data'!$F$5,0,10*ROW('Sanitation Data'!F128)),NA())</f>
        <v>#N/A</v>
      </c>
      <c r="AL134" s="134" t="e">
        <f ca="1">+IF(AND(ISNUMBER(OFFSET('Sanitation Data'!$F$7,0,10*ROW('Sanitation Data'!F128))),'Data Summary'!DA134="Yes"),OFFSET('Sanitation Data'!$F$7,0,10*ROW('Sanitation Data'!F128)),NA())</f>
        <v>#N/A</v>
      </c>
      <c r="AM134" s="134" t="e">
        <f ca="1">+IF(AND(ISNUMBER(OFFSET('Sanitation Data'!$F$11,0,10*ROW('Sanitation Data'!F128))),'Data Summary'!DB134="Yes"),OFFSET('Sanitation Data'!$F$11,0,10*ROW('Sanitation Data'!F128)),NA())</f>
        <v>#N/A</v>
      </c>
      <c r="AN134" s="134" t="e">
        <f ca="1">+IF(AND(ISNUMBER(OFFSET('Sanitation Data'!$F$12,0,10*ROW('Sanitation Data'!F128))),'Data Summary'!DC134="Yes"),OFFSET('Sanitation Data'!$F$12,0,10*ROW('Sanitation Data'!F128)),NA())</f>
        <v>#N/A</v>
      </c>
      <c r="AO134" s="134" t="e">
        <f ca="1">+IF(AND(ISNUMBER(OFFSET('Sanitation Data'!$F$13,0,10*ROW('Sanitation Data'!F128))),'Data Summary'!DD134="Yes"),OFFSET('Sanitation Data'!$F$13,0,10*ROW('Sanitation Data'!F128)),NA())</f>
        <v>#N/A</v>
      </c>
      <c r="AP134" s="134" t="e">
        <f ca="1">+IF(AND(ISNUMBER(OFFSET('Sanitation Data'!$G$5,0,10*ROW('Sanitation Data'!G128))),'Data Summary'!DE134="Yes"),100-OFFSET('Sanitation Data'!$G$5,0,10*ROW('Sanitation Data'!G128)),NA())</f>
        <v>#N/A</v>
      </c>
      <c r="AQ134" s="134" t="e">
        <f ca="1">+IF(AND(ISNUMBER(OFFSET('Sanitation Data'!$G$7,0,10*ROW('Sanitation Data'!G128))),'Data Summary'!DF134="Yes"),OFFSET('Sanitation Data'!$G$7,0,10*ROW('Sanitation Data'!G128)),NA())</f>
        <v>#N/A</v>
      </c>
      <c r="AR134" s="134" t="e">
        <f ca="1">+IF(AND(ISNUMBER(OFFSET('Sanitation Data'!$G$11,0,10*ROW('Sanitation Data'!G128))),'Data Summary'!DG134="Yes"),OFFSET('Sanitation Data'!$G$11,0,10*ROW('Sanitation Data'!G128)),NA())</f>
        <v>#N/A</v>
      </c>
      <c r="AS134" s="134" t="e">
        <f ca="1">+IF(AND(ISNUMBER(OFFSET('Sanitation Data'!$G$12,0,10*ROW('Sanitation Data'!G128))),'Data Summary'!DH134="Yes"),OFFSET('Sanitation Data'!$G$12,0,10*ROW('Sanitation Data'!G128)),NA())</f>
        <v>#N/A</v>
      </c>
      <c r="AT134" s="134" t="e">
        <f ca="1">+IF(AND(ISNUMBER(OFFSET('Sanitation Data'!$G$13,0,10*ROW('Sanitation Data'!G128))),'Data Summary'!DI134="Yes"),OFFSET('Sanitation Data'!$G$13,0,10*ROW('Sanitation Data'!G128)),NA())</f>
        <v>#N/A</v>
      </c>
      <c r="AU134" s="134" t="e">
        <f ca="1">+IF(AND(ISNUMBER(OFFSET('Sanitation Data'!$H$5,0,10*ROW('Sanitation Data'!H128))),'Data Summary'!DJ134="Yes"),100-OFFSET('Sanitation Data'!$H$5,0,10*ROW('Sanitation Data'!H128)),NA())</f>
        <v>#N/A</v>
      </c>
      <c r="AV134" s="134" t="e">
        <f ca="1">+IF(AND(ISNUMBER(OFFSET('Sanitation Data'!$H$7,0,10*ROW('Sanitation Data'!H128))),'Data Summary'!DK134="Yes"),OFFSET('Sanitation Data'!$H$7,0,10*ROW('Sanitation Data'!H128)),NA())</f>
        <v>#N/A</v>
      </c>
      <c r="AW134" s="134" t="e">
        <f ca="1">+IF(AND(ISNUMBER(OFFSET('Sanitation Data'!$H$11,0,10*ROW('Sanitation Data'!H128))),'Data Summary'!DL134="Yes"),OFFSET('Sanitation Data'!$H$11,0,10*ROW('Sanitation Data'!H128)),NA())</f>
        <v>#N/A</v>
      </c>
      <c r="AX134" s="134" t="e">
        <f ca="1">+IF(AND(ISNUMBER(OFFSET('Sanitation Data'!$H$12,0,10*ROW('Sanitation Data'!H128))),'Data Summary'!DM134="Yes"),OFFSET('Sanitation Data'!$H$12,0,10*ROW('Sanitation Data'!H128)),NA())</f>
        <v>#N/A</v>
      </c>
      <c r="AY134" s="134" t="e">
        <f ca="1">+IF(AND(ISNUMBER(OFFSET('Sanitation Data'!$H$13,0,10*ROW('Sanitation Data'!H128))),'Data Summary'!DN134="Yes"),OFFSET('Sanitation Data'!$H$13,0,10*ROW('Sanitation Data'!H128)),NA())</f>
        <v>#N/A</v>
      </c>
      <c r="AZ134" s="135" t="e">
        <f ca="1">+IF(AND(ISNUMBER(OFFSET('Hygiene Data'!$C$6,0,10*ROW('Hygiene Data'!C128))),'Data Summary'!DO134="Yes"),OFFSET('Hygiene Data'!$C$6,0,10*ROW('Hygiene Data'!C128)),NA())</f>
        <v>#N/A</v>
      </c>
      <c r="BA134" s="135" t="e">
        <f ca="1">+IF(AND(ISNUMBER(OFFSET('Hygiene Data'!$C$8,0,10*ROW('Hygiene Data'!C128))),'Data Summary'!DP134="Yes"),OFFSET('Hygiene Data'!$C$8,0,10*ROW('Hygiene Data'!C128)),NA())</f>
        <v>#N/A</v>
      </c>
      <c r="BB134" s="135" t="e">
        <f ca="1">+IF(AND(ISNUMBER(OFFSET('Hygiene Data'!$C$10,0,10*ROW('Hygiene Data'!C128))),'Data Summary'!DQ134="Yes"),OFFSET('Hygiene Data'!$C$10,0,10*ROW('Hygiene Data'!C128)),NA())</f>
        <v>#N/A</v>
      </c>
      <c r="BC134" s="135" t="e">
        <f ca="1">+IF(AND(ISNUMBER(OFFSET('Hygiene Data'!$D$6,0,10*ROW('Hygiene Data'!D128))),'Data Summary'!DR134="Yes"),OFFSET('Hygiene Data'!$D$6,0,10*ROW('Hygiene Data'!D128)),NA())</f>
        <v>#N/A</v>
      </c>
      <c r="BD134" s="135" t="e">
        <f ca="1">+IF(AND(ISNUMBER(OFFSET('Hygiene Data'!$D$8,0,10*ROW('Hygiene Data'!D128))),'Data Summary'!DS134="Yes"),OFFSET('Hygiene Data'!$D$8,0,10*ROW('Hygiene Data'!D128)),NA())</f>
        <v>#N/A</v>
      </c>
      <c r="BE134" s="135" t="e">
        <f ca="1">+IF(AND(ISNUMBER(OFFSET('Hygiene Data'!$D$10,0,10*ROW('Hygiene Data'!D128))),'Data Summary'!DT134="Yes"),OFFSET('Hygiene Data'!$D$10,0,10*ROW('Hygiene Data'!D128)),NA())</f>
        <v>#N/A</v>
      </c>
      <c r="BF134" s="135" t="e">
        <f ca="1">+IF(AND(ISNUMBER(OFFSET('Hygiene Data'!$E$6,0,10*ROW('Hygiene Data'!E128))),'Data Summary'!DU134="Yes"),OFFSET('Hygiene Data'!$E$6,0,10*ROW('Hygiene Data'!E128)),NA())</f>
        <v>#N/A</v>
      </c>
      <c r="BG134" s="135" t="e">
        <f ca="1">+IF(AND(ISNUMBER(OFFSET('Hygiene Data'!$E$8,0,10*ROW('Hygiene Data'!E128))),'Data Summary'!DV134="Yes"),OFFSET('Hygiene Data'!$E$8,0,10*ROW('Hygiene Data'!E128)),NA())</f>
        <v>#N/A</v>
      </c>
      <c r="BH134" s="135" t="e">
        <f ca="1">+IF(AND(ISNUMBER(OFFSET('Hygiene Data'!$E$10,0,10*ROW('Hygiene Data'!E128))),'Data Summary'!DW134="Yes"),OFFSET('Hygiene Data'!$E$10,0,10*ROW('Hygiene Data'!E128)),NA())</f>
        <v>#N/A</v>
      </c>
      <c r="BI134" s="135" t="e">
        <f ca="1">+IF(AND(ISNUMBER(OFFSET('Hygiene Data'!$F$6,0,10*ROW('Hygiene Data'!F128))),'Data Summary'!DX134="Yes"),OFFSET('Hygiene Data'!$F$6,0,10*ROW('Hygiene Data'!F128)),NA())</f>
        <v>#N/A</v>
      </c>
      <c r="BJ134" s="135" t="e">
        <f ca="1">+IF(AND(ISNUMBER(OFFSET('Hygiene Data'!$F$8,0,10*ROW('Hygiene Data'!F128))),'Data Summary'!DY134="Yes"),OFFSET('Hygiene Data'!$F$8,0,10*ROW('Hygiene Data'!F128)),NA())</f>
        <v>#N/A</v>
      </c>
      <c r="BK134" s="135" t="e">
        <f ca="1">+IF(AND(ISNUMBER(OFFSET('Hygiene Data'!$F$10,0,10*ROW('Hygiene Data'!F128))),'Data Summary'!DZ134="Yes"),OFFSET('Hygiene Data'!$F$10,0,10*ROW('Hygiene Data'!F128)),NA())</f>
        <v>#N/A</v>
      </c>
      <c r="BL134" s="135" t="e">
        <f ca="1">+IF(AND(ISNUMBER(OFFSET('Hygiene Data'!$G$6,0,10*ROW('Hygiene Data'!G128))),'Data Summary'!EA134="Yes"),OFFSET('Hygiene Data'!$G$6,0,10*ROW('Hygiene Data'!G128)),NA())</f>
        <v>#N/A</v>
      </c>
      <c r="BM134" s="135" t="e">
        <f ca="1">+IF(AND(ISNUMBER(OFFSET('Hygiene Data'!$G$8,0,10*ROW('Hygiene Data'!G128))),'Data Summary'!EB134="Yes"),OFFSET('Hygiene Data'!$G$8,0,10*ROW('Hygiene Data'!G128)),NA())</f>
        <v>#N/A</v>
      </c>
      <c r="BN134" s="135" t="e">
        <f ca="1">+IF(AND(ISNUMBER(OFFSET('Hygiene Data'!$G$10,0,10*ROW('Hygiene Data'!G128))),'Data Summary'!EC134="Yes"),OFFSET('Hygiene Data'!$G$10,0,10*ROW('Hygiene Data'!G128)),NA())</f>
        <v>#N/A</v>
      </c>
      <c r="BO134" s="135" t="e">
        <f ca="1">+IF(AND(ISNUMBER(OFFSET('Hygiene Data'!$H$6,0,10*ROW('Hygiene Data'!H128))),'Data Summary'!ED134="Yes"),OFFSET('Hygiene Data'!$H$6,0,10*ROW('Hygiene Data'!H128)),NA())</f>
        <v>#N/A</v>
      </c>
      <c r="BP134" s="135" t="e">
        <f ca="1">+IF(AND(ISNUMBER(OFFSET('Hygiene Data'!$H$8,0,10*ROW('Hygiene Data'!H128))),'Data Summary'!EE134="Yes"),OFFSET('Hygiene Data'!$H$8,0,10*ROW('Hygiene Data'!H128)),NA())</f>
        <v>#N/A</v>
      </c>
      <c r="BQ134" s="135" t="e">
        <f ca="1">+IF(AND(ISNUMBER(OFFSET('Hygiene Data'!$H$10,0,10*ROW('Hygiene Data'!H128))),'Data Summary'!EF134="Yes"),OFFSET('Hygiene Data'!$H$10,0,10*ROW('Hygiene Data'!H128)),NA())</f>
        <v>#N/A</v>
      </c>
    </row>
    <row r="135" spans="1:69" x14ac:dyDescent="0.2">
      <c r="A135" s="50" t="e">
        <f ca="1">+IF(OFFSET('Water Data'!$B$1,0,10*ROW('Water Data'!B129))="",NA(),OFFSET('Water Data'!$B$1,0,10*ROW('Water Data'!B129)))</f>
        <v>#N/A</v>
      </c>
      <c r="B135" s="50" t="e">
        <f ca="1">+IF(OFFSET('Water Data'!$A$3,0,10*ROW('Water Data'!A132))="",NA(),OFFSET('Water Data'!$A$3,0,10*ROW('Water Data'!A132)))</f>
        <v>#N/A</v>
      </c>
      <c r="C135" s="50" t="e">
        <f ca="1">+IF(OFFSET('Water Data'!$C$3,0,10*ROW('Water Data'!C132))="",NA(),OFFSET('Water Data'!$C$3,0,10*ROW('Water Data'!C132)))</f>
        <v>#N/A</v>
      </c>
      <c r="D135" s="133" t="e">
        <f ca="1">+IF(AND(ISNUMBER(OFFSET('Water Data'!$C$5,0,10*ROW('Water Data'!C129))),'Data Summary'!BS135="Yes"),100-OFFSET('Water Data'!$C$5,0,10*ROW('Water Data'!C129)),NA())</f>
        <v>#N/A</v>
      </c>
      <c r="E135" s="133" t="e">
        <f ca="1">+IF(AND(ISNUMBER(OFFSET('Water Data'!$C$7,0,10*ROW('Water Data'!C129))),'Data Summary'!BT135="Yes"),OFFSET('Water Data'!$C$7,0,10*ROW('Water Data'!C129)),NA())</f>
        <v>#N/A</v>
      </c>
      <c r="F135" s="133" t="e">
        <f ca="1">+IF(AND(ISNUMBER(OFFSET('Water Data'!$C$10,0,10*ROW('Water Data'!C129))),'Data Summary'!BU135="Yes"),OFFSET('Water Data'!$C$10,0,10*ROW('Water Data'!C129)),NA())</f>
        <v>#N/A</v>
      </c>
      <c r="G135" s="133" t="e">
        <f ca="1">+IF(AND(ISNUMBER(OFFSET('Water Data'!$D$5,0,10*ROW('Water Data'!D129))),'Data Summary'!BV135="Yes"),100-OFFSET('Water Data'!$D$5,0,10*ROW('Water Data'!D129)),NA())</f>
        <v>#N/A</v>
      </c>
      <c r="H135" s="133" t="e">
        <f ca="1">+IF(AND(ISNUMBER(OFFSET('Water Data'!$D$7,0,10*ROW('Water Data'!D129))),'Data Summary'!BW135="Yes"),OFFSET('Water Data'!$D$7,0,10*ROW('Water Data'!D129)),NA())</f>
        <v>#N/A</v>
      </c>
      <c r="I135" s="133" t="e">
        <f ca="1">+IF(AND(ISNUMBER(OFFSET('Water Data'!$D$10,0,10*ROW('Water Data'!D129))),'Data Summary'!BX135="Yes"),OFFSET('Water Data'!$D$10,0,10*ROW('Water Data'!D129)),NA())</f>
        <v>#N/A</v>
      </c>
      <c r="J135" s="133" t="e">
        <f ca="1">+IF(AND(ISNUMBER(OFFSET('Water Data'!$E$5,0,10*ROW('Water Data'!E129))),'Data Summary'!BY135="Yes"),100-OFFSET('Water Data'!$E$5,0,10*ROW('Water Data'!E129)),NA())</f>
        <v>#N/A</v>
      </c>
      <c r="K135" s="133" t="e">
        <f ca="1">+IF(AND(ISNUMBER(OFFSET('Water Data'!$E$7,0,10*ROW('Water Data'!E129))),'Data Summary'!BZ135="Yes"),OFFSET('Water Data'!$E$7,0,10*ROW('Water Data'!E129)),NA())</f>
        <v>#N/A</v>
      </c>
      <c r="L135" s="133" t="e">
        <f ca="1">+IF(AND(ISNUMBER(OFFSET('Water Data'!$E$10,0,10*ROW('Water Data'!E129))),'Data Summary'!CA135="Yes"),OFFSET('Water Data'!$E$10,0,10*ROW('Water Data'!E129)),NA())</f>
        <v>#N/A</v>
      </c>
      <c r="M135" s="133" t="e">
        <f ca="1">+IF(AND(ISNUMBER(OFFSET('Water Data'!$F$5,0,10*ROW('Water Data'!F129))),'Data Summary'!CB135="Yes"),100-OFFSET('Water Data'!$F$5,0,10*ROW('Water Data'!F129)),NA())</f>
        <v>#N/A</v>
      </c>
      <c r="N135" s="133" t="e">
        <f ca="1">+IF(AND(ISNUMBER(OFFSET('Water Data'!$F$7,0,10*ROW('Water Data'!F129))),'Data Summary'!CC135="Yes"),OFFSET('Water Data'!$F$7,0,10*ROW('Water Data'!F129)),NA())</f>
        <v>#N/A</v>
      </c>
      <c r="O135" s="133" t="e">
        <f ca="1">+IF(AND(ISNUMBER(OFFSET('Water Data'!$F$10,0,10*ROW('Water Data'!F129))),'Data Summary'!CD135="Yes"),OFFSET('Water Data'!$F$10,0,10*ROW('Water Data'!F129)),NA())</f>
        <v>#N/A</v>
      </c>
      <c r="P135" s="133" t="e">
        <f ca="1">+IF(AND(ISNUMBER(OFFSET('Water Data'!$G$5,0,10*ROW('Water Data'!G129))),'Data Summary'!CE135="Yes"),100-OFFSET('Water Data'!$G$5,0,10*ROW('Water Data'!G129)),NA())</f>
        <v>#N/A</v>
      </c>
      <c r="Q135" s="133" t="e">
        <f ca="1">+IF(AND(ISNUMBER(OFFSET('Water Data'!$G$7,0,10*ROW('Water Data'!G129))),'Data Summary'!CF135="Yes"),OFFSET('Water Data'!$G$7,0,10*ROW('Water Data'!G129)),NA())</f>
        <v>#N/A</v>
      </c>
      <c r="R135" s="133" t="e">
        <f ca="1">+IF(AND(ISNUMBER(OFFSET('Water Data'!$G$10,0,10*ROW('Water Data'!G129))),'Data Summary'!CG135="Yes"),OFFSET('Water Data'!$G$10,0,10*ROW('Water Data'!G129)),NA())</f>
        <v>#N/A</v>
      </c>
      <c r="S135" s="133" t="e">
        <f ca="1">+IF(AND(ISNUMBER(OFFSET('Water Data'!$H$5,0,10*ROW('Water Data'!H129))),'Data Summary'!CH135="Yes"),100-OFFSET('Water Data'!$H$5,0,10*ROW('Water Data'!H129)),NA())</f>
        <v>#N/A</v>
      </c>
      <c r="T135" s="133" t="e">
        <f ca="1">+IF(AND(ISNUMBER(OFFSET('Water Data'!$H$7,0,10*ROW('Water Data'!H129))),'Data Summary'!CI135="Yes"),OFFSET('Water Data'!$H$7,0,10*ROW('Water Data'!H129)),NA())</f>
        <v>#N/A</v>
      </c>
      <c r="U135" s="133" t="e">
        <f ca="1">+IF(AND(ISNUMBER(OFFSET('Water Data'!$H$10,0,10*ROW('Water Data'!H129))),'Data Summary'!CJ135="Yes"),OFFSET('Water Data'!$H$10,0,10*ROW('Water Data'!H129)),NA())</f>
        <v>#N/A</v>
      </c>
      <c r="V135" s="134" t="e">
        <f ca="1">+IF(AND(ISNUMBER(OFFSET('Sanitation Data'!$C$5,0,10*ROW('Sanitation Data'!C129))),'Data Summary'!CK135="Yes"),100-OFFSET('Sanitation Data'!$C$5,0,10*ROW('Sanitation Data'!C129)),NA())</f>
        <v>#N/A</v>
      </c>
      <c r="W135" s="134" t="e">
        <f ca="1">+IF(AND(ISNUMBER(OFFSET('Sanitation Data'!$C$7,0,10*ROW('Sanitation Data'!C129))),'Data Summary'!CL135="Yes"),OFFSET('Sanitation Data'!$C$7,0,10*ROW('Sanitation Data'!C129)),NA())</f>
        <v>#N/A</v>
      </c>
      <c r="X135" s="134" t="e">
        <f ca="1">+IF(AND(ISNUMBER(OFFSET('Sanitation Data'!$C$11,0,10*ROW('Sanitation Data'!C129))),'Data Summary'!CM135="Yes"),OFFSET('Sanitation Data'!$C$11,0,10*ROW('Sanitation Data'!C129)),NA())</f>
        <v>#N/A</v>
      </c>
      <c r="Y135" s="134" t="e">
        <f ca="1">+IF(AND(ISNUMBER(OFFSET('Sanitation Data'!$C$12,0,10*ROW('Sanitation Data'!C129))),'Data Summary'!CN135="Yes"),OFFSET('Sanitation Data'!$C$12,0,10*ROW('Sanitation Data'!C129)),NA())</f>
        <v>#N/A</v>
      </c>
      <c r="Z135" s="134" t="e">
        <f ca="1">+IF(AND(ISNUMBER(OFFSET('Sanitation Data'!$C$13,0,10*ROW('Sanitation Data'!C129))),'Data Summary'!CO135="Yes"),OFFSET('Sanitation Data'!$C$13,0,10*ROW('Sanitation Data'!C129)),NA())</f>
        <v>#N/A</v>
      </c>
      <c r="AA135" s="134" t="e">
        <f ca="1">+IF(AND(ISNUMBER(OFFSET('Sanitation Data'!$D$5,0,10*ROW('Sanitation Data'!D129))),'Data Summary'!CP135="Yes"),100-OFFSET('Sanitation Data'!$D$5,0,10*ROW('Sanitation Data'!D129)),NA())</f>
        <v>#N/A</v>
      </c>
      <c r="AB135" s="134" t="e">
        <f ca="1">+IF(AND(ISNUMBER(OFFSET('Sanitation Data'!$D$7,0,10*ROW('Sanitation Data'!D129))),'Data Summary'!CQ135="Yes"),OFFSET('Sanitation Data'!$D$7,0,10*ROW('Sanitation Data'!D129)),NA())</f>
        <v>#N/A</v>
      </c>
      <c r="AC135" s="134" t="e">
        <f ca="1">+IF(AND(ISNUMBER(OFFSET('Sanitation Data'!$D$11,0,10*ROW('Sanitation Data'!D129))),'Data Summary'!CR135="Yes"),OFFSET('Sanitation Data'!$D$11,0,10*ROW('Sanitation Data'!D129)),NA())</f>
        <v>#N/A</v>
      </c>
      <c r="AD135" s="134" t="e">
        <f ca="1">+IF(AND(ISNUMBER(OFFSET('Sanitation Data'!$D$12,0,10*ROW('Sanitation Data'!D129))),'Data Summary'!CS135="Yes"),OFFSET('Sanitation Data'!$D$12,0,10*ROW('Sanitation Data'!D129)),NA())</f>
        <v>#N/A</v>
      </c>
      <c r="AE135" s="134" t="e">
        <f ca="1">+IF(AND(ISNUMBER(OFFSET('Sanitation Data'!$D$13,0,10*ROW('Sanitation Data'!D129))),'Data Summary'!CT135="Yes"),OFFSET('Sanitation Data'!$D$13,0,10*ROW('Sanitation Data'!D129)),NA())</f>
        <v>#N/A</v>
      </c>
      <c r="AF135" s="134" t="e">
        <f ca="1">+IF(AND(ISNUMBER(OFFSET('Sanitation Data'!$E$5,0,10*ROW('Sanitation Data'!E129))),'Data Summary'!CU135="Yes"),100-OFFSET('Sanitation Data'!$E$5,0,10*ROW('Sanitation Data'!E129)),NA())</f>
        <v>#N/A</v>
      </c>
      <c r="AG135" s="134" t="e">
        <f ca="1">+IF(AND(ISNUMBER(OFFSET('Sanitation Data'!$E$7,0,10*ROW('Sanitation Data'!E129))),'Data Summary'!CV135="Yes"),OFFSET('Sanitation Data'!$E$7,0,10*ROW('Sanitation Data'!E129)),NA())</f>
        <v>#N/A</v>
      </c>
      <c r="AH135" s="134" t="e">
        <f ca="1">+IF(AND(ISNUMBER(OFFSET('Sanitation Data'!$E$11,0,10*ROW('Sanitation Data'!E129))),'Data Summary'!CW135="Yes"),OFFSET('Sanitation Data'!$E$11,0,10*ROW('Sanitation Data'!E129)),NA())</f>
        <v>#N/A</v>
      </c>
      <c r="AI135" s="134" t="e">
        <f ca="1">+IF(AND(ISNUMBER(OFFSET('Sanitation Data'!$E$12,0,10*ROW('Sanitation Data'!E129))),'Data Summary'!CX135="Yes"),OFFSET('Sanitation Data'!$E$12,0,10*ROW('Sanitation Data'!E129)),NA())</f>
        <v>#N/A</v>
      </c>
      <c r="AJ135" s="134" t="e">
        <f ca="1">+IF(AND(ISNUMBER(OFFSET('Sanitation Data'!$E$13,0,10*ROW('Sanitation Data'!E129))),'Data Summary'!CY135="Yes"),OFFSET('Sanitation Data'!$E$13,0,10*ROW('Sanitation Data'!E129)),NA())</f>
        <v>#N/A</v>
      </c>
      <c r="AK135" s="134" t="e">
        <f ca="1">+IF(AND(ISNUMBER(OFFSET('Sanitation Data'!$F$5,0,10*ROW('Sanitation Data'!F129))),'Data Summary'!CZ135="Yes"),100-OFFSET('Sanitation Data'!$F$5,0,10*ROW('Sanitation Data'!F129)),NA())</f>
        <v>#N/A</v>
      </c>
      <c r="AL135" s="134" t="e">
        <f ca="1">+IF(AND(ISNUMBER(OFFSET('Sanitation Data'!$F$7,0,10*ROW('Sanitation Data'!F129))),'Data Summary'!DA135="Yes"),OFFSET('Sanitation Data'!$F$7,0,10*ROW('Sanitation Data'!F129)),NA())</f>
        <v>#N/A</v>
      </c>
      <c r="AM135" s="134" t="e">
        <f ca="1">+IF(AND(ISNUMBER(OFFSET('Sanitation Data'!$F$11,0,10*ROW('Sanitation Data'!F129))),'Data Summary'!DB135="Yes"),OFFSET('Sanitation Data'!$F$11,0,10*ROW('Sanitation Data'!F129)),NA())</f>
        <v>#N/A</v>
      </c>
      <c r="AN135" s="134" t="e">
        <f ca="1">+IF(AND(ISNUMBER(OFFSET('Sanitation Data'!$F$12,0,10*ROW('Sanitation Data'!F129))),'Data Summary'!DC135="Yes"),OFFSET('Sanitation Data'!$F$12,0,10*ROW('Sanitation Data'!F129)),NA())</f>
        <v>#N/A</v>
      </c>
      <c r="AO135" s="134" t="e">
        <f ca="1">+IF(AND(ISNUMBER(OFFSET('Sanitation Data'!$F$13,0,10*ROW('Sanitation Data'!F129))),'Data Summary'!DD135="Yes"),OFFSET('Sanitation Data'!$F$13,0,10*ROW('Sanitation Data'!F129)),NA())</f>
        <v>#N/A</v>
      </c>
      <c r="AP135" s="134" t="e">
        <f ca="1">+IF(AND(ISNUMBER(OFFSET('Sanitation Data'!$G$5,0,10*ROW('Sanitation Data'!G129))),'Data Summary'!DE135="Yes"),100-OFFSET('Sanitation Data'!$G$5,0,10*ROW('Sanitation Data'!G129)),NA())</f>
        <v>#N/A</v>
      </c>
      <c r="AQ135" s="134" t="e">
        <f ca="1">+IF(AND(ISNUMBER(OFFSET('Sanitation Data'!$G$7,0,10*ROW('Sanitation Data'!G129))),'Data Summary'!DF135="Yes"),OFFSET('Sanitation Data'!$G$7,0,10*ROW('Sanitation Data'!G129)),NA())</f>
        <v>#N/A</v>
      </c>
      <c r="AR135" s="134" t="e">
        <f ca="1">+IF(AND(ISNUMBER(OFFSET('Sanitation Data'!$G$11,0,10*ROW('Sanitation Data'!G129))),'Data Summary'!DG135="Yes"),OFFSET('Sanitation Data'!$G$11,0,10*ROW('Sanitation Data'!G129)),NA())</f>
        <v>#N/A</v>
      </c>
      <c r="AS135" s="134" t="e">
        <f ca="1">+IF(AND(ISNUMBER(OFFSET('Sanitation Data'!$G$12,0,10*ROW('Sanitation Data'!G129))),'Data Summary'!DH135="Yes"),OFFSET('Sanitation Data'!$G$12,0,10*ROW('Sanitation Data'!G129)),NA())</f>
        <v>#N/A</v>
      </c>
      <c r="AT135" s="134" t="e">
        <f ca="1">+IF(AND(ISNUMBER(OFFSET('Sanitation Data'!$G$13,0,10*ROW('Sanitation Data'!G129))),'Data Summary'!DI135="Yes"),OFFSET('Sanitation Data'!$G$13,0,10*ROW('Sanitation Data'!G129)),NA())</f>
        <v>#N/A</v>
      </c>
      <c r="AU135" s="134" t="e">
        <f ca="1">+IF(AND(ISNUMBER(OFFSET('Sanitation Data'!$H$5,0,10*ROW('Sanitation Data'!H129))),'Data Summary'!DJ135="Yes"),100-OFFSET('Sanitation Data'!$H$5,0,10*ROW('Sanitation Data'!H129)),NA())</f>
        <v>#N/A</v>
      </c>
      <c r="AV135" s="134" t="e">
        <f ca="1">+IF(AND(ISNUMBER(OFFSET('Sanitation Data'!$H$7,0,10*ROW('Sanitation Data'!H129))),'Data Summary'!DK135="Yes"),OFFSET('Sanitation Data'!$H$7,0,10*ROW('Sanitation Data'!H129)),NA())</f>
        <v>#N/A</v>
      </c>
      <c r="AW135" s="134" t="e">
        <f ca="1">+IF(AND(ISNUMBER(OFFSET('Sanitation Data'!$H$11,0,10*ROW('Sanitation Data'!H129))),'Data Summary'!DL135="Yes"),OFFSET('Sanitation Data'!$H$11,0,10*ROW('Sanitation Data'!H129)),NA())</f>
        <v>#N/A</v>
      </c>
      <c r="AX135" s="134" t="e">
        <f ca="1">+IF(AND(ISNUMBER(OFFSET('Sanitation Data'!$H$12,0,10*ROW('Sanitation Data'!H129))),'Data Summary'!DM135="Yes"),OFFSET('Sanitation Data'!$H$12,0,10*ROW('Sanitation Data'!H129)),NA())</f>
        <v>#N/A</v>
      </c>
      <c r="AY135" s="134" t="e">
        <f ca="1">+IF(AND(ISNUMBER(OFFSET('Sanitation Data'!$H$13,0,10*ROW('Sanitation Data'!H129))),'Data Summary'!DN135="Yes"),OFFSET('Sanitation Data'!$H$13,0,10*ROW('Sanitation Data'!H129)),NA())</f>
        <v>#N/A</v>
      </c>
      <c r="AZ135" s="135" t="e">
        <f ca="1">+IF(AND(ISNUMBER(OFFSET('Hygiene Data'!$C$6,0,10*ROW('Hygiene Data'!C129))),'Data Summary'!DO135="Yes"),OFFSET('Hygiene Data'!$C$6,0,10*ROW('Hygiene Data'!C129)),NA())</f>
        <v>#N/A</v>
      </c>
      <c r="BA135" s="135" t="e">
        <f ca="1">+IF(AND(ISNUMBER(OFFSET('Hygiene Data'!$C$8,0,10*ROW('Hygiene Data'!C129))),'Data Summary'!DP135="Yes"),OFFSET('Hygiene Data'!$C$8,0,10*ROW('Hygiene Data'!C129)),NA())</f>
        <v>#N/A</v>
      </c>
      <c r="BB135" s="135" t="e">
        <f ca="1">+IF(AND(ISNUMBER(OFFSET('Hygiene Data'!$C$10,0,10*ROW('Hygiene Data'!C129))),'Data Summary'!DQ135="Yes"),OFFSET('Hygiene Data'!$C$10,0,10*ROW('Hygiene Data'!C129)),NA())</f>
        <v>#N/A</v>
      </c>
      <c r="BC135" s="135" t="e">
        <f ca="1">+IF(AND(ISNUMBER(OFFSET('Hygiene Data'!$D$6,0,10*ROW('Hygiene Data'!D129))),'Data Summary'!DR135="Yes"),OFFSET('Hygiene Data'!$D$6,0,10*ROW('Hygiene Data'!D129)),NA())</f>
        <v>#N/A</v>
      </c>
      <c r="BD135" s="135" t="e">
        <f ca="1">+IF(AND(ISNUMBER(OFFSET('Hygiene Data'!$D$8,0,10*ROW('Hygiene Data'!D129))),'Data Summary'!DS135="Yes"),OFFSET('Hygiene Data'!$D$8,0,10*ROW('Hygiene Data'!D129)),NA())</f>
        <v>#N/A</v>
      </c>
      <c r="BE135" s="135" t="e">
        <f ca="1">+IF(AND(ISNUMBER(OFFSET('Hygiene Data'!$D$10,0,10*ROW('Hygiene Data'!D129))),'Data Summary'!DT135="Yes"),OFFSET('Hygiene Data'!$D$10,0,10*ROW('Hygiene Data'!D129)),NA())</f>
        <v>#N/A</v>
      </c>
      <c r="BF135" s="135" t="e">
        <f ca="1">+IF(AND(ISNUMBER(OFFSET('Hygiene Data'!$E$6,0,10*ROW('Hygiene Data'!E129))),'Data Summary'!DU135="Yes"),OFFSET('Hygiene Data'!$E$6,0,10*ROW('Hygiene Data'!E129)),NA())</f>
        <v>#N/A</v>
      </c>
      <c r="BG135" s="135" t="e">
        <f ca="1">+IF(AND(ISNUMBER(OFFSET('Hygiene Data'!$E$8,0,10*ROW('Hygiene Data'!E129))),'Data Summary'!DV135="Yes"),OFFSET('Hygiene Data'!$E$8,0,10*ROW('Hygiene Data'!E129)),NA())</f>
        <v>#N/A</v>
      </c>
      <c r="BH135" s="135" t="e">
        <f ca="1">+IF(AND(ISNUMBER(OFFSET('Hygiene Data'!$E$10,0,10*ROW('Hygiene Data'!E129))),'Data Summary'!DW135="Yes"),OFFSET('Hygiene Data'!$E$10,0,10*ROW('Hygiene Data'!E129)),NA())</f>
        <v>#N/A</v>
      </c>
      <c r="BI135" s="135" t="e">
        <f ca="1">+IF(AND(ISNUMBER(OFFSET('Hygiene Data'!$F$6,0,10*ROW('Hygiene Data'!F129))),'Data Summary'!DX135="Yes"),OFFSET('Hygiene Data'!$F$6,0,10*ROW('Hygiene Data'!F129)),NA())</f>
        <v>#N/A</v>
      </c>
      <c r="BJ135" s="135" t="e">
        <f ca="1">+IF(AND(ISNUMBER(OFFSET('Hygiene Data'!$F$8,0,10*ROW('Hygiene Data'!F129))),'Data Summary'!DY135="Yes"),OFFSET('Hygiene Data'!$F$8,0,10*ROW('Hygiene Data'!F129)),NA())</f>
        <v>#N/A</v>
      </c>
      <c r="BK135" s="135" t="e">
        <f ca="1">+IF(AND(ISNUMBER(OFFSET('Hygiene Data'!$F$10,0,10*ROW('Hygiene Data'!F129))),'Data Summary'!DZ135="Yes"),OFFSET('Hygiene Data'!$F$10,0,10*ROW('Hygiene Data'!F129)),NA())</f>
        <v>#N/A</v>
      </c>
      <c r="BL135" s="135" t="e">
        <f ca="1">+IF(AND(ISNUMBER(OFFSET('Hygiene Data'!$G$6,0,10*ROW('Hygiene Data'!G129))),'Data Summary'!EA135="Yes"),OFFSET('Hygiene Data'!$G$6,0,10*ROW('Hygiene Data'!G129)),NA())</f>
        <v>#N/A</v>
      </c>
      <c r="BM135" s="135" t="e">
        <f ca="1">+IF(AND(ISNUMBER(OFFSET('Hygiene Data'!$G$8,0,10*ROW('Hygiene Data'!G129))),'Data Summary'!EB135="Yes"),OFFSET('Hygiene Data'!$G$8,0,10*ROW('Hygiene Data'!G129)),NA())</f>
        <v>#N/A</v>
      </c>
      <c r="BN135" s="135" t="e">
        <f ca="1">+IF(AND(ISNUMBER(OFFSET('Hygiene Data'!$G$10,0,10*ROW('Hygiene Data'!G129))),'Data Summary'!EC135="Yes"),OFFSET('Hygiene Data'!$G$10,0,10*ROW('Hygiene Data'!G129)),NA())</f>
        <v>#N/A</v>
      </c>
      <c r="BO135" s="135" t="e">
        <f ca="1">+IF(AND(ISNUMBER(OFFSET('Hygiene Data'!$H$6,0,10*ROW('Hygiene Data'!H129))),'Data Summary'!ED135="Yes"),OFFSET('Hygiene Data'!$H$6,0,10*ROW('Hygiene Data'!H129)),NA())</f>
        <v>#N/A</v>
      </c>
      <c r="BP135" s="135" t="e">
        <f ca="1">+IF(AND(ISNUMBER(OFFSET('Hygiene Data'!$H$8,0,10*ROW('Hygiene Data'!H129))),'Data Summary'!EE135="Yes"),OFFSET('Hygiene Data'!$H$8,0,10*ROW('Hygiene Data'!H129)),NA())</f>
        <v>#N/A</v>
      </c>
      <c r="BQ135" s="135" t="e">
        <f ca="1">+IF(AND(ISNUMBER(OFFSET('Hygiene Data'!$H$10,0,10*ROW('Hygiene Data'!H129))),'Data Summary'!EF135="Yes"),OFFSET('Hygiene Data'!$H$10,0,10*ROW('Hygiene Data'!H129)),NA())</f>
        <v>#N/A</v>
      </c>
    </row>
    <row r="136" spans="1:69" x14ac:dyDescent="0.2">
      <c r="A136" s="50" t="e">
        <f ca="1">+IF(OFFSET('Water Data'!$B$1,0,10*ROW('Water Data'!B130))="",NA(),OFFSET('Water Data'!$B$1,0,10*ROW('Water Data'!B130)))</f>
        <v>#N/A</v>
      </c>
      <c r="B136" s="50" t="e">
        <f ca="1">+IF(OFFSET('Water Data'!$A$3,0,10*ROW('Water Data'!A133))="",NA(),OFFSET('Water Data'!$A$3,0,10*ROW('Water Data'!A133)))</f>
        <v>#N/A</v>
      </c>
      <c r="C136" s="50" t="e">
        <f ca="1">+IF(OFFSET('Water Data'!$C$3,0,10*ROW('Water Data'!C133))="",NA(),OFFSET('Water Data'!$C$3,0,10*ROW('Water Data'!C133)))</f>
        <v>#N/A</v>
      </c>
      <c r="D136" s="133" t="e">
        <f ca="1">+IF(AND(ISNUMBER(OFFSET('Water Data'!$C$5,0,10*ROW('Water Data'!C130))),'Data Summary'!BS136="Yes"),100-OFFSET('Water Data'!$C$5,0,10*ROW('Water Data'!C130)),NA())</f>
        <v>#N/A</v>
      </c>
      <c r="E136" s="133" t="e">
        <f ca="1">+IF(AND(ISNUMBER(OFFSET('Water Data'!$C$7,0,10*ROW('Water Data'!C130))),'Data Summary'!BT136="Yes"),OFFSET('Water Data'!$C$7,0,10*ROW('Water Data'!C130)),NA())</f>
        <v>#N/A</v>
      </c>
      <c r="F136" s="133" t="e">
        <f ca="1">+IF(AND(ISNUMBER(OFFSET('Water Data'!$C$10,0,10*ROW('Water Data'!C130))),'Data Summary'!BU136="Yes"),OFFSET('Water Data'!$C$10,0,10*ROW('Water Data'!C130)),NA())</f>
        <v>#N/A</v>
      </c>
      <c r="G136" s="133" t="e">
        <f ca="1">+IF(AND(ISNUMBER(OFFSET('Water Data'!$D$5,0,10*ROW('Water Data'!D130))),'Data Summary'!BV136="Yes"),100-OFFSET('Water Data'!$D$5,0,10*ROW('Water Data'!D130)),NA())</f>
        <v>#N/A</v>
      </c>
      <c r="H136" s="133" t="e">
        <f ca="1">+IF(AND(ISNUMBER(OFFSET('Water Data'!$D$7,0,10*ROW('Water Data'!D130))),'Data Summary'!BW136="Yes"),OFFSET('Water Data'!$D$7,0,10*ROW('Water Data'!D130)),NA())</f>
        <v>#N/A</v>
      </c>
      <c r="I136" s="133" t="e">
        <f ca="1">+IF(AND(ISNUMBER(OFFSET('Water Data'!$D$10,0,10*ROW('Water Data'!D130))),'Data Summary'!BX136="Yes"),OFFSET('Water Data'!$D$10,0,10*ROW('Water Data'!D130)),NA())</f>
        <v>#N/A</v>
      </c>
      <c r="J136" s="133" t="e">
        <f ca="1">+IF(AND(ISNUMBER(OFFSET('Water Data'!$E$5,0,10*ROW('Water Data'!E130))),'Data Summary'!BY136="Yes"),100-OFFSET('Water Data'!$E$5,0,10*ROW('Water Data'!E130)),NA())</f>
        <v>#N/A</v>
      </c>
      <c r="K136" s="133" t="e">
        <f ca="1">+IF(AND(ISNUMBER(OFFSET('Water Data'!$E$7,0,10*ROW('Water Data'!E130))),'Data Summary'!BZ136="Yes"),OFFSET('Water Data'!$E$7,0,10*ROW('Water Data'!E130)),NA())</f>
        <v>#N/A</v>
      </c>
      <c r="L136" s="133" t="e">
        <f ca="1">+IF(AND(ISNUMBER(OFFSET('Water Data'!$E$10,0,10*ROW('Water Data'!E130))),'Data Summary'!CA136="Yes"),OFFSET('Water Data'!$E$10,0,10*ROW('Water Data'!E130)),NA())</f>
        <v>#N/A</v>
      </c>
      <c r="M136" s="133" t="e">
        <f ca="1">+IF(AND(ISNUMBER(OFFSET('Water Data'!$F$5,0,10*ROW('Water Data'!F130))),'Data Summary'!CB136="Yes"),100-OFFSET('Water Data'!$F$5,0,10*ROW('Water Data'!F130)),NA())</f>
        <v>#N/A</v>
      </c>
      <c r="N136" s="133" t="e">
        <f ca="1">+IF(AND(ISNUMBER(OFFSET('Water Data'!$F$7,0,10*ROW('Water Data'!F130))),'Data Summary'!CC136="Yes"),OFFSET('Water Data'!$F$7,0,10*ROW('Water Data'!F130)),NA())</f>
        <v>#N/A</v>
      </c>
      <c r="O136" s="133" t="e">
        <f ca="1">+IF(AND(ISNUMBER(OFFSET('Water Data'!$F$10,0,10*ROW('Water Data'!F130))),'Data Summary'!CD136="Yes"),OFFSET('Water Data'!$F$10,0,10*ROW('Water Data'!F130)),NA())</f>
        <v>#N/A</v>
      </c>
      <c r="P136" s="133" t="e">
        <f ca="1">+IF(AND(ISNUMBER(OFFSET('Water Data'!$G$5,0,10*ROW('Water Data'!G130))),'Data Summary'!CE136="Yes"),100-OFFSET('Water Data'!$G$5,0,10*ROW('Water Data'!G130)),NA())</f>
        <v>#N/A</v>
      </c>
      <c r="Q136" s="133" t="e">
        <f ca="1">+IF(AND(ISNUMBER(OFFSET('Water Data'!$G$7,0,10*ROW('Water Data'!G130))),'Data Summary'!CF136="Yes"),OFFSET('Water Data'!$G$7,0,10*ROW('Water Data'!G130)),NA())</f>
        <v>#N/A</v>
      </c>
      <c r="R136" s="133" t="e">
        <f ca="1">+IF(AND(ISNUMBER(OFFSET('Water Data'!$G$10,0,10*ROW('Water Data'!G130))),'Data Summary'!CG136="Yes"),OFFSET('Water Data'!$G$10,0,10*ROW('Water Data'!G130)),NA())</f>
        <v>#N/A</v>
      </c>
      <c r="S136" s="133" t="e">
        <f ca="1">+IF(AND(ISNUMBER(OFFSET('Water Data'!$H$5,0,10*ROW('Water Data'!H130))),'Data Summary'!CH136="Yes"),100-OFFSET('Water Data'!$H$5,0,10*ROW('Water Data'!H130)),NA())</f>
        <v>#N/A</v>
      </c>
      <c r="T136" s="133" t="e">
        <f ca="1">+IF(AND(ISNUMBER(OFFSET('Water Data'!$H$7,0,10*ROW('Water Data'!H130))),'Data Summary'!CI136="Yes"),OFFSET('Water Data'!$H$7,0,10*ROW('Water Data'!H130)),NA())</f>
        <v>#N/A</v>
      </c>
      <c r="U136" s="133" t="e">
        <f ca="1">+IF(AND(ISNUMBER(OFFSET('Water Data'!$H$10,0,10*ROW('Water Data'!H130))),'Data Summary'!CJ136="Yes"),OFFSET('Water Data'!$H$10,0,10*ROW('Water Data'!H130)),NA())</f>
        <v>#N/A</v>
      </c>
      <c r="V136" s="134" t="e">
        <f ca="1">+IF(AND(ISNUMBER(OFFSET('Sanitation Data'!$C$5,0,10*ROW('Sanitation Data'!C130))),'Data Summary'!CK136="Yes"),100-OFFSET('Sanitation Data'!$C$5,0,10*ROW('Sanitation Data'!C130)),NA())</f>
        <v>#N/A</v>
      </c>
      <c r="W136" s="134" t="e">
        <f ca="1">+IF(AND(ISNUMBER(OFFSET('Sanitation Data'!$C$7,0,10*ROW('Sanitation Data'!C130))),'Data Summary'!CL136="Yes"),OFFSET('Sanitation Data'!$C$7,0,10*ROW('Sanitation Data'!C130)),NA())</f>
        <v>#N/A</v>
      </c>
      <c r="X136" s="134" t="e">
        <f ca="1">+IF(AND(ISNUMBER(OFFSET('Sanitation Data'!$C$11,0,10*ROW('Sanitation Data'!C130))),'Data Summary'!CM136="Yes"),OFFSET('Sanitation Data'!$C$11,0,10*ROW('Sanitation Data'!C130)),NA())</f>
        <v>#N/A</v>
      </c>
      <c r="Y136" s="134" t="e">
        <f ca="1">+IF(AND(ISNUMBER(OFFSET('Sanitation Data'!$C$12,0,10*ROW('Sanitation Data'!C130))),'Data Summary'!CN136="Yes"),OFFSET('Sanitation Data'!$C$12,0,10*ROW('Sanitation Data'!C130)),NA())</f>
        <v>#N/A</v>
      </c>
      <c r="Z136" s="134" t="e">
        <f ca="1">+IF(AND(ISNUMBER(OFFSET('Sanitation Data'!$C$13,0,10*ROW('Sanitation Data'!C130))),'Data Summary'!CO136="Yes"),OFFSET('Sanitation Data'!$C$13,0,10*ROW('Sanitation Data'!C130)),NA())</f>
        <v>#N/A</v>
      </c>
      <c r="AA136" s="134" t="e">
        <f ca="1">+IF(AND(ISNUMBER(OFFSET('Sanitation Data'!$D$5,0,10*ROW('Sanitation Data'!D130))),'Data Summary'!CP136="Yes"),100-OFFSET('Sanitation Data'!$D$5,0,10*ROW('Sanitation Data'!D130)),NA())</f>
        <v>#N/A</v>
      </c>
      <c r="AB136" s="134" t="e">
        <f ca="1">+IF(AND(ISNUMBER(OFFSET('Sanitation Data'!$D$7,0,10*ROW('Sanitation Data'!D130))),'Data Summary'!CQ136="Yes"),OFFSET('Sanitation Data'!$D$7,0,10*ROW('Sanitation Data'!D130)),NA())</f>
        <v>#N/A</v>
      </c>
      <c r="AC136" s="134" t="e">
        <f ca="1">+IF(AND(ISNUMBER(OFFSET('Sanitation Data'!$D$11,0,10*ROW('Sanitation Data'!D130))),'Data Summary'!CR136="Yes"),OFFSET('Sanitation Data'!$D$11,0,10*ROW('Sanitation Data'!D130)),NA())</f>
        <v>#N/A</v>
      </c>
      <c r="AD136" s="134" t="e">
        <f ca="1">+IF(AND(ISNUMBER(OFFSET('Sanitation Data'!$D$12,0,10*ROW('Sanitation Data'!D130))),'Data Summary'!CS136="Yes"),OFFSET('Sanitation Data'!$D$12,0,10*ROW('Sanitation Data'!D130)),NA())</f>
        <v>#N/A</v>
      </c>
      <c r="AE136" s="134" t="e">
        <f ca="1">+IF(AND(ISNUMBER(OFFSET('Sanitation Data'!$D$13,0,10*ROW('Sanitation Data'!D130))),'Data Summary'!CT136="Yes"),OFFSET('Sanitation Data'!$D$13,0,10*ROW('Sanitation Data'!D130)),NA())</f>
        <v>#N/A</v>
      </c>
      <c r="AF136" s="134" t="e">
        <f ca="1">+IF(AND(ISNUMBER(OFFSET('Sanitation Data'!$E$5,0,10*ROW('Sanitation Data'!E130))),'Data Summary'!CU136="Yes"),100-OFFSET('Sanitation Data'!$E$5,0,10*ROW('Sanitation Data'!E130)),NA())</f>
        <v>#N/A</v>
      </c>
      <c r="AG136" s="134" t="e">
        <f ca="1">+IF(AND(ISNUMBER(OFFSET('Sanitation Data'!$E$7,0,10*ROW('Sanitation Data'!E130))),'Data Summary'!CV136="Yes"),OFFSET('Sanitation Data'!$E$7,0,10*ROW('Sanitation Data'!E130)),NA())</f>
        <v>#N/A</v>
      </c>
      <c r="AH136" s="134" t="e">
        <f ca="1">+IF(AND(ISNUMBER(OFFSET('Sanitation Data'!$E$11,0,10*ROW('Sanitation Data'!E130))),'Data Summary'!CW136="Yes"),OFFSET('Sanitation Data'!$E$11,0,10*ROW('Sanitation Data'!E130)),NA())</f>
        <v>#N/A</v>
      </c>
      <c r="AI136" s="134" t="e">
        <f ca="1">+IF(AND(ISNUMBER(OFFSET('Sanitation Data'!$E$12,0,10*ROW('Sanitation Data'!E130))),'Data Summary'!CX136="Yes"),OFFSET('Sanitation Data'!$E$12,0,10*ROW('Sanitation Data'!E130)),NA())</f>
        <v>#N/A</v>
      </c>
      <c r="AJ136" s="134" t="e">
        <f ca="1">+IF(AND(ISNUMBER(OFFSET('Sanitation Data'!$E$13,0,10*ROW('Sanitation Data'!E130))),'Data Summary'!CY136="Yes"),OFFSET('Sanitation Data'!$E$13,0,10*ROW('Sanitation Data'!E130)),NA())</f>
        <v>#N/A</v>
      </c>
      <c r="AK136" s="134" t="e">
        <f ca="1">+IF(AND(ISNUMBER(OFFSET('Sanitation Data'!$F$5,0,10*ROW('Sanitation Data'!F130))),'Data Summary'!CZ136="Yes"),100-OFFSET('Sanitation Data'!$F$5,0,10*ROW('Sanitation Data'!F130)),NA())</f>
        <v>#N/A</v>
      </c>
      <c r="AL136" s="134" t="e">
        <f ca="1">+IF(AND(ISNUMBER(OFFSET('Sanitation Data'!$F$7,0,10*ROW('Sanitation Data'!F130))),'Data Summary'!DA136="Yes"),OFFSET('Sanitation Data'!$F$7,0,10*ROW('Sanitation Data'!F130)),NA())</f>
        <v>#N/A</v>
      </c>
      <c r="AM136" s="134" t="e">
        <f ca="1">+IF(AND(ISNUMBER(OFFSET('Sanitation Data'!$F$11,0,10*ROW('Sanitation Data'!F130))),'Data Summary'!DB136="Yes"),OFFSET('Sanitation Data'!$F$11,0,10*ROW('Sanitation Data'!F130)),NA())</f>
        <v>#N/A</v>
      </c>
      <c r="AN136" s="134" t="e">
        <f ca="1">+IF(AND(ISNUMBER(OFFSET('Sanitation Data'!$F$12,0,10*ROW('Sanitation Data'!F130))),'Data Summary'!DC136="Yes"),OFFSET('Sanitation Data'!$F$12,0,10*ROW('Sanitation Data'!F130)),NA())</f>
        <v>#N/A</v>
      </c>
      <c r="AO136" s="134" t="e">
        <f ca="1">+IF(AND(ISNUMBER(OFFSET('Sanitation Data'!$F$13,0,10*ROW('Sanitation Data'!F130))),'Data Summary'!DD136="Yes"),OFFSET('Sanitation Data'!$F$13,0,10*ROW('Sanitation Data'!F130)),NA())</f>
        <v>#N/A</v>
      </c>
      <c r="AP136" s="134" t="e">
        <f ca="1">+IF(AND(ISNUMBER(OFFSET('Sanitation Data'!$G$5,0,10*ROW('Sanitation Data'!G130))),'Data Summary'!DE136="Yes"),100-OFFSET('Sanitation Data'!$G$5,0,10*ROW('Sanitation Data'!G130)),NA())</f>
        <v>#N/A</v>
      </c>
      <c r="AQ136" s="134" t="e">
        <f ca="1">+IF(AND(ISNUMBER(OFFSET('Sanitation Data'!$G$7,0,10*ROW('Sanitation Data'!G130))),'Data Summary'!DF136="Yes"),OFFSET('Sanitation Data'!$G$7,0,10*ROW('Sanitation Data'!G130)),NA())</f>
        <v>#N/A</v>
      </c>
      <c r="AR136" s="134" t="e">
        <f ca="1">+IF(AND(ISNUMBER(OFFSET('Sanitation Data'!$G$11,0,10*ROW('Sanitation Data'!G130))),'Data Summary'!DG136="Yes"),OFFSET('Sanitation Data'!$G$11,0,10*ROW('Sanitation Data'!G130)),NA())</f>
        <v>#N/A</v>
      </c>
      <c r="AS136" s="134" t="e">
        <f ca="1">+IF(AND(ISNUMBER(OFFSET('Sanitation Data'!$G$12,0,10*ROW('Sanitation Data'!G130))),'Data Summary'!DH136="Yes"),OFFSET('Sanitation Data'!$G$12,0,10*ROW('Sanitation Data'!G130)),NA())</f>
        <v>#N/A</v>
      </c>
      <c r="AT136" s="134" t="e">
        <f ca="1">+IF(AND(ISNUMBER(OFFSET('Sanitation Data'!$G$13,0,10*ROW('Sanitation Data'!G130))),'Data Summary'!DI136="Yes"),OFFSET('Sanitation Data'!$G$13,0,10*ROW('Sanitation Data'!G130)),NA())</f>
        <v>#N/A</v>
      </c>
      <c r="AU136" s="134" t="e">
        <f ca="1">+IF(AND(ISNUMBER(OFFSET('Sanitation Data'!$H$5,0,10*ROW('Sanitation Data'!H130))),'Data Summary'!DJ136="Yes"),100-OFFSET('Sanitation Data'!$H$5,0,10*ROW('Sanitation Data'!H130)),NA())</f>
        <v>#N/A</v>
      </c>
      <c r="AV136" s="134" t="e">
        <f ca="1">+IF(AND(ISNUMBER(OFFSET('Sanitation Data'!$H$7,0,10*ROW('Sanitation Data'!H130))),'Data Summary'!DK136="Yes"),OFFSET('Sanitation Data'!$H$7,0,10*ROW('Sanitation Data'!H130)),NA())</f>
        <v>#N/A</v>
      </c>
      <c r="AW136" s="134" t="e">
        <f ca="1">+IF(AND(ISNUMBER(OFFSET('Sanitation Data'!$H$11,0,10*ROW('Sanitation Data'!H130))),'Data Summary'!DL136="Yes"),OFFSET('Sanitation Data'!$H$11,0,10*ROW('Sanitation Data'!H130)),NA())</f>
        <v>#N/A</v>
      </c>
      <c r="AX136" s="134" t="e">
        <f ca="1">+IF(AND(ISNUMBER(OFFSET('Sanitation Data'!$H$12,0,10*ROW('Sanitation Data'!H130))),'Data Summary'!DM136="Yes"),OFFSET('Sanitation Data'!$H$12,0,10*ROW('Sanitation Data'!H130)),NA())</f>
        <v>#N/A</v>
      </c>
      <c r="AY136" s="134" t="e">
        <f ca="1">+IF(AND(ISNUMBER(OFFSET('Sanitation Data'!$H$13,0,10*ROW('Sanitation Data'!H130))),'Data Summary'!DN136="Yes"),OFFSET('Sanitation Data'!$H$13,0,10*ROW('Sanitation Data'!H130)),NA())</f>
        <v>#N/A</v>
      </c>
      <c r="AZ136" s="135" t="e">
        <f ca="1">+IF(AND(ISNUMBER(OFFSET('Hygiene Data'!$C$6,0,10*ROW('Hygiene Data'!C130))),'Data Summary'!DO136="Yes"),OFFSET('Hygiene Data'!$C$6,0,10*ROW('Hygiene Data'!C130)),NA())</f>
        <v>#N/A</v>
      </c>
      <c r="BA136" s="135" t="e">
        <f ca="1">+IF(AND(ISNUMBER(OFFSET('Hygiene Data'!$C$8,0,10*ROW('Hygiene Data'!C130))),'Data Summary'!DP136="Yes"),OFFSET('Hygiene Data'!$C$8,0,10*ROW('Hygiene Data'!C130)),NA())</f>
        <v>#N/A</v>
      </c>
      <c r="BB136" s="135" t="e">
        <f ca="1">+IF(AND(ISNUMBER(OFFSET('Hygiene Data'!$C$10,0,10*ROW('Hygiene Data'!C130))),'Data Summary'!DQ136="Yes"),OFFSET('Hygiene Data'!$C$10,0,10*ROW('Hygiene Data'!C130)),NA())</f>
        <v>#N/A</v>
      </c>
      <c r="BC136" s="135" t="e">
        <f ca="1">+IF(AND(ISNUMBER(OFFSET('Hygiene Data'!$D$6,0,10*ROW('Hygiene Data'!D130))),'Data Summary'!DR136="Yes"),OFFSET('Hygiene Data'!$D$6,0,10*ROW('Hygiene Data'!D130)),NA())</f>
        <v>#N/A</v>
      </c>
      <c r="BD136" s="135" t="e">
        <f ca="1">+IF(AND(ISNUMBER(OFFSET('Hygiene Data'!$D$8,0,10*ROW('Hygiene Data'!D130))),'Data Summary'!DS136="Yes"),OFFSET('Hygiene Data'!$D$8,0,10*ROW('Hygiene Data'!D130)),NA())</f>
        <v>#N/A</v>
      </c>
      <c r="BE136" s="135" t="e">
        <f ca="1">+IF(AND(ISNUMBER(OFFSET('Hygiene Data'!$D$10,0,10*ROW('Hygiene Data'!D130))),'Data Summary'!DT136="Yes"),OFFSET('Hygiene Data'!$D$10,0,10*ROW('Hygiene Data'!D130)),NA())</f>
        <v>#N/A</v>
      </c>
      <c r="BF136" s="135" t="e">
        <f ca="1">+IF(AND(ISNUMBER(OFFSET('Hygiene Data'!$E$6,0,10*ROW('Hygiene Data'!E130))),'Data Summary'!DU136="Yes"),OFFSET('Hygiene Data'!$E$6,0,10*ROW('Hygiene Data'!E130)),NA())</f>
        <v>#N/A</v>
      </c>
      <c r="BG136" s="135" t="e">
        <f ca="1">+IF(AND(ISNUMBER(OFFSET('Hygiene Data'!$E$8,0,10*ROW('Hygiene Data'!E130))),'Data Summary'!DV136="Yes"),OFFSET('Hygiene Data'!$E$8,0,10*ROW('Hygiene Data'!E130)),NA())</f>
        <v>#N/A</v>
      </c>
      <c r="BH136" s="135" t="e">
        <f ca="1">+IF(AND(ISNUMBER(OFFSET('Hygiene Data'!$E$10,0,10*ROW('Hygiene Data'!E130))),'Data Summary'!DW136="Yes"),OFFSET('Hygiene Data'!$E$10,0,10*ROW('Hygiene Data'!E130)),NA())</f>
        <v>#N/A</v>
      </c>
      <c r="BI136" s="135" t="e">
        <f ca="1">+IF(AND(ISNUMBER(OFFSET('Hygiene Data'!$F$6,0,10*ROW('Hygiene Data'!F130))),'Data Summary'!DX136="Yes"),OFFSET('Hygiene Data'!$F$6,0,10*ROW('Hygiene Data'!F130)),NA())</f>
        <v>#N/A</v>
      </c>
      <c r="BJ136" s="135" t="e">
        <f ca="1">+IF(AND(ISNUMBER(OFFSET('Hygiene Data'!$F$8,0,10*ROW('Hygiene Data'!F130))),'Data Summary'!DY136="Yes"),OFFSET('Hygiene Data'!$F$8,0,10*ROW('Hygiene Data'!F130)),NA())</f>
        <v>#N/A</v>
      </c>
      <c r="BK136" s="135" t="e">
        <f ca="1">+IF(AND(ISNUMBER(OFFSET('Hygiene Data'!$F$10,0,10*ROW('Hygiene Data'!F130))),'Data Summary'!DZ136="Yes"),OFFSET('Hygiene Data'!$F$10,0,10*ROW('Hygiene Data'!F130)),NA())</f>
        <v>#N/A</v>
      </c>
      <c r="BL136" s="135" t="e">
        <f ca="1">+IF(AND(ISNUMBER(OFFSET('Hygiene Data'!$G$6,0,10*ROW('Hygiene Data'!G130))),'Data Summary'!EA136="Yes"),OFFSET('Hygiene Data'!$G$6,0,10*ROW('Hygiene Data'!G130)),NA())</f>
        <v>#N/A</v>
      </c>
      <c r="BM136" s="135" t="e">
        <f ca="1">+IF(AND(ISNUMBER(OFFSET('Hygiene Data'!$G$8,0,10*ROW('Hygiene Data'!G130))),'Data Summary'!EB136="Yes"),OFFSET('Hygiene Data'!$G$8,0,10*ROW('Hygiene Data'!G130)),NA())</f>
        <v>#N/A</v>
      </c>
      <c r="BN136" s="135" t="e">
        <f ca="1">+IF(AND(ISNUMBER(OFFSET('Hygiene Data'!$G$10,0,10*ROW('Hygiene Data'!G130))),'Data Summary'!EC136="Yes"),OFFSET('Hygiene Data'!$G$10,0,10*ROW('Hygiene Data'!G130)),NA())</f>
        <v>#N/A</v>
      </c>
      <c r="BO136" s="135" t="e">
        <f ca="1">+IF(AND(ISNUMBER(OFFSET('Hygiene Data'!$H$6,0,10*ROW('Hygiene Data'!H130))),'Data Summary'!ED136="Yes"),OFFSET('Hygiene Data'!$H$6,0,10*ROW('Hygiene Data'!H130)),NA())</f>
        <v>#N/A</v>
      </c>
      <c r="BP136" s="135" t="e">
        <f ca="1">+IF(AND(ISNUMBER(OFFSET('Hygiene Data'!$H$8,0,10*ROW('Hygiene Data'!H130))),'Data Summary'!EE136="Yes"),OFFSET('Hygiene Data'!$H$8,0,10*ROW('Hygiene Data'!H130)),NA())</f>
        <v>#N/A</v>
      </c>
      <c r="BQ136" s="135" t="e">
        <f ca="1">+IF(AND(ISNUMBER(OFFSET('Hygiene Data'!$H$10,0,10*ROW('Hygiene Data'!H130))),'Data Summary'!EF136="Yes"),OFFSET('Hygiene Data'!$H$10,0,10*ROW('Hygiene Data'!H130)),NA())</f>
        <v>#N/A</v>
      </c>
    </row>
    <row r="137" spans="1:69" x14ac:dyDescent="0.2">
      <c r="A137" s="50" t="e">
        <f ca="1">+IF(OFFSET('Water Data'!$B$1,0,10*ROW('Water Data'!B131))="",NA(),OFFSET('Water Data'!$B$1,0,10*ROW('Water Data'!B131)))</f>
        <v>#N/A</v>
      </c>
      <c r="B137" s="50" t="e">
        <f ca="1">+IF(OFFSET('Water Data'!$A$3,0,10*ROW('Water Data'!A134))="",NA(),OFFSET('Water Data'!$A$3,0,10*ROW('Water Data'!A134)))</f>
        <v>#N/A</v>
      </c>
      <c r="C137" s="50" t="e">
        <f ca="1">+IF(OFFSET('Water Data'!$C$3,0,10*ROW('Water Data'!C134))="",NA(),OFFSET('Water Data'!$C$3,0,10*ROW('Water Data'!C134)))</f>
        <v>#N/A</v>
      </c>
      <c r="D137" s="133" t="e">
        <f ca="1">+IF(AND(ISNUMBER(OFFSET('Water Data'!$C$5,0,10*ROW('Water Data'!C131))),'Data Summary'!BS137="Yes"),100-OFFSET('Water Data'!$C$5,0,10*ROW('Water Data'!C131)),NA())</f>
        <v>#N/A</v>
      </c>
      <c r="E137" s="133" t="e">
        <f ca="1">+IF(AND(ISNUMBER(OFFSET('Water Data'!$C$7,0,10*ROW('Water Data'!C131))),'Data Summary'!BT137="Yes"),OFFSET('Water Data'!$C$7,0,10*ROW('Water Data'!C131)),NA())</f>
        <v>#N/A</v>
      </c>
      <c r="F137" s="133" t="e">
        <f ca="1">+IF(AND(ISNUMBER(OFFSET('Water Data'!$C$10,0,10*ROW('Water Data'!C131))),'Data Summary'!BU137="Yes"),OFFSET('Water Data'!$C$10,0,10*ROW('Water Data'!C131)),NA())</f>
        <v>#N/A</v>
      </c>
      <c r="G137" s="133" t="e">
        <f ca="1">+IF(AND(ISNUMBER(OFFSET('Water Data'!$D$5,0,10*ROW('Water Data'!D131))),'Data Summary'!BV137="Yes"),100-OFFSET('Water Data'!$D$5,0,10*ROW('Water Data'!D131)),NA())</f>
        <v>#N/A</v>
      </c>
      <c r="H137" s="133" t="e">
        <f ca="1">+IF(AND(ISNUMBER(OFFSET('Water Data'!$D$7,0,10*ROW('Water Data'!D131))),'Data Summary'!BW137="Yes"),OFFSET('Water Data'!$D$7,0,10*ROW('Water Data'!D131)),NA())</f>
        <v>#N/A</v>
      </c>
      <c r="I137" s="133" t="e">
        <f ca="1">+IF(AND(ISNUMBER(OFFSET('Water Data'!$D$10,0,10*ROW('Water Data'!D131))),'Data Summary'!BX137="Yes"),OFFSET('Water Data'!$D$10,0,10*ROW('Water Data'!D131)),NA())</f>
        <v>#N/A</v>
      </c>
      <c r="J137" s="133" t="e">
        <f ca="1">+IF(AND(ISNUMBER(OFFSET('Water Data'!$E$5,0,10*ROW('Water Data'!E131))),'Data Summary'!BY137="Yes"),100-OFFSET('Water Data'!$E$5,0,10*ROW('Water Data'!E131)),NA())</f>
        <v>#N/A</v>
      </c>
      <c r="K137" s="133" t="e">
        <f ca="1">+IF(AND(ISNUMBER(OFFSET('Water Data'!$E$7,0,10*ROW('Water Data'!E131))),'Data Summary'!BZ137="Yes"),OFFSET('Water Data'!$E$7,0,10*ROW('Water Data'!E131)),NA())</f>
        <v>#N/A</v>
      </c>
      <c r="L137" s="133" t="e">
        <f ca="1">+IF(AND(ISNUMBER(OFFSET('Water Data'!$E$10,0,10*ROW('Water Data'!E131))),'Data Summary'!CA137="Yes"),OFFSET('Water Data'!$E$10,0,10*ROW('Water Data'!E131)),NA())</f>
        <v>#N/A</v>
      </c>
      <c r="M137" s="133" t="e">
        <f ca="1">+IF(AND(ISNUMBER(OFFSET('Water Data'!$F$5,0,10*ROW('Water Data'!F131))),'Data Summary'!CB137="Yes"),100-OFFSET('Water Data'!$F$5,0,10*ROW('Water Data'!F131)),NA())</f>
        <v>#N/A</v>
      </c>
      <c r="N137" s="133" t="e">
        <f ca="1">+IF(AND(ISNUMBER(OFFSET('Water Data'!$F$7,0,10*ROW('Water Data'!F131))),'Data Summary'!CC137="Yes"),OFFSET('Water Data'!$F$7,0,10*ROW('Water Data'!F131)),NA())</f>
        <v>#N/A</v>
      </c>
      <c r="O137" s="133" t="e">
        <f ca="1">+IF(AND(ISNUMBER(OFFSET('Water Data'!$F$10,0,10*ROW('Water Data'!F131))),'Data Summary'!CD137="Yes"),OFFSET('Water Data'!$F$10,0,10*ROW('Water Data'!F131)),NA())</f>
        <v>#N/A</v>
      </c>
      <c r="P137" s="133" t="e">
        <f ca="1">+IF(AND(ISNUMBER(OFFSET('Water Data'!$G$5,0,10*ROW('Water Data'!G131))),'Data Summary'!CE137="Yes"),100-OFFSET('Water Data'!$G$5,0,10*ROW('Water Data'!G131)),NA())</f>
        <v>#N/A</v>
      </c>
      <c r="Q137" s="133" t="e">
        <f ca="1">+IF(AND(ISNUMBER(OFFSET('Water Data'!$G$7,0,10*ROW('Water Data'!G131))),'Data Summary'!CF137="Yes"),OFFSET('Water Data'!$G$7,0,10*ROW('Water Data'!G131)),NA())</f>
        <v>#N/A</v>
      </c>
      <c r="R137" s="133" t="e">
        <f ca="1">+IF(AND(ISNUMBER(OFFSET('Water Data'!$G$10,0,10*ROW('Water Data'!G131))),'Data Summary'!CG137="Yes"),OFFSET('Water Data'!$G$10,0,10*ROW('Water Data'!G131)),NA())</f>
        <v>#N/A</v>
      </c>
      <c r="S137" s="133" t="e">
        <f ca="1">+IF(AND(ISNUMBER(OFFSET('Water Data'!$H$5,0,10*ROW('Water Data'!H131))),'Data Summary'!CH137="Yes"),100-OFFSET('Water Data'!$H$5,0,10*ROW('Water Data'!H131)),NA())</f>
        <v>#N/A</v>
      </c>
      <c r="T137" s="133" t="e">
        <f ca="1">+IF(AND(ISNUMBER(OFFSET('Water Data'!$H$7,0,10*ROW('Water Data'!H131))),'Data Summary'!CI137="Yes"),OFFSET('Water Data'!$H$7,0,10*ROW('Water Data'!H131)),NA())</f>
        <v>#N/A</v>
      </c>
      <c r="U137" s="133" t="e">
        <f ca="1">+IF(AND(ISNUMBER(OFFSET('Water Data'!$H$10,0,10*ROW('Water Data'!H131))),'Data Summary'!CJ137="Yes"),OFFSET('Water Data'!$H$10,0,10*ROW('Water Data'!H131)),NA())</f>
        <v>#N/A</v>
      </c>
      <c r="V137" s="134" t="e">
        <f ca="1">+IF(AND(ISNUMBER(OFFSET('Sanitation Data'!$C$5,0,10*ROW('Sanitation Data'!C131))),'Data Summary'!CK137="Yes"),100-OFFSET('Sanitation Data'!$C$5,0,10*ROW('Sanitation Data'!C131)),NA())</f>
        <v>#N/A</v>
      </c>
      <c r="W137" s="134" t="e">
        <f ca="1">+IF(AND(ISNUMBER(OFFSET('Sanitation Data'!$C$7,0,10*ROW('Sanitation Data'!C131))),'Data Summary'!CL137="Yes"),OFFSET('Sanitation Data'!$C$7,0,10*ROW('Sanitation Data'!C131)),NA())</f>
        <v>#N/A</v>
      </c>
      <c r="X137" s="134" t="e">
        <f ca="1">+IF(AND(ISNUMBER(OFFSET('Sanitation Data'!$C$11,0,10*ROW('Sanitation Data'!C131))),'Data Summary'!CM137="Yes"),OFFSET('Sanitation Data'!$C$11,0,10*ROW('Sanitation Data'!C131)),NA())</f>
        <v>#N/A</v>
      </c>
      <c r="Y137" s="134" t="e">
        <f ca="1">+IF(AND(ISNUMBER(OFFSET('Sanitation Data'!$C$12,0,10*ROW('Sanitation Data'!C131))),'Data Summary'!CN137="Yes"),OFFSET('Sanitation Data'!$C$12,0,10*ROW('Sanitation Data'!C131)),NA())</f>
        <v>#N/A</v>
      </c>
      <c r="Z137" s="134" t="e">
        <f ca="1">+IF(AND(ISNUMBER(OFFSET('Sanitation Data'!$C$13,0,10*ROW('Sanitation Data'!C131))),'Data Summary'!CO137="Yes"),OFFSET('Sanitation Data'!$C$13,0,10*ROW('Sanitation Data'!C131)),NA())</f>
        <v>#N/A</v>
      </c>
      <c r="AA137" s="134" t="e">
        <f ca="1">+IF(AND(ISNUMBER(OFFSET('Sanitation Data'!$D$5,0,10*ROW('Sanitation Data'!D131))),'Data Summary'!CP137="Yes"),100-OFFSET('Sanitation Data'!$D$5,0,10*ROW('Sanitation Data'!D131)),NA())</f>
        <v>#N/A</v>
      </c>
      <c r="AB137" s="134" t="e">
        <f ca="1">+IF(AND(ISNUMBER(OFFSET('Sanitation Data'!$D$7,0,10*ROW('Sanitation Data'!D131))),'Data Summary'!CQ137="Yes"),OFFSET('Sanitation Data'!$D$7,0,10*ROW('Sanitation Data'!D131)),NA())</f>
        <v>#N/A</v>
      </c>
      <c r="AC137" s="134" t="e">
        <f ca="1">+IF(AND(ISNUMBER(OFFSET('Sanitation Data'!$D$11,0,10*ROW('Sanitation Data'!D131))),'Data Summary'!CR137="Yes"),OFFSET('Sanitation Data'!$D$11,0,10*ROW('Sanitation Data'!D131)),NA())</f>
        <v>#N/A</v>
      </c>
      <c r="AD137" s="134" t="e">
        <f ca="1">+IF(AND(ISNUMBER(OFFSET('Sanitation Data'!$D$12,0,10*ROW('Sanitation Data'!D131))),'Data Summary'!CS137="Yes"),OFFSET('Sanitation Data'!$D$12,0,10*ROW('Sanitation Data'!D131)),NA())</f>
        <v>#N/A</v>
      </c>
      <c r="AE137" s="134" t="e">
        <f ca="1">+IF(AND(ISNUMBER(OFFSET('Sanitation Data'!$D$13,0,10*ROW('Sanitation Data'!D131))),'Data Summary'!CT137="Yes"),OFFSET('Sanitation Data'!$D$13,0,10*ROW('Sanitation Data'!D131)),NA())</f>
        <v>#N/A</v>
      </c>
      <c r="AF137" s="134" t="e">
        <f ca="1">+IF(AND(ISNUMBER(OFFSET('Sanitation Data'!$E$5,0,10*ROW('Sanitation Data'!E131))),'Data Summary'!CU137="Yes"),100-OFFSET('Sanitation Data'!$E$5,0,10*ROW('Sanitation Data'!E131)),NA())</f>
        <v>#N/A</v>
      </c>
      <c r="AG137" s="134" t="e">
        <f ca="1">+IF(AND(ISNUMBER(OFFSET('Sanitation Data'!$E$7,0,10*ROW('Sanitation Data'!E131))),'Data Summary'!CV137="Yes"),OFFSET('Sanitation Data'!$E$7,0,10*ROW('Sanitation Data'!E131)),NA())</f>
        <v>#N/A</v>
      </c>
      <c r="AH137" s="134" t="e">
        <f ca="1">+IF(AND(ISNUMBER(OFFSET('Sanitation Data'!$E$11,0,10*ROW('Sanitation Data'!E131))),'Data Summary'!CW137="Yes"),OFFSET('Sanitation Data'!$E$11,0,10*ROW('Sanitation Data'!E131)),NA())</f>
        <v>#N/A</v>
      </c>
      <c r="AI137" s="134" t="e">
        <f ca="1">+IF(AND(ISNUMBER(OFFSET('Sanitation Data'!$E$12,0,10*ROW('Sanitation Data'!E131))),'Data Summary'!CX137="Yes"),OFFSET('Sanitation Data'!$E$12,0,10*ROW('Sanitation Data'!E131)),NA())</f>
        <v>#N/A</v>
      </c>
      <c r="AJ137" s="134" t="e">
        <f ca="1">+IF(AND(ISNUMBER(OFFSET('Sanitation Data'!$E$13,0,10*ROW('Sanitation Data'!E131))),'Data Summary'!CY137="Yes"),OFFSET('Sanitation Data'!$E$13,0,10*ROW('Sanitation Data'!E131)),NA())</f>
        <v>#N/A</v>
      </c>
      <c r="AK137" s="134" t="e">
        <f ca="1">+IF(AND(ISNUMBER(OFFSET('Sanitation Data'!$F$5,0,10*ROW('Sanitation Data'!F131))),'Data Summary'!CZ137="Yes"),100-OFFSET('Sanitation Data'!$F$5,0,10*ROW('Sanitation Data'!F131)),NA())</f>
        <v>#N/A</v>
      </c>
      <c r="AL137" s="134" t="e">
        <f ca="1">+IF(AND(ISNUMBER(OFFSET('Sanitation Data'!$F$7,0,10*ROW('Sanitation Data'!F131))),'Data Summary'!DA137="Yes"),OFFSET('Sanitation Data'!$F$7,0,10*ROW('Sanitation Data'!F131)),NA())</f>
        <v>#N/A</v>
      </c>
      <c r="AM137" s="134" t="e">
        <f ca="1">+IF(AND(ISNUMBER(OFFSET('Sanitation Data'!$F$11,0,10*ROW('Sanitation Data'!F131))),'Data Summary'!DB137="Yes"),OFFSET('Sanitation Data'!$F$11,0,10*ROW('Sanitation Data'!F131)),NA())</f>
        <v>#N/A</v>
      </c>
      <c r="AN137" s="134" t="e">
        <f ca="1">+IF(AND(ISNUMBER(OFFSET('Sanitation Data'!$F$12,0,10*ROW('Sanitation Data'!F131))),'Data Summary'!DC137="Yes"),OFFSET('Sanitation Data'!$F$12,0,10*ROW('Sanitation Data'!F131)),NA())</f>
        <v>#N/A</v>
      </c>
      <c r="AO137" s="134" t="e">
        <f ca="1">+IF(AND(ISNUMBER(OFFSET('Sanitation Data'!$F$13,0,10*ROW('Sanitation Data'!F131))),'Data Summary'!DD137="Yes"),OFFSET('Sanitation Data'!$F$13,0,10*ROW('Sanitation Data'!F131)),NA())</f>
        <v>#N/A</v>
      </c>
      <c r="AP137" s="134" t="e">
        <f ca="1">+IF(AND(ISNUMBER(OFFSET('Sanitation Data'!$G$5,0,10*ROW('Sanitation Data'!G131))),'Data Summary'!DE137="Yes"),100-OFFSET('Sanitation Data'!$G$5,0,10*ROW('Sanitation Data'!G131)),NA())</f>
        <v>#N/A</v>
      </c>
      <c r="AQ137" s="134" t="e">
        <f ca="1">+IF(AND(ISNUMBER(OFFSET('Sanitation Data'!$G$7,0,10*ROW('Sanitation Data'!G131))),'Data Summary'!DF137="Yes"),OFFSET('Sanitation Data'!$G$7,0,10*ROW('Sanitation Data'!G131)),NA())</f>
        <v>#N/A</v>
      </c>
      <c r="AR137" s="134" t="e">
        <f ca="1">+IF(AND(ISNUMBER(OFFSET('Sanitation Data'!$G$11,0,10*ROW('Sanitation Data'!G131))),'Data Summary'!DG137="Yes"),OFFSET('Sanitation Data'!$G$11,0,10*ROW('Sanitation Data'!G131)),NA())</f>
        <v>#N/A</v>
      </c>
      <c r="AS137" s="134" t="e">
        <f ca="1">+IF(AND(ISNUMBER(OFFSET('Sanitation Data'!$G$12,0,10*ROW('Sanitation Data'!G131))),'Data Summary'!DH137="Yes"),OFFSET('Sanitation Data'!$G$12,0,10*ROW('Sanitation Data'!G131)),NA())</f>
        <v>#N/A</v>
      </c>
      <c r="AT137" s="134" t="e">
        <f ca="1">+IF(AND(ISNUMBER(OFFSET('Sanitation Data'!$G$13,0,10*ROW('Sanitation Data'!G131))),'Data Summary'!DI137="Yes"),OFFSET('Sanitation Data'!$G$13,0,10*ROW('Sanitation Data'!G131)),NA())</f>
        <v>#N/A</v>
      </c>
      <c r="AU137" s="134" t="e">
        <f ca="1">+IF(AND(ISNUMBER(OFFSET('Sanitation Data'!$H$5,0,10*ROW('Sanitation Data'!H131))),'Data Summary'!DJ137="Yes"),100-OFFSET('Sanitation Data'!$H$5,0,10*ROW('Sanitation Data'!H131)),NA())</f>
        <v>#N/A</v>
      </c>
      <c r="AV137" s="134" t="e">
        <f ca="1">+IF(AND(ISNUMBER(OFFSET('Sanitation Data'!$H$7,0,10*ROW('Sanitation Data'!H131))),'Data Summary'!DK137="Yes"),OFFSET('Sanitation Data'!$H$7,0,10*ROW('Sanitation Data'!H131)),NA())</f>
        <v>#N/A</v>
      </c>
      <c r="AW137" s="134" t="e">
        <f ca="1">+IF(AND(ISNUMBER(OFFSET('Sanitation Data'!$H$11,0,10*ROW('Sanitation Data'!H131))),'Data Summary'!DL137="Yes"),OFFSET('Sanitation Data'!$H$11,0,10*ROW('Sanitation Data'!H131)),NA())</f>
        <v>#N/A</v>
      </c>
      <c r="AX137" s="134" t="e">
        <f ca="1">+IF(AND(ISNUMBER(OFFSET('Sanitation Data'!$H$12,0,10*ROW('Sanitation Data'!H131))),'Data Summary'!DM137="Yes"),OFFSET('Sanitation Data'!$H$12,0,10*ROW('Sanitation Data'!H131)),NA())</f>
        <v>#N/A</v>
      </c>
      <c r="AY137" s="134" t="e">
        <f ca="1">+IF(AND(ISNUMBER(OFFSET('Sanitation Data'!$H$13,0,10*ROW('Sanitation Data'!H131))),'Data Summary'!DN137="Yes"),OFFSET('Sanitation Data'!$H$13,0,10*ROW('Sanitation Data'!H131)),NA())</f>
        <v>#N/A</v>
      </c>
      <c r="AZ137" s="135" t="e">
        <f ca="1">+IF(AND(ISNUMBER(OFFSET('Hygiene Data'!$C$6,0,10*ROW('Hygiene Data'!C131))),'Data Summary'!DO137="Yes"),OFFSET('Hygiene Data'!$C$6,0,10*ROW('Hygiene Data'!C131)),NA())</f>
        <v>#N/A</v>
      </c>
      <c r="BA137" s="135" t="e">
        <f ca="1">+IF(AND(ISNUMBER(OFFSET('Hygiene Data'!$C$8,0,10*ROW('Hygiene Data'!C131))),'Data Summary'!DP137="Yes"),OFFSET('Hygiene Data'!$C$8,0,10*ROW('Hygiene Data'!C131)),NA())</f>
        <v>#N/A</v>
      </c>
      <c r="BB137" s="135" t="e">
        <f ca="1">+IF(AND(ISNUMBER(OFFSET('Hygiene Data'!$C$10,0,10*ROW('Hygiene Data'!C131))),'Data Summary'!DQ137="Yes"),OFFSET('Hygiene Data'!$C$10,0,10*ROW('Hygiene Data'!C131)),NA())</f>
        <v>#N/A</v>
      </c>
      <c r="BC137" s="135" t="e">
        <f ca="1">+IF(AND(ISNUMBER(OFFSET('Hygiene Data'!$D$6,0,10*ROW('Hygiene Data'!D131))),'Data Summary'!DR137="Yes"),OFFSET('Hygiene Data'!$D$6,0,10*ROW('Hygiene Data'!D131)),NA())</f>
        <v>#N/A</v>
      </c>
      <c r="BD137" s="135" t="e">
        <f ca="1">+IF(AND(ISNUMBER(OFFSET('Hygiene Data'!$D$8,0,10*ROW('Hygiene Data'!D131))),'Data Summary'!DS137="Yes"),OFFSET('Hygiene Data'!$D$8,0,10*ROW('Hygiene Data'!D131)),NA())</f>
        <v>#N/A</v>
      </c>
      <c r="BE137" s="135" t="e">
        <f ca="1">+IF(AND(ISNUMBER(OFFSET('Hygiene Data'!$D$10,0,10*ROW('Hygiene Data'!D131))),'Data Summary'!DT137="Yes"),OFFSET('Hygiene Data'!$D$10,0,10*ROW('Hygiene Data'!D131)),NA())</f>
        <v>#N/A</v>
      </c>
      <c r="BF137" s="135" t="e">
        <f ca="1">+IF(AND(ISNUMBER(OFFSET('Hygiene Data'!$E$6,0,10*ROW('Hygiene Data'!E131))),'Data Summary'!DU137="Yes"),OFFSET('Hygiene Data'!$E$6,0,10*ROW('Hygiene Data'!E131)),NA())</f>
        <v>#N/A</v>
      </c>
      <c r="BG137" s="135" t="e">
        <f ca="1">+IF(AND(ISNUMBER(OFFSET('Hygiene Data'!$E$8,0,10*ROW('Hygiene Data'!E131))),'Data Summary'!DV137="Yes"),OFFSET('Hygiene Data'!$E$8,0,10*ROW('Hygiene Data'!E131)),NA())</f>
        <v>#N/A</v>
      </c>
      <c r="BH137" s="135" t="e">
        <f ca="1">+IF(AND(ISNUMBER(OFFSET('Hygiene Data'!$E$10,0,10*ROW('Hygiene Data'!E131))),'Data Summary'!DW137="Yes"),OFFSET('Hygiene Data'!$E$10,0,10*ROW('Hygiene Data'!E131)),NA())</f>
        <v>#N/A</v>
      </c>
      <c r="BI137" s="135" t="e">
        <f ca="1">+IF(AND(ISNUMBER(OFFSET('Hygiene Data'!$F$6,0,10*ROW('Hygiene Data'!F131))),'Data Summary'!DX137="Yes"),OFFSET('Hygiene Data'!$F$6,0,10*ROW('Hygiene Data'!F131)),NA())</f>
        <v>#N/A</v>
      </c>
      <c r="BJ137" s="135" t="e">
        <f ca="1">+IF(AND(ISNUMBER(OFFSET('Hygiene Data'!$F$8,0,10*ROW('Hygiene Data'!F131))),'Data Summary'!DY137="Yes"),OFFSET('Hygiene Data'!$F$8,0,10*ROW('Hygiene Data'!F131)),NA())</f>
        <v>#N/A</v>
      </c>
      <c r="BK137" s="135" t="e">
        <f ca="1">+IF(AND(ISNUMBER(OFFSET('Hygiene Data'!$F$10,0,10*ROW('Hygiene Data'!F131))),'Data Summary'!DZ137="Yes"),OFFSET('Hygiene Data'!$F$10,0,10*ROW('Hygiene Data'!F131)),NA())</f>
        <v>#N/A</v>
      </c>
      <c r="BL137" s="135" t="e">
        <f ca="1">+IF(AND(ISNUMBER(OFFSET('Hygiene Data'!$G$6,0,10*ROW('Hygiene Data'!G131))),'Data Summary'!EA137="Yes"),OFFSET('Hygiene Data'!$G$6,0,10*ROW('Hygiene Data'!G131)),NA())</f>
        <v>#N/A</v>
      </c>
      <c r="BM137" s="135" t="e">
        <f ca="1">+IF(AND(ISNUMBER(OFFSET('Hygiene Data'!$G$8,0,10*ROW('Hygiene Data'!G131))),'Data Summary'!EB137="Yes"),OFFSET('Hygiene Data'!$G$8,0,10*ROW('Hygiene Data'!G131)),NA())</f>
        <v>#N/A</v>
      </c>
      <c r="BN137" s="135" t="e">
        <f ca="1">+IF(AND(ISNUMBER(OFFSET('Hygiene Data'!$G$10,0,10*ROW('Hygiene Data'!G131))),'Data Summary'!EC137="Yes"),OFFSET('Hygiene Data'!$G$10,0,10*ROW('Hygiene Data'!G131)),NA())</f>
        <v>#N/A</v>
      </c>
      <c r="BO137" s="135" t="e">
        <f ca="1">+IF(AND(ISNUMBER(OFFSET('Hygiene Data'!$H$6,0,10*ROW('Hygiene Data'!H131))),'Data Summary'!ED137="Yes"),OFFSET('Hygiene Data'!$H$6,0,10*ROW('Hygiene Data'!H131)),NA())</f>
        <v>#N/A</v>
      </c>
      <c r="BP137" s="135" t="e">
        <f ca="1">+IF(AND(ISNUMBER(OFFSET('Hygiene Data'!$H$8,0,10*ROW('Hygiene Data'!H131))),'Data Summary'!EE137="Yes"),OFFSET('Hygiene Data'!$H$8,0,10*ROW('Hygiene Data'!H131)),NA())</f>
        <v>#N/A</v>
      </c>
      <c r="BQ137" s="135" t="e">
        <f ca="1">+IF(AND(ISNUMBER(OFFSET('Hygiene Data'!$H$10,0,10*ROW('Hygiene Data'!H131))),'Data Summary'!EF137="Yes"),OFFSET('Hygiene Data'!$H$10,0,10*ROW('Hygiene Data'!H131)),NA())</f>
        <v>#N/A</v>
      </c>
    </row>
    <row r="138" spans="1:69" x14ac:dyDescent="0.2">
      <c r="A138" s="50" t="e">
        <f ca="1">+IF(OFFSET('Water Data'!$B$1,0,10*ROW('Water Data'!B132))="",NA(),OFFSET('Water Data'!$B$1,0,10*ROW('Water Data'!B132)))</f>
        <v>#N/A</v>
      </c>
      <c r="B138" s="50" t="e">
        <f ca="1">+IF(OFFSET('Water Data'!$A$3,0,10*ROW('Water Data'!A135))="",NA(),OFFSET('Water Data'!$A$3,0,10*ROW('Water Data'!A135)))</f>
        <v>#N/A</v>
      </c>
      <c r="C138" s="50" t="e">
        <f ca="1">+IF(OFFSET('Water Data'!$C$3,0,10*ROW('Water Data'!C135))="",NA(),OFFSET('Water Data'!$C$3,0,10*ROW('Water Data'!C135)))</f>
        <v>#N/A</v>
      </c>
      <c r="D138" s="133" t="e">
        <f ca="1">+IF(AND(ISNUMBER(OFFSET('Water Data'!$C$5,0,10*ROW('Water Data'!C132))),'Data Summary'!BS138="Yes"),100-OFFSET('Water Data'!$C$5,0,10*ROW('Water Data'!C132)),NA())</f>
        <v>#N/A</v>
      </c>
      <c r="E138" s="133" t="e">
        <f ca="1">+IF(AND(ISNUMBER(OFFSET('Water Data'!$C$7,0,10*ROW('Water Data'!C132))),'Data Summary'!BT138="Yes"),OFFSET('Water Data'!$C$7,0,10*ROW('Water Data'!C132)),NA())</f>
        <v>#N/A</v>
      </c>
      <c r="F138" s="133" t="e">
        <f ca="1">+IF(AND(ISNUMBER(OFFSET('Water Data'!$C$10,0,10*ROW('Water Data'!C132))),'Data Summary'!BU138="Yes"),OFFSET('Water Data'!$C$10,0,10*ROW('Water Data'!C132)),NA())</f>
        <v>#N/A</v>
      </c>
      <c r="G138" s="133" t="e">
        <f ca="1">+IF(AND(ISNUMBER(OFFSET('Water Data'!$D$5,0,10*ROW('Water Data'!D132))),'Data Summary'!BV138="Yes"),100-OFFSET('Water Data'!$D$5,0,10*ROW('Water Data'!D132)),NA())</f>
        <v>#N/A</v>
      </c>
      <c r="H138" s="133" t="e">
        <f ca="1">+IF(AND(ISNUMBER(OFFSET('Water Data'!$D$7,0,10*ROW('Water Data'!D132))),'Data Summary'!BW138="Yes"),OFFSET('Water Data'!$D$7,0,10*ROW('Water Data'!D132)),NA())</f>
        <v>#N/A</v>
      </c>
      <c r="I138" s="133" t="e">
        <f ca="1">+IF(AND(ISNUMBER(OFFSET('Water Data'!$D$10,0,10*ROW('Water Data'!D132))),'Data Summary'!BX138="Yes"),OFFSET('Water Data'!$D$10,0,10*ROW('Water Data'!D132)),NA())</f>
        <v>#N/A</v>
      </c>
      <c r="J138" s="133" t="e">
        <f ca="1">+IF(AND(ISNUMBER(OFFSET('Water Data'!$E$5,0,10*ROW('Water Data'!E132))),'Data Summary'!BY138="Yes"),100-OFFSET('Water Data'!$E$5,0,10*ROW('Water Data'!E132)),NA())</f>
        <v>#N/A</v>
      </c>
      <c r="K138" s="133" t="e">
        <f ca="1">+IF(AND(ISNUMBER(OFFSET('Water Data'!$E$7,0,10*ROW('Water Data'!E132))),'Data Summary'!BZ138="Yes"),OFFSET('Water Data'!$E$7,0,10*ROW('Water Data'!E132)),NA())</f>
        <v>#N/A</v>
      </c>
      <c r="L138" s="133" t="e">
        <f ca="1">+IF(AND(ISNUMBER(OFFSET('Water Data'!$E$10,0,10*ROW('Water Data'!E132))),'Data Summary'!CA138="Yes"),OFFSET('Water Data'!$E$10,0,10*ROW('Water Data'!E132)),NA())</f>
        <v>#N/A</v>
      </c>
      <c r="M138" s="133" t="e">
        <f ca="1">+IF(AND(ISNUMBER(OFFSET('Water Data'!$F$5,0,10*ROW('Water Data'!F132))),'Data Summary'!CB138="Yes"),100-OFFSET('Water Data'!$F$5,0,10*ROW('Water Data'!F132)),NA())</f>
        <v>#N/A</v>
      </c>
      <c r="N138" s="133" t="e">
        <f ca="1">+IF(AND(ISNUMBER(OFFSET('Water Data'!$F$7,0,10*ROW('Water Data'!F132))),'Data Summary'!CC138="Yes"),OFFSET('Water Data'!$F$7,0,10*ROW('Water Data'!F132)),NA())</f>
        <v>#N/A</v>
      </c>
      <c r="O138" s="133" t="e">
        <f ca="1">+IF(AND(ISNUMBER(OFFSET('Water Data'!$F$10,0,10*ROW('Water Data'!F132))),'Data Summary'!CD138="Yes"),OFFSET('Water Data'!$F$10,0,10*ROW('Water Data'!F132)),NA())</f>
        <v>#N/A</v>
      </c>
      <c r="P138" s="133" t="e">
        <f ca="1">+IF(AND(ISNUMBER(OFFSET('Water Data'!$G$5,0,10*ROW('Water Data'!G132))),'Data Summary'!CE138="Yes"),100-OFFSET('Water Data'!$G$5,0,10*ROW('Water Data'!G132)),NA())</f>
        <v>#N/A</v>
      </c>
      <c r="Q138" s="133" t="e">
        <f ca="1">+IF(AND(ISNUMBER(OFFSET('Water Data'!$G$7,0,10*ROW('Water Data'!G132))),'Data Summary'!CF138="Yes"),OFFSET('Water Data'!$G$7,0,10*ROW('Water Data'!G132)),NA())</f>
        <v>#N/A</v>
      </c>
      <c r="R138" s="133" t="e">
        <f ca="1">+IF(AND(ISNUMBER(OFFSET('Water Data'!$G$10,0,10*ROW('Water Data'!G132))),'Data Summary'!CG138="Yes"),OFFSET('Water Data'!$G$10,0,10*ROW('Water Data'!G132)),NA())</f>
        <v>#N/A</v>
      </c>
      <c r="S138" s="133" t="e">
        <f ca="1">+IF(AND(ISNUMBER(OFFSET('Water Data'!$H$5,0,10*ROW('Water Data'!H132))),'Data Summary'!CH138="Yes"),100-OFFSET('Water Data'!$H$5,0,10*ROW('Water Data'!H132)),NA())</f>
        <v>#N/A</v>
      </c>
      <c r="T138" s="133" t="e">
        <f ca="1">+IF(AND(ISNUMBER(OFFSET('Water Data'!$H$7,0,10*ROW('Water Data'!H132))),'Data Summary'!CI138="Yes"),OFFSET('Water Data'!$H$7,0,10*ROW('Water Data'!H132)),NA())</f>
        <v>#N/A</v>
      </c>
      <c r="U138" s="133" t="e">
        <f ca="1">+IF(AND(ISNUMBER(OFFSET('Water Data'!$H$10,0,10*ROW('Water Data'!H132))),'Data Summary'!CJ138="Yes"),OFFSET('Water Data'!$H$10,0,10*ROW('Water Data'!H132)),NA())</f>
        <v>#N/A</v>
      </c>
      <c r="V138" s="134" t="e">
        <f ca="1">+IF(AND(ISNUMBER(OFFSET('Sanitation Data'!$C$5,0,10*ROW('Sanitation Data'!C132))),'Data Summary'!CK138="Yes"),100-OFFSET('Sanitation Data'!$C$5,0,10*ROW('Sanitation Data'!C132)),NA())</f>
        <v>#N/A</v>
      </c>
      <c r="W138" s="134" t="e">
        <f ca="1">+IF(AND(ISNUMBER(OFFSET('Sanitation Data'!$C$7,0,10*ROW('Sanitation Data'!C132))),'Data Summary'!CL138="Yes"),OFFSET('Sanitation Data'!$C$7,0,10*ROW('Sanitation Data'!C132)),NA())</f>
        <v>#N/A</v>
      </c>
      <c r="X138" s="134" t="e">
        <f ca="1">+IF(AND(ISNUMBER(OFFSET('Sanitation Data'!$C$11,0,10*ROW('Sanitation Data'!C132))),'Data Summary'!CM138="Yes"),OFFSET('Sanitation Data'!$C$11,0,10*ROW('Sanitation Data'!C132)),NA())</f>
        <v>#N/A</v>
      </c>
      <c r="Y138" s="134" t="e">
        <f ca="1">+IF(AND(ISNUMBER(OFFSET('Sanitation Data'!$C$12,0,10*ROW('Sanitation Data'!C132))),'Data Summary'!CN138="Yes"),OFFSET('Sanitation Data'!$C$12,0,10*ROW('Sanitation Data'!C132)),NA())</f>
        <v>#N/A</v>
      </c>
      <c r="Z138" s="134" t="e">
        <f ca="1">+IF(AND(ISNUMBER(OFFSET('Sanitation Data'!$C$13,0,10*ROW('Sanitation Data'!C132))),'Data Summary'!CO138="Yes"),OFFSET('Sanitation Data'!$C$13,0,10*ROW('Sanitation Data'!C132)),NA())</f>
        <v>#N/A</v>
      </c>
      <c r="AA138" s="134" t="e">
        <f ca="1">+IF(AND(ISNUMBER(OFFSET('Sanitation Data'!$D$5,0,10*ROW('Sanitation Data'!D132))),'Data Summary'!CP138="Yes"),100-OFFSET('Sanitation Data'!$D$5,0,10*ROW('Sanitation Data'!D132)),NA())</f>
        <v>#N/A</v>
      </c>
      <c r="AB138" s="134" t="e">
        <f ca="1">+IF(AND(ISNUMBER(OFFSET('Sanitation Data'!$D$7,0,10*ROW('Sanitation Data'!D132))),'Data Summary'!CQ138="Yes"),OFFSET('Sanitation Data'!$D$7,0,10*ROW('Sanitation Data'!D132)),NA())</f>
        <v>#N/A</v>
      </c>
      <c r="AC138" s="134" t="e">
        <f ca="1">+IF(AND(ISNUMBER(OFFSET('Sanitation Data'!$D$11,0,10*ROW('Sanitation Data'!D132))),'Data Summary'!CR138="Yes"),OFFSET('Sanitation Data'!$D$11,0,10*ROW('Sanitation Data'!D132)),NA())</f>
        <v>#N/A</v>
      </c>
      <c r="AD138" s="134" t="e">
        <f ca="1">+IF(AND(ISNUMBER(OFFSET('Sanitation Data'!$D$12,0,10*ROW('Sanitation Data'!D132))),'Data Summary'!CS138="Yes"),OFFSET('Sanitation Data'!$D$12,0,10*ROW('Sanitation Data'!D132)),NA())</f>
        <v>#N/A</v>
      </c>
      <c r="AE138" s="134" t="e">
        <f ca="1">+IF(AND(ISNUMBER(OFFSET('Sanitation Data'!$D$13,0,10*ROW('Sanitation Data'!D132))),'Data Summary'!CT138="Yes"),OFFSET('Sanitation Data'!$D$13,0,10*ROW('Sanitation Data'!D132)),NA())</f>
        <v>#N/A</v>
      </c>
      <c r="AF138" s="134" t="e">
        <f ca="1">+IF(AND(ISNUMBER(OFFSET('Sanitation Data'!$E$5,0,10*ROW('Sanitation Data'!E132))),'Data Summary'!CU138="Yes"),100-OFFSET('Sanitation Data'!$E$5,0,10*ROW('Sanitation Data'!E132)),NA())</f>
        <v>#N/A</v>
      </c>
      <c r="AG138" s="134" t="e">
        <f ca="1">+IF(AND(ISNUMBER(OFFSET('Sanitation Data'!$E$7,0,10*ROW('Sanitation Data'!E132))),'Data Summary'!CV138="Yes"),OFFSET('Sanitation Data'!$E$7,0,10*ROW('Sanitation Data'!E132)),NA())</f>
        <v>#N/A</v>
      </c>
      <c r="AH138" s="134" t="e">
        <f ca="1">+IF(AND(ISNUMBER(OFFSET('Sanitation Data'!$E$11,0,10*ROW('Sanitation Data'!E132))),'Data Summary'!CW138="Yes"),OFFSET('Sanitation Data'!$E$11,0,10*ROW('Sanitation Data'!E132)),NA())</f>
        <v>#N/A</v>
      </c>
      <c r="AI138" s="134" t="e">
        <f ca="1">+IF(AND(ISNUMBER(OFFSET('Sanitation Data'!$E$12,0,10*ROW('Sanitation Data'!E132))),'Data Summary'!CX138="Yes"),OFFSET('Sanitation Data'!$E$12,0,10*ROW('Sanitation Data'!E132)),NA())</f>
        <v>#N/A</v>
      </c>
      <c r="AJ138" s="134" t="e">
        <f ca="1">+IF(AND(ISNUMBER(OFFSET('Sanitation Data'!$E$13,0,10*ROW('Sanitation Data'!E132))),'Data Summary'!CY138="Yes"),OFFSET('Sanitation Data'!$E$13,0,10*ROW('Sanitation Data'!E132)),NA())</f>
        <v>#N/A</v>
      </c>
      <c r="AK138" s="134" t="e">
        <f ca="1">+IF(AND(ISNUMBER(OFFSET('Sanitation Data'!$F$5,0,10*ROW('Sanitation Data'!F132))),'Data Summary'!CZ138="Yes"),100-OFFSET('Sanitation Data'!$F$5,0,10*ROW('Sanitation Data'!F132)),NA())</f>
        <v>#N/A</v>
      </c>
      <c r="AL138" s="134" t="e">
        <f ca="1">+IF(AND(ISNUMBER(OFFSET('Sanitation Data'!$F$7,0,10*ROW('Sanitation Data'!F132))),'Data Summary'!DA138="Yes"),OFFSET('Sanitation Data'!$F$7,0,10*ROW('Sanitation Data'!F132)),NA())</f>
        <v>#N/A</v>
      </c>
      <c r="AM138" s="134" t="e">
        <f ca="1">+IF(AND(ISNUMBER(OFFSET('Sanitation Data'!$F$11,0,10*ROW('Sanitation Data'!F132))),'Data Summary'!DB138="Yes"),OFFSET('Sanitation Data'!$F$11,0,10*ROW('Sanitation Data'!F132)),NA())</f>
        <v>#N/A</v>
      </c>
      <c r="AN138" s="134" t="e">
        <f ca="1">+IF(AND(ISNUMBER(OFFSET('Sanitation Data'!$F$12,0,10*ROW('Sanitation Data'!F132))),'Data Summary'!DC138="Yes"),OFFSET('Sanitation Data'!$F$12,0,10*ROW('Sanitation Data'!F132)),NA())</f>
        <v>#N/A</v>
      </c>
      <c r="AO138" s="134" t="e">
        <f ca="1">+IF(AND(ISNUMBER(OFFSET('Sanitation Data'!$F$13,0,10*ROW('Sanitation Data'!F132))),'Data Summary'!DD138="Yes"),OFFSET('Sanitation Data'!$F$13,0,10*ROW('Sanitation Data'!F132)),NA())</f>
        <v>#N/A</v>
      </c>
      <c r="AP138" s="134" t="e">
        <f ca="1">+IF(AND(ISNUMBER(OFFSET('Sanitation Data'!$G$5,0,10*ROW('Sanitation Data'!G132))),'Data Summary'!DE138="Yes"),100-OFFSET('Sanitation Data'!$G$5,0,10*ROW('Sanitation Data'!G132)),NA())</f>
        <v>#N/A</v>
      </c>
      <c r="AQ138" s="134" t="e">
        <f ca="1">+IF(AND(ISNUMBER(OFFSET('Sanitation Data'!$G$7,0,10*ROW('Sanitation Data'!G132))),'Data Summary'!DF138="Yes"),OFFSET('Sanitation Data'!$G$7,0,10*ROW('Sanitation Data'!G132)),NA())</f>
        <v>#N/A</v>
      </c>
      <c r="AR138" s="134" t="e">
        <f ca="1">+IF(AND(ISNUMBER(OFFSET('Sanitation Data'!$G$11,0,10*ROW('Sanitation Data'!G132))),'Data Summary'!DG138="Yes"),OFFSET('Sanitation Data'!$G$11,0,10*ROW('Sanitation Data'!G132)),NA())</f>
        <v>#N/A</v>
      </c>
      <c r="AS138" s="134" t="e">
        <f ca="1">+IF(AND(ISNUMBER(OFFSET('Sanitation Data'!$G$12,0,10*ROW('Sanitation Data'!G132))),'Data Summary'!DH138="Yes"),OFFSET('Sanitation Data'!$G$12,0,10*ROW('Sanitation Data'!G132)),NA())</f>
        <v>#N/A</v>
      </c>
      <c r="AT138" s="134" t="e">
        <f ca="1">+IF(AND(ISNUMBER(OFFSET('Sanitation Data'!$G$13,0,10*ROW('Sanitation Data'!G132))),'Data Summary'!DI138="Yes"),OFFSET('Sanitation Data'!$G$13,0,10*ROW('Sanitation Data'!G132)),NA())</f>
        <v>#N/A</v>
      </c>
      <c r="AU138" s="134" t="e">
        <f ca="1">+IF(AND(ISNUMBER(OFFSET('Sanitation Data'!$H$5,0,10*ROW('Sanitation Data'!H132))),'Data Summary'!DJ138="Yes"),100-OFFSET('Sanitation Data'!$H$5,0,10*ROW('Sanitation Data'!H132)),NA())</f>
        <v>#N/A</v>
      </c>
      <c r="AV138" s="134" t="e">
        <f ca="1">+IF(AND(ISNUMBER(OFFSET('Sanitation Data'!$H$7,0,10*ROW('Sanitation Data'!H132))),'Data Summary'!DK138="Yes"),OFFSET('Sanitation Data'!$H$7,0,10*ROW('Sanitation Data'!H132)),NA())</f>
        <v>#N/A</v>
      </c>
      <c r="AW138" s="134" t="e">
        <f ca="1">+IF(AND(ISNUMBER(OFFSET('Sanitation Data'!$H$11,0,10*ROW('Sanitation Data'!H132))),'Data Summary'!DL138="Yes"),OFFSET('Sanitation Data'!$H$11,0,10*ROW('Sanitation Data'!H132)),NA())</f>
        <v>#N/A</v>
      </c>
      <c r="AX138" s="134" t="e">
        <f ca="1">+IF(AND(ISNUMBER(OFFSET('Sanitation Data'!$H$12,0,10*ROW('Sanitation Data'!H132))),'Data Summary'!DM138="Yes"),OFFSET('Sanitation Data'!$H$12,0,10*ROW('Sanitation Data'!H132)),NA())</f>
        <v>#N/A</v>
      </c>
      <c r="AY138" s="134" t="e">
        <f ca="1">+IF(AND(ISNUMBER(OFFSET('Sanitation Data'!$H$13,0,10*ROW('Sanitation Data'!H132))),'Data Summary'!DN138="Yes"),OFFSET('Sanitation Data'!$H$13,0,10*ROW('Sanitation Data'!H132)),NA())</f>
        <v>#N/A</v>
      </c>
      <c r="AZ138" s="135" t="e">
        <f ca="1">+IF(AND(ISNUMBER(OFFSET('Hygiene Data'!$C$6,0,10*ROW('Hygiene Data'!C132))),'Data Summary'!DO138="Yes"),OFFSET('Hygiene Data'!$C$6,0,10*ROW('Hygiene Data'!C132)),NA())</f>
        <v>#N/A</v>
      </c>
      <c r="BA138" s="135" t="e">
        <f ca="1">+IF(AND(ISNUMBER(OFFSET('Hygiene Data'!$C$8,0,10*ROW('Hygiene Data'!C132))),'Data Summary'!DP138="Yes"),OFFSET('Hygiene Data'!$C$8,0,10*ROW('Hygiene Data'!C132)),NA())</f>
        <v>#N/A</v>
      </c>
      <c r="BB138" s="135" t="e">
        <f ca="1">+IF(AND(ISNUMBER(OFFSET('Hygiene Data'!$C$10,0,10*ROW('Hygiene Data'!C132))),'Data Summary'!DQ138="Yes"),OFFSET('Hygiene Data'!$C$10,0,10*ROW('Hygiene Data'!C132)),NA())</f>
        <v>#N/A</v>
      </c>
      <c r="BC138" s="135" t="e">
        <f ca="1">+IF(AND(ISNUMBER(OFFSET('Hygiene Data'!$D$6,0,10*ROW('Hygiene Data'!D132))),'Data Summary'!DR138="Yes"),OFFSET('Hygiene Data'!$D$6,0,10*ROW('Hygiene Data'!D132)),NA())</f>
        <v>#N/A</v>
      </c>
      <c r="BD138" s="135" t="e">
        <f ca="1">+IF(AND(ISNUMBER(OFFSET('Hygiene Data'!$D$8,0,10*ROW('Hygiene Data'!D132))),'Data Summary'!DS138="Yes"),OFFSET('Hygiene Data'!$D$8,0,10*ROW('Hygiene Data'!D132)),NA())</f>
        <v>#N/A</v>
      </c>
      <c r="BE138" s="135" t="e">
        <f ca="1">+IF(AND(ISNUMBER(OFFSET('Hygiene Data'!$D$10,0,10*ROW('Hygiene Data'!D132))),'Data Summary'!DT138="Yes"),OFFSET('Hygiene Data'!$D$10,0,10*ROW('Hygiene Data'!D132)),NA())</f>
        <v>#N/A</v>
      </c>
      <c r="BF138" s="135" t="e">
        <f ca="1">+IF(AND(ISNUMBER(OFFSET('Hygiene Data'!$E$6,0,10*ROW('Hygiene Data'!E132))),'Data Summary'!DU138="Yes"),OFFSET('Hygiene Data'!$E$6,0,10*ROW('Hygiene Data'!E132)),NA())</f>
        <v>#N/A</v>
      </c>
      <c r="BG138" s="135" t="e">
        <f ca="1">+IF(AND(ISNUMBER(OFFSET('Hygiene Data'!$E$8,0,10*ROW('Hygiene Data'!E132))),'Data Summary'!DV138="Yes"),OFFSET('Hygiene Data'!$E$8,0,10*ROW('Hygiene Data'!E132)),NA())</f>
        <v>#N/A</v>
      </c>
      <c r="BH138" s="135" t="e">
        <f ca="1">+IF(AND(ISNUMBER(OFFSET('Hygiene Data'!$E$10,0,10*ROW('Hygiene Data'!E132))),'Data Summary'!DW138="Yes"),OFFSET('Hygiene Data'!$E$10,0,10*ROW('Hygiene Data'!E132)),NA())</f>
        <v>#N/A</v>
      </c>
      <c r="BI138" s="135" t="e">
        <f ca="1">+IF(AND(ISNUMBER(OFFSET('Hygiene Data'!$F$6,0,10*ROW('Hygiene Data'!F132))),'Data Summary'!DX138="Yes"),OFFSET('Hygiene Data'!$F$6,0,10*ROW('Hygiene Data'!F132)),NA())</f>
        <v>#N/A</v>
      </c>
      <c r="BJ138" s="135" t="e">
        <f ca="1">+IF(AND(ISNUMBER(OFFSET('Hygiene Data'!$F$8,0,10*ROW('Hygiene Data'!F132))),'Data Summary'!DY138="Yes"),OFFSET('Hygiene Data'!$F$8,0,10*ROW('Hygiene Data'!F132)),NA())</f>
        <v>#N/A</v>
      </c>
      <c r="BK138" s="135" t="e">
        <f ca="1">+IF(AND(ISNUMBER(OFFSET('Hygiene Data'!$F$10,0,10*ROW('Hygiene Data'!F132))),'Data Summary'!DZ138="Yes"),OFFSET('Hygiene Data'!$F$10,0,10*ROW('Hygiene Data'!F132)),NA())</f>
        <v>#N/A</v>
      </c>
      <c r="BL138" s="135" t="e">
        <f ca="1">+IF(AND(ISNUMBER(OFFSET('Hygiene Data'!$G$6,0,10*ROW('Hygiene Data'!G132))),'Data Summary'!EA138="Yes"),OFFSET('Hygiene Data'!$G$6,0,10*ROW('Hygiene Data'!G132)),NA())</f>
        <v>#N/A</v>
      </c>
      <c r="BM138" s="135" t="e">
        <f ca="1">+IF(AND(ISNUMBER(OFFSET('Hygiene Data'!$G$8,0,10*ROW('Hygiene Data'!G132))),'Data Summary'!EB138="Yes"),OFFSET('Hygiene Data'!$G$8,0,10*ROW('Hygiene Data'!G132)),NA())</f>
        <v>#N/A</v>
      </c>
      <c r="BN138" s="135" t="e">
        <f ca="1">+IF(AND(ISNUMBER(OFFSET('Hygiene Data'!$G$10,0,10*ROW('Hygiene Data'!G132))),'Data Summary'!EC138="Yes"),OFFSET('Hygiene Data'!$G$10,0,10*ROW('Hygiene Data'!G132)),NA())</f>
        <v>#N/A</v>
      </c>
      <c r="BO138" s="135" t="e">
        <f ca="1">+IF(AND(ISNUMBER(OFFSET('Hygiene Data'!$H$6,0,10*ROW('Hygiene Data'!H132))),'Data Summary'!ED138="Yes"),OFFSET('Hygiene Data'!$H$6,0,10*ROW('Hygiene Data'!H132)),NA())</f>
        <v>#N/A</v>
      </c>
      <c r="BP138" s="135" t="e">
        <f ca="1">+IF(AND(ISNUMBER(OFFSET('Hygiene Data'!$H$8,0,10*ROW('Hygiene Data'!H132))),'Data Summary'!EE138="Yes"),OFFSET('Hygiene Data'!$H$8,0,10*ROW('Hygiene Data'!H132)),NA())</f>
        <v>#N/A</v>
      </c>
      <c r="BQ138" s="135" t="e">
        <f ca="1">+IF(AND(ISNUMBER(OFFSET('Hygiene Data'!$H$10,0,10*ROW('Hygiene Data'!H132))),'Data Summary'!EF138="Yes"),OFFSET('Hygiene Data'!$H$10,0,10*ROW('Hygiene Data'!H132)),NA())</f>
        <v>#N/A</v>
      </c>
    </row>
    <row r="139" spans="1:69" x14ac:dyDescent="0.2">
      <c r="A139" s="50" t="e">
        <f ca="1">+IF(OFFSET('Water Data'!$B$1,0,10*ROW('Water Data'!B133))="",NA(),OFFSET('Water Data'!$B$1,0,10*ROW('Water Data'!B133)))</f>
        <v>#N/A</v>
      </c>
      <c r="B139" s="50" t="e">
        <f ca="1">+IF(OFFSET('Water Data'!$A$3,0,10*ROW('Water Data'!A136))="",NA(),OFFSET('Water Data'!$A$3,0,10*ROW('Water Data'!A136)))</f>
        <v>#N/A</v>
      </c>
      <c r="C139" s="50" t="e">
        <f ca="1">+IF(OFFSET('Water Data'!$C$3,0,10*ROW('Water Data'!C136))="",NA(),OFFSET('Water Data'!$C$3,0,10*ROW('Water Data'!C136)))</f>
        <v>#N/A</v>
      </c>
      <c r="D139" s="133" t="e">
        <f ca="1">+IF(AND(ISNUMBER(OFFSET('Water Data'!$C$5,0,10*ROW('Water Data'!C133))),'Data Summary'!BS139="Yes"),100-OFFSET('Water Data'!$C$5,0,10*ROW('Water Data'!C133)),NA())</f>
        <v>#N/A</v>
      </c>
      <c r="E139" s="133" t="e">
        <f ca="1">+IF(AND(ISNUMBER(OFFSET('Water Data'!$C$7,0,10*ROW('Water Data'!C133))),'Data Summary'!BT139="Yes"),OFFSET('Water Data'!$C$7,0,10*ROW('Water Data'!C133)),NA())</f>
        <v>#N/A</v>
      </c>
      <c r="F139" s="133" t="e">
        <f ca="1">+IF(AND(ISNUMBER(OFFSET('Water Data'!$C$10,0,10*ROW('Water Data'!C133))),'Data Summary'!BU139="Yes"),OFFSET('Water Data'!$C$10,0,10*ROW('Water Data'!C133)),NA())</f>
        <v>#N/A</v>
      </c>
      <c r="G139" s="133" t="e">
        <f ca="1">+IF(AND(ISNUMBER(OFFSET('Water Data'!$D$5,0,10*ROW('Water Data'!D133))),'Data Summary'!BV139="Yes"),100-OFFSET('Water Data'!$D$5,0,10*ROW('Water Data'!D133)),NA())</f>
        <v>#N/A</v>
      </c>
      <c r="H139" s="133" t="e">
        <f ca="1">+IF(AND(ISNUMBER(OFFSET('Water Data'!$D$7,0,10*ROW('Water Data'!D133))),'Data Summary'!BW139="Yes"),OFFSET('Water Data'!$D$7,0,10*ROW('Water Data'!D133)),NA())</f>
        <v>#N/A</v>
      </c>
      <c r="I139" s="133" t="e">
        <f ca="1">+IF(AND(ISNUMBER(OFFSET('Water Data'!$D$10,0,10*ROW('Water Data'!D133))),'Data Summary'!BX139="Yes"),OFFSET('Water Data'!$D$10,0,10*ROW('Water Data'!D133)),NA())</f>
        <v>#N/A</v>
      </c>
      <c r="J139" s="133" t="e">
        <f ca="1">+IF(AND(ISNUMBER(OFFSET('Water Data'!$E$5,0,10*ROW('Water Data'!E133))),'Data Summary'!BY139="Yes"),100-OFFSET('Water Data'!$E$5,0,10*ROW('Water Data'!E133)),NA())</f>
        <v>#N/A</v>
      </c>
      <c r="K139" s="133" t="e">
        <f ca="1">+IF(AND(ISNUMBER(OFFSET('Water Data'!$E$7,0,10*ROW('Water Data'!E133))),'Data Summary'!BZ139="Yes"),OFFSET('Water Data'!$E$7,0,10*ROW('Water Data'!E133)),NA())</f>
        <v>#N/A</v>
      </c>
      <c r="L139" s="133" t="e">
        <f ca="1">+IF(AND(ISNUMBER(OFFSET('Water Data'!$E$10,0,10*ROW('Water Data'!E133))),'Data Summary'!CA139="Yes"),OFFSET('Water Data'!$E$10,0,10*ROW('Water Data'!E133)),NA())</f>
        <v>#N/A</v>
      </c>
      <c r="M139" s="133" t="e">
        <f ca="1">+IF(AND(ISNUMBER(OFFSET('Water Data'!$F$5,0,10*ROW('Water Data'!F133))),'Data Summary'!CB139="Yes"),100-OFFSET('Water Data'!$F$5,0,10*ROW('Water Data'!F133)),NA())</f>
        <v>#N/A</v>
      </c>
      <c r="N139" s="133" t="e">
        <f ca="1">+IF(AND(ISNUMBER(OFFSET('Water Data'!$F$7,0,10*ROW('Water Data'!F133))),'Data Summary'!CC139="Yes"),OFFSET('Water Data'!$F$7,0,10*ROW('Water Data'!F133)),NA())</f>
        <v>#N/A</v>
      </c>
      <c r="O139" s="133" t="e">
        <f ca="1">+IF(AND(ISNUMBER(OFFSET('Water Data'!$F$10,0,10*ROW('Water Data'!F133))),'Data Summary'!CD139="Yes"),OFFSET('Water Data'!$F$10,0,10*ROW('Water Data'!F133)),NA())</f>
        <v>#N/A</v>
      </c>
      <c r="P139" s="133" t="e">
        <f ca="1">+IF(AND(ISNUMBER(OFFSET('Water Data'!$G$5,0,10*ROW('Water Data'!G133))),'Data Summary'!CE139="Yes"),100-OFFSET('Water Data'!$G$5,0,10*ROW('Water Data'!G133)),NA())</f>
        <v>#N/A</v>
      </c>
      <c r="Q139" s="133" t="e">
        <f ca="1">+IF(AND(ISNUMBER(OFFSET('Water Data'!$G$7,0,10*ROW('Water Data'!G133))),'Data Summary'!CF139="Yes"),OFFSET('Water Data'!$G$7,0,10*ROW('Water Data'!G133)),NA())</f>
        <v>#N/A</v>
      </c>
      <c r="R139" s="133" t="e">
        <f ca="1">+IF(AND(ISNUMBER(OFFSET('Water Data'!$G$10,0,10*ROW('Water Data'!G133))),'Data Summary'!CG139="Yes"),OFFSET('Water Data'!$G$10,0,10*ROW('Water Data'!G133)),NA())</f>
        <v>#N/A</v>
      </c>
      <c r="S139" s="133" t="e">
        <f ca="1">+IF(AND(ISNUMBER(OFFSET('Water Data'!$H$5,0,10*ROW('Water Data'!H133))),'Data Summary'!CH139="Yes"),100-OFFSET('Water Data'!$H$5,0,10*ROW('Water Data'!H133)),NA())</f>
        <v>#N/A</v>
      </c>
      <c r="T139" s="133" t="e">
        <f ca="1">+IF(AND(ISNUMBER(OFFSET('Water Data'!$H$7,0,10*ROW('Water Data'!H133))),'Data Summary'!CI139="Yes"),OFFSET('Water Data'!$H$7,0,10*ROW('Water Data'!H133)),NA())</f>
        <v>#N/A</v>
      </c>
      <c r="U139" s="133" t="e">
        <f ca="1">+IF(AND(ISNUMBER(OFFSET('Water Data'!$H$10,0,10*ROW('Water Data'!H133))),'Data Summary'!CJ139="Yes"),OFFSET('Water Data'!$H$10,0,10*ROW('Water Data'!H133)),NA())</f>
        <v>#N/A</v>
      </c>
      <c r="V139" s="134" t="e">
        <f ca="1">+IF(AND(ISNUMBER(OFFSET('Sanitation Data'!$C$5,0,10*ROW('Sanitation Data'!C133))),'Data Summary'!CK139="Yes"),100-OFFSET('Sanitation Data'!$C$5,0,10*ROW('Sanitation Data'!C133)),NA())</f>
        <v>#N/A</v>
      </c>
      <c r="W139" s="134" t="e">
        <f ca="1">+IF(AND(ISNUMBER(OFFSET('Sanitation Data'!$C$7,0,10*ROW('Sanitation Data'!C133))),'Data Summary'!CL139="Yes"),OFFSET('Sanitation Data'!$C$7,0,10*ROW('Sanitation Data'!C133)),NA())</f>
        <v>#N/A</v>
      </c>
      <c r="X139" s="134" t="e">
        <f ca="1">+IF(AND(ISNUMBER(OFFSET('Sanitation Data'!$C$11,0,10*ROW('Sanitation Data'!C133))),'Data Summary'!CM139="Yes"),OFFSET('Sanitation Data'!$C$11,0,10*ROW('Sanitation Data'!C133)),NA())</f>
        <v>#N/A</v>
      </c>
      <c r="Y139" s="134" t="e">
        <f ca="1">+IF(AND(ISNUMBER(OFFSET('Sanitation Data'!$C$12,0,10*ROW('Sanitation Data'!C133))),'Data Summary'!CN139="Yes"),OFFSET('Sanitation Data'!$C$12,0,10*ROW('Sanitation Data'!C133)),NA())</f>
        <v>#N/A</v>
      </c>
      <c r="Z139" s="134" t="e">
        <f ca="1">+IF(AND(ISNUMBER(OFFSET('Sanitation Data'!$C$13,0,10*ROW('Sanitation Data'!C133))),'Data Summary'!CO139="Yes"),OFFSET('Sanitation Data'!$C$13,0,10*ROW('Sanitation Data'!C133)),NA())</f>
        <v>#N/A</v>
      </c>
      <c r="AA139" s="134" t="e">
        <f ca="1">+IF(AND(ISNUMBER(OFFSET('Sanitation Data'!$D$5,0,10*ROW('Sanitation Data'!D133))),'Data Summary'!CP139="Yes"),100-OFFSET('Sanitation Data'!$D$5,0,10*ROW('Sanitation Data'!D133)),NA())</f>
        <v>#N/A</v>
      </c>
      <c r="AB139" s="134" t="e">
        <f ca="1">+IF(AND(ISNUMBER(OFFSET('Sanitation Data'!$D$7,0,10*ROW('Sanitation Data'!D133))),'Data Summary'!CQ139="Yes"),OFFSET('Sanitation Data'!$D$7,0,10*ROW('Sanitation Data'!D133)),NA())</f>
        <v>#N/A</v>
      </c>
      <c r="AC139" s="134" t="e">
        <f ca="1">+IF(AND(ISNUMBER(OFFSET('Sanitation Data'!$D$11,0,10*ROW('Sanitation Data'!D133))),'Data Summary'!CR139="Yes"),OFFSET('Sanitation Data'!$D$11,0,10*ROW('Sanitation Data'!D133)),NA())</f>
        <v>#N/A</v>
      </c>
      <c r="AD139" s="134" t="e">
        <f ca="1">+IF(AND(ISNUMBER(OFFSET('Sanitation Data'!$D$12,0,10*ROW('Sanitation Data'!D133))),'Data Summary'!CS139="Yes"),OFFSET('Sanitation Data'!$D$12,0,10*ROW('Sanitation Data'!D133)),NA())</f>
        <v>#N/A</v>
      </c>
      <c r="AE139" s="134" t="e">
        <f ca="1">+IF(AND(ISNUMBER(OFFSET('Sanitation Data'!$D$13,0,10*ROW('Sanitation Data'!D133))),'Data Summary'!CT139="Yes"),OFFSET('Sanitation Data'!$D$13,0,10*ROW('Sanitation Data'!D133)),NA())</f>
        <v>#N/A</v>
      </c>
      <c r="AF139" s="134" t="e">
        <f ca="1">+IF(AND(ISNUMBER(OFFSET('Sanitation Data'!$E$5,0,10*ROW('Sanitation Data'!E133))),'Data Summary'!CU139="Yes"),100-OFFSET('Sanitation Data'!$E$5,0,10*ROW('Sanitation Data'!E133)),NA())</f>
        <v>#N/A</v>
      </c>
      <c r="AG139" s="134" t="e">
        <f ca="1">+IF(AND(ISNUMBER(OFFSET('Sanitation Data'!$E$7,0,10*ROW('Sanitation Data'!E133))),'Data Summary'!CV139="Yes"),OFFSET('Sanitation Data'!$E$7,0,10*ROW('Sanitation Data'!E133)),NA())</f>
        <v>#N/A</v>
      </c>
      <c r="AH139" s="134" t="e">
        <f ca="1">+IF(AND(ISNUMBER(OFFSET('Sanitation Data'!$E$11,0,10*ROW('Sanitation Data'!E133))),'Data Summary'!CW139="Yes"),OFFSET('Sanitation Data'!$E$11,0,10*ROW('Sanitation Data'!E133)),NA())</f>
        <v>#N/A</v>
      </c>
      <c r="AI139" s="134" t="e">
        <f ca="1">+IF(AND(ISNUMBER(OFFSET('Sanitation Data'!$E$12,0,10*ROW('Sanitation Data'!E133))),'Data Summary'!CX139="Yes"),OFFSET('Sanitation Data'!$E$12,0,10*ROW('Sanitation Data'!E133)),NA())</f>
        <v>#N/A</v>
      </c>
      <c r="AJ139" s="134" t="e">
        <f ca="1">+IF(AND(ISNUMBER(OFFSET('Sanitation Data'!$E$13,0,10*ROW('Sanitation Data'!E133))),'Data Summary'!CY139="Yes"),OFFSET('Sanitation Data'!$E$13,0,10*ROW('Sanitation Data'!E133)),NA())</f>
        <v>#N/A</v>
      </c>
      <c r="AK139" s="134" t="e">
        <f ca="1">+IF(AND(ISNUMBER(OFFSET('Sanitation Data'!$F$5,0,10*ROW('Sanitation Data'!F133))),'Data Summary'!CZ139="Yes"),100-OFFSET('Sanitation Data'!$F$5,0,10*ROW('Sanitation Data'!F133)),NA())</f>
        <v>#N/A</v>
      </c>
      <c r="AL139" s="134" t="e">
        <f ca="1">+IF(AND(ISNUMBER(OFFSET('Sanitation Data'!$F$7,0,10*ROW('Sanitation Data'!F133))),'Data Summary'!DA139="Yes"),OFFSET('Sanitation Data'!$F$7,0,10*ROW('Sanitation Data'!F133)),NA())</f>
        <v>#N/A</v>
      </c>
      <c r="AM139" s="134" t="e">
        <f ca="1">+IF(AND(ISNUMBER(OFFSET('Sanitation Data'!$F$11,0,10*ROW('Sanitation Data'!F133))),'Data Summary'!DB139="Yes"),OFFSET('Sanitation Data'!$F$11,0,10*ROW('Sanitation Data'!F133)),NA())</f>
        <v>#N/A</v>
      </c>
      <c r="AN139" s="134" t="e">
        <f ca="1">+IF(AND(ISNUMBER(OFFSET('Sanitation Data'!$F$12,0,10*ROW('Sanitation Data'!F133))),'Data Summary'!DC139="Yes"),OFFSET('Sanitation Data'!$F$12,0,10*ROW('Sanitation Data'!F133)),NA())</f>
        <v>#N/A</v>
      </c>
      <c r="AO139" s="134" t="e">
        <f ca="1">+IF(AND(ISNUMBER(OFFSET('Sanitation Data'!$F$13,0,10*ROW('Sanitation Data'!F133))),'Data Summary'!DD139="Yes"),OFFSET('Sanitation Data'!$F$13,0,10*ROW('Sanitation Data'!F133)),NA())</f>
        <v>#N/A</v>
      </c>
      <c r="AP139" s="134" t="e">
        <f ca="1">+IF(AND(ISNUMBER(OFFSET('Sanitation Data'!$G$5,0,10*ROW('Sanitation Data'!G133))),'Data Summary'!DE139="Yes"),100-OFFSET('Sanitation Data'!$G$5,0,10*ROW('Sanitation Data'!G133)),NA())</f>
        <v>#N/A</v>
      </c>
      <c r="AQ139" s="134" t="e">
        <f ca="1">+IF(AND(ISNUMBER(OFFSET('Sanitation Data'!$G$7,0,10*ROW('Sanitation Data'!G133))),'Data Summary'!DF139="Yes"),OFFSET('Sanitation Data'!$G$7,0,10*ROW('Sanitation Data'!G133)),NA())</f>
        <v>#N/A</v>
      </c>
      <c r="AR139" s="134" t="e">
        <f ca="1">+IF(AND(ISNUMBER(OFFSET('Sanitation Data'!$G$11,0,10*ROW('Sanitation Data'!G133))),'Data Summary'!DG139="Yes"),OFFSET('Sanitation Data'!$G$11,0,10*ROW('Sanitation Data'!G133)),NA())</f>
        <v>#N/A</v>
      </c>
      <c r="AS139" s="134" t="e">
        <f ca="1">+IF(AND(ISNUMBER(OFFSET('Sanitation Data'!$G$12,0,10*ROW('Sanitation Data'!G133))),'Data Summary'!DH139="Yes"),OFFSET('Sanitation Data'!$G$12,0,10*ROW('Sanitation Data'!G133)),NA())</f>
        <v>#N/A</v>
      </c>
      <c r="AT139" s="134" t="e">
        <f ca="1">+IF(AND(ISNUMBER(OFFSET('Sanitation Data'!$G$13,0,10*ROW('Sanitation Data'!G133))),'Data Summary'!DI139="Yes"),OFFSET('Sanitation Data'!$G$13,0,10*ROW('Sanitation Data'!G133)),NA())</f>
        <v>#N/A</v>
      </c>
      <c r="AU139" s="134" t="e">
        <f ca="1">+IF(AND(ISNUMBER(OFFSET('Sanitation Data'!$H$5,0,10*ROW('Sanitation Data'!H133))),'Data Summary'!DJ139="Yes"),100-OFFSET('Sanitation Data'!$H$5,0,10*ROW('Sanitation Data'!H133)),NA())</f>
        <v>#N/A</v>
      </c>
      <c r="AV139" s="134" t="e">
        <f ca="1">+IF(AND(ISNUMBER(OFFSET('Sanitation Data'!$H$7,0,10*ROW('Sanitation Data'!H133))),'Data Summary'!DK139="Yes"),OFFSET('Sanitation Data'!$H$7,0,10*ROW('Sanitation Data'!H133)),NA())</f>
        <v>#N/A</v>
      </c>
      <c r="AW139" s="134" t="e">
        <f ca="1">+IF(AND(ISNUMBER(OFFSET('Sanitation Data'!$H$11,0,10*ROW('Sanitation Data'!H133))),'Data Summary'!DL139="Yes"),OFFSET('Sanitation Data'!$H$11,0,10*ROW('Sanitation Data'!H133)),NA())</f>
        <v>#N/A</v>
      </c>
      <c r="AX139" s="134" t="e">
        <f ca="1">+IF(AND(ISNUMBER(OFFSET('Sanitation Data'!$H$12,0,10*ROW('Sanitation Data'!H133))),'Data Summary'!DM139="Yes"),OFFSET('Sanitation Data'!$H$12,0,10*ROW('Sanitation Data'!H133)),NA())</f>
        <v>#N/A</v>
      </c>
      <c r="AY139" s="134" t="e">
        <f ca="1">+IF(AND(ISNUMBER(OFFSET('Sanitation Data'!$H$13,0,10*ROW('Sanitation Data'!H133))),'Data Summary'!DN139="Yes"),OFFSET('Sanitation Data'!$H$13,0,10*ROW('Sanitation Data'!H133)),NA())</f>
        <v>#N/A</v>
      </c>
      <c r="AZ139" s="135" t="e">
        <f ca="1">+IF(AND(ISNUMBER(OFFSET('Hygiene Data'!$C$6,0,10*ROW('Hygiene Data'!C133))),'Data Summary'!DO139="Yes"),OFFSET('Hygiene Data'!$C$6,0,10*ROW('Hygiene Data'!C133)),NA())</f>
        <v>#N/A</v>
      </c>
      <c r="BA139" s="135" t="e">
        <f ca="1">+IF(AND(ISNUMBER(OFFSET('Hygiene Data'!$C$8,0,10*ROW('Hygiene Data'!C133))),'Data Summary'!DP139="Yes"),OFFSET('Hygiene Data'!$C$8,0,10*ROW('Hygiene Data'!C133)),NA())</f>
        <v>#N/A</v>
      </c>
      <c r="BB139" s="135" t="e">
        <f ca="1">+IF(AND(ISNUMBER(OFFSET('Hygiene Data'!$C$10,0,10*ROW('Hygiene Data'!C133))),'Data Summary'!DQ139="Yes"),OFFSET('Hygiene Data'!$C$10,0,10*ROW('Hygiene Data'!C133)),NA())</f>
        <v>#N/A</v>
      </c>
      <c r="BC139" s="135" t="e">
        <f ca="1">+IF(AND(ISNUMBER(OFFSET('Hygiene Data'!$D$6,0,10*ROW('Hygiene Data'!D133))),'Data Summary'!DR139="Yes"),OFFSET('Hygiene Data'!$D$6,0,10*ROW('Hygiene Data'!D133)),NA())</f>
        <v>#N/A</v>
      </c>
      <c r="BD139" s="135" t="e">
        <f ca="1">+IF(AND(ISNUMBER(OFFSET('Hygiene Data'!$D$8,0,10*ROW('Hygiene Data'!D133))),'Data Summary'!DS139="Yes"),OFFSET('Hygiene Data'!$D$8,0,10*ROW('Hygiene Data'!D133)),NA())</f>
        <v>#N/A</v>
      </c>
      <c r="BE139" s="135" t="e">
        <f ca="1">+IF(AND(ISNUMBER(OFFSET('Hygiene Data'!$D$10,0,10*ROW('Hygiene Data'!D133))),'Data Summary'!DT139="Yes"),OFFSET('Hygiene Data'!$D$10,0,10*ROW('Hygiene Data'!D133)),NA())</f>
        <v>#N/A</v>
      </c>
      <c r="BF139" s="135" t="e">
        <f ca="1">+IF(AND(ISNUMBER(OFFSET('Hygiene Data'!$E$6,0,10*ROW('Hygiene Data'!E133))),'Data Summary'!DU139="Yes"),OFFSET('Hygiene Data'!$E$6,0,10*ROW('Hygiene Data'!E133)),NA())</f>
        <v>#N/A</v>
      </c>
      <c r="BG139" s="135" t="e">
        <f ca="1">+IF(AND(ISNUMBER(OFFSET('Hygiene Data'!$E$8,0,10*ROW('Hygiene Data'!E133))),'Data Summary'!DV139="Yes"),OFFSET('Hygiene Data'!$E$8,0,10*ROW('Hygiene Data'!E133)),NA())</f>
        <v>#N/A</v>
      </c>
      <c r="BH139" s="135" t="e">
        <f ca="1">+IF(AND(ISNUMBER(OFFSET('Hygiene Data'!$E$10,0,10*ROW('Hygiene Data'!E133))),'Data Summary'!DW139="Yes"),OFFSET('Hygiene Data'!$E$10,0,10*ROW('Hygiene Data'!E133)),NA())</f>
        <v>#N/A</v>
      </c>
      <c r="BI139" s="135" t="e">
        <f ca="1">+IF(AND(ISNUMBER(OFFSET('Hygiene Data'!$F$6,0,10*ROW('Hygiene Data'!F133))),'Data Summary'!DX139="Yes"),OFFSET('Hygiene Data'!$F$6,0,10*ROW('Hygiene Data'!F133)),NA())</f>
        <v>#N/A</v>
      </c>
      <c r="BJ139" s="135" t="e">
        <f ca="1">+IF(AND(ISNUMBER(OFFSET('Hygiene Data'!$F$8,0,10*ROW('Hygiene Data'!F133))),'Data Summary'!DY139="Yes"),OFFSET('Hygiene Data'!$F$8,0,10*ROW('Hygiene Data'!F133)),NA())</f>
        <v>#N/A</v>
      </c>
      <c r="BK139" s="135" t="e">
        <f ca="1">+IF(AND(ISNUMBER(OFFSET('Hygiene Data'!$F$10,0,10*ROW('Hygiene Data'!F133))),'Data Summary'!DZ139="Yes"),OFFSET('Hygiene Data'!$F$10,0,10*ROW('Hygiene Data'!F133)),NA())</f>
        <v>#N/A</v>
      </c>
      <c r="BL139" s="135" t="e">
        <f ca="1">+IF(AND(ISNUMBER(OFFSET('Hygiene Data'!$G$6,0,10*ROW('Hygiene Data'!G133))),'Data Summary'!EA139="Yes"),OFFSET('Hygiene Data'!$G$6,0,10*ROW('Hygiene Data'!G133)),NA())</f>
        <v>#N/A</v>
      </c>
      <c r="BM139" s="135" t="e">
        <f ca="1">+IF(AND(ISNUMBER(OFFSET('Hygiene Data'!$G$8,0,10*ROW('Hygiene Data'!G133))),'Data Summary'!EB139="Yes"),OFFSET('Hygiene Data'!$G$8,0,10*ROW('Hygiene Data'!G133)),NA())</f>
        <v>#N/A</v>
      </c>
      <c r="BN139" s="135" t="e">
        <f ca="1">+IF(AND(ISNUMBER(OFFSET('Hygiene Data'!$G$10,0,10*ROW('Hygiene Data'!G133))),'Data Summary'!EC139="Yes"),OFFSET('Hygiene Data'!$G$10,0,10*ROW('Hygiene Data'!G133)),NA())</f>
        <v>#N/A</v>
      </c>
      <c r="BO139" s="135" t="e">
        <f ca="1">+IF(AND(ISNUMBER(OFFSET('Hygiene Data'!$H$6,0,10*ROW('Hygiene Data'!H133))),'Data Summary'!ED139="Yes"),OFFSET('Hygiene Data'!$H$6,0,10*ROW('Hygiene Data'!H133)),NA())</f>
        <v>#N/A</v>
      </c>
      <c r="BP139" s="135" t="e">
        <f ca="1">+IF(AND(ISNUMBER(OFFSET('Hygiene Data'!$H$8,0,10*ROW('Hygiene Data'!H133))),'Data Summary'!EE139="Yes"),OFFSET('Hygiene Data'!$H$8,0,10*ROW('Hygiene Data'!H133)),NA())</f>
        <v>#N/A</v>
      </c>
      <c r="BQ139" s="135" t="e">
        <f ca="1">+IF(AND(ISNUMBER(OFFSET('Hygiene Data'!$H$10,0,10*ROW('Hygiene Data'!H133))),'Data Summary'!EF139="Yes"),OFFSET('Hygiene Data'!$H$10,0,10*ROW('Hygiene Data'!H133)),NA())</f>
        <v>#N/A</v>
      </c>
    </row>
    <row r="140" spans="1:69" x14ac:dyDescent="0.2">
      <c r="A140" s="50" t="e">
        <f ca="1">+IF(OFFSET('Water Data'!$B$1,0,10*ROW('Water Data'!B134))="",NA(),OFFSET('Water Data'!$B$1,0,10*ROW('Water Data'!B134)))</f>
        <v>#N/A</v>
      </c>
      <c r="B140" s="50" t="e">
        <f ca="1">+IF(OFFSET('Water Data'!$A$3,0,10*ROW('Water Data'!A137))="",NA(),OFFSET('Water Data'!$A$3,0,10*ROW('Water Data'!A137)))</f>
        <v>#N/A</v>
      </c>
      <c r="C140" s="50" t="e">
        <f ca="1">+IF(OFFSET('Water Data'!$C$3,0,10*ROW('Water Data'!C137))="",NA(),OFFSET('Water Data'!$C$3,0,10*ROW('Water Data'!C137)))</f>
        <v>#N/A</v>
      </c>
      <c r="D140" s="133" t="e">
        <f ca="1">+IF(AND(ISNUMBER(OFFSET('Water Data'!$C$5,0,10*ROW('Water Data'!C134))),'Data Summary'!BS140="Yes"),100-OFFSET('Water Data'!$C$5,0,10*ROW('Water Data'!C134)),NA())</f>
        <v>#N/A</v>
      </c>
      <c r="E140" s="133" t="e">
        <f ca="1">+IF(AND(ISNUMBER(OFFSET('Water Data'!$C$7,0,10*ROW('Water Data'!C134))),'Data Summary'!BT140="Yes"),OFFSET('Water Data'!$C$7,0,10*ROW('Water Data'!C134)),NA())</f>
        <v>#N/A</v>
      </c>
      <c r="F140" s="133" t="e">
        <f ca="1">+IF(AND(ISNUMBER(OFFSET('Water Data'!$C$10,0,10*ROW('Water Data'!C134))),'Data Summary'!BU140="Yes"),OFFSET('Water Data'!$C$10,0,10*ROW('Water Data'!C134)),NA())</f>
        <v>#N/A</v>
      </c>
      <c r="G140" s="133" t="e">
        <f ca="1">+IF(AND(ISNUMBER(OFFSET('Water Data'!$D$5,0,10*ROW('Water Data'!D134))),'Data Summary'!BV140="Yes"),100-OFFSET('Water Data'!$D$5,0,10*ROW('Water Data'!D134)),NA())</f>
        <v>#N/A</v>
      </c>
      <c r="H140" s="133" t="e">
        <f ca="1">+IF(AND(ISNUMBER(OFFSET('Water Data'!$D$7,0,10*ROW('Water Data'!D134))),'Data Summary'!BW140="Yes"),OFFSET('Water Data'!$D$7,0,10*ROW('Water Data'!D134)),NA())</f>
        <v>#N/A</v>
      </c>
      <c r="I140" s="133" t="e">
        <f ca="1">+IF(AND(ISNUMBER(OFFSET('Water Data'!$D$10,0,10*ROW('Water Data'!D134))),'Data Summary'!BX140="Yes"),OFFSET('Water Data'!$D$10,0,10*ROW('Water Data'!D134)),NA())</f>
        <v>#N/A</v>
      </c>
      <c r="J140" s="133" t="e">
        <f ca="1">+IF(AND(ISNUMBER(OFFSET('Water Data'!$E$5,0,10*ROW('Water Data'!E134))),'Data Summary'!BY140="Yes"),100-OFFSET('Water Data'!$E$5,0,10*ROW('Water Data'!E134)),NA())</f>
        <v>#N/A</v>
      </c>
      <c r="K140" s="133" t="e">
        <f ca="1">+IF(AND(ISNUMBER(OFFSET('Water Data'!$E$7,0,10*ROW('Water Data'!E134))),'Data Summary'!BZ140="Yes"),OFFSET('Water Data'!$E$7,0,10*ROW('Water Data'!E134)),NA())</f>
        <v>#N/A</v>
      </c>
      <c r="L140" s="133" t="e">
        <f ca="1">+IF(AND(ISNUMBER(OFFSET('Water Data'!$E$10,0,10*ROW('Water Data'!E134))),'Data Summary'!CA140="Yes"),OFFSET('Water Data'!$E$10,0,10*ROW('Water Data'!E134)),NA())</f>
        <v>#N/A</v>
      </c>
      <c r="M140" s="133" t="e">
        <f ca="1">+IF(AND(ISNUMBER(OFFSET('Water Data'!$F$5,0,10*ROW('Water Data'!F134))),'Data Summary'!CB140="Yes"),100-OFFSET('Water Data'!$F$5,0,10*ROW('Water Data'!F134)),NA())</f>
        <v>#N/A</v>
      </c>
      <c r="N140" s="133" t="e">
        <f ca="1">+IF(AND(ISNUMBER(OFFSET('Water Data'!$F$7,0,10*ROW('Water Data'!F134))),'Data Summary'!CC140="Yes"),OFFSET('Water Data'!$F$7,0,10*ROW('Water Data'!F134)),NA())</f>
        <v>#N/A</v>
      </c>
      <c r="O140" s="133" t="e">
        <f ca="1">+IF(AND(ISNUMBER(OFFSET('Water Data'!$F$10,0,10*ROW('Water Data'!F134))),'Data Summary'!CD140="Yes"),OFFSET('Water Data'!$F$10,0,10*ROW('Water Data'!F134)),NA())</f>
        <v>#N/A</v>
      </c>
      <c r="P140" s="133" t="e">
        <f ca="1">+IF(AND(ISNUMBER(OFFSET('Water Data'!$G$5,0,10*ROW('Water Data'!G134))),'Data Summary'!CE140="Yes"),100-OFFSET('Water Data'!$G$5,0,10*ROW('Water Data'!G134)),NA())</f>
        <v>#N/A</v>
      </c>
      <c r="Q140" s="133" t="e">
        <f ca="1">+IF(AND(ISNUMBER(OFFSET('Water Data'!$G$7,0,10*ROW('Water Data'!G134))),'Data Summary'!CF140="Yes"),OFFSET('Water Data'!$G$7,0,10*ROW('Water Data'!G134)),NA())</f>
        <v>#N/A</v>
      </c>
      <c r="R140" s="133" t="e">
        <f ca="1">+IF(AND(ISNUMBER(OFFSET('Water Data'!$G$10,0,10*ROW('Water Data'!G134))),'Data Summary'!CG140="Yes"),OFFSET('Water Data'!$G$10,0,10*ROW('Water Data'!G134)),NA())</f>
        <v>#N/A</v>
      </c>
      <c r="S140" s="133" t="e">
        <f ca="1">+IF(AND(ISNUMBER(OFFSET('Water Data'!$H$5,0,10*ROW('Water Data'!H134))),'Data Summary'!CH140="Yes"),100-OFFSET('Water Data'!$H$5,0,10*ROW('Water Data'!H134)),NA())</f>
        <v>#N/A</v>
      </c>
      <c r="T140" s="133" t="e">
        <f ca="1">+IF(AND(ISNUMBER(OFFSET('Water Data'!$H$7,0,10*ROW('Water Data'!H134))),'Data Summary'!CI140="Yes"),OFFSET('Water Data'!$H$7,0,10*ROW('Water Data'!H134)),NA())</f>
        <v>#N/A</v>
      </c>
      <c r="U140" s="133" t="e">
        <f ca="1">+IF(AND(ISNUMBER(OFFSET('Water Data'!$H$10,0,10*ROW('Water Data'!H134))),'Data Summary'!CJ140="Yes"),OFFSET('Water Data'!$H$10,0,10*ROW('Water Data'!H134)),NA())</f>
        <v>#N/A</v>
      </c>
      <c r="V140" s="134" t="e">
        <f ca="1">+IF(AND(ISNUMBER(OFFSET('Sanitation Data'!$C$5,0,10*ROW('Sanitation Data'!C134))),'Data Summary'!CK140="Yes"),100-OFFSET('Sanitation Data'!$C$5,0,10*ROW('Sanitation Data'!C134)),NA())</f>
        <v>#N/A</v>
      </c>
      <c r="W140" s="134" t="e">
        <f ca="1">+IF(AND(ISNUMBER(OFFSET('Sanitation Data'!$C$7,0,10*ROW('Sanitation Data'!C134))),'Data Summary'!CL140="Yes"),OFFSET('Sanitation Data'!$C$7,0,10*ROW('Sanitation Data'!C134)),NA())</f>
        <v>#N/A</v>
      </c>
      <c r="X140" s="134" t="e">
        <f ca="1">+IF(AND(ISNUMBER(OFFSET('Sanitation Data'!$C$11,0,10*ROW('Sanitation Data'!C134))),'Data Summary'!CM140="Yes"),OFFSET('Sanitation Data'!$C$11,0,10*ROW('Sanitation Data'!C134)),NA())</f>
        <v>#N/A</v>
      </c>
      <c r="Y140" s="134" t="e">
        <f ca="1">+IF(AND(ISNUMBER(OFFSET('Sanitation Data'!$C$12,0,10*ROW('Sanitation Data'!C134))),'Data Summary'!CN140="Yes"),OFFSET('Sanitation Data'!$C$12,0,10*ROW('Sanitation Data'!C134)),NA())</f>
        <v>#N/A</v>
      </c>
      <c r="Z140" s="134" t="e">
        <f ca="1">+IF(AND(ISNUMBER(OFFSET('Sanitation Data'!$C$13,0,10*ROW('Sanitation Data'!C134))),'Data Summary'!CO140="Yes"),OFFSET('Sanitation Data'!$C$13,0,10*ROW('Sanitation Data'!C134)),NA())</f>
        <v>#N/A</v>
      </c>
      <c r="AA140" s="134" t="e">
        <f ca="1">+IF(AND(ISNUMBER(OFFSET('Sanitation Data'!$D$5,0,10*ROW('Sanitation Data'!D134))),'Data Summary'!CP140="Yes"),100-OFFSET('Sanitation Data'!$D$5,0,10*ROW('Sanitation Data'!D134)),NA())</f>
        <v>#N/A</v>
      </c>
      <c r="AB140" s="134" t="e">
        <f ca="1">+IF(AND(ISNUMBER(OFFSET('Sanitation Data'!$D$7,0,10*ROW('Sanitation Data'!D134))),'Data Summary'!CQ140="Yes"),OFFSET('Sanitation Data'!$D$7,0,10*ROW('Sanitation Data'!D134)),NA())</f>
        <v>#N/A</v>
      </c>
      <c r="AC140" s="134" t="e">
        <f ca="1">+IF(AND(ISNUMBER(OFFSET('Sanitation Data'!$D$11,0,10*ROW('Sanitation Data'!D134))),'Data Summary'!CR140="Yes"),OFFSET('Sanitation Data'!$D$11,0,10*ROW('Sanitation Data'!D134)),NA())</f>
        <v>#N/A</v>
      </c>
      <c r="AD140" s="134" t="e">
        <f ca="1">+IF(AND(ISNUMBER(OFFSET('Sanitation Data'!$D$12,0,10*ROW('Sanitation Data'!D134))),'Data Summary'!CS140="Yes"),OFFSET('Sanitation Data'!$D$12,0,10*ROW('Sanitation Data'!D134)),NA())</f>
        <v>#N/A</v>
      </c>
      <c r="AE140" s="134" t="e">
        <f ca="1">+IF(AND(ISNUMBER(OFFSET('Sanitation Data'!$D$13,0,10*ROW('Sanitation Data'!D134))),'Data Summary'!CT140="Yes"),OFFSET('Sanitation Data'!$D$13,0,10*ROW('Sanitation Data'!D134)),NA())</f>
        <v>#N/A</v>
      </c>
      <c r="AF140" s="134" t="e">
        <f ca="1">+IF(AND(ISNUMBER(OFFSET('Sanitation Data'!$E$5,0,10*ROW('Sanitation Data'!E134))),'Data Summary'!CU140="Yes"),100-OFFSET('Sanitation Data'!$E$5,0,10*ROW('Sanitation Data'!E134)),NA())</f>
        <v>#N/A</v>
      </c>
      <c r="AG140" s="134" t="e">
        <f ca="1">+IF(AND(ISNUMBER(OFFSET('Sanitation Data'!$E$7,0,10*ROW('Sanitation Data'!E134))),'Data Summary'!CV140="Yes"),OFFSET('Sanitation Data'!$E$7,0,10*ROW('Sanitation Data'!E134)),NA())</f>
        <v>#N/A</v>
      </c>
      <c r="AH140" s="134" t="e">
        <f ca="1">+IF(AND(ISNUMBER(OFFSET('Sanitation Data'!$E$11,0,10*ROW('Sanitation Data'!E134))),'Data Summary'!CW140="Yes"),OFFSET('Sanitation Data'!$E$11,0,10*ROW('Sanitation Data'!E134)),NA())</f>
        <v>#N/A</v>
      </c>
      <c r="AI140" s="134" t="e">
        <f ca="1">+IF(AND(ISNUMBER(OFFSET('Sanitation Data'!$E$12,0,10*ROW('Sanitation Data'!E134))),'Data Summary'!CX140="Yes"),OFFSET('Sanitation Data'!$E$12,0,10*ROW('Sanitation Data'!E134)),NA())</f>
        <v>#N/A</v>
      </c>
      <c r="AJ140" s="134" t="e">
        <f ca="1">+IF(AND(ISNUMBER(OFFSET('Sanitation Data'!$E$13,0,10*ROW('Sanitation Data'!E134))),'Data Summary'!CY140="Yes"),OFFSET('Sanitation Data'!$E$13,0,10*ROW('Sanitation Data'!E134)),NA())</f>
        <v>#N/A</v>
      </c>
      <c r="AK140" s="134" t="e">
        <f ca="1">+IF(AND(ISNUMBER(OFFSET('Sanitation Data'!$F$5,0,10*ROW('Sanitation Data'!F134))),'Data Summary'!CZ140="Yes"),100-OFFSET('Sanitation Data'!$F$5,0,10*ROW('Sanitation Data'!F134)),NA())</f>
        <v>#N/A</v>
      </c>
      <c r="AL140" s="134" t="e">
        <f ca="1">+IF(AND(ISNUMBER(OFFSET('Sanitation Data'!$F$7,0,10*ROW('Sanitation Data'!F134))),'Data Summary'!DA140="Yes"),OFFSET('Sanitation Data'!$F$7,0,10*ROW('Sanitation Data'!F134)),NA())</f>
        <v>#N/A</v>
      </c>
      <c r="AM140" s="134" t="e">
        <f ca="1">+IF(AND(ISNUMBER(OFFSET('Sanitation Data'!$F$11,0,10*ROW('Sanitation Data'!F134))),'Data Summary'!DB140="Yes"),OFFSET('Sanitation Data'!$F$11,0,10*ROW('Sanitation Data'!F134)),NA())</f>
        <v>#N/A</v>
      </c>
      <c r="AN140" s="134" t="e">
        <f ca="1">+IF(AND(ISNUMBER(OFFSET('Sanitation Data'!$F$12,0,10*ROW('Sanitation Data'!F134))),'Data Summary'!DC140="Yes"),OFFSET('Sanitation Data'!$F$12,0,10*ROW('Sanitation Data'!F134)),NA())</f>
        <v>#N/A</v>
      </c>
      <c r="AO140" s="134" t="e">
        <f ca="1">+IF(AND(ISNUMBER(OFFSET('Sanitation Data'!$F$13,0,10*ROW('Sanitation Data'!F134))),'Data Summary'!DD140="Yes"),OFFSET('Sanitation Data'!$F$13,0,10*ROW('Sanitation Data'!F134)),NA())</f>
        <v>#N/A</v>
      </c>
      <c r="AP140" s="134" t="e">
        <f ca="1">+IF(AND(ISNUMBER(OFFSET('Sanitation Data'!$G$5,0,10*ROW('Sanitation Data'!G134))),'Data Summary'!DE140="Yes"),100-OFFSET('Sanitation Data'!$G$5,0,10*ROW('Sanitation Data'!G134)),NA())</f>
        <v>#N/A</v>
      </c>
      <c r="AQ140" s="134" t="e">
        <f ca="1">+IF(AND(ISNUMBER(OFFSET('Sanitation Data'!$G$7,0,10*ROW('Sanitation Data'!G134))),'Data Summary'!DF140="Yes"),OFFSET('Sanitation Data'!$G$7,0,10*ROW('Sanitation Data'!G134)),NA())</f>
        <v>#N/A</v>
      </c>
      <c r="AR140" s="134" t="e">
        <f ca="1">+IF(AND(ISNUMBER(OFFSET('Sanitation Data'!$G$11,0,10*ROW('Sanitation Data'!G134))),'Data Summary'!DG140="Yes"),OFFSET('Sanitation Data'!$G$11,0,10*ROW('Sanitation Data'!G134)),NA())</f>
        <v>#N/A</v>
      </c>
      <c r="AS140" s="134" t="e">
        <f ca="1">+IF(AND(ISNUMBER(OFFSET('Sanitation Data'!$G$12,0,10*ROW('Sanitation Data'!G134))),'Data Summary'!DH140="Yes"),OFFSET('Sanitation Data'!$G$12,0,10*ROW('Sanitation Data'!G134)),NA())</f>
        <v>#N/A</v>
      </c>
      <c r="AT140" s="134" t="e">
        <f ca="1">+IF(AND(ISNUMBER(OFFSET('Sanitation Data'!$G$13,0,10*ROW('Sanitation Data'!G134))),'Data Summary'!DI140="Yes"),OFFSET('Sanitation Data'!$G$13,0,10*ROW('Sanitation Data'!G134)),NA())</f>
        <v>#N/A</v>
      </c>
      <c r="AU140" s="134" t="e">
        <f ca="1">+IF(AND(ISNUMBER(OFFSET('Sanitation Data'!$H$5,0,10*ROW('Sanitation Data'!H134))),'Data Summary'!DJ140="Yes"),100-OFFSET('Sanitation Data'!$H$5,0,10*ROW('Sanitation Data'!H134)),NA())</f>
        <v>#N/A</v>
      </c>
      <c r="AV140" s="134" t="e">
        <f ca="1">+IF(AND(ISNUMBER(OFFSET('Sanitation Data'!$H$7,0,10*ROW('Sanitation Data'!H134))),'Data Summary'!DK140="Yes"),OFFSET('Sanitation Data'!$H$7,0,10*ROW('Sanitation Data'!H134)),NA())</f>
        <v>#N/A</v>
      </c>
      <c r="AW140" s="134" t="e">
        <f ca="1">+IF(AND(ISNUMBER(OFFSET('Sanitation Data'!$H$11,0,10*ROW('Sanitation Data'!H134))),'Data Summary'!DL140="Yes"),OFFSET('Sanitation Data'!$H$11,0,10*ROW('Sanitation Data'!H134)),NA())</f>
        <v>#N/A</v>
      </c>
      <c r="AX140" s="134" t="e">
        <f ca="1">+IF(AND(ISNUMBER(OFFSET('Sanitation Data'!$H$12,0,10*ROW('Sanitation Data'!H134))),'Data Summary'!DM140="Yes"),OFFSET('Sanitation Data'!$H$12,0,10*ROW('Sanitation Data'!H134)),NA())</f>
        <v>#N/A</v>
      </c>
      <c r="AY140" s="134" t="e">
        <f ca="1">+IF(AND(ISNUMBER(OFFSET('Sanitation Data'!$H$13,0,10*ROW('Sanitation Data'!H134))),'Data Summary'!DN140="Yes"),OFFSET('Sanitation Data'!$H$13,0,10*ROW('Sanitation Data'!H134)),NA())</f>
        <v>#N/A</v>
      </c>
      <c r="AZ140" s="135" t="e">
        <f ca="1">+IF(AND(ISNUMBER(OFFSET('Hygiene Data'!$C$6,0,10*ROW('Hygiene Data'!C134))),'Data Summary'!DO140="Yes"),OFFSET('Hygiene Data'!$C$6,0,10*ROW('Hygiene Data'!C134)),NA())</f>
        <v>#N/A</v>
      </c>
      <c r="BA140" s="135" t="e">
        <f ca="1">+IF(AND(ISNUMBER(OFFSET('Hygiene Data'!$C$8,0,10*ROW('Hygiene Data'!C134))),'Data Summary'!DP140="Yes"),OFFSET('Hygiene Data'!$C$8,0,10*ROW('Hygiene Data'!C134)),NA())</f>
        <v>#N/A</v>
      </c>
      <c r="BB140" s="135" t="e">
        <f ca="1">+IF(AND(ISNUMBER(OFFSET('Hygiene Data'!$C$10,0,10*ROW('Hygiene Data'!C134))),'Data Summary'!DQ140="Yes"),OFFSET('Hygiene Data'!$C$10,0,10*ROW('Hygiene Data'!C134)),NA())</f>
        <v>#N/A</v>
      </c>
      <c r="BC140" s="135" t="e">
        <f ca="1">+IF(AND(ISNUMBER(OFFSET('Hygiene Data'!$D$6,0,10*ROW('Hygiene Data'!D134))),'Data Summary'!DR140="Yes"),OFFSET('Hygiene Data'!$D$6,0,10*ROW('Hygiene Data'!D134)),NA())</f>
        <v>#N/A</v>
      </c>
      <c r="BD140" s="135" t="e">
        <f ca="1">+IF(AND(ISNUMBER(OFFSET('Hygiene Data'!$D$8,0,10*ROW('Hygiene Data'!D134))),'Data Summary'!DS140="Yes"),OFFSET('Hygiene Data'!$D$8,0,10*ROW('Hygiene Data'!D134)),NA())</f>
        <v>#N/A</v>
      </c>
      <c r="BE140" s="135" t="e">
        <f ca="1">+IF(AND(ISNUMBER(OFFSET('Hygiene Data'!$D$10,0,10*ROW('Hygiene Data'!D134))),'Data Summary'!DT140="Yes"),OFFSET('Hygiene Data'!$D$10,0,10*ROW('Hygiene Data'!D134)),NA())</f>
        <v>#N/A</v>
      </c>
      <c r="BF140" s="135" t="e">
        <f ca="1">+IF(AND(ISNUMBER(OFFSET('Hygiene Data'!$E$6,0,10*ROW('Hygiene Data'!E134))),'Data Summary'!DU140="Yes"),OFFSET('Hygiene Data'!$E$6,0,10*ROW('Hygiene Data'!E134)),NA())</f>
        <v>#N/A</v>
      </c>
      <c r="BG140" s="135" t="e">
        <f ca="1">+IF(AND(ISNUMBER(OFFSET('Hygiene Data'!$E$8,0,10*ROW('Hygiene Data'!E134))),'Data Summary'!DV140="Yes"),OFFSET('Hygiene Data'!$E$8,0,10*ROW('Hygiene Data'!E134)),NA())</f>
        <v>#N/A</v>
      </c>
      <c r="BH140" s="135" t="e">
        <f ca="1">+IF(AND(ISNUMBER(OFFSET('Hygiene Data'!$E$10,0,10*ROW('Hygiene Data'!E134))),'Data Summary'!DW140="Yes"),OFFSET('Hygiene Data'!$E$10,0,10*ROW('Hygiene Data'!E134)),NA())</f>
        <v>#N/A</v>
      </c>
      <c r="BI140" s="135" t="e">
        <f ca="1">+IF(AND(ISNUMBER(OFFSET('Hygiene Data'!$F$6,0,10*ROW('Hygiene Data'!F134))),'Data Summary'!DX140="Yes"),OFFSET('Hygiene Data'!$F$6,0,10*ROW('Hygiene Data'!F134)),NA())</f>
        <v>#N/A</v>
      </c>
      <c r="BJ140" s="135" t="e">
        <f ca="1">+IF(AND(ISNUMBER(OFFSET('Hygiene Data'!$F$8,0,10*ROW('Hygiene Data'!F134))),'Data Summary'!DY140="Yes"),OFFSET('Hygiene Data'!$F$8,0,10*ROW('Hygiene Data'!F134)),NA())</f>
        <v>#N/A</v>
      </c>
      <c r="BK140" s="135" t="e">
        <f ca="1">+IF(AND(ISNUMBER(OFFSET('Hygiene Data'!$F$10,0,10*ROW('Hygiene Data'!F134))),'Data Summary'!DZ140="Yes"),OFFSET('Hygiene Data'!$F$10,0,10*ROW('Hygiene Data'!F134)),NA())</f>
        <v>#N/A</v>
      </c>
      <c r="BL140" s="135" t="e">
        <f ca="1">+IF(AND(ISNUMBER(OFFSET('Hygiene Data'!$G$6,0,10*ROW('Hygiene Data'!G134))),'Data Summary'!EA140="Yes"),OFFSET('Hygiene Data'!$G$6,0,10*ROW('Hygiene Data'!G134)),NA())</f>
        <v>#N/A</v>
      </c>
      <c r="BM140" s="135" t="e">
        <f ca="1">+IF(AND(ISNUMBER(OFFSET('Hygiene Data'!$G$8,0,10*ROW('Hygiene Data'!G134))),'Data Summary'!EB140="Yes"),OFFSET('Hygiene Data'!$G$8,0,10*ROW('Hygiene Data'!G134)),NA())</f>
        <v>#N/A</v>
      </c>
      <c r="BN140" s="135" t="e">
        <f ca="1">+IF(AND(ISNUMBER(OFFSET('Hygiene Data'!$G$10,0,10*ROW('Hygiene Data'!G134))),'Data Summary'!EC140="Yes"),OFFSET('Hygiene Data'!$G$10,0,10*ROW('Hygiene Data'!G134)),NA())</f>
        <v>#N/A</v>
      </c>
      <c r="BO140" s="135" t="e">
        <f ca="1">+IF(AND(ISNUMBER(OFFSET('Hygiene Data'!$H$6,0,10*ROW('Hygiene Data'!H134))),'Data Summary'!ED140="Yes"),OFFSET('Hygiene Data'!$H$6,0,10*ROW('Hygiene Data'!H134)),NA())</f>
        <v>#N/A</v>
      </c>
      <c r="BP140" s="135" t="e">
        <f ca="1">+IF(AND(ISNUMBER(OFFSET('Hygiene Data'!$H$8,0,10*ROW('Hygiene Data'!H134))),'Data Summary'!EE140="Yes"),OFFSET('Hygiene Data'!$H$8,0,10*ROW('Hygiene Data'!H134)),NA())</f>
        <v>#N/A</v>
      </c>
      <c r="BQ140" s="135" t="e">
        <f ca="1">+IF(AND(ISNUMBER(OFFSET('Hygiene Data'!$H$10,0,10*ROW('Hygiene Data'!H134))),'Data Summary'!EF140="Yes"),OFFSET('Hygiene Data'!$H$10,0,10*ROW('Hygiene Data'!H134)),NA())</f>
        <v>#N/A</v>
      </c>
    </row>
    <row r="141" spans="1:69" x14ac:dyDescent="0.2">
      <c r="A141" s="50" t="e">
        <f ca="1">+IF(OFFSET('Water Data'!$B$1,0,10*ROW('Water Data'!B135))="",NA(),OFFSET('Water Data'!$B$1,0,10*ROW('Water Data'!B135)))</f>
        <v>#N/A</v>
      </c>
      <c r="B141" s="50" t="e">
        <f ca="1">+IF(OFFSET('Water Data'!$A$3,0,10*ROW('Water Data'!A138))="",NA(),OFFSET('Water Data'!$A$3,0,10*ROW('Water Data'!A138)))</f>
        <v>#N/A</v>
      </c>
      <c r="C141" s="50" t="e">
        <f ca="1">+IF(OFFSET('Water Data'!$C$3,0,10*ROW('Water Data'!C138))="",NA(),OFFSET('Water Data'!$C$3,0,10*ROW('Water Data'!C138)))</f>
        <v>#N/A</v>
      </c>
      <c r="D141" s="133" t="e">
        <f ca="1">+IF(AND(ISNUMBER(OFFSET('Water Data'!$C$5,0,10*ROW('Water Data'!C135))),'Data Summary'!BS141="Yes"),100-OFFSET('Water Data'!$C$5,0,10*ROW('Water Data'!C135)),NA())</f>
        <v>#N/A</v>
      </c>
      <c r="E141" s="133" t="e">
        <f ca="1">+IF(AND(ISNUMBER(OFFSET('Water Data'!$C$7,0,10*ROW('Water Data'!C135))),'Data Summary'!BT141="Yes"),OFFSET('Water Data'!$C$7,0,10*ROW('Water Data'!C135)),NA())</f>
        <v>#N/A</v>
      </c>
      <c r="F141" s="133" t="e">
        <f ca="1">+IF(AND(ISNUMBER(OFFSET('Water Data'!$C$10,0,10*ROW('Water Data'!C135))),'Data Summary'!BU141="Yes"),OFFSET('Water Data'!$C$10,0,10*ROW('Water Data'!C135)),NA())</f>
        <v>#N/A</v>
      </c>
      <c r="G141" s="133" t="e">
        <f ca="1">+IF(AND(ISNUMBER(OFFSET('Water Data'!$D$5,0,10*ROW('Water Data'!D135))),'Data Summary'!BV141="Yes"),100-OFFSET('Water Data'!$D$5,0,10*ROW('Water Data'!D135)),NA())</f>
        <v>#N/A</v>
      </c>
      <c r="H141" s="133" t="e">
        <f ca="1">+IF(AND(ISNUMBER(OFFSET('Water Data'!$D$7,0,10*ROW('Water Data'!D135))),'Data Summary'!BW141="Yes"),OFFSET('Water Data'!$D$7,0,10*ROW('Water Data'!D135)),NA())</f>
        <v>#N/A</v>
      </c>
      <c r="I141" s="133" t="e">
        <f ca="1">+IF(AND(ISNUMBER(OFFSET('Water Data'!$D$10,0,10*ROW('Water Data'!D135))),'Data Summary'!BX141="Yes"),OFFSET('Water Data'!$D$10,0,10*ROW('Water Data'!D135)),NA())</f>
        <v>#N/A</v>
      </c>
      <c r="J141" s="133" t="e">
        <f ca="1">+IF(AND(ISNUMBER(OFFSET('Water Data'!$E$5,0,10*ROW('Water Data'!E135))),'Data Summary'!BY141="Yes"),100-OFFSET('Water Data'!$E$5,0,10*ROW('Water Data'!E135)),NA())</f>
        <v>#N/A</v>
      </c>
      <c r="K141" s="133" t="e">
        <f ca="1">+IF(AND(ISNUMBER(OFFSET('Water Data'!$E$7,0,10*ROW('Water Data'!E135))),'Data Summary'!BZ141="Yes"),OFFSET('Water Data'!$E$7,0,10*ROW('Water Data'!E135)),NA())</f>
        <v>#N/A</v>
      </c>
      <c r="L141" s="133" t="e">
        <f ca="1">+IF(AND(ISNUMBER(OFFSET('Water Data'!$E$10,0,10*ROW('Water Data'!E135))),'Data Summary'!CA141="Yes"),OFFSET('Water Data'!$E$10,0,10*ROW('Water Data'!E135)),NA())</f>
        <v>#N/A</v>
      </c>
      <c r="M141" s="133" t="e">
        <f ca="1">+IF(AND(ISNUMBER(OFFSET('Water Data'!$F$5,0,10*ROW('Water Data'!F135))),'Data Summary'!CB141="Yes"),100-OFFSET('Water Data'!$F$5,0,10*ROW('Water Data'!F135)),NA())</f>
        <v>#N/A</v>
      </c>
      <c r="N141" s="133" t="e">
        <f ca="1">+IF(AND(ISNUMBER(OFFSET('Water Data'!$F$7,0,10*ROW('Water Data'!F135))),'Data Summary'!CC141="Yes"),OFFSET('Water Data'!$F$7,0,10*ROW('Water Data'!F135)),NA())</f>
        <v>#N/A</v>
      </c>
      <c r="O141" s="133" t="e">
        <f ca="1">+IF(AND(ISNUMBER(OFFSET('Water Data'!$F$10,0,10*ROW('Water Data'!F135))),'Data Summary'!CD141="Yes"),OFFSET('Water Data'!$F$10,0,10*ROW('Water Data'!F135)),NA())</f>
        <v>#N/A</v>
      </c>
      <c r="P141" s="133" t="e">
        <f ca="1">+IF(AND(ISNUMBER(OFFSET('Water Data'!$G$5,0,10*ROW('Water Data'!G135))),'Data Summary'!CE141="Yes"),100-OFFSET('Water Data'!$G$5,0,10*ROW('Water Data'!G135)),NA())</f>
        <v>#N/A</v>
      </c>
      <c r="Q141" s="133" t="e">
        <f ca="1">+IF(AND(ISNUMBER(OFFSET('Water Data'!$G$7,0,10*ROW('Water Data'!G135))),'Data Summary'!CF141="Yes"),OFFSET('Water Data'!$G$7,0,10*ROW('Water Data'!G135)),NA())</f>
        <v>#N/A</v>
      </c>
      <c r="R141" s="133" t="e">
        <f ca="1">+IF(AND(ISNUMBER(OFFSET('Water Data'!$G$10,0,10*ROW('Water Data'!G135))),'Data Summary'!CG141="Yes"),OFFSET('Water Data'!$G$10,0,10*ROW('Water Data'!G135)),NA())</f>
        <v>#N/A</v>
      </c>
      <c r="S141" s="133" t="e">
        <f ca="1">+IF(AND(ISNUMBER(OFFSET('Water Data'!$H$5,0,10*ROW('Water Data'!H135))),'Data Summary'!CH141="Yes"),100-OFFSET('Water Data'!$H$5,0,10*ROW('Water Data'!H135)),NA())</f>
        <v>#N/A</v>
      </c>
      <c r="T141" s="133" t="e">
        <f ca="1">+IF(AND(ISNUMBER(OFFSET('Water Data'!$H$7,0,10*ROW('Water Data'!H135))),'Data Summary'!CI141="Yes"),OFFSET('Water Data'!$H$7,0,10*ROW('Water Data'!H135)),NA())</f>
        <v>#N/A</v>
      </c>
      <c r="U141" s="133" t="e">
        <f ca="1">+IF(AND(ISNUMBER(OFFSET('Water Data'!$H$10,0,10*ROW('Water Data'!H135))),'Data Summary'!CJ141="Yes"),OFFSET('Water Data'!$H$10,0,10*ROW('Water Data'!H135)),NA())</f>
        <v>#N/A</v>
      </c>
      <c r="V141" s="134" t="e">
        <f ca="1">+IF(AND(ISNUMBER(OFFSET('Sanitation Data'!$C$5,0,10*ROW('Sanitation Data'!C135))),'Data Summary'!CK141="Yes"),100-OFFSET('Sanitation Data'!$C$5,0,10*ROW('Sanitation Data'!C135)),NA())</f>
        <v>#N/A</v>
      </c>
      <c r="W141" s="134" t="e">
        <f ca="1">+IF(AND(ISNUMBER(OFFSET('Sanitation Data'!$C$7,0,10*ROW('Sanitation Data'!C135))),'Data Summary'!CL141="Yes"),OFFSET('Sanitation Data'!$C$7,0,10*ROW('Sanitation Data'!C135)),NA())</f>
        <v>#N/A</v>
      </c>
      <c r="X141" s="134" t="e">
        <f ca="1">+IF(AND(ISNUMBER(OFFSET('Sanitation Data'!$C$11,0,10*ROW('Sanitation Data'!C135))),'Data Summary'!CM141="Yes"),OFFSET('Sanitation Data'!$C$11,0,10*ROW('Sanitation Data'!C135)),NA())</f>
        <v>#N/A</v>
      </c>
      <c r="Y141" s="134" t="e">
        <f ca="1">+IF(AND(ISNUMBER(OFFSET('Sanitation Data'!$C$12,0,10*ROW('Sanitation Data'!C135))),'Data Summary'!CN141="Yes"),OFFSET('Sanitation Data'!$C$12,0,10*ROW('Sanitation Data'!C135)),NA())</f>
        <v>#N/A</v>
      </c>
      <c r="Z141" s="134" t="e">
        <f ca="1">+IF(AND(ISNUMBER(OFFSET('Sanitation Data'!$C$13,0,10*ROW('Sanitation Data'!C135))),'Data Summary'!CO141="Yes"),OFFSET('Sanitation Data'!$C$13,0,10*ROW('Sanitation Data'!C135)),NA())</f>
        <v>#N/A</v>
      </c>
      <c r="AA141" s="134" t="e">
        <f ca="1">+IF(AND(ISNUMBER(OFFSET('Sanitation Data'!$D$5,0,10*ROW('Sanitation Data'!D135))),'Data Summary'!CP141="Yes"),100-OFFSET('Sanitation Data'!$D$5,0,10*ROW('Sanitation Data'!D135)),NA())</f>
        <v>#N/A</v>
      </c>
      <c r="AB141" s="134" t="e">
        <f ca="1">+IF(AND(ISNUMBER(OFFSET('Sanitation Data'!$D$7,0,10*ROW('Sanitation Data'!D135))),'Data Summary'!CQ141="Yes"),OFFSET('Sanitation Data'!$D$7,0,10*ROW('Sanitation Data'!D135)),NA())</f>
        <v>#N/A</v>
      </c>
      <c r="AC141" s="134" t="e">
        <f ca="1">+IF(AND(ISNUMBER(OFFSET('Sanitation Data'!$D$11,0,10*ROW('Sanitation Data'!D135))),'Data Summary'!CR141="Yes"),OFFSET('Sanitation Data'!$D$11,0,10*ROW('Sanitation Data'!D135)),NA())</f>
        <v>#N/A</v>
      </c>
      <c r="AD141" s="134" t="e">
        <f ca="1">+IF(AND(ISNUMBER(OFFSET('Sanitation Data'!$D$12,0,10*ROW('Sanitation Data'!D135))),'Data Summary'!CS141="Yes"),OFFSET('Sanitation Data'!$D$12,0,10*ROW('Sanitation Data'!D135)),NA())</f>
        <v>#N/A</v>
      </c>
      <c r="AE141" s="134" t="e">
        <f ca="1">+IF(AND(ISNUMBER(OFFSET('Sanitation Data'!$D$13,0,10*ROW('Sanitation Data'!D135))),'Data Summary'!CT141="Yes"),OFFSET('Sanitation Data'!$D$13,0,10*ROW('Sanitation Data'!D135)),NA())</f>
        <v>#N/A</v>
      </c>
      <c r="AF141" s="134" t="e">
        <f ca="1">+IF(AND(ISNUMBER(OFFSET('Sanitation Data'!$E$5,0,10*ROW('Sanitation Data'!E135))),'Data Summary'!CU141="Yes"),100-OFFSET('Sanitation Data'!$E$5,0,10*ROW('Sanitation Data'!E135)),NA())</f>
        <v>#N/A</v>
      </c>
      <c r="AG141" s="134" t="e">
        <f ca="1">+IF(AND(ISNUMBER(OFFSET('Sanitation Data'!$E$7,0,10*ROW('Sanitation Data'!E135))),'Data Summary'!CV141="Yes"),OFFSET('Sanitation Data'!$E$7,0,10*ROW('Sanitation Data'!E135)),NA())</f>
        <v>#N/A</v>
      </c>
      <c r="AH141" s="134" t="e">
        <f ca="1">+IF(AND(ISNUMBER(OFFSET('Sanitation Data'!$E$11,0,10*ROW('Sanitation Data'!E135))),'Data Summary'!CW141="Yes"),OFFSET('Sanitation Data'!$E$11,0,10*ROW('Sanitation Data'!E135)),NA())</f>
        <v>#N/A</v>
      </c>
      <c r="AI141" s="134" t="e">
        <f ca="1">+IF(AND(ISNUMBER(OFFSET('Sanitation Data'!$E$12,0,10*ROW('Sanitation Data'!E135))),'Data Summary'!CX141="Yes"),OFFSET('Sanitation Data'!$E$12,0,10*ROW('Sanitation Data'!E135)),NA())</f>
        <v>#N/A</v>
      </c>
      <c r="AJ141" s="134" t="e">
        <f ca="1">+IF(AND(ISNUMBER(OFFSET('Sanitation Data'!$E$13,0,10*ROW('Sanitation Data'!E135))),'Data Summary'!CY141="Yes"),OFFSET('Sanitation Data'!$E$13,0,10*ROW('Sanitation Data'!E135)),NA())</f>
        <v>#N/A</v>
      </c>
      <c r="AK141" s="134" t="e">
        <f ca="1">+IF(AND(ISNUMBER(OFFSET('Sanitation Data'!$F$5,0,10*ROW('Sanitation Data'!F135))),'Data Summary'!CZ141="Yes"),100-OFFSET('Sanitation Data'!$F$5,0,10*ROW('Sanitation Data'!F135)),NA())</f>
        <v>#N/A</v>
      </c>
      <c r="AL141" s="134" t="e">
        <f ca="1">+IF(AND(ISNUMBER(OFFSET('Sanitation Data'!$F$7,0,10*ROW('Sanitation Data'!F135))),'Data Summary'!DA141="Yes"),OFFSET('Sanitation Data'!$F$7,0,10*ROW('Sanitation Data'!F135)),NA())</f>
        <v>#N/A</v>
      </c>
      <c r="AM141" s="134" t="e">
        <f ca="1">+IF(AND(ISNUMBER(OFFSET('Sanitation Data'!$F$11,0,10*ROW('Sanitation Data'!F135))),'Data Summary'!DB141="Yes"),OFFSET('Sanitation Data'!$F$11,0,10*ROW('Sanitation Data'!F135)),NA())</f>
        <v>#N/A</v>
      </c>
      <c r="AN141" s="134" t="e">
        <f ca="1">+IF(AND(ISNUMBER(OFFSET('Sanitation Data'!$F$12,0,10*ROW('Sanitation Data'!F135))),'Data Summary'!DC141="Yes"),OFFSET('Sanitation Data'!$F$12,0,10*ROW('Sanitation Data'!F135)),NA())</f>
        <v>#N/A</v>
      </c>
      <c r="AO141" s="134" t="e">
        <f ca="1">+IF(AND(ISNUMBER(OFFSET('Sanitation Data'!$F$13,0,10*ROW('Sanitation Data'!F135))),'Data Summary'!DD141="Yes"),OFFSET('Sanitation Data'!$F$13,0,10*ROW('Sanitation Data'!F135)),NA())</f>
        <v>#N/A</v>
      </c>
      <c r="AP141" s="134" t="e">
        <f ca="1">+IF(AND(ISNUMBER(OFFSET('Sanitation Data'!$G$5,0,10*ROW('Sanitation Data'!G135))),'Data Summary'!DE141="Yes"),100-OFFSET('Sanitation Data'!$G$5,0,10*ROW('Sanitation Data'!G135)),NA())</f>
        <v>#N/A</v>
      </c>
      <c r="AQ141" s="134" t="e">
        <f ca="1">+IF(AND(ISNUMBER(OFFSET('Sanitation Data'!$G$7,0,10*ROW('Sanitation Data'!G135))),'Data Summary'!DF141="Yes"),OFFSET('Sanitation Data'!$G$7,0,10*ROW('Sanitation Data'!G135)),NA())</f>
        <v>#N/A</v>
      </c>
      <c r="AR141" s="134" t="e">
        <f ca="1">+IF(AND(ISNUMBER(OFFSET('Sanitation Data'!$G$11,0,10*ROW('Sanitation Data'!G135))),'Data Summary'!DG141="Yes"),OFFSET('Sanitation Data'!$G$11,0,10*ROW('Sanitation Data'!G135)),NA())</f>
        <v>#N/A</v>
      </c>
      <c r="AS141" s="134" t="e">
        <f ca="1">+IF(AND(ISNUMBER(OFFSET('Sanitation Data'!$G$12,0,10*ROW('Sanitation Data'!G135))),'Data Summary'!DH141="Yes"),OFFSET('Sanitation Data'!$G$12,0,10*ROW('Sanitation Data'!G135)),NA())</f>
        <v>#N/A</v>
      </c>
      <c r="AT141" s="134" t="e">
        <f ca="1">+IF(AND(ISNUMBER(OFFSET('Sanitation Data'!$G$13,0,10*ROW('Sanitation Data'!G135))),'Data Summary'!DI141="Yes"),OFFSET('Sanitation Data'!$G$13,0,10*ROW('Sanitation Data'!G135)),NA())</f>
        <v>#N/A</v>
      </c>
      <c r="AU141" s="134" t="e">
        <f ca="1">+IF(AND(ISNUMBER(OFFSET('Sanitation Data'!$H$5,0,10*ROW('Sanitation Data'!H135))),'Data Summary'!DJ141="Yes"),100-OFFSET('Sanitation Data'!$H$5,0,10*ROW('Sanitation Data'!H135)),NA())</f>
        <v>#N/A</v>
      </c>
      <c r="AV141" s="134" t="e">
        <f ca="1">+IF(AND(ISNUMBER(OFFSET('Sanitation Data'!$H$7,0,10*ROW('Sanitation Data'!H135))),'Data Summary'!DK141="Yes"),OFFSET('Sanitation Data'!$H$7,0,10*ROW('Sanitation Data'!H135)),NA())</f>
        <v>#N/A</v>
      </c>
      <c r="AW141" s="134" t="e">
        <f ca="1">+IF(AND(ISNUMBER(OFFSET('Sanitation Data'!$H$11,0,10*ROW('Sanitation Data'!H135))),'Data Summary'!DL141="Yes"),OFFSET('Sanitation Data'!$H$11,0,10*ROW('Sanitation Data'!H135)),NA())</f>
        <v>#N/A</v>
      </c>
      <c r="AX141" s="134" t="e">
        <f ca="1">+IF(AND(ISNUMBER(OFFSET('Sanitation Data'!$H$12,0,10*ROW('Sanitation Data'!H135))),'Data Summary'!DM141="Yes"),OFFSET('Sanitation Data'!$H$12,0,10*ROW('Sanitation Data'!H135)),NA())</f>
        <v>#N/A</v>
      </c>
      <c r="AY141" s="134" t="e">
        <f ca="1">+IF(AND(ISNUMBER(OFFSET('Sanitation Data'!$H$13,0,10*ROW('Sanitation Data'!H135))),'Data Summary'!DN141="Yes"),OFFSET('Sanitation Data'!$H$13,0,10*ROW('Sanitation Data'!H135)),NA())</f>
        <v>#N/A</v>
      </c>
      <c r="AZ141" s="135" t="e">
        <f ca="1">+IF(AND(ISNUMBER(OFFSET('Hygiene Data'!$C$6,0,10*ROW('Hygiene Data'!C135))),'Data Summary'!DO141="Yes"),OFFSET('Hygiene Data'!$C$6,0,10*ROW('Hygiene Data'!C135)),NA())</f>
        <v>#N/A</v>
      </c>
      <c r="BA141" s="135" t="e">
        <f ca="1">+IF(AND(ISNUMBER(OFFSET('Hygiene Data'!$C$8,0,10*ROW('Hygiene Data'!C135))),'Data Summary'!DP141="Yes"),OFFSET('Hygiene Data'!$C$8,0,10*ROW('Hygiene Data'!C135)),NA())</f>
        <v>#N/A</v>
      </c>
      <c r="BB141" s="135" t="e">
        <f ca="1">+IF(AND(ISNUMBER(OFFSET('Hygiene Data'!$C$10,0,10*ROW('Hygiene Data'!C135))),'Data Summary'!DQ141="Yes"),OFFSET('Hygiene Data'!$C$10,0,10*ROW('Hygiene Data'!C135)),NA())</f>
        <v>#N/A</v>
      </c>
      <c r="BC141" s="135" t="e">
        <f ca="1">+IF(AND(ISNUMBER(OFFSET('Hygiene Data'!$D$6,0,10*ROW('Hygiene Data'!D135))),'Data Summary'!DR141="Yes"),OFFSET('Hygiene Data'!$D$6,0,10*ROW('Hygiene Data'!D135)),NA())</f>
        <v>#N/A</v>
      </c>
      <c r="BD141" s="135" t="e">
        <f ca="1">+IF(AND(ISNUMBER(OFFSET('Hygiene Data'!$D$8,0,10*ROW('Hygiene Data'!D135))),'Data Summary'!DS141="Yes"),OFFSET('Hygiene Data'!$D$8,0,10*ROW('Hygiene Data'!D135)),NA())</f>
        <v>#N/A</v>
      </c>
      <c r="BE141" s="135" t="e">
        <f ca="1">+IF(AND(ISNUMBER(OFFSET('Hygiene Data'!$D$10,0,10*ROW('Hygiene Data'!D135))),'Data Summary'!DT141="Yes"),OFFSET('Hygiene Data'!$D$10,0,10*ROW('Hygiene Data'!D135)),NA())</f>
        <v>#N/A</v>
      </c>
      <c r="BF141" s="135" t="e">
        <f ca="1">+IF(AND(ISNUMBER(OFFSET('Hygiene Data'!$E$6,0,10*ROW('Hygiene Data'!E135))),'Data Summary'!DU141="Yes"),OFFSET('Hygiene Data'!$E$6,0,10*ROW('Hygiene Data'!E135)),NA())</f>
        <v>#N/A</v>
      </c>
      <c r="BG141" s="135" t="e">
        <f ca="1">+IF(AND(ISNUMBER(OFFSET('Hygiene Data'!$E$8,0,10*ROW('Hygiene Data'!E135))),'Data Summary'!DV141="Yes"),OFFSET('Hygiene Data'!$E$8,0,10*ROW('Hygiene Data'!E135)),NA())</f>
        <v>#N/A</v>
      </c>
      <c r="BH141" s="135" t="e">
        <f ca="1">+IF(AND(ISNUMBER(OFFSET('Hygiene Data'!$E$10,0,10*ROW('Hygiene Data'!E135))),'Data Summary'!DW141="Yes"),OFFSET('Hygiene Data'!$E$10,0,10*ROW('Hygiene Data'!E135)),NA())</f>
        <v>#N/A</v>
      </c>
      <c r="BI141" s="135" t="e">
        <f ca="1">+IF(AND(ISNUMBER(OFFSET('Hygiene Data'!$F$6,0,10*ROW('Hygiene Data'!F135))),'Data Summary'!DX141="Yes"),OFFSET('Hygiene Data'!$F$6,0,10*ROW('Hygiene Data'!F135)),NA())</f>
        <v>#N/A</v>
      </c>
      <c r="BJ141" s="135" t="e">
        <f ca="1">+IF(AND(ISNUMBER(OFFSET('Hygiene Data'!$F$8,0,10*ROW('Hygiene Data'!F135))),'Data Summary'!DY141="Yes"),OFFSET('Hygiene Data'!$F$8,0,10*ROW('Hygiene Data'!F135)),NA())</f>
        <v>#N/A</v>
      </c>
      <c r="BK141" s="135" t="e">
        <f ca="1">+IF(AND(ISNUMBER(OFFSET('Hygiene Data'!$F$10,0,10*ROW('Hygiene Data'!F135))),'Data Summary'!DZ141="Yes"),OFFSET('Hygiene Data'!$F$10,0,10*ROW('Hygiene Data'!F135)),NA())</f>
        <v>#N/A</v>
      </c>
      <c r="BL141" s="135" t="e">
        <f ca="1">+IF(AND(ISNUMBER(OFFSET('Hygiene Data'!$G$6,0,10*ROW('Hygiene Data'!G135))),'Data Summary'!EA141="Yes"),OFFSET('Hygiene Data'!$G$6,0,10*ROW('Hygiene Data'!G135)),NA())</f>
        <v>#N/A</v>
      </c>
      <c r="BM141" s="135" t="e">
        <f ca="1">+IF(AND(ISNUMBER(OFFSET('Hygiene Data'!$G$8,0,10*ROW('Hygiene Data'!G135))),'Data Summary'!EB141="Yes"),OFFSET('Hygiene Data'!$G$8,0,10*ROW('Hygiene Data'!G135)),NA())</f>
        <v>#N/A</v>
      </c>
      <c r="BN141" s="135" t="e">
        <f ca="1">+IF(AND(ISNUMBER(OFFSET('Hygiene Data'!$G$10,0,10*ROW('Hygiene Data'!G135))),'Data Summary'!EC141="Yes"),OFFSET('Hygiene Data'!$G$10,0,10*ROW('Hygiene Data'!G135)),NA())</f>
        <v>#N/A</v>
      </c>
      <c r="BO141" s="135" t="e">
        <f ca="1">+IF(AND(ISNUMBER(OFFSET('Hygiene Data'!$H$6,0,10*ROW('Hygiene Data'!H135))),'Data Summary'!ED141="Yes"),OFFSET('Hygiene Data'!$H$6,0,10*ROW('Hygiene Data'!H135)),NA())</f>
        <v>#N/A</v>
      </c>
      <c r="BP141" s="135" t="e">
        <f ca="1">+IF(AND(ISNUMBER(OFFSET('Hygiene Data'!$H$8,0,10*ROW('Hygiene Data'!H135))),'Data Summary'!EE141="Yes"),OFFSET('Hygiene Data'!$H$8,0,10*ROW('Hygiene Data'!H135)),NA())</f>
        <v>#N/A</v>
      </c>
      <c r="BQ141" s="135" t="e">
        <f ca="1">+IF(AND(ISNUMBER(OFFSET('Hygiene Data'!$H$10,0,10*ROW('Hygiene Data'!H135))),'Data Summary'!EF141="Yes"),OFFSET('Hygiene Data'!$H$10,0,10*ROW('Hygiene Data'!H135)),NA())</f>
        <v>#N/A</v>
      </c>
    </row>
    <row r="142" spans="1:69" x14ac:dyDescent="0.2">
      <c r="A142" s="50" t="e">
        <f ca="1">+IF(OFFSET('Water Data'!$B$1,0,10*ROW('Water Data'!B136))="",NA(),OFFSET('Water Data'!$B$1,0,10*ROW('Water Data'!B136)))</f>
        <v>#N/A</v>
      </c>
      <c r="B142" s="50" t="e">
        <f ca="1">+IF(OFFSET('Water Data'!$A$3,0,10*ROW('Water Data'!A139))="",NA(),OFFSET('Water Data'!$A$3,0,10*ROW('Water Data'!A139)))</f>
        <v>#N/A</v>
      </c>
      <c r="C142" s="50" t="e">
        <f ca="1">+IF(OFFSET('Water Data'!$C$3,0,10*ROW('Water Data'!C139))="",NA(),OFFSET('Water Data'!$C$3,0,10*ROW('Water Data'!C139)))</f>
        <v>#N/A</v>
      </c>
      <c r="D142" s="133" t="e">
        <f ca="1">+IF(AND(ISNUMBER(OFFSET('Water Data'!$C$5,0,10*ROW('Water Data'!C136))),'Data Summary'!BS142="Yes"),100-OFFSET('Water Data'!$C$5,0,10*ROW('Water Data'!C136)),NA())</f>
        <v>#N/A</v>
      </c>
      <c r="E142" s="133" t="e">
        <f ca="1">+IF(AND(ISNUMBER(OFFSET('Water Data'!$C$7,0,10*ROW('Water Data'!C136))),'Data Summary'!BT142="Yes"),OFFSET('Water Data'!$C$7,0,10*ROW('Water Data'!C136)),NA())</f>
        <v>#N/A</v>
      </c>
      <c r="F142" s="133" t="e">
        <f ca="1">+IF(AND(ISNUMBER(OFFSET('Water Data'!$C$10,0,10*ROW('Water Data'!C136))),'Data Summary'!BU142="Yes"),OFFSET('Water Data'!$C$10,0,10*ROW('Water Data'!C136)),NA())</f>
        <v>#N/A</v>
      </c>
      <c r="G142" s="133" t="e">
        <f ca="1">+IF(AND(ISNUMBER(OFFSET('Water Data'!$D$5,0,10*ROW('Water Data'!D136))),'Data Summary'!BV142="Yes"),100-OFFSET('Water Data'!$D$5,0,10*ROW('Water Data'!D136)),NA())</f>
        <v>#N/A</v>
      </c>
      <c r="H142" s="133" t="e">
        <f ca="1">+IF(AND(ISNUMBER(OFFSET('Water Data'!$D$7,0,10*ROW('Water Data'!D136))),'Data Summary'!BW142="Yes"),OFFSET('Water Data'!$D$7,0,10*ROW('Water Data'!D136)),NA())</f>
        <v>#N/A</v>
      </c>
      <c r="I142" s="133" t="e">
        <f ca="1">+IF(AND(ISNUMBER(OFFSET('Water Data'!$D$10,0,10*ROW('Water Data'!D136))),'Data Summary'!BX142="Yes"),OFFSET('Water Data'!$D$10,0,10*ROW('Water Data'!D136)),NA())</f>
        <v>#N/A</v>
      </c>
      <c r="J142" s="133" t="e">
        <f ca="1">+IF(AND(ISNUMBER(OFFSET('Water Data'!$E$5,0,10*ROW('Water Data'!E136))),'Data Summary'!BY142="Yes"),100-OFFSET('Water Data'!$E$5,0,10*ROW('Water Data'!E136)),NA())</f>
        <v>#N/A</v>
      </c>
      <c r="K142" s="133" t="e">
        <f ca="1">+IF(AND(ISNUMBER(OFFSET('Water Data'!$E$7,0,10*ROW('Water Data'!E136))),'Data Summary'!BZ142="Yes"),OFFSET('Water Data'!$E$7,0,10*ROW('Water Data'!E136)),NA())</f>
        <v>#N/A</v>
      </c>
      <c r="L142" s="133" t="e">
        <f ca="1">+IF(AND(ISNUMBER(OFFSET('Water Data'!$E$10,0,10*ROW('Water Data'!E136))),'Data Summary'!CA142="Yes"),OFFSET('Water Data'!$E$10,0,10*ROW('Water Data'!E136)),NA())</f>
        <v>#N/A</v>
      </c>
      <c r="M142" s="133" t="e">
        <f ca="1">+IF(AND(ISNUMBER(OFFSET('Water Data'!$F$5,0,10*ROW('Water Data'!F136))),'Data Summary'!CB142="Yes"),100-OFFSET('Water Data'!$F$5,0,10*ROW('Water Data'!F136)),NA())</f>
        <v>#N/A</v>
      </c>
      <c r="N142" s="133" t="e">
        <f ca="1">+IF(AND(ISNUMBER(OFFSET('Water Data'!$F$7,0,10*ROW('Water Data'!F136))),'Data Summary'!CC142="Yes"),OFFSET('Water Data'!$F$7,0,10*ROW('Water Data'!F136)),NA())</f>
        <v>#N/A</v>
      </c>
      <c r="O142" s="133" t="e">
        <f ca="1">+IF(AND(ISNUMBER(OFFSET('Water Data'!$F$10,0,10*ROW('Water Data'!F136))),'Data Summary'!CD142="Yes"),OFFSET('Water Data'!$F$10,0,10*ROW('Water Data'!F136)),NA())</f>
        <v>#N/A</v>
      </c>
      <c r="P142" s="133" t="e">
        <f ca="1">+IF(AND(ISNUMBER(OFFSET('Water Data'!$G$5,0,10*ROW('Water Data'!G136))),'Data Summary'!CE142="Yes"),100-OFFSET('Water Data'!$G$5,0,10*ROW('Water Data'!G136)),NA())</f>
        <v>#N/A</v>
      </c>
      <c r="Q142" s="133" t="e">
        <f ca="1">+IF(AND(ISNUMBER(OFFSET('Water Data'!$G$7,0,10*ROW('Water Data'!G136))),'Data Summary'!CF142="Yes"),OFFSET('Water Data'!$G$7,0,10*ROW('Water Data'!G136)),NA())</f>
        <v>#N/A</v>
      </c>
      <c r="R142" s="133" t="e">
        <f ca="1">+IF(AND(ISNUMBER(OFFSET('Water Data'!$G$10,0,10*ROW('Water Data'!G136))),'Data Summary'!CG142="Yes"),OFFSET('Water Data'!$G$10,0,10*ROW('Water Data'!G136)),NA())</f>
        <v>#N/A</v>
      </c>
      <c r="S142" s="133" t="e">
        <f ca="1">+IF(AND(ISNUMBER(OFFSET('Water Data'!$H$5,0,10*ROW('Water Data'!H136))),'Data Summary'!CH142="Yes"),100-OFFSET('Water Data'!$H$5,0,10*ROW('Water Data'!H136)),NA())</f>
        <v>#N/A</v>
      </c>
      <c r="T142" s="133" t="e">
        <f ca="1">+IF(AND(ISNUMBER(OFFSET('Water Data'!$H$7,0,10*ROW('Water Data'!H136))),'Data Summary'!CI142="Yes"),OFFSET('Water Data'!$H$7,0,10*ROW('Water Data'!H136)),NA())</f>
        <v>#N/A</v>
      </c>
      <c r="U142" s="133" t="e">
        <f ca="1">+IF(AND(ISNUMBER(OFFSET('Water Data'!$H$10,0,10*ROW('Water Data'!H136))),'Data Summary'!CJ142="Yes"),OFFSET('Water Data'!$H$10,0,10*ROW('Water Data'!H136)),NA())</f>
        <v>#N/A</v>
      </c>
      <c r="V142" s="134" t="e">
        <f ca="1">+IF(AND(ISNUMBER(OFFSET('Sanitation Data'!$C$5,0,10*ROW('Sanitation Data'!C136))),'Data Summary'!CK142="Yes"),100-OFFSET('Sanitation Data'!$C$5,0,10*ROW('Sanitation Data'!C136)),NA())</f>
        <v>#N/A</v>
      </c>
      <c r="W142" s="134" t="e">
        <f ca="1">+IF(AND(ISNUMBER(OFFSET('Sanitation Data'!$C$7,0,10*ROW('Sanitation Data'!C136))),'Data Summary'!CL142="Yes"),OFFSET('Sanitation Data'!$C$7,0,10*ROW('Sanitation Data'!C136)),NA())</f>
        <v>#N/A</v>
      </c>
      <c r="X142" s="134" t="e">
        <f ca="1">+IF(AND(ISNUMBER(OFFSET('Sanitation Data'!$C$11,0,10*ROW('Sanitation Data'!C136))),'Data Summary'!CM142="Yes"),OFFSET('Sanitation Data'!$C$11,0,10*ROW('Sanitation Data'!C136)),NA())</f>
        <v>#N/A</v>
      </c>
      <c r="Y142" s="134" t="e">
        <f ca="1">+IF(AND(ISNUMBER(OFFSET('Sanitation Data'!$C$12,0,10*ROW('Sanitation Data'!C136))),'Data Summary'!CN142="Yes"),OFFSET('Sanitation Data'!$C$12,0,10*ROW('Sanitation Data'!C136)),NA())</f>
        <v>#N/A</v>
      </c>
      <c r="Z142" s="134" t="e">
        <f ca="1">+IF(AND(ISNUMBER(OFFSET('Sanitation Data'!$C$13,0,10*ROW('Sanitation Data'!C136))),'Data Summary'!CO142="Yes"),OFFSET('Sanitation Data'!$C$13,0,10*ROW('Sanitation Data'!C136)),NA())</f>
        <v>#N/A</v>
      </c>
      <c r="AA142" s="134" t="e">
        <f ca="1">+IF(AND(ISNUMBER(OFFSET('Sanitation Data'!$D$5,0,10*ROW('Sanitation Data'!D136))),'Data Summary'!CP142="Yes"),100-OFFSET('Sanitation Data'!$D$5,0,10*ROW('Sanitation Data'!D136)),NA())</f>
        <v>#N/A</v>
      </c>
      <c r="AB142" s="134" t="e">
        <f ca="1">+IF(AND(ISNUMBER(OFFSET('Sanitation Data'!$D$7,0,10*ROW('Sanitation Data'!D136))),'Data Summary'!CQ142="Yes"),OFFSET('Sanitation Data'!$D$7,0,10*ROW('Sanitation Data'!D136)),NA())</f>
        <v>#N/A</v>
      </c>
      <c r="AC142" s="134" t="e">
        <f ca="1">+IF(AND(ISNUMBER(OFFSET('Sanitation Data'!$D$11,0,10*ROW('Sanitation Data'!D136))),'Data Summary'!CR142="Yes"),OFFSET('Sanitation Data'!$D$11,0,10*ROW('Sanitation Data'!D136)),NA())</f>
        <v>#N/A</v>
      </c>
      <c r="AD142" s="134" t="e">
        <f ca="1">+IF(AND(ISNUMBER(OFFSET('Sanitation Data'!$D$12,0,10*ROW('Sanitation Data'!D136))),'Data Summary'!CS142="Yes"),OFFSET('Sanitation Data'!$D$12,0,10*ROW('Sanitation Data'!D136)),NA())</f>
        <v>#N/A</v>
      </c>
      <c r="AE142" s="134" t="e">
        <f ca="1">+IF(AND(ISNUMBER(OFFSET('Sanitation Data'!$D$13,0,10*ROW('Sanitation Data'!D136))),'Data Summary'!CT142="Yes"),OFFSET('Sanitation Data'!$D$13,0,10*ROW('Sanitation Data'!D136)),NA())</f>
        <v>#N/A</v>
      </c>
      <c r="AF142" s="134" t="e">
        <f ca="1">+IF(AND(ISNUMBER(OFFSET('Sanitation Data'!$E$5,0,10*ROW('Sanitation Data'!E136))),'Data Summary'!CU142="Yes"),100-OFFSET('Sanitation Data'!$E$5,0,10*ROW('Sanitation Data'!E136)),NA())</f>
        <v>#N/A</v>
      </c>
      <c r="AG142" s="134" t="e">
        <f ca="1">+IF(AND(ISNUMBER(OFFSET('Sanitation Data'!$E$7,0,10*ROW('Sanitation Data'!E136))),'Data Summary'!CV142="Yes"),OFFSET('Sanitation Data'!$E$7,0,10*ROW('Sanitation Data'!E136)),NA())</f>
        <v>#N/A</v>
      </c>
      <c r="AH142" s="134" t="e">
        <f ca="1">+IF(AND(ISNUMBER(OFFSET('Sanitation Data'!$E$11,0,10*ROW('Sanitation Data'!E136))),'Data Summary'!CW142="Yes"),OFFSET('Sanitation Data'!$E$11,0,10*ROW('Sanitation Data'!E136)),NA())</f>
        <v>#N/A</v>
      </c>
      <c r="AI142" s="134" t="e">
        <f ca="1">+IF(AND(ISNUMBER(OFFSET('Sanitation Data'!$E$12,0,10*ROW('Sanitation Data'!E136))),'Data Summary'!CX142="Yes"),OFFSET('Sanitation Data'!$E$12,0,10*ROW('Sanitation Data'!E136)),NA())</f>
        <v>#N/A</v>
      </c>
      <c r="AJ142" s="134" t="e">
        <f ca="1">+IF(AND(ISNUMBER(OFFSET('Sanitation Data'!$E$13,0,10*ROW('Sanitation Data'!E136))),'Data Summary'!CY142="Yes"),OFFSET('Sanitation Data'!$E$13,0,10*ROW('Sanitation Data'!E136)),NA())</f>
        <v>#N/A</v>
      </c>
      <c r="AK142" s="134" t="e">
        <f ca="1">+IF(AND(ISNUMBER(OFFSET('Sanitation Data'!$F$5,0,10*ROW('Sanitation Data'!F136))),'Data Summary'!CZ142="Yes"),100-OFFSET('Sanitation Data'!$F$5,0,10*ROW('Sanitation Data'!F136)),NA())</f>
        <v>#N/A</v>
      </c>
      <c r="AL142" s="134" t="e">
        <f ca="1">+IF(AND(ISNUMBER(OFFSET('Sanitation Data'!$F$7,0,10*ROW('Sanitation Data'!F136))),'Data Summary'!DA142="Yes"),OFFSET('Sanitation Data'!$F$7,0,10*ROW('Sanitation Data'!F136)),NA())</f>
        <v>#N/A</v>
      </c>
      <c r="AM142" s="134" t="e">
        <f ca="1">+IF(AND(ISNUMBER(OFFSET('Sanitation Data'!$F$11,0,10*ROW('Sanitation Data'!F136))),'Data Summary'!DB142="Yes"),OFFSET('Sanitation Data'!$F$11,0,10*ROW('Sanitation Data'!F136)),NA())</f>
        <v>#N/A</v>
      </c>
      <c r="AN142" s="134" t="e">
        <f ca="1">+IF(AND(ISNUMBER(OFFSET('Sanitation Data'!$F$12,0,10*ROW('Sanitation Data'!F136))),'Data Summary'!DC142="Yes"),OFFSET('Sanitation Data'!$F$12,0,10*ROW('Sanitation Data'!F136)),NA())</f>
        <v>#N/A</v>
      </c>
      <c r="AO142" s="134" t="e">
        <f ca="1">+IF(AND(ISNUMBER(OFFSET('Sanitation Data'!$F$13,0,10*ROW('Sanitation Data'!F136))),'Data Summary'!DD142="Yes"),OFFSET('Sanitation Data'!$F$13,0,10*ROW('Sanitation Data'!F136)),NA())</f>
        <v>#N/A</v>
      </c>
      <c r="AP142" s="134" t="e">
        <f ca="1">+IF(AND(ISNUMBER(OFFSET('Sanitation Data'!$G$5,0,10*ROW('Sanitation Data'!G136))),'Data Summary'!DE142="Yes"),100-OFFSET('Sanitation Data'!$G$5,0,10*ROW('Sanitation Data'!G136)),NA())</f>
        <v>#N/A</v>
      </c>
      <c r="AQ142" s="134" t="e">
        <f ca="1">+IF(AND(ISNUMBER(OFFSET('Sanitation Data'!$G$7,0,10*ROW('Sanitation Data'!G136))),'Data Summary'!DF142="Yes"),OFFSET('Sanitation Data'!$G$7,0,10*ROW('Sanitation Data'!G136)),NA())</f>
        <v>#N/A</v>
      </c>
      <c r="AR142" s="134" t="e">
        <f ca="1">+IF(AND(ISNUMBER(OFFSET('Sanitation Data'!$G$11,0,10*ROW('Sanitation Data'!G136))),'Data Summary'!DG142="Yes"),OFFSET('Sanitation Data'!$G$11,0,10*ROW('Sanitation Data'!G136)),NA())</f>
        <v>#N/A</v>
      </c>
      <c r="AS142" s="134" t="e">
        <f ca="1">+IF(AND(ISNUMBER(OFFSET('Sanitation Data'!$G$12,0,10*ROW('Sanitation Data'!G136))),'Data Summary'!DH142="Yes"),OFFSET('Sanitation Data'!$G$12,0,10*ROW('Sanitation Data'!G136)),NA())</f>
        <v>#N/A</v>
      </c>
      <c r="AT142" s="134" t="e">
        <f ca="1">+IF(AND(ISNUMBER(OFFSET('Sanitation Data'!$G$13,0,10*ROW('Sanitation Data'!G136))),'Data Summary'!DI142="Yes"),OFFSET('Sanitation Data'!$G$13,0,10*ROW('Sanitation Data'!G136)),NA())</f>
        <v>#N/A</v>
      </c>
      <c r="AU142" s="134" t="e">
        <f ca="1">+IF(AND(ISNUMBER(OFFSET('Sanitation Data'!$H$5,0,10*ROW('Sanitation Data'!H136))),'Data Summary'!DJ142="Yes"),100-OFFSET('Sanitation Data'!$H$5,0,10*ROW('Sanitation Data'!H136)),NA())</f>
        <v>#N/A</v>
      </c>
      <c r="AV142" s="134" t="e">
        <f ca="1">+IF(AND(ISNUMBER(OFFSET('Sanitation Data'!$H$7,0,10*ROW('Sanitation Data'!H136))),'Data Summary'!DK142="Yes"),OFFSET('Sanitation Data'!$H$7,0,10*ROW('Sanitation Data'!H136)),NA())</f>
        <v>#N/A</v>
      </c>
      <c r="AW142" s="134" t="e">
        <f ca="1">+IF(AND(ISNUMBER(OFFSET('Sanitation Data'!$H$11,0,10*ROW('Sanitation Data'!H136))),'Data Summary'!DL142="Yes"),OFFSET('Sanitation Data'!$H$11,0,10*ROW('Sanitation Data'!H136)),NA())</f>
        <v>#N/A</v>
      </c>
      <c r="AX142" s="134" t="e">
        <f ca="1">+IF(AND(ISNUMBER(OFFSET('Sanitation Data'!$H$12,0,10*ROW('Sanitation Data'!H136))),'Data Summary'!DM142="Yes"),OFFSET('Sanitation Data'!$H$12,0,10*ROW('Sanitation Data'!H136)),NA())</f>
        <v>#N/A</v>
      </c>
      <c r="AY142" s="134" t="e">
        <f ca="1">+IF(AND(ISNUMBER(OFFSET('Sanitation Data'!$H$13,0,10*ROW('Sanitation Data'!H136))),'Data Summary'!DN142="Yes"),OFFSET('Sanitation Data'!$H$13,0,10*ROW('Sanitation Data'!H136)),NA())</f>
        <v>#N/A</v>
      </c>
      <c r="AZ142" s="135" t="e">
        <f ca="1">+IF(AND(ISNUMBER(OFFSET('Hygiene Data'!$C$6,0,10*ROW('Hygiene Data'!C136))),'Data Summary'!DO142="Yes"),OFFSET('Hygiene Data'!$C$6,0,10*ROW('Hygiene Data'!C136)),NA())</f>
        <v>#N/A</v>
      </c>
      <c r="BA142" s="135" t="e">
        <f ca="1">+IF(AND(ISNUMBER(OFFSET('Hygiene Data'!$C$8,0,10*ROW('Hygiene Data'!C136))),'Data Summary'!DP142="Yes"),OFFSET('Hygiene Data'!$C$8,0,10*ROW('Hygiene Data'!C136)),NA())</f>
        <v>#N/A</v>
      </c>
      <c r="BB142" s="135" t="e">
        <f ca="1">+IF(AND(ISNUMBER(OFFSET('Hygiene Data'!$C$10,0,10*ROW('Hygiene Data'!C136))),'Data Summary'!DQ142="Yes"),OFFSET('Hygiene Data'!$C$10,0,10*ROW('Hygiene Data'!C136)),NA())</f>
        <v>#N/A</v>
      </c>
      <c r="BC142" s="135" t="e">
        <f ca="1">+IF(AND(ISNUMBER(OFFSET('Hygiene Data'!$D$6,0,10*ROW('Hygiene Data'!D136))),'Data Summary'!DR142="Yes"),OFFSET('Hygiene Data'!$D$6,0,10*ROW('Hygiene Data'!D136)),NA())</f>
        <v>#N/A</v>
      </c>
      <c r="BD142" s="135" t="e">
        <f ca="1">+IF(AND(ISNUMBER(OFFSET('Hygiene Data'!$D$8,0,10*ROW('Hygiene Data'!D136))),'Data Summary'!DS142="Yes"),OFFSET('Hygiene Data'!$D$8,0,10*ROW('Hygiene Data'!D136)),NA())</f>
        <v>#N/A</v>
      </c>
      <c r="BE142" s="135" t="e">
        <f ca="1">+IF(AND(ISNUMBER(OFFSET('Hygiene Data'!$D$10,0,10*ROW('Hygiene Data'!D136))),'Data Summary'!DT142="Yes"),OFFSET('Hygiene Data'!$D$10,0,10*ROW('Hygiene Data'!D136)),NA())</f>
        <v>#N/A</v>
      </c>
      <c r="BF142" s="135" t="e">
        <f ca="1">+IF(AND(ISNUMBER(OFFSET('Hygiene Data'!$E$6,0,10*ROW('Hygiene Data'!E136))),'Data Summary'!DU142="Yes"),OFFSET('Hygiene Data'!$E$6,0,10*ROW('Hygiene Data'!E136)),NA())</f>
        <v>#N/A</v>
      </c>
      <c r="BG142" s="135" t="e">
        <f ca="1">+IF(AND(ISNUMBER(OFFSET('Hygiene Data'!$E$8,0,10*ROW('Hygiene Data'!E136))),'Data Summary'!DV142="Yes"),OFFSET('Hygiene Data'!$E$8,0,10*ROW('Hygiene Data'!E136)),NA())</f>
        <v>#N/A</v>
      </c>
      <c r="BH142" s="135" t="e">
        <f ca="1">+IF(AND(ISNUMBER(OFFSET('Hygiene Data'!$E$10,0,10*ROW('Hygiene Data'!E136))),'Data Summary'!DW142="Yes"),OFFSET('Hygiene Data'!$E$10,0,10*ROW('Hygiene Data'!E136)),NA())</f>
        <v>#N/A</v>
      </c>
      <c r="BI142" s="135" t="e">
        <f ca="1">+IF(AND(ISNUMBER(OFFSET('Hygiene Data'!$F$6,0,10*ROW('Hygiene Data'!F136))),'Data Summary'!DX142="Yes"),OFFSET('Hygiene Data'!$F$6,0,10*ROW('Hygiene Data'!F136)),NA())</f>
        <v>#N/A</v>
      </c>
      <c r="BJ142" s="135" t="e">
        <f ca="1">+IF(AND(ISNUMBER(OFFSET('Hygiene Data'!$F$8,0,10*ROW('Hygiene Data'!F136))),'Data Summary'!DY142="Yes"),OFFSET('Hygiene Data'!$F$8,0,10*ROW('Hygiene Data'!F136)),NA())</f>
        <v>#N/A</v>
      </c>
      <c r="BK142" s="135" t="e">
        <f ca="1">+IF(AND(ISNUMBER(OFFSET('Hygiene Data'!$F$10,0,10*ROW('Hygiene Data'!F136))),'Data Summary'!DZ142="Yes"),OFFSET('Hygiene Data'!$F$10,0,10*ROW('Hygiene Data'!F136)),NA())</f>
        <v>#N/A</v>
      </c>
      <c r="BL142" s="135" t="e">
        <f ca="1">+IF(AND(ISNUMBER(OFFSET('Hygiene Data'!$G$6,0,10*ROW('Hygiene Data'!G136))),'Data Summary'!EA142="Yes"),OFFSET('Hygiene Data'!$G$6,0,10*ROW('Hygiene Data'!G136)),NA())</f>
        <v>#N/A</v>
      </c>
      <c r="BM142" s="135" t="e">
        <f ca="1">+IF(AND(ISNUMBER(OFFSET('Hygiene Data'!$G$8,0,10*ROW('Hygiene Data'!G136))),'Data Summary'!EB142="Yes"),OFFSET('Hygiene Data'!$G$8,0,10*ROW('Hygiene Data'!G136)),NA())</f>
        <v>#N/A</v>
      </c>
      <c r="BN142" s="135" t="e">
        <f ca="1">+IF(AND(ISNUMBER(OFFSET('Hygiene Data'!$G$10,0,10*ROW('Hygiene Data'!G136))),'Data Summary'!EC142="Yes"),OFFSET('Hygiene Data'!$G$10,0,10*ROW('Hygiene Data'!G136)),NA())</f>
        <v>#N/A</v>
      </c>
      <c r="BO142" s="135" t="e">
        <f ca="1">+IF(AND(ISNUMBER(OFFSET('Hygiene Data'!$H$6,0,10*ROW('Hygiene Data'!H136))),'Data Summary'!ED142="Yes"),OFFSET('Hygiene Data'!$H$6,0,10*ROW('Hygiene Data'!H136)),NA())</f>
        <v>#N/A</v>
      </c>
      <c r="BP142" s="135" t="e">
        <f ca="1">+IF(AND(ISNUMBER(OFFSET('Hygiene Data'!$H$8,0,10*ROW('Hygiene Data'!H136))),'Data Summary'!EE142="Yes"),OFFSET('Hygiene Data'!$H$8,0,10*ROW('Hygiene Data'!H136)),NA())</f>
        <v>#N/A</v>
      </c>
      <c r="BQ142" s="135" t="e">
        <f ca="1">+IF(AND(ISNUMBER(OFFSET('Hygiene Data'!$H$10,0,10*ROW('Hygiene Data'!H136))),'Data Summary'!EF142="Yes"),OFFSET('Hygiene Data'!$H$10,0,10*ROW('Hygiene Data'!H136)),NA())</f>
        <v>#N/A</v>
      </c>
    </row>
    <row r="143" spans="1:69" x14ac:dyDescent="0.2">
      <c r="A143" s="50" t="e">
        <f ca="1">+IF(OFFSET('Water Data'!$B$1,0,10*ROW('Water Data'!B137))="",NA(),OFFSET('Water Data'!$B$1,0,10*ROW('Water Data'!B137)))</f>
        <v>#N/A</v>
      </c>
      <c r="B143" s="50" t="e">
        <f ca="1">+IF(OFFSET('Water Data'!$A$3,0,10*ROW('Water Data'!A140))="",NA(),OFFSET('Water Data'!$A$3,0,10*ROW('Water Data'!A140)))</f>
        <v>#N/A</v>
      </c>
      <c r="C143" s="50" t="e">
        <f ca="1">+IF(OFFSET('Water Data'!$C$3,0,10*ROW('Water Data'!C140))="",NA(),OFFSET('Water Data'!$C$3,0,10*ROW('Water Data'!C140)))</f>
        <v>#N/A</v>
      </c>
      <c r="D143" s="133" t="e">
        <f ca="1">+IF(AND(ISNUMBER(OFFSET('Water Data'!$C$5,0,10*ROW('Water Data'!C137))),'Data Summary'!BS143="Yes"),100-OFFSET('Water Data'!$C$5,0,10*ROW('Water Data'!C137)),NA())</f>
        <v>#N/A</v>
      </c>
      <c r="E143" s="133" t="e">
        <f ca="1">+IF(AND(ISNUMBER(OFFSET('Water Data'!$C$7,0,10*ROW('Water Data'!C137))),'Data Summary'!BT143="Yes"),OFFSET('Water Data'!$C$7,0,10*ROW('Water Data'!C137)),NA())</f>
        <v>#N/A</v>
      </c>
      <c r="F143" s="133" t="e">
        <f ca="1">+IF(AND(ISNUMBER(OFFSET('Water Data'!$C$10,0,10*ROW('Water Data'!C137))),'Data Summary'!BU143="Yes"),OFFSET('Water Data'!$C$10,0,10*ROW('Water Data'!C137)),NA())</f>
        <v>#N/A</v>
      </c>
      <c r="G143" s="133" t="e">
        <f ca="1">+IF(AND(ISNUMBER(OFFSET('Water Data'!$D$5,0,10*ROW('Water Data'!D137))),'Data Summary'!BV143="Yes"),100-OFFSET('Water Data'!$D$5,0,10*ROW('Water Data'!D137)),NA())</f>
        <v>#N/A</v>
      </c>
      <c r="H143" s="133" t="e">
        <f ca="1">+IF(AND(ISNUMBER(OFFSET('Water Data'!$D$7,0,10*ROW('Water Data'!D137))),'Data Summary'!BW143="Yes"),OFFSET('Water Data'!$D$7,0,10*ROW('Water Data'!D137)),NA())</f>
        <v>#N/A</v>
      </c>
      <c r="I143" s="133" t="e">
        <f ca="1">+IF(AND(ISNUMBER(OFFSET('Water Data'!$D$10,0,10*ROW('Water Data'!D137))),'Data Summary'!BX143="Yes"),OFFSET('Water Data'!$D$10,0,10*ROW('Water Data'!D137)),NA())</f>
        <v>#N/A</v>
      </c>
      <c r="J143" s="133" t="e">
        <f ca="1">+IF(AND(ISNUMBER(OFFSET('Water Data'!$E$5,0,10*ROW('Water Data'!E137))),'Data Summary'!BY143="Yes"),100-OFFSET('Water Data'!$E$5,0,10*ROW('Water Data'!E137)),NA())</f>
        <v>#N/A</v>
      </c>
      <c r="K143" s="133" t="e">
        <f ca="1">+IF(AND(ISNUMBER(OFFSET('Water Data'!$E$7,0,10*ROW('Water Data'!E137))),'Data Summary'!BZ143="Yes"),OFFSET('Water Data'!$E$7,0,10*ROW('Water Data'!E137)),NA())</f>
        <v>#N/A</v>
      </c>
      <c r="L143" s="133" t="e">
        <f ca="1">+IF(AND(ISNUMBER(OFFSET('Water Data'!$E$10,0,10*ROW('Water Data'!E137))),'Data Summary'!CA143="Yes"),OFFSET('Water Data'!$E$10,0,10*ROW('Water Data'!E137)),NA())</f>
        <v>#N/A</v>
      </c>
      <c r="M143" s="133" t="e">
        <f ca="1">+IF(AND(ISNUMBER(OFFSET('Water Data'!$F$5,0,10*ROW('Water Data'!F137))),'Data Summary'!CB143="Yes"),100-OFFSET('Water Data'!$F$5,0,10*ROW('Water Data'!F137)),NA())</f>
        <v>#N/A</v>
      </c>
      <c r="N143" s="133" t="e">
        <f ca="1">+IF(AND(ISNUMBER(OFFSET('Water Data'!$F$7,0,10*ROW('Water Data'!F137))),'Data Summary'!CC143="Yes"),OFFSET('Water Data'!$F$7,0,10*ROW('Water Data'!F137)),NA())</f>
        <v>#N/A</v>
      </c>
      <c r="O143" s="133" t="e">
        <f ca="1">+IF(AND(ISNUMBER(OFFSET('Water Data'!$F$10,0,10*ROW('Water Data'!F137))),'Data Summary'!CD143="Yes"),OFFSET('Water Data'!$F$10,0,10*ROW('Water Data'!F137)),NA())</f>
        <v>#N/A</v>
      </c>
      <c r="P143" s="133" t="e">
        <f ca="1">+IF(AND(ISNUMBER(OFFSET('Water Data'!$G$5,0,10*ROW('Water Data'!G137))),'Data Summary'!CE143="Yes"),100-OFFSET('Water Data'!$G$5,0,10*ROW('Water Data'!G137)),NA())</f>
        <v>#N/A</v>
      </c>
      <c r="Q143" s="133" t="e">
        <f ca="1">+IF(AND(ISNUMBER(OFFSET('Water Data'!$G$7,0,10*ROW('Water Data'!G137))),'Data Summary'!CF143="Yes"),OFFSET('Water Data'!$G$7,0,10*ROW('Water Data'!G137)),NA())</f>
        <v>#N/A</v>
      </c>
      <c r="R143" s="133" t="e">
        <f ca="1">+IF(AND(ISNUMBER(OFFSET('Water Data'!$G$10,0,10*ROW('Water Data'!G137))),'Data Summary'!CG143="Yes"),OFFSET('Water Data'!$G$10,0,10*ROW('Water Data'!G137)),NA())</f>
        <v>#N/A</v>
      </c>
      <c r="S143" s="133" t="e">
        <f ca="1">+IF(AND(ISNUMBER(OFFSET('Water Data'!$H$5,0,10*ROW('Water Data'!H137))),'Data Summary'!CH143="Yes"),100-OFFSET('Water Data'!$H$5,0,10*ROW('Water Data'!H137)),NA())</f>
        <v>#N/A</v>
      </c>
      <c r="T143" s="133" t="e">
        <f ca="1">+IF(AND(ISNUMBER(OFFSET('Water Data'!$H$7,0,10*ROW('Water Data'!H137))),'Data Summary'!CI143="Yes"),OFFSET('Water Data'!$H$7,0,10*ROW('Water Data'!H137)),NA())</f>
        <v>#N/A</v>
      </c>
      <c r="U143" s="133" t="e">
        <f ca="1">+IF(AND(ISNUMBER(OFFSET('Water Data'!$H$10,0,10*ROW('Water Data'!H137))),'Data Summary'!CJ143="Yes"),OFFSET('Water Data'!$H$10,0,10*ROW('Water Data'!H137)),NA())</f>
        <v>#N/A</v>
      </c>
      <c r="V143" s="134" t="e">
        <f ca="1">+IF(AND(ISNUMBER(OFFSET('Sanitation Data'!$C$5,0,10*ROW('Sanitation Data'!C137))),'Data Summary'!CK143="Yes"),100-OFFSET('Sanitation Data'!$C$5,0,10*ROW('Sanitation Data'!C137)),NA())</f>
        <v>#N/A</v>
      </c>
      <c r="W143" s="134" t="e">
        <f ca="1">+IF(AND(ISNUMBER(OFFSET('Sanitation Data'!$C$7,0,10*ROW('Sanitation Data'!C137))),'Data Summary'!CL143="Yes"),OFFSET('Sanitation Data'!$C$7,0,10*ROW('Sanitation Data'!C137)),NA())</f>
        <v>#N/A</v>
      </c>
      <c r="X143" s="134" t="e">
        <f ca="1">+IF(AND(ISNUMBER(OFFSET('Sanitation Data'!$C$11,0,10*ROW('Sanitation Data'!C137))),'Data Summary'!CM143="Yes"),OFFSET('Sanitation Data'!$C$11,0,10*ROW('Sanitation Data'!C137)),NA())</f>
        <v>#N/A</v>
      </c>
      <c r="Y143" s="134" t="e">
        <f ca="1">+IF(AND(ISNUMBER(OFFSET('Sanitation Data'!$C$12,0,10*ROW('Sanitation Data'!C137))),'Data Summary'!CN143="Yes"),OFFSET('Sanitation Data'!$C$12,0,10*ROW('Sanitation Data'!C137)),NA())</f>
        <v>#N/A</v>
      </c>
      <c r="Z143" s="134" t="e">
        <f ca="1">+IF(AND(ISNUMBER(OFFSET('Sanitation Data'!$C$13,0,10*ROW('Sanitation Data'!C137))),'Data Summary'!CO143="Yes"),OFFSET('Sanitation Data'!$C$13,0,10*ROW('Sanitation Data'!C137)),NA())</f>
        <v>#N/A</v>
      </c>
      <c r="AA143" s="134" t="e">
        <f ca="1">+IF(AND(ISNUMBER(OFFSET('Sanitation Data'!$D$5,0,10*ROW('Sanitation Data'!D137))),'Data Summary'!CP143="Yes"),100-OFFSET('Sanitation Data'!$D$5,0,10*ROW('Sanitation Data'!D137)),NA())</f>
        <v>#N/A</v>
      </c>
      <c r="AB143" s="134" t="e">
        <f ca="1">+IF(AND(ISNUMBER(OFFSET('Sanitation Data'!$D$7,0,10*ROW('Sanitation Data'!D137))),'Data Summary'!CQ143="Yes"),OFFSET('Sanitation Data'!$D$7,0,10*ROW('Sanitation Data'!D137)),NA())</f>
        <v>#N/A</v>
      </c>
      <c r="AC143" s="134" t="e">
        <f ca="1">+IF(AND(ISNUMBER(OFFSET('Sanitation Data'!$D$11,0,10*ROW('Sanitation Data'!D137))),'Data Summary'!CR143="Yes"),OFFSET('Sanitation Data'!$D$11,0,10*ROW('Sanitation Data'!D137)),NA())</f>
        <v>#N/A</v>
      </c>
      <c r="AD143" s="134" t="e">
        <f ca="1">+IF(AND(ISNUMBER(OFFSET('Sanitation Data'!$D$12,0,10*ROW('Sanitation Data'!D137))),'Data Summary'!CS143="Yes"),OFFSET('Sanitation Data'!$D$12,0,10*ROW('Sanitation Data'!D137)),NA())</f>
        <v>#N/A</v>
      </c>
      <c r="AE143" s="134" t="e">
        <f ca="1">+IF(AND(ISNUMBER(OFFSET('Sanitation Data'!$D$13,0,10*ROW('Sanitation Data'!D137))),'Data Summary'!CT143="Yes"),OFFSET('Sanitation Data'!$D$13,0,10*ROW('Sanitation Data'!D137)),NA())</f>
        <v>#N/A</v>
      </c>
      <c r="AF143" s="134" t="e">
        <f ca="1">+IF(AND(ISNUMBER(OFFSET('Sanitation Data'!$E$5,0,10*ROW('Sanitation Data'!E137))),'Data Summary'!CU143="Yes"),100-OFFSET('Sanitation Data'!$E$5,0,10*ROW('Sanitation Data'!E137)),NA())</f>
        <v>#N/A</v>
      </c>
      <c r="AG143" s="134" t="e">
        <f ca="1">+IF(AND(ISNUMBER(OFFSET('Sanitation Data'!$E$7,0,10*ROW('Sanitation Data'!E137))),'Data Summary'!CV143="Yes"),OFFSET('Sanitation Data'!$E$7,0,10*ROW('Sanitation Data'!E137)),NA())</f>
        <v>#N/A</v>
      </c>
      <c r="AH143" s="134" t="e">
        <f ca="1">+IF(AND(ISNUMBER(OFFSET('Sanitation Data'!$E$11,0,10*ROW('Sanitation Data'!E137))),'Data Summary'!CW143="Yes"),OFFSET('Sanitation Data'!$E$11,0,10*ROW('Sanitation Data'!E137)),NA())</f>
        <v>#N/A</v>
      </c>
      <c r="AI143" s="134" t="e">
        <f ca="1">+IF(AND(ISNUMBER(OFFSET('Sanitation Data'!$E$12,0,10*ROW('Sanitation Data'!E137))),'Data Summary'!CX143="Yes"),OFFSET('Sanitation Data'!$E$12,0,10*ROW('Sanitation Data'!E137)),NA())</f>
        <v>#N/A</v>
      </c>
      <c r="AJ143" s="134" t="e">
        <f ca="1">+IF(AND(ISNUMBER(OFFSET('Sanitation Data'!$E$13,0,10*ROW('Sanitation Data'!E137))),'Data Summary'!CY143="Yes"),OFFSET('Sanitation Data'!$E$13,0,10*ROW('Sanitation Data'!E137)),NA())</f>
        <v>#N/A</v>
      </c>
      <c r="AK143" s="134" t="e">
        <f ca="1">+IF(AND(ISNUMBER(OFFSET('Sanitation Data'!$F$5,0,10*ROW('Sanitation Data'!F137))),'Data Summary'!CZ143="Yes"),100-OFFSET('Sanitation Data'!$F$5,0,10*ROW('Sanitation Data'!F137)),NA())</f>
        <v>#N/A</v>
      </c>
      <c r="AL143" s="134" t="e">
        <f ca="1">+IF(AND(ISNUMBER(OFFSET('Sanitation Data'!$F$7,0,10*ROW('Sanitation Data'!F137))),'Data Summary'!DA143="Yes"),OFFSET('Sanitation Data'!$F$7,0,10*ROW('Sanitation Data'!F137)),NA())</f>
        <v>#N/A</v>
      </c>
      <c r="AM143" s="134" t="e">
        <f ca="1">+IF(AND(ISNUMBER(OFFSET('Sanitation Data'!$F$11,0,10*ROW('Sanitation Data'!F137))),'Data Summary'!DB143="Yes"),OFFSET('Sanitation Data'!$F$11,0,10*ROW('Sanitation Data'!F137)),NA())</f>
        <v>#N/A</v>
      </c>
      <c r="AN143" s="134" t="e">
        <f ca="1">+IF(AND(ISNUMBER(OFFSET('Sanitation Data'!$F$12,0,10*ROW('Sanitation Data'!F137))),'Data Summary'!DC143="Yes"),OFFSET('Sanitation Data'!$F$12,0,10*ROW('Sanitation Data'!F137)),NA())</f>
        <v>#N/A</v>
      </c>
      <c r="AO143" s="134" t="e">
        <f ca="1">+IF(AND(ISNUMBER(OFFSET('Sanitation Data'!$F$13,0,10*ROW('Sanitation Data'!F137))),'Data Summary'!DD143="Yes"),OFFSET('Sanitation Data'!$F$13,0,10*ROW('Sanitation Data'!F137)),NA())</f>
        <v>#N/A</v>
      </c>
      <c r="AP143" s="134" t="e">
        <f ca="1">+IF(AND(ISNUMBER(OFFSET('Sanitation Data'!$G$5,0,10*ROW('Sanitation Data'!G137))),'Data Summary'!DE143="Yes"),100-OFFSET('Sanitation Data'!$G$5,0,10*ROW('Sanitation Data'!G137)),NA())</f>
        <v>#N/A</v>
      </c>
      <c r="AQ143" s="134" t="e">
        <f ca="1">+IF(AND(ISNUMBER(OFFSET('Sanitation Data'!$G$7,0,10*ROW('Sanitation Data'!G137))),'Data Summary'!DF143="Yes"),OFFSET('Sanitation Data'!$G$7,0,10*ROW('Sanitation Data'!G137)),NA())</f>
        <v>#N/A</v>
      </c>
      <c r="AR143" s="134" t="e">
        <f ca="1">+IF(AND(ISNUMBER(OFFSET('Sanitation Data'!$G$11,0,10*ROW('Sanitation Data'!G137))),'Data Summary'!DG143="Yes"),OFFSET('Sanitation Data'!$G$11,0,10*ROW('Sanitation Data'!G137)),NA())</f>
        <v>#N/A</v>
      </c>
      <c r="AS143" s="134" t="e">
        <f ca="1">+IF(AND(ISNUMBER(OFFSET('Sanitation Data'!$G$12,0,10*ROW('Sanitation Data'!G137))),'Data Summary'!DH143="Yes"),OFFSET('Sanitation Data'!$G$12,0,10*ROW('Sanitation Data'!G137)),NA())</f>
        <v>#N/A</v>
      </c>
      <c r="AT143" s="134" t="e">
        <f ca="1">+IF(AND(ISNUMBER(OFFSET('Sanitation Data'!$G$13,0,10*ROW('Sanitation Data'!G137))),'Data Summary'!DI143="Yes"),OFFSET('Sanitation Data'!$G$13,0,10*ROW('Sanitation Data'!G137)),NA())</f>
        <v>#N/A</v>
      </c>
      <c r="AU143" s="134" t="e">
        <f ca="1">+IF(AND(ISNUMBER(OFFSET('Sanitation Data'!$H$5,0,10*ROW('Sanitation Data'!H137))),'Data Summary'!DJ143="Yes"),100-OFFSET('Sanitation Data'!$H$5,0,10*ROW('Sanitation Data'!H137)),NA())</f>
        <v>#N/A</v>
      </c>
      <c r="AV143" s="134" t="e">
        <f ca="1">+IF(AND(ISNUMBER(OFFSET('Sanitation Data'!$H$7,0,10*ROW('Sanitation Data'!H137))),'Data Summary'!DK143="Yes"),OFFSET('Sanitation Data'!$H$7,0,10*ROW('Sanitation Data'!H137)),NA())</f>
        <v>#N/A</v>
      </c>
      <c r="AW143" s="134" t="e">
        <f ca="1">+IF(AND(ISNUMBER(OFFSET('Sanitation Data'!$H$11,0,10*ROW('Sanitation Data'!H137))),'Data Summary'!DL143="Yes"),OFFSET('Sanitation Data'!$H$11,0,10*ROW('Sanitation Data'!H137)),NA())</f>
        <v>#N/A</v>
      </c>
      <c r="AX143" s="134" t="e">
        <f ca="1">+IF(AND(ISNUMBER(OFFSET('Sanitation Data'!$H$12,0,10*ROW('Sanitation Data'!H137))),'Data Summary'!DM143="Yes"),OFFSET('Sanitation Data'!$H$12,0,10*ROW('Sanitation Data'!H137)),NA())</f>
        <v>#N/A</v>
      </c>
      <c r="AY143" s="134" t="e">
        <f ca="1">+IF(AND(ISNUMBER(OFFSET('Sanitation Data'!$H$13,0,10*ROW('Sanitation Data'!H137))),'Data Summary'!DN143="Yes"),OFFSET('Sanitation Data'!$H$13,0,10*ROW('Sanitation Data'!H137)),NA())</f>
        <v>#N/A</v>
      </c>
      <c r="AZ143" s="135" t="e">
        <f ca="1">+IF(AND(ISNUMBER(OFFSET('Hygiene Data'!$C$6,0,10*ROW('Hygiene Data'!C137))),'Data Summary'!DO143="Yes"),OFFSET('Hygiene Data'!$C$6,0,10*ROW('Hygiene Data'!C137)),NA())</f>
        <v>#N/A</v>
      </c>
      <c r="BA143" s="135" t="e">
        <f ca="1">+IF(AND(ISNUMBER(OFFSET('Hygiene Data'!$C$8,0,10*ROW('Hygiene Data'!C137))),'Data Summary'!DP143="Yes"),OFFSET('Hygiene Data'!$C$8,0,10*ROW('Hygiene Data'!C137)),NA())</f>
        <v>#N/A</v>
      </c>
      <c r="BB143" s="135" t="e">
        <f ca="1">+IF(AND(ISNUMBER(OFFSET('Hygiene Data'!$C$10,0,10*ROW('Hygiene Data'!C137))),'Data Summary'!DQ143="Yes"),OFFSET('Hygiene Data'!$C$10,0,10*ROW('Hygiene Data'!C137)),NA())</f>
        <v>#N/A</v>
      </c>
      <c r="BC143" s="135" t="e">
        <f ca="1">+IF(AND(ISNUMBER(OFFSET('Hygiene Data'!$D$6,0,10*ROW('Hygiene Data'!D137))),'Data Summary'!DR143="Yes"),OFFSET('Hygiene Data'!$D$6,0,10*ROW('Hygiene Data'!D137)),NA())</f>
        <v>#N/A</v>
      </c>
      <c r="BD143" s="135" t="e">
        <f ca="1">+IF(AND(ISNUMBER(OFFSET('Hygiene Data'!$D$8,0,10*ROW('Hygiene Data'!D137))),'Data Summary'!DS143="Yes"),OFFSET('Hygiene Data'!$D$8,0,10*ROW('Hygiene Data'!D137)),NA())</f>
        <v>#N/A</v>
      </c>
      <c r="BE143" s="135" t="e">
        <f ca="1">+IF(AND(ISNUMBER(OFFSET('Hygiene Data'!$D$10,0,10*ROW('Hygiene Data'!D137))),'Data Summary'!DT143="Yes"),OFFSET('Hygiene Data'!$D$10,0,10*ROW('Hygiene Data'!D137)),NA())</f>
        <v>#N/A</v>
      </c>
      <c r="BF143" s="135" t="e">
        <f ca="1">+IF(AND(ISNUMBER(OFFSET('Hygiene Data'!$E$6,0,10*ROW('Hygiene Data'!E137))),'Data Summary'!DU143="Yes"),OFFSET('Hygiene Data'!$E$6,0,10*ROW('Hygiene Data'!E137)),NA())</f>
        <v>#N/A</v>
      </c>
      <c r="BG143" s="135" t="e">
        <f ca="1">+IF(AND(ISNUMBER(OFFSET('Hygiene Data'!$E$8,0,10*ROW('Hygiene Data'!E137))),'Data Summary'!DV143="Yes"),OFFSET('Hygiene Data'!$E$8,0,10*ROW('Hygiene Data'!E137)),NA())</f>
        <v>#N/A</v>
      </c>
      <c r="BH143" s="135" t="e">
        <f ca="1">+IF(AND(ISNUMBER(OFFSET('Hygiene Data'!$E$10,0,10*ROW('Hygiene Data'!E137))),'Data Summary'!DW143="Yes"),OFFSET('Hygiene Data'!$E$10,0,10*ROW('Hygiene Data'!E137)),NA())</f>
        <v>#N/A</v>
      </c>
      <c r="BI143" s="135" t="e">
        <f ca="1">+IF(AND(ISNUMBER(OFFSET('Hygiene Data'!$F$6,0,10*ROW('Hygiene Data'!F137))),'Data Summary'!DX143="Yes"),OFFSET('Hygiene Data'!$F$6,0,10*ROW('Hygiene Data'!F137)),NA())</f>
        <v>#N/A</v>
      </c>
      <c r="BJ143" s="135" t="e">
        <f ca="1">+IF(AND(ISNUMBER(OFFSET('Hygiene Data'!$F$8,0,10*ROW('Hygiene Data'!F137))),'Data Summary'!DY143="Yes"),OFFSET('Hygiene Data'!$F$8,0,10*ROW('Hygiene Data'!F137)),NA())</f>
        <v>#N/A</v>
      </c>
      <c r="BK143" s="135" t="e">
        <f ca="1">+IF(AND(ISNUMBER(OFFSET('Hygiene Data'!$F$10,0,10*ROW('Hygiene Data'!F137))),'Data Summary'!DZ143="Yes"),OFFSET('Hygiene Data'!$F$10,0,10*ROW('Hygiene Data'!F137)),NA())</f>
        <v>#N/A</v>
      </c>
      <c r="BL143" s="135" t="e">
        <f ca="1">+IF(AND(ISNUMBER(OFFSET('Hygiene Data'!$G$6,0,10*ROW('Hygiene Data'!G137))),'Data Summary'!EA143="Yes"),OFFSET('Hygiene Data'!$G$6,0,10*ROW('Hygiene Data'!G137)),NA())</f>
        <v>#N/A</v>
      </c>
      <c r="BM143" s="135" t="e">
        <f ca="1">+IF(AND(ISNUMBER(OFFSET('Hygiene Data'!$G$8,0,10*ROW('Hygiene Data'!G137))),'Data Summary'!EB143="Yes"),OFFSET('Hygiene Data'!$G$8,0,10*ROW('Hygiene Data'!G137)),NA())</f>
        <v>#N/A</v>
      </c>
      <c r="BN143" s="135" t="e">
        <f ca="1">+IF(AND(ISNUMBER(OFFSET('Hygiene Data'!$G$10,0,10*ROW('Hygiene Data'!G137))),'Data Summary'!EC143="Yes"),OFFSET('Hygiene Data'!$G$10,0,10*ROW('Hygiene Data'!G137)),NA())</f>
        <v>#N/A</v>
      </c>
      <c r="BO143" s="135" t="e">
        <f ca="1">+IF(AND(ISNUMBER(OFFSET('Hygiene Data'!$H$6,0,10*ROW('Hygiene Data'!H137))),'Data Summary'!ED143="Yes"),OFFSET('Hygiene Data'!$H$6,0,10*ROW('Hygiene Data'!H137)),NA())</f>
        <v>#N/A</v>
      </c>
      <c r="BP143" s="135" t="e">
        <f ca="1">+IF(AND(ISNUMBER(OFFSET('Hygiene Data'!$H$8,0,10*ROW('Hygiene Data'!H137))),'Data Summary'!EE143="Yes"),OFFSET('Hygiene Data'!$H$8,0,10*ROW('Hygiene Data'!H137)),NA())</f>
        <v>#N/A</v>
      </c>
      <c r="BQ143" s="135" t="e">
        <f ca="1">+IF(AND(ISNUMBER(OFFSET('Hygiene Data'!$H$10,0,10*ROW('Hygiene Data'!H137))),'Data Summary'!EF143="Yes"),OFFSET('Hygiene Data'!$H$10,0,10*ROW('Hygiene Data'!H137)),NA())</f>
        <v>#N/A</v>
      </c>
    </row>
    <row r="144" spans="1:69" x14ac:dyDescent="0.2">
      <c r="A144" s="50" t="e">
        <f ca="1">+IF(OFFSET('Water Data'!$B$1,0,10*ROW('Water Data'!B138))="",NA(),OFFSET('Water Data'!$B$1,0,10*ROW('Water Data'!B138)))</f>
        <v>#N/A</v>
      </c>
      <c r="B144" s="50" t="e">
        <f ca="1">+IF(OFFSET('Water Data'!$A$3,0,10*ROW('Water Data'!A141))="",NA(),OFFSET('Water Data'!$A$3,0,10*ROW('Water Data'!A141)))</f>
        <v>#N/A</v>
      </c>
      <c r="C144" s="50" t="e">
        <f ca="1">+IF(OFFSET('Water Data'!$C$3,0,10*ROW('Water Data'!C141))="",NA(),OFFSET('Water Data'!$C$3,0,10*ROW('Water Data'!C141)))</f>
        <v>#N/A</v>
      </c>
      <c r="D144" s="133" t="e">
        <f ca="1">+IF(AND(ISNUMBER(OFFSET('Water Data'!$C$5,0,10*ROW('Water Data'!C138))),'Data Summary'!BS144="Yes"),100-OFFSET('Water Data'!$C$5,0,10*ROW('Water Data'!C138)),NA())</f>
        <v>#N/A</v>
      </c>
      <c r="E144" s="133" t="e">
        <f ca="1">+IF(AND(ISNUMBER(OFFSET('Water Data'!$C$7,0,10*ROW('Water Data'!C138))),'Data Summary'!BT144="Yes"),OFFSET('Water Data'!$C$7,0,10*ROW('Water Data'!C138)),NA())</f>
        <v>#N/A</v>
      </c>
      <c r="F144" s="133" t="e">
        <f ca="1">+IF(AND(ISNUMBER(OFFSET('Water Data'!$C$10,0,10*ROW('Water Data'!C138))),'Data Summary'!BU144="Yes"),OFFSET('Water Data'!$C$10,0,10*ROW('Water Data'!C138)),NA())</f>
        <v>#N/A</v>
      </c>
      <c r="G144" s="133" t="e">
        <f ca="1">+IF(AND(ISNUMBER(OFFSET('Water Data'!$D$5,0,10*ROW('Water Data'!D138))),'Data Summary'!BV144="Yes"),100-OFFSET('Water Data'!$D$5,0,10*ROW('Water Data'!D138)),NA())</f>
        <v>#N/A</v>
      </c>
      <c r="H144" s="133" t="e">
        <f ca="1">+IF(AND(ISNUMBER(OFFSET('Water Data'!$D$7,0,10*ROW('Water Data'!D138))),'Data Summary'!BW144="Yes"),OFFSET('Water Data'!$D$7,0,10*ROW('Water Data'!D138)),NA())</f>
        <v>#N/A</v>
      </c>
      <c r="I144" s="133" t="e">
        <f ca="1">+IF(AND(ISNUMBER(OFFSET('Water Data'!$D$10,0,10*ROW('Water Data'!D138))),'Data Summary'!BX144="Yes"),OFFSET('Water Data'!$D$10,0,10*ROW('Water Data'!D138)),NA())</f>
        <v>#N/A</v>
      </c>
      <c r="J144" s="133" t="e">
        <f ca="1">+IF(AND(ISNUMBER(OFFSET('Water Data'!$E$5,0,10*ROW('Water Data'!E138))),'Data Summary'!BY144="Yes"),100-OFFSET('Water Data'!$E$5,0,10*ROW('Water Data'!E138)),NA())</f>
        <v>#N/A</v>
      </c>
      <c r="K144" s="133" t="e">
        <f ca="1">+IF(AND(ISNUMBER(OFFSET('Water Data'!$E$7,0,10*ROW('Water Data'!E138))),'Data Summary'!BZ144="Yes"),OFFSET('Water Data'!$E$7,0,10*ROW('Water Data'!E138)),NA())</f>
        <v>#N/A</v>
      </c>
      <c r="L144" s="133" t="e">
        <f ca="1">+IF(AND(ISNUMBER(OFFSET('Water Data'!$E$10,0,10*ROW('Water Data'!E138))),'Data Summary'!CA144="Yes"),OFFSET('Water Data'!$E$10,0,10*ROW('Water Data'!E138)),NA())</f>
        <v>#N/A</v>
      </c>
      <c r="M144" s="133" t="e">
        <f ca="1">+IF(AND(ISNUMBER(OFFSET('Water Data'!$F$5,0,10*ROW('Water Data'!F138))),'Data Summary'!CB144="Yes"),100-OFFSET('Water Data'!$F$5,0,10*ROW('Water Data'!F138)),NA())</f>
        <v>#N/A</v>
      </c>
      <c r="N144" s="133" t="e">
        <f ca="1">+IF(AND(ISNUMBER(OFFSET('Water Data'!$F$7,0,10*ROW('Water Data'!F138))),'Data Summary'!CC144="Yes"),OFFSET('Water Data'!$F$7,0,10*ROW('Water Data'!F138)),NA())</f>
        <v>#N/A</v>
      </c>
      <c r="O144" s="133" t="e">
        <f ca="1">+IF(AND(ISNUMBER(OFFSET('Water Data'!$F$10,0,10*ROW('Water Data'!F138))),'Data Summary'!CD144="Yes"),OFFSET('Water Data'!$F$10,0,10*ROW('Water Data'!F138)),NA())</f>
        <v>#N/A</v>
      </c>
      <c r="P144" s="133" t="e">
        <f ca="1">+IF(AND(ISNUMBER(OFFSET('Water Data'!$G$5,0,10*ROW('Water Data'!G138))),'Data Summary'!CE144="Yes"),100-OFFSET('Water Data'!$G$5,0,10*ROW('Water Data'!G138)),NA())</f>
        <v>#N/A</v>
      </c>
      <c r="Q144" s="133" t="e">
        <f ca="1">+IF(AND(ISNUMBER(OFFSET('Water Data'!$G$7,0,10*ROW('Water Data'!G138))),'Data Summary'!CF144="Yes"),OFFSET('Water Data'!$G$7,0,10*ROW('Water Data'!G138)),NA())</f>
        <v>#N/A</v>
      </c>
      <c r="R144" s="133" t="e">
        <f ca="1">+IF(AND(ISNUMBER(OFFSET('Water Data'!$G$10,0,10*ROW('Water Data'!G138))),'Data Summary'!CG144="Yes"),OFFSET('Water Data'!$G$10,0,10*ROW('Water Data'!G138)),NA())</f>
        <v>#N/A</v>
      </c>
      <c r="S144" s="133" t="e">
        <f ca="1">+IF(AND(ISNUMBER(OFFSET('Water Data'!$H$5,0,10*ROW('Water Data'!H138))),'Data Summary'!CH144="Yes"),100-OFFSET('Water Data'!$H$5,0,10*ROW('Water Data'!H138)),NA())</f>
        <v>#N/A</v>
      </c>
      <c r="T144" s="133" t="e">
        <f ca="1">+IF(AND(ISNUMBER(OFFSET('Water Data'!$H$7,0,10*ROW('Water Data'!H138))),'Data Summary'!CI144="Yes"),OFFSET('Water Data'!$H$7,0,10*ROW('Water Data'!H138)),NA())</f>
        <v>#N/A</v>
      </c>
      <c r="U144" s="133" t="e">
        <f ca="1">+IF(AND(ISNUMBER(OFFSET('Water Data'!$H$10,0,10*ROW('Water Data'!H138))),'Data Summary'!CJ144="Yes"),OFFSET('Water Data'!$H$10,0,10*ROW('Water Data'!H138)),NA())</f>
        <v>#N/A</v>
      </c>
      <c r="V144" s="134" t="e">
        <f ca="1">+IF(AND(ISNUMBER(OFFSET('Sanitation Data'!$C$5,0,10*ROW('Sanitation Data'!C138))),'Data Summary'!CK144="Yes"),100-OFFSET('Sanitation Data'!$C$5,0,10*ROW('Sanitation Data'!C138)),NA())</f>
        <v>#N/A</v>
      </c>
      <c r="W144" s="134" t="e">
        <f ca="1">+IF(AND(ISNUMBER(OFFSET('Sanitation Data'!$C$7,0,10*ROW('Sanitation Data'!C138))),'Data Summary'!CL144="Yes"),OFFSET('Sanitation Data'!$C$7,0,10*ROW('Sanitation Data'!C138)),NA())</f>
        <v>#N/A</v>
      </c>
      <c r="X144" s="134" t="e">
        <f ca="1">+IF(AND(ISNUMBER(OFFSET('Sanitation Data'!$C$11,0,10*ROW('Sanitation Data'!C138))),'Data Summary'!CM144="Yes"),OFFSET('Sanitation Data'!$C$11,0,10*ROW('Sanitation Data'!C138)),NA())</f>
        <v>#N/A</v>
      </c>
      <c r="Y144" s="134" t="e">
        <f ca="1">+IF(AND(ISNUMBER(OFFSET('Sanitation Data'!$C$12,0,10*ROW('Sanitation Data'!C138))),'Data Summary'!CN144="Yes"),OFFSET('Sanitation Data'!$C$12,0,10*ROW('Sanitation Data'!C138)),NA())</f>
        <v>#N/A</v>
      </c>
      <c r="Z144" s="134" t="e">
        <f ca="1">+IF(AND(ISNUMBER(OFFSET('Sanitation Data'!$C$13,0,10*ROW('Sanitation Data'!C138))),'Data Summary'!CO144="Yes"),OFFSET('Sanitation Data'!$C$13,0,10*ROW('Sanitation Data'!C138)),NA())</f>
        <v>#N/A</v>
      </c>
      <c r="AA144" s="134" t="e">
        <f ca="1">+IF(AND(ISNUMBER(OFFSET('Sanitation Data'!$D$5,0,10*ROW('Sanitation Data'!D138))),'Data Summary'!CP144="Yes"),100-OFFSET('Sanitation Data'!$D$5,0,10*ROW('Sanitation Data'!D138)),NA())</f>
        <v>#N/A</v>
      </c>
      <c r="AB144" s="134" t="e">
        <f ca="1">+IF(AND(ISNUMBER(OFFSET('Sanitation Data'!$D$7,0,10*ROW('Sanitation Data'!D138))),'Data Summary'!CQ144="Yes"),OFFSET('Sanitation Data'!$D$7,0,10*ROW('Sanitation Data'!D138)),NA())</f>
        <v>#N/A</v>
      </c>
      <c r="AC144" s="134" t="e">
        <f ca="1">+IF(AND(ISNUMBER(OFFSET('Sanitation Data'!$D$11,0,10*ROW('Sanitation Data'!D138))),'Data Summary'!CR144="Yes"),OFFSET('Sanitation Data'!$D$11,0,10*ROW('Sanitation Data'!D138)),NA())</f>
        <v>#N/A</v>
      </c>
      <c r="AD144" s="134" t="e">
        <f ca="1">+IF(AND(ISNUMBER(OFFSET('Sanitation Data'!$D$12,0,10*ROW('Sanitation Data'!D138))),'Data Summary'!CS144="Yes"),OFFSET('Sanitation Data'!$D$12,0,10*ROW('Sanitation Data'!D138)),NA())</f>
        <v>#N/A</v>
      </c>
      <c r="AE144" s="134" t="e">
        <f ca="1">+IF(AND(ISNUMBER(OFFSET('Sanitation Data'!$D$13,0,10*ROW('Sanitation Data'!D138))),'Data Summary'!CT144="Yes"),OFFSET('Sanitation Data'!$D$13,0,10*ROW('Sanitation Data'!D138)),NA())</f>
        <v>#N/A</v>
      </c>
      <c r="AF144" s="134" t="e">
        <f ca="1">+IF(AND(ISNUMBER(OFFSET('Sanitation Data'!$E$5,0,10*ROW('Sanitation Data'!E138))),'Data Summary'!CU144="Yes"),100-OFFSET('Sanitation Data'!$E$5,0,10*ROW('Sanitation Data'!E138)),NA())</f>
        <v>#N/A</v>
      </c>
      <c r="AG144" s="134" t="e">
        <f ca="1">+IF(AND(ISNUMBER(OFFSET('Sanitation Data'!$E$7,0,10*ROW('Sanitation Data'!E138))),'Data Summary'!CV144="Yes"),OFFSET('Sanitation Data'!$E$7,0,10*ROW('Sanitation Data'!E138)),NA())</f>
        <v>#N/A</v>
      </c>
      <c r="AH144" s="134" t="e">
        <f ca="1">+IF(AND(ISNUMBER(OFFSET('Sanitation Data'!$E$11,0,10*ROW('Sanitation Data'!E138))),'Data Summary'!CW144="Yes"),OFFSET('Sanitation Data'!$E$11,0,10*ROW('Sanitation Data'!E138)),NA())</f>
        <v>#N/A</v>
      </c>
      <c r="AI144" s="134" t="e">
        <f ca="1">+IF(AND(ISNUMBER(OFFSET('Sanitation Data'!$E$12,0,10*ROW('Sanitation Data'!E138))),'Data Summary'!CX144="Yes"),OFFSET('Sanitation Data'!$E$12,0,10*ROW('Sanitation Data'!E138)),NA())</f>
        <v>#N/A</v>
      </c>
      <c r="AJ144" s="134" t="e">
        <f ca="1">+IF(AND(ISNUMBER(OFFSET('Sanitation Data'!$E$13,0,10*ROW('Sanitation Data'!E138))),'Data Summary'!CY144="Yes"),OFFSET('Sanitation Data'!$E$13,0,10*ROW('Sanitation Data'!E138)),NA())</f>
        <v>#N/A</v>
      </c>
      <c r="AK144" s="134" t="e">
        <f ca="1">+IF(AND(ISNUMBER(OFFSET('Sanitation Data'!$F$5,0,10*ROW('Sanitation Data'!F138))),'Data Summary'!CZ144="Yes"),100-OFFSET('Sanitation Data'!$F$5,0,10*ROW('Sanitation Data'!F138)),NA())</f>
        <v>#N/A</v>
      </c>
      <c r="AL144" s="134" t="e">
        <f ca="1">+IF(AND(ISNUMBER(OFFSET('Sanitation Data'!$F$7,0,10*ROW('Sanitation Data'!F138))),'Data Summary'!DA144="Yes"),OFFSET('Sanitation Data'!$F$7,0,10*ROW('Sanitation Data'!F138)),NA())</f>
        <v>#N/A</v>
      </c>
      <c r="AM144" s="134" t="e">
        <f ca="1">+IF(AND(ISNUMBER(OFFSET('Sanitation Data'!$F$11,0,10*ROW('Sanitation Data'!F138))),'Data Summary'!DB144="Yes"),OFFSET('Sanitation Data'!$F$11,0,10*ROW('Sanitation Data'!F138)),NA())</f>
        <v>#N/A</v>
      </c>
      <c r="AN144" s="134" t="e">
        <f ca="1">+IF(AND(ISNUMBER(OFFSET('Sanitation Data'!$F$12,0,10*ROW('Sanitation Data'!F138))),'Data Summary'!DC144="Yes"),OFFSET('Sanitation Data'!$F$12,0,10*ROW('Sanitation Data'!F138)),NA())</f>
        <v>#N/A</v>
      </c>
      <c r="AO144" s="134" t="e">
        <f ca="1">+IF(AND(ISNUMBER(OFFSET('Sanitation Data'!$F$13,0,10*ROW('Sanitation Data'!F138))),'Data Summary'!DD144="Yes"),OFFSET('Sanitation Data'!$F$13,0,10*ROW('Sanitation Data'!F138)),NA())</f>
        <v>#N/A</v>
      </c>
      <c r="AP144" s="134" t="e">
        <f ca="1">+IF(AND(ISNUMBER(OFFSET('Sanitation Data'!$G$5,0,10*ROW('Sanitation Data'!G138))),'Data Summary'!DE144="Yes"),100-OFFSET('Sanitation Data'!$G$5,0,10*ROW('Sanitation Data'!G138)),NA())</f>
        <v>#N/A</v>
      </c>
      <c r="AQ144" s="134" t="e">
        <f ca="1">+IF(AND(ISNUMBER(OFFSET('Sanitation Data'!$G$7,0,10*ROW('Sanitation Data'!G138))),'Data Summary'!DF144="Yes"),OFFSET('Sanitation Data'!$G$7,0,10*ROW('Sanitation Data'!G138)),NA())</f>
        <v>#N/A</v>
      </c>
      <c r="AR144" s="134" t="e">
        <f ca="1">+IF(AND(ISNUMBER(OFFSET('Sanitation Data'!$G$11,0,10*ROW('Sanitation Data'!G138))),'Data Summary'!DG144="Yes"),OFFSET('Sanitation Data'!$G$11,0,10*ROW('Sanitation Data'!G138)),NA())</f>
        <v>#N/A</v>
      </c>
      <c r="AS144" s="134" t="e">
        <f ca="1">+IF(AND(ISNUMBER(OFFSET('Sanitation Data'!$G$12,0,10*ROW('Sanitation Data'!G138))),'Data Summary'!DH144="Yes"),OFFSET('Sanitation Data'!$G$12,0,10*ROW('Sanitation Data'!G138)),NA())</f>
        <v>#N/A</v>
      </c>
      <c r="AT144" s="134" t="e">
        <f ca="1">+IF(AND(ISNUMBER(OFFSET('Sanitation Data'!$G$13,0,10*ROW('Sanitation Data'!G138))),'Data Summary'!DI144="Yes"),OFFSET('Sanitation Data'!$G$13,0,10*ROW('Sanitation Data'!G138)),NA())</f>
        <v>#N/A</v>
      </c>
      <c r="AU144" s="134" t="e">
        <f ca="1">+IF(AND(ISNUMBER(OFFSET('Sanitation Data'!$H$5,0,10*ROW('Sanitation Data'!H138))),'Data Summary'!DJ144="Yes"),100-OFFSET('Sanitation Data'!$H$5,0,10*ROW('Sanitation Data'!H138)),NA())</f>
        <v>#N/A</v>
      </c>
      <c r="AV144" s="134" t="e">
        <f ca="1">+IF(AND(ISNUMBER(OFFSET('Sanitation Data'!$H$7,0,10*ROW('Sanitation Data'!H138))),'Data Summary'!DK144="Yes"),OFFSET('Sanitation Data'!$H$7,0,10*ROW('Sanitation Data'!H138)),NA())</f>
        <v>#N/A</v>
      </c>
      <c r="AW144" s="134" t="e">
        <f ca="1">+IF(AND(ISNUMBER(OFFSET('Sanitation Data'!$H$11,0,10*ROW('Sanitation Data'!H138))),'Data Summary'!DL144="Yes"),OFFSET('Sanitation Data'!$H$11,0,10*ROW('Sanitation Data'!H138)),NA())</f>
        <v>#N/A</v>
      </c>
      <c r="AX144" s="134" t="e">
        <f ca="1">+IF(AND(ISNUMBER(OFFSET('Sanitation Data'!$H$12,0,10*ROW('Sanitation Data'!H138))),'Data Summary'!DM144="Yes"),OFFSET('Sanitation Data'!$H$12,0,10*ROW('Sanitation Data'!H138)),NA())</f>
        <v>#N/A</v>
      </c>
      <c r="AY144" s="134" t="e">
        <f ca="1">+IF(AND(ISNUMBER(OFFSET('Sanitation Data'!$H$13,0,10*ROW('Sanitation Data'!H138))),'Data Summary'!DN144="Yes"),OFFSET('Sanitation Data'!$H$13,0,10*ROW('Sanitation Data'!H138)),NA())</f>
        <v>#N/A</v>
      </c>
      <c r="AZ144" s="135" t="e">
        <f ca="1">+IF(AND(ISNUMBER(OFFSET('Hygiene Data'!$C$6,0,10*ROW('Hygiene Data'!C138))),'Data Summary'!DO144="Yes"),OFFSET('Hygiene Data'!$C$6,0,10*ROW('Hygiene Data'!C138)),NA())</f>
        <v>#N/A</v>
      </c>
      <c r="BA144" s="135" t="e">
        <f ca="1">+IF(AND(ISNUMBER(OFFSET('Hygiene Data'!$C$8,0,10*ROW('Hygiene Data'!C138))),'Data Summary'!DP144="Yes"),OFFSET('Hygiene Data'!$C$8,0,10*ROW('Hygiene Data'!C138)),NA())</f>
        <v>#N/A</v>
      </c>
      <c r="BB144" s="135" t="e">
        <f ca="1">+IF(AND(ISNUMBER(OFFSET('Hygiene Data'!$C$10,0,10*ROW('Hygiene Data'!C138))),'Data Summary'!DQ144="Yes"),OFFSET('Hygiene Data'!$C$10,0,10*ROW('Hygiene Data'!C138)),NA())</f>
        <v>#N/A</v>
      </c>
      <c r="BC144" s="135" t="e">
        <f ca="1">+IF(AND(ISNUMBER(OFFSET('Hygiene Data'!$D$6,0,10*ROW('Hygiene Data'!D138))),'Data Summary'!DR144="Yes"),OFFSET('Hygiene Data'!$D$6,0,10*ROW('Hygiene Data'!D138)),NA())</f>
        <v>#N/A</v>
      </c>
      <c r="BD144" s="135" t="e">
        <f ca="1">+IF(AND(ISNUMBER(OFFSET('Hygiene Data'!$D$8,0,10*ROW('Hygiene Data'!D138))),'Data Summary'!DS144="Yes"),OFFSET('Hygiene Data'!$D$8,0,10*ROW('Hygiene Data'!D138)),NA())</f>
        <v>#N/A</v>
      </c>
      <c r="BE144" s="135" t="e">
        <f ca="1">+IF(AND(ISNUMBER(OFFSET('Hygiene Data'!$D$10,0,10*ROW('Hygiene Data'!D138))),'Data Summary'!DT144="Yes"),OFFSET('Hygiene Data'!$D$10,0,10*ROW('Hygiene Data'!D138)),NA())</f>
        <v>#N/A</v>
      </c>
      <c r="BF144" s="135" t="e">
        <f ca="1">+IF(AND(ISNUMBER(OFFSET('Hygiene Data'!$E$6,0,10*ROW('Hygiene Data'!E138))),'Data Summary'!DU144="Yes"),OFFSET('Hygiene Data'!$E$6,0,10*ROW('Hygiene Data'!E138)),NA())</f>
        <v>#N/A</v>
      </c>
      <c r="BG144" s="135" t="e">
        <f ca="1">+IF(AND(ISNUMBER(OFFSET('Hygiene Data'!$E$8,0,10*ROW('Hygiene Data'!E138))),'Data Summary'!DV144="Yes"),OFFSET('Hygiene Data'!$E$8,0,10*ROW('Hygiene Data'!E138)),NA())</f>
        <v>#N/A</v>
      </c>
      <c r="BH144" s="135" t="e">
        <f ca="1">+IF(AND(ISNUMBER(OFFSET('Hygiene Data'!$E$10,0,10*ROW('Hygiene Data'!E138))),'Data Summary'!DW144="Yes"),OFFSET('Hygiene Data'!$E$10,0,10*ROW('Hygiene Data'!E138)),NA())</f>
        <v>#N/A</v>
      </c>
      <c r="BI144" s="135" t="e">
        <f ca="1">+IF(AND(ISNUMBER(OFFSET('Hygiene Data'!$F$6,0,10*ROW('Hygiene Data'!F138))),'Data Summary'!DX144="Yes"),OFFSET('Hygiene Data'!$F$6,0,10*ROW('Hygiene Data'!F138)),NA())</f>
        <v>#N/A</v>
      </c>
      <c r="BJ144" s="135" t="e">
        <f ca="1">+IF(AND(ISNUMBER(OFFSET('Hygiene Data'!$F$8,0,10*ROW('Hygiene Data'!F138))),'Data Summary'!DY144="Yes"),OFFSET('Hygiene Data'!$F$8,0,10*ROW('Hygiene Data'!F138)),NA())</f>
        <v>#N/A</v>
      </c>
      <c r="BK144" s="135" t="e">
        <f ca="1">+IF(AND(ISNUMBER(OFFSET('Hygiene Data'!$F$10,0,10*ROW('Hygiene Data'!F138))),'Data Summary'!DZ144="Yes"),OFFSET('Hygiene Data'!$F$10,0,10*ROW('Hygiene Data'!F138)),NA())</f>
        <v>#N/A</v>
      </c>
      <c r="BL144" s="135" t="e">
        <f ca="1">+IF(AND(ISNUMBER(OFFSET('Hygiene Data'!$G$6,0,10*ROW('Hygiene Data'!G138))),'Data Summary'!EA144="Yes"),OFFSET('Hygiene Data'!$G$6,0,10*ROW('Hygiene Data'!G138)),NA())</f>
        <v>#N/A</v>
      </c>
      <c r="BM144" s="135" t="e">
        <f ca="1">+IF(AND(ISNUMBER(OFFSET('Hygiene Data'!$G$8,0,10*ROW('Hygiene Data'!G138))),'Data Summary'!EB144="Yes"),OFFSET('Hygiene Data'!$G$8,0,10*ROW('Hygiene Data'!G138)),NA())</f>
        <v>#N/A</v>
      </c>
      <c r="BN144" s="135" t="e">
        <f ca="1">+IF(AND(ISNUMBER(OFFSET('Hygiene Data'!$G$10,0,10*ROW('Hygiene Data'!G138))),'Data Summary'!EC144="Yes"),OFFSET('Hygiene Data'!$G$10,0,10*ROW('Hygiene Data'!G138)),NA())</f>
        <v>#N/A</v>
      </c>
      <c r="BO144" s="135" t="e">
        <f ca="1">+IF(AND(ISNUMBER(OFFSET('Hygiene Data'!$H$6,0,10*ROW('Hygiene Data'!H138))),'Data Summary'!ED144="Yes"),OFFSET('Hygiene Data'!$H$6,0,10*ROW('Hygiene Data'!H138)),NA())</f>
        <v>#N/A</v>
      </c>
      <c r="BP144" s="135" t="e">
        <f ca="1">+IF(AND(ISNUMBER(OFFSET('Hygiene Data'!$H$8,0,10*ROW('Hygiene Data'!H138))),'Data Summary'!EE144="Yes"),OFFSET('Hygiene Data'!$H$8,0,10*ROW('Hygiene Data'!H138)),NA())</f>
        <v>#N/A</v>
      </c>
      <c r="BQ144" s="135" t="e">
        <f ca="1">+IF(AND(ISNUMBER(OFFSET('Hygiene Data'!$H$10,0,10*ROW('Hygiene Data'!H138))),'Data Summary'!EF144="Yes"),OFFSET('Hygiene Data'!$H$10,0,10*ROW('Hygiene Data'!H138)),NA())</f>
        <v>#N/A</v>
      </c>
    </row>
    <row r="145" spans="1:69" x14ac:dyDescent="0.2">
      <c r="A145" s="50" t="e">
        <f ca="1">+IF(OFFSET('Water Data'!$B$1,0,10*ROW('Water Data'!B139))="",NA(),OFFSET('Water Data'!$B$1,0,10*ROW('Water Data'!B139)))</f>
        <v>#N/A</v>
      </c>
      <c r="B145" s="50" t="e">
        <f ca="1">+IF(OFFSET('Water Data'!$A$3,0,10*ROW('Water Data'!A142))="",NA(),OFFSET('Water Data'!$A$3,0,10*ROW('Water Data'!A142)))</f>
        <v>#N/A</v>
      </c>
      <c r="C145" s="50" t="e">
        <f ca="1">+IF(OFFSET('Water Data'!$C$3,0,10*ROW('Water Data'!C142))="",NA(),OFFSET('Water Data'!$C$3,0,10*ROW('Water Data'!C142)))</f>
        <v>#N/A</v>
      </c>
      <c r="D145" s="133" t="e">
        <f ca="1">+IF(AND(ISNUMBER(OFFSET('Water Data'!$C$5,0,10*ROW('Water Data'!C139))),'Data Summary'!BS145="Yes"),100-OFFSET('Water Data'!$C$5,0,10*ROW('Water Data'!C139)),NA())</f>
        <v>#N/A</v>
      </c>
      <c r="E145" s="133" t="e">
        <f ca="1">+IF(AND(ISNUMBER(OFFSET('Water Data'!$C$7,0,10*ROW('Water Data'!C139))),'Data Summary'!BT145="Yes"),OFFSET('Water Data'!$C$7,0,10*ROW('Water Data'!C139)),NA())</f>
        <v>#N/A</v>
      </c>
      <c r="F145" s="133" t="e">
        <f ca="1">+IF(AND(ISNUMBER(OFFSET('Water Data'!$C$10,0,10*ROW('Water Data'!C139))),'Data Summary'!BU145="Yes"),OFFSET('Water Data'!$C$10,0,10*ROW('Water Data'!C139)),NA())</f>
        <v>#N/A</v>
      </c>
      <c r="G145" s="133" t="e">
        <f ca="1">+IF(AND(ISNUMBER(OFFSET('Water Data'!$D$5,0,10*ROW('Water Data'!D139))),'Data Summary'!BV145="Yes"),100-OFFSET('Water Data'!$D$5,0,10*ROW('Water Data'!D139)),NA())</f>
        <v>#N/A</v>
      </c>
      <c r="H145" s="133" t="e">
        <f ca="1">+IF(AND(ISNUMBER(OFFSET('Water Data'!$D$7,0,10*ROW('Water Data'!D139))),'Data Summary'!BW145="Yes"),OFFSET('Water Data'!$D$7,0,10*ROW('Water Data'!D139)),NA())</f>
        <v>#N/A</v>
      </c>
      <c r="I145" s="133" t="e">
        <f ca="1">+IF(AND(ISNUMBER(OFFSET('Water Data'!$D$10,0,10*ROW('Water Data'!D139))),'Data Summary'!BX145="Yes"),OFFSET('Water Data'!$D$10,0,10*ROW('Water Data'!D139)),NA())</f>
        <v>#N/A</v>
      </c>
      <c r="J145" s="133" t="e">
        <f ca="1">+IF(AND(ISNUMBER(OFFSET('Water Data'!$E$5,0,10*ROW('Water Data'!E139))),'Data Summary'!BY145="Yes"),100-OFFSET('Water Data'!$E$5,0,10*ROW('Water Data'!E139)),NA())</f>
        <v>#N/A</v>
      </c>
      <c r="K145" s="133" t="e">
        <f ca="1">+IF(AND(ISNUMBER(OFFSET('Water Data'!$E$7,0,10*ROW('Water Data'!E139))),'Data Summary'!BZ145="Yes"),OFFSET('Water Data'!$E$7,0,10*ROW('Water Data'!E139)),NA())</f>
        <v>#N/A</v>
      </c>
      <c r="L145" s="133" t="e">
        <f ca="1">+IF(AND(ISNUMBER(OFFSET('Water Data'!$E$10,0,10*ROW('Water Data'!E139))),'Data Summary'!CA145="Yes"),OFFSET('Water Data'!$E$10,0,10*ROW('Water Data'!E139)),NA())</f>
        <v>#N/A</v>
      </c>
      <c r="M145" s="133" t="e">
        <f ca="1">+IF(AND(ISNUMBER(OFFSET('Water Data'!$F$5,0,10*ROW('Water Data'!F139))),'Data Summary'!CB145="Yes"),100-OFFSET('Water Data'!$F$5,0,10*ROW('Water Data'!F139)),NA())</f>
        <v>#N/A</v>
      </c>
      <c r="N145" s="133" t="e">
        <f ca="1">+IF(AND(ISNUMBER(OFFSET('Water Data'!$F$7,0,10*ROW('Water Data'!F139))),'Data Summary'!CC145="Yes"),OFFSET('Water Data'!$F$7,0,10*ROW('Water Data'!F139)),NA())</f>
        <v>#N/A</v>
      </c>
      <c r="O145" s="133" t="e">
        <f ca="1">+IF(AND(ISNUMBER(OFFSET('Water Data'!$F$10,0,10*ROW('Water Data'!F139))),'Data Summary'!CD145="Yes"),OFFSET('Water Data'!$F$10,0,10*ROW('Water Data'!F139)),NA())</f>
        <v>#N/A</v>
      </c>
      <c r="P145" s="133" t="e">
        <f ca="1">+IF(AND(ISNUMBER(OFFSET('Water Data'!$G$5,0,10*ROW('Water Data'!G139))),'Data Summary'!CE145="Yes"),100-OFFSET('Water Data'!$G$5,0,10*ROW('Water Data'!G139)),NA())</f>
        <v>#N/A</v>
      </c>
      <c r="Q145" s="133" t="e">
        <f ca="1">+IF(AND(ISNUMBER(OFFSET('Water Data'!$G$7,0,10*ROW('Water Data'!G139))),'Data Summary'!CF145="Yes"),OFFSET('Water Data'!$G$7,0,10*ROW('Water Data'!G139)),NA())</f>
        <v>#N/A</v>
      </c>
      <c r="R145" s="133" t="e">
        <f ca="1">+IF(AND(ISNUMBER(OFFSET('Water Data'!$G$10,0,10*ROW('Water Data'!G139))),'Data Summary'!CG145="Yes"),OFFSET('Water Data'!$G$10,0,10*ROW('Water Data'!G139)),NA())</f>
        <v>#N/A</v>
      </c>
      <c r="S145" s="133" t="e">
        <f ca="1">+IF(AND(ISNUMBER(OFFSET('Water Data'!$H$5,0,10*ROW('Water Data'!H139))),'Data Summary'!CH145="Yes"),100-OFFSET('Water Data'!$H$5,0,10*ROW('Water Data'!H139)),NA())</f>
        <v>#N/A</v>
      </c>
      <c r="T145" s="133" t="e">
        <f ca="1">+IF(AND(ISNUMBER(OFFSET('Water Data'!$H$7,0,10*ROW('Water Data'!H139))),'Data Summary'!CI145="Yes"),OFFSET('Water Data'!$H$7,0,10*ROW('Water Data'!H139)),NA())</f>
        <v>#N/A</v>
      </c>
      <c r="U145" s="133" t="e">
        <f ca="1">+IF(AND(ISNUMBER(OFFSET('Water Data'!$H$10,0,10*ROW('Water Data'!H139))),'Data Summary'!CJ145="Yes"),OFFSET('Water Data'!$H$10,0,10*ROW('Water Data'!H139)),NA())</f>
        <v>#N/A</v>
      </c>
      <c r="V145" s="134" t="e">
        <f ca="1">+IF(AND(ISNUMBER(OFFSET('Sanitation Data'!$C$5,0,10*ROW('Sanitation Data'!C139))),'Data Summary'!CK145="Yes"),100-OFFSET('Sanitation Data'!$C$5,0,10*ROW('Sanitation Data'!C139)),NA())</f>
        <v>#N/A</v>
      </c>
      <c r="W145" s="134" t="e">
        <f ca="1">+IF(AND(ISNUMBER(OFFSET('Sanitation Data'!$C$7,0,10*ROW('Sanitation Data'!C139))),'Data Summary'!CL145="Yes"),OFFSET('Sanitation Data'!$C$7,0,10*ROW('Sanitation Data'!C139)),NA())</f>
        <v>#N/A</v>
      </c>
      <c r="X145" s="134" t="e">
        <f ca="1">+IF(AND(ISNUMBER(OFFSET('Sanitation Data'!$C$11,0,10*ROW('Sanitation Data'!C139))),'Data Summary'!CM145="Yes"),OFFSET('Sanitation Data'!$C$11,0,10*ROW('Sanitation Data'!C139)),NA())</f>
        <v>#N/A</v>
      </c>
      <c r="Y145" s="134" t="e">
        <f ca="1">+IF(AND(ISNUMBER(OFFSET('Sanitation Data'!$C$12,0,10*ROW('Sanitation Data'!C139))),'Data Summary'!CN145="Yes"),OFFSET('Sanitation Data'!$C$12,0,10*ROW('Sanitation Data'!C139)),NA())</f>
        <v>#N/A</v>
      </c>
      <c r="Z145" s="134" t="e">
        <f ca="1">+IF(AND(ISNUMBER(OFFSET('Sanitation Data'!$C$13,0,10*ROW('Sanitation Data'!C139))),'Data Summary'!CO145="Yes"),OFFSET('Sanitation Data'!$C$13,0,10*ROW('Sanitation Data'!C139)),NA())</f>
        <v>#N/A</v>
      </c>
      <c r="AA145" s="134" t="e">
        <f ca="1">+IF(AND(ISNUMBER(OFFSET('Sanitation Data'!$D$5,0,10*ROW('Sanitation Data'!D139))),'Data Summary'!CP145="Yes"),100-OFFSET('Sanitation Data'!$D$5,0,10*ROW('Sanitation Data'!D139)),NA())</f>
        <v>#N/A</v>
      </c>
      <c r="AB145" s="134" t="e">
        <f ca="1">+IF(AND(ISNUMBER(OFFSET('Sanitation Data'!$D$7,0,10*ROW('Sanitation Data'!D139))),'Data Summary'!CQ145="Yes"),OFFSET('Sanitation Data'!$D$7,0,10*ROW('Sanitation Data'!D139)),NA())</f>
        <v>#N/A</v>
      </c>
      <c r="AC145" s="134" t="e">
        <f ca="1">+IF(AND(ISNUMBER(OFFSET('Sanitation Data'!$D$11,0,10*ROW('Sanitation Data'!D139))),'Data Summary'!CR145="Yes"),OFFSET('Sanitation Data'!$D$11,0,10*ROW('Sanitation Data'!D139)),NA())</f>
        <v>#N/A</v>
      </c>
      <c r="AD145" s="134" t="e">
        <f ca="1">+IF(AND(ISNUMBER(OFFSET('Sanitation Data'!$D$12,0,10*ROW('Sanitation Data'!D139))),'Data Summary'!CS145="Yes"),OFFSET('Sanitation Data'!$D$12,0,10*ROW('Sanitation Data'!D139)),NA())</f>
        <v>#N/A</v>
      </c>
      <c r="AE145" s="134" t="e">
        <f ca="1">+IF(AND(ISNUMBER(OFFSET('Sanitation Data'!$D$13,0,10*ROW('Sanitation Data'!D139))),'Data Summary'!CT145="Yes"),OFFSET('Sanitation Data'!$D$13,0,10*ROW('Sanitation Data'!D139)),NA())</f>
        <v>#N/A</v>
      </c>
      <c r="AF145" s="134" t="e">
        <f ca="1">+IF(AND(ISNUMBER(OFFSET('Sanitation Data'!$E$5,0,10*ROW('Sanitation Data'!E139))),'Data Summary'!CU145="Yes"),100-OFFSET('Sanitation Data'!$E$5,0,10*ROW('Sanitation Data'!E139)),NA())</f>
        <v>#N/A</v>
      </c>
      <c r="AG145" s="134" t="e">
        <f ca="1">+IF(AND(ISNUMBER(OFFSET('Sanitation Data'!$E$7,0,10*ROW('Sanitation Data'!E139))),'Data Summary'!CV145="Yes"),OFFSET('Sanitation Data'!$E$7,0,10*ROW('Sanitation Data'!E139)),NA())</f>
        <v>#N/A</v>
      </c>
      <c r="AH145" s="134" t="e">
        <f ca="1">+IF(AND(ISNUMBER(OFFSET('Sanitation Data'!$E$11,0,10*ROW('Sanitation Data'!E139))),'Data Summary'!CW145="Yes"),OFFSET('Sanitation Data'!$E$11,0,10*ROW('Sanitation Data'!E139)),NA())</f>
        <v>#N/A</v>
      </c>
      <c r="AI145" s="134" t="e">
        <f ca="1">+IF(AND(ISNUMBER(OFFSET('Sanitation Data'!$E$12,0,10*ROW('Sanitation Data'!E139))),'Data Summary'!CX145="Yes"),OFFSET('Sanitation Data'!$E$12,0,10*ROW('Sanitation Data'!E139)),NA())</f>
        <v>#N/A</v>
      </c>
      <c r="AJ145" s="134" t="e">
        <f ca="1">+IF(AND(ISNUMBER(OFFSET('Sanitation Data'!$E$13,0,10*ROW('Sanitation Data'!E139))),'Data Summary'!CY145="Yes"),OFFSET('Sanitation Data'!$E$13,0,10*ROW('Sanitation Data'!E139)),NA())</f>
        <v>#N/A</v>
      </c>
      <c r="AK145" s="134" t="e">
        <f ca="1">+IF(AND(ISNUMBER(OFFSET('Sanitation Data'!$F$5,0,10*ROW('Sanitation Data'!F139))),'Data Summary'!CZ145="Yes"),100-OFFSET('Sanitation Data'!$F$5,0,10*ROW('Sanitation Data'!F139)),NA())</f>
        <v>#N/A</v>
      </c>
      <c r="AL145" s="134" t="e">
        <f ca="1">+IF(AND(ISNUMBER(OFFSET('Sanitation Data'!$F$7,0,10*ROW('Sanitation Data'!F139))),'Data Summary'!DA145="Yes"),OFFSET('Sanitation Data'!$F$7,0,10*ROW('Sanitation Data'!F139)),NA())</f>
        <v>#N/A</v>
      </c>
      <c r="AM145" s="134" t="e">
        <f ca="1">+IF(AND(ISNUMBER(OFFSET('Sanitation Data'!$F$11,0,10*ROW('Sanitation Data'!F139))),'Data Summary'!DB145="Yes"),OFFSET('Sanitation Data'!$F$11,0,10*ROW('Sanitation Data'!F139)),NA())</f>
        <v>#N/A</v>
      </c>
      <c r="AN145" s="134" t="e">
        <f ca="1">+IF(AND(ISNUMBER(OFFSET('Sanitation Data'!$F$12,0,10*ROW('Sanitation Data'!F139))),'Data Summary'!DC145="Yes"),OFFSET('Sanitation Data'!$F$12,0,10*ROW('Sanitation Data'!F139)),NA())</f>
        <v>#N/A</v>
      </c>
      <c r="AO145" s="134" t="e">
        <f ca="1">+IF(AND(ISNUMBER(OFFSET('Sanitation Data'!$F$13,0,10*ROW('Sanitation Data'!F139))),'Data Summary'!DD145="Yes"),OFFSET('Sanitation Data'!$F$13,0,10*ROW('Sanitation Data'!F139)),NA())</f>
        <v>#N/A</v>
      </c>
      <c r="AP145" s="134" t="e">
        <f ca="1">+IF(AND(ISNUMBER(OFFSET('Sanitation Data'!$G$5,0,10*ROW('Sanitation Data'!G139))),'Data Summary'!DE145="Yes"),100-OFFSET('Sanitation Data'!$G$5,0,10*ROW('Sanitation Data'!G139)),NA())</f>
        <v>#N/A</v>
      </c>
      <c r="AQ145" s="134" t="e">
        <f ca="1">+IF(AND(ISNUMBER(OFFSET('Sanitation Data'!$G$7,0,10*ROW('Sanitation Data'!G139))),'Data Summary'!DF145="Yes"),OFFSET('Sanitation Data'!$G$7,0,10*ROW('Sanitation Data'!G139)),NA())</f>
        <v>#N/A</v>
      </c>
      <c r="AR145" s="134" t="e">
        <f ca="1">+IF(AND(ISNUMBER(OFFSET('Sanitation Data'!$G$11,0,10*ROW('Sanitation Data'!G139))),'Data Summary'!DG145="Yes"),OFFSET('Sanitation Data'!$G$11,0,10*ROW('Sanitation Data'!G139)),NA())</f>
        <v>#N/A</v>
      </c>
      <c r="AS145" s="134" t="e">
        <f ca="1">+IF(AND(ISNUMBER(OFFSET('Sanitation Data'!$G$12,0,10*ROW('Sanitation Data'!G139))),'Data Summary'!DH145="Yes"),OFFSET('Sanitation Data'!$G$12,0,10*ROW('Sanitation Data'!G139)),NA())</f>
        <v>#N/A</v>
      </c>
      <c r="AT145" s="134" t="e">
        <f ca="1">+IF(AND(ISNUMBER(OFFSET('Sanitation Data'!$G$13,0,10*ROW('Sanitation Data'!G139))),'Data Summary'!DI145="Yes"),OFFSET('Sanitation Data'!$G$13,0,10*ROW('Sanitation Data'!G139)),NA())</f>
        <v>#N/A</v>
      </c>
      <c r="AU145" s="134" t="e">
        <f ca="1">+IF(AND(ISNUMBER(OFFSET('Sanitation Data'!$H$5,0,10*ROW('Sanitation Data'!H139))),'Data Summary'!DJ145="Yes"),100-OFFSET('Sanitation Data'!$H$5,0,10*ROW('Sanitation Data'!H139)),NA())</f>
        <v>#N/A</v>
      </c>
      <c r="AV145" s="134" t="e">
        <f ca="1">+IF(AND(ISNUMBER(OFFSET('Sanitation Data'!$H$7,0,10*ROW('Sanitation Data'!H139))),'Data Summary'!DK145="Yes"),OFFSET('Sanitation Data'!$H$7,0,10*ROW('Sanitation Data'!H139)),NA())</f>
        <v>#N/A</v>
      </c>
      <c r="AW145" s="134" t="e">
        <f ca="1">+IF(AND(ISNUMBER(OFFSET('Sanitation Data'!$H$11,0,10*ROW('Sanitation Data'!H139))),'Data Summary'!DL145="Yes"),OFFSET('Sanitation Data'!$H$11,0,10*ROW('Sanitation Data'!H139)),NA())</f>
        <v>#N/A</v>
      </c>
      <c r="AX145" s="134" t="e">
        <f ca="1">+IF(AND(ISNUMBER(OFFSET('Sanitation Data'!$H$12,0,10*ROW('Sanitation Data'!H139))),'Data Summary'!DM145="Yes"),OFFSET('Sanitation Data'!$H$12,0,10*ROW('Sanitation Data'!H139)),NA())</f>
        <v>#N/A</v>
      </c>
      <c r="AY145" s="134" t="e">
        <f ca="1">+IF(AND(ISNUMBER(OFFSET('Sanitation Data'!$H$13,0,10*ROW('Sanitation Data'!H139))),'Data Summary'!DN145="Yes"),OFFSET('Sanitation Data'!$H$13,0,10*ROW('Sanitation Data'!H139)),NA())</f>
        <v>#N/A</v>
      </c>
      <c r="AZ145" s="135" t="e">
        <f ca="1">+IF(AND(ISNUMBER(OFFSET('Hygiene Data'!$C$6,0,10*ROW('Hygiene Data'!C139))),'Data Summary'!DO145="Yes"),OFFSET('Hygiene Data'!$C$6,0,10*ROW('Hygiene Data'!C139)),NA())</f>
        <v>#N/A</v>
      </c>
      <c r="BA145" s="135" t="e">
        <f ca="1">+IF(AND(ISNUMBER(OFFSET('Hygiene Data'!$C$8,0,10*ROW('Hygiene Data'!C139))),'Data Summary'!DP145="Yes"),OFFSET('Hygiene Data'!$C$8,0,10*ROW('Hygiene Data'!C139)),NA())</f>
        <v>#N/A</v>
      </c>
      <c r="BB145" s="135" t="e">
        <f ca="1">+IF(AND(ISNUMBER(OFFSET('Hygiene Data'!$C$10,0,10*ROW('Hygiene Data'!C139))),'Data Summary'!DQ145="Yes"),OFFSET('Hygiene Data'!$C$10,0,10*ROW('Hygiene Data'!C139)),NA())</f>
        <v>#N/A</v>
      </c>
      <c r="BC145" s="135" t="e">
        <f ca="1">+IF(AND(ISNUMBER(OFFSET('Hygiene Data'!$D$6,0,10*ROW('Hygiene Data'!D139))),'Data Summary'!DR145="Yes"),OFFSET('Hygiene Data'!$D$6,0,10*ROW('Hygiene Data'!D139)),NA())</f>
        <v>#N/A</v>
      </c>
      <c r="BD145" s="135" t="e">
        <f ca="1">+IF(AND(ISNUMBER(OFFSET('Hygiene Data'!$D$8,0,10*ROW('Hygiene Data'!D139))),'Data Summary'!DS145="Yes"),OFFSET('Hygiene Data'!$D$8,0,10*ROW('Hygiene Data'!D139)),NA())</f>
        <v>#N/A</v>
      </c>
      <c r="BE145" s="135" t="e">
        <f ca="1">+IF(AND(ISNUMBER(OFFSET('Hygiene Data'!$D$10,0,10*ROW('Hygiene Data'!D139))),'Data Summary'!DT145="Yes"),OFFSET('Hygiene Data'!$D$10,0,10*ROW('Hygiene Data'!D139)),NA())</f>
        <v>#N/A</v>
      </c>
      <c r="BF145" s="135" t="e">
        <f ca="1">+IF(AND(ISNUMBER(OFFSET('Hygiene Data'!$E$6,0,10*ROW('Hygiene Data'!E139))),'Data Summary'!DU145="Yes"),OFFSET('Hygiene Data'!$E$6,0,10*ROW('Hygiene Data'!E139)),NA())</f>
        <v>#N/A</v>
      </c>
      <c r="BG145" s="135" t="e">
        <f ca="1">+IF(AND(ISNUMBER(OFFSET('Hygiene Data'!$E$8,0,10*ROW('Hygiene Data'!E139))),'Data Summary'!DV145="Yes"),OFFSET('Hygiene Data'!$E$8,0,10*ROW('Hygiene Data'!E139)),NA())</f>
        <v>#N/A</v>
      </c>
      <c r="BH145" s="135" t="e">
        <f ca="1">+IF(AND(ISNUMBER(OFFSET('Hygiene Data'!$E$10,0,10*ROW('Hygiene Data'!E139))),'Data Summary'!DW145="Yes"),OFFSET('Hygiene Data'!$E$10,0,10*ROW('Hygiene Data'!E139)),NA())</f>
        <v>#N/A</v>
      </c>
      <c r="BI145" s="135" t="e">
        <f ca="1">+IF(AND(ISNUMBER(OFFSET('Hygiene Data'!$F$6,0,10*ROW('Hygiene Data'!F139))),'Data Summary'!DX145="Yes"),OFFSET('Hygiene Data'!$F$6,0,10*ROW('Hygiene Data'!F139)),NA())</f>
        <v>#N/A</v>
      </c>
      <c r="BJ145" s="135" t="e">
        <f ca="1">+IF(AND(ISNUMBER(OFFSET('Hygiene Data'!$F$8,0,10*ROW('Hygiene Data'!F139))),'Data Summary'!DY145="Yes"),OFFSET('Hygiene Data'!$F$8,0,10*ROW('Hygiene Data'!F139)),NA())</f>
        <v>#N/A</v>
      </c>
      <c r="BK145" s="135" t="e">
        <f ca="1">+IF(AND(ISNUMBER(OFFSET('Hygiene Data'!$F$10,0,10*ROW('Hygiene Data'!F139))),'Data Summary'!DZ145="Yes"),OFFSET('Hygiene Data'!$F$10,0,10*ROW('Hygiene Data'!F139)),NA())</f>
        <v>#N/A</v>
      </c>
      <c r="BL145" s="135" t="e">
        <f ca="1">+IF(AND(ISNUMBER(OFFSET('Hygiene Data'!$G$6,0,10*ROW('Hygiene Data'!G139))),'Data Summary'!EA145="Yes"),OFFSET('Hygiene Data'!$G$6,0,10*ROW('Hygiene Data'!G139)),NA())</f>
        <v>#N/A</v>
      </c>
      <c r="BM145" s="135" t="e">
        <f ca="1">+IF(AND(ISNUMBER(OFFSET('Hygiene Data'!$G$8,0,10*ROW('Hygiene Data'!G139))),'Data Summary'!EB145="Yes"),OFFSET('Hygiene Data'!$G$8,0,10*ROW('Hygiene Data'!G139)),NA())</f>
        <v>#N/A</v>
      </c>
      <c r="BN145" s="135" t="e">
        <f ca="1">+IF(AND(ISNUMBER(OFFSET('Hygiene Data'!$G$10,0,10*ROW('Hygiene Data'!G139))),'Data Summary'!EC145="Yes"),OFFSET('Hygiene Data'!$G$10,0,10*ROW('Hygiene Data'!G139)),NA())</f>
        <v>#N/A</v>
      </c>
      <c r="BO145" s="135" t="e">
        <f ca="1">+IF(AND(ISNUMBER(OFFSET('Hygiene Data'!$H$6,0,10*ROW('Hygiene Data'!H139))),'Data Summary'!ED145="Yes"),OFFSET('Hygiene Data'!$H$6,0,10*ROW('Hygiene Data'!H139)),NA())</f>
        <v>#N/A</v>
      </c>
      <c r="BP145" s="135" t="e">
        <f ca="1">+IF(AND(ISNUMBER(OFFSET('Hygiene Data'!$H$8,0,10*ROW('Hygiene Data'!H139))),'Data Summary'!EE145="Yes"),OFFSET('Hygiene Data'!$H$8,0,10*ROW('Hygiene Data'!H139)),NA())</f>
        <v>#N/A</v>
      </c>
      <c r="BQ145" s="135" t="e">
        <f ca="1">+IF(AND(ISNUMBER(OFFSET('Hygiene Data'!$H$10,0,10*ROW('Hygiene Data'!H139))),'Data Summary'!EF145="Yes"),OFFSET('Hygiene Data'!$H$10,0,10*ROW('Hygiene Data'!H139)),NA())</f>
        <v>#N/A</v>
      </c>
    </row>
    <row r="146" spans="1:69" x14ac:dyDescent="0.2">
      <c r="A146" s="50" t="e">
        <f ca="1">+IF(OFFSET('Water Data'!$B$1,0,10*ROW('Water Data'!B140))="",NA(),OFFSET('Water Data'!$B$1,0,10*ROW('Water Data'!B140)))</f>
        <v>#N/A</v>
      </c>
      <c r="B146" s="50" t="e">
        <f ca="1">+IF(OFFSET('Water Data'!$A$3,0,10*ROW('Water Data'!A143))="",NA(),OFFSET('Water Data'!$A$3,0,10*ROW('Water Data'!A143)))</f>
        <v>#N/A</v>
      </c>
      <c r="C146" s="50" t="e">
        <f ca="1">+IF(OFFSET('Water Data'!$C$3,0,10*ROW('Water Data'!C143))="",NA(),OFFSET('Water Data'!$C$3,0,10*ROW('Water Data'!C143)))</f>
        <v>#N/A</v>
      </c>
      <c r="D146" s="133" t="e">
        <f ca="1">+IF(AND(ISNUMBER(OFFSET('Water Data'!$C$5,0,10*ROW('Water Data'!C140))),'Data Summary'!BS146="Yes"),100-OFFSET('Water Data'!$C$5,0,10*ROW('Water Data'!C140)),NA())</f>
        <v>#N/A</v>
      </c>
      <c r="E146" s="133" t="e">
        <f ca="1">+IF(AND(ISNUMBER(OFFSET('Water Data'!$C$7,0,10*ROW('Water Data'!C140))),'Data Summary'!BT146="Yes"),OFFSET('Water Data'!$C$7,0,10*ROW('Water Data'!C140)),NA())</f>
        <v>#N/A</v>
      </c>
      <c r="F146" s="133" t="e">
        <f ca="1">+IF(AND(ISNUMBER(OFFSET('Water Data'!$C$10,0,10*ROW('Water Data'!C140))),'Data Summary'!BU146="Yes"),OFFSET('Water Data'!$C$10,0,10*ROW('Water Data'!C140)),NA())</f>
        <v>#N/A</v>
      </c>
      <c r="G146" s="133" t="e">
        <f ca="1">+IF(AND(ISNUMBER(OFFSET('Water Data'!$D$5,0,10*ROW('Water Data'!D140))),'Data Summary'!BV146="Yes"),100-OFFSET('Water Data'!$D$5,0,10*ROW('Water Data'!D140)),NA())</f>
        <v>#N/A</v>
      </c>
      <c r="H146" s="133" t="e">
        <f ca="1">+IF(AND(ISNUMBER(OFFSET('Water Data'!$D$7,0,10*ROW('Water Data'!D140))),'Data Summary'!BW146="Yes"),OFFSET('Water Data'!$D$7,0,10*ROW('Water Data'!D140)),NA())</f>
        <v>#N/A</v>
      </c>
      <c r="I146" s="133" t="e">
        <f ca="1">+IF(AND(ISNUMBER(OFFSET('Water Data'!$D$10,0,10*ROW('Water Data'!D140))),'Data Summary'!BX146="Yes"),OFFSET('Water Data'!$D$10,0,10*ROW('Water Data'!D140)),NA())</f>
        <v>#N/A</v>
      </c>
      <c r="J146" s="133" t="e">
        <f ca="1">+IF(AND(ISNUMBER(OFFSET('Water Data'!$E$5,0,10*ROW('Water Data'!E140))),'Data Summary'!BY146="Yes"),100-OFFSET('Water Data'!$E$5,0,10*ROW('Water Data'!E140)),NA())</f>
        <v>#N/A</v>
      </c>
      <c r="K146" s="133" t="e">
        <f ca="1">+IF(AND(ISNUMBER(OFFSET('Water Data'!$E$7,0,10*ROW('Water Data'!E140))),'Data Summary'!BZ146="Yes"),OFFSET('Water Data'!$E$7,0,10*ROW('Water Data'!E140)),NA())</f>
        <v>#N/A</v>
      </c>
      <c r="L146" s="133" t="e">
        <f ca="1">+IF(AND(ISNUMBER(OFFSET('Water Data'!$E$10,0,10*ROW('Water Data'!E140))),'Data Summary'!CA146="Yes"),OFFSET('Water Data'!$E$10,0,10*ROW('Water Data'!E140)),NA())</f>
        <v>#N/A</v>
      </c>
      <c r="M146" s="133" t="e">
        <f ca="1">+IF(AND(ISNUMBER(OFFSET('Water Data'!$F$5,0,10*ROW('Water Data'!F140))),'Data Summary'!CB146="Yes"),100-OFFSET('Water Data'!$F$5,0,10*ROW('Water Data'!F140)),NA())</f>
        <v>#N/A</v>
      </c>
      <c r="N146" s="133" t="e">
        <f ca="1">+IF(AND(ISNUMBER(OFFSET('Water Data'!$F$7,0,10*ROW('Water Data'!F140))),'Data Summary'!CC146="Yes"),OFFSET('Water Data'!$F$7,0,10*ROW('Water Data'!F140)),NA())</f>
        <v>#N/A</v>
      </c>
      <c r="O146" s="133" t="e">
        <f ca="1">+IF(AND(ISNUMBER(OFFSET('Water Data'!$F$10,0,10*ROW('Water Data'!F140))),'Data Summary'!CD146="Yes"),OFFSET('Water Data'!$F$10,0,10*ROW('Water Data'!F140)),NA())</f>
        <v>#N/A</v>
      </c>
      <c r="P146" s="133" t="e">
        <f ca="1">+IF(AND(ISNUMBER(OFFSET('Water Data'!$G$5,0,10*ROW('Water Data'!G140))),'Data Summary'!CE146="Yes"),100-OFFSET('Water Data'!$G$5,0,10*ROW('Water Data'!G140)),NA())</f>
        <v>#N/A</v>
      </c>
      <c r="Q146" s="133" t="e">
        <f ca="1">+IF(AND(ISNUMBER(OFFSET('Water Data'!$G$7,0,10*ROW('Water Data'!G140))),'Data Summary'!CF146="Yes"),OFFSET('Water Data'!$G$7,0,10*ROW('Water Data'!G140)),NA())</f>
        <v>#N/A</v>
      </c>
      <c r="R146" s="133" t="e">
        <f ca="1">+IF(AND(ISNUMBER(OFFSET('Water Data'!$G$10,0,10*ROW('Water Data'!G140))),'Data Summary'!CG146="Yes"),OFFSET('Water Data'!$G$10,0,10*ROW('Water Data'!G140)),NA())</f>
        <v>#N/A</v>
      </c>
      <c r="S146" s="133" t="e">
        <f ca="1">+IF(AND(ISNUMBER(OFFSET('Water Data'!$H$5,0,10*ROW('Water Data'!H140))),'Data Summary'!CH146="Yes"),100-OFFSET('Water Data'!$H$5,0,10*ROW('Water Data'!H140)),NA())</f>
        <v>#N/A</v>
      </c>
      <c r="T146" s="133" t="e">
        <f ca="1">+IF(AND(ISNUMBER(OFFSET('Water Data'!$H$7,0,10*ROW('Water Data'!H140))),'Data Summary'!CI146="Yes"),OFFSET('Water Data'!$H$7,0,10*ROW('Water Data'!H140)),NA())</f>
        <v>#N/A</v>
      </c>
      <c r="U146" s="133" t="e">
        <f ca="1">+IF(AND(ISNUMBER(OFFSET('Water Data'!$H$10,0,10*ROW('Water Data'!H140))),'Data Summary'!CJ146="Yes"),OFFSET('Water Data'!$H$10,0,10*ROW('Water Data'!H140)),NA())</f>
        <v>#N/A</v>
      </c>
      <c r="V146" s="134" t="e">
        <f ca="1">+IF(AND(ISNUMBER(OFFSET('Sanitation Data'!$C$5,0,10*ROW('Sanitation Data'!C140))),'Data Summary'!CK146="Yes"),100-OFFSET('Sanitation Data'!$C$5,0,10*ROW('Sanitation Data'!C140)),NA())</f>
        <v>#N/A</v>
      </c>
      <c r="W146" s="134" t="e">
        <f ca="1">+IF(AND(ISNUMBER(OFFSET('Sanitation Data'!$C$7,0,10*ROW('Sanitation Data'!C140))),'Data Summary'!CL146="Yes"),OFFSET('Sanitation Data'!$C$7,0,10*ROW('Sanitation Data'!C140)),NA())</f>
        <v>#N/A</v>
      </c>
      <c r="X146" s="134" t="e">
        <f ca="1">+IF(AND(ISNUMBER(OFFSET('Sanitation Data'!$C$11,0,10*ROW('Sanitation Data'!C140))),'Data Summary'!CM146="Yes"),OFFSET('Sanitation Data'!$C$11,0,10*ROW('Sanitation Data'!C140)),NA())</f>
        <v>#N/A</v>
      </c>
      <c r="Y146" s="134" t="e">
        <f ca="1">+IF(AND(ISNUMBER(OFFSET('Sanitation Data'!$C$12,0,10*ROW('Sanitation Data'!C140))),'Data Summary'!CN146="Yes"),OFFSET('Sanitation Data'!$C$12,0,10*ROW('Sanitation Data'!C140)),NA())</f>
        <v>#N/A</v>
      </c>
      <c r="Z146" s="134" t="e">
        <f ca="1">+IF(AND(ISNUMBER(OFFSET('Sanitation Data'!$C$13,0,10*ROW('Sanitation Data'!C140))),'Data Summary'!CO146="Yes"),OFFSET('Sanitation Data'!$C$13,0,10*ROW('Sanitation Data'!C140)),NA())</f>
        <v>#N/A</v>
      </c>
      <c r="AA146" s="134" t="e">
        <f ca="1">+IF(AND(ISNUMBER(OFFSET('Sanitation Data'!$D$5,0,10*ROW('Sanitation Data'!D140))),'Data Summary'!CP146="Yes"),100-OFFSET('Sanitation Data'!$D$5,0,10*ROW('Sanitation Data'!D140)),NA())</f>
        <v>#N/A</v>
      </c>
      <c r="AB146" s="134" t="e">
        <f ca="1">+IF(AND(ISNUMBER(OFFSET('Sanitation Data'!$D$7,0,10*ROW('Sanitation Data'!D140))),'Data Summary'!CQ146="Yes"),OFFSET('Sanitation Data'!$D$7,0,10*ROW('Sanitation Data'!D140)),NA())</f>
        <v>#N/A</v>
      </c>
      <c r="AC146" s="134" t="e">
        <f ca="1">+IF(AND(ISNUMBER(OFFSET('Sanitation Data'!$D$11,0,10*ROW('Sanitation Data'!D140))),'Data Summary'!CR146="Yes"),OFFSET('Sanitation Data'!$D$11,0,10*ROW('Sanitation Data'!D140)),NA())</f>
        <v>#N/A</v>
      </c>
      <c r="AD146" s="134" t="e">
        <f ca="1">+IF(AND(ISNUMBER(OFFSET('Sanitation Data'!$D$12,0,10*ROW('Sanitation Data'!D140))),'Data Summary'!CS146="Yes"),OFFSET('Sanitation Data'!$D$12,0,10*ROW('Sanitation Data'!D140)),NA())</f>
        <v>#N/A</v>
      </c>
      <c r="AE146" s="134" t="e">
        <f ca="1">+IF(AND(ISNUMBER(OFFSET('Sanitation Data'!$D$13,0,10*ROW('Sanitation Data'!D140))),'Data Summary'!CT146="Yes"),OFFSET('Sanitation Data'!$D$13,0,10*ROW('Sanitation Data'!D140)),NA())</f>
        <v>#N/A</v>
      </c>
      <c r="AF146" s="134" t="e">
        <f ca="1">+IF(AND(ISNUMBER(OFFSET('Sanitation Data'!$E$5,0,10*ROW('Sanitation Data'!E140))),'Data Summary'!CU146="Yes"),100-OFFSET('Sanitation Data'!$E$5,0,10*ROW('Sanitation Data'!E140)),NA())</f>
        <v>#N/A</v>
      </c>
      <c r="AG146" s="134" t="e">
        <f ca="1">+IF(AND(ISNUMBER(OFFSET('Sanitation Data'!$E$7,0,10*ROW('Sanitation Data'!E140))),'Data Summary'!CV146="Yes"),OFFSET('Sanitation Data'!$E$7,0,10*ROW('Sanitation Data'!E140)),NA())</f>
        <v>#N/A</v>
      </c>
      <c r="AH146" s="134" t="e">
        <f ca="1">+IF(AND(ISNUMBER(OFFSET('Sanitation Data'!$E$11,0,10*ROW('Sanitation Data'!E140))),'Data Summary'!CW146="Yes"),OFFSET('Sanitation Data'!$E$11,0,10*ROW('Sanitation Data'!E140)),NA())</f>
        <v>#N/A</v>
      </c>
      <c r="AI146" s="134" t="e">
        <f ca="1">+IF(AND(ISNUMBER(OFFSET('Sanitation Data'!$E$12,0,10*ROW('Sanitation Data'!E140))),'Data Summary'!CX146="Yes"),OFFSET('Sanitation Data'!$E$12,0,10*ROW('Sanitation Data'!E140)),NA())</f>
        <v>#N/A</v>
      </c>
      <c r="AJ146" s="134" t="e">
        <f ca="1">+IF(AND(ISNUMBER(OFFSET('Sanitation Data'!$E$13,0,10*ROW('Sanitation Data'!E140))),'Data Summary'!CY146="Yes"),OFFSET('Sanitation Data'!$E$13,0,10*ROW('Sanitation Data'!E140)),NA())</f>
        <v>#N/A</v>
      </c>
      <c r="AK146" s="134" t="e">
        <f ca="1">+IF(AND(ISNUMBER(OFFSET('Sanitation Data'!$F$5,0,10*ROW('Sanitation Data'!F140))),'Data Summary'!CZ146="Yes"),100-OFFSET('Sanitation Data'!$F$5,0,10*ROW('Sanitation Data'!F140)),NA())</f>
        <v>#N/A</v>
      </c>
      <c r="AL146" s="134" t="e">
        <f ca="1">+IF(AND(ISNUMBER(OFFSET('Sanitation Data'!$F$7,0,10*ROW('Sanitation Data'!F140))),'Data Summary'!DA146="Yes"),OFFSET('Sanitation Data'!$F$7,0,10*ROW('Sanitation Data'!F140)),NA())</f>
        <v>#N/A</v>
      </c>
      <c r="AM146" s="134" t="e">
        <f ca="1">+IF(AND(ISNUMBER(OFFSET('Sanitation Data'!$F$11,0,10*ROW('Sanitation Data'!F140))),'Data Summary'!DB146="Yes"),OFFSET('Sanitation Data'!$F$11,0,10*ROW('Sanitation Data'!F140)),NA())</f>
        <v>#N/A</v>
      </c>
      <c r="AN146" s="134" t="e">
        <f ca="1">+IF(AND(ISNUMBER(OFFSET('Sanitation Data'!$F$12,0,10*ROW('Sanitation Data'!F140))),'Data Summary'!DC146="Yes"),OFFSET('Sanitation Data'!$F$12,0,10*ROW('Sanitation Data'!F140)),NA())</f>
        <v>#N/A</v>
      </c>
      <c r="AO146" s="134" t="e">
        <f ca="1">+IF(AND(ISNUMBER(OFFSET('Sanitation Data'!$F$13,0,10*ROW('Sanitation Data'!F140))),'Data Summary'!DD146="Yes"),OFFSET('Sanitation Data'!$F$13,0,10*ROW('Sanitation Data'!F140)),NA())</f>
        <v>#N/A</v>
      </c>
      <c r="AP146" s="134" t="e">
        <f ca="1">+IF(AND(ISNUMBER(OFFSET('Sanitation Data'!$G$5,0,10*ROW('Sanitation Data'!G140))),'Data Summary'!DE146="Yes"),100-OFFSET('Sanitation Data'!$G$5,0,10*ROW('Sanitation Data'!G140)),NA())</f>
        <v>#N/A</v>
      </c>
      <c r="AQ146" s="134" t="e">
        <f ca="1">+IF(AND(ISNUMBER(OFFSET('Sanitation Data'!$G$7,0,10*ROW('Sanitation Data'!G140))),'Data Summary'!DF146="Yes"),OFFSET('Sanitation Data'!$G$7,0,10*ROW('Sanitation Data'!G140)),NA())</f>
        <v>#N/A</v>
      </c>
      <c r="AR146" s="134" t="e">
        <f ca="1">+IF(AND(ISNUMBER(OFFSET('Sanitation Data'!$G$11,0,10*ROW('Sanitation Data'!G140))),'Data Summary'!DG146="Yes"),OFFSET('Sanitation Data'!$G$11,0,10*ROW('Sanitation Data'!G140)),NA())</f>
        <v>#N/A</v>
      </c>
      <c r="AS146" s="134" t="e">
        <f ca="1">+IF(AND(ISNUMBER(OFFSET('Sanitation Data'!$G$12,0,10*ROW('Sanitation Data'!G140))),'Data Summary'!DH146="Yes"),OFFSET('Sanitation Data'!$G$12,0,10*ROW('Sanitation Data'!G140)),NA())</f>
        <v>#N/A</v>
      </c>
      <c r="AT146" s="134" t="e">
        <f ca="1">+IF(AND(ISNUMBER(OFFSET('Sanitation Data'!$G$13,0,10*ROW('Sanitation Data'!G140))),'Data Summary'!DI146="Yes"),OFFSET('Sanitation Data'!$G$13,0,10*ROW('Sanitation Data'!G140)),NA())</f>
        <v>#N/A</v>
      </c>
      <c r="AU146" s="134" t="e">
        <f ca="1">+IF(AND(ISNUMBER(OFFSET('Sanitation Data'!$H$5,0,10*ROW('Sanitation Data'!H140))),'Data Summary'!DJ146="Yes"),100-OFFSET('Sanitation Data'!$H$5,0,10*ROW('Sanitation Data'!H140)),NA())</f>
        <v>#N/A</v>
      </c>
      <c r="AV146" s="134" t="e">
        <f ca="1">+IF(AND(ISNUMBER(OFFSET('Sanitation Data'!$H$7,0,10*ROW('Sanitation Data'!H140))),'Data Summary'!DK146="Yes"),OFFSET('Sanitation Data'!$H$7,0,10*ROW('Sanitation Data'!H140)),NA())</f>
        <v>#N/A</v>
      </c>
      <c r="AW146" s="134" t="e">
        <f ca="1">+IF(AND(ISNUMBER(OFFSET('Sanitation Data'!$H$11,0,10*ROW('Sanitation Data'!H140))),'Data Summary'!DL146="Yes"),OFFSET('Sanitation Data'!$H$11,0,10*ROW('Sanitation Data'!H140)),NA())</f>
        <v>#N/A</v>
      </c>
      <c r="AX146" s="134" t="e">
        <f ca="1">+IF(AND(ISNUMBER(OFFSET('Sanitation Data'!$H$12,0,10*ROW('Sanitation Data'!H140))),'Data Summary'!DM146="Yes"),OFFSET('Sanitation Data'!$H$12,0,10*ROW('Sanitation Data'!H140)),NA())</f>
        <v>#N/A</v>
      </c>
      <c r="AY146" s="134" t="e">
        <f ca="1">+IF(AND(ISNUMBER(OFFSET('Sanitation Data'!$H$13,0,10*ROW('Sanitation Data'!H140))),'Data Summary'!DN146="Yes"),OFFSET('Sanitation Data'!$H$13,0,10*ROW('Sanitation Data'!H140)),NA())</f>
        <v>#N/A</v>
      </c>
      <c r="AZ146" s="135" t="e">
        <f ca="1">+IF(AND(ISNUMBER(OFFSET('Hygiene Data'!$C$6,0,10*ROW('Hygiene Data'!C140))),'Data Summary'!DO146="Yes"),OFFSET('Hygiene Data'!$C$6,0,10*ROW('Hygiene Data'!C140)),NA())</f>
        <v>#N/A</v>
      </c>
      <c r="BA146" s="135" t="e">
        <f ca="1">+IF(AND(ISNUMBER(OFFSET('Hygiene Data'!$C$8,0,10*ROW('Hygiene Data'!C140))),'Data Summary'!DP146="Yes"),OFFSET('Hygiene Data'!$C$8,0,10*ROW('Hygiene Data'!C140)),NA())</f>
        <v>#N/A</v>
      </c>
      <c r="BB146" s="135" t="e">
        <f ca="1">+IF(AND(ISNUMBER(OFFSET('Hygiene Data'!$C$10,0,10*ROW('Hygiene Data'!C140))),'Data Summary'!DQ146="Yes"),OFFSET('Hygiene Data'!$C$10,0,10*ROW('Hygiene Data'!C140)),NA())</f>
        <v>#N/A</v>
      </c>
      <c r="BC146" s="135" t="e">
        <f ca="1">+IF(AND(ISNUMBER(OFFSET('Hygiene Data'!$D$6,0,10*ROW('Hygiene Data'!D140))),'Data Summary'!DR146="Yes"),OFFSET('Hygiene Data'!$D$6,0,10*ROW('Hygiene Data'!D140)),NA())</f>
        <v>#N/A</v>
      </c>
      <c r="BD146" s="135" t="e">
        <f ca="1">+IF(AND(ISNUMBER(OFFSET('Hygiene Data'!$D$8,0,10*ROW('Hygiene Data'!D140))),'Data Summary'!DS146="Yes"),OFFSET('Hygiene Data'!$D$8,0,10*ROW('Hygiene Data'!D140)),NA())</f>
        <v>#N/A</v>
      </c>
      <c r="BE146" s="135" t="e">
        <f ca="1">+IF(AND(ISNUMBER(OFFSET('Hygiene Data'!$D$10,0,10*ROW('Hygiene Data'!D140))),'Data Summary'!DT146="Yes"),OFFSET('Hygiene Data'!$D$10,0,10*ROW('Hygiene Data'!D140)),NA())</f>
        <v>#N/A</v>
      </c>
      <c r="BF146" s="135" t="e">
        <f ca="1">+IF(AND(ISNUMBER(OFFSET('Hygiene Data'!$E$6,0,10*ROW('Hygiene Data'!E140))),'Data Summary'!DU146="Yes"),OFFSET('Hygiene Data'!$E$6,0,10*ROW('Hygiene Data'!E140)),NA())</f>
        <v>#N/A</v>
      </c>
      <c r="BG146" s="135" t="e">
        <f ca="1">+IF(AND(ISNUMBER(OFFSET('Hygiene Data'!$E$8,0,10*ROW('Hygiene Data'!E140))),'Data Summary'!DV146="Yes"),OFFSET('Hygiene Data'!$E$8,0,10*ROW('Hygiene Data'!E140)),NA())</f>
        <v>#N/A</v>
      </c>
      <c r="BH146" s="135" t="e">
        <f ca="1">+IF(AND(ISNUMBER(OFFSET('Hygiene Data'!$E$10,0,10*ROW('Hygiene Data'!E140))),'Data Summary'!DW146="Yes"),OFFSET('Hygiene Data'!$E$10,0,10*ROW('Hygiene Data'!E140)),NA())</f>
        <v>#N/A</v>
      </c>
      <c r="BI146" s="135" t="e">
        <f ca="1">+IF(AND(ISNUMBER(OFFSET('Hygiene Data'!$F$6,0,10*ROW('Hygiene Data'!F140))),'Data Summary'!DX146="Yes"),OFFSET('Hygiene Data'!$F$6,0,10*ROW('Hygiene Data'!F140)),NA())</f>
        <v>#N/A</v>
      </c>
      <c r="BJ146" s="135" t="e">
        <f ca="1">+IF(AND(ISNUMBER(OFFSET('Hygiene Data'!$F$8,0,10*ROW('Hygiene Data'!F140))),'Data Summary'!DY146="Yes"),OFFSET('Hygiene Data'!$F$8,0,10*ROW('Hygiene Data'!F140)),NA())</f>
        <v>#N/A</v>
      </c>
      <c r="BK146" s="135" t="e">
        <f ca="1">+IF(AND(ISNUMBER(OFFSET('Hygiene Data'!$F$10,0,10*ROW('Hygiene Data'!F140))),'Data Summary'!DZ146="Yes"),OFFSET('Hygiene Data'!$F$10,0,10*ROW('Hygiene Data'!F140)),NA())</f>
        <v>#N/A</v>
      </c>
      <c r="BL146" s="135" t="e">
        <f ca="1">+IF(AND(ISNUMBER(OFFSET('Hygiene Data'!$G$6,0,10*ROW('Hygiene Data'!G140))),'Data Summary'!EA146="Yes"),OFFSET('Hygiene Data'!$G$6,0,10*ROW('Hygiene Data'!G140)),NA())</f>
        <v>#N/A</v>
      </c>
      <c r="BM146" s="135" t="e">
        <f ca="1">+IF(AND(ISNUMBER(OFFSET('Hygiene Data'!$G$8,0,10*ROW('Hygiene Data'!G140))),'Data Summary'!EB146="Yes"),OFFSET('Hygiene Data'!$G$8,0,10*ROW('Hygiene Data'!G140)),NA())</f>
        <v>#N/A</v>
      </c>
      <c r="BN146" s="135" t="e">
        <f ca="1">+IF(AND(ISNUMBER(OFFSET('Hygiene Data'!$G$10,0,10*ROW('Hygiene Data'!G140))),'Data Summary'!EC146="Yes"),OFFSET('Hygiene Data'!$G$10,0,10*ROW('Hygiene Data'!G140)),NA())</f>
        <v>#N/A</v>
      </c>
      <c r="BO146" s="135" t="e">
        <f ca="1">+IF(AND(ISNUMBER(OFFSET('Hygiene Data'!$H$6,0,10*ROW('Hygiene Data'!H140))),'Data Summary'!ED146="Yes"),OFFSET('Hygiene Data'!$H$6,0,10*ROW('Hygiene Data'!H140)),NA())</f>
        <v>#N/A</v>
      </c>
      <c r="BP146" s="135" t="e">
        <f ca="1">+IF(AND(ISNUMBER(OFFSET('Hygiene Data'!$H$8,0,10*ROW('Hygiene Data'!H140))),'Data Summary'!EE146="Yes"),OFFSET('Hygiene Data'!$H$8,0,10*ROW('Hygiene Data'!H140)),NA())</f>
        <v>#N/A</v>
      </c>
      <c r="BQ146" s="135" t="e">
        <f ca="1">+IF(AND(ISNUMBER(OFFSET('Hygiene Data'!$H$10,0,10*ROW('Hygiene Data'!H140))),'Data Summary'!EF146="Yes"),OFFSET('Hygiene Data'!$H$10,0,10*ROW('Hygiene Data'!H140)),NA())</f>
        <v>#N/A</v>
      </c>
    </row>
    <row r="147" spans="1:69" x14ac:dyDescent="0.2">
      <c r="A147" s="50" t="e">
        <f ca="1">+IF(OFFSET('Water Data'!$B$1,0,10*ROW('Water Data'!B141))="",NA(),OFFSET('Water Data'!$B$1,0,10*ROW('Water Data'!B141)))</f>
        <v>#N/A</v>
      </c>
      <c r="B147" s="50" t="e">
        <f ca="1">+IF(OFFSET('Water Data'!$A$3,0,10*ROW('Water Data'!A144))="",NA(),OFFSET('Water Data'!$A$3,0,10*ROW('Water Data'!A144)))</f>
        <v>#N/A</v>
      </c>
      <c r="C147" s="50" t="e">
        <f ca="1">+IF(OFFSET('Water Data'!$C$3,0,10*ROW('Water Data'!C144))="",NA(),OFFSET('Water Data'!$C$3,0,10*ROW('Water Data'!C144)))</f>
        <v>#N/A</v>
      </c>
      <c r="D147" s="133" t="e">
        <f ca="1">+IF(AND(ISNUMBER(OFFSET('Water Data'!$C$5,0,10*ROW('Water Data'!C141))),'Data Summary'!BS147="Yes"),100-OFFSET('Water Data'!$C$5,0,10*ROW('Water Data'!C141)),NA())</f>
        <v>#N/A</v>
      </c>
      <c r="E147" s="133" t="e">
        <f ca="1">+IF(AND(ISNUMBER(OFFSET('Water Data'!$C$7,0,10*ROW('Water Data'!C141))),'Data Summary'!BT147="Yes"),OFFSET('Water Data'!$C$7,0,10*ROW('Water Data'!C141)),NA())</f>
        <v>#N/A</v>
      </c>
      <c r="F147" s="133" t="e">
        <f ca="1">+IF(AND(ISNUMBER(OFFSET('Water Data'!$C$10,0,10*ROW('Water Data'!C141))),'Data Summary'!BU147="Yes"),OFFSET('Water Data'!$C$10,0,10*ROW('Water Data'!C141)),NA())</f>
        <v>#N/A</v>
      </c>
      <c r="G147" s="133" t="e">
        <f ca="1">+IF(AND(ISNUMBER(OFFSET('Water Data'!$D$5,0,10*ROW('Water Data'!D141))),'Data Summary'!BV147="Yes"),100-OFFSET('Water Data'!$D$5,0,10*ROW('Water Data'!D141)),NA())</f>
        <v>#N/A</v>
      </c>
      <c r="H147" s="133" t="e">
        <f ca="1">+IF(AND(ISNUMBER(OFFSET('Water Data'!$D$7,0,10*ROW('Water Data'!D141))),'Data Summary'!BW147="Yes"),OFFSET('Water Data'!$D$7,0,10*ROW('Water Data'!D141)),NA())</f>
        <v>#N/A</v>
      </c>
      <c r="I147" s="133" t="e">
        <f ca="1">+IF(AND(ISNUMBER(OFFSET('Water Data'!$D$10,0,10*ROW('Water Data'!D141))),'Data Summary'!BX147="Yes"),OFFSET('Water Data'!$D$10,0,10*ROW('Water Data'!D141)),NA())</f>
        <v>#N/A</v>
      </c>
      <c r="J147" s="133" t="e">
        <f ca="1">+IF(AND(ISNUMBER(OFFSET('Water Data'!$E$5,0,10*ROW('Water Data'!E141))),'Data Summary'!BY147="Yes"),100-OFFSET('Water Data'!$E$5,0,10*ROW('Water Data'!E141)),NA())</f>
        <v>#N/A</v>
      </c>
      <c r="K147" s="133" t="e">
        <f ca="1">+IF(AND(ISNUMBER(OFFSET('Water Data'!$E$7,0,10*ROW('Water Data'!E141))),'Data Summary'!BZ147="Yes"),OFFSET('Water Data'!$E$7,0,10*ROW('Water Data'!E141)),NA())</f>
        <v>#N/A</v>
      </c>
      <c r="L147" s="133" t="e">
        <f ca="1">+IF(AND(ISNUMBER(OFFSET('Water Data'!$E$10,0,10*ROW('Water Data'!E141))),'Data Summary'!CA147="Yes"),OFFSET('Water Data'!$E$10,0,10*ROW('Water Data'!E141)),NA())</f>
        <v>#N/A</v>
      </c>
      <c r="M147" s="133" t="e">
        <f ca="1">+IF(AND(ISNUMBER(OFFSET('Water Data'!$F$5,0,10*ROW('Water Data'!F141))),'Data Summary'!CB147="Yes"),100-OFFSET('Water Data'!$F$5,0,10*ROW('Water Data'!F141)),NA())</f>
        <v>#N/A</v>
      </c>
      <c r="N147" s="133" t="e">
        <f ca="1">+IF(AND(ISNUMBER(OFFSET('Water Data'!$F$7,0,10*ROW('Water Data'!F141))),'Data Summary'!CC147="Yes"),OFFSET('Water Data'!$F$7,0,10*ROW('Water Data'!F141)),NA())</f>
        <v>#N/A</v>
      </c>
      <c r="O147" s="133" t="e">
        <f ca="1">+IF(AND(ISNUMBER(OFFSET('Water Data'!$F$10,0,10*ROW('Water Data'!F141))),'Data Summary'!CD147="Yes"),OFFSET('Water Data'!$F$10,0,10*ROW('Water Data'!F141)),NA())</f>
        <v>#N/A</v>
      </c>
      <c r="P147" s="133" t="e">
        <f ca="1">+IF(AND(ISNUMBER(OFFSET('Water Data'!$G$5,0,10*ROW('Water Data'!G141))),'Data Summary'!CE147="Yes"),100-OFFSET('Water Data'!$G$5,0,10*ROW('Water Data'!G141)),NA())</f>
        <v>#N/A</v>
      </c>
      <c r="Q147" s="133" t="e">
        <f ca="1">+IF(AND(ISNUMBER(OFFSET('Water Data'!$G$7,0,10*ROW('Water Data'!G141))),'Data Summary'!CF147="Yes"),OFFSET('Water Data'!$G$7,0,10*ROW('Water Data'!G141)),NA())</f>
        <v>#N/A</v>
      </c>
      <c r="R147" s="133" t="e">
        <f ca="1">+IF(AND(ISNUMBER(OFFSET('Water Data'!$G$10,0,10*ROW('Water Data'!G141))),'Data Summary'!CG147="Yes"),OFFSET('Water Data'!$G$10,0,10*ROW('Water Data'!G141)),NA())</f>
        <v>#N/A</v>
      </c>
      <c r="S147" s="133" t="e">
        <f ca="1">+IF(AND(ISNUMBER(OFFSET('Water Data'!$H$5,0,10*ROW('Water Data'!H141))),'Data Summary'!CH147="Yes"),100-OFFSET('Water Data'!$H$5,0,10*ROW('Water Data'!H141)),NA())</f>
        <v>#N/A</v>
      </c>
      <c r="T147" s="133" t="e">
        <f ca="1">+IF(AND(ISNUMBER(OFFSET('Water Data'!$H$7,0,10*ROW('Water Data'!H141))),'Data Summary'!CI147="Yes"),OFFSET('Water Data'!$H$7,0,10*ROW('Water Data'!H141)),NA())</f>
        <v>#N/A</v>
      </c>
      <c r="U147" s="133" t="e">
        <f ca="1">+IF(AND(ISNUMBER(OFFSET('Water Data'!$H$10,0,10*ROW('Water Data'!H141))),'Data Summary'!CJ147="Yes"),OFFSET('Water Data'!$H$10,0,10*ROW('Water Data'!H141)),NA())</f>
        <v>#N/A</v>
      </c>
      <c r="V147" s="134" t="e">
        <f ca="1">+IF(AND(ISNUMBER(OFFSET('Sanitation Data'!$C$5,0,10*ROW('Sanitation Data'!C141))),'Data Summary'!CK147="Yes"),100-OFFSET('Sanitation Data'!$C$5,0,10*ROW('Sanitation Data'!C141)),NA())</f>
        <v>#N/A</v>
      </c>
      <c r="W147" s="134" t="e">
        <f ca="1">+IF(AND(ISNUMBER(OFFSET('Sanitation Data'!$C$7,0,10*ROW('Sanitation Data'!C141))),'Data Summary'!CL147="Yes"),OFFSET('Sanitation Data'!$C$7,0,10*ROW('Sanitation Data'!C141)),NA())</f>
        <v>#N/A</v>
      </c>
      <c r="X147" s="134" t="e">
        <f ca="1">+IF(AND(ISNUMBER(OFFSET('Sanitation Data'!$C$11,0,10*ROW('Sanitation Data'!C141))),'Data Summary'!CM147="Yes"),OFFSET('Sanitation Data'!$C$11,0,10*ROW('Sanitation Data'!C141)),NA())</f>
        <v>#N/A</v>
      </c>
      <c r="Y147" s="134" t="e">
        <f ca="1">+IF(AND(ISNUMBER(OFFSET('Sanitation Data'!$C$12,0,10*ROW('Sanitation Data'!C141))),'Data Summary'!CN147="Yes"),OFFSET('Sanitation Data'!$C$12,0,10*ROW('Sanitation Data'!C141)),NA())</f>
        <v>#N/A</v>
      </c>
      <c r="Z147" s="134" t="e">
        <f ca="1">+IF(AND(ISNUMBER(OFFSET('Sanitation Data'!$C$13,0,10*ROW('Sanitation Data'!C141))),'Data Summary'!CO147="Yes"),OFFSET('Sanitation Data'!$C$13,0,10*ROW('Sanitation Data'!C141)),NA())</f>
        <v>#N/A</v>
      </c>
      <c r="AA147" s="134" t="e">
        <f ca="1">+IF(AND(ISNUMBER(OFFSET('Sanitation Data'!$D$5,0,10*ROW('Sanitation Data'!D141))),'Data Summary'!CP147="Yes"),100-OFFSET('Sanitation Data'!$D$5,0,10*ROW('Sanitation Data'!D141)),NA())</f>
        <v>#N/A</v>
      </c>
      <c r="AB147" s="134" t="e">
        <f ca="1">+IF(AND(ISNUMBER(OFFSET('Sanitation Data'!$D$7,0,10*ROW('Sanitation Data'!D141))),'Data Summary'!CQ147="Yes"),OFFSET('Sanitation Data'!$D$7,0,10*ROW('Sanitation Data'!D141)),NA())</f>
        <v>#N/A</v>
      </c>
      <c r="AC147" s="134" t="e">
        <f ca="1">+IF(AND(ISNUMBER(OFFSET('Sanitation Data'!$D$11,0,10*ROW('Sanitation Data'!D141))),'Data Summary'!CR147="Yes"),OFFSET('Sanitation Data'!$D$11,0,10*ROW('Sanitation Data'!D141)),NA())</f>
        <v>#N/A</v>
      </c>
      <c r="AD147" s="134" t="e">
        <f ca="1">+IF(AND(ISNUMBER(OFFSET('Sanitation Data'!$D$12,0,10*ROW('Sanitation Data'!D141))),'Data Summary'!CS147="Yes"),OFFSET('Sanitation Data'!$D$12,0,10*ROW('Sanitation Data'!D141)),NA())</f>
        <v>#N/A</v>
      </c>
      <c r="AE147" s="134" t="e">
        <f ca="1">+IF(AND(ISNUMBER(OFFSET('Sanitation Data'!$D$13,0,10*ROW('Sanitation Data'!D141))),'Data Summary'!CT147="Yes"),OFFSET('Sanitation Data'!$D$13,0,10*ROW('Sanitation Data'!D141)),NA())</f>
        <v>#N/A</v>
      </c>
      <c r="AF147" s="134" t="e">
        <f ca="1">+IF(AND(ISNUMBER(OFFSET('Sanitation Data'!$E$5,0,10*ROW('Sanitation Data'!E141))),'Data Summary'!CU147="Yes"),100-OFFSET('Sanitation Data'!$E$5,0,10*ROW('Sanitation Data'!E141)),NA())</f>
        <v>#N/A</v>
      </c>
      <c r="AG147" s="134" t="e">
        <f ca="1">+IF(AND(ISNUMBER(OFFSET('Sanitation Data'!$E$7,0,10*ROW('Sanitation Data'!E141))),'Data Summary'!CV147="Yes"),OFFSET('Sanitation Data'!$E$7,0,10*ROW('Sanitation Data'!E141)),NA())</f>
        <v>#N/A</v>
      </c>
      <c r="AH147" s="134" t="e">
        <f ca="1">+IF(AND(ISNUMBER(OFFSET('Sanitation Data'!$E$11,0,10*ROW('Sanitation Data'!E141))),'Data Summary'!CW147="Yes"),OFFSET('Sanitation Data'!$E$11,0,10*ROW('Sanitation Data'!E141)),NA())</f>
        <v>#N/A</v>
      </c>
      <c r="AI147" s="134" t="e">
        <f ca="1">+IF(AND(ISNUMBER(OFFSET('Sanitation Data'!$E$12,0,10*ROW('Sanitation Data'!E141))),'Data Summary'!CX147="Yes"),OFFSET('Sanitation Data'!$E$12,0,10*ROW('Sanitation Data'!E141)),NA())</f>
        <v>#N/A</v>
      </c>
      <c r="AJ147" s="134" t="e">
        <f ca="1">+IF(AND(ISNUMBER(OFFSET('Sanitation Data'!$E$13,0,10*ROW('Sanitation Data'!E141))),'Data Summary'!CY147="Yes"),OFFSET('Sanitation Data'!$E$13,0,10*ROW('Sanitation Data'!E141)),NA())</f>
        <v>#N/A</v>
      </c>
      <c r="AK147" s="134" t="e">
        <f ca="1">+IF(AND(ISNUMBER(OFFSET('Sanitation Data'!$F$5,0,10*ROW('Sanitation Data'!F141))),'Data Summary'!CZ147="Yes"),100-OFFSET('Sanitation Data'!$F$5,0,10*ROW('Sanitation Data'!F141)),NA())</f>
        <v>#N/A</v>
      </c>
      <c r="AL147" s="134" t="e">
        <f ca="1">+IF(AND(ISNUMBER(OFFSET('Sanitation Data'!$F$7,0,10*ROW('Sanitation Data'!F141))),'Data Summary'!DA147="Yes"),OFFSET('Sanitation Data'!$F$7,0,10*ROW('Sanitation Data'!F141)),NA())</f>
        <v>#N/A</v>
      </c>
      <c r="AM147" s="134" t="e">
        <f ca="1">+IF(AND(ISNUMBER(OFFSET('Sanitation Data'!$F$11,0,10*ROW('Sanitation Data'!F141))),'Data Summary'!DB147="Yes"),OFFSET('Sanitation Data'!$F$11,0,10*ROW('Sanitation Data'!F141)),NA())</f>
        <v>#N/A</v>
      </c>
      <c r="AN147" s="134" t="e">
        <f ca="1">+IF(AND(ISNUMBER(OFFSET('Sanitation Data'!$F$12,0,10*ROW('Sanitation Data'!F141))),'Data Summary'!DC147="Yes"),OFFSET('Sanitation Data'!$F$12,0,10*ROW('Sanitation Data'!F141)),NA())</f>
        <v>#N/A</v>
      </c>
      <c r="AO147" s="134" t="e">
        <f ca="1">+IF(AND(ISNUMBER(OFFSET('Sanitation Data'!$F$13,0,10*ROW('Sanitation Data'!F141))),'Data Summary'!DD147="Yes"),OFFSET('Sanitation Data'!$F$13,0,10*ROW('Sanitation Data'!F141)),NA())</f>
        <v>#N/A</v>
      </c>
      <c r="AP147" s="134" t="e">
        <f ca="1">+IF(AND(ISNUMBER(OFFSET('Sanitation Data'!$G$5,0,10*ROW('Sanitation Data'!G141))),'Data Summary'!DE147="Yes"),100-OFFSET('Sanitation Data'!$G$5,0,10*ROW('Sanitation Data'!G141)),NA())</f>
        <v>#N/A</v>
      </c>
      <c r="AQ147" s="134" t="e">
        <f ca="1">+IF(AND(ISNUMBER(OFFSET('Sanitation Data'!$G$7,0,10*ROW('Sanitation Data'!G141))),'Data Summary'!DF147="Yes"),OFFSET('Sanitation Data'!$G$7,0,10*ROW('Sanitation Data'!G141)),NA())</f>
        <v>#N/A</v>
      </c>
      <c r="AR147" s="134" t="e">
        <f ca="1">+IF(AND(ISNUMBER(OFFSET('Sanitation Data'!$G$11,0,10*ROW('Sanitation Data'!G141))),'Data Summary'!DG147="Yes"),OFFSET('Sanitation Data'!$G$11,0,10*ROW('Sanitation Data'!G141)),NA())</f>
        <v>#N/A</v>
      </c>
      <c r="AS147" s="134" t="e">
        <f ca="1">+IF(AND(ISNUMBER(OFFSET('Sanitation Data'!$G$12,0,10*ROW('Sanitation Data'!G141))),'Data Summary'!DH147="Yes"),OFFSET('Sanitation Data'!$G$12,0,10*ROW('Sanitation Data'!G141)),NA())</f>
        <v>#N/A</v>
      </c>
      <c r="AT147" s="134" t="e">
        <f ca="1">+IF(AND(ISNUMBER(OFFSET('Sanitation Data'!$G$13,0,10*ROW('Sanitation Data'!G141))),'Data Summary'!DI147="Yes"),OFFSET('Sanitation Data'!$G$13,0,10*ROW('Sanitation Data'!G141)),NA())</f>
        <v>#N/A</v>
      </c>
      <c r="AU147" s="134" t="e">
        <f ca="1">+IF(AND(ISNUMBER(OFFSET('Sanitation Data'!$H$5,0,10*ROW('Sanitation Data'!H141))),'Data Summary'!DJ147="Yes"),100-OFFSET('Sanitation Data'!$H$5,0,10*ROW('Sanitation Data'!H141)),NA())</f>
        <v>#N/A</v>
      </c>
      <c r="AV147" s="134" t="e">
        <f ca="1">+IF(AND(ISNUMBER(OFFSET('Sanitation Data'!$H$7,0,10*ROW('Sanitation Data'!H141))),'Data Summary'!DK147="Yes"),OFFSET('Sanitation Data'!$H$7,0,10*ROW('Sanitation Data'!H141)),NA())</f>
        <v>#N/A</v>
      </c>
      <c r="AW147" s="134" t="e">
        <f ca="1">+IF(AND(ISNUMBER(OFFSET('Sanitation Data'!$H$11,0,10*ROW('Sanitation Data'!H141))),'Data Summary'!DL147="Yes"),OFFSET('Sanitation Data'!$H$11,0,10*ROW('Sanitation Data'!H141)),NA())</f>
        <v>#N/A</v>
      </c>
      <c r="AX147" s="134" t="e">
        <f ca="1">+IF(AND(ISNUMBER(OFFSET('Sanitation Data'!$H$12,0,10*ROW('Sanitation Data'!H141))),'Data Summary'!DM147="Yes"),OFFSET('Sanitation Data'!$H$12,0,10*ROW('Sanitation Data'!H141)),NA())</f>
        <v>#N/A</v>
      </c>
      <c r="AY147" s="134" t="e">
        <f ca="1">+IF(AND(ISNUMBER(OFFSET('Sanitation Data'!$H$13,0,10*ROW('Sanitation Data'!H141))),'Data Summary'!DN147="Yes"),OFFSET('Sanitation Data'!$H$13,0,10*ROW('Sanitation Data'!H141)),NA())</f>
        <v>#N/A</v>
      </c>
      <c r="AZ147" s="135" t="e">
        <f ca="1">+IF(AND(ISNUMBER(OFFSET('Hygiene Data'!$C$6,0,10*ROW('Hygiene Data'!C141))),'Data Summary'!DO147="Yes"),OFFSET('Hygiene Data'!$C$6,0,10*ROW('Hygiene Data'!C141)),NA())</f>
        <v>#N/A</v>
      </c>
      <c r="BA147" s="135" t="e">
        <f ca="1">+IF(AND(ISNUMBER(OFFSET('Hygiene Data'!$C$8,0,10*ROW('Hygiene Data'!C141))),'Data Summary'!DP147="Yes"),OFFSET('Hygiene Data'!$C$8,0,10*ROW('Hygiene Data'!C141)),NA())</f>
        <v>#N/A</v>
      </c>
      <c r="BB147" s="135" t="e">
        <f ca="1">+IF(AND(ISNUMBER(OFFSET('Hygiene Data'!$C$10,0,10*ROW('Hygiene Data'!C141))),'Data Summary'!DQ147="Yes"),OFFSET('Hygiene Data'!$C$10,0,10*ROW('Hygiene Data'!C141)),NA())</f>
        <v>#N/A</v>
      </c>
      <c r="BC147" s="135" t="e">
        <f ca="1">+IF(AND(ISNUMBER(OFFSET('Hygiene Data'!$D$6,0,10*ROW('Hygiene Data'!D141))),'Data Summary'!DR147="Yes"),OFFSET('Hygiene Data'!$D$6,0,10*ROW('Hygiene Data'!D141)),NA())</f>
        <v>#N/A</v>
      </c>
      <c r="BD147" s="135" t="e">
        <f ca="1">+IF(AND(ISNUMBER(OFFSET('Hygiene Data'!$D$8,0,10*ROW('Hygiene Data'!D141))),'Data Summary'!DS147="Yes"),OFFSET('Hygiene Data'!$D$8,0,10*ROW('Hygiene Data'!D141)),NA())</f>
        <v>#N/A</v>
      </c>
      <c r="BE147" s="135" t="e">
        <f ca="1">+IF(AND(ISNUMBER(OFFSET('Hygiene Data'!$D$10,0,10*ROW('Hygiene Data'!D141))),'Data Summary'!DT147="Yes"),OFFSET('Hygiene Data'!$D$10,0,10*ROW('Hygiene Data'!D141)),NA())</f>
        <v>#N/A</v>
      </c>
      <c r="BF147" s="135" t="e">
        <f ca="1">+IF(AND(ISNUMBER(OFFSET('Hygiene Data'!$E$6,0,10*ROW('Hygiene Data'!E141))),'Data Summary'!DU147="Yes"),OFFSET('Hygiene Data'!$E$6,0,10*ROW('Hygiene Data'!E141)),NA())</f>
        <v>#N/A</v>
      </c>
      <c r="BG147" s="135" t="e">
        <f ca="1">+IF(AND(ISNUMBER(OFFSET('Hygiene Data'!$E$8,0,10*ROW('Hygiene Data'!E141))),'Data Summary'!DV147="Yes"),OFFSET('Hygiene Data'!$E$8,0,10*ROW('Hygiene Data'!E141)),NA())</f>
        <v>#N/A</v>
      </c>
      <c r="BH147" s="135" t="e">
        <f ca="1">+IF(AND(ISNUMBER(OFFSET('Hygiene Data'!$E$10,0,10*ROW('Hygiene Data'!E141))),'Data Summary'!DW147="Yes"),OFFSET('Hygiene Data'!$E$10,0,10*ROW('Hygiene Data'!E141)),NA())</f>
        <v>#N/A</v>
      </c>
      <c r="BI147" s="135" t="e">
        <f ca="1">+IF(AND(ISNUMBER(OFFSET('Hygiene Data'!$F$6,0,10*ROW('Hygiene Data'!F141))),'Data Summary'!DX147="Yes"),OFFSET('Hygiene Data'!$F$6,0,10*ROW('Hygiene Data'!F141)),NA())</f>
        <v>#N/A</v>
      </c>
      <c r="BJ147" s="135" t="e">
        <f ca="1">+IF(AND(ISNUMBER(OFFSET('Hygiene Data'!$F$8,0,10*ROW('Hygiene Data'!F141))),'Data Summary'!DY147="Yes"),OFFSET('Hygiene Data'!$F$8,0,10*ROW('Hygiene Data'!F141)),NA())</f>
        <v>#N/A</v>
      </c>
      <c r="BK147" s="135" t="e">
        <f ca="1">+IF(AND(ISNUMBER(OFFSET('Hygiene Data'!$F$10,0,10*ROW('Hygiene Data'!F141))),'Data Summary'!DZ147="Yes"),OFFSET('Hygiene Data'!$F$10,0,10*ROW('Hygiene Data'!F141)),NA())</f>
        <v>#N/A</v>
      </c>
      <c r="BL147" s="135" t="e">
        <f ca="1">+IF(AND(ISNUMBER(OFFSET('Hygiene Data'!$G$6,0,10*ROW('Hygiene Data'!G141))),'Data Summary'!EA147="Yes"),OFFSET('Hygiene Data'!$G$6,0,10*ROW('Hygiene Data'!G141)),NA())</f>
        <v>#N/A</v>
      </c>
      <c r="BM147" s="135" t="e">
        <f ca="1">+IF(AND(ISNUMBER(OFFSET('Hygiene Data'!$G$8,0,10*ROW('Hygiene Data'!G141))),'Data Summary'!EB147="Yes"),OFFSET('Hygiene Data'!$G$8,0,10*ROW('Hygiene Data'!G141)),NA())</f>
        <v>#N/A</v>
      </c>
      <c r="BN147" s="135" t="e">
        <f ca="1">+IF(AND(ISNUMBER(OFFSET('Hygiene Data'!$G$10,0,10*ROW('Hygiene Data'!G141))),'Data Summary'!EC147="Yes"),OFFSET('Hygiene Data'!$G$10,0,10*ROW('Hygiene Data'!G141)),NA())</f>
        <v>#N/A</v>
      </c>
      <c r="BO147" s="135" t="e">
        <f ca="1">+IF(AND(ISNUMBER(OFFSET('Hygiene Data'!$H$6,0,10*ROW('Hygiene Data'!H141))),'Data Summary'!ED147="Yes"),OFFSET('Hygiene Data'!$H$6,0,10*ROW('Hygiene Data'!H141)),NA())</f>
        <v>#N/A</v>
      </c>
      <c r="BP147" s="135" t="e">
        <f ca="1">+IF(AND(ISNUMBER(OFFSET('Hygiene Data'!$H$8,0,10*ROW('Hygiene Data'!H141))),'Data Summary'!EE147="Yes"),OFFSET('Hygiene Data'!$H$8,0,10*ROW('Hygiene Data'!H141)),NA())</f>
        <v>#N/A</v>
      </c>
      <c r="BQ147" s="135" t="e">
        <f ca="1">+IF(AND(ISNUMBER(OFFSET('Hygiene Data'!$H$10,0,10*ROW('Hygiene Data'!H141))),'Data Summary'!EF147="Yes"),OFFSET('Hygiene Data'!$H$10,0,10*ROW('Hygiene Data'!H141)),NA())</f>
        <v>#N/A</v>
      </c>
    </row>
    <row r="148" spans="1:69" x14ac:dyDescent="0.2">
      <c r="A148" s="50" t="e">
        <f ca="1">+IF(OFFSET('Water Data'!$B$1,0,10*ROW('Water Data'!B142))="",NA(),OFFSET('Water Data'!$B$1,0,10*ROW('Water Data'!B142)))</f>
        <v>#N/A</v>
      </c>
      <c r="B148" s="50" t="e">
        <f ca="1">+IF(OFFSET('Water Data'!$A$3,0,10*ROW('Water Data'!A145))="",NA(),OFFSET('Water Data'!$A$3,0,10*ROW('Water Data'!A145)))</f>
        <v>#N/A</v>
      </c>
      <c r="C148" s="50" t="e">
        <f ca="1">+IF(OFFSET('Water Data'!$C$3,0,10*ROW('Water Data'!C145))="",NA(),OFFSET('Water Data'!$C$3,0,10*ROW('Water Data'!C145)))</f>
        <v>#N/A</v>
      </c>
      <c r="D148" s="133" t="e">
        <f ca="1">+IF(AND(ISNUMBER(OFFSET('Water Data'!$C$5,0,10*ROW('Water Data'!C142))),'Data Summary'!BS148="Yes"),100-OFFSET('Water Data'!$C$5,0,10*ROW('Water Data'!C142)),NA())</f>
        <v>#N/A</v>
      </c>
      <c r="E148" s="133" t="e">
        <f ca="1">+IF(AND(ISNUMBER(OFFSET('Water Data'!$C$7,0,10*ROW('Water Data'!C142))),'Data Summary'!BT148="Yes"),OFFSET('Water Data'!$C$7,0,10*ROW('Water Data'!C142)),NA())</f>
        <v>#N/A</v>
      </c>
      <c r="F148" s="133" t="e">
        <f ca="1">+IF(AND(ISNUMBER(OFFSET('Water Data'!$C$10,0,10*ROW('Water Data'!C142))),'Data Summary'!BU148="Yes"),OFFSET('Water Data'!$C$10,0,10*ROW('Water Data'!C142)),NA())</f>
        <v>#N/A</v>
      </c>
      <c r="G148" s="133" t="e">
        <f ca="1">+IF(AND(ISNUMBER(OFFSET('Water Data'!$D$5,0,10*ROW('Water Data'!D142))),'Data Summary'!BV148="Yes"),100-OFFSET('Water Data'!$D$5,0,10*ROW('Water Data'!D142)),NA())</f>
        <v>#N/A</v>
      </c>
      <c r="H148" s="133" t="e">
        <f ca="1">+IF(AND(ISNUMBER(OFFSET('Water Data'!$D$7,0,10*ROW('Water Data'!D142))),'Data Summary'!BW148="Yes"),OFFSET('Water Data'!$D$7,0,10*ROW('Water Data'!D142)),NA())</f>
        <v>#N/A</v>
      </c>
      <c r="I148" s="133" t="e">
        <f ca="1">+IF(AND(ISNUMBER(OFFSET('Water Data'!$D$10,0,10*ROW('Water Data'!D142))),'Data Summary'!BX148="Yes"),OFFSET('Water Data'!$D$10,0,10*ROW('Water Data'!D142)),NA())</f>
        <v>#N/A</v>
      </c>
      <c r="J148" s="133" t="e">
        <f ca="1">+IF(AND(ISNUMBER(OFFSET('Water Data'!$E$5,0,10*ROW('Water Data'!E142))),'Data Summary'!BY148="Yes"),100-OFFSET('Water Data'!$E$5,0,10*ROW('Water Data'!E142)),NA())</f>
        <v>#N/A</v>
      </c>
      <c r="K148" s="133" t="e">
        <f ca="1">+IF(AND(ISNUMBER(OFFSET('Water Data'!$E$7,0,10*ROW('Water Data'!E142))),'Data Summary'!BZ148="Yes"),OFFSET('Water Data'!$E$7,0,10*ROW('Water Data'!E142)),NA())</f>
        <v>#N/A</v>
      </c>
      <c r="L148" s="133" t="e">
        <f ca="1">+IF(AND(ISNUMBER(OFFSET('Water Data'!$E$10,0,10*ROW('Water Data'!E142))),'Data Summary'!CA148="Yes"),OFFSET('Water Data'!$E$10,0,10*ROW('Water Data'!E142)),NA())</f>
        <v>#N/A</v>
      </c>
      <c r="M148" s="133" t="e">
        <f ca="1">+IF(AND(ISNUMBER(OFFSET('Water Data'!$F$5,0,10*ROW('Water Data'!F142))),'Data Summary'!CB148="Yes"),100-OFFSET('Water Data'!$F$5,0,10*ROW('Water Data'!F142)),NA())</f>
        <v>#N/A</v>
      </c>
      <c r="N148" s="133" t="e">
        <f ca="1">+IF(AND(ISNUMBER(OFFSET('Water Data'!$F$7,0,10*ROW('Water Data'!F142))),'Data Summary'!CC148="Yes"),OFFSET('Water Data'!$F$7,0,10*ROW('Water Data'!F142)),NA())</f>
        <v>#N/A</v>
      </c>
      <c r="O148" s="133" t="e">
        <f ca="1">+IF(AND(ISNUMBER(OFFSET('Water Data'!$F$10,0,10*ROW('Water Data'!F142))),'Data Summary'!CD148="Yes"),OFFSET('Water Data'!$F$10,0,10*ROW('Water Data'!F142)),NA())</f>
        <v>#N/A</v>
      </c>
      <c r="P148" s="133" t="e">
        <f ca="1">+IF(AND(ISNUMBER(OFFSET('Water Data'!$G$5,0,10*ROW('Water Data'!G142))),'Data Summary'!CE148="Yes"),100-OFFSET('Water Data'!$G$5,0,10*ROW('Water Data'!G142)),NA())</f>
        <v>#N/A</v>
      </c>
      <c r="Q148" s="133" t="e">
        <f ca="1">+IF(AND(ISNUMBER(OFFSET('Water Data'!$G$7,0,10*ROW('Water Data'!G142))),'Data Summary'!CF148="Yes"),OFFSET('Water Data'!$G$7,0,10*ROW('Water Data'!G142)),NA())</f>
        <v>#N/A</v>
      </c>
      <c r="R148" s="133" t="e">
        <f ca="1">+IF(AND(ISNUMBER(OFFSET('Water Data'!$G$10,0,10*ROW('Water Data'!G142))),'Data Summary'!CG148="Yes"),OFFSET('Water Data'!$G$10,0,10*ROW('Water Data'!G142)),NA())</f>
        <v>#N/A</v>
      </c>
      <c r="S148" s="133" t="e">
        <f ca="1">+IF(AND(ISNUMBER(OFFSET('Water Data'!$H$5,0,10*ROW('Water Data'!H142))),'Data Summary'!CH148="Yes"),100-OFFSET('Water Data'!$H$5,0,10*ROW('Water Data'!H142)),NA())</f>
        <v>#N/A</v>
      </c>
      <c r="T148" s="133" t="e">
        <f ca="1">+IF(AND(ISNUMBER(OFFSET('Water Data'!$H$7,0,10*ROW('Water Data'!H142))),'Data Summary'!CI148="Yes"),OFFSET('Water Data'!$H$7,0,10*ROW('Water Data'!H142)),NA())</f>
        <v>#N/A</v>
      </c>
      <c r="U148" s="133" t="e">
        <f ca="1">+IF(AND(ISNUMBER(OFFSET('Water Data'!$H$10,0,10*ROW('Water Data'!H142))),'Data Summary'!CJ148="Yes"),OFFSET('Water Data'!$H$10,0,10*ROW('Water Data'!H142)),NA())</f>
        <v>#N/A</v>
      </c>
      <c r="V148" s="134" t="e">
        <f ca="1">+IF(AND(ISNUMBER(OFFSET('Sanitation Data'!$C$5,0,10*ROW('Sanitation Data'!C142))),'Data Summary'!CK148="Yes"),100-OFFSET('Sanitation Data'!$C$5,0,10*ROW('Sanitation Data'!C142)),NA())</f>
        <v>#N/A</v>
      </c>
      <c r="W148" s="134" t="e">
        <f ca="1">+IF(AND(ISNUMBER(OFFSET('Sanitation Data'!$C$7,0,10*ROW('Sanitation Data'!C142))),'Data Summary'!CL148="Yes"),OFFSET('Sanitation Data'!$C$7,0,10*ROW('Sanitation Data'!C142)),NA())</f>
        <v>#N/A</v>
      </c>
      <c r="X148" s="134" t="e">
        <f ca="1">+IF(AND(ISNUMBER(OFFSET('Sanitation Data'!$C$11,0,10*ROW('Sanitation Data'!C142))),'Data Summary'!CM148="Yes"),OFFSET('Sanitation Data'!$C$11,0,10*ROW('Sanitation Data'!C142)),NA())</f>
        <v>#N/A</v>
      </c>
      <c r="Y148" s="134" t="e">
        <f ca="1">+IF(AND(ISNUMBER(OFFSET('Sanitation Data'!$C$12,0,10*ROW('Sanitation Data'!C142))),'Data Summary'!CN148="Yes"),OFFSET('Sanitation Data'!$C$12,0,10*ROW('Sanitation Data'!C142)),NA())</f>
        <v>#N/A</v>
      </c>
      <c r="Z148" s="134" t="e">
        <f ca="1">+IF(AND(ISNUMBER(OFFSET('Sanitation Data'!$C$13,0,10*ROW('Sanitation Data'!C142))),'Data Summary'!CO148="Yes"),OFFSET('Sanitation Data'!$C$13,0,10*ROW('Sanitation Data'!C142)),NA())</f>
        <v>#N/A</v>
      </c>
      <c r="AA148" s="134" t="e">
        <f ca="1">+IF(AND(ISNUMBER(OFFSET('Sanitation Data'!$D$5,0,10*ROW('Sanitation Data'!D142))),'Data Summary'!CP148="Yes"),100-OFFSET('Sanitation Data'!$D$5,0,10*ROW('Sanitation Data'!D142)),NA())</f>
        <v>#N/A</v>
      </c>
      <c r="AB148" s="134" t="e">
        <f ca="1">+IF(AND(ISNUMBER(OFFSET('Sanitation Data'!$D$7,0,10*ROW('Sanitation Data'!D142))),'Data Summary'!CQ148="Yes"),OFFSET('Sanitation Data'!$D$7,0,10*ROW('Sanitation Data'!D142)),NA())</f>
        <v>#N/A</v>
      </c>
      <c r="AC148" s="134" t="e">
        <f ca="1">+IF(AND(ISNUMBER(OFFSET('Sanitation Data'!$D$11,0,10*ROW('Sanitation Data'!D142))),'Data Summary'!CR148="Yes"),OFFSET('Sanitation Data'!$D$11,0,10*ROW('Sanitation Data'!D142)),NA())</f>
        <v>#N/A</v>
      </c>
      <c r="AD148" s="134" t="e">
        <f ca="1">+IF(AND(ISNUMBER(OFFSET('Sanitation Data'!$D$12,0,10*ROW('Sanitation Data'!D142))),'Data Summary'!CS148="Yes"),OFFSET('Sanitation Data'!$D$12,0,10*ROW('Sanitation Data'!D142)),NA())</f>
        <v>#N/A</v>
      </c>
      <c r="AE148" s="134" t="e">
        <f ca="1">+IF(AND(ISNUMBER(OFFSET('Sanitation Data'!$D$13,0,10*ROW('Sanitation Data'!D142))),'Data Summary'!CT148="Yes"),OFFSET('Sanitation Data'!$D$13,0,10*ROW('Sanitation Data'!D142)),NA())</f>
        <v>#N/A</v>
      </c>
      <c r="AF148" s="134" t="e">
        <f ca="1">+IF(AND(ISNUMBER(OFFSET('Sanitation Data'!$E$5,0,10*ROW('Sanitation Data'!E142))),'Data Summary'!CU148="Yes"),100-OFFSET('Sanitation Data'!$E$5,0,10*ROW('Sanitation Data'!E142)),NA())</f>
        <v>#N/A</v>
      </c>
      <c r="AG148" s="134" t="e">
        <f ca="1">+IF(AND(ISNUMBER(OFFSET('Sanitation Data'!$E$7,0,10*ROW('Sanitation Data'!E142))),'Data Summary'!CV148="Yes"),OFFSET('Sanitation Data'!$E$7,0,10*ROW('Sanitation Data'!E142)),NA())</f>
        <v>#N/A</v>
      </c>
      <c r="AH148" s="134" t="e">
        <f ca="1">+IF(AND(ISNUMBER(OFFSET('Sanitation Data'!$E$11,0,10*ROW('Sanitation Data'!E142))),'Data Summary'!CW148="Yes"),OFFSET('Sanitation Data'!$E$11,0,10*ROW('Sanitation Data'!E142)),NA())</f>
        <v>#N/A</v>
      </c>
      <c r="AI148" s="134" t="e">
        <f ca="1">+IF(AND(ISNUMBER(OFFSET('Sanitation Data'!$E$12,0,10*ROW('Sanitation Data'!E142))),'Data Summary'!CX148="Yes"),OFFSET('Sanitation Data'!$E$12,0,10*ROW('Sanitation Data'!E142)),NA())</f>
        <v>#N/A</v>
      </c>
      <c r="AJ148" s="134" t="e">
        <f ca="1">+IF(AND(ISNUMBER(OFFSET('Sanitation Data'!$E$13,0,10*ROW('Sanitation Data'!E142))),'Data Summary'!CY148="Yes"),OFFSET('Sanitation Data'!$E$13,0,10*ROW('Sanitation Data'!E142)),NA())</f>
        <v>#N/A</v>
      </c>
      <c r="AK148" s="134" t="e">
        <f ca="1">+IF(AND(ISNUMBER(OFFSET('Sanitation Data'!$F$5,0,10*ROW('Sanitation Data'!F142))),'Data Summary'!CZ148="Yes"),100-OFFSET('Sanitation Data'!$F$5,0,10*ROW('Sanitation Data'!F142)),NA())</f>
        <v>#N/A</v>
      </c>
      <c r="AL148" s="134" t="e">
        <f ca="1">+IF(AND(ISNUMBER(OFFSET('Sanitation Data'!$F$7,0,10*ROW('Sanitation Data'!F142))),'Data Summary'!DA148="Yes"),OFFSET('Sanitation Data'!$F$7,0,10*ROW('Sanitation Data'!F142)),NA())</f>
        <v>#N/A</v>
      </c>
      <c r="AM148" s="134" t="e">
        <f ca="1">+IF(AND(ISNUMBER(OFFSET('Sanitation Data'!$F$11,0,10*ROW('Sanitation Data'!F142))),'Data Summary'!DB148="Yes"),OFFSET('Sanitation Data'!$F$11,0,10*ROW('Sanitation Data'!F142)),NA())</f>
        <v>#N/A</v>
      </c>
      <c r="AN148" s="134" t="e">
        <f ca="1">+IF(AND(ISNUMBER(OFFSET('Sanitation Data'!$F$12,0,10*ROW('Sanitation Data'!F142))),'Data Summary'!DC148="Yes"),OFFSET('Sanitation Data'!$F$12,0,10*ROW('Sanitation Data'!F142)),NA())</f>
        <v>#N/A</v>
      </c>
      <c r="AO148" s="134" t="e">
        <f ca="1">+IF(AND(ISNUMBER(OFFSET('Sanitation Data'!$F$13,0,10*ROW('Sanitation Data'!F142))),'Data Summary'!DD148="Yes"),OFFSET('Sanitation Data'!$F$13,0,10*ROW('Sanitation Data'!F142)),NA())</f>
        <v>#N/A</v>
      </c>
      <c r="AP148" s="134" t="e">
        <f ca="1">+IF(AND(ISNUMBER(OFFSET('Sanitation Data'!$G$5,0,10*ROW('Sanitation Data'!G142))),'Data Summary'!DE148="Yes"),100-OFFSET('Sanitation Data'!$G$5,0,10*ROW('Sanitation Data'!G142)),NA())</f>
        <v>#N/A</v>
      </c>
      <c r="AQ148" s="134" t="e">
        <f ca="1">+IF(AND(ISNUMBER(OFFSET('Sanitation Data'!$G$7,0,10*ROW('Sanitation Data'!G142))),'Data Summary'!DF148="Yes"),OFFSET('Sanitation Data'!$G$7,0,10*ROW('Sanitation Data'!G142)),NA())</f>
        <v>#N/A</v>
      </c>
      <c r="AR148" s="134" t="e">
        <f ca="1">+IF(AND(ISNUMBER(OFFSET('Sanitation Data'!$G$11,0,10*ROW('Sanitation Data'!G142))),'Data Summary'!DG148="Yes"),OFFSET('Sanitation Data'!$G$11,0,10*ROW('Sanitation Data'!G142)),NA())</f>
        <v>#N/A</v>
      </c>
      <c r="AS148" s="134" t="e">
        <f ca="1">+IF(AND(ISNUMBER(OFFSET('Sanitation Data'!$G$12,0,10*ROW('Sanitation Data'!G142))),'Data Summary'!DH148="Yes"),OFFSET('Sanitation Data'!$G$12,0,10*ROW('Sanitation Data'!G142)),NA())</f>
        <v>#N/A</v>
      </c>
      <c r="AT148" s="134" t="e">
        <f ca="1">+IF(AND(ISNUMBER(OFFSET('Sanitation Data'!$G$13,0,10*ROW('Sanitation Data'!G142))),'Data Summary'!DI148="Yes"),OFFSET('Sanitation Data'!$G$13,0,10*ROW('Sanitation Data'!G142)),NA())</f>
        <v>#N/A</v>
      </c>
      <c r="AU148" s="134" t="e">
        <f ca="1">+IF(AND(ISNUMBER(OFFSET('Sanitation Data'!$H$5,0,10*ROW('Sanitation Data'!H142))),'Data Summary'!DJ148="Yes"),100-OFFSET('Sanitation Data'!$H$5,0,10*ROW('Sanitation Data'!H142)),NA())</f>
        <v>#N/A</v>
      </c>
      <c r="AV148" s="134" t="e">
        <f ca="1">+IF(AND(ISNUMBER(OFFSET('Sanitation Data'!$H$7,0,10*ROW('Sanitation Data'!H142))),'Data Summary'!DK148="Yes"),OFFSET('Sanitation Data'!$H$7,0,10*ROW('Sanitation Data'!H142)),NA())</f>
        <v>#N/A</v>
      </c>
      <c r="AW148" s="134" t="e">
        <f ca="1">+IF(AND(ISNUMBER(OFFSET('Sanitation Data'!$H$11,0,10*ROW('Sanitation Data'!H142))),'Data Summary'!DL148="Yes"),OFFSET('Sanitation Data'!$H$11,0,10*ROW('Sanitation Data'!H142)),NA())</f>
        <v>#N/A</v>
      </c>
      <c r="AX148" s="134" t="e">
        <f ca="1">+IF(AND(ISNUMBER(OFFSET('Sanitation Data'!$H$12,0,10*ROW('Sanitation Data'!H142))),'Data Summary'!DM148="Yes"),OFFSET('Sanitation Data'!$H$12,0,10*ROW('Sanitation Data'!H142)),NA())</f>
        <v>#N/A</v>
      </c>
      <c r="AY148" s="134" t="e">
        <f ca="1">+IF(AND(ISNUMBER(OFFSET('Sanitation Data'!$H$13,0,10*ROW('Sanitation Data'!H142))),'Data Summary'!DN148="Yes"),OFFSET('Sanitation Data'!$H$13,0,10*ROW('Sanitation Data'!H142)),NA())</f>
        <v>#N/A</v>
      </c>
      <c r="AZ148" s="135" t="e">
        <f ca="1">+IF(AND(ISNUMBER(OFFSET('Hygiene Data'!$C$6,0,10*ROW('Hygiene Data'!C142))),'Data Summary'!DO148="Yes"),OFFSET('Hygiene Data'!$C$6,0,10*ROW('Hygiene Data'!C142)),NA())</f>
        <v>#N/A</v>
      </c>
      <c r="BA148" s="135" t="e">
        <f ca="1">+IF(AND(ISNUMBER(OFFSET('Hygiene Data'!$C$8,0,10*ROW('Hygiene Data'!C142))),'Data Summary'!DP148="Yes"),OFFSET('Hygiene Data'!$C$8,0,10*ROW('Hygiene Data'!C142)),NA())</f>
        <v>#N/A</v>
      </c>
      <c r="BB148" s="135" t="e">
        <f ca="1">+IF(AND(ISNUMBER(OFFSET('Hygiene Data'!$C$10,0,10*ROW('Hygiene Data'!C142))),'Data Summary'!DQ148="Yes"),OFFSET('Hygiene Data'!$C$10,0,10*ROW('Hygiene Data'!C142)),NA())</f>
        <v>#N/A</v>
      </c>
      <c r="BC148" s="135" t="e">
        <f ca="1">+IF(AND(ISNUMBER(OFFSET('Hygiene Data'!$D$6,0,10*ROW('Hygiene Data'!D142))),'Data Summary'!DR148="Yes"),OFFSET('Hygiene Data'!$D$6,0,10*ROW('Hygiene Data'!D142)),NA())</f>
        <v>#N/A</v>
      </c>
      <c r="BD148" s="135" t="e">
        <f ca="1">+IF(AND(ISNUMBER(OFFSET('Hygiene Data'!$D$8,0,10*ROW('Hygiene Data'!D142))),'Data Summary'!DS148="Yes"),OFFSET('Hygiene Data'!$D$8,0,10*ROW('Hygiene Data'!D142)),NA())</f>
        <v>#N/A</v>
      </c>
      <c r="BE148" s="135" t="e">
        <f ca="1">+IF(AND(ISNUMBER(OFFSET('Hygiene Data'!$D$10,0,10*ROW('Hygiene Data'!D142))),'Data Summary'!DT148="Yes"),OFFSET('Hygiene Data'!$D$10,0,10*ROW('Hygiene Data'!D142)),NA())</f>
        <v>#N/A</v>
      </c>
      <c r="BF148" s="135" t="e">
        <f ca="1">+IF(AND(ISNUMBER(OFFSET('Hygiene Data'!$E$6,0,10*ROW('Hygiene Data'!E142))),'Data Summary'!DU148="Yes"),OFFSET('Hygiene Data'!$E$6,0,10*ROW('Hygiene Data'!E142)),NA())</f>
        <v>#N/A</v>
      </c>
      <c r="BG148" s="135" t="e">
        <f ca="1">+IF(AND(ISNUMBER(OFFSET('Hygiene Data'!$E$8,0,10*ROW('Hygiene Data'!E142))),'Data Summary'!DV148="Yes"),OFFSET('Hygiene Data'!$E$8,0,10*ROW('Hygiene Data'!E142)),NA())</f>
        <v>#N/A</v>
      </c>
      <c r="BH148" s="135" t="e">
        <f ca="1">+IF(AND(ISNUMBER(OFFSET('Hygiene Data'!$E$10,0,10*ROW('Hygiene Data'!E142))),'Data Summary'!DW148="Yes"),OFFSET('Hygiene Data'!$E$10,0,10*ROW('Hygiene Data'!E142)),NA())</f>
        <v>#N/A</v>
      </c>
      <c r="BI148" s="135" t="e">
        <f ca="1">+IF(AND(ISNUMBER(OFFSET('Hygiene Data'!$F$6,0,10*ROW('Hygiene Data'!F142))),'Data Summary'!DX148="Yes"),OFFSET('Hygiene Data'!$F$6,0,10*ROW('Hygiene Data'!F142)),NA())</f>
        <v>#N/A</v>
      </c>
      <c r="BJ148" s="135" t="e">
        <f ca="1">+IF(AND(ISNUMBER(OFFSET('Hygiene Data'!$F$8,0,10*ROW('Hygiene Data'!F142))),'Data Summary'!DY148="Yes"),OFFSET('Hygiene Data'!$F$8,0,10*ROW('Hygiene Data'!F142)),NA())</f>
        <v>#N/A</v>
      </c>
      <c r="BK148" s="135" t="e">
        <f ca="1">+IF(AND(ISNUMBER(OFFSET('Hygiene Data'!$F$10,0,10*ROW('Hygiene Data'!F142))),'Data Summary'!DZ148="Yes"),OFFSET('Hygiene Data'!$F$10,0,10*ROW('Hygiene Data'!F142)),NA())</f>
        <v>#N/A</v>
      </c>
      <c r="BL148" s="135" t="e">
        <f ca="1">+IF(AND(ISNUMBER(OFFSET('Hygiene Data'!$G$6,0,10*ROW('Hygiene Data'!G142))),'Data Summary'!EA148="Yes"),OFFSET('Hygiene Data'!$G$6,0,10*ROW('Hygiene Data'!G142)),NA())</f>
        <v>#N/A</v>
      </c>
      <c r="BM148" s="135" t="e">
        <f ca="1">+IF(AND(ISNUMBER(OFFSET('Hygiene Data'!$G$8,0,10*ROW('Hygiene Data'!G142))),'Data Summary'!EB148="Yes"),OFFSET('Hygiene Data'!$G$8,0,10*ROW('Hygiene Data'!G142)),NA())</f>
        <v>#N/A</v>
      </c>
      <c r="BN148" s="135" t="e">
        <f ca="1">+IF(AND(ISNUMBER(OFFSET('Hygiene Data'!$G$10,0,10*ROW('Hygiene Data'!G142))),'Data Summary'!EC148="Yes"),OFFSET('Hygiene Data'!$G$10,0,10*ROW('Hygiene Data'!G142)),NA())</f>
        <v>#N/A</v>
      </c>
      <c r="BO148" s="135" t="e">
        <f ca="1">+IF(AND(ISNUMBER(OFFSET('Hygiene Data'!$H$6,0,10*ROW('Hygiene Data'!H142))),'Data Summary'!ED148="Yes"),OFFSET('Hygiene Data'!$H$6,0,10*ROW('Hygiene Data'!H142)),NA())</f>
        <v>#N/A</v>
      </c>
      <c r="BP148" s="135" t="e">
        <f ca="1">+IF(AND(ISNUMBER(OFFSET('Hygiene Data'!$H$8,0,10*ROW('Hygiene Data'!H142))),'Data Summary'!EE148="Yes"),OFFSET('Hygiene Data'!$H$8,0,10*ROW('Hygiene Data'!H142)),NA())</f>
        <v>#N/A</v>
      </c>
      <c r="BQ148" s="135" t="e">
        <f ca="1">+IF(AND(ISNUMBER(OFFSET('Hygiene Data'!$H$10,0,10*ROW('Hygiene Data'!H142))),'Data Summary'!EF148="Yes"),OFFSET('Hygiene Data'!$H$10,0,10*ROW('Hygiene Data'!H142)),NA())</f>
        <v>#N/A</v>
      </c>
    </row>
    <row r="149" spans="1:69" x14ac:dyDescent="0.2">
      <c r="A149" s="50" t="e">
        <f ca="1">+IF(OFFSET('Water Data'!$B$1,0,10*ROW('Water Data'!B143))="",NA(),OFFSET('Water Data'!$B$1,0,10*ROW('Water Data'!B143)))</f>
        <v>#N/A</v>
      </c>
      <c r="B149" s="50" t="e">
        <f ca="1">+IF(OFFSET('Water Data'!$A$3,0,10*ROW('Water Data'!A146))="",NA(),OFFSET('Water Data'!$A$3,0,10*ROW('Water Data'!A146)))</f>
        <v>#N/A</v>
      </c>
      <c r="C149" s="50" t="e">
        <f ca="1">+IF(OFFSET('Water Data'!$C$3,0,10*ROW('Water Data'!C146))="",NA(),OFFSET('Water Data'!$C$3,0,10*ROW('Water Data'!C146)))</f>
        <v>#N/A</v>
      </c>
      <c r="D149" s="133" t="e">
        <f ca="1">+IF(AND(ISNUMBER(OFFSET('Water Data'!$C$5,0,10*ROW('Water Data'!C143))),'Data Summary'!BS149="Yes"),100-OFFSET('Water Data'!$C$5,0,10*ROW('Water Data'!C143)),NA())</f>
        <v>#N/A</v>
      </c>
      <c r="E149" s="133" t="e">
        <f ca="1">+IF(AND(ISNUMBER(OFFSET('Water Data'!$C$7,0,10*ROW('Water Data'!C143))),'Data Summary'!BT149="Yes"),OFFSET('Water Data'!$C$7,0,10*ROW('Water Data'!C143)),NA())</f>
        <v>#N/A</v>
      </c>
      <c r="F149" s="133" t="e">
        <f ca="1">+IF(AND(ISNUMBER(OFFSET('Water Data'!$C$10,0,10*ROW('Water Data'!C143))),'Data Summary'!BU149="Yes"),OFFSET('Water Data'!$C$10,0,10*ROW('Water Data'!C143)),NA())</f>
        <v>#N/A</v>
      </c>
      <c r="G149" s="133" t="e">
        <f ca="1">+IF(AND(ISNUMBER(OFFSET('Water Data'!$D$5,0,10*ROW('Water Data'!D143))),'Data Summary'!BV149="Yes"),100-OFFSET('Water Data'!$D$5,0,10*ROW('Water Data'!D143)),NA())</f>
        <v>#N/A</v>
      </c>
      <c r="H149" s="133" t="e">
        <f ca="1">+IF(AND(ISNUMBER(OFFSET('Water Data'!$D$7,0,10*ROW('Water Data'!D143))),'Data Summary'!BW149="Yes"),OFFSET('Water Data'!$D$7,0,10*ROW('Water Data'!D143)),NA())</f>
        <v>#N/A</v>
      </c>
      <c r="I149" s="133" t="e">
        <f ca="1">+IF(AND(ISNUMBER(OFFSET('Water Data'!$D$10,0,10*ROW('Water Data'!D143))),'Data Summary'!BX149="Yes"),OFFSET('Water Data'!$D$10,0,10*ROW('Water Data'!D143)),NA())</f>
        <v>#N/A</v>
      </c>
      <c r="J149" s="133" t="e">
        <f ca="1">+IF(AND(ISNUMBER(OFFSET('Water Data'!$E$5,0,10*ROW('Water Data'!E143))),'Data Summary'!BY149="Yes"),100-OFFSET('Water Data'!$E$5,0,10*ROW('Water Data'!E143)),NA())</f>
        <v>#N/A</v>
      </c>
      <c r="K149" s="133" t="e">
        <f ca="1">+IF(AND(ISNUMBER(OFFSET('Water Data'!$E$7,0,10*ROW('Water Data'!E143))),'Data Summary'!BZ149="Yes"),OFFSET('Water Data'!$E$7,0,10*ROW('Water Data'!E143)),NA())</f>
        <v>#N/A</v>
      </c>
      <c r="L149" s="133" t="e">
        <f ca="1">+IF(AND(ISNUMBER(OFFSET('Water Data'!$E$10,0,10*ROW('Water Data'!E143))),'Data Summary'!CA149="Yes"),OFFSET('Water Data'!$E$10,0,10*ROW('Water Data'!E143)),NA())</f>
        <v>#N/A</v>
      </c>
      <c r="M149" s="133" t="e">
        <f ca="1">+IF(AND(ISNUMBER(OFFSET('Water Data'!$F$5,0,10*ROW('Water Data'!F143))),'Data Summary'!CB149="Yes"),100-OFFSET('Water Data'!$F$5,0,10*ROW('Water Data'!F143)),NA())</f>
        <v>#N/A</v>
      </c>
      <c r="N149" s="133" t="e">
        <f ca="1">+IF(AND(ISNUMBER(OFFSET('Water Data'!$F$7,0,10*ROW('Water Data'!F143))),'Data Summary'!CC149="Yes"),OFFSET('Water Data'!$F$7,0,10*ROW('Water Data'!F143)),NA())</f>
        <v>#N/A</v>
      </c>
      <c r="O149" s="133" t="e">
        <f ca="1">+IF(AND(ISNUMBER(OFFSET('Water Data'!$F$10,0,10*ROW('Water Data'!F143))),'Data Summary'!CD149="Yes"),OFFSET('Water Data'!$F$10,0,10*ROW('Water Data'!F143)),NA())</f>
        <v>#N/A</v>
      </c>
      <c r="P149" s="133" t="e">
        <f ca="1">+IF(AND(ISNUMBER(OFFSET('Water Data'!$G$5,0,10*ROW('Water Data'!G143))),'Data Summary'!CE149="Yes"),100-OFFSET('Water Data'!$G$5,0,10*ROW('Water Data'!G143)),NA())</f>
        <v>#N/A</v>
      </c>
      <c r="Q149" s="133" t="e">
        <f ca="1">+IF(AND(ISNUMBER(OFFSET('Water Data'!$G$7,0,10*ROW('Water Data'!G143))),'Data Summary'!CF149="Yes"),OFFSET('Water Data'!$G$7,0,10*ROW('Water Data'!G143)),NA())</f>
        <v>#N/A</v>
      </c>
      <c r="R149" s="133" t="e">
        <f ca="1">+IF(AND(ISNUMBER(OFFSET('Water Data'!$G$10,0,10*ROW('Water Data'!G143))),'Data Summary'!CG149="Yes"),OFFSET('Water Data'!$G$10,0,10*ROW('Water Data'!G143)),NA())</f>
        <v>#N/A</v>
      </c>
      <c r="S149" s="133" t="e">
        <f ca="1">+IF(AND(ISNUMBER(OFFSET('Water Data'!$H$5,0,10*ROW('Water Data'!H143))),'Data Summary'!CH149="Yes"),100-OFFSET('Water Data'!$H$5,0,10*ROW('Water Data'!H143)),NA())</f>
        <v>#N/A</v>
      </c>
      <c r="T149" s="133" t="e">
        <f ca="1">+IF(AND(ISNUMBER(OFFSET('Water Data'!$H$7,0,10*ROW('Water Data'!H143))),'Data Summary'!CI149="Yes"),OFFSET('Water Data'!$H$7,0,10*ROW('Water Data'!H143)),NA())</f>
        <v>#N/A</v>
      </c>
      <c r="U149" s="133" t="e">
        <f ca="1">+IF(AND(ISNUMBER(OFFSET('Water Data'!$H$10,0,10*ROW('Water Data'!H143))),'Data Summary'!CJ149="Yes"),OFFSET('Water Data'!$H$10,0,10*ROW('Water Data'!H143)),NA())</f>
        <v>#N/A</v>
      </c>
      <c r="V149" s="134" t="e">
        <f ca="1">+IF(AND(ISNUMBER(OFFSET('Sanitation Data'!$C$5,0,10*ROW('Sanitation Data'!C143))),'Data Summary'!CK149="Yes"),100-OFFSET('Sanitation Data'!$C$5,0,10*ROW('Sanitation Data'!C143)),NA())</f>
        <v>#N/A</v>
      </c>
      <c r="W149" s="134" t="e">
        <f ca="1">+IF(AND(ISNUMBER(OFFSET('Sanitation Data'!$C$7,0,10*ROW('Sanitation Data'!C143))),'Data Summary'!CL149="Yes"),OFFSET('Sanitation Data'!$C$7,0,10*ROW('Sanitation Data'!C143)),NA())</f>
        <v>#N/A</v>
      </c>
      <c r="X149" s="134" t="e">
        <f ca="1">+IF(AND(ISNUMBER(OFFSET('Sanitation Data'!$C$11,0,10*ROW('Sanitation Data'!C143))),'Data Summary'!CM149="Yes"),OFFSET('Sanitation Data'!$C$11,0,10*ROW('Sanitation Data'!C143)),NA())</f>
        <v>#N/A</v>
      </c>
      <c r="Y149" s="134" t="e">
        <f ca="1">+IF(AND(ISNUMBER(OFFSET('Sanitation Data'!$C$12,0,10*ROW('Sanitation Data'!C143))),'Data Summary'!CN149="Yes"),OFFSET('Sanitation Data'!$C$12,0,10*ROW('Sanitation Data'!C143)),NA())</f>
        <v>#N/A</v>
      </c>
      <c r="Z149" s="134" t="e">
        <f ca="1">+IF(AND(ISNUMBER(OFFSET('Sanitation Data'!$C$13,0,10*ROW('Sanitation Data'!C143))),'Data Summary'!CO149="Yes"),OFFSET('Sanitation Data'!$C$13,0,10*ROW('Sanitation Data'!C143)),NA())</f>
        <v>#N/A</v>
      </c>
      <c r="AA149" s="134" t="e">
        <f ca="1">+IF(AND(ISNUMBER(OFFSET('Sanitation Data'!$D$5,0,10*ROW('Sanitation Data'!D143))),'Data Summary'!CP149="Yes"),100-OFFSET('Sanitation Data'!$D$5,0,10*ROW('Sanitation Data'!D143)),NA())</f>
        <v>#N/A</v>
      </c>
      <c r="AB149" s="134" t="e">
        <f ca="1">+IF(AND(ISNUMBER(OFFSET('Sanitation Data'!$D$7,0,10*ROW('Sanitation Data'!D143))),'Data Summary'!CQ149="Yes"),OFFSET('Sanitation Data'!$D$7,0,10*ROW('Sanitation Data'!D143)),NA())</f>
        <v>#N/A</v>
      </c>
      <c r="AC149" s="134" t="e">
        <f ca="1">+IF(AND(ISNUMBER(OFFSET('Sanitation Data'!$D$11,0,10*ROW('Sanitation Data'!D143))),'Data Summary'!CR149="Yes"),OFFSET('Sanitation Data'!$D$11,0,10*ROW('Sanitation Data'!D143)),NA())</f>
        <v>#N/A</v>
      </c>
      <c r="AD149" s="134" t="e">
        <f ca="1">+IF(AND(ISNUMBER(OFFSET('Sanitation Data'!$D$12,0,10*ROW('Sanitation Data'!D143))),'Data Summary'!CS149="Yes"),OFFSET('Sanitation Data'!$D$12,0,10*ROW('Sanitation Data'!D143)),NA())</f>
        <v>#N/A</v>
      </c>
      <c r="AE149" s="134" t="e">
        <f ca="1">+IF(AND(ISNUMBER(OFFSET('Sanitation Data'!$D$13,0,10*ROW('Sanitation Data'!D143))),'Data Summary'!CT149="Yes"),OFFSET('Sanitation Data'!$D$13,0,10*ROW('Sanitation Data'!D143)),NA())</f>
        <v>#N/A</v>
      </c>
      <c r="AF149" s="134" t="e">
        <f ca="1">+IF(AND(ISNUMBER(OFFSET('Sanitation Data'!$E$5,0,10*ROW('Sanitation Data'!E143))),'Data Summary'!CU149="Yes"),100-OFFSET('Sanitation Data'!$E$5,0,10*ROW('Sanitation Data'!E143)),NA())</f>
        <v>#N/A</v>
      </c>
      <c r="AG149" s="134" t="e">
        <f ca="1">+IF(AND(ISNUMBER(OFFSET('Sanitation Data'!$E$7,0,10*ROW('Sanitation Data'!E143))),'Data Summary'!CV149="Yes"),OFFSET('Sanitation Data'!$E$7,0,10*ROW('Sanitation Data'!E143)),NA())</f>
        <v>#N/A</v>
      </c>
      <c r="AH149" s="134" t="e">
        <f ca="1">+IF(AND(ISNUMBER(OFFSET('Sanitation Data'!$E$11,0,10*ROW('Sanitation Data'!E143))),'Data Summary'!CW149="Yes"),OFFSET('Sanitation Data'!$E$11,0,10*ROW('Sanitation Data'!E143)),NA())</f>
        <v>#N/A</v>
      </c>
      <c r="AI149" s="134" t="e">
        <f ca="1">+IF(AND(ISNUMBER(OFFSET('Sanitation Data'!$E$12,0,10*ROW('Sanitation Data'!E143))),'Data Summary'!CX149="Yes"),OFFSET('Sanitation Data'!$E$12,0,10*ROW('Sanitation Data'!E143)),NA())</f>
        <v>#N/A</v>
      </c>
      <c r="AJ149" s="134" t="e">
        <f ca="1">+IF(AND(ISNUMBER(OFFSET('Sanitation Data'!$E$13,0,10*ROW('Sanitation Data'!E143))),'Data Summary'!CY149="Yes"),OFFSET('Sanitation Data'!$E$13,0,10*ROW('Sanitation Data'!E143)),NA())</f>
        <v>#N/A</v>
      </c>
      <c r="AK149" s="134" t="e">
        <f ca="1">+IF(AND(ISNUMBER(OFFSET('Sanitation Data'!$F$5,0,10*ROW('Sanitation Data'!F143))),'Data Summary'!CZ149="Yes"),100-OFFSET('Sanitation Data'!$F$5,0,10*ROW('Sanitation Data'!F143)),NA())</f>
        <v>#N/A</v>
      </c>
      <c r="AL149" s="134" t="e">
        <f ca="1">+IF(AND(ISNUMBER(OFFSET('Sanitation Data'!$F$7,0,10*ROW('Sanitation Data'!F143))),'Data Summary'!DA149="Yes"),OFFSET('Sanitation Data'!$F$7,0,10*ROW('Sanitation Data'!F143)),NA())</f>
        <v>#N/A</v>
      </c>
      <c r="AM149" s="134" t="e">
        <f ca="1">+IF(AND(ISNUMBER(OFFSET('Sanitation Data'!$F$11,0,10*ROW('Sanitation Data'!F143))),'Data Summary'!DB149="Yes"),OFFSET('Sanitation Data'!$F$11,0,10*ROW('Sanitation Data'!F143)),NA())</f>
        <v>#N/A</v>
      </c>
      <c r="AN149" s="134" t="e">
        <f ca="1">+IF(AND(ISNUMBER(OFFSET('Sanitation Data'!$F$12,0,10*ROW('Sanitation Data'!F143))),'Data Summary'!DC149="Yes"),OFFSET('Sanitation Data'!$F$12,0,10*ROW('Sanitation Data'!F143)),NA())</f>
        <v>#N/A</v>
      </c>
      <c r="AO149" s="134" t="e">
        <f ca="1">+IF(AND(ISNUMBER(OFFSET('Sanitation Data'!$F$13,0,10*ROW('Sanitation Data'!F143))),'Data Summary'!DD149="Yes"),OFFSET('Sanitation Data'!$F$13,0,10*ROW('Sanitation Data'!F143)),NA())</f>
        <v>#N/A</v>
      </c>
      <c r="AP149" s="134" t="e">
        <f ca="1">+IF(AND(ISNUMBER(OFFSET('Sanitation Data'!$G$5,0,10*ROW('Sanitation Data'!G143))),'Data Summary'!DE149="Yes"),100-OFFSET('Sanitation Data'!$G$5,0,10*ROW('Sanitation Data'!G143)),NA())</f>
        <v>#N/A</v>
      </c>
      <c r="AQ149" s="134" t="e">
        <f ca="1">+IF(AND(ISNUMBER(OFFSET('Sanitation Data'!$G$7,0,10*ROW('Sanitation Data'!G143))),'Data Summary'!DF149="Yes"),OFFSET('Sanitation Data'!$G$7,0,10*ROW('Sanitation Data'!G143)),NA())</f>
        <v>#N/A</v>
      </c>
      <c r="AR149" s="134" t="e">
        <f ca="1">+IF(AND(ISNUMBER(OFFSET('Sanitation Data'!$G$11,0,10*ROW('Sanitation Data'!G143))),'Data Summary'!DG149="Yes"),OFFSET('Sanitation Data'!$G$11,0,10*ROW('Sanitation Data'!G143)),NA())</f>
        <v>#N/A</v>
      </c>
      <c r="AS149" s="134" t="e">
        <f ca="1">+IF(AND(ISNUMBER(OFFSET('Sanitation Data'!$G$12,0,10*ROW('Sanitation Data'!G143))),'Data Summary'!DH149="Yes"),OFFSET('Sanitation Data'!$G$12,0,10*ROW('Sanitation Data'!G143)),NA())</f>
        <v>#N/A</v>
      </c>
      <c r="AT149" s="134" t="e">
        <f ca="1">+IF(AND(ISNUMBER(OFFSET('Sanitation Data'!$G$13,0,10*ROW('Sanitation Data'!G143))),'Data Summary'!DI149="Yes"),OFFSET('Sanitation Data'!$G$13,0,10*ROW('Sanitation Data'!G143)),NA())</f>
        <v>#N/A</v>
      </c>
      <c r="AU149" s="134" t="e">
        <f ca="1">+IF(AND(ISNUMBER(OFFSET('Sanitation Data'!$H$5,0,10*ROW('Sanitation Data'!H143))),'Data Summary'!DJ149="Yes"),100-OFFSET('Sanitation Data'!$H$5,0,10*ROW('Sanitation Data'!H143)),NA())</f>
        <v>#N/A</v>
      </c>
      <c r="AV149" s="134" t="e">
        <f ca="1">+IF(AND(ISNUMBER(OFFSET('Sanitation Data'!$H$7,0,10*ROW('Sanitation Data'!H143))),'Data Summary'!DK149="Yes"),OFFSET('Sanitation Data'!$H$7,0,10*ROW('Sanitation Data'!H143)),NA())</f>
        <v>#N/A</v>
      </c>
      <c r="AW149" s="134" t="e">
        <f ca="1">+IF(AND(ISNUMBER(OFFSET('Sanitation Data'!$H$11,0,10*ROW('Sanitation Data'!H143))),'Data Summary'!DL149="Yes"),OFFSET('Sanitation Data'!$H$11,0,10*ROW('Sanitation Data'!H143)),NA())</f>
        <v>#N/A</v>
      </c>
      <c r="AX149" s="134" t="e">
        <f ca="1">+IF(AND(ISNUMBER(OFFSET('Sanitation Data'!$H$12,0,10*ROW('Sanitation Data'!H143))),'Data Summary'!DM149="Yes"),OFFSET('Sanitation Data'!$H$12,0,10*ROW('Sanitation Data'!H143)),NA())</f>
        <v>#N/A</v>
      </c>
      <c r="AY149" s="134" t="e">
        <f ca="1">+IF(AND(ISNUMBER(OFFSET('Sanitation Data'!$H$13,0,10*ROW('Sanitation Data'!H143))),'Data Summary'!DN149="Yes"),OFFSET('Sanitation Data'!$H$13,0,10*ROW('Sanitation Data'!H143)),NA())</f>
        <v>#N/A</v>
      </c>
      <c r="AZ149" s="135" t="e">
        <f ca="1">+IF(AND(ISNUMBER(OFFSET('Hygiene Data'!$C$6,0,10*ROW('Hygiene Data'!C143))),'Data Summary'!DO149="Yes"),OFFSET('Hygiene Data'!$C$6,0,10*ROW('Hygiene Data'!C143)),NA())</f>
        <v>#N/A</v>
      </c>
      <c r="BA149" s="135" t="e">
        <f ca="1">+IF(AND(ISNUMBER(OFFSET('Hygiene Data'!$C$8,0,10*ROW('Hygiene Data'!C143))),'Data Summary'!DP149="Yes"),OFFSET('Hygiene Data'!$C$8,0,10*ROW('Hygiene Data'!C143)),NA())</f>
        <v>#N/A</v>
      </c>
      <c r="BB149" s="135" t="e">
        <f ca="1">+IF(AND(ISNUMBER(OFFSET('Hygiene Data'!$C$10,0,10*ROW('Hygiene Data'!C143))),'Data Summary'!DQ149="Yes"),OFFSET('Hygiene Data'!$C$10,0,10*ROW('Hygiene Data'!C143)),NA())</f>
        <v>#N/A</v>
      </c>
      <c r="BC149" s="135" t="e">
        <f ca="1">+IF(AND(ISNUMBER(OFFSET('Hygiene Data'!$D$6,0,10*ROW('Hygiene Data'!D143))),'Data Summary'!DR149="Yes"),OFFSET('Hygiene Data'!$D$6,0,10*ROW('Hygiene Data'!D143)),NA())</f>
        <v>#N/A</v>
      </c>
      <c r="BD149" s="135" t="e">
        <f ca="1">+IF(AND(ISNUMBER(OFFSET('Hygiene Data'!$D$8,0,10*ROW('Hygiene Data'!D143))),'Data Summary'!DS149="Yes"),OFFSET('Hygiene Data'!$D$8,0,10*ROW('Hygiene Data'!D143)),NA())</f>
        <v>#N/A</v>
      </c>
      <c r="BE149" s="135" t="e">
        <f ca="1">+IF(AND(ISNUMBER(OFFSET('Hygiene Data'!$D$10,0,10*ROW('Hygiene Data'!D143))),'Data Summary'!DT149="Yes"),OFFSET('Hygiene Data'!$D$10,0,10*ROW('Hygiene Data'!D143)),NA())</f>
        <v>#N/A</v>
      </c>
      <c r="BF149" s="135" t="e">
        <f ca="1">+IF(AND(ISNUMBER(OFFSET('Hygiene Data'!$E$6,0,10*ROW('Hygiene Data'!E143))),'Data Summary'!DU149="Yes"),OFFSET('Hygiene Data'!$E$6,0,10*ROW('Hygiene Data'!E143)),NA())</f>
        <v>#N/A</v>
      </c>
      <c r="BG149" s="135" t="e">
        <f ca="1">+IF(AND(ISNUMBER(OFFSET('Hygiene Data'!$E$8,0,10*ROW('Hygiene Data'!E143))),'Data Summary'!DV149="Yes"),OFFSET('Hygiene Data'!$E$8,0,10*ROW('Hygiene Data'!E143)),NA())</f>
        <v>#N/A</v>
      </c>
      <c r="BH149" s="135" t="e">
        <f ca="1">+IF(AND(ISNUMBER(OFFSET('Hygiene Data'!$E$10,0,10*ROW('Hygiene Data'!E143))),'Data Summary'!DW149="Yes"),OFFSET('Hygiene Data'!$E$10,0,10*ROW('Hygiene Data'!E143)),NA())</f>
        <v>#N/A</v>
      </c>
      <c r="BI149" s="135" t="e">
        <f ca="1">+IF(AND(ISNUMBER(OFFSET('Hygiene Data'!$F$6,0,10*ROW('Hygiene Data'!F143))),'Data Summary'!DX149="Yes"),OFFSET('Hygiene Data'!$F$6,0,10*ROW('Hygiene Data'!F143)),NA())</f>
        <v>#N/A</v>
      </c>
      <c r="BJ149" s="135" t="e">
        <f ca="1">+IF(AND(ISNUMBER(OFFSET('Hygiene Data'!$F$8,0,10*ROW('Hygiene Data'!F143))),'Data Summary'!DY149="Yes"),OFFSET('Hygiene Data'!$F$8,0,10*ROW('Hygiene Data'!F143)),NA())</f>
        <v>#N/A</v>
      </c>
      <c r="BK149" s="135" t="e">
        <f ca="1">+IF(AND(ISNUMBER(OFFSET('Hygiene Data'!$F$10,0,10*ROW('Hygiene Data'!F143))),'Data Summary'!DZ149="Yes"),OFFSET('Hygiene Data'!$F$10,0,10*ROW('Hygiene Data'!F143)),NA())</f>
        <v>#N/A</v>
      </c>
      <c r="BL149" s="135" t="e">
        <f ca="1">+IF(AND(ISNUMBER(OFFSET('Hygiene Data'!$G$6,0,10*ROW('Hygiene Data'!G143))),'Data Summary'!EA149="Yes"),OFFSET('Hygiene Data'!$G$6,0,10*ROW('Hygiene Data'!G143)),NA())</f>
        <v>#N/A</v>
      </c>
      <c r="BM149" s="135" t="e">
        <f ca="1">+IF(AND(ISNUMBER(OFFSET('Hygiene Data'!$G$8,0,10*ROW('Hygiene Data'!G143))),'Data Summary'!EB149="Yes"),OFFSET('Hygiene Data'!$G$8,0,10*ROW('Hygiene Data'!G143)),NA())</f>
        <v>#N/A</v>
      </c>
      <c r="BN149" s="135" t="e">
        <f ca="1">+IF(AND(ISNUMBER(OFFSET('Hygiene Data'!$G$10,0,10*ROW('Hygiene Data'!G143))),'Data Summary'!EC149="Yes"),OFFSET('Hygiene Data'!$G$10,0,10*ROW('Hygiene Data'!G143)),NA())</f>
        <v>#N/A</v>
      </c>
      <c r="BO149" s="135" t="e">
        <f ca="1">+IF(AND(ISNUMBER(OFFSET('Hygiene Data'!$H$6,0,10*ROW('Hygiene Data'!H143))),'Data Summary'!ED149="Yes"),OFFSET('Hygiene Data'!$H$6,0,10*ROW('Hygiene Data'!H143)),NA())</f>
        <v>#N/A</v>
      </c>
      <c r="BP149" s="135" t="e">
        <f ca="1">+IF(AND(ISNUMBER(OFFSET('Hygiene Data'!$H$8,0,10*ROW('Hygiene Data'!H143))),'Data Summary'!EE149="Yes"),OFFSET('Hygiene Data'!$H$8,0,10*ROW('Hygiene Data'!H143)),NA())</f>
        <v>#N/A</v>
      </c>
      <c r="BQ149" s="135" t="e">
        <f ca="1">+IF(AND(ISNUMBER(OFFSET('Hygiene Data'!$H$10,0,10*ROW('Hygiene Data'!H143))),'Data Summary'!EF149="Yes"),OFFSET('Hygiene Data'!$H$10,0,10*ROW('Hygiene Data'!H143)),NA())</f>
        <v>#N/A</v>
      </c>
    </row>
    <row r="150" spans="1:69" x14ac:dyDescent="0.2">
      <c r="A150" s="50" t="e">
        <f ca="1">+IF(OFFSET('Water Data'!$B$1,0,10*ROW('Water Data'!B144))="",NA(),OFFSET('Water Data'!$B$1,0,10*ROW('Water Data'!B144)))</f>
        <v>#N/A</v>
      </c>
      <c r="B150" s="50" t="e">
        <f ca="1">+IF(OFFSET('Water Data'!$A$3,0,10*ROW('Water Data'!A147))="",NA(),OFFSET('Water Data'!$A$3,0,10*ROW('Water Data'!A147)))</f>
        <v>#N/A</v>
      </c>
      <c r="C150" s="50" t="e">
        <f ca="1">+IF(OFFSET('Water Data'!$C$3,0,10*ROW('Water Data'!C147))="",NA(),OFFSET('Water Data'!$C$3,0,10*ROW('Water Data'!C147)))</f>
        <v>#N/A</v>
      </c>
      <c r="D150" s="133" t="e">
        <f ca="1">+IF(AND(ISNUMBER(OFFSET('Water Data'!$C$5,0,10*ROW('Water Data'!C144))),'Data Summary'!BS150="Yes"),100-OFFSET('Water Data'!$C$5,0,10*ROW('Water Data'!C144)),NA())</f>
        <v>#N/A</v>
      </c>
      <c r="E150" s="133" t="e">
        <f ca="1">+IF(AND(ISNUMBER(OFFSET('Water Data'!$C$7,0,10*ROW('Water Data'!C144))),'Data Summary'!BT150="Yes"),OFFSET('Water Data'!$C$7,0,10*ROW('Water Data'!C144)),NA())</f>
        <v>#N/A</v>
      </c>
      <c r="F150" s="133" t="e">
        <f ca="1">+IF(AND(ISNUMBER(OFFSET('Water Data'!$C$10,0,10*ROW('Water Data'!C144))),'Data Summary'!BU150="Yes"),OFFSET('Water Data'!$C$10,0,10*ROW('Water Data'!C144)),NA())</f>
        <v>#N/A</v>
      </c>
      <c r="G150" s="133" t="e">
        <f ca="1">+IF(AND(ISNUMBER(OFFSET('Water Data'!$D$5,0,10*ROW('Water Data'!D144))),'Data Summary'!BV150="Yes"),100-OFFSET('Water Data'!$D$5,0,10*ROW('Water Data'!D144)),NA())</f>
        <v>#N/A</v>
      </c>
      <c r="H150" s="133" t="e">
        <f ca="1">+IF(AND(ISNUMBER(OFFSET('Water Data'!$D$7,0,10*ROW('Water Data'!D144))),'Data Summary'!BW150="Yes"),OFFSET('Water Data'!$D$7,0,10*ROW('Water Data'!D144)),NA())</f>
        <v>#N/A</v>
      </c>
      <c r="I150" s="133" t="e">
        <f ca="1">+IF(AND(ISNUMBER(OFFSET('Water Data'!$D$10,0,10*ROW('Water Data'!D144))),'Data Summary'!BX150="Yes"),OFFSET('Water Data'!$D$10,0,10*ROW('Water Data'!D144)),NA())</f>
        <v>#N/A</v>
      </c>
      <c r="J150" s="133" t="e">
        <f ca="1">+IF(AND(ISNUMBER(OFFSET('Water Data'!$E$5,0,10*ROW('Water Data'!E144))),'Data Summary'!BY150="Yes"),100-OFFSET('Water Data'!$E$5,0,10*ROW('Water Data'!E144)),NA())</f>
        <v>#N/A</v>
      </c>
      <c r="K150" s="133" t="e">
        <f ca="1">+IF(AND(ISNUMBER(OFFSET('Water Data'!$E$7,0,10*ROW('Water Data'!E144))),'Data Summary'!BZ150="Yes"),OFFSET('Water Data'!$E$7,0,10*ROW('Water Data'!E144)),NA())</f>
        <v>#N/A</v>
      </c>
      <c r="L150" s="133" t="e">
        <f ca="1">+IF(AND(ISNUMBER(OFFSET('Water Data'!$E$10,0,10*ROW('Water Data'!E144))),'Data Summary'!CA150="Yes"),OFFSET('Water Data'!$E$10,0,10*ROW('Water Data'!E144)),NA())</f>
        <v>#N/A</v>
      </c>
      <c r="M150" s="133" t="e">
        <f ca="1">+IF(AND(ISNUMBER(OFFSET('Water Data'!$F$5,0,10*ROW('Water Data'!F144))),'Data Summary'!CB150="Yes"),100-OFFSET('Water Data'!$F$5,0,10*ROW('Water Data'!F144)),NA())</f>
        <v>#N/A</v>
      </c>
      <c r="N150" s="133" t="e">
        <f ca="1">+IF(AND(ISNUMBER(OFFSET('Water Data'!$F$7,0,10*ROW('Water Data'!F144))),'Data Summary'!CC150="Yes"),OFFSET('Water Data'!$F$7,0,10*ROW('Water Data'!F144)),NA())</f>
        <v>#N/A</v>
      </c>
      <c r="O150" s="133" t="e">
        <f ca="1">+IF(AND(ISNUMBER(OFFSET('Water Data'!$F$10,0,10*ROW('Water Data'!F144))),'Data Summary'!CD150="Yes"),OFFSET('Water Data'!$F$10,0,10*ROW('Water Data'!F144)),NA())</f>
        <v>#N/A</v>
      </c>
      <c r="P150" s="133" t="e">
        <f ca="1">+IF(AND(ISNUMBER(OFFSET('Water Data'!$G$5,0,10*ROW('Water Data'!G144))),'Data Summary'!CE150="Yes"),100-OFFSET('Water Data'!$G$5,0,10*ROW('Water Data'!G144)),NA())</f>
        <v>#N/A</v>
      </c>
      <c r="Q150" s="133" t="e">
        <f ca="1">+IF(AND(ISNUMBER(OFFSET('Water Data'!$G$7,0,10*ROW('Water Data'!G144))),'Data Summary'!CF150="Yes"),OFFSET('Water Data'!$G$7,0,10*ROW('Water Data'!G144)),NA())</f>
        <v>#N/A</v>
      </c>
      <c r="R150" s="133" t="e">
        <f ca="1">+IF(AND(ISNUMBER(OFFSET('Water Data'!$G$10,0,10*ROW('Water Data'!G144))),'Data Summary'!CG150="Yes"),OFFSET('Water Data'!$G$10,0,10*ROW('Water Data'!G144)),NA())</f>
        <v>#N/A</v>
      </c>
      <c r="S150" s="133" t="e">
        <f ca="1">+IF(AND(ISNUMBER(OFFSET('Water Data'!$H$5,0,10*ROW('Water Data'!H144))),'Data Summary'!CH150="Yes"),100-OFFSET('Water Data'!$H$5,0,10*ROW('Water Data'!H144)),NA())</f>
        <v>#N/A</v>
      </c>
      <c r="T150" s="133" t="e">
        <f ca="1">+IF(AND(ISNUMBER(OFFSET('Water Data'!$H$7,0,10*ROW('Water Data'!H144))),'Data Summary'!CI150="Yes"),OFFSET('Water Data'!$H$7,0,10*ROW('Water Data'!H144)),NA())</f>
        <v>#N/A</v>
      </c>
      <c r="U150" s="133" t="e">
        <f ca="1">+IF(AND(ISNUMBER(OFFSET('Water Data'!$H$10,0,10*ROW('Water Data'!H144))),'Data Summary'!CJ150="Yes"),OFFSET('Water Data'!$H$10,0,10*ROW('Water Data'!H144)),NA())</f>
        <v>#N/A</v>
      </c>
      <c r="V150" s="134" t="e">
        <f ca="1">+IF(AND(ISNUMBER(OFFSET('Sanitation Data'!$C$5,0,10*ROW('Sanitation Data'!C144))),'Data Summary'!CK150="Yes"),100-OFFSET('Sanitation Data'!$C$5,0,10*ROW('Sanitation Data'!C144)),NA())</f>
        <v>#N/A</v>
      </c>
      <c r="W150" s="134" t="e">
        <f ca="1">+IF(AND(ISNUMBER(OFFSET('Sanitation Data'!$C$7,0,10*ROW('Sanitation Data'!C144))),'Data Summary'!CL150="Yes"),OFFSET('Sanitation Data'!$C$7,0,10*ROW('Sanitation Data'!C144)),NA())</f>
        <v>#N/A</v>
      </c>
      <c r="X150" s="134" t="e">
        <f ca="1">+IF(AND(ISNUMBER(OFFSET('Sanitation Data'!$C$11,0,10*ROW('Sanitation Data'!C144))),'Data Summary'!CM150="Yes"),OFFSET('Sanitation Data'!$C$11,0,10*ROW('Sanitation Data'!C144)),NA())</f>
        <v>#N/A</v>
      </c>
      <c r="Y150" s="134" t="e">
        <f ca="1">+IF(AND(ISNUMBER(OFFSET('Sanitation Data'!$C$12,0,10*ROW('Sanitation Data'!C144))),'Data Summary'!CN150="Yes"),OFFSET('Sanitation Data'!$C$12,0,10*ROW('Sanitation Data'!C144)),NA())</f>
        <v>#N/A</v>
      </c>
      <c r="Z150" s="134" t="e">
        <f ca="1">+IF(AND(ISNUMBER(OFFSET('Sanitation Data'!$C$13,0,10*ROW('Sanitation Data'!C144))),'Data Summary'!CO150="Yes"),OFFSET('Sanitation Data'!$C$13,0,10*ROW('Sanitation Data'!C144)),NA())</f>
        <v>#N/A</v>
      </c>
      <c r="AA150" s="134" t="e">
        <f ca="1">+IF(AND(ISNUMBER(OFFSET('Sanitation Data'!$D$5,0,10*ROW('Sanitation Data'!D144))),'Data Summary'!CP150="Yes"),100-OFFSET('Sanitation Data'!$D$5,0,10*ROW('Sanitation Data'!D144)),NA())</f>
        <v>#N/A</v>
      </c>
      <c r="AB150" s="134" t="e">
        <f ca="1">+IF(AND(ISNUMBER(OFFSET('Sanitation Data'!$D$7,0,10*ROW('Sanitation Data'!D144))),'Data Summary'!CQ150="Yes"),OFFSET('Sanitation Data'!$D$7,0,10*ROW('Sanitation Data'!D144)),NA())</f>
        <v>#N/A</v>
      </c>
      <c r="AC150" s="134" t="e">
        <f ca="1">+IF(AND(ISNUMBER(OFFSET('Sanitation Data'!$D$11,0,10*ROW('Sanitation Data'!D144))),'Data Summary'!CR150="Yes"),OFFSET('Sanitation Data'!$D$11,0,10*ROW('Sanitation Data'!D144)),NA())</f>
        <v>#N/A</v>
      </c>
      <c r="AD150" s="134" t="e">
        <f ca="1">+IF(AND(ISNUMBER(OFFSET('Sanitation Data'!$D$12,0,10*ROW('Sanitation Data'!D144))),'Data Summary'!CS150="Yes"),OFFSET('Sanitation Data'!$D$12,0,10*ROW('Sanitation Data'!D144)),NA())</f>
        <v>#N/A</v>
      </c>
      <c r="AE150" s="134" t="e">
        <f ca="1">+IF(AND(ISNUMBER(OFFSET('Sanitation Data'!$D$13,0,10*ROW('Sanitation Data'!D144))),'Data Summary'!CT150="Yes"),OFFSET('Sanitation Data'!$D$13,0,10*ROW('Sanitation Data'!D144)),NA())</f>
        <v>#N/A</v>
      </c>
      <c r="AF150" s="134" t="e">
        <f ca="1">+IF(AND(ISNUMBER(OFFSET('Sanitation Data'!$E$5,0,10*ROW('Sanitation Data'!E144))),'Data Summary'!CU150="Yes"),100-OFFSET('Sanitation Data'!$E$5,0,10*ROW('Sanitation Data'!E144)),NA())</f>
        <v>#N/A</v>
      </c>
      <c r="AG150" s="134" t="e">
        <f ca="1">+IF(AND(ISNUMBER(OFFSET('Sanitation Data'!$E$7,0,10*ROW('Sanitation Data'!E144))),'Data Summary'!CV150="Yes"),OFFSET('Sanitation Data'!$E$7,0,10*ROW('Sanitation Data'!E144)),NA())</f>
        <v>#N/A</v>
      </c>
      <c r="AH150" s="134" t="e">
        <f ca="1">+IF(AND(ISNUMBER(OFFSET('Sanitation Data'!$E$11,0,10*ROW('Sanitation Data'!E144))),'Data Summary'!CW150="Yes"),OFFSET('Sanitation Data'!$E$11,0,10*ROW('Sanitation Data'!E144)),NA())</f>
        <v>#N/A</v>
      </c>
      <c r="AI150" s="134" t="e">
        <f ca="1">+IF(AND(ISNUMBER(OFFSET('Sanitation Data'!$E$12,0,10*ROW('Sanitation Data'!E144))),'Data Summary'!CX150="Yes"),OFFSET('Sanitation Data'!$E$12,0,10*ROW('Sanitation Data'!E144)),NA())</f>
        <v>#N/A</v>
      </c>
      <c r="AJ150" s="134" t="e">
        <f ca="1">+IF(AND(ISNUMBER(OFFSET('Sanitation Data'!$E$13,0,10*ROW('Sanitation Data'!E144))),'Data Summary'!CY150="Yes"),OFFSET('Sanitation Data'!$E$13,0,10*ROW('Sanitation Data'!E144)),NA())</f>
        <v>#N/A</v>
      </c>
      <c r="AK150" s="134" t="e">
        <f ca="1">+IF(AND(ISNUMBER(OFFSET('Sanitation Data'!$F$5,0,10*ROW('Sanitation Data'!F144))),'Data Summary'!CZ150="Yes"),100-OFFSET('Sanitation Data'!$F$5,0,10*ROW('Sanitation Data'!F144)),NA())</f>
        <v>#N/A</v>
      </c>
      <c r="AL150" s="134" t="e">
        <f ca="1">+IF(AND(ISNUMBER(OFFSET('Sanitation Data'!$F$7,0,10*ROW('Sanitation Data'!F144))),'Data Summary'!DA150="Yes"),OFFSET('Sanitation Data'!$F$7,0,10*ROW('Sanitation Data'!F144)),NA())</f>
        <v>#N/A</v>
      </c>
      <c r="AM150" s="134" t="e">
        <f ca="1">+IF(AND(ISNUMBER(OFFSET('Sanitation Data'!$F$11,0,10*ROW('Sanitation Data'!F144))),'Data Summary'!DB150="Yes"),OFFSET('Sanitation Data'!$F$11,0,10*ROW('Sanitation Data'!F144)),NA())</f>
        <v>#N/A</v>
      </c>
      <c r="AN150" s="134" t="e">
        <f ca="1">+IF(AND(ISNUMBER(OFFSET('Sanitation Data'!$F$12,0,10*ROW('Sanitation Data'!F144))),'Data Summary'!DC150="Yes"),OFFSET('Sanitation Data'!$F$12,0,10*ROW('Sanitation Data'!F144)),NA())</f>
        <v>#N/A</v>
      </c>
      <c r="AO150" s="134" t="e">
        <f ca="1">+IF(AND(ISNUMBER(OFFSET('Sanitation Data'!$F$13,0,10*ROW('Sanitation Data'!F144))),'Data Summary'!DD150="Yes"),OFFSET('Sanitation Data'!$F$13,0,10*ROW('Sanitation Data'!F144)),NA())</f>
        <v>#N/A</v>
      </c>
      <c r="AP150" s="134" t="e">
        <f ca="1">+IF(AND(ISNUMBER(OFFSET('Sanitation Data'!$G$5,0,10*ROW('Sanitation Data'!G144))),'Data Summary'!DE150="Yes"),100-OFFSET('Sanitation Data'!$G$5,0,10*ROW('Sanitation Data'!G144)),NA())</f>
        <v>#N/A</v>
      </c>
      <c r="AQ150" s="134" t="e">
        <f ca="1">+IF(AND(ISNUMBER(OFFSET('Sanitation Data'!$G$7,0,10*ROW('Sanitation Data'!G144))),'Data Summary'!DF150="Yes"),OFFSET('Sanitation Data'!$G$7,0,10*ROW('Sanitation Data'!G144)),NA())</f>
        <v>#N/A</v>
      </c>
      <c r="AR150" s="134" t="e">
        <f ca="1">+IF(AND(ISNUMBER(OFFSET('Sanitation Data'!$G$11,0,10*ROW('Sanitation Data'!G144))),'Data Summary'!DG150="Yes"),OFFSET('Sanitation Data'!$G$11,0,10*ROW('Sanitation Data'!G144)),NA())</f>
        <v>#N/A</v>
      </c>
      <c r="AS150" s="134" t="e">
        <f ca="1">+IF(AND(ISNUMBER(OFFSET('Sanitation Data'!$G$12,0,10*ROW('Sanitation Data'!G144))),'Data Summary'!DH150="Yes"),OFFSET('Sanitation Data'!$G$12,0,10*ROW('Sanitation Data'!G144)),NA())</f>
        <v>#N/A</v>
      </c>
      <c r="AT150" s="134" t="e">
        <f ca="1">+IF(AND(ISNUMBER(OFFSET('Sanitation Data'!$G$13,0,10*ROW('Sanitation Data'!G144))),'Data Summary'!DI150="Yes"),OFFSET('Sanitation Data'!$G$13,0,10*ROW('Sanitation Data'!G144)),NA())</f>
        <v>#N/A</v>
      </c>
      <c r="AU150" s="134" t="e">
        <f ca="1">+IF(AND(ISNUMBER(OFFSET('Sanitation Data'!$H$5,0,10*ROW('Sanitation Data'!H144))),'Data Summary'!DJ150="Yes"),100-OFFSET('Sanitation Data'!$H$5,0,10*ROW('Sanitation Data'!H144)),NA())</f>
        <v>#N/A</v>
      </c>
      <c r="AV150" s="134" t="e">
        <f ca="1">+IF(AND(ISNUMBER(OFFSET('Sanitation Data'!$H$7,0,10*ROW('Sanitation Data'!H144))),'Data Summary'!DK150="Yes"),OFFSET('Sanitation Data'!$H$7,0,10*ROW('Sanitation Data'!H144)),NA())</f>
        <v>#N/A</v>
      </c>
      <c r="AW150" s="134" t="e">
        <f ca="1">+IF(AND(ISNUMBER(OFFSET('Sanitation Data'!$H$11,0,10*ROW('Sanitation Data'!H144))),'Data Summary'!DL150="Yes"),OFFSET('Sanitation Data'!$H$11,0,10*ROW('Sanitation Data'!H144)),NA())</f>
        <v>#N/A</v>
      </c>
      <c r="AX150" s="134" t="e">
        <f ca="1">+IF(AND(ISNUMBER(OFFSET('Sanitation Data'!$H$12,0,10*ROW('Sanitation Data'!H144))),'Data Summary'!DM150="Yes"),OFFSET('Sanitation Data'!$H$12,0,10*ROW('Sanitation Data'!H144)),NA())</f>
        <v>#N/A</v>
      </c>
      <c r="AY150" s="134" t="e">
        <f ca="1">+IF(AND(ISNUMBER(OFFSET('Sanitation Data'!$H$13,0,10*ROW('Sanitation Data'!H144))),'Data Summary'!DN150="Yes"),OFFSET('Sanitation Data'!$H$13,0,10*ROW('Sanitation Data'!H144)),NA())</f>
        <v>#N/A</v>
      </c>
      <c r="AZ150" s="135" t="e">
        <f ca="1">+IF(AND(ISNUMBER(OFFSET('Hygiene Data'!$C$6,0,10*ROW('Hygiene Data'!C144))),'Data Summary'!DO150="Yes"),OFFSET('Hygiene Data'!$C$6,0,10*ROW('Hygiene Data'!C144)),NA())</f>
        <v>#N/A</v>
      </c>
      <c r="BA150" s="135" t="e">
        <f ca="1">+IF(AND(ISNUMBER(OFFSET('Hygiene Data'!$C$8,0,10*ROW('Hygiene Data'!C144))),'Data Summary'!DP150="Yes"),OFFSET('Hygiene Data'!$C$8,0,10*ROW('Hygiene Data'!C144)),NA())</f>
        <v>#N/A</v>
      </c>
      <c r="BB150" s="135" t="e">
        <f ca="1">+IF(AND(ISNUMBER(OFFSET('Hygiene Data'!$C$10,0,10*ROW('Hygiene Data'!C144))),'Data Summary'!DQ150="Yes"),OFFSET('Hygiene Data'!$C$10,0,10*ROW('Hygiene Data'!C144)),NA())</f>
        <v>#N/A</v>
      </c>
      <c r="BC150" s="135" t="e">
        <f ca="1">+IF(AND(ISNUMBER(OFFSET('Hygiene Data'!$D$6,0,10*ROW('Hygiene Data'!D144))),'Data Summary'!DR150="Yes"),OFFSET('Hygiene Data'!$D$6,0,10*ROW('Hygiene Data'!D144)),NA())</f>
        <v>#N/A</v>
      </c>
      <c r="BD150" s="135" t="e">
        <f ca="1">+IF(AND(ISNUMBER(OFFSET('Hygiene Data'!$D$8,0,10*ROW('Hygiene Data'!D144))),'Data Summary'!DS150="Yes"),OFFSET('Hygiene Data'!$D$8,0,10*ROW('Hygiene Data'!D144)),NA())</f>
        <v>#N/A</v>
      </c>
      <c r="BE150" s="135" t="e">
        <f ca="1">+IF(AND(ISNUMBER(OFFSET('Hygiene Data'!$D$10,0,10*ROW('Hygiene Data'!D144))),'Data Summary'!DT150="Yes"),OFFSET('Hygiene Data'!$D$10,0,10*ROW('Hygiene Data'!D144)),NA())</f>
        <v>#N/A</v>
      </c>
      <c r="BF150" s="135" t="e">
        <f ca="1">+IF(AND(ISNUMBER(OFFSET('Hygiene Data'!$E$6,0,10*ROW('Hygiene Data'!E144))),'Data Summary'!DU150="Yes"),OFFSET('Hygiene Data'!$E$6,0,10*ROW('Hygiene Data'!E144)),NA())</f>
        <v>#N/A</v>
      </c>
      <c r="BG150" s="135" t="e">
        <f ca="1">+IF(AND(ISNUMBER(OFFSET('Hygiene Data'!$E$8,0,10*ROW('Hygiene Data'!E144))),'Data Summary'!DV150="Yes"),OFFSET('Hygiene Data'!$E$8,0,10*ROW('Hygiene Data'!E144)),NA())</f>
        <v>#N/A</v>
      </c>
      <c r="BH150" s="135" t="e">
        <f ca="1">+IF(AND(ISNUMBER(OFFSET('Hygiene Data'!$E$10,0,10*ROW('Hygiene Data'!E144))),'Data Summary'!DW150="Yes"),OFFSET('Hygiene Data'!$E$10,0,10*ROW('Hygiene Data'!E144)),NA())</f>
        <v>#N/A</v>
      </c>
      <c r="BI150" s="135" t="e">
        <f ca="1">+IF(AND(ISNUMBER(OFFSET('Hygiene Data'!$F$6,0,10*ROW('Hygiene Data'!F144))),'Data Summary'!DX150="Yes"),OFFSET('Hygiene Data'!$F$6,0,10*ROW('Hygiene Data'!F144)),NA())</f>
        <v>#N/A</v>
      </c>
      <c r="BJ150" s="135" t="e">
        <f ca="1">+IF(AND(ISNUMBER(OFFSET('Hygiene Data'!$F$8,0,10*ROW('Hygiene Data'!F144))),'Data Summary'!DY150="Yes"),OFFSET('Hygiene Data'!$F$8,0,10*ROW('Hygiene Data'!F144)),NA())</f>
        <v>#N/A</v>
      </c>
      <c r="BK150" s="135" t="e">
        <f ca="1">+IF(AND(ISNUMBER(OFFSET('Hygiene Data'!$F$10,0,10*ROW('Hygiene Data'!F144))),'Data Summary'!DZ150="Yes"),OFFSET('Hygiene Data'!$F$10,0,10*ROW('Hygiene Data'!F144)),NA())</f>
        <v>#N/A</v>
      </c>
      <c r="BL150" s="135" t="e">
        <f ca="1">+IF(AND(ISNUMBER(OFFSET('Hygiene Data'!$G$6,0,10*ROW('Hygiene Data'!G144))),'Data Summary'!EA150="Yes"),OFFSET('Hygiene Data'!$G$6,0,10*ROW('Hygiene Data'!G144)),NA())</f>
        <v>#N/A</v>
      </c>
      <c r="BM150" s="135" t="e">
        <f ca="1">+IF(AND(ISNUMBER(OFFSET('Hygiene Data'!$G$8,0,10*ROW('Hygiene Data'!G144))),'Data Summary'!EB150="Yes"),OFFSET('Hygiene Data'!$G$8,0,10*ROW('Hygiene Data'!G144)),NA())</f>
        <v>#N/A</v>
      </c>
      <c r="BN150" s="135" t="e">
        <f ca="1">+IF(AND(ISNUMBER(OFFSET('Hygiene Data'!$G$10,0,10*ROW('Hygiene Data'!G144))),'Data Summary'!EC150="Yes"),OFFSET('Hygiene Data'!$G$10,0,10*ROW('Hygiene Data'!G144)),NA())</f>
        <v>#N/A</v>
      </c>
      <c r="BO150" s="135" t="e">
        <f ca="1">+IF(AND(ISNUMBER(OFFSET('Hygiene Data'!$H$6,0,10*ROW('Hygiene Data'!H144))),'Data Summary'!ED150="Yes"),OFFSET('Hygiene Data'!$H$6,0,10*ROW('Hygiene Data'!H144)),NA())</f>
        <v>#N/A</v>
      </c>
      <c r="BP150" s="135" t="e">
        <f ca="1">+IF(AND(ISNUMBER(OFFSET('Hygiene Data'!$H$8,0,10*ROW('Hygiene Data'!H144))),'Data Summary'!EE150="Yes"),OFFSET('Hygiene Data'!$H$8,0,10*ROW('Hygiene Data'!H144)),NA())</f>
        <v>#N/A</v>
      </c>
      <c r="BQ150" s="135" t="e">
        <f ca="1">+IF(AND(ISNUMBER(OFFSET('Hygiene Data'!$H$10,0,10*ROW('Hygiene Data'!H144))),'Data Summary'!EF150="Yes"),OFFSET('Hygiene Data'!$H$10,0,10*ROW('Hygiene Data'!H144)),NA())</f>
        <v>#N/A</v>
      </c>
    </row>
    <row r="151" spans="1:69" x14ac:dyDescent="0.2">
      <c r="A151" s="50" t="e">
        <f ca="1">+IF(OFFSET('Water Data'!$B$1,0,10*ROW('Water Data'!B145))="",NA(),OFFSET('Water Data'!$B$1,0,10*ROW('Water Data'!B145)))</f>
        <v>#N/A</v>
      </c>
      <c r="B151" s="50" t="e">
        <f ca="1">+IF(OFFSET('Water Data'!$A$3,0,10*ROW('Water Data'!A148))="",NA(),OFFSET('Water Data'!$A$3,0,10*ROW('Water Data'!A148)))</f>
        <v>#N/A</v>
      </c>
      <c r="C151" s="50" t="e">
        <f ca="1">+IF(OFFSET('Water Data'!$C$3,0,10*ROW('Water Data'!C148))="",NA(),OFFSET('Water Data'!$C$3,0,10*ROW('Water Data'!C148)))</f>
        <v>#N/A</v>
      </c>
      <c r="D151" s="133" t="e">
        <f ca="1">+IF(AND(ISNUMBER(OFFSET('Water Data'!$C$5,0,10*ROW('Water Data'!C145))),'Data Summary'!BS151="Yes"),100-OFFSET('Water Data'!$C$5,0,10*ROW('Water Data'!C145)),NA())</f>
        <v>#N/A</v>
      </c>
      <c r="E151" s="133" t="e">
        <f ca="1">+IF(AND(ISNUMBER(OFFSET('Water Data'!$C$7,0,10*ROW('Water Data'!C145))),'Data Summary'!BT151="Yes"),OFFSET('Water Data'!$C$7,0,10*ROW('Water Data'!C145)),NA())</f>
        <v>#N/A</v>
      </c>
      <c r="F151" s="133" t="e">
        <f ca="1">+IF(AND(ISNUMBER(OFFSET('Water Data'!$C$10,0,10*ROW('Water Data'!C145))),'Data Summary'!BU151="Yes"),OFFSET('Water Data'!$C$10,0,10*ROW('Water Data'!C145)),NA())</f>
        <v>#N/A</v>
      </c>
      <c r="G151" s="133" t="e">
        <f ca="1">+IF(AND(ISNUMBER(OFFSET('Water Data'!$D$5,0,10*ROW('Water Data'!D145))),'Data Summary'!BV151="Yes"),100-OFFSET('Water Data'!$D$5,0,10*ROW('Water Data'!D145)),NA())</f>
        <v>#N/A</v>
      </c>
      <c r="H151" s="133" t="e">
        <f ca="1">+IF(AND(ISNUMBER(OFFSET('Water Data'!$D$7,0,10*ROW('Water Data'!D145))),'Data Summary'!BW151="Yes"),OFFSET('Water Data'!$D$7,0,10*ROW('Water Data'!D145)),NA())</f>
        <v>#N/A</v>
      </c>
      <c r="I151" s="133" t="e">
        <f ca="1">+IF(AND(ISNUMBER(OFFSET('Water Data'!$D$10,0,10*ROW('Water Data'!D145))),'Data Summary'!BX151="Yes"),OFFSET('Water Data'!$D$10,0,10*ROW('Water Data'!D145)),NA())</f>
        <v>#N/A</v>
      </c>
      <c r="J151" s="133" t="e">
        <f ca="1">+IF(AND(ISNUMBER(OFFSET('Water Data'!$E$5,0,10*ROW('Water Data'!E145))),'Data Summary'!BY151="Yes"),100-OFFSET('Water Data'!$E$5,0,10*ROW('Water Data'!E145)),NA())</f>
        <v>#N/A</v>
      </c>
      <c r="K151" s="133" t="e">
        <f ca="1">+IF(AND(ISNUMBER(OFFSET('Water Data'!$E$7,0,10*ROW('Water Data'!E145))),'Data Summary'!BZ151="Yes"),OFFSET('Water Data'!$E$7,0,10*ROW('Water Data'!E145)),NA())</f>
        <v>#N/A</v>
      </c>
      <c r="L151" s="133" t="e">
        <f ca="1">+IF(AND(ISNUMBER(OFFSET('Water Data'!$E$10,0,10*ROW('Water Data'!E145))),'Data Summary'!CA151="Yes"),OFFSET('Water Data'!$E$10,0,10*ROW('Water Data'!E145)),NA())</f>
        <v>#N/A</v>
      </c>
      <c r="M151" s="133" t="e">
        <f ca="1">+IF(AND(ISNUMBER(OFFSET('Water Data'!$F$5,0,10*ROW('Water Data'!F145))),'Data Summary'!CB151="Yes"),100-OFFSET('Water Data'!$F$5,0,10*ROW('Water Data'!F145)),NA())</f>
        <v>#N/A</v>
      </c>
      <c r="N151" s="133" t="e">
        <f ca="1">+IF(AND(ISNUMBER(OFFSET('Water Data'!$F$7,0,10*ROW('Water Data'!F145))),'Data Summary'!CC151="Yes"),OFFSET('Water Data'!$F$7,0,10*ROW('Water Data'!F145)),NA())</f>
        <v>#N/A</v>
      </c>
      <c r="O151" s="133" t="e">
        <f ca="1">+IF(AND(ISNUMBER(OFFSET('Water Data'!$F$10,0,10*ROW('Water Data'!F145))),'Data Summary'!CD151="Yes"),OFFSET('Water Data'!$F$10,0,10*ROW('Water Data'!F145)),NA())</f>
        <v>#N/A</v>
      </c>
      <c r="P151" s="133" t="e">
        <f ca="1">+IF(AND(ISNUMBER(OFFSET('Water Data'!$G$5,0,10*ROW('Water Data'!G145))),'Data Summary'!CE151="Yes"),100-OFFSET('Water Data'!$G$5,0,10*ROW('Water Data'!G145)),NA())</f>
        <v>#N/A</v>
      </c>
      <c r="Q151" s="133" t="e">
        <f ca="1">+IF(AND(ISNUMBER(OFFSET('Water Data'!$G$7,0,10*ROW('Water Data'!G145))),'Data Summary'!CF151="Yes"),OFFSET('Water Data'!$G$7,0,10*ROW('Water Data'!G145)),NA())</f>
        <v>#N/A</v>
      </c>
      <c r="R151" s="133" t="e">
        <f ca="1">+IF(AND(ISNUMBER(OFFSET('Water Data'!$G$10,0,10*ROW('Water Data'!G145))),'Data Summary'!CG151="Yes"),OFFSET('Water Data'!$G$10,0,10*ROW('Water Data'!G145)),NA())</f>
        <v>#N/A</v>
      </c>
      <c r="S151" s="133" t="e">
        <f ca="1">+IF(AND(ISNUMBER(OFFSET('Water Data'!$H$5,0,10*ROW('Water Data'!H145))),'Data Summary'!CH151="Yes"),100-OFFSET('Water Data'!$H$5,0,10*ROW('Water Data'!H145)),NA())</f>
        <v>#N/A</v>
      </c>
      <c r="T151" s="133" t="e">
        <f ca="1">+IF(AND(ISNUMBER(OFFSET('Water Data'!$H$7,0,10*ROW('Water Data'!H145))),'Data Summary'!CI151="Yes"),OFFSET('Water Data'!$H$7,0,10*ROW('Water Data'!H145)),NA())</f>
        <v>#N/A</v>
      </c>
      <c r="U151" s="133" t="e">
        <f ca="1">+IF(AND(ISNUMBER(OFFSET('Water Data'!$H$10,0,10*ROW('Water Data'!H145))),'Data Summary'!CJ151="Yes"),OFFSET('Water Data'!$H$10,0,10*ROW('Water Data'!H145)),NA())</f>
        <v>#N/A</v>
      </c>
      <c r="V151" s="134" t="e">
        <f ca="1">+IF(AND(ISNUMBER(OFFSET('Sanitation Data'!$C$5,0,10*ROW('Sanitation Data'!C145))),'Data Summary'!CK151="Yes"),100-OFFSET('Sanitation Data'!$C$5,0,10*ROW('Sanitation Data'!C145)),NA())</f>
        <v>#N/A</v>
      </c>
      <c r="W151" s="134" t="e">
        <f ca="1">+IF(AND(ISNUMBER(OFFSET('Sanitation Data'!$C$7,0,10*ROW('Sanitation Data'!C145))),'Data Summary'!CL151="Yes"),OFFSET('Sanitation Data'!$C$7,0,10*ROW('Sanitation Data'!C145)),NA())</f>
        <v>#N/A</v>
      </c>
      <c r="X151" s="134" t="e">
        <f ca="1">+IF(AND(ISNUMBER(OFFSET('Sanitation Data'!$C$11,0,10*ROW('Sanitation Data'!C145))),'Data Summary'!CM151="Yes"),OFFSET('Sanitation Data'!$C$11,0,10*ROW('Sanitation Data'!C145)),NA())</f>
        <v>#N/A</v>
      </c>
      <c r="Y151" s="134" t="e">
        <f ca="1">+IF(AND(ISNUMBER(OFFSET('Sanitation Data'!$C$12,0,10*ROW('Sanitation Data'!C145))),'Data Summary'!CN151="Yes"),OFFSET('Sanitation Data'!$C$12,0,10*ROW('Sanitation Data'!C145)),NA())</f>
        <v>#N/A</v>
      </c>
      <c r="Z151" s="134" t="e">
        <f ca="1">+IF(AND(ISNUMBER(OFFSET('Sanitation Data'!$C$13,0,10*ROW('Sanitation Data'!C145))),'Data Summary'!CO151="Yes"),OFFSET('Sanitation Data'!$C$13,0,10*ROW('Sanitation Data'!C145)),NA())</f>
        <v>#N/A</v>
      </c>
      <c r="AA151" s="134" t="e">
        <f ca="1">+IF(AND(ISNUMBER(OFFSET('Sanitation Data'!$D$5,0,10*ROW('Sanitation Data'!D145))),'Data Summary'!CP151="Yes"),100-OFFSET('Sanitation Data'!$D$5,0,10*ROW('Sanitation Data'!D145)),NA())</f>
        <v>#N/A</v>
      </c>
      <c r="AB151" s="134" t="e">
        <f ca="1">+IF(AND(ISNUMBER(OFFSET('Sanitation Data'!$D$7,0,10*ROW('Sanitation Data'!D145))),'Data Summary'!CQ151="Yes"),OFFSET('Sanitation Data'!$D$7,0,10*ROW('Sanitation Data'!D145)),NA())</f>
        <v>#N/A</v>
      </c>
      <c r="AC151" s="134" t="e">
        <f ca="1">+IF(AND(ISNUMBER(OFFSET('Sanitation Data'!$D$11,0,10*ROW('Sanitation Data'!D145))),'Data Summary'!CR151="Yes"),OFFSET('Sanitation Data'!$D$11,0,10*ROW('Sanitation Data'!D145)),NA())</f>
        <v>#N/A</v>
      </c>
      <c r="AD151" s="134" t="e">
        <f ca="1">+IF(AND(ISNUMBER(OFFSET('Sanitation Data'!$D$12,0,10*ROW('Sanitation Data'!D145))),'Data Summary'!CS151="Yes"),OFFSET('Sanitation Data'!$D$12,0,10*ROW('Sanitation Data'!D145)),NA())</f>
        <v>#N/A</v>
      </c>
      <c r="AE151" s="134" t="e">
        <f ca="1">+IF(AND(ISNUMBER(OFFSET('Sanitation Data'!$D$13,0,10*ROW('Sanitation Data'!D145))),'Data Summary'!CT151="Yes"),OFFSET('Sanitation Data'!$D$13,0,10*ROW('Sanitation Data'!D145)),NA())</f>
        <v>#N/A</v>
      </c>
      <c r="AF151" s="134" t="e">
        <f ca="1">+IF(AND(ISNUMBER(OFFSET('Sanitation Data'!$E$5,0,10*ROW('Sanitation Data'!E145))),'Data Summary'!CU151="Yes"),100-OFFSET('Sanitation Data'!$E$5,0,10*ROW('Sanitation Data'!E145)),NA())</f>
        <v>#N/A</v>
      </c>
      <c r="AG151" s="134" t="e">
        <f ca="1">+IF(AND(ISNUMBER(OFFSET('Sanitation Data'!$E$7,0,10*ROW('Sanitation Data'!E145))),'Data Summary'!CV151="Yes"),OFFSET('Sanitation Data'!$E$7,0,10*ROW('Sanitation Data'!E145)),NA())</f>
        <v>#N/A</v>
      </c>
      <c r="AH151" s="134" t="e">
        <f ca="1">+IF(AND(ISNUMBER(OFFSET('Sanitation Data'!$E$11,0,10*ROW('Sanitation Data'!E145))),'Data Summary'!CW151="Yes"),OFFSET('Sanitation Data'!$E$11,0,10*ROW('Sanitation Data'!E145)),NA())</f>
        <v>#N/A</v>
      </c>
      <c r="AI151" s="134" t="e">
        <f ca="1">+IF(AND(ISNUMBER(OFFSET('Sanitation Data'!$E$12,0,10*ROW('Sanitation Data'!E145))),'Data Summary'!CX151="Yes"),OFFSET('Sanitation Data'!$E$12,0,10*ROW('Sanitation Data'!E145)),NA())</f>
        <v>#N/A</v>
      </c>
      <c r="AJ151" s="134" t="e">
        <f ca="1">+IF(AND(ISNUMBER(OFFSET('Sanitation Data'!$E$13,0,10*ROW('Sanitation Data'!E145))),'Data Summary'!CY151="Yes"),OFFSET('Sanitation Data'!$E$13,0,10*ROW('Sanitation Data'!E145)),NA())</f>
        <v>#N/A</v>
      </c>
      <c r="AK151" s="134" t="e">
        <f ca="1">+IF(AND(ISNUMBER(OFFSET('Sanitation Data'!$F$5,0,10*ROW('Sanitation Data'!F145))),'Data Summary'!CZ151="Yes"),100-OFFSET('Sanitation Data'!$F$5,0,10*ROW('Sanitation Data'!F145)),NA())</f>
        <v>#N/A</v>
      </c>
      <c r="AL151" s="134" t="e">
        <f ca="1">+IF(AND(ISNUMBER(OFFSET('Sanitation Data'!$F$7,0,10*ROW('Sanitation Data'!F145))),'Data Summary'!DA151="Yes"),OFFSET('Sanitation Data'!$F$7,0,10*ROW('Sanitation Data'!F145)),NA())</f>
        <v>#N/A</v>
      </c>
      <c r="AM151" s="134" t="e">
        <f ca="1">+IF(AND(ISNUMBER(OFFSET('Sanitation Data'!$F$11,0,10*ROW('Sanitation Data'!F145))),'Data Summary'!DB151="Yes"),OFFSET('Sanitation Data'!$F$11,0,10*ROW('Sanitation Data'!F145)),NA())</f>
        <v>#N/A</v>
      </c>
      <c r="AN151" s="134" t="e">
        <f ca="1">+IF(AND(ISNUMBER(OFFSET('Sanitation Data'!$F$12,0,10*ROW('Sanitation Data'!F145))),'Data Summary'!DC151="Yes"),OFFSET('Sanitation Data'!$F$12,0,10*ROW('Sanitation Data'!F145)),NA())</f>
        <v>#N/A</v>
      </c>
      <c r="AO151" s="134" t="e">
        <f ca="1">+IF(AND(ISNUMBER(OFFSET('Sanitation Data'!$F$13,0,10*ROW('Sanitation Data'!F145))),'Data Summary'!DD151="Yes"),OFFSET('Sanitation Data'!$F$13,0,10*ROW('Sanitation Data'!F145)),NA())</f>
        <v>#N/A</v>
      </c>
      <c r="AP151" s="134" t="e">
        <f ca="1">+IF(AND(ISNUMBER(OFFSET('Sanitation Data'!$G$5,0,10*ROW('Sanitation Data'!G145))),'Data Summary'!DE151="Yes"),100-OFFSET('Sanitation Data'!$G$5,0,10*ROW('Sanitation Data'!G145)),NA())</f>
        <v>#N/A</v>
      </c>
      <c r="AQ151" s="134" t="e">
        <f ca="1">+IF(AND(ISNUMBER(OFFSET('Sanitation Data'!$G$7,0,10*ROW('Sanitation Data'!G145))),'Data Summary'!DF151="Yes"),OFFSET('Sanitation Data'!$G$7,0,10*ROW('Sanitation Data'!G145)),NA())</f>
        <v>#N/A</v>
      </c>
      <c r="AR151" s="134" t="e">
        <f ca="1">+IF(AND(ISNUMBER(OFFSET('Sanitation Data'!$G$11,0,10*ROW('Sanitation Data'!G145))),'Data Summary'!DG151="Yes"),OFFSET('Sanitation Data'!$G$11,0,10*ROW('Sanitation Data'!G145)),NA())</f>
        <v>#N/A</v>
      </c>
      <c r="AS151" s="134" t="e">
        <f ca="1">+IF(AND(ISNUMBER(OFFSET('Sanitation Data'!$G$12,0,10*ROW('Sanitation Data'!G145))),'Data Summary'!DH151="Yes"),OFFSET('Sanitation Data'!$G$12,0,10*ROW('Sanitation Data'!G145)),NA())</f>
        <v>#N/A</v>
      </c>
      <c r="AT151" s="134" t="e">
        <f ca="1">+IF(AND(ISNUMBER(OFFSET('Sanitation Data'!$G$13,0,10*ROW('Sanitation Data'!G145))),'Data Summary'!DI151="Yes"),OFFSET('Sanitation Data'!$G$13,0,10*ROW('Sanitation Data'!G145)),NA())</f>
        <v>#N/A</v>
      </c>
      <c r="AU151" s="134" t="e">
        <f ca="1">+IF(AND(ISNUMBER(OFFSET('Sanitation Data'!$H$5,0,10*ROW('Sanitation Data'!H145))),'Data Summary'!DJ151="Yes"),100-OFFSET('Sanitation Data'!$H$5,0,10*ROW('Sanitation Data'!H145)),NA())</f>
        <v>#N/A</v>
      </c>
      <c r="AV151" s="134" t="e">
        <f ca="1">+IF(AND(ISNUMBER(OFFSET('Sanitation Data'!$H$7,0,10*ROW('Sanitation Data'!H145))),'Data Summary'!DK151="Yes"),OFFSET('Sanitation Data'!$H$7,0,10*ROW('Sanitation Data'!H145)),NA())</f>
        <v>#N/A</v>
      </c>
      <c r="AW151" s="134" t="e">
        <f ca="1">+IF(AND(ISNUMBER(OFFSET('Sanitation Data'!$H$11,0,10*ROW('Sanitation Data'!H145))),'Data Summary'!DL151="Yes"),OFFSET('Sanitation Data'!$H$11,0,10*ROW('Sanitation Data'!H145)),NA())</f>
        <v>#N/A</v>
      </c>
      <c r="AX151" s="134" t="e">
        <f ca="1">+IF(AND(ISNUMBER(OFFSET('Sanitation Data'!$H$12,0,10*ROW('Sanitation Data'!H145))),'Data Summary'!DM151="Yes"),OFFSET('Sanitation Data'!$H$12,0,10*ROW('Sanitation Data'!H145)),NA())</f>
        <v>#N/A</v>
      </c>
      <c r="AY151" s="134" t="e">
        <f ca="1">+IF(AND(ISNUMBER(OFFSET('Sanitation Data'!$H$13,0,10*ROW('Sanitation Data'!H145))),'Data Summary'!DN151="Yes"),OFFSET('Sanitation Data'!$H$13,0,10*ROW('Sanitation Data'!H145)),NA())</f>
        <v>#N/A</v>
      </c>
      <c r="AZ151" s="135" t="e">
        <f ca="1">+IF(AND(ISNUMBER(OFFSET('Hygiene Data'!$C$6,0,10*ROW('Hygiene Data'!C145))),'Data Summary'!DO151="Yes"),OFFSET('Hygiene Data'!$C$6,0,10*ROW('Hygiene Data'!C145)),NA())</f>
        <v>#N/A</v>
      </c>
      <c r="BA151" s="135" t="e">
        <f ca="1">+IF(AND(ISNUMBER(OFFSET('Hygiene Data'!$C$8,0,10*ROW('Hygiene Data'!C145))),'Data Summary'!DP151="Yes"),OFFSET('Hygiene Data'!$C$8,0,10*ROW('Hygiene Data'!C145)),NA())</f>
        <v>#N/A</v>
      </c>
      <c r="BB151" s="135" t="e">
        <f ca="1">+IF(AND(ISNUMBER(OFFSET('Hygiene Data'!$C$10,0,10*ROW('Hygiene Data'!C145))),'Data Summary'!DQ151="Yes"),OFFSET('Hygiene Data'!$C$10,0,10*ROW('Hygiene Data'!C145)),NA())</f>
        <v>#N/A</v>
      </c>
      <c r="BC151" s="135" t="e">
        <f ca="1">+IF(AND(ISNUMBER(OFFSET('Hygiene Data'!$D$6,0,10*ROW('Hygiene Data'!D145))),'Data Summary'!DR151="Yes"),OFFSET('Hygiene Data'!$D$6,0,10*ROW('Hygiene Data'!D145)),NA())</f>
        <v>#N/A</v>
      </c>
      <c r="BD151" s="135" t="e">
        <f ca="1">+IF(AND(ISNUMBER(OFFSET('Hygiene Data'!$D$8,0,10*ROW('Hygiene Data'!D145))),'Data Summary'!DS151="Yes"),OFFSET('Hygiene Data'!$D$8,0,10*ROW('Hygiene Data'!D145)),NA())</f>
        <v>#N/A</v>
      </c>
      <c r="BE151" s="135" t="e">
        <f ca="1">+IF(AND(ISNUMBER(OFFSET('Hygiene Data'!$D$10,0,10*ROW('Hygiene Data'!D145))),'Data Summary'!DT151="Yes"),OFFSET('Hygiene Data'!$D$10,0,10*ROW('Hygiene Data'!D145)),NA())</f>
        <v>#N/A</v>
      </c>
      <c r="BF151" s="135" t="e">
        <f ca="1">+IF(AND(ISNUMBER(OFFSET('Hygiene Data'!$E$6,0,10*ROW('Hygiene Data'!E145))),'Data Summary'!DU151="Yes"),OFFSET('Hygiene Data'!$E$6,0,10*ROW('Hygiene Data'!E145)),NA())</f>
        <v>#N/A</v>
      </c>
      <c r="BG151" s="135" t="e">
        <f ca="1">+IF(AND(ISNUMBER(OFFSET('Hygiene Data'!$E$8,0,10*ROW('Hygiene Data'!E145))),'Data Summary'!DV151="Yes"),OFFSET('Hygiene Data'!$E$8,0,10*ROW('Hygiene Data'!E145)),NA())</f>
        <v>#N/A</v>
      </c>
      <c r="BH151" s="135" t="e">
        <f ca="1">+IF(AND(ISNUMBER(OFFSET('Hygiene Data'!$E$10,0,10*ROW('Hygiene Data'!E145))),'Data Summary'!DW151="Yes"),OFFSET('Hygiene Data'!$E$10,0,10*ROW('Hygiene Data'!E145)),NA())</f>
        <v>#N/A</v>
      </c>
      <c r="BI151" s="135" t="e">
        <f ca="1">+IF(AND(ISNUMBER(OFFSET('Hygiene Data'!$F$6,0,10*ROW('Hygiene Data'!F145))),'Data Summary'!DX151="Yes"),OFFSET('Hygiene Data'!$F$6,0,10*ROW('Hygiene Data'!F145)),NA())</f>
        <v>#N/A</v>
      </c>
      <c r="BJ151" s="135" t="e">
        <f ca="1">+IF(AND(ISNUMBER(OFFSET('Hygiene Data'!$F$8,0,10*ROW('Hygiene Data'!F145))),'Data Summary'!DY151="Yes"),OFFSET('Hygiene Data'!$F$8,0,10*ROW('Hygiene Data'!F145)),NA())</f>
        <v>#N/A</v>
      </c>
      <c r="BK151" s="135" t="e">
        <f ca="1">+IF(AND(ISNUMBER(OFFSET('Hygiene Data'!$F$10,0,10*ROW('Hygiene Data'!F145))),'Data Summary'!DZ151="Yes"),OFFSET('Hygiene Data'!$F$10,0,10*ROW('Hygiene Data'!F145)),NA())</f>
        <v>#N/A</v>
      </c>
      <c r="BL151" s="135" t="e">
        <f ca="1">+IF(AND(ISNUMBER(OFFSET('Hygiene Data'!$G$6,0,10*ROW('Hygiene Data'!G145))),'Data Summary'!EA151="Yes"),OFFSET('Hygiene Data'!$G$6,0,10*ROW('Hygiene Data'!G145)),NA())</f>
        <v>#N/A</v>
      </c>
      <c r="BM151" s="135" t="e">
        <f ca="1">+IF(AND(ISNUMBER(OFFSET('Hygiene Data'!$G$8,0,10*ROW('Hygiene Data'!G145))),'Data Summary'!EB151="Yes"),OFFSET('Hygiene Data'!$G$8,0,10*ROW('Hygiene Data'!G145)),NA())</f>
        <v>#N/A</v>
      </c>
      <c r="BN151" s="135" t="e">
        <f ca="1">+IF(AND(ISNUMBER(OFFSET('Hygiene Data'!$G$10,0,10*ROW('Hygiene Data'!G145))),'Data Summary'!EC151="Yes"),OFFSET('Hygiene Data'!$G$10,0,10*ROW('Hygiene Data'!G145)),NA())</f>
        <v>#N/A</v>
      </c>
      <c r="BO151" s="135" t="e">
        <f ca="1">+IF(AND(ISNUMBER(OFFSET('Hygiene Data'!$H$6,0,10*ROW('Hygiene Data'!H145))),'Data Summary'!ED151="Yes"),OFFSET('Hygiene Data'!$H$6,0,10*ROW('Hygiene Data'!H145)),NA())</f>
        <v>#N/A</v>
      </c>
      <c r="BP151" s="135" t="e">
        <f ca="1">+IF(AND(ISNUMBER(OFFSET('Hygiene Data'!$H$8,0,10*ROW('Hygiene Data'!H145))),'Data Summary'!EE151="Yes"),OFFSET('Hygiene Data'!$H$8,0,10*ROW('Hygiene Data'!H145)),NA())</f>
        <v>#N/A</v>
      </c>
      <c r="BQ151" s="135" t="e">
        <f ca="1">+IF(AND(ISNUMBER(OFFSET('Hygiene Data'!$H$10,0,10*ROW('Hygiene Data'!H145))),'Data Summary'!EF151="Yes"),OFFSET('Hygiene Data'!$H$10,0,10*ROW('Hygiene Data'!H145)),NA())</f>
        <v>#N/A</v>
      </c>
    </row>
    <row r="152" spans="1:69" x14ac:dyDescent="0.2">
      <c r="A152" s="50" t="e">
        <f ca="1">+IF(OFFSET('Water Data'!$B$1,0,10*ROW('Water Data'!B146))="",NA(),OFFSET('Water Data'!$B$1,0,10*ROW('Water Data'!B146)))</f>
        <v>#N/A</v>
      </c>
      <c r="B152" s="50" t="e">
        <f ca="1">+IF(OFFSET('Water Data'!$A$3,0,10*ROW('Water Data'!A149))="",NA(),OFFSET('Water Data'!$A$3,0,10*ROW('Water Data'!A149)))</f>
        <v>#N/A</v>
      </c>
      <c r="C152" s="50" t="e">
        <f ca="1">+IF(OFFSET('Water Data'!$C$3,0,10*ROW('Water Data'!C149))="",NA(),OFFSET('Water Data'!$C$3,0,10*ROW('Water Data'!C149)))</f>
        <v>#N/A</v>
      </c>
      <c r="D152" s="133" t="e">
        <f ca="1">+IF(AND(ISNUMBER(OFFSET('Water Data'!$C$5,0,10*ROW('Water Data'!C146))),'Data Summary'!BS152="Yes"),100-OFFSET('Water Data'!$C$5,0,10*ROW('Water Data'!C146)),NA())</f>
        <v>#N/A</v>
      </c>
      <c r="E152" s="133" t="e">
        <f ca="1">+IF(AND(ISNUMBER(OFFSET('Water Data'!$C$7,0,10*ROW('Water Data'!C146))),'Data Summary'!BT152="Yes"),OFFSET('Water Data'!$C$7,0,10*ROW('Water Data'!C146)),NA())</f>
        <v>#N/A</v>
      </c>
      <c r="F152" s="133" t="e">
        <f ca="1">+IF(AND(ISNUMBER(OFFSET('Water Data'!$C$10,0,10*ROW('Water Data'!C146))),'Data Summary'!BU152="Yes"),OFFSET('Water Data'!$C$10,0,10*ROW('Water Data'!C146)),NA())</f>
        <v>#N/A</v>
      </c>
      <c r="G152" s="133" t="e">
        <f ca="1">+IF(AND(ISNUMBER(OFFSET('Water Data'!$D$5,0,10*ROW('Water Data'!D146))),'Data Summary'!BV152="Yes"),100-OFFSET('Water Data'!$D$5,0,10*ROW('Water Data'!D146)),NA())</f>
        <v>#N/A</v>
      </c>
      <c r="H152" s="133" t="e">
        <f ca="1">+IF(AND(ISNUMBER(OFFSET('Water Data'!$D$7,0,10*ROW('Water Data'!D146))),'Data Summary'!BW152="Yes"),OFFSET('Water Data'!$D$7,0,10*ROW('Water Data'!D146)),NA())</f>
        <v>#N/A</v>
      </c>
      <c r="I152" s="133" t="e">
        <f ca="1">+IF(AND(ISNUMBER(OFFSET('Water Data'!$D$10,0,10*ROW('Water Data'!D146))),'Data Summary'!BX152="Yes"),OFFSET('Water Data'!$D$10,0,10*ROW('Water Data'!D146)),NA())</f>
        <v>#N/A</v>
      </c>
      <c r="J152" s="133" t="e">
        <f ca="1">+IF(AND(ISNUMBER(OFFSET('Water Data'!$E$5,0,10*ROW('Water Data'!E146))),'Data Summary'!BY152="Yes"),100-OFFSET('Water Data'!$E$5,0,10*ROW('Water Data'!E146)),NA())</f>
        <v>#N/A</v>
      </c>
      <c r="K152" s="133" t="e">
        <f ca="1">+IF(AND(ISNUMBER(OFFSET('Water Data'!$E$7,0,10*ROW('Water Data'!E146))),'Data Summary'!BZ152="Yes"),OFFSET('Water Data'!$E$7,0,10*ROW('Water Data'!E146)),NA())</f>
        <v>#N/A</v>
      </c>
      <c r="L152" s="133" t="e">
        <f ca="1">+IF(AND(ISNUMBER(OFFSET('Water Data'!$E$10,0,10*ROW('Water Data'!E146))),'Data Summary'!CA152="Yes"),OFFSET('Water Data'!$E$10,0,10*ROW('Water Data'!E146)),NA())</f>
        <v>#N/A</v>
      </c>
      <c r="M152" s="133" t="e">
        <f ca="1">+IF(AND(ISNUMBER(OFFSET('Water Data'!$F$5,0,10*ROW('Water Data'!F146))),'Data Summary'!CB152="Yes"),100-OFFSET('Water Data'!$F$5,0,10*ROW('Water Data'!F146)),NA())</f>
        <v>#N/A</v>
      </c>
      <c r="N152" s="133" t="e">
        <f ca="1">+IF(AND(ISNUMBER(OFFSET('Water Data'!$F$7,0,10*ROW('Water Data'!F146))),'Data Summary'!CC152="Yes"),OFFSET('Water Data'!$F$7,0,10*ROW('Water Data'!F146)),NA())</f>
        <v>#N/A</v>
      </c>
      <c r="O152" s="133" t="e">
        <f ca="1">+IF(AND(ISNUMBER(OFFSET('Water Data'!$F$10,0,10*ROW('Water Data'!F146))),'Data Summary'!CD152="Yes"),OFFSET('Water Data'!$F$10,0,10*ROW('Water Data'!F146)),NA())</f>
        <v>#N/A</v>
      </c>
      <c r="P152" s="133" t="e">
        <f ca="1">+IF(AND(ISNUMBER(OFFSET('Water Data'!$G$5,0,10*ROW('Water Data'!G146))),'Data Summary'!CE152="Yes"),100-OFFSET('Water Data'!$G$5,0,10*ROW('Water Data'!G146)),NA())</f>
        <v>#N/A</v>
      </c>
      <c r="Q152" s="133" t="e">
        <f ca="1">+IF(AND(ISNUMBER(OFFSET('Water Data'!$G$7,0,10*ROW('Water Data'!G146))),'Data Summary'!CF152="Yes"),OFFSET('Water Data'!$G$7,0,10*ROW('Water Data'!G146)),NA())</f>
        <v>#N/A</v>
      </c>
      <c r="R152" s="133" t="e">
        <f ca="1">+IF(AND(ISNUMBER(OFFSET('Water Data'!$G$10,0,10*ROW('Water Data'!G146))),'Data Summary'!CG152="Yes"),OFFSET('Water Data'!$G$10,0,10*ROW('Water Data'!G146)),NA())</f>
        <v>#N/A</v>
      </c>
      <c r="S152" s="133" t="e">
        <f ca="1">+IF(AND(ISNUMBER(OFFSET('Water Data'!$H$5,0,10*ROW('Water Data'!H146))),'Data Summary'!CH152="Yes"),100-OFFSET('Water Data'!$H$5,0,10*ROW('Water Data'!H146)),NA())</f>
        <v>#N/A</v>
      </c>
      <c r="T152" s="133" t="e">
        <f ca="1">+IF(AND(ISNUMBER(OFFSET('Water Data'!$H$7,0,10*ROW('Water Data'!H146))),'Data Summary'!CI152="Yes"),OFFSET('Water Data'!$H$7,0,10*ROW('Water Data'!H146)),NA())</f>
        <v>#N/A</v>
      </c>
      <c r="U152" s="133" t="e">
        <f ca="1">+IF(AND(ISNUMBER(OFFSET('Water Data'!$H$10,0,10*ROW('Water Data'!H146))),'Data Summary'!CJ152="Yes"),OFFSET('Water Data'!$H$10,0,10*ROW('Water Data'!H146)),NA())</f>
        <v>#N/A</v>
      </c>
      <c r="V152" s="134" t="e">
        <f ca="1">+IF(AND(ISNUMBER(OFFSET('Sanitation Data'!$C$5,0,10*ROW('Sanitation Data'!C146))),'Data Summary'!CK152="Yes"),100-OFFSET('Sanitation Data'!$C$5,0,10*ROW('Sanitation Data'!C146)),NA())</f>
        <v>#N/A</v>
      </c>
      <c r="W152" s="134" t="e">
        <f ca="1">+IF(AND(ISNUMBER(OFFSET('Sanitation Data'!$C$7,0,10*ROW('Sanitation Data'!C146))),'Data Summary'!CL152="Yes"),OFFSET('Sanitation Data'!$C$7,0,10*ROW('Sanitation Data'!C146)),NA())</f>
        <v>#N/A</v>
      </c>
      <c r="X152" s="134" t="e">
        <f ca="1">+IF(AND(ISNUMBER(OFFSET('Sanitation Data'!$C$11,0,10*ROW('Sanitation Data'!C146))),'Data Summary'!CM152="Yes"),OFFSET('Sanitation Data'!$C$11,0,10*ROW('Sanitation Data'!C146)),NA())</f>
        <v>#N/A</v>
      </c>
      <c r="Y152" s="134" t="e">
        <f ca="1">+IF(AND(ISNUMBER(OFFSET('Sanitation Data'!$C$12,0,10*ROW('Sanitation Data'!C146))),'Data Summary'!CN152="Yes"),OFFSET('Sanitation Data'!$C$12,0,10*ROW('Sanitation Data'!C146)),NA())</f>
        <v>#N/A</v>
      </c>
      <c r="Z152" s="134" t="e">
        <f ca="1">+IF(AND(ISNUMBER(OFFSET('Sanitation Data'!$C$13,0,10*ROW('Sanitation Data'!C146))),'Data Summary'!CO152="Yes"),OFFSET('Sanitation Data'!$C$13,0,10*ROW('Sanitation Data'!C146)),NA())</f>
        <v>#N/A</v>
      </c>
      <c r="AA152" s="134" t="e">
        <f ca="1">+IF(AND(ISNUMBER(OFFSET('Sanitation Data'!$D$5,0,10*ROW('Sanitation Data'!D146))),'Data Summary'!CP152="Yes"),100-OFFSET('Sanitation Data'!$D$5,0,10*ROW('Sanitation Data'!D146)),NA())</f>
        <v>#N/A</v>
      </c>
      <c r="AB152" s="134" t="e">
        <f ca="1">+IF(AND(ISNUMBER(OFFSET('Sanitation Data'!$D$7,0,10*ROW('Sanitation Data'!D146))),'Data Summary'!CQ152="Yes"),OFFSET('Sanitation Data'!$D$7,0,10*ROW('Sanitation Data'!D146)),NA())</f>
        <v>#N/A</v>
      </c>
      <c r="AC152" s="134" t="e">
        <f ca="1">+IF(AND(ISNUMBER(OFFSET('Sanitation Data'!$D$11,0,10*ROW('Sanitation Data'!D146))),'Data Summary'!CR152="Yes"),OFFSET('Sanitation Data'!$D$11,0,10*ROW('Sanitation Data'!D146)),NA())</f>
        <v>#N/A</v>
      </c>
      <c r="AD152" s="134" t="e">
        <f ca="1">+IF(AND(ISNUMBER(OFFSET('Sanitation Data'!$D$12,0,10*ROW('Sanitation Data'!D146))),'Data Summary'!CS152="Yes"),OFFSET('Sanitation Data'!$D$12,0,10*ROW('Sanitation Data'!D146)),NA())</f>
        <v>#N/A</v>
      </c>
      <c r="AE152" s="134" t="e">
        <f ca="1">+IF(AND(ISNUMBER(OFFSET('Sanitation Data'!$D$13,0,10*ROW('Sanitation Data'!D146))),'Data Summary'!CT152="Yes"),OFFSET('Sanitation Data'!$D$13,0,10*ROW('Sanitation Data'!D146)),NA())</f>
        <v>#N/A</v>
      </c>
      <c r="AF152" s="134" t="e">
        <f ca="1">+IF(AND(ISNUMBER(OFFSET('Sanitation Data'!$E$5,0,10*ROW('Sanitation Data'!E146))),'Data Summary'!CU152="Yes"),100-OFFSET('Sanitation Data'!$E$5,0,10*ROW('Sanitation Data'!E146)),NA())</f>
        <v>#N/A</v>
      </c>
      <c r="AG152" s="134" t="e">
        <f ca="1">+IF(AND(ISNUMBER(OFFSET('Sanitation Data'!$E$7,0,10*ROW('Sanitation Data'!E146))),'Data Summary'!CV152="Yes"),OFFSET('Sanitation Data'!$E$7,0,10*ROW('Sanitation Data'!E146)),NA())</f>
        <v>#N/A</v>
      </c>
      <c r="AH152" s="134" t="e">
        <f ca="1">+IF(AND(ISNUMBER(OFFSET('Sanitation Data'!$E$11,0,10*ROW('Sanitation Data'!E146))),'Data Summary'!CW152="Yes"),OFFSET('Sanitation Data'!$E$11,0,10*ROW('Sanitation Data'!E146)),NA())</f>
        <v>#N/A</v>
      </c>
      <c r="AI152" s="134" t="e">
        <f ca="1">+IF(AND(ISNUMBER(OFFSET('Sanitation Data'!$E$12,0,10*ROW('Sanitation Data'!E146))),'Data Summary'!CX152="Yes"),OFFSET('Sanitation Data'!$E$12,0,10*ROW('Sanitation Data'!E146)),NA())</f>
        <v>#N/A</v>
      </c>
      <c r="AJ152" s="134" t="e">
        <f ca="1">+IF(AND(ISNUMBER(OFFSET('Sanitation Data'!$E$13,0,10*ROW('Sanitation Data'!E146))),'Data Summary'!CY152="Yes"),OFFSET('Sanitation Data'!$E$13,0,10*ROW('Sanitation Data'!E146)),NA())</f>
        <v>#N/A</v>
      </c>
      <c r="AK152" s="134" t="e">
        <f ca="1">+IF(AND(ISNUMBER(OFFSET('Sanitation Data'!$F$5,0,10*ROW('Sanitation Data'!F146))),'Data Summary'!CZ152="Yes"),100-OFFSET('Sanitation Data'!$F$5,0,10*ROW('Sanitation Data'!F146)),NA())</f>
        <v>#N/A</v>
      </c>
      <c r="AL152" s="134" t="e">
        <f ca="1">+IF(AND(ISNUMBER(OFFSET('Sanitation Data'!$F$7,0,10*ROW('Sanitation Data'!F146))),'Data Summary'!DA152="Yes"),OFFSET('Sanitation Data'!$F$7,0,10*ROW('Sanitation Data'!F146)),NA())</f>
        <v>#N/A</v>
      </c>
      <c r="AM152" s="134" t="e">
        <f ca="1">+IF(AND(ISNUMBER(OFFSET('Sanitation Data'!$F$11,0,10*ROW('Sanitation Data'!F146))),'Data Summary'!DB152="Yes"),OFFSET('Sanitation Data'!$F$11,0,10*ROW('Sanitation Data'!F146)),NA())</f>
        <v>#N/A</v>
      </c>
      <c r="AN152" s="134" t="e">
        <f ca="1">+IF(AND(ISNUMBER(OFFSET('Sanitation Data'!$F$12,0,10*ROW('Sanitation Data'!F146))),'Data Summary'!DC152="Yes"),OFFSET('Sanitation Data'!$F$12,0,10*ROW('Sanitation Data'!F146)),NA())</f>
        <v>#N/A</v>
      </c>
      <c r="AO152" s="134" t="e">
        <f ca="1">+IF(AND(ISNUMBER(OFFSET('Sanitation Data'!$F$13,0,10*ROW('Sanitation Data'!F146))),'Data Summary'!DD152="Yes"),OFFSET('Sanitation Data'!$F$13,0,10*ROW('Sanitation Data'!F146)),NA())</f>
        <v>#N/A</v>
      </c>
      <c r="AP152" s="134" t="e">
        <f ca="1">+IF(AND(ISNUMBER(OFFSET('Sanitation Data'!$G$5,0,10*ROW('Sanitation Data'!G146))),'Data Summary'!DE152="Yes"),100-OFFSET('Sanitation Data'!$G$5,0,10*ROW('Sanitation Data'!G146)),NA())</f>
        <v>#N/A</v>
      </c>
      <c r="AQ152" s="134" t="e">
        <f ca="1">+IF(AND(ISNUMBER(OFFSET('Sanitation Data'!$G$7,0,10*ROW('Sanitation Data'!G146))),'Data Summary'!DF152="Yes"),OFFSET('Sanitation Data'!$G$7,0,10*ROW('Sanitation Data'!G146)),NA())</f>
        <v>#N/A</v>
      </c>
      <c r="AR152" s="134" t="e">
        <f ca="1">+IF(AND(ISNUMBER(OFFSET('Sanitation Data'!$G$11,0,10*ROW('Sanitation Data'!G146))),'Data Summary'!DG152="Yes"),OFFSET('Sanitation Data'!$G$11,0,10*ROW('Sanitation Data'!G146)),NA())</f>
        <v>#N/A</v>
      </c>
      <c r="AS152" s="134" t="e">
        <f ca="1">+IF(AND(ISNUMBER(OFFSET('Sanitation Data'!$G$12,0,10*ROW('Sanitation Data'!G146))),'Data Summary'!DH152="Yes"),OFFSET('Sanitation Data'!$G$12,0,10*ROW('Sanitation Data'!G146)),NA())</f>
        <v>#N/A</v>
      </c>
      <c r="AT152" s="134" t="e">
        <f ca="1">+IF(AND(ISNUMBER(OFFSET('Sanitation Data'!$G$13,0,10*ROW('Sanitation Data'!G146))),'Data Summary'!DI152="Yes"),OFFSET('Sanitation Data'!$G$13,0,10*ROW('Sanitation Data'!G146)),NA())</f>
        <v>#N/A</v>
      </c>
      <c r="AU152" s="134" t="e">
        <f ca="1">+IF(AND(ISNUMBER(OFFSET('Sanitation Data'!$H$5,0,10*ROW('Sanitation Data'!H146))),'Data Summary'!DJ152="Yes"),100-OFFSET('Sanitation Data'!$H$5,0,10*ROW('Sanitation Data'!H146)),NA())</f>
        <v>#N/A</v>
      </c>
      <c r="AV152" s="134" t="e">
        <f ca="1">+IF(AND(ISNUMBER(OFFSET('Sanitation Data'!$H$7,0,10*ROW('Sanitation Data'!H146))),'Data Summary'!DK152="Yes"),OFFSET('Sanitation Data'!$H$7,0,10*ROW('Sanitation Data'!H146)),NA())</f>
        <v>#N/A</v>
      </c>
      <c r="AW152" s="134" t="e">
        <f ca="1">+IF(AND(ISNUMBER(OFFSET('Sanitation Data'!$H$11,0,10*ROW('Sanitation Data'!H146))),'Data Summary'!DL152="Yes"),OFFSET('Sanitation Data'!$H$11,0,10*ROW('Sanitation Data'!H146)),NA())</f>
        <v>#N/A</v>
      </c>
      <c r="AX152" s="134" t="e">
        <f ca="1">+IF(AND(ISNUMBER(OFFSET('Sanitation Data'!$H$12,0,10*ROW('Sanitation Data'!H146))),'Data Summary'!DM152="Yes"),OFFSET('Sanitation Data'!$H$12,0,10*ROW('Sanitation Data'!H146)),NA())</f>
        <v>#N/A</v>
      </c>
      <c r="AY152" s="134" t="e">
        <f ca="1">+IF(AND(ISNUMBER(OFFSET('Sanitation Data'!$H$13,0,10*ROW('Sanitation Data'!H146))),'Data Summary'!DN152="Yes"),OFFSET('Sanitation Data'!$H$13,0,10*ROW('Sanitation Data'!H146)),NA())</f>
        <v>#N/A</v>
      </c>
      <c r="AZ152" s="135" t="e">
        <f ca="1">+IF(AND(ISNUMBER(OFFSET('Hygiene Data'!$C$6,0,10*ROW('Hygiene Data'!C146))),'Data Summary'!DO152="Yes"),OFFSET('Hygiene Data'!$C$6,0,10*ROW('Hygiene Data'!C146)),NA())</f>
        <v>#N/A</v>
      </c>
      <c r="BA152" s="135" t="e">
        <f ca="1">+IF(AND(ISNUMBER(OFFSET('Hygiene Data'!$C$8,0,10*ROW('Hygiene Data'!C146))),'Data Summary'!DP152="Yes"),OFFSET('Hygiene Data'!$C$8,0,10*ROW('Hygiene Data'!C146)),NA())</f>
        <v>#N/A</v>
      </c>
      <c r="BB152" s="135" t="e">
        <f ca="1">+IF(AND(ISNUMBER(OFFSET('Hygiene Data'!$C$10,0,10*ROW('Hygiene Data'!C146))),'Data Summary'!DQ152="Yes"),OFFSET('Hygiene Data'!$C$10,0,10*ROW('Hygiene Data'!C146)),NA())</f>
        <v>#N/A</v>
      </c>
      <c r="BC152" s="135" t="e">
        <f ca="1">+IF(AND(ISNUMBER(OFFSET('Hygiene Data'!$D$6,0,10*ROW('Hygiene Data'!D146))),'Data Summary'!DR152="Yes"),OFFSET('Hygiene Data'!$D$6,0,10*ROW('Hygiene Data'!D146)),NA())</f>
        <v>#N/A</v>
      </c>
      <c r="BD152" s="135" t="e">
        <f ca="1">+IF(AND(ISNUMBER(OFFSET('Hygiene Data'!$D$8,0,10*ROW('Hygiene Data'!D146))),'Data Summary'!DS152="Yes"),OFFSET('Hygiene Data'!$D$8,0,10*ROW('Hygiene Data'!D146)),NA())</f>
        <v>#N/A</v>
      </c>
      <c r="BE152" s="135" t="e">
        <f ca="1">+IF(AND(ISNUMBER(OFFSET('Hygiene Data'!$D$10,0,10*ROW('Hygiene Data'!D146))),'Data Summary'!DT152="Yes"),OFFSET('Hygiene Data'!$D$10,0,10*ROW('Hygiene Data'!D146)),NA())</f>
        <v>#N/A</v>
      </c>
      <c r="BF152" s="135" t="e">
        <f ca="1">+IF(AND(ISNUMBER(OFFSET('Hygiene Data'!$E$6,0,10*ROW('Hygiene Data'!E146))),'Data Summary'!DU152="Yes"),OFFSET('Hygiene Data'!$E$6,0,10*ROW('Hygiene Data'!E146)),NA())</f>
        <v>#N/A</v>
      </c>
      <c r="BG152" s="135" t="e">
        <f ca="1">+IF(AND(ISNUMBER(OFFSET('Hygiene Data'!$E$8,0,10*ROW('Hygiene Data'!E146))),'Data Summary'!DV152="Yes"),OFFSET('Hygiene Data'!$E$8,0,10*ROW('Hygiene Data'!E146)),NA())</f>
        <v>#N/A</v>
      </c>
      <c r="BH152" s="135" t="e">
        <f ca="1">+IF(AND(ISNUMBER(OFFSET('Hygiene Data'!$E$10,0,10*ROW('Hygiene Data'!E146))),'Data Summary'!DW152="Yes"),OFFSET('Hygiene Data'!$E$10,0,10*ROW('Hygiene Data'!E146)),NA())</f>
        <v>#N/A</v>
      </c>
      <c r="BI152" s="135" t="e">
        <f ca="1">+IF(AND(ISNUMBER(OFFSET('Hygiene Data'!$F$6,0,10*ROW('Hygiene Data'!F146))),'Data Summary'!DX152="Yes"),OFFSET('Hygiene Data'!$F$6,0,10*ROW('Hygiene Data'!F146)),NA())</f>
        <v>#N/A</v>
      </c>
      <c r="BJ152" s="135" t="e">
        <f ca="1">+IF(AND(ISNUMBER(OFFSET('Hygiene Data'!$F$8,0,10*ROW('Hygiene Data'!F146))),'Data Summary'!DY152="Yes"),OFFSET('Hygiene Data'!$F$8,0,10*ROW('Hygiene Data'!F146)),NA())</f>
        <v>#N/A</v>
      </c>
      <c r="BK152" s="135" t="e">
        <f ca="1">+IF(AND(ISNUMBER(OFFSET('Hygiene Data'!$F$10,0,10*ROW('Hygiene Data'!F146))),'Data Summary'!DZ152="Yes"),OFFSET('Hygiene Data'!$F$10,0,10*ROW('Hygiene Data'!F146)),NA())</f>
        <v>#N/A</v>
      </c>
      <c r="BL152" s="135" t="e">
        <f ca="1">+IF(AND(ISNUMBER(OFFSET('Hygiene Data'!$G$6,0,10*ROW('Hygiene Data'!G146))),'Data Summary'!EA152="Yes"),OFFSET('Hygiene Data'!$G$6,0,10*ROW('Hygiene Data'!G146)),NA())</f>
        <v>#N/A</v>
      </c>
      <c r="BM152" s="135" t="e">
        <f ca="1">+IF(AND(ISNUMBER(OFFSET('Hygiene Data'!$G$8,0,10*ROW('Hygiene Data'!G146))),'Data Summary'!EB152="Yes"),OFFSET('Hygiene Data'!$G$8,0,10*ROW('Hygiene Data'!G146)),NA())</f>
        <v>#N/A</v>
      </c>
      <c r="BN152" s="135" t="e">
        <f ca="1">+IF(AND(ISNUMBER(OFFSET('Hygiene Data'!$G$10,0,10*ROW('Hygiene Data'!G146))),'Data Summary'!EC152="Yes"),OFFSET('Hygiene Data'!$G$10,0,10*ROW('Hygiene Data'!G146)),NA())</f>
        <v>#N/A</v>
      </c>
      <c r="BO152" s="135" t="e">
        <f ca="1">+IF(AND(ISNUMBER(OFFSET('Hygiene Data'!$H$6,0,10*ROW('Hygiene Data'!H146))),'Data Summary'!ED152="Yes"),OFFSET('Hygiene Data'!$H$6,0,10*ROW('Hygiene Data'!H146)),NA())</f>
        <v>#N/A</v>
      </c>
      <c r="BP152" s="135" t="e">
        <f ca="1">+IF(AND(ISNUMBER(OFFSET('Hygiene Data'!$H$8,0,10*ROW('Hygiene Data'!H146))),'Data Summary'!EE152="Yes"),OFFSET('Hygiene Data'!$H$8,0,10*ROW('Hygiene Data'!H146)),NA())</f>
        <v>#N/A</v>
      </c>
      <c r="BQ152" s="135" t="e">
        <f ca="1">+IF(AND(ISNUMBER(OFFSET('Hygiene Data'!$H$10,0,10*ROW('Hygiene Data'!H146))),'Data Summary'!EF152="Yes"),OFFSET('Hygiene Data'!$H$10,0,10*ROW('Hygiene Data'!H146)),NA())</f>
        <v>#N/A</v>
      </c>
    </row>
    <row r="153" spans="1:69" x14ac:dyDescent="0.2">
      <c r="A153" s="50" t="e">
        <f ca="1">+IF(OFFSET('Water Data'!$B$1,0,10*ROW('Water Data'!B147))="",NA(),OFFSET('Water Data'!$B$1,0,10*ROW('Water Data'!B147)))</f>
        <v>#N/A</v>
      </c>
      <c r="B153" s="50" t="e">
        <f ca="1">+IF(OFFSET('Water Data'!$A$3,0,10*ROW('Water Data'!A150))="",NA(),OFFSET('Water Data'!$A$3,0,10*ROW('Water Data'!A150)))</f>
        <v>#N/A</v>
      </c>
      <c r="C153" s="50" t="e">
        <f ca="1">+IF(OFFSET('Water Data'!$C$3,0,10*ROW('Water Data'!C150))="",NA(),OFFSET('Water Data'!$C$3,0,10*ROW('Water Data'!C150)))</f>
        <v>#N/A</v>
      </c>
      <c r="D153" s="133" t="e">
        <f ca="1">+IF(AND(ISNUMBER(OFFSET('Water Data'!$C$5,0,10*ROW('Water Data'!C147))),'Data Summary'!BS153="Yes"),100-OFFSET('Water Data'!$C$5,0,10*ROW('Water Data'!C147)),NA())</f>
        <v>#N/A</v>
      </c>
      <c r="E153" s="133" t="e">
        <f ca="1">+IF(AND(ISNUMBER(OFFSET('Water Data'!$C$7,0,10*ROW('Water Data'!C147))),'Data Summary'!BT153="Yes"),OFFSET('Water Data'!$C$7,0,10*ROW('Water Data'!C147)),NA())</f>
        <v>#N/A</v>
      </c>
      <c r="F153" s="133" t="e">
        <f ca="1">+IF(AND(ISNUMBER(OFFSET('Water Data'!$C$10,0,10*ROW('Water Data'!C147))),'Data Summary'!BU153="Yes"),OFFSET('Water Data'!$C$10,0,10*ROW('Water Data'!C147)),NA())</f>
        <v>#N/A</v>
      </c>
      <c r="G153" s="133" t="e">
        <f ca="1">+IF(AND(ISNUMBER(OFFSET('Water Data'!$D$5,0,10*ROW('Water Data'!D147))),'Data Summary'!BV153="Yes"),100-OFFSET('Water Data'!$D$5,0,10*ROW('Water Data'!D147)),NA())</f>
        <v>#N/A</v>
      </c>
      <c r="H153" s="133" t="e">
        <f ca="1">+IF(AND(ISNUMBER(OFFSET('Water Data'!$D$7,0,10*ROW('Water Data'!D147))),'Data Summary'!BW153="Yes"),OFFSET('Water Data'!$D$7,0,10*ROW('Water Data'!D147)),NA())</f>
        <v>#N/A</v>
      </c>
      <c r="I153" s="133" t="e">
        <f ca="1">+IF(AND(ISNUMBER(OFFSET('Water Data'!$D$10,0,10*ROW('Water Data'!D147))),'Data Summary'!BX153="Yes"),OFFSET('Water Data'!$D$10,0,10*ROW('Water Data'!D147)),NA())</f>
        <v>#N/A</v>
      </c>
      <c r="J153" s="133" t="e">
        <f ca="1">+IF(AND(ISNUMBER(OFFSET('Water Data'!$E$5,0,10*ROW('Water Data'!E147))),'Data Summary'!BY153="Yes"),100-OFFSET('Water Data'!$E$5,0,10*ROW('Water Data'!E147)),NA())</f>
        <v>#N/A</v>
      </c>
      <c r="K153" s="133" t="e">
        <f ca="1">+IF(AND(ISNUMBER(OFFSET('Water Data'!$E$7,0,10*ROW('Water Data'!E147))),'Data Summary'!BZ153="Yes"),OFFSET('Water Data'!$E$7,0,10*ROW('Water Data'!E147)),NA())</f>
        <v>#N/A</v>
      </c>
      <c r="L153" s="133" t="e">
        <f ca="1">+IF(AND(ISNUMBER(OFFSET('Water Data'!$E$10,0,10*ROW('Water Data'!E147))),'Data Summary'!CA153="Yes"),OFFSET('Water Data'!$E$10,0,10*ROW('Water Data'!E147)),NA())</f>
        <v>#N/A</v>
      </c>
      <c r="M153" s="133" t="e">
        <f ca="1">+IF(AND(ISNUMBER(OFFSET('Water Data'!$F$5,0,10*ROW('Water Data'!F147))),'Data Summary'!CB153="Yes"),100-OFFSET('Water Data'!$F$5,0,10*ROW('Water Data'!F147)),NA())</f>
        <v>#N/A</v>
      </c>
      <c r="N153" s="133" t="e">
        <f ca="1">+IF(AND(ISNUMBER(OFFSET('Water Data'!$F$7,0,10*ROW('Water Data'!F147))),'Data Summary'!CC153="Yes"),OFFSET('Water Data'!$F$7,0,10*ROW('Water Data'!F147)),NA())</f>
        <v>#N/A</v>
      </c>
      <c r="O153" s="133" t="e">
        <f ca="1">+IF(AND(ISNUMBER(OFFSET('Water Data'!$F$10,0,10*ROW('Water Data'!F147))),'Data Summary'!CD153="Yes"),OFFSET('Water Data'!$F$10,0,10*ROW('Water Data'!F147)),NA())</f>
        <v>#N/A</v>
      </c>
      <c r="P153" s="133" t="e">
        <f ca="1">+IF(AND(ISNUMBER(OFFSET('Water Data'!$G$5,0,10*ROW('Water Data'!G147))),'Data Summary'!CE153="Yes"),100-OFFSET('Water Data'!$G$5,0,10*ROW('Water Data'!G147)),NA())</f>
        <v>#N/A</v>
      </c>
      <c r="Q153" s="133" t="e">
        <f ca="1">+IF(AND(ISNUMBER(OFFSET('Water Data'!$G$7,0,10*ROW('Water Data'!G147))),'Data Summary'!CF153="Yes"),OFFSET('Water Data'!$G$7,0,10*ROW('Water Data'!G147)),NA())</f>
        <v>#N/A</v>
      </c>
      <c r="R153" s="133" t="e">
        <f ca="1">+IF(AND(ISNUMBER(OFFSET('Water Data'!$G$10,0,10*ROW('Water Data'!G147))),'Data Summary'!CG153="Yes"),OFFSET('Water Data'!$G$10,0,10*ROW('Water Data'!G147)),NA())</f>
        <v>#N/A</v>
      </c>
      <c r="S153" s="133" t="e">
        <f ca="1">+IF(AND(ISNUMBER(OFFSET('Water Data'!$H$5,0,10*ROW('Water Data'!H147))),'Data Summary'!CH153="Yes"),100-OFFSET('Water Data'!$H$5,0,10*ROW('Water Data'!H147)),NA())</f>
        <v>#N/A</v>
      </c>
      <c r="T153" s="133" t="e">
        <f ca="1">+IF(AND(ISNUMBER(OFFSET('Water Data'!$H$7,0,10*ROW('Water Data'!H147))),'Data Summary'!CI153="Yes"),OFFSET('Water Data'!$H$7,0,10*ROW('Water Data'!H147)),NA())</f>
        <v>#N/A</v>
      </c>
      <c r="U153" s="133" t="e">
        <f ca="1">+IF(AND(ISNUMBER(OFFSET('Water Data'!$H$10,0,10*ROW('Water Data'!H147))),'Data Summary'!CJ153="Yes"),OFFSET('Water Data'!$H$10,0,10*ROW('Water Data'!H147)),NA())</f>
        <v>#N/A</v>
      </c>
      <c r="V153" s="134" t="e">
        <f ca="1">+IF(AND(ISNUMBER(OFFSET('Sanitation Data'!$C$5,0,10*ROW('Sanitation Data'!C147))),'Data Summary'!CK153="Yes"),100-OFFSET('Sanitation Data'!$C$5,0,10*ROW('Sanitation Data'!C147)),NA())</f>
        <v>#N/A</v>
      </c>
      <c r="W153" s="134" t="e">
        <f ca="1">+IF(AND(ISNUMBER(OFFSET('Sanitation Data'!$C$7,0,10*ROW('Sanitation Data'!C147))),'Data Summary'!CL153="Yes"),OFFSET('Sanitation Data'!$C$7,0,10*ROW('Sanitation Data'!C147)),NA())</f>
        <v>#N/A</v>
      </c>
      <c r="X153" s="134" t="e">
        <f ca="1">+IF(AND(ISNUMBER(OFFSET('Sanitation Data'!$C$11,0,10*ROW('Sanitation Data'!C147))),'Data Summary'!CM153="Yes"),OFFSET('Sanitation Data'!$C$11,0,10*ROW('Sanitation Data'!C147)),NA())</f>
        <v>#N/A</v>
      </c>
      <c r="Y153" s="134" t="e">
        <f ca="1">+IF(AND(ISNUMBER(OFFSET('Sanitation Data'!$C$12,0,10*ROW('Sanitation Data'!C147))),'Data Summary'!CN153="Yes"),OFFSET('Sanitation Data'!$C$12,0,10*ROW('Sanitation Data'!C147)),NA())</f>
        <v>#N/A</v>
      </c>
      <c r="Z153" s="134" t="e">
        <f ca="1">+IF(AND(ISNUMBER(OFFSET('Sanitation Data'!$C$13,0,10*ROW('Sanitation Data'!C147))),'Data Summary'!CO153="Yes"),OFFSET('Sanitation Data'!$C$13,0,10*ROW('Sanitation Data'!C147)),NA())</f>
        <v>#N/A</v>
      </c>
      <c r="AA153" s="134" t="e">
        <f ca="1">+IF(AND(ISNUMBER(OFFSET('Sanitation Data'!$D$5,0,10*ROW('Sanitation Data'!D147))),'Data Summary'!CP153="Yes"),100-OFFSET('Sanitation Data'!$D$5,0,10*ROW('Sanitation Data'!D147)),NA())</f>
        <v>#N/A</v>
      </c>
      <c r="AB153" s="134" t="e">
        <f ca="1">+IF(AND(ISNUMBER(OFFSET('Sanitation Data'!$D$7,0,10*ROW('Sanitation Data'!D147))),'Data Summary'!CQ153="Yes"),OFFSET('Sanitation Data'!$D$7,0,10*ROW('Sanitation Data'!D147)),NA())</f>
        <v>#N/A</v>
      </c>
      <c r="AC153" s="134" t="e">
        <f ca="1">+IF(AND(ISNUMBER(OFFSET('Sanitation Data'!$D$11,0,10*ROW('Sanitation Data'!D147))),'Data Summary'!CR153="Yes"),OFFSET('Sanitation Data'!$D$11,0,10*ROW('Sanitation Data'!D147)),NA())</f>
        <v>#N/A</v>
      </c>
      <c r="AD153" s="134" t="e">
        <f ca="1">+IF(AND(ISNUMBER(OFFSET('Sanitation Data'!$D$12,0,10*ROW('Sanitation Data'!D147))),'Data Summary'!CS153="Yes"),OFFSET('Sanitation Data'!$D$12,0,10*ROW('Sanitation Data'!D147)),NA())</f>
        <v>#N/A</v>
      </c>
      <c r="AE153" s="134" t="e">
        <f ca="1">+IF(AND(ISNUMBER(OFFSET('Sanitation Data'!$D$13,0,10*ROW('Sanitation Data'!D147))),'Data Summary'!CT153="Yes"),OFFSET('Sanitation Data'!$D$13,0,10*ROW('Sanitation Data'!D147)),NA())</f>
        <v>#N/A</v>
      </c>
      <c r="AF153" s="134" t="e">
        <f ca="1">+IF(AND(ISNUMBER(OFFSET('Sanitation Data'!$E$5,0,10*ROW('Sanitation Data'!E147))),'Data Summary'!CU153="Yes"),100-OFFSET('Sanitation Data'!$E$5,0,10*ROW('Sanitation Data'!E147)),NA())</f>
        <v>#N/A</v>
      </c>
      <c r="AG153" s="134" t="e">
        <f ca="1">+IF(AND(ISNUMBER(OFFSET('Sanitation Data'!$E$7,0,10*ROW('Sanitation Data'!E147))),'Data Summary'!CV153="Yes"),OFFSET('Sanitation Data'!$E$7,0,10*ROW('Sanitation Data'!E147)),NA())</f>
        <v>#N/A</v>
      </c>
      <c r="AH153" s="134" t="e">
        <f ca="1">+IF(AND(ISNUMBER(OFFSET('Sanitation Data'!$E$11,0,10*ROW('Sanitation Data'!E147))),'Data Summary'!CW153="Yes"),OFFSET('Sanitation Data'!$E$11,0,10*ROW('Sanitation Data'!E147)),NA())</f>
        <v>#N/A</v>
      </c>
      <c r="AI153" s="134" t="e">
        <f ca="1">+IF(AND(ISNUMBER(OFFSET('Sanitation Data'!$E$12,0,10*ROW('Sanitation Data'!E147))),'Data Summary'!CX153="Yes"),OFFSET('Sanitation Data'!$E$12,0,10*ROW('Sanitation Data'!E147)),NA())</f>
        <v>#N/A</v>
      </c>
      <c r="AJ153" s="134" t="e">
        <f ca="1">+IF(AND(ISNUMBER(OFFSET('Sanitation Data'!$E$13,0,10*ROW('Sanitation Data'!E147))),'Data Summary'!CY153="Yes"),OFFSET('Sanitation Data'!$E$13,0,10*ROW('Sanitation Data'!E147)),NA())</f>
        <v>#N/A</v>
      </c>
      <c r="AK153" s="134" t="e">
        <f ca="1">+IF(AND(ISNUMBER(OFFSET('Sanitation Data'!$F$5,0,10*ROW('Sanitation Data'!F147))),'Data Summary'!CZ153="Yes"),100-OFFSET('Sanitation Data'!$F$5,0,10*ROW('Sanitation Data'!F147)),NA())</f>
        <v>#N/A</v>
      </c>
      <c r="AL153" s="134" t="e">
        <f ca="1">+IF(AND(ISNUMBER(OFFSET('Sanitation Data'!$F$7,0,10*ROW('Sanitation Data'!F147))),'Data Summary'!DA153="Yes"),OFFSET('Sanitation Data'!$F$7,0,10*ROW('Sanitation Data'!F147)),NA())</f>
        <v>#N/A</v>
      </c>
      <c r="AM153" s="134" t="e">
        <f ca="1">+IF(AND(ISNUMBER(OFFSET('Sanitation Data'!$F$11,0,10*ROW('Sanitation Data'!F147))),'Data Summary'!DB153="Yes"),OFFSET('Sanitation Data'!$F$11,0,10*ROW('Sanitation Data'!F147)),NA())</f>
        <v>#N/A</v>
      </c>
      <c r="AN153" s="134" t="e">
        <f ca="1">+IF(AND(ISNUMBER(OFFSET('Sanitation Data'!$F$12,0,10*ROW('Sanitation Data'!F147))),'Data Summary'!DC153="Yes"),OFFSET('Sanitation Data'!$F$12,0,10*ROW('Sanitation Data'!F147)),NA())</f>
        <v>#N/A</v>
      </c>
      <c r="AO153" s="134" t="e">
        <f ca="1">+IF(AND(ISNUMBER(OFFSET('Sanitation Data'!$F$13,0,10*ROW('Sanitation Data'!F147))),'Data Summary'!DD153="Yes"),OFFSET('Sanitation Data'!$F$13,0,10*ROW('Sanitation Data'!F147)),NA())</f>
        <v>#N/A</v>
      </c>
      <c r="AP153" s="134" t="e">
        <f ca="1">+IF(AND(ISNUMBER(OFFSET('Sanitation Data'!$G$5,0,10*ROW('Sanitation Data'!G147))),'Data Summary'!DE153="Yes"),100-OFFSET('Sanitation Data'!$G$5,0,10*ROW('Sanitation Data'!G147)),NA())</f>
        <v>#N/A</v>
      </c>
      <c r="AQ153" s="134" t="e">
        <f ca="1">+IF(AND(ISNUMBER(OFFSET('Sanitation Data'!$G$7,0,10*ROW('Sanitation Data'!G147))),'Data Summary'!DF153="Yes"),OFFSET('Sanitation Data'!$G$7,0,10*ROW('Sanitation Data'!G147)),NA())</f>
        <v>#N/A</v>
      </c>
      <c r="AR153" s="134" t="e">
        <f ca="1">+IF(AND(ISNUMBER(OFFSET('Sanitation Data'!$G$11,0,10*ROW('Sanitation Data'!G147))),'Data Summary'!DG153="Yes"),OFFSET('Sanitation Data'!$G$11,0,10*ROW('Sanitation Data'!G147)),NA())</f>
        <v>#N/A</v>
      </c>
      <c r="AS153" s="134" t="e">
        <f ca="1">+IF(AND(ISNUMBER(OFFSET('Sanitation Data'!$G$12,0,10*ROW('Sanitation Data'!G147))),'Data Summary'!DH153="Yes"),OFFSET('Sanitation Data'!$G$12,0,10*ROW('Sanitation Data'!G147)),NA())</f>
        <v>#N/A</v>
      </c>
      <c r="AT153" s="134" t="e">
        <f ca="1">+IF(AND(ISNUMBER(OFFSET('Sanitation Data'!$G$13,0,10*ROW('Sanitation Data'!G147))),'Data Summary'!DI153="Yes"),OFFSET('Sanitation Data'!$G$13,0,10*ROW('Sanitation Data'!G147)),NA())</f>
        <v>#N/A</v>
      </c>
      <c r="AU153" s="134" t="e">
        <f ca="1">+IF(AND(ISNUMBER(OFFSET('Sanitation Data'!$H$5,0,10*ROW('Sanitation Data'!H147))),'Data Summary'!DJ153="Yes"),100-OFFSET('Sanitation Data'!$H$5,0,10*ROW('Sanitation Data'!H147)),NA())</f>
        <v>#N/A</v>
      </c>
      <c r="AV153" s="134" t="e">
        <f ca="1">+IF(AND(ISNUMBER(OFFSET('Sanitation Data'!$H$7,0,10*ROW('Sanitation Data'!H147))),'Data Summary'!DK153="Yes"),OFFSET('Sanitation Data'!$H$7,0,10*ROW('Sanitation Data'!H147)),NA())</f>
        <v>#N/A</v>
      </c>
      <c r="AW153" s="134" t="e">
        <f ca="1">+IF(AND(ISNUMBER(OFFSET('Sanitation Data'!$H$11,0,10*ROW('Sanitation Data'!H147))),'Data Summary'!DL153="Yes"),OFFSET('Sanitation Data'!$H$11,0,10*ROW('Sanitation Data'!H147)),NA())</f>
        <v>#N/A</v>
      </c>
      <c r="AX153" s="134" t="e">
        <f ca="1">+IF(AND(ISNUMBER(OFFSET('Sanitation Data'!$H$12,0,10*ROW('Sanitation Data'!H147))),'Data Summary'!DM153="Yes"),OFFSET('Sanitation Data'!$H$12,0,10*ROW('Sanitation Data'!H147)),NA())</f>
        <v>#N/A</v>
      </c>
      <c r="AY153" s="134" t="e">
        <f ca="1">+IF(AND(ISNUMBER(OFFSET('Sanitation Data'!$H$13,0,10*ROW('Sanitation Data'!H147))),'Data Summary'!DN153="Yes"),OFFSET('Sanitation Data'!$H$13,0,10*ROW('Sanitation Data'!H147)),NA())</f>
        <v>#N/A</v>
      </c>
      <c r="AZ153" s="135" t="e">
        <f ca="1">+IF(AND(ISNUMBER(OFFSET('Hygiene Data'!$C$6,0,10*ROW('Hygiene Data'!C147))),'Data Summary'!DO153="Yes"),OFFSET('Hygiene Data'!$C$6,0,10*ROW('Hygiene Data'!C147)),NA())</f>
        <v>#N/A</v>
      </c>
      <c r="BA153" s="135" t="e">
        <f ca="1">+IF(AND(ISNUMBER(OFFSET('Hygiene Data'!$C$8,0,10*ROW('Hygiene Data'!C147))),'Data Summary'!DP153="Yes"),OFFSET('Hygiene Data'!$C$8,0,10*ROW('Hygiene Data'!C147)),NA())</f>
        <v>#N/A</v>
      </c>
      <c r="BB153" s="135" t="e">
        <f ca="1">+IF(AND(ISNUMBER(OFFSET('Hygiene Data'!$C$10,0,10*ROW('Hygiene Data'!C147))),'Data Summary'!DQ153="Yes"),OFFSET('Hygiene Data'!$C$10,0,10*ROW('Hygiene Data'!C147)),NA())</f>
        <v>#N/A</v>
      </c>
      <c r="BC153" s="135" t="e">
        <f ca="1">+IF(AND(ISNUMBER(OFFSET('Hygiene Data'!$D$6,0,10*ROW('Hygiene Data'!D147))),'Data Summary'!DR153="Yes"),OFFSET('Hygiene Data'!$D$6,0,10*ROW('Hygiene Data'!D147)),NA())</f>
        <v>#N/A</v>
      </c>
      <c r="BD153" s="135" t="e">
        <f ca="1">+IF(AND(ISNUMBER(OFFSET('Hygiene Data'!$D$8,0,10*ROW('Hygiene Data'!D147))),'Data Summary'!DS153="Yes"),OFFSET('Hygiene Data'!$D$8,0,10*ROW('Hygiene Data'!D147)),NA())</f>
        <v>#N/A</v>
      </c>
      <c r="BE153" s="135" t="e">
        <f ca="1">+IF(AND(ISNUMBER(OFFSET('Hygiene Data'!$D$10,0,10*ROW('Hygiene Data'!D147))),'Data Summary'!DT153="Yes"),OFFSET('Hygiene Data'!$D$10,0,10*ROW('Hygiene Data'!D147)),NA())</f>
        <v>#N/A</v>
      </c>
      <c r="BF153" s="135" t="e">
        <f ca="1">+IF(AND(ISNUMBER(OFFSET('Hygiene Data'!$E$6,0,10*ROW('Hygiene Data'!E147))),'Data Summary'!DU153="Yes"),OFFSET('Hygiene Data'!$E$6,0,10*ROW('Hygiene Data'!E147)),NA())</f>
        <v>#N/A</v>
      </c>
      <c r="BG153" s="135" t="e">
        <f ca="1">+IF(AND(ISNUMBER(OFFSET('Hygiene Data'!$E$8,0,10*ROW('Hygiene Data'!E147))),'Data Summary'!DV153="Yes"),OFFSET('Hygiene Data'!$E$8,0,10*ROW('Hygiene Data'!E147)),NA())</f>
        <v>#N/A</v>
      </c>
      <c r="BH153" s="135" t="e">
        <f ca="1">+IF(AND(ISNUMBER(OFFSET('Hygiene Data'!$E$10,0,10*ROW('Hygiene Data'!E147))),'Data Summary'!DW153="Yes"),OFFSET('Hygiene Data'!$E$10,0,10*ROW('Hygiene Data'!E147)),NA())</f>
        <v>#N/A</v>
      </c>
      <c r="BI153" s="135" t="e">
        <f ca="1">+IF(AND(ISNUMBER(OFFSET('Hygiene Data'!$F$6,0,10*ROW('Hygiene Data'!F147))),'Data Summary'!DX153="Yes"),OFFSET('Hygiene Data'!$F$6,0,10*ROW('Hygiene Data'!F147)),NA())</f>
        <v>#N/A</v>
      </c>
      <c r="BJ153" s="135" t="e">
        <f ca="1">+IF(AND(ISNUMBER(OFFSET('Hygiene Data'!$F$8,0,10*ROW('Hygiene Data'!F147))),'Data Summary'!DY153="Yes"),OFFSET('Hygiene Data'!$F$8,0,10*ROW('Hygiene Data'!F147)),NA())</f>
        <v>#N/A</v>
      </c>
      <c r="BK153" s="135" t="e">
        <f ca="1">+IF(AND(ISNUMBER(OFFSET('Hygiene Data'!$F$10,0,10*ROW('Hygiene Data'!F147))),'Data Summary'!DZ153="Yes"),OFFSET('Hygiene Data'!$F$10,0,10*ROW('Hygiene Data'!F147)),NA())</f>
        <v>#N/A</v>
      </c>
      <c r="BL153" s="135" t="e">
        <f ca="1">+IF(AND(ISNUMBER(OFFSET('Hygiene Data'!$G$6,0,10*ROW('Hygiene Data'!G147))),'Data Summary'!EA153="Yes"),OFFSET('Hygiene Data'!$G$6,0,10*ROW('Hygiene Data'!G147)),NA())</f>
        <v>#N/A</v>
      </c>
      <c r="BM153" s="135" t="e">
        <f ca="1">+IF(AND(ISNUMBER(OFFSET('Hygiene Data'!$G$8,0,10*ROW('Hygiene Data'!G147))),'Data Summary'!EB153="Yes"),OFFSET('Hygiene Data'!$G$8,0,10*ROW('Hygiene Data'!G147)),NA())</f>
        <v>#N/A</v>
      </c>
      <c r="BN153" s="135" t="e">
        <f ca="1">+IF(AND(ISNUMBER(OFFSET('Hygiene Data'!$G$10,0,10*ROW('Hygiene Data'!G147))),'Data Summary'!EC153="Yes"),OFFSET('Hygiene Data'!$G$10,0,10*ROW('Hygiene Data'!G147)),NA())</f>
        <v>#N/A</v>
      </c>
      <c r="BO153" s="135" t="e">
        <f ca="1">+IF(AND(ISNUMBER(OFFSET('Hygiene Data'!$H$6,0,10*ROW('Hygiene Data'!H147))),'Data Summary'!ED153="Yes"),OFFSET('Hygiene Data'!$H$6,0,10*ROW('Hygiene Data'!H147)),NA())</f>
        <v>#N/A</v>
      </c>
      <c r="BP153" s="135" t="e">
        <f ca="1">+IF(AND(ISNUMBER(OFFSET('Hygiene Data'!$H$8,0,10*ROW('Hygiene Data'!H147))),'Data Summary'!EE153="Yes"),OFFSET('Hygiene Data'!$H$8,0,10*ROW('Hygiene Data'!H147)),NA())</f>
        <v>#N/A</v>
      </c>
      <c r="BQ153" s="135" t="e">
        <f ca="1">+IF(AND(ISNUMBER(OFFSET('Hygiene Data'!$H$10,0,10*ROW('Hygiene Data'!H147))),'Data Summary'!EF153="Yes"),OFFSET('Hygiene Data'!$H$10,0,10*ROW('Hygiene Data'!H147)),NA())</f>
        <v>#N/A</v>
      </c>
    </row>
    <row r="154" spans="1:69" x14ac:dyDescent="0.2">
      <c r="A154" s="50" t="e">
        <f ca="1">+IF(OFFSET('Water Data'!$B$1,0,10*ROW('Water Data'!B148))="",NA(),OFFSET('Water Data'!$B$1,0,10*ROW('Water Data'!B148)))</f>
        <v>#N/A</v>
      </c>
      <c r="B154" s="50" t="e">
        <f ca="1">+IF(OFFSET('Water Data'!$A$3,0,10*ROW('Water Data'!A151))="",NA(),OFFSET('Water Data'!$A$3,0,10*ROW('Water Data'!A151)))</f>
        <v>#N/A</v>
      </c>
      <c r="C154" s="50" t="e">
        <f ca="1">+IF(OFFSET('Water Data'!$C$3,0,10*ROW('Water Data'!C151))="",NA(),OFFSET('Water Data'!$C$3,0,10*ROW('Water Data'!C151)))</f>
        <v>#N/A</v>
      </c>
      <c r="D154" s="133" t="e">
        <f ca="1">+IF(AND(ISNUMBER(OFFSET('Water Data'!$C$5,0,10*ROW('Water Data'!C148))),'Data Summary'!BS154="Yes"),100-OFFSET('Water Data'!$C$5,0,10*ROW('Water Data'!C148)),NA())</f>
        <v>#N/A</v>
      </c>
      <c r="E154" s="133" t="e">
        <f ca="1">+IF(AND(ISNUMBER(OFFSET('Water Data'!$C$7,0,10*ROW('Water Data'!C148))),'Data Summary'!BT154="Yes"),OFFSET('Water Data'!$C$7,0,10*ROW('Water Data'!C148)),NA())</f>
        <v>#N/A</v>
      </c>
      <c r="F154" s="133" t="e">
        <f ca="1">+IF(AND(ISNUMBER(OFFSET('Water Data'!$C$10,0,10*ROW('Water Data'!C148))),'Data Summary'!BU154="Yes"),OFFSET('Water Data'!$C$10,0,10*ROW('Water Data'!C148)),NA())</f>
        <v>#N/A</v>
      </c>
      <c r="G154" s="133" t="e">
        <f ca="1">+IF(AND(ISNUMBER(OFFSET('Water Data'!$D$5,0,10*ROW('Water Data'!D148))),'Data Summary'!BV154="Yes"),100-OFFSET('Water Data'!$D$5,0,10*ROW('Water Data'!D148)),NA())</f>
        <v>#N/A</v>
      </c>
      <c r="H154" s="133" t="e">
        <f ca="1">+IF(AND(ISNUMBER(OFFSET('Water Data'!$D$7,0,10*ROW('Water Data'!D148))),'Data Summary'!BW154="Yes"),OFFSET('Water Data'!$D$7,0,10*ROW('Water Data'!D148)),NA())</f>
        <v>#N/A</v>
      </c>
      <c r="I154" s="133" t="e">
        <f ca="1">+IF(AND(ISNUMBER(OFFSET('Water Data'!$D$10,0,10*ROW('Water Data'!D148))),'Data Summary'!BX154="Yes"),OFFSET('Water Data'!$D$10,0,10*ROW('Water Data'!D148)),NA())</f>
        <v>#N/A</v>
      </c>
      <c r="J154" s="133" t="e">
        <f ca="1">+IF(AND(ISNUMBER(OFFSET('Water Data'!$E$5,0,10*ROW('Water Data'!E148))),'Data Summary'!BY154="Yes"),100-OFFSET('Water Data'!$E$5,0,10*ROW('Water Data'!E148)),NA())</f>
        <v>#N/A</v>
      </c>
      <c r="K154" s="133" t="e">
        <f ca="1">+IF(AND(ISNUMBER(OFFSET('Water Data'!$E$7,0,10*ROW('Water Data'!E148))),'Data Summary'!BZ154="Yes"),OFFSET('Water Data'!$E$7,0,10*ROW('Water Data'!E148)),NA())</f>
        <v>#N/A</v>
      </c>
      <c r="L154" s="133" t="e">
        <f ca="1">+IF(AND(ISNUMBER(OFFSET('Water Data'!$E$10,0,10*ROW('Water Data'!E148))),'Data Summary'!CA154="Yes"),OFFSET('Water Data'!$E$10,0,10*ROW('Water Data'!E148)),NA())</f>
        <v>#N/A</v>
      </c>
      <c r="M154" s="133" t="e">
        <f ca="1">+IF(AND(ISNUMBER(OFFSET('Water Data'!$F$5,0,10*ROW('Water Data'!F148))),'Data Summary'!CB154="Yes"),100-OFFSET('Water Data'!$F$5,0,10*ROW('Water Data'!F148)),NA())</f>
        <v>#N/A</v>
      </c>
      <c r="N154" s="133" t="e">
        <f ca="1">+IF(AND(ISNUMBER(OFFSET('Water Data'!$F$7,0,10*ROW('Water Data'!F148))),'Data Summary'!CC154="Yes"),OFFSET('Water Data'!$F$7,0,10*ROW('Water Data'!F148)),NA())</f>
        <v>#N/A</v>
      </c>
      <c r="O154" s="133" t="e">
        <f ca="1">+IF(AND(ISNUMBER(OFFSET('Water Data'!$F$10,0,10*ROW('Water Data'!F148))),'Data Summary'!CD154="Yes"),OFFSET('Water Data'!$F$10,0,10*ROW('Water Data'!F148)),NA())</f>
        <v>#N/A</v>
      </c>
      <c r="P154" s="133" t="e">
        <f ca="1">+IF(AND(ISNUMBER(OFFSET('Water Data'!$G$5,0,10*ROW('Water Data'!G148))),'Data Summary'!CE154="Yes"),100-OFFSET('Water Data'!$G$5,0,10*ROW('Water Data'!G148)),NA())</f>
        <v>#N/A</v>
      </c>
      <c r="Q154" s="133" t="e">
        <f ca="1">+IF(AND(ISNUMBER(OFFSET('Water Data'!$G$7,0,10*ROW('Water Data'!G148))),'Data Summary'!CF154="Yes"),OFFSET('Water Data'!$G$7,0,10*ROW('Water Data'!G148)),NA())</f>
        <v>#N/A</v>
      </c>
      <c r="R154" s="133" t="e">
        <f ca="1">+IF(AND(ISNUMBER(OFFSET('Water Data'!$G$10,0,10*ROW('Water Data'!G148))),'Data Summary'!CG154="Yes"),OFFSET('Water Data'!$G$10,0,10*ROW('Water Data'!G148)),NA())</f>
        <v>#N/A</v>
      </c>
      <c r="S154" s="133" t="e">
        <f ca="1">+IF(AND(ISNUMBER(OFFSET('Water Data'!$H$5,0,10*ROW('Water Data'!H148))),'Data Summary'!CH154="Yes"),100-OFFSET('Water Data'!$H$5,0,10*ROW('Water Data'!H148)),NA())</f>
        <v>#N/A</v>
      </c>
      <c r="T154" s="133" t="e">
        <f ca="1">+IF(AND(ISNUMBER(OFFSET('Water Data'!$H$7,0,10*ROW('Water Data'!H148))),'Data Summary'!CI154="Yes"),OFFSET('Water Data'!$H$7,0,10*ROW('Water Data'!H148)),NA())</f>
        <v>#N/A</v>
      </c>
      <c r="U154" s="133" t="e">
        <f ca="1">+IF(AND(ISNUMBER(OFFSET('Water Data'!$H$10,0,10*ROW('Water Data'!H148))),'Data Summary'!CJ154="Yes"),OFFSET('Water Data'!$H$10,0,10*ROW('Water Data'!H148)),NA())</f>
        <v>#N/A</v>
      </c>
      <c r="V154" s="134" t="e">
        <f ca="1">+IF(AND(ISNUMBER(OFFSET('Sanitation Data'!$C$5,0,10*ROW('Sanitation Data'!C148))),'Data Summary'!CK154="Yes"),100-OFFSET('Sanitation Data'!$C$5,0,10*ROW('Sanitation Data'!C148)),NA())</f>
        <v>#N/A</v>
      </c>
      <c r="W154" s="134" t="e">
        <f ca="1">+IF(AND(ISNUMBER(OFFSET('Sanitation Data'!$C$7,0,10*ROW('Sanitation Data'!C148))),'Data Summary'!CL154="Yes"),OFFSET('Sanitation Data'!$C$7,0,10*ROW('Sanitation Data'!C148)),NA())</f>
        <v>#N/A</v>
      </c>
      <c r="X154" s="134" t="e">
        <f ca="1">+IF(AND(ISNUMBER(OFFSET('Sanitation Data'!$C$11,0,10*ROW('Sanitation Data'!C148))),'Data Summary'!CM154="Yes"),OFFSET('Sanitation Data'!$C$11,0,10*ROW('Sanitation Data'!C148)),NA())</f>
        <v>#N/A</v>
      </c>
      <c r="Y154" s="134" t="e">
        <f ca="1">+IF(AND(ISNUMBER(OFFSET('Sanitation Data'!$C$12,0,10*ROW('Sanitation Data'!C148))),'Data Summary'!CN154="Yes"),OFFSET('Sanitation Data'!$C$12,0,10*ROW('Sanitation Data'!C148)),NA())</f>
        <v>#N/A</v>
      </c>
      <c r="Z154" s="134" t="e">
        <f ca="1">+IF(AND(ISNUMBER(OFFSET('Sanitation Data'!$C$13,0,10*ROW('Sanitation Data'!C148))),'Data Summary'!CO154="Yes"),OFFSET('Sanitation Data'!$C$13,0,10*ROW('Sanitation Data'!C148)),NA())</f>
        <v>#N/A</v>
      </c>
      <c r="AA154" s="134" t="e">
        <f ca="1">+IF(AND(ISNUMBER(OFFSET('Sanitation Data'!$D$5,0,10*ROW('Sanitation Data'!D148))),'Data Summary'!CP154="Yes"),100-OFFSET('Sanitation Data'!$D$5,0,10*ROW('Sanitation Data'!D148)),NA())</f>
        <v>#N/A</v>
      </c>
      <c r="AB154" s="134" t="e">
        <f ca="1">+IF(AND(ISNUMBER(OFFSET('Sanitation Data'!$D$7,0,10*ROW('Sanitation Data'!D148))),'Data Summary'!CQ154="Yes"),OFFSET('Sanitation Data'!$D$7,0,10*ROW('Sanitation Data'!D148)),NA())</f>
        <v>#N/A</v>
      </c>
      <c r="AC154" s="134" t="e">
        <f ca="1">+IF(AND(ISNUMBER(OFFSET('Sanitation Data'!$D$11,0,10*ROW('Sanitation Data'!D148))),'Data Summary'!CR154="Yes"),OFFSET('Sanitation Data'!$D$11,0,10*ROW('Sanitation Data'!D148)),NA())</f>
        <v>#N/A</v>
      </c>
      <c r="AD154" s="134" t="e">
        <f ca="1">+IF(AND(ISNUMBER(OFFSET('Sanitation Data'!$D$12,0,10*ROW('Sanitation Data'!D148))),'Data Summary'!CS154="Yes"),OFFSET('Sanitation Data'!$D$12,0,10*ROW('Sanitation Data'!D148)),NA())</f>
        <v>#N/A</v>
      </c>
      <c r="AE154" s="134" t="e">
        <f ca="1">+IF(AND(ISNUMBER(OFFSET('Sanitation Data'!$D$13,0,10*ROW('Sanitation Data'!D148))),'Data Summary'!CT154="Yes"),OFFSET('Sanitation Data'!$D$13,0,10*ROW('Sanitation Data'!D148)),NA())</f>
        <v>#N/A</v>
      </c>
      <c r="AF154" s="134" t="e">
        <f ca="1">+IF(AND(ISNUMBER(OFFSET('Sanitation Data'!$E$5,0,10*ROW('Sanitation Data'!E148))),'Data Summary'!CU154="Yes"),100-OFFSET('Sanitation Data'!$E$5,0,10*ROW('Sanitation Data'!E148)),NA())</f>
        <v>#N/A</v>
      </c>
      <c r="AG154" s="134" t="e">
        <f ca="1">+IF(AND(ISNUMBER(OFFSET('Sanitation Data'!$E$7,0,10*ROW('Sanitation Data'!E148))),'Data Summary'!CV154="Yes"),OFFSET('Sanitation Data'!$E$7,0,10*ROW('Sanitation Data'!E148)),NA())</f>
        <v>#N/A</v>
      </c>
      <c r="AH154" s="134" t="e">
        <f ca="1">+IF(AND(ISNUMBER(OFFSET('Sanitation Data'!$E$11,0,10*ROW('Sanitation Data'!E148))),'Data Summary'!CW154="Yes"),OFFSET('Sanitation Data'!$E$11,0,10*ROW('Sanitation Data'!E148)),NA())</f>
        <v>#N/A</v>
      </c>
      <c r="AI154" s="134" t="e">
        <f ca="1">+IF(AND(ISNUMBER(OFFSET('Sanitation Data'!$E$12,0,10*ROW('Sanitation Data'!E148))),'Data Summary'!CX154="Yes"),OFFSET('Sanitation Data'!$E$12,0,10*ROW('Sanitation Data'!E148)),NA())</f>
        <v>#N/A</v>
      </c>
      <c r="AJ154" s="134" t="e">
        <f ca="1">+IF(AND(ISNUMBER(OFFSET('Sanitation Data'!$E$13,0,10*ROW('Sanitation Data'!E148))),'Data Summary'!CY154="Yes"),OFFSET('Sanitation Data'!$E$13,0,10*ROW('Sanitation Data'!E148)),NA())</f>
        <v>#N/A</v>
      </c>
      <c r="AK154" s="134" t="e">
        <f ca="1">+IF(AND(ISNUMBER(OFFSET('Sanitation Data'!$F$5,0,10*ROW('Sanitation Data'!F148))),'Data Summary'!CZ154="Yes"),100-OFFSET('Sanitation Data'!$F$5,0,10*ROW('Sanitation Data'!F148)),NA())</f>
        <v>#N/A</v>
      </c>
      <c r="AL154" s="134" t="e">
        <f ca="1">+IF(AND(ISNUMBER(OFFSET('Sanitation Data'!$F$7,0,10*ROW('Sanitation Data'!F148))),'Data Summary'!DA154="Yes"),OFFSET('Sanitation Data'!$F$7,0,10*ROW('Sanitation Data'!F148)),NA())</f>
        <v>#N/A</v>
      </c>
      <c r="AM154" s="134" t="e">
        <f ca="1">+IF(AND(ISNUMBER(OFFSET('Sanitation Data'!$F$11,0,10*ROW('Sanitation Data'!F148))),'Data Summary'!DB154="Yes"),OFFSET('Sanitation Data'!$F$11,0,10*ROW('Sanitation Data'!F148)),NA())</f>
        <v>#N/A</v>
      </c>
      <c r="AN154" s="134" t="e">
        <f ca="1">+IF(AND(ISNUMBER(OFFSET('Sanitation Data'!$F$12,0,10*ROW('Sanitation Data'!F148))),'Data Summary'!DC154="Yes"),OFFSET('Sanitation Data'!$F$12,0,10*ROW('Sanitation Data'!F148)),NA())</f>
        <v>#N/A</v>
      </c>
      <c r="AO154" s="134" t="e">
        <f ca="1">+IF(AND(ISNUMBER(OFFSET('Sanitation Data'!$F$13,0,10*ROW('Sanitation Data'!F148))),'Data Summary'!DD154="Yes"),OFFSET('Sanitation Data'!$F$13,0,10*ROW('Sanitation Data'!F148)),NA())</f>
        <v>#N/A</v>
      </c>
      <c r="AP154" s="134" t="e">
        <f ca="1">+IF(AND(ISNUMBER(OFFSET('Sanitation Data'!$G$5,0,10*ROW('Sanitation Data'!G148))),'Data Summary'!DE154="Yes"),100-OFFSET('Sanitation Data'!$G$5,0,10*ROW('Sanitation Data'!G148)),NA())</f>
        <v>#N/A</v>
      </c>
      <c r="AQ154" s="134" t="e">
        <f ca="1">+IF(AND(ISNUMBER(OFFSET('Sanitation Data'!$G$7,0,10*ROW('Sanitation Data'!G148))),'Data Summary'!DF154="Yes"),OFFSET('Sanitation Data'!$G$7,0,10*ROW('Sanitation Data'!G148)),NA())</f>
        <v>#N/A</v>
      </c>
      <c r="AR154" s="134" t="e">
        <f ca="1">+IF(AND(ISNUMBER(OFFSET('Sanitation Data'!$G$11,0,10*ROW('Sanitation Data'!G148))),'Data Summary'!DG154="Yes"),OFFSET('Sanitation Data'!$G$11,0,10*ROW('Sanitation Data'!G148)),NA())</f>
        <v>#N/A</v>
      </c>
      <c r="AS154" s="134" t="e">
        <f ca="1">+IF(AND(ISNUMBER(OFFSET('Sanitation Data'!$G$12,0,10*ROW('Sanitation Data'!G148))),'Data Summary'!DH154="Yes"),OFFSET('Sanitation Data'!$G$12,0,10*ROW('Sanitation Data'!G148)),NA())</f>
        <v>#N/A</v>
      </c>
      <c r="AT154" s="134" t="e">
        <f ca="1">+IF(AND(ISNUMBER(OFFSET('Sanitation Data'!$G$13,0,10*ROW('Sanitation Data'!G148))),'Data Summary'!DI154="Yes"),OFFSET('Sanitation Data'!$G$13,0,10*ROW('Sanitation Data'!G148)),NA())</f>
        <v>#N/A</v>
      </c>
      <c r="AU154" s="134" t="e">
        <f ca="1">+IF(AND(ISNUMBER(OFFSET('Sanitation Data'!$H$5,0,10*ROW('Sanitation Data'!H148))),'Data Summary'!DJ154="Yes"),100-OFFSET('Sanitation Data'!$H$5,0,10*ROW('Sanitation Data'!H148)),NA())</f>
        <v>#N/A</v>
      </c>
      <c r="AV154" s="134" t="e">
        <f ca="1">+IF(AND(ISNUMBER(OFFSET('Sanitation Data'!$H$7,0,10*ROW('Sanitation Data'!H148))),'Data Summary'!DK154="Yes"),OFFSET('Sanitation Data'!$H$7,0,10*ROW('Sanitation Data'!H148)),NA())</f>
        <v>#N/A</v>
      </c>
      <c r="AW154" s="134" t="e">
        <f ca="1">+IF(AND(ISNUMBER(OFFSET('Sanitation Data'!$H$11,0,10*ROW('Sanitation Data'!H148))),'Data Summary'!DL154="Yes"),OFFSET('Sanitation Data'!$H$11,0,10*ROW('Sanitation Data'!H148)),NA())</f>
        <v>#N/A</v>
      </c>
      <c r="AX154" s="134" t="e">
        <f ca="1">+IF(AND(ISNUMBER(OFFSET('Sanitation Data'!$H$12,0,10*ROW('Sanitation Data'!H148))),'Data Summary'!DM154="Yes"),OFFSET('Sanitation Data'!$H$12,0,10*ROW('Sanitation Data'!H148)),NA())</f>
        <v>#N/A</v>
      </c>
      <c r="AY154" s="134" t="e">
        <f ca="1">+IF(AND(ISNUMBER(OFFSET('Sanitation Data'!$H$13,0,10*ROW('Sanitation Data'!H148))),'Data Summary'!DN154="Yes"),OFFSET('Sanitation Data'!$H$13,0,10*ROW('Sanitation Data'!H148)),NA())</f>
        <v>#N/A</v>
      </c>
      <c r="AZ154" s="135" t="e">
        <f ca="1">+IF(AND(ISNUMBER(OFFSET('Hygiene Data'!$C$6,0,10*ROW('Hygiene Data'!C148))),'Data Summary'!DO154="Yes"),OFFSET('Hygiene Data'!$C$6,0,10*ROW('Hygiene Data'!C148)),NA())</f>
        <v>#N/A</v>
      </c>
      <c r="BA154" s="135" t="e">
        <f ca="1">+IF(AND(ISNUMBER(OFFSET('Hygiene Data'!$C$8,0,10*ROW('Hygiene Data'!C148))),'Data Summary'!DP154="Yes"),OFFSET('Hygiene Data'!$C$8,0,10*ROW('Hygiene Data'!C148)),NA())</f>
        <v>#N/A</v>
      </c>
      <c r="BB154" s="135" t="e">
        <f ca="1">+IF(AND(ISNUMBER(OFFSET('Hygiene Data'!$C$10,0,10*ROW('Hygiene Data'!C148))),'Data Summary'!DQ154="Yes"),OFFSET('Hygiene Data'!$C$10,0,10*ROW('Hygiene Data'!C148)),NA())</f>
        <v>#N/A</v>
      </c>
      <c r="BC154" s="135" t="e">
        <f ca="1">+IF(AND(ISNUMBER(OFFSET('Hygiene Data'!$D$6,0,10*ROW('Hygiene Data'!D148))),'Data Summary'!DR154="Yes"),OFFSET('Hygiene Data'!$D$6,0,10*ROW('Hygiene Data'!D148)),NA())</f>
        <v>#N/A</v>
      </c>
      <c r="BD154" s="135" t="e">
        <f ca="1">+IF(AND(ISNUMBER(OFFSET('Hygiene Data'!$D$8,0,10*ROW('Hygiene Data'!D148))),'Data Summary'!DS154="Yes"),OFFSET('Hygiene Data'!$D$8,0,10*ROW('Hygiene Data'!D148)),NA())</f>
        <v>#N/A</v>
      </c>
      <c r="BE154" s="135" t="e">
        <f ca="1">+IF(AND(ISNUMBER(OFFSET('Hygiene Data'!$D$10,0,10*ROW('Hygiene Data'!D148))),'Data Summary'!DT154="Yes"),OFFSET('Hygiene Data'!$D$10,0,10*ROW('Hygiene Data'!D148)),NA())</f>
        <v>#N/A</v>
      </c>
      <c r="BF154" s="135" t="e">
        <f ca="1">+IF(AND(ISNUMBER(OFFSET('Hygiene Data'!$E$6,0,10*ROW('Hygiene Data'!E148))),'Data Summary'!DU154="Yes"),OFFSET('Hygiene Data'!$E$6,0,10*ROW('Hygiene Data'!E148)),NA())</f>
        <v>#N/A</v>
      </c>
      <c r="BG154" s="135" t="e">
        <f ca="1">+IF(AND(ISNUMBER(OFFSET('Hygiene Data'!$E$8,0,10*ROW('Hygiene Data'!E148))),'Data Summary'!DV154="Yes"),OFFSET('Hygiene Data'!$E$8,0,10*ROW('Hygiene Data'!E148)),NA())</f>
        <v>#N/A</v>
      </c>
      <c r="BH154" s="135" t="e">
        <f ca="1">+IF(AND(ISNUMBER(OFFSET('Hygiene Data'!$E$10,0,10*ROW('Hygiene Data'!E148))),'Data Summary'!DW154="Yes"),OFFSET('Hygiene Data'!$E$10,0,10*ROW('Hygiene Data'!E148)),NA())</f>
        <v>#N/A</v>
      </c>
      <c r="BI154" s="135" t="e">
        <f ca="1">+IF(AND(ISNUMBER(OFFSET('Hygiene Data'!$F$6,0,10*ROW('Hygiene Data'!F148))),'Data Summary'!DX154="Yes"),OFFSET('Hygiene Data'!$F$6,0,10*ROW('Hygiene Data'!F148)),NA())</f>
        <v>#N/A</v>
      </c>
      <c r="BJ154" s="135" t="e">
        <f ca="1">+IF(AND(ISNUMBER(OFFSET('Hygiene Data'!$F$8,0,10*ROW('Hygiene Data'!F148))),'Data Summary'!DY154="Yes"),OFFSET('Hygiene Data'!$F$8,0,10*ROW('Hygiene Data'!F148)),NA())</f>
        <v>#N/A</v>
      </c>
      <c r="BK154" s="135" t="e">
        <f ca="1">+IF(AND(ISNUMBER(OFFSET('Hygiene Data'!$F$10,0,10*ROW('Hygiene Data'!F148))),'Data Summary'!DZ154="Yes"),OFFSET('Hygiene Data'!$F$10,0,10*ROW('Hygiene Data'!F148)),NA())</f>
        <v>#N/A</v>
      </c>
      <c r="BL154" s="135" t="e">
        <f ca="1">+IF(AND(ISNUMBER(OFFSET('Hygiene Data'!$G$6,0,10*ROW('Hygiene Data'!G148))),'Data Summary'!EA154="Yes"),OFFSET('Hygiene Data'!$G$6,0,10*ROW('Hygiene Data'!G148)),NA())</f>
        <v>#N/A</v>
      </c>
      <c r="BM154" s="135" t="e">
        <f ca="1">+IF(AND(ISNUMBER(OFFSET('Hygiene Data'!$G$8,0,10*ROW('Hygiene Data'!G148))),'Data Summary'!EB154="Yes"),OFFSET('Hygiene Data'!$G$8,0,10*ROW('Hygiene Data'!G148)),NA())</f>
        <v>#N/A</v>
      </c>
      <c r="BN154" s="135" t="e">
        <f ca="1">+IF(AND(ISNUMBER(OFFSET('Hygiene Data'!$G$10,0,10*ROW('Hygiene Data'!G148))),'Data Summary'!EC154="Yes"),OFFSET('Hygiene Data'!$G$10,0,10*ROW('Hygiene Data'!G148)),NA())</f>
        <v>#N/A</v>
      </c>
      <c r="BO154" s="135" t="e">
        <f ca="1">+IF(AND(ISNUMBER(OFFSET('Hygiene Data'!$H$6,0,10*ROW('Hygiene Data'!H148))),'Data Summary'!ED154="Yes"),OFFSET('Hygiene Data'!$H$6,0,10*ROW('Hygiene Data'!H148)),NA())</f>
        <v>#N/A</v>
      </c>
      <c r="BP154" s="135" t="e">
        <f ca="1">+IF(AND(ISNUMBER(OFFSET('Hygiene Data'!$H$8,0,10*ROW('Hygiene Data'!H148))),'Data Summary'!EE154="Yes"),OFFSET('Hygiene Data'!$H$8,0,10*ROW('Hygiene Data'!H148)),NA())</f>
        <v>#N/A</v>
      </c>
      <c r="BQ154" s="135" t="e">
        <f ca="1">+IF(AND(ISNUMBER(OFFSET('Hygiene Data'!$H$10,0,10*ROW('Hygiene Data'!H148))),'Data Summary'!EF154="Yes"),OFFSET('Hygiene Data'!$H$10,0,10*ROW('Hygiene Data'!H148)),NA())</f>
        <v>#N/A</v>
      </c>
    </row>
    <row r="155" spans="1:69" x14ac:dyDescent="0.2">
      <c r="A155" s="50" t="e">
        <f ca="1">+IF(OFFSET('Water Data'!$B$1,0,10*ROW('Water Data'!B149))="",NA(),OFFSET('Water Data'!$B$1,0,10*ROW('Water Data'!B149)))</f>
        <v>#N/A</v>
      </c>
      <c r="B155" s="50" t="e">
        <f ca="1">+IF(OFFSET('Water Data'!$A$3,0,10*ROW('Water Data'!A152))="",NA(),OFFSET('Water Data'!$A$3,0,10*ROW('Water Data'!A152)))</f>
        <v>#N/A</v>
      </c>
      <c r="C155" s="50" t="e">
        <f ca="1">+IF(OFFSET('Water Data'!$C$3,0,10*ROW('Water Data'!C152))="",NA(),OFFSET('Water Data'!$C$3,0,10*ROW('Water Data'!C152)))</f>
        <v>#N/A</v>
      </c>
      <c r="D155" s="133" t="e">
        <f ca="1">+IF(AND(ISNUMBER(OFFSET('Water Data'!$C$5,0,10*ROW('Water Data'!C149))),'Data Summary'!BS155="Yes"),100-OFFSET('Water Data'!$C$5,0,10*ROW('Water Data'!C149)),NA())</f>
        <v>#N/A</v>
      </c>
      <c r="E155" s="133" t="e">
        <f ca="1">+IF(AND(ISNUMBER(OFFSET('Water Data'!$C$7,0,10*ROW('Water Data'!C149))),'Data Summary'!BT155="Yes"),OFFSET('Water Data'!$C$7,0,10*ROW('Water Data'!C149)),NA())</f>
        <v>#N/A</v>
      </c>
      <c r="F155" s="133" t="e">
        <f ca="1">+IF(AND(ISNUMBER(OFFSET('Water Data'!$C$10,0,10*ROW('Water Data'!C149))),'Data Summary'!BU155="Yes"),OFFSET('Water Data'!$C$10,0,10*ROW('Water Data'!C149)),NA())</f>
        <v>#N/A</v>
      </c>
      <c r="G155" s="133" t="e">
        <f ca="1">+IF(AND(ISNUMBER(OFFSET('Water Data'!$D$5,0,10*ROW('Water Data'!D149))),'Data Summary'!BV155="Yes"),100-OFFSET('Water Data'!$D$5,0,10*ROW('Water Data'!D149)),NA())</f>
        <v>#N/A</v>
      </c>
      <c r="H155" s="133" t="e">
        <f ca="1">+IF(AND(ISNUMBER(OFFSET('Water Data'!$D$7,0,10*ROW('Water Data'!D149))),'Data Summary'!BW155="Yes"),OFFSET('Water Data'!$D$7,0,10*ROW('Water Data'!D149)),NA())</f>
        <v>#N/A</v>
      </c>
      <c r="I155" s="133" t="e">
        <f ca="1">+IF(AND(ISNUMBER(OFFSET('Water Data'!$D$10,0,10*ROW('Water Data'!D149))),'Data Summary'!BX155="Yes"),OFFSET('Water Data'!$D$10,0,10*ROW('Water Data'!D149)),NA())</f>
        <v>#N/A</v>
      </c>
      <c r="J155" s="133" t="e">
        <f ca="1">+IF(AND(ISNUMBER(OFFSET('Water Data'!$E$5,0,10*ROW('Water Data'!E149))),'Data Summary'!BY155="Yes"),100-OFFSET('Water Data'!$E$5,0,10*ROW('Water Data'!E149)),NA())</f>
        <v>#N/A</v>
      </c>
      <c r="K155" s="133" t="e">
        <f ca="1">+IF(AND(ISNUMBER(OFFSET('Water Data'!$E$7,0,10*ROW('Water Data'!E149))),'Data Summary'!BZ155="Yes"),OFFSET('Water Data'!$E$7,0,10*ROW('Water Data'!E149)),NA())</f>
        <v>#N/A</v>
      </c>
      <c r="L155" s="133" t="e">
        <f ca="1">+IF(AND(ISNUMBER(OFFSET('Water Data'!$E$10,0,10*ROW('Water Data'!E149))),'Data Summary'!CA155="Yes"),OFFSET('Water Data'!$E$10,0,10*ROW('Water Data'!E149)),NA())</f>
        <v>#N/A</v>
      </c>
      <c r="M155" s="133" t="e">
        <f ca="1">+IF(AND(ISNUMBER(OFFSET('Water Data'!$F$5,0,10*ROW('Water Data'!F149))),'Data Summary'!CB155="Yes"),100-OFFSET('Water Data'!$F$5,0,10*ROW('Water Data'!F149)),NA())</f>
        <v>#N/A</v>
      </c>
      <c r="N155" s="133" t="e">
        <f ca="1">+IF(AND(ISNUMBER(OFFSET('Water Data'!$F$7,0,10*ROW('Water Data'!F149))),'Data Summary'!CC155="Yes"),OFFSET('Water Data'!$F$7,0,10*ROW('Water Data'!F149)),NA())</f>
        <v>#N/A</v>
      </c>
      <c r="O155" s="133" t="e">
        <f ca="1">+IF(AND(ISNUMBER(OFFSET('Water Data'!$F$10,0,10*ROW('Water Data'!F149))),'Data Summary'!CD155="Yes"),OFFSET('Water Data'!$F$10,0,10*ROW('Water Data'!F149)),NA())</f>
        <v>#N/A</v>
      </c>
      <c r="P155" s="133" t="e">
        <f ca="1">+IF(AND(ISNUMBER(OFFSET('Water Data'!$G$5,0,10*ROW('Water Data'!G149))),'Data Summary'!CE155="Yes"),100-OFFSET('Water Data'!$G$5,0,10*ROW('Water Data'!G149)),NA())</f>
        <v>#N/A</v>
      </c>
      <c r="Q155" s="133" t="e">
        <f ca="1">+IF(AND(ISNUMBER(OFFSET('Water Data'!$G$7,0,10*ROW('Water Data'!G149))),'Data Summary'!CF155="Yes"),OFFSET('Water Data'!$G$7,0,10*ROW('Water Data'!G149)),NA())</f>
        <v>#N/A</v>
      </c>
      <c r="R155" s="133" t="e">
        <f ca="1">+IF(AND(ISNUMBER(OFFSET('Water Data'!$G$10,0,10*ROW('Water Data'!G149))),'Data Summary'!CG155="Yes"),OFFSET('Water Data'!$G$10,0,10*ROW('Water Data'!G149)),NA())</f>
        <v>#N/A</v>
      </c>
      <c r="S155" s="133" t="e">
        <f ca="1">+IF(AND(ISNUMBER(OFFSET('Water Data'!$H$5,0,10*ROW('Water Data'!H149))),'Data Summary'!CH155="Yes"),100-OFFSET('Water Data'!$H$5,0,10*ROW('Water Data'!H149)),NA())</f>
        <v>#N/A</v>
      </c>
      <c r="T155" s="133" t="e">
        <f ca="1">+IF(AND(ISNUMBER(OFFSET('Water Data'!$H$7,0,10*ROW('Water Data'!H149))),'Data Summary'!CI155="Yes"),OFFSET('Water Data'!$H$7,0,10*ROW('Water Data'!H149)),NA())</f>
        <v>#N/A</v>
      </c>
      <c r="U155" s="133" t="e">
        <f ca="1">+IF(AND(ISNUMBER(OFFSET('Water Data'!$H$10,0,10*ROW('Water Data'!H149))),'Data Summary'!CJ155="Yes"),OFFSET('Water Data'!$H$10,0,10*ROW('Water Data'!H149)),NA())</f>
        <v>#N/A</v>
      </c>
      <c r="V155" s="134" t="e">
        <f ca="1">+IF(AND(ISNUMBER(OFFSET('Sanitation Data'!$C$5,0,10*ROW('Sanitation Data'!C149))),'Data Summary'!CK155="Yes"),100-OFFSET('Sanitation Data'!$C$5,0,10*ROW('Sanitation Data'!C149)),NA())</f>
        <v>#N/A</v>
      </c>
      <c r="W155" s="134" t="e">
        <f ca="1">+IF(AND(ISNUMBER(OFFSET('Sanitation Data'!$C$7,0,10*ROW('Sanitation Data'!C149))),'Data Summary'!CL155="Yes"),OFFSET('Sanitation Data'!$C$7,0,10*ROW('Sanitation Data'!C149)),NA())</f>
        <v>#N/A</v>
      </c>
      <c r="X155" s="134" t="e">
        <f ca="1">+IF(AND(ISNUMBER(OFFSET('Sanitation Data'!$C$11,0,10*ROW('Sanitation Data'!C149))),'Data Summary'!CM155="Yes"),OFFSET('Sanitation Data'!$C$11,0,10*ROW('Sanitation Data'!C149)),NA())</f>
        <v>#N/A</v>
      </c>
      <c r="Y155" s="134" t="e">
        <f ca="1">+IF(AND(ISNUMBER(OFFSET('Sanitation Data'!$C$12,0,10*ROW('Sanitation Data'!C149))),'Data Summary'!CN155="Yes"),OFFSET('Sanitation Data'!$C$12,0,10*ROW('Sanitation Data'!C149)),NA())</f>
        <v>#N/A</v>
      </c>
      <c r="Z155" s="134" t="e">
        <f ca="1">+IF(AND(ISNUMBER(OFFSET('Sanitation Data'!$C$13,0,10*ROW('Sanitation Data'!C149))),'Data Summary'!CO155="Yes"),OFFSET('Sanitation Data'!$C$13,0,10*ROW('Sanitation Data'!C149)),NA())</f>
        <v>#N/A</v>
      </c>
      <c r="AA155" s="134" t="e">
        <f ca="1">+IF(AND(ISNUMBER(OFFSET('Sanitation Data'!$D$5,0,10*ROW('Sanitation Data'!D149))),'Data Summary'!CP155="Yes"),100-OFFSET('Sanitation Data'!$D$5,0,10*ROW('Sanitation Data'!D149)),NA())</f>
        <v>#N/A</v>
      </c>
      <c r="AB155" s="134" t="e">
        <f ca="1">+IF(AND(ISNUMBER(OFFSET('Sanitation Data'!$D$7,0,10*ROW('Sanitation Data'!D149))),'Data Summary'!CQ155="Yes"),OFFSET('Sanitation Data'!$D$7,0,10*ROW('Sanitation Data'!D149)),NA())</f>
        <v>#N/A</v>
      </c>
      <c r="AC155" s="134" t="e">
        <f ca="1">+IF(AND(ISNUMBER(OFFSET('Sanitation Data'!$D$11,0,10*ROW('Sanitation Data'!D149))),'Data Summary'!CR155="Yes"),OFFSET('Sanitation Data'!$D$11,0,10*ROW('Sanitation Data'!D149)),NA())</f>
        <v>#N/A</v>
      </c>
      <c r="AD155" s="134" t="e">
        <f ca="1">+IF(AND(ISNUMBER(OFFSET('Sanitation Data'!$D$12,0,10*ROW('Sanitation Data'!D149))),'Data Summary'!CS155="Yes"),OFFSET('Sanitation Data'!$D$12,0,10*ROW('Sanitation Data'!D149)),NA())</f>
        <v>#N/A</v>
      </c>
      <c r="AE155" s="134" t="e">
        <f ca="1">+IF(AND(ISNUMBER(OFFSET('Sanitation Data'!$D$13,0,10*ROW('Sanitation Data'!D149))),'Data Summary'!CT155="Yes"),OFFSET('Sanitation Data'!$D$13,0,10*ROW('Sanitation Data'!D149)),NA())</f>
        <v>#N/A</v>
      </c>
      <c r="AF155" s="134" t="e">
        <f ca="1">+IF(AND(ISNUMBER(OFFSET('Sanitation Data'!$E$5,0,10*ROW('Sanitation Data'!E149))),'Data Summary'!CU155="Yes"),100-OFFSET('Sanitation Data'!$E$5,0,10*ROW('Sanitation Data'!E149)),NA())</f>
        <v>#N/A</v>
      </c>
      <c r="AG155" s="134" t="e">
        <f ca="1">+IF(AND(ISNUMBER(OFFSET('Sanitation Data'!$E$7,0,10*ROW('Sanitation Data'!E149))),'Data Summary'!CV155="Yes"),OFFSET('Sanitation Data'!$E$7,0,10*ROW('Sanitation Data'!E149)),NA())</f>
        <v>#N/A</v>
      </c>
      <c r="AH155" s="134" t="e">
        <f ca="1">+IF(AND(ISNUMBER(OFFSET('Sanitation Data'!$E$11,0,10*ROW('Sanitation Data'!E149))),'Data Summary'!CW155="Yes"),OFFSET('Sanitation Data'!$E$11,0,10*ROW('Sanitation Data'!E149)),NA())</f>
        <v>#N/A</v>
      </c>
      <c r="AI155" s="134" t="e">
        <f ca="1">+IF(AND(ISNUMBER(OFFSET('Sanitation Data'!$E$12,0,10*ROW('Sanitation Data'!E149))),'Data Summary'!CX155="Yes"),OFFSET('Sanitation Data'!$E$12,0,10*ROW('Sanitation Data'!E149)),NA())</f>
        <v>#N/A</v>
      </c>
      <c r="AJ155" s="134" t="e">
        <f ca="1">+IF(AND(ISNUMBER(OFFSET('Sanitation Data'!$E$13,0,10*ROW('Sanitation Data'!E149))),'Data Summary'!CY155="Yes"),OFFSET('Sanitation Data'!$E$13,0,10*ROW('Sanitation Data'!E149)),NA())</f>
        <v>#N/A</v>
      </c>
      <c r="AK155" s="134" t="e">
        <f ca="1">+IF(AND(ISNUMBER(OFFSET('Sanitation Data'!$F$5,0,10*ROW('Sanitation Data'!F149))),'Data Summary'!CZ155="Yes"),100-OFFSET('Sanitation Data'!$F$5,0,10*ROW('Sanitation Data'!F149)),NA())</f>
        <v>#N/A</v>
      </c>
      <c r="AL155" s="134" t="e">
        <f ca="1">+IF(AND(ISNUMBER(OFFSET('Sanitation Data'!$F$7,0,10*ROW('Sanitation Data'!F149))),'Data Summary'!DA155="Yes"),OFFSET('Sanitation Data'!$F$7,0,10*ROW('Sanitation Data'!F149)),NA())</f>
        <v>#N/A</v>
      </c>
      <c r="AM155" s="134" t="e">
        <f ca="1">+IF(AND(ISNUMBER(OFFSET('Sanitation Data'!$F$11,0,10*ROW('Sanitation Data'!F149))),'Data Summary'!DB155="Yes"),OFFSET('Sanitation Data'!$F$11,0,10*ROW('Sanitation Data'!F149)),NA())</f>
        <v>#N/A</v>
      </c>
      <c r="AN155" s="134" t="e">
        <f ca="1">+IF(AND(ISNUMBER(OFFSET('Sanitation Data'!$F$12,0,10*ROW('Sanitation Data'!F149))),'Data Summary'!DC155="Yes"),OFFSET('Sanitation Data'!$F$12,0,10*ROW('Sanitation Data'!F149)),NA())</f>
        <v>#N/A</v>
      </c>
      <c r="AO155" s="134" t="e">
        <f ca="1">+IF(AND(ISNUMBER(OFFSET('Sanitation Data'!$F$13,0,10*ROW('Sanitation Data'!F149))),'Data Summary'!DD155="Yes"),OFFSET('Sanitation Data'!$F$13,0,10*ROW('Sanitation Data'!F149)),NA())</f>
        <v>#N/A</v>
      </c>
      <c r="AP155" s="134" t="e">
        <f ca="1">+IF(AND(ISNUMBER(OFFSET('Sanitation Data'!$G$5,0,10*ROW('Sanitation Data'!G149))),'Data Summary'!DE155="Yes"),100-OFFSET('Sanitation Data'!$G$5,0,10*ROW('Sanitation Data'!G149)),NA())</f>
        <v>#N/A</v>
      </c>
      <c r="AQ155" s="134" t="e">
        <f ca="1">+IF(AND(ISNUMBER(OFFSET('Sanitation Data'!$G$7,0,10*ROW('Sanitation Data'!G149))),'Data Summary'!DF155="Yes"),OFFSET('Sanitation Data'!$G$7,0,10*ROW('Sanitation Data'!G149)),NA())</f>
        <v>#N/A</v>
      </c>
      <c r="AR155" s="134" t="e">
        <f ca="1">+IF(AND(ISNUMBER(OFFSET('Sanitation Data'!$G$11,0,10*ROW('Sanitation Data'!G149))),'Data Summary'!DG155="Yes"),OFFSET('Sanitation Data'!$G$11,0,10*ROW('Sanitation Data'!G149)),NA())</f>
        <v>#N/A</v>
      </c>
      <c r="AS155" s="134" t="e">
        <f ca="1">+IF(AND(ISNUMBER(OFFSET('Sanitation Data'!$G$12,0,10*ROW('Sanitation Data'!G149))),'Data Summary'!DH155="Yes"),OFFSET('Sanitation Data'!$G$12,0,10*ROW('Sanitation Data'!G149)),NA())</f>
        <v>#N/A</v>
      </c>
      <c r="AT155" s="134" t="e">
        <f ca="1">+IF(AND(ISNUMBER(OFFSET('Sanitation Data'!$G$13,0,10*ROW('Sanitation Data'!G149))),'Data Summary'!DI155="Yes"),OFFSET('Sanitation Data'!$G$13,0,10*ROW('Sanitation Data'!G149)),NA())</f>
        <v>#N/A</v>
      </c>
      <c r="AU155" s="134" t="e">
        <f ca="1">+IF(AND(ISNUMBER(OFFSET('Sanitation Data'!$H$5,0,10*ROW('Sanitation Data'!H149))),'Data Summary'!DJ155="Yes"),100-OFFSET('Sanitation Data'!$H$5,0,10*ROW('Sanitation Data'!H149)),NA())</f>
        <v>#N/A</v>
      </c>
      <c r="AV155" s="134" t="e">
        <f ca="1">+IF(AND(ISNUMBER(OFFSET('Sanitation Data'!$H$7,0,10*ROW('Sanitation Data'!H149))),'Data Summary'!DK155="Yes"),OFFSET('Sanitation Data'!$H$7,0,10*ROW('Sanitation Data'!H149)),NA())</f>
        <v>#N/A</v>
      </c>
      <c r="AW155" s="134" t="e">
        <f ca="1">+IF(AND(ISNUMBER(OFFSET('Sanitation Data'!$H$11,0,10*ROW('Sanitation Data'!H149))),'Data Summary'!DL155="Yes"),OFFSET('Sanitation Data'!$H$11,0,10*ROW('Sanitation Data'!H149)),NA())</f>
        <v>#N/A</v>
      </c>
      <c r="AX155" s="134" t="e">
        <f ca="1">+IF(AND(ISNUMBER(OFFSET('Sanitation Data'!$H$12,0,10*ROW('Sanitation Data'!H149))),'Data Summary'!DM155="Yes"),OFFSET('Sanitation Data'!$H$12,0,10*ROW('Sanitation Data'!H149)),NA())</f>
        <v>#N/A</v>
      </c>
      <c r="AY155" s="134" t="e">
        <f ca="1">+IF(AND(ISNUMBER(OFFSET('Sanitation Data'!$H$13,0,10*ROW('Sanitation Data'!H149))),'Data Summary'!DN155="Yes"),OFFSET('Sanitation Data'!$H$13,0,10*ROW('Sanitation Data'!H149)),NA())</f>
        <v>#N/A</v>
      </c>
      <c r="AZ155" s="135" t="e">
        <f ca="1">+IF(AND(ISNUMBER(OFFSET('Hygiene Data'!$C$6,0,10*ROW('Hygiene Data'!C149))),'Data Summary'!DO155="Yes"),OFFSET('Hygiene Data'!$C$6,0,10*ROW('Hygiene Data'!C149)),NA())</f>
        <v>#N/A</v>
      </c>
      <c r="BA155" s="135" t="e">
        <f ca="1">+IF(AND(ISNUMBER(OFFSET('Hygiene Data'!$C$8,0,10*ROW('Hygiene Data'!C149))),'Data Summary'!DP155="Yes"),OFFSET('Hygiene Data'!$C$8,0,10*ROW('Hygiene Data'!C149)),NA())</f>
        <v>#N/A</v>
      </c>
      <c r="BB155" s="135" t="e">
        <f ca="1">+IF(AND(ISNUMBER(OFFSET('Hygiene Data'!$C$10,0,10*ROW('Hygiene Data'!C149))),'Data Summary'!DQ155="Yes"),OFFSET('Hygiene Data'!$C$10,0,10*ROW('Hygiene Data'!C149)),NA())</f>
        <v>#N/A</v>
      </c>
      <c r="BC155" s="135" t="e">
        <f ca="1">+IF(AND(ISNUMBER(OFFSET('Hygiene Data'!$D$6,0,10*ROW('Hygiene Data'!D149))),'Data Summary'!DR155="Yes"),OFFSET('Hygiene Data'!$D$6,0,10*ROW('Hygiene Data'!D149)),NA())</f>
        <v>#N/A</v>
      </c>
      <c r="BD155" s="135" t="e">
        <f ca="1">+IF(AND(ISNUMBER(OFFSET('Hygiene Data'!$D$8,0,10*ROW('Hygiene Data'!D149))),'Data Summary'!DS155="Yes"),OFFSET('Hygiene Data'!$D$8,0,10*ROW('Hygiene Data'!D149)),NA())</f>
        <v>#N/A</v>
      </c>
      <c r="BE155" s="135" t="e">
        <f ca="1">+IF(AND(ISNUMBER(OFFSET('Hygiene Data'!$D$10,0,10*ROW('Hygiene Data'!D149))),'Data Summary'!DT155="Yes"),OFFSET('Hygiene Data'!$D$10,0,10*ROW('Hygiene Data'!D149)),NA())</f>
        <v>#N/A</v>
      </c>
      <c r="BF155" s="135" t="e">
        <f ca="1">+IF(AND(ISNUMBER(OFFSET('Hygiene Data'!$E$6,0,10*ROW('Hygiene Data'!E149))),'Data Summary'!DU155="Yes"),OFFSET('Hygiene Data'!$E$6,0,10*ROW('Hygiene Data'!E149)),NA())</f>
        <v>#N/A</v>
      </c>
      <c r="BG155" s="135" t="e">
        <f ca="1">+IF(AND(ISNUMBER(OFFSET('Hygiene Data'!$E$8,0,10*ROW('Hygiene Data'!E149))),'Data Summary'!DV155="Yes"),OFFSET('Hygiene Data'!$E$8,0,10*ROW('Hygiene Data'!E149)),NA())</f>
        <v>#N/A</v>
      </c>
      <c r="BH155" s="135" t="e">
        <f ca="1">+IF(AND(ISNUMBER(OFFSET('Hygiene Data'!$E$10,0,10*ROW('Hygiene Data'!E149))),'Data Summary'!DW155="Yes"),OFFSET('Hygiene Data'!$E$10,0,10*ROW('Hygiene Data'!E149)),NA())</f>
        <v>#N/A</v>
      </c>
      <c r="BI155" s="135" t="e">
        <f ca="1">+IF(AND(ISNUMBER(OFFSET('Hygiene Data'!$F$6,0,10*ROW('Hygiene Data'!F149))),'Data Summary'!DX155="Yes"),OFFSET('Hygiene Data'!$F$6,0,10*ROW('Hygiene Data'!F149)),NA())</f>
        <v>#N/A</v>
      </c>
      <c r="BJ155" s="135" t="e">
        <f ca="1">+IF(AND(ISNUMBER(OFFSET('Hygiene Data'!$F$8,0,10*ROW('Hygiene Data'!F149))),'Data Summary'!DY155="Yes"),OFFSET('Hygiene Data'!$F$8,0,10*ROW('Hygiene Data'!F149)),NA())</f>
        <v>#N/A</v>
      </c>
      <c r="BK155" s="135" t="e">
        <f ca="1">+IF(AND(ISNUMBER(OFFSET('Hygiene Data'!$F$10,0,10*ROW('Hygiene Data'!F149))),'Data Summary'!DZ155="Yes"),OFFSET('Hygiene Data'!$F$10,0,10*ROW('Hygiene Data'!F149)),NA())</f>
        <v>#N/A</v>
      </c>
      <c r="BL155" s="135" t="e">
        <f ca="1">+IF(AND(ISNUMBER(OFFSET('Hygiene Data'!$G$6,0,10*ROW('Hygiene Data'!G149))),'Data Summary'!EA155="Yes"),OFFSET('Hygiene Data'!$G$6,0,10*ROW('Hygiene Data'!G149)),NA())</f>
        <v>#N/A</v>
      </c>
      <c r="BM155" s="135" t="e">
        <f ca="1">+IF(AND(ISNUMBER(OFFSET('Hygiene Data'!$G$8,0,10*ROW('Hygiene Data'!G149))),'Data Summary'!EB155="Yes"),OFFSET('Hygiene Data'!$G$8,0,10*ROW('Hygiene Data'!G149)),NA())</f>
        <v>#N/A</v>
      </c>
      <c r="BN155" s="135" t="e">
        <f ca="1">+IF(AND(ISNUMBER(OFFSET('Hygiene Data'!$G$10,0,10*ROW('Hygiene Data'!G149))),'Data Summary'!EC155="Yes"),OFFSET('Hygiene Data'!$G$10,0,10*ROW('Hygiene Data'!G149)),NA())</f>
        <v>#N/A</v>
      </c>
      <c r="BO155" s="135" t="e">
        <f ca="1">+IF(AND(ISNUMBER(OFFSET('Hygiene Data'!$H$6,0,10*ROW('Hygiene Data'!H149))),'Data Summary'!ED155="Yes"),OFFSET('Hygiene Data'!$H$6,0,10*ROW('Hygiene Data'!H149)),NA())</f>
        <v>#N/A</v>
      </c>
      <c r="BP155" s="135" t="e">
        <f ca="1">+IF(AND(ISNUMBER(OFFSET('Hygiene Data'!$H$8,0,10*ROW('Hygiene Data'!H149))),'Data Summary'!EE155="Yes"),OFFSET('Hygiene Data'!$H$8,0,10*ROW('Hygiene Data'!H149)),NA())</f>
        <v>#N/A</v>
      </c>
      <c r="BQ155" s="135" t="e">
        <f ca="1">+IF(AND(ISNUMBER(OFFSET('Hygiene Data'!$H$10,0,10*ROW('Hygiene Data'!H149))),'Data Summary'!EF155="Yes"),OFFSET('Hygiene Data'!$H$10,0,10*ROW('Hygiene Data'!H149)),NA())</f>
        <v>#N/A</v>
      </c>
    </row>
    <row r="156" spans="1:69" x14ac:dyDescent="0.2">
      <c r="A156" s="50" t="e">
        <f ca="1">+IF(OFFSET('Water Data'!$B$1,0,10*ROW('Water Data'!B150))="",NA(),OFFSET('Water Data'!$B$1,0,10*ROW('Water Data'!B150)))</f>
        <v>#N/A</v>
      </c>
      <c r="B156" s="50" t="e">
        <f ca="1">+IF(OFFSET('Water Data'!$A$3,0,10*ROW('Water Data'!A153))="",NA(),OFFSET('Water Data'!$A$3,0,10*ROW('Water Data'!A153)))</f>
        <v>#N/A</v>
      </c>
      <c r="C156" s="50" t="e">
        <f ca="1">+IF(OFFSET('Water Data'!$C$3,0,10*ROW('Water Data'!C153))="",NA(),OFFSET('Water Data'!$C$3,0,10*ROW('Water Data'!C153)))</f>
        <v>#N/A</v>
      </c>
      <c r="D156" s="133" t="e">
        <f ca="1">+IF(AND(ISNUMBER(OFFSET('Water Data'!$C$5,0,10*ROW('Water Data'!C150))),'Data Summary'!BS156="Yes"),100-OFFSET('Water Data'!$C$5,0,10*ROW('Water Data'!C150)),NA())</f>
        <v>#N/A</v>
      </c>
      <c r="E156" s="133" t="e">
        <f ca="1">+IF(AND(ISNUMBER(OFFSET('Water Data'!$C$7,0,10*ROW('Water Data'!C150))),'Data Summary'!BT156="Yes"),OFFSET('Water Data'!$C$7,0,10*ROW('Water Data'!C150)),NA())</f>
        <v>#N/A</v>
      </c>
      <c r="F156" s="133" t="e">
        <f ca="1">+IF(AND(ISNUMBER(OFFSET('Water Data'!$C$10,0,10*ROW('Water Data'!C150))),'Data Summary'!BU156="Yes"),OFFSET('Water Data'!$C$10,0,10*ROW('Water Data'!C150)),NA())</f>
        <v>#N/A</v>
      </c>
      <c r="G156" s="133" t="e">
        <f ca="1">+IF(AND(ISNUMBER(OFFSET('Water Data'!$D$5,0,10*ROW('Water Data'!D150))),'Data Summary'!BV156="Yes"),100-OFFSET('Water Data'!$D$5,0,10*ROW('Water Data'!D150)),NA())</f>
        <v>#N/A</v>
      </c>
      <c r="H156" s="133" t="e">
        <f ca="1">+IF(AND(ISNUMBER(OFFSET('Water Data'!$D$7,0,10*ROW('Water Data'!D150))),'Data Summary'!BW156="Yes"),OFFSET('Water Data'!$D$7,0,10*ROW('Water Data'!D150)),NA())</f>
        <v>#N/A</v>
      </c>
      <c r="I156" s="133" t="e">
        <f ca="1">+IF(AND(ISNUMBER(OFFSET('Water Data'!$D$10,0,10*ROW('Water Data'!D150))),'Data Summary'!BX156="Yes"),OFFSET('Water Data'!$D$10,0,10*ROW('Water Data'!D150)),NA())</f>
        <v>#N/A</v>
      </c>
      <c r="J156" s="133" t="e">
        <f ca="1">+IF(AND(ISNUMBER(OFFSET('Water Data'!$E$5,0,10*ROW('Water Data'!E150))),'Data Summary'!BY156="Yes"),100-OFFSET('Water Data'!$E$5,0,10*ROW('Water Data'!E150)),NA())</f>
        <v>#N/A</v>
      </c>
      <c r="K156" s="133" t="e">
        <f ca="1">+IF(AND(ISNUMBER(OFFSET('Water Data'!$E$7,0,10*ROW('Water Data'!E150))),'Data Summary'!BZ156="Yes"),OFFSET('Water Data'!$E$7,0,10*ROW('Water Data'!E150)),NA())</f>
        <v>#N/A</v>
      </c>
      <c r="L156" s="133" t="e">
        <f ca="1">+IF(AND(ISNUMBER(OFFSET('Water Data'!$E$10,0,10*ROW('Water Data'!E150))),'Data Summary'!CA156="Yes"),OFFSET('Water Data'!$E$10,0,10*ROW('Water Data'!E150)),NA())</f>
        <v>#N/A</v>
      </c>
      <c r="M156" s="133" t="e">
        <f ca="1">+IF(AND(ISNUMBER(OFFSET('Water Data'!$F$5,0,10*ROW('Water Data'!F150))),'Data Summary'!CB156="Yes"),100-OFFSET('Water Data'!$F$5,0,10*ROW('Water Data'!F150)),NA())</f>
        <v>#N/A</v>
      </c>
      <c r="N156" s="133" t="e">
        <f ca="1">+IF(AND(ISNUMBER(OFFSET('Water Data'!$F$7,0,10*ROW('Water Data'!F150))),'Data Summary'!CC156="Yes"),OFFSET('Water Data'!$F$7,0,10*ROW('Water Data'!F150)),NA())</f>
        <v>#N/A</v>
      </c>
      <c r="O156" s="133" t="e">
        <f ca="1">+IF(AND(ISNUMBER(OFFSET('Water Data'!$F$10,0,10*ROW('Water Data'!F150))),'Data Summary'!CD156="Yes"),OFFSET('Water Data'!$F$10,0,10*ROW('Water Data'!F150)),NA())</f>
        <v>#N/A</v>
      </c>
      <c r="P156" s="133" t="e">
        <f ca="1">+IF(AND(ISNUMBER(OFFSET('Water Data'!$G$5,0,10*ROW('Water Data'!G150))),'Data Summary'!CE156="Yes"),100-OFFSET('Water Data'!$G$5,0,10*ROW('Water Data'!G150)),NA())</f>
        <v>#N/A</v>
      </c>
      <c r="Q156" s="133" t="e">
        <f ca="1">+IF(AND(ISNUMBER(OFFSET('Water Data'!$G$7,0,10*ROW('Water Data'!G150))),'Data Summary'!CF156="Yes"),OFFSET('Water Data'!$G$7,0,10*ROW('Water Data'!G150)),NA())</f>
        <v>#N/A</v>
      </c>
      <c r="R156" s="133" t="e">
        <f ca="1">+IF(AND(ISNUMBER(OFFSET('Water Data'!$G$10,0,10*ROW('Water Data'!G150))),'Data Summary'!CG156="Yes"),OFFSET('Water Data'!$G$10,0,10*ROW('Water Data'!G150)),NA())</f>
        <v>#N/A</v>
      </c>
      <c r="S156" s="133" t="e">
        <f ca="1">+IF(AND(ISNUMBER(OFFSET('Water Data'!$H$5,0,10*ROW('Water Data'!H150))),'Data Summary'!CH156="Yes"),100-OFFSET('Water Data'!$H$5,0,10*ROW('Water Data'!H150)),NA())</f>
        <v>#N/A</v>
      </c>
      <c r="T156" s="133" t="e">
        <f ca="1">+IF(AND(ISNUMBER(OFFSET('Water Data'!$H$7,0,10*ROW('Water Data'!H150))),'Data Summary'!CI156="Yes"),OFFSET('Water Data'!$H$7,0,10*ROW('Water Data'!H150)),NA())</f>
        <v>#N/A</v>
      </c>
      <c r="U156" s="133" t="e">
        <f ca="1">+IF(AND(ISNUMBER(OFFSET('Water Data'!$H$10,0,10*ROW('Water Data'!H150))),'Data Summary'!CJ156="Yes"),OFFSET('Water Data'!$H$10,0,10*ROW('Water Data'!H150)),NA())</f>
        <v>#N/A</v>
      </c>
      <c r="V156" s="134" t="e">
        <f ca="1">+IF(AND(ISNUMBER(OFFSET('Sanitation Data'!$C$5,0,10*ROW('Sanitation Data'!C150))),'Data Summary'!CK156="Yes"),100-OFFSET('Sanitation Data'!$C$5,0,10*ROW('Sanitation Data'!C150)),NA())</f>
        <v>#N/A</v>
      </c>
      <c r="W156" s="134" t="e">
        <f ca="1">+IF(AND(ISNUMBER(OFFSET('Sanitation Data'!$C$7,0,10*ROW('Sanitation Data'!C150))),'Data Summary'!CL156="Yes"),OFFSET('Sanitation Data'!$C$7,0,10*ROW('Sanitation Data'!C150)),NA())</f>
        <v>#N/A</v>
      </c>
      <c r="X156" s="134" t="e">
        <f ca="1">+IF(AND(ISNUMBER(OFFSET('Sanitation Data'!$C$11,0,10*ROW('Sanitation Data'!C150))),'Data Summary'!CM156="Yes"),OFFSET('Sanitation Data'!$C$11,0,10*ROW('Sanitation Data'!C150)),NA())</f>
        <v>#N/A</v>
      </c>
      <c r="Y156" s="134" t="e">
        <f ca="1">+IF(AND(ISNUMBER(OFFSET('Sanitation Data'!$C$12,0,10*ROW('Sanitation Data'!C150))),'Data Summary'!CN156="Yes"),OFFSET('Sanitation Data'!$C$12,0,10*ROW('Sanitation Data'!C150)),NA())</f>
        <v>#N/A</v>
      </c>
      <c r="Z156" s="134" t="e">
        <f ca="1">+IF(AND(ISNUMBER(OFFSET('Sanitation Data'!$C$13,0,10*ROW('Sanitation Data'!C150))),'Data Summary'!CO156="Yes"),OFFSET('Sanitation Data'!$C$13,0,10*ROW('Sanitation Data'!C150)),NA())</f>
        <v>#N/A</v>
      </c>
      <c r="AA156" s="134" t="e">
        <f ca="1">+IF(AND(ISNUMBER(OFFSET('Sanitation Data'!$D$5,0,10*ROW('Sanitation Data'!D150))),'Data Summary'!CP156="Yes"),100-OFFSET('Sanitation Data'!$D$5,0,10*ROW('Sanitation Data'!D150)),NA())</f>
        <v>#N/A</v>
      </c>
      <c r="AB156" s="134" t="e">
        <f ca="1">+IF(AND(ISNUMBER(OFFSET('Sanitation Data'!$D$7,0,10*ROW('Sanitation Data'!D150))),'Data Summary'!CQ156="Yes"),OFFSET('Sanitation Data'!$D$7,0,10*ROW('Sanitation Data'!D150)),NA())</f>
        <v>#N/A</v>
      </c>
      <c r="AC156" s="134" t="e">
        <f ca="1">+IF(AND(ISNUMBER(OFFSET('Sanitation Data'!$D$11,0,10*ROW('Sanitation Data'!D150))),'Data Summary'!CR156="Yes"),OFFSET('Sanitation Data'!$D$11,0,10*ROW('Sanitation Data'!D150)),NA())</f>
        <v>#N/A</v>
      </c>
      <c r="AD156" s="134" t="e">
        <f ca="1">+IF(AND(ISNUMBER(OFFSET('Sanitation Data'!$D$12,0,10*ROW('Sanitation Data'!D150))),'Data Summary'!CS156="Yes"),OFFSET('Sanitation Data'!$D$12,0,10*ROW('Sanitation Data'!D150)),NA())</f>
        <v>#N/A</v>
      </c>
      <c r="AE156" s="134" t="e">
        <f ca="1">+IF(AND(ISNUMBER(OFFSET('Sanitation Data'!$D$13,0,10*ROW('Sanitation Data'!D150))),'Data Summary'!CT156="Yes"),OFFSET('Sanitation Data'!$D$13,0,10*ROW('Sanitation Data'!D150)),NA())</f>
        <v>#N/A</v>
      </c>
      <c r="AF156" s="134" t="e">
        <f ca="1">+IF(AND(ISNUMBER(OFFSET('Sanitation Data'!$E$5,0,10*ROW('Sanitation Data'!E150))),'Data Summary'!CU156="Yes"),100-OFFSET('Sanitation Data'!$E$5,0,10*ROW('Sanitation Data'!E150)),NA())</f>
        <v>#N/A</v>
      </c>
      <c r="AG156" s="134" t="e">
        <f ca="1">+IF(AND(ISNUMBER(OFFSET('Sanitation Data'!$E$7,0,10*ROW('Sanitation Data'!E150))),'Data Summary'!CV156="Yes"),OFFSET('Sanitation Data'!$E$7,0,10*ROW('Sanitation Data'!E150)),NA())</f>
        <v>#N/A</v>
      </c>
      <c r="AH156" s="134" t="e">
        <f ca="1">+IF(AND(ISNUMBER(OFFSET('Sanitation Data'!$E$11,0,10*ROW('Sanitation Data'!E150))),'Data Summary'!CW156="Yes"),OFFSET('Sanitation Data'!$E$11,0,10*ROW('Sanitation Data'!E150)),NA())</f>
        <v>#N/A</v>
      </c>
      <c r="AI156" s="134" t="e">
        <f ca="1">+IF(AND(ISNUMBER(OFFSET('Sanitation Data'!$E$12,0,10*ROW('Sanitation Data'!E150))),'Data Summary'!CX156="Yes"),OFFSET('Sanitation Data'!$E$12,0,10*ROW('Sanitation Data'!E150)),NA())</f>
        <v>#N/A</v>
      </c>
      <c r="AJ156" s="134" t="e">
        <f ca="1">+IF(AND(ISNUMBER(OFFSET('Sanitation Data'!$E$13,0,10*ROW('Sanitation Data'!E150))),'Data Summary'!CY156="Yes"),OFFSET('Sanitation Data'!$E$13,0,10*ROW('Sanitation Data'!E150)),NA())</f>
        <v>#N/A</v>
      </c>
      <c r="AK156" s="134" t="e">
        <f ca="1">+IF(AND(ISNUMBER(OFFSET('Sanitation Data'!$F$5,0,10*ROW('Sanitation Data'!F150))),'Data Summary'!CZ156="Yes"),100-OFFSET('Sanitation Data'!$F$5,0,10*ROW('Sanitation Data'!F150)),NA())</f>
        <v>#N/A</v>
      </c>
      <c r="AL156" s="134" t="e">
        <f ca="1">+IF(AND(ISNUMBER(OFFSET('Sanitation Data'!$F$7,0,10*ROW('Sanitation Data'!F150))),'Data Summary'!DA156="Yes"),OFFSET('Sanitation Data'!$F$7,0,10*ROW('Sanitation Data'!F150)),NA())</f>
        <v>#N/A</v>
      </c>
      <c r="AM156" s="134" t="e">
        <f ca="1">+IF(AND(ISNUMBER(OFFSET('Sanitation Data'!$F$11,0,10*ROW('Sanitation Data'!F150))),'Data Summary'!DB156="Yes"),OFFSET('Sanitation Data'!$F$11,0,10*ROW('Sanitation Data'!F150)),NA())</f>
        <v>#N/A</v>
      </c>
      <c r="AN156" s="134" t="e">
        <f ca="1">+IF(AND(ISNUMBER(OFFSET('Sanitation Data'!$F$12,0,10*ROW('Sanitation Data'!F150))),'Data Summary'!DC156="Yes"),OFFSET('Sanitation Data'!$F$12,0,10*ROW('Sanitation Data'!F150)),NA())</f>
        <v>#N/A</v>
      </c>
      <c r="AO156" s="134" t="e">
        <f ca="1">+IF(AND(ISNUMBER(OFFSET('Sanitation Data'!$F$13,0,10*ROW('Sanitation Data'!F150))),'Data Summary'!DD156="Yes"),OFFSET('Sanitation Data'!$F$13,0,10*ROW('Sanitation Data'!F150)),NA())</f>
        <v>#N/A</v>
      </c>
      <c r="AP156" s="134" t="e">
        <f ca="1">+IF(AND(ISNUMBER(OFFSET('Sanitation Data'!$G$5,0,10*ROW('Sanitation Data'!G150))),'Data Summary'!DE156="Yes"),100-OFFSET('Sanitation Data'!$G$5,0,10*ROW('Sanitation Data'!G150)),NA())</f>
        <v>#N/A</v>
      </c>
      <c r="AQ156" s="134" t="e">
        <f ca="1">+IF(AND(ISNUMBER(OFFSET('Sanitation Data'!$G$7,0,10*ROW('Sanitation Data'!G150))),'Data Summary'!DF156="Yes"),OFFSET('Sanitation Data'!$G$7,0,10*ROW('Sanitation Data'!G150)),NA())</f>
        <v>#N/A</v>
      </c>
      <c r="AR156" s="134" t="e">
        <f ca="1">+IF(AND(ISNUMBER(OFFSET('Sanitation Data'!$G$11,0,10*ROW('Sanitation Data'!G150))),'Data Summary'!DG156="Yes"),OFFSET('Sanitation Data'!$G$11,0,10*ROW('Sanitation Data'!G150)),NA())</f>
        <v>#N/A</v>
      </c>
      <c r="AS156" s="134" t="e">
        <f ca="1">+IF(AND(ISNUMBER(OFFSET('Sanitation Data'!$G$12,0,10*ROW('Sanitation Data'!G150))),'Data Summary'!DH156="Yes"),OFFSET('Sanitation Data'!$G$12,0,10*ROW('Sanitation Data'!G150)),NA())</f>
        <v>#N/A</v>
      </c>
      <c r="AT156" s="134" t="e">
        <f ca="1">+IF(AND(ISNUMBER(OFFSET('Sanitation Data'!$G$13,0,10*ROW('Sanitation Data'!G150))),'Data Summary'!DI156="Yes"),OFFSET('Sanitation Data'!$G$13,0,10*ROW('Sanitation Data'!G150)),NA())</f>
        <v>#N/A</v>
      </c>
      <c r="AU156" s="134" t="e">
        <f ca="1">+IF(AND(ISNUMBER(OFFSET('Sanitation Data'!$H$5,0,10*ROW('Sanitation Data'!H150))),'Data Summary'!DJ156="Yes"),100-OFFSET('Sanitation Data'!$H$5,0,10*ROW('Sanitation Data'!H150)),NA())</f>
        <v>#N/A</v>
      </c>
      <c r="AV156" s="134" t="e">
        <f ca="1">+IF(AND(ISNUMBER(OFFSET('Sanitation Data'!$H$7,0,10*ROW('Sanitation Data'!H150))),'Data Summary'!DK156="Yes"),OFFSET('Sanitation Data'!$H$7,0,10*ROW('Sanitation Data'!H150)),NA())</f>
        <v>#N/A</v>
      </c>
      <c r="AW156" s="134" t="e">
        <f ca="1">+IF(AND(ISNUMBER(OFFSET('Sanitation Data'!$H$11,0,10*ROW('Sanitation Data'!H150))),'Data Summary'!DL156="Yes"),OFFSET('Sanitation Data'!$H$11,0,10*ROW('Sanitation Data'!H150)),NA())</f>
        <v>#N/A</v>
      </c>
      <c r="AX156" s="134" t="e">
        <f ca="1">+IF(AND(ISNUMBER(OFFSET('Sanitation Data'!$H$12,0,10*ROW('Sanitation Data'!H150))),'Data Summary'!DM156="Yes"),OFFSET('Sanitation Data'!$H$12,0,10*ROW('Sanitation Data'!H150)),NA())</f>
        <v>#N/A</v>
      </c>
      <c r="AY156" s="134" t="e">
        <f ca="1">+IF(AND(ISNUMBER(OFFSET('Sanitation Data'!$H$13,0,10*ROW('Sanitation Data'!H150))),'Data Summary'!DN156="Yes"),OFFSET('Sanitation Data'!$H$13,0,10*ROW('Sanitation Data'!H150)),NA())</f>
        <v>#N/A</v>
      </c>
      <c r="AZ156" s="135" t="e">
        <f ca="1">+IF(AND(ISNUMBER(OFFSET('Hygiene Data'!$C$6,0,10*ROW('Hygiene Data'!C150))),'Data Summary'!DO156="Yes"),OFFSET('Hygiene Data'!$C$6,0,10*ROW('Hygiene Data'!C150)),NA())</f>
        <v>#N/A</v>
      </c>
      <c r="BA156" s="135" t="e">
        <f ca="1">+IF(AND(ISNUMBER(OFFSET('Hygiene Data'!$C$8,0,10*ROW('Hygiene Data'!C150))),'Data Summary'!DP156="Yes"),OFFSET('Hygiene Data'!$C$8,0,10*ROW('Hygiene Data'!C150)),NA())</f>
        <v>#N/A</v>
      </c>
      <c r="BB156" s="135" t="e">
        <f ca="1">+IF(AND(ISNUMBER(OFFSET('Hygiene Data'!$C$10,0,10*ROW('Hygiene Data'!C150))),'Data Summary'!DQ156="Yes"),OFFSET('Hygiene Data'!$C$10,0,10*ROW('Hygiene Data'!C150)),NA())</f>
        <v>#N/A</v>
      </c>
      <c r="BC156" s="135" t="e">
        <f ca="1">+IF(AND(ISNUMBER(OFFSET('Hygiene Data'!$D$6,0,10*ROW('Hygiene Data'!D150))),'Data Summary'!DR156="Yes"),OFFSET('Hygiene Data'!$D$6,0,10*ROW('Hygiene Data'!D150)),NA())</f>
        <v>#N/A</v>
      </c>
      <c r="BD156" s="135" t="e">
        <f ca="1">+IF(AND(ISNUMBER(OFFSET('Hygiene Data'!$D$8,0,10*ROW('Hygiene Data'!D150))),'Data Summary'!DS156="Yes"),OFFSET('Hygiene Data'!$D$8,0,10*ROW('Hygiene Data'!D150)),NA())</f>
        <v>#N/A</v>
      </c>
      <c r="BE156" s="135" t="e">
        <f ca="1">+IF(AND(ISNUMBER(OFFSET('Hygiene Data'!$D$10,0,10*ROW('Hygiene Data'!D150))),'Data Summary'!DT156="Yes"),OFFSET('Hygiene Data'!$D$10,0,10*ROW('Hygiene Data'!D150)),NA())</f>
        <v>#N/A</v>
      </c>
      <c r="BF156" s="135" t="e">
        <f ca="1">+IF(AND(ISNUMBER(OFFSET('Hygiene Data'!$E$6,0,10*ROW('Hygiene Data'!E150))),'Data Summary'!DU156="Yes"),OFFSET('Hygiene Data'!$E$6,0,10*ROW('Hygiene Data'!E150)),NA())</f>
        <v>#N/A</v>
      </c>
      <c r="BG156" s="135" t="e">
        <f ca="1">+IF(AND(ISNUMBER(OFFSET('Hygiene Data'!$E$8,0,10*ROW('Hygiene Data'!E150))),'Data Summary'!DV156="Yes"),OFFSET('Hygiene Data'!$E$8,0,10*ROW('Hygiene Data'!E150)),NA())</f>
        <v>#N/A</v>
      </c>
      <c r="BH156" s="135" t="e">
        <f ca="1">+IF(AND(ISNUMBER(OFFSET('Hygiene Data'!$E$10,0,10*ROW('Hygiene Data'!E150))),'Data Summary'!DW156="Yes"),OFFSET('Hygiene Data'!$E$10,0,10*ROW('Hygiene Data'!E150)),NA())</f>
        <v>#N/A</v>
      </c>
      <c r="BI156" s="135" t="e">
        <f ca="1">+IF(AND(ISNUMBER(OFFSET('Hygiene Data'!$F$6,0,10*ROW('Hygiene Data'!F150))),'Data Summary'!DX156="Yes"),OFFSET('Hygiene Data'!$F$6,0,10*ROW('Hygiene Data'!F150)),NA())</f>
        <v>#N/A</v>
      </c>
      <c r="BJ156" s="135" t="e">
        <f ca="1">+IF(AND(ISNUMBER(OFFSET('Hygiene Data'!$F$8,0,10*ROW('Hygiene Data'!F150))),'Data Summary'!DY156="Yes"),OFFSET('Hygiene Data'!$F$8,0,10*ROW('Hygiene Data'!F150)),NA())</f>
        <v>#N/A</v>
      </c>
      <c r="BK156" s="135" t="e">
        <f ca="1">+IF(AND(ISNUMBER(OFFSET('Hygiene Data'!$F$10,0,10*ROW('Hygiene Data'!F150))),'Data Summary'!DZ156="Yes"),OFFSET('Hygiene Data'!$F$10,0,10*ROW('Hygiene Data'!F150)),NA())</f>
        <v>#N/A</v>
      </c>
      <c r="BL156" s="135" t="e">
        <f ca="1">+IF(AND(ISNUMBER(OFFSET('Hygiene Data'!$G$6,0,10*ROW('Hygiene Data'!G150))),'Data Summary'!EA156="Yes"),OFFSET('Hygiene Data'!$G$6,0,10*ROW('Hygiene Data'!G150)),NA())</f>
        <v>#N/A</v>
      </c>
      <c r="BM156" s="135" t="e">
        <f ca="1">+IF(AND(ISNUMBER(OFFSET('Hygiene Data'!$G$8,0,10*ROW('Hygiene Data'!G150))),'Data Summary'!EB156="Yes"),OFFSET('Hygiene Data'!$G$8,0,10*ROW('Hygiene Data'!G150)),NA())</f>
        <v>#N/A</v>
      </c>
      <c r="BN156" s="135" t="e">
        <f ca="1">+IF(AND(ISNUMBER(OFFSET('Hygiene Data'!$G$10,0,10*ROW('Hygiene Data'!G150))),'Data Summary'!EC156="Yes"),OFFSET('Hygiene Data'!$G$10,0,10*ROW('Hygiene Data'!G150)),NA())</f>
        <v>#N/A</v>
      </c>
      <c r="BO156" s="135" t="e">
        <f ca="1">+IF(AND(ISNUMBER(OFFSET('Hygiene Data'!$H$6,0,10*ROW('Hygiene Data'!H150))),'Data Summary'!ED156="Yes"),OFFSET('Hygiene Data'!$H$6,0,10*ROW('Hygiene Data'!H150)),NA())</f>
        <v>#N/A</v>
      </c>
      <c r="BP156" s="135" t="e">
        <f ca="1">+IF(AND(ISNUMBER(OFFSET('Hygiene Data'!$H$8,0,10*ROW('Hygiene Data'!H150))),'Data Summary'!EE156="Yes"),OFFSET('Hygiene Data'!$H$8,0,10*ROW('Hygiene Data'!H150)),NA())</f>
        <v>#N/A</v>
      </c>
      <c r="BQ156" s="135" t="e">
        <f ca="1">+IF(AND(ISNUMBER(OFFSET('Hygiene Data'!$H$10,0,10*ROW('Hygiene Data'!H150))),'Data Summary'!EF156="Yes"),OFFSET('Hygiene Data'!$H$10,0,10*ROW('Hygiene Data'!H150)),NA())</f>
        <v>#N/A</v>
      </c>
    </row>
    <row r="157" spans="1:69" x14ac:dyDescent="0.2">
      <c r="A157" s="50" t="e">
        <f ca="1">+IF(OFFSET('Water Data'!$B$1,0,10*ROW('Water Data'!B151))="",NA(),OFFSET('Water Data'!$B$1,0,10*ROW('Water Data'!B151)))</f>
        <v>#N/A</v>
      </c>
      <c r="B157" s="50" t="e">
        <f ca="1">+IF(OFFSET('Water Data'!$A$3,0,10*ROW('Water Data'!A154))="",NA(),OFFSET('Water Data'!$A$3,0,10*ROW('Water Data'!A154)))</f>
        <v>#N/A</v>
      </c>
      <c r="C157" s="50" t="e">
        <f ca="1">+IF(OFFSET('Water Data'!$C$3,0,10*ROW('Water Data'!C154))="",NA(),OFFSET('Water Data'!$C$3,0,10*ROW('Water Data'!C154)))</f>
        <v>#N/A</v>
      </c>
      <c r="D157" s="133" t="e">
        <f ca="1">+IF(AND(ISNUMBER(OFFSET('Water Data'!$C$5,0,10*ROW('Water Data'!C151))),'Data Summary'!BS157="Yes"),100-OFFSET('Water Data'!$C$5,0,10*ROW('Water Data'!C151)),NA())</f>
        <v>#N/A</v>
      </c>
      <c r="E157" s="133" t="e">
        <f ca="1">+IF(AND(ISNUMBER(OFFSET('Water Data'!$C$7,0,10*ROW('Water Data'!C151))),'Data Summary'!BT157="Yes"),OFFSET('Water Data'!$C$7,0,10*ROW('Water Data'!C151)),NA())</f>
        <v>#N/A</v>
      </c>
      <c r="F157" s="133" t="e">
        <f ca="1">+IF(AND(ISNUMBER(OFFSET('Water Data'!$C$10,0,10*ROW('Water Data'!C151))),'Data Summary'!BU157="Yes"),OFFSET('Water Data'!$C$10,0,10*ROW('Water Data'!C151)),NA())</f>
        <v>#N/A</v>
      </c>
      <c r="G157" s="133" t="e">
        <f ca="1">+IF(AND(ISNUMBER(OFFSET('Water Data'!$D$5,0,10*ROW('Water Data'!D151))),'Data Summary'!BV157="Yes"),100-OFFSET('Water Data'!$D$5,0,10*ROW('Water Data'!D151)),NA())</f>
        <v>#N/A</v>
      </c>
      <c r="H157" s="133" t="e">
        <f ca="1">+IF(AND(ISNUMBER(OFFSET('Water Data'!$D$7,0,10*ROW('Water Data'!D151))),'Data Summary'!BW157="Yes"),OFFSET('Water Data'!$D$7,0,10*ROW('Water Data'!D151)),NA())</f>
        <v>#N/A</v>
      </c>
      <c r="I157" s="133" t="e">
        <f ca="1">+IF(AND(ISNUMBER(OFFSET('Water Data'!$D$10,0,10*ROW('Water Data'!D151))),'Data Summary'!BX157="Yes"),OFFSET('Water Data'!$D$10,0,10*ROW('Water Data'!D151)),NA())</f>
        <v>#N/A</v>
      </c>
      <c r="J157" s="133" t="e">
        <f ca="1">+IF(AND(ISNUMBER(OFFSET('Water Data'!$E$5,0,10*ROW('Water Data'!E151))),'Data Summary'!BY157="Yes"),100-OFFSET('Water Data'!$E$5,0,10*ROW('Water Data'!E151)),NA())</f>
        <v>#N/A</v>
      </c>
      <c r="K157" s="133" t="e">
        <f ca="1">+IF(AND(ISNUMBER(OFFSET('Water Data'!$E$7,0,10*ROW('Water Data'!E151))),'Data Summary'!BZ157="Yes"),OFFSET('Water Data'!$E$7,0,10*ROW('Water Data'!E151)),NA())</f>
        <v>#N/A</v>
      </c>
      <c r="L157" s="133" t="e">
        <f ca="1">+IF(AND(ISNUMBER(OFFSET('Water Data'!$E$10,0,10*ROW('Water Data'!E151))),'Data Summary'!CA157="Yes"),OFFSET('Water Data'!$E$10,0,10*ROW('Water Data'!E151)),NA())</f>
        <v>#N/A</v>
      </c>
      <c r="M157" s="133" t="e">
        <f ca="1">+IF(AND(ISNUMBER(OFFSET('Water Data'!$F$5,0,10*ROW('Water Data'!F151))),'Data Summary'!CB157="Yes"),100-OFFSET('Water Data'!$F$5,0,10*ROW('Water Data'!F151)),NA())</f>
        <v>#N/A</v>
      </c>
      <c r="N157" s="133" t="e">
        <f ca="1">+IF(AND(ISNUMBER(OFFSET('Water Data'!$F$7,0,10*ROW('Water Data'!F151))),'Data Summary'!CC157="Yes"),OFFSET('Water Data'!$F$7,0,10*ROW('Water Data'!F151)),NA())</f>
        <v>#N/A</v>
      </c>
      <c r="O157" s="133" t="e">
        <f ca="1">+IF(AND(ISNUMBER(OFFSET('Water Data'!$F$10,0,10*ROW('Water Data'!F151))),'Data Summary'!CD157="Yes"),OFFSET('Water Data'!$F$10,0,10*ROW('Water Data'!F151)),NA())</f>
        <v>#N/A</v>
      </c>
      <c r="P157" s="133" t="e">
        <f ca="1">+IF(AND(ISNUMBER(OFFSET('Water Data'!$G$5,0,10*ROW('Water Data'!G151))),'Data Summary'!CE157="Yes"),100-OFFSET('Water Data'!$G$5,0,10*ROW('Water Data'!G151)),NA())</f>
        <v>#N/A</v>
      </c>
      <c r="Q157" s="133" t="e">
        <f ca="1">+IF(AND(ISNUMBER(OFFSET('Water Data'!$G$7,0,10*ROW('Water Data'!G151))),'Data Summary'!CF157="Yes"),OFFSET('Water Data'!$G$7,0,10*ROW('Water Data'!G151)),NA())</f>
        <v>#N/A</v>
      </c>
      <c r="R157" s="133" t="e">
        <f ca="1">+IF(AND(ISNUMBER(OFFSET('Water Data'!$G$10,0,10*ROW('Water Data'!G151))),'Data Summary'!CG157="Yes"),OFFSET('Water Data'!$G$10,0,10*ROW('Water Data'!G151)),NA())</f>
        <v>#N/A</v>
      </c>
      <c r="S157" s="133" t="e">
        <f ca="1">+IF(AND(ISNUMBER(OFFSET('Water Data'!$H$5,0,10*ROW('Water Data'!H151))),'Data Summary'!CH157="Yes"),100-OFFSET('Water Data'!$H$5,0,10*ROW('Water Data'!H151)),NA())</f>
        <v>#N/A</v>
      </c>
      <c r="T157" s="133" t="e">
        <f ca="1">+IF(AND(ISNUMBER(OFFSET('Water Data'!$H$7,0,10*ROW('Water Data'!H151))),'Data Summary'!CI157="Yes"),OFFSET('Water Data'!$H$7,0,10*ROW('Water Data'!H151)),NA())</f>
        <v>#N/A</v>
      </c>
      <c r="U157" s="133" t="e">
        <f ca="1">+IF(AND(ISNUMBER(OFFSET('Water Data'!$H$10,0,10*ROW('Water Data'!H151))),'Data Summary'!CJ157="Yes"),OFFSET('Water Data'!$H$10,0,10*ROW('Water Data'!H151)),NA())</f>
        <v>#N/A</v>
      </c>
      <c r="V157" s="134" t="e">
        <f ca="1">+IF(AND(ISNUMBER(OFFSET('Sanitation Data'!$C$5,0,10*ROW('Sanitation Data'!C151))),'Data Summary'!CK157="Yes"),100-OFFSET('Sanitation Data'!$C$5,0,10*ROW('Sanitation Data'!C151)),NA())</f>
        <v>#N/A</v>
      </c>
      <c r="W157" s="134" t="e">
        <f ca="1">+IF(AND(ISNUMBER(OFFSET('Sanitation Data'!$C$7,0,10*ROW('Sanitation Data'!C151))),'Data Summary'!CL157="Yes"),OFFSET('Sanitation Data'!$C$7,0,10*ROW('Sanitation Data'!C151)),NA())</f>
        <v>#N/A</v>
      </c>
      <c r="X157" s="134" t="e">
        <f ca="1">+IF(AND(ISNUMBER(OFFSET('Sanitation Data'!$C$11,0,10*ROW('Sanitation Data'!C151))),'Data Summary'!CM157="Yes"),OFFSET('Sanitation Data'!$C$11,0,10*ROW('Sanitation Data'!C151)),NA())</f>
        <v>#N/A</v>
      </c>
      <c r="Y157" s="134" t="e">
        <f ca="1">+IF(AND(ISNUMBER(OFFSET('Sanitation Data'!$C$12,0,10*ROW('Sanitation Data'!C151))),'Data Summary'!CN157="Yes"),OFFSET('Sanitation Data'!$C$12,0,10*ROW('Sanitation Data'!C151)),NA())</f>
        <v>#N/A</v>
      </c>
      <c r="Z157" s="134" t="e">
        <f ca="1">+IF(AND(ISNUMBER(OFFSET('Sanitation Data'!$C$13,0,10*ROW('Sanitation Data'!C151))),'Data Summary'!CO157="Yes"),OFFSET('Sanitation Data'!$C$13,0,10*ROW('Sanitation Data'!C151)),NA())</f>
        <v>#N/A</v>
      </c>
      <c r="AA157" s="134" t="e">
        <f ca="1">+IF(AND(ISNUMBER(OFFSET('Sanitation Data'!$D$5,0,10*ROW('Sanitation Data'!D151))),'Data Summary'!CP157="Yes"),100-OFFSET('Sanitation Data'!$D$5,0,10*ROW('Sanitation Data'!D151)),NA())</f>
        <v>#N/A</v>
      </c>
      <c r="AB157" s="134" t="e">
        <f ca="1">+IF(AND(ISNUMBER(OFFSET('Sanitation Data'!$D$7,0,10*ROW('Sanitation Data'!D151))),'Data Summary'!CQ157="Yes"),OFFSET('Sanitation Data'!$D$7,0,10*ROW('Sanitation Data'!D151)),NA())</f>
        <v>#N/A</v>
      </c>
      <c r="AC157" s="134" t="e">
        <f ca="1">+IF(AND(ISNUMBER(OFFSET('Sanitation Data'!$D$11,0,10*ROW('Sanitation Data'!D151))),'Data Summary'!CR157="Yes"),OFFSET('Sanitation Data'!$D$11,0,10*ROW('Sanitation Data'!D151)),NA())</f>
        <v>#N/A</v>
      </c>
      <c r="AD157" s="134" t="e">
        <f ca="1">+IF(AND(ISNUMBER(OFFSET('Sanitation Data'!$D$12,0,10*ROW('Sanitation Data'!D151))),'Data Summary'!CS157="Yes"),OFFSET('Sanitation Data'!$D$12,0,10*ROW('Sanitation Data'!D151)),NA())</f>
        <v>#N/A</v>
      </c>
      <c r="AE157" s="134" t="e">
        <f ca="1">+IF(AND(ISNUMBER(OFFSET('Sanitation Data'!$D$13,0,10*ROW('Sanitation Data'!D151))),'Data Summary'!CT157="Yes"),OFFSET('Sanitation Data'!$D$13,0,10*ROW('Sanitation Data'!D151)),NA())</f>
        <v>#N/A</v>
      </c>
      <c r="AF157" s="134" t="e">
        <f ca="1">+IF(AND(ISNUMBER(OFFSET('Sanitation Data'!$E$5,0,10*ROW('Sanitation Data'!E151))),'Data Summary'!CU157="Yes"),100-OFFSET('Sanitation Data'!$E$5,0,10*ROW('Sanitation Data'!E151)),NA())</f>
        <v>#N/A</v>
      </c>
      <c r="AG157" s="134" t="e">
        <f ca="1">+IF(AND(ISNUMBER(OFFSET('Sanitation Data'!$E$7,0,10*ROW('Sanitation Data'!E151))),'Data Summary'!CV157="Yes"),OFFSET('Sanitation Data'!$E$7,0,10*ROW('Sanitation Data'!E151)),NA())</f>
        <v>#N/A</v>
      </c>
      <c r="AH157" s="134" t="e">
        <f ca="1">+IF(AND(ISNUMBER(OFFSET('Sanitation Data'!$E$11,0,10*ROW('Sanitation Data'!E151))),'Data Summary'!CW157="Yes"),OFFSET('Sanitation Data'!$E$11,0,10*ROW('Sanitation Data'!E151)),NA())</f>
        <v>#N/A</v>
      </c>
      <c r="AI157" s="134" t="e">
        <f ca="1">+IF(AND(ISNUMBER(OFFSET('Sanitation Data'!$E$12,0,10*ROW('Sanitation Data'!E151))),'Data Summary'!CX157="Yes"),OFFSET('Sanitation Data'!$E$12,0,10*ROW('Sanitation Data'!E151)),NA())</f>
        <v>#N/A</v>
      </c>
      <c r="AJ157" s="134" t="e">
        <f ca="1">+IF(AND(ISNUMBER(OFFSET('Sanitation Data'!$E$13,0,10*ROW('Sanitation Data'!E151))),'Data Summary'!CY157="Yes"),OFFSET('Sanitation Data'!$E$13,0,10*ROW('Sanitation Data'!E151)),NA())</f>
        <v>#N/A</v>
      </c>
      <c r="AK157" s="134" t="e">
        <f ca="1">+IF(AND(ISNUMBER(OFFSET('Sanitation Data'!$F$5,0,10*ROW('Sanitation Data'!F151))),'Data Summary'!CZ157="Yes"),100-OFFSET('Sanitation Data'!$F$5,0,10*ROW('Sanitation Data'!F151)),NA())</f>
        <v>#N/A</v>
      </c>
      <c r="AL157" s="134" t="e">
        <f ca="1">+IF(AND(ISNUMBER(OFFSET('Sanitation Data'!$F$7,0,10*ROW('Sanitation Data'!F151))),'Data Summary'!DA157="Yes"),OFFSET('Sanitation Data'!$F$7,0,10*ROW('Sanitation Data'!F151)),NA())</f>
        <v>#N/A</v>
      </c>
      <c r="AM157" s="134" t="e">
        <f ca="1">+IF(AND(ISNUMBER(OFFSET('Sanitation Data'!$F$11,0,10*ROW('Sanitation Data'!F151))),'Data Summary'!DB157="Yes"),OFFSET('Sanitation Data'!$F$11,0,10*ROW('Sanitation Data'!F151)),NA())</f>
        <v>#N/A</v>
      </c>
      <c r="AN157" s="134" t="e">
        <f ca="1">+IF(AND(ISNUMBER(OFFSET('Sanitation Data'!$F$12,0,10*ROW('Sanitation Data'!F151))),'Data Summary'!DC157="Yes"),OFFSET('Sanitation Data'!$F$12,0,10*ROW('Sanitation Data'!F151)),NA())</f>
        <v>#N/A</v>
      </c>
      <c r="AO157" s="134" t="e">
        <f ca="1">+IF(AND(ISNUMBER(OFFSET('Sanitation Data'!$F$13,0,10*ROW('Sanitation Data'!F151))),'Data Summary'!DD157="Yes"),OFFSET('Sanitation Data'!$F$13,0,10*ROW('Sanitation Data'!F151)),NA())</f>
        <v>#N/A</v>
      </c>
      <c r="AP157" s="134" t="e">
        <f ca="1">+IF(AND(ISNUMBER(OFFSET('Sanitation Data'!$G$5,0,10*ROW('Sanitation Data'!G151))),'Data Summary'!DE157="Yes"),100-OFFSET('Sanitation Data'!$G$5,0,10*ROW('Sanitation Data'!G151)),NA())</f>
        <v>#N/A</v>
      </c>
      <c r="AQ157" s="134" t="e">
        <f ca="1">+IF(AND(ISNUMBER(OFFSET('Sanitation Data'!$G$7,0,10*ROW('Sanitation Data'!G151))),'Data Summary'!DF157="Yes"),OFFSET('Sanitation Data'!$G$7,0,10*ROW('Sanitation Data'!G151)),NA())</f>
        <v>#N/A</v>
      </c>
      <c r="AR157" s="134" t="e">
        <f ca="1">+IF(AND(ISNUMBER(OFFSET('Sanitation Data'!$G$11,0,10*ROW('Sanitation Data'!G151))),'Data Summary'!DG157="Yes"),OFFSET('Sanitation Data'!$G$11,0,10*ROW('Sanitation Data'!G151)),NA())</f>
        <v>#N/A</v>
      </c>
      <c r="AS157" s="134" t="e">
        <f ca="1">+IF(AND(ISNUMBER(OFFSET('Sanitation Data'!$G$12,0,10*ROW('Sanitation Data'!G151))),'Data Summary'!DH157="Yes"),OFFSET('Sanitation Data'!$G$12,0,10*ROW('Sanitation Data'!G151)),NA())</f>
        <v>#N/A</v>
      </c>
      <c r="AT157" s="134" t="e">
        <f ca="1">+IF(AND(ISNUMBER(OFFSET('Sanitation Data'!$G$13,0,10*ROW('Sanitation Data'!G151))),'Data Summary'!DI157="Yes"),OFFSET('Sanitation Data'!$G$13,0,10*ROW('Sanitation Data'!G151)),NA())</f>
        <v>#N/A</v>
      </c>
      <c r="AU157" s="134" t="e">
        <f ca="1">+IF(AND(ISNUMBER(OFFSET('Sanitation Data'!$H$5,0,10*ROW('Sanitation Data'!H151))),'Data Summary'!DJ157="Yes"),100-OFFSET('Sanitation Data'!$H$5,0,10*ROW('Sanitation Data'!H151)),NA())</f>
        <v>#N/A</v>
      </c>
      <c r="AV157" s="134" t="e">
        <f ca="1">+IF(AND(ISNUMBER(OFFSET('Sanitation Data'!$H$7,0,10*ROW('Sanitation Data'!H151))),'Data Summary'!DK157="Yes"),OFFSET('Sanitation Data'!$H$7,0,10*ROW('Sanitation Data'!H151)),NA())</f>
        <v>#N/A</v>
      </c>
      <c r="AW157" s="134" t="e">
        <f ca="1">+IF(AND(ISNUMBER(OFFSET('Sanitation Data'!$H$11,0,10*ROW('Sanitation Data'!H151))),'Data Summary'!DL157="Yes"),OFFSET('Sanitation Data'!$H$11,0,10*ROW('Sanitation Data'!H151)),NA())</f>
        <v>#N/A</v>
      </c>
      <c r="AX157" s="134" t="e">
        <f ca="1">+IF(AND(ISNUMBER(OFFSET('Sanitation Data'!$H$12,0,10*ROW('Sanitation Data'!H151))),'Data Summary'!DM157="Yes"),OFFSET('Sanitation Data'!$H$12,0,10*ROW('Sanitation Data'!H151)),NA())</f>
        <v>#N/A</v>
      </c>
      <c r="AY157" s="134" t="e">
        <f ca="1">+IF(AND(ISNUMBER(OFFSET('Sanitation Data'!$H$13,0,10*ROW('Sanitation Data'!H151))),'Data Summary'!DN157="Yes"),OFFSET('Sanitation Data'!$H$13,0,10*ROW('Sanitation Data'!H151)),NA())</f>
        <v>#N/A</v>
      </c>
      <c r="AZ157" s="135" t="e">
        <f ca="1">+IF(AND(ISNUMBER(OFFSET('Hygiene Data'!$C$6,0,10*ROW('Hygiene Data'!C151))),'Data Summary'!DO157="Yes"),OFFSET('Hygiene Data'!$C$6,0,10*ROW('Hygiene Data'!C151)),NA())</f>
        <v>#N/A</v>
      </c>
      <c r="BA157" s="135" t="e">
        <f ca="1">+IF(AND(ISNUMBER(OFFSET('Hygiene Data'!$C$8,0,10*ROW('Hygiene Data'!C151))),'Data Summary'!DP157="Yes"),OFFSET('Hygiene Data'!$C$8,0,10*ROW('Hygiene Data'!C151)),NA())</f>
        <v>#N/A</v>
      </c>
      <c r="BB157" s="135" t="e">
        <f ca="1">+IF(AND(ISNUMBER(OFFSET('Hygiene Data'!$C$10,0,10*ROW('Hygiene Data'!C151))),'Data Summary'!DQ157="Yes"),OFFSET('Hygiene Data'!$C$10,0,10*ROW('Hygiene Data'!C151)),NA())</f>
        <v>#N/A</v>
      </c>
      <c r="BC157" s="135" t="e">
        <f ca="1">+IF(AND(ISNUMBER(OFFSET('Hygiene Data'!$D$6,0,10*ROW('Hygiene Data'!D151))),'Data Summary'!DR157="Yes"),OFFSET('Hygiene Data'!$D$6,0,10*ROW('Hygiene Data'!D151)),NA())</f>
        <v>#N/A</v>
      </c>
      <c r="BD157" s="135" t="e">
        <f ca="1">+IF(AND(ISNUMBER(OFFSET('Hygiene Data'!$D$8,0,10*ROW('Hygiene Data'!D151))),'Data Summary'!DS157="Yes"),OFFSET('Hygiene Data'!$D$8,0,10*ROW('Hygiene Data'!D151)),NA())</f>
        <v>#N/A</v>
      </c>
      <c r="BE157" s="135" t="e">
        <f ca="1">+IF(AND(ISNUMBER(OFFSET('Hygiene Data'!$D$10,0,10*ROW('Hygiene Data'!D151))),'Data Summary'!DT157="Yes"),OFFSET('Hygiene Data'!$D$10,0,10*ROW('Hygiene Data'!D151)),NA())</f>
        <v>#N/A</v>
      </c>
      <c r="BF157" s="135" t="e">
        <f ca="1">+IF(AND(ISNUMBER(OFFSET('Hygiene Data'!$E$6,0,10*ROW('Hygiene Data'!E151))),'Data Summary'!DU157="Yes"),OFFSET('Hygiene Data'!$E$6,0,10*ROW('Hygiene Data'!E151)),NA())</f>
        <v>#N/A</v>
      </c>
      <c r="BG157" s="135" t="e">
        <f ca="1">+IF(AND(ISNUMBER(OFFSET('Hygiene Data'!$E$8,0,10*ROW('Hygiene Data'!E151))),'Data Summary'!DV157="Yes"),OFFSET('Hygiene Data'!$E$8,0,10*ROW('Hygiene Data'!E151)),NA())</f>
        <v>#N/A</v>
      </c>
      <c r="BH157" s="135" t="e">
        <f ca="1">+IF(AND(ISNUMBER(OFFSET('Hygiene Data'!$E$10,0,10*ROW('Hygiene Data'!E151))),'Data Summary'!DW157="Yes"),OFFSET('Hygiene Data'!$E$10,0,10*ROW('Hygiene Data'!E151)),NA())</f>
        <v>#N/A</v>
      </c>
      <c r="BI157" s="135" t="e">
        <f ca="1">+IF(AND(ISNUMBER(OFFSET('Hygiene Data'!$F$6,0,10*ROW('Hygiene Data'!F151))),'Data Summary'!DX157="Yes"),OFFSET('Hygiene Data'!$F$6,0,10*ROW('Hygiene Data'!F151)),NA())</f>
        <v>#N/A</v>
      </c>
      <c r="BJ157" s="135" t="e">
        <f ca="1">+IF(AND(ISNUMBER(OFFSET('Hygiene Data'!$F$8,0,10*ROW('Hygiene Data'!F151))),'Data Summary'!DY157="Yes"),OFFSET('Hygiene Data'!$F$8,0,10*ROW('Hygiene Data'!F151)),NA())</f>
        <v>#N/A</v>
      </c>
      <c r="BK157" s="135" t="e">
        <f ca="1">+IF(AND(ISNUMBER(OFFSET('Hygiene Data'!$F$10,0,10*ROW('Hygiene Data'!F151))),'Data Summary'!DZ157="Yes"),OFFSET('Hygiene Data'!$F$10,0,10*ROW('Hygiene Data'!F151)),NA())</f>
        <v>#N/A</v>
      </c>
      <c r="BL157" s="135" t="e">
        <f ca="1">+IF(AND(ISNUMBER(OFFSET('Hygiene Data'!$G$6,0,10*ROW('Hygiene Data'!G151))),'Data Summary'!EA157="Yes"),OFFSET('Hygiene Data'!$G$6,0,10*ROW('Hygiene Data'!G151)),NA())</f>
        <v>#N/A</v>
      </c>
      <c r="BM157" s="135" t="e">
        <f ca="1">+IF(AND(ISNUMBER(OFFSET('Hygiene Data'!$G$8,0,10*ROW('Hygiene Data'!G151))),'Data Summary'!EB157="Yes"),OFFSET('Hygiene Data'!$G$8,0,10*ROW('Hygiene Data'!G151)),NA())</f>
        <v>#N/A</v>
      </c>
      <c r="BN157" s="135" t="e">
        <f ca="1">+IF(AND(ISNUMBER(OFFSET('Hygiene Data'!$G$10,0,10*ROW('Hygiene Data'!G151))),'Data Summary'!EC157="Yes"),OFFSET('Hygiene Data'!$G$10,0,10*ROW('Hygiene Data'!G151)),NA())</f>
        <v>#N/A</v>
      </c>
      <c r="BO157" s="135" t="e">
        <f ca="1">+IF(AND(ISNUMBER(OFFSET('Hygiene Data'!$H$6,0,10*ROW('Hygiene Data'!H151))),'Data Summary'!ED157="Yes"),OFFSET('Hygiene Data'!$H$6,0,10*ROW('Hygiene Data'!H151)),NA())</f>
        <v>#N/A</v>
      </c>
      <c r="BP157" s="135" t="e">
        <f ca="1">+IF(AND(ISNUMBER(OFFSET('Hygiene Data'!$H$8,0,10*ROW('Hygiene Data'!H151))),'Data Summary'!EE157="Yes"),OFFSET('Hygiene Data'!$H$8,0,10*ROW('Hygiene Data'!H151)),NA())</f>
        <v>#N/A</v>
      </c>
      <c r="BQ157" s="135" t="e">
        <f ca="1">+IF(AND(ISNUMBER(OFFSET('Hygiene Data'!$H$10,0,10*ROW('Hygiene Data'!H151))),'Data Summary'!EF157="Yes"),OFFSET('Hygiene Data'!$H$10,0,10*ROW('Hygiene Data'!H151)),NA())</f>
        <v>#N/A</v>
      </c>
    </row>
    <row r="158" spans="1:69" x14ac:dyDescent="0.2">
      <c r="A158" s="50" t="e">
        <f ca="1">+IF(OFFSET('Water Data'!$B$1,0,10*ROW('Water Data'!B152))="",NA(),OFFSET('Water Data'!$B$1,0,10*ROW('Water Data'!B152)))</f>
        <v>#N/A</v>
      </c>
      <c r="B158" s="50" t="e">
        <f ca="1">+IF(OFFSET('Water Data'!$A$3,0,10*ROW('Water Data'!A155))="",NA(),OFFSET('Water Data'!$A$3,0,10*ROW('Water Data'!A155)))</f>
        <v>#N/A</v>
      </c>
      <c r="C158" s="50" t="e">
        <f ca="1">+IF(OFFSET('Water Data'!$C$3,0,10*ROW('Water Data'!C155))="",NA(),OFFSET('Water Data'!$C$3,0,10*ROW('Water Data'!C155)))</f>
        <v>#N/A</v>
      </c>
      <c r="D158" s="133" t="e">
        <f ca="1">+IF(AND(ISNUMBER(OFFSET('Water Data'!$C$5,0,10*ROW('Water Data'!C152))),'Data Summary'!BS158="Yes"),100-OFFSET('Water Data'!$C$5,0,10*ROW('Water Data'!C152)),NA())</f>
        <v>#N/A</v>
      </c>
      <c r="E158" s="133" t="e">
        <f ca="1">+IF(AND(ISNUMBER(OFFSET('Water Data'!$C$7,0,10*ROW('Water Data'!C152))),'Data Summary'!BT158="Yes"),OFFSET('Water Data'!$C$7,0,10*ROW('Water Data'!C152)),NA())</f>
        <v>#N/A</v>
      </c>
      <c r="F158" s="133" t="e">
        <f ca="1">+IF(AND(ISNUMBER(OFFSET('Water Data'!$C$10,0,10*ROW('Water Data'!C152))),'Data Summary'!BU158="Yes"),OFFSET('Water Data'!$C$10,0,10*ROW('Water Data'!C152)),NA())</f>
        <v>#N/A</v>
      </c>
      <c r="G158" s="133" t="e">
        <f ca="1">+IF(AND(ISNUMBER(OFFSET('Water Data'!$D$5,0,10*ROW('Water Data'!D152))),'Data Summary'!BV158="Yes"),100-OFFSET('Water Data'!$D$5,0,10*ROW('Water Data'!D152)),NA())</f>
        <v>#N/A</v>
      </c>
      <c r="H158" s="133" t="e">
        <f ca="1">+IF(AND(ISNUMBER(OFFSET('Water Data'!$D$7,0,10*ROW('Water Data'!D152))),'Data Summary'!BW158="Yes"),OFFSET('Water Data'!$D$7,0,10*ROW('Water Data'!D152)),NA())</f>
        <v>#N/A</v>
      </c>
      <c r="I158" s="133" t="e">
        <f ca="1">+IF(AND(ISNUMBER(OFFSET('Water Data'!$D$10,0,10*ROW('Water Data'!D152))),'Data Summary'!BX158="Yes"),OFFSET('Water Data'!$D$10,0,10*ROW('Water Data'!D152)),NA())</f>
        <v>#N/A</v>
      </c>
      <c r="J158" s="133" t="e">
        <f ca="1">+IF(AND(ISNUMBER(OFFSET('Water Data'!$E$5,0,10*ROW('Water Data'!E152))),'Data Summary'!BY158="Yes"),100-OFFSET('Water Data'!$E$5,0,10*ROW('Water Data'!E152)),NA())</f>
        <v>#N/A</v>
      </c>
      <c r="K158" s="133" t="e">
        <f ca="1">+IF(AND(ISNUMBER(OFFSET('Water Data'!$E$7,0,10*ROW('Water Data'!E152))),'Data Summary'!BZ158="Yes"),OFFSET('Water Data'!$E$7,0,10*ROW('Water Data'!E152)),NA())</f>
        <v>#N/A</v>
      </c>
      <c r="L158" s="133" t="e">
        <f ca="1">+IF(AND(ISNUMBER(OFFSET('Water Data'!$E$10,0,10*ROW('Water Data'!E152))),'Data Summary'!CA158="Yes"),OFFSET('Water Data'!$E$10,0,10*ROW('Water Data'!E152)),NA())</f>
        <v>#N/A</v>
      </c>
      <c r="M158" s="133" t="e">
        <f ca="1">+IF(AND(ISNUMBER(OFFSET('Water Data'!$F$5,0,10*ROW('Water Data'!F152))),'Data Summary'!CB158="Yes"),100-OFFSET('Water Data'!$F$5,0,10*ROW('Water Data'!F152)),NA())</f>
        <v>#N/A</v>
      </c>
      <c r="N158" s="133" t="e">
        <f ca="1">+IF(AND(ISNUMBER(OFFSET('Water Data'!$F$7,0,10*ROW('Water Data'!F152))),'Data Summary'!CC158="Yes"),OFFSET('Water Data'!$F$7,0,10*ROW('Water Data'!F152)),NA())</f>
        <v>#N/A</v>
      </c>
      <c r="O158" s="133" t="e">
        <f ca="1">+IF(AND(ISNUMBER(OFFSET('Water Data'!$F$10,0,10*ROW('Water Data'!F152))),'Data Summary'!CD158="Yes"),OFFSET('Water Data'!$F$10,0,10*ROW('Water Data'!F152)),NA())</f>
        <v>#N/A</v>
      </c>
      <c r="P158" s="133" t="e">
        <f ca="1">+IF(AND(ISNUMBER(OFFSET('Water Data'!$G$5,0,10*ROW('Water Data'!G152))),'Data Summary'!CE158="Yes"),100-OFFSET('Water Data'!$G$5,0,10*ROW('Water Data'!G152)),NA())</f>
        <v>#N/A</v>
      </c>
      <c r="Q158" s="133" t="e">
        <f ca="1">+IF(AND(ISNUMBER(OFFSET('Water Data'!$G$7,0,10*ROW('Water Data'!G152))),'Data Summary'!CF158="Yes"),OFFSET('Water Data'!$G$7,0,10*ROW('Water Data'!G152)),NA())</f>
        <v>#N/A</v>
      </c>
      <c r="R158" s="133" t="e">
        <f ca="1">+IF(AND(ISNUMBER(OFFSET('Water Data'!$G$10,0,10*ROW('Water Data'!G152))),'Data Summary'!CG158="Yes"),OFFSET('Water Data'!$G$10,0,10*ROW('Water Data'!G152)),NA())</f>
        <v>#N/A</v>
      </c>
      <c r="S158" s="133" t="e">
        <f ca="1">+IF(AND(ISNUMBER(OFFSET('Water Data'!$H$5,0,10*ROW('Water Data'!H152))),'Data Summary'!CH158="Yes"),100-OFFSET('Water Data'!$H$5,0,10*ROW('Water Data'!H152)),NA())</f>
        <v>#N/A</v>
      </c>
      <c r="T158" s="133" t="e">
        <f ca="1">+IF(AND(ISNUMBER(OFFSET('Water Data'!$H$7,0,10*ROW('Water Data'!H152))),'Data Summary'!CI158="Yes"),OFFSET('Water Data'!$H$7,0,10*ROW('Water Data'!H152)),NA())</f>
        <v>#N/A</v>
      </c>
      <c r="U158" s="133" t="e">
        <f ca="1">+IF(AND(ISNUMBER(OFFSET('Water Data'!$H$10,0,10*ROW('Water Data'!H152))),'Data Summary'!CJ158="Yes"),OFFSET('Water Data'!$H$10,0,10*ROW('Water Data'!H152)),NA())</f>
        <v>#N/A</v>
      </c>
      <c r="V158" s="134" t="e">
        <f ca="1">+IF(AND(ISNUMBER(OFFSET('Sanitation Data'!$C$5,0,10*ROW('Sanitation Data'!C152))),'Data Summary'!CK158="Yes"),100-OFFSET('Sanitation Data'!$C$5,0,10*ROW('Sanitation Data'!C152)),NA())</f>
        <v>#N/A</v>
      </c>
      <c r="W158" s="134" t="e">
        <f ca="1">+IF(AND(ISNUMBER(OFFSET('Sanitation Data'!$C$7,0,10*ROW('Sanitation Data'!C152))),'Data Summary'!CL158="Yes"),OFFSET('Sanitation Data'!$C$7,0,10*ROW('Sanitation Data'!C152)),NA())</f>
        <v>#N/A</v>
      </c>
      <c r="X158" s="134" t="e">
        <f ca="1">+IF(AND(ISNUMBER(OFFSET('Sanitation Data'!$C$11,0,10*ROW('Sanitation Data'!C152))),'Data Summary'!CM158="Yes"),OFFSET('Sanitation Data'!$C$11,0,10*ROW('Sanitation Data'!C152)),NA())</f>
        <v>#N/A</v>
      </c>
      <c r="Y158" s="134" t="e">
        <f ca="1">+IF(AND(ISNUMBER(OFFSET('Sanitation Data'!$C$12,0,10*ROW('Sanitation Data'!C152))),'Data Summary'!CN158="Yes"),OFFSET('Sanitation Data'!$C$12,0,10*ROW('Sanitation Data'!C152)),NA())</f>
        <v>#N/A</v>
      </c>
      <c r="Z158" s="134" t="e">
        <f ca="1">+IF(AND(ISNUMBER(OFFSET('Sanitation Data'!$C$13,0,10*ROW('Sanitation Data'!C152))),'Data Summary'!CO158="Yes"),OFFSET('Sanitation Data'!$C$13,0,10*ROW('Sanitation Data'!C152)),NA())</f>
        <v>#N/A</v>
      </c>
      <c r="AA158" s="134" t="e">
        <f ca="1">+IF(AND(ISNUMBER(OFFSET('Sanitation Data'!$D$5,0,10*ROW('Sanitation Data'!D152))),'Data Summary'!CP158="Yes"),100-OFFSET('Sanitation Data'!$D$5,0,10*ROW('Sanitation Data'!D152)),NA())</f>
        <v>#N/A</v>
      </c>
      <c r="AB158" s="134" t="e">
        <f ca="1">+IF(AND(ISNUMBER(OFFSET('Sanitation Data'!$D$7,0,10*ROW('Sanitation Data'!D152))),'Data Summary'!CQ158="Yes"),OFFSET('Sanitation Data'!$D$7,0,10*ROW('Sanitation Data'!D152)),NA())</f>
        <v>#N/A</v>
      </c>
      <c r="AC158" s="134" t="e">
        <f ca="1">+IF(AND(ISNUMBER(OFFSET('Sanitation Data'!$D$11,0,10*ROW('Sanitation Data'!D152))),'Data Summary'!CR158="Yes"),OFFSET('Sanitation Data'!$D$11,0,10*ROW('Sanitation Data'!D152)),NA())</f>
        <v>#N/A</v>
      </c>
      <c r="AD158" s="134" t="e">
        <f ca="1">+IF(AND(ISNUMBER(OFFSET('Sanitation Data'!$D$12,0,10*ROW('Sanitation Data'!D152))),'Data Summary'!CS158="Yes"),OFFSET('Sanitation Data'!$D$12,0,10*ROW('Sanitation Data'!D152)),NA())</f>
        <v>#N/A</v>
      </c>
      <c r="AE158" s="134" t="e">
        <f ca="1">+IF(AND(ISNUMBER(OFFSET('Sanitation Data'!$D$13,0,10*ROW('Sanitation Data'!D152))),'Data Summary'!CT158="Yes"),OFFSET('Sanitation Data'!$D$13,0,10*ROW('Sanitation Data'!D152)),NA())</f>
        <v>#N/A</v>
      </c>
      <c r="AF158" s="134" t="e">
        <f ca="1">+IF(AND(ISNUMBER(OFFSET('Sanitation Data'!$E$5,0,10*ROW('Sanitation Data'!E152))),'Data Summary'!CU158="Yes"),100-OFFSET('Sanitation Data'!$E$5,0,10*ROW('Sanitation Data'!E152)),NA())</f>
        <v>#N/A</v>
      </c>
      <c r="AG158" s="134" t="e">
        <f ca="1">+IF(AND(ISNUMBER(OFFSET('Sanitation Data'!$E$7,0,10*ROW('Sanitation Data'!E152))),'Data Summary'!CV158="Yes"),OFFSET('Sanitation Data'!$E$7,0,10*ROW('Sanitation Data'!E152)),NA())</f>
        <v>#N/A</v>
      </c>
      <c r="AH158" s="134" t="e">
        <f ca="1">+IF(AND(ISNUMBER(OFFSET('Sanitation Data'!$E$11,0,10*ROW('Sanitation Data'!E152))),'Data Summary'!CW158="Yes"),OFFSET('Sanitation Data'!$E$11,0,10*ROW('Sanitation Data'!E152)),NA())</f>
        <v>#N/A</v>
      </c>
      <c r="AI158" s="134" t="e">
        <f ca="1">+IF(AND(ISNUMBER(OFFSET('Sanitation Data'!$E$12,0,10*ROW('Sanitation Data'!E152))),'Data Summary'!CX158="Yes"),OFFSET('Sanitation Data'!$E$12,0,10*ROW('Sanitation Data'!E152)),NA())</f>
        <v>#N/A</v>
      </c>
      <c r="AJ158" s="134" t="e">
        <f ca="1">+IF(AND(ISNUMBER(OFFSET('Sanitation Data'!$E$13,0,10*ROW('Sanitation Data'!E152))),'Data Summary'!CY158="Yes"),OFFSET('Sanitation Data'!$E$13,0,10*ROW('Sanitation Data'!E152)),NA())</f>
        <v>#N/A</v>
      </c>
      <c r="AK158" s="134" t="e">
        <f ca="1">+IF(AND(ISNUMBER(OFFSET('Sanitation Data'!$F$5,0,10*ROW('Sanitation Data'!F152))),'Data Summary'!CZ158="Yes"),100-OFFSET('Sanitation Data'!$F$5,0,10*ROW('Sanitation Data'!F152)),NA())</f>
        <v>#N/A</v>
      </c>
      <c r="AL158" s="134" t="e">
        <f ca="1">+IF(AND(ISNUMBER(OFFSET('Sanitation Data'!$F$7,0,10*ROW('Sanitation Data'!F152))),'Data Summary'!DA158="Yes"),OFFSET('Sanitation Data'!$F$7,0,10*ROW('Sanitation Data'!F152)),NA())</f>
        <v>#N/A</v>
      </c>
      <c r="AM158" s="134" t="e">
        <f ca="1">+IF(AND(ISNUMBER(OFFSET('Sanitation Data'!$F$11,0,10*ROW('Sanitation Data'!F152))),'Data Summary'!DB158="Yes"),OFFSET('Sanitation Data'!$F$11,0,10*ROW('Sanitation Data'!F152)),NA())</f>
        <v>#N/A</v>
      </c>
      <c r="AN158" s="134" t="e">
        <f ca="1">+IF(AND(ISNUMBER(OFFSET('Sanitation Data'!$F$12,0,10*ROW('Sanitation Data'!F152))),'Data Summary'!DC158="Yes"),OFFSET('Sanitation Data'!$F$12,0,10*ROW('Sanitation Data'!F152)),NA())</f>
        <v>#N/A</v>
      </c>
      <c r="AO158" s="134" t="e">
        <f ca="1">+IF(AND(ISNUMBER(OFFSET('Sanitation Data'!$F$13,0,10*ROW('Sanitation Data'!F152))),'Data Summary'!DD158="Yes"),OFFSET('Sanitation Data'!$F$13,0,10*ROW('Sanitation Data'!F152)),NA())</f>
        <v>#N/A</v>
      </c>
      <c r="AP158" s="134" t="e">
        <f ca="1">+IF(AND(ISNUMBER(OFFSET('Sanitation Data'!$G$5,0,10*ROW('Sanitation Data'!G152))),'Data Summary'!DE158="Yes"),100-OFFSET('Sanitation Data'!$G$5,0,10*ROW('Sanitation Data'!G152)),NA())</f>
        <v>#N/A</v>
      </c>
      <c r="AQ158" s="134" t="e">
        <f ca="1">+IF(AND(ISNUMBER(OFFSET('Sanitation Data'!$G$7,0,10*ROW('Sanitation Data'!G152))),'Data Summary'!DF158="Yes"),OFFSET('Sanitation Data'!$G$7,0,10*ROW('Sanitation Data'!G152)),NA())</f>
        <v>#N/A</v>
      </c>
      <c r="AR158" s="134" t="e">
        <f ca="1">+IF(AND(ISNUMBER(OFFSET('Sanitation Data'!$G$11,0,10*ROW('Sanitation Data'!G152))),'Data Summary'!DG158="Yes"),OFFSET('Sanitation Data'!$G$11,0,10*ROW('Sanitation Data'!G152)),NA())</f>
        <v>#N/A</v>
      </c>
      <c r="AS158" s="134" t="e">
        <f ca="1">+IF(AND(ISNUMBER(OFFSET('Sanitation Data'!$G$12,0,10*ROW('Sanitation Data'!G152))),'Data Summary'!DH158="Yes"),OFFSET('Sanitation Data'!$G$12,0,10*ROW('Sanitation Data'!G152)),NA())</f>
        <v>#N/A</v>
      </c>
      <c r="AT158" s="134" t="e">
        <f ca="1">+IF(AND(ISNUMBER(OFFSET('Sanitation Data'!$G$13,0,10*ROW('Sanitation Data'!G152))),'Data Summary'!DI158="Yes"),OFFSET('Sanitation Data'!$G$13,0,10*ROW('Sanitation Data'!G152)),NA())</f>
        <v>#N/A</v>
      </c>
      <c r="AU158" s="134" t="e">
        <f ca="1">+IF(AND(ISNUMBER(OFFSET('Sanitation Data'!$H$5,0,10*ROW('Sanitation Data'!H152))),'Data Summary'!DJ158="Yes"),100-OFFSET('Sanitation Data'!$H$5,0,10*ROW('Sanitation Data'!H152)),NA())</f>
        <v>#N/A</v>
      </c>
      <c r="AV158" s="134" t="e">
        <f ca="1">+IF(AND(ISNUMBER(OFFSET('Sanitation Data'!$H$7,0,10*ROW('Sanitation Data'!H152))),'Data Summary'!DK158="Yes"),OFFSET('Sanitation Data'!$H$7,0,10*ROW('Sanitation Data'!H152)),NA())</f>
        <v>#N/A</v>
      </c>
      <c r="AW158" s="134" t="e">
        <f ca="1">+IF(AND(ISNUMBER(OFFSET('Sanitation Data'!$H$11,0,10*ROW('Sanitation Data'!H152))),'Data Summary'!DL158="Yes"),OFFSET('Sanitation Data'!$H$11,0,10*ROW('Sanitation Data'!H152)),NA())</f>
        <v>#N/A</v>
      </c>
      <c r="AX158" s="134" t="e">
        <f ca="1">+IF(AND(ISNUMBER(OFFSET('Sanitation Data'!$H$12,0,10*ROW('Sanitation Data'!H152))),'Data Summary'!DM158="Yes"),OFFSET('Sanitation Data'!$H$12,0,10*ROW('Sanitation Data'!H152)),NA())</f>
        <v>#N/A</v>
      </c>
      <c r="AY158" s="134" t="e">
        <f ca="1">+IF(AND(ISNUMBER(OFFSET('Sanitation Data'!$H$13,0,10*ROW('Sanitation Data'!H152))),'Data Summary'!DN158="Yes"),OFFSET('Sanitation Data'!$H$13,0,10*ROW('Sanitation Data'!H152)),NA())</f>
        <v>#N/A</v>
      </c>
      <c r="AZ158" s="135" t="e">
        <f ca="1">+IF(AND(ISNUMBER(OFFSET('Hygiene Data'!$C$6,0,10*ROW('Hygiene Data'!C152))),'Data Summary'!DO158="Yes"),OFFSET('Hygiene Data'!$C$6,0,10*ROW('Hygiene Data'!C152)),NA())</f>
        <v>#N/A</v>
      </c>
      <c r="BA158" s="135" t="e">
        <f ca="1">+IF(AND(ISNUMBER(OFFSET('Hygiene Data'!$C$8,0,10*ROW('Hygiene Data'!C152))),'Data Summary'!DP158="Yes"),OFFSET('Hygiene Data'!$C$8,0,10*ROW('Hygiene Data'!C152)),NA())</f>
        <v>#N/A</v>
      </c>
      <c r="BB158" s="135" t="e">
        <f ca="1">+IF(AND(ISNUMBER(OFFSET('Hygiene Data'!$C$10,0,10*ROW('Hygiene Data'!C152))),'Data Summary'!DQ158="Yes"),OFFSET('Hygiene Data'!$C$10,0,10*ROW('Hygiene Data'!C152)),NA())</f>
        <v>#N/A</v>
      </c>
      <c r="BC158" s="135" t="e">
        <f ca="1">+IF(AND(ISNUMBER(OFFSET('Hygiene Data'!$D$6,0,10*ROW('Hygiene Data'!D152))),'Data Summary'!DR158="Yes"),OFFSET('Hygiene Data'!$D$6,0,10*ROW('Hygiene Data'!D152)),NA())</f>
        <v>#N/A</v>
      </c>
      <c r="BD158" s="135" t="e">
        <f ca="1">+IF(AND(ISNUMBER(OFFSET('Hygiene Data'!$D$8,0,10*ROW('Hygiene Data'!D152))),'Data Summary'!DS158="Yes"),OFFSET('Hygiene Data'!$D$8,0,10*ROW('Hygiene Data'!D152)),NA())</f>
        <v>#N/A</v>
      </c>
      <c r="BE158" s="135" t="e">
        <f ca="1">+IF(AND(ISNUMBER(OFFSET('Hygiene Data'!$D$10,0,10*ROW('Hygiene Data'!D152))),'Data Summary'!DT158="Yes"),OFFSET('Hygiene Data'!$D$10,0,10*ROW('Hygiene Data'!D152)),NA())</f>
        <v>#N/A</v>
      </c>
      <c r="BF158" s="135" t="e">
        <f ca="1">+IF(AND(ISNUMBER(OFFSET('Hygiene Data'!$E$6,0,10*ROW('Hygiene Data'!E152))),'Data Summary'!DU158="Yes"),OFFSET('Hygiene Data'!$E$6,0,10*ROW('Hygiene Data'!E152)),NA())</f>
        <v>#N/A</v>
      </c>
      <c r="BG158" s="135" t="e">
        <f ca="1">+IF(AND(ISNUMBER(OFFSET('Hygiene Data'!$E$8,0,10*ROW('Hygiene Data'!E152))),'Data Summary'!DV158="Yes"),OFFSET('Hygiene Data'!$E$8,0,10*ROW('Hygiene Data'!E152)),NA())</f>
        <v>#N/A</v>
      </c>
      <c r="BH158" s="135" t="e">
        <f ca="1">+IF(AND(ISNUMBER(OFFSET('Hygiene Data'!$E$10,0,10*ROW('Hygiene Data'!E152))),'Data Summary'!DW158="Yes"),OFFSET('Hygiene Data'!$E$10,0,10*ROW('Hygiene Data'!E152)),NA())</f>
        <v>#N/A</v>
      </c>
      <c r="BI158" s="135" t="e">
        <f ca="1">+IF(AND(ISNUMBER(OFFSET('Hygiene Data'!$F$6,0,10*ROW('Hygiene Data'!F152))),'Data Summary'!DX158="Yes"),OFFSET('Hygiene Data'!$F$6,0,10*ROW('Hygiene Data'!F152)),NA())</f>
        <v>#N/A</v>
      </c>
      <c r="BJ158" s="135" t="e">
        <f ca="1">+IF(AND(ISNUMBER(OFFSET('Hygiene Data'!$F$8,0,10*ROW('Hygiene Data'!F152))),'Data Summary'!DY158="Yes"),OFFSET('Hygiene Data'!$F$8,0,10*ROW('Hygiene Data'!F152)),NA())</f>
        <v>#N/A</v>
      </c>
      <c r="BK158" s="135" t="e">
        <f ca="1">+IF(AND(ISNUMBER(OFFSET('Hygiene Data'!$F$10,0,10*ROW('Hygiene Data'!F152))),'Data Summary'!DZ158="Yes"),OFFSET('Hygiene Data'!$F$10,0,10*ROW('Hygiene Data'!F152)),NA())</f>
        <v>#N/A</v>
      </c>
      <c r="BL158" s="135" t="e">
        <f ca="1">+IF(AND(ISNUMBER(OFFSET('Hygiene Data'!$G$6,0,10*ROW('Hygiene Data'!G152))),'Data Summary'!EA158="Yes"),OFFSET('Hygiene Data'!$G$6,0,10*ROW('Hygiene Data'!G152)),NA())</f>
        <v>#N/A</v>
      </c>
      <c r="BM158" s="135" t="e">
        <f ca="1">+IF(AND(ISNUMBER(OFFSET('Hygiene Data'!$G$8,0,10*ROW('Hygiene Data'!G152))),'Data Summary'!EB158="Yes"),OFFSET('Hygiene Data'!$G$8,0,10*ROW('Hygiene Data'!G152)),NA())</f>
        <v>#N/A</v>
      </c>
      <c r="BN158" s="135" t="e">
        <f ca="1">+IF(AND(ISNUMBER(OFFSET('Hygiene Data'!$G$10,0,10*ROW('Hygiene Data'!G152))),'Data Summary'!EC158="Yes"),OFFSET('Hygiene Data'!$G$10,0,10*ROW('Hygiene Data'!G152)),NA())</f>
        <v>#N/A</v>
      </c>
      <c r="BO158" s="135" t="e">
        <f ca="1">+IF(AND(ISNUMBER(OFFSET('Hygiene Data'!$H$6,0,10*ROW('Hygiene Data'!H152))),'Data Summary'!ED158="Yes"),OFFSET('Hygiene Data'!$H$6,0,10*ROW('Hygiene Data'!H152)),NA())</f>
        <v>#N/A</v>
      </c>
      <c r="BP158" s="135" t="e">
        <f ca="1">+IF(AND(ISNUMBER(OFFSET('Hygiene Data'!$H$8,0,10*ROW('Hygiene Data'!H152))),'Data Summary'!EE158="Yes"),OFFSET('Hygiene Data'!$H$8,0,10*ROW('Hygiene Data'!H152)),NA())</f>
        <v>#N/A</v>
      </c>
      <c r="BQ158" s="135" t="e">
        <f ca="1">+IF(AND(ISNUMBER(OFFSET('Hygiene Data'!$H$10,0,10*ROW('Hygiene Data'!H152))),'Data Summary'!EF158="Yes"),OFFSET('Hygiene Data'!$H$10,0,10*ROW('Hygiene Data'!H152)),NA())</f>
        <v>#N/A</v>
      </c>
    </row>
    <row r="159" spans="1:69" x14ac:dyDescent="0.2">
      <c r="A159" s="50" t="e">
        <f ca="1">+IF(OFFSET('Water Data'!$B$1,0,10*ROW('Water Data'!B153))="",NA(),OFFSET('Water Data'!$B$1,0,10*ROW('Water Data'!B153)))</f>
        <v>#N/A</v>
      </c>
      <c r="B159" s="50" t="e">
        <f ca="1">+IF(OFFSET('Water Data'!$A$3,0,10*ROW('Water Data'!A156))="",NA(),OFFSET('Water Data'!$A$3,0,10*ROW('Water Data'!A156)))</f>
        <v>#N/A</v>
      </c>
      <c r="C159" s="50" t="e">
        <f ca="1">+IF(OFFSET('Water Data'!$C$3,0,10*ROW('Water Data'!C156))="",NA(),OFFSET('Water Data'!$C$3,0,10*ROW('Water Data'!C156)))</f>
        <v>#N/A</v>
      </c>
      <c r="D159" s="133" t="e">
        <f ca="1">+IF(AND(ISNUMBER(OFFSET('Water Data'!$C$5,0,10*ROW('Water Data'!C153))),'Data Summary'!BS159="Yes"),100-OFFSET('Water Data'!$C$5,0,10*ROW('Water Data'!C153)),NA())</f>
        <v>#N/A</v>
      </c>
      <c r="E159" s="133" t="e">
        <f ca="1">+IF(AND(ISNUMBER(OFFSET('Water Data'!$C$7,0,10*ROW('Water Data'!C153))),'Data Summary'!BT159="Yes"),OFFSET('Water Data'!$C$7,0,10*ROW('Water Data'!C153)),NA())</f>
        <v>#N/A</v>
      </c>
      <c r="F159" s="133" t="e">
        <f ca="1">+IF(AND(ISNUMBER(OFFSET('Water Data'!$C$10,0,10*ROW('Water Data'!C153))),'Data Summary'!BU159="Yes"),OFFSET('Water Data'!$C$10,0,10*ROW('Water Data'!C153)),NA())</f>
        <v>#N/A</v>
      </c>
      <c r="G159" s="133" t="e">
        <f ca="1">+IF(AND(ISNUMBER(OFFSET('Water Data'!$D$5,0,10*ROW('Water Data'!D153))),'Data Summary'!BV159="Yes"),100-OFFSET('Water Data'!$D$5,0,10*ROW('Water Data'!D153)),NA())</f>
        <v>#N/A</v>
      </c>
      <c r="H159" s="133" t="e">
        <f ca="1">+IF(AND(ISNUMBER(OFFSET('Water Data'!$D$7,0,10*ROW('Water Data'!D153))),'Data Summary'!BW159="Yes"),OFFSET('Water Data'!$D$7,0,10*ROW('Water Data'!D153)),NA())</f>
        <v>#N/A</v>
      </c>
      <c r="I159" s="133" t="e">
        <f ca="1">+IF(AND(ISNUMBER(OFFSET('Water Data'!$D$10,0,10*ROW('Water Data'!D153))),'Data Summary'!BX159="Yes"),OFFSET('Water Data'!$D$10,0,10*ROW('Water Data'!D153)),NA())</f>
        <v>#N/A</v>
      </c>
      <c r="J159" s="133" t="e">
        <f ca="1">+IF(AND(ISNUMBER(OFFSET('Water Data'!$E$5,0,10*ROW('Water Data'!E153))),'Data Summary'!BY159="Yes"),100-OFFSET('Water Data'!$E$5,0,10*ROW('Water Data'!E153)),NA())</f>
        <v>#N/A</v>
      </c>
      <c r="K159" s="133" t="e">
        <f ca="1">+IF(AND(ISNUMBER(OFFSET('Water Data'!$E$7,0,10*ROW('Water Data'!E153))),'Data Summary'!BZ159="Yes"),OFFSET('Water Data'!$E$7,0,10*ROW('Water Data'!E153)),NA())</f>
        <v>#N/A</v>
      </c>
      <c r="L159" s="133" t="e">
        <f ca="1">+IF(AND(ISNUMBER(OFFSET('Water Data'!$E$10,0,10*ROW('Water Data'!E153))),'Data Summary'!CA159="Yes"),OFFSET('Water Data'!$E$10,0,10*ROW('Water Data'!E153)),NA())</f>
        <v>#N/A</v>
      </c>
      <c r="M159" s="133" t="e">
        <f ca="1">+IF(AND(ISNUMBER(OFFSET('Water Data'!$F$5,0,10*ROW('Water Data'!F153))),'Data Summary'!CB159="Yes"),100-OFFSET('Water Data'!$F$5,0,10*ROW('Water Data'!F153)),NA())</f>
        <v>#N/A</v>
      </c>
      <c r="N159" s="133" t="e">
        <f ca="1">+IF(AND(ISNUMBER(OFFSET('Water Data'!$F$7,0,10*ROW('Water Data'!F153))),'Data Summary'!CC159="Yes"),OFFSET('Water Data'!$F$7,0,10*ROW('Water Data'!F153)),NA())</f>
        <v>#N/A</v>
      </c>
      <c r="O159" s="133" t="e">
        <f ca="1">+IF(AND(ISNUMBER(OFFSET('Water Data'!$F$10,0,10*ROW('Water Data'!F153))),'Data Summary'!CD159="Yes"),OFFSET('Water Data'!$F$10,0,10*ROW('Water Data'!F153)),NA())</f>
        <v>#N/A</v>
      </c>
      <c r="P159" s="133" t="e">
        <f ca="1">+IF(AND(ISNUMBER(OFFSET('Water Data'!$G$5,0,10*ROW('Water Data'!G153))),'Data Summary'!CE159="Yes"),100-OFFSET('Water Data'!$G$5,0,10*ROW('Water Data'!G153)),NA())</f>
        <v>#N/A</v>
      </c>
      <c r="Q159" s="133" t="e">
        <f ca="1">+IF(AND(ISNUMBER(OFFSET('Water Data'!$G$7,0,10*ROW('Water Data'!G153))),'Data Summary'!CF159="Yes"),OFFSET('Water Data'!$G$7,0,10*ROW('Water Data'!G153)),NA())</f>
        <v>#N/A</v>
      </c>
      <c r="R159" s="133" t="e">
        <f ca="1">+IF(AND(ISNUMBER(OFFSET('Water Data'!$G$10,0,10*ROW('Water Data'!G153))),'Data Summary'!CG159="Yes"),OFFSET('Water Data'!$G$10,0,10*ROW('Water Data'!G153)),NA())</f>
        <v>#N/A</v>
      </c>
      <c r="S159" s="133" t="e">
        <f ca="1">+IF(AND(ISNUMBER(OFFSET('Water Data'!$H$5,0,10*ROW('Water Data'!H153))),'Data Summary'!CH159="Yes"),100-OFFSET('Water Data'!$H$5,0,10*ROW('Water Data'!H153)),NA())</f>
        <v>#N/A</v>
      </c>
      <c r="T159" s="133" t="e">
        <f ca="1">+IF(AND(ISNUMBER(OFFSET('Water Data'!$H$7,0,10*ROW('Water Data'!H153))),'Data Summary'!CI159="Yes"),OFFSET('Water Data'!$H$7,0,10*ROW('Water Data'!H153)),NA())</f>
        <v>#N/A</v>
      </c>
      <c r="U159" s="133" t="e">
        <f ca="1">+IF(AND(ISNUMBER(OFFSET('Water Data'!$H$10,0,10*ROW('Water Data'!H153))),'Data Summary'!CJ159="Yes"),OFFSET('Water Data'!$H$10,0,10*ROW('Water Data'!H153)),NA())</f>
        <v>#N/A</v>
      </c>
      <c r="V159" s="134" t="e">
        <f ca="1">+IF(AND(ISNUMBER(OFFSET('Sanitation Data'!$C$5,0,10*ROW('Sanitation Data'!C153))),'Data Summary'!CK159="Yes"),100-OFFSET('Sanitation Data'!$C$5,0,10*ROW('Sanitation Data'!C153)),NA())</f>
        <v>#N/A</v>
      </c>
      <c r="W159" s="134" t="e">
        <f ca="1">+IF(AND(ISNUMBER(OFFSET('Sanitation Data'!$C$7,0,10*ROW('Sanitation Data'!C153))),'Data Summary'!CL159="Yes"),OFFSET('Sanitation Data'!$C$7,0,10*ROW('Sanitation Data'!C153)),NA())</f>
        <v>#N/A</v>
      </c>
      <c r="X159" s="134" t="e">
        <f ca="1">+IF(AND(ISNUMBER(OFFSET('Sanitation Data'!$C$11,0,10*ROW('Sanitation Data'!C153))),'Data Summary'!CM159="Yes"),OFFSET('Sanitation Data'!$C$11,0,10*ROW('Sanitation Data'!C153)),NA())</f>
        <v>#N/A</v>
      </c>
      <c r="Y159" s="134" t="e">
        <f ca="1">+IF(AND(ISNUMBER(OFFSET('Sanitation Data'!$C$12,0,10*ROW('Sanitation Data'!C153))),'Data Summary'!CN159="Yes"),OFFSET('Sanitation Data'!$C$12,0,10*ROW('Sanitation Data'!C153)),NA())</f>
        <v>#N/A</v>
      </c>
      <c r="Z159" s="134" t="e">
        <f ca="1">+IF(AND(ISNUMBER(OFFSET('Sanitation Data'!$C$13,0,10*ROW('Sanitation Data'!C153))),'Data Summary'!CO159="Yes"),OFFSET('Sanitation Data'!$C$13,0,10*ROW('Sanitation Data'!C153)),NA())</f>
        <v>#N/A</v>
      </c>
      <c r="AA159" s="134" t="e">
        <f ca="1">+IF(AND(ISNUMBER(OFFSET('Sanitation Data'!$D$5,0,10*ROW('Sanitation Data'!D153))),'Data Summary'!CP159="Yes"),100-OFFSET('Sanitation Data'!$D$5,0,10*ROW('Sanitation Data'!D153)),NA())</f>
        <v>#N/A</v>
      </c>
      <c r="AB159" s="134" t="e">
        <f ca="1">+IF(AND(ISNUMBER(OFFSET('Sanitation Data'!$D$7,0,10*ROW('Sanitation Data'!D153))),'Data Summary'!CQ159="Yes"),OFFSET('Sanitation Data'!$D$7,0,10*ROW('Sanitation Data'!D153)),NA())</f>
        <v>#N/A</v>
      </c>
      <c r="AC159" s="134" t="e">
        <f ca="1">+IF(AND(ISNUMBER(OFFSET('Sanitation Data'!$D$11,0,10*ROW('Sanitation Data'!D153))),'Data Summary'!CR159="Yes"),OFFSET('Sanitation Data'!$D$11,0,10*ROW('Sanitation Data'!D153)),NA())</f>
        <v>#N/A</v>
      </c>
      <c r="AD159" s="134" t="e">
        <f ca="1">+IF(AND(ISNUMBER(OFFSET('Sanitation Data'!$D$12,0,10*ROW('Sanitation Data'!D153))),'Data Summary'!CS159="Yes"),OFFSET('Sanitation Data'!$D$12,0,10*ROW('Sanitation Data'!D153)),NA())</f>
        <v>#N/A</v>
      </c>
      <c r="AE159" s="134" t="e">
        <f ca="1">+IF(AND(ISNUMBER(OFFSET('Sanitation Data'!$D$13,0,10*ROW('Sanitation Data'!D153))),'Data Summary'!CT159="Yes"),OFFSET('Sanitation Data'!$D$13,0,10*ROW('Sanitation Data'!D153)),NA())</f>
        <v>#N/A</v>
      </c>
      <c r="AF159" s="134" t="e">
        <f ca="1">+IF(AND(ISNUMBER(OFFSET('Sanitation Data'!$E$5,0,10*ROW('Sanitation Data'!E153))),'Data Summary'!CU159="Yes"),100-OFFSET('Sanitation Data'!$E$5,0,10*ROW('Sanitation Data'!E153)),NA())</f>
        <v>#N/A</v>
      </c>
      <c r="AG159" s="134" t="e">
        <f ca="1">+IF(AND(ISNUMBER(OFFSET('Sanitation Data'!$E$7,0,10*ROW('Sanitation Data'!E153))),'Data Summary'!CV159="Yes"),OFFSET('Sanitation Data'!$E$7,0,10*ROW('Sanitation Data'!E153)),NA())</f>
        <v>#N/A</v>
      </c>
      <c r="AH159" s="134" t="e">
        <f ca="1">+IF(AND(ISNUMBER(OFFSET('Sanitation Data'!$E$11,0,10*ROW('Sanitation Data'!E153))),'Data Summary'!CW159="Yes"),OFFSET('Sanitation Data'!$E$11,0,10*ROW('Sanitation Data'!E153)),NA())</f>
        <v>#N/A</v>
      </c>
      <c r="AI159" s="134" t="e">
        <f ca="1">+IF(AND(ISNUMBER(OFFSET('Sanitation Data'!$E$12,0,10*ROW('Sanitation Data'!E153))),'Data Summary'!CX159="Yes"),OFFSET('Sanitation Data'!$E$12,0,10*ROW('Sanitation Data'!E153)),NA())</f>
        <v>#N/A</v>
      </c>
      <c r="AJ159" s="134" t="e">
        <f ca="1">+IF(AND(ISNUMBER(OFFSET('Sanitation Data'!$E$13,0,10*ROW('Sanitation Data'!E153))),'Data Summary'!CY159="Yes"),OFFSET('Sanitation Data'!$E$13,0,10*ROW('Sanitation Data'!E153)),NA())</f>
        <v>#N/A</v>
      </c>
      <c r="AK159" s="134" t="e">
        <f ca="1">+IF(AND(ISNUMBER(OFFSET('Sanitation Data'!$F$5,0,10*ROW('Sanitation Data'!F153))),'Data Summary'!CZ159="Yes"),100-OFFSET('Sanitation Data'!$F$5,0,10*ROW('Sanitation Data'!F153)),NA())</f>
        <v>#N/A</v>
      </c>
      <c r="AL159" s="134" t="e">
        <f ca="1">+IF(AND(ISNUMBER(OFFSET('Sanitation Data'!$F$7,0,10*ROW('Sanitation Data'!F153))),'Data Summary'!DA159="Yes"),OFFSET('Sanitation Data'!$F$7,0,10*ROW('Sanitation Data'!F153)),NA())</f>
        <v>#N/A</v>
      </c>
      <c r="AM159" s="134" t="e">
        <f ca="1">+IF(AND(ISNUMBER(OFFSET('Sanitation Data'!$F$11,0,10*ROW('Sanitation Data'!F153))),'Data Summary'!DB159="Yes"),OFFSET('Sanitation Data'!$F$11,0,10*ROW('Sanitation Data'!F153)),NA())</f>
        <v>#N/A</v>
      </c>
      <c r="AN159" s="134" t="e">
        <f ca="1">+IF(AND(ISNUMBER(OFFSET('Sanitation Data'!$F$12,0,10*ROW('Sanitation Data'!F153))),'Data Summary'!DC159="Yes"),OFFSET('Sanitation Data'!$F$12,0,10*ROW('Sanitation Data'!F153)),NA())</f>
        <v>#N/A</v>
      </c>
      <c r="AO159" s="134" t="e">
        <f ca="1">+IF(AND(ISNUMBER(OFFSET('Sanitation Data'!$F$13,0,10*ROW('Sanitation Data'!F153))),'Data Summary'!DD159="Yes"),OFFSET('Sanitation Data'!$F$13,0,10*ROW('Sanitation Data'!F153)),NA())</f>
        <v>#N/A</v>
      </c>
      <c r="AP159" s="134" t="e">
        <f ca="1">+IF(AND(ISNUMBER(OFFSET('Sanitation Data'!$G$5,0,10*ROW('Sanitation Data'!G153))),'Data Summary'!DE159="Yes"),100-OFFSET('Sanitation Data'!$G$5,0,10*ROW('Sanitation Data'!G153)),NA())</f>
        <v>#N/A</v>
      </c>
      <c r="AQ159" s="134" t="e">
        <f ca="1">+IF(AND(ISNUMBER(OFFSET('Sanitation Data'!$G$7,0,10*ROW('Sanitation Data'!G153))),'Data Summary'!DF159="Yes"),OFFSET('Sanitation Data'!$G$7,0,10*ROW('Sanitation Data'!G153)),NA())</f>
        <v>#N/A</v>
      </c>
      <c r="AR159" s="134" t="e">
        <f ca="1">+IF(AND(ISNUMBER(OFFSET('Sanitation Data'!$G$11,0,10*ROW('Sanitation Data'!G153))),'Data Summary'!DG159="Yes"),OFFSET('Sanitation Data'!$G$11,0,10*ROW('Sanitation Data'!G153)),NA())</f>
        <v>#N/A</v>
      </c>
      <c r="AS159" s="134" t="e">
        <f ca="1">+IF(AND(ISNUMBER(OFFSET('Sanitation Data'!$G$12,0,10*ROW('Sanitation Data'!G153))),'Data Summary'!DH159="Yes"),OFFSET('Sanitation Data'!$G$12,0,10*ROW('Sanitation Data'!G153)),NA())</f>
        <v>#N/A</v>
      </c>
      <c r="AT159" s="134" t="e">
        <f ca="1">+IF(AND(ISNUMBER(OFFSET('Sanitation Data'!$G$13,0,10*ROW('Sanitation Data'!G153))),'Data Summary'!DI159="Yes"),OFFSET('Sanitation Data'!$G$13,0,10*ROW('Sanitation Data'!G153)),NA())</f>
        <v>#N/A</v>
      </c>
      <c r="AU159" s="134" t="e">
        <f ca="1">+IF(AND(ISNUMBER(OFFSET('Sanitation Data'!$H$5,0,10*ROW('Sanitation Data'!H153))),'Data Summary'!DJ159="Yes"),100-OFFSET('Sanitation Data'!$H$5,0,10*ROW('Sanitation Data'!H153)),NA())</f>
        <v>#N/A</v>
      </c>
      <c r="AV159" s="134" t="e">
        <f ca="1">+IF(AND(ISNUMBER(OFFSET('Sanitation Data'!$H$7,0,10*ROW('Sanitation Data'!H153))),'Data Summary'!DK159="Yes"),OFFSET('Sanitation Data'!$H$7,0,10*ROW('Sanitation Data'!H153)),NA())</f>
        <v>#N/A</v>
      </c>
      <c r="AW159" s="134" t="e">
        <f ca="1">+IF(AND(ISNUMBER(OFFSET('Sanitation Data'!$H$11,0,10*ROW('Sanitation Data'!H153))),'Data Summary'!DL159="Yes"),OFFSET('Sanitation Data'!$H$11,0,10*ROW('Sanitation Data'!H153)),NA())</f>
        <v>#N/A</v>
      </c>
      <c r="AX159" s="134" t="e">
        <f ca="1">+IF(AND(ISNUMBER(OFFSET('Sanitation Data'!$H$12,0,10*ROW('Sanitation Data'!H153))),'Data Summary'!DM159="Yes"),OFFSET('Sanitation Data'!$H$12,0,10*ROW('Sanitation Data'!H153)),NA())</f>
        <v>#N/A</v>
      </c>
      <c r="AY159" s="134" t="e">
        <f ca="1">+IF(AND(ISNUMBER(OFFSET('Sanitation Data'!$H$13,0,10*ROW('Sanitation Data'!H153))),'Data Summary'!DN159="Yes"),OFFSET('Sanitation Data'!$H$13,0,10*ROW('Sanitation Data'!H153)),NA())</f>
        <v>#N/A</v>
      </c>
      <c r="AZ159" s="135" t="e">
        <f ca="1">+IF(AND(ISNUMBER(OFFSET('Hygiene Data'!$C$6,0,10*ROW('Hygiene Data'!C153))),'Data Summary'!DO159="Yes"),OFFSET('Hygiene Data'!$C$6,0,10*ROW('Hygiene Data'!C153)),NA())</f>
        <v>#N/A</v>
      </c>
      <c r="BA159" s="135" t="e">
        <f ca="1">+IF(AND(ISNUMBER(OFFSET('Hygiene Data'!$C$8,0,10*ROW('Hygiene Data'!C153))),'Data Summary'!DP159="Yes"),OFFSET('Hygiene Data'!$C$8,0,10*ROW('Hygiene Data'!C153)),NA())</f>
        <v>#N/A</v>
      </c>
      <c r="BB159" s="135" t="e">
        <f ca="1">+IF(AND(ISNUMBER(OFFSET('Hygiene Data'!$C$10,0,10*ROW('Hygiene Data'!C153))),'Data Summary'!DQ159="Yes"),OFFSET('Hygiene Data'!$C$10,0,10*ROW('Hygiene Data'!C153)),NA())</f>
        <v>#N/A</v>
      </c>
      <c r="BC159" s="135" t="e">
        <f ca="1">+IF(AND(ISNUMBER(OFFSET('Hygiene Data'!$D$6,0,10*ROW('Hygiene Data'!D153))),'Data Summary'!DR159="Yes"),OFFSET('Hygiene Data'!$D$6,0,10*ROW('Hygiene Data'!D153)),NA())</f>
        <v>#N/A</v>
      </c>
      <c r="BD159" s="135" t="e">
        <f ca="1">+IF(AND(ISNUMBER(OFFSET('Hygiene Data'!$D$8,0,10*ROW('Hygiene Data'!D153))),'Data Summary'!DS159="Yes"),OFFSET('Hygiene Data'!$D$8,0,10*ROW('Hygiene Data'!D153)),NA())</f>
        <v>#N/A</v>
      </c>
      <c r="BE159" s="135" t="e">
        <f ca="1">+IF(AND(ISNUMBER(OFFSET('Hygiene Data'!$D$10,0,10*ROW('Hygiene Data'!D153))),'Data Summary'!DT159="Yes"),OFFSET('Hygiene Data'!$D$10,0,10*ROW('Hygiene Data'!D153)),NA())</f>
        <v>#N/A</v>
      </c>
      <c r="BF159" s="135" t="e">
        <f ca="1">+IF(AND(ISNUMBER(OFFSET('Hygiene Data'!$E$6,0,10*ROW('Hygiene Data'!E153))),'Data Summary'!DU159="Yes"),OFFSET('Hygiene Data'!$E$6,0,10*ROW('Hygiene Data'!E153)),NA())</f>
        <v>#N/A</v>
      </c>
      <c r="BG159" s="135" t="e">
        <f ca="1">+IF(AND(ISNUMBER(OFFSET('Hygiene Data'!$E$8,0,10*ROW('Hygiene Data'!E153))),'Data Summary'!DV159="Yes"),OFFSET('Hygiene Data'!$E$8,0,10*ROW('Hygiene Data'!E153)),NA())</f>
        <v>#N/A</v>
      </c>
      <c r="BH159" s="135" t="e">
        <f ca="1">+IF(AND(ISNUMBER(OFFSET('Hygiene Data'!$E$10,0,10*ROW('Hygiene Data'!E153))),'Data Summary'!DW159="Yes"),OFFSET('Hygiene Data'!$E$10,0,10*ROW('Hygiene Data'!E153)),NA())</f>
        <v>#N/A</v>
      </c>
      <c r="BI159" s="135" t="e">
        <f ca="1">+IF(AND(ISNUMBER(OFFSET('Hygiene Data'!$F$6,0,10*ROW('Hygiene Data'!F153))),'Data Summary'!DX159="Yes"),OFFSET('Hygiene Data'!$F$6,0,10*ROW('Hygiene Data'!F153)),NA())</f>
        <v>#N/A</v>
      </c>
      <c r="BJ159" s="135" t="e">
        <f ca="1">+IF(AND(ISNUMBER(OFFSET('Hygiene Data'!$F$8,0,10*ROW('Hygiene Data'!F153))),'Data Summary'!DY159="Yes"),OFFSET('Hygiene Data'!$F$8,0,10*ROW('Hygiene Data'!F153)),NA())</f>
        <v>#N/A</v>
      </c>
      <c r="BK159" s="135" t="e">
        <f ca="1">+IF(AND(ISNUMBER(OFFSET('Hygiene Data'!$F$10,0,10*ROW('Hygiene Data'!F153))),'Data Summary'!DZ159="Yes"),OFFSET('Hygiene Data'!$F$10,0,10*ROW('Hygiene Data'!F153)),NA())</f>
        <v>#N/A</v>
      </c>
      <c r="BL159" s="135" t="e">
        <f ca="1">+IF(AND(ISNUMBER(OFFSET('Hygiene Data'!$G$6,0,10*ROW('Hygiene Data'!G153))),'Data Summary'!EA159="Yes"),OFFSET('Hygiene Data'!$G$6,0,10*ROW('Hygiene Data'!G153)),NA())</f>
        <v>#N/A</v>
      </c>
      <c r="BM159" s="135" t="e">
        <f ca="1">+IF(AND(ISNUMBER(OFFSET('Hygiene Data'!$G$8,0,10*ROW('Hygiene Data'!G153))),'Data Summary'!EB159="Yes"),OFFSET('Hygiene Data'!$G$8,0,10*ROW('Hygiene Data'!G153)),NA())</f>
        <v>#N/A</v>
      </c>
      <c r="BN159" s="135" t="e">
        <f ca="1">+IF(AND(ISNUMBER(OFFSET('Hygiene Data'!$G$10,0,10*ROW('Hygiene Data'!G153))),'Data Summary'!EC159="Yes"),OFFSET('Hygiene Data'!$G$10,0,10*ROW('Hygiene Data'!G153)),NA())</f>
        <v>#N/A</v>
      </c>
      <c r="BO159" s="135" t="e">
        <f ca="1">+IF(AND(ISNUMBER(OFFSET('Hygiene Data'!$H$6,0,10*ROW('Hygiene Data'!H153))),'Data Summary'!ED159="Yes"),OFFSET('Hygiene Data'!$H$6,0,10*ROW('Hygiene Data'!H153)),NA())</f>
        <v>#N/A</v>
      </c>
      <c r="BP159" s="135" t="e">
        <f ca="1">+IF(AND(ISNUMBER(OFFSET('Hygiene Data'!$H$8,0,10*ROW('Hygiene Data'!H153))),'Data Summary'!EE159="Yes"),OFFSET('Hygiene Data'!$H$8,0,10*ROW('Hygiene Data'!H153)),NA())</f>
        <v>#N/A</v>
      </c>
      <c r="BQ159" s="135" t="e">
        <f ca="1">+IF(AND(ISNUMBER(OFFSET('Hygiene Data'!$H$10,0,10*ROW('Hygiene Data'!H153))),'Data Summary'!EF159="Yes"),OFFSET('Hygiene Data'!$H$10,0,10*ROW('Hygiene Data'!H153)),NA())</f>
        <v>#N/A</v>
      </c>
    </row>
    <row r="160" spans="1:69" x14ac:dyDescent="0.2">
      <c r="A160" s="50" t="e">
        <f ca="1">+IF(OFFSET('Water Data'!$B$1,0,10*ROW('Water Data'!B154))="",NA(),OFFSET('Water Data'!$B$1,0,10*ROW('Water Data'!B154)))</f>
        <v>#N/A</v>
      </c>
      <c r="B160" s="50" t="e">
        <f ca="1">+IF(OFFSET('Water Data'!$A$3,0,10*ROW('Water Data'!A157))="",NA(),OFFSET('Water Data'!$A$3,0,10*ROW('Water Data'!A157)))</f>
        <v>#N/A</v>
      </c>
      <c r="C160" s="50" t="e">
        <f ca="1">+IF(OFFSET('Water Data'!$C$3,0,10*ROW('Water Data'!C157))="",NA(),OFFSET('Water Data'!$C$3,0,10*ROW('Water Data'!C157)))</f>
        <v>#N/A</v>
      </c>
      <c r="D160" s="133" t="e">
        <f ca="1">+IF(AND(ISNUMBER(OFFSET('Water Data'!$C$5,0,10*ROW('Water Data'!C154))),'Data Summary'!BS160="Yes"),100-OFFSET('Water Data'!$C$5,0,10*ROW('Water Data'!C154)),NA())</f>
        <v>#N/A</v>
      </c>
      <c r="E160" s="133" t="e">
        <f ca="1">+IF(AND(ISNUMBER(OFFSET('Water Data'!$C$7,0,10*ROW('Water Data'!C154))),'Data Summary'!BT160="Yes"),OFFSET('Water Data'!$C$7,0,10*ROW('Water Data'!C154)),NA())</f>
        <v>#N/A</v>
      </c>
      <c r="F160" s="133" t="e">
        <f ca="1">+IF(AND(ISNUMBER(OFFSET('Water Data'!$C$10,0,10*ROW('Water Data'!C154))),'Data Summary'!BU160="Yes"),OFFSET('Water Data'!$C$10,0,10*ROW('Water Data'!C154)),NA())</f>
        <v>#N/A</v>
      </c>
      <c r="G160" s="133" t="e">
        <f ca="1">+IF(AND(ISNUMBER(OFFSET('Water Data'!$D$5,0,10*ROW('Water Data'!D154))),'Data Summary'!BV160="Yes"),100-OFFSET('Water Data'!$D$5,0,10*ROW('Water Data'!D154)),NA())</f>
        <v>#N/A</v>
      </c>
      <c r="H160" s="133" t="e">
        <f ca="1">+IF(AND(ISNUMBER(OFFSET('Water Data'!$D$7,0,10*ROW('Water Data'!D154))),'Data Summary'!BW160="Yes"),OFFSET('Water Data'!$D$7,0,10*ROW('Water Data'!D154)),NA())</f>
        <v>#N/A</v>
      </c>
      <c r="I160" s="133" t="e">
        <f ca="1">+IF(AND(ISNUMBER(OFFSET('Water Data'!$D$10,0,10*ROW('Water Data'!D154))),'Data Summary'!BX160="Yes"),OFFSET('Water Data'!$D$10,0,10*ROW('Water Data'!D154)),NA())</f>
        <v>#N/A</v>
      </c>
      <c r="J160" s="133" t="e">
        <f ca="1">+IF(AND(ISNUMBER(OFFSET('Water Data'!$E$5,0,10*ROW('Water Data'!E154))),'Data Summary'!BY160="Yes"),100-OFFSET('Water Data'!$E$5,0,10*ROW('Water Data'!E154)),NA())</f>
        <v>#N/A</v>
      </c>
      <c r="K160" s="133" t="e">
        <f ca="1">+IF(AND(ISNUMBER(OFFSET('Water Data'!$E$7,0,10*ROW('Water Data'!E154))),'Data Summary'!BZ160="Yes"),OFFSET('Water Data'!$E$7,0,10*ROW('Water Data'!E154)),NA())</f>
        <v>#N/A</v>
      </c>
      <c r="L160" s="133" t="e">
        <f ca="1">+IF(AND(ISNUMBER(OFFSET('Water Data'!$E$10,0,10*ROW('Water Data'!E154))),'Data Summary'!CA160="Yes"),OFFSET('Water Data'!$E$10,0,10*ROW('Water Data'!E154)),NA())</f>
        <v>#N/A</v>
      </c>
      <c r="M160" s="133" t="e">
        <f ca="1">+IF(AND(ISNUMBER(OFFSET('Water Data'!$F$5,0,10*ROW('Water Data'!F154))),'Data Summary'!CB160="Yes"),100-OFFSET('Water Data'!$F$5,0,10*ROW('Water Data'!F154)),NA())</f>
        <v>#N/A</v>
      </c>
      <c r="N160" s="133" t="e">
        <f ca="1">+IF(AND(ISNUMBER(OFFSET('Water Data'!$F$7,0,10*ROW('Water Data'!F154))),'Data Summary'!CC160="Yes"),OFFSET('Water Data'!$F$7,0,10*ROW('Water Data'!F154)),NA())</f>
        <v>#N/A</v>
      </c>
      <c r="O160" s="133" t="e">
        <f ca="1">+IF(AND(ISNUMBER(OFFSET('Water Data'!$F$10,0,10*ROW('Water Data'!F154))),'Data Summary'!CD160="Yes"),OFFSET('Water Data'!$F$10,0,10*ROW('Water Data'!F154)),NA())</f>
        <v>#N/A</v>
      </c>
      <c r="P160" s="133" t="e">
        <f ca="1">+IF(AND(ISNUMBER(OFFSET('Water Data'!$G$5,0,10*ROW('Water Data'!G154))),'Data Summary'!CE160="Yes"),100-OFFSET('Water Data'!$G$5,0,10*ROW('Water Data'!G154)),NA())</f>
        <v>#N/A</v>
      </c>
      <c r="Q160" s="133" t="e">
        <f ca="1">+IF(AND(ISNUMBER(OFFSET('Water Data'!$G$7,0,10*ROW('Water Data'!G154))),'Data Summary'!CF160="Yes"),OFFSET('Water Data'!$G$7,0,10*ROW('Water Data'!G154)),NA())</f>
        <v>#N/A</v>
      </c>
      <c r="R160" s="133" t="e">
        <f ca="1">+IF(AND(ISNUMBER(OFFSET('Water Data'!$G$10,0,10*ROW('Water Data'!G154))),'Data Summary'!CG160="Yes"),OFFSET('Water Data'!$G$10,0,10*ROW('Water Data'!G154)),NA())</f>
        <v>#N/A</v>
      </c>
      <c r="S160" s="133" t="e">
        <f ca="1">+IF(AND(ISNUMBER(OFFSET('Water Data'!$H$5,0,10*ROW('Water Data'!H154))),'Data Summary'!CH160="Yes"),100-OFFSET('Water Data'!$H$5,0,10*ROW('Water Data'!H154)),NA())</f>
        <v>#N/A</v>
      </c>
      <c r="T160" s="133" t="e">
        <f ca="1">+IF(AND(ISNUMBER(OFFSET('Water Data'!$H$7,0,10*ROW('Water Data'!H154))),'Data Summary'!CI160="Yes"),OFFSET('Water Data'!$H$7,0,10*ROW('Water Data'!H154)),NA())</f>
        <v>#N/A</v>
      </c>
      <c r="U160" s="133" t="e">
        <f ca="1">+IF(AND(ISNUMBER(OFFSET('Water Data'!$H$10,0,10*ROW('Water Data'!H154))),'Data Summary'!CJ160="Yes"),OFFSET('Water Data'!$H$10,0,10*ROW('Water Data'!H154)),NA())</f>
        <v>#N/A</v>
      </c>
      <c r="V160" s="134" t="e">
        <f ca="1">+IF(AND(ISNUMBER(OFFSET('Sanitation Data'!$C$5,0,10*ROW('Sanitation Data'!C154))),'Data Summary'!CK160="Yes"),100-OFFSET('Sanitation Data'!$C$5,0,10*ROW('Sanitation Data'!C154)),NA())</f>
        <v>#N/A</v>
      </c>
      <c r="W160" s="134" t="e">
        <f ca="1">+IF(AND(ISNUMBER(OFFSET('Sanitation Data'!$C$7,0,10*ROW('Sanitation Data'!C154))),'Data Summary'!CL160="Yes"),OFFSET('Sanitation Data'!$C$7,0,10*ROW('Sanitation Data'!C154)),NA())</f>
        <v>#N/A</v>
      </c>
      <c r="X160" s="134" t="e">
        <f ca="1">+IF(AND(ISNUMBER(OFFSET('Sanitation Data'!$C$11,0,10*ROW('Sanitation Data'!C154))),'Data Summary'!CM160="Yes"),OFFSET('Sanitation Data'!$C$11,0,10*ROW('Sanitation Data'!C154)),NA())</f>
        <v>#N/A</v>
      </c>
      <c r="Y160" s="134" t="e">
        <f ca="1">+IF(AND(ISNUMBER(OFFSET('Sanitation Data'!$C$12,0,10*ROW('Sanitation Data'!C154))),'Data Summary'!CN160="Yes"),OFFSET('Sanitation Data'!$C$12,0,10*ROW('Sanitation Data'!C154)),NA())</f>
        <v>#N/A</v>
      </c>
      <c r="Z160" s="134" t="e">
        <f ca="1">+IF(AND(ISNUMBER(OFFSET('Sanitation Data'!$C$13,0,10*ROW('Sanitation Data'!C154))),'Data Summary'!CO160="Yes"),OFFSET('Sanitation Data'!$C$13,0,10*ROW('Sanitation Data'!C154)),NA())</f>
        <v>#N/A</v>
      </c>
      <c r="AA160" s="134" t="e">
        <f ca="1">+IF(AND(ISNUMBER(OFFSET('Sanitation Data'!$D$5,0,10*ROW('Sanitation Data'!D154))),'Data Summary'!CP160="Yes"),100-OFFSET('Sanitation Data'!$D$5,0,10*ROW('Sanitation Data'!D154)),NA())</f>
        <v>#N/A</v>
      </c>
      <c r="AB160" s="134" t="e">
        <f ca="1">+IF(AND(ISNUMBER(OFFSET('Sanitation Data'!$D$7,0,10*ROW('Sanitation Data'!D154))),'Data Summary'!CQ160="Yes"),OFFSET('Sanitation Data'!$D$7,0,10*ROW('Sanitation Data'!D154)),NA())</f>
        <v>#N/A</v>
      </c>
      <c r="AC160" s="134" t="e">
        <f ca="1">+IF(AND(ISNUMBER(OFFSET('Sanitation Data'!$D$11,0,10*ROW('Sanitation Data'!D154))),'Data Summary'!CR160="Yes"),OFFSET('Sanitation Data'!$D$11,0,10*ROW('Sanitation Data'!D154)),NA())</f>
        <v>#N/A</v>
      </c>
      <c r="AD160" s="134" t="e">
        <f ca="1">+IF(AND(ISNUMBER(OFFSET('Sanitation Data'!$D$12,0,10*ROW('Sanitation Data'!D154))),'Data Summary'!CS160="Yes"),OFFSET('Sanitation Data'!$D$12,0,10*ROW('Sanitation Data'!D154)),NA())</f>
        <v>#N/A</v>
      </c>
      <c r="AE160" s="134" t="e">
        <f ca="1">+IF(AND(ISNUMBER(OFFSET('Sanitation Data'!$D$13,0,10*ROW('Sanitation Data'!D154))),'Data Summary'!CT160="Yes"),OFFSET('Sanitation Data'!$D$13,0,10*ROW('Sanitation Data'!D154)),NA())</f>
        <v>#N/A</v>
      </c>
      <c r="AF160" s="134" t="e">
        <f ca="1">+IF(AND(ISNUMBER(OFFSET('Sanitation Data'!$E$5,0,10*ROW('Sanitation Data'!E154))),'Data Summary'!CU160="Yes"),100-OFFSET('Sanitation Data'!$E$5,0,10*ROW('Sanitation Data'!E154)),NA())</f>
        <v>#N/A</v>
      </c>
      <c r="AG160" s="134" t="e">
        <f ca="1">+IF(AND(ISNUMBER(OFFSET('Sanitation Data'!$E$7,0,10*ROW('Sanitation Data'!E154))),'Data Summary'!CV160="Yes"),OFFSET('Sanitation Data'!$E$7,0,10*ROW('Sanitation Data'!E154)),NA())</f>
        <v>#N/A</v>
      </c>
      <c r="AH160" s="134" t="e">
        <f ca="1">+IF(AND(ISNUMBER(OFFSET('Sanitation Data'!$E$11,0,10*ROW('Sanitation Data'!E154))),'Data Summary'!CW160="Yes"),OFFSET('Sanitation Data'!$E$11,0,10*ROW('Sanitation Data'!E154)),NA())</f>
        <v>#N/A</v>
      </c>
      <c r="AI160" s="134" t="e">
        <f ca="1">+IF(AND(ISNUMBER(OFFSET('Sanitation Data'!$E$12,0,10*ROW('Sanitation Data'!E154))),'Data Summary'!CX160="Yes"),OFFSET('Sanitation Data'!$E$12,0,10*ROW('Sanitation Data'!E154)),NA())</f>
        <v>#N/A</v>
      </c>
      <c r="AJ160" s="134" t="e">
        <f ca="1">+IF(AND(ISNUMBER(OFFSET('Sanitation Data'!$E$13,0,10*ROW('Sanitation Data'!E154))),'Data Summary'!CY160="Yes"),OFFSET('Sanitation Data'!$E$13,0,10*ROW('Sanitation Data'!E154)),NA())</f>
        <v>#N/A</v>
      </c>
      <c r="AK160" s="134" t="e">
        <f ca="1">+IF(AND(ISNUMBER(OFFSET('Sanitation Data'!$F$5,0,10*ROW('Sanitation Data'!F154))),'Data Summary'!CZ160="Yes"),100-OFFSET('Sanitation Data'!$F$5,0,10*ROW('Sanitation Data'!F154)),NA())</f>
        <v>#N/A</v>
      </c>
      <c r="AL160" s="134" t="e">
        <f ca="1">+IF(AND(ISNUMBER(OFFSET('Sanitation Data'!$F$7,0,10*ROW('Sanitation Data'!F154))),'Data Summary'!DA160="Yes"),OFFSET('Sanitation Data'!$F$7,0,10*ROW('Sanitation Data'!F154)),NA())</f>
        <v>#N/A</v>
      </c>
      <c r="AM160" s="134" t="e">
        <f ca="1">+IF(AND(ISNUMBER(OFFSET('Sanitation Data'!$F$11,0,10*ROW('Sanitation Data'!F154))),'Data Summary'!DB160="Yes"),OFFSET('Sanitation Data'!$F$11,0,10*ROW('Sanitation Data'!F154)),NA())</f>
        <v>#N/A</v>
      </c>
      <c r="AN160" s="134" t="e">
        <f ca="1">+IF(AND(ISNUMBER(OFFSET('Sanitation Data'!$F$12,0,10*ROW('Sanitation Data'!F154))),'Data Summary'!DC160="Yes"),OFFSET('Sanitation Data'!$F$12,0,10*ROW('Sanitation Data'!F154)),NA())</f>
        <v>#N/A</v>
      </c>
      <c r="AO160" s="134" t="e">
        <f ca="1">+IF(AND(ISNUMBER(OFFSET('Sanitation Data'!$F$13,0,10*ROW('Sanitation Data'!F154))),'Data Summary'!DD160="Yes"),OFFSET('Sanitation Data'!$F$13,0,10*ROW('Sanitation Data'!F154)),NA())</f>
        <v>#N/A</v>
      </c>
      <c r="AP160" s="134" t="e">
        <f ca="1">+IF(AND(ISNUMBER(OFFSET('Sanitation Data'!$G$5,0,10*ROW('Sanitation Data'!G154))),'Data Summary'!DE160="Yes"),100-OFFSET('Sanitation Data'!$G$5,0,10*ROW('Sanitation Data'!G154)),NA())</f>
        <v>#N/A</v>
      </c>
      <c r="AQ160" s="134" t="e">
        <f ca="1">+IF(AND(ISNUMBER(OFFSET('Sanitation Data'!$G$7,0,10*ROW('Sanitation Data'!G154))),'Data Summary'!DF160="Yes"),OFFSET('Sanitation Data'!$G$7,0,10*ROW('Sanitation Data'!G154)),NA())</f>
        <v>#N/A</v>
      </c>
      <c r="AR160" s="134" t="e">
        <f ca="1">+IF(AND(ISNUMBER(OFFSET('Sanitation Data'!$G$11,0,10*ROW('Sanitation Data'!G154))),'Data Summary'!DG160="Yes"),OFFSET('Sanitation Data'!$G$11,0,10*ROW('Sanitation Data'!G154)),NA())</f>
        <v>#N/A</v>
      </c>
      <c r="AS160" s="134" t="e">
        <f ca="1">+IF(AND(ISNUMBER(OFFSET('Sanitation Data'!$G$12,0,10*ROW('Sanitation Data'!G154))),'Data Summary'!DH160="Yes"),OFFSET('Sanitation Data'!$G$12,0,10*ROW('Sanitation Data'!G154)),NA())</f>
        <v>#N/A</v>
      </c>
      <c r="AT160" s="134" t="e">
        <f ca="1">+IF(AND(ISNUMBER(OFFSET('Sanitation Data'!$G$13,0,10*ROW('Sanitation Data'!G154))),'Data Summary'!DI160="Yes"),OFFSET('Sanitation Data'!$G$13,0,10*ROW('Sanitation Data'!G154)),NA())</f>
        <v>#N/A</v>
      </c>
      <c r="AU160" s="134" t="e">
        <f ca="1">+IF(AND(ISNUMBER(OFFSET('Sanitation Data'!$H$5,0,10*ROW('Sanitation Data'!H154))),'Data Summary'!DJ160="Yes"),100-OFFSET('Sanitation Data'!$H$5,0,10*ROW('Sanitation Data'!H154)),NA())</f>
        <v>#N/A</v>
      </c>
      <c r="AV160" s="134" t="e">
        <f ca="1">+IF(AND(ISNUMBER(OFFSET('Sanitation Data'!$H$7,0,10*ROW('Sanitation Data'!H154))),'Data Summary'!DK160="Yes"),OFFSET('Sanitation Data'!$H$7,0,10*ROW('Sanitation Data'!H154)),NA())</f>
        <v>#N/A</v>
      </c>
      <c r="AW160" s="134" t="e">
        <f ca="1">+IF(AND(ISNUMBER(OFFSET('Sanitation Data'!$H$11,0,10*ROW('Sanitation Data'!H154))),'Data Summary'!DL160="Yes"),OFFSET('Sanitation Data'!$H$11,0,10*ROW('Sanitation Data'!H154)),NA())</f>
        <v>#N/A</v>
      </c>
      <c r="AX160" s="134" t="e">
        <f ca="1">+IF(AND(ISNUMBER(OFFSET('Sanitation Data'!$H$12,0,10*ROW('Sanitation Data'!H154))),'Data Summary'!DM160="Yes"),OFFSET('Sanitation Data'!$H$12,0,10*ROW('Sanitation Data'!H154)),NA())</f>
        <v>#N/A</v>
      </c>
      <c r="AY160" s="134" t="e">
        <f ca="1">+IF(AND(ISNUMBER(OFFSET('Sanitation Data'!$H$13,0,10*ROW('Sanitation Data'!H154))),'Data Summary'!DN160="Yes"),OFFSET('Sanitation Data'!$H$13,0,10*ROW('Sanitation Data'!H154)),NA())</f>
        <v>#N/A</v>
      </c>
      <c r="AZ160" s="135" t="e">
        <f ca="1">+IF(AND(ISNUMBER(OFFSET('Hygiene Data'!$C$6,0,10*ROW('Hygiene Data'!C154))),'Data Summary'!DO160="Yes"),OFFSET('Hygiene Data'!$C$6,0,10*ROW('Hygiene Data'!C154)),NA())</f>
        <v>#N/A</v>
      </c>
      <c r="BA160" s="135" t="e">
        <f ca="1">+IF(AND(ISNUMBER(OFFSET('Hygiene Data'!$C$8,0,10*ROW('Hygiene Data'!C154))),'Data Summary'!DP160="Yes"),OFFSET('Hygiene Data'!$C$8,0,10*ROW('Hygiene Data'!C154)),NA())</f>
        <v>#N/A</v>
      </c>
      <c r="BB160" s="135" t="e">
        <f ca="1">+IF(AND(ISNUMBER(OFFSET('Hygiene Data'!$C$10,0,10*ROW('Hygiene Data'!C154))),'Data Summary'!DQ160="Yes"),OFFSET('Hygiene Data'!$C$10,0,10*ROW('Hygiene Data'!C154)),NA())</f>
        <v>#N/A</v>
      </c>
      <c r="BC160" s="135" t="e">
        <f ca="1">+IF(AND(ISNUMBER(OFFSET('Hygiene Data'!$D$6,0,10*ROW('Hygiene Data'!D154))),'Data Summary'!DR160="Yes"),OFFSET('Hygiene Data'!$D$6,0,10*ROW('Hygiene Data'!D154)),NA())</f>
        <v>#N/A</v>
      </c>
      <c r="BD160" s="135" t="e">
        <f ca="1">+IF(AND(ISNUMBER(OFFSET('Hygiene Data'!$D$8,0,10*ROW('Hygiene Data'!D154))),'Data Summary'!DS160="Yes"),OFFSET('Hygiene Data'!$D$8,0,10*ROW('Hygiene Data'!D154)),NA())</f>
        <v>#N/A</v>
      </c>
      <c r="BE160" s="135" t="e">
        <f ca="1">+IF(AND(ISNUMBER(OFFSET('Hygiene Data'!$D$10,0,10*ROW('Hygiene Data'!D154))),'Data Summary'!DT160="Yes"),OFFSET('Hygiene Data'!$D$10,0,10*ROW('Hygiene Data'!D154)),NA())</f>
        <v>#N/A</v>
      </c>
      <c r="BF160" s="135" t="e">
        <f ca="1">+IF(AND(ISNUMBER(OFFSET('Hygiene Data'!$E$6,0,10*ROW('Hygiene Data'!E154))),'Data Summary'!DU160="Yes"),OFFSET('Hygiene Data'!$E$6,0,10*ROW('Hygiene Data'!E154)),NA())</f>
        <v>#N/A</v>
      </c>
      <c r="BG160" s="135" t="e">
        <f ca="1">+IF(AND(ISNUMBER(OFFSET('Hygiene Data'!$E$8,0,10*ROW('Hygiene Data'!E154))),'Data Summary'!DV160="Yes"),OFFSET('Hygiene Data'!$E$8,0,10*ROW('Hygiene Data'!E154)),NA())</f>
        <v>#N/A</v>
      </c>
      <c r="BH160" s="135" t="e">
        <f ca="1">+IF(AND(ISNUMBER(OFFSET('Hygiene Data'!$E$10,0,10*ROW('Hygiene Data'!E154))),'Data Summary'!DW160="Yes"),OFFSET('Hygiene Data'!$E$10,0,10*ROW('Hygiene Data'!E154)),NA())</f>
        <v>#N/A</v>
      </c>
      <c r="BI160" s="135" t="e">
        <f ca="1">+IF(AND(ISNUMBER(OFFSET('Hygiene Data'!$F$6,0,10*ROW('Hygiene Data'!F154))),'Data Summary'!DX160="Yes"),OFFSET('Hygiene Data'!$F$6,0,10*ROW('Hygiene Data'!F154)),NA())</f>
        <v>#N/A</v>
      </c>
      <c r="BJ160" s="135" t="e">
        <f ca="1">+IF(AND(ISNUMBER(OFFSET('Hygiene Data'!$F$8,0,10*ROW('Hygiene Data'!F154))),'Data Summary'!DY160="Yes"),OFFSET('Hygiene Data'!$F$8,0,10*ROW('Hygiene Data'!F154)),NA())</f>
        <v>#N/A</v>
      </c>
      <c r="BK160" s="135" t="e">
        <f ca="1">+IF(AND(ISNUMBER(OFFSET('Hygiene Data'!$F$10,0,10*ROW('Hygiene Data'!F154))),'Data Summary'!DZ160="Yes"),OFFSET('Hygiene Data'!$F$10,0,10*ROW('Hygiene Data'!F154)),NA())</f>
        <v>#N/A</v>
      </c>
      <c r="BL160" s="135" t="e">
        <f ca="1">+IF(AND(ISNUMBER(OFFSET('Hygiene Data'!$G$6,0,10*ROW('Hygiene Data'!G154))),'Data Summary'!EA160="Yes"),OFFSET('Hygiene Data'!$G$6,0,10*ROW('Hygiene Data'!G154)),NA())</f>
        <v>#N/A</v>
      </c>
      <c r="BM160" s="135" t="e">
        <f ca="1">+IF(AND(ISNUMBER(OFFSET('Hygiene Data'!$G$8,0,10*ROW('Hygiene Data'!G154))),'Data Summary'!EB160="Yes"),OFFSET('Hygiene Data'!$G$8,0,10*ROW('Hygiene Data'!G154)),NA())</f>
        <v>#N/A</v>
      </c>
      <c r="BN160" s="135" t="e">
        <f ca="1">+IF(AND(ISNUMBER(OFFSET('Hygiene Data'!$G$10,0,10*ROW('Hygiene Data'!G154))),'Data Summary'!EC160="Yes"),OFFSET('Hygiene Data'!$G$10,0,10*ROW('Hygiene Data'!G154)),NA())</f>
        <v>#N/A</v>
      </c>
      <c r="BO160" s="135" t="e">
        <f ca="1">+IF(AND(ISNUMBER(OFFSET('Hygiene Data'!$H$6,0,10*ROW('Hygiene Data'!H154))),'Data Summary'!ED160="Yes"),OFFSET('Hygiene Data'!$H$6,0,10*ROW('Hygiene Data'!H154)),NA())</f>
        <v>#N/A</v>
      </c>
      <c r="BP160" s="135" t="e">
        <f ca="1">+IF(AND(ISNUMBER(OFFSET('Hygiene Data'!$H$8,0,10*ROW('Hygiene Data'!H154))),'Data Summary'!EE160="Yes"),OFFSET('Hygiene Data'!$H$8,0,10*ROW('Hygiene Data'!H154)),NA())</f>
        <v>#N/A</v>
      </c>
      <c r="BQ160" s="135" t="e">
        <f ca="1">+IF(AND(ISNUMBER(OFFSET('Hygiene Data'!$H$10,0,10*ROW('Hygiene Data'!H154))),'Data Summary'!EF160="Yes"),OFFSET('Hygiene Data'!$H$10,0,10*ROW('Hygiene Data'!H154)),NA())</f>
        <v>#N/A</v>
      </c>
    </row>
    <row r="161" spans="1:69" x14ac:dyDescent="0.2">
      <c r="A161" s="50" t="e">
        <f ca="1">+IF(OFFSET('Water Data'!$B$1,0,10*ROW('Water Data'!B155))="",NA(),OFFSET('Water Data'!$B$1,0,10*ROW('Water Data'!B155)))</f>
        <v>#N/A</v>
      </c>
      <c r="B161" s="50" t="e">
        <f ca="1">+IF(OFFSET('Water Data'!$A$3,0,10*ROW('Water Data'!A158))="",NA(),OFFSET('Water Data'!$A$3,0,10*ROW('Water Data'!A158)))</f>
        <v>#N/A</v>
      </c>
      <c r="C161" s="50" t="e">
        <f ca="1">+IF(OFFSET('Water Data'!$C$3,0,10*ROW('Water Data'!C158))="",NA(),OFFSET('Water Data'!$C$3,0,10*ROW('Water Data'!C158)))</f>
        <v>#N/A</v>
      </c>
      <c r="D161" s="133" t="e">
        <f ca="1">+IF(AND(ISNUMBER(OFFSET('Water Data'!$C$5,0,10*ROW('Water Data'!C155))),'Data Summary'!BS161="Yes"),100-OFFSET('Water Data'!$C$5,0,10*ROW('Water Data'!C155)),NA())</f>
        <v>#N/A</v>
      </c>
      <c r="E161" s="133" t="e">
        <f ca="1">+IF(AND(ISNUMBER(OFFSET('Water Data'!$C$7,0,10*ROW('Water Data'!C155))),'Data Summary'!BT161="Yes"),OFFSET('Water Data'!$C$7,0,10*ROW('Water Data'!C155)),NA())</f>
        <v>#N/A</v>
      </c>
      <c r="F161" s="133" t="e">
        <f ca="1">+IF(AND(ISNUMBER(OFFSET('Water Data'!$C$10,0,10*ROW('Water Data'!C155))),'Data Summary'!BU161="Yes"),OFFSET('Water Data'!$C$10,0,10*ROW('Water Data'!C155)),NA())</f>
        <v>#N/A</v>
      </c>
      <c r="G161" s="133" t="e">
        <f ca="1">+IF(AND(ISNUMBER(OFFSET('Water Data'!$D$5,0,10*ROW('Water Data'!D155))),'Data Summary'!BV161="Yes"),100-OFFSET('Water Data'!$D$5,0,10*ROW('Water Data'!D155)),NA())</f>
        <v>#N/A</v>
      </c>
      <c r="H161" s="133" t="e">
        <f ca="1">+IF(AND(ISNUMBER(OFFSET('Water Data'!$D$7,0,10*ROW('Water Data'!D155))),'Data Summary'!BW161="Yes"),OFFSET('Water Data'!$D$7,0,10*ROW('Water Data'!D155)),NA())</f>
        <v>#N/A</v>
      </c>
      <c r="I161" s="133" t="e">
        <f ca="1">+IF(AND(ISNUMBER(OFFSET('Water Data'!$D$10,0,10*ROW('Water Data'!D155))),'Data Summary'!BX161="Yes"),OFFSET('Water Data'!$D$10,0,10*ROW('Water Data'!D155)),NA())</f>
        <v>#N/A</v>
      </c>
      <c r="J161" s="133" t="e">
        <f ca="1">+IF(AND(ISNUMBER(OFFSET('Water Data'!$E$5,0,10*ROW('Water Data'!E155))),'Data Summary'!BY161="Yes"),100-OFFSET('Water Data'!$E$5,0,10*ROW('Water Data'!E155)),NA())</f>
        <v>#N/A</v>
      </c>
      <c r="K161" s="133" t="e">
        <f ca="1">+IF(AND(ISNUMBER(OFFSET('Water Data'!$E$7,0,10*ROW('Water Data'!E155))),'Data Summary'!BZ161="Yes"),OFFSET('Water Data'!$E$7,0,10*ROW('Water Data'!E155)),NA())</f>
        <v>#N/A</v>
      </c>
      <c r="L161" s="133" t="e">
        <f ca="1">+IF(AND(ISNUMBER(OFFSET('Water Data'!$E$10,0,10*ROW('Water Data'!E155))),'Data Summary'!CA161="Yes"),OFFSET('Water Data'!$E$10,0,10*ROW('Water Data'!E155)),NA())</f>
        <v>#N/A</v>
      </c>
      <c r="M161" s="133" t="e">
        <f ca="1">+IF(AND(ISNUMBER(OFFSET('Water Data'!$F$5,0,10*ROW('Water Data'!F155))),'Data Summary'!CB161="Yes"),100-OFFSET('Water Data'!$F$5,0,10*ROW('Water Data'!F155)),NA())</f>
        <v>#N/A</v>
      </c>
      <c r="N161" s="133" t="e">
        <f ca="1">+IF(AND(ISNUMBER(OFFSET('Water Data'!$F$7,0,10*ROW('Water Data'!F155))),'Data Summary'!CC161="Yes"),OFFSET('Water Data'!$F$7,0,10*ROW('Water Data'!F155)),NA())</f>
        <v>#N/A</v>
      </c>
      <c r="O161" s="133" t="e">
        <f ca="1">+IF(AND(ISNUMBER(OFFSET('Water Data'!$F$10,0,10*ROW('Water Data'!F155))),'Data Summary'!CD161="Yes"),OFFSET('Water Data'!$F$10,0,10*ROW('Water Data'!F155)),NA())</f>
        <v>#N/A</v>
      </c>
      <c r="P161" s="133" t="e">
        <f ca="1">+IF(AND(ISNUMBER(OFFSET('Water Data'!$G$5,0,10*ROW('Water Data'!G155))),'Data Summary'!CE161="Yes"),100-OFFSET('Water Data'!$G$5,0,10*ROW('Water Data'!G155)),NA())</f>
        <v>#N/A</v>
      </c>
      <c r="Q161" s="133" t="e">
        <f ca="1">+IF(AND(ISNUMBER(OFFSET('Water Data'!$G$7,0,10*ROW('Water Data'!G155))),'Data Summary'!CF161="Yes"),OFFSET('Water Data'!$G$7,0,10*ROW('Water Data'!G155)),NA())</f>
        <v>#N/A</v>
      </c>
      <c r="R161" s="133" t="e">
        <f ca="1">+IF(AND(ISNUMBER(OFFSET('Water Data'!$G$10,0,10*ROW('Water Data'!G155))),'Data Summary'!CG161="Yes"),OFFSET('Water Data'!$G$10,0,10*ROW('Water Data'!G155)),NA())</f>
        <v>#N/A</v>
      </c>
      <c r="S161" s="133" t="e">
        <f ca="1">+IF(AND(ISNUMBER(OFFSET('Water Data'!$H$5,0,10*ROW('Water Data'!H155))),'Data Summary'!CH161="Yes"),100-OFFSET('Water Data'!$H$5,0,10*ROW('Water Data'!H155)),NA())</f>
        <v>#N/A</v>
      </c>
      <c r="T161" s="133" t="e">
        <f ca="1">+IF(AND(ISNUMBER(OFFSET('Water Data'!$H$7,0,10*ROW('Water Data'!H155))),'Data Summary'!CI161="Yes"),OFFSET('Water Data'!$H$7,0,10*ROW('Water Data'!H155)),NA())</f>
        <v>#N/A</v>
      </c>
      <c r="U161" s="133" t="e">
        <f ca="1">+IF(AND(ISNUMBER(OFFSET('Water Data'!$H$10,0,10*ROW('Water Data'!H155))),'Data Summary'!CJ161="Yes"),OFFSET('Water Data'!$H$10,0,10*ROW('Water Data'!H155)),NA())</f>
        <v>#N/A</v>
      </c>
      <c r="V161" s="134" t="e">
        <f ca="1">+IF(AND(ISNUMBER(OFFSET('Sanitation Data'!$C$5,0,10*ROW('Sanitation Data'!C155))),'Data Summary'!CK161="Yes"),100-OFFSET('Sanitation Data'!$C$5,0,10*ROW('Sanitation Data'!C155)),NA())</f>
        <v>#N/A</v>
      </c>
      <c r="W161" s="134" t="e">
        <f ca="1">+IF(AND(ISNUMBER(OFFSET('Sanitation Data'!$C$7,0,10*ROW('Sanitation Data'!C155))),'Data Summary'!CL161="Yes"),OFFSET('Sanitation Data'!$C$7,0,10*ROW('Sanitation Data'!C155)),NA())</f>
        <v>#N/A</v>
      </c>
      <c r="X161" s="134" t="e">
        <f ca="1">+IF(AND(ISNUMBER(OFFSET('Sanitation Data'!$C$11,0,10*ROW('Sanitation Data'!C155))),'Data Summary'!CM161="Yes"),OFFSET('Sanitation Data'!$C$11,0,10*ROW('Sanitation Data'!C155)),NA())</f>
        <v>#N/A</v>
      </c>
      <c r="Y161" s="134" t="e">
        <f ca="1">+IF(AND(ISNUMBER(OFFSET('Sanitation Data'!$C$12,0,10*ROW('Sanitation Data'!C155))),'Data Summary'!CN161="Yes"),OFFSET('Sanitation Data'!$C$12,0,10*ROW('Sanitation Data'!C155)),NA())</f>
        <v>#N/A</v>
      </c>
      <c r="Z161" s="134" t="e">
        <f ca="1">+IF(AND(ISNUMBER(OFFSET('Sanitation Data'!$C$13,0,10*ROW('Sanitation Data'!C155))),'Data Summary'!CO161="Yes"),OFFSET('Sanitation Data'!$C$13,0,10*ROW('Sanitation Data'!C155)),NA())</f>
        <v>#N/A</v>
      </c>
      <c r="AA161" s="134" t="e">
        <f ca="1">+IF(AND(ISNUMBER(OFFSET('Sanitation Data'!$D$5,0,10*ROW('Sanitation Data'!D155))),'Data Summary'!CP161="Yes"),100-OFFSET('Sanitation Data'!$D$5,0,10*ROW('Sanitation Data'!D155)),NA())</f>
        <v>#N/A</v>
      </c>
      <c r="AB161" s="134" t="e">
        <f ca="1">+IF(AND(ISNUMBER(OFFSET('Sanitation Data'!$D$7,0,10*ROW('Sanitation Data'!D155))),'Data Summary'!CQ161="Yes"),OFFSET('Sanitation Data'!$D$7,0,10*ROW('Sanitation Data'!D155)),NA())</f>
        <v>#N/A</v>
      </c>
      <c r="AC161" s="134" t="e">
        <f ca="1">+IF(AND(ISNUMBER(OFFSET('Sanitation Data'!$D$11,0,10*ROW('Sanitation Data'!D155))),'Data Summary'!CR161="Yes"),OFFSET('Sanitation Data'!$D$11,0,10*ROW('Sanitation Data'!D155)),NA())</f>
        <v>#N/A</v>
      </c>
      <c r="AD161" s="134" t="e">
        <f ca="1">+IF(AND(ISNUMBER(OFFSET('Sanitation Data'!$D$12,0,10*ROW('Sanitation Data'!D155))),'Data Summary'!CS161="Yes"),OFFSET('Sanitation Data'!$D$12,0,10*ROW('Sanitation Data'!D155)),NA())</f>
        <v>#N/A</v>
      </c>
      <c r="AE161" s="134" t="e">
        <f ca="1">+IF(AND(ISNUMBER(OFFSET('Sanitation Data'!$D$13,0,10*ROW('Sanitation Data'!D155))),'Data Summary'!CT161="Yes"),OFFSET('Sanitation Data'!$D$13,0,10*ROW('Sanitation Data'!D155)),NA())</f>
        <v>#N/A</v>
      </c>
      <c r="AF161" s="134" t="e">
        <f ca="1">+IF(AND(ISNUMBER(OFFSET('Sanitation Data'!$E$5,0,10*ROW('Sanitation Data'!E155))),'Data Summary'!CU161="Yes"),100-OFFSET('Sanitation Data'!$E$5,0,10*ROW('Sanitation Data'!E155)),NA())</f>
        <v>#N/A</v>
      </c>
      <c r="AG161" s="134" t="e">
        <f ca="1">+IF(AND(ISNUMBER(OFFSET('Sanitation Data'!$E$7,0,10*ROW('Sanitation Data'!E155))),'Data Summary'!CV161="Yes"),OFFSET('Sanitation Data'!$E$7,0,10*ROW('Sanitation Data'!E155)),NA())</f>
        <v>#N/A</v>
      </c>
      <c r="AH161" s="134" t="e">
        <f ca="1">+IF(AND(ISNUMBER(OFFSET('Sanitation Data'!$E$11,0,10*ROW('Sanitation Data'!E155))),'Data Summary'!CW161="Yes"),OFFSET('Sanitation Data'!$E$11,0,10*ROW('Sanitation Data'!E155)),NA())</f>
        <v>#N/A</v>
      </c>
      <c r="AI161" s="134" t="e">
        <f ca="1">+IF(AND(ISNUMBER(OFFSET('Sanitation Data'!$E$12,0,10*ROW('Sanitation Data'!E155))),'Data Summary'!CX161="Yes"),OFFSET('Sanitation Data'!$E$12,0,10*ROW('Sanitation Data'!E155)),NA())</f>
        <v>#N/A</v>
      </c>
      <c r="AJ161" s="134" t="e">
        <f ca="1">+IF(AND(ISNUMBER(OFFSET('Sanitation Data'!$E$13,0,10*ROW('Sanitation Data'!E155))),'Data Summary'!CY161="Yes"),OFFSET('Sanitation Data'!$E$13,0,10*ROW('Sanitation Data'!E155)),NA())</f>
        <v>#N/A</v>
      </c>
      <c r="AK161" s="134" t="e">
        <f ca="1">+IF(AND(ISNUMBER(OFFSET('Sanitation Data'!$F$5,0,10*ROW('Sanitation Data'!F155))),'Data Summary'!CZ161="Yes"),100-OFFSET('Sanitation Data'!$F$5,0,10*ROW('Sanitation Data'!F155)),NA())</f>
        <v>#N/A</v>
      </c>
      <c r="AL161" s="134" t="e">
        <f ca="1">+IF(AND(ISNUMBER(OFFSET('Sanitation Data'!$F$7,0,10*ROW('Sanitation Data'!F155))),'Data Summary'!DA161="Yes"),OFFSET('Sanitation Data'!$F$7,0,10*ROW('Sanitation Data'!F155)),NA())</f>
        <v>#N/A</v>
      </c>
      <c r="AM161" s="134" t="e">
        <f ca="1">+IF(AND(ISNUMBER(OFFSET('Sanitation Data'!$F$11,0,10*ROW('Sanitation Data'!F155))),'Data Summary'!DB161="Yes"),OFFSET('Sanitation Data'!$F$11,0,10*ROW('Sanitation Data'!F155)),NA())</f>
        <v>#N/A</v>
      </c>
      <c r="AN161" s="134" t="e">
        <f ca="1">+IF(AND(ISNUMBER(OFFSET('Sanitation Data'!$F$12,0,10*ROW('Sanitation Data'!F155))),'Data Summary'!DC161="Yes"),OFFSET('Sanitation Data'!$F$12,0,10*ROW('Sanitation Data'!F155)),NA())</f>
        <v>#N/A</v>
      </c>
      <c r="AO161" s="134" t="e">
        <f ca="1">+IF(AND(ISNUMBER(OFFSET('Sanitation Data'!$F$13,0,10*ROW('Sanitation Data'!F155))),'Data Summary'!DD161="Yes"),OFFSET('Sanitation Data'!$F$13,0,10*ROW('Sanitation Data'!F155)),NA())</f>
        <v>#N/A</v>
      </c>
      <c r="AP161" s="134" t="e">
        <f ca="1">+IF(AND(ISNUMBER(OFFSET('Sanitation Data'!$G$5,0,10*ROW('Sanitation Data'!G155))),'Data Summary'!DE161="Yes"),100-OFFSET('Sanitation Data'!$G$5,0,10*ROW('Sanitation Data'!G155)),NA())</f>
        <v>#N/A</v>
      </c>
      <c r="AQ161" s="134" t="e">
        <f ca="1">+IF(AND(ISNUMBER(OFFSET('Sanitation Data'!$G$7,0,10*ROW('Sanitation Data'!G155))),'Data Summary'!DF161="Yes"),OFFSET('Sanitation Data'!$G$7,0,10*ROW('Sanitation Data'!G155)),NA())</f>
        <v>#N/A</v>
      </c>
      <c r="AR161" s="134" t="e">
        <f ca="1">+IF(AND(ISNUMBER(OFFSET('Sanitation Data'!$G$11,0,10*ROW('Sanitation Data'!G155))),'Data Summary'!DG161="Yes"),OFFSET('Sanitation Data'!$G$11,0,10*ROW('Sanitation Data'!G155)),NA())</f>
        <v>#N/A</v>
      </c>
      <c r="AS161" s="134" t="e">
        <f ca="1">+IF(AND(ISNUMBER(OFFSET('Sanitation Data'!$G$12,0,10*ROW('Sanitation Data'!G155))),'Data Summary'!DH161="Yes"),OFFSET('Sanitation Data'!$G$12,0,10*ROW('Sanitation Data'!G155)),NA())</f>
        <v>#N/A</v>
      </c>
      <c r="AT161" s="134" t="e">
        <f ca="1">+IF(AND(ISNUMBER(OFFSET('Sanitation Data'!$G$13,0,10*ROW('Sanitation Data'!G155))),'Data Summary'!DI161="Yes"),OFFSET('Sanitation Data'!$G$13,0,10*ROW('Sanitation Data'!G155)),NA())</f>
        <v>#N/A</v>
      </c>
      <c r="AU161" s="134" t="e">
        <f ca="1">+IF(AND(ISNUMBER(OFFSET('Sanitation Data'!$H$5,0,10*ROW('Sanitation Data'!H155))),'Data Summary'!DJ161="Yes"),100-OFFSET('Sanitation Data'!$H$5,0,10*ROW('Sanitation Data'!H155)),NA())</f>
        <v>#N/A</v>
      </c>
      <c r="AV161" s="134" t="e">
        <f ca="1">+IF(AND(ISNUMBER(OFFSET('Sanitation Data'!$H$7,0,10*ROW('Sanitation Data'!H155))),'Data Summary'!DK161="Yes"),OFFSET('Sanitation Data'!$H$7,0,10*ROW('Sanitation Data'!H155)),NA())</f>
        <v>#N/A</v>
      </c>
      <c r="AW161" s="134" t="e">
        <f ca="1">+IF(AND(ISNUMBER(OFFSET('Sanitation Data'!$H$11,0,10*ROW('Sanitation Data'!H155))),'Data Summary'!DL161="Yes"),OFFSET('Sanitation Data'!$H$11,0,10*ROW('Sanitation Data'!H155)),NA())</f>
        <v>#N/A</v>
      </c>
      <c r="AX161" s="134" t="e">
        <f ca="1">+IF(AND(ISNUMBER(OFFSET('Sanitation Data'!$H$12,0,10*ROW('Sanitation Data'!H155))),'Data Summary'!DM161="Yes"),OFFSET('Sanitation Data'!$H$12,0,10*ROW('Sanitation Data'!H155)),NA())</f>
        <v>#N/A</v>
      </c>
      <c r="AY161" s="134" t="e">
        <f ca="1">+IF(AND(ISNUMBER(OFFSET('Sanitation Data'!$H$13,0,10*ROW('Sanitation Data'!H155))),'Data Summary'!DN161="Yes"),OFFSET('Sanitation Data'!$H$13,0,10*ROW('Sanitation Data'!H155)),NA())</f>
        <v>#N/A</v>
      </c>
      <c r="AZ161" s="135" t="e">
        <f ca="1">+IF(AND(ISNUMBER(OFFSET('Hygiene Data'!$C$6,0,10*ROW('Hygiene Data'!C155))),'Data Summary'!DO161="Yes"),OFFSET('Hygiene Data'!$C$6,0,10*ROW('Hygiene Data'!C155)),NA())</f>
        <v>#N/A</v>
      </c>
      <c r="BA161" s="135" t="e">
        <f ca="1">+IF(AND(ISNUMBER(OFFSET('Hygiene Data'!$C$8,0,10*ROW('Hygiene Data'!C155))),'Data Summary'!DP161="Yes"),OFFSET('Hygiene Data'!$C$8,0,10*ROW('Hygiene Data'!C155)),NA())</f>
        <v>#N/A</v>
      </c>
      <c r="BB161" s="135" t="e">
        <f ca="1">+IF(AND(ISNUMBER(OFFSET('Hygiene Data'!$C$10,0,10*ROW('Hygiene Data'!C155))),'Data Summary'!DQ161="Yes"),OFFSET('Hygiene Data'!$C$10,0,10*ROW('Hygiene Data'!C155)),NA())</f>
        <v>#N/A</v>
      </c>
      <c r="BC161" s="135" t="e">
        <f ca="1">+IF(AND(ISNUMBER(OFFSET('Hygiene Data'!$D$6,0,10*ROW('Hygiene Data'!D155))),'Data Summary'!DR161="Yes"),OFFSET('Hygiene Data'!$D$6,0,10*ROW('Hygiene Data'!D155)),NA())</f>
        <v>#N/A</v>
      </c>
      <c r="BD161" s="135" t="e">
        <f ca="1">+IF(AND(ISNUMBER(OFFSET('Hygiene Data'!$D$8,0,10*ROW('Hygiene Data'!D155))),'Data Summary'!DS161="Yes"),OFFSET('Hygiene Data'!$D$8,0,10*ROW('Hygiene Data'!D155)),NA())</f>
        <v>#N/A</v>
      </c>
      <c r="BE161" s="135" t="e">
        <f ca="1">+IF(AND(ISNUMBER(OFFSET('Hygiene Data'!$D$10,0,10*ROW('Hygiene Data'!D155))),'Data Summary'!DT161="Yes"),OFFSET('Hygiene Data'!$D$10,0,10*ROW('Hygiene Data'!D155)),NA())</f>
        <v>#N/A</v>
      </c>
      <c r="BF161" s="135" t="e">
        <f ca="1">+IF(AND(ISNUMBER(OFFSET('Hygiene Data'!$E$6,0,10*ROW('Hygiene Data'!E155))),'Data Summary'!DU161="Yes"),OFFSET('Hygiene Data'!$E$6,0,10*ROW('Hygiene Data'!E155)),NA())</f>
        <v>#N/A</v>
      </c>
      <c r="BG161" s="135" t="e">
        <f ca="1">+IF(AND(ISNUMBER(OFFSET('Hygiene Data'!$E$8,0,10*ROW('Hygiene Data'!E155))),'Data Summary'!DV161="Yes"),OFFSET('Hygiene Data'!$E$8,0,10*ROW('Hygiene Data'!E155)),NA())</f>
        <v>#N/A</v>
      </c>
      <c r="BH161" s="135" t="e">
        <f ca="1">+IF(AND(ISNUMBER(OFFSET('Hygiene Data'!$E$10,0,10*ROW('Hygiene Data'!E155))),'Data Summary'!DW161="Yes"),OFFSET('Hygiene Data'!$E$10,0,10*ROW('Hygiene Data'!E155)),NA())</f>
        <v>#N/A</v>
      </c>
      <c r="BI161" s="135" t="e">
        <f ca="1">+IF(AND(ISNUMBER(OFFSET('Hygiene Data'!$F$6,0,10*ROW('Hygiene Data'!F155))),'Data Summary'!DX161="Yes"),OFFSET('Hygiene Data'!$F$6,0,10*ROW('Hygiene Data'!F155)),NA())</f>
        <v>#N/A</v>
      </c>
      <c r="BJ161" s="135" t="e">
        <f ca="1">+IF(AND(ISNUMBER(OFFSET('Hygiene Data'!$F$8,0,10*ROW('Hygiene Data'!F155))),'Data Summary'!DY161="Yes"),OFFSET('Hygiene Data'!$F$8,0,10*ROW('Hygiene Data'!F155)),NA())</f>
        <v>#N/A</v>
      </c>
      <c r="BK161" s="135" t="e">
        <f ca="1">+IF(AND(ISNUMBER(OFFSET('Hygiene Data'!$F$10,0,10*ROW('Hygiene Data'!F155))),'Data Summary'!DZ161="Yes"),OFFSET('Hygiene Data'!$F$10,0,10*ROW('Hygiene Data'!F155)),NA())</f>
        <v>#N/A</v>
      </c>
      <c r="BL161" s="135" t="e">
        <f ca="1">+IF(AND(ISNUMBER(OFFSET('Hygiene Data'!$G$6,0,10*ROW('Hygiene Data'!G155))),'Data Summary'!EA161="Yes"),OFFSET('Hygiene Data'!$G$6,0,10*ROW('Hygiene Data'!G155)),NA())</f>
        <v>#N/A</v>
      </c>
      <c r="BM161" s="135" t="e">
        <f ca="1">+IF(AND(ISNUMBER(OFFSET('Hygiene Data'!$G$8,0,10*ROW('Hygiene Data'!G155))),'Data Summary'!EB161="Yes"),OFFSET('Hygiene Data'!$G$8,0,10*ROW('Hygiene Data'!G155)),NA())</f>
        <v>#N/A</v>
      </c>
      <c r="BN161" s="135" t="e">
        <f ca="1">+IF(AND(ISNUMBER(OFFSET('Hygiene Data'!$G$10,0,10*ROW('Hygiene Data'!G155))),'Data Summary'!EC161="Yes"),OFFSET('Hygiene Data'!$G$10,0,10*ROW('Hygiene Data'!G155)),NA())</f>
        <v>#N/A</v>
      </c>
      <c r="BO161" s="135" t="e">
        <f ca="1">+IF(AND(ISNUMBER(OFFSET('Hygiene Data'!$H$6,0,10*ROW('Hygiene Data'!H155))),'Data Summary'!ED161="Yes"),OFFSET('Hygiene Data'!$H$6,0,10*ROW('Hygiene Data'!H155)),NA())</f>
        <v>#N/A</v>
      </c>
      <c r="BP161" s="135" t="e">
        <f ca="1">+IF(AND(ISNUMBER(OFFSET('Hygiene Data'!$H$8,0,10*ROW('Hygiene Data'!H155))),'Data Summary'!EE161="Yes"),OFFSET('Hygiene Data'!$H$8,0,10*ROW('Hygiene Data'!H155)),NA())</f>
        <v>#N/A</v>
      </c>
      <c r="BQ161" s="135" t="e">
        <f ca="1">+IF(AND(ISNUMBER(OFFSET('Hygiene Data'!$H$10,0,10*ROW('Hygiene Data'!H155))),'Data Summary'!EF161="Yes"),OFFSET('Hygiene Data'!$H$10,0,10*ROW('Hygiene Data'!H155)),NA())</f>
        <v>#N/A</v>
      </c>
    </row>
    <row r="162" spans="1:69" x14ac:dyDescent="0.2">
      <c r="A162" s="50" t="e">
        <f ca="1">+IF(OFFSET('Water Data'!$B$1,0,10*ROW('Water Data'!B156))="",NA(),OFFSET('Water Data'!$B$1,0,10*ROW('Water Data'!B156)))</f>
        <v>#N/A</v>
      </c>
      <c r="B162" s="50" t="e">
        <f ca="1">+IF(OFFSET('Water Data'!$A$3,0,10*ROW('Water Data'!A159))="",NA(),OFFSET('Water Data'!$A$3,0,10*ROW('Water Data'!A159)))</f>
        <v>#N/A</v>
      </c>
      <c r="C162" s="50" t="e">
        <f ca="1">+IF(OFFSET('Water Data'!$C$3,0,10*ROW('Water Data'!C159))="",NA(),OFFSET('Water Data'!$C$3,0,10*ROW('Water Data'!C159)))</f>
        <v>#N/A</v>
      </c>
      <c r="D162" s="133" t="e">
        <f ca="1">+IF(AND(ISNUMBER(OFFSET('Water Data'!$C$5,0,10*ROW('Water Data'!C156))),'Data Summary'!BS162="Yes"),100-OFFSET('Water Data'!$C$5,0,10*ROW('Water Data'!C156)),NA())</f>
        <v>#N/A</v>
      </c>
      <c r="E162" s="133" t="e">
        <f ca="1">+IF(AND(ISNUMBER(OFFSET('Water Data'!$C$7,0,10*ROW('Water Data'!C156))),'Data Summary'!BT162="Yes"),OFFSET('Water Data'!$C$7,0,10*ROW('Water Data'!C156)),NA())</f>
        <v>#N/A</v>
      </c>
      <c r="F162" s="133" t="e">
        <f ca="1">+IF(AND(ISNUMBER(OFFSET('Water Data'!$C$10,0,10*ROW('Water Data'!C156))),'Data Summary'!BU162="Yes"),OFFSET('Water Data'!$C$10,0,10*ROW('Water Data'!C156)),NA())</f>
        <v>#N/A</v>
      </c>
      <c r="G162" s="133" t="e">
        <f ca="1">+IF(AND(ISNUMBER(OFFSET('Water Data'!$D$5,0,10*ROW('Water Data'!D156))),'Data Summary'!BV162="Yes"),100-OFFSET('Water Data'!$D$5,0,10*ROW('Water Data'!D156)),NA())</f>
        <v>#N/A</v>
      </c>
      <c r="H162" s="133" t="e">
        <f ca="1">+IF(AND(ISNUMBER(OFFSET('Water Data'!$D$7,0,10*ROW('Water Data'!D156))),'Data Summary'!BW162="Yes"),OFFSET('Water Data'!$D$7,0,10*ROW('Water Data'!D156)),NA())</f>
        <v>#N/A</v>
      </c>
      <c r="I162" s="133" t="e">
        <f ca="1">+IF(AND(ISNUMBER(OFFSET('Water Data'!$D$10,0,10*ROW('Water Data'!D156))),'Data Summary'!BX162="Yes"),OFFSET('Water Data'!$D$10,0,10*ROW('Water Data'!D156)),NA())</f>
        <v>#N/A</v>
      </c>
      <c r="J162" s="133" t="e">
        <f ca="1">+IF(AND(ISNUMBER(OFFSET('Water Data'!$E$5,0,10*ROW('Water Data'!E156))),'Data Summary'!BY162="Yes"),100-OFFSET('Water Data'!$E$5,0,10*ROW('Water Data'!E156)),NA())</f>
        <v>#N/A</v>
      </c>
      <c r="K162" s="133" t="e">
        <f ca="1">+IF(AND(ISNUMBER(OFFSET('Water Data'!$E$7,0,10*ROW('Water Data'!E156))),'Data Summary'!BZ162="Yes"),OFFSET('Water Data'!$E$7,0,10*ROW('Water Data'!E156)),NA())</f>
        <v>#N/A</v>
      </c>
      <c r="L162" s="133" t="e">
        <f ca="1">+IF(AND(ISNUMBER(OFFSET('Water Data'!$E$10,0,10*ROW('Water Data'!E156))),'Data Summary'!CA162="Yes"),OFFSET('Water Data'!$E$10,0,10*ROW('Water Data'!E156)),NA())</f>
        <v>#N/A</v>
      </c>
      <c r="M162" s="133" t="e">
        <f ca="1">+IF(AND(ISNUMBER(OFFSET('Water Data'!$F$5,0,10*ROW('Water Data'!F156))),'Data Summary'!CB162="Yes"),100-OFFSET('Water Data'!$F$5,0,10*ROW('Water Data'!F156)),NA())</f>
        <v>#N/A</v>
      </c>
      <c r="N162" s="133" t="e">
        <f ca="1">+IF(AND(ISNUMBER(OFFSET('Water Data'!$F$7,0,10*ROW('Water Data'!F156))),'Data Summary'!CC162="Yes"),OFFSET('Water Data'!$F$7,0,10*ROW('Water Data'!F156)),NA())</f>
        <v>#N/A</v>
      </c>
      <c r="O162" s="133" t="e">
        <f ca="1">+IF(AND(ISNUMBER(OFFSET('Water Data'!$F$10,0,10*ROW('Water Data'!F156))),'Data Summary'!CD162="Yes"),OFFSET('Water Data'!$F$10,0,10*ROW('Water Data'!F156)),NA())</f>
        <v>#N/A</v>
      </c>
      <c r="P162" s="133" t="e">
        <f ca="1">+IF(AND(ISNUMBER(OFFSET('Water Data'!$G$5,0,10*ROW('Water Data'!G156))),'Data Summary'!CE162="Yes"),100-OFFSET('Water Data'!$G$5,0,10*ROW('Water Data'!G156)),NA())</f>
        <v>#N/A</v>
      </c>
      <c r="Q162" s="133" t="e">
        <f ca="1">+IF(AND(ISNUMBER(OFFSET('Water Data'!$G$7,0,10*ROW('Water Data'!G156))),'Data Summary'!CF162="Yes"),OFFSET('Water Data'!$G$7,0,10*ROW('Water Data'!G156)),NA())</f>
        <v>#N/A</v>
      </c>
      <c r="R162" s="133" t="e">
        <f ca="1">+IF(AND(ISNUMBER(OFFSET('Water Data'!$G$10,0,10*ROW('Water Data'!G156))),'Data Summary'!CG162="Yes"),OFFSET('Water Data'!$G$10,0,10*ROW('Water Data'!G156)),NA())</f>
        <v>#N/A</v>
      </c>
      <c r="S162" s="133" t="e">
        <f ca="1">+IF(AND(ISNUMBER(OFFSET('Water Data'!$H$5,0,10*ROW('Water Data'!H156))),'Data Summary'!CH162="Yes"),100-OFFSET('Water Data'!$H$5,0,10*ROW('Water Data'!H156)),NA())</f>
        <v>#N/A</v>
      </c>
      <c r="T162" s="133" t="e">
        <f ca="1">+IF(AND(ISNUMBER(OFFSET('Water Data'!$H$7,0,10*ROW('Water Data'!H156))),'Data Summary'!CI162="Yes"),OFFSET('Water Data'!$H$7,0,10*ROW('Water Data'!H156)),NA())</f>
        <v>#N/A</v>
      </c>
      <c r="U162" s="133" t="e">
        <f ca="1">+IF(AND(ISNUMBER(OFFSET('Water Data'!$H$10,0,10*ROW('Water Data'!H156))),'Data Summary'!CJ162="Yes"),OFFSET('Water Data'!$H$10,0,10*ROW('Water Data'!H156)),NA())</f>
        <v>#N/A</v>
      </c>
      <c r="V162" s="134" t="e">
        <f ca="1">+IF(AND(ISNUMBER(OFFSET('Sanitation Data'!$C$5,0,10*ROW('Sanitation Data'!C156))),'Data Summary'!CK162="Yes"),100-OFFSET('Sanitation Data'!$C$5,0,10*ROW('Sanitation Data'!C156)),NA())</f>
        <v>#N/A</v>
      </c>
      <c r="W162" s="134" t="e">
        <f ca="1">+IF(AND(ISNUMBER(OFFSET('Sanitation Data'!$C$7,0,10*ROW('Sanitation Data'!C156))),'Data Summary'!CL162="Yes"),OFFSET('Sanitation Data'!$C$7,0,10*ROW('Sanitation Data'!C156)),NA())</f>
        <v>#N/A</v>
      </c>
      <c r="X162" s="134" t="e">
        <f ca="1">+IF(AND(ISNUMBER(OFFSET('Sanitation Data'!$C$11,0,10*ROW('Sanitation Data'!C156))),'Data Summary'!CM162="Yes"),OFFSET('Sanitation Data'!$C$11,0,10*ROW('Sanitation Data'!C156)),NA())</f>
        <v>#N/A</v>
      </c>
      <c r="Y162" s="134" t="e">
        <f ca="1">+IF(AND(ISNUMBER(OFFSET('Sanitation Data'!$C$12,0,10*ROW('Sanitation Data'!C156))),'Data Summary'!CN162="Yes"),OFFSET('Sanitation Data'!$C$12,0,10*ROW('Sanitation Data'!C156)),NA())</f>
        <v>#N/A</v>
      </c>
      <c r="Z162" s="134" t="e">
        <f ca="1">+IF(AND(ISNUMBER(OFFSET('Sanitation Data'!$C$13,0,10*ROW('Sanitation Data'!C156))),'Data Summary'!CO162="Yes"),OFFSET('Sanitation Data'!$C$13,0,10*ROW('Sanitation Data'!C156)),NA())</f>
        <v>#N/A</v>
      </c>
      <c r="AA162" s="134" t="e">
        <f ca="1">+IF(AND(ISNUMBER(OFFSET('Sanitation Data'!$D$5,0,10*ROW('Sanitation Data'!D156))),'Data Summary'!CP162="Yes"),100-OFFSET('Sanitation Data'!$D$5,0,10*ROW('Sanitation Data'!D156)),NA())</f>
        <v>#N/A</v>
      </c>
      <c r="AB162" s="134" t="e">
        <f ca="1">+IF(AND(ISNUMBER(OFFSET('Sanitation Data'!$D$7,0,10*ROW('Sanitation Data'!D156))),'Data Summary'!CQ162="Yes"),OFFSET('Sanitation Data'!$D$7,0,10*ROW('Sanitation Data'!D156)),NA())</f>
        <v>#N/A</v>
      </c>
      <c r="AC162" s="134" t="e">
        <f ca="1">+IF(AND(ISNUMBER(OFFSET('Sanitation Data'!$D$11,0,10*ROW('Sanitation Data'!D156))),'Data Summary'!CR162="Yes"),OFFSET('Sanitation Data'!$D$11,0,10*ROW('Sanitation Data'!D156)),NA())</f>
        <v>#N/A</v>
      </c>
      <c r="AD162" s="134" t="e">
        <f ca="1">+IF(AND(ISNUMBER(OFFSET('Sanitation Data'!$D$12,0,10*ROW('Sanitation Data'!D156))),'Data Summary'!CS162="Yes"),OFFSET('Sanitation Data'!$D$12,0,10*ROW('Sanitation Data'!D156)),NA())</f>
        <v>#N/A</v>
      </c>
      <c r="AE162" s="134" t="e">
        <f ca="1">+IF(AND(ISNUMBER(OFFSET('Sanitation Data'!$D$13,0,10*ROW('Sanitation Data'!D156))),'Data Summary'!CT162="Yes"),OFFSET('Sanitation Data'!$D$13,0,10*ROW('Sanitation Data'!D156)),NA())</f>
        <v>#N/A</v>
      </c>
      <c r="AF162" s="134" t="e">
        <f ca="1">+IF(AND(ISNUMBER(OFFSET('Sanitation Data'!$E$5,0,10*ROW('Sanitation Data'!E156))),'Data Summary'!CU162="Yes"),100-OFFSET('Sanitation Data'!$E$5,0,10*ROW('Sanitation Data'!E156)),NA())</f>
        <v>#N/A</v>
      </c>
      <c r="AG162" s="134" t="e">
        <f ca="1">+IF(AND(ISNUMBER(OFFSET('Sanitation Data'!$E$7,0,10*ROW('Sanitation Data'!E156))),'Data Summary'!CV162="Yes"),OFFSET('Sanitation Data'!$E$7,0,10*ROW('Sanitation Data'!E156)),NA())</f>
        <v>#N/A</v>
      </c>
      <c r="AH162" s="134" t="e">
        <f ca="1">+IF(AND(ISNUMBER(OFFSET('Sanitation Data'!$E$11,0,10*ROW('Sanitation Data'!E156))),'Data Summary'!CW162="Yes"),OFFSET('Sanitation Data'!$E$11,0,10*ROW('Sanitation Data'!E156)),NA())</f>
        <v>#N/A</v>
      </c>
      <c r="AI162" s="134" t="e">
        <f ca="1">+IF(AND(ISNUMBER(OFFSET('Sanitation Data'!$E$12,0,10*ROW('Sanitation Data'!E156))),'Data Summary'!CX162="Yes"),OFFSET('Sanitation Data'!$E$12,0,10*ROW('Sanitation Data'!E156)),NA())</f>
        <v>#N/A</v>
      </c>
      <c r="AJ162" s="134" t="e">
        <f ca="1">+IF(AND(ISNUMBER(OFFSET('Sanitation Data'!$E$13,0,10*ROW('Sanitation Data'!E156))),'Data Summary'!CY162="Yes"),OFFSET('Sanitation Data'!$E$13,0,10*ROW('Sanitation Data'!E156)),NA())</f>
        <v>#N/A</v>
      </c>
      <c r="AK162" s="134" t="e">
        <f ca="1">+IF(AND(ISNUMBER(OFFSET('Sanitation Data'!$F$5,0,10*ROW('Sanitation Data'!F156))),'Data Summary'!CZ162="Yes"),100-OFFSET('Sanitation Data'!$F$5,0,10*ROW('Sanitation Data'!F156)),NA())</f>
        <v>#N/A</v>
      </c>
      <c r="AL162" s="134" t="e">
        <f ca="1">+IF(AND(ISNUMBER(OFFSET('Sanitation Data'!$F$7,0,10*ROW('Sanitation Data'!F156))),'Data Summary'!DA162="Yes"),OFFSET('Sanitation Data'!$F$7,0,10*ROW('Sanitation Data'!F156)),NA())</f>
        <v>#N/A</v>
      </c>
      <c r="AM162" s="134" t="e">
        <f ca="1">+IF(AND(ISNUMBER(OFFSET('Sanitation Data'!$F$11,0,10*ROW('Sanitation Data'!F156))),'Data Summary'!DB162="Yes"),OFFSET('Sanitation Data'!$F$11,0,10*ROW('Sanitation Data'!F156)),NA())</f>
        <v>#N/A</v>
      </c>
      <c r="AN162" s="134" t="e">
        <f ca="1">+IF(AND(ISNUMBER(OFFSET('Sanitation Data'!$F$12,0,10*ROW('Sanitation Data'!F156))),'Data Summary'!DC162="Yes"),OFFSET('Sanitation Data'!$F$12,0,10*ROW('Sanitation Data'!F156)),NA())</f>
        <v>#N/A</v>
      </c>
      <c r="AO162" s="134" t="e">
        <f ca="1">+IF(AND(ISNUMBER(OFFSET('Sanitation Data'!$F$13,0,10*ROW('Sanitation Data'!F156))),'Data Summary'!DD162="Yes"),OFFSET('Sanitation Data'!$F$13,0,10*ROW('Sanitation Data'!F156)),NA())</f>
        <v>#N/A</v>
      </c>
      <c r="AP162" s="134" t="e">
        <f ca="1">+IF(AND(ISNUMBER(OFFSET('Sanitation Data'!$G$5,0,10*ROW('Sanitation Data'!G156))),'Data Summary'!DE162="Yes"),100-OFFSET('Sanitation Data'!$G$5,0,10*ROW('Sanitation Data'!G156)),NA())</f>
        <v>#N/A</v>
      </c>
      <c r="AQ162" s="134" t="e">
        <f ca="1">+IF(AND(ISNUMBER(OFFSET('Sanitation Data'!$G$7,0,10*ROW('Sanitation Data'!G156))),'Data Summary'!DF162="Yes"),OFFSET('Sanitation Data'!$G$7,0,10*ROW('Sanitation Data'!G156)),NA())</f>
        <v>#N/A</v>
      </c>
      <c r="AR162" s="134" t="e">
        <f ca="1">+IF(AND(ISNUMBER(OFFSET('Sanitation Data'!$G$11,0,10*ROW('Sanitation Data'!G156))),'Data Summary'!DG162="Yes"),OFFSET('Sanitation Data'!$G$11,0,10*ROW('Sanitation Data'!G156)),NA())</f>
        <v>#N/A</v>
      </c>
      <c r="AS162" s="134" t="e">
        <f ca="1">+IF(AND(ISNUMBER(OFFSET('Sanitation Data'!$G$12,0,10*ROW('Sanitation Data'!G156))),'Data Summary'!DH162="Yes"),OFFSET('Sanitation Data'!$G$12,0,10*ROW('Sanitation Data'!G156)),NA())</f>
        <v>#N/A</v>
      </c>
      <c r="AT162" s="134" t="e">
        <f ca="1">+IF(AND(ISNUMBER(OFFSET('Sanitation Data'!$G$13,0,10*ROW('Sanitation Data'!G156))),'Data Summary'!DI162="Yes"),OFFSET('Sanitation Data'!$G$13,0,10*ROW('Sanitation Data'!G156)),NA())</f>
        <v>#N/A</v>
      </c>
      <c r="AU162" s="134" t="e">
        <f ca="1">+IF(AND(ISNUMBER(OFFSET('Sanitation Data'!$H$5,0,10*ROW('Sanitation Data'!H156))),'Data Summary'!DJ162="Yes"),100-OFFSET('Sanitation Data'!$H$5,0,10*ROW('Sanitation Data'!H156)),NA())</f>
        <v>#N/A</v>
      </c>
      <c r="AV162" s="134" t="e">
        <f ca="1">+IF(AND(ISNUMBER(OFFSET('Sanitation Data'!$H$7,0,10*ROW('Sanitation Data'!H156))),'Data Summary'!DK162="Yes"),OFFSET('Sanitation Data'!$H$7,0,10*ROW('Sanitation Data'!H156)),NA())</f>
        <v>#N/A</v>
      </c>
      <c r="AW162" s="134" t="e">
        <f ca="1">+IF(AND(ISNUMBER(OFFSET('Sanitation Data'!$H$11,0,10*ROW('Sanitation Data'!H156))),'Data Summary'!DL162="Yes"),OFFSET('Sanitation Data'!$H$11,0,10*ROW('Sanitation Data'!H156)),NA())</f>
        <v>#N/A</v>
      </c>
      <c r="AX162" s="134" t="e">
        <f ca="1">+IF(AND(ISNUMBER(OFFSET('Sanitation Data'!$H$12,0,10*ROW('Sanitation Data'!H156))),'Data Summary'!DM162="Yes"),OFFSET('Sanitation Data'!$H$12,0,10*ROW('Sanitation Data'!H156)),NA())</f>
        <v>#N/A</v>
      </c>
      <c r="AY162" s="134" t="e">
        <f ca="1">+IF(AND(ISNUMBER(OFFSET('Sanitation Data'!$H$13,0,10*ROW('Sanitation Data'!H156))),'Data Summary'!DN162="Yes"),OFFSET('Sanitation Data'!$H$13,0,10*ROW('Sanitation Data'!H156)),NA())</f>
        <v>#N/A</v>
      </c>
      <c r="AZ162" s="135" t="e">
        <f ca="1">+IF(AND(ISNUMBER(OFFSET('Hygiene Data'!$C$6,0,10*ROW('Hygiene Data'!C156))),'Data Summary'!DO162="Yes"),OFFSET('Hygiene Data'!$C$6,0,10*ROW('Hygiene Data'!C156)),NA())</f>
        <v>#N/A</v>
      </c>
      <c r="BA162" s="135" t="e">
        <f ca="1">+IF(AND(ISNUMBER(OFFSET('Hygiene Data'!$C$8,0,10*ROW('Hygiene Data'!C156))),'Data Summary'!DP162="Yes"),OFFSET('Hygiene Data'!$C$8,0,10*ROW('Hygiene Data'!C156)),NA())</f>
        <v>#N/A</v>
      </c>
      <c r="BB162" s="135" t="e">
        <f ca="1">+IF(AND(ISNUMBER(OFFSET('Hygiene Data'!$C$10,0,10*ROW('Hygiene Data'!C156))),'Data Summary'!DQ162="Yes"),OFFSET('Hygiene Data'!$C$10,0,10*ROW('Hygiene Data'!C156)),NA())</f>
        <v>#N/A</v>
      </c>
      <c r="BC162" s="135" t="e">
        <f ca="1">+IF(AND(ISNUMBER(OFFSET('Hygiene Data'!$D$6,0,10*ROW('Hygiene Data'!D156))),'Data Summary'!DR162="Yes"),OFFSET('Hygiene Data'!$D$6,0,10*ROW('Hygiene Data'!D156)),NA())</f>
        <v>#N/A</v>
      </c>
      <c r="BD162" s="135" t="e">
        <f ca="1">+IF(AND(ISNUMBER(OFFSET('Hygiene Data'!$D$8,0,10*ROW('Hygiene Data'!D156))),'Data Summary'!DS162="Yes"),OFFSET('Hygiene Data'!$D$8,0,10*ROW('Hygiene Data'!D156)),NA())</f>
        <v>#N/A</v>
      </c>
      <c r="BE162" s="135" t="e">
        <f ca="1">+IF(AND(ISNUMBER(OFFSET('Hygiene Data'!$D$10,0,10*ROW('Hygiene Data'!D156))),'Data Summary'!DT162="Yes"),OFFSET('Hygiene Data'!$D$10,0,10*ROW('Hygiene Data'!D156)),NA())</f>
        <v>#N/A</v>
      </c>
      <c r="BF162" s="135" t="e">
        <f ca="1">+IF(AND(ISNUMBER(OFFSET('Hygiene Data'!$E$6,0,10*ROW('Hygiene Data'!E156))),'Data Summary'!DU162="Yes"),OFFSET('Hygiene Data'!$E$6,0,10*ROW('Hygiene Data'!E156)),NA())</f>
        <v>#N/A</v>
      </c>
      <c r="BG162" s="135" t="e">
        <f ca="1">+IF(AND(ISNUMBER(OFFSET('Hygiene Data'!$E$8,0,10*ROW('Hygiene Data'!E156))),'Data Summary'!DV162="Yes"),OFFSET('Hygiene Data'!$E$8,0,10*ROW('Hygiene Data'!E156)),NA())</f>
        <v>#N/A</v>
      </c>
      <c r="BH162" s="135" t="e">
        <f ca="1">+IF(AND(ISNUMBER(OFFSET('Hygiene Data'!$E$10,0,10*ROW('Hygiene Data'!E156))),'Data Summary'!DW162="Yes"),OFFSET('Hygiene Data'!$E$10,0,10*ROW('Hygiene Data'!E156)),NA())</f>
        <v>#N/A</v>
      </c>
      <c r="BI162" s="135" t="e">
        <f ca="1">+IF(AND(ISNUMBER(OFFSET('Hygiene Data'!$F$6,0,10*ROW('Hygiene Data'!F156))),'Data Summary'!DX162="Yes"),OFFSET('Hygiene Data'!$F$6,0,10*ROW('Hygiene Data'!F156)),NA())</f>
        <v>#N/A</v>
      </c>
      <c r="BJ162" s="135" t="e">
        <f ca="1">+IF(AND(ISNUMBER(OFFSET('Hygiene Data'!$F$8,0,10*ROW('Hygiene Data'!F156))),'Data Summary'!DY162="Yes"),OFFSET('Hygiene Data'!$F$8,0,10*ROW('Hygiene Data'!F156)),NA())</f>
        <v>#N/A</v>
      </c>
      <c r="BK162" s="135" t="e">
        <f ca="1">+IF(AND(ISNUMBER(OFFSET('Hygiene Data'!$F$10,0,10*ROW('Hygiene Data'!F156))),'Data Summary'!DZ162="Yes"),OFFSET('Hygiene Data'!$F$10,0,10*ROW('Hygiene Data'!F156)),NA())</f>
        <v>#N/A</v>
      </c>
      <c r="BL162" s="135" t="e">
        <f ca="1">+IF(AND(ISNUMBER(OFFSET('Hygiene Data'!$G$6,0,10*ROW('Hygiene Data'!G156))),'Data Summary'!EA162="Yes"),OFFSET('Hygiene Data'!$G$6,0,10*ROW('Hygiene Data'!G156)),NA())</f>
        <v>#N/A</v>
      </c>
      <c r="BM162" s="135" t="e">
        <f ca="1">+IF(AND(ISNUMBER(OFFSET('Hygiene Data'!$G$8,0,10*ROW('Hygiene Data'!G156))),'Data Summary'!EB162="Yes"),OFFSET('Hygiene Data'!$G$8,0,10*ROW('Hygiene Data'!G156)),NA())</f>
        <v>#N/A</v>
      </c>
      <c r="BN162" s="135" t="e">
        <f ca="1">+IF(AND(ISNUMBER(OFFSET('Hygiene Data'!$G$10,0,10*ROW('Hygiene Data'!G156))),'Data Summary'!EC162="Yes"),OFFSET('Hygiene Data'!$G$10,0,10*ROW('Hygiene Data'!G156)),NA())</f>
        <v>#N/A</v>
      </c>
      <c r="BO162" s="135" t="e">
        <f ca="1">+IF(AND(ISNUMBER(OFFSET('Hygiene Data'!$H$6,0,10*ROW('Hygiene Data'!H156))),'Data Summary'!ED162="Yes"),OFFSET('Hygiene Data'!$H$6,0,10*ROW('Hygiene Data'!H156)),NA())</f>
        <v>#N/A</v>
      </c>
      <c r="BP162" s="135" t="e">
        <f ca="1">+IF(AND(ISNUMBER(OFFSET('Hygiene Data'!$H$8,0,10*ROW('Hygiene Data'!H156))),'Data Summary'!EE162="Yes"),OFFSET('Hygiene Data'!$H$8,0,10*ROW('Hygiene Data'!H156)),NA())</f>
        <v>#N/A</v>
      </c>
      <c r="BQ162" s="135" t="e">
        <f ca="1">+IF(AND(ISNUMBER(OFFSET('Hygiene Data'!$H$10,0,10*ROW('Hygiene Data'!H156))),'Data Summary'!EF162="Yes"),OFFSET('Hygiene Data'!$H$10,0,10*ROW('Hygiene Data'!H156)),NA())</f>
        <v>#N/A</v>
      </c>
    </row>
    <row r="163" spans="1:69" x14ac:dyDescent="0.2">
      <c r="A163" s="50" t="e">
        <f ca="1">+IF(OFFSET('Water Data'!$B$1,0,10*ROW('Water Data'!B157))="",NA(),OFFSET('Water Data'!$B$1,0,10*ROW('Water Data'!B157)))</f>
        <v>#N/A</v>
      </c>
      <c r="B163" s="50" t="e">
        <f ca="1">+IF(OFFSET('Water Data'!$A$3,0,10*ROW('Water Data'!A160))="",NA(),OFFSET('Water Data'!$A$3,0,10*ROW('Water Data'!A160)))</f>
        <v>#N/A</v>
      </c>
      <c r="C163" s="50" t="e">
        <f ca="1">+IF(OFFSET('Water Data'!$C$3,0,10*ROW('Water Data'!C160))="",NA(),OFFSET('Water Data'!$C$3,0,10*ROW('Water Data'!C160)))</f>
        <v>#N/A</v>
      </c>
      <c r="D163" s="133" t="e">
        <f ca="1">+IF(AND(ISNUMBER(OFFSET('Water Data'!$C$5,0,10*ROW('Water Data'!C157))),'Data Summary'!BS163="Yes"),100-OFFSET('Water Data'!$C$5,0,10*ROW('Water Data'!C157)),NA())</f>
        <v>#N/A</v>
      </c>
      <c r="E163" s="133" t="e">
        <f ca="1">+IF(AND(ISNUMBER(OFFSET('Water Data'!$C$7,0,10*ROW('Water Data'!C157))),'Data Summary'!BT163="Yes"),OFFSET('Water Data'!$C$7,0,10*ROW('Water Data'!C157)),NA())</f>
        <v>#N/A</v>
      </c>
      <c r="F163" s="133" t="e">
        <f ca="1">+IF(AND(ISNUMBER(OFFSET('Water Data'!$C$10,0,10*ROW('Water Data'!C157))),'Data Summary'!BU163="Yes"),OFFSET('Water Data'!$C$10,0,10*ROW('Water Data'!C157)),NA())</f>
        <v>#N/A</v>
      </c>
      <c r="G163" s="133" t="e">
        <f ca="1">+IF(AND(ISNUMBER(OFFSET('Water Data'!$D$5,0,10*ROW('Water Data'!D157))),'Data Summary'!BV163="Yes"),100-OFFSET('Water Data'!$D$5,0,10*ROW('Water Data'!D157)),NA())</f>
        <v>#N/A</v>
      </c>
      <c r="H163" s="133" t="e">
        <f ca="1">+IF(AND(ISNUMBER(OFFSET('Water Data'!$D$7,0,10*ROW('Water Data'!D157))),'Data Summary'!BW163="Yes"),OFFSET('Water Data'!$D$7,0,10*ROW('Water Data'!D157)),NA())</f>
        <v>#N/A</v>
      </c>
      <c r="I163" s="133" t="e">
        <f ca="1">+IF(AND(ISNUMBER(OFFSET('Water Data'!$D$10,0,10*ROW('Water Data'!D157))),'Data Summary'!BX163="Yes"),OFFSET('Water Data'!$D$10,0,10*ROW('Water Data'!D157)),NA())</f>
        <v>#N/A</v>
      </c>
      <c r="J163" s="133" t="e">
        <f ca="1">+IF(AND(ISNUMBER(OFFSET('Water Data'!$E$5,0,10*ROW('Water Data'!E157))),'Data Summary'!BY163="Yes"),100-OFFSET('Water Data'!$E$5,0,10*ROW('Water Data'!E157)),NA())</f>
        <v>#N/A</v>
      </c>
      <c r="K163" s="133" t="e">
        <f ca="1">+IF(AND(ISNUMBER(OFFSET('Water Data'!$E$7,0,10*ROW('Water Data'!E157))),'Data Summary'!BZ163="Yes"),OFFSET('Water Data'!$E$7,0,10*ROW('Water Data'!E157)),NA())</f>
        <v>#N/A</v>
      </c>
      <c r="L163" s="133" t="e">
        <f ca="1">+IF(AND(ISNUMBER(OFFSET('Water Data'!$E$10,0,10*ROW('Water Data'!E157))),'Data Summary'!CA163="Yes"),OFFSET('Water Data'!$E$10,0,10*ROW('Water Data'!E157)),NA())</f>
        <v>#N/A</v>
      </c>
      <c r="M163" s="133" t="e">
        <f ca="1">+IF(AND(ISNUMBER(OFFSET('Water Data'!$F$5,0,10*ROW('Water Data'!F157))),'Data Summary'!CB163="Yes"),100-OFFSET('Water Data'!$F$5,0,10*ROW('Water Data'!F157)),NA())</f>
        <v>#N/A</v>
      </c>
      <c r="N163" s="133" t="e">
        <f ca="1">+IF(AND(ISNUMBER(OFFSET('Water Data'!$F$7,0,10*ROW('Water Data'!F157))),'Data Summary'!CC163="Yes"),OFFSET('Water Data'!$F$7,0,10*ROW('Water Data'!F157)),NA())</f>
        <v>#N/A</v>
      </c>
      <c r="O163" s="133" t="e">
        <f ca="1">+IF(AND(ISNUMBER(OFFSET('Water Data'!$F$10,0,10*ROW('Water Data'!F157))),'Data Summary'!CD163="Yes"),OFFSET('Water Data'!$F$10,0,10*ROW('Water Data'!F157)),NA())</f>
        <v>#N/A</v>
      </c>
      <c r="P163" s="133" t="e">
        <f ca="1">+IF(AND(ISNUMBER(OFFSET('Water Data'!$G$5,0,10*ROW('Water Data'!G157))),'Data Summary'!CE163="Yes"),100-OFFSET('Water Data'!$G$5,0,10*ROW('Water Data'!G157)),NA())</f>
        <v>#N/A</v>
      </c>
      <c r="Q163" s="133" t="e">
        <f ca="1">+IF(AND(ISNUMBER(OFFSET('Water Data'!$G$7,0,10*ROW('Water Data'!G157))),'Data Summary'!CF163="Yes"),OFFSET('Water Data'!$G$7,0,10*ROW('Water Data'!G157)),NA())</f>
        <v>#N/A</v>
      </c>
      <c r="R163" s="133" t="e">
        <f ca="1">+IF(AND(ISNUMBER(OFFSET('Water Data'!$G$10,0,10*ROW('Water Data'!G157))),'Data Summary'!CG163="Yes"),OFFSET('Water Data'!$G$10,0,10*ROW('Water Data'!G157)),NA())</f>
        <v>#N/A</v>
      </c>
      <c r="S163" s="133" t="e">
        <f ca="1">+IF(AND(ISNUMBER(OFFSET('Water Data'!$H$5,0,10*ROW('Water Data'!H157))),'Data Summary'!CH163="Yes"),100-OFFSET('Water Data'!$H$5,0,10*ROW('Water Data'!H157)),NA())</f>
        <v>#N/A</v>
      </c>
      <c r="T163" s="133" t="e">
        <f ca="1">+IF(AND(ISNUMBER(OFFSET('Water Data'!$H$7,0,10*ROW('Water Data'!H157))),'Data Summary'!CI163="Yes"),OFFSET('Water Data'!$H$7,0,10*ROW('Water Data'!H157)),NA())</f>
        <v>#N/A</v>
      </c>
      <c r="U163" s="133" t="e">
        <f ca="1">+IF(AND(ISNUMBER(OFFSET('Water Data'!$H$10,0,10*ROW('Water Data'!H157))),'Data Summary'!CJ163="Yes"),OFFSET('Water Data'!$H$10,0,10*ROW('Water Data'!H157)),NA())</f>
        <v>#N/A</v>
      </c>
      <c r="V163" s="134" t="e">
        <f ca="1">+IF(AND(ISNUMBER(OFFSET('Sanitation Data'!$C$5,0,10*ROW('Sanitation Data'!C157))),'Data Summary'!CK163="Yes"),100-OFFSET('Sanitation Data'!$C$5,0,10*ROW('Sanitation Data'!C157)),NA())</f>
        <v>#N/A</v>
      </c>
      <c r="W163" s="134" t="e">
        <f ca="1">+IF(AND(ISNUMBER(OFFSET('Sanitation Data'!$C$7,0,10*ROW('Sanitation Data'!C157))),'Data Summary'!CL163="Yes"),OFFSET('Sanitation Data'!$C$7,0,10*ROW('Sanitation Data'!C157)),NA())</f>
        <v>#N/A</v>
      </c>
      <c r="X163" s="134" t="e">
        <f ca="1">+IF(AND(ISNUMBER(OFFSET('Sanitation Data'!$C$11,0,10*ROW('Sanitation Data'!C157))),'Data Summary'!CM163="Yes"),OFFSET('Sanitation Data'!$C$11,0,10*ROW('Sanitation Data'!C157)),NA())</f>
        <v>#N/A</v>
      </c>
      <c r="Y163" s="134" t="e">
        <f ca="1">+IF(AND(ISNUMBER(OFFSET('Sanitation Data'!$C$12,0,10*ROW('Sanitation Data'!C157))),'Data Summary'!CN163="Yes"),OFFSET('Sanitation Data'!$C$12,0,10*ROW('Sanitation Data'!C157)),NA())</f>
        <v>#N/A</v>
      </c>
      <c r="Z163" s="134" t="e">
        <f ca="1">+IF(AND(ISNUMBER(OFFSET('Sanitation Data'!$C$13,0,10*ROW('Sanitation Data'!C157))),'Data Summary'!CO163="Yes"),OFFSET('Sanitation Data'!$C$13,0,10*ROW('Sanitation Data'!C157)),NA())</f>
        <v>#N/A</v>
      </c>
      <c r="AA163" s="134" t="e">
        <f ca="1">+IF(AND(ISNUMBER(OFFSET('Sanitation Data'!$D$5,0,10*ROW('Sanitation Data'!D157))),'Data Summary'!CP163="Yes"),100-OFFSET('Sanitation Data'!$D$5,0,10*ROW('Sanitation Data'!D157)),NA())</f>
        <v>#N/A</v>
      </c>
      <c r="AB163" s="134" t="e">
        <f ca="1">+IF(AND(ISNUMBER(OFFSET('Sanitation Data'!$D$7,0,10*ROW('Sanitation Data'!D157))),'Data Summary'!CQ163="Yes"),OFFSET('Sanitation Data'!$D$7,0,10*ROW('Sanitation Data'!D157)),NA())</f>
        <v>#N/A</v>
      </c>
      <c r="AC163" s="134" t="e">
        <f ca="1">+IF(AND(ISNUMBER(OFFSET('Sanitation Data'!$D$11,0,10*ROW('Sanitation Data'!D157))),'Data Summary'!CR163="Yes"),OFFSET('Sanitation Data'!$D$11,0,10*ROW('Sanitation Data'!D157)),NA())</f>
        <v>#N/A</v>
      </c>
      <c r="AD163" s="134" t="e">
        <f ca="1">+IF(AND(ISNUMBER(OFFSET('Sanitation Data'!$D$12,0,10*ROW('Sanitation Data'!D157))),'Data Summary'!CS163="Yes"),OFFSET('Sanitation Data'!$D$12,0,10*ROW('Sanitation Data'!D157)),NA())</f>
        <v>#N/A</v>
      </c>
      <c r="AE163" s="134" t="e">
        <f ca="1">+IF(AND(ISNUMBER(OFFSET('Sanitation Data'!$D$13,0,10*ROW('Sanitation Data'!D157))),'Data Summary'!CT163="Yes"),OFFSET('Sanitation Data'!$D$13,0,10*ROW('Sanitation Data'!D157)),NA())</f>
        <v>#N/A</v>
      </c>
      <c r="AF163" s="134" t="e">
        <f ca="1">+IF(AND(ISNUMBER(OFFSET('Sanitation Data'!$E$5,0,10*ROW('Sanitation Data'!E157))),'Data Summary'!CU163="Yes"),100-OFFSET('Sanitation Data'!$E$5,0,10*ROW('Sanitation Data'!E157)),NA())</f>
        <v>#N/A</v>
      </c>
      <c r="AG163" s="134" t="e">
        <f ca="1">+IF(AND(ISNUMBER(OFFSET('Sanitation Data'!$E$7,0,10*ROW('Sanitation Data'!E157))),'Data Summary'!CV163="Yes"),OFFSET('Sanitation Data'!$E$7,0,10*ROW('Sanitation Data'!E157)),NA())</f>
        <v>#N/A</v>
      </c>
      <c r="AH163" s="134" t="e">
        <f ca="1">+IF(AND(ISNUMBER(OFFSET('Sanitation Data'!$E$11,0,10*ROW('Sanitation Data'!E157))),'Data Summary'!CW163="Yes"),OFFSET('Sanitation Data'!$E$11,0,10*ROW('Sanitation Data'!E157)),NA())</f>
        <v>#N/A</v>
      </c>
      <c r="AI163" s="134" t="e">
        <f ca="1">+IF(AND(ISNUMBER(OFFSET('Sanitation Data'!$E$12,0,10*ROW('Sanitation Data'!E157))),'Data Summary'!CX163="Yes"),OFFSET('Sanitation Data'!$E$12,0,10*ROW('Sanitation Data'!E157)),NA())</f>
        <v>#N/A</v>
      </c>
      <c r="AJ163" s="134" t="e">
        <f ca="1">+IF(AND(ISNUMBER(OFFSET('Sanitation Data'!$E$13,0,10*ROW('Sanitation Data'!E157))),'Data Summary'!CY163="Yes"),OFFSET('Sanitation Data'!$E$13,0,10*ROW('Sanitation Data'!E157)),NA())</f>
        <v>#N/A</v>
      </c>
      <c r="AK163" s="134" t="e">
        <f ca="1">+IF(AND(ISNUMBER(OFFSET('Sanitation Data'!$F$5,0,10*ROW('Sanitation Data'!F157))),'Data Summary'!CZ163="Yes"),100-OFFSET('Sanitation Data'!$F$5,0,10*ROW('Sanitation Data'!F157)),NA())</f>
        <v>#N/A</v>
      </c>
      <c r="AL163" s="134" t="e">
        <f ca="1">+IF(AND(ISNUMBER(OFFSET('Sanitation Data'!$F$7,0,10*ROW('Sanitation Data'!F157))),'Data Summary'!DA163="Yes"),OFFSET('Sanitation Data'!$F$7,0,10*ROW('Sanitation Data'!F157)),NA())</f>
        <v>#N/A</v>
      </c>
      <c r="AM163" s="134" t="e">
        <f ca="1">+IF(AND(ISNUMBER(OFFSET('Sanitation Data'!$F$11,0,10*ROW('Sanitation Data'!F157))),'Data Summary'!DB163="Yes"),OFFSET('Sanitation Data'!$F$11,0,10*ROW('Sanitation Data'!F157)),NA())</f>
        <v>#N/A</v>
      </c>
      <c r="AN163" s="134" t="e">
        <f ca="1">+IF(AND(ISNUMBER(OFFSET('Sanitation Data'!$F$12,0,10*ROW('Sanitation Data'!F157))),'Data Summary'!DC163="Yes"),OFFSET('Sanitation Data'!$F$12,0,10*ROW('Sanitation Data'!F157)),NA())</f>
        <v>#N/A</v>
      </c>
      <c r="AO163" s="134" t="e">
        <f ca="1">+IF(AND(ISNUMBER(OFFSET('Sanitation Data'!$F$13,0,10*ROW('Sanitation Data'!F157))),'Data Summary'!DD163="Yes"),OFFSET('Sanitation Data'!$F$13,0,10*ROW('Sanitation Data'!F157)),NA())</f>
        <v>#N/A</v>
      </c>
      <c r="AP163" s="134" t="e">
        <f ca="1">+IF(AND(ISNUMBER(OFFSET('Sanitation Data'!$G$5,0,10*ROW('Sanitation Data'!G157))),'Data Summary'!DE163="Yes"),100-OFFSET('Sanitation Data'!$G$5,0,10*ROW('Sanitation Data'!G157)),NA())</f>
        <v>#N/A</v>
      </c>
      <c r="AQ163" s="134" t="e">
        <f ca="1">+IF(AND(ISNUMBER(OFFSET('Sanitation Data'!$G$7,0,10*ROW('Sanitation Data'!G157))),'Data Summary'!DF163="Yes"),OFFSET('Sanitation Data'!$G$7,0,10*ROW('Sanitation Data'!G157)),NA())</f>
        <v>#N/A</v>
      </c>
      <c r="AR163" s="134" t="e">
        <f ca="1">+IF(AND(ISNUMBER(OFFSET('Sanitation Data'!$G$11,0,10*ROW('Sanitation Data'!G157))),'Data Summary'!DG163="Yes"),OFFSET('Sanitation Data'!$G$11,0,10*ROW('Sanitation Data'!G157)),NA())</f>
        <v>#N/A</v>
      </c>
      <c r="AS163" s="134" t="e">
        <f ca="1">+IF(AND(ISNUMBER(OFFSET('Sanitation Data'!$G$12,0,10*ROW('Sanitation Data'!G157))),'Data Summary'!DH163="Yes"),OFFSET('Sanitation Data'!$G$12,0,10*ROW('Sanitation Data'!G157)),NA())</f>
        <v>#N/A</v>
      </c>
      <c r="AT163" s="134" t="e">
        <f ca="1">+IF(AND(ISNUMBER(OFFSET('Sanitation Data'!$G$13,0,10*ROW('Sanitation Data'!G157))),'Data Summary'!DI163="Yes"),OFFSET('Sanitation Data'!$G$13,0,10*ROW('Sanitation Data'!G157)),NA())</f>
        <v>#N/A</v>
      </c>
      <c r="AU163" s="134" t="e">
        <f ca="1">+IF(AND(ISNUMBER(OFFSET('Sanitation Data'!$H$5,0,10*ROW('Sanitation Data'!H157))),'Data Summary'!DJ163="Yes"),100-OFFSET('Sanitation Data'!$H$5,0,10*ROW('Sanitation Data'!H157)),NA())</f>
        <v>#N/A</v>
      </c>
      <c r="AV163" s="134" t="e">
        <f ca="1">+IF(AND(ISNUMBER(OFFSET('Sanitation Data'!$H$7,0,10*ROW('Sanitation Data'!H157))),'Data Summary'!DK163="Yes"),OFFSET('Sanitation Data'!$H$7,0,10*ROW('Sanitation Data'!H157)),NA())</f>
        <v>#N/A</v>
      </c>
      <c r="AW163" s="134" t="e">
        <f ca="1">+IF(AND(ISNUMBER(OFFSET('Sanitation Data'!$H$11,0,10*ROW('Sanitation Data'!H157))),'Data Summary'!DL163="Yes"),OFFSET('Sanitation Data'!$H$11,0,10*ROW('Sanitation Data'!H157)),NA())</f>
        <v>#N/A</v>
      </c>
      <c r="AX163" s="134" t="e">
        <f ca="1">+IF(AND(ISNUMBER(OFFSET('Sanitation Data'!$H$12,0,10*ROW('Sanitation Data'!H157))),'Data Summary'!DM163="Yes"),OFFSET('Sanitation Data'!$H$12,0,10*ROW('Sanitation Data'!H157)),NA())</f>
        <v>#N/A</v>
      </c>
      <c r="AY163" s="134" t="e">
        <f ca="1">+IF(AND(ISNUMBER(OFFSET('Sanitation Data'!$H$13,0,10*ROW('Sanitation Data'!H157))),'Data Summary'!DN163="Yes"),OFFSET('Sanitation Data'!$H$13,0,10*ROW('Sanitation Data'!H157)),NA())</f>
        <v>#N/A</v>
      </c>
      <c r="AZ163" s="135" t="e">
        <f ca="1">+IF(AND(ISNUMBER(OFFSET('Hygiene Data'!$C$6,0,10*ROW('Hygiene Data'!C157))),'Data Summary'!DO163="Yes"),OFFSET('Hygiene Data'!$C$6,0,10*ROW('Hygiene Data'!C157)),NA())</f>
        <v>#N/A</v>
      </c>
      <c r="BA163" s="135" t="e">
        <f ca="1">+IF(AND(ISNUMBER(OFFSET('Hygiene Data'!$C$8,0,10*ROW('Hygiene Data'!C157))),'Data Summary'!DP163="Yes"),OFFSET('Hygiene Data'!$C$8,0,10*ROW('Hygiene Data'!C157)),NA())</f>
        <v>#N/A</v>
      </c>
      <c r="BB163" s="135" t="e">
        <f ca="1">+IF(AND(ISNUMBER(OFFSET('Hygiene Data'!$C$10,0,10*ROW('Hygiene Data'!C157))),'Data Summary'!DQ163="Yes"),OFFSET('Hygiene Data'!$C$10,0,10*ROW('Hygiene Data'!C157)),NA())</f>
        <v>#N/A</v>
      </c>
      <c r="BC163" s="135" t="e">
        <f ca="1">+IF(AND(ISNUMBER(OFFSET('Hygiene Data'!$D$6,0,10*ROW('Hygiene Data'!D157))),'Data Summary'!DR163="Yes"),OFFSET('Hygiene Data'!$D$6,0,10*ROW('Hygiene Data'!D157)),NA())</f>
        <v>#N/A</v>
      </c>
      <c r="BD163" s="135" t="e">
        <f ca="1">+IF(AND(ISNUMBER(OFFSET('Hygiene Data'!$D$8,0,10*ROW('Hygiene Data'!D157))),'Data Summary'!DS163="Yes"),OFFSET('Hygiene Data'!$D$8,0,10*ROW('Hygiene Data'!D157)),NA())</f>
        <v>#N/A</v>
      </c>
      <c r="BE163" s="135" t="e">
        <f ca="1">+IF(AND(ISNUMBER(OFFSET('Hygiene Data'!$D$10,0,10*ROW('Hygiene Data'!D157))),'Data Summary'!DT163="Yes"),OFFSET('Hygiene Data'!$D$10,0,10*ROW('Hygiene Data'!D157)),NA())</f>
        <v>#N/A</v>
      </c>
      <c r="BF163" s="135" t="e">
        <f ca="1">+IF(AND(ISNUMBER(OFFSET('Hygiene Data'!$E$6,0,10*ROW('Hygiene Data'!E157))),'Data Summary'!DU163="Yes"),OFFSET('Hygiene Data'!$E$6,0,10*ROW('Hygiene Data'!E157)),NA())</f>
        <v>#N/A</v>
      </c>
      <c r="BG163" s="135" t="e">
        <f ca="1">+IF(AND(ISNUMBER(OFFSET('Hygiene Data'!$E$8,0,10*ROW('Hygiene Data'!E157))),'Data Summary'!DV163="Yes"),OFFSET('Hygiene Data'!$E$8,0,10*ROW('Hygiene Data'!E157)),NA())</f>
        <v>#N/A</v>
      </c>
      <c r="BH163" s="135" t="e">
        <f ca="1">+IF(AND(ISNUMBER(OFFSET('Hygiene Data'!$E$10,0,10*ROW('Hygiene Data'!E157))),'Data Summary'!DW163="Yes"),OFFSET('Hygiene Data'!$E$10,0,10*ROW('Hygiene Data'!E157)),NA())</f>
        <v>#N/A</v>
      </c>
      <c r="BI163" s="135" t="e">
        <f ca="1">+IF(AND(ISNUMBER(OFFSET('Hygiene Data'!$F$6,0,10*ROW('Hygiene Data'!F157))),'Data Summary'!DX163="Yes"),OFFSET('Hygiene Data'!$F$6,0,10*ROW('Hygiene Data'!F157)),NA())</f>
        <v>#N/A</v>
      </c>
      <c r="BJ163" s="135" t="e">
        <f ca="1">+IF(AND(ISNUMBER(OFFSET('Hygiene Data'!$F$8,0,10*ROW('Hygiene Data'!F157))),'Data Summary'!DY163="Yes"),OFFSET('Hygiene Data'!$F$8,0,10*ROW('Hygiene Data'!F157)),NA())</f>
        <v>#N/A</v>
      </c>
      <c r="BK163" s="135" t="e">
        <f ca="1">+IF(AND(ISNUMBER(OFFSET('Hygiene Data'!$F$10,0,10*ROW('Hygiene Data'!F157))),'Data Summary'!DZ163="Yes"),OFFSET('Hygiene Data'!$F$10,0,10*ROW('Hygiene Data'!F157)),NA())</f>
        <v>#N/A</v>
      </c>
      <c r="BL163" s="135" t="e">
        <f ca="1">+IF(AND(ISNUMBER(OFFSET('Hygiene Data'!$G$6,0,10*ROW('Hygiene Data'!G157))),'Data Summary'!EA163="Yes"),OFFSET('Hygiene Data'!$G$6,0,10*ROW('Hygiene Data'!G157)),NA())</f>
        <v>#N/A</v>
      </c>
      <c r="BM163" s="135" t="e">
        <f ca="1">+IF(AND(ISNUMBER(OFFSET('Hygiene Data'!$G$8,0,10*ROW('Hygiene Data'!G157))),'Data Summary'!EB163="Yes"),OFFSET('Hygiene Data'!$G$8,0,10*ROW('Hygiene Data'!G157)),NA())</f>
        <v>#N/A</v>
      </c>
      <c r="BN163" s="135" t="e">
        <f ca="1">+IF(AND(ISNUMBER(OFFSET('Hygiene Data'!$G$10,0,10*ROW('Hygiene Data'!G157))),'Data Summary'!EC163="Yes"),OFFSET('Hygiene Data'!$G$10,0,10*ROW('Hygiene Data'!G157)),NA())</f>
        <v>#N/A</v>
      </c>
      <c r="BO163" s="135" t="e">
        <f ca="1">+IF(AND(ISNUMBER(OFFSET('Hygiene Data'!$H$6,0,10*ROW('Hygiene Data'!H157))),'Data Summary'!ED163="Yes"),OFFSET('Hygiene Data'!$H$6,0,10*ROW('Hygiene Data'!H157)),NA())</f>
        <v>#N/A</v>
      </c>
      <c r="BP163" s="135" t="e">
        <f ca="1">+IF(AND(ISNUMBER(OFFSET('Hygiene Data'!$H$8,0,10*ROW('Hygiene Data'!H157))),'Data Summary'!EE163="Yes"),OFFSET('Hygiene Data'!$H$8,0,10*ROW('Hygiene Data'!H157)),NA())</f>
        <v>#N/A</v>
      </c>
      <c r="BQ163" s="135" t="e">
        <f ca="1">+IF(AND(ISNUMBER(OFFSET('Hygiene Data'!$H$10,0,10*ROW('Hygiene Data'!H157))),'Data Summary'!EF163="Yes"),OFFSET('Hygiene Data'!$H$10,0,10*ROW('Hygiene Data'!H157)),NA())</f>
        <v>#N/A</v>
      </c>
    </row>
    <row r="164" spans="1:69" x14ac:dyDescent="0.2">
      <c r="A164" s="50" t="e">
        <f ca="1">+IF(OFFSET('Water Data'!$B$1,0,10*ROW('Water Data'!B158))="",NA(),OFFSET('Water Data'!$B$1,0,10*ROW('Water Data'!B158)))</f>
        <v>#N/A</v>
      </c>
      <c r="B164" s="50" t="e">
        <f ca="1">+IF(OFFSET('Water Data'!$A$3,0,10*ROW('Water Data'!A161))="",NA(),OFFSET('Water Data'!$A$3,0,10*ROW('Water Data'!A161)))</f>
        <v>#N/A</v>
      </c>
      <c r="C164" s="50" t="e">
        <f ca="1">+IF(OFFSET('Water Data'!$C$3,0,10*ROW('Water Data'!C161))="",NA(),OFFSET('Water Data'!$C$3,0,10*ROW('Water Data'!C161)))</f>
        <v>#N/A</v>
      </c>
      <c r="D164" s="133" t="e">
        <f ca="1">+IF(AND(ISNUMBER(OFFSET('Water Data'!$C$5,0,10*ROW('Water Data'!C158))),'Data Summary'!BS164="Yes"),100-OFFSET('Water Data'!$C$5,0,10*ROW('Water Data'!C158)),NA())</f>
        <v>#N/A</v>
      </c>
      <c r="E164" s="133" t="e">
        <f ca="1">+IF(AND(ISNUMBER(OFFSET('Water Data'!$C$7,0,10*ROW('Water Data'!C158))),'Data Summary'!BT164="Yes"),OFFSET('Water Data'!$C$7,0,10*ROW('Water Data'!C158)),NA())</f>
        <v>#N/A</v>
      </c>
      <c r="F164" s="133" t="e">
        <f ca="1">+IF(AND(ISNUMBER(OFFSET('Water Data'!$C$10,0,10*ROW('Water Data'!C158))),'Data Summary'!BU164="Yes"),OFFSET('Water Data'!$C$10,0,10*ROW('Water Data'!C158)),NA())</f>
        <v>#N/A</v>
      </c>
      <c r="G164" s="133" t="e">
        <f ca="1">+IF(AND(ISNUMBER(OFFSET('Water Data'!$D$5,0,10*ROW('Water Data'!D158))),'Data Summary'!BV164="Yes"),100-OFFSET('Water Data'!$D$5,0,10*ROW('Water Data'!D158)),NA())</f>
        <v>#N/A</v>
      </c>
      <c r="H164" s="133" t="e">
        <f ca="1">+IF(AND(ISNUMBER(OFFSET('Water Data'!$D$7,0,10*ROW('Water Data'!D158))),'Data Summary'!BW164="Yes"),OFFSET('Water Data'!$D$7,0,10*ROW('Water Data'!D158)),NA())</f>
        <v>#N/A</v>
      </c>
      <c r="I164" s="133" t="e">
        <f ca="1">+IF(AND(ISNUMBER(OFFSET('Water Data'!$D$10,0,10*ROW('Water Data'!D158))),'Data Summary'!BX164="Yes"),OFFSET('Water Data'!$D$10,0,10*ROW('Water Data'!D158)),NA())</f>
        <v>#N/A</v>
      </c>
      <c r="J164" s="133" t="e">
        <f ca="1">+IF(AND(ISNUMBER(OFFSET('Water Data'!$E$5,0,10*ROW('Water Data'!E158))),'Data Summary'!BY164="Yes"),100-OFFSET('Water Data'!$E$5,0,10*ROW('Water Data'!E158)),NA())</f>
        <v>#N/A</v>
      </c>
      <c r="K164" s="133" t="e">
        <f ca="1">+IF(AND(ISNUMBER(OFFSET('Water Data'!$E$7,0,10*ROW('Water Data'!E158))),'Data Summary'!BZ164="Yes"),OFFSET('Water Data'!$E$7,0,10*ROW('Water Data'!E158)),NA())</f>
        <v>#N/A</v>
      </c>
      <c r="L164" s="133" t="e">
        <f ca="1">+IF(AND(ISNUMBER(OFFSET('Water Data'!$E$10,0,10*ROW('Water Data'!E158))),'Data Summary'!CA164="Yes"),OFFSET('Water Data'!$E$10,0,10*ROW('Water Data'!E158)),NA())</f>
        <v>#N/A</v>
      </c>
      <c r="M164" s="133" t="e">
        <f ca="1">+IF(AND(ISNUMBER(OFFSET('Water Data'!$F$5,0,10*ROW('Water Data'!F158))),'Data Summary'!CB164="Yes"),100-OFFSET('Water Data'!$F$5,0,10*ROW('Water Data'!F158)),NA())</f>
        <v>#N/A</v>
      </c>
      <c r="N164" s="133" t="e">
        <f ca="1">+IF(AND(ISNUMBER(OFFSET('Water Data'!$F$7,0,10*ROW('Water Data'!F158))),'Data Summary'!CC164="Yes"),OFFSET('Water Data'!$F$7,0,10*ROW('Water Data'!F158)),NA())</f>
        <v>#N/A</v>
      </c>
      <c r="O164" s="133" t="e">
        <f ca="1">+IF(AND(ISNUMBER(OFFSET('Water Data'!$F$10,0,10*ROW('Water Data'!F158))),'Data Summary'!CD164="Yes"),OFFSET('Water Data'!$F$10,0,10*ROW('Water Data'!F158)),NA())</f>
        <v>#N/A</v>
      </c>
      <c r="P164" s="133" t="e">
        <f ca="1">+IF(AND(ISNUMBER(OFFSET('Water Data'!$G$5,0,10*ROW('Water Data'!G158))),'Data Summary'!CE164="Yes"),100-OFFSET('Water Data'!$G$5,0,10*ROW('Water Data'!G158)),NA())</f>
        <v>#N/A</v>
      </c>
      <c r="Q164" s="133" t="e">
        <f ca="1">+IF(AND(ISNUMBER(OFFSET('Water Data'!$G$7,0,10*ROW('Water Data'!G158))),'Data Summary'!CF164="Yes"),OFFSET('Water Data'!$G$7,0,10*ROW('Water Data'!G158)),NA())</f>
        <v>#N/A</v>
      </c>
      <c r="R164" s="133" t="e">
        <f ca="1">+IF(AND(ISNUMBER(OFFSET('Water Data'!$G$10,0,10*ROW('Water Data'!G158))),'Data Summary'!CG164="Yes"),OFFSET('Water Data'!$G$10,0,10*ROW('Water Data'!G158)),NA())</f>
        <v>#N/A</v>
      </c>
      <c r="S164" s="133" t="e">
        <f ca="1">+IF(AND(ISNUMBER(OFFSET('Water Data'!$H$5,0,10*ROW('Water Data'!H158))),'Data Summary'!CH164="Yes"),100-OFFSET('Water Data'!$H$5,0,10*ROW('Water Data'!H158)),NA())</f>
        <v>#N/A</v>
      </c>
      <c r="T164" s="133" t="e">
        <f ca="1">+IF(AND(ISNUMBER(OFFSET('Water Data'!$H$7,0,10*ROW('Water Data'!H158))),'Data Summary'!CI164="Yes"),OFFSET('Water Data'!$H$7,0,10*ROW('Water Data'!H158)),NA())</f>
        <v>#N/A</v>
      </c>
      <c r="U164" s="133" t="e">
        <f ca="1">+IF(AND(ISNUMBER(OFFSET('Water Data'!$H$10,0,10*ROW('Water Data'!H158))),'Data Summary'!CJ164="Yes"),OFFSET('Water Data'!$H$10,0,10*ROW('Water Data'!H158)),NA())</f>
        <v>#N/A</v>
      </c>
      <c r="V164" s="134" t="e">
        <f ca="1">+IF(AND(ISNUMBER(OFFSET('Sanitation Data'!$C$5,0,10*ROW('Sanitation Data'!C158))),'Data Summary'!CK164="Yes"),100-OFFSET('Sanitation Data'!$C$5,0,10*ROW('Sanitation Data'!C158)),NA())</f>
        <v>#N/A</v>
      </c>
      <c r="W164" s="134" t="e">
        <f ca="1">+IF(AND(ISNUMBER(OFFSET('Sanitation Data'!$C$7,0,10*ROW('Sanitation Data'!C158))),'Data Summary'!CL164="Yes"),OFFSET('Sanitation Data'!$C$7,0,10*ROW('Sanitation Data'!C158)),NA())</f>
        <v>#N/A</v>
      </c>
      <c r="X164" s="134" t="e">
        <f ca="1">+IF(AND(ISNUMBER(OFFSET('Sanitation Data'!$C$11,0,10*ROW('Sanitation Data'!C158))),'Data Summary'!CM164="Yes"),OFFSET('Sanitation Data'!$C$11,0,10*ROW('Sanitation Data'!C158)),NA())</f>
        <v>#N/A</v>
      </c>
      <c r="Y164" s="134" t="e">
        <f ca="1">+IF(AND(ISNUMBER(OFFSET('Sanitation Data'!$C$12,0,10*ROW('Sanitation Data'!C158))),'Data Summary'!CN164="Yes"),OFFSET('Sanitation Data'!$C$12,0,10*ROW('Sanitation Data'!C158)),NA())</f>
        <v>#N/A</v>
      </c>
      <c r="Z164" s="134" t="e">
        <f ca="1">+IF(AND(ISNUMBER(OFFSET('Sanitation Data'!$C$13,0,10*ROW('Sanitation Data'!C158))),'Data Summary'!CO164="Yes"),OFFSET('Sanitation Data'!$C$13,0,10*ROW('Sanitation Data'!C158)),NA())</f>
        <v>#N/A</v>
      </c>
      <c r="AA164" s="134" t="e">
        <f ca="1">+IF(AND(ISNUMBER(OFFSET('Sanitation Data'!$D$5,0,10*ROW('Sanitation Data'!D158))),'Data Summary'!CP164="Yes"),100-OFFSET('Sanitation Data'!$D$5,0,10*ROW('Sanitation Data'!D158)),NA())</f>
        <v>#N/A</v>
      </c>
      <c r="AB164" s="134" t="e">
        <f ca="1">+IF(AND(ISNUMBER(OFFSET('Sanitation Data'!$D$7,0,10*ROW('Sanitation Data'!D158))),'Data Summary'!CQ164="Yes"),OFFSET('Sanitation Data'!$D$7,0,10*ROW('Sanitation Data'!D158)),NA())</f>
        <v>#N/A</v>
      </c>
      <c r="AC164" s="134" t="e">
        <f ca="1">+IF(AND(ISNUMBER(OFFSET('Sanitation Data'!$D$11,0,10*ROW('Sanitation Data'!D158))),'Data Summary'!CR164="Yes"),OFFSET('Sanitation Data'!$D$11,0,10*ROW('Sanitation Data'!D158)),NA())</f>
        <v>#N/A</v>
      </c>
      <c r="AD164" s="134" t="e">
        <f ca="1">+IF(AND(ISNUMBER(OFFSET('Sanitation Data'!$D$12,0,10*ROW('Sanitation Data'!D158))),'Data Summary'!CS164="Yes"),OFFSET('Sanitation Data'!$D$12,0,10*ROW('Sanitation Data'!D158)),NA())</f>
        <v>#N/A</v>
      </c>
      <c r="AE164" s="134" t="e">
        <f ca="1">+IF(AND(ISNUMBER(OFFSET('Sanitation Data'!$D$13,0,10*ROW('Sanitation Data'!D158))),'Data Summary'!CT164="Yes"),OFFSET('Sanitation Data'!$D$13,0,10*ROW('Sanitation Data'!D158)),NA())</f>
        <v>#N/A</v>
      </c>
      <c r="AF164" s="134" t="e">
        <f ca="1">+IF(AND(ISNUMBER(OFFSET('Sanitation Data'!$E$5,0,10*ROW('Sanitation Data'!E158))),'Data Summary'!CU164="Yes"),100-OFFSET('Sanitation Data'!$E$5,0,10*ROW('Sanitation Data'!E158)),NA())</f>
        <v>#N/A</v>
      </c>
      <c r="AG164" s="134" t="e">
        <f ca="1">+IF(AND(ISNUMBER(OFFSET('Sanitation Data'!$E$7,0,10*ROW('Sanitation Data'!E158))),'Data Summary'!CV164="Yes"),OFFSET('Sanitation Data'!$E$7,0,10*ROW('Sanitation Data'!E158)),NA())</f>
        <v>#N/A</v>
      </c>
      <c r="AH164" s="134" t="e">
        <f ca="1">+IF(AND(ISNUMBER(OFFSET('Sanitation Data'!$E$11,0,10*ROW('Sanitation Data'!E158))),'Data Summary'!CW164="Yes"),OFFSET('Sanitation Data'!$E$11,0,10*ROW('Sanitation Data'!E158)),NA())</f>
        <v>#N/A</v>
      </c>
      <c r="AI164" s="134" t="e">
        <f ca="1">+IF(AND(ISNUMBER(OFFSET('Sanitation Data'!$E$12,0,10*ROW('Sanitation Data'!E158))),'Data Summary'!CX164="Yes"),OFFSET('Sanitation Data'!$E$12,0,10*ROW('Sanitation Data'!E158)),NA())</f>
        <v>#N/A</v>
      </c>
      <c r="AJ164" s="134" t="e">
        <f ca="1">+IF(AND(ISNUMBER(OFFSET('Sanitation Data'!$E$13,0,10*ROW('Sanitation Data'!E158))),'Data Summary'!CY164="Yes"),OFFSET('Sanitation Data'!$E$13,0,10*ROW('Sanitation Data'!E158)),NA())</f>
        <v>#N/A</v>
      </c>
      <c r="AK164" s="134" t="e">
        <f ca="1">+IF(AND(ISNUMBER(OFFSET('Sanitation Data'!$F$5,0,10*ROW('Sanitation Data'!F158))),'Data Summary'!CZ164="Yes"),100-OFFSET('Sanitation Data'!$F$5,0,10*ROW('Sanitation Data'!F158)),NA())</f>
        <v>#N/A</v>
      </c>
      <c r="AL164" s="134" t="e">
        <f ca="1">+IF(AND(ISNUMBER(OFFSET('Sanitation Data'!$F$7,0,10*ROW('Sanitation Data'!F158))),'Data Summary'!DA164="Yes"),OFFSET('Sanitation Data'!$F$7,0,10*ROW('Sanitation Data'!F158)),NA())</f>
        <v>#N/A</v>
      </c>
      <c r="AM164" s="134" t="e">
        <f ca="1">+IF(AND(ISNUMBER(OFFSET('Sanitation Data'!$F$11,0,10*ROW('Sanitation Data'!F158))),'Data Summary'!DB164="Yes"),OFFSET('Sanitation Data'!$F$11,0,10*ROW('Sanitation Data'!F158)),NA())</f>
        <v>#N/A</v>
      </c>
      <c r="AN164" s="134" t="e">
        <f ca="1">+IF(AND(ISNUMBER(OFFSET('Sanitation Data'!$F$12,0,10*ROW('Sanitation Data'!F158))),'Data Summary'!DC164="Yes"),OFFSET('Sanitation Data'!$F$12,0,10*ROW('Sanitation Data'!F158)),NA())</f>
        <v>#N/A</v>
      </c>
      <c r="AO164" s="134" t="e">
        <f ca="1">+IF(AND(ISNUMBER(OFFSET('Sanitation Data'!$F$13,0,10*ROW('Sanitation Data'!F158))),'Data Summary'!DD164="Yes"),OFFSET('Sanitation Data'!$F$13,0,10*ROW('Sanitation Data'!F158)),NA())</f>
        <v>#N/A</v>
      </c>
      <c r="AP164" s="134" t="e">
        <f ca="1">+IF(AND(ISNUMBER(OFFSET('Sanitation Data'!$G$5,0,10*ROW('Sanitation Data'!G158))),'Data Summary'!DE164="Yes"),100-OFFSET('Sanitation Data'!$G$5,0,10*ROW('Sanitation Data'!G158)),NA())</f>
        <v>#N/A</v>
      </c>
      <c r="AQ164" s="134" t="e">
        <f ca="1">+IF(AND(ISNUMBER(OFFSET('Sanitation Data'!$G$7,0,10*ROW('Sanitation Data'!G158))),'Data Summary'!DF164="Yes"),OFFSET('Sanitation Data'!$G$7,0,10*ROW('Sanitation Data'!G158)),NA())</f>
        <v>#N/A</v>
      </c>
      <c r="AR164" s="134" t="e">
        <f ca="1">+IF(AND(ISNUMBER(OFFSET('Sanitation Data'!$G$11,0,10*ROW('Sanitation Data'!G158))),'Data Summary'!DG164="Yes"),OFFSET('Sanitation Data'!$G$11,0,10*ROW('Sanitation Data'!G158)),NA())</f>
        <v>#N/A</v>
      </c>
      <c r="AS164" s="134" t="e">
        <f ca="1">+IF(AND(ISNUMBER(OFFSET('Sanitation Data'!$G$12,0,10*ROW('Sanitation Data'!G158))),'Data Summary'!DH164="Yes"),OFFSET('Sanitation Data'!$G$12,0,10*ROW('Sanitation Data'!G158)),NA())</f>
        <v>#N/A</v>
      </c>
      <c r="AT164" s="134" t="e">
        <f ca="1">+IF(AND(ISNUMBER(OFFSET('Sanitation Data'!$G$13,0,10*ROW('Sanitation Data'!G158))),'Data Summary'!DI164="Yes"),OFFSET('Sanitation Data'!$G$13,0,10*ROW('Sanitation Data'!G158)),NA())</f>
        <v>#N/A</v>
      </c>
      <c r="AU164" s="134" t="e">
        <f ca="1">+IF(AND(ISNUMBER(OFFSET('Sanitation Data'!$H$5,0,10*ROW('Sanitation Data'!H158))),'Data Summary'!DJ164="Yes"),100-OFFSET('Sanitation Data'!$H$5,0,10*ROW('Sanitation Data'!H158)),NA())</f>
        <v>#N/A</v>
      </c>
      <c r="AV164" s="134" t="e">
        <f ca="1">+IF(AND(ISNUMBER(OFFSET('Sanitation Data'!$H$7,0,10*ROW('Sanitation Data'!H158))),'Data Summary'!DK164="Yes"),OFFSET('Sanitation Data'!$H$7,0,10*ROW('Sanitation Data'!H158)),NA())</f>
        <v>#N/A</v>
      </c>
      <c r="AW164" s="134" t="e">
        <f ca="1">+IF(AND(ISNUMBER(OFFSET('Sanitation Data'!$H$11,0,10*ROW('Sanitation Data'!H158))),'Data Summary'!DL164="Yes"),OFFSET('Sanitation Data'!$H$11,0,10*ROW('Sanitation Data'!H158)),NA())</f>
        <v>#N/A</v>
      </c>
      <c r="AX164" s="134" t="e">
        <f ca="1">+IF(AND(ISNUMBER(OFFSET('Sanitation Data'!$H$12,0,10*ROW('Sanitation Data'!H158))),'Data Summary'!DM164="Yes"),OFFSET('Sanitation Data'!$H$12,0,10*ROW('Sanitation Data'!H158)),NA())</f>
        <v>#N/A</v>
      </c>
      <c r="AY164" s="134" t="e">
        <f ca="1">+IF(AND(ISNUMBER(OFFSET('Sanitation Data'!$H$13,0,10*ROW('Sanitation Data'!H158))),'Data Summary'!DN164="Yes"),OFFSET('Sanitation Data'!$H$13,0,10*ROW('Sanitation Data'!H158)),NA())</f>
        <v>#N/A</v>
      </c>
      <c r="AZ164" s="135" t="e">
        <f ca="1">+IF(AND(ISNUMBER(OFFSET('Hygiene Data'!$C$6,0,10*ROW('Hygiene Data'!C158))),'Data Summary'!DO164="Yes"),OFFSET('Hygiene Data'!$C$6,0,10*ROW('Hygiene Data'!C158)),NA())</f>
        <v>#N/A</v>
      </c>
      <c r="BA164" s="135" t="e">
        <f ca="1">+IF(AND(ISNUMBER(OFFSET('Hygiene Data'!$C$8,0,10*ROW('Hygiene Data'!C158))),'Data Summary'!DP164="Yes"),OFFSET('Hygiene Data'!$C$8,0,10*ROW('Hygiene Data'!C158)),NA())</f>
        <v>#N/A</v>
      </c>
      <c r="BB164" s="135" t="e">
        <f ca="1">+IF(AND(ISNUMBER(OFFSET('Hygiene Data'!$C$10,0,10*ROW('Hygiene Data'!C158))),'Data Summary'!DQ164="Yes"),OFFSET('Hygiene Data'!$C$10,0,10*ROW('Hygiene Data'!C158)),NA())</f>
        <v>#N/A</v>
      </c>
      <c r="BC164" s="135" t="e">
        <f ca="1">+IF(AND(ISNUMBER(OFFSET('Hygiene Data'!$D$6,0,10*ROW('Hygiene Data'!D158))),'Data Summary'!DR164="Yes"),OFFSET('Hygiene Data'!$D$6,0,10*ROW('Hygiene Data'!D158)),NA())</f>
        <v>#N/A</v>
      </c>
      <c r="BD164" s="135" t="e">
        <f ca="1">+IF(AND(ISNUMBER(OFFSET('Hygiene Data'!$D$8,0,10*ROW('Hygiene Data'!D158))),'Data Summary'!DS164="Yes"),OFFSET('Hygiene Data'!$D$8,0,10*ROW('Hygiene Data'!D158)),NA())</f>
        <v>#N/A</v>
      </c>
      <c r="BE164" s="135" t="e">
        <f ca="1">+IF(AND(ISNUMBER(OFFSET('Hygiene Data'!$D$10,0,10*ROW('Hygiene Data'!D158))),'Data Summary'!DT164="Yes"),OFFSET('Hygiene Data'!$D$10,0,10*ROW('Hygiene Data'!D158)),NA())</f>
        <v>#N/A</v>
      </c>
      <c r="BF164" s="135" t="e">
        <f ca="1">+IF(AND(ISNUMBER(OFFSET('Hygiene Data'!$E$6,0,10*ROW('Hygiene Data'!E158))),'Data Summary'!DU164="Yes"),OFFSET('Hygiene Data'!$E$6,0,10*ROW('Hygiene Data'!E158)),NA())</f>
        <v>#N/A</v>
      </c>
      <c r="BG164" s="135" t="e">
        <f ca="1">+IF(AND(ISNUMBER(OFFSET('Hygiene Data'!$E$8,0,10*ROW('Hygiene Data'!E158))),'Data Summary'!DV164="Yes"),OFFSET('Hygiene Data'!$E$8,0,10*ROW('Hygiene Data'!E158)),NA())</f>
        <v>#N/A</v>
      </c>
      <c r="BH164" s="135" t="e">
        <f ca="1">+IF(AND(ISNUMBER(OFFSET('Hygiene Data'!$E$10,0,10*ROW('Hygiene Data'!E158))),'Data Summary'!DW164="Yes"),OFFSET('Hygiene Data'!$E$10,0,10*ROW('Hygiene Data'!E158)),NA())</f>
        <v>#N/A</v>
      </c>
      <c r="BI164" s="135" t="e">
        <f ca="1">+IF(AND(ISNUMBER(OFFSET('Hygiene Data'!$F$6,0,10*ROW('Hygiene Data'!F158))),'Data Summary'!DX164="Yes"),OFFSET('Hygiene Data'!$F$6,0,10*ROW('Hygiene Data'!F158)),NA())</f>
        <v>#N/A</v>
      </c>
      <c r="BJ164" s="135" t="e">
        <f ca="1">+IF(AND(ISNUMBER(OFFSET('Hygiene Data'!$F$8,0,10*ROW('Hygiene Data'!F158))),'Data Summary'!DY164="Yes"),OFFSET('Hygiene Data'!$F$8,0,10*ROW('Hygiene Data'!F158)),NA())</f>
        <v>#N/A</v>
      </c>
      <c r="BK164" s="135" t="e">
        <f ca="1">+IF(AND(ISNUMBER(OFFSET('Hygiene Data'!$F$10,0,10*ROW('Hygiene Data'!F158))),'Data Summary'!DZ164="Yes"),OFFSET('Hygiene Data'!$F$10,0,10*ROW('Hygiene Data'!F158)),NA())</f>
        <v>#N/A</v>
      </c>
      <c r="BL164" s="135" t="e">
        <f ca="1">+IF(AND(ISNUMBER(OFFSET('Hygiene Data'!$G$6,0,10*ROW('Hygiene Data'!G158))),'Data Summary'!EA164="Yes"),OFFSET('Hygiene Data'!$G$6,0,10*ROW('Hygiene Data'!G158)),NA())</f>
        <v>#N/A</v>
      </c>
      <c r="BM164" s="135" t="e">
        <f ca="1">+IF(AND(ISNUMBER(OFFSET('Hygiene Data'!$G$8,0,10*ROW('Hygiene Data'!G158))),'Data Summary'!EB164="Yes"),OFFSET('Hygiene Data'!$G$8,0,10*ROW('Hygiene Data'!G158)),NA())</f>
        <v>#N/A</v>
      </c>
      <c r="BN164" s="135" t="e">
        <f ca="1">+IF(AND(ISNUMBER(OFFSET('Hygiene Data'!$G$10,0,10*ROW('Hygiene Data'!G158))),'Data Summary'!EC164="Yes"),OFFSET('Hygiene Data'!$G$10,0,10*ROW('Hygiene Data'!G158)),NA())</f>
        <v>#N/A</v>
      </c>
      <c r="BO164" s="135" t="e">
        <f ca="1">+IF(AND(ISNUMBER(OFFSET('Hygiene Data'!$H$6,0,10*ROW('Hygiene Data'!H158))),'Data Summary'!ED164="Yes"),OFFSET('Hygiene Data'!$H$6,0,10*ROW('Hygiene Data'!H158)),NA())</f>
        <v>#N/A</v>
      </c>
      <c r="BP164" s="135" t="e">
        <f ca="1">+IF(AND(ISNUMBER(OFFSET('Hygiene Data'!$H$8,0,10*ROW('Hygiene Data'!H158))),'Data Summary'!EE164="Yes"),OFFSET('Hygiene Data'!$H$8,0,10*ROW('Hygiene Data'!H158)),NA())</f>
        <v>#N/A</v>
      </c>
      <c r="BQ164" s="135" t="e">
        <f ca="1">+IF(AND(ISNUMBER(OFFSET('Hygiene Data'!$H$10,0,10*ROW('Hygiene Data'!H158))),'Data Summary'!EF164="Yes"),OFFSET('Hygiene Data'!$H$10,0,10*ROW('Hygiene Data'!H158)),NA())</f>
        <v>#N/A</v>
      </c>
    </row>
    <row r="165" spans="1:69" x14ac:dyDescent="0.2">
      <c r="A165" s="50" t="e">
        <f ca="1">+IF(OFFSET('Water Data'!$B$1,0,10*ROW('Water Data'!B159))="",NA(),OFFSET('Water Data'!$B$1,0,10*ROW('Water Data'!B159)))</f>
        <v>#N/A</v>
      </c>
      <c r="B165" s="50" t="e">
        <f ca="1">+IF(OFFSET('Water Data'!$A$3,0,10*ROW('Water Data'!A162))="",NA(),OFFSET('Water Data'!$A$3,0,10*ROW('Water Data'!A162)))</f>
        <v>#N/A</v>
      </c>
      <c r="C165" s="50" t="e">
        <f ca="1">+IF(OFFSET('Water Data'!$C$3,0,10*ROW('Water Data'!C162))="",NA(),OFFSET('Water Data'!$C$3,0,10*ROW('Water Data'!C162)))</f>
        <v>#N/A</v>
      </c>
      <c r="D165" s="133" t="e">
        <f ca="1">+IF(AND(ISNUMBER(OFFSET('Water Data'!$C$5,0,10*ROW('Water Data'!C159))),'Data Summary'!BS165="Yes"),100-OFFSET('Water Data'!$C$5,0,10*ROW('Water Data'!C159)),NA())</f>
        <v>#N/A</v>
      </c>
      <c r="E165" s="133" t="e">
        <f ca="1">+IF(AND(ISNUMBER(OFFSET('Water Data'!$C$7,0,10*ROW('Water Data'!C159))),'Data Summary'!BT165="Yes"),OFFSET('Water Data'!$C$7,0,10*ROW('Water Data'!C159)),NA())</f>
        <v>#N/A</v>
      </c>
      <c r="F165" s="133" t="e">
        <f ca="1">+IF(AND(ISNUMBER(OFFSET('Water Data'!$C$10,0,10*ROW('Water Data'!C159))),'Data Summary'!BU165="Yes"),OFFSET('Water Data'!$C$10,0,10*ROW('Water Data'!C159)),NA())</f>
        <v>#N/A</v>
      </c>
      <c r="G165" s="133" t="e">
        <f ca="1">+IF(AND(ISNUMBER(OFFSET('Water Data'!$D$5,0,10*ROW('Water Data'!D159))),'Data Summary'!BV165="Yes"),100-OFFSET('Water Data'!$D$5,0,10*ROW('Water Data'!D159)),NA())</f>
        <v>#N/A</v>
      </c>
      <c r="H165" s="133" t="e">
        <f ca="1">+IF(AND(ISNUMBER(OFFSET('Water Data'!$D$7,0,10*ROW('Water Data'!D159))),'Data Summary'!BW165="Yes"),OFFSET('Water Data'!$D$7,0,10*ROW('Water Data'!D159)),NA())</f>
        <v>#N/A</v>
      </c>
      <c r="I165" s="133" t="e">
        <f ca="1">+IF(AND(ISNUMBER(OFFSET('Water Data'!$D$10,0,10*ROW('Water Data'!D159))),'Data Summary'!BX165="Yes"),OFFSET('Water Data'!$D$10,0,10*ROW('Water Data'!D159)),NA())</f>
        <v>#N/A</v>
      </c>
      <c r="J165" s="133" t="e">
        <f ca="1">+IF(AND(ISNUMBER(OFFSET('Water Data'!$E$5,0,10*ROW('Water Data'!E159))),'Data Summary'!BY165="Yes"),100-OFFSET('Water Data'!$E$5,0,10*ROW('Water Data'!E159)),NA())</f>
        <v>#N/A</v>
      </c>
      <c r="K165" s="133" t="e">
        <f ca="1">+IF(AND(ISNUMBER(OFFSET('Water Data'!$E$7,0,10*ROW('Water Data'!E159))),'Data Summary'!BZ165="Yes"),OFFSET('Water Data'!$E$7,0,10*ROW('Water Data'!E159)),NA())</f>
        <v>#N/A</v>
      </c>
      <c r="L165" s="133" t="e">
        <f ca="1">+IF(AND(ISNUMBER(OFFSET('Water Data'!$E$10,0,10*ROW('Water Data'!E159))),'Data Summary'!CA165="Yes"),OFFSET('Water Data'!$E$10,0,10*ROW('Water Data'!E159)),NA())</f>
        <v>#N/A</v>
      </c>
      <c r="M165" s="133" t="e">
        <f ca="1">+IF(AND(ISNUMBER(OFFSET('Water Data'!$F$5,0,10*ROW('Water Data'!F159))),'Data Summary'!CB165="Yes"),100-OFFSET('Water Data'!$F$5,0,10*ROW('Water Data'!F159)),NA())</f>
        <v>#N/A</v>
      </c>
      <c r="N165" s="133" t="e">
        <f ca="1">+IF(AND(ISNUMBER(OFFSET('Water Data'!$F$7,0,10*ROW('Water Data'!F159))),'Data Summary'!CC165="Yes"),OFFSET('Water Data'!$F$7,0,10*ROW('Water Data'!F159)),NA())</f>
        <v>#N/A</v>
      </c>
      <c r="O165" s="133" t="e">
        <f ca="1">+IF(AND(ISNUMBER(OFFSET('Water Data'!$F$10,0,10*ROW('Water Data'!F159))),'Data Summary'!CD165="Yes"),OFFSET('Water Data'!$F$10,0,10*ROW('Water Data'!F159)),NA())</f>
        <v>#N/A</v>
      </c>
      <c r="P165" s="133" t="e">
        <f ca="1">+IF(AND(ISNUMBER(OFFSET('Water Data'!$G$5,0,10*ROW('Water Data'!G159))),'Data Summary'!CE165="Yes"),100-OFFSET('Water Data'!$G$5,0,10*ROW('Water Data'!G159)),NA())</f>
        <v>#N/A</v>
      </c>
      <c r="Q165" s="133" t="e">
        <f ca="1">+IF(AND(ISNUMBER(OFFSET('Water Data'!$G$7,0,10*ROW('Water Data'!G159))),'Data Summary'!CF165="Yes"),OFFSET('Water Data'!$G$7,0,10*ROW('Water Data'!G159)),NA())</f>
        <v>#N/A</v>
      </c>
      <c r="R165" s="133" t="e">
        <f ca="1">+IF(AND(ISNUMBER(OFFSET('Water Data'!$G$10,0,10*ROW('Water Data'!G159))),'Data Summary'!CG165="Yes"),OFFSET('Water Data'!$G$10,0,10*ROW('Water Data'!G159)),NA())</f>
        <v>#N/A</v>
      </c>
      <c r="S165" s="133" t="e">
        <f ca="1">+IF(AND(ISNUMBER(OFFSET('Water Data'!$H$5,0,10*ROW('Water Data'!H159))),'Data Summary'!CH165="Yes"),100-OFFSET('Water Data'!$H$5,0,10*ROW('Water Data'!H159)),NA())</f>
        <v>#N/A</v>
      </c>
      <c r="T165" s="133" t="e">
        <f ca="1">+IF(AND(ISNUMBER(OFFSET('Water Data'!$H$7,0,10*ROW('Water Data'!H159))),'Data Summary'!CI165="Yes"),OFFSET('Water Data'!$H$7,0,10*ROW('Water Data'!H159)),NA())</f>
        <v>#N/A</v>
      </c>
      <c r="U165" s="133" t="e">
        <f ca="1">+IF(AND(ISNUMBER(OFFSET('Water Data'!$H$10,0,10*ROW('Water Data'!H159))),'Data Summary'!CJ165="Yes"),OFFSET('Water Data'!$H$10,0,10*ROW('Water Data'!H159)),NA())</f>
        <v>#N/A</v>
      </c>
      <c r="V165" s="134" t="e">
        <f ca="1">+IF(AND(ISNUMBER(OFFSET('Sanitation Data'!$C$5,0,10*ROW('Sanitation Data'!C159))),'Data Summary'!CK165="Yes"),100-OFFSET('Sanitation Data'!$C$5,0,10*ROW('Sanitation Data'!C159)),NA())</f>
        <v>#N/A</v>
      </c>
      <c r="W165" s="134" t="e">
        <f ca="1">+IF(AND(ISNUMBER(OFFSET('Sanitation Data'!$C$7,0,10*ROW('Sanitation Data'!C159))),'Data Summary'!CL165="Yes"),OFFSET('Sanitation Data'!$C$7,0,10*ROW('Sanitation Data'!C159)),NA())</f>
        <v>#N/A</v>
      </c>
      <c r="X165" s="134" t="e">
        <f ca="1">+IF(AND(ISNUMBER(OFFSET('Sanitation Data'!$C$11,0,10*ROW('Sanitation Data'!C159))),'Data Summary'!CM165="Yes"),OFFSET('Sanitation Data'!$C$11,0,10*ROW('Sanitation Data'!C159)),NA())</f>
        <v>#N/A</v>
      </c>
      <c r="Y165" s="134" t="e">
        <f ca="1">+IF(AND(ISNUMBER(OFFSET('Sanitation Data'!$C$12,0,10*ROW('Sanitation Data'!C159))),'Data Summary'!CN165="Yes"),OFFSET('Sanitation Data'!$C$12,0,10*ROW('Sanitation Data'!C159)),NA())</f>
        <v>#N/A</v>
      </c>
      <c r="Z165" s="134" t="e">
        <f ca="1">+IF(AND(ISNUMBER(OFFSET('Sanitation Data'!$C$13,0,10*ROW('Sanitation Data'!C159))),'Data Summary'!CO165="Yes"),OFFSET('Sanitation Data'!$C$13,0,10*ROW('Sanitation Data'!C159)),NA())</f>
        <v>#N/A</v>
      </c>
      <c r="AA165" s="134" t="e">
        <f ca="1">+IF(AND(ISNUMBER(OFFSET('Sanitation Data'!$D$5,0,10*ROW('Sanitation Data'!D159))),'Data Summary'!CP165="Yes"),100-OFFSET('Sanitation Data'!$D$5,0,10*ROW('Sanitation Data'!D159)),NA())</f>
        <v>#N/A</v>
      </c>
      <c r="AB165" s="134" t="e">
        <f ca="1">+IF(AND(ISNUMBER(OFFSET('Sanitation Data'!$D$7,0,10*ROW('Sanitation Data'!D159))),'Data Summary'!CQ165="Yes"),OFFSET('Sanitation Data'!$D$7,0,10*ROW('Sanitation Data'!D159)),NA())</f>
        <v>#N/A</v>
      </c>
      <c r="AC165" s="134" t="e">
        <f ca="1">+IF(AND(ISNUMBER(OFFSET('Sanitation Data'!$D$11,0,10*ROW('Sanitation Data'!D159))),'Data Summary'!CR165="Yes"),OFFSET('Sanitation Data'!$D$11,0,10*ROW('Sanitation Data'!D159)),NA())</f>
        <v>#N/A</v>
      </c>
      <c r="AD165" s="134" t="e">
        <f ca="1">+IF(AND(ISNUMBER(OFFSET('Sanitation Data'!$D$12,0,10*ROW('Sanitation Data'!D159))),'Data Summary'!CS165="Yes"),OFFSET('Sanitation Data'!$D$12,0,10*ROW('Sanitation Data'!D159)),NA())</f>
        <v>#N/A</v>
      </c>
      <c r="AE165" s="134" t="e">
        <f ca="1">+IF(AND(ISNUMBER(OFFSET('Sanitation Data'!$D$13,0,10*ROW('Sanitation Data'!D159))),'Data Summary'!CT165="Yes"),OFFSET('Sanitation Data'!$D$13,0,10*ROW('Sanitation Data'!D159)),NA())</f>
        <v>#N/A</v>
      </c>
      <c r="AF165" s="134" t="e">
        <f ca="1">+IF(AND(ISNUMBER(OFFSET('Sanitation Data'!$E$5,0,10*ROW('Sanitation Data'!E159))),'Data Summary'!CU165="Yes"),100-OFFSET('Sanitation Data'!$E$5,0,10*ROW('Sanitation Data'!E159)),NA())</f>
        <v>#N/A</v>
      </c>
      <c r="AG165" s="134" t="e">
        <f ca="1">+IF(AND(ISNUMBER(OFFSET('Sanitation Data'!$E$7,0,10*ROW('Sanitation Data'!E159))),'Data Summary'!CV165="Yes"),OFFSET('Sanitation Data'!$E$7,0,10*ROW('Sanitation Data'!E159)),NA())</f>
        <v>#N/A</v>
      </c>
      <c r="AH165" s="134" t="e">
        <f ca="1">+IF(AND(ISNUMBER(OFFSET('Sanitation Data'!$E$11,0,10*ROW('Sanitation Data'!E159))),'Data Summary'!CW165="Yes"),OFFSET('Sanitation Data'!$E$11,0,10*ROW('Sanitation Data'!E159)),NA())</f>
        <v>#N/A</v>
      </c>
      <c r="AI165" s="134" t="e">
        <f ca="1">+IF(AND(ISNUMBER(OFFSET('Sanitation Data'!$E$12,0,10*ROW('Sanitation Data'!E159))),'Data Summary'!CX165="Yes"),OFFSET('Sanitation Data'!$E$12,0,10*ROW('Sanitation Data'!E159)),NA())</f>
        <v>#N/A</v>
      </c>
      <c r="AJ165" s="134" t="e">
        <f ca="1">+IF(AND(ISNUMBER(OFFSET('Sanitation Data'!$E$13,0,10*ROW('Sanitation Data'!E159))),'Data Summary'!CY165="Yes"),OFFSET('Sanitation Data'!$E$13,0,10*ROW('Sanitation Data'!E159)),NA())</f>
        <v>#N/A</v>
      </c>
      <c r="AK165" s="134" t="e">
        <f ca="1">+IF(AND(ISNUMBER(OFFSET('Sanitation Data'!$F$5,0,10*ROW('Sanitation Data'!F159))),'Data Summary'!CZ165="Yes"),100-OFFSET('Sanitation Data'!$F$5,0,10*ROW('Sanitation Data'!F159)),NA())</f>
        <v>#N/A</v>
      </c>
      <c r="AL165" s="134" t="e">
        <f ca="1">+IF(AND(ISNUMBER(OFFSET('Sanitation Data'!$F$7,0,10*ROW('Sanitation Data'!F159))),'Data Summary'!DA165="Yes"),OFFSET('Sanitation Data'!$F$7,0,10*ROW('Sanitation Data'!F159)),NA())</f>
        <v>#N/A</v>
      </c>
      <c r="AM165" s="134" t="e">
        <f ca="1">+IF(AND(ISNUMBER(OFFSET('Sanitation Data'!$F$11,0,10*ROW('Sanitation Data'!F159))),'Data Summary'!DB165="Yes"),OFFSET('Sanitation Data'!$F$11,0,10*ROW('Sanitation Data'!F159)),NA())</f>
        <v>#N/A</v>
      </c>
      <c r="AN165" s="134" t="e">
        <f ca="1">+IF(AND(ISNUMBER(OFFSET('Sanitation Data'!$F$12,0,10*ROW('Sanitation Data'!F159))),'Data Summary'!DC165="Yes"),OFFSET('Sanitation Data'!$F$12,0,10*ROW('Sanitation Data'!F159)),NA())</f>
        <v>#N/A</v>
      </c>
      <c r="AO165" s="134" t="e">
        <f ca="1">+IF(AND(ISNUMBER(OFFSET('Sanitation Data'!$F$13,0,10*ROW('Sanitation Data'!F159))),'Data Summary'!DD165="Yes"),OFFSET('Sanitation Data'!$F$13,0,10*ROW('Sanitation Data'!F159)),NA())</f>
        <v>#N/A</v>
      </c>
      <c r="AP165" s="134" t="e">
        <f ca="1">+IF(AND(ISNUMBER(OFFSET('Sanitation Data'!$G$5,0,10*ROW('Sanitation Data'!G159))),'Data Summary'!DE165="Yes"),100-OFFSET('Sanitation Data'!$G$5,0,10*ROW('Sanitation Data'!G159)),NA())</f>
        <v>#N/A</v>
      </c>
      <c r="AQ165" s="134" t="e">
        <f ca="1">+IF(AND(ISNUMBER(OFFSET('Sanitation Data'!$G$7,0,10*ROW('Sanitation Data'!G159))),'Data Summary'!DF165="Yes"),OFFSET('Sanitation Data'!$G$7,0,10*ROW('Sanitation Data'!G159)),NA())</f>
        <v>#N/A</v>
      </c>
      <c r="AR165" s="134" t="e">
        <f ca="1">+IF(AND(ISNUMBER(OFFSET('Sanitation Data'!$G$11,0,10*ROW('Sanitation Data'!G159))),'Data Summary'!DG165="Yes"),OFFSET('Sanitation Data'!$G$11,0,10*ROW('Sanitation Data'!G159)),NA())</f>
        <v>#N/A</v>
      </c>
      <c r="AS165" s="134" t="e">
        <f ca="1">+IF(AND(ISNUMBER(OFFSET('Sanitation Data'!$G$12,0,10*ROW('Sanitation Data'!G159))),'Data Summary'!DH165="Yes"),OFFSET('Sanitation Data'!$G$12,0,10*ROW('Sanitation Data'!G159)),NA())</f>
        <v>#N/A</v>
      </c>
      <c r="AT165" s="134" t="e">
        <f ca="1">+IF(AND(ISNUMBER(OFFSET('Sanitation Data'!$G$13,0,10*ROW('Sanitation Data'!G159))),'Data Summary'!DI165="Yes"),OFFSET('Sanitation Data'!$G$13,0,10*ROW('Sanitation Data'!G159)),NA())</f>
        <v>#N/A</v>
      </c>
      <c r="AU165" s="134" t="e">
        <f ca="1">+IF(AND(ISNUMBER(OFFSET('Sanitation Data'!$H$5,0,10*ROW('Sanitation Data'!H159))),'Data Summary'!DJ165="Yes"),100-OFFSET('Sanitation Data'!$H$5,0,10*ROW('Sanitation Data'!H159)),NA())</f>
        <v>#N/A</v>
      </c>
      <c r="AV165" s="134" t="e">
        <f ca="1">+IF(AND(ISNUMBER(OFFSET('Sanitation Data'!$H$7,0,10*ROW('Sanitation Data'!H159))),'Data Summary'!DK165="Yes"),OFFSET('Sanitation Data'!$H$7,0,10*ROW('Sanitation Data'!H159)),NA())</f>
        <v>#N/A</v>
      </c>
      <c r="AW165" s="134" t="e">
        <f ca="1">+IF(AND(ISNUMBER(OFFSET('Sanitation Data'!$H$11,0,10*ROW('Sanitation Data'!H159))),'Data Summary'!DL165="Yes"),OFFSET('Sanitation Data'!$H$11,0,10*ROW('Sanitation Data'!H159)),NA())</f>
        <v>#N/A</v>
      </c>
      <c r="AX165" s="134" t="e">
        <f ca="1">+IF(AND(ISNUMBER(OFFSET('Sanitation Data'!$H$12,0,10*ROW('Sanitation Data'!H159))),'Data Summary'!DM165="Yes"),OFFSET('Sanitation Data'!$H$12,0,10*ROW('Sanitation Data'!H159)),NA())</f>
        <v>#N/A</v>
      </c>
      <c r="AY165" s="134" t="e">
        <f ca="1">+IF(AND(ISNUMBER(OFFSET('Sanitation Data'!$H$13,0,10*ROW('Sanitation Data'!H159))),'Data Summary'!DN165="Yes"),OFFSET('Sanitation Data'!$H$13,0,10*ROW('Sanitation Data'!H159)),NA())</f>
        <v>#N/A</v>
      </c>
      <c r="AZ165" s="135" t="e">
        <f ca="1">+IF(AND(ISNUMBER(OFFSET('Hygiene Data'!$C$6,0,10*ROW('Hygiene Data'!C159))),'Data Summary'!DO165="Yes"),OFFSET('Hygiene Data'!$C$6,0,10*ROW('Hygiene Data'!C159)),NA())</f>
        <v>#N/A</v>
      </c>
      <c r="BA165" s="135" t="e">
        <f ca="1">+IF(AND(ISNUMBER(OFFSET('Hygiene Data'!$C$8,0,10*ROW('Hygiene Data'!C159))),'Data Summary'!DP165="Yes"),OFFSET('Hygiene Data'!$C$8,0,10*ROW('Hygiene Data'!C159)),NA())</f>
        <v>#N/A</v>
      </c>
      <c r="BB165" s="135" t="e">
        <f ca="1">+IF(AND(ISNUMBER(OFFSET('Hygiene Data'!$C$10,0,10*ROW('Hygiene Data'!C159))),'Data Summary'!DQ165="Yes"),OFFSET('Hygiene Data'!$C$10,0,10*ROW('Hygiene Data'!C159)),NA())</f>
        <v>#N/A</v>
      </c>
      <c r="BC165" s="135" t="e">
        <f ca="1">+IF(AND(ISNUMBER(OFFSET('Hygiene Data'!$D$6,0,10*ROW('Hygiene Data'!D159))),'Data Summary'!DR165="Yes"),OFFSET('Hygiene Data'!$D$6,0,10*ROW('Hygiene Data'!D159)),NA())</f>
        <v>#N/A</v>
      </c>
      <c r="BD165" s="135" t="e">
        <f ca="1">+IF(AND(ISNUMBER(OFFSET('Hygiene Data'!$D$8,0,10*ROW('Hygiene Data'!D159))),'Data Summary'!DS165="Yes"),OFFSET('Hygiene Data'!$D$8,0,10*ROW('Hygiene Data'!D159)),NA())</f>
        <v>#N/A</v>
      </c>
      <c r="BE165" s="135" t="e">
        <f ca="1">+IF(AND(ISNUMBER(OFFSET('Hygiene Data'!$D$10,0,10*ROW('Hygiene Data'!D159))),'Data Summary'!DT165="Yes"),OFFSET('Hygiene Data'!$D$10,0,10*ROW('Hygiene Data'!D159)),NA())</f>
        <v>#N/A</v>
      </c>
      <c r="BF165" s="135" t="e">
        <f ca="1">+IF(AND(ISNUMBER(OFFSET('Hygiene Data'!$E$6,0,10*ROW('Hygiene Data'!E159))),'Data Summary'!DU165="Yes"),OFFSET('Hygiene Data'!$E$6,0,10*ROW('Hygiene Data'!E159)),NA())</f>
        <v>#N/A</v>
      </c>
      <c r="BG165" s="135" t="e">
        <f ca="1">+IF(AND(ISNUMBER(OFFSET('Hygiene Data'!$E$8,0,10*ROW('Hygiene Data'!E159))),'Data Summary'!DV165="Yes"),OFFSET('Hygiene Data'!$E$8,0,10*ROW('Hygiene Data'!E159)),NA())</f>
        <v>#N/A</v>
      </c>
      <c r="BH165" s="135" t="e">
        <f ca="1">+IF(AND(ISNUMBER(OFFSET('Hygiene Data'!$E$10,0,10*ROW('Hygiene Data'!E159))),'Data Summary'!DW165="Yes"),OFFSET('Hygiene Data'!$E$10,0,10*ROW('Hygiene Data'!E159)),NA())</f>
        <v>#N/A</v>
      </c>
      <c r="BI165" s="135" t="e">
        <f ca="1">+IF(AND(ISNUMBER(OFFSET('Hygiene Data'!$F$6,0,10*ROW('Hygiene Data'!F159))),'Data Summary'!DX165="Yes"),OFFSET('Hygiene Data'!$F$6,0,10*ROW('Hygiene Data'!F159)),NA())</f>
        <v>#N/A</v>
      </c>
      <c r="BJ165" s="135" t="e">
        <f ca="1">+IF(AND(ISNUMBER(OFFSET('Hygiene Data'!$F$8,0,10*ROW('Hygiene Data'!F159))),'Data Summary'!DY165="Yes"),OFFSET('Hygiene Data'!$F$8,0,10*ROW('Hygiene Data'!F159)),NA())</f>
        <v>#N/A</v>
      </c>
      <c r="BK165" s="135" t="e">
        <f ca="1">+IF(AND(ISNUMBER(OFFSET('Hygiene Data'!$F$10,0,10*ROW('Hygiene Data'!F159))),'Data Summary'!DZ165="Yes"),OFFSET('Hygiene Data'!$F$10,0,10*ROW('Hygiene Data'!F159)),NA())</f>
        <v>#N/A</v>
      </c>
      <c r="BL165" s="135" t="e">
        <f ca="1">+IF(AND(ISNUMBER(OFFSET('Hygiene Data'!$G$6,0,10*ROW('Hygiene Data'!G159))),'Data Summary'!EA165="Yes"),OFFSET('Hygiene Data'!$G$6,0,10*ROW('Hygiene Data'!G159)),NA())</f>
        <v>#N/A</v>
      </c>
      <c r="BM165" s="135" t="e">
        <f ca="1">+IF(AND(ISNUMBER(OFFSET('Hygiene Data'!$G$8,0,10*ROW('Hygiene Data'!G159))),'Data Summary'!EB165="Yes"),OFFSET('Hygiene Data'!$G$8,0,10*ROW('Hygiene Data'!G159)),NA())</f>
        <v>#N/A</v>
      </c>
      <c r="BN165" s="135" t="e">
        <f ca="1">+IF(AND(ISNUMBER(OFFSET('Hygiene Data'!$G$10,0,10*ROW('Hygiene Data'!G159))),'Data Summary'!EC165="Yes"),OFFSET('Hygiene Data'!$G$10,0,10*ROW('Hygiene Data'!G159)),NA())</f>
        <v>#N/A</v>
      </c>
      <c r="BO165" s="135" t="e">
        <f ca="1">+IF(AND(ISNUMBER(OFFSET('Hygiene Data'!$H$6,0,10*ROW('Hygiene Data'!H159))),'Data Summary'!ED165="Yes"),OFFSET('Hygiene Data'!$H$6,0,10*ROW('Hygiene Data'!H159)),NA())</f>
        <v>#N/A</v>
      </c>
      <c r="BP165" s="135" t="e">
        <f ca="1">+IF(AND(ISNUMBER(OFFSET('Hygiene Data'!$H$8,0,10*ROW('Hygiene Data'!H159))),'Data Summary'!EE165="Yes"),OFFSET('Hygiene Data'!$H$8,0,10*ROW('Hygiene Data'!H159)),NA())</f>
        <v>#N/A</v>
      </c>
      <c r="BQ165" s="135" t="e">
        <f ca="1">+IF(AND(ISNUMBER(OFFSET('Hygiene Data'!$H$10,0,10*ROW('Hygiene Data'!H159))),'Data Summary'!EF165="Yes"),OFFSET('Hygiene Data'!$H$10,0,10*ROW('Hygiene Data'!H159)),NA())</f>
        <v>#N/A</v>
      </c>
    </row>
    <row r="166" spans="1:69" x14ac:dyDescent="0.2">
      <c r="A166" s="50" t="e">
        <f ca="1">+IF(OFFSET('Water Data'!$B$1,0,10*ROW('Water Data'!B160))="",NA(),OFFSET('Water Data'!$B$1,0,10*ROW('Water Data'!B160)))</f>
        <v>#N/A</v>
      </c>
      <c r="B166" s="50" t="e">
        <f ca="1">+IF(OFFSET('Water Data'!$A$3,0,10*ROW('Water Data'!A163))="",NA(),OFFSET('Water Data'!$A$3,0,10*ROW('Water Data'!A163)))</f>
        <v>#N/A</v>
      </c>
      <c r="C166" s="50" t="e">
        <f ca="1">+IF(OFFSET('Water Data'!$C$3,0,10*ROW('Water Data'!C163))="",NA(),OFFSET('Water Data'!$C$3,0,10*ROW('Water Data'!C163)))</f>
        <v>#N/A</v>
      </c>
      <c r="D166" s="133" t="e">
        <f ca="1">+IF(AND(ISNUMBER(OFFSET('Water Data'!$C$5,0,10*ROW('Water Data'!C160))),'Data Summary'!BS166="Yes"),100-OFFSET('Water Data'!$C$5,0,10*ROW('Water Data'!C160)),NA())</f>
        <v>#N/A</v>
      </c>
      <c r="E166" s="133" t="e">
        <f ca="1">+IF(AND(ISNUMBER(OFFSET('Water Data'!$C$7,0,10*ROW('Water Data'!C160))),'Data Summary'!BT166="Yes"),OFFSET('Water Data'!$C$7,0,10*ROW('Water Data'!C160)),NA())</f>
        <v>#N/A</v>
      </c>
      <c r="F166" s="133" t="e">
        <f ca="1">+IF(AND(ISNUMBER(OFFSET('Water Data'!$C$10,0,10*ROW('Water Data'!C160))),'Data Summary'!BU166="Yes"),OFFSET('Water Data'!$C$10,0,10*ROW('Water Data'!C160)),NA())</f>
        <v>#N/A</v>
      </c>
      <c r="G166" s="133" t="e">
        <f ca="1">+IF(AND(ISNUMBER(OFFSET('Water Data'!$D$5,0,10*ROW('Water Data'!D160))),'Data Summary'!BV166="Yes"),100-OFFSET('Water Data'!$D$5,0,10*ROW('Water Data'!D160)),NA())</f>
        <v>#N/A</v>
      </c>
      <c r="H166" s="133" t="e">
        <f ca="1">+IF(AND(ISNUMBER(OFFSET('Water Data'!$D$7,0,10*ROW('Water Data'!D160))),'Data Summary'!BW166="Yes"),OFFSET('Water Data'!$D$7,0,10*ROW('Water Data'!D160)),NA())</f>
        <v>#N/A</v>
      </c>
      <c r="I166" s="133" t="e">
        <f ca="1">+IF(AND(ISNUMBER(OFFSET('Water Data'!$D$10,0,10*ROW('Water Data'!D160))),'Data Summary'!BX166="Yes"),OFFSET('Water Data'!$D$10,0,10*ROW('Water Data'!D160)),NA())</f>
        <v>#N/A</v>
      </c>
      <c r="J166" s="133" t="e">
        <f ca="1">+IF(AND(ISNUMBER(OFFSET('Water Data'!$E$5,0,10*ROW('Water Data'!E160))),'Data Summary'!BY166="Yes"),100-OFFSET('Water Data'!$E$5,0,10*ROW('Water Data'!E160)),NA())</f>
        <v>#N/A</v>
      </c>
      <c r="K166" s="133" t="e">
        <f ca="1">+IF(AND(ISNUMBER(OFFSET('Water Data'!$E$7,0,10*ROW('Water Data'!E160))),'Data Summary'!BZ166="Yes"),OFFSET('Water Data'!$E$7,0,10*ROW('Water Data'!E160)),NA())</f>
        <v>#N/A</v>
      </c>
      <c r="L166" s="133" t="e">
        <f ca="1">+IF(AND(ISNUMBER(OFFSET('Water Data'!$E$10,0,10*ROW('Water Data'!E160))),'Data Summary'!CA166="Yes"),OFFSET('Water Data'!$E$10,0,10*ROW('Water Data'!E160)),NA())</f>
        <v>#N/A</v>
      </c>
      <c r="M166" s="133" t="e">
        <f ca="1">+IF(AND(ISNUMBER(OFFSET('Water Data'!$F$5,0,10*ROW('Water Data'!F160))),'Data Summary'!CB166="Yes"),100-OFFSET('Water Data'!$F$5,0,10*ROW('Water Data'!F160)),NA())</f>
        <v>#N/A</v>
      </c>
      <c r="N166" s="133" t="e">
        <f ca="1">+IF(AND(ISNUMBER(OFFSET('Water Data'!$F$7,0,10*ROW('Water Data'!F160))),'Data Summary'!CC166="Yes"),OFFSET('Water Data'!$F$7,0,10*ROW('Water Data'!F160)),NA())</f>
        <v>#N/A</v>
      </c>
      <c r="O166" s="133" t="e">
        <f ca="1">+IF(AND(ISNUMBER(OFFSET('Water Data'!$F$10,0,10*ROW('Water Data'!F160))),'Data Summary'!CD166="Yes"),OFFSET('Water Data'!$F$10,0,10*ROW('Water Data'!F160)),NA())</f>
        <v>#N/A</v>
      </c>
      <c r="P166" s="133" t="e">
        <f ca="1">+IF(AND(ISNUMBER(OFFSET('Water Data'!$G$5,0,10*ROW('Water Data'!G160))),'Data Summary'!CE166="Yes"),100-OFFSET('Water Data'!$G$5,0,10*ROW('Water Data'!G160)),NA())</f>
        <v>#N/A</v>
      </c>
      <c r="Q166" s="133" t="e">
        <f ca="1">+IF(AND(ISNUMBER(OFFSET('Water Data'!$G$7,0,10*ROW('Water Data'!G160))),'Data Summary'!CF166="Yes"),OFFSET('Water Data'!$G$7,0,10*ROW('Water Data'!G160)),NA())</f>
        <v>#N/A</v>
      </c>
      <c r="R166" s="133" t="e">
        <f ca="1">+IF(AND(ISNUMBER(OFFSET('Water Data'!$G$10,0,10*ROW('Water Data'!G160))),'Data Summary'!CG166="Yes"),OFFSET('Water Data'!$G$10,0,10*ROW('Water Data'!G160)),NA())</f>
        <v>#N/A</v>
      </c>
      <c r="S166" s="133" t="e">
        <f ca="1">+IF(AND(ISNUMBER(OFFSET('Water Data'!$H$5,0,10*ROW('Water Data'!H160))),'Data Summary'!CH166="Yes"),100-OFFSET('Water Data'!$H$5,0,10*ROW('Water Data'!H160)),NA())</f>
        <v>#N/A</v>
      </c>
      <c r="T166" s="133" t="e">
        <f ca="1">+IF(AND(ISNUMBER(OFFSET('Water Data'!$H$7,0,10*ROW('Water Data'!H160))),'Data Summary'!CI166="Yes"),OFFSET('Water Data'!$H$7,0,10*ROW('Water Data'!H160)),NA())</f>
        <v>#N/A</v>
      </c>
      <c r="U166" s="133" t="e">
        <f ca="1">+IF(AND(ISNUMBER(OFFSET('Water Data'!$H$10,0,10*ROW('Water Data'!H160))),'Data Summary'!CJ166="Yes"),OFFSET('Water Data'!$H$10,0,10*ROW('Water Data'!H160)),NA())</f>
        <v>#N/A</v>
      </c>
      <c r="V166" s="134" t="e">
        <f ca="1">+IF(AND(ISNUMBER(OFFSET('Sanitation Data'!$C$5,0,10*ROW('Sanitation Data'!C160))),'Data Summary'!CK166="Yes"),100-OFFSET('Sanitation Data'!$C$5,0,10*ROW('Sanitation Data'!C160)),NA())</f>
        <v>#N/A</v>
      </c>
      <c r="W166" s="134" t="e">
        <f ca="1">+IF(AND(ISNUMBER(OFFSET('Sanitation Data'!$C$7,0,10*ROW('Sanitation Data'!C160))),'Data Summary'!CL166="Yes"),OFFSET('Sanitation Data'!$C$7,0,10*ROW('Sanitation Data'!C160)),NA())</f>
        <v>#N/A</v>
      </c>
      <c r="X166" s="134" t="e">
        <f ca="1">+IF(AND(ISNUMBER(OFFSET('Sanitation Data'!$C$11,0,10*ROW('Sanitation Data'!C160))),'Data Summary'!CM166="Yes"),OFFSET('Sanitation Data'!$C$11,0,10*ROW('Sanitation Data'!C160)),NA())</f>
        <v>#N/A</v>
      </c>
      <c r="Y166" s="134" t="e">
        <f ca="1">+IF(AND(ISNUMBER(OFFSET('Sanitation Data'!$C$12,0,10*ROW('Sanitation Data'!C160))),'Data Summary'!CN166="Yes"),OFFSET('Sanitation Data'!$C$12,0,10*ROW('Sanitation Data'!C160)),NA())</f>
        <v>#N/A</v>
      </c>
      <c r="Z166" s="134" t="e">
        <f ca="1">+IF(AND(ISNUMBER(OFFSET('Sanitation Data'!$C$13,0,10*ROW('Sanitation Data'!C160))),'Data Summary'!CO166="Yes"),OFFSET('Sanitation Data'!$C$13,0,10*ROW('Sanitation Data'!C160)),NA())</f>
        <v>#N/A</v>
      </c>
      <c r="AA166" s="134" t="e">
        <f ca="1">+IF(AND(ISNUMBER(OFFSET('Sanitation Data'!$D$5,0,10*ROW('Sanitation Data'!D160))),'Data Summary'!CP166="Yes"),100-OFFSET('Sanitation Data'!$D$5,0,10*ROW('Sanitation Data'!D160)),NA())</f>
        <v>#N/A</v>
      </c>
      <c r="AB166" s="134" t="e">
        <f ca="1">+IF(AND(ISNUMBER(OFFSET('Sanitation Data'!$D$7,0,10*ROW('Sanitation Data'!D160))),'Data Summary'!CQ166="Yes"),OFFSET('Sanitation Data'!$D$7,0,10*ROW('Sanitation Data'!D160)),NA())</f>
        <v>#N/A</v>
      </c>
      <c r="AC166" s="134" t="e">
        <f ca="1">+IF(AND(ISNUMBER(OFFSET('Sanitation Data'!$D$11,0,10*ROW('Sanitation Data'!D160))),'Data Summary'!CR166="Yes"),OFFSET('Sanitation Data'!$D$11,0,10*ROW('Sanitation Data'!D160)),NA())</f>
        <v>#N/A</v>
      </c>
      <c r="AD166" s="134" t="e">
        <f ca="1">+IF(AND(ISNUMBER(OFFSET('Sanitation Data'!$D$12,0,10*ROW('Sanitation Data'!D160))),'Data Summary'!CS166="Yes"),OFFSET('Sanitation Data'!$D$12,0,10*ROW('Sanitation Data'!D160)),NA())</f>
        <v>#N/A</v>
      </c>
      <c r="AE166" s="134" t="e">
        <f ca="1">+IF(AND(ISNUMBER(OFFSET('Sanitation Data'!$D$13,0,10*ROW('Sanitation Data'!D160))),'Data Summary'!CT166="Yes"),OFFSET('Sanitation Data'!$D$13,0,10*ROW('Sanitation Data'!D160)),NA())</f>
        <v>#N/A</v>
      </c>
      <c r="AF166" s="134" t="e">
        <f ca="1">+IF(AND(ISNUMBER(OFFSET('Sanitation Data'!$E$5,0,10*ROW('Sanitation Data'!E160))),'Data Summary'!CU166="Yes"),100-OFFSET('Sanitation Data'!$E$5,0,10*ROW('Sanitation Data'!E160)),NA())</f>
        <v>#N/A</v>
      </c>
      <c r="AG166" s="134" t="e">
        <f ca="1">+IF(AND(ISNUMBER(OFFSET('Sanitation Data'!$E$7,0,10*ROW('Sanitation Data'!E160))),'Data Summary'!CV166="Yes"),OFFSET('Sanitation Data'!$E$7,0,10*ROW('Sanitation Data'!E160)),NA())</f>
        <v>#N/A</v>
      </c>
      <c r="AH166" s="134" t="e">
        <f ca="1">+IF(AND(ISNUMBER(OFFSET('Sanitation Data'!$E$11,0,10*ROW('Sanitation Data'!E160))),'Data Summary'!CW166="Yes"),OFFSET('Sanitation Data'!$E$11,0,10*ROW('Sanitation Data'!E160)),NA())</f>
        <v>#N/A</v>
      </c>
      <c r="AI166" s="134" t="e">
        <f ca="1">+IF(AND(ISNUMBER(OFFSET('Sanitation Data'!$E$12,0,10*ROW('Sanitation Data'!E160))),'Data Summary'!CX166="Yes"),OFFSET('Sanitation Data'!$E$12,0,10*ROW('Sanitation Data'!E160)),NA())</f>
        <v>#N/A</v>
      </c>
      <c r="AJ166" s="134" t="e">
        <f ca="1">+IF(AND(ISNUMBER(OFFSET('Sanitation Data'!$E$13,0,10*ROW('Sanitation Data'!E160))),'Data Summary'!CY166="Yes"),OFFSET('Sanitation Data'!$E$13,0,10*ROW('Sanitation Data'!E160)),NA())</f>
        <v>#N/A</v>
      </c>
      <c r="AK166" s="134" t="e">
        <f ca="1">+IF(AND(ISNUMBER(OFFSET('Sanitation Data'!$F$5,0,10*ROW('Sanitation Data'!F160))),'Data Summary'!CZ166="Yes"),100-OFFSET('Sanitation Data'!$F$5,0,10*ROW('Sanitation Data'!F160)),NA())</f>
        <v>#N/A</v>
      </c>
      <c r="AL166" s="134" t="e">
        <f ca="1">+IF(AND(ISNUMBER(OFFSET('Sanitation Data'!$F$7,0,10*ROW('Sanitation Data'!F160))),'Data Summary'!DA166="Yes"),OFFSET('Sanitation Data'!$F$7,0,10*ROW('Sanitation Data'!F160)),NA())</f>
        <v>#N/A</v>
      </c>
      <c r="AM166" s="134" t="e">
        <f ca="1">+IF(AND(ISNUMBER(OFFSET('Sanitation Data'!$F$11,0,10*ROW('Sanitation Data'!F160))),'Data Summary'!DB166="Yes"),OFFSET('Sanitation Data'!$F$11,0,10*ROW('Sanitation Data'!F160)),NA())</f>
        <v>#N/A</v>
      </c>
      <c r="AN166" s="134" t="e">
        <f ca="1">+IF(AND(ISNUMBER(OFFSET('Sanitation Data'!$F$12,0,10*ROW('Sanitation Data'!F160))),'Data Summary'!DC166="Yes"),OFFSET('Sanitation Data'!$F$12,0,10*ROW('Sanitation Data'!F160)),NA())</f>
        <v>#N/A</v>
      </c>
      <c r="AO166" s="134" t="e">
        <f ca="1">+IF(AND(ISNUMBER(OFFSET('Sanitation Data'!$F$13,0,10*ROW('Sanitation Data'!F160))),'Data Summary'!DD166="Yes"),OFFSET('Sanitation Data'!$F$13,0,10*ROW('Sanitation Data'!F160)),NA())</f>
        <v>#N/A</v>
      </c>
      <c r="AP166" s="134" t="e">
        <f ca="1">+IF(AND(ISNUMBER(OFFSET('Sanitation Data'!$G$5,0,10*ROW('Sanitation Data'!G160))),'Data Summary'!DE166="Yes"),100-OFFSET('Sanitation Data'!$G$5,0,10*ROW('Sanitation Data'!G160)),NA())</f>
        <v>#N/A</v>
      </c>
      <c r="AQ166" s="134" t="e">
        <f ca="1">+IF(AND(ISNUMBER(OFFSET('Sanitation Data'!$G$7,0,10*ROW('Sanitation Data'!G160))),'Data Summary'!DF166="Yes"),OFFSET('Sanitation Data'!$G$7,0,10*ROW('Sanitation Data'!G160)),NA())</f>
        <v>#N/A</v>
      </c>
      <c r="AR166" s="134" t="e">
        <f ca="1">+IF(AND(ISNUMBER(OFFSET('Sanitation Data'!$G$11,0,10*ROW('Sanitation Data'!G160))),'Data Summary'!DG166="Yes"),OFFSET('Sanitation Data'!$G$11,0,10*ROW('Sanitation Data'!G160)),NA())</f>
        <v>#N/A</v>
      </c>
      <c r="AS166" s="134" t="e">
        <f ca="1">+IF(AND(ISNUMBER(OFFSET('Sanitation Data'!$G$12,0,10*ROW('Sanitation Data'!G160))),'Data Summary'!DH166="Yes"),OFFSET('Sanitation Data'!$G$12,0,10*ROW('Sanitation Data'!G160)),NA())</f>
        <v>#N/A</v>
      </c>
      <c r="AT166" s="134" t="e">
        <f ca="1">+IF(AND(ISNUMBER(OFFSET('Sanitation Data'!$G$13,0,10*ROW('Sanitation Data'!G160))),'Data Summary'!DI166="Yes"),OFFSET('Sanitation Data'!$G$13,0,10*ROW('Sanitation Data'!G160)),NA())</f>
        <v>#N/A</v>
      </c>
      <c r="AU166" s="134" t="e">
        <f ca="1">+IF(AND(ISNUMBER(OFFSET('Sanitation Data'!$H$5,0,10*ROW('Sanitation Data'!H160))),'Data Summary'!DJ166="Yes"),100-OFFSET('Sanitation Data'!$H$5,0,10*ROW('Sanitation Data'!H160)),NA())</f>
        <v>#N/A</v>
      </c>
      <c r="AV166" s="134" t="e">
        <f ca="1">+IF(AND(ISNUMBER(OFFSET('Sanitation Data'!$H$7,0,10*ROW('Sanitation Data'!H160))),'Data Summary'!DK166="Yes"),OFFSET('Sanitation Data'!$H$7,0,10*ROW('Sanitation Data'!H160)),NA())</f>
        <v>#N/A</v>
      </c>
      <c r="AW166" s="134" t="e">
        <f ca="1">+IF(AND(ISNUMBER(OFFSET('Sanitation Data'!$H$11,0,10*ROW('Sanitation Data'!H160))),'Data Summary'!DL166="Yes"),OFFSET('Sanitation Data'!$H$11,0,10*ROW('Sanitation Data'!H160)),NA())</f>
        <v>#N/A</v>
      </c>
      <c r="AX166" s="134" t="e">
        <f ca="1">+IF(AND(ISNUMBER(OFFSET('Sanitation Data'!$H$12,0,10*ROW('Sanitation Data'!H160))),'Data Summary'!DM166="Yes"),OFFSET('Sanitation Data'!$H$12,0,10*ROW('Sanitation Data'!H160)),NA())</f>
        <v>#N/A</v>
      </c>
      <c r="AY166" s="134" t="e">
        <f ca="1">+IF(AND(ISNUMBER(OFFSET('Sanitation Data'!$H$13,0,10*ROW('Sanitation Data'!H160))),'Data Summary'!DN166="Yes"),OFFSET('Sanitation Data'!$H$13,0,10*ROW('Sanitation Data'!H160)),NA())</f>
        <v>#N/A</v>
      </c>
      <c r="AZ166" s="135" t="e">
        <f ca="1">+IF(AND(ISNUMBER(OFFSET('Hygiene Data'!$C$6,0,10*ROW('Hygiene Data'!C160))),'Data Summary'!DO166="Yes"),OFFSET('Hygiene Data'!$C$6,0,10*ROW('Hygiene Data'!C160)),NA())</f>
        <v>#N/A</v>
      </c>
      <c r="BA166" s="135" t="e">
        <f ca="1">+IF(AND(ISNUMBER(OFFSET('Hygiene Data'!$C$8,0,10*ROW('Hygiene Data'!C160))),'Data Summary'!DP166="Yes"),OFFSET('Hygiene Data'!$C$8,0,10*ROW('Hygiene Data'!C160)),NA())</f>
        <v>#N/A</v>
      </c>
      <c r="BB166" s="135" t="e">
        <f ca="1">+IF(AND(ISNUMBER(OFFSET('Hygiene Data'!$C$10,0,10*ROW('Hygiene Data'!C160))),'Data Summary'!DQ166="Yes"),OFFSET('Hygiene Data'!$C$10,0,10*ROW('Hygiene Data'!C160)),NA())</f>
        <v>#N/A</v>
      </c>
      <c r="BC166" s="135" t="e">
        <f ca="1">+IF(AND(ISNUMBER(OFFSET('Hygiene Data'!$D$6,0,10*ROW('Hygiene Data'!D160))),'Data Summary'!DR166="Yes"),OFFSET('Hygiene Data'!$D$6,0,10*ROW('Hygiene Data'!D160)),NA())</f>
        <v>#N/A</v>
      </c>
      <c r="BD166" s="135" t="e">
        <f ca="1">+IF(AND(ISNUMBER(OFFSET('Hygiene Data'!$D$8,0,10*ROW('Hygiene Data'!D160))),'Data Summary'!DS166="Yes"),OFFSET('Hygiene Data'!$D$8,0,10*ROW('Hygiene Data'!D160)),NA())</f>
        <v>#N/A</v>
      </c>
      <c r="BE166" s="135" t="e">
        <f ca="1">+IF(AND(ISNUMBER(OFFSET('Hygiene Data'!$D$10,0,10*ROW('Hygiene Data'!D160))),'Data Summary'!DT166="Yes"),OFFSET('Hygiene Data'!$D$10,0,10*ROW('Hygiene Data'!D160)),NA())</f>
        <v>#N/A</v>
      </c>
      <c r="BF166" s="135" t="e">
        <f ca="1">+IF(AND(ISNUMBER(OFFSET('Hygiene Data'!$E$6,0,10*ROW('Hygiene Data'!E160))),'Data Summary'!DU166="Yes"),OFFSET('Hygiene Data'!$E$6,0,10*ROW('Hygiene Data'!E160)),NA())</f>
        <v>#N/A</v>
      </c>
      <c r="BG166" s="135" t="e">
        <f ca="1">+IF(AND(ISNUMBER(OFFSET('Hygiene Data'!$E$8,0,10*ROW('Hygiene Data'!E160))),'Data Summary'!DV166="Yes"),OFFSET('Hygiene Data'!$E$8,0,10*ROW('Hygiene Data'!E160)),NA())</f>
        <v>#N/A</v>
      </c>
      <c r="BH166" s="135" t="e">
        <f ca="1">+IF(AND(ISNUMBER(OFFSET('Hygiene Data'!$E$10,0,10*ROW('Hygiene Data'!E160))),'Data Summary'!DW166="Yes"),OFFSET('Hygiene Data'!$E$10,0,10*ROW('Hygiene Data'!E160)),NA())</f>
        <v>#N/A</v>
      </c>
      <c r="BI166" s="135" t="e">
        <f ca="1">+IF(AND(ISNUMBER(OFFSET('Hygiene Data'!$F$6,0,10*ROW('Hygiene Data'!F160))),'Data Summary'!DX166="Yes"),OFFSET('Hygiene Data'!$F$6,0,10*ROW('Hygiene Data'!F160)),NA())</f>
        <v>#N/A</v>
      </c>
      <c r="BJ166" s="135" t="e">
        <f ca="1">+IF(AND(ISNUMBER(OFFSET('Hygiene Data'!$F$8,0,10*ROW('Hygiene Data'!F160))),'Data Summary'!DY166="Yes"),OFFSET('Hygiene Data'!$F$8,0,10*ROW('Hygiene Data'!F160)),NA())</f>
        <v>#N/A</v>
      </c>
      <c r="BK166" s="135" t="e">
        <f ca="1">+IF(AND(ISNUMBER(OFFSET('Hygiene Data'!$F$10,0,10*ROW('Hygiene Data'!F160))),'Data Summary'!DZ166="Yes"),OFFSET('Hygiene Data'!$F$10,0,10*ROW('Hygiene Data'!F160)),NA())</f>
        <v>#N/A</v>
      </c>
      <c r="BL166" s="135" t="e">
        <f ca="1">+IF(AND(ISNUMBER(OFFSET('Hygiene Data'!$G$6,0,10*ROW('Hygiene Data'!G160))),'Data Summary'!EA166="Yes"),OFFSET('Hygiene Data'!$G$6,0,10*ROW('Hygiene Data'!G160)),NA())</f>
        <v>#N/A</v>
      </c>
      <c r="BM166" s="135" t="e">
        <f ca="1">+IF(AND(ISNUMBER(OFFSET('Hygiene Data'!$G$8,0,10*ROW('Hygiene Data'!G160))),'Data Summary'!EB166="Yes"),OFFSET('Hygiene Data'!$G$8,0,10*ROW('Hygiene Data'!G160)),NA())</f>
        <v>#N/A</v>
      </c>
      <c r="BN166" s="135" t="e">
        <f ca="1">+IF(AND(ISNUMBER(OFFSET('Hygiene Data'!$G$10,0,10*ROW('Hygiene Data'!G160))),'Data Summary'!EC166="Yes"),OFFSET('Hygiene Data'!$G$10,0,10*ROW('Hygiene Data'!G160)),NA())</f>
        <v>#N/A</v>
      </c>
      <c r="BO166" s="135" t="e">
        <f ca="1">+IF(AND(ISNUMBER(OFFSET('Hygiene Data'!$H$6,0,10*ROW('Hygiene Data'!H160))),'Data Summary'!ED166="Yes"),OFFSET('Hygiene Data'!$H$6,0,10*ROW('Hygiene Data'!H160)),NA())</f>
        <v>#N/A</v>
      </c>
      <c r="BP166" s="135" t="e">
        <f ca="1">+IF(AND(ISNUMBER(OFFSET('Hygiene Data'!$H$8,0,10*ROW('Hygiene Data'!H160))),'Data Summary'!EE166="Yes"),OFFSET('Hygiene Data'!$H$8,0,10*ROW('Hygiene Data'!H160)),NA())</f>
        <v>#N/A</v>
      </c>
      <c r="BQ166" s="135" t="e">
        <f ca="1">+IF(AND(ISNUMBER(OFFSET('Hygiene Data'!$H$10,0,10*ROW('Hygiene Data'!H160))),'Data Summary'!EF166="Yes"),OFFSET('Hygiene Data'!$H$10,0,10*ROW('Hygiene Data'!H160)),NA())</f>
        <v>#N/A</v>
      </c>
    </row>
    <row r="167" spans="1:69" x14ac:dyDescent="0.2">
      <c r="A167" s="50" t="e">
        <f ca="1">+IF(OFFSET('Water Data'!$B$1,0,10*ROW('Water Data'!B161))="",NA(),OFFSET('Water Data'!$B$1,0,10*ROW('Water Data'!B161)))</f>
        <v>#N/A</v>
      </c>
      <c r="B167" s="50" t="e">
        <f ca="1">+IF(OFFSET('Water Data'!$A$3,0,10*ROW('Water Data'!A164))="",NA(),OFFSET('Water Data'!$A$3,0,10*ROW('Water Data'!A164)))</f>
        <v>#N/A</v>
      </c>
      <c r="C167" s="50" t="e">
        <f ca="1">+IF(OFFSET('Water Data'!$C$3,0,10*ROW('Water Data'!C164))="",NA(),OFFSET('Water Data'!$C$3,0,10*ROW('Water Data'!C164)))</f>
        <v>#N/A</v>
      </c>
      <c r="D167" s="133" t="e">
        <f ca="1">+IF(AND(ISNUMBER(OFFSET('Water Data'!$C$5,0,10*ROW('Water Data'!C161))),'Data Summary'!BS167="Yes"),100-OFFSET('Water Data'!$C$5,0,10*ROW('Water Data'!C161)),NA())</f>
        <v>#N/A</v>
      </c>
      <c r="E167" s="133" t="e">
        <f ca="1">+IF(AND(ISNUMBER(OFFSET('Water Data'!$C$7,0,10*ROW('Water Data'!C161))),'Data Summary'!BT167="Yes"),OFFSET('Water Data'!$C$7,0,10*ROW('Water Data'!C161)),NA())</f>
        <v>#N/A</v>
      </c>
      <c r="F167" s="133" t="e">
        <f ca="1">+IF(AND(ISNUMBER(OFFSET('Water Data'!$C$10,0,10*ROW('Water Data'!C161))),'Data Summary'!BU167="Yes"),OFFSET('Water Data'!$C$10,0,10*ROW('Water Data'!C161)),NA())</f>
        <v>#N/A</v>
      </c>
      <c r="G167" s="133" t="e">
        <f ca="1">+IF(AND(ISNUMBER(OFFSET('Water Data'!$D$5,0,10*ROW('Water Data'!D161))),'Data Summary'!BV167="Yes"),100-OFFSET('Water Data'!$D$5,0,10*ROW('Water Data'!D161)),NA())</f>
        <v>#N/A</v>
      </c>
      <c r="H167" s="133" t="e">
        <f ca="1">+IF(AND(ISNUMBER(OFFSET('Water Data'!$D$7,0,10*ROW('Water Data'!D161))),'Data Summary'!BW167="Yes"),OFFSET('Water Data'!$D$7,0,10*ROW('Water Data'!D161)),NA())</f>
        <v>#N/A</v>
      </c>
      <c r="I167" s="133" t="e">
        <f ca="1">+IF(AND(ISNUMBER(OFFSET('Water Data'!$D$10,0,10*ROW('Water Data'!D161))),'Data Summary'!BX167="Yes"),OFFSET('Water Data'!$D$10,0,10*ROW('Water Data'!D161)),NA())</f>
        <v>#N/A</v>
      </c>
      <c r="J167" s="133" t="e">
        <f ca="1">+IF(AND(ISNUMBER(OFFSET('Water Data'!$E$5,0,10*ROW('Water Data'!E161))),'Data Summary'!BY167="Yes"),100-OFFSET('Water Data'!$E$5,0,10*ROW('Water Data'!E161)),NA())</f>
        <v>#N/A</v>
      </c>
      <c r="K167" s="133" t="e">
        <f ca="1">+IF(AND(ISNUMBER(OFFSET('Water Data'!$E$7,0,10*ROW('Water Data'!E161))),'Data Summary'!BZ167="Yes"),OFFSET('Water Data'!$E$7,0,10*ROW('Water Data'!E161)),NA())</f>
        <v>#N/A</v>
      </c>
      <c r="L167" s="133" t="e">
        <f ca="1">+IF(AND(ISNUMBER(OFFSET('Water Data'!$E$10,0,10*ROW('Water Data'!E161))),'Data Summary'!CA167="Yes"),OFFSET('Water Data'!$E$10,0,10*ROW('Water Data'!E161)),NA())</f>
        <v>#N/A</v>
      </c>
      <c r="M167" s="133" t="e">
        <f ca="1">+IF(AND(ISNUMBER(OFFSET('Water Data'!$F$5,0,10*ROW('Water Data'!F161))),'Data Summary'!CB167="Yes"),100-OFFSET('Water Data'!$F$5,0,10*ROW('Water Data'!F161)),NA())</f>
        <v>#N/A</v>
      </c>
      <c r="N167" s="133" t="e">
        <f ca="1">+IF(AND(ISNUMBER(OFFSET('Water Data'!$F$7,0,10*ROW('Water Data'!F161))),'Data Summary'!CC167="Yes"),OFFSET('Water Data'!$F$7,0,10*ROW('Water Data'!F161)),NA())</f>
        <v>#N/A</v>
      </c>
      <c r="O167" s="133" t="e">
        <f ca="1">+IF(AND(ISNUMBER(OFFSET('Water Data'!$F$10,0,10*ROW('Water Data'!F161))),'Data Summary'!CD167="Yes"),OFFSET('Water Data'!$F$10,0,10*ROW('Water Data'!F161)),NA())</f>
        <v>#N/A</v>
      </c>
      <c r="P167" s="133" t="e">
        <f ca="1">+IF(AND(ISNUMBER(OFFSET('Water Data'!$G$5,0,10*ROW('Water Data'!G161))),'Data Summary'!CE167="Yes"),100-OFFSET('Water Data'!$G$5,0,10*ROW('Water Data'!G161)),NA())</f>
        <v>#N/A</v>
      </c>
      <c r="Q167" s="133" t="e">
        <f ca="1">+IF(AND(ISNUMBER(OFFSET('Water Data'!$G$7,0,10*ROW('Water Data'!G161))),'Data Summary'!CF167="Yes"),OFFSET('Water Data'!$G$7,0,10*ROW('Water Data'!G161)),NA())</f>
        <v>#N/A</v>
      </c>
      <c r="R167" s="133" t="e">
        <f ca="1">+IF(AND(ISNUMBER(OFFSET('Water Data'!$G$10,0,10*ROW('Water Data'!G161))),'Data Summary'!CG167="Yes"),OFFSET('Water Data'!$G$10,0,10*ROW('Water Data'!G161)),NA())</f>
        <v>#N/A</v>
      </c>
      <c r="S167" s="133" t="e">
        <f ca="1">+IF(AND(ISNUMBER(OFFSET('Water Data'!$H$5,0,10*ROW('Water Data'!H161))),'Data Summary'!CH167="Yes"),100-OFFSET('Water Data'!$H$5,0,10*ROW('Water Data'!H161)),NA())</f>
        <v>#N/A</v>
      </c>
      <c r="T167" s="133" t="e">
        <f ca="1">+IF(AND(ISNUMBER(OFFSET('Water Data'!$H$7,0,10*ROW('Water Data'!H161))),'Data Summary'!CI167="Yes"),OFFSET('Water Data'!$H$7,0,10*ROW('Water Data'!H161)),NA())</f>
        <v>#N/A</v>
      </c>
      <c r="U167" s="133" t="e">
        <f ca="1">+IF(AND(ISNUMBER(OFFSET('Water Data'!$H$10,0,10*ROW('Water Data'!H161))),'Data Summary'!CJ167="Yes"),OFFSET('Water Data'!$H$10,0,10*ROW('Water Data'!H161)),NA())</f>
        <v>#N/A</v>
      </c>
      <c r="V167" s="134" t="e">
        <f ca="1">+IF(AND(ISNUMBER(OFFSET('Sanitation Data'!$C$5,0,10*ROW('Sanitation Data'!C161))),'Data Summary'!CK167="Yes"),100-OFFSET('Sanitation Data'!$C$5,0,10*ROW('Sanitation Data'!C161)),NA())</f>
        <v>#N/A</v>
      </c>
      <c r="W167" s="134" t="e">
        <f ca="1">+IF(AND(ISNUMBER(OFFSET('Sanitation Data'!$C$7,0,10*ROW('Sanitation Data'!C161))),'Data Summary'!CL167="Yes"),OFFSET('Sanitation Data'!$C$7,0,10*ROW('Sanitation Data'!C161)),NA())</f>
        <v>#N/A</v>
      </c>
      <c r="X167" s="134" t="e">
        <f ca="1">+IF(AND(ISNUMBER(OFFSET('Sanitation Data'!$C$11,0,10*ROW('Sanitation Data'!C161))),'Data Summary'!CM167="Yes"),OFFSET('Sanitation Data'!$C$11,0,10*ROW('Sanitation Data'!C161)),NA())</f>
        <v>#N/A</v>
      </c>
      <c r="Y167" s="134" t="e">
        <f ca="1">+IF(AND(ISNUMBER(OFFSET('Sanitation Data'!$C$12,0,10*ROW('Sanitation Data'!C161))),'Data Summary'!CN167="Yes"),OFFSET('Sanitation Data'!$C$12,0,10*ROW('Sanitation Data'!C161)),NA())</f>
        <v>#N/A</v>
      </c>
      <c r="Z167" s="134" t="e">
        <f ca="1">+IF(AND(ISNUMBER(OFFSET('Sanitation Data'!$C$13,0,10*ROW('Sanitation Data'!C161))),'Data Summary'!CO167="Yes"),OFFSET('Sanitation Data'!$C$13,0,10*ROW('Sanitation Data'!C161)),NA())</f>
        <v>#N/A</v>
      </c>
      <c r="AA167" s="134" t="e">
        <f ca="1">+IF(AND(ISNUMBER(OFFSET('Sanitation Data'!$D$5,0,10*ROW('Sanitation Data'!D161))),'Data Summary'!CP167="Yes"),100-OFFSET('Sanitation Data'!$D$5,0,10*ROW('Sanitation Data'!D161)),NA())</f>
        <v>#N/A</v>
      </c>
      <c r="AB167" s="134" t="e">
        <f ca="1">+IF(AND(ISNUMBER(OFFSET('Sanitation Data'!$D$7,0,10*ROW('Sanitation Data'!D161))),'Data Summary'!CQ167="Yes"),OFFSET('Sanitation Data'!$D$7,0,10*ROW('Sanitation Data'!D161)),NA())</f>
        <v>#N/A</v>
      </c>
      <c r="AC167" s="134" t="e">
        <f ca="1">+IF(AND(ISNUMBER(OFFSET('Sanitation Data'!$D$11,0,10*ROW('Sanitation Data'!D161))),'Data Summary'!CR167="Yes"),OFFSET('Sanitation Data'!$D$11,0,10*ROW('Sanitation Data'!D161)),NA())</f>
        <v>#N/A</v>
      </c>
      <c r="AD167" s="134" t="e">
        <f ca="1">+IF(AND(ISNUMBER(OFFSET('Sanitation Data'!$D$12,0,10*ROW('Sanitation Data'!D161))),'Data Summary'!CS167="Yes"),OFFSET('Sanitation Data'!$D$12,0,10*ROW('Sanitation Data'!D161)),NA())</f>
        <v>#N/A</v>
      </c>
      <c r="AE167" s="134" t="e">
        <f ca="1">+IF(AND(ISNUMBER(OFFSET('Sanitation Data'!$D$13,0,10*ROW('Sanitation Data'!D161))),'Data Summary'!CT167="Yes"),OFFSET('Sanitation Data'!$D$13,0,10*ROW('Sanitation Data'!D161)),NA())</f>
        <v>#N/A</v>
      </c>
      <c r="AF167" s="134" t="e">
        <f ca="1">+IF(AND(ISNUMBER(OFFSET('Sanitation Data'!$E$5,0,10*ROW('Sanitation Data'!E161))),'Data Summary'!CU167="Yes"),100-OFFSET('Sanitation Data'!$E$5,0,10*ROW('Sanitation Data'!E161)),NA())</f>
        <v>#N/A</v>
      </c>
      <c r="AG167" s="134" t="e">
        <f ca="1">+IF(AND(ISNUMBER(OFFSET('Sanitation Data'!$E$7,0,10*ROW('Sanitation Data'!E161))),'Data Summary'!CV167="Yes"),OFFSET('Sanitation Data'!$E$7,0,10*ROW('Sanitation Data'!E161)),NA())</f>
        <v>#N/A</v>
      </c>
      <c r="AH167" s="134" t="e">
        <f ca="1">+IF(AND(ISNUMBER(OFFSET('Sanitation Data'!$E$11,0,10*ROW('Sanitation Data'!E161))),'Data Summary'!CW167="Yes"),OFFSET('Sanitation Data'!$E$11,0,10*ROW('Sanitation Data'!E161)),NA())</f>
        <v>#N/A</v>
      </c>
      <c r="AI167" s="134" t="e">
        <f ca="1">+IF(AND(ISNUMBER(OFFSET('Sanitation Data'!$E$12,0,10*ROW('Sanitation Data'!E161))),'Data Summary'!CX167="Yes"),OFFSET('Sanitation Data'!$E$12,0,10*ROW('Sanitation Data'!E161)),NA())</f>
        <v>#N/A</v>
      </c>
      <c r="AJ167" s="134" t="e">
        <f ca="1">+IF(AND(ISNUMBER(OFFSET('Sanitation Data'!$E$13,0,10*ROW('Sanitation Data'!E161))),'Data Summary'!CY167="Yes"),OFFSET('Sanitation Data'!$E$13,0,10*ROW('Sanitation Data'!E161)),NA())</f>
        <v>#N/A</v>
      </c>
      <c r="AK167" s="134" t="e">
        <f ca="1">+IF(AND(ISNUMBER(OFFSET('Sanitation Data'!$F$5,0,10*ROW('Sanitation Data'!F161))),'Data Summary'!CZ167="Yes"),100-OFFSET('Sanitation Data'!$F$5,0,10*ROW('Sanitation Data'!F161)),NA())</f>
        <v>#N/A</v>
      </c>
      <c r="AL167" s="134" t="e">
        <f ca="1">+IF(AND(ISNUMBER(OFFSET('Sanitation Data'!$F$7,0,10*ROW('Sanitation Data'!F161))),'Data Summary'!DA167="Yes"),OFFSET('Sanitation Data'!$F$7,0,10*ROW('Sanitation Data'!F161)),NA())</f>
        <v>#N/A</v>
      </c>
      <c r="AM167" s="134" t="e">
        <f ca="1">+IF(AND(ISNUMBER(OFFSET('Sanitation Data'!$F$11,0,10*ROW('Sanitation Data'!F161))),'Data Summary'!DB167="Yes"),OFFSET('Sanitation Data'!$F$11,0,10*ROW('Sanitation Data'!F161)),NA())</f>
        <v>#N/A</v>
      </c>
      <c r="AN167" s="134" t="e">
        <f ca="1">+IF(AND(ISNUMBER(OFFSET('Sanitation Data'!$F$12,0,10*ROW('Sanitation Data'!F161))),'Data Summary'!DC167="Yes"),OFFSET('Sanitation Data'!$F$12,0,10*ROW('Sanitation Data'!F161)),NA())</f>
        <v>#N/A</v>
      </c>
      <c r="AO167" s="134" t="e">
        <f ca="1">+IF(AND(ISNUMBER(OFFSET('Sanitation Data'!$F$13,0,10*ROW('Sanitation Data'!F161))),'Data Summary'!DD167="Yes"),OFFSET('Sanitation Data'!$F$13,0,10*ROW('Sanitation Data'!F161)),NA())</f>
        <v>#N/A</v>
      </c>
      <c r="AP167" s="134" t="e">
        <f ca="1">+IF(AND(ISNUMBER(OFFSET('Sanitation Data'!$G$5,0,10*ROW('Sanitation Data'!G161))),'Data Summary'!DE167="Yes"),100-OFFSET('Sanitation Data'!$G$5,0,10*ROW('Sanitation Data'!G161)),NA())</f>
        <v>#N/A</v>
      </c>
      <c r="AQ167" s="134" t="e">
        <f ca="1">+IF(AND(ISNUMBER(OFFSET('Sanitation Data'!$G$7,0,10*ROW('Sanitation Data'!G161))),'Data Summary'!DF167="Yes"),OFFSET('Sanitation Data'!$G$7,0,10*ROW('Sanitation Data'!G161)),NA())</f>
        <v>#N/A</v>
      </c>
      <c r="AR167" s="134" t="e">
        <f ca="1">+IF(AND(ISNUMBER(OFFSET('Sanitation Data'!$G$11,0,10*ROW('Sanitation Data'!G161))),'Data Summary'!DG167="Yes"),OFFSET('Sanitation Data'!$G$11,0,10*ROW('Sanitation Data'!G161)),NA())</f>
        <v>#N/A</v>
      </c>
      <c r="AS167" s="134" t="e">
        <f ca="1">+IF(AND(ISNUMBER(OFFSET('Sanitation Data'!$G$12,0,10*ROW('Sanitation Data'!G161))),'Data Summary'!DH167="Yes"),OFFSET('Sanitation Data'!$G$12,0,10*ROW('Sanitation Data'!G161)),NA())</f>
        <v>#N/A</v>
      </c>
      <c r="AT167" s="134" t="e">
        <f ca="1">+IF(AND(ISNUMBER(OFFSET('Sanitation Data'!$G$13,0,10*ROW('Sanitation Data'!G161))),'Data Summary'!DI167="Yes"),OFFSET('Sanitation Data'!$G$13,0,10*ROW('Sanitation Data'!G161)),NA())</f>
        <v>#N/A</v>
      </c>
      <c r="AU167" s="134" t="e">
        <f ca="1">+IF(AND(ISNUMBER(OFFSET('Sanitation Data'!$H$5,0,10*ROW('Sanitation Data'!H161))),'Data Summary'!DJ167="Yes"),100-OFFSET('Sanitation Data'!$H$5,0,10*ROW('Sanitation Data'!H161)),NA())</f>
        <v>#N/A</v>
      </c>
      <c r="AV167" s="134" t="e">
        <f ca="1">+IF(AND(ISNUMBER(OFFSET('Sanitation Data'!$H$7,0,10*ROW('Sanitation Data'!H161))),'Data Summary'!DK167="Yes"),OFFSET('Sanitation Data'!$H$7,0,10*ROW('Sanitation Data'!H161)),NA())</f>
        <v>#N/A</v>
      </c>
      <c r="AW167" s="134" t="e">
        <f ca="1">+IF(AND(ISNUMBER(OFFSET('Sanitation Data'!$H$11,0,10*ROW('Sanitation Data'!H161))),'Data Summary'!DL167="Yes"),OFFSET('Sanitation Data'!$H$11,0,10*ROW('Sanitation Data'!H161)),NA())</f>
        <v>#N/A</v>
      </c>
      <c r="AX167" s="134" t="e">
        <f ca="1">+IF(AND(ISNUMBER(OFFSET('Sanitation Data'!$H$12,0,10*ROW('Sanitation Data'!H161))),'Data Summary'!DM167="Yes"),OFFSET('Sanitation Data'!$H$12,0,10*ROW('Sanitation Data'!H161)),NA())</f>
        <v>#N/A</v>
      </c>
      <c r="AY167" s="134" t="e">
        <f ca="1">+IF(AND(ISNUMBER(OFFSET('Sanitation Data'!$H$13,0,10*ROW('Sanitation Data'!H161))),'Data Summary'!DN167="Yes"),OFFSET('Sanitation Data'!$H$13,0,10*ROW('Sanitation Data'!H161)),NA())</f>
        <v>#N/A</v>
      </c>
      <c r="AZ167" s="135" t="e">
        <f ca="1">+IF(AND(ISNUMBER(OFFSET('Hygiene Data'!$C$6,0,10*ROW('Hygiene Data'!C161))),'Data Summary'!DO167="Yes"),OFFSET('Hygiene Data'!$C$6,0,10*ROW('Hygiene Data'!C161)),NA())</f>
        <v>#N/A</v>
      </c>
      <c r="BA167" s="135" t="e">
        <f ca="1">+IF(AND(ISNUMBER(OFFSET('Hygiene Data'!$C$8,0,10*ROW('Hygiene Data'!C161))),'Data Summary'!DP167="Yes"),OFFSET('Hygiene Data'!$C$8,0,10*ROW('Hygiene Data'!C161)),NA())</f>
        <v>#N/A</v>
      </c>
      <c r="BB167" s="135" t="e">
        <f ca="1">+IF(AND(ISNUMBER(OFFSET('Hygiene Data'!$C$10,0,10*ROW('Hygiene Data'!C161))),'Data Summary'!DQ167="Yes"),OFFSET('Hygiene Data'!$C$10,0,10*ROW('Hygiene Data'!C161)),NA())</f>
        <v>#N/A</v>
      </c>
      <c r="BC167" s="135" t="e">
        <f ca="1">+IF(AND(ISNUMBER(OFFSET('Hygiene Data'!$D$6,0,10*ROW('Hygiene Data'!D161))),'Data Summary'!DR167="Yes"),OFFSET('Hygiene Data'!$D$6,0,10*ROW('Hygiene Data'!D161)),NA())</f>
        <v>#N/A</v>
      </c>
      <c r="BD167" s="135" t="e">
        <f ca="1">+IF(AND(ISNUMBER(OFFSET('Hygiene Data'!$D$8,0,10*ROW('Hygiene Data'!D161))),'Data Summary'!DS167="Yes"),OFFSET('Hygiene Data'!$D$8,0,10*ROW('Hygiene Data'!D161)),NA())</f>
        <v>#N/A</v>
      </c>
      <c r="BE167" s="135" t="e">
        <f ca="1">+IF(AND(ISNUMBER(OFFSET('Hygiene Data'!$D$10,0,10*ROW('Hygiene Data'!D161))),'Data Summary'!DT167="Yes"),OFFSET('Hygiene Data'!$D$10,0,10*ROW('Hygiene Data'!D161)),NA())</f>
        <v>#N/A</v>
      </c>
      <c r="BF167" s="135" t="e">
        <f ca="1">+IF(AND(ISNUMBER(OFFSET('Hygiene Data'!$E$6,0,10*ROW('Hygiene Data'!E161))),'Data Summary'!DU167="Yes"),OFFSET('Hygiene Data'!$E$6,0,10*ROW('Hygiene Data'!E161)),NA())</f>
        <v>#N/A</v>
      </c>
      <c r="BG167" s="135" t="e">
        <f ca="1">+IF(AND(ISNUMBER(OFFSET('Hygiene Data'!$E$8,0,10*ROW('Hygiene Data'!E161))),'Data Summary'!DV167="Yes"),OFFSET('Hygiene Data'!$E$8,0,10*ROW('Hygiene Data'!E161)),NA())</f>
        <v>#N/A</v>
      </c>
      <c r="BH167" s="135" t="e">
        <f ca="1">+IF(AND(ISNUMBER(OFFSET('Hygiene Data'!$E$10,0,10*ROW('Hygiene Data'!E161))),'Data Summary'!DW167="Yes"),OFFSET('Hygiene Data'!$E$10,0,10*ROW('Hygiene Data'!E161)),NA())</f>
        <v>#N/A</v>
      </c>
      <c r="BI167" s="135" t="e">
        <f ca="1">+IF(AND(ISNUMBER(OFFSET('Hygiene Data'!$F$6,0,10*ROW('Hygiene Data'!F161))),'Data Summary'!DX167="Yes"),OFFSET('Hygiene Data'!$F$6,0,10*ROW('Hygiene Data'!F161)),NA())</f>
        <v>#N/A</v>
      </c>
      <c r="BJ167" s="135" t="e">
        <f ca="1">+IF(AND(ISNUMBER(OFFSET('Hygiene Data'!$F$8,0,10*ROW('Hygiene Data'!F161))),'Data Summary'!DY167="Yes"),OFFSET('Hygiene Data'!$F$8,0,10*ROW('Hygiene Data'!F161)),NA())</f>
        <v>#N/A</v>
      </c>
      <c r="BK167" s="135" t="e">
        <f ca="1">+IF(AND(ISNUMBER(OFFSET('Hygiene Data'!$F$10,0,10*ROW('Hygiene Data'!F161))),'Data Summary'!DZ167="Yes"),OFFSET('Hygiene Data'!$F$10,0,10*ROW('Hygiene Data'!F161)),NA())</f>
        <v>#N/A</v>
      </c>
      <c r="BL167" s="135" t="e">
        <f ca="1">+IF(AND(ISNUMBER(OFFSET('Hygiene Data'!$G$6,0,10*ROW('Hygiene Data'!G161))),'Data Summary'!EA167="Yes"),OFFSET('Hygiene Data'!$G$6,0,10*ROW('Hygiene Data'!G161)),NA())</f>
        <v>#N/A</v>
      </c>
      <c r="BM167" s="135" t="e">
        <f ca="1">+IF(AND(ISNUMBER(OFFSET('Hygiene Data'!$G$8,0,10*ROW('Hygiene Data'!G161))),'Data Summary'!EB167="Yes"),OFFSET('Hygiene Data'!$G$8,0,10*ROW('Hygiene Data'!G161)),NA())</f>
        <v>#N/A</v>
      </c>
      <c r="BN167" s="135" t="e">
        <f ca="1">+IF(AND(ISNUMBER(OFFSET('Hygiene Data'!$G$10,0,10*ROW('Hygiene Data'!G161))),'Data Summary'!EC167="Yes"),OFFSET('Hygiene Data'!$G$10,0,10*ROW('Hygiene Data'!G161)),NA())</f>
        <v>#N/A</v>
      </c>
      <c r="BO167" s="135" t="e">
        <f ca="1">+IF(AND(ISNUMBER(OFFSET('Hygiene Data'!$H$6,0,10*ROW('Hygiene Data'!H161))),'Data Summary'!ED167="Yes"),OFFSET('Hygiene Data'!$H$6,0,10*ROW('Hygiene Data'!H161)),NA())</f>
        <v>#N/A</v>
      </c>
      <c r="BP167" s="135" t="e">
        <f ca="1">+IF(AND(ISNUMBER(OFFSET('Hygiene Data'!$H$8,0,10*ROW('Hygiene Data'!H161))),'Data Summary'!EE167="Yes"),OFFSET('Hygiene Data'!$H$8,0,10*ROW('Hygiene Data'!H161)),NA())</f>
        <v>#N/A</v>
      </c>
      <c r="BQ167" s="135" t="e">
        <f ca="1">+IF(AND(ISNUMBER(OFFSET('Hygiene Data'!$H$10,0,10*ROW('Hygiene Data'!H161))),'Data Summary'!EF167="Yes"),OFFSET('Hygiene Data'!$H$10,0,10*ROW('Hygiene Data'!H161)),NA())</f>
        <v>#N/A</v>
      </c>
    </row>
    <row r="168" spans="1:69" x14ac:dyDescent="0.2">
      <c r="A168" s="50" t="e">
        <f ca="1">+IF(OFFSET('Water Data'!$B$1,0,10*ROW('Water Data'!B162))="",NA(),OFFSET('Water Data'!$B$1,0,10*ROW('Water Data'!B162)))</f>
        <v>#N/A</v>
      </c>
      <c r="B168" s="50" t="e">
        <f ca="1">+IF(OFFSET('Water Data'!$A$3,0,10*ROW('Water Data'!A165))="",NA(),OFFSET('Water Data'!$A$3,0,10*ROW('Water Data'!A165)))</f>
        <v>#N/A</v>
      </c>
      <c r="C168" s="50" t="e">
        <f ca="1">+IF(OFFSET('Water Data'!$C$3,0,10*ROW('Water Data'!C165))="",NA(),OFFSET('Water Data'!$C$3,0,10*ROW('Water Data'!C165)))</f>
        <v>#N/A</v>
      </c>
      <c r="D168" s="133" t="e">
        <f ca="1">+IF(AND(ISNUMBER(OFFSET('Water Data'!$C$5,0,10*ROW('Water Data'!C162))),'Data Summary'!BS168="Yes"),100-OFFSET('Water Data'!$C$5,0,10*ROW('Water Data'!C162)),NA())</f>
        <v>#N/A</v>
      </c>
      <c r="E168" s="133" t="e">
        <f ca="1">+IF(AND(ISNUMBER(OFFSET('Water Data'!$C$7,0,10*ROW('Water Data'!C162))),'Data Summary'!BT168="Yes"),OFFSET('Water Data'!$C$7,0,10*ROW('Water Data'!C162)),NA())</f>
        <v>#N/A</v>
      </c>
      <c r="F168" s="133" t="e">
        <f ca="1">+IF(AND(ISNUMBER(OFFSET('Water Data'!$C$10,0,10*ROW('Water Data'!C162))),'Data Summary'!BU168="Yes"),OFFSET('Water Data'!$C$10,0,10*ROW('Water Data'!C162)),NA())</f>
        <v>#N/A</v>
      </c>
      <c r="G168" s="133" t="e">
        <f ca="1">+IF(AND(ISNUMBER(OFFSET('Water Data'!$D$5,0,10*ROW('Water Data'!D162))),'Data Summary'!BV168="Yes"),100-OFFSET('Water Data'!$D$5,0,10*ROW('Water Data'!D162)),NA())</f>
        <v>#N/A</v>
      </c>
      <c r="H168" s="133" t="e">
        <f ca="1">+IF(AND(ISNUMBER(OFFSET('Water Data'!$D$7,0,10*ROW('Water Data'!D162))),'Data Summary'!BW168="Yes"),OFFSET('Water Data'!$D$7,0,10*ROW('Water Data'!D162)),NA())</f>
        <v>#N/A</v>
      </c>
      <c r="I168" s="133" t="e">
        <f ca="1">+IF(AND(ISNUMBER(OFFSET('Water Data'!$D$10,0,10*ROW('Water Data'!D162))),'Data Summary'!BX168="Yes"),OFFSET('Water Data'!$D$10,0,10*ROW('Water Data'!D162)),NA())</f>
        <v>#N/A</v>
      </c>
      <c r="J168" s="133" t="e">
        <f ca="1">+IF(AND(ISNUMBER(OFFSET('Water Data'!$E$5,0,10*ROW('Water Data'!E162))),'Data Summary'!BY168="Yes"),100-OFFSET('Water Data'!$E$5,0,10*ROW('Water Data'!E162)),NA())</f>
        <v>#N/A</v>
      </c>
      <c r="K168" s="133" t="e">
        <f ca="1">+IF(AND(ISNUMBER(OFFSET('Water Data'!$E$7,0,10*ROW('Water Data'!E162))),'Data Summary'!BZ168="Yes"),OFFSET('Water Data'!$E$7,0,10*ROW('Water Data'!E162)),NA())</f>
        <v>#N/A</v>
      </c>
      <c r="L168" s="133" t="e">
        <f ca="1">+IF(AND(ISNUMBER(OFFSET('Water Data'!$E$10,0,10*ROW('Water Data'!E162))),'Data Summary'!CA168="Yes"),OFFSET('Water Data'!$E$10,0,10*ROW('Water Data'!E162)),NA())</f>
        <v>#N/A</v>
      </c>
      <c r="M168" s="133" t="e">
        <f ca="1">+IF(AND(ISNUMBER(OFFSET('Water Data'!$F$5,0,10*ROW('Water Data'!F162))),'Data Summary'!CB168="Yes"),100-OFFSET('Water Data'!$F$5,0,10*ROW('Water Data'!F162)),NA())</f>
        <v>#N/A</v>
      </c>
      <c r="N168" s="133" t="e">
        <f ca="1">+IF(AND(ISNUMBER(OFFSET('Water Data'!$F$7,0,10*ROW('Water Data'!F162))),'Data Summary'!CC168="Yes"),OFFSET('Water Data'!$F$7,0,10*ROW('Water Data'!F162)),NA())</f>
        <v>#N/A</v>
      </c>
      <c r="O168" s="133" t="e">
        <f ca="1">+IF(AND(ISNUMBER(OFFSET('Water Data'!$F$10,0,10*ROW('Water Data'!F162))),'Data Summary'!CD168="Yes"),OFFSET('Water Data'!$F$10,0,10*ROW('Water Data'!F162)),NA())</f>
        <v>#N/A</v>
      </c>
      <c r="P168" s="133" t="e">
        <f ca="1">+IF(AND(ISNUMBER(OFFSET('Water Data'!$G$5,0,10*ROW('Water Data'!G162))),'Data Summary'!CE168="Yes"),100-OFFSET('Water Data'!$G$5,0,10*ROW('Water Data'!G162)),NA())</f>
        <v>#N/A</v>
      </c>
      <c r="Q168" s="133" t="e">
        <f ca="1">+IF(AND(ISNUMBER(OFFSET('Water Data'!$G$7,0,10*ROW('Water Data'!G162))),'Data Summary'!CF168="Yes"),OFFSET('Water Data'!$G$7,0,10*ROW('Water Data'!G162)),NA())</f>
        <v>#N/A</v>
      </c>
      <c r="R168" s="133" t="e">
        <f ca="1">+IF(AND(ISNUMBER(OFFSET('Water Data'!$G$10,0,10*ROW('Water Data'!G162))),'Data Summary'!CG168="Yes"),OFFSET('Water Data'!$G$10,0,10*ROW('Water Data'!G162)),NA())</f>
        <v>#N/A</v>
      </c>
      <c r="S168" s="133" t="e">
        <f ca="1">+IF(AND(ISNUMBER(OFFSET('Water Data'!$H$5,0,10*ROW('Water Data'!H162))),'Data Summary'!CH168="Yes"),100-OFFSET('Water Data'!$H$5,0,10*ROW('Water Data'!H162)),NA())</f>
        <v>#N/A</v>
      </c>
      <c r="T168" s="133" t="e">
        <f ca="1">+IF(AND(ISNUMBER(OFFSET('Water Data'!$H$7,0,10*ROW('Water Data'!H162))),'Data Summary'!CI168="Yes"),OFFSET('Water Data'!$H$7,0,10*ROW('Water Data'!H162)),NA())</f>
        <v>#N/A</v>
      </c>
      <c r="U168" s="133" t="e">
        <f ca="1">+IF(AND(ISNUMBER(OFFSET('Water Data'!$H$10,0,10*ROW('Water Data'!H162))),'Data Summary'!CJ168="Yes"),OFFSET('Water Data'!$H$10,0,10*ROW('Water Data'!H162)),NA())</f>
        <v>#N/A</v>
      </c>
      <c r="V168" s="134" t="e">
        <f ca="1">+IF(AND(ISNUMBER(OFFSET('Sanitation Data'!$C$5,0,10*ROW('Sanitation Data'!C162))),'Data Summary'!CK168="Yes"),100-OFFSET('Sanitation Data'!$C$5,0,10*ROW('Sanitation Data'!C162)),NA())</f>
        <v>#N/A</v>
      </c>
      <c r="W168" s="134" t="e">
        <f ca="1">+IF(AND(ISNUMBER(OFFSET('Sanitation Data'!$C$7,0,10*ROW('Sanitation Data'!C162))),'Data Summary'!CL168="Yes"),OFFSET('Sanitation Data'!$C$7,0,10*ROW('Sanitation Data'!C162)),NA())</f>
        <v>#N/A</v>
      </c>
      <c r="X168" s="134" t="e">
        <f ca="1">+IF(AND(ISNUMBER(OFFSET('Sanitation Data'!$C$11,0,10*ROW('Sanitation Data'!C162))),'Data Summary'!CM168="Yes"),OFFSET('Sanitation Data'!$C$11,0,10*ROW('Sanitation Data'!C162)),NA())</f>
        <v>#N/A</v>
      </c>
      <c r="Y168" s="134" t="e">
        <f ca="1">+IF(AND(ISNUMBER(OFFSET('Sanitation Data'!$C$12,0,10*ROW('Sanitation Data'!C162))),'Data Summary'!CN168="Yes"),OFFSET('Sanitation Data'!$C$12,0,10*ROW('Sanitation Data'!C162)),NA())</f>
        <v>#N/A</v>
      </c>
      <c r="Z168" s="134" t="e">
        <f ca="1">+IF(AND(ISNUMBER(OFFSET('Sanitation Data'!$C$13,0,10*ROW('Sanitation Data'!C162))),'Data Summary'!CO168="Yes"),OFFSET('Sanitation Data'!$C$13,0,10*ROW('Sanitation Data'!C162)),NA())</f>
        <v>#N/A</v>
      </c>
      <c r="AA168" s="134" t="e">
        <f ca="1">+IF(AND(ISNUMBER(OFFSET('Sanitation Data'!$D$5,0,10*ROW('Sanitation Data'!D162))),'Data Summary'!CP168="Yes"),100-OFFSET('Sanitation Data'!$D$5,0,10*ROW('Sanitation Data'!D162)),NA())</f>
        <v>#N/A</v>
      </c>
      <c r="AB168" s="134" t="e">
        <f ca="1">+IF(AND(ISNUMBER(OFFSET('Sanitation Data'!$D$7,0,10*ROW('Sanitation Data'!D162))),'Data Summary'!CQ168="Yes"),OFFSET('Sanitation Data'!$D$7,0,10*ROW('Sanitation Data'!D162)),NA())</f>
        <v>#N/A</v>
      </c>
      <c r="AC168" s="134" t="e">
        <f ca="1">+IF(AND(ISNUMBER(OFFSET('Sanitation Data'!$D$11,0,10*ROW('Sanitation Data'!D162))),'Data Summary'!CR168="Yes"),OFFSET('Sanitation Data'!$D$11,0,10*ROW('Sanitation Data'!D162)),NA())</f>
        <v>#N/A</v>
      </c>
      <c r="AD168" s="134" t="e">
        <f ca="1">+IF(AND(ISNUMBER(OFFSET('Sanitation Data'!$D$12,0,10*ROW('Sanitation Data'!D162))),'Data Summary'!CS168="Yes"),OFFSET('Sanitation Data'!$D$12,0,10*ROW('Sanitation Data'!D162)),NA())</f>
        <v>#N/A</v>
      </c>
      <c r="AE168" s="134" t="e">
        <f ca="1">+IF(AND(ISNUMBER(OFFSET('Sanitation Data'!$D$13,0,10*ROW('Sanitation Data'!D162))),'Data Summary'!CT168="Yes"),OFFSET('Sanitation Data'!$D$13,0,10*ROW('Sanitation Data'!D162)),NA())</f>
        <v>#N/A</v>
      </c>
      <c r="AF168" s="134" t="e">
        <f ca="1">+IF(AND(ISNUMBER(OFFSET('Sanitation Data'!$E$5,0,10*ROW('Sanitation Data'!E162))),'Data Summary'!CU168="Yes"),100-OFFSET('Sanitation Data'!$E$5,0,10*ROW('Sanitation Data'!E162)),NA())</f>
        <v>#N/A</v>
      </c>
      <c r="AG168" s="134" t="e">
        <f ca="1">+IF(AND(ISNUMBER(OFFSET('Sanitation Data'!$E$7,0,10*ROW('Sanitation Data'!E162))),'Data Summary'!CV168="Yes"),OFFSET('Sanitation Data'!$E$7,0,10*ROW('Sanitation Data'!E162)),NA())</f>
        <v>#N/A</v>
      </c>
      <c r="AH168" s="134" t="e">
        <f ca="1">+IF(AND(ISNUMBER(OFFSET('Sanitation Data'!$E$11,0,10*ROW('Sanitation Data'!E162))),'Data Summary'!CW168="Yes"),OFFSET('Sanitation Data'!$E$11,0,10*ROW('Sanitation Data'!E162)),NA())</f>
        <v>#N/A</v>
      </c>
      <c r="AI168" s="134" t="e">
        <f ca="1">+IF(AND(ISNUMBER(OFFSET('Sanitation Data'!$E$12,0,10*ROW('Sanitation Data'!E162))),'Data Summary'!CX168="Yes"),OFFSET('Sanitation Data'!$E$12,0,10*ROW('Sanitation Data'!E162)),NA())</f>
        <v>#N/A</v>
      </c>
      <c r="AJ168" s="134" t="e">
        <f ca="1">+IF(AND(ISNUMBER(OFFSET('Sanitation Data'!$E$13,0,10*ROW('Sanitation Data'!E162))),'Data Summary'!CY168="Yes"),OFFSET('Sanitation Data'!$E$13,0,10*ROW('Sanitation Data'!E162)),NA())</f>
        <v>#N/A</v>
      </c>
      <c r="AK168" s="134" t="e">
        <f ca="1">+IF(AND(ISNUMBER(OFFSET('Sanitation Data'!$F$5,0,10*ROW('Sanitation Data'!F162))),'Data Summary'!CZ168="Yes"),100-OFFSET('Sanitation Data'!$F$5,0,10*ROW('Sanitation Data'!F162)),NA())</f>
        <v>#N/A</v>
      </c>
      <c r="AL168" s="134" t="e">
        <f ca="1">+IF(AND(ISNUMBER(OFFSET('Sanitation Data'!$F$7,0,10*ROW('Sanitation Data'!F162))),'Data Summary'!DA168="Yes"),OFFSET('Sanitation Data'!$F$7,0,10*ROW('Sanitation Data'!F162)),NA())</f>
        <v>#N/A</v>
      </c>
      <c r="AM168" s="134" t="e">
        <f ca="1">+IF(AND(ISNUMBER(OFFSET('Sanitation Data'!$F$11,0,10*ROW('Sanitation Data'!F162))),'Data Summary'!DB168="Yes"),OFFSET('Sanitation Data'!$F$11,0,10*ROW('Sanitation Data'!F162)),NA())</f>
        <v>#N/A</v>
      </c>
      <c r="AN168" s="134" t="e">
        <f ca="1">+IF(AND(ISNUMBER(OFFSET('Sanitation Data'!$F$12,0,10*ROW('Sanitation Data'!F162))),'Data Summary'!DC168="Yes"),OFFSET('Sanitation Data'!$F$12,0,10*ROW('Sanitation Data'!F162)),NA())</f>
        <v>#N/A</v>
      </c>
      <c r="AO168" s="134" t="e">
        <f ca="1">+IF(AND(ISNUMBER(OFFSET('Sanitation Data'!$F$13,0,10*ROW('Sanitation Data'!F162))),'Data Summary'!DD168="Yes"),OFFSET('Sanitation Data'!$F$13,0,10*ROW('Sanitation Data'!F162)),NA())</f>
        <v>#N/A</v>
      </c>
      <c r="AP168" s="134" t="e">
        <f ca="1">+IF(AND(ISNUMBER(OFFSET('Sanitation Data'!$G$5,0,10*ROW('Sanitation Data'!G162))),'Data Summary'!DE168="Yes"),100-OFFSET('Sanitation Data'!$G$5,0,10*ROW('Sanitation Data'!G162)),NA())</f>
        <v>#N/A</v>
      </c>
      <c r="AQ168" s="134" t="e">
        <f ca="1">+IF(AND(ISNUMBER(OFFSET('Sanitation Data'!$G$7,0,10*ROW('Sanitation Data'!G162))),'Data Summary'!DF168="Yes"),OFFSET('Sanitation Data'!$G$7,0,10*ROW('Sanitation Data'!G162)),NA())</f>
        <v>#N/A</v>
      </c>
      <c r="AR168" s="134" t="e">
        <f ca="1">+IF(AND(ISNUMBER(OFFSET('Sanitation Data'!$G$11,0,10*ROW('Sanitation Data'!G162))),'Data Summary'!DG168="Yes"),OFFSET('Sanitation Data'!$G$11,0,10*ROW('Sanitation Data'!G162)),NA())</f>
        <v>#N/A</v>
      </c>
      <c r="AS168" s="134" t="e">
        <f ca="1">+IF(AND(ISNUMBER(OFFSET('Sanitation Data'!$G$12,0,10*ROW('Sanitation Data'!G162))),'Data Summary'!DH168="Yes"),OFFSET('Sanitation Data'!$G$12,0,10*ROW('Sanitation Data'!G162)),NA())</f>
        <v>#N/A</v>
      </c>
      <c r="AT168" s="134" t="e">
        <f ca="1">+IF(AND(ISNUMBER(OFFSET('Sanitation Data'!$G$13,0,10*ROW('Sanitation Data'!G162))),'Data Summary'!DI168="Yes"),OFFSET('Sanitation Data'!$G$13,0,10*ROW('Sanitation Data'!G162)),NA())</f>
        <v>#N/A</v>
      </c>
      <c r="AU168" s="134" t="e">
        <f ca="1">+IF(AND(ISNUMBER(OFFSET('Sanitation Data'!$H$5,0,10*ROW('Sanitation Data'!H162))),'Data Summary'!DJ168="Yes"),100-OFFSET('Sanitation Data'!$H$5,0,10*ROW('Sanitation Data'!H162)),NA())</f>
        <v>#N/A</v>
      </c>
      <c r="AV168" s="134" t="e">
        <f ca="1">+IF(AND(ISNUMBER(OFFSET('Sanitation Data'!$H$7,0,10*ROW('Sanitation Data'!H162))),'Data Summary'!DK168="Yes"),OFFSET('Sanitation Data'!$H$7,0,10*ROW('Sanitation Data'!H162)),NA())</f>
        <v>#N/A</v>
      </c>
      <c r="AW168" s="134" t="e">
        <f ca="1">+IF(AND(ISNUMBER(OFFSET('Sanitation Data'!$H$11,0,10*ROW('Sanitation Data'!H162))),'Data Summary'!DL168="Yes"),OFFSET('Sanitation Data'!$H$11,0,10*ROW('Sanitation Data'!H162)),NA())</f>
        <v>#N/A</v>
      </c>
      <c r="AX168" s="134" t="e">
        <f ca="1">+IF(AND(ISNUMBER(OFFSET('Sanitation Data'!$H$12,0,10*ROW('Sanitation Data'!H162))),'Data Summary'!DM168="Yes"),OFFSET('Sanitation Data'!$H$12,0,10*ROW('Sanitation Data'!H162)),NA())</f>
        <v>#N/A</v>
      </c>
      <c r="AY168" s="134" t="e">
        <f ca="1">+IF(AND(ISNUMBER(OFFSET('Sanitation Data'!$H$13,0,10*ROW('Sanitation Data'!H162))),'Data Summary'!DN168="Yes"),OFFSET('Sanitation Data'!$H$13,0,10*ROW('Sanitation Data'!H162)),NA())</f>
        <v>#N/A</v>
      </c>
      <c r="AZ168" s="135" t="e">
        <f ca="1">+IF(AND(ISNUMBER(OFFSET('Hygiene Data'!$C$6,0,10*ROW('Hygiene Data'!C162))),'Data Summary'!DO168="Yes"),OFFSET('Hygiene Data'!$C$6,0,10*ROW('Hygiene Data'!C162)),NA())</f>
        <v>#N/A</v>
      </c>
      <c r="BA168" s="135" t="e">
        <f ca="1">+IF(AND(ISNUMBER(OFFSET('Hygiene Data'!$C$8,0,10*ROW('Hygiene Data'!C162))),'Data Summary'!DP168="Yes"),OFFSET('Hygiene Data'!$C$8,0,10*ROW('Hygiene Data'!C162)),NA())</f>
        <v>#N/A</v>
      </c>
      <c r="BB168" s="135" t="e">
        <f ca="1">+IF(AND(ISNUMBER(OFFSET('Hygiene Data'!$C$10,0,10*ROW('Hygiene Data'!C162))),'Data Summary'!DQ168="Yes"),OFFSET('Hygiene Data'!$C$10,0,10*ROW('Hygiene Data'!C162)),NA())</f>
        <v>#N/A</v>
      </c>
      <c r="BC168" s="135" t="e">
        <f ca="1">+IF(AND(ISNUMBER(OFFSET('Hygiene Data'!$D$6,0,10*ROW('Hygiene Data'!D162))),'Data Summary'!DR168="Yes"),OFFSET('Hygiene Data'!$D$6,0,10*ROW('Hygiene Data'!D162)),NA())</f>
        <v>#N/A</v>
      </c>
      <c r="BD168" s="135" t="e">
        <f ca="1">+IF(AND(ISNUMBER(OFFSET('Hygiene Data'!$D$8,0,10*ROW('Hygiene Data'!D162))),'Data Summary'!DS168="Yes"),OFFSET('Hygiene Data'!$D$8,0,10*ROW('Hygiene Data'!D162)),NA())</f>
        <v>#N/A</v>
      </c>
      <c r="BE168" s="135" t="e">
        <f ca="1">+IF(AND(ISNUMBER(OFFSET('Hygiene Data'!$D$10,0,10*ROW('Hygiene Data'!D162))),'Data Summary'!DT168="Yes"),OFFSET('Hygiene Data'!$D$10,0,10*ROW('Hygiene Data'!D162)),NA())</f>
        <v>#N/A</v>
      </c>
      <c r="BF168" s="135" t="e">
        <f ca="1">+IF(AND(ISNUMBER(OFFSET('Hygiene Data'!$E$6,0,10*ROW('Hygiene Data'!E162))),'Data Summary'!DU168="Yes"),OFFSET('Hygiene Data'!$E$6,0,10*ROW('Hygiene Data'!E162)),NA())</f>
        <v>#N/A</v>
      </c>
      <c r="BG168" s="135" t="e">
        <f ca="1">+IF(AND(ISNUMBER(OFFSET('Hygiene Data'!$E$8,0,10*ROW('Hygiene Data'!E162))),'Data Summary'!DV168="Yes"),OFFSET('Hygiene Data'!$E$8,0,10*ROW('Hygiene Data'!E162)),NA())</f>
        <v>#N/A</v>
      </c>
      <c r="BH168" s="135" t="e">
        <f ca="1">+IF(AND(ISNUMBER(OFFSET('Hygiene Data'!$E$10,0,10*ROW('Hygiene Data'!E162))),'Data Summary'!DW168="Yes"),OFFSET('Hygiene Data'!$E$10,0,10*ROW('Hygiene Data'!E162)),NA())</f>
        <v>#N/A</v>
      </c>
      <c r="BI168" s="135" t="e">
        <f ca="1">+IF(AND(ISNUMBER(OFFSET('Hygiene Data'!$F$6,0,10*ROW('Hygiene Data'!F162))),'Data Summary'!DX168="Yes"),OFFSET('Hygiene Data'!$F$6,0,10*ROW('Hygiene Data'!F162)),NA())</f>
        <v>#N/A</v>
      </c>
      <c r="BJ168" s="135" t="e">
        <f ca="1">+IF(AND(ISNUMBER(OFFSET('Hygiene Data'!$F$8,0,10*ROW('Hygiene Data'!F162))),'Data Summary'!DY168="Yes"),OFFSET('Hygiene Data'!$F$8,0,10*ROW('Hygiene Data'!F162)),NA())</f>
        <v>#N/A</v>
      </c>
      <c r="BK168" s="135" t="e">
        <f ca="1">+IF(AND(ISNUMBER(OFFSET('Hygiene Data'!$F$10,0,10*ROW('Hygiene Data'!F162))),'Data Summary'!DZ168="Yes"),OFFSET('Hygiene Data'!$F$10,0,10*ROW('Hygiene Data'!F162)),NA())</f>
        <v>#N/A</v>
      </c>
      <c r="BL168" s="135" t="e">
        <f ca="1">+IF(AND(ISNUMBER(OFFSET('Hygiene Data'!$G$6,0,10*ROW('Hygiene Data'!G162))),'Data Summary'!EA168="Yes"),OFFSET('Hygiene Data'!$G$6,0,10*ROW('Hygiene Data'!G162)),NA())</f>
        <v>#N/A</v>
      </c>
      <c r="BM168" s="135" t="e">
        <f ca="1">+IF(AND(ISNUMBER(OFFSET('Hygiene Data'!$G$8,0,10*ROW('Hygiene Data'!G162))),'Data Summary'!EB168="Yes"),OFFSET('Hygiene Data'!$G$8,0,10*ROW('Hygiene Data'!G162)),NA())</f>
        <v>#N/A</v>
      </c>
      <c r="BN168" s="135" t="e">
        <f ca="1">+IF(AND(ISNUMBER(OFFSET('Hygiene Data'!$G$10,0,10*ROW('Hygiene Data'!G162))),'Data Summary'!EC168="Yes"),OFFSET('Hygiene Data'!$G$10,0,10*ROW('Hygiene Data'!G162)),NA())</f>
        <v>#N/A</v>
      </c>
      <c r="BO168" s="135" t="e">
        <f ca="1">+IF(AND(ISNUMBER(OFFSET('Hygiene Data'!$H$6,0,10*ROW('Hygiene Data'!H162))),'Data Summary'!ED168="Yes"),OFFSET('Hygiene Data'!$H$6,0,10*ROW('Hygiene Data'!H162)),NA())</f>
        <v>#N/A</v>
      </c>
      <c r="BP168" s="135" t="e">
        <f ca="1">+IF(AND(ISNUMBER(OFFSET('Hygiene Data'!$H$8,0,10*ROW('Hygiene Data'!H162))),'Data Summary'!EE168="Yes"),OFFSET('Hygiene Data'!$H$8,0,10*ROW('Hygiene Data'!H162)),NA())</f>
        <v>#N/A</v>
      </c>
      <c r="BQ168" s="135" t="e">
        <f ca="1">+IF(AND(ISNUMBER(OFFSET('Hygiene Data'!$H$10,0,10*ROW('Hygiene Data'!H162))),'Data Summary'!EF168="Yes"),OFFSET('Hygiene Data'!$H$10,0,10*ROW('Hygiene Data'!H162)),NA())</f>
        <v>#N/A</v>
      </c>
    </row>
    <row r="169" spans="1:69" x14ac:dyDescent="0.2">
      <c r="A169" s="50" t="e">
        <f ca="1">+IF(OFFSET('Water Data'!$B$1,0,10*ROW('Water Data'!B163))="",NA(),OFFSET('Water Data'!$B$1,0,10*ROW('Water Data'!B163)))</f>
        <v>#N/A</v>
      </c>
      <c r="B169" s="50" t="e">
        <f ca="1">+IF(OFFSET('Water Data'!$A$3,0,10*ROW('Water Data'!A166))="",NA(),OFFSET('Water Data'!$A$3,0,10*ROW('Water Data'!A166)))</f>
        <v>#N/A</v>
      </c>
      <c r="C169" s="50" t="e">
        <f ca="1">+IF(OFFSET('Water Data'!$C$3,0,10*ROW('Water Data'!C166))="",NA(),OFFSET('Water Data'!$C$3,0,10*ROW('Water Data'!C166)))</f>
        <v>#N/A</v>
      </c>
      <c r="D169" s="133" t="e">
        <f ca="1">+IF(AND(ISNUMBER(OFFSET('Water Data'!$C$5,0,10*ROW('Water Data'!C163))),'Data Summary'!BS169="Yes"),100-OFFSET('Water Data'!$C$5,0,10*ROW('Water Data'!C163)),NA())</f>
        <v>#N/A</v>
      </c>
      <c r="E169" s="133" t="e">
        <f ca="1">+IF(AND(ISNUMBER(OFFSET('Water Data'!$C$7,0,10*ROW('Water Data'!C163))),'Data Summary'!BT169="Yes"),OFFSET('Water Data'!$C$7,0,10*ROW('Water Data'!C163)),NA())</f>
        <v>#N/A</v>
      </c>
      <c r="F169" s="133" t="e">
        <f ca="1">+IF(AND(ISNUMBER(OFFSET('Water Data'!$C$10,0,10*ROW('Water Data'!C163))),'Data Summary'!BU169="Yes"),OFFSET('Water Data'!$C$10,0,10*ROW('Water Data'!C163)),NA())</f>
        <v>#N/A</v>
      </c>
      <c r="G169" s="133" t="e">
        <f ca="1">+IF(AND(ISNUMBER(OFFSET('Water Data'!$D$5,0,10*ROW('Water Data'!D163))),'Data Summary'!BV169="Yes"),100-OFFSET('Water Data'!$D$5,0,10*ROW('Water Data'!D163)),NA())</f>
        <v>#N/A</v>
      </c>
      <c r="H169" s="133" t="e">
        <f ca="1">+IF(AND(ISNUMBER(OFFSET('Water Data'!$D$7,0,10*ROW('Water Data'!D163))),'Data Summary'!BW169="Yes"),OFFSET('Water Data'!$D$7,0,10*ROW('Water Data'!D163)),NA())</f>
        <v>#N/A</v>
      </c>
      <c r="I169" s="133" t="e">
        <f ca="1">+IF(AND(ISNUMBER(OFFSET('Water Data'!$D$10,0,10*ROW('Water Data'!D163))),'Data Summary'!BX169="Yes"),OFFSET('Water Data'!$D$10,0,10*ROW('Water Data'!D163)),NA())</f>
        <v>#N/A</v>
      </c>
      <c r="J169" s="133" t="e">
        <f ca="1">+IF(AND(ISNUMBER(OFFSET('Water Data'!$E$5,0,10*ROW('Water Data'!E163))),'Data Summary'!BY169="Yes"),100-OFFSET('Water Data'!$E$5,0,10*ROW('Water Data'!E163)),NA())</f>
        <v>#N/A</v>
      </c>
      <c r="K169" s="133" t="e">
        <f ca="1">+IF(AND(ISNUMBER(OFFSET('Water Data'!$E$7,0,10*ROW('Water Data'!E163))),'Data Summary'!BZ169="Yes"),OFFSET('Water Data'!$E$7,0,10*ROW('Water Data'!E163)),NA())</f>
        <v>#N/A</v>
      </c>
      <c r="L169" s="133" t="e">
        <f ca="1">+IF(AND(ISNUMBER(OFFSET('Water Data'!$E$10,0,10*ROW('Water Data'!E163))),'Data Summary'!CA169="Yes"),OFFSET('Water Data'!$E$10,0,10*ROW('Water Data'!E163)),NA())</f>
        <v>#N/A</v>
      </c>
      <c r="M169" s="133" t="e">
        <f ca="1">+IF(AND(ISNUMBER(OFFSET('Water Data'!$F$5,0,10*ROW('Water Data'!F163))),'Data Summary'!CB169="Yes"),100-OFFSET('Water Data'!$F$5,0,10*ROW('Water Data'!F163)),NA())</f>
        <v>#N/A</v>
      </c>
      <c r="N169" s="133" t="e">
        <f ca="1">+IF(AND(ISNUMBER(OFFSET('Water Data'!$F$7,0,10*ROW('Water Data'!F163))),'Data Summary'!CC169="Yes"),OFFSET('Water Data'!$F$7,0,10*ROW('Water Data'!F163)),NA())</f>
        <v>#N/A</v>
      </c>
      <c r="O169" s="133" t="e">
        <f ca="1">+IF(AND(ISNUMBER(OFFSET('Water Data'!$F$10,0,10*ROW('Water Data'!F163))),'Data Summary'!CD169="Yes"),OFFSET('Water Data'!$F$10,0,10*ROW('Water Data'!F163)),NA())</f>
        <v>#N/A</v>
      </c>
      <c r="P169" s="133" t="e">
        <f ca="1">+IF(AND(ISNUMBER(OFFSET('Water Data'!$G$5,0,10*ROW('Water Data'!G163))),'Data Summary'!CE169="Yes"),100-OFFSET('Water Data'!$G$5,0,10*ROW('Water Data'!G163)),NA())</f>
        <v>#N/A</v>
      </c>
      <c r="Q169" s="133" t="e">
        <f ca="1">+IF(AND(ISNUMBER(OFFSET('Water Data'!$G$7,0,10*ROW('Water Data'!G163))),'Data Summary'!CF169="Yes"),OFFSET('Water Data'!$G$7,0,10*ROW('Water Data'!G163)),NA())</f>
        <v>#N/A</v>
      </c>
      <c r="R169" s="133" t="e">
        <f ca="1">+IF(AND(ISNUMBER(OFFSET('Water Data'!$G$10,0,10*ROW('Water Data'!G163))),'Data Summary'!CG169="Yes"),OFFSET('Water Data'!$G$10,0,10*ROW('Water Data'!G163)),NA())</f>
        <v>#N/A</v>
      </c>
      <c r="S169" s="133" t="e">
        <f ca="1">+IF(AND(ISNUMBER(OFFSET('Water Data'!$H$5,0,10*ROW('Water Data'!H163))),'Data Summary'!CH169="Yes"),100-OFFSET('Water Data'!$H$5,0,10*ROW('Water Data'!H163)),NA())</f>
        <v>#N/A</v>
      </c>
      <c r="T169" s="133" t="e">
        <f ca="1">+IF(AND(ISNUMBER(OFFSET('Water Data'!$H$7,0,10*ROW('Water Data'!H163))),'Data Summary'!CI169="Yes"),OFFSET('Water Data'!$H$7,0,10*ROW('Water Data'!H163)),NA())</f>
        <v>#N/A</v>
      </c>
      <c r="U169" s="133" t="e">
        <f ca="1">+IF(AND(ISNUMBER(OFFSET('Water Data'!$H$10,0,10*ROW('Water Data'!H163))),'Data Summary'!CJ169="Yes"),OFFSET('Water Data'!$H$10,0,10*ROW('Water Data'!H163)),NA())</f>
        <v>#N/A</v>
      </c>
      <c r="V169" s="134" t="e">
        <f ca="1">+IF(AND(ISNUMBER(OFFSET('Sanitation Data'!$C$5,0,10*ROW('Sanitation Data'!C163))),'Data Summary'!CK169="Yes"),100-OFFSET('Sanitation Data'!$C$5,0,10*ROW('Sanitation Data'!C163)),NA())</f>
        <v>#N/A</v>
      </c>
      <c r="W169" s="134" t="e">
        <f ca="1">+IF(AND(ISNUMBER(OFFSET('Sanitation Data'!$C$7,0,10*ROW('Sanitation Data'!C163))),'Data Summary'!CL169="Yes"),OFFSET('Sanitation Data'!$C$7,0,10*ROW('Sanitation Data'!C163)),NA())</f>
        <v>#N/A</v>
      </c>
      <c r="X169" s="134" t="e">
        <f ca="1">+IF(AND(ISNUMBER(OFFSET('Sanitation Data'!$C$11,0,10*ROW('Sanitation Data'!C163))),'Data Summary'!CM169="Yes"),OFFSET('Sanitation Data'!$C$11,0,10*ROW('Sanitation Data'!C163)),NA())</f>
        <v>#N/A</v>
      </c>
      <c r="Y169" s="134" t="e">
        <f ca="1">+IF(AND(ISNUMBER(OFFSET('Sanitation Data'!$C$12,0,10*ROW('Sanitation Data'!C163))),'Data Summary'!CN169="Yes"),OFFSET('Sanitation Data'!$C$12,0,10*ROW('Sanitation Data'!C163)),NA())</f>
        <v>#N/A</v>
      </c>
      <c r="Z169" s="134" t="e">
        <f ca="1">+IF(AND(ISNUMBER(OFFSET('Sanitation Data'!$C$13,0,10*ROW('Sanitation Data'!C163))),'Data Summary'!CO169="Yes"),OFFSET('Sanitation Data'!$C$13,0,10*ROW('Sanitation Data'!C163)),NA())</f>
        <v>#N/A</v>
      </c>
      <c r="AA169" s="134" t="e">
        <f ca="1">+IF(AND(ISNUMBER(OFFSET('Sanitation Data'!$D$5,0,10*ROW('Sanitation Data'!D163))),'Data Summary'!CP169="Yes"),100-OFFSET('Sanitation Data'!$D$5,0,10*ROW('Sanitation Data'!D163)),NA())</f>
        <v>#N/A</v>
      </c>
      <c r="AB169" s="134" t="e">
        <f ca="1">+IF(AND(ISNUMBER(OFFSET('Sanitation Data'!$D$7,0,10*ROW('Sanitation Data'!D163))),'Data Summary'!CQ169="Yes"),OFFSET('Sanitation Data'!$D$7,0,10*ROW('Sanitation Data'!D163)),NA())</f>
        <v>#N/A</v>
      </c>
      <c r="AC169" s="134" t="e">
        <f ca="1">+IF(AND(ISNUMBER(OFFSET('Sanitation Data'!$D$11,0,10*ROW('Sanitation Data'!D163))),'Data Summary'!CR169="Yes"),OFFSET('Sanitation Data'!$D$11,0,10*ROW('Sanitation Data'!D163)),NA())</f>
        <v>#N/A</v>
      </c>
      <c r="AD169" s="134" t="e">
        <f ca="1">+IF(AND(ISNUMBER(OFFSET('Sanitation Data'!$D$12,0,10*ROW('Sanitation Data'!D163))),'Data Summary'!CS169="Yes"),OFFSET('Sanitation Data'!$D$12,0,10*ROW('Sanitation Data'!D163)),NA())</f>
        <v>#N/A</v>
      </c>
      <c r="AE169" s="134" t="e">
        <f ca="1">+IF(AND(ISNUMBER(OFFSET('Sanitation Data'!$D$13,0,10*ROW('Sanitation Data'!D163))),'Data Summary'!CT169="Yes"),OFFSET('Sanitation Data'!$D$13,0,10*ROW('Sanitation Data'!D163)),NA())</f>
        <v>#N/A</v>
      </c>
      <c r="AF169" s="134" t="e">
        <f ca="1">+IF(AND(ISNUMBER(OFFSET('Sanitation Data'!$E$5,0,10*ROW('Sanitation Data'!E163))),'Data Summary'!CU169="Yes"),100-OFFSET('Sanitation Data'!$E$5,0,10*ROW('Sanitation Data'!E163)),NA())</f>
        <v>#N/A</v>
      </c>
      <c r="AG169" s="134" t="e">
        <f ca="1">+IF(AND(ISNUMBER(OFFSET('Sanitation Data'!$E$7,0,10*ROW('Sanitation Data'!E163))),'Data Summary'!CV169="Yes"),OFFSET('Sanitation Data'!$E$7,0,10*ROW('Sanitation Data'!E163)),NA())</f>
        <v>#N/A</v>
      </c>
      <c r="AH169" s="134" t="e">
        <f ca="1">+IF(AND(ISNUMBER(OFFSET('Sanitation Data'!$E$11,0,10*ROW('Sanitation Data'!E163))),'Data Summary'!CW169="Yes"),OFFSET('Sanitation Data'!$E$11,0,10*ROW('Sanitation Data'!E163)),NA())</f>
        <v>#N/A</v>
      </c>
      <c r="AI169" s="134" t="e">
        <f ca="1">+IF(AND(ISNUMBER(OFFSET('Sanitation Data'!$E$12,0,10*ROW('Sanitation Data'!E163))),'Data Summary'!CX169="Yes"),OFFSET('Sanitation Data'!$E$12,0,10*ROW('Sanitation Data'!E163)),NA())</f>
        <v>#N/A</v>
      </c>
      <c r="AJ169" s="134" t="e">
        <f ca="1">+IF(AND(ISNUMBER(OFFSET('Sanitation Data'!$E$13,0,10*ROW('Sanitation Data'!E163))),'Data Summary'!CY169="Yes"),OFFSET('Sanitation Data'!$E$13,0,10*ROW('Sanitation Data'!E163)),NA())</f>
        <v>#N/A</v>
      </c>
      <c r="AK169" s="134" t="e">
        <f ca="1">+IF(AND(ISNUMBER(OFFSET('Sanitation Data'!$F$5,0,10*ROW('Sanitation Data'!F163))),'Data Summary'!CZ169="Yes"),100-OFFSET('Sanitation Data'!$F$5,0,10*ROW('Sanitation Data'!F163)),NA())</f>
        <v>#N/A</v>
      </c>
      <c r="AL169" s="134" t="e">
        <f ca="1">+IF(AND(ISNUMBER(OFFSET('Sanitation Data'!$F$7,0,10*ROW('Sanitation Data'!F163))),'Data Summary'!DA169="Yes"),OFFSET('Sanitation Data'!$F$7,0,10*ROW('Sanitation Data'!F163)),NA())</f>
        <v>#N/A</v>
      </c>
      <c r="AM169" s="134" t="e">
        <f ca="1">+IF(AND(ISNUMBER(OFFSET('Sanitation Data'!$F$11,0,10*ROW('Sanitation Data'!F163))),'Data Summary'!DB169="Yes"),OFFSET('Sanitation Data'!$F$11,0,10*ROW('Sanitation Data'!F163)),NA())</f>
        <v>#N/A</v>
      </c>
      <c r="AN169" s="134" t="e">
        <f ca="1">+IF(AND(ISNUMBER(OFFSET('Sanitation Data'!$F$12,0,10*ROW('Sanitation Data'!F163))),'Data Summary'!DC169="Yes"),OFFSET('Sanitation Data'!$F$12,0,10*ROW('Sanitation Data'!F163)),NA())</f>
        <v>#N/A</v>
      </c>
      <c r="AO169" s="134" t="e">
        <f ca="1">+IF(AND(ISNUMBER(OFFSET('Sanitation Data'!$F$13,0,10*ROW('Sanitation Data'!F163))),'Data Summary'!DD169="Yes"),OFFSET('Sanitation Data'!$F$13,0,10*ROW('Sanitation Data'!F163)),NA())</f>
        <v>#N/A</v>
      </c>
      <c r="AP169" s="134" t="e">
        <f ca="1">+IF(AND(ISNUMBER(OFFSET('Sanitation Data'!$G$5,0,10*ROW('Sanitation Data'!G163))),'Data Summary'!DE169="Yes"),100-OFFSET('Sanitation Data'!$G$5,0,10*ROW('Sanitation Data'!G163)),NA())</f>
        <v>#N/A</v>
      </c>
      <c r="AQ169" s="134" t="e">
        <f ca="1">+IF(AND(ISNUMBER(OFFSET('Sanitation Data'!$G$7,0,10*ROW('Sanitation Data'!G163))),'Data Summary'!DF169="Yes"),OFFSET('Sanitation Data'!$G$7,0,10*ROW('Sanitation Data'!G163)),NA())</f>
        <v>#N/A</v>
      </c>
      <c r="AR169" s="134" t="e">
        <f ca="1">+IF(AND(ISNUMBER(OFFSET('Sanitation Data'!$G$11,0,10*ROW('Sanitation Data'!G163))),'Data Summary'!DG169="Yes"),OFFSET('Sanitation Data'!$G$11,0,10*ROW('Sanitation Data'!G163)),NA())</f>
        <v>#N/A</v>
      </c>
      <c r="AS169" s="134" t="e">
        <f ca="1">+IF(AND(ISNUMBER(OFFSET('Sanitation Data'!$G$12,0,10*ROW('Sanitation Data'!G163))),'Data Summary'!DH169="Yes"),OFFSET('Sanitation Data'!$G$12,0,10*ROW('Sanitation Data'!G163)),NA())</f>
        <v>#N/A</v>
      </c>
      <c r="AT169" s="134" t="e">
        <f ca="1">+IF(AND(ISNUMBER(OFFSET('Sanitation Data'!$G$13,0,10*ROW('Sanitation Data'!G163))),'Data Summary'!DI169="Yes"),OFFSET('Sanitation Data'!$G$13,0,10*ROW('Sanitation Data'!G163)),NA())</f>
        <v>#N/A</v>
      </c>
      <c r="AU169" s="134" t="e">
        <f ca="1">+IF(AND(ISNUMBER(OFFSET('Sanitation Data'!$H$5,0,10*ROW('Sanitation Data'!H163))),'Data Summary'!DJ169="Yes"),100-OFFSET('Sanitation Data'!$H$5,0,10*ROW('Sanitation Data'!H163)),NA())</f>
        <v>#N/A</v>
      </c>
      <c r="AV169" s="134" t="e">
        <f ca="1">+IF(AND(ISNUMBER(OFFSET('Sanitation Data'!$H$7,0,10*ROW('Sanitation Data'!H163))),'Data Summary'!DK169="Yes"),OFFSET('Sanitation Data'!$H$7,0,10*ROW('Sanitation Data'!H163)),NA())</f>
        <v>#N/A</v>
      </c>
      <c r="AW169" s="134" t="e">
        <f ca="1">+IF(AND(ISNUMBER(OFFSET('Sanitation Data'!$H$11,0,10*ROW('Sanitation Data'!H163))),'Data Summary'!DL169="Yes"),OFFSET('Sanitation Data'!$H$11,0,10*ROW('Sanitation Data'!H163)),NA())</f>
        <v>#N/A</v>
      </c>
      <c r="AX169" s="134" t="e">
        <f ca="1">+IF(AND(ISNUMBER(OFFSET('Sanitation Data'!$H$12,0,10*ROW('Sanitation Data'!H163))),'Data Summary'!DM169="Yes"),OFFSET('Sanitation Data'!$H$12,0,10*ROW('Sanitation Data'!H163)),NA())</f>
        <v>#N/A</v>
      </c>
      <c r="AY169" s="134" t="e">
        <f ca="1">+IF(AND(ISNUMBER(OFFSET('Sanitation Data'!$H$13,0,10*ROW('Sanitation Data'!H163))),'Data Summary'!DN169="Yes"),OFFSET('Sanitation Data'!$H$13,0,10*ROW('Sanitation Data'!H163)),NA())</f>
        <v>#N/A</v>
      </c>
      <c r="AZ169" s="135" t="e">
        <f ca="1">+IF(AND(ISNUMBER(OFFSET('Hygiene Data'!$C$6,0,10*ROW('Hygiene Data'!C163))),'Data Summary'!DO169="Yes"),OFFSET('Hygiene Data'!$C$6,0,10*ROW('Hygiene Data'!C163)),NA())</f>
        <v>#N/A</v>
      </c>
      <c r="BA169" s="135" t="e">
        <f ca="1">+IF(AND(ISNUMBER(OFFSET('Hygiene Data'!$C$8,0,10*ROW('Hygiene Data'!C163))),'Data Summary'!DP169="Yes"),OFFSET('Hygiene Data'!$C$8,0,10*ROW('Hygiene Data'!C163)),NA())</f>
        <v>#N/A</v>
      </c>
      <c r="BB169" s="135" t="e">
        <f ca="1">+IF(AND(ISNUMBER(OFFSET('Hygiene Data'!$C$10,0,10*ROW('Hygiene Data'!C163))),'Data Summary'!DQ169="Yes"),OFFSET('Hygiene Data'!$C$10,0,10*ROW('Hygiene Data'!C163)),NA())</f>
        <v>#N/A</v>
      </c>
      <c r="BC169" s="135" t="e">
        <f ca="1">+IF(AND(ISNUMBER(OFFSET('Hygiene Data'!$D$6,0,10*ROW('Hygiene Data'!D163))),'Data Summary'!DR169="Yes"),OFFSET('Hygiene Data'!$D$6,0,10*ROW('Hygiene Data'!D163)),NA())</f>
        <v>#N/A</v>
      </c>
      <c r="BD169" s="135" t="e">
        <f ca="1">+IF(AND(ISNUMBER(OFFSET('Hygiene Data'!$D$8,0,10*ROW('Hygiene Data'!D163))),'Data Summary'!DS169="Yes"),OFFSET('Hygiene Data'!$D$8,0,10*ROW('Hygiene Data'!D163)),NA())</f>
        <v>#N/A</v>
      </c>
      <c r="BE169" s="135" t="e">
        <f ca="1">+IF(AND(ISNUMBER(OFFSET('Hygiene Data'!$D$10,0,10*ROW('Hygiene Data'!D163))),'Data Summary'!DT169="Yes"),OFFSET('Hygiene Data'!$D$10,0,10*ROW('Hygiene Data'!D163)),NA())</f>
        <v>#N/A</v>
      </c>
      <c r="BF169" s="135" t="e">
        <f ca="1">+IF(AND(ISNUMBER(OFFSET('Hygiene Data'!$E$6,0,10*ROW('Hygiene Data'!E163))),'Data Summary'!DU169="Yes"),OFFSET('Hygiene Data'!$E$6,0,10*ROW('Hygiene Data'!E163)),NA())</f>
        <v>#N/A</v>
      </c>
      <c r="BG169" s="135" t="e">
        <f ca="1">+IF(AND(ISNUMBER(OFFSET('Hygiene Data'!$E$8,0,10*ROW('Hygiene Data'!E163))),'Data Summary'!DV169="Yes"),OFFSET('Hygiene Data'!$E$8,0,10*ROW('Hygiene Data'!E163)),NA())</f>
        <v>#N/A</v>
      </c>
      <c r="BH169" s="135" t="e">
        <f ca="1">+IF(AND(ISNUMBER(OFFSET('Hygiene Data'!$E$10,0,10*ROW('Hygiene Data'!E163))),'Data Summary'!DW169="Yes"),OFFSET('Hygiene Data'!$E$10,0,10*ROW('Hygiene Data'!E163)),NA())</f>
        <v>#N/A</v>
      </c>
      <c r="BI169" s="135" t="e">
        <f ca="1">+IF(AND(ISNUMBER(OFFSET('Hygiene Data'!$F$6,0,10*ROW('Hygiene Data'!F163))),'Data Summary'!DX169="Yes"),OFFSET('Hygiene Data'!$F$6,0,10*ROW('Hygiene Data'!F163)),NA())</f>
        <v>#N/A</v>
      </c>
      <c r="BJ169" s="135" t="e">
        <f ca="1">+IF(AND(ISNUMBER(OFFSET('Hygiene Data'!$F$8,0,10*ROW('Hygiene Data'!F163))),'Data Summary'!DY169="Yes"),OFFSET('Hygiene Data'!$F$8,0,10*ROW('Hygiene Data'!F163)),NA())</f>
        <v>#N/A</v>
      </c>
      <c r="BK169" s="135" t="e">
        <f ca="1">+IF(AND(ISNUMBER(OFFSET('Hygiene Data'!$F$10,0,10*ROW('Hygiene Data'!F163))),'Data Summary'!DZ169="Yes"),OFFSET('Hygiene Data'!$F$10,0,10*ROW('Hygiene Data'!F163)),NA())</f>
        <v>#N/A</v>
      </c>
      <c r="BL169" s="135" t="e">
        <f ca="1">+IF(AND(ISNUMBER(OFFSET('Hygiene Data'!$G$6,0,10*ROW('Hygiene Data'!G163))),'Data Summary'!EA169="Yes"),OFFSET('Hygiene Data'!$G$6,0,10*ROW('Hygiene Data'!G163)),NA())</f>
        <v>#N/A</v>
      </c>
      <c r="BM169" s="135" t="e">
        <f ca="1">+IF(AND(ISNUMBER(OFFSET('Hygiene Data'!$G$8,0,10*ROW('Hygiene Data'!G163))),'Data Summary'!EB169="Yes"),OFFSET('Hygiene Data'!$G$8,0,10*ROW('Hygiene Data'!G163)),NA())</f>
        <v>#N/A</v>
      </c>
      <c r="BN169" s="135" t="e">
        <f ca="1">+IF(AND(ISNUMBER(OFFSET('Hygiene Data'!$G$10,0,10*ROW('Hygiene Data'!G163))),'Data Summary'!EC169="Yes"),OFFSET('Hygiene Data'!$G$10,0,10*ROW('Hygiene Data'!G163)),NA())</f>
        <v>#N/A</v>
      </c>
      <c r="BO169" s="135" t="e">
        <f ca="1">+IF(AND(ISNUMBER(OFFSET('Hygiene Data'!$H$6,0,10*ROW('Hygiene Data'!H163))),'Data Summary'!ED169="Yes"),OFFSET('Hygiene Data'!$H$6,0,10*ROW('Hygiene Data'!H163)),NA())</f>
        <v>#N/A</v>
      </c>
      <c r="BP169" s="135" t="e">
        <f ca="1">+IF(AND(ISNUMBER(OFFSET('Hygiene Data'!$H$8,0,10*ROW('Hygiene Data'!H163))),'Data Summary'!EE169="Yes"),OFFSET('Hygiene Data'!$H$8,0,10*ROW('Hygiene Data'!H163)),NA())</f>
        <v>#N/A</v>
      </c>
      <c r="BQ169" s="135" t="e">
        <f ca="1">+IF(AND(ISNUMBER(OFFSET('Hygiene Data'!$H$10,0,10*ROW('Hygiene Data'!H163))),'Data Summary'!EF169="Yes"),OFFSET('Hygiene Data'!$H$10,0,10*ROW('Hygiene Data'!H163)),NA())</f>
        <v>#N/A</v>
      </c>
    </row>
    <row r="170" spans="1:69" x14ac:dyDescent="0.2">
      <c r="A170" s="50" t="e">
        <f ca="1">+IF(OFFSET('Water Data'!$B$1,0,10*ROW('Water Data'!B164))="",NA(),OFFSET('Water Data'!$B$1,0,10*ROW('Water Data'!B164)))</f>
        <v>#N/A</v>
      </c>
      <c r="B170" s="50" t="e">
        <f ca="1">+IF(OFFSET('Water Data'!$A$3,0,10*ROW('Water Data'!A167))="",NA(),OFFSET('Water Data'!$A$3,0,10*ROW('Water Data'!A167)))</f>
        <v>#N/A</v>
      </c>
      <c r="C170" s="50" t="e">
        <f ca="1">+IF(OFFSET('Water Data'!$C$3,0,10*ROW('Water Data'!C167))="",NA(),OFFSET('Water Data'!$C$3,0,10*ROW('Water Data'!C167)))</f>
        <v>#N/A</v>
      </c>
      <c r="D170" s="133" t="e">
        <f ca="1">+IF(AND(ISNUMBER(OFFSET('Water Data'!$C$5,0,10*ROW('Water Data'!C164))),'Data Summary'!BS170="Yes"),100-OFFSET('Water Data'!$C$5,0,10*ROW('Water Data'!C164)),NA())</f>
        <v>#N/A</v>
      </c>
      <c r="E170" s="133" t="e">
        <f ca="1">+IF(AND(ISNUMBER(OFFSET('Water Data'!$C$7,0,10*ROW('Water Data'!C164))),'Data Summary'!BT170="Yes"),OFFSET('Water Data'!$C$7,0,10*ROW('Water Data'!C164)),NA())</f>
        <v>#N/A</v>
      </c>
      <c r="F170" s="133" t="e">
        <f ca="1">+IF(AND(ISNUMBER(OFFSET('Water Data'!$C$10,0,10*ROW('Water Data'!C164))),'Data Summary'!BU170="Yes"),OFFSET('Water Data'!$C$10,0,10*ROW('Water Data'!C164)),NA())</f>
        <v>#N/A</v>
      </c>
      <c r="G170" s="133" t="e">
        <f ca="1">+IF(AND(ISNUMBER(OFFSET('Water Data'!$D$5,0,10*ROW('Water Data'!D164))),'Data Summary'!BV170="Yes"),100-OFFSET('Water Data'!$D$5,0,10*ROW('Water Data'!D164)),NA())</f>
        <v>#N/A</v>
      </c>
      <c r="H170" s="133" t="e">
        <f ca="1">+IF(AND(ISNUMBER(OFFSET('Water Data'!$D$7,0,10*ROW('Water Data'!D164))),'Data Summary'!BW170="Yes"),OFFSET('Water Data'!$D$7,0,10*ROW('Water Data'!D164)),NA())</f>
        <v>#N/A</v>
      </c>
      <c r="I170" s="133" t="e">
        <f ca="1">+IF(AND(ISNUMBER(OFFSET('Water Data'!$D$10,0,10*ROW('Water Data'!D164))),'Data Summary'!BX170="Yes"),OFFSET('Water Data'!$D$10,0,10*ROW('Water Data'!D164)),NA())</f>
        <v>#N/A</v>
      </c>
      <c r="J170" s="133" t="e">
        <f ca="1">+IF(AND(ISNUMBER(OFFSET('Water Data'!$E$5,0,10*ROW('Water Data'!E164))),'Data Summary'!BY170="Yes"),100-OFFSET('Water Data'!$E$5,0,10*ROW('Water Data'!E164)),NA())</f>
        <v>#N/A</v>
      </c>
      <c r="K170" s="133" t="e">
        <f ca="1">+IF(AND(ISNUMBER(OFFSET('Water Data'!$E$7,0,10*ROW('Water Data'!E164))),'Data Summary'!BZ170="Yes"),OFFSET('Water Data'!$E$7,0,10*ROW('Water Data'!E164)),NA())</f>
        <v>#N/A</v>
      </c>
      <c r="L170" s="133" t="e">
        <f ca="1">+IF(AND(ISNUMBER(OFFSET('Water Data'!$E$10,0,10*ROW('Water Data'!E164))),'Data Summary'!CA170="Yes"),OFFSET('Water Data'!$E$10,0,10*ROW('Water Data'!E164)),NA())</f>
        <v>#N/A</v>
      </c>
      <c r="M170" s="133" t="e">
        <f ca="1">+IF(AND(ISNUMBER(OFFSET('Water Data'!$F$5,0,10*ROW('Water Data'!F164))),'Data Summary'!CB170="Yes"),100-OFFSET('Water Data'!$F$5,0,10*ROW('Water Data'!F164)),NA())</f>
        <v>#N/A</v>
      </c>
      <c r="N170" s="133" t="e">
        <f ca="1">+IF(AND(ISNUMBER(OFFSET('Water Data'!$F$7,0,10*ROW('Water Data'!F164))),'Data Summary'!CC170="Yes"),OFFSET('Water Data'!$F$7,0,10*ROW('Water Data'!F164)),NA())</f>
        <v>#N/A</v>
      </c>
      <c r="O170" s="133" t="e">
        <f ca="1">+IF(AND(ISNUMBER(OFFSET('Water Data'!$F$10,0,10*ROW('Water Data'!F164))),'Data Summary'!CD170="Yes"),OFFSET('Water Data'!$F$10,0,10*ROW('Water Data'!F164)),NA())</f>
        <v>#N/A</v>
      </c>
      <c r="P170" s="133" t="e">
        <f ca="1">+IF(AND(ISNUMBER(OFFSET('Water Data'!$G$5,0,10*ROW('Water Data'!G164))),'Data Summary'!CE170="Yes"),100-OFFSET('Water Data'!$G$5,0,10*ROW('Water Data'!G164)),NA())</f>
        <v>#N/A</v>
      </c>
      <c r="Q170" s="133" t="e">
        <f ca="1">+IF(AND(ISNUMBER(OFFSET('Water Data'!$G$7,0,10*ROW('Water Data'!G164))),'Data Summary'!CF170="Yes"),OFFSET('Water Data'!$G$7,0,10*ROW('Water Data'!G164)),NA())</f>
        <v>#N/A</v>
      </c>
      <c r="R170" s="133" t="e">
        <f ca="1">+IF(AND(ISNUMBER(OFFSET('Water Data'!$G$10,0,10*ROW('Water Data'!G164))),'Data Summary'!CG170="Yes"),OFFSET('Water Data'!$G$10,0,10*ROW('Water Data'!G164)),NA())</f>
        <v>#N/A</v>
      </c>
      <c r="S170" s="133" t="e">
        <f ca="1">+IF(AND(ISNUMBER(OFFSET('Water Data'!$H$5,0,10*ROW('Water Data'!H164))),'Data Summary'!CH170="Yes"),100-OFFSET('Water Data'!$H$5,0,10*ROW('Water Data'!H164)),NA())</f>
        <v>#N/A</v>
      </c>
      <c r="T170" s="133" t="e">
        <f ca="1">+IF(AND(ISNUMBER(OFFSET('Water Data'!$H$7,0,10*ROW('Water Data'!H164))),'Data Summary'!CI170="Yes"),OFFSET('Water Data'!$H$7,0,10*ROW('Water Data'!H164)),NA())</f>
        <v>#N/A</v>
      </c>
      <c r="U170" s="133" t="e">
        <f ca="1">+IF(AND(ISNUMBER(OFFSET('Water Data'!$H$10,0,10*ROW('Water Data'!H164))),'Data Summary'!CJ170="Yes"),OFFSET('Water Data'!$H$10,0,10*ROW('Water Data'!H164)),NA())</f>
        <v>#N/A</v>
      </c>
      <c r="V170" s="134" t="e">
        <f ca="1">+IF(AND(ISNUMBER(OFFSET('Sanitation Data'!$C$5,0,10*ROW('Sanitation Data'!C164))),'Data Summary'!CK170="Yes"),100-OFFSET('Sanitation Data'!$C$5,0,10*ROW('Sanitation Data'!C164)),NA())</f>
        <v>#N/A</v>
      </c>
      <c r="W170" s="134" t="e">
        <f ca="1">+IF(AND(ISNUMBER(OFFSET('Sanitation Data'!$C$7,0,10*ROW('Sanitation Data'!C164))),'Data Summary'!CL170="Yes"),OFFSET('Sanitation Data'!$C$7,0,10*ROW('Sanitation Data'!C164)),NA())</f>
        <v>#N/A</v>
      </c>
      <c r="X170" s="134" t="e">
        <f ca="1">+IF(AND(ISNUMBER(OFFSET('Sanitation Data'!$C$11,0,10*ROW('Sanitation Data'!C164))),'Data Summary'!CM170="Yes"),OFFSET('Sanitation Data'!$C$11,0,10*ROW('Sanitation Data'!C164)),NA())</f>
        <v>#N/A</v>
      </c>
      <c r="Y170" s="134" t="e">
        <f ca="1">+IF(AND(ISNUMBER(OFFSET('Sanitation Data'!$C$12,0,10*ROW('Sanitation Data'!C164))),'Data Summary'!CN170="Yes"),OFFSET('Sanitation Data'!$C$12,0,10*ROW('Sanitation Data'!C164)),NA())</f>
        <v>#N/A</v>
      </c>
      <c r="Z170" s="134" t="e">
        <f ca="1">+IF(AND(ISNUMBER(OFFSET('Sanitation Data'!$C$13,0,10*ROW('Sanitation Data'!C164))),'Data Summary'!CO170="Yes"),OFFSET('Sanitation Data'!$C$13,0,10*ROW('Sanitation Data'!C164)),NA())</f>
        <v>#N/A</v>
      </c>
      <c r="AA170" s="134" t="e">
        <f ca="1">+IF(AND(ISNUMBER(OFFSET('Sanitation Data'!$D$5,0,10*ROW('Sanitation Data'!D164))),'Data Summary'!CP170="Yes"),100-OFFSET('Sanitation Data'!$D$5,0,10*ROW('Sanitation Data'!D164)),NA())</f>
        <v>#N/A</v>
      </c>
      <c r="AB170" s="134" t="e">
        <f ca="1">+IF(AND(ISNUMBER(OFFSET('Sanitation Data'!$D$7,0,10*ROW('Sanitation Data'!D164))),'Data Summary'!CQ170="Yes"),OFFSET('Sanitation Data'!$D$7,0,10*ROW('Sanitation Data'!D164)),NA())</f>
        <v>#N/A</v>
      </c>
      <c r="AC170" s="134" t="e">
        <f ca="1">+IF(AND(ISNUMBER(OFFSET('Sanitation Data'!$D$11,0,10*ROW('Sanitation Data'!D164))),'Data Summary'!CR170="Yes"),OFFSET('Sanitation Data'!$D$11,0,10*ROW('Sanitation Data'!D164)),NA())</f>
        <v>#N/A</v>
      </c>
      <c r="AD170" s="134" t="e">
        <f ca="1">+IF(AND(ISNUMBER(OFFSET('Sanitation Data'!$D$12,0,10*ROW('Sanitation Data'!D164))),'Data Summary'!CS170="Yes"),OFFSET('Sanitation Data'!$D$12,0,10*ROW('Sanitation Data'!D164)),NA())</f>
        <v>#N/A</v>
      </c>
      <c r="AE170" s="134" t="e">
        <f ca="1">+IF(AND(ISNUMBER(OFFSET('Sanitation Data'!$D$13,0,10*ROW('Sanitation Data'!D164))),'Data Summary'!CT170="Yes"),OFFSET('Sanitation Data'!$D$13,0,10*ROW('Sanitation Data'!D164)),NA())</f>
        <v>#N/A</v>
      </c>
      <c r="AF170" s="134" t="e">
        <f ca="1">+IF(AND(ISNUMBER(OFFSET('Sanitation Data'!$E$5,0,10*ROW('Sanitation Data'!E164))),'Data Summary'!CU170="Yes"),100-OFFSET('Sanitation Data'!$E$5,0,10*ROW('Sanitation Data'!E164)),NA())</f>
        <v>#N/A</v>
      </c>
      <c r="AG170" s="134" t="e">
        <f ca="1">+IF(AND(ISNUMBER(OFFSET('Sanitation Data'!$E$7,0,10*ROW('Sanitation Data'!E164))),'Data Summary'!CV170="Yes"),OFFSET('Sanitation Data'!$E$7,0,10*ROW('Sanitation Data'!E164)),NA())</f>
        <v>#N/A</v>
      </c>
      <c r="AH170" s="134" t="e">
        <f ca="1">+IF(AND(ISNUMBER(OFFSET('Sanitation Data'!$E$11,0,10*ROW('Sanitation Data'!E164))),'Data Summary'!CW170="Yes"),OFFSET('Sanitation Data'!$E$11,0,10*ROW('Sanitation Data'!E164)),NA())</f>
        <v>#N/A</v>
      </c>
      <c r="AI170" s="134" t="e">
        <f ca="1">+IF(AND(ISNUMBER(OFFSET('Sanitation Data'!$E$12,0,10*ROW('Sanitation Data'!E164))),'Data Summary'!CX170="Yes"),OFFSET('Sanitation Data'!$E$12,0,10*ROW('Sanitation Data'!E164)),NA())</f>
        <v>#N/A</v>
      </c>
      <c r="AJ170" s="134" t="e">
        <f ca="1">+IF(AND(ISNUMBER(OFFSET('Sanitation Data'!$E$13,0,10*ROW('Sanitation Data'!E164))),'Data Summary'!CY170="Yes"),OFFSET('Sanitation Data'!$E$13,0,10*ROW('Sanitation Data'!E164)),NA())</f>
        <v>#N/A</v>
      </c>
      <c r="AK170" s="134" t="e">
        <f ca="1">+IF(AND(ISNUMBER(OFFSET('Sanitation Data'!$F$5,0,10*ROW('Sanitation Data'!F164))),'Data Summary'!CZ170="Yes"),100-OFFSET('Sanitation Data'!$F$5,0,10*ROW('Sanitation Data'!F164)),NA())</f>
        <v>#N/A</v>
      </c>
      <c r="AL170" s="134" t="e">
        <f ca="1">+IF(AND(ISNUMBER(OFFSET('Sanitation Data'!$F$7,0,10*ROW('Sanitation Data'!F164))),'Data Summary'!DA170="Yes"),OFFSET('Sanitation Data'!$F$7,0,10*ROW('Sanitation Data'!F164)),NA())</f>
        <v>#N/A</v>
      </c>
      <c r="AM170" s="134" t="e">
        <f ca="1">+IF(AND(ISNUMBER(OFFSET('Sanitation Data'!$F$11,0,10*ROW('Sanitation Data'!F164))),'Data Summary'!DB170="Yes"),OFFSET('Sanitation Data'!$F$11,0,10*ROW('Sanitation Data'!F164)),NA())</f>
        <v>#N/A</v>
      </c>
      <c r="AN170" s="134" t="e">
        <f ca="1">+IF(AND(ISNUMBER(OFFSET('Sanitation Data'!$F$12,0,10*ROW('Sanitation Data'!F164))),'Data Summary'!DC170="Yes"),OFFSET('Sanitation Data'!$F$12,0,10*ROW('Sanitation Data'!F164)),NA())</f>
        <v>#N/A</v>
      </c>
      <c r="AO170" s="134" t="e">
        <f ca="1">+IF(AND(ISNUMBER(OFFSET('Sanitation Data'!$F$13,0,10*ROW('Sanitation Data'!F164))),'Data Summary'!DD170="Yes"),OFFSET('Sanitation Data'!$F$13,0,10*ROW('Sanitation Data'!F164)),NA())</f>
        <v>#N/A</v>
      </c>
      <c r="AP170" s="134" t="e">
        <f ca="1">+IF(AND(ISNUMBER(OFFSET('Sanitation Data'!$G$5,0,10*ROW('Sanitation Data'!G164))),'Data Summary'!DE170="Yes"),100-OFFSET('Sanitation Data'!$G$5,0,10*ROW('Sanitation Data'!G164)),NA())</f>
        <v>#N/A</v>
      </c>
      <c r="AQ170" s="134" t="e">
        <f ca="1">+IF(AND(ISNUMBER(OFFSET('Sanitation Data'!$G$7,0,10*ROW('Sanitation Data'!G164))),'Data Summary'!DF170="Yes"),OFFSET('Sanitation Data'!$G$7,0,10*ROW('Sanitation Data'!G164)),NA())</f>
        <v>#N/A</v>
      </c>
      <c r="AR170" s="134" t="e">
        <f ca="1">+IF(AND(ISNUMBER(OFFSET('Sanitation Data'!$G$11,0,10*ROW('Sanitation Data'!G164))),'Data Summary'!DG170="Yes"),OFFSET('Sanitation Data'!$G$11,0,10*ROW('Sanitation Data'!G164)),NA())</f>
        <v>#N/A</v>
      </c>
      <c r="AS170" s="134" t="e">
        <f ca="1">+IF(AND(ISNUMBER(OFFSET('Sanitation Data'!$G$12,0,10*ROW('Sanitation Data'!G164))),'Data Summary'!DH170="Yes"),OFFSET('Sanitation Data'!$G$12,0,10*ROW('Sanitation Data'!G164)),NA())</f>
        <v>#N/A</v>
      </c>
      <c r="AT170" s="134" t="e">
        <f ca="1">+IF(AND(ISNUMBER(OFFSET('Sanitation Data'!$G$13,0,10*ROW('Sanitation Data'!G164))),'Data Summary'!DI170="Yes"),OFFSET('Sanitation Data'!$G$13,0,10*ROW('Sanitation Data'!G164)),NA())</f>
        <v>#N/A</v>
      </c>
      <c r="AU170" s="134" t="e">
        <f ca="1">+IF(AND(ISNUMBER(OFFSET('Sanitation Data'!$H$5,0,10*ROW('Sanitation Data'!H164))),'Data Summary'!DJ170="Yes"),100-OFFSET('Sanitation Data'!$H$5,0,10*ROW('Sanitation Data'!H164)),NA())</f>
        <v>#N/A</v>
      </c>
      <c r="AV170" s="134" t="e">
        <f ca="1">+IF(AND(ISNUMBER(OFFSET('Sanitation Data'!$H$7,0,10*ROW('Sanitation Data'!H164))),'Data Summary'!DK170="Yes"),OFFSET('Sanitation Data'!$H$7,0,10*ROW('Sanitation Data'!H164)),NA())</f>
        <v>#N/A</v>
      </c>
      <c r="AW170" s="134" t="e">
        <f ca="1">+IF(AND(ISNUMBER(OFFSET('Sanitation Data'!$H$11,0,10*ROW('Sanitation Data'!H164))),'Data Summary'!DL170="Yes"),OFFSET('Sanitation Data'!$H$11,0,10*ROW('Sanitation Data'!H164)),NA())</f>
        <v>#N/A</v>
      </c>
      <c r="AX170" s="134" t="e">
        <f ca="1">+IF(AND(ISNUMBER(OFFSET('Sanitation Data'!$H$12,0,10*ROW('Sanitation Data'!H164))),'Data Summary'!DM170="Yes"),OFFSET('Sanitation Data'!$H$12,0,10*ROW('Sanitation Data'!H164)),NA())</f>
        <v>#N/A</v>
      </c>
      <c r="AY170" s="134" t="e">
        <f ca="1">+IF(AND(ISNUMBER(OFFSET('Sanitation Data'!$H$13,0,10*ROW('Sanitation Data'!H164))),'Data Summary'!DN170="Yes"),OFFSET('Sanitation Data'!$H$13,0,10*ROW('Sanitation Data'!H164)),NA())</f>
        <v>#N/A</v>
      </c>
      <c r="AZ170" s="135" t="e">
        <f ca="1">+IF(AND(ISNUMBER(OFFSET('Hygiene Data'!$C$6,0,10*ROW('Hygiene Data'!C164))),'Data Summary'!DO170="Yes"),OFFSET('Hygiene Data'!$C$6,0,10*ROW('Hygiene Data'!C164)),NA())</f>
        <v>#N/A</v>
      </c>
      <c r="BA170" s="135" t="e">
        <f ca="1">+IF(AND(ISNUMBER(OFFSET('Hygiene Data'!$C$8,0,10*ROW('Hygiene Data'!C164))),'Data Summary'!DP170="Yes"),OFFSET('Hygiene Data'!$C$8,0,10*ROW('Hygiene Data'!C164)),NA())</f>
        <v>#N/A</v>
      </c>
      <c r="BB170" s="135" t="e">
        <f ca="1">+IF(AND(ISNUMBER(OFFSET('Hygiene Data'!$C$10,0,10*ROW('Hygiene Data'!C164))),'Data Summary'!DQ170="Yes"),OFFSET('Hygiene Data'!$C$10,0,10*ROW('Hygiene Data'!C164)),NA())</f>
        <v>#N/A</v>
      </c>
      <c r="BC170" s="135" t="e">
        <f ca="1">+IF(AND(ISNUMBER(OFFSET('Hygiene Data'!$D$6,0,10*ROW('Hygiene Data'!D164))),'Data Summary'!DR170="Yes"),OFFSET('Hygiene Data'!$D$6,0,10*ROW('Hygiene Data'!D164)),NA())</f>
        <v>#N/A</v>
      </c>
      <c r="BD170" s="135" t="e">
        <f ca="1">+IF(AND(ISNUMBER(OFFSET('Hygiene Data'!$D$8,0,10*ROW('Hygiene Data'!D164))),'Data Summary'!DS170="Yes"),OFFSET('Hygiene Data'!$D$8,0,10*ROW('Hygiene Data'!D164)),NA())</f>
        <v>#N/A</v>
      </c>
      <c r="BE170" s="135" t="e">
        <f ca="1">+IF(AND(ISNUMBER(OFFSET('Hygiene Data'!$D$10,0,10*ROW('Hygiene Data'!D164))),'Data Summary'!DT170="Yes"),OFFSET('Hygiene Data'!$D$10,0,10*ROW('Hygiene Data'!D164)),NA())</f>
        <v>#N/A</v>
      </c>
      <c r="BF170" s="135" t="e">
        <f ca="1">+IF(AND(ISNUMBER(OFFSET('Hygiene Data'!$E$6,0,10*ROW('Hygiene Data'!E164))),'Data Summary'!DU170="Yes"),OFFSET('Hygiene Data'!$E$6,0,10*ROW('Hygiene Data'!E164)),NA())</f>
        <v>#N/A</v>
      </c>
      <c r="BG170" s="135" t="e">
        <f ca="1">+IF(AND(ISNUMBER(OFFSET('Hygiene Data'!$E$8,0,10*ROW('Hygiene Data'!E164))),'Data Summary'!DV170="Yes"),OFFSET('Hygiene Data'!$E$8,0,10*ROW('Hygiene Data'!E164)),NA())</f>
        <v>#N/A</v>
      </c>
      <c r="BH170" s="135" t="e">
        <f ca="1">+IF(AND(ISNUMBER(OFFSET('Hygiene Data'!$E$10,0,10*ROW('Hygiene Data'!E164))),'Data Summary'!DW170="Yes"),OFFSET('Hygiene Data'!$E$10,0,10*ROW('Hygiene Data'!E164)),NA())</f>
        <v>#N/A</v>
      </c>
      <c r="BI170" s="135" t="e">
        <f ca="1">+IF(AND(ISNUMBER(OFFSET('Hygiene Data'!$F$6,0,10*ROW('Hygiene Data'!F164))),'Data Summary'!DX170="Yes"),OFFSET('Hygiene Data'!$F$6,0,10*ROW('Hygiene Data'!F164)),NA())</f>
        <v>#N/A</v>
      </c>
      <c r="BJ170" s="135" t="e">
        <f ca="1">+IF(AND(ISNUMBER(OFFSET('Hygiene Data'!$F$8,0,10*ROW('Hygiene Data'!F164))),'Data Summary'!DY170="Yes"),OFFSET('Hygiene Data'!$F$8,0,10*ROW('Hygiene Data'!F164)),NA())</f>
        <v>#N/A</v>
      </c>
      <c r="BK170" s="135" t="e">
        <f ca="1">+IF(AND(ISNUMBER(OFFSET('Hygiene Data'!$F$10,0,10*ROW('Hygiene Data'!F164))),'Data Summary'!DZ170="Yes"),OFFSET('Hygiene Data'!$F$10,0,10*ROW('Hygiene Data'!F164)),NA())</f>
        <v>#N/A</v>
      </c>
      <c r="BL170" s="135" t="e">
        <f ca="1">+IF(AND(ISNUMBER(OFFSET('Hygiene Data'!$G$6,0,10*ROW('Hygiene Data'!G164))),'Data Summary'!EA170="Yes"),OFFSET('Hygiene Data'!$G$6,0,10*ROW('Hygiene Data'!G164)),NA())</f>
        <v>#N/A</v>
      </c>
      <c r="BM170" s="135" t="e">
        <f ca="1">+IF(AND(ISNUMBER(OFFSET('Hygiene Data'!$G$8,0,10*ROW('Hygiene Data'!G164))),'Data Summary'!EB170="Yes"),OFFSET('Hygiene Data'!$G$8,0,10*ROW('Hygiene Data'!G164)),NA())</f>
        <v>#N/A</v>
      </c>
      <c r="BN170" s="135" t="e">
        <f ca="1">+IF(AND(ISNUMBER(OFFSET('Hygiene Data'!$G$10,0,10*ROW('Hygiene Data'!G164))),'Data Summary'!EC170="Yes"),OFFSET('Hygiene Data'!$G$10,0,10*ROW('Hygiene Data'!G164)),NA())</f>
        <v>#N/A</v>
      </c>
      <c r="BO170" s="135" t="e">
        <f ca="1">+IF(AND(ISNUMBER(OFFSET('Hygiene Data'!$H$6,0,10*ROW('Hygiene Data'!H164))),'Data Summary'!ED170="Yes"),OFFSET('Hygiene Data'!$H$6,0,10*ROW('Hygiene Data'!H164)),NA())</f>
        <v>#N/A</v>
      </c>
      <c r="BP170" s="135" t="e">
        <f ca="1">+IF(AND(ISNUMBER(OFFSET('Hygiene Data'!$H$8,0,10*ROW('Hygiene Data'!H164))),'Data Summary'!EE170="Yes"),OFFSET('Hygiene Data'!$H$8,0,10*ROW('Hygiene Data'!H164)),NA())</f>
        <v>#N/A</v>
      </c>
      <c r="BQ170" s="135" t="e">
        <f ca="1">+IF(AND(ISNUMBER(OFFSET('Hygiene Data'!$H$10,0,10*ROW('Hygiene Data'!H164))),'Data Summary'!EF170="Yes"),OFFSET('Hygiene Data'!$H$10,0,10*ROW('Hygiene Data'!H164)),NA())</f>
        <v>#N/A</v>
      </c>
    </row>
    <row r="171" spans="1:69" x14ac:dyDescent="0.2">
      <c r="A171" s="50" t="e">
        <f ca="1">+IF(OFFSET('Water Data'!$B$1,0,10*ROW('Water Data'!B165))="",NA(),OFFSET('Water Data'!$B$1,0,10*ROW('Water Data'!B165)))</f>
        <v>#N/A</v>
      </c>
      <c r="B171" s="50" t="e">
        <f ca="1">+IF(OFFSET('Water Data'!$A$3,0,10*ROW('Water Data'!A168))="",NA(),OFFSET('Water Data'!$A$3,0,10*ROW('Water Data'!A168)))</f>
        <v>#N/A</v>
      </c>
      <c r="C171" s="50" t="e">
        <f ca="1">+IF(OFFSET('Water Data'!$C$3,0,10*ROW('Water Data'!C168))="",NA(),OFFSET('Water Data'!$C$3,0,10*ROW('Water Data'!C168)))</f>
        <v>#N/A</v>
      </c>
      <c r="D171" s="133" t="e">
        <f ca="1">+IF(AND(ISNUMBER(OFFSET('Water Data'!$C$5,0,10*ROW('Water Data'!C165))),'Data Summary'!BS171="Yes"),100-OFFSET('Water Data'!$C$5,0,10*ROW('Water Data'!C165)),NA())</f>
        <v>#N/A</v>
      </c>
      <c r="E171" s="133" t="e">
        <f ca="1">+IF(AND(ISNUMBER(OFFSET('Water Data'!$C$7,0,10*ROW('Water Data'!C165))),'Data Summary'!BT171="Yes"),OFFSET('Water Data'!$C$7,0,10*ROW('Water Data'!C165)),NA())</f>
        <v>#N/A</v>
      </c>
      <c r="F171" s="133" t="e">
        <f ca="1">+IF(AND(ISNUMBER(OFFSET('Water Data'!$C$10,0,10*ROW('Water Data'!C165))),'Data Summary'!BU171="Yes"),OFFSET('Water Data'!$C$10,0,10*ROW('Water Data'!C165)),NA())</f>
        <v>#N/A</v>
      </c>
      <c r="G171" s="133" t="e">
        <f ca="1">+IF(AND(ISNUMBER(OFFSET('Water Data'!$D$5,0,10*ROW('Water Data'!D165))),'Data Summary'!BV171="Yes"),100-OFFSET('Water Data'!$D$5,0,10*ROW('Water Data'!D165)),NA())</f>
        <v>#N/A</v>
      </c>
      <c r="H171" s="133" t="e">
        <f ca="1">+IF(AND(ISNUMBER(OFFSET('Water Data'!$D$7,0,10*ROW('Water Data'!D165))),'Data Summary'!BW171="Yes"),OFFSET('Water Data'!$D$7,0,10*ROW('Water Data'!D165)),NA())</f>
        <v>#N/A</v>
      </c>
      <c r="I171" s="133" t="e">
        <f ca="1">+IF(AND(ISNUMBER(OFFSET('Water Data'!$D$10,0,10*ROW('Water Data'!D165))),'Data Summary'!BX171="Yes"),OFFSET('Water Data'!$D$10,0,10*ROW('Water Data'!D165)),NA())</f>
        <v>#N/A</v>
      </c>
      <c r="J171" s="133" t="e">
        <f ca="1">+IF(AND(ISNUMBER(OFFSET('Water Data'!$E$5,0,10*ROW('Water Data'!E165))),'Data Summary'!BY171="Yes"),100-OFFSET('Water Data'!$E$5,0,10*ROW('Water Data'!E165)),NA())</f>
        <v>#N/A</v>
      </c>
      <c r="K171" s="133" t="e">
        <f ca="1">+IF(AND(ISNUMBER(OFFSET('Water Data'!$E$7,0,10*ROW('Water Data'!E165))),'Data Summary'!BZ171="Yes"),OFFSET('Water Data'!$E$7,0,10*ROW('Water Data'!E165)),NA())</f>
        <v>#N/A</v>
      </c>
      <c r="L171" s="133" t="e">
        <f ca="1">+IF(AND(ISNUMBER(OFFSET('Water Data'!$E$10,0,10*ROW('Water Data'!E165))),'Data Summary'!CA171="Yes"),OFFSET('Water Data'!$E$10,0,10*ROW('Water Data'!E165)),NA())</f>
        <v>#N/A</v>
      </c>
      <c r="M171" s="133" t="e">
        <f ca="1">+IF(AND(ISNUMBER(OFFSET('Water Data'!$F$5,0,10*ROW('Water Data'!F165))),'Data Summary'!CB171="Yes"),100-OFFSET('Water Data'!$F$5,0,10*ROW('Water Data'!F165)),NA())</f>
        <v>#N/A</v>
      </c>
      <c r="N171" s="133" t="e">
        <f ca="1">+IF(AND(ISNUMBER(OFFSET('Water Data'!$F$7,0,10*ROW('Water Data'!F165))),'Data Summary'!CC171="Yes"),OFFSET('Water Data'!$F$7,0,10*ROW('Water Data'!F165)),NA())</f>
        <v>#N/A</v>
      </c>
      <c r="O171" s="133" t="e">
        <f ca="1">+IF(AND(ISNUMBER(OFFSET('Water Data'!$F$10,0,10*ROW('Water Data'!F165))),'Data Summary'!CD171="Yes"),OFFSET('Water Data'!$F$10,0,10*ROW('Water Data'!F165)),NA())</f>
        <v>#N/A</v>
      </c>
      <c r="P171" s="133" t="e">
        <f ca="1">+IF(AND(ISNUMBER(OFFSET('Water Data'!$G$5,0,10*ROW('Water Data'!G165))),'Data Summary'!CE171="Yes"),100-OFFSET('Water Data'!$G$5,0,10*ROW('Water Data'!G165)),NA())</f>
        <v>#N/A</v>
      </c>
      <c r="Q171" s="133" t="e">
        <f ca="1">+IF(AND(ISNUMBER(OFFSET('Water Data'!$G$7,0,10*ROW('Water Data'!G165))),'Data Summary'!CF171="Yes"),OFFSET('Water Data'!$G$7,0,10*ROW('Water Data'!G165)),NA())</f>
        <v>#N/A</v>
      </c>
      <c r="R171" s="133" t="e">
        <f ca="1">+IF(AND(ISNUMBER(OFFSET('Water Data'!$G$10,0,10*ROW('Water Data'!G165))),'Data Summary'!CG171="Yes"),OFFSET('Water Data'!$G$10,0,10*ROW('Water Data'!G165)),NA())</f>
        <v>#N/A</v>
      </c>
      <c r="S171" s="133" t="e">
        <f ca="1">+IF(AND(ISNUMBER(OFFSET('Water Data'!$H$5,0,10*ROW('Water Data'!H165))),'Data Summary'!CH171="Yes"),100-OFFSET('Water Data'!$H$5,0,10*ROW('Water Data'!H165)),NA())</f>
        <v>#N/A</v>
      </c>
      <c r="T171" s="133" t="e">
        <f ca="1">+IF(AND(ISNUMBER(OFFSET('Water Data'!$H$7,0,10*ROW('Water Data'!H165))),'Data Summary'!CI171="Yes"),OFFSET('Water Data'!$H$7,0,10*ROW('Water Data'!H165)),NA())</f>
        <v>#N/A</v>
      </c>
      <c r="U171" s="133" t="e">
        <f ca="1">+IF(AND(ISNUMBER(OFFSET('Water Data'!$H$10,0,10*ROW('Water Data'!H165))),'Data Summary'!CJ171="Yes"),OFFSET('Water Data'!$H$10,0,10*ROW('Water Data'!H165)),NA())</f>
        <v>#N/A</v>
      </c>
      <c r="V171" s="134" t="e">
        <f ca="1">+IF(AND(ISNUMBER(OFFSET('Sanitation Data'!$C$5,0,10*ROW('Sanitation Data'!C165))),'Data Summary'!CK171="Yes"),100-OFFSET('Sanitation Data'!$C$5,0,10*ROW('Sanitation Data'!C165)),NA())</f>
        <v>#N/A</v>
      </c>
      <c r="W171" s="134" t="e">
        <f ca="1">+IF(AND(ISNUMBER(OFFSET('Sanitation Data'!$C$7,0,10*ROW('Sanitation Data'!C165))),'Data Summary'!CL171="Yes"),OFFSET('Sanitation Data'!$C$7,0,10*ROW('Sanitation Data'!C165)),NA())</f>
        <v>#N/A</v>
      </c>
      <c r="X171" s="134" t="e">
        <f ca="1">+IF(AND(ISNUMBER(OFFSET('Sanitation Data'!$C$11,0,10*ROW('Sanitation Data'!C165))),'Data Summary'!CM171="Yes"),OFFSET('Sanitation Data'!$C$11,0,10*ROW('Sanitation Data'!C165)),NA())</f>
        <v>#N/A</v>
      </c>
      <c r="Y171" s="134" t="e">
        <f ca="1">+IF(AND(ISNUMBER(OFFSET('Sanitation Data'!$C$12,0,10*ROW('Sanitation Data'!C165))),'Data Summary'!CN171="Yes"),OFFSET('Sanitation Data'!$C$12,0,10*ROW('Sanitation Data'!C165)),NA())</f>
        <v>#N/A</v>
      </c>
      <c r="Z171" s="134" t="e">
        <f ca="1">+IF(AND(ISNUMBER(OFFSET('Sanitation Data'!$C$13,0,10*ROW('Sanitation Data'!C165))),'Data Summary'!CO171="Yes"),OFFSET('Sanitation Data'!$C$13,0,10*ROW('Sanitation Data'!C165)),NA())</f>
        <v>#N/A</v>
      </c>
      <c r="AA171" s="134" t="e">
        <f ca="1">+IF(AND(ISNUMBER(OFFSET('Sanitation Data'!$D$5,0,10*ROW('Sanitation Data'!D165))),'Data Summary'!CP171="Yes"),100-OFFSET('Sanitation Data'!$D$5,0,10*ROW('Sanitation Data'!D165)),NA())</f>
        <v>#N/A</v>
      </c>
      <c r="AB171" s="134" t="e">
        <f ca="1">+IF(AND(ISNUMBER(OFFSET('Sanitation Data'!$D$7,0,10*ROW('Sanitation Data'!D165))),'Data Summary'!CQ171="Yes"),OFFSET('Sanitation Data'!$D$7,0,10*ROW('Sanitation Data'!D165)),NA())</f>
        <v>#N/A</v>
      </c>
      <c r="AC171" s="134" t="e">
        <f ca="1">+IF(AND(ISNUMBER(OFFSET('Sanitation Data'!$D$11,0,10*ROW('Sanitation Data'!D165))),'Data Summary'!CR171="Yes"),OFFSET('Sanitation Data'!$D$11,0,10*ROW('Sanitation Data'!D165)),NA())</f>
        <v>#N/A</v>
      </c>
      <c r="AD171" s="134" t="e">
        <f ca="1">+IF(AND(ISNUMBER(OFFSET('Sanitation Data'!$D$12,0,10*ROW('Sanitation Data'!D165))),'Data Summary'!CS171="Yes"),OFFSET('Sanitation Data'!$D$12,0,10*ROW('Sanitation Data'!D165)),NA())</f>
        <v>#N/A</v>
      </c>
      <c r="AE171" s="134" t="e">
        <f ca="1">+IF(AND(ISNUMBER(OFFSET('Sanitation Data'!$D$13,0,10*ROW('Sanitation Data'!D165))),'Data Summary'!CT171="Yes"),OFFSET('Sanitation Data'!$D$13,0,10*ROW('Sanitation Data'!D165)),NA())</f>
        <v>#N/A</v>
      </c>
      <c r="AF171" s="134" t="e">
        <f ca="1">+IF(AND(ISNUMBER(OFFSET('Sanitation Data'!$E$5,0,10*ROW('Sanitation Data'!E165))),'Data Summary'!CU171="Yes"),100-OFFSET('Sanitation Data'!$E$5,0,10*ROW('Sanitation Data'!E165)),NA())</f>
        <v>#N/A</v>
      </c>
      <c r="AG171" s="134" t="e">
        <f ca="1">+IF(AND(ISNUMBER(OFFSET('Sanitation Data'!$E$7,0,10*ROW('Sanitation Data'!E165))),'Data Summary'!CV171="Yes"),OFFSET('Sanitation Data'!$E$7,0,10*ROW('Sanitation Data'!E165)),NA())</f>
        <v>#N/A</v>
      </c>
      <c r="AH171" s="134" t="e">
        <f ca="1">+IF(AND(ISNUMBER(OFFSET('Sanitation Data'!$E$11,0,10*ROW('Sanitation Data'!E165))),'Data Summary'!CW171="Yes"),OFFSET('Sanitation Data'!$E$11,0,10*ROW('Sanitation Data'!E165)),NA())</f>
        <v>#N/A</v>
      </c>
      <c r="AI171" s="134" t="e">
        <f ca="1">+IF(AND(ISNUMBER(OFFSET('Sanitation Data'!$E$12,0,10*ROW('Sanitation Data'!E165))),'Data Summary'!CX171="Yes"),OFFSET('Sanitation Data'!$E$12,0,10*ROW('Sanitation Data'!E165)),NA())</f>
        <v>#N/A</v>
      </c>
      <c r="AJ171" s="134" t="e">
        <f ca="1">+IF(AND(ISNUMBER(OFFSET('Sanitation Data'!$E$13,0,10*ROW('Sanitation Data'!E165))),'Data Summary'!CY171="Yes"),OFFSET('Sanitation Data'!$E$13,0,10*ROW('Sanitation Data'!E165)),NA())</f>
        <v>#N/A</v>
      </c>
      <c r="AK171" s="134" t="e">
        <f ca="1">+IF(AND(ISNUMBER(OFFSET('Sanitation Data'!$F$5,0,10*ROW('Sanitation Data'!F165))),'Data Summary'!CZ171="Yes"),100-OFFSET('Sanitation Data'!$F$5,0,10*ROW('Sanitation Data'!F165)),NA())</f>
        <v>#N/A</v>
      </c>
      <c r="AL171" s="134" t="e">
        <f ca="1">+IF(AND(ISNUMBER(OFFSET('Sanitation Data'!$F$7,0,10*ROW('Sanitation Data'!F165))),'Data Summary'!DA171="Yes"),OFFSET('Sanitation Data'!$F$7,0,10*ROW('Sanitation Data'!F165)),NA())</f>
        <v>#N/A</v>
      </c>
      <c r="AM171" s="134" t="e">
        <f ca="1">+IF(AND(ISNUMBER(OFFSET('Sanitation Data'!$F$11,0,10*ROW('Sanitation Data'!F165))),'Data Summary'!DB171="Yes"),OFFSET('Sanitation Data'!$F$11,0,10*ROW('Sanitation Data'!F165)),NA())</f>
        <v>#N/A</v>
      </c>
      <c r="AN171" s="134" t="e">
        <f ca="1">+IF(AND(ISNUMBER(OFFSET('Sanitation Data'!$F$12,0,10*ROW('Sanitation Data'!F165))),'Data Summary'!DC171="Yes"),OFFSET('Sanitation Data'!$F$12,0,10*ROW('Sanitation Data'!F165)),NA())</f>
        <v>#N/A</v>
      </c>
      <c r="AO171" s="134" t="e">
        <f ca="1">+IF(AND(ISNUMBER(OFFSET('Sanitation Data'!$F$13,0,10*ROW('Sanitation Data'!F165))),'Data Summary'!DD171="Yes"),OFFSET('Sanitation Data'!$F$13,0,10*ROW('Sanitation Data'!F165)),NA())</f>
        <v>#N/A</v>
      </c>
      <c r="AP171" s="134" t="e">
        <f ca="1">+IF(AND(ISNUMBER(OFFSET('Sanitation Data'!$G$5,0,10*ROW('Sanitation Data'!G165))),'Data Summary'!DE171="Yes"),100-OFFSET('Sanitation Data'!$G$5,0,10*ROW('Sanitation Data'!G165)),NA())</f>
        <v>#N/A</v>
      </c>
      <c r="AQ171" s="134" t="e">
        <f ca="1">+IF(AND(ISNUMBER(OFFSET('Sanitation Data'!$G$7,0,10*ROW('Sanitation Data'!G165))),'Data Summary'!DF171="Yes"),OFFSET('Sanitation Data'!$G$7,0,10*ROW('Sanitation Data'!G165)),NA())</f>
        <v>#N/A</v>
      </c>
      <c r="AR171" s="134" t="e">
        <f ca="1">+IF(AND(ISNUMBER(OFFSET('Sanitation Data'!$G$11,0,10*ROW('Sanitation Data'!G165))),'Data Summary'!DG171="Yes"),OFFSET('Sanitation Data'!$G$11,0,10*ROW('Sanitation Data'!G165)),NA())</f>
        <v>#N/A</v>
      </c>
      <c r="AS171" s="134" t="e">
        <f ca="1">+IF(AND(ISNUMBER(OFFSET('Sanitation Data'!$G$12,0,10*ROW('Sanitation Data'!G165))),'Data Summary'!DH171="Yes"),OFFSET('Sanitation Data'!$G$12,0,10*ROW('Sanitation Data'!G165)),NA())</f>
        <v>#N/A</v>
      </c>
      <c r="AT171" s="134" t="e">
        <f ca="1">+IF(AND(ISNUMBER(OFFSET('Sanitation Data'!$G$13,0,10*ROW('Sanitation Data'!G165))),'Data Summary'!DI171="Yes"),OFFSET('Sanitation Data'!$G$13,0,10*ROW('Sanitation Data'!G165)),NA())</f>
        <v>#N/A</v>
      </c>
      <c r="AU171" s="134" t="e">
        <f ca="1">+IF(AND(ISNUMBER(OFFSET('Sanitation Data'!$H$5,0,10*ROW('Sanitation Data'!H165))),'Data Summary'!DJ171="Yes"),100-OFFSET('Sanitation Data'!$H$5,0,10*ROW('Sanitation Data'!H165)),NA())</f>
        <v>#N/A</v>
      </c>
      <c r="AV171" s="134" t="e">
        <f ca="1">+IF(AND(ISNUMBER(OFFSET('Sanitation Data'!$H$7,0,10*ROW('Sanitation Data'!H165))),'Data Summary'!DK171="Yes"),OFFSET('Sanitation Data'!$H$7,0,10*ROW('Sanitation Data'!H165)),NA())</f>
        <v>#N/A</v>
      </c>
      <c r="AW171" s="134" t="e">
        <f ca="1">+IF(AND(ISNUMBER(OFFSET('Sanitation Data'!$H$11,0,10*ROW('Sanitation Data'!H165))),'Data Summary'!DL171="Yes"),OFFSET('Sanitation Data'!$H$11,0,10*ROW('Sanitation Data'!H165)),NA())</f>
        <v>#N/A</v>
      </c>
      <c r="AX171" s="134" t="e">
        <f ca="1">+IF(AND(ISNUMBER(OFFSET('Sanitation Data'!$H$12,0,10*ROW('Sanitation Data'!H165))),'Data Summary'!DM171="Yes"),OFFSET('Sanitation Data'!$H$12,0,10*ROW('Sanitation Data'!H165)),NA())</f>
        <v>#N/A</v>
      </c>
      <c r="AY171" s="134" t="e">
        <f ca="1">+IF(AND(ISNUMBER(OFFSET('Sanitation Data'!$H$13,0,10*ROW('Sanitation Data'!H165))),'Data Summary'!DN171="Yes"),OFFSET('Sanitation Data'!$H$13,0,10*ROW('Sanitation Data'!H165)),NA())</f>
        <v>#N/A</v>
      </c>
      <c r="AZ171" s="135" t="e">
        <f ca="1">+IF(AND(ISNUMBER(OFFSET('Hygiene Data'!$C$6,0,10*ROW('Hygiene Data'!C165))),'Data Summary'!DO171="Yes"),OFFSET('Hygiene Data'!$C$6,0,10*ROW('Hygiene Data'!C165)),NA())</f>
        <v>#N/A</v>
      </c>
      <c r="BA171" s="135" t="e">
        <f ca="1">+IF(AND(ISNUMBER(OFFSET('Hygiene Data'!$C$8,0,10*ROW('Hygiene Data'!C165))),'Data Summary'!DP171="Yes"),OFFSET('Hygiene Data'!$C$8,0,10*ROW('Hygiene Data'!C165)),NA())</f>
        <v>#N/A</v>
      </c>
      <c r="BB171" s="135" t="e">
        <f ca="1">+IF(AND(ISNUMBER(OFFSET('Hygiene Data'!$C$10,0,10*ROW('Hygiene Data'!C165))),'Data Summary'!DQ171="Yes"),OFFSET('Hygiene Data'!$C$10,0,10*ROW('Hygiene Data'!C165)),NA())</f>
        <v>#N/A</v>
      </c>
      <c r="BC171" s="135" t="e">
        <f ca="1">+IF(AND(ISNUMBER(OFFSET('Hygiene Data'!$D$6,0,10*ROW('Hygiene Data'!D165))),'Data Summary'!DR171="Yes"),OFFSET('Hygiene Data'!$D$6,0,10*ROW('Hygiene Data'!D165)),NA())</f>
        <v>#N/A</v>
      </c>
      <c r="BD171" s="135" t="e">
        <f ca="1">+IF(AND(ISNUMBER(OFFSET('Hygiene Data'!$D$8,0,10*ROW('Hygiene Data'!D165))),'Data Summary'!DS171="Yes"),OFFSET('Hygiene Data'!$D$8,0,10*ROW('Hygiene Data'!D165)),NA())</f>
        <v>#N/A</v>
      </c>
      <c r="BE171" s="135" t="e">
        <f ca="1">+IF(AND(ISNUMBER(OFFSET('Hygiene Data'!$D$10,0,10*ROW('Hygiene Data'!D165))),'Data Summary'!DT171="Yes"),OFFSET('Hygiene Data'!$D$10,0,10*ROW('Hygiene Data'!D165)),NA())</f>
        <v>#N/A</v>
      </c>
      <c r="BF171" s="135" t="e">
        <f ca="1">+IF(AND(ISNUMBER(OFFSET('Hygiene Data'!$E$6,0,10*ROW('Hygiene Data'!E165))),'Data Summary'!DU171="Yes"),OFFSET('Hygiene Data'!$E$6,0,10*ROW('Hygiene Data'!E165)),NA())</f>
        <v>#N/A</v>
      </c>
      <c r="BG171" s="135" t="e">
        <f ca="1">+IF(AND(ISNUMBER(OFFSET('Hygiene Data'!$E$8,0,10*ROW('Hygiene Data'!E165))),'Data Summary'!DV171="Yes"),OFFSET('Hygiene Data'!$E$8,0,10*ROW('Hygiene Data'!E165)),NA())</f>
        <v>#N/A</v>
      </c>
      <c r="BH171" s="135" t="e">
        <f ca="1">+IF(AND(ISNUMBER(OFFSET('Hygiene Data'!$E$10,0,10*ROW('Hygiene Data'!E165))),'Data Summary'!DW171="Yes"),OFFSET('Hygiene Data'!$E$10,0,10*ROW('Hygiene Data'!E165)),NA())</f>
        <v>#N/A</v>
      </c>
      <c r="BI171" s="135" t="e">
        <f ca="1">+IF(AND(ISNUMBER(OFFSET('Hygiene Data'!$F$6,0,10*ROW('Hygiene Data'!F165))),'Data Summary'!DX171="Yes"),OFFSET('Hygiene Data'!$F$6,0,10*ROW('Hygiene Data'!F165)),NA())</f>
        <v>#N/A</v>
      </c>
      <c r="BJ171" s="135" t="e">
        <f ca="1">+IF(AND(ISNUMBER(OFFSET('Hygiene Data'!$F$8,0,10*ROW('Hygiene Data'!F165))),'Data Summary'!DY171="Yes"),OFFSET('Hygiene Data'!$F$8,0,10*ROW('Hygiene Data'!F165)),NA())</f>
        <v>#N/A</v>
      </c>
      <c r="BK171" s="135" t="e">
        <f ca="1">+IF(AND(ISNUMBER(OFFSET('Hygiene Data'!$F$10,0,10*ROW('Hygiene Data'!F165))),'Data Summary'!DZ171="Yes"),OFFSET('Hygiene Data'!$F$10,0,10*ROW('Hygiene Data'!F165)),NA())</f>
        <v>#N/A</v>
      </c>
      <c r="BL171" s="135" t="e">
        <f ca="1">+IF(AND(ISNUMBER(OFFSET('Hygiene Data'!$G$6,0,10*ROW('Hygiene Data'!G165))),'Data Summary'!EA171="Yes"),OFFSET('Hygiene Data'!$G$6,0,10*ROW('Hygiene Data'!G165)),NA())</f>
        <v>#N/A</v>
      </c>
      <c r="BM171" s="135" t="e">
        <f ca="1">+IF(AND(ISNUMBER(OFFSET('Hygiene Data'!$G$8,0,10*ROW('Hygiene Data'!G165))),'Data Summary'!EB171="Yes"),OFFSET('Hygiene Data'!$G$8,0,10*ROW('Hygiene Data'!G165)),NA())</f>
        <v>#N/A</v>
      </c>
      <c r="BN171" s="135" t="e">
        <f ca="1">+IF(AND(ISNUMBER(OFFSET('Hygiene Data'!$G$10,0,10*ROW('Hygiene Data'!G165))),'Data Summary'!EC171="Yes"),OFFSET('Hygiene Data'!$G$10,0,10*ROW('Hygiene Data'!G165)),NA())</f>
        <v>#N/A</v>
      </c>
      <c r="BO171" s="135" t="e">
        <f ca="1">+IF(AND(ISNUMBER(OFFSET('Hygiene Data'!$H$6,0,10*ROW('Hygiene Data'!H165))),'Data Summary'!ED171="Yes"),OFFSET('Hygiene Data'!$H$6,0,10*ROW('Hygiene Data'!H165)),NA())</f>
        <v>#N/A</v>
      </c>
      <c r="BP171" s="135" t="e">
        <f ca="1">+IF(AND(ISNUMBER(OFFSET('Hygiene Data'!$H$8,0,10*ROW('Hygiene Data'!H165))),'Data Summary'!EE171="Yes"),OFFSET('Hygiene Data'!$H$8,0,10*ROW('Hygiene Data'!H165)),NA())</f>
        <v>#N/A</v>
      </c>
      <c r="BQ171" s="135" t="e">
        <f ca="1">+IF(AND(ISNUMBER(OFFSET('Hygiene Data'!$H$10,0,10*ROW('Hygiene Data'!H165))),'Data Summary'!EF171="Yes"),OFFSET('Hygiene Data'!$H$10,0,10*ROW('Hygiene Data'!H165)),NA())</f>
        <v>#N/A</v>
      </c>
    </row>
    <row r="172" spans="1:69" x14ac:dyDescent="0.2">
      <c r="A172" s="50" t="e">
        <f ca="1">+IF(OFFSET('Water Data'!$B$1,0,10*ROW('Water Data'!B166))="",NA(),OFFSET('Water Data'!$B$1,0,10*ROW('Water Data'!B166)))</f>
        <v>#N/A</v>
      </c>
      <c r="B172" s="50" t="e">
        <f ca="1">+IF(OFFSET('Water Data'!$A$3,0,10*ROW('Water Data'!A169))="",NA(),OFFSET('Water Data'!$A$3,0,10*ROW('Water Data'!A169)))</f>
        <v>#N/A</v>
      </c>
      <c r="C172" s="50" t="e">
        <f ca="1">+IF(OFFSET('Water Data'!$C$3,0,10*ROW('Water Data'!C169))="",NA(),OFFSET('Water Data'!$C$3,0,10*ROW('Water Data'!C169)))</f>
        <v>#N/A</v>
      </c>
      <c r="D172" s="133" t="e">
        <f ca="1">+IF(AND(ISNUMBER(OFFSET('Water Data'!$C$5,0,10*ROW('Water Data'!C166))),'Data Summary'!BS172="Yes"),100-OFFSET('Water Data'!$C$5,0,10*ROW('Water Data'!C166)),NA())</f>
        <v>#N/A</v>
      </c>
      <c r="E172" s="133" t="e">
        <f ca="1">+IF(AND(ISNUMBER(OFFSET('Water Data'!$C$7,0,10*ROW('Water Data'!C166))),'Data Summary'!BT172="Yes"),OFFSET('Water Data'!$C$7,0,10*ROW('Water Data'!C166)),NA())</f>
        <v>#N/A</v>
      </c>
      <c r="F172" s="133" t="e">
        <f ca="1">+IF(AND(ISNUMBER(OFFSET('Water Data'!$C$10,0,10*ROW('Water Data'!C166))),'Data Summary'!BU172="Yes"),OFFSET('Water Data'!$C$10,0,10*ROW('Water Data'!C166)),NA())</f>
        <v>#N/A</v>
      </c>
      <c r="G172" s="133" t="e">
        <f ca="1">+IF(AND(ISNUMBER(OFFSET('Water Data'!$D$5,0,10*ROW('Water Data'!D166))),'Data Summary'!BV172="Yes"),100-OFFSET('Water Data'!$D$5,0,10*ROW('Water Data'!D166)),NA())</f>
        <v>#N/A</v>
      </c>
      <c r="H172" s="133" t="e">
        <f ca="1">+IF(AND(ISNUMBER(OFFSET('Water Data'!$D$7,0,10*ROW('Water Data'!D166))),'Data Summary'!BW172="Yes"),OFFSET('Water Data'!$D$7,0,10*ROW('Water Data'!D166)),NA())</f>
        <v>#N/A</v>
      </c>
      <c r="I172" s="133" t="e">
        <f ca="1">+IF(AND(ISNUMBER(OFFSET('Water Data'!$D$10,0,10*ROW('Water Data'!D166))),'Data Summary'!BX172="Yes"),OFFSET('Water Data'!$D$10,0,10*ROW('Water Data'!D166)),NA())</f>
        <v>#N/A</v>
      </c>
      <c r="J172" s="133" t="e">
        <f ca="1">+IF(AND(ISNUMBER(OFFSET('Water Data'!$E$5,0,10*ROW('Water Data'!E166))),'Data Summary'!BY172="Yes"),100-OFFSET('Water Data'!$E$5,0,10*ROW('Water Data'!E166)),NA())</f>
        <v>#N/A</v>
      </c>
      <c r="K172" s="133" t="e">
        <f ca="1">+IF(AND(ISNUMBER(OFFSET('Water Data'!$E$7,0,10*ROW('Water Data'!E166))),'Data Summary'!BZ172="Yes"),OFFSET('Water Data'!$E$7,0,10*ROW('Water Data'!E166)),NA())</f>
        <v>#N/A</v>
      </c>
      <c r="L172" s="133" t="e">
        <f ca="1">+IF(AND(ISNUMBER(OFFSET('Water Data'!$E$10,0,10*ROW('Water Data'!E166))),'Data Summary'!CA172="Yes"),OFFSET('Water Data'!$E$10,0,10*ROW('Water Data'!E166)),NA())</f>
        <v>#N/A</v>
      </c>
      <c r="M172" s="133" t="e">
        <f ca="1">+IF(AND(ISNUMBER(OFFSET('Water Data'!$F$5,0,10*ROW('Water Data'!F166))),'Data Summary'!CB172="Yes"),100-OFFSET('Water Data'!$F$5,0,10*ROW('Water Data'!F166)),NA())</f>
        <v>#N/A</v>
      </c>
      <c r="N172" s="133" t="e">
        <f ca="1">+IF(AND(ISNUMBER(OFFSET('Water Data'!$F$7,0,10*ROW('Water Data'!F166))),'Data Summary'!CC172="Yes"),OFFSET('Water Data'!$F$7,0,10*ROW('Water Data'!F166)),NA())</f>
        <v>#N/A</v>
      </c>
      <c r="O172" s="133" t="e">
        <f ca="1">+IF(AND(ISNUMBER(OFFSET('Water Data'!$F$10,0,10*ROW('Water Data'!F166))),'Data Summary'!CD172="Yes"),OFFSET('Water Data'!$F$10,0,10*ROW('Water Data'!F166)),NA())</f>
        <v>#N/A</v>
      </c>
      <c r="P172" s="133" t="e">
        <f ca="1">+IF(AND(ISNUMBER(OFFSET('Water Data'!$G$5,0,10*ROW('Water Data'!G166))),'Data Summary'!CE172="Yes"),100-OFFSET('Water Data'!$G$5,0,10*ROW('Water Data'!G166)),NA())</f>
        <v>#N/A</v>
      </c>
      <c r="Q172" s="133" t="e">
        <f ca="1">+IF(AND(ISNUMBER(OFFSET('Water Data'!$G$7,0,10*ROW('Water Data'!G166))),'Data Summary'!CF172="Yes"),OFFSET('Water Data'!$G$7,0,10*ROW('Water Data'!G166)),NA())</f>
        <v>#N/A</v>
      </c>
      <c r="R172" s="133" t="e">
        <f ca="1">+IF(AND(ISNUMBER(OFFSET('Water Data'!$G$10,0,10*ROW('Water Data'!G166))),'Data Summary'!CG172="Yes"),OFFSET('Water Data'!$G$10,0,10*ROW('Water Data'!G166)),NA())</f>
        <v>#N/A</v>
      </c>
      <c r="S172" s="133" t="e">
        <f ca="1">+IF(AND(ISNUMBER(OFFSET('Water Data'!$H$5,0,10*ROW('Water Data'!H166))),'Data Summary'!CH172="Yes"),100-OFFSET('Water Data'!$H$5,0,10*ROW('Water Data'!H166)),NA())</f>
        <v>#N/A</v>
      </c>
      <c r="T172" s="133" t="e">
        <f ca="1">+IF(AND(ISNUMBER(OFFSET('Water Data'!$H$7,0,10*ROW('Water Data'!H166))),'Data Summary'!CI172="Yes"),OFFSET('Water Data'!$H$7,0,10*ROW('Water Data'!H166)),NA())</f>
        <v>#N/A</v>
      </c>
      <c r="U172" s="133" t="e">
        <f ca="1">+IF(AND(ISNUMBER(OFFSET('Water Data'!$H$10,0,10*ROW('Water Data'!H166))),'Data Summary'!CJ172="Yes"),OFFSET('Water Data'!$H$10,0,10*ROW('Water Data'!H166)),NA())</f>
        <v>#N/A</v>
      </c>
      <c r="V172" s="134" t="e">
        <f ca="1">+IF(AND(ISNUMBER(OFFSET('Sanitation Data'!$C$5,0,10*ROW('Sanitation Data'!C166))),'Data Summary'!CK172="Yes"),100-OFFSET('Sanitation Data'!$C$5,0,10*ROW('Sanitation Data'!C166)),NA())</f>
        <v>#N/A</v>
      </c>
      <c r="W172" s="134" t="e">
        <f ca="1">+IF(AND(ISNUMBER(OFFSET('Sanitation Data'!$C$7,0,10*ROW('Sanitation Data'!C166))),'Data Summary'!CL172="Yes"),OFFSET('Sanitation Data'!$C$7,0,10*ROW('Sanitation Data'!C166)),NA())</f>
        <v>#N/A</v>
      </c>
      <c r="X172" s="134" t="e">
        <f ca="1">+IF(AND(ISNUMBER(OFFSET('Sanitation Data'!$C$11,0,10*ROW('Sanitation Data'!C166))),'Data Summary'!CM172="Yes"),OFFSET('Sanitation Data'!$C$11,0,10*ROW('Sanitation Data'!C166)),NA())</f>
        <v>#N/A</v>
      </c>
      <c r="Y172" s="134" t="e">
        <f ca="1">+IF(AND(ISNUMBER(OFFSET('Sanitation Data'!$C$12,0,10*ROW('Sanitation Data'!C166))),'Data Summary'!CN172="Yes"),OFFSET('Sanitation Data'!$C$12,0,10*ROW('Sanitation Data'!C166)),NA())</f>
        <v>#N/A</v>
      </c>
      <c r="Z172" s="134" t="e">
        <f ca="1">+IF(AND(ISNUMBER(OFFSET('Sanitation Data'!$C$13,0,10*ROW('Sanitation Data'!C166))),'Data Summary'!CO172="Yes"),OFFSET('Sanitation Data'!$C$13,0,10*ROW('Sanitation Data'!C166)),NA())</f>
        <v>#N/A</v>
      </c>
      <c r="AA172" s="134" t="e">
        <f ca="1">+IF(AND(ISNUMBER(OFFSET('Sanitation Data'!$D$5,0,10*ROW('Sanitation Data'!D166))),'Data Summary'!CP172="Yes"),100-OFFSET('Sanitation Data'!$D$5,0,10*ROW('Sanitation Data'!D166)),NA())</f>
        <v>#N/A</v>
      </c>
      <c r="AB172" s="134" t="e">
        <f ca="1">+IF(AND(ISNUMBER(OFFSET('Sanitation Data'!$D$7,0,10*ROW('Sanitation Data'!D166))),'Data Summary'!CQ172="Yes"),OFFSET('Sanitation Data'!$D$7,0,10*ROW('Sanitation Data'!D166)),NA())</f>
        <v>#N/A</v>
      </c>
      <c r="AC172" s="134" t="e">
        <f ca="1">+IF(AND(ISNUMBER(OFFSET('Sanitation Data'!$D$11,0,10*ROW('Sanitation Data'!D166))),'Data Summary'!CR172="Yes"),OFFSET('Sanitation Data'!$D$11,0,10*ROW('Sanitation Data'!D166)),NA())</f>
        <v>#N/A</v>
      </c>
      <c r="AD172" s="134" t="e">
        <f ca="1">+IF(AND(ISNUMBER(OFFSET('Sanitation Data'!$D$12,0,10*ROW('Sanitation Data'!D166))),'Data Summary'!CS172="Yes"),OFFSET('Sanitation Data'!$D$12,0,10*ROW('Sanitation Data'!D166)),NA())</f>
        <v>#N/A</v>
      </c>
      <c r="AE172" s="134" t="e">
        <f ca="1">+IF(AND(ISNUMBER(OFFSET('Sanitation Data'!$D$13,0,10*ROW('Sanitation Data'!D166))),'Data Summary'!CT172="Yes"),OFFSET('Sanitation Data'!$D$13,0,10*ROW('Sanitation Data'!D166)),NA())</f>
        <v>#N/A</v>
      </c>
      <c r="AF172" s="134" t="e">
        <f ca="1">+IF(AND(ISNUMBER(OFFSET('Sanitation Data'!$E$5,0,10*ROW('Sanitation Data'!E166))),'Data Summary'!CU172="Yes"),100-OFFSET('Sanitation Data'!$E$5,0,10*ROW('Sanitation Data'!E166)),NA())</f>
        <v>#N/A</v>
      </c>
      <c r="AG172" s="134" t="e">
        <f ca="1">+IF(AND(ISNUMBER(OFFSET('Sanitation Data'!$E$7,0,10*ROW('Sanitation Data'!E166))),'Data Summary'!CV172="Yes"),OFFSET('Sanitation Data'!$E$7,0,10*ROW('Sanitation Data'!E166)),NA())</f>
        <v>#N/A</v>
      </c>
      <c r="AH172" s="134" t="e">
        <f ca="1">+IF(AND(ISNUMBER(OFFSET('Sanitation Data'!$E$11,0,10*ROW('Sanitation Data'!E166))),'Data Summary'!CW172="Yes"),OFFSET('Sanitation Data'!$E$11,0,10*ROW('Sanitation Data'!E166)),NA())</f>
        <v>#N/A</v>
      </c>
      <c r="AI172" s="134" t="e">
        <f ca="1">+IF(AND(ISNUMBER(OFFSET('Sanitation Data'!$E$12,0,10*ROW('Sanitation Data'!E166))),'Data Summary'!CX172="Yes"),OFFSET('Sanitation Data'!$E$12,0,10*ROW('Sanitation Data'!E166)),NA())</f>
        <v>#N/A</v>
      </c>
      <c r="AJ172" s="134" t="e">
        <f ca="1">+IF(AND(ISNUMBER(OFFSET('Sanitation Data'!$E$13,0,10*ROW('Sanitation Data'!E166))),'Data Summary'!CY172="Yes"),OFFSET('Sanitation Data'!$E$13,0,10*ROW('Sanitation Data'!E166)),NA())</f>
        <v>#N/A</v>
      </c>
      <c r="AK172" s="134" t="e">
        <f ca="1">+IF(AND(ISNUMBER(OFFSET('Sanitation Data'!$F$5,0,10*ROW('Sanitation Data'!F166))),'Data Summary'!CZ172="Yes"),100-OFFSET('Sanitation Data'!$F$5,0,10*ROW('Sanitation Data'!F166)),NA())</f>
        <v>#N/A</v>
      </c>
      <c r="AL172" s="134" t="e">
        <f ca="1">+IF(AND(ISNUMBER(OFFSET('Sanitation Data'!$F$7,0,10*ROW('Sanitation Data'!F166))),'Data Summary'!DA172="Yes"),OFFSET('Sanitation Data'!$F$7,0,10*ROW('Sanitation Data'!F166)),NA())</f>
        <v>#N/A</v>
      </c>
      <c r="AM172" s="134" t="e">
        <f ca="1">+IF(AND(ISNUMBER(OFFSET('Sanitation Data'!$F$11,0,10*ROW('Sanitation Data'!F166))),'Data Summary'!DB172="Yes"),OFFSET('Sanitation Data'!$F$11,0,10*ROW('Sanitation Data'!F166)),NA())</f>
        <v>#N/A</v>
      </c>
      <c r="AN172" s="134" t="e">
        <f ca="1">+IF(AND(ISNUMBER(OFFSET('Sanitation Data'!$F$12,0,10*ROW('Sanitation Data'!F166))),'Data Summary'!DC172="Yes"),OFFSET('Sanitation Data'!$F$12,0,10*ROW('Sanitation Data'!F166)),NA())</f>
        <v>#N/A</v>
      </c>
      <c r="AO172" s="134" t="e">
        <f ca="1">+IF(AND(ISNUMBER(OFFSET('Sanitation Data'!$F$13,0,10*ROW('Sanitation Data'!F166))),'Data Summary'!DD172="Yes"),OFFSET('Sanitation Data'!$F$13,0,10*ROW('Sanitation Data'!F166)),NA())</f>
        <v>#N/A</v>
      </c>
      <c r="AP172" s="134" t="e">
        <f ca="1">+IF(AND(ISNUMBER(OFFSET('Sanitation Data'!$G$5,0,10*ROW('Sanitation Data'!G166))),'Data Summary'!DE172="Yes"),100-OFFSET('Sanitation Data'!$G$5,0,10*ROW('Sanitation Data'!G166)),NA())</f>
        <v>#N/A</v>
      </c>
      <c r="AQ172" s="134" t="e">
        <f ca="1">+IF(AND(ISNUMBER(OFFSET('Sanitation Data'!$G$7,0,10*ROW('Sanitation Data'!G166))),'Data Summary'!DF172="Yes"),OFFSET('Sanitation Data'!$G$7,0,10*ROW('Sanitation Data'!G166)),NA())</f>
        <v>#N/A</v>
      </c>
      <c r="AR172" s="134" t="e">
        <f ca="1">+IF(AND(ISNUMBER(OFFSET('Sanitation Data'!$G$11,0,10*ROW('Sanitation Data'!G166))),'Data Summary'!DG172="Yes"),OFFSET('Sanitation Data'!$G$11,0,10*ROW('Sanitation Data'!G166)),NA())</f>
        <v>#N/A</v>
      </c>
      <c r="AS172" s="134" t="e">
        <f ca="1">+IF(AND(ISNUMBER(OFFSET('Sanitation Data'!$G$12,0,10*ROW('Sanitation Data'!G166))),'Data Summary'!DH172="Yes"),OFFSET('Sanitation Data'!$G$12,0,10*ROW('Sanitation Data'!G166)),NA())</f>
        <v>#N/A</v>
      </c>
      <c r="AT172" s="134" t="e">
        <f ca="1">+IF(AND(ISNUMBER(OFFSET('Sanitation Data'!$G$13,0,10*ROW('Sanitation Data'!G166))),'Data Summary'!DI172="Yes"),OFFSET('Sanitation Data'!$G$13,0,10*ROW('Sanitation Data'!G166)),NA())</f>
        <v>#N/A</v>
      </c>
      <c r="AU172" s="134" t="e">
        <f ca="1">+IF(AND(ISNUMBER(OFFSET('Sanitation Data'!$H$5,0,10*ROW('Sanitation Data'!H166))),'Data Summary'!DJ172="Yes"),100-OFFSET('Sanitation Data'!$H$5,0,10*ROW('Sanitation Data'!H166)),NA())</f>
        <v>#N/A</v>
      </c>
      <c r="AV172" s="134" t="e">
        <f ca="1">+IF(AND(ISNUMBER(OFFSET('Sanitation Data'!$H$7,0,10*ROW('Sanitation Data'!H166))),'Data Summary'!DK172="Yes"),OFFSET('Sanitation Data'!$H$7,0,10*ROW('Sanitation Data'!H166)),NA())</f>
        <v>#N/A</v>
      </c>
      <c r="AW172" s="134" t="e">
        <f ca="1">+IF(AND(ISNUMBER(OFFSET('Sanitation Data'!$H$11,0,10*ROW('Sanitation Data'!H166))),'Data Summary'!DL172="Yes"),OFFSET('Sanitation Data'!$H$11,0,10*ROW('Sanitation Data'!H166)),NA())</f>
        <v>#N/A</v>
      </c>
      <c r="AX172" s="134" t="e">
        <f ca="1">+IF(AND(ISNUMBER(OFFSET('Sanitation Data'!$H$12,0,10*ROW('Sanitation Data'!H166))),'Data Summary'!DM172="Yes"),OFFSET('Sanitation Data'!$H$12,0,10*ROW('Sanitation Data'!H166)),NA())</f>
        <v>#N/A</v>
      </c>
      <c r="AY172" s="134" t="e">
        <f ca="1">+IF(AND(ISNUMBER(OFFSET('Sanitation Data'!$H$13,0,10*ROW('Sanitation Data'!H166))),'Data Summary'!DN172="Yes"),OFFSET('Sanitation Data'!$H$13,0,10*ROW('Sanitation Data'!H166)),NA())</f>
        <v>#N/A</v>
      </c>
      <c r="AZ172" s="135" t="e">
        <f ca="1">+IF(AND(ISNUMBER(OFFSET('Hygiene Data'!$C$6,0,10*ROW('Hygiene Data'!C166))),'Data Summary'!DO172="Yes"),OFFSET('Hygiene Data'!$C$6,0,10*ROW('Hygiene Data'!C166)),NA())</f>
        <v>#N/A</v>
      </c>
      <c r="BA172" s="135" t="e">
        <f ca="1">+IF(AND(ISNUMBER(OFFSET('Hygiene Data'!$C$8,0,10*ROW('Hygiene Data'!C166))),'Data Summary'!DP172="Yes"),OFFSET('Hygiene Data'!$C$8,0,10*ROW('Hygiene Data'!C166)),NA())</f>
        <v>#N/A</v>
      </c>
      <c r="BB172" s="135" t="e">
        <f ca="1">+IF(AND(ISNUMBER(OFFSET('Hygiene Data'!$C$10,0,10*ROW('Hygiene Data'!C166))),'Data Summary'!DQ172="Yes"),OFFSET('Hygiene Data'!$C$10,0,10*ROW('Hygiene Data'!C166)),NA())</f>
        <v>#N/A</v>
      </c>
      <c r="BC172" s="135" t="e">
        <f ca="1">+IF(AND(ISNUMBER(OFFSET('Hygiene Data'!$D$6,0,10*ROW('Hygiene Data'!D166))),'Data Summary'!DR172="Yes"),OFFSET('Hygiene Data'!$D$6,0,10*ROW('Hygiene Data'!D166)),NA())</f>
        <v>#N/A</v>
      </c>
      <c r="BD172" s="135" t="e">
        <f ca="1">+IF(AND(ISNUMBER(OFFSET('Hygiene Data'!$D$8,0,10*ROW('Hygiene Data'!D166))),'Data Summary'!DS172="Yes"),OFFSET('Hygiene Data'!$D$8,0,10*ROW('Hygiene Data'!D166)),NA())</f>
        <v>#N/A</v>
      </c>
      <c r="BE172" s="135" t="e">
        <f ca="1">+IF(AND(ISNUMBER(OFFSET('Hygiene Data'!$D$10,0,10*ROW('Hygiene Data'!D166))),'Data Summary'!DT172="Yes"),OFFSET('Hygiene Data'!$D$10,0,10*ROW('Hygiene Data'!D166)),NA())</f>
        <v>#N/A</v>
      </c>
      <c r="BF172" s="135" t="e">
        <f ca="1">+IF(AND(ISNUMBER(OFFSET('Hygiene Data'!$E$6,0,10*ROW('Hygiene Data'!E166))),'Data Summary'!DU172="Yes"),OFFSET('Hygiene Data'!$E$6,0,10*ROW('Hygiene Data'!E166)),NA())</f>
        <v>#N/A</v>
      </c>
      <c r="BG172" s="135" t="e">
        <f ca="1">+IF(AND(ISNUMBER(OFFSET('Hygiene Data'!$E$8,0,10*ROW('Hygiene Data'!E166))),'Data Summary'!DV172="Yes"),OFFSET('Hygiene Data'!$E$8,0,10*ROW('Hygiene Data'!E166)),NA())</f>
        <v>#N/A</v>
      </c>
      <c r="BH172" s="135" t="e">
        <f ca="1">+IF(AND(ISNUMBER(OFFSET('Hygiene Data'!$E$10,0,10*ROW('Hygiene Data'!E166))),'Data Summary'!DW172="Yes"),OFFSET('Hygiene Data'!$E$10,0,10*ROW('Hygiene Data'!E166)),NA())</f>
        <v>#N/A</v>
      </c>
      <c r="BI172" s="135" t="e">
        <f ca="1">+IF(AND(ISNUMBER(OFFSET('Hygiene Data'!$F$6,0,10*ROW('Hygiene Data'!F166))),'Data Summary'!DX172="Yes"),OFFSET('Hygiene Data'!$F$6,0,10*ROW('Hygiene Data'!F166)),NA())</f>
        <v>#N/A</v>
      </c>
      <c r="BJ172" s="135" t="e">
        <f ca="1">+IF(AND(ISNUMBER(OFFSET('Hygiene Data'!$F$8,0,10*ROW('Hygiene Data'!F166))),'Data Summary'!DY172="Yes"),OFFSET('Hygiene Data'!$F$8,0,10*ROW('Hygiene Data'!F166)),NA())</f>
        <v>#N/A</v>
      </c>
      <c r="BK172" s="135" t="e">
        <f ca="1">+IF(AND(ISNUMBER(OFFSET('Hygiene Data'!$F$10,0,10*ROW('Hygiene Data'!F166))),'Data Summary'!DZ172="Yes"),OFFSET('Hygiene Data'!$F$10,0,10*ROW('Hygiene Data'!F166)),NA())</f>
        <v>#N/A</v>
      </c>
      <c r="BL172" s="135" t="e">
        <f ca="1">+IF(AND(ISNUMBER(OFFSET('Hygiene Data'!$G$6,0,10*ROW('Hygiene Data'!G166))),'Data Summary'!EA172="Yes"),OFFSET('Hygiene Data'!$G$6,0,10*ROW('Hygiene Data'!G166)),NA())</f>
        <v>#N/A</v>
      </c>
      <c r="BM172" s="135" t="e">
        <f ca="1">+IF(AND(ISNUMBER(OFFSET('Hygiene Data'!$G$8,0,10*ROW('Hygiene Data'!G166))),'Data Summary'!EB172="Yes"),OFFSET('Hygiene Data'!$G$8,0,10*ROW('Hygiene Data'!G166)),NA())</f>
        <v>#N/A</v>
      </c>
      <c r="BN172" s="135" t="e">
        <f ca="1">+IF(AND(ISNUMBER(OFFSET('Hygiene Data'!$G$10,0,10*ROW('Hygiene Data'!G166))),'Data Summary'!EC172="Yes"),OFFSET('Hygiene Data'!$G$10,0,10*ROW('Hygiene Data'!G166)),NA())</f>
        <v>#N/A</v>
      </c>
      <c r="BO172" s="135" t="e">
        <f ca="1">+IF(AND(ISNUMBER(OFFSET('Hygiene Data'!$H$6,0,10*ROW('Hygiene Data'!H166))),'Data Summary'!ED172="Yes"),OFFSET('Hygiene Data'!$H$6,0,10*ROW('Hygiene Data'!H166)),NA())</f>
        <v>#N/A</v>
      </c>
      <c r="BP172" s="135" t="e">
        <f ca="1">+IF(AND(ISNUMBER(OFFSET('Hygiene Data'!$H$8,0,10*ROW('Hygiene Data'!H166))),'Data Summary'!EE172="Yes"),OFFSET('Hygiene Data'!$H$8,0,10*ROW('Hygiene Data'!H166)),NA())</f>
        <v>#N/A</v>
      </c>
      <c r="BQ172" s="135" t="e">
        <f ca="1">+IF(AND(ISNUMBER(OFFSET('Hygiene Data'!$H$10,0,10*ROW('Hygiene Data'!H166))),'Data Summary'!EF172="Yes"),OFFSET('Hygiene Data'!$H$10,0,10*ROW('Hygiene Data'!H166)),NA())</f>
        <v>#N/A</v>
      </c>
    </row>
    <row r="173" spans="1:69" x14ac:dyDescent="0.2">
      <c r="A173" s="50" t="e">
        <f ca="1">+IF(OFFSET('Water Data'!$B$1,0,10*ROW('Water Data'!B167))="",NA(),OFFSET('Water Data'!$B$1,0,10*ROW('Water Data'!B167)))</f>
        <v>#N/A</v>
      </c>
      <c r="B173" s="50" t="e">
        <f ca="1">+IF(OFFSET('Water Data'!$A$3,0,10*ROW('Water Data'!A170))="",NA(),OFFSET('Water Data'!$A$3,0,10*ROW('Water Data'!A170)))</f>
        <v>#N/A</v>
      </c>
      <c r="C173" s="50" t="e">
        <f ca="1">+IF(OFFSET('Water Data'!$C$3,0,10*ROW('Water Data'!C170))="",NA(),OFFSET('Water Data'!$C$3,0,10*ROW('Water Data'!C170)))</f>
        <v>#N/A</v>
      </c>
      <c r="D173" s="133" t="e">
        <f ca="1">+IF(AND(ISNUMBER(OFFSET('Water Data'!$C$5,0,10*ROW('Water Data'!C167))),'Data Summary'!BS173="Yes"),100-OFFSET('Water Data'!$C$5,0,10*ROW('Water Data'!C167)),NA())</f>
        <v>#N/A</v>
      </c>
      <c r="E173" s="133" t="e">
        <f ca="1">+IF(AND(ISNUMBER(OFFSET('Water Data'!$C$7,0,10*ROW('Water Data'!C167))),'Data Summary'!BT173="Yes"),OFFSET('Water Data'!$C$7,0,10*ROW('Water Data'!C167)),NA())</f>
        <v>#N/A</v>
      </c>
      <c r="F173" s="133" t="e">
        <f ca="1">+IF(AND(ISNUMBER(OFFSET('Water Data'!$C$10,0,10*ROW('Water Data'!C167))),'Data Summary'!BU173="Yes"),OFFSET('Water Data'!$C$10,0,10*ROW('Water Data'!C167)),NA())</f>
        <v>#N/A</v>
      </c>
      <c r="G173" s="133" t="e">
        <f ca="1">+IF(AND(ISNUMBER(OFFSET('Water Data'!$D$5,0,10*ROW('Water Data'!D167))),'Data Summary'!BV173="Yes"),100-OFFSET('Water Data'!$D$5,0,10*ROW('Water Data'!D167)),NA())</f>
        <v>#N/A</v>
      </c>
      <c r="H173" s="133" t="e">
        <f ca="1">+IF(AND(ISNUMBER(OFFSET('Water Data'!$D$7,0,10*ROW('Water Data'!D167))),'Data Summary'!BW173="Yes"),OFFSET('Water Data'!$D$7,0,10*ROW('Water Data'!D167)),NA())</f>
        <v>#N/A</v>
      </c>
      <c r="I173" s="133" t="e">
        <f ca="1">+IF(AND(ISNUMBER(OFFSET('Water Data'!$D$10,0,10*ROW('Water Data'!D167))),'Data Summary'!BX173="Yes"),OFFSET('Water Data'!$D$10,0,10*ROW('Water Data'!D167)),NA())</f>
        <v>#N/A</v>
      </c>
      <c r="J173" s="133" t="e">
        <f ca="1">+IF(AND(ISNUMBER(OFFSET('Water Data'!$E$5,0,10*ROW('Water Data'!E167))),'Data Summary'!BY173="Yes"),100-OFFSET('Water Data'!$E$5,0,10*ROW('Water Data'!E167)),NA())</f>
        <v>#N/A</v>
      </c>
      <c r="K173" s="133" t="e">
        <f ca="1">+IF(AND(ISNUMBER(OFFSET('Water Data'!$E$7,0,10*ROW('Water Data'!E167))),'Data Summary'!BZ173="Yes"),OFFSET('Water Data'!$E$7,0,10*ROW('Water Data'!E167)),NA())</f>
        <v>#N/A</v>
      </c>
      <c r="L173" s="133" t="e">
        <f ca="1">+IF(AND(ISNUMBER(OFFSET('Water Data'!$E$10,0,10*ROW('Water Data'!E167))),'Data Summary'!CA173="Yes"),OFFSET('Water Data'!$E$10,0,10*ROW('Water Data'!E167)),NA())</f>
        <v>#N/A</v>
      </c>
      <c r="M173" s="133" t="e">
        <f ca="1">+IF(AND(ISNUMBER(OFFSET('Water Data'!$F$5,0,10*ROW('Water Data'!F167))),'Data Summary'!CB173="Yes"),100-OFFSET('Water Data'!$F$5,0,10*ROW('Water Data'!F167)),NA())</f>
        <v>#N/A</v>
      </c>
      <c r="N173" s="133" t="e">
        <f ca="1">+IF(AND(ISNUMBER(OFFSET('Water Data'!$F$7,0,10*ROW('Water Data'!F167))),'Data Summary'!CC173="Yes"),OFFSET('Water Data'!$F$7,0,10*ROW('Water Data'!F167)),NA())</f>
        <v>#N/A</v>
      </c>
      <c r="O173" s="133" t="e">
        <f ca="1">+IF(AND(ISNUMBER(OFFSET('Water Data'!$F$10,0,10*ROW('Water Data'!F167))),'Data Summary'!CD173="Yes"),OFFSET('Water Data'!$F$10,0,10*ROW('Water Data'!F167)),NA())</f>
        <v>#N/A</v>
      </c>
      <c r="P173" s="133" t="e">
        <f ca="1">+IF(AND(ISNUMBER(OFFSET('Water Data'!$G$5,0,10*ROW('Water Data'!G167))),'Data Summary'!CE173="Yes"),100-OFFSET('Water Data'!$G$5,0,10*ROW('Water Data'!G167)),NA())</f>
        <v>#N/A</v>
      </c>
      <c r="Q173" s="133" t="e">
        <f ca="1">+IF(AND(ISNUMBER(OFFSET('Water Data'!$G$7,0,10*ROW('Water Data'!G167))),'Data Summary'!CF173="Yes"),OFFSET('Water Data'!$G$7,0,10*ROW('Water Data'!G167)),NA())</f>
        <v>#N/A</v>
      </c>
      <c r="R173" s="133" t="e">
        <f ca="1">+IF(AND(ISNUMBER(OFFSET('Water Data'!$G$10,0,10*ROW('Water Data'!G167))),'Data Summary'!CG173="Yes"),OFFSET('Water Data'!$G$10,0,10*ROW('Water Data'!G167)),NA())</f>
        <v>#N/A</v>
      </c>
      <c r="S173" s="133" t="e">
        <f ca="1">+IF(AND(ISNUMBER(OFFSET('Water Data'!$H$5,0,10*ROW('Water Data'!H167))),'Data Summary'!CH173="Yes"),100-OFFSET('Water Data'!$H$5,0,10*ROW('Water Data'!H167)),NA())</f>
        <v>#N/A</v>
      </c>
      <c r="T173" s="133" t="e">
        <f ca="1">+IF(AND(ISNUMBER(OFFSET('Water Data'!$H$7,0,10*ROW('Water Data'!H167))),'Data Summary'!CI173="Yes"),OFFSET('Water Data'!$H$7,0,10*ROW('Water Data'!H167)),NA())</f>
        <v>#N/A</v>
      </c>
      <c r="U173" s="133" t="e">
        <f ca="1">+IF(AND(ISNUMBER(OFFSET('Water Data'!$H$10,0,10*ROW('Water Data'!H167))),'Data Summary'!CJ173="Yes"),OFFSET('Water Data'!$H$10,0,10*ROW('Water Data'!H167)),NA())</f>
        <v>#N/A</v>
      </c>
      <c r="V173" s="134" t="e">
        <f ca="1">+IF(AND(ISNUMBER(OFFSET('Sanitation Data'!$C$5,0,10*ROW('Sanitation Data'!C167))),'Data Summary'!CK173="Yes"),100-OFFSET('Sanitation Data'!$C$5,0,10*ROW('Sanitation Data'!C167)),NA())</f>
        <v>#N/A</v>
      </c>
      <c r="W173" s="134" t="e">
        <f ca="1">+IF(AND(ISNUMBER(OFFSET('Sanitation Data'!$C$7,0,10*ROW('Sanitation Data'!C167))),'Data Summary'!CL173="Yes"),OFFSET('Sanitation Data'!$C$7,0,10*ROW('Sanitation Data'!C167)),NA())</f>
        <v>#N/A</v>
      </c>
      <c r="X173" s="134" t="e">
        <f ca="1">+IF(AND(ISNUMBER(OFFSET('Sanitation Data'!$C$11,0,10*ROW('Sanitation Data'!C167))),'Data Summary'!CM173="Yes"),OFFSET('Sanitation Data'!$C$11,0,10*ROW('Sanitation Data'!C167)),NA())</f>
        <v>#N/A</v>
      </c>
      <c r="Y173" s="134" t="e">
        <f ca="1">+IF(AND(ISNUMBER(OFFSET('Sanitation Data'!$C$12,0,10*ROW('Sanitation Data'!C167))),'Data Summary'!CN173="Yes"),OFFSET('Sanitation Data'!$C$12,0,10*ROW('Sanitation Data'!C167)),NA())</f>
        <v>#N/A</v>
      </c>
      <c r="Z173" s="134" t="e">
        <f ca="1">+IF(AND(ISNUMBER(OFFSET('Sanitation Data'!$C$13,0,10*ROW('Sanitation Data'!C167))),'Data Summary'!CO173="Yes"),OFFSET('Sanitation Data'!$C$13,0,10*ROW('Sanitation Data'!C167)),NA())</f>
        <v>#N/A</v>
      </c>
      <c r="AA173" s="134" t="e">
        <f ca="1">+IF(AND(ISNUMBER(OFFSET('Sanitation Data'!$D$5,0,10*ROW('Sanitation Data'!D167))),'Data Summary'!CP173="Yes"),100-OFFSET('Sanitation Data'!$D$5,0,10*ROW('Sanitation Data'!D167)),NA())</f>
        <v>#N/A</v>
      </c>
      <c r="AB173" s="134" t="e">
        <f ca="1">+IF(AND(ISNUMBER(OFFSET('Sanitation Data'!$D$7,0,10*ROW('Sanitation Data'!D167))),'Data Summary'!CQ173="Yes"),OFFSET('Sanitation Data'!$D$7,0,10*ROW('Sanitation Data'!D167)),NA())</f>
        <v>#N/A</v>
      </c>
      <c r="AC173" s="134" t="e">
        <f ca="1">+IF(AND(ISNUMBER(OFFSET('Sanitation Data'!$D$11,0,10*ROW('Sanitation Data'!D167))),'Data Summary'!CR173="Yes"),OFFSET('Sanitation Data'!$D$11,0,10*ROW('Sanitation Data'!D167)),NA())</f>
        <v>#N/A</v>
      </c>
      <c r="AD173" s="134" t="e">
        <f ca="1">+IF(AND(ISNUMBER(OFFSET('Sanitation Data'!$D$12,0,10*ROW('Sanitation Data'!D167))),'Data Summary'!CS173="Yes"),OFFSET('Sanitation Data'!$D$12,0,10*ROW('Sanitation Data'!D167)),NA())</f>
        <v>#N/A</v>
      </c>
      <c r="AE173" s="134" t="e">
        <f ca="1">+IF(AND(ISNUMBER(OFFSET('Sanitation Data'!$D$13,0,10*ROW('Sanitation Data'!D167))),'Data Summary'!CT173="Yes"),OFFSET('Sanitation Data'!$D$13,0,10*ROW('Sanitation Data'!D167)),NA())</f>
        <v>#N/A</v>
      </c>
      <c r="AF173" s="134" t="e">
        <f ca="1">+IF(AND(ISNUMBER(OFFSET('Sanitation Data'!$E$5,0,10*ROW('Sanitation Data'!E167))),'Data Summary'!CU173="Yes"),100-OFFSET('Sanitation Data'!$E$5,0,10*ROW('Sanitation Data'!E167)),NA())</f>
        <v>#N/A</v>
      </c>
      <c r="AG173" s="134" t="e">
        <f ca="1">+IF(AND(ISNUMBER(OFFSET('Sanitation Data'!$E$7,0,10*ROW('Sanitation Data'!E167))),'Data Summary'!CV173="Yes"),OFFSET('Sanitation Data'!$E$7,0,10*ROW('Sanitation Data'!E167)),NA())</f>
        <v>#N/A</v>
      </c>
      <c r="AH173" s="134" t="e">
        <f ca="1">+IF(AND(ISNUMBER(OFFSET('Sanitation Data'!$E$11,0,10*ROW('Sanitation Data'!E167))),'Data Summary'!CW173="Yes"),OFFSET('Sanitation Data'!$E$11,0,10*ROW('Sanitation Data'!E167)),NA())</f>
        <v>#N/A</v>
      </c>
      <c r="AI173" s="134" t="e">
        <f ca="1">+IF(AND(ISNUMBER(OFFSET('Sanitation Data'!$E$12,0,10*ROW('Sanitation Data'!E167))),'Data Summary'!CX173="Yes"),OFFSET('Sanitation Data'!$E$12,0,10*ROW('Sanitation Data'!E167)),NA())</f>
        <v>#N/A</v>
      </c>
      <c r="AJ173" s="134" t="e">
        <f ca="1">+IF(AND(ISNUMBER(OFFSET('Sanitation Data'!$E$13,0,10*ROW('Sanitation Data'!E167))),'Data Summary'!CY173="Yes"),OFFSET('Sanitation Data'!$E$13,0,10*ROW('Sanitation Data'!E167)),NA())</f>
        <v>#N/A</v>
      </c>
      <c r="AK173" s="134" t="e">
        <f ca="1">+IF(AND(ISNUMBER(OFFSET('Sanitation Data'!$F$5,0,10*ROW('Sanitation Data'!F167))),'Data Summary'!CZ173="Yes"),100-OFFSET('Sanitation Data'!$F$5,0,10*ROW('Sanitation Data'!F167)),NA())</f>
        <v>#N/A</v>
      </c>
      <c r="AL173" s="134" t="e">
        <f ca="1">+IF(AND(ISNUMBER(OFFSET('Sanitation Data'!$F$7,0,10*ROW('Sanitation Data'!F167))),'Data Summary'!DA173="Yes"),OFFSET('Sanitation Data'!$F$7,0,10*ROW('Sanitation Data'!F167)),NA())</f>
        <v>#N/A</v>
      </c>
      <c r="AM173" s="134" t="e">
        <f ca="1">+IF(AND(ISNUMBER(OFFSET('Sanitation Data'!$F$11,0,10*ROW('Sanitation Data'!F167))),'Data Summary'!DB173="Yes"),OFFSET('Sanitation Data'!$F$11,0,10*ROW('Sanitation Data'!F167)),NA())</f>
        <v>#N/A</v>
      </c>
      <c r="AN173" s="134" t="e">
        <f ca="1">+IF(AND(ISNUMBER(OFFSET('Sanitation Data'!$F$12,0,10*ROW('Sanitation Data'!F167))),'Data Summary'!DC173="Yes"),OFFSET('Sanitation Data'!$F$12,0,10*ROW('Sanitation Data'!F167)),NA())</f>
        <v>#N/A</v>
      </c>
      <c r="AO173" s="134" t="e">
        <f ca="1">+IF(AND(ISNUMBER(OFFSET('Sanitation Data'!$F$13,0,10*ROW('Sanitation Data'!F167))),'Data Summary'!DD173="Yes"),OFFSET('Sanitation Data'!$F$13,0,10*ROW('Sanitation Data'!F167)),NA())</f>
        <v>#N/A</v>
      </c>
      <c r="AP173" s="134" t="e">
        <f ca="1">+IF(AND(ISNUMBER(OFFSET('Sanitation Data'!$G$5,0,10*ROW('Sanitation Data'!G167))),'Data Summary'!DE173="Yes"),100-OFFSET('Sanitation Data'!$G$5,0,10*ROW('Sanitation Data'!G167)),NA())</f>
        <v>#N/A</v>
      </c>
      <c r="AQ173" s="134" t="e">
        <f ca="1">+IF(AND(ISNUMBER(OFFSET('Sanitation Data'!$G$7,0,10*ROW('Sanitation Data'!G167))),'Data Summary'!DF173="Yes"),OFFSET('Sanitation Data'!$G$7,0,10*ROW('Sanitation Data'!G167)),NA())</f>
        <v>#N/A</v>
      </c>
      <c r="AR173" s="134" t="e">
        <f ca="1">+IF(AND(ISNUMBER(OFFSET('Sanitation Data'!$G$11,0,10*ROW('Sanitation Data'!G167))),'Data Summary'!DG173="Yes"),OFFSET('Sanitation Data'!$G$11,0,10*ROW('Sanitation Data'!G167)),NA())</f>
        <v>#N/A</v>
      </c>
      <c r="AS173" s="134" t="e">
        <f ca="1">+IF(AND(ISNUMBER(OFFSET('Sanitation Data'!$G$12,0,10*ROW('Sanitation Data'!G167))),'Data Summary'!DH173="Yes"),OFFSET('Sanitation Data'!$G$12,0,10*ROW('Sanitation Data'!G167)),NA())</f>
        <v>#N/A</v>
      </c>
      <c r="AT173" s="134" t="e">
        <f ca="1">+IF(AND(ISNUMBER(OFFSET('Sanitation Data'!$G$13,0,10*ROW('Sanitation Data'!G167))),'Data Summary'!DI173="Yes"),OFFSET('Sanitation Data'!$G$13,0,10*ROW('Sanitation Data'!G167)),NA())</f>
        <v>#N/A</v>
      </c>
      <c r="AU173" s="134" t="e">
        <f ca="1">+IF(AND(ISNUMBER(OFFSET('Sanitation Data'!$H$5,0,10*ROW('Sanitation Data'!H167))),'Data Summary'!DJ173="Yes"),100-OFFSET('Sanitation Data'!$H$5,0,10*ROW('Sanitation Data'!H167)),NA())</f>
        <v>#N/A</v>
      </c>
      <c r="AV173" s="134" t="e">
        <f ca="1">+IF(AND(ISNUMBER(OFFSET('Sanitation Data'!$H$7,0,10*ROW('Sanitation Data'!H167))),'Data Summary'!DK173="Yes"),OFFSET('Sanitation Data'!$H$7,0,10*ROW('Sanitation Data'!H167)),NA())</f>
        <v>#N/A</v>
      </c>
      <c r="AW173" s="134" t="e">
        <f ca="1">+IF(AND(ISNUMBER(OFFSET('Sanitation Data'!$H$11,0,10*ROW('Sanitation Data'!H167))),'Data Summary'!DL173="Yes"),OFFSET('Sanitation Data'!$H$11,0,10*ROW('Sanitation Data'!H167)),NA())</f>
        <v>#N/A</v>
      </c>
      <c r="AX173" s="134" t="e">
        <f ca="1">+IF(AND(ISNUMBER(OFFSET('Sanitation Data'!$H$12,0,10*ROW('Sanitation Data'!H167))),'Data Summary'!DM173="Yes"),OFFSET('Sanitation Data'!$H$12,0,10*ROW('Sanitation Data'!H167)),NA())</f>
        <v>#N/A</v>
      </c>
      <c r="AY173" s="134" t="e">
        <f ca="1">+IF(AND(ISNUMBER(OFFSET('Sanitation Data'!$H$13,0,10*ROW('Sanitation Data'!H167))),'Data Summary'!DN173="Yes"),OFFSET('Sanitation Data'!$H$13,0,10*ROW('Sanitation Data'!H167)),NA())</f>
        <v>#N/A</v>
      </c>
      <c r="AZ173" s="135" t="e">
        <f ca="1">+IF(AND(ISNUMBER(OFFSET('Hygiene Data'!$C$6,0,10*ROW('Hygiene Data'!C167))),'Data Summary'!DO173="Yes"),OFFSET('Hygiene Data'!$C$6,0,10*ROW('Hygiene Data'!C167)),NA())</f>
        <v>#N/A</v>
      </c>
      <c r="BA173" s="135" t="e">
        <f ca="1">+IF(AND(ISNUMBER(OFFSET('Hygiene Data'!$C$8,0,10*ROW('Hygiene Data'!C167))),'Data Summary'!DP173="Yes"),OFFSET('Hygiene Data'!$C$8,0,10*ROW('Hygiene Data'!C167)),NA())</f>
        <v>#N/A</v>
      </c>
      <c r="BB173" s="135" t="e">
        <f ca="1">+IF(AND(ISNUMBER(OFFSET('Hygiene Data'!$C$10,0,10*ROW('Hygiene Data'!C167))),'Data Summary'!DQ173="Yes"),OFFSET('Hygiene Data'!$C$10,0,10*ROW('Hygiene Data'!C167)),NA())</f>
        <v>#N/A</v>
      </c>
      <c r="BC173" s="135" t="e">
        <f ca="1">+IF(AND(ISNUMBER(OFFSET('Hygiene Data'!$D$6,0,10*ROW('Hygiene Data'!D167))),'Data Summary'!DR173="Yes"),OFFSET('Hygiene Data'!$D$6,0,10*ROW('Hygiene Data'!D167)),NA())</f>
        <v>#N/A</v>
      </c>
      <c r="BD173" s="135" t="e">
        <f ca="1">+IF(AND(ISNUMBER(OFFSET('Hygiene Data'!$D$8,0,10*ROW('Hygiene Data'!D167))),'Data Summary'!DS173="Yes"),OFFSET('Hygiene Data'!$D$8,0,10*ROW('Hygiene Data'!D167)),NA())</f>
        <v>#N/A</v>
      </c>
      <c r="BE173" s="135" t="e">
        <f ca="1">+IF(AND(ISNUMBER(OFFSET('Hygiene Data'!$D$10,0,10*ROW('Hygiene Data'!D167))),'Data Summary'!DT173="Yes"),OFFSET('Hygiene Data'!$D$10,0,10*ROW('Hygiene Data'!D167)),NA())</f>
        <v>#N/A</v>
      </c>
      <c r="BF173" s="135" t="e">
        <f ca="1">+IF(AND(ISNUMBER(OFFSET('Hygiene Data'!$E$6,0,10*ROW('Hygiene Data'!E167))),'Data Summary'!DU173="Yes"),OFFSET('Hygiene Data'!$E$6,0,10*ROW('Hygiene Data'!E167)),NA())</f>
        <v>#N/A</v>
      </c>
      <c r="BG173" s="135" t="e">
        <f ca="1">+IF(AND(ISNUMBER(OFFSET('Hygiene Data'!$E$8,0,10*ROW('Hygiene Data'!E167))),'Data Summary'!DV173="Yes"),OFFSET('Hygiene Data'!$E$8,0,10*ROW('Hygiene Data'!E167)),NA())</f>
        <v>#N/A</v>
      </c>
      <c r="BH173" s="135" t="e">
        <f ca="1">+IF(AND(ISNUMBER(OFFSET('Hygiene Data'!$E$10,0,10*ROW('Hygiene Data'!E167))),'Data Summary'!DW173="Yes"),OFFSET('Hygiene Data'!$E$10,0,10*ROW('Hygiene Data'!E167)),NA())</f>
        <v>#N/A</v>
      </c>
      <c r="BI173" s="135" t="e">
        <f ca="1">+IF(AND(ISNUMBER(OFFSET('Hygiene Data'!$F$6,0,10*ROW('Hygiene Data'!F167))),'Data Summary'!DX173="Yes"),OFFSET('Hygiene Data'!$F$6,0,10*ROW('Hygiene Data'!F167)),NA())</f>
        <v>#N/A</v>
      </c>
      <c r="BJ173" s="135" t="e">
        <f ca="1">+IF(AND(ISNUMBER(OFFSET('Hygiene Data'!$F$8,0,10*ROW('Hygiene Data'!F167))),'Data Summary'!DY173="Yes"),OFFSET('Hygiene Data'!$F$8,0,10*ROW('Hygiene Data'!F167)),NA())</f>
        <v>#N/A</v>
      </c>
      <c r="BK173" s="135" t="e">
        <f ca="1">+IF(AND(ISNUMBER(OFFSET('Hygiene Data'!$F$10,0,10*ROW('Hygiene Data'!F167))),'Data Summary'!DZ173="Yes"),OFFSET('Hygiene Data'!$F$10,0,10*ROW('Hygiene Data'!F167)),NA())</f>
        <v>#N/A</v>
      </c>
      <c r="BL173" s="135" t="e">
        <f ca="1">+IF(AND(ISNUMBER(OFFSET('Hygiene Data'!$G$6,0,10*ROW('Hygiene Data'!G167))),'Data Summary'!EA173="Yes"),OFFSET('Hygiene Data'!$G$6,0,10*ROW('Hygiene Data'!G167)),NA())</f>
        <v>#N/A</v>
      </c>
      <c r="BM173" s="135" t="e">
        <f ca="1">+IF(AND(ISNUMBER(OFFSET('Hygiene Data'!$G$8,0,10*ROW('Hygiene Data'!G167))),'Data Summary'!EB173="Yes"),OFFSET('Hygiene Data'!$G$8,0,10*ROW('Hygiene Data'!G167)),NA())</f>
        <v>#N/A</v>
      </c>
      <c r="BN173" s="135" t="e">
        <f ca="1">+IF(AND(ISNUMBER(OFFSET('Hygiene Data'!$G$10,0,10*ROW('Hygiene Data'!G167))),'Data Summary'!EC173="Yes"),OFFSET('Hygiene Data'!$G$10,0,10*ROW('Hygiene Data'!G167)),NA())</f>
        <v>#N/A</v>
      </c>
      <c r="BO173" s="135" t="e">
        <f ca="1">+IF(AND(ISNUMBER(OFFSET('Hygiene Data'!$H$6,0,10*ROW('Hygiene Data'!H167))),'Data Summary'!ED173="Yes"),OFFSET('Hygiene Data'!$H$6,0,10*ROW('Hygiene Data'!H167)),NA())</f>
        <v>#N/A</v>
      </c>
      <c r="BP173" s="135" t="e">
        <f ca="1">+IF(AND(ISNUMBER(OFFSET('Hygiene Data'!$H$8,0,10*ROW('Hygiene Data'!H167))),'Data Summary'!EE173="Yes"),OFFSET('Hygiene Data'!$H$8,0,10*ROW('Hygiene Data'!H167)),NA())</f>
        <v>#N/A</v>
      </c>
      <c r="BQ173" s="135" t="e">
        <f ca="1">+IF(AND(ISNUMBER(OFFSET('Hygiene Data'!$H$10,0,10*ROW('Hygiene Data'!H167))),'Data Summary'!EF173="Yes"),OFFSET('Hygiene Data'!$H$10,0,10*ROW('Hygiene Data'!H167)),NA())</f>
        <v>#N/A</v>
      </c>
    </row>
    <row r="174" spans="1:69" x14ac:dyDescent="0.2">
      <c r="A174" s="50" t="e">
        <f ca="1">+IF(OFFSET('Water Data'!$B$1,0,10*ROW('Water Data'!B168))="",NA(),OFFSET('Water Data'!$B$1,0,10*ROW('Water Data'!B168)))</f>
        <v>#N/A</v>
      </c>
      <c r="B174" s="50" t="e">
        <f ca="1">+IF(OFFSET('Water Data'!$A$3,0,10*ROW('Water Data'!A171))="",NA(),OFFSET('Water Data'!$A$3,0,10*ROW('Water Data'!A171)))</f>
        <v>#N/A</v>
      </c>
      <c r="C174" s="50" t="e">
        <f ca="1">+IF(OFFSET('Water Data'!$C$3,0,10*ROW('Water Data'!C171))="",NA(),OFFSET('Water Data'!$C$3,0,10*ROW('Water Data'!C171)))</f>
        <v>#N/A</v>
      </c>
      <c r="D174" s="133" t="e">
        <f ca="1">+IF(AND(ISNUMBER(OFFSET('Water Data'!$C$5,0,10*ROW('Water Data'!C168))),'Data Summary'!BS174="Yes"),100-OFFSET('Water Data'!$C$5,0,10*ROW('Water Data'!C168)),NA())</f>
        <v>#N/A</v>
      </c>
      <c r="E174" s="133" t="e">
        <f ca="1">+IF(AND(ISNUMBER(OFFSET('Water Data'!$C$7,0,10*ROW('Water Data'!C168))),'Data Summary'!BT174="Yes"),OFFSET('Water Data'!$C$7,0,10*ROW('Water Data'!C168)),NA())</f>
        <v>#N/A</v>
      </c>
      <c r="F174" s="133" t="e">
        <f ca="1">+IF(AND(ISNUMBER(OFFSET('Water Data'!$C$10,0,10*ROW('Water Data'!C168))),'Data Summary'!BU174="Yes"),OFFSET('Water Data'!$C$10,0,10*ROW('Water Data'!C168)),NA())</f>
        <v>#N/A</v>
      </c>
      <c r="G174" s="133" t="e">
        <f ca="1">+IF(AND(ISNUMBER(OFFSET('Water Data'!$D$5,0,10*ROW('Water Data'!D168))),'Data Summary'!BV174="Yes"),100-OFFSET('Water Data'!$D$5,0,10*ROW('Water Data'!D168)),NA())</f>
        <v>#N/A</v>
      </c>
      <c r="H174" s="133" t="e">
        <f ca="1">+IF(AND(ISNUMBER(OFFSET('Water Data'!$D$7,0,10*ROW('Water Data'!D168))),'Data Summary'!BW174="Yes"),OFFSET('Water Data'!$D$7,0,10*ROW('Water Data'!D168)),NA())</f>
        <v>#N/A</v>
      </c>
      <c r="I174" s="133" t="e">
        <f ca="1">+IF(AND(ISNUMBER(OFFSET('Water Data'!$D$10,0,10*ROW('Water Data'!D168))),'Data Summary'!BX174="Yes"),OFFSET('Water Data'!$D$10,0,10*ROW('Water Data'!D168)),NA())</f>
        <v>#N/A</v>
      </c>
      <c r="J174" s="133" t="e">
        <f ca="1">+IF(AND(ISNUMBER(OFFSET('Water Data'!$E$5,0,10*ROW('Water Data'!E168))),'Data Summary'!BY174="Yes"),100-OFFSET('Water Data'!$E$5,0,10*ROW('Water Data'!E168)),NA())</f>
        <v>#N/A</v>
      </c>
      <c r="K174" s="133" t="e">
        <f ca="1">+IF(AND(ISNUMBER(OFFSET('Water Data'!$E$7,0,10*ROW('Water Data'!E168))),'Data Summary'!BZ174="Yes"),OFFSET('Water Data'!$E$7,0,10*ROW('Water Data'!E168)),NA())</f>
        <v>#N/A</v>
      </c>
      <c r="L174" s="133" t="e">
        <f ca="1">+IF(AND(ISNUMBER(OFFSET('Water Data'!$E$10,0,10*ROW('Water Data'!E168))),'Data Summary'!CA174="Yes"),OFFSET('Water Data'!$E$10,0,10*ROW('Water Data'!E168)),NA())</f>
        <v>#N/A</v>
      </c>
      <c r="M174" s="133" t="e">
        <f ca="1">+IF(AND(ISNUMBER(OFFSET('Water Data'!$F$5,0,10*ROW('Water Data'!F168))),'Data Summary'!CB174="Yes"),100-OFFSET('Water Data'!$F$5,0,10*ROW('Water Data'!F168)),NA())</f>
        <v>#N/A</v>
      </c>
      <c r="N174" s="133" t="e">
        <f ca="1">+IF(AND(ISNUMBER(OFFSET('Water Data'!$F$7,0,10*ROW('Water Data'!F168))),'Data Summary'!CC174="Yes"),OFFSET('Water Data'!$F$7,0,10*ROW('Water Data'!F168)),NA())</f>
        <v>#N/A</v>
      </c>
      <c r="O174" s="133" t="e">
        <f ca="1">+IF(AND(ISNUMBER(OFFSET('Water Data'!$F$10,0,10*ROW('Water Data'!F168))),'Data Summary'!CD174="Yes"),OFFSET('Water Data'!$F$10,0,10*ROW('Water Data'!F168)),NA())</f>
        <v>#N/A</v>
      </c>
      <c r="P174" s="133" t="e">
        <f ca="1">+IF(AND(ISNUMBER(OFFSET('Water Data'!$G$5,0,10*ROW('Water Data'!G168))),'Data Summary'!CE174="Yes"),100-OFFSET('Water Data'!$G$5,0,10*ROW('Water Data'!G168)),NA())</f>
        <v>#N/A</v>
      </c>
      <c r="Q174" s="133" t="e">
        <f ca="1">+IF(AND(ISNUMBER(OFFSET('Water Data'!$G$7,0,10*ROW('Water Data'!G168))),'Data Summary'!CF174="Yes"),OFFSET('Water Data'!$G$7,0,10*ROW('Water Data'!G168)),NA())</f>
        <v>#N/A</v>
      </c>
      <c r="R174" s="133" t="e">
        <f ca="1">+IF(AND(ISNUMBER(OFFSET('Water Data'!$G$10,0,10*ROW('Water Data'!G168))),'Data Summary'!CG174="Yes"),OFFSET('Water Data'!$G$10,0,10*ROW('Water Data'!G168)),NA())</f>
        <v>#N/A</v>
      </c>
      <c r="S174" s="133" t="e">
        <f ca="1">+IF(AND(ISNUMBER(OFFSET('Water Data'!$H$5,0,10*ROW('Water Data'!H168))),'Data Summary'!CH174="Yes"),100-OFFSET('Water Data'!$H$5,0,10*ROW('Water Data'!H168)),NA())</f>
        <v>#N/A</v>
      </c>
      <c r="T174" s="133" t="e">
        <f ca="1">+IF(AND(ISNUMBER(OFFSET('Water Data'!$H$7,0,10*ROW('Water Data'!H168))),'Data Summary'!CI174="Yes"),OFFSET('Water Data'!$H$7,0,10*ROW('Water Data'!H168)),NA())</f>
        <v>#N/A</v>
      </c>
      <c r="U174" s="133" t="e">
        <f ca="1">+IF(AND(ISNUMBER(OFFSET('Water Data'!$H$10,0,10*ROW('Water Data'!H168))),'Data Summary'!CJ174="Yes"),OFFSET('Water Data'!$H$10,0,10*ROW('Water Data'!H168)),NA())</f>
        <v>#N/A</v>
      </c>
      <c r="V174" s="134" t="e">
        <f ca="1">+IF(AND(ISNUMBER(OFFSET('Sanitation Data'!$C$5,0,10*ROW('Sanitation Data'!C168))),'Data Summary'!CK174="Yes"),100-OFFSET('Sanitation Data'!$C$5,0,10*ROW('Sanitation Data'!C168)),NA())</f>
        <v>#N/A</v>
      </c>
      <c r="W174" s="134" t="e">
        <f ca="1">+IF(AND(ISNUMBER(OFFSET('Sanitation Data'!$C$7,0,10*ROW('Sanitation Data'!C168))),'Data Summary'!CL174="Yes"),OFFSET('Sanitation Data'!$C$7,0,10*ROW('Sanitation Data'!C168)),NA())</f>
        <v>#N/A</v>
      </c>
      <c r="X174" s="134" t="e">
        <f ca="1">+IF(AND(ISNUMBER(OFFSET('Sanitation Data'!$C$11,0,10*ROW('Sanitation Data'!C168))),'Data Summary'!CM174="Yes"),OFFSET('Sanitation Data'!$C$11,0,10*ROW('Sanitation Data'!C168)),NA())</f>
        <v>#N/A</v>
      </c>
      <c r="Y174" s="134" t="e">
        <f ca="1">+IF(AND(ISNUMBER(OFFSET('Sanitation Data'!$C$12,0,10*ROW('Sanitation Data'!C168))),'Data Summary'!CN174="Yes"),OFFSET('Sanitation Data'!$C$12,0,10*ROW('Sanitation Data'!C168)),NA())</f>
        <v>#N/A</v>
      </c>
      <c r="Z174" s="134" t="e">
        <f ca="1">+IF(AND(ISNUMBER(OFFSET('Sanitation Data'!$C$13,0,10*ROW('Sanitation Data'!C168))),'Data Summary'!CO174="Yes"),OFFSET('Sanitation Data'!$C$13,0,10*ROW('Sanitation Data'!C168)),NA())</f>
        <v>#N/A</v>
      </c>
      <c r="AA174" s="134" t="e">
        <f ca="1">+IF(AND(ISNUMBER(OFFSET('Sanitation Data'!$D$5,0,10*ROW('Sanitation Data'!D168))),'Data Summary'!CP174="Yes"),100-OFFSET('Sanitation Data'!$D$5,0,10*ROW('Sanitation Data'!D168)),NA())</f>
        <v>#N/A</v>
      </c>
      <c r="AB174" s="134" t="e">
        <f ca="1">+IF(AND(ISNUMBER(OFFSET('Sanitation Data'!$D$7,0,10*ROW('Sanitation Data'!D168))),'Data Summary'!CQ174="Yes"),OFFSET('Sanitation Data'!$D$7,0,10*ROW('Sanitation Data'!D168)),NA())</f>
        <v>#N/A</v>
      </c>
      <c r="AC174" s="134" t="e">
        <f ca="1">+IF(AND(ISNUMBER(OFFSET('Sanitation Data'!$D$11,0,10*ROW('Sanitation Data'!D168))),'Data Summary'!CR174="Yes"),OFFSET('Sanitation Data'!$D$11,0,10*ROW('Sanitation Data'!D168)),NA())</f>
        <v>#N/A</v>
      </c>
      <c r="AD174" s="134" t="e">
        <f ca="1">+IF(AND(ISNUMBER(OFFSET('Sanitation Data'!$D$12,0,10*ROW('Sanitation Data'!D168))),'Data Summary'!CS174="Yes"),OFFSET('Sanitation Data'!$D$12,0,10*ROW('Sanitation Data'!D168)),NA())</f>
        <v>#N/A</v>
      </c>
      <c r="AE174" s="134" t="e">
        <f ca="1">+IF(AND(ISNUMBER(OFFSET('Sanitation Data'!$D$13,0,10*ROW('Sanitation Data'!D168))),'Data Summary'!CT174="Yes"),OFFSET('Sanitation Data'!$D$13,0,10*ROW('Sanitation Data'!D168)),NA())</f>
        <v>#N/A</v>
      </c>
      <c r="AF174" s="134" t="e">
        <f ca="1">+IF(AND(ISNUMBER(OFFSET('Sanitation Data'!$E$5,0,10*ROW('Sanitation Data'!E168))),'Data Summary'!CU174="Yes"),100-OFFSET('Sanitation Data'!$E$5,0,10*ROW('Sanitation Data'!E168)),NA())</f>
        <v>#N/A</v>
      </c>
      <c r="AG174" s="134" t="e">
        <f ca="1">+IF(AND(ISNUMBER(OFFSET('Sanitation Data'!$E$7,0,10*ROW('Sanitation Data'!E168))),'Data Summary'!CV174="Yes"),OFFSET('Sanitation Data'!$E$7,0,10*ROW('Sanitation Data'!E168)),NA())</f>
        <v>#N/A</v>
      </c>
      <c r="AH174" s="134" t="e">
        <f ca="1">+IF(AND(ISNUMBER(OFFSET('Sanitation Data'!$E$11,0,10*ROW('Sanitation Data'!E168))),'Data Summary'!CW174="Yes"),OFFSET('Sanitation Data'!$E$11,0,10*ROW('Sanitation Data'!E168)),NA())</f>
        <v>#N/A</v>
      </c>
      <c r="AI174" s="134" t="e">
        <f ca="1">+IF(AND(ISNUMBER(OFFSET('Sanitation Data'!$E$12,0,10*ROW('Sanitation Data'!E168))),'Data Summary'!CX174="Yes"),OFFSET('Sanitation Data'!$E$12,0,10*ROW('Sanitation Data'!E168)),NA())</f>
        <v>#N/A</v>
      </c>
      <c r="AJ174" s="134" t="e">
        <f ca="1">+IF(AND(ISNUMBER(OFFSET('Sanitation Data'!$E$13,0,10*ROW('Sanitation Data'!E168))),'Data Summary'!CY174="Yes"),OFFSET('Sanitation Data'!$E$13,0,10*ROW('Sanitation Data'!E168)),NA())</f>
        <v>#N/A</v>
      </c>
      <c r="AK174" s="134" t="e">
        <f ca="1">+IF(AND(ISNUMBER(OFFSET('Sanitation Data'!$F$5,0,10*ROW('Sanitation Data'!F168))),'Data Summary'!CZ174="Yes"),100-OFFSET('Sanitation Data'!$F$5,0,10*ROW('Sanitation Data'!F168)),NA())</f>
        <v>#N/A</v>
      </c>
      <c r="AL174" s="134" t="e">
        <f ca="1">+IF(AND(ISNUMBER(OFFSET('Sanitation Data'!$F$7,0,10*ROW('Sanitation Data'!F168))),'Data Summary'!DA174="Yes"),OFFSET('Sanitation Data'!$F$7,0,10*ROW('Sanitation Data'!F168)),NA())</f>
        <v>#N/A</v>
      </c>
      <c r="AM174" s="134" t="e">
        <f ca="1">+IF(AND(ISNUMBER(OFFSET('Sanitation Data'!$F$11,0,10*ROW('Sanitation Data'!F168))),'Data Summary'!DB174="Yes"),OFFSET('Sanitation Data'!$F$11,0,10*ROW('Sanitation Data'!F168)),NA())</f>
        <v>#N/A</v>
      </c>
      <c r="AN174" s="134" t="e">
        <f ca="1">+IF(AND(ISNUMBER(OFFSET('Sanitation Data'!$F$12,0,10*ROW('Sanitation Data'!F168))),'Data Summary'!DC174="Yes"),OFFSET('Sanitation Data'!$F$12,0,10*ROW('Sanitation Data'!F168)),NA())</f>
        <v>#N/A</v>
      </c>
      <c r="AO174" s="134" t="e">
        <f ca="1">+IF(AND(ISNUMBER(OFFSET('Sanitation Data'!$F$13,0,10*ROW('Sanitation Data'!F168))),'Data Summary'!DD174="Yes"),OFFSET('Sanitation Data'!$F$13,0,10*ROW('Sanitation Data'!F168)),NA())</f>
        <v>#N/A</v>
      </c>
      <c r="AP174" s="134" t="e">
        <f ca="1">+IF(AND(ISNUMBER(OFFSET('Sanitation Data'!$G$5,0,10*ROW('Sanitation Data'!G168))),'Data Summary'!DE174="Yes"),100-OFFSET('Sanitation Data'!$G$5,0,10*ROW('Sanitation Data'!G168)),NA())</f>
        <v>#N/A</v>
      </c>
      <c r="AQ174" s="134" t="e">
        <f ca="1">+IF(AND(ISNUMBER(OFFSET('Sanitation Data'!$G$7,0,10*ROW('Sanitation Data'!G168))),'Data Summary'!DF174="Yes"),OFFSET('Sanitation Data'!$G$7,0,10*ROW('Sanitation Data'!G168)),NA())</f>
        <v>#N/A</v>
      </c>
      <c r="AR174" s="134" t="e">
        <f ca="1">+IF(AND(ISNUMBER(OFFSET('Sanitation Data'!$G$11,0,10*ROW('Sanitation Data'!G168))),'Data Summary'!DG174="Yes"),OFFSET('Sanitation Data'!$G$11,0,10*ROW('Sanitation Data'!G168)),NA())</f>
        <v>#N/A</v>
      </c>
      <c r="AS174" s="134" t="e">
        <f ca="1">+IF(AND(ISNUMBER(OFFSET('Sanitation Data'!$G$12,0,10*ROW('Sanitation Data'!G168))),'Data Summary'!DH174="Yes"),OFFSET('Sanitation Data'!$G$12,0,10*ROW('Sanitation Data'!G168)),NA())</f>
        <v>#N/A</v>
      </c>
      <c r="AT174" s="134" t="e">
        <f ca="1">+IF(AND(ISNUMBER(OFFSET('Sanitation Data'!$G$13,0,10*ROW('Sanitation Data'!G168))),'Data Summary'!DI174="Yes"),OFFSET('Sanitation Data'!$G$13,0,10*ROW('Sanitation Data'!G168)),NA())</f>
        <v>#N/A</v>
      </c>
      <c r="AU174" s="134" t="e">
        <f ca="1">+IF(AND(ISNUMBER(OFFSET('Sanitation Data'!$H$5,0,10*ROW('Sanitation Data'!H168))),'Data Summary'!DJ174="Yes"),100-OFFSET('Sanitation Data'!$H$5,0,10*ROW('Sanitation Data'!H168)),NA())</f>
        <v>#N/A</v>
      </c>
      <c r="AV174" s="134" t="e">
        <f ca="1">+IF(AND(ISNUMBER(OFFSET('Sanitation Data'!$H$7,0,10*ROW('Sanitation Data'!H168))),'Data Summary'!DK174="Yes"),OFFSET('Sanitation Data'!$H$7,0,10*ROW('Sanitation Data'!H168)),NA())</f>
        <v>#N/A</v>
      </c>
      <c r="AW174" s="134" t="e">
        <f ca="1">+IF(AND(ISNUMBER(OFFSET('Sanitation Data'!$H$11,0,10*ROW('Sanitation Data'!H168))),'Data Summary'!DL174="Yes"),OFFSET('Sanitation Data'!$H$11,0,10*ROW('Sanitation Data'!H168)),NA())</f>
        <v>#N/A</v>
      </c>
      <c r="AX174" s="134" t="e">
        <f ca="1">+IF(AND(ISNUMBER(OFFSET('Sanitation Data'!$H$12,0,10*ROW('Sanitation Data'!H168))),'Data Summary'!DM174="Yes"),OFFSET('Sanitation Data'!$H$12,0,10*ROW('Sanitation Data'!H168)),NA())</f>
        <v>#N/A</v>
      </c>
      <c r="AY174" s="134" t="e">
        <f ca="1">+IF(AND(ISNUMBER(OFFSET('Sanitation Data'!$H$13,0,10*ROW('Sanitation Data'!H168))),'Data Summary'!DN174="Yes"),OFFSET('Sanitation Data'!$H$13,0,10*ROW('Sanitation Data'!H168)),NA())</f>
        <v>#N/A</v>
      </c>
      <c r="AZ174" s="135" t="e">
        <f ca="1">+IF(AND(ISNUMBER(OFFSET('Hygiene Data'!$C$6,0,10*ROW('Hygiene Data'!C168))),'Data Summary'!DO174="Yes"),OFFSET('Hygiene Data'!$C$6,0,10*ROW('Hygiene Data'!C168)),NA())</f>
        <v>#N/A</v>
      </c>
      <c r="BA174" s="135" t="e">
        <f ca="1">+IF(AND(ISNUMBER(OFFSET('Hygiene Data'!$C$8,0,10*ROW('Hygiene Data'!C168))),'Data Summary'!DP174="Yes"),OFFSET('Hygiene Data'!$C$8,0,10*ROW('Hygiene Data'!C168)),NA())</f>
        <v>#N/A</v>
      </c>
      <c r="BB174" s="135" t="e">
        <f ca="1">+IF(AND(ISNUMBER(OFFSET('Hygiene Data'!$C$10,0,10*ROW('Hygiene Data'!C168))),'Data Summary'!DQ174="Yes"),OFFSET('Hygiene Data'!$C$10,0,10*ROW('Hygiene Data'!C168)),NA())</f>
        <v>#N/A</v>
      </c>
      <c r="BC174" s="135" t="e">
        <f ca="1">+IF(AND(ISNUMBER(OFFSET('Hygiene Data'!$D$6,0,10*ROW('Hygiene Data'!D168))),'Data Summary'!DR174="Yes"),OFFSET('Hygiene Data'!$D$6,0,10*ROW('Hygiene Data'!D168)),NA())</f>
        <v>#N/A</v>
      </c>
      <c r="BD174" s="135" t="e">
        <f ca="1">+IF(AND(ISNUMBER(OFFSET('Hygiene Data'!$D$8,0,10*ROW('Hygiene Data'!D168))),'Data Summary'!DS174="Yes"),OFFSET('Hygiene Data'!$D$8,0,10*ROW('Hygiene Data'!D168)),NA())</f>
        <v>#N/A</v>
      </c>
      <c r="BE174" s="135" t="e">
        <f ca="1">+IF(AND(ISNUMBER(OFFSET('Hygiene Data'!$D$10,0,10*ROW('Hygiene Data'!D168))),'Data Summary'!DT174="Yes"),OFFSET('Hygiene Data'!$D$10,0,10*ROW('Hygiene Data'!D168)),NA())</f>
        <v>#N/A</v>
      </c>
      <c r="BF174" s="135" t="e">
        <f ca="1">+IF(AND(ISNUMBER(OFFSET('Hygiene Data'!$E$6,0,10*ROW('Hygiene Data'!E168))),'Data Summary'!DU174="Yes"),OFFSET('Hygiene Data'!$E$6,0,10*ROW('Hygiene Data'!E168)),NA())</f>
        <v>#N/A</v>
      </c>
      <c r="BG174" s="135" t="e">
        <f ca="1">+IF(AND(ISNUMBER(OFFSET('Hygiene Data'!$E$8,0,10*ROW('Hygiene Data'!E168))),'Data Summary'!DV174="Yes"),OFFSET('Hygiene Data'!$E$8,0,10*ROW('Hygiene Data'!E168)),NA())</f>
        <v>#N/A</v>
      </c>
      <c r="BH174" s="135" t="e">
        <f ca="1">+IF(AND(ISNUMBER(OFFSET('Hygiene Data'!$E$10,0,10*ROW('Hygiene Data'!E168))),'Data Summary'!DW174="Yes"),OFFSET('Hygiene Data'!$E$10,0,10*ROW('Hygiene Data'!E168)),NA())</f>
        <v>#N/A</v>
      </c>
      <c r="BI174" s="135" t="e">
        <f ca="1">+IF(AND(ISNUMBER(OFFSET('Hygiene Data'!$F$6,0,10*ROW('Hygiene Data'!F168))),'Data Summary'!DX174="Yes"),OFFSET('Hygiene Data'!$F$6,0,10*ROW('Hygiene Data'!F168)),NA())</f>
        <v>#N/A</v>
      </c>
      <c r="BJ174" s="135" t="e">
        <f ca="1">+IF(AND(ISNUMBER(OFFSET('Hygiene Data'!$F$8,0,10*ROW('Hygiene Data'!F168))),'Data Summary'!DY174="Yes"),OFFSET('Hygiene Data'!$F$8,0,10*ROW('Hygiene Data'!F168)),NA())</f>
        <v>#N/A</v>
      </c>
      <c r="BK174" s="135" t="e">
        <f ca="1">+IF(AND(ISNUMBER(OFFSET('Hygiene Data'!$F$10,0,10*ROW('Hygiene Data'!F168))),'Data Summary'!DZ174="Yes"),OFFSET('Hygiene Data'!$F$10,0,10*ROW('Hygiene Data'!F168)),NA())</f>
        <v>#N/A</v>
      </c>
      <c r="BL174" s="135" t="e">
        <f ca="1">+IF(AND(ISNUMBER(OFFSET('Hygiene Data'!$G$6,0,10*ROW('Hygiene Data'!G168))),'Data Summary'!EA174="Yes"),OFFSET('Hygiene Data'!$G$6,0,10*ROW('Hygiene Data'!G168)),NA())</f>
        <v>#N/A</v>
      </c>
      <c r="BM174" s="135" t="e">
        <f ca="1">+IF(AND(ISNUMBER(OFFSET('Hygiene Data'!$G$8,0,10*ROW('Hygiene Data'!G168))),'Data Summary'!EB174="Yes"),OFFSET('Hygiene Data'!$G$8,0,10*ROW('Hygiene Data'!G168)),NA())</f>
        <v>#N/A</v>
      </c>
      <c r="BN174" s="135" t="e">
        <f ca="1">+IF(AND(ISNUMBER(OFFSET('Hygiene Data'!$G$10,0,10*ROW('Hygiene Data'!G168))),'Data Summary'!EC174="Yes"),OFFSET('Hygiene Data'!$G$10,0,10*ROW('Hygiene Data'!G168)),NA())</f>
        <v>#N/A</v>
      </c>
      <c r="BO174" s="135" t="e">
        <f ca="1">+IF(AND(ISNUMBER(OFFSET('Hygiene Data'!$H$6,0,10*ROW('Hygiene Data'!H168))),'Data Summary'!ED174="Yes"),OFFSET('Hygiene Data'!$H$6,0,10*ROW('Hygiene Data'!H168)),NA())</f>
        <v>#N/A</v>
      </c>
      <c r="BP174" s="135" t="e">
        <f ca="1">+IF(AND(ISNUMBER(OFFSET('Hygiene Data'!$H$8,0,10*ROW('Hygiene Data'!H168))),'Data Summary'!EE174="Yes"),OFFSET('Hygiene Data'!$H$8,0,10*ROW('Hygiene Data'!H168)),NA())</f>
        <v>#N/A</v>
      </c>
      <c r="BQ174" s="135" t="e">
        <f ca="1">+IF(AND(ISNUMBER(OFFSET('Hygiene Data'!$H$10,0,10*ROW('Hygiene Data'!H168))),'Data Summary'!EF174="Yes"),OFFSET('Hygiene Data'!$H$10,0,10*ROW('Hygiene Data'!H168)),NA())</f>
        <v>#N/A</v>
      </c>
    </row>
    <row r="175" spans="1:69" x14ac:dyDescent="0.2">
      <c r="A175" s="50" t="e">
        <f ca="1">+IF(OFFSET('Water Data'!$B$1,0,10*ROW('Water Data'!B169))="",NA(),OFFSET('Water Data'!$B$1,0,10*ROW('Water Data'!B169)))</f>
        <v>#N/A</v>
      </c>
      <c r="B175" s="50" t="e">
        <f ca="1">+IF(OFFSET('Water Data'!$A$3,0,10*ROW('Water Data'!A172))="",NA(),OFFSET('Water Data'!$A$3,0,10*ROW('Water Data'!A172)))</f>
        <v>#N/A</v>
      </c>
      <c r="C175" s="50" t="e">
        <f ca="1">+IF(OFFSET('Water Data'!$C$3,0,10*ROW('Water Data'!C172))="",NA(),OFFSET('Water Data'!$C$3,0,10*ROW('Water Data'!C172)))</f>
        <v>#N/A</v>
      </c>
      <c r="D175" s="133" t="e">
        <f ca="1">+IF(AND(ISNUMBER(OFFSET('Water Data'!$C$5,0,10*ROW('Water Data'!C169))),'Data Summary'!BS175="Yes"),100-OFFSET('Water Data'!$C$5,0,10*ROW('Water Data'!C169)),NA())</f>
        <v>#N/A</v>
      </c>
      <c r="E175" s="133" t="e">
        <f ca="1">+IF(AND(ISNUMBER(OFFSET('Water Data'!$C$7,0,10*ROW('Water Data'!C169))),'Data Summary'!BT175="Yes"),OFFSET('Water Data'!$C$7,0,10*ROW('Water Data'!C169)),NA())</f>
        <v>#N/A</v>
      </c>
      <c r="F175" s="133" t="e">
        <f ca="1">+IF(AND(ISNUMBER(OFFSET('Water Data'!$C$10,0,10*ROW('Water Data'!C169))),'Data Summary'!BU175="Yes"),OFFSET('Water Data'!$C$10,0,10*ROW('Water Data'!C169)),NA())</f>
        <v>#N/A</v>
      </c>
      <c r="G175" s="133" t="e">
        <f ca="1">+IF(AND(ISNUMBER(OFFSET('Water Data'!$D$5,0,10*ROW('Water Data'!D169))),'Data Summary'!BV175="Yes"),100-OFFSET('Water Data'!$D$5,0,10*ROW('Water Data'!D169)),NA())</f>
        <v>#N/A</v>
      </c>
      <c r="H175" s="133" t="e">
        <f ca="1">+IF(AND(ISNUMBER(OFFSET('Water Data'!$D$7,0,10*ROW('Water Data'!D169))),'Data Summary'!BW175="Yes"),OFFSET('Water Data'!$D$7,0,10*ROW('Water Data'!D169)),NA())</f>
        <v>#N/A</v>
      </c>
      <c r="I175" s="133" t="e">
        <f ca="1">+IF(AND(ISNUMBER(OFFSET('Water Data'!$D$10,0,10*ROW('Water Data'!D169))),'Data Summary'!BX175="Yes"),OFFSET('Water Data'!$D$10,0,10*ROW('Water Data'!D169)),NA())</f>
        <v>#N/A</v>
      </c>
      <c r="J175" s="133" t="e">
        <f ca="1">+IF(AND(ISNUMBER(OFFSET('Water Data'!$E$5,0,10*ROW('Water Data'!E169))),'Data Summary'!BY175="Yes"),100-OFFSET('Water Data'!$E$5,0,10*ROW('Water Data'!E169)),NA())</f>
        <v>#N/A</v>
      </c>
      <c r="K175" s="133" t="e">
        <f ca="1">+IF(AND(ISNUMBER(OFFSET('Water Data'!$E$7,0,10*ROW('Water Data'!E169))),'Data Summary'!BZ175="Yes"),OFFSET('Water Data'!$E$7,0,10*ROW('Water Data'!E169)),NA())</f>
        <v>#N/A</v>
      </c>
      <c r="L175" s="133" t="e">
        <f ca="1">+IF(AND(ISNUMBER(OFFSET('Water Data'!$E$10,0,10*ROW('Water Data'!E169))),'Data Summary'!CA175="Yes"),OFFSET('Water Data'!$E$10,0,10*ROW('Water Data'!E169)),NA())</f>
        <v>#N/A</v>
      </c>
      <c r="M175" s="133" t="e">
        <f ca="1">+IF(AND(ISNUMBER(OFFSET('Water Data'!$F$5,0,10*ROW('Water Data'!F169))),'Data Summary'!CB175="Yes"),100-OFFSET('Water Data'!$F$5,0,10*ROW('Water Data'!F169)),NA())</f>
        <v>#N/A</v>
      </c>
      <c r="N175" s="133" t="e">
        <f ca="1">+IF(AND(ISNUMBER(OFFSET('Water Data'!$F$7,0,10*ROW('Water Data'!F169))),'Data Summary'!CC175="Yes"),OFFSET('Water Data'!$F$7,0,10*ROW('Water Data'!F169)),NA())</f>
        <v>#N/A</v>
      </c>
      <c r="O175" s="133" t="e">
        <f ca="1">+IF(AND(ISNUMBER(OFFSET('Water Data'!$F$10,0,10*ROW('Water Data'!F169))),'Data Summary'!CD175="Yes"),OFFSET('Water Data'!$F$10,0,10*ROW('Water Data'!F169)),NA())</f>
        <v>#N/A</v>
      </c>
      <c r="P175" s="133" t="e">
        <f ca="1">+IF(AND(ISNUMBER(OFFSET('Water Data'!$G$5,0,10*ROW('Water Data'!G169))),'Data Summary'!CE175="Yes"),100-OFFSET('Water Data'!$G$5,0,10*ROW('Water Data'!G169)),NA())</f>
        <v>#N/A</v>
      </c>
      <c r="Q175" s="133" t="e">
        <f ca="1">+IF(AND(ISNUMBER(OFFSET('Water Data'!$G$7,0,10*ROW('Water Data'!G169))),'Data Summary'!CF175="Yes"),OFFSET('Water Data'!$G$7,0,10*ROW('Water Data'!G169)),NA())</f>
        <v>#N/A</v>
      </c>
      <c r="R175" s="133" t="e">
        <f ca="1">+IF(AND(ISNUMBER(OFFSET('Water Data'!$G$10,0,10*ROW('Water Data'!G169))),'Data Summary'!CG175="Yes"),OFFSET('Water Data'!$G$10,0,10*ROW('Water Data'!G169)),NA())</f>
        <v>#N/A</v>
      </c>
      <c r="S175" s="133" t="e">
        <f ca="1">+IF(AND(ISNUMBER(OFFSET('Water Data'!$H$5,0,10*ROW('Water Data'!H169))),'Data Summary'!CH175="Yes"),100-OFFSET('Water Data'!$H$5,0,10*ROW('Water Data'!H169)),NA())</f>
        <v>#N/A</v>
      </c>
      <c r="T175" s="133" t="e">
        <f ca="1">+IF(AND(ISNUMBER(OFFSET('Water Data'!$H$7,0,10*ROW('Water Data'!H169))),'Data Summary'!CI175="Yes"),OFFSET('Water Data'!$H$7,0,10*ROW('Water Data'!H169)),NA())</f>
        <v>#N/A</v>
      </c>
      <c r="U175" s="133" t="e">
        <f ca="1">+IF(AND(ISNUMBER(OFFSET('Water Data'!$H$10,0,10*ROW('Water Data'!H169))),'Data Summary'!CJ175="Yes"),OFFSET('Water Data'!$H$10,0,10*ROW('Water Data'!H169)),NA())</f>
        <v>#N/A</v>
      </c>
      <c r="V175" s="134" t="e">
        <f ca="1">+IF(AND(ISNUMBER(OFFSET('Sanitation Data'!$C$5,0,10*ROW('Sanitation Data'!C169))),'Data Summary'!CK175="Yes"),100-OFFSET('Sanitation Data'!$C$5,0,10*ROW('Sanitation Data'!C169)),NA())</f>
        <v>#N/A</v>
      </c>
      <c r="W175" s="134" t="e">
        <f ca="1">+IF(AND(ISNUMBER(OFFSET('Sanitation Data'!$C$7,0,10*ROW('Sanitation Data'!C169))),'Data Summary'!CL175="Yes"),OFFSET('Sanitation Data'!$C$7,0,10*ROW('Sanitation Data'!C169)),NA())</f>
        <v>#N/A</v>
      </c>
      <c r="X175" s="134" t="e">
        <f ca="1">+IF(AND(ISNUMBER(OFFSET('Sanitation Data'!$C$11,0,10*ROW('Sanitation Data'!C169))),'Data Summary'!CM175="Yes"),OFFSET('Sanitation Data'!$C$11,0,10*ROW('Sanitation Data'!C169)),NA())</f>
        <v>#N/A</v>
      </c>
      <c r="Y175" s="134" t="e">
        <f ca="1">+IF(AND(ISNUMBER(OFFSET('Sanitation Data'!$C$12,0,10*ROW('Sanitation Data'!C169))),'Data Summary'!CN175="Yes"),OFFSET('Sanitation Data'!$C$12,0,10*ROW('Sanitation Data'!C169)),NA())</f>
        <v>#N/A</v>
      </c>
      <c r="Z175" s="134" t="e">
        <f ca="1">+IF(AND(ISNUMBER(OFFSET('Sanitation Data'!$C$13,0,10*ROW('Sanitation Data'!C169))),'Data Summary'!CO175="Yes"),OFFSET('Sanitation Data'!$C$13,0,10*ROW('Sanitation Data'!C169)),NA())</f>
        <v>#N/A</v>
      </c>
      <c r="AA175" s="134" t="e">
        <f ca="1">+IF(AND(ISNUMBER(OFFSET('Sanitation Data'!$D$5,0,10*ROW('Sanitation Data'!D169))),'Data Summary'!CP175="Yes"),100-OFFSET('Sanitation Data'!$D$5,0,10*ROW('Sanitation Data'!D169)),NA())</f>
        <v>#N/A</v>
      </c>
      <c r="AB175" s="134" t="e">
        <f ca="1">+IF(AND(ISNUMBER(OFFSET('Sanitation Data'!$D$7,0,10*ROW('Sanitation Data'!D169))),'Data Summary'!CQ175="Yes"),OFFSET('Sanitation Data'!$D$7,0,10*ROW('Sanitation Data'!D169)),NA())</f>
        <v>#N/A</v>
      </c>
      <c r="AC175" s="134" t="e">
        <f ca="1">+IF(AND(ISNUMBER(OFFSET('Sanitation Data'!$D$11,0,10*ROW('Sanitation Data'!D169))),'Data Summary'!CR175="Yes"),OFFSET('Sanitation Data'!$D$11,0,10*ROW('Sanitation Data'!D169)),NA())</f>
        <v>#N/A</v>
      </c>
      <c r="AD175" s="134" t="e">
        <f ca="1">+IF(AND(ISNUMBER(OFFSET('Sanitation Data'!$D$12,0,10*ROW('Sanitation Data'!D169))),'Data Summary'!CS175="Yes"),OFFSET('Sanitation Data'!$D$12,0,10*ROW('Sanitation Data'!D169)),NA())</f>
        <v>#N/A</v>
      </c>
      <c r="AE175" s="134" t="e">
        <f ca="1">+IF(AND(ISNUMBER(OFFSET('Sanitation Data'!$D$13,0,10*ROW('Sanitation Data'!D169))),'Data Summary'!CT175="Yes"),OFFSET('Sanitation Data'!$D$13,0,10*ROW('Sanitation Data'!D169)),NA())</f>
        <v>#N/A</v>
      </c>
      <c r="AF175" s="134" t="e">
        <f ca="1">+IF(AND(ISNUMBER(OFFSET('Sanitation Data'!$E$5,0,10*ROW('Sanitation Data'!E169))),'Data Summary'!CU175="Yes"),100-OFFSET('Sanitation Data'!$E$5,0,10*ROW('Sanitation Data'!E169)),NA())</f>
        <v>#N/A</v>
      </c>
      <c r="AG175" s="134" t="e">
        <f ca="1">+IF(AND(ISNUMBER(OFFSET('Sanitation Data'!$E$7,0,10*ROW('Sanitation Data'!E169))),'Data Summary'!CV175="Yes"),OFFSET('Sanitation Data'!$E$7,0,10*ROW('Sanitation Data'!E169)),NA())</f>
        <v>#N/A</v>
      </c>
      <c r="AH175" s="134" t="e">
        <f ca="1">+IF(AND(ISNUMBER(OFFSET('Sanitation Data'!$E$11,0,10*ROW('Sanitation Data'!E169))),'Data Summary'!CW175="Yes"),OFFSET('Sanitation Data'!$E$11,0,10*ROW('Sanitation Data'!E169)),NA())</f>
        <v>#N/A</v>
      </c>
      <c r="AI175" s="134" t="e">
        <f ca="1">+IF(AND(ISNUMBER(OFFSET('Sanitation Data'!$E$12,0,10*ROW('Sanitation Data'!E169))),'Data Summary'!CX175="Yes"),OFFSET('Sanitation Data'!$E$12,0,10*ROW('Sanitation Data'!E169)),NA())</f>
        <v>#N/A</v>
      </c>
      <c r="AJ175" s="134" t="e">
        <f ca="1">+IF(AND(ISNUMBER(OFFSET('Sanitation Data'!$E$13,0,10*ROW('Sanitation Data'!E169))),'Data Summary'!CY175="Yes"),OFFSET('Sanitation Data'!$E$13,0,10*ROW('Sanitation Data'!E169)),NA())</f>
        <v>#N/A</v>
      </c>
      <c r="AK175" s="134" t="e">
        <f ca="1">+IF(AND(ISNUMBER(OFFSET('Sanitation Data'!$F$5,0,10*ROW('Sanitation Data'!F169))),'Data Summary'!CZ175="Yes"),100-OFFSET('Sanitation Data'!$F$5,0,10*ROW('Sanitation Data'!F169)),NA())</f>
        <v>#N/A</v>
      </c>
      <c r="AL175" s="134" t="e">
        <f ca="1">+IF(AND(ISNUMBER(OFFSET('Sanitation Data'!$F$7,0,10*ROW('Sanitation Data'!F169))),'Data Summary'!DA175="Yes"),OFFSET('Sanitation Data'!$F$7,0,10*ROW('Sanitation Data'!F169)),NA())</f>
        <v>#N/A</v>
      </c>
      <c r="AM175" s="134" t="e">
        <f ca="1">+IF(AND(ISNUMBER(OFFSET('Sanitation Data'!$F$11,0,10*ROW('Sanitation Data'!F169))),'Data Summary'!DB175="Yes"),OFFSET('Sanitation Data'!$F$11,0,10*ROW('Sanitation Data'!F169)),NA())</f>
        <v>#N/A</v>
      </c>
      <c r="AN175" s="134" t="e">
        <f ca="1">+IF(AND(ISNUMBER(OFFSET('Sanitation Data'!$F$12,0,10*ROW('Sanitation Data'!F169))),'Data Summary'!DC175="Yes"),OFFSET('Sanitation Data'!$F$12,0,10*ROW('Sanitation Data'!F169)),NA())</f>
        <v>#N/A</v>
      </c>
      <c r="AO175" s="134" t="e">
        <f ca="1">+IF(AND(ISNUMBER(OFFSET('Sanitation Data'!$F$13,0,10*ROW('Sanitation Data'!F169))),'Data Summary'!DD175="Yes"),OFFSET('Sanitation Data'!$F$13,0,10*ROW('Sanitation Data'!F169)),NA())</f>
        <v>#N/A</v>
      </c>
      <c r="AP175" s="134" t="e">
        <f ca="1">+IF(AND(ISNUMBER(OFFSET('Sanitation Data'!$G$5,0,10*ROW('Sanitation Data'!G169))),'Data Summary'!DE175="Yes"),100-OFFSET('Sanitation Data'!$G$5,0,10*ROW('Sanitation Data'!G169)),NA())</f>
        <v>#N/A</v>
      </c>
      <c r="AQ175" s="134" t="e">
        <f ca="1">+IF(AND(ISNUMBER(OFFSET('Sanitation Data'!$G$7,0,10*ROW('Sanitation Data'!G169))),'Data Summary'!DF175="Yes"),OFFSET('Sanitation Data'!$G$7,0,10*ROW('Sanitation Data'!G169)),NA())</f>
        <v>#N/A</v>
      </c>
      <c r="AR175" s="134" t="e">
        <f ca="1">+IF(AND(ISNUMBER(OFFSET('Sanitation Data'!$G$11,0,10*ROW('Sanitation Data'!G169))),'Data Summary'!DG175="Yes"),OFFSET('Sanitation Data'!$G$11,0,10*ROW('Sanitation Data'!G169)),NA())</f>
        <v>#N/A</v>
      </c>
      <c r="AS175" s="134" t="e">
        <f ca="1">+IF(AND(ISNUMBER(OFFSET('Sanitation Data'!$G$12,0,10*ROW('Sanitation Data'!G169))),'Data Summary'!DH175="Yes"),OFFSET('Sanitation Data'!$G$12,0,10*ROW('Sanitation Data'!G169)),NA())</f>
        <v>#N/A</v>
      </c>
      <c r="AT175" s="134" t="e">
        <f ca="1">+IF(AND(ISNUMBER(OFFSET('Sanitation Data'!$G$13,0,10*ROW('Sanitation Data'!G169))),'Data Summary'!DI175="Yes"),OFFSET('Sanitation Data'!$G$13,0,10*ROW('Sanitation Data'!G169)),NA())</f>
        <v>#N/A</v>
      </c>
      <c r="AU175" s="134" t="e">
        <f ca="1">+IF(AND(ISNUMBER(OFFSET('Sanitation Data'!$H$5,0,10*ROW('Sanitation Data'!H169))),'Data Summary'!DJ175="Yes"),100-OFFSET('Sanitation Data'!$H$5,0,10*ROW('Sanitation Data'!H169)),NA())</f>
        <v>#N/A</v>
      </c>
      <c r="AV175" s="134" t="e">
        <f ca="1">+IF(AND(ISNUMBER(OFFSET('Sanitation Data'!$H$7,0,10*ROW('Sanitation Data'!H169))),'Data Summary'!DK175="Yes"),OFFSET('Sanitation Data'!$H$7,0,10*ROW('Sanitation Data'!H169)),NA())</f>
        <v>#N/A</v>
      </c>
      <c r="AW175" s="134" t="e">
        <f ca="1">+IF(AND(ISNUMBER(OFFSET('Sanitation Data'!$H$11,0,10*ROW('Sanitation Data'!H169))),'Data Summary'!DL175="Yes"),OFFSET('Sanitation Data'!$H$11,0,10*ROW('Sanitation Data'!H169)),NA())</f>
        <v>#N/A</v>
      </c>
      <c r="AX175" s="134" t="e">
        <f ca="1">+IF(AND(ISNUMBER(OFFSET('Sanitation Data'!$H$12,0,10*ROW('Sanitation Data'!H169))),'Data Summary'!DM175="Yes"),OFFSET('Sanitation Data'!$H$12,0,10*ROW('Sanitation Data'!H169)),NA())</f>
        <v>#N/A</v>
      </c>
      <c r="AY175" s="134" t="e">
        <f ca="1">+IF(AND(ISNUMBER(OFFSET('Sanitation Data'!$H$13,0,10*ROW('Sanitation Data'!H169))),'Data Summary'!DN175="Yes"),OFFSET('Sanitation Data'!$H$13,0,10*ROW('Sanitation Data'!H169)),NA())</f>
        <v>#N/A</v>
      </c>
      <c r="AZ175" s="135" t="e">
        <f ca="1">+IF(AND(ISNUMBER(OFFSET('Hygiene Data'!$C$6,0,10*ROW('Hygiene Data'!C169))),'Data Summary'!DO175="Yes"),OFFSET('Hygiene Data'!$C$6,0,10*ROW('Hygiene Data'!C169)),NA())</f>
        <v>#N/A</v>
      </c>
      <c r="BA175" s="135" t="e">
        <f ca="1">+IF(AND(ISNUMBER(OFFSET('Hygiene Data'!$C$8,0,10*ROW('Hygiene Data'!C169))),'Data Summary'!DP175="Yes"),OFFSET('Hygiene Data'!$C$8,0,10*ROW('Hygiene Data'!C169)),NA())</f>
        <v>#N/A</v>
      </c>
      <c r="BB175" s="135" t="e">
        <f ca="1">+IF(AND(ISNUMBER(OFFSET('Hygiene Data'!$C$10,0,10*ROW('Hygiene Data'!C169))),'Data Summary'!DQ175="Yes"),OFFSET('Hygiene Data'!$C$10,0,10*ROW('Hygiene Data'!C169)),NA())</f>
        <v>#N/A</v>
      </c>
      <c r="BC175" s="135" t="e">
        <f ca="1">+IF(AND(ISNUMBER(OFFSET('Hygiene Data'!$D$6,0,10*ROW('Hygiene Data'!D169))),'Data Summary'!DR175="Yes"),OFFSET('Hygiene Data'!$D$6,0,10*ROW('Hygiene Data'!D169)),NA())</f>
        <v>#N/A</v>
      </c>
      <c r="BD175" s="135" t="e">
        <f ca="1">+IF(AND(ISNUMBER(OFFSET('Hygiene Data'!$D$8,0,10*ROW('Hygiene Data'!D169))),'Data Summary'!DS175="Yes"),OFFSET('Hygiene Data'!$D$8,0,10*ROW('Hygiene Data'!D169)),NA())</f>
        <v>#N/A</v>
      </c>
      <c r="BE175" s="135" t="e">
        <f ca="1">+IF(AND(ISNUMBER(OFFSET('Hygiene Data'!$D$10,0,10*ROW('Hygiene Data'!D169))),'Data Summary'!DT175="Yes"),OFFSET('Hygiene Data'!$D$10,0,10*ROW('Hygiene Data'!D169)),NA())</f>
        <v>#N/A</v>
      </c>
      <c r="BF175" s="135" t="e">
        <f ca="1">+IF(AND(ISNUMBER(OFFSET('Hygiene Data'!$E$6,0,10*ROW('Hygiene Data'!E169))),'Data Summary'!DU175="Yes"),OFFSET('Hygiene Data'!$E$6,0,10*ROW('Hygiene Data'!E169)),NA())</f>
        <v>#N/A</v>
      </c>
      <c r="BG175" s="135" t="e">
        <f ca="1">+IF(AND(ISNUMBER(OFFSET('Hygiene Data'!$E$8,0,10*ROW('Hygiene Data'!E169))),'Data Summary'!DV175="Yes"),OFFSET('Hygiene Data'!$E$8,0,10*ROW('Hygiene Data'!E169)),NA())</f>
        <v>#N/A</v>
      </c>
      <c r="BH175" s="135" t="e">
        <f ca="1">+IF(AND(ISNUMBER(OFFSET('Hygiene Data'!$E$10,0,10*ROW('Hygiene Data'!E169))),'Data Summary'!DW175="Yes"),OFFSET('Hygiene Data'!$E$10,0,10*ROW('Hygiene Data'!E169)),NA())</f>
        <v>#N/A</v>
      </c>
      <c r="BI175" s="135" t="e">
        <f ca="1">+IF(AND(ISNUMBER(OFFSET('Hygiene Data'!$F$6,0,10*ROW('Hygiene Data'!F169))),'Data Summary'!DX175="Yes"),OFFSET('Hygiene Data'!$F$6,0,10*ROW('Hygiene Data'!F169)),NA())</f>
        <v>#N/A</v>
      </c>
      <c r="BJ175" s="135" t="e">
        <f ca="1">+IF(AND(ISNUMBER(OFFSET('Hygiene Data'!$F$8,0,10*ROW('Hygiene Data'!F169))),'Data Summary'!DY175="Yes"),OFFSET('Hygiene Data'!$F$8,0,10*ROW('Hygiene Data'!F169)),NA())</f>
        <v>#N/A</v>
      </c>
      <c r="BK175" s="135" t="e">
        <f ca="1">+IF(AND(ISNUMBER(OFFSET('Hygiene Data'!$F$10,0,10*ROW('Hygiene Data'!F169))),'Data Summary'!DZ175="Yes"),OFFSET('Hygiene Data'!$F$10,0,10*ROW('Hygiene Data'!F169)),NA())</f>
        <v>#N/A</v>
      </c>
      <c r="BL175" s="135" t="e">
        <f ca="1">+IF(AND(ISNUMBER(OFFSET('Hygiene Data'!$G$6,0,10*ROW('Hygiene Data'!G169))),'Data Summary'!EA175="Yes"),OFFSET('Hygiene Data'!$G$6,0,10*ROW('Hygiene Data'!G169)),NA())</f>
        <v>#N/A</v>
      </c>
      <c r="BM175" s="135" t="e">
        <f ca="1">+IF(AND(ISNUMBER(OFFSET('Hygiene Data'!$G$8,0,10*ROW('Hygiene Data'!G169))),'Data Summary'!EB175="Yes"),OFFSET('Hygiene Data'!$G$8,0,10*ROW('Hygiene Data'!G169)),NA())</f>
        <v>#N/A</v>
      </c>
      <c r="BN175" s="135" t="e">
        <f ca="1">+IF(AND(ISNUMBER(OFFSET('Hygiene Data'!$G$10,0,10*ROW('Hygiene Data'!G169))),'Data Summary'!EC175="Yes"),OFFSET('Hygiene Data'!$G$10,0,10*ROW('Hygiene Data'!G169)),NA())</f>
        <v>#N/A</v>
      </c>
      <c r="BO175" s="135" t="e">
        <f ca="1">+IF(AND(ISNUMBER(OFFSET('Hygiene Data'!$H$6,0,10*ROW('Hygiene Data'!H169))),'Data Summary'!ED175="Yes"),OFFSET('Hygiene Data'!$H$6,0,10*ROW('Hygiene Data'!H169)),NA())</f>
        <v>#N/A</v>
      </c>
      <c r="BP175" s="135" t="e">
        <f ca="1">+IF(AND(ISNUMBER(OFFSET('Hygiene Data'!$H$8,0,10*ROW('Hygiene Data'!H169))),'Data Summary'!EE175="Yes"),OFFSET('Hygiene Data'!$H$8,0,10*ROW('Hygiene Data'!H169)),NA())</f>
        <v>#N/A</v>
      </c>
      <c r="BQ175" s="135" t="e">
        <f ca="1">+IF(AND(ISNUMBER(OFFSET('Hygiene Data'!$H$10,0,10*ROW('Hygiene Data'!H169))),'Data Summary'!EF175="Yes"),OFFSET('Hygiene Data'!$H$10,0,10*ROW('Hygiene Data'!H169)),NA())</f>
        <v>#N/A</v>
      </c>
    </row>
    <row r="176" spans="1:69" x14ac:dyDescent="0.2">
      <c r="A176" s="50" t="e">
        <f ca="1">+IF(OFFSET('Water Data'!$B$1,0,10*ROW('Water Data'!B170))="",NA(),OFFSET('Water Data'!$B$1,0,10*ROW('Water Data'!B170)))</f>
        <v>#N/A</v>
      </c>
      <c r="B176" s="50" t="e">
        <f ca="1">+IF(OFFSET('Water Data'!$A$3,0,10*ROW('Water Data'!A173))="",NA(),OFFSET('Water Data'!$A$3,0,10*ROW('Water Data'!A173)))</f>
        <v>#N/A</v>
      </c>
      <c r="C176" s="50" t="e">
        <f ca="1">+IF(OFFSET('Water Data'!$C$3,0,10*ROW('Water Data'!C173))="",NA(),OFFSET('Water Data'!$C$3,0,10*ROW('Water Data'!C173)))</f>
        <v>#N/A</v>
      </c>
      <c r="D176" s="133" t="e">
        <f ca="1">+IF(AND(ISNUMBER(OFFSET('Water Data'!$C$5,0,10*ROW('Water Data'!C170))),'Data Summary'!BS176="Yes"),100-OFFSET('Water Data'!$C$5,0,10*ROW('Water Data'!C170)),NA())</f>
        <v>#N/A</v>
      </c>
      <c r="E176" s="133" t="e">
        <f ca="1">+IF(AND(ISNUMBER(OFFSET('Water Data'!$C$7,0,10*ROW('Water Data'!C170))),'Data Summary'!BT176="Yes"),OFFSET('Water Data'!$C$7,0,10*ROW('Water Data'!C170)),NA())</f>
        <v>#N/A</v>
      </c>
      <c r="F176" s="133" t="e">
        <f ca="1">+IF(AND(ISNUMBER(OFFSET('Water Data'!$C$10,0,10*ROW('Water Data'!C170))),'Data Summary'!BU176="Yes"),OFFSET('Water Data'!$C$10,0,10*ROW('Water Data'!C170)),NA())</f>
        <v>#N/A</v>
      </c>
      <c r="G176" s="133" t="e">
        <f ca="1">+IF(AND(ISNUMBER(OFFSET('Water Data'!$D$5,0,10*ROW('Water Data'!D170))),'Data Summary'!BV176="Yes"),100-OFFSET('Water Data'!$D$5,0,10*ROW('Water Data'!D170)),NA())</f>
        <v>#N/A</v>
      </c>
      <c r="H176" s="133" t="e">
        <f ca="1">+IF(AND(ISNUMBER(OFFSET('Water Data'!$D$7,0,10*ROW('Water Data'!D170))),'Data Summary'!BW176="Yes"),OFFSET('Water Data'!$D$7,0,10*ROW('Water Data'!D170)),NA())</f>
        <v>#N/A</v>
      </c>
      <c r="I176" s="133" t="e">
        <f ca="1">+IF(AND(ISNUMBER(OFFSET('Water Data'!$D$10,0,10*ROW('Water Data'!D170))),'Data Summary'!BX176="Yes"),OFFSET('Water Data'!$D$10,0,10*ROW('Water Data'!D170)),NA())</f>
        <v>#N/A</v>
      </c>
      <c r="J176" s="133" t="e">
        <f ca="1">+IF(AND(ISNUMBER(OFFSET('Water Data'!$E$5,0,10*ROW('Water Data'!E170))),'Data Summary'!BY176="Yes"),100-OFFSET('Water Data'!$E$5,0,10*ROW('Water Data'!E170)),NA())</f>
        <v>#N/A</v>
      </c>
      <c r="K176" s="133" t="e">
        <f ca="1">+IF(AND(ISNUMBER(OFFSET('Water Data'!$E$7,0,10*ROW('Water Data'!E170))),'Data Summary'!BZ176="Yes"),OFFSET('Water Data'!$E$7,0,10*ROW('Water Data'!E170)),NA())</f>
        <v>#N/A</v>
      </c>
      <c r="L176" s="133" t="e">
        <f ca="1">+IF(AND(ISNUMBER(OFFSET('Water Data'!$E$10,0,10*ROW('Water Data'!E170))),'Data Summary'!CA176="Yes"),OFFSET('Water Data'!$E$10,0,10*ROW('Water Data'!E170)),NA())</f>
        <v>#N/A</v>
      </c>
      <c r="M176" s="133" t="e">
        <f ca="1">+IF(AND(ISNUMBER(OFFSET('Water Data'!$F$5,0,10*ROW('Water Data'!F170))),'Data Summary'!CB176="Yes"),100-OFFSET('Water Data'!$F$5,0,10*ROW('Water Data'!F170)),NA())</f>
        <v>#N/A</v>
      </c>
      <c r="N176" s="133" t="e">
        <f ca="1">+IF(AND(ISNUMBER(OFFSET('Water Data'!$F$7,0,10*ROW('Water Data'!F170))),'Data Summary'!CC176="Yes"),OFFSET('Water Data'!$F$7,0,10*ROW('Water Data'!F170)),NA())</f>
        <v>#N/A</v>
      </c>
      <c r="O176" s="133" t="e">
        <f ca="1">+IF(AND(ISNUMBER(OFFSET('Water Data'!$F$10,0,10*ROW('Water Data'!F170))),'Data Summary'!CD176="Yes"),OFFSET('Water Data'!$F$10,0,10*ROW('Water Data'!F170)),NA())</f>
        <v>#N/A</v>
      </c>
      <c r="P176" s="133" t="e">
        <f ca="1">+IF(AND(ISNUMBER(OFFSET('Water Data'!$G$5,0,10*ROW('Water Data'!G170))),'Data Summary'!CE176="Yes"),100-OFFSET('Water Data'!$G$5,0,10*ROW('Water Data'!G170)),NA())</f>
        <v>#N/A</v>
      </c>
      <c r="Q176" s="133" t="e">
        <f ca="1">+IF(AND(ISNUMBER(OFFSET('Water Data'!$G$7,0,10*ROW('Water Data'!G170))),'Data Summary'!CF176="Yes"),OFFSET('Water Data'!$G$7,0,10*ROW('Water Data'!G170)),NA())</f>
        <v>#N/A</v>
      </c>
      <c r="R176" s="133" t="e">
        <f ca="1">+IF(AND(ISNUMBER(OFFSET('Water Data'!$G$10,0,10*ROW('Water Data'!G170))),'Data Summary'!CG176="Yes"),OFFSET('Water Data'!$G$10,0,10*ROW('Water Data'!G170)),NA())</f>
        <v>#N/A</v>
      </c>
      <c r="S176" s="133" t="e">
        <f ca="1">+IF(AND(ISNUMBER(OFFSET('Water Data'!$H$5,0,10*ROW('Water Data'!H170))),'Data Summary'!CH176="Yes"),100-OFFSET('Water Data'!$H$5,0,10*ROW('Water Data'!H170)),NA())</f>
        <v>#N/A</v>
      </c>
      <c r="T176" s="133" t="e">
        <f ca="1">+IF(AND(ISNUMBER(OFFSET('Water Data'!$H$7,0,10*ROW('Water Data'!H170))),'Data Summary'!CI176="Yes"),OFFSET('Water Data'!$H$7,0,10*ROW('Water Data'!H170)),NA())</f>
        <v>#N/A</v>
      </c>
      <c r="U176" s="133" t="e">
        <f ca="1">+IF(AND(ISNUMBER(OFFSET('Water Data'!$H$10,0,10*ROW('Water Data'!H170))),'Data Summary'!CJ176="Yes"),OFFSET('Water Data'!$H$10,0,10*ROW('Water Data'!H170)),NA())</f>
        <v>#N/A</v>
      </c>
      <c r="V176" s="134" t="e">
        <f ca="1">+IF(AND(ISNUMBER(OFFSET('Sanitation Data'!$C$5,0,10*ROW('Sanitation Data'!C170))),'Data Summary'!CK176="Yes"),100-OFFSET('Sanitation Data'!$C$5,0,10*ROW('Sanitation Data'!C170)),NA())</f>
        <v>#N/A</v>
      </c>
      <c r="W176" s="134" t="e">
        <f ca="1">+IF(AND(ISNUMBER(OFFSET('Sanitation Data'!$C$7,0,10*ROW('Sanitation Data'!C170))),'Data Summary'!CL176="Yes"),OFFSET('Sanitation Data'!$C$7,0,10*ROW('Sanitation Data'!C170)),NA())</f>
        <v>#N/A</v>
      </c>
      <c r="X176" s="134" t="e">
        <f ca="1">+IF(AND(ISNUMBER(OFFSET('Sanitation Data'!$C$11,0,10*ROW('Sanitation Data'!C170))),'Data Summary'!CM176="Yes"),OFFSET('Sanitation Data'!$C$11,0,10*ROW('Sanitation Data'!C170)),NA())</f>
        <v>#N/A</v>
      </c>
      <c r="Y176" s="134" t="e">
        <f ca="1">+IF(AND(ISNUMBER(OFFSET('Sanitation Data'!$C$12,0,10*ROW('Sanitation Data'!C170))),'Data Summary'!CN176="Yes"),OFFSET('Sanitation Data'!$C$12,0,10*ROW('Sanitation Data'!C170)),NA())</f>
        <v>#N/A</v>
      </c>
      <c r="Z176" s="134" t="e">
        <f ca="1">+IF(AND(ISNUMBER(OFFSET('Sanitation Data'!$C$13,0,10*ROW('Sanitation Data'!C170))),'Data Summary'!CO176="Yes"),OFFSET('Sanitation Data'!$C$13,0,10*ROW('Sanitation Data'!C170)),NA())</f>
        <v>#N/A</v>
      </c>
      <c r="AA176" s="134" t="e">
        <f ca="1">+IF(AND(ISNUMBER(OFFSET('Sanitation Data'!$D$5,0,10*ROW('Sanitation Data'!D170))),'Data Summary'!CP176="Yes"),100-OFFSET('Sanitation Data'!$D$5,0,10*ROW('Sanitation Data'!D170)),NA())</f>
        <v>#N/A</v>
      </c>
      <c r="AB176" s="134" t="e">
        <f ca="1">+IF(AND(ISNUMBER(OFFSET('Sanitation Data'!$D$7,0,10*ROW('Sanitation Data'!D170))),'Data Summary'!CQ176="Yes"),OFFSET('Sanitation Data'!$D$7,0,10*ROW('Sanitation Data'!D170)),NA())</f>
        <v>#N/A</v>
      </c>
      <c r="AC176" s="134" t="e">
        <f ca="1">+IF(AND(ISNUMBER(OFFSET('Sanitation Data'!$D$11,0,10*ROW('Sanitation Data'!D170))),'Data Summary'!CR176="Yes"),OFFSET('Sanitation Data'!$D$11,0,10*ROW('Sanitation Data'!D170)),NA())</f>
        <v>#N/A</v>
      </c>
      <c r="AD176" s="134" t="e">
        <f ca="1">+IF(AND(ISNUMBER(OFFSET('Sanitation Data'!$D$12,0,10*ROW('Sanitation Data'!D170))),'Data Summary'!CS176="Yes"),OFFSET('Sanitation Data'!$D$12,0,10*ROW('Sanitation Data'!D170)),NA())</f>
        <v>#N/A</v>
      </c>
      <c r="AE176" s="134" t="e">
        <f ca="1">+IF(AND(ISNUMBER(OFFSET('Sanitation Data'!$D$13,0,10*ROW('Sanitation Data'!D170))),'Data Summary'!CT176="Yes"),OFFSET('Sanitation Data'!$D$13,0,10*ROW('Sanitation Data'!D170)),NA())</f>
        <v>#N/A</v>
      </c>
      <c r="AF176" s="134" t="e">
        <f ca="1">+IF(AND(ISNUMBER(OFFSET('Sanitation Data'!$E$5,0,10*ROW('Sanitation Data'!E170))),'Data Summary'!CU176="Yes"),100-OFFSET('Sanitation Data'!$E$5,0,10*ROW('Sanitation Data'!E170)),NA())</f>
        <v>#N/A</v>
      </c>
      <c r="AG176" s="134" t="e">
        <f ca="1">+IF(AND(ISNUMBER(OFFSET('Sanitation Data'!$E$7,0,10*ROW('Sanitation Data'!E170))),'Data Summary'!CV176="Yes"),OFFSET('Sanitation Data'!$E$7,0,10*ROW('Sanitation Data'!E170)),NA())</f>
        <v>#N/A</v>
      </c>
      <c r="AH176" s="134" t="e">
        <f ca="1">+IF(AND(ISNUMBER(OFFSET('Sanitation Data'!$E$11,0,10*ROW('Sanitation Data'!E170))),'Data Summary'!CW176="Yes"),OFFSET('Sanitation Data'!$E$11,0,10*ROW('Sanitation Data'!E170)),NA())</f>
        <v>#N/A</v>
      </c>
      <c r="AI176" s="134" t="e">
        <f ca="1">+IF(AND(ISNUMBER(OFFSET('Sanitation Data'!$E$12,0,10*ROW('Sanitation Data'!E170))),'Data Summary'!CX176="Yes"),OFFSET('Sanitation Data'!$E$12,0,10*ROW('Sanitation Data'!E170)),NA())</f>
        <v>#N/A</v>
      </c>
      <c r="AJ176" s="134" t="e">
        <f ca="1">+IF(AND(ISNUMBER(OFFSET('Sanitation Data'!$E$13,0,10*ROW('Sanitation Data'!E170))),'Data Summary'!CY176="Yes"),OFFSET('Sanitation Data'!$E$13,0,10*ROW('Sanitation Data'!E170)),NA())</f>
        <v>#N/A</v>
      </c>
      <c r="AK176" s="134" t="e">
        <f ca="1">+IF(AND(ISNUMBER(OFFSET('Sanitation Data'!$F$5,0,10*ROW('Sanitation Data'!F170))),'Data Summary'!CZ176="Yes"),100-OFFSET('Sanitation Data'!$F$5,0,10*ROW('Sanitation Data'!F170)),NA())</f>
        <v>#N/A</v>
      </c>
      <c r="AL176" s="134" t="e">
        <f ca="1">+IF(AND(ISNUMBER(OFFSET('Sanitation Data'!$F$7,0,10*ROW('Sanitation Data'!F170))),'Data Summary'!DA176="Yes"),OFFSET('Sanitation Data'!$F$7,0,10*ROW('Sanitation Data'!F170)),NA())</f>
        <v>#N/A</v>
      </c>
      <c r="AM176" s="134" t="e">
        <f ca="1">+IF(AND(ISNUMBER(OFFSET('Sanitation Data'!$F$11,0,10*ROW('Sanitation Data'!F170))),'Data Summary'!DB176="Yes"),OFFSET('Sanitation Data'!$F$11,0,10*ROW('Sanitation Data'!F170)),NA())</f>
        <v>#N/A</v>
      </c>
      <c r="AN176" s="134" t="e">
        <f ca="1">+IF(AND(ISNUMBER(OFFSET('Sanitation Data'!$F$12,0,10*ROW('Sanitation Data'!F170))),'Data Summary'!DC176="Yes"),OFFSET('Sanitation Data'!$F$12,0,10*ROW('Sanitation Data'!F170)),NA())</f>
        <v>#N/A</v>
      </c>
      <c r="AO176" s="134" t="e">
        <f ca="1">+IF(AND(ISNUMBER(OFFSET('Sanitation Data'!$F$13,0,10*ROW('Sanitation Data'!F170))),'Data Summary'!DD176="Yes"),OFFSET('Sanitation Data'!$F$13,0,10*ROW('Sanitation Data'!F170)),NA())</f>
        <v>#N/A</v>
      </c>
      <c r="AP176" s="134" t="e">
        <f ca="1">+IF(AND(ISNUMBER(OFFSET('Sanitation Data'!$G$5,0,10*ROW('Sanitation Data'!G170))),'Data Summary'!DE176="Yes"),100-OFFSET('Sanitation Data'!$G$5,0,10*ROW('Sanitation Data'!G170)),NA())</f>
        <v>#N/A</v>
      </c>
      <c r="AQ176" s="134" t="e">
        <f ca="1">+IF(AND(ISNUMBER(OFFSET('Sanitation Data'!$G$7,0,10*ROW('Sanitation Data'!G170))),'Data Summary'!DF176="Yes"),OFFSET('Sanitation Data'!$G$7,0,10*ROW('Sanitation Data'!G170)),NA())</f>
        <v>#N/A</v>
      </c>
      <c r="AR176" s="134" t="e">
        <f ca="1">+IF(AND(ISNUMBER(OFFSET('Sanitation Data'!$G$11,0,10*ROW('Sanitation Data'!G170))),'Data Summary'!DG176="Yes"),OFFSET('Sanitation Data'!$G$11,0,10*ROW('Sanitation Data'!G170)),NA())</f>
        <v>#N/A</v>
      </c>
      <c r="AS176" s="134" t="e">
        <f ca="1">+IF(AND(ISNUMBER(OFFSET('Sanitation Data'!$G$12,0,10*ROW('Sanitation Data'!G170))),'Data Summary'!DH176="Yes"),OFFSET('Sanitation Data'!$G$12,0,10*ROW('Sanitation Data'!G170)),NA())</f>
        <v>#N/A</v>
      </c>
      <c r="AT176" s="134" t="e">
        <f ca="1">+IF(AND(ISNUMBER(OFFSET('Sanitation Data'!$G$13,0,10*ROW('Sanitation Data'!G170))),'Data Summary'!DI176="Yes"),OFFSET('Sanitation Data'!$G$13,0,10*ROW('Sanitation Data'!G170)),NA())</f>
        <v>#N/A</v>
      </c>
      <c r="AU176" s="134" t="e">
        <f ca="1">+IF(AND(ISNUMBER(OFFSET('Sanitation Data'!$H$5,0,10*ROW('Sanitation Data'!H170))),'Data Summary'!DJ176="Yes"),100-OFFSET('Sanitation Data'!$H$5,0,10*ROW('Sanitation Data'!H170)),NA())</f>
        <v>#N/A</v>
      </c>
      <c r="AV176" s="134" t="e">
        <f ca="1">+IF(AND(ISNUMBER(OFFSET('Sanitation Data'!$H$7,0,10*ROW('Sanitation Data'!H170))),'Data Summary'!DK176="Yes"),OFFSET('Sanitation Data'!$H$7,0,10*ROW('Sanitation Data'!H170)),NA())</f>
        <v>#N/A</v>
      </c>
      <c r="AW176" s="134" t="e">
        <f ca="1">+IF(AND(ISNUMBER(OFFSET('Sanitation Data'!$H$11,0,10*ROW('Sanitation Data'!H170))),'Data Summary'!DL176="Yes"),OFFSET('Sanitation Data'!$H$11,0,10*ROW('Sanitation Data'!H170)),NA())</f>
        <v>#N/A</v>
      </c>
      <c r="AX176" s="134" t="e">
        <f ca="1">+IF(AND(ISNUMBER(OFFSET('Sanitation Data'!$H$12,0,10*ROW('Sanitation Data'!H170))),'Data Summary'!DM176="Yes"),OFFSET('Sanitation Data'!$H$12,0,10*ROW('Sanitation Data'!H170)),NA())</f>
        <v>#N/A</v>
      </c>
      <c r="AY176" s="134" t="e">
        <f ca="1">+IF(AND(ISNUMBER(OFFSET('Sanitation Data'!$H$13,0,10*ROW('Sanitation Data'!H170))),'Data Summary'!DN176="Yes"),OFFSET('Sanitation Data'!$H$13,0,10*ROW('Sanitation Data'!H170)),NA())</f>
        <v>#N/A</v>
      </c>
      <c r="AZ176" s="135" t="e">
        <f ca="1">+IF(AND(ISNUMBER(OFFSET('Hygiene Data'!$C$6,0,10*ROW('Hygiene Data'!C170))),'Data Summary'!DO176="Yes"),OFFSET('Hygiene Data'!$C$6,0,10*ROW('Hygiene Data'!C170)),NA())</f>
        <v>#N/A</v>
      </c>
      <c r="BA176" s="135" t="e">
        <f ca="1">+IF(AND(ISNUMBER(OFFSET('Hygiene Data'!$C$8,0,10*ROW('Hygiene Data'!C170))),'Data Summary'!DP176="Yes"),OFFSET('Hygiene Data'!$C$8,0,10*ROW('Hygiene Data'!C170)),NA())</f>
        <v>#N/A</v>
      </c>
      <c r="BB176" s="135" t="e">
        <f ca="1">+IF(AND(ISNUMBER(OFFSET('Hygiene Data'!$C$10,0,10*ROW('Hygiene Data'!C170))),'Data Summary'!DQ176="Yes"),OFFSET('Hygiene Data'!$C$10,0,10*ROW('Hygiene Data'!C170)),NA())</f>
        <v>#N/A</v>
      </c>
      <c r="BC176" s="135" t="e">
        <f ca="1">+IF(AND(ISNUMBER(OFFSET('Hygiene Data'!$D$6,0,10*ROW('Hygiene Data'!D170))),'Data Summary'!DR176="Yes"),OFFSET('Hygiene Data'!$D$6,0,10*ROW('Hygiene Data'!D170)),NA())</f>
        <v>#N/A</v>
      </c>
      <c r="BD176" s="135" t="e">
        <f ca="1">+IF(AND(ISNUMBER(OFFSET('Hygiene Data'!$D$8,0,10*ROW('Hygiene Data'!D170))),'Data Summary'!DS176="Yes"),OFFSET('Hygiene Data'!$D$8,0,10*ROW('Hygiene Data'!D170)),NA())</f>
        <v>#N/A</v>
      </c>
      <c r="BE176" s="135" t="e">
        <f ca="1">+IF(AND(ISNUMBER(OFFSET('Hygiene Data'!$D$10,0,10*ROW('Hygiene Data'!D170))),'Data Summary'!DT176="Yes"),OFFSET('Hygiene Data'!$D$10,0,10*ROW('Hygiene Data'!D170)),NA())</f>
        <v>#N/A</v>
      </c>
      <c r="BF176" s="135" t="e">
        <f ca="1">+IF(AND(ISNUMBER(OFFSET('Hygiene Data'!$E$6,0,10*ROW('Hygiene Data'!E170))),'Data Summary'!DU176="Yes"),OFFSET('Hygiene Data'!$E$6,0,10*ROW('Hygiene Data'!E170)),NA())</f>
        <v>#N/A</v>
      </c>
      <c r="BG176" s="135" t="e">
        <f ca="1">+IF(AND(ISNUMBER(OFFSET('Hygiene Data'!$E$8,0,10*ROW('Hygiene Data'!E170))),'Data Summary'!DV176="Yes"),OFFSET('Hygiene Data'!$E$8,0,10*ROW('Hygiene Data'!E170)),NA())</f>
        <v>#N/A</v>
      </c>
      <c r="BH176" s="135" t="e">
        <f ca="1">+IF(AND(ISNUMBER(OFFSET('Hygiene Data'!$E$10,0,10*ROW('Hygiene Data'!E170))),'Data Summary'!DW176="Yes"),OFFSET('Hygiene Data'!$E$10,0,10*ROW('Hygiene Data'!E170)),NA())</f>
        <v>#N/A</v>
      </c>
      <c r="BI176" s="135" t="e">
        <f ca="1">+IF(AND(ISNUMBER(OFFSET('Hygiene Data'!$F$6,0,10*ROW('Hygiene Data'!F170))),'Data Summary'!DX176="Yes"),OFFSET('Hygiene Data'!$F$6,0,10*ROW('Hygiene Data'!F170)),NA())</f>
        <v>#N/A</v>
      </c>
      <c r="BJ176" s="135" t="e">
        <f ca="1">+IF(AND(ISNUMBER(OFFSET('Hygiene Data'!$F$8,0,10*ROW('Hygiene Data'!F170))),'Data Summary'!DY176="Yes"),OFFSET('Hygiene Data'!$F$8,0,10*ROW('Hygiene Data'!F170)),NA())</f>
        <v>#N/A</v>
      </c>
      <c r="BK176" s="135" t="e">
        <f ca="1">+IF(AND(ISNUMBER(OFFSET('Hygiene Data'!$F$10,0,10*ROW('Hygiene Data'!F170))),'Data Summary'!DZ176="Yes"),OFFSET('Hygiene Data'!$F$10,0,10*ROW('Hygiene Data'!F170)),NA())</f>
        <v>#N/A</v>
      </c>
      <c r="BL176" s="135" t="e">
        <f ca="1">+IF(AND(ISNUMBER(OFFSET('Hygiene Data'!$G$6,0,10*ROW('Hygiene Data'!G170))),'Data Summary'!EA176="Yes"),OFFSET('Hygiene Data'!$G$6,0,10*ROW('Hygiene Data'!G170)),NA())</f>
        <v>#N/A</v>
      </c>
      <c r="BM176" s="135" t="e">
        <f ca="1">+IF(AND(ISNUMBER(OFFSET('Hygiene Data'!$G$8,0,10*ROW('Hygiene Data'!G170))),'Data Summary'!EB176="Yes"),OFFSET('Hygiene Data'!$G$8,0,10*ROW('Hygiene Data'!G170)),NA())</f>
        <v>#N/A</v>
      </c>
      <c r="BN176" s="135" t="e">
        <f ca="1">+IF(AND(ISNUMBER(OFFSET('Hygiene Data'!$G$10,0,10*ROW('Hygiene Data'!G170))),'Data Summary'!EC176="Yes"),OFFSET('Hygiene Data'!$G$10,0,10*ROW('Hygiene Data'!G170)),NA())</f>
        <v>#N/A</v>
      </c>
      <c r="BO176" s="135" t="e">
        <f ca="1">+IF(AND(ISNUMBER(OFFSET('Hygiene Data'!$H$6,0,10*ROW('Hygiene Data'!H170))),'Data Summary'!ED176="Yes"),OFFSET('Hygiene Data'!$H$6,0,10*ROW('Hygiene Data'!H170)),NA())</f>
        <v>#N/A</v>
      </c>
      <c r="BP176" s="135" t="e">
        <f ca="1">+IF(AND(ISNUMBER(OFFSET('Hygiene Data'!$H$8,0,10*ROW('Hygiene Data'!H170))),'Data Summary'!EE176="Yes"),OFFSET('Hygiene Data'!$H$8,0,10*ROW('Hygiene Data'!H170)),NA())</f>
        <v>#N/A</v>
      </c>
      <c r="BQ176" s="135" t="e">
        <f ca="1">+IF(AND(ISNUMBER(OFFSET('Hygiene Data'!$H$10,0,10*ROW('Hygiene Data'!H170))),'Data Summary'!EF176="Yes"),OFFSET('Hygiene Data'!$H$10,0,10*ROW('Hygiene Data'!H170)),NA())</f>
        <v>#N/A</v>
      </c>
    </row>
    <row r="177" spans="1:69" x14ac:dyDescent="0.2">
      <c r="A177" s="50" t="e">
        <f ca="1">+IF(OFFSET('Water Data'!$B$1,0,10*ROW('Water Data'!B171))="",NA(),OFFSET('Water Data'!$B$1,0,10*ROW('Water Data'!B171)))</f>
        <v>#N/A</v>
      </c>
      <c r="B177" s="50" t="e">
        <f ca="1">+IF(OFFSET('Water Data'!$A$3,0,10*ROW('Water Data'!A174))="",NA(),OFFSET('Water Data'!$A$3,0,10*ROW('Water Data'!A174)))</f>
        <v>#N/A</v>
      </c>
      <c r="C177" s="50" t="e">
        <f ca="1">+IF(OFFSET('Water Data'!$C$3,0,10*ROW('Water Data'!C174))="",NA(),OFFSET('Water Data'!$C$3,0,10*ROW('Water Data'!C174)))</f>
        <v>#N/A</v>
      </c>
      <c r="D177" s="133" t="e">
        <f ca="1">+IF(AND(ISNUMBER(OFFSET('Water Data'!$C$5,0,10*ROW('Water Data'!C171))),'Data Summary'!BS177="Yes"),100-OFFSET('Water Data'!$C$5,0,10*ROW('Water Data'!C171)),NA())</f>
        <v>#N/A</v>
      </c>
      <c r="E177" s="133" t="e">
        <f ca="1">+IF(AND(ISNUMBER(OFFSET('Water Data'!$C$7,0,10*ROW('Water Data'!C171))),'Data Summary'!BT177="Yes"),OFFSET('Water Data'!$C$7,0,10*ROW('Water Data'!C171)),NA())</f>
        <v>#N/A</v>
      </c>
      <c r="F177" s="133" t="e">
        <f ca="1">+IF(AND(ISNUMBER(OFFSET('Water Data'!$C$10,0,10*ROW('Water Data'!C171))),'Data Summary'!BU177="Yes"),OFFSET('Water Data'!$C$10,0,10*ROW('Water Data'!C171)),NA())</f>
        <v>#N/A</v>
      </c>
      <c r="G177" s="133" t="e">
        <f ca="1">+IF(AND(ISNUMBER(OFFSET('Water Data'!$D$5,0,10*ROW('Water Data'!D171))),'Data Summary'!BV177="Yes"),100-OFFSET('Water Data'!$D$5,0,10*ROW('Water Data'!D171)),NA())</f>
        <v>#N/A</v>
      </c>
      <c r="H177" s="133" t="e">
        <f ca="1">+IF(AND(ISNUMBER(OFFSET('Water Data'!$D$7,0,10*ROW('Water Data'!D171))),'Data Summary'!BW177="Yes"),OFFSET('Water Data'!$D$7,0,10*ROW('Water Data'!D171)),NA())</f>
        <v>#N/A</v>
      </c>
      <c r="I177" s="133" t="e">
        <f ca="1">+IF(AND(ISNUMBER(OFFSET('Water Data'!$D$10,0,10*ROW('Water Data'!D171))),'Data Summary'!BX177="Yes"),OFFSET('Water Data'!$D$10,0,10*ROW('Water Data'!D171)),NA())</f>
        <v>#N/A</v>
      </c>
      <c r="J177" s="133" t="e">
        <f ca="1">+IF(AND(ISNUMBER(OFFSET('Water Data'!$E$5,0,10*ROW('Water Data'!E171))),'Data Summary'!BY177="Yes"),100-OFFSET('Water Data'!$E$5,0,10*ROW('Water Data'!E171)),NA())</f>
        <v>#N/A</v>
      </c>
      <c r="K177" s="133" t="e">
        <f ca="1">+IF(AND(ISNUMBER(OFFSET('Water Data'!$E$7,0,10*ROW('Water Data'!E171))),'Data Summary'!BZ177="Yes"),OFFSET('Water Data'!$E$7,0,10*ROW('Water Data'!E171)),NA())</f>
        <v>#N/A</v>
      </c>
      <c r="L177" s="133" t="e">
        <f ca="1">+IF(AND(ISNUMBER(OFFSET('Water Data'!$E$10,0,10*ROW('Water Data'!E171))),'Data Summary'!CA177="Yes"),OFFSET('Water Data'!$E$10,0,10*ROW('Water Data'!E171)),NA())</f>
        <v>#N/A</v>
      </c>
      <c r="M177" s="133" t="e">
        <f ca="1">+IF(AND(ISNUMBER(OFFSET('Water Data'!$F$5,0,10*ROW('Water Data'!F171))),'Data Summary'!CB177="Yes"),100-OFFSET('Water Data'!$F$5,0,10*ROW('Water Data'!F171)),NA())</f>
        <v>#N/A</v>
      </c>
      <c r="N177" s="133" t="e">
        <f ca="1">+IF(AND(ISNUMBER(OFFSET('Water Data'!$F$7,0,10*ROW('Water Data'!F171))),'Data Summary'!CC177="Yes"),OFFSET('Water Data'!$F$7,0,10*ROW('Water Data'!F171)),NA())</f>
        <v>#N/A</v>
      </c>
      <c r="O177" s="133" t="e">
        <f ca="1">+IF(AND(ISNUMBER(OFFSET('Water Data'!$F$10,0,10*ROW('Water Data'!F171))),'Data Summary'!CD177="Yes"),OFFSET('Water Data'!$F$10,0,10*ROW('Water Data'!F171)),NA())</f>
        <v>#N/A</v>
      </c>
      <c r="P177" s="133" t="e">
        <f ca="1">+IF(AND(ISNUMBER(OFFSET('Water Data'!$G$5,0,10*ROW('Water Data'!G171))),'Data Summary'!CE177="Yes"),100-OFFSET('Water Data'!$G$5,0,10*ROW('Water Data'!G171)),NA())</f>
        <v>#N/A</v>
      </c>
      <c r="Q177" s="133" t="e">
        <f ca="1">+IF(AND(ISNUMBER(OFFSET('Water Data'!$G$7,0,10*ROW('Water Data'!G171))),'Data Summary'!CF177="Yes"),OFFSET('Water Data'!$G$7,0,10*ROW('Water Data'!G171)),NA())</f>
        <v>#N/A</v>
      </c>
      <c r="R177" s="133" t="e">
        <f ca="1">+IF(AND(ISNUMBER(OFFSET('Water Data'!$G$10,0,10*ROW('Water Data'!G171))),'Data Summary'!CG177="Yes"),OFFSET('Water Data'!$G$10,0,10*ROW('Water Data'!G171)),NA())</f>
        <v>#N/A</v>
      </c>
      <c r="S177" s="133" t="e">
        <f ca="1">+IF(AND(ISNUMBER(OFFSET('Water Data'!$H$5,0,10*ROW('Water Data'!H171))),'Data Summary'!CH177="Yes"),100-OFFSET('Water Data'!$H$5,0,10*ROW('Water Data'!H171)),NA())</f>
        <v>#N/A</v>
      </c>
      <c r="T177" s="133" t="e">
        <f ca="1">+IF(AND(ISNUMBER(OFFSET('Water Data'!$H$7,0,10*ROW('Water Data'!H171))),'Data Summary'!CI177="Yes"),OFFSET('Water Data'!$H$7,0,10*ROW('Water Data'!H171)),NA())</f>
        <v>#N/A</v>
      </c>
      <c r="U177" s="133" t="e">
        <f ca="1">+IF(AND(ISNUMBER(OFFSET('Water Data'!$H$10,0,10*ROW('Water Data'!H171))),'Data Summary'!CJ177="Yes"),OFFSET('Water Data'!$H$10,0,10*ROW('Water Data'!H171)),NA())</f>
        <v>#N/A</v>
      </c>
      <c r="V177" s="134" t="e">
        <f ca="1">+IF(AND(ISNUMBER(OFFSET('Sanitation Data'!$C$5,0,10*ROW('Sanitation Data'!C171))),'Data Summary'!CK177="Yes"),100-OFFSET('Sanitation Data'!$C$5,0,10*ROW('Sanitation Data'!C171)),NA())</f>
        <v>#N/A</v>
      </c>
      <c r="W177" s="134" t="e">
        <f ca="1">+IF(AND(ISNUMBER(OFFSET('Sanitation Data'!$C$7,0,10*ROW('Sanitation Data'!C171))),'Data Summary'!CL177="Yes"),OFFSET('Sanitation Data'!$C$7,0,10*ROW('Sanitation Data'!C171)),NA())</f>
        <v>#N/A</v>
      </c>
      <c r="X177" s="134" t="e">
        <f ca="1">+IF(AND(ISNUMBER(OFFSET('Sanitation Data'!$C$11,0,10*ROW('Sanitation Data'!C171))),'Data Summary'!CM177="Yes"),OFFSET('Sanitation Data'!$C$11,0,10*ROW('Sanitation Data'!C171)),NA())</f>
        <v>#N/A</v>
      </c>
      <c r="Y177" s="134" t="e">
        <f ca="1">+IF(AND(ISNUMBER(OFFSET('Sanitation Data'!$C$12,0,10*ROW('Sanitation Data'!C171))),'Data Summary'!CN177="Yes"),OFFSET('Sanitation Data'!$C$12,0,10*ROW('Sanitation Data'!C171)),NA())</f>
        <v>#N/A</v>
      </c>
      <c r="Z177" s="134" t="e">
        <f ca="1">+IF(AND(ISNUMBER(OFFSET('Sanitation Data'!$C$13,0,10*ROW('Sanitation Data'!C171))),'Data Summary'!CO177="Yes"),OFFSET('Sanitation Data'!$C$13,0,10*ROW('Sanitation Data'!C171)),NA())</f>
        <v>#N/A</v>
      </c>
      <c r="AA177" s="134" t="e">
        <f ca="1">+IF(AND(ISNUMBER(OFFSET('Sanitation Data'!$D$5,0,10*ROW('Sanitation Data'!D171))),'Data Summary'!CP177="Yes"),100-OFFSET('Sanitation Data'!$D$5,0,10*ROW('Sanitation Data'!D171)),NA())</f>
        <v>#N/A</v>
      </c>
      <c r="AB177" s="134" t="e">
        <f ca="1">+IF(AND(ISNUMBER(OFFSET('Sanitation Data'!$D$7,0,10*ROW('Sanitation Data'!D171))),'Data Summary'!CQ177="Yes"),OFFSET('Sanitation Data'!$D$7,0,10*ROW('Sanitation Data'!D171)),NA())</f>
        <v>#N/A</v>
      </c>
      <c r="AC177" s="134" t="e">
        <f ca="1">+IF(AND(ISNUMBER(OFFSET('Sanitation Data'!$D$11,0,10*ROW('Sanitation Data'!D171))),'Data Summary'!CR177="Yes"),OFFSET('Sanitation Data'!$D$11,0,10*ROW('Sanitation Data'!D171)),NA())</f>
        <v>#N/A</v>
      </c>
      <c r="AD177" s="134" t="e">
        <f ca="1">+IF(AND(ISNUMBER(OFFSET('Sanitation Data'!$D$12,0,10*ROW('Sanitation Data'!D171))),'Data Summary'!CS177="Yes"),OFFSET('Sanitation Data'!$D$12,0,10*ROW('Sanitation Data'!D171)),NA())</f>
        <v>#N/A</v>
      </c>
      <c r="AE177" s="134" t="e">
        <f ca="1">+IF(AND(ISNUMBER(OFFSET('Sanitation Data'!$D$13,0,10*ROW('Sanitation Data'!D171))),'Data Summary'!CT177="Yes"),OFFSET('Sanitation Data'!$D$13,0,10*ROW('Sanitation Data'!D171)),NA())</f>
        <v>#N/A</v>
      </c>
      <c r="AF177" s="134" t="e">
        <f ca="1">+IF(AND(ISNUMBER(OFFSET('Sanitation Data'!$E$5,0,10*ROW('Sanitation Data'!E171))),'Data Summary'!CU177="Yes"),100-OFFSET('Sanitation Data'!$E$5,0,10*ROW('Sanitation Data'!E171)),NA())</f>
        <v>#N/A</v>
      </c>
      <c r="AG177" s="134" t="e">
        <f ca="1">+IF(AND(ISNUMBER(OFFSET('Sanitation Data'!$E$7,0,10*ROW('Sanitation Data'!E171))),'Data Summary'!CV177="Yes"),OFFSET('Sanitation Data'!$E$7,0,10*ROW('Sanitation Data'!E171)),NA())</f>
        <v>#N/A</v>
      </c>
      <c r="AH177" s="134" t="e">
        <f ca="1">+IF(AND(ISNUMBER(OFFSET('Sanitation Data'!$E$11,0,10*ROW('Sanitation Data'!E171))),'Data Summary'!CW177="Yes"),OFFSET('Sanitation Data'!$E$11,0,10*ROW('Sanitation Data'!E171)),NA())</f>
        <v>#N/A</v>
      </c>
      <c r="AI177" s="134" t="e">
        <f ca="1">+IF(AND(ISNUMBER(OFFSET('Sanitation Data'!$E$12,0,10*ROW('Sanitation Data'!E171))),'Data Summary'!CX177="Yes"),OFFSET('Sanitation Data'!$E$12,0,10*ROW('Sanitation Data'!E171)),NA())</f>
        <v>#N/A</v>
      </c>
      <c r="AJ177" s="134" t="e">
        <f ca="1">+IF(AND(ISNUMBER(OFFSET('Sanitation Data'!$E$13,0,10*ROW('Sanitation Data'!E171))),'Data Summary'!CY177="Yes"),OFFSET('Sanitation Data'!$E$13,0,10*ROW('Sanitation Data'!E171)),NA())</f>
        <v>#N/A</v>
      </c>
      <c r="AK177" s="134" t="e">
        <f ca="1">+IF(AND(ISNUMBER(OFFSET('Sanitation Data'!$F$5,0,10*ROW('Sanitation Data'!F171))),'Data Summary'!CZ177="Yes"),100-OFFSET('Sanitation Data'!$F$5,0,10*ROW('Sanitation Data'!F171)),NA())</f>
        <v>#N/A</v>
      </c>
      <c r="AL177" s="134" t="e">
        <f ca="1">+IF(AND(ISNUMBER(OFFSET('Sanitation Data'!$F$7,0,10*ROW('Sanitation Data'!F171))),'Data Summary'!DA177="Yes"),OFFSET('Sanitation Data'!$F$7,0,10*ROW('Sanitation Data'!F171)),NA())</f>
        <v>#N/A</v>
      </c>
      <c r="AM177" s="134" t="e">
        <f ca="1">+IF(AND(ISNUMBER(OFFSET('Sanitation Data'!$F$11,0,10*ROW('Sanitation Data'!F171))),'Data Summary'!DB177="Yes"),OFFSET('Sanitation Data'!$F$11,0,10*ROW('Sanitation Data'!F171)),NA())</f>
        <v>#N/A</v>
      </c>
      <c r="AN177" s="134" t="e">
        <f ca="1">+IF(AND(ISNUMBER(OFFSET('Sanitation Data'!$F$12,0,10*ROW('Sanitation Data'!F171))),'Data Summary'!DC177="Yes"),OFFSET('Sanitation Data'!$F$12,0,10*ROW('Sanitation Data'!F171)),NA())</f>
        <v>#N/A</v>
      </c>
      <c r="AO177" s="134" t="e">
        <f ca="1">+IF(AND(ISNUMBER(OFFSET('Sanitation Data'!$F$13,0,10*ROW('Sanitation Data'!F171))),'Data Summary'!DD177="Yes"),OFFSET('Sanitation Data'!$F$13,0,10*ROW('Sanitation Data'!F171)),NA())</f>
        <v>#N/A</v>
      </c>
      <c r="AP177" s="134" t="e">
        <f ca="1">+IF(AND(ISNUMBER(OFFSET('Sanitation Data'!$G$5,0,10*ROW('Sanitation Data'!G171))),'Data Summary'!DE177="Yes"),100-OFFSET('Sanitation Data'!$G$5,0,10*ROW('Sanitation Data'!G171)),NA())</f>
        <v>#N/A</v>
      </c>
      <c r="AQ177" s="134" t="e">
        <f ca="1">+IF(AND(ISNUMBER(OFFSET('Sanitation Data'!$G$7,0,10*ROW('Sanitation Data'!G171))),'Data Summary'!DF177="Yes"),OFFSET('Sanitation Data'!$G$7,0,10*ROW('Sanitation Data'!G171)),NA())</f>
        <v>#N/A</v>
      </c>
      <c r="AR177" s="134" t="e">
        <f ca="1">+IF(AND(ISNUMBER(OFFSET('Sanitation Data'!$G$11,0,10*ROW('Sanitation Data'!G171))),'Data Summary'!DG177="Yes"),OFFSET('Sanitation Data'!$G$11,0,10*ROW('Sanitation Data'!G171)),NA())</f>
        <v>#N/A</v>
      </c>
      <c r="AS177" s="134" t="e">
        <f ca="1">+IF(AND(ISNUMBER(OFFSET('Sanitation Data'!$G$12,0,10*ROW('Sanitation Data'!G171))),'Data Summary'!DH177="Yes"),OFFSET('Sanitation Data'!$G$12,0,10*ROW('Sanitation Data'!G171)),NA())</f>
        <v>#N/A</v>
      </c>
      <c r="AT177" s="134" t="e">
        <f ca="1">+IF(AND(ISNUMBER(OFFSET('Sanitation Data'!$G$13,0,10*ROW('Sanitation Data'!G171))),'Data Summary'!DI177="Yes"),OFFSET('Sanitation Data'!$G$13,0,10*ROW('Sanitation Data'!G171)),NA())</f>
        <v>#N/A</v>
      </c>
      <c r="AU177" s="134" t="e">
        <f ca="1">+IF(AND(ISNUMBER(OFFSET('Sanitation Data'!$H$5,0,10*ROW('Sanitation Data'!H171))),'Data Summary'!DJ177="Yes"),100-OFFSET('Sanitation Data'!$H$5,0,10*ROW('Sanitation Data'!H171)),NA())</f>
        <v>#N/A</v>
      </c>
      <c r="AV177" s="134" t="e">
        <f ca="1">+IF(AND(ISNUMBER(OFFSET('Sanitation Data'!$H$7,0,10*ROW('Sanitation Data'!H171))),'Data Summary'!DK177="Yes"),OFFSET('Sanitation Data'!$H$7,0,10*ROW('Sanitation Data'!H171)),NA())</f>
        <v>#N/A</v>
      </c>
      <c r="AW177" s="134" t="e">
        <f ca="1">+IF(AND(ISNUMBER(OFFSET('Sanitation Data'!$H$11,0,10*ROW('Sanitation Data'!H171))),'Data Summary'!DL177="Yes"),OFFSET('Sanitation Data'!$H$11,0,10*ROW('Sanitation Data'!H171)),NA())</f>
        <v>#N/A</v>
      </c>
      <c r="AX177" s="134" t="e">
        <f ca="1">+IF(AND(ISNUMBER(OFFSET('Sanitation Data'!$H$12,0,10*ROW('Sanitation Data'!H171))),'Data Summary'!DM177="Yes"),OFFSET('Sanitation Data'!$H$12,0,10*ROW('Sanitation Data'!H171)),NA())</f>
        <v>#N/A</v>
      </c>
      <c r="AY177" s="134" t="e">
        <f ca="1">+IF(AND(ISNUMBER(OFFSET('Sanitation Data'!$H$13,0,10*ROW('Sanitation Data'!H171))),'Data Summary'!DN177="Yes"),OFFSET('Sanitation Data'!$H$13,0,10*ROW('Sanitation Data'!H171)),NA())</f>
        <v>#N/A</v>
      </c>
      <c r="AZ177" s="135" t="e">
        <f ca="1">+IF(AND(ISNUMBER(OFFSET('Hygiene Data'!$C$6,0,10*ROW('Hygiene Data'!C171))),'Data Summary'!DO177="Yes"),OFFSET('Hygiene Data'!$C$6,0,10*ROW('Hygiene Data'!C171)),NA())</f>
        <v>#N/A</v>
      </c>
      <c r="BA177" s="135" t="e">
        <f ca="1">+IF(AND(ISNUMBER(OFFSET('Hygiene Data'!$C$8,0,10*ROW('Hygiene Data'!C171))),'Data Summary'!DP177="Yes"),OFFSET('Hygiene Data'!$C$8,0,10*ROW('Hygiene Data'!C171)),NA())</f>
        <v>#N/A</v>
      </c>
      <c r="BB177" s="135" t="e">
        <f ca="1">+IF(AND(ISNUMBER(OFFSET('Hygiene Data'!$C$10,0,10*ROW('Hygiene Data'!C171))),'Data Summary'!DQ177="Yes"),OFFSET('Hygiene Data'!$C$10,0,10*ROW('Hygiene Data'!C171)),NA())</f>
        <v>#N/A</v>
      </c>
      <c r="BC177" s="135" t="e">
        <f ca="1">+IF(AND(ISNUMBER(OFFSET('Hygiene Data'!$D$6,0,10*ROW('Hygiene Data'!D171))),'Data Summary'!DR177="Yes"),OFFSET('Hygiene Data'!$D$6,0,10*ROW('Hygiene Data'!D171)),NA())</f>
        <v>#N/A</v>
      </c>
      <c r="BD177" s="135" t="e">
        <f ca="1">+IF(AND(ISNUMBER(OFFSET('Hygiene Data'!$D$8,0,10*ROW('Hygiene Data'!D171))),'Data Summary'!DS177="Yes"),OFFSET('Hygiene Data'!$D$8,0,10*ROW('Hygiene Data'!D171)),NA())</f>
        <v>#N/A</v>
      </c>
      <c r="BE177" s="135" t="e">
        <f ca="1">+IF(AND(ISNUMBER(OFFSET('Hygiene Data'!$D$10,0,10*ROW('Hygiene Data'!D171))),'Data Summary'!DT177="Yes"),OFFSET('Hygiene Data'!$D$10,0,10*ROW('Hygiene Data'!D171)),NA())</f>
        <v>#N/A</v>
      </c>
      <c r="BF177" s="135" t="e">
        <f ca="1">+IF(AND(ISNUMBER(OFFSET('Hygiene Data'!$E$6,0,10*ROW('Hygiene Data'!E171))),'Data Summary'!DU177="Yes"),OFFSET('Hygiene Data'!$E$6,0,10*ROW('Hygiene Data'!E171)),NA())</f>
        <v>#N/A</v>
      </c>
      <c r="BG177" s="135" t="e">
        <f ca="1">+IF(AND(ISNUMBER(OFFSET('Hygiene Data'!$E$8,0,10*ROW('Hygiene Data'!E171))),'Data Summary'!DV177="Yes"),OFFSET('Hygiene Data'!$E$8,0,10*ROW('Hygiene Data'!E171)),NA())</f>
        <v>#N/A</v>
      </c>
      <c r="BH177" s="135" t="e">
        <f ca="1">+IF(AND(ISNUMBER(OFFSET('Hygiene Data'!$E$10,0,10*ROW('Hygiene Data'!E171))),'Data Summary'!DW177="Yes"),OFFSET('Hygiene Data'!$E$10,0,10*ROW('Hygiene Data'!E171)),NA())</f>
        <v>#N/A</v>
      </c>
      <c r="BI177" s="135" t="e">
        <f ca="1">+IF(AND(ISNUMBER(OFFSET('Hygiene Data'!$F$6,0,10*ROW('Hygiene Data'!F171))),'Data Summary'!DX177="Yes"),OFFSET('Hygiene Data'!$F$6,0,10*ROW('Hygiene Data'!F171)),NA())</f>
        <v>#N/A</v>
      </c>
      <c r="BJ177" s="135" t="e">
        <f ca="1">+IF(AND(ISNUMBER(OFFSET('Hygiene Data'!$F$8,0,10*ROW('Hygiene Data'!F171))),'Data Summary'!DY177="Yes"),OFFSET('Hygiene Data'!$F$8,0,10*ROW('Hygiene Data'!F171)),NA())</f>
        <v>#N/A</v>
      </c>
      <c r="BK177" s="135" t="e">
        <f ca="1">+IF(AND(ISNUMBER(OFFSET('Hygiene Data'!$F$10,0,10*ROW('Hygiene Data'!F171))),'Data Summary'!DZ177="Yes"),OFFSET('Hygiene Data'!$F$10,0,10*ROW('Hygiene Data'!F171)),NA())</f>
        <v>#N/A</v>
      </c>
      <c r="BL177" s="135" t="e">
        <f ca="1">+IF(AND(ISNUMBER(OFFSET('Hygiene Data'!$G$6,0,10*ROW('Hygiene Data'!G171))),'Data Summary'!EA177="Yes"),OFFSET('Hygiene Data'!$G$6,0,10*ROW('Hygiene Data'!G171)),NA())</f>
        <v>#N/A</v>
      </c>
      <c r="BM177" s="135" t="e">
        <f ca="1">+IF(AND(ISNUMBER(OFFSET('Hygiene Data'!$G$8,0,10*ROW('Hygiene Data'!G171))),'Data Summary'!EB177="Yes"),OFFSET('Hygiene Data'!$G$8,0,10*ROW('Hygiene Data'!G171)),NA())</f>
        <v>#N/A</v>
      </c>
      <c r="BN177" s="135" t="e">
        <f ca="1">+IF(AND(ISNUMBER(OFFSET('Hygiene Data'!$G$10,0,10*ROW('Hygiene Data'!G171))),'Data Summary'!EC177="Yes"),OFFSET('Hygiene Data'!$G$10,0,10*ROW('Hygiene Data'!G171)),NA())</f>
        <v>#N/A</v>
      </c>
      <c r="BO177" s="135" t="e">
        <f ca="1">+IF(AND(ISNUMBER(OFFSET('Hygiene Data'!$H$6,0,10*ROW('Hygiene Data'!H171))),'Data Summary'!ED177="Yes"),OFFSET('Hygiene Data'!$H$6,0,10*ROW('Hygiene Data'!H171)),NA())</f>
        <v>#N/A</v>
      </c>
      <c r="BP177" s="135" t="e">
        <f ca="1">+IF(AND(ISNUMBER(OFFSET('Hygiene Data'!$H$8,0,10*ROW('Hygiene Data'!H171))),'Data Summary'!EE177="Yes"),OFFSET('Hygiene Data'!$H$8,0,10*ROW('Hygiene Data'!H171)),NA())</f>
        <v>#N/A</v>
      </c>
      <c r="BQ177" s="135" t="e">
        <f ca="1">+IF(AND(ISNUMBER(OFFSET('Hygiene Data'!$H$10,0,10*ROW('Hygiene Data'!H171))),'Data Summary'!EF177="Yes"),OFFSET('Hygiene Data'!$H$10,0,10*ROW('Hygiene Data'!H171)),NA())</f>
        <v>#N/A</v>
      </c>
    </row>
    <row r="178" spans="1:69" x14ac:dyDescent="0.2">
      <c r="A178" s="50" t="e">
        <f ca="1">+IF(OFFSET('Water Data'!$B$1,0,10*ROW('Water Data'!B172))="",NA(),OFFSET('Water Data'!$B$1,0,10*ROW('Water Data'!B172)))</f>
        <v>#N/A</v>
      </c>
      <c r="B178" s="50" t="e">
        <f ca="1">+IF(OFFSET('Water Data'!$A$3,0,10*ROW('Water Data'!A175))="",NA(),OFFSET('Water Data'!$A$3,0,10*ROW('Water Data'!A175)))</f>
        <v>#N/A</v>
      </c>
      <c r="C178" s="50" t="e">
        <f ca="1">+IF(OFFSET('Water Data'!$C$3,0,10*ROW('Water Data'!C175))="",NA(),OFFSET('Water Data'!$C$3,0,10*ROW('Water Data'!C175)))</f>
        <v>#N/A</v>
      </c>
      <c r="D178" s="133" t="e">
        <f ca="1">+IF(AND(ISNUMBER(OFFSET('Water Data'!$C$5,0,10*ROW('Water Data'!C172))),'Data Summary'!BS178="Yes"),100-OFFSET('Water Data'!$C$5,0,10*ROW('Water Data'!C172)),NA())</f>
        <v>#N/A</v>
      </c>
      <c r="E178" s="133" t="e">
        <f ca="1">+IF(AND(ISNUMBER(OFFSET('Water Data'!$C$7,0,10*ROW('Water Data'!C172))),'Data Summary'!BT178="Yes"),OFFSET('Water Data'!$C$7,0,10*ROW('Water Data'!C172)),NA())</f>
        <v>#N/A</v>
      </c>
      <c r="F178" s="133" t="e">
        <f ca="1">+IF(AND(ISNUMBER(OFFSET('Water Data'!$C$10,0,10*ROW('Water Data'!C172))),'Data Summary'!BU178="Yes"),OFFSET('Water Data'!$C$10,0,10*ROW('Water Data'!C172)),NA())</f>
        <v>#N/A</v>
      </c>
      <c r="G178" s="133" t="e">
        <f ca="1">+IF(AND(ISNUMBER(OFFSET('Water Data'!$D$5,0,10*ROW('Water Data'!D172))),'Data Summary'!BV178="Yes"),100-OFFSET('Water Data'!$D$5,0,10*ROW('Water Data'!D172)),NA())</f>
        <v>#N/A</v>
      </c>
      <c r="H178" s="133" t="e">
        <f ca="1">+IF(AND(ISNUMBER(OFFSET('Water Data'!$D$7,0,10*ROW('Water Data'!D172))),'Data Summary'!BW178="Yes"),OFFSET('Water Data'!$D$7,0,10*ROW('Water Data'!D172)),NA())</f>
        <v>#N/A</v>
      </c>
      <c r="I178" s="133" t="e">
        <f ca="1">+IF(AND(ISNUMBER(OFFSET('Water Data'!$D$10,0,10*ROW('Water Data'!D172))),'Data Summary'!BX178="Yes"),OFFSET('Water Data'!$D$10,0,10*ROW('Water Data'!D172)),NA())</f>
        <v>#N/A</v>
      </c>
      <c r="J178" s="133" t="e">
        <f ca="1">+IF(AND(ISNUMBER(OFFSET('Water Data'!$E$5,0,10*ROW('Water Data'!E172))),'Data Summary'!BY178="Yes"),100-OFFSET('Water Data'!$E$5,0,10*ROW('Water Data'!E172)),NA())</f>
        <v>#N/A</v>
      </c>
      <c r="K178" s="133" t="e">
        <f ca="1">+IF(AND(ISNUMBER(OFFSET('Water Data'!$E$7,0,10*ROW('Water Data'!E172))),'Data Summary'!BZ178="Yes"),OFFSET('Water Data'!$E$7,0,10*ROW('Water Data'!E172)),NA())</f>
        <v>#N/A</v>
      </c>
      <c r="L178" s="133" t="e">
        <f ca="1">+IF(AND(ISNUMBER(OFFSET('Water Data'!$E$10,0,10*ROW('Water Data'!E172))),'Data Summary'!CA178="Yes"),OFFSET('Water Data'!$E$10,0,10*ROW('Water Data'!E172)),NA())</f>
        <v>#N/A</v>
      </c>
      <c r="M178" s="133" t="e">
        <f ca="1">+IF(AND(ISNUMBER(OFFSET('Water Data'!$F$5,0,10*ROW('Water Data'!F172))),'Data Summary'!CB178="Yes"),100-OFFSET('Water Data'!$F$5,0,10*ROW('Water Data'!F172)),NA())</f>
        <v>#N/A</v>
      </c>
      <c r="N178" s="133" t="e">
        <f ca="1">+IF(AND(ISNUMBER(OFFSET('Water Data'!$F$7,0,10*ROW('Water Data'!F172))),'Data Summary'!CC178="Yes"),OFFSET('Water Data'!$F$7,0,10*ROW('Water Data'!F172)),NA())</f>
        <v>#N/A</v>
      </c>
      <c r="O178" s="133" t="e">
        <f ca="1">+IF(AND(ISNUMBER(OFFSET('Water Data'!$F$10,0,10*ROW('Water Data'!F172))),'Data Summary'!CD178="Yes"),OFFSET('Water Data'!$F$10,0,10*ROW('Water Data'!F172)),NA())</f>
        <v>#N/A</v>
      </c>
      <c r="P178" s="133" t="e">
        <f ca="1">+IF(AND(ISNUMBER(OFFSET('Water Data'!$G$5,0,10*ROW('Water Data'!G172))),'Data Summary'!CE178="Yes"),100-OFFSET('Water Data'!$G$5,0,10*ROW('Water Data'!G172)),NA())</f>
        <v>#N/A</v>
      </c>
      <c r="Q178" s="133" t="e">
        <f ca="1">+IF(AND(ISNUMBER(OFFSET('Water Data'!$G$7,0,10*ROW('Water Data'!G172))),'Data Summary'!CF178="Yes"),OFFSET('Water Data'!$G$7,0,10*ROW('Water Data'!G172)),NA())</f>
        <v>#N/A</v>
      </c>
      <c r="R178" s="133" t="e">
        <f ca="1">+IF(AND(ISNUMBER(OFFSET('Water Data'!$G$10,0,10*ROW('Water Data'!G172))),'Data Summary'!CG178="Yes"),OFFSET('Water Data'!$G$10,0,10*ROW('Water Data'!G172)),NA())</f>
        <v>#N/A</v>
      </c>
      <c r="S178" s="133" t="e">
        <f ca="1">+IF(AND(ISNUMBER(OFFSET('Water Data'!$H$5,0,10*ROW('Water Data'!H172))),'Data Summary'!CH178="Yes"),100-OFFSET('Water Data'!$H$5,0,10*ROW('Water Data'!H172)),NA())</f>
        <v>#N/A</v>
      </c>
      <c r="T178" s="133" t="e">
        <f ca="1">+IF(AND(ISNUMBER(OFFSET('Water Data'!$H$7,0,10*ROW('Water Data'!H172))),'Data Summary'!CI178="Yes"),OFFSET('Water Data'!$H$7,0,10*ROW('Water Data'!H172)),NA())</f>
        <v>#N/A</v>
      </c>
      <c r="U178" s="133" t="e">
        <f ca="1">+IF(AND(ISNUMBER(OFFSET('Water Data'!$H$10,0,10*ROW('Water Data'!H172))),'Data Summary'!CJ178="Yes"),OFFSET('Water Data'!$H$10,0,10*ROW('Water Data'!H172)),NA())</f>
        <v>#N/A</v>
      </c>
      <c r="V178" s="134" t="e">
        <f ca="1">+IF(AND(ISNUMBER(OFFSET('Sanitation Data'!$C$5,0,10*ROW('Sanitation Data'!C172))),'Data Summary'!CK178="Yes"),100-OFFSET('Sanitation Data'!$C$5,0,10*ROW('Sanitation Data'!C172)),NA())</f>
        <v>#N/A</v>
      </c>
      <c r="W178" s="134" t="e">
        <f ca="1">+IF(AND(ISNUMBER(OFFSET('Sanitation Data'!$C$7,0,10*ROW('Sanitation Data'!C172))),'Data Summary'!CL178="Yes"),OFFSET('Sanitation Data'!$C$7,0,10*ROW('Sanitation Data'!C172)),NA())</f>
        <v>#N/A</v>
      </c>
      <c r="X178" s="134" t="e">
        <f ca="1">+IF(AND(ISNUMBER(OFFSET('Sanitation Data'!$C$11,0,10*ROW('Sanitation Data'!C172))),'Data Summary'!CM178="Yes"),OFFSET('Sanitation Data'!$C$11,0,10*ROW('Sanitation Data'!C172)),NA())</f>
        <v>#N/A</v>
      </c>
      <c r="Y178" s="134" t="e">
        <f ca="1">+IF(AND(ISNUMBER(OFFSET('Sanitation Data'!$C$12,0,10*ROW('Sanitation Data'!C172))),'Data Summary'!CN178="Yes"),OFFSET('Sanitation Data'!$C$12,0,10*ROW('Sanitation Data'!C172)),NA())</f>
        <v>#N/A</v>
      </c>
      <c r="Z178" s="134" t="e">
        <f ca="1">+IF(AND(ISNUMBER(OFFSET('Sanitation Data'!$C$13,0,10*ROW('Sanitation Data'!C172))),'Data Summary'!CO178="Yes"),OFFSET('Sanitation Data'!$C$13,0,10*ROW('Sanitation Data'!C172)),NA())</f>
        <v>#N/A</v>
      </c>
      <c r="AA178" s="134" t="e">
        <f ca="1">+IF(AND(ISNUMBER(OFFSET('Sanitation Data'!$D$5,0,10*ROW('Sanitation Data'!D172))),'Data Summary'!CP178="Yes"),100-OFFSET('Sanitation Data'!$D$5,0,10*ROW('Sanitation Data'!D172)),NA())</f>
        <v>#N/A</v>
      </c>
      <c r="AB178" s="134" t="e">
        <f ca="1">+IF(AND(ISNUMBER(OFFSET('Sanitation Data'!$D$7,0,10*ROW('Sanitation Data'!D172))),'Data Summary'!CQ178="Yes"),OFFSET('Sanitation Data'!$D$7,0,10*ROW('Sanitation Data'!D172)),NA())</f>
        <v>#N/A</v>
      </c>
      <c r="AC178" s="134" t="e">
        <f ca="1">+IF(AND(ISNUMBER(OFFSET('Sanitation Data'!$D$11,0,10*ROW('Sanitation Data'!D172))),'Data Summary'!CR178="Yes"),OFFSET('Sanitation Data'!$D$11,0,10*ROW('Sanitation Data'!D172)),NA())</f>
        <v>#N/A</v>
      </c>
      <c r="AD178" s="134" t="e">
        <f ca="1">+IF(AND(ISNUMBER(OFFSET('Sanitation Data'!$D$12,0,10*ROW('Sanitation Data'!D172))),'Data Summary'!CS178="Yes"),OFFSET('Sanitation Data'!$D$12,0,10*ROW('Sanitation Data'!D172)),NA())</f>
        <v>#N/A</v>
      </c>
      <c r="AE178" s="134" t="e">
        <f ca="1">+IF(AND(ISNUMBER(OFFSET('Sanitation Data'!$D$13,0,10*ROW('Sanitation Data'!D172))),'Data Summary'!CT178="Yes"),OFFSET('Sanitation Data'!$D$13,0,10*ROW('Sanitation Data'!D172)),NA())</f>
        <v>#N/A</v>
      </c>
      <c r="AF178" s="134" t="e">
        <f ca="1">+IF(AND(ISNUMBER(OFFSET('Sanitation Data'!$E$5,0,10*ROW('Sanitation Data'!E172))),'Data Summary'!CU178="Yes"),100-OFFSET('Sanitation Data'!$E$5,0,10*ROW('Sanitation Data'!E172)),NA())</f>
        <v>#N/A</v>
      </c>
      <c r="AG178" s="134" t="e">
        <f ca="1">+IF(AND(ISNUMBER(OFFSET('Sanitation Data'!$E$7,0,10*ROW('Sanitation Data'!E172))),'Data Summary'!CV178="Yes"),OFFSET('Sanitation Data'!$E$7,0,10*ROW('Sanitation Data'!E172)),NA())</f>
        <v>#N/A</v>
      </c>
      <c r="AH178" s="134" t="e">
        <f ca="1">+IF(AND(ISNUMBER(OFFSET('Sanitation Data'!$E$11,0,10*ROW('Sanitation Data'!E172))),'Data Summary'!CW178="Yes"),OFFSET('Sanitation Data'!$E$11,0,10*ROW('Sanitation Data'!E172)),NA())</f>
        <v>#N/A</v>
      </c>
      <c r="AI178" s="134" t="e">
        <f ca="1">+IF(AND(ISNUMBER(OFFSET('Sanitation Data'!$E$12,0,10*ROW('Sanitation Data'!E172))),'Data Summary'!CX178="Yes"),OFFSET('Sanitation Data'!$E$12,0,10*ROW('Sanitation Data'!E172)),NA())</f>
        <v>#N/A</v>
      </c>
      <c r="AJ178" s="134" t="e">
        <f ca="1">+IF(AND(ISNUMBER(OFFSET('Sanitation Data'!$E$13,0,10*ROW('Sanitation Data'!E172))),'Data Summary'!CY178="Yes"),OFFSET('Sanitation Data'!$E$13,0,10*ROW('Sanitation Data'!E172)),NA())</f>
        <v>#N/A</v>
      </c>
      <c r="AK178" s="134" t="e">
        <f ca="1">+IF(AND(ISNUMBER(OFFSET('Sanitation Data'!$F$5,0,10*ROW('Sanitation Data'!F172))),'Data Summary'!CZ178="Yes"),100-OFFSET('Sanitation Data'!$F$5,0,10*ROW('Sanitation Data'!F172)),NA())</f>
        <v>#N/A</v>
      </c>
      <c r="AL178" s="134" t="e">
        <f ca="1">+IF(AND(ISNUMBER(OFFSET('Sanitation Data'!$F$7,0,10*ROW('Sanitation Data'!F172))),'Data Summary'!DA178="Yes"),OFFSET('Sanitation Data'!$F$7,0,10*ROW('Sanitation Data'!F172)),NA())</f>
        <v>#N/A</v>
      </c>
      <c r="AM178" s="134" t="e">
        <f ca="1">+IF(AND(ISNUMBER(OFFSET('Sanitation Data'!$F$11,0,10*ROW('Sanitation Data'!F172))),'Data Summary'!DB178="Yes"),OFFSET('Sanitation Data'!$F$11,0,10*ROW('Sanitation Data'!F172)),NA())</f>
        <v>#N/A</v>
      </c>
      <c r="AN178" s="134" t="e">
        <f ca="1">+IF(AND(ISNUMBER(OFFSET('Sanitation Data'!$F$12,0,10*ROW('Sanitation Data'!F172))),'Data Summary'!DC178="Yes"),OFFSET('Sanitation Data'!$F$12,0,10*ROW('Sanitation Data'!F172)),NA())</f>
        <v>#N/A</v>
      </c>
      <c r="AO178" s="134" t="e">
        <f ca="1">+IF(AND(ISNUMBER(OFFSET('Sanitation Data'!$F$13,0,10*ROW('Sanitation Data'!F172))),'Data Summary'!DD178="Yes"),OFFSET('Sanitation Data'!$F$13,0,10*ROW('Sanitation Data'!F172)),NA())</f>
        <v>#N/A</v>
      </c>
      <c r="AP178" s="134" t="e">
        <f ca="1">+IF(AND(ISNUMBER(OFFSET('Sanitation Data'!$G$5,0,10*ROW('Sanitation Data'!G172))),'Data Summary'!DE178="Yes"),100-OFFSET('Sanitation Data'!$G$5,0,10*ROW('Sanitation Data'!G172)),NA())</f>
        <v>#N/A</v>
      </c>
      <c r="AQ178" s="134" t="e">
        <f ca="1">+IF(AND(ISNUMBER(OFFSET('Sanitation Data'!$G$7,0,10*ROW('Sanitation Data'!G172))),'Data Summary'!DF178="Yes"),OFFSET('Sanitation Data'!$G$7,0,10*ROW('Sanitation Data'!G172)),NA())</f>
        <v>#N/A</v>
      </c>
      <c r="AR178" s="134" t="e">
        <f ca="1">+IF(AND(ISNUMBER(OFFSET('Sanitation Data'!$G$11,0,10*ROW('Sanitation Data'!G172))),'Data Summary'!DG178="Yes"),OFFSET('Sanitation Data'!$G$11,0,10*ROW('Sanitation Data'!G172)),NA())</f>
        <v>#N/A</v>
      </c>
      <c r="AS178" s="134" t="e">
        <f ca="1">+IF(AND(ISNUMBER(OFFSET('Sanitation Data'!$G$12,0,10*ROW('Sanitation Data'!G172))),'Data Summary'!DH178="Yes"),OFFSET('Sanitation Data'!$G$12,0,10*ROW('Sanitation Data'!G172)),NA())</f>
        <v>#N/A</v>
      </c>
      <c r="AT178" s="134" t="e">
        <f ca="1">+IF(AND(ISNUMBER(OFFSET('Sanitation Data'!$G$13,0,10*ROW('Sanitation Data'!G172))),'Data Summary'!DI178="Yes"),OFFSET('Sanitation Data'!$G$13,0,10*ROW('Sanitation Data'!G172)),NA())</f>
        <v>#N/A</v>
      </c>
      <c r="AU178" s="134" t="e">
        <f ca="1">+IF(AND(ISNUMBER(OFFSET('Sanitation Data'!$H$5,0,10*ROW('Sanitation Data'!H172))),'Data Summary'!DJ178="Yes"),100-OFFSET('Sanitation Data'!$H$5,0,10*ROW('Sanitation Data'!H172)),NA())</f>
        <v>#N/A</v>
      </c>
      <c r="AV178" s="134" t="e">
        <f ca="1">+IF(AND(ISNUMBER(OFFSET('Sanitation Data'!$H$7,0,10*ROW('Sanitation Data'!H172))),'Data Summary'!DK178="Yes"),OFFSET('Sanitation Data'!$H$7,0,10*ROW('Sanitation Data'!H172)),NA())</f>
        <v>#N/A</v>
      </c>
      <c r="AW178" s="134" t="e">
        <f ca="1">+IF(AND(ISNUMBER(OFFSET('Sanitation Data'!$H$11,0,10*ROW('Sanitation Data'!H172))),'Data Summary'!DL178="Yes"),OFFSET('Sanitation Data'!$H$11,0,10*ROW('Sanitation Data'!H172)),NA())</f>
        <v>#N/A</v>
      </c>
      <c r="AX178" s="134" t="e">
        <f ca="1">+IF(AND(ISNUMBER(OFFSET('Sanitation Data'!$H$12,0,10*ROW('Sanitation Data'!H172))),'Data Summary'!DM178="Yes"),OFFSET('Sanitation Data'!$H$12,0,10*ROW('Sanitation Data'!H172)),NA())</f>
        <v>#N/A</v>
      </c>
      <c r="AY178" s="134" t="e">
        <f ca="1">+IF(AND(ISNUMBER(OFFSET('Sanitation Data'!$H$13,0,10*ROW('Sanitation Data'!H172))),'Data Summary'!DN178="Yes"),OFFSET('Sanitation Data'!$H$13,0,10*ROW('Sanitation Data'!H172)),NA())</f>
        <v>#N/A</v>
      </c>
      <c r="AZ178" s="135" t="e">
        <f ca="1">+IF(AND(ISNUMBER(OFFSET('Hygiene Data'!$C$6,0,10*ROW('Hygiene Data'!C172))),'Data Summary'!DO178="Yes"),OFFSET('Hygiene Data'!$C$6,0,10*ROW('Hygiene Data'!C172)),NA())</f>
        <v>#N/A</v>
      </c>
      <c r="BA178" s="135" t="e">
        <f ca="1">+IF(AND(ISNUMBER(OFFSET('Hygiene Data'!$C$8,0,10*ROW('Hygiene Data'!C172))),'Data Summary'!DP178="Yes"),OFFSET('Hygiene Data'!$C$8,0,10*ROW('Hygiene Data'!C172)),NA())</f>
        <v>#N/A</v>
      </c>
      <c r="BB178" s="135" t="e">
        <f ca="1">+IF(AND(ISNUMBER(OFFSET('Hygiene Data'!$C$10,0,10*ROW('Hygiene Data'!C172))),'Data Summary'!DQ178="Yes"),OFFSET('Hygiene Data'!$C$10,0,10*ROW('Hygiene Data'!C172)),NA())</f>
        <v>#N/A</v>
      </c>
      <c r="BC178" s="135" t="e">
        <f ca="1">+IF(AND(ISNUMBER(OFFSET('Hygiene Data'!$D$6,0,10*ROW('Hygiene Data'!D172))),'Data Summary'!DR178="Yes"),OFFSET('Hygiene Data'!$D$6,0,10*ROW('Hygiene Data'!D172)),NA())</f>
        <v>#N/A</v>
      </c>
      <c r="BD178" s="135" t="e">
        <f ca="1">+IF(AND(ISNUMBER(OFFSET('Hygiene Data'!$D$8,0,10*ROW('Hygiene Data'!D172))),'Data Summary'!DS178="Yes"),OFFSET('Hygiene Data'!$D$8,0,10*ROW('Hygiene Data'!D172)),NA())</f>
        <v>#N/A</v>
      </c>
      <c r="BE178" s="135" t="e">
        <f ca="1">+IF(AND(ISNUMBER(OFFSET('Hygiene Data'!$D$10,0,10*ROW('Hygiene Data'!D172))),'Data Summary'!DT178="Yes"),OFFSET('Hygiene Data'!$D$10,0,10*ROW('Hygiene Data'!D172)),NA())</f>
        <v>#N/A</v>
      </c>
      <c r="BF178" s="135" t="e">
        <f ca="1">+IF(AND(ISNUMBER(OFFSET('Hygiene Data'!$E$6,0,10*ROW('Hygiene Data'!E172))),'Data Summary'!DU178="Yes"),OFFSET('Hygiene Data'!$E$6,0,10*ROW('Hygiene Data'!E172)),NA())</f>
        <v>#N/A</v>
      </c>
      <c r="BG178" s="135" t="e">
        <f ca="1">+IF(AND(ISNUMBER(OFFSET('Hygiene Data'!$E$8,0,10*ROW('Hygiene Data'!E172))),'Data Summary'!DV178="Yes"),OFFSET('Hygiene Data'!$E$8,0,10*ROW('Hygiene Data'!E172)),NA())</f>
        <v>#N/A</v>
      </c>
      <c r="BH178" s="135" t="e">
        <f ca="1">+IF(AND(ISNUMBER(OFFSET('Hygiene Data'!$E$10,0,10*ROW('Hygiene Data'!E172))),'Data Summary'!DW178="Yes"),OFFSET('Hygiene Data'!$E$10,0,10*ROW('Hygiene Data'!E172)),NA())</f>
        <v>#N/A</v>
      </c>
      <c r="BI178" s="135" t="e">
        <f ca="1">+IF(AND(ISNUMBER(OFFSET('Hygiene Data'!$F$6,0,10*ROW('Hygiene Data'!F172))),'Data Summary'!DX178="Yes"),OFFSET('Hygiene Data'!$F$6,0,10*ROW('Hygiene Data'!F172)),NA())</f>
        <v>#N/A</v>
      </c>
      <c r="BJ178" s="135" t="e">
        <f ca="1">+IF(AND(ISNUMBER(OFFSET('Hygiene Data'!$F$8,0,10*ROW('Hygiene Data'!F172))),'Data Summary'!DY178="Yes"),OFFSET('Hygiene Data'!$F$8,0,10*ROW('Hygiene Data'!F172)),NA())</f>
        <v>#N/A</v>
      </c>
      <c r="BK178" s="135" t="e">
        <f ca="1">+IF(AND(ISNUMBER(OFFSET('Hygiene Data'!$F$10,0,10*ROW('Hygiene Data'!F172))),'Data Summary'!DZ178="Yes"),OFFSET('Hygiene Data'!$F$10,0,10*ROW('Hygiene Data'!F172)),NA())</f>
        <v>#N/A</v>
      </c>
      <c r="BL178" s="135" t="e">
        <f ca="1">+IF(AND(ISNUMBER(OFFSET('Hygiene Data'!$G$6,0,10*ROW('Hygiene Data'!G172))),'Data Summary'!EA178="Yes"),OFFSET('Hygiene Data'!$G$6,0,10*ROW('Hygiene Data'!G172)),NA())</f>
        <v>#N/A</v>
      </c>
      <c r="BM178" s="135" t="e">
        <f ca="1">+IF(AND(ISNUMBER(OFFSET('Hygiene Data'!$G$8,0,10*ROW('Hygiene Data'!G172))),'Data Summary'!EB178="Yes"),OFFSET('Hygiene Data'!$G$8,0,10*ROW('Hygiene Data'!G172)),NA())</f>
        <v>#N/A</v>
      </c>
      <c r="BN178" s="135" t="e">
        <f ca="1">+IF(AND(ISNUMBER(OFFSET('Hygiene Data'!$G$10,0,10*ROW('Hygiene Data'!G172))),'Data Summary'!EC178="Yes"),OFFSET('Hygiene Data'!$G$10,0,10*ROW('Hygiene Data'!G172)),NA())</f>
        <v>#N/A</v>
      </c>
      <c r="BO178" s="135" t="e">
        <f ca="1">+IF(AND(ISNUMBER(OFFSET('Hygiene Data'!$H$6,0,10*ROW('Hygiene Data'!H172))),'Data Summary'!ED178="Yes"),OFFSET('Hygiene Data'!$H$6,0,10*ROW('Hygiene Data'!H172)),NA())</f>
        <v>#N/A</v>
      </c>
      <c r="BP178" s="135" t="e">
        <f ca="1">+IF(AND(ISNUMBER(OFFSET('Hygiene Data'!$H$8,0,10*ROW('Hygiene Data'!H172))),'Data Summary'!EE178="Yes"),OFFSET('Hygiene Data'!$H$8,0,10*ROW('Hygiene Data'!H172)),NA())</f>
        <v>#N/A</v>
      </c>
      <c r="BQ178" s="135" t="e">
        <f ca="1">+IF(AND(ISNUMBER(OFFSET('Hygiene Data'!$H$10,0,10*ROW('Hygiene Data'!H172))),'Data Summary'!EF178="Yes"),OFFSET('Hygiene Data'!$H$10,0,10*ROW('Hygiene Data'!H172)),NA())</f>
        <v>#N/A</v>
      </c>
    </row>
    <row r="179" spans="1:69" x14ac:dyDescent="0.2">
      <c r="A179" s="50" t="e">
        <f ca="1">+IF(OFFSET('Water Data'!$B$1,0,10*ROW('Water Data'!B173))="",NA(),OFFSET('Water Data'!$B$1,0,10*ROW('Water Data'!B173)))</f>
        <v>#N/A</v>
      </c>
      <c r="B179" s="50" t="e">
        <f ca="1">+IF(OFFSET('Water Data'!$A$3,0,10*ROW('Water Data'!A176))="",NA(),OFFSET('Water Data'!$A$3,0,10*ROW('Water Data'!A176)))</f>
        <v>#N/A</v>
      </c>
      <c r="C179" s="50" t="e">
        <f ca="1">+IF(OFFSET('Water Data'!$C$3,0,10*ROW('Water Data'!C176))="",NA(),OFFSET('Water Data'!$C$3,0,10*ROW('Water Data'!C176)))</f>
        <v>#N/A</v>
      </c>
      <c r="D179" s="133" t="e">
        <f ca="1">+IF(AND(ISNUMBER(OFFSET('Water Data'!$C$5,0,10*ROW('Water Data'!C173))),'Data Summary'!BS179="Yes"),100-OFFSET('Water Data'!$C$5,0,10*ROW('Water Data'!C173)),NA())</f>
        <v>#N/A</v>
      </c>
      <c r="E179" s="133" t="e">
        <f ca="1">+IF(AND(ISNUMBER(OFFSET('Water Data'!$C$7,0,10*ROW('Water Data'!C173))),'Data Summary'!BT179="Yes"),OFFSET('Water Data'!$C$7,0,10*ROW('Water Data'!C173)),NA())</f>
        <v>#N/A</v>
      </c>
      <c r="F179" s="133" t="e">
        <f ca="1">+IF(AND(ISNUMBER(OFFSET('Water Data'!$C$10,0,10*ROW('Water Data'!C173))),'Data Summary'!BU179="Yes"),OFFSET('Water Data'!$C$10,0,10*ROW('Water Data'!C173)),NA())</f>
        <v>#N/A</v>
      </c>
      <c r="G179" s="133" t="e">
        <f ca="1">+IF(AND(ISNUMBER(OFFSET('Water Data'!$D$5,0,10*ROW('Water Data'!D173))),'Data Summary'!BV179="Yes"),100-OFFSET('Water Data'!$D$5,0,10*ROW('Water Data'!D173)),NA())</f>
        <v>#N/A</v>
      </c>
      <c r="H179" s="133" t="e">
        <f ca="1">+IF(AND(ISNUMBER(OFFSET('Water Data'!$D$7,0,10*ROW('Water Data'!D173))),'Data Summary'!BW179="Yes"),OFFSET('Water Data'!$D$7,0,10*ROW('Water Data'!D173)),NA())</f>
        <v>#N/A</v>
      </c>
      <c r="I179" s="133" t="e">
        <f ca="1">+IF(AND(ISNUMBER(OFFSET('Water Data'!$D$10,0,10*ROW('Water Data'!D173))),'Data Summary'!BX179="Yes"),OFFSET('Water Data'!$D$10,0,10*ROW('Water Data'!D173)),NA())</f>
        <v>#N/A</v>
      </c>
      <c r="J179" s="133" t="e">
        <f ca="1">+IF(AND(ISNUMBER(OFFSET('Water Data'!$E$5,0,10*ROW('Water Data'!E173))),'Data Summary'!BY179="Yes"),100-OFFSET('Water Data'!$E$5,0,10*ROW('Water Data'!E173)),NA())</f>
        <v>#N/A</v>
      </c>
      <c r="K179" s="133" t="e">
        <f ca="1">+IF(AND(ISNUMBER(OFFSET('Water Data'!$E$7,0,10*ROW('Water Data'!E173))),'Data Summary'!BZ179="Yes"),OFFSET('Water Data'!$E$7,0,10*ROW('Water Data'!E173)),NA())</f>
        <v>#N/A</v>
      </c>
      <c r="L179" s="133" t="e">
        <f ca="1">+IF(AND(ISNUMBER(OFFSET('Water Data'!$E$10,0,10*ROW('Water Data'!E173))),'Data Summary'!CA179="Yes"),OFFSET('Water Data'!$E$10,0,10*ROW('Water Data'!E173)),NA())</f>
        <v>#N/A</v>
      </c>
      <c r="M179" s="133" t="e">
        <f ca="1">+IF(AND(ISNUMBER(OFFSET('Water Data'!$F$5,0,10*ROW('Water Data'!F173))),'Data Summary'!CB179="Yes"),100-OFFSET('Water Data'!$F$5,0,10*ROW('Water Data'!F173)),NA())</f>
        <v>#N/A</v>
      </c>
      <c r="N179" s="133" t="e">
        <f ca="1">+IF(AND(ISNUMBER(OFFSET('Water Data'!$F$7,0,10*ROW('Water Data'!F173))),'Data Summary'!CC179="Yes"),OFFSET('Water Data'!$F$7,0,10*ROW('Water Data'!F173)),NA())</f>
        <v>#N/A</v>
      </c>
      <c r="O179" s="133" t="e">
        <f ca="1">+IF(AND(ISNUMBER(OFFSET('Water Data'!$F$10,0,10*ROW('Water Data'!F173))),'Data Summary'!CD179="Yes"),OFFSET('Water Data'!$F$10,0,10*ROW('Water Data'!F173)),NA())</f>
        <v>#N/A</v>
      </c>
      <c r="P179" s="133" t="e">
        <f ca="1">+IF(AND(ISNUMBER(OFFSET('Water Data'!$G$5,0,10*ROW('Water Data'!G173))),'Data Summary'!CE179="Yes"),100-OFFSET('Water Data'!$G$5,0,10*ROW('Water Data'!G173)),NA())</f>
        <v>#N/A</v>
      </c>
      <c r="Q179" s="133" t="e">
        <f ca="1">+IF(AND(ISNUMBER(OFFSET('Water Data'!$G$7,0,10*ROW('Water Data'!G173))),'Data Summary'!CF179="Yes"),OFFSET('Water Data'!$G$7,0,10*ROW('Water Data'!G173)),NA())</f>
        <v>#N/A</v>
      </c>
      <c r="R179" s="133" t="e">
        <f ca="1">+IF(AND(ISNUMBER(OFFSET('Water Data'!$G$10,0,10*ROW('Water Data'!G173))),'Data Summary'!CG179="Yes"),OFFSET('Water Data'!$G$10,0,10*ROW('Water Data'!G173)),NA())</f>
        <v>#N/A</v>
      </c>
      <c r="S179" s="133" t="e">
        <f ca="1">+IF(AND(ISNUMBER(OFFSET('Water Data'!$H$5,0,10*ROW('Water Data'!H173))),'Data Summary'!CH179="Yes"),100-OFFSET('Water Data'!$H$5,0,10*ROW('Water Data'!H173)),NA())</f>
        <v>#N/A</v>
      </c>
      <c r="T179" s="133" t="e">
        <f ca="1">+IF(AND(ISNUMBER(OFFSET('Water Data'!$H$7,0,10*ROW('Water Data'!H173))),'Data Summary'!CI179="Yes"),OFFSET('Water Data'!$H$7,0,10*ROW('Water Data'!H173)),NA())</f>
        <v>#N/A</v>
      </c>
      <c r="U179" s="133" t="e">
        <f ca="1">+IF(AND(ISNUMBER(OFFSET('Water Data'!$H$10,0,10*ROW('Water Data'!H173))),'Data Summary'!CJ179="Yes"),OFFSET('Water Data'!$H$10,0,10*ROW('Water Data'!H173)),NA())</f>
        <v>#N/A</v>
      </c>
      <c r="V179" s="134" t="e">
        <f ca="1">+IF(AND(ISNUMBER(OFFSET('Sanitation Data'!$C$5,0,10*ROW('Sanitation Data'!C173))),'Data Summary'!CK179="Yes"),100-OFFSET('Sanitation Data'!$C$5,0,10*ROW('Sanitation Data'!C173)),NA())</f>
        <v>#N/A</v>
      </c>
      <c r="W179" s="134" t="e">
        <f ca="1">+IF(AND(ISNUMBER(OFFSET('Sanitation Data'!$C$7,0,10*ROW('Sanitation Data'!C173))),'Data Summary'!CL179="Yes"),OFFSET('Sanitation Data'!$C$7,0,10*ROW('Sanitation Data'!C173)),NA())</f>
        <v>#N/A</v>
      </c>
      <c r="X179" s="134" t="e">
        <f ca="1">+IF(AND(ISNUMBER(OFFSET('Sanitation Data'!$C$11,0,10*ROW('Sanitation Data'!C173))),'Data Summary'!CM179="Yes"),OFFSET('Sanitation Data'!$C$11,0,10*ROW('Sanitation Data'!C173)),NA())</f>
        <v>#N/A</v>
      </c>
      <c r="Y179" s="134" t="e">
        <f ca="1">+IF(AND(ISNUMBER(OFFSET('Sanitation Data'!$C$12,0,10*ROW('Sanitation Data'!C173))),'Data Summary'!CN179="Yes"),OFFSET('Sanitation Data'!$C$12,0,10*ROW('Sanitation Data'!C173)),NA())</f>
        <v>#N/A</v>
      </c>
      <c r="Z179" s="134" t="e">
        <f ca="1">+IF(AND(ISNUMBER(OFFSET('Sanitation Data'!$C$13,0,10*ROW('Sanitation Data'!C173))),'Data Summary'!CO179="Yes"),OFFSET('Sanitation Data'!$C$13,0,10*ROW('Sanitation Data'!C173)),NA())</f>
        <v>#N/A</v>
      </c>
      <c r="AA179" s="134" t="e">
        <f ca="1">+IF(AND(ISNUMBER(OFFSET('Sanitation Data'!$D$5,0,10*ROW('Sanitation Data'!D173))),'Data Summary'!CP179="Yes"),100-OFFSET('Sanitation Data'!$D$5,0,10*ROW('Sanitation Data'!D173)),NA())</f>
        <v>#N/A</v>
      </c>
      <c r="AB179" s="134" t="e">
        <f ca="1">+IF(AND(ISNUMBER(OFFSET('Sanitation Data'!$D$7,0,10*ROW('Sanitation Data'!D173))),'Data Summary'!CQ179="Yes"),OFFSET('Sanitation Data'!$D$7,0,10*ROW('Sanitation Data'!D173)),NA())</f>
        <v>#N/A</v>
      </c>
      <c r="AC179" s="134" t="e">
        <f ca="1">+IF(AND(ISNUMBER(OFFSET('Sanitation Data'!$D$11,0,10*ROW('Sanitation Data'!D173))),'Data Summary'!CR179="Yes"),OFFSET('Sanitation Data'!$D$11,0,10*ROW('Sanitation Data'!D173)),NA())</f>
        <v>#N/A</v>
      </c>
      <c r="AD179" s="134" t="e">
        <f ca="1">+IF(AND(ISNUMBER(OFFSET('Sanitation Data'!$D$12,0,10*ROW('Sanitation Data'!D173))),'Data Summary'!CS179="Yes"),OFFSET('Sanitation Data'!$D$12,0,10*ROW('Sanitation Data'!D173)),NA())</f>
        <v>#N/A</v>
      </c>
      <c r="AE179" s="134" t="e">
        <f ca="1">+IF(AND(ISNUMBER(OFFSET('Sanitation Data'!$D$13,0,10*ROW('Sanitation Data'!D173))),'Data Summary'!CT179="Yes"),OFFSET('Sanitation Data'!$D$13,0,10*ROW('Sanitation Data'!D173)),NA())</f>
        <v>#N/A</v>
      </c>
      <c r="AF179" s="134" t="e">
        <f ca="1">+IF(AND(ISNUMBER(OFFSET('Sanitation Data'!$E$5,0,10*ROW('Sanitation Data'!E173))),'Data Summary'!CU179="Yes"),100-OFFSET('Sanitation Data'!$E$5,0,10*ROW('Sanitation Data'!E173)),NA())</f>
        <v>#N/A</v>
      </c>
      <c r="AG179" s="134" t="e">
        <f ca="1">+IF(AND(ISNUMBER(OFFSET('Sanitation Data'!$E$7,0,10*ROW('Sanitation Data'!E173))),'Data Summary'!CV179="Yes"),OFFSET('Sanitation Data'!$E$7,0,10*ROW('Sanitation Data'!E173)),NA())</f>
        <v>#N/A</v>
      </c>
      <c r="AH179" s="134" t="e">
        <f ca="1">+IF(AND(ISNUMBER(OFFSET('Sanitation Data'!$E$11,0,10*ROW('Sanitation Data'!E173))),'Data Summary'!CW179="Yes"),OFFSET('Sanitation Data'!$E$11,0,10*ROW('Sanitation Data'!E173)),NA())</f>
        <v>#N/A</v>
      </c>
      <c r="AI179" s="134" t="e">
        <f ca="1">+IF(AND(ISNUMBER(OFFSET('Sanitation Data'!$E$12,0,10*ROW('Sanitation Data'!E173))),'Data Summary'!CX179="Yes"),OFFSET('Sanitation Data'!$E$12,0,10*ROW('Sanitation Data'!E173)),NA())</f>
        <v>#N/A</v>
      </c>
      <c r="AJ179" s="134" t="e">
        <f ca="1">+IF(AND(ISNUMBER(OFFSET('Sanitation Data'!$E$13,0,10*ROW('Sanitation Data'!E173))),'Data Summary'!CY179="Yes"),OFFSET('Sanitation Data'!$E$13,0,10*ROW('Sanitation Data'!E173)),NA())</f>
        <v>#N/A</v>
      </c>
      <c r="AK179" s="134" t="e">
        <f ca="1">+IF(AND(ISNUMBER(OFFSET('Sanitation Data'!$F$5,0,10*ROW('Sanitation Data'!F173))),'Data Summary'!CZ179="Yes"),100-OFFSET('Sanitation Data'!$F$5,0,10*ROW('Sanitation Data'!F173)),NA())</f>
        <v>#N/A</v>
      </c>
      <c r="AL179" s="134" t="e">
        <f ca="1">+IF(AND(ISNUMBER(OFFSET('Sanitation Data'!$F$7,0,10*ROW('Sanitation Data'!F173))),'Data Summary'!DA179="Yes"),OFFSET('Sanitation Data'!$F$7,0,10*ROW('Sanitation Data'!F173)),NA())</f>
        <v>#N/A</v>
      </c>
      <c r="AM179" s="134" t="e">
        <f ca="1">+IF(AND(ISNUMBER(OFFSET('Sanitation Data'!$F$11,0,10*ROW('Sanitation Data'!F173))),'Data Summary'!DB179="Yes"),OFFSET('Sanitation Data'!$F$11,0,10*ROW('Sanitation Data'!F173)),NA())</f>
        <v>#N/A</v>
      </c>
      <c r="AN179" s="134" t="e">
        <f ca="1">+IF(AND(ISNUMBER(OFFSET('Sanitation Data'!$F$12,0,10*ROW('Sanitation Data'!F173))),'Data Summary'!DC179="Yes"),OFFSET('Sanitation Data'!$F$12,0,10*ROW('Sanitation Data'!F173)),NA())</f>
        <v>#N/A</v>
      </c>
      <c r="AO179" s="134" t="e">
        <f ca="1">+IF(AND(ISNUMBER(OFFSET('Sanitation Data'!$F$13,0,10*ROW('Sanitation Data'!F173))),'Data Summary'!DD179="Yes"),OFFSET('Sanitation Data'!$F$13,0,10*ROW('Sanitation Data'!F173)),NA())</f>
        <v>#N/A</v>
      </c>
      <c r="AP179" s="134" t="e">
        <f ca="1">+IF(AND(ISNUMBER(OFFSET('Sanitation Data'!$G$5,0,10*ROW('Sanitation Data'!G173))),'Data Summary'!DE179="Yes"),100-OFFSET('Sanitation Data'!$G$5,0,10*ROW('Sanitation Data'!G173)),NA())</f>
        <v>#N/A</v>
      </c>
      <c r="AQ179" s="134" t="e">
        <f ca="1">+IF(AND(ISNUMBER(OFFSET('Sanitation Data'!$G$7,0,10*ROW('Sanitation Data'!G173))),'Data Summary'!DF179="Yes"),OFFSET('Sanitation Data'!$G$7,0,10*ROW('Sanitation Data'!G173)),NA())</f>
        <v>#N/A</v>
      </c>
      <c r="AR179" s="134" t="e">
        <f ca="1">+IF(AND(ISNUMBER(OFFSET('Sanitation Data'!$G$11,0,10*ROW('Sanitation Data'!G173))),'Data Summary'!DG179="Yes"),OFFSET('Sanitation Data'!$G$11,0,10*ROW('Sanitation Data'!G173)),NA())</f>
        <v>#N/A</v>
      </c>
      <c r="AS179" s="134" t="e">
        <f ca="1">+IF(AND(ISNUMBER(OFFSET('Sanitation Data'!$G$12,0,10*ROW('Sanitation Data'!G173))),'Data Summary'!DH179="Yes"),OFFSET('Sanitation Data'!$G$12,0,10*ROW('Sanitation Data'!G173)),NA())</f>
        <v>#N/A</v>
      </c>
      <c r="AT179" s="134" t="e">
        <f ca="1">+IF(AND(ISNUMBER(OFFSET('Sanitation Data'!$G$13,0,10*ROW('Sanitation Data'!G173))),'Data Summary'!DI179="Yes"),OFFSET('Sanitation Data'!$G$13,0,10*ROW('Sanitation Data'!G173)),NA())</f>
        <v>#N/A</v>
      </c>
      <c r="AU179" s="134" t="e">
        <f ca="1">+IF(AND(ISNUMBER(OFFSET('Sanitation Data'!$H$5,0,10*ROW('Sanitation Data'!H173))),'Data Summary'!DJ179="Yes"),100-OFFSET('Sanitation Data'!$H$5,0,10*ROW('Sanitation Data'!H173)),NA())</f>
        <v>#N/A</v>
      </c>
      <c r="AV179" s="134" t="e">
        <f ca="1">+IF(AND(ISNUMBER(OFFSET('Sanitation Data'!$H$7,0,10*ROW('Sanitation Data'!H173))),'Data Summary'!DK179="Yes"),OFFSET('Sanitation Data'!$H$7,0,10*ROW('Sanitation Data'!H173)),NA())</f>
        <v>#N/A</v>
      </c>
      <c r="AW179" s="134" t="e">
        <f ca="1">+IF(AND(ISNUMBER(OFFSET('Sanitation Data'!$H$11,0,10*ROW('Sanitation Data'!H173))),'Data Summary'!DL179="Yes"),OFFSET('Sanitation Data'!$H$11,0,10*ROW('Sanitation Data'!H173)),NA())</f>
        <v>#N/A</v>
      </c>
      <c r="AX179" s="134" t="e">
        <f ca="1">+IF(AND(ISNUMBER(OFFSET('Sanitation Data'!$H$12,0,10*ROW('Sanitation Data'!H173))),'Data Summary'!DM179="Yes"),OFFSET('Sanitation Data'!$H$12,0,10*ROW('Sanitation Data'!H173)),NA())</f>
        <v>#N/A</v>
      </c>
      <c r="AY179" s="134" t="e">
        <f ca="1">+IF(AND(ISNUMBER(OFFSET('Sanitation Data'!$H$13,0,10*ROW('Sanitation Data'!H173))),'Data Summary'!DN179="Yes"),OFFSET('Sanitation Data'!$H$13,0,10*ROW('Sanitation Data'!H173)),NA())</f>
        <v>#N/A</v>
      </c>
      <c r="AZ179" s="135" t="e">
        <f ca="1">+IF(AND(ISNUMBER(OFFSET('Hygiene Data'!$C$6,0,10*ROW('Hygiene Data'!C173))),'Data Summary'!DO179="Yes"),OFFSET('Hygiene Data'!$C$6,0,10*ROW('Hygiene Data'!C173)),NA())</f>
        <v>#N/A</v>
      </c>
      <c r="BA179" s="135" t="e">
        <f ca="1">+IF(AND(ISNUMBER(OFFSET('Hygiene Data'!$C$8,0,10*ROW('Hygiene Data'!C173))),'Data Summary'!DP179="Yes"),OFFSET('Hygiene Data'!$C$8,0,10*ROW('Hygiene Data'!C173)),NA())</f>
        <v>#N/A</v>
      </c>
      <c r="BB179" s="135" t="e">
        <f ca="1">+IF(AND(ISNUMBER(OFFSET('Hygiene Data'!$C$10,0,10*ROW('Hygiene Data'!C173))),'Data Summary'!DQ179="Yes"),OFFSET('Hygiene Data'!$C$10,0,10*ROW('Hygiene Data'!C173)),NA())</f>
        <v>#N/A</v>
      </c>
      <c r="BC179" s="135" t="e">
        <f ca="1">+IF(AND(ISNUMBER(OFFSET('Hygiene Data'!$D$6,0,10*ROW('Hygiene Data'!D173))),'Data Summary'!DR179="Yes"),OFFSET('Hygiene Data'!$D$6,0,10*ROW('Hygiene Data'!D173)),NA())</f>
        <v>#N/A</v>
      </c>
      <c r="BD179" s="135" t="e">
        <f ca="1">+IF(AND(ISNUMBER(OFFSET('Hygiene Data'!$D$8,0,10*ROW('Hygiene Data'!D173))),'Data Summary'!DS179="Yes"),OFFSET('Hygiene Data'!$D$8,0,10*ROW('Hygiene Data'!D173)),NA())</f>
        <v>#N/A</v>
      </c>
      <c r="BE179" s="135" t="e">
        <f ca="1">+IF(AND(ISNUMBER(OFFSET('Hygiene Data'!$D$10,0,10*ROW('Hygiene Data'!D173))),'Data Summary'!DT179="Yes"),OFFSET('Hygiene Data'!$D$10,0,10*ROW('Hygiene Data'!D173)),NA())</f>
        <v>#N/A</v>
      </c>
      <c r="BF179" s="135" t="e">
        <f ca="1">+IF(AND(ISNUMBER(OFFSET('Hygiene Data'!$E$6,0,10*ROW('Hygiene Data'!E173))),'Data Summary'!DU179="Yes"),OFFSET('Hygiene Data'!$E$6,0,10*ROW('Hygiene Data'!E173)),NA())</f>
        <v>#N/A</v>
      </c>
      <c r="BG179" s="135" t="e">
        <f ca="1">+IF(AND(ISNUMBER(OFFSET('Hygiene Data'!$E$8,0,10*ROW('Hygiene Data'!E173))),'Data Summary'!DV179="Yes"),OFFSET('Hygiene Data'!$E$8,0,10*ROW('Hygiene Data'!E173)),NA())</f>
        <v>#N/A</v>
      </c>
      <c r="BH179" s="135" t="e">
        <f ca="1">+IF(AND(ISNUMBER(OFFSET('Hygiene Data'!$E$10,0,10*ROW('Hygiene Data'!E173))),'Data Summary'!DW179="Yes"),OFFSET('Hygiene Data'!$E$10,0,10*ROW('Hygiene Data'!E173)),NA())</f>
        <v>#N/A</v>
      </c>
      <c r="BI179" s="135" t="e">
        <f ca="1">+IF(AND(ISNUMBER(OFFSET('Hygiene Data'!$F$6,0,10*ROW('Hygiene Data'!F173))),'Data Summary'!DX179="Yes"),OFFSET('Hygiene Data'!$F$6,0,10*ROW('Hygiene Data'!F173)),NA())</f>
        <v>#N/A</v>
      </c>
      <c r="BJ179" s="135" t="e">
        <f ca="1">+IF(AND(ISNUMBER(OFFSET('Hygiene Data'!$F$8,0,10*ROW('Hygiene Data'!F173))),'Data Summary'!DY179="Yes"),OFFSET('Hygiene Data'!$F$8,0,10*ROW('Hygiene Data'!F173)),NA())</f>
        <v>#N/A</v>
      </c>
      <c r="BK179" s="135" t="e">
        <f ca="1">+IF(AND(ISNUMBER(OFFSET('Hygiene Data'!$F$10,0,10*ROW('Hygiene Data'!F173))),'Data Summary'!DZ179="Yes"),OFFSET('Hygiene Data'!$F$10,0,10*ROW('Hygiene Data'!F173)),NA())</f>
        <v>#N/A</v>
      </c>
      <c r="BL179" s="135" t="e">
        <f ca="1">+IF(AND(ISNUMBER(OFFSET('Hygiene Data'!$G$6,0,10*ROW('Hygiene Data'!G173))),'Data Summary'!EA179="Yes"),OFFSET('Hygiene Data'!$G$6,0,10*ROW('Hygiene Data'!G173)),NA())</f>
        <v>#N/A</v>
      </c>
      <c r="BM179" s="135" t="e">
        <f ca="1">+IF(AND(ISNUMBER(OFFSET('Hygiene Data'!$G$8,0,10*ROW('Hygiene Data'!G173))),'Data Summary'!EB179="Yes"),OFFSET('Hygiene Data'!$G$8,0,10*ROW('Hygiene Data'!G173)),NA())</f>
        <v>#N/A</v>
      </c>
      <c r="BN179" s="135" t="e">
        <f ca="1">+IF(AND(ISNUMBER(OFFSET('Hygiene Data'!$G$10,0,10*ROW('Hygiene Data'!G173))),'Data Summary'!EC179="Yes"),OFFSET('Hygiene Data'!$G$10,0,10*ROW('Hygiene Data'!G173)),NA())</f>
        <v>#N/A</v>
      </c>
      <c r="BO179" s="135" t="e">
        <f ca="1">+IF(AND(ISNUMBER(OFFSET('Hygiene Data'!$H$6,0,10*ROW('Hygiene Data'!H173))),'Data Summary'!ED179="Yes"),OFFSET('Hygiene Data'!$H$6,0,10*ROW('Hygiene Data'!H173)),NA())</f>
        <v>#N/A</v>
      </c>
      <c r="BP179" s="135" t="e">
        <f ca="1">+IF(AND(ISNUMBER(OFFSET('Hygiene Data'!$H$8,0,10*ROW('Hygiene Data'!H173))),'Data Summary'!EE179="Yes"),OFFSET('Hygiene Data'!$H$8,0,10*ROW('Hygiene Data'!H173)),NA())</f>
        <v>#N/A</v>
      </c>
      <c r="BQ179" s="135" t="e">
        <f ca="1">+IF(AND(ISNUMBER(OFFSET('Hygiene Data'!$H$10,0,10*ROW('Hygiene Data'!H173))),'Data Summary'!EF179="Yes"),OFFSET('Hygiene Data'!$H$10,0,10*ROW('Hygiene Data'!H173)),NA())</f>
        <v>#N/A</v>
      </c>
    </row>
    <row r="180" spans="1:69" x14ac:dyDescent="0.2">
      <c r="A180" s="50" t="e">
        <f ca="1">+IF(OFFSET('Water Data'!$B$1,0,10*ROW('Water Data'!B174))="",NA(),OFFSET('Water Data'!$B$1,0,10*ROW('Water Data'!B174)))</f>
        <v>#N/A</v>
      </c>
      <c r="B180" s="50" t="e">
        <f ca="1">+IF(OFFSET('Water Data'!$A$3,0,10*ROW('Water Data'!A177))="",NA(),OFFSET('Water Data'!$A$3,0,10*ROW('Water Data'!A177)))</f>
        <v>#N/A</v>
      </c>
      <c r="C180" s="50" t="e">
        <f ca="1">+IF(OFFSET('Water Data'!$C$3,0,10*ROW('Water Data'!C177))="",NA(),OFFSET('Water Data'!$C$3,0,10*ROW('Water Data'!C177)))</f>
        <v>#N/A</v>
      </c>
      <c r="D180" s="133" t="e">
        <f ca="1">+IF(AND(ISNUMBER(OFFSET('Water Data'!$C$5,0,10*ROW('Water Data'!C174))),'Data Summary'!BS180="Yes"),100-OFFSET('Water Data'!$C$5,0,10*ROW('Water Data'!C174)),NA())</f>
        <v>#N/A</v>
      </c>
      <c r="E180" s="133" t="e">
        <f ca="1">+IF(AND(ISNUMBER(OFFSET('Water Data'!$C$7,0,10*ROW('Water Data'!C174))),'Data Summary'!BT180="Yes"),OFFSET('Water Data'!$C$7,0,10*ROW('Water Data'!C174)),NA())</f>
        <v>#N/A</v>
      </c>
      <c r="F180" s="133" t="e">
        <f ca="1">+IF(AND(ISNUMBER(OFFSET('Water Data'!$C$10,0,10*ROW('Water Data'!C174))),'Data Summary'!BU180="Yes"),OFFSET('Water Data'!$C$10,0,10*ROW('Water Data'!C174)),NA())</f>
        <v>#N/A</v>
      </c>
      <c r="G180" s="133" t="e">
        <f ca="1">+IF(AND(ISNUMBER(OFFSET('Water Data'!$D$5,0,10*ROW('Water Data'!D174))),'Data Summary'!BV180="Yes"),100-OFFSET('Water Data'!$D$5,0,10*ROW('Water Data'!D174)),NA())</f>
        <v>#N/A</v>
      </c>
      <c r="H180" s="133" t="e">
        <f ca="1">+IF(AND(ISNUMBER(OFFSET('Water Data'!$D$7,0,10*ROW('Water Data'!D174))),'Data Summary'!BW180="Yes"),OFFSET('Water Data'!$D$7,0,10*ROW('Water Data'!D174)),NA())</f>
        <v>#N/A</v>
      </c>
      <c r="I180" s="133" t="e">
        <f ca="1">+IF(AND(ISNUMBER(OFFSET('Water Data'!$D$10,0,10*ROW('Water Data'!D174))),'Data Summary'!BX180="Yes"),OFFSET('Water Data'!$D$10,0,10*ROW('Water Data'!D174)),NA())</f>
        <v>#N/A</v>
      </c>
      <c r="J180" s="133" t="e">
        <f ca="1">+IF(AND(ISNUMBER(OFFSET('Water Data'!$E$5,0,10*ROW('Water Data'!E174))),'Data Summary'!BY180="Yes"),100-OFFSET('Water Data'!$E$5,0,10*ROW('Water Data'!E174)),NA())</f>
        <v>#N/A</v>
      </c>
      <c r="K180" s="133" t="e">
        <f ca="1">+IF(AND(ISNUMBER(OFFSET('Water Data'!$E$7,0,10*ROW('Water Data'!E174))),'Data Summary'!BZ180="Yes"),OFFSET('Water Data'!$E$7,0,10*ROW('Water Data'!E174)),NA())</f>
        <v>#N/A</v>
      </c>
      <c r="L180" s="133" t="e">
        <f ca="1">+IF(AND(ISNUMBER(OFFSET('Water Data'!$E$10,0,10*ROW('Water Data'!E174))),'Data Summary'!CA180="Yes"),OFFSET('Water Data'!$E$10,0,10*ROW('Water Data'!E174)),NA())</f>
        <v>#N/A</v>
      </c>
      <c r="M180" s="133" t="e">
        <f ca="1">+IF(AND(ISNUMBER(OFFSET('Water Data'!$F$5,0,10*ROW('Water Data'!F174))),'Data Summary'!CB180="Yes"),100-OFFSET('Water Data'!$F$5,0,10*ROW('Water Data'!F174)),NA())</f>
        <v>#N/A</v>
      </c>
      <c r="N180" s="133" t="e">
        <f ca="1">+IF(AND(ISNUMBER(OFFSET('Water Data'!$F$7,0,10*ROW('Water Data'!F174))),'Data Summary'!CC180="Yes"),OFFSET('Water Data'!$F$7,0,10*ROW('Water Data'!F174)),NA())</f>
        <v>#N/A</v>
      </c>
      <c r="O180" s="133" t="e">
        <f ca="1">+IF(AND(ISNUMBER(OFFSET('Water Data'!$F$10,0,10*ROW('Water Data'!F174))),'Data Summary'!CD180="Yes"),OFFSET('Water Data'!$F$10,0,10*ROW('Water Data'!F174)),NA())</f>
        <v>#N/A</v>
      </c>
      <c r="P180" s="133" t="e">
        <f ca="1">+IF(AND(ISNUMBER(OFFSET('Water Data'!$G$5,0,10*ROW('Water Data'!G174))),'Data Summary'!CE180="Yes"),100-OFFSET('Water Data'!$G$5,0,10*ROW('Water Data'!G174)),NA())</f>
        <v>#N/A</v>
      </c>
      <c r="Q180" s="133" t="e">
        <f ca="1">+IF(AND(ISNUMBER(OFFSET('Water Data'!$G$7,0,10*ROW('Water Data'!G174))),'Data Summary'!CF180="Yes"),OFFSET('Water Data'!$G$7,0,10*ROW('Water Data'!G174)),NA())</f>
        <v>#N/A</v>
      </c>
      <c r="R180" s="133" t="e">
        <f ca="1">+IF(AND(ISNUMBER(OFFSET('Water Data'!$G$10,0,10*ROW('Water Data'!G174))),'Data Summary'!CG180="Yes"),OFFSET('Water Data'!$G$10,0,10*ROW('Water Data'!G174)),NA())</f>
        <v>#N/A</v>
      </c>
      <c r="S180" s="133" t="e">
        <f ca="1">+IF(AND(ISNUMBER(OFFSET('Water Data'!$H$5,0,10*ROW('Water Data'!H174))),'Data Summary'!CH180="Yes"),100-OFFSET('Water Data'!$H$5,0,10*ROW('Water Data'!H174)),NA())</f>
        <v>#N/A</v>
      </c>
      <c r="T180" s="133" t="e">
        <f ca="1">+IF(AND(ISNUMBER(OFFSET('Water Data'!$H$7,0,10*ROW('Water Data'!H174))),'Data Summary'!CI180="Yes"),OFFSET('Water Data'!$H$7,0,10*ROW('Water Data'!H174)),NA())</f>
        <v>#N/A</v>
      </c>
      <c r="U180" s="133" t="e">
        <f ca="1">+IF(AND(ISNUMBER(OFFSET('Water Data'!$H$10,0,10*ROW('Water Data'!H174))),'Data Summary'!CJ180="Yes"),OFFSET('Water Data'!$H$10,0,10*ROW('Water Data'!H174)),NA())</f>
        <v>#N/A</v>
      </c>
      <c r="V180" s="134" t="e">
        <f ca="1">+IF(AND(ISNUMBER(OFFSET('Sanitation Data'!$C$5,0,10*ROW('Sanitation Data'!C174))),'Data Summary'!CK180="Yes"),100-OFFSET('Sanitation Data'!$C$5,0,10*ROW('Sanitation Data'!C174)),NA())</f>
        <v>#N/A</v>
      </c>
      <c r="W180" s="134" t="e">
        <f ca="1">+IF(AND(ISNUMBER(OFFSET('Sanitation Data'!$C$7,0,10*ROW('Sanitation Data'!C174))),'Data Summary'!CL180="Yes"),OFFSET('Sanitation Data'!$C$7,0,10*ROW('Sanitation Data'!C174)),NA())</f>
        <v>#N/A</v>
      </c>
      <c r="X180" s="134" t="e">
        <f ca="1">+IF(AND(ISNUMBER(OFFSET('Sanitation Data'!$C$11,0,10*ROW('Sanitation Data'!C174))),'Data Summary'!CM180="Yes"),OFFSET('Sanitation Data'!$C$11,0,10*ROW('Sanitation Data'!C174)),NA())</f>
        <v>#N/A</v>
      </c>
      <c r="Y180" s="134" t="e">
        <f ca="1">+IF(AND(ISNUMBER(OFFSET('Sanitation Data'!$C$12,0,10*ROW('Sanitation Data'!C174))),'Data Summary'!CN180="Yes"),OFFSET('Sanitation Data'!$C$12,0,10*ROW('Sanitation Data'!C174)),NA())</f>
        <v>#N/A</v>
      </c>
      <c r="Z180" s="134" t="e">
        <f ca="1">+IF(AND(ISNUMBER(OFFSET('Sanitation Data'!$C$13,0,10*ROW('Sanitation Data'!C174))),'Data Summary'!CO180="Yes"),OFFSET('Sanitation Data'!$C$13,0,10*ROW('Sanitation Data'!C174)),NA())</f>
        <v>#N/A</v>
      </c>
      <c r="AA180" s="134" t="e">
        <f ca="1">+IF(AND(ISNUMBER(OFFSET('Sanitation Data'!$D$5,0,10*ROW('Sanitation Data'!D174))),'Data Summary'!CP180="Yes"),100-OFFSET('Sanitation Data'!$D$5,0,10*ROW('Sanitation Data'!D174)),NA())</f>
        <v>#N/A</v>
      </c>
      <c r="AB180" s="134" t="e">
        <f ca="1">+IF(AND(ISNUMBER(OFFSET('Sanitation Data'!$D$7,0,10*ROW('Sanitation Data'!D174))),'Data Summary'!CQ180="Yes"),OFFSET('Sanitation Data'!$D$7,0,10*ROW('Sanitation Data'!D174)),NA())</f>
        <v>#N/A</v>
      </c>
      <c r="AC180" s="134" t="e">
        <f ca="1">+IF(AND(ISNUMBER(OFFSET('Sanitation Data'!$D$11,0,10*ROW('Sanitation Data'!D174))),'Data Summary'!CR180="Yes"),OFFSET('Sanitation Data'!$D$11,0,10*ROW('Sanitation Data'!D174)),NA())</f>
        <v>#N/A</v>
      </c>
      <c r="AD180" s="134" t="e">
        <f ca="1">+IF(AND(ISNUMBER(OFFSET('Sanitation Data'!$D$12,0,10*ROW('Sanitation Data'!D174))),'Data Summary'!CS180="Yes"),OFFSET('Sanitation Data'!$D$12,0,10*ROW('Sanitation Data'!D174)),NA())</f>
        <v>#N/A</v>
      </c>
      <c r="AE180" s="134" t="e">
        <f ca="1">+IF(AND(ISNUMBER(OFFSET('Sanitation Data'!$D$13,0,10*ROW('Sanitation Data'!D174))),'Data Summary'!CT180="Yes"),OFFSET('Sanitation Data'!$D$13,0,10*ROW('Sanitation Data'!D174)),NA())</f>
        <v>#N/A</v>
      </c>
      <c r="AF180" s="134" t="e">
        <f ca="1">+IF(AND(ISNUMBER(OFFSET('Sanitation Data'!$E$5,0,10*ROW('Sanitation Data'!E174))),'Data Summary'!CU180="Yes"),100-OFFSET('Sanitation Data'!$E$5,0,10*ROW('Sanitation Data'!E174)),NA())</f>
        <v>#N/A</v>
      </c>
      <c r="AG180" s="134" t="e">
        <f ca="1">+IF(AND(ISNUMBER(OFFSET('Sanitation Data'!$E$7,0,10*ROW('Sanitation Data'!E174))),'Data Summary'!CV180="Yes"),OFFSET('Sanitation Data'!$E$7,0,10*ROW('Sanitation Data'!E174)),NA())</f>
        <v>#N/A</v>
      </c>
      <c r="AH180" s="134" t="e">
        <f ca="1">+IF(AND(ISNUMBER(OFFSET('Sanitation Data'!$E$11,0,10*ROW('Sanitation Data'!E174))),'Data Summary'!CW180="Yes"),OFFSET('Sanitation Data'!$E$11,0,10*ROW('Sanitation Data'!E174)),NA())</f>
        <v>#N/A</v>
      </c>
      <c r="AI180" s="134" t="e">
        <f ca="1">+IF(AND(ISNUMBER(OFFSET('Sanitation Data'!$E$12,0,10*ROW('Sanitation Data'!E174))),'Data Summary'!CX180="Yes"),OFFSET('Sanitation Data'!$E$12,0,10*ROW('Sanitation Data'!E174)),NA())</f>
        <v>#N/A</v>
      </c>
      <c r="AJ180" s="134" t="e">
        <f ca="1">+IF(AND(ISNUMBER(OFFSET('Sanitation Data'!$E$13,0,10*ROW('Sanitation Data'!E174))),'Data Summary'!CY180="Yes"),OFFSET('Sanitation Data'!$E$13,0,10*ROW('Sanitation Data'!E174)),NA())</f>
        <v>#N/A</v>
      </c>
      <c r="AK180" s="134" t="e">
        <f ca="1">+IF(AND(ISNUMBER(OFFSET('Sanitation Data'!$F$5,0,10*ROW('Sanitation Data'!F174))),'Data Summary'!CZ180="Yes"),100-OFFSET('Sanitation Data'!$F$5,0,10*ROW('Sanitation Data'!F174)),NA())</f>
        <v>#N/A</v>
      </c>
      <c r="AL180" s="134" t="e">
        <f ca="1">+IF(AND(ISNUMBER(OFFSET('Sanitation Data'!$F$7,0,10*ROW('Sanitation Data'!F174))),'Data Summary'!DA180="Yes"),OFFSET('Sanitation Data'!$F$7,0,10*ROW('Sanitation Data'!F174)),NA())</f>
        <v>#N/A</v>
      </c>
      <c r="AM180" s="134" t="e">
        <f ca="1">+IF(AND(ISNUMBER(OFFSET('Sanitation Data'!$F$11,0,10*ROW('Sanitation Data'!F174))),'Data Summary'!DB180="Yes"),OFFSET('Sanitation Data'!$F$11,0,10*ROW('Sanitation Data'!F174)),NA())</f>
        <v>#N/A</v>
      </c>
      <c r="AN180" s="134" t="e">
        <f ca="1">+IF(AND(ISNUMBER(OFFSET('Sanitation Data'!$F$12,0,10*ROW('Sanitation Data'!F174))),'Data Summary'!DC180="Yes"),OFFSET('Sanitation Data'!$F$12,0,10*ROW('Sanitation Data'!F174)),NA())</f>
        <v>#N/A</v>
      </c>
      <c r="AO180" s="134" t="e">
        <f ca="1">+IF(AND(ISNUMBER(OFFSET('Sanitation Data'!$F$13,0,10*ROW('Sanitation Data'!F174))),'Data Summary'!DD180="Yes"),OFFSET('Sanitation Data'!$F$13,0,10*ROW('Sanitation Data'!F174)),NA())</f>
        <v>#N/A</v>
      </c>
      <c r="AP180" s="134" t="e">
        <f ca="1">+IF(AND(ISNUMBER(OFFSET('Sanitation Data'!$G$5,0,10*ROW('Sanitation Data'!G174))),'Data Summary'!DE180="Yes"),100-OFFSET('Sanitation Data'!$G$5,0,10*ROW('Sanitation Data'!G174)),NA())</f>
        <v>#N/A</v>
      </c>
      <c r="AQ180" s="134" t="e">
        <f ca="1">+IF(AND(ISNUMBER(OFFSET('Sanitation Data'!$G$7,0,10*ROW('Sanitation Data'!G174))),'Data Summary'!DF180="Yes"),OFFSET('Sanitation Data'!$G$7,0,10*ROW('Sanitation Data'!G174)),NA())</f>
        <v>#N/A</v>
      </c>
      <c r="AR180" s="134" t="e">
        <f ca="1">+IF(AND(ISNUMBER(OFFSET('Sanitation Data'!$G$11,0,10*ROW('Sanitation Data'!G174))),'Data Summary'!DG180="Yes"),OFFSET('Sanitation Data'!$G$11,0,10*ROW('Sanitation Data'!G174)),NA())</f>
        <v>#N/A</v>
      </c>
      <c r="AS180" s="134" t="e">
        <f ca="1">+IF(AND(ISNUMBER(OFFSET('Sanitation Data'!$G$12,0,10*ROW('Sanitation Data'!G174))),'Data Summary'!DH180="Yes"),OFFSET('Sanitation Data'!$G$12,0,10*ROW('Sanitation Data'!G174)),NA())</f>
        <v>#N/A</v>
      </c>
      <c r="AT180" s="134" t="e">
        <f ca="1">+IF(AND(ISNUMBER(OFFSET('Sanitation Data'!$G$13,0,10*ROW('Sanitation Data'!G174))),'Data Summary'!DI180="Yes"),OFFSET('Sanitation Data'!$G$13,0,10*ROW('Sanitation Data'!G174)),NA())</f>
        <v>#N/A</v>
      </c>
      <c r="AU180" s="134" t="e">
        <f ca="1">+IF(AND(ISNUMBER(OFFSET('Sanitation Data'!$H$5,0,10*ROW('Sanitation Data'!H174))),'Data Summary'!DJ180="Yes"),100-OFFSET('Sanitation Data'!$H$5,0,10*ROW('Sanitation Data'!H174)),NA())</f>
        <v>#N/A</v>
      </c>
      <c r="AV180" s="134" t="e">
        <f ca="1">+IF(AND(ISNUMBER(OFFSET('Sanitation Data'!$H$7,0,10*ROW('Sanitation Data'!H174))),'Data Summary'!DK180="Yes"),OFFSET('Sanitation Data'!$H$7,0,10*ROW('Sanitation Data'!H174)),NA())</f>
        <v>#N/A</v>
      </c>
      <c r="AW180" s="134" t="e">
        <f ca="1">+IF(AND(ISNUMBER(OFFSET('Sanitation Data'!$H$11,0,10*ROW('Sanitation Data'!H174))),'Data Summary'!DL180="Yes"),OFFSET('Sanitation Data'!$H$11,0,10*ROW('Sanitation Data'!H174)),NA())</f>
        <v>#N/A</v>
      </c>
      <c r="AX180" s="134" t="e">
        <f ca="1">+IF(AND(ISNUMBER(OFFSET('Sanitation Data'!$H$12,0,10*ROW('Sanitation Data'!H174))),'Data Summary'!DM180="Yes"),OFFSET('Sanitation Data'!$H$12,0,10*ROW('Sanitation Data'!H174)),NA())</f>
        <v>#N/A</v>
      </c>
      <c r="AY180" s="134" t="e">
        <f ca="1">+IF(AND(ISNUMBER(OFFSET('Sanitation Data'!$H$13,0,10*ROW('Sanitation Data'!H174))),'Data Summary'!DN180="Yes"),OFFSET('Sanitation Data'!$H$13,0,10*ROW('Sanitation Data'!H174)),NA())</f>
        <v>#N/A</v>
      </c>
      <c r="AZ180" s="135" t="e">
        <f ca="1">+IF(AND(ISNUMBER(OFFSET('Hygiene Data'!$C$6,0,10*ROW('Hygiene Data'!C174))),'Data Summary'!DO180="Yes"),OFFSET('Hygiene Data'!$C$6,0,10*ROW('Hygiene Data'!C174)),NA())</f>
        <v>#N/A</v>
      </c>
      <c r="BA180" s="135" t="e">
        <f ca="1">+IF(AND(ISNUMBER(OFFSET('Hygiene Data'!$C$8,0,10*ROW('Hygiene Data'!C174))),'Data Summary'!DP180="Yes"),OFFSET('Hygiene Data'!$C$8,0,10*ROW('Hygiene Data'!C174)),NA())</f>
        <v>#N/A</v>
      </c>
      <c r="BB180" s="135" t="e">
        <f ca="1">+IF(AND(ISNUMBER(OFFSET('Hygiene Data'!$C$10,0,10*ROW('Hygiene Data'!C174))),'Data Summary'!DQ180="Yes"),OFFSET('Hygiene Data'!$C$10,0,10*ROW('Hygiene Data'!C174)),NA())</f>
        <v>#N/A</v>
      </c>
      <c r="BC180" s="135" t="e">
        <f ca="1">+IF(AND(ISNUMBER(OFFSET('Hygiene Data'!$D$6,0,10*ROW('Hygiene Data'!D174))),'Data Summary'!DR180="Yes"),OFFSET('Hygiene Data'!$D$6,0,10*ROW('Hygiene Data'!D174)),NA())</f>
        <v>#N/A</v>
      </c>
      <c r="BD180" s="135" t="e">
        <f ca="1">+IF(AND(ISNUMBER(OFFSET('Hygiene Data'!$D$8,0,10*ROW('Hygiene Data'!D174))),'Data Summary'!DS180="Yes"),OFFSET('Hygiene Data'!$D$8,0,10*ROW('Hygiene Data'!D174)),NA())</f>
        <v>#N/A</v>
      </c>
      <c r="BE180" s="135" t="e">
        <f ca="1">+IF(AND(ISNUMBER(OFFSET('Hygiene Data'!$D$10,0,10*ROW('Hygiene Data'!D174))),'Data Summary'!DT180="Yes"),OFFSET('Hygiene Data'!$D$10,0,10*ROW('Hygiene Data'!D174)),NA())</f>
        <v>#N/A</v>
      </c>
      <c r="BF180" s="135" t="e">
        <f ca="1">+IF(AND(ISNUMBER(OFFSET('Hygiene Data'!$E$6,0,10*ROW('Hygiene Data'!E174))),'Data Summary'!DU180="Yes"),OFFSET('Hygiene Data'!$E$6,0,10*ROW('Hygiene Data'!E174)),NA())</f>
        <v>#N/A</v>
      </c>
      <c r="BG180" s="135" t="e">
        <f ca="1">+IF(AND(ISNUMBER(OFFSET('Hygiene Data'!$E$8,0,10*ROW('Hygiene Data'!E174))),'Data Summary'!DV180="Yes"),OFFSET('Hygiene Data'!$E$8,0,10*ROW('Hygiene Data'!E174)),NA())</f>
        <v>#N/A</v>
      </c>
      <c r="BH180" s="135" t="e">
        <f ca="1">+IF(AND(ISNUMBER(OFFSET('Hygiene Data'!$E$10,0,10*ROW('Hygiene Data'!E174))),'Data Summary'!DW180="Yes"),OFFSET('Hygiene Data'!$E$10,0,10*ROW('Hygiene Data'!E174)),NA())</f>
        <v>#N/A</v>
      </c>
      <c r="BI180" s="135" t="e">
        <f ca="1">+IF(AND(ISNUMBER(OFFSET('Hygiene Data'!$F$6,0,10*ROW('Hygiene Data'!F174))),'Data Summary'!DX180="Yes"),OFFSET('Hygiene Data'!$F$6,0,10*ROW('Hygiene Data'!F174)),NA())</f>
        <v>#N/A</v>
      </c>
      <c r="BJ180" s="135" t="e">
        <f ca="1">+IF(AND(ISNUMBER(OFFSET('Hygiene Data'!$F$8,0,10*ROW('Hygiene Data'!F174))),'Data Summary'!DY180="Yes"),OFFSET('Hygiene Data'!$F$8,0,10*ROW('Hygiene Data'!F174)),NA())</f>
        <v>#N/A</v>
      </c>
      <c r="BK180" s="135" t="e">
        <f ca="1">+IF(AND(ISNUMBER(OFFSET('Hygiene Data'!$F$10,0,10*ROW('Hygiene Data'!F174))),'Data Summary'!DZ180="Yes"),OFFSET('Hygiene Data'!$F$10,0,10*ROW('Hygiene Data'!F174)),NA())</f>
        <v>#N/A</v>
      </c>
      <c r="BL180" s="135" t="e">
        <f ca="1">+IF(AND(ISNUMBER(OFFSET('Hygiene Data'!$G$6,0,10*ROW('Hygiene Data'!G174))),'Data Summary'!EA180="Yes"),OFFSET('Hygiene Data'!$G$6,0,10*ROW('Hygiene Data'!G174)),NA())</f>
        <v>#N/A</v>
      </c>
      <c r="BM180" s="135" t="e">
        <f ca="1">+IF(AND(ISNUMBER(OFFSET('Hygiene Data'!$G$8,0,10*ROW('Hygiene Data'!G174))),'Data Summary'!EB180="Yes"),OFFSET('Hygiene Data'!$G$8,0,10*ROW('Hygiene Data'!G174)),NA())</f>
        <v>#N/A</v>
      </c>
      <c r="BN180" s="135" t="e">
        <f ca="1">+IF(AND(ISNUMBER(OFFSET('Hygiene Data'!$G$10,0,10*ROW('Hygiene Data'!G174))),'Data Summary'!EC180="Yes"),OFFSET('Hygiene Data'!$G$10,0,10*ROW('Hygiene Data'!G174)),NA())</f>
        <v>#N/A</v>
      </c>
      <c r="BO180" s="135" t="e">
        <f ca="1">+IF(AND(ISNUMBER(OFFSET('Hygiene Data'!$H$6,0,10*ROW('Hygiene Data'!H174))),'Data Summary'!ED180="Yes"),OFFSET('Hygiene Data'!$H$6,0,10*ROW('Hygiene Data'!H174)),NA())</f>
        <v>#N/A</v>
      </c>
      <c r="BP180" s="135" t="e">
        <f ca="1">+IF(AND(ISNUMBER(OFFSET('Hygiene Data'!$H$8,0,10*ROW('Hygiene Data'!H174))),'Data Summary'!EE180="Yes"),OFFSET('Hygiene Data'!$H$8,0,10*ROW('Hygiene Data'!H174)),NA())</f>
        <v>#N/A</v>
      </c>
      <c r="BQ180" s="135" t="e">
        <f ca="1">+IF(AND(ISNUMBER(OFFSET('Hygiene Data'!$H$10,0,10*ROW('Hygiene Data'!H174))),'Data Summary'!EF180="Yes"),OFFSET('Hygiene Data'!$H$10,0,10*ROW('Hygiene Data'!H174)),NA())</f>
        <v>#N/A</v>
      </c>
    </row>
    <row r="181" spans="1:69" x14ac:dyDescent="0.2">
      <c r="A181" s="50" t="e">
        <f ca="1">+IF(OFFSET('Water Data'!$B$1,0,10*ROW('Water Data'!B175))="",NA(),OFFSET('Water Data'!$B$1,0,10*ROW('Water Data'!B175)))</f>
        <v>#N/A</v>
      </c>
      <c r="B181" s="50" t="e">
        <f ca="1">+IF(OFFSET('Water Data'!$A$3,0,10*ROW('Water Data'!A178))="",NA(),OFFSET('Water Data'!$A$3,0,10*ROW('Water Data'!A178)))</f>
        <v>#N/A</v>
      </c>
      <c r="C181" s="50" t="e">
        <f ca="1">+IF(OFFSET('Water Data'!$C$3,0,10*ROW('Water Data'!C178))="",NA(),OFFSET('Water Data'!$C$3,0,10*ROW('Water Data'!C178)))</f>
        <v>#N/A</v>
      </c>
      <c r="D181" s="133" t="e">
        <f ca="1">+IF(AND(ISNUMBER(OFFSET('Water Data'!$C$5,0,10*ROW('Water Data'!C175))),'Data Summary'!BS181="Yes"),100-OFFSET('Water Data'!$C$5,0,10*ROW('Water Data'!C175)),NA())</f>
        <v>#N/A</v>
      </c>
      <c r="E181" s="133" t="e">
        <f ca="1">+IF(AND(ISNUMBER(OFFSET('Water Data'!$C$7,0,10*ROW('Water Data'!C175))),'Data Summary'!BT181="Yes"),OFFSET('Water Data'!$C$7,0,10*ROW('Water Data'!C175)),NA())</f>
        <v>#N/A</v>
      </c>
      <c r="F181" s="133" t="e">
        <f ca="1">+IF(AND(ISNUMBER(OFFSET('Water Data'!$C$10,0,10*ROW('Water Data'!C175))),'Data Summary'!BU181="Yes"),OFFSET('Water Data'!$C$10,0,10*ROW('Water Data'!C175)),NA())</f>
        <v>#N/A</v>
      </c>
      <c r="G181" s="133" t="e">
        <f ca="1">+IF(AND(ISNUMBER(OFFSET('Water Data'!$D$5,0,10*ROW('Water Data'!D175))),'Data Summary'!BV181="Yes"),100-OFFSET('Water Data'!$D$5,0,10*ROW('Water Data'!D175)),NA())</f>
        <v>#N/A</v>
      </c>
      <c r="H181" s="133" t="e">
        <f ca="1">+IF(AND(ISNUMBER(OFFSET('Water Data'!$D$7,0,10*ROW('Water Data'!D175))),'Data Summary'!BW181="Yes"),OFFSET('Water Data'!$D$7,0,10*ROW('Water Data'!D175)),NA())</f>
        <v>#N/A</v>
      </c>
      <c r="I181" s="133" t="e">
        <f ca="1">+IF(AND(ISNUMBER(OFFSET('Water Data'!$D$10,0,10*ROW('Water Data'!D175))),'Data Summary'!BX181="Yes"),OFFSET('Water Data'!$D$10,0,10*ROW('Water Data'!D175)),NA())</f>
        <v>#N/A</v>
      </c>
      <c r="J181" s="133" t="e">
        <f ca="1">+IF(AND(ISNUMBER(OFFSET('Water Data'!$E$5,0,10*ROW('Water Data'!E175))),'Data Summary'!BY181="Yes"),100-OFFSET('Water Data'!$E$5,0,10*ROW('Water Data'!E175)),NA())</f>
        <v>#N/A</v>
      </c>
      <c r="K181" s="133" t="e">
        <f ca="1">+IF(AND(ISNUMBER(OFFSET('Water Data'!$E$7,0,10*ROW('Water Data'!E175))),'Data Summary'!BZ181="Yes"),OFFSET('Water Data'!$E$7,0,10*ROW('Water Data'!E175)),NA())</f>
        <v>#N/A</v>
      </c>
      <c r="L181" s="133" t="e">
        <f ca="1">+IF(AND(ISNUMBER(OFFSET('Water Data'!$E$10,0,10*ROW('Water Data'!E175))),'Data Summary'!CA181="Yes"),OFFSET('Water Data'!$E$10,0,10*ROW('Water Data'!E175)),NA())</f>
        <v>#N/A</v>
      </c>
      <c r="M181" s="133" t="e">
        <f ca="1">+IF(AND(ISNUMBER(OFFSET('Water Data'!$F$5,0,10*ROW('Water Data'!F175))),'Data Summary'!CB181="Yes"),100-OFFSET('Water Data'!$F$5,0,10*ROW('Water Data'!F175)),NA())</f>
        <v>#N/A</v>
      </c>
      <c r="N181" s="133" t="e">
        <f ca="1">+IF(AND(ISNUMBER(OFFSET('Water Data'!$F$7,0,10*ROW('Water Data'!F175))),'Data Summary'!CC181="Yes"),OFFSET('Water Data'!$F$7,0,10*ROW('Water Data'!F175)),NA())</f>
        <v>#N/A</v>
      </c>
      <c r="O181" s="133" t="e">
        <f ca="1">+IF(AND(ISNUMBER(OFFSET('Water Data'!$F$10,0,10*ROW('Water Data'!F175))),'Data Summary'!CD181="Yes"),OFFSET('Water Data'!$F$10,0,10*ROW('Water Data'!F175)),NA())</f>
        <v>#N/A</v>
      </c>
      <c r="P181" s="133" t="e">
        <f ca="1">+IF(AND(ISNUMBER(OFFSET('Water Data'!$G$5,0,10*ROW('Water Data'!G175))),'Data Summary'!CE181="Yes"),100-OFFSET('Water Data'!$G$5,0,10*ROW('Water Data'!G175)),NA())</f>
        <v>#N/A</v>
      </c>
      <c r="Q181" s="133" t="e">
        <f ca="1">+IF(AND(ISNUMBER(OFFSET('Water Data'!$G$7,0,10*ROW('Water Data'!G175))),'Data Summary'!CF181="Yes"),OFFSET('Water Data'!$G$7,0,10*ROW('Water Data'!G175)),NA())</f>
        <v>#N/A</v>
      </c>
      <c r="R181" s="133" t="e">
        <f ca="1">+IF(AND(ISNUMBER(OFFSET('Water Data'!$G$10,0,10*ROW('Water Data'!G175))),'Data Summary'!CG181="Yes"),OFFSET('Water Data'!$G$10,0,10*ROW('Water Data'!G175)),NA())</f>
        <v>#N/A</v>
      </c>
      <c r="S181" s="133" t="e">
        <f ca="1">+IF(AND(ISNUMBER(OFFSET('Water Data'!$H$5,0,10*ROW('Water Data'!H175))),'Data Summary'!CH181="Yes"),100-OFFSET('Water Data'!$H$5,0,10*ROW('Water Data'!H175)),NA())</f>
        <v>#N/A</v>
      </c>
      <c r="T181" s="133" t="e">
        <f ca="1">+IF(AND(ISNUMBER(OFFSET('Water Data'!$H$7,0,10*ROW('Water Data'!H175))),'Data Summary'!CI181="Yes"),OFFSET('Water Data'!$H$7,0,10*ROW('Water Data'!H175)),NA())</f>
        <v>#N/A</v>
      </c>
      <c r="U181" s="133" t="e">
        <f ca="1">+IF(AND(ISNUMBER(OFFSET('Water Data'!$H$10,0,10*ROW('Water Data'!H175))),'Data Summary'!CJ181="Yes"),OFFSET('Water Data'!$H$10,0,10*ROW('Water Data'!H175)),NA())</f>
        <v>#N/A</v>
      </c>
      <c r="V181" s="134" t="e">
        <f ca="1">+IF(AND(ISNUMBER(OFFSET('Sanitation Data'!$C$5,0,10*ROW('Sanitation Data'!C175))),'Data Summary'!CK181="Yes"),100-OFFSET('Sanitation Data'!$C$5,0,10*ROW('Sanitation Data'!C175)),NA())</f>
        <v>#N/A</v>
      </c>
      <c r="W181" s="134" t="e">
        <f ca="1">+IF(AND(ISNUMBER(OFFSET('Sanitation Data'!$C$7,0,10*ROW('Sanitation Data'!C175))),'Data Summary'!CL181="Yes"),OFFSET('Sanitation Data'!$C$7,0,10*ROW('Sanitation Data'!C175)),NA())</f>
        <v>#N/A</v>
      </c>
      <c r="X181" s="134" t="e">
        <f ca="1">+IF(AND(ISNUMBER(OFFSET('Sanitation Data'!$C$11,0,10*ROW('Sanitation Data'!C175))),'Data Summary'!CM181="Yes"),OFFSET('Sanitation Data'!$C$11,0,10*ROW('Sanitation Data'!C175)),NA())</f>
        <v>#N/A</v>
      </c>
      <c r="Y181" s="134" t="e">
        <f ca="1">+IF(AND(ISNUMBER(OFFSET('Sanitation Data'!$C$12,0,10*ROW('Sanitation Data'!C175))),'Data Summary'!CN181="Yes"),OFFSET('Sanitation Data'!$C$12,0,10*ROW('Sanitation Data'!C175)),NA())</f>
        <v>#N/A</v>
      </c>
      <c r="Z181" s="134" t="e">
        <f ca="1">+IF(AND(ISNUMBER(OFFSET('Sanitation Data'!$C$13,0,10*ROW('Sanitation Data'!C175))),'Data Summary'!CO181="Yes"),OFFSET('Sanitation Data'!$C$13,0,10*ROW('Sanitation Data'!C175)),NA())</f>
        <v>#N/A</v>
      </c>
      <c r="AA181" s="134" t="e">
        <f ca="1">+IF(AND(ISNUMBER(OFFSET('Sanitation Data'!$D$5,0,10*ROW('Sanitation Data'!D175))),'Data Summary'!CP181="Yes"),100-OFFSET('Sanitation Data'!$D$5,0,10*ROW('Sanitation Data'!D175)),NA())</f>
        <v>#N/A</v>
      </c>
      <c r="AB181" s="134" t="e">
        <f ca="1">+IF(AND(ISNUMBER(OFFSET('Sanitation Data'!$D$7,0,10*ROW('Sanitation Data'!D175))),'Data Summary'!CQ181="Yes"),OFFSET('Sanitation Data'!$D$7,0,10*ROW('Sanitation Data'!D175)),NA())</f>
        <v>#N/A</v>
      </c>
      <c r="AC181" s="134" t="e">
        <f ca="1">+IF(AND(ISNUMBER(OFFSET('Sanitation Data'!$D$11,0,10*ROW('Sanitation Data'!D175))),'Data Summary'!CR181="Yes"),OFFSET('Sanitation Data'!$D$11,0,10*ROW('Sanitation Data'!D175)),NA())</f>
        <v>#N/A</v>
      </c>
      <c r="AD181" s="134" t="e">
        <f ca="1">+IF(AND(ISNUMBER(OFFSET('Sanitation Data'!$D$12,0,10*ROW('Sanitation Data'!D175))),'Data Summary'!CS181="Yes"),OFFSET('Sanitation Data'!$D$12,0,10*ROW('Sanitation Data'!D175)),NA())</f>
        <v>#N/A</v>
      </c>
      <c r="AE181" s="134" t="e">
        <f ca="1">+IF(AND(ISNUMBER(OFFSET('Sanitation Data'!$D$13,0,10*ROW('Sanitation Data'!D175))),'Data Summary'!CT181="Yes"),OFFSET('Sanitation Data'!$D$13,0,10*ROW('Sanitation Data'!D175)),NA())</f>
        <v>#N/A</v>
      </c>
      <c r="AF181" s="134" t="e">
        <f ca="1">+IF(AND(ISNUMBER(OFFSET('Sanitation Data'!$E$5,0,10*ROW('Sanitation Data'!E175))),'Data Summary'!CU181="Yes"),100-OFFSET('Sanitation Data'!$E$5,0,10*ROW('Sanitation Data'!E175)),NA())</f>
        <v>#N/A</v>
      </c>
      <c r="AG181" s="134" t="e">
        <f ca="1">+IF(AND(ISNUMBER(OFFSET('Sanitation Data'!$E$7,0,10*ROW('Sanitation Data'!E175))),'Data Summary'!CV181="Yes"),OFFSET('Sanitation Data'!$E$7,0,10*ROW('Sanitation Data'!E175)),NA())</f>
        <v>#N/A</v>
      </c>
      <c r="AH181" s="134" t="e">
        <f ca="1">+IF(AND(ISNUMBER(OFFSET('Sanitation Data'!$E$11,0,10*ROW('Sanitation Data'!E175))),'Data Summary'!CW181="Yes"),OFFSET('Sanitation Data'!$E$11,0,10*ROW('Sanitation Data'!E175)),NA())</f>
        <v>#N/A</v>
      </c>
      <c r="AI181" s="134" t="e">
        <f ca="1">+IF(AND(ISNUMBER(OFFSET('Sanitation Data'!$E$12,0,10*ROW('Sanitation Data'!E175))),'Data Summary'!CX181="Yes"),OFFSET('Sanitation Data'!$E$12,0,10*ROW('Sanitation Data'!E175)),NA())</f>
        <v>#N/A</v>
      </c>
      <c r="AJ181" s="134" t="e">
        <f ca="1">+IF(AND(ISNUMBER(OFFSET('Sanitation Data'!$E$13,0,10*ROW('Sanitation Data'!E175))),'Data Summary'!CY181="Yes"),OFFSET('Sanitation Data'!$E$13,0,10*ROW('Sanitation Data'!E175)),NA())</f>
        <v>#N/A</v>
      </c>
      <c r="AK181" s="134" t="e">
        <f ca="1">+IF(AND(ISNUMBER(OFFSET('Sanitation Data'!$F$5,0,10*ROW('Sanitation Data'!F175))),'Data Summary'!CZ181="Yes"),100-OFFSET('Sanitation Data'!$F$5,0,10*ROW('Sanitation Data'!F175)),NA())</f>
        <v>#N/A</v>
      </c>
      <c r="AL181" s="134" t="e">
        <f ca="1">+IF(AND(ISNUMBER(OFFSET('Sanitation Data'!$F$7,0,10*ROW('Sanitation Data'!F175))),'Data Summary'!DA181="Yes"),OFFSET('Sanitation Data'!$F$7,0,10*ROW('Sanitation Data'!F175)),NA())</f>
        <v>#N/A</v>
      </c>
      <c r="AM181" s="134" t="e">
        <f ca="1">+IF(AND(ISNUMBER(OFFSET('Sanitation Data'!$F$11,0,10*ROW('Sanitation Data'!F175))),'Data Summary'!DB181="Yes"),OFFSET('Sanitation Data'!$F$11,0,10*ROW('Sanitation Data'!F175)),NA())</f>
        <v>#N/A</v>
      </c>
      <c r="AN181" s="134" t="e">
        <f ca="1">+IF(AND(ISNUMBER(OFFSET('Sanitation Data'!$F$12,0,10*ROW('Sanitation Data'!F175))),'Data Summary'!DC181="Yes"),OFFSET('Sanitation Data'!$F$12,0,10*ROW('Sanitation Data'!F175)),NA())</f>
        <v>#N/A</v>
      </c>
      <c r="AO181" s="134" t="e">
        <f ca="1">+IF(AND(ISNUMBER(OFFSET('Sanitation Data'!$F$13,0,10*ROW('Sanitation Data'!F175))),'Data Summary'!DD181="Yes"),OFFSET('Sanitation Data'!$F$13,0,10*ROW('Sanitation Data'!F175)),NA())</f>
        <v>#N/A</v>
      </c>
      <c r="AP181" s="134" t="e">
        <f ca="1">+IF(AND(ISNUMBER(OFFSET('Sanitation Data'!$G$5,0,10*ROW('Sanitation Data'!G175))),'Data Summary'!DE181="Yes"),100-OFFSET('Sanitation Data'!$G$5,0,10*ROW('Sanitation Data'!G175)),NA())</f>
        <v>#N/A</v>
      </c>
      <c r="AQ181" s="134" t="e">
        <f ca="1">+IF(AND(ISNUMBER(OFFSET('Sanitation Data'!$G$7,0,10*ROW('Sanitation Data'!G175))),'Data Summary'!DF181="Yes"),OFFSET('Sanitation Data'!$G$7,0,10*ROW('Sanitation Data'!G175)),NA())</f>
        <v>#N/A</v>
      </c>
      <c r="AR181" s="134" t="e">
        <f ca="1">+IF(AND(ISNUMBER(OFFSET('Sanitation Data'!$G$11,0,10*ROW('Sanitation Data'!G175))),'Data Summary'!DG181="Yes"),OFFSET('Sanitation Data'!$G$11,0,10*ROW('Sanitation Data'!G175)),NA())</f>
        <v>#N/A</v>
      </c>
      <c r="AS181" s="134" t="e">
        <f ca="1">+IF(AND(ISNUMBER(OFFSET('Sanitation Data'!$G$12,0,10*ROW('Sanitation Data'!G175))),'Data Summary'!DH181="Yes"),OFFSET('Sanitation Data'!$G$12,0,10*ROW('Sanitation Data'!G175)),NA())</f>
        <v>#N/A</v>
      </c>
      <c r="AT181" s="134" t="e">
        <f ca="1">+IF(AND(ISNUMBER(OFFSET('Sanitation Data'!$G$13,0,10*ROW('Sanitation Data'!G175))),'Data Summary'!DI181="Yes"),OFFSET('Sanitation Data'!$G$13,0,10*ROW('Sanitation Data'!G175)),NA())</f>
        <v>#N/A</v>
      </c>
      <c r="AU181" s="134" t="e">
        <f ca="1">+IF(AND(ISNUMBER(OFFSET('Sanitation Data'!$H$5,0,10*ROW('Sanitation Data'!H175))),'Data Summary'!DJ181="Yes"),100-OFFSET('Sanitation Data'!$H$5,0,10*ROW('Sanitation Data'!H175)),NA())</f>
        <v>#N/A</v>
      </c>
      <c r="AV181" s="134" t="e">
        <f ca="1">+IF(AND(ISNUMBER(OFFSET('Sanitation Data'!$H$7,0,10*ROW('Sanitation Data'!H175))),'Data Summary'!DK181="Yes"),OFFSET('Sanitation Data'!$H$7,0,10*ROW('Sanitation Data'!H175)),NA())</f>
        <v>#N/A</v>
      </c>
      <c r="AW181" s="134" t="e">
        <f ca="1">+IF(AND(ISNUMBER(OFFSET('Sanitation Data'!$H$11,0,10*ROW('Sanitation Data'!H175))),'Data Summary'!DL181="Yes"),OFFSET('Sanitation Data'!$H$11,0,10*ROW('Sanitation Data'!H175)),NA())</f>
        <v>#N/A</v>
      </c>
      <c r="AX181" s="134" t="e">
        <f ca="1">+IF(AND(ISNUMBER(OFFSET('Sanitation Data'!$H$12,0,10*ROW('Sanitation Data'!H175))),'Data Summary'!DM181="Yes"),OFFSET('Sanitation Data'!$H$12,0,10*ROW('Sanitation Data'!H175)),NA())</f>
        <v>#N/A</v>
      </c>
      <c r="AY181" s="134" t="e">
        <f ca="1">+IF(AND(ISNUMBER(OFFSET('Sanitation Data'!$H$13,0,10*ROW('Sanitation Data'!H175))),'Data Summary'!DN181="Yes"),OFFSET('Sanitation Data'!$H$13,0,10*ROW('Sanitation Data'!H175)),NA())</f>
        <v>#N/A</v>
      </c>
      <c r="AZ181" s="135" t="e">
        <f ca="1">+IF(AND(ISNUMBER(OFFSET('Hygiene Data'!$C$6,0,10*ROW('Hygiene Data'!C175))),'Data Summary'!DO181="Yes"),OFFSET('Hygiene Data'!$C$6,0,10*ROW('Hygiene Data'!C175)),NA())</f>
        <v>#N/A</v>
      </c>
      <c r="BA181" s="135" t="e">
        <f ca="1">+IF(AND(ISNUMBER(OFFSET('Hygiene Data'!$C$8,0,10*ROW('Hygiene Data'!C175))),'Data Summary'!DP181="Yes"),OFFSET('Hygiene Data'!$C$8,0,10*ROW('Hygiene Data'!C175)),NA())</f>
        <v>#N/A</v>
      </c>
      <c r="BB181" s="135" t="e">
        <f ca="1">+IF(AND(ISNUMBER(OFFSET('Hygiene Data'!$C$10,0,10*ROW('Hygiene Data'!C175))),'Data Summary'!DQ181="Yes"),OFFSET('Hygiene Data'!$C$10,0,10*ROW('Hygiene Data'!C175)),NA())</f>
        <v>#N/A</v>
      </c>
      <c r="BC181" s="135" t="e">
        <f ca="1">+IF(AND(ISNUMBER(OFFSET('Hygiene Data'!$D$6,0,10*ROW('Hygiene Data'!D175))),'Data Summary'!DR181="Yes"),OFFSET('Hygiene Data'!$D$6,0,10*ROW('Hygiene Data'!D175)),NA())</f>
        <v>#N/A</v>
      </c>
      <c r="BD181" s="135" t="e">
        <f ca="1">+IF(AND(ISNUMBER(OFFSET('Hygiene Data'!$D$8,0,10*ROW('Hygiene Data'!D175))),'Data Summary'!DS181="Yes"),OFFSET('Hygiene Data'!$D$8,0,10*ROW('Hygiene Data'!D175)),NA())</f>
        <v>#N/A</v>
      </c>
      <c r="BE181" s="135" t="e">
        <f ca="1">+IF(AND(ISNUMBER(OFFSET('Hygiene Data'!$D$10,0,10*ROW('Hygiene Data'!D175))),'Data Summary'!DT181="Yes"),OFFSET('Hygiene Data'!$D$10,0,10*ROW('Hygiene Data'!D175)),NA())</f>
        <v>#N/A</v>
      </c>
      <c r="BF181" s="135" t="e">
        <f ca="1">+IF(AND(ISNUMBER(OFFSET('Hygiene Data'!$E$6,0,10*ROW('Hygiene Data'!E175))),'Data Summary'!DU181="Yes"),OFFSET('Hygiene Data'!$E$6,0,10*ROW('Hygiene Data'!E175)),NA())</f>
        <v>#N/A</v>
      </c>
      <c r="BG181" s="135" t="e">
        <f ca="1">+IF(AND(ISNUMBER(OFFSET('Hygiene Data'!$E$8,0,10*ROW('Hygiene Data'!E175))),'Data Summary'!DV181="Yes"),OFFSET('Hygiene Data'!$E$8,0,10*ROW('Hygiene Data'!E175)),NA())</f>
        <v>#N/A</v>
      </c>
      <c r="BH181" s="135" t="e">
        <f ca="1">+IF(AND(ISNUMBER(OFFSET('Hygiene Data'!$E$10,0,10*ROW('Hygiene Data'!E175))),'Data Summary'!DW181="Yes"),OFFSET('Hygiene Data'!$E$10,0,10*ROW('Hygiene Data'!E175)),NA())</f>
        <v>#N/A</v>
      </c>
      <c r="BI181" s="135" t="e">
        <f ca="1">+IF(AND(ISNUMBER(OFFSET('Hygiene Data'!$F$6,0,10*ROW('Hygiene Data'!F175))),'Data Summary'!DX181="Yes"),OFFSET('Hygiene Data'!$F$6,0,10*ROW('Hygiene Data'!F175)),NA())</f>
        <v>#N/A</v>
      </c>
      <c r="BJ181" s="135" t="e">
        <f ca="1">+IF(AND(ISNUMBER(OFFSET('Hygiene Data'!$F$8,0,10*ROW('Hygiene Data'!F175))),'Data Summary'!DY181="Yes"),OFFSET('Hygiene Data'!$F$8,0,10*ROW('Hygiene Data'!F175)),NA())</f>
        <v>#N/A</v>
      </c>
      <c r="BK181" s="135" t="e">
        <f ca="1">+IF(AND(ISNUMBER(OFFSET('Hygiene Data'!$F$10,0,10*ROW('Hygiene Data'!F175))),'Data Summary'!DZ181="Yes"),OFFSET('Hygiene Data'!$F$10,0,10*ROW('Hygiene Data'!F175)),NA())</f>
        <v>#N/A</v>
      </c>
      <c r="BL181" s="135" t="e">
        <f ca="1">+IF(AND(ISNUMBER(OFFSET('Hygiene Data'!$G$6,0,10*ROW('Hygiene Data'!G175))),'Data Summary'!EA181="Yes"),OFFSET('Hygiene Data'!$G$6,0,10*ROW('Hygiene Data'!G175)),NA())</f>
        <v>#N/A</v>
      </c>
      <c r="BM181" s="135" t="e">
        <f ca="1">+IF(AND(ISNUMBER(OFFSET('Hygiene Data'!$G$8,0,10*ROW('Hygiene Data'!G175))),'Data Summary'!EB181="Yes"),OFFSET('Hygiene Data'!$G$8,0,10*ROW('Hygiene Data'!G175)),NA())</f>
        <v>#N/A</v>
      </c>
      <c r="BN181" s="135" t="e">
        <f ca="1">+IF(AND(ISNUMBER(OFFSET('Hygiene Data'!$G$10,0,10*ROW('Hygiene Data'!G175))),'Data Summary'!EC181="Yes"),OFFSET('Hygiene Data'!$G$10,0,10*ROW('Hygiene Data'!G175)),NA())</f>
        <v>#N/A</v>
      </c>
      <c r="BO181" s="135" t="e">
        <f ca="1">+IF(AND(ISNUMBER(OFFSET('Hygiene Data'!$H$6,0,10*ROW('Hygiene Data'!H175))),'Data Summary'!ED181="Yes"),OFFSET('Hygiene Data'!$H$6,0,10*ROW('Hygiene Data'!H175)),NA())</f>
        <v>#N/A</v>
      </c>
      <c r="BP181" s="135" t="e">
        <f ca="1">+IF(AND(ISNUMBER(OFFSET('Hygiene Data'!$H$8,0,10*ROW('Hygiene Data'!H175))),'Data Summary'!EE181="Yes"),OFFSET('Hygiene Data'!$H$8,0,10*ROW('Hygiene Data'!H175)),NA())</f>
        <v>#N/A</v>
      </c>
      <c r="BQ181" s="135" t="e">
        <f ca="1">+IF(AND(ISNUMBER(OFFSET('Hygiene Data'!$H$10,0,10*ROW('Hygiene Data'!H175))),'Data Summary'!EF181="Yes"),OFFSET('Hygiene Data'!$H$10,0,10*ROW('Hygiene Data'!H175)),NA())</f>
        <v>#N/A</v>
      </c>
    </row>
    <row r="182" spans="1:69" x14ac:dyDescent="0.2">
      <c r="A182" s="50" t="e">
        <f ca="1">+IF(OFFSET('Water Data'!$B$1,0,10*ROW('Water Data'!B176))="",NA(),OFFSET('Water Data'!$B$1,0,10*ROW('Water Data'!B176)))</f>
        <v>#N/A</v>
      </c>
      <c r="B182" s="50" t="e">
        <f ca="1">+IF(OFFSET('Water Data'!$A$3,0,10*ROW('Water Data'!A179))="",NA(),OFFSET('Water Data'!$A$3,0,10*ROW('Water Data'!A179)))</f>
        <v>#N/A</v>
      </c>
      <c r="C182" s="50" t="e">
        <f ca="1">+IF(OFFSET('Water Data'!$C$3,0,10*ROW('Water Data'!C179))="",NA(),OFFSET('Water Data'!$C$3,0,10*ROW('Water Data'!C179)))</f>
        <v>#N/A</v>
      </c>
      <c r="D182" s="133" t="e">
        <f ca="1">+IF(AND(ISNUMBER(OFFSET('Water Data'!$C$5,0,10*ROW('Water Data'!C176))),'Data Summary'!BS182="Yes"),100-OFFSET('Water Data'!$C$5,0,10*ROW('Water Data'!C176)),NA())</f>
        <v>#N/A</v>
      </c>
      <c r="E182" s="133" t="e">
        <f ca="1">+IF(AND(ISNUMBER(OFFSET('Water Data'!$C$7,0,10*ROW('Water Data'!C176))),'Data Summary'!BT182="Yes"),OFFSET('Water Data'!$C$7,0,10*ROW('Water Data'!C176)),NA())</f>
        <v>#N/A</v>
      </c>
      <c r="F182" s="133" t="e">
        <f ca="1">+IF(AND(ISNUMBER(OFFSET('Water Data'!$C$10,0,10*ROW('Water Data'!C176))),'Data Summary'!BU182="Yes"),OFFSET('Water Data'!$C$10,0,10*ROW('Water Data'!C176)),NA())</f>
        <v>#N/A</v>
      </c>
      <c r="G182" s="133" t="e">
        <f ca="1">+IF(AND(ISNUMBER(OFFSET('Water Data'!$D$5,0,10*ROW('Water Data'!D176))),'Data Summary'!BV182="Yes"),100-OFFSET('Water Data'!$D$5,0,10*ROW('Water Data'!D176)),NA())</f>
        <v>#N/A</v>
      </c>
      <c r="H182" s="133" t="e">
        <f ca="1">+IF(AND(ISNUMBER(OFFSET('Water Data'!$D$7,0,10*ROW('Water Data'!D176))),'Data Summary'!BW182="Yes"),OFFSET('Water Data'!$D$7,0,10*ROW('Water Data'!D176)),NA())</f>
        <v>#N/A</v>
      </c>
      <c r="I182" s="133" t="e">
        <f ca="1">+IF(AND(ISNUMBER(OFFSET('Water Data'!$D$10,0,10*ROW('Water Data'!D176))),'Data Summary'!BX182="Yes"),OFFSET('Water Data'!$D$10,0,10*ROW('Water Data'!D176)),NA())</f>
        <v>#N/A</v>
      </c>
      <c r="J182" s="133" t="e">
        <f ca="1">+IF(AND(ISNUMBER(OFFSET('Water Data'!$E$5,0,10*ROW('Water Data'!E176))),'Data Summary'!BY182="Yes"),100-OFFSET('Water Data'!$E$5,0,10*ROW('Water Data'!E176)),NA())</f>
        <v>#N/A</v>
      </c>
      <c r="K182" s="133" t="e">
        <f ca="1">+IF(AND(ISNUMBER(OFFSET('Water Data'!$E$7,0,10*ROW('Water Data'!E176))),'Data Summary'!BZ182="Yes"),OFFSET('Water Data'!$E$7,0,10*ROW('Water Data'!E176)),NA())</f>
        <v>#N/A</v>
      </c>
      <c r="L182" s="133" t="e">
        <f ca="1">+IF(AND(ISNUMBER(OFFSET('Water Data'!$E$10,0,10*ROW('Water Data'!E176))),'Data Summary'!CA182="Yes"),OFFSET('Water Data'!$E$10,0,10*ROW('Water Data'!E176)),NA())</f>
        <v>#N/A</v>
      </c>
      <c r="M182" s="133" t="e">
        <f ca="1">+IF(AND(ISNUMBER(OFFSET('Water Data'!$F$5,0,10*ROW('Water Data'!F176))),'Data Summary'!CB182="Yes"),100-OFFSET('Water Data'!$F$5,0,10*ROW('Water Data'!F176)),NA())</f>
        <v>#N/A</v>
      </c>
      <c r="N182" s="133" t="e">
        <f ca="1">+IF(AND(ISNUMBER(OFFSET('Water Data'!$F$7,0,10*ROW('Water Data'!F176))),'Data Summary'!CC182="Yes"),OFFSET('Water Data'!$F$7,0,10*ROW('Water Data'!F176)),NA())</f>
        <v>#N/A</v>
      </c>
      <c r="O182" s="133" t="e">
        <f ca="1">+IF(AND(ISNUMBER(OFFSET('Water Data'!$F$10,0,10*ROW('Water Data'!F176))),'Data Summary'!CD182="Yes"),OFFSET('Water Data'!$F$10,0,10*ROW('Water Data'!F176)),NA())</f>
        <v>#N/A</v>
      </c>
      <c r="P182" s="133" t="e">
        <f ca="1">+IF(AND(ISNUMBER(OFFSET('Water Data'!$G$5,0,10*ROW('Water Data'!G176))),'Data Summary'!CE182="Yes"),100-OFFSET('Water Data'!$G$5,0,10*ROW('Water Data'!G176)),NA())</f>
        <v>#N/A</v>
      </c>
      <c r="Q182" s="133" t="e">
        <f ca="1">+IF(AND(ISNUMBER(OFFSET('Water Data'!$G$7,0,10*ROW('Water Data'!G176))),'Data Summary'!CF182="Yes"),OFFSET('Water Data'!$G$7,0,10*ROW('Water Data'!G176)),NA())</f>
        <v>#N/A</v>
      </c>
      <c r="R182" s="133" t="e">
        <f ca="1">+IF(AND(ISNUMBER(OFFSET('Water Data'!$G$10,0,10*ROW('Water Data'!G176))),'Data Summary'!CG182="Yes"),OFFSET('Water Data'!$G$10,0,10*ROW('Water Data'!G176)),NA())</f>
        <v>#N/A</v>
      </c>
      <c r="S182" s="133" t="e">
        <f ca="1">+IF(AND(ISNUMBER(OFFSET('Water Data'!$H$5,0,10*ROW('Water Data'!H176))),'Data Summary'!CH182="Yes"),100-OFFSET('Water Data'!$H$5,0,10*ROW('Water Data'!H176)),NA())</f>
        <v>#N/A</v>
      </c>
      <c r="T182" s="133" t="e">
        <f ca="1">+IF(AND(ISNUMBER(OFFSET('Water Data'!$H$7,0,10*ROW('Water Data'!H176))),'Data Summary'!CI182="Yes"),OFFSET('Water Data'!$H$7,0,10*ROW('Water Data'!H176)),NA())</f>
        <v>#N/A</v>
      </c>
      <c r="U182" s="133" t="e">
        <f ca="1">+IF(AND(ISNUMBER(OFFSET('Water Data'!$H$10,0,10*ROW('Water Data'!H176))),'Data Summary'!CJ182="Yes"),OFFSET('Water Data'!$H$10,0,10*ROW('Water Data'!H176)),NA())</f>
        <v>#N/A</v>
      </c>
      <c r="V182" s="134" t="e">
        <f ca="1">+IF(AND(ISNUMBER(OFFSET('Sanitation Data'!$C$5,0,10*ROW('Sanitation Data'!C176))),'Data Summary'!CK182="Yes"),100-OFFSET('Sanitation Data'!$C$5,0,10*ROW('Sanitation Data'!C176)),NA())</f>
        <v>#N/A</v>
      </c>
      <c r="W182" s="134" t="e">
        <f ca="1">+IF(AND(ISNUMBER(OFFSET('Sanitation Data'!$C$7,0,10*ROW('Sanitation Data'!C176))),'Data Summary'!CL182="Yes"),OFFSET('Sanitation Data'!$C$7,0,10*ROW('Sanitation Data'!C176)),NA())</f>
        <v>#N/A</v>
      </c>
      <c r="X182" s="134" t="e">
        <f ca="1">+IF(AND(ISNUMBER(OFFSET('Sanitation Data'!$C$11,0,10*ROW('Sanitation Data'!C176))),'Data Summary'!CM182="Yes"),OFFSET('Sanitation Data'!$C$11,0,10*ROW('Sanitation Data'!C176)),NA())</f>
        <v>#N/A</v>
      </c>
      <c r="Y182" s="134" t="e">
        <f ca="1">+IF(AND(ISNUMBER(OFFSET('Sanitation Data'!$C$12,0,10*ROW('Sanitation Data'!C176))),'Data Summary'!CN182="Yes"),OFFSET('Sanitation Data'!$C$12,0,10*ROW('Sanitation Data'!C176)),NA())</f>
        <v>#N/A</v>
      </c>
      <c r="Z182" s="134" t="e">
        <f ca="1">+IF(AND(ISNUMBER(OFFSET('Sanitation Data'!$C$13,0,10*ROW('Sanitation Data'!C176))),'Data Summary'!CO182="Yes"),OFFSET('Sanitation Data'!$C$13,0,10*ROW('Sanitation Data'!C176)),NA())</f>
        <v>#N/A</v>
      </c>
      <c r="AA182" s="134" t="e">
        <f ca="1">+IF(AND(ISNUMBER(OFFSET('Sanitation Data'!$D$5,0,10*ROW('Sanitation Data'!D176))),'Data Summary'!CP182="Yes"),100-OFFSET('Sanitation Data'!$D$5,0,10*ROW('Sanitation Data'!D176)),NA())</f>
        <v>#N/A</v>
      </c>
      <c r="AB182" s="134" t="e">
        <f ca="1">+IF(AND(ISNUMBER(OFFSET('Sanitation Data'!$D$7,0,10*ROW('Sanitation Data'!D176))),'Data Summary'!CQ182="Yes"),OFFSET('Sanitation Data'!$D$7,0,10*ROW('Sanitation Data'!D176)),NA())</f>
        <v>#N/A</v>
      </c>
      <c r="AC182" s="134" t="e">
        <f ca="1">+IF(AND(ISNUMBER(OFFSET('Sanitation Data'!$D$11,0,10*ROW('Sanitation Data'!D176))),'Data Summary'!CR182="Yes"),OFFSET('Sanitation Data'!$D$11,0,10*ROW('Sanitation Data'!D176)),NA())</f>
        <v>#N/A</v>
      </c>
      <c r="AD182" s="134" t="e">
        <f ca="1">+IF(AND(ISNUMBER(OFFSET('Sanitation Data'!$D$12,0,10*ROW('Sanitation Data'!D176))),'Data Summary'!CS182="Yes"),OFFSET('Sanitation Data'!$D$12,0,10*ROW('Sanitation Data'!D176)),NA())</f>
        <v>#N/A</v>
      </c>
      <c r="AE182" s="134" t="e">
        <f ca="1">+IF(AND(ISNUMBER(OFFSET('Sanitation Data'!$D$13,0,10*ROW('Sanitation Data'!D176))),'Data Summary'!CT182="Yes"),OFFSET('Sanitation Data'!$D$13,0,10*ROW('Sanitation Data'!D176)),NA())</f>
        <v>#N/A</v>
      </c>
      <c r="AF182" s="134" t="e">
        <f ca="1">+IF(AND(ISNUMBER(OFFSET('Sanitation Data'!$E$5,0,10*ROW('Sanitation Data'!E176))),'Data Summary'!CU182="Yes"),100-OFFSET('Sanitation Data'!$E$5,0,10*ROW('Sanitation Data'!E176)),NA())</f>
        <v>#N/A</v>
      </c>
      <c r="AG182" s="134" t="e">
        <f ca="1">+IF(AND(ISNUMBER(OFFSET('Sanitation Data'!$E$7,0,10*ROW('Sanitation Data'!E176))),'Data Summary'!CV182="Yes"),OFFSET('Sanitation Data'!$E$7,0,10*ROW('Sanitation Data'!E176)),NA())</f>
        <v>#N/A</v>
      </c>
      <c r="AH182" s="134" t="e">
        <f ca="1">+IF(AND(ISNUMBER(OFFSET('Sanitation Data'!$E$11,0,10*ROW('Sanitation Data'!E176))),'Data Summary'!CW182="Yes"),OFFSET('Sanitation Data'!$E$11,0,10*ROW('Sanitation Data'!E176)),NA())</f>
        <v>#N/A</v>
      </c>
      <c r="AI182" s="134" t="e">
        <f ca="1">+IF(AND(ISNUMBER(OFFSET('Sanitation Data'!$E$12,0,10*ROW('Sanitation Data'!E176))),'Data Summary'!CX182="Yes"),OFFSET('Sanitation Data'!$E$12,0,10*ROW('Sanitation Data'!E176)),NA())</f>
        <v>#N/A</v>
      </c>
      <c r="AJ182" s="134" t="e">
        <f ca="1">+IF(AND(ISNUMBER(OFFSET('Sanitation Data'!$E$13,0,10*ROW('Sanitation Data'!E176))),'Data Summary'!CY182="Yes"),OFFSET('Sanitation Data'!$E$13,0,10*ROW('Sanitation Data'!E176)),NA())</f>
        <v>#N/A</v>
      </c>
      <c r="AK182" s="134" t="e">
        <f ca="1">+IF(AND(ISNUMBER(OFFSET('Sanitation Data'!$F$5,0,10*ROW('Sanitation Data'!F176))),'Data Summary'!CZ182="Yes"),100-OFFSET('Sanitation Data'!$F$5,0,10*ROW('Sanitation Data'!F176)),NA())</f>
        <v>#N/A</v>
      </c>
      <c r="AL182" s="134" t="e">
        <f ca="1">+IF(AND(ISNUMBER(OFFSET('Sanitation Data'!$F$7,0,10*ROW('Sanitation Data'!F176))),'Data Summary'!DA182="Yes"),OFFSET('Sanitation Data'!$F$7,0,10*ROW('Sanitation Data'!F176)),NA())</f>
        <v>#N/A</v>
      </c>
      <c r="AM182" s="134" t="e">
        <f ca="1">+IF(AND(ISNUMBER(OFFSET('Sanitation Data'!$F$11,0,10*ROW('Sanitation Data'!F176))),'Data Summary'!DB182="Yes"),OFFSET('Sanitation Data'!$F$11,0,10*ROW('Sanitation Data'!F176)),NA())</f>
        <v>#N/A</v>
      </c>
      <c r="AN182" s="134" t="e">
        <f ca="1">+IF(AND(ISNUMBER(OFFSET('Sanitation Data'!$F$12,0,10*ROW('Sanitation Data'!F176))),'Data Summary'!DC182="Yes"),OFFSET('Sanitation Data'!$F$12,0,10*ROW('Sanitation Data'!F176)),NA())</f>
        <v>#N/A</v>
      </c>
      <c r="AO182" s="134" t="e">
        <f ca="1">+IF(AND(ISNUMBER(OFFSET('Sanitation Data'!$F$13,0,10*ROW('Sanitation Data'!F176))),'Data Summary'!DD182="Yes"),OFFSET('Sanitation Data'!$F$13,0,10*ROW('Sanitation Data'!F176)),NA())</f>
        <v>#N/A</v>
      </c>
      <c r="AP182" s="134" t="e">
        <f ca="1">+IF(AND(ISNUMBER(OFFSET('Sanitation Data'!$G$5,0,10*ROW('Sanitation Data'!G176))),'Data Summary'!DE182="Yes"),100-OFFSET('Sanitation Data'!$G$5,0,10*ROW('Sanitation Data'!G176)),NA())</f>
        <v>#N/A</v>
      </c>
      <c r="AQ182" s="134" t="e">
        <f ca="1">+IF(AND(ISNUMBER(OFFSET('Sanitation Data'!$G$7,0,10*ROW('Sanitation Data'!G176))),'Data Summary'!DF182="Yes"),OFFSET('Sanitation Data'!$G$7,0,10*ROW('Sanitation Data'!G176)),NA())</f>
        <v>#N/A</v>
      </c>
      <c r="AR182" s="134" t="e">
        <f ca="1">+IF(AND(ISNUMBER(OFFSET('Sanitation Data'!$G$11,0,10*ROW('Sanitation Data'!G176))),'Data Summary'!DG182="Yes"),OFFSET('Sanitation Data'!$G$11,0,10*ROW('Sanitation Data'!G176)),NA())</f>
        <v>#N/A</v>
      </c>
      <c r="AS182" s="134" t="e">
        <f ca="1">+IF(AND(ISNUMBER(OFFSET('Sanitation Data'!$G$12,0,10*ROW('Sanitation Data'!G176))),'Data Summary'!DH182="Yes"),OFFSET('Sanitation Data'!$G$12,0,10*ROW('Sanitation Data'!G176)),NA())</f>
        <v>#N/A</v>
      </c>
      <c r="AT182" s="134" t="e">
        <f ca="1">+IF(AND(ISNUMBER(OFFSET('Sanitation Data'!$G$13,0,10*ROW('Sanitation Data'!G176))),'Data Summary'!DI182="Yes"),OFFSET('Sanitation Data'!$G$13,0,10*ROW('Sanitation Data'!G176)),NA())</f>
        <v>#N/A</v>
      </c>
      <c r="AU182" s="134" t="e">
        <f ca="1">+IF(AND(ISNUMBER(OFFSET('Sanitation Data'!$H$5,0,10*ROW('Sanitation Data'!H176))),'Data Summary'!DJ182="Yes"),100-OFFSET('Sanitation Data'!$H$5,0,10*ROW('Sanitation Data'!H176)),NA())</f>
        <v>#N/A</v>
      </c>
      <c r="AV182" s="134" t="e">
        <f ca="1">+IF(AND(ISNUMBER(OFFSET('Sanitation Data'!$H$7,0,10*ROW('Sanitation Data'!H176))),'Data Summary'!DK182="Yes"),OFFSET('Sanitation Data'!$H$7,0,10*ROW('Sanitation Data'!H176)),NA())</f>
        <v>#N/A</v>
      </c>
      <c r="AW182" s="134" t="e">
        <f ca="1">+IF(AND(ISNUMBER(OFFSET('Sanitation Data'!$H$11,0,10*ROW('Sanitation Data'!H176))),'Data Summary'!DL182="Yes"),OFFSET('Sanitation Data'!$H$11,0,10*ROW('Sanitation Data'!H176)),NA())</f>
        <v>#N/A</v>
      </c>
      <c r="AX182" s="134" t="e">
        <f ca="1">+IF(AND(ISNUMBER(OFFSET('Sanitation Data'!$H$12,0,10*ROW('Sanitation Data'!H176))),'Data Summary'!DM182="Yes"),OFFSET('Sanitation Data'!$H$12,0,10*ROW('Sanitation Data'!H176)),NA())</f>
        <v>#N/A</v>
      </c>
      <c r="AY182" s="134" t="e">
        <f ca="1">+IF(AND(ISNUMBER(OFFSET('Sanitation Data'!$H$13,0,10*ROW('Sanitation Data'!H176))),'Data Summary'!DN182="Yes"),OFFSET('Sanitation Data'!$H$13,0,10*ROW('Sanitation Data'!H176)),NA())</f>
        <v>#N/A</v>
      </c>
      <c r="AZ182" s="135" t="e">
        <f ca="1">+IF(AND(ISNUMBER(OFFSET('Hygiene Data'!$C$6,0,10*ROW('Hygiene Data'!C176))),'Data Summary'!DO182="Yes"),OFFSET('Hygiene Data'!$C$6,0,10*ROW('Hygiene Data'!C176)),NA())</f>
        <v>#N/A</v>
      </c>
      <c r="BA182" s="135" t="e">
        <f ca="1">+IF(AND(ISNUMBER(OFFSET('Hygiene Data'!$C$8,0,10*ROW('Hygiene Data'!C176))),'Data Summary'!DP182="Yes"),OFFSET('Hygiene Data'!$C$8,0,10*ROW('Hygiene Data'!C176)),NA())</f>
        <v>#N/A</v>
      </c>
      <c r="BB182" s="135" t="e">
        <f ca="1">+IF(AND(ISNUMBER(OFFSET('Hygiene Data'!$C$10,0,10*ROW('Hygiene Data'!C176))),'Data Summary'!DQ182="Yes"),OFFSET('Hygiene Data'!$C$10,0,10*ROW('Hygiene Data'!C176)),NA())</f>
        <v>#N/A</v>
      </c>
      <c r="BC182" s="135" t="e">
        <f ca="1">+IF(AND(ISNUMBER(OFFSET('Hygiene Data'!$D$6,0,10*ROW('Hygiene Data'!D176))),'Data Summary'!DR182="Yes"),OFFSET('Hygiene Data'!$D$6,0,10*ROW('Hygiene Data'!D176)),NA())</f>
        <v>#N/A</v>
      </c>
      <c r="BD182" s="135" t="e">
        <f ca="1">+IF(AND(ISNUMBER(OFFSET('Hygiene Data'!$D$8,0,10*ROW('Hygiene Data'!D176))),'Data Summary'!DS182="Yes"),OFFSET('Hygiene Data'!$D$8,0,10*ROW('Hygiene Data'!D176)),NA())</f>
        <v>#N/A</v>
      </c>
      <c r="BE182" s="135" t="e">
        <f ca="1">+IF(AND(ISNUMBER(OFFSET('Hygiene Data'!$D$10,0,10*ROW('Hygiene Data'!D176))),'Data Summary'!DT182="Yes"),OFFSET('Hygiene Data'!$D$10,0,10*ROW('Hygiene Data'!D176)),NA())</f>
        <v>#N/A</v>
      </c>
      <c r="BF182" s="135" t="e">
        <f ca="1">+IF(AND(ISNUMBER(OFFSET('Hygiene Data'!$E$6,0,10*ROW('Hygiene Data'!E176))),'Data Summary'!DU182="Yes"),OFFSET('Hygiene Data'!$E$6,0,10*ROW('Hygiene Data'!E176)),NA())</f>
        <v>#N/A</v>
      </c>
      <c r="BG182" s="135" t="e">
        <f ca="1">+IF(AND(ISNUMBER(OFFSET('Hygiene Data'!$E$8,0,10*ROW('Hygiene Data'!E176))),'Data Summary'!DV182="Yes"),OFFSET('Hygiene Data'!$E$8,0,10*ROW('Hygiene Data'!E176)),NA())</f>
        <v>#N/A</v>
      </c>
      <c r="BH182" s="135" t="e">
        <f ca="1">+IF(AND(ISNUMBER(OFFSET('Hygiene Data'!$E$10,0,10*ROW('Hygiene Data'!E176))),'Data Summary'!DW182="Yes"),OFFSET('Hygiene Data'!$E$10,0,10*ROW('Hygiene Data'!E176)),NA())</f>
        <v>#N/A</v>
      </c>
      <c r="BI182" s="135" t="e">
        <f ca="1">+IF(AND(ISNUMBER(OFFSET('Hygiene Data'!$F$6,0,10*ROW('Hygiene Data'!F176))),'Data Summary'!DX182="Yes"),OFFSET('Hygiene Data'!$F$6,0,10*ROW('Hygiene Data'!F176)),NA())</f>
        <v>#N/A</v>
      </c>
      <c r="BJ182" s="135" t="e">
        <f ca="1">+IF(AND(ISNUMBER(OFFSET('Hygiene Data'!$F$8,0,10*ROW('Hygiene Data'!F176))),'Data Summary'!DY182="Yes"),OFFSET('Hygiene Data'!$F$8,0,10*ROW('Hygiene Data'!F176)),NA())</f>
        <v>#N/A</v>
      </c>
      <c r="BK182" s="135" t="e">
        <f ca="1">+IF(AND(ISNUMBER(OFFSET('Hygiene Data'!$F$10,0,10*ROW('Hygiene Data'!F176))),'Data Summary'!DZ182="Yes"),OFFSET('Hygiene Data'!$F$10,0,10*ROW('Hygiene Data'!F176)),NA())</f>
        <v>#N/A</v>
      </c>
      <c r="BL182" s="135" t="e">
        <f ca="1">+IF(AND(ISNUMBER(OFFSET('Hygiene Data'!$G$6,0,10*ROW('Hygiene Data'!G176))),'Data Summary'!EA182="Yes"),OFFSET('Hygiene Data'!$G$6,0,10*ROW('Hygiene Data'!G176)),NA())</f>
        <v>#N/A</v>
      </c>
      <c r="BM182" s="135" t="e">
        <f ca="1">+IF(AND(ISNUMBER(OFFSET('Hygiene Data'!$G$8,0,10*ROW('Hygiene Data'!G176))),'Data Summary'!EB182="Yes"),OFFSET('Hygiene Data'!$G$8,0,10*ROW('Hygiene Data'!G176)),NA())</f>
        <v>#N/A</v>
      </c>
      <c r="BN182" s="135" t="e">
        <f ca="1">+IF(AND(ISNUMBER(OFFSET('Hygiene Data'!$G$10,0,10*ROW('Hygiene Data'!G176))),'Data Summary'!EC182="Yes"),OFFSET('Hygiene Data'!$G$10,0,10*ROW('Hygiene Data'!G176)),NA())</f>
        <v>#N/A</v>
      </c>
      <c r="BO182" s="135" t="e">
        <f ca="1">+IF(AND(ISNUMBER(OFFSET('Hygiene Data'!$H$6,0,10*ROW('Hygiene Data'!H176))),'Data Summary'!ED182="Yes"),OFFSET('Hygiene Data'!$H$6,0,10*ROW('Hygiene Data'!H176)),NA())</f>
        <v>#N/A</v>
      </c>
      <c r="BP182" s="135" t="e">
        <f ca="1">+IF(AND(ISNUMBER(OFFSET('Hygiene Data'!$H$8,0,10*ROW('Hygiene Data'!H176))),'Data Summary'!EE182="Yes"),OFFSET('Hygiene Data'!$H$8,0,10*ROW('Hygiene Data'!H176)),NA())</f>
        <v>#N/A</v>
      </c>
      <c r="BQ182" s="135" t="e">
        <f ca="1">+IF(AND(ISNUMBER(OFFSET('Hygiene Data'!$H$10,0,10*ROW('Hygiene Data'!H176))),'Data Summary'!EF182="Yes"),OFFSET('Hygiene Data'!$H$10,0,10*ROW('Hygiene Data'!H176)),NA())</f>
        <v>#N/A</v>
      </c>
    </row>
    <row r="183" spans="1:69" x14ac:dyDescent="0.2">
      <c r="A183" s="50" t="e">
        <f ca="1">+IF(OFFSET('Water Data'!$B$1,0,10*ROW('Water Data'!B177))="",NA(),OFFSET('Water Data'!$B$1,0,10*ROW('Water Data'!B177)))</f>
        <v>#N/A</v>
      </c>
      <c r="B183" s="50" t="e">
        <f ca="1">+IF(OFFSET('Water Data'!$A$3,0,10*ROW('Water Data'!A180))="",NA(),OFFSET('Water Data'!$A$3,0,10*ROW('Water Data'!A180)))</f>
        <v>#N/A</v>
      </c>
      <c r="C183" s="50" t="e">
        <f ca="1">+IF(OFFSET('Water Data'!$C$3,0,10*ROW('Water Data'!C180))="",NA(),OFFSET('Water Data'!$C$3,0,10*ROW('Water Data'!C180)))</f>
        <v>#N/A</v>
      </c>
      <c r="D183" s="133" t="e">
        <f ca="1">+IF(AND(ISNUMBER(OFFSET('Water Data'!$C$5,0,10*ROW('Water Data'!C177))),'Data Summary'!BS183="Yes"),100-OFFSET('Water Data'!$C$5,0,10*ROW('Water Data'!C177)),NA())</f>
        <v>#N/A</v>
      </c>
      <c r="E183" s="133" t="e">
        <f ca="1">+IF(AND(ISNUMBER(OFFSET('Water Data'!$C$7,0,10*ROW('Water Data'!C177))),'Data Summary'!BT183="Yes"),OFFSET('Water Data'!$C$7,0,10*ROW('Water Data'!C177)),NA())</f>
        <v>#N/A</v>
      </c>
      <c r="F183" s="133" t="e">
        <f ca="1">+IF(AND(ISNUMBER(OFFSET('Water Data'!$C$10,0,10*ROW('Water Data'!C177))),'Data Summary'!BU183="Yes"),OFFSET('Water Data'!$C$10,0,10*ROW('Water Data'!C177)),NA())</f>
        <v>#N/A</v>
      </c>
      <c r="G183" s="133" t="e">
        <f ca="1">+IF(AND(ISNUMBER(OFFSET('Water Data'!$D$5,0,10*ROW('Water Data'!D177))),'Data Summary'!BV183="Yes"),100-OFFSET('Water Data'!$D$5,0,10*ROW('Water Data'!D177)),NA())</f>
        <v>#N/A</v>
      </c>
      <c r="H183" s="133" t="e">
        <f ca="1">+IF(AND(ISNUMBER(OFFSET('Water Data'!$D$7,0,10*ROW('Water Data'!D177))),'Data Summary'!BW183="Yes"),OFFSET('Water Data'!$D$7,0,10*ROW('Water Data'!D177)),NA())</f>
        <v>#N/A</v>
      </c>
      <c r="I183" s="133" t="e">
        <f ca="1">+IF(AND(ISNUMBER(OFFSET('Water Data'!$D$10,0,10*ROW('Water Data'!D177))),'Data Summary'!BX183="Yes"),OFFSET('Water Data'!$D$10,0,10*ROW('Water Data'!D177)),NA())</f>
        <v>#N/A</v>
      </c>
      <c r="J183" s="133" t="e">
        <f ca="1">+IF(AND(ISNUMBER(OFFSET('Water Data'!$E$5,0,10*ROW('Water Data'!E177))),'Data Summary'!BY183="Yes"),100-OFFSET('Water Data'!$E$5,0,10*ROW('Water Data'!E177)),NA())</f>
        <v>#N/A</v>
      </c>
      <c r="K183" s="133" t="e">
        <f ca="1">+IF(AND(ISNUMBER(OFFSET('Water Data'!$E$7,0,10*ROW('Water Data'!E177))),'Data Summary'!BZ183="Yes"),OFFSET('Water Data'!$E$7,0,10*ROW('Water Data'!E177)),NA())</f>
        <v>#N/A</v>
      </c>
      <c r="L183" s="133" t="e">
        <f ca="1">+IF(AND(ISNUMBER(OFFSET('Water Data'!$E$10,0,10*ROW('Water Data'!E177))),'Data Summary'!CA183="Yes"),OFFSET('Water Data'!$E$10,0,10*ROW('Water Data'!E177)),NA())</f>
        <v>#N/A</v>
      </c>
      <c r="M183" s="133" t="e">
        <f ca="1">+IF(AND(ISNUMBER(OFFSET('Water Data'!$F$5,0,10*ROW('Water Data'!F177))),'Data Summary'!CB183="Yes"),100-OFFSET('Water Data'!$F$5,0,10*ROW('Water Data'!F177)),NA())</f>
        <v>#N/A</v>
      </c>
      <c r="N183" s="133" t="e">
        <f ca="1">+IF(AND(ISNUMBER(OFFSET('Water Data'!$F$7,0,10*ROW('Water Data'!F177))),'Data Summary'!CC183="Yes"),OFFSET('Water Data'!$F$7,0,10*ROW('Water Data'!F177)),NA())</f>
        <v>#N/A</v>
      </c>
      <c r="O183" s="133" t="e">
        <f ca="1">+IF(AND(ISNUMBER(OFFSET('Water Data'!$F$10,0,10*ROW('Water Data'!F177))),'Data Summary'!CD183="Yes"),OFFSET('Water Data'!$F$10,0,10*ROW('Water Data'!F177)),NA())</f>
        <v>#N/A</v>
      </c>
      <c r="P183" s="133" t="e">
        <f ca="1">+IF(AND(ISNUMBER(OFFSET('Water Data'!$G$5,0,10*ROW('Water Data'!G177))),'Data Summary'!CE183="Yes"),100-OFFSET('Water Data'!$G$5,0,10*ROW('Water Data'!G177)),NA())</f>
        <v>#N/A</v>
      </c>
      <c r="Q183" s="133" t="e">
        <f ca="1">+IF(AND(ISNUMBER(OFFSET('Water Data'!$G$7,0,10*ROW('Water Data'!G177))),'Data Summary'!CF183="Yes"),OFFSET('Water Data'!$G$7,0,10*ROW('Water Data'!G177)),NA())</f>
        <v>#N/A</v>
      </c>
      <c r="R183" s="133" t="e">
        <f ca="1">+IF(AND(ISNUMBER(OFFSET('Water Data'!$G$10,0,10*ROW('Water Data'!G177))),'Data Summary'!CG183="Yes"),OFFSET('Water Data'!$G$10,0,10*ROW('Water Data'!G177)),NA())</f>
        <v>#N/A</v>
      </c>
      <c r="S183" s="133" t="e">
        <f ca="1">+IF(AND(ISNUMBER(OFFSET('Water Data'!$H$5,0,10*ROW('Water Data'!H177))),'Data Summary'!CH183="Yes"),100-OFFSET('Water Data'!$H$5,0,10*ROW('Water Data'!H177)),NA())</f>
        <v>#N/A</v>
      </c>
      <c r="T183" s="133" t="e">
        <f ca="1">+IF(AND(ISNUMBER(OFFSET('Water Data'!$H$7,0,10*ROW('Water Data'!H177))),'Data Summary'!CI183="Yes"),OFFSET('Water Data'!$H$7,0,10*ROW('Water Data'!H177)),NA())</f>
        <v>#N/A</v>
      </c>
      <c r="U183" s="133" t="e">
        <f ca="1">+IF(AND(ISNUMBER(OFFSET('Water Data'!$H$10,0,10*ROW('Water Data'!H177))),'Data Summary'!CJ183="Yes"),OFFSET('Water Data'!$H$10,0,10*ROW('Water Data'!H177)),NA())</f>
        <v>#N/A</v>
      </c>
      <c r="V183" s="134" t="e">
        <f ca="1">+IF(AND(ISNUMBER(OFFSET('Sanitation Data'!$C$5,0,10*ROW('Sanitation Data'!C177))),'Data Summary'!CK183="Yes"),100-OFFSET('Sanitation Data'!$C$5,0,10*ROW('Sanitation Data'!C177)),NA())</f>
        <v>#N/A</v>
      </c>
      <c r="W183" s="134" t="e">
        <f ca="1">+IF(AND(ISNUMBER(OFFSET('Sanitation Data'!$C$7,0,10*ROW('Sanitation Data'!C177))),'Data Summary'!CL183="Yes"),OFFSET('Sanitation Data'!$C$7,0,10*ROW('Sanitation Data'!C177)),NA())</f>
        <v>#N/A</v>
      </c>
      <c r="X183" s="134" t="e">
        <f ca="1">+IF(AND(ISNUMBER(OFFSET('Sanitation Data'!$C$11,0,10*ROW('Sanitation Data'!C177))),'Data Summary'!CM183="Yes"),OFFSET('Sanitation Data'!$C$11,0,10*ROW('Sanitation Data'!C177)),NA())</f>
        <v>#N/A</v>
      </c>
      <c r="Y183" s="134" t="e">
        <f ca="1">+IF(AND(ISNUMBER(OFFSET('Sanitation Data'!$C$12,0,10*ROW('Sanitation Data'!C177))),'Data Summary'!CN183="Yes"),OFFSET('Sanitation Data'!$C$12,0,10*ROW('Sanitation Data'!C177)),NA())</f>
        <v>#N/A</v>
      </c>
      <c r="Z183" s="134" t="e">
        <f ca="1">+IF(AND(ISNUMBER(OFFSET('Sanitation Data'!$C$13,0,10*ROW('Sanitation Data'!C177))),'Data Summary'!CO183="Yes"),OFFSET('Sanitation Data'!$C$13,0,10*ROW('Sanitation Data'!C177)),NA())</f>
        <v>#N/A</v>
      </c>
      <c r="AA183" s="134" t="e">
        <f ca="1">+IF(AND(ISNUMBER(OFFSET('Sanitation Data'!$D$5,0,10*ROW('Sanitation Data'!D177))),'Data Summary'!CP183="Yes"),100-OFFSET('Sanitation Data'!$D$5,0,10*ROW('Sanitation Data'!D177)),NA())</f>
        <v>#N/A</v>
      </c>
      <c r="AB183" s="134" t="e">
        <f ca="1">+IF(AND(ISNUMBER(OFFSET('Sanitation Data'!$D$7,0,10*ROW('Sanitation Data'!D177))),'Data Summary'!CQ183="Yes"),OFFSET('Sanitation Data'!$D$7,0,10*ROW('Sanitation Data'!D177)),NA())</f>
        <v>#N/A</v>
      </c>
      <c r="AC183" s="134" t="e">
        <f ca="1">+IF(AND(ISNUMBER(OFFSET('Sanitation Data'!$D$11,0,10*ROW('Sanitation Data'!D177))),'Data Summary'!CR183="Yes"),OFFSET('Sanitation Data'!$D$11,0,10*ROW('Sanitation Data'!D177)),NA())</f>
        <v>#N/A</v>
      </c>
      <c r="AD183" s="134" t="e">
        <f ca="1">+IF(AND(ISNUMBER(OFFSET('Sanitation Data'!$D$12,0,10*ROW('Sanitation Data'!D177))),'Data Summary'!CS183="Yes"),OFFSET('Sanitation Data'!$D$12,0,10*ROW('Sanitation Data'!D177)),NA())</f>
        <v>#N/A</v>
      </c>
      <c r="AE183" s="134" t="e">
        <f ca="1">+IF(AND(ISNUMBER(OFFSET('Sanitation Data'!$D$13,0,10*ROW('Sanitation Data'!D177))),'Data Summary'!CT183="Yes"),OFFSET('Sanitation Data'!$D$13,0,10*ROW('Sanitation Data'!D177)),NA())</f>
        <v>#N/A</v>
      </c>
      <c r="AF183" s="134" t="e">
        <f ca="1">+IF(AND(ISNUMBER(OFFSET('Sanitation Data'!$E$5,0,10*ROW('Sanitation Data'!E177))),'Data Summary'!CU183="Yes"),100-OFFSET('Sanitation Data'!$E$5,0,10*ROW('Sanitation Data'!E177)),NA())</f>
        <v>#N/A</v>
      </c>
      <c r="AG183" s="134" t="e">
        <f ca="1">+IF(AND(ISNUMBER(OFFSET('Sanitation Data'!$E$7,0,10*ROW('Sanitation Data'!E177))),'Data Summary'!CV183="Yes"),OFFSET('Sanitation Data'!$E$7,0,10*ROW('Sanitation Data'!E177)),NA())</f>
        <v>#N/A</v>
      </c>
      <c r="AH183" s="134" t="e">
        <f ca="1">+IF(AND(ISNUMBER(OFFSET('Sanitation Data'!$E$11,0,10*ROW('Sanitation Data'!E177))),'Data Summary'!CW183="Yes"),OFFSET('Sanitation Data'!$E$11,0,10*ROW('Sanitation Data'!E177)),NA())</f>
        <v>#N/A</v>
      </c>
      <c r="AI183" s="134" t="e">
        <f ca="1">+IF(AND(ISNUMBER(OFFSET('Sanitation Data'!$E$12,0,10*ROW('Sanitation Data'!E177))),'Data Summary'!CX183="Yes"),OFFSET('Sanitation Data'!$E$12,0,10*ROW('Sanitation Data'!E177)),NA())</f>
        <v>#N/A</v>
      </c>
      <c r="AJ183" s="134" t="e">
        <f ca="1">+IF(AND(ISNUMBER(OFFSET('Sanitation Data'!$E$13,0,10*ROW('Sanitation Data'!E177))),'Data Summary'!CY183="Yes"),OFFSET('Sanitation Data'!$E$13,0,10*ROW('Sanitation Data'!E177)),NA())</f>
        <v>#N/A</v>
      </c>
      <c r="AK183" s="134" t="e">
        <f ca="1">+IF(AND(ISNUMBER(OFFSET('Sanitation Data'!$F$5,0,10*ROW('Sanitation Data'!F177))),'Data Summary'!CZ183="Yes"),100-OFFSET('Sanitation Data'!$F$5,0,10*ROW('Sanitation Data'!F177)),NA())</f>
        <v>#N/A</v>
      </c>
      <c r="AL183" s="134" t="e">
        <f ca="1">+IF(AND(ISNUMBER(OFFSET('Sanitation Data'!$F$7,0,10*ROW('Sanitation Data'!F177))),'Data Summary'!DA183="Yes"),OFFSET('Sanitation Data'!$F$7,0,10*ROW('Sanitation Data'!F177)),NA())</f>
        <v>#N/A</v>
      </c>
      <c r="AM183" s="134" t="e">
        <f ca="1">+IF(AND(ISNUMBER(OFFSET('Sanitation Data'!$F$11,0,10*ROW('Sanitation Data'!F177))),'Data Summary'!DB183="Yes"),OFFSET('Sanitation Data'!$F$11,0,10*ROW('Sanitation Data'!F177)),NA())</f>
        <v>#N/A</v>
      </c>
      <c r="AN183" s="134" t="e">
        <f ca="1">+IF(AND(ISNUMBER(OFFSET('Sanitation Data'!$F$12,0,10*ROW('Sanitation Data'!F177))),'Data Summary'!DC183="Yes"),OFFSET('Sanitation Data'!$F$12,0,10*ROW('Sanitation Data'!F177)),NA())</f>
        <v>#N/A</v>
      </c>
      <c r="AO183" s="134" t="e">
        <f ca="1">+IF(AND(ISNUMBER(OFFSET('Sanitation Data'!$F$13,0,10*ROW('Sanitation Data'!F177))),'Data Summary'!DD183="Yes"),OFFSET('Sanitation Data'!$F$13,0,10*ROW('Sanitation Data'!F177)),NA())</f>
        <v>#N/A</v>
      </c>
      <c r="AP183" s="134" t="e">
        <f ca="1">+IF(AND(ISNUMBER(OFFSET('Sanitation Data'!$G$5,0,10*ROW('Sanitation Data'!G177))),'Data Summary'!DE183="Yes"),100-OFFSET('Sanitation Data'!$G$5,0,10*ROW('Sanitation Data'!G177)),NA())</f>
        <v>#N/A</v>
      </c>
      <c r="AQ183" s="134" t="e">
        <f ca="1">+IF(AND(ISNUMBER(OFFSET('Sanitation Data'!$G$7,0,10*ROW('Sanitation Data'!G177))),'Data Summary'!DF183="Yes"),OFFSET('Sanitation Data'!$G$7,0,10*ROW('Sanitation Data'!G177)),NA())</f>
        <v>#N/A</v>
      </c>
      <c r="AR183" s="134" t="e">
        <f ca="1">+IF(AND(ISNUMBER(OFFSET('Sanitation Data'!$G$11,0,10*ROW('Sanitation Data'!G177))),'Data Summary'!DG183="Yes"),OFFSET('Sanitation Data'!$G$11,0,10*ROW('Sanitation Data'!G177)),NA())</f>
        <v>#N/A</v>
      </c>
      <c r="AS183" s="134" t="e">
        <f ca="1">+IF(AND(ISNUMBER(OFFSET('Sanitation Data'!$G$12,0,10*ROW('Sanitation Data'!G177))),'Data Summary'!DH183="Yes"),OFFSET('Sanitation Data'!$G$12,0,10*ROW('Sanitation Data'!G177)),NA())</f>
        <v>#N/A</v>
      </c>
      <c r="AT183" s="134" t="e">
        <f ca="1">+IF(AND(ISNUMBER(OFFSET('Sanitation Data'!$G$13,0,10*ROW('Sanitation Data'!G177))),'Data Summary'!DI183="Yes"),OFFSET('Sanitation Data'!$G$13,0,10*ROW('Sanitation Data'!G177)),NA())</f>
        <v>#N/A</v>
      </c>
      <c r="AU183" s="134" t="e">
        <f ca="1">+IF(AND(ISNUMBER(OFFSET('Sanitation Data'!$H$5,0,10*ROW('Sanitation Data'!H177))),'Data Summary'!DJ183="Yes"),100-OFFSET('Sanitation Data'!$H$5,0,10*ROW('Sanitation Data'!H177)),NA())</f>
        <v>#N/A</v>
      </c>
      <c r="AV183" s="134" t="e">
        <f ca="1">+IF(AND(ISNUMBER(OFFSET('Sanitation Data'!$H$7,0,10*ROW('Sanitation Data'!H177))),'Data Summary'!DK183="Yes"),OFFSET('Sanitation Data'!$H$7,0,10*ROW('Sanitation Data'!H177)),NA())</f>
        <v>#N/A</v>
      </c>
      <c r="AW183" s="134" t="e">
        <f ca="1">+IF(AND(ISNUMBER(OFFSET('Sanitation Data'!$H$11,0,10*ROW('Sanitation Data'!H177))),'Data Summary'!DL183="Yes"),OFFSET('Sanitation Data'!$H$11,0,10*ROW('Sanitation Data'!H177)),NA())</f>
        <v>#N/A</v>
      </c>
      <c r="AX183" s="134" t="e">
        <f ca="1">+IF(AND(ISNUMBER(OFFSET('Sanitation Data'!$H$12,0,10*ROW('Sanitation Data'!H177))),'Data Summary'!DM183="Yes"),OFFSET('Sanitation Data'!$H$12,0,10*ROW('Sanitation Data'!H177)),NA())</f>
        <v>#N/A</v>
      </c>
      <c r="AY183" s="134" t="e">
        <f ca="1">+IF(AND(ISNUMBER(OFFSET('Sanitation Data'!$H$13,0,10*ROW('Sanitation Data'!H177))),'Data Summary'!DN183="Yes"),OFFSET('Sanitation Data'!$H$13,0,10*ROW('Sanitation Data'!H177)),NA())</f>
        <v>#N/A</v>
      </c>
      <c r="AZ183" s="135" t="e">
        <f ca="1">+IF(AND(ISNUMBER(OFFSET('Hygiene Data'!$C$6,0,10*ROW('Hygiene Data'!C177))),'Data Summary'!DO183="Yes"),OFFSET('Hygiene Data'!$C$6,0,10*ROW('Hygiene Data'!C177)),NA())</f>
        <v>#N/A</v>
      </c>
      <c r="BA183" s="135" t="e">
        <f ca="1">+IF(AND(ISNUMBER(OFFSET('Hygiene Data'!$C$8,0,10*ROW('Hygiene Data'!C177))),'Data Summary'!DP183="Yes"),OFFSET('Hygiene Data'!$C$8,0,10*ROW('Hygiene Data'!C177)),NA())</f>
        <v>#N/A</v>
      </c>
      <c r="BB183" s="135" t="e">
        <f ca="1">+IF(AND(ISNUMBER(OFFSET('Hygiene Data'!$C$10,0,10*ROW('Hygiene Data'!C177))),'Data Summary'!DQ183="Yes"),OFFSET('Hygiene Data'!$C$10,0,10*ROW('Hygiene Data'!C177)),NA())</f>
        <v>#N/A</v>
      </c>
      <c r="BC183" s="135" t="e">
        <f ca="1">+IF(AND(ISNUMBER(OFFSET('Hygiene Data'!$D$6,0,10*ROW('Hygiene Data'!D177))),'Data Summary'!DR183="Yes"),OFFSET('Hygiene Data'!$D$6,0,10*ROW('Hygiene Data'!D177)),NA())</f>
        <v>#N/A</v>
      </c>
      <c r="BD183" s="135" t="e">
        <f ca="1">+IF(AND(ISNUMBER(OFFSET('Hygiene Data'!$D$8,0,10*ROW('Hygiene Data'!D177))),'Data Summary'!DS183="Yes"),OFFSET('Hygiene Data'!$D$8,0,10*ROW('Hygiene Data'!D177)),NA())</f>
        <v>#N/A</v>
      </c>
      <c r="BE183" s="135" t="e">
        <f ca="1">+IF(AND(ISNUMBER(OFFSET('Hygiene Data'!$D$10,0,10*ROW('Hygiene Data'!D177))),'Data Summary'!DT183="Yes"),OFFSET('Hygiene Data'!$D$10,0,10*ROW('Hygiene Data'!D177)),NA())</f>
        <v>#N/A</v>
      </c>
      <c r="BF183" s="135" t="e">
        <f ca="1">+IF(AND(ISNUMBER(OFFSET('Hygiene Data'!$E$6,0,10*ROW('Hygiene Data'!E177))),'Data Summary'!DU183="Yes"),OFFSET('Hygiene Data'!$E$6,0,10*ROW('Hygiene Data'!E177)),NA())</f>
        <v>#N/A</v>
      </c>
      <c r="BG183" s="135" t="e">
        <f ca="1">+IF(AND(ISNUMBER(OFFSET('Hygiene Data'!$E$8,0,10*ROW('Hygiene Data'!E177))),'Data Summary'!DV183="Yes"),OFFSET('Hygiene Data'!$E$8,0,10*ROW('Hygiene Data'!E177)),NA())</f>
        <v>#N/A</v>
      </c>
      <c r="BH183" s="135" t="e">
        <f ca="1">+IF(AND(ISNUMBER(OFFSET('Hygiene Data'!$E$10,0,10*ROW('Hygiene Data'!E177))),'Data Summary'!DW183="Yes"),OFFSET('Hygiene Data'!$E$10,0,10*ROW('Hygiene Data'!E177)),NA())</f>
        <v>#N/A</v>
      </c>
      <c r="BI183" s="135" t="e">
        <f ca="1">+IF(AND(ISNUMBER(OFFSET('Hygiene Data'!$F$6,0,10*ROW('Hygiene Data'!F177))),'Data Summary'!DX183="Yes"),OFFSET('Hygiene Data'!$F$6,0,10*ROW('Hygiene Data'!F177)),NA())</f>
        <v>#N/A</v>
      </c>
      <c r="BJ183" s="135" t="e">
        <f ca="1">+IF(AND(ISNUMBER(OFFSET('Hygiene Data'!$F$8,0,10*ROW('Hygiene Data'!F177))),'Data Summary'!DY183="Yes"),OFFSET('Hygiene Data'!$F$8,0,10*ROW('Hygiene Data'!F177)),NA())</f>
        <v>#N/A</v>
      </c>
      <c r="BK183" s="135" t="e">
        <f ca="1">+IF(AND(ISNUMBER(OFFSET('Hygiene Data'!$F$10,0,10*ROW('Hygiene Data'!F177))),'Data Summary'!DZ183="Yes"),OFFSET('Hygiene Data'!$F$10,0,10*ROW('Hygiene Data'!F177)),NA())</f>
        <v>#N/A</v>
      </c>
      <c r="BL183" s="135" t="e">
        <f ca="1">+IF(AND(ISNUMBER(OFFSET('Hygiene Data'!$G$6,0,10*ROW('Hygiene Data'!G177))),'Data Summary'!EA183="Yes"),OFFSET('Hygiene Data'!$G$6,0,10*ROW('Hygiene Data'!G177)),NA())</f>
        <v>#N/A</v>
      </c>
      <c r="BM183" s="135" t="e">
        <f ca="1">+IF(AND(ISNUMBER(OFFSET('Hygiene Data'!$G$8,0,10*ROW('Hygiene Data'!G177))),'Data Summary'!EB183="Yes"),OFFSET('Hygiene Data'!$G$8,0,10*ROW('Hygiene Data'!G177)),NA())</f>
        <v>#N/A</v>
      </c>
      <c r="BN183" s="135" t="e">
        <f ca="1">+IF(AND(ISNUMBER(OFFSET('Hygiene Data'!$G$10,0,10*ROW('Hygiene Data'!G177))),'Data Summary'!EC183="Yes"),OFFSET('Hygiene Data'!$G$10,0,10*ROW('Hygiene Data'!G177)),NA())</f>
        <v>#N/A</v>
      </c>
      <c r="BO183" s="135" t="e">
        <f ca="1">+IF(AND(ISNUMBER(OFFSET('Hygiene Data'!$H$6,0,10*ROW('Hygiene Data'!H177))),'Data Summary'!ED183="Yes"),OFFSET('Hygiene Data'!$H$6,0,10*ROW('Hygiene Data'!H177)),NA())</f>
        <v>#N/A</v>
      </c>
      <c r="BP183" s="135" t="e">
        <f ca="1">+IF(AND(ISNUMBER(OFFSET('Hygiene Data'!$H$8,0,10*ROW('Hygiene Data'!H177))),'Data Summary'!EE183="Yes"),OFFSET('Hygiene Data'!$H$8,0,10*ROW('Hygiene Data'!H177)),NA())</f>
        <v>#N/A</v>
      </c>
      <c r="BQ183" s="135" t="e">
        <f ca="1">+IF(AND(ISNUMBER(OFFSET('Hygiene Data'!$H$10,0,10*ROW('Hygiene Data'!H177))),'Data Summary'!EF183="Yes"),OFFSET('Hygiene Data'!$H$10,0,10*ROW('Hygiene Data'!H177)),NA())</f>
        <v>#N/A</v>
      </c>
    </row>
    <row r="184" spans="1:69" x14ac:dyDescent="0.2">
      <c r="A184" s="50" t="e">
        <f ca="1">+IF(OFFSET('Water Data'!$B$1,0,10*ROW('Water Data'!B178))="",NA(),OFFSET('Water Data'!$B$1,0,10*ROW('Water Data'!B178)))</f>
        <v>#N/A</v>
      </c>
      <c r="B184" s="50" t="e">
        <f ca="1">+IF(OFFSET('Water Data'!$A$3,0,10*ROW('Water Data'!A181))="",NA(),OFFSET('Water Data'!$A$3,0,10*ROW('Water Data'!A181)))</f>
        <v>#N/A</v>
      </c>
      <c r="C184" s="50" t="e">
        <f ca="1">+IF(OFFSET('Water Data'!$C$3,0,10*ROW('Water Data'!C181))="",NA(),OFFSET('Water Data'!$C$3,0,10*ROW('Water Data'!C181)))</f>
        <v>#N/A</v>
      </c>
      <c r="D184" s="133" t="e">
        <f ca="1">+IF(AND(ISNUMBER(OFFSET('Water Data'!$C$5,0,10*ROW('Water Data'!C178))),'Data Summary'!BS184="Yes"),100-OFFSET('Water Data'!$C$5,0,10*ROW('Water Data'!C178)),NA())</f>
        <v>#N/A</v>
      </c>
      <c r="E184" s="133" t="e">
        <f ca="1">+IF(AND(ISNUMBER(OFFSET('Water Data'!$C$7,0,10*ROW('Water Data'!C178))),'Data Summary'!BT184="Yes"),OFFSET('Water Data'!$C$7,0,10*ROW('Water Data'!C178)),NA())</f>
        <v>#N/A</v>
      </c>
      <c r="F184" s="133" t="e">
        <f ca="1">+IF(AND(ISNUMBER(OFFSET('Water Data'!$C$10,0,10*ROW('Water Data'!C178))),'Data Summary'!BU184="Yes"),OFFSET('Water Data'!$C$10,0,10*ROW('Water Data'!C178)),NA())</f>
        <v>#N/A</v>
      </c>
      <c r="G184" s="133" t="e">
        <f ca="1">+IF(AND(ISNUMBER(OFFSET('Water Data'!$D$5,0,10*ROW('Water Data'!D178))),'Data Summary'!BV184="Yes"),100-OFFSET('Water Data'!$D$5,0,10*ROW('Water Data'!D178)),NA())</f>
        <v>#N/A</v>
      </c>
      <c r="H184" s="133" t="e">
        <f ca="1">+IF(AND(ISNUMBER(OFFSET('Water Data'!$D$7,0,10*ROW('Water Data'!D178))),'Data Summary'!BW184="Yes"),OFFSET('Water Data'!$D$7,0,10*ROW('Water Data'!D178)),NA())</f>
        <v>#N/A</v>
      </c>
      <c r="I184" s="133" t="e">
        <f ca="1">+IF(AND(ISNUMBER(OFFSET('Water Data'!$D$10,0,10*ROW('Water Data'!D178))),'Data Summary'!BX184="Yes"),OFFSET('Water Data'!$D$10,0,10*ROW('Water Data'!D178)),NA())</f>
        <v>#N/A</v>
      </c>
      <c r="J184" s="133" t="e">
        <f ca="1">+IF(AND(ISNUMBER(OFFSET('Water Data'!$E$5,0,10*ROW('Water Data'!E178))),'Data Summary'!BY184="Yes"),100-OFFSET('Water Data'!$E$5,0,10*ROW('Water Data'!E178)),NA())</f>
        <v>#N/A</v>
      </c>
      <c r="K184" s="133" t="e">
        <f ca="1">+IF(AND(ISNUMBER(OFFSET('Water Data'!$E$7,0,10*ROW('Water Data'!E178))),'Data Summary'!BZ184="Yes"),OFFSET('Water Data'!$E$7,0,10*ROW('Water Data'!E178)),NA())</f>
        <v>#N/A</v>
      </c>
      <c r="L184" s="133" t="e">
        <f ca="1">+IF(AND(ISNUMBER(OFFSET('Water Data'!$E$10,0,10*ROW('Water Data'!E178))),'Data Summary'!CA184="Yes"),OFFSET('Water Data'!$E$10,0,10*ROW('Water Data'!E178)),NA())</f>
        <v>#N/A</v>
      </c>
      <c r="M184" s="133" t="e">
        <f ca="1">+IF(AND(ISNUMBER(OFFSET('Water Data'!$F$5,0,10*ROW('Water Data'!F178))),'Data Summary'!CB184="Yes"),100-OFFSET('Water Data'!$F$5,0,10*ROW('Water Data'!F178)),NA())</f>
        <v>#N/A</v>
      </c>
      <c r="N184" s="133" t="e">
        <f ca="1">+IF(AND(ISNUMBER(OFFSET('Water Data'!$F$7,0,10*ROW('Water Data'!F178))),'Data Summary'!CC184="Yes"),OFFSET('Water Data'!$F$7,0,10*ROW('Water Data'!F178)),NA())</f>
        <v>#N/A</v>
      </c>
      <c r="O184" s="133" t="e">
        <f ca="1">+IF(AND(ISNUMBER(OFFSET('Water Data'!$F$10,0,10*ROW('Water Data'!F178))),'Data Summary'!CD184="Yes"),OFFSET('Water Data'!$F$10,0,10*ROW('Water Data'!F178)),NA())</f>
        <v>#N/A</v>
      </c>
      <c r="P184" s="133" t="e">
        <f ca="1">+IF(AND(ISNUMBER(OFFSET('Water Data'!$G$5,0,10*ROW('Water Data'!G178))),'Data Summary'!CE184="Yes"),100-OFFSET('Water Data'!$G$5,0,10*ROW('Water Data'!G178)),NA())</f>
        <v>#N/A</v>
      </c>
      <c r="Q184" s="133" t="e">
        <f ca="1">+IF(AND(ISNUMBER(OFFSET('Water Data'!$G$7,0,10*ROW('Water Data'!G178))),'Data Summary'!CF184="Yes"),OFFSET('Water Data'!$G$7,0,10*ROW('Water Data'!G178)),NA())</f>
        <v>#N/A</v>
      </c>
      <c r="R184" s="133" t="e">
        <f ca="1">+IF(AND(ISNUMBER(OFFSET('Water Data'!$G$10,0,10*ROW('Water Data'!G178))),'Data Summary'!CG184="Yes"),OFFSET('Water Data'!$G$10,0,10*ROW('Water Data'!G178)),NA())</f>
        <v>#N/A</v>
      </c>
      <c r="S184" s="133" t="e">
        <f ca="1">+IF(AND(ISNUMBER(OFFSET('Water Data'!$H$5,0,10*ROW('Water Data'!H178))),'Data Summary'!CH184="Yes"),100-OFFSET('Water Data'!$H$5,0,10*ROW('Water Data'!H178)),NA())</f>
        <v>#N/A</v>
      </c>
      <c r="T184" s="133" t="e">
        <f ca="1">+IF(AND(ISNUMBER(OFFSET('Water Data'!$H$7,0,10*ROW('Water Data'!H178))),'Data Summary'!CI184="Yes"),OFFSET('Water Data'!$H$7,0,10*ROW('Water Data'!H178)),NA())</f>
        <v>#N/A</v>
      </c>
      <c r="U184" s="133" t="e">
        <f ca="1">+IF(AND(ISNUMBER(OFFSET('Water Data'!$H$10,0,10*ROW('Water Data'!H178))),'Data Summary'!CJ184="Yes"),OFFSET('Water Data'!$H$10,0,10*ROW('Water Data'!H178)),NA())</f>
        <v>#N/A</v>
      </c>
      <c r="V184" s="134" t="e">
        <f ca="1">+IF(AND(ISNUMBER(OFFSET('Sanitation Data'!$C$5,0,10*ROW('Sanitation Data'!C178))),'Data Summary'!CK184="Yes"),100-OFFSET('Sanitation Data'!$C$5,0,10*ROW('Sanitation Data'!C178)),NA())</f>
        <v>#N/A</v>
      </c>
      <c r="W184" s="134" t="e">
        <f ca="1">+IF(AND(ISNUMBER(OFFSET('Sanitation Data'!$C$7,0,10*ROW('Sanitation Data'!C178))),'Data Summary'!CL184="Yes"),OFFSET('Sanitation Data'!$C$7,0,10*ROW('Sanitation Data'!C178)),NA())</f>
        <v>#N/A</v>
      </c>
      <c r="X184" s="134" t="e">
        <f ca="1">+IF(AND(ISNUMBER(OFFSET('Sanitation Data'!$C$11,0,10*ROW('Sanitation Data'!C178))),'Data Summary'!CM184="Yes"),OFFSET('Sanitation Data'!$C$11,0,10*ROW('Sanitation Data'!C178)),NA())</f>
        <v>#N/A</v>
      </c>
      <c r="Y184" s="134" t="e">
        <f ca="1">+IF(AND(ISNUMBER(OFFSET('Sanitation Data'!$C$12,0,10*ROW('Sanitation Data'!C178))),'Data Summary'!CN184="Yes"),OFFSET('Sanitation Data'!$C$12,0,10*ROW('Sanitation Data'!C178)),NA())</f>
        <v>#N/A</v>
      </c>
      <c r="Z184" s="134" t="e">
        <f ca="1">+IF(AND(ISNUMBER(OFFSET('Sanitation Data'!$C$13,0,10*ROW('Sanitation Data'!C178))),'Data Summary'!CO184="Yes"),OFFSET('Sanitation Data'!$C$13,0,10*ROW('Sanitation Data'!C178)),NA())</f>
        <v>#N/A</v>
      </c>
      <c r="AA184" s="134" t="e">
        <f ca="1">+IF(AND(ISNUMBER(OFFSET('Sanitation Data'!$D$5,0,10*ROW('Sanitation Data'!D178))),'Data Summary'!CP184="Yes"),100-OFFSET('Sanitation Data'!$D$5,0,10*ROW('Sanitation Data'!D178)),NA())</f>
        <v>#N/A</v>
      </c>
      <c r="AB184" s="134" t="e">
        <f ca="1">+IF(AND(ISNUMBER(OFFSET('Sanitation Data'!$D$7,0,10*ROW('Sanitation Data'!D178))),'Data Summary'!CQ184="Yes"),OFFSET('Sanitation Data'!$D$7,0,10*ROW('Sanitation Data'!D178)),NA())</f>
        <v>#N/A</v>
      </c>
      <c r="AC184" s="134" t="e">
        <f ca="1">+IF(AND(ISNUMBER(OFFSET('Sanitation Data'!$D$11,0,10*ROW('Sanitation Data'!D178))),'Data Summary'!CR184="Yes"),OFFSET('Sanitation Data'!$D$11,0,10*ROW('Sanitation Data'!D178)),NA())</f>
        <v>#N/A</v>
      </c>
      <c r="AD184" s="134" t="e">
        <f ca="1">+IF(AND(ISNUMBER(OFFSET('Sanitation Data'!$D$12,0,10*ROW('Sanitation Data'!D178))),'Data Summary'!CS184="Yes"),OFFSET('Sanitation Data'!$D$12,0,10*ROW('Sanitation Data'!D178)),NA())</f>
        <v>#N/A</v>
      </c>
      <c r="AE184" s="134" t="e">
        <f ca="1">+IF(AND(ISNUMBER(OFFSET('Sanitation Data'!$D$13,0,10*ROW('Sanitation Data'!D178))),'Data Summary'!CT184="Yes"),OFFSET('Sanitation Data'!$D$13,0,10*ROW('Sanitation Data'!D178)),NA())</f>
        <v>#N/A</v>
      </c>
      <c r="AF184" s="134" t="e">
        <f ca="1">+IF(AND(ISNUMBER(OFFSET('Sanitation Data'!$E$5,0,10*ROW('Sanitation Data'!E178))),'Data Summary'!CU184="Yes"),100-OFFSET('Sanitation Data'!$E$5,0,10*ROW('Sanitation Data'!E178)),NA())</f>
        <v>#N/A</v>
      </c>
      <c r="AG184" s="134" t="e">
        <f ca="1">+IF(AND(ISNUMBER(OFFSET('Sanitation Data'!$E$7,0,10*ROW('Sanitation Data'!E178))),'Data Summary'!CV184="Yes"),OFFSET('Sanitation Data'!$E$7,0,10*ROW('Sanitation Data'!E178)),NA())</f>
        <v>#N/A</v>
      </c>
      <c r="AH184" s="134" t="e">
        <f ca="1">+IF(AND(ISNUMBER(OFFSET('Sanitation Data'!$E$11,0,10*ROW('Sanitation Data'!E178))),'Data Summary'!CW184="Yes"),OFFSET('Sanitation Data'!$E$11,0,10*ROW('Sanitation Data'!E178)),NA())</f>
        <v>#N/A</v>
      </c>
      <c r="AI184" s="134" t="e">
        <f ca="1">+IF(AND(ISNUMBER(OFFSET('Sanitation Data'!$E$12,0,10*ROW('Sanitation Data'!E178))),'Data Summary'!CX184="Yes"),OFFSET('Sanitation Data'!$E$12,0,10*ROW('Sanitation Data'!E178)),NA())</f>
        <v>#N/A</v>
      </c>
      <c r="AJ184" s="134" t="e">
        <f ca="1">+IF(AND(ISNUMBER(OFFSET('Sanitation Data'!$E$13,0,10*ROW('Sanitation Data'!E178))),'Data Summary'!CY184="Yes"),OFFSET('Sanitation Data'!$E$13,0,10*ROW('Sanitation Data'!E178)),NA())</f>
        <v>#N/A</v>
      </c>
      <c r="AK184" s="134" t="e">
        <f ca="1">+IF(AND(ISNUMBER(OFFSET('Sanitation Data'!$F$5,0,10*ROW('Sanitation Data'!F178))),'Data Summary'!CZ184="Yes"),100-OFFSET('Sanitation Data'!$F$5,0,10*ROW('Sanitation Data'!F178)),NA())</f>
        <v>#N/A</v>
      </c>
      <c r="AL184" s="134" t="e">
        <f ca="1">+IF(AND(ISNUMBER(OFFSET('Sanitation Data'!$F$7,0,10*ROW('Sanitation Data'!F178))),'Data Summary'!DA184="Yes"),OFFSET('Sanitation Data'!$F$7,0,10*ROW('Sanitation Data'!F178)),NA())</f>
        <v>#N/A</v>
      </c>
      <c r="AM184" s="134" t="e">
        <f ca="1">+IF(AND(ISNUMBER(OFFSET('Sanitation Data'!$F$11,0,10*ROW('Sanitation Data'!F178))),'Data Summary'!DB184="Yes"),OFFSET('Sanitation Data'!$F$11,0,10*ROW('Sanitation Data'!F178)),NA())</f>
        <v>#N/A</v>
      </c>
      <c r="AN184" s="134" t="e">
        <f ca="1">+IF(AND(ISNUMBER(OFFSET('Sanitation Data'!$F$12,0,10*ROW('Sanitation Data'!F178))),'Data Summary'!DC184="Yes"),OFFSET('Sanitation Data'!$F$12,0,10*ROW('Sanitation Data'!F178)),NA())</f>
        <v>#N/A</v>
      </c>
      <c r="AO184" s="134" t="e">
        <f ca="1">+IF(AND(ISNUMBER(OFFSET('Sanitation Data'!$F$13,0,10*ROW('Sanitation Data'!F178))),'Data Summary'!DD184="Yes"),OFFSET('Sanitation Data'!$F$13,0,10*ROW('Sanitation Data'!F178)),NA())</f>
        <v>#N/A</v>
      </c>
      <c r="AP184" s="134" t="e">
        <f ca="1">+IF(AND(ISNUMBER(OFFSET('Sanitation Data'!$G$5,0,10*ROW('Sanitation Data'!G178))),'Data Summary'!DE184="Yes"),100-OFFSET('Sanitation Data'!$G$5,0,10*ROW('Sanitation Data'!G178)),NA())</f>
        <v>#N/A</v>
      </c>
      <c r="AQ184" s="134" t="e">
        <f ca="1">+IF(AND(ISNUMBER(OFFSET('Sanitation Data'!$G$7,0,10*ROW('Sanitation Data'!G178))),'Data Summary'!DF184="Yes"),OFFSET('Sanitation Data'!$G$7,0,10*ROW('Sanitation Data'!G178)),NA())</f>
        <v>#N/A</v>
      </c>
      <c r="AR184" s="134" t="e">
        <f ca="1">+IF(AND(ISNUMBER(OFFSET('Sanitation Data'!$G$11,0,10*ROW('Sanitation Data'!G178))),'Data Summary'!DG184="Yes"),OFFSET('Sanitation Data'!$G$11,0,10*ROW('Sanitation Data'!G178)),NA())</f>
        <v>#N/A</v>
      </c>
      <c r="AS184" s="134" t="e">
        <f ca="1">+IF(AND(ISNUMBER(OFFSET('Sanitation Data'!$G$12,0,10*ROW('Sanitation Data'!G178))),'Data Summary'!DH184="Yes"),OFFSET('Sanitation Data'!$G$12,0,10*ROW('Sanitation Data'!G178)),NA())</f>
        <v>#N/A</v>
      </c>
      <c r="AT184" s="134" t="e">
        <f ca="1">+IF(AND(ISNUMBER(OFFSET('Sanitation Data'!$G$13,0,10*ROW('Sanitation Data'!G178))),'Data Summary'!DI184="Yes"),OFFSET('Sanitation Data'!$G$13,0,10*ROW('Sanitation Data'!G178)),NA())</f>
        <v>#N/A</v>
      </c>
      <c r="AU184" s="134" t="e">
        <f ca="1">+IF(AND(ISNUMBER(OFFSET('Sanitation Data'!$H$5,0,10*ROW('Sanitation Data'!H178))),'Data Summary'!DJ184="Yes"),100-OFFSET('Sanitation Data'!$H$5,0,10*ROW('Sanitation Data'!H178)),NA())</f>
        <v>#N/A</v>
      </c>
      <c r="AV184" s="134" t="e">
        <f ca="1">+IF(AND(ISNUMBER(OFFSET('Sanitation Data'!$H$7,0,10*ROW('Sanitation Data'!H178))),'Data Summary'!DK184="Yes"),OFFSET('Sanitation Data'!$H$7,0,10*ROW('Sanitation Data'!H178)),NA())</f>
        <v>#N/A</v>
      </c>
      <c r="AW184" s="134" t="e">
        <f ca="1">+IF(AND(ISNUMBER(OFFSET('Sanitation Data'!$H$11,0,10*ROW('Sanitation Data'!H178))),'Data Summary'!DL184="Yes"),OFFSET('Sanitation Data'!$H$11,0,10*ROW('Sanitation Data'!H178)),NA())</f>
        <v>#N/A</v>
      </c>
      <c r="AX184" s="134" t="e">
        <f ca="1">+IF(AND(ISNUMBER(OFFSET('Sanitation Data'!$H$12,0,10*ROW('Sanitation Data'!H178))),'Data Summary'!DM184="Yes"),OFFSET('Sanitation Data'!$H$12,0,10*ROW('Sanitation Data'!H178)),NA())</f>
        <v>#N/A</v>
      </c>
      <c r="AY184" s="134" t="e">
        <f ca="1">+IF(AND(ISNUMBER(OFFSET('Sanitation Data'!$H$13,0,10*ROW('Sanitation Data'!H178))),'Data Summary'!DN184="Yes"),OFFSET('Sanitation Data'!$H$13,0,10*ROW('Sanitation Data'!H178)),NA())</f>
        <v>#N/A</v>
      </c>
      <c r="AZ184" s="135" t="e">
        <f ca="1">+IF(AND(ISNUMBER(OFFSET('Hygiene Data'!$C$6,0,10*ROW('Hygiene Data'!C178))),'Data Summary'!DO184="Yes"),OFFSET('Hygiene Data'!$C$6,0,10*ROW('Hygiene Data'!C178)),NA())</f>
        <v>#N/A</v>
      </c>
      <c r="BA184" s="135" t="e">
        <f ca="1">+IF(AND(ISNUMBER(OFFSET('Hygiene Data'!$C$8,0,10*ROW('Hygiene Data'!C178))),'Data Summary'!DP184="Yes"),OFFSET('Hygiene Data'!$C$8,0,10*ROW('Hygiene Data'!C178)),NA())</f>
        <v>#N/A</v>
      </c>
      <c r="BB184" s="135" t="e">
        <f ca="1">+IF(AND(ISNUMBER(OFFSET('Hygiene Data'!$C$10,0,10*ROW('Hygiene Data'!C178))),'Data Summary'!DQ184="Yes"),OFFSET('Hygiene Data'!$C$10,0,10*ROW('Hygiene Data'!C178)),NA())</f>
        <v>#N/A</v>
      </c>
      <c r="BC184" s="135" t="e">
        <f ca="1">+IF(AND(ISNUMBER(OFFSET('Hygiene Data'!$D$6,0,10*ROW('Hygiene Data'!D178))),'Data Summary'!DR184="Yes"),OFFSET('Hygiene Data'!$D$6,0,10*ROW('Hygiene Data'!D178)),NA())</f>
        <v>#N/A</v>
      </c>
      <c r="BD184" s="135" t="e">
        <f ca="1">+IF(AND(ISNUMBER(OFFSET('Hygiene Data'!$D$8,0,10*ROW('Hygiene Data'!D178))),'Data Summary'!DS184="Yes"),OFFSET('Hygiene Data'!$D$8,0,10*ROW('Hygiene Data'!D178)),NA())</f>
        <v>#N/A</v>
      </c>
      <c r="BE184" s="135" t="e">
        <f ca="1">+IF(AND(ISNUMBER(OFFSET('Hygiene Data'!$D$10,0,10*ROW('Hygiene Data'!D178))),'Data Summary'!DT184="Yes"),OFFSET('Hygiene Data'!$D$10,0,10*ROW('Hygiene Data'!D178)),NA())</f>
        <v>#N/A</v>
      </c>
      <c r="BF184" s="135" t="e">
        <f ca="1">+IF(AND(ISNUMBER(OFFSET('Hygiene Data'!$E$6,0,10*ROW('Hygiene Data'!E178))),'Data Summary'!DU184="Yes"),OFFSET('Hygiene Data'!$E$6,0,10*ROW('Hygiene Data'!E178)),NA())</f>
        <v>#N/A</v>
      </c>
      <c r="BG184" s="135" t="e">
        <f ca="1">+IF(AND(ISNUMBER(OFFSET('Hygiene Data'!$E$8,0,10*ROW('Hygiene Data'!E178))),'Data Summary'!DV184="Yes"),OFFSET('Hygiene Data'!$E$8,0,10*ROW('Hygiene Data'!E178)),NA())</f>
        <v>#N/A</v>
      </c>
      <c r="BH184" s="135" t="e">
        <f ca="1">+IF(AND(ISNUMBER(OFFSET('Hygiene Data'!$E$10,0,10*ROW('Hygiene Data'!E178))),'Data Summary'!DW184="Yes"),OFFSET('Hygiene Data'!$E$10,0,10*ROW('Hygiene Data'!E178)),NA())</f>
        <v>#N/A</v>
      </c>
      <c r="BI184" s="135" t="e">
        <f ca="1">+IF(AND(ISNUMBER(OFFSET('Hygiene Data'!$F$6,0,10*ROW('Hygiene Data'!F178))),'Data Summary'!DX184="Yes"),OFFSET('Hygiene Data'!$F$6,0,10*ROW('Hygiene Data'!F178)),NA())</f>
        <v>#N/A</v>
      </c>
      <c r="BJ184" s="135" t="e">
        <f ca="1">+IF(AND(ISNUMBER(OFFSET('Hygiene Data'!$F$8,0,10*ROW('Hygiene Data'!F178))),'Data Summary'!DY184="Yes"),OFFSET('Hygiene Data'!$F$8,0,10*ROW('Hygiene Data'!F178)),NA())</f>
        <v>#N/A</v>
      </c>
      <c r="BK184" s="135" t="e">
        <f ca="1">+IF(AND(ISNUMBER(OFFSET('Hygiene Data'!$F$10,0,10*ROW('Hygiene Data'!F178))),'Data Summary'!DZ184="Yes"),OFFSET('Hygiene Data'!$F$10,0,10*ROW('Hygiene Data'!F178)),NA())</f>
        <v>#N/A</v>
      </c>
      <c r="BL184" s="135" t="e">
        <f ca="1">+IF(AND(ISNUMBER(OFFSET('Hygiene Data'!$G$6,0,10*ROW('Hygiene Data'!G178))),'Data Summary'!EA184="Yes"),OFFSET('Hygiene Data'!$G$6,0,10*ROW('Hygiene Data'!G178)),NA())</f>
        <v>#N/A</v>
      </c>
      <c r="BM184" s="135" t="e">
        <f ca="1">+IF(AND(ISNUMBER(OFFSET('Hygiene Data'!$G$8,0,10*ROW('Hygiene Data'!G178))),'Data Summary'!EB184="Yes"),OFFSET('Hygiene Data'!$G$8,0,10*ROW('Hygiene Data'!G178)),NA())</f>
        <v>#N/A</v>
      </c>
      <c r="BN184" s="135" t="e">
        <f ca="1">+IF(AND(ISNUMBER(OFFSET('Hygiene Data'!$G$10,0,10*ROW('Hygiene Data'!G178))),'Data Summary'!EC184="Yes"),OFFSET('Hygiene Data'!$G$10,0,10*ROW('Hygiene Data'!G178)),NA())</f>
        <v>#N/A</v>
      </c>
      <c r="BO184" s="135" t="e">
        <f ca="1">+IF(AND(ISNUMBER(OFFSET('Hygiene Data'!$H$6,0,10*ROW('Hygiene Data'!H178))),'Data Summary'!ED184="Yes"),OFFSET('Hygiene Data'!$H$6,0,10*ROW('Hygiene Data'!H178)),NA())</f>
        <v>#N/A</v>
      </c>
      <c r="BP184" s="135" t="e">
        <f ca="1">+IF(AND(ISNUMBER(OFFSET('Hygiene Data'!$H$8,0,10*ROW('Hygiene Data'!H178))),'Data Summary'!EE184="Yes"),OFFSET('Hygiene Data'!$H$8,0,10*ROW('Hygiene Data'!H178)),NA())</f>
        <v>#N/A</v>
      </c>
      <c r="BQ184" s="135" t="e">
        <f ca="1">+IF(AND(ISNUMBER(OFFSET('Hygiene Data'!$H$10,0,10*ROW('Hygiene Data'!H178))),'Data Summary'!EF184="Yes"),OFFSET('Hygiene Data'!$H$10,0,10*ROW('Hygiene Data'!H178)),NA())</f>
        <v>#N/A</v>
      </c>
    </row>
    <row r="185" spans="1:69" x14ac:dyDescent="0.2">
      <c r="A185" s="50" t="e">
        <f ca="1">+IF(OFFSET('Water Data'!$B$1,0,10*ROW('Water Data'!B179))="",NA(),OFFSET('Water Data'!$B$1,0,10*ROW('Water Data'!B179)))</f>
        <v>#N/A</v>
      </c>
      <c r="B185" s="50" t="e">
        <f ca="1">+IF(OFFSET('Water Data'!$A$3,0,10*ROW('Water Data'!A182))="",NA(),OFFSET('Water Data'!$A$3,0,10*ROW('Water Data'!A182)))</f>
        <v>#N/A</v>
      </c>
      <c r="C185" s="50" t="e">
        <f ca="1">+IF(OFFSET('Water Data'!$C$3,0,10*ROW('Water Data'!C182))="",NA(),OFFSET('Water Data'!$C$3,0,10*ROW('Water Data'!C182)))</f>
        <v>#N/A</v>
      </c>
      <c r="D185" s="133" t="e">
        <f ca="1">+IF(AND(ISNUMBER(OFFSET('Water Data'!$C$5,0,10*ROW('Water Data'!C179))),'Data Summary'!BS185="Yes"),100-OFFSET('Water Data'!$C$5,0,10*ROW('Water Data'!C179)),NA())</f>
        <v>#N/A</v>
      </c>
      <c r="E185" s="133" t="e">
        <f ca="1">+IF(AND(ISNUMBER(OFFSET('Water Data'!$C$7,0,10*ROW('Water Data'!C179))),'Data Summary'!BT185="Yes"),OFFSET('Water Data'!$C$7,0,10*ROW('Water Data'!C179)),NA())</f>
        <v>#N/A</v>
      </c>
      <c r="F185" s="133" t="e">
        <f ca="1">+IF(AND(ISNUMBER(OFFSET('Water Data'!$C$10,0,10*ROW('Water Data'!C179))),'Data Summary'!BU185="Yes"),OFFSET('Water Data'!$C$10,0,10*ROW('Water Data'!C179)),NA())</f>
        <v>#N/A</v>
      </c>
      <c r="G185" s="133" t="e">
        <f ca="1">+IF(AND(ISNUMBER(OFFSET('Water Data'!$D$5,0,10*ROW('Water Data'!D179))),'Data Summary'!BV185="Yes"),100-OFFSET('Water Data'!$D$5,0,10*ROW('Water Data'!D179)),NA())</f>
        <v>#N/A</v>
      </c>
      <c r="H185" s="133" t="e">
        <f ca="1">+IF(AND(ISNUMBER(OFFSET('Water Data'!$D$7,0,10*ROW('Water Data'!D179))),'Data Summary'!BW185="Yes"),OFFSET('Water Data'!$D$7,0,10*ROW('Water Data'!D179)),NA())</f>
        <v>#N/A</v>
      </c>
      <c r="I185" s="133" t="e">
        <f ca="1">+IF(AND(ISNUMBER(OFFSET('Water Data'!$D$10,0,10*ROW('Water Data'!D179))),'Data Summary'!BX185="Yes"),OFFSET('Water Data'!$D$10,0,10*ROW('Water Data'!D179)),NA())</f>
        <v>#N/A</v>
      </c>
      <c r="J185" s="133" t="e">
        <f ca="1">+IF(AND(ISNUMBER(OFFSET('Water Data'!$E$5,0,10*ROW('Water Data'!E179))),'Data Summary'!BY185="Yes"),100-OFFSET('Water Data'!$E$5,0,10*ROW('Water Data'!E179)),NA())</f>
        <v>#N/A</v>
      </c>
      <c r="K185" s="133" t="e">
        <f ca="1">+IF(AND(ISNUMBER(OFFSET('Water Data'!$E$7,0,10*ROW('Water Data'!E179))),'Data Summary'!BZ185="Yes"),OFFSET('Water Data'!$E$7,0,10*ROW('Water Data'!E179)),NA())</f>
        <v>#N/A</v>
      </c>
      <c r="L185" s="133" t="e">
        <f ca="1">+IF(AND(ISNUMBER(OFFSET('Water Data'!$E$10,0,10*ROW('Water Data'!E179))),'Data Summary'!CA185="Yes"),OFFSET('Water Data'!$E$10,0,10*ROW('Water Data'!E179)),NA())</f>
        <v>#N/A</v>
      </c>
      <c r="M185" s="133" t="e">
        <f ca="1">+IF(AND(ISNUMBER(OFFSET('Water Data'!$F$5,0,10*ROW('Water Data'!F179))),'Data Summary'!CB185="Yes"),100-OFFSET('Water Data'!$F$5,0,10*ROW('Water Data'!F179)),NA())</f>
        <v>#N/A</v>
      </c>
      <c r="N185" s="133" t="e">
        <f ca="1">+IF(AND(ISNUMBER(OFFSET('Water Data'!$F$7,0,10*ROW('Water Data'!F179))),'Data Summary'!CC185="Yes"),OFFSET('Water Data'!$F$7,0,10*ROW('Water Data'!F179)),NA())</f>
        <v>#N/A</v>
      </c>
      <c r="O185" s="133" t="e">
        <f ca="1">+IF(AND(ISNUMBER(OFFSET('Water Data'!$F$10,0,10*ROW('Water Data'!F179))),'Data Summary'!CD185="Yes"),OFFSET('Water Data'!$F$10,0,10*ROW('Water Data'!F179)),NA())</f>
        <v>#N/A</v>
      </c>
      <c r="P185" s="133" t="e">
        <f ca="1">+IF(AND(ISNUMBER(OFFSET('Water Data'!$G$5,0,10*ROW('Water Data'!G179))),'Data Summary'!CE185="Yes"),100-OFFSET('Water Data'!$G$5,0,10*ROW('Water Data'!G179)),NA())</f>
        <v>#N/A</v>
      </c>
      <c r="Q185" s="133" t="e">
        <f ca="1">+IF(AND(ISNUMBER(OFFSET('Water Data'!$G$7,0,10*ROW('Water Data'!G179))),'Data Summary'!CF185="Yes"),OFFSET('Water Data'!$G$7,0,10*ROW('Water Data'!G179)),NA())</f>
        <v>#N/A</v>
      </c>
      <c r="R185" s="133" t="e">
        <f ca="1">+IF(AND(ISNUMBER(OFFSET('Water Data'!$G$10,0,10*ROW('Water Data'!G179))),'Data Summary'!CG185="Yes"),OFFSET('Water Data'!$G$10,0,10*ROW('Water Data'!G179)),NA())</f>
        <v>#N/A</v>
      </c>
      <c r="S185" s="133" t="e">
        <f ca="1">+IF(AND(ISNUMBER(OFFSET('Water Data'!$H$5,0,10*ROW('Water Data'!H179))),'Data Summary'!CH185="Yes"),100-OFFSET('Water Data'!$H$5,0,10*ROW('Water Data'!H179)),NA())</f>
        <v>#N/A</v>
      </c>
      <c r="T185" s="133" t="e">
        <f ca="1">+IF(AND(ISNUMBER(OFFSET('Water Data'!$H$7,0,10*ROW('Water Data'!H179))),'Data Summary'!CI185="Yes"),OFFSET('Water Data'!$H$7,0,10*ROW('Water Data'!H179)),NA())</f>
        <v>#N/A</v>
      </c>
      <c r="U185" s="133" t="e">
        <f ca="1">+IF(AND(ISNUMBER(OFFSET('Water Data'!$H$10,0,10*ROW('Water Data'!H179))),'Data Summary'!CJ185="Yes"),OFFSET('Water Data'!$H$10,0,10*ROW('Water Data'!H179)),NA())</f>
        <v>#N/A</v>
      </c>
      <c r="V185" s="134" t="e">
        <f ca="1">+IF(AND(ISNUMBER(OFFSET('Sanitation Data'!$C$5,0,10*ROW('Sanitation Data'!C179))),'Data Summary'!CK185="Yes"),100-OFFSET('Sanitation Data'!$C$5,0,10*ROW('Sanitation Data'!C179)),NA())</f>
        <v>#N/A</v>
      </c>
      <c r="W185" s="134" t="e">
        <f ca="1">+IF(AND(ISNUMBER(OFFSET('Sanitation Data'!$C$7,0,10*ROW('Sanitation Data'!C179))),'Data Summary'!CL185="Yes"),OFFSET('Sanitation Data'!$C$7,0,10*ROW('Sanitation Data'!C179)),NA())</f>
        <v>#N/A</v>
      </c>
      <c r="X185" s="134" t="e">
        <f ca="1">+IF(AND(ISNUMBER(OFFSET('Sanitation Data'!$C$11,0,10*ROW('Sanitation Data'!C179))),'Data Summary'!CM185="Yes"),OFFSET('Sanitation Data'!$C$11,0,10*ROW('Sanitation Data'!C179)),NA())</f>
        <v>#N/A</v>
      </c>
      <c r="Y185" s="134" t="e">
        <f ca="1">+IF(AND(ISNUMBER(OFFSET('Sanitation Data'!$C$12,0,10*ROW('Sanitation Data'!C179))),'Data Summary'!CN185="Yes"),OFFSET('Sanitation Data'!$C$12,0,10*ROW('Sanitation Data'!C179)),NA())</f>
        <v>#N/A</v>
      </c>
      <c r="Z185" s="134" t="e">
        <f ca="1">+IF(AND(ISNUMBER(OFFSET('Sanitation Data'!$C$13,0,10*ROW('Sanitation Data'!C179))),'Data Summary'!CO185="Yes"),OFFSET('Sanitation Data'!$C$13,0,10*ROW('Sanitation Data'!C179)),NA())</f>
        <v>#N/A</v>
      </c>
      <c r="AA185" s="134" t="e">
        <f ca="1">+IF(AND(ISNUMBER(OFFSET('Sanitation Data'!$D$5,0,10*ROW('Sanitation Data'!D179))),'Data Summary'!CP185="Yes"),100-OFFSET('Sanitation Data'!$D$5,0,10*ROW('Sanitation Data'!D179)),NA())</f>
        <v>#N/A</v>
      </c>
      <c r="AB185" s="134" t="e">
        <f ca="1">+IF(AND(ISNUMBER(OFFSET('Sanitation Data'!$D$7,0,10*ROW('Sanitation Data'!D179))),'Data Summary'!CQ185="Yes"),OFFSET('Sanitation Data'!$D$7,0,10*ROW('Sanitation Data'!D179)),NA())</f>
        <v>#N/A</v>
      </c>
      <c r="AC185" s="134" t="e">
        <f ca="1">+IF(AND(ISNUMBER(OFFSET('Sanitation Data'!$D$11,0,10*ROW('Sanitation Data'!D179))),'Data Summary'!CR185="Yes"),OFFSET('Sanitation Data'!$D$11,0,10*ROW('Sanitation Data'!D179)),NA())</f>
        <v>#N/A</v>
      </c>
      <c r="AD185" s="134" t="e">
        <f ca="1">+IF(AND(ISNUMBER(OFFSET('Sanitation Data'!$D$12,0,10*ROW('Sanitation Data'!D179))),'Data Summary'!CS185="Yes"),OFFSET('Sanitation Data'!$D$12,0,10*ROW('Sanitation Data'!D179)),NA())</f>
        <v>#N/A</v>
      </c>
      <c r="AE185" s="134" t="e">
        <f ca="1">+IF(AND(ISNUMBER(OFFSET('Sanitation Data'!$D$13,0,10*ROW('Sanitation Data'!D179))),'Data Summary'!CT185="Yes"),OFFSET('Sanitation Data'!$D$13,0,10*ROW('Sanitation Data'!D179)),NA())</f>
        <v>#N/A</v>
      </c>
      <c r="AF185" s="134" t="e">
        <f ca="1">+IF(AND(ISNUMBER(OFFSET('Sanitation Data'!$E$5,0,10*ROW('Sanitation Data'!E179))),'Data Summary'!CU185="Yes"),100-OFFSET('Sanitation Data'!$E$5,0,10*ROW('Sanitation Data'!E179)),NA())</f>
        <v>#N/A</v>
      </c>
      <c r="AG185" s="134" t="e">
        <f ca="1">+IF(AND(ISNUMBER(OFFSET('Sanitation Data'!$E$7,0,10*ROW('Sanitation Data'!E179))),'Data Summary'!CV185="Yes"),OFFSET('Sanitation Data'!$E$7,0,10*ROW('Sanitation Data'!E179)),NA())</f>
        <v>#N/A</v>
      </c>
      <c r="AH185" s="134" t="e">
        <f ca="1">+IF(AND(ISNUMBER(OFFSET('Sanitation Data'!$E$11,0,10*ROW('Sanitation Data'!E179))),'Data Summary'!CW185="Yes"),OFFSET('Sanitation Data'!$E$11,0,10*ROW('Sanitation Data'!E179)),NA())</f>
        <v>#N/A</v>
      </c>
      <c r="AI185" s="134" t="e">
        <f ca="1">+IF(AND(ISNUMBER(OFFSET('Sanitation Data'!$E$12,0,10*ROW('Sanitation Data'!E179))),'Data Summary'!CX185="Yes"),OFFSET('Sanitation Data'!$E$12,0,10*ROW('Sanitation Data'!E179)),NA())</f>
        <v>#N/A</v>
      </c>
      <c r="AJ185" s="134" t="e">
        <f ca="1">+IF(AND(ISNUMBER(OFFSET('Sanitation Data'!$E$13,0,10*ROW('Sanitation Data'!E179))),'Data Summary'!CY185="Yes"),OFFSET('Sanitation Data'!$E$13,0,10*ROW('Sanitation Data'!E179)),NA())</f>
        <v>#N/A</v>
      </c>
      <c r="AK185" s="134" t="e">
        <f ca="1">+IF(AND(ISNUMBER(OFFSET('Sanitation Data'!$F$5,0,10*ROW('Sanitation Data'!F179))),'Data Summary'!CZ185="Yes"),100-OFFSET('Sanitation Data'!$F$5,0,10*ROW('Sanitation Data'!F179)),NA())</f>
        <v>#N/A</v>
      </c>
      <c r="AL185" s="134" t="e">
        <f ca="1">+IF(AND(ISNUMBER(OFFSET('Sanitation Data'!$F$7,0,10*ROW('Sanitation Data'!F179))),'Data Summary'!DA185="Yes"),OFFSET('Sanitation Data'!$F$7,0,10*ROW('Sanitation Data'!F179)),NA())</f>
        <v>#N/A</v>
      </c>
      <c r="AM185" s="134" t="e">
        <f ca="1">+IF(AND(ISNUMBER(OFFSET('Sanitation Data'!$F$11,0,10*ROW('Sanitation Data'!F179))),'Data Summary'!DB185="Yes"),OFFSET('Sanitation Data'!$F$11,0,10*ROW('Sanitation Data'!F179)),NA())</f>
        <v>#N/A</v>
      </c>
      <c r="AN185" s="134" t="e">
        <f ca="1">+IF(AND(ISNUMBER(OFFSET('Sanitation Data'!$F$12,0,10*ROW('Sanitation Data'!F179))),'Data Summary'!DC185="Yes"),OFFSET('Sanitation Data'!$F$12,0,10*ROW('Sanitation Data'!F179)),NA())</f>
        <v>#N/A</v>
      </c>
      <c r="AO185" s="134" t="e">
        <f ca="1">+IF(AND(ISNUMBER(OFFSET('Sanitation Data'!$F$13,0,10*ROW('Sanitation Data'!F179))),'Data Summary'!DD185="Yes"),OFFSET('Sanitation Data'!$F$13,0,10*ROW('Sanitation Data'!F179)),NA())</f>
        <v>#N/A</v>
      </c>
      <c r="AP185" s="134" t="e">
        <f ca="1">+IF(AND(ISNUMBER(OFFSET('Sanitation Data'!$G$5,0,10*ROW('Sanitation Data'!G179))),'Data Summary'!DE185="Yes"),100-OFFSET('Sanitation Data'!$G$5,0,10*ROW('Sanitation Data'!G179)),NA())</f>
        <v>#N/A</v>
      </c>
      <c r="AQ185" s="134" t="e">
        <f ca="1">+IF(AND(ISNUMBER(OFFSET('Sanitation Data'!$G$7,0,10*ROW('Sanitation Data'!G179))),'Data Summary'!DF185="Yes"),OFFSET('Sanitation Data'!$G$7,0,10*ROW('Sanitation Data'!G179)),NA())</f>
        <v>#N/A</v>
      </c>
      <c r="AR185" s="134" t="e">
        <f ca="1">+IF(AND(ISNUMBER(OFFSET('Sanitation Data'!$G$11,0,10*ROW('Sanitation Data'!G179))),'Data Summary'!DG185="Yes"),OFFSET('Sanitation Data'!$G$11,0,10*ROW('Sanitation Data'!G179)),NA())</f>
        <v>#N/A</v>
      </c>
      <c r="AS185" s="134" t="e">
        <f ca="1">+IF(AND(ISNUMBER(OFFSET('Sanitation Data'!$G$12,0,10*ROW('Sanitation Data'!G179))),'Data Summary'!DH185="Yes"),OFFSET('Sanitation Data'!$G$12,0,10*ROW('Sanitation Data'!G179)),NA())</f>
        <v>#N/A</v>
      </c>
      <c r="AT185" s="134" t="e">
        <f ca="1">+IF(AND(ISNUMBER(OFFSET('Sanitation Data'!$G$13,0,10*ROW('Sanitation Data'!G179))),'Data Summary'!DI185="Yes"),OFFSET('Sanitation Data'!$G$13,0,10*ROW('Sanitation Data'!G179)),NA())</f>
        <v>#N/A</v>
      </c>
      <c r="AU185" s="134" t="e">
        <f ca="1">+IF(AND(ISNUMBER(OFFSET('Sanitation Data'!$H$5,0,10*ROW('Sanitation Data'!H179))),'Data Summary'!DJ185="Yes"),100-OFFSET('Sanitation Data'!$H$5,0,10*ROW('Sanitation Data'!H179)),NA())</f>
        <v>#N/A</v>
      </c>
      <c r="AV185" s="134" t="e">
        <f ca="1">+IF(AND(ISNUMBER(OFFSET('Sanitation Data'!$H$7,0,10*ROW('Sanitation Data'!H179))),'Data Summary'!DK185="Yes"),OFFSET('Sanitation Data'!$H$7,0,10*ROW('Sanitation Data'!H179)),NA())</f>
        <v>#N/A</v>
      </c>
      <c r="AW185" s="134" t="e">
        <f ca="1">+IF(AND(ISNUMBER(OFFSET('Sanitation Data'!$H$11,0,10*ROW('Sanitation Data'!H179))),'Data Summary'!DL185="Yes"),OFFSET('Sanitation Data'!$H$11,0,10*ROW('Sanitation Data'!H179)),NA())</f>
        <v>#N/A</v>
      </c>
      <c r="AX185" s="134" t="e">
        <f ca="1">+IF(AND(ISNUMBER(OFFSET('Sanitation Data'!$H$12,0,10*ROW('Sanitation Data'!H179))),'Data Summary'!DM185="Yes"),OFFSET('Sanitation Data'!$H$12,0,10*ROW('Sanitation Data'!H179)),NA())</f>
        <v>#N/A</v>
      </c>
      <c r="AY185" s="134" t="e">
        <f ca="1">+IF(AND(ISNUMBER(OFFSET('Sanitation Data'!$H$13,0,10*ROW('Sanitation Data'!H179))),'Data Summary'!DN185="Yes"),OFFSET('Sanitation Data'!$H$13,0,10*ROW('Sanitation Data'!H179)),NA())</f>
        <v>#N/A</v>
      </c>
      <c r="AZ185" s="135" t="e">
        <f ca="1">+IF(AND(ISNUMBER(OFFSET('Hygiene Data'!$C$6,0,10*ROW('Hygiene Data'!C179))),'Data Summary'!DO185="Yes"),OFFSET('Hygiene Data'!$C$6,0,10*ROW('Hygiene Data'!C179)),NA())</f>
        <v>#N/A</v>
      </c>
      <c r="BA185" s="135" t="e">
        <f ca="1">+IF(AND(ISNUMBER(OFFSET('Hygiene Data'!$C$8,0,10*ROW('Hygiene Data'!C179))),'Data Summary'!DP185="Yes"),OFFSET('Hygiene Data'!$C$8,0,10*ROW('Hygiene Data'!C179)),NA())</f>
        <v>#N/A</v>
      </c>
      <c r="BB185" s="135" t="e">
        <f ca="1">+IF(AND(ISNUMBER(OFFSET('Hygiene Data'!$C$10,0,10*ROW('Hygiene Data'!C179))),'Data Summary'!DQ185="Yes"),OFFSET('Hygiene Data'!$C$10,0,10*ROW('Hygiene Data'!C179)),NA())</f>
        <v>#N/A</v>
      </c>
      <c r="BC185" s="135" t="e">
        <f ca="1">+IF(AND(ISNUMBER(OFFSET('Hygiene Data'!$D$6,0,10*ROW('Hygiene Data'!D179))),'Data Summary'!DR185="Yes"),OFFSET('Hygiene Data'!$D$6,0,10*ROW('Hygiene Data'!D179)),NA())</f>
        <v>#N/A</v>
      </c>
      <c r="BD185" s="135" t="e">
        <f ca="1">+IF(AND(ISNUMBER(OFFSET('Hygiene Data'!$D$8,0,10*ROW('Hygiene Data'!D179))),'Data Summary'!DS185="Yes"),OFFSET('Hygiene Data'!$D$8,0,10*ROW('Hygiene Data'!D179)),NA())</f>
        <v>#N/A</v>
      </c>
      <c r="BE185" s="135" t="e">
        <f ca="1">+IF(AND(ISNUMBER(OFFSET('Hygiene Data'!$D$10,0,10*ROW('Hygiene Data'!D179))),'Data Summary'!DT185="Yes"),OFFSET('Hygiene Data'!$D$10,0,10*ROW('Hygiene Data'!D179)),NA())</f>
        <v>#N/A</v>
      </c>
      <c r="BF185" s="135" t="e">
        <f ca="1">+IF(AND(ISNUMBER(OFFSET('Hygiene Data'!$E$6,0,10*ROW('Hygiene Data'!E179))),'Data Summary'!DU185="Yes"),OFFSET('Hygiene Data'!$E$6,0,10*ROW('Hygiene Data'!E179)),NA())</f>
        <v>#N/A</v>
      </c>
      <c r="BG185" s="135" t="e">
        <f ca="1">+IF(AND(ISNUMBER(OFFSET('Hygiene Data'!$E$8,0,10*ROW('Hygiene Data'!E179))),'Data Summary'!DV185="Yes"),OFFSET('Hygiene Data'!$E$8,0,10*ROW('Hygiene Data'!E179)),NA())</f>
        <v>#N/A</v>
      </c>
      <c r="BH185" s="135" t="e">
        <f ca="1">+IF(AND(ISNUMBER(OFFSET('Hygiene Data'!$E$10,0,10*ROW('Hygiene Data'!E179))),'Data Summary'!DW185="Yes"),OFFSET('Hygiene Data'!$E$10,0,10*ROW('Hygiene Data'!E179)),NA())</f>
        <v>#N/A</v>
      </c>
      <c r="BI185" s="135" t="e">
        <f ca="1">+IF(AND(ISNUMBER(OFFSET('Hygiene Data'!$F$6,0,10*ROW('Hygiene Data'!F179))),'Data Summary'!DX185="Yes"),OFFSET('Hygiene Data'!$F$6,0,10*ROW('Hygiene Data'!F179)),NA())</f>
        <v>#N/A</v>
      </c>
      <c r="BJ185" s="135" t="e">
        <f ca="1">+IF(AND(ISNUMBER(OFFSET('Hygiene Data'!$F$8,0,10*ROW('Hygiene Data'!F179))),'Data Summary'!DY185="Yes"),OFFSET('Hygiene Data'!$F$8,0,10*ROW('Hygiene Data'!F179)),NA())</f>
        <v>#N/A</v>
      </c>
      <c r="BK185" s="135" t="e">
        <f ca="1">+IF(AND(ISNUMBER(OFFSET('Hygiene Data'!$F$10,0,10*ROW('Hygiene Data'!F179))),'Data Summary'!DZ185="Yes"),OFFSET('Hygiene Data'!$F$10,0,10*ROW('Hygiene Data'!F179)),NA())</f>
        <v>#N/A</v>
      </c>
      <c r="BL185" s="135" t="e">
        <f ca="1">+IF(AND(ISNUMBER(OFFSET('Hygiene Data'!$G$6,0,10*ROW('Hygiene Data'!G179))),'Data Summary'!EA185="Yes"),OFFSET('Hygiene Data'!$G$6,0,10*ROW('Hygiene Data'!G179)),NA())</f>
        <v>#N/A</v>
      </c>
      <c r="BM185" s="135" t="e">
        <f ca="1">+IF(AND(ISNUMBER(OFFSET('Hygiene Data'!$G$8,0,10*ROW('Hygiene Data'!G179))),'Data Summary'!EB185="Yes"),OFFSET('Hygiene Data'!$G$8,0,10*ROW('Hygiene Data'!G179)),NA())</f>
        <v>#N/A</v>
      </c>
      <c r="BN185" s="135" t="e">
        <f ca="1">+IF(AND(ISNUMBER(OFFSET('Hygiene Data'!$G$10,0,10*ROW('Hygiene Data'!G179))),'Data Summary'!EC185="Yes"),OFFSET('Hygiene Data'!$G$10,0,10*ROW('Hygiene Data'!G179)),NA())</f>
        <v>#N/A</v>
      </c>
      <c r="BO185" s="135" t="e">
        <f ca="1">+IF(AND(ISNUMBER(OFFSET('Hygiene Data'!$H$6,0,10*ROW('Hygiene Data'!H179))),'Data Summary'!ED185="Yes"),OFFSET('Hygiene Data'!$H$6,0,10*ROW('Hygiene Data'!H179)),NA())</f>
        <v>#N/A</v>
      </c>
      <c r="BP185" s="135" t="e">
        <f ca="1">+IF(AND(ISNUMBER(OFFSET('Hygiene Data'!$H$8,0,10*ROW('Hygiene Data'!H179))),'Data Summary'!EE185="Yes"),OFFSET('Hygiene Data'!$H$8,0,10*ROW('Hygiene Data'!H179)),NA())</f>
        <v>#N/A</v>
      </c>
      <c r="BQ185" s="135" t="e">
        <f ca="1">+IF(AND(ISNUMBER(OFFSET('Hygiene Data'!$H$10,0,10*ROW('Hygiene Data'!H179))),'Data Summary'!EF185="Yes"),OFFSET('Hygiene Data'!$H$10,0,10*ROW('Hygiene Data'!H179)),NA())</f>
        <v>#N/A</v>
      </c>
    </row>
    <row r="186" spans="1:69" x14ac:dyDescent="0.2">
      <c r="A186" s="50" t="e">
        <f ca="1">+IF(OFFSET('Water Data'!$B$1,0,10*ROW('Water Data'!B180))="",NA(),OFFSET('Water Data'!$B$1,0,10*ROW('Water Data'!B180)))</f>
        <v>#N/A</v>
      </c>
      <c r="B186" s="50" t="e">
        <f ca="1">+IF(OFFSET('Water Data'!$A$3,0,10*ROW('Water Data'!A183))="",NA(),OFFSET('Water Data'!$A$3,0,10*ROW('Water Data'!A183)))</f>
        <v>#N/A</v>
      </c>
      <c r="C186" s="50" t="e">
        <f ca="1">+IF(OFFSET('Water Data'!$C$3,0,10*ROW('Water Data'!C183))="",NA(),OFFSET('Water Data'!$C$3,0,10*ROW('Water Data'!C183)))</f>
        <v>#N/A</v>
      </c>
      <c r="D186" s="133" t="e">
        <f ca="1">+IF(AND(ISNUMBER(OFFSET('Water Data'!$C$5,0,10*ROW('Water Data'!C180))),'Data Summary'!BS186="Yes"),100-OFFSET('Water Data'!$C$5,0,10*ROW('Water Data'!C180)),NA())</f>
        <v>#N/A</v>
      </c>
      <c r="E186" s="133" t="e">
        <f ca="1">+IF(AND(ISNUMBER(OFFSET('Water Data'!$C$7,0,10*ROW('Water Data'!C180))),'Data Summary'!BT186="Yes"),OFFSET('Water Data'!$C$7,0,10*ROW('Water Data'!C180)),NA())</f>
        <v>#N/A</v>
      </c>
      <c r="F186" s="133" t="e">
        <f ca="1">+IF(AND(ISNUMBER(OFFSET('Water Data'!$C$10,0,10*ROW('Water Data'!C180))),'Data Summary'!BU186="Yes"),OFFSET('Water Data'!$C$10,0,10*ROW('Water Data'!C180)),NA())</f>
        <v>#N/A</v>
      </c>
      <c r="G186" s="133" t="e">
        <f ca="1">+IF(AND(ISNUMBER(OFFSET('Water Data'!$D$5,0,10*ROW('Water Data'!D180))),'Data Summary'!BV186="Yes"),100-OFFSET('Water Data'!$D$5,0,10*ROW('Water Data'!D180)),NA())</f>
        <v>#N/A</v>
      </c>
      <c r="H186" s="133" t="e">
        <f ca="1">+IF(AND(ISNUMBER(OFFSET('Water Data'!$D$7,0,10*ROW('Water Data'!D180))),'Data Summary'!BW186="Yes"),OFFSET('Water Data'!$D$7,0,10*ROW('Water Data'!D180)),NA())</f>
        <v>#N/A</v>
      </c>
      <c r="I186" s="133" t="e">
        <f ca="1">+IF(AND(ISNUMBER(OFFSET('Water Data'!$D$10,0,10*ROW('Water Data'!D180))),'Data Summary'!BX186="Yes"),OFFSET('Water Data'!$D$10,0,10*ROW('Water Data'!D180)),NA())</f>
        <v>#N/A</v>
      </c>
      <c r="J186" s="133" t="e">
        <f ca="1">+IF(AND(ISNUMBER(OFFSET('Water Data'!$E$5,0,10*ROW('Water Data'!E180))),'Data Summary'!BY186="Yes"),100-OFFSET('Water Data'!$E$5,0,10*ROW('Water Data'!E180)),NA())</f>
        <v>#N/A</v>
      </c>
      <c r="K186" s="133" t="e">
        <f ca="1">+IF(AND(ISNUMBER(OFFSET('Water Data'!$E$7,0,10*ROW('Water Data'!E180))),'Data Summary'!BZ186="Yes"),OFFSET('Water Data'!$E$7,0,10*ROW('Water Data'!E180)),NA())</f>
        <v>#N/A</v>
      </c>
      <c r="L186" s="133" t="e">
        <f ca="1">+IF(AND(ISNUMBER(OFFSET('Water Data'!$E$10,0,10*ROW('Water Data'!E180))),'Data Summary'!CA186="Yes"),OFFSET('Water Data'!$E$10,0,10*ROW('Water Data'!E180)),NA())</f>
        <v>#N/A</v>
      </c>
      <c r="M186" s="133" t="e">
        <f ca="1">+IF(AND(ISNUMBER(OFFSET('Water Data'!$F$5,0,10*ROW('Water Data'!F180))),'Data Summary'!CB186="Yes"),100-OFFSET('Water Data'!$F$5,0,10*ROW('Water Data'!F180)),NA())</f>
        <v>#N/A</v>
      </c>
      <c r="N186" s="133" t="e">
        <f ca="1">+IF(AND(ISNUMBER(OFFSET('Water Data'!$F$7,0,10*ROW('Water Data'!F180))),'Data Summary'!CC186="Yes"),OFFSET('Water Data'!$F$7,0,10*ROW('Water Data'!F180)),NA())</f>
        <v>#N/A</v>
      </c>
      <c r="O186" s="133" t="e">
        <f ca="1">+IF(AND(ISNUMBER(OFFSET('Water Data'!$F$10,0,10*ROW('Water Data'!F180))),'Data Summary'!CD186="Yes"),OFFSET('Water Data'!$F$10,0,10*ROW('Water Data'!F180)),NA())</f>
        <v>#N/A</v>
      </c>
      <c r="P186" s="133" t="e">
        <f ca="1">+IF(AND(ISNUMBER(OFFSET('Water Data'!$G$5,0,10*ROW('Water Data'!G180))),'Data Summary'!CE186="Yes"),100-OFFSET('Water Data'!$G$5,0,10*ROW('Water Data'!G180)),NA())</f>
        <v>#N/A</v>
      </c>
      <c r="Q186" s="133" t="e">
        <f ca="1">+IF(AND(ISNUMBER(OFFSET('Water Data'!$G$7,0,10*ROW('Water Data'!G180))),'Data Summary'!CF186="Yes"),OFFSET('Water Data'!$G$7,0,10*ROW('Water Data'!G180)),NA())</f>
        <v>#N/A</v>
      </c>
      <c r="R186" s="133" t="e">
        <f ca="1">+IF(AND(ISNUMBER(OFFSET('Water Data'!$G$10,0,10*ROW('Water Data'!G180))),'Data Summary'!CG186="Yes"),OFFSET('Water Data'!$G$10,0,10*ROW('Water Data'!G180)),NA())</f>
        <v>#N/A</v>
      </c>
      <c r="S186" s="133" t="e">
        <f ca="1">+IF(AND(ISNUMBER(OFFSET('Water Data'!$H$5,0,10*ROW('Water Data'!H180))),'Data Summary'!CH186="Yes"),100-OFFSET('Water Data'!$H$5,0,10*ROW('Water Data'!H180)),NA())</f>
        <v>#N/A</v>
      </c>
      <c r="T186" s="133" t="e">
        <f ca="1">+IF(AND(ISNUMBER(OFFSET('Water Data'!$H$7,0,10*ROW('Water Data'!H180))),'Data Summary'!CI186="Yes"),OFFSET('Water Data'!$H$7,0,10*ROW('Water Data'!H180)),NA())</f>
        <v>#N/A</v>
      </c>
      <c r="U186" s="133" t="e">
        <f ca="1">+IF(AND(ISNUMBER(OFFSET('Water Data'!$H$10,0,10*ROW('Water Data'!H180))),'Data Summary'!CJ186="Yes"),OFFSET('Water Data'!$H$10,0,10*ROW('Water Data'!H180)),NA())</f>
        <v>#N/A</v>
      </c>
      <c r="V186" s="134" t="e">
        <f ca="1">+IF(AND(ISNUMBER(OFFSET('Sanitation Data'!$C$5,0,10*ROW('Sanitation Data'!C180))),'Data Summary'!CK186="Yes"),100-OFFSET('Sanitation Data'!$C$5,0,10*ROW('Sanitation Data'!C180)),NA())</f>
        <v>#N/A</v>
      </c>
      <c r="W186" s="134" t="e">
        <f ca="1">+IF(AND(ISNUMBER(OFFSET('Sanitation Data'!$C$7,0,10*ROW('Sanitation Data'!C180))),'Data Summary'!CL186="Yes"),OFFSET('Sanitation Data'!$C$7,0,10*ROW('Sanitation Data'!C180)),NA())</f>
        <v>#N/A</v>
      </c>
      <c r="X186" s="134" t="e">
        <f ca="1">+IF(AND(ISNUMBER(OFFSET('Sanitation Data'!$C$11,0,10*ROW('Sanitation Data'!C180))),'Data Summary'!CM186="Yes"),OFFSET('Sanitation Data'!$C$11,0,10*ROW('Sanitation Data'!C180)),NA())</f>
        <v>#N/A</v>
      </c>
      <c r="Y186" s="134" t="e">
        <f ca="1">+IF(AND(ISNUMBER(OFFSET('Sanitation Data'!$C$12,0,10*ROW('Sanitation Data'!C180))),'Data Summary'!CN186="Yes"),OFFSET('Sanitation Data'!$C$12,0,10*ROW('Sanitation Data'!C180)),NA())</f>
        <v>#N/A</v>
      </c>
      <c r="Z186" s="134" t="e">
        <f ca="1">+IF(AND(ISNUMBER(OFFSET('Sanitation Data'!$C$13,0,10*ROW('Sanitation Data'!C180))),'Data Summary'!CO186="Yes"),OFFSET('Sanitation Data'!$C$13,0,10*ROW('Sanitation Data'!C180)),NA())</f>
        <v>#N/A</v>
      </c>
      <c r="AA186" s="134" t="e">
        <f ca="1">+IF(AND(ISNUMBER(OFFSET('Sanitation Data'!$D$5,0,10*ROW('Sanitation Data'!D180))),'Data Summary'!CP186="Yes"),100-OFFSET('Sanitation Data'!$D$5,0,10*ROW('Sanitation Data'!D180)),NA())</f>
        <v>#N/A</v>
      </c>
      <c r="AB186" s="134" t="e">
        <f ca="1">+IF(AND(ISNUMBER(OFFSET('Sanitation Data'!$D$7,0,10*ROW('Sanitation Data'!D180))),'Data Summary'!CQ186="Yes"),OFFSET('Sanitation Data'!$D$7,0,10*ROW('Sanitation Data'!D180)),NA())</f>
        <v>#N/A</v>
      </c>
      <c r="AC186" s="134" t="e">
        <f ca="1">+IF(AND(ISNUMBER(OFFSET('Sanitation Data'!$D$11,0,10*ROW('Sanitation Data'!D180))),'Data Summary'!CR186="Yes"),OFFSET('Sanitation Data'!$D$11,0,10*ROW('Sanitation Data'!D180)),NA())</f>
        <v>#N/A</v>
      </c>
      <c r="AD186" s="134" t="e">
        <f ca="1">+IF(AND(ISNUMBER(OFFSET('Sanitation Data'!$D$12,0,10*ROW('Sanitation Data'!D180))),'Data Summary'!CS186="Yes"),OFFSET('Sanitation Data'!$D$12,0,10*ROW('Sanitation Data'!D180)),NA())</f>
        <v>#N/A</v>
      </c>
      <c r="AE186" s="134" t="e">
        <f ca="1">+IF(AND(ISNUMBER(OFFSET('Sanitation Data'!$D$13,0,10*ROW('Sanitation Data'!D180))),'Data Summary'!CT186="Yes"),OFFSET('Sanitation Data'!$D$13,0,10*ROW('Sanitation Data'!D180)),NA())</f>
        <v>#N/A</v>
      </c>
      <c r="AF186" s="134" t="e">
        <f ca="1">+IF(AND(ISNUMBER(OFFSET('Sanitation Data'!$E$5,0,10*ROW('Sanitation Data'!E180))),'Data Summary'!CU186="Yes"),100-OFFSET('Sanitation Data'!$E$5,0,10*ROW('Sanitation Data'!E180)),NA())</f>
        <v>#N/A</v>
      </c>
      <c r="AG186" s="134" t="e">
        <f ca="1">+IF(AND(ISNUMBER(OFFSET('Sanitation Data'!$E$7,0,10*ROW('Sanitation Data'!E180))),'Data Summary'!CV186="Yes"),OFFSET('Sanitation Data'!$E$7,0,10*ROW('Sanitation Data'!E180)),NA())</f>
        <v>#N/A</v>
      </c>
      <c r="AH186" s="134" t="e">
        <f ca="1">+IF(AND(ISNUMBER(OFFSET('Sanitation Data'!$E$11,0,10*ROW('Sanitation Data'!E180))),'Data Summary'!CW186="Yes"),OFFSET('Sanitation Data'!$E$11,0,10*ROW('Sanitation Data'!E180)),NA())</f>
        <v>#N/A</v>
      </c>
      <c r="AI186" s="134" t="e">
        <f ca="1">+IF(AND(ISNUMBER(OFFSET('Sanitation Data'!$E$12,0,10*ROW('Sanitation Data'!E180))),'Data Summary'!CX186="Yes"),OFFSET('Sanitation Data'!$E$12,0,10*ROW('Sanitation Data'!E180)),NA())</f>
        <v>#N/A</v>
      </c>
      <c r="AJ186" s="134" t="e">
        <f ca="1">+IF(AND(ISNUMBER(OFFSET('Sanitation Data'!$E$13,0,10*ROW('Sanitation Data'!E180))),'Data Summary'!CY186="Yes"),OFFSET('Sanitation Data'!$E$13,0,10*ROW('Sanitation Data'!E180)),NA())</f>
        <v>#N/A</v>
      </c>
      <c r="AK186" s="134" t="e">
        <f ca="1">+IF(AND(ISNUMBER(OFFSET('Sanitation Data'!$F$5,0,10*ROW('Sanitation Data'!F180))),'Data Summary'!CZ186="Yes"),100-OFFSET('Sanitation Data'!$F$5,0,10*ROW('Sanitation Data'!F180)),NA())</f>
        <v>#N/A</v>
      </c>
      <c r="AL186" s="134" t="e">
        <f ca="1">+IF(AND(ISNUMBER(OFFSET('Sanitation Data'!$F$7,0,10*ROW('Sanitation Data'!F180))),'Data Summary'!DA186="Yes"),OFFSET('Sanitation Data'!$F$7,0,10*ROW('Sanitation Data'!F180)),NA())</f>
        <v>#N/A</v>
      </c>
      <c r="AM186" s="134" t="e">
        <f ca="1">+IF(AND(ISNUMBER(OFFSET('Sanitation Data'!$F$11,0,10*ROW('Sanitation Data'!F180))),'Data Summary'!DB186="Yes"),OFFSET('Sanitation Data'!$F$11,0,10*ROW('Sanitation Data'!F180)),NA())</f>
        <v>#N/A</v>
      </c>
      <c r="AN186" s="134" t="e">
        <f ca="1">+IF(AND(ISNUMBER(OFFSET('Sanitation Data'!$F$12,0,10*ROW('Sanitation Data'!F180))),'Data Summary'!DC186="Yes"),OFFSET('Sanitation Data'!$F$12,0,10*ROW('Sanitation Data'!F180)),NA())</f>
        <v>#N/A</v>
      </c>
      <c r="AO186" s="134" t="e">
        <f ca="1">+IF(AND(ISNUMBER(OFFSET('Sanitation Data'!$F$13,0,10*ROW('Sanitation Data'!F180))),'Data Summary'!DD186="Yes"),OFFSET('Sanitation Data'!$F$13,0,10*ROW('Sanitation Data'!F180)),NA())</f>
        <v>#N/A</v>
      </c>
      <c r="AP186" s="134" t="e">
        <f ca="1">+IF(AND(ISNUMBER(OFFSET('Sanitation Data'!$G$5,0,10*ROW('Sanitation Data'!G180))),'Data Summary'!DE186="Yes"),100-OFFSET('Sanitation Data'!$G$5,0,10*ROW('Sanitation Data'!G180)),NA())</f>
        <v>#N/A</v>
      </c>
      <c r="AQ186" s="134" t="e">
        <f ca="1">+IF(AND(ISNUMBER(OFFSET('Sanitation Data'!$G$7,0,10*ROW('Sanitation Data'!G180))),'Data Summary'!DF186="Yes"),OFFSET('Sanitation Data'!$G$7,0,10*ROW('Sanitation Data'!G180)),NA())</f>
        <v>#N/A</v>
      </c>
      <c r="AR186" s="134" t="e">
        <f ca="1">+IF(AND(ISNUMBER(OFFSET('Sanitation Data'!$G$11,0,10*ROW('Sanitation Data'!G180))),'Data Summary'!DG186="Yes"),OFFSET('Sanitation Data'!$G$11,0,10*ROW('Sanitation Data'!G180)),NA())</f>
        <v>#N/A</v>
      </c>
      <c r="AS186" s="134" t="e">
        <f ca="1">+IF(AND(ISNUMBER(OFFSET('Sanitation Data'!$G$12,0,10*ROW('Sanitation Data'!G180))),'Data Summary'!DH186="Yes"),OFFSET('Sanitation Data'!$G$12,0,10*ROW('Sanitation Data'!G180)),NA())</f>
        <v>#N/A</v>
      </c>
      <c r="AT186" s="134" t="e">
        <f ca="1">+IF(AND(ISNUMBER(OFFSET('Sanitation Data'!$G$13,0,10*ROW('Sanitation Data'!G180))),'Data Summary'!DI186="Yes"),OFFSET('Sanitation Data'!$G$13,0,10*ROW('Sanitation Data'!G180)),NA())</f>
        <v>#N/A</v>
      </c>
      <c r="AU186" s="134" t="e">
        <f ca="1">+IF(AND(ISNUMBER(OFFSET('Sanitation Data'!$H$5,0,10*ROW('Sanitation Data'!H180))),'Data Summary'!DJ186="Yes"),100-OFFSET('Sanitation Data'!$H$5,0,10*ROW('Sanitation Data'!H180)),NA())</f>
        <v>#N/A</v>
      </c>
      <c r="AV186" s="134" t="e">
        <f ca="1">+IF(AND(ISNUMBER(OFFSET('Sanitation Data'!$H$7,0,10*ROW('Sanitation Data'!H180))),'Data Summary'!DK186="Yes"),OFFSET('Sanitation Data'!$H$7,0,10*ROW('Sanitation Data'!H180)),NA())</f>
        <v>#N/A</v>
      </c>
      <c r="AW186" s="134" t="e">
        <f ca="1">+IF(AND(ISNUMBER(OFFSET('Sanitation Data'!$H$11,0,10*ROW('Sanitation Data'!H180))),'Data Summary'!DL186="Yes"),OFFSET('Sanitation Data'!$H$11,0,10*ROW('Sanitation Data'!H180)),NA())</f>
        <v>#N/A</v>
      </c>
      <c r="AX186" s="134" t="e">
        <f ca="1">+IF(AND(ISNUMBER(OFFSET('Sanitation Data'!$H$12,0,10*ROW('Sanitation Data'!H180))),'Data Summary'!DM186="Yes"),OFFSET('Sanitation Data'!$H$12,0,10*ROW('Sanitation Data'!H180)),NA())</f>
        <v>#N/A</v>
      </c>
      <c r="AY186" s="134" t="e">
        <f ca="1">+IF(AND(ISNUMBER(OFFSET('Sanitation Data'!$H$13,0,10*ROW('Sanitation Data'!H180))),'Data Summary'!DN186="Yes"),OFFSET('Sanitation Data'!$H$13,0,10*ROW('Sanitation Data'!H180)),NA())</f>
        <v>#N/A</v>
      </c>
      <c r="AZ186" s="135" t="e">
        <f ca="1">+IF(AND(ISNUMBER(OFFSET('Hygiene Data'!$C$6,0,10*ROW('Hygiene Data'!C180))),'Data Summary'!DO186="Yes"),OFFSET('Hygiene Data'!$C$6,0,10*ROW('Hygiene Data'!C180)),NA())</f>
        <v>#N/A</v>
      </c>
      <c r="BA186" s="135" t="e">
        <f ca="1">+IF(AND(ISNUMBER(OFFSET('Hygiene Data'!$C$8,0,10*ROW('Hygiene Data'!C180))),'Data Summary'!DP186="Yes"),OFFSET('Hygiene Data'!$C$8,0,10*ROW('Hygiene Data'!C180)),NA())</f>
        <v>#N/A</v>
      </c>
      <c r="BB186" s="135" t="e">
        <f ca="1">+IF(AND(ISNUMBER(OFFSET('Hygiene Data'!$C$10,0,10*ROW('Hygiene Data'!C180))),'Data Summary'!DQ186="Yes"),OFFSET('Hygiene Data'!$C$10,0,10*ROW('Hygiene Data'!C180)),NA())</f>
        <v>#N/A</v>
      </c>
      <c r="BC186" s="135" t="e">
        <f ca="1">+IF(AND(ISNUMBER(OFFSET('Hygiene Data'!$D$6,0,10*ROW('Hygiene Data'!D180))),'Data Summary'!DR186="Yes"),OFFSET('Hygiene Data'!$D$6,0,10*ROW('Hygiene Data'!D180)),NA())</f>
        <v>#N/A</v>
      </c>
      <c r="BD186" s="135" t="e">
        <f ca="1">+IF(AND(ISNUMBER(OFFSET('Hygiene Data'!$D$8,0,10*ROW('Hygiene Data'!D180))),'Data Summary'!DS186="Yes"),OFFSET('Hygiene Data'!$D$8,0,10*ROW('Hygiene Data'!D180)),NA())</f>
        <v>#N/A</v>
      </c>
      <c r="BE186" s="135" t="e">
        <f ca="1">+IF(AND(ISNUMBER(OFFSET('Hygiene Data'!$D$10,0,10*ROW('Hygiene Data'!D180))),'Data Summary'!DT186="Yes"),OFFSET('Hygiene Data'!$D$10,0,10*ROW('Hygiene Data'!D180)),NA())</f>
        <v>#N/A</v>
      </c>
      <c r="BF186" s="135" t="e">
        <f ca="1">+IF(AND(ISNUMBER(OFFSET('Hygiene Data'!$E$6,0,10*ROW('Hygiene Data'!E180))),'Data Summary'!DU186="Yes"),OFFSET('Hygiene Data'!$E$6,0,10*ROW('Hygiene Data'!E180)),NA())</f>
        <v>#N/A</v>
      </c>
      <c r="BG186" s="135" t="e">
        <f ca="1">+IF(AND(ISNUMBER(OFFSET('Hygiene Data'!$E$8,0,10*ROW('Hygiene Data'!E180))),'Data Summary'!DV186="Yes"),OFFSET('Hygiene Data'!$E$8,0,10*ROW('Hygiene Data'!E180)),NA())</f>
        <v>#N/A</v>
      </c>
      <c r="BH186" s="135" t="e">
        <f ca="1">+IF(AND(ISNUMBER(OFFSET('Hygiene Data'!$E$10,0,10*ROW('Hygiene Data'!E180))),'Data Summary'!DW186="Yes"),OFFSET('Hygiene Data'!$E$10,0,10*ROW('Hygiene Data'!E180)),NA())</f>
        <v>#N/A</v>
      </c>
      <c r="BI186" s="135" t="e">
        <f ca="1">+IF(AND(ISNUMBER(OFFSET('Hygiene Data'!$F$6,0,10*ROW('Hygiene Data'!F180))),'Data Summary'!DX186="Yes"),OFFSET('Hygiene Data'!$F$6,0,10*ROW('Hygiene Data'!F180)),NA())</f>
        <v>#N/A</v>
      </c>
      <c r="BJ186" s="135" t="e">
        <f ca="1">+IF(AND(ISNUMBER(OFFSET('Hygiene Data'!$F$8,0,10*ROW('Hygiene Data'!F180))),'Data Summary'!DY186="Yes"),OFFSET('Hygiene Data'!$F$8,0,10*ROW('Hygiene Data'!F180)),NA())</f>
        <v>#N/A</v>
      </c>
      <c r="BK186" s="135" t="e">
        <f ca="1">+IF(AND(ISNUMBER(OFFSET('Hygiene Data'!$F$10,0,10*ROW('Hygiene Data'!F180))),'Data Summary'!DZ186="Yes"),OFFSET('Hygiene Data'!$F$10,0,10*ROW('Hygiene Data'!F180)),NA())</f>
        <v>#N/A</v>
      </c>
      <c r="BL186" s="135" t="e">
        <f ca="1">+IF(AND(ISNUMBER(OFFSET('Hygiene Data'!$G$6,0,10*ROW('Hygiene Data'!G180))),'Data Summary'!EA186="Yes"),OFFSET('Hygiene Data'!$G$6,0,10*ROW('Hygiene Data'!G180)),NA())</f>
        <v>#N/A</v>
      </c>
      <c r="BM186" s="135" t="e">
        <f ca="1">+IF(AND(ISNUMBER(OFFSET('Hygiene Data'!$G$8,0,10*ROW('Hygiene Data'!G180))),'Data Summary'!EB186="Yes"),OFFSET('Hygiene Data'!$G$8,0,10*ROW('Hygiene Data'!G180)),NA())</f>
        <v>#N/A</v>
      </c>
      <c r="BN186" s="135" t="e">
        <f ca="1">+IF(AND(ISNUMBER(OFFSET('Hygiene Data'!$G$10,0,10*ROW('Hygiene Data'!G180))),'Data Summary'!EC186="Yes"),OFFSET('Hygiene Data'!$G$10,0,10*ROW('Hygiene Data'!G180)),NA())</f>
        <v>#N/A</v>
      </c>
      <c r="BO186" s="135" t="e">
        <f ca="1">+IF(AND(ISNUMBER(OFFSET('Hygiene Data'!$H$6,0,10*ROW('Hygiene Data'!H180))),'Data Summary'!ED186="Yes"),OFFSET('Hygiene Data'!$H$6,0,10*ROW('Hygiene Data'!H180)),NA())</f>
        <v>#N/A</v>
      </c>
      <c r="BP186" s="135" t="e">
        <f ca="1">+IF(AND(ISNUMBER(OFFSET('Hygiene Data'!$H$8,0,10*ROW('Hygiene Data'!H180))),'Data Summary'!EE186="Yes"),OFFSET('Hygiene Data'!$H$8,0,10*ROW('Hygiene Data'!H180)),NA())</f>
        <v>#N/A</v>
      </c>
      <c r="BQ186" s="135" t="e">
        <f ca="1">+IF(AND(ISNUMBER(OFFSET('Hygiene Data'!$H$10,0,10*ROW('Hygiene Data'!H180))),'Data Summary'!EF186="Yes"),OFFSET('Hygiene Data'!$H$10,0,10*ROW('Hygiene Data'!H180)),NA())</f>
        <v>#N/A</v>
      </c>
    </row>
    <row r="187" spans="1:69" x14ac:dyDescent="0.2">
      <c r="A187" s="50" t="e">
        <f ca="1">+IF(OFFSET('Water Data'!$B$1,0,10*ROW('Water Data'!B181))="",NA(),OFFSET('Water Data'!$B$1,0,10*ROW('Water Data'!B181)))</f>
        <v>#N/A</v>
      </c>
      <c r="B187" s="50" t="e">
        <f ca="1">+IF(OFFSET('Water Data'!$A$3,0,10*ROW('Water Data'!A184))="",NA(),OFFSET('Water Data'!$A$3,0,10*ROW('Water Data'!A184)))</f>
        <v>#N/A</v>
      </c>
      <c r="C187" s="50" t="e">
        <f ca="1">+IF(OFFSET('Water Data'!$C$3,0,10*ROW('Water Data'!C184))="",NA(),OFFSET('Water Data'!$C$3,0,10*ROW('Water Data'!C184)))</f>
        <v>#N/A</v>
      </c>
      <c r="D187" s="133" t="e">
        <f ca="1">+IF(AND(ISNUMBER(OFFSET('Water Data'!$C$5,0,10*ROW('Water Data'!C181))),'Data Summary'!BS187="Yes"),100-OFFSET('Water Data'!$C$5,0,10*ROW('Water Data'!C181)),NA())</f>
        <v>#N/A</v>
      </c>
      <c r="E187" s="133" t="e">
        <f ca="1">+IF(AND(ISNUMBER(OFFSET('Water Data'!$C$7,0,10*ROW('Water Data'!C181))),'Data Summary'!BT187="Yes"),OFFSET('Water Data'!$C$7,0,10*ROW('Water Data'!C181)),NA())</f>
        <v>#N/A</v>
      </c>
      <c r="F187" s="133" t="e">
        <f ca="1">+IF(AND(ISNUMBER(OFFSET('Water Data'!$C$10,0,10*ROW('Water Data'!C181))),'Data Summary'!BU187="Yes"),OFFSET('Water Data'!$C$10,0,10*ROW('Water Data'!C181)),NA())</f>
        <v>#N/A</v>
      </c>
      <c r="G187" s="133" t="e">
        <f ca="1">+IF(AND(ISNUMBER(OFFSET('Water Data'!$D$5,0,10*ROW('Water Data'!D181))),'Data Summary'!BV187="Yes"),100-OFFSET('Water Data'!$D$5,0,10*ROW('Water Data'!D181)),NA())</f>
        <v>#N/A</v>
      </c>
      <c r="H187" s="133" t="e">
        <f ca="1">+IF(AND(ISNUMBER(OFFSET('Water Data'!$D$7,0,10*ROW('Water Data'!D181))),'Data Summary'!BW187="Yes"),OFFSET('Water Data'!$D$7,0,10*ROW('Water Data'!D181)),NA())</f>
        <v>#N/A</v>
      </c>
      <c r="I187" s="133" t="e">
        <f ca="1">+IF(AND(ISNUMBER(OFFSET('Water Data'!$D$10,0,10*ROW('Water Data'!D181))),'Data Summary'!BX187="Yes"),OFFSET('Water Data'!$D$10,0,10*ROW('Water Data'!D181)),NA())</f>
        <v>#N/A</v>
      </c>
      <c r="J187" s="133" t="e">
        <f ca="1">+IF(AND(ISNUMBER(OFFSET('Water Data'!$E$5,0,10*ROW('Water Data'!E181))),'Data Summary'!BY187="Yes"),100-OFFSET('Water Data'!$E$5,0,10*ROW('Water Data'!E181)),NA())</f>
        <v>#N/A</v>
      </c>
      <c r="K187" s="133" t="e">
        <f ca="1">+IF(AND(ISNUMBER(OFFSET('Water Data'!$E$7,0,10*ROW('Water Data'!E181))),'Data Summary'!BZ187="Yes"),OFFSET('Water Data'!$E$7,0,10*ROW('Water Data'!E181)),NA())</f>
        <v>#N/A</v>
      </c>
      <c r="L187" s="133" t="e">
        <f ca="1">+IF(AND(ISNUMBER(OFFSET('Water Data'!$E$10,0,10*ROW('Water Data'!E181))),'Data Summary'!CA187="Yes"),OFFSET('Water Data'!$E$10,0,10*ROW('Water Data'!E181)),NA())</f>
        <v>#N/A</v>
      </c>
      <c r="M187" s="133" t="e">
        <f ca="1">+IF(AND(ISNUMBER(OFFSET('Water Data'!$F$5,0,10*ROW('Water Data'!F181))),'Data Summary'!CB187="Yes"),100-OFFSET('Water Data'!$F$5,0,10*ROW('Water Data'!F181)),NA())</f>
        <v>#N/A</v>
      </c>
      <c r="N187" s="133" t="e">
        <f ca="1">+IF(AND(ISNUMBER(OFFSET('Water Data'!$F$7,0,10*ROW('Water Data'!F181))),'Data Summary'!CC187="Yes"),OFFSET('Water Data'!$F$7,0,10*ROW('Water Data'!F181)),NA())</f>
        <v>#N/A</v>
      </c>
      <c r="O187" s="133" t="e">
        <f ca="1">+IF(AND(ISNUMBER(OFFSET('Water Data'!$F$10,0,10*ROW('Water Data'!F181))),'Data Summary'!CD187="Yes"),OFFSET('Water Data'!$F$10,0,10*ROW('Water Data'!F181)),NA())</f>
        <v>#N/A</v>
      </c>
      <c r="P187" s="133" t="e">
        <f ca="1">+IF(AND(ISNUMBER(OFFSET('Water Data'!$G$5,0,10*ROW('Water Data'!G181))),'Data Summary'!CE187="Yes"),100-OFFSET('Water Data'!$G$5,0,10*ROW('Water Data'!G181)),NA())</f>
        <v>#N/A</v>
      </c>
      <c r="Q187" s="133" t="e">
        <f ca="1">+IF(AND(ISNUMBER(OFFSET('Water Data'!$G$7,0,10*ROW('Water Data'!G181))),'Data Summary'!CF187="Yes"),OFFSET('Water Data'!$G$7,0,10*ROW('Water Data'!G181)),NA())</f>
        <v>#N/A</v>
      </c>
      <c r="R187" s="133" t="e">
        <f ca="1">+IF(AND(ISNUMBER(OFFSET('Water Data'!$G$10,0,10*ROW('Water Data'!G181))),'Data Summary'!CG187="Yes"),OFFSET('Water Data'!$G$10,0,10*ROW('Water Data'!G181)),NA())</f>
        <v>#N/A</v>
      </c>
      <c r="S187" s="133" t="e">
        <f ca="1">+IF(AND(ISNUMBER(OFFSET('Water Data'!$H$5,0,10*ROW('Water Data'!H181))),'Data Summary'!CH187="Yes"),100-OFFSET('Water Data'!$H$5,0,10*ROW('Water Data'!H181)),NA())</f>
        <v>#N/A</v>
      </c>
      <c r="T187" s="133" t="e">
        <f ca="1">+IF(AND(ISNUMBER(OFFSET('Water Data'!$H$7,0,10*ROW('Water Data'!H181))),'Data Summary'!CI187="Yes"),OFFSET('Water Data'!$H$7,0,10*ROW('Water Data'!H181)),NA())</f>
        <v>#N/A</v>
      </c>
      <c r="U187" s="133" t="e">
        <f ca="1">+IF(AND(ISNUMBER(OFFSET('Water Data'!$H$10,0,10*ROW('Water Data'!H181))),'Data Summary'!CJ187="Yes"),OFFSET('Water Data'!$H$10,0,10*ROW('Water Data'!H181)),NA())</f>
        <v>#N/A</v>
      </c>
      <c r="V187" s="134" t="e">
        <f ca="1">+IF(AND(ISNUMBER(OFFSET('Sanitation Data'!$C$5,0,10*ROW('Sanitation Data'!C181))),'Data Summary'!CK187="Yes"),100-OFFSET('Sanitation Data'!$C$5,0,10*ROW('Sanitation Data'!C181)),NA())</f>
        <v>#N/A</v>
      </c>
      <c r="W187" s="134" t="e">
        <f ca="1">+IF(AND(ISNUMBER(OFFSET('Sanitation Data'!$C$7,0,10*ROW('Sanitation Data'!C181))),'Data Summary'!CL187="Yes"),OFFSET('Sanitation Data'!$C$7,0,10*ROW('Sanitation Data'!C181)),NA())</f>
        <v>#N/A</v>
      </c>
      <c r="X187" s="134" t="e">
        <f ca="1">+IF(AND(ISNUMBER(OFFSET('Sanitation Data'!$C$11,0,10*ROW('Sanitation Data'!C181))),'Data Summary'!CM187="Yes"),OFFSET('Sanitation Data'!$C$11,0,10*ROW('Sanitation Data'!C181)),NA())</f>
        <v>#N/A</v>
      </c>
      <c r="Y187" s="134" t="e">
        <f ca="1">+IF(AND(ISNUMBER(OFFSET('Sanitation Data'!$C$12,0,10*ROW('Sanitation Data'!C181))),'Data Summary'!CN187="Yes"),OFFSET('Sanitation Data'!$C$12,0,10*ROW('Sanitation Data'!C181)),NA())</f>
        <v>#N/A</v>
      </c>
      <c r="Z187" s="134" t="e">
        <f ca="1">+IF(AND(ISNUMBER(OFFSET('Sanitation Data'!$C$13,0,10*ROW('Sanitation Data'!C181))),'Data Summary'!CO187="Yes"),OFFSET('Sanitation Data'!$C$13,0,10*ROW('Sanitation Data'!C181)),NA())</f>
        <v>#N/A</v>
      </c>
      <c r="AA187" s="134" t="e">
        <f ca="1">+IF(AND(ISNUMBER(OFFSET('Sanitation Data'!$D$5,0,10*ROW('Sanitation Data'!D181))),'Data Summary'!CP187="Yes"),100-OFFSET('Sanitation Data'!$D$5,0,10*ROW('Sanitation Data'!D181)),NA())</f>
        <v>#N/A</v>
      </c>
      <c r="AB187" s="134" t="e">
        <f ca="1">+IF(AND(ISNUMBER(OFFSET('Sanitation Data'!$D$7,0,10*ROW('Sanitation Data'!D181))),'Data Summary'!CQ187="Yes"),OFFSET('Sanitation Data'!$D$7,0,10*ROW('Sanitation Data'!D181)),NA())</f>
        <v>#N/A</v>
      </c>
      <c r="AC187" s="134" t="e">
        <f ca="1">+IF(AND(ISNUMBER(OFFSET('Sanitation Data'!$D$11,0,10*ROW('Sanitation Data'!D181))),'Data Summary'!CR187="Yes"),OFFSET('Sanitation Data'!$D$11,0,10*ROW('Sanitation Data'!D181)),NA())</f>
        <v>#N/A</v>
      </c>
      <c r="AD187" s="134" t="e">
        <f ca="1">+IF(AND(ISNUMBER(OFFSET('Sanitation Data'!$D$12,0,10*ROW('Sanitation Data'!D181))),'Data Summary'!CS187="Yes"),OFFSET('Sanitation Data'!$D$12,0,10*ROW('Sanitation Data'!D181)),NA())</f>
        <v>#N/A</v>
      </c>
      <c r="AE187" s="134" t="e">
        <f ca="1">+IF(AND(ISNUMBER(OFFSET('Sanitation Data'!$D$13,0,10*ROW('Sanitation Data'!D181))),'Data Summary'!CT187="Yes"),OFFSET('Sanitation Data'!$D$13,0,10*ROW('Sanitation Data'!D181)),NA())</f>
        <v>#N/A</v>
      </c>
      <c r="AF187" s="134" t="e">
        <f ca="1">+IF(AND(ISNUMBER(OFFSET('Sanitation Data'!$E$5,0,10*ROW('Sanitation Data'!E181))),'Data Summary'!CU187="Yes"),100-OFFSET('Sanitation Data'!$E$5,0,10*ROW('Sanitation Data'!E181)),NA())</f>
        <v>#N/A</v>
      </c>
      <c r="AG187" s="134" t="e">
        <f ca="1">+IF(AND(ISNUMBER(OFFSET('Sanitation Data'!$E$7,0,10*ROW('Sanitation Data'!E181))),'Data Summary'!CV187="Yes"),OFFSET('Sanitation Data'!$E$7,0,10*ROW('Sanitation Data'!E181)),NA())</f>
        <v>#N/A</v>
      </c>
      <c r="AH187" s="134" t="e">
        <f ca="1">+IF(AND(ISNUMBER(OFFSET('Sanitation Data'!$E$11,0,10*ROW('Sanitation Data'!E181))),'Data Summary'!CW187="Yes"),OFFSET('Sanitation Data'!$E$11,0,10*ROW('Sanitation Data'!E181)),NA())</f>
        <v>#N/A</v>
      </c>
      <c r="AI187" s="134" t="e">
        <f ca="1">+IF(AND(ISNUMBER(OFFSET('Sanitation Data'!$E$12,0,10*ROW('Sanitation Data'!E181))),'Data Summary'!CX187="Yes"),OFFSET('Sanitation Data'!$E$12,0,10*ROW('Sanitation Data'!E181)),NA())</f>
        <v>#N/A</v>
      </c>
      <c r="AJ187" s="134" t="e">
        <f ca="1">+IF(AND(ISNUMBER(OFFSET('Sanitation Data'!$E$13,0,10*ROW('Sanitation Data'!E181))),'Data Summary'!CY187="Yes"),OFFSET('Sanitation Data'!$E$13,0,10*ROW('Sanitation Data'!E181)),NA())</f>
        <v>#N/A</v>
      </c>
      <c r="AK187" s="134" t="e">
        <f ca="1">+IF(AND(ISNUMBER(OFFSET('Sanitation Data'!$F$5,0,10*ROW('Sanitation Data'!F181))),'Data Summary'!CZ187="Yes"),100-OFFSET('Sanitation Data'!$F$5,0,10*ROW('Sanitation Data'!F181)),NA())</f>
        <v>#N/A</v>
      </c>
      <c r="AL187" s="134" t="e">
        <f ca="1">+IF(AND(ISNUMBER(OFFSET('Sanitation Data'!$F$7,0,10*ROW('Sanitation Data'!F181))),'Data Summary'!DA187="Yes"),OFFSET('Sanitation Data'!$F$7,0,10*ROW('Sanitation Data'!F181)),NA())</f>
        <v>#N/A</v>
      </c>
      <c r="AM187" s="134" t="e">
        <f ca="1">+IF(AND(ISNUMBER(OFFSET('Sanitation Data'!$F$11,0,10*ROW('Sanitation Data'!F181))),'Data Summary'!DB187="Yes"),OFFSET('Sanitation Data'!$F$11,0,10*ROW('Sanitation Data'!F181)),NA())</f>
        <v>#N/A</v>
      </c>
      <c r="AN187" s="134" t="e">
        <f ca="1">+IF(AND(ISNUMBER(OFFSET('Sanitation Data'!$F$12,0,10*ROW('Sanitation Data'!F181))),'Data Summary'!DC187="Yes"),OFFSET('Sanitation Data'!$F$12,0,10*ROW('Sanitation Data'!F181)),NA())</f>
        <v>#N/A</v>
      </c>
      <c r="AO187" s="134" t="e">
        <f ca="1">+IF(AND(ISNUMBER(OFFSET('Sanitation Data'!$F$13,0,10*ROW('Sanitation Data'!F181))),'Data Summary'!DD187="Yes"),OFFSET('Sanitation Data'!$F$13,0,10*ROW('Sanitation Data'!F181)),NA())</f>
        <v>#N/A</v>
      </c>
      <c r="AP187" s="134" t="e">
        <f ca="1">+IF(AND(ISNUMBER(OFFSET('Sanitation Data'!$G$5,0,10*ROW('Sanitation Data'!G181))),'Data Summary'!DE187="Yes"),100-OFFSET('Sanitation Data'!$G$5,0,10*ROW('Sanitation Data'!G181)),NA())</f>
        <v>#N/A</v>
      </c>
      <c r="AQ187" s="134" t="e">
        <f ca="1">+IF(AND(ISNUMBER(OFFSET('Sanitation Data'!$G$7,0,10*ROW('Sanitation Data'!G181))),'Data Summary'!DF187="Yes"),OFFSET('Sanitation Data'!$G$7,0,10*ROW('Sanitation Data'!G181)),NA())</f>
        <v>#N/A</v>
      </c>
      <c r="AR187" s="134" t="e">
        <f ca="1">+IF(AND(ISNUMBER(OFFSET('Sanitation Data'!$G$11,0,10*ROW('Sanitation Data'!G181))),'Data Summary'!DG187="Yes"),OFFSET('Sanitation Data'!$G$11,0,10*ROW('Sanitation Data'!G181)),NA())</f>
        <v>#N/A</v>
      </c>
      <c r="AS187" s="134" t="e">
        <f ca="1">+IF(AND(ISNUMBER(OFFSET('Sanitation Data'!$G$12,0,10*ROW('Sanitation Data'!G181))),'Data Summary'!DH187="Yes"),OFFSET('Sanitation Data'!$G$12,0,10*ROW('Sanitation Data'!G181)),NA())</f>
        <v>#N/A</v>
      </c>
      <c r="AT187" s="134" t="e">
        <f ca="1">+IF(AND(ISNUMBER(OFFSET('Sanitation Data'!$G$13,0,10*ROW('Sanitation Data'!G181))),'Data Summary'!DI187="Yes"),OFFSET('Sanitation Data'!$G$13,0,10*ROW('Sanitation Data'!G181)),NA())</f>
        <v>#N/A</v>
      </c>
      <c r="AU187" s="134" t="e">
        <f ca="1">+IF(AND(ISNUMBER(OFFSET('Sanitation Data'!$H$5,0,10*ROW('Sanitation Data'!H181))),'Data Summary'!DJ187="Yes"),100-OFFSET('Sanitation Data'!$H$5,0,10*ROW('Sanitation Data'!H181)),NA())</f>
        <v>#N/A</v>
      </c>
      <c r="AV187" s="134" t="e">
        <f ca="1">+IF(AND(ISNUMBER(OFFSET('Sanitation Data'!$H$7,0,10*ROW('Sanitation Data'!H181))),'Data Summary'!DK187="Yes"),OFFSET('Sanitation Data'!$H$7,0,10*ROW('Sanitation Data'!H181)),NA())</f>
        <v>#N/A</v>
      </c>
      <c r="AW187" s="134" t="e">
        <f ca="1">+IF(AND(ISNUMBER(OFFSET('Sanitation Data'!$H$11,0,10*ROW('Sanitation Data'!H181))),'Data Summary'!DL187="Yes"),OFFSET('Sanitation Data'!$H$11,0,10*ROW('Sanitation Data'!H181)),NA())</f>
        <v>#N/A</v>
      </c>
      <c r="AX187" s="134" t="e">
        <f ca="1">+IF(AND(ISNUMBER(OFFSET('Sanitation Data'!$H$12,0,10*ROW('Sanitation Data'!H181))),'Data Summary'!DM187="Yes"),OFFSET('Sanitation Data'!$H$12,0,10*ROW('Sanitation Data'!H181)),NA())</f>
        <v>#N/A</v>
      </c>
      <c r="AY187" s="134" t="e">
        <f ca="1">+IF(AND(ISNUMBER(OFFSET('Sanitation Data'!$H$13,0,10*ROW('Sanitation Data'!H181))),'Data Summary'!DN187="Yes"),OFFSET('Sanitation Data'!$H$13,0,10*ROW('Sanitation Data'!H181)),NA())</f>
        <v>#N/A</v>
      </c>
      <c r="AZ187" s="135" t="e">
        <f ca="1">+IF(AND(ISNUMBER(OFFSET('Hygiene Data'!$C$6,0,10*ROW('Hygiene Data'!C181))),'Data Summary'!DO187="Yes"),OFFSET('Hygiene Data'!$C$6,0,10*ROW('Hygiene Data'!C181)),NA())</f>
        <v>#N/A</v>
      </c>
      <c r="BA187" s="135" t="e">
        <f ca="1">+IF(AND(ISNUMBER(OFFSET('Hygiene Data'!$C$8,0,10*ROW('Hygiene Data'!C181))),'Data Summary'!DP187="Yes"),OFFSET('Hygiene Data'!$C$8,0,10*ROW('Hygiene Data'!C181)),NA())</f>
        <v>#N/A</v>
      </c>
      <c r="BB187" s="135" t="e">
        <f ca="1">+IF(AND(ISNUMBER(OFFSET('Hygiene Data'!$C$10,0,10*ROW('Hygiene Data'!C181))),'Data Summary'!DQ187="Yes"),OFFSET('Hygiene Data'!$C$10,0,10*ROW('Hygiene Data'!C181)),NA())</f>
        <v>#N/A</v>
      </c>
      <c r="BC187" s="135" t="e">
        <f ca="1">+IF(AND(ISNUMBER(OFFSET('Hygiene Data'!$D$6,0,10*ROW('Hygiene Data'!D181))),'Data Summary'!DR187="Yes"),OFFSET('Hygiene Data'!$D$6,0,10*ROW('Hygiene Data'!D181)),NA())</f>
        <v>#N/A</v>
      </c>
      <c r="BD187" s="135" t="e">
        <f ca="1">+IF(AND(ISNUMBER(OFFSET('Hygiene Data'!$D$8,0,10*ROW('Hygiene Data'!D181))),'Data Summary'!DS187="Yes"),OFFSET('Hygiene Data'!$D$8,0,10*ROW('Hygiene Data'!D181)),NA())</f>
        <v>#N/A</v>
      </c>
      <c r="BE187" s="135" t="e">
        <f ca="1">+IF(AND(ISNUMBER(OFFSET('Hygiene Data'!$D$10,0,10*ROW('Hygiene Data'!D181))),'Data Summary'!DT187="Yes"),OFFSET('Hygiene Data'!$D$10,0,10*ROW('Hygiene Data'!D181)),NA())</f>
        <v>#N/A</v>
      </c>
      <c r="BF187" s="135" t="e">
        <f ca="1">+IF(AND(ISNUMBER(OFFSET('Hygiene Data'!$E$6,0,10*ROW('Hygiene Data'!E181))),'Data Summary'!DU187="Yes"),OFFSET('Hygiene Data'!$E$6,0,10*ROW('Hygiene Data'!E181)),NA())</f>
        <v>#N/A</v>
      </c>
      <c r="BG187" s="135" t="e">
        <f ca="1">+IF(AND(ISNUMBER(OFFSET('Hygiene Data'!$E$8,0,10*ROW('Hygiene Data'!E181))),'Data Summary'!DV187="Yes"),OFFSET('Hygiene Data'!$E$8,0,10*ROW('Hygiene Data'!E181)),NA())</f>
        <v>#N/A</v>
      </c>
      <c r="BH187" s="135" t="e">
        <f ca="1">+IF(AND(ISNUMBER(OFFSET('Hygiene Data'!$E$10,0,10*ROW('Hygiene Data'!E181))),'Data Summary'!DW187="Yes"),OFFSET('Hygiene Data'!$E$10,0,10*ROW('Hygiene Data'!E181)),NA())</f>
        <v>#N/A</v>
      </c>
      <c r="BI187" s="135" t="e">
        <f ca="1">+IF(AND(ISNUMBER(OFFSET('Hygiene Data'!$F$6,0,10*ROW('Hygiene Data'!F181))),'Data Summary'!DX187="Yes"),OFFSET('Hygiene Data'!$F$6,0,10*ROW('Hygiene Data'!F181)),NA())</f>
        <v>#N/A</v>
      </c>
      <c r="BJ187" s="135" t="e">
        <f ca="1">+IF(AND(ISNUMBER(OFFSET('Hygiene Data'!$F$8,0,10*ROW('Hygiene Data'!F181))),'Data Summary'!DY187="Yes"),OFFSET('Hygiene Data'!$F$8,0,10*ROW('Hygiene Data'!F181)),NA())</f>
        <v>#N/A</v>
      </c>
      <c r="BK187" s="135" t="e">
        <f ca="1">+IF(AND(ISNUMBER(OFFSET('Hygiene Data'!$F$10,0,10*ROW('Hygiene Data'!F181))),'Data Summary'!DZ187="Yes"),OFFSET('Hygiene Data'!$F$10,0,10*ROW('Hygiene Data'!F181)),NA())</f>
        <v>#N/A</v>
      </c>
      <c r="BL187" s="135" t="e">
        <f ca="1">+IF(AND(ISNUMBER(OFFSET('Hygiene Data'!$G$6,0,10*ROW('Hygiene Data'!G181))),'Data Summary'!EA187="Yes"),OFFSET('Hygiene Data'!$G$6,0,10*ROW('Hygiene Data'!G181)),NA())</f>
        <v>#N/A</v>
      </c>
      <c r="BM187" s="135" t="e">
        <f ca="1">+IF(AND(ISNUMBER(OFFSET('Hygiene Data'!$G$8,0,10*ROW('Hygiene Data'!G181))),'Data Summary'!EB187="Yes"),OFFSET('Hygiene Data'!$G$8,0,10*ROW('Hygiene Data'!G181)),NA())</f>
        <v>#N/A</v>
      </c>
      <c r="BN187" s="135" t="e">
        <f ca="1">+IF(AND(ISNUMBER(OFFSET('Hygiene Data'!$G$10,0,10*ROW('Hygiene Data'!G181))),'Data Summary'!EC187="Yes"),OFFSET('Hygiene Data'!$G$10,0,10*ROW('Hygiene Data'!G181)),NA())</f>
        <v>#N/A</v>
      </c>
      <c r="BO187" s="135" t="e">
        <f ca="1">+IF(AND(ISNUMBER(OFFSET('Hygiene Data'!$H$6,0,10*ROW('Hygiene Data'!H181))),'Data Summary'!ED187="Yes"),OFFSET('Hygiene Data'!$H$6,0,10*ROW('Hygiene Data'!H181)),NA())</f>
        <v>#N/A</v>
      </c>
      <c r="BP187" s="135" t="e">
        <f ca="1">+IF(AND(ISNUMBER(OFFSET('Hygiene Data'!$H$8,0,10*ROW('Hygiene Data'!H181))),'Data Summary'!EE187="Yes"),OFFSET('Hygiene Data'!$H$8,0,10*ROW('Hygiene Data'!H181)),NA())</f>
        <v>#N/A</v>
      </c>
      <c r="BQ187" s="135" t="e">
        <f ca="1">+IF(AND(ISNUMBER(OFFSET('Hygiene Data'!$H$10,0,10*ROW('Hygiene Data'!H181))),'Data Summary'!EF187="Yes"),OFFSET('Hygiene Data'!$H$10,0,10*ROW('Hygiene Data'!H181)),NA())</f>
        <v>#N/A</v>
      </c>
    </row>
    <row r="188" spans="1:69" x14ac:dyDescent="0.2">
      <c r="A188" s="50" t="e">
        <f ca="1">+IF(OFFSET('Water Data'!$B$1,0,10*ROW('Water Data'!B182))="",NA(),OFFSET('Water Data'!$B$1,0,10*ROW('Water Data'!B182)))</f>
        <v>#N/A</v>
      </c>
      <c r="B188" s="50" t="e">
        <f ca="1">+IF(OFFSET('Water Data'!$A$3,0,10*ROW('Water Data'!A185))="",NA(),OFFSET('Water Data'!$A$3,0,10*ROW('Water Data'!A185)))</f>
        <v>#N/A</v>
      </c>
      <c r="C188" s="50" t="e">
        <f ca="1">+IF(OFFSET('Water Data'!$C$3,0,10*ROW('Water Data'!C185))="",NA(),OFFSET('Water Data'!$C$3,0,10*ROW('Water Data'!C185)))</f>
        <v>#N/A</v>
      </c>
      <c r="D188" s="133" t="e">
        <f ca="1">+IF(AND(ISNUMBER(OFFSET('Water Data'!$C$5,0,10*ROW('Water Data'!C182))),'Data Summary'!BS188="Yes"),100-OFFSET('Water Data'!$C$5,0,10*ROW('Water Data'!C182)),NA())</f>
        <v>#N/A</v>
      </c>
      <c r="E188" s="133" t="e">
        <f ca="1">+IF(AND(ISNUMBER(OFFSET('Water Data'!$C$7,0,10*ROW('Water Data'!C182))),'Data Summary'!BT188="Yes"),OFFSET('Water Data'!$C$7,0,10*ROW('Water Data'!C182)),NA())</f>
        <v>#N/A</v>
      </c>
      <c r="F188" s="133" t="e">
        <f ca="1">+IF(AND(ISNUMBER(OFFSET('Water Data'!$C$10,0,10*ROW('Water Data'!C182))),'Data Summary'!BU188="Yes"),OFFSET('Water Data'!$C$10,0,10*ROW('Water Data'!C182)),NA())</f>
        <v>#N/A</v>
      </c>
      <c r="G188" s="133" t="e">
        <f ca="1">+IF(AND(ISNUMBER(OFFSET('Water Data'!$D$5,0,10*ROW('Water Data'!D182))),'Data Summary'!BV188="Yes"),100-OFFSET('Water Data'!$D$5,0,10*ROW('Water Data'!D182)),NA())</f>
        <v>#N/A</v>
      </c>
      <c r="H188" s="133" t="e">
        <f ca="1">+IF(AND(ISNUMBER(OFFSET('Water Data'!$D$7,0,10*ROW('Water Data'!D182))),'Data Summary'!BW188="Yes"),OFFSET('Water Data'!$D$7,0,10*ROW('Water Data'!D182)),NA())</f>
        <v>#N/A</v>
      </c>
      <c r="I188" s="133" t="e">
        <f ca="1">+IF(AND(ISNUMBER(OFFSET('Water Data'!$D$10,0,10*ROW('Water Data'!D182))),'Data Summary'!BX188="Yes"),OFFSET('Water Data'!$D$10,0,10*ROW('Water Data'!D182)),NA())</f>
        <v>#N/A</v>
      </c>
      <c r="J188" s="133" t="e">
        <f ca="1">+IF(AND(ISNUMBER(OFFSET('Water Data'!$E$5,0,10*ROW('Water Data'!E182))),'Data Summary'!BY188="Yes"),100-OFFSET('Water Data'!$E$5,0,10*ROW('Water Data'!E182)),NA())</f>
        <v>#N/A</v>
      </c>
      <c r="K188" s="133" t="e">
        <f ca="1">+IF(AND(ISNUMBER(OFFSET('Water Data'!$E$7,0,10*ROW('Water Data'!E182))),'Data Summary'!BZ188="Yes"),OFFSET('Water Data'!$E$7,0,10*ROW('Water Data'!E182)),NA())</f>
        <v>#N/A</v>
      </c>
      <c r="L188" s="133" t="e">
        <f ca="1">+IF(AND(ISNUMBER(OFFSET('Water Data'!$E$10,0,10*ROW('Water Data'!E182))),'Data Summary'!CA188="Yes"),OFFSET('Water Data'!$E$10,0,10*ROW('Water Data'!E182)),NA())</f>
        <v>#N/A</v>
      </c>
      <c r="M188" s="133" t="e">
        <f ca="1">+IF(AND(ISNUMBER(OFFSET('Water Data'!$F$5,0,10*ROW('Water Data'!F182))),'Data Summary'!CB188="Yes"),100-OFFSET('Water Data'!$F$5,0,10*ROW('Water Data'!F182)),NA())</f>
        <v>#N/A</v>
      </c>
      <c r="N188" s="133" t="e">
        <f ca="1">+IF(AND(ISNUMBER(OFFSET('Water Data'!$F$7,0,10*ROW('Water Data'!F182))),'Data Summary'!CC188="Yes"),OFFSET('Water Data'!$F$7,0,10*ROW('Water Data'!F182)),NA())</f>
        <v>#N/A</v>
      </c>
      <c r="O188" s="133" t="e">
        <f ca="1">+IF(AND(ISNUMBER(OFFSET('Water Data'!$F$10,0,10*ROW('Water Data'!F182))),'Data Summary'!CD188="Yes"),OFFSET('Water Data'!$F$10,0,10*ROW('Water Data'!F182)),NA())</f>
        <v>#N/A</v>
      </c>
      <c r="P188" s="133" t="e">
        <f ca="1">+IF(AND(ISNUMBER(OFFSET('Water Data'!$G$5,0,10*ROW('Water Data'!G182))),'Data Summary'!CE188="Yes"),100-OFFSET('Water Data'!$G$5,0,10*ROW('Water Data'!G182)),NA())</f>
        <v>#N/A</v>
      </c>
      <c r="Q188" s="133" t="e">
        <f ca="1">+IF(AND(ISNUMBER(OFFSET('Water Data'!$G$7,0,10*ROW('Water Data'!G182))),'Data Summary'!CF188="Yes"),OFFSET('Water Data'!$G$7,0,10*ROW('Water Data'!G182)),NA())</f>
        <v>#N/A</v>
      </c>
      <c r="R188" s="133" t="e">
        <f ca="1">+IF(AND(ISNUMBER(OFFSET('Water Data'!$G$10,0,10*ROW('Water Data'!G182))),'Data Summary'!CG188="Yes"),OFFSET('Water Data'!$G$10,0,10*ROW('Water Data'!G182)),NA())</f>
        <v>#N/A</v>
      </c>
      <c r="S188" s="133" t="e">
        <f ca="1">+IF(AND(ISNUMBER(OFFSET('Water Data'!$H$5,0,10*ROW('Water Data'!H182))),'Data Summary'!CH188="Yes"),100-OFFSET('Water Data'!$H$5,0,10*ROW('Water Data'!H182)),NA())</f>
        <v>#N/A</v>
      </c>
      <c r="T188" s="133" t="e">
        <f ca="1">+IF(AND(ISNUMBER(OFFSET('Water Data'!$H$7,0,10*ROW('Water Data'!H182))),'Data Summary'!CI188="Yes"),OFFSET('Water Data'!$H$7,0,10*ROW('Water Data'!H182)),NA())</f>
        <v>#N/A</v>
      </c>
      <c r="U188" s="133" t="e">
        <f ca="1">+IF(AND(ISNUMBER(OFFSET('Water Data'!$H$10,0,10*ROW('Water Data'!H182))),'Data Summary'!CJ188="Yes"),OFFSET('Water Data'!$H$10,0,10*ROW('Water Data'!H182)),NA())</f>
        <v>#N/A</v>
      </c>
      <c r="V188" s="134" t="e">
        <f ca="1">+IF(AND(ISNUMBER(OFFSET('Sanitation Data'!$C$5,0,10*ROW('Sanitation Data'!C182))),'Data Summary'!CK188="Yes"),100-OFFSET('Sanitation Data'!$C$5,0,10*ROW('Sanitation Data'!C182)),NA())</f>
        <v>#N/A</v>
      </c>
      <c r="W188" s="134" t="e">
        <f ca="1">+IF(AND(ISNUMBER(OFFSET('Sanitation Data'!$C$7,0,10*ROW('Sanitation Data'!C182))),'Data Summary'!CL188="Yes"),OFFSET('Sanitation Data'!$C$7,0,10*ROW('Sanitation Data'!C182)),NA())</f>
        <v>#N/A</v>
      </c>
      <c r="X188" s="134" t="e">
        <f ca="1">+IF(AND(ISNUMBER(OFFSET('Sanitation Data'!$C$11,0,10*ROW('Sanitation Data'!C182))),'Data Summary'!CM188="Yes"),OFFSET('Sanitation Data'!$C$11,0,10*ROW('Sanitation Data'!C182)),NA())</f>
        <v>#N/A</v>
      </c>
      <c r="Y188" s="134" t="e">
        <f ca="1">+IF(AND(ISNUMBER(OFFSET('Sanitation Data'!$C$12,0,10*ROW('Sanitation Data'!C182))),'Data Summary'!CN188="Yes"),OFFSET('Sanitation Data'!$C$12,0,10*ROW('Sanitation Data'!C182)),NA())</f>
        <v>#N/A</v>
      </c>
      <c r="Z188" s="134" t="e">
        <f ca="1">+IF(AND(ISNUMBER(OFFSET('Sanitation Data'!$C$13,0,10*ROW('Sanitation Data'!C182))),'Data Summary'!CO188="Yes"),OFFSET('Sanitation Data'!$C$13,0,10*ROW('Sanitation Data'!C182)),NA())</f>
        <v>#N/A</v>
      </c>
      <c r="AA188" s="134" t="e">
        <f ca="1">+IF(AND(ISNUMBER(OFFSET('Sanitation Data'!$D$5,0,10*ROW('Sanitation Data'!D182))),'Data Summary'!CP188="Yes"),100-OFFSET('Sanitation Data'!$D$5,0,10*ROW('Sanitation Data'!D182)),NA())</f>
        <v>#N/A</v>
      </c>
      <c r="AB188" s="134" t="e">
        <f ca="1">+IF(AND(ISNUMBER(OFFSET('Sanitation Data'!$D$7,0,10*ROW('Sanitation Data'!D182))),'Data Summary'!CQ188="Yes"),OFFSET('Sanitation Data'!$D$7,0,10*ROW('Sanitation Data'!D182)),NA())</f>
        <v>#N/A</v>
      </c>
      <c r="AC188" s="134" t="e">
        <f ca="1">+IF(AND(ISNUMBER(OFFSET('Sanitation Data'!$D$11,0,10*ROW('Sanitation Data'!D182))),'Data Summary'!CR188="Yes"),OFFSET('Sanitation Data'!$D$11,0,10*ROW('Sanitation Data'!D182)),NA())</f>
        <v>#N/A</v>
      </c>
      <c r="AD188" s="134" t="e">
        <f ca="1">+IF(AND(ISNUMBER(OFFSET('Sanitation Data'!$D$12,0,10*ROW('Sanitation Data'!D182))),'Data Summary'!CS188="Yes"),OFFSET('Sanitation Data'!$D$12,0,10*ROW('Sanitation Data'!D182)),NA())</f>
        <v>#N/A</v>
      </c>
      <c r="AE188" s="134" t="e">
        <f ca="1">+IF(AND(ISNUMBER(OFFSET('Sanitation Data'!$D$13,0,10*ROW('Sanitation Data'!D182))),'Data Summary'!CT188="Yes"),OFFSET('Sanitation Data'!$D$13,0,10*ROW('Sanitation Data'!D182)),NA())</f>
        <v>#N/A</v>
      </c>
      <c r="AF188" s="134" t="e">
        <f ca="1">+IF(AND(ISNUMBER(OFFSET('Sanitation Data'!$E$5,0,10*ROW('Sanitation Data'!E182))),'Data Summary'!CU188="Yes"),100-OFFSET('Sanitation Data'!$E$5,0,10*ROW('Sanitation Data'!E182)),NA())</f>
        <v>#N/A</v>
      </c>
      <c r="AG188" s="134" t="e">
        <f ca="1">+IF(AND(ISNUMBER(OFFSET('Sanitation Data'!$E$7,0,10*ROW('Sanitation Data'!E182))),'Data Summary'!CV188="Yes"),OFFSET('Sanitation Data'!$E$7,0,10*ROW('Sanitation Data'!E182)),NA())</f>
        <v>#N/A</v>
      </c>
      <c r="AH188" s="134" t="e">
        <f ca="1">+IF(AND(ISNUMBER(OFFSET('Sanitation Data'!$E$11,0,10*ROW('Sanitation Data'!E182))),'Data Summary'!CW188="Yes"),OFFSET('Sanitation Data'!$E$11,0,10*ROW('Sanitation Data'!E182)),NA())</f>
        <v>#N/A</v>
      </c>
      <c r="AI188" s="134" t="e">
        <f ca="1">+IF(AND(ISNUMBER(OFFSET('Sanitation Data'!$E$12,0,10*ROW('Sanitation Data'!E182))),'Data Summary'!CX188="Yes"),OFFSET('Sanitation Data'!$E$12,0,10*ROW('Sanitation Data'!E182)),NA())</f>
        <v>#N/A</v>
      </c>
      <c r="AJ188" s="134" t="e">
        <f ca="1">+IF(AND(ISNUMBER(OFFSET('Sanitation Data'!$E$13,0,10*ROW('Sanitation Data'!E182))),'Data Summary'!CY188="Yes"),OFFSET('Sanitation Data'!$E$13,0,10*ROW('Sanitation Data'!E182)),NA())</f>
        <v>#N/A</v>
      </c>
      <c r="AK188" s="134" t="e">
        <f ca="1">+IF(AND(ISNUMBER(OFFSET('Sanitation Data'!$F$5,0,10*ROW('Sanitation Data'!F182))),'Data Summary'!CZ188="Yes"),100-OFFSET('Sanitation Data'!$F$5,0,10*ROW('Sanitation Data'!F182)),NA())</f>
        <v>#N/A</v>
      </c>
      <c r="AL188" s="134" t="e">
        <f ca="1">+IF(AND(ISNUMBER(OFFSET('Sanitation Data'!$F$7,0,10*ROW('Sanitation Data'!F182))),'Data Summary'!DA188="Yes"),OFFSET('Sanitation Data'!$F$7,0,10*ROW('Sanitation Data'!F182)),NA())</f>
        <v>#N/A</v>
      </c>
      <c r="AM188" s="134" t="e">
        <f ca="1">+IF(AND(ISNUMBER(OFFSET('Sanitation Data'!$F$11,0,10*ROW('Sanitation Data'!F182))),'Data Summary'!DB188="Yes"),OFFSET('Sanitation Data'!$F$11,0,10*ROW('Sanitation Data'!F182)),NA())</f>
        <v>#N/A</v>
      </c>
      <c r="AN188" s="134" t="e">
        <f ca="1">+IF(AND(ISNUMBER(OFFSET('Sanitation Data'!$F$12,0,10*ROW('Sanitation Data'!F182))),'Data Summary'!DC188="Yes"),OFFSET('Sanitation Data'!$F$12,0,10*ROW('Sanitation Data'!F182)),NA())</f>
        <v>#N/A</v>
      </c>
      <c r="AO188" s="134" t="e">
        <f ca="1">+IF(AND(ISNUMBER(OFFSET('Sanitation Data'!$F$13,0,10*ROW('Sanitation Data'!F182))),'Data Summary'!DD188="Yes"),OFFSET('Sanitation Data'!$F$13,0,10*ROW('Sanitation Data'!F182)),NA())</f>
        <v>#N/A</v>
      </c>
      <c r="AP188" s="134" t="e">
        <f ca="1">+IF(AND(ISNUMBER(OFFSET('Sanitation Data'!$G$5,0,10*ROW('Sanitation Data'!G182))),'Data Summary'!DE188="Yes"),100-OFFSET('Sanitation Data'!$G$5,0,10*ROW('Sanitation Data'!G182)),NA())</f>
        <v>#N/A</v>
      </c>
      <c r="AQ188" s="134" t="e">
        <f ca="1">+IF(AND(ISNUMBER(OFFSET('Sanitation Data'!$G$7,0,10*ROW('Sanitation Data'!G182))),'Data Summary'!DF188="Yes"),OFFSET('Sanitation Data'!$G$7,0,10*ROW('Sanitation Data'!G182)),NA())</f>
        <v>#N/A</v>
      </c>
      <c r="AR188" s="134" t="e">
        <f ca="1">+IF(AND(ISNUMBER(OFFSET('Sanitation Data'!$G$11,0,10*ROW('Sanitation Data'!G182))),'Data Summary'!DG188="Yes"),OFFSET('Sanitation Data'!$G$11,0,10*ROW('Sanitation Data'!G182)),NA())</f>
        <v>#N/A</v>
      </c>
      <c r="AS188" s="134" t="e">
        <f ca="1">+IF(AND(ISNUMBER(OFFSET('Sanitation Data'!$G$12,0,10*ROW('Sanitation Data'!G182))),'Data Summary'!DH188="Yes"),OFFSET('Sanitation Data'!$G$12,0,10*ROW('Sanitation Data'!G182)),NA())</f>
        <v>#N/A</v>
      </c>
      <c r="AT188" s="134" t="e">
        <f ca="1">+IF(AND(ISNUMBER(OFFSET('Sanitation Data'!$G$13,0,10*ROW('Sanitation Data'!G182))),'Data Summary'!DI188="Yes"),OFFSET('Sanitation Data'!$G$13,0,10*ROW('Sanitation Data'!G182)),NA())</f>
        <v>#N/A</v>
      </c>
      <c r="AU188" s="134" t="e">
        <f ca="1">+IF(AND(ISNUMBER(OFFSET('Sanitation Data'!$H$5,0,10*ROW('Sanitation Data'!H182))),'Data Summary'!DJ188="Yes"),100-OFFSET('Sanitation Data'!$H$5,0,10*ROW('Sanitation Data'!H182)),NA())</f>
        <v>#N/A</v>
      </c>
      <c r="AV188" s="134" t="e">
        <f ca="1">+IF(AND(ISNUMBER(OFFSET('Sanitation Data'!$H$7,0,10*ROW('Sanitation Data'!H182))),'Data Summary'!DK188="Yes"),OFFSET('Sanitation Data'!$H$7,0,10*ROW('Sanitation Data'!H182)),NA())</f>
        <v>#N/A</v>
      </c>
      <c r="AW188" s="134" t="e">
        <f ca="1">+IF(AND(ISNUMBER(OFFSET('Sanitation Data'!$H$11,0,10*ROW('Sanitation Data'!H182))),'Data Summary'!DL188="Yes"),OFFSET('Sanitation Data'!$H$11,0,10*ROW('Sanitation Data'!H182)),NA())</f>
        <v>#N/A</v>
      </c>
      <c r="AX188" s="134" t="e">
        <f ca="1">+IF(AND(ISNUMBER(OFFSET('Sanitation Data'!$H$12,0,10*ROW('Sanitation Data'!H182))),'Data Summary'!DM188="Yes"),OFFSET('Sanitation Data'!$H$12,0,10*ROW('Sanitation Data'!H182)),NA())</f>
        <v>#N/A</v>
      </c>
      <c r="AY188" s="134" t="e">
        <f ca="1">+IF(AND(ISNUMBER(OFFSET('Sanitation Data'!$H$13,0,10*ROW('Sanitation Data'!H182))),'Data Summary'!DN188="Yes"),OFFSET('Sanitation Data'!$H$13,0,10*ROW('Sanitation Data'!H182)),NA())</f>
        <v>#N/A</v>
      </c>
      <c r="AZ188" s="135" t="e">
        <f ca="1">+IF(AND(ISNUMBER(OFFSET('Hygiene Data'!$C$6,0,10*ROW('Hygiene Data'!C182))),'Data Summary'!DO188="Yes"),OFFSET('Hygiene Data'!$C$6,0,10*ROW('Hygiene Data'!C182)),NA())</f>
        <v>#N/A</v>
      </c>
      <c r="BA188" s="135" t="e">
        <f ca="1">+IF(AND(ISNUMBER(OFFSET('Hygiene Data'!$C$8,0,10*ROW('Hygiene Data'!C182))),'Data Summary'!DP188="Yes"),OFFSET('Hygiene Data'!$C$8,0,10*ROW('Hygiene Data'!C182)),NA())</f>
        <v>#N/A</v>
      </c>
      <c r="BB188" s="135" t="e">
        <f ca="1">+IF(AND(ISNUMBER(OFFSET('Hygiene Data'!$C$10,0,10*ROW('Hygiene Data'!C182))),'Data Summary'!DQ188="Yes"),OFFSET('Hygiene Data'!$C$10,0,10*ROW('Hygiene Data'!C182)),NA())</f>
        <v>#N/A</v>
      </c>
      <c r="BC188" s="135" t="e">
        <f ca="1">+IF(AND(ISNUMBER(OFFSET('Hygiene Data'!$D$6,0,10*ROW('Hygiene Data'!D182))),'Data Summary'!DR188="Yes"),OFFSET('Hygiene Data'!$D$6,0,10*ROW('Hygiene Data'!D182)),NA())</f>
        <v>#N/A</v>
      </c>
      <c r="BD188" s="135" t="e">
        <f ca="1">+IF(AND(ISNUMBER(OFFSET('Hygiene Data'!$D$8,0,10*ROW('Hygiene Data'!D182))),'Data Summary'!DS188="Yes"),OFFSET('Hygiene Data'!$D$8,0,10*ROW('Hygiene Data'!D182)),NA())</f>
        <v>#N/A</v>
      </c>
      <c r="BE188" s="135" t="e">
        <f ca="1">+IF(AND(ISNUMBER(OFFSET('Hygiene Data'!$D$10,0,10*ROW('Hygiene Data'!D182))),'Data Summary'!DT188="Yes"),OFFSET('Hygiene Data'!$D$10,0,10*ROW('Hygiene Data'!D182)),NA())</f>
        <v>#N/A</v>
      </c>
      <c r="BF188" s="135" t="e">
        <f ca="1">+IF(AND(ISNUMBER(OFFSET('Hygiene Data'!$E$6,0,10*ROW('Hygiene Data'!E182))),'Data Summary'!DU188="Yes"),OFFSET('Hygiene Data'!$E$6,0,10*ROW('Hygiene Data'!E182)),NA())</f>
        <v>#N/A</v>
      </c>
      <c r="BG188" s="135" t="e">
        <f ca="1">+IF(AND(ISNUMBER(OFFSET('Hygiene Data'!$E$8,0,10*ROW('Hygiene Data'!E182))),'Data Summary'!DV188="Yes"),OFFSET('Hygiene Data'!$E$8,0,10*ROW('Hygiene Data'!E182)),NA())</f>
        <v>#N/A</v>
      </c>
      <c r="BH188" s="135" t="e">
        <f ca="1">+IF(AND(ISNUMBER(OFFSET('Hygiene Data'!$E$10,0,10*ROW('Hygiene Data'!E182))),'Data Summary'!DW188="Yes"),OFFSET('Hygiene Data'!$E$10,0,10*ROW('Hygiene Data'!E182)),NA())</f>
        <v>#N/A</v>
      </c>
      <c r="BI188" s="135" t="e">
        <f ca="1">+IF(AND(ISNUMBER(OFFSET('Hygiene Data'!$F$6,0,10*ROW('Hygiene Data'!F182))),'Data Summary'!DX188="Yes"),OFFSET('Hygiene Data'!$F$6,0,10*ROW('Hygiene Data'!F182)),NA())</f>
        <v>#N/A</v>
      </c>
      <c r="BJ188" s="135" t="e">
        <f ca="1">+IF(AND(ISNUMBER(OFFSET('Hygiene Data'!$F$8,0,10*ROW('Hygiene Data'!F182))),'Data Summary'!DY188="Yes"),OFFSET('Hygiene Data'!$F$8,0,10*ROW('Hygiene Data'!F182)),NA())</f>
        <v>#N/A</v>
      </c>
      <c r="BK188" s="135" t="e">
        <f ca="1">+IF(AND(ISNUMBER(OFFSET('Hygiene Data'!$F$10,0,10*ROW('Hygiene Data'!F182))),'Data Summary'!DZ188="Yes"),OFFSET('Hygiene Data'!$F$10,0,10*ROW('Hygiene Data'!F182)),NA())</f>
        <v>#N/A</v>
      </c>
      <c r="BL188" s="135" t="e">
        <f ca="1">+IF(AND(ISNUMBER(OFFSET('Hygiene Data'!$G$6,0,10*ROW('Hygiene Data'!G182))),'Data Summary'!EA188="Yes"),OFFSET('Hygiene Data'!$G$6,0,10*ROW('Hygiene Data'!G182)),NA())</f>
        <v>#N/A</v>
      </c>
      <c r="BM188" s="135" t="e">
        <f ca="1">+IF(AND(ISNUMBER(OFFSET('Hygiene Data'!$G$8,0,10*ROW('Hygiene Data'!G182))),'Data Summary'!EB188="Yes"),OFFSET('Hygiene Data'!$G$8,0,10*ROW('Hygiene Data'!G182)),NA())</f>
        <v>#N/A</v>
      </c>
      <c r="BN188" s="135" t="e">
        <f ca="1">+IF(AND(ISNUMBER(OFFSET('Hygiene Data'!$G$10,0,10*ROW('Hygiene Data'!G182))),'Data Summary'!EC188="Yes"),OFFSET('Hygiene Data'!$G$10,0,10*ROW('Hygiene Data'!G182)),NA())</f>
        <v>#N/A</v>
      </c>
      <c r="BO188" s="135" t="e">
        <f ca="1">+IF(AND(ISNUMBER(OFFSET('Hygiene Data'!$H$6,0,10*ROW('Hygiene Data'!H182))),'Data Summary'!ED188="Yes"),OFFSET('Hygiene Data'!$H$6,0,10*ROW('Hygiene Data'!H182)),NA())</f>
        <v>#N/A</v>
      </c>
      <c r="BP188" s="135" t="e">
        <f ca="1">+IF(AND(ISNUMBER(OFFSET('Hygiene Data'!$H$8,0,10*ROW('Hygiene Data'!H182))),'Data Summary'!EE188="Yes"),OFFSET('Hygiene Data'!$H$8,0,10*ROW('Hygiene Data'!H182)),NA())</f>
        <v>#N/A</v>
      </c>
      <c r="BQ188" s="135" t="e">
        <f ca="1">+IF(AND(ISNUMBER(OFFSET('Hygiene Data'!$H$10,0,10*ROW('Hygiene Data'!H182))),'Data Summary'!EF188="Yes"),OFFSET('Hygiene Data'!$H$10,0,10*ROW('Hygiene Data'!H182)),NA())</f>
        <v>#N/A</v>
      </c>
    </row>
    <row r="189" spans="1:69" x14ac:dyDescent="0.2">
      <c r="A189" s="50" t="e">
        <f ca="1">+IF(OFFSET('Water Data'!$B$1,0,10*ROW('Water Data'!B183))="",NA(),OFFSET('Water Data'!$B$1,0,10*ROW('Water Data'!B183)))</f>
        <v>#N/A</v>
      </c>
      <c r="B189" s="50" t="e">
        <f ca="1">+IF(OFFSET('Water Data'!$A$3,0,10*ROW('Water Data'!A186))="",NA(),OFFSET('Water Data'!$A$3,0,10*ROW('Water Data'!A186)))</f>
        <v>#N/A</v>
      </c>
      <c r="C189" s="50" t="e">
        <f ca="1">+IF(OFFSET('Water Data'!$C$3,0,10*ROW('Water Data'!C186))="",NA(),OFFSET('Water Data'!$C$3,0,10*ROW('Water Data'!C186)))</f>
        <v>#N/A</v>
      </c>
      <c r="D189" s="133" t="e">
        <f ca="1">+IF(AND(ISNUMBER(OFFSET('Water Data'!$C$5,0,10*ROW('Water Data'!C183))),'Data Summary'!BS189="Yes"),100-OFFSET('Water Data'!$C$5,0,10*ROW('Water Data'!C183)),NA())</f>
        <v>#N/A</v>
      </c>
      <c r="E189" s="133" t="e">
        <f ca="1">+IF(AND(ISNUMBER(OFFSET('Water Data'!$C$7,0,10*ROW('Water Data'!C183))),'Data Summary'!BT189="Yes"),OFFSET('Water Data'!$C$7,0,10*ROW('Water Data'!C183)),NA())</f>
        <v>#N/A</v>
      </c>
      <c r="F189" s="133" t="e">
        <f ca="1">+IF(AND(ISNUMBER(OFFSET('Water Data'!$C$10,0,10*ROW('Water Data'!C183))),'Data Summary'!BU189="Yes"),OFFSET('Water Data'!$C$10,0,10*ROW('Water Data'!C183)),NA())</f>
        <v>#N/A</v>
      </c>
      <c r="G189" s="133" t="e">
        <f ca="1">+IF(AND(ISNUMBER(OFFSET('Water Data'!$D$5,0,10*ROW('Water Data'!D183))),'Data Summary'!BV189="Yes"),100-OFFSET('Water Data'!$D$5,0,10*ROW('Water Data'!D183)),NA())</f>
        <v>#N/A</v>
      </c>
      <c r="H189" s="133" t="e">
        <f ca="1">+IF(AND(ISNUMBER(OFFSET('Water Data'!$D$7,0,10*ROW('Water Data'!D183))),'Data Summary'!BW189="Yes"),OFFSET('Water Data'!$D$7,0,10*ROW('Water Data'!D183)),NA())</f>
        <v>#N/A</v>
      </c>
      <c r="I189" s="133" t="e">
        <f ca="1">+IF(AND(ISNUMBER(OFFSET('Water Data'!$D$10,0,10*ROW('Water Data'!D183))),'Data Summary'!BX189="Yes"),OFFSET('Water Data'!$D$10,0,10*ROW('Water Data'!D183)),NA())</f>
        <v>#N/A</v>
      </c>
      <c r="J189" s="133" t="e">
        <f ca="1">+IF(AND(ISNUMBER(OFFSET('Water Data'!$E$5,0,10*ROW('Water Data'!E183))),'Data Summary'!BY189="Yes"),100-OFFSET('Water Data'!$E$5,0,10*ROW('Water Data'!E183)),NA())</f>
        <v>#N/A</v>
      </c>
      <c r="K189" s="133" t="e">
        <f ca="1">+IF(AND(ISNUMBER(OFFSET('Water Data'!$E$7,0,10*ROW('Water Data'!E183))),'Data Summary'!BZ189="Yes"),OFFSET('Water Data'!$E$7,0,10*ROW('Water Data'!E183)),NA())</f>
        <v>#N/A</v>
      </c>
      <c r="L189" s="133" t="e">
        <f ca="1">+IF(AND(ISNUMBER(OFFSET('Water Data'!$E$10,0,10*ROW('Water Data'!E183))),'Data Summary'!CA189="Yes"),OFFSET('Water Data'!$E$10,0,10*ROW('Water Data'!E183)),NA())</f>
        <v>#N/A</v>
      </c>
      <c r="M189" s="133" t="e">
        <f ca="1">+IF(AND(ISNUMBER(OFFSET('Water Data'!$F$5,0,10*ROW('Water Data'!F183))),'Data Summary'!CB189="Yes"),100-OFFSET('Water Data'!$F$5,0,10*ROW('Water Data'!F183)),NA())</f>
        <v>#N/A</v>
      </c>
      <c r="N189" s="133" t="e">
        <f ca="1">+IF(AND(ISNUMBER(OFFSET('Water Data'!$F$7,0,10*ROW('Water Data'!F183))),'Data Summary'!CC189="Yes"),OFFSET('Water Data'!$F$7,0,10*ROW('Water Data'!F183)),NA())</f>
        <v>#N/A</v>
      </c>
      <c r="O189" s="133" t="e">
        <f ca="1">+IF(AND(ISNUMBER(OFFSET('Water Data'!$F$10,0,10*ROW('Water Data'!F183))),'Data Summary'!CD189="Yes"),OFFSET('Water Data'!$F$10,0,10*ROW('Water Data'!F183)),NA())</f>
        <v>#N/A</v>
      </c>
      <c r="P189" s="133" t="e">
        <f ca="1">+IF(AND(ISNUMBER(OFFSET('Water Data'!$G$5,0,10*ROW('Water Data'!G183))),'Data Summary'!CE189="Yes"),100-OFFSET('Water Data'!$G$5,0,10*ROW('Water Data'!G183)),NA())</f>
        <v>#N/A</v>
      </c>
      <c r="Q189" s="133" t="e">
        <f ca="1">+IF(AND(ISNUMBER(OFFSET('Water Data'!$G$7,0,10*ROW('Water Data'!G183))),'Data Summary'!CF189="Yes"),OFFSET('Water Data'!$G$7,0,10*ROW('Water Data'!G183)),NA())</f>
        <v>#N/A</v>
      </c>
      <c r="R189" s="133" t="e">
        <f ca="1">+IF(AND(ISNUMBER(OFFSET('Water Data'!$G$10,0,10*ROW('Water Data'!G183))),'Data Summary'!CG189="Yes"),OFFSET('Water Data'!$G$10,0,10*ROW('Water Data'!G183)),NA())</f>
        <v>#N/A</v>
      </c>
      <c r="S189" s="133" t="e">
        <f ca="1">+IF(AND(ISNUMBER(OFFSET('Water Data'!$H$5,0,10*ROW('Water Data'!H183))),'Data Summary'!CH189="Yes"),100-OFFSET('Water Data'!$H$5,0,10*ROW('Water Data'!H183)),NA())</f>
        <v>#N/A</v>
      </c>
      <c r="T189" s="133" t="e">
        <f ca="1">+IF(AND(ISNUMBER(OFFSET('Water Data'!$H$7,0,10*ROW('Water Data'!H183))),'Data Summary'!CI189="Yes"),OFFSET('Water Data'!$H$7,0,10*ROW('Water Data'!H183)),NA())</f>
        <v>#N/A</v>
      </c>
      <c r="U189" s="133" t="e">
        <f ca="1">+IF(AND(ISNUMBER(OFFSET('Water Data'!$H$10,0,10*ROW('Water Data'!H183))),'Data Summary'!CJ189="Yes"),OFFSET('Water Data'!$H$10,0,10*ROW('Water Data'!H183)),NA())</f>
        <v>#N/A</v>
      </c>
      <c r="V189" s="134" t="e">
        <f ca="1">+IF(AND(ISNUMBER(OFFSET('Sanitation Data'!$C$5,0,10*ROW('Sanitation Data'!C183))),'Data Summary'!CK189="Yes"),100-OFFSET('Sanitation Data'!$C$5,0,10*ROW('Sanitation Data'!C183)),NA())</f>
        <v>#N/A</v>
      </c>
      <c r="W189" s="134" t="e">
        <f ca="1">+IF(AND(ISNUMBER(OFFSET('Sanitation Data'!$C$7,0,10*ROW('Sanitation Data'!C183))),'Data Summary'!CL189="Yes"),OFFSET('Sanitation Data'!$C$7,0,10*ROW('Sanitation Data'!C183)),NA())</f>
        <v>#N/A</v>
      </c>
      <c r="X189" s="134" t="e">
        <f ca="1">+IF(AND(ISNUMBER(OFFSET('Sanitation Data'!$C$11,0,10*ROW('Sanitation Data'!C183))),'Data Summary'!CM189="Yes"),OFFSET('Sanitation Data'!$C$11,0,10*ROW('Sanitation Data'!C183)),NA())</f>
        <v>#N/A</v>
      </c>
      <c r="Y189" s="134" t="e">
        <f ca="1">+IF(AND(ISNUMBER(OFFSET('Sanitation Data'!$C$12,0,10*ROW('Sanitation Data'!C183))),'Data Summary'!CN189="Yes"),OFFSET('Sanitation Data'!$C$12,0,10*ROW('Sanitation Data'!C183)),NA())</f>
        <v>#N/A</v>
      </c>
      <c r="Z189" s="134" t="e">
        <f ca="1">+IF(AND(ISNUMBER(OFFSET('Sanitation Data'!$C$13,0,10*ROW('Sanitation Data'!C183))),'Data Summary'!CO189="Yes"),OFFSET('Sanitation Data'!$C$13,0,10*ROW('Sanitation Data'!C183)),NA())</f>
        <v>#N/A</v>
      </c>
      <c r="AA189" s="134" t="e">
        <f ca="1">+IF(AND(ISNUMBER(OFFSET('Sanitation Data'!$D$5,0,10*ROW('Sanitation Data'!D183))),'Data Summary'!CP189="Yes"),100-OFFSET('Sanitation Data'!$D$5,0,10*ROW('Sanitation Data'!D183)),NA())</f>
        <v>#N/A</v>
      </c>
      <c r="AB189" s="134" t="e">
        <f ca="1">+IF(AND(ISNUMBER(OFFSET('Sanitation Data'!$D$7,0,10*ROW('Sanitation Data'!D183))),'Data Summary'!CQ189="Yes"),OFFSET('Sanitation Data'!$D$7,0,10*ROW('Sanitation Data'!D183)),NA())</f>
        <v>#N/A</v>
      </c>
      <c r="AC189" s="134" t="e">
        <f ca="1">+IF(AND(ISNUMBER(OFFSET('Sanitation Data'!$D$11,0,10*ROW('Sanitation Data'!D183))),'Data Summary'!CR189="Yes"),OFFSET('Sanitation Data'!$D$11,0,10*ROW('Sanitation Data'!D183)),NA())</f>
        <v>#N/A</v>
      </c>
      <c r="AD189" s="134" t="e">
        <f ca="1">+IF(AND(ISNUMBER(OFFSET('Sanitation Data'!$D$12,0,10*ROW('Sanitation Data'!D183))),'Data Summary'!CS189="Yes"),OFFSET('Sanitation Data'!$D$12,0,10*ROW('Sanitation Data'!D183)),NA())</f>
        <v>#N/A</v>
      </c>
      <c r="AE189" s="134" t="e">
        <f ca="1">+IF(AND(ISNUMBER(OFFSET('Sanitation Data'!$D$13,0,10*ROW('Sanitation Data'!D183))),'Data Summary'!CT189="Yes"),OFFSET('Sanitation Data'!$D$13,0,10*ROW('Sanitation Data'!D183)),NA())</f>
        <v>#N/A</v>
      </c>
      <c r="AF189" s="134" t="e">
        <f ca="1">+IF(AND(ISNUMBER(OFFSET('Sanitation Data'!$E$5,0,10*ROW('Sanitation Data'!E183))),'Data Summary'!CU189="Yes"),100-OFFSET('Sanitation Data'!$E$5,0,10*ROW('Sanitation Data'!E183)),NA())</f>
        <v>#N/A</v>
      </c>
      <c r="AG189" s="134" t="e">
        <f ca="1">+IF(AND(ISNUMBER(OFFSET('Sanitation Data'!$E$7,0,10*ROW('Sanitation Data'!E183))),'Data Summary'!CV189="Yes"),OFFSET('Sanitation Data'!$E$7,0,10*ROW('Sanitation Data'!E183)),NA())</f>
        <v>#N/A</v>
      </c>
      <c r="AH189" s="134" t="e">
        <f ca="1">+IF(AND(ISNUMBER(OFFSET('Sanitation Data'!$E$11,0,10*ROW('Sanitation Data'!E183))),'Data Summary'!CW189="Yes"),OFFSET('Sanitation Data'!$E$11,0,10*ROW('Sanitation Data'!E183)),NA())</f>
        <v>#N/A</v>
      </c>
      <c r="AI189" s="134" t="e">
        <f ca="1">+IF(AND(ISNUMBER(OFFSET('Sanitation Data'!$E$12,0,10*ROW('Sanitation Data'!E183))),'Data Summary'!CX189="Yes"),OFFSET('Sanitation Data'!$E$12,0,10*ROW('Sanitation Data'!E183)),NA())</f>
        <v>#N/A</v>
      </c>
      <c r="AJ189" s="134" t="e">
        <f ca="1">+IF(AND(ISNUMBER(OFFSET('Sanitation Data'!$E$13,0,10*ROW('Sanitation Data'!E183))),'Data Summary'!CY189="Yes"),OFFSET('Sanitation Data'!$E$13,0,10*ROW('Sanitation Data'!E183)),NA())</f>
        <v>#N/A</v>
      </c>
      <c r="AK189" s="134" t="e">
        <f ca="1">+IF(AND(ISNUMBER(OFFSET('Sanitation Data'!$F$5,0,10*ROW('Sanitation Data'!F183))),'Data Summary'!CZ189="Yes"),100-OFFSET('Sanitation Data'!$F$5,0,10*ROW('Sanitation Data'!F183)),NA())</f>
        <v>#N/A</v>
      </c>
      <c r="AL189" s="134" t="e">
        <f ca="1">+IF(AND(ISNUMBER(OFFSET('Sanitation Data'!$F$7,0,10*ROW('Sanitation Data'!F183))),'Data Summary'!DA189="Yes"),OFFSET('Sanitation Data'!$F$7,0,10*ROW('Sanitation Data'!F183)),NA())</f>
        <v>#N/A</v>
      </c>
      <c r="AM189" s="134" t="e">
        <f ca="1">+IF(AND(ISNUMBER(OFFSET('Sanitation Data'!$F$11,0,10*ROW('Sanitation Data'!F183))),'Data Summary'!DB189="Yes"),OFFSET('Sanitation Data'!$F$11,0,10*ROW('Sanitation Data'!F183)),NA())</f>
        <v>#N/A</v>
      </c>
      <c r="AN189" s="134" t="e">
        <f ca="1">+IF(AND(ISNUMBER(OFFSET('Sanitation Data'!$F$12,0,10*ROW('Sanitation Data'!F183))),'Data Summary'!DC189="Yes"),OFFSET('Sanitation Data'!$F$12,0,10*ROW('Sanitation Data'!F183)),NA())</f>
        <v>#N/A</v>
      </c>
      <c r="AO189" s="134" t="e">
        <f ca="1">+IF(AND(ISNUMBER(OFFSET('Sanitation Data'!$F$13,0,10*ROW('Sanitation Data'!F183))),'Data Summary'!DD189="Yes"),OFFSET('Sanitation Data'!$F$13,0,10*ROW('Sanitation Data'!F183)),NA())</f>
        <v>#N/A</v>
      </c>
      <c r="AP189" s="134" t="e">
        <f ca="1">+IF(AND(ISNUMBER(OFFSET('Sanitation Data'!$G$5,0,10*ROW('Sanitation Data'!G183))),'Data Summary'!DE189="Yes"),100-OFFSET('Sanitation Data'!$G$5,0,10*ROW('Sanitation Data'!G183)),NA())</f>
        <v>#N/A</v>
      </c>
      <c r="AQ189" s="134" t="e">
        <f ca="1">+IF(AND(ISNUMBER(OFFSET('Sanitation Data'!$G$7,0,10*ROW('Sanitation Data'!G183))),'Data Summary'!DF189="Yes"),OFFSET('Sanitation Data'!$G$7,0,10*ROW('Sanitation Data'!G183)),NA())</f>
        <v>#N/A</v>
      </c>
      <c r="AR189" s="134" t="e">
        <f ca="1">+IF(AND(ISNUMBER(OFFSET('Sanitation Data'!$G$11,0,10*ROW('Sanitation Data'!G183))),'Data Summary'!DG189="Yes"),OFFSET('Sanitation Data'!$G$11,0,10*ROW('Sanitation Data'!G183)),NA())</f>
        <v>#N/A</v>
      </c>
      <c r="AS189" s="134" t="e">
        <f ca="1">+IF(AND(ISNUMBER(OFFSET('Sanitation Data'!$G$12,0,10*ROW('Sanitation Data'!G183))),'Data Summary'!DH189="Yes"),OFFSET('Sanitation Data'!$G$12,0,10*ROW('Sanitation Data'!G183)),NA())</f>
        <v>#N/A</v>
      </c>
      <c r="AT189" s="134" t="e">
        <f ca="1">+IF(AND(ISNUMBER(OFFSET('Sanitation Data'!$G$13,0,10*ROW('Sanitation Data'!G183))),'Data Summary'!DI189="Yes"),OFFSET('Sanitation Data'!$G$13,0,10*ROW('Sanitation Data'!G183)),NA())</f>
        <v>#N/A</v>
      </c>
      <c r="AU189" s="134" t="e">
        <f ca="1">+IF(AND(ISNUMBER(OFFSET('Sanitation Data'!$H$5,0,10*ROW('Sanitation Data'!H183))),'Data Summary'!DJ189="Yes"),100-OFFSET('Sanitation Data'!$H$5,0,10*ROW('Sanitation Data'!H183)),NA())</f>
        <v>#N/A</v>
      </c>
      <c r="AV189" s="134" t="e">
        <f ca="1">+IF(AND(ISNUMBER(OFFSET('Sanitation Data'!$H$7,0,10*ROW('Sanitation Data'!H183))),'Data Summary'!DK189="Yes"),OFFSET('Sanitation Data'!$H$7,0,10*ROW('Sanitation Data'!H183)),NA())</f>
        <v>#N/A</v>
      </c>
      <c r="AW189" s="134" t="e">
        <f ca="1">+IF(AND(ISNUMBER(OFFSET('Sanitation Data'!$H$11,0,10*ROW('Sanitation Data'!H183))),'Data Summary'!DL189="Yes"),OFFSET('Sanitation Data'!$H$11,0,10*ROW('Sanitation Data'!H183)),NA())</f>
        <v>#N/A</v>
      </c>
      <c r="AX189" s="134" t="e">
        <f ca="1">+IF(AND(ISNUMBER(OFFSET('Sanitation Data'!$H$12,0,10*ROW('Sanitation Data'!H183))),'Data Summary'!DM189="Yes"),OFFSET('Sanitation Data'!$H$12,0,10*ROW('Sanitation Data'!H183)),NA())</f>
        <v>#N/A</v>
      </c>
      <c r="AY189" s="134" t="e">
        <f ca="1">+IF(AND(ISNUMBER(OFFSET('Sanitation Data'!$H$13,0,10*ROW('Sanitation Data'!H183))),'Data Summary'!DN189="Yes"),OFFSET('Sanitation Data'!$H$13,0,10*ROW('Sanitation Data'!H183)),NA())</f>
        <v>#N/A</v>
      </c>
      <c r="AZ189" s="135" t="e">
        <f ca="1">+IF(AND(ISNUMBER(OFFSET('Hygiene Data'!$C$6,0,10*ROW('Hygiene Data'!C183))),'Data Summary'!DO189="Yes"),OFFSET('Hygiene Data'!$C$6,0,10*ROW('Hygiene Data'!C183)),NA())</f>
        <v>#N/A</v>
      </c>
      <c r="BA189" s="135" t="e">
        <f ca="1">+IF(AND(ISNUMBER(OFFSET('Hygiene Data'!$C$8,0,10*ROW('Hygiene Data'!C183))),'Data Summary'!DP189="Yes"),OFFSET('Hygiene Data'!$C$8,0,10*ROW('Hygiene Data'!C183)),NA())</f>
        <v>#N/A</v>
      </c>
      <c r="BB189" s="135" t="e">
        <f ca="1">+IF(AND(ISNUMBER(OFFSET('Hygiene Data'!$C$10,0,10*ROW('Hygiene Data'!C183))),'Data Summary'!DQ189="Yes"),OFFSET('Hygiene Data'!$C$10,0,10*ROW('Hygiene Data'!C183)),NA())</f>
        <v>#N/A</v>
      </c>
      <c r="BC189" s="135" t="e">
        <f ca="1">+IF(AND(ISNUMBER(OFFSET('Hygiene Data'!$D$6,0,10*ROW('Hygiene Data'!D183))),'Data Summary'!DR189="Yes"),OFFSET('Hygiene Data'!$D$6,0,10*ROW('Hygiene Data'!D183)),NA())</f>
        <v>#N/A</v>
      </c>
      <c r="BD189" s="135" t="e">
        <f ca="1">+IF(AND(ISNUMBER(OFFSET('Hygiene Data'!$D$8,0,10*ROW('Hygiene Data'!D183))),'Data Summary'!DS189="Yes"),OFFSET('Hygiene Data'!$D$8,0,10*ROW('Hygiene Data'!D183)),NA())</f>
        <v>#N/A</v>
      </c>
      <c r="BE189" s="135" t="e">
        <f ca="1">+IF(AND(ISNUMBER(OFFSET('Hygiene Data'!$D$10,0,10*ROW('Hygiene Data'!D183))),'Data Summary'!DT189="Yes"),OFFSET('Hygiene Data'!$D$10,0,10*ROW('Hygiene Data'!D183)),NA())</f>
        <v>#N/A</v>
      </c>
      <c r="BF189" s="135" t="e">
        <f ca="1">+IF(AND(ISNUMBER(OFFSET('Hygiene Data'!$E$6,0,10*ROW('Hygiene Data'!E183))),'Data Summary'!DU189="Yes"),OFFSET('Hygiene Data'!$E$6,0,10*ROW('Hygiene Data'!E183)),NA())</f>
        <v>#N/A</v>
      </c>
      <c r="BG189" s="135" t="e">
        <f ca="1">+IF(AND(ISNUMBER(OFFSET('Hygiene Data'!$E$8,0,10*ROW('Hygiene Data'!E183))),'Data Summary'!DV189="Yes"),OFFSET('Hygiene Data'!$E$8,0,10*ROW('Hygiene Data'!E183)),NA())</f>
        <v>#N/A</v>
      </c>
      <c r="BH189" s="135" t="e">
        <f ca="1">+IF(AND(ISNUMBER(OFFSET('Hygiene Data'!$E$10,0,10*ROW('Hygiene Data'!E183))),'Data Summary'!DW189="Yes"),OFFSET('Hygiene Data'!$E$10,0,10*ROW('Hygiene Data'!E183)),NA())</f>
        <v>#N/A</v>
      </c>
      <c r="BI189" s="135" t="e">
        <f ca="1">+IF(AND(ISNUMBER(OFFSET('Hygiene Data'!$F$6,0,10*ROW('Hygiene Data'!F183))),'Data Summary'!DX189="Yes"),OFFSET('Hygiene Data'!$F$6,0,10*ROW('Hygiene Data'!F183)),NA())</f>
        <v>#N/A</v>
      </c>
      <c r="BJ189" s="135" t="e">
        <f ca="1">+IF(AND(ISNUMBER(OFFSET('Hygiene Data'!$F$8,0,10*ROW('Hygiene Data'!F183))),'Data Summary'!DY189="Yes"),OFFSET('Hygiene Data'!$F$8,0,10*ROW('Hygiene Data'!F183)),NA())</f>
        <v>#N/A</v>
      </c>
      <c r="BK189" s="135" t="e">
        <f ca="1">+IF(AND(ISNUMBER(OFFSET('Hygiene Data'!$F$10,0,10*ROW('Hygiene Data'!F183))),'Data Summary'!DZ189="Yes"),OFFSET('Hygiene Data'!$F$10,0,10*ROW('Hygiene Data'!F183)),NA())</f>
        <v>#N/A</v>
      </c>
      <c r="BL189" s="135" t="e">
        <f ca="1">+IF(AND(ISNUMBER(OFFSET('Hygiene Data'!$G$6,0,10*ROW('Hygiene Data'!G183))),'Data Summary'!EA189="Yes"),OFFSET('Hygiene Data'!$G$6,0,10*ROW('Hygiene Data'!G183)),NA())</f>
        <v>#N/A</v>
      </c>
      <c r="BM189" s="135" t="e">
        <f ca="1">+IF(AND(ISNUMBER(OFFSET('Hygiene Data'!$G$8,0,10*ROW('Hygiene Data'!G183))),'Data Summary'!EB189="Yes"),OFFSET('Hygiene Data'!$G$8,0,10*ROW('Hygiene Data'!G183)),NA())</f>
        <v>#N/A</v>
      </c>
      <c r="BN189" s="135" t="e">
        <f ca="1">+IF(AND(ISNUMBER(OFFSET('Hygiene Data'!$G$10,0,10*ROW('Hygiene Data'!G183))),'Data Summary'!EC189="Yes"),OFFSET('Hygiene Data'!$G$10,0,10*ROW('Hygiene Data'!G183)),NA())</f>
        <v>#N/A</v>
      </c>
      <c r="BO189" s="135" t="e">
        <f ca="1">+IF(AND(ISNUMBER(OFFSET('Hygiene Data'!$H$6,0,10*ROW('Hygiene Data'!H183))),'Data Summary'!ED189="Yes"),OFFSET('Hygiene Data'!$H$6,0,10*ROW('Hygiene Data'!H183)),NA())</f>
        <v>#N/A</v>
      </c>
      <c r="BP189" s="135" t="e">
        <f ca="1">+IF(AND(ISNUMBER(OFFSET('Hygiene Data'!$H$8,0,10*ROW('Hygiene Data'!H183))),'Data Summary'!EE189="Yes"),OFFSET('Hygiene Data'!$H$8,0,10*ROW('Hygiene Data'!H183)),NA())</f>
        <v>#N/A</v>
      </c>
      <c r="BQ189" s="135" t="e">
        <f ca="1">+IF(AND(ISNUMBER(OFFSET('Hygiene Data'!$H$10,0,10*ROW('Hygiene Data'!H183))),'Data Summary'!EF189="Yes"),OFFSET('Hygiene Data'!$H$10,0,10*ROW('Hygiene Data'!H183)),NA())</f>
        <v>#N/A</v>
      </c>
    </row>
    <row r="190" spans="1:69" x14ac:dyDescent="0.2">
      <c r="A190" s="50" t="e">
        <f ca="1">+IF(OFFSET('Water Data'!$B$1,0,10*ROW('Water Data'!B184))="",NA(),OFFSET('Water Data'!$B$1,0,10*ROW('Water Data'!B184)))</f>
        <v>#N/A</v>
      </c>
      <c r="B190" s="50" t="e">
        <f ca="1">+IF(OFFSET('Water Data'!$A$3,0,10*ROW('Water Data'!A187))="",NA(),OFFSET('Water Data'!$A$3,0,10*ROW('Water Data'!A187)))</f>
        <v>#N/A</v>
      </c>
      <c r="C190" s="50" t="e">
        <f ca="1">+IF(OFFSET('Water Data'!$C$3,0,10*ROW('Water Data'!C187))="",NA(),OFFSET('Water Data'!$C$3,0,10*ROW('Water Data'!C187)))</f>
        <v>#N/A</v>
      </c>
      <c r="D190" s="133" t="e">
        <f ca="1">+IF(AND(ISNUMBER(OFFSET('Water Data'!$C$5,0,10*ROW('Water Data'!C184))),'Data Summary'!BS190="Yes"),100-OFFSET('Water Data'!$C$5,0,10*ROW('Water Data'!C184)),NA())</f>
        <v>#N/A</v>
      </c>
      <c r="E190" s="133" t="e">
        <f ca="1">+IF(AND(ISNUMBER(OFFSET('Water Data'!$C$7,0,10*ROW('Water Data'!C184))),'Data Summary'!BT190="Yes"),OFFSET('Water Data'!$C$7,0,10*ROW('Water Data'!C184)),NA())</f>
        <v>#N/A</v>
      </c>
      <c r="F190" s="133" t="e">
        <f ca="1">+IF(AND(ISNUMBER(OFFSET('Water Data'!$C$10,0,10*ROW('Water Data'!C184))),'Data Summary'!BU190="Yes"),OFFSET('Water Data'!$C$10,0,10*ROW('Water Data'!C184)),NA())</f>
        <v>#N/A</v>
      </c>
      <c r="G190" s="133" t="e">
        <f ca="1">+IF(AND(ISNUMBER(OFFSET('Water Data'!$D$5,0,10*ROW('Water Data'!D184))),'Data Summary'!BV190="Yes"),100-OFFSET('Water Data'!$D$5,0,10*ROW('Water Data'!D184)),NA())</f>
        <v>#N/A</v>
      </c>
      <c r="H190" s="133" t="e">
        <f ca="1">+IF(AND(ISNUMBER(OFFSET('Water Data'!$D$7,0,10*ROW('Water Data'!D184))),'Data Summary'!BW190="Yes"),OFFSET('Water Data'!$D$7,0,10*ROW('Water Data'!D184)),NA())</f>
        <v>#N/A</v>
      </c>
      <c r="I190" s="133" t="e">
        <f ca="1">+IF(AND(ISNUMBER(OFFSET('Water Data'!$D$10,0,10*ROW('Water Data'!D184))),'Data Summary'!BX190="Yes"),OFFSET('Water Data'!$D$10,0,10*ROW('Water Data'!D184)),NA())</f>
        <v>#N/A</v>
      </c>
      <c r="J190" s="133" t="e">
        <f ca="1">+IF(AND(ISNUMBER(OFFSET('Water Data'!$E$5,0,10*ROW('Water Data'!E184))),'Data Summary'!BY190="Yes"),100-OFFSET('Water Data'!$E$5,0,10*ROW('Water Data'!E184)),NA())</f>
        <v>#N/A</v>
      </c>
      <c r="K190" s="133" t="e">
        <f ca="1">+IF(AND(ISNUMBER(OFFSET('Water Data'!$E$7,0,10*ROW('Water Data'!E184))),'Data Summary'!BZ190="Yes"),OFFSET('Water Data'!$E$7,0,10*ROW('Water Data'!E184)),NA())</f>
        <v>#N/A</v>
      </c>
      <c r="L190" s="133" t="e">
        <f ca="1">+IF(AND(ISNUMBER(OFFSET('Water Data'!$E$10,0,10*ROW('Water Data'!E184))),'Data Summary'!CA190="Yes"),OFFSET('Water Data'!$E$10,0,10*ROW('Water Data'!E184)),NA())</f>
        <v>#N/A</v>
      </c>
      <c r="M190" s="133" t="e">
        <f ca="1">+IF(AND(ISNUMBER(OFFSET('Water Data'!$F$5,0,10*ROW('Water Data'!F184))),'Data Summary'!CB190="Yes"),100-OFFSET('Water Data'!$F$5,0,10*ROW('Water Data'!F184)),NA())</f>
        <v>#N/A</v>
      </c>
      <c r="N190" s="133" t="e">
        <f ca="1">+IF(AND(ISNUMBER(OFFSET('Water Data'!$F$7,0,10*ROW('Water Data'!F184))),'Data Summary'!CC190="Yes"),OFFSET('Water Data'!$F$7,0,10*ROW('Water Data'!F184)),NA())</f>
        <v>#N/A</v>
      </c>
      <c r="O190" s="133" t="e">
        <f ca="1">+IF(AND(ISNUMBER(OFFSET('Water Data'!$F$10,0,10*ROW('Water Data'!F184))),'Data Summary'!CD190="Yes"),OFFSET('Water Data'!$F$10,0,10*ROW('Water Data'!F184)),NA())</f>
        <v>#N/A</v>
      </c>
      <c r="P190" s="133" t="e">
        <f ca="1">+IF(AND(ISNUMBER(OFFSET('Water Data'!$G$5,0,10*ROW('Water Data'!G184))),'Data Summary'!CE190="Yes"),100-OFFSET('Water Data'!$G$5,0,10*ROW('Water Data'!G184)),NA())</f>
        <v>#N/A</v>
      </c>
      <c r="Q190" s="133" t="e">
        <f ca="1">+IF(AND(ISNUMBER(OFFSET('Water Data'!$G$7,0,10*ROW('Water Data'!G184))),'Data Summary'!CF190="Yes"),OFFSET('Water Data'!$G$7,0,10*ROW('Water Data'!G184)),NA())</f>
        <v>#N/A</v>
      </c>
      <c r="R190" s="133" t="e">
        <f ca="1">+IF(AND(ISNUMBER(OFFSET('Water Data'!$G$10,0,10*ROW('Water Data'!G184))),'Data Summary'!CG190="Yes"),OFFSET('Water Data'!$G$10,0,10*ROW('Water Data'!G184)),NA())</f>
        <v>#N/A</v>
      </c>
      <c r="S190" s="133" t="e">
        <f ca="1">+IF(AND(ISNUMBER(OFFSET('Water Data'!$H$5,0,10*ROW('Water Data'!H184))),'Data Summary'!CH190="Yes"),100-OFFSET('Water Data'!$H$5,0,10*ROW('Water Data'!H184)),NA())</f>
        <v>#N/A</v>
      </c>
      <c r="T190" s="133" t="e">
        <f ca="1">+IF(AND(ISNUMBER(OFFSET('Water Data'!$H$7,0,10*ROW('Water Data'!H184))),'Data Summary'!CI190="Yes"),OFFSET('Water Data'!$H$7,0,10*ROW('Water Data'!H184)),NA())</f>
        <v>#N/A</v>
      </c>
      <c r="U190" s="133" t="e">
        <f ca="1">+IF(AND(ISNUMBER(OFFSET('Water Data'!$H$10,0,10*ROW('Water Data'!H184))),'Data Summary'!CJ190="Yes"),OFFSET('Water Data'!$H$10,0,10*ROW('Water Data'!H184)),NA())</f>
        <v>#N/A</v>
      </c>
      <c r="V190" s="134" t="e">
        <f ca="1">+IF(AND(ISNUMBER(OFFSET('Sanitation Data'!$C$5,0,10*ROW('Sanitation Data'!C184))),'Data Summary'!CK190="Yes"),100-OFFSET('Sanitation Data'!$C$5,0,10*ROW('Sanitation Data'!C184)),NA())</f>
        <v>#N/A</v>
      </c>
      <c r="W190" s="134" t="e">
        <f ca="1">+IF(AND(ISNUMBER(OFFSET('Sanitation Data'!$C$7,0,10*ROW('Sanitation Data'!C184))),'Data Summary'!CL190="Yes"),OFFSET('Sanitation Data'!$C$7,0,10*ROW('Sanitation Data'!C184)),NA())</f>
        <v>#N/A</v>
      </c>
      <c r="X190" s="134" t="e">
        <f ca="1">+IF(AND(ISNUMBER(OFFSET('Sanitation Data'!$C$11,0,10*ROW('Sanitation Data'!C184))),'Data Summary'!CM190="Yes"),OFFSET('Sanitation Data'!$C$11,0,10*ROW('Sanitation Data'!C184)),NA())</f>
        <v>#N/A</v>
      </c>
      <c r="Y190" s="134" t="e">
        <f ca="1">+IF(AND(ISNUMBER(OFFSET('Sanitation Data'!$C$12,0,10*ROW('Sanitation Data'!C184))),'Data Summary'!CN190="Yes"),OFFSET('Sanitation Data'!$C$12,0,10*ROW('Sanitation Data'!C184)),NA())</f>
        <v>#N/A</v>
      </c>
      <c r="Z190" s="134" t="e">
        <f ca="1">+IF(AND(ISNUMBER(OFFSET('Sanitation Data'!$C$13,0,10*ROW('Sanitation Data'!C184))),'Data Summary'!CO190="Yes"),OFFSET('Sanitation Data'!$C$13,0,10*ROW('Sanitation Data'!C184)),NA())</f>
        <v>#N/A</v>
      </c>
      <c r="AA190" s="134" t="e">
        <f ca="1">+IF(AND(ISNUMBER(OFFSET('Sanitation Data'!$D$5,0,10*ROW('Sanitation Data'!D184))),'Data Summary'!CP190="Yes"),100-OFFSET('Sanitation Data'!$D$5,0,10*ROW('Sanitation Data'!D184)),NA())</f>
        <v>#N/A</v>
      </c>
      <c r="AB190" s="134" t="e">
        <f ca="1">+IF(AND(ISNUMBER(OFFSET('Sanitation Data'!$D$7,0,10*ROW('Sanitation Data'!D184))),'Data Summary'!CQ190="Yes"),OFFSET('Sanitation Data'!$D$7,0,10*ROW('Sanitation Data'!D184)),NA())</f>
        <v>#N/A</v>
      </c>
      <c r="AC190" s="134" t="e">
        <f ca="1">+IF(AND(ISNUMBER(OFFSET('Sanitation Data'!$D$11,0,10*ROW('Sanitation Data'!D184))),'Data Summary'!CR190="Yes"),OFFSET('Sanitation Data'!$D$11,0,10*ROW('Sanitation Data'!D184)),NA())</f>
        <v>#N/A</v>
      </c>
      <c r="AD190" s="134" t="e">
        <f ca="1">+IF(AND(ISNUMBER(OFFSET('Sanitation Data'!$D$12,0,10*ROW('Sanitation Data'!D184))),'Data Summary'!CS190="Yes"),OFFSET('Sanitation Data'!$D$12,0,10*ROW('Sanitation Data'!D184)),NA())</f>
        <v>#N/A</v>
      </c>
      <c r="AE190" s="134" t="e">
        <f ca="1">+IF(AND(ISNUMBER(OFFSET('Sanitation Data'!$D$13,0,10*ROW('Sanitation Data'!D184))),'Data Summary'!CT190="Yes"),OFFSET('Sanitation Data'!$D$13,0,10*ROW('Sanitation Data'!D184)),NA())</f>
        <v>#N/A</v>
      </c>
      <c r="AF190" s="134" t="e">
        <f ca="1">+IF(AND(ISNUMBER(OFFSET('Sanitation Data'!$E$5,0,10*ROW('Sanitation Data'!E184))),'Data Summary'!CU190="Yes"),100-OFFSET('Sanitation Data'!$E$5,0,10*ROW('Sanitation Data'!E184)),NA())</f>
        <v>#N/A</v>
      </c>
      <c r="AG190" s="134" t="e">
        <f ca="1">+IF(AND(ISNUMBER(OFFSET('Sanitation Data'!$E$7,0,10*ROW('Sanitation Data'!E184))),'Data Summary'!CV190="Yes"),OFFSET('Sanitation Data'!$E$7,0,10*ROW('Sanitation Data'!E184)),NA())</f>
        <v>#N/A</v>
      </c>
      <c r="AH190" s="134" t="e">
        <f ca="1">+IF(AND(ISNUMBER(OFFSET('Sanitation Data'!$E$11,0,10*ROW('Sanitation Data'!E184))),'Data Summary'!CW190="Yes"),OFFSET('Sanitation Data'!$E$11,0,10*ROW('Sanitation Data'!E184)),NA())</f>
        <v>#N/A</v>
      </c>
      <c r="AI190" s="134" t="e">
        <f ca="1">+IF(AND(ISNUMBER(OFFSET('Sanitation Data'!$E$12,0,10*ROW('Sanitation Data'!E184))),'Data Summary'!CX190="Yes"),OFFSET('Sanitation Data'!$E$12,0,10*ROW('Sanitation Data'!E184)),NA())</f>
        <v>#N/A</v>
      </c>
      <c r="AJ190" s="134" t="e">
        <f ca="1">+IF(AND(ISNUMBER(OFFSET('Sanitation Data'!$E$13,0,10*ROW('Sanitation Data'!E184))),'Data Summary'!CY190="Yes"),OFFSET('Sanitation Data'!$E$13,0,10*ROW('Sanitation Data'!E184)),NA())</f>
        <v>#N/A</v>
      </c>
      <c r="AK190" s="134" t="e">
        <f ca="1">+IF(AND(ISNUMBER(OFFSET('Sanitation Data'!$F$5,0,10*ROW('Sanitation Data'!F184))),'Data Summary'!CZ190="Yes"),100-OFFSET('Sanitation Data'!$F$5,0,10*ROW('Sanitation Data'!F184)),NA())</f>
        <v>#N/A</v>
      </c>
      <c r="AL190" s="134" t="e">
        <f ca="1">+IF(AND(ISNUMBER(OFFSET('Sanitation Data'!$F$7,0,10*ROW('Sanitation Data'!F184))),'Data Summary'!DA190="Yes"),OFFSET('Sanitation Data'!$F$7,0,10*ROW('Sanitation Data'!F184)),NA())</f>
        <v>#N/A</v>
      </c>
      <c r="AM190" s="134" t="e">
        <f ca="1">+IF(AND(ISNUMBER(OFFSET('Sanitation Data'!$F$11,0,10*ROW('Sanitation Data'!F184))),'Data Summary'!DB190="Yes"),OFFSET('Sanitation Data'!$F$11,0,10*ROW('Sanitation Data'!F184)),NA())</f>
        <v>#N/A</v>
      </c>
      <c r="AN190" s="134" t="e">
        <f ca="1">+IF(AND(ISNUMBER(OFFSET('Sanitation Data'!$F$12,0,10*ROW('Sanitation Data'!F184))),'Data Summary'!DC190="Yes"),OFFSET('Sanitation Data'!$F$12,0,10*ROW('Sanitation Data'!F184)),NA())</f>
        <v>#N/A</v>
      </c>
      <c r="AO190" s="134" t="e">
        <f ca="1">+IF(AND(ISNUMBER(OFFSET('Sanitation Data'!$F$13,0,10*ROW('Sanitation Data'!F184))),'Data Summary'!DD190="Yes"),OFFSET('Sanitation Data'!$F$13,0,10*ROW('Sanitation Data'!F184)),NA())</f>
        <v>#N/A</v>
      </c>
      <c r="AP190" s="134" t="e">
        <f ca="1">+IF(AND(ISNUMBER(OFFSET('Sanitation Data'!$G$5,0,10*ROW('Sanitation Data'!G184))),'Data Summary'!DE190="Yes"),100-OFFSET('Sanitation Data'!$G$5,0,10*ROW('Sanitation Data'!G184)),NA())</f>
        <v>#N/A</v>
      </c>
      <c r="AQ190" s="134" t="e">
        <f ca="1">+IF(AND(ISNUMBER(OFFSET('Sanitation Data'!$G$7,0,10*ROW('Sanitation Data'!G184))),'Data Summary'!DF190="Yes"),OFFSET('Sanitation Data'!$G$7,0,10*ROW('Sanitation Data'!G184)),NA())</f>
        <v>#N/A</v>
      </c>
      <c r="AR190" s="134" t="e">
        <f ca="1">+IF(AND(ISNUMBER(OFFSET('Sanitation Data'!$G$11,0,10*ROW('Sanitation Data'!G184))),'Data Summary'!DG190="Yes"),OFFSET('Sanitation Data'!$G$11,0,10*ROW('Sanitation Data'!G184)),NA())</f>
        <v>#N/A</v>
      </c>
      <c r="AS190" s="134" t="e">
        <f ca="1">+IF(AND(ISNUMBER(OFFSET('Sanitation Data'!$G$12,0,10*ROW('Sanitation Data'!G184))),'Data Summary'!DH190="Yes"),OFFSET('Sanitation Data'!$G$12,0,10*ROW('Sanitation Data'!G184)),NA())</f>
        <v>#N/A</v>
      </c>
      <c r="AT190" s="134" t="e">
        <f ca="1">+IF(AND(ISNUMBER(OFFSET('Sanitation Data'!$G$13,0,10*ROW('Sanitation Data'!G184))),'Data Summary'!DI190="Yes"),OFFSET('Sanitation Data'!$G$13,0,10*ROW('Sanitation Data'!G184)),NA())</f>
        <v>#N/A</v>
      </c>
      <c r="AU190" s="134" t="e">
        <f ca="1">+IF(AND(ISNUMBER(OFFSET('Sanitation Data'!$H$5,0,10*ROW('Sanitation Data'!H184))),'Data Summary'!DJ190="Yes"),100-OFFSET('Sanitation Data'!$H$5,0,10*ROW('Sanitation Data'!H184)),NA())</f>
        <v>#N/A</v>
      </c>
      <c r="AV190" s="134" t="e">
        <f ca="1">+IF(AND(ISNUMBER(OFFSET('Sanitation Data'!$H$7,0,10*ROW('Sanitation Data'!H184))),'Data Summary'!DK190="Yes"),OFFSET('Sanitation Data'!$H$7,0,10*ROW('Sanitation Data'!H184)),NA())</f>
        <v>#N/A</v>
      </c>
      <c r="AW190" s="134" t="e">
        <f ca="1">+IF(AND(ISNUMBER(OFFSET('Sanitation Data'!$H$11,0,10*ROW('Sanitation Data'!H184))),'Data Summary'!DL190="Yes"),OFFSET('Sanitation Data'!$H$11,0,10*ROW('Sanitation Data'!H184)),NA())</f>
        <v>#N/A</v>
      </c>
      <c r="AX190" s="134" t="e">
        <f ca="1">+IF(AND(ISNUMBER(OFFSET('Sanitation Data'!$H$12,0,10*ROW('Sanitation Data'!H184))),'Data Summary'!DM190="Yes"),OFFSET('Sanitation Data'!$H$12,0,10*ROW('Sanitation Data'!H184)),NA())</f>
        <v>#N/A</v>
      </c>
      <c r="AY190" s="134" t="e">
        <f ca="1">+IF(AND(ISNUMBER(OFFSET('Sanitation Data'!$H$13,0,10*ROW('Sanitation Data'!H184))),'Data Summary'!DN190="Yes"),OFFSET('Sanitation Data'!$H$13,0,10*ROW('Sanitation Data'!H184)),NA())</f>
        <v>#N/A</v>
      </c>
      <c r="AZ190" s="135" t="e">
        <f ca="1">+IF(AND(ISNUMBER(OFFSET('Hygiene Data'!$C$6,0,10*ROW('Hygiene Data'!C184))),'Data Summary'!DO190="Yes"),OFFSET('Hygiene Data'!$C$6,0,10*ROW('Hygiene Data'!C184)),NA())</f>
        <v>#N/A</v>
      </c>
      <c r="BA190" s="135" t="e">
        <f ca="1">+IF(AND(ISNUMBER(OFFSET('Hygiene Data'!$C$8,0,10*ROW('Hygiene Data'!C184))),'Data Summary'!DP190="Yes"),OFFSET('Hygiene Data'!$C$8,0,10*ROW('Hygiene Data'!C184)),NA())</f>
        <v>#N/A</v>
      </c>
      <c r="BB190" s="135" t="e">
        <f ca="1">+IF(AND(ISNUMBER(OFFSET('Hygiene Data'!$C$10,0,10*ROW('Hygiene Data'!C184))),'Data Summary'!DQ190="Yes"),OFFSET('Hygiene Data'!$C$10,0,10*ROW('Hygiene Data'!C184)),NA())</f>
        <v>#N/A</v>
      </c>
      <c r="BC190" s="135" t="e">
        <f ca="1">+IF(AND(ISNUMBER(OFFSET('Hygiene Data'!$D$6,0,10*ROW('Hygiene Data'!D184))),'Data Summary'!DR190="Yes"),OFFSET('Hygiene Data'!$D$6,0,10*ROW('Hygiene Data'!D184)),NA())</f>
        <v>#N/A</v>
      </c>
      <c r="BD190" s="135" t="e">
        <f ca="1">+IF(AND(ISNUMBER(OFFSET('Hygiene Data'!$D$8,0,10*ROW('Hygiene Data'!D184))),'Data Summary'!DS190="Yes"),OFFSET('Hygiene Data'!$D$8,0,10*ROW('Hygiene Data'!D184)),NA())</f>
        <v>#N/A</v>
      </c>
      <c r="BE190" s="135" t="e">
        <f ca="1">+IF(AND(ISNUMBER(OFFSET('Hygiene Data'!$D$10,0,10*ROW('Hygiene Data'!D184))),'Data Summary'!DT190="Yes"),OFFSET('Hygiene Data'!$D$10,0,10*ROW('Hygiene Data'!D184)),NA())</f>
        <v>#N/A</v>
      </c>
      <c r="BF190" s="135" t="e">
        <f ca="1">+IF(AND(ISNUMBER(OFFSET('Hygiene Data'!$E$6,0,10*ROW('Hygiene Data'!E184))),'Data Summary'!DU190="Yes"),OFFSET('Hygiene Data'!$E$6,0,10*ROW('Hygiene Data'!E184)),NA())</f>
        <v>#N/A</v>
      </c>
      <c r="BG190" s="135" t="e">
        <f ca="1">+IF(AND(ISNUMBER(OFFSET('Hygiene Data'!$E$8,0,10*ROW('Hygiene Data'!E184))),'Data Summary'!DV190="Yes"),OFFSET('Hygiene Data'!$E$8,0,10*ROW('Hygiene Data'!E184)),NA())</f>
        <v>#N/A</v>
      </c>
      <c r="BH190" s="135" t="e">
        <f ca="1">+IF(AND(ISNUMBER(OFFSET('Hygiene Data'!$E$10,0,10*ROW('Hygiene Data'!E184))),'Data Summary'!DW190="Yes"),OFFSET('Hygiene Data'!$E$10,0,10*ROW('Hygiene Data'!E184)),NA())</f>
        <v>#N/A</v>
      </c>
      <c r="BI190" s="135" t="e">
        <f ca="1">+IF(AND(ISNUMBER(OFFSET('Hygiene Data'!$F$6,0,10*ROW('Hygiene Data'!F184))),'Data Summary'!DX190="Yes"),OFFSET('Hygiene Data'!$F$6,0,10*ROW('Hygiene Data'!F184)),NA())</f>
        <v>#N/A</v>
      </c>
      <c r="BJ190" s="135" t="e">
        <f ca="1">+IF(AND(ISNUMBER(OFFSET('Hygiene Data'!$F$8,0,10*ROW('Hygiene Data'!F184))),'Data Summary'!DY190="Yes"),OFFSET('Hygiene Data'!$F$8,0,10*ROW('Hygiene Data'!F184)),NA())</f>
        <v>#N/A</v>
      </c>
      <c r="BK190" s="135" t="e">
        <f ca="1">+IF(AND(ISNUMBER(OFFSET('Hygiene Data'!$F$10,0,10*ROW('Hygiene Data'!F184))),'Data Summary'!DZ190="Yes"),OFFSET('Hygiene Data'!$F$10,0,10*ROW('Hygiene Data'!F184)),NA())</f>
        <v>#N/A</v>
      </c>
      <c r="BL190" s="135" t="e">
        <f ca="1">+IF(AND(ISNUMBER(OFFSET('Hygiene Data'!$G$6,0,10*ROW('Hygiene Data'!G184))),'Data Summary'!EA190="Yes"),OFFSET('Hygiene Data'!$G$6,0,10*ROW('Hygiene Data'!G184)),NA())</f>
        <v>#N/A</v>
      </c>
      <c r="BM190" s="135" t="e">
        <f ca="1">+IF(AND(ISNUMBER(OFFSET('Hygiene Data'!$G$8,0,10*ROW('Hygiene Data'!G184))),'Data Summary'!EB190="Yes"),OFFSET('Hygiene Data'!$G$8,0,10*ROW('Hygiene Data'!G184)),NA())</f>
        <v>#N/A</v>
      </c>
      <c r="BN190" s="135" t="e">
        <f ca="1">+IF(AND(ISNUMBER(OFFSET('Hygiene Data'!$G$10,0,10*ROW('Hygiene Data'!G184))),'Data Summary'!EC190="Yes"),OFFSET('Hygiene Data'!$G$10,0,10*ROW('Hygiene Data'!G184)),NA())</f>
        <v>#N/A</v>
      </c>
      <c r="BO190" s="135" t="e">
        <f ca="1">+IF(AND(ISNUMBER(OFFSET('Hygiene Data'!$H$6,0,10*ROW('Hygiene Data'!H184))),'Data Summary'!ED190="Yes"),OFFSET('Hygiene Data'!$H$6,0,10*ROW('Hygiene Data'!H184)),NA())</f>
        <v>#N/A</v>
      </c>
      <c r="BP190" s="135" t="e">
        <f ca="1">+IF(AND(ISNUMBER(OFFSET('Hygiene Data'!$H$8,0,10*ROW('Hygiene Data'!H184))),'Data Summary'!EE190="Yes"),OFFSET('Hygiene Data'!$H$8,0,10*ROW('Hygiene Data'!H184)),NA())</f>
        <v>#N/A</v>
      </c>
      <c r="BQ190" s="135" t="e">
        <f ca="1">+IF(AND(ISNUMBER(OFFSET('Hygiene Data'!$H$10,0,10*ROW('Hygiene Data'!H184))),'Data Summary'!EF190="Yes"),OFFSET('Hygiene Data'!$H$10,0,10*ROW('Hygiene Data'!H184)),NA())</f>
        <v>#N/A</v>
      </c>
    </row>
    <row r="191" spans="1:69" x14ac:dyDescent="0.2">
      <c r="A191" s="50" t="e">
        <f ca="1">+IF(OFFSET('Water Data'!$B$1,0,10*ROW('Water Data'!B185))="",NA(),OFFSET('Water Data'!$B$1,0,10*ROW('Water Data'!B185)))</f>
        <v>#N/A</v>
      </c>
      <c r="B191" s="50" t="e">
        <f ca="1">+IF(OFFSET('Water Data'!$A$3,0,10*ROW('Water Data'!A188))="",NA(),OFFSET('Water Data'!$A$3,0,10*ROW('Water Data'!A188)))</f>
        <v>#N/A</v>
      </c>
      <c r="C191" s="50" t="e">
        <f ca="1">+IF(OFFSET('Water Data'!$C$3,0,10*ROW('Water Data'!C188))="",NA(),OFFSET('Water Data'!$C$3,0,10*ROW('Water Data'!C188)))</f>
        <v>#N/A</v>
      </c>
      <c r="D191" s="133" t="e">
        <f ca="1">+IF(AND(ISNUMBER(OFFSET('Water Data'!$C$5,0,10*ROW('Water Data'!C185))),'Data Summary'!BS191="Yes"),100-OFFSET('Water Data'!$C$5,0,10*ROW('Water Data'!C185)),NA())</f>
        <v>#N/A</v>
      </c>
      <c r="E191" s="133" t="e">
        <f ca="1">+IF(AND(ISNUMBER(OFFSET('Water Data'!$C$7,0,10*ROW('Water Data'!C185))),'Data Summary'!BT191="Yes"),OFFSET('Water Data'!$C$7,0,10*ROW('Water Data'!C185)),NA())</f>
        <v>#N/A</v>
      </c>
      <c r="F191" s="133" t="e">
        <f ca="1">+IF(AND(ISNUMBER(OFFSET('Water Data'!$C$10,0,10*ROW('Water Data'!C185))),'Data Summary'!BU191="Yes"),OFFSET('Water Data'!$C$10,0,10*ROW('Water Data'!C185)),NA())</f>
        <v>#N/A</v>
      </c>
      <c r="G191" s="133" t="e">
        <f ca="1">+IF(AND(ISNUMBER(OFFSET('Water Data'!$D$5,0,10*ROW('Water Data'!D185))),'Data Summary'!BV191="Yes"),100-OFFSET('Water Data'!$D$5,0,10*ROW('Water Data'!D185)),NA())</f>
        <v>#N/A</v>
      </c>
      <c r="H191" s="133" t="e">
        <f ca="1">+IF(AND(ISNUMBER(OFFSET('Water Data'!$D$7,0,10*ROW('Water Data'!D185))),'Data Summary'!BW191="Yes"),OFFSET('Water Data'!$D$7,0,10*ROW('Water Data'!D185)),NA())</f>
        <v>#N/A</v>
      </c>
      <c r="I191" s="133" t="e">
        <f ca="1">+IF(AND(ISNUMBER(OFFSET('Water Data'!$D$10,0,10*ROW('Water Data'!D185))),'Data Summary'!BX191="Yes"),OFFSET('Water Data'!$D$10,0,10*ROW('Water Data'!D185)),NA())</f>
        <v>#N/A</v>
      </c>
      <c r="J191" s="133" t="e">
        <f ca="1">+IF(AND(ISNUMBER(OFFSET('Water Data'!$E$5,0,10*ROW('Water Data'!E185))),'Data Summary'!BY191="Yes"),100-OFFSET('Water Data'!$E$5,0,10*ROW('Water Data'!E185)),NA())</f>
        <v>#N/A</v>
      </c>
      <c r="K191" s="133" t="e">
        <f ca="1">+IF(AND(ISNUMBER(OFFSET('Water Data'!$E$7,0,10*ROW('Water Data'!E185))),'Data Summary'!BZ191="Yes"),OFFSET('Water Data'!$E$7,0,10*ROW('Water Data'!E185)),NA())</f>
        <v>#N/A</v>
      </c>
      <c r="L191" s="133" t="e">
        <f ca="1">+IF(AND(ISNUMBER(OFFSET('Water Data'!$E$10,0,10*ROW('Water Data'!E185))),'Data Summary'!CA191="Yes"),OFFSET('Water Data'!$E$10,0,10*ROW('Water Data'!E185)),NA())</f>
        <v>#N/A</v>
      </c>
      <c r="M191" s="133" t="e">
        <f ca="1">+IF(AND(ISNUMBER(OFFSET('Water Data'!$F$5,0,10*ROW('Water Data'!F185))),'Data Summary'!CB191="Yes"),100-OFFSET('Water Data'!$F$5,0,10*ROW('Water Data'!F185)),NA())</f>
        <v>#N/A</v>
      </c>
      <c r="N191" s="133" t="e">
        <f ca="1">+IF(AND(ISNUMBER(OFFSET('Water Data'!$F$7,0,10*ROW('Water Data'!F185))),'Data Summary'!CC191="Yes"),OFFSET('Water Data'!$F$7,0,10*ROW('Water Data'!F185)),NA())</f>
        <v>#N/A</v>
      </c>
      <c r="O191" s="133" t="e">
        <f ca="1">+IF(AND(ISNUMBER(OFFSET('Water Data'!$F$10,0,10*ROW('Water Data'!F185))),'Data Summary'!CD191="Yes"),OFFSET('Water Data'!$F$10,0,10*ROW('Water Data'!F185)),NA())</f>
        <v>#N/A</v>
      </c>
      <c r="P191" s="133" t="e">
        <f ca="1">+IF(AND(ISNUMBER(OFFSET('Water Data'!$G$5,0,10*ROW('Water Data'!G185))),'Data Summary'!CE191="Yes"),100-OFFSET('Water Data'!$G$5,0,10*ROW('Water Data'!G185)),NA())</f>
        <v>#N/A</v>
      </c>
      <c r="Q191" s="133" t="e">
        <f ca="1">+IF(AND(ISNUMBER(OFFSET('Water Data'!$G$7,0,10*ROW('Water Data'!G185))),'Data Summary'!CF191="Yes"),OFFSET('Water Data'!$G$7,0,10*ROW('Water Data'!G185)),NA())</f>
        <v>#N/A</v>
      </c>
      <c r="R191" s="133" t="e">
        <f ca="1">+IF(AND(ISNUMBER(OFFSET('Water Data'!$G$10,0,10*ROW('Water Data'!G185))),'Data Summary'!CG191="Yes"),OFFSET('Water Data'!$G$10,0,10*ROW('Water Data'!G185)),NA())</f>
        <v>#N/A</v>
      </c>
      <c r="S191" s="133" t="e">
        <f ca="1">+IF(AND(ISNUMBER(OFFSET('Water Data'!$H$5,0,10*ROW('Water Data'!H185))),'Data Summary'!CH191="Yes"),100-OFFSET('Water Data'!$H$5,0,10*ROW('Water Data'!H185)),NA())</f>
        <v>#N/A</v>
      </c>
      <c r="T191" s="133" t="e">
        <f ca="1">+IF(AND(ISNUMBER(OFFSET('Water Data'!$H$7,0,10*ROW('Water Data'!H185))),'Data Summary'!CI191="Yes"),OFFSET('Water Data'!$H$7,0,10*ROW('Water Data'!H185)),NA())</f>
        <v>#N/A</v>
      </c>
      <c r="U191" s="133" t="e">
        <f ca="1">+IF(AND(ISNUMBER(OFFSET('Water Data'!$H$10,0,10*ROW('Water Data'!H185))),'Data Summary'!CJ191="Yes"),OFFSET('Water Data'!$H$10,0,10*ROW('Water Data'!H185)),NA())</f>
        <v>#N/A</v>
      </c>
      <c r="V191" s="134" t="e">
        <f ca="1">+IF(AND(ISNUMBER(OFFSET('Sanitation Data'!$C$5,0,10*ROW('Sanitation Data'!C185))),'Data Summary'!CK191="Yes"),100-OFFSET('Sanitation Data'!$C$5,0,10*ROW('Sanitation Data'!C185)),NA())</f>
        <v>#N/A</v>
      </c>
      <c r="W191" s="134" t="e">
        <f ca="1">+IF(AND(ISNUMBER(OFFSET('Sanitation Data'!$C$7,0,10*ROW('Sanitation Data'!C185))),'Data Summary'!CL191="Yes"),OFFSET('Sanitation Data'!$C$7,0,10*ROW('Sanitation Data'!C185)),NA())</f>
        <v>#N/A</v>
      </c>
      <c r="X191" s="134" t="e">
        <f ca="1">+IF(AND(ISNUMBER(OFFSET('Sanitation Data'!$C$11,0,10*ROW('Sanitation Data'!C185))),'Data Summary'!CM191="Yes"),OFFSET('Sanitation Data'!$C$11,0,10*ROW('Sanitation Data'!C185)),NA())</f>
        <v>#N/A</v>
      </c>
      <c r="Y191" s="134" t="e">
        <f ca="1">+IF(AND(ISNUMBER(OFFSET('Sanitation Data'!$C$12,0,10*ROW('Sanitation Data'!C185))),'Data Summary'!CN191="Yes"),OFFSET('Sanitation Data'!$C$12,0,10*ROW('Sanitation Data'!C185)),NA())</f>
        <v>#N/A</v>
      </c>
      <c r="Z191" s="134" t="e">
        <f ca="1">+IF(AND(ISNUMBER(OFFSET('Sanitation Data'!$C$13,0,10*ROW('Sanitation Data'!C185))),'Data Summary'!CO191="Yes"),OFFSET('Sanitation Data'!$C$13,0,10*ROW('Sanitation Data'!C185)),NA())</f>
        <v>#N/A</v>
      </c>
      <c r="AA191" s="134" t="e">
        <f ca="1">+IF(AND(ISNUMBER(OFFSET('Sanitation Data'!$D$5,0,10*ROW('Sanitation Data'!D185))),'Data Summary'!CP191="Yes"),100-OFFSET('Sanitation Data'!$D$5,0,10*ROW('Sanitation Data'!D185)),NA())</f>
        <v>#N/A</v>
      </c>
      <c r="AB191" s="134" t="e">
        <f ca="1">+IF(AND(ISNUMBER(OFFSET('Sanitation Data'!$D$7,0,10*ROW('Sanitation Data'!D185))),'Data Summary'!CQ191="Yes"),OFFSET('Sanitation Data'!$D$7,0,10*ROW('Sanitation Data'!D185)),NA())</f>
        <v>#N/A</v>
      </c>
      <c r="AC191" s="134" t="e">
        <f ca="1">+IF(AND(ISNUMBER(OFFSET('Sanitation Data'!$D$11,0,10*ROW('Sanitation Data'!D185))),'Data Summary'!CR191="Yes"),OFFSET('Sanitation Data'!$D$11,0,10*ROW('Sanitation Data'!D185)),NA())</f>
        <v>#N/A</v>
      </c>
      <c r="AD191" s="134" t="e">
        <f ca="1">+IF(AND(ISNUMBER(OFFSET('Sanitation Data'!$D$12,0,10*ROW('Sanitation Data'!D185))),'Data Summary'!CS191="Yes"),OFFSET('Sanitation Data'!$D$12,0,10*ROW('Sanitation Data'!D185)),NA())</f>
        <v>#N/A</v>
      </c>
      <c r="AE191" s="134" t="e">
        <f ca="1">+IF(AND(ISNUMBER(OFFSET('Sanitation Data'!$D$13,0,10*ROW('Sanitation Data'!D185))),'Data Summary'!CT191="Yes"),OFFSET('Sanitation Data'!$D$13,0,10*ROW('Sanitation Data'!D185)),NA())</f>
        <v>#N/A</v>
      </c>
      <c r="AF191" s="134" t="e">
        <f ca="1">+IF(AND(ISNUMBER(OFFSET('Sanitation Data'!$E$5,0,10*ROW('Sanitation Data'!E185))),'Data Summary'!CU191="Yes"),100-OFFSET('Sanitation Data'!$E$5,0,10*ROW('Sanitation Data'!E185)),NA())</f>
        <v>#N/A</v>
      </c>
      <c r="AG191" s="134" t="e">
        <f ca="1">+IF(AND(ISNUMBER(OFFSET('Sanitation Data'!$E$7,0,10*ROW('Sanitation Data'!E185))),'Data Summary'!CV191="Yes"),OFFSET('Sanitation Data'!$E$7,0,10*ROW('Sanitation Data'!E185)),NA())</f>
        <v>#N/A</v>
      </c>
      <c r="AH191" s="134" t="e">
        <f ca="1">+IF(AND(ISNUMBER(OFFSET('Sanitation Data'!$E$11,0,10*ROW('Sanitation Data'!E185))),'Data Summary'!CW191="Yes"),OFFSET('Sanitation Data'!$E$11,0,10*ROW('Sanitation Data'!E185)),NA())</f>
        <v>#N/A</v>
      </c>
      <c r="AI191" s="134" t="e">
        <f ca="1">+IF(AND(ISNUMBER(OFFSET('Sanitation Data'!$E$12,0,10*ROW('Sanitation Data'!E185))),'Data Summary'!CX191="Yes"),OFFSET('Sanitation Data'!$E$12,0,10*ROW('Sanitation Data'!E185)),NA())</f>
        <v>#N/A</v>
      </c>
      <c r="AJ191" s="134" t="e">
        <f ca="1">+IF(AND(ISNUMBER(OFFSET('Sanitation Data'!$E$13,0,10*ROW('Sanitation Data'!E185))),'Data Summary'!CY191="Yes"),OFFSET('Sanitation Data'!$E$13,0,10*ROW('Sanitation Data'!E185)),NA())</f>
        <v>#N/A</v>
      </c>
      <c r="AK191" s="134" t="e">
        <f ca="1">+IF(AND(ISNUMBER(OFFSET('Sanitation Data'!$F$5,0,10*ROW('Sanitation Data'!F185))),'Data Summary'!CZ191="Yes"),100-OFFSET('Sanitation Data'!$F$5,0,10*ROW('Sanitation Data'!F185)),NA())</f>
        <v>#N/A</v>
      </c>
      <c r="AL191" s="134" t="e">
        <f ca="1">+IF(AND(ISNUMBER(OFFSET('Sanitation Data'!$F$7,0,10*ROW('Sanitation Data'!F185))),'Data Summary'!DA191="Yes"),OFFSET('Sanitation Data'!$F$7,0,10*ROW('Sanitation Data'!F185)),NA())</f>
        <v>#N/A</v>
      </c>
      <c r="AM191" s="134" t="e">
        <f ca="1">+IF(AND(ISNUMBER(OFFSET('Sanitation Data'!$F$11,0,10*ROW('Sanitation Data'!F185))),'Data Summary'!DB191="Yes"),OFFSET('Sanitation Data'!$F$11,0,10*ROW('Sanitation Data'!F185)),NA())</f>
        <v>#N/A</v>
      </c>
      <c r="AN191" s="134" t="e">
        <f ca="1">+IF(AND(ISNUMBER(OFFSET('Sanitation Data'!$F$12,0,10*ROW('Sanitation Data'!F185))),'Data Summary'!DC191="Yes"),OFFSET('Sanitation Data'!$F$12,0,10*ROW('Sanitation Data'!F185)),NA())</f>
        <v>#N/A</v>
      </c>
      <c r="AO191" s="134" t="e">
        <f ca="1">+IF(AND(ISNUMBER(OFFSET('Sanitation Data'!$F$13,0,10*ROW('Sanitation Data'!F185))),'Data Summary'!DD191="Yes"),OFFSET('Sanitation Data'!$F$13,0,10*ROW('Sanitation Data'!F185)),NA())</f>
        <v>#N/A</v>
      </c>
      <c r="AP191" s="134" t="e">
        <f ca="1">+IF(AND(ISNUMBER(OFFSET('Sanitation Data'!$G$5,0,10*ROW('Sanitation Data'!G185))),'Data Summary'!DE191="Yes"),100-OFFSET('Sanitation Data'!$G$5,0,10*ROW('Sanitation Data'!G185)),NA())</f>
        <v>#N/A</v>
      </c>
      <c r="AQ191" s="134" t="e">
        <f ca="1">+IF(AND(ISNUMBER(OFFSET('Sanitation Data'!$G$7,0,10*ROW('Sanitation Data'!G185))),'Data Summary'!DF191="Yes"),OFFSET('Sanitation Data'!$G$7,0,10*ROW('Sanitation Data'!G185)),NA())</f>
        <v>#N/A</v>
      </c>
      <c r="AR191" s="134" t="e">
        <f ca="1">+IF(AND(ISNUMBER(OFFSET('Sanitation Data'!$G$11,0,10*ROW('Sanitation Data'!G185))),'Data Summary'!DG191="Yes"),OFFSET('Sanitation Data'!$G$11,0,10*ROW('Sanitation Data'!G185)),NA())</f>
        <v>#N/A</v>
      </c>
      <c r="AS191" s="134" t="e">
        <f ca="1">+IF(AND(ISNUMBER(OFFSET('Sanitation Data'!$G$12,0,10*ROW('Sanitation Data'!G185))),'Data Summary'!DH191="Yes"),OFFSET('Sanitation Data'!$G$12,0,10*ROW('Sanitation Data'!G185)),NA())</f>
        <v>#N/A</v>
      </c>
      <c r="AT191" s="134" t="e">
        <f ca="1">+IF(AND(ISNUMBER(OFFSET('Sanitation Data'!$G$13,0,10*ROW('Sanitation Data'!G185))),'Data Summary'!DI191="Yes"),OFFSET('Sanitation Data'!$G$13,0,10*ROW('Sanitation Data'!G185)),NA())</f>
        <v>#N/A</v>
      </c>
      <c r="AU191" s="134" t="e">
        <f ca="1">+IF(AND(ISNUMBER(OFFSET('Sanitation Data'!$H$5,0,10*ROW('Sanitation Data'!H185))),'Data Summary'!DJ191="Yes"),100-OFFSET('Sanitation Data'!$H$5,0,10*ROW('Sanitation Data'!H185)),NA())</f>
        <v>#N/A</v>
      </c>
      <c r="AV191" s="134" t="e">
        <f ca="1">+IF(AND(ISNUMBER(OFFSET('Sanitation Data'!$H$7,0,10*ROW('Sanitation Data'!H185))),'Data Summary'!DK191="Yes"),OFFSET('Sanitation Data'!$H$7,0,10*ROW('Sanitation Data'!H185)),NA())</f>
        <v>#N/A</v>
      </c>
      <c r="AW191" s="134" t="e">
        <f ca="1">+IF(AND(ISNUMBER(OFFSET('Sanitation Data'!$H$11,0,10*ROW('Sanitation Data'!H185))),'Data Summary'!DL191="Yes"),OFFSET('Sanitation Data'!$H$11,0,10*ROW('Sanitation Data'!H185)),NA())</f>
        <v>#N/A</v>
      </c>
      <c r="AX191" s="134" t="e">
        <f ca="1">+IF(AND(ISNUMBER(OFFSET('Sanitation Data'!$H$12,0,10*ROW('Sanitation Data'!H185))),'Data Summary'!DM191="Yes"),OFFSET('Sanitation Data'!$H$12,0,10*ROW('Sanitation Data'!H185)),NA())</f>
        <v>#N/A</v>
      </c>
      <c r="AY191" s="134" t="e">
        <f ca="1">+IF(AND(ISNUMBER(OFFSET('Sanitation Data'!$H$13,0,10*ROW('Sanitation Data'!H185))),'Data Summary'!DN191="Yes"),OFFSET('Sanitation Data'!$H$13,0,10*ROW('Sanitation Data'!H185)),NA())</f>
        <v>#N/A</v>
      </c>
      <c r="AZ191" s="135" t="e">
        <f ca="1">+IF(AND(ISNUMBER(OFFSET('Hygiene Data'!$C$6,0,10*ROW('Hygiene Data'!C185))),'Data Summary'!DO191="Yes"),OFFSET('Hygiene Data'!$C$6,0,10*ROW('Hygiene Data'!C185)),NA())</f>
        <v>#N/A</v>
      </c>
      <c r="BA191" s="135" t="e">
        <f ca="1">+IF(AND(ISNUMBER(OFFSET('Hygiene Data'!$C$8,0,10*ROW('Hygiene Data'!C185))),'Data Summary'!DP191="Yes"),OFFSET('Hygiene Data'!$C$8,0,10*ROW('Hygiene Data'!C185)),NA())</f>
        <v>#N/A</v>
      </c>
      <c r="BB191" s="135" t="e">
        <f ca="1">+IF(AND(ISNUMBER(OFFSET('Hygiene Data'!$C$10,0,10*ROW('Hygiene Data'!C185))),'Data Summary'!DQ191="Yes"),OFFSET('Hygiene Data'!$C$10,0,10*ROW('Hygiene Data'!C185)),NA())</f>
        <v>#N/A</v>
      </c>
      <c r="BC191" s="135" t="e">
        <f ca="1">+IF(AND(ISNUMBER(OFFSET('Hygiene Data'!$D$6,0,10*ROW('Hygiene Data'!D185))),'Data Summary'!DR191="Yes"),OFFSET('Hygiene Data'!$D$6,0,10*ROW('Hygiene Data'!D185)),NA())</f>
        <v>#N/A</v>
      </c>
      <c r="BD191" s="135" t="e">
        <f ca="1">+IF(AND(ISNUMBER(OFFSET('Hygiene Data'!$D$8,0,10*ROW('Hygiene Data'!D185))),'Data Summary'!DS191="Yes"),OFFSET('Hygiene Data'!$D$8,0,10*ROW('Hygiene Data'!D185)),NA())</f>
        <v>#N/A</v>
      </c>
      <c r="BE191" s="135" t="e">
        <f ca="1">+IF(AND(ISNUMBER(OFFSET('Hygiene Data'!$D$10,0,10*ROW('Hygiene Data'!D185))),'Data Summary'!DT191="Yes"),OFFSET('Hygiene Data'!$D$10,0,10*ROW('Hygiene Data'!D185)),NA())</f>
        <v>#N/A</v>
      </c>
      <c r="BF191" s="135" t="e">
        <f ca="1">+IF(AND(ISNUMBER(OFFSET('Hygiene Data'!$E$6,0,10*ROW('Hygiene Data'!E185))),'Data Summary'!DU191="Yes"),OFFSET('Hygiene Data'!$E$6,0,10*ROW('Hygiene Data'!E185)),NA())</f>
        <v>#N/A</v>
      </c>
      <c r="BG191" s="135" t="e">
        <f ca="1">+IF(AND(ISNUMBER(OFFSET('Hygiene Data'!$E$8,0,10*ROW('Hygiene Data'!E185))),'Data Summary'!DV191="Yes"),OFFSET('Hygiene Data'!$E$8,0,10*ROW('Hygiene Data'!E185)),NA())</f>
        <v>#N/A</v>
      </c>
      <c r="BH191" s="135" t="e">
        <f ca="1">+IF(AND(ISNUMBER(OFFSET('Hygiene Data'!$E$10,0,10*ROW('Hygiene Data'!E185))),'Data Summary'!DW191="Yes"),OFFSET('Hygiene Data'!$E$10,0,10*ROW('Hygiene Data'!E185)),NA())</f>
        <v>#N/A</v>
      </c>
      <c r="BI191" s="135" t="e">
        <f ca="1">+IF(AND(ISNUMBER(OFFSET('Hygiene Data'!$F$6,0,10*ROW('Hygiene Data'!F185))),'Data Summary'!DX191="Yes"),OFFSET('Hygiene Data'!$F$6,0,10*ROW('Hygiene Data'!F185)),NA())</f>
        <v>#N/A</v>
      </c>
      <c r="BJ191" s="135" t="e">
        <f ca="1">+IF(AND(ISNUMBER(OFFSET('Hygiene Data'!$F$8,0,10*ROW('Hygiene Data'!F185))),'Data Summary'!DY191="Yes"),OFFSET('Hygiene Data'!$F$8,0,10*ROW('Hygiene Data'!F185)),NA())</f>
        <v>#N/A</v>
      </c>
      <c r="BK191" s="135" t="e">
        <f ca="1">+IF(AND(ISNUMBER(OFFSET('Hygiene Data'!$F$10,0,10*ROW('Hygiene Data'!F185))),'Data Summary'!DZ191="Yes"),OFFSET('Hygiene Data'!$F$10,0,10*ROW('Hygiene Data'!F185)),NA())</f>
        <v>#N/A</v>
      </c>
      <c r="BL191" s="135" t="e">
        <f ca="1">+IF(AND(ISNUMBER(OFFSET('Hygiene Data'!$G$6,0,10*ROW('Hygiene Data'!G185))),'Data Summary'!EA191="Yes"),OFFSET('Hygiene Data'!$G$6,0,10*ROW('Hygiene Data'!G185)),NA())</f>
        <v>#N/A</v>
      </c>
      <c r="BM191" s="135" t="e">
        <f ca="1">+IF(AND(ISNUMBER(OFFSET('Hygiene Data'!$G$8,0,10*ROW('Hygiene Data'!G185))),'Data Summary'!EB191="Yes"),OFFSET('Hygiene Data'!$G$8,0,10*ROW('Hygiene Data'!G185)),NA())</f>
        <v>#N/A</v>
      </c>
      <c r="BN191" s="135" t="e">
        <f ca="1">+IF(AND(ISNUMBER(OFFSET('Hygiene Data'!$G$10,0,10*ROW('Hygiene Data'!G185))),'Data Summary'!EC191="Yes"),OFFSET('Hygiene Data'!$G$10,0,10*ROW('Hygiene Data'!G185)),NA())</f>
        <v>#N/A</v>
      </c>
      <c r="BO191" s="135" t="e">
        <f ca="1">+IF(AND(ISNUMBER(OFFSET('Hygiene Data'!$H$6,0,10*ROW('Hygiene Data'!H185))),'Data Summary'!ED191="Yes"),OFFSET('Hygiene Data'!$H$6,0,10*ROW('Hygiene Data'!H185)),NA())</f>
        <v>#N/A</v>
      </c>
      <c r="BP191" s="135" t="e">
        <f ca="1">+IF(AND(ISNUMBER(OFFSET('Hygiene Data'!$H$8,0,10*ROW('Hygiene Data'!H185))),'Data Summary'!EE191="Yes"),OFFSET('Hygiene Data'!$H$8,0,10*ROW('Hygiene Data'!H185)),NA())</f>
        <v>#N/A</v>
      </c>
      <c r="BQ191" s="135" t="e">
        <f ca="1">+IF(AND(ISNUMBER(OFFSET('Hygiene Data'!$H$10,0,10*ROW('Hygiene Data'!H185))),'Data Summary'!EF191="Yes"),OFFSET('Hygiene Data'!$H$10,0,10*ROW('Hygiene Data'!H185)),NA())</f>
        <v>#N/A</v>
      </c>
    </row>
    <row r="192" spans="1:69" x14ac:dyDescent="0.2">
      <c r="A192" s="50" t="e">
        <f ca="1">+IF(OFFSET('Water Data'!$B$1,0,10*ROW('Water Data'!B186))="",NA(),OFFSET('Water Data'!$B$1,0,10*ROW('Water Data'!B186)))</f>
        <v>#N/A</v>
      </c>
      <c r="B192" s="50" t="e">
        <f ca="1">+IF(OFFSET('Water Data'!$A$3,0,10*ROW('Water Data'!A189))="",NA(),OFFSET('Water Data'!$A$3,0,10*ROW('Water Data'!A189)))</f>
        <v>#N/A</v>
      </c>
      <c r="C192" s="50" t="e">
        <f ca="1">+IF(OFFSET('Water Data'!$C$3,0,10*ROW('Water Data'!C189))="",NA(),OFFSET('Water Data'!$C$3,0,10*ROW('Water Data'!C189)))</f>
        <v>#N/A</v>
      </c>
      <c r="D192" s="133" t="e">
        <f ca="1">+IF(AND(ISNUMBER(OFFSET('Water Data'!$C$5,0,10*ROW('Water Data'!C186))),'Data Summary'!BS192="Yes"),100-OFFSET('Water Data'!$C$5,0,10*ROW('Water Data'!C186)),NA())</f>
        <v>#N/A</v>
      </c>
      <c r="E192" s="133" t="e">
        <f ca="1">+IF(AND(ISNUMBER(OFFSET('Water Data'!$C$7,0,10*ROW('Water Data'!C186))),'Data Summary'!BT192="Yes"),OFFSET('Water Data'!$C$7,0,10*ROW('Water Data'!C186)),NA())</f>
        <v>#N/A</v>
      </c>
      <c r="F192" s="133" t="e">
        <f ca="1">+IF(AND(ISNUMBER(OFFSET('Water Data'!$C$10,0,10*ROW('Water Data'!C186))),'Data Summary'!BU192="Yes"),OFFSET('Water Data'!$C$10,0,10*ROW('Water Data'!C186)),NA())</f>
        <v>#N/A</v>
      </c>
      <c r="G192" s="133" t="e">
        <f ca="1">+IF(AND(ISNUMBER(OFFSET('Water Data'!$D$5,0,10*ROW('Water Data'!D186))),'Data Summary'!BV192="Yes"),100-OFFSET('Water Data'!$D$5,0,10*ROW('Water Data'!D186)),NA())</f>
        <v>#N/A</v>
      </c>
      <c r="H192" s="133" t="e">
        <f ca="1">+IF(AND(ISNUMBER(OFFSET('Water Data'!$D$7,0,10*ROW('Water Data'!D186))),'Data Summary'!BW192="Yes"),OFFSET('Water Data'!$D$7,0,10*ROW('Water Data'!D186)),NA())</f>
        <v>#N/A</v>
      </c>
      <c r="I192" s="133" t="e">
        <f ca="1">+IF(AND(ISNUMBER(OFFSET('Water Data'!$D$10,0,10*ROW('Water Data'!D186))),'Data Summary'!BX192="Yes"),OFFSET('Water Data'!$D$10,0,10*ROW('Water Data'!D186)),NA())</f>
        <v>#N/A</v>
      </c>
      <c r="J192" s="133" t="e">
        <f ca="1">+IF(AND(ISNUMBER(OFFSET('Water Data'!$E$5,0,10*ROW('Water Data'!E186))),'Data Summary'!BY192="Yes"),100-OFFSET('Water Data'!$E$5,0,10*ROW('Water Data'!E186)),NA())</f>
        <v>#N/A</v>
      </c>
      <c r="K192" s="133" t="e">
        <f ca="1">+IF(AND(ISNUMBER(OFFSET('Water Data'!$E$7,0,10*ROW('Water Data'!E186))),'Data Summary'!BZ192="Yes"),OFFSET('Water Data'!$E$7,0,10*ROW('Water Data'!E186)),NA())</f>
        <v>#N/A</v>
      </c>
      <c r="L192" s="133" t="e">
        <f ca="1">+IF(AND(ISNUMBER(OFFSET('Water Data'!$E$10,0,10*ROW('Water Data'!E186))),'Data Summary'!CA192="Yes"),OFFSET('Water Data'!$E$10,0,10*ROW('Water Data'!E186)),NA())</f>
        <v>#N/A</v>
      </c>
      <c r="M192" s="133" t="e">
        <f ca="1">+IF(AND(ISNUMBER(OFFSET('Water Data'!$F$5,0,10*ROW('Water Data'!F186))),'Data Summary'!CB192="Yes"),100-OFFSET('Water Data'!$F$5,0,10*ROW('Water Data'!F186)),NA())</f>
        <v>#N/A</v>
      </c>
      <c r="N192" s="133" t="e">
        <f ca="1">+IF(AND(ISNUMBER(OFFSET('Water Data'!$F$7,0,10*ROW('Water Data'!F186))),'Data Summary'!CC192="Yes"),OFFSET('Water Data'!$F$7,0,10*ROW('Water Data'!F186)),NA())</f>
        <v>#N/A</v>
      </c>
      <c r="O192" s="133" t="e">
        <f ca="1">+IF(AND(ISNUMBER(OFFSET('Water Data'!$F$10,0,10*ROW('Water Data'!F186))),'Data Summary'!CD192="Yes"),OFFSET('Water Data'!$F$10,0,10*ROW('Water Data'!F186)),NA())</f>
        <v>#N/A</v>
      </c>
      <c r="P192" s="133" t="e">
        <f ca="1">+IF(AND(ISNUMBER(OFFSET('Water Data'!$G$5,0,10*ROW('Water Data'!G186))),'Data Summary'!CE192="Yes"),100-OFFSET('Water Data'!$G$5,0,10*ROW('Water Data'!G186)),NA())</f>
        <v>#N/A</v>
      </c>
      <c r="Q192" s="133" t="e">
        <f ca="1">+IF(AND(ISNUMBER(OFFSET('Water Data'!$G$7,0,10*ROW('Water Data'!G186))),'Data Summary'!CF192="Yes"),OFFSET('Water Data'!$G$7,0,10*ROW('Water Data'!G186)),NA())</f>
        <v>#N/A</v>
      </c>
      <c r="R192" s="133" t="e">
        <f ca="1">+IF(AND(ISNUMBER(OFFSET('Water Data'!$G$10,0,10*ROW('Water Data'!G186))),'Data Summary'!CG192="Yes"),OFFSET('Water Data'!$G$10,0,10*ROW('Water Data'!G186)),NA())</f>
        <v>#N/A</v>
      </c>
      <c r="S192" s="133" t="e">
        <f ca="1">+IF(AND(ISNUMBER(OFFSET('Water Data'!$H$5,0,10*ROW('Water Data'!H186))),'Data Summary'!CH192="Yes"),100-OFFSET('Water Data'!$H$5,0,10*ROW('Water Data'!H186)),NA())</f>
        <v>#N/A</v>
      </c>
      <c r="T192" s="133" t="e">
        <f ca="1">+IF(AND(ISNUMBER(OFFSET('Water Data'!$H$7,0,10*ROW('Water Data'!H186))),'Data Summary'!CI192="Yes"),OFFSET('Water Data'!$H$7,0,10*ROW('Water Data'!H186)),NA())</f>
        <v>#N/A</v>
      </c>
      <c r="U192" s="133" t="e">
        <f ca="1">+IF(AND(ISNUMBER(OFFSET('Water Data'!$H$10,0,10*ROW('Water Data'!H186))),'Data Summary'!CJ192="Yes"),OFFSET('Water Data'!$H$10,0,10*ROW('Water Data'!H186)),NA())</f>
        <v>#N/A</v>
      </c>
      <c r="V192" s="134" t="e">
        <f ca="1">+IF(AND(ISNUMBER(OFFSET('Sanitation Data'!$C$5,0,10*ROW('Sanitation Data'!C186))),'Data Summary'!CK192="Yes"),100-OFFSET('Sanitation Data'!$C$5,0,10*ROW('Sanitation Data'!C186)),NA())</f>
        <v>#N/A</v>
      </c>
      <c r="W192" s="134" t="e">
        <f ca="1">+IF(AND(ISNUMBER(OFFSET('Sanitation Data'!$C$7,0,10*ROW('Sanitation Data'!C186))),'Data Summary'!CL192="Yes"),OFFSET('Sanitation Data'!$C$7,0,10*ROW('Sanitation Data'!C186)),NA())</f>
        <v>#N/A</v>
      </c>
      <c r="X192" s="134" t="e">
        <f ca="1">+IF(AND(ISNUMBER(OFFSET('Sanitation Data'!$C$11,0,10*ROW('Sanitation Data'!C186))),'Data Summary'!CM192="Yes"),OFFSET('Sanitation Data'!$C$11,0,10*ROW('Sanitation Data'!C186)),NA())</f>
        <v>#N/A</v>
      </c>
      <c r="Y192" s="134" t="e">
        <f ca="1">+IF(AND(ISNUMBER(OFFSET('Sanitation Data'!$C$12,0,10*ROW('Sanitation Data'!C186))),'Data Summary'!CN192="Yes"),OFFSET('Sanitation Data'!$C$12,0,10*ROW('Sanitation Data'!C186)),NA())</f>
        <v>#N/A</v>
      </c>
      <c r="Z192" s="134" t="e">
        <f ca="1">+IF(AND(ISNUMBER(OFFSET('Sanitation Data'!$C$13,0,10*ROW('Sanitation Data'!C186))),'Data Summary'!CO192="Yes"),OFFSET('Sanitation Data'!$C$13,0,10*ROW('Sanitation Data'!C186)),NA())</f>
        <v>#N/A</v>
      </c>
      <c r="AA192" s="134" t="e">
        <f ca="1">+IF(AND(ISNUMBER(OFFSET('Sanitation Data'!$D$5,0,10*ROW('Sanitation Data'!D186))),'Data Summary'!CP192="Yes"),100-OFFSET('Sanitation Data'!$D$5,0,10*ROW('Sanitation Data'!D186)),NA())</f>
        <v>#N/A</v>
      </c>
      <c r="AB192" s="134" t="e">
        <f ca="1">+IF(AND(ISNUMBER(OFFSET('Sanitation Data'!$D$7,0,10*ROW('Sanitation Data'!D186))),'Data Summary'!CQ192="Yes"),OFFSET('Sanitation Data'!$D$7,0,10*ROW('Sanitation Data'!D186)),NA())</f>
        <v>#N/A</v>
      </c>
      <c r="AC192" s="134" t="e">
        <f ca="1">+IF(AND(ISNUMBER(OFFSET('Sanitation Data'!$D$11,0,10*ROW('Sanitation Data'!D186))),'Data Summary'!CR192="Yes"),OFFSET('Sanitation Data'!$D$11,0,10*ROW('Sanitation Data'!D186)),NA())</f>
        <v>#N/A</v>
      </c>
      <c r="AD192" s="134" t="e">
        <f ca="1">+IF(AND(ISNUMBER(OFFSET('Sanitation Data'!$D$12,0,10*ROW('Sanitation Data'!D186))),'Data Summary'!CS192="Yes"),OFFSET('Sanitation Data'!$D$12,0,10*ROW('Sanitation Data'!D186)),NA())</f>
        <v>#N/A</v>
      </c>
      <c r="AE192" s="134" t="e">
        <f ca="1">+IF(AND(ISNUMBER(OFFSET('Sanitation Data'!$D$13,0,10*ROW('Sanitation Data'!D186))),'Data Summary'!CT192="Yes"),OFFSET('Sanitation Data'!$D$13,0,10*ROW('Sanitation Data'!D186)),NA())</f>
        <v>#N/A</v>
      </c>
      <c r="AF192" s="134" t="e">
        <f ca="1">+IF(AND(ISNUMBER(OFFSET('Sanitation Data'!$E$5,0,10*ROW('Sanitation Data'!E186))),'Data Summary'!CU192="Yes"),100-OFFSET('Sanitation Data'!$E$5,0,10*ROW('Sanitation Data'!E186)),NA())</f>
        <v>#N/A</v>
      </c>
      <c r="AG192" s="134" t="e">
        <f ca="1">+IF(AND(ISNUMBER(OFFSET('Sanitation Data'!$E$7,0,10*ROW('Sanitation Data'!E186))),'Data Summary'!CV192="Yes"),OFFSET('Sanitation Data'!$E$7,0,10*ROW('Sanitation Data'!E186)),NA())</f>
        <v>#N/A</v>
      </c>
      <c r="AH192" s="134" t="e">
        <f ca="1">+IF(AND(ISNUMBER(OFFSET('Sanitation Data'!$E$11,0,10*ROW('Sanitation Data'!E186))),'Data Summary'!CW192="Yes"),OFFSET('Sanitation Data'!$E$11,0,10*ROW('Sanitation Data'!E186)),NA())</f>
        <v>#N/A</v>
      </c>
      <c r="AI192" s="134" t="e">
        <f ca="1">+IF(AND(ISNUMBER(OFFSET('Sanitation Data'!$E$12,0,10*ROW('Sanitation Data'!E186))),'Data Summary'!CX192="Yes"),OFFSET('Sanitation Data'!$E$12,0,10*ROW('Sanitation Data'!E186)),NA())</f>
        <v>#N/A</v>
      </c>
      <c r="AJ192" s="134" t="e">
        <f ca="1">+IF(AND(ISNUMBER(OFFSET('Sanitation Data'!$E$13,0,10*ROW('Sanitation Data'!E186))),'Data Summary'!CY192="Yes"),OFFSET('Sanitation Data'!$E$13,0,10*ROW('Sanitation Data'!E186)),NA())</f>
        <v>#N/A</v>
      </c>
      <c r="AK192" s="134" t="e">
        <f ca="1">+IF(AND(ISNUMBER(OFFSET('Sanitation Data'!$F$5,0,10*ROW('Sanitation Data'!F186))),'Data Summary'!CZ192="Yes"),100-OFFSET('Sanitation Data'!$F$5,0,10*ROW('Sanitation Data'!F186)),NA())</f>
        <v>#N/A</v>
      </c>
      <c r="AL192" s="134" t="e">
        <f ca="1">+IF(AND(ISNUMBER(OFFSET('Sanitation Data'!$F$7,0,10*ROW('Sanitation Data'!F186))),'Data Summary'!DA192="Yes"),OFFSET('Sanitation Data'!$F$7,0,10*ROW('Sanitation Data'!F186)),NA())</f>
        <v>#N/A</v>
      </c>
      <c r="AM192" s="134" t="e">
        <f ca="1">+IF(AND(ISNUMBER(OFFSET('Sanitation Data'!$F$11,0,10*ROW('Sanitation Data'!F186))),'Data Summary'!DB192="Yes"),OFFSET('Sanitation Data'!$F$11,0,10*ROW('Sanitation Data'!F186)),NA())</f>
        <v>#N/A</v>
      </c>
      <c r="AN192" s="134" t="e">
        <f ca="1">+IF(AND(ISNUMBER(OFFSET('Sanitation Data'!$F$12,0,10*ROW('Sanitation Data'!F186))),'Data Summary'!DC192="Yes"),OFFSET('Sanitation Data'!$F$12,0,10*ROW('Sanitation Data'!F186)),NA())</f>
        <v>#N/A</v>
      </c>
      <c r="AO192" s="134" t="e">
        <f ca="1">+IF(AND(ISNUMBER(OFFSET('Sanitation Data'!$F$13,0,10*ROW('Sanitation Data'!F186))),'Data Summary'!DD192="Yes"),OFFSET('Sanitation Data'!$F$13,0,10*ROW('Sanitation Data'!F186)),NA())</f>
        <v>#N/A</v>
      </c>
      <c r="AP192" s="134" t="e">
        <f ca="1">+IF(AND(ISNUMBER(OFFSET('Sanitation Data'!$G$5,0,10*ROW('Sanitation Data'!G186))),'Data Summary'!DE192="Yes"),100-OFFSET('Sanitation Data'!$G$5,0,10*ROW('Sanitation Data'!G186)),NA())</f>
        <v>#N/A</v>
      </c>
      <c r="AQ192" s="134" t="e">
        <f ca="1">+IF(AND(ISNUMBER(OFFSET('Sanitation Data'!$G$7,0,10*ROW('Sanitation Data'!G186))),'Data Summary'!DF192="Yes"),OFFSET('Sanitation Data'!$G$7,0,10*ROW('Sanitation Data'!G186)),NA())</f>
        <v>#N/A</v>
      </c>
      <c r="AR192" s="134" t="e">
        <f ca="1">+IF(AND(ISNUMBER(OFFSET('Sanitation Data'!$G$11,0,10*ROW('Sanitation Data'!G186))),'Data Summary'!DG192="Yes"),OFFSET('Sanitation Data'!$G$11,0,10*ROW('Sanitation Data'!G186)),NA())</f>
        <v>#N/A</v>
      </c>
      <c r="AS192" s="134" t="e">
        <f ca="1">+IF(AND(ISNUMBER(OFFSET('Sanitation Data'!$G$12,0,10*ROW('Sanitation Data'!G186))),'Data Summary'!DH192="Yes"),OFFSET('Sanitation Data'!$G$12,0,10*ROW('Sanitation Data'!G186)),NA())</f>
        <v>#N/A</v>
      </c>
      <c r="AT192" s="134" t="e">
        <f ca="1">+IF(AND(ISNUMBER(OFFSET('Sanitation Data'!$G$13,0,10*ROW('Sanitation Data'!G186))),'Data Summary'!DI192="Yes"),OFFSET('Sanitation Data'!$G$13,0,10*ROW('Sanitation Data'!G186)),NA())</f>
        <v>#N/A</v>
      </c>
      <c r="AU192" s="134" t="e">
        <f ca="1">+IF(AND(ISNUMBER(OFFSET('Sanitation Data'!$H$5,0,10*ROW('Sanitation Data'!H186))),'Data Summary'!DJ192="Yes"),100-OFFSET('Sanitation Data'!$H$5,0,10*ROW('Sanitation Data'!H186)),NA())</f>
        <v>#N/A</v>
      </c>
      <c r="AV192" s="134" t="e">
        <f ca="1">+IF(AND(ISNUMBER(OFFSET('Sanitation Data'!$H$7,0,10*ROW('Sanitation Data'!H186))),'Data Summary'!DK192="Yes"),OFFSET('Sanitation Data'!$H$7,0,10*ROW('Sanitation Data'!H186)),NA())</f>
        <v>#N/A</v>
      </c>
      <c r="AW192" s="134" t="e">
        <f ca="1">+IF(AND(ISNUMBER(OFFSET('Sanitation Data'!$H$11,0,10*ROW('Sanitation Data'!H186))),'Data Summary'!DL192="Yes"),OFFSET('Sanitation Data'!$H$11,0,10*ROW('Sanitation Data'!H186)),NA())</f>
        <v>#N/A</v>
      </c>
      <c r="AX192" s="134" t="e">
        <f ca="1">+IF(AND(ISNUMBER(OFFSET('Sanitation Data'!$H$12,0,10*ROW('Sanitation Data'!H186))),'Data Summary'!DM192="Yes"),OFFSET('Sanitation Data'!$H$12,0,10*ROW('Sanitation Data'!H186)),NA())</f>
        <v>#N/A</v>
      </c>
      <c r="AY192" s="134" t="e">
        <f ca="1">+IF(AND(ISNUMBER(OFFSET('Sanitation Data'!$H$13,0,10*ROW('Sanitation Data'!H186))),'Data Summary'!DN192="Yes"),OFFSET('Sanitation Data'!$H$13,0,10*ROW('Sanitation Data'!H186)),NA())</f>
        <v>#N/A</v>
      </c>
      <c r="AZ192" s="135" t="e">
        <f ca="1">+IF(AND(ISNUMBER(OFFSET('Hygiene Data'!$C$6,0,10*ROW('Hygiene Data'!C186))),'Data Summary'!DO192="Yes"),OFFSET('Hygiene Data'!$C$6,0,10*ROW('Hygiene Data'!C186)),NA())</f>
        <v>#N/A</v>
      </c>
      <c r="BA192" s="135" t="e">
        <f ca="1">+IF(AND(ISNUMBER(OFFSET('Hygiene Data'!$C$8,0,10*ROW('Hygiene Data'!C186))),'Data Summary'!DP192="Yes"),OFFSET('Hygiene Data'!$C$8,0,10*ROW('Hygiene Data'!C186)),NA())</f>
        <v>#N/A</v>
      </c>
      <c r="BB192" s="135" t="e">
        <f ca="1">+IF(AND(ISNUMBER(OFFSET('Hygiene Data'!$C$10,0,10*ROW('Hygiene Data'!C186))),'Data Summary'!DQ192="Yes"),OFFSET('Hygiene Data'!$C$10,0,10*ROW('Hygiene Data'!C186)),NA())</f>
        <v>#N/A</v>
      </c>
      <c r="BC192" s="135" t="e">
        <f ca="1">+IF(AND(ISNUMBER(OFFSET('Hygiene Data'!$D$6,0,10*ROW('Hygiene Data'!D186))),'Data Summary'!DR192="Yes"),OFFSET('Hygiene Data'!$D$6,0,10*ROW('Hygiene Data'!D186)),NA())</f>
        <v>#N/A</v>
      </c>
      <c r="BD192" s="135" t="e">
        <f ca="1">+IF(AND(ISNUMBER(OFFSET('Hygiene Data'!$D$8,0,10*ROW('Hygiene Data'!D186))),'Data Summary'!DS192="Yes"),OFFSET('Hygiene Data'!$D$8,0,10*ROW('Hygiene Data'!D186)),NA())</f>
        <v>#N/A</v>
      </c>
      <c r="BE192" s="135" t="e">
        <f ca="1">+IF(AND(ISNUMBER(OFFSET('Hygiene Data'!$D$10,0,10*ROW('Hygiene Data'!D186))),'Data Summary'!DT192="Yes"),OFFSET('Hygiene Data'!$D$10,0,10*ROW('Hygiene Data'!D186)),NA())</f>
        <v>#N/A</v>
      </c>
      <c r="BF192" s="135" t="e">
        <f ca="1">+IF(AND(ISNUMBER(OFFSET('Hygiene Data'!$E$6,0,10*ROW('Hygiene Data'!E186))),'Data Summary'!DU192="Yes"),OFFSET('Hygiene Data'!$E$6,0,10*ROW('Hygiene Data'!E186)),NA())</f>
        <v>#N/A</v>
      </c>
      <c r="BG192" s="135" t="e">
        <f ca="1">+IF(AND(ISNUMBER(OFFSET('Hygiene Data'!$E$8,0,10*ROW('Hygiene Data'!E186))),'Data Summary'!DV192="Yes"),OFFSET('Hygiene Data'!$E$8,0,10*ROW('Hygiene Data'!E186)),NA())</f>
        <v>#N/A</v>
      </c>
      <c r="BH192" s="135" t="e">
        <f ca="1">+IF(AND(ISNUMBER(OFFSET('Hygiene Data'!$E$10,0,10*ROW('Hygiene Data'!E186))),'Data Summary'!DW192="Yes"),OFFSET('Hygiene Data'!$E$10,0,10*ROW('Hygiene Data'!E186)),NA())</f>
        <v>#N/A</v>
      </c>
      <c r="BI192" s="135" t="e">
        <f ca="1">+IF(AND(ISNUMBER(OFFSET('Hygiene Data'!$F$6,0,10*ROW('Hygiene Data'!F186))),'Data Summary'!DX192="Yes"),OFFSET('Hygiene Data'!$F$6,0,10*ROW('Hygiene Data'!F186)),NA())</f>
        <v>#N/A</v>
      </c>
      <c r="BJ192" s="135" t="e">
        <f ca="1">+IF(AND(ISNUMBER(OFFSET('Hygiene Data'!$F$8,0,10*ROW('Hygiene Data'!F186))),'Data Summary'!DY192="Yes"),OFFSET('Hygiene Data'!$F$8,0,10*ROW('Hygiene Data'!F186)),NA())</f>
        <v>#N/A</v>
      </c>
      <c r="BK192" s="135" t="e">
        <f ca="1">+IF(AND(ISNUMBER(OFFSET('Hygiene Data'!$F$10,0,10*ROW('Hygiene Data'!F186))),'Data Summary'!DZ192="Yes"),OFFSET('Hygiene Data'!$F$10,0,10*ROW('Hygiene Data'!F186)),NA())</f>
        <v>#N/A</v>
      </c>
      <c r="BL192" s="135" t="e">
        <f ca="1">+IF(AND(ISNUMBER(OFFSET('Hygiene Data'!$G$6,0,10*ROW('Hygiene Data'!G186))),'Data Summary'!EA192="Yes"),OFFSET('Hygiene Data'!$G$6,0,10*ROW('Hygiene Data'!G186)),NA())</f>
        <v>#N/A</v>
      </c>
      <c r="BM192" s="135" t="e">
        <f ca="1">+IF(AND(ISNUMBER(OFFSET('Hygiene Data'!$G$8,0,10*ROW('Hygiene Data'!G186))),'Data Summary'!EB192="Yes"),OFFSET('Hygiene Data'!$G$8,0,10*ROW('Hygiene Data'!G186)),NA())</f>
        <v>#N/A</v>
      </c>
      <c r="BN192" s="135" t="e">
        <f ca="1">+IF(AND(ISNUMBER(OFFSET('Hygiene Data'!$G$10,0,10*ROW('Hygiene Data'!G186))),'Data Summary'!EC192="Yes"),OFFSET('Hygiene Data'!$G$10,0,10*ROW('Hygiene Data'!G186)),NA())</f>
        <v>#N/A</v>
      </c>
      <c r="BO192" s="135" t="e">
        <f ca="1">+IF(AND(ISNUMBER(OFFSET('Hygiene Data'!$H$6,0,10*ROW('Hygiene Data'!H186))),'Data Summary'!ED192="Yes"),OFFSET('Hygiene Data'!$H$6,0,10*ROW('Hygiene Data'!H186)),NA())</f>
        <v>#N/A</v>
      </c>
      <c r="BP192" s="135" t="e">
        <f ca="1">+IF(AND(ISNUMBER(OFFSET('Hygiene Data'!$H$8,0,10*ROW('Hygiene Data'!H186))),'Data Summary'!EE192="Yes"),OFFSET('Hygiene Data'!$H$8,0,10*ROW('Hygiene Data'!H186)),NA())</f>
        <v>#N/A</v>
      </c>
      <c r="BQ192" s="135" t="e">
        <f ca="1">+IF(AND(ISNUMBER(OFFSET('Hygiene Data'!$H$10,0,10*ROW('Hygiene Data'!H186))),'Data Summary'!EF192="Yes"),OFFSET('Hygiene Data'!$H$10,0,10*ROW('Hygiene Data'!H186)),NA())</f>
        <v>#N/A</v>
      </c>
    </row>
    <row r="193" spans="1:69" x14ac:dyDescent="0.2">
      <c r="A193" s="50" t="e">
        <f ca="1">+IF(OFFSET('Water Data'!$B$1,0,10*ROW('Water Data'!B187))="",NA(),OFFSET('Water Data'!$B$1,0,10*ROW('Water Data'!B187)))</f>
        <v>#N/A</v>
      </c>
      <c r="B193" s="50" t="e">
        <f ca="1">+IF(OFFSET('Water Data'!$A$3,0,10*ROW('Water Data'!A190))="",NA(),OFFSET('Water Data'!$A$3,0,10*ROW('Water Data'!A190)))</f>
        <v>#N/A</v>
      </c>
      <c r="C193" s="50" t="e">
        <f ca="1">+IF(OFFSET('Water Data'!$C$3,0,10*ROW('Water Data'!C190))="",NA(),OFFSET('Water Data'!$C$3,0,10*ROW('Water Data'!C190)))</f>
        <v>#N/A</v>
      </c>
      <c r="D193" s="133" t="e">
        <f ca="1">+IF(AND(ISNUMBER(OFFSET('Water Data'!$C$5,0,10*ROW('Water Data'!C187))),'Data Summary'!BS193="Yes"),100-OFFSET('Water Data'!$C$5,0,10*ROW('Water Data'!C187)),NA())</f>
        <v>#N/A</v>
      </c>
      <c r="E193" s="133" t="e">
        <f ca="1">+IF(AND(ISNUMBER(OFFSET('Water Data'!$C$7,0,10*ROW('Water Data'!C187))),'Data Summary'!BT193="Yes"),OFFSET('Water Data'!$C$7,0,10*ROW('Water Data'!C187)),NA())</f>
        <v>#N/A</v>
      </c>
      <c r="F193" s="133" t="e">
        <f ca="1">+IF(AND(ISNUMBER(OFFSET('Water Data'!$C$10,0,10*ROW('Water Data'!C187))),'Data Summary'!BU193="Yes"),OFFSET('Water Data'!$C$10,0,10*ROW('Water Data'!C187)),NA())</f>
        <v>#N/A</v>
      </c>
      <c r="G193" s="133" t="e">
        <f ca="1">+IF(AND(ISNUMBER(OFFSET('Water Data'!$D$5,0,10*ROW('Water Data'!D187))),'Data Summary'!BV193="Yes"),100-OFFSET('Water Data'!$D$5,0,10*ROW('Water Data'!D187)),NA())</f>
        <v>#N/A</v>
      </c>
      <c r="H193" s="133" t="e">
        <f ca="1">+IF(AND(ISNUMBER(OFFSET('Water Data'!$D$7,0,10*ROW('Water Data'!D187))),'Data Summary'!BW193="Yes"),OFFSET('Water Data'!$D$7,0,10*ROW('Water Data'!D187)),NA())</f>
        <v>#N/A</v>
      </c>
      <c r="I193" s="133" t="e">
        <f ca="1">+IF(AND(ISNUMBER(OFFSET('Water Data'!$D$10,0,10*ROW('Water Data'!D187))),'Data Summary'!BX193="Yes"),OFFSET('Water Data'!$D$10,0,10*ROW('Water Data'!D187)),NA())</f>
        <v>#N/A</v>
      </c>
      <c r="J193" s="133" t="e">
        <f ca="1">+IF(AND(ISNUMBER(OFFSET('Water Data'!$E$5,0,10*ROW('Water Data'!E187))),'Data Summary'!BY193="Yes"),100-OFFSET('Water Data'!$E$5,0,10*ROW('Water Data'!E187)),NA())</f>
        <v>#N/A</v>
      </c>
      <c r="K193" s="133" t="e">
        <f ca="1">+IF(AND(ISNUMBER(OFFSET('Water Data'!$E$7,0,10*ROW('Water Data'!E187))),'Data Summary'!BZ193="Yes"),OFFSET('Water Data'!$E$7,0,10*ROW('Water Data'!E187)),NA())</f>
        <v>#N/A</v>
      </c>
      <c r="L193" s="133" t="e">
        <f ca="1">+IF(AND(ISNUMBER(OFFSET('Water Data'!$E$10,0,10*ROW('Water Data'!E187))),'Data Summary'!CA193="Yes"),OFFSET('Water Data'!$E$10,0,10*ROW('Water Data'!E187)),NA())</f>
        <v>#N/A</v>
      </c>
      <c r="M193" s="133" t="e">
        <f ca="1">+IF(AND(ISNUMBER(OFFSET('Water Data'!$F$5,0,10*ROW('Water Data'!F187))),'Data Summary'!CB193="Yes"),100-OFFSET('Water Data'!$F$5,0,10*ROW('Water Data'!F187)),NA())</f>
        <v>#N/A</v>
      </c>
      <c r="N193" s="133" t="e">
        <f ca="1">+IF(AND(ISNUMBER(OFFSET('Water Data'!$F$7,0,10*ROW('Water Data'!F187))),'Data Summary'!CC193="Yes"),OFFSET('Water Data'!$F$7,0,10*ROW('Water Data'!F187)),NA())</f>
        <v>#N/A</v>
      </c>
      <c r="O193" s="133" t="e">
        <f ca="1">+IF(AND(ISNUMBER(OFFSET('Water Data'!$F$10,0,10*ROW('Water Data'!F187))),'Data Summary'!CD193="Yes"),OFFSET('Water Data'!$F$10,0,10*ROW('Water Data'!F187)),NA())</f>
        <v>#N/A</v>
      </c>
      <c r="P193" s="133" t="e">
        <f ca="1">+IF(AND(ISNUMBER(OFFSET('Water Data'!$G$5,0,10*ROW('Water Data'!G187))),'Data Summary'!CE193="Yes"),100-OFFSET('Water Data'!$G$5,0,10*ROW('Water Data'!G187)),NA())</f>
        <v>#N/A</v>
      </c>
      <c r="Q193" s="133" t="e">
        <f ca="1">+IF(AND(ISNUMBER(OFFSET('Water Data'!$G$7,0,10*ROW('Water Data'!G187))),'Data Summary'!CF193="Yes"),OFFSET('Water Data'!$G$7,0,10*ROW('Water Data'!G187)),NA())</f>
        <v>#N/A</v>
      </c>
      <c r="R193" s="133" t="e">
        <f ca="1">+IF(AND(ISNUMBER(OFFSET('Water Data'!$G$10,0,10*ROW('Water Data'!G187))),'Data Summary'!CG193="Yes"),OFFSET('Water Data'!$G$10,0,10*ROW('Water Data'!G187)),NA())</f>
        <v>#N/A</v>
      </c>
      <c r="S193" s="133" t="e">
        <f ca="1">+IF(AND(ISNUMBER(OFFSET('Water Data'!$H$5,0,10*ROW('Water Data'!H187))),'Data Summary'!CH193="Yes"),100-OFFSET('Water Data'!$H$5,0,10*ROW('Water Data'!H187)),NA())</f>
        <v>#N/A</v>
      </c>
      <c r="T193" s="133" t="e">
        <f ca="1">+IF(AND(ISNUMBER(OFFSET('Water Data'!$H$7,0,10*ROW('Water Data'!H187))),'Data Summary'!CI193="Yes"),OFFSET('Water Data'!$H$7,0,10*ROW('Water Data'!H187)),NA())</f>
        <v>#N/A</v>
      </c>
      <c r="U193" s="133" t="e">
        <f ca="1">+IF(AND(ISNUMBER(OFFSET('Water Data'!$H$10,0,10*ROW('Water Data'!H187))),'Data Summary'!CJ193="Yes"),OFFSET('Water Data'!$H$10,0,10*ROW('Water Data'!H187)),NA())</f>
        <v>#N/A</v>
      </c>
      <c r="V193" s="134" t="e">
        <f ca="1">+IF(AND(ISNUMBER(OFFSET('Sanitation Data'!$C$5,0,10*ROW('Sanitation Data'!C187))),'Data Summary'!CK193="Yes"),100-OFFSET('Sanitation Data'!$C$5,0,10*ROW('Sanitation Data'!C187)),NA())</f>
        <v>#N/A</v>
      </c>
      <c r="W193" s="134" t="e">
        <f ca="1">+IF(AND(ISNUMBER(OFFSET('Sanitation Data'!$C$7,0,10*ROW('Sanitation Data'!C187))),'Data Summary'!CL193="Yes"),OFFSET('Sanitation Data'!$C$7,0,10*ROW('Sanitation Data'!C187)),NA())</f>
        <v>#N/A</v>
      </c>
      <c r="X193" s="134" t="e">
        <f ca="1">+IF(AND(ISNUMBER(OFFSET('Sanitation Data'!$C$11,0,10*ROW('Sanitation Data'!C187))),'Data Summary'!CM193="Yes"),OFFSET('Sanitation Data'!$C$11,0,10*ROW('Sanitation Data'!C187)),NA())</f>
        <v>#N/A</v>
      </c>
      <c r="Y193" s="134" t="e">
        <f ca="1">+IF(AND(ISNUMBER(OFFSET('Sanitation Data'!$C$12,0,10*ROW('Sanitation Data'!C187))),'Data Summary'!CN193="Yes"),OFFSET('Sanitation Data'!$C$12,0,10*ROW('Sanitation Data'!C187)),NA())</f>
        <v>#N/A</v>
      </c>
      <c r="Z193" s="134" t="e">
        <f ca="1">+IF(AND(ISNUMBER(OFFSET('Sanitation Data'!$C$13,0,10*ROW('Sanitation Data'!C187))),'Data Summary'!CO193="Yes"),OFFSET('Sanitation Data'!$C$13,0,10*ROW('Sanitation Data'!C187)),NA())</f>
        <v>#N/A</v>
      </c>
      <c r="AA193" s="134" t="e">
        <f ca="1">+IF(AND(ISNUMBER(OFFSET('Sanitation Data'!$D$5,0,10*ROW('Sanitation Data'!D187))),'Data Summary'!CP193="Yes"),100-OFFSET('Sanitation Data'!$D$5,0,10*ROW('Sanitation Data'!D187)),NA())</f>
        <v>#N/A</v>
      </c>
      <c r="AB193" s="134" t="e">
        <f ca="1">+IF(AND(ISNUMBER(OFFSET('Sanitation Data'!$D$7,0,10*ROW('Sanitation Data'!D187))),'Data Summary'!CQ193="Yes"),OFFSET('Sanitation Data'!$D$7,0,10*ROW('Sanitation Data'!D187)),NA())</f>
        <v>#N/A</v>
      </c>
      <c r="AC193" s="134" t="e">
        <f ca="1">+IF(AND(ISNUMBER(OFFSET('Sanitation Data'!$D$11,0,10*ROW('Sanitation Data'!D187))),'Data Summary'!CR193="Yes"),OFFSET('Sanitation Data'!$D$11,0,10*ROW('Sanitation Data'!D187)),NA())</f>
        <v>#N/A</v>
      </c>
      <c r="AD193" s="134" t="e">
        <f ca="1">+IF(AND(ISNUMBER(OFFSET('Sanitation Data'!$D$12,0,10*ROW('Sanitation Data'!D187))),'Data Summary'!CS193="Yes"),OFFSET('Sanitation Data'!$D$12,0,10*ROW('Sanitation Data'!D187)),NA())</f>
        <v>#N/A</v>
      </c>
      <c r="AE193" s="134" t="e">
        <f ca="1">+IF(AND(ISNUMBER(OFFSET('Sanitation Data'!$D$13,0,10*ROW('Sanitation Data'!D187))),'Data Summary'!CT193="Yes"),OFFSET('Sanitation Data'!$D$13,0,10*ROW('Sanitation Data'!D187)),NA())</f>
        <v>#N/A</v>
      </c>
      <c r="AF193" s="134" t="e">
        <f ca="1">+IF(AND(ISNUMBER(OFFSET('Sanitation Data'!$E$5,0,10*ROW('Sanitation Data'!E187))),'Data Summary'!CU193="Yes"),100-OFFSET('Sanitation Data'!$E$5,0,10*ROW('Sanitation Data'!E187)),NA())</f>
        <v>#N/A</v>
      </c>
      <c r="AG193" s="134" t="e">
        <f ca="1">+IF(AND(ISNUMBER(OFFSET('Sanitation Data'!$E$7,0,10*ROW('Sanitation Data'!E187))),'Data Summary'!CV193="Yes"),OFFSET('Sanitation Data'!$E$7,0,10*ROW('Sanitation Data'!E187)),NA())</f>
        <v>#N/A</v>
      </c>
      <c r="AH193" s="134" t="e">
        <f ca="1">+IF(AND(ISNUMBER(OFFSET('Sanitation Data'!$E$11,0,10*ROW('Sanitation Data'!E187))),'Data Summary'!CW193="Yes"),OFFSET('Sanitation Data'!$E$11,0,10*ROW('Sanitation Data'!E187)),NA())</f>
        <v>#N/A</v>
      </c>
      <c r="AI193" s="134" t="e">
        <f ca="1">+IF(AND(ISNUMBER(OFFSET('Sanitation Data'!$E$12,0,10*ROW('Sanitation Data'!E187))),'Data Summary'!CX193="Yes"),OFFSET('Sanitation Data'!$E$12,0,10*ROW('Sanitation Data'!E187)),NA())</f>
        <v>#N/A</v>
      </c>
      <c r="AJ193" s="134" t="e">
        <f ca="1">+IF(AND(ISNUMBER(OFFSET('Sanitation Data'!$E$13,0,10*ROW('Sanitation Data'!E187))),'Data Summary'!CY193="Yes"),OFFSET('Sanitation Data'!$E$13,0,10*ROW('Sanitation Data'!E187)),NA())</f>
        <v>#N/A</v>
      </c>
      <c r="AK193" s="134" t="e">
        <f ca="1">+IF(AND(ISNUMBER(OFFSET('Sanitation Data'!$F$5,0,10*ROW('Sanitation Data'!F187))),'Data Summary'!CZ193="Yes"),100-OFFSET('Sanitation Data'!$F$5,0,10*ROW('Sanitation Data'!F187)),NA())</f>
        <v>#N/A</v>
      </c>
      <c r="AL193" s="134" t="e">
        <f ca="1">+IF(AND(ISNUMBER(OFFSET('Sanitation Data'!$F$7,0,10*ROW('Sanitation Data'!F187))),'Data Summary'!DA193="Yes"),OFFSET('Sanitation Data'!$F$7,0,10*ROW('Sanitation Data'!F187)),NA())</f>
        <v>#N/A</v>
      </c>
      <c r="AM193" s="134" t="e">
        <f ca="1">+IF(AND(ISNUMBER(OFFSET('Sanitation Data'!$F$11,0,10*ROW('Sanitation Data'!F187))),'Data Summary'!DB193="Yes"),OFFSET('Sanitation Data'!$F$11,0,10*ROW('Sanitation Data'!F187)),NA())</f>
        <v>#N/A</v>
      </c>
      <c r="AN193" s="134" t="e">
        <f ca="1">+IF(AND(ISNUMBER(OFFSET('Sanitation Data'!$F$12,0,10*ROW('Sanitation Data'!F187))),'Data Summary'!DC193="Yes"),OFFSET('Sanitation Data'!$F$12,0,10*ROW('Sanitation Data'!F187)),NA())</f>
        <v>#N/A</v>
      </c>
      <c r="AO193" s="134" t="e">
        <f ca="1">+IF(AND(ISNUMBER(OFFSET('Sanitation Data'!$F$13,0,10*ROW('Sanitation Data'!F187))),'Data Summary'!DD193="Yes"),OFFSET('Sanitation Data'!$F$13,0,10*ROW('Sanitation Data'!F187)),NA())</f>
        <v>#N/A</v>
      </c>
      <c r="AP193" s="134" t="e">
        <f ca="1">+IF(AND(ISNUMBER(OFFSET('Sanitation Data'!$G$5,0,10*ROW('Sanitation Data'!G187))),'Data Summary'!DE193="Yes"),100-OFFSET('Sanitation Data'!$G$5,0,10*ROW('Sanitation Data'!G187)),NA())</f>
        <v>#N/A</v>
      </c>
      <c r="AQ193" s="134" t="e">
        <f ca="1">+IF(AND(ISNUMBER(OFFSET('Sanitation Data'!$G$7,0,10*ROW('Sanitation Data'!G187))),'Data Summary'!DF193="Yes"),OFFSET('Sanitation Data'!$G$7,0,10*ROW('Sanitation Data'!G187)),NA())</f>
        <v>#N/A</v>
      </c>
      <c r="AR193" s="134" t="e">
        <f ca="1">+IF(AND(ISNUMBER(OFFSET('Sanitation Data'!$G$11,0,10*ROW('Sanitation Data'!G187))),'Data Summary'!DG193="Yes"),OFFSET('Sanitation Data'!$G$11,0,10*ROW('Sanitation Data'!G187)),NA())</f>
        <v>#N/A</v>
      </c>
      <c r="AS193" s="134" t="e">
        <f ca="1">+IF(AND(ISNUMBER(OFFSET('Sanitation Data'!$G$12,0,10*ROW('Sanitation Data'!G187))),'Data Summary'!DH193="Yes"),OFFSET('Sanitation Data'!$G$12,0,10*ROW('Sanitation Data'!G187)),NA())</f>
        <v>#N/A</v>
      </c>
      <c r="AT193" s="134" t="e">
        <f ca="1">+IF(AND(ISNUMBER(OFFSET('Sanitation Data'!$G$13,0,10*ROW('Sanitation Data'!G187))),'Data Summary'!DI193="Yes"),OFFSET('Sanitation Data'!$G$13,0,10*ROW('Sanitation Data'!G187)),NA())</f>
        <v>#N/A</v>
      </c>
      <c r="AU193" s="134" t="e">
        <f ca="1">+IF(AND(ISNUMBER(OFFSET('Sanitation Data'!$H$5,0,10*ROW('Sanitation Data'!H187))),'Data Summary'!DJ193="Yes"),100-OFFSET('Sanitation Data'!$H$5,0,10*ROW('Sanitation Data'!H187)),NA())</f>
        <v>#N/A</v>
      </c>
      <c r="AV193" s="134" t="e">
        <f ca="1">+IF(AND(ISNUMBER(OFFSET('Sanitation Data'!$H$7,0,10*ROW('Sanitation Data'!H187))),'Data Summary'!DK193="Yes"),OFFSET('Sanitation Data'!$H$7,0,10*ROW('Sanitation Data'!H187)),NA())</f>
        <v>#N/A</v>
      </c>
      <c r="AW193" s="134" t="e">
        <f ca="1">+IF(AND(ISNUMBER(OFFSET('Sanitation Data'!$H$11,0,10*ROW('Sanitation Data'!H187))),'Data Summary'!DL193="Yes"),OFFSET('Sanitation Data'!$H$11,0,10*ROW('Sanitation Data'!H187)),NA())</f>
        <v>#N/A</v>
      </c>
      <c r="AX193" s="134" t="e">
        <f ca="1">+IF(AND(ISNUMBER(OFFSET('Sanitation Data'!$H$12,0,10*ROW('Sanitation Data'!H187))),'Data Summary'!DM193="Yes"),OFFSET('Sanitation Data'!$H$12,0,10*ROW('Sanitation Data'!H187)),NA())</f>
        <v>#N/A</v>
      </c>
      <c r="AY193" s="134" t="e">
        <f ca="1">+IF(AND(ISNUMBER(OFFSET('Sanitation Data'!$H$13,0,10*ROW('Sanitation Data'!H187))),'Data Summary'!DN193="Yes"),OFFSET('Sanitation Data'!$H$13,0,10*ROW('Sanitation Data'!H187)),NA())</f>
        <v>#N/A</v>
      </c>
      <c r="AZ193" s="135" t="e">
        <f ca="1">+IF(AND(ISNUMBER(OFFSET('Hygiene Data'!$C$6,0,10*ROW('Hygiene Data'!C187))),'Data Summary'!DO193="Yes"),OFFSET('Hygiene Data'!$C$6,0,10*ROW('Hygiene Data'!C187)),NA())</f>
        <v>#N/A</v>
      </c>
      <c r="BA193" s="135" t="e">
        <f ca="1">+IF(AND(ISNUMBER(OFFSET('Hygiene Data'!$C$8,0,10*ROW('Hygiene Data'!C187))),'Data Summary'!DP193="Yes"),OFFSET('Hygiene Data'!$C$8,0,10*ROW('Hygiene Data'!C187)),NA())</f>
        <v>#N/A</v>
      </c>
      <c r="BB193" s="135" t="e">
        <f ca="1">+IF(AND(ISNUMBER(OFFSET('Hygiene Data'!$C$10,0,10*ROW('Hygiene Data'!C187))),'Data Summary'!DQ193="Yes"),OFFSET('Hygiene Data'!$C$10,0,10*ROW('Hygiene Data'!C187)),NA())</f>
        <v>#N/A</v>
      </c>
      <c r="BC193" s="135" t="e">
        <f ca="1">+IF(AND(ISNUMBER(OFFSET('Hygiene Data'!$D$6,0,10*ROW('Hygiene Data'!D187))),'Data Summary'!DR193="Yes"),OFFSET('Hygiene Data'!$D$6,0,10*ROW('Hygiene Data'!D187)),NA())</f>
        <v>#N/A</v>
      </c>
      <c r="BD193" s="135" t="e">
        <f ca="1">+IF(AND(ISNUMBER(OFFSET('Hygiene Data'!$D$8,0,10*ROW('Hygiene Data'!D187))),'Data Summary'!DS193="Yes"),OFFSET('Hygiene Data'!$D$8,0,10*ROW('Hygiene Data'!D187)),NA())</f>
        <v>#N/A</v>
      </c>
      <c r="BE193" s="135" t="e">
        <f ca="1">+IF(AND(ISNUMBER(OFFSET('Hygiene Data'!$D$10,0,10*ROW('Hygiene Data'!D187))),'Data Summary'!DT193="Yes"),OFFSET('Hygiene Data'!$D$10,0,10*ROW('Hygiene Data'!D187)),NA())</f>
        <v>#N/A</v>
      </c>
      <c r="BF193" s="135" t="e">
        <f ca="1">+IF(AND(ISNUMBER(OFFSET('Hygiene Data'!$E$6,0,10*ROW('Hygiene Data'!E187))),'Data Summary'!DU193="Yes"),OFFSET('Hygiene Data'!$E$6,0,10*ROW('Hygiene Data'!E187)),NA())</f>
        <v>#N/A</v>
      </c>
      <c r="BG193" s="135" t="e">
        <f ca="1">+IF(AND(ISNUMBER(OFFSET('Hygiene Data'!$E$8,0,10*ROW('Hygiene Data'!E187))),'Data Summary'!DV193="Yes"),OFFSET('Hygiene Data'!$E$8,0,10*ROW('Hygiene Data'!E187)),NA())</f>
        <v>#N/A</v>
      </c>
      <c r="BH193" s="135" t="e">
        <f ca="1">+IF(AND(ISNUMBER(OFFSET('Hygiene Data'!$E$10,0,10*ROW('Hygiene Data'!E187))),'Data Summary'!DW193="Yes"),OFFSET('Hygiene Data'!$E$10,0,10*ROW('Hygiene Data'!E187)),NA())</f>
        <v>#N/A</v>
      </c>
      <c r="BI193" s="135" t="e">
        <f ca="1">+IF(AND(ISNUMBER(OFFSET('Hygiene Data'!$F$6,0,10*ROW('Hygiene Data'!F187))),'Data Summary'!DX193="Yes"),OFFSET('Hygiene Data'!$F$6,0,10*ROW('Hygiene Data'!F187)),NA())</f>
        <v>#N/A</v>
      </c>
      <c r="BJ193" s="135" t="e">
        <f ca="1">+IF(AND(ISNUMBER(OFFSET('Hygiene Data'!$F$8,0,10*ROW('Hygiene Data'!F187))),'Data Summary'!DY193="Yes"),OFFSET('Hygiene Data'!$F$8,0,10*ROW('Hygiene Data'!F187)),NA())</f>
        <v>#N/A</v>
      </c>
      <c r="BK193" s="135" t="e">
        <f ca="1">+IF(AND(ISNUMBER(OFFSET('Hygiene Data'!$F$10,0,10*ROW('Hygiene Data'!F187))),'Data Summary'!DZ193="Yes"),OFFSET('Hygiene Data'!$F$10,0,10*ROW('Hygiene Data'!F187)),NA())</f>
        <v>#N/A</v>
      </c>
      <c r="BL193" s="135" t="e">
        <f ca="1">+IF(AND(ISNUMBER(OFFSET('Hygiene Data'!$G$6,0,10*ROW('Hygiene Data'!G187))),'Data Summary'!EA193="Yes"),OFFSET('Hygiene Data'!$G$6,0,10*ROW('Hygiene Data'!G187)),NA())</f>
        <v>#N/A</v>
      </c>
      <c r="BM193" s="135" t="e">
        <f ca="1">+IF(AND(ISNUMBER(OFFSET('Hygiene Data'!$G$8,0,10*ROW('Hygiene Data'!G187))),'Data Summary'!EB193="Yes"),OFFSET('Hygiene Data'!$G$8,0,10*ROW('Hygiene Data'!G187)),NA())</f>
        <v>#N/A</v>
      </c>
      <c r="BN193" s="135" t="e">
        <f ca="1">+IF(AND(ISNUMBER(OFFSET('Hygiene Data'!$G$10,0,10*ROW('Hygiene Data'!G187))),'Data Summary'!EC193="Yes"),OFFSET('Hygiene Data'!$G$10,0,10*ROW('Hygiene Data'!G187)),NA())</f>
        <v>#N/A</v>
      </c>
      <c r="BO193" s="135" t="e">
        <f ca="1">+IF(AND(ISNUMBER(OFFSET('Hygiene Data'!$H$6,0,10*ROW('Hygiene Data'!H187))),'Data Summary'!ED193="Yes"),OFFSET('Hygiene Data'!$H$6,0,10*ROW('Hygiene Data'!H187)),NA())</f>
        <v>#N/A</v>
      </c>
      <c r="BP193" s="135" t="e">
        <f ca="1">+IF(AND(ISNUMBER(OFFSET('Hygiene Data'!$H$8,0,10*ROW('Hygiene Data'!H187))),'Data Summary'!EE193="Yes"),OFFSET('Hygiene Data'!$H$8,0,10*ROW('Hygiene Data'!H187)),NA())</f>
        <v>#N/A</v>
      </c>
      <c r="BQ193" s="135" t="e">
        <f ca="1">+IF(AND(ISNUMBER(OFFSET('Hygiene Data'!$H$10,0,10*ROW('Hygiene Data'!H187))),'Data Summary'!EF193="Yes"),OFFSET('Hygiene Data'!$H$10,0,10*ROW('Hygiene Data'!H187)),NA())</f>
        <v>#N/A</v>
      </c>
    </row>
    <row r="194" spans="1:69" x14ac:dyDescent="0.2">
      <c r="A194" s="50" t="e">
        <f ca="1">+IF(OFFSET('Water Data'!$B$1,0,10*ROW('Water Data'!B188))="",NA(),OFFSET('Water Data'!$B$1,0,10*ROW('Water Data'!B188)))</f>
        <v>#N/A</v>
      </c>
      <c r="B194" s="50" t="e">
        <f ca="1">+IF(OFFSET('Water Data'!$A$3,0,10*ROW('Water Data'!A191))="",NA(),OFFSET('Water Data'!$A$3,0,10*ROW('Water Data'!A191)))</f>
        <v>#N/A</v>
      </c>
      <c r="C194" s="50" t="e">
        <f ca="1">+IF(OFFSET('Water Data'!$C$3,0,10*ROW('Water Data'!C191))="",NA(),OFFSET('Water Data'!$C$3,0,10*ROW('Water Data'!C191)))</f>
        <v>#N/A</v>
      </c>
      <c r="D194" s="133" t="e">
        <f ca="1">+IF(AND(ISNUMBER(OFFSET('Water Data'!$C$5,0,10*ROW('Water Data'!C188))),'Data Summary'!BS194="Yes"),100-OFFSET('Water Data'!$C$5,0,10*ROW('Water Data'!C188)),NA())</f>
        <v>#N/A</v>
      </c>
      <c r="E194" s="133" t="e">
        <f ca="1">+IF(AND(ISNUMBER(OFFSET('Water Data'!$C$7,0,10*ROW('Water Data'!C188))),'Data Summary'!BT194="Yes"),OFFSET('Water Data'!$C$7,0,10*ROW('Water Data'!C188)),NA())</f>
        <v>#N/A</v>
      </c>
      <c r="F194" s="133" t="e">
        <f ca="1">+IF(AND(ISNUMBER(OFFSET('Water Data'!$C$10,0,10*ROW('Water Data'!C188))),'Data Summary'!BU194="Yes"),OFFSET('Water Data'!$C$10,0,10*ROW('Water Data'!C188)),NA())</f>
        <v>#N/A</v>
      </c>
      <c r="G194" s="133" t="e">
        <f ca="1">+IF(AND(ISNUMBER(OFFSET('Water Data'!$D$5,0,10*ROW('Water Data'!D188))),'Data Summary'!BV194="Yes"),100-OFFSET('Water Data'!$D$5,0,10*ROW('Water Data'!D188)),NA())</f>
        <v>#N/A</v>
      </c>
      <c r="H194" s="133" t="e">
        <f ca="1">+IF(AND(ISNUMBER(OFFSET('Water Data'!$D$7,0,10*ROW('Water Data'!D188))),'Data Summary'!BW194="Yes"),OFFSET('Water Data'!$D$7,0,10*ROW('Water Data'!D188)),NA())</f>
        <v>#N/A</v>
      </c>
      <c r="I194" s="133" t="e">
        <f ca="1">+IF(AND(ISNUMBER(OFFSET('Water Data'!$D$10,0,10*ROW('Water Data'!D188))),'Data Summary'!BX194="Yes"),OFFSET('Water Data'!$D$10,0,10*ROW('Water Data'!D188)),NA())</f>
        <v>#N/A</v>
      </c>
      <c r="J194" s="133" t="e">
        <f ca="1">+IF(AND(ISNUMBER(OFFSET('Water Data'!$E$5,0,10*ROW('Water Data'!E188))),'Data Summary'!BY194="Yes"),100-OFFSET('Water Data'!$E$5,0,10*ROW('Water Data'!E188)),NA())</f>
        <v>#N/A</v>
      </c>
      <c r="K194" s="133" t="e">
        <f ca="1">+IF(AND(ISNUMBER(OFFSET('Water Data'!$E$7,0,10*ROW('Water Data'!E188))),'Data Summary'!BZ194="Yes"),OFFSET('Water Data'!$E$7,0,10*ROW('Water Data'!E188)),NA())</f>
        <v>#N/A</v>
      </c>
      <c r="L194" s="133" t="e">
        <f ca="1">+IF(AND(ISNUMBER(OFFSET('Water Data'!$E$10,0,10*ROW('Water Data'!E188))),'Data Summary'!CA194="Yes"),OFFSET('Water Data'!$E$10,0,10*ROW('Water Data'!E188)),NA())</f>
        <v>#N/A</v>
      </c>
      <c r="M194" s="133" t="e">
        <f ca="1">+IF(AND(ISNUMBER(OFFSET('Water Data'!$F$5,0,10*ROW('Water Data'!F188))),'Data Summary'!CB194="Yes"),100-OFFSET('Water Data'!$F$5,0,10*ROW('Water Data'!F188)),NA())</f>
        <v>#N/A</v>
      </c>
      <c r="N194" s="133" t="e">
        <f ca="1">+IF(AND(ISNUMBER(OFFSET('Water Data'!$F$7,0,10*ROW('Water Data'!F188))),'Data Summary'!CC194="Yes"),OFFSET('Water Data'!$F$7,0,10*ROW('Water Data'!F188)),NA())</f>
        <v>#N/A</v>
      </c>
      <c r="O194" s="133" t="e">
        <f ca="1">+IF(AND(ISNUMBER(OFFSET('Water Data'!$F$10,0,10*ROW('Water Data'!F188))),'Data Summary'!CD194="Yes"),OFFSET('Water Data'!$F$10,0,10*ROW('Water Data'!F188)),NA())</f>
        <v>#N/A</v>
      </c>
      <c r="P194" s="133" t="e">
        <f ca="1">+IF(AND(ISNUMBER(OFFSET('Water Data'!$G$5,0,10*ROW('Water Data'!G188))),'Data Summary'!CE194="Yes"),100-OFFSET('Water Data'!$G$5,0,10*ROW('Water Data'!G188)),NA())</f>
        <v>#N/A</v>
      </c>
      <c r="Q194" s="133" t="e">
        <f ca="1">+IF(AND(ISNUMBER(OFFSET('Water Data'!$G$7,0,10*ROW('Water Data'!G188))),'Data Summary'!CF194="Yes"),OFFSET('Water Data'!$G$7,0,10*ROW('Water Data'!G188)),NA())</f>
        <v>#N/A</v>
      </c>
      <c r="R194" s="133" t="e">
        <f ca="1">+IF(AND(ISNUMBER(OFFSET('Water Data'!$G$10,0,10*ROW('Water Data'!G188))),'Data Summary'!CG194="Yes"),OFFSET('Water Data'!$G$10,0,10*ROW('Water Data'!G188)),NA())</f>
        <v>#N/A</v>
      </c>
      <c r="S194" s="133" t="e">
        <f ca="1">+IF(AND(ISNUMBER(OFFSET('Water Data'!$H$5,0,10*ROW('Water Data'!H188))),'Data Summary'!CH194="Yes"),100-OFFSET('Water Data'!$H$5,0,10*ROW('Water Data'!H188)),NA())</f>
        <v>#N/A</v>
      </c>
      <c r="T194" s="133" t="e">
        <f ca="1">+IF(AND(ISNUMBER(OFFSET('Water Data'!$H$7,0,10*ROW('Water Data'!H188))),'Data Summary'!CI194="Yes"),OFFSET('Water Data'!$H$7,0,10*ROW('Water Data'!H188)),NA())</f>
        <v>#N/A</v>
      </c>
      <c r="U194" s="133" t="e">
        <f ca="1">+IF(AND(ISNUMBER(OFFSET('Water Data'!$H$10,0,10*ROW('Water Data'!H188))),'Data Summary'!CJ194="Yes"),OFFSET('Water Data'!$H$10,0,10*ROW('Water Data'!H188)),NA())</f>
        <v>#N/A</v>
      </c>
      <c r="V194" s="134" t="e">
        <f ca="1">+IF(AND(ISNUMBER(OFFSET('Sanitation Data'!$C$5,0,10*ROW('Sanitation Data'!C188))),'Data Summary'!CK194="Yes"),100-OFFSET('Sanitation Data'!$C$5,0,10*ROW('Sanitation Data'!C188)),NA())</f>
        <v>#N/A</v>
      </c>
      <c r="W194" s="134" t="e">
        <f ca="1">+IF(AND(ISNUMBER(OFFSET('Sanitation Data'!$C$7,0,10*ROW('Sanitation Data'!C188))),'Data Summary'!CL194="Yes"),OFFSET('Sanitation Data'!$C$7,0,10*ROW('Sanitation Data'!C188)),NA())</f>
        <v>#N/A</v>
      </c>
      <c r="X194" s="134" t="e">
        <f ca="1">+IF(AND(ISNUMBER(OFFSET('Sanitation Data'!$C$11,0,10*ROW('Sanitation Data'!C188))),'Data Summary'!CM194="Yes"),OFFSET('Sanitation Data'!$C$11,0,10*ROW('Sanitation Data'!C188)),NA())</f>
        <v>#N/A</v>
      </c>
      <c r="Y194" s="134" t="e">
        <f ca="1">+IF(AND(ISNUMBER(OFFSET('Sanitation Data'!$C$12,0,10*ROW('Sanitation Data'!C188))),'Data Summary'!CN194="Yes"),OFFSET('Sanitation Data'!$C$12,0,10*ROW('Sanitation Data'!C188)),NA())</f>
        <v>#N/A</v>
      </c>
      <c r="Z194" s="134" t="e">
        <f ca="1">+IF(AND(ISNUMBER(OFFSET('Sanitation Data'!$C$13,0,10*ROW('Sanitation Data'!C188))),'Data Summary'!CO194="Yes"),OFFSET('Sanitation Data'!$C$13,0,10*ROW('Sanitation Data'!C188)),NA())</f>
        <v>#N/A</v>
      </c>
      <c r="AA194" s="134" t="e">
        <f ca="1">+IF(AND(ISNUMBER(OFFSET('Sanitation Data'!$D$5,0,10*ROW('Sanitation Data'!D188))),'Data Summary'!CP194="Yes"),100-OFFSET('Sanitation Data'!$D$5,0,10*ROW('Sanitation Data'!D188)),NA())</f>
        <v>#N/A</v>
      </c>
      <c r="AB194" s="134" t="e">
        <f ca="1">+IF(AND(ISNUMBER(OFFSET('Sanitation Data'!$D$7,0,10*ROW('Sanitation Data'!D188))),'Data Summary'!CQ194="Yes"),OFFSET('Sanitation Data'!$D$7,0,10*ROW('Sanitation Data'!D188)),NA())</f>
        <v>#N/A</v>
      </c>
      <c r="AC194" s="134" t="e">
        <f ca="1">+IF(AND(ISNUMBER(OFFSET('Sanitation Data'!$D$11,0,10*ROW('Sanitation Data'!D188))),'Data Summary'!CR194="Yes"),OFFSET('Sanitation Data'!$D$11,0,10*ROW('Sanitation Data'!D188)),NA())</f>
        <v>#N/A</v>
      </c>
      <c r="AD194" s="134" t="e">
        <f ca="1">+IF(AND(ISNUMBER(OFFSET('Sanitation Data'!$D$12,0,10*ROW('Sanitation Data'!D188))),'Data Summary'!CS194="Yes"),OFFSET('Sanitation Data'!$D$12,0,10*ROW('Sanitation Data'!D188)),NA())</f>
        <v>#N/A</v>
      </c>
      <c r="AE194" s="134" t="e">
        <f ca="1">+IF(AND(ISNUMBER(OFFSET('Sanitation Data'!$D$13,0,10*ROW('Sanitation Data'!D188))),'Data Summary'!CT194="Yes"),OFFSET('Sanitation Data'!$D$13,0,10*ROW('Sanitation Data'!D188)),NA())</f>
        <v>#N/A</v>
      </c>
      <c r="AF194" s="134" t="e">
        <f ca="1">+IF(AND(ISNUMBER(OFFSET('Sanitation Data'!$E$5,0,10*ROW('Sanitation Data'!E188))),'Data Summary'!CU194="Yes"),100-OFFSET('Sanitation Data'!$E$5,0,10*ROW('Sanitation Data'!E188)),NA())</f>
        <v>#N/A</v>
      </c>
      <c r="AG194" s="134" t="e">
        <f ca="1">+IF(AND(ISNUMBER(OFFSET('Sanitation Data'!$E$7,0,10*ROW('Sanitation Data'!E188))),'Data Summary'!CV194="Yes"),OFFSET('Sanitation Data'!$E$7,0,10*ROW('Sanitation Data'!E188)),NA())</f>
        <v>#N/A</v>
      </c>
      <c r="AH194" s="134" t="e">
        <f ca="1">+IF(AND(ISNUMBER(OFFSET('Sanitation Data'!$E$11,0,10*ROW('Sanitation Data'!E188))),'Data Summary'!CW194="Yes"),OFFSET('Sanitation Data'!$E$11,0,10*ROW('Sanitation Data'!E188)),NA())</f>
        <v>#N/A</v>
      </c>
      <c r="AI194" s="134" t="e">
        <f ca="1">+IF(AND(ISNUMBER(OFFSET('Sanitation Data'!$E$12,0,10*ROW('Sanitation Data'!E188))),'Data Summary'!CX194="Yes"),OFFSET('Sanitation Data'!$E$12,0,10*ROW('Sanitation Data'!E188)),NA())</f>
        <v>#N/A</v>
      </c>
      <c r="AJ194" s="134" t="e">
        <f ca="1">+IF(AND(ISNUMBER(OFFSET('Sanitation Data'!$E$13,0,10*ROW('Sanitation Data'!E188))),'Data Summary'!CY194="Yes"),OFFSET('Sanitation Data'!$E$13,0,10*ROW('Sanitation Data'!E188)),NA())</f>
        <v>#N/A</v>
      </c>
      <c r="AK194" s="134" t="e">
        <f ca="1">+IF(AND(ISNUMBER(OFFSET('Sanitation Data'!$F$5,0,10*ROW('Sanitation Data'!F188))),'Data Summary'!CZ194="Yes"),100-OFFSET('Sanitation Data'!$F$5,0,10*ROW('Sanitation Data'!F188)),NA())</f>
        <v>#N/A</v>
      </c>
      <c r="AL194" s="134" t="e">
        <f ca="1">+IF(AND(ISNUMBER(OFFSET('Sanitation Data'!$F$7,0,10*ROW('Sanitation Data'!F188))),'Data Summary'!DA194="Yes"),OFFSET('Sanitation Data'!$F$7,0,10*ROW('Sanitation Data'!F188)),NA())</f>
        <v>#N/A</v>
      </c>
      <c r="AM194" s="134" t="e">
        <f ca="1">+IF(AND(ISNUMBER(OFFSET('Sanitation Data'!$F$11,0,10*ROW('Sanitation Data'!F188))),'Data Summary'!DB194="Yes"),OFFSET('Sanitation Data'!$F$11,0,10*ROW('Sanitation Data'!F188)),NA())</f>
        <v>#N/A</v>
      </c>
      <c r="AN194" s="134" t="e">
        <f ca="1">+IF(AND(ISNUMBER(OFFSET('Sanitation Data'!$F$12,0,10*ROW('Sanitation Data'!F188))),'Data Summary'!DC194="Yes"),OFFSET('Sanitation Data'!$F$12,0,10*ROW('Sanitation Data'!F188)),NA())</f>
        <v>#N/A</v>
      </c>
      <c r="AO194" s="134" t="e">
        <f ca="1">+IF(AND(ISNUMBER(OFFSET('Sanitation Data'!$F$13,0,10*ROW('Sanitation Data'!F188))),'Data Summary'!DD194="Yes"),OFFSET('Sanitation Data'!$F$13,0,10*ROW('Sanitation Data'!F188)),NA())</f>
        <v>#N/A</v>
      </c>
      <c r="AP194" s="134" t="e">
        <f ca="1">+IF(AND(ISNUMBER(OFFSET('Sanitation Data'!$G$5,0,10*ROW('Sanitation Data'!G188))),'Data Summary'!DE194="Yes"),100-OFFSET('Sanitation Data'!$G$5,0,10*ROW('Sanitation Data'!G188)),NA())</f>
        <v>#N/A</v>
      </c>
      <c r="AQ194" s="134" t="e">
        <f ca="1">+IF(AND(ISNUMBER(OFFSET('Sanitation Data'!$G$7,0,10*ROW('Sanitation Data'!G188))),'Data Summary'!DF194="Yes"),OFFSET('Sanitation Data'!$G$7,0,10*ROW('Sanitation Data'!G188)),NA())</f>
        <v>#N/A</v>
      </c>
      <c r="AR194" s="134" t="e">
        <f ca="1">+IF(AND(ISNUMBER(OFFSET('Sanitation Data'!$G$11,0,10*ROW('Sanitation Data'!G188))),'Data Summary'!DG194="Yes"),OFFSET('Sanitation Data'!$G$11,0,10*ROW('Sanitation Data'!G188)),NA())</f>
        <v>#N/A</v>
      </c>
      <c r="AS194" s="134" t="e">
        <f ca="1">+IF(AND(ISNUMBER(OFFSET('Sanitation Data'!$G$12,0,10*ROW('Sanitation Data'!G188))),'Data Summary'!DH194="Yes"),OFFSET('Sanitation Data'!$G$12,0,10*ROW('Sanitation Data'!G188)),NA())</f>
        <v>#N/A</v>
      </c>
      <c r="AT194" s="134" t="e">
        <f ca="1">+IF(AND(ISNUMBER(OFFSET('Sanitation Data'!$G$13,0,10*ROW('Sanitation Data'!G188))),'Data Summary'!DI194="Yes"),OFFSET('Sanitation Data'!$G$13,0,10*ROW('Sanitation Data'!G188)),NA())</f>
        <v>#N/A</v>
      </c>
      <c r="AU194" s="134" t="e">
        <f ca="1">+IF(AND(ISNUMBER(OFFSET('Sanitation Data'!$H$5,0,10*ROW('Sanitation Data'!H188))),'Data Summary'!DJ194="Yes"),100-OFFSET('Sanitation Data'!$H$5,0,10*ROW('Sanitation Data'!H188)),NA())</f>
        <v>#N/A</v>
      </c>
      <c r="AV194" s="134" t="e">
        <f ca="1">+IF(AND(ISNUMBER(OFFSET('Sanitation Data'!$H$7,0,10*ROW('Sanitation Data'!H188))),'Data Summary'!DK194="Yes"),OFFSET('Sanitation Data'!$H$7,0,10*ROW('Sanitation Data'!H188)),NA())</f>
        <v>#N/A</v>
      </c>
      <c r="AW194" s="134" t="e">
        <f ca="1">+IF(AND(ISNUMBER(OFFSET('Sanitation Data'!$H$11,0,10*ROW('Sanitation Data'!H188))),'Data Summary'!DL194="Yes"),OFFSET('Sanitation Data'!$H$11,0,10*ROW('Sanitation Data'!H188)),NA())</f>
        <v>#N/A</v>
      </c>
      <c r="AX194" s="134" t="e">
        <f ca="1">+IF(AND(ISNUMBER(OFFSET('Sanitation Data'!$H$12,0,10*ROW('Sanitation Data'!H188))),'Data Summary'!DM194="Yes"),OFFSET('Sanitation Data'!$H$12,0,10*ROW('Sanitation Data'!H188)),NA())</f>
        <v>#N/A</v>
      </c>
      <c r="AY194" s="134" t="e">
        <f ca="1">+IF(AND(ISNUMBER(OFFSET('Sanitation Data'!$H$13,0,10*ROW('Sanitation Data'!H188))),'Data Summary'!DN194="Yes"),OFFSET('Sanitation Data'!$H$13,0,10*ROW('Sanitation Data'!H188)),NA())</f>
        <v>#N/A</v>
      </c>
      <c r="AZ194" s="135" t="e">
        <f ca="1">+IF(AND(ISNUMBER(OFFSET('Hygiene Data'!$C$6,0,10*ROW('Hygiene Data'!C188))),'Data Summary'!DO194="Yes"),OFFSET('Hygiene Data'!$C$6,0,10*ROW('Hygiene Data'!C188)),NA())</f>
        <v>#N/A</v>
      </c>
      <c r="BA194" s="135" t="e">
        <f ca="1">+IF(AND(ISNUMBER(OFFSET('Hygiene Data'!$C$8,0,10*ROW('Hygiene Data'!C188))),'Data Summary'!DP194="Yes"),OFFSET('Hygiene Data'!$C$8,0,10*ROW('Hygiene Data'!C188)),NA())</f>
        <v>#N/A</v>
      </c>
      <c r="BB194" s="135" t="e">
        <f ca="1">+IF(AND(ISNUMBER(OFFSET('Hygiene Data'!$C$10,0,10*ROW('Hygiene Data'!C188))),'Data Summary'!DQ194="Yes"),OFFSET('Hygiene Data'!$C$10,0,10*ROW('Hygiene Data'!C188)),NA())</f>
        <v>#N/A</v>
      </c>
      <c r="BC194" s="135" t="e">
        <f ca="1">+IF(AND(ISNUMBER(OFFSET('Hygiene Data'!$D$6,0,10*ROW('Hygiene Data'!D188))),'Data Summary'!DR194="Yes"),OFFSET('Hygiene Data'!$D$6,0,10*ROW('Hygiene Data'!D188)),NA())</f>
        <v>#N/A</v>
      </c>
      <c r="BD194" s="135" t="e">
        <f ca="1">+IF(AND(ISNUMBER(OFFSET('Hygiene Data'!$D$8,0,10*ROW('Hygiene Data'!D188))),'Data Summary'!DS194="Yes"),OFFSET('Hygiene Data'!$D$8,0,10*ROW('Hygiene Data'!D188)),NA())</f>
        <v>#N/A</v>
      </c>
      <c r="BE194" s="135" t="e">
        <f ca="1">+IF(AND(ISNUMBER(OFFSET('Hygiene Data'!$D$10,0,10*ROW('Hygiene Data'!D188))),'Data Summary'!DT194="Yes"),OFFSET('Hygiene Data'!$D$10,0,10*ROW('Hygiene Data'!D188)),NA())</f>
        <v>#N/A</v>
      </c>
      <c r="BF194" s="135" t="e">
        <f ca="1">+IF(AND(ISNUMBER(OFFSET('Hygiene Data'!$E$6,0,10*ROW('Hygiene Data'!E188))),'Data Summary'!DU194="Yes"),OFFSET('Hygiene Data'!$E$6,0,10*ROW('Hygiene Data'!E188)),NA())</f>
        <v>#N/A</v>
      </c>
      <c r="BG194" s="135" t="e">
        <f ca="1">+IF(AND(ISNUMBER(OFFSET('Hygiene Data'!$E$8,0,10*ROW('Hygiene Data'!E188))),'Data Summary'!DV194="Yes"),OFFSET('Hygiene Data'!$E$8,0,10*ROW('Hygiene Data'!E188)),NA())</f>
        <v>#N/A</v>
      </c>
      <c r="BH194" s="135" t="e">
        <f ca="1">+IF(AND(ISNUMBER(OFFSET('Hygiene Data'!$E$10,0,10*ROW('Hygiene Data'!E188))),'Data Summary'!DW194="Yes"),OFFSET('Hygiene Data'!$E$10,0,10*ROW('Hygiene Data'!E188)),NA())</f>
        <v>#N/A</v>
      </c>
      <c r="BI194" s="135" t="e">
        <f ca="1">+IF(AND(ISNUMBER(OFFSET('Hygiene Data'!$F$6,0,10*ROW('Hygiene Data'!F188))),'Data Summary'!DX194="Yes"),OFFSET('Hygiene Data'!$F$6,0,10*ROW('Hygiene Data'!F188)),NA())</f>
        <v>#N/A</v>
      </c>
      <c r="BJ194" s="135" t="e">
        <f ca="1">+IF(AND(ISNUMBER(OFFSET('Hygiene Data'!$F$8,0,10*ROW('Hygiene Data'!F188))),'Data Summary'!DY194="Yes"),OFFSET('Hygiene Data'!$F$8,0,10*ROW('Hygiene Data'!F188)),NA())</f>
        <v>#N/A</v>
      </c>
      <c r="BK194" s="135" t="e">
        <f ca="1">+IF(AND(ISNUMBER(OFFSET('Hygiene Data'!$F$10,0,10*ROW('Hygiene Data'!F188))),'Data Summary'!DZ194="Yes"),OFFSET('Hygiene Data'!$F$10,0,10*ROW('Hygiene Data'!F188)),NA())</f>
        <v>#N/A</v>
      </c>
      <c r="BL194" s="135" t="e">
        <f ca="1">+IF(AND(ISNUMBER(OFFSET('Hygiene Data'!$G$6,0,10*ROW('Hygiene Data'!G188))),'Data Summary'!EA194="Yes"),OFFSET('Hygiene Data'!$G$6,0,10*ROW('Hygiene Data'!G188)),NA())</f>
        <v>#N/A</v>
      </c>
      <c r="BM194" s="135" t="e">
        <f ca="1">+IF(AND(ISNUMBER(OFFSET('Hygiene Data'!$G$8,0,10*ROW('Hygiene Data'!G188))),'Data Summary'!EB194="Yes"),OFFSET('Hygiene Data'!$G$8,0,10*ROW('Hygiene Data'!G188)),NA())</f>
        <v>#N/A</v>
      </c>
      <c r="BN194" s="135" t="e">
        <f ca="1">+IF(AND(ISNUMBER(OFFSET('Hygiene Data'!$G$10,0,10*ROW('Hygiene Data'!G188))),'Data Summary'!EC194="Yes"),OFFSET('Hygiene Data'!$G$10,0,10*ROW('Hygiene Data'!G188)),NA())</f>
        <v>#N/A</v>
      </c>
      <c r="BO194" s="135" t="e">
        <f ca="1">+IF(AND(ISNUMBER(OFFSET('Hygiene Data'!$H$6,0,10*ROW('Hygiene Data'!H188))),'Data Summary'!ED194="Yes"),OFFSET('Hygiene Data'!$H$6,0,10*ROW('Hygiene Data'!H188)),NA())</f>
        <v>#N/A</v>
      </c>
      <c r="BP194" s="135" t="e">
        <f ca="1">+IF(AND(ISNUMBER(OFFSET('Hygiene Data'!$H$8,0,10*ROW('Hygiene Data'!H188))),'Data Summary'!EE194="Yes"),OFFSET('Hygiene Data'!$H$8,0,10*ROW('Hygiene Data'!H188)),NA())</f>
        <v>#N/A</v>
      </c>
      <c r="BQ194" s="135" t="e">
        <f ca="1">+IF(AND(ISNUMBER(OFFSET('Hygiene Data'!$H$10,0,10*ROW('Hygiene Data'!H188))),'Data Summary'!EF194="Yes"),OFFSET('Hygiene Data'!$H$10,0,10*ROW('Hygiene Data'!H188)),NA())</f>
        <v>#N/A</v>
      </c>
    </row>
    <row r="195" spans="1:69" x14ac:dyDescent="0.2">
      <c r="A195" s="50" t="e">
        <f ca="1">+IF(OFFSET('Water Data'!$B$1,0,10*ROW('Water Data'!B189))="",NA(),OFFSET('Water Data'!$B$1,0,10*ROW('Water Data'!B189)))</f>
        <v>#N/A</v>
      </c>
      <c r="B195" s="50" t="e">
        <f ca="1">+IF(OFFSET('Water Data'!$A$3,0,10*ROW('Water Data'!A192))="",NA(),OFFSET('Water Data'!$A$3,0,10*ROW('Water Data'!A192)))</f>
        <v>#N/A</v>
      </c>
      <c r="C195" s="50" t="e">
        <f ca="1">+IF(OFFSET('Water Data'!$C$3,0,10*ROW('Water Data'!C192))="",NA(),OFFSET('Water Data'!$C$3,0,10*ROW('Water Data'!C192)))</f>
        <v>#N/A</v>
      </c>
      <c r="D195" s="133" t="e">
        <f ca="1">+IF(AND(ISNUMBER(OFFSET('Water Data'!$C$5,0,10*ROW('Water Data'!C189))),'Data Summary'!BS195="Yes"),100-OFFSET('Water Data'!$C$5,0,10*ROW('Water Data'!C189)),NA())</f>
        <v>#N/A</v>
      </c>
      <c r="E195" s="133" t="e">
        <f ca="1">+IF(AND(ISNUMBER(OFFSET('Water Data'!$C$7,0,10*ROW('Water Data'!C189))),'Data Summary'!BT195="Yes"),OFFSET('Water Data'!$C$7,0,10*ROW('Water Data'!C189)),NA())</f>
        <v>#N/A</v>
      </c>
      <c r="F195" s="133" t="e">
        <f ca="1">+IF(AND(ISNUMBER(OFFSET('Water Data'!$C$10,0,10*ROW('Water Data'!C189))),'Data Summary'!BU195="Yes"),OFFSET('Water Data'!$C$10,0,10*ROW('Water Data'!C189)),NA())</f>
        <v>#N/A</v>
      </c>
      <c r="G195" s="133" t="e">
        <f ca="1">+IF(AND(ISNUMBER(OFFSET('Water Data'!$D$5,0,10*ROW('Water Data'!D189))),'Data Summary'!BV195="Yes"),100-OFFSET('Water Data'!$D$5,0,10*ROW('Water Data'!D189)),NA())</f>
        <v>#N/A</v>
      </c>
      <c r="H195" s="133" t="e">
        <f ca="1">+IF(AND(ISNUMBER(OFFSET('Water Data'!$D$7,0,10*ROW('Water Data'!D189))),'Data Summary'!BW195="Yes"),OFFSET('Water Data'!$D$7,0,10*ROW('Water Data'!D189)),NA())</f>
        <v>#N/A</v>
      </c>
      <c r="I195" s="133" t="e">
        <f ca="1">+IF(AND(ISNUMBER(OFFSET('Water Data'!$D$10,0,10*ROW('Water Data'!D189))),'Data Summary'!BX195="Yes"),OFFSET('Water Data'!$D$10,0,10*ROW('Water Data'!D189)),NA())</f>
        <v>#N/A</v>
      </c>
      <c r="J195" s="133" t="e">
        <f ca="1">+IF(AND(ISNUMBER(OFFSET('Water Data'!$E$5,0,10*ROW('Water Data'!E189))),'Data Summary'!BY195="Yes"),100-OFFSET('Water Data'!$E$5,0,10*ROW('Water Data'!E189)),NA())</f>
        <v>#N/A</v>
      </c>
      <c r="K195" s="133" t="e">
        <f ca="1">+IF(AND(ISNUMBER(OFFSET('Water Data'!$E$7,0,10*ROW('Water Data'!E189))),'Data Summary'!BZ195="Yes"),OFFSET('Water Data'!$E$7,0,10*ROW('Water Data'!E189)),NA())</f>
        <v>#N/A</v>
      </c>
      <c r="L195" s="133" t="e">
        <f ca="1">+IF(AND(ISNUMBER(OFFSET('Water Data'!$E$10,0,10*ROW('Water Data'!E189))),'Data Summary'!CA195="Yes"),OFFSET('Water Data'!$E$10,0,10*ROW('Water Data'!E189)),NA())</f>
        <v>#N/A</v>
      </c>
      <c r="M195" s="133" t="e">
        <f ca="1">+IF(AND(ISNUMBER(OFFSET('Water Data'!$F$5,0,10*ROW('Water Data'!F189))),'Data Summary'!CB195="Yes"),100-OFFSET('Water Data'!$F$5,0,10*ROW('Water Data'!F189)),NA())</f>
        <v>#N/A</v>
      </c>
      <c r="N195" s="133" t="e">
        <f ca="1">+IF(AND(ISNUMBER(OFFSET('Water Data'!$F$7,0,10*ROW('Water Data'!F189))),'Data Summary'!CC195="Yes"),OFFSET('Water Data'!$F$7,0,10*ROW('Water Data'!F189)),NA())</f>
        <v>#N/A</v>
      </c>
      <c r="O195" s="133" t="e">
        <f ca="1">+IF(AND(ISNUMBER(OFFSET('Water Data'!$F$10,0,10*ROW('Water Data'!F189))),'Data Summary'!CD195="Yes"),OFFSET('Water Data'!$F$10,0,10*ROW('Water Data'!F189)),NA())</f>
        <v>#N/A</v>
      </c>
      <c r="P195" s="133" t="e">
        <f ca="1">+IF(AND(ISNUMBER(OFFSET('Water Data'!$G$5,0,10*ROW('Water Data'!G189))),'Data Summary'!CE195="Yes"),100-OFFSET('Water Data'!$G$5,0,10*ROW('Water Data'!G189)),NA())</f>
        <v>#N/A</v>
      </c>
      <c r="Q195" s="133" t="e">
        <f ca="1">+IF(AND(ISNUMBER(OFFSET('Water Data'!$G$7,0,10*ROW('Water Data'!G189))),'Data Summary'!CF195="Yes"),OFFSET('Water Data'!$G$7,0,10*ROW('Water Data'!G189)),NA())</f>
        <v>#N/A</v>
      </c>
      <c r="R195" s="133" t="e">
        <f ca="1">+IF(AND(ISNUMBER(OFFSET('Water Data'!$G$10,0,10*ROW('Water Data'!G189))),'Data Summary'!CG195="Yes"),OFFSET('Water Data'!$G$10,0,10*ROW('Water Data'!G189)),NA())</f>
        <v>#N/A</v>
      </c>
      <c r="S195" s="133" t="e">
        <f ca="1">+IF(AND(ISNUMBER(OFFSET('Water Data'!$H$5,0,10*ROW('Water Data'!H189))),'Data Summary'!CH195="Yes"),100-OFFSET('Water Data'!$H$5,0,10*ROW('Water Data'!H189)),NA())</f>
        <v>#N/A</v>
      </c>
      <c r="T195" s="133" t="e">
        <f ca="1">+IF(AND(ISNUMBER(OFFSET('Water Data'!$H$7,0,10*ROW('Water Data'!H189))),'Data Summary'!CI195="Yes"),OFFSET('Water Data'!$H$7,0,10*ROW('Water Data'!H189)),NA())</f>
        <v>#N/A</v>
      </c>
      <c r="U195" s="133" t="e">
        <f ca="1">+IF(AND(ISNUMBER(OFFSET('Water Data'!$H$10,0,10*ROW('Water Data'!H189))),'Data Summary'!CJ195="Yes"),OFFSET('Water Data'!$H$10,0,10*ROW('Water Data'!H189)),NA())</f>
        <v>#N/A</v>
      </c>
      <c r="V195" s="134" t="e">
        <f ca="1">+IF(AND(ISNUMBER(OFFSET('Sanitation Data'!$C$5,0,10*ROW('Sanitation Data'!C189))),'Data Summary'!CK195="Yes"),100-OFFSET('Sanitation Data'!$C$5,0,10*ROW('Sanitation Data'!C189)),NA())</f>
        <v>#N/A</v>
      </c>
      <c r="W195" s="134" t="e">
        <f ca="1">+IF(AND(ISNUMBER(OFFSET('Sanitation Data'!$C$7,0,10*ROW('Sanitation Data'!C189))),'Data Summary'!CL195="Yes"),OFFSET('Sanitation Data'!$C$7,0,10*ROW('Sanitation Data'!C189)),NA())</f>
        <v>#N/A</v>
      </c>
      <c r="X195" s="134" t="e">
        <f ca="1">+IF(AND(ISNUMBER(OFFSET('Sanitation Data'!$C$11,0,10*ROW('Sanitation Data'!C189))),'Data Summary'!CM195="Yes"),OFFSET('Sanitation Data'!$C$11,0,10*ROW('Sanitation Data'!C189)),NA())</f>
        <v>#N/A</v>
      </c>
      <c r="Y195" s="134" t="e">
        <f ca="1">+IF(AND(ISNUMBER(OFFSET('Sanitation Data'!$C$12,0,10*ROW('Sanitation Data'!C189))),'Data Summary'!CN195="Yes"),OFFSET('Sanitation Data'!$C$12,0,10*ROW('Sanitation Data'!C189)),NA())</f>
        <v>#N/A</v>
      </c>
      <c r="Z195" s="134" t="e">
        <f ca="1">+IF(AND(ISNUMBER(OFFSET('Sanitation Data'!$C$13,0,10*ROW('Sanitation Data'!C189))),'Data Summary'!CO195="Yes"),OFFSET('Sanitation Data'!$C$13,0,10*ROW('Sanitation Data'!C189)),NA())</f>
        <v>#N/A</v>
      </c>
      <c r="AA195" s="134" t="e">
        <f ca="1">+IF(AND(ISNUMBER(OFFSET('Sanitation Data'!$D$5,0,10*ROW('Sanitation Data'!D189))),'Data Summary'!CP195="Yes"),100-OFFSET('Sanitation Data'!$D$5,0,10*ROW('Sanitation Data'!D189)),NA())</f>
        <v>#N/A</v>
      </c>
      <c r="AB195" s="134" t="e">
        <f ca="1">+IF(AND(ISNUMBER(OFFSET('Sanitation Data'!$D$7,0,10*ROW('Sanitation Data'!D189))),'Data Summary'!CQ195="Yes"),OFFSET('Sanitation Data'!$D$7,0,10*ROW('Sanitation Data'!D189)),NA())</f>
        <v>#N/A</v>
      </c>
      <c r="AC195" s="134" t="e">
        <f ca="1">+IF(AND(ISNUMBER(OFFSET('Sanitation Data'!$D$11,0,10*ROW('Sanitation Data'!D189))),'Data Summary'!CR195="Yes"),OFFSET('Sanitation Data'!$D$11,0,10*ROW('Sanitation Data'!D189)),NA())</f>
        <v>#N/A</v>
      </c>
      <c r="AD195" s="134" t="e">
        <f ca="1">+IF(AND(ISNUMBER(OFFSET('Sanitation Data'!$D$12,0,10*ROW('Sanitation Data'!D189))),'Data Summary'!CS195="Yes"),OFFSET('Sanitation Data'!$D$12,0,10*ROW('Sanitation Data'!D189)),NA())</f>
        <v>#N/A</v>
      </c>
      <c r="AE195" s="134" t="e">
        <f ca="1">+IF(AND(ISNUMBER(OFFSET('Sanitation Data'!$D$13,0,10*ROW('Sanitation Data'!D189))),'Data Summary'!CT195="Yes"),OFFSET('Sanitation Data'!$D$13,0,10*ROW('Sanitation Data'!D189)),NA())</f>
        <v>#N/A</v>
      </c>
      <c r="AF195" s="134" t="e">
        <f ca="1">+IF(AND(ISNUMBER(OFFSET('Sanitation Data'!$E$5,0,10*ROW('Sanitation Data'!E189))),'Data Summary'!CU195="Yes"),100-OFFSET('Sanitation Data'!$E$5,0,10*ROW('Sanitation Data'!E189)),NA())</f>
        <v>#N/A</v>
      </c>
      <c r="AG195" s="134" t="e">
        <f ca="1">+IF(AND(ISNUMBER(OFFSET('Sanitation Data'!$E$7,0,10*ROW('Sanitation Data'!E189))),'Data Summary'!CV195="Yes"),OFFSET('Sanitation Data'!$E$7,0,10*ROW('Sanitation Data'!E189)),NA())</f>
        <v>#N/A</v>
      </c>
      <c r="AH195" s="134" t="e">
        <f ca="1">+IF(AND(ISNUMBER(OFFSET('Sanitation Data'!$E$11,0,10*ROW('Sanitation Data'!E189))),'Data Summary'!CW195="Yes"),OFFSET('Sanitation Data'!$E$11,0,10*ROW('Sanitation Data'!E189)),NA())</f>
        <v>#N/A</v>
      </c>
      <c r="AI195" s="134" t="e">
        <f ca="1">+IF(AND(ISNUMBER(OFFSET('Sanitation Data'!$E$12,0,10*ROW('Sanitation Data'!E189))),'Data Summary'!CX195="Yes"),OFFSET('Sanitation Data'!$E$12,0,10*ROW('Sanitation Data'!E189)),NA())</f>
        <v>#N/A</v>
      </c>
      <c r="AJ195" s="134" t="e">
        <f ca="1">+IF(AND(ISNUMBER(OFFSET('Sanitation Data'!$E$13,0,10*ROW('Sanitation Data'!E189))),'Data Summary'!CY195="Yes"),OFFSET('Sanitation Data'!$E$13,0,10*ROW('Sanitation Data'!E189)),NA())</f>
        <v>#N/A</v>
      </c>
      <c r="AK195" s="134" t="e">
        <f ca="1">+IF(AND(ISNUMBER(OFFSET('Sanitation Data'!$F$5,0,10*ROW('Sanitation Data'!F189))),'Data Summary'!CZ195="Yes"),100-OFFSET('Sanitation Data'!$F$5,0,10*ROW('Sanitation Data'!F189)),NA())</f>
        <v>#N/A</v>
      </c>
      <c r="AL195" s="134" t="e">
        <f ca="1">+IF(AND(ISNUMBER(OFFSET('Sanitation Data'!$F$7,0,10*ROW('Sanitation Data'!F189))),'Data Summary'!DA195="Yes"),OFFSET('Sanitation Data'!$F$7,0,10*ROW('Sanitation Data'!F189)),NA())</f>
        <v>#N/A</v>
      </c>
      <c r="AM195" s="134" t="e">
        <f ca="1">+IF(AND(ISNUMBER(OFFSET('Sanitation Data'!$F$11,0,10*ROW('Sanitation Data'!F189))),'Data Summary'!DB195="Yes"),OFFSET('Sanitation Data'!$F$11,0,10*ROW('Sanitation Data'!F189)),NA())</f>
        <v>#N/A</v>
      </c>
      <c r="AN195" s="134" t="e">
        <f ca="1">+IF(AND(ISNUMBER(OFFSET('Sanitation Data'!$F$12,0,10*ROW('Sanitation Data'!F189))),'Data Summary'!DC195="Yes"),OFFSET('Sanitation Data'!$F$12,0,10*ROW('Sanitation Data'!F189)),NA())</f>
        <v>#N/A</v>
      </c>
      <c r="AO195" s="134" t="e">
        <f ca="1">+IF(AND(ISNUMBER(OFFSET('Sanitation Data'!$F$13,0,10*ROW('Sanitation Data'!F189))),'Data Summary'!DD195="Yes"),OFFSET('Sanitation Data'!$F$13,0,10*ROW('Sanitation Data'!F189)),NA())</f>
        <v>#N/A</v>
      </c>
      <c r="AP195" s="134" t="e">
        <f ca="1">+IF(AND(ISNUMBER(OFFSET('Sanitation Data'!$G$5,0,10*ROW('Sanitation Data'!G189))),'Data Summary'!DE195="Yes"),100-OFFSET('Sanitation Data'!$G$5,0,10*ROW('Sanitation Data'!G189)),NA())</f>
        <v>#N/A</v>
      </c>
      <c r="AQ195" s="134" t="e">
        <f ca="1">+IF(AND(ISNUMBER(OFFSET('Sanitation Data'!$G$7,0,10*ROW('Sanitation Data'!G189))),'Data Summary'!DF195="Yes"),OFFSET('Sanitation Data'!$G$7,0,10*ROW('Sanitation Data'!G189)),NA())</f>
        <v>#N/A</v>
      </c>
      <c r="AR195" s="134" t="e">
        <f ca="1">+IF(AND(ISNUMBER(OFFSET('Sanitation Data'!$G$11,0,10*ROW('Sanitation Data'!G189))),'Data Summary'!DG195="Yes"),OFFSET('Sanitation Data'!$G$11,0,10*ROW('Sanitation Data'!G189)),NA())</f>
        <v>#N/A</v>
      </c>
      <c r="AS195" s="134" t="e">
        <f ca="1">+IF(AND(ISNUMBER(OFFSET('Sanitation Data'!$G$12,0,10*ROW('Sanitation Data'!G189))),'Data Summary'!DH195="Yes"),OFFSET('Sanitation Data'!$G$12,0,10*ROW('Sanitation Data'!G189)),NA())</f>
        <v>#N/A</v>
      </c>
      <c r="AT195" s="134" t="e">
        <f ca="1">+IF(AND(ISNUMBER(OFFSET('Sanitation Data'!$G$13,0,10*ROW('Sanitation Data'!G189))),'Data Summary'!DI195="Yes"),OFFSET('Sanitation Data'!$G$13,0,10*ROW('Sanitation Data'!G189)),NA())</f>
        <v>#N/A</v>
      </c>
      <c r="AU195" s="134" t="e">
        <f ca="1">+IF(AND(ISNUMBER(OFFSET('Sanitation Data'!$H$5,0,10*ROW('Sanitation Data'!H189))),'Data Summary'!DJ195="Yes"),100-OFFSET('Sanitation Data'!$H$5,0,10*ROW('Sanitation Data'!H189)),NA())</f>
        <v>#N/A</v>
      </c>
      <c r="AV195" s="134" t="e">
        <f ca="1">+IF(AND(ISNUMBER(OFFSET('Sanitation Data'!$H$7,0,10*ROW('Sanitation Data'!H189))),'Data Summary'!DK195="Yes"),OFFSET('Sanitation Data'!$H$7,0,10*ROW('Sanitation Data'!H189)),NA())</f>
        <v>#N/A</v>
      </c>
      <c r="AW195" s="134" t="e">
        <f ca="1">+IF(AND(ISNUMBER(OFFSET('Sanitation Data'!$H$11,0,10*ROW('Sanitation Data'!H189))),'Data Summary'!DL195="Yes"),OFFSET('Sanitation Data'!$H$11,0,10*ROW('Sanitation Data'!H189)),NA())</f>
        <v>#N/A</v>
      </c>
      <c r="AX195" s="134" t="e">
        <f ca="1">+IF(AND(ISNUMBER(OFFSET('Sanitation Data'!$H$12,0,10*ROW('Sanitation Data'!H189))),'Data Summary'!DM195="Yes"),OFFSET('Sanitation Data'!$H$12,0,10*ROW('Sanitation Data'!H189)),NA())</f>
        <v>#N/A</v>
      </c>
      <c r="AY195" s="134" t="e">
        <f ca="1">+IF(AND(ISNUMBER(OFFSET('Sanitation Data'!$H$13,0,10*ROW('Sanitation Data'!H189))),'Data Summary'!DN195="Yes"),OFFSET('Sanitation Data'!$H$13,0,10*ROW('Sanitation Data'!H189)),NA())</f>
        <v>#N/A</v>
      </c>
      <c r="AZ195" s="135" t="e">
        <f ca="1">+IF(AND(ISNUMBER(OFFSET('Hygiene Data'!$C$6,0,10*ROW('Hygiene Data'!C189))),'Data Summary'!DO195="Yes"),OFFSET('Hygiene Data'!$C$6,0,10*ROW('Hygiene Data'!C189)),NA())</f>
        <v>#N/A</v>
      </c>
      <c r="BA195" s="135" t="e">
        <f ca="1">+IF(AND(ISNUMBER(OFFSET('Hygiene Data'!$C$8,0,10*ROW('Hygiene Data'!C189))),'Data Summary'!DP195="Yes"),OFFSET('Hygiene Data'!$C$8,0,10*ROW('Hygiene Data'!C189)),NA())</f>
        <v>#N/A</v>
      </c>
      <c r="BB195" s="135" t="e">
        <f ca="1">+IF(AND(ISNUMBER(OFFSET('Hygiene Data'!$C$10,0,10*ROW('Hygiene Data'!C189))),'Data Summary'!DQ195="Yes"),OFFSET('Hygiene Data'!$C$10,0,10*ROW('Hygiene Data'!C189)),NA())</f>
        <v>#N/A</v>
      </c>
      <c r="BC195" s="135" t="e">
        <f ca="1">+IF(AND(ISNUMBER(OFFSET('Hygiene Data'!$D$6,0,10*ROW('Hygiene Data'!D189))),'Data Summary'!DR195="Yes"),OFFSET('Hygiene Data'!$D$6,0,10*ROW('Hygiene Data'!D189)),NA())</f>
        <v>#N/A</v>
      </c>
      <c r="BD195" s="135" t="e">
        <f ca="1">+IF(AND(ISNUMBER(OFFSET('Hygiene Data'!$D$8,0,10*ROW('Hygiene Data'!D189))),'Data Summary'!DS195="Yes"),OFFSET('Hygiene Data'!$D$8,0,10*ROW('Hygiene Data'!D189)),NA())</f>
        <v>#N/A</v>
      </c>
      <c r="BE195" s="135" t="e">
        <f ca="1">+IF(AND(ISNUMBER(OFFSET('Hygiene Data'!$D$10,0,10*ROW('Hygiene Data'!D189))),'Data Summary'!DT195="Yes"),OFFSET('Hygiene Data'!$D$10,0,10*ROW('Hygiene Data'!D189)),NA())</f>
        <v>#N/A</v>
      </c>
      <c r="BF195" s="135" t="e">
        <f ca="1">+IF(AND(ISNUMBER(OFFSET('Hygiene Data'!$E$6,0,10*ROW('Hygiene Data'!E189))),'Data Summary'!DU195="Yes"),OFFSET('Hygiene Data'!$E$6,0,10*ROW('Hygiene Data'!E189)),NA())</f>
        <v>#N/A</v>
      </c>
      <c r="BG195" s="135" t="e">
        <f ca="1">+IF(AND(ISNUMBER(OFFSET('Hygiene Data'!$E$8,0,10*ROW('Hygiene Data'!E189))),'Data Summary'!DV195="Yes"),OFFSET('Hygiene Data'!$E$8,0,10*ROW('Hygiene Data'!E189)),NA())</f>
        <v>#N/A</v>
      </c>
      <c r="BH195" s="135" t="e">
        <f ca="1">+IF(AND(ISNUMBER(OFFSET('Hygiene Data'!$E$10,0,10*ROW('Hygiene Data'!E189))),'Data Summary'!DW195="Yes"),OFFSET('Hygiene Data'!$E$10,0,10*ROW('Hygiene Data'!E189)),NA())</f>
        <v>#N/A</v>
      </c>
      <c r="BI195" s="135" t="e">
        <f ca="1">+IF(AND(ISNUMBER(OFFSET('Hygiene Data'!$F$6,0,10*ROW('Hygiene Data'!F189))),'Data Summary'!DX195="Yes"),OFFSET('Hygiene Data'!$F$6,0,10*ROW('Hygiene Data'!F189)),NA())</f>
        <v>#N/A</v>
      </c>
      <c r="BJ195" s="135" t="e">
        <f ca="1">+IF(AND(ISNUMBER(OFFSET('Hygiene Data'!$F$8,0,10*ROW('Hygiene Data'!F189))),'Data Summary'!DY195="Yes"),OFFSET('Hygiene Data'!$F$8,0,10*ROW('Hygiene Data'!F189)),NA())</f>
        <v>#N/A</v>
      </c>
      <c r="BK195" s="135" t="e">
        <f ca="1">+IF(AND(ISNUMBER(OFFSET('Hygiene Data'!$F$10,0,10*ROW('Hygiene Data'!F189))),'Data Summary'!DZ195="Yes"),OFFSET('Hygiene Data'!$F$10,0,10*ROW('Hygiene Data'!F189)),NA())</f>
        <v>#N/A</v>
      </c>
      <c r="BL195" s="135" t="e">
        <f ca="1">+IF(AND(ISNUMBER(OFFSET('Hygiene Data'!$G$6,0,10*ROW('Hygiene Data'!G189))),'Data Summary'!EA195="Yes"),OFFSET('Hygiene Data'!$G$6,0,10*ROW('Hygiene Data'!G189)),NA())</f>
        <v>#N/A</v>
      </c>
      <c r="BM195" s="135" t="e">
        <f ca="1">+IF(AND(ISNUMBER(OFFSET('Hygiene Data'!$G$8,0,10*ROW('Hygiene Data'!G189))),'Data Summary'!EB195="Yes"),OFFSET('Hygiene Data'!$G$8,0,10*ROW('Hygiene Data'!G189)),NA())</f>
        <v>#N/A</v>
      </c>
      <c r="BN195" s="135" t="e">
        <f ca="1">+IF(AND(ISNUMBER(OFFSET('Hygiene Data'!$G$10,0,10*ROW('Hygiene Data'!G189))),'Data Summary'!EC195="Yes"),OFFSET('Hygiene Data'!$G$10,0,10*ROW('Hygiene Data'!G189)),NA())</f>
        <v>#N/A</v>
      </c>
      <c r="BO195" s="135" t="e">
        <f ca="1">+IF(AND(ISNUMBER(OFFSET('Hygiene Data'!$H$6,0,10*ROW('Hygiene Data'!H189))),'Data Summary'!ED195="Yes"),OFFSET('Hygiene Data'!$H$6,0,10*ROW('Hygiene Data'!H189)),NA())</f>
        <v>#N/A</v>
      </c>
      <c r="BP195" s="135" t="e">
        <f ca="1">+IF(AND(ISNUMBER(OFFSET('Hygiene Data'!$H$8,0,10*ROW('Hygiene Data'!H189))),'Data Summary'!EE195="Yes"),OFFSET('Hygiene Data'!$H$8,0,10*ROW('Hygiene Data'!H189)),NA())</f>
        <v>#N/A</v>
      </c>
      <c r="BQ195" s="135" t="e">
        <f ca="1">+IF(AND(ISNUMBER(OFFSET('Hygiene Data'!$H$10,0,10*ROW('Hygiene Data'!H189))),'Data Summary'!EF195="Yes"),OFFSET('Hygiene Data'!$H$10,0,10*ROW('Hygiene Data'!H189)),NA())</f>
        <v>#N/A</v>
      </c>
    </row>
    <row r="196" spans="1:69" x14ac:dyDescent="0.2">
      <c r="A196" s="50" t="e">
        <f ca="1">+IF(OFFSET('Water Data'!$B$1,0,10*ROW('Water Data'!B190))="",NA(),OFFSET('Water Data'!$B$1,0,10*ROW('Water Data'!B190)))</f>
        <v>#N/A</v>
      </c>
      <c r="B196" s="50" t="e">
        <f ca="1">+IF(OFFSET('Water Data'!$A$3,0,10*ROW('Water Data'!A193))="",NA(),OFFSET('Water Data'!$A$3,0,10*ROW('Water Data'!A193)))</f>
        <v>#N/A</v>
      </c>
      <c r="C196" s="50" t="e">
        <f ca="1">+IF(OFFSET('Water Data'!$C$3,0,10*ROW('Water Data'!C193))="",NA(),OFFSET('Water Data'!$C$3,0,10*ROW('Water Data'!C193)))</f>
        <v>#N/A</v>
      </c>
      <c r="D196" s="133" t="e">
        <f ca="1">+IF(AND(ISNUMBER(OFFSET('Water Data'!$C$5,0,10*ROW('Water Data'!C190))),'Data Summary'!BS196="Yes"),100-OFFSET('Water Data'!$C$5,0,10*ROW('Water Data'!C190)),NA())</f>
        <v>#N/A</v>
      </c>
      <c r="E196" s="133" t="e">
        <f ca="1">+IF(AND(ISNUMBER(OFFSET('Water Data'!$C$7,0,10*ROW('Water Data'!C190))),'Data Summary'!BT196="Yes"),OFFSET('Water Data'!$C$7,0,10*ROW('Water Data'!C190)),NA())</f>
        <v>#N/A</v>
      </c>
      <c r="F196" s="133" t="e">
        <f ca="1">+IF(AND(ISNUMBER(OFFSET('Water Data'!$C$10,0,10*ROW('Water Data'!C190))),'Data Summary'!BU196="Yes"),OFFSET('Water Data'!$C$10,0,10*ROW('Water Data'!C190)),NA())</f>
        <v>#N/A</v>
      </c>
      <c r="G196" s="133" t="e">
        <f ca="1">+IF(AND(ISNUMBER(OFFSET('Water Data'!$D$5,0,10*ROW('Water Data'!D190))),'Data Summary'!BV196="Yes"),100-OFFSET('Water Data'!$D$5,0,10*ROW('Water Data'!D190)),NA())</f>
        <v>#N/A</v>
      </c>
      <c r="H196" s="133" t="e">
        <f ca="1">+IF(AND(ISNUMBER(OFFSET('Water Data'!$D$7,0,10*ROW('Water Data'!D190))),'Data Summary'!BW196="Yes"),OFFSET('Water Data'!$D$7,0,10*ROW('Water Data'!D190)),NA())</f>
        <v>#N/A</v>
      </c>
      <c r="I196" s="133" t="e">
        <f ca="1">+IF(AND(ISNUMBER(OFFSET('Water Data'!$D$10,0,10*ROW('Water Data'!D190))),'Data Summary'!BX196="Yes"),OFFSET('Water Data'!$D$10,0,10*ROW('Water Data'!D190)),NA())</f>
        <v>#N/A</v>
      </c>
      <c r="J196" s="133" t="e">
        <f ca="1">+IF(AND(ISNUMBER(OFFSET('Water Data'!$E$5,0,10*ROW('Water Data'!E190))),'Data Summary'!BY196="Yes"),100-OFFSET('Water Data'!$E$5,0,10*ROW('Water Data'!E190)),NA())</f>
        <v>#N/A</v>
      </c>
      <c r="K196" s="133" t="e">
        <f ca="1">+IF(AND(ISNUMBER(OFFSET('Water Data'!$E$7,0,10*ROW('Water Data'!E190))),'Data Summary'!BZ196="Yes"),OFFSET('Water Data'!$E$7,0,10*ROW('Water Data'!E190)),NA())</f>
        <v>#N/A</v>
      </c>
      <c r="L196" s="133" t="e">
        <f ca="1">+IF(AND(ISNUMBER(OFFSET('Water Data'!$E$10,0,10*ROW('Water Data'!E190))),'Data Summary'!CA196="Yes"),OFFSET('Water Data'!$E$10,0,10*ROW('Water Data'!E190)),NA())</f>
        <v>#N/A</v>
      </c>
      <c r="M196" s="133" t="e">
        <f ca="1">+IF(AND(ISNUMBER(OFFSET('Water Data'!$F$5,0,10*ROW('Water Data'!F190))),'Data Summary'!CB196="Yes"),100-OFFSET('Water Data'!$F$5,0,10*ROW('Water Data'!F190)),NA())</f>
        <v>#N/A</v>
      </c>
      <c r="N196" s="133" t="e">
        <f ca="1">+IF(AND(ISNUMBER(OFFSET('Water Data'!$F$7,0,10*ROW('Water Data'!F190))),'Data Summary'!CC196="Yes"),OFFSET('Water Data'!$F$7,0,10*ROW('Water Data'!F190)),NA())</f>
        <v>#N/A</v>
      </c>
      <c r="O196" s="133" t="e">
        <f ca="1">+IF(AND(ISNUMBER(OFFSET('Water Data'!$F$10,0,10*ROW('Water Data'!F190))),'Data Summary'!CD196="Yes"),OFFSET('Water Data'!$F$10,0,10*ROW('Water Data'!F190)),NA())</f>
        <v>#N/A</v>
      </c>
      <c r="P196" s="133" t="e">
        <f ca="1">+IF(AND(ISNUMBER(OFFSET('Water Data'!$G$5,0,10*ROW('Water Data'!G190))),'Data Summary'!CE196="Yes"),100-OFFSET('Water Data'!$G$5,0,10*ROW('Water Data'!G190)),NA())</f>
        <v>#N/A</v>
      </c>
      <c r="Q196" s="133" t="e">
        <f ca="1">+IF(AND(ISNUMBER(OFFSET('Water Data'!$G$7,0,10*ROW('Water Data'!G190))),'Data Summary'!CF196="Yes"),OFFSET('Water Data'!$G$7,0,10*ROW('Water Data'!G190)),NA())</f>
        <v>#N/A</v>
      </c>
      <c r="R196" s="133" t="e">
        <f ca="1">+IF(AND(ISNUMBER(OFFSET('Water Data'!$G$10,0,10*ROW('Water Data'!G190))),'Data Summary'!CG196="Yes"),OFFSET('Water Data'!$G$10,0,10*ROW('Water Data'!G190)),NA())</f>
        <v>#N/A</v>
      </c>
      <c r="S196" s="133" t="e">
        <f ca="1">+IF(AND(ISNUMBER(OFFSET('Water Data'!$H$5,0,10*ROW('Water Data'!H190))),'Data Summary'!CH196="Yes"),100-OFFSET('Water Data'!$H$5,0,10*ROW('Water Data'!H190)),NA())</f>
        <v>#N/A</v>
      </c>
      <c r="T196" s="133" t="e">
        <f ca="1">+IF(AND(ISNUMBER(OFFSET('Water Data'!$H$7,0,10*ROW('Water Data'!H190))),'Data Summary'!CI196="Yes"),OFFSET('Water Data'!$H$7,0,10*ROW('Water Data'!H190)),NA())</f>
        <v>#N/A</v>
      </c>
      <c r="U196" s="133" t="e">
        <f ca="1">+IF(AND(ISNUMBER(OFFSET('Water Data'!$H$10,0,10*ROW('Water Data'!H190))),'Data Summary'!CJ196="Yes"),OFFSET('Water Data'!$H$10,0,10*ROW('Water Data'!H190)),NA())</f>
        <v>#N/A</v>
      </c>
      <c r="V196" s="134" t="e">
        <f ca="1">+IF(AND(ISNUMBER(OFFSET('Sanitation Data'!$C$5,0,10*ROW('Sanitation Data'!C190))),'Data Summary'!CK196="Yes"),100-OFFSET('Sanitation Data'!$C$5,0,10*ROW('Sanitation Data'!C190)),NA())</f>
        <v>#N/A</v>
      </c>
      <c r="W196" s="134" t="e">
        <f ca="1">+IF(AND(ISNUMBER(OFFSET('Sanitation Data'!$C$7,0,10*ROW('Sanitation Data'!C190))),'Data Summary'!CL196="Yes"),OFFSET('Sanitation Data'!$C$7,0,10*ROW('Sanitation Data'!C190)),NA())</f>
        <v>#N/A</v>
      </c>
      <c r="X196" s="134" t="e">
        <f ca="1">+IF(AND(ISNUMBER(OFFSET('Sanitation Data'!$C$11,0,10*ROW('Sanitation Data'!C190))),'Data Summary'!CM196="Yes"),OFFSET('Sanitation Data'!$C$11,0,10*ROW('Sanitation Data'!C190)),NA())</f>
        <v>#N/A</v>
      </c>
      <c r="Y196" s="134" t="e">
        <f ca="1">+IF(AND(ISNUMBER(OFFSET('Sanitation Data'!$C$12,0,10*ROW('Sanitation Data'!C190))),'Data Summary'!CN196="Yes"),OFFSET('Sanitation Data'!$C$12,0,10*ROW('Sanitation Data'!C190)),NA())</f>
        <v>#N/A</v>
      </c>
      <c r="Z196" s="134" t="e">
        <f ca="1">+IF(AND(ISNUMBER(OFFSET('Sanitation Data'!$C$13,0,10*ROW('Sanitation Data'!C190))),'Data Summary'!CO196="Yes"),OFFSET('Sanitation Data'!$C$13,0,10*ROW('Sanitation Data'!C190)),NA())</f>
        <v>#N/A</v>
      </c>
      <c r="AA196" s="134" t="e">
        <f ca="1">+IF(AND(ISNUMBER(OFFSET('Sanitation Data'!$D$5,0,10*ROW('Sanitation Data'!D190))),'Data Summary'!CP196="Yes"),100-OFFSET('Sanitation Data'!$D$5,0,10*ROW('Sanitation Data'!D190)),NA())</f>
        <v>#N/A</v>
      </c>
      <c r="AB196" s="134" t="e">
        <f ca="1">+IF(AND(ISNUMBER(OFFSET('Sanitation Data'!$D$7,0,10*ROW('Sanitation Data'!D190))),'Data Summary'!CQ196="Yes"),OFFSET('Sanitation Data'!$D$7,0,10*ROW('Sanitation Data'!D190)),NA())</f>
        <v>#N/A</v>
      </c>
      <c r="AC196" s="134" t="e">
        <f ca="1">+IF(AND(ISNUMBER(OFFSET('Sanitation Data'!$D$11,0,10*ROW('Sanitation Data'!D190))),'Data Summary'!CR196="Yes"),OFFSET('Sanitation Data'!$D$11,0,10*ROW('Sanitation Data'!D190)),NA())</f>
        <v>#N/A</v>
      </c>
      <c r="AD196" s="134" t="e">
        <f ca="1">+IF(AND(ISNUMBER(OFFSET('Sanitation Data'!$D$12,0,10*ROW('Sanitation Data'!D190))),'Data Summary'!CS196="Yes"),OFFSET('Sanitation Data'!$D$12,0,10*ROW('Sanitation Data'!D190)),NA())</f>
        <v>#N/A</v>
      </c>
      <c r="AE196" s="134" t="e">
        <f ca="1">+IF(AND(ISNUMBER(OFFSET('Sanitation Data'!$D$13,0,10*ROW('Sanitation Data'!D190))),'Data Summary'!CT196="Yes"),OFFSET('Sanitation Data'!$D$13,0,10*ROW('Sanitation Data'!D190)),NA())</f>
        <v>#N/A</v>
      </c>
      <c r="AF196" s="134" t="e">
        <f ca="1">+IF(AND(ISNUMBER(OFFSET('Sanitation Data'!$E$5,0,10*ROW('Sanitation Data'!E190))),'Data Summary'!CU196="Yes"),100-OFFSET('Sanitation Data'!$E$5,0,10*ROW('Sanitation Data'!E190)),NA())</f>
        <v>#N/A</v>
      </c>
      <c r="AG196" s="134" t="e">
        <f ca="1">+IF(AND(ISNUMBER(OFFSET('Sanitation Data'!$E$7,0,10*ROW('Sanitation Data'!E190))),'Data Summary'!CV196="Yes"),OFFSET('Sanitation Data'!$E$7,0,10*ROW('Sanitation Data'!E190)),NA())</f>
        <v>#N/A</v>
      </c>
      <c r="AH196" s="134" t="e">
        <f ca="1">+IF(AND(ISNUMBER(OFFSET('Sanitation Data'!$E$11,0,10*ROW('Sanitation Data'!E190))),'Data Summary'!CW196="Yes"),OFFSET('Sanitation Data'!$E$11,0,10*ROW('Sanitation Data'!E190)),NA())</f>
        <v>#N/A</v>
      </c>
      <c r="AI196" s="134" t="e">
        <f ca="1">+IF(AND(ISNUMBER(OFFSET('Sanitation Data'!$E$12,0,10*ROW('Sanitation Data'!E190))),'Data Summary'!CX196="Yes"),OFFSET('Sanitation Data'!$E$12,0,10*ROW('Sanitation Data'!E190)),NA())</f>
        <v>#N/A</v>
      </c>
      <c r="AJ196" s="134" t="e">
        <f ca="1">+IF(AND(ISNUMBER(OFFSET('Sanitation Data'!$E$13,0,10*ROW('Sanitation Data'!E190))),'Data Summary'!CY196="Yes"),OFFSET('Sanitation Data'!$E$13,0,10*ROW('Sanitation Data'!E190)),NA())</f>
        <v>#N/A</v>
      </c>
      <c r="AK196" s="134" t="e">
        <f ca="1">+IF(AND(ISNUMBER(OFFSET('Sanitation Data'!$F$5,0,10*ROW('Sanitation Data'!F190))),'Data Summary'!CZ196="Yes"),100-OFFSET('Sanitation Data'!$F$5,0,10*ROW('Sanitation Data'!F190)),NA())</f>
        <v>#N/A</v>
      </c>
      <c r="AL196" s="134" t="e">
        <f ca="1">+IF(AND(ISNUMBER(OFFSET('Sanitation Data'!$F$7,0,10*ROW('Sanitation Data'!F190))),'Data Summary'!DA196="Yes"),OFFSET('Sanitation Data'!$F$7,0,10*ROW('Sanitation Data'!F190)),NA())</f>
        <v>#N/A</v>
      </c>
      <c r="AM196" s="134" t="e">
        <f ca="1">+IF(AND(ISNUMBER(OFFSET('Sanitation Data'!$F$11,0,10*ROW('Sanitation Data'!F190))),'Data Summary'!DB196="Yes"),OFFSET('Sanitation Data'!$F$11,0,10*ROW('Sanitation Data'!F190)),NA())</f>
        <v>#N/A</v>
      </c>
      <c r="AN196" s="134" t="e">
        <f ca="1">+IF(AND(ISNUMBER(OFFSET('Sanitation Data'!$F$12,0,10*ROW('Sanitation Data'!F190))),'Data Summary'!DC196="Yes"),OFFSET('Sanitation Data'!$F$12,0,10*ROW('Sanitation Data'!F190)),NA())</f>
        <v>#N/A</v>
      </c>
      <c r="AO196" s="134" t="e">
        <f ca="1">+IF(AND(ISNUMBER(OFFSET('Sanitation Data'!$F$13,0,10*ROW('Sanitation Data'!F190))),'Data Summary'!DD196="Yes"),OFFSET('Sanitation Data'!$F$13,0,10*ROW('Sanitation Data'!F190)),NA())</f>
        <v>#N/A</v>
      </c>
      <c r="AP196" s="134" t="e">
        <f ca="1">+IF(AND(ISNUMBER(OFFSET('Sanitation Data'!$G$5,0,10*ROW('Sanitation Data'!G190))),'Data Summary'!DE196="Yes"),100-OFFSET('Sanitation Data'!$G$5,0,10*ROW('Sanitation Data'!G190)),NA())</f>
        <v>#N/A</v>
      </c>
      <c r="AQ196" s="134" t="e">
        <f ca="1">+IF(AND(ISNUMBER(OFFSET('Sanitation Data'!$G$7,0,10*ROW('Sanitation Data'!G190))),'Data Summary'!DF196="Yes"),OFFSET('Sanitation Data'!$G$7,0,10*ROW('Sanitation Data'!G190)),NA())</f>
        <v>#N/A</v>
      </c>
      <c r="AR196" s="134" t="e">
        <f ca="1">+IF(AND(ISNUMBER(OFFSET('Sanitation Data'!$G$11,0,10*ROW('Sanitation Data'!G190))),'Data Summary'!DG196="Yes"),OFFSET('Sanitation Data'!$G$11,0,10*ROW('Sanitation Data'!G190)),NA())</f>
        <v>#N/A</v>
      </c>
      <c r="AS196" s="134" t="e">
        <f ca="1">+IF(AND(ISNUMBER(OFFSET('Sanitation Data'!$G$12,0,10*ROW('Sanitation Data'!G190))),'Data Summary'!DH196="Yes"),OFFSET('Sanitation Data'!$G$12,0,10*ROW('Sanitation Data'!G190)),NA())</f>
        <v>#N/A</v>
      </c>
      <c r="AT196" s="134" t="e">
        <f ca="1">+IF(AND(ISNUMBER(OFFSET('Sanitation Data'!$G$13,0,10*ROW('Sanitation Data'!G190))),'Data Summary'!DI196="Yes"),OFFSET('Sanitation Data'!$G$13,0,10*ROW('Sanitation Data'!G190)),NA())</f>
        <v>#N/A</v>
      </c>
      <c r="AU196" s="134" t="e">
        <f ca="1">+IF(AND(ISNUMBER(OFFSET('Sanitation Data'!$H$5,0,10*ROW('Sanitation Data'!H190))),'Data Summary'!DJ196="Yes"),100-OFFSET('Sanitation Data'!$H$5,0,10*ROW('Sanitation Data'!H190)),NA())</f>
        <v>#N/A</v>
      </c>
      <c r="AV196" s="134" t="e">
        <f ca="1">+IF(AND(ISNUMBER(OFFSET('Sanitation Data'!$H$7,0,10*ROW('Sanitation Data'!H190))),'Data Summary'!DK196="Yes"),OFFSET('Sanitation Data'!$H$7,0,10*ROW('Sanitation Data'!H190)),NA())</f>
        <v>#N/A</v>
      </c>
      <c r="AW196" s="134" t="e">
        <f ca="1">+IF(AND(ISNUMBER(OFFSET('Sanitation Data'!$H$11,0,10*ROW('Sanitation Data'!H190))),'Data Summary'!DL196="Yes"),OFFSET('Sanitation Data'!$H$11,0,10*ROW('Sanitation Data'!H190)),NA())</f>
        <v>#N/A</v>
      </c>
      <c r="AX196" s="134" t="e">
        <f ca="1">+IF(AND(ISNUMBER(OFFSET('Sanitation Data'!$H$12,0,10*ROW('Sanitation Data'!H190))),'Data Summary'!DM196="Yes"),OFFSET('Sanitation Data'!$H$12,0,10*ROW('Sanitation Data'!H190)),NA())</f>
        <v>#N/A</v>
      </c>
      <c r="AY196" s="134" t="e">
        <f ca="1">+IF(AND(ISNUMBER(OFFSET('Sanitation Data'!$H$13,0,10*ROW('Sanitation Data'!H190))),'Data Summary'!DN196="Yes"),OFFSET('Sanitation Data'!$H$13,0,10*ROW('Sanitation Data'!H190)),NA())</f>
        <v>#N/A</v>
      </c>
      <c r="AZ196" s="135" t="e">
        <f ca="1">+IF(AND(ISNUMBER(OFFSET('Hygiene Data'!$C$6,0,10*ROW('Hygiene Data'!C190))),'Data Summary'!DO196="Yes"),OFFSET('Hygiene Data'!$C$6,0,10*ROW('Hygiene Data'!C190)),NA())</f>
        <v>#N/A</v>
      </c>
      <c r="BA196" s="135" t="e">
        <f ca="1">+IF(AND(ISNUMBER(OFFSET('Hygiene Data'!$C$8,0,10*ROW('Hygiene Data'!C190))),'Data Summary'!DP196="Yes"),OFFSET('Hygiene Data'!$C$8,0,10*ROW('Hygiene Data'!C190)),NA())</f>
        <v>#N/A</v>
      </c>
      <c r="BB196" s="135" t="e">
        <f ca="1">+IF(AND(ISNUMBER(OFFSET('Hygiene Data'!$C$10,0,10*ROW('Hygiene Data'!C190))),'Data Summary'!DQ196="Yes"),OFFSET('Hygiene Data'!$C$10,0,10*ROW('Hygiene Data'!C190)),NA())</f>
        <v>#N/A</v>
      </c>
      <c r="BC196" s="135" t="e">
        <f ca="1">+IF(AND(ISNUMBER(OFFSET('Hygiene Data'!$D$6,0,10*ROW('Hygiene Data'!D190))),'Data Summary'!DR196="Yes"),OFFSET('Hygiene Data'!$D$6,0,10*ROW('Hygiene Data'!D190)),NA())</f>
        <v>#N/A</v>
      </c>
      <c r="BD196" s="135" t="e">
        <f ca="1">+IF(AND(ISNUMBER(OFFSET('Hygiene Data'!$D$8,0,10*ROW('Hygiene Data'!D190))),'Data Summary'!DS196="Yes"),OFFSET('Hygiene Data'!$D$8,0,10*ROW('Hygiene Data'!D190)),NA())</f>
        <v>#N/A</v>
      </c>
      <c r="BE196" s="135" t="e">
        <f ca="1">+IF(AND(ISNUMBER(OFFSET('Hygiene Data'!$D$10,0,10*ROW('Hygiene Data'!D190))),'Data Summary'!DT196="Yes"),OFFSET('Hygiene Data'!$D$10,0,10*ROW('Hygiene Data'!D190)),NA())</f>
        <v>#N/A</v>
      </c>
      <c r="BF196" s="135" t="e">
        <f ca="1">+IF(AND(ISNUMBER(OFFSET('Hygiene Data'!$E$6,0,10*ROW('Hygiene Data'!E190))),'Data Summary'!DU196="Yes"),OFFSET('Hygiene Data'!$E$6,0,10*ROW('Hygiene Data'!E190)),NA())</f>
        <v>#N/A</v>
      </c>
      <c r="BG196" s="135" t="e">
        <f ca="1">+IF(AND(ISNUMBER(OFFSET('Hygiene Data'!$E$8,0,10*ROW('Hygiene Data'!E190))),'Data Summary'!DV196="Yes"),OFFSET('Hygiene Data'!$E$8,0,10*ROW('Hygiene Data'!E190)),NA())</f>
        <v>#N/A</v>
      </c>
      <c r="BH196" s="135" t="e">
        <f ca="1">+IF(AND(ISNUMBER(OFFSET('Hygiene Data'!$E$10,0,10*ROW('Hygiene Data'!E190))),'Data Summary'!DW196="Yes"),OFFSET('Hygiene Data'!$E$10,0,10*ROW('Hygiene Data'!E190)),NA())</f>
        <v>#N/A</v>
      </c>
      <c r="BI196" s="135" t="e">
        <f ca="1">+IF(AND(ISNUMBER(OFFSET('Hygiene Data'!$F$6,0,10*ROW('Hygiene Data'!F190))),'Data Summary'!DX196="Yes"),OFFSET('Hygiene Data'!$F$6,0,10*ROW('Hygiene Data'!F190)),NA())</f>
        <v>#N/A</v>
      </c>
      <c r="BJ196" s="135" t="e">
        <f ca="1">+IF(AND(ISNUMBER(OFFSET('Hygiene Data'!$F$8,0,10*ROW('Hygiene Data'!F190))),'Data Summary'!DY196="Yes"),OFFSET('Hygiene Data'!$F$8,0,10*ROW('Hygiene Data'!F190)),NA())</f>
        <v>#N/A</v>
      </c>
      <c r="BK196" s="135" t="e">
        <f ca="1">+IF(AND(ISNUMBER(OFFSET('Hygiene Data'!$F$10,0,10*ROW('Hygiene Data'!F190))),'Data Summary'!DZ196="Yes"),OFFSET('Hygiene Data'!$F$10,0,10*ROW('Hygiene Data'!F190)),NA())</f>
        <v>#N/A</v>
      </c>
      <c r="BL196" s="135" t="e">
        <f ca="1">+IF(AND(ISNUMBER(OFFSET('Hygiene Data'!$G$6,0,10*ROW('Hygiene Data'!G190))),'Data Summary'!EA196="Yes"),OFFSET('Hygiene Data'!$G$6,0,10*ROW('Hygiene Data'!G190)),NA())</f>
        <v>#N/A</v>
      </c>
      <c r="BM196" s="135" t="e">
        <f ca="1">+IF(AND(ISNUMBER(OFFSET('Hygiene Data'!$G$8,0,10*ROW('Hygiene Data'!G190))),'Data Summary'!EB196="Yes"),OFFSET('Hygiene Data'!$G$8,0,10*ROW('Hygiene Data'!G190)),NA())</f>
        <v>#N/A</v>
      </c>
      <c r="BN196" s="135" t="e">
        <f ca="1">+IF(AND(ISNUMBER(OFFSET('Hygiene Data'!$G$10,0,10*ROW('Hygiene Data'!G190))),'Data Summary'!EC196="Yes"),OFFSET('Hygiene Data'!$G$10,0,10*ROW('Hygiene Data'!G190)),NA())</f>
        <v>#N/A</v>
      </c>
      <c r="BO196" s="135" t="e">
        <f ca="1">+IF(AND(ISNUMBER(OFFSET('Hygiene Data'!$H$6,0,10*ROW('Hygiene Data'!H190))),'Data Summary'!ED196="Yes"),OFFSET('Hygiene Data'!$H$6,0,10*ROW('Hygiene Data'!H190)),NA())</f>
        <v>#N/A</v>
      </c>
      <c r="BP196" s="135" t="e">
        <f ca="1">+IF(AND(ISNUMBER(OFFSET('Hygiene Data'!$H$8,0,10*ROW('Hygiene Data'!H190))),'Data Summary'!EE196="Yes"),OFFSET('Hygiene Data'!$H$8,0,10*ROW('Hygiene Data'!H190)),NA())</f>
        <v>#N/A</v>
      </c>
      <c r="BQ196" s="135" t="e">
        <f ca="1">+IF(AND(ISNUMBER(OFFSET('Hygiene Data'!$H$10,0,10*ROW('Hygiene Data'!H190))),'Data Summary'!EF196="Yes"),OFFSET('Hygiene Data'!$H$10,0,10*ROW('Hygiene Data'!H190)),NA())</f>
        <v>#N/A</v>
      </c>
    </row>
    <row r="197" spans="1:69" x14ac:dyDescent="0.2">
      <c r="A197" s="50" t="e">
        <f ca="1">+IF(OFFSET('Water Data'!$B$1,0,10*ROW('Water Data'!B191))="",NA(),OFFSET('Water Data'!$B$1,0,10*ROW('Water Data'!B191)))</f>
        <v>#N/A</v>
      </c>
      <c r="B197" s="50" t="e">
        <f ca="1">+IF(OFFSET('Water Data'!$A$3,0,10*ROW('Water Data'!A194))="",NA(),OFFSET('Water Data'!$A$3,0,10*ROW('Water Data'!A194)))</f>
        <v>#N/A</v>
      </c>
      <c r="C197" s="50" t="e">
        <f ca="1">+IF(OFFSET('Water Data'!$C$3,0,10*ROW('Water Data'!C194))="",NA(),OFFSET('Water Data'!$C$3,0,10*ROW('Water Data'!C194)))</f>
        <v>#N/A</v>
      </c>
      <c r="D197" s="133" t="e">
        <f ca="1">+IF(AND(ISNUMBER(OFFSET('Water Data'!$C$5,0,10*ROW('Water Data'!C191))),'Data Summary'!BS197="Yes"),100-OFFSET('Water Data'!$C$5,0,10*ROW('Water Data'!C191)),NA())</f>
        <v>#N/A</v>
      </c>
      <c r="E197" s="133" t="e">
        <f ca="1">+IF(AND(ISNUMBER(OFFSET('Water Data'!$C$7,0,10*ROW('Water Data'!C191))),'Data Summary'!BT197="Yes"),OFFSET('Water Data'!$C$7,0,10*ROW('Water Data'!C191)),NA())</f>
        <v>#N/A</v>
      </c>
      <c r="F197" s="133" t="e">
        <f ca="1">+IF(AND(ISNUMBER(OFFSET('Water Data'!$C$10,0,10*ROW('Water Data'!C191))),'Data Summary'!BU197="Yes"),OFFSET('Water Data'!$C$10,0,10*ROW('Water Data'!C191)),NA())</f>
        <v>#N/A</v>
      </c>
      <c r="G197" s="133" t="e">
        <f ca="1">+IF(AND(ISNUMBER(OFFSET('Water Data'!$D$5,0,10*ROW('Water Data'!D191))),'Data Summary'!BV197="Yes"),100-OFFSET('Water Data'!$D$5,0,10*ROW('Water Data'!D191)),NA())</f>
        <v>#N/A</v>
      </c>
      <c r="H197" s="133" t="e">
        <f ca="1">+IF(AND(ISNUMBER(OFFSET('Water Data'!$D$7,0,10*ROW('Water Data'!D191))),'Data Summary'!BW197="Yes"),OFFSET('Water Data'!$D$7,0,10*ROW('Water Data'!D191)),NA())</f>
        <v>#N/A</v>
      </c>
      <c r="I197" s="133" t="e">
        <f ca="1">+IF(AND(ISNUMBER(OFFSET('Water Data'!$D$10,0,10*ROW('Water Data'!D191))),'Data Summary'!BX197="Yes"),OFFSET('Water Data'!$D$10,0,10*ROW('Water Data'!D191)),NA())</f>
        <v>#N/A</v>
      </c>
      <c r="J197" s="133" t="e">
        <f ca="1">+IF(AND(ISNUMBER(OFFSET('Water Data'!$E$5,0,10*ROW('Water Data'!E191))),'Data Summary'!BY197="Yes"),100-OFFSET('Water Data'!$E$5,0,10*ROW('Water Data'!E191)),NA())</f>
        <v>#N/A</v>
      </c>
      <c r="K197" s="133" t="e">
        <f ca="1">+IF(AND(ISNUMBER(OFFSET('Water Data'!$E$7,0,10*ROW('Water Data'!E191))),'Data Summary'!BZ197="Yes"),OFFSET('Water Data'!$E$7,0,10*ROW('Water Data'!E191)),NA())</f>
        <v>#N/A</v>
      </c>
      <c r="L197" s="133" t="e">
        <f ca="1">+IF(AND(ISNUMBER(OFFSET('Water Data'!$E$10,0,10*ROW('Water Data'!E191))),'Data Summary'!CA197="Yes"),OFFSET('Water Data'!$E$10,0,10*ROW('Water Data'!E191)),NA())</f>
        <v>#N/A</v>
      </c>
      <c r="M197" s="133" t="e">
        <f ca="1">+IF(AND(ISNUMBER(OFFSET('Water Data'!$F$5,0,10*ROW('Water Data'!F191))),'Data Summary'!CB197="Yes"),100-OFFSET('Water Data'!$F$5,0,10*ROW('Water Data'!F191)),NA())</f>
        <v>#N/A</v>
      </c>
      <c r="N197" s="133" t="e">
        <f ca="1">+IF(AND(ISNUMBER(OFFSET('Water Data'!$F$7,0,10*ROW('Water Data'!F191))),'Data Summary'!CC197="Yes"),OFFSET('Water Data'!$F$7,0,10*ROW('Water Data'!F191)),NA())</f>
        <v>#N/A</v>
      </c>
      <c r="O197" s="133" t="e">
        <f ca="1">+IF(AND(ISNUMBER(OFFSET('Water Data'!$F$10,0,10*ROW('Water Data'!F191))),'Data Summary'!CD197="Yes"),OFFSET('Water Data'!$F$10,0,10*ROW('Water Data'!F191)),NA())</f>
        <v>#N/A</v>
      </c>
      <c r="P197" s="133" t="e">
        <f ca="1">+IF(AND(ISNUMBER(OFFSET('Water Data'!$G$5,0,10*ROW('Water Data'!G191))),'Data Summary'!CE197="Yes"),100-OFFSET('Water Data'!$G$5,0,10*ROW('Water Data'!G191)),NA())</f>
        <v>#N/A</v>
      </c>
      <c r="Q197" s="133" t="e">
        <f ca="1">+IF(AND(ISNUMBER(OFFSET('Water Data'!$G$7,0,10*ROW('Water Data'!G191))),'Data Summary'!CF197="Yes"),OFFSET('Water Data'!$G$7,0,10*ROW('Water Data'!G191)),NA())</f>
        <v>#N/A</v>
      </c>
      <c r="R197" s="133" t="e">
        <f ca="1">+IF(AND(ISNUMBER(OFFSET('Water Data'!$G$10,0,10*ROW('Water Data'!G191))),'Data Summary'!CG197="Yes"),OFFSET('Water Data'!$G$10,0,10*ROW('Water Data'!G191)),NA())</f>
        <v>#N/A</v>
      </c>
      <c r="S197" s="133" t="e">
        <f ca="1">+IF(AND(ISNUMBER(OFFSET('Water Data'!$H$5,0,10*ROW('Water Data'!H191))),'Data Summary'!CH197="Yes"),100-OFFSET('Water Data'!$H$5,0,10*ROW('Water Data'!H191)),NA())</f>
        <v>#N/A</v>
      </c>
      <c r="T197" s="133" t="e">
        <f ca="1">+IF(AND(ISNUMBER(OFFSET('Water Data'!$H$7,0,10*ROW('Water Data'!H191))),'Data Summary'!CI197="Yes"),OFFSET('Water Data'!$H$7,0,10*ROW('Water Data'!H191)),NA())</f>
        <v>#N/A</v>
      </c>
      <c r="U197" s="133" t="e">
        <f ca="1">+IF(AND(ISNUMBER(OFFSET('Water Data'!$H$10,0,10*ROW('Water Data'!H191))),'Data Summary'!CJ197="Yes"),OFFSET('Water Data'!$H$10,0,10*ROW('Water Data'!H191)),NA())</f>
        <v>#N/A</v>
      </c>
      <c r="V197" s="134" t="e">
        <f ca="1">+IF(AND(ISNUMBER(OFFSET('Sanitation Data'!$C$5,0,10*ROW('Sanitation Data'!C191))),'Data Summary'!CK197="Yes"),100-OFFSET('Sanitation Data'!$C$5,0,10*ROW('Sanitation Data'!C191)),NA())</f>
        <v>#N/A</v>
      </c>
      <c r="W197" s="134" t="e">
        <f ca="1">+IF(AND(ISNUMBER(OFFSET('Sanitation Data'!$C$7,0,10*ROW('Sanitation Data'!C191))),'Data Summary'!CL197="Yes"),OFFSET('Sanitation Data'!$C$7,0,10*ROW('Sanitation Data'!C191)),NA())</f>
        <v>#N/A</v>
      </c>
      <c r="X197" s="134" t="e">
        <f ca="1">+IF(AND(ISNUMBER(OFFSET('Sanitation Data'!$C$11,0,10*ROW('Sanitation Data'!C191))),'Data Summary'!CM197="Yes"),OFFSET('Sanitation Data'!$C$11,0,10*ROW('Sanitation Data'!C191)),NA())</f>
        <v>#N/A</v>
      </c>
      <c r="Y197" s="134" t="e">
        <f ca="1">+IF(AND(ISNUMBER(OFFSET('Sanitation Data'!$C$12,0,10*ROW('Sanitation Data'!C191))),'Data Summary'!CN197="Yes"),OFFSET('Sanitation Data'!$C$12,0,10*ROW('Sanitation Data'!C191)),NA())</f>
        <v>#N/A</v>
      </c>
      <c r="Z197" s="134" t="e">
        <f ca="1">+IF(AND(ISNUMBER(OFFSET('Sanitation Data'!$C$13,0,10*ROW('Sanitation Data'!C191))),'Data Summary'!CO197="Yes"),OFFSET('Sanitation Data'!$C$13,0,10*ROW('Sanitation Data'!C191)),NA())</f>
        <v>#N/A</v>
      </c>
      <c r="AA197" s="134" t="e">
        <f ca="1">+IF(AND(ISNUMBER(OFFSET('Sanitation Data'!$D$5,0,10*ROW('Sanitation Data'!D191))),'Data Summary'!CP197="Yes"),100-OFFSET('Sanitation Data'!$D$5,0,10*ROW('Sanitation Data'!D191)),NA())</f>
        <v>#N/A</v>
      </c>
      <c r="AB197" s="134" t="e">
        <f ca="1">+IF(AND(ISNUMBER(OFFSET('Sanitation Data'!$D$7,0,10*ROW('Sanitation Data'!D191))),'Data Summary'!CQ197="Yes"),OFFSET('Sanitation Data'!$D$7,0,10*ROW('Sanitation Data'!D191)),NA())</f>
        <v>#N/A</v>
      </c>
      <c r="AC197" s="134" t="e">
        <f ca="1">+IF(AND(ISNUMBER(OFFSET('Sanitation Data'!$D$11,0,10*ROW('Sanitation Data'!D191))),'Data Summary'!CR197="Yes"),OFFSET('Sanitation Data'!$D$11,0,10*ROW('Sanitation Data'!D191)),NA())</f>
        <v>#N/A</v>
      </c>
      <c r="AD197" s="134" t="e">
        <f ca="1">+IF(AND(ISNUMBER(OFFSET('Sanitation Data'!$D$12,0,10*ROW('Sanitation Data'!D191))),'Data Summary'!CS197="Yes"),OFFSET('Sanitation Data'!$D$12,0,10*ROW('Sanitation Data'!D191)),NA())</f>
        <v>#N/A</v>
      </c>
      <c r="AE197" s="134" t="e">
        <f ca="1">+IF(AND(ISNUMBER(OFFSET('Sanitation Data'!$D$13,0,10*ROW('Sanitation Data'!D191))),'Data Summary'!CT197="Yes"),OFFSET('Sanitation Data'!$D$13,0,10*ROW('Sanitation Data'!D191)),NA())</f>
        <v>#N/A</v>
      </c>
      <c r="AF197" s="134" t="e">
        <f ca="1">+IF(AND(ISNUMBER(OFFSET('Sanitation Data'!$E$5,0,10*ROW('Sanitation Data'!E191))),'Data Summary'!CU197="Yes"),100-OFFSET('Sanitation Data'!$E$5,0,10*ROW('Sanitation Data'!E191)),NA())</f>
        <v>#N/A</v>
      </c>
      <c r="AG197" s="134" t="e">
        <f ca="1">+IF(AND(ISNUMBER(OFFSET('Sanitation Data'!$E$7,0,10*ROW('Sanitation Data'!E191))),'Data Summary'!CV197="Yes"),OFFSET('Sanitation Data'!$E$7,0,10*ROW('Sanitation Data'!E191)),NA())</f>
        <v>#N/A</v>
      </c>
      <c r="AH197" s="134" t="e">
        <f ca="1">+IF(AND(ISNUMBER(OFFSET('Sanitation Data'!$E$11,0,10*ROW('Sanitation Data'!E191))),'Data Summary'!CW197="Yes"),OFFSET('Sanitation Data'!$E$11,0,10*ROW('Sanitation Data'!E191)),NA())</f>
        <v>#N/A</v>
      </c>
      <c r="AI197" s="134" t="e">
        <f ca="1">+IF(AND(ISNUMBER(OFFSET('Sanitation Data'!$E$12,0,10*ROW('Sanitation Data'!E191))),'Data Summary'!CX197="Yes"),OFFSET('Sanitation Data'!$E$12,0,10*ROW('Sanitation Data'!E191)),NA())</f>
        <v>#N/A</v>
      </c>
      <c r="AJ197" s="134" t="e">
        <f ca="1">+IF(AND(ISNUMBER(OFFSET('Sanitation Data'!$E$13,0,10*ROW('Sanitation Data'!E191))),'Data Summary'!CY197="Yes"),OFFSET('Sanitation Data'!$E$13,0,10*ROW('Sanitation Data'!E191)),NA())</f>
        <v>#N/A</v>
      </c>
      <c r="AK197" s="134" t="e">
        <f ca="1">+IF(AND(ISNUMBER(OFFSET('Sanitation Data'!$F$5,0,10*ROW('Sanitation Data'!F191))),'Data Summary'!CZ197="Yes"),100-OFFSET('Sanitation Data'!$F$5,0,10*ROW('Sanitation Data'!F191)),NA())</f>
        <v>#N/A</v>
      </c>
      <c r="AL197" s="134" t="e">
        <f ca="1">+IF(AND(ISNUMBER(OFFSET('Sanitation Data'!$F$7,0,10*ROW('Sanitation Data'!F191))),'Data Summary'!DA197="Yes"),OFFSET('Sanitation Data'!$F$7,0,10*ROW('Sanitation Data'!F191)),NA())</f>
        <v>#N/A</v>
      </c>
      <c r="AM197" s="134" t="e">
        <f ca="1">+IF(AND(ISNUMBER(OFFSET('Sanitation Data'!$F$11,0,10*ROW('Sanitation Data'!F191))),'Data Summary'!DB197="Yes"),OFFSET('Sanitation Data'!$F$11,0,10*ROW('Sanitation Data'!F191)),NA())</f>
        <v>#N/A</v>
      </c>
      <c r="AN197" s="134" t="e">
        <f ca="1">+IF(AND(ISNUMBER(OFFSET('Sanitation Data'!$F$12,0,10*ROW('Sanitation Data'!F191))),'Data Summary'!DC197="Yes"),OFFSET('Sanitation Data'!$F$12,0,10*ROW('Sanitation Data'!F191)),NA())</f>
        <v>#N/A</v>
      </c>
      <c r="AO197" s="134" t="e">
        <f ca="1">+IF(AND(ISNUMBER(OFFSET('Sanitation Data'!$F$13,0,10*ROW('Sanitation Data'!F191))),'Data Summary'!DD197="Yes"),OFFSET('Sanitation Data'!$F$13,0,10*ROW('Sanitation Data'!F191)),NA())</f>
        <v>#N/A</v>
      </c>
      <c r="AP197" s="134" t="e">
        <f ca="1">+IF(AND(ISNUMBER(OFFSET('Sanitation Data'!$G$5,0,10*ROW('Sanitation Data'!G191))),'Data Summary'!DE197="Yes"),100-OFFSET('Sanitation Data'!$G$5,0,10*ROW('Sanitation Data'!G191)),NA())</f>
        <v>#N/A</v>
      </c>
      <c r="AQ197" s="134" t="e">
        <f ca="1">+IF(AND(ISNUMBER(OFFSET('Sanitation Data'!$G$7,0,10*ROW('Sanitation Data'!G191))),'Data Summary'!DF197="Yes"),OFFSET('Sanitation Data'!$G$7,0,10*ROW('Sanitation Data'!G191)),NA())</f>
        <v>#N/A</v>
      </c>
      <c r="AR197" s="134" t="e">
        <f ca="1">+IF(AND(ISNUMBER(OFFSET('Sanitation Data'!$G$11,0,10*ROW('Sanitation Data'!G191))),'Data Summary'!DG197="Yes"),OFFSET('Sanitation Data'!$G$11,0,10*ROW('Sanitation Data'!G191)),NA())</f>
        <v>#N/A</v>
      </c>
      <c r="AS197" s="134" t="e">
        <f ca="1">+IF(AND(ISNUMBER(OFFSET('Sanitation Data'!$G$12,0,10*ROW('Sanitation Data'!G191))),'Data Summary'!DH197="Yes"),OFFSET('Sanitation Data'!$G$12,0,10*ROW('Sanitation Data'!G191)),NA())</f>
        <v>#N/A</v>
      </c>
      <c r="AT197" s="134" t="e">
        <f ca="1">+IF(AND(ISNUMBER(OFFSET('Sanitation Data'!$G$13,0,10*ROW('Sanitation Data'!G191))),'Data Summary'!DI197="Yes"),OFFSET('Sanitation Data'!$G$13,0,10*ROW('Sanitation Data'!G191)),NA())</f>
        <v>#N/A</v>
      </c>
      <c r="AU197" s="134" t="e">
        <f ca="1">+IF(AND(ISNUMBER(OFFSET('Sanitation Data'!$H$5,0,10*ROW('Sanitation Data'!H191))),'Data Summary'!DJ197="Yes"),100-OFFSET('Sanitation Data'!$H$5,0,10*ROW('Sanitation Data'!H191)),NA())</f>
        <v>#N/A</v>
      </c>
      <c r="AV197" s="134" t="e">
        <f ca="1">+IF(AND(ISNUMBER(OFFSET('Sanitation Data'!$H$7,0,10*ROW('Sanitation Data'!H191))),'Data Summary'!DK197="Yes"),OFFSET('Sanitation Data'!$H$7,0,10*ROW('Sanitation Data'!H191)),NA())</f>
        <v>#N/A</v>
      </c>
      <c r="AW197" s="134" t="e">
        <f ca="1">+IF(AND(ISNUMBER(OFFSET('Sanitation Data'!$H$11,0,10*ROW('Sanitation Data'!H191))),'Data Summary'!DL197="Yes"),OFFSET('Sanitation Data'!$H$11,0,10*ROW('Sanitation Data'!H191)),NA())</f>
        <v>#N/A</v>
      </c>
      <c r="AX197" s="134" t="e">
        <f ca="1">+IF(AND(ISNUMBER(OFFSET('Sanitation Data'!$H$12,0,10*ROW('Sanitation Data'!H191))),'Data Summary'!DM197="Yes"),OFFSET('Sanitation Data'!$H$12,0,10*ROW('Sanitation Data'!H191)),NA())</f>
        <v>#N/A</v>
      </c>
      <c r="AY197" s="134" t="e">
        <f ca="1">+IF(AND(ISNUMBER(OFFSET('Sanitation Data'!$H$13,0,10*ROW('Sanitation Data'!H191))),'Data Summary'!DN197="Yes"),OFFSET('Sanitation Data'!$H$13,0,10*ROW('Sanitation Data'!H191)),NA())</f>
        <v>#N/A</v>
      </c>
      <c r="AZ197" s="135" t="e">
        <f ca="1">+IF(AND(ISNUMBER(OFFSET('Hygiene Data'!$C$6,0,10*ROW('Hygiene Data'!C191))),'Data Summary'!DO197="Yes"),OFFSET('Hygiene Data'!$C$6,0,10*ROW('Hygiene Data'!C191)),NA())</f>
        <v>#N/A</v>
      </c>
      <c r="BA197" s="135" t="e">
        <f ca="1">+IF(AND(ISNUMBER(OFFSET('Hygiene Data'!$C$8,0,10*ROW('Hygiene Data'!C191))),'Data Summary'!DP197="Yes"),OFFSET('Hygiene Data'!$C$8,0,10*ROW('Hygiene Data'!C191)),NA())</f>
        <v>#N/A</v>
      </c>
      <c r="BB197" s="135" t="e">
        <f ca="1">+IF(AND(ISNUMBER(OFFSET('Hygiene Data'!$C$10,0,10*ROW('Hygiene Data'!C191))),'Data Summary'!DQ197="Yes"),OFFSET('Hygiene Data'!$C$10,0,10*ROW('Hygiene Data'!C191)),NA())</f>
        <v>#N/A</v>
      </c>
      <c r="BC197" s="135" t="e">
        <f ca="1">+IF(AND(ISNUMBER(OFFSET('Hygiene Data'!$D$6,0,10*ROW('Hygiene Data'!D191))),'Data Summary'!DR197="Yes"),OFFSET('Hygiene Data'!$D$6,0,10*ROW('Hygiene Data'!D191)),NA())</f>
        <v>#N/A</v>
      </c>
      <c r="BD197" s="135" t="e">
        <f ca="1">+IF(AND(ISNUMBER(OFFSET('Hygiene Data'!$D$8,0,10*ROW('Hygiene Data'!D191))),'Data Summary'!DS197="Yes"),OFFSET('Hygiene Data'!$D$8,0,10*ROW('Hygiene Data'!D191)),NA())</f>
        <v>#N/A</v>
      </c>
      <c r="BE197" s="135" t="e">
        <f ca="1">+IF(AND(ISNUMBER(OFFSET('Hygiene Data'!$D$10,0,10*ROW('Hygiene Data'!D191))),'Data Summary'!DT197="Yes"),OFFSET('Hygiene Data'!$D$10,0,10*ROW('Hygiene Data'!D191)),NA())</f>
        <v>#N/A</v>
      </c>
      <c r="BF197" s="135" t="e">
        <f ca="1">+IF(AND(ISNUMBER(OFFSET('Hygiene Data'!$E$6,0,10*ROW('Hygiene Data'!E191))),'Data Summary'!DU197="Yes"),OFFSET('Hygiene Data'!$E$6,0,10*ROW('Hygiene Data'!E191)),NA())</f>
        <v>#N/A</v>
      </c>
      <c r="BG197" s="135" t="e">
        <f ca="1">+IF(AND(ISNUMBER(OFFSET('Hygiene Data'!$E$8,0,10*ROW('Hygiene Data'!E191))),'Data Summary'!DV197="Yes"),OFFSET('Hygiene Data'!$E$8,0,10*ROW('Hygiene Data'!E191)),NA())</f>
        <v>#N/A</v>
      </c>
      <c r="BH197" s="135" t="e">
        <f ca="1">+IF(AND(ISNUMBER(OFFSET('Hygiene Data'!$E$10,0,10*ROW('Hygiene Data'!E191))),'Data Summary'!DW197="Yes"),OFFSET('Hygiene Data'!$E$10,0,10*ROW('Hygiene Data'!E191)),NA())</f>
        <v>#N/A</v>
      </c>
      <c r="BI197" s="135" t="e">
        <f ca="1">+IF(AND(ISNUMBER(OFFSET('Hygiene Data'!$F$6,0,10*ROW('Hygiene Data'!F191))),'Data Summary'!DX197="Yes"),OFFSET('Hygiene Data'!$F$6,0,10*ROW('Hygiene Data'!F191)),NA())</f>
        <v>#N/A</v>
      </c>
      <c r="BJ197" s="135" t="e">
        <f ca="1">+IF(AND(ISNUMBER(OFFSET('Hygiene Data'!$F$8,0,10*ROW('Hygiene Data'!F191))),'Data Summary'!DY197="Yes"),OFFSET('Hygiene Data'!$F$8,0,10*ROW('Hygiene Data'!F191)),NA())</f>
        <v>#N/A</v>
      </c>
      <c r="BK197" s="135" t="e">
        <f ca="1">+IF(AND(ISNUMBER(OFFSET('Hygiene Data'!$F$10,0,10*ROW('Hygiene Data'!F191))),'Data Summary'!DZ197="Yes"),OFFSET('Hygiene Data'!$F$10,0,10*ROW('Hygiene Data'!F191)),NA())</f>
        <v>#N/A</v>
      </c>
      <c r="BL197" s="135" t="e">
        <f ca="1">+IF(AND(ISNUMBER(OFFSET('Hygiene Data'!$G$6,0,10*ROW('Hygiene Data'!G191))),'Data Summary'!EA197="Yes"),OFFSET('Hygiene Data'!$G$6,0,10*ROW('Hygiene Data'!G191)),NA())</f>
        <v>#N/A</v>
      </c>
      <c r="BM197" s="135" t="e">
        <f ca="1">+IF(AND(ISNUMBER(OFFSET('Hygiene Data'!$G$8,0,10*ROW('Hygiene Data'!G191))),'Data Summary'!EB197="Yes"),OFFSET('Hygiene Data'!$G$8,0,10*ROW('Hygiene Data'!G191)),NA())</f>
        <v>#N/A</v>
      </c>
      <c r="BN197" s="135" t="e">
        <f ca="1">+IF(AND(ISNUMBER(OFFSET('Hygiene Data'!$G$10,0,10*ROW('Hygiene Data'!G191))),'Data Summary'!EC197="Yes"),OFFSET('Hygiene Data'!$G$10,0,10*ROW('Hygiene Data'!G191)),NA())</f>
        <v>#N/A</v>
      </c>
      <c r="BO197" s="135" t="e">
        <f ca="1">+IF(AND(ISNUMBER(OFFSET('Hygiene Data'!$H$6,0,10*ROW('Hygiene Data'!H191))),'Data Summary'!ED197="Yes"),OFFSET('Hygiene Data'!$H$6,0,10*ROW('Hygiene Data'!H191)),NA())</f>
        <v>#N/A</v>
      </c>
      <c r="BP197" s="135" t="e">
        <f ca="1">+IF(AND(ISNUMBER(OFFSET('Hygiene Data'!$H$8,0,10*ROW('Hygiene Data'!H191))),'Data Summary'!EE197="Yes"),OFFSET('Hygiene Data'!$H$8,0,10*ROW('Hygiene Data'!H191)),NA())</f>
        <v>#N/A</v>
      </c>
      <c r="BQ197" s="135" t="e">
        <f ca="1">+IF(AND(ISNUMBER(OFFSET('Hygiene Data'!$H$10,0,10*ROW('Hygiene Data'!H191))),'Data Summary'!EF197="Yes"),OFFSET('Hygiene Data'!$H$10,0,10*ROW('Hygiene Data'!H191)),NA())</f>
        <v>#N/A</v>
      </c>
    </row>
    <row r="198" spans="1:69" x14ac:dyDescent="0.2">
      <c r="A198" s="50" t="e">
        <f ca="1">+IF(OFFSET('Water Data'!$B$1,0,10*ROW('Water Data'!B192))="",NA(),OFFSET('Water Data'!$B$1,0,10*ROW('Water Data'!B192)))</f>
        <v>#N/A</v>
      </c>
      <c r="B198" s="50" t="e">
        <f ca="1">+IF(OFFSET('Water Data'!$A$3,0,10*ROW('Water Data'!A195))="",NA(),OFFSET('Water Data'!$A$3,0,10*ROW('Water Data'!A195)))</f>
        <v>#N/A</v>
      </c>
      <c r="C198" s="50" t="e">
        <f ca="1">+IF(OFFSET('Water Data'!$C$3,0,10*ROW('Water Data'!C195))="",NA(),OFFSET('Water Data'!$C$3,0,10*ROW('Water Data'!C195)))</f>
        <v>#N/A</v>
      </c>
      <c r="D198" s="133" t="e">
        <f ca="1">+IF(AND(ISNUMBER(OFFSET('Water Data'!$C$5,0,10*ROW('Water Data'!C192))),'Data Summary'!BS198="Yes"),100-OFFSET('Water Data'!$C$5,0,10*ROW('Water Data'!C192)),NA())</f>
        <v>#N/A</v>
      </c>
      <c r="E198" s="133" t="e">
        <f ca="1">+IF(AND(ISNUMBER(OFFSET('Water Data'!$C$7,0,10*ROW('Water Data'!C192))),'Data Summary'!BT198="Yes"),OFFSET('Water Data'!$C$7,0,10*ROW('Water Data'!C192)),NA())</f>
        <v>#N/A</v>
      </c>
      <c r="F198" s="133" t="e">
        <f ca="1">+IF(AND(ISNUMBER(OFFSET('Water Data'!$C$10,0,10*ROW('Water Data'!C192))),'Data Summary'!BU198="Yes"),OFFSET('Water Data'!$C$10,0,10*ROW('Water Data'!C192)),NA())</f>
        <v>#N/A</v>
      </c>
      <c r="G198" s="133" t="e">
        <f ca="1">+IF(AND(ISNUMBER(OFFSET('Water Data'!$D$5,0,10*ROW('Water Data'!D192))),'Data Summary'!BV198="Yes"),100-OFFSET('Water Data'!$D$5,0,10*ROW('Water Data'!D192)),NA())</f>
        <v>#N/A</v>
      </c>
      <c r="H198" s="133" t="e">
        <f ca="1">+IF(AND(ISNUMBER(OFFSET('Water Data'!$D$7,0,10*ROW('Water Data'!D192))),'Data Summary'!BW198="Yes"),OFFSET('Water Data'!$D$7,0,10*ROW('Water Data'!D192)),NA())</f>
        <v>#N/A</v>
      </c>
      <c r="I198" s="133" t="e">
        <f ca="1">+IF(AND(ISNUMBER(OFFSET('Water Data'!$D$10,0,10*ROW('Water Data'!D192))),'Data Summary'!BX198="Yes"),OFFSET('Water Data'!$D$10,0,10*ROW('Water Data'!D192)),NA())</f>
        <v>#N/A</v>
      </c>
      <c r="J198" s="133" t="e">
        <f ca="1">+IF(AND(ISNUMBER(OFFSET('Water Data'!$E$5,0,10*ROW('Water Data'!E192))),'Data Summary'!BY198="Yes"),100-OFFSET('Water Data'!$E$5,0,10*ROW('Water Data'!E192)),NA())</f>
        <v>#N/A</v>
      </c>
      <c r="K198" s="133" t="e">
        <f ca="1">+IF(AND(ISNUMBER(OFFSET('Water Data'!$E$7,0,10*ROW('Water Data'!E192))),'Data Summary'!BZ198="Yes"),OFFSET('Water Data'!$E$7,0,10*ROW('Water Data'!E192)),NA())</f>
        <v>#N/A</v>
      </c>
      <c r="L198" s="133" t="e">
        <f ca="1">+IF(AND(ISNUMBER(OFFSET('Water Data'!$E$10,0,10*ROW('Water Data'!E192))),'Data Summary'!CA198="Yes"),OFFSET('Water Data'!$E$10,0,10*ROW('Water Data'!E192)),NA())</f>
        <v>#N/A</v>
      </c>
      <c r="M198" s="133" t="e">
        <f ca="1">+IF(AND(ISNUMBER(OFFSET('Water Data'!$F$5,0,10*ROW('Water Data'!F192))),'Data Summary'!CB198="Yes"),100-OFFSET('Water Data'!$F$5,0,10*ROW('Water Data'!F192)),NA())</f>
        <v>#N/A</v>
      </c>
      <c r="N198" s="133" t="e">
        <f ca="1">+IF(AND(ISNUMBER(OFFSET('Water Data'!$F$7,0,10*ROW('Water Data'!F192))),'Data Summary'!CC198="Yes"),OFFSET('Water Data'!$F$7,0,10*ROW('Water Data'!F192)),NA())</f>
        <v>#N/A</v>
      </c>
      <c r="O198" s="133" t="e">
        <f ca="1">+IF(AND(ISNUMBER(OFFSET('Water Data'!$F$10,0,10*ROW('Water Data'!F192))),'Data Summary'!CD198="Yes"),OFFSET('Water Data'!$F$10,0,10*ROW('Water Data'!F192)),NA())</f>
        <v>#N/A</v>
      </c>
      <c r="P198" s="133" t="e">
        <f ca="1">+IF(AND(ISNUMBER(OFFSET('Water Data'!$G$5,0,10*ROW('Water Data'!G192))),'Data Summary'!CE198="Yes"),100-OFFSET('Water Data'!$G$5,0,10*ROW('Water Data'!G192)),NA())</f>
        <v>#N/A</v>
      </c>
      <c r="Q198" s="133" t="e">
        <f ca="1">+IF(AND(ISNUMBER(OFFSET('Water Data'!$G$7,0,10*ROW('Water Data'!G192))),'Data Summary'!CF198="Yes"),OFFSET('Water Data'!$G$7,0,10*ROW('Water Data'!G192)),NA())</f>
        <v>#N/A</v>
      </c>
      <c r="R198" s="133" t="e">
        <f ca="1">+IF(AND(ISNUMBER(OFFSET('Water Data'!$G$10,0,10*ROW('Water Data'!G192))),'Data Summary'!CG198="Yes"),OFFSET('Water Data'!$G$10,0,10*ROW('Water Data'!G192)),NA())</f>
        <v>#N/A</v>
      </c>
      <c r="S198" s="133" t="e">
        <f ca="1">+IF(AND(ISNUMBER(OFFSET('Water Data'!$H$5,0,10*ROW('Water Data'!H192))),'Data Summary'!CH198="Yes"),100-OFFSET('Water Data'!$H$5,0,10*ROW('Water Data'!H192)),NA())</f>
        <v>#N/A</v>
      </c>
      <c r="T198" s="133" t="e">
        <f ca="1">+IF(AND(ISNUMBER(OFFSET('Water Data'!$H$7,0,10*ROW('Water Data'!H192))),'Data Summary'!CI198="Yes"),OFFSET('Water Data'!$H$7,0,10*ROW('Water Data'!H192)),NA())</f>
        <v>#N/A</v>
      </c>
      <c r="U198" s="133" t="e">
        <f ca="1">+IF(AND(ISNUMBER(OFFSET('Water Data'!$H$10,0,10*ROW('Water Data'!H192))),'Data Summary'!CJ198="Yes"),OFFSET('Water Data'!$H$10,0,10*ROW('Water Data'!H192)),NA())</f>
        <v>#N/A</v>
      </c>
      <c r="V198" s="134" t="e">
        <f ca="1">+IF(AND(ISNUMBER(OFFSET('Sanitation Data'!$C$5,0,10*ROW('Sanitation Data'!C192))),'Data Summary'!CK198="Yes"),100-OFFSET('Sanitation Data'!$C$5,0,10*ROW('Sanitation Data'!C192)),NA())</f>
        <v>#N/A</v>
      </c>
      <c r="W198" s="134" t="e">
        <f ca="1">+IF(AND(ISNUMBER(OFFSET('Sanitation Data'!$C$7,0,10*ROW('Sanitation Data'!C192))),'Data Summary'!CL198="Yes"),OFFSET('Sanitation Data'!$C$7,0,10*ROW('Sanitation Data'!C192)),NA())</f>
        <v>#N/A</v>
      </c>
      <c r="X198" s="134" t="e">
        <f ca="1">+IF(AND(ISNUMBER(OFFSET('Sanitation Data'!$C$11,0,10*ROW('Sanitation Data'!C192))),'Data Summary'!CM198="Yes"),OFFSET('Sanitation Data'!$C$11,0,10*ROW('Sanitation Data'!C192)),NA())</f>
        <v>#N/A</v>
      </c>
      <c r="Y198" s="134" t="e">
        <f ca="1">+IF(AND(ISNUMBER(OFFSET('Sanitation Data'!$C$12,0,10*ROW('Sanitation Data'!C192))),'Data Summary'!CN198="Yes"),OFFSET('Sanitation Data'!$C$12,0,10*ROW('Sanitation Data'!C192)),NA())</f>
        <v>#N/A</v>
      </c>
      <c r="Z198" s="134" t="e">
        <f ca="1">+IF(AND(ISNUMBER(OFFSET('Sanitation Data'!$C$13,0,10*ROW('Sanitation Data'!C192))),'Data Summary'!CO198="Yes"),OFFSET('Sanitation Data'!$C$13,0,10*ROW('Sanitation Data'!C192)),NA())</f>
        <v>#N/A</v>
      </c>
      <c r="AA198" s="134" t="e">
        <f ca="1">+IF(AND(ISNUMBER(OFFSET('Sanitation Data'!$D$5,0,10*ROW('Sanitation Data'!D192))),'Data Summary'!CP198="Yes"),100-OFFSET('Sanitation Data'!$D$5,0,10*ROW('Sanitation Data'!D192)),NA())</f>
        <v>#N/A</v>
      </c>
      <c r="AB198" s="134" t="e">
        <f ca="1">+IF(AND(ISNUMBER(OFFSET('Sanitation Data'!$D$7,0,10*ROW('Sanitation Data'!D192))),'Data Summary'!CQ198="Yes"),OFFSET('Sanitation Data'!$D$7,0,10*ROW('Sanitation Data'!D192)),NA())</f>
        <v>#N/A</v>
      </c>
      <c r="AC198" s="134" t="e">
        <f ca="1">+IF(AND(ISNUMBER(OFFSET('Sanitation Data'!$D$11,0,10*ROW('Sanitation Data'!D192))),'Data Summary'!CR198="Yes"),OFFSET('Sanitation Data'!$D$11,0,10*ROW('Sanitation Data'!D192)),NA())</f>
        <v>#N/A</v>
      </c>
      <c r="AD198" s="134" t="e">
        <f ca="1">+IF(AND(ISNUMBER(OFFSET('Sanitation Data'!$D$12,0,10*ROW('Sanitation Data'!D192))),'Data Summary'!CS198="Yes"),OFFSET('Sanitation Data'!$D$12,0,10*ROW('Sanitation Data'!D192)),NA())</f>
        <v>#N/A</v>
      </c>
      <c r="AE198" s="134" t="e">
        <f ca="1">+IF(AND(ISNUMBER(OFFSET('Sanitation Data'!$D$13,0,10*ROW('Sanitation Data'!D192))),'Data Summary'!CT198="Yes"),OFFSET('Sanitation Data'!$D$13,0,10*ROW('Sanitation Data'!D192)),NA())</f>
        <v>#N/A</v>
      </c>
      <c r="AF198" s="134" t="e">
        <f ca="1">+IF(AND(ISNUMBER(OFFSET('Sanitation Data'!$E$5,0,10*ROW('Sanitation Data'!E192))),'Data Summary'!CU198="Yes"),100-OFFSET('Sanitation Data'!$E$5,0,10*ROW('Sanitation Data'!E192)),NA())</f>
        <v>#N/A</v>
      </c>
      <c r="AG198" s="134" t="e">
        <f ca="1">+IF(AND(ISNUMBER(OFFSET('Sanitation Data'!$E$7,0,10*ROW('Sanitation Data'!E192))),'Data Summary'!CV198="Yes"),OFFSET('Sanitation Data'!$E$7,0,10*ROW('Sanitation Data'!E192)),NA())</f>
        <v>#N/A</v>
      </c>
      <c r="AH198" s="134" t="e">
        <f ca="1">+IF(AND(ISNUMBER(OFFSET('Sanitation Data'!$E$11,0,10*ROW('Sanitation Data'!E192))),'Data Summary'!CW198="Yes"),OFFSET('Sanitation Data'!$E$11,0,10*ROW('Sanitation Data'!E192)),NA())</f>
        <v>#N/A</v>
      </c>
      <c r="AI198" s="134" t="e">
        <f ca="1">+IF(AND(ISNUMBER(OFFSET('Sanitation Data'!$E$12,0,10*ROW('Sanitation Data'!E192))),'Data Summary'!CX198="Yes"),OFFSET('Sanitation Data'!$E$12,0,10*ROW('Sanitation Data'!E192)),NA())</f>
        <v>#N/A</v>
      </c>
      <c r="AJ198" s="134" t="e">
        <f ca="1">+IF(AND(ISNUMBER(OFFSET('Sanitation Data'!$E$13,0,10*ROW('Sanitation Data'!E192))),'Data Summary'!CY198="Yes"),OFFSET('Sanitation Data'!$E$13,0,10*ROW('Sanitation Data'!E192)),NA())</f>
        <v>#N/A</v>
      </c>
      <c r="AK198" s="134" t="e">
        <f ca="1">+IF(AND(ISNUMBER(OFFSET('Sanitation Data'!$F$5,0,10*ROW('Sanitation Data'!F192))),'Data Summary'!CZ198="Yes"),100-OFFSET('Sanitation Data'!$F$5,0,10*ROW('Sanitation Data'!F192)),NA())</f>
        <v>#N/A</v>
      </c>
      <c r="AL198" s="134" t="e">
        <f ca="1">+IF(AND(ISNUMBER(OFFSET('Sanitation Data'!$F$7,0,10*ROW('Sanitation Data'!F192))),'Data Summary'!DA198="Yes"),OFFSET('Sanitation Data'!$F$7,0,10*ROW('Sanitation Data'!F192)),NA())</f>
        <v>#N/A</v>
      </c>
      <c r="AM198" s="134" t="e">
        <f ca="1">+IF(AND(ISNUMBER(OFFSET('Sanitation Data'!$F$11,0,10*ROW('Sanitation Data'!F192))),'Data Summary'!DB198="Yes"),OFFSET('Sanitation Data'!$F$11,0,10*ROW('Sanitation Data'!F192)),NA())</f>
        <v>#N/A</v>
      </c>
      <c r="AN198" s="134" t="e">
        <f ca="1">+IF(AND(ISNUMBER(OFFSET('Sanitation Data'!$F$12,0,10*ROW('Sanitation Data'!F192))),'Data Summary'!DC198="Yes"),OFFSET('Sanitation Data'!$F$12,0,10*ROW('Sanitation Data'!F192)),NA())</f>
        <v>#N/A</v>
      </c>
      <c r="AO198" s="134" t="e">
        <f ca="1">+IF(AND(ISNUMBER(OFFSET('Sanitation Data'!$F$13,0,10*ROW('Sanitation Data'!F192))),'Data Summary'!DD198="Yes"),OFFSET('Sanitation Data'!$F$13,0,10*ROW('Sanitation Data'!F192)),NA())</f>
        <v>#N/A</v>
      </c>
      <c r="AP198" s="134" t="e">
        <f ca="1">+IF(AND(ISNUMBER(OFFSET('Sanitation Data'!$G$5,0,10*ROW('Sanitation Data'!G192))),'Data Summary'!DE198="Yes"),100-OFFSET('Sanitation Data'!$G$5,0,10*ROW('Sanitation Data'!G192)),NA())</f>
        <v>#N/A</v>
      </c>
      <c r="AQ198" s="134" t="e">
        <f ca="1">+IF(AND(ISNUMBER(OFFSET('Sanitation Data'!$G$7,0,10*ROW('Sanitation Data'!G192))),'Data Summary'!DF198="Yes"),OFFSET('Sanitation Data'!$G$7,0,10*ROW('Sanitation Data'!G192)),NA())</f>
        <v>#N/A</v>
      </c>
      <c r="AR198" s="134" t="e">
        <f ca="1">+IF(AND(ISNUMBER(OFFSET('Sanitation Data'!$G$11,0,10*ROW('Sanitation Data'!G192))),'Data Summary'!DG198="Yes"),OFFSET('Sanitation Data'!$G$11,0,10*ROW('Sanitation Data'!G192)),NA())</f>
        <v>#N/A</v>
      </c>
      <c r="AS198" s="134" t="e">
        <f ca="1">+IF(AND(ISNUMBER(OFFSET('Sanitation Data'!$G$12,0,10*ROW('Sanitation Data'!G192))),'Data Summary'!DH198="Yes"),OFFSET('Sanitation Data'!$G$12,0,10*ROW('Sanitation Data'!G192)),NA())</f>
        <v>#N/A</v>
      </c>
      <c r="AT198" s="134" t="e">
        <f ca="1">+IF(AND(ISNUMBER(OFFSET('Sanitation Data'!$G$13,0,10*ROW('Sanitation Data'!G192))),'Data Summary'!DI198="Yes"),OFFSET('Sanitation Data'!$G$13,0,10*ROW('Sanitation Data'!G192)),NA())</f>
        <v>#N/A</v>
      </c>
      <c r="AU198" s="134" t="e">
        <f ca="1">+IF(AND(ISNUMBER(OFFSET('Sanitation Data'!$H$5,0,10*ROW('Sanitation Data'!H192))),'Data Summary'!DJ198="Yes"),100-OFFSET('Sanitation Data'!$H$5,0,10*ROW('Sanitation Data'!H192)),NA())</f>
        <v>#N/A</v>
      </c>
      <c r="AV198" s="134" t="e">
        <f ca="1">+IF(AND(ISNUMBER(OFFSET('Sanitation Data'!$H$7,0,10*ROW('Sanitation Data'!H192))),'Data Summary'!DK198="Yes"),OFFSET('Sanitation Data'!$H$7,0,10*ROW('Sanitation Data'!H192)),NA())</f>
        <v>#N/A</v>
      </c>
      <c r="AW198" s="134" t="e">
        <f ca="1">+IF(AND(ISNUMBER(OFFSET('Sanitation Data'!$H$11,0,10*ROW('Sanitation Data'!H192))),'Data Summary'!DL198="Yes"),OFFSET('Sanitation Data'!$H$11,0,10*ROW('Sanitation Data'!H192)),NA())</f>
        <v>#N/A</v>
      </c>
      <c r="AX198" s="134" t="e">
        <f ca="1">+IF(AND(ISNUMBER(OFFSET('Sanitation Data'!$H$12,0,10*ROW('Sanitation Data'!H192))),'Data Summary'!DM198="Yes"),OFFSET('Sanitation Data'!$H$12,0,10*ROW('Sanitation Data'!H192)),NA())</f>
        <v>#N/A</v>
      </c>
      <c r="AY198" s="134" t="e">
        <f ca="1">+IF(AND(ISNUMBER(OFFSET('Sanitation Data'!$H$13,0,10*ROW('Sanitation Data'!H192))),'Data Summary'!DN198="Yes"),OFFSET('Sanitation Data'!$H$13,0,10*ROW('Sanitation Data'!H192)),NA())</f>
        <v>#N/A</v>
      </c>
      <c r="AZ198" s="135" t="e">
        <f ca="1">+IF(AND(ISNUMBER(OFFSET('Hygiene Data'!$C$6,0,10*ROW('Hygiene Data'!C192))),'Data Summary'!DO198="Yes"),OFFSET('Hygiene Data'!$C$6,0,10*ROW('Hygiene Data'!C192)),NA())</f>
        <v>#N/A</v>
      </c>
      <c r="BA198" s="135" t="e">
        <f ca="1">+IF(AND(ISNUMBER(OFFSET('Hygiene Data'!$C$8,0,10*ROW('Hygiene Data'!C192))),'Data Summary'!DP198="Yes"),OFFSET('Hygiene Data'!$C$8,0,10*ROW('Hygiene Data'!C192)),NA())</f>
        <v>#N/A</v>
      </c>
      <c r="BB198" s="135" t="e">
        <f ca="1">+IF(AND(ISNUMBER(OFFSET('Hygiene Data'!$C$10,0,10*ROW('Hygiene Data'!C192))),'Data Summary'!DQ198="Yes"),OFFSET('Hygiene Data'!$C$10,0,10*ROW('Hygiene Data'!C192)),NA())</f>
        <v>#N/A</v>
      </c>
      <c r="BC198" s="135" t="e">
        <f ca="1">+IF(AND(ISNUMBER(OFFSET('Hygiene Data'!$D$6,0,10*ROW('Hygiene Data'!D192))),'Data Summary'!DR198="Yes"),OFFSET('Hygiene Data'!$D$6,0,10*ROW('Hygiene Data'!D192)),NA())</f>
        <v>#N/A</v>
      </c>
      <c r="BD198" s="135" t="e">
        <f ca="1">+IF(AND(ISNUMBER(OFFSET('Hygiene Data'!$D$8,0,10*ROW('Hygiene Data'!D192))),'Data Summary'!DS198="Yes"),OFFSET('Hygiene Data'!$D$8,0,10*ROW('Hygiene Data'!D192)),NA())</f>
        <v>#N/A</v>
      </c>
      <c r="BE198" s="135" t="e">
        <f ca="1">+IF(AND(ISNUMBER(OFFSET('Hygiene Data'!$D$10,0,10*ROW('Hygiene Data'!D192))),'Data Summary'!DT198="Yes"),OFFSET('Hygiene Data'!$D$10,0,10*ROW('Hygiene Data'!D192)),NA())</f>
        <v>#N/A</v>
      </c>
      <c r="BF198" s="135" t="e">
        <f ca="1">+IF(AND(ISNUMBER(OFFSET('Hygiene Data'!$E$6,0,10*ROW('Hygiene Data'!E192))),'Data Summary'!DU198="Yes"),OFFSET('Hygiene Data'!$E$6,0,10*ROW('Hygiene Data'!E192)),NA())</f>
        <v>#N/A</v>
      </c>
      <c r="BG198" s="135" t="e">
        <f ca="1">+IF(AND(ISNUMBER(OFFSET('Hygiene Data'!$E$8,0,10*ROW('Hygiene Data'!E192))),'Data Summary'!DV198="Yes"),OFFSET('Hygiene Data'!$E$8,0,10*ROW('Hygiene Data'!E192)),NA())</f>
        <v>#N/A</v>
      </c>
      <c r="BH198" s="135" t="e">
        <f ca="1">+IF(AND(ISNUMBER(OFFSET('Hygiene Data'!$E$10,0,10*ROW('Hygiene Data'!E192))),'Data Summary'!DW198="Yes"),OFFSET('Hygiene Data'!$E$10,0,10*ROW('Hygiene Data'!E192)),NA())</f>
        <v>#N/A</v>
      </c>
      <c r="BI198" s="135" t="e">
        <f ca="1">+IF(AND(ISNUMBER(OFFSET('Hygiene Data'!$F$6,0,10*ROW('Hygiene Data'!F192))),'Data Summary'!DX198="Yes"),OFFSET('Hygiene Data'!$F$6,0,10*ROW('Hygiene Data'!F192)),NA())</f>
        <v>#N/A</v>
      </c>
      <c r="BJ198" s="135" t="e">
        <f ca="1">+IF(AND(ISNUMBER(OFFSET('Hygiene Data'!$F$8,0,10*ROW('Hygiene Data'!F192))),'Data Summary'!DY198="Yes"),OFFSET('Hygiene Data'!$F$8,0,10*ROW('Hygiene Data'!F192)),NA())</f>
        <v>#N/A</v>
      </c>
      <c r="BK198" s="135" t="e">
        <f ca="1">+IF(AND(ISNUMBER(OFFSET('Hygiene Data'!$F$10,0,10*ROW('Hygiene Data'!F192))),'Data Summary'!DZ198="Yes"),OFFSET('Hygiene Data'!$F$10,0,10*ROW('Hygiene Data'!F192)),NA())</f>
        <v>#N/A</v>
      </c>
      <c r="BL198" s="135" t="e">
        <f ca="1">+IF(AND(ISNUMBER(OFFSET('Hygiene Data'!$G$6,0,10*ROW('Hygiene Data'!G192))),'Data Summary'!EA198="Yes"),OFFSET('Hygiene Data'!$G$6,0,10*ROW('Hygiene Data'!G192)),NA())</f>
        <v>#N/A</v>
      </c>
      <c r="BM198" s="135" t="e">
        <f ca="1">+IF(AND(ISNUMBER(OFFSET('Hygiene Data'!$G$8,0,10*ROW('Hygiene Data'!G192))),'Data Summary'!EB198="Yes"),OFFSET('Hygiene Data'!$G$8,0,10*ROW('Hygiene Data'!G192)),NA())</f>
        <v>#N/A</v>
      </c>
      <c r="BN198" s="135" t="e">
        <f ca="1">+IF(AND(ISNUMBER(OFFSET('Hygiene Data'!$G$10,0,10*ROW('Hygiene Data'!G192))),'Data Summary'!EC198="Yes"),OFFSET('Hygiene Data'!$G$10,0,10*ROW('Hygiene Data'!G192)),NA())</f>
        <v>#N/A</v>
      </c>
      <c r="BO198" s="135" t="e">
        <f ca="1">+IF(AND(ISNUMBER(OFFSET('Hygiene Data'!$H$6,0,10*ROW('Hygiene Data'!H192))),'Data Summary'!ED198="Yes"),OFFSET('Hygiene Data'!$H$6,0,10*ROW('Hygiene Data'!H192)),NA())</f>
        <v>#N/A</v>
      </c>
      <c r="BP198" s="135" t="e">
        <f ca="1">+IF(AND(ISNUMBER(OFFSET('Hygiene Data'!$H$8,0,10*ROW('Hygiene Data'!H192))),'Data Summary'!EE198="Yes"),OFFSET('Hygiene Data'!$H$8,0,10*ROW('Hygiene Data'!H192)),NA())</f>
        <v>#N/A</v>
      </c>
      <c r="BQ198" s="135" t="e">
        <f ca="1">+IF(AND(ISNUMBER(OFFSET('Hygiene Data'!$H$10,0,10*ROW('Hygiene Data'!H192))),'Data Summary'!EF198="Yes"),OFFSET('Hygiene Data'!$H$10,0,10*ROW('Hygiene Data'!H192)),NA())</f>
        <v>#N/A</v>
      </c>
    </row>
    <row r="199" spans="1:69" x14ac:dyDescent="0.2">
      <c r="A199" s="50" t="e">
        <f ca="1">+IF(OFFSET('Water Data'!$B$1,0,10*ROW('Water Data'!B193))="",NA(),OFFSET('Water Data'!$B$1,0,10*ROW('Water Data'!B193)))</f>
        <v>#N/A</v>
      </c>
      <c r="B199" s="50" t="e">
        <f ca="1">+IF(OFFSET('Water Data'!$A$3,0,10*ROW('Water Data'!A196))="",NA(),OFFSET('Water Data'!$A$3,0,10*ROW('Water Data'!A196)))</f>
        <v>#N/A</v>
      </c>
      <c r="C199" s="50" t="e">
        <f ca="1">+IF(OFFSET('Water Data'!$C$3,0,10*ROW('Water Data'!C196))="",NA(),OFFSET('Water Data'!$C$3,0,10*ROW('Water Data'!C196)))</f>
        <v>#N/A</v>
      </c>
      <c r="D199" s="133" t="e">
        <f ca="1">+IF(AND(ISNUMBER(OFFSET('Water Data'!$C$5,0,10*ROW('Water Data'!C193))),'Data Summary'!BS199="Yes"),100-OFFSET('Water Data'!$C$5,0,10*ROW('Water Data'!C193)),NA())</f>
        <v>#N/A</v>
      </c>
      <c r="E199" s="133" t="e">
        <f ca="1">+IF(AND(ISNUMBER(OFFSET('Water Data'!$C$7,0,10*ROW('Water Data'!C193))),'Data Summary'!BT199="Yes"),OFFSET('Water Data'!$C$7,0,10*ROW('Water Data'!C193)),NA())</f>
        <v>#N/A</v>
      </c>
      <c r="F199" s="133" t="e">
        <f ca="1">+IF(AND(ISNUMBER(OFFSET('Water Data'!$C$10,0,10*ROW('Water Data'!C193))),'Data Summary'!BU199="Yes"),OFFSET('Water Data'!$C$10,0,10*ROW('Water Data'!C193)),NA())</f>
        <v>#N/A</v>
      </c>
      <c r="G199" s="133" t="e">
        <f ca="1">+IF(AND(ISNUMBER(OFFSET('Water Data'!$D$5,0,10*ROW('Water Data'!D193))),'Data Summary'!BV199="Yes"),100-OFFSET('Water Data'!$D$5,0,10*ROW('Water Data'!D193)),NA())</f>
        <v>#N/A</v>
      </c>
      <c r="H199" s="133" t="e">
        <f ca="1">+IF(AND(ISNUMBER(OFFSET('Water Data'!$D$7,0,10*ROW('Water Data'!D193))),'Data Summary'!BW199="Yes"),OFFSET('Water Data'!$D$7,0,10*ROW('Water Data'!D193)),NA())</f>
        <v>#N/A</v>
      </c>
      <c r="I199" s="133" t="e">
        <f ca="1">+IF(AND(ISNUMBER(OFFSET('Water Data'!$D$10,0,10*ROW('Water Data'!D193))),'Data Summary'!BX199="Yes"),OFFSET('Water Data'!$D$10,0,10*ROW('Water Data'!D193)),NA())</f>
        <v>#N/A</v>
      </c>
      <c r="J199" s="133" t="e">
        <f ca="1">+IF(AND(ISNUMBER(OFFSET('Water Data'!$E$5,0,10*ROW('Water Data'!E193))),'Data Summary'!BY199="Yes"),100-OFFSET('Water Data'!$E$5,0,10*ROW('Water Data'!E193)),NA())</f>
        <v>#N/A</v>
      </c>
      <c r="K199" s="133" t="e">
        <f ca="1">+IF(AND(ISNUMBER(OFFSET('Water Data'!$E$7,0,10*ROW('Water Data'!E193))),'Data Summary'!BZ199="Yes"),OFFSET('Water Data'!$E$7,0,10*ROW('Water Data'!E193)),NA())</f>
        <v>#N/A</v>
      </c>
      <c r="L199" s="133" t="e">
        <f ca="1">+IF(AND(ISNUMBER(OFFSET('Water Data'!$E$10,0,10*ROW('Water Data'!E193))),'Data Summary'!CA199="Yes"),OFFSET('Water Data'!$E$10,0,10*ROW('Water Data'!E193)),NA())</f>
        <v>#N/A</v>
      </c>
      <c r="M199" s="133" t="e">
        <f ca="1">+IF(AND(ISNUMBER(OFFSET('Water Data'!$F$5,0,10*ROW('Water Data'!F193))),'Data Summary'!CB199="Yes"),100-OFFSET('Water Data'!$F$5,0,10*ROW('Water Data'!F193)),NA())</f>
        <v>#N/A</v>
      </c>
      <c r="N199" s="133" t="e">
        <f ca="1">+IF(AND(ISNUMBER(OFFSET('Water Data'!$F$7,0,10*ROW('Water Data'!F193))),'Data Summary'!CC199="Yes"),OFFSET('Water Data'!$F$7,0,10*ROW('Water Data'!F193)),NA())</f>
        <v>#N/A</v>
      </c>
      <c r="O199" s="133" t="e">
        <f ca="1">+IF(AND(ISNUMBER(OFFSET('Water Data'!$F$10,0,10*ROW('Water Data'!F193))),'Data Summary'!CD199="Yes"),OFFSET('Water Data'!$F$10,0,10*ROW('Water Data'!F193)),NA())</f>
        <v>#N/A</v>
      </c>
      <c r="P199" s="133" t="e">
        <f ca="1">+IF(AND(ISNUMBER(OFFSET('Water Data'!$G$5,0,10*ROW('Water Data'!G193))),'Data Summary'!CE199="Yes"),100-OFFSET('Water Data'!$G$5,0,10*ROW('Water Data'!G193)),NA())</f>
        <v>#N/A</v>
      </c>
      <c r="Q199" s="133" t="e">
        <f ca="1">+IF(AND(ISNUMBER(OFFSET('Water Data'!$G$7,0,10*ROW('Water Data'!G193))),'Data Summary'!CF199="Yes"),OFFSET('Water Data'!$G$7,0,10*ROW('Water Data'!G193)),NA())</f>
        <v>#N/A</v>
      </c>
      <c r="R199" s="133" t="e">
        <f ca="1">+IF(AND(ISNUMBER(OFFSET('Water Data'!$G$10,0,10*ROW('Water Data'!G193))),'Data Summary'!CG199="Yes"),OFFSET('Water Data'!$G$10,0,10*ROW('Water Data'!G193)),NA())</f>
        <v>#N/A</v>
      </c>
      <c r="S199" s="133" t="e">
        <f ca="1">+IF(AND(ISNUMBER(OFFSET('Water Data'!$H$5,0,10*ROW('Water Data'!H193))),'Data Summary'!CH199="Yes"),100-OFFSET('Water Data'!$H$5,0,10*ROW('Water Data'!H193)),NA())</f>
        <v>#N/A</v>
      </c>
      <c r="T199" s="133" t="e">
        <f ca="1">+IF(AND(ISNUMBER(OFFSET('Water Data'!$H$7,0,10*ROW('Water Data'!H193))),'Data Summary'!CI199="Yes"),OFFSET('Water Data'!$H$7,0,10*ROW('Water Data'!H193)),NA())</f>
        <v>#N/A</v>
      </c>
      <c r="U199" s="133" t="e">
        <f ca="1">+IF(AND(ISNUMBER(OFFSET('Water Data'!$H$10,0,10*ROW('Water Data'!H193))),'Data Summary'!CJ199="Yes"),OFFSET('Water Data'!$H$10,0,10*ROW('Water Data'!H193)),NA())</f>
        <v>#N/A</v>
      </c>
      <c r="V199" s="134" t="e">
        <f ca="1">+IF(AND(ISNUMBER(OFFSET('Sanitation Data'!$C$5,0,10*ROW('Sanitation Data'!C193))),'Data Summary'!CK199="Yes"),100-OFFSET('Sanitation Data'!$C$5,0,10*ROW('Sanitation Data'!C193)),NA())</f>
        <v>#N/A</v>
      </c>
      <c r="W199" s="134" t="e">
        <f ca="1">+IF(AND(ISNUMBER(OFFSET('Sanitation Data'!$C$7,0,10*ROW('Sanitation Data'!C193))),'Data Summary'!CL199="Yes"),OFFSET('Sanitation Data'!$C$7,0,10*ROW('Sanitation Data'!C193)),NA())</f>
        <v>#N/A</v>
      </c>
      <c r="X199" s="134" t="e">
        <f ca="1">+IF(AND(ISNUMBER(OFFSET('Sanitation Data'!$C$11,0,10*ROW('Sanitation Data'!C193))),'Data Summary'!CM199="Yes"),OFFSET('Sanitation Data'!$C$11,0,10*ROW('Sanitation Data'!C193)),NA())</f>
        <v>#N/A</v>
      </c>
      <c r="Y199" s="134" t="e">
        <f ca="1">+IF(AND(ISNUMBER(OFFSET('Sanitation Data'!$C$12,0,10*ROW('Sanitation Data'!C193))),'Data Summary'!CN199="Yes"),OFFSET('Sanitation Data'!$C$12,0,10*ROW('Sanitation Data'!C193)),NA())</f>
        <v>#N/A</v>
      </c>
      <c r="Z199" s="134" t="e">
        <f ca="1">+IF(AND(ISNUMBER(OFFSET('Sanitation Data'!$C$13,0,10*ROW('Sanitation Data'!C193))),'Data Summary'!CO199="Yes"),OFFSET('Sanitation Data'!$C$13,0,10*ROW('Sanitation Data'!C193)),NA())</f>
        <v>#N/A</v>
      </c>
      <c r="AA199" s="134" t="e">
        <f ca="1">+IF(AND(ISNUMBER(OFFSET('Sanitation Data'!$D$5,0,10*ROW('Sanitation Data'!D193))),'Data Summary'!CP199="Yes"),100-OFFSET('Sanitation Data'!$D$5,0,10*ROW('Sanitation Data'!D193)),NA())</f>
        <v>#N/A</v>
      </c>
      <c r="AB199" s="134" t="e">
        <f ca="1">+IF(AND(ISNUMBER(OFFSET('Sanitation Data'!$D$7,0,10*ROW('Sanitation Data'!D193))),'Data Summary'!CQ199="Yes"),OFFSET('Sanitation Data'!$D$7,0,10*ROW('Sanitation Data'!D193)),NA())</f>
        <v>#N/A</v>
      </c>
      <c r="AC199" s="134" t="e">
        <f ca="1">+IF(AND(ISNUMBER(OFFSET('Sanitation Data'!$D$11,0,10*ROW('Sanitation Data'!D193))),'Data Summary'!CR199="Yes"),OFFSET('Sanitation Data'!$D$11,0,10*ROW('Sanitation Data'!D193)),NA())</f>
        <v>#N/A</v>
      </c>
      <c r="AD199" s="134" t="e">
        <f ca="1">+IF(AND(ISNUMBER(OFFSET('Sanitation Data'!$D$12,0,10*ROW('Sanitation Data'!D193))),'Data Summary'!CS199="Yes"),OFFSET('Sanitation Data'!$D$12,0,10*ROW('Sanitation Data'!D193)),NA())</f>
        <v>#N/A</v>
      </c>
      <c r="AE199" s="134" t="e">
        <f ca="1">+IF(AND(ISNUMBER(OFFSET('Sanitation Data'!$D$13,0,10*ROW('Sanitation Data'!D193))),'Data Summary'!CT199="Yes"),OFFSET('Sanitation Data'!$D$13,0,10*ROW('Sanitation Data'!D193)),NA())</f>
        <v>#N/A</v>
      </c>
      <c r="AF199" s="134" t="e">
        <f ca="1">+IF(AND(ISNUMBER(OFFSET('Sanitation Data'!$E$5,0,10*ROW('Sanitation Data'!E193))),'Data Summary'!CU199="Yes"),100-OFFSET('Sanitation Data'!$E$5,0,10*ROW('Sanitation Data'!E193)),NA())</f>
        <v>#N/A</v>
      </c>
      <c r="AG199" s="134" t="e">
        <f ca="1">+IF(AND(ISNUMBER(OFFSET('Sanitation Data'!$E$7,0,10*ROW('Sanitation Data'!E193))),'Data Summary'!CV199="Yes"),OFFSET('Sanitation Data'!$E$7,0,10*ROW('Sanitation Data'!E193)),NA())</f>
        <v>#N/A</v>
      </c>
      <c r="AH199" s="134" t="e">
        <f ca="1">+IF(AND(ISNUMBER(OFFSET('Sanitation Data'!$E$11,0,10*ROW('Sanitation Data'!E193))),'Data Summary'!CW199="Yes"),OFFSET('Sanitation Data'!$E$11,0,10*ROW('Sanitation Data'!E193)),NA())</f>
        <v>#N/A</v>
      </c>
      <c r="AI199" s="134" t="e">
        <f ca="1">+IF(AND(ISNUMBER(OFFSET('Sanitation Data'!$E$12,0,10*ROW('Sanitation Data'!E193))),'Data Summary'!CX199="Yes"),OFFSET('Sanitation Data'!$E$12,0,10*ROW('Sanitation Data'!E193)),NA())</f>
        <v>#N/A</v>
      </c>
      <c r="AJ199" s="134" t="e">
        <f ca="1">+IF(AND(ISNUMBER(OFFSET('Sanitation Data'!$E$13,0,10*ROW('Sanitation Data'!E193))),'Data Summary'!CY199="Yes"),OFFSET('Sanitation Data'!$E$13,0,10*ROW('Sanitation Data'!E193)),NA())</f>
        <v>#N/A</v>
      </c>
      <c r="AK199" s="134" t="e">
        <f ca="1">+IF(AND(ISNUMBER(OFFSET('Sanitation Data'!$F$5,0,10*ROW('Sanitation Data'!F193))),'Data Summary'!CZ199="Yes"),100-OFFSET('Sanitation Data'!$F$5,0,10*ROW('Sanitation Data'!F193)),NA())</f>
        <v>#N/A</v>
      </c>
      <c r="AL199" s="134" t="e">
        <f ca="1">+IF(AND(ISNUMBER(OFFSET('Sanitation Data'!$F$7,0,10*ROW('Sanitation Data'!F193))),'Data Summary'!DA199="Yes"),OFFSET('Sanitation Data'!$F$7,0,10*ROW('Sanitation Data'!F193)),NA())</f>
        <v>#N/A</v>
      </c>
      <c r="AM199" s="134" t="e">
        <f ca="1">+IF(AND(ISNUMBER(OFFSET('Sanitation Data'!$F$11,0,10*ROW('Sanitation Data'!F193))),'Data Summary'!DB199="Yes"),OFFSET('Sanitation Data'!$F$11,0,10*ROW('Sanitation Data'!F193)),NA())</f>
        <v>#N/A</v>
      </c>
      <c r="AN199" s="134" t="e">
        <f ca="1">+IF(AND(ISNUMBER(OFFSET('Sanitation Data'!$F$12,0,10*ROW('Sanitation Data'!F193))),'Data Summary'!DC199="Yes"),OFFSET('Sanitation Data'!$F$12,0,10*ROW('Sanitation Data'!F193)),NA())</f>
        <v>#N/A</v>
      </c>
      <c r="AO199" s="134" t="e">
        <f ca="1">+IF(AND(ISNUMBER(OFFSET('Sanitation Data'!$F$13,0,10*ROW('Sanitation Data'!F193))),'Data Summary'!DD199="Yes"),OFFSET('Sanitation Data'!$F$13,0,10*ROW('Sanitation Data'!F193)),NA())</f>
        <v>#N/A</v>
      </c>
      <c r="AP199" s="134" t="e">
        <f ca="1">+IF(AND(ISNUMBER(OFFSET('Sanitation Data'!$G$5,0,10*ROW('Sanitation Data'!G193))),'Data Summary'!DE199="Yes"),100-OFFSET('Sanitation Data'!$G$5,0,10*ROW('Sanitation Data'!G193)),NA())</f>
        <v>#N/A</v>
      </c>
      <c r="AQ199" s="134" t="e">
        <f ca="1">+IF(AND(ISNUMBER(OFFSET('Sanitation Data'!$G$7,0,10*ROW('Sanitation Data'!G193))),'Data Summary'!DF199="Yes"),OFFSET('Sanitation Data'!$G$7,0,10*ROW('Sanitation Data'!G193)),NA())</f>
        <v>#N/A</v>
      </c>
      <c r="AR199" s="134" t="e">
        <f ca="1">+IF(AND(ISNUMBER(OFFSET('Sanitation Data'!$G$11,0,10*ROW('Sanitation Data'!G193))),'Data Summary'!DG199="Yes"),OFFSET('Sanitation Data'!$G$11,0,10*ROW('Sanitation Data'!G193)),NA())</f>
        <v>#N/A</v>
      </c>
      <c r="AS199" s="134" t="e">
        <f ca="1">+IF(AND(ISNUMBER(OFFSET('Sanitation Data'!$G$12,0,10*ROW('Sanitation Data'!G193))),'Data Summary'!DH199="Yes"),OFFSET('Sanitation Data'!$G$12,0,10*ROW('Sanitation Data'!G193)),NA())</f>
        <v>#N/A</v>
      </c>
      <c r="AT199" s="134" t="e">
        <f ca="1">+IF(AND(ISNUMBER(OFFSET('Sanitation Data'!$G$13,0,10*ROW('Sanitation Data'!G193))),'Data Summary'!DI199="Yes"),OFFSET('Sanitation Data'!$G$13,0,10*ROW('Sanitation Data'!G193)),NA())</f>
        <v>#N/A</v>
      </c>
      <c r="AU199" s="134" t="e">
        <f ca="1">+IF(AND(ISNUMBER(OFFSET('Sanitation Data'!$H$5,0,10*ROW('Sanitation Data'!H193))),'Data Summary'!DJ199="Yes"),100-OFFSET('Sanitation Data'!$H$5,0,10*ROW('Sanitation Data'!H193)),NA())</f>
        <v>#N/A</v>
      </c>
      <c r="AV199" s="134" t="e">
        <f ca="1">+IF(AND(ISNUMBER(OFFSET('Sanitation Data'!$H$7,0,10*ROW('Sanitation Data'!H193))),'Data Summary'!DK199="Yes"),OFFSET('Sanitation Data'!$H$7,0,10*ROW('Sanitation Data'!H193)),NA())</f>
        <v>#N/A</v>
      </c>
      <c r="AW199" s="134" t="e">
        <f ca="1">+IF(AND(ISNUMBER(OFFSET('Sanitation Data'!$H$11,0,10*ROW('Sanitation Data'!H193))),'Data Summary'!DL199="Yes"),OFFSET('Sanitation Data'!$H$11,0,10*ROW('Sanitation Data'!H193)),NA())</f>
        <v>#N/A</v>
      </c>
      <c r="AX199" s="134" t="e">
        <f ca="1">+IF(AND(ISNUMBER(OFFSET('Sanitation Data'!$H$12,0,10*ROW('Sanitation Data'!H193))),'Data Summary'!DM199="Yes"),OFFSET('Sanitation Data'!$H$12,0,10*ROW('Sanitation Data'!H193)),NA())</f>
        <v>#N/A</v>
      </c>
      <c r="AY199" s="134" t="e">
        <f ca="1">+IF(AND(ISNUMBER(OFFSET('Sanitation Data'!$H$13,0,10*ROW('Sanitation Data'!H193))),'Data Summary'!DN199="Yes"),OFFSET('Sanitation Data'!$H$13,0,10*ROW('Sanitation Data'!H193)),NA())</f>
        <v>#N/A</v>
      </c>
      <c r="AZ199" s="135" t="e">
        <f ca="1">+IF(AND(ISNUMBER(OFFSET('Hygiene Data'!$C$6,0,10*ROW('Hygiene Data'!C193))),'Data Summary'!DO199="Yes"),OFFSET('Hygiene Data'!$C$6,0,10*ROW('Hygiene Data'!C193)),NA())</f>
        <v>#N/A</v>
      </c>
      <c r="BA199" s="135" t="e">
        <f ca="1">+IF(AND(ISNUMBER(OFFSET('Hygiene Data'!$C$8,0,10*ROW('Hygiene Data'!C193))),'Data Summary'!DP199="Yes"),OFFSET('Hygiene Data'!$C$8,0,10*ROW('Hygiene Data'!C193)),NA())</f>
        <v>#N/A</v>
      </c>
      <c r="BB199" s="135" t="e">
        <f ca="1">+IF(AND(ISNUMBER(OFFSET('Hygiene Data'!$C$10,0,10*ROW('Hygiene Data'!C193))),'Data Summary'!DQ199="Yes"),OFFSET('Hygiene Data'!$C$10,0,10*ROW('Hygiene Data'!C193)),NA())</f>
        <v>#N/A</v>
      </c>
      <c r="BC199" s="135" t="e">
        <f ca="1">+IF(AND(ISNUMBER(OFFSET('Hygiene Data'!$D$6,0,10*ROW('Hygiene Data'!D193))),'Data Summary'!DR199="Yes"),OFFSET('Hygiene Data'!$D$6,0,10*ROW('Hygiene Data'!D193)),NA())</f>
        <v>#N/A</v>
      </c>
      <c r="BD199" s="135" t="e">
        <f ca="1">+IF(AND(ISNUMBER(OFFSET('Hygiene Data'!$D$8,0,10*ROW('Hygiene Data'!D193))),'Data Summary'!DS199="Yes"),OFFSET('Hygiene Data'!$D$8,0,10*ROW('Hygiene Data'!D193)),NA())</f>
        <v>#N/A</v>
      </c>
      <c r="BE199" s="135" t="e">
        <f ca="1">+IF(AND(ISNUMBER(OFFSET('Hygiene Data'!$D$10,0,10*ROW('Hygiene Data'!D193))),'Data Summary'!DT199="Yes"),OFFSET('Hygiene Data'!$D$10,0,10*ROW('Hygiene Data'!D193)),NA())</f>
        <v>#N/A</v>
      </c>
      <c r="BF199" s="135" t="e">
        <f ca="1">+IF(AND(ISNUMBER(OFFSET('Hygiene Data'!$E$6,0,10*ROW('Hygiene Data'!E193))),'Data Summary'!DU199="Yes"),OFFSET('Hygiene Data'!$E$6,0,10*ROW('Hygiene Data'!E193)),NA())</f>
        <v>#N/A</v>
      </c>
      <c r="BG199" s="135" t="e">
        <f ca="1">+IF(AND(ISNUMBER(OFFSET('Hygiene Data'!$E$8,0,10*ROW('Hygiene Data'!E193))),'Data Summary'!DV199="Yes"),OFFSET('Hygiene Data'!$E$8,0,10*ROW('Hygiene Data'!E193)),NA())</f>
        <v>#N/A</v>
      </c>
      <c r="BH199" s="135" t="e">
        <f ca="1">+IF(AND(ISNUMBER(OFFSET('Hygiene Data'!$E$10,0,10*ROW('Hygiene Data'!E193))),'Data Summary'!DW199="Yes"),OFFSET('Hygiene Data'!$E$10,0,10*ROW('Hygiene Data'!E193)),NA())</f>
        <v>#N/A</v>
      </c>
      <c r="BI199" s="135" t="e">
        <f ca="1">+IF(AND(ISNUMBER(OFFSET('Hygiene Data'!$F$6,0,10*ROW('Hygiene Data'!F193))),'Data Summary'!DX199="Yes"),OFFSET('Hygiene Data'!$F$6,0,10*ROW('Hygiene Data'!F193)),NA())</f>
        <v>#N/A</v>
      </c>
      <c r="BJ199" s="135" t="e">
        <f ca="1">+IF(AND(ISNUMBER(OFFSET('Hygiene Data'!$F$8,0,10*ROW('Hygiene Data'!F193))),'Data Summary'!DY199="Yes"),OFFSET('Hygiene Data'!$F$8,0,10*ROW('Hygiene Data'!F193)),NA())</f>
        <v>#N/A</v>
      </c>
      <c r="BK199" s="135" t="e">
        <f ca="1">+IF(AND(ISNUMBER(OFFSET('Hygiene Data'!$F$10,0,10*ROW('Hygiene Data'!F193))),'Data Summary'!DZ199="Yes"),OFFSET('Hygiene Data'!$F$10,0,10*ROW('Hygiene Data'!F193)),NA())</f>
        <v>#N/A</v>
      </c>
      <c r="BL199" s="135" t="e">
        <f ca="1">+IF(AND(ISNUMBER(OFFSET('Hygiene Data'!$G$6,0,10*ROW('Hygiene Data'!G193))),'Data Summary'!EA199="Yes"),OFFSET('Hygiene Data'!$G$6,0,10*ROW('Hygiene Data'!G193)),NA())</f>
        <v>#N/A</v>
      </c>
      <c r="BM199" s="135" t="e">
        <f ca="1">+IF(AND(ISNUMBER(OFFSET('Hygiene Data'!$G$8,0,10*ROW('Hygiene Data'!G193))),'Data Summary'!EB199="Yes"),OFFSET('Hygiene Data'!$G$8,0,10*ROW('Hygiene Data'!G193)),NA())</f>
        <v>#N/A</v>
      </c>
      <c r="BN199" s="135" t="e">
        <f ca="1">+IF(AND(ISNUMBER(OFFSET('Hygiene Data'!$G$10,0,10*ROW('Hygiene Data'!G193))),'Data Summary'!EC199="Yes"),OFFSET('Hygiene Data'!$G$10,0,10*ROW('Hygiene Data'!G193)),NA())</f>
        <v>#N/A</v>
      </c>
      <c r="BO199" s="135" t="e">
        <f ca="1">+IF(AND(ISNUMBER(OFFSET('Hygiene Data'!$H$6,0,10*ROW('Hygiene Data'!H193))),'Data Summary'!ED199="Yes"),OFFSET('Hygiene Data'!$H$6,0,10*ROW('Hygiene Data'!H193)),NA())</f>
        <v>#N/A</v>
      </c>
      <c r="BP199" s="135" t="e">
        <f ca="1">+IF(AND(ISNUMBER(OFFSET('Hygiene Data'!$H$8,0,10*ROW('Hygiene Data'!H193))),'Data Summary'!EE199="Yes"),OFFSET('Hygiene Data'!$H$8,0,10*ROW('Hygiene Data'!H193)),NA())</f>
        <v>#N/A</v>
      </c>
      <c r="BQ199" s="135" t="e">
        <f ca="1">+IF(AND(ISNUMBER(OFFSET('Hygiene Data'!$H$10,0,10*ROW('Hygiene Data'!H193))),'Data Summary'!EF199="Yes"),OFFSET('Hygiene Data'!$H$10,0,10*ROW('Hygiene Data'!H193)),NA())</f>
        <v>#N/A</v>
      </c>
    </row>
    <row r="200" spans="1:69" x14ac:dyDescent="0.2">
      <c r="A200" s="50" t="e">
        <f ca="1">+IF(OFFSET('Water Data'!$B$1,0,10*ROW('Water Data'!B194))="",NA(),OFFSET('Water Data'!$B$1,0,10*ROW('Water Data'!B194)))</f>
        <v>#N/A</v>
      </c>
      <c r="B200" s="50" t="e">
        <f ca="1">+IF(OFFSET('Water Data'!$A$3,0,10*ROW('Water Data'!A197))="",NA(),OFFSET('Water Data'!$A$3,0,10*ROW('Water Data'!A197)))</f>
        <v>#N/A</v>
      </c>
      <c r="C200" s="50" t="e">
        <f ca="1">+IF(OFFSET('Water Data'!$C$3,0,10*ROW('Water Data'!C197))="",NA(),OFFSET('Water Data'!$C$3,0,10*ROW('Water Data'!C197)))</f>
        <v>#N/A</v>
      </c>
      <c r="D200" s="133" t="e">
        <f ca="1">+IF(AND(ISNUMBER(OFFSET('Water Data'!$C$5,0,10*ROW('Water Data'!C194))),'Data Summary'!BS200="Yes"),100-OFFSET('Water Data'!$C$5,0,10*ROW('Water Data'!C194)),NA())</f>
        <v>#N/A</v>
      </c>
      <c r="E200" s="133" t="e">
        <f ca="1">+IF(AND(ISNUMBER(OFFSET('Water Data'!$C$7,0,10*ROW('Water Data'!C194))),'Data Summary'!BT200="Yes"),OFFSET('Water Data'!$C$7,0,10*ROW('Water Data'!C194)),NA())</f>
        <v>#N/A</v>
      </c>
      <c r="F200" s="133" t="e">
        <f ca="1">+IF(AND(ISNUMBER(OFFSET('Water Data'!$C$10,0,10*ROW('Water Data'!C194))),'Data Summary'!BU200="Yes"),OFFSET('Water Data'!$C$10,0,10*ROW('Water Data'!C194)),NA())</f>
        <v>#N/A</v>
      </c>
      <c r="G200" s="133" t="e">
        <f ca="1">+IF(AND(ISNUMBER(OFFSET('Water Data'!$D$5,0,10*ROW('Water Data'!D194))),'Data Summary'!BV200="Yes"),100-OFFSET('Water Data'!$D$5,0,10*ROW('Water Data'!D194)),NA())</f>
        <v>#N/A</v>
      </c>
      <c r="H200" s="133" t="e">
        <f ca="1">+IF(AND(ISNUMBER(OFFSET('Water Data'!$D$7,0,10*ROW('Water Data'!D194))),'Data Summary'!BW200="Yes"),OFFSET('Water Data'!$D$7,0,10*ROW('Water Data'!D194)),NA())</f>
        <v>#N/A</v>
      </c>
      <c r="I200" s="133" t="e">
        <f ca="1">+IF(AND(ISNUMBER(OFFSET('Water Data'!$D$10,0,10*ROW('Water Data'!D194))),'Data Summary'!BX200="Yes"),OFFSET('Water Data'!$D$10,0,10*ROW('Water Data'!D194)),NA())</f>
        <v>#N/A</v>
      </c>
      <c r="J200" s="133" t="e">
        <f ca="1">+IF(AND(ISNUMBER(OFFSET('Water Data'!$E$5,0,10*ROW('Water Data'!E194))),'Data Summary'!BY200="Yes"),100-OFFSET('Water Data'!$E$5,0,10*ROW('Water Data'!E194)),NA())</f>
        <v>#N/A</v>
      </c>
      <c r="K200" s="133" t="e">
        <f ca="1">+IF(AND(ISNUMBER(OFFSET('Water Data'!$E$7,0,10*ROW('Water Data'!E194))),'Data Summary'!BZ200="Yes"),OFFSET('Water Data'!$E$7,0,10*ROW('Water Data'!E194)),NA())</f>
        <v>#N/A</v>
      </c>
      <c r="L200" s="133" t="e">
        <f ca="1">+IF(AND(ISNUMBER(OFFSET('Water Data'!$E$10,0,10*ROW('Water Data'!E194))),'Data Summary'!CA200="Yes"),OFFSET('Water Data'!$E$10,0,10*ROW('Water Data'!E194)),NA())</f>
        <v>#N/A</v>
      </c>
      <c r="M200" s="133" t="e">
        <f ca="1">+IF(AND(ISNUMBER(OFFSET('Water Data'!$F$5,0,10*ROW('Water Data'!F194))),'Data Summary'!CB200="Yes"),100-OFFSET('Water Data'!$F$5,0,10*ROW('Water Data'!F194)),NA())</f>
        <v>#N/A</v>
      </c>
      <c r="N200" s="133" t="e">
        <f ca="1">+IF(AND(ISNUMBER(OFFSET('Water Data'!$F$7,0,10*ROW('Water Data'!F194))),'Data Summary'!CC200="Yes"),OFFSET('Water Data'!$F$7,0,10*ROW('Water Data'!F194)),NA())</f>
        <v>#N/A</v>
      </c>
      <c r="O200" s="133" t="e">
        <f ca="1">+IF(AND(ISNUMBER(OFFSET('Water Data'!$F$10,0,10*ROW('Water Data'!F194))),'Data Summary'!CD200="Yes"),OFFSET('Water Data'!$F$10,0,10*ROW('Water Data'!F194)),NA())</f>
        <v>#N/A</v>
      </c>
      <c r="P200" s="133" t="e">
        <f ca="1">+IF(AND(ISNUMBER(OFFSET('Water Data'!$G$5,0,10*ROW('Water Data'!G194))),'Data Summary'!CE200="Yes"),100-OFFSET('Water Data'!$G$5,0,10*ROW('Water Data'!G194)),NA())</f>
        <v>#N/A</v>
      </c>
      <c r="Q200" s="133" t="e">
        <f ca="1">+IF(AND(ISNUMBER(OFFSET('Water Data'!$G$7,0,10*ROW('Water Data'!G194))),'Data Summary'!CF200="Yes"),OFFSET('Water Data'!$G$7,0,10*ROW('Water Data'!G194)),NA())</f>
        <v>#N/A</v>
      </c>
      <c r="R200" s="133" t="e">
        <f ca="1">+IF(AND(ISNUMBER(OFFSET('Water Data'!$G$10,0,10*ROW('Water Data'!G194))),'Data Summary'!CG200="Yes"),OFFSET('Water Data'!$G$10,0,10*ROW('Water Data'!G194)),NA())</f>
        <v>#N/A</v>
      </c>
      <c r="S200" s="133" t="e">
        <f ca="1">+IF(AND(ISNUMBER(OFFSET('Water Data'!$H$5,0,10*ROW('Water Data'!H194))),'Data Summary'!CH200="Yes"),100-OFFSET('Water Data'!$H$5,0,10*ROW('Water Data'!H194)),NA())</f>
        <v>#N/A</v>
      </c>
      <c r="T200" s="133" t="e">
        <f ca="1">+IF(AND(ISNUMBER(OFFSET('Water Data'!$H$7,0,10*ROW('Water Data'!H194))),'Data Summary'!CI200="Yes"),OFFSET('Water Data'!$H$7,0,10*ROW('Water Data'!H194)),NA())</f>
        <v>#N/A</v>
      </c>
      <c r="U200" s="133" t="e">
        <f ca="1">+IF(AND(ISNUMBER(OFFSET('Water Data'!$H$10,0,10*ROW('Water Data'!H194))),'Data Summary'!CJ200="Yes"),OFFSET('Water Data'!$H$10,0,10*ROW('Water Data'!H194)),NA())</f>
        <v>#N/A</v>
      </c>
      <c r="V200" s="134" t="e">
        <f ca="1">+IF(AND(ISNUMBER(OFFSET('Sanitation Data'!$C$5,0,10*ROW('Sanitation Data'!C194))),'Data Summary'!CK200="Yes"),100-OFFSET('Sanitation Data'!$C$5,0,10*ROW('Sanitation Data'!C194)),NA())</f>
        <v>#N/A</v>
      </c>
      <c r="W200" s="134" t="e">
        <f ca="1">+IF(AND(ISNUMBER(OFFSET('Sanitation Data'!$C$7,0,10*ROW('Sanitation Data'!C194))),'Data Summary'!CL200="Yes"),OFFSET('Sanitation Data'!$C$7,0,10*ROW('Sanitation Data'!C194)),NA())</f>
        <v>#N/A</v>
      </c>
      <c r="X200" s="134" t="e">
        <f ca="1">+IF(AND(ISNUMBER(OFFSET('Sanitation Data'!$C$11,0,10*ROW('Sanitation Data'!C194))),'Data Summary'!CM200="Yes"),OFFSET('Sanitation Data'!$C$11,0,10*ROW('Sanitation Data'!C194)),NA())</f>
        <v>#N/A</v>
      </c>
      <c r="Y200" s="134" t="e">
        <f ca="1">+IF(AND(ISNUMBER(OFFSET('Sanitation Data'!$C$12,0,10*ROW('Sanitation Data'!C194))),'Data Summary'!CN200="Yes"),OFFSET('Sanitation Data'!$C$12,0,10*ROW('Sanitation Data'!C194)),NA())</f>
        <v>#N/A</v>
      </c>
      <c r="Z200" s="134" t="e">
        <f ca="1">+IF(AND(ISNUMBER(OFFSET('Sanitation Data'!$C$13,0,10*ROW('Sanitation Data'!C194))),'Data Summary'!CO200="Yes"),OFFSET('Sanitation Data'!$C$13,0,10*ROW('Sanitation Data'!C194)),NA())</f>
        <v>#N/A</v>
      </c>
      <c r="AA200" s="134" t="e">
        <f ca="1">+IF(AND(ISNUMBER(OFFSET('Sanitation Data'!$D$5,0,10*ROW('Sanitation Data'!D194))),'Data Summary'!CP200="Yes"),100-OFFSET('Sanitation Data'!$D$5,0,10*ROW('Sanitation Data'!D194)),NA())</f>
        <v>#N/A</v>
      </c>
      <c r="AB200" s="134" t="e">
        <f ca="1">+IF(AND(ISNUMBER(OFFSET('Sanitation Data'!$D$7,0,10*ROW('Sanitation Data'!D194))),'Data Summary'!CQ200="Yes"),OFFSET('Sanitation Data'!$D$7,0,10*ROW('Sanitation Data'!D194)),NA())</f>
        <v>#N/A</v>
      </c>
      <c r="AC200" s="134" t="e">
        <f ca="1">+IF(AND(ISNUMBER(OFFSET('Sanitation Data'!$D$11,0,10*ROW('Sanitation Data'!D194))),'Data Summary'!CR200="Yes"),OFFSET('Sanitation Data'!$D$11,0,10*ROW('Sanitation Data'!D194)),NA())</f>
        <v>#N/A</v>
      </c>
      <c r="AD200" s="134" t="e">
        <f ca="1">+IF(AND(ISNUMBER(OFFSET('Sanitation Data'!$D$12,0,10*ROW('Sanitation Data'!D194))),'Data Summary'!CS200="Yes"),OFFSET('Sanitation Data'!$D$12,0,10*ROW('Sanitation Data'!D194)),NA())</f>
        <v>#N/A</v>
      </c>
      <c r="AE200" s="134" t="e">
        <f ca="1">+IF(AND(ISNUMBER(OFFSET('Sanitation Data'!$D$13,0,10*ROW('Sanitation Data'!D194))),'Data Summary'!CT200="Yes"),OFFSET('Sanitation Data'!$D$13,0,10*ROW('Sanitation Data'!D194)),NA())</f>
        <v>#N/A</v>
      </c>
      <c r="AF200" s="134" t="e">
        <f ca="1">+IF(AND(ISNUMBER(OFFSET('Sanitation Data'!$E$5,0,10*ROW('Sanitation Data'!E194))),'Data Summary'!CU200="Yes"),100-OFFSET('Sanitation Data'!$E$5,0,10*ROW('Sanitation Data'!E194)),NA())</f>
        <v>#N/A</v>
      </c>
      <c r="AG200" s="134" t="e">
        <f ca="1">+IF(AND(ISNUMBER(OFFSET('Sanitation Data'!$E$7,0,10*ROW('Sanitation Data'!E194))),'Data Summary'!CV200="Yes"),OFFSET('Sanitation Data'!$E$7,0,10*ROW('Sanitation Data'!E194)),NA())</f>
        <v>#N/A</v>
      </c>
      <c r="AH200" s="134" t="e">
        <f ca="1">+IF(AND(ISNUMBER(OFFSET('Sanitation Data'!$E$11,0,10*ROW('Sanitation Data'!E194))),'Data Summary'!CW200="Yes"),OFFSET('Sanitation Data'!$E$11,0,10*ROW('Sanitation Data'!E194)),NA())</f>
        <v>#N/A</v>
      </c>
      <c r="AI200" s="134" t="e">
        <f ca="1">+IF(AND(ISNUMBER(OFFSET('Sanitation Data'!$E$12,0,10*ROW('Sanitation Data'!E194))),'Data Summary'!CX200="Yes"),OFFSET('Sanitation Data'!$E$12,0,10*ROW('Sanitation Data'!E194)),NA())</f>
        <v>#N/A</v>
      </c>
      <c r="AJ200" s="134" t="e">
        <f ca="1">+IF(AND(ISNUMBER(OFFSET('Sanitation Data'!$E$13,0,10*ROW('Sanitation Data'!E194))),'Data Summary'!CY200="Yes"),OFFSET('Sanitation Data'!$E$13,0,10*ROW('Sanitation Data'!E194)),NA())</f>
        <v>#N/A</v>
      </c>
      <c r="AK200" s="134" t="e">
        <f ca="1">+IF(AND(ISNUMBER(OFFSET('Sanitation Data'!$F$5,0,10*ROW('Sanitation Data'!F194))),'Data Summary'!CZ200="Yes"),100-OFFSET('Sanitation Data'!$F$5,0,10*ROW('Sanitation Data'!F194)),NA())</f>
        <v>#N/A</v>
      </c>
      <c r="AL200" s="134" t="e">
        <f ca="1">+IF(AND(ISNUMBER(OFFSET('Sanitation Data'!$F$7,0,10*ROW('Sanitation Data'!F194))),'Data Summary'!DA200="Yes"),OFFSET('Sanitation Data'!$F$7,0,10*ROW('Sanitation Data'!F194)),NA())</f>
        <v>#N/A</v>
      </c>
      <c r="AM200" s="134" t="e">
        <f ca="1">+IF(AND(ISNUMBER(OFFSET('Sanitation Data'!$F$11,0,10*ROW('Sanitation Data'!F194))),'Data Summary'!DB200="Yes"),OFFSET('Sanitation Data'!$F$11,0,10*ROW('Sanitation Data'!F194)),NA())</f>
        <v>#N/A</v>
      </c>
      <c r="AN200" s="134" t="e">
        <f ca="1">+IF(AND(ISNUMBER(OFFSET('Sanitation Data'!$F$12,0,10*ROW('Sanitation Data'!F194))),'Data Summary'!DC200="Yes"),OFFSET('Sanitation Data'!$F$12,0,10*ROW('Sanitation Data'!F194)),NA())</f>
        <v>#N/A</v>
      </c>
      <c r="AO200" s="134" t="e">
        <f ca="1">+IF(AND(ISNUMBER(OFFSET('Sanitation Data'!$F$13,0,10*ROW('Sanitation Data'!F194))),'Data Summary'!DD200="Yes"),OFFSET('Sanitation Data'!$F$13,0,10*ROW('Sanitation Data'!F194)),NA())</f>
        <v>#N/A</v>
      </c>
      <c r="AP200" s="134" t="e">
        <f ca="1">+IF(AND(ISNUMBER(OFFSET('Sanitation Data'!$G$5,0,10*ROW('Sanitation Data'!G194))),'Data Summary'!DE200="Yes"),100-OFFSET('Sanitation Data'!$G$5,0,10*ROW('Sanitation Data'!G194)),NA())</f>
        <v>#N/A</v>
      </c>
      <c r="AQ200" s="134" t="e">
        <f ca="1">+IF(AND(ISNUMBER(OFFSET('Sanitation Data'!$G$7,0,10*ROW('Sanitation Data'!G194))),'Data Summary'!DF200="Yes"),OFFSET('Sanitation Data'!$G$7,0,10*ROW('Sanitation Data'!G194)),NA())</f>
        <v>#N/A</v>
      </c>
      <c r="AR200" s="134" t="e">
        <f ca="1">+IF(AND(ISNUMBER(OFFSET('Sanitation Data'!$G$11,0,10*ROW('Sanitation Data'!G194))),'Data Summary'!DG200="Yes"),OFFSET('Sanitation Data'!$G$11,0,10*ROW('Sanitation Data'!G194)),NA())</f>
        <v>#N/A</v>
      </c>
      <c r="AS200" s="134" t="e">
        <f ca="1">+IF(AND(ISNUMBER(OFFSET('Sanitation Data'!$G$12,0,10*ROW('Sanitation Data'!G194))),'Data Summary'!DH200="Yes"),OFFSET('Sanitation Data'!$G$12,0,10*ROW('Sanitation Data'!G194)),NA())</f>
        <v>#N/A</v>
      </c>
      <c r="AT200" s="134" t="e">
        <f ca="1">+IF(AND(ISNUMBER(OFFSET('Sanitation Data'!$G$13,0,10*ROW('Sanitation Data'!G194))),'Data Summary'!DI200="Yes"),OFFSET('Sanitation Data'!$G$13,0,10*ROW('Sanitation Data'!G194)),NA())</f>
        <v>#N/A</v>
      </c>
      <c r="AU200" s="134" t="e">
        <f ca="1">+IF(AND(ISNUMBER(OFFSET('Sanitation Data'!$H$5,0,10*ROW('Sanitation Data'!H194))),'Data Summary'!DJ200="Yes"),100-OFFSET('Sanitation Data'!$H$5,0,10*ROW('Sanitation Data'!H194)),NA())</f>
        <v>#N/A</v>
      </c>
      <c r="AV200" s="134" t="e">
        <f ca="1">+IF(AND(ISNUMBER(OFFSET('Sanitation Data'!$H$7,0,10*ROW('Sanitation Data'!H194))),'Data Summary'!DK200="Yes"),OFFSET('Sanitation Data'!$H$7,0,10*ROW('Sanitation Data'!H194)),NA())</f>
        <v>#N/A</v>
      </c>
      <c r="AW200" s="134" t="e">
        <f ca="1">+IF(AND(ISNUMBER(OFFSET('Sanitation Data'!$H$11,0,10*ROW('Sanitation Data'!H194))),'Data Summary'!DL200="Yes"),OFFSET('Sanitation Data'!$H$11,0,10*ROW('Sanitation Data'!H194)),NA())</f>
        <v>#N/A</v>
      </c>
      <c r="AX200" s="134" t="e">
        <f ca="1">+IF(AND(ISNUMBER(OFFSET('Sanitation Data'!$H$12,0,10*ROW('Sanitation Data'!H194))),'Data Summary'!DM200="Yes"),OFFSET('Sanitation Data'!$H$12,0,10*ROW('Sanitation Data'!H194)),NA())</f>
        <v>#N/A</v>
      </c>
      <c r="AY200" s="134" t="e">
        <f ca="1">+IF(AND(ISNUMBER(OFFSET('Sanitation Data'!$H$13,0,10*ROW('Sanitation Data'!H194))),'Data Summary'!DN200="Yes"),OFFSET('Sanitation Data'!$H$13,0,10*ROW('Sanitation Data'!H194)),NA())</f>
        <v>#N/A</v>
      </c>
      <c r="AZ200" s="135" t="e">
        <f ca="1">+IF(AND(ISNUMBER(OFFSET('Hygiene Data'!$C$6,0,10*ROW('Hygiene Data'!C194))),'Data Summary'!DO200="Yes"),OFFSET('Hygiene Data'!$C$6,0,10*ROW('Hygiene Data'!C194)),NA())</f>
        <v>#N/A</v>
      </c>
      <c r="BA200" s="135" t="e">
        <f ca="1">+IF(AND(ISNUMBER(OFFSET('Hygiene Data'!$C$8,0,10*ROW('Hygiene Data'!C194))),'Data Summary'!DP200="Yes"),OFFSET('Hygiene Data'!$C$8,0,10*ROW('Hygiene Data'!C194)),NA())</f>
        <v>#N/A</v>
      </c>
      <c r="BB200" s="135" t="e">
        <f ca="1">+IF(AND(ISNUMBER(OFFSET('Hygiene Data'!$C$10,0,10*ROW('Hygiene Data'!C194))),'Data Summary'!DQ200="Yes"),OFFSET('Hygiene Data'!$C$10,0,10*ROW('Hygiene Data'!C194)),NA())</f>
        <v>#N/A</v>
      </c>
      <c r="BC200" s="135" t="e">
        <f ca="1">+IF(AND(ISNUMBER(OFFSET('Hygiene Data'!$D$6,0,10*ROW('Hygiene Data'!D194))),'Data Summary'!DR200="Yes"),OFFSET('Hygiene Data'!$D$6,0,10*ROW('Hygiene Data'!D194)),NA())</f>
        <v>#N/A</v>
      </c>
      <c r="BD200" s="135" t="e">
        <f ca="1">+IF(AND(ISNUMBER(OFFSET('Hygiene Data'!$D$8,0,10*ROW('Hygiene Data'!D194))),'Data Summary'!DS200="Yes"),OFFSET('Hygiene Data'!$D$8,0,10*ROW('Hygiene Data'!D194)),NA())</f>
        <v>#N/A</v>
      </c>
      <c r="BE200" s="135" t="e">
        <f ca="1">+IF(AND(ISNUMBER(OFFSET('Hygiene Data'!$D$10,0,10*ROW('Hygiene Data'!D194))),'Data Summary'!DT200="Yes"),OFFSET('Hygiene Data'!$D$10,0,10*ROW('Hygiene Data'!D194)),NA())</f>
        <v>#N/A</v>
      </c>
      <c r="BF200" s="135" t="e">
        <f ca="1">+IF(AND(ISNUMBER(OFFSET('Hygiene Data'!$E$6,0,10*ROW('Hygiene Data'!E194))),'Data Summary'!DU200="Yes"),OFFSET('Hygiene Data'!$E$6,0,10*ROW('Hygiene Data'!E194)),NA())</f>
        <v>#N/A</v>
      </c>
      <c r="BG200" s="135" t="e">
        <f ca="1">+IF(AND(ISNUMBER(OFFSET('Hygiene Data'!$E$8,0,10*ROW('Hygiene Data'!E194))),'Data Summary'!DV200="Yes"),OFFSET('Hygiene Data'!$E$8,0,10*ROW('Hygiene Data'!E194)),NA())</f>
        <v>#N/A</v>
      </c>
      <c r="BH200" s="135" t="e">
        <f ca="1">+IF(AND(ISNUMBER(OFFSET('Hygiene Data'!$E$10,0,10*ROW('Hygiene Data'!E194))),'Data Summary'!DW200="Yes"),OFFSET('Hygiene Data'!$E$10,0,10*ROW('Hygiene Data'!E194)),NA())</f>
        <v>#N/A</v>
      </c>
      <c r="BI200" s="135" t="e">
        <f ca="1">+IF(AND(ISNUMBER(OFFSET('Hygiene Data'!$F$6,0,10*ROW('Hygiene Data'!F194))),'Data Summary'!DX200="Yes"),OFFSET('Hygiene Data'!$F$6,0,10*ROW('Hygiene Data'!F194)),NA())</f>
        <v>#N/A</v>
      </c>
      <c r="BJ200" s="135" t="e">
        <f ca="1">+IF(AND(ISNUMBER(OFFSET('Hygiene Data'!$F$8,0,10*ROW('Hygiene Data'!F194))),'Data Summary'!DY200="Yes"),OFFSET('Hygiene Data'!$F$8,0,10*ROW('Hygiene Data'!F194)),NA())</f>
        <v>#N/A</v>
      </c>
      <c r="BK200" s="135" t="e">
        <f ca="1">+IF(AND(ISNUMBER(OFFSET('Hygiene Data'!$F$10,0,10*ROW('Hygiene Data'!F194))),'Data Summary'!DZ200="Yes"),OFFSET('Hygiene Data'!$F$10,0,10*ROW('Hygiene Data'!F194)),NA())</f>
        <v>#N/A</v>
      </c>
      <c r="BL200" s="135" t="e">
        <f ca="1">+IF(AND(ISNUMBER(OFFSET('Hygiene Data'!$G$6,0,10*ROW('Hygiene Data'!G194))),'Data Summary'!EA200="Yes"),OFFSET('Hygiene Data'!$G$6,0,10*ROW('Hygiene Data'!G194)),NA())</f>
        <v>#N/A</v>
      </c>
      <c r="BM200" s="135" t="e">
        <f ca="1">+IF(AND(ISNUMBER(OFFSET('Hygiene Data'!$G$8,0,10*ROW('Hygiene Data'!G194))),'Data Summary'!EB200="Yes"),OFFSET('Hygiene Data'!$G$8,0,10*ROW('Hygiene Data'!G194)),NA())</f>
        <v>#N/A</v>
      </c>
      <c r="BN200" s="135" t="e">
        <f ca="1">+IF(AND(ISNUMBER(OFFSET('Hygiene Data'!$G$10,0,10*ROW('Hygiene Data'!G194))),'Data Summary'!EC200="Yes"),OFFSET('Hygiene Data'!$G$10,0,10*ROW('Hygiene Data'!G194)),NA())</f>
        <v>#N/A</v>
      </c>
      <c r="BO200" s="135" t="e">
        <f ca="1">+IF(AND(ISNUMBER(OFFSET('Hygiene Data'!$H$6,0,10*ROW('Hygiene Data'!H194))),'Data Summary'!ED200="Yes"),OFFSET('Hygiene Data'!$H$6,0,10*ROW('Hygiene Data'!H194)),NA())</f>
        <v>#N/A</v>
      </c>
      <c r="BP200" s="135" t="e">
        <f ca="1">+IF(AND(ISNUMBER(OFFSET('Hygiene Data'!$H$8,0,10*ROW('Hygiene Data'!H194))),'Data Summary'!EE200="Yes"),OFFSET('Hygiene Data'!$H$8,0,10*ROW('Hygiene Data'!H194)),NA())</f>
        <v>#N/A</v>
      </c>
      <c r="BQ200" s="135" t="e">
        <f ca="1">+IF(AND(ISNUMBER(OFFSET('Hygiene Data'!$H$10,0,10*ROW('Hygiene Data'!H194))),'Data Summary'!EF200="Yes"),OFFSET('Hygiene Data'!$H$10,0,10*ROW('Hygiene Data'!H194)),NA())</f>
        <v>#N/A</v>
      </c>
    </row>
    <row r="201" spans="1:69" x14ac:dyDescent="0.2">
      <c r="A201" s="50" t="e">
        <f ca="1">+IF(OFFSET('Water Data'!$B$1,0,10*ROW('Water Data'!B195))="",NA(),OFFSET('Water Data'!$B$1,0,10*ROW('Water Data'!B195)))</f>
        <v>#N/A</v>
      </c>
      <c r="B201" s="50" t="e">
        <f ca="1">+IF(OFFSET('Water Data'!$A$3,0,10*ROW('Water Data'!A198))="",NA(),OFFSET('Water Data'!$A$3,0,10*ROW('Water Data'!A198)))</f>
        <v>#N/A</v>
      </c>
      <c r="C201" s="50" t="e">
        <f ca="1">+IF(OFFSET('Water Data'!$C$3,0,10*ROW('Water Data'!C198))="",NA(),OFFSET('Water Data'!$C$3,0,10*ROW('Water Data'!C198)))</f>
        <v>#N/A</v>
      </c>
      <c r="D201" s="133" t="e">
        <f ca="1">+IF(AND(ISNUMBER(OFFSET('Water Data'!$C$5,0,10*ROW('Water Data'!C195))),'Data Summary'!BS201="Yes"),100-OFFSET('Water Data'!$C$5,0,10*ROW('Water Data'!C195)),NA())</f>
        <v>#N/A</v>
      </c>
      <c r="E201" s="133" t="e">
        <f ca="1">+IF(AND(ISNUMBER(OFFSET('Water Data'!$C$7,0,10*ROW('Water Data'!C195))),'Data Summary'!BT201="Yes"),OFFSET('Water Data'!$C$7,0,10*ROW('Water Data'!C195)),NA())</f>
        <v>#N/A</v>
      </c>
      <c r="F201" s="133" t="e">
        <f ca="1">+IF(AND(ISNUMBER(OFFSET('Water Data'!$C$10,0,10*ROW('Water Data'!C195))),'Data Summary'!BU201="Yes"),OFFSET('Water Data'!$C$10,0,10*ROW('Water Data'!C195)),NA())</f>
        <v>#N/A</v>
      </c>
      <c r="G201" s="133" t="e">
        <f ca="1">+IF(AND(ISNUMBER(OFFSET('Water Data'!$D$5,0,10*ROW('Water Data'!D195))),'Data Summary'!BV201="Yes"),100-OFFSET('Water Data'!$D$5,0,10*ROW('Water Data'!D195)),NA())</f>
        <v>#N/A</v>
      </c>
      <c r="H201" s="133" t="e">
        <f ca="1">+IF(AND(ISNUMBER(OFFSET('Water Data'!$D$7,0,10*ROW('Water Data'!D195))),'Data Summary'!BW201="Yes"),OFFSET('Water Data'!$D$7,0,10*ROW('Water Data'!D195)),NA())</f>
        <v>#N/A</v>
      </c>
      <c r="I201" s="133" t="e">
        <f ca="1">+IF(AND(ISNUMBER(OFFSET('Water Data'!$D$10,0,10*ROW('Water Data'!D195))),'Data Summary'!BX201="Yes"),OFFSET('Water Data'!$D$10,0,10*ROW('Water Data'!D195)),NA())</f>
        <v>#N/A</v>
      </c>
      <c r="J201" s="133" t="e">
        <f ca="1">+IF(AND(ISNUMBER(OFFSET('Water Data'!$E$5,0,10*ROW('Water Data'!E195))),'Data Summary'!BY201="Yes"),100-OFFSET('Water Data'!$E$5,0,10*ROW('Water Data'!E195)),NA())</f>
        <v>#N/A</v>
      </c>
      <c r="K201" s="133" t="e">
        <f ca="1">+IF(AND(ISNUMBER(OFFSET('Water Data'!$E$7,0,10*ROW('Water Data'!E195))),'Data Summary'!BZ201="Yes"),OFFSET('Water Data'!$E$7,0,10*ROW('Water Data'!E195)),NA())</f>
        <v>#N/A</v>
      </c>
      <c r="L201" s="133" t="e">
        <f ca="1">+IF(AND(ISNUMBER(OFFSET('Water Data'!$E$10,0,10*ROW('Water Data'!E195))),'Data Summary'!CA201="Yes"),OFFSET('Water Data'!$E$10,0,10*ROW('Water Data'!E195)),NA())</f>
        <v>#N/A</v>
      </c>
      <c r="M201" s="133" t="e">
        <f ca="1">+IF(AND(ISNUMBER(OFFSET('Water Data'!$F$5,0,10*ROW('Water Data'!F195))),'Data Summary'!CB201="Yes"),100-OFFSET('Water Data'!$F$5,0,10*ROW('Water Data'!F195)),NA())</f>
        <v>#N/A</v>
      </c>
      <c r="N201" s="133" t="e">
        <f ca="1">+IF(AND(ISNUMBER(OFFSET('Water Data'!$F$7,0,10*ROW('Water Data'!F195))),'Data Summary'!CC201="Yes"),OFFSET('Water Data'!$F$7,0,10*ROW('Water Data'!F195)),NA())</f>
        <v>#N/A</v>
      </c>
      <c r="O201" s="133" t="e">
        <f ca="1">+IF(AND(ISNUMBER(OFFSET('Water Data'!$F$10,0,10*ROW('Water Data'!F195))),'Data Summary'!CD201="Yes"),OFFSET('Water Data'!$F$10,0,10*ROW('Water Data'!F195)),NA())</f>
        <v>#N/A</v>
      </c>
      <c r="P201" s="133" t="e">
        <f ca="1">+IF(AND(ISNUMBER(OFFSET('Water Data'!$G$5,0,10*ROW('Water Data'!G195))),'Data Summary'!CE201="Yes"),100-OFFSET('Water Data'!$G$5,0,10*ROW('Water Data'!G195)),NA())</f>
        <v>#N/A</v>
      </c>
      <c r="Q201" s="133" t="e">
        <f ca="1">+IF(AND(ISNUMBER(OFFSET('Water Data'!$G$7,0,10*ROW('Water Data'!G195))),'Data Summary'!CF201="Yes"),OFFSET('Water Data'!$G$7,0,10*ROW('Water Data'!G195)),NA())</f>
        <v>#N/A</v>
      </c>
      <c r="R201" s="133" t="e">
        <f ca="1">+IF(AND(ISNUMBER(OFFSET('Water Data'!$G$10,0,10*ROW('Water Data'!G195))),'Data Summary'!CG201="Yes"),OFFSET('Water Data'!$G$10,0,10*ROW('Water Data'!G195)),NA())</f>
        <v>#N/A</v>
      </c>
      <c r="S201" s="133" t="e">
        <f ca="1">+IF(AND(ISNUMBER(OFFSET('Water Data'!$H$5,0,10*ROW('Water Data'!H195))),'Data Summary'!CH201="Yes"),100-OFFSET('Water Data'!$H$5,0,10*ROW('Water Data'!H195)),NA())</f>
        <v>#N/A</v>
      </c>
      <c r="T201" s="133" t="e">
        <f ca="1">+IF(AND(ISNUMBER(OFFSET('Water Data'!$H$7,0,10*ROW('Water Data'!H195))),'Data Summary'!CI201="Yes"),OFFSET('Water Data'!$H$7,0,10*ROW('Water Data'!H195)),NA())</f>
        <v>#N/A</v>
      </c>
      <c r="U201" s="133" t="e">
        <f ca="1">+IF(AND(ISNUMBER(OFFSET('Water Data'!$H$10,0,10*ROW('Water Data'!H195))),'Data Summary'!CJ201="Yes"),OFFSET('Water Data'!$H$10,0,10*ROW('Water Data'!H195)),NA())</f>
        <v>#N/A</v>
      </c>
      <c r="V201" s="134" t="e">
        <f ca="1">+IF(AND(ISNUMBER(OFFSET('Sanitation Data'!$C$5,0,10*ROW('Sanitation Data'!C195))),'Data Summary'!CK201="Yes"),100-OFFSET('Sanitation Data'!$C$5,0,10*ROW('Sanitation Data'!C195)),NA())</f>
        <v>#N/A</v>
      </c>
      <c r="W201" s="134" t="e">
        <f ca="1">+IF(AND(ISNUMBER(OFFSET('Sanitation Data'!$C$7,0,10*ROW('Sanitation Data'!C195))),'Data Summary'!CL201="Yes"),OFFSET('Sanitation Data'!$C$7,0,10*ROW('Sanitation Data'!C195)),NA())</f>
        <v>#N/A</v>
      </c>
      <c r="X201" s="134" t="e">
        <f ca="1">+IF(AND(ISNUMBER(OFFSET('Sanitation Data'!$C$11,0,10*ROW('Sanitation Data'!C195))),'Data Summary'!CM201="Yes"),OFFSET('Sanitation Data'!$C$11,0,10*ROW('Sanitation Data'!C195)),NA())</f>
        <v>#N/A</v>
      </c>
      <c r="Y201" s="134" t="e">
        <f ca="1">+IF(AND(ISNUMBER(OFFSET('Sanitation Data'!$C$12,0,10*ROW('Sanitation Data'!C195))),'Data Summary'!CN201="Yes"),OFFSET('Sanitation Data'!$C$12,0,10*ROW('Sanitation Data'!C195)),NA())</f>
        <v>#N/A</v>
      </c>
      <c r="Z201" s="134" t="e">
        <f ca="1">+IF(AND(ISNUMBER(OFFSET('Sanitation Data'!$C$13,0,10*ROW('Sanitation Data'!C195))),'Data Summary'!CO201="Yes"),OFFSET('Sanitation Data'!$C$13,0,10*ROW('Sanitation Data'!C195)),NA())</f>
        <v>#N/A</v>
      </c>
      <c r="AA201" s="134" t="e">
        <f ca="1">+IF(AND(ISNUMBER(OFFSET('Sanitation Data'!$D$5,0,10*ROW('Sanitation Data'!D195))),'Data Summary'!CP201="Yes"),100-OFFSET('Sanitation Data'!$D$5,0,10*ROW('Sanitation Data'!D195)),NA())</f>
        <v>#N/A</v>
      </c>
      <c r="AB201" s="134" t="e">
        <f ca="1">+IF(AND(ISNUMBER(OFFSET('Sanitation Data'!$D$7,0,10*ROW('Sanitation Data'!D195))),'Data Summary'!CQ201="Yes"),OFFSET('Sanitation Data'!$D$7,0,10*ROW('Sanitation Data'!D195)),NA())</f>
        <v>#N/A</v>
      </c>
      <c r="AC201" s="134" t="e">
        <f ca="1">+IF(AND(ISNUMBER(OFFSET('Sanitation Data'!$D$11,0,10*ROW('Sanitation Data'!D195))),'Data Summary'!CR201="Yes"),OFFSET('Sanitation Data'!$D$11,0,10*ROW('Sanitation Data'!D195)),NA())</f>
        <v>#N/A</v>
      </c>
      <c r="AD201" s="134" t="e">
        <f ca="1">+IF(AND(ISNUMBER(OFFSET('Sanitation Data'!$D$12,0,10*ROW('Sanitation Data'!D195))),'Data Summary'!CS201="Yes"),OFFSET('Sanitation Data'!$D$12,0,10*ROW('Sanitation Data'!D195)),NA())</f>
        <v>#N/A</v>
      </c>
      <c r="AE201" s="134" t="e">
        <f ca="1">+IF(AND(ISNUMBER(OFFSET('Sanitation Data'!$D$13,0,10*ROW('Sanitation Data'!D195))),'Data Summary'!CT201="Yes"),OFFSET('Sanitation Data'!$D$13,0,10*ROW('Sanitation Data'!D195)),NA())</f>
        <v>#N/A</v>
      </c>
      <c r="AF201" s="134" t="e">
        <f ca="1">+IF(AND(ISNUMBER(OFFSET('Sanitation Data'!$E$5,0,10*ROW('Sanitation Data'!E195))),'Data Summary'!CU201="Yes"),100-OFFSET('Sanitation Data'!$E$5,0,10*ROW('Sanitation Data'!E195)),NA())</f>
        <v>#N/A</v>
      </c>
      <c r="AG201" s="134" t="e">
        <f ca="1">+IF(AND(ISNUMBER(OFFSET('Sanitation Data'!$E$7,0,10*ROW('Sanitation Data'!E195))),'Data Summary'!CV201="Yes"),OFFSET('Sanitation Data'!$E$7,0,10*ROW('Sanitation Data'!E195)),NA())</f>
        <v>#N/A</v>
      </c>
      <c r="AH201" s="134" t="e">
        <f ca="1">+IF(AND(ISNUMBER(OFFSET('Sanitation Data'!$E$11,0,10*ROW('Sanitation Data'!E195))),'Data Summary'!CW201="Yes"),OFFSET('Sanitation Data'!$E$11,0,10*ROW('Sanitation Data'!E195)),NA())</f>
        <v>#N/A</v>
      </c>
      <c r="AI201" s="134" t="e">
        <f ca="1">+IF(AND(ISNUMBER(OFFSET('Sanitation Data'!$E$12,0,10*ROW('Sanitation Data'!E195))),'Data Summary'!CX201="Yes"),OFFSET('Sanitation Data'!$E$12,0,10*ROW('Sanitation Data'!E195)),NA())</f>
        <v>#N/A</v>
      </c>
      <c r="AJ201" s="134" t="e">
        <f ca="1">+IF(AND(ISNUMBER(OFFSET('Sanitation Data'!$E$13,0,10*ROW('Sanitation Data'!E195))),'Data Summary'!CY201="Yes"),OFFSET('Sanitation Data'!$E$13,0,10*ROW('Sanitation Data'!E195)),NA())</f>
        <v>#N/A</v>
      </c>
      <c r="AK201" s="134" t="e">
        <f ca="1">+IF(AND(ISNUMBER(OFFSET('Sanitation Data'!$F$5,0,10*ROW('Sanitation Data'!F195))),'Data Summary'!CZ201="Yes"),100-OFFSET('Sanitation Data'!$F$5,0,10*ROW('Sanitation Data'!F195)),NA())</f>
        <v>#N/A</v>
      </c>
      <c r="AL201" s="134" t="e">
        <f ca="1">+IF(AND(ISNUMBER(OFFSET('Sanitation Data'!$F$7,0,10*ROW('Sanitation Data'!F195))),'Data Summary'!DA201="Yes"),OFFSET('Sanitation Data'!$F$7,0,10*ROW('Sanitation Data'!F195)),NA())</f>
        <v>#N/A</v>
      </c>
      <c r="AM201" s="134" t="e">
        <f ca="1">+IF(AND(ISNUMBER(OFFSET('Sanitation Data'!$F$11,0,10*ROW('Sanitation Data'!F195))),'Data Summary'!DB201="Yes"),OFFSET('Sanitation Data'!$F$11,0,10*ROW('Sanitation Data'!F195)),NA())</f>
        <v>#N/A</v>
      </c>
      <c r="AN201" s="134" t="e">
        <f ca="1">+IF(AND(ISNUMBER(OFFSET('Sanitation Data'!$F$12,0,10*ROW('Sanitation Data'!F195))),'Data Summary'!DC201="Yes"),OFFSET('Sanitation Data'!$F$12,0,10*ROW('Sanitation Data'!F195)),NA())</f>
        <v>#N/A</v>
      </c>
      <c r="AO201" s="134" t="e">
        <f ca="1">+IF(AND(ISNUMBER(OFFSET('Sanitation Data'!$F$13,0,10*ROW('Sanitation Data'!F195))),'Data Summary'!DD201="Yes"),OFFSET('Sanitation Data'!$F$13,0,10*ROW('Sanitation Data'!F195)),NA())</f>
        <v>#N/A</v>
      </c>
      <c r="AP201" s="134" t="e">
        <f ca="1">+IF(AND(ISNUMBER(OFFSET('Sanitation Data'!$G$5,0,10*ROW('Sanitation Data'!G195))),'Data Summary'!DE201="Yes"),100-OFFSET('Sanitation Data'!$G$5,0,10*ROW('Sanitation Data'!G195)),NA())</f>
        <v>#N/A</v>
      </c>
      <c r="AQ201" s="134" t="e">
        <f ca="1">+IF(AND(ISNUMBER(OFFSET('Sanitation Data'!$G$7,0,10*ROW('Sanitation Data'!G195))),'Data Summary'!DF201="Yes"),OFFSET('Sanitation Data'!$G$7,0,10*ROW('Sanitation Data'!G195)),NA())</f>
        <v>#N/A</v>
      </c>
      <c r="AR201" s="134" t="e">
        <f ca="1">+IF(AND(ISNUMBER(OFFSET('Sanitation Data'!$G$11,0,10*ROW('Sanitation Data'!G195))),'Data Summary'!DG201="Yes"),OFFSET('Sanitation Data'!$G$11,0,10*ROW('Sanitation Data'!G195)),NA())</f>
        <v>#N/A</v>
      </c>
      <c r="AS201" s="134" t="e">
        <f ca="1">+IF(AND(ISNUMBER(OFFSET('Sanitation Data'!$G$12,0,10*ROW('Sanitation Data'!G195))),'Data Summary'!DH201="Yes"),OFFSET('Sanitation Data'!$G$12,0,10*ROW('Sanitation Data'!G195)),NA())</f>
        <v>#N/A</v>
      </c>
      <c r="AT201" s="134" t="e">
        <f ca="1">+IF(AND(ISNUMBER(OFFSET('Sanitation Data'!$G$13,0,10*ROW('Sanitation Data'!G195))),'Data Summary'!DI201="Yes"),OFFSET('Sanitation Data'!$G$13,0,10*ROW('Sanitation Data'!G195)),NA())</f>
        <v>#N/A</v>
      </c>
      <c r="AU201" s="134" t="e">
        <f ca="1">+IF(AND(ISNUMBER(OFFSET('Sanitation Data'!$H$5,0,10*ROW('Sanitation Data'!H195))),'Data Summary'!DJ201="Yes"),100-OFFSET('Sanitation Data'!$H$5,0,10*ROW('Sanitation Data'!H195)),NA())</f>
        <v>#N/A</v>
      </c>
      <c r="AV201" s="134" t="e">
        <f ca="1">+IF(AND(ISNUMBER(OFFSET('Sanitation Data'!$H$7,0,10*ROW('Sanitation Data'!H195))),'Data Summary'!DK201="Yes"),OFFSET('Sanitation Data'!$H$7,0,10*ROW('Sanitation Data'!H195)),NA())</f>
        <v>#N/A</v>
      </c>
      <c r="AW201" s="134" t="e">
        <f ca="1">+IF(AND(ISNUMBER(OFFSET('Sanitation Data'!$H$11,0,10*ROW('Sanitation Data'!H195))),'Data Summary'!DL201="Yes"),OFFSET('Sanitation Data'!$H$11,0,10*ROW('Sanitation Data'!H195)),NA())</f>
        <v>#N/A</v>
      </c>
      <c r="AX201" s="134" t="e">
        <f ca="1">+IF(AND(ISNUMBER(OFFSET('Sanitation Data'!$H$12,0,10*ROW('Sanitation Data'!H195))),'Data Summary'!DM201="Yes"),OFFSET('Sanitation Data'!$H$12,0,10*ROW('Sanitation Data'!H195)),NA())</f>
        <v>#N/A</v>
      </c>
      <c r="AY201" s="134" t="e">
        <f ca="1">+IF(AND(ISNUMBER(OFFSET('Sanitation Data'!$H$13,0,10*ROW('Sanitation Data'!H195))),'Data Summary'!DN201="Yes"),OFFSET('Sanitation Data'!$H$13,0,10*ROW('Sanitation Data'!H195)),NA())</f>
        <v>#N/A</v>
      </c>
      <c r="AZ201" s="135" t="e">
        <f ca="1">+IF(AND(ISNUMBER(OFFSET('Hygiene Data'!$C$6,0,10*ROW('Hygiene Data'!C195))),'Data Summary'!DO201="Yes"),OFFSET('Hygiene Data'!$C$6,0,10*ROW('Hygiene Data'!C195)),NA())</f>
        <v>#N/A</v>
      </c>
      <c r="BA201" s="135" t="e">
        <f ca="1">+IF(AND(ISNUMBER(OFFSET('Hygiene Data'!$C$8,0,10*ROW('Hygiene Data'!C195))),'Data Summary'!DP201="Yes"),OFFSET('Hygiene Data'!$C$8,0,10*ROW('Hygiene Data'!C195)),NA())</f>
        <v>#N/A</v>
      </c>
      <c r="BB201" s="135" t="e">
        <f ca="1">+IF(AND(ISNUMBER(OFFSET('Hygiene Data'!$C$10,0,10*ROW('Hygiene Data'!C195))),'Data Summary'!DQ201="Yes"),OFFSET('Hygiene Data'!$C$10,0,10*ROW('Hygiene Data'!C195)),NA())</f>
        <v>#N/A</v>
      </c>
      <c r="BC201" s="135" t="e">
        <f ca="1">+IF(AND(ISNUMBER(OFFSET('Hygiene Data'!$D$6,0,10*ROW('Hygiene Data'!D195))),'Data Summary'!DR201="Yes"),OFFSET('Hygiene Data'!$D$6,0,10*ROW('Hygiene Data'!D195)),NA())</f>
        <v>#N/A</v>
      </c>
      <c r="BD201" s="135" t="e">
        <f ca="1">+IF(AND(ISNUMBER(OFFSET('Hygiene Data'!$D$8,0,10*ROW('Hygiene Data'!D195))),'Data Summary'!DS201="Yes"),OFFSET('Hygiene Data'!$D$8,0,10*ROW('Hygiene Data'!D195)),NA())</f>
        <v>#N/A</v>
      </c>
      <c r="BE201" s="135" t="e">
        <f ca="1">+IF(AND(ISNUMBER(OFFSET('Hygiene Data'!$D$10,0,10*ROW('Hygiene Data'!D195))),'Data Summary'!DT201="Yes"),OFFSET('Hygiene Data'!$D$10,0,10*ROW('Hygiene Data'!D195)),NA())</f>
        <v>#N/A</v>
      </c>
      <c r="BF201" s="135" t="e">
        <f ca="1">+IF(AND(ISNUMBER(OFFSET('Hygiene Data'!$E$6,0,10*ROW('Hygiene Data'!E195))),'Data Summary'!DU201="Yes"),OFFSET('Hygiene Data'!$E$6,0,10*ROW('Hygiene Data'!E195)),NA())</f>
        <v>#N/A</v>
      </c>
      <c r="BG201" s="135" t="e">
        <f ca="1">+IF(AND(ISNUMBER(OFFSET('Hygiene Data'!$E$8,0,10*ROW('Hygiene Data'!E195))),'Data Summary'!DV201="Yes"),OFFSET('Hygiene Data'!$E$8,0,10*ROW('Hygiene Data'!E195)),NA())</f>
        <v>#N/A</v>
      </c>
      <c r="BH201" s="135" t="e">
        <f ca="1">+IF(AND(ISNUMBER(OFFSET('Hygiene Data'!$E$10,0,10*ROW('Hygiene Data'!E195))),'Data Summary'!DW201="Yes"),OFFSET('Hygiene Data'!$E$10,0,10*ROW('Hygiene Data'!E195)),NA())</f>
        <v>#N/A</v>
      </c>
      <c r="BI201" s="135" t="e">
        <f ca="1">+IF(AND(ISNUMBER(OFFSET('Hygiene Data'!$F$6,0,10*ROW('Hygiene Data'!F195))),'Data Summary'!DX201="Yes"),OFFSET('Hygiene Data'!$F$6,0,10*ROW('Hygiene Data'!F195)),NA())</f>
        <v>#N/A</v>
      </c>
      <c r="BJ201" s="135" t="e">
        <f ca="1">+IF(AND(ISNUMBER(OFFSET('Hygiene Data'!$F$8,0,10*ROW('Hygiene Data'!F195))),'Data Summary'!DY201="Yes"),OFFSET('Hygiene Data'!$F$8,0,10*ROW('Hygiene Data'!F195)),NA())</f>
        <v>#N/A</v>
      </c>
      <c r="BK201" s="135" t="e">
        <f ca="1">+IF(AND(ISNUMBER(OFFSET('Hygiene Data'!$F$10,0,10*ROW('Hygiene Data'!F195))),'Data Summary'!DZ201="Yes"),OFFSET('Hygiene Data'!$F$10,0,10*ROW('Hygiene Data'!F195)),NA())</f>
        <v>#N/A</v>
      </c>
      <c r="BL201" s="135" t="e">
        <f ca="1">+IF(AND(ISNUMBER(OFFSET('Hygiene Data'!$G$6,0,10*ROW('Hygiene Data'!G195))),'Data Summary'!EA201="Yes"),OFFSET('Hygiene Data'!$G$6,0,10*ROW('Hygiene Data'!G195)),NA())</f>
        <v>#N/A</v>
      </c>
      <c r="BM201" s="135" t="e">
        <f ca="1">+IF(AND(ISNUMBER(OFFSET('Hygiene Data'!$G$8,0,10*ROW('Hygiene Data'!G195))),'Data Summary'!EB201="Yes"),OFFSET('Hygiene Data'!$G$8,0,10*ROW('Hygiene Data'!G195)),NA())</f>
        <v>#N/A</v>
      </c>
      <c r="BN201" s="135" t="e">
        <f ca="1">+IF(AND(ISNUMBER(OFFSET('Hygiene Data'!$G$10,0,10*ROW('Hygiene Data'!G195))),'Data Summary'!EC201="Yes"),OFFSET('Hygiene Data'!$G$10,0,10*ROW('Hygiene Data'!G195)),NA())</f>
        <v>#N/A</v>
      </c>
      <c r="BO201" s="135" t="e">
        <f ca="1">+IF(AND(ISNUMBER(OFFSET('Hygiene Data'!$H$6,0,10*ROW('Hygiene Data'!H195))),'Data Summary'!ED201="Yes"),OFFSET('Hygiene Data'!$H$6,0,10*ROW('Hygiene Data'!H195)),NA())</f>
        <v>#N/A</v>
      </c>
      <c r="BP201" s="135" t="e">
        <f ca="1">+IF(AND(ISNUMBER(OFFSET('Hygiene Data'!$H$8,0,10*ROW('Hygiene Data'!H195))),'Data Summary'!EE201="Yes"),OFFSET('Hygiene Data'!$H$8,0,10*ROW('Hygiene Data'!H195)),NA())</f>
        <v>#N/A</v>
      </c>
      <c r="BQ201" s="135" t="e">
        <f ca="1">+IF(AND(ISNUMBER(OFFSET('Hygiene Data'!$H$10,0,10*ROW('Hygiene Data'!H195))),'Data Summary'!EF201="Yes"),OFFSET('Hygiene Data'!$H$10,0,10*ROW('Hygiene Data'!H195)),NA())</f>
        <v>#N/A</v>
      </c>
    </row>
    <row r="202" spans="1:69" x14ac:dyDescent="0.2">
      <c r="A202" s="50" t="e">
        <f ca="1">+IF(OFFSET('Water Data'!$B$1,0,10*ROW('Water Data'!B196))="",NA(),OFFSET('Water Data'!$B$1,0,10*ROW('Water Data'!B196)))</f>
        <v>#N/A</v>
      </c>
      <c r="B202" s="50" t="e">
        <f ca="1">+IF(OFFSET('Water Data'!$A$3,0,10*ROW('Water Data'!A199))="",NA(),OFFSET('Water Data'!$A$3,0,10*ROW('Water Data'!A199)))</f>
        <v>#N/A</v>
      </c>
      <c r="C202" s="50" t="e">
        <f ca="1">+IF(OFFSET('Water Data'!$C$3,0,10*ROW('Water Data'!C199))="",NA(),OFFSET('Water Data'!$C$3,0,10*ROW('Water Data'!C199)))</f>
        <v>#N/A</v>
      </c>
      <c r="D202" s="133" t="e">
        <f ca="1">+IF(AND(ISNUMBER(OFFSET('Water Data'!$C$5,0,10*ROW('Water Data'!C196))),'Data Summary'!BS202="Yes"),100-OFFSET('Water Data'!$C$5,0,10*ROW('Water Data'!C196)),NA())</f>
        <v>#N/A</v>
      </c>
      <c r="E202" s="133" t="e">
        <f ca="1">+IF(AND(ISNUMBER(OFFSET('Water Data'!$C$7,0,10*ROW('Water Data'!C196))),'Data Summary'!BT202="Yes"),OFFSET('Water Data'!$C$7,0,10*ROW('Water Data'!C196)),NA())</f>
        <v>#N/A</v>
      </c>
      <c r="F202" s="133" t="e">
        <f ca="1">+IF(AND(ISNUMBER(OFFSET('Water Data'!$C$10,0,10*ROW('Water Data'!C196))),'Data Summary'!BU202="Yes"),OFFSET('Water Data'!$C$10,0,10*ROW('Water Data'!C196)),NA())</f>
        <v>#N/A</v>
      </c>
      <c r="G202" s="133" t="e">
        <f ca="1">+IF(AND(ISNUMBER(OFFSET('Water Data'!$D$5,0,10*ROW('Water Data'!D196))),'Data Summary'!BV202="Yes"),100-OFFSET('Water Data'!$D$5,0,10*ROW('Water Data'!D196)),NA())</f>
        <v>#N/A</v>
      </c>
      <c r="H202" s="133" t="e">
        <f ca="1">+IF(AND(ISNUMBER(OFFSET('Water Data'!$D$7,0,10*ROW('Water Data'!D196))),'Data Summary'!BW202="Yes"),OFFSET('Water Data'!$D$7,0,10*ROW('Water Data'!D196)),NA())</f>
        <v>#N/A</v>
      </c>
      <c r="I202" s="133" t="e">
        <f ca="1">+IF(AND(ISNUMBER(OFFSET('Water Data'!$D$10,0,10*ROW('Water Data'!D196))),'Data Summary'!BX202="Yes"),OFFSET('Water Data'!$D$10,0,10*ROW('Water Data'!D196)),NA())</f>
        <v>#N/A</v>
      </c>
      <c r="J202" s="133" t="e">
        <f ca="1">+IF(AND(ISNUMBER(OFFSET('Water Data'!$E$5,0,10*ROW('Water Data'!E196))),'Data Summary'!BY202="Yes"),100-OFFSET('Water Data'!$E$5,0,10*ROW('Water Data'!E196)),NA())</f>
        <v>#N/A</v>
      </c>
      <c r="K202" s="133" t="e">
        <f ca="1">+IF(AND(ISNUMBER(OFFSET('Water Data'!$E$7,0,10*ROW('Water Data'!E196))),'Data Summary'!BZ202="Yes"),OFFSET('Water Data'!$E$7,0,10*ROW('Water Data'!E196)),NA())</f>
        <v>#N/A</v>
      </c>
      <c r="L202" s="133" t="e">
        <f ca="1">+IF(AND(ISNUMBER(OFFSET('Water Data'!$E$10,0,10*ROW('Water Data'!E196))),'Data Summary'!CA202="Yes"),OFFSET('Water Data'!$E$10,0,10*ROW('Water Data'!E196)),NA())</f>
        <v>#N/A</v>
      </c>
      <c r="M202" s="133" t="e">
        <f ca="1">+IF(AND(ISNUMBER(OFFSET('Water Data'!$F$5,0,10*ROW('Water Data'!F196))),'Data Summary'!CB202="Yes"),100-OFFSET('Water Data'!$F$5,0,10*ROW('Water Data'!F196)),NA())</f>
        <v>#N/A</v>
      </c>
      <c r="N202" s="133" t="e">
        <f ca="1">+IF(AND(ISNUMBER(OFFSET('Water Data'!$F$7,0,10*ROW('Water Data'!F196))),'Data Summary'!CC202="Yes"),OFFSET('Water Data'!$F$7,0,10*ROW('Water Data'!F196)),NA())</f>
        <v>#N/A</v>
      </c>
      <c r="O202" s="133" t="e">
        <f ca="1">+IF(AND(ISNUMBER(OFFSET('Water Data'!$F$10,0,10*ROW('Water Data'!F196))),'Data Summary'!CD202="Yes"),OFFSET('Water Data'!$F$10,0,10*ROW('Water Data'!F196)),NA())</f>
        <v>#N/A</v>
      </c>
      <c r="P202" s="133" t="e">
        <f ca="1">+IF(AND(ISNUMBER(OFFSET('Water Data'!$G$5,0,10*ROW('Water Data'!G196))),'Data Summary'!CE202="Yes"),100-OFFSET('Water Data'!$G$5,0,10*ROW('Water Data'!G196)),NA())</f>
        <v>#N/A</v>
      </c>
      <c r="Q202" s="133" t="e">
        <f ca="1">+IF(AND(ISNUMBER(OFFSET('Water Data'!$G$7,0,10*ROW('Water Data'!G196))),'Data Summary'!CF202="Yes"),OFFSET('Water Data'!$G$7,0,10*ROW('Water Data'!G196)),NA())</f>
        <v>#N/A</v>
      </c>
      <c r="R202" s="133" t="e">
        <f ca="1">+IF(AND(ISNUMBER(OFFSET('Water Data'!$G$10,0,10*ROW('Water Data'!G196))),'Data Summary'!CG202="Yes"),OFFSET('Water Data'!$G$10,0,10*ROW('Water Data'!G196)),NA())</f>
        <v>#N/A</v>
      </c>
      <c r="S202" s="133" t="e">
        <f ca="1">+IF(AND(ISNUMBER(OFFSET('Water Data'!$H$5,0,10*ROW('Water Data'!H196))),'Data Summary'!CH202="Yes"),100-OFFSET('Water Data'!$H$5,0,10*ROW('Water Data'!H196)),NA())</f>
        <v>#N/A</v>
      </c>
      <c r="T202" s="133" t="e">
        <f ca="1">+IF(AND(ISNUMBER(OFFSET('Water Data'!$H$7,0,10*ROW('Water Data'!H196))),'Data Summary'!CI202="Yes"),OFFSET('Water Data'!$H$7,0,10*ROW('Water Data'!H196)),NA())</f>
        <v>#N/A</v>
      </c>
      <c r="U202" s="133" t="e">
        <f ca="1">+IF(AND(ISNUMBER(OFFSET('Water Data'!$H$10,0,10*ROW('Water Data'!H196))),'Data Summary'!CJ202="Yes"),OFFSET('Water Data'!$H$10,0,10*ROW('Water Data'!H196)),NA())</f>
        <v>#N/A</v>
      </c>
      <c r="V202" s="134" t="e">
        <f ca="1">+IF(AND(ISNUMBER(OFFSET('Sanitation Data'!$C$5,0,10*ROW('Sanitation Data'!C196))),'Data Summary'!CK202="Yes"),100-OFFSET('Sanitation Data'!$C$5,0,10*ROW('Sanitation Data'!C196)),NA())</f>
        <v>#N/A</v>
      </c>
      <c r="W202" s="134" t="e">
        <f ca="1">+IF(AND(ISNUMBER(OFFSET('Sanitation Data'!$C$7,0,10*ROW('Sanitation Data'!C196))),'Data Summary'!CL202="Yes"),OFFSET('Sanitation Data'!$C$7,0,10*ROW('Sanitation Data'!C196)),NA())</f>
        <v>#N/A</v>
      </c>
      <c r="X202" s="134" t="e">
        <f ca="1">+IF(AND(ISNUMBER(OFFSET('Sanitation Data'!$C$11,0,10*ROW('Sanitation Data'!C196))),'Data Summary'!CM202="Yes"),OFFSET('Sanitation Data'!$C$11,0,10*ROW('Sanitation Data'!C196)),NA())</f>
        <v>#N/A</v>
      </c>
      <c r="Y202" s="134" t="e">
        <f ca="1">+IF(AND(ISNUMBER(OFFSET('Sanitation Data'!$C$12,0,10*ROW('Sanitation Data'!C196))),'Data Summary'!CN202="Yes"),OFFSET('Sanitation Data'!$C$12,0,10*ROW('Sanitation Data'!C196)),NA())</f>
        <v>#N/A</v>
      </c>
      <c r="Z202" s="134" t="e">
        <f ca="1">+IF(AND(ISNUMBER(OFFSET('Sanitation Data'!$C$13,0,10*ROW('Sanitation Data'!C196))),'Data Summary'!CO202="Yes"),OFFSET('Sanitation Data'!$C$13,0,10*ROW('Sanitation Data'!C196)),NA())</f>
        <v>#N/A</v>
      </c>
      <c r="AA202" s="134" t="e">
        <f ca="1">+IF(AND(ISNUMBER(OFFSET('Sanitation Data'!$D$5,0,10*ROW('Sanitation Data'!D196))),'Data Summary'!CP202="Yes"),100-OFFSET('Sanitation Data'!$D$5,0,10*ROW('Sanitation Data'!D196)),NA())</f>
        <v>#N/A</v>
      </c>
      <c r="AB202" s="134" t="e">
        <f ca="1">+IF(AND(ISNUMBER(OFFSET('Sanitation Data'!$D$7,0,10*ROW('Sanitation Data'!D196))),'Data Summary'!CQ202="Yes"),OFFSET('Sanitation Data'!$D$7,0,10*ROW('Sanitation Data'!D196)),NA())</f>
        <v>#N/A</v>
      </c>
      <c r="AC202" s="134" t="e">
        <f ca="1">+IF(AND(ISNUMBER(OFFSET('Sanitation Data'!$D$11,0,10*ROW('Sanitation Data'!D196))),'Data Summary'!CR202="Yes"),OFFSET('Sanitation Data'!$D$11,0,10*ROW('Sanitation Data'!D196)),NA())</f>
        <v>#N/A</v>
      </c>
      <c r="AD202" s="134" t="e">
        <f ca="1">+IF(AND(ISNUMBER(OFFSET('Sanitation Data'!$D$12,0,10*ROW('Sanitation Data'!D196))),'Data Summary'!CS202="Yes"),OFFSET('Sanitation Data'!$D$12,0,10*ROW('Sanitation Data'!D196)),NA())</f>
        <v>#N/A</v>
      </c>
      <c r="AE202" s="134" t="e">
        <f ca="1">+IF(AND(ISNUMBER(OFFSET('Sanitation Data'!$D$13,0,10*ROW('Sanitation Data'!D196))),'Data Summary'!CT202="Yes"),OFFSET('Sanitation Data'!$D$13,0,10*ROW('Sanitation Data'!D196)),NA())</f>
        <v>#N/A</v>
      </c>
      <c r="AF202" s="134" t="e">
        <f ca="1">+IF(AND(ISNUMBER(OFFSET('Sanitation Data'!$E$5,0,10*ROW('Sanitation Data'!E196))),'Data Summary'!CU202="Yes"),100-OFFSET('Sanitation Data'!$E$5,0,10*ROW('Sanitation Data'!E196)),NA())</f>
        <v>#N/A</v>
      </c>
      <c r="AG202" s="134" t="e">
        <f ca="1">+IF(AND(ISNUMBER(OFFSET('Sanitation Data'!$E$7,0,10*ROW('Sanitation Data'!E196))),'Data Summary'!CV202="Yes"),OFFSET('Sanitation Data'!$E$7,0,10*ROW('Sanitation Data'!E196)),NA())</f>
        <v>#N/A</v>
      </c>
      <c r="AH202" s="134" t="e">
        <f ca="1">+IF(AND(ISNUMBER(OFFSET('Sanitation Data'!$E$11,0,10*ROW('Sanitation Data'!E196))),'Data Summary'!CW202="Yes"),OFFSET('Sanitation Data'!$E$11,0,10*ROW('Sanitation Data'!E196)),NA())</f>
        <v>#N/A</v>
      </c>
      <c r="AI202" s="134" t="e">
        <f ca="1">+IF(AND(ISNUMBER(OFFSET('Sanitation Data'!$E$12,0,10*ROW('Sanitation Data'!E196))),'Data Summary'!CX202="Yes"),OFFSET('Sanitation Data'!$E$12,0,10*ROW('Sanitation Data'!E196)),NA())</f>
        <v>#N/A</v>
      </c>
      <c r="AJ202" s="134" t="e">
        <f ca="1">+IF(AND(ISNUMBER(OFFSET('Sanitation Data'!$E$13,0,10*ROW('Sanitation Data'!E196))),'Data Summary'!CY202="Yes"),OFFSET('Sanitation Data'!$E$13,0,10*ROW('Sanitation Data'!E196)),NA())</f>
        <v>#N/A</v>
      </c>
      <c r="AK202" s="134" t="e">
        <f ca="1">+IF(AND(ISNUMBER(OFFSET('Sanitation Data'!$F$5,0,10*ROW('Sanitation Data'!F196))),'Data Summary'!CZ202="Yes"),100-OFFSET('Sanitation Data'!$F$5,0,10*ROW('Sanitation Data'!F196)),NA())</f>
        <v>#N/A</v>
      </c>
      <c r="AL202" s="134" t="e">
        <f ca="1">+IF(AND(ISNUMBER(OFFSET('Sanitation Data'!$F$7,0,10*ROW('Sanitation Data'!F196))),'Data Summary'!DA202="Yes"),OFFSET('Sanitation Data'!$F$7,0,10*ROW('Sanitation Data'!F196)),NA())</f>
        <v>#N/A</v>
      </c>
      <c r="AM202" s="134" t="e">
        <f ca="1">+IF(AND(ISNUMBER(OFFSET('Sanitation Data'!$F$11,0,10*ROW('Sanitation Data'!F196))),'Data Summary'!DB202="Yes"),OFFSET('Sanitation Data'!$F$11,0,10*ROW('Sanitation Data'!F196)),NA())</f>
        <v>#N/A</v>
      </c>
      <c r="AN202" s="134" t="e">
        <f ca="1">+IF(AND(ISNUMBER(OFFSET('Sanitation Data'!$F$12,0,10*ROW('Sanitation Data'!F196))),'Data Summary'!DC202="Yes"),OFFSET('Sanitation Data'!$F$12,0,10*ROW('Sanitation Data'!F196)),NA())</f>
        <v>#N/A</v>
      </c>
      <c r="AO202" s="134" t="e">
        <f ca="1">+IF(AND(ISNUMBER(OFFSET('Sanitation Data'!$F$13,0,10*ROW('Sanitation Data'!F196))),'Data Summary'!DD202="Yes"),OFFSET('Sanitation Data'!$F$13,0,10*ROW('Sanitation Data'!F196)),NA())</f>
        <v>#N/A</v>
      </c>
      <c r="AP202" s="134" t="e">
        <f ca="1">+IF(AND(ISNUMBER(OFFSET('Sanitation Data'!$G$5,0,10*ROW('Sanitation Data'!G196))),'Data Summary'!DE202="Yes"),100-OFFSET('Sanitation Data'!$G$5,0,10*ROW('Sanitation Data'!G196)),NA())</f>
        <v>#N/A</v>
      </c>
      <c r="AQ202" s="134" t="e">
        <f ca="1">+IF(AND(ISNUMBER(OFFSET('Sanitation Data'!$G$7,0,10*ROW('Sanitation Data'!G196))),'Data Summary'!DF202="Yes"),OFFSET('Sanitation Data'!$G$7,0,10*ROW('Sanitation Data'!G196)),NA())</f>
        <v>#N/A</v>
      </c>
      <c r="AR202" s="134" t="e">
        <f ca="1">+IF(AND(ISNUMBER(OFFSET('Sanitation Data'!$G$11,0,10*ROW('Sanitation Data'!G196))),'Data Summary'!DG202="Yes"),OFFSET('Sanitation Data'!$G$11,0,10*ROW('Sanitation Data'!G196)),NA())</f>
        <v>#N/A</v>
      </c>
      <c r="AS202" s="134" t="e">
        <f ca="1">+IF(AND(ISNUMBER(OFFSET('Sanitation Data'!$G$12,0,10*ROW('Sanitation Data'!G196))),'Data Summary'!DH202="Yes"),OFFSET('Sanitation Data'!$G$12,0,10*ROW('Sanitation Data'!G196)),NA())</f>
        <v>#N/A</v>
      </c>
      <c r="AT202" s="134" t="e">
        <f ca="1">+IF(AND(ISNUMBER(OFFSET('Sanitation Data'!$G$13,0,10*ROW('Sanitation Data'!G196))),'Data Summary'!DI202="Yes"),OFFSET('Sanitation Data'!$G$13,0,10*ROW('Sanitation Data'!G196)),NA())</f>
        <v>#N/A</v>
      </c>
      <c r="AU202" s="134" t="e">
        <f ca="1">+IF(AND(ISNUMBER(OFFSET('Sanitation Data'!$H$5,0,10*ROW('Sanitation Data'!H196))),'Data Summary'!DJ202="Yes"),100-OFFSET('Sanitation Data'!$H$5,0,10*ROW('Sanitation Data'!H196)),NA())</f>
        <v>#N/A</v>
      </c>
      <c r="AV202" s="134" t="e">
        <f ca="1">+IF(AND(ISNUMBER(OFFSET('Sanitation Data'!$H$7,0,10*ROW('Sanitation Data'!H196))),'Data Summary'!DK202="Yes"),OFFSET('Sanitation Data'!$H$7,0,10*ROW('Sanitation Data'!H196)),NA())</f>
        <v>#N/A</v>
      </c>
      <c r="AW202" s="134" t="e">
        <f ca="1">+IF(AND(ISNUMBER(OFFSET('Sanitation Data'!$H$11,0,10*ROW('Sanitation Data'!H196))),'Data Summary'!DL202="Yes"),OFFSET('Sanitation Data'!$H$11,0,10*ROW('Sanitation Data'!H196)),NA())</f>
        <v>#N/A</v>
      </c>
      <c r="AX202" s="134" t="e">
        <f ca="1">+IF(AND(ISNUMBER(OFFSET('Sanitation Data'!$H$12,0,10*ROW('Sanitation Data'!H196))),'Data Summary'!DM202="Yes"),OFFSET('Sanitation Data'!$H$12,0,10*ROW('Sanitation Data'!H196)),NA())</f>
        <v>#N/A</v>
      </c>
      <c r="AY202" s="134" t="e">
        <f ca="1">+IF(AND(ISNUMBER(OFFSET('Sanitation Data'!$H$13,0,10*ROW('Sanitation Data'!H196))),'Data Summary'!DN202="Yes"),OFFSET('Sanitation Data'!$H$13,0,10*ROW('Sanitation Data'!H196)),NA())</f>
        <v>#N/A</v>
      </c>
      <c r="AZ202" s="135" t="e">
        <f ca="1">+IF(AND(ISNUMBER(OFFSET('Hygiene Data'!$C$6,0,10*ROW('Hygiene Data'!C196))),'Data Summary'!DO202="Yes"),OFFSET('Hygiene Data'!$C$6,0,10*ROW('Hygiene Data'!C196)),NA())</f>
        <v>#N/A</v>
      </c>
      <c r="BA202" s="135" t="e">
        <f ca="1">+IF(AND(ISNUMBER(OFFSET('Hygiene Data'!$C$8,0,10*ROW('Hygiene Data'!C196))),'Data Summary'!DP202="Yes"),OFFSET('Hygiene Data'!$C$8,0,10*ROW('Hygiene Data'!C196)),NA())</f>
        <v>#N/A</v>
      </c>
      <c r="BB202" s="135" t="e">
        <f ca="1">+IF(AND(ISNUMBER(OFFSET('Hygiene Data'!$C$10,0,10*ROW('Hygiene Data'!C196))),'Data Summary'!DQ202="Yes"),OFFSET('Hygiene Data'!$C$10,0,10*ROW('Hygiene Data'!C196)),NA())</f>
        <v>#N/A</v>
      </c>
      <c r="BC202" s="135" t="e">
        <f ca="1">+IF(AND(ISNUMBER(OFFSET('Hygiene Data'!$D$6,0,10*ROW('Hygiene Data'!D196))),'Data Summary'!DR202="Yes"),OFFSET('Hygiene Data'!$D$6,0,10*ROW('Hygiene Data'!D196)),NA())</f>
        <v>#N/A</v>
      </c>
      <c r="BD202" s="135" t="e">
        <f ca="1">+IF(AND(ISNUMBER(OFFSET('Hygiene Data'!$D$8,0,10*ROW('Hygiene Data'!D196))),'Data Summary'!DS202="Yes"),OFFSET('Hygiene Data'!$D$8,0,10*ROW('Hygiene Data'!D196)),NA())</f>
        <v>#N/A</v>
      </c>
      <c r="BE202" s="135" t="e">
        <f ca="1">+IF(AND(ISNUMBER(OFFSET('Hygiene Data'!$D$10,0,10*ROW('Hygiene Data'!D196))),'Data Summary'!DT202="Yes"),OFFSET('Hygiene Data'!$D$10,0,10*ROW('Hygiene Data'!D196)),NA())</f>
        <v>#N/A</v>
      </c>
      <c r="BF202" s="135" t="e">
        <f ca="1">+IF(AND(ISNUMBER(OFFSET('Hygiene Data'!$E$6,0,10*ROW('Hygiene Data'!E196))),'Data Summary'!DU202="Yes"),OFFSET('Hygiene Data'!$E$6,0,10*ROW('Hygiene Data'!E196)),NA())</f>
        <v>#N/A</v>
      </c>
      <c r="BG202" s="135" t="e">
        <f ca="1">+IF(AND(ISNUMBER(OFFSET('Hygiene Data'!$E$8,0,10*ROW('Hygiene Data'!E196))),'Data Summary'!DV202="Yes"),OFFSET('Hygiene Data'!$E$8,0,10*ROW('Hygiene Data'!E196)),NA())</f>
        <v>#N/A</v>
      </c>
      <c r="BH202" s="135" t="e">
        <f ca="1">+IF(AND(ISNUMBER(OFFSET('Hygiene Data'!$E$10,0,10*ROW('Hygiene Data'!E196))),'Data Summary'!DW202="Yes"),OFFSET('Hygiene Data'!$E$10,0,10*ROW('Hygiene Data'!E196)),NA())</f>
        <v>#N/A</v>
      </c>
      <c r="BI202" s="135" t="e">
        <f ca="1">+IF(AND(ISNUMBER(OFFSET('Hygiene Data'!$F$6,0,10*ROW('Hygiene Data'!F196))),'Data Summary'!DX202="Yes"),OFFSET('Hygiene Data'!$F$6,0,10*ROW('Hygiene Data'!F196)),NA())</f>
        <v>#N/A</v>
      </c>
      <c r="BJ202" s="135" t="e">
        <f ca="1">+IF(AND(ISNUMBER(OFFSET('Hygiene Data'!$F$8,0,10*ROW('Hygiene Data'!F196))),'Data Summary'!DY202="Yes"),OFFSET('Hygiene Data'!$F$8,0,10*ROW('Hygiene Data'!F196)),NA())</f>
        <v>#N/A</v>
      </c>
      <c r="BK202" s="135" t="e">
        <f ca="1">+IF(AND(ISNUMBER(OFFSET('Hygiene Data'!$F$10,0,10*ROW('Hygiene Data'!F196))),'Data Summary'!DZ202="Yes"),OFFSET('Hygiene Data'!$F$10,0,10*ROW('Hygiene Data'!F196)),NA())</f>
        <v>#N/A</v>
      </c>
      <c r="BL202" s="135" t="e">
        <f ca="1">+IF(AND(ISNUMBER(OFFSET('Hygiene Data'!$G$6,0,10*ROW('Hygiene Data'!G196))),'Data Summary'!EA202="Yes"),OFFSET('Hygiene Data'!$G$6,0,10*ROW('Hygiene Data'!G196)),NA())</f>
        <v>#N/A</v>
      </c>
      <c r="BM202" s="135" t="e">
        <f ca="1">+IF(AND(ISNUMBER(OFFSET('Hygiene Data'!$G$8,0,10*ROW('Hygiene Data'!G196))),'Data Summary'!EB202="Yes"),OFFSET('Hygiene Data'!$G$8,0,10*ROW('Hygiene Data'!G196)),NA())</f>
        <v>#N/A</v>
      </c>
      <c r="BN202" s="135" t="e">
        <f ca="1">+IF(AND(ISNUMBER(OFFSET('Hygiene Data'!$G$10,0,10*ROW('Hygiene Data'!G196))),'Data Summary'!EC202="Yes"),OFFSET('Hygiene Data'!$G$10,0,10*ROW('Hygiene Data'!G196)),NA())</f>
        <v>#N/A</v>
      </c>
      <c r="BO202" s="135" t="e">
        <f ca="1">+IF(AND(ISNUMBER(OFFSET('Hygiene Data'!$H$6,0,10*ROW('Hygiene Data'!H196))),'Data Summary'!ED202="Yes"),OFFSET('Hygiene Data'!$H$6,0,10*ROW('Hygiene Data'!H196)),NA())</f>
        <v>#N/A</v>
      </c>
      <c r="BP202" s="135" t="e">
        <f ca="1">+IF(AND(ISNUMBER(OFFSET('Hygiene Data'!$H$8,0,10*ROW('Hygiene Data'!H196))),'Data Summary'!EE202="Yes"),OFFSET('Hygiene Data'!$H$8,0,10*ROW('Hygiene Data'!H196)),NA())</f>
        <v>#N/A</v>
      </c>
      <c r="BQ202" s="135" t="e">
        <f ca="1">+IF(AND(ISNUMBER(OFFSET('Hygiene Data'!$H$10,0,10*ROW('Hygiene Data'!H196))),'Data Summary'!EF202="Yes"),OFFSET('Hygiene Data'!$H$10,0,10*ROW('Hygiene Data'!H196)),NA())</f>
        <v>#N/A</v>
      </c>
    </row>
    <row r="203" spans="1:69" x14ac:dyDescent="0.2">
      <c r="A203" s="50" t="e">
        <f ca="1">+IF(OFFSET('Water Data'!$B$1,0,10*ROW('Water Data'!B197))="",NA(),OFFSET('Water Data'!$B$1,0,10*ROW('Water Data'!B197)))</f>
        <v>#N/A</v>
      </c>
      <c r="B203" s="50" t="e">
        <f ca="1">+IF(OFFSET('Water Data'!$A$3,0,10*ROW('Water Data'!A200))="",NA(),OFFSET('Water Data'!$A$3,0,10*ROW('Water Data'!A200)))</f>
        <v>#N/A</v>
      </c>
      <c r="C203" s="50" t="e">
        <f ca="1">+IF(OFFSET('Water Data'!$C$3,0,10*ROW('Water Data'!C200))="",NA(),OFFSET('Water Data'!$C$3,0,10*ROW('Water Data'!C200)))</f>
        <v>#N/A</v>
      </c>
      <c r="D203" s="133" t="e">
        <f ca="1">+IF(AND(ISNUMBER(OFFSET('Water Data'!$C$5,0,10*ROW('Water Data'!C197))),'Data Summary'!BS203="Yes"),100-OFFSET('Water Data'!$C$5,0,10*ROW('Water Data'!C197)),NA())</f>
        <v>#N/A</v>
      </c>
      <c r="E203" s="133" t="e">
        <f ca="1">+IF(AND(ISNUMBER(OFFSET('Water Data'!$C$7,0,10*ROW('Water Data'!C197))),'Data Summary'!BT203="Yes"),OFFSET('Water Data'!$C$7,0,10*ROW('Water Data'!C197)),NA())</f>
        <v>#N/A</v>
      </c>
      <c r="F203" s="133" t="e">
        <f ca="1">+IF(AND(ISNUMBER(OFFSET('Water Data'!$C$10,0,10*ROW('Water Data'!C197))),'Data Summary'!BU203="Yes"),OFFSET('Water Data'!$C$10,0,10*ROW('Water Data'!C197)),NA())</f>
        <v>#N/A</v>
      </c>
      <c r="G203" s="133" t="e">
        <f ca="1">+IF(AND(ISNUMBER(OFFSET('Water Data'!$D$5,0,10*ROW('Water Data'!D197))),'Data Summary'!BV203="Yes"),100-OFFSET('Water Data'!$D$5,0,10*ROW('Water Data'!D197)),NA())</f>
        <v>#N/A</v>
      </c>
      <c r="H203" s="133" t="e">
        <f ca="1">+IF(AND(ISNUMBER(OFFSET('Water Data'!$D$7,0,10*ROW('Water Data'!D197))),'Data Summary'!BW203="Yes"),OFFSET('Water Data'!$D$7,0,10*ROW('Water Data'!D197)),NA())</f>
        <v>#N/A</v>
      </c>
      <c r="I203" s="133" t="e">
        <f ca="1">+IF(AND(ISNUMBER(OFFSET('Water Data'!$D$10,0,10*ROW('Water Data'!D197))),'Data Summary'!BX203="Yes"),OFFSET('Water Data'!$D$10,0,10*ROW('Water Data'!D197)),NA())</f>
        <v>#N/A</v>
      </c>
      <c r="J203" s="133" t="e">
        <f ca="1">+IF(AND(ISNUMBER(OFFSET('Water Data'!$E$5,0,10*ROW('Water Data'!E197))),'Data Summary'!BY203="Yes"),100-OFFSET('Water Data'!$E$5,0,10*ROW('Water Data'!E197)),NA())</f>
        <v>#N/A</v>
      </c>
      <c r="K203" s="133" t="e">
        <f ca="1">+IF(AND(ISNUMBER(OFFSET('Water Data'!$E$7,0,10*ROW('Water Data'!E197))),'Data Summary'!BZ203="Yes"),OFFSET('Water Data'!$E$7,0,10*ROW('Water Data'!E197)),NA())</f>
        <v>#N/A</v>
      </c>
      <c r="L203" s="133" t="e">
        <f ca="1">+IF(AND(ISNUMBER(OFFSET('Water Data'!$E$10,0,10*ROW('Water Data'!E197))),'Data Summary'!CA203="Yes"),OFFSET('Water Data'!$E$10,0,10*ROW('Water Data'!E197)),NA())</f>
        <v>#N/A</v>
      </c>
      <c r="M203" s="133" t="e">
        <f ca="1">+IF(AND(ISNUMBER(OFFSET('Water Data'!$F$5,0,10*ROW('Water Data'!F197))),'Data Summary'!CB203="Yes"),100-OFFSET('Water Data'!$F$5,0,10*ROW('Water Data'!F197)),NA())</f>
        <v>#N/A</v>
      </c>
      <c r="N203" s="133" t="e">
        <f ca="1">+IF(AND(ISNUMBER(OFFSET('Water Data'!$F$7,0,10*ROW('Water Data'!F197))),'Data Summary'!CC203="Yes"),OFFSET('Water Data'!$F$7,0,10*ROW('Water Data'!F197)),NA())</f>
        <v>#N/A</v>
      </c>
      <c r="O203" s="133" t="e">
        <f ca="1">+IF(AND(ISNUMBER(OFFSET('Water Data'!$F$10,0,10*ROW('Water Data'!F197))),'Data Summary'!CD203="Yes"),OFFSET('Water Data'!$F$10,0,10*ROW('Water Data'!F197)),NA())</f>
        <v>#N/A</v>
      </c>
      <c r="P203" s="133" t="e">
        <f ca="1">+IF(AND(ISNUMBER(OFFSET('Water Data'!$G$5,0,10*ROW('Water Data'!G197))),'Data Summary'!CE203="Yes"),100-OFFSET('Water Data'!$G$5,0,10*ROW('Water Data'!G197)),NA())</f>
        <v>#N/A</v>
      </c>
      <c r="Q203" s="133" t="e">
        <f ca="1">+IF(AND(ISNUMBER(OFFSET('Water Data'!$G$7,0,10*ROW('Water Data'!G197))),'Data Summary'!CF203="Yes"),OFFSET('Water Data'!$G$7,0,10*ROW('Water Data'!G197)),NA())</f>
        <v>#N/A</v>
      </c>
      <c r="R203" s="133" t="e">
        <f ca="1">+IF(AND(ISNUMBER(OFFSET('Water Data'!$G$10,0,10*ROW('Water Data'!G197))),'Data Summary'!CG203="Yes"),OFFSET('Water Data'!$G$10,0,10*ROW('Water Data'!G197)),NA())</f>
        <v>#N/A</v>
      </c>
      <c r="S203" s="133" t="e">
        <f ca="1">+IF(AND(ISNUMBER(OFFSET('Water Data'!$H$5,0,10*ROW('Water Data'!H197))),'Data Summary'!CH203="Yes"),100-OFFSET('Water Data'!$H$5,0,10*ROW('Water Data'!H197)),NA())</f>
        <v>#N/A</v>
      </c>
      <c r="T203" s="133" t="e">
        <f ca="1">+IF(AND(ISNUMBER(OFFSET('Water Data'!$H$7,0,10*ROW('Water Data'!H197))),'Data Summary'!CI203="Yes"),OFFSET('Water Data'!$H$7,0,10*ROW('Water Data'!H197)),NA())</f>
        <v>#N/A</v>
      </c>
      <c r="U203" s="133" t="e">
        <f ca="1">+IF(AND(ISNUMBER(OFFSET('Water Data'!$H$10,0,10*ROW('Water Data'!H197))),'Data Summary'!CJ203="Yes"),OFFSET('Water Data'!$H$10,0,10*ROW('Water Data'!H197)),NA())</f>
        <v>#N/A</v>
      </c>
      <c r="V203" s="134" t="e">
        <f ca="1">+IF(AND(ISNUMBER(OFFSET('Sanitation Data'!$C$5,0,10*ROW('Sanitation Data'!C197))),'Data Summary'!CK203="Yes"),100-OFFSET('Sanitation Data'!$C$5,0,10*ROW('Sanitation Data'!C197)),NA())</f>
        <v>#N/A</v>
      </c>
      <c r="W203" s="134" t="e">
        <f ca="1">+IF(AND(ISNUMBER(OFFSET('Sanitation Data'!$C$7,0,10*ROW('Sanitation Data'!C197))),'Data Summary'!CL203="Yes"),OFFSET('Sanitation Data'!$C$7,0,10*ROW('Sanitation Data'!C197)),NA())</f>
        <v>#N/A</v>
      </c>
      <c r="X203" s="134" t="e">
        <f ca="1">+IF(AND(ISNUMBER(OFFSET('Sanitation Data'!$C$11,0,10*ROW('Sanitation Data'!C197))),'Data Summary'!CM203="Yes"),OFFSET('Sanitation Data'!$C$11,0,10*ROW('Sanitation Data'!C197)),NA())</f>
        <v>#N/A</v>
      </c>
      <c r="Y203" s="134" t="e">
        <f ca="1">+IF(AND(ISNUMBER(OFFSET('Sanitation Data'!$C$12,0,10*ROW('Sanitation Data'!C197))),'Data Summary'!CN203="Yes"),OFFSET('Sanitation Data'!$C$12,0,10*ROW('Sanitation Data'!C197)),NA())</f>
        <v>#N/A</v>
      </c>
      <c r="Z203" s="134" t="e">
        <f ca="1">+IF(AND(ISNUMBER(OFFSET('Sanitation Data'!$C$13,0,10*ROW('Sanitation Data'!C197))),'Data Summary'!CO203="Yes"),OFFSET('Sanitation Data'!$C$13,0,10*ROW('Sanitation Data'!C197)),NA())</f>
        <v>#N/A</v>
      </c>
      <c r="AA203" s="134" t="e">
        <f ca="1">+IF(AND(ISNUMBER(OFFSET('Sanitation Data'!$D$5,0,10*ROW('Sanitation Data'!D197))),'Data Summary'!CP203="Yes"),100-OFFSET('Sanitation Data'!$D$5,0,10*ROW('Sanitation Data'!D197)),NA())</f>
        <v>#N/A</v>
      </c>
      <c r="AB203" s="134" t="e">
        <f ca="1">+IF(AND(ISNUMBER(OFFSET('Sanitation Data'!$D$7,0,10*ROW('Sanitation Data'!D197))),'Data Summary'!CQ203="Yes"),OFFSET('Sanitation Data'!$D$7,0,10*ROW('Sanitation Data'!D197)),NA())</f>
        <v>#N/A</v>
      </c>
      <c r="AC203" s="134" t="e">
        <f ca="1">+IF(AND(ISNUMBER(OFFSET('Sanitation Data'!$D$11,0,10*ROW('Sanitation Data'!D197))),'Data Summary'!CR203="Yes"),OFFSET('Sanitation Data'!$D$11,0,10*ROW('Sanitation Data'!D197)),NA())</f>
        <v>#N/A</v>
      </c>
      <c r="AD203" s="134" t="e">
        <f ca="1">+IF(AND(ISNUMBER(OFFSET('Sanitation Data'!$D$12,0,10*ROW('Sanitation Data'!D197))),'Data Summary'!CS203="Yes"),OFFSET('Sanitation Data'!$D$12,0,10*ROW('Sanitation Data'!D197)),NA())</f>
        <v>#N/A</v>
      </c>
      <c r="AE203" s="134" t="e">
        <f ca="1">+IF(AND(ISNUMBER(OFFSET('Sanitation Data'!$D$13,0,10*ROW('Sanitation Data'!D197))),'Data Summary'!CT203="Yes"),OFFSET('Sanitation Data'!$D$13,0,10*ROW('Sanitation Data'!D197)),NA())</f>
        <v>#N/A</v>
      </c>
      <c r="AF203" s="134" t="e">
        <f ca="1">+IF(AND(ISNUMBER(OFFSET('Sanitation Data'!$E$5,0,10*ROW('Sanitation Data'!E197))),'Data Summary'!CU203="Yes"),100-OFFSET('Sanitation Data'!$E$5,0,10*ROW('Sanitation Data'!E197)),NA())</f>
        <v>#N/A</v>
      </c>
      <c r="AG203" s="134" t="e">
        <f ca="1">+IF(AND(ISNUMBER(OFFSET('Sanitation Data'!$E$7,0,10*ROW('Sanitation Data'!E197))),'Data Summary'!CV203="Yes"),OFFSET('Sanitation Data'!$E$7,0,10*ROW('Sanitation Data'!E197)),NA())</f>
        <v>#N/A</v>
      </c>
      <c r="AH203" s="134" t="e">
        <f ca="1">+IF(AND(ISNUMBER(OFFSET('Sanitation Data'!$E$11,0,10*ROW('Sanitation Data'!E197))),'Data Summary'!CW203="Yes"),OFFSET('Sanitation Data'!$E$11,0,10*ROW('Sanitation Data'!E197)),NA())</f>
        <v>#N/A</v>
      </c>
      <c r="AI203" s="134" t="e">
        <f ca="1">+IF(AND(ISNUMBER(OFFSET('Sanitation Data'!$E$12,0,10*ROW('Sanitation Data'!E197))),'Data Summary'!CX203="Yes"),OFFSET('Sanitation Data'!$E$12,0,10*ROW('Sanitation Data'!E197)),NA())</f>
        <v>#N/A</v>
      </c>
      <c r="AJ203" s="134" t="e">
        <f ca="1">+IF(AND(ISNUMBER(OFFSET('Sanitation Data'!$E$13,0,10*ROW('Sanitation Data'!E197))),'Data Summary'!CY203="Yes"),OFFSET('Sanitation Data'!$E$13,0,10*ROW('Sanitation Data'!E197)),NA())</f>
        <v>#N/A</v>
      </c>
      <c r="AK203" s="134" t="e">
        <f ca="1">+IF(AND(ISNUMBER(OFFSET('Sanitation Data'!$F$5,0,10*ROW('Sanitation Data'!F197))),'Data Summary'!CZ203="Yes"),100-OFFSET('Sanitation Data'!$F$5,0,10*ROW('Sanitation Data'!F197)),NA())</f>
        <v>#N/A</v>
      </c>
      <c r="AL203" s="134" t="e">
        <f ca="1">+IF(AND(ISNUMBER(OFFSET('Sanitation Data'!$F$7,0,10*ROW('Sanitation Data'!F197))),'Data Summary'!DA203="Yes"),OFFSET('Sanitation Data'!$F$7,0,10*ROW('Sanitation Data'!F197)),NA())</f>
        <v>#N/A</v>
      </c>
      <c r="AM203" s="134" t="e">
        <f ca="1">+IF(AND(ISNUMBER(OFFSET('Sanitation Data'!$F$11,0,10*ROW('Sanitation Data'!F197))),'Data Summary'!DB203="Yes"),OFFSET('Sanitation Data'!$F$11,0,10*ROW('Sanitation Data'!F197)),NA())</f>
        <v>#N/A</v>
      </c>
      <c r="AN203" s="134" t="e">
        <f ca="1">+IF(AND(ISNUMBER(OFFSET('Sanitation Data'!$F$12,0,10*ROW('Sanitation Data'!F197))),'Data Summary'!DC203="Yes"),OFFSET('Sanitation Data'!$F$12,0,10*ROW('Sanitation Data'!F197)),NA())</f>
        <v>#N/A</v>
      </c>
      <c r="AO203" s="134" t="e">
        <f ca="1">+IF(AND(ISNUMBER(OFFSET('Sanitation Data'!$F$13,0,10*ROW('Sanitation Data'!F197))),'Data Summary'!DD203="Yes"),OFFSET('Sanitation Data'!$F$13,0,10*ROW('Sanitation Data'!F197)),NA())</f>
        <v>#N/A</v>
      </c>
      <c r="AP203" s="134" t="e">
        <f ca="1">+IF(AND(ISNUMBER(OFFSET('Sanitation Data'!$G$5,0,10*ROW('Sanitation Data'!G197))),'Data Summary'!DE203="Yes"),100-OFFSET('Sanitation Data'!$G$5,0,10*ROW('Sanitation Data'!G197)),NA())</f>
        <v>#N/A</v>
      </c>
      <c r="AQ203" s="134" t="e">
        <f ca="1">+IF(AND(ISNUMBER(OFFSET('Sanitation Data'!$G$7,0,10*ROW('Sanitation Data'!G197))),'Data Summary'!DF203="Yes"),OFFSET('Sanitation Data'!$G$7,0,10*ROW('Sanitation Data'!G197)),NA())</f>
        <v>#N/A</v>
      </c>
      <c r="AR203" s="134" t="e">
        <f ca="1">+IF(AND(ISNUMBER(OFFSET('Sanitation Data'!$G$11,0,10*ROW('Sanitation Data'!G197))),'Data Summary'!DG203="Yes"),OFFSET('Sanitation Data'!$G$11,0,10*ROW('Sanitation Data'!G197)),NA())</f>
        <v>#N/A</v>
      </c>
      <c r="AS203" s="134" t="e">
        <f ca="1">+IF(AND(ISNUMBER(OFFSET('Sanitation Data'!$G$12,0,10*ROW('Sanitation Data'!G197))),'Data Summary'!DH203="Yes"),OFFSET('Sanitation Data'!$G$12,0,10*ROW('Sanitation Data'!G197)),NA())</f>
        <v>#N/A</v>
      </c>
      <c r="AT203" s="134" t="e">
        <f ca="1">+IF(AND(ISNUMBER(OFFSET('Sanitation Data'!$G$13,0,10*ROW('Sanitation Data'!G197))),'Data Summary'!DI203="Yes"),OFFSET('Sanitation Data'!$G$13,0,10*ROW('Sanitation Data'!G197)),NA())</f>
        <v>#N/A</v>
      </c>
      <c r="AU203" s="134" t="e">
        <f ca="1">+IF(AND(ISNUMBER(OFFSET('Sanitation Data'!$H$5,0,10*ROW('Sanitation Data'!H197))),'Data Summary'!DJ203="Yes"),100-OFFSET('Sanitation Data'!$H$5,0,10*ROW('Sanitation Data'!H197)),NA())</f>
        <v>#N/A</v>
      </c>
      <c r="AV203" s="134" t="e">
        <f ca="1">+IF(AND(ISNUMBER(OFFSET('Sanitation Data'!$H$7,0,10*ROW('Sanitation Data'!H197))),'Data Summary'!DK203="Yes"),OFFSET('Sanitation Data'!$H$7,0,10*ROW('Sanitation Data'!H197)),NA())</f>
        <v>#N/A</v>
      </c>
      <c r="AW203" s="134" t="e">
        <f ca="1">+IF(AND(ISNUMBER(OFFSET('Sanitation Data'!$H$11,0,10*ROW('Sanitation Data'!H197))),'Data Summary'!DL203="Yes"),OFFSET('Sanitation Data'!$H$11,0,10*ROW('Sanitation Data'!H197)),NA())</f>
        <v>#N/A</v>
      </c>
      <c r="AX203" s="134" t="e">
        <f ca="1">+IF(AND(ISNUMBER(OFFSET('Sanitation Data'!$H$12,0,10*ROW('Sanitation Data'!H197))),'Data Summary'!DM203="Yes"),OFFSET('Sanitation Data'!$H$12,0,10*ROW('Sanitation Data'!H197)),NA())</f>
        <v>#N/A</v>
      </c>
      <c r="AY203" s="134" t="e">
        <f ca="1">+IF(AND(ISNUMBER(OFFSET('Sanitation Data'!$H$13,0,10*ROW('Sanitation Data'!H197))),'Data Summary'!DN203="Yes"),OFFSET('Sanitation Data'!$H$13,0,10*ROW('Sanitation Data'!H197)),NA())</f>
        <v>#N/A</v>
      </c>
      <c r="AZ203" s="135" t="e">
        <f ca="1">+IF(AND(ISNUMBER(OFFSET('Hygiene Data'!$C$6,0,10*ROW('Hygiene Data'!C197))),'Data Summary'!DO203="Yes"),OFFSET('Hygiene Data'!$C$6,0,10*ROW('Hygiene Data'!C197)),NA())</f>
        <v>#N/A</v>
      </c>
      <c r="BA203" s="135" t="e">
        <f ca="1">+IF(AND(ISNUMBER(OFFSET('Hygiene Data'!$C$8,0,10*ROW('Hygiene Data'!C197))),'Data Summary'!DP203="Yes"),OFFSET('Hygiene Data'!$C$8,0,10*ROW('Hygiene Data'!C197)),NA())</f>
        <v>#N/A</v>
      </c>
      <c r="BB203" s="135" t="e">
        <f ca="1">+IF(AND(ISNUMBER(OFFSET('Hygiene Data'!$C$10,0,10*ROW('Hygiene Data'!C197))),'Data Summary'!DQ203="Yes"),OFFSET('Hygiene Data'!$C$10,0,10*ROW('Hygiene Data'!C197)),NA())</f>
        <v>#N/A</v>
      </c>
      <c r="BC203" s="135" t="e">
        <f ca="1">+IF(AND(ISNUMBER(OFFSET('Hygiene Data'!$D$6,0,10*ROW('Hygiene Data'!D197))),'Data Summary'!DR203="Yes"),OFFSET('Hygiene Data'!$D$6,0,10*ROW('Hygiene Data'!D197)),NA())</f>
        <v>#N/A</v>
      </c>
      <c r="BD203" s="135" t="e">
        <f ca="1">+IF(AND(ISNUMBER(OFFSET('Hygiene Data'!$D$8,0,10*ROW('Hygiene Data'!D197))),'Data Summary'!DS203="Yes"),OFFSET('Hygiene Data'!$D$8,0,10*ROW('Hygiene Data'!D197)),NA())</f>
        <v>#N/A</v>
      </c>
      <c r="BE203" s="135" t="e">
        <f ca="1">+IF(AND(ISNUMBER(OFFSET('Hygiene Data'!$D$10,0,10*ROW('Hygiene Data'!D197))),'Data Summary'!DT203="Yes"),OFFSET('Hygiene Data'!$D$10,0,10*ROW('Hygiene Data'!D197)),NA())</f>
        <v>#N/A</v>
      </c>
      <c r="BF203" s="135" t="e">
        <f ca="1">+IF(AND(ISNUMBER(OFFSET('Hygiene Data'!$E$6,0,10*ROW('Hygiene Data'!E197))),'Data Summary'!DU203="Yes"),OFFSET('Hygiene Data'!$E$6,0,10*ROW('Hygiene Data'!E197)),NA())</f>
        <v>#N/A</v>
      </c>
      <c r="BG203" s="135" t="e">
        <f ca="1">+IF(AND(ISNUMBER(OFFSET('Hygiene Data'!$E$8,0,10*ROW('Hygiene Data'!E197))),'Data Summary'!DV203="Yes"),OFFSET('Hygiene Data'!$E$8,0,10*ROW('Hygiene Data'!E197)),NA())</f>
        <v>#N/A</v>
      </c>
      <c r="BH203" s="135" t="e">
        <f ca="1">+IF(AND(ISNUMBER(OFFSET('Hygiene Data'!$E$10,0,10*ROW('Hygiene Data'!E197))),'Data Summary'!DW203="Yes"),OFFSET('Hygiene Data'!$E$10,0,10*ROW('Hygiene Data'!E197)),NA())</f>
        <v>#N/A</v>
      </c>
      <c r="BI203" s="135" t="e">
        <f ca="1">+IF(AND(ISNUMBER(OFFSET('Hygiene Data'!$F$6,0,10*ROW('Hygiene Data'!F197))),'Data Summary'!DX203="Yes"),OFFSET('Hygiene Data'!$F$6,0,10*ROW('Hygiene Data'!F197)),NA())</f>
        <v>#N/A</v>
      </c>
      <c r="BJ203" s="135" t="e">
        <f ca="1">+IF(AND(ISNUMBER(OFFSET('Hygiene Data'!$F$8,0,10*ROW('Hygiene Data'!F197))),'Data Summary'!DY203="Yes"),OFFSET('Hygiene Data'!$F$8,0,10*ROW('Hygiene Data'!F197)),NA())</f>
        <v>#N/A</v>
      </c>
      <c r="BK203" s="135" t="e">
        <f ca="1">+IF(AND(ISNUMBER(OFFSET('Hygiene Data'!$F$10,0,10*ROW('Hygiene Data'!F197))),'Data Summary'!DZ203="Yes"),OFFSET('Hygiene Data'!$F$10,0,10*ROW('Hygiene Data'!F197)),NA())</f>
        <v>#N/A</v>
      </c>
      <c r="BL203" s="135" t="e">
        <f ca="1">+IF(AND(ISNUMBER(OFFSET('Hygiene Data'!$G$6,0,10*ROW('Hygiene Data'!G197))),'Data Summary'!EA203="Yes"),OFFSET('Hygiene Data'!$G$6,0,10*ROW('Hygiene Data'!G197)),NA())</f>
        <v>#N/A</v>
      </c>
      <c r="BM203" s="135" t="e">
        <f ca="1">+IF(AND(ISNUMBER(OFFSET('Hygiene Data'!$G$8,0,10*ROW('Hygiene Data'!G197))),'Data Summary'!EB203="Yes"),OFFSET('Hygiene Data'!$G$8,0,10*ROW('Hygiene Data'!G197)),NA())</f>
        <v>#N/A</v>
      </c>
      <c r="BN203" s="135" t="e">
        <f ca="1">+IF(AND(ISNUMBER(OFFSET('Hygiene Data'!$G$10,0,10*ROW('Hygiene Data'!G197))),'Data Summary'!EC203="Yes"),OFFSET('Hygiene Data'!$G$10,0,10*ROW('Hygiene Data'!G197)),NA())</f>
        <v>#N/A</v>
      </c>
      <c r="BO203" s="135" t="e">
        <f ca="1">+IF(AND(ISNUMBER(OFFSET('Hygiene Data'!$H$6,0,10*ROW('Hygiene Data'!H197))),'Data Summary'!ED203="Yes"),OFFSET('Hygiene Data'!$H$6,0,10*ROW('Hygiene Data'!H197)),NA())</f>
        <v>#N/A</v>
      </c>
      <c r="BP203" s="135" t="e">
        <f ca="1">+IF(AND(ISNUMBER(OFFSET('Hygiene Data'!$H$8,0,10*ROW('Hygiene Data'!H197))),'Data Summary'!EE203="Yes"),OFFSET('Hygiene Data'!$H$8,0,10*ROW('Hygiene Data'!H197)),NA())</f>
        <v>#N/A</v>
      </c>
      <c r="BQ203" s="135" t="e">
        <f ca="1">+IF(AND(ISNUMBER(OFFSET('Hygiene Data'!$H$10,0,10*ROW('Hygiene Data'!H197))),'Data Summary'!EF203="Yes"),OFFSET('Hygiene Data'!$H$10,0,10*ROW('Hygiene Data'!H197)),NA())</f>
        <v>#N/A</v>
      </c>
    </row>
    <row r="204" spans="1:69" x14ac:dyDescent="0.2">
      <c r="A204" s="50" t="e">
        <f ca="1">+IF(OFFSET('Water Data'!$B$1,0,10*ROW('Water Data'!B198))="",NA(),OFFSET('Water Data'!$B$1,0,10*ROW('Water Data'!B198)))</f>
        <v>#N/A</v>
      </c>
      <c r="B204" s="50" t="e">
        <f ca="1">+IF(OFFSET('Water Data'!$A$3,0,10*ROW('Water Data'!A201))="",NA(),OFFSET('Water Data'!$A$3,0,10*ROW('Water Data'!A201)))</f>
        <v>#N/A</v>
      </c>
      <c r="C204" s="50" t="e">
        <f ca="1">+IF(OFFSET('Water Data'!$C$3,0,10*ROW('Water Data'!C201))="",NA(),OFFSET('Water Data'!$C$3,0,10*ROW('Water Data'!C201)))</f>
        <v>#N/A</v>
      </c>
      <c r="D204" s="133" t="e">
        <f ca="1">+IF(AND(ISNUMBER(OFFSET('Water Data'!$C$5,0,10*ROW('Water Data'!C198))),'Data Summary'!BS204="Yes"),100-OFFSET('Water Data'!$C$5,0,10*ROW('Water Data'!C198)),NA())</f>
        <v>#N/A</v>
      </c>
      <c r="E204" s="133" t="e">
        <f ca="1">+IF(AND(ISNUMBER(OFFSET('Water Data'!$C$7,0,10*ROW('Water Data'!C198))),'Data Summary'!BT204="Yes"),OFFSET('Water Data'!$C$7,0,10*ROW('Water Data'!C198)),NA())</f>
        <v>#N/A</v>
      </c>
      <c r="F204" s="133" t="e">
        <f ca="1">+IF(AND(ISNUMBER(OFFSET('Water Data'!$C$10,0,10*ROW('Water Data'!C198))),'Data Summary'!BU204="Yes"),OFFSET('Water Data'!$C$10,0,10*ROW('Water Data'!C198)),NA())</f>
        <v>#N/A</v>
      </c>
      <c r="G204" s="133" t="e">
        <f ca="1">+IF(AND(ISNUMBER(OFFSET('Water Data'!$D$5,0,10*ROW('Water Data'!D198))),'Data Summary'!BV204="Yes"),100-OFFSET('Water Data'!$D$5,0,10*ROW('Water Data'!D198)),NA())</f>
        <v>#N/A</v>
      </c>
      <c r="H204" s="133" t="e">
        <f ca="1">+IF(AND(ISNUMBER(OFFSET('Water Data'!$D$7,0,10*ROW('Water Data'!D198))),'Data Summary'!BW204="Yes"),OFFSET('Water Data'!$D$7,0,10*ROW('Water Data'!D198)),NA())</f>
        <v>#N/A</v>
      </c>
      <c r="I204" s="133" t="e">
        <f ca="1">+IF(AND(ISNUMBER(OFFSET('Water Data'!$D$10,0,10*ROW('Water Data'!D198))),'Data Summary'!BX204="Yes"),OFFSET('Water Data'!$D$10,0,10*ROW('Water Data'!D198)),NA())</f>
        <v>#N/A</v>
      </c>
      <c r="J204" s="133" t="e">
        <f ca="1">+IF(AND(ISNUMBER(OFFSET('Water Data'!$E$5,0,10*ROW('Water Data'!E198))),'Data Summary'!BY204="Yes"),100-OFFSET('Water Data'!$E$5,0,10*ROW('Water Data'!E198)),NA())</f>
        <v>#N/A</v>
      </c>
      <c r="K204" s="133" t="e">
        <f ca="1">+IF(AND(ISNUMBER(OFFSET('Water Data'!$E$7,0,10*ROW('Water Data'!E198))),'Data Summary'!BZ204="Yes"),OFFSET('Water Data'!$E$7,0,10*ROW('Water Data'!E198)),NA())</f>
        <v>#N/A</v>
      </c>
      <c r="L204" s="133" t="e">
        <f ca="1">+IF(AND(ISNUMBER(OFFSET('Water Data'!$E$10,0,10*ROW('Water Data'!E198))),'Data Summary'!CA204="Yes"),OFFSET('Water Data'!$E$10,0,10*ROW('Water Data'!E198)),NA())</f>
        <v>#N/A</v>
      </c>
      <c r="M204" s="133" t="e">
        <f ca="1">+IF(AND(ISNUMBER(OFFSET('Water Data'!$F$5,0,10*ROW('Water Data'!F198))),'Data Summary'!CB204="Yes"),100-OFFSET('Water Data'!$F$5,0,10*ROW('Water Data'!F198)),NA())</f>
        <v>#N/A</v>
      </c>
      <c r="N204" s="133" t="e">
        <f ca="1">+IF(AND(ISNUMBER(OFFSET('Water Data'!$F$7,0,10*ROW('Water Data'!F198))),'Data Summary'!CC204="Yes"),OFFSET('Water Data'!$F$7,0,10*ROW('Water Data'!F198)),NA())</f>
        <v>#N/A</v>
      </c>
      <c r="O204" s="133" t="e">
        <f ca="1">+IF(AND(ISNUMBER(OFFSET('Water Data'!$F$10,0,10*ROW('Water Data'!F198))),'Data Summary'!CD204="Yes"),OFFSET('Water Data'!$F$10,0,10*ROW('Water Data'!F198)),NA())</f>
        <v>#N/A</v>
      </c>
      <c r="P204" s="133" t="e">
        <f ca="1">+IF(AND(ISNUMBER(OFFSET('Water Data'!$G$5,0,10*ROW('Water Data'!G198))),'Data Summary'!CE204="Yes"),100-OFFSET('Water Data'!$G$5,0,10*ROW('Water Data'!G198)),NA())</f>
        <v>#N/A</v>
      </c>
      <c r="Q204" s="133" t="e">
        <f ca="1">+IF(AND(ISNUMBER(OFFSET('Water Data'!$G$7,0,10*ROW('Water Data'!G198))),'Data Summary'!CF204="Yes"),OFFSET('Water Data'!$G$7,0,10*ROW('Water Data'!G198)),NA())</f>
        <v>#N/A</v>
      </c>
      <c r="R204" s="133" t="e">
        <f ca="1">+IF(AND(ISNUMBER(OFFSET('Water Data'!$G$10,0,10*ROW('Water Data'!G198))),'Data Summary'!CG204="Yes"),OFFSET('Water Data'!$G$10,0,10*ROW('Water Data'!G198)),NA())</f>
        <v>#N/A</v>
      </c>
      <c r="S204" s="133" t="e">
        <f ca="1">+IF(AND(ISNUMBER(OFFSET('Water Data'!$H$5,0,10*ROW('Water Data'!H198))),'Data Summary'!CH204="Yes"),100-OFFSET('Water Data'!$H$5,0,10*ROW('Water Data'!H198)),NA())</f>
        <v>#N/A</v>
      </c>
      <c r="T204" s="133" t="e">
        <f ca="1">+IF(AND(ISNUMBER(OFFSET('Water Data'!$H$7,0,10*ROW('Water Data'!H198))),'Data Summary'!CI204="Yes"),OFFSET('Water Data'!$H$7,0,10*ROW('Water Data'!H198)),NA())</f>
        <v>#N/A</v>
      </c>
      <c r="U204" s="133" t="e">
        <f ca="1">+IF(AND(ISNUMBER(OFFSET('Water Data'!$H$10,0,10*ROW('Water Data'!H198))),'Data Summary'!CJ204="Yes"),OFFSET('Water Data'!$H$10,0,10*ROW('Water Data'!H198)),NA())</f>
        <v>#N/A</v>
      </c>
      <c r="V204" s="134" t="e">
        <f ca="1">+IF(AND(ISNUMBER(OFFSET('Sanitation Data'!$C$5,0,10*ROW('Sanitation Data'!C198))),'Data Summary'!CK204="Yes"),100-OFFSET('Sanitation Data'!$C$5,0,10*ROW('Sanitation Data'!C198)),NA())</f>
        <v>#N/A</v>
      </c>
      <c r="W204" s="134" t="e">
        <f ca="1">+IF(AND(ISNUMBER(OFFSET('Sanitation Data'!$C$7,0,10*ROW('Sanitation Data'!C198))),'Data Summary'!CL204="Yes"),OFFSET('Sanitation Data'!$C$7,0,10*ROW('Sanitation Data'!C198)),NA())</f>
        <v>#N/A</v>
      </c>
      <c r="X204" s="134" t="e">
        <f ca="1">+IF(AND(ISNUMBER(OFFSET('Sanitation Data'!$C$11,0,10*ROW('Sanitation Data'!C198))),'Data Summary'!CM204="Yes"),OFFSET('Sanitation Data'!$C$11,0,10*ROW('Sanitation Data'!C198)),NA())</f>
        <v>#N/A</v>
      </c>
      <c r="Y204" s="134" t="e">
        <f ca="1">+IF(AND(ISNUMBER(OFFSET('Sanitation Data'!$C$12,0,10*ROW('Sanitation Data'!C198))),'Data Summary'!CN204="Yes"),OFFSET('Sanitation Data'!$C$12,0,10*ROW('Sanitation Data'!C198)),NA())</f>
        <v>#N/A</v>
      </c>
      <c r="Z204" s="134" t="e">
        <f ca="1">+IF(AND(ISNUMBER(OFFSET('Sanitation Data'!$C$13,0,10*ROW('Sanitation Data'!C198))),'Data Summary'!CO204="Yes"),OFFSET('Sanitation Data'!$C$13,0,10*ROW('Sanitation Data'!C198)),NA())</f>
        <v>#N/A</v>
      </c>
      <c r="AA204" s="134" t="e">
        <f ca="1">+IF(AND(ISNUMBER(OFFSET('Sanitation Data'!$D$5,0,10*ROW('Sanitation Data'!D198))),'Data Summary'!CP204="Yes"),100-OFFSET('Sanitation Data'!$D$5,0,10*ROW('Sanitation Data'!D198)),NA())</f>
        <v>#N/A</v>
      </c>
      <c r="AB204" s="134" t="e">
        <f ca="1">+IF(AND(ISNUMBER(OFFSET('Sanitation Data'!$D$7,0,10*ROW('Sanitation Data'!D198))),'Data Summary'!CQ204="Yes"),OFFSET('Sanitation Data'!$D$7,0,10*ROW('Sanitation Data'!D198)),NA())</f>
        <v>#N/A</v>
      </c>
      <c r="AC204" s="134" t="e">
        <f ca="1">+IF(AND(ISNUMBER(OFFSET('Sanitation Data'!$D$11,0,10*ROW('Sanitation Data'!D198))),'Data Summary'!CR204="Yes"),OFFSET('Sanitation Data'!$D$11,0,10*ROW('Sanitation Data'!D198)),NA())</f>
        <v>#N/A</v>
      </c>
      <c r="AD204" s="134" t="e">
        <f ca="1">+IF(AND(ISNUMBER(OFFSET('Sanitation Data'!$D$12,0,10*ROW('Sanitation Data'!D198))),'Data Summary'!CS204="Yes"),OFFSET('Sanitation Data'!$D$12,0,10*ROW('Sanitation Data'!D198)),NA())</f>
        <v>#N/A</v>
      </c>
      <c r="AE204" s="134" t="e">
        <f ca="1">+IF(AND(ISNUMBER(OFFSET('Sanitation Data'!$D$13,0,10*ROW('Sanitation Data'!D198))),'Data Summary'!CT204="Yes"),OFFSET('Sanitation Data'!$D$13,0,10*ROW('Sanitation Data'!D198)),NA())</f>
        <v>#N/A</v>
      </c>
      <c r="AF204" s="134" t="e">
        <f ca="1">+IF(AND(ISNUMBER(OFFSET('Sanitation Data'!$E$5,0,10*ROW('Sanitation Data'!E198))),'Data Summary'!CU204="Yes"),100-OFFSET('Sanitation Data'!$E$5,0,10*ROW('Sanitation Data'!E198)),NA())</f>
        <v>#N/A</v>
      </c>
      <c r="AG204" s="134" t="e">
        <f ca="1">+IF(AND(ISNUMBER(OFFSET('Sanitation Data'!$E$7,0,10*ROW('Sanitation Data'!E198))),'Data Summary'!CV204="Yes"),OFFSET('Sanitation Data'!$E$7,0,10*ROW('Sanitation Data'!E198)),NA())</f>
        <v>#N/A</v>
      </c>
      <c r="AH204" s="134" t="e">
        <f ca="1">+IF(AND(ISNUMBER(OFFSET('Sanitation Data'!$E$11,0,10*ROW('Sanitation Data'!E198))),'Data Summary'!CW204="Yes"),OFFSET('Sanitation Data'!$E$11,0,10*ROW('Sanitation Data'!E198)),NA())</f>
        <v>#N/A</v>
      </c>
      <c r="AI204" s="134" t="e">
        <f ca="1">+IF(AND(ISNUMBER(OFFSET('Sanitation Data'!$E$12,0,10*ROW('Sanitation Data'!E198))),'Data Summary'!CX204="Yes"),OFFSET('Sanitation Data'!$E$12,0,10*ROW('Sanitation Data'!E198)),NA())</f>
        <v>#N/A</v>
      </c>
      <c r="AJ204" s="134" t="e">
        <f ca="1">+IF(AND(ISNUMBER(OFFSET('Sanitation Data'!$E$13,0,10*ROW('Sanitation Data'!E198))),'Data Summary'!CY204="Yes"),OFFSET('Sanitation Data'!$E$13,0,10*ROW('Sanitation Data'!E198)),NA())</f>
        <v>#N/A</v>
      </c>
      <c r="AK204" s="134" t="e">
        <f ca="1">+IF(AND(ISNUMBER(OFFSET('Sanitation Data'!$F$5,0,10*ROW('Sanitation Data'!F198))),'Data Summary'!CZ204="Yes"),100-OFFSET('Sanitation Data'!$F$5,0,10*ROW('Sanitation Data'!F198)),NA())</f>
        <v>#N/A</v>
      </c>
      <c r="AL204" s="134" t="e">
        <f ca="1">+IF(AND(ISNUMBER(OFFSET('Sanitation Data'!$F$7,0,10*ROW('Sanitation Data'!F198))),'Data Summary'!DA204="Yes"),OFFSET('Sanitation Data'!$F$7,0,10*ROW('Sanitation Data'!F198)),NA())</f>
        <v>#N/A</v>
      </c>
      <c r="AM204" s="134" t="e">
        <f ca="1">+IF(AND(ISNUMBER(OFFSET('Sanitation Data'!$F$11,0,10*ROW('Sanitation Data'!F198))),'Data Summary'!DB204="Yes"),OFFSET('Sanitation Data'!$F$11,0,10*ROW('Sanitation Data'!F198)),NA())</f>
        <v>#N/A</v>
      </c>
      <c r="AN204" s="134" t="e">
        <f ca="1">+IF(AND(ISNUMBER(OFFSET('Sanitation Data'!$F$12,0,10*ROW('Sanitation Data'!F198))),'Data Summary'!DC204="Yes"),OFFSET('Sanitation Data'!$F$12,0,10*ROW('Sanitation Data'!F198)),NA())</f>
        <v>#N/A</v>
      </c>
      <c r="AO204" s="134" t="e">
        <f ca="1">+IF(AND(ISNUMBER(OFFSET('Sanitation Data'!$F$13,0,10*ROW('Sanitation Data'!F198))),'Data Summary'!DD204="Yes"),OFFSET('Sanitation Data'!$F$13,0,10*ROW('Sanitation Data'!F198)),NA())</f>
        <v>#N/A</v>
      </c>
      <c r="AP204" s="134" t="e">
        <f ca="1">+IF(AND(ISNUMBER(OFFSET('Sanitation Data'!$G$5,0,10*ROW('Sanitation Data'!G198))),'Data Summary'!DE204="Yes"),100-OFFSET('Sanitation Data'!$G$5,0,10*ROW('Sanitation Data'!G198)),NA())</f>
        <v>#N/A</v>
      </c>
      <c r="AQ204" s="134" t="e">
        <f ca="1">+IF(AND(ISNUMBER(OFFSET('Sanitation Data'!$G$7,0,10*ROW('Sanitation Data'!G198))),'Data Summary'!DF204="Yes"),OFFSET('Sanitation Data'!$G$7,0,10*ROW('Sanitation Data'!G198)),NA())</f>
        <v>#N/A</v>
      </c>
      <c r="AR204" s="134" t="e">
        <f ca="1">+IF(AND(ISNUMBER(OFFSET('Sanitation Data'!$G$11,0,10*ROW('Sanitation Data'!G198))),'Data Summary'!DG204="Yes"),OFFSET('Sanitation Data'!$G$11,0,10*ROW('Sanitation Data'!G198)),NA())</f>
        <v>#N/A</v>
      </c>
      <c r="AS204" s="134" t="e">
        <f ca="1">+IF(AND(ISNUMBER(OFFSET('Sanitation Data'!$G$12,0,10*ROW('Sanitation Data'!G198))),'Data Summary'!DH204="Yes"),OFFSET('Sanitation Data'!$G$12,0,10*ROW('Sanitation Data'!G198)),NA())</f>
        <v>#N/A</v>
      </c>
      <c r="AT204" s="134" t="e">
        <f ca="1">+IF(AND(ISNUMBER(OFFSET('Sanitation Data'!$G$13,0,10*ROW('Sanitation Data'!G198))),'Data Summary'!DI204="Yes"),OFFSET('Sanitation Data'!$G$13,0,10*ROW('Sanitation Data'!G198)),NA())</f>
        <v>#N/A</v>
      </c>
      <c r="AU204" s="134" t="e">
        <f ca="1">+IF(AND(ISNUMBER(OFFSET('Sanitation Data'!$H$5,0,10*ROW('Sanitation Data'!H198))),'Data Summary'!DJ204="Yes"),100-OFFSET('Sanitation Data'!$H$5,0,10*ROW('Sanitation Data'!H198)),NA())</f>
        <v>#N/A</v>
      </c>
      <c r="AV204" s="134" t="e">
        <f ca="1">+IF(AND(ISNUMBER(OFFSET('Sanitation Data'!$H$7,0,10*ROW('Sanitation Data'!H198))),'Data Summary'!DK204="Yes"),OFFSET('Sanitation Data'!$H$7,0,10*ROW('Sanitation Data'!H198)),NA())</f>
        <v>#N/A</v>
      </c>
      <c r="AW204" s="134" t="e">
        <f ca="1">+IF(AND(ISNUMBER(OFFSET('Sanitation Data'!$H$11,0,10*ROW('Sanitation Data'!H198))),'Data Summary'!DL204="Yes"),OFFSET('Sanitation Data'!$H$11,0,10*ROW('Sanitation Data'!H198)),NA())</f>
        <v>#N/A</v>
      </c>
      <c r="AX204" s="134" t="e">
        <f ca="1">+IF(AND(ISNUMBER(OFFSET('Sanitation Data'!$H$12,0,10*ROW('Sanitation Data'!H198))),'Data Summary'!DM204="Yes"),OFFSET('Sanitation Data'!$H$12,0,10*ROW('Sanitation Data'!H198)),NA())</f>
        <v>#N/A</v>
      </c>
      <c r="AY204" s="134" t="e">
        <f ca="1">+IF(AND(ISNUMBER(OFFSET('Sanitation Data'!$H$13,0,10*ROW('Sanitation Data'!H198))),'Data Summary'!DN204="Yes"),OFFSET('Sanitation Data'!$H$13,0,10*ROW('Sanitation Data'!H198)),NA())</f>
        <v>#N/A</v>
      </c>
      <c r="AZ204" s="135" t="e">
        <f ca="1">+IF(AND(ISNUMBER(OFFSET('Hygiene Data'!$C$6,0,10*ROW('Hygiene Data'!C198))),'Data Summary'!DO204="Yes"),OFFSET('Hygiene Data'!$C$6,0,10*ROW('Hygiene Data'!C198)),NA())</f>
        <v>#N/A</v>
      </c>
      <c r="BA204" s="135" t="e">
        <f ca="1">+IF(AND(ISNUMBER(OFFSET('Hygiene Data'!$C$8,0,10*ROW('Hygiene Data'!C198))),'Data Summary'!DP204="Yes"),OFFSET('Hygiene Data'!$C$8,0,10*ROW('Hygiene Data'!C198)),NA())</f>
        <v>#N/A</v>
      </c>
      <c r="BB204" s="135" t="e">
        <f ca="1">+IF(AND(ISNUMBER(OFFSET('Hygiene Data'!$C$10,0,10*ROW('Hygiene Data'!C198))),'Data Summary'!DQ204="Yes"),OFFSET('Hygiene Data'!$C$10,0,10*ROW('Hygiene Data'!C198)),NA())</f>
        <v>#N/A</v>
      </c>
      <c r="BC204" s="135" t="e">
        <f ca="1">+IF(AND(ISNUMBER(OFFSET('Hygiene Data'!$D$6,0,10*ROW('Hygiene Data'!D198))),'Data Summary'!DR204="Yes"),OFFSET('Hygiene Data'!$D$6,0,10*ROW('Hygiene Data'!D198)),NA())</f>
        <v>#N/A</v>
      </c>
      <c r="BD204" s="135" t="e">
        <f ca="1">+IF(AND(ISNUMBER(OFFSET('Hygiene Data'!$D$8,0,10*ROW('Hygiene Data'!D198))),'Data Summary'!DS204="Yes"),OFFSET('Hygiene Data'!$D$8,0,10*ROW('Hygiene Data'!D198)),NA())</f>
        <v>#N/A</v>
      </c>
      <c r="BE204" s="135" t="e">
        <f ca="1">+IF(AND(ISNUMBER(OFFSET('Hygiene Data'!$D$10,0,10*ROW('Hygiene Data'!D198))),'Data Summary'!DT204="Yes"),OFFSET('Hygiene Data'!$D$10,0,10*ROW('Hygiene Data'!D198)),NA())</f>
        <v>#N/A</v>
      </c>
      <c r="BF204" s="135" t="e">
        <f ca="1">+IF(AND(ISNUMBER(OFFSET('Hygiene Data'!$E$6,0,10*ROW('Hygiene Data'!E198))),'Data Summary'!DU204="Yes"),OFFSET('Hygiene Data'!$E$6,0,10*ROW('Hygiene Data'!E198)),NA())</f>
        <v>#N/A</v>
      </c>
      <c r="BG204" s="135" t="e">
        <f ca="1">+IF(AND(ISNUMBER(OFFSET('Hygiene Data'!$E$8,0,10*ROW('Hygiene Data'!E198))),'Data Summary'!DV204="Yes"),OFFSET('Hygiene Data'!$E$8,0,10*ROW('Hygiene Data'!E198)),NA())</f>
        <v>#N/A</v>
      </c>
      <c r="BH204" s="135" t="e">
        <f ca="1">+IF(AND(ISNUMBER(OFFSET('Hygiene Data'!$E$10,0,10*ROW('Hygiene Data'!E198))),'Data Summary'!DW204="Yes"),OFFSET('Hygiene Data'!$E$10,0,10*ROW('Hygiene Data'!E198)),NA())</f>
        <v>#N/A</v>
      </c>
      <c r="BI204" s="135" t="e">
        <f ca="1">+IF(AND(ISNUMBER(OFFSET('Hygiene Data'!$F$6,0,10*ROW('Hygiene Data'!F198))),'Data Summary'!DX204="Yes"),OFFSET('Hygiene Data'!$F$6,0,10*ROW('Hygiene Data'!F198)),NA())</f>
        <v>#N/A</v>
      </c>
      <c r="BJ204" s="135" t="e">
        <f ca="1">+IF(AND(ISNUMBER(OFFSET('Hygiene Data'!$F$8,0,10*ROW('Hygiene Data'!F198))),'Data Summary'!DY204="Yes"),OFFSET('Hygiene Data'!$F$8,0,10*ROW('Hygiene Data'!F198)),NA())</f>
        <v>#N/A</v>
      </c>
      <c r="BK204" s="135" t="e">
        <f ca="1">+IF(AND(ISNUMBER(OFFSET('Hygiene Data'!$F$10,0,10*ROW('Hygiene Data'!F198))),'Data Summary'!DZ204="Yes"),OFFSET('Hygiene Data'!$F$10,0,10*ROW('Hygiene Data'!F198)),NA())</f>
        <v>#N/A</v>
      </c>
      <c r="BL204" s="135" t="e">
        <f ca="1">+IF(AND(ISNUMBER(OFFSET('Hygiene Data'!$G$6,0,10*ROW('Hygiene Data'!G198))),'Data Summary'!EA204="Yes"),OFFSET('Hygiene Data'!$G$6,0,10*ROW('Hygiene Data'!G198)),NA())</f>
        <v>#N/A</v>
      </c>
      <c r="BM204" s="135" t="e">
        <f ca="1">+IF(AND(ISNUMBER(OFFSET('Hygiene Data'!$G$8,0,10*ROW('Hygiene Data'!G198))),'Data Summary'!EB204="Yes"),OFFSET('Hygiene Data'!$G$8,0,10*ROW('Hygiene Data'!G198)),NA())</f>
        <v>#N/A</v>
      </c>
      <c r="BN204" s="135" t="e">
        <f ca="1">+IF(AND(ISNUMBER(OFFSET('Hygiene Data'!$G$10,0,10*ROW('Hygiene Data'!G198))),'Data Summary'!EC204="Yes"),OFFSET('Hygiene Data'!$G$10,0,10*ROW('Hygiene Data'!G198)),NA())</f>
        <v>#N/A</v>
      </c>
      <c r="BO204" s="135" t="e">
        <f ca="1">+IF(AND(ISNUMBER(OFFSET('Hygiene Data'!$H$6,0,10*ROW('Hygiene Data'!H198))),'Data Summary'!ED204="Yes"),OFFSET('Hygiene Data'!$H$6,0,10*ROW('Hygiene Data'!H198)),NA())</f>
        <v>#N/A</v>
      </c>
      <c r="BP204" s="135" t="e">
        <f ca="1">+IF(AND(ISNUMBER(OFFSET('Hygiene Data'!$H$8,0,10*ROW('Hygiene Data'!H198))),'Data Summary'!EE204="Yes"),OFFSET('Hygiene Data'!$H$8,0,10*ROW('Hygiene Data'!H198)),NA())</f>
        <v>#N/A</v>
      </c>
      <c r="BQ204" s="135" t="e">
        <f ca="1">+IF(AND(ISNUMBER(OFFSET('Hygiene Data'!$H$10,0,10*ROW('Hygiene Data'!H198))),'Data Summary'!EF204="Yes"),OFFSET('Hygiene Data'!$H$10,0,10*ROW('Hygiene Data'!H198)),NA())</f>
        <v>#N/A</v>
      </c>
    </row>
    <row r="205" spans="1:69" x14ac:dyDescent="0.2">
      <c r="A205" s="50" t="e">
        <f ca="1">+IF(OFFSET('Water Data'!$B$1,0,10*ROW('Water Data'!B199))="",NA(),OFFSET('Water Data'!$B$1,0,10*ROW('Water Data'!B199)))</f>
        <v>#N/A</v>
      </c>
      <c r="B205" s="50" t="e">
        <f ca="1">+IF(OFFSET('Water Data'!$A$3,0,10*ROW('Water Data'!A202))="",NA(),OFFSET('Water Data'!$A$3,0,10*ROW('Water Data'!A202)))</f>
        <v>#N/A</v>
      </c>
      <c r="C205" s="50" t="e">
        <f ca="1">+IF(OFFSET('Water Data'!$C$3,0,10*ROW('Water Data'!C202))="",NA(),OFFSET('Water Data'!$C$3,0,10*ROW('Water Data'!C202)))</f>
        <v>#N/A</v>
      </c>
      <c r="D205" s="133" t="e">
        <f ca="1">+IF(AND(ISNUMBER(OFFSET('Water Data'!$C$5,0,10*ROW('Water Data'!C199))),'Data Summary'!BS205="Yes"),100-OFFSET('Water Data'!$C$5,0,10*ROW('Water Data'!C199)),NA())</f>
        <v>#N/A</v>
      </c>
      <c r="E205" s="133" t="e">
        <f ca="1">+IF(AND(ISNUMBER(OFFSET('Water Data'!$C$7,0,10*ROW('Water Data'!C199))),'Data Summary'!BT205="Yes"),OFFSET('Water Data'!$C$7,0,10*ROW('Water Data'!C199)),NA())</f>
        <v>#N/A</v>
      </c>
      <c r="F205" s="133" t="e">
        <f ca="1">+IF(AND(ISNUMBER(OFFSET('Water Data'!$C$10,0,10*ROW('Water Data'!C199))),'Data Summary'!BU205="Yes"),OFFSET('Water Data'!$C$10,0,10*ROW('Water Data'!C199)),NA())</f>
        <v>#N/A</v>
      </c>
      <c r="G205" s="133" t="e">
        <f ca="1">+IF(AND(ISNUMBER(OFFSET('Water Data'!$D$5,0,10*ROW('Water Data'!D199))),'Data Summary'!BV205="Yes"),100-OFFSET('Water Data'!$D$5,0,10*ROW('Water Data'!D199)),NA())</f>
        <v>#N/A</v>
      </c>
      <c r="H205" s="133" t="e">
        <f ca="1">+IF(AND(ISNUMBER(OFFSET('Water Data'!$D$7,0,10*ROW('Water Data'!D199))),'Data Summary'!BW205="Yes"),OFFSET('Water Data'!$D$7,0,10*ROW('Water Data'!D199)),NA())</f>
        <v>#N/A</v>
      </c>
      <c r="I205" s="133" t="e">
        <f ca="1">+IF(AND(ISNUMBER(OFFSET('Water Data'!$D$10,0,10*ROW('Water Data'!D199))),'Data Summary'!BX205="Yes"),OFFSET('Water Data'!$D$10,0,10*ROW('Water Data'!D199)),NA())</f>
        <v>#N/A</v>
      </c>
      <c r="J205" s="133" t="e">
        <f ca="1">+IF(AND(ISNUMBER(OFFSET('Water Data'!$E$5,0,10*ROW('Water Data'!E199))),'Data Summary'!BY205="Yes"),100-OFFSET('Water Data'!$E$5,0,10*ROW('Water Data'!E199)),NA())</f>
        <v>#N/A</v>
      </c>
      <c r="K205" s="133" t="e">
        <f ca="1">+IF(AND(ISNUMBER(OFFSET('Water Data'!$E$7,0,10*ROW('Water Data'!E199))),'Data Summary'!BZ205="Yes"),OFFSET('Water Data'!$E$7,0,10*ROW('Water Data'!E199)),NA())</f>
        <v>#N/A</v>
      </c>
      <c r="L205" s="133" t="e">
        <f ca="1">+IF(AND(ISNUMBER(OFFSET('Water Data'!$E$10,0,10*ROW('Water Data'!E199))),'Data Summary'!CA205="Yes"),OFFSET('Water Data'!$E$10,0,10*ROW('Water Data'!E199)),NA())</f>
        <v>#N/A</v>
      </c>
      <c r="M205" s="133" t="e">
        <f ca="1">+IF(AND(ISNUMBER(OFFSET('Water Data'!$F$5,0,10*ROW('Water Data'!F199))),'Data Summary'!CB205="Yes"),100-OFFSET('Water Data'!$F$5,0,10*ROW('Water Data'!F199)),NA())</f>
        <v>#N/A</v>
      </c>
      <c r="N205" s="133" t="e">
        <f ca="1">+IF(AND(ISNUMBER(OFFSET('Water Data'!$F$7,0,10*ROW('Water Data'!F199))),'Data Summary'!CC205="Yes"),OFFSET('Water Data'!$F$7,0,10*ROW('Water Data'!F199)),NA())</f>
        <v>#N/A</v>
      </c>
      <c r="O205" s="133" t="e">
        <f ca="1">+IF(AND(ISNUMBER(OFFSET('Water Data'!$F$10,0,10*ROW('Water Data'!F199))),'Data Summary'!CD205="Yes"),OFFSET('Water Data'!$F$10,0,10*ROW('Water Data'!F199)),NA())</f>
        <v>#N/A</v>
      </c>
      <c r="P205" s="133" t="e">
        <f ca="1">+IF(AND(ISNUMBER(OFFSET('Water Data'!$G$5,0,10*ROW('Water Data'!G199))),'Data Summary'!CE205="Yes"),100-OFFSET('Water Data'!$G$5,0,10*ROW('Water Data'!G199)),NA())</f>
        <v>#N/A</v>
      </c>
      <c r="Q205" s="133" t="e">
        <f ca="1">+IF(AND(ISNUMBER(OFFSET('Water Data'!$G$7,0,10*ROW('Water Data'!G199))),'Data Summary'!CF205="Yes"),OFFSET('Water Data'!$G$7,0,10*ROW('Water Data'!G199)),NA())</f>
        <v>#N/A</v>
      </c>
      <c r="R205" s="133" t="e">
        <f ca="1">+IF(AND(ISNUMBER(OFFSET('Water Data'!$G$10,0,10*ROW('Water Data'!G199))),'Data Summary'!CG205="Yes"),OFFSET('Water Data'!$G$10,0,10*ROW('Water Data'!G199)),NA())</f>
        <v>#N/A</v>
      </c>
      <c r="S205" s="133" t="e">
        <f ca="1">+IF(AND(ISNUMBER(OFFSET('Water Data'!$H$5,0,10*ROW('Water Data'!H199))),'Data Summary'!CH205="Yes"),100-OFFSET('Water Data'!$H$5,0,10*ROW('Water Data'!H199)),NA())</f>
        <v>#N/A</v>
      </c>
      <c r="T205" s="133" t="e">
        <f ca="1">+IF(AND(ISNUMBER(OFFSET('Water Data'!$H$7,0,10*ROW('Water Data'!H199))),'Data Summary'!CI205="Yes"),OFFSET('Water Data'!$H$7,0,10*ROW('Water Data'!H199)),NA())</f>
        <v>#N/A</v>
      </c>
      <c r="U205" s="133" t="e">
        <f ca="1">+IF(AND(ISNUMBER(OFFSET('Water Data'!$H$10,0,10*ROW('Water Data'!H199))),'Data Summary'!CJ205="Yes"),OFFSET('Water Data'!$H$10,0,10*ROW('Water Data'!H199)),NA())</f>
        <v>#N/A</v>
      </c>
      <c r="V205" s="134" t="e">
        <f ca="1">+IF(AND(ISNUMBER(OFFSET('Sanitation Data'!$C$5,0,10*ROW('Sanitation Data'!C199))),'Data Summary'!CK205="Yes"),100-OFFSET('Sanitation Data'!$C$5,0,10*ROW('Sanitation Data'!C199)),NA())</f>
        <v>#N/A</v>
      </c>
      <c r="W205" s="134" t="e">
        <f ca="1">+IF(AND(ISNUMBER(OFFSET('Sanitation Data'!$C$7,0,10*ROW('Sanitation Data'!C199))),'Data Summary'!CL205="Yes"),OFFSET('Sanitation Data'!$C$7,0,10*ROW('Sanitation Data'!C199)),NA())</f>
        <v>#N/A</v>
      </c>
      <c r="X205" s="134" t="e">
        <f ca="1">+IF(AND(ISNUMBER(OFFSET('Sanitation Data'!$C$11,0,10*ROW('Sanitation Data'!C199))),'Data Summary'!CM205="Yes"),OFFSET('Sanitation Data'!$C$11,0,10*ROW('Sanitation Data'!C199)),NA())</f>
        <v>#N/A</v>
      </c>
      <c r="Y205" s="134" t="e">
        <f ca="1">+IF(AND(ISNUMBER(OFFSET('Sanitation Data'!$C$12,0,10*ROW('Sanitation Data'!C199))),'Data Summary'!CN205="Yes"),OFFSET('Sanitation Data'!$C$12,0,10*ROW('Sanitation Data'!C199)),NA())</f>
        <v>#N/A</v>
      </c>
      <c r="Z205" s="134" t="e">
        <f ca="1">+IF(AND(ISNUMBER(OFFSET('Sanitation Data'!$C$13,0,10*ROW('Sanitation Data'!C199))),'Data Summary'!CO205="Yes"),OFFSET('Sanitation Data'!$C$13,0,10*ROW('Sanitation Data'!C199)),NA())</f>
        <v>#N/A</v>
      </c>
      <c r="AA205" s="134" t="e">
        <f ca="1">+IF(AND(ISNUMBER(OFFSET('Sanitation Data'!$D$5,0,10*ROW('Sanitation Data'!D199))),'Data Summary'!CP205="Yes"),100-OFFSET('Sanitation Data'!$D$5,0,10*ROW('Sanitation Data'!D199)),NA())</f>
        <v>#N/A</v>
      </c>
      <c r="AB205" s="134" t="e">
        <f ca="1">+IF(AND(ISNUMBER(OFFSET('Sanitation Data'!$D$7,0,10*ROW('Sanitation Data'!D199))),'Data Summary'!CQ205="Yes"),OFFSET('Sanitation Data'!$D$7,0,10*ROW('Sanitation Data'!D199)),NA())</f>
        <v>#N/A</v>
      </c>
      <c r="AC205" s="134" t="e">
        <f ca="1">+IF(AND(ISNUMBER(OFFSET('Sanitation Data'!$D$11,0,10*ROW('Sanitation Data'!D199))),'Data Summary'!CR205="Yes"),OFFSET('Sanitation Data'!$D$11,0,10*ROW('Sanitation Data'!D199)),NA())</f>
        <v>#N/A</v>
      </c>
      <c r="AD205" s="134" t="e">
        <f ca="1">+IF(AND(ISNUMBER(OFFSET('Sanitation Data'!$D$12,0,10*ROW('Sanitation Data'!D199))),'Data Summary'!CS205="Yes"),OFFSET('Sanitation Data'!$D$12,0,10*ROW('Sanitation Data'!D199)),NA())</f>
        <v>#N/A</v>
      </c>
      <c r="AE205" s="134" t="e">
        <f ca="1">+IF(AND(ISNUMBER(OFFSET('Sanitation Data'!$D$13,0,10*ROW('Sanitation Data'!D199))),'Data Summary'!CT205="Yes"),OFFSET('Sanitation Data'!$D$13,0,10*ROW('Sanitation Data'!D199)),NA())</f>
        <v>#N/A</v>
      </c>
      <c r="AF205" s="134" t="e">
        <f ca="1">+IF(AND(ISNUMBER(OFFSET('Sanitation Data'!$E$5,0,10*ROW('Sanitation Data'!E199))),'Data Summary'!CU205="Yes"),100-OFFSET('Sanitation Data'!$E$5,0,10*ROW('Sanitation Data'!E199)),NA())</f>
        <v>#N/A</v>
      </c>
      <c r="AG205" s="134" t="e">
        <f ca="1">+IF(AND(ISNUMBER(OFFSET('Sanitation Data'!$E$7,0,10*ROW('Sanitation Data'!E199))),'Data Summary'!CV205="Yes"),OFFSET('Sanitation Data'!$E$7,0,10*ROW('Sanitation Data'!E199)),NA())</f>
        <v>#N/A</v>
      </c>
      <c r="AH205" s="134" t="e">
        <f ca="1">+IF(AND(ISNUMBER(OFFSET('Sanitation Data'!$E$11,0,10*ROW('Sanitation Data'!E199))),'Data Summary'!CW205="Yes"),OFFSET('Sanitation Data'!$E$11,0,10*ROW('Sanitation Data'!E199)),NA())</f>
        <v>#N/A</v>
      </c>
      <c r="AI205" s="134" t="e">
        <f ca="1">+IF(AND(ISNUMBER(OFFSET('Sanitation Data'!$E$12,0,10*ROW('Sanitation Data'!E199))),'Data Summary'!CX205="Yes"),OFFSET('Sanitation Data'!$E$12,0,10*ROW('Sanitation Data'!E199)),NA())</f>
        <v>#N/A</v>
      </c>
      <c r="AJ205" s="134" t="e">
        <f ca="1">+IF(AND(ISNUMBER(OFFSET('Sanitation Data'!$E$13,0,10*ROW('Sanitation Data'!E199))),'Data Summary'!CY205="Yes"),OFFSET('Sanitation Data'!$E$13,0,10*ROW('Sanitation Data'!E199)),NA())</f>
        <v>#N/A</v>
      </c>
      <c r="AK205" s="134" t="e">
        <f ca="1">+IF(AND(ISNUMBER(OFFSET('Sanitation Data'!$F$5,0,10*ROW('Sanitation Data'!F199))),'Data Summary'!CZ205="Yes"),100-OFFSET('Sanitation Data'!$F$5,0,10*ROW('Sanitation Data'!F199)),NA())</f>
        <v>#N/A</v>
      </c>
      <c r="AL205" s="134" t="e">
        <f ca="1">+IF(AND(ISNUMBER(OFFSET('Sanitation Data'!$F$7,0,10*ROW('Sanitation Data'!F199))),'Data Summary'!DA205="Yes"),OFFSET('Sanitation Data'!$F$7,0,10*ROW('Sanitation Data'!F199)),NA())</f>
        <v>#N/A</v>
      </c>
      <c r="AM205" s="134" t="e">
        <f ca="1">+IF(AND(ISNUMBER(OFFSET('Sanitation Data'!$F$11,0,10*ROW('Sanitation Data'!F199))),'Data Summary'!DB205="Yes"),OFFSET('Sanitation Data'!$F$11,0,10*ROW('Sanitation Data'!F199)),NA())</f>
        <v>#N/A</v>
      </c>
      <c r="AN205" s="134" t="e">
        <f ca="1">+IF(AND(ISNUMBER(OFFSET('Sanitation Data'!$F$12,0,10*ROW('Sanitation Data'!F199))),'Data Summary'!DC205="Yes"),OFFSET('Sanitation Data'!$F$12,0,10*ROW('Sanitation Data'!F199)),NA())</f>
        <v>#N/A</v>
      </c>
      <c r="AO205" s="134" t="e">
        <f ca="1">+IF(AND(ISNUMBER(OFFSET('Sanitation Data'!$F$13,0,10*ROW('Sanitation Data'!F199))),'Data Summary'!DD205="Yes"),OFFSET('Sanitation Data'!$F$13,0,10*ROW('Sanitation Data'!F199)),NA())</f>
        <v>#N/A</v>
      </c>
      <c r="AP205" s="134" t="e">
        <f ca="1">+IF(AND(ISNUMBER(OFFSET('Sanitation Data'!$G$5,0,10*ROW('Sanitation Data'!G199))),'Data Summary'!DE205="Yes"),100-OFFSET('Sanitation Data'!$G$5,0,10*ROW('Sanitation Data'!G199)),NA())</f>
        <v>#N/A</v>
      </c>
      <c r="AQ205" s="134" t="e">
        <f ca="1">+IF(AND(ISNUMBER(OFFSET('Sanitation Data'!$G$7,0,10*ROW('Sanitation Data'!G199))),'Data Summary'!DF205="Yes"),OFFSET('Sanitation Data'!$G$7,0,10*ROW('Sanitation Data'!G199)),NA())</f>
        <v>#N/A</v>
      </c>
      <c r="AR205" s="134" t="e">
        <f ca="1">+IF(AND(ISNUMBER(OFFSET('Sanitation Data'!$G$11,0,10*ROW('Sanitation Data'!G199))),'Data Summary'!DG205="Yes"),OFFSET('Sanitation Data'!$G$11,0,10*ROW('Sanitation Data'!G199)),NA())</f>
        <v>#N/A</v>
      </c>
      <c r="AS205" s="134" t="e">
        <f ca="1">+IF(AND(ISNUMBER(OFFSET('Sanitation Data'!$G$12,0,10*ROW('Sanitation Data'!G199))),'Data Summary'!DH205="Yes"),OFFSET('Sanitation Data'!$G$12,0,10*ROW('Sanitation Data'!G199)),NA())</f>
        <v>#N/A</v>
      </c>
      <c r="AT205" s="134" t="e">
        <f ca="1">+IF(AND(ISNUMBER(OFFSET('Sanitation Data'!$G$13,0,10*ROW('Sanitation Data'!G199))),'Data Summary'!DI205="Yes"),OFFSET('Sanitation Data'!$G$13,0,10*ROW('Sanitation Data'!G199)),NA())</f>
        <v>#N/A</v>
      </c>
      <c r="AU205" s="134" t="e">
        <f ca="1">+IF(AND(ISNUMBER(OFFSET('Sanitation Data'!$H$5,0,10*ROW('Sanitation Data'!H199))),'Data Summary'!DJ205="Yes"),100-OFFSET('Sanitation Data'!$H$5,0,10*ROW('Sanitation Data'!H199)),NA())</f>
        <v>#N/A</v>
      </c>
      <c r="AV205" s="134" t="e">
        <f ca="1">+IF(AND(ISNUMBER(OFFSET('Sanitation Data'!$H$7,0,10*ROW('Sanitation Data'!H199))),'Data Summary'!DK205="Yes"),OFFSET('Sanitation Data'!$H$7,0,10*ROW('Sanitation Data'!H199)),NA())</f>
        <v>#N/A</v>
      </c>
      <c r="AW205" s="134" t="e">
        <f ca="1">+IF(AND(ISNUMBER(OFFSET('Sanitation Data'!$H$11,0,10*ROW('Sanitation Data'!H199))),'Data Summary'!DL205="Yes"),OFFSET('Sanitation Data'!$H$11,0,10*ROW('Sanitation Data'!H199)),NA())</f>
        <v>#N/A</v>
      </c>
      <c r="AX205" s="134" t="e">
        <f ca="1">+IF(AND(ISNUMBER(OFFSET('Sanitation Data'!$H$12,0,10*ROW('Sanitation Data'!H199))),'Data Summary'!DM205="Yes"),OFFSET('Sanitation Data'!$H$12,0,10*ROW('Sanitation Data'!H199)),NA())</f>
        <v>#N/A</v>
      </c>
      <c r="AY205" s="134" t="e">
        <f ca="1">+IF(AND(ISNUMBER(OFFSET('Sanitation Data'!$H$13,0,10*ROW('Sanitation Data'!H199))),'Data Summary'!DN205="Yes"),OFFSET('Sanitation Data'!$H$13,0,10*ROW('Sanitation Data'!H199)),NA())</f>
        <v>#N/A</v>
      </c>
      <c r="AZ205" s="135" t="e">
        <f ca="1">+IF(AND(ISNUMBER(OFFSET('Hygiene Data'!$C$6,0,10*ROW('Hygiene Data'!C199))),'Data Summary'!DO205="Yes"),OFFSET('Hygiene Data'!$C$6,0,10*ROW('Hygiene Data'!C199)),NA())</f>
        <v>#N/A</v>
      </c>
      <c r="BA205" s="135" t="e">
        <f ca="1">+IF(AND(ISNUMBER(OFFSET('Hygiene Data'!$C$8,0,10*ROW('Hygiene Data'!C199))),'Data Summary'!DP205="Yes"),OFFSET('Hygiene Data'!$C$8,0,10*ROW('Hygiene Data'!C199)),NA())</f>
        <v>#N/A</v>
      </c>
      <c r="BB205" s="135" t="e">
        <f ca="1">+IF(AND(ISNUMBER(OFFSET('Hygiene Data'!$C$10,0,10*ROW('Hygiene Data'!C199))),'Data Summary'!DQ205="Yes"),OFFSET('Hygiene Data'!$C$10,0,10*ROW('Hygiene Data'!C199)),NA())</f>
        <v>#N/A</v>
      </c>
      <c r="BC205" s="135" t="e">
        <f ca="1">+IF(AND(ISNUMBER(OFFSET('Hygiene Data'!$D$6,0,10*ROW('Hygiene Data'!D199))),'Data Summary'!DR205="Yes"),OFFSET('Hygiene Data'!$D$6,0,10*ROW('Hygiene Data'!D199)),NA())</f>
        <v>#N/A</v>
      </c>
      <c r="BD205" s="135" t="e">
        <f ca="1">+IF(AND(ISNUMBER(OFFSET('Hygiene Data'!$D$8,0,10*ROW('Hygiene Data'!D199))),'Data Summary'!DS205="Yes"),OFFSET('Hygiene Data'!$D$8,0,10*ROW('Hygiene Data'!D199)),NA())</f>
        <v>#N/A</v>
      </c>
      <c r="BE205" s="135" t="e">
        <f ca="1">+IF(AND(ISNUMBER(OFFSET('Hygiene Data'!$D$10,0,10*ROW('Hygiene Data'!D199))),'Data Summary'!DT205="Yes"),OFFSET('Hygiene Data'!$D$10,0,10*ROW('Hygiene Data'!D199)),NA())</f>
        <v>#N/A</v>
      </c>
      <c r="BF205" s="135" t="e">
        <f ca="1">+IF(AND(ISNUMBER(OFFSET('Hygiene Data'!$E$6,0,10*ROW('Hygiene Data'!E199))),'Data Summary'!DU205="Yes"),OFFSET('Hygiene Data'!$E$6,0,10*ROW('Hygiene Data'!E199)),NA())</f>
        <v>#N/A</v>
      </c>
      <c r="BG205" s="135" t="e">
        <f ca="1">+IF(AND(ISNUMBER(OFFSET('Hygiene Data'!$E$8,0,10*ROW('Hygiene Data'!E199))),'Data Summary'!DV205="Yes"),OFFSET('Hygiene Data'!$E$8,0,10*ROW('Hygiene Data'!E199)),NA())</f>
        <v>#N/A</v>
      </c>
      <c r="BH205" s="135" t="e">
        <f ca="1">+IF(AND(ISNUMBER(OFFSET('Hygiene Data'!$E$10,0,10*ROW('Hygiene Data'!E199))),'Data Summary'!DW205="Yes"),OFFSET('Hygiene Data'!$E$10,0,10*ROW('Hygiene Data'!E199)),NA())</f>
        <v>#N/A</v>
      </c>
      <c r="BI205" s="135" t="e">
        <f ca="1">+IF(AND(ISNUMBER(OFFSET('Hygiene Data'!$F$6,0,10*ROW('Hygiene Data'!F199))),'Data Summary'!DX205="Yes"),OFFSET('Hygiene Data'!$F$6,0,10*ROW('Hygiene Data'!F199)),NA())</f>
        <v>#N/A</v>
      </c>
      <c r="BJ205" s="135" t="e">
        <f ca="1">+IF(AND(ISNUMBER(OFFSET('Hygiene Data'!$F$8,0,10*ROW('Hygiene Data'!F199))),'Data Summary'!DY205="Yes"),OFFSET('Hygiene Data'!$F$8,0,10*ROW('Hygiene Data'!F199)),NA())</f>
        <v>#N/A</v>
      </c>
      <c r="BK205" s="135" t="e">
        <f ca="1">+IF(AND(ISNUMBER(OFFSET('Hygiene Data'!$F$10,0,10*ROW('Hygiene Data'!F199))),'Data Summary'!DZ205="Yes"),OFFSET('Hygiene Data'!$F$10,0,10*ROW('Hygiene Data'!F199)),NA())</f>
        <v>#N/A</v>
      </c>
      <c r="BL205" s="135" t="e">
        <f ca="1">+IF(AND(ISNUMBER(OFFSET('Hygiene Data'!$G$6,0,10*ROW('Hygiene Data'!G199))),'Data Summary'!EA205="Yes"),OFFSET('Hygiene Data'!$G$6,0,10*ROW('Hygiene Data'!G199)),NA())</f>
        <v>#N/A</v>
      </c>
      <c r="BM205" s="135" t="e">
        <f ca="1">+IF(AND(ISNUMBER(OFFSET('Hygiene Data'!$G$8,0,10*ROW('Hygiene Data'!G199))),'Data Summary'!EB205="Yes"),OFFSET('Hygiene Data'!$G$8,0,10*ROW('Hygiene Data'!G199)),NA())</f>
        <v>#N/A</v>
      </c>
      <c r="BN205" s="135" t="e">
        <f ca="1">+IF(AND(ISNUMBER(OFFSET('Hygiene Data'!$G$10,0,10*ROW('Hygiene Data'!G199))),'Data Summary'!EC205="Yes"),OFFSET('Hygiene Data'!$G$10,0,10*ROW('Hygiene Data'!G199)),NA())</f>
        <v>#N/A</v>
      </c>
      <c r="BO205" s="135" t="e">
        <f ca="1">+IF(AND(ISNUMBER(OFFSET('Hygiene Data'!$H$6,0,10*ROW('Hygiene Data'!H199))),'Data Summary'!ED205="Yes"),OFFSET('Hygiene Data'!$H$6,0,10*ROW('Hygiene Data'!H199)),NA())</f>
        <v>#N/A</v>
      </c>
      <c r="BP205" s="135" t="e">
        <f ca="1">+IF(AND(ISNUMBER(OFFSET('Hygiene Data'!$H$8,0,10*ROW('Hygiene Data'!H199))),'Data Summary'!EE205="Yes"),OFFSET('Hygiene Data'!$H$8,0,10*ROW('Hygiene Data'!H199)),NA())</f>
        <v>#N/A</v>
      </c>
      <c r="BQ205" s="135" t="e">
        <f ca="1">+IF(AND(ISNUMBER(OFFSET('Hygiene Data'!$H$10,0,10*ROW('Hygiene Data'!H199))),'Data Summary'!EF205="Yes"),OFFSET('Hygiene Data'!$H$10,0,10*ROW('Hygiene Data'!H199)),NA())</f>
        <v>#N/A</v>
      </c>
    </row>
    <row r="206" spans="1:69" x14ac:dyDescent="0.2">
      <c r="A206" s="50" t="e">
        <f ca="1">+IF(OFFSET('Water Data'!$B$1,0,10*ROW('Water Data'!B200))="",NA(),OFFSET('Water Data'!$B$1,0,10*ROW('Water Data'!B200)))</f>
        <v>#N/A</v>
      </c>
      <c r="B206" s="50" t="e">
        <f ca="1">+IF(OFFSET('Water Data'!$A$3,0,10*ROW('Water Data'!A203))="",NA(),OFFSET('Water Data'!$A$3,0,10*ROW('Water Data'!A203)))</f>
        <v>#N/A</v>
      </c>
      <c r="C206" s="50" t="e">
        <f ca="1">+IF(OFFSET('Water Data'!$C$3,0,10*ROW('Water Data'!C203))="",NA(),OFFSET('Water Data'!$C$3,0,10*ROW('Water Data'!C203)))</f>
        <v>#N/A</v>
      </c>
      <c r="D206" s="133" t="e">
        <f ca="1">+IF(AND(ISNUMBER(OFFSET('Water Data'!$C$5,0,10*ROW('Water Data'!C200))),'Data Summary'!BS206="Yes"),100-OFFSET('Water Data'!$C$5,0,10*ROW('Water Data'!C200)),NA())</f>
        <v>#N/A</v>
      </c>
      <c r="E206" s="133" t="e">
        <f ca="1">+IF(AND(ISNUMBER(OFFSET('Water Data'!$C$7,0,10*ROW('Water Data'!C200))),'Data Summary'!BT206="Yes"),OFFSET('Water Data'!$C$7,0,10*ROW('Water Data'!C200)),NA())</f>
        <v>#N/A</v>
      </c>
      <c r="F206" s="133" t="e">
        <f ca="1">+IF(AND(ISNUMBER(OFFSET('Water Data'!$C$10,0,10*ROW('Water Data'!C200))),'Data Summary'!BU206="Yes"),OFFSET('Water Data'!$C$10,0,10*ROW('Water Data'!C200)),NA())</f>
        <v>#N/A</v>
      </c>
      <c r="G206" s="133" t="e">
        <f ca="1">+IF(AND(ISNUMBER(OFFSET('Water Data'!$D$5,0,10*ROW('Water Data'!D200))),'Data Summary'!BV206="Yes"),100-OFFSET('Water Data'!$D$5,0,10*ROW('Water Data'!D200)),NA())</f>
        <v>#N/A</v>
      </c>
      <c r="H206" s="133" t="e">
        <f ca="1">+IF(AND(ISNUMBER(OFFSET('Water Data'!$D$7,0,10*ROW('Water Data'!D200))),'Data Summary'!BW206="Yes"),OFFSET('Water Data'!$D$7,0,10*ROW('Water Data'!D200)),NA())</f>
        <v>#N/A</v>
      </c>
      <c r="I206" s="133" t="e">
        <f ca="1">+IF(AND(ISNUMBER(OFFSET('Water Data'!$D$10,0,10*ROW('Water Data'!D200))),'Data Summary'!BX206="Yes"),OFFSET('Water Data'!$D$10,0,10*ROW('Water Data'!D200)),NA())</f>
        <v>#N/A</v>
      </c>
      <c r="J206" s="133" t="e">
        <f ca="1">+IF(AND(ISNUMBER(OFFSET('Water Data'!$E$5,0,10*ROW('Water Data'!E200))),'Data Summary'!BY206="Yes"),100-OFFSET('Water Data'!$E$5,0,10*ROW('Water Data'!E200)),NA())</f>
        <v>#N/A</v>
      </c>
      <c r="K206" s="133" t="e">
        <f ca="1">+IF(AND(ISNUMBER(OFFSET('Water Data'!$E$7,0,10*ROW('Water Data'!E200))),'Data Summary'!BZ206="Yes"),OFFSET('Water Data'!$E$7,0,10*ROW('Water Data'!E200)),NA())</f>
        <v>#N/A</v>
      </c>
      <c r="L206" s="133" t="e">
        <f ca="1">+IF(AND(ISNUMBER(OFFSET('Water Data'!$E$10,0,10*ROW('Water Data'!E200))),'Data Summary'!CA206="Yes"),OFFSET('Water Data'!$E$10,0,10*ROW('Water Data'!E200)),NA())</f>
        <v>#N/A</v>
      </c>
      <c r="M206" s="133" t="e">
        <f ca="1">+IF(AND(ISNUMBER(OFFSET('Water Data'!$F$5,0,10*ROW('Water Data'!F200))),'Data Summary'!CB206="Yes"),100-OFFSET('Water Data'!$F$5,0,10*ROW('Water Data'!F200)),NA())</f>
        <v>#N/A</v>
      </c>
      <c r="N206" s="133" t="e">
        <f ca="1">+IF(AND(ISNUMBER(OFFSET('Water Data'!$F$7,0,10*ROW('Water Data'!F200))),'Data Summary'!CC206="Yes"),OFFSET('Water Data'!$F$7,0,10*ROW('Water Data'!F200)),NA())</f>
        <v>#N/A</v>
      </c>
      <c r="O206" s="133" t="e">
        <f ca="1">+IF(AND(ISNUMBER(OFFSET('Water Data'!$F$10,0,10*ROW('Water Data'!F200))),'Data Summary'!CD206="Yes"),OFFSET('Water Data'!$F$10,0,10*ROW('Water Data'!F200)),NA())</f>
        <v>#N/A</v>
      </c>
      <c r="P206" s="133" t="e">
        <f ca="1">+IF(AND(ISNUMBER(OFFSET('Water Data'!$G$5,0,10*ROW('Water Data'!G200))),'Data Summary'!CE206="Yes"),100-OFFSET('Water Data'!$G$5,0,10*ROW('Water Data'!G200)),NA())</f>
        <v>#N/A</v>
      </c>
      <c r="Q206" s="133" t="e">
        <f ca="1">+IF(AND(ISNUMBER(OFFSET('Water Data'!$G$7,0,10*ROW('Water Data'!G200))),'Data Summary'!CF206="Yes"),OFFSET('Water Data'!$G$7,0,10*ROW('Water Data'!G200)),NA())</f>
        <v>#N/A</v>
      </c>
      <c r="R206" s="133" t="e">
        <f ca="1">+IF(AND(ISNUMBER(OFFSET('Water Data'!$G$10,0,10*ROW('Water Data'!G200))),'Data Summary'!CG206="Yes"),OFFSET('Water Data'!$G$10,0,10*ROW('Water Data'!G200)),NA())</f>
        <v>#N/A</v>
      </c>
      <c r="S206" s="133" t="e">
        <f ca="1">+IF(AND(ISNUMBER(OFFSET('Water Data'!$H$5,0,10*ROW('Water Data'!H200))),'Data Summary'!CH206="Yes"),100-OFFSET('Water Data'!$H$5,0,10*ROW('Water Data'!H200)),NA())</f>
        <v>#N/A</v>
      </c>
      <c r="T206" s="133" t="e">
        <f ca="1">+IF(AND(ISNUMBER(OFFSET('Water Data'!$H$7,0,10*ROW('Water Data'!H200))),'Data Summary'!CI206="Yes"),OFFSET('Water Data'!$H$7,0,10*ROW('Water Data'!H200)),NA())</f>
        <v>#N/A</v>
      </c>
      <c r="U206" s="133" t="e">
        <f ca="1">+IF(AND(ISNUMBER(OFFSET('Water Data'!$H$10,0,10*ROW('Water Data'!H200))),'Data Summary'!CJ206="Yes"),OFFSET('Water Data'!$H$10,0,10*ROW('Water Data'!H200)),NA())</f>
        <v>#N/A</v>
      </c>
      <c r="V206" s="134" t="e">
        <f ca="1">+IF(AND(ISNUMBER(OFFSET('Sanitation Data'!$C$5,0,10*ROW('Sanitation Data'!C200))),'Data Summary'!CK206="Yes"),100-OFFSET('Sanitation Data'!$C$5,0,10*ROW('Sanitation Data'!C200)),NA())</f>
        <v>#N/A</v>
      </c>
      <c r="W206" s="134" t="e">
        <f ca="1">+IF(AND(ISNUMBER(OFFSET('Sanitation Data'!$C$7,0,10*ROW('Sanitation Data'!C200))),'Data Summary'!CL206="Yes"),OFFSET('Sanitation Data'!$C$7,0,10*ROW('Sanitation Data'!C200)),NA())</f>
        <v>#N/A</v>
      </c>
      <c r="X206" s="134" t="e">
        <f ca="1">+IF(AND(ISNUMBER(OFFSET('Sanitation Data'!$C$11,0,10*ROW('Sanitation Data'!C200))),'Data Summary'!CM206="Yes"),OFFSET('Sanitation Data'!$C$11,0,10*ROW('Sanitation Data'!C200)),NA())</f>
        <v>#N/A</v>
      </c>
      <c r="Y206" s="134" t="e">
        <f ca="1">+IF(AND(ISNUMBER(OFFSET('Sanitation Data'!$C$12,0,10*ROW('Sanitation Data'!C200))),'Data Summary'!CN206="Yes"),OFFSET('Sanitation Data'!$C$12,0,10*ROW('Sanitation Data'!C200)),NA())</f>
        <v>#N/A</v>
      </c>
      <c r="Z206" s="134" t="e">
        <f ca="1">+IF(AND(ISNUMBER(OFFSET('Sanitation Data'!$C$13,0,10*ROW('Sanitation Data'!C200))),'Data Summary'!CO206="Yes"),OFFSET('Sanitation Data'!$C$13,0,10*ROW('Sanitation Data'!C200)),NA())</f>
        <v>#N/A</v>
      </c>
      <c r="AA206" s="134" t="e">
        <f ca="1">+IF(AND(ISNUMBER(OFFSET('Sanitation Data'!$D$5,0,10*ROW('Sanitation Data'!D200))),'Data Summary'!CP206="Yes"),100-OFFSET('Sanitation Data'!$D$5,0,10*ROW('Sanitation Data'!D200)),NA())</f>
        <v>#N/A</v>
      </c>
      <c r="AB206" s="134" t="e">
        <f ca="1">+IF(AND(ISNUMBER(OFFSET('Sanitation Data'!$D$7,0,10*ROW('Sanitation Data'!D200))),'Data Summary'!CQ206="Yes"),OFFSET('Sanitation Data'!$D$7,0,10*ROW('Sanitation Data'!D200)),NA())</f>
        <v>#N/A</v>
      </c>
      <c r="AC206" s="134" t="e">
        <f ca="1">+IF(AND(ISNUMBER(OFFSET('Sanitation Data'!$D$11,0,10*ROW('Sanitation Data'!D200))),'Data Summary'!CR206="Yes"),OFFSET('Sanitation Data'!$D$11,0,10*ROW('Sanitation Data'!D200)),NA())</f>
        <v>#N/A</v>
      </c>
      <c r="AD206" s="134" t="e">
        <f ca="1">+IF(AND(ISNUMBER(OFFSET('Sanitation Data'!$D$12,0,10*ROW('Sanitation Data'!D200))),'Data Summary'!CS206="Yes"),OFFSET('Sanitation Data'!$D$12,0,10*ROW('Sanitation Data'!D200)),NA())</f>
        <v>#N/A</v>
      </c>
      <c r="AE206" s="134" t="e">
        <f ca="1">+IF(AND(ISNUMBER(OFFSET('Sanitation Data'!$D$13,0,10*ROW('Sanitation Data'!D200))),'Data Summary'!CT206="Yes"),OFFSET('Sanitation Data'!$D$13,0,10*ROW('Sanitation Data'!D200)),NA())</f>
        <v>#N/A</v>
      </c>
      <c r="AF206" s="134" t="e">
        <f ca="1">+IF(AND(ISNUMBER(OFFSET('Sanitation Data'!$E$5,0,10*ROW('Sanitation Data'!E200))),'Data Summary'!CU206="Yes"),100-OFFSET('Sanitation Data'!$E$5,0,10*ROW('Sanitation Data'!E200)),NA())</f>
        <v>#N/A</v>
      </c>
      <c r="AG206" s="134" t="e">
        <f ca="1">+IF(AND(ISNUMBER(OFFSET('Sanitation Data'!$E$7,0,10*ROW('Sanitation Data'!E200))),'Data Summary'!CV206="Yes"),OFFSET('Sanitation Data'!$E$7,0,10*ROW('Sanitation Data'!E200)),NA())</f>
        <v>#N/A</v>
      </c>
      <c r="AH206" s="134" t="e">
        <f ca="1">+IF(AND(ISNUMBER(OFFSET('Sanitation Data'!$E$11,0,10*ROW('Sanitation Data'!E200))),'Data Summary'!CW206="Yes"),OFFSET('Sanitation Data'!$E$11,0,10*ROW('Sanitation Data'!E200)),NA())</f>
        <v>#N/A</v>
      </c>
      <c r="AI206" s="134" t="e">
        <f ca="1">+IF(AND(ISNUMBER(OFFSET('Sanitation Data'!$E$12,0,10*ROW('Sanitation Data'!E200))),'Data Summary'!CX206="Yes"),OFFSET('Sanitation Data'!$E$12,0,10*ROW('Sanitation Data'!E200)),NA())</f>
        <v>#N/A</v>
      </c>
      <c r="AJ206" s="134" t="e">
        <f ca="1">+IF(AND(ISNUMBER(OFFSET('Sanitation Data'!$E$13,0,10*ROW('Sanitation Data'!E200))),'Data Summary'!CY206="Yes"),OFFSET('Sanitation Data'!$E$13,0,10*ROW('Sanitation Data'!E200)),NA())</f>
        <v>#N/A</v>
      </c>
      <c r="AK206" s="134" t="e">
        <f ca="1">+IF(AND(ISNUMBER(OFFSET('Sanitation Data'!$F$5,0,10*ROW('Sanitation Data'!F200))),'Data Summary'!CZ206="Yes"),100-OFFSET('Sanitation Data'!$F$5,0,10*ROW('Sanitation Data'!F200)),NA())</f>
        <v>#N/A</v>
      </c>
      <c r="AL206" s="134" t="e">
        <f ca="1">+IF(AND(ISNUMBER(OFFSET('Sanitation Data'!$F$7,0,10*ROW('Sanitation Data'!F200))),'Data Summary'!DA206="Yes"),OFFSET('Sanitation Data'!$F$7,0,10*ROW('Sanitation Data'!F200)),NA())</f>
        <v>#N/A</v>
      </c>
      <c r="AM206" s="134" t="e">
        <f ca="1">+IF(AND(ISNUMBER(OFFSET('Sanitation Data'!$F$11,0,10*ROW('Sanitation Data'!F200))),'Data Summary'!DB206="Yes"),OFFSET('Sanitation Data'!$F$11,0,10*ROW('Sanitation Data'!F200)),NA())</f>
        <v>#N/A</v>
      </c>
      <c r="AN206" s="134" t="e">
        <f ca="1">+IF(AND(ISNUMBER(OFFSET('Sanitation Data'!$F$12,0,10*ROW('Sanitation Data'!F200))),'Data Summary'!DC206="Yes"),OFFSET('Sanitation Data'!$F$12,0,10*ROW('Sanitation Data'!F200)),NA())</f>
        <v>#N/A</v>
      </c>
      <c r="AO206" s="134" t="e">
        <f ca="1">+IF(AND(ISNUMBER(OFFSET('Sanitation Data'!$F$13,0,10*ROW('Sanitation Data'!F200))),'Data Summary'!DD206="Yes"),OFFSET('Sanitation Data'!$F$13,0,10*ROW('Sanitation Data'!F200)),NA())</f>
        <v>#N/A</v>
      </c>
      <c r="AP206" s="134" t="e">
        <f ca="1">+IF(AND(ISNUMBER(OFFSET('Sanitation Data'!$G$5,0,10*ROW('Sanitation Data'!G200))),'Data Summary'!DE206="Yes"),100-OFFSET('Sanitation Data'!$G$5,0,10*ROW('Sanitation Data'!G200)),NA())</f>
        <v>#N/A</v>
      </c>
      <c r="AQ206" s="134" t="e">
        <f ca="1">+IF(AND(ISNUMBER(OFFSET('Sanitation Data'!$G$7,0,10*ROW('Sanitation Data'!G200))),'Data Summary'!DF206="Yes"),OFFSET('Sanitation Data'!$G$7,0,10*ROW('Sanitation Data'!G200)),NA())</f>
        <v>#N/A</v>
      </c>
      <c r="AR206" s="134" t="e">
        <f ca="1">+IF(AND(ISNUMBER(OFFSET('Sanitation Data'!$G$11,0,10*ROW('Sanitation Data'!G200))),'Data Summary'!DG206="Yes"),OFFSET('Sanitation Data'!$G$11,0,10*ROW('Sanitation Data'!G200)),NA())</f>
        <v>#N/A</v>
      </c>
      <c r="AS206" s="134" t="e">
        <f ca="1">+IF(AND(ISNUMBER(OFFSET('Sanitation Data'!$G$12,0,10*ROW('Sanitation Data'!G200))),'Data Summary'!DH206="Yes"),OFFSET('Sanitation Data'!$G$12,0,10*ROW('Sanitation Data'!G200)),NA())</f>
        <v>#N/A</v>
      </c>
      <c r="AT206" s="134" t="e">
        <f ca="1">+IF(AND(ISNUMBER(OFFSET('Sanitation Data'!$G$13,0,10*ROW('Sanitation Data'!G200))),'Data Summary'!DI206="Yes"),OFFSET('Sanitation Data'!$G$13,0,10*ROW('Sanitation Data'!G200)),NA())</f>
        <v>#N/A</v>
      </c>
      <c r="AU206" s="134" t="e">
        <f ca="1">+IF(AND(ISNUMBER(OFFSET('Sanitation Data'!$H$5,0,10*ROW('Sanitation Data'!H200))),'Data Summary'!DJ206="Yes"),100-OFFSET('Sanitation Data'!$H$5,0,10*ROW('Sanitation Data'!H200)),NA())</f>
        <v>#N/A</v>
      </c>
      <c r="AV206" s="134" t="e">
        <f ca="1">+IF(AND(ISNUMBER(OFFSET('Sanitation Data'!$H$7,0,10*ROW('Sanitation Data'!H200))),'Data Summary'!DK206="Yes"),OFFSET('Sanitation Data'!$H$7,0,10*ROW('Sanitation Data'!H200)),NA())</f>
        <v>#N/A</v>
      </c>
      <c r="AW206" s="134" t="e">
        <f ca="1">+IF(AND(ISNUMBER(OFFSET('Sanitation Data'!$H$11,0,10*ROW('Sanitation Data'!H200))),'Data Summary'!DL206="Yes"),OFFSET('Sanitation Data'!$H$11,0,10*ROW('Sanitation Data'!H200)),NA())</f>
        <v>#N/A</v>
      </c>
      <c r="AX206" s="134" t="e">
        <f ca="1">+IF(AND(ISNUMBER(OFFSET('Sanitation Data'!$H$12,0,10*ROW('Sanitation Data'!H200))),'Data Summary'!DM206="Yes"),OFFSET('Sanitation Data'!$H$12,0,10*ROW('Sanitation Data'!H200)),NA())</f>
        <v>#N/A</v>
      </c>
      <c r="AY206" s="134" t="e">
        <f ca="1">+IF(AND(ISNUMBER(OFFSET('Sanitation Data'!$H$13,0,10*ROW('Sanitation Data'!H200))),'Data Summary'!DN206="Yes"),OFFSET('Sanitation Data'!$H$13,0,10*ROW('Sanitation Data'!H200)),NA())</f>
        <v>#N/A</v>
      </c>
      <c r="AZ206" s="135" t="e">
        <f ca="1">+IF(AND(ISNUMBER(OFFSET('Hygiene Data'!$C$6,0,10*ROW('Hygiene Data'!C200))),'Data Summary'!DO206="Yes"),OFFSET('Hygiene Data'!$C$6,0,10*ROW('Hygiene Data'!C200)),NA())</f>
        <v>#N/A</v>
      </c>
      <c r="BA206" s="135" t="e">
        <f ca="1">+IF(AND(ISNUMBER(OFFSET('Hygiene Data'!$C$8,0,10*ROW('Hygiene Data'!C200))),'Data Summary'!DP206="Yes"),OFFSET('Hygiene Data'!$C$8,0,10*ROW('Hygiene Data'!C200)),NA())</f>
        <v>#N/A</v>
      </c>
      <c r="BB206" s="135" t="e">
        <f ca="1">+IF(AND(ISNUMBER(OFFSET('Hygiene Data'!$C$10,0,10*ROW('Hygiene Data'!C200))),'Data Summary'!DQ206="Yes"),OFFSET('Hygiene Data'!$C$10,0,10*ROW('Hygiene Data'!C200)),NA())</f>
        <v>#N/A</v>
      </c>
      <c r="BC206" s="135" t="e">
        <f ca="1">+IF(AND(ISNUMBER(OFFSET('Hygiene Data'!$D$6,0,10*ROW('Hygiene Data'!D200))),'Data Summary'!DR206="Yes"),OFFSET('Hygiene Data'!$D$6,0,10*ROW('Hygiene Data'!D200)),NA())</f>
        <v>#N/A</v>
      </c>
      <c r="BD206" s="135" t="e">
        <f ca="1">+IF(AND(ISNUMBER(OFFSET('Hygiene Data'!$D$8,0,10*ROW('Hygiene Data'!D200))),'Data Summary'!DS206="Yes"),OFFSET('Hygiene Data'!$D$8,0,10*ROW('Hygiene Data'!D200)),NA())</f>
        <v>#N/A</v>
      </c>
      <c r="BE206" s="135" t="e">
        <f ca="1">+IF(AND(ISNUMBER(OFFSET('Hygiene Data'!$D$10,0,10*ROW('Hygiene Data'!D200))),'Data Summary'!DT206="Yes"),OFFSET('Hygiene Data'!$D$10,0,10*ROW('Hygiene Data'!D200)),NA())</f>
        <v>#N/A</v>
      </c>
      <c r="BF206" s="135" t="e">
        <f ca="1">+IF(AND(ISNUMBER(OFFSET('Hygiene Data'!$E$6,0,10*ROW('Hygiene Data'!E200))),'Data Summary'!DU206="Yes"),OFFSET('Hygiene Data'!$E$6,0,10*ROW('Hygiene Data'!E200)),NA())</f>
        <v>#N/A</v>
      </c>
      <c r="BG206" s="135" t="e">
        <f ca="1">+IF(AND(ISNUMBER(OFFSET('Hygiene Data'!$E$8,0,10*ROW('Hygiene Data'!E200))),'Data Summary'!DV206="Yes"),OFFSET('Hygiene Data'!$E$8,0,10*ROW('Hygiene Data'!E200)),NA())</f>
        <v>#N/A</v>
      </c>
      <c r="BH206" s="135" t="e">
        <f ca="1">+IF(AND(ISNUMBER(OFFSET('Hygiene Data'!$E$10,0,10*ROW('Hygiene Data'!E200))),'Data Summary'!DW206="Yes"),OFFSET('Hygiene Data'!$E$10,0,10*ROW('Hygiene Data'!E200)),NA())</f>
        <v>#N/A</v>
      </c>
      <c r="BI206" s="135" t="e">
        <f ca="1">+IF(AND(ISNUMBER(OFFSET('Hygiene Data'!$F$6,0,10*ROW('Hygiene Data'!F200))),'Data Summary'!DX206="Yes"),OFFSET('Hygiene Data'!$F$6,0,10*ROW('Hygiene Data'!F200)),NA())</f>
        <v>#N/A</v>
      </c>
      <c r="BJ206" s="135" t="e">
        <f ca="1">+IF(AND(ISNUMBER(OFFSET('Hygiene Data'!$F$8,0,10*ROW('Hygiene Data'!F200))),'Data Summary'!DY206="Yes"),OFFSET('Hygiene Data'!$F$8,0,10*ROW('Hygiene Data'!F200)),NA())</f>
        <v>#N/A</v>
      </c>
      <c r="BK206" s="135" t="e">
        <f ca="1">+IF(AND(ISNUMBER(OFFSET('Hygiene Data'!$F$10,0,10*ROW('Hygiene Data'!F200))),'Data Summary'!DZ206="Yes"),OFFSET('Hygiene Data'!$F$10,0,10*ROW('Hygiene Data'!F200)),NA())</f>
        <v>#N/A</v>
      </c>
      <c r="BL206" s="135" t="e">
        <f ca="1">+IF(AND(ISNUMBER(OFFSET('Hygiene Data'!$G$6,0,10*ROW('Hygiene Data'!G200))),'Data Summary'!EA206="Yes"),OFFSET('Hygiene Data'!$G$6,0,10*ROW('Hygiene Data'!G200)),NA())</f>
        <v>#N/A</v>
      </c>
      <c r="BM206" s="135" t="e">
        <f ca="1">+IF(AND(ISNUMBER(OFFSET('Hygiene Data'!$G$8,0,10*ROW('Hygiene Data'!G200))),'Data Summary'!EB206="Yes"),OFFSET('Hygiene Data'!$G$8,0,10*ROW('Hygiene Data'!G200)),NA())</f>
        <v>#N/A</v>
      </c>
      <c r="BN206" s="135" t="e">
        <f ca="1">+IF(AND(ISNUMBER(OFFSET('Hygiene Data'!$G$10,0,10*ROW('Hygiene Data'!G200))),'Data Summary'!EC206="Yes"),OFFSET('Hygiene Data'!$G$10,0,10*ROW('Hygiene Data'!G200)),NA())</f>
        <v>#N/A</v>
      </c>
      <c r="BO206" s="135" t="e">
        <f ca="1">+IF(AND(ISNUMBER(OFFSET('Hygiene Data'!$H$6,0,10*ROW('Hygiene Data'!H200))),'Data Summary'!ED206="Yes"),OFFSET('Hygiene Data'!$H$6,0,10*ROW('Hygiene Data'!H200)),NA())</f>
        <v>#N/A</v>
      </c>
      <c r="BP206" s="135" t="e">
        <f ca="1">+IF(AND(ISNUMBER(OFFSET('Hygiene Data'!$H$8,0,10*ROW('Hygiene Data'!H200))),'Data Summary'!EE206="Yes"),OFFSET('Hygiene Data'!$H$8,0,10*ROW('Hygiene Data'!H200)),NA())</f>
        <v>#N/A</v>
      </c>
      <c r="BQ206" s="135" t="e">
        <f ca="1">+IF(AND(ISNUMBER(OFFSET('Hygiene Data'!$H$10,0,10*ROW('Hygiene Data'!H200))),'Data Summary'!EF206="Yes"),OFFSET('Hygiene Data'!$H$10,0,10*ROW('Hygiene Data'!H200)),NA())</f>
        <v>#N/A</v>
      </c>
    </row>
    <row r="207" spans="1:69" x14ac:dyDescent="0.2">
      <c r="A207" s="50" t="e">
        <f ca="1">+IF(OFFSET('Water Data'!$B$1,0,10*ROW('Water Data'!B201))="",NA(),OFFSET('Water Data'!$B$1,0,10*ROW('Water Data'!B201)))</f>
        <v>#N/A</v>
      </c>
      <c r="B207" s="50" t="e">
        <f ca="1">+IF(OFFSET('Water Data'!$A$3,0,10*ROW('Water Data'!A204))="",NA(),OFFSET('Water Data'!$A$3,0,10*ROW('Water Data'!A204)))</f>
        <v>#N/A</v>
      </c>
      <c r="C207" s="50" t="e">
        <f ca="1">+IF(OFFSET('Water Data'!$C$3,0,10*ROW('Water Data'!C204))="",NA(),OFFSET('Water Data'!$C$3,0,10*ROW('Water Data'!C204)))</f>
        <v>#N/A</v>
      </c>
      <c r="D207" s="133" t="e">
        <f ca="1">+IF(AND(ISNUMBER(OFFSET('Water Data'!$C$5,0,10*ROW('Water Data'!C201))),'Data Summary'!BS207="Yes"),100-OFFSET('Water Data'!$C$5,0,10*ROW('Water Data'!C201)),NA())</f>
        <v>#N/A</v>
      </c>
      <c r="E207" s="133" t="e">
        <f ca="1">+IF(AND(ISNUMBER(OFFSET('Water Data'!$C$7,0,10*ROW('Water Data'!C201))),'Data Summary'!BT207="Yes"),OFFSET('Water Data'!$C$7,0,10*ROW('Water Data'!C201)),NA())</f>
        <v>#N/A</v>
      </c>
      <c r="F207" s="133" t="e">
        <f ca="1">+IF(AND(ISNUMBER(OFFSET('Water Data'!$C$10,0,10*ROW('Water Data'!C201))),'Data Summary'!BU207="Yes"),OFFSET('Water Data'!$C$10,0,10*ROW('Water Data'!C201)),NA())</f>
        <v>#N/A</v>
      </c>
      <c r="G207" s="133" t="e">
        <f ca="1">+IF(AND(ISNUMBER(OFFSET('Water Data'!$D$5,0,10*ROW('Water Data'!D201))),'Data Summary'!BV207="Yes"),100-OFFSET('Water Data'!$D$5,0,10*ROW('Water Data'!D201)),NA())</f>
        <v>#N/A</v>
      </c>
      <c r="H207" s="133" t="e">
        <f ca="1">+IF(AND(ISNUMBER(OFFSET('Water Data'!$D$7,0,10*ROW('Water Data'!D201))),'Data Summary'!BW207="Yes"),OFFSET('Water Data'!$D$7,0,10*ROW('Water Data'!D201)),NA())</f>
        <v>#N/A</v>
      </c>
      <c r="I207" s="133" t="e">
        <f ca="1">+IF(AND(ISNUMBER(OFFSET('Water Data'!$D$10,0,10*ROW('Water Data'!D201))),'Data Summary'!BX207="Yes"),OFFSET('Water Data'!$D$10,0,10*ROW('Water Data'!D201)),NA())</f>
        <v>#N/A</v>
      </c>
      <c r="J207" s="133" t="e">
        <f ca="1">+IF(AND(ISNUMBER(OFFSET('Water Data'!$E$5,0,10*ROW('Water Data'!E201))),'Data Summary'!BY207="Yes"),100-OFFSET('Water Data'!$E$5,0,10*ROW('Water Data'!E201)),NA())</f>
        <v>#N/A</v>
      </c>
      <c r="K207" s="133" t="e">
        <f ca="1">+IF(AND(ISNUMBER(OFFSET('Water Data'!$E$7,0,10*ROW('Water Data'!E201))),'Data Summary'!BZ207="Yes"),OFFSET('Water Data'!$E$7,0,10*ROW('Water Data'!E201)),NA())</f>
        <v>#N/A</v>
      </c>
      <c r="L207" s="133" t="e">
        <f ca="1">+IF(AND(ISNUMBER(OFFSET('Water Data'!$E$10,0,10*ROW('Water Data'!E201))),'Data Summary'!CA207="Yes"),OFFSET('Water Data'!$E$10,0,10*ROW('Water Data'!E201)),NA())</f>
        <v>#N/A</v>
      </c>
      <c r="M207" s="133" t="e">
        <f ca="1">+IF(AND(ISNUMBER(OFFSET('Water Data'!$F$5,0,10*ROW('Water Data'!F201))),'Data Summary'!CB207="Yes"),100-OFFSET('Water Data'!$F$5,0,10*ROW('Water Data'!F201)),NA())</f>
        <v>#N/A</v>
      </c>
      <c r="N207" s="133" t="e">
        <f ca="1">+IF(AND(ISNUMBER(OFFSET('Water Data'!$F$7,0,10*ROW('Water Data'!F201))),'Data Summary'!CC207="Yes"),OFFSET('Water Data'!$F$7,0,10*ROW('Water Data'!F201)),NA())</f>
        <v>#N/A</v>
      </c>
      <c r="O207" s="133" t="e">
        <f ca="1">+IF(AND(ISNUMBER(OFFSET('Water Data'!$F$10,0,10*ROW('Water Data'!F201))),'Data Summary'!CD207="Yes"),OFFSET('Water Data'!$F$10,0,10*ROW('Water Data'!F201)),NA())</f>
        <v>#N/A</v>
      </c>
      <c r="P207" s="133" t="e">
        <f ca="1">+IF(AND(ISNUMBER(OFFSET('Water Data'!$G$5,0,10*ROW('Water Data'!G201))),'Data Summary'!CE207="Yes"),100-OFFSET('Water Data'!$G$5,0,10*ROW('Water Data'!G201)),NA())</f>
        <v>#N/A</v>
      </c>
      <c r="Q207" s="133" t="e">
        <f ca="1">+IF(AND(ISNUMBER(OFFSET('Water Data'!$G$7,0,10*ROW('Water Data'!G201))),'Data Summary'!CF207="Yes"),OFFSET('Water Data'!$G$7,0,10*ROW('Water Data'!G201)),NA())</f>
        <v>#N/A</v>
      </c>
      <c r="R207" s="133" t="e">
        <f ca="1">+IF(AND(ISNUMBER(OFFSET('Water Data'!$G$10,0,10*ROW('Water Data'!G201))),'Data Summary'!CG207="Yes"),OFFSET('Water Data'!$G$10,0,10*ROW('Water Data'!G201)),NA())</f>
        <v>#N/A</v>
      </c>
      <c r="S207" s="133" t="e">
        <f ca="1">+IF(AND(ISNUMBER(OFFSET('Water Data'!$H$5,0,10*ROW('Water Data'!H201))),'Data Summary'!CH207="Yes"),100-OFFSET('Water Data'!$H$5,0,10*ROW('Water Data'!H201)),NA())</f>
        <v>#N/A</v>
      </c>
      <c r="T207" s="133" t="e">
        <f ca="1">+IF(AND(ISNUMBER(OFFSET('Water Data'!$H$7,0,10*ROW('Water Data'!H201))),'Data Summary'!CI207="Yes"),OFFSET('Water Data'!$H$7,0,10*ROW('Water Data'!H201)),NA())</f>
        <v>#N/A</v>
      </c>
      <c r="U207" s="133" t="e">
        <f ca="1">+IF(AND(ISNUMBER(OFFSET('Water Data'!$H$10,0,10*ROW('Water Data'!H201))),'Data Summary'!CJ207="Yes"),OFFSET('Water Data'!$H$10,0,10*ROW('Water Data'!H201)),NA())</f>
        <v>#N/A</v>
      </c>
      <c r="V207" s="134" t="e">
        <f ca="1">+IF(AND(ISNUMBER(OFFSET('Sanitation Data'!$C$5,0,10*ROW('Sanitation Data'!C201))),'Data Summary'!CK207="Yes"),100-OFFSET('Sanitation Data'!$C$5,0,10*ROW('Sanitation Data'!C201)),NA())</f>
        <v>#N/A</v>
      </c>
      <c r="W207" s="134" t="e">
        <f ca="1">+IF(AND(ISNUMBER(OFFSET('Sanitation Data'!$C$7,0,10*ROW('Sanitation Data'!C201))),'Data Summary'!CL207="Yes"),OFFSET('Sanitation Data'!$C$7,0,10*ROW('Sanitation Data'!C201)),NA())</f>
        <v>#N/A</v>
      </c>
      <c r="X207" s="134" t="e">
        <f ca="1">+IF(AND(ISNUMBER(OFFSET('Sanitation Data'!$C$11,0,10*ROW('Sanitation Data'!C201))),'Data Summary'!CM207="Yes"),OFFSET('Sanitation Data'!$C$11,0,10*ROW('Sanitation Data'!C201)),NA())</f>
        <v>#N/A</v>
      </c>
      <c r="Y207" s="134" t="e">
        <f ca="1">+IF(AND(ISNUMBER(OFFSET('Sanitation Data'!$C$12,0,10*ROW('Sanitation Data'!C201))),'Data Summary'!CN207="Yes"),OFFSET('Sanitation Data'!$C$12,0,10*ROW('Sanitation Data'!C201)),NA())</f>
        <v>#N/A</v>
      </c>
      <c r="Z207" s="134" t="e">
        <f ca="1">+IF(AND(ISNUMBER(OFFSET('Sanitation Data'!$C$13,0,10*ROW('Sanitation Data'!C201))),'Data Summary'!CO207="Yes"),OFFSET('Sanitation Data'!$C$13,0,10*ROW('Sanitation Data'!C201)),NA())</f>
        <v>#N/A</v>
      </c>
      <c r="AA207" s="134" t="e">
        <f ca="1">+IF(AND(ISNUMBER(OFFSET('Sanitation Data'!$D$5,0,10*ROW('Sanitation Data'!D201))),'Data Summary'!CP207="Yes"),100-OFFSET('Sanitation Data'!$D$5,0,10*ROW('Sanitation Data'!D201)),NA())</f>
        <v>#N/A</v>
      </c>
      <c r="AB207" s="134" t="e">
        <f ca="1">+IF(AND(ISNUMBER(OFFSET('Sanitation Data'!$D$7,0,10*ROW('Sanitation Data'!D201))),'Data Summary'!CQ207="Yes"),OFFSET('Sanitation Data'!$D$7,0,10*ROW('Sanitation Data'!D201)),NA())</f>
        <v>#N/A</v>
      </c>
      <c r="AC207" s="134" t="e">
        <f ca="1">+IF(AND(ISNUMBER(OFFSET('Sanitation Data'!$D$11,0,10*ROW('Sanitation Data'!D201))),'Data Summary'!CR207="Yes"),OFFSET('Sanitation Data'!$D$11,0,10*ROW('Sanitation Data'!D201)),NA())</f>
        <v>#N/A</v>
      </c>
      <c r="AD207" s="134" t="e">
        <f ca="1">+IF(AND(ISNUMBER(OFFSET('Sanitation Data'!$D$12,0,10*ROW('Sanitation Data'!D201))),'Data Summary'!CS207="Yes"),OFFSET('Sanitation Data'!$D$12,0,10*ROW('Sanitation Data'!D201)),NA())</f>
        <v>#N/A</v>
      </c>
      <c r="AE207" s="134" t="e">
        <f ca="1">+IF(AND(ISNUMBER(OFFSET('Sanitation Data'!$D$13,0,10*ROW('Sanitation Data'!D201))),'Data Summary'!CT207="Yes"),OFFSET('Sanitation Data'!$D$13,0,10*ROW('Sanitation Data'!D201)),NA())</f>
        <v>#N/A</v>
      </c>
      <c r="AF207" s="134" t="e">
        <f ca="1">+IF(AND(ISNUMBER(OFFSET('Sanitation Data'!$E$5,0,10*ROW('Sanitation Data'!E201))),'Data Summary'!CU207="Yes"),100-OFFSET('Sanitation Data'!$E$5,0,10*ROW('Sanitation Data'!E201)),NA())</f>
        <v>#N/A</v>
      </c>
      <c r="AG207" s="134" t="e">
        <f ca="1">+IF(AND(ISNUMBER(OFFSET('Sanitation Data'!$E$7,0,10*ROW('Sanitation Data'!E201))),'Data Summary'!CV207="Yes"),OFFSET('Sanitation Data'!$E$7,0,10*ROW('Sanitation Data'!E201)),NA())</f>
        <v>#N/A</v>
      </c>
      <c r="AH207" s="134" t="e">
        <f ca="1">+IF(AND(ISNUMBER(OFFSET('Sanitation Data'!$E$11,0,10*ROW('Sanitation Data'!E201))),'Data Summary'!CW207="Yes"),OFFSET('Sanitation Data'!$E$11,0,10*ROW('Sanitation Data'!E201)),NA())</f>
        <v>#N/A</v>
      </c>
      <c r="AI207" s="134" t="e">
        <f ca="1">+IF(AND(ISNUMBER(OFFSET('Sanitation Data'!$E$12,0,10*ROW('Sanitation Data'!E201))),'Data Summary'!CX207="Yes"),OFFSET('Sanitation Data'!$E$12,0,10*ROW('Sanitation Data'!E201)),NA())</f>
        <v>#N/A</v>
      </c>
      <c r="AJ207" s="134" t="e">
        <f ca="1">+IF(AND(ISNUMBER(OFFSET('Sanitation Data'!$E$13,0,10*ROW('Sanitation Data'!E201))),'Data Summary'!CY207="Yes"),OFFSET('Sanitation Data'!$E$13,0,10*ROW('Sanitation Data'!E201)),NA())</f>
        <v>#N/A</v>
      </c>
      <c r="AK207" s="134" t="e">
        <f ca="1">+IF(AND(ISNUMBER(OFFSET('Sanitation Data'!$F$5,0,10*ROW('Sanitation Data'!F201))),'Data Summary'!CZ207="Yes"),100-OFFSET('Sanitation Data'!$F$5,0,10*ROW('Sanitation Data'!F201)),NA())</f>
        <v>#N/A</v>
      </c>
      <c r="AL207" s="134" t="e">
        <f ca="1">+IF(AND(ISNUMBER(OFFSET('Sanitation Data'!$F$7,0,10*ROW('Sanitation Data'!F201))),'Data Summary'!DA207="Yes"),OFFSET('Sanitation Data'!$F$7,0,10*ROW('Sanitation Data'!F201)),NA())</f>
        <v>#N/A</v>
      </c>
      <c r="AM207" s="134" t="e">
        <f ca="1">+IF(AND(ISNUMBER(OFFSET('Sanitation Data'!$F$11,0,10*ROW('Sanitation Data'!F201))),'Data Summary'!DB207="Yes"),OFFSET('Sanitation Data'!$F$11,0,10*ROW('Sanitation Data'!F201)),NA())</f>
        <v>#N/A</v>
      </c>
      <c r="AN207" s="134" t="e">
        <f ca="1">+IF(AND(ISNUMBER(OFFSET('Sanitation Data'!$F$12,0,10*ROW('Sanitation Data'!F201))),'Data Summary'!DC207="Yes"),OFFSET('Sanitation Data'!$F$12,0,10*ROW('Sanitation Data'!F201)),NA())</f>
        <v>#N/A</v>
      </c>
      <c r="AO207" s="134" t="e">
        <f ca="1">+IF(AND(ISNUMBER(OFFSET('Sanitation Data'!$F$13,0,10*ROW('Sanitation Data'!F201))),'Data Summary'!DD207="Yes"),OFFSET('Sanitation Data'!$F$13,0,10*ROW('Sanitation Data'!F201)),NA())</f>
        <v>#N/A</v>
      </c>
      <c r="AP207" s="134" t="e">
        <f ca="1">+IF(AND(ISNUMBER(OFFSET('Sanitation Data'!$G$5,0,10*ROW('Sanitation Data'!G201))),'Data Summary'!DE207="Yes"),100-OFFSET('Sanitation Data'!$G$5,0,10*ROW('Sanitation Data'!G201)),NA())</f>
        <v>#N/A</v>
      </c>
      <c r="AQ207" s="134" t="e">
        <f ca="1">+IF(AND(ISNUMBER(OFFSET('Sanitation Data'!$G$7,0,10*ROW('Sanitation Data'!G201))),'Data Summary'!DF207="Yes"),OFFSET('Sanitation Data'!$G$7,0,10*ROW('Sanitation Data'!G201)),NA())</f>
        <v>#N/A</v>
      </c>
      <c r="AR207" s="134" t="e">
        <f ca="1">+IF(AND(ISNUMBER(OFFSET('Sanitation Data'!$G$11,0,10*ROW('Sanitation Data'!G201))),'Data Summary'!DG207="Yes"),OFFSET('Sanitation Data'!$G$11,0,10*ROW('Sanitation Data'!G201)),NA())</f>
        <v>#N/A</v>
      </c>
      <c r="AS207" s="134" t="e">
        <f ca="1">+IF(AND(ISNUMBER(OFFSET('Sanitation Data'!$G$12,0,10*ROW('Sanitation Data'!G201))),'Data Summary'!DH207="Yes"),OFFSET('Sanitation Data'!$G$12,0,10*ROW('Sanitation Data'!G201)),NA())</f>
        <v>#N/A</v>
      </c>
      <c r="AT207" s="134" t="e">
        <f ca="1">+IF(AND(ISNUMBER(OFFSET('Sanitation Data'!$G$13,0,10*ROW('Sanitation Data'!G201))),'Data Summary'!DI207="Yes"),OFFSET('Sanitation Data'!$G$13,0,10*ROW('Sanitation Data'!G201)),NA())</f>
        <v>#N/A</v>
      </c>
      <c r="AU207" s="134" t="e">
        <f ca="1">+IF(AND(ISNUMBER(OFFSET('Sanitation Data'!$H$5,0,10*ROW('Sanitation Data'!H201))),'Data Summary'!DJ207="Yes"),100-OFFSET('Sanitation Data'!$H$5,0,10*ROW('Sanitation Data'!H201)),NA())</f>
        <v>#N/A</v>
      </c>
      <c r="AV207" s="134" t="e">
        <f ca="1">+IF(AND(ISNUMBER(OFFSET('Sanitation Data'!$H$7,0,10*ROW('Sanitation Data'!H201))),'Data Summary'!DK207="Yes"),OFFSET('Sanitation Data'!$H$7,0,10*ROW('Sanitation Data'!H201)),NA())</f>
        <v>#N/A</v>
      </c>
      <c r="AW207" s="134" t="e">
        <f ca="1">+IF(AND(ISNUMBER(OFFSET('Sanitation Data'!$H$11,0,10*ROW('Sanitation Data'!H201))),'Data Summary'!DL207="Yes"),OFFSET('Sanitation Data'!$H$11,0,10*ROW('Sanitation Data'!H201)),NA())</f>
        <v>#N/A</v>
      </c>
      <c r="AX207" s="134" t="e">
        <f ca="1">+IF(AND(ISNUMBER(OFFSET('Sanitation Data'!$H$12,0,10*ROW('Sanitation Data'!H201))),'Data Summary'!DM207="Yes"),OFFSET('Sanitation Data'!$H$12,0,10*ROW('Sanitation Data'!H201)),NA())</f>
        <v>#N/A</v>
      </c>
      <c r="AY207" s="134" t="e">
        <f ca="1">+IF(AND(ISNUMBER(OFFSET('Sanitation Data'!$H$13,0,10*ROW('Sanitation Data'!H201))),'Data Summary'!DN207="Yes"),OFFSET('Sanitation Data'!$H$13,0,10*ROW('Sanitation Data'!H201)),NA())</f>
        <v>#N/A</v>
      </c>
      <c r="AZ207" s="135" t="e">
        <f ca="1">+IF(AND(ISNUMBER(OFFSET('Hygiene Data'!$C$6,0,10*ROW('Hygiene Data'!C201))),'Data Summary'!DO207="Yes"),OFFSET('Hygiene Data'!$C$6,0,10*ROW('Hygiene Data'!C201)),NA())</f>
        <v>#N/A</v>
      </c>
      <c r="BA207" s="135" t="e">
        <f ca="1">+IF(AND(ISNUMBER(OFFSET('Hygiene Data'!$C$8,0,10*ROW('Hygiene Data'!C201))),'Data Summary'!DP207="Yes"),OFFSET('Hygiene Data'!$C$8,0,10*ROW('Hygiene Data'!C201)),NA())</f>
        <v>#N/A</v>
      </c>
      <c r="BB207" s="135" t="e">
        <f ca="1">+IF(AND(ISNUMBER(OFFSET('Hygiene Data'!$C$10,0,10*ROW('Hygiene Data'!C201))),'Data Summary'!DQ207="Yes"),OFFSET('Hygiene Data'!$C$10,0,10*ROW('Hygiene Data'!C201)),NA())</f>
        <v>#N/A</v>
      </c>
      <c r="BC207" s="135" t="e">
        <f ca="1">+IF(AND(ISNUMBER(OFFSET('Hygiene Data'!$D$6,0,10*ROW('Hygiene Data'!D201))),'Data Summary'!DR207="Yes"),OFFSET('Hygiene Data'!$D$6,0,10*ROW('Hygiene Data'!D201)),NA())</f>
        <v>#N/A</v>
      </c>
      <c r="BD207" s="135" t="e">
        <f ca="1">+IF(AND(ISNUMBER(OFFSET('Hygiene Data'!$D$8,0,10*ROW('Hygiene Data'!D201))),'Data Summary'!DS207="Yes"),OFFSET('Hygiene Data'!$D$8,0,10*ROW('Hygiene Data'!D201)),NA())</f>
        <v>#N/A</v>
      </c>
      <c r="BE207" s="135" t="e">
        <f ca="1">+IF(AND(ISNUMBER(OFFSET('Hygiene Data'!$D$10,0,10*ROW('Hygiene Data'!D201))),'Data Summary'!DT207="Yes"),OFFSET('Hygiene Data'!$D$10,0,10*ROW('Hygiene Data'!D201)),NA())</f>
        <v>#N/A</v>
      </c>
      <c r="BF207" s="135" t="e">
        <f ca="1">+IF(AND(ISNUMBER(OFFSET('Hygiene Data'!$E$6,0,10*ROW('Hygiene Data'!E201))),'Data Summary'!DU207="Yes"),OFFSET('Hygiene Data'!$E$6,0,10*ROW('Hygiene Data'!E201)),NA())</f>
        <v>#N/A</v>
      </c>
      <c r="BG207" s="135" t="e">
        <f ca="1">+IF(AND(ISNUMBER(OFFSET('Hygiene Data'!$E$8,0,10*ROW('Hygiene Data'!E201))),'Data Summary'!DV207="Yes"),OFFSET('Hygiene Data'!$E$8,0,10*ROW('Hygiene Data'!E201)),NA())</f>
        <v>#N/A</v>
      </c>
      <c r="BH207" s="135" t="e">
        <f ca="1">+IF(AND(ISNUMBER(OFFSET('Hygiene Data'!$E$10,0,10*ROW('Hygiene Data'!E201))),'Data Summary'!DW207="Yes"),OFFSET('Hygiene Data'!$E$10,0,10*ROW('Hygiene Data'!E201)),NA())</f>
        <v>#N/A</v>
      </c>
      <c r="BI207" s="135" t="e">
        <f ca="1">+IF(AND(ISNUMBER(OFFSET('Hygiene Data'!$F$6,0,10*ROW('Hygiene Data'!F201))),'Data Summary'!DX207="Yes"),OFFSET('Hygiene Data'!$F$6,0,10*ROW('Hygiene Data'!F201)),NA())</f>
        <v>#N/A</v>
      </c>
      <c r="BJ207" s="135" t="e">
        <f ca="1">+IF(AND(ISNUMBER(OFFSET('Hygiene Data'!$F$8,0,10*ROW('Hygiene Data'!F201))),'Data Summary'!DY207="Yes"),OFFSET('Hygiene Data'!$F$8,0,10*ROW('Hygiene Data'!F201)),NA())</f>
        <v>#N/A</v>
      </c>
      <c r="BK207" s="135" t="e">
        <f ca="1">+IF(AND(ISNUMBER(OFFSET('Hygiene Data'!$F$10,0,10*ROW('Hygiene Data'!F201))),'Data Summary'!DZ207="Yes"),OFFSET('Hygiene Data'!$F$10,0,10*ROW('Hygiene Data'!F201)),NA())</f>
        <v>#N/A</v>
      </c>
      <c r="BL207" s="135" t="e">
        <f ca="1">+IF(AND(ISNUMBER(OFFSET('Hygiene Data'!$G$6,0,10*ROW('Hygiene Data'!G201))),'Data Summary'!EA207="Yes"),OFFSET('Hygiene Data'!$G$6,0,10*ROW('Hygiene Data'!G201)),NA())</f>
        <v>#N/A</v>
      </c>
      <c r="BM207" s="135" t="e">
        <f ca="1">+IF(AND(ISNUMBER(OFFSET('Hygiene Data'!$G$8,0,10*ROW('Hygiene Data'!G201))),'Data Summary'!EB207="Yes"),OFFSET('Hygiene Data'!$G$8,0,10*ROW('Hygiene Data'!G201)),NA())</f>
        <v>#N/A</v>
      </c>
      <c r="BN207" s="135" t="e">
        <f ca="1">+IF(AND(ISNUMBER(OFFSET('Hygiene Data'!$G$10,0,10*ROW('Hygiene Data'!G201))),'Data Summary'!EC207="Yes"),OFFSET('Hygiene Data'!$G$10,0,10*ROW('Hygiene Data'!G201)),NA())</f>
        <v>#N/A</v>
      </c>
      <c r="BO207" s="135" t="e">
        <f ca="1">+IF(AND(ISNUMBER(OFFSET('Hygiene Data'!$H$6,0,10*ROW('Hygiene Data'!H201))),'Data Summary'!ED207="Yes"),OFFSET('Hygiene Data'!$H$6,0,10*ROW('Hygiene Data'!H201)),NA())</f>
        <v>#N/A</v>
      </c>
      <c r="BP207" s="135" t="e">
        <f ca="1">+IF(AND(ISNUMBER(OFFSET('Hygiene Data'!$H$8,0,10*ROW('Hygiene Data'!H201))),'Data Summary'!EE207="Yes"),OFFSET('Hygiene Data'!$H$8,0,10*ROW('Hygiene Data'!H201)),NA())</f>
        <v>#N/A</v>
      </c>
      <c r="BQ207" s="135" t="e">
        <f ca="1">+IF(AND(ISNUMBER(OFFSET('Hygiene Data'!$H$10,0,10*ROW('Hygiene Data'!H201))),'Data Summary'!EF207="Yes"),OFFSET('Hygiene Data'!$H$10,0,10*ROW('Hygiene Data'!H201)),NA())</f>
        <v>#N/A</v>
      </c>
    </row>
  </sheetData>
  <conditionalFormatting sqref="D6:E6">
    <cfRule type="containsErrors" dxfId="60" priority="10">
      <formula>ISERROR(D6)</formula>
    </cfRule>
  </conditionalFormatting>
  <conditionalFormatting sqref="E6 G6:U6">
    <cfRule type="containsErrors" dxfId="59" priority="9">
      <formula>ISERROR(E6)</formula>
    </cfRule>
  </conditionalFormatting>
  <conditionalFormatting sqref="D7:E207 G7:U207">
    <cfRule type="containsErrors" dxfId="58" priority="8">
      <formula>ISERROR(D7)</formula>
    </cfRule>
  </conditionalFormatting>
  <conditionalFormatting sqref="V6">
    <cfRule type="containsErrors" dxfId="57" priority="7">
      <formula>ISERROR(V6)</formula>
    </cfRule>
  </conditionalFormatting>
  <conditionalFormatting sqref="W6:AY6">
    <cfRule type="containsErrors" dxfId="56" priority="6">
      <formula>ISERROR(W6)</formula>
    </cfRule>
  </conditionalFormatting>
  <conditionalFormatting sqref="V7:AY207">
    <cfRule type="containsErrors" dxfId="55" priority="5">
      <formula>ISERROR(V7)</formula>
    </cfRule>
  </conditionalFormatting>
  <conditionalFormatting sqref="AZ6">
    <cfRule type="containsErrors" dxfId="54" priority="11">
      <formula>ISERROR(AZ6)</formula>
    </cfRule>
  </conditionalFormatting>
  <conditionalFormatting sqref="BA6:BQ6">
    <cfRule type="containsErrors" dxfId="53" priority="4">
      <formula>ISERROR(BA6)</formula>
    </cfRule>
  </conditionalFormatting>
  <conditionalFormatting sqref="AZ7:BQ207">
    <cfRule type="containsErrors" dxfId="52" priority="3">
      <formula>ISERROR(AZ7)</formula>
    </cfRule>
  </conditionalFormatting>
  <conditionalFormatting sqref="F6">
    <cfRule type="containsErrors" dxfId="51" priority="2">
      <formula>ISERROR(F6)</formula>
    </cfRule>
  </conditionalFormatting>
  <conditionalFormatting sqref="F7:F207">
    <cfRule type="containsErrors" dxfId="50" priority="1">
      <formula>ISERROR(F7)</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26A5E-C0E1-4AD8-B877-3CCC6223DE0C}">
  <sheetPr codeName="Sheet9"/>
  <dimension ref="A1:AI488"/>
  <sheetViews>
    <sheetView workbookViewId="0"/>
  </sheetViews>
  <sheetFormatPr defaultColWidth="9" defaultRowHeight="12.75" x14ac:dyDescent="0.2"/>
  <cols>
    <col min="1" max="1" width="13.625" style="204" customWidth="1"/>
    <col min="2" max="2" width="7.5" style="240" customWidth="1"/>
    <col min="3" max="8" width="8.75" style="204" customWidth="1"/>
    <col min="9" max="9" width="9.375" style="204" customWidth="1"/>
    <col min="10" max="10" width="13.375" style="204" customWidth="1"/>
    <col min="11" max="11" width="7.5" style="204" customWidth="1"/>
    <col min="12" max="17" width="8.625" style="204" customWidth="1"/>
    <col min="18" max="18" width="6.5" style="204" customWidth="1"/>
    <col min="19" max="19" width="13.375" style="204" customWidth="1"/>
    <col min="20" max="20" width="7.5" style="204" customWidth="1"/>
    <col min="21" max="26" width="9.125" style="204" customWidth="1"/>
    <col min="27" max="16384" width="9" style="204"/>
  </cols>
  <sheetData>
    <row r="1" spans="1:35" ht="15.75" x14ac:dyDescent="0.25">
      <c r="A1" s="200" t="s">
        <v>48</v>
      </c>
      <c r="B1" s="201"/>
      <c r="C1" s="202"/>
      <c r="D1" s="202"/>
      <c r="E1" s="202"/>
      <c r="F1" s="202"/>
      <c r="G1" s="202"/>
      <c r="H1" s="575"/>
      <c r="I1" s="575"/>
      <c r="J1" s="575"/>
      <c r="K1" s="575"/>
      <c r="L1" s="575"/>
      <c r="M1" s="575"/>
      <c r="N1" s="575"/>
      <c r="O1" s="575"/>
      <c r="P1" s="575"/>
      <c r="Q1" s="202"/>
      <c r="R1" s="202"/>
      <c r="S1" s="202"/>
      <c r="T1" s="203"/>
      <c r="U1" s="203"/>
      <c r="V1" s="203"/>
      <c r="W1" s="203"/>
      <c r="X1" s="203"/>
      <c r="Y1" s="203"/>
      <c r="Z1" s="203"/>
      <c r="AA1" s="203"/>
    </row>
    <row r="2" spans="1:35" s="207" customFormat="1" ht="26.25" customHeight="1" x14ac:dyDescent="0.25">
      <c r="A2" s="205" t="s">
        <v>13</v>
      </c>
      <c r="B2" s="206"/>
      <c r="J2" s="205" t="s">
        <v>14</v>
      </c>
      <c r="R2" s="208"/>
      <c r="S2" s="209" t="s">
        <v>15</v>
      </c>
      <c r="W2" s="208"/>
      <c r="X2" s="208"/>
      <c r="Y2" s="210"/>
      <c r="Z2" s="210"/>
      <c r="AD2" s="211"/>
      <c r="AE2" s="211"/>
      <c r="AF2" s="211"/>
      <c r="AG2" s="211"/>
      <c r="AH2" s="211"/>
      <c r="AI2" s="211"/>
    </row>
    <row r="3" spans="1:35" ht="15.75" x14ac:dyDescent="0.25">
      <c r="A3" s="212"/>
      <c r="B3" s="213" t="s">
        <v>4</v>
      </c>
      <c r="C3" s="208" t="s">
        <v>7</v>
      </c>
      <c r="D3" s="208" t="s">
        <v>2</v>
      </c>
      <c r="E3" s="208" t="s">
        <v>1</v>
      </c>
      <c r="F3" s="208" t="s">
        <v>54</v>
      </c>
      <c r="G3" s="208" t="s">
        <v>17</v>
      </c>
      <c r="H3" s="208" t="s">
        <v>18</v>
      </c>
      <c r="I3" s="214"/>
      <c r="J3" s="212"/>
      <c r="K3" s="213" t="s">
        <v>4</v>
      </c>
      <c r="L3" s="208" t="s">
        <v>7</v>
      </c>
      <c r="M3" s="208" t="s">
        <v>2</v>
      </c>
      <c r="N3" s="208" t="s">
        <v>1</v>
      </c>
      <c r="O3" s="208" t="s">
        <v>54</v>
      </c>
      <c r="P3" s="208" t="s">
        <v>17</v>
      </c>
      <c r="Q3" s="208" t="s">
        <v>18</v>
      </c>
      <c r="R3" s="210"/>
      <c r="S3" s="215"/>
      <c r="T3" s="213" t="s">
        <v>4</v>
      </c>
      <c r="U3" s="208" t="s">
        <v>7</v>
      </c>
      <c r="V3" s="208" t="s">
        <v>2</v>
      </c>
      <c r="W3" s="208" t="s">
        <v>1</v>
      </c>
      <c r="X3" s="208" t="s">
        <v>54</v>
      </c>
      <c r="Y3" s="208" t="s">
        <v>17</v>
      </c>
      <c r="Z3" s="208" t="s">
        <v>18</v>
      </c>
      <c r="AB3" s="211"/>
      <c r="AC3" s="211"/>
      <c r="AD3" s="211"/>
      <c r="AE3" s="211"/>
      <c r="AF3" s="211"/>
      <c r="AG3" s="211"/>
    </row>
    <row r="4" spans="1:35" ht="15.75" x14ac:dyDescent="0.25">
      <c r="A4" s="212" t="s">
        <v>34</v>
      </c>
      <c r="B4" s="10">
        <v>2019</v>
      </c>
      <c r="C4" s="10">
        <v>15.486975360000001</v>
      </c>
      <c r="D4" s="10"/>
      <c r="E4" s="10">
        <v>37.113399999999999</v>
      </c>
      <c r="F4" s="10"/>
      <c r="G4" s="10">
        <v>14.868</v>
      </c>
      <c r="H4" s="10">
        <v>22.024799999999999</v>
      </c>
      <c r="I4" s="214"/>
      <c r="J4" s="212" t="s">
        <v>34</v>
      </c>
      <c r="K4" s="10">
        <v>2019</v>
      </c>
      <c r="L4" s="10">
        <v>40.486942919999997</v>
      </c>
      <c r="M4" s="10"/>
      <c r="N4" s="10">
        <v>22.91667</v>
      </c>
      <c r="O4" s="10"/>
      <c r="P4" s="10">
        <v>38.530120480000001</v>
      </c>
      <c r="Q4" s="10">
        <v>61.155555560000003</v>
      </c>
      <c r="R4" s="211"/>
      <c r="S4" s="212" t="s">
        <v>34</v>
      </c>
      <c r="T4" s="10">
        <v>2019</v>
      </c>
      <c r="U4" s="10">
        <v>5.3961335039999998</v>
      </c>
      <c r="V4" s="10"/>
      <c r="W4" s="10">
        <v>1.02041</v>
      </c>
      <c r="X4" s="10"/>
      <c r="Y4" s="10">
        <v>5.2</v>
      </c>
      <c r="Z4" s="10">
        <v>7.5</v>
      </c>
      <c r="AA4" s="211"/>
      <c r="AB4" s="211"/>
      <c r="AC4" s="211"/>
      <c r="AD4" s="211"/>
      <c r="AE4" s="211"/>
      <c r="AF4" s="211"/>
      <c r="AG4" s="211"/>
    </row>
    <row r="5" spans="1:35" ht="15.75" x14ac:dyDescent="0.25">
      <c r="A5" s="212" t="s">
        <v>35</v>
      </c>
      <c r="B5" s="10">
        <v>2019</v>
      </c>
      <c r="C5" s="10">
        <v>8.1398779510000008</v>
      </c>
      <c r="D5" s="10"/>
      <c r="E5" s="10">
        <v>12.886609999999999</v>
      </c>
      <c r="F5" s="10"/>
      <c r="G5" s="10">
        <v>5.6071810339999999</v>
      </c>
      <c r="H5" s="10">
        <v>31.115131000000002</v>
      </c>
      <c r="I5" s="214"/>
      <c r="J5" s="212" t="s">
        <v>35</v>
      </c>
      <c r="K5" s="10">
        <v>2019</v>
      </c>
      <c r="L5" s="10">
        <v>20.083825690000001</v>
      </c>
      <c r="M5" s="10"/>
      <c r="N5" s="10">
        <v>53.645834999999998</v>
      </c>
      <c r="O5" s="10"/>
      <c r="P5" s="10">
        <v>20.97237952</v>
      </c>
      <c r="Q5" s="10">
        <v>10.87392206</v>
      </c>
      <c r="R5" s="211"/>
      <c r="S5" s="212" t="s">
        <v>35</v>
      </c>
      <c r="T5" s="10">
        <v>2019</v>
      </c>
      <c r="U5" s="10">
        <v>14.72820694</v>
      </c>
      <c r="V5" s="10"/>
      <c r="W5" s="10">
        <v>2.04081</v>
      </c>
      <c r="X5" s="10"/>
      <c r="Y5" s="10">
        <v>13.8</v>
      </c>
      <c r="Z5" s="10">
        <v>24.5</v>
      </c>
      <c r="AA5" s="211"/>
      <c r="AB5" s="211"/>
      <c r="AC5" s="211"/>
      <c r="AD5" s="211"/>
      <c r="AE5" s="211"/>
      <c r="AF5" s="211"/>
      <c r="AG5" s="211"/>
    </row>
    <row r="6" spans="1:35" s="207" customFormat="1" ht="15.75" x14ac:dyDescent="0.25">
      <c r="A6" s="212" t="s">
        <v>36</v>
      </c>
      <c r="B6" s="10">
        <v>2019</v>
      </c>
      <c r="C6" s="10">
        <v>76.373146689999999</v>
      </c>
      <c r="D6" s="10"/>
      <c r="E6" s="10">
        <v>49.999989999999997</v>
      </c>
      <c r="F6" s="10"/>
      <c r="G6" s="10">
        <v>79.524818969999998</v>
      </c>
      <c r="H6" s="10">
        <v>46.860069000000003</v>
      </c>
      <c r="I6" s="214"/>
      <c r="J6" s="212" t="s">
        <v>36</v>
      </c>
      <c r="K6" s="10">
        <v>2019</v>
      </c>
      <c r="L6" s="10">
        <v>39.429231389999998</v>
      </c>
      <c r="M6" s="10"/>
      <c r="N6" s="10">
        <v>23.437494999999998</v>
      </c>
      <c r="O6" s="10"/>
      <c r="P6" s="10">
        <v>40.497500000000002</v>
      </c>
      <c r="Q6" s="10">
        <v>27.970522389999999</v>
      </c>
      <c r="R6" s="210"/>
      <c r="S6" s="212" t="s">
        <v>36</v>
      </c>
      <c r="T6" s="10">
        <v>2019</v>
      </c>
      <c r="U6" s="10">
        <v>79.875659549999995</v>
      </c>
      <c r="V6" s="10"/>
      <c r="W6" s="10">
        <v>96.938779999999994</v>
      </c>
      <c r="X6" s="10"/>
      <c r="Y6" s="10">
        <v>81</v>
      </c>
      <c r="Z6" s="10">
        <v>68</v>
      </c>
      <c r="AA6" s="211"/>
      <c r="AB6" s="211"/>
      <c r="AC6" s="211"/>
      <c r="AD6" s="211"/>
      <c r="AE6" s="211"/>
      <c r="AF6" s="211"/>
      <c r="AG6" s="211"/>
    </row>
    <row r="7" spans="1:35" s="207" customFormat="1" ht="15.75" x14ac:dyDescent="0.25">
      <c r="A7" s="216" t="s">
        <v>289</v>
      </c>
      <c r="B7" s="10">
        <v>2019</v>
      </c>
      <c r="C7" s="10">
        <v>0</v>
      </c>
      <c r="D7" s="10">
        <v>100</v>
      </c>
      <c r="E7" s="10">
        <v>0</v>
      </c>
      <c r="F7" s="10">
        <v>100</v>
      </c>
      <c r="G7" s="10">
        <v>0</v>
      </c>
      <c r="H7" s="10">
        <v>0</v>
      </c>
      <c r="I7" s="211"/>
      <c r="J7" s="216" t="s">
        <v>289</v>
      </c>
      <c r="K7" s="10">
        <v>2019</v>
      </c>
      <c r="L7" s="10">
        <v>0</v>
      </c>
      <c r="M7" s="10">
        <v>100</v>
      </c>
      <c r="N7" s="10">
        <v>0</v>
      </c>
      <c r="O7" s="10">
        <v>100</v>
      </c>
      <c r="P7" s="10">
        <v>0</v>
      </c>
      <c r="Q7" s="10">
        <v>0</v>
      </c>
      <c r="R7" s="211"/>
      <c r="S7" s="216" t="s">
        <v>289</v>
      </c>
      <c r="T7" s="10">
        <v>2019</v>
      </c>
      <c r="U7" s="10">
        <v>0</v>
      </c>
      <c r="V7" s="10">
        <v>100</v>
      </c>
      <c r="W7" s="10">
        <v>0</v>
      </c>
      <c r="X7" s="10">
        <v>100</v>
      </c>
      <c r="Y7" s="10">
        <v>0</v>
      </c>
      <c r="Z7" s="10">
        <v>0</v>
      </c>
      <c r="AA7" s="217"/>
    </row>
    <row r="8" spans="1:35" s="207" customFormat="1" ht="15.75" x14ac:dyDescent="0.25">
      <c r="A8" s="218"/>
      <c r="B8" s="219"/>
      <c r="H8" s="217"/>
      <c r="I8" s="217"/>
      <c r="J8" s="217"/>
      <c r="K8" s="217"/>
      <c r="L8" s="217"/>
      <c r="M8" s="217"/>
      <c r="N8" s="217"/>
      <c r="O8" s="217"/>
      <c r="P8" s="217"/>
      <c r="Q8" s="217"/>
      <c r="R8" s="217"/>
      <c r="S8" s="217"/>
      <c r="T8" s="217"/>
      <c r="U8" s="217"/>
      <c r="V8" s="217"/>
      <c r="W8" s="217"/>
      <c r="X8" s="217"/>
      <c r="Y8" s="217"/>
      <c r="Z8" s="217"/>
      <c r="AA8" s="217"/>
    </row>
    <row r="9" spans="1:35" s="207" customFormat="1" ht="15.75" x14ac:dyDescent="0.25">
      <c r="A9" s="218"/>
      <c r="B9" s="219"/>
      <c r="H9" s="217"/>
      <c r="I9" s="217"/>
      <c r="J9" s="217"/>
      <c r="K9" s="217"/>
      <c r="L9" s="217"/>
      <c r="M9" s="217"/>
      <c r="N9" s="217"/>
      <c r="O9" s="217"/>
      <c r="P9" s="217"/>
      <c r="Q9" s="217"/>
      <c r="R9" s="217"/>
      <c r="S9" s="217"/>
      <c r="T9" s="217"/>
      <c r="U9" s="217"/>
      <c r="V9" s="217"/>
      <c r="W9" s="217"/>
      <c r="X9" s="217"/>
      <c r="Y9" s="217"/>
      <c r="Z9" s="217"/>
      <c r="AA9" s="217"/>
    </row>
    <row r="10" spans="1:35" s="207" customFormat="1" ht="15.75" x14ac:dyDescent="0.25">
      <c r="A10" s="220"/>
      <c r="B10" s="219"/>
      <c r="C10" s="217"/>
      <c r="D10" s="217"/>
      <c r="E10" s="217"/>
      <c r="F10" s="217"/>
      <c r="G10" s="217"/>
      <c r="H10" s="217"/>
      <c r="I10" s="217"/>
      <c r="J10" s="217"/>
      <c r="K10" s="217"/>
      <c r="L10" s="217"/>
      <c r="M10" s="217"/>
      <c r="N10" s="217"/>
      <c r="O10" s="217"/>
      <c r="P10" s="217"/>
      <c r="Q10" s="217"/>
      <c r="R10" s="217"/>
      <c r="S10" s="217"/>
      <c r="T10" s="217"/>
      <c r="U10" s="217"/>
      <c r="V10" s="217"/>
      <c r="W10" s="217"/>
      <c r="X10" s="217"/>
      <c r="Y10" s="217"/>
      <c r="Z10" s="217"/>
      <c r="AA10" s="217"/>
    </row>
    <row r="11" spans="1:35" ht="15.75" x14ac:dyDescent="0.25">
      <c r="A11" s="221"/>
      <c r="B11" s="222"/>
      <c r="C11" s="217"/>
      <c r="D11" s="217"/>
      <c r="E11" s="217"/>
      <c r="F11" s="217"/>
      <c r="G11" s="217"/>
      <c r="H11" s="217"/>
      <c r="I11" s="217"/>
      <c r="J11" s="217"/>
      <c r="K11" s="217"/>
      <c r="L11" s="217"/>
      <c r="M11" s="217"/>
      <c r="N11" s="217"/>
      <c r="O11" s="217"/>
      <c r="P11" s="217"/>
      <c r="Q11" s="217"/>
    </row>
    <row r="12" spans="1:35" ht="15.75" x14ac:dyDescent="0.25">
      <c r="A12" s="223" t="s">
        <v>49</v>
      </c>
      <c r="B12" s="224"/>
      <c r="C12" s="225"/>
      <c r="D12" s="225"/>
      <c r="E12" s="225"/>
      <c r="F12" s="225"/>
      <c r="G12" s="225"/>
      <c r="H12" s="225"/>
      <c r="I12" s="225"/>
      <c r="J12" s="225"/>
      <c r="K12" s="225"/>
      <c r="L12" s="225"/>
      <c r="M12" s="225"/>
      <c r="N12" s="225"/>
      <c r="O12" s="225"/>
      <c r="P12" s="225"/>
      <c r="Q12" s="225"/>
      <c r="R12" s="226"/>
      <c r="S12" s="226"/>
      <c r="T12" s="226"/>
      <c r="U12" s="226"/>
      <c r="V12" s="226"/>
    </row>
    <row r="13" spans="1:35" s="229" customFormat="1" x14ac:dyDescent="0.2">
      <c r="A13" s="227" t="s">
        <v>50</v>
      </c>
      <c r="B13" s="228" t="s">
        <v>41</v>
      </c>
      <c r="C13" s="227" t="s">
        <v>89</v>
      </c>
      <c r="D13" s="227" t="s">
        <v>51</v>
      </c>
      <c r="E13" s="227" t="s">
        <v>199</v>
      </c>
      <c r="F13" s="227" t="s">
        <v>90</v>
      </c>
      <c r="G13" s="227" t="s">
        <v>91</v>
      </c>
      <c r="H13" s="227" t="s">
        <v>92</v>
      </c>
      <c r="I13" s="227" t="s">
        <v>93</v>
      </c>
      <c r="J13" s="227" t="s">
        <v>286</v>
      </c>
      <c r="K13" s="227" t="s">
        <v>200</v>
      </c>
      <c r="L13" s="227" t="s">
        <v>94</v>
      </c>
      <c r="M13" s="227" t="s">
        <v>95</v>
      </c>
      <c r="N13" s="227" t="s">
        <v>96</v>
      </c>
      <c r="O13" s="229" t="s">
        <v>97</v>
      </c>
      <c r="P13" s="229" t="s">
        <v>287</v>
      </c>
      <c r="Q13" s="227" t="s">
        <v>123</v>
      </c>
      <c r="R13" s="227" t="s">
        <v>158</v>
      </c>
      <c r="S13" s="230" t="s">
        <v>98</v>
      </c>
      <c r="T13" s="231" t="s">
        <v>99</v>
      </c>
      <c r="U13" s="231" t="s">
        <v>100</v>
      </c>
      <c r="V13" s="231" t="s">
        <v>288</v>
      </c>
    </row>
    <row r="14" spans="1:35" s="234" customFormat="1" ht="12" x14ac:dyDescent="0.2">
      <c r="A14" s="232" t="s">
        <v>160</v>
      </c>
      <c r="B14" s="10">
        <v>2000</v>
      </c>
      <c r="C14" s="233" t="s">
        <v>7</v>
      </c>
      <c r="D14" s="10">
        <v>25809306</v>
      </c>
      <c r="E14" s="10">
        <v>47.030017719898979</v>
      </c>
      <c r="F14" s="10"/>
      <c r="G14" s="10"/>
      <c r="H14" s="10"/>
      <c r="I14" s="10"/>
      <c r="J14" s="10">
        <v>100</v>
      </c>
      <c r="K14" s="10">
        <v>72.824367554024775</v>
      </c>
      <c r="L14" s="10"/>
      <c r="M14" s="10"/>
      <c r="N14" s="10"/>
      <c r="O14" s="10"/>
      <c r="P14" s="10">
        <v>100</v>
      </c>
      <c r="Q14" s="10"/>
      <c r="R14" s="10"/>
      <c r="S14" s="10"/>
      <c r="T14" s="10"/>
      <c r="U14" s="10"/>
      <c r="V14" s="10">
        <v>100</v>
      </c>
    </row>
    <row r="15" spans="1:35" s="234" customFormat="1" ht="12" x14ac:dyDescent="0.2">
      <c r="A15" s="232" t="s">
        <v>160</v>
      </c>
      <c r="B15" s="10">
        <v>2001</v>
      </c>
      <c r="C15" s="233" t="s">
        <v>7</v>
      </c>
      <c r="D15" s="10">
        <v>26551456</v>
      </c>
      <c r="E15" s="10">
        <v>46.488045753523693</v>
      </c>
      <c r="F15" s="10">
        <v>25.805521737325758</v>
      </c>
      <c r="G15" s="10"/>
      <c r="H15" s="10"/>
      <c r="I15" s="10">
        <v>74.194478262674238</v>
      </c>
      <c r="J15" s="10">
        <v>25.805521737325762</v>
      </c>
      <c r="K15" s="10">
        <v>74.097641665618994</v>
      </c>
      <c r="L15" s="10"/>
      <c r="M15" s="10"/>
      <c r="N15" s="10"/>
      <c r="O15" s="10"/>
      <c r="P15" s="10">
        <v>100</v>
      </c>
      <c r="Q15" s="10"/>
      <c r="R15" s="10"/>
      <c r="S15" s="10"/>
      <c r="T15" s="10"/>
      <c r="U15" s="10"/>
      <c r="V15" s="10">
        <v>100</v>
      </c>
    </row>
    <row r="16" spans="1:35" s="234" customFormat="1" ht="12" x14ac:dyDescent="0.2">
      <c r="A16" s="232" t="s">
        <v>160</v>
      </c>
      <c r="B16" s="10">
        <v>2002</v>
      </c>
      <c r="C16" s="233" t="s">
        <v>7</v>
      </c>
      <c r="D16" s="10">
        <v>27298316</v>
      </c>
      <c r="E16" s="10">
        <v>45.94607378714818</v>
      </c>
      <c r="F16" s="10">
        <v>25.805521737325758</v>
      </c>
      <c r="G16" s="10"/>
      <c r="H16" s="10"/>
      <c r="I16" s="10">
        <v>74.194478262674238</v>
      </c>
      <c r="J16" s="10">
        <v>25.805521737325762</v>
      </c>
      <c r="K16" s="10">
        <v>75.370915777213668</v>
      </c>
      <c r="L16" s="10"/>
      <c r="M16" s="10"/>
      <c r="N16" s="10"/>
      <c r="O16" s="10"/>
      <c r="P16" s="10">
        <v>100</v>
      </c>
      <c r="Q16" s="10"/>
      <c r="R16" s="10"/>
      <c r="S16" s="10"/>
      <c r="T16" s="10"/>
      <c r="U16" s="10"/>
      <c r="V16" s="10">
        <v>100</v>
      </c>
    </row>
    <row r="17" spans="1:22" s="234" customFormat="1" ht="12" x14ac:dyDescent="0.2">
      <c r="A17" s="232" t="s">
        <v>160</v>
      </c>
      <c r="B17" s="10">
        <v>2003</v>
      </c>
      <c r="C17" s="233" t="s">
        <v>7</v>
      </c>
      <c r="D17" s="10">
        <v>28154392</v>
      </c>
      <c r="E17" s="10">
        <v>45.404101820772894</v>
      </c>
      <c r="F17" s="10">
        <v>25.805521737325758</v>
      </c>
      <c r="G17" s="10"/>
      <c r="H17" s="10"/>
      <c r="I17" s="10">
        <v>74.194478262674238</v>
      </c>
      <c r="J17" s="10">
        <v>25.805521737325762</v>
      </c>
      <c r="K17" s="10">
        <v>76.644189888807887</v>
      </c>
      <c r="L17" s="10"/>
      <c r="M17" s="10"/>
      <c r="N17" s="10"/>
      <c r="O17" s="10"/>
      <c r="P17" s="10">
        <v>100</v>
      </c>
      <c r="Q17" s="10"/>
      <c r="R17" s="10"/>
      <c r="S17" s="10"/>
      <c r="T17" s="10"/>
      <c r="U17" s="10"/>
      <c r="V17" s="10">
        <v>100</v>
      </c>
    </row>
    <row r="18" spans="1:22" s="234" customFormat="1" ht="12" x14ac:dyDescent="0.2">
      <c r="A18" s="232" t="s">
        <v>160</v>
      </c>
      <c r="B18" s="10">
        <v>2004</v>
      </c>
      <c r="C18" s="233" t="s">
        <v>7</v>
      </c>
      <c r="D18" s="10">
        <v>29101336</v>
      </c>
      <c r="E18" s="10">
        <v>44.862129854397608</v>
      </c>
      <c r="F18" s="10">
        <v>25.805521737325758</v>
      </c>
      <c r="G18" s="10"/>
      <c r="H18" s="10"/>
      <c r="I18" s="10">
        <v>74.194478262674238</v>
      </c>
      <c r="J18" s="10">
        <v>25.805521737325762</v>
      </c>
      <c r="K18" s="10">
        <v>77.917464000402106</v>
      </c>
      <c r="L18" s="10"/>
      <c r="M18" s="10"/>
      <c r="N18" s="10"/>
      <c r="O18" s="10"/>
      <c r="P18" s="10">
        <v>100</v>
      </c>
      <c r="Q18" s="10"/>
      <c r="R18" s="10"/>
      <c r="S18" s="10"/>
      <c r="T18" s="10"/>
      <c r="U18" s="10"/>
      <c r="V18" s="10">
        <v>100</v>
      </c>
    </row>
    <row r="19" spans="1:22" s="234" customFormat="1" ht="12" x14ac:dyDescent="0.2">
      <c r="A19" s="232" t="s">
        <v>160</v>
      </c>
      <c r="B19" s="10">
        <v>2005</v>
      </c>
      <c r="C19" s="233" t="s">
        <v>7</v>
      </c>
      <c r="D19" s="10">
        <v>30097200</v>
      </c>
      <c r="E19" s="10">
        <v>44.320157888022322</v>
      </c>
      <c r="F19" s="10">
        <v>25.805521737325762</v>
      </c>
      <c r="G19" s="10"/>
      <c r="H19" s="10"/>
      <c r="I19" s="10">
        <v>74.194478262674238</v>
      </c>
      <c r="J19" s="10">
        <v>25.805521737325762</v>
      </c>
      <c r="K19" s="10">
        <v>79.190738111996325</v>
      </c>
      <c r="L19" s="10"/>
      <c r="M19" s="10"/>
      <c r="N19" s="10"/>
      <c r="O19" s="10"/>
      <c r="P19" s="10">
        <v>100</v>
      </c>
      <c r="Q19" s="10"/>
      <c r="R19" s="10"/>
      <c r="S19" s="10"/>
      <c r="T19" s="10"/>
      <c r="U19" s="10"/>
      <c r="V19" s="10">
        <v>100</v>
      </c>
    </row>
    <row r="20" spans="1:22" s="234" customFormat="1" ht="12" x14ac:dyDescent="0.2">
      <c r="A20" s="232" t="s">
        <v>160</v>
      </c>
      <c r="B20" s="10">
        <v>2006</v>
      </c>
      <c r="C20" s="233" t="s">
        <v>7</v>
      </c>
      <c r="D20" s="10">
        <v>31088256</v>
      </c>
      <c r="E20" s="10">
        <v>43.778185921647037</v>
      </c>
      <c r="F20" s="10">
        <v>25.649902564101808</v>
      </c>
      <c r="G20" s="10"/>
      <c r="H20" s="10"/>
      <c r="I20" s="10">
        <v>74.350097435898192</v>
      </c>
      <c r="J20" s="10">
        <v>25.649902564101808</v>
      </c>
      <c r="K20" s="10">
        <v>80.464012223590544</v>
      </c>
      <c r="L20" s="10"/>
      <c r="M20" s="10"/>
      <c r="N20" s="10"/>
      <c r="O20" s="10"/>
      <c r="P20" s="10">
        <v>100</v>
      </c>
      <c r="Q20" s="10"/>
      <c r="R20" s="10"/>
      <c r="S20" s="10"/>
      <c r="T20" s="10"/>
      <c r="U20" s="10"/>
      <c r="V20" s="10">
        <v>100</v>
      </c>
    </row>
    <row r="21" spans="1:22" s="234" customFormat="1" ht="12" x14ac:dyDescent="0.2">
      <c r="A21" s="232" t="s">
        <v>160</v>
      </c>
      <c r="B21" s="10">
        <v>2007</v>
      </c>
      <c r="C21" s="233" t="s">
        <v>7</v>
      </c>
      <c r="D21" s="10">
        <v>32099888</v>
      </c>
      <c r="E21" s="10">
        <v>43.236213955271751</v>
      </c>
      <c r="F21" s="10">
        <v>25.494283390877854</v>
      </c>
      <c r="G21" s="10"/>
      <c r="H21" s="10"/>
      <c r="I21" s="10">
        <v>74.505716609122146</v>
      </c>
      <c r="J21" s="10">
        <v>25.494283390877854</v>
      </c>
      <c r="K21" s="10">
        <v>81.737286335185217</v>
      </c>
      <c r="L21" s="10"/>
      <c r="M21" s="10"/>
      <c r="N21" s="10"/>
      <c r="O21" s="10"/>
      <c r="P21" s="10">
        <v>100</v>
      </c>
      <c r="Q21" s="10"/>
      <c r="R21" s="10"/>
      <c r="S21" s="10"/>
      <c r="T21" s="10"/>
      <c r="U21" s="10"/>
      <c r="V21" s="10">
        <v>100</v>
      </c>
    </row>
    <row r="22" spans="1:22" s="234" customFormat="1" ht="12" x14ac:dyDescent="0.2">
      <c r="A22" s="232" t="s">
        <v>160</v>
      </c>
      <c r="B22" s="10">
        <v>2008</v>
      </c>
      <c r="C22" s="233" t="s">
        <v>7</v>
      </c>
      <c r="D22" s="10">
        <v>33106090</v>
      </c>
      <c r="E22" s="10">
        <v>42.694241988896238</v>
      </c>
      <c r="F22" s="10">
        <v>25.3386642176539</v>
      </c>
      <c r="G22" s="10"/>
      <c r="H22" s="10"/>
      <c r="I22" s="10">
        <v>74.6613357823461</v>
      </c>
      <c r="J22" s="10">
        <v>25.3386642176539</v>
      </c>
      <c r="K22" s="10">
        <v>83.010560446779436</v>
      </c>
      <c r="L22" s="10"/>
      <c r="M22" s="10"/>
      <c r="N22" s="10"/>
      <c r="O22" s="10"/>
      <c r="P22" s="10">
        <v>100</v>
      </c>
      <c r="Q22" s="10"/>
      <c r="R22" s="10"/>
      <c r="S22" s="10"/>
      <c r="T22" s="10"/>
      <c r="U22" s="10"/>
      <c r="V22" s="10">
        <v>100</v>
      </c>
    </row>
    <row r="23" spans="1:22" s="234" customFormat="1" ht="12" x14ac:dyDescent="0.2">
      <c r="A23" s="232" t="s">
        <v>160</v>
      </c>
      <c r="B23" s="10">
        <v>2009</v>
      </c>
      <c r="C23" s="233" t="s">
        <v>7</v>
      </c>
      <c r="D23" s="10">
        <v>34088860</v>
      </c>
      <c r="E23" s="10">
        <v>42.152270022520952</v>
      </c>
      <c r="F23" s="10">
        <v>25.183045044429946</v>
      </c>
      <c r="G23" s="10"/>
      <c r="H23" s="10"/>
      <c r="I23" s="10">
        <v>74.816954955570054</v>
      </c>
      <c r="J23" s="10">
        <v>25.183045044429946</v>
      </c>
      <c r="K23" s="10">
        <v>84.283834558373655</v>
      </c>
      <c r="L23" s="10"/>
      <c r="M23" s="10"/>
      <c r="N23" s="10"/>
      <c r="O23" s="10"/>
      <c r="P23" s="10">
        <v>100</v>
      </c>
      <c r="Q23" s="10"/>
      <c r="R23" s="10"/>
      <c r="S23" s="10"/>
      <c r="T23" s="10"/>
      <c r="U23" s="10"/>
      <c r="V23" s="10">
        <v>100</v>
      </c>
    </row>
    <row r="24" spans="1:22" s="234" customFormat="1" ht="12" x14ac:dyDescent="0.2">
      <c r="A24" s="232" t="s">
        <v>160</v>
      </c>
      <c r="B24" s="10">
        <v>2010</v>
      </c>
      <c r="C24" s="233" t="s">
        <v>7</v>
      </c>
      <c r="D24" s="10">
        <v>35037100</v>
      </c>
      <c r="E24" s="10">
        <v>41.610298056145666</v>
      </c>
      <c r="F24" s="10">
        <v>25.027425871205935</v>
      </c>
      <c r="G24" s="10"/>
      <c r="H24" s="10"/>
      <c r="I24" s="10">
        <v>74.972574128794065</v>
      </c>
      <c r="J24" s="10">
        <v>25.027425871205935</v>
      </c>
      <c r="K24" s="10">
        <v>85.557108669967874</v>
      </c>
      <c r="L24" s="10">
        <v>60.570768614451964</v>
      </c>
      <c r="M24" s="10"/>
      <c r="N24" s="10"/>
      <c r="O24" s="10">
        <v>39.429231385548036</v>
      </c>
      <c r="P24" s="10">
        <v>60.570768614451964</v>
      </c>
      <c r="Q24" s="10">
        <v>24.272675591717082</v>
      </c>
      <c r="R24" s="10"/>
      <c r="S24" s="10">
        <v>5.396133504444796</v>
      </c>
      <c r="T24" s="10"/>
      <c r="U24" s="10"/>
      <c r="V24" s="10">
        <v>94.603866495555209</v>
      </c>
    </row>
    <row r="25" spans="1:22" s="234" customFormat="1" ht="12" x14ac:dyDescent="0.2">
      <c r="A25" s="232" t="s">
        <v>160</v>
      </c>
      <c r="B25" s="10">
        <v>2011</v>
      </c>
      <c r="C25" s="233" t="s">
        <v>7</v>
      </c>
      <c r="D25" s="10">
        <v>35953260</v>
      </c>
      <c r="E25" s="10">
        <v>41.06832608977038</v>
      </c>
      <c r="F25" s="10">
        <v>24.871806697981981</v>
      </c>
      <c r="G25" s="10"/>
      <c r="H25" s="10"/>
      <c r="I25" s="10">
        <v>75.128193302018019</v>
      </c>
      <c r="J25" s="10">
        <v>24.871806697981981</v>
      </c>
      <c r="K25" s="10">
        <v>86.830382781562093</v>
      </c>
      <c r="L25" s="10">
        <v>60.570768614451964</v>
      </c>
      <c r="M25" s="10"/>
      <c r="N25" s="10"/>
      <c r="O25" s="10">
        <v>39.429231385548036</v>
      </c>
      <c r="P25" s="10">
        <v>60.570768614451964</v>
      </c>
      <c r="Q25" s="10">
        <v>24.272675591717082</v>
      </c>
      <c r="R25" s="10"/>
      <c r="S25" s="10">
        <v>5.396133504444796</v>
      </c>
      <c r="T25" s="10"/>
      <c r="U25" s="10"/>
      <c r="V25" s="10">
        <v>94.603866495555209</v>
      </c>
    </row>
    <row r="26" spans="1:22" s="234" customFormat="1" ht="12" x14ac:dyDescent="0.2">
      <c r="A26" s="232" t="s">
        <v>160</v>
      </c>
      <c r="B26" s="10">
        <v>2012</v>
      </c>
      <c r="C26" s="233" t="s">
        <v>7</v>
      </c>
      <c r="D26" s="10">
        <v>36794304</v>
      </c>
      <c r="E26" s="10">
        <v>40.526354123395095</v>
      </c>
      <c r="F26" s="10">
        <v>24.716187524758027</v>
      </c>
      <c r="G26" s="10"/>
      <c r="H26" s="10"/>
      <c r="I26" s="10">
        <v>75.283812475241973</v>
      </c>
      <c r="J26" s="10">
        <v>24.716187524758027</v>
      </c>
      <c r="K26" s="10">
        <v>88.103656893156312</v>
      </c>
      <c r="L26" s="10">
        <v>60.570768614451964</v>
      </c>
      <c r="M26" s="10"/>
      <c r="N26" s="10"/>
      <c r="O26" s="10">
        <v>39.429231385548036</v>
      </c>
      <c r="P26" s="10">
        <v>60.570768614451964</v>
      </c>
      <c r="Q26" s="10">
        <v>24.272675591717082</v>
      </c>
      <c r="R26" s="10"/>
      <c r="S26" s="10">
        <v>5.396133504444796</v>
      </c>
      <c r="T26" s="10"/>
      <c r="U26" s="10"/>
      <c r="V26" s="10">
        <v>94.603866495555209</v>
      </c>
    </row>
    <row r="27" spans="1:22" s="234" customFormat="1" ht="12" x14ac:dyDescent="0.2">
      <c r="A27" s="232" t="s">
        <v>160</v>
      </c>
      <c r="B27" s="10">
        <v>2013</v>
      </c>
      <c r="C27" s="233" t="s">
        <v>7</v>
      </c>
      <c r="D27" s="10">
        <v>37573632</v>
      </c>
      <c r="E27" s="10">
        <v>39.984382157019581</v>
      </c>
      <c r="F27" s="10">
        <v>24.560568351534073</v>
      </c>
      <c r="G27" s="10">
        <v>15.486975361321401</v>
      </c>
      <c r="H27" s="10">
        <v>9.0735929902126724</v>
      </c>
      <c r="I27" s="10">
        <v>75.439431648465927</v>
      </c>
      <c r="J27" s="10">
        <v>0</v>
      </c>
      <c r="K27" s="10">
        <v>89.376931004750986</v>
      </c>
      <c r="L27" s="10">
        <v>60.570768614451964</v>
      </c>
      <c r="M27" s="10">
        <v>40.48694292348717</v>
      </c>
      <c r="N27" s="10">
        <v>20.083825690964794</v>
      </c>
      <c r="O27" s="10">
        <v>39.429231385548036</v>
      </c>
      <c r="P27" s="10">
        <v>0</v>
      </c>
      <c r="Q27" s="10">
        <v>24.272675591717082</v>
      </c>
      <c r="R27" s="10">
        <v>20.124340445056209</v>
      </c>
      <c r="S27" s="10">
        <v>5.396133504444796</v>
      </c>
      <c r="T27" s="10">
        <v>14.728206940611413</v>
      </c>
      <c r="U27" s="10">
        <v>79.875659554943795</v>
      </c>
      <c r="V27" s="10">
        <v>0</v>
      </c>
    </row>
    <row r="28" spans="1:22" s="234" customFormat="1" ht="12" x14ac:dyDescent="0.2">
      <c r="A28" s="232" t="s">
        <v>160</v>
      </c>
      <c r="B28" s="10">
        <v>2014</v>
      </c>
      <c r="C28" s="233" t="s">
        <v>7</v>
      </c>
      <c r="D28" s="10">
        <v>38296904</v>
      </c>
      <c r="E28" s="10">
        <v>39.442410190644296</v>
      </c>
      <c r="F28" s="10">
        <v>24.404949178310119</v>
      </c>
      <c r="G28" s="10">
        <v>15.486975361321401</v>
      </c>
      <c r="H28" s="10">
        <v>8.9179738169887184</v>
      </c>
      <c r="I28" s="10">
        <v>75.595050821689881</v>
      </c>
      <c r="J28" s="10">
        <v>0</v>
      </c>
      <c r="K28" s="10">
        <v>90.650205116345205</v>
      </c>
      <c r="L28" s="10">
        <v>60.570768614451964</v>
      </c>
      <c r="M28" s="10">
        <v>40.48694292348717</v>
      </c>
      <c r="N28" s="10">
        <v>20.083825690964794</v>
      </c>
      <c r="O28" s="10">
        <v>39.429231385548036</v>
      </c>
      <c r="P28" s="10">
        <v>0</v>
      </c>
      <c r="Q28" s="10">
        <v>24.272675591717082</v>
      </c>
      <c r="R28" s="10">
        <v>20.124340445056209</v>
      </c>
      <c r="S28" s="10">
        <v>5.396133504444796</v>
      </c>
      <c r="T28" s="10">
        <v>14.728206940611413</v>
      </c>
      <c r="U28" s="10">
        <v>79.875659554943795</v>
      </c>
      <c r="V28" s="10">
        <v>0</v>
      </c>
    </row>
    <row r="29" spans="1:22" s="234" customFormat="1" ht="12" x14ac:dyDescent="0.2">
      <c r="A29" s="232" t="s">
        <v>160</v>
      </c>
      <c r="B29" s="10">
        <v>2015</v>
      </c>
      <c r="C29" s="233" t="s">
        <v>7</v>
      </c>
      <c r="D29" s="10">
        <v>38972036</v>
      </c>
      <c r="E29" s="10">
        <v>38.90043822426901</v>
      </c>
      <c r="F29" s="10">
        <v>24.249330005086165</v>
      </c>
      <c r="G29" s="10">
        <v>15.486975361321401</v>
      </c>
      <c r="H29" s="10">
        <v>8.7623546437647644</v>
      </c>
      <c r="I29" s="10">
        <v>75.750669994913835</v>
      </c>
      <c r="J29" s="10">
        <v>0</v>
      </c>
      <c r="K29" s="10">
        <v>91.923479227939424</v>
      </c>
      <c r="L29" s="10">
        <v>60.570768614451964</v>
      </c>
      <c r="M29" s="10">
        <v>40.48694292348717</v>
      </c>
      <c r="N29" s="10">
        <v>20.083825690964794</v>
      </c>
      <c r="O29" s="10">
        <v>39.429231385548036</v>
      </c>
      <c r="P29" s="10">
        <v>0</v>
      </c>
      <c r="Q29" s="10">
        <v>24.272675591717082</v>
      </c>
      <c r="R29" s="10">
        <v>20.124340445056209</v>
      </c>
      <c r="S29" s="10">
        <v>5.396133504444796</v>
      </c>
      <c r="T29" s="10">
        <v>14.728206940611413</v>
      </c>
      <c r="U29" s="10">
        <v>79.875659554943795</v>
      </c>
      <c r="V29" s="10">
        <v>0</v>
      </c>
    </row>
    <row r="30" spans="1:22" s="234" customFormat="1" ht="12" x14ac:dyDescent="0.2">
      <c r="A30" s="232" t="s">
        <v>160</v>
      </c>
      <c r="B30" s="10">
        <v>2016</v>
      </c>
      <c r="C30" s="233" t="s">
        <v>7</v>
      </c>
      <c r="D30" s="10">
        <v>39604744</v>
      </c>
      <c r="E30" s="10">
        <v>38.358466257893724</v>
      </c>
      <c r="F30" s="10">
        <v>24.093710831862211</v>
      </c>
      <c r="G30" s="10">
        <v>15.486975361321401</v>
      </c>
      <c r="H30" s="10">
        <v>8.6067354705408103</v>
      </c>
      <c r="I30" s="10">
        <v>75.906289168137789</v>
      </c>
      <c r="J30" s="10">
        <v>0</v>
      </c>
      <c r="K30" s="10">
        <v>93.196753339533643</v>
      </c>
      <c r="L30" s="10">
        <v>60.570768614451964</v>
      </c>
      <c r="M30" s="10">
        <v>40.48694292348717</v>
      </c>
      <c r="N30" s="10">
        <v>20.083825690964794</v>
      </c>
      <c r="O30" s="10">
        <v>39.429231385548036</v>
      </c>
      <c r="P30" s="10">
        <v>0</v>
      </c>
      <c r="Q30" s="10">
        <v>24.272675591717082</v>
      </c>
      <c r="R30" s="10">
        <v>20.124340445056209</v>
      </c>
      <c r="S30" s="10">
        <v>5.396133504444796</v>
      </c>
      <c r="T30" s="10">
        <v>14.728206940611413</v>
      </c>
      <c r="U30" s="10">
        <v>79.875659554943795</v>
      </c>
      <c r="V30" s="10">
        <v>0</v>
      </c>
    </row>
    <row r="31" spans="1:22" s="234" customFormat="1" ht="12" x14ac:dyDescent="0.2">
      <c r="A31" s="232" t="s">
        <v>160</v>
      </c>
      <c r="B31" s="10">
        <v>2017</v>
      </c>
      <c r="C31" s="233" t="s">
        <v>7</v>
      </c>
      <c r="D31" s="10">
        <v>40231324</v>
      </c>
      <c r="E31" s="10">
        <v>37.816494291518438</v>
      </c>
      <c r="F31" s="10">
        <v>23.938091658638257</v>
      </c>
      <c r="G31" s="10">
        <v>15.486975361321401</v>
      </c>
      <c r="H31" s="10">
        <v>8.4511162973168563</v>
      </c>
      <c r="I31" s="10">
        <v>76.061908341361743</v>
      </c>
      <c r="J31" s="10">
        <v>0</v>
      </c>
      <c r="K31" s="10">
        <v>94.470027451127862</v>
      </c>
      <c r="L31" s="10">
        <v>60.570768614451964</v>
      </c>
      <c r="M31" s="10">
        <v>40.48694292348717</v>
      </c>
      <c r="N31" s="10">
        <v>20.083825690964794</v>
      </c>
      <c r="O31" s="10">
        <v>39.429231385548036</v>
      </c>
      <c r="P31" s="10">
        <v>0</v>
      </c>
      <c r="Q31" s="10">
        <v>24.272675591717082</v>
      </c>
      <c r="R31" s="10">
        <v>20.124340445056209</v>
      </c>
      <c r="S31" s="10">
        <v>5.396133504444796</v>
      </c>
      <c r="T31" s="10">
        <v>14.728206940611413</v>
      </c>
      <c r="U31" s="10">
        <v>79.875659554943795</v>
      </c>
      <c r="V31" s="10">
        <v>0</v>
      </c>
    </row>
    <row r="32" spans="1:22" s="234" customFormat="1" ht="12" x14ac:dyDescent="0.2">
      <c r="A32" s="232" t="s">
        <v>160</v>
      </c>
      <c r="B32" s="10">
        <v>2018</v>
      </c>
      <c r="C32" s="233" t="s">
        <v>7</v>
      </c>
      <c r="D32" s="10">
        <v>40867832</v>
      </c>
      <c r="E32" s="10">
        <v>37.274522325143153</v>
      </c>
      <c r="F32" s="10">
        <v>23.782472485414303</v>
      </c>
      <c r="G32" s="10">
        <v>15.486975361321401</v>
      </c>
      <c r="H32" s="10">
        <v>8.2954971240929023</v>
      </c>
      <c r="I32" s="10">
        <v>76.217527514585697</v>
      </c>
      <c r="J32" s="10">
        <v>0</v>
      </c>
      <c r="K32" s="10">
        <v>95.743301562722536</v>
      </c>
      <c r="L32" s="10">
        <v>60.570768614451964</v>
      </c>
      <c r="M32" s="10">
        <v>40.48694292348717</v>
      </c>
      <c r="N32" s="10">
        <v>20.083825690964794</v>
      </c>
      <c r="O32" s="10">
        <v>39.429231385548036</v>
      </c>
      <c r="P32" s="10">
        <v>0</v>
      </c>
      <c r="Q32" s="10">
        <v>24.272675591717082</v>
      </c>
      <c r="R32" s="10">
        <v>20.124340445056209</v>
      </c>
      <c r="S32" s="10">
        <v>5.396133504444796</v>
      </c>
      <c r="T32" s="10">
        <v>14.728206940611413</v>
      </c>
      <c r="U32" s="10">
        <v>79.875659554943795</v>
      </c>
      <c r="V32" s="10">
        <v>0</v>
      </c>
    </row>
    <row r="33" spans="1:22" s="234" customFormat="1" ht="12" x14ac:dyDescent="0.2">
      <c r="A33" s="232" t="s">
        <v>160</v>
      </c>
      <c r="B33" s="10">
        <v>2019</v>
      </c>
      <c r="C33" s="233" t="s">
        <v>7</v>
      </c>
      <c r="D33" s="10">
        <v>41526604</v>
      </c>
      <c r="E33" s="10">
        <v>36.732550358767639</v>
      </c>
      <c r="F33" s="10">
        <v>23.626853312190349</v>
      </c>
      <c r="G33" s="10">
        <v>15.486975361321401</v>
      </c>
      <c r="H33" s="10">
        <v>8.1398779508689483</v>
      </c>
      <c r="I33" s="10">
        <v>76.373146687809651</v>
      </c>
      <c r="J33" s="10">
        <v>0</v>
      </c>
      <c r="K33" s="10">
        <v>97.016575674316755</v>
      </c>
      <c r="L33" s="10">
        <v>60.570768614451964</v>
      </c>
      <c r="M33" s="10">
        <v>40.48694292348717</v>
      </c>
      <c r="N33" s="10">
        <v>20.083825690964794</v>
      </c>
      <c r="O33" s="10">
        <v>39.429231385548036</v>
      </c>
      <c r="P33" s="10">
        <v>0</v>
      </c>
      <c r="Q33" s="10">
        <v>24.272675591717082</v>
      </c>
      <c r="R33" s="10">
        <v>20.124340445056209</v>
      </c>
      <c r="S33" s="10">
        <v>5.396133504444796</v>
      </c>
      <c r="T33" s="10">
        <v>14.728206940611413</v>
      </c>
      <c r="U33" s="10">
        <v>79.875659554943795</v>
      </c>
      <c r="V33" s="10">
        <v>0</v>
      </c>
    </row>
    <row r="34" spans="1:22" s="234" customFormat="1" ht="12" x14ac:dyDescent="0.2">
      <c r="A34" s="232" t="s">
        <v>160</v>
      </c>
      <c r="B34" s="10">
        <v>2020</v>
      </c>
      <c r="C34" s="233" t="s">
        <v>7</v>
      </c>
      <c r="D34" s="10"/>
      <c r="E34" s="10"/>
      <c r="F34" s="10"/>
      <c r="G34" s="10"/>
      <c r="H34" s="10"/>
      <c r="I34" s="10"/>
      <c r="J34" s="10"/>
      <c r="K34" s="10"/>
      <c r="L34" s="10"/>
      <c r="M34" s="10"/>
      <c r="N34" s="10"/>
      <c r="O34" s="10"/>
      <c r="P34" s="10"/>
      <c r="Q34" s="10"/>
      <c r="R34" s="10"/>
      <c r="S34" s="10"/>
      <c r="T34" s="10"/>
      <c r="U34" s="10"/>
      <c r="V34" s="10"/>
    </row>
    <row r="35" spans="1:22" s="234" customFormat="1" ht="12" x14ac:dyDescent="0.2">
      <c r="A35" s="232" t="s">
        <v>160</v>
      </c>
      <c r="B35" s="10">
        <v>2021</v>
      </c>
      <c r="C35" s="233" t="s">
        <v>7</v>
      </c>
      <c r="D35" s="10"/>
      <c r="E35" s="10"/>
      <c r="F35" s="10"/>
      <c r="G35" s="10"/>
      <c r="H35" s="10"/>
      <c r="I35" s="10"/>
      <c r="J35" s="10"/>
      <c r="K35" s="10"/>
      <c r="L35" s="10"/>
      <c r="M35" s="10"/>
      <c r="N35" s="10"/>
      <c r="O35" s="10"/>
      <c r="P35" s="10"/>
      <c r="Q35" s="10"/>
      <c r="R35" s="10"/>
      <c r="S35" s="10"/>
      <c r="T35" s="10"/>
      <c r="U35" s="10"/>
      <c r="V35" s="10"/>
    </row>
    <row r="36" spans="1:22" s="234" customFormat="1" ht="12" x14ac:dyDescent="0.2">
      <c r="A36" s="232" t="s">
        <v>160</v>
      </c>
      <c r="B36" s="10">
        <v>2022</v>
      </c>
      <c r="C36" s="233" t="s">
        <v>7</v>
      </c>
      <c r="D36" s="10"/>
      <c r="E36" s="10"/>
      <c r="F36" s="10"/>
      <c r="G36" s="10"/>
      <c r="H36" s="10"/>
      <c r="I36" s="10"/>
      <c r="J36" s="10"/>
      <c r="K36" s="10"/>
      <c r="L36" s="10"/>
      <c r="M36" s="10"/>
      <c r="N36" s="10"/>
      <c r="O36" s="10"/>
      <c r="P36" s="10"/>
      <c r="Q36" s="10"/>
      <c r="R36" s="10"/>
      <c r="S36" s="10"/>
      <c r="T36" s="10"/>
      <c r="U36" s="10"/>
      <c r="V36" s="10"/>
    </row>
    <row r="37" spans="1:22" s="234" customFormat="1" ht="12" x14ac:dyDescent="0.2">
      <c r="A37" s="232" t="s">
        <v>160</v>
      </c>
      <c r="B37" s="10">
        <v>2023</v>
      </c>
      <c r="C37" s="233" t="s">
        <v>7</v>
      </c>
      <c r="D37" s="10"/>
      <c r="E37" s="10"/>
      <c r="F37" s="10"/>
      <c r="G37" s="10"/>
      <c r="H37" s="10"/>
      <c r="I37" s="10"/>
      <c r="J37" s="10"/>
      <c r="K37" s="10"/>
      <c r="L37" s="10"/>
      <c r="M37" s="10"/>
      <c r="N37" s="10"/>
      <c r="O37" s="10"/>
      <c r="P37" s="10"/>
      <c r="Q37" s="10"/>
      <c r="R37" s="10"/>
      <c r="S37" s="10"/>
      <c r="T37" s="10"/>
      <c r="U37" s="10"/>
      <c r="V37" s="10"/>
    </row>
    <row r="38" spans="1:22" s="234" customFormat="1" ht="12" x14ac:dyDescent="0.2">
      <c r="A38" s="232" t="s">
        <v>160</v>
      </c>
      <c r="B38" s="10">
        <v>2024</v>
      </c>
      <c r="C38" s="233" t="s">
        <v>7</v>
      </c>
      <c r="D38" s="10"/>
      <c r="E38" s="10"/>
      <c r="F38" s="10"/>
      <c r="G38" s="10"/>
      <c r="H38" s="10"/>
      <c r="I38" s="10"/>
      <c r="J38" s="10"/>
      <c r="K38" s="10"/>
      <c r="L38" s="10"/>
      <c r="M38" s="10"/>
      <c r="N38" s="10"/>
      <c r="O38" s="10"/>
      <c r="P38" s="10"/>
      <c r="Q38" s="10"/>
      <c r="R38" s="10"/>
      <c r="S38" s="10"/>
      <c r="T38" s="10"/>
      <c r="U38" s="10"/>
      <c r="V38" s="10"/>
    </row>
    <row r="39" spans="1:22" s="234" customFormat="1" ht="12" x14ac:dyDescent="0.2">
      <c r="A39" s="232" t="s">
        <v>160</v>
      </c>
      <c r="B39" s="10">
        <v>2025</v>
      </c>
      <c r="C39" s="233" t="s">
        <v>7</v>
      </c>
      <c r="D39" s="10"/>
      <c r="E39" s="10"/>
      <c r="F39" s="10"/>
      <c r="G39" s="10"/>
      <c r="H39" s="10"/>
      <c r="I39" s="10"/>
      <c r="J39" s="10"/>
      <c r="K39" s="10"/>
      <c r="L39" s="10"/>
      <c r="M39" s="10"/>
      <c r="N39" s="10"/>
      <c r="O39" s="10"/>
      <c r="P39" s="10"/>
      <c r="Q39" s="10"/>
      <c r="R39" s="10"/>
      <c r="S39" s="10"/>
      <c r="T39" s="10"/>
      <c r="U39" s="10"/>
      <c r="V39" s="10"/>
    </row>
    <row r="40" spans="1:22" s="234" customFormat="1" ht="12" x14ac:dyDescent="0.2">
      <c r="A40" s="232" t="s">
        <v>160</v>
      </c>
      <c r="B40" s="10">
        <v>2026</v>
      </c>
      <c r="C40" s="233" t="s">
        <v>7</v>
      </c>
      <c r="D40" s="10"/>
      <c r="E40" s="10"/>
      <c r="F40" s="10"/>
      <c r="G40" s="10"/>
      <c r="H40" s="10"/>
      <c r="I40" s="10"/>
      <c r="J40" s="10"/>
      <c r="K40" s="10"/>
      <c r="L40" s="10"/>
      <c r="M40" s="10"/>
      <c r="N40" s="10"/>
      <c r="O40" s="10"/>
      <c r="P40" s="10"/>
      <c r="Q40" s="10"/>
      <c r="R40" s="10"/>
      <c r="S40" s="10"/>
      <c r="T40" s="10"/>
      <c r="U40" s="10"/>
      <c r="V40" s="10"/>
    </row>
    <row r="41" spans="1:22" s="234" customFormat="1" ht="12" x14ac:dyDescent="0.2">
      <c r="A41" s="232" t="s">
        <v>160</v>
      </c>
      <c r="B41" s="10">
        <v>2027</v>
      </c>
      <c r="C41" s="233" t="s">
        <v>7</v>
      </c>
      <c r="D41" s="10"/>
      <c r="E41" s="10"/>
      <c r="F41" s="10"/>
      <c r="G41" s="10"/>
      <c r="H41" s="10"/>
      <c r="I41" s="10"/>
      <c r="J41" s="10"/>
      <c r="K41" s="10"/>
      <c r="L41" s="10"/>
      <c r="M41" s="10"/>
      <c r="N41" s="10"/>
      <c r="O41" s="10"/>
      <c r="P41" s="10"/>
      <c r="Q41" s="10"/>
      <c r="R41" s="10"/>
      <c r="S41" s="10"/>
      <c r="T41" s="10"/>
      <c r="U41" s="10"/>
      <c r="V41" s="10"/>
    </row>
    <row r="42" spans="1:22" s="234" customFormat="1" ht="12" x14ac:dyDescent="0.2">
      <c r="A42" s="232" t="s">
        <v>160</v>
      </c>
      <c r="B42" s="10">
        <v>2028</v>
      </c>
      <c r="C42" s="233" t="s">
        <v>7</v>
      </c>
      <c r="D42" s="10"/>
      <c r="E42" s="10"/>
      <c r="F42" s="10"/>
      <c r="G42" s="10"/>
      <c r="H42" s="10"/>
      <c r="I42" s="10"/>
      <c r="J42" s="10"/>
      <c r="K42" s="10"/>
      <c r="L42" s="10"/>
      <c r="M42" s="10"/>
      <c r="N42" s="10"/>
      <c r="O42" s="10"/>
      <c r="P42" s="10"/>
      <c r="Q42" s="10"/>
      <c r="R42" s="10"/>
      <c r="S42" s="10"/>
      <c r="T42" s="10"/>
      <c r="U42" s="10"/>
      <c r="V42" s="10"/>
    </row>
    <row r="43" spans="1:22" s="234" customFormat="1" ht="12" x14ac:dyDescent="0.2">
      <c r="A43" s="232" t="s">
        <v>160</v>
      </c>
      <c r="B43" s="10">
        <v>2029</v>
      </c>
      <c r="C43" s="233" t="s">
        <v>7</v>
      </c>
      <c r="D43" s="10"/>
      <c r="E43" s="10"/>
      <c r="F43" s="10"/>
      <c r="G43" s="10"/>
      <c r="H43" s="10"/>
      <c r="I43" s="10"/>
      <c r="J43" s="10"/>
      <c r="K43" s="10"/>
      <c r="L43" s="10"/>
      <c r="M43" s="10"/>
      <c r="N43" s="10"/>
      <c r="O43" s="10"/>
      <c r="P43" s="10"/>
      <c r="Q43" s="10"/>
      <c r="R43" s="10"/>
      <c r="S43" s="10"/>
      <c r="T43" s="10"/>
      <c r="U43" s="10"/>
      <c r="V43" s="10"/>
    </row>
    <row r="44" spans="1:22" s="234" customFormat="1" ht="12" x14ac:dyDescent="0.2">
      <c r="A44" s="232" t="s">
        <v>160</v>
      </c>
      <c r="B44" s="10">
        <v>2030</v>
      </c>
      <c r="C44" s="233" t="s">
        <v>7</v>
      </c>
      <c r="D44" s="10"/>
      <c r="E44" s="10"/>
      <c r="F44" s="10"/>
      <c r="G44" s="10"/>
      <c r="H44" s="10"/>
      <c r="I44" s="10"/>
      <c r="J44" s="10"/>
      <c r="K44" s="10"/>
      <c r="L44" s="10"/>
      <c r="M44" s="10"/>
      <c r="N44" s="10"/>
      <c r="O44" s="10"/>
      <c r="P44" s="10"/>
      <c r="Q44" s="10"/>
      <c r="R44" s="10"/>
      <c r="S44" s="10"/>
      <c r="T44" s="10"/>
      <c r="U44" s="10"/>
      <c r="V44" s="10"/>
    </row>
    <row r="45" spans="1:22" s="234" customFormat="1" ht="12" x14ac:dyDescent="0.2">
      <c r="A45" s="232" t="s">
        <v>160</v>
      </c>
      <c r="B45" s="10">
        <v>2000</v>
      </c>
      <c r="C45" s="233" t="s">
        <v>1</v>
      </c>
      <c r="D45" s="10">
        <v>3804291.6453271867</v>
      </c>
      <c r="E45" s="10"/>
      <c r="F45" s="10"/>
      <c r="G45" s="10"/>
      <c r="H45" s="10"/>
      <c r="I45" s="10"/>
      <c r="J45" s="10">
        <v>100</v>
      </c>
      <c r="K45" s="10"/>
      <c r="L45" s="10"/>
      <c r="M45" s="10"/>
      <c r="N45" s="10"/>
      <c r="O45" s="10"/>
      <c r="P45" s="10">
        <v>100</v>
      </c>
      <c r="Q45" s="10"/>
      <c r="R45" s="10"/>
      <c r="S45" s="10"/>
      <c r="T45" s="10"/>
      <c r="U45" s="10"/>
      <c r="V45" s="10">
        <v>100</v>
      </c>
    </row>
    <row r="46" spans="1:22" s="234" customFormat="1" ht="12" x14ac:dyDescent="0.2">
      <c r="A46" s="232" t="s">
        <v>160</v>
      </c>
      <c r="B46" s="10">
        <v>2001</v>
      </c>
      <c r="C46" s="233" t="s">
        <v>1</v>
      </c>
      <c r="D46" s="10">
        <v>3963335.8492742921</v>
      </c>
      <c r="E46" s="10"/>
      <c r="F46" s="10"/>
      <c r="G46" s="10"/>
      <c r="H46" s="10"/>
      <c r="I46" s="10"/>
      <c r="J46" s="10">
        <v>100</v>
      </c>
      <c r="K46" s="10"/>
      <c r="L46" s="10"/>
      <c r="M46" s="10"/>
      <c r="N46" s="10"/>
      <c r="O46" s="10"/>
      <c r="P46" s="10">
        <v>100</v>
      </c>
      <c r="Q46" s="10"/>
      <c r="R46" s="10"/>
      <c r="S46" s="10"/>
      <c r="T46" s="10"/>
      <c r="U46" s="10"/>
      <c r="V46" s="10">
        <v>100</v>
      </c>
    </row>
    <row r="47" spans="1:22" s="234" customFormat="1" ht="12" x14ac:dyDescent="0.2">
      <c r="A47" s="232" t="s">
        <v>160</v>
      </c>
      <c r="B47" s="10">
        <v>2002</v>
      </c>
      <c r="C47" s="233" t="s">
        <v>1</v>
      </c>
      <c r="D47" s="10">
        <v>4126959.4212107849</v>
      </c>
      <c r="E47" s="10"/>
      <c r="F47" s="10"/>
      <c r="G47" s="10"/>
      <c r="H47" s="10"/>
      <c r="I47" s="10"/>
      <c r="J47" s="10">
        <v>100</v>
      </c>
      <c r="K47" s="10"/>
      <c r="L47" s="10"/>
      <c r="M47" s="10"/>
      <c r="N47" s="10"/>
      <c r="O47" s="10"/>
      <c r="P47" s="10">
        <v>100</v>
      </c>
      <c r="Q47" s="10"/>
      <c r="R47" s="10"/>
      <c r="S47" s="10"/>
      <c r="T47" s="10"/>
      <c r="U47" s="10"/>
      <c r="V47" s="10">
        <v>100</v>
      </c>
    </row>
    <row r="48" spans="1:22" s="234" customFormat="1" ht="12" x14ac:dyDescent="0.2">
      <c r="A48" s="232" t="s">
        <v>160</v>
      </c>
      <c r="B48" s="10">
        <v>2003</v>
      </c>
      <c r="C48" s="233" t="s">
        <v>1</v>
      </c>
      <c r="D48" s="10">
        <v>4310437.5333405305</v>
      </c>
      <c r="E48" s="10"/>
      <c r="F48" s="10"/>
      <c r="G48" s="10"/>
      <c r="H48" s="10"/>
      <c r="I48" s="10"/>
      <c r="J48" s="10">
        <v>100</v>
      </c>
      <c r="K48" s="10"/>
      <c r="L48" s="10"/>
      <c r="M48" s="10"/>
      <c r="N48" s="10"/>
      <c r="O48" s="10"/>
      <c r="P48" s="10">
        <v>100</v>
      </c>
      <c r="Q48" s="10"/>
      <c r="R48" s="10"/>
      <c r="S48" s="10"/>
      <c r="T48" s="10"/>
      <c r="U48" s="10"/>
      <c r="V48" s="10">
        <v>100</v>
      </c>
    </row>
    <row r="49" spans="1:22" s="234" customFormat="1" ht="12" x14ac:dyDescent="0.2">
      <c r="A49" s="232" t="s">
        <v>160</v>
      </c>
      <c r="B49" s="10">
        <v>2004</v>
      </c>
      <c r="C49" s="233" t="s">
        <v>1</v>
      </c>
      <c r="D49" s="10">
        <v>4511871.0490702819</v>
      </c>
      <c r="E49" s="10"/>
      <c r="F49" s="10"/>
      <c r="G49" s="10"/>
      <c r="H49" s="10"/>
      <c r="I49" s="10"/>
      <c r="J49" s="10">
        <v>100</v>
      </c>
      <c r="K49" s="10"/>
      <c r="L49" s="10"/>
      <c r="M49" s="10"/>
      <c r="N49" s="10"/>
      <c r="O49" s="10"/>
      <c r="P49" s="10">
        <v>100</v>
      </c>
      <c r="Q49" s="10"/>
      <c r="R49" s="10"/>
      <c r="S49" s="10"/>
      <c r="T49" s="10"/>
      <c r="U49" s="10"/>
      <c r="V49" s="10">
        <v>100</v>
      </c>
    </row>
    <row r="50" spans="1:22" s="234" customFormat="1" ht="12" x14ac:dyDescent="0.2">
      <c r="A50" s="232" t="s">
        <v>160</v>
      </c>
      <c r="B50" s="10">
        <v>2005</v>
      </c>
      <c r="C50" s="233" t="s">
        <v>1</v>
      </c>
      <c r="D50" s="10">
        <v>4725260.3425941467</v>
      </c>
      <c r="E50" s="10"/>
      <c r="F50" s="10"/>
      <c r="G50" s="10"/>
      <c r="H50" s="10"/>
      <c r="I50" s="10"/>
      <c r="J50" s="10">
        <v>100</v>
      </c>
      <c r="K50" s="10"/>
      <c r="L50" s="10"/>
      <c r="M50" s="10"/>
      <c r="N50" s="10"/>
      <c r="O50" s="10"/>
      <c r="P50" s="10">
        <v>100</v>
      </c>
      <c r="Q50" s="10"/>
      <c r="R50" s="10"/>
      <c r="S50" s="10"/>
      <c r="T50" s="10"/>
      <c r="U50" s="10"/>
      <c r="V50" s="10">
        <v>100</v>
      </c>
    </row>
    <row r="51" spans="1:22" s="234" customFormat="1" ht="12" x14ac:dyDescent="0.2">
      <c r="A51" s="232" t="s">
        <v>160</v>
      </c>
      <c r="B51" s="10">
        <v>2006</v>
      </c>
      <c r="C51" s="233" t="s">
        <v>1</v>
      </c>
      <c r="D51" s="10">
        <v>4942721.873620606</v>
      </c>
      <c r="E51" s="10"/>
      <c r="F51" s="10"/>
      <c r="G51" s="10"/>
      <c r="H51" s="10"/>
      <c r="I51" s="10"/>
      <c r="J51" s="10">
        <v>100</v>
      </c>
      <c r="K51" s="10"/>
      <c r="L51" s="10"/>
      <c r="M51" s="10"/>
      <c r="N51" s="10"/>
      <c r="O51" s="10"/>
      <c r="P51" s="10">
        <v>100</v>
      </c>
      <c r="Q51" s="10"/>
      <c r="R51" s="10"/>
      <c r="S51" s="10"/>
      <c r="T51" s="10"/>
      <c r="U51" s="10"/>
      <c r="V51" s="10">
        <v>100</v>
      </c>
    </row>
    <row r="52" spans="1:22" s="234" customFormat="1" ht="12" x14ac:dyDescent="0.2">
      <c r="A52" s="232" t="s">
        <v>160</v>
      </c>
      <c r="B52" s="10">
        <v>2007</v>
      </c>
      <c r="C52" s="233" t="s">
        <v>1</v>
      </c>
      <c r="D52" s="10">
        <v>5173217.7002792358</v>
      </c>
      <c r="E52" s="10"/>
      <c r="F52" s="10"/>
      <c r="G52" s="10"/>
      <c r="H52" s="10"/>
      <c r="I52" s="10"/>
      <c r="J52" s="10">
        <v>100</v>
      </c>
      <c r="K52" s="10"/>
      <c r="L52" s="10"/>
      <c r="M52" s="10"/>
      <c r="N52" s="10"/>
      <c r="O52" s="10"/>
      <c r="P52" s="10">
        <v>100</v>
      </c>
      <c r="Q52" s="10"/>
      <c r="R52" s="10"/>
      <c r="S52" s="10"/>
      <c r="T52" s="10"/>
      <c r="U52" s="10"/>
      <c r="V52" s="10">
        <v>100</v>
      </c>
    </row>
    <row r="53" spans="1:22" s="234" customFormat="1" ht="12" x14ac:dyDescent="0.2">
      <c r="A53" s="232" t="s">
        <v>160</v>
      </c>
      <c r="B53" s="10">
        <v>2008</v>
      </c>
      <c r="C53" s="233" t="s">
        <v>1</v>
      </c>
      <c r="D53" s="10">
        <v>5465815.5347738266</v>
      </c>
      <c r="E53" s="10"/>
      <c r="F53" s="10"/>
      <c r="G53" s="10"/>
      <c r="H53" s="10"/>
      <c r="I53" s="10"/>
      <c r="J53" s="10">
        <v>100</v>
      </c>
      <c r="K53" s="10"/>
      <c r="L53" s="10"/>
      <c r="M53" s="10"/>
      <c r="N53" s="10"/>
      <c r="O53" s="10"/>
      <c r="P53" s="10">
        <v>100</v>
      </c>
      <c r="Q53" s="10"/>
      <c r="R53" s="10"/>
      <c r="S53" s="10"/>
      <c r="T53" s="10"/>
      <c r="U53" s="10"/>
      <c r="V53" s="10">
        <v>100</v>
      </c>
    </row>
    <row r="54" spans="1:22" s="234" customFormat="1" ht="12" x14ac:dyDescent="0.2">
      <c r="A54" s="232" t="s">
        <v>160</v>
      </c>
      <c r="B54" s="10">
        <v>2009</v>
      </c>
      <c r="C54" s="233" t="s">
        <v>1</v>
      </c>
      <c r="D54" s="10">
        <v>5764426.1739845276</v>
      </c>
      <c r="E54" s="10"/>
      <c r="F54" s="10"/>
      <c r="G54" s="10"/>
      <c r="H54" s="10"/>
      <c r="I54" s="10"/>
      <c r="J54" s="10">
        <v>100</v>
      </c>
      <c r="K54" s="10"/>
      <c r="L54" s="10"/>
      <c r="M54" s="10"/>
      <c r="N54" s="10"/>
      <c r="O54" s="10"/>
      <c r="P54" s="10">
        <v>100</v>
      </c>
      <c r="Q54" s="10"/>
      <c r="R54" s="10"/>
      <c r="S54" s="10"/>
      <c r="T54" s="10"/>
      <c r="U54" s="10"/>
      <c r="V54" s="10">
        <v>100</v>
      </c>
    </row>
    <row r="55" spans="1:22" s="234" customFormat="1" ht="12" x14ac:dyDescent="0.2">
      <c r="A55" s="232" t="s">
        <v>160</v>
      </c>
      <c r="B55" s="10">
        <v>2010</v>
      </c>
      <c r="C55" s="233" t="s">
        <v>1</v>
      </c>
      <c r="D55" s="10">
        <v>6068075.4345397949</v>
      </c>
      <c r="E55" s="10"/>
      <c r="F55" s="10"/>
      <c r="G55" s="10"/>
      <c r="H55" s="10"/>
      <c r="I55" s="10"/>
      <c r="J55" s="10">
        <v>100</v>
      </c>
      <c r="K55" s="10"/>
      <c r="L55" s="10"/>
      <c r="M55" s="10"/>
      <c r="N55" s="10"/>
      <c r="O55" s="10"/>
      <c r="P55" s="10">
        <v>100</v>
      </c>
      <c r="Q55" s="10"/>
      <c r="R55" s="10"/>
      <c r="S55" s="10"/>
      <c r="T55" s="10"/>
      <c r="U55" s="10"/>
      <c r="V55" s="10">
        <v>100</v>
      </c>
    </row>
    <row r="56" spans="1:22" s="234" customFormat="1" ht="12" x14ac:dyDescent="0.2">
      <c r="A56" s="232" t="s">
        <v>160</v>
      </c>
      <c r="B56" s="10">
        <v>2011</v>
      </c>
      <c r="C56" s="233" t="s">
        <v>1</v>
      </c>
      <c r="D56" s="10">
        <v>6376310.8804412838</v>
      </c>
      <c r="E56" s="10"/>
      <c r="F56" s="10"/>
      <c r="G56" s="10"/>
      <c r="H56" s="10"/>
      <c r="I56" s="10"/>
      <c r="J56" s="10">
        <v>100</v>
      </c>
      <c r="K56" s="10"/>
      <c r="L56" s="10"/>
      <c r="M56" s="10"/>
      <c r="N56" s="10"/>
      <c r="O56" s="10"/>
      <c r="P56" s="10">
        <v>100</v>
      </c>
      <c r="Q56" s="10"/>
      <c r="R56" s="10"/>
      <c r="S56" s="10"/>
      <c r="T56" s="10"/>
      <c r="U56" s="10"/>
      <c r="V56" s="10">
        <v>100</v>
      </c>
    </row>
    <row r="57" spans="1:22" s="234" customFormat="1" ht="12" x14ac:dyDescent="0.2">
      <c r="A57" s="232" t="s">
        <v>160</v>
      </c>
      <c r="B57" s="10">
        <v>2012</v>
      </c>
      <c r="C57" s="233" t="s">
        <v>1</v>
      </c>
      <c r="D57" s="10">
        <v>6681845.5502563473</v>
      </c>
      <c r="E57" s="10"/>
      <c r="F57" s="10"/>
      <c r="G57" s="10"/>
      <c r="H57" s="10"/>
      <c r="I57" s="10"/>
      <c r="J57" s="10">
        <v>100</v>
      </c>
      <c r="K57" s="10"/>
      <c r="L57" s="10"/>
      <c r="M57" s="10"/>
      <c r="N57" s="10"/>
      <c r="O57" s="10"/>
      <c r="P57" s="10">
        <v>100</v>
      </c>
      <c r="Q57" s="10"/>
      <c r="R57" s="10"/>
      <c r="S57" s="10"/>
      <c r="T57" s="10"/>
      <c r="U57" s="10"/>
      <c r="V57" s="10">
        <v>100</v>
      </c>
    </row>
    <row r="58" spans="1:22" s="234" customFormat="1" ht="12" x14ac:dyDescent="0.2">
      <c r="A58" s="232" t="s">
        <v>160</v>
      </c>
      <c r="B58" s="10">
        <v>2013</v>
      </c>
      <c r="C58" s="233" t="s">
        <v>1</v>
      </c>
      <c r="D58" s="10">
        <v>6979302.4306640625</v>
      </c>
      <c r="E58" s="10"/>
      <c r="F58" s="10"/>
      <c r="G58" s="10"/>
      <c r="H58" s="10"/>
      <c r="I58" s="10"/>
      <c r="J58" s="10">
        <v>100</v>
      </c>
      <c r="K58" s="10"/>
      <c r="L58" s="10"/>
      <c r="M58" s="10"/>
      <c r="N58" s="10"/>
      <c r="O58" s="10"/>
      <c r="P58" s="10">
        <v>100</v>
      </c>
      <c r="Q58" s="10"/>
      <c r="R58" s="10"/>
      <c r="S58" s="10"/>
      <c r="T58" s="10"/>
      <c r="U58" s="10"/>
      <c r="V58" s="10">
        <v>100</v>
      </c>
    </row>
    <row r="59" spans="1:22" s="234" customFormat="1" ht="12" x14ac:dyDescent="0.2">
      <c r="A59" s="232" t="s">
        <v>160</v>
      </c>
      <c r="B59" s="10">
        <v>2014</v>
      </c>
      <c r="C59" s="233" t="s">
        <v>1</v>
      </c>
      <c r="D59" s="10">
        <v>7275645.5122068785</v>
      </c>
      <c r="E59" s="10"/>
      <c r="F59" s="10"/>
      <c r="G59" s="10"/>
      <c r="H59" s="10"/>
      <c r="I59" s="10"/>
      <c r="J59" s="10">
        <v>100</v>
      </c>
      <c r="K59" s="10"/>
      <c r="L59" s="10"/>
      <c r="M59" s="10"/>
      <c r="N59" s="10"/>
      <c r="O59" s="10"/>
      <c r="P59" s="10">
        <v>100</v>
      </c>
      <c r="Q59" s="10"/>
      <c r="R59" s="10"/>
      <c r="S59" s="10"/>
      <c r="T59" s="10"/>
      <c r="U59" s="10"/>
      <c r="V59" s="10">
        <v>100</v>
      </c>
    </row>
    <row r="60" spans="1:22" s="234" customFormat="1" ht="12" x14ac:dyDescent="0.2">
      <c r="A60" s="232" t="s">
        <v>160</v>
      </c>
      <c r="B60" s="10">
        <v>2015</v>
      </c>
      <c r="C60" s="233" t="s">
        <v>1</v>
      </c>
      <c r="D60" s="10">
        <v>7571486.9578401949</v>
      </c>
      <c r="E60" s="10"/>
      <c r="F60" s="10"/>
      <c r="G60" s="10"/>
      <c r="H60" s="10"/>
      <c r="I60" s="10"/>
      <c r="J60" s="10">
        <v>100</v>
      </c>
      <c r="K60" s="10"/>
      <c r="L60" s="10"/>
      <c r="M60" s="10"/>
      <c r="N60" s="10"/>
      <c r="O60" s="10"/>
      <c r="P60" s="10">
        <v>100</v>
      </c>
      <c r="Q60" s="10"/>
      <c r="R60" s="10"/>
      <c r="S60" s="10"/>
      <c r="T60" s="10"/>
      <c r="U60" s="10"/>
      <c r="V60" s="10">
        <v>100</v>
      </c>
    </row>
    <row r="61" spans="1:22" s="234" customFormat="1" ht="12" x14ac:dyDescent="0.2">
      <c r="A61" s="232" t="s">
        <v>160</v>
      </c>
      <c r="B61" s="10">
        <v>2016</v>
      </c>
      <c r="C61" s="233" t="s">
        <v>1</v>
      </c>
      <c r="D61" s="10">
        <v>7867878.1348365787</v>
      </c>
      <c r="E61" s="10"/>
      <c r="F61" s="10"/>
      <c r="G61" s="10"/>
      <c r="H61" s="10"/>
      <c r="I61" s="10"/>
      <c r="J61" s="10">
        <v>100</v>
      </c>
      <c r="K61" s="10"/>
      <c r="L61" s="10"/>
      <c r="M61" s="10"/>
      <c r="N61" s="10"/>
      <c r="O61" s="10"/>
      <c r="P61" s="10">
        <v>100</v>
      </c>
      <c r="Q61" s="10"/>
      <c r="R61" s="10"/>
      <c r="S61" s="10"/>
      <c r="T61" s="10"/>
      <c r="U61" s="10"/>
      <c r="V61" s="10">
        <v>100</v>
      </c>
    </row>
    <row r="62" spans="1:22" s="234" customFormat="1" ht="12" x14ac:dyDescent="0.2">
      <c r="A62" s="232" t="s">
        <v>160</v>
      </c>
      <c r="B62" s="10">
        <v>2017</v>
      </c>
      <c r="C62" s="233" t="s">
        <v>1</v>
      </c>
      <c r="D62" s="10">
        <v>8170981.6895415494</v>
      </c>
      <c r="E62" s="10"/>
      <c r="F62" s="10"/>
      <c r="G62" s="10"/>
      <c r="H62" s="10"/>
      <c r="I62" s="10"/>
      <c r="J62" s="10">
        <v>100</v>
      </c>
      <c r="K62" s="10"/>
      <c r="L62" s="10"/>
      <c r="M62" s="10"/>
      <c r="N62" s="10"/>
      <c r="O62" s="10"/>
      <c r="P62" s="10">
        <v>100</v>
      </c>
      <c r="Q62" s="10"/>
      <c r="R62" s="10"/>
      <c r="S62" s="10"/>
      <c r="T62" s="10"/>
      <c r="U62" s="10"/>
      <c r="V62" s="10">
        <v>100</v>
      </c>
    </row>
    <row r="63" spans="1:22" s="234" customFormat="1" ht="12" x14ac:dyDescent="0.2">
      <c r="A63" s="232" t="s">
        <v>160</v>
      </c>
      <c r="B63" s="10">
        <v>2018</v>
      </c>
      <c r="C63" s="233" t="s">
        <v>1</v>
      </c>
      <c r="D63" s="10">
        <v>8485388.1577099599</v>
      </c>
      <c r="E63" s="10"/>
      <c r="F63" s="10"/>
      <c r="G63" s="10"/>
      <c r="H63" s="10"/>
      <c r="I63" s="10"/>
      <c r="J63" s="10">
        <v>100</v>
      </c>
      <c r="K63" s="10"/>
      <c r="L63" s="10"/>
      <c r="M63" s="10"/>
      <c r="N63" s="10"/>
      <c r="O63" s="10"/>
      <c r="P63" s="10">
        <v>100</v>
      </c>
      <c r="Q63" s="10"/>
      <c r="R63" s="10"/>
      <c r="S63" s="10"/>
      <c r="T63" s="10"/>
      <c r="U63" s="10"/>
      <c r="V63" s="10">
        <v>100</v>
      </c>
    </row>
    <row r="64" spans="1:22" s="234" customFormat="1" ht="12" x14ac:dyDescent="0.2">
      <c r="A64" s="232" t="s">
        <v>160</v>
      </c>
      <c r="B64" s="10">
        <v>2019</v>
      </c>
      <c r="C64" s="233" t="s">
        <v>1</v>
      </c>
      <c r="D64" s="10">
        <v>8814021.8574114237</v>
      </c>
      <c r="E64" s="10"/>
      <c r="F64" s="10"/>
      <c r="G64" s="10"/>
      <c r="H64" s="10"/>
      <c r="I64" s="10"/>
      <c r="J64" s="10">
        <v>100</v>
      </c>
      <c r="K64" s="10"/>
      <c r="L64" s="10"/>
      <c r="M64" s="10"/>
      <c r="N64" s="10"/>
      <c r="O64" s="10"/>
      <c r="P64" s="10">
        <v>100</v>
      </c>
      <c r="Q64" s="10"/>
      <c r="R64" s="10"/>
      <c r="S64" s="10"/>
      <c r="T64" s="10"/>
      <c r="U64" s="10"/>
      <c r="V64" s="10">
        <v>100</v>
      </c>
    </row>
    <row r="65" spans="1:22" s="234" customFormat="1" ht="12" x14ac:dyDescent="0.2">
      <c r="A65" s="232" t="s">
        <v>160</v>
      </c>
      <c r="B65" s="10">
        <v>2020</v>
      </c>
      <c r="C65" s="233" t="s">
        <v>1</v>
      </c>
      <c r="D65" s="10"/>
      <c r="E65" s="10"/>
      <c r="F65" s="10"/>
      <c r="G65" s="10"/>
      <c r="H65" s="10"/>
      <c r="I65" s="10"/>
      <c r="J65" s="10"/>
      <c r="K65" s="10"/>
      <c r="L65" s="10"/>
      <c r="M65" s="10"/>
      <c r="N65" s="10"/>
      <c r="O65" s="10"/>
      <c r="P65" s="10"/>
      <c r="Q65" s="10"/>
      <c r="R65" s="10"/>
      <c r="S65" s="10"/>
      <c r="T65" s="10"/>
      <c r="U65" s="10"/>
      <c r="V65" s="10"/>
    </row>
    <row r="66" spans="1:22" s="234" customFormat="1" ht="12" x14ac:dyDescent="0.2">
      <c r="A66" s="232" t="s">
        <v>160</v>
      </c>
      <c r="B66" s="10">
        <v>2021</v>
      </c>
      <c r="C66" s="233" t="s">
        <v>1</v>
      </c>
      <c r="D66" s="10"/>
      <c r="E66" s="10"/>
      <c r="F66" s="10"/>
      <c r="G66" s="10"/>
      <c r="H66" s="10"/>
      <c r="I66" s="10"/>
      <c r="J66" s="10"/>
      <c r="K66" s="10"/>
      <c r="L66" s="10"/>
      <c r="M66" s="10"/>
      <c r="N66" s="10"/>
      <c r="O66" s="10"/>
      <c r="P66" s="10"/>
      <c r="Q66" s="10"/>
      <c r="R66" s="10"/>
      <c r="S66" s="10"/>
      <c r="T66" s="10"/>
      <c r="U66" s="10"/>
      <c r="V66" s="10"/>
    </row>
    <row r="67" spans="1:22" s="234" customFormat="1" ht="12" x14ac:dyDescent="0.2">
      <c r="A67" s="232" t="s">
        <v>160</v>
      </c>
      <c r="B67" s="10">
        <v>2022</v>
      </c>
      <c r="C67" s="233" t="s">
        <v>1</v>
      </c>
      <c r="D67" s="10"/>
      <c r="E67" s="10"/>
      <c r="F67" s="10"/>
      <c r="G67" s="10"/>
      <c r="H67" s="10"/>
      <c r="I67" s="10"/>
      <c r="J67" s="10"/>
      <c r="K67" s="10"/>
      <c r="L67" s="10"/>
      <c r="M67" s="10"/>
      <c r="N67" s="10"/>
      <c r="O67" s="10"/>
      <c r="P67" s="10"/>
      <c r="Q67" s="10"/>
      <c r="R67" s="10"/>
      <c r="S67" s="10"/>
      <c r="T67" s="10"/>
      <c r="U67" s="10"/>
      <c r="V67" s="10"/>
    </row>
    <row r="68" spans="1:22" s="234" customFormat="1" ht="12" x14ac:dyDescent="0.2">
      <c r="A68" s="232" t="s">
        <v>160</v>
      </c>
      <c r="B68" s="10">
        <v>2023</v>
      </c>
      <c r="C68" s="233" t="s">
        <v>1</v>
      </c>
      <c r="D68" s="10"/>
      <c r="E68" s="10"/>
      <c r="F68" s="10"/>
      <c r="G68" s="10"/>
      <c r="H68" s="10"/>
      <c r="I68" s="10"/>
      <c r="J68" s="10"/>
      <c r="K68" s="10"/>
      <c r="L68" s="10"/>
      <c r="M68" s="10"/>
      <c r="N68" s="10"/>
      <c r="O68" s="10"/>
      <c r="P68" s="10"/>
      <c r="Q68" s="10"/>
      <c r="R68" s="10"/>
      <c r="S68" s="10"/>
      <c r="T68" s="10"/>
      <c r="U68" s="10"/>
      <c r="V68" s="10"/>
    </row>
    <row r="69" spans="1:22" s="234" customFormat="1" ht="12" x14ac:dyDescent="0.2">
      <c r="A69" s="232" t="s">
        <v>160</v>
      </c>
      <c r="B69" s="10">
        <v>2024</v>
      </c>
      <c r="C69" s="233" t="s">
        <v>1</v>
      </c>
      <c r="D69" s="10"/>
      <c r="E69" s="10"/>
      <c r="F69" s="10"/>
      <c r="G69" s="10"/>
      <c r="H69" s="10"/>
      <c r="I69" s="10"/>
      <c r="J69" s="10"/>
      <c r="K69" s="10"/>
      <c r="L69" s="10"/>
      <c r="M69" s="10"/>
      <c r="N69" s="10"/>
      <c r="O69" s="10"/>
      <c r="P69" s="10"/>
      <c r="Q69" s="10"/>
      <c r="R69" s="10"/>
      <c r="S69" s="10"/>
      <c r="T69" s="10"/>
      <c r="U69" s="10"/>
      <c r="V69" s="10"/>
    </row>
    <row r="70" spans="1:22" s="234" customFormat="1" ht="12" x14ac:dyDescent="0.2">
      <c r="A70" s="232" t="s">
        <v>160</v>
      </c>
      <c r="B70" s="10">
        <v>2025</v>
      </c>
      <c r="C70" s="233" t="s">
        <v>1</v>
      </c>
      <c r="D70" s="10"/>
      <c r="E70" s="10"/>
      <c r="F70" s="10"/>
      <c r="G70" s="10"/>
      <c r="H70" s="10"/>
      <c r="I70" s="10"/>
      <c r="J70" s="10"/>
      <c r="K70" s="10"/>
      <c r="L70" s="10"/>
      <c r="M70" s="10"/>
      <c r="N70" s="10"/>
      <c r="O70" s="10"/>
      <c r="P70" s="10"/>
      <c r="Q70" s="10"/>
      <c r="R70" s="10"/>
      <c r="S70" s="10"/>
      <c r="T70" s="10"/>
      <c r="U70" s="10"/>
      <c r="V70" s="10"/>
    </row>
    <row r="71" spans="1:22" s="234" customFormat="1" ht="12" x14ac:dyDescent="0.2">
      <c r="A71" s="232" t="s">
        <v>160</v>
      </c>
      <c r="B71" s="10">
        <v>2026</v>
      </c>
      <c r="C71" s="233" t="s">
        <v>1</v>
      </c>
      <c r="D71" s="10"/>
      <c r="E71" s="10"/>
      <c r="F71" s="10"/>
      <c r="G71" s="10"/>
      <c r="H71" s="10"/>
      <c r="I71" s="10"/>
      <c r="J71" s="10"/>
      <c r="K71" s="10"/>
      <c r="L71" s="10"/>
      <c r="M71" s="10"/>
      <c r="N71" s="10"/>
      <c r="O71" s="10"/>
      <c r="P71" s="10"/>
      <c r="Q71" s="10"/>
      <c r="R71" s="10"/>
      <c r="S71" s="10"/>
      <c r="T71" s="10"/>
      <c r="U71" s="10"/>
      <c r="V71" s="10"/>
    </row>
    <row r="72" spans="1:22" s="234" customFormat="1" ht="12" x14ac:dyDescent="0.2">
      <c r="A72" s="232" t="s">
        <v>160</v>
      </c>
      <c r="B72" s="10">
        <v>2027</v>
      </c>
      <c r="C72" s="233" t="s">
        <v>1</v>
      </c>
      <c r="D72" s="10"/>
      <c r="E72" s="10"/>
      <c r="F72" s="10"/>
      <c r="G72" s="10"/>
      <c r="H72" s="10"/>
      <c r="I72" s="10"/>
      <c r="J72" s="10"/>
      <c r="K72" s="10"/>
      <c r="L72" s="10"/>
      <c r="M72" s="10"/>
      <c r="N72" s="10"/>
      <c r="O72" s="10"/>
      <c r="P72" s="10"/>
      <c r="Q72" s="10"/>
      <c r="R72" s="10"/>
      <c r="S72" s="10"/>
      <c r="T72" s="10"/>
      <c r="U72" s="10"/>
      <c r="V72" s="10"/>
    </row>
    <row r="73" spans="1:22" s="234" customFormat="1" ht="12" x14ac:dyDescent="0.2">
      <c r="A73" s="232" t="s">
        <v>160</v>
      </c>
      <c r="B73" s="10">
        <v>2028</v>
      </c>
      <c r="C73" s="233" t="s">
        <v>1</v>
      </c>
      <c r="D73" s="10"/>
      <c r="E73" s="10"/>
      <c r="F73" s="10"/>
      <c r="G73" s="10"/>
      <c r="H73" s="10"/>
      <c r="I73" s="10"/>
      <c r="J73" s="10"/>
      <c r="K73" s="10"/>
      <c r="L73" s="10"/>
      <c r="M73" s="10"/>
      <c r="N73" s="10"/>
      <c r="O73" s="10"/>
      <c r="P73" s="10"/>
      <c r="Q73" s="10"/>
      <c r="R73" s="10"/>
      <c r="S73" s="10"/>
      <c r="T73" s="10"/>
      <c r="U73" s="10"/>
      <c r="V73" s="10"/>
    </row>
    <row r="74" spans="1:22" s="234" customFormat="1" ht="12" x14ac:dyDescent="0.2">
      <c r="A74" s="232" t="s">
        <v>160</v>
      </c>
      <c r="B74" s="10">
        <v>2029</v>
      </c>
      <c r="C74" s="233" t="s">
        <v>1</v>
      </c>
      <c r="D74" s="10"/>
      <c r="E74" s="10"/>
      <c r="F74" s="10"/>
      <c r="G74" s="10"/>
      <c r="H74" s="10"/>
      <c r="I74" s="10"/>
      <c r="J74" s="10"/>
      <c r="K74" s="10"/>
      <c r="L74" s="10"/>
      <c r="M74" s="10"/>
      <c r="N74" s="10"/>
      <c r="O74" s="10"/>
      <c r="P74" s="10"/>
      <c r="Q74" s="10"/>
      <c r="R74" s="10"/>
      <c r="S74" s="10"/>
      <c r="T74" s="10"/>
      <c r="U74" s="10"/>
      <c r="V74" s="10"/>
    </row>
    <row r="75" spans="1:22" s="234" customFormat="1" ht="12" x14ac:dyDescent="0.2">
      <c r="A75" s="232" t="s">
        <v>160</v>
      </c>
      <c r="B75" s="10">
        <v>2030</v>
      </c>
      <c r="C75" s="233" t="s">
        <v>1</v>
      </c>
      <c r="D75" s="10"/>
      <c r="E75" s="10"/>
      <c r="F75" s="10"/>
      <c r="G75" s="10"/>
      <c r="H75" s="10"/>
      <c r="I75" s="10"/>
      <c r="J75" s="10"/>
      <c r="K75" s="10"/>
      <c r="L75" s="10"/>
      <c r="M75" s="10"/>
      <c r="N75" s="10"/>
      <c r="O75" s="10"/>
      <c r="P75" s="10"/>
      <c r="Q75" s="10"/>
      <c r="R75" s="10"/>
      <c r="S75" s="10"/>
      <c r="T75" s="10"/>
      <c r="U75" s="10"/>
      <c r="V75" s="10"/>
    </row>
    <row r="76" spans="1:22" s="234" customFormat="1" ht="12" x14ac:dyDescent="0.2">
      <c r="A76" s="232" t="s">
        <v>160</v>
      </c>
      <c r="B76" s="10">
        <v>2000</v>
      </c>
      <c r="C76" s="233" t="s">
        <v>2</v>
      </c>
      <c r="D76" s="10">
        <v>22005014.354672816</v>
      </c>
      <c r="E76" s="10"/>
      <c r="F76" s="10"/>
      <c r="G76" s="10"/>
      <c r="H76" s="10"/>
      <c r="I76" s="10"/>
      <c r="J76" s="10">
        <v>100</v>
      </c>
      <c r="K76" s="10"/>
      <c r="L76" s="10"/>
      <c r="M76" s="10"/>
      <c r="N76" s="10"/>
      <c r="O76" s="10"/>
      <c r="P76" s="10">
        <v>100</v>
      </c>
      <c r="Q76" s="10"/>
      <c r="R76" s="10"/>
      <c r="S76" s="10"/>
      <c r="T76" s="10"/>
      <c r="U76" s="10"/>
      <c r="V76" s="10">
        <v>100</v>
      </c>
    </row>
    <row r="77" spans="1:22" s="234" customFormat="1" ht="12" x14ac:dyDescent="0.2">
      <c r="A77" s="232" t="s">
        <v>160</v>
      </c>
      <c r="B77" s="10">
        <v>2001</v>
      </c>
      <c r="C77" s="233" t="s">
        <v>2</v>
      </c>
      <c r="D77" s="10">
        <v>22588120.150725711</v>
      </c>
      <c r="E77" s="10"/>
      <c r="F77" s="10"/>
      <c r="G77" s="10"/>
      <c r="H77" s="10"/>
      <c r="I77" s="10"/>
      <c r="J77" s="10">
        <v>100</v>
      </c>
      <c r="K77" s="10"/>
      <c r="L77" s="10"/>
      <c r="M77" s="10"/>
      <c r="N77" s="10"/>
      <c r="O77" s="10"/>
      <c r="P77" s="10">
        <v>100</v>
      </c>
      <c r="Q77" s="10"/>
      <c r="R77" s="10"/>
      <c r="S77" s="10"/>
      <c r="T77" s="10"/>
      <c r="U77" s="10"/>
      <c r="V77" s="10">
        <v>100</v>
      </c>
    </row>
    <row r="78" spans="1:22" s="234" customFormat="1" ht="12" x14ac:dyDescent="0.2">
      <c r="A78" s="232" t="s">
        <v>160</v>
      </c>
      <c r="B78" s="10">
        <v>2002</v>
      </c>
      <c r="C78" s="233" t="s">
        <v>2</v>
      </c>
      <c r="D78" s="10">
        <v>23171356.578789216</v>
      </c>
      <c r="E78" s="10"/>
      <c r="F78" s="10"/>
      <c r="G78" s="10"/>
      <c r="H78" s="10"/>
      <c r="I78" s="10"/>
      <c r="J78" s="10">
        <v>100</v>
      </c>
      <c r="K78" s="10"/>
      <c r="L78" s="10"/>
      <c r="M78" s="10"/>
      <c r="N78" s="10"/>
      <c r="O78" s="10"/>
      <c r="P78" s="10">
        <v>100</v>
      </c>
      <c r="Q78" s="10"/>
      <c r="R78" s="10"/>
      <c r="S78" s="10"/>
      <c r="T78" s="10"/>
      <c r="U78" s="10"/>
      <c r="V78" s="10">
        <v>100</v>
      </c>
    </row>
    <row r="79" spans="1:22" s="234" customFormat="1" ht="12" x14ac:dyDescent="0.2">
      <c r="A79" s="232" t="s">
        <v>160</v>
      </c>
      <c r="B79" s="10">
        <v>2003</v>
      </c>
      <c r="C79" s="233" t="s">
        <v>2</v>
      </c>
      <c r="D79" s="10">
        <v>23843954.466659471</v>
      </c>
      <c r="E79" s="10"/>
      <c r="F79" s="10"/>
      <c r="G79" s="10"/>
      <c r="H79" s="10"/>
      <c r="I79" s="10"/>
      <c r="J79" s="10">
        <v>100</v>
      </c>
      <c r="K79" s="10"/>
      <c r="L79" s="10"/>
      <c r="M79" s="10"/>
      <c r="N79" s="10"/>
      <c r="O79" s="10"/>
      <c r="P79" s="10">
        <v>100</v>
      </c>
      <c r="Q79" s="10"/>
      <c r="R79" s="10"/>
      <c r="S79" s="10"/>
      <c r="T79" s="10"/>
      <c r="U79" s="10"/>
      <c r="V79" s="10">
        <v>100</v>
      </c>
    </row>
    <row r="80" spans="1:22" s="234" customFormat="1" ht="12" x14ac:dyDescent="0.2">
      <c r="A80" s="232" t="s">
        <v>160</v>
      </c>
      <c r="B80" s="10">
        <v>2004</v>
      </c>
      <c r="C80" s="233" t="s">
        <v>2</v>
      </c>
      <c r="D80" s="10">
        <v>24589464.95092972</v>
      </c>
      <c r="E80" s="10"/>
      <c r="F80" s="10"/>
      <c r="G80" s="10"/>
      <c r="H80" s="10"/>
      <c r="I80" s="10"/>
      <c r="J80" s="10">
        <v>100</v>
      </c>
      <c r="K80" s="10"/>
      <c r="L80" s="10"/>
      <c r="M80" s="10"/>
      <c r="N80" s="10"/>
      <c r="O80" s="10"/>
      <c r="P80" s="10">
        <v>100</v>
      </c>
      <c r="Q80" s="10"/>
      <c r="R80" s="10"/>
      <c r="S80" s="10"/>
      <c r="T80" s="10"/>
      <c r="U80" s="10"/>
      <c r="V80" s="10">
        <v>100</v>
      </c>
    </row>
    <row r="81" spans="1:22" s="234" customFormat="1" ht="12" x14ac:dyDescent="0.2">
      <c r="A81" s="232" t="s">
        <v>160</v>
      </c>
      <c r="B81" s="10">
        <v>2005</v>
      </c>
      <c r="C81" s="233" t="s">
        <v>2</v>
      </c>
      <c r="D81" s="10">
        <v>25371939.657405853</v>
      </c>
      <c r="E81" s="10"/>
      <c r="F81" s="10"/>
      <c r="G81" s="10"/>
      <c r="H81" s="10"/>
      <c r="I81" s="10"/>
      <c r="J81" s="10">
        <v>100</v>
      </c>
      <c r="K81" s="10"/>
      <c r="L81" s="10"/>
      <c r="M81" s="10"/>
      <c r="N81" s="10"/>
      <c r="O81" s="10"/>
      <c r="P81" s="10">
        <v>100</v>
      </c>
      <c r="Q81" s="10"/>
      <c r="R81" s="10"/>
      <c r="S81" s="10"/>
      <c r="T81" s="10"/>
      <c r="U81" s="10"/>
      <c r="V81" s="10">
        <v>100</v>
      </c>
    </row>
    <row r="82" spans="1:22" s="234" customFormat="1" ht="12" x14ac:dyDescent="0.2">
      <c r="A82" s="232" t="s">
        <v>160</v>
      </c>
      <c r="B82" s="10">
        <v>2006</v>
      </c>
      <c r="C82" s="233" t="s">
        <v>2</v>
      </c>
      <c r="D82" s="10">
        <v>26145534.126379397</v>
      </c>
      <c r="E82" s="10"/>
      <c r="F82" s="10"/>
      <c r="G82" s="10"/>
      <c r="H82" s="10"/>
      <c r="I82" s="10"/>
      <c r="J82" s="10">
        <v>100</v>
      </c>
      <c r="K82" s="10"/>
      <c r="L82" s="10"/>
      <c r="M82" s="10"/>
      <c r="N82" s="10"/>
      <c r="O82" s="10"/>
      <c r="P82" s="10">
        <v>100</v>
      </c>
      <c r="Q82" s="10"/>
      <c r="R82" s="10"/>
      <c r="S82" s="10"/>
      <c r="T82" s="10"/>
      <c r="U82" s="10"/>
      <c r="V82" s="10">
        <v>100</v>
      </c>
    </row>
    <row r="83" spans="1:22" s="234" customFormat="1" ht="12" x14ac:dyDescent="0.2">
      <c r="A83" s="232" t="s">
        <v>160</v>
      </c>
      <c r="B83" s="10">
        <v>2007</v>
      </c>
      <c r="C83" s="233" t="s">
        <v>2</v>
      </c>
      <c r="D83" s="10">
        <v>26926670.299720764</v>
      </c>
      <c r="E83" s="10"/>
      <c r="F83" s="10"/>
      <c r="G83" s="10"/>
      <c r="H83" s="10"/>
      <c r="I83" s="10"/>
      <c r="J83" s="10">
        <v>100</v>
      </c>
      <c r="K83" s="10"/>
      <c r="L83" s="10"/>
      <c r="M83" s="10"/>
      <c r="N83" s="10"/>
      <c r="O83" s="10"/>
      <c r="P83" s="10">
        <v>100</v>
      </c>
      <c r="Q83" s="10"/>
      <c r="R83" s="10"/>
      <c r="S83" s="10"/>
      <c r="T83" s="10"/>
      <c r="U83" s="10"/>
      <c r="V83" s="10">
        <v>100</v>
      </c>
    </row>
    <row r="84" spans="1:22" s="234" customFormat="1" ht="12" x14ac:dyDescent="0.2">
      <c r="A84" s="232" t="s">
        <v>160</v>
      </c>
      <c r="B84" s="10">
        <v>2008</v>
      </c>
      <c r="C84" s="233" t="s">
        <v>2</v>
      </c>
      <c r="D84" s="10">
        <v>27640274.465226173</v>
      </c>
      <c r="E84" s="10"/>
      <c r="F84" s="10"/>
      <c r="G84" s="10"/>
      <c r="H84" s="10"/>
      <c r="I84" s="10"/>
      <c r="J84" s="10">
        <v>100</v>
      </c>
      <c r="K84" s="10"/>
      <c r="L84" s="10"/>
      <c r="M84" s="10"/>
      <c r="N84" s="10"/>
      <c r="O84" s="10"/>
      <c r="P84" s="10">
        <v>100</v>
      </c>
      <c r="Q84" s="10"/>
      <c r="R84" s="10"/>
      <c r="S84" s="10"/>
      <c r="T84" s="10"/>
      <c r="U84" s="10"/>
      <c r="V84" s="10">
        <v>100</v>
      </c>
    </row>
    <row r="85" spans="1:22" s="234" customFormat="1" ht="12" x14ac:dyDescent="0.2">
      <c r="A85" s="232" t="s">
        <v>160</v>
      </c>
      <c r="B85" s="10">
        <v>2009</v>
      </c>
      <c r="C85" s="233" t="s">
        <v>2</v>
      </c>
      <c r="D85" s="10">
        <v>28324433.826015472</v>
      </c>
      <c r="E85" s="10"/>
      <c r="F85" s="10"/>
      <c r="G85" s="10"/>
      <c r="H85" s="10"/>
      <c r="I85" s="10"/>
      <c r="J85" s="10">
        <v>100</v>
      </c>
      <c r="K85" s="10"/>
      <c r="L85" s="10"/>
      <c r="M85" s="10"/>
      <c r="N85" s="10"/>
      <c r="O85" s="10"/>
      <c r="P85" s="10">
        <v>100</v>
      </c>
      <c r="Q85" s="10"/>
      <c r="R85" s="10"/>
      <c r="S85" s="10"/>
      <c r="T85" s="10"/>
      <c r="U85" s="10"/>
      <c r="V85" s="10">
        <v>100</v>
      </c>
    </row>
    <row r="86" spans="1:22" s="234" customFormat="1" ht="12" x14ac:dyDescent="0.2">
      <c r="A86" s="232" t="s">
        <v>160</v>
      </c>
      <c r="B86" s="10">
        <v>2010</v>
      </c>
      <c r="C86" s="233" t="s">
        <v>2</v>
      </c>
      <c r="D86" s="10">
        <v>28969024.565460205</v>
      </c>
      <c r="E86" s="10"/>
      <c r="F86" s="10"/>
      <c r="G86" s="10"/>
      <c r="H86" s="10"/>
      <c r="I86" s="10"/>
      <c r="J86" s="10">
        <v>100</v>
      </c>
      <c r="K86" s="10"/>
      <c r="L86" s="10"/>
      <c r="M86" s="10"/>
      <c r="N86" s="10"/>
      <c r="O86" s="10"/>
      <c r="P86" s="10">
        <v>100</v>
      </c>
      <c r="Q86" s="10"/>
      <c r="R86" s="10"/>
      <c r="S86" s="10"/>
      <c r="T86" s="10"/>
      <c r="U86" s="10"/>
      <c r="V86" s="10">
        <v>100</v>
      </c>
    </row>
    <row r="87" spans="1:22" s="234" customFormat="1" ht="12" x14ac:dyDescent="0.2">
      <c r="A87" s="232" t="s">
        <v>160</v>
      </c>
      <c r="B87" s="10">
        <v>2011</v>
      </c>
      <c r="C87" s="233" t="s">
        <v>2</v>
      </c>
      <c r="D87" s="10">
        <v>29576949.119558718</v>
      </c>
      <c r="E87" s="10"/>
      <c r="F87" s="10"/>
      <c r="G87" s="10"/>
      <c r="H87" s="10"/>
      <c r="I87" s="10"/>
      <c r="J87" s="10">
        <v>100</v>
      </c>
      <c r="K87" s="10"/>
      <c r="L87" s="10"/>
      <c r="M87" s="10"/>
      <c r="N87" s="10"/>
      <c r="O87" s="10"/>
      <c r="P87" s="10">
        <v>100</v>
      </c>
      <c r="Q87" s="10"/>
      <c r="R87" s="10"/>
      <c r="S87" s="10"/>
      <c r="T87" s="10"/>
      <c r="U87" s="10"/>
      <c r="V87" s="10">
        <v>100</v>
      </c>
    </row>
    <row r="88" spans="1:22" s="234" customFormat="1" ht="12" x14ac:dyDescent="0.2">
      <c r="A88" s="232" t="s">
        <v>160</v>
      </c>
      <c r="B88" s="10">
        <v>2012</v>
      </c>
      <c r="C88" s="233" t="s">
        <v>2</v>
      </c>
      <c r="D88" s="10">
        <v>30112458.449743651</v>
      </c>
      <c r="E88" s="10"/>
      <c r="F88" s="10"/>
      <c r="G88" s="10"/>
      <c r="H88" s="10"/>
      <c r="I88" s="10"/>
      <c r="J88" s="10">
        <v>100</v>
      </c>
      <c r="K88" s="10"/>
      <c r="L88" s="10"/>
      <c r="M88" s="10"/>
      <c r="N88" s="10"/>
      <c r="O88" s="10"/>
      <c r="P88" s="10">
        <v>100</v>
      </c>
      <c r="Q88" s="10"/>
      <c r="R88" s="10"/>
      <c r="S88" s="10"/>
      <c r="T88" s="10"/>
      <c r="U88" s="10"/>
      <c r="V88" s="10">
        <v>100</v>
      </c>
    </row>
    <row r="89" spans="1:22" s="234" customFormat="1" ht="12" x14ac:dyDescent="0.2">
      <c r="A89" s="232" t="s">
        <v>160</v>
      </c>
      <c r="B89" s="10">
        <v>2013</v>
      </c>
      <c r="C89" s="233" t="s">
        <v>2</v>
      </c>
      <c r="D89" s="10">
        <v>30594329.569335938</v>
      </c>
      <c r="E89" s="10">
        <v>63.265309999999999</v>
      </c>
      <c r="F89" s="10">
        <v>50.000009999999989</v>
      </c>
      <c r="G89" s="10">
        <v>37.113399999999999</v>
      </c>
      <c r="H89" s="10">
        <v>12.88660999999999</v>
      </c>
      <c r="I89" s="10">
        <v>49.999990000000011</v>
      </c>
      <c r="J89" s="10">
        <v>0</v>
      </c>
      <c r="K89" s="10">
        <v>92.708330000000004</v>
      </c>
      <c r="L89" s="10">
        <v>76.562505000000002</v>
      </c>
      <c r="M89" s="10">
        <v>22.91667</v>
      </c>
      <c r="N89" s="10">
        <v>53.645835000000005</v>
      </c>
      <c r="O89" s="10">
        <v>23.437494999999998</v>
      </c>
      <c r="P89" s="10">
        <v>0</v>
      </c>
      <c r="Q89" s="10">
        <v>4.0816299999999996</v>
      </c>
      <c r="R89" s="10">
        <v>3.0612200000000001</v>
      </c>
      <c r="S89" s="10">
        <v>1.02041</v>
      </c>
      <c r="T89" s="10">
        <v>2.04081</v>
      </c>
      <c r="U89" s="10">
        <v>96.938779999999994</v>
      </c>
      <c r="V89" s="10">
        <v>0</v>
      </c>
    </row>
    <row r="90" spans="1:22" s="234" customFormat="1" ht="12" x14ac:dyDescent="0.2">
      <c r="A90" s="232" t="s">
        <v>160</v>
      </c>
      <c r="B90" s="10">
        <v>2014</v>
      </c>
      <c r="C90" s="233" t="s">
        <v>2</v>
      </c>
      <c r="D90" s="10">
        <v>31021258.487793121</v>
      </c>
      <c r="E90" s="10">
        <v>63.265309999999999</v>
      </c>
      <c r="F90" s="10">
        <v>50.000009999999989</v>
      </c>
      <c r="G90" s="10">
        <v>37.113399999999999</v>
      </c>
      <c r="H90" s="10">
        <v>12.88660999999999</v>
      </c>
      <c r="I90" s="10">
        <v>49.999990000000011</v>
      </c>
      <c r="J90" s="10">
        <v>0</v>
      </c>
      <c r="K90" s="10">
        <v>92.708330000000004</v>
      </c>
      <c r="L90" s="10">
        <v>76.562505000000002</v>
      </c>
      <c r="M90" s="10">
        <v>22.91667</v>
      </c>
      <c r="N90" s="10">
        <v>53.645835000000005</v>
      </c>
      <c r="O90" s="10">
        <v>23.437494999999998</v>
      </c>
      <c r="P90" s="10">
        <v>0</v>
      </c>
      <c r="Q90" s="10">
        <v>4.0816299999999996</v>
      </c>
      <c r="R90" s="10">
        <v>3.0612200000000001</v>
      </c>
      <c r="S90" s="10">
        <v>1.02041</v>
      </c>
      <c r="T90" s="10">
        <v>2.04081</v>
      </c>
      <c r="U90" s="10">
        <v>96.938779999999994</v>
      </c>
      <c r="V90" s="10">
        <v>0</v>
      </c>
    </row>
    <row r="91" spans="1:22" s="234" customFormat="1" ht="12" x14ac:dyDescent="0.2">
      <c r="A91" s="232" t="s">
        <v>160</v>
      </c>
      <c r="B91" s="10">
        <v>2015</v>
      </c>
      <c r="C91" s="233" t="s">
        <v>2</v>
      </c>
      <c r="D91" s="10">
        <v>31400549.042159807</v>
      </c>
      <c r="E91" s="10">
        <v>63.265309999999999</v>
      </c>
      <c r="F91" s="10">
        <v>50.000009999999989</v>
      </c>
      <c r="G91" s="10">
        <v>37.113399999999999</v>
      </c>
      <c r="H91" s="10">
        <v>12.88660999999999</v>
      </c>
      <c r="I91" s="10">
        <v>49.999990000000011</v>
      </c>
      <c r="J91" s="10">
        <v>0</v>
      </c>
      <c r="K91" s="10">
        <v>92.708330000000004</v>
      </c>
      <c r="L91" s="10">
        <v>76.562505000000002</v>
      </c>
      <c r="M91" s="10">
        <v>22.91667</v>
      </c>
      <c r="N91" s="10">
        <v>53.645835000000005</v>
      </c>
      <c r="O91" s="10">
        <v>23.437494999999998</v>
      </c>
      <c r="P91" s="10">
        <v>0</v>
      </c>
      <c r="Q91" s="10">
        <v>4.0816299999999996</v>
      </c>
      <c r="R91" s="10">
        <v>3.0612200000000001</v>
      </c>
      <c r="S91" s="10">
        <v>1.02041</v>
      </c>
      <c r="T91" s="10">
        <v>2.04081</v>
      </c>
      <c r="U91" s="10">
        <v>96.938779999999994</v>
      </c>
      <c r="V91" s="10">
        <v>0</v>
      </c>
    </row>
    <row r="92" spans="1:22" s="234" customFormat="1" ht="12" x14ac:dyDescent="0.2">
      <c r="A92" s="232" t="s">
        <v>160</v>
      </c>
      <c r="B92" s="10">
        <v>2016</v>
      </c>
      <c r="C92" s="233" t="s">
        <v>2</v>
      </c>
      <c r="D92" s="10">
        <v>31736865.865163423</v>
      </c>
      <c r="E92" s="10">
        <v>63.265309999999999</v>
      </c>
      <c r="F92" s="10">
        <v>50.000009999999989</v>
      </c>
      <c r="G92" s="10">
        <v>37.113399999999999</v>
      </c>
      <c r="H92" s="10">
        <v>12.88660999999999</v>
      </c>
      <c r="I92" s="10">
        <v>49.999990000000011</v>
      </c>
      <c r="J92" s="10">
        <v>0</v>
      </c>
      <c r="K92" s="10">
        <v>92.708330000000004</v>
      </c>
      <c r="L92" s="10">
        <v>76.562505000000002</v>
      </c>
      <c r="M92" s="10">
        <v>22.91667</v>
      </c>
      <c r="N92" s="10">
        <v>53.645835000000005</v>
      </c>
      <c r="O92" s="10">
        <v>23.437494999999998</v>
      </c>
      <c r="P92" s="10">
        <v>0</v>
      </c>
      <c r="Q92" s="10">
        <v>4.0816299999999996</v>
      </c>
      <c r="R92" s="10">
        <v>3.0612200000000001</v>
      </c>
      <c r="S92" s="10">
        <v>1.02041</v>
      </c>
      <c r="T92" s="10">
        <v>2.04081</v>
      </c>
      <c r="U92" s="10">
        <v>96.938779999999994</v>
      </c>
      <c r="V92" s="10">
        <v>0</v>
      </c>
    </row>
    <row r="93" spans="1:22" s="234" customFormat="1" ht="12" x14ac:dyDescent="0.2">
      <c r="A93" s="232" t="s">
        <v>160</v>
      </c>
      <c r="B93" s="10">
        <v>2017</v>
      </c>
      <c r="C93" s="233" t="s">
        <v>2</v>
      </c>
      <c r="D93" s="10">
        <v>32060342.310458448</v>
      </c>
      <c r="E93" s="10">
        <v>63.265309999999999</v>
      </c>
      <c r="F93" s="10">
        <v>50.000009999999989</v>
      </c>
      <c r="G93" s="10">
        <v>37.113399999999999</v>
      </c>
      <c r="H93" s="10">
        <v>12.88660999999999</v>
      </c>
      <c r="I93" s="10">
        <v>49.999990000000011</v>
      </c>
      <c r="J93" s="10">
        <v>0</v>
      </c>
      <c r="K93" s="10">
        <v>92.708330000000004</v>
      </c>
      <c r="L93" s="10">
        <v>76.562505000000002</v>
      </c>
      <c r="M93" s="10">
        <v>22.91667</v>
      </c>
      <c r="N93" s="10">
        <v>53.645835000000005</v>
      </c>
      <c r="O93" s="10">
        <v>23.437494999999998</v>
      </c>
      <c r="P93" s="10">
        <v>0</v>
      </c>
      <c r="Q93" s="10">
        <v>4.0816299999999996</v>
      </c>
      <c r="R93" s="10">
        <v>3.0612200000000001</v>
      </c>
      <c r="S93" s="10">
        <v>1.02041</v>
      </c>
      <c r="T93" s="10">
        <v>2.04081</v>
      </c>
      <c r="U93" s="10">
        <v>96.938779999999994</v>
      </c>
      <c r="V93" s="10">
        <v>0</v>
      </c>
    </row>
    <row r="94" spans="1:22" s="234" customFormat="1" ht="12" x14ac:dyDescent="0.2">
      <c r="A94" s="232" t="s">
        <v>160</v>
      </c>
      <c r="B94" s="10">
        <v>2018</v>
      </c>
      <c r="C94" s="233" t="s">
        <v>2</v>
      </c>
      <c r="D94" s="10">
        <v>32382443.84229004</v>
      </c>
      <c r="E94" s="10">
        <v>63.265309999999999</v>
      </c>
      <c r="F94" s="10">
        <v>50.000009999999989</v>
      </c>
      <c r="G94" s="10">
        <v>37.113399999999999</v>
      </c>
      <c r="H94" s="10">
        <v>12.88660999999999</v>
      </c>
      <c r="I94" s="10">
        <v>49.999990000000011</v>
      </c>
      <c r="J94" s="10">
        <v>0</v>
      </c>
      <c r="K94" s="10">
        <v>92.708330000000004</v>
      </c>
      <c r="L94" s="10">
        <v>76.562505000000002</v>
      </c>
      <c r="M94" s="10">
        <v>22.91667</v>
      </c>
      <c r="N94" s="10">
        <v>53.645835000000005</v>
      </c>
      <c r="O94" s="10">
        <v>23.437494999999998</v>
      </c>
      <c r="P94" s="10">
        <v>0</v>
      </c>
      <c r="Q94" s="10">
        <v>4.0816299999999996</v>
      </c>
      <c r="R94" s="10">
        <v>3.0612200000000001</v>
      </c>
      <c r="S94" s="10">
        <v>1.02041</v>
      </c>
      <c r="T94" s="10">
        <v>2.04081</v>
      </c>
      <c r="U94" s="10">
        <v>96.938779999999994</v>
      </c>
      <c r="V94" s="10">
        <v>0</v>
      </c>
    </row>
    <row r="95" spans="1:22" s="234" customFormat="1" ht="12" x14ac:dyDescent="0.2">
      <c r="A95" s="232" t="s">
        <v>160</v>
      </c>
      <c r="B95" s="10">
        <v>2019</v>
      </c>
      <c r="C95" s="233" t="s">
        <v>2</v>
      </c>
      <c r="D95" s="10">
        <v>32712582.142588578</v>
      </c>
      <c r="E95" s="10">
        <v>63.265309999999999</v>
      </c>
      <c r="F95" s="10">
        <v>50.000009999999989</v>
      </c>
      <c r="G95" s="10">
        <v>37.113399999999999</v>
      </c>
      <c r="H95" s="10">
        <v>12.88660999999999</v>
      </c>
      <c r="I95" s="10">
        <v>49.999990000000011</v>
      </c>
      <c r="J95" s="10">
        <v>0</v>
      </c>
      <c r="K95" s="10">
        <v>92.708330000000004</v>
      </c>
      <c r="L95" s="10">
        <v>76.562505000000002</v>
      </c>
      <c r="M95" s="10">
        <v>22.91667</v>
      </c>
      <c r="N95" s="10">
        <v>53.645835000000005</v>
      </c>
      <c r="O95" s="10">
        <v>23.437494999999998</v>
      </c>
      <c r="P95" s="10">
        <v>0</v>
      </c>
      <c r="Q95" s="10">
        <v>4.0816299999999996</v>
      </c>
      <c r="R95" s="10">
        <v>3.0612200000000001</v>
      </c>
      <c r="S95" s="10">
        <v>1.02041</v>
      </c>
      <c r="T95" s="10">
        <v>2.04081</v>
      </c>
      <c r="U95" s="10">
        <v>96.938779999999994</v>
      </c>
      <c r="V95" s="10">
        <v>0</v>
      </c>
    </row>
    <row r="96" spans="1:22" s="234" customFormat="1" ht="12" x14ac:dyDescent="0.2">
      <c r="A96" s="232" t="s">
        <v>160</v>
      </c>
      <c r="B96" s="10">
        <v>2020</v>
      </c>
      <c r="C96" s="233" t="s">
        <v>2</v>
      </c>
      <c r="D96" s="10"/>
      <c r="E96" s="10"/>
      <c r="F96" s="10"/>
      <c r="G96" s="10"/>
      <c r="H96" s="10"/>
      <c r="I96" s="10"/>
      <c r="J96" s="10"/>
      <c r="K96" s="10"/>
      <c r="L96" s="10"/>
      <c r="M96" s="10"/>
      <c r="N96" s="10"/>
      <c r="O96" s="10"/>
      <c r="P96" s="10"/>
      <c r="Q96" s="10"/>
      <c r="R96" s="10"/>
      <c r="S96" s="10"/>
      <c r="T96" s="10"/>
      <c r="U96" s="10"/>
      <c r="V96" s="10"/>
    </row>
    <row r="97" spans="1:31" s="234" customFormat="1" ht="12" x14ac:dyDescent="0.2">
      <c r="A97" s="232" t="s">
        <v>160</v>
      </c>
      <c r="B97" s="10">
        <v>2021</v>
      </c>
      <c r="C97" s="233" t="s">
        <v>2</v>
      </c>
      <c r="D97" s="10"/>
      <c r="E97" s="10"/>
      <c r="F97" s="10"/>
      <c r="G97" s="10"/>
      <c r="H97" s="10"/>
      <c r="I97" s="10"/>
      <c r="J97" s="10"/>
      <c r="K97" s="10"/>
      <c r="L97" s="10"/>
      <c r="M97" s="10"/>
      <c r="N97" s="10"/>
      <c r="O97" s="10"/>
      <c r="P97" s="10"/>
      <c r="Q97" s="10"/>
      <c r="R97" s="10"/>
      <c r="S97" s="10"/>
      <c r="T97" s="10"/>
      <c r="U97" s="10"/>
      <c r="V97" s="10"/>
    </row>
    <row r="98" spans="1:31" s="234" customFormat="1" ht="12" x14ac:dyDescent="0.2">
      <c r="A98" s="232" t="s">
        <v>160</v>
      </c>
      <c r="B98" s="10">
        <v>2022</v>
      </c>
      <c r="C98" s="233" t="s">
        <v>2</v>
      </c>
      <c r="D98" s="10"/>
      <c r="E98" s="10"/>
      <c r="F98" s="10"/>
      <c r="G98" s="10"/>
      <c r="H98" s="10"/>
      <c r="I98" s="10"/>
      <c r="J98" s="10"/>
      <c r="K98" s="10"/>
      <c r="L98" s="10"/>
      <c r="M98" s="10"/>
      <c r="N98" s="10"/>
      <c r="O98" s="10"/>
      <c r="P98" s="10"/>
      <c r="Q98" s="10"/>
      <c r="R98" s="10"/>
      <c r="S98" s="10"/>
      <c r="T98" s="10"/>
      <c r="U98" s="10"/>
      <c r="V98" s="10"/>
    </row>
    <row r="99" spans="1:31" s="234" customFormat="1" ht="12" x14ac:dyDescent="0.2">
      <c r="A99" s="232" t="s">
        <v>160</v>
      </c>
      <c r="B99" s="10">
        <v>2023</v>
      </c>
      <c r="C99" s="233" t="s">
        <v>2</v>
      </c>
      <c r="D99" s="10"/>
      <c r="E99" s="10"/>
      <c r="F99" s="10"/>
      <c r="G99" s="10"/>
      <c r="H99" s="10"/>
      <c r="I99" s="10"/>
      <c r="J99" s="10"/>
      <c r="K99" s="10"/>
      <c r="L99" s="10"/>
      <c r="M99" s="10"/>
      <c r="N99" s="10"/>
      <c r="O99" s="10"/>
      <c r="P99" s="10"/>
      <c r="Q99" s="10"/>
      <c r="R99" s="10"/>
      <c r="S99" s="10"/>
      <c r="T99" s="10"/>
      <c r="U99" s="10"/>
      <c r="V99" s="10"/>
    </row>
    <row r="100" spans="1:31" s="234" customFormat="1" ht="12" x14ac:dyDescent="0.2">
      <c r="A100" s="232" t="s">
        <v>160</v>
      </c>
      <c r="B100" s="10">
        <v>2024</v>
      </c>
      <c r="C100" s="233" t="s">
        <v>2</v>
      </c>
      <c r="D100" s="10"/>
      <c r="E100" s="10"/>
      <c r="F100" s="10"/>
      <c r="G100" s="10"/>
      <c r="H100" s="10"/>
      <c r="I100" s="10"/>
      <c r="J100" s="10"/>
      <c r="K100" s="10"/>
      <c r="L100" s="10"/>
      <c r="M100" s="10"/>
      <c r="N100" s="10"/>
      <c r="O100" s="10"/>
      <c r="P100" s="10"/>
      <c r="Q100" s="10"/>
      <c r="R100" s="10"/>
      <c r="S100" s="10"/>
      <c r="T100" s="10"/>
      <c r="U100" s="10"/>
      <c r="V100" s="10"/>
    </row>
    <row r="101" spans="1:31" s="234" customFormat="1" ht="12" x14ac:dyDescent="0.2">
      <c r="A101" s="232" t="s">
        <v>160</v>
      </c>
      <c r="B101" s="10">
        <v>2025</v>
      </c>
      <c r="C101" s="233" t="s">
        <v>2</v>
      </c>
      <c r="D101" s="10"/>
      <c r="E101" s="10"/>
      <c r="F101" s="10"/>
      <c r="G101" s="10"/>
      <c r="H101" s="10"/>
      <c r="I101" s="10"/>
      <c r="J101" s="10"/>
      <c r="K101" s="10"/>
      <c r="L101" s="10"/>
      <c r="M101" s="10"/>
      <c r="N101" s="10"/>
      <c r="O101" s="10"/>
      <c r="P101" s="10"/>
      <c r="Q101" s="10"/>
      <c r="R101" s="10"/>
      <c r="S101" s="10"/>
      <c r="T101" s="10"/>
      <c r="U101" s="10"/>
      <c r="V101" s="10"/>
    </row>
    <row r="102" spans="1:31" s="234" customFormat="1" ht="12" x14ac:dyDescent="0.2">
      <c r="A102" s="232" t="s">
        <v>160</v>
      </c>
      <c r="B102" s="10">
        <v>2026</v>
      </c>
      <c r="C102" s="233" t="s">
        <v>2</v>
      </c>
      <c r="D102" s="10"/>
      <c r="E102" s="10"/>
      <c r="F102" s="10"/>
      <c r="G102" s="10"/>
      <c r="H102" s="10"/>
      <c r="I102" s="10"/>
      <c r="J102" s="10"/>
      <c r="K102" s="10"/>
      <c r="L102" s="10"/>
      <c r="M102" s="10"/>
      <c r="N102" s="10"/>
      <c r="O102" s="10"/>
      <c r="P102" s="10"/>
      <c r="Q102" s="10"/>
      <c r="R102" s="10"/>
      <c r="S102" s="10"/>
      <c r="T102" s="10"/>
      <c r="U102" s="10"/>
      <c r="V102" s="10"/>
    </row>
    <row r="103" spans="1:31" s="234" customFormat="1" ht="12" x14ac:dyDescent="0.2">
      <c r="A103" s="232" t="s">
        <v>160</v>
      </c>
      <c r="B103" s="10">
        <v>2027</v>
      </c>
      <c r="C103" s="233" t="s">
        <v>2</v>
      </c>
      <c r="D103" s="10"/>
      <c r="E103" s="10"/>
      <c r="F103" s="10"/>
      <c r="G103" s="10"/>
      <c r="H103" s="10"/>
      <c r="I103" s="10"/>
      <c r="J103" s="10"/>
      <c r="K103" s="10"/>
      <c r="L103" s="10"/>
      <c r="M103" s="10"/>
      <c r="N103" s="10"/>
      <c r="O103" s="10"/>
      <c r="P103" s="10"/>
      <c r="Q103" s="10"/>
      <c r="R103" s="10"/>
      <c r="S103" s="10"/>
      <c r="T103" s="10"/>
      <c r="U103" s="10"/>
      <c r="V103" s="10"/>
    </row>
    <row r="104" spans="1:31" s="234" customFormat="1" ht="12" x14ac:dyDescent="0.2">
      <c r="A104" s="232" t="s">
        <v>160</v>
      </c>
      <c r="B104" s="10">
        <v>2028</v>
      </c>
      <c r="C104" s="233" t="s">
        <v>2</v>
      </c>
      <c r="D104" s="10"/>
      <c r="E104" s="10"/>
      <c r="F104" s="10"/>
      <c r="G104" s="10"/>
      <c r="H104" s="10"/>
      <c r="I104" s="10"/>
      <c r="J104" s="10"/>
      <c r="K104" s="10"/>
      <c r="L104" s="10"/>
      <c r="M104" s="10"/>
      <c r="N104" s="10"/>
      <c r="O104" s="10"/>
      <c r="P104" s="10"/>
      <c r="Q104" s="10"/>
      <c r="R104" s="10"/>
      <c r="S104" s="10"/>
      <c r="T104" s="10"/>
      <c r="U104" s="10"/>
      <c r="V104" s="10"/>
    </row>
    <row r="105" spans="1:31" s="234" customFormat="1" ht="12" x14ac:dyDescent="0.2">
      <c r="A105" s="232" t="s">
        <v>160</v>
      </c>
      <c r="B105" s="10">
        <v>2029</v>
      </c>
      <c r="C105" s="233" t="s">
        <v>2</v>
      </c>
      <c r="D105" s="10"/>
      <c r="E105" s="10"/>
      <c r="F105" s="10"/>
      <c r="G105" s="10"/>
      <c r="H105" s="10"/>
      <c r="I105" s="10"/>
      <c r="J105" s="10"/>
      <c r="K105" s="10"/>
      <c r="L105" s="10"/>
      <c r="M105" s="10"/>
      <c r="N105" s="10"/>
      <c r="O105" s="10"/>
      <c r="P105" s="10"/>
      <c r="Q105" s="10"/>
      <c r="R105" s="10"/>
      <c r="S105" s="10"/>
      <c r="T105" s="10"/>
      <c r="U105" s="10"/>
      <c r="V105" s="10"/>
    </row>
    <row r="106" spans="1:31" s="234" customFormat="1" ht="12" x14ac:dyDescent="0.2">
      <c r="A106" s="232" t="s">
        <v>160</v>
      </c>
      <c r="B106" s="10">
        <v>2030</v>
      </c>
      <c r="C106" s="233" t="s">
        <v>2</v>
      </c>
      <c r="D106" s="10"/>
      <c r="E106" s="10"/>
      <c r="F106" s="10"/>
      <c r="G106" s="10"/>
      <c r="H106" s="10"/>
      <c r="I106" s="10"/>
      <c r="J106" s="10"/>
      <c r="K106" s="10"/>
      <c r="L106" s="10"/>
      <c r="M106" s="10"/>
      <c r="N106" s="10"/>
      <c r="O106" s="10"/>
      <c r="P106" s="10"/>
      <c r="Q106" s="10"/>
      <c r="R106" s="10"/>
      <c r="S106" s="10"/>
      <c r="T106" s="10"/>
      <c r="U106" s="10"/>
      <c r="V106" s="10"/>
    </row>
    <row r="107" spans="1:31" s="234" customFormat="1" ht="12" x14ac:dyDescent="0.2">
      <c r="A107" s="232" t="s">
        <v>160</v>
      </c>
      <c r="B107" s="10">
        <v>2000</v>
      </c>
      <c r="C107" s="233" t="s">
        <v>16</v>
      </c>
      <c r="D107" s="10">
        <v>6298985</v>
      </c>
      <c r="E107" s="10"/>
      <c r="F107" s="10"/>
      <c r="G107" s="10"/>
      <c r="H107" s="10"/>
      <c r="I107" s="10"/>
      <c r="J107" s="10">
        <v>100</v>
      </c>
      <c r="K107" s="10"/>
      <c r="L107" s="10"/>
      <c r="M107" s="10"/>
      <c r="N107" s="10"/>
      <c r="O107" s="10"/>
      <c r="P107" s="10">
        <v>100</v>
      </c>
      <c r="Q107" s="10"/>
      <c r="R107" s="10"/>
      <c r="S107" s="10"/>
      <c r="T107" s="10"/>
      <c r="U107" s="10"/>
      <c r="V107" s="10">
        <v>100</v>
      </c>
    </row>
    <row r="108" spans="1:31" s="234" customFormat="1" ht="12" x14ac:dyDescent="0.2">
      <c r="A108" s="232" t="s">
        <v>160</v>
      </c>
      <c r="B108" s="10">
        <v>2001</v>
      </c>
      <c r="C108" s="233" t="s">
        <v>16</v>
      </c>
      <c r="D108" s="10">
        <v>6478663</v>
      </c>
      <c r="E108" s="10"/>
      <c r="F108" s="10"/>
      <c r="G108" s="10"/>
      <c r="H108" s="10"/>
      <c r="I108" s="10"/>
      <c r="J108" s="10">
        <v>100</v>
      </c>
      <c r="K108" s="10"/>
      <c r="L108" s="10"/>
      <c r="M108" s="10"/>
      <c r="N108" s="10"/>
      <c r="O108" s="10"/>
      <c r="P108" s="10">
        <v>100</v>
      </c>
      <c r="Q108" s="10"/>
      <c r="R108" s="10"/>
      <c r="S108" s="10"/>
      <c r="T108" s="10"/>
      <c r="U108" s="10"/>
      <c r="V108" s="10">
        <v>100</v>
      </c>
    </row>
    <row r="109" spans="1:31" s="234" customFormat="1" ht="12" x14ac:dyDescent="0.2">
      <c r="A109" s="232" t="s">
        <v>160</v>
      </c>
      <c r="B109" s="10">
        <v>2002</v>
      </c>
      <c r="C109" s="233" t="s">
        <v>16</v>
      </c>
      <c r="D109" s="10">
        <v>6739183</v>
      </c>
      <c r="E109" s="10"/>
      <c r="F109" s="10"/>
      <c r="G109" s="10"/>
      <c r="H109" s="10"/>
      <c r="I109" s="10"/>
      <c r="J109" s="10">
        <v>100</v>
      </c>
      <c r="K109" s="10"/>
      <c r="L109" s="10"/>
      <c r="M109" s="10"/>
      <c r="N109" s="10"/>
      <c r="O109" s="10"/>
      <c r="P109" s="10">
        <v>100</v>
      </c>
      <c r="Q109" s="10"/>
      <c r="R109" s="10"/>
      <c r="S109" s="10"/>
      <c r="T109" s="10"/>
      <c r="U109" s="10"/>
      <c r="V109" s="10">
        <v>100</v>
      </c>
    </row>
    <row r="110" spans="1:31" s="234" customFormat="1" ht="12" x14ac:dyDescent="0.2">
      <c r="A110" s="232" t="s">
        <v>160</v>
      </c>
      <c r="B110" s="10">
        <v>2003</v>
      </c>
      <c r="C110" s="235" t="s">
        <v>16</v>
      </c>
      <c r="D110" s="10">
        <v>7015024</v>
      </c>
      <c r="E110" s="10"/>
      <c r="F110" s="10"/>
      <c r="G110" s="10"/>
      <c r="H110" s="10"/>
      <c r="I110" s="10"/>
      <c r="J110" s="10">
        <v>100</v>
      </c>
      <c r="K110" s="10"/>
      <c r="L110" s="10"/>
      <c r="M110" s="10"/>
      <c r="N110" s="10"/>
      <c r="O110" s="10"/>
      <c r="P110" s="10">
        <v>100</v>
      </c>
      <c r="Q110" s="10"/>
      <c r="R110" s="10"/>
      <c r="S110" s="10"/>
      <c r="T110" s="10"/>
      <c r="U110" s="10"/>
      <c r="V110" s="10">
        <v>100</v>
      </c>
      <c r="W110" s="236"/>
      <c r="X110" s="236"/>
      <c r="Y110" s="236"/>
      <c r="Z110" s="236"/>
      <c r="AA110" s="236"/>
      <c r="AB110" s="236"/>
      <c r="AC110" s="236"/>
      <c r="AD110" s="236"/>
      <c r="AE110" s="236"/>
    </row>
    <row r="111" spans="1:31" s="234" customFormat="1" ht="12" x14ac:dyDescent="0.2">
      <c r="A111" s="232" t="s">
        <v>160</v>
      </c>
      <c r="B111" s="10">
        <v>2004</v>
      </c>
      <c r="C111" s="235" t="s">
        <v>16</v>
      </c>
      <c r="D111" s="10">
        <v>7281666</v>
      </c>
      <c r="E111" s="10"/>
      <c r="F111" s="10"/>
      <c r="G111" s="10"/>
      <c r="H111" s="10"/>
      <c r="I111" s="10"/>
      <c r="J111" s="10">
        <v>100</v>
      </c>
      <c r="K111" s="10"/>
      <c r="L111" s="10"/>
      <c r="M111" s="10"/>
      <c r="N111" s="10"/>
      <c r="O111" s="10"/>
      <c r="P111" s="10">
        <v>100</v>
      </c>
      <c r="Q111" s="10"/>
      <c r="R111" s="10"/>
      <c r="S111" s="10"/>
      <c r="T111" s="10"/>
      <c r="U111" s="10"/>
      <c r="V111" s="10">
        <v>100</v>
      </c>
      <c r="W111" s="236"/>
      <c r="X111" s="236"/>
      <c r="Y111" s="236"/>
      <c r="Z111" s="236"/>
      <c r="AA111" s="236"/>
      <c r="AB111" s="236"/>
      <c r="AC111" s="236"/>
      <c r="AD111" s="236"/>
      <c r="AE111" s="236"/>
    </row>
    <row r="112" spans="1:31" s="234" customFormat="1" ht="12" x14ac:dyDescent="0.2">
      <c r="A112" s="232" t="s">
        <v>160</v>
      </c>
      <c r="B112" s="10">
        <v>2005</v>
      </c>
      <c r="C112" s="235" t="s">
        <v>16</v>
      </c>
      <c r="D112" s="10">
        <v>7509494</v>
      </c>
      <c r="E112" s="10"/>
      <c r="F112" s="10"/>
      <c r="G112" s="10"/>
      <c r="H112" s="10"/>
      <c r="I112" s="10"/>
      <c r="J112" s="10">
        <v>100</v>
      </c>
      <c r="K112" s="10"/>
      <c r="L112" s="10"/>
      <c r="M112" s="10"/>
      <c r="N112" s="10"/>
      <c r="O112" s="10"/>
      <c r="P112" s="10">
        <v>100</v>
      </c>
      <c r="Q112" s="10"/>
      <c r="R112" s="10"/>
      <c r="S112" s="10"/>
      <c r="T112" s="10"/>
      <c r="U112" s="10"/>
      <c r="V112" s="10">
        <v>100</v>
      </c>
      <c r="W112" s="236"/>
      <c r="X112" s="236"/>
      <c r="Y112" s="236"/>
      <c r="Z112" s="236"/>
      <c r="AA112" s="236"/>
      <c r="AB112" s="236"/>
      <c r="AC112" s="236"/>
      <c r="AD112" s="236"/>
      <c r="AE112" s="236"/>
    </row>
    <row r="113" spans="1:31" s="234" customFormat="1" ht="12" x14ac:dyDescent="0.2">
      <c r="A113" s="232" t="s">
        <v>160</v>
      </c>
      <c r="B113" s="10">
        <v>2006</v>
      </c>
      <c r="C113" s="235" t="s">
        <v>16</v>
      </c>
      <c r="D113" s="10">
        <v>7667359</v>
      </c>
      <c r="E113" s="10"/>
      <c r="F113" s="10"/>
      <c r="G113" s="10"/>
      <c r="H113" s="10"/>
      <c r="I113" s="10"/>
      <c r="J113" s="10">
        <v>100</v>
      </c>
      <c r="K113" s="10"/>
      <c r="L113" s="10"/>
      <c r="M113" s="10"/>
      <c r="N113" s="10"/>
      <c r="O113" s="10"/>
      <c r="P113" s="10">
        <v>100</v>
      </c>
      <c r="Q113" s="10"/>
      <c r="R113" s="10"/>
      <c r="S113" s="10"/>
      <c r="T113" s="10"/>
      <c r="U113" s="10"/>
      <c r="V113" s="10">
        <v>100</v>
      </c>
      <c r="W113" s="236"/>
      <c r="X113" s="236"/>
      <c r="Y113" s="236"/>
      <c r="Z113" s="236"/>
      <c r="AA113" s="236"/>
      <c r="AB113" s="236"/>
      <c r="AC113" s="236"/>
      <c r="AD113" s="236"/>
      <c r="AE113" s="236"/>
    </row>
    <row r="114" spans="1:31" s="234" customFormat="1" ht="12" x14ac:dyDescent="0.2">
      <c r="A114" s="232" t="s">
        <v>160</v>
      </c>
      <c r="B114" s="10">
        <v>2007</v>
      </c>
      <c r="C114" s="235" t="s">
        <v>16</v>
      </c>
      <c r="D114" s="10">
        <v>7811977</v>
      </c>
      <c r="E114" s="10"/>
      <c r="F114" s="10"/>
      <c r="G114" s="10"/>
      <c r="H114" s="10"/>
      <c r="I114" s="10"/>
      <c r="J114" s="10">
        <v>100</v>
      </c>
      <c r="K114" s="10"/>
      <c r="L114" s="10"/>
      <c r="M114" s="10"/>
      <c r="N114" s="10"/>
      <c r="O114" s="10"/>
      <c r="P114" s="10">
        <v>100</v>
      </c>
      <c r="Q114" s="10"/>
      <c r="R114" s="10"/>
      <c r="S114" s="10"/>
      <c r="T114" s="10"/>
      <c r="U114" s="10"/>
      <c r="V114" s="10">
        <v>100</v>
      </c>
      <c r="W114" s="236"/>
      <c r="X114" s="236"/>
      <c r="Y114" s="236"/>
      <c r="Z114" s="236"/>
      <c r="AA114" s="236"/>
      <c r="AB114" s="236"/>
      <c r="AC114" s="236"/>
      <c r="AD114" s="236"/>
      <c r="AE114" s="236"/>
    </row>
    <row r="115" spans="1:31" s="234" customFormat="1" ht="12" x14ac:dyDescent="0.2">
      <c r="A115" s="232" t="s">
        <v>160</v>
      </c>
      <c r="B115" s="10">
        <v>2008</v>
      </c>
      <c r="C115" s="235" t="s">
        <v>16</v>
      </c>
      <c r="D115" s="10">
        <v>7921200</v>
      </c>
      <c r="E115" s="10"/>
      <c r="F115" s="10"/>
      <c r="G115" s="10"/>
      <c r="H115" s="10"/>
      <c r="I115" s="10"/>
      <c r="J115" s="10">
        <v>100</v>
      </c>
      <c r="K115" s="10"/>
      <c r="L115" s="10"/>
      <c r="M115" s="10"/>
      <c r="N115" s="10"/>
      <c r="O115" s="10"/>
      <c r="P115" s="10">
        <v>100</v>
      </c>
      <c r="Q115" s="10"/>
      <c r="R115" s="10"/>
      <c r="S115" s="10"/>
      <c r="T115" s="10"/>
      <c r="U115" s="10"/>
      <c r="V115" s="10">
        <v>100</v>
      </c>
      <c r="W115" s="236"/>
      <c r="X115" s="236"/>
      <c r="Y115" s="236"/>
      <c r="Z115" s="236"/>
      <c r="AA115" s="236"/>
      <c r="AB115" s="236"/>
      <c r="AC115" s="236"/>
      <c r="AD115" s="236"/>
      <c r="AE115" s="236"/>
    </row>
    <row r="116" spans="1:31" s="234" customFormat="1" ht="12" x14ac:dyDescent="0.2">
      <c r="A116" s="232" t="s">
        <v>160</v>
      </c>
      <c r="B116" s="10">
        <v>2009</v>
      </c>
      <c r="C116" s="237" t="s">
        <v>16</v>
      </c>
      <c r="D116" s="10">
        <v>8006913</v>
      </c>
      <c r="E116" s="10"/>
      <c r="F116" s="10"/>
      <c r="G116" s="10"/>
      <c r="H116" s="10"/>
      <c r="I116" s="10"/>
      <c r="J116" s="10">
        <v>100</v>
      </c>
      <c r="K116" s="10"/>
      <c r="L116" s="10"/>
      <c r="M116" s="10"/>
      <c r="N116" s="10"/>
      <c r="O116" s="10"/>
      <c r="P116" s="10">
        <v>100</v>
      </c>
      <c r="Q116" s="10"/>
      <c r="R116" s="10"/>
      <c r="S116" s="10"/>
      <c r="T116" s="10"/>
      <c r="U116" s="10"/>
      <c r="V116" s="10">
        <v>100</v>
      </c>
      <c r="W116" s="237"/>
      <c r="X116" s="237"/>
      <c r="Y116" s="237"/>
      <c r="Z116" s="237"/>
      <c r="AA116" s="237"/>
      <c r="AB116" s="237"/>
      <c r="AC116" s="237"/>
    </row>
    <row r="117" spans="1:31" s="234" customFormat="1" ht="12" x14ac:dyDescent="0.2">
      <c r="A117" s="232" t="s">
        <v>160</v>
      </c>
      <c r="B117" s="10">
        <v>2010</v>
      </c>
      <c r="C117" s="237" t="s">
        <v>16</v>
      </c>
      <c r="D117" s="10">
        <v>8084692</v>
      </c>
      <c r="E117" s="10"/>
      <c r="F117" s="10"/>
      <c r="G117" s="10"/>
      <c r="H117" s="10"/>
      <c r="I117" s="10"/>
      <c r="J117" s="10">
        <v>100</v>
      </c>
      <c r="K117" s="10"/>
      <c r="L117" s="10"/>
      <c r="M117" s="10"/>
      <c r="N117" s="10"/>
      <c r="O117" s="10"/>
      <c r="P117" s="10">
        <v>100</v>
      </c>
      <c r="Q117" s="10"/>
      <c r="R117" s="10"/>
      <c r="S117" s="10"/>
      <c r="T117" s="10"/>
      <c r="U117" s="10"/>
      <c r="V117" s="10">
        <v>100</v>
      </c>
      <c r="W117" s="237"/>
      <c r="X117" s="237"/>
      <c r="Y117" s="237"/>
      <c r="Z117" s="237"/>
      <c r="AA117" s="237"/>
      <c r="AB117" s="237"/>
      <c r="AC117" s="237"/>
    </row>
    <row r="118" spans="1:31" s="234" customFormat="1" ht="12" x14ac:dyDescent="0.2">
      <c r="A118" s="232" t="s">
        <v>160</v>
      </c>
      <c r="B118" s="10">
        <v>2011</v>
      </c>
      <c r="C118" s="237" t="s">
        <v>16</v>
      </c>
      <c r="D118" s="10">
        <v>8173618</v>
      </c>
      <c r="E118" s="10"/>
      <c r="F118" s="10"/>
      <c r="G118" s="10"/>
      <c r="H118" s="10"/>
      <c r="I118" s="10"/>
      <c r="J118" s="10">
        <v>100</v>
      </c>
      <c r="K118" s="10"/>
      <c r="L118" s="10"/>
      <c r="M118" s="10"/>
      <c r="N118" s="10"/>
      <c r="O118" s="10"/>
      <c r="P118" s="10">
        <v>100</v>
      </c>
      <c r="Q118" s="10"/>
      <c r="R118" s="10"/>
      <c r="S118" s="10"/>
      <c r="T118" s="10"/>
      <c r="U118" s="10"/>
      <c r="V118" s="10">
        <v>100</v>
      </c>
      <c r="W118" s="237"/>
      <c r="X118" s="237"/>
      <c r="Y118" s="237"/>
      <c r="Z118" s="237"/>
      <c r="AA118" s="237"/>
      <c r="AB118" s="237"/>
      <c r="AC118" s="237"/>
      <c r="AD118" s="237"/>
    </row>
    <row r="119" spans="1:31" s="234" customFormat="1" ht="12" x14ac:dyDescent="0.2">
      <c r="A119" s="232" t="s">
        <v>160</v>
      </c>
      <c r="B119" s="10">
        <v>2012</v>
      </c>
      <c r="C119" s="237" t="s">
        <v>16</v>
      </c>
      <c r="D119" s="10">
        <v>8261450</v>
      </c>
      <c r="E119" s="10"/>
      <c r="F119" s="10"/>
      <c r="G119" s="10"/>
      <c r="H119" s="10"/>
      <c r="I119" s="10"/>
      <c r="J119" s="10">
        <v>100</v>
      </c>
      <c r="K119" s="10"/>
      <c r="L119" s="10"/>
      <c r="M119" s="10"/>
      <c r="N119" s="10"/>
      <c r="O119" s="10"/>
      <c r="P119" s="10">
        <v>100</v>
      </c>
      <c r="Q119" s="10"/>
      <c r="R119" s="10"/>
      <c r="S119" s="10"/>
      <c r="T119" s="10"/>
      <c r="U119" s="10"/>
      <c r="V119" s="10">
        <v>100</v>
      </c>
      <c r="W119" s="237"/>
      <c r="X119" s="237"/>
      <c r="Y119" s="237"/>
      <c r="Z119" s="237"/>
      <c r="AA119" s="237"/>
      <c r="AB119" s="237"/>
      <c r="AC119" s="237"/>
      <c r="AD119" s="237"/>
    </row>
    <row r="120" spans="1:31" s="234" customFormat="1" ht="12" x14ac:dyDescent="0.2">
      <c r="A120" s="232" t="s">
        <v>160</v>
      </c>
      <c r="B120" s="10">
        <v>2013</v>
      </c>
      <c r="C120" s="237" t="s">
        <v>16</v>
      </c>
      <c r="D120" s="10">
        <v>8347134</v>
      </c>
      <c r="E120" s="10"/>
      <c r="F120" s="10"/>
      <c r="G120" s="10"/>
      <c r="H120" s="10"/>
      <c r="I120" s="10"/>
      <c r="J120" s="10">
        <v>100</v>
      </c>
      <c r="K120" s="10"/>
      <c r="L120" s="10"/>
      <c r="M120" s="10"/>
      <c r="N120" s="10"/>
      <c r="O120" s="10"/>
      <c r="P120" s="10">
        <v>100</v>
      </c>
      <c r="Q120" s="10"/>
      <c r="R120" s="10"/>
      <c r="S120" s="10"/>
      <c r="T120" s="10"/>
      <c r="U120" s="10"/>
      <c r="V120" s="10">
        <v>100</v>
      </c>
      <c r="W120" s="237"/>
      <c r="X120" s="237"/>
      <c r="Y120" s="237"/>
      <c r="Z120" s="237"/>
      <c r="AA120" s="237"/>
      <c r="AB120" s="237"/>
      <c r="AC120" s="237"/>
      <c r="AD120" s="237"/>
    </row>
    <row r="121" spans="1:31" s="234" customFormat="1" ht="12" x14ac:dyDescent="0.2">
      <c r="A121" s="232" t="s">
        <v>160</v>
      </c>
      <c r="B121" s="10">
        <v>2014</v>
      </c>
      <c r="C121" s="237" t="s">
        <v>16</v>
      </c>
      <c r="D121" s="10">
        <v>8436810</v>
      </c>
      <c r="E121" s="10"/>
      <c r="F121" s="10"/>
      <c r="G121" s="10"/>
      <c r="H121" s="10"/>
      <c r="I121" s="10"/>
      <c r="J121" s="10">
        <v>100</v>
      </c>
      <c r="K121" s="10"/>
      <c r="L121" s="10"/>
      <c r="M121" s="10"/>
      <c r="N121" s="10"/>
      <c r="O121" s="10"/>
      <c r="P121" s="10">
        <v>100</v>
      </c>
      <c r="Q121" s="10"/>
      <c r="R121" s="10"/>
      <c r="S121" s="10"/>
      <c r="T121" s="10"/>
      <c r="U121" s="10"/>
      <c r="V121" s="10">
        <v>100</v>
      </c>
      <c r="W121" s="237"/>
      <c r="X121" s="237"/>
      <c r="Y121" s="237"/>
      <c r="Z121" s="237"/>
      <c r="AA121" s="237"/>
      <c r="AB121" s="237"/>
      <c r="AC121" s="237"/>
      <c r="AD121" s="237"/>
    </row>
    <row r="122" spans="1:31" s="234" customFormat="1" ht="12" x14ac:dyDescent="0.2">
      <c r="A122" s="232" t="s">
        <v>160</v>
      </c>
      <c r="B122" s="10">
        <v>2015</v>
      </c>
      <c r="C122" s="237" t="s">
        <v>16</v>
      </c>
      <c r="D122" s="10">
        <v>8537294</v>
      </c>
      <c r="E122" s="10"/>
      <c r="F122" s="10"/>
      <c r="G122" s="10"/>
      <c r="H122" s="10"/>
      <c r="I122" s="10"/>
      <c r="J122" s="10">
        <v>100</v>
      </c>
      <c r="K122" s="10"/>
      <c r="L122" s="10"/>
      <c r="M122" s="10"/>
      <c r="N122" s="10"/>
      <c r="O122" s="10"/>
      <c r="P122" s="10">
        <v>100</v>
      </c>
      <c r="Q122" s="10"/>
      <c r="R122" s="10"/>
      <c r="S122" s="10"/>
      <c r="T122" s="10"/>
      <c r="U122" s="10"/>
      <c r="V122" s="10">
        <v>100</v>
      </c>
      <c r="W122" s="237"/>
      <c r="X122" s="237"/>
      <c r="Y122" s="237"/>
      <c r="Z122" s="237"/>
      <c r="AA122" s="237"/>
      <c r="AB122" s="237"/>
      <c r="AC122" s="237"/>
      <c r="AD122" s="237"/>
    </row>
    <row r="123" spans="1:31" s="234" customFormat="1" ht="12" x14ac:dyDescent="0.2">
      <c r="A123" s="232" t="s">
        <v>160</v>
      </c>
      <c r="B123" s="10">
        <v>2016</v>
      </c>
      <c r="C123" s="237" t="s">
        <v>16</v>
      </c>
      <c r="D123" s="10">
        <v>8656441</v>
      </c>
      <c r="E123" s="10"/>
      <c r="F123" s="10"/>
      <c r="G123" s="10"/>
      <c r="H123" s="10"/>
      <c r="I123" s="10"/>
      <c r="J123" s="10">
        <v>100</v>
      </c>
      <c r="K123" s="10"/>
      <c r="L123" s="10"/>
      <c r="M123" s="10"/>
      <c r="N123" s="10"/>
      <c r="O123" s="10"/>
      <c r="P123" s="10">
        <v>100</v>
      </c>
      <c r="Q123" s="10"/>
      <c r="R123" s="10"/>
      <c r="S123" s="10"/>
      <c r="T123" s="10"/>
      <c r="U123" s="10"/>
      <c r="V123" s="10">
        <v>100</v>
      </c>
      <c r="W123" s="237"/>
      <c r="X123" s="237"/>
      <c r="Y123" s="237"/>
      <c r="Z123" s="237"/>
      <c r="AA123" s="237"/>
      <c r="AB123" s="237"/>
      <c r="AC123" s="237"/>
      <c r="AD123" s="237"/>
    </row>
    <row r="124" spans="1:31" s="234" customFormat="1" ht="12" x14ac:dyDescent="0.2">
      <c r="A124" s="232" t="s">
        <v>160</v>
      </c>
      <c r="B124" s="10">
        <v>2017</v>
      </c>
      <c r="C124" s="237" t="s">
        <v>16</v>
      </c>
      <c r="D124" s="10">
        <v>8818357</v>
      </c>
      <c r="E124" s="10"/>
      <c r="F124" s="10"/>
      <c r="G124" s="10"/>
      <c r="H124" s="10"/>
      <c r="I124" s="10"/>
      <c r="J124" s="10">
        <v>100</v>
      </c>
      <c r="K124" s="10"/>
      <c r="L124" s="10"/>
      <c r="M124" s="10"/>
      <c r="N124" s="10"/>
      <c r="O124" s="10"/>
      <c r="P124" s="10">
        <v>100</v>
      </c>
      <c r="Q124" s="10"/>
      <c r="R124" s="10"/>
      <c r="S124" s="10"/>
      <c r="T124" s="10"/>
      <c r="U124" s="10"/>
      <c r="V124" s="10">
        <v>100</v>
      </c>
      <c r="W124" s="237"/>
      <c r="X124" s="237"/>
      <c r="Y124" s="237"/>
      <c r="Z124" s="237"/>
      <c r="AA124" s="237"/>
      <c r="AB124" s="237"/>
      <c r="AC124" s="237"/>
      <c r="AD124" s="237"/>
    </row>
    <row r="125" spans="1:31" s="234" customFormat="1" ht="12" x14ac:dyDescent="0.2">
      <c r="A125" s="232" t="s">
        <v>160</v>
      </c>
      <c r="B125" s="10">
        <v>2018</v>
      </c>
      <c r="C125" s="237" t="s">
        <v>16</v>
      </c>
      <c r="D125" s="10">
        <v>9002227</v>
      </c>
      <c r="E125" s="10"/>
      <c r="F125" s="10"/>
      <c r="G125" s="10"/>
      <c r="H125" s="10"/>
      <c r="I125" s="10"/>
      <c r="J125" s="10">
        <v>100</v>
      </c>
      <c r="K125" s="10"/>
      <c r="L125" s="10"/>
      <c r="M125" s="10"/>
      <c r="N125" s="10"/>
      <c r="O125" s="10"/>
      <c r="P125" s="10">
        <v>100</v>
      </c>
      <c r="Q125" s="10"/>
      <c r="R125" s="10"/>
      <c r="S125" s="10"/>
      <c r="T125" s="10"/>
      <c r="U125" s="10"/>
      <c r="V125" s="10">
        <v>100</v>
      </c>
      <c r="W125" s="237"/>
      <c r="X125" s="237"/>
      <c r="Y125" s="237"/>
      <c r="Z125" s="237"/>
      <c r="AA125" s="237"/>
      <c r="AB125" s="237"/>
      <c r="AC125" s="237"/>
      <c r="AD125" s="237"/>
    </row>
    <row r="126" spans="1:31" s="234" customFormat="1" ht="12" x14ac:dyDescent="0.2">
      <c r="A126" s="232" t="s">
        <v>160</v>
      </c>
      <c r="B126" s="10">
        <v>2019</v>
      </c>
      <c r="C126" s="237" t="s">
        <v>16</v>
      </c>
      <c r="D126" s="10">
        <v>9202490</v>
      </c>
      <c r="E126" s="10"/>
      <c r="F126" s="10"/>
      <c r="G126" s="10"/>
      <c r="H126" s="10"/>
      <c r="I126" s="10"/>
      <c r="J126" s="10">
        <v>100</v>
      </c>
      <c r="K126" s="10"/>
      <c r="L126" s="10"/>
      <c r="M126" s="10"/>
      <c r="N126" s="10"/>
      <c r="O126" s="10"/>
      <c r="P126" s="10">
        <v>100</v>
      </c>
      <c r="Q126" s="10"/>
      <c r="R126" s="10"/>
      <c r="S126" s="10"/>
      <c r="T126" s="10"/>
      <c r="U126" s="10"/>
      <c r="V126" s="10">
        <v>100</v>
      </c>
      <c r="W126" s="237"/>
      <c r="X126" s="237"/>
      <c r="Y126" s="237"/>
      <c r="Z126" s="237"/>
      <c r="AA126" s="237"/>
      <c r="AB126" s="237"/>
      <c r="AC126" s="237"/>
      <c r="AD126" s="237"/>
    </row>
    <row r="127" spans="1:31" s="234" customFormat="1" ht="12" x14ac:dyDescent="0.2">
      <c r="A127" s="232" t="s">
        <v>160</v>
      </c>
      <c r="B127" s="10">
        <v>2020</v>
      </c>
      <c r="C127" s="237" t="s">
        <v>16</v>
      </c>
      <c r="D127" s="10"/>
      <c r="E127" s="10"/>
      <c r="F127" s="10"/>
      <c r="G127" s="10"/>
      <c r="H127" s="10"/>
      <c r="I127" s="10"/>
      <c r="J127" s="10"/>
      <c r="K127" s="10"/>
      <c r="L127" s="10"/>
      <c r="M127" s="10"/>
      <c r="N127" s="10"/>
      <c r="O127" s="10"/>
      <c r="P127" s="10"/>
      <c r="Q127" s="10"/>
      <c r="R127" s="10"/>
      <c r="S127" s="10"/>
      <c r="T127" s="10"/>
      <c r="U127" s="10"/>
      <c r="V127" s="10"/>
      <c r="W127" s="237"/>
      <c r="X127" s="237"/>
      <c r="Y127" s="237"/>
      <c r="Z127" s="237"/>
      <c r="AA127" s="237"/>
      <c r="AB127" s="237"/>
      <c r="AC127" s="237"/>
      <c r="AD127" s="237"/>
    </row>
    <row r="128" spans="1:31" s="234" customFormat="1" ht="12" x14ac:dyDescent="0.2">
      <c r="A128" s="237" t="s">
        <v>160</v>
      </c>
      <c r="B128" s="10">
        <v>2021</v>
      </c>
      <c r="C128" s="237" t="s">
        <v>16</v>
      </c>
      <c r="D128" s="10"/>
      <c r="E128" s="10"/>
      <c r="F128" s="10"/>
      <c r="G128" s="10"/>
      <c r="H128" s="10"/>
      <c r="I128" s="10"/>
      <c r="J128" s="10"/>
      <c r="K128" s="10"/>
      <c r="L128" s="10"/>
      <c r="M128" s="10"/>
      <c r="N128" s="10"/>
      <c r="O128" s="10"/>
      <c r="P128" s="10"/>
      <c r="Q128" s="10"/>
      <c r="R128" s="10"/>
      <c r="S128" s="10"/>
      <c r="T128" s="10"/>
      <c r="U128" s="10"/>
      <c r="V128" s="10"/>
      <c r="W128" s="237"/>
      <c r="X128" s="237"/>
      <c r="Y128" s="237"/>
      <c r="Z128" s="237"/>
      <c r="AA128" s="237"/>
      <c r="AB128" s="237"/>
      <c r="AC128" s="237"/>
      <c r="AD128" s="237"/>
    </row>
    <row r="129" spans="1:30" s="234" customFormat="1" ht="12" x14ac:dyDescent="0.2">
      <c r="A129" s="237" t="s">
        <v>160</v>
      </c>
      <c r="B129" s="10">
        <v>2022</v>
      </c>
      <c r="C129" s="237" t="s">
        <v>16</v>
      </c>
      <c r="D129" s="10"/>
      <c r="E129" s="10"/>
      <c r="F129" s="10"/>
      <c r="G129" s="10"/>
      <c r="H129" s="10"/>
      <c r="I129" s="10"/>
      <c r="J129" s="10"/>
      <c r="K129" s="10"/>
      <c r="L129" s="10"/>
      <c r="M129" s="10"/>
      <c r="N129" s="10"/>
      <c r="O129" s="10"/>
      <c r="P129" s="10"/>
      <c r="Q129" s="10"/>
      <c r="R129" s="10"/>
      <c r="S129" s="10"/>
      <c r="T129" s="10"/>
      <c r="U129" s="10"/>
      <c r="V129" s="10"/>
      <c r="W129" s="237"/>
      <c r="X129" s="237"/>
      <c r="Y129" s="237"/>
      <c r="Z129" s="237"/>
      <c r="AA129" s="237"/>
      <c r="AB129" s="237"/>
      <c r="AC129" s="237"/>
      <c r="AD129" s="237"/>
    </row>
    <row r="130" spans="1:30" s="234" customFormat="1" ht="12" x14ac:dyDescent="0.2">
      <c r="A130" s="237" t="s">
        <v>160</v>
      </c>
      <c r="B130" s="10">
        <v>2023</v>
      </c>
      <c r="C130" s="237" t="s">
        <v>16</v>
      </c>
      <c r="D130" s="10"/>
      <c r="E130" s="10"/>
      <c r="F130" s="10"/>
      <c r="G130" s="10"/>
      <c r="H130" s="10"/>
      <c r="I130" s="10"/>
      <c r="J130" s="10"/>
      <c r="K130" s="10"/>
      <c r="L130" s="10"/>
      <c r="M130" s="10"/>
      <c r="N130" s="10"/>
      <c r="O130" s="10"/>
      <c r="P130" s="10"/>
      <c r="Q130" s="10"/>
      <c r="R130" s="10"/>
      <c r="S130" s="10"/>
      <c r="T130" s="10"/>
      <c r="U130" s="10"/>
      <c r="V130" s="10"/>
      <c r="W130" s="237"/>
      <c r="X130" s="237"/>
      <c r="Y130" s="237"/>
      <c r="Z130" s="237"/>
      <c r="AA130" s="237"/>
      <c r="AB130" s="237"/>
      <c r="AC130" s="237"/>
      <c r="AD130" s="237"/>
    </row>
    <row r="131" spans="1:30" s="234" customFormat="1" ht="12" x14ac:dyDescent="0.2">
      <c r="A131" s="237" t="s">
        <v>160</v>
      </c>
      <c r="B131" s="10">
        <v>2024</v>
      </c>
      <c r="C131" s="237" t="s">
        <v>16</v>
      </c>
      <c r="D131" s="10"/>
      <c r="E131" s="10"/>
      <c r="F131" s="10"/>
      <c r="G131" s="10"/>
      <c r="H131" s="10"/>
      <c r="I131" s="10"/>
      <c r="J131" s="10"/>
      <c r="K131" s="10"/>
      <c r="L131" s="10"/>
      <c r="M131" s="10"/>
      <c r="N131" s="10"/>
      <c r="O131" s="10"/>
      <c r="P131" s="10"/>
      <c r="Q131" s="10"/>
      <c r="R131" s="10"/>
      <c r="S131" s="10"/>
      <c r="T131" s="10"/>
      <c r="U131" s="10"/>
      <c r="V131" s="10"/>
      <c r="W131" s="237"/>
      <c r="X131" s="237"/>
      <c r="Y131" s="237"/>
      <c r="Z131" s="237"/>
      <c r="AA131" s="237"/>
      <c r="AB131" s="237"/>
      <c r="AC131" s="237"/>
      <c r="AD131" s="237"/>
    </row>
    <row r="132" spans="1:30" s="234" customFormat="1" ht="12" x14ac:dyDescent="0.2">
      <c r="A132" s="237" t="s">
        <v>160</v>
      </c>
      <c r="B132" s="10">
        <v>2025</v>
      </c>
      <c r="C132" s="237" t="s">
        <v>16</v>
      </c>
      <c r="D132" s="10"/>
      <c r="E132" s="10"/>
      <c r="F132" s="10"/>
      <c r="G132" s="10"/>
      <c r="H132" s="10"/>
      <c r="I132" s="10"/>
      <c r="J132" s="10"/>
      <c r="K132" s="10"/>
      <c r="L132" s="10"/>
      <c r="M132" s="10"/>
      <c r="N132" s="10"/>
      <c r="O132" s="10"/>
      <c r="P132" s="10"/>
      <c r="Q132" s="10"/>
      <c r="R132" s="10"/>
      <c r="S132" s="10"/>
      <c r="T132" s="10"/>
      <c r="U132" s="10"/>
      <c r="V132" s="10"/>
      <c r="W132" s="237"/>
      <c r="X132" s="237"/>
      <c r="Y132" s="237"/>
      <c r="Z132" s="237"/>
      <c r="AA132" s="237"/>
      <c r="AB132" s="237"/>
      <c r="AC132" s="237"/>
      <c r="AD132" s="237"/>
    </row>
    <row r="133" spans="1:30" s="234" customFormat="1" ht="12" x14ac:dyDescent="0.2">
      <c r="A133" s="237" t="s">
        <v>160</v>
      </c>
      <c r="B133" s="10">
        <v>2026</v>
      </c>
      <c r="C133" s="237" t="s">
        <v>16</v>
      </c>
      <c r="D133" s="10"/>
      <c r="E133" s="10"/>
      <c r="F133" s="10"/>
      <c r="G133" s="10"/>
      <c r="H133" s="10"/>
      <c r="I133" s="10"/>
      <c r="J133" s="10"/>
      <c r="K133" s="10"/>
      <c r="L133" s="10"/>
      <c r="M133" s="10"/>
      <c r="N133" s="10"/>
      <c r="O133" s="10"/>
      <c r="P133" s="10"/>
      <c r="Q133" s="10"/>
      <c r="R133" s="10"/>
      <c r="S133" s="10"/>
      <c r="T133" s="10"/>
      <c r="U133" s="10"/>
      <c r="V133" s="10"/>
      <c r="W133" s="237"/>
      <c r="X133" s="237"/>
      <c r="Y133" s="237"/>
      <c r="Z133" s="237"/>
      <c r="AA133" s="237"/>
      <c r="AB133" s="237"/>
      <c r="AC133" s="237"/>
      <c r="AD133" s="237"/>
    </row>
    <row r="134" spans="1:30" s="234" customFormat="1" ht="12" x14ac:dyDescent="0.2">
      <c r="A134" s="237" t="s">
        <v>160</v>
      </c>
      <c r="B134" s="10">
        <v>2027</v>
      </c>
      <c r="C134" s="237" t="s">
        <v>16</v>
      </c>
      <c r="D134" s="10"/>
      <c r="E134" s="10"/>
      <c r="F134" s="10"/>
      <c r="G134" s="10"/>
      <c r="H134" s="10"/>
      <c r="I134" s="10"/>
      <c r="J134" s="10"/>
      <c r="K134" s="10"/>
      <c r="L134" s="10"/>
      <c r="M134" s="10"/>
      <c r="N134" s="10"/>
      <c r="O134" s="10"/>
      <c r="P134" s="10"/>
      <c r="Q134" s="10"/>
      <c r="R134" s="10"/>
      <c r="S134" s="10"/>
      <c r="T134" s="10"/>
      <c r="U134" s="10"/>
      <c r="V134" s="10"/>
      <c r="W134" s="237"/>
      <c r="X134" s="237"/>
      <c r="Y134" s="237"/>
      <c r="Z134" s="237"/>
      <c r="AA134" s="237"/>
      <c r="AB134" s="237"/>
      <c r="AC134" s="237"/>
      <c r="AD134" s="237"/>
    </row>
    <row r="135" spans="1:30" s="234" customFormat="1" ht="12" x14ac:dyDescent="0.2">
      <c r="A135" s="237" t="s">
        <v>160</v>
      </c>
      <c r="B135" s="10">
        <v>2028</v>
      </c>
      <c r="C135" s="237" t="s">
        <v>16</v>
      </c>
      <c r="D135" s="10"/>
      <c r="E135" s="10"/>
      <c r="F135" s="10"/>
      <c r="G135" s="10"/>
      <c r="H135" s="10"/>
      <c r="I135" s="10"/>
      <c r="J135" s="10"/>
      <c r="K135" s="10"/>
      <c r="L135" s="10"/>
      <c r="M135" s="10"/>
      <c r="N135" s="10"/>
      <c r="O135" s="10"/>
      <c r="P135" s="10"/>
      <c r="Q135" s="10"/>
      <c r="R135" s="10"/>
      <c r="S135" s="10"/>
      <c r="T135" s="10"/>
      <c r="U135" s="10"/>
      <c r="V135" s="10"/>
      <c r="W135" s="237"/>
      <c r="X135" s="237"/>
      <c r="Y135" s="237"/>
      <c r="Z135" s="237"/>
      <c r="AA135" s="237"/>
      <c r="AB135" s="237"/>
      <c r="AC135" s="237"/>
      <c r="AD135" s="237"/>
    </row>
    <row r="136" spans="1:30" s="234" customFormat="1" ht="12" x14ac:dyDescent="0.2">
      <c r="A136" s="237" t="s">
        <v>160</v>
      </c>
      <c r="B136" s="10">
        <v>2029</v>
      </c>
      <c r="C136" s="237" t="s">
        <v>16</v>
      </c>
      <c r="D136" s="10"/>
      <c r="E136" s="10"/>
      <c r="F136" s="10"/>
      <c r="G136" s="10"/>
      <c r="H136" s="10"/>
      <c r="I136" s="10"/>
      <c r="J136" s="10"/>
      <c r="K136" s="10"/>
      <c r="L136" s="10"/>
      <c r="M136" s="10"/>
      <c r="N136" s="10"/>
      <c r="O136" s="10"/>
      <c r="P136" s="10"/>
      <c r="Q136" s="10"/>
      <c r="R136" s="10"/>
      <c r="S136" s="10"/>
      <c r="T136" s="10"/>
      <c r="U136" s="10"/>
      <c r="V136" s="10"/>
      <c r="W136" s="237"/>
      <c r="X136" s="237"/>
      <c r="Y136" s="237"/>
      <c r="Z136" s="237"/>
      <c r="AA136" s="237"/>
      <c r="AB136" s="237"/>
      <c r="AC136" s="237"/>
      <c r="AD136" s="237"/>
    </row>
    <row r="137" spans="1:30" s="234" customFormat="1" ht="12" x14ac:dyDescent="0.2">
      <c r="A137" s="237" t="s">
        <v>160</v>
      </c>
      <c r="B137" s="10">
        <v>2030</v>
      </c>
      <c r="C137" s="237" t="s">
        <v>16</v>
      </c>
      <c r="D137" s="10"/>
      <c r="E137" s="10"/>
      <c r="F137" s="10"/>
      <c r="G137" s="10"/>
      <c r="H137" s="10"/>
      <c r="I137" s="10"/>
      <c r="J137" s="10"/>
      <c r="K137" s="10"/>
      <c r="L137" s="10"/>
      <c r="M137" s="10"/>
      <c r="N137" s="10"/>
      <c r="O137" s="10"/>
      <c r="P137" s="10"/>
      <c r="Q137" s="10"/>
      <c r="R137" s="10"/>
      <c r="S137" s="10"/>
      <c r="T137" s="10"/>
      <c r="U137" s="10"/>
      <c r="V137" s="10"/>
      <c r="W137" s="237"/>
      <c r="X137" s="237"/>
      <c r="Y137" s="237"/>
      <c r="Z137" s="237"/>
      <c r="AA137" s="237"/>
      <c r="AB137" s="237"/>
      <c r="AC137" s="237"/>
      <c r="AD137" s="237"/>
    </row>
    <row r="138" spans="1:30" s="234" customFormat="1" ht="12" x14ac:dyDescent="0.2">
      <c r="A138" s="237" t="s">
        <v>160</v>
      </c>
      <c r="B138" s="10">
        <v>2000</v>
      </c>
      <c r="C138" s="237" t="s">
        <v>17</v>
      </c>
      <c r="D138" s="10">
        <v>10686089</v>
      </c>
      <c r="E138" s="10">
        <v>46.293536300041524</v>
      </c>
      <c r="F138" s="10"/>
      <c r="G138" s="10"/>
      <c r="H138" s="10"/>
      <c r="I138" s="10"/>
      <c r="J138" s="10">
        <v>100</v>
      </c>
      <c r="K138" s="10">
        <v>72.216566746281387</v>
      </c>
      <c r="L138" s="10"/>
      <c r="M138" s="10"/>
      <c r="N138" s="10"/>
      <c r="O138" s="10"/>
      <c r="P138" s="10">
        <v>100</v>
      </c>
      <c r="Q138" s="10"/>
      <c r="R138" s="10"/>
      <c r="S138" s="10"/>
      <c r="T138" s="10"/>
      <c r="U138" s="10"/>
      <c r="V138" s="10">
        <v>100</v>
      </c>
      <c r="W138" s="237"/>
      <c r="X138" s="237"/>
      <c r="Y138" s="237"/>
      <c r="Z138" s="237"/>
      <c r="AA138" s="237"/>
      <c r="AB138" s="237"/>
      <c r="AC138" s="237"/>
      <c r="AD138" s="237"/>
    </row>
    <row r="139" spans="1:30" s="234" customFormat="1" ht="12" x14ac:dyDescent="0.2">
      <c r="A139" s="237" t="s">
        <v>160</v>
      </c>
      <c r="B139" s="10">
        <v>2001</v>
      </c>
      <c r="C139" s="237" t="s">
        <v>17</v>
      </c>
      <c r="D139" s="10">
        <v>10978213</v>
      </c>
      <c r="E139" s="10">
        <v>45.661886038777538</v>
      </c>
      <c r="F139" s="10">
        <v>24.66760808736046</v>
      </c>
      <c r="G139" s="10"/>
      <c r="H139" s="10"/>
      <c r="I139" s="10">
        <v>75.332391912639537</v>
      </c>
      <c r="J139" s="10">
        <v>24.667608087360463</v>
      </c>
      <c r="K139" s="10">
        <v>73.507986741683453</v>
      </c>
      <c r="L139" s="10"/>
      <c r="M139" s="10"/>
      <c r="N139" s="10"/>
      <c r="O139" s="10"/>
      <c r="P139" s="10">
        <v>100</v>
      </c>
      <c r="Q139" s="10"/>
      <c r="R139" s="10"/>
      <c r="S139" s="10"/>
      <c r="T139" s="10"/>
      <c r="U139" s="10"/>
      <c r="V139" s="10">
        <v>100</v>
      </c>
      <c r="W139" s="237"/>
      <c r="X139" s="237"/>
      <c r="Y139" s="237"/>
      <c r="Z139" s="237"/>
      <c r="AA139" s="237"/>
      <c r="AB139" s="237"/>
      <c r="AC139" s="237"/>
      <c r="AD139" s="237"/>
    </row>
    <row r="140" spans="1:30" s="234" customFormat="1" ht="12" x14ac:dyDescent="0.2">
      <c r="A140" s="237" t="s">
        <v>160</v>
      </c>
      <c r="B140" s="10">
        <v>2002</v>
      </c>
      <c r="C140" s="237" t="s">
        <v>17</v>
      </c>
      <c r="D140" s="10">
        <v>11306891</v>
      </c>
      <c r="E140" s="10">
        <v>45.030235777513781</v>
      </c>
      <c r="F140" s="10">
        <v>24.66760808736046</v>
      </c>
      <c r="G140" s="10"/>
      <c r="H140" s="10"/>
      <c r="I140" s="10">
        <v>75.332391912639537</v>
      </c>
      <c r="J140" s="10">
        <v>24.667608087360463</v>
      </c>
      <c r="K140" s="10">
        <v>74.799406737085519</v>
      </c>
      <c r="L140" s="10"/>
      <c r="M140" s="10"/>
      <c r="N140" s="10"/>
      <c r="O140" s="10"/>
      <c r="P140" s="10">
        <v>100</v>
      </c>
      <c r="Q140" s="10"/>
      <c r="R140" s="10"/>
      <c r="S140" s="10"/>
      <c r="T140" s="10"/>
      <c r="U140" s="10"/>
      <c r="V140" s="10">
        <v>100</v>
      </c>
      <c r="W140" s="237"/>
      <c r="X140" s="237"/>
      <c r="Y140" s="237"/>
      <c r="Z140" s="237"/>
      <c r="AA140" s="237"/>
      <c r="AB140" s="237"/>
      <c r="AC140" s="237"/>
      <c r="AD140" s="237"/>
    </row>
    <row r="141" spans="1:30" s="234" customFormat="1" ht="12" x14ac:dyDescent="0.2">
      <c r="A141" s="237" t="s">
        <v>160</v>
      </c>
      <c r="B141" s="10">
        <v>2003</v>
      </c>
      <c r="C141" s="237" t="s">
        <v>17</v>
      </c>
      <c r="D141" s="10">
        <v>11712576</v>
      </c>
      <c r="E141" s="10">
        <v>44.398585516249796</v>
      </c>
      <c r="F141" s="10">
        <v>24.66760808736046</v>
      </c>
      <c r="G141" s="10"/>
      <c r="H141" s="10"/>
      <c r="I141" s="10">
        <v>75.332391912639537</v>
      </c>
      <c r="J141" s="10">
        <v>24.667608087360463</v>
      </c>
      <c r="K141" s="10">
        <v>76.09082673248804</v>
      </c>
      <c r="L141" s="10"/>
      <c r="M141" s="10"/>
      <c r="N141" s="10"/>
      <c r="O141" s="10"/>
      <c r="P141" s="10">
        <v>100</v>
      </c>
      <c r="Q141" s="10"/>
      <c r="R141" s="10"/>
      <c r="S141" s="10"/>
      <c r="T141" s="10"/>
      <c r="U141" s="10"/>
      <c r="V141" s="10">
        <v>100</v>
      </c>
      <c r="W141" s="237"/>
      <c r="X141" s="237"/>
      <c r="Y141" s="237"/>
      <c r="Z141" s="237"/>
      <c r="AA141" s="237"/>
      <c r="AB141" s="237"/>
      <c r="AC141" s="237"/>
      <c r="AD141" s="237"/>
    </row>
    <row r="142" spans="1:30" s="234" customFormat="1" ht="12" x14ac:dyDescent="0.2">
      <c r="A142" s="237" t="s">
        <v>160</v>
      </c>
      <c r="B142" s="10">
        <v>2004</v>
      </c>
      <c r="C142" s="237" t="s">
        <v>17</v>
      </c>
      <c r="D142" s="10">
        <v>12176491</v>
      </c>
      <c r="E142" s="10">
        <v>43.76693525498581</v>
      </c>
      <c r="F142" s="10">
        <v>24.66760808736046</v>
      </c>
      <c r="G142" s="10"/>
      <c r="H142" s="10"/>
      <c r="I142" s="10">
        <v>75.332391912639537</v>
      </c>
      <c r="J142" s="10">
        <v>24.667608087360463</v>
      </c>
      <c r="K142" s="10">
        <v>77.382246727890106</v>
      </c>
      <c r="L142" s="10"/>
      <c r="M142" s="10"/>
      <c r="N142" s="10"/>
      <c r="O142" s="10"/>
      <c r="P142" s="10">
        <v>100</v>
      </c>
      <c r="Q142" s="10"/>
      <c r="R142" s="10"/>
      <c r="S142" s="10"/>
      <c r="T142" s="10"/>
      <c r="U142" s="10"/>
      <c r="V142" s="10">
        <v>100</v>
      </c>
      <c r="W142" s="237"/>
      <c r="X142" s="237"/>
      <c r="Y142" s="237"/>
      <c r="Z142" s="237"/>
      <c r="AA142" s="237"/>
      <c r="AB142" s="237"/>
      <c r="AC142" s="237"/>
      <c r="AD142" s="237"/>
    </row>
    <row r="143" spans="1:30" s="234" customFormat="1" ht="12" x14ac:dyDescent="0.2">
      <c r="A143" s="237" t="s">
        <v>160</v>
      </c>
      <c r="B143" s="10">
        <v>2005</v>
      </c>
      <c r="C143" s="237" t="s">
        <v>17</v>
      </c>
      <c r="D143" s="10">
        <v>12674761</v>
      </c>
      <c r="E143" s="10">
        <v>43.135284993721825</v>
      </c>
      <c r="F143" s="10">
        <v>24.667608087360463</v>
      </c>
      <c r="G143" s="10"/>
      <c r="H143" s="10"/>
      <c r="I143" s="10">
        <v>75.332391912639537</v>
      </c>
      <c r="J143" s="10">
        <v>24.667608087360463</v>
      </c>
      <c r="K143" s="10">
        <v>78.673666723292172</v>
      </c>
      <c r="L143" s="10"/>
      <c r="M143" s="10"/>
      <c r="N143" s="10"/>
      <c r="O143" s="10"/>
      <c r="P143" s="10">
        <v>100</v>
      </c>
      <c r="Q143" s="10"/>
      <c r="R143" s="10"/>
      <c r="S143" s="10"/>
      <c r="T143" s="10"/>
      <c r="U143" s="10"/>
      <c r="V143" s="10">
        <v>100</v>
      </c>
      <c r="W143" s="237"/>
      <c r="X143" s="237"/>
      <c r="Y143" s="237"/>
      <c r="Z143" s="237"/>
      <c r="AA143" s="237"/>
      <c r="AB143" s="237"/>
      <c r="AC143" s="237"/>
      <c r="AD143" s="237"/>
    </row>
    <row r="144" spans="1:30" s="234" customFormat="1" ht="12" x14ac:dyDescent="0.2">
      <c r="A144" s="237" t="s">
        <v>160</v>
      </c>
      <c r="B144" s="10">
        <v>2006</v>
      </c>
      <c r="C144" s="237" t="s">
        <v>17</v>
      </c>
      <c r="D144" s="10">
        <v>13182417</v>
      </c>
      <c r="E144" s="10">
        <v>42.503634732458067</v>
      </c>
      <c r="F144" s="10">
        <v>24.368149012111985</v>
      </c>
      <c r="G144" s="10"/>
      <c r="H144" s="10"/>
      <c r="I144" s="10">
        <v>75.631850987888015</v>
      </c>
      <c r="J144" s="10">
        <v>24.368149012111985</v>
      </c>
      <c r="K144" s="10">
        <v>79.965086718694238</v>
      </c>
      <c r="L144" s="10"/>
      <c r="M144" s="10"/>
      <c r="N144" s="10"/>
      <c r="O144" s="10"/>
      <c r="P144" s="10">
        <v>100</v>
      </c>
      <c r="Q144" s="10"/>
      <c r="R144" s="10"/>
      <c r="S144" s="10"/>
      <c r="T144" s="10"/>
      <c r="U144" s="10"/>
      <c r="V144" s="10">
        <v>100</v>
      </c>
      <c r="W144" s="237"/>
      <c r="X144" s="237"/>
      <c r="Y144" s="237"/>
      <c r="Z144" s="237"/>
      <c r="AA144" s="237"/>
      <c r="AB144" s="237"/>
      <c r="AC144" s="237"/>
      <c r="AD144" s="237"/>
    </row>
    <row r="145" spans="1:30" s="234" customFormat="1" ht="12" x14ac:dyDescent="0.2">
      <c r="A145" s="237" t="s">
        <v>160</v>
      </c>
      <c r="B145" s="10">
        <v>2007</v>
      </c>
      <c r="C145" s="237" t="s">
        <v>17</v>
      </c>
      <c r="D145" s="10">
        <v>13668027</v>
      </c>
      <c r="E145" s="10">
        <v>41.871984471194082</v>
      </c>
      <c r="F145" s="10">
        <v>24.068689936863393</v>
      </c>
      <c r="G145" s="10"/>
      <c r="H145" s="10"/>
      <c r="I145" s="10">
        <v>75.931310063136607</v>
      </c>
      <c r="J145" s="10">
        <v>24.068689936863393</v>
      </c>
      <c r="K145" s="10">
        <v>81.256506714096759</v>
      </c>
      <c r="L145" s="10"/>
      <c r="M145" s="10"/>
      <c r="N145" s="10"/>
      <c r="O145" s="10"/>
      <c r="P145" s="10">
        <v>100</v>
      </c>
      <c r="Q145" s="10"/>
      <c r="R145" s="10"/>
      <c r="S145" s="10"/>
      <c r="T145" s="10"/>
      <c r="U145" s="10"/>
      <c r="V145" s="10">
        <v>100</v>
      </c>
      <c r="W145" s="237"/>
      <c r="X145" s="237"/>
      <c r="Y145" s="237"/>
      <c r="Z145" s="237"/>
      <c r="AA145" s="237"/>
      <c r="AB145" s="237"/>
      <c r="AC145" s="237"/>
      <c r="AD145" s="237"/>
    </row>
    <row r="146" spans="1:30" s="234" customFormat="1" ht="12" x14ac:dyDescent="0.2">
      <c r="A146" s="237" t="s">
        <v>160</v>
      </c>
      <c r="B146" s="10">
        <v>2008</v>
      </c>
      <c r="C146" s="237" t="s">
        <v>17</v>
      </c>
      <c r="D146" s="10">
        <v>14120318</v>
      </c>
      <c r="E146" s="10">
        <v>41.240334209930097</v>
      </c>
      <c r="F146" s="10">
        <v>23.769230861614801</v>
      </c>
      <c r="G146" s="10"/>
      <c r="H146" s="10"/>
      <c r="I146" s="10">
        <v>76.230769138385199</v>
      </c>
      <c r="J146" s="10">
        <v>23.769230861614801</v>
      </c>
      <c r="K146" s="10">
        <v>82.547926709498824</v>
      </c>
      <c r="L146" s="10"/>
      <c r="M146" s="10"/>
      <c r="N146" s="10"/>
      <c r="O146" s="10"/>
      <c r="P146" s="10">
        <v>100</v>
      </c>
      <c r="Q146" s="10"/>
      <c r="R146" s="10"/>
      <c r="S146" s="10"/>
      <c r="T146" s="10"/>
      <c r="U146" s="10"/>
      <c r="V146" s="10">
        <v>100</v>
      </c>
      <c r="W146" s="237"/>
      <c r="X146" s="237"/>
      <c r="Y146" s="237"/>
      <c r="Z146" s="237"/>
      <c r="AA146" s="237"/>
      <c r="AB146" s="237"/>
      <c r="AC146" s="237"/>
      <c r="AD146" s="237"/>
    </row>
    <row r="147" spans="1:30" s="234" customFormat="1" ht="12" x14ac:dyDescent="0.2">
      <c r="A147" s="237" t="s">
        <v>160</v>
      </c>
      <c r="B147" s="10">
        <v>2009</v>
      </c>
      <c r="C147" s="237" t="s">
        <v>17</v>
      </c>
      <c r="D147" s="10">
        <v>14525335</v>
      </c>
      <c r="E147" s="10">
        <v>40.608683948666112</v>
      </c>
      <c r="F147" s="10">
        <v>23.469771786366209</v>
      </c>
      <c r="G147" s="10"/>
      <c r="H147" s="10"/>
      <c r="I147" s="10">
        <v>76.530228213633791</v>
      </c>
      <c r="J147" s="10">
        <v>23.469771786366209</v>
      </c>
      <c r="K147" s="10">
        <v>83.83934670490089</v>
      </c>
      <c r="L147" s="10"/>
      <c r="M147" s="10"/>
      <c r="N147" s="10"/>
      <c r="O147" s="10"/>
      <c r="P147" s="10">
        <v>100</v>
      </c>
      <c r="Q147" s="10"/>
      <c r="R147" s="10"/>
      <c r="S147" s="10"/>
      <c r="T147" s="10"/>
      <c r="U147" s="10"/>
      <c r="V147" s="10">
        <v>100</v>
      </c>
      <c r="W147" s="237"/>
      <c r="X147" s="237"/>
      <c r="Y147" s="237"/>
      <c r="Z147" s="237"/>
      <c r="AA147" s="237"/>
      <c r="AB147" s="237"/>
      <c r="AC147" s="237"/>
      <c r="AD147" s="237"/>
    </row>
    <row r="148" spans="1:30" s="234" customFormat="1" ht="12" x14ac:dyDescent="0.2">
      <c r="A148" s="237" t="s">
        <v>160</v>
      </c>
      <c r="B148" s="10">
        <v>2010</v>
      </c>
      <c r="C148" s="237" t="s">
        <v>17</v>
      </c>
      <c r="D148" s="10">
        <v>14876505</v>
      </c>
      <c r="E148" s="10">
        <v>39.977033687402354</v>
      </c>
      <c r="F148" s="10">
        <v>23.170312711117731</v>
      </c>
      <c r="G148" s="10"/>
      <c r="H148" s="10"/>
      <c r="I148" s="10">
        <v>76.829687288882269</v>
      </c>
      <c r="J148" s="10">
        <v>23.170312711117731</v>
      </c>
      <c r="K148" s="10">
        <v>85.130766700302956</v>
      </c>
      <c r="L148" s="10">
        <v>59.502500000000005</v>
      </c>
      <c r="M148" s="10"/>
      <c r="N148" s="10"/>
      <c r="O148" s="10">
        <v>40.497499999999995</v>
      </c>
      <c r="P148" s="10">
        <v>59.502500000000005</v>
      </c>
      <c r="Q148" s="10">
        <v>22.5</v>
      </c>
      <c r="R148" s="10"/>
      <c r="S148" s="10">
        <v>5.2</v>
      </c>
      <c r="T148" s="10"/>
      <c r="U148" s="10"/>
      <c r="V148" s="10">
        <v>94.8</v>
      </c>
      <c r="W148" s="237"/>
      <c r="X148" s="237"/>
      <c r="Y148" s="237"/>
      <c r="Z148" s="237"/>
      <c r="AA148" s="237"/>
      <c r="AB148" s="237"/>
      <c r="AC148" s="237"/>
      <c r="AD148" s="237"/>
    </row>
    <row r="149" spans="1:30" s="234" customFormat="1" ht="12" x14ac:dyDescent="0.2">
      <c r="A149" s="237" t="s">
        <v>160</v>
      </c>
      <c r="B149" s="10">
        <v>2011</v>
      </c>
      <c r="C149" s="237" t="s">
        <v>17</v>
      </c>
      <c r="D149" s="10">
        <v>15165476</v>
      </c>
      <c r="E149" s="10">
        <v>39.345383426138369</v>
      </c>
      <c r="F149" s="10">
        <v>22.870853635869139</v>
      </c>
      <c r="G149" s="10"/>
      <c r="H149" s="10"/>
      <c r="I149" s="10">
        <v>77.129146364130861</v>
      </c>
      <c r="J149" s="10">
        <v>22.870853635869139</v>
      </c>
      <c r="K149" s="10">
        <v>86.422186695705477</v>
      </c>
      <c r="L149" s="10">
        <v>59.502500000000005</v>
      </c>
      <c r="M149" s="10"/>
      <c r="N149" s="10"/>
      <c r="O149" s="10">
        <v>40.497499999999995</v>
      </c>
      <c r="P149" s="10">
        <v>59.502500000000005</v>
      </c>
      <c r="Q149" s="10">
        <v>22.5</v>
      </c>
      <c r="R149" s="10"/>
      <c r="S149" s="10">
        <v>5.2</v>
      </c>
      <c r="T149" s="10"/>
      <c r="U149" s="10"/>
      <c r="V149" s="10">
        <v>94.8</v>
      </c>
      <c r="W149" s="237"/>
      <c r="X149" s="237"/>
      <c r="Y149" s="237"/>
      <c r="Z149" s="237"/>
      <c r="AA149" s="237"/>
      <c r="AB149" s="237"/>
      <c r="AC149" s="237"/>
      <c r="AD149" s="237"/>
    </row>
    <row r="150" spans="1:30" s="234" customFormat="1" ht="12" x14ac:dyDescent="0.2">
      <c r="A150" s="237" t="s">
        <v>160</v>
      </c>
      <c r="B150" s="10">
        <v>2012</v>
      </c>
      <c r="C150" s="237" t="s">
        <v>17</v>
      </c>
      <c r="D150" s="10">
        <v>15416610</v>
      </c>
      <c r="E150" s="10">
        <v>38.713733164874384</v>
      </c>
      <c r="F150" s="10">
        <v>22.571394560620547</v>
      </c>
      <c r="G150" s="10"/>
      <c r="H150" s="10"/>
      <c r="I150" s="10">
        <v>77.428605439379453</v>
      </c>
      <c r="J150" s="10">
        <v>22.571394560620547</v>
      </c>
      <c r="K150" s="10">
        <v>87.713606691107543</v>
      </c>
      <c r="L150" s="10">
        <v>59.502500000000005</v>
      </c>
      <c r="M150" s="10"/>
      <c r="N150" s="10"/>
      <c r="O150" s="10">
        <v>40.497499999999995</v>
      </c>
      <c r="P150" s="10">
        <v>59.502500000000005</v>
      </c>
      <c r="Q150" s="10">
        <v>22.5</v>
      </c>
      <c r="R150" s="10"/>
      <c r="S150" s="10">
        <v>5.2</v>
      </c>
      <c r="T150" s="10"/>
      <c r="U150" s="10"/>
      <c r="V150" s="10">
        <v>94.8</v>
      </c>
      <c r="W150" s="237"/>
      <c r="X150" s="237"/>
      <c r="Y150" s="237"/>
      <c r="Z150" s="237"/>
      <c r="AA150" s="237"/>
      <c r="AB150" s="237"/>
      <c r="AC150" s="237"/>
      <c r="AD150" s="237"/>
    </row>
    <row r="151" spans="1:30" s="234" customFormat="1" ht="12" x14ac:dyDescent="0.2">
      <c r="A151" s="237" t="s">
        <v>160</v>
      </c>
      <c r="B151" s="10">
        <v>2013</v>
      </c>
      <c r="C151" s="237" t="s">
        <v>17</v>
      </c>
      <c r="D151" s="10">
        <v>15642743</v>
      </c>
      <c r="E151" s="10">
        <v>38.082082903610399</v>
      </c>
      <c r="F151" s="10">
        <v>22.271935485372069</v>
      </c>
      <c r="G151" s="10">
        <v>14.868</v>
      </c>
      <c r="H151" s="10">
        <v>7.4039354853720685</v>
      </c>
      <c r="I151" s="10">
        <v>77.728064514627931</v>
      </c>
      <c r="J151" s="10">
        <v>0</v>
      </c>
      <c r="K151" s="10">
        <v>89.005026686509609</v>
      </c>
      <c r="L151" s="10">
        <v>59.502500000000005</v>
      </c>
      <c r="M151" s="10">
        <v>38.53012048192771</v>
      </c>
      <c r="N151" s="10">
        <v>20.972379518072295</v>
      </c>
      <c r="O151" s="10">
        <v>40.497499999999995</v>
      </c>
      <c r="P151" s="10">
        <v>0</v>
      </c>
      <c r="Q151" s="10">
        <v>22.5</v>
      </c>
      <c r="R151" s="10">
        <v>19</v>
      </c>
      <c r="S151" s="10">
        <v>5.2</v>
      </c>
      <c r="T151" s="10">
        <v>13.8</v>
      </c>
      <c r="U151" s="10">
        <v>81</v>
      </c>
      <c r="V151" s="10">
        <v>0</v>
      </c>
      <c r="W151" s="237"/>
      <c r="X151" s="237"/>
      <c r="Y151" s="237"/>
      <c r="Z151" s="237"/>
      <c r="AA151" s="237"/>
      <c r="AB151" s="237"/>
      <c r="AC151" s="237"/>
      <c r="AD151" s="237"/>
    </row>
    <row r="152" spans="1:30" s="234" customFormat="1" ht="12" x14ac:dyDescent="0.2">
      <c r="A152" s="237" t="s">
        <v>160</v>
      </c>
      <c r="B152" s="10">
        <v>2014</v>
      </c>
      <c r="C152" s="237" t="s">
        <v>17</v>
      </c>
      <c r="D152" s="10">
        <v>15851727</v>
      </c>
      <c r="E152" s="10">
        <v>37.450432642346641</v>
      </c>
      <c r="F152" s="10">
        <v>21.972476410123477</v>
      </c>
      <c r="G152" s="10">
        <v>14.868</v>
      </c>
      <c r="H152" s="10">
        <v>7.1044764101234765</v>
      </c>
      <c r="I152" s="10">
        <v>78.027523589876523</v>
      </c>
      <c r="J152" s="10">
        <v>0</v>
      </c>
      <c r="K152" s="10">
        <v>90.296446681911675</v>
      </c>
      <c r="L152" s="10">
        <v>59.502500000000005</v>
      </c>
      <c r="M152" s="10">
        <v>38.53012048192771</v>
      </c>
      <c r="N152" s="10">
        <v>20.972379518072295</v>
      </c>
      <c r="O152" s="10">
        <v>40.497499999999995</v>
      </c>
      <c r="P152" s="10">
        <v>0</v>
      </c>
      <c r="Q152" s="10">
        <v>22.5</v>
      </c>
      <c r="R152" s="10">
        <v>19</v>
      </c>
      <c r="S152" s="10">
        <v>5.2</v>
      </c>
      <c r="T152" s="10">
        <v>13.8</v>
      </c>
      <c r="U152" s="10">
        <v>81</v>
      </c>
      <c r="V152" s="10">
        <v>0</v>
      </c>
      <c r="W152" s="237"/>
      <c r="X152" s="237"/>
      <c r="Y152" s="237"/>
      <c r="Z152" s="237"/>
      <c r="AA152" s="237"/>
      <c r="AB152" s="237"/>
      <c r="AC152" s="237"/>
      <c r="AD152" s="237"/>
    </row>
    <row r="153" spans="1:30" s="234" customFormat="1" ht="12" x14ac:dyDescent="0.2">
      <c r="A153" s="237" t="s">
        <v>160</v>
      </c>
      <c r="B153" s="10">
        <v>2015</v>
      </c>
      <c r="C153" s="237" t="s">
        <v>17</v>
      </c>
      <c r="D153" s="10">
        <v>16042199</v>
      </c>
      <c r="E153" s="10">
        <v>36.818782381082656</v>
      </c>
      <c r="F153" s="10">
        <v>21.673017334874885</v>
      </c>
      <c r="G153" s="10">
        <v>14.868</v>
      </c>
      <c r="H153" s="10">
        <v>6.8050173348748846</v>
      </c>
      <c r="I153" s="10">
        <v>78.326982665125115</v>
      </c>
      <c r="J153" s="10">
        <v>0</v>
      </c>
      <c r="K153" s="10">
        <v>91.587866677314196</v>
      </c>
      <c r="L153" s="10">
        <v>59.502500000000005</v>
      </c>
      <c r="M153" s="10">
        <v>38.53012048192771</v>
      </c>
      <c r="N153" s="10">
        <v>20.972379518072295</v>
      </c>
      <c r="O153" s="10">
        <v>40.497499999999995</v>
      </c>
      <c r="P153" s="10">
        <v>0</v>
      </c>
      <c r="Q153" s="10">
        <v>22.5</v>
      </c>
      <c r="R153" s="10">
        <v>19</v>
      </c>
      <c r="S153" s="10">
        <v>5.2</v>
      </c>
      <c r="T153" s="10">
        <v>13.8</v>
      </c>
      <c r="U153" s="10">
        <v>81</v>
      </c>
      <c r="V153" s="10">
        <v>0</v>
      </c>
      <c r="W153" s="237"/>
      <c r="X153" s="237"/>
      <c r="Y153" s="237"/>
      <c r="Z153" s="237"/>
      <c r="AA153" s="237"/>
      <c r="AB153" s="237"/>
      <c r="AC153" s="237"/>
      <c r="AD153" s="237"/>
    </row>
    <row r="154" spans="1:30" s="234" customFormat="1" ht="12" x14ac:dyDescent="0.2">
      <c r="A154" s="237" t="s">
        <v>160</v>
      </c>
      <c r="B154" s="10">
        <v>2016</v>
      </c>
      <c r="C154" s="237" t="s">
        <v>17</v>
      </c>
      <c r="D154" s="10">
        <v>16214417</v>
      </c>
      <c r="E154" s="10">
        <v>36.187132119818671</v>
      </c>
      <c r="F154" s="10">
        <v>21.373558259626407</v>
      </c>
      <c r="G154" s="10">
        <v>14.868</v>
      </c>
      <c r="H154" s="10">
        <v>6.5055582596264063</v>
      </c>
      <c r="I154" s="10">
        <v>78.626441740373593</v>
      </c>
      <c r="J154" s="10">
        <v>0</v>
      </c>
      <c r="K154" s="10">
        <v>92.879286672716262</v>
      </c>
      <c r="L154" s="10">
        <v>59.502500000000005</v>
      </c>
      <c r="M154" s="10">
        <v>38.53012048192771</v>
      </c>
      <c r="N154" s="10">
        <v>20.972379518072295</v>
      </c>
      <c r="O154" s="10">
        <v>40.497499999999995</v>
      </c>
      <c r="P154" s="10">
        <v>0</v>
      </c>
      <c r="Q154" s="10">
        <v>22.5</v>
      </c>
      <c r="R154" s="10">
        <v>19</v>
      </c>
      <c r="S154" s="10">
        <v>5.2</v>
      </c>
      <c r="T154" s="10">
        <v>13.8</v>
      </c>
      <c r="U154" s="10">
        <v>81</v>
      </c>
      <c r="V154" s="10">
        <v>0</v>
      </c>
      <c r="W154" s="237"/>
      <c r="X154" s="237"/>
      <c r="Y154" s="237"/>
      <c r="Z154" s="237"/>
      <c r="AA154" s="237"/>
      <c r="AB154" s="237"/>
      <c r="AC154" s="237"/>
      <c r="AD154" s="237"/>
    </row>
    <row r="155" spans="1:30" s="234" customFormat="1" ht="12" x14ac:dyDescent="0.2">
      <c r="A155" s="237" t="s">
        <v>160</v>
      </c>
      <c r="B155" s="10">
        <v>2017</v>
      </c>
      <c r="C155" s="237" t="s">
        <v>17</v>
      </c>
      <c r="D155" s="10">
        <v>16394944</v>
      </c>
      <c r="E155" s="10">
        <v>35.555481858554685</v>
      </c>
      <c r="F155" s="10">
        <v>21.074099184377815</v>
      </c>
      <c r="G155" s="10">
        <v>14.868</v>
      </c>
      <c r="H155" s="10">
        <v>6.2060991843778144</v>
      </c>
      <c r="I155" s="10">
        <v>78.925900815622185</v>
      </c>
      <c r="J155" s="10">
        <v>0</v>
      </c>
      <c r="K155" s="10">
        <v>94.170706668118328</v>
      </c>
      <c r="L155" s="10">
        <v>59.502500000000005</v>
      </c>
      <c r="M155" s="10">
        <v>38.53012048192771</v>
      </c>
      <c r="N155" s="10">
        <v>20.972379518072295</v>
      </c>
      <c r="O155" s="10">
        <v>40.497499999999995</v>
      </c>
      <c r="P155" s="10">
        <v>0</v>
      </c>
      <c r="Q155" s="10">
        <v>22.5</v>
      </c>
      <c r="R155" s="10">
        <v>19</v>
      </c>
      <c r="S155" s="10">
        <v>5.2</v>
      </c>
      <c r="T155" s="10">
        <v>13.8</v>
      </c>
      <c r="U155" s="10">
        <v>81</v>
      </c>
      <c r="V155" s="10">
        <v>0</v>
      </c>
      <c r="W155" s="237"/>
      <c r="X155" s="237"/>
      <c r="Y155" s="237"/>
      <c r="Z155" s="237"/>
      <c r="AA155" s="237"/>
      <c r="AB155" s="237"/>
      <c r="AC155" s="237"/>
      <c r="AD155" s="237"/>
    </row>
    <row r="156" spans="1:30" s="234" customFormat="1" ht="12" x14ac:dyDescent="0.2">
      <c r="A156" s="237" t="s">
        <v>160</v>
      </c>
      <c r="B156" s="10">
        <v>2018</v>
      </c>
      <c r="C156" s="237" t="s">
        <v>17</v>
      </c>
      <c r="D156" s="10">
        <v>16598759</v>
      </c>
      <c r="E156" s="10">
        <v>34.923831597290928</v>
      </c>
      <c r="F156" s="10">
        <v>20.774640109129223</v>
      </c>
      <c r="G156" s="10">
        <v>14.868</v>
      </c>
      <c r="H156" s="10">
        <v>5.9066401091292224</v>
      </c>
      <c r="I156" s="10">
        <v>79.225359890870777</v>
      </c>
      <c r="J156" s="10">
        <v>0</v>
      </c>
      <c r="K156" s="10">
        <v>95.462126663520394</v>
      </c>
      <c r="L156" s="10">
        <v>59.502500000000005</v>
      </c>
      <c r="M156" s="10">
        <v>38.53012048192771</v>
      </c>
      <c r="N156" s="10">
        <v>20.972379518072295</v>
      </c>
      <c r="O156" s="10">
        <v>40.497499999999995</v>
      </c>
      <c r="P156" s="10">
        <v>0</v>
      </c>
      <c r="Q156" s="10">
        <v>22.5</v>
      </c>
      <c r="R156" s="10">
        <v>19</v>
      </c>
      <c r="S156" s="10">
        <v>5.2</v>
      </c>
      <c r="T156" s="10">
        <v>13.8</v>
      </c>
      <c r="U156" s="10">
        <v>81</v>
      </c>
      <c r="V156" s="10">
        <v>0</v>
      </c>
      <c r="W156" s="237"/>
      <c r="X156" s="237"/>
      <c r="Y156" s="237"/>
      <c r="Z156" s="237"/>
      <c r="AA156" s="237"/>
      <c r="AB156" s="237"/>
      <c r="AC156" s="237"/>
      <c r="AD156" s="237"/>
    </row>
    <row r="157" spans="1:30" s="234" customFormat="1" ht="12" x14ac:dyDescent="0.2">
      <c r="A157" s="237" t="s">
        <v>160</v>
      </c>
      <c r="B157" s="10">
        <v>2019</v>
      </c>
      <c r="C157" s="237" t="s">
        <v>17</v>
      </c>
      <c r="D157" s="10">
        <v>16834196</v>
      </c>
      <c r="E157" s="10">
        <v>34.292181336026943</v>
      </c>
      <c r="F157" s="10">
        <v>20.475181033880631</v>
      </c>
      <c r="G157" s="10">
        <v>14.868</v>
      </c>
      <c r="H157" s="10">
        <v>5.6071810338806305</v>
      </c>
      <c r="I157" s="10">
        <v>79.524818966119369</v>
      </c>
      <c r="J157" s="10">
        <v>0</v>
      </c>
      <c r="K157" s="10">
        <v>96.753546658922915</v>
      </c>
      <c r="L157" s="10">
        <v>59.502500000000005</v>
      </c>
      <c r="M157" s="10">
        <v>38.53012048192771</v>
      </c>
      <c r="N157" s="10">
        <v>20.972379518072295</v>
      </c>
      <c r="O157" s="10">
        <v>40.497499999999995</v>
      </c>
      <c r="P157" s="10">
        <v>0</v>
      </c>
      <c r="Q157" s="10">
        <v>22.5</v>
      </c>
      <c r="R157" s="10">
        <v>19</v>
      </c>
      <c r="S157" s="10">
        <v>5.2</v>
      </c>
      <c r="T157" s="10">
        <v>13.8</v>
      </c>
      <c r="U157" s="10">
        <v>81</v>
      </c>
      <c r="V157" s="10">
        <v>0</v>
      </c>
      <c r="W157" s="237"/>
      <c r="X157" s="237"/>
      <c r="Y157" s="237"/>
      <c r="Z157" s="237"/>
      <c r="AA157" s="237"/>
      <c r="AB157" s="237"/>
      <c r="AC157" s="237"/>
      <c r="AD157" s="237"/>
    </row>
    <row r="158" spans="1:30" s="234" customFormat="1" ht="12" x14ac:dyDescent="0.2">
      <c r="A158" s="237" t="s">
        <v>160</v>
      </c>
      <c r="B158" s="10">
        <v>2020</v>
      </c>
      <c r="C158" s="237" t="s">
        <v>17</v>
      </c>
      <c r="D158" s="10"/>
      <c r="E158" s="10"/>
      <c r="F158" s="10"/>
      <c r="G158" s="10"/>
      <c r="H158" s="10"/>
      <c r="I158" s="10"/>
      <c r="J158" s="10"/>
      <c r="K158" s="10"/>
      <c r="L158" s="10"/>
      <c r="M158" s="10"/>
      <c r="N158" s="10"/>
      <c r="O158" s="10"/>
      <c r="P158" s="10"/>
      <c r="Q158" s="10"/>
      <c r="R158" s="10"/>
      <c r="S158" s="10"/>
      <c r="T158" s="10"/>
      <c r="U158" s="10"/>
      <c r="V158" s="10"/>
      <c r="W158" s="237"/>
      <c r="X158" s="237"/>
      <c r="Y158" s="237"/>
      <c r="Z158" s="237"/>
      <c r="AA158" s="237"/>
      <c r="AB158" s="237"/>
      <c r="AC158" s="237"/>
      <c r="AD158" s="237"/>
    </row>
    <row r="159" spans="1:30" s="234" customFormat="1" ht="12" x14ac:dyDescent="0.2">
      <c r="A159" s="237" t="s">
        <v>160</v>
      </c>
      <c r="B159" s="10">
        <v>2021</v>
      </c>
      <c r="C159" s="237" t="s">
        <v>17</v>
      </c>
      <c r="D159" s="10"/>
      <c r="E159" s="10"/>
      <c r="F159" s="10"/>
      <c r="G159" s="10"/>
      <c r="H159" s="10"/>
      <c r="I159" s="10"/>
      <c r="J159" s="10"/>
      <c r="K159" s="10"/>
      <c r="L159" s="10"/>
      <c r="M159" s="10"/>
      <c r="N159" s="10"/>
      <c r="O159" s="10"/>
      <c r="P159" s="10"/>
      <c r="Q159" s="10"/>
      <c r="R159" s="10"/>
      <c r="S159" s="10"/>
      <c r="T159" s="10"/>
      <c r="U159" s="10"/>
      <c r="V159" s="10"/>
      <c r="W159" s="237"/>
      <c r="X159" s="237"/>
      <c r="Y159" s="237"/>
      <c r="Z159" s="237"/>
      <c r="AA159" s="237"/>
      <c r="AB159" s="237"/>
      <c r="AC159" s="237"/>
      <c r="AD159" s="237"/>
    </row>
    <row r="160" spans="1:30" s="234" customFormat="1" ht="12" x14ac:dyDescent="0.2">
      <c r="A160" s="237" t="s">
        <v>160</v>
      </c>
      <c r="B160" s="10">
        <v>2022</v>
      </c>
      <c r="C160" s="237" t="s">
        <v>17</v>
      </c>
      <c r="D160" s="10"/>
      <c r="E160" s="10"/>
      <c r="F160" s="10"/>
      <c r="G160" s="10"/>
      <c r="H160" s="10"/>
      <c r="I160" s="10"/>
      <c r="J160" s="10"/>
      <c r="K160" s="10"/>
      <c r="L160" s="10"/>
      <c r="M160" s="10"/>
      <c r="N160" s="10"/>
      <c r="O160" s="10"/>
      <c r="P160" s="10"/>
      <c r="Q160" s="10"/>
      <c r="R160" s="10"/>
      <c r="S160" s="10"/>
      <c r="T160" s="10"/>
      <c r="U160" s="10"/>
      <c r="V160" s="10"/>
      <c r="W160" s="237"/>
      <c r="X160" s="237"/>
      <c r="Y160" s="237"/>
      <c r="Z160" s="237"/>
      <c r="AA160" s="237"/>
      <c r="AB160" s="237"/>
      <c r="AC160" s="237"/>
      <c r="AD160" s="237"/>
    </row>
    <row r="161" spans="1:30" s="234" customFormat="1" ht="12" x14ac:dyDescent="0.2">
      <c r="A161" s="237" t="s">
        <v>160</v>
      </c>
      <c r="B161" s="10">
        <v>2023</v>
      </c>
      <c r="C161" s="237" t="s">
        <v>17</v>
      </c>
      <c r="D161" s="10"/>
      <c r="E161" s="10"/>
      <c r="F161" s="10"/>
      <c r="G161" s="10"/>
      <c r="H161" s="10"/>
      <c r="I161" s="10"/>
      <c r="J161" s="10"/>
      <c r="K161" s="10"/>
      <c r="L161" s="10"/>
      <c r="M161" s="10"/>
      <c r="N161" s="10"/>
      <c r="O161" s="10"/>
      <c r="P161" s="10"/>
      <c r="Q161" s="10"/>
      <c r="R161" s="10"/>
      <c r="S161" s="10"/>
      <c r="T161" s="10"/>
      <c r="U161" s="10"/>
      <c r="V161" s="10"/>
      <c r="W161" s="237"/>
      <c r="X161" s="237"/>
      <c r="Y161" s="237"/>
      <c r="Z161" s="237"/>
      <c r="AA161" s="237"/>
      <c r="AB161" s="237"/>
      <c r="AC161" s="237"/>
      <c r="AD161" s="237"/>
    </row>
    <row r="162" spans="1:30" s="234" customFormat="1" ht="12" x14ac:dyDescent="0.2">
      <c r="A162" s="237" t="s">
        <v>160</v>
      </c>
      <c r="B162" s="10">
        <v>2024</v>
      </c>
      <c r="C162" s="237" t="s">
        <v>17</v>
      </c>
      <c r="D162" s="10"/>
      <c r="E162" s="10"/>
      <c r="F162" s="10"/>
      <c r="G162" s="10"/>
      <c r="H162" s="10"/>
      <c r="I162" s="10"/>
      <c r="J162" s="10"/>
      <c r="K162" s="10"/>
      <c r="L162" s="10"/>
      <c r="M162" s="10"/>
      <c r="N162" s="10"/>
      <c r="O162" s="10"/>
      <c r="P162" s="10"/>
      <c r="Q162" s="10"/>
      <c r="R162" s="10"/>
      <c r="S162" s="10"/>
      <c r="T162" s="10"/>
      <c r="U162" s="10"/>
      <c r="V162" s="10"/>
      <c r="W162" s="237"/>
      <c r="X162" s="237"/>
      <c r="Y162" s="237"/>
      <c r="Z162" s="237"/>
      <c r="AA162" s="237"/>
      <c r="AB162" s="237"/>
      <c r="AC162" s="237"/>
      <c r="AD162" s="237"/>
    </row>
    <row r="163" spans="1:30" s="234" customFormat="1" ht="12" x14ac:dyDescent="0.2">
      <c r="A163" s="237" t="s">
        <v>160</v>
      </c>
      <c r="B163" s="10">
        <v>2025</v>
      </c>
      <c r="C163" s="237" t="s">
        <v>17</v>
      </c>
      <c r="D163" s="10"/>
      <c r="E163" s="10"/>
      <c r="F163" s="10"/>
      <c r="G163" s="10"/>
      <c r="H163" s="10"/>
      <c r="I163" s="10"/>
      <c r="J163" s="10"/>
      <c r="K163" s="10"/>
      <c r="L163" s="10"/>
      <c r="M163" s="10"/>
      <c r="N163" s="10"/>
      <c r="O163" s="10"/>
      <c r="P163" s="10"/>
      <c r="Q163" s="10"/>
      <c r="R163" s="10"/>
      <c r="S163" s="10"/>
      <c r="T163" s="10"/>
      <c r="U163" s="10"/>
      <c r="V163" s="10"/>
      <c r="W163" s="237"/>
      <c r="X163" s="237"/>
      <c r="Y163" s="237"/>
      <c r="Z163" s="237"/>
      <c r="AA163" s="237"/>
      <c r="AB163" s="237"/>
      <c r="AC163" s="237"/>
      <c r="AD163" s="237"/>
    </row>
    <row r="164" spans="1:30" s="234" customFormat="1" ht="12" x14ac:dyDescent="0.2">
      <c r="A164" s="237" t="s">
        <v>160</v>
      </c>
      <c r="B164" s="10">
        <v>2026</v>
      </c>
      <c r="C164" s="237" t="s">
        <v>17</v>
      </c>
      <c r="D164" s="10"/>
      <c r="E164" s="10"/>
      <c r="F164" s="10"/>
      <c r="G164" s="10"/>
      <c r="H164" s="10"/>
      <c r="I164" s="10"/>
      <c r="J164" s="10"/>
      <c r="K164" s="10"/>
      <c r="L164" s="10"/>
      <c r="M164" s="10"/>
      <c r="N164" s="10"/>
      <c r="O164" s="10"/>
      <c r="P164" s="10"/>
      <c r="Q164" s="10"/>
      <c r="R164" s="10"/>
      <c r="S164" s="10"/>
      <c r="T164" s="10"/>
      <c r="U164" s="10"/>
      <c r="V164" s="10"/>
      <c r="W164" s="237"/>
      <c r="X164" s="237"/>
      <c r="Y164" s="237"/>
      <c r="Z164" s="237"/>
      <c r="AA164" s="237"/>
      <c r="AB164" s="237"/>
      <c r="AC164" s="237"/>
      <c r="AD164" s="237"/>
    </row>
    <row r="165" spans="1:30" s="234" customFormat="1" ht="12" x14ac:dyDescent="0.2">
      <c r="A165" s="237" t="s">
        <v>160</v>
      </c>
      <c r="B165" s="10">
        <v>2027</v>
      </c>
      <c r="C165" s="237" t="s">
        <v>17</v>
      </c>
      <c r="D165" s="10"/>
      <c r="E165" s="10"/>
      <c r="F165" s="10"/>
      <c r="G165" s="10"/>
      <c r="H165" s="10"/>
      <c r="I165" s="10"/>
      <c r="J165" s="10"/>
      <c r="K165" s="10"/>
      <c r="L165" s="10"/>
      <c r="M165" s="10"/>
      <c r="N165" s="10"/>
      <c r="O165" s="10"/>
      <c r="P165" s="10"/>
      <c r="Q165" s="10"/>
      <c r="R165" s="10"/>
      <c r="S165" s="10"/>
      <c r="T165" s="10"/>
      <c r="U165" s="10"/>
      <c r="V165" s="10"/>
      <c r="W165" s="237"/>
      <c r="X165" s="237"/>
      <c r="Y165" s="237"/>
      <c r="Z165" s="237"/>
      <c r="AA165" s="237"/>
      <c r="AB165" s="237"/>
      <c r="AC165" s="237"/>
      <c r="AD165" s="237"/>
    </row>
    <row r="166" spans="1:30" s="234" customFormat="1" ht="12" x14ac:dyDescent="0.2">
      <c r="A166" s="237" t="s">
        <v>160</v>
      </c>
      <c r="B166" s="10">
        <v>2028</v>
      </c>
      <c r="C166" s="237" t="s">
        <v>17</v>
      </c>
      <c r="D166" s="10"/>
      <c r="E166" s="10"/>
      <c r="F166" s="10"/>
      <c r="G166" s="10"/>
      <c r="H166" s="10"/>
      <c r="I166" s="10"/>
      <c r="J166" s="10"/>
      <c r="K166" s="10"/>
      <c r="L166" s="10"/>
      <c r="M166" s="10"/>
      <c r="N166" s="10"/>
      <c r="O166" s="10"/>
      <c r="P166" s="10"/>
      <c r="Q166" s="10"/>
      <c r="R166" s="10"/>
      <c r="S166" s="10"/>
      <c r="T166" s="10"/>
      <c r="U166" s="10"/>
      <c r="V166" s="10"/>
      <c r="W166" s="237"/>
      <c r="X166" s="237"/>
      <c r="Y166" s="237"/>
      <c r="Z166" s="237"/>
      <c r="AA166" s="237"/>
      <c r="AB166" s="237"/>
      <c r="AC166" s="237"/>
      <c r="AD166" s="237"/>
    </row>
    <row r="167" spans="1:30" s="234" customFormat="1" ht="12" x14ac:dyDescent="0.2">
      <c r="A167" s="237" t="s">
        <v>160</v>
      </c>
      <c r="B167" s="10">
        <v>2029</v>
      </c>
      <c r="C167" s="237" t="s">
        <v>17</v>
      </c>
      <c r="D167" s="10"/>
      <c r="E167" s="10"/>
      <c r="F167" s="10"/>
      <c r="G167" s="10"/>
      <c r="H167" s="10"/>
      <c r="I167" s="10"/>
      <c r="J167" s="10"/>
      <c r="K167" s="10"/>
      <c r="L167" s="10"/>
      <c r="M167" s="10"/>
      <c r="N167" s="10"/>
      <c r="O167" s="10"/>
      <c r="P167" s="10"/>
      <c r="Q167" s="10"/>
      <c r="R167" s="10"/>
      <c r="S167" s="10"/>
      <c r="T167" s="10"/>
      <c r="U167" s="10"/>
      <c r="V167" s="10"/>
      <c r="W167" s="237"/>
      <c r="X167" s="237"/>
      <c r="Y167" s="237"/>
      <c r="Z167" s="237"/>
      <c r="AA167" s="237"/>
      <c r="AB167" s="237"/>
    </row>
    <row r="168" spans="1:30" s="234" customFormat="1" ht="12" x14ac:dyDescent="0.2">
      <c r="A168" s="237" t="s">
        <v>160</v>
      </c>
      <c r="B168" s="10">
        <v>2030</v>
      </c>
      <c r="C168" s="237" t="s">
        <v>17</v>
      </c>
      <c r="D168" s="10"/>
      <c r="E168" s="10"/>
      <c r="F168" s="10"/>
      <c r="G168" s="10"/>
      <c r="H168" s="10"/>
      <c r="I168" s="10"/>
      <c r="J168" s="10"/>
      <c r="K168" s="10"/>
      <c r="L168" s="10"/>
      <c r="M168" s="10"/>
      <c r="N168" s="10"/>
      <c r="O168" s="10"/>
      <c r="P168" s="10"/>
      <c r="Q168" s="10"/>
      <c r="R168" s="10"/>
      <c r="S168" s="10"/>
      <c r="T168" s="10"/>
      <c r="U168" s="10"/>
      <c r="V168" s="10"/>
      <c r="W168" s="237"/>
      <c r="X168" s="237"/>
      <c r="Y168" s="237"/>
      <c r="Z168" s="237"/>
      <c r="AA168" s="237"/>
      <c r="AB168" s="237"/>
    </row>
    <row r="169" spans="1:30" ht="15.75" x14ac:dyDescent="0.25">
      <c r="A169" s="238" t="s">
        <v>160</v>
      </c>
      <c r="B169" s="10">
        <v>2000</v>
      </c>
      <c r="C169" s="238" t="s">
        <v>18</v>
      </c>
      <c r="D169" s="10">
        <v>8824232</v>
      </c>
      <c r="E169" s="10">
        <v>79.487607200273033</v>
      </c>
      <c r="F169" s="10"/>
      <c r="G169" s="10"/>
      <c r="H169" s="10"/>
      <c r="I169" s="10"/>
      <c r="J169" s="10">
        <v>100</v>
      </c>
      <c r="K169" s="10">
        <v>96.12511702298778</v>
      </c>
      <c r="L169" s="10"/>
      <c r="M169" s="10"/>
      <c r="N169" s="10"/>
      <c r="O169" s="10"/>
      <c r="P169" s="10">
        <v>100</v>
      </c>
      <c r="Q169" s="10"/>
      <c r="R169" s="10"/>
      <c r="S169" s="10"/>
      <c r="T169" s="10"/>
      <c r="U169" s="10"/>
      <c r="V169" s="10">
        <v>100</v>
      </c>
      <c r="W169" s="238"/>
      <c r="X169" s="238"/>
      <c r="Y169" s="238"/>
      <c r="Z169" s="238"/>
      <c r="AA169" s="238"/>
      <c r="AB169" s="238"/>
    </row>
    <row r="170" spans="1:30" ht="15.75" x14ac:dyDescent="0.25">
      <c r="A170" s="238" t="s">
        <v>160</v>
      </c>
      <c r="B170" s="10">
        <v>2001</v>
      </c>
      <c r="C170" s="238" t="s">
        <v>18</v>
      </c>
      <c r="D170" s="10">
        <v>9094579</v>
      </c>
      <c r="E170" s="10">
        <v>78.68070297131726</v>
      </c>
      <c r="F170" s="10">
        <v>64.12584565967768</v>
      </c>
      <c r="G170" s="10"/>
      <c r="H170" s="10"/>
      <c r="I170" s="10">
        <v>35.87415434032232</v>
      </c>
      <c r="J170" s="10">
        <v>64.12584565967768</v>
      </c>
      <c r="K170" s="10">
        <v>96.052169126479043</v>
      </c>
      <c r="L170" s="10"/>
      <c r="M170" s="10"/>
      <c r="N170" s="10"/>
      <c r="O170" s="10"/>
      <c r="P170" s="10">
        <v>100</v>
      </c>
      <c r="Q170" s="10"/>
      <c r="R170" s="10"/>
      <c r="S170" s="10"/>
      <c r="T170" s="10"/>
      <c r="U170" s="10"/>
      <c r="V170" s="10">
        <v>100</v>
      </c>
      <c r="W170" s="238"/>
      <c r="X170" s="238"/>
      <c r="Y170" s="238"/>
      <c r="Z170" s="238"/>
      <c r="AA170" s="238"/>
      <c r="AB170" s="238"/>
    </row>
    <row r="171" spans="1:30" ht="15.75" x14ac:dyDescent="0.25">
      <c r="A171" s="238" t="s">
        <v>160</v>
      </c>
      <c r="B171" s="10">
        <v>2002</v>
      </c>
      <c r="C171" s="238" t="s">
        <v>18</v>
      </c>
      <c r="D171" s="10">
        <v>9252243</v>
      </c>
      <c r="E171" s="10">
        <v>77.873798742361487</v>
      </c>
      <c r="F171" s="10">
        <v>64.12584565967768</v>
      </c>
      <c r="G171" s="10"/>
      <c r="H171" s="10"/>
      <c r="I171" s="10">
        <v>35.87415434032232</v>
      </c>
      <c r="J171" s="10">
        <v>64.12584565967768</v>
      </c>
      <c r="K171" s="10">
        <v>95.979221229970335</v>
      </c>
      <c r="L171" s="10"/>
      <c r="M171" s="10"/>
      <c r="N171" s="10"/>
      <c r="O171" s="10"/>
      <c r="P171" s="10">
        <v>100</v>
      </c>
      <c r="Q171" s="10"/>
      <c r="R171" s="10"/>
      <c r="S171" s="10"/>
      <c r="T171" s="10"/>
      <c r="U171" s="10"/>
      <c r="V171" s="10">
        <v>100</v>
      </c>
      <c r="W171" s="238"/>
      <c r="X171" s="238"/>
      <c r="Y171" s="238"/>
      <c r="Z171" s="238"/>
      <c r="AA171" s="238"/>
      <c r="AB171" s="238"/>
    </row>
    <row r="172" spans="1:30" ht="15.75" x14ac:dyDescent="0.25">
      <c r="A172" s="238" t="s">
        <v>160</v>
      </c>
      <c r="B172" s="10">
        <v>2003</v>
      </c>
      <c r="C172" s="238" t="s">
        <v>18</v>
      </c>
      <c r="D172" s="10">
        <v>9426792</v>
      </c>
      <c r="E172" s="10">
        <v>77.066894513405714</v>
      </c>
      <c r="F172" s="10">
        <v>64.12584565967768</v>
      </c>
      <c r="G172" s="10"/>
      <c r="H172" s="10"/>
      <c r="I172" s="10">
        <v>35.87415434032232</v>
      </c>
      <c r="J172" s="10">
        <v>64.12584565967768</v>
      </c>
      <c r="K172" s="10">
        <v>95.906273333461598</v>
      </c>
      <c r="L172" s="10"/>
      <c r="M172" s="10"/>
      <c r="N172" s="10"/>
      <c r="O172" s="10"/>
      <c r="P172" s="10">
        <v>100</v>
      </c>
      <c r="Q172" s="10"/>
      <c r="R172" s="10"/>
      <c r="S172" s="10"/>
      <c r="T172" s="10"/>
      <c r="U172" s="10"/>
      <c r="V172" s="10">
        <v>100</v>
      </c>
      <c r="W172" s="238"/>
      <c r="X172" s="238"/>
      <c r="Y172" s="238"/>
      <c r="Z172" s="238"/>
      <c r="AA172" s="238"/>
      <c r="AB172" s="238"/>
    </row>
    <row r="173" spans="1:30" ht="15.75" x14ac:dyDescent="0.25">
      <c r="A173" s="238" t="s">
        <v>160</v>
      </c>
      <c r="B173" s="10">
        <v>2004</v>
      </c>
      <c r="C173" s="238" t="s">
        <v>18</v>
      </c>
      <c r="D173" s="10">
        <v>9643179</v>
      </c>
      <c r="E173" s="10">
        <v>76.259990284449941</v>
      </c>
      <c r="F173" s="10">
        <v>64.12584565967768</v>
      </c>
      <c r="G173" s="10"/>
      <c r="H173" s="10"/>
      <c r="I173" s="10">
        <v>35.87415434032232</v>
      </c>
      <c r="J173" s="10">
        <v>64.12584565967768</v>
      </c>
      <c r="K173" s="10">
        <v>95.83332543695289</v>
      </c>
      <c r="L173" s="10"/>
      <c r="M173" s="10"/>
      <c r="N173" s="10"/>
      <c r="O173" s="10"/>
      <c r="P173" s="10">
        <v>100</v>
      </c>
      <c r="Q173" s="10"/>
      <c r="R173" s="10"/>
      <c r="S173" s="10"/>
      <c r="T173" s="10"/>
      <c r="U173" s="10"/>
      <c r="V173" s="10">
        <v>100</v>
      </c>
      <c r="W173" s="238"/>
      <c r="X173" s="238"/>
      <c r="Y173" s="238"/>
      <c r="Z173" s="238"/>
      <c r="AA173" s="238"/>
      <c r="AB173" s="238"/>
    </row>
    <row r="174" spans="1:30" ht="15.75" x14ac:dyDescent="0.25">
      <c r="A174" s="238" t="s">
        <v>160</v>
      </c>
      <c r="B174" s="10">
        <v>2005</v>
      </c>
      <c r="C174" s="238" t="s">
        <v>18</v>
      </c>
      <c r="D174" s="10">
        <v>9912944</v>
      </c>
      <c r="E174" s="10">
        <v>75.453086055494168</v>
      </c>
      <c r="F174" s="10">
        <v>64.12584565967768</v>
      </c>
      <c r="G174" s="10"/>
      <c r="H174" s="10"/>
      <c r="I174" s="10">
        <v>35.87415434032232</v>
      </c>
      <c r="J174" s="10">
        <v>64.12584565967768</v>
      </c>
      <c r="K174" s="10">
        <v>95.760377540444154</v>
      </c>
      <c r="L174" s="10"/>
      <c r="M174" s="10"/>
      <c r="N174" s="10"/>
      <c r="O174" s="10"/>
      <c r="P174" s="10">
        <v>100</v>
      </c>
      <c r="Q174" s="10"/>
      <c r="R174" s="10"/>
      <c r="S174" s="10"/>
      <c r="T174" s="10"/>
      <c r="U174" s="10"/>
      <c r="V174" s="10">
        <v>100</v>
      </c>
      <c r="W174" s="238"/>
      <c r="X174" s="238"/>
      <c r="Y174" s="238"/>
      <c r="Z174" s="238"/>
      <c r="AA174" s="238"/>
      <c r="AB174" s="238"/>
    </row>
    <row r="175" spans="1:30" ht="15.75" x14ac:dyDescent="0.25">
      <c r="A175" s="238" t="s">
        <v>160</v>
      </c>
      <c r="B175" s="10">
        <v>2006</v>
      </c>
      <c r="C175" s="238" t="s">
        <v>18</v>
      </c>
      <c r="D175" s="10">
        <v>10238480</v>
      </c>
      <c r="E175" s="10">
        <v>74.646181826538168</v>
      </c>
      <c r="F175" s="10">
        <v>63.34113746949788</v>
      </c>
      <c r="G175" s="10"/>
      <c r="H175" s="10"/>
      <c r="I175" s="10">
        <v>36.65886253050212</v>
      </c>
      <c r="J175" s="10">
        <v>63.34113746949788</v>
      </c>
      <c r="K175" s="10">
        <v>95.687429643935445</v>
      </c>
      <c r="L175" s="10"/>
      <c r="M175" s="10"/>
      <c r="N175" s="10"/>
      <c r="O175" s="10"/>
      <c r="P175" s="10">
        <v>100</v>
      </c>
      <c r="Q175" s="10"/>
      <c r="R175" s="10"/>
      <c r="S175" s="10"/>
      <c r="T175" s="10"/>
      <c r="U175" s="10"/>
      <c r="V175" s="10">
        <v>100</v>
      </c>
      <c r="W175" s="238"/>
      <c r="X175" s="238"/>
      <c r="Y175" s="238"/>
      <c r="Z175" s="238"/>
      <c r="AA175" s="238"/>
      <c r="AB175" s="238"/>
    </row>
    <row r="176" spans="1:30" ht="15.75" x14ac:dyDescent="0.25">
      <c r="A176" s="238" t="s">
        <v>160</v>
      </c>
      <c r="B176" s="10">
        <v>2007</v>
      </c>
      <c r="C176" s="238" t="s">
        <v>18</v>
      </c>
      <c r="D176" s="10">
        <v>10619883</v>
      </c>
      <c r="E176" s="10">
        <v>73.839277597582395</v>
      </c>
      <c r="F176" s="10">
        <v>62.556429279318081</v>
      </c>
      <c r="G176" s="10"/>
      <c r="H176" s="10"/>
      <c r="I176" s="10">
        <v>37.443570720681919</v>
      </c>
      <c r="J176" s="10">
        <v>62.556429279318081</v>
      </c>
      <c r="K176" s="10">
        <v>95.614481747426737</v>
      </c>
      <c r="L176" s="10"/>
      <c r="M176" s="10"/>
      <c r="N176" s="10"/>
      <c r="O176" s="10"/>
      <c r="P176" s="10">
        <v>100</v>
      </c>
      <c r="Q176" s="10"/>
      <c r="R176" s="10"/>
      <c r="S176" s="10"/>
      <c r="T176" s="10"/>
      <c r="U176" s="10"/>
      <c r="V176" s="10">
        <v>100</v>
      </c>
      <c r="W176" s="238"/>
      <c r="X176" s="238"/>
      <c r="Y176" s="238"/>
      <c r="Z176" s="238"/>
      <c r="AA176" s="238"/>
      <c r="AB176" s="238"/>
    </row>
    <row r="177" spans="1:28" ht="15.75" x14ac:dyDescent="0.25">
      <c r="A177" s="238" t="s">
        <v>160</v>
      </c>
      <c r="B177" s="10">
        <v>2008</v>
      </c>
      <c r="C177" s="238" t="s">
        <v>18</v>
      </c>
      <c r="D177" s="10">
        <v>11064572</v>
      </c>
      <c r="E177" s="10">
        <v>73.032373368626622</v>
      </c>
      <c r="F177" s="10">
        <v>61.771721089138055</v>
      </c>
      <c r="G177" s="10"/>
      <c r="H177" s="10"/>
      <c r="I177" s="10">
        <v>38.228278910861945</v>
      </c>
      <c r="J177" s="10">
        <v>61.771721089138055</v>
      </c>
      <c r="K177" s="10">
        <v>95.541533850918</v>
      </c>
      <c r="L177" s="10"/>
      <c r="M177" s="10"/>
      <c r="N177" s="10"/>
      <c r="O177" s="10"/>
      <c r="P177" s="10">
        <v>100</v>
      </c>
      <c r="Q177" s="10"/>
      <c r="R177" s="10"/>
      <c r="S177" s="10"/>
      <c r="T177" s="10"/>
      <c r="U177" s="10"/>
      <c r="V177" s="10">
        <v>100</v>
      </c>
      <c r="W177" s="238"/>
      <c r="X177" s="238"/>
      <c r="Y177" s="238"/>
      <c r="Z177" s="238"/>
      <c r="AA177" s="238"/>
      <c r="AB177" s="238"/>
    </row>
    <row r="178" spans="1:28" ht="15.75" x14ac:dyDescent="0.25">
      <c r="A178" s="238" t="s">
        <v>160</v>
      </c>
      <c r="B178" s="10">
        <v>2009</v>
      </c>
      <c r="C178" s="238" t="s">
        <v>18</v>
      </c>
      <c r="D178" s="10">
        <v>11556612</v>
      </c>
      <c r="E178" s="10">
        <v>72.225469139670849</v>
      </c>
      <c r="F178" s="10">
        <v>60.987012898958255</v>
      </c>
      <c r="G178" s="10"/>
      <c r="H178" s="10"/>
      <c r="I178" s="10">
        <v>39.012987101041745</v>
      </c>
      <c r="J178" s="10">
        <v>60.987012898958255</v>
      </c>
      <c r="K178" s="10">
        <v>95.468585954409292</v>
      </c>
      <c r="L178" s="10"/>
      <c r="M178" s="10"/>
      <c r="N178" s="10"/>
      <c r="O178" s="10"/>
      <c r="P178" s="10">
        <v>100</v>
      </c>
      <c r="Q178" s="10"/>
      <c r="R178" s="10"/>
      <c r="S178" s="10"/>
      <c r="T178" s="10"/>
      <c r="U178" s="10"/>
      <c r="V178" s="10">
        <v>100</v>
      </c>
      <c r="W178" s="238"/>
      <c r="X178" s="238"/>
      <c r="Y178" s="238"/>
      <c r="Z178" s="238"/>
      <c r="AA178" s="238"/>
      <c r="AB178" s="238"/>
    </row>
    <row r="179" spans="1:28" ht="15.75" x14ac:dyDescent="0.25">
      <c r="A179" s="238" t="s">
        <v>160</v>
      </c>
      <c r="B179" s="10">
        <v>2010</v>
      </c>
      <c r="C179" s="238" t="s">
        <v>18</v>
      </c>
      <c r="D179" s="10">
        <v>12075904</v>
      </c>
      <c r="E179" s="10">
        <v>71.418564910715077</v>
      </c>
      <c r="F179" s="10">
        <v>60.202304708778456</v>
      </c>
      <c r="G179" s="10"/>
      <c r="H179" s="10"/>
      <c r="I179" s="10">
        <v>39.797695291221544</v>
      </c>
      <c r="J179" s="10">
        <v>60.202304708778456</v>
      </c>
      <c r="K179" s="10">
        <v>95.395638057900555</v>
      </c>
      <c r="L179" s="10">
        <v>72.029477611940294</v>
      </c>
      <c r="M179" s="10"/>
      <c r="N179" s="10"/>
      <c r="O179" s="10">
        <v>27.970522388059706</v>
      </c>
      <c r="P179" s="10">
        <v>72.029477611940294</v>
      </c>
      <c r="Q179" s="10">
        <v>43.5</v>
      </c>
      <c r="R179" s="10"/>
      <c r="S179" s="10">
        <v>7.5</v>
      </c>
      <c r="T179" s="10"/>
      <c r="U179" s="10"/>
      <c r="V179" s="10">
        <v>92.5</v>
      </c>
      <c r="W179" s="238"/>
      <c r="X179" s="238"/>
      <c r="Y179" s="238"/>
      <c r="Z179" s="238"/>
      <c r="AA179" s="238"/>
      <c r="AB179" s="238"/>
    </row>
    <row r="180" spans="1:28" ht="15.75" x14ac:dyDescent="0.25">
      <c r="A180" s="238" t="s">
        <v>160</v>
      </c>
      <c r="B180" s="10">
        <v>2011</v>
      </c>
      <c r="C180" s="238" t="s">
        <v>18</v>
      </c>
      <c r="D180" s="10">
        <v>12614167</v>
      </c>
      <c r="E180" s="10">
        <v>70.611660681759304</v>
      </c>
      <c r="F180" s="10">
        <v>59.417596518598657</v>
      </c>
      <c r="G180" s="10"/>
      <c r="H180" s="10"/>
      <c r="I180" s="10">
        <v>40.582403481401343</v>
      </c>
      <c r="J180" s="10">
        <v>59.417596518598657</v>
      </c>
      <c r="K180" s="10">
        <v>95.322690161391847</v>
      </c>
      <c r="L180" s="10">
        <v>72.029477611940294</v>
      </c>
      <c r="M180" s="10"/>
      <c r="N180" s="10"/>
      <c r="O180" s="10">
        <v>27.970522388059706</v>
      </c>
      <c r="P180" s="10">
        <v>72.029477611940294</v>
      </c>
      <c r="Q180" s="10">
        <v>43.5</v>
      </c>
      <c r="R180" s="10"/>
      <c r="S180" s="10">
        <v>7.5</v>
      </c>
      <c r="T180" s="10"/>
      <c r="U180" s="10"/>
      <c r="V180" s="10">
        <v>92.5</v>
      </c>
      <c r="W180" s="238"/>
      <c r="X180" s="238"/>
      <c r="Y180" s="238"/>
      <c r="Z180" s="238"/>
      <c r="AA180" s="238"/>
      <c r="AB180" s="238"/>
    </row>
    <row r="181" spans="1:28" ht="15.75" x14ac:dyDescent="0.25">
      <c r="A181" s="238" t="s">
        <v>160</v>
      </c>
      <c r="B181" s="10">
        <v>2012</v>
      </c>
      <c r="C181" s="238" t="s">
        <v>18</v>
      </c>
      <c r="D181" s="10">
        <v>13116245</v>
      </c>
      <c r="E181" s="10">
        <v>69.804756452803531</v>
      </c>
      <c r="F181" s="10">
        <v>58.63288832841863</v>
      </c>
      <c r="G181" s="10"/>
      <c r="H181" s="10"/>
      <c r="I181" s="10">
        <v>41.36711167158137</v>
      </c>
      <c r="J181" s="10">
        <v>58.63288832841863</v>
      </c>
      <c r="K181" s="10">
        <v>95.24974226488311</v>
      </c>
      <c r="L181" s="10">
        <v>72.029477611940294</v>
      </c>
      <c r="M181" s="10"/>
      <c r="N181" s="10"/>
      <c r="O181" s="10">
        <v>27.970522388059706</v>
      </c>
      <c r="P181" s="10">
        <v>72.029477611940294</v>
      </c>
      <c r="Q181" s="10">
        <v>43.5</v>
      </c>
      <c r="R181" s="10"/>
      <c r="S181" s="10">
        <v>7.5</v>
      </c>
      <c r="T181" s="10"/>
      <c r="U181" s="10"/>
      <c r="V181" s="10">
        <v>92.5</v>
      </c>
      <c r="W181" s="238"/>
      <c r="X181" s="238"/>
      <c r="Y181" s="238"/>
      <c r="Z181" s="238"/>
      <c r="AA181" s="238"/>
      <c r="AB181" s="238"/>
    </row>
    <row r="182" spans="1:28" ht="15.75" x14ac:dyDescent="0.25">
      <c r="A182" s="238" t="s">
        <v>160</v>
      </c>
      <c r="B182" s="10">
        <v>2013</v>
      </c>
      <c r="C182" s="238" t="s">
        <v>18</v>
      </c>
      <c r="D182" s="10">
        <v>13583756</v>
      </c>
      <c r="E182" s="10">
        <v>68.997852223847531</v>
      </c>
      <c r="F182" s="10">
        <v>57.848180138238831</v>
      </c>
      <c r="G182" s="10">
        <v>22.024799999999999</v>
      </c>
      <c r="H182" s="10">
        <v>35.823380138238832</v>
      </c>
      <c r="I182" s="10">
        <v>42.151819861761169</v>
      </c>
      <c r="J182" s="10">
        <v>0</v>
      </c>
      <c r="K182" s="10">
        <v>95.176794368374402</v>
      </c>
      <c r="L182" s="10">
        <v>72.029477611940294</v>
      </c>
      <c r="M182" s="10">
        <v>61.155555555555559</v>
      </c>
      <c r="N182" s="10">
        <v>10.873922056384735</v>
      </c>
      <c r="O182" s="10">
        <v>27.970522388059706</v>
      </c>
      <c r="P182" s="10">
        <v>0</v>
      </c>
      <c r="Q182" s="10">
        <v>43.5</v>
      </c>
      <c r="R182" s="10">
        <v>32</v>
      </c>
      <c r="S182" s="10">
        <v>7.5</v>
      </c>
      <c r="T182" s="10">
        <v>24.5</v>
      </c>
      <c r="U182" s="10">
        <v>68</v>
      </c>
      <c r="V182" s="10">
        <v>0</v>
      </c>
      <c r="W182" s="238"/>
      <c r="X182" s="238"/>
      <c r="Y182" s="238"/>
      <c r="Z182" s="238"/>
      <c r="AA182" s="238"/>
      <c r="AB182" s="238"/>
    </row>
    <row r="183" spans="1:28" ht="15.75" x14ac:dyDescent="0.25">
      <c r="A183" s="238" t="s">
        <v>160</v>
      </c>
      <c r="B183" s="10">
        <v>2014</v>
      </c>
      <c r="C183" s="238" t="s">
        <v>18</v>
      </c>
      <c r="D183" s="10">
        <v>14008369</v>
      </c>
      <c r="E183" s="10">
        <v>68.190947994891758</v>
      </c>
      <c r="F183" s="10">
        <v>57.063471948059032</v>
      </c>
      <c r="G183" s="10">
        <v>22.024799999999999</v>
      </c>
      <c r="H183" s="10">
        <v>35.038671948059033</v>
      </c>
      <c r="I183" s="10">
        <v>42.936528051940968</v>
      </c>
      <c r="J183" s="10">
        <v>0</v>
      </c>
      <c r="K183" s="10">
        <v>95.103846471865694</v>
      </c>
      <c r="L183" s="10">
        <v>72.029477611940294</v>
      </c>
      <c r="M183" s="10">
        <v>61.155555555555559</v>
      </c>
      <c r="N183" s="10">
        <v>10.873922056384735</v>
      </c>
      <c r="O183" s="10">
        <v>27.970522388059706</v>
      </c>
      <c r="P183" s="10">
        <v>0</v>
      </c>
      <c r="Q183" s="10">
        <v>43.5</v>
      </c>
      <c r="R183" s="10">
        <v>32</v>
      </c>
      <c r="S183" s="10">
        <v>7.5</v>
      </c>
      <c r="T183" s="10">
        <v>24.5</v>
      </c>
      <c r="U183" s="10">
        <v>68</v>
      </c>
      <c r="V183" s="10">
        <v>0</v>
      </c>
      <c r="W183" s="238"/>
      <c r="X183" s="238"/>
      <c r="Y183" s="238"/>
      <c r="Z183" s="238"/>
      <c r="AA183" s="238"/>
      <c r="AB183" s="238"/>
    </row>
    <row r="184" spans="1:28" ht="15.75" x14ac:dyDescent="0.25">
      <c r="A184" s="238" t="s">
        <v>160</v>
      </c>
      <c r="B184" s="10">
        <v>2015</v>
      </c>
      <c r="C184" s="238" t="s">
        <v>18</v>
      </c>
      <c r="D184" s="10">
        <v>14392543</v>
      </c>
      <c r="E184" s="10">
        <v>67.384043765935985</v>
      </c>
      <c r="F184" s="10">
        <v>56.278763757879005</v>
      </c>
      <c r="G184" s="10">
        <v>22.024799999999999</v>
      </c>
      <c r="H184" s="10">
        <v>34.253963757879006</v>
      </c>
      <c r="I184" s="10">
        <v>43.721236242120995</v>
      </c>
      <c r="J184" s="10">
        <v>0</v>
      </c>
      <c r="K184" s="10">
        <v>95.030898575356957</v>
      </c>
      <c r="L184" s="10">
        <v>72.029477611940294</v>
      </c>
      <c r="M184" s="10">
        <v>61.155555555555559</v>
      </c>
      <c r="N184" s="10">
        <v>10.873922056384735</v>
      </c>
      <c r="O184" s="10">
        <v>27.970522388059706</v>
      </c>
      <c r="P184" s="10">
        <v>0</v>
      </c>
      <c r="Q184" s="10">
        <v>43.5</v>
      </c>
      <c r="R184" s="10">
        <v>32</v>
      </c>
      <c r="S184" s="10">
        <v>7.5</v>
      </c>
      <c r="T184" s="10">
        <v>24.5</v>
      </c>
      <c r="U184" s="10">
        <v>68</v>
      </c>
      <c r="V184" s="10">
        <v>0</v>
      </c>
      <c r="W184" s="238"/>
      <c r="X184" s="238"/>
      <c r="Y184" s="238"/>
      <c r="Z184" s="238"/>
      <c r="AA184" s="238"/>
      <c r="AB184" s="238"/>
    </row>
    <row r="185" spans="1:28" ht="15.75" x14ac:dyDescent="0.25">
      <c r="A185" s="238" t="s">
        <v>160</v>
      </c>
      <c r="B185" s="10">
        <v>2016</v>
      </c>
      <c r="C185" s="238" t="s">
        <v>18</v>
      </c>
      <c r="D185" s="10">
        <v>14733885</v>
      </c>
      <c r="E185" s="10">
        <v>66.577139536980212</v>
      </c>
      <c r="F185" s="10">
        <v>55.494055567699206</v>
      </c>
      <c r="G185" s="10">
        <v>22.024799999999999</v>
      </c>
      <c r="H185" s="10">
        <v>33.469255567699207</v>
      </c>
      <c r="I185" s="10">
        <v>44.505944432300794</v>
      </c>
      <c r="J185" s="10">
        <v>0</v>
      </c>
      <c r="K185" s="10">
        <v>94.957950678848249</v>
      </c>
      <c r="L185" s="10">
        <v>72.029477611940294</v>
      </c>
      <c r="M185" s="10">
        <v>61.155555555555559</v>
      </c>
      <c r="N185" s="10">
        <v>10.873922056384735</v>
      </c>
      <c r="O185" s="10">
        <v>27.970522388059706</v>
      </c>
      <c r="P185" s="10">
        <v>0</v>
      </c>
      <c r="Q185" s="10">
        <v>43.5</v>
      </c>
      <c r="R185" s="10">
        <v>32</v>
      </c>
      <c r="S185" s="10">
        <v>7.5</v>
      </c>
      <c r="T185" s="10">
        <v>24.5</v>
      </c>
      <c r="U185" s="10">
        <v>68</v>
      </c>
      <c r="V185" s="10">
        <v>0</v>
      </c>
      <c r="W185" s="238"/>
      <c r="X185" s="238"/>
      <c r="Y185" s="238"/>
      <c r="Z185" s="238"/>
      <c r="AA185" s="238"/>
      <c r="AB185" s="238"/>
    </row>
    <row r="186" spans="1:28" ht="15.75" x14ac:dyDescent="0.25">
      <c r="A186" s="238" t="s">
        <v>160</v>
      </c>
      <c r="B186" s="10">
        <v>2017</v>
      </c>
      <c r="C186" s="238" t="s">
        <v>18</v>
      </c>
      <c r="D186" s="10">
        <v>15018024</v>
      </c>
      <c r="E186" s="10">
        <v>65.770235308024439</v>
      </c>
      <c r="F186" s="10">
        <v>54.709347377519407</v>
      </c>
      <c r="G186" s="10">
        <v>22.024799999999999</v>
      </c>
      <c r="H186" s="10">
        <v>32.684547377519408</v>
      </c>
      <c r="I186" s="10">
        <v>45.290652622480593</v>
      </c>
      <c r="J186" s="10">
        <v>0</v>
      </c>
      <c r="K186" s="10">
        <v>94.885002782339512</v>
      </c>
      <c r="L186" s="10">
        <v>72.029477611940294</v>
      </c>
      <c r="M186" s="10">
        <v>61.155555555555559</v>
      </c>
      <c r="N186" s="10">
        <v>10.873922056384735</v>
      </c>
      <c r="O186" s="10">
        <v>27.970522388059706</v>
      </c>
      <c r="P186" s="10">
        <v>0</v>
      </c>
      <c r="Q186" s="10">
        <v>43.5</v>
      </c>
      <c r="R186" s="10">
        <v>32</v>
      </c>
      <c r="S186" s="10">
        <v>7.5</v>
      </c>
      <c r="T186" s="10">
        <v>24.5</v>
      </c>
      <c r="U186" s="10">
        <v>68</v>
      </c>
      <c r="V186" s="10">
        <v>0</v>
      </c>
      <c r="W186" s="238"/>
      <c r="X186" s="238"/>
      <c r="Y186" s="238"/>
      <c r="Z186" s="238"/>
      <c r="AA186" s="238"/>
      <c r="AB186" s="238"/>
    </row>
    <row r="187" spans="1:28" ht="15.75" x14ac:dyDescent="0.25">
      <c r="A187" s="238" t="s">
        <v>160</v>
      </c>
      <c r="B187" s="10">
        <v>2018</v>
      </c>
      <c r="C187" s="238" t="s">
        <v>18</v>
      </c>
      <c r="D187" s="10">
        <v>15266848</v>
      </c>
      <c r="E187" s="10">
        <v>64.963331079068666</v>
      </c>
      <c r="F187" s="10">
        <v>53.924639187339608</v>
      </c>
      <c r="G187" s="10">
        <v>22.024799999999999</v>
      </c>
      <c r="H187" s="10">
        <v>31.899839187339609</v>
      </c>
      <c r="I187" s="10">
        <v>46.075360812660392</v>
      </c>
      <c r="J187" s="10">
        <v>0</v>
      </c>
      <c r="K187" s="10">
        <v>94.812054885830804</v>
      </c>
      <c r="L187" s="10">
        <v>72.029477611940294</v>
      </c>
      <c r="M187" s="10">
        <v>61.155555555555559</v>
      </c>
      <c r="N187" s="10">
        <v>10.873922056384735</v>
      </c>
      <c r="O187" s="10">
        <v>27.970522388059706</v>
      </c>
      <c r="P187" s="10">
        <v>0</v>
      </c>
      <c r="Q187" s="10">
        <v>43.5</v>
      </c>
      <c r="R187" s="10">
        <v>32</v>
      </c>
      <c r="S187" s="10">
        <v>7.5</v>
      </c>
      <c r="T187" s="10">
        <v>24.5</v>
      </c>
      <c r="U187" s="10">
        <v>68</v>
      </c>
      <c r="V187" s="10">
        <v>0</v>
      </c>
      <c r="W187" s="238"/>
      <c r="X187" s="238"/>
      <c r="Y187" s="238"/>
      <c r="Z187" s="238"/>
      <c r="AA187" s="238"/>
      <c r="AB187" s="238"/>
    </row>
    <row r="188" spans="1:28" ht="15.75" x14ac:dyDescent="0.25">
      <c r="A188" s="238" t="s">
        <v>160</v>
      </c>
      <c r="B188" s="10">
        <v>2019</v>
      </c>
      <c r="C188" s="238" t="s">
        <v>18</v>
      </c>
      <c r="D188" s="10">
        <v>15489919</v>
      </c>
      <c r="E188" s="10">
        <v>64.156426850112894</v>
      </c>
      <c r="F188" s="10">
        <v>53.139930997159581</v>
      </c>
      <c r="G188" s="10">
        <v>22.024799999999999</v>
      </c>
      <c r="H188" s="10">
        <v>31.115130997159582</v>
      </c>
      <c r="I188" s="10">
        <v>46.860069002840419</v>
      </c>
      <c r="J188" s="10">
        <v>0</v>
      </c>
      <c r="K188" s="10">
        <v>94.739106989322067</v>
      </c>
      <c r="L188" s="10">
        <v>72.029477611940294</v>
      </c>
      <c r="M188" s="10">
        <v>61.155555555555559</v>
      </c>
      <c r="N188" s="10">
        <v>10.873922056384735</v>
      </c>
      <c r="O188" s="10">
        <v>27.970522388059706</v>
      </c>
      <c r="P188" s="10">
        <v>0</v>
      </c>
      <c r="Q188" s="10">
        <v>43.5</v>
      </c>
      <c r="R188" s="10">
        <v>32</v>
      </c>
      <c r="S188" s="10">
        <v>7.5</v>
      </c>
      <c r="T188" s="10">
        <v>24.5</v>
      </c>
      <c r="U188" s="10">
        <v>68</v>
      </c>
      <c r="V188" s="10">
        <v>0</v>
      </c>
      <c r="W188" s="238"/>
      <c r="X188" s="238"/>
      <c r="Y188" s="238"/>
      <c r="Z188" s="238"/>
      <c r="AA188" s="238"/>
      <c r="AB188" s="238"/>
    </row>
    <row r="189" spans="1:28" ht="15.75" x14ac:dyDescent="0.25">
      <c r="A189" s="238" t="s">
        <v>160</v>
      </c>
      <c r="B189" s="10">
        <v>2020</v>
      </c>
      <c r="C189" s="238" t="s">
        <v>18</v>
      </c>
      <c r="D189" s="10"/>
      <c r="E189" s="10"/>
      <c r="F189" s="10"/>
      <c r="G189" s="10"/>
      <c r="H189" s="10"/>
      <c r="I189" s="10"/>
      <c r="J189" s="10"/>
      <c r="K189" s="10"/>
      <c r="L189" s="10"/>
      <c r="M189" s="10"/>
      <c r="N189" s="10"/>
      <c r="O189" s="10"/>
      <c r="P189" s="10"/>
      <c r="Q189" s="10"/>
      <c r="R189" s="10"/>
      <c r="S189" s="10"/>
      <c r="T189" s="10"/>
      <c r="U189" s="10"/>
      <c r="V189" s="10"/>
      <c r="W189" s="238"/>
      <c r="X189" s="238"/>
      <c r="Y189" s="238"/>
      <c r="Z189" s="238"/>
      <c r="AA189" s="238"/>
      <c r="AB189" s="238"/>
    </row>
    <row r="190" spans="1:28" ht="15.75" x14ac:dyDescent="0.25">
      <c r="A190" s="238" t="s">
        <v>160</v>
      </c>
      <c r="B190" s="10">
        <v>2021</v>
      </c>
      <c r="C190" s="238" t="s">
        <v>18</v>
      </c>
      <c r="D190" s="10"/>
      <c r="E190" s="10"/>
      <c r="F190" s="10"/>
      <c r="G190" s="10"/>
      <c r="H190" s="10"/>
      <c r="I190" s="10"/>
      <c r="J190" s="10"/>
      <c r="K190" s="10"/>
      <c r="L190" s="10"/>
      <c r="M190" s="10"/>
      <c r="N190" s="10"/>
      <c r="O190" s="10"/>
      <c r="P190" s="10"/>
      <c r="Q190" s="10"/>
      <c r="R190" s="10"/>
      <c r="S190" s="10"/>
      <c r="T190" s="10"/>
      <c r="U190" s="10"/>
      <c r="V190" s="10"/>
      <c r="W190" s="238"/>
      <c r="X190" s="238"/>
      <c r="Y190" s="238"/>
      <c r="Z190" s="238"/>
      <c r="AA190" s="238"/>
      <c r="AB190" s="238"/>
    </row>
    <row r="191" spans="1:28" ht="15.75" x14ac:dyDescent="0.25">
      <c r="A191" s="238" t="s">
        <v>160</v>
      </c>
      <c r="B191" s="10">
        <v>2022</v>
      </c>
      <c r="C191" s="238" t="s">
        <v>18</v>
      </c>
      <c r="D191" s="10"/>
      <c r="E191" s="10"/>
      <c r="F191" s="10"/>
      <c r="G191" s="10"/>
      <c r="H191" s="10"/>
      <c r="I191" s="10"/>
      <c r="J191" s="10"/>
      <c r="K191" s="10"/>
      <c r="L191" s="10"/>
      <c r="M191" s="10"/>
      <c r="N191" s="10"/>
      <c r="O191" s="10"/>
      <c r="P191" s="10"/>
      <c r="Q191" s="10"/>
      <c r="R191" s="10"/>
      <c r="S191" s="10"/>
      <c r="T191" s="10"/>
      <c r="U191" s="10"/>
      <c r="V191" s="10"/>
      <c r="W191" s="238"/>
      <c r="X191" s="238"/>
      <c r="Y191" s="238"/>
      <c r="Z191" s="238"/>
      <c r="AA191" s="238"/>
      <c r="AB191" s="238"/>
    </row>
    <row r="192" spans="1:28" ht="15.75" x14ac:dyDescent="0.25">
      <c r="A192" s="238" t="s">
        <v>160</v>
      </c>
      <c r="B192" s="10">
        <v>2023</v>
      </c>
      <c r="C192" s="238" t="s">
        <v>18</v>
      </c>
      <c r="D192" s="10"/>
      <c r="E192" s="10"/>
      <c r="F192" s="10"/>
      <c r="G192" s="10"/>
      <c r="H192" s="10"/>
      <c r="I192" s="10"/>
      <c r="J192" s="10"/>
      <c r="K192" s="10"/>
      <c r="L192" s="10"/>
      <c r="M192" s="10"/>
      <c r="N192" s="10"/>
      <c r="O192" s="10"/>
      <c r="P192" s="10"/>
      <c r="Q192" s="10"/>
      <c r="R192" s="10"/>
      <c r="S192" s="10"/>
      <c r="T192" s="10"/>
      <c r="U192" s="10"/>
      <c r="V192" s="10"/>
      <c r="W192" s="238"/>
      <c r="X192" s="238"/>
      <c r="Y192" s="238"/>
      <c r="Z192" s="238"/>
      <c r="AA192" s="238"/>
      <c r="AB192" s="238"/>
    </row>
    <row r="193" spans="1:28" ht="15.75" x14ac:dyDescent="0.25">
      <c r="A193" s="238" t="s">
        <v>160</v>
      </c>
      <c r="B193" s="10">
        <v>2024</v>
      </c>
      <c r="C193" s="238" t="s">
        <v>18</v>
      </c>
      <c r="D193" s="10"/>
      <c r="E193" s="10"/>
      <c r="F193" s="10"/>
      <c r="G193" s="10"/>
      <c r="H193" s="10"/>
      <c r="I193" s="10"/>
      <c r="J193" s="10"/>
      <c r="K193" s="10"/>
      <c r="L193" s="10"/>
      <c r="M193" s="10"/>
      <c r="N193" s="10"/>
      <c r="O193" s="10"/>
      <c r="P193" s="10"/>
      <c r="Q193" s="10"/>
      <c r="R193" s="10"/>
      <c r="S193" s="10"/>
      <c r="T193" s="10"/>
      <c r="U193" s="10"/>
      <c r="V193" s="10"/>
      <c r="W193" s="238"/>
      <c r="X193" s="238"/>
      <c r="Y193" s="238"/>
      <c r="Z193" s="238"/>
      <c r="AA193" s="238"/>
      <c r="AB193" s="238"/>
    </row>
    <row r="194" spans="1:28" ht="15.75" x14ac:dyDescent="0.25">
      <c r="A194" s="238" t="s">
        <v>160</v>
      </c>
      <c r="B194" s="10">
        <v>2025</v>
      </c>
      <c r="C194" s="238" t="s">
        <v>18</v>
      </c>
      <c r="D194" s="10"/>
      <c r="E194" s="10"/>
      <c r="F194" s="10"/>
      <c r="G194" s="10"/>
      <c r="H194" s="10"/>
      <c r="I194" s="10"/>
      <c r="J194" s="10"/>
      <c r="K194" s="10"/>
      <c r="L194" s="10"/>
      <c r="M194" s="10"/>
      <c r="N194" s="10"/>
      <c r="O194" s="10"/>
      <c r="P194" s="10"/>
      <c r="Q194" s="10"/>
      <c r="R194" s="10"/>
      <c r="S194" s="10"/>
      <c r="T194" s="10"/>
      <c r="U194" s="10"/>
      <c r="V194" s="10"/>
      <c r="W194" s="238"/>
      <c r="X194" s="238"/>
      <c r="Y194" s="238"/>
      <c r="Z194" s="238"/>
      <c r="AA194" s="238"/>
      <c r="AB194" s="238"/>
    </row>
    <row r="195" spans="1:28" ht="15.75" x14ac:dyDescent="0.25">
      <c r="A195" s="238" t="s">
        <v>160</v>
      </c>
      <c r="B195" s="10">
        <v>2026</v>
      </c>
      <c r="C195" s="238" t="s">
        <v>18</v>
      </c>
      <c r="D195" s="10"/>
      <c r="E195" s="10"/>
      <c r="F195" s="10"/>
      <c r="G195" s="10"/>
      <c r="H195" s="10"/>
      <c r="I195" s="10"/>
      <c r="J195" s="10"/>
      <c r="K195" s="10"/>
      <c r="L195" s="10"/>
      <c r="M195" s="10"/>
      <c r="N195" s="10"/>
      <c r="O195" s="10"/>
      <c r="P195" s="10"/>
      <c r="Q195" s="10"/>
      <c r="R195" s="10"/>
      <c r="S195" s="10"/>
      <c r="T195" s="10"/>
      <c r="U195" s="10"/>
      <c r="V195" s="10"/>
      <c r="W195" s="238"/>
      <c r="X195" s="238"/>
      <c r="Y195" s="238"/>
      <c r="Z195" s="238"/>
      <c r="AA195" s="238"/>
      <c r="AB195" s="238"/>
    </row>
    <row r="196" spans="1:28" ht="15.75" x14ac:dyDescent="0.25">
      <c r="A196" s="238" t="s">
        <v>160</v>
      </c>
      <c r="B196" s="10">
        <v>2027</v>
      </c>
      <c r="C196" s="238" t="s">
        <v>18</v>
      </c>
      <c r="D196" s="10"/>
      <c r="E196" s="10"/>
      <c r="F196" s="10"/>
      <c r="G196" s="10"/>
      <c r="H196" s="10"/>
      <c r="I196" s="10"/>
      <c r="J196" s="10"/>
      <c r="K196" s="10"/>
      <c r="L196" s="10"/>
      <c r="M196" s="10"/>
      <c r="N196" s="10"/>
      <c r="O196" s="10"/>
      <c r="P196" s="10"/>
      <c r="Q196" s="10"/>
      <c r="R196" s="10"/>
      <c r="S196" s="10"/>
      <c r="T196" s="10"/>
      <c r="U196" s="10"/>
      <c r="V196" s="10"/>
      <c r="W196" s="238"/>
      <c r="X196" s="238"/>
      <c r="Y196" s="238"/>
      <c r="Z196" s="238"/>
      <c r="AA196" s="238"/>
      <c r="AB196" s="238"/>
    </row>
    <row r="197" spans="1:28" ht="15.75" x14ac:dyDescent="0.25">
      <c r="A197" s="238" t="s">
        <v>160</v>
      </c>
      <c r="B197" s="10">
        <v>2028</v>
      </c>
      <c r="C197" s="238" t="s">
        <v>18</v>
      </c>
      <c r="D197" s="10"/>
      <c r="E197" s="10"/>
      <c r="F197" s="10"/>
      <c r="G197" s="10"/>
      <c r="H197" s="10"/>
      <c r="I197" s="10"/>
      <c r="J197" s="10"/>
      <c r="K197" s="10"/>
      <c r="L197" s="10"/>
      <c r="M197" s="10"/>
      <c r="N197" s="10"/>
      <c r="O197" s="10"/>
      <c r="P197" s="10"/>
      <c r="Q197" s="10"/>
      <c r="R197" s="10"/>
      <c r="S197" s="10"/>
      <c r="T197" s="10"/>
      <c r="U197" s="10"/>
      <c r="V197" s="10"/>
      <c r="W197" s="238"/>
      <c r="X197" s="238"/>
      <c r="Y197" s="238"/>
      <c r="Z197" s="238"/>
      <c r="AA197" s="238"/>
      <c r="AB197" s="238"/>
    </row>
    <row r="198" spans="1:28" ht="15.75" x14ac:dyDescent="0.25">
      <c r="A198" s="238" t="s">
        <v>160</v>
      </c>
      <c r="B198" s="10">
        <v>2029</v>
      </c>
      <c r="C198" s="238" t="s">
        <v>18</v>
      </c>
      <c r="D198" s="10"/>
      <c r="E198" s="10"/>
      <c r="F198" s="10"/>
      <c r="G198" s="10"/>
      <c r="H198" s="10"/>
      <c r="I198" s="10"/>
      <c r="J198" s="10"/>
      <c r="K198" s="10"/>
      <c r="L198" s="10"/>
      <c r="M198" s="10"/>
      <c r="N198" s="10"/>
      <c r="O198" s="10"/>
      <c r="P198" s="10"/>
      <c r="Q198" s="10"/>
      <c r="R198" s="10"/>
      <c r="S198" s="10"/>
      <c r="T198" s="10"/>
      <c r="U198" s="10"/>
      <c r="V198" s="10"/>
      <c r="W198" s="238"/>
      <c r="X198" s="238"/>
      <c r="Y198" s="238"/>
      <c r="Z198" s="238"/>
      <c r="AA198" s="238"/>
      <c r="AB198" s="238"/>
    </row>
    <row r="199" spans="1:28" ht="15.75" x14ac:dyDescent="0.25">
      <c r="A199" s="238" t="s">
        <v>160</v>
      </c>
      <c r="B199" s="10">
        <v>2030</v>
      </c>
      <c r="C199" s="238" t="s">
        <v>18</v>
      </c>
      <c r="D199" s="10"/>
      <c r="E199" s="10"/>
      <c r="F199" s="10"/>
      <c r="G199" s="10"/>
      <c r="H199" s="10"/>
      <c r="I199" s="10"/>
      <c r="J199" s="10"/>
      <c r="K199" s="10"/>
      <c r="L199" s="10"/>
      <c r="M199" s="10"/>
      <c r="N199" s="10"/>
      <c r="O199" s="10"/>
      <c r="P199" s="10"/>
      <c r="Q199" s="10"/>
      <c r="R199" s="10"/>
      <c r="S199" s="10"/>
      <c r="T199" s="10"/>
      <c r="U199" s="10"/>
      <c r="V199" s="10"/>
      <c r="W199" s="238"/>
      <c r="X199" s="238"/>
      <c r="Y199" s="238"/>
      <c r="Z199" s="238"/>
      <c r="AA199" s="238"/>
      <c r="AB199" s="238"/>
    </row>
    <row r="200" spans="1:28" ht="15.75" x14ac:dyDescent="0.25">
      <c r="A200" s="238"/>
      <c r="B200" s="239"/>
      <c r="C200" s="238"/>
      <c r="D200" s="238"/>
      <c r="E200" s="238"/>
      <c r="F200" s="238"/>
      <c r="G200" s="238"/>
      <c r="H200" s="238"/>
      <c r="I200" s="238"/>
      <c r="J200" s="238"/>
      <c r="K200" s="238"/>
      <c r="L200" s="238"/>
      <c r="M200" s="238"/>
      <c r="N200" s="238"/>
      <c r="O200" s="238"/>
      <c r="P200" s="238"/>
      <c r="Q200" s="238"/>
      <c r="R200" s="238"/>
      <c r="S200" s="238"/>
      <c r="T200" s="238"/>
      <c r="U200" s="238"/>
      <c r="V200" s="238"/>
      <c r="W200" s="238"/>
      <c r="X200" s="238"/>
      <c r="Y200" s="238"/>
      <c r="Z200" s="238"/>
      <c r="AA200" s="238"/>
      <c r="AB200" s="238"/>
    </row>
    <row r="201" spans="1:28" ht="15.75" x14ac:dyDescent="0.25">
      <c r="A201" s="238"/>
      <c r="B201" s="239"/>
      <c r="C201" s="238"/>
      <c r="D201" s="238"/>
      <c r="E201" s="238"/>
      <c r="F201" s="238"/>
      <c r="G201" s="238"/>
      <c r="H201" s="238"/>
      <c r="I201" s="238"/>
      <c r="J201" s="238"/>
      <c r="K201" s="238"/>
      <c r="L201" s="238"/>
      <c r="M201" s="238"/>
      <c r="N201" s="238"/>
      <c r="O201" s="238"/>
      <c r="P201" s="238"/>
      <c r="Q201" s="238"/>
      <c r="R201" s="238"/>
      <c r="S201" s="238"/>
      <c r="T201" s="238"/>
      <c r="U201" s="238"/>
      <c r="V201" s="238"/>
      <c r="W201" s="238"/>
      <c r="X201" s="238"/>
      <c r="Y201" s="238"/>
      <c r="Z201" s="238"/>
      <c r="AA201" s="238"/>
      <c r="AB201" s="238"/>
    </row>
    <row r="202" spans="1:28" ht="15.75" x14ac:dyDescent="0.25">
      <c r="A202" s="238"/>
      <c r="B202" s="239"/>
      <c r="C202" s="238"/>
      <c r="D202" s="238"/>
      <c r="E202" s="238"/>
      <c r="F202" s="238"/>
      <c r="G202" s="238"/>
      <c r="H202" s="238"/>
      <c r="I202" s="238"/>
      <c r="J202" s="238"/>
      <c r="K202" s="238"/>
      <c r="L202" s="238"/>
      <c r="M202" s="238"/>
      <c r="N202" s="238"/>
      <c r="O202" s="238"/>
      <c r="P202" s="238"/>
      <c r="Q202" s="238"/>
      <c r="R202" s="238"/>
      <c r="S202" s="238"/>
      <c r="T202" s="238"/>
      <c r="U202" s="238"/>
      <c r="V202" s="238"/>
      <c r="W202" s="238"/>
      <c r="X202" s="238"/>
      <c r="Y202" s="238"/>
      <c r="Z202" s="238"/>
      <c r="AA202" s="238"/>
      <c r="AB202" s="238"/>
    </row>
    <row r="203" spans="1:28" ht="15.75" x14ac:dyDescent="0.25">
      <c r="A203" s="238"/>
      <c r="B203" s="239"/>
      <c r="C203" s="238"/>
      <c r="D203" s="238"/>
      <c r="E203" s="238"/>
      <c r="F203" s="238"/>
      <c r="G203" s="238"/>
      <c r="H203" s="238"/>
      <c r="I203" s="238"/>
      <c r="J203" s="238"/>
      <c r="K203" s="238"/>
      <c r="L203" s="238"/>
      <c r="M203" s="238"/>
      <c r="N203" s="238"/>
      <c r="O203" s="238"/>
      <c r="P203" s="238"/>
      <c r="Q203" s="238"/>
      <c r="R203" s="238"/>
      <c r="S203" s="238"/>
      <c r="T203" s="238"/>
      <c r="U203" s="238"/>
      <c r="V203" s="238"/>
      <c r="W203" s="238"/>
      <c r="X203" s="238"/>
      <c r="Y203" s="238"/>
      <c r="Z203" s="238"/>
      <c r="AA203" s="238"/>
      <c r="AB203" s="238"/>
    </row>
    <row r="204" spans="1:28" ht="15.75" x14ac:dyDescent="0.25">
      <c r="A204" s="238"/>
      <c r="B204" s="239"/>
      <c r="C204" s="238"/>
      <c r="D204" s="238"/>
      <c r="E204" s="238"/>
      <c r="F204" s="238"/>
      <c r="G204" s="238"/>
      <c r="H204" s="238"/>
      <c r="I204" s="238"/>
      <c r="J204" s="238"/>
      <c r="K204" s="238"/>
      <c r="L204" s="238"/>
      <c r="M204" s="238"/>
      <c r="N204" s="238"/>
      <c r="O204" s="238"/>
      <c r="P204" s="238"/>
      <c r="Q204" s="238"/>
      <c r="R204" s="238"/>
      <c r="S204" s="238"/>
      <c r="T204" s="238"/>
      <c r="U204" s="238"/>
      <c r="V204" s="238"/>
      <c r="W204" s="238"/>
      <c r="X204" s="238"/>
      <c r="Y204" s="238"/>
      <c r="Z204" s="238"/>
      <c r="AA204" s="238"/>
      <c r="AB204" s="238"/>
    </row>
    <row r="205" spans="1:28" ht="15.75" x14ac:dyDescent="0.25">
      <c r="A205" s="238"/>
      <c r="B205" s="239"/>
      <c r="C205" s="238"/>
      <c r="D205" s="238"/>
      <c r="E205" s="238"/>
      <c r="F205" s="238"/>
      <c r="G205" s="238"/>
      <c r="H205" s="238"/>
      <c r="I205" s="238"/>
      <c r="J205" s="238"/>
      <c r="K205" s="238"/>
      <c r="L205" s="238"/>
      <c r="M205" s="238"/>
      <c r="N205" s="238"/>
      <c r="O205" s="238"/>
      <c r="P205" s="238"/>
      <c r="Q205" s="238"/>
      <c r="R205" s="238"/>
      <c r="S205" s="238"/>
      <c r="T205" s="238"/>
      <c r="U205" s="238"/>
      <c r="V205" s="238"/>
      <c r="W205" s="238"/>
      <c r="X205" s="238"/>
      <c r="Y205" s="238"/>
      <c r="Z205" s="238"/>
      <c r="AA205" s="238"/>
      <c r="AB205" s="238"/>
    </row>
    <row r="206" spans="1:28" ht="15.75" x14ac:dyDescent="0.25">
      <c r="A206" s="238"/>
      <c r="B206" s="239"/>
      <c r="C206" s="238"/>
      <c r="D206" s="238"/>
      <c r="E206" s="238"/>
      <c r="F206" s="238"/>
      <c r="G206" s="238"/>
      <c r="H206" s="238"/>
      <c r="I206" s="238"/>
      <c r="J206" s="238"/>
      <c r="K206" s="238"/>
      <c r="L206" s="238"/>
      <c r="M206" s="238"/>
      <c r="N206" s="238"/>
      <c r="O206" s="238"/>
      <c r="P206" s="238"/>
      <c r="Q206" s="238"/>
      <c r="R206" s="238"/>
      <c r="S206" s="238"/>
      <c r="T206" s="238"/>
      <c r="U206" s="238"/>
      <c r="V206" s="238"/>
      <c r="W206" s="238"/>
      <c r="X206" s="238"/>
      <c r="Y206" s="238"/>
      <c r="Z206" s="238"/>
      <c r="AA206" s="238"/>
      <c r="AB206" s="238"/>
    </row>
    <row r="207" spans="1:28" ht="15.75" x14ac:dyDescent="0.25">
      <c r="A207" s="238"/>
      <c r="B207" s="239"/>
      <c r="C207" s="238"/>
      <c r="D207" s="238"/>
      <c r="E207" s="238"/>
      <c r="F207" s="238"/>
      <c r="G207" s="238"/>
      <c r="H207" s="238"/>
      <c r="I207" s="238"/>
      <c r="J207" s="238"/>
      <c r="K207" s="238"/>
      <c r="L207" s="238"/>
      <c r="M207" s="238"/>
      <c r="N207" s="238"/>
      <c r="O207" s="238"/>
      <c r="P207" s="238"/>
      <c r="Q207" s="238"/>
      <c r="R207" s="238"/>
      <c r="S207" s="238"/>
      <c r="T207" s="238"/>
      <c r="U207" s="238"/>
      <c r="V207" s="238"/>
      <c r="W207" s="238"/>
      <c r="X207" s="238"/>
      <c r="Y207" s="238"/>
      <c r="Z207" s="238"/>
      <c r="AA207" s="238"/>
      <c r="AB207" s="238"/>
    </row>
    <row r="208" spans="1:28" ht="15.75" x14ac:dyDescent="0.25">
      <c r="A208" s="238"/>
      <c r="B208" s="239"/>
      <c r="C208" s="238"/>
      <c r="D208" s="238"/>
      <c r="E208" s="238"/>
      <c r="F208" s="238"/>
      <c r="G208" s="238"/>
      <c r="H208" s="238"/>
      <c r="I208" s="238"/>
      <c r="J208" s="238"/>
      <c r="K208" s="238"/>
      <c r="L208" s="238"/>
      <c r="M208" s="238"/>
      <c r="N208" s="238"/>
      <c r="O208" s="238"/>
      <c r="P208" s="238"/>
      <c r="Q208" s="238"/>
      <c r="R208" s="238"/>
      <c r="S208" s="238"/>
      <c r="T208" s="238"/>
      <c r="U208" s="238"/>
      <c r="V208" s="238"/>
      <c r="W208" s="238"/>
      <c r="X208" s="238"/>
      <c r="Y208" s="238"/>
      <c r="Z208" s="238"/>
      <c r="AA208" s="238"/>
      <c r="AB208" s="238"/>
    </row>
    <row r="209" spans="1:28" ht="15.75" x14ac:dyDescent="0.25">
      <c r="A209" s="238"/>
      <c r="B209" s="239"/>
      <c r="C209" s="238"/>
      <c r="D209" s="238"/>
      <c r="E209" s="238"/>
      <c r="F209" s="238"/>
      <c r="G209" s="238"/>
      <c r="H209" s="238"/>
      <c r="I209" s="238"/>
      <c r="J209" s="238"/>
      <c r="K209" s="238"/>
      <c r="L209" s="238"/>
      <c r="M209" s="238"/>
      <c r="N209" s="238"/>
      <c r="O209" s="238"/>
      <c r="P209" s="238"/>
      <c r="Q209" s="238"/>
      <c r="R209" s="238"/>
      <c r="S209" s="238"/>
      <c r="T209" s="238"/>
      <c r="U209" s="238"/>
      <c r="V209" s="238"/>
      <c r="W209" s="238"/>
      <c r="X209" s="238"/>
      <c r="Y209" s="238"/>
      <c r="Z209" s="238"/>
      <c r="AA209" s="238"/>
      <c r="AB209" s="238"/>
    </row>
    <row r="210" spans="1:28" ht="15.75" x14ac:dyDescent="0.25">
      <c r="A210" s="238"/>
      <c r="B210" s="239"/>
      <c r="C210" s="238"/>
      <c r="D210" s="238"/>
      <c r="E210" s="238"/>
      <c r="F210" s="238"/>
      <c r="G210" s="238"/>
      <c r="H210" s="238"/>
      <c r="I210" s="238"/>
      <c r="J210" s="238"/>
      <c r="K210" s="238"/>
      <c r="L210" s="238"/>
      <c r="M210" s="238"/>
      <c r="N210" s="238"/>
      <c r="O210" s="238"/>
      <c r="P210" s="238"/>
      <c r="Q210" s="238"/>
      <c r="R210" s="238"/>
      <c r="S210" s="238"/>
      <c r="T210" s="238"/>
      <c r="U210" s="238"/>
      <c r="V210" s="238"/>
      <c r="W210" s="238"/>
      <c r="X210" s="238"/>
      <c r="Y210" s="238"/>
      <c r="Z210" s="238"/>
      <c r="AA210" s="238"/>
      <c r="AB210" s="238"/>
    </row>
    <row r="211" spans="1:28" ht="15.75" x14ac:dyDescent="0.25">
      <c r="A211" s="238"/>
      <c r="B211" s="239"/>
      <c r="C211" s="238"/>
      <c r="D211" s="238"/>
      <c r="E211" s="238"/>
      <c r="F211" s="238"/>
      <c r="G211" s="238"/>
      <c r="H211" s="238"/>
      <c r="I211" s="238"/>
      <c r="J211" s="238"/>
      <c r="K211" s="238"/>
      <c r="L211" s="238"/>
      <c r="M211" s="238"/>
      <c r="N211" s="238"/>
      <c r="O211" s="238"/>
      <c r="P211" s="238"/>
      <c r="Q211" s="238"/>
      <c r="R211" s="238"/>
      <c r="S211" s="238"/>
      <c r="T211" s="238"/>
      <c r="U211" s="238"/>
      <c r="V211" s="238"/>
      <c r="W211" s="238"/>
      <c r="X211" s="238"/>
      <c r="Y211" s="238"/>
      <c r="Z211" s="238"/>
      <c r="AA211" s="238"/>
      <c r="AB211" s="238"/>
    </row>
    <row r="212" spans="1:28" ht="15.75" x14ac:dyDescent="0.25">
      <c r="A212" s="238"/>
      <c r="B212" s="239"/>
      <c r="C212" s="238"/>
      <c r="D212" s="238"/>
      <c r="E212" s="238"/>
      <c r="F212" s="238"/>
      <c r="G212" s="238"/>
      <c r="H212" s="238"/>
      <c r="I212" s="238"/>
      <c r="J212" s="238"/>
      <c r="K212" s="238"/>
      <c r="L212" s="238"/>
      <c r="M212" s="238"/>
      <c r="N212" s="238"/>
      <c r="O212" s="238"/>
      <c r="P212" s="238"/>
      <c r="Q212" s="238"/>
      <c r="R212" s="238"/>
      <c r="S212" s="238"/>
      <c r="T212" s="238"/>
      <c r="U212" s="238"/>
      <c r="V212" s="238"/>
      <c r="W212" s="238"/>
      <c r="X212" s="238"/>
      <c r="Y212" s="238"/>
      <c r="Z212" s="238"/>
      <c r="AA212" s="238"/>
      <c r="AB212" s="238"/>
    </row>
    <row r="213" spans="1:28" ht="15.75" x14ac:dyDescent="0.25">
      <c r="A213" s="238"/>
      <c r="B213" s="239"/>
      <c r="C213" s="238"/>
      <c r="D213" s="238"/>
      <c r="E213" s="238"/>
      <c r="F213" s="238"/>
      <c r="G213" s="238"/>
      <c r="H213" s="238"/>
      <c r="I213" s="238"/>
      <c r="J213" s="238"/>
      <c r="K213" s="238"/>
      <c r="L213" s="238"/>
      <c r="M213" s="238"/>
      <c r="N213" s="238"/>
      <c r="O213" s="238"/>
      <c r="P213" s="238"/>
      <c r="Q213" s="238"/>
      <c r="R213" s="238"/>
      <c r="S213" s="238"/>
      <c r="T213" s="238"/>
      <c r="U213" s="238"/>
      <c r="V213" s="238"/>
      <c r="W213" s="238"/>
      <c r="X213" s="238"/>
      <c r="Y213" s="238"/>
      <c r="Z213" s="238"/>
      <c r="AA213" s="238"/>
      <c r="AB213" s="238"/>
    </row>
    <row r="214" spans="1:28" ht="15.75" x14ac:dyDescent="0.25">
      <c r="A214" s="238"/>
      <c r="B214" s="239"/>
      <c r="C214" s="238"/>
      <c r="D214" s="238"/>
      <c r="E214" s="238"/>
      <c r="F214" s="238"/>
      <c r="G214" s="238"/>
      <c r="H214" s="238"/>
      <c r="I214" s="238"/>
      <c r="J214" s="238"/>
      <c r="K214" s="238"/>
      <c r="L214" s="238"/>
      <c r="M214" s="238"/>
      <c r="N214" s="238"/>
      <c r="O214" s="238"/>
      <c r="P214" s="238"/>
      <c r="Q214" s="238"/>
      <c r="R214" s="238"/>
      <c r="S214" s="238"/>
      <c r="T214" s="238"/>
      <c r="U214" s="238"/>
      <c r="V214" s="238"/>
      <c r="W214" s="238"/>
      <c r="X214" s="238"/>
      <c r="Y214" s="238"/>
      <c r="Z214" s="238"/>
      <c r="AA214" s="238"/>
      <c r="AB214" s="238"/>
    </row>
    <row r="215" spans="1:28" ht="15.75" x14ac:dyDescent="0.25">
      <c r="A215" s="238"/>
      <c r="B215" s="239"/>
      <c r="C215" s="238"/>
      <c r="D215" s="238"/>
      <c r="E215" s="238"/>
      <c r="F215" s="238"/>
      <c r="G215" s="238"/>
      <c r="H215" s="238"/>
      <c r="I215" s="238"/>
      <c r="J215" s="238"/>
      <c r="K215" s="238"/>
      <c r="L215" s="238"/>
      <c r="M215" s="238"/>
      <c r="N215" s="238"/>
      <c r="O215" s="238"/>
      <c r="P215" s="238"/>
      <c r="Q215" s="238"/>
      <c r="R215" s="238"/>
      <c r="S215" s="238"/>
      <c r="T215" s="238"/>
      <c r="U215" s="238"/>
      <c r="V215" s="238"/>
      <c r="W215" s="238"/>
      <c r="X215" s="238"/>
      <c r="Y215" s="238"/>
      <c r="Z215" s="238"/>
      <c r="AA215" s="238"/>
      <c r="AB215" s="238"/>
    </row>
    <row r="216" spans="1:28" ht="15.75" x14ac:dyDescent="0.25">
      <c r="A216" s="238"/>
      <c r="B216" s="239"/>
      <c r="C216" s="238"/>
      <c r="D216" s="238"/>
      <c r="E216" s="238"/>
      <c r="F216" s="238"/>
      <c r="G216" s="238"/>
      <c r="H216" s="238"/>
      <c r="I216" s="238"/>
      <c r="J216" s="238"/>
      <c r="K216" s="238"/>
      <c r="L216" s="238"/>
      <c r="M216" s="238"/>
      <c r="N216" s="238"/>
      <c r="O216" s="238"/>
      <c r="P216" s="238"/>
      <c r="Q216" s="238"/>
      <c r="R216" s="238"/>
      <c r="S216" s="238"/>
      <c r="T216" s="238"/>
      <c r="U216" s="238"/>
      <c r="V216" s="238"/>
      <c r="W216" s="238"/>
      <c r="X216" s="238"/>
      <c r="Y216" s="238"/>
      <c r="Z216" s="238"/>
      <c r="AA216" s="238"/>
      <c r="AB216" s="238"/>
    </row>
    <row r="217" spans="1:28" ht="15.75" x14ac:dyDescent="0.25">
      <c r="A217" s="238"/>
      <c r="B217" s="239"/>
      <c r="C217" s="238"/>
      <c r="D217" s="238"/>
      <c r="E217" s="238"/>
      <c r="F217" s="238"/>
      <c r="G217" s="238"/>
      <c r="H217" s="238"/>
      <c r="I217" s="238"/>
      <c r="J217" s="238"/>
      <c r="K217" s="238"/>
      <c r="L217" s="238"/>
      <c r="M217" s="238"/>
      <c r="N217" s="238"/>
      <c r="O217" s="238"/>
      <c r="P217" s="238"/>
      <c r="Q217" s="238"/>
      <c r="R217" s="238"/>
      <c r="S217" s="238"/>
      <c r="T217" s="238"/>
      <c r="U217" s="238"/>
      <c r="V217" s="238"/>
      <c r="W217" s="238"/>
      <c r="X217" s="238"/>
      <c r="Y217" s="238"/>
      <c r="Z217" s="238"/>
      <c r="AA217" s="238"/>
      <c r="AB217" s="238"/>
    </row>
    <row r="218" spans="1:28" ht="15.75" x14ac:dyDescent="0.25">
      <c r="A218" s="238"/>
      <c r="B218" s="239"/>
      <c r="C218" s="238"/>
      <c r="D218" s="238"/>
      <c r="E218" s="238"/>
      <c r="F218" s="238"/>
      <c r="G218" s="238"/>
      <c r="H218" s="238"/>
      <c r="I218" s="238"/>
      <c r="J218" s="238"/>
      <c r="K218" s="238"/>
      <c r="L218" s="238"/>
      <c r="M218" s="238"/>
      <c r="N218" s="238"/>
      <c r="O218" s="238"/>
      <c r="P218" s="238"/>
      <c r="Q218" s="238"/>
      <c r="R218" s="238"/>
      <c r="S218" s="238"/>
      <c r="T218" s="238"/>
      <c r="U218" s="238"/>
      <c r="V218" s="238"/>
      <c r="W218" s="238"/>
      <c r="X218" s="238"/>
      <c r="Y218" s="238"/>
      <c r="Z218" s="238"/>
      <c r="AA218" s="238"/>
      <c r="AB218" s="238"/>
    </row>
    <row r="219" spans="1:28" ht="15.75" x14ac:dyDescent="0.25">
      <c r="A219" s="238"/>
      <c r="B219" s="239"/>
      <c r="C219" s="238"/>
      <c r="D219" s="238"/>
      <c r="E219" s="238"/>
      <c r="F219" s="238"/>
      <c r="G219" s="238"/>
      <c r="H219" s="238"/>
      <c r="I219" s="238"/>
      <c r="J219" s="238"/>
      <c r="K219" s="238"/>
      <c r="L219" s="238"/>
      <c r="M219" s="238"/>
      <c r="N219" s="238"/>
      <c r="O219" s="238"/>
      <c r="P219" s="238"/>
      <c r="Q219" s="238"/>
      <c r="R219" s="238"/>
      <c r="S219" s="238"/>
      <c r="T219" s="238"/>
      <c r="U219" s="238"/>
      <c r="V219" s="238"/>
      <c r="W219" s="238"/>
      <c r="X219" s="238"/>
      <c r="Y219" s="238"/>
      <c r="Z219" s="238"/>
      <c r="AA219" s="238"/>
      <c r="AB219" s="238"/>
    </row>
    <row r="220" spans="1:28" ht="15.75" x14ac:dyDescent="0.25">
      <c r="A220" s="238"/>
      <c r="B220" s="239"/>
      <c r="C220" s="238"/>
      <c r="D220" s="238"/>
      <c r="E220" s="238"/>
      <c r="F220" s="238"/>
      <c r="G220" s="238"/>
      <c r="H220" s="238"/>
      <c r="I220" s="238"/>
      <c r="J220" s="238"/>
      <c r="K220" s="238"/>
      <c r="L220" s="238"/>
      <c r="M220" s="238"/>
      <c r="N220" s="238"/>
      <c r="O220" s="238"/>
      <c r="P220" s="238"/>
      <c r="Q220" s="238"/>
      <c r="R220" s="238"/>
      <c r="S220" s="238"/>
      <c r="T220" s="238"/>
      <c r="U220" s="238"/>
      <c r="V220" s="238"/>
      <c r="W220" s="238"/>
      <c r="X220" s="238"/>
      <c r="Y220" s="238"/>
      <c r="Z220" s="238"/>
      <c r="AA220" s="238"/>
      <c r="AB220" s="238"/>
    </row>
    <row r="221" spans="1:28" ht="15.75" x14ac:dyDescent="0.25">
      <c r="A221" s="238"/>
      <c r="B221" s="239"/>
      <c r="C221" s="238"/>
      <c r="D221" s="238"/>
      <c r="E221" s="238"/>
      <c r="F221" s="238"/>
      <c r="G221" s="238"/>
      <c r="H221" s="238"/>
      <c r="I221" s="238"/>
      <c r="J221" s="238"/>
      <c r="K221" s="238"/>
      <c r="L221" s="238"/>
      <c r="M221" s="238"/>
      <c r="N221" s="238"/>
      <c r="O221" s="238"/>
      <c r="P221" s="238"/>
      <c r="Q221" s="238"/>
      <c r="R221" s="238"/>
      <c r="S221" s="238"/>
      <c r="T221" s="238"/>
      <c r="U221" s="238"/>
      <c r="V221" s="238"/>
      <c r="W221" s="238"/>
      <c r="X221" s="238"/>
      <c r="Y221" s="238"/>
      <c r="Z221" s="238"/>
      <c r="AA221" s="238"/>
      <c r="AB221" s="238"/>
    </row>
    <row r="222" spans="1:28" ht="15.75" x14ac:dyDescent="0.25">
      <c r="A222" s="238"/>
      <c r="B222" s="239"/>
      <c r="C222" s="238"/>
      <c r="D222" s="238"/>
      <c r="E222" s="238"/>
      <c r="F222" s="238"/>
      <c r="G222" s="238"/>
      <c r="H222" s="238"/>
      <c r="I222" s="238"/>
      <c r="J222" s="238"/>
      <c r="K222" s="238"/>
      <c r="L222" s="238"/>
      <c r="M222" s="238"/>
      <c r="N222" s="238"/>
      <c r="O222" s="238"/>
      <c r="P222" s="238"/>
      <c r="Q222" s="238"/>
      <c r="R222" s="238"/>
      <c r="S222" s="238"/>
      <c r="T222" s="238"/>
      <c r="U222" s="238"/>
      <c r="V222" s="238"/>
      <c r="W222" s="238"/>
      <c r="X222" s="238"/>
      <c r="Y222" s="238"/>
      <c r="Z222" s="238"/>
      <c r="AA222" s="238"/>
      <c r="AB222" s="238"/>
    </row>
    <row r="223" spans="1:28" ht="15.75" x14ac:dyDescent="0.25">
      <c r="A223" s="238"/>
      <c r="B223" s="239"/>
      <c r="C223" s="238"/>
      <c r="D223" s="238"/>
      <c r="E223" s="238"/>
      <c r="F223" s="238"/>
      <c r="G223" s="238"/>
      <c r="H223" s="238"/>
      <c r="I223" s="238"/>
      <c r="J223" s="238"/>
      <c r="K223" s="238"/>
      <c r="L223" s="238"/>
      <c r="M223" s="238"/>
      <c r="N223" s="238"/>
      <c r="O223" s="238"/>
      <c r="P223" s="238"/>
      <c r="Q223" s="238"/>
      <c r="R223" s="238"/>
      <c r="S223" s="238"/>
      <c r="T223" s="238"/>
      <c r="U223" s="238"/>
      <c r="V223" s="238"/>
      <c r="W223" s="238"/>
      <c r="X223" s="238"/>
      <c r="Y223" s="238"/>
      <c r="Z223" s="238"/>
      <c r="AA223" s="238"/>
      <c r="AB223" s="238"/>
    </row>
    <row r="224" spans="1:28" ht="15.75" x14ac:dyDescent="0.25">
      <c r="A224" s="238"/>
      <c r="B224" s="239"/>
      <c r="C224" s="238"/>
      <c r="D224" s="238"/>
      <c r="E224" s="238"/>
      <c r="F224" s="238"/>
      <c r="G224" s="238"/>
      <c r="H224" s="238"/>
      <c r="I224" s="238"/>
      <c r="J224" s="238"/>
      <c r="K224" s="238"/>
      <c r="L224" s="238"/>
      <c r="M224" s="238"/>
      <c r="N224" s="238"/>
      <c r="O224" s="238"/>
      <c r="P224" s="238"/>
      <c r="Q224" s="238"/>
      <c r="R224" s="238"/>
      <c r="S224" s="238"/>
      <c r="T224" s="238"/>
      <c r="U224" s="238"/>
      <c r="V224" s="238"/>
      <c r="W224" s="238"/>
      <c r="X224" s="238"/>
      <c r="Y224" s="238"/>
      <c r="Z224" s="238"/>
      <c r="AA224" s="238"/>
      <c r="AB224" s="238"/>
    </row>
    <row r="225" spans="1:28" ht="15.75" x14ac:dyDescent="0.25">
      <c r="A225" s="238"/>
      <c r="B225" s="239"/>
      <c r="C225" s="238"/>
      <c r="D225" s="238"/>
      <c r="E225" s="238"/>
      <c r="F225" s="238"/>
      <c r="G225" s="238"/>
      <c r="H225" s="238"/>
      <c r="I225" s="238"/>
      <c r="J225" s="238"/>
      <c r="K225" s="238"/>
      <c r="L225" s="238"/>
      <c r="M225" s="238"/>
      <c r="N225" s="238"/>
      <c r="O225" s="238"/>
      <c r="P225" s="238"/>
      <c r="Q225" s="238"/>
      <c r="R225" s="238"/>
      <c r="S225" s="238"/>
      <c r="T225" s="238"/>
      <c r="U225" s="238"/>
      <c r="V225" s="238"/>
      <c r="W225" s="238"/>
      <c r="X225" s="238"/>
      <c r="Y225" s="238"/>
      <c r="Z225" s="238"/>
      <c r="AA225" s="238"/>
      <c r="AB225" s="238"/>
    </row>
    <row r="226" spans="1:28" ht="15.75" x14ac:dyDescent="0.25">
      <c r="A226" s="238"/>
      <c r="B226" s="239"/>
      <c r="C226" s="238"/>
      <c r="D226" s="238"/>
      <c r="E226" s="238"/>
      <c r="F226" s="238"/>
      <c r="G226" s="238"/>
      <c r="H226" s="238"/>
      <c r="I226" s="238"/>
      <c r="J226" s="238"/>
      <c r="K226" s="238"/>
      <c r="L226" s="238"/>
      <c r="M226" s="238"/>
      <c r="N226" s="238"/>
      <c r="O226" s="238"/>
      <c r="P226" s="238"/>
      <c r="Q226" s="238"/>
      <c r="R226" s="238"/>
      <c r="S226" s="238"/>
      <c r="T226" s="238"/>
      <c r="U226" s="238"/>
      <c r="V226" s="238"/>
      <c r="W226" s="238"/>
      <c r="X226" s="238"/>
      <c r="Y226" s="238"/>
      <c r="Z226" s="238"/>
      <c r="AA226" s="238"/>
      <c r="AB226" s="238"/>
    </row>
    <row r="227" spans="1:28" ht="15.75" x14ac:dyDescent="0.25">
      <c r="A227" s="238"/>
      <c r="B227" s="239"/>
      <c r="C227" s="238"/>
      <c r="D227" s="238"/>
      <c r="E227" s="238"/>
      <c r="F227" s="238"/>
      <c r="G227" s="238"/>
      <c r="H227" s="238"/>
      <c r="I227" s="238"/>
      <c r="J227" s="238"/>
      <c r="K227" s="238"/>
      <c r="L227" s="238"/>
      <c r="M227" s="238"/>
      <c r="N227" s="238"/>
      <c r="O227" s="238"/>
      <c r="P227" s="238"/>
      <c r="Q227" s="238"/>
      <c r="R227" s="238"/>
      <c r="S227" s="238"/>
      <c r="T227" s="238"/>
      <c r="U227" s="238"/>
      <c r="V227" s="238"/>
      <c r="W227" s="238"/>
      <c r="X227" s="238"/>
      <c r="Y227" s="238"/>
      <c r="Z227" s="238"/>
      <c r="AA227" s="238"/>
      <c r="AB227" s="238"/>
    </row>
    <row r="228" spans="1:28" ht="15.75" x14ac:dyDescent="0.25">
      <c r="A228" s="238"/>
      <c r="B228" s="239"/>
      <c r="C228" s="238"/>
      <c r="D228" s="238"/>
      <c r="E228" s="238"/>
      <c r="F228" s="238"/>
      <c r="G228" s="238"/>
      <c r="H228" s="238"/>
      <c r="I228" s="238"/>
      <c r="J228" s="238"/>
      <c r="K228" s="238"/>
      <c r="L228" s="238"/>
      <c r="M228" s="238"/>
      <c r="N228" s="238"/>
      <c r="O228" s="238"/>
      <c r="P228" s="238"/>
      <c r="Q228" s="238"/>
      <c r="R228" s="238"/>
      <c r="S228" s="238"/>
      <c r="T228" s="238"/>
      <c r="U228" s="238"/>
      <c r="V228" s="238"/>
      <c r="W228" s="238"/>
      <c r="X228" s="238"/>
      <c r="Y228" s="238"/>
      <c r="Z228" s="238"/>
      <c r="AA228" s="238"/>
      <c r="AB228" s="238"/>
    </row>
    <row r="229" spans="1:28" ht="15.75" x14ac:dyDescent="0.25">
      <c r="A229" s="238"/>
      <c r="B229" s="239"/>
      <c r="C229" s="238"/>
      <c r="D229" s="238"/>
      <c r="E229" s="238"/>
      <c r="F229" s="238"/>
      <c r="G229" s="238"/>
      <c r="H229" s="238"/>
      <c r="I229" s="238"/>
      <c r="J229" s="238"/>
      <c r="K229" s="238"/>
      <c r="L229" s="238"/>
      <c r="M229" s="238"/>
      <c r="N229" s="238"/>
      <c r="O229" s="238"/>
      <c r="P229" s="238"/>
      <c r="Q229" s="238"/>
      <c r="R229" s="238"/>
      <c r="S229" s="238"/>
      <c r="T229" s="238"/>
      <c r="U229" s="238"/>
      <c r="V229" s="238"/>
      <c r="W229" s="238"/>
      <c r="X229" s="238"/>
      <c r="Y229" s="238"/>
      <c r="Z229" s="238"/>
      <c r="AA229" s="238"/>
      <c r="AB229" s="238"/>
    </row>
    <row r="230" spans="1:28" ht="15.75" x14ac:dyDescent="0.25">
      <c r="A230" s="238"/>
      <c r="B230" s="239"/>
      <c r="C230" s="238"/>
      <c r="D230" s="238"/>
      <c r="E230" s="238"/>
      <c r="F230" s="238"/>
      <c r="G230" s="238"/>
      <c r="H230" s="238"/>
      <c r="I230" s="238"/>
      <c r="J230" s="238"/>
      <c r="K230" s="238"/>
      <c r="L230" s="238"/>
      <c r="M230" s="238"/>
      <c r="N230" s="238"/>
      <c r="O230" s="238"/>
      <c r="P230" s="238"/>
      <c r="Q230" s="238"/>
      <c r="R230" s="238"/>
      <c r="S230" s="238"/>
      <c r="T230" s="238"/>
      <c r="U230" s="238"/>
      <c r="V230" s="238"/>
      <c r="W230" s="238"/>
      <c r="X230" s="238"/>
      <c r="Y230" s="238"/>
      <c r="Z230" s="238"/>
      <c r="AA230" s="238"/>
      <c r="AB230" s="238"/>
    </row>
    <row r="231" spans="1:28" ht="15.75" x14ac:dyDescent="0.25">
      <c r="A231" s="238"/>
      <c r="B231" s="239"/>
      <c r="C231" s="238"/>
      <c r="D231" s="238"/>
      <c r="E231" s="238"/>
      <c r="F231" s="238"/>
      <c r="G231" s="238"/>
      <c r="H231" s="238"/>
      <c r="I231" s="238"/>
      <c r="J231" s="238"/>
      <c r="K231" s="238"/>
      <c r="L231" s="238"/>
      <c r="M231" s="238"/>
      <c r="N231" s="238"/>
      <c r="O231" s="238"/>
      <c r="P231" s="238"/>
      <c r="Q231" s="238"/>
      <c r="R231" s="238"/>
      <c r="S231" s="238"/>
      <c r="T231" s="238"/>
      <c r="U231" s="238"/>
      <c r="V231" s="238"/>
      <c r="W231" s="238"/>
      <c r="X231" s="238"/>
      <c r="Y231" s="238"/>
      <c r="Z231" s="238"/>
      <c r="AA231" s="238"/>
      <c r="AB231" s="238"/>
    </row>
    <row r="232" spans="1:28" ht="15.75" x14ac:dyDescent="0.25">
      <c r="A232" s="238"/>
      <c r="B232" s="239"/>
      <c r="C232" s="238"/>
      <c r="D232" s="238"/>
      <c r="E232" s="238"/>
      <c r="F232" s="238"/>
      <c r="G232" s="238"/>
      <c r="H232" s="238"/>
      <c r="I232" s="238"/>
      <c r="J232" s="238"/>
      <c r="K232" s="238"/>
      <c r="L232" s="238"/>
      <c r="M232" s="238"/>
      <c r="N232" s="238"/>
      <c r="O232" s="238"/>
      <c r="P232" s="238"/>
      <c r="Q232" s="238"/>
      <c r="R232" s="238"/>
      <c r="S232" s="238"/>
      <c r="T232" s="238"/>
      <c r="U232" s="238"/>
      <c r="V232" s="238"/>
      <c r="W232" s="238"/>
      <c r="X232" s="238"/>
      <c r="Y232" s="238"/>
      <c r="Z232" s="238"/>
      <c r="AA232" s="238"/>
      <c r="AB232" s="238"/>
    </row>
    <row r="233" spans="1:28" ht="15.75" x14ac:dyDescent="0.25">
      <c r="A233" s="238"/>
      <c r="B233" s="239"/>
      <c r="C233" s="238"/>
      <c r="D233" s="238"/>
      <c r="E233" s="238"/>
      <c r="F233" s="238"/>
      <c r="G233" s="238"/>
      <c r="H233" s="238"/>
      <c r="I233" s="238"/>
      <c r="J233" s="238"/>
      <c r="K233" s="238"/>
      <c r="L233" s="238"/>
      <c r="M233" s="238"/>
      <c r="N233" s="238"/>
      <c r="O233" s="238"/>
      <c r="P233" s="238"/>
      <c r="Q233" s="238"/>
      <c r="R233" s="238"/>
      <c r="S233" s="238"/>
      <c r="T233" s="238"/>
      <c r="U233" s="238"/>
      <c r="V233" s="238"/>
      <c r="W233" s="238"/>
      <c r="X233" s="238"/>
      <c r="Y233" s="238"/>
      <c r="Z233" s="238"/>
      <c r="AA233" s="238"/>
    </row>
    <row r="234" spans="1:28" ht="15.75" x14ac:dyDescent="0.25">
      <c r="A234" s="238"/>
      <c r="B234" s="239"/>
      <c r="C234" s="238"/>
      <c r="D234" s="238"/>
      <c r="E234" s="238"/>
      <c r="F234" s="238"/>
      <c r="G234" s="238"/>
      <c r="H234" s="238"/>
      <c r="I234" s="238"/>
      <c r="J234" s="238"/>
      <c r="K234" s="238"/>
      <c r="L234" s="238"/>
      <c r="M234" s="238"/>
      <c r="N234" s="238"/>
      <c r="O234" s="238"/>
      <c r="P234" s="238"/>
      <c r="Q234" s="238"/>
      <c r="R234" s="238"/>
      <c r="S234" s="238"/>
      <c r="T234" s="238"/>
      <c r="U234" s="238"/>
      <c r="V234" s="238"/>
      <c r="W234" s="238"/>
      <c r="X234" s="238"/>
      <c r="Y234" s="238"/>
      <c r="Z234" s="238"/>
      <c r="AA234" s="238"/>
    </row>
    <row r="235" spans="1:28" ht="15.75" x14ac:dyDescent="0.25">
      <c r="A235" s="238"/>
      <c r="B235" s="239"/>
      <c r="C235" s="238"/>
      <c r="D235" s="238"/>
      <c r="E235" s="238"/>
      <c r="F235" s="238"/>
      <c r="G235" s="238"/>
      <c r="H235" s="238"/>
      <c r="I235" s="238"/>
      <c r="J235" s="238"/>
      <c r="K235" s="238"/>
      <c r="L235" s="238"/>
      <c r="M235" s="238"/>
      <c r="N235" s="238"/>
      <c r="O235" s="238"/>
      <c r="P235" s="238"/>
      <c r="Q235" s="238"/>
      <c r="R235" s="238"/>
      <c r="S235" s="238"/>
      <c r="T235" s="238"/>
      <c r="U235" s="238"/>
      <c r="V235" s="238"/>
      <c r="W235" s="238"/>
      <c r="X235" s="238"/>
      <c r="Y235" s="238"/>
      <c r="Z235" s="238"/>
      <c r="AA235" s="238"/>
    </row>
    <row r="236" spans="1:28" ht="15.75" x14ac:dyDescent="0.25">
      <c r="A236" s="238"/>
      <c r="B236" s="239"/>
      <c r="C236" s="238"/>
      <c r="D236" s="238"/>
      <c r="E236" s="238"/>
      <c r="F236" s="238"/>
      <c r="G236" s="238"/>
      <c r="H236" s="238"/>
      <c r="I236" s="238"/>
      <c r="J236" s="238"/>
      <c r="K236" s="238"/>
      <c r="L236" s="238"/>
      <c r="M236" s="238"/>
      <c r="N236" s="238"/>
      <c r="O236" s="238"/>
      <c r="P236" s="238"/>
      <c r="Q236" s="238"/>
      <c r="R236" s="238"/>
      <c r="S236" s="238"/>
      <c r="T236" s="238"/>
      <c r="U236" s="238"/>
      <c r="V236" s="238"/>
      <c r="W236" s="238"/>
      <c r="X236" s="238"/>
      <c r="Y236" s="238"/>
      <c r="Z236" s="238"/>
      <c r="AA236" s="238"/>
    </row>
    <row r="237" spans="1:28" ht="15.75" x14ac:dyDescent="0.25">
      <c r="A237" s="238"/>
      <c r="B237" s="239"/>
      <c r="C237" s="238"/>
      <c r="D237" s="238"/>
      <c r="E237" s="238"/>
      <c r="F237" s="238"/>
      <c r="G237" s="238"/>
      <c r="H237" s="238"/>
      <c r="I237" s="238"/>
      <c r="J237" s="238"/>
      <c r="K237" s="238"/>
      <c r="L237" s="238"/>
      <c r="M237" s="238"/>
      <c r="N237" s="238"/>
      <c r="O237" s="238"/>
      <c r="P237" s="238"/>
      <c r="Q237" s="238"/>
      <c r="R237" s="238"/>
      <c r="S237" s="238"/>
      <c r="T237" s="238"/>
      <c r="U237" s="238"/>
      <c r="V237" s="238"/>
      <c r="W237" s="238"/>
      <c r="X237" s="238"/>
      <c r="Y237" s="238"/>
      <c r="Z237" s="238"/>
      <c r="AA237" s="238"/>
    </row>
    <row r="238" spans="1:28" ht="15.75" x14ac:dyDescent="0.25">
      <c r="A238" s="238"/>
      <c r="B238" s="239"/>
      <c r="C238" s="238"/>
      <c r="D238" s="238"/>
      <c r="E238" s="238"/>
      <c r="F238" s="238"/>
      <c r="G238" s="238"/>
      <c r="H238" s="238"/>
      <c r="I238" s="238"/>
      <c r="J238" s="238"/>
      <c r="K238" s="238"/>
      <c r="L238" s="238"/>
      <c r="M238" s="238"/>
      <c r="N238" s="238"/>
      <c r="O238" s="238"/>
      <c r="P238" s="238"/>
      <c r="Q238" s="238"/>
      <c r="R238" s="238"/>
      <c r="S238" s="238"/>
      <c r="T238" s="238"/>
      <c r="U238" s="238"/>
      <c r="V238" s="238"/>
      <c r="W238" s="238"/>
      <c r="X238" s="238"/>
      <c r="Y238" s="238"/>
      <c r="Z238" s="238"/>
      <c r="AA238" s="238"/>
    </row>
    <row r="239" spans="1:28" ht="15.75" x14ac:dyDescent="0.25">
      <c r="A239" s="238"/>
      <c r="B239" s="239"/>
      <c r="C239" s="238"/>
      <c r="D239" s="238"/>
      <c r="E239" s="238"/>
      <c r="F239" s="238"/>
      <c r="G239" s="238"/>
      <c r="H239" s="238"/>
      <c r="I239" s="238"/>
      <c r="J239" s="238"/>
      <c r="K239" s="238"/>
      <c r="L239" s="238"/>
      <c r="M239" s="238"/>
      <c r="N239" s="238"/>
      <c r="O239" s="238"/>
      <c r="P239" s="238"/>
      <c r="Q239" s="238"/>
      <c r="R239" s="238"/>
      <c r="S239" s="238"/>
      <c r="T239" s="238"/>
      <c r="U239" s="238"/>
      <c r="V239" s="238"/>
      <c r="W239" s="238"/>
      <c r="X239" s="238"/>
      <c r="Y239" s="238"/>
      <c r="Z239" s="238"/>
      <c r="AA239" s="238"/>
    </row>
    <row r="240" spans="1:28" ht="15.75" x14ac:dyDescent="0.25">
      <c r="A240" s="238"/>
      <c r="B240" s="239"/>
      <c r="C240" s="238"/>
      <c r="D240" s="238"/>
      <c r="E240" s="238"/>
      <c r="F240" s="238"/>
      <c r="G240" s="238"/>
      <c r="H240" s="238"/>
      <c r="I240" s="238"/>
      <c r="J240" s="238"/>
      <c r="K240" s="238"/>
      <c r="L240" s="238"/>
      <c r="M240" s="238"/>
      <c r="N240" s="238"/>
      <c r="O240" s="238"/>
      <c r="P240" s="238"/>
      <c r="Q240" s="238"/>
      <c r="R240" s="238"/>
      <c r="S240" s="238"/>
      <c r="T240" s="238"/>
      <c r="U240" s="238"/>
      <c r="V240" s="238"/>
      <c r="W240" s="238"/>
      <c r="X240" s="238"/>
      <c r="Y240" s="238"/>
      <c r="Z240" s="238"/>
      <c r="AA240" s="238"/>
    </row>
    <row r="241" spans="1:27" ht="15.75" x14ac:dyDescent="0.25">
      <c r="A241" s="238"/>
      <c r="B241" s="239"/>
      <c r="C241" s="238"/>
      <c r="D241" s="238"/>
      <c r="E241" s="238"/>
      <c r="F241" s="238"/>
      <c r="G241" s="238"/>
      <c r="H241" s="238"/>
      <c r="I241" s="238"/>
      <c r="J241" s="238"/>
      <c r="K241" s="238"/>
      <c r="L241" s="238"/>
      <c r="M241" s="238"/>
      <c r="N241" s="238"/>
      <c r="O241" s="238"/>
      <c r="P241" s="238"/>
      <c r="Q241" s="238"/>
      <c r="R241" s="238"/>
      <c r="S241" s="238"/>
      <c r="T241" s="238"/>
      <c r="U241" s="238"/>
      <c r="V241" s="238"/>
      <c r="W241" s="238"/>
      <c r="X241" s="238"/>
      <c r="Y241" s="238"/>
      <c r="Z241" s="238"/>
      <c r="AA241" s="238"/>
    </row>
    <row r="242" spans="1:27" ht="15.75" x14ac:dyDescent="0.25">
      <c r="A242" s="238"/>
      <c r="B242" s="239"/>
      <c r="C242" s="238"/>
      <c r="D242" s="238"/>
      <c r="E242" s="238"/>
      <c r="F242" s="238"/>
      <c r="G242" s="238"/>
      <c r="H242" s="238"/>
      <c r="I242" s="238"/>
      <c r="J242" s="238"/>
      <c r="K242" s="238"/>
      <c r="L242" s="238"/>
      <c r="M242" s="238"/>
      <c r="N242" s="238"/>
      <c r="O242" s="238"/>
      <c r="P242" s="238"/>
      <c r="Q242" s="238"/>
      <c r="R242" s="238"/>
      <c r="S242" s="238"/>
      <c r="T242" s="238"/>
      <c r="U242" s="238"/>
      <c r="V242" s="238"/>
      <c r="W242" s="238"/>
      <c r="X242" s="238"/>
      <c r="Y242" s="238"/>
      <c r="Z242" s="238"/>
      <c r="AA242" s="238"/>
    </row>
    <row r="243" spans="1:27" ht="15.75" x14ac:dyDescent="0.25">
      <c r="A243" s="238"/>
      <c r="B243" s="239"/>
      <c r="C243" s="238"/>
      <c r="D243" s="238"/>
      <c r="E243" s="238"/>
      <c r="F243" s="238"/>
      <c r="G243" s="238"/>
      <c r="H243" s="238"/>
      <c r="I243" s="238"/>
      <c r="J243" s="238"/>
      <c r="K243" s="238"/>
      <c r="L243" s="238"/>
      <c r="M243" s="238"/>
      <c r="N243" s="238"/>
      <c r="O243" s="238"/>
      <c r="P243" s="238"/>
      <c r="Q243" s="238"/>
      <c r="R243" s="238"/>
      <c r="S243" s="238"/>
      <c r="T243" s="238"/>
      <c r="U243" s="238"/>
      <c r="V243" s="238"/>
      <c r="W243" s="238"/>
      <c r="X243" s="238"/>
      <c r="Y243" s="238"/>
      <c r="Z243" s="238"/>
      <c r="AA243" s="238"/>
    </row>
    <row r="244" spans="1:27" ht="15.75" x14ac:dyDescent="0.25">
      <c r="A244" s="238"/>
      <c r="B244" s="239"/>
      <c r="C244" s="238"/>
      <c r="D244" s="238"/>
      <c r="E244" s="238"/>
      <c r="F244" s="238"/>
      <c r="G244" s="238"/>
      <c r="H244" s="238"/>
      <c r="I244" s="238"/>
      <c r="J244" s="238"/>
      <c r="K244" s="238"/>
      <c r="L244" s="238"/>
      <c r="M244" s="238"/>
      <c r="N244" s="238"/>
      <c r="O244" s="238"/>
      <c r="P244" s="238"/>
      <c r="Q244" s="238"/>
      <c r="R244" s="238"/>
      <c r="S244" s="238"/>
      <c r="T244" s="238"/>
      <c r="U244" s="238"/>
      <c r="V244" s="238"/>
      <c r="W244" s="238"/>
      <c r="X244" s="238"/>
      <c r="Y244" s="238"/>
      <c r="Z244" s="238"/>
      <c r="AA244" s="238"/>
    </row>
    <row r="245" spans="1:27" ht="15.75" x14ac:dyDescent="0.25">
      <c r="A245" s="238"/>
      <c r="B245" s="239"/>
      <c r="C245" s="238"/>
      <c r="D245" s="238"/>
      <c r="E245" s="238"/>
      <c r="F245" s="238"/>
      <c r="G245" s="238"/>
      <c r="H245" s="238"/>
      <c r="I245" s="238"/>
      <c r="J245" s="238"/>
      <c r="K245" s="238"/>
      <c r="L245" s="238"/>
      <c r="M245" s="238"/>
      <c r="N245" s="238"/>
      <c r="O245" s="238"/>
      <c r="P245" s="238"/>
      <c r="Q245" s="238"/>
      <c r="R245" s="238"/>
      <c r="S245" s="238"/>
      <c r="T245" s="238"/>
      <c r="U245" s="238"/>
      <c r="V245" s="238"/>
      <c r="W245" s="238"/>
      <c r="X245" s="238"/>
      <c r="Y245" s="238"/>
      <c r="Z245" s="238"/>
      <c r="AA245" s="238"/>
    </row>
    <row r="246" spans="1:27" ht="15.75" x14ac:dyDescent="0.25">
      <c r="A246" s="238"/>
      <c r="B246" s="239"/>
      <c r="C246" s="238"/>
      <c r="D246" s="238"/>
      <c r="E246" s="238"/>
      <c r="F246" s="238"/>
      <c r="G246" s="238"/>
      <c r="H246" s="238"/>
      <c r="I246" s="238"/>
      <c r="J246" s="238"/>
      <c r="K246" s="238"/>
      <c r="L246" s="238"/>
      <c r="M246" s="238"/>
      <c r="N246" s="238"/>
      <c r="O246" s="238"/>
      <c r="P246" s="238"/>
      <c r="Q246" s="238"/>
      <c r="R246" s="238"/>
      <c r="S246" s="238"/>
      <c r="T246" s="238"/>
      <c r="U246" s="238"/>
      <c r="V246" s="238"/>
      <c r="W246" s="238"/>
      <c r="X246" s="238"/>
      <c r="Y246" s="238"/>
      <c r="Z246" s="238"/>
      <c r="AA246" s="238"/>
    </row>
    <row r="247" spans="1:27" ht="15.75" x14ac:dyDescent="0.25">
      <c r="A247" s="238"/>
      <c r="B247" s="239"/>
      <c r="C247" s="238"/>
      <c r="D247" s="238"/>
      <c r="E247" s="238"/>
      <c r="F247" s="238"/>
      <c r="G247" s="238"/>
      <c r="H247" s="238"/>
      <c r="I247" s="238"/>
      <c r="J247" s="238"/>
      <c r="K247" s="238"/>
      <c r="L247" s="238"/>
      <c r="M247" s="238"/>
      <c r="N247" s="238"/>
      <c r="O247" s="238"/>
      <c r="P247" s="238"/>
      <c r="Q247" s="238"/>
      <c r="R247" s="238"/>
      <c r="S247" s="238"/>
      <c r="T247" s="238"/>
      <c r="U247" s="238"/>
      <c r="V247" s="238"/>
      <c r="W247" s="238"/>
      <c r="X247" s="238"/>
      <c r="Y247" s="238"/>
      <c r="Z247" s="238"/>
      <c r="AA247" s="238"/>
    </row>
    <row r="248" spans="1:27" ht="15.75" x14ac:dyDescent="0.25">
      <c r="A248" s="238"/>
      <c r="B248" s="239"/>
      <c r="C248" s="238"/>
      <c r="D248" s="238"/>
      <c r="E248" s="238"/>
      <c r="F248" s="238"/>
      <c r="G248" s="238"/>
      <c r="H248" s="238"/>
      <c r="I248" s="238"/>
      <c r="J248" s="238"/>
      <c r="K248" s="238"/>
      <c r="L248" s="238"/>
      <c r="M248" s="238"/>
      <c r="N248" s="238"/>
      <c r="O248" s="238"/>
      <c r="P248" s="238"/>
      <c r="Q248" s="238"/>
      <c r="R248" s="238"/>
      <c r="S248" s="238"/>
      <c r="T248" s="238"/>
      <c r="U248" s="238"/>
      <c r="V248" s="238"/>
      <c r="W248" s="238"/>
      <c r="X248" s="238"/>
      <c r="Y248" s="238"/>
      <c r="Z248" s="238"/>
      <c r="AA248" s="238"/>
    </row>
    <row r="249" spans="1:27" ht="15.75" x14ac:dyDescent="0.25">
      <c r="A249" s="238"/>
      <c r="B249" s="239"/>
      <c r="C249" s="238"/>
      <c r="D249" s="238"/>
      <c r="E249" s="238"/>
      <c r="F249" s="238"/>
      <c r="G249" s="238"/>
      <c r="H249" s="238"/>
      <c r="I249" s="238"/>
      <c r="J249" s="238"/>
      <c r="K249" s="238"/>
      <c r="L249" s="238"/>
      <c r="M249" s="238"/>
      <c r="N249" s="238"/>
      <c r="O249" s="238"/>
      <c r="P249" s="238"/>
      <c r="Q249" s="238"/>
      <c r="R249" s="238"/>
      <c r="S249" s="238"/>
      <c r="T249" s="238"/>
      <c r="U249" s="238"/>
      <c r="V249" s="238"/>
      <c r="W249" s="238"/>
      <c r="X249" s="238"/>
      <c r="Y249" s="238"/>
      <c r="Z249" s="238"/>
      <c r="AA249" s="238"/>
    </row>
    <row r="250" spans="1:27" ht="15.75" x14ac:dyDescent="0.25">
      <c r="A250" s="238"/>
      <c r="B250" s="239"/>
      <c r="C250" s="238"/>
      <c r="D250" s="238"/>
      <c r="E250" s="238"/>
      <c r="F250" s="238"/>
      <c r="G250" s="238"/>
      <c r="H250" s="238"/>
      <c r="I250" s="238"/>
      <c r="J250" s="238"/>
      <c r="K250" s="238"/>
      <c r="L250" s="238"/>
      <c r="M250" s="238"/>
      <c r="N250" s="238"/>
      <c r="O250" s="238"/>
      <c r="P250" s="238"/>
      <c r="Q250" s="238"/>
      <c r="R250" s="238"/>
      <c r="S250" s="238"/>
      <c r="T250" s="238"/>
      <c r="U250" s="238"/>
      <c r="V250" s="238"/>
      <c r="W250" s="238"/>
      <c r="X250" s="238"/>
      <c r="Y250" s="238"/>
      <c r="Z250" s="238"/>
      <c r="AA250" s="238"/>
    </row>
    <row r="251" spans="1:27" ht="15.75" x14ac:dyDescent="0.25">
      <c r="A251" s="238"/>
      <c r="B251" s="239"/>
      <c r="C251" s="238"/>
      <c r="D251" s="238"/>
      <c r="E251" s="238"/>
      <c r="F251" s="238"/>
      <c r="G251" s="238"/>
      <c r="H251" s="238"/>
      <c r="I251" s="238"/>
      <c r="J251" s="238"/>
      <c r="K251" s="238"/>
      <c r="L251" s="238"/>
      <c r="M251" s="238"/>
      <c r="N251" s="238"/>
      <c r="O251" s="238"/>
      <c r="P251" s="238"/>
      <c r="Q251" s="238"/>
      <c r="R251" s="238"/>
      <c r="S251" s="238"/>
      <c r="T251" s="238"/>
      <c r="U251" s="238"/>
      <c r="V251" s="238"/>
      <c r="W251" s="238"/>
      <c r="X251" s="238"/>
      <c r="Y251" s="238"/>
      <c r="Z251" s="238"/>
      <c r="AA251" s="238"/>
    </row>
    <row r="252" spans="1:27" ht="15.75" x14ac:dyDescent="0.25">
      <c r="A252" s="238"/>
      <c r="B252" s="239"/>
      <c r="C252" s="238"/>
      <c r="D252" s="238"/>
      <c r="E252" s="238"/>
      <c r="F252" s="238"/>
      <c r="G252" s="238"/>
      <c r="H252" s="238"/>
      <c r="I252" s="238"/>
      <c r="J252" s="238"/>
      <c r="K252" s="238"/>
      <c r="L252" s="238"/>
      <c r="M252" s="238"/>
      <c r="N252" s="238"/>
      <c r="O252" s="238"/>
      <c r="P252" s="238"/>
      <c r="Q252" s="238"/>
      <c r="R252" s="238"/>
      <c r="S252" s="238"/>
      <c r="T252" s="238"/>
      <c r="U252" s="238"/>
      <c r="V252" s="238"/>
      <c r="W252" s="238"/>
      <c r="X252" s="238"/>
      <c r="Y252" s="238"/>
      <c r="Z252" s="238"/>
      <c r="AA252" s="238"/>
    </row>
    <row r="253" spans="1:27" ht="15.75" x14ac:dyDescent="0.25">
      <c r="A253" s="238"/>
      <c r="B253" s="239"/>
      <c r="C253" s="238"/>
      <c r="D253" s="238"/>
      <c r="E253" s="238"/>
      <c r="F253" s="238"/>
      <c r="G253" s="238"/>
      <c r="H253" s="238"/>
      <c r="I253" s="238"/>
      <c r="J253" s="238"/>
      <c r="K253" s="238"/>
      <c r="L253" s="238"/>
      <c r="M253" s="238"/>
      <c r="N253" s="238"/>
      <c r="O253" s="238"/>
      <c r="P253" s="238"/>
      <c r="Q253" s="238"/>
      <c r="R253" s="238"/>
      <c r="S253" s="238"/>
      <c r="T253" s="238"/>
      <c r="U253" s="238"/>
      <c r="V253" s="238"/>
      <c r="W253" s="238"/>
      <c r="X253" s="238"/>
      <c r="Y253" s="238"/>
      <c r="Z253" s="238"/>
      <c r="AA253" s="238"/>
    </row>
    <row r="254" spans="1:27" ht="15.75" x14ac:dyDescent="0.25">
      <c r="A254" s="238"/>
      <c r="B254" s="239"/>
      <c r="C254" s="238"/>
      <c r="D254" s="238"/>
      <c r="E254" s="238"/>
      <c r="F254" s="238"/>
      <c r="G254" s="238"/>
      <c r="H254" s="238"/>
      <c r="I254" s="238"/>
      <c r="J254" s="238"/>
      <c r="K254" s="238"/>
      <c r="L254" s="238"/>
      <c r="M254" s="238"/>
      <c r="N254" s="238"/>
      <c r="O254" s="238"/>
      <c r="P254" s="238"/>
      <c r="Q254" s="238"/>
      <c r="R254" s="238"/>
      <c r="S254" s="238"/>
      <c r="T254" s="238"/>
      <c r="U254" s="238"/>
      <c r="V254" s="238"/>
      <c r="W254" s="238"/>
      <c r="X254" s="238"/>
      <c r="Y254" s="238"/>
      <c r="Z254" s="238"/>
      <c r="AA254" s="238"/>
    </row>
    <row r="255" spans="1:27" ht="15.75" x14ac:dyDescent="0.25">
      <c r="A255" s="238"/>
      <c r="B255" s="239"/>
      <c r="C255" s="238"/>
      <c r="D255" s="238"/>
      <c r="E255" s="238"/>
      <c r="F255" s="238"/>
      <c r="G255" s="238"/>
      <c r="H255" s="238"/>
      <c r="I255" s="238"/>
      <c r="J255" s="238"/>
      <c r="K255" s="238"/>
      <c r="L255" s="238"/>
      <c r="M255" s="238"/>
      <c r="N255" s="238"/>
      <c r="O255" s="238"/>
      <c r="P255" s="238"/>
      <c r="Q255" s="238"/>
      <c r="R255" s="238"/>
      <c r="S255" s="238"/>
      <c r="T255" s="238"/>
      <c r="U255" s="238"/>
      <c r="V255" s="238"/>
      <c r="W255" s="238"/>
      <c r="X255" s="238"/>
      <c r="Y255" s="238"/>
      <c r="Z255" s="238"/>
      <c r="AA255" s="238"/>
    </row>
    <row r="256" spans="1:27" ht="15.75" x14ac:dyDescent="0.25">
      <c r="A256" s="238"/>
      <c r="B256" s="239"/>
      <c r="C256" s="238"/>
      <c r="D256" s="238"/>
      <c r="E256" s="238"/>
      <c r="F256" s="238"/>
      <c r="G256" s="238"/>
      <c r="H256" s="238"/>
      <c r="I256" s="238"/>
      <c r="J256" s="238"/>
      <c r="K256" s="238"/>
      <c r="L256" s="238"/>
      <c r="M256" s="238"/>
      <c r="N256" s="238"/>
      <c r="O256" s="238"/>
      <c r="P256" s="238"/>
      <c r="Q256" s="238"/>
      <c r="R256" s="238"/>
      <c r="S256" s="238"/>
      <c r="T256" s="238"/>
      <c r="U256" s="238"/>
      <c r="V256" s="238"/>
      <c r="W256" s="238"/>
      <c r="X256" s="238"/>
      <c r="Y256" s="238"/>
      <c r="Z256" s="238"/>
      <c r="AA256" s="238"/>
    </row>
    <row r="257" spans="1:27" ht="15.75" x14ac:dyDescent="0.25">
      <c r="A257" s="238"/>
      <c r="B257" s="239"/>
      <c r="C257" s="238"/>
      <c r="D257" s="238"/>
      <c r="E257" s="238"/>
      <c r="F257" s="238"/>
      <c r="G257" s="238"/>
      <c r="H257" s="238"/>
      <c r="I257" s="238"/>
      <c r="J257" s="238"/>
      <c r="K257" s="238"/>
      <c r="L257" s="238"/>
      <c r="M257" s="238"/>
      <c r="N257" s="238"/>
      <c r="O257" s="238"/>
      <c r="P257" s="238"/>
      <c r="Q257" s="238"/>
      <c r="R257" s="238"/>
      <c r="S257" s="238"/>
      <c r="T257" s="238"/>
      <c r="U257" s="238"/>
      <c r="V257" s="238"/>
      <c r="W257" s="238"/>
      <c r="X257" s="238"/>
      <c r="Y257" s="238"/>
      <c r="Z257" s="238"/>
      <c r="AA257" s="238"/>
    </row>
    <row r="258" spans="1:27" ht="15.75" x14ac:dyDescent="0.25">
      <c r="A258" s="238"/>
      <c r="B258" s="239"/>
      <c r="C258" s="238"/>
      <c r="D258" s="238"/>
      <c r="E258" s="238"/>
      <c r="F258" s="238"/>
      <c r="G258" s="238"/>
      <c r="H258" s="238"/>
      <c r="I258" s="238"/>
      <c r="J258" s="238"/>
      <c r="K258" s="238"/>
      <c r="L258" s="238"/>
      <c r="M258" s="238"/>
      <c r="N258" s="238"/>
      <c r="O258" s="238"/>
      <c r="P258" s="238"/>
      <c r="Q258" s="238"/>
      <c r="R258" s="238"/>
      <c r="S258" s="238"/>
      <c r="T258" s="238"/>
      <c r="U258" s="238"/>
      <c r="V258" s="238"/>
      <c r="W258" s="238"/>
      <c r="X258" s="238"/>
      <c r="Y258" s="238"/>
      <c r="Z258" s="238"/>
      <c r="AA258" s="238"/>
    </row>
    <row r="259" spans="1:27" ht="15.75" x14ac:dyDescent="0.25">
      <c r="A259" s="238"/>
      <c r="B259" s="239"/>
      <c r="C259" s="238"/>
      <c r="D259" s="238"/>
      <c r="E259" s="238"/>
      <c r="F259" s="238"/>
      <c r="G259" s="238"/>
      <c r="H259" s="238"/>
      <c r="I259" s="238"/>
      <c r="J259" s="238"/>
      <c r="K259" s="238"/>
      <c r="L259" s="238"/>
      <c r="M259" s="238"/>
      <c r="N259" s="238"/>
      <c r="O259" s="238"/>
      <c r="P259" s="238"/>
      <c r="Q259" s="238"/>
      <c r="R259" s="238"/>
      <c r="S259" s="238"/>
      <c r="T259" s="238"/>
      <c r="U259" s="238"/>
      <c r="V259" s="238"/>
      <c r="W259" s="238"/>
      <c r="X259" s="238"/>
      <c r="Y259" s="238"/>
      <c r="Z259" s="238"/>
      <c r="AA259" s="238"/>
    </row>
    <row r="260" spans="1:27" ht="15.75" x14ac:dyDescent="0.25">
      <c r="A260" s="238"/>
      <c r="B260" s="239"/>
      <c r="C260" s="238"/>
      <c r="D260" s="238"/>
      <c r="E260" s="238"/>
      <c r="F260" s="238"/>
      <c r="G260" s="238"/>
      <c r="H260" s="238"/>
      <c r="I260" s="238"/>
      <c r="J260" s="238"/>
      <c r="K260" s="238"/>
      <c r="L260" s="238"/>
      <c r="M260" s="238"/>
      <c r="N260" s="238"/>
      <c r="O260" s="238"/>
      <c r="P260" s="238"/>
      <c r="Q260" s="238"/>
      <c r="R260" s="238"/>
      <c r="S260" s="238"/>
      <c r="T260" s="238"/>
      <c r="U260" s="238"/>
      <c r="V260" s="238"/>
      <c r="W260" s="238"/>
      <c r="X260" s="238"/>
      <c r="Y260" s="238"/>
      <c r="Z260" s="238"/>
      <c r="AA260" s="238"/>
    </row>
    <row r="261" spans="1:27" ht="15.75" x14ac:dyDescent="0.25">
      <c r="A261" s="238"/>
      <c r="B261" s="239"/>
      <c r="C261" s="238"/>
      <c r="D261" s="238"/>
      <c r="E261" s="238"/>
      <c r="F261" s="238"/>
      <c r="G261" s="238"/>
      <c r="H261" s="238"/>
      <c r="I261" s="238"/>
      <c r="J261" s="238"/>
      <c r="K261" s="238"/>
      <c r="L261" s="238"/>
      <c r="M261" s="238"/>
      <c r="N261" s="238"/>
      <c r="O261" s="238"/>
      <c r="P261" s="238"/>
      <c r="Q261" s="238"/>
      <c r="R261" s="238"/>
      <c r="S261" s="238"/>
      <c r="T261" s="238"/>
      <c r="U261" s="238"/>
      <c r="V261" s="238"/>
      <c r="W261" s="238"/>
      <c r="X261" s="238"/>
      <c r="Y261" s="238"/>
      <c r="Z261" s="238"/>
      <c r="AA261" s="238"/>
    </row>
    <row r="262" spans="1:27" ht="15.75" x14ac:dyDescent="0.25">
      <c r="A262" s="238"/>
      <c r="B262" s="239"/>
      <c r="C262" s="238"/>
      <c r="D262" s="238"/>
      <c r="E262" s="238"/>
      <c r="F262" s="238"/>
      <c r="G262" s="238"/>
      <c r="H262" s="238"/>
      <c r="I262" s="238"/>
      <c r="J262" s="238"/>
      <c r="K262" s="238"/>
      <c r="L262" s="238"/>
      <c r="M262" s="238"/>
      <c r="N262" s="238"/>
      <c r="O262" s="238"/>
      <c r="P262" s="238"/>
      <c r="Q262" s="238"/>
      <c r="R262" s="238"/>
      <c r="S262" s="238"/>
      <c r="T262" s="238"/>
      <c r="U262" s="238"/>
      <c r="V262" s="238"/>
      <c r="W262" s="238"/>
      <c r="X262" s="238"/>
      <c r="Y262" s="238"/>
      <c r="Z262" s="238"/>
      <c r="AA262" s="238"/>
    </row>
    <row r="263" spans="1:27" ht="15.75" x14ac:dyDescent="0.25">
      <c r="A263" s="238"/>
      <c r="B263" s="239"/>
      <c r="C263" s="238"/>
      <c r="D263" s="238"/>
      <c r="E263" s="238"/>
      <c r="F263" s="238"/>
      <c r="G263" s="238"/>
      <c r="H263" s="238"/>
      <c r="I263" s="238"/>
      <c r="J263" s="238"/>
      <c r="K263" s="238"/>
      <c r="L263" s="238"/>
      <c r="M263" s="238"/>
      <c r="N263" s="238"/>
      <c r="O263" s="238"/>
      <c r="P263" s="238"/>
      <c r="Q263" s="238"/>
      <c r="R263" s="238"/>
      <c r="S263" s="238"/>
      <c r="T263" s="238"/>
      <c r="U263" s="238"/>
      <c r="V263" s="238"/>
      <c r="W263" s="238"/>
      <c r="X263" s="238"/>
      <c r="Y263" s="238"/>
      <c r="Z263" s="238"/>
      <c r="AA263" s="238"/>
    </row>
    <row r="264" spans="1:27" ht="15.75" x14ac:dyDescent="0.25">
      <c r="A264" s="238"/>
      <c r="B264" s="239"/>
      <c r="C264" s="238"/>
      <c r="D264" s="238"/>
      <c r="E264" s="238"/>
      <c r="F264" s="238"/>
      <c r="G264" s="238"/>
      <c r="H264" s="238"/>
      <c r="I264" s="238"/>
      <c r="J264" s="238"/>
      <c r="K264" s="238"/>
      <c r="L264" s="238"/>
      <c r="M264" s="238"/>
      <c r="N264" s="238"/>
      <c r="O264" s="238"/>
      <c r="P264" s="238"/>
      <c r="Q264" s="238"/>
      <c r="R264" s="238"/>
      <c r="S264" s="238"/>
      <c r="T264" s="238"/>
      <c r="U264" s="238"/>
      <c r="V264" s="238"/>
      <c r="W264" s="238"/>
      <c r="X264" s="238"/>
      <c r="Y264" s="238"/>
      <c r="Z264" s="238"/>
      <c r="AA264" s="238"/>
    </row>
    <row r="265" spans="1:27" ht="15.75" x14ac:dyDescent="0.25">
      <c r="A265" s="238"/>
      <c r="B265" s="239"/>
      <c r="C265" s="238"/>
      <c r="D265" s="238"/>
      <c r="E265" s="238"/>
      <c r="F265" s="238"/>
      <c r="G265" s="238"/>
      <c r="H265" s="238"/>
      <c r="I265" s="238"/>
      <c r="J265" s="238"/>
      <c r="K265" s="238"/>
      <c r="L265" s="238"/>
      <c r="M265" s="238"/>
      <c r="N265" s="238"/>
      <c r="O265" s="238"/>
      <c r="P265" s="238"/>
      <c r="Q265" s="238"/>
      <c r="R265" s="238"/>
      <c r="S265" s="238"/>
      <c r="T265" s="238"/>
      <c r="U265" s="238"/>
      <c r="V265" s="238"/>
      <c r="W265" s="238"/>
      <c r="X265" s="238"/>
      <c r="Y265" s="238"/>
      <c r="Z265" s="238"/>
      <c r="AA265" s="238"/>
    </row>
    <row r="266" spans="1:27" ht="15.75" x14ac:dyDescent="0.25">
      <c r="A266" s="238"/>
      <c r="B266" s="239"/>
      <c r="C266" s="238"/>
      <c r="D266" s="238"/>
      <c r="E266" s="238"/>
      <c r="F266" s="238"/>
      <c r="G266" s="238"/>
      <c r="H266" s="238"/>
      <c r="I266" s="238"/>
      <c r="J266" s="238"/>
      <c r="K266" s="238"/>
      <c r="L266" s="238"/>
      <c r="M266" s="238"/>
      <c r="N266" s="238"/>
      <c r="O266" s="238"/>
      <c r="P266" s="238"/>
      <c r="Q266" s="238"/>
      <c r="R266" s="238"/>
      <c r="S266" s="238"/>
      <c r="T266" s="238"/>
      <c r="U266" s="238"/>
      <c r="V266" s="238"/>
      <c r="W266" s="238"/>
      <c r="X266" s="238"/>
      <c r="Y266" s="238"/>
      <c r="Z266" s="238"/>
      <c r="AA266" s="238"/>
    </row>
    <row r="267" spans="1:27" ht="15.75" x14ac:dyDescent="0.25">
      <c r="A267" s="238"/>
      <c r="B267" s="239"/>
      <c r="C267" s="238"/>
      <c r="D267" s="238"/>
      <c r="E267" s="238"/>
      <c r="F267" s="238"/>
      <c r="G267" s="238"/>
      <c r="H267" s="238"/>
      <c r="I267" s="238"/>
      <c r="J267" s="238"/>
      <c r="K267" s="238"/>
      <c r="L267" s="238"/>
      <c r="M267" s="238"/>
      <c r="N267" s="238"/>
      <c r="O267" s="238"/>
      <c r="P267" s="238"/>
      <c r="Q267" s="238"/>
      <c r="R267" s="238"/>
      <c r="S267" s="238"/>
      <c r="T267" s="238"/>
      <c r="U267" s="238"/>
      <c r="V267" s="238"/>
      <c r="W267" s="238"/>
      <c r="X267" s="238"/>
      <c r="Y267" s="238"/>
      <c r="Z267" s="238"/>
      <c r="AA267" s="238"/>
    </row>
    <row r="268" spans="1:27" ht="15.75" x14ac:dyDescent="0.25">
      <c r="A268" s="238"/>
      <c r="B268" s="239"/>
      <c r="C268" s="238"/>
      <c r="D268" s="238"/>
      <c r="E268" s="238"/>
      <c r="F268" s="238"/>
      <c r="G268" s="238"/>
      <c r="H268" s="238"/>
      <c r="I268" s="238"/>
      <c r="J268" s="238"/>
      <c r="K268" s="238"/>
      <c r="L268" s="238"/>
      <c r="M268" s="238"/>
      <c r="N268" s="238"/>
      <c r="O268" s="238"/>
      <c r="P268" s="238"/>
      <c r="Q268" s="238"/>
      <c r="R268" s="238"/>
      <c r="S268" s="238"/>
      <c r="T268" s="238"/>
      <c r="U268" s="238"/>
      <c r="V268" s="238"/>
      <c r="W268" s="238"/>
      <c r="X268" s="238"/>
      <c r="Y268" s="238"/>
      <c r="Z268" s="238"/>
      <c r="AA268" s="238"/>
    </row>
    <row r="269" spans="1:27" ht="15.75" x14ac:dyDescent="0.25">
      <c r="A269" s="238"/>
      <c r="B269" s="239"/>
      <c r="C269" s="238"/>
      <c r="D269" s="238"/>
      <c r="E269" s="238"/>
      <c r="F269" s="238"/>
      <c r="G269" s="238"/>
      <c r="H269" s="238"/>
      <c r="I269" s="238"/>
      <c r="J269" s="238"/>
      <c r="K269" s="238"/>
      <c r="L269" s="238"/>
      <c r="M269" s="238"/>
      <c r="N269" s="238"/>
      <c r="O269" s="238"/>
      <c r="P269" s="238"/>
      <c r="Q269" s="238"/>
      <c r="R269" s="238"/>
      <c r="S269" s="238"/>
      <c r="T269" s="238"/>
      <c r="U269" s="238"/>
      <c r="V269" s="238"/>
      <c r="W269" s="238"/>
      <c r="X269" s="238"/>
      <c r="Y269" s="238"/>
      <c r="Z269" s="238"/>
      <c r="AA269" s="238"/>
    </row>
    <row r="270" spans="1:27" ht="15.75" x14ac:dyDescent="0.25">
      <c r="A270" s="238"/>
      <c r="B270" s="239"/>
      <c r="C270" s="238"/>
      <c r="D270" s="238"/>
      <c r="E270" s="238"/>
      <c r="F270" s="238"/>
      <c r="G270" s="238"/>
      <c r="H270" s="238"/>
      <c r="I270" s="238"/>
      <c r="J270" s="238"/>
      <c r="K270" s="238"/>
      <c r="L270" s="238"/>
      <c r="M270" s="238"/>
      <c r="N270" s="238"/>
      <c r="O270" s="238"/>
      <c r="P270" s="238"/>
      <c r="Q270" s="238"/>
      <c r="R270" s="238"/>
      <c r="S270" s="238"/>
      <c r="T270" s="238"/>
      <c r="U270" s="238"/>
      <c r="V270" s="238"/>
      <c r="W270" s="238"/>
      <c r="X270" s="238"/>
      <c r="Y270" s="238"/>
      <c r="Z270" s="238"/>
      <c r="AA270" s="238"/>
    </row>
    <row r="271" spans="1:27" ht="15.75" x14ac:dyDescent="0.25">
      <c r="A271" s="238"/>
      <c r="B271" s="239"/>
      <c r="C271" s="238"/>
      <c r="D271" s="238"/>
      <c r="E271" s="238"/>
      <c r="F271" s="238"/>
      <c r="G271" s="238"/>
      <c r="H271" s="238"/>
      <c r="I271" s="238"/>
      <c r="J271" s="238"/>
      <c r="K271" s="238"/>
      <c r="L271" s="238"/>
      <c r="M271" s="238"/>
      <c r="N271" s="238"/>
      <c r="O271" s="238"/>
      <c r="P271" s="238"/>
      <c r="Q271" s="238"/>
      <c r="R271" s="238"/>
      <c r="S271" s="238"/>
      <c r="T271" s="238"/>
      <c r="U271" s="238"/>
      <c r="V271" s="238"/>
      <c r="W271" s="238"/>
      <c r="X271" s="238"/>
      <c r="Y271" s="238"/>
      <c r="Z271" s="238"/>
      <c r="AA271" s="238"/>
    </row>
    <row r="272" spans="1:27" ht="15.75" x14ac:dyDescent="0.25">
      <c r="A272" s="238"/>
      <c r="B272" s="239"/>
      <c r="C272" s="238"/>
      <c r="D272" s="238"/>
      <c r="E272" s="238"/>
      <c r="F272" s="238"/>
      <c r="G272" s="238"/>
      <c r="H272" s="238"/>
      <c r="I272" s="238"/>
      <c r="J272" s="238"/>
      <c r="K272" s="238"/>
      <c r="L272" s="238"/>
      <c r="M272" s="238"/>
      <c r="N272" s="238"/>
      <c r="O272" s="238"/>
      <c r="P272" s="238"/>
      <c r="Q272" s="238"/>
      <c r="R272" s="238"/>
      <c r="S272" s="238"/>
      <c r="T272" s="238"/>
      <c r="U272" s="238"/>
      <c r="V272" s="238"/>
      <c r="W272" s="238"/>
      <c r="X272" s="238"/>
      <c r="Y272" s="238"/>
      <c r="Z272" s="238"/>
      <c r="AA272" s="238"/>
    </row>
    <row r="273" spans="1:27" ht="15.75" x14ac:dyDescent="0.25">
      <c r="A273" s="238"/>
      <c r="B273" s="239"/>
      <c r="C273" s="238"/>
      <c r="D273" s="238"/>
      <c r="E273" s="238"/>
      <c r="F273" s="238"/>
      <c r="G273" s="238"/>
      <c r="H273" s="238"/>
      <c r="I273" s="238"/>
      <c r="J273" s="238"/>
      <c r="K273" s="238"/>
      <c r="L273" s="238"/>
      <c r="M273" s="238"/>
      <c r="N273" s="238"/>
      <c r="O273" s="238"/>
      <c r="P273" s="238"/>
      <c r="Q273" s="238"/>
      <c r="R273" s="238"/>
      <c r="S273" s="238"/>
      <c r="T273" s="238"/>
      <c r="U273" s="238"/>
      <c r="V273" s="238"/>
      <c r="W273" s="238"/>
      <c r="X273" s="238"/>
      <c r="Y273" s="238"/>
      <c r="Z273" s="238"/>
      <c r="AA273" s="238"/>
    </row>
    <row r="274" spans="1:27" ht="15.75" x14ac:dyDescent="0.25">
      <c r="A274" s="238"/>
      <c r="B274" s="239"/>
      <c r="C274" s="238"/>
      <c r="D274" s="238"/>
      <c r="E274" s="238"/>
      <c r="F274" s="238"/>
      <c r="G274" s="238"/>
      <c r="H274" s="238"/>
      <c r="I274" s="238"/>
      <c r="J274" s="238"/>
      <c r="K274" s="238"/>
      <c r="L274" s="238"/>
      <c r="M274" s="238"/>
      <c r="N274" s="238"/>
      <c r="O274" s="238"/>
      <c r="P274" s="238"/>
      <c r="Q274" s="238"/>
      <c r="R274" s="238"/>
      <c r="S274" s="238"/>
      <c r="T274" s="238"/>
      <c r="U274" s="238"/>
      <c r="V274" s="238"/>
      <c r="W274" s="238"/>
      <c r="X274" s="238"/>
      <c r="Y274" s="238"/>
      <c r="Z274" s="238"/>
      <c r="AA274" s="238"/>
    </row>
    <row r="275" spans="1:27" ht="15.75" x14ac:dyDescent="0.25">
      <c r="A275" s="238"/>
      <c r="B275" s="239"/>
      <c r="C275" s="238"/>
      <c r="D275" s="238"/>
      <c r="E275" s="238"/>
      <c r="F275" s="238"/>
      <c r="G275" s="238"/>
      <c r="H275" s="238"/>
      <c r="I275" s="238"/>
      <c r="J275" s="238"/>
      <c r="K275" s="238"/>
      <c r="L275" s="238"/>
      <c r="M275" s="238"/>
      <c r="N275" s="238"/>
      <c r="O275" s="238"/>
      <c r="P275" s="238"/>
      <c r="Q275" s="238"/>
      <c r="R275" s="238"/>
      <c r="S275" s="238"/>
      <c r="T275" s="238"/>
      <c r="U275" s="238"/>
      <c r="V275" s="238"/>
      <c r="W275" s="238"/>
      <c r="X275" s="238"/>
      <c r="Y275" s="238"/>
      <c r="Z275" s="238"/>
      <c r="AA275" s="238"/>
    </row>
    <row r="276" spans="1:27" ht="15.75" x14ac:dyDescent="0.25">
      <c r="A276" s="238"/>
      <c r="B276" s="239"/>
      <c r="C276" s="238"/>
      <c r="D276" s="238"/>
      <c r="E276" s="238"/>
      <c r="F276" s="238"/>
      <c r="G276" s="238"/>
      <c r="H276" s="238"/>
      <c r="I276" s="238"/>
      <c r="J276" s="238"/>
      <c r="K276" s="238"/>
      <c r="L276" s="238"/>
      <c r="M276" s="238"/>
      <c r="N276" s="238"/>
      <c r="O276" s="238"/>
      <c r="P276" s="238"/>
      <c r="Q276" s="238"/>
      <c r="R276" s="238"/>
      <c r="S276" s="238"/>
      <c r="T276" s="238"/>
      <c r="U276" s="238"/>
      <c r="V276" s="238"/>
      <c r="W276" s="238"/>
      <c r="X276" s="238"/>
      <c r="Y276" s="238"/>
      <c r="Z276" s="238"/>
      <c r="AA276" s="238"/>
    </row>
    <row r="277" spans="1:27" ht="15.75" x14ac:dyDescent="0.25">
      <c r="A277" s="238"/>
      <c r="B277" s="239"/>
      <c r="C277" s="238"/>
      <c r="D277" s="238"/>
      <c r="E277" s="238"/>
      <c r="F277" s="238"/>
      <c r="G277" s="238"/>
      <c r="H277" s="238"/>
      <c r="I277" s="238"/>
      <c r="J277" s="238"/>
      <c r="K277" s="238"/>
      <c r="L277" s="238"/>
      <c r="M277" s="238"/>
      <c r="N277" s="238"/>
      <c r="O277" s="238"/>
      <c r="P277" s="238"/>
      <c r="Q277" s="238"/>
      <c r="R277" s="238"/>
      <c r="S277" s="238"/>
      <c r="T277" s="238"/>
      <c r="U277" s="238"/>
      <c r="V277" s="238"/>
      <c r="W277" s="238"/>
      <c r="X277" s="238"/>
      <c r="Y277" s="238"/>
      <c r="Z277" s="238"/>
      <c r="AA277" s="238"/>
    </row>
    <row r="278" spans="1:27" ht="15.75" x14ac:dyDescent="0.25">
      <c r="A278" s="238"/>
      <c r="B278" s="239"/>
      <c r="C278" s="238"/>
      <c r="D278" s="238"/>
      <c r="E278" s="238"/>
      <c r="F278" s="238"/>
      <c r="G278" s="238"/>
      <c r="H278" s="238"/>
      <c r="I278" s="238"/>
      <c r="J278" s="238"/>
      <c r="K278" s="238"/>
      <c r="L278" s="238"/>
      <c r="M278" s="238"/>
      <c r="N278" s="238"/>
      <c r="O278" s="238"/>
      <c r="P278" s="238"/>
      <c r="Q278" s="238"/>
      <c r="R278" s="238"/>
      <c r="S278" s="238"/>
      <c r="T278" s="238"/>
      <c r="U278" s="238"/>
      <c r="V278" s="238"/>
      <c r="W278" s="238"/>
      <c r="X278" s="238"/>
      <c r="Y278" s="238"/>
      <c r="Z278" s="238"/>
      <c r="AA278" s="238"/>
    </row>
    <row r="279" spans="1:27" ht="15.75" x14ac:dyDescent="0.25">
      <c r="A279" s="238"/>
      <c r="B279" s="239"/>
      <c r="C279" s="238"/>
      <c r="D279" s="238"/>
      <c r="E279" s="238"/>
      <c r="F279" s="238"/>
      <c r="G279" s="238"/>
      <c r="H279" s="238"/>
      <c r="I279" s="238"/>
      <c r="J279" s="238"/>
      <c r="K279" s="238"/>
      <c r="L279" s="238"/>
      <c r="M279" s="238"/>
      <c r="N279" s="238"/>
      <c r="O279" s="238"/>
      <c r="P279" s="238"/>
      <c r="Q279" s="238"/>
      <c r="R279" s="238"/>
      <c r="S279" s="238"/>
      <c r="T279" s="238"/>
      <c r="U279" s="238"/>
      <c r="V279" s="238"/>
      <c r="W279" s="238"/>
      <c r="X279" s="238"/>
      <c r="Y279" s="238"/>
      <c r="Z279" s="238"/>
      <c r="AA279" s="238"/>
    </row>
    <row r="280" spans="1:27" ht="15.75" x14ac:dyDescent="0.25">
      <c r="A280" s="238"/>
      <c r="B280" s="239"/>
      <c r="C280" s="238"/>
      <c r="D280" s="238"/>
      <c r="E280" s="238"/>
      <c r="F280" s="238"/>
      <c r="G280" s="238"/>
      <c r="H280" s="238"/>
      <c r="I280" s="238"/>
      <c r="J280" s="238"/>
      <c r="K280" s="238"/>
      <c r="L280" s="238"/>
      <c r="M280" s="238"/>
      <c r="N280" s="238"/>
      <c r="O280" s="238"/>
      <c r="P280" s="238"/>
      <c r="Q280" s="238"/>
      <c r="R280" s="238"/>
      <c r="S280" s="238"/>
      <c r="T280" s="238"/>
      <c r="U280" s="238"/>
      <c r="V280" s="238"/>
      <c r="W280" s="238"/>
      <c r="X280" s="238"/>
      <c r="Y280" s="238"/>
      <c r="Z280" s="238"/>
      <c r="AA280" s="238"/>
    </row>
    <row r="281" spans="1:27" ht="15.75" x14ac:dyDescent="0.25">
      <c r="A281" s="238"/>
      <c r="B281" s="239"/>
      <c r="C281" s="238"/>
      <c r="D281" s="238"/>
      <c r="E281" s="238"/>
      <c r="F281" s="238"/>
      <c r="G281" s="238"/>
      <c r="H281" s="238"/>
      <c r="I281" s="238"/>
      <c r="J281" s="238"/>
      <c r="K281" s="238"/>
      <c r="L281" s="238"/>
      <c r="M281" s="238"/>
      <c r="N281" s="238"/>
      <c r="O281" s="238"/>
      <c r="P281" s="238"/>
      <c r="Q281" s="238"/>
      <c r="R281" s="238"/>
      <c r="S281" s="238"/>
      <c r="T281" s="238"/>
      <c r="U281" s="238"/>
      <c r="V281" s="238"/>
      <c r="W281" s="238"/>
      <c r="X281" s="238"/>
      <c r="Y281" s="238"/>
      <c r="Z281" s="238"/>
      <c r="AA281" s="238"/>
    </row>
    <row r="282" spans="1:27" ht="15.75" x14ac:dyDescent="0.25">
      <c r="A282" s="238"/>
      <c r="B282" s="239"/>
      <c r="C282" s="238"/>
      <c r="D282" s="238"/>
      <c r="E282" s="238"/>
      <c r="F282" s="238"/>
      <c r="G282" s="238"/>
      <c r="H282" s="238"/>
      <c r="I282" s="238"/>
      <c r="J282" s="238"/>
      <c r="K282" s="238"/>
      <c r="L282" s="238"/>
      <c r="M282" s="238"/>
      <c r="N282" s="238"/>
      <c r="O282" s="238"/>
      <c r="P282" s="238"/>
      <c r="Q282" s="238"/>
      <c r="R282" s="238"/>
      <c r="S282" s="238"/>
      <c r="T282" s="238"/>
      <c r="U282" s="238"/>
      <c r="V282" s="238"/>
      <c r="W282" s="238"/>
      <c r="X282" s="238"/>
      <c r="Y282" s="238"/>
      <c r="Z282" s="238"/>
      <c r="AA282" s="238"/>
    </row>
    <row r="283" spans="1:27" ht="15.75" x14ac:dyDescent="0.25">
      <c r="A283" s="238"/>
      <c r="B283" s="239"/>
      <c r="C283" s="238"/>
      <c r="D283" s="238"/>
      <c r="E283" s="238"/>
      <c r="F283" s="238"/>
      <c r="G283" s="238"/>
      <c r="H283" s="238"/>
      <c r="I283" s="238"/>
      <c r="J283" s="238"/>
      <c r="K283" s="238"/>
      <c r="L283" s="238"/>
      <c r="M283" s="238"/>
      <c r="N283" s="238"/>
      <c r="O283" s="238"/>
      <c r="P283" s="238"/>
      <c r="Q283" s="238"/>
      <c r="R283" s="238"/>
      <c r="S283" s="238"/>
      <c r="T283" s="238"/>
      <c r="U283" s="238"/>
      <c r="V283" s="238"/>
      <c r="W283" s="238"/>
      <c r="X283" s="238"/>
      <c r="Y283" s="238"/>
      <c r="Z283" s="238"/>
      <c r="AA283" s="238"/>
    </row>
    <row r="284" spans="1:27" ht="15.75" x14ac:dyDescent="0.25">
      <c r="A284" s="238"/>
      <c r="B284" s="239"/>
      <c r="C284" s="238"/>
      <c r="D284" s="238"/>
      <c r="E284" s="238"/>
      <c r="F284" s="238"/>
      <c r="G284" s="238"/>
      <c r="H284" s="238"/>
      <c r="I284" s="238"/>
      <c r="J284" s="238"/>
      <c r="K284" s="238"/>
      <c r="L284" s="238"/>
      <c r="M284" s="238"/>
      <c r="N284" s="238"/>
      <c r="O284" s="238"/>
      <c r="P284" s="238"/>
      <c r="Q284" s="238"/>
      <c r="R284" s="238"/>
      <c r="S284" s="238"/>
      <c r="T284" s="238"/>
      <c r="U284" s="238"/>
      <c r="V284" s="238"/>
      <c r="W284" s="238"/>
      <c r="X284" s="238"/>
      <c r="Y284" s="238"/>
      <c r="Z284" s="238"/>
      <c r="AA284" s="238"/>
    </row>
    <row r="285" spans="1:27" ht="15.75" x14ac:dyDescent="0.25">
      <c r="A285" s="238"/>
      <c r="B285" s="239"/>
      <c r="C285" s="238"/>
      <c r="D285" s="238"/>
      <c r="E285" s="238"/>
      <c r="F285" s="238"/>
      <c r="G285" s="238"/>
      <c r="H285" s="238"/>
      <c r="I285" s="238"/>
      <c r="J285" s="238"/>
      <c r="K285" s="238"/>
      <c r="L285" s="238"/>
      <c r="M285" s="238"/>
      <c r="N285" s="238"/>
      <c r="O285" s="238"/>
      <c r="P285" s="238"/>
      <c r="Q285" s="238"/>
      <c r="R285" s="238"/>
      <c r="S285" s="238"/>
      <c r="T285" s="238"/>
      <c r="U285" s="238"/>
      <c r="V285" s="238"/>
      <c r="W285" s="238"/>
      <c r="X285" s="238"/>
      <c r="Y285" s="238"/>
      <c r="Z285" s="238"/>
      <c r="AA285" s="238"/>
    </row>
    <row r="286" spans="1:27" ht="15.75" x14ac:dyDescent="0.25">
      <c r="A286" s="238"/>
      <c r="B286" s="239"/>
      <c r="C286" s="238"/>
      <c r="D286" s="238"/>
      <c r="E286" s="238"/>
      <c r="F286" s="238"/>
      <c r="G286" s="238"/>
      <c r="H286" s="238"/>
      <c r="I286" s="238"/>
      <c r="J286" s="238"/>
      <c r="K286" s="238"/>
      <c r="L286" s="238"/>
      <c r="M286" s="238"/>
      <c r="N286" s="238"/>
      <c r="O286" s="238"/>
      <c r="P286" s="238"/>
      <c r="Q286" s="238"/>
      <c r="R286" s="238"/>
      <c r="S286" s="238"/>
      <c r="T286" s="238"/>
      <c r="U286" s="238"/>
      <c r="V286" s="238"/>
      <c r="W286" s="238"/>
      <c r="X286" s="238"/>
      <c r="Y286" s="238"/>
      <c r="Z286" s="238"/>
      <c r="AA286" s="238"/>
    </row>
    <row r="287" spans="1:27" ht="15.75" x14ac:dyDescent="0.25">
      <c r="A287" s="238"/>
      <c r="B287" s="239"/>
      <c r="C287" s="238"/>
      <c r="D287" s="238"/>
      <c r="E287" s="238"/>
      <c r="F287" s="238"/>
      <c r="G287" s="238"/>
      <c r="H287" s="238"/>
      <c r="I287" s="238"/>
      <c r="J287" s="238"/>
      <c r="K287" s="238"/>
      <c r="L287" s="238"/>
      <c r="M287" s="238"/>
      <c r="N287" s="238"/>
      <c r="O287" s="238"/>
      <c r="P287" s="238"/>
      <c r="Q287" s="238"/>
      <c r="R287" s="238"/>
      <c r="S287" s="238"/>
      <c r="T287" s="238"/>
      <c r="U287" s="238"/>
      <c r="V287" s="238"/>
      <c r="W287" s="238"/>
      <c r="X287" s="238"/>
      <c r="Y287" s="238"/>
      <c r="Z287" s="238"/>
      <c r="AA287" s="238"/>
    </row>
    <row r="288" spans="1:27" ht="15.75" x14ac:dyDescent="0.25">
      <c r="A288" s="238"/>
      <c r="B288" s="239"/>
      <c r="C288" s="238"/>
      <c r="D288" s="238"/>
      <c r="E288" s="238"/>
      <c r="F288" s="238"/>
      <c r="G288" s="238"/>
      <c r="H288" s="238"/>
      <c r="I288" s="238"/>
      <c r="J288" s="238"/>
      <c r="K288" s="238"/>
      <c r="L288" s="238"/>
      <c r="M288" s="238"/>
      <c r="N288" s="238"/>
      <c r="O288" s="238"/>
      <c r="P288" s="238"/>
      <c r="Q288" s="238"/>
      <c r="R288" s="238"/>
      <c r="S288" s="238"/>
      <c r="T288" s="238"/>
      <c r="U288" s="238"/>
      <c r="V288" s="238"/>
      <c r="W288" s="238"/>
      <c r="X288" s="238"/>
      <c r="Y288" s="238"/>
      <c r="Z288" s="238"/>
      <c r="AA288" s="238"/>
    </row>
    <row r="289" spans="1:27" ht="15.75" x14ac:dyDescent="0.25">
      <c r="A289" s="238"/>
      <c r="B289" s="239"/>
      <c r="C289" s="238"/>
      <c r="D289" s="238"/>
      <c r="E289" s="238"/>
      <c r="F289" s="238"/>
      <c r="G289" s="238"/>
      <c r="H289" s="238"/>
      <c r="I289" s="238"/>
      <c r="J289" s="238"/>
      <c r="K289" s="238"/>
      <c r="L289" s="238"/>
      <c r="M289" s="238"/>
      <c r="N289" s="238"/>
      <c r="O289" s="238"/>
      <c r="P289" s="238"/>
      <c r="Q289" s="238"/>
      <c r="R289" s="238"/>
      <c r="S289" s="238"/>
      <c r="T289" s="238"/>
      <c r="U289" s="238"/>
      <c r="V289" s="238"/>
      <c r="W289" s="238"/>
      <c r="X289" s="238"/>
      <c r="Y289" s="238"/>
      <c r="Z289" s="238"/>
      <c r="AA289" s="238"/>
    </row>
    <row r="290" spans="1:27" ht="15.75" x14ac:dyDescent="0.25">
      <c r="A290" s="238"/>
      <c r="B290" s="239"/>
      <c r="C290" s="238"/>
      <c r="D290" s="238"/>
      <c r="E290" s="238"/>
      <c r="F290" s="238"/>
      <c r="G290" s="238"/>
      <c r="H290" s="238"/>
      <c r="I290" s="238"/>
      <c r="J290" s="238"/>
      <c r="K290" s="238"/>
      <c r="L290" s="238"/>
      <c r="M290" s="238"/>
      <c r="N290" s="238"/>
      <c r="O290" s="238"/>
      <c r="P290" s="238"/>
      <c r="Q290" s="238"/>
      <c r="R290" s="238"/>
      <c r="S290" s="238"/>
      <c r="T290" s="238"/>
      <c r="U290" s="238"/>
      <c r="V290" s="238"/>
      <c r="W290" s="238"/>
      <c r="X290" s="238"/>
      <c r="Y290" s="238"/>
      <c r="Z290" s="238"/>
      <c r="AA290" s="238"/>
    </row>
    <row r="291" spans="1:27" ht="15.75" x14ac:dyDescent="0.25">
      <c r="A291" s="238"/>
      <c r="B291" s="239"/>
      <c r="C291" s="238"/>
      <c r="D291" s="238"/>
      <c r="E291" s="238"/>
      <c r="F291" s="238"/>
      <c r="G291" s="238"/>
      <c r="H291" s="238"/>
      <c r="I291" s="238"/>
      <c r="J291" s="238"/>
      <c r="K291" s="238"/>
      <c r="L291" s="238"/>
      <c r="M291" s="238"/>
      <c r="N291" s="238"/>
      <c r="O291" s="238"/>
      <c r="P291" s="238"/>
      <c r="Q291" s="238"/>
      <c r="R291" s="238"/>
      <c r="S291" s="238"/>
      <c r="T291" s="238"/>
      <c r="U291" s="238"/>
      <c r="V291" s="238"/>
      <c r="W291" s="238"/>
      <c r="X291" s="238"/>
      <c r="Y291" s="238"/>
      <c r="Z291" s="238"/>
      <c r="AA291" s="238"/>
    </row>
    <row r="292" spans="1:27" ht="15.75" x14ac:dyDescent="0.25">
      <c r="A292" s="238"/>
      <c r="B292" s="239"/>
      <c r="C292" s="238"/>
      <c r="D292" s="238"/>
      <c r="E292" s="238"/>
      <c r="F292" s="238"/>
      <c r="G292" s="238"/>
      <c r="H292" s="238"/>
      <c r="I292" s="238"/>
      <c r="J292" s="238"/>
      <c r="K292" s="238"/>
      <c r="L292" s="238"/>
      <c r="M292" s="238"/>
      <c r="N292" s="238"/>
      <c r="O292" s="238"/>
      <c r="P292" s="238"/>
      <c r="Q292" s="238"/>
      <c r="R292" s="238"/>
      <c r="S292" s="238"/>
      <c r="T292" s="238"/>
      <c r="U292" s="238"/>
      <c r="V292" s="238"/>
      <c r="W292" s="238"/>
      <c r="X292" s="238"/>
      <c r="Y292" s="238"/>
      <c r="Z292" s="238"/>
      <c r="AA292" s="238"/>
    </row>
    <row r="293" spans="1:27" ht="15.75" x14ac:dyDescent="0.25">
      <c r="A293" s="238"/>
      <c r="B293" s="239"/>
      <c r="C293" s="238"/>
      <c r="D293" s="238"/>
      <c r="E293" s="238"/>
      <c r="F293" s="238"/>
      <c r="G293" s="238"/>
      <c r="H293" s="238"/>
      <c r="I293" s="238"/>
      <c r="J293" s="238"/>
      <c r="K293" s="238"/>
      <c r="L293" s="238"/>
      <c r="M293" s="238"/>
      <c r="N293" s="238"/>
      <c r="O293" s="238"/>
      <c r="P293" s="238"/>
      <c r="Q293" s="238"/>
      <c r="R293" s="238"/>
      <c r="S293" s="238"/>
      <c r="T293" s="238"/>
      <c r="U293" s="238"/>
      <c r="V293" s="238"/>
      <c r="W293" s="238"/>
      <c r="X293" s="238"/>
      <c r="Y293" s="238"/>
      <c r="Z293" s="238"/>
      <c r="AA293" s="238"/>
    </row>
    <row r="294" spans="1:27" ht="15.75" x14ac:dyDescent="0.25">
      <c r="A294" s="238"/>
      <c r="B294" s="239"/>
      <c r="C294" s="238"/>
      <c r="D294" s="238"/>
      <c r="E294" s="238"/>
      <c r="F294" s="238"/>
      <c r="G294" s="238"/>
      <c r="H294" s="238"/>
      <c r="I294" s="238"/>
      <c r="J294" s="238"/>
      <c r="K294" s="238"/>
      <c r="L294" s="238"/>
      <c r="M294" s="238"/>
      <c r="N294" s="238"/>
      <c r="O294" s="238"/>
      <c r="P294" s="238"/>
      <c r="Q294" s="238"/>
      <c r="R294" s="238"/>
      <c r="S294" s="238"/>
      <c r="T294" s="238"/>
      <c r="U294" s="238"/>
      <c r="V294" s="238"/>
      <c r="W294" s="238"/>
      <c r="X294" s="238"/>
      <c r="Y294" s="238"/>
      <c r="Z294" s="238"/>
      <c r="AA294" s="238"/>
    </row>
    <row r="295" spans="1:27" ht="15.75" x14ac:dyDescent="0.25">
      <c r="A295" s="238"/>
      <c r="B295" s="239"/>
      <c r="C295" s="238"/>
      <c r="D295" s="238"/>
      <c r="E295" s="238"/>
      <c r="F295" s="238"/>
      <c r="G295" s="238"/>
      <c r="H295" s="238"/>
      <c r="I295" s="238"/>
      <c r="J295" s="238"/>
      <c r="K295" s="238"/>
      <c r="L295" s="238"/>
      <c r="M295" s="238"/>
      <c r="N295" s="238"/>
      <c r="O295" s="238"/>
      <c r="P295" s="238"/>
      <c r="Q295" s="238"/>
      <c r="R295" s="238"/>
      <c r="S295" s="238"/>
      <c r="T295" s="238"/>
      <c r="U295" s="238"/>
      <c r="V295" s="238"/>
      <c r="W295" s="238"/>
      <c r="X295" s="238"/>
      <c r="Y295" s="238"/>
      <c r="Z295" s="238"/>
      <c r="AA295" s="238"/>
    </row>
    <row r="296" spans="1:27" ht="15.75" x14ac:dyDescent="0.25">
      <c r="A296" s="238"/>
      <c r="B296" s="239"/>
      <c r="C296" s="238"/>
      <c r="D296" s="238"/>
      <c r="E296" s="238"/>
      <c r="F296" s="238"/>
      <c r="G296" s="238"/>
      <c r="H296" s="238"/>
      <c r="I296" s="238"/>
      <c r="J296" s="238"/>
      <c r="K296" s="238"/>
      <c r="L296" s="238"/>
      <c r="M296" s="238"/>
      <c r="N296" s="238"/>
      <c r="O296" s="238"/>
      <c r="P296" s="238"/>
      <c r="Q296" s="238"/>
      <c r="R296" s="238"/>
      <c r="S296" s="238"/>
      <c r="T296" s="238"/>
      <c r="U296" s="238"/>
      <c r="V296" s="238"/>
      <c r="W296" s="238"/>
      <c r="X296" s="238"/>
      <c r="Y296" s="238"/>
      <c r="Z296" s="238"/>
      <c r="AA296" s="238"/>
    </row>
    <row r="297" spans="1:27" ht="15.75" x14ac:dyDescent="0.25">
      <c r="A297" s="238"/>
      <c r="B297" s="239"/>
      <c r="C297" s="238"/>
      <c r="D297" s="238"/>
      <c r="E297" s="238"/>
      <c r="F297" s="238"/>
      <c r="G297" s="238"/>
      <c r="H297" s="238"/>
      <c r="I297" s="238"/>
      <c r="J297" s="238"/>
      <c r="K297" s="238"/>
      <c r="L297" s="238"/>
      <c r="M297" s="238"/>
      <c r="N297" s="238"/>
      <c r="O297" s="238"/>
      <c r="P297" s="238"/>
      <c r="Q297" s="238"/>
      <c r="R297" s="238"/>
      <c r="S297" s="238"/>
      <c r="T297" s="238"/>
      <c r="U297" s="238"/>
      <c r="V297" s="238"/>
      <c r="W297" s="238"/>
      <c r="X297" s="238"/>
      <c r="Y297" s="238"/>
      <c r="Z297" s="238"/>
      <c r="AA297" s="238"/>
    </row>
    <row r="298" spans="1:27" ht="15.75" x14ac:dyDescent="0.25">
      <c r="A298" s="238"/>
      <c r="B298" s="239"/>
      <c r="C298" s="238"/>
      <c r="D298" s="238"/>
      <c r="E298" s="238"/>
      <c r="F298" s="238"/>
      <c r="G298" s="238"/>
      <c r="H298" s="238"/>
      <c r="I298" s="238"/>
      <c r="J298" s="238"/>
      <c r="K298" s="238"/>
      <c r="L298" s="238"/>
      <c r="M298" s="238"/>
      <c r="N298" s="238"/>
      <c r="O298" s="238"/>
      <c r="P298" s="238"/>
      <c r="Q298" s="238"/>
      <c r="R298" s="238"/>
      <c r="S298" s="238"/>
      <c r="T298" s="238"/>
      <c r="U298" s="238"/>
      <c r="V298" s="238"/>
      <c r="W298" s="238"/>
      <c r="X298" s="238"/>
      <c r="Y298" s="238"/>
      <c r="Z298" s="238"/>
      <c r="AA298" s="238"/>
    </row>
    <row r="299" spans="1:27" ht="15.75" x14ac:dyDescent="0.25">
      <c r="A299" s="238"/>
      <c r="B299" s="239"/>
      <c r="C299" s="238"/>
      <c r="D299" s="238"/>
      <c r="E299" s="238"/>
      <c r="F299" s="238"/>
      <c r="G299" s="238"/>
      <c r="H299" s="238"/>
      <c r="I299" s="238"/>
      <c r="J299" s="238"/>
      <c r="K299" s="238"/>
      <c r="L299" s="238"/>
      <c r="M299" s="238"/>
      <c r="N299" s="238"/>
      <c r="O299" s="238"/>
      <c r="P299" s="238"/>
      <c r="Q299" s="238"/>
      <c r="R299" s="238"/>
      <c r="S299" s="238"/>
      <c r="T299" s="238"/>
      <c r="U299" s="238"/>
      <c r="V299" s="238"/>
      <c r="W299" s="238"/>
      <c r="X299" s="238"/>
      <c r="Y299" s="238"/>
      <c r="Z299" s="238"/>
      <c r="AA299" s="238"/>
    </row>
    <row r="300" spans="1:27" ht="15.75" x14ac:dyDescent="0.25">
      <c r="A300" s="238"/>
      <c r="B300" s="239"/>
      <c r="C300" s="238"/>
      <c r="D300" s="238"/>
      <c r="E300" s="238"/>
      <c r="F300" s="238"/>
      <c r="G300" s="238"/>
      <c r="H300" s="238"/>
      <c r="I300" s="238"/>
      <c r="J300" s="238"/>
      <c r="K300" s="238"/>
      <c r="L300" s="238"/>
      <c r="M300" s="238"/>
      <c r="N300" s="238"/>
      <c r="O300" s="238"/>
      <c r="P300" s="238"/>
      <c r="Q300" s="238"/>
      <c r="R300" s="238"/>
      <c r="S300" s="238"/>
      <c r="T300" s="238"/>
      <c r="U300" s="238"/>
      <c r="V300" s="238"/>
      <c r="W300" s="238"/>
      <c r="X300" s="238"/>
      <c r="Y300" s="238"/>
      <c r="Z300" s="238"/>
      <c r="AA300" s="238"/>
    </row>
    <row r="301" spans="1:27" ht="15.75" x14ac:dyDescent="0.25">
      <c r="A301" s="238"/>
      <c r="B301" s="239"/>
      <c r="C301" s="238"/>
      <c r="D301" s="238"/>
      <c r="E301" s="238"/>
      <c r="F301" s="238"/>
      <c r="G301" s="238"/>
      <c r="H301" s="238"/>
      <c r="I301" s="238"/>
      <c r="J301" s="238"/>
      <c r="K301" s="238"/>
      <c r="L301" s="238"/>
      <c r="M301" s="238"/>
      <c r="N301" s="238"/>
      <c r="O301" s="238"/>
      <c r="P301" s="238"/>
      <c r="Q301" s="238"/>
      <c r="R301" s="238"/>
      <c r="S301" s="238"/>
      <c r="T301" s="238"/>
      <c r="U301" s="238"/>
      <c r="V301" s="238"/>
      <c r="W301" s="238"/>
      <c r="X301" s="238"/>
      <c r="Y301" s="238"/>
      <c r="Z301" s="238"/>
      <c r="AA301" s="238"/>
    </row>
    <row r="302" spans="1:27" ht="15.75" x14ac:dyDescent="0.25">
      <c r="A302" s="238"/>
      <c r="B302" s="239"/>
      <c r="C302" s="238"/>
      <c r="D302" s="238"/>
      <c r="E302" s="238"/>
      <c r="F302" s="238"/>
      <c r="G302" s="238"/>
      <c r="H302" s="238"/>
      <c r="I302" s="238"/>
      <c r="J302" s="238"/>
      <c r="K302" s="238"/>
      <c r="L302" s="238"/>
      <c r="M302" s="238"/>
      <c r="N302" s="238"/>
      <c r="O302" s="238"/>
      <c r="P302" s="238"/>
      <c r="Q302" s="238"/>
      <c r="R302" s="238"/>
      <c r="S302" s="238"/>
      <c r="T302" s="238"/>
      <c r="U302" s="238"/>
      <c r="V302" s="238"/>
      <c r="W302" s="238"/>
      <c r="X302" s="238"/>
      <c r="Y302" s="238"/>
      <c r="Z302" s="238"/>
      <c r="AA302" s="238"/>
    </row>
    <row r="303" spans="1:27" ht="15.75" x14ac:dyDescent="0.25">
      <c r="A303" s="238"/>
      <c r="B303" s="239"/>
      <c r="C303" s="238"/>
      <c r="D303" s="238"/>
      <c r="E303" s="238"/>
      <c r="F303" s="238"/>
      <c r="G303" s="238"/>
      <c r="H303" s="238"/>
      <c r="I303" s="238"/>
      <c r="J303" s="238"/>
      <c r="K303" s="238"/>
      <c r="L303" s="238"/>
      <c r="M303" s="238"/>
      <c r="N303" s="238"/>
      <c r="O303" s="238"/>
      <c r="P303" s="238"/>
      <c r="Q303" s="238"/>
      <c r="R303" s="238"/>
      <c r="S303" s="238"/>
      <c r="T303" s="238"/>
      <c r="U303" s="238"/>
      <c r="V303" s="238"/>
      <c r="W303" s="238"/>
      <c r="X303" s="238"/>
      <c r="Y303" s="238"/>
      <c r="Z303" s="238"/>
      <c r="AA303" s="238"/>
    </row>
    <row r="304" spans="1:27" ht="15.75" x14ac:dyDescent="0.25">
      <c r="A304" s="238"/>
      <c r="B304" s="239"/>
      <c r="C304" s="238"/>
      <c r="D304" s="238"/>
      <c r="E304" s="238"/>
      <c r="F304" s="238"/>
      <c r="G304" s="238"/>
      <c r="H304" s="238"/>
      <c r="I304" s="238"/>
      <c r="J304" s="238"/>
      <c r="K304" s="238"/>
      <c r="L304" s="238"/>
      <c r="M304" s="238"/>
      <c r="N304" s="238"/>
      <c r="O304" s="238"/>
      <c r="P304" s="238"/>
      <c r="Q304" s="238"/>
      <c r="R304" s="238"/>
      <c r="S304" s="238"/>
      <c r="T304" s="238"/>
      <c r="U304" s="238"/>
      <c r="V304" s="238"/>
      <c r="W304" s="238"/>
      <c r="X304" s="238"/>
      <c r="Y304" s="238"/>
      <c r="Z304" s="238"/>
      <c r="AA304" s="238"/>
    </row>
    <row r="305" spans="1:27" ht="15.75" x14ac:dyDescent="0.25">
      <c r="A305" s="238"/>
      <c r="B305" s="239"/>
      <c r="C305" s="238"/>
      <c r="D305" s="238"/>
      <c r="E305" s="238"/>
      <c r="F305" s="238"/>
      <c r="G305" s="238"/>
      <c r="H305" s="238"/>
      <c r="I305" s="238"/>
      <c r="J305" s="238"/>
      <c r="K305" s="238"/>
      <c r="L305" s="238"/>
      <c r="M305" s="238"/>
      <c r="N305" s="238"/>
      <c r="O305" s="238"/>
      <c r="P305" s="238"/>
      <c r="Q305" s="238"/>
      <c r="R305" s="238"/>
      <c r="S305" s="238"/>
      <c r="T305" s="238"/>
      <c r="U305" s="238"/>
      <c r="V305" s="238"/>
      <c r="W305" s="238"/>
      <c r="X305" s="238"/>
      <c r="Y305" s="238"/>
      <c r="Z305" s="238"/>
      <c r="AA305" s="238"/>
    </row>
    <row r="306" spans="1:27" ht="15.75" x14ac:dyDescent="0.25">
      <c r="A306" s="238"/>
      <c r="B306" s="239"/>
      <c r="C306" s="238"/>
      <c r="D306" s="238"/>
      <c r="E306" s="238"/>
      <c r="F306" s="238"/>
      <c r="G306" s="238"/>
      <c r="H306" s="238"/>
      <c r="I306" s="238"/>
      <c r="J306" s="238"/>
      <c r="K306" s="238"/>
      <c r="L306" s="238"/>
      <c r="M306" s="238"/>
      <c r="N306" s="238"/>
      <c r="O306" s="238"/>
      <c r="P306" s="238"/>
      <c r="Q306" s="238"/>
      <c r="R306" s="238"/>
      <c r="S306" s="238"/>
      <c r="T306" s="238"/>
      <c r="U306" s="238"/>
      <c r="V306" s="238"/>
      <c r="W306" s="238"/>
      <c r="X306" s="238"/>
      <c r="Y306" s="238"/>
      <c r="Z306" s="238"/>
      <c r="AA306" s="238"/>
    </row>
    <row r="307" spans="1:27" ht="15.75" x14ac:dyDescent="0.25">
      <c r="A307" s="238"/>
      <c r="B307" s="239"/>
      <c r="C307" s="238"/>
      <c r="D307" s="238"/>
      <c r="E307" s="238"/>
      <c r="F307" s="238"/>
      <c r="G307" s="238"/>
      <c r="H307" s="238"/>
      <c r="I307" s="238"/>
      <c r="J307" s="238"/>
      <c r="K307" s="238"/>
      <c r="L307" s="238"/>
      <c r="M307" s="238"/>
      <c r="N307" s="238"/>
      <c r="O307" s="238"/>
      <c r="P307" s="238"/>
      <c r="Q307" s="238"/>
      <c r="R307" s="238"/>
      <c r="S307" s="238"/>
      <c r="T307" s="238"/>
      <c r="U307" s="238"/>
      <c r="V307" s="238"/>
      <c r="W307" s="238"/>
      <c r="X307" s="238"/>
      <c r="Y307" s="238"/>
      <c r="Z307" s="238"/>
      <c r="AA307" s="238"/>
    </row>
    <row r="308" spans="1:27" ht="15.75" x14ac:dyDescent="0.25">
      <c r="A308" s="238"/>
      <c r="B308" s="239"/>
      <c r="C308" s="238"/>
      <c r="D308" s="238"/>
      <c r="E308" s="238"/>
      <c r="F308" s="238"/>
      <c r="G308" s="238"/>
      <c r="H308" s="238"/>
      <c r="I308" s="238"/>
      <c r="J308" s="238"/>
      <c r="K308" s="238"/>
      <c r="L308" s="238"/>
      <c r="M308" s="238"/>
      <c r="N308" s="238"/>
      <c r="O308" s="238"/>
      <c r="P308" s="238"/>
      <c r="Q308" s="238"/>
      <c r="R308" s="238"/>
      <c r="S308" s="238"/>
      <c r="T308" s="238"/>
      <c r="U308" s="238"/>
      <c r="V308" s="238"/>
      <c r="W308" s="238"/>
      <c r="X308" s="238"/>
      <c r="Y308" s="238"/>
      <c r="Z308" s="238"/>
      <c r="AA308" s="238"/>
    </row>
    <row r="309" spans="1:27" ht="15.75" x14ac:dyDescent="0.25">
      <c r="A309" s="238"/>
      <c r="B309" s="239"/>
      <c r="C309" s="238"/>
      <c r="D309" s="238"/>
      <c r="E309" s="238"/>
      <c r="F309" s="238"/>
      <c r="G309" s="238"/>
      <c r="H309" s="238"/>
      <c r="I309" s="238"/>
      <c r="J309" s="238"/>
      <c r="K309" s="238"/>
      <c r="L309" s="238"/>
      <c r="M309" s="238"/>
      <c r="N309" s="238"/>
      <c r="O309" s="238"/>
      <c r="P309" s="238"/>
      <c r="Q309" s="238"/>
      <c r="R309" s="238"/>
      <c r="S309" s="238"/>
      <c r="T309" s="238"/>
      <c r="U309" s="238"/>
      <c r="V309" s="238"/>
      <c r="W309" s="238"/>
      <c r="X309" s="238"/>
      <c r="Y309" s="238"/>
      <c r="Z309" s="238"/>
      <c r="AA309" s="238"/>
    </row>
    <row r="310" spans="1:27" ht="15.75" x14ac:dyDescent="0.25">
      <c r="A310" s="238"/>
      <c r="B310" s="239"/>
      <c r="C310" s="238"/>
      <c r="D310" s="238"/>
      <c r="E310" s="238"/>
      <c r="F310" s="238"/>
      <c r="G310" s="238"/>
      <c r="H310" s="238"/>
      <c r="I310" s="238"/>
      <c r="J310" s="238"/>
      <c r="K310" s="238"/>
      <c r="L310" s="238"/>
      <c r="M310" s="238"/>
      <c r="N310" s="238"/>
      <c r="O310" s="238"/>
      <c r="P310" s="238"/>
      <c r="Q310" s="238"/>
      <c r="R310" s="238"/>
      <c r="S310" s="238"/>
      <c r="T310" s="238"/>
      <c r="U310" s="238"/>
      <c r="V310" s="238"/>
      <c r="W310" s="238"/>
      <c r="X310" s="238"/>
      <c r="Y310" s="238"/>
      <c r="Z310" s="238"/>
      <c r="AA310" s="238"/>
    </row>
    <row r="311" spans="1:27" ht="15.75" x14ac:dyDescent="0.25">
      <c r="A311" s="238"/>
      <c r="B311" s="239"/>
      <c r="C311" s="238"/>
      <c r="D311" s="238"/>
      <c r="E311" s="238"/>
      <c r="F311" s="238"/>
      <c r="G311" s="238"/>
      <c r="H311" s="238"/>
      <c r="I311" s="238"/>
      <c r="J311" s="238"/>
      <c r="K311" s="238"/>
      <c r="L311" s="238"/>
      <c r="M311" s="238"/>
      <c r="N311" s="238"/>
      <c r="O311" s="238"/>
      <c r="P311" s="238"/>
      <c r="Q311" s="238"/>
      <c r="R311" s="238"/>
      <c r="S311" s="238"/>
      <c r="T311" s="238"/>
      <c r="U311" s="238"/>
      <c r="V311" s="238"/>
      <c r="W311" s="238"/>
      <c r="X311" s="238"/>
      <c r="Y311" s="238"/>
      <c r="Z311" s="238"/>
      <c r="AA311" s="238"/>
    </row>
    <row r="312" spans="1:27" ht="15.75" x14ac:dyDescent="0.25">
      <c r="A312" s="238"/>
      <c r="B312" s="239"/>
      <c r="C312" s="238"/>
      <c r="D312" s="238"/>
      <c r="E312" s="238"/>
      <c r="F312" s="238"/>
      <c r="G312" s="238"/>
      <c r="H312" s="238"/>
      <c r="I312" s="238"/>
      <c r="J312" s="238"/>
      <c r="K312" s="238"/>
      <c r="L312" s="238"/>
      <c r="M312" s="238"/>
      <c r="N312" s="238"/>
      <c r="O312" s="238"/>
      <c r="P312" s="238"/>
      <c r="Q312" s="238"/>
      <c r="R312" s="238"/>
      <c r="S312" s="238"/>
      <c r="T312" s="238"/>
      <c r="U312" s="238"/>
      <c r="V312" s="238"/>
      <c r="W312" s="238"/>
      <c r="X312" s="238"/>
      <c r="Y312" s="238"/>
      <c r="Z312" s="238"/>
      <c r="AA312" s="238"/>
    </row>
    <row r="313" spans="1:27" ht="15.75" x14ac:dyDescent="0.25">
      <c r="A313" s="238"/>
      <c r="B313" s="239"/>
      <c r="C313" s="238"/>
      <c r="D313" s="238"/>
      <c r="E313" s="238"/>
      <c r="F313" s="238"/>
      <c r="G313" s="238"/>
      <c r="H313" s="238"/>
      <c r="I313" s="238"/>
      <c r="J313" s="238"/>
      <c r="K313" s="238"/>
      <c r="L313" s="238"/>
      <c r="M313" s="238"/>
      <c r="N313" s="238"/>
      <c r="O313" s="238"/>
      <c r="P313" s="238"/>
      <c r="Q313" s="238"/>
      <c r="R313" s="238"/>
      <c r="S313" s="238"/>
      <c r="T313" s="238"/>
      <c r="U313" s="238"/>
      <c r="V313" s="238"/>
      <c r="W313" s="238"/>
      <c r="X313" s="238"/>
      <c r="Y313" s="238"/>
      <c r="Z313" s="238"/>
      <c r="AA313" s="238"/>
    </row>
    <row r="314" spans="1:27" ht="15.75" x14ac:dyDescent="0.25">
      <c r="A314" s="238"/>
      <c r="B314" s="239"/>
      <c r="C314" s="238"/>
      <c r="D314" s="238"/>
      <c r="E314" s="238"/>
      <c r="F314" s="238"/>
      <c r="G314" s="238"/>
      <c r="H314" s="238"/>
      <c r="I314" s="238"/>
      <c r="J314" s="238"/>
      <c r="K314" s="238"/>
      <c r="L314" s="238"/>
      <c r="M314" s="238"/>
      <c r="N314" s="238"/>
      <c r="O314" s="238"/>
      <c r="P314" s="238"/>
      <c r="Q314" s="238"/>
      <c r="R314" s="238"/>
      <c r="S314" s="238"/>
      <c r="T314" s="238"/>
      <c r="U314" s="238"/>
      <c r="V314" s="238"/>
      <c r="W314" s="238"/>
      <c r="X314" s="238"/>
      <c r="Y314" s="238"/>
      <c r="Z314" s="238"/>
      <c r="AA314" s="238"/>
    </row>
    <row r="315" spans="1:27" ht="15.75" x14ac:dyDescent="0.25">
      <c r="A315" s="238"/>
      <c r="B315" s="239"/>
      <c r="C315" s="238"/>
      <c r="D315" s="238"/>
      <c r="E315" s="238"/>
      <c r="F315" s="238"/>
      <c r="G315" s="238"/>
      <c r="H315" s="238"/>
      <c r="I315" s="238"/>
      <c r="J315" s="238"/>
      <c r="K315" s="238"/>
      <c r="L315" s="238"/>
      <c r="M315" s="238"/>
      <c r="N315" s="238"/>
      <c r="O315" s="238"/>
      <c r="P315" s="238"/>
      <c r="Q315" s="238"/>
      <c r="R315" s="238"/>
      <c r="S315" s="238"/>
      <c r="T315" s="238"/>
      <c r="U315" s="238"/>
      <c r="V315" s="238"/>
      <c r="W315" s="238"/>
      <c r="X315" s="238"/>
      <c r="Y315" s="238"/>
      <c r="Z315" s="238"/>
      <c r="AA315" s="238"/>
    </row>
    <row r="316" spans="1:27" ht="15.75" x14ac:dyDescent="0.25">
      <c r="A316" s="238"/>
      <c r="B316" s="239"/>
      <c r="C316" s="238"/>
      <c r="D316" s="238"/>
      <c r="E316" s="238"/>
      <c r="F316" s="238"/>
      <c r="G316" s="238"/>
      <c r="H316" s="238"/>
      <c r="I316" s="238"/>
      <c r="J316" s="238"/>
      <c r="K316" s="238"/>
      <c r="L316" s="238"/>
      <c r="M316" s="238"/>
      <c r="N316" s="238"/>
      <c r="O316" s="238"/>
      <c r="P316" s="238"/>
      <c r="Q316" s="238"/>
      <c r="R316" s="238"/>
      <c r="S316" s="238"/>
      <c r="T316" s="238"/>
      <c r="U316" s="238"/>
      <c r="V316" s="238"/>
      <c r="W316" s="238"/>
      <c r="X316" s="238"/>
      <c r="Y316" s="238"/>
      <c r="Z316" s="238"/>
      <c r="AA316" s="238"/>
    </row>
    <row r="317" spans="1:27" ht="15.75" x14ac:dyDescent="0.25">
      <c r="A317" s="238"/>
      <c r="B317" s="239"/>
      <c r="C317" s="238"/>
      <c r="D317" s="238"/>
      <c r="E317" s="238"/>
      <c r="F317" s="238"/>
      <c r="G317" s="238"/>
      <c r="H317" s="238"/>
      <c r="I317" s="238"/>
      <c r="J317" s="238"/>
      <c r="K317" s="238"/>
      <c r="L317" s="238"/>
      <c r="M317" s="238"/>
      <c r="N317" s="238"/>
      <c r="O317" s="238"/>
      <c r="P317" s="238"/>
      <c r="Q317" s="238"/>
      <c r="R317" s="238"/>
      <c r="S317" s="238"/>
      <c r="T317" s="238"/>
      <c r="U317" s="238"/>
      <c r="V317" s="238"/>
      <c r="W317" s="238"/>
      <c r="X317" s="238"/>
      <c r="Y317" s="238"/>
      <c r="Z317" s="238"/>
      <c r="AA317" s="238"/>
    </row>
    <row r="318" spans="1:27" ht="15.75" x14ac:dyDescent="0.25">
      <c r="A318" s="238"/>
      <c r="B318" s="239"/>
      <c r="C318" s="238"/>
      <c r="D318" s="238"/>
      <c r="E318" s="238"/>
      <c r="F318" s="238"/>
      <c r="G318" s="238"/>
      <c r="H318" s="238"/>
      <c r="I318" s="238"/>
      <c r="J318" s="238"/>
      <c r="K318" s="238"/>
      <c r="L318" s="238"/>
      <c r="M318" s="238"/>
      <c r="N318" s="238"/>
      <c r="O318" s="238"/>
      <c r="P318" s="238"/>
      <c r="Q318" s="238"/>
      <c r="R318" s="238"/>
      <c r="S318" s="238"/>
      <c r="T318" s="238"/>
      <c r="U318" s="238"/>
      <c r="V318" s="238"/>
      <c r="W318" s="238"/>
      <c r="X318" s="238"/>
      <c r="Y318" s="238"/>
      <c r="Z318" s="238"/>
      <c r="AA318" s="238"/>
    </row>
    <row r="319" spans="1:27" ht="15.75" x14ac:dyDescent="0.25">
      <c r="A319" s="238"/>
      <c r="B319" s="239"/>
      <c r="C319" s="238"/>
      <c r="D319" s="238"/>
      <c r="E319" s="238"/>
      <c r="F319" s="238"/>
      <c r="G319" s="238"/>
      <c r="H319" s="238"/>
      <c r="I319" s="238"/>
      <c r="J319" s="238"/>
      <c r="K319" s="238"/>
      <c r="L319" s="238"/>
      <c r="M319" s="238"/>
      <c r="N319" s="238"/>
      <c r="O319" s="238"/>
      <c r="P319" s="238"/>
      <c r="Q319" s="238"/>
      <c r="R319" s="238"/>
      <c r="S319" s="238"/>
      <c r="T319" s="238"/>
      <c r="U319" s="238"/>
      <c r="V319" s="238"/>
      <c r="W319" s="238"/>
      <c r="X319" s="238"/>
      <c r="Y319" s="238"/>
      <c r="Z319" s="238"/>
      <c r="AA319" s="238"/>
    </row>
    <row r="320" spans="1:27" ht="15.75" x14ac:dyDescent="0.25">
      <c r="A320" s="238"/>
      <c r="B320" s="239"/>
      <c r="C320" s="238"/>
      <c r="D320" s="238"/>
      <c r="E320" s="238"/>
      <c r="F320" s="238"/>
      <c r="G320" s="238"/>
      <c r="H320" s="238"/>
      <c r="I320" s="238"/>
      <c r="J320" s="238"/>
      <c r="K320" s="238"/>
      <c r="L320" s="238"/>
      <c r="M320" s="238"/>
      <c r="N320" s="238"/>
      <c r="O320" s="238"/>
      <c r="P320" s="238"/>
      <c r="Q320" s="238"/>
      <c r="R320" s="238"/>
      <c r="S320" s="238"/>
      <c r="T320" s="238"/>
      <c r="U320" s="238"/>
      <c r="V320" s="238"/>
      <c r="W320" s="238"/>
      <c r="X320" s="238"/>
      <c r="Y320" s="238"/>
      <c r="Z320" s="238"/>
      <c r="AA320" s="238"/>
    </row>
    <row r="321" spans="1:27" ht="15.75" x14ac:dyDescent="0.25">
      <c r="A321" s="238"/>
      <c r="B321" s="239"/>
      <c r="C321" s="238"/>
      <c r="D321" s="238"/>
      <c r="E321" s="238"/>
      <c r="F321" s="238"/>
      <c r="G321" s="238"/>
      <c r="H321" s="238"/>
      <c r="I321" s="238"/>
      <c r="J321" s="238"/>
      <c r="K321" s="238"/>
      <c r="L321" s="238"/>
      <c r="M321" s="238"/>
      <c r="N321" s="238"/>
      <c r="O321" s="238"/>
      <c r="P321" s="238"/>
      <c r="Q321" s="238"/>
      <c r="R321" s="238"/>
      <c r="S321" s="238"/>
      <c r="T321" s="238"/>
      <c r="U321" s="238"/>
      <c r="V321" s="238"/>
      <c r="W321" s="238"/>
      <c r="X321" s="238"/>
      <c r="Y321" s="238"/>
      <c r="Z321" s="238"/>
      <c r="AA321" s="238"/>
    </row>
    <row r="322" spans="1:27" ht="15.75" x14ac:dyDescent="0.25">
      <c r="A322" s="238"/>
      <c r="B322" s="239"/>
      <c r="C322" s="238"/>
      <c r="D322" s="238"/>
      <c r="E322" s="238"/>
      <c r="F322" s="238"/>
      <c r="G322" s="238"/>
      <c r="H322" s="238"/>
      <c r="I322" s="238"/>
      <c r="J322" s="238"/>
      <c r="K322" s="238"/>
      <c r="L322" s="238"/>
      <c r="M322" s="238"/>
      <c r="N322" s="238"/>
      <c r="O322" s="238"/>
      <c r="P322" s="238"/>
      <c r="Q322" s="238"/>
      <c r="R322" s="238"/>
      <c r="S322" s="238"/>
      <c r="T322" s="238"/>
      <c r="U322" s="238"/>
      <c r="V322" s="238"/>
      <c r="W322" s="238"/>
      <c r="X322" s="238"/>
      <c r="Y322" s="238"/>
      <c r="Z322" s="238"/>
      <c r="AA322" s="238"/>
    </row>
    <row r="323" spans="1:27" ht="15.75" x14ac:dyDescent="0.25">
      <c r="A323" s="238"/>
      <c r="B323" s="239"/>
      <c r="C323" s="238"/>
      <c r="D323" s="238"/>
      <c r="E323" s="238"/>
      <c r="F323" s="238"/>
      <c r="G323" s="238"/>
      <c r="H323" s="238"/>
      <c r="I323" s="238"/>
      <c r="J323" s="238"/>
      <c r="K323" s="238"/>
      <c r="L323" s="238"/>
      <c r="M323" s="238"/>
      <c r="N323" s="238"/>
      <c r="O323" s="238"/>
      <c r="P323" s="238"/>
      <c r="Q323" s="238"/>
      <c r="R323" s="238"/>
      <c r="S323" s="238"/>
      <c r="T323" s="238"/>
      <c r="U323" s="238"/>
      <c r="V323" s="238"/>
      <c r="W323" s="238"/>
      <c r="X323" s="238"/>
      <c r="Y323" s="238"/>
      <c r="Z323" s="238"/>
      <c r="AA323" s="238"/>
    </row>
    <row r="324" spans="1:27" ht="15.75" x14ac:dyDescent="0.25">
      <c r="A324" s="238"/>
      <c r="B324" s="239"/>
      <c r="C324" s="238"/>
      <c r="D324" s="238"/>
      <c r="E324" s="238"/>
      <c r="F324" s="238"/>
      <c r="G324" s="238"/>
      <c r="H324" s="238"/>
      <c r="I324" s="238"/>
      <c r="J324" s="238"/>
      <c r="K324" s="238"/>
      <c r="L324" s="238"/>
      <c r="M324" s="238"/>
      <c r="N324" s="238"/>
      <c r="O324" s="238"/>
      <c r="P324" s="238"/>
      <c r="Q324" s="238"/>
      <c r="R324" s="238"/>
      <c r="S324" s="238"/>
      <c r="T324" s="238"/>
      <c r="U324" s="238"/>
      <c r="V324" s="238"/>
      <c r="W324" s="238"/>
      <c r="X324" s="238"/>
      <c r="Y324" s="238"/>
      <c r="Z324" s="238"/>
      <c r="AA324" s="238"/>
    </row>
    <row r="325" spans="1:27" ht="15.75" x14ac:dyDescent="0.25">
      <c r="A325" s="238"/>
      <c r="B325" s="239"/>
      <c r="C325" s="238"/>
      <c r="D325" s="238"/>
      <c r="E325" s="238"/>
      <c r="F325" s="238"/>
      <c r="G325" s="238"/>
      <c r="H325" s="238"/>
      <c r="I325" s="238"/>
      <c r="J325" s="238"/>
      <c r="K325" s="238"/>
      <c r="L325" s="238"/>
      <c r="M325" s="238"/>
      <c r="N325" s="238"/>
      <c r="O325" s="238"/>
      <c r="P325" s="238"/>
      <c r="Q325" s="238"/>
      <c r="R325" s="238"/>
      <c r="S325" s="238"/>
      <c r="T325" s="238"/>
      <c r="U325" s="238"/>
      <c r="V325" s="238"/>
      <c r="W325" s="238"/>
      <c r="X325" s="238"/>
      <c r="Y325" s="238"/>
      <c r="Z325" s="238"/>
      <c r="AA325" s="238"/>
    </row>
    <row r="326" spans="1:27" ht="15.75" x14ac:dyDescent="0.25">
      <c r="A326" s="238"/>
      <c r="B326" s="239"/>
      <c r="C326" s="238"/>
      <c r="D326" s="238"/>
      <c r="E326" s="238"/>
      <c r="F326" s="238"/>
      <c r="G326" s="238"/>
      <c r="H326" s="238"/>
      <c r="I326" s="238"/>
      <c r="J326" s="238"/>
      <c r="K326" s="238"/>
      <c r="L326" s="238"/>
      <c r="M326" s="238"/>
      <c r="N326" s="238"/>
      <c r="O326" s="238"/>
      <c r="P326" s="238"/>
      <c r="Q326" s="238"/>
      <c r="R326" s="238"/>
      <c r="S326" s="238"/>
      <c r="T326" s="238"/>
      <c r="U326" s="238"/>
      <c r="V326" s="238"/>
      <c r="W326" s="238"/>
      <c r="X326" s="238"/>
      <c r="Y326" s="238"/>
      <c r="Z326" s="238"/>
      <c r="AA326" s="238"/>
    </row>
    <row r="327" spans="1:27" ht="15.75" x14ac:dyDescent="0.25">
      <c r="A327" s="238"/>
      <c r="B327" s="239"/>
      <c r="C327" s="238"/>
      <c r="D327" s="238"/>
      <c r="E327" s="238"/>
      <c r="F327" s="238"/>
      <c r="G327" s="238"/>
      <c r="H327" s="238"/>
      <c r="I327" s="238"/>
      <c r="J327" s="238"/>
      <c r="K327" s="238"/>
      <c r="L327" s="238"/>
      <c r="M327" s="238"/>
      <c r="N327" s="238"/>
      <c r="O327" s="238"/>
      <c r="P327" s="238"/>
      <c r="Q327" s="238"/>
      <c r="R327" s="238"/>
      <c r="S327" s="238"/>
      <c r="T327" s="238"/>
      <c r="U327" s="238"/>
      <c r="V327" s="238"/>
      <c r="W327" s="238"/>
      <c r="X327" s="238"/>
      <c r="Y327" s="238"/>
      <c r="Z327" s="238"/>
      <c r="AA327" s="238"/>
    </row>
    <row r="328" spans="1:27" ht="15.75" x14ac:dyDescent="0.25">
      <c r="A328" s="238"/>
      <c r="B328" s="239"/>
      <c r="C328" s="238"/>
      <c r="D328" s="238"/>
      <c r="E328" s="238"/>
      <c r="F328" s="238"/>
      <c r="G328" s="238"/>
      <c r="H328" s="238"/>
      <c r="I328" s="238"/>
      <c r="J328" s="238"/>
      <c r="K328" s="238"/>
      <c r="L328" s="238"/>
      <c r="M328" s="238"/>
      <c r="N328" s="238"/>
      <c r="O328" s="238"/>
      <c r="P328" s="238"/>
      <c r="Q328" s="238"/>
      <c r="R328" s="238"/>
      <c r="S328" s="238"/>
      <c r="T328" s="238"/>
      <c r="U328" s="238"/>
      <c r="V328" s="238"/>
      <c r="W328" s="238"/>
      <c r="X328" s="238"/>
      <c r="Y328" s="238"/>
      <c r="Z328" s="238"/>
      <c r="AA328" s="238"/>
    </row>
    <row r="329" spans="1:27" ht="15.75" x14ac:dyDescent="0.25">
      <c r="A329" s="238"/>
      <c r="B329" s="239"/>
      <c r="C329" s="238"/>
      <c r="D329" s="238"/>
      <c r="E329" s="238"/>
      <c r="F329" s="238"/>
      <c r="G329" s="238"/>
      <c r="H329" s="238"/>
      <c r="I329" s="238"/>
      <c r="J329" s="238"/>
      <c r="K329" s="238"/>
      <c r="L329" s="238"/>
      <c r="M329" s="238"/>
      <c r="N329" s="238"/>
      <c r="O329" s="238"/>
      <c r="P329" s="238"/>
      <c r="Q329" s="238"/>
      <c r="R329" s="238"/>
      <c r="S329" s="238"/>
      <c r="T329" s="238"/>
      <c r="U329" s="238"/>
      <c r="V329" s="238"/>
      <c r="W329" s="238"/>
      <c r="X329" s="238"/>
      <c r="Y329" s="238"/>
      <c r="Z329" s="238"/>
      <c r="AA329" s="238"/>
    </row>
    <row r="330" spans="1:27" ht="15.75" x14ac:dyDescent="0.25">
      <c r="A330" s="238"/>
      <c r="B330" s="239"/>
      <c r="C330" s="238"/>
      <c r="D330" s="238"/>
      <c r="E330" s="238"/>
      <c r="F330" s="238"/>
      <c r="G330" s="238"/>
      <c r="H330" s="238"/>
      <c r="I330" s="238"/>
      <c r="J330" s="238"/>
      <c r="K330" s="238"/>
      <c r="L330" s="238"/>
      <c r="M330" s="238"/>
      <c r="N330" s="238"/>
      <c r="O330" s="238"/>
      <c r="P330" s="238"/>
      <c r="Q330" s="238"/>
      <c r="R330" s="238"/>
      <c r="S330" s="238"/>
      <c r="T330" s="238"/>
      <c r="U330" s="238"/>
      <c r="V330" s="238"/>
      <c r="W330" s="238"/>
      <c r="X330" s="238"/>
      <c r="Y330" s="238"/>
      <c r="Z330" s="238"/>
      <c r="AA330" s="238"/>
    </row>
    <row r="331" spans="1:27" ht="15.75" x14ac:dyDescent="0.25">
      <c r="A331" s="238"/>
      <c r="B331" s="239"/>
      <c r="C331" s="238"/>
      <c r="D331" s="238"/>
      <c r="E331" s="238"/>
      <c r="F331" s="238"/>
      <c r="G331" s="238"/>
      <c r="H331" s="238"/>
      <c r="I331" s="238"/>
      <c r="J331" s="238"/>
      <c r="K331" s="238"/>
      <c r="L331" s="238"/>
      <c r="M331" s="238"/>
      <c r="N331" s="238"/>
      <c r="O331" s="238"/>
      <c r="P331" s="238"/>
      <c r="Q331" s="238"/>
      <c r="R331" s="238"/>
      <c r="S331" s="238"/>
      <c r="T331" s="238"/>
      <c r="U331" s="238"/>
      <c r="V331" s="238"/>
      <c r="W331" s="238"/>
      <c r="X331" s="238"/>
      <c r="Y331" s="238"/>
      <c r="Z331" s="238"/>
      <c r="AA331" s="238"/>
    </row>
    <row r="332" spans="1:27" ht="15.75" x14ac:dyDescent="0.25">
      <c r="A332" s="238"/>
      <c r="B332" s="239"/>
      <c r="C332" s="238"/>
      <c r="D332" s="238"/>
      <c r="E332" s="238"/>
      <c r="F332" s="238"/>
      <c r="G332" s="238"/>
      <c r="H332" s="238"/>
      <c r="I332" s="238"/>
      <c r="J332" s="238"/>
      <c r="K332" s="238"/>
      <c r="L332" s="238"/>
      <c r="M332" s="238"/>
      <c r="N332" s="238"/>
      <c r="O332" s="238"/>
      <c r="P332" s="238"/>
      <c r="Q332" s="238"/>
      <c r="R332" s="238"/>
      <c r="S332" s="238"/>
      <c r="T332" s="238"/>
      <c r="U332" s="238"/>
      <c r="V332" s="238"/>
      <c r="W332" s="238"/>
      <c r="X332" s="238"/>
      <c r="Y332" s="238"/>
      <c r="Z332" s="238"/>
      <c r="AA332" s="238"/>
    </row>
    <row r="333" spans="1:27" ht="15.75" x14ac:dyDescent="0.25">
      <c r="A333" s="238"/>
      <c r="B333" s="239"/>
      <c r="C333" s="238"/>
      <c r="D333" s="238"/>
      <c r="E333" s="238"/>
      <c r="F333" s="238"/>
      <c r="G333" s="238"/>
      <c r="H333" s="238"/>
      <c r="I333" s="238"/>
      <c r="J333" s="238"/>
      <c r="K333" s="238"/>
      <c r="L333" s="238"/>
      <c r="M333" s="238"/>
      <c r="N333" s="238"/>
      <c r="O333" s="238"/>
      <c r="P333" s="238"/>
      <c r="Q333" s="238"/>
      <c r="R333" s="238"/>
      <c r="S333" s="238"/>
      <c r="T333" s="238"/>
      <c r="U333" s="238"/>
      <c r="V333" s="238"/>
      <c r="W333" s="238"/>
      <c r="X333" s="238"/>
      <c r="Y333" s="238"/>
      <c r="Z333" s="238"/>
      <c r="AA333" s="238"/>
    </row>
    <row r="334" spans="1:27" ht="15.75" x14ac:dyDescent="0.25">
      <c r="A334" s="238"/>
      <c r="B334" s="239"/>
      <c r="C334" s="238"/>
      <c r="D334" s="238"/>
      <c r="E334" s="238"/>
      <c r="F334" s="238"/>
      <c r="G334" s="238"/>
      <c r="H334" s="238"/>
      <c r="I334" s="238"/>
      <c r="J334" s="238"/>
      <c r="K334" s="238"/>
      <c r="L334" s="238"/>
      <c r="M334" s="238"/>
      <c r="N334" s="238"/>
      <c r="O334" s="238"/>
      <c r="P334" s="238"/>
      <c r="Q334" s="238"/>
      <c r="R334" s="238"/>
      <c r="S334" s="238"/>
      <c r="T334" s="238"/>
      <c r="U334" s="238"/>
      <c r="V334" s="238"/>
      <c r="W334" s="238"/>
      <c r="X334" s="238"/>
      <c r="Y334" s="238"/>
      <c r="Z334" s="238"/>
      <c r="AA334" s="238"/>
    </row>
    <row r="335" spans="1:27" ht="15.75" x14ac:dyDescent="0.25">
      <c r="A335" s="238"/>
      <c r="B335" s="239"/>
      <c r="C335" s="238"/>
      <c r="D335" s="238"/>
      <c r="E335" s="238"/>
      <c r="F335" s="238"/>
      <c r="G335" s="238"/>
      <c r="H335" s="238"/>
      <c r="I335" s="238"/>
      <c r="J335" s="238"/>
      <c r="K335" s="238"/>
      <c r="L335" s="238"/>
      <c r="M335" s="238"/>
      <c r="N335" s="238"/>
      <c r="O335" s="238"/>
      <c r="P335" s="238"/>
      <c r="Q335" s="238"/>
      <c r="R335" s="238"/>
      <c r="S335" s="238"/>
      <c r="T335" s="238"/>
      <c r="U335" s="238"/>
      <c r="V335" s="238"/>
      <c r="W335" s="238"/>
      <c r="X335" s="238"/>
      <c r="Y335" s="238"/>
      <c r="Z335" s="238"/>
      <c r="AA335" s="238"/>
    </row>
    <row r="336" spans="1:27" ht="15.75" x14ac:dyDescent="0.25">
      <c r="A336" s="238"/>
      <c r="B336" s="239"/>
      <c r="C336" s="238"/>
      <c r="D336" s="238"/>
      <c r="E336" s="238"/>
      <c r="F336" s="238"/>
      <c r="G336" s="238"/>
      <c r="H336" s="238"/>
      <c r="I336" s="238"/>
      <c r="J336" s="238"/>
      <c r="K336" s="238"/>
      <c r="L336" s="238"/>
      <c r="M336" s="238"/>
      <c r="N336" s="238"/>
      <c r="O336" s="238"/>
      <c r="P336" s="238"/>
      <c r="Q336" s="238"/>
      <c r="R336" s="238"/>
      <c r="S336" s="238"/>
      <c r="T336" s="238"/>
      <c r="U336" s="238"/>
      <c r="V336" s="238"/>
      <c r="W336" s="238"/>
      <c r="X336" s="238"/>
      <c r="Y336" s="238"/>
      <c r="Z336" s="238"/>
      <c r="AA336" s="238"/>
    </row>
    <row r="337" spans="1:27" ht="15.75" x14ac:dyDescent="0.25">
      <c r="A337" s="238"/>
      <c r="B337" s="239"/>
      <c r="C337" s="238"/>
      <c r="D337" s="238"/>
      <c r="E337" s="238"/>
      <c r="F337" s="238"/>
      <c r="G337" s="238"/>
      <c r="H337" s="238"/>
      <c r="I337" s="238"/>
      <c r="J337" s="238"/>
      <c r="K337" s="238"/>
      <c r="L337" s="238"/>
      <c r="M337" s="238"/>
      <c r="N337" s="238"/>
      <c r="O337" s="238"/>
      <c r="P337" s="238"/>
      <c r="Q337" s="238"/>
      <c r="R337" s="238"/>
      <c r="S337" s="238"/>
      <c r="T337" s="238"/>
      <c r="U337" s="238"/>
      <c r="V337" s="238"/>
      <c r="W337" s="238"/>
      <c r="X337" s="238"/>
      <c r="Y337" s="238"/>
      <c r="Z337" s="238"/>
      <c r="AA337" s="238"/>
    </row>
    <row r="338" spans="1:27" ht="15.75" x14ac:dyDescent="0.25">
      <c r="A338" s="238"/>
      <c r="B338" s="239"/>
      <c r="C338" s="238"/>
      <c r="D338" s="238"/>
      <c r="E338" s="238"/>
      <c r="F338" s="238"/>
      <c r="G338" s="238"/>
      <c r="H338" s="238"/>
      <c r="I338" s="238"/>
      <c r="J338" s="238"/>
      <c r="K338" s="238"/>
      <c r="L338" s="238"/>
      <c r="M338" s="238"/>
      <c r="N338" s="238"/>
      <c r="O338" s="238"/>
      <c r="P338" s="238"/>
      <c r="Q338" s="238"/>
      <c r="R338" s="238"/>
      <c r="S338" s="238"/>
      <c r="T338" s="238"/>
      <c r="U338" s="238"/>
      <c r="V338" s="238"/>
      <c r="W338" s="238"/>
      <c r="X338" s="238"/>
      <c r="Y338" s="238"/>
      <c r="Z338" s="238"/>
      <c r="AA338" s="238"/>
    </row>
    <row r="339" spans="1:27" ht="15.75" x14ac:dyDescent="0.25">
      <c r="A339" s="238"/>
      <c r="B339" s="239"/>
      <c r="C339" s="238"/>
      <c r="D339" s="238"/>
      <c r="E339" s="238"/>
      <c r="F339" s="238"/>
      <c r="G339" s="238"/>
      <c r="H339" s="238"/>
      <c r="I339" s="238"/>
      <c r="J339" s="238"/>
      <c r="K339" s="238"/>
      <c r="L339" s="238"/>
      <c r="M339" s="238"/>
      <c r="N339" s="238"/>
      <c r="O339" s="238"/>
      <c r="P339" s="238"/>
      <c r="Q339" s="238"/>
      <c r="R339" s="238"/>
      <c r="S339" s="238"/>
      <c r="T339" s="238"/>
      <c r="U339" s="238"/>
      <c r="V339" s="238"/>
      <c r="W339" s="238"/>
      <c r="X339" s="238"/>
      <c r="Y339" s="238"/>
      <c r="Z339" s="238"/>
      <c r="AA339" s="238"/>
    </row>
    <row r="340" spans="1:27" ht="15.75" x14ac:dyDescent="0.25">
      <c r="A340" s="238"/>
      <c r="B340" s="239"/>
      <c r="C340" s="238"/>
      <c r="D340" s="238"/>
      <c r="E340" s="238"/>
      <c r="F340" s="238"/>
      <c r="G340" s="238"/>
      <c r="H340" s="238"/>
      <c r="I340" s="238"/>
      <c r="J340" s="238"/>
      <c r="K340" s="238"/>
      <c r="L340" s="238"/>
      <c r="M340" s="238"/>
      <c r="N340" s="238"/>
      <c r="O340" s="238"/>
      <c r="P340" s="238"/>
      <c r="Q340" s="238"/>
      <c r="R340" s="238"/>
      <c r="S340" s="238"/>
      <c r="T340" s="238"/>
      <c r="U340" s="238"/>
      <c r="V340" s="238"/>
      <c r="W340" s="238"/>
      <c r="X340" s="238"/>
      <c r="Y340" s="238"/>
      <c r="Z340" s="238"/>
      <c r="AA340" s="238"/>
    </row>
    <row r="341" spans="1:27" ht="15.75" x14ac:dyDescent="0.25">
      <c r="A341" s="238"/>
      <c r="B341" s="239"/>
      <c r="C341" s="238"/>
      <c r="D341" s="238"/>
      <c r="E341" s="238"/>
      <c r="F341" s="238"/>
      <c r="G341" s="238"/>
      <c r="H341" s="238"/>
      <c r="I341" s="238"/>
      <c r="J341" s="238"/>
      <c r="K341" s="238"/>
      <c r="L341" s="238"/>
      <c r="M341" s="238"/>
      <c r="N341" s="238"/>
      <c r="O341" s="238"/>
      <c r="P341" s="238"/>
      <c r="Q341" s="238"/>
      <c r="R341" s="238"/>
      <c r="S341" s="238"/>
      <c r="T341" s="238"/>
      <c r="U341" s="238"/>
      <c r="V341" s="238"/>
      <c r="W341" s="238"/>
      <c r="X341" s="238"/>
      <c r="Y341" s="238"/>
      <c r="Z341" s="238"/>
      <c r="AA341" s="238"/>
    </row>
    <row r="342" spans="1:27" ht="15.75" x14ac:dyDescent="0.25">
      <c r="A342" s="238"/>
      <c r="B342" s="239"/>
      <c r="C342" s="238"/>
      <c r="D342" s="238"/>
      <c r="E342" s="238"/>
      <c r="F342" s="238"/>
      <c r="G342" s="238"/>
      <c r="H342" s="238"/>
      <c r="I342" s="238"/>
      <c r="J342" s="238"/>
      <c r="K342" s="238"/>
      <c r="L342" s="238"/>
      <c r="M342" s="238"/>
      <c r="N342" s="238"/>
      <c r="O342" s="238"/>
      <c r="P342" s="238"/>
      <c r="Q342" s="238"/>
      <c r="R342" s="238"/>
      <c r="S342" s="238"/>
      <c r="T342" s="238"/>
      <c r="U342" s="238"/>
      <c r="V342" s="238"/>
      <c r="W342" s="238"/>
      <c r="X342" s="238"/>
      <c r="Y342" s="238"/>
      <c r="Z342" s="238"/>
      <c r="AA342" s="238"/>
    </row>
    <row r="343" spans="1:27" ht="15.75" x14ac:dyDescent="0.25">
      <c r="A343" s="238"/>
      <c r="B343" s="239"/>
      <c r="C343" s="238"/>
      <c r="D343" s="238"/>
      <c r="E343" s="238"/>
      <c r="F343" s="238"/>
      <c r="G343" s="238"/>
      <c r="H343" s="238"/>
      <c r="I343" s="238"/>
      <c r="J343" s="238"/>
      <c r="K343" s="238"/>
      <c r="L343" s="238"/>
      <c r="M343" s="238"/>
      <c r="N343" s="238"/>
      <c r="O343" s="238"/>
      <c r="P343" s="238"/>
      <c r="Q343" s="238"/>
      <c r="R343" s="238"/>
      <c r="S343" s="238"/>
      <c r="T343" s="238"/>
      <c r="U343" s="238"/>
      <c r="V343" s="238"/>
      <c r="W343" s="238"/>
      <c r="X343" s="238"/>
      <c r="Y343" s="238"/>
      <c r="Z343" s="238"/>
      <c r="AA343" s="238"/>
    </row>
    <row r="344" spans="1:27" ht="15.75" x14ac:dyDescent="0.25">
      <c r="A344" s="238"/>
      <c r="B344" s="239"/>
      <c r="C344" s="238"/>
      <c r="D344" s="238"/>
      <c r="E344" s="238"/>
      <c r="F344" s="238"/>
      <c r="G344" s="238"/>
      <c r="H344" s="238"/>
      <c r="I344" s="238"/>
      <c r="J344" s="238"/>
      <c r="K344" s="238"/>
      <c r="L344" s="238"/>
      <c r="M344" s="238"/>
      <c r="N344" s="238"/>
      <c r="O344" s="238"/>
      <c r="P344" s="238"/>
      <c r="Q344" s="238"/>
      <c r="R344" s="238"/>
      <c r="S344" s="238"/>
      <c r="T344" s="238"/>
      <c r="U344" s="238"/>
      <c r="V344" s="238"/>
      <c r="W344" s="238"/>
      <c r="X344" s="238"/>
      <c r="Y344" s="238"/>
      <c r="Z344" s="238"/>
      <c r="AA344" s="238"/>
    </row>
    <row r="345" spans="1:27" ht="15.75" x14ac:dyDescent="0.25">
      <c r="A345" s="238"/>
      <c r="B345" s="239"/>
      <c r="C345" s="238"/>
      <c r="D345" s="238"/>
      <c r="E345" s="238"/>
      <c r="F345" s="238"/>
      <c r="G345" s="238"/>
      <c r="H345" s="238"/>
      <c r="I345" s="238"/>
      <c r="J345" s="238"/>
      <c r="K345" s="238"/>
      <c r="L345" s="238"/>
      <c r="M345" s="238"/>
      <c r="N345" s="238"/>
      <c r="O345" s="238"/>
      <c r="P345" s="238"/>
      <c r="Q345" s="238"/>
      <c r="R345" s="238"/>
      <c r="S345" s="238"/>
      <c r="T345" s="238"/>
      <c r="U345" s="238"/>
      <c r="V345" s="238"/>
      <c r="W345" s="238"/>
      <c r="X345" s="238"/>
      <c r="Y345" s="238"/>
      <c r="Z345" s="238"/>
      <c r="AA345" s="238"/>
    </row>
    <row r="346" spans="1:27" ht="15.75" x14ac:dyDescent="0.25">
      <c r="A346" s="238"/>
      <c r="B346" s="239"/>
      <c r="C346" s="238"/>
      <c r="D346" s="238"/>
      <c r="E346" s="238"/>
      <c r="F346" s="238"/>
      <c r="G346" s="238"/>
      <c r="H346" s="238"/>
      <c r="I346" s="238"/>
      <c r="J346" s="238"/>
      <c r="K346" s="238"/>
      <c r="L346" s="238"/>
      <c r="M346" s="238"/>
      <c r="N346" s="238"/>
      <c r="O346" s="238"/>
      <c r="P346" s="238"/>
      <c r="Q346" s="238"/>
      <c r="R346" s="238"/>
      <c r="S346" s="238"/>
      <c r="T346" s="238"/>
      <c r="U346" s="238"/>
      <c r="V346" s="238"/>
      <c r="W346" s="238"/>
      <c r="X346" s="238"/>
      <c r="Y346" s="238"/>
      <c r="Z346" s="238"/>
      <c r="AA346" s="238"/>
    </row>
    <row r="347" spans="1:27" ht="15.75" x14ac:dyDescent="0.25">
      <c r="A347" s="238"/>
      <c r="B347" s="239"/>
      <c r="C347" s="238"/>
      <c r="D347" s="238"/>
      <c r="E347" s="238"/>
      <c r="F347" s="238"/>
      <c r="G347" s="238"/>
      <c r="H347" s="238"/>
      <c r="I347" s="238"/>
      <c r="J347" s="238"/>
      <c r="K347" s="238"/>
      <c r="L347" s="238"/>
      <c r="M347" s="238"/>
      <c r="N347" s="238"/>
      <c r="O347" s="238"/>
      <c r="P347" s="238"/>
      <c r="Q347" s="238"/>
      <c r="R347" s="238"/>
      <c r="S347" s="238"/>
      <c r="T347" s="238"/>
      <c r="U347" s="238"/>
      <c r="V347" s="238"/>
      <c r="W347" s="238"/>
      <c r="X347" s="238"/>
      <c r="Y347" s="238"/>
      <c r="Z347" s="238"/>
      <c r="AA347" s="238"/>
    </row>
    <row r="348" spans="1:27" ht="15.75" x14ac:dyDescent="0.25">
      <c r="A348" s="238"/>
      <c r="B348" s="239"/>
      <c r="C348" s="238"/>
      <c r="D348" s="238"/>
      <c r="E348" s="238"/>
      <c r="F348" s="238"/>
      <c r="G348" s="238"/>
      <c r="H348" s="238"/>
      <c r="I348" s="238"/>
      <c r="J348" s="238"/>
      <c r="K348" s="238"/>
      <c r="L348" s="238"/>
      <c r="M348" s="238"/>
      <c r="N348" s="238"/>
      <c r="O348" s="238"/>
      <c r="P348" s="238"/>
      <c r="Q348" s="238"/>
      <c r="R348" s="238"/>
      <c r="S348" s="238"/>
      <c r="T348" s="238"/>
      <c r="U348" s="238"/>
      <c r="V348" s="238"/>
      <c r="W348" s="238"/>
      <c r="X348" s="238"/>
      <c r="Y348" s="238"/>
      <c r="Z348" s="238"/>
      <c r="AA348" s="238"/>
    </row>
    <row r="349" spans="1:27" ht="15.75" x14ac:dyDescent="0.25">
      <c r="A349" s="238"/>
      <c r="B349" s="239"/>
      <c r="C349" s="238"/>
      <c r="D349" s="238"/>
      <c r="E349" s="238"/>
      <c r="F349" s="238"/>
      <c r="G349" s="238"/>
      <c r="H349" s="238"/>
      <c r="I349" s="238"/>
      <c r="J349" s="238"/>
      <c r="K349" s="238"/>
      <c r="L349" s="238"/>
      <c r="M349" s="238"/>
      <c r="N349" s="238"/>
      <c r="O349" s="238"/>
      <c r="P349" s="238"/>
      <c r="Q349" s="238"/>
      <c r="R349" s="238"/>
      <c r="S349" s="238"/>
      <c r="T349" s="238"/>
      <c r="U349" s="238"/>
      <c r="V349" s="238"/>
      <c r="W349" s="238"/>
      <c r="X349" s="238"/>
      <c r="Y349" s="238"/>
      <c r="Z349" s="238"/>
      <c r="AA349" s="238"/>
    </row>
    <row r="350" spans="1:27" ht="15.75" x14ac:dyDescent="0.25">
      <c r="A350" s="238"/>
      <c r="B350" s="239"/>
      <c r="C350" s="238"/>
      <c r="D350" s="238"/>
      <c r="E350" s="238"/>
      <c r="F350" s="238"/>
      <c r="G350" s="238"/>
      <c r="H350" s="238"/>
      <c r="I350" s="238"/>
      <c r="J350" s="238"/>
      <c r="K350" s="238"/>
      <c r="L350" s="238"/>
      <c r="M350" s="238"/>
      <c r="N350" s="238"/>
      <c r="O350" s="238"/>
      <c r="P350" s="238"/>
      <c r="Q350" s="238"/>
      <c r="R350" s="238"/>
      <c r="S350" s="238"/>
      <c r="T350" s="238"/>
      <c r="U350" s="238"/>
      <c r="V350" s="238"/>
      <c r="W350" s="238"/>
      <c r="X350" s="238"/>
      <c r="Y350" s="238"/>
      <c r="Z350" s="238"/>
      <c r="AA350" s="238"/>
    </row>
    <row r="351" spans="1:27" ht="15.75" x14ac:dyDescent="0.25">
      <c r="A351" s="238"/>
      <c r="B351" s="239"/>
      <c r="C351" s="238"/>
      <c r="D351" s="238"/>
      <c r="E351" s="238"/>
      <c r="F351" s="238"/>
      <c r="G351" s="238"/>
      <c r="H351" s="238"/>
      <c r="I351" s="238"/>
      <c r="J351" s="238"/>
      <c r="K351" s="238"/>
      <c r="L351" s="238"/>
      <c r="M351" s="238"/>
      <c r="N351" s="238"/>
      <c r="O351" s="238"/>
      <c r="P351" s="238"/>
      <c r="Q351" s="238"/>
      <c r="R351" s="238"/>
      <c r="S351" s="238"/>
      <c r="T351" s="238"/>
      <c r="U351" s="238"/>
      <c r="V351" s="238"/>
      <c r="W351" s="238"/>
      <c r="X351" s="238"/>
      <c r="Y351" s="238"/>
      <c r="Z351" s="238"/>
      <c r="AA351" s="238"/>
    </row>
    <row r="352" spans="1:27" ht="15.75" x14ac:dyDescent="0.25">
      <c r="A352" s="238"/>
      <c r="B352" s="239"/>
      <c r="C352" s="238"/>
      <c r="D352" s="238"/>
      <c r="E352" s="238"/>
      <c r="F352" s="238"/>
      <c r="G352" s="238"/>
      <c r="H352" s="238"/>
      <c r="I352" s="238"/>
      <c r="J352" s="238"/>
      <c r="K352" s="238"/>
      <c r="L352" s="238"/>
      <c r="M352" s="238"/>
      <c r="N352" s="238"/>
      <c r="O352" s="238"/>
      <c r="P352" s="238"/>
      <c r="Q352" s="238"/>
      <c r="R352" s="238"/>
      <c r="S352" s="238"/>
      <c r="T352" s="238"/>
      <c r="U352" s="238"/>
      <c r="V352" s="238"/>
      <c r="W352" s="238"/>
      <c r="X352" s="238"/>
      <c r="Y352" s="238"/>
      <c r="Z352" s="238"/>
      <c r="AA352" s="238"/>
    </row>
    <row r="353" spans="1:27" ht="15.75" x14ac:dyDescent="0.25">
      <c r="A353" s="238"/>
      <c r="B353" s="239"/>
      <c r="C353" s="238"/>
      <c r="D353" s="238"/>
      <c r="E353" s="238"/>
      <c r="F353" s="238"/>
      <c r="G353" s="238"/>
      <c r="H353" s="238"/>
      <c r="I353" s="238"/>
      <c r="J353" s="238"/>
      <c r="K353" s="238"/>
      <c r="L353" s="238"/>
      <c r="M353" s="238"/>
      <c r="N353" s="238"/>
      <c r="O353" s="238"/>
      <c r="P353" s="238"/>
      <c r="Q353" s="238"/>
      <c r="R353" s="238"/>
      <c r="S353" s="238"/>
      <c r="T353" s="238"/>
      <c r="U353" s="238"/>
      <c r="V353" s="238"/>
      <c r="W353" s="238"/>
      <c r="X353" s="238"/>
      <c r="Y353" s="238"/>
      <c r="Z353" s="238"/>
      <c r="AA353" s="238"/>
    </row>
    <row r="354" spans="1:27" ht="15.75" x14ac:dyDescent="0.25">
      <c r="A354" s="238"/>
      <c r="B354" s="239"/>
      <c r="C354" s="238"/>
      <c r="D354" s="238"/>
      <c r="E354" s="238"/>
      <c r="F354" s="238"/>
      <c r="G354" s="238"/>
      <c r="H354" s="238"/>
      <c r="I354" s="238"/>
      <c r="J354" s="238"/>
      <c r="K354" s="238"/>
      <c r="L354" s="238"/>
      <c r="M354" s="238"/>
      <c r="N354" s="238"/>
      <c r="O354" s="238"/>
      <c r="P354" s="238"/>
      <c r="Q354" s="238"/>
      <c r="R354" s="238"/>
      <c r="S354" s="238"/>
      <c r="T354" s="238"/>
      <c r="U354" s="238"/>
      <c r="V354" s="238"/>
      <c r="W354" s="238"/>
      <c r="X354" s="238"/>
      <c r="Y354" s="238"/>
      <c r="Z354" s="238"/>
      <c r="AA354" s="238"/>
    </row>
    <row r="355" spans="1:27" ht="15.75" x14ac:dyDescent="0.25">
      <c r="A355" s="238"/>
      <c r="B355" s="239"/>
      <c r="C355" s="238"/>
      <c r="D355" s="238"/>
      <c r="E355" s="238"/>
      <c r="F355" s="238"/>
      <c r="G355" s="238"/>
      <c r="H355" s="238"/>
      <c r="I355" s="238"/>
      <c r="J355" s="238"/>
      <c r="K355" s="238"/>
      <c r="L355" s="238"/>
      <c r="M355" s="238"/>
      <c r="N355" s="238"/>
      <c r="O355" s="238"/>
      <c r="P355" s="238"/>
      <c r="Q355" s="238"/>
      <c r="R355" s="238"/>
      <c r="S355" s="238"/>
      <c r="T355" s="238"/>
      <c r="U355" s="238"/>
      <c r="V355" s="238"/>
      <c r="W355" s="238"/>
      <c r="X355" s="238"/>
      <c r="Y355" s="238"/>
      <c r="Z355" s="238"/>
      <c r="AA355" s="238"/>
    </row>
    <row r="356" spans="1:27" ht="15.75" x14ac:dyDescent="0.25">
      <c r="A356" s="238"/>
      <c r="B356" s="239"/>
      <c r="C356" s="238"/>
      <c r="D356" s="238"/>
      <c r="E356" s="238"/>
      <c r="F356" s="238"/>
      <c r="G356" s="238"/>
      <c r="H356" s="238"/>
      <c r="I356" s="238"/>
      <c r="J356" s="238"/>
      <c r="K356" s="238"/>
      <c r="L356" s="238"/>
      <c r="M356" s="238"/>
      <c r="N356" s="238"/>
      <c r="O356" s="238"/>
      <c r="P356" s="238"/>
      <c r="Q356" s="238"/>
      <c r="R356" s="238"/>
      <c r="S356" s="238"/>
      <c r="T356" s="238"/>
      <c r="U356" s="238"/>
      <c r="V356" s="238"/>
      <c r="W356" s="238"/>
      <c r="X356" s="238"/>
      <c r="Y356" s="238"/>
      <c r="Z356" s="238"/>
      <c r="AA356" s="238"/>
    </row>
    <row r="357" spans="1:27" ht="15.75" x14ac:dyDescent="0.25">
      <c r="A357" s="238"/>
      <c r="B357" s="239"/>
      <c r="C357" s="238"/>
      <c r="D357" s="238"/>
      <c r="E357" s="238"/>
      <c r="F357" s="238"/>
      <c r="G357" s="238"/>
      <c r="H357" s="238"/>
      <c r="I357" s="238"/>
      <c r="J357" s="238"/>
      <c r="K357" s="238"/>
      <c r="L357" s="238"/>
      <c r="M357" s="238"/>
      <c r="N357" s="238"/>
      <c r="O357" s="238"/>
      <c r="P357" s="238"/>
      <c r="Q357" s="238"/>
      <c r="R357" s="238"/>
      <c r="S357" s="238"/>
      <c r="T357" s="238"/>
      <c r="U357" s="238"/>
      <c r="V357" s="238"/>
      <c r="W357" s="238"/>
      <c r="X357" s="238"/>
      <c r="Y357" s="238"/>
      <c r="Z357" s="238"/>
      <c r="AA357" s="238"/>
    </row>
    <row r="358" spans="1:27" ht="15.75" x14ac:dyDescent="0.25">
      <c r="A358" s="238"/>
      <c r="B358" s="239"/>
      <c r="C358" s="238"/>
      <c r="D358" s="238"/>
      <c r="E358" s="238"/>
      <c r="F358" s="238"/>
      <c r="G358" s="238"/>
      <c r="H358" s="238"/>
      <c r="I358" s="238"/>
      <c r="J358" s="238"/>
      <c r="K358" s="238"/>
      <c r="L358" s="238"/>
      <c r="M358" s="238"/>
      <c r="N358" s="238"/>
      <c r="O358" s="238"/>
      <c r="P358" s="238"/>
      <c r="Q358" s="238"/>
      <c r="R358" s="238"/>
      <c r="S358" s="238"/>
      <c r="T358" s="238"/>
      <c r="U358" s="238"/>
      <c r="V358" s="238"/>
      <c r="W358" s="238"/>
      <c r="X358" s="238"/>
      <c r="Y358" s="238"/>
      <c r="Z358" s="238"/>
      <c r="AA358" s="238"/>
    </row>
    <row r="359" spans="1:27" ht="15.75" x14ac:dyDescent="0.25">
      <c r="A359" s="238"/>
      <c r="B359" s="239"/>
      <c r="C359" s="238"/>
      <c r="D359" s="238"/>
      <c r="E359" s="238"/>
      <c r="F359" s="238"/>
      <c r="G359" s="238"/>
      <c r="H359" s="238"/>
      <c r="I359" s="238"/>
      <c r="J359" s="238"/>
      <c r="K359" s="238"/>
      <c r="L359" s="238"/>
      <c r="M359" s="238"/>
      <c r="N359" s="238"/>
      <c r="O359" s="238"/>
      <c r="P359" s="238"/>
      <c r="Q359" s="238"/>
      <c r="R359" s="238"/>
      <c r="S359" s="238"/>
      <c r="T359" s="238"/>
      <c r="U359" s="238"/>
      <c r="V359" s="238"/>
      <c r="W359" s="238"/>
      <c r="X359" s="238"/>
      <c r="Y359" s="238"/>
      <c r="Z359" s="238"/>
      <c r="AA359" s="238"/>
    </row>
    <row r="360" spans="1:27" ht="15.75" x14ac:dyDescent="0.25">
      <c r="A360" s="238"/>
      <c r="B360" s="239"/>
      <c r="C360" s="238"/>
      <c r="D360" s="238"/>
      <c r="E360" s="238"/>
      <c r="F360" s="238"/>
      <c r="G360" s="238"/>
      <c r="H360" s="238"/>
      <c r="I360" s="238"/>
      <c r="J360" s="238"/>
      <c r="K360" s="238"/>
      <c r="L360" s="238"/>
      <c r="M360" s="238"/>
      <c r="N360" s="238"/>
      <c r="O360" s="238"/>
      <c r="P360" s="238"/>
      <c r="Q360" s="238"/>
      <c r="R360" s="238"/>
      <c r="S360" s="238"/>
      <c r="T360" s="238"/>
      <c r="U360" s="238"/>
      <c r="V360" s="238"/>
      <c r="W360" s="238"/>
      <c r="X360" s="238"/>
      <c r="Y360" s="238"/>
      <c r="Z360" s="238"/>
      <c r="AA360" s="238"/>
    </row>
    <row r="361" spans="1:27" ht="15.75" x14ac:dyDescent="0.25">
      <c r="A361" s="238"/>
      <c r="B361" s="239"/>
      <c r="C361" s="238"/>
      <c r="D361" s="238"/>
      <c r="E361" s="238"/>
      <c r="F361" s="238"/>
      <c r="G361" s="238"/>
      <c r="H361" s="238"/>
      <c r="I361" s="238"/>
      <c r="J361" s="238"/>
      <c r="K361" s="238"/>
      <c r="L361" s="238"/>
      <c r="M361" s="238"/>
      <c r="N361" s="238"/>
      <c r="O361" s="238"/>
      <c r="P361" s="238"/>
      <c r="Q361" s="238"/>
      <c r="R361" s="238"/>
      <c r="S361" s="238"/>
      <c r="T361" s="238"/>
      <c r="U361" s="238"/>
      <c r="V361" s="238"/>
      <c r="W361" s="238"/>
      <c r="X361" s="238"/>
      <c r="Y361" s="238"/>
      <c r="Z361" s="238"/>
      <c r="AA361" s="238"/>
    </row>
    <row r="362" spans="1:27" ht="15.75" x14ac:dyDescent="0.25">
      <c r="A362" s="238"/>
      <c r="B362" s="239"/>
      <c r="C362" s="238"/>
      <c r="D362" s="238"/>
      <c r="E362" s="238"/>
      <c r="F362" s="238"/>
      <c r="G362" s="238"/>
      <c r="H362" s="238"/>
      <c r="I362" s="238"/>
      <c r="J362" s="238"/>
      <c r="K362" s="238"/>
      <c r="L362" s="238"/>
      <c r="M362" s="238"/>
      <c r="N362" s="238"/>
      <c r="O362" s="238"/>
      <c r="P362" s="238"/>
      <c r="Q362" s="238"/>
      <c r="R362" s="238"/>
      <c r="S362" s="238"/>
      <c r="T362" s="238"/>
      <c r="U362" s="238"/>
      <c r="V362" s="238"/>
      <c r="W362" s="238"/>
      <c r="X362" s="238"/>
      <c r="Y362" s="238"/>
      <c r="Z362" s="238"/>
      <c r="AA362" s="238"/>
    </row>
    <row r="363" spans="1:27" ht="15.75" x14ac:dyDescent="0.25">
      <c r="A363" s="238"/>
      <c r="B363" s="239"/>
      <c r="C363" s="238"/>
      <c r="D363" s="238"/>
      <c r="E363" s="238"/>
      <c r="F363" s="238"/>
      <c r="G363" s="238"/>
      <c r="H363" s="238"/>
      <c r="I363" s="238"/>
      <c r="J363" s="238"/>
      <c r="K363" s="238"/>
      <c r="L363" s="238"/>
      <c r="M363" s="238"/>
      <c r="N363" s="238"/>
      <c r="O363" s="238"/>
      <c r="P363" s="238"/>
      <c r="Q363" s="238"/>
      <c r="R363" s="238"/>
      <c r="S363" s="238"/>
      <c r="T363" s="238"/>
      <c r="U363" s="238"/>
      <c r="V363" s="238"/>
      <c r="W363" s="238"/>
      <c r="X363" s="238"/>
      <c r="Y363" s="238"/>
      <c r="Z363" s="238"/>
      <c r="AA363" s="238"/>
    </row>
    <row r="364" spans="1:27" ht="15.75" x14ac:dyDescent="0.25">
      <c r="A364" s="238"/>
      <c r="B364" s="239"/>
      <c r="C364" s="238"/>
      <c r="D364" s="238"/>
      <c r="E364" s="238"/>
      <c r="F364" s="238"/>
      <c r="G364" s="238"/>
      <c r="H364" s="238"/>
      <c r="I364" s="238"/>
      <c r="J364" s="238"/>
      <c r="K364" s="238"/>
      <c r="L364" s="238"/>
      <c r="M364" s="238"/>
      <c r="N364" s="238"/>
      <c r="O364" s="238"/>
      <c r="P364" s="238"/>
      <c r="Q364" s="238"/>
      <c r="R364" s="238"/>
      <c r="S364" s="238"/>
      <c r="T364" s="238"/>
      <c r="U364" s="238"/>
      <c r="V364" s="238"/>
      <c r="W364" s="238"/>
      <c r="X364" s="238"/>
      <c r="Y364" s="238"/>
      <c r="Z364" s="238"/>
      <c r="AA364" s="238"/>
    </row>
    <row r="365" spans="1:27" ht="15.75" x14ac:dyDescent="0.25">
      <c r="A365" s="238"/>
      <c r="B365" s="239"/>
      <c r="C365" s="238"/>
      <c r="D365" s="238"/>
      <c r="E365" s="238"/>
      <c r="F365" s="238"/>
      <c r="G365" s="238"/>
      <c r="H365" s="238"/>
      <c r="I365" s="238"/>
      <c r="J365" s="238"/>
      <c r="K365" s="238"/>
      <c r="L365" s="238"/>
      <c r="M365" s="238"/>
      <c r="N365" s="238"/>
      <c r="O365" s="238"/>
      <c r="P365" s="238"/>
      <c r="Q365" s="238"/>
      <c r="R365" s="238"/>
      <c r="S365" s="238"/>
      <c r="T365" s="238"/>
      <c r="U365" s="238"/>
      <c r="V365" s="238"/>
      <c r="W365" s="238"/>
      <c r="X365" s="238"/>
      <c r="Y365" s="238"/>
      <c r="Z365" s="238"/>
      <c r="AA365" s="238"/>
    </row>
    <row r="366" spans="1:27" ht="15.75" x14ac:dyDescent="0.25">
      <c r="A366" s="238"/>
      <c r="B366" s="239"/>
      <c r="C366" s="238"/>
      <c r="D366" s="238"/>
      <c r="E366" s="238"/>
      <c r="F366" s="238"/>
      <c r="G366" s="238"/>
      <c r="H366" s="238"/>
      <c r="I366" s="238"/>
      <c r="J366" s="238"/>
      <c r="K366" s="238"/>
      <c r="L366" s="238"/>
      <c r="M366" s="238"/>
      <c r="N366" s="238"/>
      <c r="O366" s="238"/>
      <c r="P366" s="238"/>
      <c r="Q366" s="238"/>
      <c r="R366" s="238"/>
      <c r="S366" s="238"/>
      <c r="T366" s="238"/>
      <c r="U366" s="238"/>
      <c r="V366" s="238"/>
      <c r="W366" s="238"/>
      <c r="X366" s="238"/>
      <c r="Y366" s="238"/>
      <c r="Z366" s="238"/>
      <c r="AA366" s="238"/>
    </row>
    <row r="367" spans="1:27" ht="15.75" x14ac:dyDescent="0.25">
      <c r="A367" s="238"/>
      <c r="B367" s="239"/>
      <c r="C367" s="238"/>
      <c r="D367" s="238"/>
      <c r="E367" s="238"/>
      <c r="F367" s="238"/>
      <c r="G367" s="238"/>
      <c r="H367" s="238"/>
      <c r="I367" s="238"/>
      <c r="J367" s="238"/>
      <c r="K367" s="238"/>
      <c r="L367" s="238"/>
      <c r="M367" s="238"/>
      <c r="N367" s="238"/>
      <c r="O367" s="238"/>
      <c r="P367" s="238"/>
      <c r="Q367" s="238"/>
      <c r="R367" s="238"/>
      <c r="S367" s="238"/>
      <c r="T367" s="238"/>
      <c r="U367" s="238"/>
      <c r="V367" s="238"/>
      <c r="W367" s="238"/>
      <c r="X367" s="238"/>
      <c r="Y367" s="238"/>
      <c r="Z367" s="238"/>
      <c r="AA367" s="238"/>
    </row>
    <row r="368" spans="1:27" ht="15.75" x14ac:dyDescent="0.25">
      <c r="A368" s="238"/>
      <c r="B368" s="239"/>
      <c r="C368" s="238"/>
      <c r="D368" s="238"/>
      <c r="E368" s="238"/>
      <c r="F368" s="238"/>
      <c r="G368" s="238"/>
      <c r="H368" s="238"/>
      <c r="I368" s="238"/>
      <c r="J368" s="238"/>
      <c r="K368" s="238"/>
      <c r="L368" s="238"/>
      <c r="M368" s="238"/>
      <c r="N368" s="238"/>
      <c r="O368" s="238"/>
      <c r="P368" s="238"/>
      <c r="Q368" s="238"/>
      <c r="R368" s="238"/>
      <c r="S368" s="238"/>
      <c r="T368" s="238"/>
      <c r="U368" s="238"/>
      <c r="V368" s="238"/>
      <c r="W368" s="238"/>
      <c r="X368" s="238"/>
      <c r="Y368" s="238"/>
      <c r="Z368" s="238"/>
      <c r="AA368" s="238"/>
    </row>
    <row r="369" spans="1:27" ht="15.75" x14ac:dyDescent="0.25">
      <c r="A369" s="238"/>
      <c r="B369" s="239"/>
      <c r="C369" s="238"/>
      <c r="D369" s="238"/>
      <c r="E369" s="238"/>
      <c r="F369" s="238"/>
      <c r="G369" s="238"/>
      <c r="H369" s="238"/>
      <c r="I369" s="238"/>
      <c r="J369" s="238"/>
      <c r="K369" s="238"/>
      <c r="L369" s="238"/>
      <c r="M369" s="238"/>
      <c r="N369" s="238"/>
      <c r="O369" s="238"/>
      <c r="P369" s="238"/>
      <c r="Q369" s="238"/>
      <c r="R369" s="238"/>
      <c r="S369" s="238"/>
      <c r="T369" s="238"/>
      <c r="U369" s="238"/>
      <c r="V369" s="238"/>
      <c r="W369" s="238"/>
      <c r="X369" s="238"/>
      <c r="Y369" s="238"/>
      <c r="Z369" s="238"/>
      <c r="AA369" s="238"/>
    </row>
    <row r="370" spans="1:27" ht="15.75" x14ac:dyDescent="0.25">
      <c r="A370" s="238"/>
      <c r="B370" s="239"/>
      <c r="C370" s="238"/>
      <c r="D370" s="238"/>
      <c r="E370" s="238"/>
      <c r="F370" s="238"/>
      <c r="G370" s="238"/>
      <c r="H370" s="238"/>
      <c r="I370" s="238"/>
      <c r="J370" s="238"/>
      <c r="K370" s="238"/>
      <c r="L370" s="238"/>
      <c r="M370" s="238"/>
      <c r="N370" s="238"/>
      <c r="O370" s="238"/>
      <c r="P370" s="238"/>
      <c r="Q370" s="238"/>
      <c r="R370" s="238"/>
      <c r="S370" s="238"/>
      <c r="T370" s="238"/>
      <c r="U370" s="238"/>
      <c r="V370" s="238"/>
      <c r="W370" s="238"/>
      <c r="X370" s="238"/>
      <c r="Y370" s="238"/>
      <c r="Z370" s="238"/>
      <c r="AA370" s="238"/>
    </row>
    <row r="371" spans="1:27" ht="15.75" x14ac:dyDescent="0.25">
      <c r="A371" s="238"/>
      <c r="B371" s="239"/>
      <c r="C371" s="238"/>
      <c r="D371" s="238"/>
      <c r="E371" s="238"/>
      <c r="F371" s="238"/>
      <c r="G371" s="238"/>
      <c r="H371" s="238"/>
      <c r="I371" s="238"/>
      <c r="J371" s="238"/>
      <c r="K371" s="238"/>
      <c r="L371" s="238"/>
      <c r="M371" s="238"/>
      <c r="N371" s="238"/>
      <c r="O371" s="238"/>
      <c r="P371" s="238"/>
      <c r="Q371" s="238"/>
      <c r="R371" s="238"/>
      <c r="S371" s="238"/>
      <c r="T371" s="238"/>
      <c r="U371" s="238"/>
      <c r="V371" s="238"/>
      <c r="W371" s="238"/>
      <c r="X371" s="238"/>
      <c r="Y371" s="238"/>
      <c r="Z371" s="238"/>
      <c r="AA371" s="238"/>
    </row>
    <row r="372" spans="1:27" ht="15.75" x14ac:dyDescent="0.25">
      <c r="A372" s="238"/>
      <c r="B372" s="239"/>
      <c r="C372" s="238"/>
      <c r="D372" s="238"/>
      <c r="E372" s="238"/>
      <c r="F372" s="238"/>
      <c r="G372" s="238"/>
      <c r="H372" s="238"/>
      <c r="I372" s="238"/>
      <c r="J372" s="238"/>
      <c r="K372" s="238"/>
      <c r="L372" s="238"/>
      <c r="M372" s="238"/>
      <c r="N372" s="238"/>
      <c r="O372" s="238"/>
      <c r="P372" s="238"/>
      <c r="Q372" s="238"/>
      <c r="R372" s="238"/>
      <c r="S372" s="238"/>
      <c r="T372" s="238"/>
      <c r="U372" s="238"/>
      <c r="V372" s="238"/>
      <c r="W372" s="238"/>
      <c r="X372" s="238"/>
      <c r="Y372" s="238"/>
      <c r="Z372" s="238"/>
      <c r="AA372" s="238"/>
    </row>
    <row r="373" spans="1:27" ht="15.75" x14ac:dyDescent="0.25">
      <c r="A373" s="238"/>
      <c r="B373" s="239"/>
      <c r="C373" s="238"/>
      <c r="D373" s="238"/>
      <c r="E373" s="238"/>
      <c r="F373" s="238"/>
      <c r="G373" s="238"/>
      <c r="H373" s="238"/>
      <c r="I373" s="238"/>
      <c r="J373" s="238"/>
      <c r="K373" s="238"/>
      <c r="L373" s="238"/>
      <c r="M373" s="238"/>
      <c r="N373" s="238"/>
      <c r="O373" s="238"/>
      <c r="P373" s="238"/>
      <c r="Q373" s="238"/>
      <c r="R373" s="238"/>
      <c r="S373" s="238"/>
      <c r="T373" s="238"/>
      <c r="U373" s="238"/>
      <c r="V373" s="238"/>
      <c r="W373" s="238"/>
      <c r="X373" s="238"/>
      <c r="Y373" s="238"/>
      <c r="Z373" s="238"/>
      <c r="AA373" s="238"/>
    </row>
    <row r="374" spans="1:27" ht="15.75" x14ac:dyDescent="0.25">
      <c r="A374" s="238"/>
      <c r="B374" s="239"/>
      <c r="C374" s="238"/>
      <c r="D374" s="238"/>
      <c r="E374" s="238"/>
      <c r="F374" s="238"/>
      <c r="G374" s="238"/>
      <c r="H374" s="238"/>
      <c r="I374" s="238"/>
      <c r="J374" s="238"/>
      <c r="K374" s="238"/>
      <c r="L374" s="238"/>
      <c r="M374" s="238"/>
      <c r="N374" s="238"/>
      <c r="O374" s="238"/>
      <c r="P374" s="238"/>
      <c r="Q374" s="238"/>
      <c r="R374" s="238"/>
      <c r="S374" s="238"/>
      <c r="T374" s="238"/>
      <c r="U374" s="238"/>
      <c r="V374" s="238"/>
      <c r="W374" s="238"/>
      <c r="X374" s="238"/>
      <c r="Y374" s="238"/>
      <c r="Z374" s="238"/>
      <c r="AA374" s="238"/>
    </row>
    <row r="375" spans="1:27" ht="15.75" x14ac:dyDescent="0.25">
      <c r="A375" s="238"/>
      <c r="B375" s="239"/>
      <c r="C375" s="238"/>
      <c r="D375" s="238"/>
      <c r="E375" s="238"/>
      <c r="F375" s="238"/>
      <c r="G375" s="238"/>
      <c r="H375" s="238"/>
      <c r="I375" s="238"/>
      <c r="J375" s="238"/>
      <c r="K375" s="238"/>
      <c r="L375" s="238"/>
      <c r="M375" s="238"/>
      <c r="N375" s="238"/>
      <c r="O375" s="238"/>
      <c r="P375" s="238"/>
      <c r="Q375" s="238"/>
      <c r="R375" s="238"/>
      <c r="S375" s="238"/>
      <c r="T375" s="238"/>
      <c r="U375" s="238"/>
      <c r="V375" s="238"/>
      <c r="W375" s="238"/>
      <c r="X375" s="238"/>
      <c r="Y375" s="238"/>
      <c r="Z375" s="238"/>
      <c r="AA375" s="238"/>
    </row>
    <row r="376" spans="1:27" ht="15.75" x14ac:dyDescent="0.25">
      <c r="A376" s="238"/>
      <c r="B376" s="239"/>
      <c r="C376" s="238"/>
      <c r="D376" s="238"/>
      <c r="E376" s="238"/>
      <c r="F376" s="238"/>
      <c r="G376" s="238"/>
      <c r="H376" s="238"/>
      <c r="I376" s="238"/>
      <c r="J376" s="238"/>
      <c r="K376" s="238"/>
      <c r="L376" s="238"/>
      <c r="M376" s="238"/>
      <c r="N376" s="238"/>
      <c r="O376" s="238"/>
      <c r="P376" s="238"/>
      <c r="Q376" s="238"/>
      <c r="R376" s="238"/>
      <c r="S376" s="238"/>
      <c r="T376" s="238"/>
      <c r="U376" s="238"/>
      <c r="V376" s="238"/>
      <c r="W376" s="238"/>
      <c r="X376" s="238"/>
      <c r="Y376" s="238"/>
      <c r="Z376" s="238"/>
      <c r="AA376" s="238"/>
    </row>
    <row r="377" spans="1:27" ht="15.75" x14ac:dyDescent="0.25">
      <c r="A377" s="238"/>
      <c r="B377" s="239"/>
      <c r="C377" s="238"/>
      <c r="D377" s="238"/>
      <c r="E377" s="238"/>
      <c r="F377" s="238"/>
      <c r="G377" s="238"/>
      <c r="H377" s="238"/>
      <c r="I377" s="238"/>
      <c r="J377" s="238"/>
      <c r="K377" s="238"/>
      <c r="L377" s="238"/>
      <c r="M377" s="238"/>
      <c r="N377" s="238"/>
      <c r="O377" s="238"/>
      <c r="P377" s="238"/>
      <c r="Q377" s="238"/>
      <c r="R377" s="238"/>
      <c r="S377" s="238"/>
      <c r="T377" s="238"/>
      <c r="U377" s="238"/>
      <c r="V377" s="238"/>
      <c r="W377" s="238"/>
      <c r="X377" s="238"/>
      <c r="Y377" s="238"/>
      <c r="Z377" s="238"/>
      <c r="AA377" s="238"/>
    </row>
    <row r="378" spans="1:27" ht="15.75" x14ac:dyDescent="0.25">
      <c r="A378" s="238"/>
      <c r="B378" s="239"/>
      <c r="C378" s="238"/>
      <c r="D378" s="238"/>
      <c r="E378" s="238"/>
      <c r="F378" s="238"/>
      <c r="G378" s="238"/>
      <c r="H378" s="238"/>
      <c r="I378" s="238"/>
      <c r="J378" s="238"/>
      <c r="K378" s="238"/>
      <c r="L378" s="238"/>
      <c r="M378" s="238"/>
      <c r="N378" s="238"/>
      <c r="O378" s="238"/>
      <c r="P378" s="238"/>
      <c r="Q378" s="238"/>
      <c r="R378" s="238"/>
      <c r="S378" s="238"/>
      <c r="T378" s="238"/>
      <c r="U378" s="238"/>
      <c r="V378" s="238"/>
      <c r="W378" s="238"/>
      <c r="X378" s="238"/>
      <c r="Y378" s="238"/>
      <c r="Z378" s="238"/>
      <c r="AA378" s="238"/>
    </row>
    <row r="379" spans="1:27" ht="15.75" x14ac:dyDescent="0.25">
      <c r="A379" s="238"/>
      <c r="B379" s="239"/>
      <c r="C379" s="238"/>
      <c r="D379" s="238"/>
      <c r="E379" s="238"/>
      <c r="F379" s="238"/>
      <c r="G379" s="238"/>
      <c r="H379" s="238"/>
      <c r="I379" s="238"/>
      <c r="J379" s="238"/>
      <c r="K379" s="238"/>
      <c r="L379" s="238"/>
      <c r="M379" s="238"/>
      <c r="N379" s="238"/>
      <c r="O379" s="238"/>
      <c r="P379" s="238"/>
      <c r="Q379" s="238"/>
      <c r="R379" s="238"/>
      <c r="S379" s="238"/>
      <c r="T379" s="238"/>
      <c r="U379" s="238"/>
      <c r="V379" s="238"/>
      <c r="W379" s="238"/>
      <c r="X379" s="238"/>
      <c r="Y379" s="238"/>
      <c r="Z379" s="238"/>
      <c r="AA379" s="238"/>
    </row>
    <row r="380" spans="1:27" ht="15.75" x14ac:dyDescent="0.25">
      <c r="A380" s="238"/>
      <c r="B380" s="239"/>
      <c r="C380" s="238"/>
      <c r="D380" s="238"/>
      <c r="E380" s="238"/>
      <c r="F380" s="238"/>
      <c r="G380" s="238"/>
      <c r="H380" s="238"/>
      <c r="I380" s="238"/>
      <c r="J380" s="238"/>
      <c r="K380" s="238"/>
      <c r="L380" s="238"/>
      <c r="M380" s="238"/>
      <c r="N380" s="238"/>
      <c r="O380" s="238"/>
      <c r="P380" s="238"/>
      <c r="Q380" s="238"/>
      <c r="R380" s="238"/>
      <c r="S380" s="238"/>
      <c r="T380" s="238"/>
      <c r="U380" s="238"/>
      <c r="V380" s="238"/>
      <c r="W380" s="238"/>
      <c r="X380" s="238"/>
      <c r="Y380" s="238"/>
      <c r="Z380" s="238"/>
      <c r="AA380" s="238"/>
    </row>
    <row r="381" spans="1:27" ht="15.75" x14ac:dyDescent="0.25">
      <c r="A381" s="238"/>
      <c r="B381" s="239"/>
      <c r="C381" s="238"/>
      <c r="D381" s="238"/>
      <c r="E381" s="238"/>
      <c r="F381" s="238"/>
      <c r="G381" s="238"/>
      <c r="H381" s="238"/>
      <c r="I381" s="238"/>
      <c r="J381" s="238"/>
      <c r="K381" s="238"/>
      <c r="L381" s="238"/>
      <c r="M381" s="238"/>
      <c r="N381" s="238"/>
      <c r="O381" s="238"/>
      <c r="P381" s="238"/>
      <c r="Q381" s="238"/>
      <c r="R381" s="238"/>
      <c r="S381" s="238"/>
      <c r="T381" s="238"/>
      <c r="U381" s="238"/>
      <c r="V381" s="238"/>
      <c r="W381" s="238"/>
      <c r="X381" s="238"/>
      <c r="Y381" s="238"/>
      <c r="Z381" s="238"/>
      <c r="AA381" s="238"/>
    </row>
    <row r="382" spans="1:27" ht="15.75" x14ac:dyDescent="0.25">
      <c r="A382" s="238"/>
      <c r="B382" s="239"/>
      <c r="C382" s="238"/>
      <c r="D382" s="238"/>
      <c r="E382" s="238"/>
      <c r="F382" s="238"/>
      <c r="G382" s="238"/>
      <c r="H382" s="238"/>
      <c r="I382" s="238"/>
      <c r="J382" s="238"/>
      <c r="K382" s="238"/>
      <c r="L382" s="238"/>
      <c r="M382" s="238"/>
      <c r="N382" s="238"/>
      <c r="O382" s="238"/>
      <c r="P382" s="238"/>
      <c r="Q382" s="238"/>
      <c r="R382" s="238"/>
      <c r="S382" s="238"/>
      <c r="T382" s="238"/>
      <c r="U382" s="238"/>
      <c r="V382" s="238"/>
      <c r="W382" s="238"/>
      <c r="X382" s="238"/>
      <c r="Y382" s="238"/>
      <c r="Z382" s="238"/>
      <c r="AA382" s="238"/>
    </row>
    <row r="383" spans="1:27" ht="15.75" x14ac:dyDescent="0.25">
      <c r="A383" s="238"/>
      <c r="B383" s="239"/>
      <c r="C383" s="238"/>
      <c r="D383" s="238"/>
      <c r="E383" s="238"/>
      <c r="F383" s="238"/>
      <c r="G383" s="238"/>
      <c r="H383" s="238"/>
      <c r="I383" s="238"/>
      <c r="J383" s="238"/>
      <c r="K383" s="238"/>
      <c r="L383" s="238"/>
      <c r="M383" s="238"/>
      <c r="N383" s="238"/>
      <c r="O383" s="238"/>
      <c r="P383" s="238"/>
      <c r="Q383" s="238"/>
      <c r="R383" s="238"/>
      <c r="S383" s="238"/>
      <c r="T383" s="238"/>
      <c r="U383" s="238"/>
      <c r="V383" s="238"/>
      <c r="W383" s="238"/>
      <c r="X383" s="238"/>
      <c r="Y383" s="238"/>
      <c r="Z383" s="238"/>
      <c r="AA383" s="238"/>
    </row>
    <row r="384" spans="1:27" ht="15.75" x14ac:dyDescent="0.25">
      <c r="A384" s="238"/>
      <c r="B384" s="239"/>
      <c r="C384" s="238"/>
      <c r="D384" s="238"/>
      <c r="E384" s="238"/>
      <c r="F384" s="238"/>
      <c r="G384" s="238"/>
      <c r="H384" s="238"/>
      <c r="I384" s="238"/>
      <c r="J384" s="238"/>
      <c r="K384" s="238"/>
      <c r="L384" s="238"/>
      <c r="M384" s="238"/>
      <c r="N384" s="238"/>
      <c r="O384" s="238"/>
      <c r="P384" s="238"/>
      <c r="Q384" s="238"/>
      <c r="R384" s="238"/>
      <c r="S384" s="238"/>
      <c r="T384" s="238"/>
      <c r="U384" s="238"/>
      <c r="V384" s="238"/>
      <c r="W384" s="238"/>
      <c r="X384" s="238"/>
      <c r="Y384" s="238"/>
      <c r="Z384" s="238"/>
      <c r="AA384" s="238"/>
    </row>
    <row r="385" spans="1:27" ht="15.75" x14ac:dyDescent="0.25">
      <c r="A385" s="238"/>
      <c r="B385" s="239"/>
      <c r="C385" s="238"/>
      <c r="D385" s="238"/>
      <c r="E385" s="238"/>
      <c r="F385" s="238"/>
      <c r="G385" s="238"/>
      <c r="H385" s="238"/>
      <c r="I385" s="238"/>
      <c r="J385" s="238"/>
      <c r="K385" s="238"/>
      <c r="L385" s="238"/>
      <c r="M385" s="238"/>
      <c r="N385" s="238"/>
      <c r="O385" s="238"/>
      <c r="P385" s="238"/>
      <c r="Q385" s="238"/>
      <c r="R385" s="238"/>
      <c r="S385" s="238"/>
      <c r="T385" s="238"/>
      <c r="U385" s="238"/>
      <c r="V385" s="238"/>
      <c r="W385" s="238"/>
      <c r="X385" s="238"/>
      <c r="Y385" s="238"/>
      <c r="Z385" s="238"/>
      <c r="AA385" s="238"/>
    </row>
    <row r="386" spans="1:27" ht="15.75" x14ac:dyDescent="0.25">
      <c r="A386" s="238"/>
      <c r="B386" s="239"/>
      <c r="C386" s="238"/>
      <c r="D386" s="238"/>
      <c r="E386" s="238"/>
      <c r="F386" s="238"/>
      <c r="G386" s="238"/>
      <c r="H386" s="238"/>
      <c r="I386" s="238"/>
      <c r="J386" s="238"/>
      <c r="K386" s="238"/>
      <c r="L386" s="238"/>
      <c r="M386" s="238"/>
      <c r="N386" s="238"/>
      <c r="O386" s="238"/>
      <c r="P386" s="238"/>
      <c r="Q386" s="238"/>
      <c r="R386" s="238"/>
      <c r="S386" s="238"/>
      <c r="T386" s="238"/>
      <c r="U386" s="238"/>
      <c r="V386" s="238"/>
      <c r="W386" s="238"/>
      <c r="X386" s="238"/>
      <c r="Y386" s="238"/>
      <c r="Z386" s="238"/>
      <c r="AA386" s="238"/>
    </row>
    <row r="387" spans="1:27" ht="15.75" x14ac:dyDescent="0.25">
      <c r="A387" s="238"/>
      <c r="B387" s="239"/>
      <c r="C387" s="238"/>
      <c r="D387" s="238"/>
      <c r="E387" s="238"/>
      <c r="F387" s="238"/>
      <c r="G387" s="238"/>
      <c r="H387" s="238"/>
      <c r="I387" s="238"/>
      <c r="J387" s="238"/>
      <c r="K387" s="238"/>
      <c r="L387" s="238"/>
      <c r="M387" s="238"/>
      <c r="N387" s="238"/>
      <c r="O387" s="238"/>
      <c r="P387" s="238"/>
      <c r="Q387" s="238"/>
      <c r="R387" s="238"/>
      <c r="S387" s="238"/>
      <c r="T387" s="238"/>
      <c r="U387" s="238"/>
      <c r="V387" s="238"/>
      <c r="W387" s="238"/>
      <c r="X387" s="238"/>
      <c r="Y387" s="238"/>
      <c r="Z387" s="238"/>
      <c r="AA387" s="238"/>
    </row>
    <row r="388" spans="1:27" ht="15.75" x14ac:dyDescent="0.25">
      <c r="A388" s="238"/>
      <c r="B388" s="239"/>
      <c r="C388" s="238"/>
      <c r="D388" s="238"/>
      <c r="E388" s="238"/>
      <c r="F388" s="238"/>
      <c r="G388" s="238"/>
      <c r="H388" s="238"/>
      <c r="I388" s="238"/>
      <c r="J388" s="238"/>
      <c r="K388" s="238"/>
      <c r="L388" s="238"/>
      <c r="M388" s="238"/>
      <c r="N388" s="238"/>
      <c r="O388" s="238"/>
      <c r="P388" s="238"/>
      <c r="Q388" s="238"/>
      <c r="R388" s="238"/>
      <c r="S388" s="238"/>
      <c r="T388" s="238"/>
      <c r="U388" s="238"/>
      <c r="V388" s="238"/>
      <c r="W388" s="238"/>
      <c r="X388" s="238"/>
      <c r="Y388" s="238"/>
      <c r="Z388" s="238"/>
      <c r="AA388" s="238"/>
    </row>
    <row r="389" spans="1:27" ht="15.75" x14ac:dyDescent="0.25">
      <c r="A389" s="238"/>
      <c r="B389" s="239"/>
      <c r="C389" s="238"/>
      <c r="D389" s="238"/>
      <c r="E389" s="238"/>
      <c r="F389" s="238"/>
      <c r="G389" s="238"/>
      <c r="H389" s="238"/>
      <c r="I389" s="238"/>
      <c r="J389" s="238"/>
      <c r="K389" s="238"/>
      <c r="L389" s="238"/>
      <c r="M389" s="238"/>
      <c r="N389" s="238"/>
      <c r="O389" s="238"/>
      <c r="P389" s="238"/>
      <c r="Q389" s="238"/>
      <c r="R389" s="238"/>
      <c r="S389" s="238"/>
      <c r="T389" s="238"/>
      <c r="U389" s="238"/>
      <c r="V389" s="238"/>
      <c r="W389" s="238"/>
      <c r="X389" s="238"/>
      <c r="Y389" s="238"/>
      <c r="Z389" s="238"/>
      <c r="AA389" s="238"/>
    </row>
    <row r="390" spans="1:27" ht="15.75" x14ac:dyDescent="0.25">
      <c r="A390" s="238"/>
      <c r="B390" s="239"/>
      <c r="C390" s="238"/>
      <c r="D390" s="238"/>
      <c r="E390" s="238"/>
      <c r="F390" s="238"/>
      <c r="G390" s="238"/>
      <c r="H390" s="238"/>
      <c r="I390" s="238"/>
      <c r="J390" s="238"/>
      <c r="K390" s="238"/>
      <c r="L390" s="238"/>
      <c r="M390" s="238"/>
      <c r="N390" s="238"/>
      <c r="O390" s="238"/>
      <c r="P390" s="238"/>
      <c r="Q390" s="238"/>
      <c r="R390" s="238"/>
      <c r="S390" s="238"/>
      <c r="T390" s="238"/>
      <c r="U390" s="238"/>
      <c r="V390" s="238"/>
      <c r="W390" s="238"/>
      <c r="X390" s="238"/>
      <c r="Y390" s="238"/>
      <c r="Z390" s="238"/>
      <c r="AA390" s="238"/>
    </row>
    <row r="391" spans="1:27" ht="15.75" x14ac:dyDescent="0.25">
      <c r="A391" s="238"/>
      <c r="B391" s="239"/>
      <c r="C391" s="238"/>
      <c r="D391" s="238"/>
      <c r="E391" s="238"/>
      <c r="F391" s="238"/>
      <c r="G391" s="238"/>
      <c r="H391" s="238"/>
      <c r="I391" s="238"/>
      <c r="J391" s="238"/>
      <c r="K391" s="238"/>
      <c r="L391" s="238"/>
      <c r="M391" s="238"/>
      <c r="N391" s="238"/>
      <c r="O391" s="238"/>
      <c r="P391" s="238"/>
      <c r="Q391" s="238"/>
      <c r="R391" s="238"/>
      <c r="S391" s="238"/>
      <c r="T391" s="238"/>
      <c r="U391" s="238"/>
      <c r="V391" s="238"/>
      <c r="W391" s="238"/>
      <c r="X391" s="238"/>
      <c r="Y391" s="238"/>
      <c r="Z391" s="238"/>
      <c r="AA391" s="238"/>
    </row>
    <row r="392" spans="1:27" ht="15.75" x14ac:dyDescent="0.25">
      <c r="A392" s="238"/>
      <c r="B392" s="239"/>
      <c r="C392" s="238"/>
      <c r="D392" s="238"/>
      <c r="E392" s="238"/>
      <c r="F392" s="238"/>
      <c r="G392" s="238"/>
      <c r="H392" s="238"/>
      <c r="I392" s="238"/>
      <c r="J392" s="238"/>
      <c r="K392" s="238"/>
      <c r="L392" s="238"/>
      <c r="M392" s="238"/>
      <c r="N392" s="238"/>
      <c r="O392" s="238"/>
      <c r="P392" s="238"/>
      <c r="Q392" s="238"/>
      <c r="R392" s="238"/>
      <c r="S392" s="238"/>
      <c r="T392" s="238"/>
      <c r="U392" s="238"/>
      <c r="V392" s="238"/>
      <c r="W392" s="238"/>
      <c r="X392" s="238"/>
      <c r="Y392" s="238"/>
      <c r="Z392" s="238"/>
      <c r="AA392" s="238"/>
    </row>
    <row r="393" spans="1:27" ht="15.75" x14ac:dyDescent="0.25">
      <c r="A393" s="238"/>
      <c r="B393" s="239"/>
      <c r="C393" s="238"/>
      <c r="D393" s="238"/>
      <c r="E393" s="238"/>
      <c r="F393" s="238"/>
      <c r="G393" s="238"/>
      <c r="H393" s="238"/>
      <c r="I393" s="238"/>
      <c r="J393" s="238"/>
      <c r="K393" s="238"/>
      <c r="L393" s="238"/>
      <c r="M393" s="238"/>
      <c r="N393" s="238"/>
      <c r="O393" s="238"/>
      <c r="P393" s="238"/>
      <c r="Q393" s="238"/>
      <c r="R393" s="238"/>
      <c r="S393" s="238"/>
      <c r="T393" s="238"/>
      <c r="U393" s="238"/>
      <c r="V393" s="238"/>
      <c r="W393" s="238"/>
      <c r="X393" s="238"/>
      <c r="Y393" s="238"/>
      <c r="Z393" s="238"/>
      <c r="AA393" s="238"/>
    </row>
    <row r="394" spans="1:27" ht="15.75" x14ac:dyDescent="0.25">
      <c r="A394" s="238"/>
      <c r="B394" s="239"/>
      <c r="C394" s="238"/>
      <c r="D394" s="238"/>
      <c r="E394" s="238"/>
      <c r="F394" s="238"/>
      <c r="G394" s="238"/>
      <c r="H394" s="238"/>
      <c r="I394" s="238"/>
      <c r="J394" s="238"/>
      <c r="K394" s="238"/>
      <c r="L394" s="238"/>
      <c r="M394" s="238"/>
      <c r="N394" s="238"/>
      <c r="O394" s="238"/>
      <c r="P394" s="238"/>
      <c r="Q394" s="238"/>
      <c r="R394" s="238"/>
      <c r="S394" s="238"/>
      <c r="T394" s="238"/>
      <c r="U394" s="238"/>
      <c r="V394" s="238"/>
      <c r="W394" s="238"/>
      <c r="X394" s="238"/>
      <c r="Y394" s="238"/>
      <c r="Z394" s="238"/>
      <c r="AA394" s="238"/>
    </row>
    <row r="395" spans="1:27" ht="15.75" x14ac:dyDescent="0.25">
      <c r="A395" s="238"/>
      <c r="B395" s="239"/>
      <c r="C395" s="238"/>
      <c r="D395" s="238"/>
      <c r="E395" s="238"/>
      <c r="F395" s="238"/>
      <c r="G395" s="238"/>
      <c r="H395" s="238"/>
      <c r="I395" s="238"/>
      <c r="J395" s="238"/>
      <c r="K395" s="238"/>
      <c r="L395" s="238"/>
      <c r="M395" s="238"/>
      <c r="N395" s="238"/>
      <c r="O395" s="238"/>
      <c r="P395" s="238"/>
      <c r="Q395" s="238"/>
      <c r="R395" s="238"/>
      <c r="S395" s="238"/>
      <c r="T395" s="238"/>
      <c r="U395" s="238"/>
      <c r="V395" s="238"/>
      <c r="W395" s="238"/>
      <c r="X395" s="238"/>
      <c r="Y395" s="238"/>
      <c r="Z395" s="238"/>
      <c r="AA395" s="238"/>
    </row>
    <row r="396" spans="1:27" ht="15.75" x14ac:dyDescent="0.25">
      <c r="A396" s="238"/>
      <c r="B396" s="239"/>
      <c r="C396" s="238"/>
      <c r="D396" s="238"/>
      <c r="E396" s="238"/>
      <c r="F396" s="238"/>
      <c r="G396" s="238"/>
      <c r="H396" s="238"/>
      <c r="I396" s="238"/>
      <c r="J396" s="238"/>
      <c r="K396" s="238"/>
      <c r="L396" s="238"/>
      <c r="M396" s="238"/>
      <c r="N396" s="238"/>
      <c r="O396" s="238"/>
      <c r="P396" s="238"/>
      <c r="Q396" s="238"/>
      <c r="R396" s="238"/>
      <c r="S396" s="238"/>
      <c r="T396" s="238"/>
      <c r="U396" s="238"/>
      <c r="V396" s="238"/>
      <c r="W396" s="238"/>
      <c r="X396" s="238"/>
      <c r="Y396" s="238"/>
      <c r="Z396" s="238"/>
      <c r="AA396" s="238"/>
    </row>
    <row r="397" spans="1:27" ht="15.75" x14ac:dyDescent="0.25">
      <c r="A397" s="238"/>
      <c r="B397" s="239"/>
      <c r="C397" s="238"/>
      <c r="D397" s="238"/>
      <c r="E397" s="238"/>
      <c r="F397" s="238"/>
      <c r="G397" s="238"/>
      <c r="H397" s="238"/>
      <c r="I397" s="238"/>
      <c r="J397" s="238"/>
      <c r="K397" s="238"/>
      <c r="L397" s="238"/>
      <c r="M397" s="238"/>
      <c r="N397" s="238"/>
      <c r="O397" s="238"/>
      <c r="P397" s="238"/>
      <c r="Q397" s="238"/>
      <c r="R397" s="238"/>
      <c r="S397" s="238"/>
      <c r="T397" s="238"/>
      <c r="U397" s="238"/>
      <c r="V397" s="238"/>
      <c r="W397" s="238"/>
      <c r="X397" s="238"/>
      <c r="Y397" s="238"/>
      <c r="Z397" s="238"/>
      <c r="AA397" s="238"/>
    </row>
    <row r="398" spans="1:27" ht="15.75" x14ac:dyDescent="0.25">
      <c r="A398" s="238"/>
      <c r="B398" s="239"/>
      <c r="C398" s="238"/>
      <c r="D398" s="238"/>
      <c r="E398" s="238"/>
      <c r="F398" s="238"/>
      <c r="G398" s="238"/>
      <c r="H398" s="238"/>
      <c r="I398" s="238"/>
      <c r="J398" s="238"/>
      <c r="K398" s="238"/>
      <c r="L398" s="238"/>
      <c r="M398" s="238"/>
      <c r="N398" s="238"/>
      <c r="O398" s="238"/>
      <c r="P398" s="238"/>
      <c r="Q398" s="238"/>
      <c r="R398" s="238"/>
      <c r="S398" s="238"/>
      <c r="T398" s="238"/>
      <c r="U398" s="238"/>
      <c r="V398" s="238"/>
      <c r="W398" s="238"/>
      <c r="X398" s="238"/>
      <c r="Y398" s="238"/>
      <c r="Z398" s="238"/>
      <c r="AA398" s="238"/>
    </row>
    <row r="399" spans="1:27" ht="15.75" x14ac:dyDescent="0.25">
      <c r="A399" s="238"/>
      <c r="B399" s="239"/>
      <c r="C399" s="238"/>
      <c r="D399" s="238"/>
      <c r="E399" s="238"/>
      <c r="F399" s="238"/>
      <c r="G399" s="238"/>
      <c r="H399" s="238"/>
      <c r="I399" s="238"/>
      <c r="J399" s="238"/>
      <c r="K399" s="238"/>
      <c r="L399" s="238"/>
      <c r="M399" s="238"/>
      <c r="N399" s="238"/>
      <c r="O399" s="238"/>
      <c r="P399" s="238"/>
      <c r="Q399" s="238"/>
      <c r="R399" s="238"/>
      <c r="S399" s="238"/>
      <c r="T399" s="238"/>
      <c r="U399" s="238"/>
      <c r="V399" s="238"/>
      <c r="W399" s="238"/>
      <c r="X399" s="238"/>
      <c r="Y399" s="238"/>
      <c r="Z399" s="238"/>
      <c r="AA399" s="238"/>
    </row>
    <row r="400" spans="1:27" ht="15.75" x14ac:dyDescent="0.25">
      <c r="A400" s="238"/>
      <c r="B400" s="239"/>
      <c r="C400" s="238"/>
      <c r="D400" s="238"/>
      <c r="E400" s="238"/>
      <c r="F400" s="238"/>
      <c r="G400" s="238"/>
      <c r="H400" s="238"/>
      <c r="I400" s="238"/>
      <c r="J400" s="238"/>
      <c r="K400" s="238"/>
      <c r="L400" s="238"/>
      <c r="M400" s="238"/>
      <c r="N400" s="238"/>
      <c r="O400" s="238"/>
      <c r="P400" s="238"/>
      <c r="Q400" s="238"/>
      <c r="R400" s="238"/>
      <c r="S400" s="238"/>
      <c r="T400" s="238"/>
      <c r="U400" s="238"/>
      <c r="V400" s="238"/>
      <c r="W400" s="238"/>
      <c r="X400" s="238"/>
      <c r="Y400" s="238"/>
      <c r="Z400" s="238"/>
      <c r="AA400" s="238"/>
    </row>
    <row r="401" spans="1:27" ht="15.75" x14ac:dyDescent="0.25">
      <c r="A401" s="238"/>
      <c r="B401" s="239"/>
      <c r="C401" s="238"/>
      <c r="D401" s="238"/>
      <c r="E401" s="238"/>
      <c r="F401" s="238"/>
      <c r="G401" s="238"/>
      <c r="H401" s="238"/>
      <c r="I401" s="238"/>
      <c r="J401" s="238"/>
      <c r="K401" s="238"/>
      <c r="L401" s="238"/>
      <c r="M401" s="238"/>
      <c r="N401" s="238"/>
      <c r="O401" s="238"/>
      <c r="P401" s="238"/>
      <c r="Q401" s="238"/>
      <c r="R401" s="238"/>
      <c r="S401" s="238"/>
      <c r="T401" s="238"/>
      <c r="U401" s="238"/>
      <c r="V401" s="238"/>
      <c r="W401" s="238"/>
      <c r="X401" s="238"/>
      <c r="Y401" s="238"/>
      <c r="Z401" s="238"/>
      <c r="AA401" s="238"/>
    </row>
    <row r="402" spans="1:27" ht="15.75" x14ac:dyDescent="0.25">
      <c r="A402" s="238"/>
      <c r="B402" s="239"/>
      <c r="C402" s="238"/>
      <c r="D402" s="238"/>
      <c r="E402" s="238"/>
      <c r="F402" s="238"/>
      <c r="G402" s="238"/>
      <c r="H402" s="238"/>
      <c r="I402" s="238"/>
      <c r="J402" s="238"/>
      <c r="K402" s="238"/>
      <c r="L402" s="238"/>
      <c r="M402" s="238"/>
      <c r="N402" s="238"/>
      <c r="O402" s="238"/>
      <c r="P402" s="238"/>
      <c r="Q402" s="238"/>
      <c r="R402" s="238"/>
      <c r="S402" s="238"/>
      <c r="T402" s="238"/>
      <c r="U402" s="238"/>
      <c r="V402" s="238"/>
      <c r="W402" s="238"/>
      <c r="X402" s="238"/>
      <c r="Y402" s="238"/>
      <c r="Z402" s="238"/>
      <c r="AA402" s="238"/>
    </row>
    <row r="403" spans="1:27" ht="15.75" x14ac:dyDescent="0.25">
      <c r="A403" s="238"/>
      <c r="B403" s="239"/>
      <c r="C403" s="238"/>
      <c r="D403" s="238"/>
      <c r="E403" s="238"/>
      <c r="F403" s="238"/>
      <c r="G403" s="238"/>
      <c r="H403" s="238"/>
      <c r="I403" s="238"/>
      <c r="J403" s="238"/>
      <c r="K403" s="238"/>
      <c r="L403" s="238"/>
      <c r="M403" s="238"/>
      <c r="N403" s="238"/>
      <c r="O403" s="238"/>
      <c r="P403" s="238"/>
      <c r="Q403" s="238"/>
      <c r="R403" s="238"/>
      <c r="S403" s="238"/>
      <c r="T403" s="238"/>
      <c r="U403" s="238"/>
      <c r="V403" s="238"/>
      <c r="W403" s="238"/>
      <c r="X403" s="238"/>
      <c r="Y403" s="238"/>
      <c r="Z403" s="238"/>
      <c r="AA403" s="238"/>
    </row>
    <row r="404" spans="1:27" ht="15.75" x14ac:dyDescent="0.25">
      <c r="A404" s="238"/>
      <c r="B404" s="239"/>
      <c r="C404" s="238"/>
      <c r="D404" s="238"/>
      <c r="E404" s="238"/>
      <c r="F404" s="238"/>
      <c r="G404" s="238"/>
      <c r="H404" s="238"/>
      <c r="I404" s="238"/>
      <c r="J404" s="238"/>
      <c r="K404" s="238"/>
      <c r="L404" s="238"/>
      <c r="M404" s="238"/>
      <c r="N404" s="238"/>
      <c r="O404" s="238"/>
      <c r="P404" s="238"/>
      <c r="Q404" s="238"/>
      <c r="R404" s="238"/>
      <c r="S404" s="238"/>
      <c r="T404" s="238"/>
      <c r="U404" s="238"/>
      <c r="V404" s="238"/>
      <c r="W404" s="238"/>
      <c r="X404" s="238"/>
      <c r="Y404" s="238"/>
      <c r="Z404" s="238"/>
      <c r="AA404" s="238"/>
    </row>
    <row r="405" spans="1:27" ht="15.75" x14ac:dyDescent="0.25">
      <c r="A405" s="238"/>
      <c r="B405" s="239"/>
      <c r="C405" s="238"/>
      <c r="D405" s="238"/>
      <c r="E405" s="238"/>
      <c r="F405" s="238"/>
      <c r="G405" s="238"/>
      <c r="H405" s="238"/>
      <c r="I405" s="238"/>
      <c r="J405" s="238"/>
      <c r="K405" s="238"/>
      <c r="L405" s="238"/>
      <c r="M405" s="238"/>
      <c r="N405" s="238"/>
      <c r="O405" s="238"/>
      <c r="P405" s="238"/>
      <c r="Q405" s="238"/>
      <c r="R405" s="238"/>
      <c r="S405" s="238"/>
      <c r="T405" s="238"/>
      <c r="U405" s="238"/>
      <c r="V405" s="238"/>
      <c r="W405" s="238"/>
      <c r="X405" s="238"/>
      <c r="Y405" s="238"/>
      <c r="Z405" s="238"/>
      <c r="AA405" s="238"/>
    </row>
    <row r="406" spans="1:27" ht="15.75" x14ac:dyDescent="0.25">
      <c r="A406" s="238"/>
      <c r="B406" s="239"/>
      <c r="C406" s="238"/>
      <c r="D406" s="238"/>
      <c r="E406" s="238"/>
      <c r="F406" s="238"/>
      <c r="G406" s="238"/>
      <c r="H406" s="238"/>
      <c r="I406" s="238"/>
      <c r="J406" s="238"/>
      <c r="K406" s="238"/>
      <c r="L406" s="238"/>
      <c r="M406" s="238"/>
      <c r="N406" s="238"/>
      <c r="O406" s="238"/>
      <c r="P406" s="238"/>
      <c r="Q406" s="238"/>
      <c r="R406" s="238"/>
      <c r="S406" s="238"/>
      <c r="T406" s="238"/>
      <c r="U406" s="238"/>
      <c r="V406" s="238"/>
      <c r="W406" s="238"/>
      <c r="X406" s="238"/>
      <c r="Y406" s="238"/>
      <c r="Z406" s="238"/>
      <c r="AA406" s="238"/>
    </row>
    <row r="407" spans="1:27" ht="15.75" x14ac:dyDescent="0.25">
      <c r="A407" s="238"/>
      <c r="B407" s="239"/>
      <c r="C407" s="238"/>
      <c r="D407" s="238"/>
      <c r="E407" s="238"/>
      <c r="F407" s="238"/>
      <c r="G407" s="238"/>
      <c r="H407" s="238"/>
      <c r="I407" s="238"/>
      <c r="J407" s="238"/>
      <c r="K407" s="238"/>
      <c r="L407" s="238"/>
      <c r="M407" s="238"/>
      <c r="N407" s="238"/>
      <c r="O407" s="238"/>
      <c r="P407" s="238"/>
      <c r="Q407" s="238"/>
      <c r="R407" s="238"/>
      <c r="S407" s="238"/>
      <c r="T407" s="238"/>
      <c r="U407" s="238"/>
      <c r="V407" s="238"/>
      <c r="W407" s="238"/>
      <c r="X407" s="238"/>
      <c r="Y407" s="238"/>
      <c r="Z407" s="238"/>
      <c r="AA407" s="238"/>
    </row>
    <row r="408" spans="1:27" ht="15.75" x14ac:dyDescent="0.25">
      <c r="A408" s="238"/>
      <c r="B408" s="239"/>
      <c r="C408" s="238"/>
      <c r="D408" s="238"/>
      <c r="E408" s="238"/>
      <c r="F408" s="238"/>
      <c r="G408" s="238"/>
      <c r="H408" s="238"/>
      <c r="I408" s="238"/>
      <c r="J408" s="238"/>
      <c r="K408" s="238"/>
      <c r="L408" s="238"/>
      <c r="M408" s="238"/>
      <c r="N408" s="238"/>
      <c r="O408" s="238"/>
      <c r="P408" s="238"/>
      <c r="Q408" s="238"/>
      <c r="R408" s="238"/>
      <c r="S408" s="238"/>
      <c r="T408" s="238"/>
      <c r="U408" s="238"/>
      <c r="V408" s="238"/>
      <c r="W408" s="238"/>
      <c r="X408" s="238"/>
      <c r="Y408" s="238"/>
      <c r="Z408" s="238"/>
      <c r="AA408" s="238"/>
    </row>
    <row r="409" spans="1:27" ht="15.75" x14ac:dyDescent="0.25">
      <c r="A409" s="238"/>
      <c r="B409" s="239"/>
      <c r="C409" s="238"/>
      <c r="D409" s="238"/>
      <c r="E409" s="238"/>
      <c r="F409" s="238"/>
      <c r="G409" s="238"/>
      <c r="H409" s="238"/>
      <c r="I409" s="238"/>
      <c r="J409" s="238"/>
      <c r="K409" s="238"/>
      <c r="L409" s="238"/>
      <c r="M409" s="238"/>
      <c r="N409" s="238"/>
      <c r="O409" s="238"/>
      <c r="P409" s="238"/>
      <c r="Q409" s="238"/>
      <c r="R409" s="238"/>
      <c r="S409" s="238"/>
      <c r="T409" s="238"/>
      <c r="U409" s="238"/>
      <c r="V409" s="238"/>
      <c r="W409" s="238"/>
      <c r="X409" s="238"/>
      <c r="Y409" s="238"/>
      <c r="Z409" s="238"/>
      <c r="AA409" s="238"/>
    </row>
    <row r="410" spans="1:27" ht="15.75" x14ac:dyDescent="0.25">
      <c r="A410" s="238"/>
      <c r="B410" s="239"/>
      <c r="C410" s="238"/>
      <c r="D410" s="238"/>
      <c r="E410" s="238"/>
      <c r="F410" s="238"/>
      <c r="G410" s="238"/>
      <c r="H410" s="238"/>
      <c r="I410" s="238"/>
      <c r="J410" s="238"/>
      <c r="K410" s="238"/>
      <c r="L410" s="238"/>
      <c r="M410" s="238"/>
      <c r="N410" s="238"/>
      <c r="O410" s="238"/>
      <c r="P410" s="238"/>
      <c r="Q410" s="238"/>
      <c r="R410" s="238"/>
      <c r="S410" s="238"/>
      <c r="T410" s="238"/>
      <c r="U410" s="238"/>
      <c r="V410" s="238"/>
      <c r="W410" s="238"/>
      <c r="X410" s="238"/>
      <c r="Y410" s="238"/>
      <c r="Z410" s="238"/>
      <c r="AA410" s="238"/>
    </row>
    <row r="411" spans="1:27" ht="15.75" x14ac:dyDescent="0.25">
      <c r="A411" s="238"/>
      <c r="B411" s="239"/>
      <c r="C411" s="238"/>
      <c r="D411" s="238"/>
      <c r="E411" s="238"/>
      <c r="F411" s="238"/>
      <c r="G411" s="238"/>
      <c r="H411" s="238"/>
      <c r="I411" s="238"/>
      <c r="J411" s="238"/>
      <c r="K411" s="238"/>
      <c r="L411" s="238"/>
      <c r="M411" s="238"/>
      <c r="N411" s="238"/>
      <c r="O411" s="238"/>
      <c r="P411" s="238"/>
      <c r="Q411" s="238"/>
      <c r="R411" s="238"/>
      <c r="S411" s="238"/>
      <c r="T411" s="238"/>
      <c r="U411" s="238"/>
      <c r="V411" s="238"/>
      <c r="W411" s="238"/>
      <c r="X411" s="238"/>
      <c r="Y411" s="238"/>
      <c r="Z411" s="238"/>
      <c r="AA411" s="238"/>
    </row>
    <row r="412" spans="1:27" ht="15.75" x14ac:dyDescent="0.25">
      <c r="A412" s="238"/>
      <c r="B412" s="239"/>
      <c r="C412" s="238"/>
      <c r="D412" s="238"/>
      <c r="E412" s="238"/>
      <c r="F412" s="238"/>
      <c r="G412" s="238"/>
      <c r="H412" s="238"/>
      <c r="I412" s="238"/>
      <c r="J412" s="238"/>
      <c r="K412" s="238"/>
      <c r="L412" s="238"/>
      <c r="M412" s="238"/>
      <c r="N412" s="238"/>
      <c r="O412" s="238"/>
      <c r="P412" s="238"/>
      <c r="Q412" s="238"/>
      <c r="R412" s="238"/>
      <c r="S412" s="238"/>
      <c r="T412" s="238"/>
      <c r="U412" s="238"/>
      <c r="V412" s="238"/>
      <c r="W412" s="238"/>
      <c r="X412" s="238"/>
      <c r="Y412" s="238"/>
      <c r="Z412" s="238"/>
      <c r="AA412" s="238"/>
    </row>
    <row r="413" spans="1:27" ht="15.75" x14ac:dyDescent="0.25">
      <c r="A413" s="238"/>
      <c r="B413" s="239"/>
      <c r="C413" s="238"/>
      <c r="D413" s="238"/>
      <c r="E413" s="238"/>
      <c r="F413" s="238"/>
      <c r="G413" s="238"/>
      <c r="H413" s="238"/>
      <c r="I413" s="238"/>
      <c r="J413" s="238"/>
      <c r="K413" s="238"/>
      <c r="L413" s="238"/>
      <c r="M413" s="238"/>
      <c r="N413" s="238"/>
      <c r="O413" s="238"/>
      <c r="P413" s="238"/>
      <c r="Q413" s="238"/>
      <c r="R413" s="238"/>
      <c r="S413" s="238"/>
      <c r="T413" s="238"/>
      <c r="U413" s="238"/>
      <c r="V413" s="238"/>
      <c r="W413" s="238"/>
      <c r="X413" s="238"/>
      <c r="Y413" s="238"/>
      <c r="Z413" s="238"/>
      <c r="AA413" s="238"/>
    </row>
    <row r="414" spans="1:27" ht="15.75" x14ac:dyDescent="0.25">
      <c r="A414" s="238"/>
      <c r="B414" s="239"/>
      <c r="C414" s="238"/>
      <c r="D414" s="238"/>
      <c r="E414" s="238"/>
      <c r="F414" s="238"/>
      <c r="G414" s="238"/>
      <c r="H414" s="238"/>
      <c r="I414" s="238"/>
      <c r="J414" s="238"/>
      <c r="K414" s="238"/>
      <c r="L414" s="238"/>
      <c r="M414" s="238"/>
      <c r="N414" s="238"/>
      <c r="O414" s="238"/>
      <c r="P414" s="238"/>
      <c r="Q414" s="238"/>
      <c r="R414" s="238"/>
      <c r="S414" s="238"/>
      <c r="T414" s="238"/>
      <c r="U414" s="238"/>
      <c r="V414" s="238"/>
      <c r="W414" s="238"/>
      <c r="X414" s="238"/>
      <c r="Y414" s="238"/>
      <c r="Z414" s="238"/>
      <c r="AA414" s="238"/>
    </row>
    <row r="415" spans="1:27" ht="15.75" x14ac:dyDescent="0.25">
      <c r="A415" s="238"/>
      <c r="B415" s="239"/>
      <c r="C415" s="238"/>
      <c r="D415" s="238"/>
      <c r="E415" s="238"/>
      <c r="F415" s="238"/>
      <c r="G415" s="238"/>
      <c r="H415" s="238"/>
      <c r="I415" s="238"/>
      <c r="J415" s="238"/>
      <c r="K415" s="238"/>
      <c r="L415" s="238"/>
      <c r="M415" s="238"/>
      <c r="N415" s="238"/>
      <c r="O415" s="238"/>
      <c r="P415" s="238"/>
      <c r="Q415" s="238"/>
      <c r="R415" s="238"/>
      <c r="S415" s="238"/>
      <c r="T415" s="238"/>
      <c r="U415" s="238"/>
      <c r="V415" s="238"/>
      <c r="W415" s="238"/>
      <c r="X415" s="238"/>
      <c r="Y415" s="238"/>
      <c r="Z415" s="238"/>
      <c r="AA415" s="238"/>
    </row>
    <row r="416" spans="1:27" ht="15.75" x14ac:dyDescent="0.25">
      <c r="A416" s="238"/>
      <c r="B416" s="239"/>
      <c r="C416" s="238"/>
      <c r="D416" s="238"/>
      <c r="E416" s="238"/>
      <c r="F416" s="238"/>
      <c r="G416" s="238"/>
      <c r="H416" s="238"/>
      <c r="I416" s="238"/>
      <c r="J416" s="238"/>
      <c r="K416" s="238"/>
      <c r="L416" s="238"/>
      <c r="M416" s="238"/>
      <c r="N416" s="238"/>
      <c r="O416" s="238"/>
      <c r="P416" s="238"/>
      <c r="Q416" s="238"/>
      <c r="R416" s="238"/>
      <c r="S416" s="238"/>
      <c r="T416" s="238"/>
      <c r="U416" s="238"/>
      <c r="V416" s="238"/>
      <c r="W416" s="238"/>
      <c r="X416" s="238"/>
      <c r="Y416" s="238"/>
      <c r="Z416" s="238"/>
      <c r="AA416" s="238"/>
    </row>
    <row r="417" spans="1:27" ht="15.75" x14ac:dyDescent="0.25">
      <c r="A417" s="238"/>
      <c r="B417" s="239"/>
      <c r="C417" s="238"/>
      <c r="D417" s="238"/>
      <c r="E417" s="238"/>
      <c r="F417" s="238"/>
      <c r="G417" s="238"/>
      <c r="H417" s="238"/>
      <c r="I417" s="238"/>
      <c r="J417" s="238"/>
      <c r="K417" s="238"/>
      <c r="L417" s="238"/>
      <c r="M417" s="238"/>
      <c r="N417" s="238"/>
      <c r="O417" s="238"/>
      <c r="P417" s="238"/>
      <c r="Q417" s="238"/>
      <c r="R417" s="238"/>
      <c r="S417" s="238"/>
      <c r="T417" s="238"/>
      <c r="U417" s="238"/>
      <c r="V417" s="238"/>
      <c r="W417" s="238"/>
      <c r="X417" s="238"/>
      <c r="Y417" s="238"/>
      <c r="Z417" s="238"/>
      <c r="AA417" s="238"/>
    </row>
    <row r="418" spans="1:27" ht="15.75" x14ac:dyDescent="0.25">
      <c r="A418" s="238"/>
      <c r="B418" s="239"/>
      <c r="C418" s="238"/>
      <c r="D418" s="238"/>
      <c r="E418" s="238"/>
      <c r="F418" s="238"/>
      <c r="G418" s="238"/>
      <c r="H418" s="238"/>
      <c r="I418" s="238"/>
      <c r="J418" s="238"/>
      <c r="K418" s="238"/>
      <c r="L418" s="238"/>
      <c r="M418" s="238"/>
      <c r="N418" s="238"/>
      <c r="O418" s="238"/>
      <c r="P418" s="238"/>
      <c r="Q418" s="238"/>
      <c r="R418" s="238"/>
      <c r="S418" s="238"/>
      <c r="T418" s="238"/>
      <c r="U418" s="238"/>
      <c r="V418" s="238"/>
      <c r="W418" s="238"/>
      <c r="X418" s="238"/>
      <c r="Y418" s="238"/>
      <c r="Z418" s="238"/>
      <c r="AA418" s="238"/>
    </row>
    <row r="419" spans="1:27" ht="15.75" x14ac:dyDescent="0.25">
      <c r="A419" s="238"/>
      <c r="B419" s="239"/>
      <c r="C419" s="238"/>
      <c r="D419" s="238"/>
      <c r="E419" s="238"/>
      <c r="F419" s="238"/>
      <c r="G419" s="238"/>
      <c r="H419" s="238"/>
      <c r="I419" s="238"/>
      <c r="J419" s="238"/>
      <c r="K419" s="238"/>
      <c r="L419" s="238"/>
      <c r="M419" s="238"/>
      <c r="N419" s="238"/>
      <c r="O419" s="238"/>
      <c r="P419" s="238"/>
      <c r="Q419" s="238"/>
      <c r="R419" s="238"/>
      <c r="S419" s="238"/>
      <c r="T419" s="238"/>
      <c r="U419" s="238"/>
      <c r="V419" s="238"/>
      <c r="W419" s="238"/>
      <c r="X419" s="238"/>
      <c r="Y419" s="238"/>
      <c r="Z419" s="238"/>
      <c r="AA419" s="238"/>
    </row>
    <row r="420" spans="1:27" ht="15.75" x14ac:dyDescent="0.25">
      <c r="A420" s="238"/>
      <c r="B420" s="239"/>
      <c r="C420" s="238"/>
      <c r="D420" s="238"/>
      <c r="E420" s="238"/>
      <c r="F420" s="238"/>
      <c r="G420" s="238"/>
      <c r="H420" s="238"/>
      <c r="I420" s="238"/>
      <c r="J420" s="238"/>
      <c r="K420" s="238"/>
      <c r="L420" s="238"/>
      <c r="M420" s="238"/>
      <c r="N420" s="238"/>
      <c r="O420" s="238"/>
      <c r="P420" s="238"/>
      <c r="Q420" s="238"/>
      <c r="R420" s="238"/>
      <c r="S420" s="238"/>
      <c r="T420" s="238"/>
      <c r="U420" s="238"/>
      <c r="V420" s="238"/>
      <c r="W420" s="238"/>
      <c r="X420" s="238"/>
      <c r="Y420" s="238"/>
      <c r="Z420" s="238"/>
      <c r="AA420" s="238"/>
    </row>
    <row r="421" spans="1:27" ht="15.75" x14ac:dyDescent="0.25">
      <c r="A421" s="238"/>
      <c r="B421" s="239"/>
      <c r="C421" s="238"/>
      <c r="D421" s="238"/>
      <c r="E421" s="238"/>
      <c r="F421" s="238"/>
      <c r="G421" s="238"/>
      <c r="H421" s="238"/>
      <c r="I421" s="238"/>
      <c r="J421" s="238"/>
      <c r="K421" s="238"/>
      <c r="L421" s="238"/>
      <c r="M421" s="238"/>
      <c r="N421" s="238"/>
      <c r="O421" s="238"/>
      <c r="P421" s="238"/>
      <c r="Q421" s="238"/>
      <c r="R421" s="238"/>
      <c r="S421" s="238"/>
      <c r="T421" s="238"/>
      <c r="U421" s="238"/>
      <c r="V421" s="238"/>
      <c r="W421" s="238"/>
      <c r="X421" s="238"/>
      <c r="Y421" s="238"/>
      <c r="Z421" s="238"/>
      <c r="AA421" s="238"/>
    </row>
    <row r="422" spans="1:27" ht="15.75" x14ac:dyDescent="0.25">
      <c r="A422" s="238"/>
      <c r="B422" s="239"/>
      <c r="C422" s="238"/>
      <c r="D422" s="238"/>
      <c r="E422" s="238"/>
      <c r="F422" s="238"/>
      <c r="G422" s="238"/>
      <c r="H422" s="238"/>
      <c r="I422" s="238"/>
      <c r="J422" s="238"/>
      <c r="K422" s="238"/>
      <c r="L422" s="238"/>
      <c r="M422" s="238"/>
      <c r="N422" s="238"/>
      <c r="O422" s="238"/>
      <c r="P422" s="238"/>
      <c r="Q422" s="238"/>
      <c r="R422" s="238"/>
      <c r="S422" s="238"/>
      <c r="T422" s="238"/>
      <c r="U422" s="238"/>
      <c r="V422" s="238"/>
      <c r="W422" s="238"/>
      <c r="X422" s="238"/>
      <c r="Y422" s="238"/>
      <c r="Z422" s="238"/>
      <c r="AA422" s="238"/>
    </row>
    <row r="423" spans="1:27" ht="15.75" x14ac:dyDescent="0.25">
      <c r="A423" s="238"/>
      <c r="B423" s="239"/>
      <c r="C423" s="238"/>
      <c r="D423" s="238"/>
      <c r="E423" s="238"/>
      <c r="F423" s="238"/>
      <c r="G423" s="238"/>
      <c r="H423" s="238"/>
      <c r="I423" s="238"/>
      <c r="J423" s="238"/>
      <c r="K423" s="238"/>
      <c r="L423" s="238"/>
      <c r="M423" s="238"/>
      <c r="N423" s="238"/>
      <c r="O423" s="238"/>
      <c r="P423" s="238"/>
      <c r="Q423" s="238"/>
      <c r="R423" s="238"/>
      <c r="S423" s="238"/>
      <c r="T423" s="238"/>
      <c r="U423" s="238"/>
      <c r="V423" s="238"/>
      <c r="W423" s="238"/>
      <c r="X423" s="238"/>
      <c r="Y423" s="238"/>
      <c r="Z423" s="238"/>
      <c r="AA423" s="238"/>
    </row>
    <row r="424" spans="1:27" ht="15.75" x14ac:dyDescent="0.25">
      <c r="A424" s="238"/>
      <c r="B424" s="239"/>
      <c r="C424" s="238"/>
      <c r="D424" s="238"/>
      <c r="E424" s="238"/>
      <c r="F424" s="238"/>
      <c r="G424" s="238"/>
      <c r="H424" s="238"/>
      <c r="I424" s="238"/>
      <c r="J424" s="238"/>
      <c r="K424" s="238"/>
      <c r="L424" s="238"/>
      <c r="M424" s="238"/>
      <c r="N424" s="238"/>
      <c r="O424" s="238"/>
      <c r="P424" s="238"/>
      <c r="Q424" s="238"/>
      <c r="R424" s="238"/>
      <c r="S424" s="238"/>
      <c r="T424" s="238"/>
      <c r="U424" s="238"/>
      <c r="V424" s="238"/>
      <c r="W424" s="238"/>
      <c r="X424" s="238"/>
      <c r="Y424" s="238"/>
      <c r="Z424" s="238"/>
      <c r="AA424" s="238"/>
    </row>
    <row r="425" spans="1:27" ht="15.75" x14ac:dyDescent="0.25">
      <c r="A425" s="238"/>
      <c r="B425" s="239"/>
      <c r="C425" s="238"/>
      <c r="D425" s="238"/>
      <c r="E425" s="238"/>
      <c r="F425" s="238"/>
      <c r="G425" s="238"/>
      <c r="H425" s="238"/>
      <c r="I425" s="238"/>
      <c r="J425" s="238"/>
      <c r="K425" s="238"/>
      <c r="L425" s="238"/>
      <c r="M425" s="238"/>
      <c r="N425" s="238"/>
      <c r="O425" s="238"/>
      <c r="P425" s="238"/>
      <c r="Q425" s="238"/>
      <c r="R425" s="238"/>
      <c r="S425" s="238"/>
      <c r="T425" s="238"/>
      <c r="U425" s="238"/>
      <c r="V425" s="238"/>
      <c r="W425" s="238"/>
      <c r="X425" s="238"/>
      <c r="Y425" s="238"/>
      <c r="Z425" s="238"/>
      <c r="AA425" s="238"/>
    </row>
    <row r="426" spans="1:27" ht="15.75" x14ac:dyDescent="0.25">
      <c r="A426" s="238"/>
      <c r="B426" s="239"/>
      <c r="C426" s="238"/>
      <c r="D426" s="238"/>
      <c r="E426" s="238"/>
      <c r="F426" s="238"/>
      <c r="G426" s="238"/>
      <c r="H426" s="238"/>
      <c r="I426" s="238"/>
      <c r="J426" s="238"/>
      <c r="K426" s="238"/>
      <c r="L426" s="238"/>
      <c r="M426" s="238"/>
      <c r="N426" s="238"/>
      <c r="O426" s="238"/>
      <c r="P426" s="238"/>
      <c r="Q426" s="238"/>
      <c r="R426" s="238"/>
      <c r="S426" s="238"/>
      <c r="T426" s="238"/>
      <c r="U426" s="238"/>
      <c r="V426" s="238"/>
      <c r="W426" s="238"/>
      <c r="X426" s="238"/>
      <c r="Y426" s="238"/>
      <c r="Z426" s="238"/>
      <c r="AA426" s="238"/>
    </row>
    <row r="427" spans="1:27" ht="15.75" x14ac:dyDescent="0.25">
      <c r="A427" s="238"/>
      <c r="B427" s="239"/>
      <c r="C427" s="238"/>
      <c r="D427" s="238"/>
      <c r="E427" s="238"/>
      <c r="F427" s="238"/>
      <c r="G427" s="238"/>
      <c r="H427" s="238"/>
      <c r="I427" s="238"/>
      <c r="J427" s="238"/>
      <c r="K427" s="238"/>
      <c r="L427" s="238"/>
      <c r="M427" s="238"/>
      <c r="N427" s="238"/>
      <c r="O427" s="238"/>
      <c r="P427" s="238"/>
      <c r="Q427" s="238"/>
      <c r="R427" s="238"/>
      <c r="S427" s="238"/>
      <c r="T427" s="238"/>
      <c r="U427" s="238"/>
      <c r="V427" s="238"/>
      <c r="W427" s="238"/>
      <c r="X427" s="238"/>
      <c r="Y427" s="238"/>
      <c r="Z427" s="238"/>
      <c r="AA427" s="238"/>
    </row>
    <row r="428" spans="1:27" ht="15.75" x14ac:dyDescent="0.25">
      <c r="A428" s="238"/>
      <c r="B428" s="239"/>
      <c r="C428" s="238"/>
      <c r="D428" s="238"/>
      <c r="E428" s="238"/>
      <c r="F428" s="238"/>
      <c r="G428" s="238"/>
      <c r="H428" s="238"/>
      <c r="I428" s="238"/>
      <c r="J428" s="238"/>
      <c r="K428" s="238"/>
      <c r="L428" s="238"/>
      <c r="M428" s="238"/>
      <c r="N428" s="238"/>
      <c r="O428" s="238"/>
      <c r="P428" s="238"/>
      <c r="Q428" s="238"/>
      <c r="R428" s="238"/>
      <c r="S428" s="238"/>
      <c r="T428" s="238"/>
      <c r="U428" s="238"/>
      <c r="V428" s="238"/>
      <c r="W428" s="238"/>
      <c r="X428" s="238"/>
      <c r="Y428" s="238"/>
      <c r="Z428" s="238"/>
      <c r="AA428" s="238"/>
    </row>
    <row r="429" spans="1:27" ht="15.75" x14ac:dyDescent="0.25">
      <c r="A429" s="238"/>
      <c r="B429" s="239"/>
      <c r="C429" s="238"/>
      <c r="D429" s="238"/>
      <c r="E429" s="238"/>
      <c r="F429" s="238"/>
      <c r="G429" s="238"/>
      <c r="H429" s="238"/>
      <c r="I429" s="238"/>
      <c r="J429" s="238"/>
      <c r="K429" s="238"/>
      <c r="L429" s="238"/>
      <c r="M429" s="238"/>
      <c r="N429" s="238"/>
      <c r="O429" s="238"/>
      <c r="P429" s="238"/>
      <c r="Q429" s="238"/>
      <c r="R429" s="238"/>
      <c r="S429" s="238"/>
      <c r="T429" s="238"/>
      <c r="U429" s="238"/>
      <c r="V429" s="238"/>
      <c r="W429" s="238"/>
      <c r="X429" s="238"/>
      <c r="Y429" s="238"/>
      <c r="Z429" s="238"/>
      <c r="AA429" s="238"/>
    </row>
    <row r="430" spans="1:27" ht="15.75" x14ac:dyDescent="0.25">
      <c r="A430" s="238"/>
      <c r="B430" s="239"/>
      <c r="C430" s="238"/>
      <c r="D430" s="238"/>
      <c r="E430" s="238"/>
      <c r="F430" s="238"/>
      <c r="G430" s="238"/>
      <c r="H430" s="238"/>
      <c r="I430" s="238"/>
      <c r="J430" s="238"/>
      <c r="K430" s="238"/>
      <c r="L430" s="238"/>
      <c r="M430" s="238"/>
      <c r="N430" s="238"/>
      <c r="O430" s="238"/>
      <c r="P430" s="238"/>
      <c r="Q430" s="238"/>
      <c r="R430" s="238"/>
      <c r="S430" s="238"/>
      <c r="T430" s="238"/>
      <c r="U430" s="238"/>
      <c r="V430" s="238"/>
      <c r="W430" s="238"/>
      <c r="X430" s="238"/>
      <c r="Y430" s="238"/>
      <c r="Z430" s="238"/>
      <c r="AA430" s="238"/>
    </row>
    <row r="431" spans="1:27" ht="15.75" x14ac:dyDescent="0.25">
      <c r="A431" s="238"/>
      <c r="B431" s="239"/>
      <c r="C431" s="238"/>
      <c r="D431" s="238"/>
      <c r="E431" s="238"/>
      <c r="F431" s="238"/>
      <c r="G431" s="238"/>
      <c r="H431" s="238"/>
      <c r="I431" s="238"/>
      <c r="J431" s="238"/>
      <c r="K431" s="238"/>
      <c r="L431" s="238"/>
      <c r="M431" s="238"/>
      <c r="N431" s="238"/>
      <c r="O431" s="238"/>
      <c r="P431" s="238"/>
      <c r="Q431" s="238"/>
      <c r="R431" s="238"/>
      <c r="S431" s="238"/>
      <c r="T431" s="238"/>
      <c r="U431" s="238"/>
      <c r="V431" s="238"/>
      <c r="W431" s="238"/>
      <c r="X431" s="238"/>
      <c r="Y431" s="238"/>
      <c r="Z431" s="238"/>
      <c r="AA431" s="238"/>
    </row>
    <row r="432" spans="1:27" ht="15.75" x14ac:dyDescent="0.25">
      <c r="A432" s="238"/>
      <c r="B432" s="239"/>
      <c r="C432" s="238"/>
      <c r="D432" s="238"/>
      <c r="E432" s="238"/>
      <c r="F432" s="238"/>
      <c r="G432" s="238"/>
      <c r="H432" s="238"/>
      <c r="I432" s="238"/>
      <c r="J432" s="238"/>
      <c r="K432" s="238"/>
      <c r="L432" s="238"/>
      <c r="M432" s="238"/>
      <c r="N432" s="238"/>
      <c r="O432" s="238"/>
      <c r="P432" s="238"/>
      <c r="Q432" s="238"/>
      <c r="R432" s="238"/>
      <c r="S432" s="238"/>
      <c r="T432" s="238"/>
      <c r="U432" s="238"/>
      <c r="V432" s="238"/>
      <c r="W432" s="238"/>
      <c r="X432" s="238"/>
      <c r="Y432" s="238"/>
      <c r="Z432" s="238"/>
      <c r="AA432" s="238"/>
    </row>
    <row r="433" spans="1:27" ht="15.75" x14ac:dyDescent="0.25">
      <c r="A433" s="238"/>
      <c r="B433" s="239"/>
      <c r="C433" s="238"/>
      <c r="D433" s="238"/>
      <c r="E433" s="238"/>
      <c r="F433" s="238"/>
      <c r="G433" s="238"/>
      <c r="H433" s="238"/>
      <c r="I433" s="238"/>
      <c r="J433" s="238"/>
      <c r="K433" s="238"/>
      <c r="L433" s="238"/>
      <c r="M433" s="238"/>
      <c r="N433" s="238"/>
      <c r="O433" s="238"/>
      <c r="P433" s="238"/>
      <c r="Q433" s="238"/>
      <c r="R433" s="238"/>
      <c r="S433" s="238"/>
      <c r="T433" s="238"/>
      <c r="U433" s="238"/>
      <c r="V433" s="238"/>
      <c r="W433" s="238"/>
      <c r="X433" s="238"/>
      <c r="Y433" s="238"/>
      <c r="Z433" s="238"/>
      <c r="AA433" s="238"/>
    </row>
    <row r="434" spans="1:27" ht="15.75" x14ac:dyDescent="0.25">
      <c r="A434" s="238"/>
      <c r="B434" s="239"/>
      <c r="C434" s="238"/>
      <c r="D434" s="238"/>
      <c r="E434" s="238"/>
      <c r="F434" s="238"/>
      <c r="G434" s="238"/>
      <c r="H434" s="238"/>
      <c r="I434" s="238"/>
      <c r="J434" s="238"/>
      <c r="K434" s="238"/>
      <c r="L434" s="238"/>
      <c r="M434" s="238"/>
      <c r="N434" s="238"/>
      <c r="O434" s="238"/>
      <c r="P434" s="238"/>
      <c r="Q434" s="238"/>
      <c r="R434" s="238"/>
      <c r="S434" s="238"/>
      <c r="T434" s="238"/>
      <c r="U434" s="238"/>
      <c r="V434" s="238"/>
      <c r="W434" s="238"/>
      <c r="X434" s="238"/>
      <c r="Y434" s="238"/>
      <c r="Z434" s="238"/>
      <c r="AA434" s="238"/>
    </row>
    <row r="435" spans="1:27" ht="15.75" x14ac:dyDescent="0.25">
      <c r="A435" s="238"/>
      <c r="B435" s="239"/>
      <c r="C435" s="238"/>
      <c r="D435" s="238"/>
      <c r="E435" s="238"/>
      <c r="F435" s="238"/>
      <c r="G435" s="238"/>
      <c r="H435" s="238"/>
      <c r="I435" s="238"/>
      <c r="J435" s="238"/>
      <c r="K435" s="238"/>
      <c r="L435" s="238"/>
      <c r="M435" s="238"/>
      <c r="N435" s="238"/>
      <c r="O435" s="238"/>
      <c r="P435" s="238"/>
      <c r="Q435" s="238"/>
      <c r="R435" s="238"/>
      <c r="S435" s="238"/>
      <c r="T435" s="238"/>
      <c r="U435" s="238"/>
      <c r="V435" s="238"/>
      <c r="W435" s="238"/>
      <c r="X435" s="238"/>
      <c r="Y435" s="238"/>
      <c r="Z435" s="238"/>
      <c r="AA435" s="238"/>
    </row>
    <row r="436" spans="1:27" ht="15.75" x14ac:dyDescent="0.25">
      <c r="A436" s="238"/>
      <c r="B436" s="239"/>
      <c r="C436" s="238"/>
      <c r="D436" s="238"/>
      <c r="E436" s="238"/>
      <c r="F436" s="238"/>
      <c r="G436" s="238"/>
      <c r="H436" s="238"/>
      <c r="I436" s="238"/>
      <c r="J436" s="238"/>
      <c r="K436" s="238"/>
      <c r="L436" s="238"/>
      <c r="M436" s="238"/>
      <c r="N436" s="238"/>
      <c r="O436" s="238"/>
      <c r="P436" s="238"/>
      <c r="Q436" s="238"/>
      <c r="R436" s="238"/>
      <c r="S436" s="238"/>
      <c r="T436" s="238"/>
      <c r="U436" s="238"/>
      <c r="V436" s="238"/>
      <c r="W436" s="238"/>
      <c r="X436" s="238"/>
      <c r="Y436" s="238"/>
      <c r="Z436" s="238"/>
      <c r="AA436" s="238"/>
    </row>
    <row r="437" spans="1:27" ht="15.75" x14ac:dyDescent="0.25">
      <c r="A437" s="238"/>
      <c r="B437" s="239"/>
      <c r="C437" s="238"/>
      <c r="D437" s="238"/>
      <c r="E437" s="238"/>
      <c r="F437" s="238"/>
      <c r="G437" s="238"/>
      <c r="H437" s="238"/>
      <c r="I437" s="238"/>
      <c r="J437" s="238"/>
      <c r="K437" s="238"/>
      <c r="L437" s="238"/>
      <c r="M437" s="238"/>
      <c r="N437" s="238"/>
      <c r="O437" s="238"/>
      <c r="P437" s="238"/>
      <c r="Q437" s="238"/>
      <c r="R437" s="238"/>
      <c r="S437" s="238"/>
      <c r="T437" s="238"/>
      <c r="U437" s="238"/>
      <c r="V437" s="238"/>
      <c r="W437" s="238"/>
      <c r="X437" s="238"/>
      <c r="Y437" s="238"/>
      <c r="Z437" s="238"/>
      <c r="AA437" s="238"/>
    </row>
    <row r="438" spans="1:27" ht="15.75" x14ac:dyDescent="0.25">
      <c r="A438" s="238"/>
      <c r="B438" s="239"/>
      <c r="C438" s="238"/>
      <c r="D438" s="238"/>
      <c r="E438" s="238"/>
      <c r="F438" s="238"/>
      <c r="G438" s="238"/>
      <c r="H438" s="238"/>
      <c r="I438" s="238"/>
      <c r="J438" s="238"/>
      <c r="K438" s="238"/>
      <c r="L438" s="238"/>
      <c r="M438" s="238"/>
      <c r="N438" s="238"/>
      <c r="O438" s="238"/>
      <c r="P438" s="238"/>
      <c r="Q438" s="238"/>
      <c r="R438" s="238"/>
      <c r="S438" s="238"/>
      <c r="T438" s="238"/>
      <c r="U438" s="238"/>
      <c r="V438" s="238"/>
      <c r="W438" s="238"/>
      <c r="X438" s="238"/>
      <c r="Y438" s="238"/>
      <c r="Z438" s="238"/>
      <c r="AA438" s="238"/>
    </row>
    <row r="439" spans="1:27" ht="15.75" x14ac:dyDescent="0.25">
      <c r="A439" s="238"/>
      <c r="B439" s="239"/>
      <c r="C439" s="238"/>
      <c r="D439" s="238"/>
      <c r="E439" s="238"/>
      <c r="F439" s="238"/>
      <c r="G439" s="238"/>
      <c r="H439" s="238"/>
      <c r="I439" s="238"/>
      <c r="J439" s="238"/>
      <c r="K439" s="238"/>
      <c r="L439" s="238"/>
      <c r="M439" s="238"/>
      <c r="N439" s="238"/>
      <c r="O439" s="238"/>
      <c r="P439" s="238"/>
      <c r="Q439" s="238"/>
      <c r="R439" s="238"/>
      <c r="S439" s="238"/>
      <c r="T439" s="238"/>
      <c r="U439" s="238"/>
      <c r="V439" s="238"/>
      <c r="W439" s="238"/>
      <c r="X439" s="238"/>
      <c r="Y439" s="238"/>
      <c r="Z439" s="238"/>
      <c r="AA439" s="238"/>
    </row>
    <row r="440" spans="1:27" ht="15.75" x14ac:dyDescent="0.25">
      <c r="A440" s="238"/>
      <c r="B440" s="239"/>
      <c r="C440" s="238"/>
      <c r="D440" s="238"/>
      <c r="E440" s="238"/>
      <c r="F440" s="238"/>
      <c r="G440" s="238"/>
      <c r="H440" s="238"/>
      <c r="I440" s="238"/>
      <c r="J440" s="238"/>
      <c r="K440" s="238"/>
      <c r="L440" s="238"/>
      <c r="M440" s="238"/>
      <c r="N440" s="238"/>
      <c r="O440" s="238"/>
      <c r="P440" s="238"/>
      <c r="Q440" s="238"/>
      <c r="R440" s="238"/>
      <c r="S440" s="238"/>
      <c r="T440" s="238"/>
      <c r="U440" s="238"/>
      <c r="V440" s="238"/>
      <c r="W440" s="238"/>
      <c r="X440" s="238"/>
      <c r="Y440" s="238"/>
      <c r="Z440" s="238"/>
      <c r="AA440" s="238"/>
    </row>
    <row r="441" spans="1:27" ht="15.75" x14ac:dyDescent="0.25">
      <c r="A441" s="238"/>
      <c r="B441" s="239"/>
      <c r="C441" s="238"/>
      <c r="D441" s="238"/>
      <c r="E441" s="238"/>
      <c r="F441" s="238"/>
      <c r="G441" s="238"/>
      <c r="H441" s="238"/>
      <c r="I441" s="238"/>
      <c r="J441" s="238"/>
      <c r="K441" s="238"/>
      <c r="L441" s="238"/>
      <c r="M441" s="238"/>
      <c r="N441" s="238"/>
      <c r="O441" s="238"/>
      <c r="P441" s="238"/>
      <c r="Q441" s="238"/>
      <c r="R441" s="238"/>
      <c r="S441" s="238"/>
      <c r="T441" s="238"/>
      <c r="U441" s="238"/>
      <c r="V441" s="238"/>
      <c r="W441" s="238"/>
      <c r="X441" s="238"/>
      <c r="Y441" s="238"/>
      <c r="Z441" s="238"/>
      <c r="AA441" s="238"/>
    </row>
    <row r="442" spans="1:27" ht="15.75" x14ac:dyDescent="0.25">
      <c r="A442" s="238"/>
      <c r="B442" s="239"/>
      <c r="C442" s="238"/>
      <c r="D442" s="238"/>
      <c r="E442" s="238"/>
      <c r="F442" s="238"/>
      <c r="G442" s="238"/>
      <c r="H442" s="238"/>
      <c r="I442" s="238"/>
      <c r="J442" s="238"/>
      <c r="K442" s="238"/>
      <c r="L442" s="238"/>
      <c r="M442" s="238"/>
      <c r="N442" s="238"/>
      <c r="O442" s="238"/>
      <c r="P442" s="238"/>
      <c r="Q442" s="238"/>
      <c r="R442" s="238"/>
      <c r="S442" s="238"/>
      <c r="T442" s="238"/>
      <c r="U442" s="238"/>
      <c r="V442" s="238"/>
      <c r="W442" s="238"/>
      <c r="X442" s="238"/>
      <c r="Y442" s="238"/>
      <c r="Z442" s="238"/>
      <c r="AA442" s="238"/>
    </row>
    <row r="443" spans="1:27" ht="15.75" x14ac:dyDescent="0.25">
      <c r="A443" s="238"/>
      <c r="B443" s="239"/>
      <c r="C443" s="238"/>
      <c r="D443" s="238"/>
      <c r="E443" s="238"/>
      <c r="F443" s="238"/>
      <c r="G443" s="238"/>
      <c r="H443" s="238"/>
      <c r="I443" s="238"/>
      <c r="J443" s="238"/>
      <c r="K443" s="238"/>
      <c r="L443" s="238"/>
      <c r="M443" s="238"/>
      <c r="N443" s="238"/>
      <c r="O443" s="238"/>
      <c r="P443" s="238"/>
      <c r="Q443" s="238"/>
      <c r="R443" s="238"/>
      <c r="S443" s="238"/>
      <c r="T443" s="238"/>
      <c r="U443" s="238"/>
      <c r="V443" s="238"/>
      <c r="W443" s="238"/>
      <c r="X443" s="238"/>
      <c r="Y443" s="238"/>
      <c r="Z443" s="238"/>
      <c r="AA443" s="238"/>
    </row>
    <row r="444" spans="1:27" ht="15.75" x14ac:dyDescent="0.25">
      <c r="A444" s="238"/>
      <c r="B444" s="239"/>
      <c r="C444" s="238"/>
      <c r="D444" s="238"/>
      <c r="E444" s="238"/>
      <c r="F444" s="238"/>
      <c r="G444" s="238"/>
      <c r="H444" s="238"/>
      <c r="I444" s="238"/>
      <c r="J444" s="238"/>
      <c r="K444" s="238"/>
      <c r="L444" s="238"/>
      <c r="M444" s="238"/>
      <c r="N444" s="238"/>
      <c r="O444" s="238"/>
      <c r="P444" s="238"/>
      <c r="Q444" s="238"/>
      <c r="R444" s="238"/>
      <c r="S444" s="238"/>
      <c r="T444" s="238"/>
      <c r="U444" s="238"/>
      <c r="V444" s="238"/>
      <c r="W444" s="238"/>
      <c r="X444" s="238"/>
      <c r="Y444" s="238"/>
      <c r="Z444" s="238"/>
      <c r="AA444" s="238"/>
    </row>
    <row r="445" spans="1:27" ht="15.75" x14ac:dyDescent="0.25">
      <c r="A445" s="238"/>
      <c r="B445" s="239"/>
      <c r="C445" s="238"/>
      <c r="D445" s="238"/>
      <c r="E445" s="238"/>
      <c r="F445" s="238"/>
      <c r="G445" s="238"/>
      <c r="H445" s="238"/>
      <c r="I445" s="238"/>
      <c r="J445" s="238"/>
      <c r="K445" s="238"/>
      <c r="L445" s="238"/>
      <c r="M445" s="238"/>
      <c r="N445" s="238"/>
      <c r="O445" s="238"/>
      <c r="P445" s="238"/>
      <c r="Q445" s="238"/>
      <c r="R445" s="238"/>
      <c r="S445" s="238"/>
      <c r="T445" s="238"/>
      <c r="U445" s="238"/>
      <c r="V445" s="238"/>
      <c r="W445" s="238"/>
      <c r="X445" s="238"/>
      <c r="Y445" s="238"/>
      <c r="Z445" s="238"/>
      <c r="AA445" s="238"/>
    </row>
    <row r="446" spans="1:27" ht="15.75" x14ac:dyDescent="0.25">
      <c r="A446" s="238"/>
      <c r="B446" s="239"/>
      <c r="C446" s="238"/>
      <c r="D446" s="238"/>
      <c r="E446" s="238"/>
      <c r="F446" s="238"/>
      <c r="G446" s="238"/>
      <c r="H446" s="238"/>
      <c r="I446" s="238"/>
      <c r="J446" s="238"/>
      <c r="K446" s="238"/>
      <c r="L446" s="238"/>
      <c r="M446" s="238"/>
      <c r="N446" s="238"/>
      <c r="O446" s="238"/>
      <c r="P446" s="238"/>
      <c r="Q446" s="238"/>
      <c r="R446" s="238"/>
      <c r="S446" s="238"/>
      <c r="T446" s="238"/>
      <c r="U446" s="238"/>
      <c r="V446" s="238"/>
      <c r="W446" s="238"/>
      <c r="X446" s="238"/>
      <c r="Y446" s="238"/>
      <c r="Z446" s="238"/>
      <c r="AA446" s="238"/>
    </row>
    <row r="447" spans="1:27" ht="15.75" x14ac:dyDescent="0.25">
      <c r="A447" s="238"/>
      <c r="B447" s="239"/>
      <c r="C447" s="238"/>
      <c r="D447" s="238"/>
      <c r="E447" s="238"/>
      <c r="F447" s="238"/>
      <c r="G447" s="238"/>
      <c r="H447" s="238"/>
      <c r="I447" s="238"/>
      <c r="J447" s="238"/>
      <c r="K447" s="238"/>
      <c r="L447" s="238"/>
      <c r="M447" s="238"/>
      <c r="N447" s="238"/>
      <c r="O447" s="238"/>
      <c r="P447" s="238"/>
      <c r="Q447" s="238"/>
      <c r="R447" s="238"/>
      <c r="S447" s="238"/>
      <c r="T447" s="238"/>
      <c r="U447" s="238"/>
      <c r="V447" s="238"/>
      <c r="W447" s="238"/>
      <c r="X447" s="238"/>
      <c r="Y447" s="238"/>
      <c r="Z447" s="238"/>
      <c r="AA447" s="238"/>
    </row>
    <row r="448" spans="1:27" ht="15.75" x14ac:dyDescent="0.25">
      <c r="A448" s="238"/>
      <c r="B448" s="239"/>
      <c r="C448" s="238"/>
      <c r="D448" s="238"/>
      <c r="E448" s="238"/>
      <c r="F448" s="238"/>
      <c r="G448" s="238"/>
      <c r="H448" s="238"/>
      <c r="I448" s="238"/>
      <c r="J448" s="238"/>
      <c r="K448" s="238"/>
      <c r="L448" s="238"/>
      <c r="M448" s="238"/>
      <c r="N448" s="238"/>
      <c r="O448" s="238"/>
      <c r="P448" s="238"/>
      <c r="Q448" s="238"/>
      <c r="R448" s="238"/>
      <c r="S448" s="238"/>
      <c r="T448" s="238"/>
      <c r="U448" s="238"/>
      <c r="V448" s="238"/>
      <c r="W448" s="238"/>
      <c r="X448" s="238"/>
      <c r="Y448" s="238"/>
      <c r="Z448" s="238"/>
      <c r="AA448" s="238"/>
    </row>
    <row r="449" spans="1:27" ht="15.75" x14ac:dyDescent="0.25">
      <c r="A449" s="238"/>
      <c r="B449" s="239"/>
      <c r="C449" s="238"/>
      <c r="D449" s="238"/>
      <c r="E449" s="238"/>
      <c r="F449" s="238"/>
      <c r="G449" s="238"/>
      <c r="H449" s="238"/>
      <c r="I449" s="238"/>
      <c r="J449" s="238"/>
      <c r="K449" s="238"/>
      <c r="L449" s="238"/>
      <c r="M449" s="238"/>
      <c r="N449" s="238"/>
      <c r="O449" s="238"/>
      <c r="P449" s="238"/>
      <c r="Q449" s="238"/>
      <c r="R449" s="238"/>
      <c r="S449" s="238"/>
      <c r="T449" s="238"/>
      <c r="U449" s="238"/>
      <c r="V449" s="238"/>
      <c r="W449" s="238"/>
      <c r="X449" s="238"/>
      <c r="Y449" s="238"/>
      <c r="Z449" s="238"/>
      <c r="AA449" s="238"/>
    </row>
    <row r="450" spans="1:27" ht="15.75" x14ac:dyDescent="0.25">
      <c r="A450" s="238"/>
      <c r="B450" s="239"/>
      <c r="C450" s="238"/>
      <c r="D450" s="238"/>
      <c r="E450" s="238"/>
      <c r="F450" s="238"/>
      <c r="G450" s="238"/>
      <c r="H450" s="238"/>
      <c r="I450" s="238"/>
      <c r="J450" s="238"/>
      <c r="K450" s="238"/>
      <c r="L450" s="238"/>
      <c r="M450" s="238"/>
      <c r="N450" s="238"/>
      <c r="O450" s="238"/>
      <c r="P450" s="238"/>
      <c r="Q450" s="238"/>
      <c r="R450" s="238"/>
      <c r="S450" s="238"/>
      <c r="T450" s="238"/>
      <c r="U450" s="238"/>
      <c r="V450" s="238"/>
      <c r="W450" s="238"/>
      <c r="X450" s="238"/>
      <c r="Y450" s="238"/>
      <c r="Z450" s="238"/>
      <c r="AA450" s="238"/>
    </row>
    <row r="451" spans="1:27" ht="15.75" x14ac:dyDescent="0.25">
      <c r="A451" s="238"/>
      <c r="B451" s="239"/>
      <c r="C451" s="238"/>
      <c r="D451" s="238"/>
      <c r="E451" s="238"/>
      <c r="F451" s="238"/>
      <c r="G451" s="238"/>
      <c r="H451" s="238"/>
      <c r="I451" s="238"/>
      <c r="J451" s="238"/>
      <c r="K451" s="238"/>
      <c r="L451" s="238"/>
      <c r="M451" s="238"/>
      <c r="N451" s="238"/>
      <c r="O451" s="238"/>
      <c r="P451" s="238"/>
      <c r="Q451" s="238"/>
      <c r="R451" s="238"/>
      <c r="S451" s="238"/>
      <c r="T451" s="238"/>
      <c r="U451" s="238"/>
      <c r="V451" s="238"/>
      <c r="W451" s="238"/>
      <c r="X451" s="238"/>
      <c r="Y451" s="238"/>
      <c r="Z451" s="238"/>
      <c r="AA451" s="238"/>
    </row>
    <row r="452" spans="1:27" ht="15.75" x14ac:dyDescent="0.25">
      <c r="A452" s="238"/>
      <c r="B452" s="239"/>
      <c r="C452" s="238"/>
      <c r="D452" s="238"/>
      <c r="E452" s="238"/>
      <c r="F452" s="238"/>
      <c r="G452" s="238"/>
      <c r="H452" s="238"/>
      <c r="I452" s="238"/>
      <c r="J452" s="238"/>
      <c r="K452" s="238"/>
      <c r="L452" s="238"/>
      <c r="M452" s="238"/>
      <c r="N452" s="238"/>
      <c r="O452" s="238"/>
      <c r="P452" s="238"/>
      <c r="Q452" s="238"/>
      <c r="R452" s="238"/>
      <c r="S452" s="238"/>
      <c r="T452" s="238"/>
      <c r="U452" s="238"/>
      <c r="V452" s="238"/>
      <c r="W452" s="238"/>
      <c r="X452" s="238"/>
      <c r="Y452" s="238"/>
      <c r="Z452" s="238"/>
      <c r="AA452" s="238"/>
    </row>
    <row r="453" spans="1:27" ht="15.75" x14ac:dyDescent="0.25">
      <c r="A453" s="238"/>
      <c r="B453" s="239"/>
      <c r="C453" s="238"/>
      <c r="D453" s="238"/>
      <c r="E453" s="238"/>
      <c r="F453" s="238"/>
      <c r="G453" s="238"/>
      <c r="H453" s="238"/>
      <c r="I453" s="238"/>
      <c r="J453" s="238"/>
      <c r="K453" s="238"/>
      <c r="L453" s="238"/>
      <c r="M453" s="238"/>
      <c r="N453" s="238"/>
      <c r="O453" s="238"/>
      <c r="P453" s="238"/>
      <c r="Q453" s="238"/>
      <c r="R453" s="238"/>
      <c r="S453" s="238"/>
      <c r="T453" s="238"/>
      <c r="U453" s="238"/>
      <c r="V453" s="238"/>
      <c r="W453" s="238"/>
      <c r="X453" s="238"/>
      <c r="Y453" s="238"/>
      <c r="Z453" s="238"/>
      <c r="AA453" s="238"/>
    </row>
    <row r="454" spans="1:27" ht="15.75" x14ac:dyDescent="0.25">
      <c r="A454" s="238"/>
      <c r="B454" s="239"/>
      <c r="C454" s="238"/>
      <c r="D454" s="238"/>
      <c r="E454" s="238"/>
      <c r="F454" s="238"/>
      <c r="G454" s="238"/>
      <c r="H454" s="238"/>
      <c r="I454" s="238"/>
      <c r="J454" s="238"/>
      <c r="K454" s="238"/>
      <c r="L454" s="238"/>
      <c r="M454" s="238"/>
      <c r="N454" s="238"/>
      <c r="O454" s="238"/>
      <c r="P454" s="238"/>
      <c r="Q454" s="238"/>
      <c r="R454" s="238"/>
      <c r="S454" s="238"/>
      <c r="T454" s="238"/>
      <c r="U454" s="238"/>
      <c r="V454" s="238"/>
      <c r="W454" s="238"/>
      <c r="X454" s="238"/>
      <c r="Y454" s="238"/>
      <c r="Z454" s="238"/>
      <c r="AA454" s="238"/>
    </row>
    <row r="455" spans="1:27" ht="15.75" x14ac:dyDescent="0.25">
      <c r="A455" s="238"/>
      <c r="B455" s="239"/>
      <c r="C455" s="238"/>
      <c r="D455" s="238"/>
      <c r="E455" s="238"/>
      <c r="F455" s="238"/>
      <c r="G455" s="238"/>
      <c r="H455" s="238"/>
      <c r="I455" s="238"/>
      <c r="J455" s="238"/>
      <c r="K455" s="238"/>
      <c r="L455" s="238"/>
      <c r="M455" s="238"/>
      <c r="N455" s="238"/>
      <c r="O455" s="238"/>
      <c r="P455" s="238"/>
      <c r="Q455" s="238"/>
      <c r="R455" s="238"/>
      <c r="S455" s="238"/>
      <c r="T455" s="238"/>
      <c r="U455" s="238"/>
      <c r="V455" s="238"/>
      <c r="W455" s="238"/>
      <c r="X455" s="238"/>
      <c r="Y455" s="238"/>
      <c r="Z455" s="238"/>
      <c r="AA455" s="238"/>
    </row>
    <row r="456" spans="1:27" ht="15.75" x14ac:dyDescent="0.25">
      <c r="A456" s="238"/>
      <c r="B456" s="239"/>
      <c r="C456" s="238"/>
      <c r="D456" s="238"/>
      <c r="E456" s="238"/>
      <c r="F456" s="238"/>
      <c r="G456" s="238"/>
      <c r="H456" s="238"/>
      <c r="I456" s="238"/>
      <c r="J456" s="238"/>
      <c r="K456" s="238"/>
      <c r="L456" s="238"/>
      <c r="M456" s="238"/>
      <c r="N456" s="238"/>
      <c r="O456" s="238"/>
      <c r="P456" s="238"/>
      <c r="Q456" s="238"/>
      <c r="R456" s="238"/>
      <c r="S456" s="238"/>
      <c r="T456" s="238"/>
      <c r="U456" s="238"/>
      <c r="V456" s="238"/>
      <c r="W456" s="238"/>
      <c r="X456" s="238"/>
      <c r="Y456" s="238"/>
      <c r="Z456" s="238"/>
      <c r="AA456" s="238"/>
    </row>
    <row r="457" spans="1:27" ht="15.75" x14ac:dyDescent="0.25">
      <c r="A457" s="238"/>
      <c r="B457" s="239"/>
      <c r="C457" s="238"/>
      <c r="D457" s="238"/>
      <c r="E457" s="238"/>
      <c r="F457" s="238"/>
      <c r="G457" s="238"/>
      <c r="H457" s="238"/>
      <c r="I457" s="238"/>
      <c r="J457" s="238"/>
      <c r="K457" s="238"/>
      <c r="L457" s="238"/>
      <c r="M457" s="238"/>
      <c r="N457" s="238"/>
      <c r="O457" s="238"/>
      <c r="P457" s="238"/>
      <c r="Q457" s="238"/>
      <c r="R457" s="238"/>
      <c r="S457" s="238"/>
      <c r="T457" s="238"/>
      <c r="U457" s="238"/>
      <c r="V457" s="238"/>
      <c r="W457" s="238"/>
      <c r="X457" s="238"/>
      <c r="Y457" s="238"/>
      <c r="Z457" s="238"/>
      <c r="AA457" s="238"/>
    </row>
    <row r="458" spans="1:27" ht="15.75" x14ac:dyDescent="0.25">
      <c r="A458" s="238"/>
      <c r="B458" s="239"/>
      <c r="C458" s="238"/>
      <c r="D458" s="238"/>
      <c r="E458" s="238"/>
      <c r="F458" s="238"/>
      <c r="G458" s="238"/>
      <c r="H458" s="238"/>
      <c r="I458" s="238"/>
      <c r="J458" s="238"/>
      <c r="K458" s="238"/>
      <c r="L458" s="238"/>
      <c r="M458" s="238"/>
      <c r="N458" s="238"/>
      <c r="O458" s="238"/>
      <c r="P458" s="238"/>
      <c r="Q458" s="238"/>
      <c r="R458" s="238"/>
      <c r="S458" s="238"/>
      <c r="T458" s="238"/>
      <c r="U458" s="238"/>
      <c r="V458" s="238"/>
      <c r="W458" s="238"/>
      <c r="X458" s="238"/>
      <c r="Y458" s="238"/>
      <c r="Z458" s="238"/>
      <c r="AA458" s="238"/>
    </row>
    <row r="459" spans="1:27" ht="15.75" x14ac:dyDescent="0.25">
      <c r="A459" s="238"/>
      <c r="B459" s="239"/>
      <c r="C459" s="238"/>
      <c r="D459" s="238"/>
      <c r="E459" s="238"/>
      <c r="F459" s="238"/>
      <c r="G459" s="238"/>
      <c r="H459" s="238"/>
      <c r="I459" s="238"/>
      <c r="J459" s="238"/>
      <c r="K459" s="238"/>
      <c r="L459" s="238"/>
      <c r="M459" s="238"/>
      <c r="N459" s="238"/>
      <c r="O459" s="238"/>
      <c r="P459" s="238"/>
      <c r="Q459" s="238"/>
      <c r="R459" s="238"/>
      <c r="S459" s="238"/>
      <c r="T459" s="238"/>
      <c r="U459" s="238"/>
      <c r="V459" s="238"/>
      <c r="W459" s="238"/>
      <c r="X459" s="238"/>
      <c r="Y459" s="238"/>
      <c r="Z459" s="238"/>
      <c r="AA459" s="238"/>
    </row>
    <row r="460" spans="1:27" ht="15.75" x14ac:dyDescent="0.25">
      <c r="A460" s="238"/>
      <c r="B460" s="239"/>
      <c r="C460" s="238"/>
      <c r="D460" s="238"/>
      <c r="E460" s="238"/>
      <c r="F460" s="238"/>
      <c r="G460" s="238"/>
      <c r="H460" s="238"/>
      <c r="I460" s="238"/>
      <c r="J460" s="238"/>
      <c r="K460" s="238"/>
      <c r="L460" s="238"/>
      <c r="M460" s="238"/>
      <c r="N460" s="238"/>
      <c r="O460" s="238"/>
      <c r="P460" s="238"/>
      <c r="Q460" s="238"/>
      <c r="R460" s="238"/>
      <c r="S460" s="238"/>
      <c r="T460" s="238"/>
      <c r="U460" s="238"/>
      <c r="V460" s="238"/>
      <c r="W460" s="238"/>
      <c r="X460" s="238"/>
      <c r="Y460" s="238"/>
      <c r="Z460" s="238"/>
      <c r="AA460" s="238"/>
    </row>
    <row r="461" spans="1:27" ht="15.75" x14ac:dyDescent="0.25">
      <c r="A461" s="238"/>
      <c r="B461" s="239"/>
      <c r="C461" s="238"/>
      <c r="D461" s="238"/>
      <c r="E461" s="238"/>
      <c r="F461" s="238"/>
      <c r="G461" s="238"/>
      <c r="H461" s="238"/>
      <c r="I461" s="238"/>
      <c r="J461" s="238"/>
      <c r="K461" s="238"/>
      <c r="L461" s="238"/>
      <c r="M461" s="238"/>
      <c r="N461" s="238"/>
      <c r="O461" s="238"/>
      <c r="P461" s="238"/>
      <c r="Q461" s="238"/>
      <c r="R461" s="238"/>
      <c r="S461" s="238"/>
      <c r="T461" s="238"/>
      <c r="U461" s="238"/>
      <c r="V461" s="238"/>
      <c r="W461" s="238"/>
      <c r="X461" s="238"/>
      <c r="Y461" s="238"/>
      <c r="Z461" s="238"/>
      <c r="AA461" s="238"/>
    </row>
    <row r="462" spans="1:27" ht="15.75" x14ac:dyDescent="0.25">
      <c r="A462" s="238"/>
      <c r="B462" s="239"/>
      <c r="C462" s="238"/>
      <c r="D462" s="238"/>
      <c r="E462" s="238"/>
      <c r="F462" s="238"/>
      <c r="G462" s="238"/>
      <c r="H462" s="238"/>
      <c r="I462" s="238"/>
      <c r="J462" s="238"/>
      <c r="K462" s="238"/>
      <c r="L462" s="238"/>
      <c r="M462" s="238"/>
      <c r="N462" s="238"/>
      <c r="O462" s="238"/>
      <c r="P462" s="238"/>
      <c r="Q462" s="238"/>
      <c r="R462" s="238"/>
      <c r="S462" s="238"/>
      <c r="T462" s="238"/>
      <c r="U462" s="238"/>
      <c r="V462" s="238"/>
      <c r="W462" s="238"/>
      <c r="X462" s="238"/>
      <c r="Y462" s="238"/>
      <c r="Z462" s="238"/>
      <c r="AA462" s="238"/>
    </row>
    <row r="463" spans="1:27" ht="15.75" x14ac:dyDescent="0.25">
      <c r="A463" s="238"/>
      <c r="B463" s="239"/>
      <c r="C463" s="238"/>
      <c r="D463" s="238"/>
      <c r="E463" s="238"/>
      <c r="F463" s="238"/>
      <c r="G463" s="238"/>
      <c r="H463" s="238"/>
      <c r="I463" s="238"/>
      <c r="J463" s="238"/>
      <c r="K463" s="238"/>
      <c r="L463" s="238"/>
      <c r="M463" s="238"/>
      <c r="N463" s="238"/>
      <c r="O463" s="238"/>
      <c r="P463" s="238"/>
      <c r="Q463" s="238"/>
      <c r="R463" s="238"/>
      <c r="S463" s="238"/>
      <c r="T463" s="238"/>
      <c r="U463" s="238"/>
      <c r="V463" s="238"/>
      <c r="W463" s="238"/>
      <c r="X463" s="238"/>
      <c r="Y463" s="238"/>
      <c r="Z463" s="238"/>
      <c r="AA463" s="238"/>
    </row>
    <row r="464" spans="1:27" ht="15.75" x14ac:dyDescent="0.25">
      <c r="A464" s="238"/>
      <c r="B464" s="239"/>
      <c r="C464" s="238"/>
      <c r="D464" s="238"/>
      <c r="E464" s="238"/>
      <c r="F464" s="238"/>
      <c r="G464" s="238"/>
      <c r="H464" s="238"/>
      <c r="I464" s="238"/>
      <c r="J464" s="238"/>
      <c r="K464" s="238"/>
      <c r="L464" s="238"/>
      <c r="M464" s="238"/>
      <c r="N464" s="238"/>
      <c r="O464" s="238"/>
      <c r="P464" s="238"/>
      <c r="Q464" s="238"/>
      <c r="R464" s="238"/>
      <c r="S464" s="238"/>
      <c r="T464" s="238"/>
      <c r="U464" s="238"/>
      <c r="V464" s="238"/>
      <c r="W464" s="238"/>
      <c r="X464" s="238"/>
      <c r="Y464" s="238"/>
      <c r="Z464" s="238"/>
      <c r="AA464" s="238"/>
    </row>
    <row r="465" spans="1:27" ht="15.75" x14ac:dyDescent="0.25">
      <c r="A465" s="238"/>
      <c r="B465" s="239"/>
      <c r="C465" s="238"/>
      <c r="D465" s="238"/>
      <c r="E465" s="238"/>
      <c r="F465" s="238"/>
      <c r="G465" s="238"/>
      <c r="H465" s="238"/>
      <c r="I465" s="238"/>
      <c r="J465" s="238"/>
      <c r="K465" s="238"/>
      <c r="L465" s="238"/>
      <c r="M465" s="238"/>
      <c r="N465" s="238"/>
      <c r="O465" s="238"/>
      <c r="P465" s="238"/>
      <c r="Q465" s="238"/>
      <c r="R465" s="238"/>
      <c r="S465" s="238"/>
      <c r="T465" s="238"/>
      <c r="U465" s="238"/>
      <c r="V465" s="238"/>
      <c r="W465" s="238"/>
      <c r="X465" s="238"/>
      <c r="Y465" s="238"/>
      <c r="Z465" s="238"/>
      <c r="AA465" s="238"/>
    </row>
    <row r="466" spans="1:27" ht="15.75" x14ac:dyDescent="0.25">
      <c r="A466" s="238"/>
      <c r="B466" s="239"/>
      <c r="C466" s="238"/>
      <c r="D466" s="238"/>
      <c r="E466" s="238"/>
      <c r="F466" s="238"/>
      <c r="G466" s="238"/>
      <c r="H466" s="238"/>
      <c r="I466" s="238"/>
      <c r="J466" s="238"/>
      <c r="K466" s="238"/>
      <c r="L466" s="238"/>
      <c r="M466" s="238"/>
      <c r="N466" s="238"/>
      <c r="O466" s="238"/>
      <c r="P466" s="238"/>
      <c r="Q466" s="238"/>
      <c r="R466" s="238"/>
      <c r="S466" s="238"/>
      <c r="T466" s="238"/>
      <c r="U466" s="238"/>
      <c r="V466" s="238"/>
      <c r="W466" s="238"/>
      <c r="X466" s="238"/>
      <c r="Y466" s="238"/>
      <c r="Z466" s="238"/>
      <c r="AA466" s="238"/>
    </row>
    <row r="467" spans="1:27" ht="15.75" x14ac:dyDescent="0.25">
      <c r="A467" s="238"/>
      <c r="B467" s="239"/>
      <c r="C467" s="238"/>
      <c r="D467" s="238"/>
      <c r="E467" s="238"/>
      <c r="F467" s="238"/>
      <c r="G467" s="238"/>
      <c r="H467" s="238"/>
      <c r="I467" s="238"/>
      <c r="J467" s="238"/>
      <c r="K467" s="238"/>
      <c r="L467" s="238"/>
      <c r="M467" s="238"/>
      <c r="N467" s="238"/>
      <c r="O467" s="238"/>
      <c r="P467" s="238"/>
      <c r="Q467" s="238"/>
      <c r="R467" s="238"/>
      <c r="S467" s="238"/>
      <c r="T467" s="238"/>
      <c r="U467" s="238"/>
      <c r="V467" s="238"/>
      <c r="W467" s="238"/>
      <c r="X467" s="238"/>
      <c r="Y467" s="238"/>
      <c r="Z467" s="238"/>
      <c r="AA467" s="238"/>
    </row>
    <row r="468" spans="1:27" ht="15.75" x14ac:dyDescent="0.25">
      <c r="A468" s="238"/>
      <c r="B468" s="239"/>
      <c r="C468" s="238"/>
      <c r="D468" s="238"/>
      <c r="E468" s="238"/>
      <c r="F468" s="238"/>
      <c r="G468" s="238"/>
      <c r="H468" s="238"/>
      <c r="I468" s="238"/>
      <c r="J468" s="238"/>
      <c r="K468" s="238"/>
      <c r="L468" s="238"/>
      <c r="M468" s="238"/>
      <c r="N468" s="238"/>
      <c r="O468" s="238"/>
      <c r="P468" s="238"/>
      <c r="Q468" s="238"/>
      <c r="R468" s="238"/>
      <c r="S468" s="238"/>
      <c r="T468" s="238"/>
      <c r="U468" s="238"/>
      <c r="V468" s="238"/>
      <c r="W468" s="238"/>
      <c r="X468" s="238"/>
      <c r="Y468" s="238"/>
      <c r="Z468" s="238"/>
      <c r="AA468" s="238"/>
    </row>
    <row r="469" spans="1:27" ht="15.75" x14ac:dyDescent="0.25">
      <c r="A469" s="238"/>
      <c r="B469" s="239"/>
      <c r="C469" s="238"/>
      <c r="D469" s="238"/>
      <c r="E469" s="238"/>
      <c r="F469" s="238"/>
      <c r="G469" s="238"/>
      <c r="H469" s="238"/>
      <c r="I469" s="238"/>
      <c r="J469" s="238"/>
      <c r="K469" s="238"/>
      <c r="L469" s="238"/>
      <c r="M469" s="238"/>
      <c r="N469" s="238"/>
      <c r="O469" s="238"/>
      <c r="P469" s="238"/>
      <c r="Q469" s="238"/>
      <c r="R469" s="238"/>
      <c r="S469" s="238"/>
      <c r="T469" s="238"/>
      <c r="U469" s="238"/>
      <c r="V469" s="238"/>
      <c r="W469" s="238"/>
      <c r="X469" s="238"/>
      <c r="Y469" s="238"/>
      <c r="Z469" s="238"/>
      <c r="AA469" s="238"/>
    </row>
    <row r="470" spans="1:27" ht="15.75" x14ac:dyDescent="0.25">
      <c r="A470" s="238"/>
      <c r="B470" s="239"/>
      <c r="C470" s="238"/>
      <c r="D470" s="238"/>
      <c r="E470" s="238"/>
      <c r="F470" s="238"/>
      <c r="G470" s="238"/>
      <c r="H470" s="238"/>
      <c r="I470" s="238"/>
      <c r="J470" s="238"/>
      <c r="K470" s="238"/>
      <c r="L470" s="238"/>
      <c r="M470" s="238"/>
      <c r="N470" s="238"/>
      <c r="O470" s="238"/>
      <c r="P470" s="238"/>
      <c r="Q470" s="238"/>
      <c r="R470" s="238"/>
      <c r="S470" s="238"/>
      <c r="T470" s="238"/>
      <c r="U470" s="238"/>
      <c r="V470" s="238"/>
      <c r="W470" s="238"/>
      <c r="X470" s="238"/>
      <c r="Y470" s="238"/>
      <c r="Z470" s="238"/>
      <c r="AA470" s="238"/>
    </row>
    <row r="471" spans="1:27" ht="15.75" x14ac:dyDescent="0.25">
      <c r="A471" s="238"/>
      <c r="B471" s="239"/>
      <c r="C471" s="238"/>
      <c r="D471" s="238"/>
      <c r="E471" s="238"/>
      <c r="F471" s="238"/>
      <c r="G471" s="238"/>
      <c r="H471" s="238"/>
      <c r="I471" s="238"/>
      <c r="J471" s="238"/>
      <c r="K471" s="238"/>
      <c r="L471" s="238"/>
      <c r="M471" s="238"/>
      <c r="N471" s="238"/>
      <c r="O471" s="238"/>
      <c r="P471" s="238"/>
      <c r="Q471" s="238"/>
      <c r="R471" s="238"/>
      <c r="S471" s="238"/>
      <c r="T471" s="238"/>
      <c r="U471" s="238"/>
      <c r="V471" s="238"/>
      <c r="W471" s="238"/>
      <c r="X471" s="238"/>
      <c r="Y471" s="238"/>
      <c r="Z471" s="238"/>
      <c r="AA471" s="238"/>
    </row>
    <row r="472" spans="1:27" ht="15.75" x14ac:dyDescent="0.25">
      <c r="A472" s="238"/>
      <c r="B472" s="239"/>
      <c r="C472" s="238"/>
      <c r="D472" s="238"/>
      <c r="E472" s="238"/>
      <c r="F472" s="238"/>
      <c r="G472" s="238"/>
      <c r="H472" s="238"/>
      <c r="I472" s="238"/>
      <c r="J472" s="238"/>
      <c r="K472" s="238"/>
      <c r="L472" s="238"/>
      <c r="M472" s="238"/>
      <c r="N472" s="238"/>
      <c r="O472" s="238"/>
      <c r="P472" s="238"/>
      <c r="Q472" s="238"/>
      <c r="R472" s="238"/>
      <c r="S472" s="238"/>
      <c r="T472" s="238"/>
      <c r="U472" s="238"/>
      <c r="V472" s="238"/>
      <c r="W472" s="238"/>
      <c r="X472" s="238"/>
      <c r="Y472" s="238"/>
      <c r="Z472" s="238"/>
      <c r="AA472" s="238"/>
    </row>
    <row r="473" spans="1:27" ht="15.75" x14ac:dyDescent="0.25">
      <c r="A473" s="238"/>
      <c r="B473" s="239"/>
      <c r="C473" s="238"/>
      <c r="D473" s="238"/>
      <c r="E473" s="238"/>
      <c r="F473" s="238"/>
      <c r="G473" s="238"/>
      <c r="H473" s="238"/>
      <c r="I473" s="238"/>
      <c r="J473" s="238"/>
      <c r="K473" s="238"/>
      <c r="L473" s="238"/>
      <c r="M473" s="238"/>
      <c r="N473" s="238"/>
      <c r="O473" s="238"/>
      <c r="P473" s="238"/>
      <c r="Q473" s="238"/>
      <c r="R473" s="238"/>
      <c r="S473" s="238"/>
      <c r="T473" s="238"/>
      <c r="U473" s="238"/>
      <c r="V473" s="238"/>
      <c r="W473" s="238"/>
      <c r="X473" s="238"/>
      <c r="Y473" s="238"/>
      <c r="Z473" s="238"/>
      <c r="AA473" s="238"/>
    </row>
    <row r="474" spans="1:27" ht="15.75" x14ac:dyDescent="0.25">
      <c r="A474" s="238"/>
      <c r="B474" s="239"/>
      <c r="C474" s="238"/>
      <c r="D474" s="238"/>
      <c r="E474" s="238"/>
      <c r="F474" s="238"/>
      <c r="G474" s="238"/>
      <c r="H474" s="238"/>
      <c r="I474" s="238"/>
      <c r="J474" s="238"/>
      <c r="K474" s="238"/>
      <c r="L474" s="238"/>
      <c r="M474" s="238"/>
      <c r="N474" s="238"/>
      <c r="O474" s="238"/>
      <c r="P474" s="238"/>
      <c r="Q474" s="238"/>
      <c r="R474" s="238"/>
      <c r="S474" s="238"/>
      <c r="T474" s="238"/>
      <c r="U474" s="238"/>
      <c r="V474" s="238"/>
      <c r="W474" s="238"/>
      <c r="X474" s="238"/>
      <c r="Y474" s="238"/>
      <c r="Z474" s="238"/>
      <c r="AA474" s="238"/>
    </row>
    <row r="475" spans="1:27" ht="15.75" x14ac:dyDescent="0.25">
      <c r="A475" s="238"/>
      <c r="B475" s="239"/>
      <c r="C475" s="238"/>
      <c r="D475" s="238"/>
      <c r="E475" s="238"/>
      <c r="F475" s="238"/>
      <c r="G475" s="238"/>
      <c r="H475" s="238"/>
      <c r="I475" s="238"/>
      <c r="J475" s="238"/>
      <c r="K475" s="238"/>
      <c r="L475" s="238"/>
      <c r="M475" s="238"/>
      <c r="N475" s="238"/>
      <c r="O475" s="238"/>
      <c r="P475" s="238"/>
      <c r="Q475" s="238"/>
      <c r="R475" s="238"/>
      <c r="S475" s="238"/>
      <c r="T475" s="238"/>
      <c r="U475" s="238"/>
      <c r="V475" s="238"/>
      <c r="W475" s="238"/>
      <c r="X475" s="238"/>
      <c r="Y475" s="238"/>
      <c r="Z475" s="238"/>
      <c r="AA475" s="238"/>
    </row>
    <row r="476" spans="1:27" ht="15.75" x14ac:dyDescent="0.25">
      <c r="A476" s="238"/>
      <c r="B476" s="239"/>
      <c r="C476" s="238"/>
      <c r="D476" s="238"/>
      <c r="E476" s="238"/>
      <c r="F476" s="238"/>
      <c r="G476" s="238"/>
      <c r="H476" s="238"/>
      <c r="I476" s="238"/>
      <c r="J476" s="238"/>
      <c r="K476" s="238"/>
      <c r="L476" s="238"/>
      <c r="M476" s="238"/>
      <c r="N476" s="238"/>
      <c r="O476" s="238"/>
      <c r="P476" s="238"/>
      <c r="Q476" s="238"/>
      <c r="R476" s="238"/>
      <c r="S476" s="238"/>
      <c r="T476" s="238"/>
      <c r="U476" s="238"/>
      <c r="V476" s="238"/>
      <c r="W476" s="238"/>
      <c r="X476" s="238"/>
      <c r="Y476" s="238"/>
      <c r="Z476" s="238"/>
      <c r="AA476" s="238"/>
    </row>
    <row r="477" spans="1:27" ht="15.75" x14ac:dyDescent="0.25">
      <c r="A477" s="238"/>
      <c r="B477" s="239"/>
      <c r="C477" s="238"/>
      <c r="D477" s="238"/>
      <c r="E477" s="238"/>
      <c r="F477" s="238"/>
      <c r="G477" s="238"/>
      <c r="H477" s="238"/>
      <c r="I477" s="238"/>
      <c r="J477" s="238"/>
      <c r="K477" s="238"/>
      <c r="L477" s="238"/>
      <c r="M477" s="238"/>
      <c r="N477" s="238"/>
      <c r="O477" s="238"/>
      <c r="P477" s="238"/>
      <c r="Q477" s="238"/>
      <c r="R477" s="238"/>
      <c r="S477" s="238"/>
      <c r="T477" s="238"/>
      <c r="U477" s="238"/>
      <c r="V477" s="238"/>
      <c r="W477" s="238"/>
      <c r="X477" s="238"/>
      <c r="Y477" s="238"/>
      <c r="Z477" s="238"/>
      <c r="AA477" s="238"/>
    </row>
    <row r="478" spans="1:27" ht="15.75" x14ac:dyDescent="0.25">
      <c r="A478" s="238"/>
      <c r="B478" s="239"/>
      <c r="C478" s="238"/>
      <c r="D478" s="238"/>
      <c r="E478" s="238"/>
      <c r="F478" s="238"/>
      <c r="G478" s="238"/>
      <c r="H478" s="238"/>
      <c r="I478" s="238"/>
      <c r="J478" s="238"/>
      <c r="K478" s="238"/>
      <c r="L478" s="238"/>
      <c r="M478" s="238"/>
      <c r="N478" s="238"/>
      <c r="O478" s="238"/>
      <c r="P478" s="238"/>
      <c r="Q478" s="238"/>
      <c r="R478" s="238"/>
      <c r="S478" s="238"/>
      <c r="T478" s="238"/>
      <c r="U478" s="238"/>
      <c r="V478" s="238"/>
      <c r="W478" s="238"/>
      <c r="X478" s="238"/>
      <c r="Y478" s="238"/>
      <c r="Z478" s="238"/>
      <c r="AA478" s="238"/>
    </row>
    <row r="479" spans="1:27" ht="15.75" x14ac:dyDescent="0.25">
      <c r="A479" s="238"/>
      <c r="B479" s="239"/>
      <c r="C479" s="238"/>
      <c r="D479" s="238"/>
      <c r="E479" s="238"/>
      <c r="F479" s="238"/>
      <c r="G479" s="238"/>
      <c r="H479" s="238"/>
      <c r="I479" s="238"/>
      <c r="J479" s="238"/>
      <c r="K479" s="238"/>
      <c r="L479" s="238"/>
      <c r="M479" s="238"/>
      <c r="N479" s="238"/>
      <c r="O479" s="238"/>
      <c r="P479" s="238"/>
      <c r="Q479" s="238"/>
      <c r="R479" s="238"/>
      <c r="S479" s="238"/>
      <c r="T479" s="238"/>
      <c r="U479" s="238"/>
      <c r="V479" s="238"/>
      <c r="W479" s="238"/>
      <c r="X479" s="238"/>
      <c r="Y479" s="238"/>
      <c r="Z479" s="238"/>
      <c r="AA479" s="238"/>
    </row>
    <row r="480" spans="1:27" ht="15.75" x14ac:dyDescent="0.25">
      <c r="A480" s="238"/>
      <c r="B480" s="239"/>
      <c r="C480" s="238"/>
      <c r="D480" s="238"/>
      <c r="E480" s="238"/>
      <c r="F480" s="238"/>
      <c r="G480" s="238"/>
      <c r="H480" s="238"/>
      <c r="I480" s="238"/>
      <c r="J480" s="238"/>
      <c r="K480" s="238"/>
      <c r="L480" s="238"/>
      <c r="M480" s="238"/>
      <c r="N480" s="238"/>
      <c r="O480" s="238"/>
      <c r="P480" s="238"/>
      <c r="Q480" s="238"/>
      <c r="R480" s="238"/>
      <c r="S480" s="238"/>
      <c r="T480" s="238"/>
      <c r="U480" s="238"/>
      <c r="V480" s="238"/>
      <c r="W480" s="238"/>
      <c r="X480" s="238"/>
      <c r="Y480" s="238"/>
      <c r="Z480" s="238"/>
      <c r="AA480" s="238"/>
    </row>
    <row r="481" spans="1:27" ht="15.75" x14ac:dyDescent="0.25">
      <c r="A481" s="238"/>
      <c r="B481" s="239"/>
      <c r="C481" s="238"/>
      <c r="D481" s="238"/>
      <c r="E481" s="238"/>
      <c r="F481" s="238"/>
      <c r="G481" s="238"/>
      <c r="H481" s="238"/>
      <c r="I481" s="238"/>
      <c r="J481" s="238"/>
      <c r="K481" s="238"/>
      <c r="L481" s="238"/>
      <c r="M481" s="238"/>
      <c r="N481" s="238"/>
      <c r="O481" s="238"/>
      <c r="P481" s="238"/>
      <c r="Q481" s="238"/>
      <c r="R481" s="238"/>
      <c r="S481" s="238"/>
      <c r="T481" s="238"/>
      <c r="U481" s="238"/>
      <c r="V481" s="238"/>
      <c r="W481" s="238"/>
      <c r="X481" s="238"/>
      <c r="Y481" s="238"/>
      <c r="Z481" s="238"/>
      <c r="AA481" s="238"/>
    </row>
    <row r="482" spans="1:27" ht="15.75" x14ac:dyDescent="0.25">
      <c r="A482" s="238"/>
      <c r="B482" s="239"/>
      <c r="C482" s="238"/>
      <c r="D482" s="238"/>
      <c r="E482" s="238"/>
      <c r="F482" s="238"/>
      <c r="G482" s="238"/>
      <c r="H482" s="238"/>
      <c r="I482" s="238"/>
      <c r="J482" s="238"/>
      <c r="K482" s="238"/>
      <c r="L482" s="238"/>
      <c r="M482" s="238"/>
      <c r="N482" s="238"/>
      <c r="O482" s="238"/>
      <c r="P482" s="238"/>
      <c r="Q482" s="238"/>
      <c r="R482" s="238"/>
      <c r="S482" s="238"/>
      <c r="T482" s="238"/>
      <c r="U482" s="238"/>
      <c r="V482" s="238"/>
      <c r="W482" s="238"/>
      <c r="X482" s="238"/>
      <c r="Y482" s="238"/>
      <c r="Z482" s="238"/>
      <c r="AA482" s="238"/>
    </row>
    <row r="483" spans="1:27" ht="15.75" x14ac:dyDescent="0.25">
      <c r="A483" s="238"/>
      <c r="B483" s="239"/>
      <c r="C483" s="238"/>
      <c r="D483" s="238"/>
      <c r="E483" s="238"/>
      <c r="F483" s="238"/>
      <c r="G483" s="238"/>
      <c r="H483" s="238"/>
      <c r="I483" s="238"/>
      <c r="J483" s="238"/>
      <c r="K483" s="238"/>
      <c r="L483" s="238"/>
      <c r="M483" s="238"/>
      <c r="N483" s="238"/>
      <c r="O483" s="238"/>
      <c r="P483" s="238"/>
      <c r="Q483" s="238"/>
      <c r="R483" s="238"/>
      <c r="S483" s="238"/>
      <c r="T483" s="238"/>
      <c r="U483" s="238"/>
      <c r="V483" s="238"/>
      <c r="W483" s="238"/>
      <c r="X483" s="238"/>
      <c r="Y483" s="238"/>
      <c r="Z483" s="238"/>
      <c r="AA483" s="238"/>
    </row>
    <row r="484" spans="1:27" ht="15.75" x14ac:dyDescent="0.25">
      <c r="A484" s="238"/>
      <c r="B484" s="239"/>
      <c r="C484" s="238"/>
      <c r="D484" s="238"/>
      <c r="E484" s="238"/>
      <c r="F484" s="238"/>
      <c r="G484" s="238"/>
      <c r="H484" s="238"/>
      <c r="I484" s="238"/>
      <c r="J484" s="238"/>
      <c r="K484" s="238"/>
      <c r="L484" s="238"/>
      <c r="M484" s="238"/>
      <c r="N484" s="238"/>
      <c r="O484" s="238"/>
      <c r="P484" s="238"/>
      <c r="Q484" s="238"/>
      <c r="R484" s="238"/>
      <c r="S484" s="238"/>
      <c r="T484" s="238"/>
      <c r="U484" s="238"/>
      <c r="V484" s="238"/>
      <c r="W484" s="238"/>
      <c r="X484" s="238"/>
      <c r="Y484" s="238"/>
      <c r="Z484" s="238"/>
      <c r="AA484" s="238"/>
    </row>
    <row r="485" spans="1:27" ht="15.75" x14ac:dyDescent="0.25">
      <c r="A485" s="238"/>
      <c r="B485" s="239"/>
      <c r="C485" s="238"/>
      <c r="D485" s="238"/>
      <c r="E485" s="238"/>
      <c r="F485" s="238"/>
      <c r="G485" s="238"/>
      <c r="H485" s="238"/>
      <c r="I485" s="238"/>
      <c r="J485" s="238"/>
      <c r="K485" s="238"/>
      <c r="L485" s="238"/>
      <c r="M485" s="238"/>
      <c r="N485" s="238"/>
      <c r="O485" s="238"/>
      <c r="P485" s="238"/>
      <c r="Q485" s="238"/>
      <c r="R485" s="238"/>
      <c r="S485" s="238"/>
      <c r="T485" s="238"/>
      <c r="U485" s="238"/>
      <c r="V485" s="238"/>
      <c r="W485" s="238"/>
      <c r="X485" s="238"/>
      <c r="Y485" s="238"/>
      <c r="Z485" s="238"/>
      <c r="AA485" s="238"/>
    </row>
    <row r="486" spans="1:27" ht="15.75" x14ac:dyDescent="0.25">
      <c r="A486" s="238"/>
      <c r="B486" s="239"/>
      <c r="C486" s="238"/>
      <c r="D486" s="238"/>
      <c r="E486" s="238"/>
      <c r="F486" s="238"/>
      <c r="G486" s="238"/>
      <c r="H486" s="238"/>
      <c r="I486" s="238"/>
      <c r="J486" s="238"/>
      <c r="K486" s="238"/>
      <c r="L486" s="238"/>
      <c r="M486" s="238"/>
      <c r="N486" s="238"/>
      <c r="O486" s="238"/>
      <c r="P486" s="238"/>
      <c r="Q486" s="238"/>
      <c r="R486" s="238"/>
      <c r="S486" s="238"/>
      <c r="T486" s="238"/>
      <c r="U486" s="238"/>
      <c r="V486" s="238"/>
      <c r="W486" s="238"/>
      <c r="X486" s="238"/>
      <c r="Y486" s="238"/>
      <c r="Z486" s="238"/>
      <c r="AA486" s="238"/>
    </row>
    <row r="487" spans="1:27" ht="15.75" x14ac:dyDescent="0.25">
      <c r="A487" s="238"/>
      <c r="B487" s="239"/>
      <c r="C487" s="238"/>
      <c r="D487" s="238"/>
      <c r="E487" s="238"/>
      <c r="F487" s="238"/>
      <c r="G487" s="238"/>
      <c r="H487" s="238"/>
      <c r="I487" s="238"/>
      <c r="J487" s="238"/>
      <c r="K487" s="238"/>
      <c r="L487" s="238"/>
      <c r="M487" s="238"/>
      <c r="N487" s="238"/>
      <c r="O487" s="238"/>
      <c r="P487" s="238"/>
      <c r="Q487" s="238"/>
      <c r="R487" s="238"/>
      <c r="S487" s="238"/>
      <c r="T487" s="238"/>
      <c r="U487" s="238"/>
      <c r="V487" s="238"/>
      <c r="W487" s="238"/>
      <c r="X487" s="238"/>
      <c r="Y487" s="238"/>
      <c r="Z487" s="238"/>
      <c r="AA487" s="238"/>
    </row>
    <row r="488" spans="1:27" ht="15.75" x14ac:dyDescent="0.25">
      <c r="A488" s="238"/>
      <c r="B488" s="239"/>
      <c r="C488" s="238"/>
      <c r="D488" s="238"/>
      <c r="E488" s="238"/>
      <c r="F488" s="238"/>
      <c r="G488" s="238"/>
      <c r="H488" s="238"/>
      <c r="I488" s="238"/>
      <c r="J488" s="238"/>
      <c r="K488" s="238"/>
      <c r="L488" s="238"/>
      <c r="M488" s="238"/>
      <c r="N488" s="238"/>
      <c r="O488" s="238"/>
      <c r="P488" s="238"/>
      <c r="Q488" s="238"/>
      <c r="R488" s="238"/>
      <c r="S488" s="238"/>
      <c r="T488" s="238"/>
      <c r="U488" s="238"/>
      <c r="V488" s="238"/>
      <c r="W488" s="238"/>
      <c r="X488" s="238"/>
      <c r="Y488" s="238"/>
      <c r="Z488" s="238"/>
      <c r="AA488" s="238"/>
    </row>
  </sheetData>
  <mergeCells count="2">
    <mergeCell ref="H1:M1"/>
    <mergeCell ref="N1:P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0B815-AF63-4D71-8248-C2CACBE3AA7F}">
  <sheetPr codeName="Sheet8"/>
  <dimension ref="A1:AA123"/>
  <sheetViews>
    <sheetView showRowColHeaders="0" zoomScale="90" zoomScaleNormal="90" workbookViewId="0">
      <selection sqref="A1:D2"/>
    </sheetView>
  </sheetViews>
  <sheetFormatPr defaultColWidth="9" defaultRowHeight="12.75" x14ac:dyDescent="0.2"/>
  <cols>
    <col min="1" max="1" width="23.25" style="442" customWidth="1"/>
    <col min="2" max="2" width="6.5" style="443" customWidth="1"/>
    <col min="3" max="3" width="9" style="444" customWidth="1"/>
    <col min="4" max="4" width="9.75" style="406" customWidth="1"/>
    <col min="5" max="5" width="8" style="445" customWidth="1"/>
    <col min="6" max="6" width="8" style="446" customWidth="1"/>
    <col min="7" max="7" width="8" style="447" customWidth="1"/>
    <col min="8" max="8" width="8" style="448" customWidth="1"/>
    <col min="9" max="9" width="8" style="432" customWidth="1"/>
    <col min="10" max="10" width="8" style="449" customWidth="1"/>
    <col min="11" max="11" width="8" style="450" customWidth="1"/>
    <col min="12" max="12" width="8" style="446" customWidth="1"/>
    <col min="13" max="13" width="8" style="451" customWidth="1"/>
    <col min="14" max="14" width="8" style="452" customWidth="1"/>
    <col min="15" max="19" width="8" style="406" customWidth="1"/>
    <col min="20" max="16384" width="9" style="406"/>
  </cols>
  <sheetData>
    <row r="1" spans="1:27" ht="20.25" customHeight="1" x14ac:dyDescent="0.2">
      <c r="A1" s="576" t="s">
        <v>283</v>
      </c>
      <c r="B1" s="577"/>
      <c r="C1" s="577"/>
      <c r="D1" s="577"/>
      <c r="E1" s="578" t="s">
        <v>52</v>
      </c>
      <c r="F1" s="579"/>
      <c r="G1" s="579"/>
      <c r="H1" s="579"/>
      <c r="I1" s="580"/>
      <c r="J1" s="581" t="s">
        <v>10</v>
      </c>
      <c r="K1" s="581"/>
      <c r="L1" s="581"/>
      <c r="M1" s="581"/>
      <c r="N1" s="581"/>
      <c r="O1" s="582" t="s">
        <v>11</v>
      </c>
      <c r="P1" s="583"/>
      <c r="Q1" s="583"/>
      <c r="R1" s="583"/>
      <c r="S1" s="584"/>
    </row>
    <row r="2" spans="1:27" x14ac:dyDescent="0.2">
      <c r="A2" s="577"/>
      <c r="B2" s="577"/>
      <c r="C2" s="577"/>
      <c r="D2" s="577"/>
      <c r="E2" s="407"/>
      <c r="F2" s="408"/>
      <c r="G2" s="474"/>
      <c r="H2" s="409"/>
      <c r="I2" s="475"/>
      <c r="J2" s="410"/>
      <c r="K2" s="408"/>
      <c r="L2" s="476"/>
      <c r="M2" s="409"/>
      <c r="N2" s="477"/>
      <c r="O2" s="407"/>
      <c r="P2" s="408"/>
      <c r="Q2" s="411"/>
      <c r="R2" s="409"/>
      <c r="S2" s="475"/>
    </row>
    <row r="3" spans="1:27" ht="81" customHeight="1" x14ac:dyDescent="0.2">
      <c r="A3" s="412" t="s">
        <v>9</v>
      </c>
      <c r="B3" s="413" t="s">
        <v>4</v>
      </c>
      <c r="C3" s="414" t="s">
        <v>8</v>
      </c>
      <c r="D3" s="415" t="s">
        <v>212</v>
      </c>
      <c r="E3" s="416" t="s">
        <v>25</v>
      </c>
      <c r="F3" s="417" t="s">
        <v>19</v>
      </c>
      <c r="G3" s="478" t="s">
        <v>196</v>
      </c>
      <c r="H3" s="418" t="s">
        <v>205</v>
      </c>
      <c r="I3" s="479" t="s">
        <v>36</v>
      </c>
      <c r="J3" s="419" t="s">
        <v>25</v>
      </c>
      <c r="K3" s="420" t="s">
        <v>19</v>
      </c>
      <c r="L3" s="480" t="s">
        <v>197</v>
      </c>
      <c r="M3" s="418" t="s">
        <v>205</v>
      </c>
      <c r="N3" s="481" t="s">
        <v>36</v>
      </c>
      <c r="O3" s="416" t="s">
        <v>25</v>
      </c>
      <c r="P3" s="417" t="s">
        <v>141</v>
      </c>
      <c r="Q3" s="421" t="s">
        <v>198</v>
      </c>
      <c r="R3" s="418" t="s">
        <v>205</v>
      </c>
      <c r="S3" s="479" t="s">
        <v>36</v>
      </c>
    </row>
    <row r="4" spans="1:27" x14ac:dyDescent="0.2">
      <c r="A4" s="422" t="str">
        <f>IF(ISBLANK(Regressions!A14), " ", Regressions!A14)</f>
        <v>Ethiopia</v>
      </c>
      <c r="B4" s="423">
        <f>IF(ISBLANK(Regressions!B14), " ", Regressions!B14)</f>
        <v>2000</v>
      </c>
      <c r="C4" s="424" t="str">
        <f>IF(ISBLANK(Regressions!C14), " ", Regressions!C14)</f>
        <v>National</v>
      </c>
      <c r="D4" s="425">
        <f>IF(ISBLANK(Regressions!D14), " ", Regressions!D14)</f>
        <v>25809306</v>
      </c>
      <c r="E4" s="426">
        <f>IF(ISNUMBER(Regressions!E14),ROUND(Regressions!E14, 1), NA())</f>
        <v>47</v>
      </c>
      <c r="F4" s="427" t="e">
        <f>IF(ISNUMBER(Regressions!F14),ROUND(Regressions!F14, 1), NA())</f>
        <v>#N/A</v>
      </c>
      <c r="G4" s="482" t="e">
        <f>IF(ISNUMBER(Regressions!G14),ROUND(Regressions!G14, 1), NA())</f>
        <v>#N/A</v>
      </c>
      <c r="H4" s="428" t="e">
        <f>IF(ISNUMBER(Regressions!H14),ROUND(Regressions!H14, 1), NA())</f>
        <v>#N/A</v>
      </c>
      <c r="I4" s="483" t="e">
        <f>IF(ISNUMBER(Regressions!I14),ROUND(Regressions!I14, 1), NA())</f>
        <v>#N/A</v>
      </c>
      <c r="J4" s="429">
        <f>IF(ISNUMBER(Regressions!K14),ROUND(Regressions!K14, 1), NA())</f>
        <v>72.8</v>
      </c>
      <c r="K4" s="427" t="e">
        <f>IF(ISNUMBER(Regressions!L14),ROUND(Regressions!L14, 1), NA())</f>
        <v>#N/A</v>
      </c>
      <c r="L4" s="484" t="e">
        <f>IF(ISNUMBER(Regressions!M14),ROUND(Regressions!M14, 1), NA())</f>
        <v>#N/A</v>
      </c>
      <c r="M4" s="428" t="e">
        <f>IF(ISNUMBER(Regressions!N14),ROUND(Regressions!N14, 1), NA())</f>
        <v>#N/A</v>
      </c>
      <c r="N4" s="483" t="e">
        <f>IF(ISNUMBER(Regressions!O14),ROUND(Regressions!O14, 1), NA())</f>
        <v>#N/A</v>
      </c>
      <c r="O4" s="429" t="e">
        <f>IF(ISNUMBER(Regressions!Q14),ROUND(Regressions!Q14, 1), NA())</f>
        <v>#N/A</v>
      </c>
      <c r="P4" s="427" t="e">
        <f>IF(ISNUMBER(Regressions!R14),ROUND(Regressions!R14, 1), NA())</f>
        <v>#N/A</v>
      </c>
      <c r="Q4" s="430" t="e">
        <f>IF(ISNUMBER(Regressions!S14),ROUND(Regressions!S14, 1), NA())</f>
        <v>#N/A</v>
      </c>
      <c r="R4" s="428" t="e">
        <f>IF(ISNUMBER(Regressions!T14),ROUND(Regressions!T14, 1), NA())</f>
        <v>#N/A</v>
      </c>
      <c r="S4" s="483" t="e">
        <f>IF(ISNUMBER(Regressions!U14),ROUND(Regressions!U14, 1), NA())</f>
        <v>#N/A</v>
      </c>
    </row>
    <row r="5" spans="1:27" x14ac:dyDescent="0.2">
      <c r="A5" s="422" t="str">
        <f>IF(ISBLANK(Regressions!A15), " ", Regressions!A15)</f>
        <v>Ethiopia</v>
      </c>
      <c r="B5" s="423">
        <f>IF(ISBLANK(Regressions!B15), " ", Regressions!B15)</f>
        <v>2001</v>
      </c>
      <c r="C5" s="431" t="str">
        <f>IF(ISBLANK(Regressions!C15), " ", Regressions!C15)</f>
        <v>National</v>
      </c>
      <c r="D5" s="425">
        <f>IF(ISBLANK(Regressions!D15), " ", Regressions!D15)</f>
        <v>26551456</v>
      </c>
      <c r="E5" s="426">
        <f>IF(ISNUMBER(Regressions!E15),ROUND(Regressions!E15, 1), NA())</f>
        <v>46.5</v>
      </c>
      <c r="F5" s="427">
        <f>IF(ISNUMBER(Regressions!F15),ROUND(Regressions!F15, 1), NA())</f>
        <v>25.8</v>
      </c>
      <c r="G5" s="482" t="e">
        <f>IF(ISNUMBER(Regressions!G15),ROUND(Regressions!G15, 1), NA())</f>
        <v>#N/A</v>
      </c>
      <c r="H5" s="428" t="e">
        <f>IF(ISNUMBER(Regressions!H15),ROUND(Regressions!H15, 1), NA())</f>
        <v>#N/A</v>
      </c>
      <c r="I5" s="483">
        <f>IF(ISNUMBER(Regressions!I15),ROUND(Regressions!I15, 1), NA())</f>
        <v>74.2</v>
      </c>
      <c r="J5" s="429">
        <f>IF(ISNUMBER(Regressions!K15),ROUND(Regressions!K15, 1), NA())</f>
        <v>74.099999999999994</v>
      </c>
      <c r="K5" s="427" t="e">
        <f>IF(ISNUMBER(Regressions!L15),ROUND(Regressions!L15, 1), NA())</f>
        <v>#N/A</v>
      </c>
      <c r="L5" s="484" t="e">
        <f>IF(ISNUMBER(Regressions!M15),ROUND(Regressions!M15, 1), NA())</f>
        <v>#N/A</v>
      </c>
      <c r="M5" s="428" t="e">
        <f>IF(ISNUMBER(Regressions!N15),ROUND(Regressions!N15, 1), NA())</f>
        <v>#N/A</v>
      </c>
      <c r="N5" s="483" t="e">
        <f>IF(ISNUMBER(Regressions!O15),ROUND(Regressions!O15, 1), NA())</f>
        <v>#N/A</v>
      </c>
      <c r="O5" s="429" t="e">
        <f>IF(ISNUMBER(Regressions!Q15),ROUND(Regressions!Q15, 1), NA())</f>
        <v>#N/A</v>
      </c>
      <c r="P5" s="427" t="e">
        <f>IF(ISNUMBER(Regressions!R15),ROUND(Regressions!R15, 1), NA())</f>
        <v>#N/A</v>
      </c>
      <c r="Q5" s="430" t="e">
        <f>IF(ISNUMBER(Regressions!S15),ROUND(Regressions!S15, 1), NA())</f>
        <v>#N/A</v>
      </c>
      <c r="R5" s="428" t="e">
        <f>IF(ISNUMBER(Regressions!T15),ROUND(Regressions!T15, 1), NA())</f>
        <v>#N/A</v>
      </c>
      <c r="S5" s="483" t="e">
        <f>IF(ISNUMBER(Regressions!U15),ROUND(Regressions!U15, 1), NA())</f>
        <v>#N/A</v>
      </c>
      <c r="T5" s="432"/>
      <c r="U5" s="432"/>
      <c r="V5" s="432"/>
      <c r="W5" s="432"/>
      <c r="X5" s="432"/>
      <c r="Y5" s="432"/>
      <c r="Z5" s="432"/>
      <c r="AA5" s="432"/>
    </row>
    <row r="6" spans="1:27" x14ac:dyDescent="0.2">
      <c r="A6" s="422" t="str">
        <f>IF(ISBLANK(Regressions!A16), " ", Regressions!A16)</f>
        <v>Ethiopia</v>
      </c>
      <c r="B6" s="423">
        <f>IF(ISBLANK(Regressions!B16), " ", Regressions!B16)</f>
        <v>2002</v>
      </c>
      <c r="C6" s="431" t="str">
        <f>IF(ISBLANK(Regressions!C16), " ", Regressions!C16)</f>
        <v>National</v>
      </c>
      <c r="D6" s="425">
        <f>IF(ISBLANK(Regressions!D16), " ", Regressions!D16)</f>
        <v>27298316</v>
      </c>
      <c r="E6" s="426">
        <f>IF(ISNUMBER(Regressions!E16),ROUND(Regressions!E16, 1), NA())</f>
        <v>45.9</v>
      </c>
      <c r="F6" s="427">
        <f>IF(ISNUMBER(Regressions!F16),ROUND(Regressions!F16, 1), NA())</f>
        <v>25.8</v>
      </c>
      <c r="G6" s="482" t="e">
        <f>IF(ISNUMBER(Regressions!G16),ROUND(Regressions!G16, 1), NA())</f>
        <v>#N/A</v>
      </c>
      <c r="H6" s="428" t="e">
        <f>IF(ISNUMBER(Regressions!H16),ROUND(Regressions!H16, 1), NA())</f>
        <v>#N/A</v>
      </c>
      <c r="I6" s="483">
        <f>IF(ISNUMBER(Regressions!I16),ROUND(Regressions!I16, 1), NA())</f>
        <v>74.2</v>
      </c>
      <c r="J6" s="429">
        <f>IF(ISNUMBER(Regressions!K16),ROUND(Regressions!K16, 1), NA())</f>
        <v>75.400000000000006</v>
      </c>
      <c r="K6" s="427" t="e">
        <f>IF(ISNUMBER(Regressions!L16),ROUND(Regressions!L16, 1), NA())</f>
        <v>#N/A</v>
      </c>
      <c r="L6" s="484" t="e">
        <f>IF(ISNUMBER(Regressions!M16),ROUND(Regressions!M16, 1), NA())</f>
        <v>#N/A</v>
      </c>
      <c r="M6" s="428" t="e">
        <f>IF(ISNUMBER(Regressions!N16),ROUND(Regressions!N16, 1), NA())</f>
        <v>#N/A</v>
      </c>
      <c r="N6" s="483" t="e">
        <f>IF(ISNUMBER(Regressions!O16),ROUND(Regressions!O16, 1), NA())</f>
        <v>#N/A</v>
      </c>
      <c r="O6" s="429" t="e">
        <f>IF(ISNUMBER(Regressions!Q16),ROUND(Regressions!Q16, 1), NA())</f>
        <v>#N/A</v>
      </c>
      <c r="P6" s="427" t="e">
        <f>IF(ISNUMBER(Regressions!R16),ROUND(Regressions!R16, 1), NA())</f>
        <v>#N/A</v>
      </c>
      <c r="Q6" s="430" t="e">
        <f>IF(ISNUMBER(Regressions!S16),ROUND(Regressions!S16, 1), NA())</f>
        <v>#N/A</v>
      </c>
      <c r="R6" s="428" t="e">
        <f>IF(ISNUMBER(Regressions!T16),ROUND(Regressions!T16, 1), NA())</f>
        <v>#N/A</v>
      </c>
      <c r="S6" s="483" t="e">
        <f>IF(ISNUMBER(Regressions!U16),ROUND(Regressions!U16, 1), NA())</f>
        <v>#N/A</v>
      </c>
      <c r="T6" s="432"/>
      <c r="U6" s="432"/>
      <c r="V6" s="432"/>
      <c r="W6" s="432"/>
      <c r="X6" s="432"/>
      <c r="Y6" s="432"/>
      <c r="Z6" s="432"/>
      <c r="AA6" s="432"/>
    </row>
    <row r="7" spans="1:27" x14ac:dyDescent="0.2">
      <c r="A7" s="422" t="str">
        <f>IF(ISBLANK(Regressions!A17), " ", Regressions!A17)</f>
        <v>Ethiopia</v>
      </c>
      <c r="B7" s="423">
        <f>IF(ISBLANK(Regressions!B17), " ", Regressions!B17)</f>
        <v>2003</v>
      </c>
      <c r="C7" s="431" t="str">
        <f>IF(ISBLANK(Regressions!C17), " ", Regressions!C17)</f>
        <v>National</v>
      </c>
      <c r="D7" s="425">
        <f>IF(ISBLANK(Regressions!D17), " ", Regressions!D17)</f>
        <v>28154392</v>
      </c>
      <c r="E7" s="426">
        <f>IF(ISNUMBER(Regressions!E17),ROUND(Regressions!E17, 1), NA())</f>
        <v>45.4</v>
      </c>
      <c r="F7" s="427">
        <f>IF(ISNUMBER(Regressions!F17),ROUND(Regressions!F17, 1), NA())</f>
        <v>25.8</v>
      </c>
      <c r="G7" s="482" t="e">
        <f>IF(ISNUMBER(Regressions!G17),ROUND(Regressions!G17, 1), NA())</f>
        <v>#N/A</v>
      </c>
      <c r="H7" s="428" t="e">
        <f>IF(ISNUMBER(Regressions!H17),ROUND(Regressions!H17, 1), NA())</f>
        <v>#N/A</v>
      </c>
      <c r="I7" s="483">
        <f>IF(ISNUMBER(Regressions!I17),ROUND(Regressions!I17, 1), NA())</f>
        <v>74.2</v>
      </c>
      <c r="J7" s="429">
        <f>IF(ISNUMBER(Regressions!K17),ROUND(Regressions!K17, 1), NA())</f>
        <v>76.599999999999994</v>
      </c>
      <c r="K7" s="427" t="e">
        <f>IF(ISNUMBER(Regressions!L17),ROUND(Regressions!L17, 1), NA())</f>
        <v>#N/A</v>
      </c>
      <c r="L7" s="484" t="e">
        <f>IF(ISNUMBER(Regressions!M17),ROUND(Regressions!M17, 1), NA())</f>
        <v>#N/A</v>
      </c>
      <c r="M7" s="428" t="e">
        <f>IF(ISNUMBER(Regressions!N17),ROUND(Regressions!N17, 1), NA())</f>
        <v>#N/A</v>
      </c>
      <c r="N7" s="483" t="e">
        <f>IF(ISNUMBER(Regressions!O17),ROUND(Regressions!O17, 1), NA())</f>
        <v>#N/A</v>
      </c>
      <c r="O7" s="429" t="e">
        <f>IF(ISNUMBER(Regressions!Q17),ROUND(Regressions!Q17, 1), NA())</f>
        <v>#N/A</v>
      </c>
      <c r="P7" s="427" t="e">
        <f>IF(ISNUMBER(Regressions!R17),ROUND(Regressions!R17, 1), NA())</f>
        <v>#N/A</v>
      </c>
      <c r="Q7" s="430" t="e">
        <f>IF(ISNUMBER(Regressions!S17),ROUND(Regressions!S17, 1), NA())</f>
        <v>#N/A</v>
      </c>
      <c r="R7" s="428" t="e">
        <f>IF(ISNUMBER(Regressions!T17),ROUND(Regressions!T17, 1), NA())</f>
        <v>#N/A</v>
      </c>
      <c r="S7" s="483" t="e">
        <f>IF(ISNUMBER(Regressions!U17),ROUND(Regressions!U17, 1), NA())</f>
        <v>#N/A</v>
      </c>
      <c r="T7" s="432"/>
      <c r="U7" s="432"/>
      <c r="V7" s="432"/>
      <c r="W7" s="432"/>
      <c r="X7" s="432"/>
      <c r="Y7" s="432"/>
      <c r="Z7" s="432"/>
      <c r="AA7" s="432"/>
    </row>
    <row r="8" spans="1:27" x14ac:dyDescent="0.2">
      <c r="A8" s="422" t="str">
        <f>IF(ISBLANK(Regressions!A18), " ", Regressions!A18)</f>
        <v>Ethiopia</v>
      </c>
      <c r="B8" s="423">
        <f>IF(ISBLANK(Regressions!B18), " ", Regressions!B18)</f>
        <v>2004</v>
      </c>
      <c r="C8" s="431" t="str">
        <f>IF(ISBLANK(Regressions!C18), " ", Regressions!C18)</f>
        <v>National</v>
      </c>
      <c r="D8" s="425">
        <f>IF(ISBLANK(Regressions!D18), " ", Regressions!D18)</f>
        <v>29101336</v>
      </c>
      <c r="E8" s="426">
        <f>IF(ISNUMBER(Regressions!E18),ROUND(Regressions!E18, 1), NA())</f>
        <v>44.9</v>
      </c>
      <c r="F8" s="427">
        <f>IF(ISNUMBER(Regressions!F18),ROUND(Regressions!F18, 1), NA())</f>
        <v>25.8</v>
      </c>
      <c r="G8" s="482" t="e">
        <f>IF(ISNUMBER(Regressions!G18),ROUND(Regressions!G18, 1), NA())</f>
        <v>#N/A</v>
      </c>
      <c r="H8" s="428" t="e">
        <f>IF(ISNUMBER(Regressions!H18),ROUND(Regressions!H18, 1), NA())</f>
        <v>#N/A</v>
      </c>
      <c r="I8" s="483">
        <f>IF(ISNUMBER(Regressions!I18),ROUND(Regressions!I18, 1), NA())</f>
        <v>74.2</v>
      </c>
      <c r="J8" s="429">
        <f>IF(ISNUMBER(Regressions!K18),ROUND(Regressions!K18, 1), NA())</f>
        <v>77.900000000000006</v>
      </c>
      <c r="K8" s="427" t="e">
        <f>IF(ISNUMBER(Regressions!L18),ROUND(Regressions!L18, 1), NA())</f>
        <v>#N/A</v>
      </c>
      <c r="L8" s="484" t="e">
        <f>IF(ISNUMBER(Regressions!M18),ROUND(Regressions!M18, 1), NA())</f>
        <v>#N/A</v>
      </c>
      <c r="M8" s="428" t="e">
        <f>IF(ISNUMBER(Regressions!N18),ROUND(Regressions!N18, 1), NA())</f>
        <v>#N/A</v>
      </c>
      <c r="N8" s="483" t="e">
        <f>IF(ISNUMBER(Regressions!O18),ROUND(Regressions!O18, 1), NA())</f>
        <v>#N/A</v>
      </c>
      <c r="O8" s="429" t="e">
        <f>IF(ISNUMBER(Regressions!Q18),ROUND(Regressions!Q18, 1), NA())</f>
        <v>#N/A</v>
      </c>
      <c r="P8" s="427" t="e">
        <f>IF(ISNUMBER(Regressions!R18),ROUND(Regressions!R18, 1), NA())</f>
        <v>#N/A</v>
      </c>
      <c r="Q8" s="430" t="e">
        <f>IF(ISNUMBER(Regressions!S18),ROUND(Regressions!S18, 1), NA())</f>
        <v>#N/A</v>
      </c>
      <c r="R8" s="428" t="e">
        <f>IF(ISNUMBER(Regressions!T18),ROUND(Regressions!T18, 1), NA())</f>
        <v>#N/A</v>
      </c>
      <c r="S8" s="483" t="e">
        <f>IF(ISNUMBER(Regressions!U18),ROUND(Regressions!U18, 1), NA())</f>
        <v>#N/A</v>
      </c>
      <c r="T8" s="432"/>
      <c r="U8" s="432"/>
      <c r="V8" s="432"/>
      <c r="W8" s="432"/>
      <c r="X8" s="432"/>
      <c r="Y8" s="432"/>
      <c r="Z8" s="432"/>
      <c r="AA8" s="432"/>
    </row>
    <row r="9" spans="1:27" x14ac:dyDescent="0.2">
      <c r="A9" s="422" t="str">
        <f>IF(ISBLANK(Regressions!A19), " ", Regressions!A19)</f>
        <v>Ethiopia</v>
      </c>
      <c r="B9" s="423">
        <f>IF(ISBLANK(Regressions!B19), " ", Regressions!B19)</f>
        <v>2005</v>
      </c>
      <c r="C9" s="431" t="str">
        <f>IF(ISBLANK(Regressions!C19), " ", Regressions!C19)</f>
        <v>National</v>
      </c>
      <c r="D9" s="425">
        <f>IF(ISBLANK(Regressions!D19), " ", Regressions!D19)</f>
        <v>30097200</v>
      </c>
      <c r="E9" s="426">
        <f>IF(ISNUMBER(Regressions!E19),ROUND(Regressions!E19, 1), NA())</f>
        <v>44.3</v>
      </c>
      <c r="F9" s="427">
        <f>IF(ISNUMBER(Regressions!F19),ROUND(Regressions!F19, 1), NA())</f>
        <v>25.8</v>
      </c>
      <c r="G9" s="482" t="e">
        <f>IF(ISNUMBER(Regressions!G19),ROUND(Regressions!G19, 1), NA())</f>
        <v>#N/A</v>
      </c>
      <c r="H9" s="428" t="e">
        <f>IF(ISNUMBER(Regressions!H19),ROUND(Regressions!H19, 1), NA())</f>
        <v>#N/A</v>
      </c>
      <c r="I9" s="483">
        <f>IF(ISNUMBER(Regressions!I19),ROUND(Regressions!I19, 1), NA())</f>
        <v>74.2</v>
      </c>
      <c r="J9" s="429">
        <f>IF(ISNUMBER(Regressions!K19),ROUND(Regressions!K19, 1), NA())</f>
        <v>79.2</v>
      </c>
      <c r="K9" s="427" t="e">
        <f>IF(ISNUMBER(Regressions!L19),ROUND(Regressions!L19, 1), NA())</f>
        <v>#N/A</v>
      </c>
      <c r="L9" s="484" t="e">
        <f>IF(ISNUMBER(Regressions!M19),ROUND(Regressions!M19, 1), NA())</f>
        <v>#N/A</v>
      </c>
      <c r="M9" s="428" t="e">
        <f>IF(ISNUMBER(Regressions!N19),ROUND(Regressions!N19, 1), NA())</f>
        <v>#N/A</v>
      </c>
      <c r="N9" s="483" t="e">
        <f>IF(ISNUMBER(Regressions!O19),ROUND(Regressions!O19, 1), NA())</f>
        <v>#N/A</v>
      </c>
      <c r="O9" s="429" t="e">
        <f>IF(ISNUMBER(Regressions!Q19),ROUND(Regressions!Q19, 1), NA())</f>
        <v>#N/A</v>
      </c>
      <c r="P9" s="427" t="e">
        <f>IF(ISNUMBER(Regressions!R19),ROUND(Regressions!R19, 1), NA())</f>
        <v>#N/A</v>
      </c>
      <c r="Q9" s="430" t="e">
        <f>IF(ISNUMBER(Regressions!S19),ROUND(Regressions!S19, 1), NA())</f>
        <v>#N/A</v>
      </c>
      <c r="R9" s="428" t="e">
        <f>IF(ISNUMBER(Regressions!T19),ROUND(Regressions!T19, 1), NA())</f>
        <v>#N/A</v>
      </c>
      <c r="S9" s="483" t="e">
        <f>IF(ISNUMBER(Regressions!U19),ROUND(Regressions!U19, 1), NA())</f>
        <v>#N/A</v>
      </c>
    </row>
    <row r="10" spans="1:27" x14ac:dyDescent="0.2">
      <c r="A10" s="422" t="str">
        <f>IF(ISBLANK(Regressions!A20), " ", Regressions!A20)</f>
        <v>Ethiopia</v>
      </c>
      <c r="B10" s="423">
        <f>IF(ISBLANK(Regressions!B20), " ", Regressions!B20)</f>
        <v>2006</v>
      </c>
      <c r="C10" s="431" t="str">
        <f>IF(ISBLANK(Regressions!C20), " ", Regressions!C20)</f>
        <v>National</v>
      </c>
      <c r="D10" s="425">
        <f>IF(ISBLANK(Regressions!D20), " ", Regressions!D20)</f>
        <v>31088256</v>
      </c>
      <c r="E10" s="426">
        <f>IF(ISNUMBER(Regressions!E20),ROUND(Regressions!E20, 1), NA())</f>
        <v>43.8</v>
      </c>
      <c r="F10" s="427">
        <f>IF(ISNUMBER(Regressions!F20),ROUND(Regressions!F20, 1), NA())</f>
        <v>25.6</v>
      </c>
      <c r="G10" s="482" t="e">
        <f>IF(ISNUMBER(Regressions!G20),ROUND(Regressions!G20, 1), NA())</f>
        <v>#N/A</v>
      </c>
      <c r="H10" s="428" t="e">
        <f>IF(ISNUMBER(Regressions!H20),ROUND(Regressions!H20, 1), NA())</f>
        <v>#N/A</v>
      </c>
      <c r="I10" s="483">
        <f>IF(ISNUMBER(Regressions!I20),ROUND(Regressions!I20, 1), NA())</f>
        <v>74.400000000000006</v>
      </c>
      <c r="J10" s="429">
        <f>IF(ISNUMBER(Regressions!K20),ROUND(Regressions!K20, 1), NA())</f>
        <v>80.5</v>
      </c>
      <c r="K10" s="427" t="e">
        <f>IF(ISNUMBER(Regressions!L20),ROUND(Regressions!L20, 1), NA())</f>
        <v>#N/A</v>
      </c>
      <c r="L10" s="484" t="e">
        <f>IF(ISNUMBER(Regressions!M20),ROUND(Regressions!M20, 1), NA())</f>
        <v>#N/A</v>
      </c>
      <c r="M10" s="428" t="e">
        <f>IF(ISNUMBER(Regressions!N20),ROUND(Regressions!N20, 1), NA())</f>
        <v>#N/A</v>
      </c>
      <c r="N10" s="483" t="e">
        <f>IF(ISNUMBER(Regressions!O20),ROUND(Regressions!O20, 1), NA())</f>
        <v>#N/A</v>
      </c>
      <c r="O10" s="429" t="e">
        <f>IF(ISNUMBER(Regressions!Q20),ROUND(Regressions!Q20, 1), NA())</f>
        <v>#N/A</v>
      </c>
      <c r="P10" s="427" t="e">
        <f>IF(ISNUMBER(Regressions!R20),ROUND(Regressions!R20, 1), NA())</f>
        <v>#N/A</v>
      </c>
      <c r="Q10" s="430" t="e">
        <f>IF(ISNUMBER(Regressions!S20),ROUND(Regressions!S20, 1), NA())</f>
        <v>#N/A</v>
      </c>
      <c r="R10" s="428" t="e">
        <f>IF(ISNUMBER(Regressions!T20),ROUND(Regressions!T20, 1), NA())</f>
        <v>#N/A</v>
      </c>
      <c r="S10" s="483" t="e">
        <f>IF(ISNUMBER(Regressions!U20),ROUND(Regressions!U20, 1), NA())</f>
        <v>#N/A</v>
      </c>
    </row>
    <row r="11" spans="1:27" x14ac:dyDescent="0.2">
      <c r="A11" s="422" t="str">
        <f>IF(ISBLANK(Regressions!A21), " ", Regressions!A21)</f>
        <v>Ethiopia</v>
      </c>
      <c r="B11" s="423">
        <f>IF(ISBLANK(Regressions!B21), " ", Regressions!B21)</f>
        <v>2007</v>
      </c>
      <c r="C11" s="431" t="str">
        <f>IF(ISBLANK(Regressions!C21), " ", Regressions!C21)</f>
        <v>National</v>
      </c>
      <c r="D11" s="425">
        <f>IF(ISBLANK(Regressions!D21), " ", Regressions!D21)</f>
        <v>32099888</v>
      </c>
      <c r="E11" s="426">
        <f>IF(ISNUMBER(Regressions!E21),ROUND(Regressions!E21, 1), NA())</f>
        <v>43.2</v>
      </c>
      <c r="F11" s="427">
        <f>IF(ISNUMBER(Regressions!F21),ROUND(Regressions!F21, 1), NA())</f>
        <v>25.5</v>
      </c>
      <c r="G11" s="482" t="e">
        <f>IF(ISNUMBER(Regressions!G21),ROUND(Regressions!G21, 1), NA())</f>
        <v>#N/A</v>
      </c>
      <c r="H11" s="428" t="e">
        <f>IF(ISNUMBER(Regressions!H21),ROUND(Regressions!H21, 1), NA())</f>
        <v>#N/A</v>
      </c>
      <c r="I11" s="483">
        <f>IF(ISNUMBER(Regressions!I21),ROUND(Regressions!I21, 1), NA())</f>
        <v>74.5</v>
      </c>
      <c r="J11" s="429">
        <f>IF(ISNUMBER(Regressions!K21),ROUND(Regressions!K21, 1), NA())</f>
        <v>81.7</v>
      </c>
      <c r="K11" s="427" t="e">
        <f>IF(ISNUMBER(Regressions!L21),ROUND(Regressions!L21, 1), NA())</f>
        <v>#N/A</v>
      </c>
      <c r="L11" s="484" t="e">
        <f>IF(ISNUMBER(Regressions!M21),ROUND(Regressions!M21, 1), NA())</f>
        <v>#N/A</v>
      </c>
      <c r="M11" s="428" t="e">
        <f>IF(ISNUMBER(Regressions!N21),ROUND(Regressions!N21, 1), NA())</f>
        <v>#N/A</v>
      </c>
      <c r="N11" s="483" t="e">
        <f>IF(ISNUMBER(Regressions!O21),ROUND(Regressions!O21, 1), NA())</f>
        <v>#N/A</v>
      </c>
      <c r="O11" s="429" t="e">
        <f>IF(ISNUMBER(Regressions!Q21),ROUND(Regressions!Q21, 1), NA())</f>
        <v>#N/A</v>
      </c>
      <c r="P11" s="427" t="e">
        <f>IF(ISNUMBER(Regressions!R21),ROUND(Regressions!R21, 1), NA())</f>
        <v>#N/A</v>
      </c>
      <c r="Q11" s="430" t="e">
        <f>IF(ISNUMBER(Regressions!S21),ROUND(Regressions!S21, 1), NA())</f>
        <v>#N/A</v>
      </c>
      <c r="R11" s="428" t="e">
        <f>IF(ISNUMBER(Regressions!T21),ROUND(Regressions!T21, 1), NA())</f>
        <v>#N/A</v>
      </c>
      <c r="S11" s="483" t="e">
        <f>IF(ISNUMBER(Regressions!U21),ROUND(Regressions!U21, 1), NA())</f>
        <v>#N/A</v>
      </c>
    </row>
    <row r="12" spans="1:27" x14ac:dyDescent="0.2">
      <c r="A12" s="422" t="str">
        <f>IF(ISBLANK(Regressions!A22), " ", Regressions!A22)</f>
        <v>Ethiopia</v>
      </c>
      <c r="B12" s="423">
        <f>IF(ISBLANK(Regressions!B22), " ", Regressions!B22)</f>
        <v>2008</v>
      </c>
      <c r="C12" s="431" t="str">
        <f>IF(ISBLANK(Regressions!C22), " ", Regressions!C22)</f>
        <v>National</v>
      </c>
      <c r="D12" s="425">
        <f>IF(ISBLANK(Regressions!D22), " ", Regressions!D22)</f>
        <v>33106090</v>
      </c>
      <c r="E12" s="426">
        <f>IF(ISNUMBER(Regressions!E22),ROUND(Regressions!E22, 1), NA())</f>
        <v>42.7</v>
      </c>
      <c r="F12" s="427">
        <f>IF(ISNUMBER(Regressions!F22),ROUND(Regressions!F22, 1), NA())</f>
        <v>25.3</v>
      </c>
      <c r="G12" s="482" t="e">
        <f>IF(ISNUMBER(Regressions!G22),ROUND(Regressions!G22, 1), NA())</f>
        <v>#N/A</v>
      </c>
      <c r="H12" s="428" t="e">
        <f>IF(ISNUMBER(Regressions!H22),ROUND(Regressions!H22, 1), NA())</f>
        <v>#N/A</v>
      </c>
      <c r="I12" s="483">
        <f>IF(ISNUMBER(Regressions!I22),ROUND(Regressions!I22, 1), NA())</f>
        <v>74.7</v>
      </c>
      <c r="J12" s="429">
        <f>IF(ISNUMBER(Regressions!K22),ROUND(Regressions!K22, 1), NA())</f>
        <v>83</v>
      </c>
      <c r="K12" s="427" t="e">
        <f>IF(ISNUMBER(Regressions!L22),ROUND(Regressions!L22, 1), NA())</f>
        <v>#N/A</v>
      </c>
      <c r="L12" s="484" t="e">
        <f>IF(ISNUMBER(Regressions!M22),ROUND(Regressions!M22, 1), NA())</f>
        <v>#N/A</v>
      </c>
      <c r="M12" s="428" t="e">
        <f>IF(ISNUMBER(Regressions!N22),ROUND(Regressions!N22, 1), NA())</f>
        <v>#N/A</v>
      </c>
      <c r="N12" s="483" t="e">
        <f>IF(ISNUMBER(Regressions!O22),ROUND(Regressions!O22, 1), NA())</f>
        <v>#N/A</v>
      </c>
      <c r="O12" s="429" t="e">
        <f>IF(ISNUMBER(Regressions!Q22),ROUND(Regressions!Q22, 1), NA())</f>
        <v>#N/A</v>
      </c>
      <c r="P12" s="427" t="e">
        <f>IF(ISNUMBER(Regressions!R22),ROUND(Regressions!R22, 1), NA())</f>
        <v>#N/A</v>
      </c>
      <c r="Q12" s="430" t="e">
        <f>IF(ISNUMBER(Regressions!S22),ROUND(Regressions!S22, 1), NA())</f>
        <v>#N/A</v>
      </c>
      <c r="R12" s="428" t="e">
        <f>IF(ISNUMBER(Regressions!T22),ROUND(Regressions!T22, 1), NA())</f>
        <v>#N/A</v>
      </c>
      <c r="S12" s="483" t="e">
        <f>IF(ISNUMBER(Regressions!U22),ROUND(Regressions!U22, 1), NA())</f>
        <v>#N/A</v>
      </c>
    </row>
    <row r="13" spans="1:27" x14ac:dyDescent="0.2">
      <c r="A13" s="422" t="str">
        <f>IF(ISBLANK(Regressions!A23), " ", Regressions!A23)</f>
        <v>Ethiopia</v>
      </c>
      <c r="B13" s="423">
        <f>IF(ISBLANK(Regressions!B23), " ", Regressions!B23)</f>
        <v>2009</v>
      </c>
      <c r="C13" s="431" t="str">
        <f>IF(ISBLANK(Regressions!C23), " ", Regressions!C23)</f>
        <v>National</v>
      </c>
      <c r="D13" s="425">
        <f>IF(ISBLANK(Regressions!D23), " ", Regressions!D23)</f>
        <v>34088860</v>
      </c>
      <c r="E13" s="426">
        <f>IF(ISNUMBER(Regressions!E23),ROUND(Regressions!E23, 1), NA())</f>
        <v>42.2</v>
      </c>
      <c r="F13" s="427">
        <f>IF(ISNUMBER(Regressions!F23),ROUND(Regressions!F23, 1), NA())</f>
        <v>25.2</v>
      </c>
      <c r="G13" s="482" t="e">
        <f>IF(ISNUMBER(Regressions!G23),ROUND(Regressions!G23, 1), NA())</f>
        <v>#N/A</v>
      </c>
      <c r="H13" s="428" t="e">
        <f>IF(ISNUMBER(Regressions!H23),ROUND(Regressions!H23, 1), NA())</f>
        <v>#N/A</v>
      </c>
      <c r="I13" s="483">
        <f>IF(ISNUMBER(Regressions!I23),ROUND(Regressions!I23, 1), NA())</f>
        <v>74.8</v>
      </c>
      <c r="J13" s="429">
        <f>IF(ISNUMBER(Regressions!K23),ROUND(Regressions!K23, 1), NA())</f>
        <v>84.3</v>
      </c>
      <c r="K13" s="427" t="e">
        <f>IF(ISNUMBER(Regressions!L23),ROUND(Regressions!L23, 1), NA())</f>
        <v>#N/A</v>
      </c>
      <c r="L13" s="484" t="e">
        <f>IF(ISNUMBER(Regressions!M23),ROUND(Regressions!M23, 1), NA())</f>
        <v>#N/A</v>
      </c>
      <c r="M13" s="428" t="e">
        <f>IF(ISNUMBER(Regressions!N23),ROUND(Regressions!N23, 1), NA())</f>
        <v>#N/A</v>
      </c>
      <c r="N13" s="483" t="e">
        <f>IF(ISNUMBER(Regressions!O23),ROUND(Regressions!O23, 1), NA())</f>
        <v>#N/A</v>
      </c>
      <c r="O13" s="429" t="e">
        <f>IF(ISNUMBER(Regressions!Q23),ROUND(Regressions!Q23, 1), NA())</f>
        <v>#N/A</v>
      </c>
      <c r="P13" s="427" t="e">
        <f>IF(ISNUMBER(Regressions!R23),ROUND(Regressions!R23, 1), NA())</f>
        <v>#N/A</v>
      </c>
      <c r="Q13" s="430" t="e">
        <f>IF(ISNUMBER(Regressions!S23),ROUND(Regressions!S23, 1), NA())</f>
        <v>#N/A</v>
      </c>
      <c r="R13" s="428" t="e">
        <f>IF(ISNUMBER(Regressions!T23),ROUND(Regressions!T23, 1), NA())</f>
        <v>#N/A</v>
      </c>
      <c r="S13" s="483" t="e">
        <f>IF(ISNUMBER(Regressions!U23),ROUND(Regressions!U23, 1), NA())</f>
        <v>#N/A</v>
      </c>
    </row>
    <row r="14" spans="1:27" x14ac:dyDescent="0.2">
      <c r="A14" s="422" t="str">
        <f>IF(ISBLANK(Regressions!A24), " ", Regressions!A24)</f>
        <v>Ethiopia</v>
      </c>
      <c r="B14" s="423">
        <f>IF(ISBLANK(Regressions!B24), " ", Regressions!B24)</f>
        <v>2010</v>
      </c>
      <c r="C14" s="431" t="str">
        <f>IF(ISBLANK(Regressions!C24), " ", Regressions!C24)</f>
        <v>National</v>
      </c>
      <c r="D14" s="425">
        <f>IF(ISBLANK(Regressions!D24), " ", Regressions!D24)</f>
        <v>35037100</v>
      </c>
      <c r="E14" s="426">
        <f>IF(ISNUMBER(Regressions!E24),ROUND(Regressions!E24, 1), NA())</f>
        <v>41.6</v>
      </c>
      <c r="F14" s="427">
        <f>IF(ISNUMBER(Regressions!F24),ROUND(Regressions!F24, 1), NA())</f>
        <v>25</v>
      </c>
      <c r="G14" s="482" t="e">
        <f>IF(ISNUMBER(Regressions!G24),ROUND(Regressions!G24, 1), NA())</f>
        <v>#N/A</v>
      </c>
      <c r="H14" s="428" t="e">
        <f>IF(ISNUMBER(Regressions!H24),ROUND(Regressions!H24, 1), NA())</f>
        <v>#N/A</v>
      </c>
      <c r="I14" s="483">
        <f>IF(ISNUMBER(Regressions!I24),ROUND(Regressions!I24, 1), NA())</f>
        <v>75</v>
      </c>
      <c r="J14" s="429">
        <f>IF(ISNUMBER(Regressions!K24),ROUND(Regressions!K24, 1), NA())</f>
        <v>85.6</v>
      </c>
      <c r="K14" s="427">
        <f>IF(ISNUMBER(Regressions!L24),ROUND(Regressions!L24, 1), NA())</f>
        <v>60.6</v>
      </c>
      <c r="L14" s="484" t="e">
        <f>IF(ISNUMBER(Regressions!M24),ROUND(Regressions!M24, 1), NA())</f>
        <v>#N/A</v>
      </c>
      <c r="M14" s="428" t="e">
        <f>IF(ISNUMBER(Regressions!N24),ROUND(Regressions!N24, 1), NA())</f>
        <v>#N/A</v>
      </c>
      <c r="N14" s="483">
        <f>IF(ISNUMBER(Regressions!O24),ROUND(Regressions!O24, 1), NA())</f>
        <v>39.4</v>
      </c>
      <c r="O14" s="429">
        <f>IF(ISNUMBER(Regressions!Q24),ROUND(Regressions!Q24, 1), NA())</f>
        <v>24.3</v>
      </c>
      <c r="P14" s="427" t="e">
        <f>IF(ISNUMBER(Regressions!R24),ROUND(Regressions!R24, 1), NA())</f>
        <v>#N/A</v>
      </c>
      <c r="Q14" s="430">
        <f>IF(ISNUMBER(Regressions!S24),ROUND(Regressions!S24, 1), NA())</f>
        <v>5.4</v>
      </c>
      <c r="R14" s="428" t="e">
        <f>IF(ISNUMBER(Regressions!T24),ROUND(Regressions!T24, 1), NA())</f>
        <v>#N/A</v>
      </c>
      <c r="S14" s="483" t="e">
        <f>IF(ISNUMBER(Regressions!U24),ROUND(Regressions!U24, 1), NA())</f>
        <v>#N/A</v>
      </c>
    </row>
    <row r="15" spans="1:27" x14ac:dyDescent="0.2">
      <c r="A15" s="422" t="str">
        <f>IF(ISBLANK(Regressions!A25), " ", Regressions!A25)</f>
        <v>Ethiopia</v>
      </c>
      <c r="B15" s="423">
        <f>IF(ISBLANK(Regressions!B25), " ", Regressions!B25)</f>
        <v>2011</v>
      </c>
      <c r="C15" s="431" t="str">
        <f>IF(ISBLANK(Regressions!C25), " ", Regressions!C25)</f>
        <v>National</v>
      </c>
      <c r="D15" s="425">
        <f>IF(ISBLANK(Regressions!D25), " ", Regressions!D25)</f>
        <v>35953260</v>
      </c>
      <c r="E15" s="426">
        <f>IF(ISNUMBER(Regressions!E25),ROUND(Regressions!E25, 1), NA())</f>
        <v>41.1</v>
      </c>
      <c r="F15" s="427">
        <f>IF(ISNUMBER(Regressions!F25),ROUND(Regressions!F25, 1), NA())</f>
        <v>24.9</v>
      </c>
      <c r="G15" s="482" t="e">
        <f>IF(ISNUMBER(Regressions!G25),ROUND(Regressions!G25, 1), NA())</f>
        <v>#N/A</v>
      </c>
      <c r="H15" s="428" t="e">
        <f>IF(ISNUMBER(Regressions!H25),ROUND(Regressions!H25, 1), NA())</f>
        <v>#N/A</v>
      </c>
      <c r="I15" s="483">
        <f>IF(ISNUMBER(Regressions!I25),ROUND(Regressions!I25, 1), NA())</f>
        <v>75.099999999999994</v>
      </c>
      <c r="J15" s="429">
        <f>IF(ISNUMBER(Regressions!K25),ROUND(Regressions!K25, 1), NA())</f>
        <v>86.8</v>
      </c>
      <c r="K15" s="427">
        <f>IF(ISNUMBER(Regressions!L25),ROUND(Regressions!L25, 1), NA())</f>
        <v>60.6</v>
      </c>
      <c r="L15" s="484" t="e">
        <f>IF(ISNUMBER(Regressions!M25),ROUND(Regressions!M25, 1), NA())</f>
        <v>#N/A</v>
      </c>
      <c r="M15" s="428" t="e">
        <f>IF(ISNUMBER(Regressions!N25),ROUND(Regressions!N25, 1), NA())</f>
        <v>#N/A</v>
      </c>
      <c r="N15" s="483">
        <f>IF(ISNUMBER(Regressions!O25),ROUND(Regressions!O25, 1), NA())</f>
        <v>39.4</v>
      </c>
      <c r="O15" s="429">
        <f>IF(ISNUMBER(Regressions!Q25),ROUND(Regressions!Q25, 1), NA())</f>
        <v>24.3</v>
      </c>
      <c r="P15" s="427" t="e">
        <f>IF(ISNUMBER(Regressions!R25),ROUND(Regressions!R25, 1), NA())</f>
        <v>#N/A</v>
      </c>
      <c r="Q15" s="430">
        <f>IF(ISNUMBER(Regressions!S25),ROUND(Regressions!S25, 1), NA())</f>
        <v>5.4</v>
      </c>
      <c r="R15" s="428" t="e">
        <f>IF(ISNUMBER(Regressions!T25),ROUND(Regressions!T25, 1), NA())</f>
        <v>#N/A</v>
      </c>
      <c r="S15" s="483" t="e">
        <f>IF(ISNUMBER(Regressions!U25),ROUND(Regressions!U25, 1), NA())</f>
        <v>#N/A</v>
      </c>
    </row>
    <row r="16" spans="1:27" x14ac:dyDescent="0.2">
      <c r="A16" s="422" t="str">
        <f>IF(ISBLANK(Regressions!A26), " ", Regressions!A26)</f>
        <v>Ethiopia</v>
      </c>
      <c r="B16" s="423">
        <f>IF(ISBLANK(Regressions!B26), " ", Regressions!B26)</f>
        <v>2012</v>
      </c>
      <c r="C16" s="431" t="str">
        <f>IF(ISBLANK(Regressions!C26), " ", Regressions!C26)</f>
        <v>National</v>
      </c>
      <c r="D16" s="425">
        <f>IF(ISBLANK(Regressions!D26), " ", Regressions!D26)</f>
        <v>36794304</v>
      </c>
      <c r="E16" s="426">
        <f>IF(ISNUMBER(Regressions!E26),ROUND(Regressions!E26, 1), NA())</f>
        <v>40.5</v>
      </c>
      <c r="F16" s="427">
        <f>IF(ISNUMBER(Regressions!F26),ROUND(Regressions!F26, 1), NA())</f>
        <v>24.7</v>
      </c>
      <c r="G16" s="482" t="e">
        <f>IF(ISNUMBER(Regressions!G26),ROUND(Regressions!G26, 1), NA())</f>
        <v>#N/A</v>
      </c>
      <c r="H16" s="428" t="e">
        <f>IF(ISNUMBER(Regressions!H26),ROUND(Regressions!H26, 1), NA())</f>
        <v>#N/A</v>
      </c>
      <c r="I16" s="483">
        <f>IF(ISNUMBER(Regressions!I26),ROUND(Regressions!I26, 1), NA())</f>
        <v>75.3</v>
      </c>
      <c r="J16" s="429">
        <f>IF(ISNUMBER(Regressions!K26),ROUND(Regressions!K26, 1), NA())</f>
        <v>88.1</v>
      </c>
      <c r="K16" s="427">
        <f>IF(ISNUMBER(Regressions!L26),ROUND(Regressions!L26, 1), NA())</f>
        <v>60.6</v>
      </c>
      <c r="L16" s="484" t="e">
        <f>IF(ISNUMBER(Regressions!M26),ROUND(Regressions!M26, 1), NA())</f>
        <v>#N/A</v>
      </c>
      <c r="M16" s="428" t="e">
        <f>IF(ISNUMBER(Regressions!N26),ROUND(Regressions!N26, 1), NA())</f>
        <v>#N/A</v>
      </c>
      <c r="N16" s="483">
        <f>IF(ISNUMBER(Regressions!O26),ROUND(Regressions!O26, 1), NA())</f>
        <v>39.4</v>
      </c>
      <c r="O16" s="429">
        <f>IF(ISNUMBER(Regressions!Q26),ROUND(Regressions!Q26, 1), NA())</f>
        <v>24.3</v>
      </c>
      <c r="P16" s="427" t="e">
        <f>IF(ISNUMBER(Regressions!R26),ROUND(Regressions!R26, 1), NA())</f>
        <v>#N/A</v>
      </c>
      <c r="Q16" s="430">
        <f>IF(ISNUMBER(Regressions!S26),ROUND(Regressions!S26, 1), NA())</f>
        <v>5.4</v>
      </c>
      <c r="R16" s="428" t="e">
        <f>IF(ISNUMBER(Regressions!T26),ROUND(Regressions!T26, 1), NA())</f>
        <v>#N/A</v>
      </c>
      <c r="S16" s="483" t="e">
        <f>IF(ISNUMBER(Regressions!U26),ROUND(Regressions!U26, 1), NA())</f>
        <v>#N/A</v>
      </c>
    </row>
    <row r="17" spans="1:19" x14ac:dyDescent="0.2">
      <c r="A17" s="422" t="str">
        <f>IF(ISBLANK(Regressions!A27), " ", Regressions!A27)</f>
        <v>Ethiopia</v>
      </c>
      <c r="B17" s="423">
        <f>IF(ISBLANK(Regressions!B27), " ", Regressions!B27)</f>
        <v>2013</v>
      </c>
      <c r="C17" s="431" t="str">
        <f>IF(ISBLANK(Regressions!C27), " ", Regressions!C27)</f>
        <v>National</v>
      </c>
      <c r="D17" s="425">
        <f>IF(ISBLANK(Regressions!D27), " ", Regressions!D27)</f>
        <v>37573632</v>
      </c>
      <c r="E17" s="426">
        <f>IF(ISNUMBER(Regressions!E27),ROUND(Regressions!E27, 1), NA())</f>
        <v>40</v>
      </c>
      <c r="F17" s="427">
        <f>IF(ISNUMBER(Regressions!F27),ROUND(Regressions!F27, 1), NA())</f>
        <v>24.6</v>
      </c>
      <c r="G17" s="482">
        <f>IF(ISNUMBER(Regressions!G27),ROUND(Regressions!G27, 1), NA())</f>
        <v>15.5</v>
      </c>
      <c r="H17" s="428">
        <f>IF(ISNUMBER(Regressions!H27),ROUND(Regressions!H27, 1), NA())</f>
        <v>9.1</v>
      </c>
      <c r="I17" s="483">
        <f>IF(ISNUMBER(Regressions!I27),ROUND(Regressions!I27, 1), NA())</f>
        <v>75.400000000000006</v>
      </c>
      <c r="J17" s="429">
        <f>IF(ISNUMBER(Regressions!K27),ROUND(Regressions!K27, 1), NA())</f>
        <v>89.4</v>
      </c>
      <c r="K17" s="427">
        <f>IF(ISNUMBER(Regressions!L27),ROUND(Regressions!L27, 1), NA())</f>
        <v>60.6</v>
      </c>
      <c r="L17" s="484">
        <f>IF(ISNUMBER(Regressions!M27),ROUND(Regressions!M27, 1), NA())</f>
        <v>40.5</v>
      </c>
      <c r="M17" s="428">
        <f>IF(ISNUMBER(Regressions!N27),ROUND(Regressions!N27, 1), NA())</f>
        <v>20.100000000000001</v>
      </c>
      <c r="N17" s="483">
        <f>IF(ISNUMBER(Regressions!O27),ROUND(Regressions!O27, 1), NA())</f>
        <v>39.4</v>
      </c>
      <c r="O17" s="429">
        <f>IF(ISNUMBER(Regressions!Q27),ROUND(Regressions!Q27, 1), NA())</f>
        <v>24.3</v>
      </c>
      <c r="P17" s="427">
        <f>IF(ISNUMBER(Regressions!R27),ROUND(Regressions!R27, 1), NA())</f>
        <v>20.100000000000001</v>
      </c>
      <c r="Q17" s="430">
        <f>IF(ISNUMBER(Regressions!S27),ROUND(Regressions!S27, 1), NA())</f>
        <v>5.4</v>
      </c>
      <c r="R17" s="428">
        <f>IF(ISNUMBER(Regressions!T27),ROUND(Regressions!T27, 1), NA())</f>
        <v>14.7</v>
      </c>
      <c r="S17" s="483">
        <f>IF(ISNUMBER(Regressions!U27),ROUND(Regressions!U27, 1), NA())</f>
        <v>79.900000000000006</v>
      </c>
    </row>
    <row r="18" spans="1:19" x14ac:dyDescent="0.2">
      <c r="A18" s="422" t="str">
        <f>IF(ISBLANK(Regressions!A28), " ", Regressions!A28)</f>
        <v>Ethiopia</v>
      </c>
      <c r="B18" s="423">
        <f>IF(ISBLANK(Regressions!B28), " ", Regressions!B28)</f>
        <v>2014</v>
      </c>
      <c r="C18" s="431" t="str">
        <f>IF(ISBLANK(Regressions!C28), " ", Regressions!C28)</f>
        <v>National</v>
      </c>
      <c r="D18" s="425">
        <f>IF(ISBLANK(Regressions!D28), " ", Regressions!D28)</f>
        <v>38296904</v>
      </c>
      <c r="E18" s="426">
        <f>IF(ISNUMBER(Regressions!E28),ROUND(Regressions!E28, 1), NA())</f>
        <v>39.4</v>
      </c>
      <c r="F18" s="427">
        <f>IF(ISNUMBER(Regressions!F28),ROUND(Regressions!F28, 1), NA())</f>
        <v>24.4</v>
      </c>
      <c r="G18" s="482">
        <f>IF(ISNUMBER(Regressions!G28),ROUND(Regressions!G28, 1), NA())</f>
        <v>15.5</v>
      </c>
      <c r="H18" s="428">
        <f>IF(ISNUMBER(Regressions!H28),ROUND(Regressions!H28, 1), NA())</f>
        <v>8.9</v>
      </c>
      <c r="I18" s="483">
        <f>IF(ISNUMBER(Regressions!I28),ROUND(Regressions!I28, 1), NA())</f>
        <v>75.599999999999994</v>
      </c>
      <c r="J18" s="429">
        <f>IF(ISNUMBER(Regressions!K28),ROUND(Regressions!K28, 1), NA())</f>
        <v>90.7</v>
      </c>
      <c r="K18" s="427">
        <f>IF(ISNUMBER(Regressions!L28),ROUND(Regressions!L28, 1), NA())</f>
        <v>60.6</v>
      </c>
      <c r="L18" s="484">
        <f>IF(ISNUMBER(Regressions!M28),ROUND(Regressions!M28, 1), NA())</f>
        <v>40.5</v>
      </c>
      <c r="M18" s="428">
        <f>IF(ISNUMBER(Regressions!N28),ROUND(Regressions!N28, 1), NA())</f>
        <v>20.100000000000001</v>
      </c>
      <c r="N18" s="483">
        <f>IF(ISNUMBER(Regressions!O28),ROUND(Regressions!O28, 1), NA())</f>
        <v>39.4</v>
      </c>
      <c r="O18" s="429">
        <f>IF(ISNUMBER(Regressions!Q28),ROUND(Regressions!Q28, 1), NA())</f>
        <v>24.3</v>
      </c>
      <c r="P18" s="427">
        <f>IF(ISNUMBER(Regressions!R28),ROUND(Regressions!R28, 1), NA())</f>
        <v>20.100000000000001</v>
      </c>
      <c r="Q18" s="430">
        <f>IF(ISNUMBER(Regressions!S28),ROUND(Regressions!S28, 1), NA())</f>
        <v>5.4</v>
      </c>
      <c r="R18" s="428">
        <f>IF(ISNUMBER(Regressions!T28),ROUND(Regressions!T28, 1), NA())</f>
        <v>14.7</v>
      </c>
      <c r="S18" s="483">
        <f>IF(ISNUMBER(Regressions!U28),ROUND(Regressions!U28, 1), NA())</f>
        <v>79.900000000000006</v>
      </c>
    </row>
    <row r="19" spans="1:19" x14ac:dyDescent="0.2">
      <c r="A19" s="422" t="str">
        <f>IF(ISBLANK(Regressions!A29), " ", Regressions!A29)</f>
        <v>Ethiopia</v>
      </c>
      <c r="B19" s="423">
        <f>IF(ISBLANK(Regressions!B29), " ", Regressions!B29)</f>
        <v>2015</v>
      </c>
      <c r="C19" s="431" t="str">
        <f>IF(ISBLANK(Regressions!C29), " ", Regressions!C29)</f>
        <v>National</v>
      </c>
      <c r="D19" s="425">
        <f>IF(ISBLANK(Regressions!D29), " ", Regressions!D29)</f>
        <v>38972036</v>
      </c>
      <c r="E19" s="426">
        <f>IF(ISNUMBER(Regressions!E29),ROUND(Regressions!E29, 1), NA())</f>
        <v>38.9</v>
      </c>
      <c r="F19" s="427">
        <f>IF(ISNUMBER(Regressions!F29),ROUND(Regressions!F29, 1), NA())</f>
        <v>24.2</v>
      </c>
      <c r="G19" s="482">
        <f>IF(ISNUMBER(Regressions!G29),ROUND(Regressions!G29, 1), NA())</f>
        <v>15.5</v>
      </c>
      <c r="H19" s="428">
        <f>IF(ISNUMBER(Regressions!H29),ROUND(Regressions!H29, 1), NA())</f>
        <v>8.8000000000000007</v>
      </c>
      <c r="I19" s="483">
        <f>IF(ISNUMBER(Regressions!I29),ROUND(Regressions!I29, 1), NA())</f>
        <v>75.8</v>
      </c>
      <c r="J19" s="429">
        <f>IF(ISNUMBER(Regressions!K29),ROUND(Regressions!K29, 1), NA())</f>
        <v>91.9</v>
      </c>
      <c r="K19" s="427">
        <f>IF(ISNUMBER(Regressions!L29),ROUND(Regressions!L29, 1), NA())</f>
        <v>60.6</v>
      </c>
      <c r="L19" s="484">
        <f>IF(ISNUMBER(Regressions!M29),ROUND(Regressions!M29, 1), NA())</f>
        <v>40.5</v>
      </c>
      <c r="M19" s="428">
        <f>IF(ISNUMBER(Regressions!N29),ROUND(Regressions!N29, 1), NA())</f>
        <v>20.100000000000001</v>
      </c>
      <c r="N19" s="483">
        <f>IF(ISNUMBER(Regressions!O29),ROUND(Regressions!O29, 1), NA())</f>
        <v>39.4</v>
      </c>
      <c r="O19" s="429">
        <f>IF(ISNUMBER(Regressions!Q29),ROUND(Regressions!Q29, 1), NA())</f>
        <v>24.3</v>
      </c>
      <c r="P19" s="427">
        <f>IF(ISNUMBER(Regressions!R29),ROUND(Regressions!R29, 1), NA())</f>
        <v>20.100000000000001</v>
      </c>
      <c r="Q19" s="430">
        <f>IF(ISNUMBER(Regressions!S29),ROUND(Regressions!S29, 1), NA())</f>
        <v>5.4</v>
      </c>
      <c r="R19" s="428">
        <f>IF(ISNUMBER(Regressions!T29),ROUND(Regressions!T29, 1), NA())</f>
        <v>14.7</v>
      </c>
      <c r="S19" s="483">
        <f>IF(ISNUMBER(Regressions!U29),ROUND(Regressions!U29, 1), NA())</f>
        <v>79.900000000000006</v>
      </c>
    </row>
    <row r="20" spans="1:19" x14ac:dyDescent="0.2">
      <c r="A20" s="422" t="str">
        <f>IF(ISBLANK(Regressions!A30), " ", Regressions!A30)</f>
        <v>Ethiopia</v>
      </c>
      <c r="B20" s="423">
        <f>IF(ISBLANK(Regressions!B30), " ", Regressions!B30)</f>
        <v>2016</v>
      </c>
      <c r="C20" s="431" t="str">
        <f>IF(ISBLANK(Regressions!C30), " ", Regressions!C30)</f>
        <v>National</v>
      </c>
      <c r="D20" s="425">
        <f>IF(ISBLANK(Regressions!D30), " ", Regressions!D30)</f>
        <v>39604744</v>
      </c>
      <c r="E20" s="426">
        <f>IF(ISNUMBER(Regressions!E30),ROUND(Regressions!E30, 1), NA())</f>
        <v>38.4</v>
      </c>
      <c r="F20" s="427">
        <f>IF(ISNUMBER(Regressions!F30),ROUND(Regressions!F30, 1), NA())</f>
        <v>24.1</v>
      </c>
      <c r="G20" s="482">
        <f>IF(ISNUMBER(Regressions!G30),ROUND(Regressions!G30, 1), NA())</f>
        <v>15.5</v>
      </c>
      <c r="H20" s="428">
        <f>IF(ISNUMBER(Regressions!H30),ROUND(Regressions!H30, 1), NA())</f>
        <v>8.6</v>
      </c>
      <c r="I20" s="483">
        <f>IF(ISNUMBER(Regressions!I30),ROUND(Regressions!I30, 1), NA())</f>
        <v>75.900000000000006</v>
      </c>
      <c r="J20" s="429">
        <f>IF(ISNUMBER(Regressions!K30),ROUND(Regressions!K30, 1), NA())</f>
        <v>93.2</v>
      </c>
      <c r="K20" s="427">
        <f>IF(ISNUMBER(Regressions!L30),ROUND(Regressions!L30, 1), NA())</f>
        <v>60.6</v>
      </c>
      <c r="L20" s="484">
        <f>IF(ISNUMBER(Regressions!M30),ROUND(Regressions!M30, 1), NA())</f>
        <v>40.5</v>
      </c>
      <c r="M20" s="428">
        <f>IF(ISNUMBER(Regressions!N30),ROUND(Regressions!N30, 1), NA())</f>
        <v>20.100000000000001</v>
      </c>
      <c r="N20" s="483">
        <f>IF(ISNUMBER(Regressions!O30),ROUND(Regressions!O30, 1), NA())</f>
        <v>39.4</v>
      </c>
      <c r="O20" s="429">
        <f>IF(ISNUMBER(Regressions!Q30),ROUND(Regressions!Q30, 1), NA())</f>
        <v>24.3</v>
      </c>
      <c r="P20" s="427">
        <f>IF(ISNUMBER(Regressions!R30),ROUND(Regressions!R30, 1), NA())</f>
        <v>20.100000000000001</v>
      </c>
      <c r="Q20" s="430">
        <f>IF(ISNUMBER(Regressions!S30),ROUND(Regressions!S30, 1), NA())</f>
        <v>5.4</v>
      </c>
      <c r="R20" s="428">
        <f>IF(ISNUMBER(Regressions!T30),ROUND(Regressions!T30, 1), NA())</f>
        <v>14.7</v>
      </c>
      <c r="S20" s="483">
        <f>IF(ISNUMBER(Regressions!U30),ROUND(Regressions!U30, 1), NA())</f>
        <v>79.900000000000006</v>
      </c>
    </row>
    <row r="21" spans="1:19" x14ac:dyDescent="0.2">
      <c r="A21" s="422" t="str">
        <f>IF(ISBLANK(Regressions!A31), " ", Regressions!A31)</f>
        <v>Ethiopia</v>
      </c>
      <c r="B21" s="423">
        <f>IF(ISBLANK(Regressions!B31), " ", Regressions!B31)</f>
        <v>2017</v>
      </c>
      <c r="C21" s="431" t="str">
        <f>IF(ISBLANK(Regressions!C31), " ", Regressions!C31)</f>
        <v>National</v>
      </c>
      <c r="D21" s="425">
        <f>IF(ISBLANK(Regressions!D31), " ", Regressions!D31)</f>
        <v>40231324</v>
      </c>
      <c r="E21" s="426">
        <f>IF(ISNUMBER(Regressions!E31),ROUND(Regressions!E31, 1), NA())</f>
        <v>37.799999999999997</v>
      </c>
      <c r="F21" s="427">
        <f>IF(ISNUMBER(Regressions!F31),ROUND(Regressions!F31, 1), NA())</f>
        <v>23.9</v>
      </c>
      <c r="G21" s="482">
        <f>IF(ISNUMBER(Regressions!G31),ROUND(Regressions!G31, 1), NA())</f>
        <v>15.5</v>
      </c>
      <c r="H21" s="428">
        <f>IF(ISNUMBER(Regressions!H31),ROUND(Regressions!H31, 1), NA())</f>
        <v>8.5</v>
      </c>
      <c r="I21" s="483">
        <f>IF(ISNUMBER(Regressions!I31),ROUND(Regressions!I31, 1), NA())</f>
        <v>76.099999999999994</v>
      </c>
      <c r="J21" s="429">
        <f>IF(ISNUMBER(Regressions!K31),ROUND(Regressions!K31, 1), NA())</f>
        <v>94.5</v>
      </c>
      <c r="K21" s="427">
        <f>IF(ISNUMBER(Regressions!L31),ROUND(Regressions!L31, 1), NA())</f>
        <v>60.6</v>
      </c>
      <c r="L21" s="484">
        <f>IF(ISNUMBER(Regressions!M31),ROUND(Regressions!M31, 1), NA())</f>
        <v>40.5</v>
      </c>
      <c r="M21" s="428">
        <f>IF(ISNUMBER(Regressions!N31),ROUND(Regressions!N31, 1), NA())</f>
        <v>20.100000000000001</v>
      </c>
      <c r="N21" s="483">
        <f>IF(ISNUMBER(Regressions!O31),ROUND(Regressions!O31, 1), NA())</f>
        <v>39.4</v>
      </c>
      <c r="O21" s="429">
        <f>IF(ISNUMBER(Regressions!Q31),ROUND(Regressions!Q31, 1), NA())</f>
        <v>24.3</v>
      </c>
      <c r="P21" s="427">
        <f>IF(ISNUMBER(Regressions!R31),ROUND(Regressions!R31, 1), NA())</f>
        <v>20.100000000000001</v>
      </c>
      <c r="Q21" s="430">
        <f>IF(ISNUMBER(Regressions!S31),ROUND(Regressions!S31, 1), NA())</f>
        <v>5.4</v>
      </c>
      <c r="R21" s="428">
        <f>IF(ISNUMBER(Regressions!T31),ROUND(Regressions!T31, 1), NA())</f>
        <v>14.7</v>
      </c>
      <c r="S21" s="483">
        <f>IF(ISNUMBER(Regressions!U31),ROUND(Regressions!U31, 1), NA())</f>
        <v>79.900000000000006</v>
      </c>
    </row>
    <row r="22" spans="1:19" x14ac:dyDescent="0.2">
      <c r="A22" s="422" t="str">
        <f>IF(ISBLANK(Regressions!A32), " ", Regressions!A32)</f>
        <v>Ethiopia</v>
      </c>
      <c r="B22" s="423">
        <f>IF(ISBLANK(Regressions!B32), " ", Regressions!B32)</f>
        <v>2018</v>
      </c>
      <c r="C22" s="431" t="str">
        <f>IF(ISBLANK(Regressions!C32), " ", Regressions!C32)</f>
        <v>National</v>
      </c>
      <c r="D22" s="425">
        <f>IF(ISBLANK(Regressions!D32), " ", Regressions!D32)</f>
        <v>40867832</v>
      </c>
      <c r="E22" s="426">
        <f>IF(ISNUMBER(Regressions!E32),ROUND(Regressions!E32, 1), NA())</f>
        <v>37.299999999999997</v>
      </c>
      <c r="F22" s="427">
        <f>IF(ISNUMBER(Regressions!F32),ROUND(Regressions!F32, 1), NA())</f>
        <v>23.8</v>
      </c>
      <c r="G22" s="482">
        <f>IF(ISNUMBER(Regressions!G32),ROUND(Regressions!G32, 1), NA())</f>
        <v>15.5</v>
      </c>
      <c r="H22" s="428">
        <f>IF(ISNUMBER(Regressions!H32),ROUND(Regressions!H32, 1), NA())</f>
        <v>8.3000000000000007</v>
      </c>
      <c r="I22" s="483">
        <f>IF(ISNUMBER(Regressions!I32),ROUND(Regressions!I32, 1), NA())</f>
        <v>76.2</v>
      </c>
      <c r="J22" s="429">
        <f>IF(ISNUMBER(Regressions!K32),ROUND(Regressions!K32, 1), NA())</f>
        <v>95.7</v>
      </c>
      <c r="K22" s="427">
        <f>IF(ISNUMBER(Regressions!L32),ROUND(Regressions!L32, 1), NA())</f>
        <v>60.6</v>
      </c>
      <c r="L22" s="484">
        <f>IF(ISNUMBER(Regressions!M32),ROUND(Regressions!M32, 1), NA())</f>
        <v>40.5</v>
      </c>
      <c r="M22" s="428">
        <f>IF(ISNUMBER(Regressions!N32),ROUND(Regressions!N32, 1), NA())</f>
        <v>20.100000000000001</v>
      </c>
      <c r="N22" s="483">
        <f>IF(ISNUMBER(Regressions!O32),ROUND(Regressions!O32, 1), NA())</f>
        <v>39.4</v>
      </c>
      <c r="O22" s="429">
        <f>IF(ISNUMBER(Regressions!Q32),ROUND(Regressions!Q32, 1), NA())</f>
        <v>24.3</v>
      </c>
      <c r="P22" s="427">
        <f>IF(ISNUMBER(Regressions!R32),ROUND(Regressions!R32, 1), NA())</f>
        <v>20.100000000000001</v>
      </c>
      <c r="Q22" s="430">
        <f>IF(ISNUMBER(Regressions!S32),ROUND(Regressions!S32, 1), NA())</f>
        <v>5.4</v>
      </c>
      <c r="R22" s="428">
        <f>IF(ISNUMBER(Regressions!T32),ROUND(Regressions!T32, 1), NA())</f>
        <v>14.7</v>
      </c>
      <c r="S22" s="483">
        <f>IF(ISNUMBER(Regressions!U32),ROUND(Regressions!U32, 1), NA())</f>
        <v>79.900000000000006</v>
      </c>
    </row>
    <row r="23" spans="1:19" x14ac:dyDescent="0.2">
      <c r="A23" s="433" t="str">
        <f>IF(ISBLANK(Regressions!A33), " ", Regressions!A33)</f>
        <v>Ethiopia</v>
      </c>
      <c r="B23" s="434">
        <f>IF(ISBLANK(Regressions!B33), " ", Regressions!B33)</f>
        <v>2019</v>
      </c>
      <c r="C23" s="435" t="str">
        <f>IF(ISBLANK(Regressions!C33), " ", Regressions!C33)</f>
        <v>National</v>
      </c>
      <c r="D23" s="436">
        <f>IF(ISBLANK(Regressions!D33), " ", Regressions!D33)</f>
        <v>41526604</v>
      </c>
      <c r="E23" s="437">
        <f>IF(ISNUMBER(Regressions!E33),ROUND(Regressions!E33, 1), NA())</f>
        <v>36.700000000000003</v>
      </c>
      <c r="F23" s="438">
        <f>IF(ISNUMBER(Regressions!F33),ROUND(Regressions!F33, 1), NA())</f>
        <v>23.6</v>
      </c>
      <c r="G23" s="485">
        <f>IF(ISNUMBER(Regressions!G33),ROUND(Regressions!G33, 1), NA())</f>
        <v>15.5</v>
      </c>
      <c r="H23" s="439">
        <f>IF(ISNUMBER(Regressions!H33),ROUND(Regressions!H33, 1), NA())</f>
        <v>8.1</v>
      </c>
      <c r="I23" s="486">
        <f>IF(ISNUMBER(Regressions!I33),ROUND(Regressions!I33, 1), NA())</f>
        <v>76.400000000000006</v>
      </c>
      <c r="J23" s="440">
        <f>IF(ISNUMBER(Regressions!K33),ROUND(Regressions!K33, 1), NA())</f>
        <v>97</v>
      </c>
      <c r="K23" s="438">
        <f>IF(ISNUMBER(Regressions!L33),ROUND(Regressions!L33, 1), NA())</f>
        <v>60.6</v>
      </c>
      <c r="L23" s="487">
        <f>IF(ISNUMBER(Regressions!M33),ROUND(Regressions!M33, 1), NA())</f>
        <v>40.5</v>
      </c>
      <c r="M23" s="439">
        <f>IF(ISNUMBER(Regressions!N33),ROUND(Regressions!N33, 1), NA())</f>
        <v>20.100000000000001</v>
      </c>
      <c r="N23" s="486">
        <f>IF(ISNUMBER(Regressions!O33),ROUND(Regressions!O33, 1), NA())</f>
        <v>39.4</v>
      </c>
      <c r="O23" s="440">
        <f>IF(ISNUMBER(Regressions!Q33),ROUND(Regressions!Q33, 1), NA())</f>
        <v>24.3</v>
      </c>
      <c r="P23" s="438">
        <f>IF(ISNUMBER(Regressions!R33),ROUND(Regressions!R33, 1), NA())</f>
        <v>20.100000000000001</v>
      </c>
      <c r="Q23" s="441">
        <f>IF(ISNUMBER(Regressions!S33),ROUND(Regressions!S33, 1), NA())</f>
        <v>5.4</v>
      </c>
      <c r="R23" s="439">
        <f>IF(ISNUMBER(Regressions!T33),ROUND(Regressions!T33, 1), NA())</f>
        <v>14.7</v>
      </c>
      <c r="S23" s="486">
        <f>IF(ISNUMBER(Regressions!U33),ROUND(Regressions!U33, 1), NA())</f>
        <v>79.900000000000006</v>
      </c>
    </row>
    <row r="24" spans="1:19" x14ac:dyDescent="0.2">
      <c r="A24" s="422" t="str">
        <f>IF(ISBLANK(Regressions!A45), " ", Regressions!A45)</f>
        <v>Ethiopia</v>
      </c>
      <c r="B24" s="423">
        <f>IF(ISBLANK(Regressions!B45), " ", Regressions!B45)</f>
        <v>2000</v>
      </c>
      <c r="C24" s="431" t="str">
        <f>IF(ISBLANK(Regressions!C45), " ", Regressions!C45)</f>
        <v>Urban</v>
      </c>
      <c r="D24" s="425">
        <f>IF(ISBLANK(Regressions!D45), " ", Regressions!D45)</f>
        <v>3804291.6453271867</v>
      </c>
      <c r="E24" s="426" t="e">
        <f>IF(ISNUMBER(Regressions!E45),ROUND(Regressions!E45, 1), NA())</f>
        <v>#N/A</v>
      </c>
      <c r="F24" s="427" t="e">
        <f>IF(ISNUMBER(Regressions!F45),ROUND(Regressions!F45, 1), NA())</f>
        <v>#N/A</v>
      </c>
      <c r="G24" s="482" t="e">
        <f>IF(ISNUMBER(Regressions!G45),ROUND(Regressions!G45, 1), NA())</f>
        <v>#N/A</v>
      </c>
      <c r="H24" s="428" t="e">
        <f>IF(ISNUMBER(Regressions!H45),ROUND(Regressions!H45, 1), NA())</f>
        <v>#N/A</v>
      </c>
      <c r="I24" s="483" t="e">
        <f>IF(ISNUMBER(Regressions!I45),ROUND(Regressions!I45, 1), NA())</f>
        <v>#N/A</v>
      </c>
      <c r="J24" s="429" t="e">
        <f>IF(ISNUMBER(Regressions!K45),ROUND(Regressions!K45, 1), NA())</f>
        <v>#N/A</v>
      </c>
      <c r="K24" s="427" t="e">
        <f>IF(ISNUMBER(Regressions!L45),ROUND(Regressions!L45, 1), NA())</f>
        <v>#N/A</v>
      </c>
      <c r="L24" s="484" t="e">
        <f>IF(ISNUMBER(Regressions!M45),ROUND(Regressions!M45, 1), NA())</f>
        <v>#N/A</v>
      </c>
      <c r="M24" s="428" t="e">
        <f>IF(ISNUMBER(Regressions!N45),ROUND(Regressions!N45, 1), NA())</f>
        <v>#N/A</v>
      </c>
      <c r="N24" s="483" t="e">
        <f>IF(ISNUMBER(Regressions!O45),ROUND(Regressions!O45, 1), NA())</f>
        <v>#N/A</v>
      </c>
      <c r="O24" s="429" t="e">
        <f>IF(ISNUMBER(Regressions!Q45),ROUND(Regressions!Q45, 1), NA())</f>
        <v>#N/A</v>
      </c>
      <c r="P24" s="427" t="e">
        <f>IF(ISNUMBER(Regressions!R45),ROUND(Regressions!R45, 1), NA())</f>
        <v>#N/A</v>
      </c>
      <c r="Q24" s="430" t="e">
        <f>IF(ISNUMBER(Regressions!S45),ROUND(Regressions!S45, 1), NA())</f>
        <v>#N/A</v>
      </c>
      <c r="R24" s="428" t="e">
        <f>IF(ISNUMBER(Regressions!T45),ROUND(Regressions!T45, 1), NA())</f>
        <v>#N/A</v>
      </c>
      <c r="S24" s="483" t="e">
        <f>IF(ISNUMBER(Regressions!U45),ROUND(Regressions!U45, 1), NA())</f>
        <v>#N/A</v>
      </c>
    </row>
    <row r="25" spans="1:19" x14ac:dyDescent="0.2">
      <c r="A25" s="422" t="str">
        <f>IF(ISBLANK(Regressions!A46), " ", Regressions!A46)</f>
        <v>Ethiopia</v>
      </c>
      <c r="B25" s="423">
        <f>IF(ISBLANK(Regressions!B46), " ", Regressions!B46)</f>
        <v>2001</v>
      </c>
      <c r="C25" s="431" t="str">
        <f>IF(ISBLANK(Regressions!C46), " ", Regressions!C46)</f>
        <v>Urban</v>
      </c>
      <c r="D25" s="425">
        <f>IF(ISBLANK(Regressions!D46), " ", Regressions!D46)</f>
        <v>3963335.8492742921</v>
      </c>
      <c r="E25" s="426" t="e">
        <f>IF(ISNUMBER(Regressions!E46),ROUND(Regressions!E46, 1), NA())</f>
        <v>#N/A</v>
      </c>
      <c r="F25" s="427" t="e">
        <f>IF(ISNUMBER(Regressions!F46),ROUND(Regressions!F46, 1), NA())</f>
        <v>#N/A</v>
      </c>
      <c r="G25" s="482" t="e">
        <f>IF(ISNUMBER(Regressions!G46),ROUND(Regressions!G46, 1), NA())</f>
        <v>#N/A</v>
      </c>
      <c r="H25" s="428" t="e">
        <f>IF(ISNUMBER(Regressions!H46),ROUND(Regressions!H46, 1), NA())</f>
        <v>#N/A</v>
      </c>
      <c r="I25" s="483" t="e">
        <f>IF(ISNUMBER(Regressions!I46),ROUND(Regressions!I46, 1), NA())</f>
        <v>#N/A</v>
      </c>
      <c r="J25" s="429" t="e">
        <f>IF(ISNUMBER(Regressions!K46),ROUND(Regressions!K46, 1), NA())</f>
        <v>#N/A</v>
      </c>
      <c r="K25" s="427" t="e">
        <f>IF(ISNUMBER(Regressions!L46),ROUND(Regressions!L46, 1), NA())</f>
        <v>#N/A</v>
      </c>
      <c r="L25" s="484" t="e">
        <f>IF(ISNUMBER(Regressions!M46),ROUND(Regressions!M46, 1), NA())</f>
        <v>#N/A</v>
      </c>
      <c r="M25" s="428" t="e">
        <f>IF(ISNUMBER(Regressions!N46),ROUND(Regressions!N46, 1), NA())</f>
        <v>#N/A</v>
      </c>
      <c r="N25" s="483" t="e">
        <f>IF(ISNUMBER(Regressions!O46),ROUND(Regressions!O46, 1), NA())</f>
        <v>#N/A</v>
      </c>
      <c r="O25" s="429" t="e">
        <f>IF(ISNUMBER(Regressions!Q46),ROUND(Regressions!Q46, 1), NA())</f>
        <v>#N/A</v>
      </c>
      <c r="P25" s="427" t="e">
        <f>IF(ISNUMBER(Regressions!R46),ROUND(Regressions!R46, 1), NA())</f>
        <v>#N/A</v>
      </c>
      <c r="Q25" s="430" t="e">
        <f>IF(ISNUMBER(Regressions!S46),ROUND(Regressions!S46, 1), NA())</f>
        <v>#N/A</v>
      </c>
      <c r="R25" s="428" t="e">
        <f>IF(ISNUMBER(Regressions!T46),ROUND(Regressions!T46, 1), NA())</f>
        <v>#N/A</v>
      </c>
      <c r="S25" s="483" t="e">
        <f>IF(ISNUMBER(Regressions!U46),ROUND(Regressions!U46, 1), NA())</f>
        <v>#N/A</v>
      </c>
    </row>
    <row r="26" spans="1:19" x14ac:dyDescent="0.2">
      <c r="A26" s="422" t="str">
        <f>IF(ISBLANK(Regressions!A47), " ", Regressions!A47)</f>
        <v>Ethiopia</v>
      </c>
      <c r="B26" s="423">
        <f>IF(ISBLANK(Regressions!B47), " ", Regressions!B47)</f>
        <v>2002</v>
      </c>
      <c r="C26" s="431" t="str">
        <f>IF(ISBLANK(Regressions!C47), " ", Regressions!C47)</f>
        <v>Urban</v>
      </c>
      <c r="D26" s="425">
        <f>IF(ISBLANK(Regressions!D47), " ", Regressions!D47)</f>
        <v>4126959.4212107849</v>
      </c>
      <c r="E26" s="426" t="e">
        <f>IF(ISNUMBER(Regressions!E47),ROUND(Regressions!E47, 1), NA())</f>
        <v>#N/A</v>
      </c>
      <c r="F26" s="427" t="e">
        <f>IF(ISNUMBER(Regressions!F47),ROUND(Regressions!F47, 1), NA())</f>
        <v>#N/A</v>
      </c>
      <c r="G26" s="482" t="e">
        <f>IF(ISNUMBER(Regressions!G47),ROUND(Regressions!G47, 1), NA())</f>
        <v>#N/A</v>
      </c>
      <c r="H26" s="428" t="e">
        <f>IF(ISNUMBER(Regressions!H47),ROUND(Regressions!H47, 1), NA())</f>
        <v>#N/A</v>
      </c>
      <c r="I26" s="483" t="e">
        <f>IF(ISNUMBER(Regressions!I47),ROUND(Regressions!I47, 1), NA())</f>
        <v>#N/A</v>
      </c>
      <c r="J26" s="429" t="e">
        <f>IF(ISNUMBER(Regressions!K47),ROUND(Regressions!K47, 1), NA())</f>
        <v>#N/A</v>
      </c>
      <c r="K26" s="427" t="e">
        <f>IF(ISNUMBER(Regressions!L47),ROUND(Regressions!L47, 1), NA())</f>
        <v>#N/A</v>
      </c>
      <c r="L26" s="484" t="e">
        <f>IF(ISNUMBER(Regressions!M47),ROUND(Regressions!M47, 1), NA())</f>
        <v>#N/A</v>
      </c>
      <c r="M26" s="428" t="e">
        <f>IF(ISNUMBER(Regressions!N47),ROUND(Regressions!N47, 1), NA())</f>
        <v>#N/A</v>
      </c>
      <c r="N26" s="483" t="e">
        <f>IF(ISNUMBER(Regressions!O47),ROUND(Regressions!O47, 1), NA())</f>
        <v>#N/A</v>
      </c>
      <c r="O26" s="429" t="e">
        <f>IF(ISNUMBER(Regressions!Q47),ROUND(Regressions!Q47, 1), NA())</f>
        <v>#N/A</v>
      </c>
      <c r="P26" s="427" t="e">
        <f>IF(ISNUMBER(Regressions!R47),ROUND(Regressions!R47, 1), NA())</f>
        <v>#N/A</v>
      </c>
      <c r="Q26" s="430" t="e">
        <f>IF(ISNUMBER(Regressions!S47),ROUND(Regressions!S47, 1), NA())</f>
        <v>#N/A</v>
      </c>
      <c r="R26" s="428" t="e">
        <f>IF(ISNUMBER(Regressions!T47),ROUND(Regressions!T47, 1), NA())</f>
        <v>#N/A</v>
      </c>
      <c r="S26" s="483" t="e">
        <f>IF(ISNUMBER(Regressions!U47),ROUND(Regressions!U47, 1), NA())</f>
        <v>#N/A</v>
      </c>
    </row>
    <row r="27" spans="1:19" x14ac:dyDescent="0.2">
      <c r="A27" s="422" t="str">
        <f>IF(ISBLANK(Regressions!A48), " ", Regressions!A48)</f>
        <v>Ethiopia</v>
      </c>
      <c r="B27" s="423">
        <f>IF(ISBLANK(Regressions!B48), " ", Regressions!B48)</f>
        <v>2003</v>
      </c>
      <c r="C27" s="431" t="str">
        <f>IF(ISBLANK(Regressions!C48), " ", Regressions!C48)</f>
        <v>Urban</v>
      </c>
      <c r="D27" s="425">
        <f>IF(ISBLANK(Regressions!D48), " ", Regressions!D48)</f>
        <v>4310437.5333405305</v>
      </c>
      <c r="E27" s="426" t="e">
        <f>IF(ISNUMBER(Regressions!E48),ROUND(Regressions!E48, 1), NA())</f>
        <v>#N/A</v>
      </c>
      <c r="F27" s="427" t="e">
        <f>IF(ISNUMBER(Regressions!F48),ROUND(Regressions!F48, 1), NA())</f>
        <v>#N/A</v>
      </c>
      <c r="G27" s="482" t="e">
        <f>IF(ISNUMBER(Regressions!G48),ROUND(Regressions!G48, 1), NA())</f>
        <v>#N/A</v>
      </c>
      <c r="H27" s="428" t="e">
        <f>IF(ISNUMBER(Regressions!H48),ROUND(Regressions!H48, 1), NA())</f>
        <v>#N/A</v>
      </c>
      <c r="I27" s="483" t="e">
        <f>IF(ISNUMBER(Regressions!I48),ROUND(Regressions!I48, 1), NA())</f>
        <v>#N/A</v>
      </c>
      <c r="J27" s="429" t="e">
        <f>IF(ISNUMBER(Regressions!K48),ROUND(Regressions!K48, 1), NA())</f>
        <v>#N/A</v>
      </c>
      <c r="K27" s="427" t="e">
        <f>IF(ISNUMBER(Regressions!L48),ROUND(Regressions!L48, 1), NA())</f>
        <v>#N/A</v>
      </c>
      <c r="L27" s="484" t="e">
        <f>IF(ISNUMBER(Regressions!M48),ROUND(Regressions!M48, 1), NA())</f>
        <v>#N/A</v>
      </c>
      <c r="M27" s="428" t="e">
        <f>IF(ISNUMBER(Regressions!N48),ROUND(Regressions!N48, 1), NA())</f>
        <v>#N/A</v>
      </c>
      <c r="N27" s="483" t="e">
        <f>IF(ISNUMBER(Regressions!O48),ROUND(Regressions!O48, 1), NA())</f>
        <v>#N/A</v>
      </c>
      <c r="O27" s="429" t="e">
        <f>IF(ISNUMBER(Regressions!Q48),ROUND(Regressions!Q48, 1), NA())</f>
        <v>#N/A</v>
      </c>
      <c r="P27" s="427" t="e">
        <f>IF(ISNUMBER(Regressions!R48),ROUND(Regressions!R48, 1), NA())</f>
        <v>#N/A</v>
      </c>
      <c r="Q27" s="430" t="e">
        <f>IF(ISNUMBER(Regressions!S48),ROUND(Regressions!S48, 1), NA())</f>
        <v>#N/A</v>
      </c>
      <c r="R27" s="428" t="e">
        <f>IF(ISNUMBER(Regressions!T48),ROUND(Regressions!T48, 1), NA())</f>
        <v>#N/A</v>
      </c>
      <c r="S27" s="483" t="e">
        <f>IF(ISNUMBER(Regressions!U48),ROUND(Regressions!U48, 1), NA())</f>
        <v>#N/A</v>
      </c>
    </row>
    <row r="28" spans="1:19" x14ac:dyDescent="0.2">
      <c r="A28" s="422" t="str">
        <f>IF(ISBLANK(Regressions!A49), " ", Regressions!A49)</f>
        <v>Ethiopia</v>
      </c>
      <c r="B28" s="423">
        <f>IF(ISBLANK(Regressions!B49), " ", Regressions!B49)</f>
        <v>2004</v>
      </c>
      <c r="C28" s="431" t="str">
        <f>IF(ISBLANK(Regressions!C49), " ", Regressions!C49)</f>
        <v>Urban</v>
      </c>
      <c r="D28" s="425">
        <f>IF(ISBLANK(Regressions!D49), " ", Regressions!D49)</f>
        <v>4511871.0490702819</v>
      </c>
      <c r="E28" s="426" t="e">
        <f>IF(ISNUMBER(Regressions!E49),ROUND(Regressions!E49, 1), NA())</f>
        <v>#N/A</v>
      </c>
      <c r="F28" s="427" t="e">
        <f>IF(ISNUMBER(Regressions!F49),ROUND(Regressions!F49, 1), NA())</f>
        <v>#N/A</v>
      </c>
      <c r="G28" s="482" t="e">
        <f>IF(ISNUMBER(Regressions!G49),ROUND(Regressions!G49, 1), NA())</f>
        <v>#N/A</v>
      </c>
      <c r="H28" s="428" t="e">
        <f>IF(ISNUMBER(Regressions!H49),ROUND(Regressions!H49, 1), NA())</f>
        <v>#N/A</v>
      </c>
      <c r="I28" s="483" t="e">
        <f>IF(ISNUMBER(Regressions!I49),ROUND(Regressions!I49, 1), NA())</f>
        <v>#N/A</v>
      </c>
      <c r="J28" s="429" t="e">
        <f>IF(ISNUMBER(Regressions!K49),ROUND(Regressions!K49, 1), NA())</f>
        <v>#N/A</v>
      </c>
      <c r="K28" s="427" t="e">
        <f>IF(ISNUMBER(Regressions!L49),ROUND(Regressions!L49, 1), NA())</f>
        <v>#N/A</v>
      </c>
      <c r="L28" s="484" t="e">
        <f>IF(ISNUMBER(Regressions!M49),ROUND(Regressions!M49, 1), NA())</f>
        <v>#N/A</v>
      </c>
      <c r="M28" s="428" t="e">
        <f>IF(ISNUMBER(Regressions!N49),ROUND(Regressions!N49, 1), NA())</f>
        <v>#N/A</v>
      </c>
      <c r="N28" s="483" t="e">
        <f>IF(ISNUMBER(Regressions!O49),ROUND(Regressions!O49, 1), NA())</f>
        <v>#N/A</v>
      </c>
      <c r="O28" s="429" t="e">
        <f>IF(ISNUMBER(Regressions!Q49),ROUND(Regressions!Q49, 1), NA())</f>
        <v>#N/A</v>
      </c>
      <c r="P28" s="427" t="e">
        <f>IF(ISNUMBER(Regressions!R49),ROUND(Regressions!R49, 1), NA())</f>
        <v>#N/A</v>
      </c>
      <c r="Q28" s="430" t="e">
        <f>IF(ISNUMBER(Regressions!S49),ROUND(Regressions!S49, 1), NA())</f>
        <v>#N/A</v>
      </c>
      <c r="R28" s="428" t="e">
        <f>IF(ISNUMBER(Regressions!T49),ROUND(Regressions!T49, 1), NA())</f>
        <v>#N/A</v>
      </c>
      <c r="S28" s="483" t="e">
        <f>IF(ISNUMBER(Regressions!U49),ROUND(Regressions!U49, 1), NA())</f>
        <v>#N/A</v>
      </c>
    </row>
    <row r="29" spans="1:19" x14ac:dyDescent="0.2">
      <c r="A29" s="422" t="str">
        <f>IF(ISBLANK(Regressions!A50), " ", Regressions!A50)</f>
        <v>Ethiopia</v>
      </c>
      <c r="B29" s="423">
        <f>IF(ISBLANK(Regressions!B50), " ", Regressions!B50)</f>
        <v>2005</v>
      </c>
      <c r="C29" s="431" t="str">
        <f>IF(ISBLANK(Regressions!C50), " ", Regressions!C50)</f>
        <v>Urban</v>
      </c>
      <c r="D29" s="425">
        <f>IF(ISBLANK(Regressions!D50), " ", Regressions!D50)</f>
        <v>4725260.3425941467</v>
      </c>
      <c r="E29" s="426" t="e">
        <f>IF(ISNUMBER(Regressions!E50),ROUND(Regressions!E50, 1), NA())</f>
        <v>#N/A</v>
      </c>
      <c r="F29" s="427" t="e">
        <f>IF(ISNUMBER(Regressions!F50),ROUND(Regressions!F50, 1), NA())</f>
        <v>#N/A</v>
      </c>
      <c r="G29" s="482" t="e">
        <f>IF(ISNUMBER(Regressions!G50),ROUND(Regressions!G50, 1), NA())</f>
        <v>#N/A</v>
      </c>
      <c r="H29" s="428" t="e">
        <f>IF(ISNUMBER(Regressions!H50),ROUND(Regressions!H50, 1), NA())</f>
        <v>#N/A</v>
      </c>
      <c r="I29" s="483" t="e">
        <f>IF(ISNUMBER(Regressions!I50),ROUND(Regressions!I50, 1), NA())</f>
        <v>#N/A</v>
      </c>
      <c r="J29" s="429" t="e">
        <f>IF(ISNUMBER(Regressions!K50),ROUND(Regressions!K50, 1), NA())</f>
        <v>#N/A</v>
      </c>
      <c r="K29" s="427" t="e">
        <f>IF(ISNUMBER(Regressions!L50),ROUND(Regressions!L50, 1), NA())</f>
        <v>#N/A</v>
      </c>
      <c r="L29" s="484" t="e">
        <f>IF(ISNUMBER(Regressions!M50),ROUND(Regressions!M50, 1), NA())</f>
        <v>#N/A</v>
      </c>
      <c r="M29" s="428" t="e">
        <f>IF(ISNUMBER(Regressions!N50),ROUND(Regressions!N50, 1), NA())</f>
        <v>#N/A</v>
      </c>
      <c r="N29" s="483" t="e">
        <f>IF(ISNUMBER(Regressions!O50),ROUND(Regressions!O50, 1), NA())</f>
        <v>#N/A</v>
      </c>
      <c r="O29" s="429" t="e">
        <f>IF(ISNUMBER(Regressions!Q50),ROUND(Regressions!Q50, 1), NA())</f>
        <v>#N/A</v>
      </c>
      <c r="P29" s="427" t="e">
        <f>IF(ISNUMBER(Regressions!R50),ROUND(Regressions!R50, 1), NA())</f>
        <v>#N/A</v>
      </c>
      <c r="Q29" s="430" t="e">
        <f>IF(ISNUMBER(Regressions!S50),ROUND(Regressions!S50, 1), NA())</f>
        <v>#N/A</v>
      </c>
      <c r="R29" s="428" t="e">
        <f>IF(ISNUMBER(Regressions!T50),ROUND(Regressions!T50, 1), NA())</f>
        <v>#N/A</v>
      </c>
      <c r="S29" s="483" t="e">
        <f>IF(ISNUMBER(Regressions!U50),ROUND(Regressions!U50, 1), NA())</f>
        <v>#N/A</v>
      </c>
    </row>
    <row r="30" spans="1:19" x14ac:dyDescent="0.2">
      <c r="A30" s="422" t="str">
        <f>IF(ISBLANK(Regressions!A51), " ", Regressions!A51)</f>
        <v>Ethiopia</v>
      </c>
      <c r="B30" s="423">
        <f>IF(ISBLANK(Regressions!B51), " ", Regressions!B51)</f>
        <v>2006</v>
      </c>
      <c r="C30" s="431" t="str">
        <f>IF(ISBLANK(Regressions!C51), " ", Regressions!C51)</f>
        <v>Urban</v>
      </c>
      <c r="D30" s="425">
        <f>IF(ISBLANK(Regressions!D51), " ", Regressions!D51)</f>
        <v>4942721.873620606</v>
      </c>
      <c r="E30" s="426" t="e">
        <f>IF(ISNUMBER(Regressions!E51),ROUND(Regressions!E51, 1), NA())</f>
        <v>#N/A</v>
      </c>
      <c r="F30" s="427" t="e">
        <f>IF(ISNUMBER(Regressions!F51),ROUND(Regressions!F51, 1), NA())</f>
        <v>#N/A</v>
      </c>
      <c r="G30" s="482" t="e">
        <f>IF(ISNUMBER(Regressions!G51),ROUND(Regressions!G51, 1), NA())</f>
        <v>#N/A</v>
      </c>
      <c r="H30" s="428" t="e">
        <f>IF(ISNUMBER(Regressions!H51),ROUND(Regressions!H51, 1), NA())</f>
        <v>#N/A</v>
      </c>
      <c r="I30" s="483" t="e">
        <f>IF(ISNUMBER(Regressions!I51),ROUND(Regressions!I51, 1), NA())</f>
        <v>#N/A</v>
      </c>
      <c r="J30" s="429" t="e">
        <f>IF(ISNUMBER(Regressions!K51),ROUND(Regressions!K51, 1), NA())</f>
        <v>#N/A</v>
      </c>
      <c r="K30" s="427" t="e">
        <f>IF(ISNUMBER(Regressions!L51),ROUND(Regressions!L51, 1), NA())</f>
        <v>#N/A</v>
      </c>
      <c r="L30" s="484" t="e">
        <f>IF(ISNUMBER(Regressions!M51),ROUND(Regressions!M51, 1), NA())</f>
        <v>#N/A</v>
      </c>
      <c r="M30" s="428" t="e">
        <f>IF(ISNUMBER(Regressions!N51),ROUND(Regressions!N51, 1), NA())</f>
        <v>#N/A</v>
      </c>
      <c r="N30" s="483" t="e">
        <f>IF(ISNUMBER(Regressions!O51),ROUND(Regressions!O51, 1), NA())</f>
        <v>#N/A</v>
      </c>
      <c r="O30" s="429" t="e">
        <f>IF(ISNUMBER(Regressions!Q51),ROUND(Regressions!Q51, 1), NA())</f>
        <v>#N/A</v>
      </c>
      <c r="P30" s="427" t="e">
        <f>IF(ISNUMBER(Regressions!R51),ROUND(Regressions!R51, 1), NA())</f>
        <v>#N/A</v>
      </c>
      <c r="Q30" s="430" t="e">
        <f>IF(ISNUMBER(Regressions!S51),ROUND(Regressions!S51, 1), NA())</f>
        <v>#N/A</v>
      </c>
      <c r="R30" s="428" t="e">
        <f>IF(ISNUMBER(Regressions!T51),ROUND(Regressions!T51, 1), NA())</f>
        <v>#N/A</v>
      </c>
      <c r="S30" s="483" t="e">
        <f>IF(ISNUMBER(Regressions!U51),ROUND(Regressions!U51, 1), NA())</f>
        <v>#N/A</v>
      </c>
    </row>
    <row r="31" spans="1:19" x14ac:dyDescent="0.2">
      <c r="A31" s="422" t="str">
        <f>IF(ISBLANK(Regressions!A52), " ", Regressions!A52)</f>
        <v>Ethiopia</v>
      </c>
      <c r="B31" s="423">
        <f>IF(ISBLANK(Regressions!B52), " ", Regressions!B52)</f>
        <v>2007</v>
      </c>
      <c r="C31" s="431" t="str">
        <f>IF(ISBLANK(Regressions!C52), " ", Regressions!C52)</f>
        <v>Urban</v>
      </c>
      <c r="D31" s="425">
        <f>IF(ISBLANK(Regressions!D52), " ", Regressions!D52)</f>
        <v>5173217.7002792358</v>
      </c>
      <c r="E31" s="426" t="e">
        <f>IF(ISNUMBER(Regressions!E52),ROUND(Regressions!E52, 1), NA())</f>
        <v>#N/A</v>
      </c>
      <c r="F31" s="427" t="e">
        <f>IF(ISNUMBER(Regressions!F52),ROUND(Regressions!F52, 1), NA())</f>
        <v>#N/A</v>
      </c>
      <c r="G31" s="482" t="e">
        <f>IF(ISNUMBER(Regressions!G52),ROUND(Regressions!G52, 1), NA())</f>
        <v>#N/A</v>
      </c>
      <c r="H31" s="428" t="e">
        <f>IF(ISNUMBER(Regressions!H52),ROUND(Regressions!H52, 1), NA())</f>
        <v>#N/A</v>
      </c>
      <c r="I31" s="483" t="e">
        <f>IF(ISNUMBER(Regressions!I52),ROUND(Regressions!I52, 1), NA())</f>
        <v>#N/A</v>
      </c>
      <c r="J31" s="429" t="e">
        <f>IF(ISNUMBER(Regressions!K52),ROUND(Regressions!K52, 1), NA())</f>
        <v>#N/A</v>
      </c>
      <c r="K31" s="427" t="e">
        <f>IF(ISNUMBER(Regressions!L52),ROUND(Regressions!L52, 1), NA())</f>
        <v>#N/A</v>
      </c>
      <c r="L31" s="484" t="e">
        <f>IF(ISNUMBER(Regressions!M52),ROUND(Regressions!M52, 1), NA())</f>
        <v>#N/A</v>
      </c>
      <c r="M31" s="428" t="e">
        <f>IF(ISNUMBER(Regressions!N52),ROUND(Regressions!N52, 1), NA())</f>
        <v>#N/A</v>
      </c>
      <c r="N31" s="483" t="e">
        <f>IF(ISNUMBER(Regressions!O52),ROUND(Regressions!O52, 1), NA())</f>
        <v>#N/A</v>
      </c>
      <c r="O31" s="429" t="e">
        <f>IF(ISNUMBER(Regressions!Q52),ROUND(Regressions!Q52, 1), NA())</f>
        <v>#N/A</v>
      </c>
      <c r="P31" s="427" t="e">
        <f>IF(ISNUMBER(Regressions!R52),ROUND(Regressions!R52, 1), NA())</f>
        <v>#N/A</v>
      </c>
      <c r="Q31" s="430" t="e">
        <f>IF(ISNUMBER(Regressions!S52),ROUND(Regressions!S52, 1), NA())</f>
        <v>#N/A</v>
      </c>
      <c r="R31" s="428" t="e">
        <f>IF(ISNUMBER(Regressions!T52),ROUND(Regressions!T52, 1), NA())</f>
        <v>#N/A</v>
      </c>
      <c r="S31" s="483" t="e">
        <f>IF(ISNUMBER(Regressions!U52),ROUND(Regressions!U52, 1), NA())</f>
        <v>#N/A</v>
      </c>
    </row>
    <row r="32" spans="1:19" x14ac:dyDescent="0.2">
      <c r="A32" s="422" t="str">
        <f>IF(ISBLANK(Regressions!A53), " ", Regressions!A53)</f>
        <v>Ethiopia</v>
      </c>
      <c r="B32" s="423">
        <f>IF(ISBLANK(Regressions!B53), " ", Regressions!B53)</f>
        <v>2008</v>
      </c>
      <c r="C32" s="431" t="str">
        <f>IF(ISBLANK(Regressions!C53), " ", Regressions!C53)</f>
        <v>Urban</v>
      </c>
      <c r="D32" s="425">
        <f>IF(ISBLANK(Regressions!D53), " ", Regressions!D53)</f>
        <v>5465815.5347738266</v>
      </c>
      <c r="E32" s="426" t="e">
        <f>IF(ISNUMBER(Regressions!E53),ROUND(Regressions!E53, 1), NA())</f>
        <v>#N/A</v>
      </c>
      <c r="F32" s="427" t="e">
        <f>IF(ISNUMBER(Regressions!F53),ROUND(Regressions!F53, 1), NA())</f>
        <v>#N/A</v>
      </c>
      <c r="G32" s="482" t="e">
        <f>IF(ISNUMBER(Regressions!G53),ROUND(Regressions!G53, 1), NA())</f>
        <v>#N/A</v>
      </c>
      <c r="H32" s="428" t="e">
        <f>IF(ISNUMBER(Regressions!H53),ROUND(Regressions!H53, 1), NA())</f>
        <v>#N/A</v>
      </c>
      <c r="I32" s="483" t="e">
        <f>IF(ISNUMBER(Regressions!I53),ROUND(Regressions!I53, 1), NA())</f>
        <v>#N/A</v>
      </c>
      <c r="J32" s="429" t="e">
        <f>IF(ISNUMBER(Regressions!K53),ROUND(Regressions!K53, 1), NA())</f>
        <v>#N/A</v>
      </c>
      <c r="K32" s="427" t="e">
        <f>IF(ISNUMBER(Regressions!L53),ROUND(Regressions!L53, 1), NA())</f>
        <v>#N/A</v>
      </c>
      <c r="L32" s="484" t="e">
        <f>IF(ISNUMBER(Regressions!M53),ROUND(Regressions!M53, 1), NA())</f>
        <v>#N/A</v>
      </c>
      <c r="M32" s="428" t="e">
        <f>IF(ISNUMBER(Regressions!N53),ROUND(Regressions!N53, 1), NA())</f>
        <v>#N/A</v>
      </c>
      <c r="N32" s="483" t="e">
        <f>IF(ISNUMBER(Regressions!O53),ROUND(Regressions!O53, 1), NA())</f>
        <v>#N/A</v>
      </c>
      <c r="O32" s="429" t="e">
        <f>IF(ISNUMBER(Regressions!Q53),ROUND(Regressions!Q53, 1), NA())</f>
        <v>#N/A</v>
      </c>
      <c r="P32" s="427" t="e">
        <f>IF(ISNUMBER(Regressions!R53),ROUND(Regressions!R53, 1), NA())</f>
        <v>#N/A</v>
      </c>
      <c r="Q32" s="430" t="e">
        <f>IF(ISNUMBER(Regressions!S53),ROUND(Regressions!S53, 1), NA())</f>
        <v>#N/A</v>
      </c>
      <c r="R32" s="428" t="e">
        <f>IF(ISNUMBER(Regressions!T53),ROUND(Regressions!T53, 1), NA())</f>
        <v>#N/A</v>
      </c>
      <c r="S32" s="483" t="e">
        <f>IF(ISNUMBER(Regressions!U53),ROUND(Regressions!U53, 1), NA())</f>
        <v>#N/A</v>
      </c>
    </row>
    <row r="33" spans="1:19" x14ac:dyDescent="0.2">
      <c r="A33" s="422" t="str">
        <f>IF(ISBLANK(Regressions!A54), " ", Regressions!A54)</f>
        <v>Ethiopia</v>
      </c>
      <c r="B33" s="423">
        <f>IF(ISBLANK(Regressions!B54), " ", Regressions!B54)</f>
        <v>2009</v>
      </c>
      <c r="C33" s="431" t="str">
        <f>IF(ISBLANK(Regressions!C54), " ", Regressions!C54)</f>
        <v>Urban</v>
      </c>
      <c r="D33" s="425">
        <f>IF(ISBLANK(Regressions!D54), " ", Regressions!D54)</f>
        <v>5764426.1739845276</v>
      </c>
      <c r="E33" s="426" t="e">
        <f>IF(ISNUMBER(Regressions!E54),ROUND(Regressions!E54, 1), NA())</f>
        <v>#N/A</v>
      </c>
      <c r="F33" s="427" t="e">
        <f>IF(ISNUMBER(Regressions!F54),ROUND(Regressions!F54, 1), NA())</f>
        <v>#N/A</v>
      </c>
      <c r="G33" s="482" t="e">
        <f>IF(ISNUMBER(Regressions!G54),ROUND(Regressions!G54, 1), NA())</f>
        <v>#N/A</v>
      </c>
      <c r="H33" s="428" t="e">
        <f>IF(ISNUMBER(Regressions!H54),ROUND(Regressions!H54, 1), NA())</f>
        <v>#N/A</v>
      </c>
      <c r="I33" s="483" t="e">
        <f>IF(ISNUMBER(Regressions!I54),ROUND(Regressions!I54, 1), NA())</f>
        <v>#N/A</v>
      </c>
      <c r="J33" s="429" t="e">
        <f>IF(ISNUMBER(Regressions!K54),ROUND(Regressions!K54, 1), NA())</f>
        <v>#N/A</v>
      </c>
      <c r="K33" s="427" t="e">
        <f>IF(ISNUMBER(Regressions!L54),ROUND(Regressions!L54, 1), NA())</f>
        <v>#N/A</v>
      </c>
      <c r="L33" s="484" t="e">
        <f>IF(ISNUMBER(Regressions!M54),ROUND(Regressions!M54, 1), NA())</f>
        <v>#N/A</v>
      </c>
      <c r="M33" s="428" t="e">
        <f>IF(ISNUMBER(Regressions!N54),ROUND(Regressions!N54, 1), NA())</f>
        <v>#N/A</v>
      </c>
      <c r="N33" s="483" t="e">
        <f>IF(ISNUMBER(Regressions!O54),ROUND(Regressions!O54, 1), NA())</f>
        <v>#N/A</v>
      </c>
      <c r="O33" s="429" t="e">
        <f>IF(ISNUMBER(Regressions!Q54),ROUND(Regressions!Q54, 1), NA())</f>
        <v>#N/A</v>
      </c>
      <c r="P33" s="427" t="e">
        <f>IF(ISNUMBER(Regressions!R54),ROUND(Regressions!R54, 1), NA())</f>
        <v>#N/A</v>
      </c>
      <c r="Q33" s="430" t="e">
        <f>IF(ISNUMBER(Regressions!S54),ROUND(Regressions!S54, 1), NA())</f>
        <v>#N/A</v>
      </c>
      <c r="R33" s="428" t="e">
        <f>IF(ISNUMBER(Regressions!T54),ROUND(Regressions!T54, 1), NA())</f>
        <v>#N/A</v>
      </c>
      <c r="S33" s="483" t="e">
        <f>IF(ISNUMBER(Regressions!U54),ROUND(Regressions!U54, 1), NA())</f>
        <v>#N/A</v>
      </c>
    </row>
    <row r="34" spans="1:19" x14ac:dyDescent="0.2">
      <c r="A34" s="422" t="str">
        <f>IF(ISBLANK(Regressions!A55), " ", Regressions!A55)</f>
        <v>Ethiopia</v>
      </c>
      <c r="B34" s="423">
        <f>IF(ISBLANK(Regressions!B55), " ", Regressions!B55)</f>
        <v>2010</v>
      </c>
      <c r="C34" s="431" t="str">
        <f>IF(ISBLANK(Regressions!C55), " ", Regressions!C55)</f>
        <v>Urban</v>
      </c>
      <c r="D34" s="425">
        <f>IF(ISBLANK(Regressions!D55), " ", Regressions!D55)</f>
        <v>6068075.4345397949</v>
      </c>
      <c r="E34" s="426" t="e">
        <f>IF(ISNUMBER(Regressions!E55),ROUND(Regressions!E55, 1), NA())</f>
        <v>#N/A</v>
      </c>
      <c r="F34" s="427" t="e">
        <f>IF(ISNUMBER(Regressions!F55),ROUND(Regressions!F55, 1), NA())</f>
        <v>#N/A</v>
      </c>
      <c r="G34" s="482" t="e">
        <f>IF(ISNUMBER(Regressions!G55),ROUND(Regressions!G55, 1), NA())</f>
        <v>#N/A</v>
      </c>
      <c r="H34" s="428" t="e">
        <f>IF(ISNUMBER(Regressions!H55),ROUND(Regressions!H55, 1), NA())</f>
        <v>#N/A</v>
      </c>
      <c r="I34" s="483" t="e">
        <f>IF(ISNUMBER(Regressions!I55),ROUND(Regressions!I55, 1), NA())</f>
        <v>#N/A</v>
      </c>
      <c r="J34" s="429" t="e">
        <f>IF(ISNUMBER(Regressions!K55),ROUND(Regressions!K55, 1), NA())</f>
        <v>#N/A</v>
      </c>
      <c r="K34" s="427" t="e">
        <f>IF(ISNUMBER(Regressions!L55),ROUND(Regressions!L55, 1), NA())</f>
        <v>#N/A</v>
      </c>
      <c r="L34" s="484" t="e">
        <f>IF(ISNUMBER(Regressions!M55),ROUND(Regressions!M55, 1), NA())</f>
        <v>#N/A</v>
      </c>
      <c r="M34" s="428" t="e">
        <f>IF(ISNUMBER(Regressions!N55),ROUND(Regressions!N55, 1), NA())</f>
        <v>#N/A</v>
      </c>
      <c r="N34" s="483" t="e">
        <f>IF(ISNUMBER(Regressions!O55),ROUND(Regressions!O55, 1), NA())</f>
        <v>#N/A</v>
      </c>
      <c r="O34" s="429" t="e">
        <f>IF(ISNUMBER(Regressions!Q55),ROUND(Regressions!Q55, 1), NA())</f>
        <v>#N/A</v>
      </c>
      <c r="P34" s="427" t="e">
        <f>IF(ISNUMBER(Regressions!R55),ROUND(Regressions!R55, 1), NA())</f>
        <v>#N/A</v>
      </c>
      <c r="Q34" s="430" t="e">
        <f>IF(ISNUMBER(Regressions!S55),ROUND(Regressions!S55, 1), NA())</f>
        <v>#N/A</v>
      </c>
      <c r="R34" s="428" t="e">
        <f>IF(ISNUMBER(Regressions!T55),ROUND(Regressions!T55, 1), NA())</f>
        <v>#N/A</v>
      </c>
      <c r="S34" s="483" t="e">
        <f>IF(ISNUMBER(Regressions!U55),ROUND(Regressions!U55, 1), NA())</f>
        <v>#N/A</v>
      </c>
    </row>
    <row r="35" spans="1:19" x14ac:dyDescent="0.2">
      <c r="A35" s="422" t="str">
        <f>IF(ISBLANK(Regressions!A56), " ", Regressions!A56)</f>
        <v>Ethiopia</v>
      </c>
      <c r="B35" s="423">
        <f>IF(ISBLANK(Regressions!B56), " ", Regressions!B56)</f>
        <v>2011</v>
      </c>
      <c r="C35" s="431" t="str">
        <f>IF(ISBLANK(Regressions!C56), " ", Regressions!C56)</f>
        <v>Urban</v>
      </c>
      <c r="D35" s="425">
        <f>IF(ISBLANK(Regressions!D56), " ", Regressions!D56)</f>
        <v>6376310.8804412838</v>
      </c>
      <c r="E35" s="426" t="e">
        <f>IF(ISNUMBER(Regressions!E56),ROUND(Regressions!E56, 1), NA())</f>
        <v>#N/A</v>
      </c>
      <c r="F35" s="427" t="e">
        <f>IF(ISNUMBER(Regressions!F56),ROUND(Regressions!F56, 1), NA())</f>
        <v>#N/A</v>
      </c>
      <c r="G35" s="482" t="e">
        <f>IF(ISNUMBER(Regressions!G56),ROUND(Regressions!G56, 1), NA())</f>
        <v>#N/A</v>
      </c>
      <c r="H35" s="428" t="e">
        <f>IF(ISNUMBER(Regressions!H56),ROUND(Regressions!H56, 1), NA())</f>
        <v>#N/A</v>
      </c>
      <c r="I35" s="483" t="e">
        <f>IF(ISNUMBER(Regressions!I56),ROUND(Regressions!I56, 1), NA())</f>
        <v>#N/A</v>
      </c>
      <c r="J35" s="429" t="e">
        <f>IF(ISNUMBER(Regressions!K56),ROUND(Regressions!K56, 1), NA())</f>
        <v>#N/A</v>
      </c>
      <c r="K35" s="427" t="e">
        <f>IF(ISNUMBER(Regressions!L56),ROUND(Regressions!L56, 1), NA())</f>
        <v>#N/A</v>
      </c>
      <c r="L35" s="484" t="e">
        <f>IF(ISNUMBER(Regressions!M56),ROUND(Regressions!M56, 1), NA())</f>
        <v>#N/A</v>
      </c>
      <c r="M35" s="428" t="e">
        <f>IF(ISNUMBER(Regressions!N56),ROUND(Regressions!N56, 1), NA())</f>
        <v>#N/A</v>
      </c>
      <c r="N35" s="483" t="e">
        <f>IF(ISNUMBER(Regressions!O56),ROUND(Regressions!O56, 1), NA())</f>
        <v>#N/A</v>
      </c>
      <c r="O35" s="429" t="e">
        <f>IF(ISNUMBER(Regressions!Q56),ROUND(Regressions!Q56, 1), NA())</f>
        <v>#N/A</v>
      </c>
      <c r="P35" s="427" t="e">
        <f>IF(ISNUMBER(Regressions!R56),ROUND(Regressions!R56, 1), NA())</f>
        <v>#N/A</v>
      </c>
      <c r="Q35" s="430" t="e">
        <f>IF(ISNUMBER(Regressions!S56),ROUND(Regressions!S56, 1), NA())</f>
        <v>#N/A</v>
      </c>
      <c r="R35" s="428" t="e">
        <f>IF(ISNUMBER(Regressions!T56),ROUND(Regressions!T56, 1), NA())</f>
        <v>#N/A</v>
      </c>
      <c r="S35" s="483" t="e">
        <f>IF(ISNUMBER(Regressions!U56),ROUND(Regressions!U56, 1), NA())</f>
        <v>#N/A</v>
      </c>
    </row>
    <row r="36" spans="1:19" x14ac:dyDescent="0.2">
      <c r="A36" s="422" t="str">
        <f>IF(ISBLANK(Regressions!A57), " ", Regressions!A57)</f>
        <v>Ethiopia</v>
      </c>
      <c r="B36" s="423">
        <f>IF(ISBLANK(Regressions!B57), " ", Regressions!B57)</f>
        <v>2012</v>
      </c>
      <c r="C36" s="431" t="str">
        <f>IF(ISBLANK(Regressions!C57), " ", Regressions!C57)</f>
        <v>Urban</v>
      </c>
      <c r="D36" s="425">
        <f>IF(ISBLANK(Regressions!D57), " ", Regressions!D57)</f>
        <v>6681845.5502563473</v>
      </c>
      <c r="E36" s="426" t="e">
        <f>IF(ISNUMBER(Regressions!E57),ROUND(Regressions!E57, 1), NA())</f>
        <v>#N/A</v>
      </c>
      <c r="F36" s="427" t="e">
        <f>IF(ISNUMBER(Regressions!F57),ROUND(Regressions!F57, 1), NA())</f>
        <v>#N/A</v>
      </c>
      <c r="G36" s="482" t="e">
        <f>IF(ISNUMBER(Regressions!G57),ROUND(Regressions!G57, 1), NA())</f>
        <v>#N/A</v>
      </c>
      <c r="H36" s="428" t="e">
        <f>IF(ISNUMBER(Regressions!H57),ROUND(Regressions!H57, 1), NA())</f>
        <v>#N/A</v>
      </c>
      <c r="I36" s="483" t="e">
        <f>IF(ISNUMBER(Regressions!I57),ROUND(Regressions!I57, 1), NA())</f>
        <v>#N/A</v>
      </c>
      <c r="J36" s="429" t="e">
        <f>IF(ISNUMBER(Regressions!K57),ROUND(Regressions!K57, 1), NA())</f>
        <v>#N/A</v>
      </c>
      <c r="K36" s="427" t="e">
        <f>IF(ISNUMBER(Regressions!L57),ROUND(Regressions!L57, 1), NA())</f>
        <v>#N/A</v>
      </c>
      <c r="L36" s="484" t="e">
        <f>IF(ISNUMBER(Regressions!M57),ROUND(Regressions!M57, 1), NA())</f>
        <v>#N/A</v>
      </c>
      <c r="M36" s="428" t="e">
        <f>IF(ISNUMBER(Regressions!N57),ROUND(Regressions!N57, 1), NA())</f>
        <v>#N/A</v>
      </c>
      <c r="N36" s="483" t="e">
        <f>IF(ISNUMBER(Regressions!O57),ROUND(Regressions!O57, 1), NA())</f>
        <v>#N/A</v>
      </c>
      <c r="O36" s="429" t="e">
        <f>IF(ISNUMBER(Regressions!Q57),ROUND(Regressions!Q57, 1), NA())</f>
        <v>#N/A</v>
      </c>
      <c r="P36" s="427" t="e">
        <f>IF(ISNUMBER(Regressions!R57),ROUND(Regressions!R57, 1), NA())</f>
        <v>#N/A</v>
      </c>
      <c r="Q36" s="430" t="e">
        <f>IF(ISNUMBER(Regressions!S57),ROUND(Regressions!S57, 1), NA())</f>
        <v>#N/A</v>
      </c>
      <c r="R36" s="428" t="e">
        <f>IF(ISNUMBER(Regressions!T57),ROUND(Regressions!T57, 1), NA())</f>
        <v>#N/A</v>
      </c>
      <c r="S36" s="483" t="e">
        <f>IF(ISNUMBER(Regressions!U57),ROUND(Regressions!U57, 1), NA())</f>
        <v>#N/A</v>
      </c>
    </row>
    <row r="37" spans="1:19" x14ac:dyDescent="0.2">
      <c r="A37" s="422" t="str">
        <f>IF(ISBLANK(Regressions!A58), " ", Regressions!A58)</f>
        <v>Ethiopia</v>
      </c>
      <c r="B37" s="423">
        <f>IF(ISBLANK(Regressions!B58), " ", Regressions!B58)</f>
        <v>2013</v>
      </c>
      <c r="C37" s="431" t="str">
        <f>IF(ISBLANK(Regressions!C58), " ", Regressions!C58)</f>
        <v>Urban</v>
      </c>
      <c r="D37" s="425">
        <f>IF(ISBLANK(Regressions!D58), " ", Regressions!D58)</f>
        <v>6979302.4306640625</v>
      </c>
      <c r="E37" s="426" t="e">
        <f>IF(ISNUMBER(Regressions!E58),ROUND(Regressions!E58, 1), NA())</f>
        <v>#N/A</v>
      </c>
      <c r="F37" s="427" t="e">
        <f>IF(ISNUMBER(Regressions!F58),ROUND(Regressions!F58, 1), NA())</f>
        <v>#N/A</v>
      </c>
      <c r="G37" s="482" t="e">
        <f>IF(ISNUMBER(Regressions!G58),ROUND(Regressions!G58, 1), NA())</f>
        <v>#N/A</v>
      </c>
      <c r="H37" s="428" t="e">
        <f>IF(ISNUMBER(Regressions!H58),ROUND(Regressions!H58, 1), NA())</f>
        <v>#N/A</v>
      </c>
      <c r="I37" s="483" t="e">
        <f>IF(ISNUMBER(Regressions!I58),ROUND(Regressions!I58, 1), NA())</f>
        <v>#N/A</v>
      </c>
      <c r="J37" s="429" t="e">
        <f>IF(ISNUMBER(Regressions!K58),ROUND(Regressions!K58, 1), NA())</f>
        <v>#N/A</v>
      </c>
      <c r="K37" s="427" t="e">
        <f>IF(ISNUMBER(Regressions!L58),ROUND(Regressions!L58, 1), NA())</f>
        <v>#N/A</v>
      </c>
      <c r="L37" s="484" t="e">
        <f>IF(ISNUMBER(Regressions!M58),ROUND(Regressions!M58, 1), NA())</f>
        <v>#N/A</v>
      </c>
      <c r="M37" s="428" t="e">
        <f>IF(ISNUMBER(Regressions!N58),ROUND(Regressions!N58, 1), NA())</f>
        <v>#N/A</v>
      </c>
      <c r="N37" s="483" t="e">
        <f>IF(ISNUMBER(Regressions!O58),ROUND(Regressions!O58, 1), NA())</f>
        <v>#N/A</v>
      </c>
      <c r="O37" s="429" t="e">
        <f>IF(ISNUMBER(Regressions!Q58),ROUND(Regressions!Q58, 1), NA())</f>
        <v>#N/A</v>
      </c>
      <c r="P37" s="427" t="e">
        <f>IF(ISNUMBER(Regressions!R58),ROUND(Regressions!R58, 1), NA())</f>
        <v>#N/A</v>
      </c>
      <c r="Q37" s="430" t="e">
        <f>IF(ISNUMBER(Regressions!S58),ROUND(Regressions!S58, 1), NA())</f>
        <v>#N/A</v>
      </c>
      <c r="R37" s="428" t="e">
        <f>IF(ISNUMBER(Regressions!T58),ROUND(Regressions!T58, 1), NA())</f>
        <v>#N/A</v>
      </c>
      <c r="S37" s="483" t="e">
        <f>IF(ISNUMBER(Regressions!U58),ROUND(Regressions!U58, 1), NA())</f>
        <v>#N/A</v>
      </c>
    </row>
    <row r="38" spans="1:19" x14ac:dyDescent="0.2">
      <c r="A38" s="422" t="str">
        <f>IF(ISBLANK(Regressions!A59), " ", Regressions!A59)</f>
        <v>Ethiopia</v>
      </c>
      <c r="B38" s="423">
        <f>IF(ISBLANK(Regressions!B59), " ", Regressions!B59)</f>
        <v>2014</v>
      </c>
      <c r="C38" s="431" t="str">
        <f>IF(ISBLANK(Regressions!C59), " ", Regressions!C59)</f>
        <v>Urban</v>
      </c>
      <c r="D38" s="425">
        <f>IF(ISBLANK(Regressions!D59), " ", Regressions!D59)</f>
        <v>7275645.5122068785</v>
      </c>
      <c r="E38" s="426" t="e">
        <f>IF(ISNUMBER(Regressions!E59),ROUND(Regressions!E59, 1), NA())</f>
        <v>#N/A</v>
      </c>
      <c r="F38" s="427" t="e">
        <f>IF(ISNUMBER(Regressions!F59),ROUND(Regressions!F59, 1), NA())</f>
        <v>#N/A</v>
      </c>
      <c r="G38" s="482" t="e">
        <f>IF(ISNUMBER(Regressions!G59),ROUND(Regressions!G59, 1), NA())</f>
        <v>#N/A</v>
      </c>
      <c r="H38" s="428" t="e">
        <f>IF(ISNUMBER(Regressions!H59),ROUND(Regressions!H59, 1), NA())</f>
        <v>#N/A</v>
      </c>
      <c r="I38" s="483" t="e">
        <f>IF(ISNUMBER(Regressions!I59),ROUND(Regressions!I59, 1), NA())</f>
        <v>#N/A</v>
      </c>
      <c r="J38" s="429" t="e">
        <f>IF(ISNUMBER(Regressions!K59),ROUND(Regressions!K59, 1), NA())</f>
        <v>#N/A</v>
      </c>
      <c r="K38" s="427" t="e">
        <f>IF(ISNUMBER(Regressions!L59),ROUND(Regressions!L59, 1), NA())</f>
        <v>#N/A</v>
      </c>
      <c r="L38" s="484" t="e">
        <f>IF(ISNUMBER(Regressions!M59),ROUND(Regressions!M59, 1), NA())</f>
        <v>#N/A</v>
      </c>
      <c r="M38" s="428" t="e">
        <f>IF(ISNUMBER(Regressions!N59),ROUND(Regressions!N59, 1), NA())</f>
        <v>#N/A</v>
      </c>
      <c r="N38" s="483" t="e">
        <f>IF(ISNUMBER(Regressions!O59),ROUND(Regressions!O59, 1), NA())</f>
        <v>#N/A</v>
      </c>
      <c r="O38" s="429" t="e">
        <f>IF(ISNUMBER(Regressions!Q59),ROUND(Regressions!Q59, 1), NA())</f>
        <v>#N/A</v>
      </c>
      <c r="P38" s="427" t="e">
        <f>IF(ISNUMBER(Regressions!R59),ROUND(Regressions!R59, 1), NA())</f>
        <v>#N/A</v>
      </c>
      <c r="Q38" s="430" t="e">
        <f>IF(ISNUMBER(Regressions!S59),ROUND(Regressions!S59, 1), NA())</f>
        <v>#N/A</v>
      </c>
      <c r="R38" s="428" t="e">
        <f>IF(ISNUMBER(Regressions!T59),ROUND(Regressions!T59, 1), NA())</f>
        <v>#N/A</v>
      </c>
      <c r="S38" s="483" t="e">
        <f>IF(ISNUMBER(Regressions!U59),ROUND(Regressions!U59, 1), NA())</f>
        <v>#N/A</v>
      </c>
    </row>
    <row r="39" spans="1:19" x14ac:dyDescent="0.2">
      <c r="A39" s="422" t="str">
        <f>IF(ISBLANK(Regressions!A60), " ", Regressions!A60)</f>
        <v>Ethiopia</v>
      </c>
      <c r="B39" s="423">
        <f>IF(ISBLANK(Regressions!B60), " ", Regressions!B60)</f>
        <v>2015</v>
      </c>
      <c r="C39" s="431" t="str">
        <f>IF(ISBLANK(Regressions!C60), " ", Regressions!C60)</f>
        <v>Urban</v>
      </c>
      <c r="D39" s="425">
        <f>IF(ISBLANK(Regressions!D60), " ", Regressions!D60)</f>
        <v>7571486.9578401949</v>
      </c>
      <c r="E39" s="426" t="e">
        <f>IF(ISNUMBER(Regressions!E60),ROUND(Regressions!E60, 1), NA())</f>
        <v>#N/A</v>
      </c>
      <c r="F39" s="427" t="e">
        <f>IF(ISNUMBER(Regressions!F60),ROUND(Regressions!F60, 1), NA())</f>
        <v>#N/A</v>
      </c>
      <c r="G39" s="482" t="e">
        <f>IF(ISNUMBER(Regressions!G60),ROUND(Regressions!G60, 1), NA())</f>
        <v>#N/A</v>
      </c>
      <c r="H39" s="428" t="e">
        <f>IF(ISNUMBER(Regressions!H60),ROUND(Regressions!H60, 1), NA())</f>
        <v>#N/A</v>
      </c>
      <c r="I39" s="483" t="e">
        <f>IF(ISNUMBER(Regressions!I60),ROUND(Regressions!I60, 1), NA())</f>
        <v>#N/A</v>
      </c>
      <c r="J39" s="429" t="e">
        <f>IF(ISNUMBER(Regressions!K60),ROUND(Regressions!K60, 1), NA())</f>
        <v>#N/A</v>
      </c>
      <c r="K39" s="427" t="e">
        <f>IF(ISNUMBER(Regressions!L60),ROUND(Regressions!L60, 1), NA())</f>
        <v>#N/A</v>
      </c>
      <c r="L39" s="484" t="e">
        <f>IF(ISNUMBER(Regressions!M60),ROUND(Regressions!M60, 1), NA())</f>
        <v>#N/A</v>
      </c>
      <c r="M39" s="428" t="e">
        <f>IF(ISNUMBER(Regressions!N60),ROUND(Regressions!N60, 1), NA())</f>
        <v>#N/A</v>
      </c>
      <c r="N39" s="483" t="e">
        <f>IF(ISNUMBER(Regressions!O60),ROUND(Regressions!O60, 1), NA())</f>
        <v>#N/A</v>
      </c>
      <c r="O39" s="429" t="e">
        <f>IF(ISNUMBER(Regressions!Q60),ROUND(Regressions!Q60, 1), NA())</f>
        <v>#N/A</v>
      </c>
      <c r="P39" s="427" t="e">
        <f>IF(ISNUMBER(Regressions!R60),ROUND(Regressions!R60, 1), NA())</f>
        <v>#N/A</v>
      </c>
      <c r="Q39" s="430" t="e">
        <f>IF(ISNUMBER(Regressions!S60),ROUND(Regressions!S60, 1), NA())</f>
        <v>#N/A</v>
      </c>
      <c r="R39" s="428" t="e">
        <f>IF(ISNUMBER(Regressions!T60),ROUND(Regressions!T60, 1), NA())</f>
        <v>#N/A</v>
      </c>
      <c r="S39" s="483" t="e">
        <f>IF(ISNUMBER(Regressions!U60),ROUND(Regressions!U60, 1), NA())</f>
        <v>#N/A</v>
      </c>
    </row>
    <row r="40" spans="1:19" x14ac:dyDescent="0.2">
      <c r="A40" s="422" t="str">
        <f>IF(ISBLANK(Regressions!A61), " ", Regressions!A61)</f>
        <v>Ethiopia</v>
      </c>
      <c r="B40" s="423">
        <f>IF(ISBLANK(Regressions!B61), " ", Regressions!B61)</f>
        <v>2016</v>
      </c>
      <c r="C40" s="431" t="str">
        <f>IF(ISBLANK(Regressions!C61), " ", Regressions!C61)</f>
        <v>Urban</v>
      </c>
      <c r="D40" s="425">
        <f>IF(ISBLANK(Regressions!D61), " ", Regressions!D61)</f>
        <v>7867878.1348365787</v>
      </c>
      <c r="E40" s="426" t="e">
        <f>IF(ISNUMBER(Regressions!E61),ROUND(Regressions!E61, 1), NA())</f>
        <v>#N/A</v>
      </c>
      <c r="F40" s="427" t="e">
        <f>IF(ISNUMBER(Regressions!F61),ROUND(Regressions!F61, 1), NA())</f>
        <v>#N/A</v>
      </c>
      <c r="G40" s="482" t="e">
        <f>IF(ISNUMBER(Regressions!G61),ROUND(Regressions!G61, 1), NA())</f>
        <v>#N/A</v>
      </c>
      <c r="H40" s="428" t="e">
        <f>IF(ISNUMBER(Regressions!H61),ROUND(Regressions!H61, 1), NA())</f>
        <v>#N/A</v>
      </c>
      <c r="I40" s="483" t="e">
        <f>IF(ISNUMBER(Regressions!I61),ROUND(Regressions!I61, 1), NA())</f>
        <v>#N/A</v>
      </c>
      <c r="J40" s="429" t="e">
        <f>IF(ISNUMBER(Regressions!K61),ROUND(Regressions!K61, 1), NA())</f>
        <v>#N/A</v>
      </c>
      <c r="K40" s="427" t="e">
        <f>IF(ISNUMBER(Regressions!L61),ROUND(Regressions!L61, 1), NA())</f>
        <v>#N/A</v>
      </c>
      <c r="L40" s="484" t="e">
        <f>IF(ISNUMBER(Regressions!M61),ROUND(Regressions!M61, 1), NA())</f>
        <v>#N/A</v>
      </c>
      <c r="M40" s="428" t="e">
        <f>IF(ISNUMBER(Regressions!N61),ROUND(Regressions!N61, 1), NA())</f>
        <v>#N/A</v>
      </c>
      <c r="N40" s="483" t="e">
        <f>IF(ISNUMBER(Regressions!O61),ROUND(Regressions!O61, 1), NA())</f>
        <v>#N/A</v>
      </c>
      <c r="O40" s="429" t="e">
        <f>IF(ISNUMBER(Regressions!Q61),ROUND(Regressions!Q61, 1), NA())</f>
        <v>#N/A</v>
      </c>
      <c r="P40" s="427" t="e">
        <f>IF(ISNUMBER(Regressions!R61),ROUND(Regressions!R61, 1), NA())</f>
        <v>#N/A</v>
      </c>
      <c r="Q40" s="430" t="e">
        <f>IF(ISNUMBER(Regressions!S61),ROUND(Regressions!S61, 1), NA())</f>
        <v>#N/A</v>
      </c>
      <c r="R40" s="428" t="e">
        <f>IF(ISNUMBER(Regressions!T61),ROUND(Regressions!T61, 1), NA())</f>
        <v>#N/A</v>
      </c>
      <c r="S40" s="483" t="e">
        <f>IF(ISNUMBER(Regressions!U61),ROUND(Regressions!U61, 1), NA())</f>
        <v>#N/A</v>
      </c>
    </row>
    <row r="41" spans="1:19" x14ac:dyDescent="0.2">
      <c r="A41" s="422" t="str">
        <f>IF(ISBLANK(Regressions!A62), " ", Regressions!A62)</f>
        <v>Ethiopia</v>
      </c>
      <c r="B41" s="423">
        <f>IF(ISBLANK(Regressions!B62), " ", Regressions!B62)</f>
        <v>2017</v>
      </c>
      <c r="C41" s="431" t="str">
        <f>IF(ISBLANK(Regressions!C62), " ", Regressions!C62)</f>
        <v>Urban</v>
      </c>
      <c r="D41" s="425">
        <f>IF(ISBLANK(Regressions!D62), " ", Regressions!D62)</f>
        <v>8170981.6895415494</v>
      </c>
      <c r="E41" s="426" t="e">
        <f>IF(ISNUMBER(Regressions!E62),ROUND(Regressions!E62, 1), NA())</f>
        <v>#N/A</v>
      </c>
      <c r="F41" s="427" t="e">
        <f>IF(ISNUMBER(Regressions!F62),ROUND(Regressions!F62, 1), NA())</f>
        <v>#N/A</v>
      </c>
      <c r="G41" s="482" t="e">
        <f>IF(ISNUMBER(Regressions!G62),ROUND(Regressions!G62, 1), NA())</f>
        <v>#N/A</v>
      </c>
      <c r="H41" s="428" t="e">
        <f>IF(ISNUMBER(Regressions!H62),ROUND(Regressions!H62, 1), NA())</f>
        <v>#N/A</v>
      </c>
      <c r="I41" s="483" t="e">
        <f>IF(ISNUMBER(Regressions!I62),ROUND(Regressions!I62, 1), NA())</f>
        <v>#N/A</v>
      </c>
      <c r="J41" s="429" t="e">
        <f>IF(ISNUMBER(Regressions!K62),ROUND(Regressions!K62, 1), NA())</f>
        <v>#N/A</v>
      </c>
      <c r="K41" s="427" t="e">
        <f>IF(ISNUMBER(Regressions!L62),ROUND(Regressions!L62, 1), NA())</f>
        <v>#N/A</v>
      </c>
      <c r="L41" s="484" t="e">
        <f>IF(ISNUMBER(Regressions!M62),ROUND(Regressions!M62, 1), NA())</f>
        <v>#N/A</v>
      </c>
      <c r="M41" s="428" t="e">
        <f>IF(ISNUMBER(Regressions!N62),ROUND(Regressions!N62, 1), NA())</f>
        <v>#N/A</v>
      </c>
      <c r="N41" s="483" t="e">
        <f>IF(ISNUMBER(Regressions!O62),ROUND(Regressions!O62, 1), NA())</f>
        <v>#N/A</v>
      </c>
      <c r="O41" s="429" t="e">
        <f>IF(ISNUMBER(Regressions!Q62),ROUND(Regressions!Q62, 1), NA())</f>
        <v>#N/A</v>
      </c>
      <c r="P41" s="427" t="e">
        <f>IF(ISNUMBER(Regressions!R62),ROUND(Regressions!R62, 1), NA())</f>
        <v>#N/A</v>
      </c>
      <c r="Q41" s="430" t="e">
        <f>IF(ISNUMBER(Regressions!S62),ROUND(Regressions!S62, 1), NA())</f>
        <v>#N/A</v>
      </c>
      <c r="R41" s="428" t="e">
        <f>IF(ISNUMBER(Regressions!T62),ROUND(Regressions!T62, 1), NA())</f>
        <v>#N/A</v>
      </c>
      <c r="S41" s="483" t="e">
        <f>IF(ISNUMBER(Regressions!U62),ROUND(Regressions!U62, 1), NA())</f>
        <v>#N/A</v>
      </c>
    </row>
    <row r="42" spans="1:19" x14ac:dyDescent="0.2">
      <c r="A42" s="422" t="str">
        <f>IF(ISBLANK(Regressions!A63), " ", Regressions!A63)</f>
        <v>Ethiopia</v>
      </c>
      <c r="B42" s="423">
        <f>IF(ISBLANK(Regressions!B63), " ", Regressions!B63)</f>
        <v>2018</v>
      </c>
      <c r="C42" s="431" t="str">
        <f>IF(ISBLANK(Regressions!C63), " ", Regressions!C63)</f>
        <v>Urban</v>
      </c>
      <c r="D42" s="425">
        <f>IF(ISBLANK(Regressions!D63), " ", Regressions!D63)</f>
        <v>8485388.1577099599</v>
      </c>
      <c r="E42" s="426" t="e">
        <f>IF(ISNUMBER(Regressions!E63),ROUND(Regressions!E63, 1), NA())</f>
        <v>#N/A</v>
      </c>
      <c r="F42" s="427" t="e">
        <f>IF(ISNUMBER(Regressions!F63),ROUND(Regressions!F63, 1), NA())</f>
        <v>#N/A</v>
      </c>
      <c r="G42" s="482" t="e">
        <f>IF(ISNUMBER(Regressions!G63),ROUND(Regressions!G63, 1), NA())</f>
        <v>#N/A</v>
      </c>
      <c r="H42" s="428" t="e">
        <f>IF(ISNUMBER(Regressions!H63),ROUND(Regressions!H63, 1), NA())</f>
        <v>#N/A</v>
      </c>
      <c r="I42" s="483" t="e">
        <f>IF(ISNUMBER(Regressions!I63),ROUND(Regressions!I63, 1), NA())</f>
        <v>#N/A</v>
      </c>
      <c r="J42" s="429" t="e">
        <f>IF(ISNUMBER(Regressions!K63),ROUND(Regressions!K63, 1), NA())</f>
        <v>#N/A</v>
      </c>
      <c r="K42" s="427" t="e">
        <f>IF(ISNUMBER(Regressions!L63),ROUND(Regressions!L63, 1), NA())</f>
        <v>#N/A</v>
      </c>
      <c r="L42" s="484" t="e">
        <f>IF(ISNUMBER(Regressions!M63),ROUND(Regressions!M63, 1), NA())</f>
        <v>#N/A</v>
      </c>
      <c r="M42" s="428" t="e">
        <f>IF(ISNUMBER(Regressions!N63),ROUND(Regressions!N63, 1), NA())</f>
        <v>#N/A</v>
      </c>
      <c r="N42" s="483" t="e">
        <f>IF(ISNUMBER(Regressions!O63),ROUND(Regressions!O63, 1), NA())</f>
        <v>#N/A</v>
      </c>
      <c r="O42" s="429" t="e">
        <f>IF(ISNUMBER(Regressions!Q63),ROUND(Regressions!Q63, 1), NA())</f>
        <v>#N/A</v>
      </c>
      <c r="P42" s="427" t="e">
        <f>IF(ISNUMBER(Regressions!R63),ROUND(Regressions!R63, 1), NA())</f>
        <v>#N/A</v>
      </c>
      <c r="Q42" s="430" t="e">
        <f>IF(ISNUMBER(Regressions!S63),ROUND(Regressions!S63, 1), NA())</f>
        <v>#N/A</v>
      </c>
      <c r="R42" s="428" t="e">
        <f>IF(ISNUMBER(Regressions!T63),ROUND(Regressions!T63, 1), NA())</f>
        <v>#N/A</v>
      </c>
      <c r="S42" s="483" t="e">
        <f>IF(ISNUMBER(Regressions!U63),ROUND(Regressions!U63, 1), NA())</f>
        <v>#N/A</v>
      </c>
    </row>
    <row r="43" spans="1:19" x14ac:dyDescent="0.2">
      <c r="A43" s="433" t="str">
        <f>IF(ISBLANK(Regressions!A64), " ", Regressions!A64)</f>
        <v>Ethiopia</v>
      </c>
      <c r="B43" s="434">
        <f>IF(ISBLANK(Regressions!B64), " ", Regressions!B64)</f>
        <v>2019</v>
      </c>
      <c r="C43" s="435" t="str">
        <f>IF(ISBLANK(Regressions!C64), " ", Regressions!C64)</f>
        <v>Urban</v>
      </c>
      <c r="D43" s="436">
        <f>IF(ISBLANK(Regressions!D64), " ", Regressions!D64)</f>
        <v>8814021.8574114237</v>
      </c>
      <c r="E43" s="437" t="e">
        <f>IF(ISNUMBER(Regressions!E64),ROUND(Regressions!E64, 1), NA())</f>
        <v>#N/A</v>
      </c>
      <c r="F43" s="438" t="e">
        <f>IF(ISNUMBER(Regressions!F64),ROUND(Regressions!F64, 1), NA())</f>
        <v>#N/A</v>
      </c>
      <c r="G43" s="485" t="e">
        <f>IF(ISNUMBER(Regressions!G64),ROUND(Regressions!G64, 1), NA())</f>
        <v>#N/A</v>
      </c>
      <c r="H43" s="439" t="e">
        <f>IF(ISNUMBER(Regressions!H64),ROUND(Regressions!H64, 1), NA())</f>
        <v>#N/A</v>
      </c>
      <c r="I43" s="486" t="e">
        <f>IF(ISNUMBER(Regressions!I64),ROUND(Regressions!I64, 1), NA())</f>
        <v>#N/A</v>
      </c>
      <c r="J43" s="440" t="e">
        <f>IF(ISNUMBER(Regressions!K64),ROUND(Regressions!K64, 1), NA())</f>
        <v>#N/A</v>
      </c>
      <c r="K43" s="438" t="e">
        <f>IF(ISNUMBER(Regressions!L64),ROUND(Regressions!L64, 1), NA())</f>
        <v>#N/A</v>
      </c>
      <c r="L43" s="487" t="e">
        <f>IF(ISNUMBER(Regressions!M64),ROUND(Regressions!M64, 1), NA())</f>
        <v>#N/A</v>
      </c>
      <c r="M43" s="439" t="e">
        <f>IF(ISNUMBER(Regressions!N64),ROUND(Regressions!N64, 1), NA())</f>
        <v>#N/A</v>
      </c>
      <c r="N43" s="486" t="e">
        <f>IF(ISNUMBER(Regressions!O64),ROUND(Regressions!O64, 1), NA())</f>
        <v>#N/A</v>
      </c>
      <c r="O43" s="440" t="e">
        <f>IF(ISNUMBER(Regressions!Q64),ROUND(Regressions!Q64, 1), NA())</f>
        <v>#N/A</v>
      </c>
      <c r="P43" s="438" t="e">
        <f>IF(ISNUMBER(Regressions!R64),ROUND(Regressions!R64, 1), NA())</f>
        <v>#N/A</v>
      </c>
      <c r="Q43" s="441" t="e">
        <f>IF(ISNUMBER(Regressions!S64),ROUND(Regressions!S64, 1), NA())</f>
        <v>#N/A</v>
      </c>
      <c r="R43" s="439" t="e">
        <f>IF(ISNUMBER(Regressions!T64),ROUND(Regressions!T64, 1), NA())</f>
        <v>#N/A</v>
      </c>
      <c r="S43" s="486" t="e">
        <f>IF(ISNUMBER(Regressions!U64),ROUND(Regressions!U64, 1), NA())</f>
        <v>#N/A</v>
      </c>
    </row>
    <row r="44" spans="1:19" x14ac:dyDescent="0.2">
      <c r="A44" s="422" t="str">
        <f>IF(ISBLANK(Regressions!A76), " ", Regressions!A76)</f>
        <v>Ethiopia</v>
      </c>
      <c r="B44" s="423">
        <f>IF(ISBLANK(Regressions!B76), " ", Regressions!B76)</f>
        <v>2000</v>
      </c>
      <c r="C44" s="431" t="str">
        <f>IF(ISBLANK(Regressions!C76), " ", Regressions!C76)</f>
        <v>Rural</v>
      </c>
      <c r="D44" s="425">
        <f>IF(ISBLANK(Regressions!D76), " ", Regressions!D76)</f>
        <v>22005014.354672816</v>
      </c>
      <c r="E44" s="426" t="e">
        <f>IF(ISNUMBER(Regressions!E76),ROUND(Regressions!E76, 1), NA())</f>
        <v>#N/A</v>
      </c>
      <c r="F44" s="427" t="e">
        <f>IF(ISNUMBER(Regressions!F76),ROUND(Regressions!F76, 1), NA())</f>
        <v>#N/A</v>
      </c>
      <c r="G44" s="482" t="e">
        <f>IF(ISNUMBER(Regressions!G76),ROUND(Regressions!G76, 1), NA())</f>
        <v>#N/A</v>
      </c>
      <c r="H44" s="428" t="e">
        <f>IF(ISNUMBER(Regressions!H76),ROUND(Regressions!H76, 1), NA())</f>
        <v>#N/A</v>
      </c>
      <c r="I44" s="483" t="e">
        <f>IF(ISNUMBER(Regressions!I76),ROUND(Regressions!I76, 1), NA())</f>
        <v>#N/A</v>
      </c>
      <c r="J44" s="429" t="e">
        <f>IF(ISNUMBER(Regressions!K76),ROUND(Regressions!K76, 1), NA())</f>
        <v>#N/A</v>
      </c>
      <c r="K44" s="427" t="e">
        <f>IF(ISNUMBER(Regressions!L76),ROUND(Regressions!L76, 1), NA())</f>
        <v>#N/A</v>
      </c>
      <c r="L44" s="484" t="e">
        <f>IF(ISNUMBER(Regressions!M76),ROUND(Regressions!M76, 1), NA())</f>
        <v>#N/A</v>
      </c>
      <c r="M44" s="428" t="e">
        <f>IF(ISNUMBER(Regressions!N76),ROUND(Regressions!N76, 1), NA())</f>
        <v>#N/A</v>
      </c>
      <c r="N44" s="483" t="e">
        <f>IF(ISNUMBER(Regressions!O76),ROUND(Regressions!O76, 1), NA())</f>
        <v>#N/A</v>
      </c>
      <c r="O44" s="429" t="e">
        <f>IF(ISNUMBER(Regressions!Q76),ROUND(Regressions!Q76, 1), NA())</f>
        <v>#N/A</v>
      </c>
      <c r="P44" s="427" t="e">
        <f>IF(ISNUMBER(Regressions!R76),ROUND(Regressions!R76, 1), NA())</f>
        <v>#N/A</v>
      </c>
      <c r="Q44" s="430" t="e">
        <f>IF(ISNUMBER(Regressions!S76),ROUND(Regressions!S76, 1), NA())</f>
        <v>#N/A</v>
      </c>
      <c r="R44" s="428" t="e">
        <f>IF(ISNUMBER(Regressions!T76),ROUND(Regressions!T76, 1), NA())</f>
        <v>#N/A</v>
      </c>
      <c r="S44" s="483" t="e">
        <f>IF(ISNUMBER(Regressions!U76),ROUND(Regressions!U76, 1), NA())</f>
        <v>#N/A</v>
      </c>
    </row>
    <row r="45" spans="1:19" x14ac:dyDescent="0.2">
      <c r="A45" s="422" t="str">
        <f>IF(ISBLANK(Regressions!A77), " ", Regressions!A77)</f>
        <v>Ethiopia</v>
      </c>
      <c r="B45" s="423">
        <f>IF(ISBLANK(Regressions!B77), " ", Regressions!B77)</f>
        <v>2001</v>
      </c>
      <c r="C45" s="431" t="str">
        <f>IF(ISBLANK(Regressions!C77), " ", Regressions!C77)</f>
        <v>Rural</v>
      </c>
      <c r="D45" s="425">
        <f>IF(ISBLANK(Regressions!D77), " ", Regressions!D77)</f>
        <v>22588120.150725711</v>
      </c>
      <c r="E45" s="426" t="e">
        <f>IF(ISNUMBER(Regressions!E77),ROUND(Regressions!E77, 1), NA())</f>
        <v>#N/A</v>
      </c>
      <c r="F45" s="427" t="e">
        <f>IF(ISNUMBER(Regressions!F77),ROUND(Regressions!F77, 1), NA())</f>
        <v>#N/A</v>
      </c>
      <c r="G45" s="482" t="e">
        <f>IF(ISNUMBER(Regressions!G77),ROUND(Regressions!G77, 1), NA())</f>
        <v>#N/A</v>
      </c>
      <c r="H45" s="428" t="e">
        <f>IF(ISNUMBER(Regressions!H77),ROUND(Regressions!H77, 1), NA())</f>
        <v>#N/A</v>
      </c>
      <c r="I45" s="483" t="e">
        <f>IF(ISNUMBER(Regressions!I77),ROUND(Regressions!I77, 1), NA())</f>
        <v>#N/A</v>
      </c>
      <c r="J45" s="429" t="e">
        <f>IF(ISNUMBER(Regressions!K77),ROUND(Regressions!K77, 1), NA())</f>
        <v>#N/A</v>
      </c>
      <c r="K45" s="427" t="e">
        <f>IF(ISNUMBER(Regressions!L77),ROUND(Regressions!L77, 1), NA())</f>
        <v>#N/A</v>
      </c>
      <c r="L45" s="484" t="e">
        <f>IF(ISNUMBER(Regressions!M77),ROUND(Regressions!M77, 1), NA())</f>
        <v>#N/A</v>
      </c>
      <c r="M45" s="428" t="e">
        <f>IF(ISNUMBER(Regressions!N77),ROUND(Regressions!N77, 1), NA())</f>
        <v>#N/A</v>
      </c>
      <c r="N45" s="483" t="e">
        <f>IF(ISNUMBER(Regressions!O77),ROUND(Regressions!O77, 1), NA())</f>
        <v>#N/A</v>
      </c>
      <c r="O45" s="429" t="e">
        <f>IF(ISNUMBER(Regressions!Q77),ROUND(Regressions!Q77, 1), NA())</f>
        <v>#N/A</v>
      </c>
      <c r="P45" s="427" t="e">
        <f>IF(ISNUMBER(Regressions!R77),ROUND(Regressions!R77, 1), NA())</f>
        <v>#N/A</v>
      </c>
      <c r="Q45" s="430" t="e">
        <f>IF(ISNUMBER(Regressions!S77),ROUND(Regressions!S77, 1), NA())</f>
        <v>#N/A</v>
      </c>
      <c r="R45" s="428" t="e">
        <f>IF(ISNUMBER(Regressions!T77),ROUND(Regressions!T77, 1), NA())</f>
        <v>#N/A</v>
      </c>
      <c r="S45" s="483" t="e">
        <f>IF(ISNUMBER(Regressions!U77),ROUND(Regressions!U77, 1), NA())</f>
        <v>#N/A</v>
      </c>
    </row>
    <row r="46" spans="1:19" x14ac:dyDescent="0.2">
      <c r="A46" s="422" t="str">
        <f>IF(ISBLANK(Regressions!A78), " ", Regressions!A78)</f>
        <v>Ethiopia</v>
      </c>
      <c r="B46" s="423">
        <f>IF(ISBLANK(Regressions!B78), " ", Regressions!B78)</f>
        <v>2002</v>
      </c>
      <c r="C46" s="431" t="str">
        <f>IF(ISBLANK(Regressions!C78), " ", Regressions!C78)</f>
        <v>Rural</v>
      </c>
      <c r="D46" s="425">
        <f>IF(ISBLANK(Regressions!D78), " ", Regressions!D78)</f>
        <v>23171356.578789216</v>
      </c>
      <c r="E46" s="426" t="e">
        <f>IF(ISNUMBER(Regressions!E78),ROUND(Regressions!E78, 1), NA())</f>
        <v>#N/A</v>
      </c>
      <c r="F46" s="427" t="e">
        <f>IF(ISNUMBER(Regressions!F78),ROUND(Regressions!F78, 1), NA())</f>
        <v>#N/A</v>
      </c>
      <c r="G46" s="482" t="e">
        <f>IF(ISNUMBER(Regressions!G78),ROUND(Regressions!G78, 1), NA())</f>
        <v>#N/A</v>
      </c>
      <c r="H46" s="428" t="e">
        <f>IF(ISNUMBER(Regressions!H78),ROUND(Regressions!H78, 1), NA())</f>
        <v>#N/A</v>
      </c>
      <c r="I46" s="483" t="e">
        <f>IF(ISNUMBER(Regressions!I78),ROUND(Regressions!I78, 1), NA())</f>
        <v>#N/A</v>
      </c>
      <c r="J46" s="429" t="e">
        <f>IF(ISNUMBER(Regressions!K78),ROUND(Regressions!K78, 1), NA())</f>
        <v>#N/A</v>
      </c>
      <c r="K46" s="427" t="e">
        <f>IF(ISNUMBER(Regressions!L78),ROUND(Regressions!L78, 1), NA())</f>
        <v>#N/A</v>
      </c>
      <c r="L46" s="484" t="e">
        <f>IF(ISNUMBER(Regressions!M78),ROUND(Regressions!M78, 1), NA())</f>
        <v>#N/A</v>
      </c>
      <c r="M46" s="428" t="e">
        <f>IF(ISNUMBER(Regressions!N78),ROUND(Regressions!N78, 1), NA())</f>
        <v>#N/A</v>
      </c>
      <c r="N46" s="483" t="e">
        <f>IF(ISNUMBER(Regressions!O78),ROUND(Regressions!O78, 1), NA())</f>
        <v>#N/A</v>
      </c>
      <c r="O46" s="429" t="e">
        <f>IF(ISNUMBER(Regressions!Q78),ROUND(Regressions!Q78, 1), NA())</f>
        <v>#N/A</v>
      </c>
      <c r="P46" s="427" t="e">
        <f>IF(ISNUMBER(Regressions!R78),ROUND(Regressions!R78, 1), NA())</f>
        <v>#N/A</v>
      </c>
      <c r="Q46" s="430" t="e">
        <f>IF(ISNUMBER(Regressions!S78),ROUND(Regressions!S78, 1), NA())</f>
        <v>#N/A</v>
      </c>
      <c r="R46" s="428" t="e">
        <f>IF(ISNUMBER(Regressions!T78),ROUND(Regressions!T78, 1), NA())</f>
        <v>#N/A</v>
      </c>
      <c r="S46" s="483" t="e">
        <f>IF(ISNUMBER(Regressions!U78),ROUND(Regressions!U78, 1), NA())</f>
        <v>#N/A</v>
      </c>
    </row>
    <row r="47" spans="1:19" x14ac:dyDescent="0.2">
      <c r="A47" s="422" t="str">
        <f>IF(ISBLANK(Regressions!A79), " ", Regressions!A79)</f>
        <v>Ethiopia</v>
      </c>
      <c r="B47" s="423">
        <f>IF(ISBLANK(Regressions!B79), " ", Regressions!B79)</f>
        <v>2003</v>
      </c>
      <c r="C47" s="431" t="str">
        <f>IF(ISBLANK(Regressions!C79), " ", Regressions!C79)</f>
        <v>Rural</v>
      </c>
      <c r="D47" s="425">
        <f>IF(ISBLANK(Regressions!D79), " ", Regressions!D79)</f>
        <v>23843954.466659471</v>
      </c>
      <c r="E47" s="426" t="e">
        <f>IF(ISNUMBER(Regressions!E79),ROUND(Regressions!E79, 1), NA())</f>
        <v>#N/A</v>
      </c>
      <c r="F47" s="427" t="e">
        <f>IF(ISNUMBER(Regressions!F79),ROUND(Regressions!F79, 1), NA())</f>
        <v>#N/A</v>
      </c>
      <c r="G47" s="482" t="e">
        <f>IF(ISNUMBER(Regressions!G79),ROUND(Regressions!G79, 1), NA())</f>
        <v>#N/A</v>
      </c>
      <c r="H47" s="428" t="e">
        <f>IF(ISNUMBER(Regressions!H79),ROUND(Regressions!H79, 1), NA())</f>
        <v>#N/A</v>
      </c>
      <c r="I47" s="483" t="e">
        <f>IF(ISNUMBER(Regressions!I79),ROUND(Regressions!I79, 1), NA())</f>
        <v>#N/A</v>
      </c>
      <c r="J47" s="429" t="e">
        <f>IF(ISNUMBER(Regressions!K79),ROUND(Regressions!K79, 1), NA())</f>
        <v>#N/A</v>
      </c>
      <c r="K47" s="427" t="e">
        <f>IF(ISNUMBER(Regressions!L79),ROUND(Regressions!L79, 1), NA())</f>
        <v>#N/A</v>
      </c>
      <c r="L47" s="484" t="e">
        <f>IF(ISNUMBER(Regressions!M79),ROUND(Regressions!M79, 1), NA())</f>
        <v>#N/A</v>
      </c>
      <c r="M47" s="428" t="e">
        <f>IF(ISNUMBER(Regressions!N79),ROUND(Regressions!N79, 1), NA())</f>
        <v>#N/A</v>
      </c>
      <c r="N47" s="483" t="e">
        <f>IF(ISNUMBER(Regressions!O79),ROUND(Regressions!O79, 1), NA())</f>
        <v>#N/A</v>
      </c>
      <c r="O47" s="429" t="e">
        <f>IF(ISNUMBER(Regressions!Q79),ROUND(Regressions!Q79, 1), NA())</f>
        <v>#N/A</v>
      </c>
      <c r="P47" s="427" t="e">
        <f>IF(ISNUMBER(Regressions!R79),ROUND(Regressions!R79, 1), NA())</f>
        <v>#N/A</v>
      </c>
      <c r="Q47" s="430" t="e">
        <f>IF(ISNUMBER(Regressions!S79),ROUND(Regressions!S79, 1), NA())</f>
        <v>#N/A</v>
      </c>
      <c r="R47" s="428" t="e">
        <f>IF(ISNUMBER(Regressions!T79),ROUND(Regressions!T79, 1), NA())</f>
        <v>#N/A</v>
      </c>
      <c r="S47" s="483" t="e">
        <f>IF(ISNUMBER(Regressions!U79),ROUND(Regressions!U79, 1), NA())</f>
        <v>#N/A</v>
      </c>
    </row>
    <row r="48" spans="1:19" x14ac:dyDescent="0.2">
      <c r="A48" s="422" t="str">
        <f>IF(ISBLANK(Regressions!A80), " ", Regressions!A80)</f>
        <v>Ethiopia</v>
      </c>
      <c r="B48" s="423">
        <f>IF(ISBLANK(Regressions!B80), " ", Regressions!B80)</f>
        <v>2004</v>
      </c>
      <c r="C48" s="431" t="str">
        <f>IF(ISBLANK(Regressions!C80), " ", Regressions!C80)</f>
        <v>Rural</v>
      </c>
      <c r="D48" s="425">
        <f>IF(ISBLANK(Regressions!D80), " ", Regressions!D80)</f>
        <v>24589464.95092972</v>
      </c>
      <c r="E48" s="426" t="e">
        <f>IF(ISNUMBER(Regressions!E80),ROUND(Regressions!E80, 1), NA())</f>
        <v>#N/A</v>
      </c>
      <c r="F48" s="427" t="e">
        <f>IF(ISNUMBER(Regressions!F80),ROUND(Regressions!F80, 1), NA())</f>
        <v>#N/A</v>
      </c>
      <c r="G48" s="482" t="e">
        <f>IF(ISNUMBER(Regressions!G80),ROUND(Regressions!G80, 1), NA())</f>
        <v>#N/A</v>
      </c>
      <c r="H48" s="428" t="e">
        <f>IF(ISNUMBER(Regressions!H80),ROUND(Regressions!H80, 1), NA())</f>
        <v>#N/A</v>
      </c>
      <c r="I48" s="483" t="e">
        <f>IF(ISNUMBER(Regressions!I80),ROUND(Regressions!I80, 1), NA())</f>
        <v>#N/A</v>
      </c>
      <c r="J48" s="429" t="e">
        <f>IF(ISNUMBER(Regressions!K80),ROUND(Regressions!K80, 1), NA())</f>
        <v>#N/A</v>
      </c>
      <c r="K48" s="427" t="e">
        <f>IF(ISNUMBER(Regressions!L80),ROUND(Regressions!L80, 1), NA())</f>
        <v>#N/A</v>
      </c>
      <c r="L48" s="484" t="e">
        <f>IF(ISNUMBER(Regressions!M80),ROUND(Regressions!M80, 1), NA())</f>
        <v>#N/A</v>
      </c>
      <c r="M48" s="428" t="e">
        <f>IF(ISNUMBER(Regressions!N80),ROUND(Regressions!N80, 1), NA())</f>
        <v>#N/A</v>
      </c>
      <c r="N48" s="483" t="e">
        <f>IF(ISNUMBER(Regressions!O80),ROUND(Regressions!O80, 1), NA())</f>
        <v>#N/A</v>
      </c>
      <c r="O48" s="429" t="e">
        <f>IF(ISNUMBER(Regressions!Q80),ROUND(Regressions!Q80, 1), NA())</f>
        <v>#N/A</v>
      </c>
      <c r="P48" s="427" t="e">
        <f>IF(ISNUMBER(Regressions!R80),ROUND(Regressions!R80, 1), NA())</f>
        <v>#N/A</v>
      </c>
      <c r="Q48" s="430" t="e">
        <f>IF(ISNUMBER(Regressions!S80),ROUND(Regressions!S80, 1), NA())</f>
        <v>#N/A</v>
      </c>
      <c r="R48" s="428" t="e">
        <f>IF(ISNUMBER(Regressions!T80),ROUND(Regressions!T80, 1), NA())</f>
        <v>#N/A</v>
      </c>
      <c r="S48" s="483" t="e">
        <f>IF(ISNUMBER(Regressions!U80),ROUND(Regressions!U80, 1), NA())</f>
        <v>#N/A</v>
      </c>
    </row>
    <row r="49" spans="1:19" x14ac:dyDescent="0.2">
      <c r="A49" s="422" t="str">
        <f>IF(ISBLANK(Regressions!A81), " ", Regressions!A81)</f>
        <v>Ethiopia</v>
      </c>
      <c r="B49" s="423">
        <f>IF(ISBLANK(Regressions!B81), " ", Regressions!B81)</f>
        <v>2005</v>
      </c>
      <c r="C49" s="431" t="str">
        <f>IF(ISBLANK(Regressions!C81), " ", Regressions!C81)</f>
        <v>Rural</v>
      </c>
      <c r="D49" s="425">
        <f>IF(ISBLANK(Regressions!D81), " ", Regressions!D81)</f>
        <v>25371939.657405853</v>
      </c>
      <c r="E49" s="426" t="e">
        <f>IF(ISNUMBER(Regressions!E81),ROUND(Regressions!E81, 1), NA())</f>
        <v>#N/A</v>
      </c>
      <c r="F49" s="427" t="e">
        <f>IF(ISNUMBER(Regressions!F81),ROUND(Regressions!F81, 1), NA())</f>
        <v>#N/A</v>
      </c>
      <c r="G49" s="482" t="e">
        <f>IF(ISNUMBER(Regressions!G81),ROUND(Regressions!G81, 1), NA())</f>
        <v>#N/A</v>
      </c>
      <c r="H49" s="428" t="e">
        <f>IF(ISNUMBER(Regressions!H81),ROUND(Regressions!H81, 1), NA())</f>
        <v>#N/A</v>
      </c>
      <c r="I49" s="483" t="e">
        <f>IF(ISNUMBER(Regressions!I81),ROUND(Regressions!I81, 1), NA())</f>
        <v>#N/A</v>
      </c>
      <c r="J49" s="429" t="e">
        <f>IF(ISNUMBER(Regressions!K81),ROUND(Regressions!K81, 1), NA())</f>
        <v>#N/A</v>
      </c>
      <c r="K49" s="427" t="e">
        <f>IF(ISNUMBER(Regressions!L81),ROUND(Regressions!L81, 1), NA())</f>
        <v>#N/A</v>
      </c>
      <c r="L49" s="484" t="e">
        <f>IF(ISNUMBER(Regressions!M81),ROUND(Regressions!M81, 1), NA())</f>
        <v>#N/A</v>
      </c>
      <c r="M49" s="428" t="e">
        <f>IF(ISNUMBER(Regressions!N81),ROUND(Regressions!N81, 1), NA())</f>
        <v>#N/A</v>
      </c>
      <c r="N49" s="483" t="e">
        <f>IF(ISNUMBER(Regressions!O81),ROUND(Regressions!O81, 1), NA())</f>
        <v>#N/A</v>
      </c>
      <c r="O49" s="429" t="e">
        <f>IF(ISNUMBER(Regressions!Q81),ROUND(Regressions!Q81, 1), NA())</f>
        <v>#N/A</v>
      </c>
      <c r="P49" s="427" t="e">
        <f>IF(ISNUMBER(Regressions!R81),ROUND(Regressions!R81, 1), NA())</f>
        <v>#N/A</v>
      </c>
      <c r="Q49" s="430" t="e">
        <f>IF(ISNUMBER(Regressions!S81),ROUND(Regressions!S81, 1), NA())</f>
        <v>#N/A</v>
      </c>
      <c r="R49" s="428" t="e">
        <f>IF(ISNUMBER(Regressions!T81),ROUND(Regressions!T81, 1), NA())</f>
        <v>#N/A</v>
      </c>
      <c r="S49" s="483" t="e">
        <f>IF(ISNUMBER(Regressions!U81),ROUND(Regressions!U81, 1), NA())</f>
        <v>#N/A</v>
      </c>
    </row>
    <row r="50" spans="1:19" x14ac:dyDescent="0.2">
      <c r="A50" s="422" t="str">
        <f>IF(ISBLANK(Regressions!A82), " ", Regressions!A82)</f>
        <v>Ethiopia</v>
      </c>
      <c r="B50" s="423">
        <f>IF(ISBLANK(Regressions!B82), " ", Regressions!B82)</f>
        <v>2006</v>
      </c>
      <c r="C50" s="431" t="str">
        <f>IF(ISBLANK(Regressions!C82), " ", Regressions!C82)</f>
        <v>Rural</v>
      </c>
      <c r="D50" s="425">
        <f>IF(ISBLANK(Regressions!D82), " ", Regressions!D82)</f>
        <v>26145534.126379397</v>
      </c>
      <c r="E50" s="426" t="e">
        <f>IF(ISNUMBER(Regressions!E82),ROUND(Regressions!E82, 1), NA())</f>
        <v>#N/A</v>
      </c>
      <c r="F50" s="427" t="e">
        <f>IF(ISNUMBER(Regressions!F82),ROUND(Regressions!F82, 1), NA())</f>
        <v>#N/A</v>
      </c>
      <c r="G50" s="482" t="e">
        <f>IF(ISNUMBER(Regressions!G82),ROUND(Regressions!G82, 1), NA())</f>
        <v>#N/A</v>
      </c>
      <c r="H50" s="428" t="e">
        <f>IF(ISNUMBER(Regressions!H82),ROUND(Regressions!H82, 1), NA())</f>
        <v>#N/A</v>
      </c>
      <c r="I50" s="483" t="e">
        <f>IF(ISNUMBER(Regressions!I82),ROUND(Regressions!I82, 1), NA())</f>
        <v>#N/A</v>
      </c>
      <c r="J50" s="429" t="e">
        <f>IF(ISNUMBER(Regressions!K82),ROUND(Regressions!K82, 1), NA())</f>
        <v>#N/A</v>
      </c>
      <c r="K50" s="427" t="e">
        <f>IF(ISNUMBER(Regressions!L82),ROUND(Regressions!L82, 1), NA())</f>
        <v>#N/A</v>
      </c>
      <c r="L50" s="484" t="e">
        <f>IF(ISNUMBER(Regressions!M82),ROUND(Regressions!M82, 1), NA())</f>
        <v>#N/A</v>
      </c>
      <c r="M50" s="428" t="e">
        <f>IF(ISNUMBER(Regressions!N82),ROUND(Regressions!N82, 1), NA())</f>
        <v>#N/A</v>
      </c>
      <c r="N50" s="483" t="e">
        <f>IF(ISNUMBER(Regressions!O82),ROUND(Regressions!O82, 1), NA())</f>
        <v>#N/A</v>
      </c>
      <c r="O50" s="429" t="e">
        <f>IF(ISNUMBER(Regressions!Q82),ROUND(Regressions!Q82, 1), NA())</f>
        <v>#N/A</v>
      </c>
      <c r="P50" s="427" t="e">
        <f>IF(ISNUMBER(Regressions!R82),ROUND(Regressions!R82, 1), NA())</f>
        <v>#N/A</v>
      </c>
      <c r="Q50" s="430" t="e">
        <f>IF(ISNUMBER(Regressions!S82),ROUND(Regressions!S82, 1), NA())</f>
        <v>#N/A</v>
      </c>
      <c r="R50" s="428" t="e">
        <f>IF(ISNUMBER(Regressions!T82),ROUND(Regressions!T82, 1), NA())</f>
        <v>#N/A</v>
      </c>
      <c r="S50" s="483" t="e">
        <f>IF(ISNUMBER(Regressions!U82),ROUND(Regressions!U82, 1), NA())</f>
        <v>#N/A</v>
      </c>
    </row>
    <row r="51" spans="1:19" x14ac:dyDescent="0.2">
      <c r="A51" s="422" t="str">
        <f>IF(ISBLANK(Regressions!A83), " ", Regressions!A83)</f>
        <v>Ethiopia</v>
      </c>
      <c r="B51" s="423">
        <f>IF(ISBLANK(Regressions!B83), " ", Regressions!B83)</f>
        <v>2007</v>
      </c>
      <c r="C51" s="431" t="str">
        <f>IF(ISBLANK(Regressions!C83), " ", Regressions!C83)</f>
        <v>Rural</v>
      </c>
      <c r="D51" s="425">
        <f>IF(ISBLANK(Regressions!D83), " ", Regressions!D83)</f>
        <v>26926670.299720764</v>
      </c>
      <c r="E51" s="426" t="e">
        <f>IF(ISNUMBER(Regressions!E83),ROUND(Regressions!E83, 1), NA())</f>
        <v>#N/A</v>
      </c>
      <c r="F51" s="427" t="e">
        <f>IF(ISNUMBER(Regressions!F83),ROUND(Regressions!F83, 1), NA())</f>
        <v>#N/A</v>
      </c>
      <c r="G51" s="482" t="e">
        <f>IF(ISNUMBER(Regressions!G83),ROUND(Regressions!G83, 1), NA())</f>
        <v>#N/A</v>
      </c>
      <c r="H51" s="428" t="e">
        <f>IF(ISNUMBER(Regressions!H83),ROUND(Regressions!H83, 1), NA())</f>
        <v>#N/A</v>
      </c>
      <c r="I51" s="483" t="e">
        <f>IF(ISNUMBER(Regressions!I83),ROUND(Regressions!I83, 1), NA())</f>
        <v>#N/A</v>
      </c>
      <c r="J51" s="429" t="e">
        <f>IF(ISNUMBER(Regressions!K83),ROUND(Regressions!K83, 1), NA())</f>
        <v>#N/A</v>
      </c>
      <c r="K51" s="427" t="e">
        <f>IF(ISNUMBER(Regressions!L83),ROUND(Regressions!L83, 1), NA())</f>
        <v>#N/A</v>
      </c>
      <c r="L51" s="484" t="e">
        <f>IF(ISNUMBER(Regressions!M83),ROUND(Regressions!M83, 1), NA())</f>
        <v>#N/A</v>
      </c>
      <c r="M51" s="428" t="e">
        <f>IF(ISNUMBER(Regressions!N83),ROUND(Regressions!N83, 1), NA())</f>
        <v>#N/A</v>
      </c>
      <c r="N51" s="483" t="e">
        <f>IF(ISNUMBER(Regressions!O83),ROUND(Regressions!O83, 1), NA())</f>
        <v>#N/A</v>
      </c>
      <c r="O51" s="429" t="e">
        <f>IF(ISNUMBER(Regressions!Q83),ROUND(Regressions!Q83, 1), NA())</f>
        <v>#N/A</v>
      </c>
      <c r="P51" s="427" t="e">
        <f>IF(ISNUMBER(Regressions!R83),ROUND(Regressions!R83, 1), NA())</f>
        <v>#N/A</v>
      </c>
      <c r="Q51" s="430" t="e">
        <f>IF(ISNUMBER(Regressions!S83),ROUND(Regressions!S83, 1), NA())</f>
        <v>#N/A</v>
      </c>
      <c r="R51" s="428" t="e">
        <f>IF(ISNUMBER(Regressions!T83),ROUND(Regressions!T83, 1), NA())</f>
        <v>#N/A</v>
      </c>
      <c r="S51" s="483" t="e">
        <f>IF(ISNUMBER(Regressions!U83),ROUND(Regressions!U83, 1), NA())</f>
        <v>#N/A</v>
      </c>
    </row>
    <row r="52" spans="1:19" x14ac:dyDescent="0.2">
      <c r="A52" s="422" t="str">
        <f>IF(ISBLANK(Regressions!A84), " ", Regressions!A84)</f>
        <v>Ethiopia</v>
      </c>
      <c r="B52" s="423">
        <f>IF(ISBLANK(Regressions!B84), " ", Regressions!B84)</f>
        <v>2008</v>
      </c>
      <c r="C52" s="431" t="str">
        <f>IF(ISBLANK(Regressions!C84), " ", Regressions!C84)</f>
        <v>Rural</v>
      </c>
      <c r="D52" s="425">
        <f>IF(ISBLANK(Regressions!D84), " ", Regressions!D84)</f>
        <v>27640274.465226173</v>
      </c>
      <c r="E52" s="426" t="e">
        <f>IF(ISNUMBER(Regressions!E84),ROUND(Regressions!E84, 1), NA())</f>
        <v>#N/A</v>
      </c>
      <c r="F52" s="427" t="e">
        <f>IF(ISNUMBER(Regressions!F84),ROUND(Regressions!F84, 1), NA())</f>
        <v>#N/A</v>
      </c>
      <c r="G52" s="482" t="e">
        <f>IF(ISNUMBER(Regressions!G84),ROUND(Regressions!G84, 1), NA())</f>
        <v>#N/A</v>
      </c>
      <c r="H52" s="428" t="e">
        <f>IF(ISNUMBER(Regressions!H84),ROUND(Regressions!H84, 1), NA())</f>
        <v>#N/A</v>
      </c>
      <c r="I52" s="483" t="e">
        <f>IF(ISNUMBER(Regressions!I84),ROUND(Regressions!I84, 1), NA())</f>
        <v>#N/A</v>
      </c>
      <c r="J52" s="429" t="e">
        <f>IF(ISNUMBER(Regressions!K84),ROUND(Regressions!K84, 1), NA())</f>
        <v>#N/A</v>
      </c>
      <c r="K52" s="427" t="e">
        <f>IF(ISNUMBER(Regressions!L84),ROUND(Regressions!L84, 1), NA())</f>
        <v>#N/A</v>
      </c>
      <c r="L52" s="484" t="e">
        <f>IF(ISNUMBER(Regressions!M84),ROUND(Regressions!M84, 1), NA())</f>
        <v>#N/A</v>
      </c>
      <c r="M52" s="428" t="e">
        <f>IF(ISNUMBER(Regressions!N84),ROUND(Regressions!N84, 1), NA())</f>
        <v>#N/A</v>
      </c>
      <c r="N52" s="483" t="e">
        <f>IF(ISNUMBER(Regressions!O84),ROUND(Regressions!O84, 1), NA())</f>
        <v>#N/A</v>
      </c>
      <c r="O52" s="429" t="e">
        <f>IF(ISNUMBER(Regressions!Q84),ROUND(Regressions!Q84, 1), NA())</f>
        <v>#N/A</v>
      </c>
      <c r="P52" s="427" t="e">
        <f>IF(ISNUMBER(Regressions!R84),ROUND(Regressions!R84, 1), NA())</f>
        <v>#N/A</v>
      </c>
      <c r="Q52" s="430" t="e">
        <f>IF(ISNUMBER(Regressions!S84),ROUND(Regressions!S84, 1), NA())</f>
        <v>#N/A</v>
      </c>
      <c r="R52" s="428" t="e">
        <f>IF(ISNUMBER(Regressions!T84),ROUND(Regressions!T84, 1), NA())</f>
        <v>#N/A</v>
      </c>
      <c r="S52" s="483" t="e">
        <f>IF(ISNUMBER(Regressions!U84),ROUND(Regressions!U84, 1), NA())</f>
        <v>#N/A</v>
      </c>
    </row>
    <row r="53" spans="1:19" x14ac:dyDescent="0.2">
      <c r="A53" s="422" t="str">
        <f>IF(ISBLANK(Regressions!A85), " ", Regressions!A85)</f>
        <v>Ethiopia</v>
      </c>
      <c r="B53" s="423">
        <f>IF(ISBLANK(Regressions!B85), " ", Regressions!B85)</f>
        <v>2009</v>
      </c>
      <c r="C53" s="431" t="str">
        <f>IF(ISBLANK(Regressions!C85), " ", Regressions!C85)</f>
        <v>Rural</v>
      </c>
      <c r="D53" s="425">
        <f>IF(ISBLANK(Regressions!D85), " ", Regressions!D85)</f>
        <v>28324433.826015472</v>
      </c>
      <c r="E53" s="426" t="e">
        <f>IF(ISNUMBER(Regressions!E85),ROUND(Regressions!E85, 1), NA())</f>
        <v>#N/A</v>
      </c>
      <c r="F53" s="427" t="e">
        <f>IF(ISNUMBER(Regressions!F85),ROUND(Regressions!F85, 1), NA())</f>
        <v>#N/A</v>
      </c>
      <c r="G53" s="482" t="e">
        <f>IF(ISNUMBER(Regressions!G85),ROUND(Regressions!G85, 1), NA())</f>
        <v>#N/A</v>
      </c>
      <c r="H53" s="428" t="e">
        <f>IF(ISNUMBER(Regressions!H85),ROUND(Regressions!H85, 1), NA())</f>
        <v>#N/A</v>
      </c>
      <c r="I53" s="483" t="e">
        <f>IF(ISNUMBER(Regressions!I85),ROUND(Regressions!I85, 1), NA())</f>
        <v>#N/A</v>
      </c>
      <c r="J53" s="429" t="e">
        <f>IF(ISNUMBER(Regressions!K85),ROUND(Regressions!K85, 1), NA())</f>
        <v>#N/A</v>
      </c>
      <c r="K53" s="427" t="e">
        <f>IF(ISNUMBER(Regressions!L85),ROUND(Regressions!L85, 1), NA())</f>
        <v>#N/A</v>
      </c>
      <c r="L53" s="484" t="e">
        <f>IF(ISNUMBER(Regressions!M85),ROUND(Regressions!M85, 1), NA())</f>
        <v>#N/A</v>
      </c>
      <c r="M53" s="428" t="e">
        <f>IF(ISNUMBER(Regressions!N85),ROUND(Regressions!N85, 1), NA())</f>
        <v>#N/A</v>
      </c>
      <c r="N53" s="483" t="e">
        <f>IF(ISNUMBER(Regressions!O85),ROUND(Regressions!O85, 1), NA())</f>
        <v>#N/A</v>
      </c>
      <c r="O53" s="429" t="e">
        <f>IF(ISNUMBER(Regressions!Q85),ROUND(Regressions!Q85, 1), NA())</f>
        <v>#N/A</v>
      </c>
      <c r="P53" s="427" t="e">
        <f>IF(ISNUMBER(Regressions!R85),ROUND(Regressions!R85, 1), NA())</f>
        <v>#N/A</v>
      </c>
      <c r="Q53" s="430" t="e">
        <f>IF(ISNUMBER(Regressions!S85),ROUND(Regressions!S85, 1), NA())</f>
        <v>#N/A</v>
      </c>
      <c r="R53" s="428" t="e">
        <f>IF(ISNUMBER(Regressions!T85),ROUND(Regressions!T85, 1), NA())</f>
        <v>#N/A</v>
      </c>
      <c r="S53" s="483" t="e">
        <f>IF(ISNUMBER(Regressions!U85),ROUND(Regressions!U85, 1), NA())</f>
        <v>#N/A</v>
      </c>
    </row>
    <row r="54" spans="1:19" x14ac:dyDescent="0.2">
      <c r="A54" s="422" t="str">
        <f>IF(ISBLANK(Regressions!A86), " ", Regressions!A86)</f>
        <v>Ethiopia</v>
      </c>
      <c r="B54" s="423">
        <f>IF(ISBLANK(Regressions!B86), " ", Regressions!B86)</f>
        <v>2010</v>
      </c>
      <c r="C54" s="431" t="str">
        <f>IF(ISBLANK(Regressions!C86), " ", Regressions!C86)</f>
        <v>Rural</v>
      </c>
      <c r="D54" s="425">
        <f>IF(ISBLANK(Regressions!D86), " ", Regressions!D86)</f>
        <v>28969024.565460205</v>
      </c>
      <c r="E54" s="426" t="e">
        <f>IF(ISNUMBER(Regressions!E86),ROUND(Regressions!E86, 1), NA())</f>
        <v>#N/A</v>
      </c>
      <c r="F54" s="427" t="e">
        <f>IF(ISNUMBER(Regressions!F86),ROUND(Regressions!F86, 1), NA())</f>
        <v>#N/A</v>
      </c>
      <c r="G54" s="482" t="e">
        <f>IF(ISNUMBER(Regressions!G86),ROUND(Regressions!G86, 1), NA())</f>
        <v>#N/A</v>
      </c>
      <c r="H54" s="428" t="e">
        <f>IF(ISNUMBER(Regressions!H86),ROUND(Regressions!H86, 1), NA())</f>
        <v>#N/A</v>
      </c>
      <c r="I54" s="483" t="e">
        <f>IF(ISNUMBER(Regressions!I86),ROUND(Regressions!I86, 1), NA())</f>
        <v>#N/A</v>
      </c>
      <c r="J54" s="429" t="e">
        <f>IF(ISNUMBER(Regressions!K86),ROUND(Regressions!K86, 1), NA())</f>
        <v>#N/A</v>
      </c>
      <c r="K54" s="427" t="e">
        <f>IF(ISNUMBER(Regressions!L86),ROUND(Regressions!L86, 1), NA())</f>
        <v>#N/A</v>
      </c>
      <c r="L54" s="484" t="e">
        <f>IF(ISNUMBER(Regressions!M86),ROUND(Regressions!M86, 1), NA())</f>
        <v>#N/A</v>
      </c>
      <c r="M54" s="428" t="e">
        <f>IF(ISNUMBER(Regressions!N86),ROUND(Regressions!N86, 1), NA())</f>
        <v>#N/A</v>
      </c>
      <c r="N54" s="483" t="e">
        <f>IF(ISNUMBER(Regressions!O86),ROUND(Regressions!O86, 1), NA())</f>
        <v>#N/A</v>
      </c>
      <c r="O54" s="429" t="e">
        <f>IF(ISNUMBER(Regressions!Q86),ROUND(Regressions!Q86, 1), NA())</f>
        <v>#N/A</v>
      </c>
      <c r="P54" s="427" t="e">
        <f>IF(ISNUMBER(Regressions!R86),ROUND(Regressions!R86, 1), NA())</f>
        <v>#N/A</v>
      </c>
      <c r="Q54" s="430" t="e">
        <f>IF(ISNUMBER(Regressions!S86),ROUND(Regressions!S86, 1), NA())</f>
        <v>#N/A</v>
      </c>
      <c r="R54" s="428" t="e">
        <f>IF(ISNUMBER(Regressions!T86),ROUND(Regressions!T86, 1), NA())</f>
        <v>#N/A</v>
      </c>
      <c r="S54" s="483" t="e">
        <f>IF(ISNUMBER(Regressions!U86),ROUND(Regressions!U86, 1), NA())</f>
        <v>#N/A</v>
      </c>
    </row>
    <row r="55" spans="1:19" x14ac:dyDescent="0.2">
      <c r="A55" s="422" t="str">
        <f>IF(ISBLANK(Regressions!A87), " ", Regressions!A87)</f>
        <v>Ethiopia</v>
      </c>
      <c r="B55" s="423">
        <f>IF(ISBLANK(Regressions!B87), " ", Regressions!B87)</f>
        <v>2011</v>
      </c>
      <c r="C55" s="431" t="str">
        <f>IF(ISBLANK(Regressions!C87), " ", Regressions!C87)</f>
        <v>Rural</v>
      </c>
      <c r="D55" s="425">
        <f>IF(ISBLANK(Regressions!D87), " ", Regressions!D87)</f>
        <v>29576949.119558718</v>
      </c>
      <c r="E55" s="426" t="e">
        <f>IF(ISNUMBER(Regressions!E87),ROUND(Regressions!E87, 1), NA())</f>
        <v>#N/A</v>
      </c>
      <c r="F55" s="427" t="e">
        <f>IF(ISNUMBER(Regressions!F87),ROUND(Regressions!F87, 1), NA())</f>
        <v>#N/A</v>
      </c>
      <c r="G55" s="482" t="e">
        <f>IF(ISNUMBER(Regressions!G87),ROUND(Regressions!G87, 1), NA())</f>
        <v>#N/A</v>
      </c>
      <c r="H55" s="428" t="e">
        <f>IF(ISNUMBER(Regressions!H87),ROUND(Regressions!H87, 1), NA())</f>
        <v>#N/A</v>
      </c>
      <c r="I55" s="483" t="e">
        <f>IF(ISNUMBER(Regressions!I87),ROUND(Regressions!I87, 1), NA())</f>
        <v>#N/A</v>
      </c>
      <c r="J55" s="429" t="e">
        <f>IF(ISNUMBER(Regressions!K87),ROUND(Regressions!K87, 1), NA())</f>
        <v>#N/A</v>
      </c>
      <c r="K55" s="427" t="e">
        <f>IF(ISNUMBER(Regressions!L87),ROUND(Regressions!L87, 1), NA())</f>
        <v>#N/A</v>
      </c>
      <c r="L55" s="484" t="e">
        <f>IF(ISNUMBER(Regressions!M87),ROUND(Regressions!M87, 1), NA())</f>
        <v>#N/A</v>
      </c>
      <c r="M55" s="428" t="e">
        <f>IF(ISNUMBER(Regressions!N87),ROUND(Regressions!N87, 1), NA())</f>
        <v>#N/A</v>
      </c>
      <c r="N55" s="483" t="e">
        <f>IF(ISNUMBER(Regressions!O87),ROUND(Regressions!O87, 1), NA())</f>
        <v>#N/A</v>
      </c>
      <c r="O55" s="429" t="e">
        <f>IF(ISNUMBER(Regressions!Q87),ROUND(Regressions!Q87, 1), NA())</f>
        <v>#N/A</v>
      </c>
      <c r="P55" s="427" t="e">
        <f>IF(ISNUMBER(Regressions!R87),ROUND(Regressions!R87, 1), NA())</f>
        <v>#N/A</v>
      </c>
      <c r="Q55" s="430" t="e">
        <f>IF(ISNUMBER(Regressions!S87),ROUND(Regressions!S87, 1), NA())</f>
        <v>#N/A</v>
      </c>
      <c r="R55" s="428" t="e">
        <f>IF(ISNUMBER(Regressions!T87),ROUND(Regressions!T87, 1), NA())</f>
        <v>#N/A</v>
      </c>
      <c r="S55" s="483" t="e">
        <f>IF(ISNUMBER(Regressions!U87),ROUND(Regressions!U87, 1), NA())</f>
        <v>#N/A</v>
      </c>
    </row>
    <row r="56" spans="1:19" x14ac:dyDescent="0.2">
      <c r="A56" s="422" t="str">
        <f>IF(ISBLANK(Regressions!A88), " ", Regressions!A88)</f>
        <v>Ethiopia</v>
      </c>
      <c r="B56" s="423">
        <f>IF(ISBLANK(Regressions!B88), " ", Regressions!B88)</f>
        <v>2012</v>
      </c>
      <c r="C56" s="431" t="str">
        <f>IF(ISBLANK(Regressions!C88), " ", Regressions!C88)</f>
        <v>Rural</v>
      </c>
      <c r="D56" s="425">
        <f>IF(ISBLANK(Regressions!D88), " ", Regressions!D88)</f>
        <v>30112458.449743651</v>
      </c>
      <c r="E56" s="426" t="e">
        <f>IF(ISNUMBER(Regressions!E88),ROUND(Regressions!E88, 1), NA())</f>
        <v>#N/A</v>
      </c>
      <c r="F56" s="427" t="e">
        <f>IF(ISNUMBER(Regressions!F88),ROUND(Regressions!F88, 1), NA())</f>
        <v>#N/A</v>
      </c>
      <c r="G56" s="482" t="e">
        <f>IF(ISNUMBER(Regressions!G88),ROUND(Regressions!G88, 1), NA())</f>
        <v>#N/A</v>
      </c>
      <c r="H56" s="428" t="e">
        <f>IF(ISNUMBER(Regressions!H88),ROUND(Regressions!H88, 1), NA())</f>
        <v>#N/A</v>
      </c>
      <c r="I56" s="483" t="e">
        <f>IF(ISNUMBER(Regressions!I88),ROUND(Regressions!I88, 1), NA())</f>
        <v>#N/A</v>
      </c>
      <c r="J56" s="429" t="e">
        <f>IF(ISNUMBER(Regressions!K88),ROUND(Regressions!K88, 1), NA())</f>
        <v>#N/A</v>
      </c>
      <c r="K56" s="427" t="e">
        <f>IF(ISNUMBER(Regressions!L88),ROUND(Regressions!L88, 1), NA())</f>
        <v>#N/A</v>
      </c>
      <c r="L56" s="484" t="e">
        <f>IF(ISNUMBER(Regressions!M88),ROUND(Regressions!M88, 1), NA())</f>
        <v>#N/A</v>
      </c>
      <c r="M56" s="428" t="e">
        <f>IF(ISNUMBER(Regressions!N88),ROUND(Regressions!N88, 1), NA())</f>
        <v>#N/A</v>
      </c>
      <c r="N56" s="483" t="e">
        <f>IF(ISNUMBER(Regressions!O88),ROUND(Regressions!O88, 1), NA())</f>
        <v>#N/A</v>
      </c>
      <c r="O56" s="429" t="e">
        <f>IF(ISNUMBER(Regressions!Q88),ROUND(Regressions!Q88, 1), NA())</f>
        <v>#N/A</v>
      </c>
      <c r="P56" s="427" t="e">
        <f>IF(ISNUMBER(Regressions!R88),ROUND(Regressions!R88, 1), NA())</f>
        <v>#N/A</v>
      </c>
      <c r="Q56" s="430" t="e">
        <f>IF(ISNUMBER(Regressions!S88),ROUND(Regressions!S88, 1), NA())</f>
        <v>#N/A</v>
      </c>
      <c r="R56" s="428" t="e">
        <f>IF(ISNUMBER(Regressions!T88),ROUND(Regressions!T88, 1), NA())</f>
        <v>#N/A</v>
      </c>
      <c r="S56" s="483" t="e">
        <f>IF(ISNUMBER(Regressions!U88),ROUND(Regressions!U88, 1), NA())</f>
        <v>#N/A</v>
      </c>
    </row>
    <row r="57" spans="1:19" x14ac:dyDescent="0.2">
      <c r="A57" s="422" t="str">
        <f>IF(ISBLANK(Regressions!A89), " ", Regressions!A89)</f>
        <v>Ethiopia</v>
      </c>
      <c r="B57" s="423">
        <f>IF(ISBLANK(Regressions!B89), " ", Regressions!B89)</f>
        <v>2013</v>
      </c>
      <c r="C57" s="431" t="str">
        <f>IF(ISBLANK(Regressions!C89), " ", Regressions!C89)</f>
        <v>Rural</v>
      </c>
      <c r="D57" s="425">
        <f>IF(ISBLANK(Regressions!D89), " ", Regressions!D89)</f>
        <v>30594329.569335938</v>
      </c>
      <c r="E57" s="426">
        <f>IF(ISNUMBER(Regressions!E89),ROUND(Regressions!E89, 1), NA())</f>
        <v>63.3</v>
      </c>
      <c r="F57" s="427">
        <f>IF(ISNUMBER(Regressions!F89),ROUND(Regressions!F89, 1), NA())</f>
        <v>50</v>
      </c>
      <c r="G57" s="482">
        <f>IF(ISNUMBER(Regressions!G89),ROUND(Regressions!G89, 1), NA())</f>
        <v>37.1</v>
      </c>
      <c r="H57" s="428">
        <f>IF(ISNUMBER(Regressions!H89),ROUND(Regressions!H89, 1), NA())</f>
        <v>12.9</v>
      </c>
      <c r="I57" s="483">
        <f>IF(ISNUMBER(Regressions!I89),ROUND(Regressions!I89, 1), NA())</f>
        <v>50</v>
      </c>
      <c r="J57" s="429">
        <f>IF(ISNUMBER(Regressions!K89),ROUND(Regressions!K89, 1), NA())</f>
        <v>92.7</v>
      </c>
      <c r="K57" s="427">
        <f>IF(ISNUMBER(Regressions!L89),ROUND(Regressions!L89, 1), NA())</f>
        <v>76.599999999999994</v>
      </c>
      <c r="L57" s="484">
        <f>IF(ISNUMBER(Regressions!M89),ROUND(Regressions!M89, 1), NA())</f>
        <v>22.9</v>
      </c>
      <c r="M57" s="428">
        <f>IF(ISNUMBER(Regressions!N89),ROUND(Regressions!N89, 1), NA())</f>
        <v>53.6</v>
      </c>
      <c r="N57" s="483">
        <f>IF(ISNUMBER(Regressions!O89),ROUND(Regressions!O89, 1), NA())</f>
        <v>23.4</v>
      </c>
      <c r="O57" s="429">
        <f>IF(ISNUMBER(Regressions!Q89),ROUND(Regressions!Q89, 1), NA())</f>
        <v>4.0999999999999996</v>
      </c>
      <c r="P57" s="427">
        <f>IF(ISNUMBER(Regressions!R89),ROUND(Regressions!R89, 1), NA())</f>
        <v>3.1</v>
      </c>
      <c r="Q57" s="430">
        <f>IF(ISNUMBER(Regressions!S89),ROUND(Regressions!S89, 1), NA())</f>
        <v>1</v>
      </c>
      <c r="R57" s="428">
        <f>IF(ISNUMBER(Regressions!T89),ROUND(Regressions!T89, 1), NA())</f>
        <v>2</v>
      </c>
      <c r="S57" s="483">
        <f>IF(ISNUMBER(Regressions!U89),ROUND(Regressions!U89, 1), NA())</f>
        <v>96.9</v>
      </c>
    </row>
    <row r="58" spans="1:19" x14ac:dyDescent="0.2">
      <c r="A58" s="422" t="str">
        <f>IF(ISBLANK(Regressions!A90), " ", Regressions!A90)</f>
        <v>Ethiopia</v>
      </c>
      <c r="B58" s="423">
        <f>IF(ISBLANK(Regressions!B90), " ", Regressions!B90)</f>
        <v>2014</v>
      </c>
      <c r="C58" s="431" t="str">
        <f>IF(ISBLANK(Regressions!C90), " ", Regressions!C90)</f>
        <v>Rural</v>
      </c>
      <c r="D58" s="425">
        <f>IF(ISBLANK(Regressions!D90), " ", Regressions!D90)</f>
        <v>31021258.487793121</v>
      </c>
      <c r="E58" s="426">
        <f>IF(ISNUMBER(Regressions!E90),ROUND(Regressions!E90, 1), NA())</f>
        <v>63.3</v>
      </c>
      <c r="F58" s="427">
        <f>IF(ISNUMBER(Regressions!F90),ROUND(Regressions!F90, 1), NA())</f>
        <v>50</v>
      </c>
      <c r="G58" s="482">
        <f>IF(ISNUMBER(Regressions!G90),ROUND(Regressions!G90, 1), NA())</f>
        <v>37.1</v>
      </c>
      <c r="H58" s="428">
        <f>IF(ISNUMBER(Regressions!H90),ROUND(Regressions!H90, 1), NA())</f>
        <v>12.9</v>
      </c>
      <c r="I58" s="483">
        <f>IF(ISNUMBER(Regressions!I90),ROUND(Regressions!I90, 1), NA())</f>
        <v>50</v>
      </c>
      <c r="J58" s="429">
        <f>IF(ISNUMBER(Regressions!K90),ROUND(Regressions!K90, 1), NA())</f>
        <v>92.7</v>
      </c>
      <c r="K58" s="427">
        <f>IF(ISNUMBER(Regressions!L90),ROUND(Regressions!L90, 1), NA())</f>
        <v>76.599999999999994</v>
      </c>
      <c r="L58" s="484">
        <f>IF(ISNUMBER(Regressions!M90),ROUND(Regressions!M90, 1), NA())</f>
        <v>22.9</v>
      </c>
      <c r="M58" s="428">
        <f>IF(ISNUMBER(Regressions!N90),ROUND(Regressions!N90, 1), NA())</f>
        <v>53.6</v>
      </c>
      <c r="N58" s="483">
        <f>IF(ISNUMBER(Regressions!O90),ROUND(Regressions!O90, 1), NA())</f>
        <v>23.4</v>
      </c>
      <c r="O58" s="429">
        <f>IF(ISNUMBER(Regressions!Q90),ROUND(Regressions!Q90, 1), NA())</f>
        <v>4.0999999999999996</v>
      </c>
      <c r="P58" s="427">
        <f>IF(ISNUMBER(Regressions!R90),ROUND(Regressions!R90, 1), NA())</f>
        <v>3.1</v>
      </c>
      <c r="Q58" s="430">
        <f>IF(ISNUMBER(Regressions!S90),ROUND(Regressions!S90, 1), NA())</f>
        <v>1</v>
      </c>
      <c r="R58" s="428">
        <f>IF(ISNUMBER(Regressions!T90),ROUND(Regressions!T90, 1), NA())</f>
        <v>2</v>
      </c>
      <c r="S58" s="483">
        <f>IF(ISNUMBER(Regressions!U90),ROUND(Regressions!U90, 1), NA())</f>
        <v>96.9</v>
      </c>
    </row>
    <row r="59" spans="1:19" x14ac:dyDescent="0.2">
      <c r="A59" s="422" t="str">
        <f>IF(ISBLANK(Regressions!A91), " ", Regressions!A91)</f>
        <v>Ethiopia</v>
      </c>
      <c r="B59" s="423">
        <f>IF(ISBLANK(Regressions!B91), " ", Regressions!B91)</f>
        <v>2015</v>
      </c>
      <c r="C59" s="431" t="str">
        <f>IF(ISBLANK(Regressions!C91), " ", Regressions!C91)</f>
        <v>Rural</v>
      </c>
      <c r="D59" s="425">
        <f>IF(ISBLANK(Regressions!D91), " ", Regressions!D91)</f>
        <v>31400549.042159807</v>
      </c>
      <c r="E59" s="426">
        <f>IF(ISNUMBER(Regressions!E91),ROUND(Regressions!E91, 1), NA())</f>
        <v>63.3</v>
      </c>
      <c r="F59" s="427">
        <f>IF(ISNUMBER(Regressions!F91),ROUND(Regressions!F91, 1), NA())</f>
        <v>50</v>
      </c>
      <c r="G59" s="482">
        <f>IF(ISNUMBER(Regressions!G91),ROUND(Regressions!G91, 1), NA())</f>
        <v>37.1</v>
      </c>
      <c r="H59" s="428">
        <f>IF(ISNUMBER(Regressions!H91),ROUND(Regressions!H91, 1), NA())</f>
        <v>12.9</v>
      </c>
      <c r="I59" s="483">
        <f>IF(ISNUMBER(Regressions!I91),ROUND(Regressions!I91, 1), NA())</f>
        <v>50</v>
      </c>
      <c r="J59" s="429">
        <f>IF(ISNUMBER(Regressions!K91),ROUND(Regressions!K91, 1), NA())</f>
        <v>92.7</v>
      </c>
      <c r="K59" s="427">
        <f>IF(ISNUMBER(Regressions!L91),ROUND(Regressions!L91, 1), NA())</f>
        <v>76.599999999999994</v>
      </c>
      <c r="L59" s="484">
        <f>IF(ISNUMBER(Regressions!M91),ROUND(Regressions!M91, 1), NA())</f>
        <v>22.9</v>
      </c>
      <c r="M59" s="428">
        <f>IF(ISNUMBER(Regressions!N91),ROUND(Regressions!N91, 1), NA())</f>
        <v>53.6</v>
      </c>
      <c r="N59" s="483">
        <f>IF(ISNUMBER(Regressions!O91),ROUND(Regressions!O91, 1), NA())</f>
        <v>23.4</v>
      </c>
      <c r="O59" s="429">
        <f>IF(ISNUMBER(Regressions!Q91),ROUND(Regressions!Q91, 1), NA())</f>
        <v>4.0999999999999996</v>
      </c>
      <c r="P59" s="427">
        <f>IF(ISNUMBER(Regressions!R91),ROUND(Regressions!R91, 1), NA())</f>
        <v>3.1</v>
      </c>
      <c r="Q59" s="430">
        <f>IF(ISNUMBER(Regressions!S91),ROUND(Regressions!S91, 1), NA())</f>
        <v>1</v>
      </c>
      <c r="R59" s="428">
        <f>IF(ISNUMBER(Regressions!T91),ROUND(Regressions!T91, 1), NA())</f>
        <v>2</v>
      </c>
      <c r="S59" s="483">
        <f>IF(ISNUMBER(Regressions!U91),ROUND(Regressions!U91, 1), NA())</f>
        <v>96.9</v>
      </c>
    </row>
    <row r="60" spans="1:19" x14ac:dyDescent="0.2">
      <c r="A60" s="422" t="str">
        <f>IF(ISBLANK(Regressions!A92), " ", Regressions!A92)</f>
        <v>Ethiopia</v>
      </c>
      <c r="B60" s="423">
        <f>IF(ISBLANK(Regressions!B92), " ", Regressions!B92)</f>
        <v>2016</v>
      </c>
      <c r="C60" s="431" t="str">
        <f>IF(ISBLANK(Regressions!C92), " ", Regressions!C92)</f>
        <v>Rural</v>
      </c>
      <c r="D60" s="425">
        <f>IF(ISBLANK(Regressions!D92), " ", Regressions!D92)</f>
        <v>31736865.865163423</v>
      </c>
      <c r="E60" s="426">
        <f>IF(ISNUMBER(Regressions!E92),ROUND(Regressions!E92, 1), NA())</f>
        <v>63.3</v>
      </c>
      <c r="F60" s="427">
        <f>IF(ISNUMBER(Regressions!F92),ROUND(Regressions!F92, 1), NA())</f>
        <v>50</v>
      </c>
      <c r="G60" s="482">
        <f>IF(ISNUMBER(Regressions!G92),ROUND(Regressions!G92, 1), NA())</f>
        <v>37.1</v>
      </c>
      <c r="H60" s="428">
        <f>IF(ISNUMBER(Regressions!H92),ROUND(Regressions!H92, 1), NA())</f>
        <v>12.9</v>
      </c>
      <c r="I60" s="483">
        <f>IF(ISNUMBER(Regressions!I92),ROUND(Regressions!I92, 1), NA())</f>
        <v>50</v>
      </c>
      <c r="J60" s="429">
        <f>IF(ISNUMBER(Regressions!K92),ROUND(Regressions!K92, 1), NA())</f>
        <v>92.7</v>
      </c>
      <c r="K60" s="427">
        <f>IF(ISNUMBER(Regressions!L92),ROUND(Regressions!L92, 1), NA())</f>
        <v>76.599999999999994</v>
      </c>
      <c r="L60" s="484">
        <f>IF(ISNUMBER(Regressions!M92),ROUND(Regressions!M92, 1), NA())</f>
        <v>22.9</v>
      </c>
      <c r="M60" s="428">
        <f>IF(ISNUMBER(Regressions!N92),ROUND(Regressions!N92, 1), NA())</f>
        <v>53.6</v>
      </c>
      <c r="N60" s="483">
        <f>IF(ISNUMBER(Regressions!O92),ROUND(Regressions!O92, 1), NA())</f>
        <v>23.4</v>
      </c>
      <c r="O60" s="429">
        <f>IF(ISNUMBER(Regressions!Q92),ROUND(Regressions!Q92, 1), NA())</f>
        <v>4.0999999999999996</v>
      </c>
      <c r="P60" s="427">
        <f>IF(ISNUMBER(Regressions!R92),ROUND(Regressions!R92, 1), NA())</f>
        <v>3.1</v>
      </c>
      <c r="Q60" s="430">
        <f>IF(ISNUMBER(Regressions!S92),ROUND(Regressions!S92, 1), NA())</f>
        <v>1</v>
      </c>
      <c r="R60" s="428">
        <f>IF(ISNUMBER(Regressions!T92),ROUND(Regressions!T92, 1), NA())</f>
        <v>2</v>
      </c>
      <c r="S60" s="483">
        <f>IF(ISNUMBER(Regressions!U92),ROUND(Regressions!U92, 1), NA())</f>
        <v>96.9</v>
      </c>
    </row>
    <row r="61" spans="1:19" x14ac:dyDescent="0.2">
      <c r="A61" s="422" t="str">
        <f>IF(ISBLANK(Regressions!A93), " ", Regressions!A93)</f>
        <v>Ethiopia</v>
      </c>
      <c r="B61" s="423">
        <f>IF(ISBLANK(Regressions!B93), " ", Regressions!B93)</f>
        <v>2017</v>
      </c>
      <c r="C61" s="431" t="str">
        <f>IF(ISBLANK(Regressions!C93), " ", Regressions!C93)</f>
        <v>Rural</v>
      </c>
      <c r="D61" s="425">
        <f>IF(ISBLANK(Regressions!D93), " ", Regressions!D93)</f>
        <v>32060342.310458448</v>
      </c>
      <c r="E61" s="426">
        <f>IF(ISNUMBER(Regressions!E93),ROUND(Regressions!E93, 1), NA())</f>
        <v>63.3</v>
      </c>
      <c r="F61" s="427">
        <f>IF(ISNUMBER(Regressions!F93),ROUND(Regressions!F93, 1), NA())</f>
        <v>50</v>
      </c>
      <c r="G61" s="482">
        <f>IF(ISNUMBER(Regressions!G93),ROUND(Regressions!G93, 1), NA())</f>
        <v>37.1</v>
      </c>
      <c r="H61" s="428">
        <f>IF(ISNUMBER(Regressions!H93),ROUND(Regressions!H93, 1), NA())</f>
        <v>12.9</v>
      </c>
      <c r="I61" s="483">
        <f>IF(ISNUMBER(Regressions!I93),ROUND(Regressions!I93, 1), NA())</f>
        <v>50</v>
      </c>
      <c r="J61" s="429">
        <f>IF(ISNUMBER(Regressions!K93),ROUND(Regressions!K93, 1), NA())</f>
        <v>92.7</v>
      </c>
      <c r="K61" s="427">
        <f>IF(ISNUMBER(Regressions!L93),ROUND(Regressions!L93, 1), NA())</f>
        <v>76.599999999999994</v>
      </c>
      <c r="L61" s="484">
        <f>IF(ISNUMBER(Regressions!M93),ROUND(Regressions!M93, 1), NA())</f>
        <v>22.9</v>
      </c>
      <c r="M61" s="428">
        <f>IF(ISNUMBER(Regressions!N93),ROUND(Regressions!N93, 1), NA())</f>
        <v>53.6</v>
      </c>
      <c r="N61" s="483">
        <f>IF(ISNUMBER(Regressions!O93),ROUND(Regressions!O93, 1), NA())</f>
        <v>23.4</v>
      </c>
      <c r="O61" s="429">
        <f>IF(ISNUMBER(Regressions!Q93),ROUND(Regressions!Q93, 1), NA())</f>
        <v>4.0999999999999996</v>
      </c>
      <c r="P61" s="427">
        <f>IF(ISNUMBER(Regressions!R93),ROUND(Regressions!R93, 1), NA())</f>
        <v>3.1</v>
      </c>
      <c r="Q61" s="430">
        <f>IF(ISNUMBER(Regressions!S93),ROUND(Regressions!S93, 1), NA())</f>
        <v>1</v>
      </c>
      <c r="R61" s="428">
        <f>IF(ISNUMBER(Regressions!T93),ROUND(Regressions!T93, 1), NA())</f>
        <v>2</v>
      </c>
      <c r="S61" s="483">
        <f>IF(ISNUMBER(Regressions!U93),ROUND(Regressions!U93, 1), NA())</f>
        <v>96.9</v>
      </c>
    </row>
    <row r="62" spans="1:19" x14ac:dyDescent="0.2">
      <c r="A62" s="422" t="str">
        <f>IF(ISBLANK(Regressions!A94), " ", Regressions!A94)</f>
        <v>Ethiopia</v>
      </c>
      <c r="B62" s="423">
        <f>IF(ISBLANK(Regressions!B94), " ", Regressions!B94)</f>
        <v>2018</v>
      </c>
      <c r="C62" s="431" t="str">
        <f>IF(ISBLANK(Regressions!C94), " ", Regressions!C94)</f>
        <v>Rural</v>
      </c>
      <c r="D62" s="425">
        <f>IF(ISBLANK(Regressions!D94), " ", Regressions!D94)</f>
        <v>32382443.84229004</v>
      </c>
      <c r="E62" s="426">
        <f>IF(ISNUMBER(Regressions!E94),ROUND(Regressions!E94, 1), NA())</f>
        <v>63.3</v>
      </c>
      <c r="F62" s="427">
        <f>IF(ISNUMBER(Regressions!F94),ROUND(Regressions!F94, 1), NA())</f>
        <v>50</v>
      </c>
      <c r="G62" s="482">
        <f>IF(ISNUMBER(Regressions!G94),ROUND(Regressions!G94, 1), NA())</f>
        <v>37.1</v>
      </c>
      <c r="H62" s="428">
        <f>IF(ISNUMBER(Regressions!H94),ROUND(Regressions!H94, 1), NA())</f>
        <v>12.9</v>
      </c>
      <c r="I62" s="483">
        <f>IF(ISNUMBER(Regressions!I94),ROUND(Regressions!I94, 1), NA())</f>
        <v>50</v>
      </c>
      <c r="J62" s="429">
        <f>IF(ISNUMBER(Regressions!K94),ROUND(Regressions!K94, 1), NA())</f>
        <v>92.7</v>
      </c>
      <c r="K62" s="427">
        <f>IF(ISNUMBER(Regressions!L94),ROUND(Regressions!L94, 1), NA())</f>
        <v>76.599999999999994</v>
      </c>
      <c r="L62" s="484">
        <f>IF(ISNUMBER(Regressions!M94),ROUND(Regressions!M94, 1), NA())</f>
        <v>22.9</v>
      </c>
      <c r="M62" s="428">
        <f>IF(ISNUMBER(Regressions!N94),ROUND(Regressions!N94, 1), NA())</f>
        <v>53.6</v>
      </c>
      <c r="N62" s="483">
        <f>IF(ISNUMBER(Regressions!O94),ROUND(Regressions!O94, 1), NA())</f>
        <v>23.4</v>
      </c>
      <c r="O62" s="429">
        <f>IF(ISNUMBER(Regressions!Q94),ROUND(Regressions!Q94, 1), NA())</f>
        <v>4.0999999999999996</v>
      </c>
      <c r="P62" s="427">
        <f>IF(ISNUMBER(Regressions!R94),ROUND(Regressions!R94, 1), NA())</f>
        <v>3.1</v>
      </c>
      <c r="Q62" s="430">
        <f>IF(ISNUMBER(Regressions!S94),ROUND(Regressions!S94, 1), NA())</f>
        <v>1</v>
      </c>
      <c r="R62" s="428">
        <f>IF(ISNUMBER(Regressions!T94),ROUND(Regressions!T94, 1), NA())</f>
        <v>2</v>
      </c>
      <c r="S62" s="483">
        <f>IF(ISNUMBER(Regressions!U94),ROUND(Regressions!U94, 1), NA())</f>
        <v>96.9</v>
      </c>
    </row>
    <row r="63" spans="1:19" x14ac:dyDescent="0.2">
      <c r="A63" s="433" t="str">
        <f>IF(ISBLANK(Regressions!A95), " ", Regressions!A95)</f>
        <v>Ethiopia</v>
      </c>
      <c r="B63" s="434">
        <f>IF(ISBLANK(Regressions!B95), " ", Regressions!B95)</f>
        <v>2019</v>
      </c>
      <c r="C63" s="435" t="str">
        <f>IF(ISBLANK(Regressions!C95), " ", Regressions!C95)</f>
        <v>Rural</v>
      </c>
      <c r="D63" s="436">
        <f>IF(ISBLANK(Regressions!D95), " ", Regressions!D95)</f>
        <v>32712582.142588578</v>
      </c>
      <c r="E63" s="437">
        <f>IF(ISNUMBER(Regressions!E95),ROUND(Regressions!E95, 1), NA())</f>
        <v>63.3</v>
      </c>
      <c r="F63" s="438">
        <f>IF(ISNUMBER(Regressions!F95),ROUND(Regressions!F95, 1), NA())</f>
        <v>50</v>
      </c>
      <c r="G63" s="485">
        <f>IF(ISNUMBER(Regressions!G95),ROUND(Regressions!G95, 1), NA())</f>
        <v>37.1</v>
      </c>
      <c r="H63" s="439">
        <f>IF(ISNUMBER(Regressions!H95),ROUND(Regressions!H95, 1), NA())</f>
        <v>12.9</v>
      </c>
      <c r="I63" s="486">
        <f>IF(ISNUMBER(Regressions!I95),ROUND(Regressions!I95, 1), NA())</f>
        <v>50</v>
      </c>
      <c r="J63" s="440">
        <f>IF(ISNUMBER(Regressions!K95),ROUND(Regressions!K95, 1), NA())</f>
        <v>92.7</v>
      </c>
      <c r="K63" s="438">
        <f>IF(ISNUMBER(Regressions!L95),ROUND(Regressions!L95, 1), NA())</f>
        <v>76.599999999999994</v>
      </c>
      <c r="L63" s="487">
        <f>IF(ISNUMBER(Regressions!M95),ROUND(Regressions!M95, 1), NA())</f>
        <v>22.9</v>
      </c>
      <c r="M63" s="439">
        <f>IF(ISNUMBER(Regressions!N95),ROUND(Regressions!N95, 1), NA())</f>
        <v>53.6</v>
      </c>
      <c r="N63" s="486">
        <f>IF(ISNUMBER(Regressions!O95),ROUND(Regressions!O95, 1), NA())</f>
        <v>23.4</v>
      </c>
      <c r="O63" s="440">
        <f>IF(ISNUMBER(Regressions!Q95),ROUND(Regressions!Q95, 1), NA())</f>
        <v>4.0999999999999996</v>
      </c>
      <c r="P63" s="438">
        <f>IF(ISNUMBER(Regressions!R95),ROUND(Regressions!R95, 1), NA())</f>
        <v>3.1</v>
      </c>
      <c r="Q63" s="441">
        <f>IF(ISNUMBER(Regressions!S95),ROUND(Regressions!S95, 1), NA())</f>
        <v>1</v>
      </c>
      <c r="R63" s="439">
        <f>IF(ISNUMBER(Regressions!T95),ROUND(Regressions!T95, 1), NA())</f>
        <v>2</v>
      </c>
      <c r="S63" s="486">
        <f>IF(ISNUMBER(Regressions!U95),ROUND(Regressions!U95, 1), NA())</f>
        <v>96.9</v>
      </c>
    </row>
    <row r="64" spans="1:19" x14ac:dyDescent="0.2">
      <c r="A64" s="422" t="str">
        <f>IF(ISBLANK(Regressions!A107), " ", Regressions!A107)</f>
        <v>Ethiopia</v>
      </c>
      <c r="B64" s="423">
        <f>IF(ISBLANK(Regressions!B107), " ", Regressions!B107)</f>
        <v>2000</v>
      </c>
      <c r="C64" s="431" t="str">
        <f>IF(ISBLANK(Regressions!C107), " ", Regressions!C107)</f>
        <v>Pre-primary</v>
      </c>
      <c r="D64" s="425">
        <f>IF(ISBLANK(Regressions!D107), " ", Regressions!D107)</f>
        <v>6298985</v>
      </c>
      <c r="E64" s="426" t="e">
        <f>IF(ISNUMBER(Regressions!E107),ROUND(Regressions!E107, 1), NA())</f>
        <v>#N/A</v>
      </c>
      <c r="F64" s="427" t="e">
        <f>IF(ISNUMBER(Regressions!F107),ROUND(Regressions!F107, 1), NA())</f>
        <v>#N/A</v>
      </c>
      <c r="G64" s="482" t="e">
        <f>IF(ISNUMBER(Regressions!G107),ROUND(Regressions!G107, 1), NA())</f>
        <v>#N/A</v>
      </c>
      <c r="H64" s="428" t="e">
        <f>IF(ISNUMBER(Regressions!H107),ROUND(Regressions!H107, 1), NA())</f>
        <v>#N/A</v>
      </c>
      <c r="I64" s="483" t="e">
        <f>IF(ISNUMBER(Regressions!I107),ROUND(Regressions!I107, 1), NA())</f>
        <v>#N/A</v>
      </c>
      <c r="J64" s="429" t="e">
        <f>IF(ISNUMBER(Regressions!K107),ROUND(Regressions!K107, 1), NA())</f>
        <v>#N/A</v>
      </c>
      <c r="K64" s="427" t="e">
        <f>IF(ISNUMBER(Regressions!L107),ROUND(Regressions!L107, 1), NA())</f>
        <v>#N/A</v>
      </c>
      <c r="L64" s="484" t="e">
        <f>IF(ISNUMBER(Regressions!M107),ROUND(Regressions!M107, 1), NA())</f>
        <v>#N/A</v>
      </c>
      <c r="M64" s="428" t="e">
        <f>IF(ISNUMBER(Regressions!N107),ROUND(Regressions!N107, 1), NA())</f>
        <v>#N/A</v>
      </c>
      <c r="N64" s="483" t="e">
        <f>IF(ISNUMBER(Regressions!O107),ROUND(Regressions!O107, 1), NA())</f>
        <v>#N/A</v>
      </c>
      <c r="O64" s="429" t="e">
        <f>IF(ISNUMBER(Regressions!Q107),ROUND(Regressions!Q107, 1), NA())</f>
        <v>#N/A</v>
      </c>
      <c r="P64" s="427" t="e">
        <f>IF(ISNUMBER(Regressions!R107),ROUND(Regressions!R107, 1), NA())</f>
        <v>#N/A</v>
      </c>
      <c r="Q64" s="430" t="e">
        <f>IF(ISNUMBER(Regressions!S107),ROUND(Regressions!S107, 1), NA())</f>
        <v>#N/A</v>
      </c>
      <c r="R64" s="428" t="e">
        <f>IF(ISNUMBER(Regressions!T107),ROUND(Regressions!T107, 1), NA())</f>
        <v>#N/A</v>
      </c>
      <c r="S64" s="483" t="e">
        <f>IF(ISNUMBER(Regressions!U107),ROUND(Regressions!U107, 1), NA())</f>
        <v>#N/A</v>
      </c>
    </row>
    <row r="65" spans="1:19" x14ac:dyDescent="0.2">
      <c r="A65" s="422" t="str">
        <f>IF(ISBLANK(Regressions!A108), " ", Regressions!A108)</f>
        <v>Ethiopia</v>
      </c>
      <c r="B65" s="423">
        <f>IF(ISBLANK(Regressions!B108), " ", Regressions!B108)</f>
        <v>2001</v>
      </c>
      <c r="C65" s="431" t="str">
        <f>IF(ISBLANK(Regressions!C108), " ", Regressions!C108)</f>
        <v>Pre-primary</v>
      </c>
      <c r="D65" s="425">
        <f>IF(ISBLANK(Regressions!D108), " ", Regressions!D108)</f>
        <v>6478663</v>
      </c>
      <c r="E65" s="426" t="e">
        <f>IF(ISNUMBER(Regressions!E108),ROUND(Regressions!E108, 1), NA())</f>
        <v>#N/A</v>
      </c>
      <c r="F65" s="427" t="e">
        <f>IF(ISNUMBER(Regressions!F108),ROUND(Regressions!F108, 1), NA())</f>
        <v>#N/A</v>
      </c>
      <c r="G65" s="482" t="e">
        <f>IF(ISNUMBER(Regressions!G108),ROUND(Regressions!G108, 1), NA())</f>
        <v>#N/A</v>
      </c>
      <c r="H65" s="428" t="e">
        <f>IF(ISNUMBER(Regressions!H108),ROUND(Regressions!H108, 1), NA())</f>
        <v>#N/A</v>
      </c>
      <c r="I65" s="483" t="e">
        <f>IF(ISNUMBER(Regressions!I108),ROUND(Regressions!I108, 1), NA())</f>
        <v>#N/A</v>
      </c>
      <c r="J65" s="429" t="e">
        <f>IF(ISNUMBER(Regressions!K108),ROUND(Regressions!K108, 1), NA())</f>
        <v>#N/A</v>
      </c>
      <c r="K65" s="427" t="e">
        <f>IF(ISNUMBER(Regressions!L108),ROUND(Regressions!L108, 1), NA())</f>
        <v>#N/A</v>
      </c>
      <c r="L65" s="484" t="e">
        <f>IF(ISNUMBER(Regressions!M108),ROUND(Regressions!M108, 1), NA())</f>
        <v>#N/A</v>
      </c>
      <c r="M65" s="428" t="e">
        <f>IF(ISNUMBER(Regressions!N108),ROUND(Regressions!N108, 1), NA())</f>
        <v>#N/A</v>
      </c>
      <c r="N65" s="483" t="e">
        <f>IF(ISNUMBER(Regressions!O108),ROUND(Regressions!O108, 1), NA())</f>
        <v>#N/A</v>
      </c>
      <c r="O65" s="429" t="e">
        <f>IF(ISNUMBER(Regressions!Q108),ROUND(Regressions!Q108, 1), NA())</f>
        <v>#N/A</v>
      </c>
      <c r="P65" s="427" t="e">
        <f>IF(ISNUMBER(Regressions!R108),ROUND(Regressions!R108, 1), NA())</f>
        <v>#N/A</v>
      </c>
      <c r="Q65" s="430" t="e">
        <f>IF(ISNUMBER(Regressions!S108),ROUND(Regressions!S108, 1), NA())</f>
        <v>#N/A</v>
      </c>
      <c r="R65" s="428" t="e">
        <f>IF(ISNUMBER(Regressions!T108),ROUND(Regressions!T108, 1), NA())</f>
        <v>#N/A</v>
      </c>
      <c r="S65" s="483" t="e">
        <f>IF(ISNUMBER(Regressions!U108),ROUND(Regressions!U108, 1), NA())</f>
        <v>#N/A</v>
      </c>
    </row>
    <row r="66" spans="1:19" x14ac:dyDescent="0.2">
      <c r="A66" s="422" t="str">
        <f>IF(ISBLANK(Regressions!A109), " ", Regressions!A109)</f>
        <v>Ethiopia</v>
      </c>
      <c r="B66" s="423">
        <f>IF(ISBLANK(Regressions!B109), " ", Regressions!B109)</f>
        <v>2002</v>
      </c>
      <c r="C66" s="431" t="str">
        <f>IF(ISBLANK(Regressions!C109), " ", Regressions!C109)</f>
        <v>Pre-primary</v>
      </c>
      <c r="D66" s="425">
        <f>IF(ISBLANK(Regressions!D109), " ", Regressions!D109)</f>
        <v>6739183</v>
      </c>
      <c r="E66" s="426" t="e">
        <f>IF(ISNUMBER(Regressions!E109),ROUND(Regressions!E109, 1), NA())</f>
        <v>#N/A</v>
      </c>
      <c r="F66" s="427" t="e">
        <f>IF(ISNUMBER(Regressions!F109),ROUND(Regressions!F109, 1), NA())</f>
        <v>#N/A</v>
      </c>
      <c r="G66" s="482" t="e">
        <f>IF(ISNUMBER(Regressions!G109),ROUND(Regressions!G109, 1), NA())</f>
        <v>#N/A</v>
      </c>
      <c r="H66" s="428" t="e">
        <f>IF(ISNUMBER(Regressions!H109),ROUND(Regressions!H109, 1), NA())</f>
        <v>#N/A</v>
      </c>
      <c r="I66" s="483" t="e">
        <f>IF(ISNUMBER(Regressions!I109),ROUND(Regressions!I109, 1), NA())</f>
        <v>#N/A</v>
      </c>
      <c r="J66" s="429" t="e">
        <f>IF(ISNUMBER(Regressions!K109),ROUND(Regressions!K109, 1), NA())</f>
        <v>#N/A</v>
      </c>
      <c r="K66" s="427" t="e">
        <f>IF(ISNUMBER(Regressions!L109),ROUND(Regressions!L109, 1), NA())</f>
        <v>#N/A</v>
      </c>
      <c r="L66" s="484" t="e">
        <f>IF(ISNUMBER(Regressions!M109),ROUND(Regressions!M109, 1), NA())</f>
        <v>#N/A</v>
      </c>
      <c r="M66" s="428" t="e">
        <f>IF(ISNUMBER(Regressions!N109),ROUND(Regressions!N109, 1), NA())</f>
        <v>#N/A</v>
      </c>
      <c r="N66" s="483" t="e">
        <f>IF(ISNUMBER(Regressions!O109),ROUND(Regressions!O109, 1), NA())</f>
        <v>#N/A</v>
      </c>
      <c r="O66" s="429" t="e">
        <f>IF(ISNUMBER(Regressions!Q109),ROUND(Regressions!Q109, 1), NA())</f>
        <v>#N/A</v>
      </c>
      <c r="P66" s="427" t="e">
        <f>IF(ISNUMBER(Regressions!R109),ROUND(Regressions!R109, 1), NA())</f>
        <v>#N/A</v>
      </c>
      <c r="Q66" s="430" t="e">
        <f>IF(ISNUMBER(Regressions!S109),ROUND(Regressions!S109, 1), NA())</f>
        <v>#N/A</v>
      </c>
      <c r="R66" s="428" t="e">
        <f>IF(ISNUMBER(Regressions!T109),ROUND(Regressions!T109, 1), NA())</f>
        <v>#N/A</v>
      </c>
      <c r="S66" s="483" t="e">
        <f>IF(ISNUMBER(Regressions!U109),ROUND(Regressions!U109, 1), NA())</f>
        <v>#N/A</v>
      </c>
    </row>
    <row r="67" spans="1:19" x14ac:dyDescent="0.2">
      <c r="A67" s="422" t="str">
        <f>IF(ISBLANK(Regressions!A110), " ", Regressions!A110)</f>
        <v>Ethiopia</v>
      </c>
      <c r="B67" s="423">
        <f>IF(ISBLANK(Regressions!B110), " ", Regressions!B110)</f>
        <v>2003</v>
      </c>
      <c r="C67" s="431" t="str">
        <f>IF(ISBLANK(Regressions!C110), " ", Regressions!C110)</f>
        <v>Pre-primary</v>
      </c>
      <c r="D67" s="425">
        <f>IF(ISBLANK(Regressions!D110), " ", Regressions!D110)</f>
        <v>7015024</v>
      </c>
      <c r="E67" s="426" t="e">
        <f>IF(ISNUMBER(Regressions!E110),ROUND(Regressions!E110, 1), NA())</f>
        <v>#N/A</v>
      </c>
      <c r="F67" s="427" t="e">
        <f>IF(ISNUMBER(Regressions!F110),ROUND(Regressions!F110, 1), NA())</f>
        <v>#N/A</v>
      </c>
      <c r="G67" s="482" t="e">
        <f>IF(ISNUMBER(Regressions!G110),ROUND(Regressions!G110, 1), NA())</f>
        <v>#N/A</v>
      </c>
      <c r="H67" s="428" t="e">
        <f>IF(ISNUMBER(Regressions!H110),ROUND(Regressions!H110, 1), NA())</f>
        <v>#N/A</v>
      </c>
      <c r="I67" s="483" t="e">
        <f>IF(ISNUMBER(Regressions!I110),ROUND(Regressions!I110, 1), NA())</f>
        <v>#N/A</v>
      </c>
      <c r="J67" s="429" t="e">
        <f>IF(ISNUMBER(Regressions!K110),ROUND(Regressions!K110, 1), NA())</f>
        <v>#N/A</v>
      </c>
      <c r="K67" s="427" t="e">
        <f>IF(ISNUMBER(Regressions!L110),ROUND(Regressions!L110, 1), NA())</f>
        <v>#N/A</v>
      </c>
      <c r="L67" s="484" t="e">
        <f>IF(ISNUMBER(Regressions!M110),ROUND(Regressions!M110, 1), NA())</f>
        <v>#N/A</v>
      </c>
      <c r="M67" s="428" t="e">
        <f>IF(ISNUMBER(Regressions!N110),ROUND(Regressions!N110, 1), NA())</f>
        <v>#N/A</v>
      </c>
      <c r="N67" s="483" t="e">
        <f>IF(ISNUMBER(Regressions!O110),ROUND(Regressions!O110, 1), NA())</f>
        <v>#N/A</v>
      </c>
      <c r="O67" s="429" t="e">
        <f>IF(ISNUMBER(Regressions!Q110),ROUND(Regressions!Q110, 1), NA())</f>
        <v>#N/A</v>
      </c>
      <c r="P67" s="427" t="e">
        <f>IF(ISNUMBER(Regressions!R110),ROUND(Regressions!R110, 1), NA())</f>
        <v>#N/A</v>
      </c>
      <c r="Q67" s="430" t="e">
        <f>IF(ISNUMBER(Regressions!S110),ROUND(Regressions!S110, 1), NA())</f>
        <v>#N/A</v>
      </c>
      <c r="R67" s="428" t="e">
        <f>IF(ISNUMBER(Regressions!T110),ROUND(Regressions!T110, 1), NA())</f>
        <v>#N/A</v>
      </c>
      <c r="S67" s="483" t="e">
        <f>IF(ISNUMBER(Regressions!U110),ROUND(Regressions!U110, 1), NA())</f>
        <v>#N/A</v>
      </c>
    </row>
    <row r="68" spans="1:19" x14ac:dyDescent="0.2">
      <c r="A68" s="422" t="str">
        <f>IF(ISBLANK(Regressions!A111), " ", Regressions!A111)</f>
        <v>Ethiopia</v>
      </c>
      <c r="B68" s="423">
        <f>IF(ISBLANK(Regressions!B111), " ", Regressions!B111)</f>
        <v>2004</v>
      </c>
      <c r="C68" s="431" t="str">
        <f>IF(ISBLANK(Regressions!C111), " ", Regressions!C111)</f>
        <v>Pre-primary</v>
      </c>
      <c r="D68" s="425">
        <f>IF(ISBLANK(Regressions!D111), " ", Regressions!D111)</f>
        <v>7281666</v>
      </c>
      <c r="E68" s="426" t="e">
        <f>IF(ISNUMBER(Regressions!E111),ROUND(Regressions!E111, 1), NA())</f>
        <v>#N/A</v>
      </c>
      <c r="F68" s="427" t="e">
        <f>IF(ISNUMBER(Regressions!F111),ROUND(Regressions!F111, 1), NA())</f>
        <v>#N/A</v>
      </c>
      <c r="G68" s="482" t="e">
        <f>IF(ISNUMBER(Regressions!G111),ROUND(Regressions!G111, 1), NA())</f>
        <v>#N/A</v>
      </c>
      <c r="H68" s="428" t="e">
        <f>IF(ISNUMBER(Regressions!H111),ROUND(Regressions!H111, 1), NA())</f>
        <v>#N/A</v>
      </c>
      <c r="I68" s="483" t="e">
        <f>IF(ISNUMBER(Regressions!I111),ROUND(Regressions!I111, 1), NA())</f>
        <v>#N/A</v>
      </c>
      <c r="J68" s="429" t="e">
        <f>IF(ISNUMBER(Regressions!K111),ROUND(Regressions!K111, 1), NA())</f>
        <v>#N/A</v>
      </c>
      <c r="K68" s="427" t="e">
        <f>IF(ISNUMBER(Regressions!L111),ROUND(Regressions!L111, 1), NA())</f>
        <v>#N/A</v>
      </c>
      <c r="L68" s="484" t="e">
        <f>IF(ISNUMBER(Regressions!M111),ROUND(Regressions!M111, 1), NA())</f>
        <v>#N/A</v>
      </c>
      <c r="M68" s="428" t="e">
        <f>IF(ISNUMBER(Regressions!N111),ROUND(Regressions!N111, 1), NA())</f>
        <v>#N/A</v>
      </c>
      <c r="N68" s="483" t="e">
        <f>IF(ISNUMBER(Regressions!O111),ROUND(Regressions!O111, 1), NA())</f>
        <v>#N/A</v>
      </c>
      <c r="O68" s="429" t="e">
        <f>IF(ISNUMBER(Regressions!Q111),ROUND(Regressions!Q111, 1), NA())</f>
        <v>#N/A</v>
      </c>
      <c r="P68" s="427" t="e">
        <f>IF(ISNUMBER(Regressions!R111),ROUND(Regressions!R111, 1), NA())</f>
        <v>#N/A</v>
      </c>
      <c r="Q68" s="430" t="e">
        <f>IF(ISNUMBER(Regressions!S111),ROUND(Regressions!S111, 1), NA())</f>
        <v>#N/A</v>
      </c>
      <c r="R68" s="428" t="e">
        <f>IF(ISNUMBER(Regressions!T111),ROUND(Regressions!T111, 1), NA())</f>
        <v>#N/A</v>
      </c>
      <c r="S68" s="483" t="e">
        <f>IF(ISNUMBER(Regressions!U111),ROUND(Regressions!U111, 1), NA())</f>
        <v>#N/A</v>
      </c>
    </row>
    <row r="69" spans="1:19" x14ac:dyDescent="0.2">
      <c r="A69" s="422" t="str">
        <f>IF(ISBLANK(Regressions!A112), " ", Regressions!A112)</f>
        <v>Ethiopia</v>
      </c>
      <c r="B69" s="423">
        <f>IF(ISBLANK(Regressions!B112), " ", Regressions!B112)</f>
        <v>2005</v>
      </c>
      <c r="C69" s="431" t="str">
        <f>IF(ISBLANK(Regressions!C112), " ", Regressions!C112)</f>
        <v>Pre-primary</v>
      </c>
      <c r="D69" s="425">
        <f>IF(ISBLANK(Regressions!D112), " ", Regressions!D112)</f>
        <v>7509494</v>
      </c>
      <c r="E69" s="426" t="e">
        <f>IF(ISNUMBER(Regressions!E112),ROUND(Regressions!E112, 1), NA())</f>
        <v>#N/A</v>
      </c>
      <c r="F69" s="427" t="e">
        <f>IF(ISNUMBER(Regressions!F112),ROUND(Regressions!F112, 1), NA())</f>
        <v>#N/A</v>
      </c>
      <c r="G69" s="482" t="e">
        <f>IF(ISNUMBER(Regressions!G112),ROUND(Regressions!G112, 1), NA())</f>
        <v>#N/A</v>
      </c>
      <c r="H69" s="428" t="e">
        <f>IF(ISNUMBER(Regressions!H112),ROUND(Regressions!H112, 1), NA())</f>
        <v>#N/A</v>
      </c>
      <c r="I69" s="483" t="e">
        <f>IF(ISNUMBER(Regressions!I112),ROUND(Regressions!I112, 1), NA())</f>
        <v>#N/A</v>
      </c>
      <c r="J69" s="429" t="e">
        <f>IF(ISNUMBER(Regressions!K112),ROUND(Regressions!K112, 1), NA())</f>
        <v>#N/A</v>
      </c>
      <c r="K69" s="427" t="e">
        <f>IF(ISNUMBER(Regressions!L112),ROUND(Regressions!L112, 1), NA())</f>
        <v>#N/A</v>
      </c>
      <c r="L69" s="484" t="e">
        <f>IF(ISNUMBER(Regressions!M112),ROUND(Regressions!M112, 1), NA())</f>
        <v>#N/A</v>
      </c>
      <c r="M69" s="428" t="e">
        <f>IF(ISNUMBER(Regressions!N112),ROUND(Regressions!N112, 1), NA())</f>
        <v>#N/A</v>
      </c>
      <c r="N69" s="483" t="e">
        <f>IF(ISNUMBER(Regressions!O112),ROUND(Regressions!O112, 1), NA())</f>
        <v>#N/A</v>
      </c>
      <c r="O69" s="429" t="e">
        <f>IF(ISNUMBER(Regressions!Q112),ROUND(Regressions!Q112, 1), NA())</f>
        <v>#N/A</v>
      </c>
      <c r="P69" s="427" t="e">
        <f>IF(ISNUMBER(Regressions!R112),ROUND(Regressions!R112, 1), NA())</f>
        <v>#N/A</v>
      </c>
      <c r="Q69" s="430" t="e">
        <f>IF(ISNUMBER(Regressions!S112),ROUND(Regressions!S112, 1), NA())</f>
        <v>#N/A</v>
      </c>
      <c r="R69" s="428" t="e">
        <f>IF(ISNUMBER(Regressions!T112),ROUND(Regressions!T112, 1), NA())</f>
        <v>#N/A</v>
      </c>
      <c r="S69" s="483" t="e">
        <f>IF(ISNUMBER(Regressions!U112),ROUND(Regressions!U112, 1), NA())</f>
        <v>#N/A</v>
      </c>
    </row>
    <row r="70" spans="1:19" x14ac:dyDescent="0.2">
      <c r="A70" s="422" t="str">
        <f>IF(ISBLANK(Regressions!A113), " ", Regressions!A113)</f>
        <v>Ethiopia</v>
      </c>
      <c r="B70" s="423">
        <f>IF(ISBLANK(Regressions!B113), " ", Regressions!B113)</f>
        <v>2006</v>
      </c>
      <c r="C70" s="431" t="str">
        <f>IF(ISBLANK(Regressions!C113), " ", Regressions!C113)</f>
        <v>Pre-primary</v>
      </c>
      <c r="D70" s="425">
        <f>IF(ISBLANK(Regressions!D113), " ", Regressions!D113)</f>
        <v>7667359</v>
      </c>
      <c r="E70" s="426" t="e">
        <f>IF(ISNUMBER(Regressions!E113),ROUND(Regressions!E113, 1), NA())</f>
        <v>#N/A</v>
      </c>
      <c r="F70" s="427" t="e">
        <f>IF(ISNUMBER(Regressions!F113),ROUND(Regressions!F113, 1), NA())</f>
        <v>#N/A</v>
      </c>
      <c r="G70" s="482" t="e">
        <f>IF(ISNUMBER(Regressions!G113),ROUND(Regressions!G113, 1), NA())</f>
        <v>#N/A</v>
      </c>
      <c r="H70" s="428" t="e">
        <f>IF(ISNUMBER(Regressions!H113),ROUND(Regressions!H113, 1), NA())</f>
        <v>#N/A</v>
      </c>
      <c r="I70" s="483" t="e">
        <f>IF(ISNUMBER(Regressions!I113),ROUND(Regressions!I113, 1), NA())</f>
        <v>#N/A</v>
      </c>
      <c r="J70" s="429" t="e">
        <f>IF(ISNUMBER(Regressions!K113),ROUND(Regressions!K113, 1), NA())</f>
        <v>#N/A</v>
      </c>
      <c r="K70" s="427" t="e">
        <f>IF(ISNUMBER(Regressions!L113),ROUND(Regressions!L113, 1), NA())</f>
        <v>#N/A</v>
      </c>
      <c r="L70" s="484" t="e">
        <f>IF(ISNUMBER(Regressions!M113),ROUND(Regressions!M113, 1), NA())</f>
        <v>#N/A</v>
      </c>
      <c r="M70" s="428" t="e">
        <f>IF(ISNUMBER(Regressions!N113),ROUND(Regressions!N113, 1), NA())</f>
        <v>#N/A</v>
      </c>
      <c r="N70" s="483" t="e">
        <f>IF(ISNUMBER(Regressions!O113),ROUND(Regressions!O113, 1), NA())</f>
        <v>#N/A</v>
      </c>
      <c r="O70" s="429" t="e">
        <f>IF(ISNUMBER(Regressions!Q113),ROUND(Regressions!Q113, 1), NA())</f>
        <v>#N/A</v>
      </c>
      <c r="P70" s="427" t="e">
        <f>IF(ISNUMBER(Regressions!R113),ROUND(Regressions!R113, 1), NA())</f>
        <v>#N/A</v>
      </c>
      <c r="Q70" s="430" t="e">
        <f>IF(ISNUMBER(Regressions!S113),ROUND(Regressions!S113, 1), NA())</f>
        <v>#N/A</v>
      </c>
      <c r="R70" s="428" t="e">
        <f>IF(ISNUMBER(Regressions!T113),ROUND(Regressions!T113, 1), NA())</f>
        <v>#N/A</v>
      </c>
      <c r="S70" s="483" t="e">
        <f>IF(ISNUMBER(Regressions!U113),ROUND(Regressions!U113, 1), NA())</f>
        <v>#N/A</v>
      </c>
    </row>
    <row r="71" spans="1:19" x14ac:dyDescent="0.2">
      <c r="A71" s="422" t="str">
        <f>IF(ISBLANK(Regressions!A114), " ", Regressions!A114)</f>
        <v>Ethiopia</v>
      </c>
      <c r="B71" s="423">
        <f>IF(ISBLANK(Regressions!B114), " ", Regressions!B114)</f>
        <v>2007</v>
      </c>
      <c r="C71" s="431" t="str">
        <f>IF(ISBLANK(Regressions!C114), " ", Regressions!C114)</f>
        <v>Pre-primary</v>
      </c>
      <c r="D71" s="425">
        <f>IF(ISBLANK(Regressions!D114), " ", Regressions!D114)</f>
        <v>7811977</v>
      </c>
      <c r="E71" s="426" t="e">
        <f>IF(ISNUMBER(Regressions!E114),ROUND(Regressions!E114, 1), NA())</f>
        <v>#N/A</v>
      </c>
      <c r="F71" s="427" t="e">
        <f>IF(ISNUMBER(Regressions!F114),ROUND(Regressions!F114, 1), NA())</f>
        <v>#N/A</v>
      </c>
      <c r="G71" s="482" t="e">
        <f>IF(ISNUMBER(Regressions!G114),ROUND(Regressions!G114, 1), NA())</f>
        <v>#N/A</v>
      </c>
      <c r="H71" s="428" t="e">
        <f>IF(ISNUMBER(Regressions!H114),ROUND(Regressions!H114, 1), NA())</f>
        <v>#N/A</v>
      </c>
      <c r="I71" s="483" t="e">
        <f>IF(ISNUMBER(Regressions!I114),ROUND(Regressions!I114, 1), NA())</f>
        <v>#N/A</v>
      </c>
      <c r="J71" s="429" t="e">
        <f>IF(ISNUMBER(Regressions!K114),ROUND(Regressions!K114, 1), NA())</f>
        <v>#N/A</v>
      </c>
      <c r="K71" s="427" t="e">
        <f>IF(ISNUMBER(Regressions!L114),ROUND(Regressions!L114, 1), NA())</f>
        <v>#N/A</v>
      </c>
      <c r="L71" s="484" t="e">
        <f>IF(ISNUMBER(Regressions!M114),ROUND(Regressions!M114, 1), NA())</f>
        <v>#N/A</v>
      </c>
      <c r="M71" s="428" t="e">
        <f>IF(ISNUMBER(Regressions!N114),ROUND(Regressions!N114, 1), NA())</f>
        <v>#N/A</v>
      </c>
      <c r="N71" s="483" t="e">
        <f>IF(ISNUMBER(Regressions!O114),ROUND(Regressions!O114, 1), NA())</f>
        <v>#N/A</v>
      </c>
      <c r="O71" s="429" t="e">
        <f>IF(ISNUMBER(Regressions!Q114),ROUND(Regressions!Q114, 1), NA())</f>
        <v>#N/A</v>
      </c>
      <c r="P71" s="427" t="e">
        <f>IF(ISNUMBER(Regressions!R114),ROUND(Regressions!R114, 1), NA())</f>
        <v>#N/A</v>
      </c>
      <c r="Q71" s="430" t="e">
        <f>IF(ISNUMBER(Regressions!S114),ROUND(Regressions!S114, 1), NA())</f>
        <v>#N/A</v>
      </c>
      <c r="R71" s="428" t="e">
        <f>IF(ISNUMBER(Regressions!T114),ROUND(Regressions!T114, 1), NA())</f>
        <v>#N/A</v>
      </c>
      <c r="S71" s="483" t="e">
        <f>IF(ISNUMBER(Regressions!U114),ROUND(Regressions!U114, 1), NA())</f>
        <v>#N/A</v>
      </c>
    </row>
    <row r="72" spans="1:19" x14ac:dyDescent="0.2">
      <c r="A72" s="422" t="str">
        <f>IF(ISBLANK(Regressions!A115), " ", Regressions!A115)</f>
        <v>Ethiopia</v>
      </c>
      <c r="B72" s="423">
        <f>IF(ISBLANK(Regressions!B115), " ", Regressions!B115)</f>
        <v>2008</v>
      </c>
      <c r="C72" s="431" t="str">
        <f>IF(ISBLANK(Regressions!C115), " ", Regressions!C115)</f>
        <v>Pre-primary</v>
      </c>
      <c r="D72" s="425">
        <f>IF(ISBLANK(Regressions!D115), " ", Regressions!D115)</f>
        <v>7921200</v>
      </c>
      <c r="E72" s="426" t="e">
        <f>IF(ISNUMBER(Regressions!E115),ROUND(Regressions!E115, 1), NA())</f>
        <v>#N/A</v>
      </c>
      <c r="F72" s="427" t="e">
        <f>IF(ISNUMBER(Regressions!F115),ROUND(Regressions!F115, 1), NA())</f>
        <v>#N/A</v>
      </c>
      <c r="G72" s="482" t="e">
        <f>IF(ISNUMBER(Regressions!G115),ROUND(Regressions!G115, 1), NA())</f>
        <v>#N/A</v>
      </c>
      <c r="H72" s="428" t="e">
        <f>IF(ISNUMBER(Regressions!H115),ROUND(Regressions!H115, 1), NA())</f>
        <v>#N/A</v>
      </c>
      <c r="I72" s="483" t="e">
        <f>IF(ISNUMBER(Regressions!I115),ROUND(Regressions!I115, 1), NA())</f>
        <v>#N/A</v>
      </c>
      <c r="J72" s="429" t="e">
        <f>IF(ISNUMBER(Regressions!K115),ROUND(Regressions!K115, 1), NA())</f>
        <v>#N/A</v>
      </c>
      <c r="K72" s="427" t="e">
        <f>IF(ISNUMBER(Regressions!L115),ROUND(Regressions!L115, 1), NA())</f>
        <v>#N/A</v>
      </c>
      <c r="L72" s="484" t="e">
        <f>IF(ISNUMBER(Regressions!M115),ROUND(Regressions!M115, 1), NA())</f>
        <v>#N/A</v>
      </c>
      <c r="M72" s="428" t="e">
        <f>IF(ISNUMBER(Regressions!N115),ROUND(Regressions!N115, 1), NA())</f>
        <v>#N/A</v>
      </c>
      <c r="N72" s="483" t="e">
        <f>IF(ISNUMBER(Regressions!O115),ROUND(Regressions!O115, 1), NA())</f>
        <v>#N/A</v>
      </c>
      <c r="O72" s="429" t="e">
        <f>IF(ISNUMBER(Regressions!Q115),ROUND(Regressions!Q115, 1), NA())</f>
        <v>#N/A</v>
      </c>
      <c r="P72" s="427" t="e">
        <f>IF(ISNUMBER(Regressions!R115),ROUND(Regressions!R115, 1), NA())</f>
        <v>#N/A</v>
      </c>
      <c r="Q72" s="430" t="e">
        <f>IF(ISNUMBER(Regressions!S115),ROUND(Regressions!S115, 1), NA())</f>
        <v>#N/A</v>
      </c>
      <c r="R72" s="428" t="e">
        <f>IF(ISNUMBER(Regressions!T115),ROUND(Regressions!T115, 1), NA())</f>
        <v>#N/A</v>
      </c>
      <c r="S72" s="483" t="e">
        <f>IF(ISNUMBER(Regressions!U115),ROUND(Regressions!U115, 1), NA())</f>
        <v>#N/A</v>
      </c>
    </row>
    <row r="73" spans="1:19" x14ac:dyDescent="0.2">
      <c r="A73" s="422" t="str">
        <f>IF(ISBLANK(Regressions!A116), " ", Regressions!A116)</f>
        <v>Ethiopia</v>
      </c>
      <c r="B73" s="423">
        <f>IF(ISBLANK(Regressions!B116), " ", Regressions!B116)</f>
        <v>2009</v>
      </c>
      <c r="C73" s="431" t="str">
        <f>IF(ISBLANK(Regressions!C116), " ", Regressions!C116)</f>
        <v>Pre-primary</v>
      </c>
      <c r="D73" s="425">
        <f>IF(ISBLANK(Regressions!D116), " ", Regressions!D116)</f>
        <v>8006913</v>
      </c>
      <c r="E73" s="426" t="e">
        <f>IF(ISNUMBER(Regressions!E116),ROUND(Regressions!E116, 1), NA())</f>
        <v>#N/A</v>
      </c>
      <c r="F73" s="427" t="e">
        <f>IF(ISNUMBER(Regressions!F116),ROUND(Regressions!F116, 1), NA())</f>
        <v>#N/A</v>
      </c>
      <c r="G73" s="482" t="e">
        <f>IF(ISNUMBER(Regressions!G116),ROUND(Regressions!G116, 1), NA())</f>
        <v>#N/A</v>
      </c>
      <c r="H73" s="428" t="e">
        <f>IF(ISNUMBER(Regressions!H116),ROUND(Regressions!H116, 1), NA())</f>
        <v>#N/A</v>
      </c>
      <c r="I73" s="483" t="e">
        <f>IF(ISNUMBER(Regressions!I116),ROUND(Regressions!I116, 1), NA())</f>
        <v>#N/A</v>
      </c>
      <c r="J73" s="429" t="e">
        <f>IF(ISNUMBER(Regressions!K116),ROUND(Regressions!K116, 1), NA())</f>
        <v>#N/A</v>
      </c>
      <c r="K73" s="427" t="e">
        <f>IF(ISNUMBER(Regressions!L116),ROUND(Regressions!L116, 1), NA())</f>
        <v>#N/A</v>
      </c>
      <c r="L73" s="484" t="e">
        <f>IF(ISNUMBER(Regressions!M116),ROUND(Regressions!M116, 1), NA())</f>
        <v>#N/A</v>
      </c>
      <c r="M73" s="428" t="e">
        <f>IF(ISNUMBER(Regressions!N116),ROUND(Regressions!N116, 1), NA())</f>
        <v>#N/A</v>
      </c>
      <c r="N73" s="483" t="e">
        <f>IF(ISNUMBER(Regressions!O116),ROUND(Regressions!O116, 1), NA())</f>
        <v>#N/A</v>
      </c>
      <c r="O73" s="429" t="e">
        <f>IF(ISNUMBER(Regressions!Q116),ROUND(Regressions!Q116, 1), NA())</f>
        <v>#N/A</v>
      </c>
      <c r="P73" s="427" t="e">
        <f>IF(ISNUMBER(Regressions!R116),ROUND(Regressions!R116, 1), NA())</f>
        <v>#N/A</v>
      </c>
      <c r="Q73" s="430" t="e">
        <f>IF(ISNUMBER(Regressions!S116),ROUND(Regressions!S116, 1), NA())</f>
        <v>#N/A</v>
      </c>
      <c r="R73" s="428" t="e">
        <f>IF(ISNUMBER(Regressions!T116),ROUND(Regressions!T116, 1), NA())</f>
        <v>#N/A</v>
      </c>
      <c r="S73" s="483" t="e">
        <f>IF(ISNUMBER(Regressions!U116),ROUND(Regressions!U116, 1), NA())</f>
        <v>#N/A</v>
      </c>
    </row>
    <row r="74" spans="1:19" x14ac:dyDescent="0.2">
      <c r="A74" s="422" t="str">
        <f>IF(ISBLANK(Regressions!A117), " ", Regressions!A117)</f>
        <v>Ethiopia</v>
      </c>
      <c r="B74" s="423">
        <f>IF(ISBLANK(Regressions!B117), " ", Regressions!B117)</f>
        <v>2010</v>
      </c>
      <c r="C74" s="431" t="str">
        <f>IF(ISBLANK(Regressions!C117), " ", Regressions!C117)</f>
        <v>Pre-primary</v>
      </c>
      <c r="D74" s="425">
        <f>IF(ISBLANK(Regressions!D117), " ", Regressions!D117)</f>
        <v>8084692</v>
      </c>
      <c r="E74" s="426" t="e">
        <f>IF(ISNUMBER(Regressions!E117),ROUND(Regressions!E117, 1), NA())</f>
        <v>#N/A</v>
      </c>
      <c r="F74" s="427" t="e">
        <f>IF(ISNUMBER(Regressions!F117),ROUND(Regressions!F117, 1), NA())</f>
        <v>#N/A</v>
      </c>
      <c r="G74" s="482" t="e">
        <f>IF(ISNUMBER(Regressions!G117),ROUND(Regressions!G117, 1), NA())</f>
        <v>#N/A</v>
      </c>
      <c r="H74" s="428" t="e">
        <f>IF(ISNUMBER(Regressions!H117),ROUND(Regressions!H117, 1), NA())</f>
        <v>#N/A</v>
      </c>
      <c r="I74" s="483" t="e">
        <f>IF(ISNUMBER(Regressions!I117),ROUND(Regressions!I117, 1), NA())</f>
        <v>#N/A</v>
      </c>
      <c r="J74" s="429" t="e">
        <f>IF(ISNUMBER(Regressions!K117),ROUND(Regressions!K117, 1), NA())</f>
        <v>#N/A</v>
      </c>
      <c r="K74" s="427" t="e">
        <f>IF(ISNUMBER(Regressions!L117),ROUND(Regressions!L117, 1), NA())</f>
        <v>#N/A</v>
      </c>
      <c r="L74" s="484" t="e">
        <f>IF(ISNUMBER(Regressions!M117),ROUND(Regressions!M117, 1), NA())</f>
        <v>#N/A</v>
      </c>
      <c r="M74" s="428" t="e">
        <f>IF(ISNUMBER(Regressions!N117),ROUND(Regressions!N117, 1), NA())</f>
        <v>#N/A</v>
      </c>
      <c r="N74" s="483" t="e">
        <f>IF(ISNUMBER(Regressions!O117),ROUND(Regressions!O117, 1), NA())</f>
        <v>#N/A</v>
      </c>
      <c r="O74" s="429" t="e">
        <f>IF(ISNUMBER(Regressions!Q117),ROUND(Regressions!Q117, 1), NA())</f>
        <v>#N/A</v>
      </c>
      <c r="P74" s="427" t="e">
        <f>IF(ISNUMBER(Regressions!R117),ROUND(Regressions!R117, 1), NA())</f>
        <v>#N/A</v>
      </c>
      <c r="Q74" s="430" t="e">
        <f>IF(ISNUMBER(Regressions!S117),ROUND(Regressions!S117, 1), NA())</f>
        <v>#N/A</v>
      </c>
      <c r="R74" s="428" t="e">
        <f>IF(ISNUMBER(Regressions!T117),ROUND(Regressions!T117, 1), NA())</f>
        <v>#N/A</v>
      </c>
      <c r="S74" s="483" t="e">
        <f>IF(ISNUMBER(Regressions!U117),ROUND(Regressions!U117, 1), NA())</f>
        <v>#N/A</v>
      </c>
    </row>
    <row r="75" spans="1:19" x14ac:dyDescent="0.2">
      <c r="A75" s="422" t="str">
        <f>IF(ISBLANK(Regressions!A118), " ", Regressions!A118)</f>
        <v>Ethiopia</v>
      </c>
      <c r="B75" s="423">
        <f>IF(ISBLANK(Regressions!B118), " ", Regressions!B118)</f>
        <v>2011</v>
      </c>
      <c r="C75" s="431" t="str">
        <f>IF(ISBLANK(Regressions!C118), " ", Regressions!C118)</f>
        <v>Pre-primary</v>
      </c>
      <c r="D75" s="425">
        <f>IF(ISBLANK(Regressions!D118), " ", Regressions!D118)</f>
        <v>8173618</v>
      </c>
      <c r="E75" s="426" t="e">
        <f>IF(ISNUMBER(Regressions!E118),ROUND(Regressions!E118, 1), NA())</f>
        <v>#N/A</v>
      </c>
      <c r="F75" s="427" t="e">
        <f>IF(ISNUMBER(Regressions!F118),ROUND(Regressions!F118, 1), NA())</f>
        <v>#N/A</v>
      </c>
      <c r="G75" s="482" t="e">
        <f>IF(ISNUMBER(Regressions!G118),ROUND(Regressions!G118, 1), NA())</f>
        <v>#N/A</v>
      </c>
      <c r="H75" s="428" t="e">
        <f>IF(ISNUMBER(Regressions!H118),ROUND(Regressions!H118, 1), NA())</f>
        <v>#N/A</v>
      </c>
      <c r="I75" s="483" t="e">
        <f>IF(ISNUMBER(Regressions!I118),ROUND(Regressions!I118, 1), NA())</f>
        <v>#N/A</v>
      </c>
      <c r="J75" s="429" t="e">
        <f>IF(ISNUMBER(Regressions!K118),ROUND(Regressions!K118, 1), NA())</f>
        <v>#N/A</v>
      </c>
      <c r="K75" s="427" t="e">
        <f>IF(ISNUMBER(Regressions!L118),ROUND(Regressions!L118, 1), NA())</f>
        <v>#N/A</v>
      </c>
      <c r="L75" s="484" t="e">
        <f>IF(ISNUMBER(Regressions!M118),ROUND(Regressions!M118, 1), NA())</f>
        <v>#N/A</v>
      </c>
      <c r="M75" s="428" t="e">
        <f>IF(ISNUMBER(Regressions!N118),ROUND(Regressions!N118, 1), NA())</f>
        <v>#N/A</v>
      </c>
      <c r="N75" s="483" t="e">
        <f>IF(ISNUMBER(Regressions!O118),ROUND(Regressions!O118, 1), NA())</f>
        <v>#N/A</v>
      </c>
      <c r="O75" s="429" t="e">
        <f>IF(ISNUMBER(Regressions!Q118),ROUND(Regressions!Q118, 1), NA())</f>
        <v>#N/A</v>
      </c>
      <c r="P75" s="427" t="e">
        <f>IF(ISNUMBER(Regressions!R118),ROUND(Regressions!R118, 1), NA())</f>
        <v>#N/A</v>
      </c>
      <c r="Q75" s="430" t="e">
        <f>IF(ISNUMBER(Regressions!S118),ROUND(Regressions!S118, 1), NA())</f>
        <v>#N/A</v>
      </c>
      <c r="R75" s="428" t="e">
        <f>IF(ISNUMBER(Regressions!T118),ROUND(Regressions!T118, 1), NA())</f>
        <v>#N/A</v>
      </c>
      <c r="S75" s="483" t="e">
        <f>IF(ISNUMBER(Regressions!U118),ROUND(Regressions!U118, 1), NA())</f>
        <v>#N/A</v>
      </c>
    </row>
    <row r="76" spans="1:19" x14ac:dyDescent="0.2">
      <c r="A76" s="422" t="str">
        <f>IF(ISBLANK(Regressions!A119), " ", Regressions!A119)</f>
        <v>Ethiopia</v>
      </c>
      <c r="B76" s="423">
        <f>IF(ISBLANK(Regressions!B119), " ", Regressions!B119)</f>
        <v>2012</v>
      </c>
      <c r="C76" s="431" t="str">
        <f>IF(ISBLANK(Regressions!C119), " ", Regressions!C119)</f>
        <v>Pre-primary</v>
      </c>
      <c r="D76" s="425">
        <f>IF(ISBLANK(Regressions!D119), " ", Regressions!D119)</f>
        <v>8261450</v>
      </c>
      <c r="E76" s="426" t="e">
        <f>IF(ISNUMBER(Regressions!E119),ROUND(Regressions!E119, 1), NA())</f>
        <v>#N/A</v>
      </c>
      <c r="F76" s="427" t="e">
        <f>IF(ISNUMBER(Regressions!F119),ROUND(Regressions!F119, 1), NA())</f>
        <v>#N/A</v>
      </c>
      <c r="G76" s="482" t="e">
        <f>IF(ISNUMBER(Regressions!G119),ROUND(Regressions!G119, 1), NA())</f>
        <v>#N/A</v>
      </c>
      <c r="H76" s="428" t="e">
        <f>IF(ISNUMBER(Regressions!H119),ROUND(Regressions!H119, 1), NA())</f>
        <v>#N/A</v>
      </c>
      <c r="I76" s="483" t="e">
        <f>IF(ISNUMBER(Regressions!I119),ROUND(Regressions!I119, 1), NA())</f>
        <v>#N/A</v>
      </c>
      <c r="J76" s="429" t="e">
        <f>IF(ISNUMBER(Regressions!K119),ROUND(Regressions!K119, 1), NA())</f>
        <v>#N/A</v>
      </c>
      <c r="K76" s="427" t="e">
        <f>IF(ISNUMBER(Regressions!L119),ROUND(Regressions!L119, 1), NA())</f>
        <v>#N/A</v>
      </c>
      <c r="L76" s="484" t="e">
        <f>IF(ISNUMBER(Regressions!M119),ROUND(Regressions!M119, 1), NA())</f>
        <v>#N/A</v>
      </c>
      <c r="M76" s="428" t="e">
        <f>IF(ISNUMBER(Regressions!N119),ROUND(Regressions!N119, 1), NA())</f>
        <v>#N/A</v>
      </c>
      <c r="N76" s="483" t="e">
        <f>IF(ISNUMBER(Regressions!O119),ROUND(Regressions!O119, 1), NA())</f>
        <v>#N/A</v>
      </c>
      <c r="O76" s="429" t="e">
        <f>IF(ISNUMBER(Regressions!Q119),ROUND(Regressions!Q119, 1), NA())</f>
        <v>#N/A</v>
      </c>
      <c r="P76" s="427" t="e">
        <f>IF(ISNUMBER(Regressions!R119),ROUND(Regressions!R119, 1), NA())</f>
        <v>#N/A</v>
      </c>
      <c r="Q76" s="430" t="e">
        <f>IF(ISNUMBER(Regressions!S119),ROUND(Regressions!S119, 1), NA())</f>
        <v>#N/A</v>
      </c>
      <c r="R76" s="428" t="e">
        <f>IF(ISNUMBER(Regressions!T119),ROUND(Regressions!T119, 1), NA())</f>
        <v>#N/A</v>
      </c>
      <c r="S76" s="483" t="e">
        <f>IF(ISNUMBER(Regressions!U119),ROUND(Regressions!U119, 1), NA())</f>
        <v>#N/A</v>
      </c>
    </row>
    <row r="77" spans="1:19" x14ac:dyDescent="0.2">
      <c r="A77" s="422" t="str">
        <f>IF(ISBLANK(Regressions!A120), " ", Regressions!A120)</f>
        <v>Ethiopia</v>
      </c>
      <c r="B77" s="423">
        <f>IF(ISBLANK(Regressions!B120), " ", Regressions!B120)</f>
        <v>2013</v>
      </c>
      <c r="C77" s="431" t="str">
        <f>IF(ISBLANK(Regressions!C120), " ", Regressions!C120)</f>
        <v>Pre-primary</v>
      </c>
      <c r="D77" s="425">
        <f>IF(ISBLANK(Regressions!D120), " ", Regressions!D120)</f>
        <v>8347134</v>
      </c>
      <c r="E77" s="426" t="e">
        <f>IF(ISNUMBER(Regressions!E120),ROUND(Regressions!E120, 1), NA())</f>
        <v>#N/A</v>
      </c>
      <c r="F77" s="427" t="e">
        <f>IF(ISNUMBER(Regressions!F120),ROUND(Regressions!F120, 1), NA())</f>
        <v>#N/A</v>
      </c>
      <c r="G77" s="482" t="e">
        <f>IF(ISNUMBER(Regressions!G120),ROUND(Regressions!G120, 1), NA())</f>
        <v>#N/A</v>
      </c>
      <c r="H77" s="428" t="e">
        <f>IF(ISNUMBER(Regressions!H120),ROUND(Regressions!H120, 1), NA())</f>
        <v>#N/A</v>
      </c>
      <c r="I77" s="483" t="e">
        <f>IF(ISNUMBER(Regressions!I120),ROUND(Regressions!I120, 1), NA())</f>
        <v>#N/A</v>
      </c>
      <c r="J77" s="429" t="e">
        <f>IF(ISNUMBER(Regressions!K120),ROUND(Regressions!K120, 1), NA())</f>
        <v>#N/A</v>
      </c>
      <c r="K77" s="427" t="e">
        <f>IF(ISNUMBER(Regressions!L120),ROUND(Regressions!L120, 1), NA())</f>
        <v>#N/A</v>
      </c>
      <c r="L77" s="484" t="e">
        <f>IF(ISNUMBER(Regressions!M120),ROUND(Regressions!M120, 1), NA())</f>
        <v>#N/A</v>
      </c>
      <c r="M77" s="428" t="e">
        <f>IF(ISNUMBER(Regressions!N120),ROUND(Regressions!N120, 1), NA())</f>
        <v>#N/A</v>
      </c>
      <c r="N77" s="483" t="e">
        <f>IF(ISNUMBER(Regressions!O120),ROUND(Regressions!O120, 1), NA())</f>
        <v>#N/A</v>
      </c>
      <c r="O77" s="429" t="e">
        <f>IF(ISNUMBER(Regressions!Q120),ROUND(Regressions!Q120, 1), NA())</f>
        <v>#N/A</v>
      </c>
      <c r="P77" s="427" t="e">
        <f>IF(ISNUMBER(Regressions!R120),ROUND(Regressions!R120, 1), NA())</f>
        <v>#N/A</v>
      </c>
      <c r="Q77" s="430" t="e">
        <f>IF(ISNUMBER(Regressions!S120),ROUND(Regressions!S120, 1), NA())</f>
        <v>#N/A</v>
      </c>
      <c r="R77" s="428" t="e">
        <f>IF(ISNUMBER(Regressions!T120),ROUND(Regressions!T120, 1), NA())</f>
        <v>#N/A</v>
      </c>
      <c r="S77" s="483" t="e">
        <f>IF(ISNUMBER(Regressions!U120),ROUND(Regressions!U120, 1), NA())</f>
        <v>#N/A</v>
      </c>
    </row>
    <row r="78" spans="1:19" x14ac:dyDescent="0.2">
      <c r="A78" s="422" t="str">
        <f>IF(ISBLANK(Regressions!A121), " ", Regressions!A121)</f>
        <v>Ethiopia</v>
      </c>
      <c r="B78" s="423">
        <f>IF(ISBLANK(Regressions!B121), " ", Regressions!B121)</f>
        <v>2014</v>
      </c>
      <c r="C78" s="431" t="str">
        <f>IF(ISBLANK(Regressions!C121), " ", Regressions!C121)</f>
        <v>Pre-primary</v>
      </c>
      <c r="D78" s="425">
        <f>IF(ISBLANK(Regressions!D121), " ", Regressions!D121)</f>
        <v>8436810</v>
      </c>
      <c r="E78" s="426" t="e">
        <f>IF(ISNUMBER(Regressions!E121),ROUND(Regressions!E121, 1), NA())</f>
        <v>#N/A</v>
      </c>
      <c r="F78" s="427" t="e">
        <f>IF(ISNUMBER(Regressions!F121),ROUND(Regressions!F121, 1), NA())</f>
        <v>#N/A</v>
      </c>
      <c r="G78" s="482" t="e">
        <f>IF(ISNUMBER(Regressions!G121),ROUND(Regressions!G121, 1), NA())</f>
        <v>#N/A</v>
      </c>
      <c r="H78" s="428" t="e">
        <f>IF(ISNUMBER(Regressions!H121),ROUND(Regressions!H121, 1), NA())</f>
        <v>#N/A</v>
      </c>
      <c r="I78" s="483" t="e">
        <f>IF(ISNUMBER(Regressions!I121),ROUND(Regressions!I121, 1), NA())</f>
        <v>#N/A</v>
      </c>
      <c r="J78" s="429" t="e">
        <f>IF(ISNUMBER(Regressions!K121),ROUND(Regressions!K121, 1), NA())</f>
        <v>#N/A</v>
      </c>
      <c r="K78" s="427" t="e">
        <f>IF(ISNUMBER(Regressions!L121),ROUND(Regressions!L121, 1), NA())</f>
        <v>#N/A</v>
      </c>
      <c r="L78" s="484" t="e">
        <f>IF(ISNUMBER(Regressions!M121),ROUND(Regressions!M121, 1), NA())</f>
        <v>#N/A</v>
      </c>
      <c r="M78" s="428" t="e">
        <f>IF(ISNUMBER(Regressions!N121),ROUND(Regressions!N121, 1), NA())</f>
        <v>#N/A</v>
      </c>
      <c r="N78" s="483" t="e">
        <f>IF(ISNUMBER(Regressions!O121),ROUND(Regressions!O121, 1), NA())</f>
        <v>#N/A</v>
      </c>
      <c r="O78" s="429" t="e">
        <f>IF(ISNUMBER(Regressions!Q121),ROUND(Regressions!Q121, 1), NA())</f>
        <v>#N/A</v>
      </c>
      <c r="P78" s="427" t="e">
        <f>IF(ISNUMBER(Regressions!R121),ROUND(Regressions!R121, 1), NA())</f>
        <v>#N/A</v>
      </c>
      <c r="Q78" s="430" t="e">
        <f>IF(ISNUMBER(Regressions!S121),ROUND(Regressions!S121, 1), NA())</f>
        <v>#N/A</v>
      </c>
      <c r="R78" s="428" t="e">
        <f>IF(ISNUMBER(Regressions!T121),ROUND(Regressions!T121, 1), NA())</f>
        <v>#N/A</v>
      </c>
      <c r="S78" s="483" t="e">
        <f>IF(ISNUMBER(Regressions!U121),ROUND(Regressions!U121, 1), NA())</f>
        <v>#N/A</v>
      </c>
    </row>
    <row r="79" spans="1:19" x14ac:dyDescent="0.2">
      <c r="A79" s="422" t="str">
        <f>IF(ISBLANK(Regressions!A122), " ", Regressions!A122)</f>
        <v>Ethiopia</v>
      </c>
      <c r="B79" s="423">
        <f>IF(ISBLANK(Regressions!B122), " ", Regressions!B122)</f>
        <v>2015</v>
      </c>
      <c r="C79" s="431" t="str">
        <f>IF(ISBLANK(Regressions!C122), " ", Regressions!C122)</f>
        <v>Pre-primary</v>
      </c>
      <c r="D79" s="425">
        <f>IF(ISBLANK(Regressions!D122), " ", Regressions!D122)</f>
        <v>8537294</v>
      </c>
      <c r="E79" s="426" t="e">
        <f>IF(ISNUMBER(Regressions!E122),ROUND(Regressions!E122, 1), NA())</f>
        <v>#N/A</v>
      </c>
      <c r="F79" s="427" t="e">
        <f>IF(ISNUMBER(Regressions!F122),ROUND(Regressions!F122, 1), NA())</f>
        <v>#N/A</v>
      </c>
      <c r="G79" s="482" t="e">
        <f>IF(ISNUMBER(Regressions!G122),ROUND(Regressions!G122, 1), NA())</f>
        <v>#N/A</v>
      </c>
      <c r="H79" s="428" t="e">
        <f>IF(ISNUMBER(Regressions!H122),ROUND(Regressions!H122, 1), NA())</f>
        <v>#N/A</v>
      </c>
      <c r="I79" s="483" t="e">
        <f>IF(ISNUMBER(Regressions!I122),ROUND(Regressions!I122, 1), NA())</f>
        <v>#N/A</v>
      </c>
      <c r="J79" s="429" t="e">
        <f>IF(ISNUMBER(Regressions!K122),ROUND(Regressions!K122, 1), NA())</f>
        <v>#N/A</v>
      </c>
      <c r="K79" s="427" t="e">
        <f>IF(ISNUMBER(Regressions!L122),ROUND(Regressions!L122, 1), NA())</f>
        <v>#N/A</v>
      </c>
      <c r="L79" s="484" t="e">
        <f>IF(ISNUMBER(Regressions!M122),ROUND(Regressions!M122, 1), NA())</f>
        <v>#N/A</v>
      </c>
      <c r="M79" s="428" t="e">
        <f>IF(ISNUMBER(Regressions!N122),ROUND(Regressions!N122, 1), NA())</f>
        <v>#N/A</v>
      </c>
      <c r="N79" s="483" t="e">
        <f>IF(ISNUMBER(Regressions!O122),ROUND(Regressions!O122, 1), NA())</f>
        <v>#N/A</v>
      </c>
      <c r="O79" s="429" t="e">
        <f>IF(ISNUMBER(Regressions!Q122),ROUND(Regressions!Q122, 1), NA())</f>
        <v>#N/A</v>
      </c>
      <c r="P79" s="427" t="e">
        <f>IF(ISNUMBER(Regressions!R122),ROUND(Regressions!R122, 1), NA())</f>
        <v>#N/A</v>
      </c>
      <c r="Q79" s="430" t="e">
        <f>IF(ISNUMBER(Regressions!S122),ROUND(Regressions!S122, 1), NA())</f>
        <v>#N/A</v>
      </c>
      <c r="R79" s="428" t="e">
        <f>IF(ISNUMBER(Regressions!T122),ROUND(Regressions!T122, 1), NA())</f>
        <v>#N/A</v>
      </c>
      <c r="S79" s="483" t="e">
        <f>IF(ISNUMBER(Regressions!U122),ROUND(Regressions!U122, 1), NA())</f>
        <v>#N/A</v>
      </c>
    </row>
    <row r="80" spans="1:19" x14ac:dyDescent="0.2">
      <c r="A80" s="422" t="str">
        <f>IF(ISBLANK(Regressions!A123), " ", Regressions!A123)</f>
        <v>Ethiopia</v>
      </c>
      <c r="B80" s="423">
        <f>IF(ISBLANK(Regressions!B123), " ", Regressions!B123)</f>
        <v>2016</v>
      </c>
      <c r="C80" s="431" t="str">
        <f>IF(ISBLANK(Regressions!C123), " ", Regressions!C123)</f>
        <v>Pre-primary</v>
      </c>
      <c r="D80" s="425">
        <f>IF(ISBLANK(Regressions!D123), " ", Regressions!D123)</f>
        <v>8656441</v>
      </c>
      <c r="E80" s="426" t="e">
        <f>IF(ISNUMBER(Regressions!E123),ROUND(Regressions!E123, 1), NA())</f>
        <v>#N/A</v>
      </c>
      <c r="F80" s="427" t="e">
        <f>IF(ISNUMBER(Regressions!F123),ROUND(Regressions!F123, 1), NA())</f>
        <v>#N/A</v>
      </c>
      <c r="G80" s="482" t="e">
        <f>IF(ISNUMBER(Regressions!G123),ROUND(Regressions!G123, 1), NA())</f>
        <v>#N/A</v>
      </c>
      <c r="H80" s="428" t="e">
        <f>IF(ISNUMBER(Regressions!H123),ROUND(Regressions!H123, 1), NA())</f>
        <v>#N/A</v>
      </c>
      <c r="I80" s="483" t="e">
        <f>IF(ISNUMBER(Regressions!I123),ROUND(Regressions!I123, 1), NA())</f>
        <v>#N/A</v>
      </c>
      <c r="J80" s="429" t="e">
        <f>IF(ISNUMBER(Regressions!K123),ROUND(Regressions!K123, 1), NA())</f>
        <v>#N/A</v>
      </c>
      <c r="K80" s="427" t="e">
        <f>IF(ISNUMBER(Regressions!L123),ROUND(Regressions!L123, 1), NA())</f>
        <v>#N/A</v>
      </c>
      <c r="L80" s="484" t="e">
        <f>IF(ISNUMBER(Regressions!M123),ROUND(Regressions!M123, 1), NA())</f>
        <v>#N/A</v>
      </c>
      <c r="M80" s="428" t="e">
        <f>IF(ISNUMBER(Regressions!N123),ROUND(Regressions!N123, 1), NA())</f>
        <v>#N/A</v>
      </c>
      <c r="N80" s="483" t="e">
        <f>IF(ISNUMBER(Regressions!O123),ROUND(Regressions!O123, 1), NA())</f>
        <v>#N/A</v>
      </c>
      <c r="O80" s="429" t="e">
        <f>IF(ISNUMBER(Regressions!Q123),ROUND(Regressions!Q123, 1), NA())</f>
        <v>#N/A</v>
      </c>
      <c r="P80" s="427" t="e">
        <f>IF(ISNUMBER(Regressions!R123),ROUND(Regressions!R123, 1), NA())</f>
        <v>#N/A</v>
      </c>
      <c r="Q80" s="430" t="e">
        <f>IF(ISNUMBER(Regressions!S123),ROUND(Regressions!S123, 1), NA())</f>
        <v>#N/A</v>
      </c>
      <c r="R80" s="428" t="e">
        <f>IF(ISNUMBER(Regressions!T123),ROUND(Regressions!T123, 1), NA())</f>
        <v>#N/A</v>
      </c>
      <c r="S80" s="483" t="e">
        <f>IF(ISNUMBER(Regressions!U123),ROUND(Regressions!U123, 1), NA())</f>
        <v>#N/A</v>
      </c>
    </row>
    <row r="81" spans="1:19" x14ac:dyDescent="0.2">
      <c r="A81" s="422" t="str">
        <f>IF(ISBLANK(Regressions!A124), " ", Regressions!A124)</f>
        <v>Ethiopia</v>
      </c>
      <c r="B81" s="423">
        <f>IF(ISBLANK(Regressions!B124), " ", Regressions!B124)</f>
        <v>2017</v>
      </c>
      <c r="C81" s="431" t="str">
        <f>IF(ISBLANK(Regressions!C124), " ", Regressions!C124)</f>
        <v>Pre-primary</v>
      </c>
      <c r="D81" s="425">
        <f>IF(ISBLANK(Regressions!D124), " ", Regressions!D124)</f>
        <v>8818357</v>
      </c>
      <c r="E81" s="426" t="e">
        <f>IF(ISNUMBER(Regressions!E124),ROUND(Regressions!E124, 1), NA())</f>
        <v>#N/A</v>
      </c>
      <c r="F81" s="427" t="e">
        <f>IF(ISNUMBER(Regressions!F124),ROUND(Regressions!F124, 1), NA())</f>
        <v>#N/A</v>
      </c>
      <c r="G81" s="482" t="e">
        <f>IF(ISNUMBER(Regressions!G124),ROUND(Regressions!G124, 1), NA())</f>
        <v>#N/A</v>
      </c>
      <c r="H81" s="428" t="e">
        <f>IF(ISNUMBER(Regressions!H124),ROUND(Regressions!H124, 1), NA())</f>
        <v>#N/A</v>
      </c>
      <c r="I81" s="483" t="e">
        <f>IF(ISNUMBER(Regressions!I124),ROUND(Regressions!I124, 1), NA())</f>
        <v>#N/A</v>
      </c>
      <c r="J81" s="429" t="e">
        <f>IF(ISNUMBER(Regressions!K124),ROUND(Regressions!K124, 1), NA())</f>
        <v>#N/A</v>
      </c>
      <c r="K81" s="427" t="e">
        <f>IF(ISNUMBER(Regressions!L124),ROUND(Regressions!L124, 1), NA())</f>
        <v>#N/A</v>
      </c>
      <c r="L81" s="484" t="e">
        <f>IF(ISNUMBER(Regressions!M124),ROUND(Regressions!M124, 1), NA())</f>
        <v>#N/A</v>
      </c>
      <c r="M81" s="428" t="e">
        <f>IF(ISNUMBER(Regressions!N124),ROUND(Regressions!N124, 1), NA())</f>
        <v>#N/A</v>
      </c>
      <c r="N81" s="483" t="e">
        <f>IF(ISNUMBER(Regressions!O124),ROUND(Regressions!O124, 1), NA())</f>
        <v>#N/A</v>
      </c>
      <c r="O81" s="429" t="e">
        <f>IF(ISNUMBER(Regressions!Q124),ROUND(Regressions!Q124, 1), NA())</f>
        <v>#N/A</v>
      </c>
      <c r="P81" s="427" t="e">
        <f>IF(ISNUMBER(Regressions!R124),ROUND(Regressions!R124, 1), NA())</f>
        <v>#N/A</v>
      </c>
      <c r="Q81" s="430" t="e">
        <f>IF(ISNUMBER(Regressions!S124),ROUND(Regressions!S124, 1), NA())</f>
        <v>#N/A</v>
      </c>
      <c r="R81" s="428" t="e">
        <f>IF(ISNUMBER(Regressions!T124),ROUND(Regressions!T124, 1), NA())</f>
        <v>#N/A</v>
      </c>
      <c r="S81" s="483" t="e">
        <f>IF(ISNUMBER(Regressions!U124),ROUND(Regressions!U124, 1), NA())</f>
        <v>#N/A</v>
      </c>
    </row>
    <row r="82" spans="1:19" x14ac:dyDescent="0.2">
      <c r="A82" s="422" t="str">
        <f>IF(ISBLANK(Regressions!A125), " ", Regressions!A125)</f>
        <v>Ethiopia</v>
      </c>
      <c r="B82" s="423">
        <f>IF(ISBLANK(Regressions!B125), " ", Regressions!B125)</f>
        <v>2018</v>
      </c>
      <c r="C82" s="431" t="str">
        <f>IF(ISBLANK(Regressions!C125), " ", Regressions!C125)</f>
        <v>Pre-primary</v>
      </c>
      <c r="D82" s="425">
        <f>IF(ISBLANK(Regressions!D125), " ", Regressions!D125)</f>
        <v>9002227</v>
      </c>
      <c r="E82" s="426" t="e">
        <f>IF(ISNUMBER(Regressions!E125),ROUND(Regressions!E125, 1), NA())</f>
        <v>#N/A</v>
      </c>
      <c r="F82" s="427" t="e">
        <f>IF(ISNUMBER(Regressions!F125),ROUND(Regressions!F125, 1), NA())</f>
        <v>#N/A</v>
      </c>
      <c r="G82" s="482" t="e">
        <f>IF(ISNUMBER(Regressions!G125),ROUND(Regressions!G125, 1), NA())</f>
        <v>#N/A</v>
      </c>
      <c r="H82" s="428" t="e">
        <f>IF(ISNUMBER(Regressions!H125),ROUND(Regressions!H125, 1), NA())</f>
        <v>#N/A</v>
      </c>
      <c r="I82" s="483" t="e">
        <f>IF(ISNUMBER(Regressions!I125),ROUND(Regressions!I125, 1), NA())</f>
        <v>#N/A</v>
      </c>
      <c r="J82" s="429" t="e">
        <f>IF(ISNUMBER(Regressions!K125),ROUND(Regressions!K125, 1), NA())</f>
        <v>#N/A</v>
      </c>
      <c r="K82" s="427" t="e">
        <f>IF(ISNUMBER(Regressions!L125),ROUND(Regressions!L125, 1), NA())</f>
        <v>#N/A</v>
      </c>
      <c r="L82" s="484" t="e">
        <f>IF(ISNUMBER(Regressions!M125),ROUND(Regressions!M125, 1), NA())</f>
        <v>#N/A</v>
      </c>
      <c r="M82" s="428" t="e">
        <f>IF(ISNUMBER(Regressions!N125),ROUND(Regressions!N125, 1), NA())</f>
        <v>#N/A</v>
      </c>
      <c r="N82" s="483" t="e">
        <f>IF(ISNUMBER(Regressions!O125),ROUND(Regressions!O125, 1), NA())</f>
        <v>#N/A</v>
      </c>
      <c r="O82" s="429" t="e">
        <f>IF(ISNUMBER(Regressions!Q125),ROUND(Regressions!Q125, 1), NA())</f>
        <v>#N/A</v>
      </c>
      <c r="P82" s="427" t="e">
        <f>IF(ISNUMBER(Regressions!R125),ROUND(Regressions!R125, 1), NA())</f>
        <v>#N/A</v>
      </c>
      <c r="Q82" s="430" t="e">
        <f>IF(ISNUMBER(Regressions!S125),ROUND(Regressions!S125, 1), NA())</f>
        <v>#N/A</v>
      </c>
      <c r="R82" s="428" t="e">
        <f>IF(ISNUMBER(Regressions!T125),ROUND(Regressions!T125, 1), NA())</f>
        <v>#N/A</v>
      </c>
      <c r="S82" s="483" t="e">
        <f>IF(ISNUMBER(Regressions!U125),ROUND(Regressions!U125, 1), NA())</f>
        <v>#N/A</v>
      </c>
    </row>
    <row r="83" spans="1:19" x14ac:dyDescent="0.2">
      <c r="A83" s="433" t="str">
        <f>IF(ISBLANK(Regressions!A126), " ", Regressions!A126)</f>
        <v>Ethiopia</v>
      </c>
      <c r="B83" s="434">
        <f>IF(ISBLANK(Regressions!B126), " ", Regressions!B126)</f>
        <v>2019</v>
      </c>
      <c r="C83" s="435" t="str">
        <f>IF(ISBLANK(Regressions!C126), " ", Regressions!C126)</f>
        <v>Pre-primary</v>
      </c>
      <c r="D83" s="436">
        <f>IF(ISBLANK(Regressions!D126), " ", Regressions!D126)</f>
        <v>9202490</v>
      </c>
      <c r="E83" s="437" t="e">
        <f>IF(ISNUMBER(Regressions!E126),ROUND(Regressions!E126, 1), NA())</f>
        <v>#N/A</v>
      </c>
      <c r="F83" s="438" t="e">
        <f>IF(ISNUMBER(Regressions!F126),ROUND(Regressions!F126, 1), NA())</f>
        <v>#N/A</v>
      </c>
      <c r="G83" s="485" t="e">
        <f>IF(ISNUMBER(Regressions!G126),ROUND(Regressions!G126, 1), NA())</f>
        <v>#N/A</v>
      </c>
      <c r="H83" s="439" t="e">
        <f>IF(ISNUMBER(Regressions!H126),ROUND(Regressions!H126, 1), NA())</f>
        <v>#N/A</v>
      </c>
      <c r="I83" s="486" t="e">
        <f>IF(ISNUMBER(Regressions!I126),ROUND(Regressions!I126, 1), NA())</f>
        <v>#N/A</v>
      </c>
      <c r="J83" s="440" t="e">
        <f>IF(ISNUMBER(Regressions!K126),ROUND(Regressions!K126, 1), NA())</f>
        <v>#N/A</v>
      </c>
      <c r="K83" s="438" t="e">
        <f>IF(ISNUMBER(Regressions!L126),ROUND(Regressions!L126, 1), NA())</f>
        <v>#N/A</v>
      </c>
      <c r="L83" s="487" t="e">
        <f>IF(ISNUMBER(Regressions!M126),ROUND(Regressions!M126, 1), NA())</f>
        <v>#N/A</v>
      </c>
      <c r="M83" s="439" t="e">
        <f>IF(ISNUMBER(Regressions!N126),ROUND(Regressions!N126, 1), NA())</f>
        <v>#N/A</v>
      </c>
      <c r="N83" s="486" t="e">
        <f>IF(ISNUMBER(Regressions!O126),ROUND(Regressions!O126, 1), NA())</f>
        <v>#N/A</v>
      </c>
      <c r="O83" s="440" t="e">
        <f>IF(ISNUMBER(Regressions!Q126),ROUND(Regressions!Q126, 1), NA())</f>
        <v>#N/A</v>
      </c>
      <c r="P83" s="438" t="e">
        <f>IF(ISNUMBER(Regressions!R126),ROUND(Regressions!R126, 1), NA())</f>
        <v>#N/A</v>
      </c>
      <c r="Q83" s="441" t="e">
        <f>IF(ISNUMBER(Regressions!S126),ROUND(Regressions!S126, 1), NA())</f>
        <v>#N/A</v>
      </c>
      <c r="R83" s="439" t="e">
        <f>IF(ISNUMBER(Regressions!T126),ROUND(Regressions!T126, 1), NA())</f>
        <v>#N/A</v>
      </c>
      <c r="S83" s="486" t="e">
        <f>IF(ISNUMBER(Regressions!U126),ROUND(Regressions!U126, 1), NA())</f>
        <v>#N/A</v>
      </c>
    </row>
    <row r="84" spans="1:19" x14ac:dyDescent="0.2">
      <c r="A84" s="422" t="str">
        <f>IF(ISBLANK(Regressions!A138), " ", Regressions!A138)</f>
        <v>Ethiopia</v>
      </c>
      <c r="B84" s="423">
        <f>IF(ISBLANK(Regressions!B138), " ", Regressions!B138)</f>
        <v>2000</v>
      </c>
      <c r="C84" s="431" t="str">
        <f>IF(ISBLANK(Regressions!C138), " ", Regressions!C138)</f>
        <v>Primary</v>
      </c>
      <c r="D84" s="425">
        <f>IF(ISBLANK(Regressions!D138), " ", Regressions!D138)</f>
        <v>10686089</v>
      </c>
      <c r="E84" s="426">
        <f>IF(ISNUMBER(Regressions!E138),ROUND(Regressions!E138, 1), NA())</f>
        <v>46.3</v>
      </c>
      <c r="F84" s="427" t="e">
        <f>IF(ISNUMBER(Regressions!F138),ROUND(Regressions!F138, 1), NA())</f>
        <v>#N/A</v>
      </c>
      <c r="G84" s="482" t="e">
        <f>IF(ISNUMBER(Regressions!G138),ROUND(Regressions!G138, 1), NA())</f>
        <v>#N/A</v>
      </c>
      <c r="H84" s="428" t="e">
        <f>IF(ISNUMBER(Regressions!H138),ROUND(Regressions!H138, 1), NA())</f>
        <v>#N/A</v>
      </c>
      <c r="I84" s="483" t="e">
        <f>IF(ISNUMBER(Regressions!I138),ROUND(Regressions!I138, 1), NA())</f>
        <v>#N/A</v>
      </c>
      <c r="J84" s="429">
        <f>IF(ISNUMBER(Regressions!K138),ROUND(Regressions!K138, 1), NA())</f>
        <v>72.2</v>
      </c>
      <c r="K84" s="427" t="e">
        <f>IF(ISNUMBER(Regressions!L138),ROUND(Regressions!L138, 1), NA())</f>
        <v>#N/A</v>
      </c>
      <c r="L84" s="484" t="e">
        <f>IF(ISNUMBER(Regressions!M138),ROUND(Regressions!M138, 1), NA())</f>
        <v>#N/A</v>
      </c>
      <c r="M84" s="428" t="e">
        <f>IF(ISNUMBER(Regressions!N138),ROUND(Regressions!N138, 1), NA())</f>
        <v>#N/A</v>
      </c>
      <c r="N84" s="483" t="e">
        <f>IF(ISNUMBER(Regressions!O138),ROUND(Regressions!O138, 1), NA())</f>
        <v>#N/A</v>
      </c>
      <c r="O84" s="429" t="e">
        <f>IF(ISNUMBER(Regressions!Q138),ROUND(Regressions!Q138, 1), NA())</f>
        <v>#N/A</v>
      </c>
      <c r="P84" s="427" t="e">
        <f>IF(ISNUMBER(Regressions!R138),ROUND(Regressions!R138, 1), NA())</f>
        <v>#N/A</v>
      </c>
      <c r="Q84" s="430" t="e">
        <f>IF(ISNUMBER(Regressions!S138),ROUND(Regressions!S138, 1), NA())</f>
        <v>#N/A</v>
      </c>
      <c r="R84" s="428" t="e">
        <f>IF(ISNUMBER(Regressions!T138),ROUND(Regressions!T138, 1), NA())</f>
        <v>#N/A</v>
      </c>
      <c r="S84" s="483" t="e">
        <f>IF(ISNUMBER(Regressions!U138),ROUND(Regressions!U138, 1), NA())</f>
        <v>#N/A</v>
      </c>
    </row>
    <row r="85" spans="1:19" x14ac:dyDescent="0.2">
      <c r="A85" s="422" t="str">
        <f>IF(ISBLANK(Regressions!A139), " ", Regressions!A139)</f>
        <v>Ethiopia</v>
      </c>
      <c r="B85" s="423">
        <f>IF(ISBLANK(Regressions!B139), " ", Regressions!B139)</f>
        <v>2001</v>
      </c>
      <c r="C85" s="431" t="str">
        <f>IF(ISBLANK(Regressions!C139), " ", Regressions!C139)</f>
        <v>Primary</v>
      </c>
      <c r="D85" s="425">
        <f>IF(ISBLANK(Regressions!D139), " ", Regressions!D139)</f>
        <v>10978213</v>
      </c>
      <c r="E85" s="426">
        <f>IF(ISNUMBER(Regressions!E139),ROUND(Regressions!E139, 1), NA())</f>
        <v>45.7</v>
      </c>
      <c r="F85" s="427">
        <f>IF(ISNUMBER(Regressions!F139),ROUND(Regressions!F139, 1), NA())</f>
        <v>24.7</v>
      </c>
      <c r="G85" s="482" t="e">
        <f>IF(ISNUMBER(Regressions!G139),ROUND(Regressions!G139, 1), NA())</f>
        <v>#N/A</v>
      </c>
      <c r="H85" s="428" t="e">
        <f>IF(ISNUMBER(Regressions!H139),ROUND(Regressions!H139, 1), NA())</f>
        <v>#N/A</v>
      </c>
      <c r="I85" s="483">
        <f>IF(ISNUMBER(Regressions!I139),ROUND(Regressions!I139, 1), NA())</f>
        <v>75.3</v>
      </c>
      <c r="J85" s="429">
        <f>IF(ISNUMBER(Regressions!K139),ROUND(Regressions!K139, 1), NA())</f>
        <v>73.5</v>
      </c>
      <c r="K85" s="427" t="e">
        <f>IF(ISNUMBER(Regressions!L139),ROUND(Regressions!L139, 1), NA())</f>
        <v>#N/A</v>
      </c>
      <c r="L85" s="484" t="e">
        <f>IF(ISNUMBER(Regressions!M139),ROUND(Regressions!M139, 1), NA())</f>
        <v>#N/A</v>
      </c>
      <c r="M85" s="428" t="e">
        <f>IF(ISNUMBER(Regressions!N139),ROUND(Regressions!N139, 1), NA())</f>
        <v>#N/A</v>
      </c>
      <c r="N85" s="483" t="e">
        <f>IF(ISNUMBER(Regressions!O139),ROUND(Regressions!O139, 1), NA())</f>
        <v>#N/A</v>
      </c>
      <c r="O85" s="429" t="e">
        <f>IF(ISNUMBER(Regressions!Q139),ROUND(Regressions!Q139, 1), NA())</f>
        <v>#N/A</v>
      </c>
      <c r="P85" s="427" t="e">
        <f>IF(ISNUMBER(Regressions!R139),ROUND(Regressions!R139, 1), NA())</f>
        <v>#N/A</v>
      </c>
      <c r="Q85" s="430" t="e">
        <f>IF(ISNUMBER(Regressions!S139),ROUND(Regressions!S139, 1), NA())</f>
        <v>#N/A</v>
      </c>
      <c r="R85" s="428" t="e">
        <f>IF(ISNUMBER(Regressions!T139),ROUND(Regressions!T139, 1), NA())</f>
        <v>#N/A</v>
      </c>
      <c r="S85" s="483" t="e">
        <f>IF(ISNUMBER(Regressions!U139),ROUND(Regressions!U139, 1), NA())</f>
        <v>#N/A</v>
      </c>
    </row>
    <row r="86" spans="1:19" x14ac:dyDescent="0.2">
      <c r="A86" s="422" t="str">
        <f>IF(ISBLANK(Regressions!A140), " ", Regressions!A140)</f>
        <v>Ethiopia</v>
      </c>
      <c r="B86" s="423">
        <f>IF(ISBLANK(Regressions!B140), " ", Regressions!B140)</f>
        <v>2002</v>
      </c>
      <c r="C86" s="431" t="str">
        <f>IF(ISBLANK(Regressions!C140), " ", Regressions!C140)</f>
        <v>Primary</v>
      </c>
      <c r="D86" s="425">
        <f>IF(ISBLANK(Regressions!D140), " ", Regressions!D140)</f>
        <v>11306891</v>
      </c>
      <c r="E86" s="426">
        <f>IF(ISNUMBER(Regressions!E140),ROUND(Regressions!E140, 1), NA())</f>
        <v>45</v>
      </c>
      <c r="F86" s="427">
        <f>IF(ISNUMBER(Regressions!F140),ROUND(Regressions!F140, 1), NA())</f>
        <v>24.7</v>
      </c>
      <c r="G86" s="482" t="e">
        <f>IF(ISNUMBER(Regressions!G140),ROUND(Regressions!G140, 1), NA())</f>
        <v>#N/A</v>
      </c>
      <c r="H86" s="428" t="e">
        <f>IF(ISNUMBER(Regressions!H140),ROUND(Regressions!H140, 1), NA())</f>
        <v>#N/A</v>
      </c>
      <c r="I86" s="483">
        <f>IF(ISNUMBER(Regressions!I140),ROUND(Regressions!I140, 1), NA())</f>
        <v>75.3</v>
      </c>
      <c r="J86" s="429">
        <f>IF(ISNUMBER(Regressions!K140),ROUND(Regressions!K140, 1), NA())</f>
        <v>74.8</v>
      </c>
      <c r="K86" s="427" t="e">
        <f>IF(ISNUMBER(Regressions!L140),ROUND(Regressions!L140, 1), NA())</f>
        <v>#N/A</v>
      </c>
      <c r="L86" s="484" t="e">
        <f>IF(ISNUMBER(Regressions!M140),ROUND(Regressions!M140, 1), NA())</f>
        <v>#N/A</v>
      </c>
      <c r="M86" s="428" t="e">
        <f>IF(ISNUMBER(Regressions!N140),ROUND(Regressions!N140, 1), NA())</f>
        <v>#N/A</v>
      </c>
      <c r="N86" s="483" t="e">
        <f>IF(ISNUMBER(Regressions!O140),ROUND(Regressions!O140, 1), NA())</f>
        <v>#N/A</v>
      </c>
      <c r="O86" s="429" t="e">
        <f>IF(ISNUMBER(Regressions!Q140),ROUND(Regressions!Q140, 1), NA())</f>
        <v>#N/A</v>
      </c>
      <c r="P86" s="427" t="e">
        <f>IF(ISNUMBER(Regressions!R140),ROUND(Regressions!R140, 1), NA())</f>
        <v>#N/A</v>
      </c>
      <c r="Q86" s="430" t="e">
        <f>IF(ISNUMBER(Regressions!S140),ROUND(Regressions!S140, 1), NA())</f>
        <v>#N/A</v>
      </c>
      <c r="R86" s="428" t="e">
        <f>IF(ISNUMBER(Regressions!T140),ROUND(Regressions!T140, 1), NA())</f>
        <v>#N/A</v>
      </c>
      <c r="S86" s="483" t="e">
        <f>IF(ISNUMBER(Regressions!U140),ROUND(Regressions!U140, 1), NA())</f>
        <v>#N/A</v>
      </c>
    </row>
    <row r="87" spans="1:19" x14ac:dyDescent="0.2">
      <c r="A87" s="422" t="str">
        <f>IF(ISBLANK(Regressions!A141), " ", Regressions!A141)</f>
        <v>Ethiopia</v>
      </c>
      <c r="B87" s="423">
        <f>IF(ISBLANK(Regressions!B141), " ", Regressions!B141)</f>
        <v>2003</v>
      </c>
      <c r="C87" s="431" t="str">
        <f>IF(ISBLANK(Regressions!C141), " ", Regressions!C141)</f>
        <v>Primary</v>
      </c>
      <c r="D87" s="425">
        <f>IF(ISBLANK(Regressions!D141), " ", Regressions!D141)</f>
        <v>11712576</v>
      </c>
      <c r="E87" s="426">
        <f>IF(ISNUMBER(Regressions!E141),ROUND(Regressions!E141, 1), NA())</f>
        <v>44.4</v>
      </c>
      <c r="F87" s="427">
        <f>IF(ISNUMBER(Regressions!F141),ROUND(Regressions!F141, 1), NA())</f>
        <v>24.7</v>
      </c>
      <c r="G87" s="482" t="e">
        <f>IF(ISNUMBER(Regressions!G141),ROUND(Regressions!G141, 1), NA())</f>
        <v>#N/A</v>
      </c>
      <c r="H87" s="428" t="e">
        <f>IF(ISNUMBER(Regressions!H141),ROUND(Regressions!H141, 1), NA())</f>
        <v>#N/A</v>
      </c>
      <c r="I87" s="483">
        <f>IF(ISNUMBER(Regressions!I141),ROUND(Regressions!I141, 1), NA())</f>
        <v>75.3</v>
      </c>
      <c r="J87" s="429">
        <f>IF(ISNUMBER(Regressions!K141),ROUND(Regressions!K141, 1), NA())</f>
        <v>76.099999999999994</v>
      </c>
      <c r="K87" s="427" t="e">
        <f>IF(ISNUMBER(Regressions!L141),ROUND(Regressions!L141, 1), NA())</f>
        <v>#N/A</v>
      </c>
      <c r="L87" s="484" t="e">
        <f>IF(ISNUMBER(Regressions!M141),ROUND(Regressions!M141, 1), NA())</f>
        <v>#N/A</v>
      </c>
      <c r="M87" s="428" t="e">
        <f>IF(ISNUMBER(Regressions!N141),ROUND(Regressions!N141, 1), NA())</f>
        <v>#N/A</v>
      </c>
      <c r="N87" s="483" t="e">
        <f>IF(ISNUMBER(Regressions!O141),ROUND(Regressions!O141, 1), NA())</f>
        <v>#N/A</v>
      </c>
      <c r="O87" s="429" t="e">
        <f>IF(ISNUMBER(Regressions!Q141),ROUND(Regressions!Q141, 1), NA())</f>
        <v>#N/A</v>
      </c>
      <c r="P87" s="427" t="e">
        <f>IF(ISNUMBER(Regressions!R141),ROUND(Regressions!R141, 1), NA())</f>
        <v>#N/A</v>
      </c>
      <c r="Q87" s="430" t="e">
        <f>IF(ISNUMBER(Regressions!S141),ROUND(Regressions!S141, 1), NA())</f>
        <v>#N/A</v>
      </c>
      <c r="R87" s="428" t="e">
        <f>IF(ISNUMBER(Regressions!T141),ROUND(Regressions!T141, 1), NA())</f>
        <v>#N/A</v>
      </c>
      <c r="S87" s="483" t="e">
        <f>IF(ISNUMBER(Regressions!U141),ROUND(Regressions!U141, 1), NA())</f>
        <v>#N/A</v>
      </c>
    </row>
    <row r="88" spans="1:19" x14ac:dyDescent="0.2">
      <c r="A88" s="422" t="str">
        <f>IF(ISBLANK(Regressions!A142), " ", Regressions!A142)</f>
        <v>Ethiopia</v>
      </c>
      <c r="B88" s="423">
        <f>IF(ISBLANK(Regressions!B142), " ", Regressions!B142)</f>
        <v>2004</v>
      </c>
      <c r="C88" s="431" t="str">
        <f>IF(ISBLANK(Regressions!C142), " ", Regressions!C142)</f>
        <v>Primary</v>
      </c>
      <c r="D88" s="425">
        <f>IF(ISBLANK(Regressions!D142), " ", Regressions!D142)</f>
        <v>12176491</v>
      </c>
      <c r="E88" s="426">
        <f>IF(ISNUMBER(Regressions!E142),ROUND(Regressions!E142, 1), NA())</f>
        <v>43.8</v>
      </c>
      <c r="F88" s="427">
        <f>IF(ISNUMBER(Regressions!F142),ROUND(Regressions!F142, 1), NA())</f>
        <v>24.7</v>
      </c>
      <c r="G88" s="482" t="e">
        <f>IF(ISNUMBER(Regressions!G142),ROUND(Regressions!G142, 1), NA())</f>
        <v>#N/A</v>
      </c>
      <c r="H88" s="428" t="e">
        <f>IF(ISNUMBER(Regressions!H142),ROUND(Regressions!H142, 1), NA())</f>
        <v>#N/A</v>
      </c>
      <c r="I88" s="483">
        <f>IF(ISNUMBER(Regressions!I142),ROUND(Regressions!I142, 1), NA())</f>
        <v>75.3</v>
      </c>
      <c r="J88" s="429">
        <f>IF(ISNUMBER(Regressions!K142),ROUND(Regressions!K142, 1), NA())</f>
        <v>77.400000000000006</v>
      </c>
      <c r="K88" s="427" t="e">
        <f>IF(ISNUMBER(Regressions!L142),ROUND(Regressions!L142, 1), NA())</f>
        <v>#N/A</v>
      </c>
      <c r="L88" s="484" t="e">
        <f>IF(ISNUMBER(Regressions!M142),ROUND(Regressions!M142, 1), NA())</f>
        <v>#N/A</v>
      </c>
      <c r="M88" s="428" t="e">
        <f>IF(ISNUMBER(Regressions!N142),ROUND(Regressions!N142, 1), NA())</f>
        <v>#N/A</v>
      </c>
      <c r="N88" s="483" t="e">
        <f>IF(ISNUMBER(Regressions!O142),ROUND(Regressions!O142, 1), NA())</f>
        <v>#N/A</v>
      </c>
      <c r="O88" s="429" t="e">
        <f>IF(ISNUMBER(Regressions!Q142),ROUND(Regressions!Q142, 1), NA())</f>
        <v>#N/A</v>
      </c>
      <c r="P88" s="427" t="e">
        <f>IF(ISNUMBER(Regressions!R142),ROUND(Regressions!R142, 1), NA())</f>
        <v>#N/A</v>
      </c>
      <c r="Q88" s="430" t="e">
        <f>IF(ISNUMBER(Regressions!S142),ROUND(Regressions!S142, 1), NA())</f>
        <v>#N/A</v>
      </c>
      <c r="R88" s="428" t="e">
        <f>IF(ISNUMBER(Regressions!T142),ROUND(Regressions!T142, 1), NA())</f>
        <v>#N/A</v>
      </c>
      <c r="S88" s="483" t="e">
        <f>IF(ISNUMBER(Regressions!U142),ROUND(Regressions!U142, 1), NA())</f>
        <v>#N/A</v>
      </c>
    </row>
    <row r="89" spans="1:19" x14ac:dyDescent="0.2">
      <c r="A89" s="422" t="str">
        <f>IF(ISBLANK(Regressions!A143), " ", Regressions!A143)</f>
        <v>Ethiopia</v>
      </c>
      <c r="B89" s="423">
        <f>IF(ISBLANK(Regressions!B143), " ", Regressions!B143)</f>
        <v>2005</v>
      </c>
      <c r="C89" s="431" t="str">
        <f>IF(ISBLANK(Regressions!C143), " ", Regressions!C143)</f>
        <v>Primary</v>
      </c>
      <c r="D89" s="425">
        <f>IF(ISBLANK(Regressions!D143), " ", Regressions!D143)</f>
        <v>12674761</v>
      </c>
      <c r="E89" s="426">
        <f>IF(ISNUMBER(Regressions!E143),ROUND(Regressions!E143, 1), NA())</f>
        <v>43.1</v>
      </c>
      <c r="F89" s="427">
        <f>IF(ISNUMBER(Regressions!F143),ROUND(Regressions!F143, 1), NA())</f>
        <v>24.7</v>
      </c>
      <c r="G89" s="482" t="e">
        <f>IF(ISNUMBER(Regressions!G143),ROUND(Regressions!G143, 1), NA())</f>
        <v>#N/A</v>
      </c>
      <c r="H89" s="428" t="e">
        <f>IF(ISNUMBER(Regressions!H143),ROUND(Regressions!H143, 1), NA())</f>
        <v>#N/A</v>
      </c>
      <c r="I89" s="483">
        <f>IF(ISNUMBER(Regressions!I143),ROUND(Regressions!I143, 1), NA())</f>
        <v>75.3</v>
      </c>
      <c r="J89" s="429">
        <f>IF(ISNUMBER(Regressions!K143),ROUND(Regressions!K143, 1), NA())</f>
        <v>78.7</v>
      </c>
      <c r="K89" s="427" t="e">
        <f>IF(ISNUMBER(Regressions!L143),ROUND(Regressions!L143, 1), NA())</f>
        <v>#N/A</v>
      </c>
      <c r="L89" s="484" t="e">
        <f>IF(ISNUMBER(Regressions!M143),ROUND(Regressions!M143, 1), NA())</f>
        <v>#N/A</v>
      </c>
      <c r="M89" s="428" t="e">
        <f>IF(ISNUMBER(Regressions!N143),ROUND(Regressions!N143, 1), NA())</f>
        <v>#N/A</v>
      </c>
      <c r="N89" s="483" t="e">
        <f>IF(ISNUMBER(Regressions!O143),ROUND(Regressions!O143, 1), NA())</f>
        <v>#N/A</v>
      </c>
      <c r="O89" s="429" t="e">
        <f>IF(ISNUMBER(Regressions!Q143),ROUND(Regressions!Q143, 1), NA())</f>
        <v>#N/A</v>
      </c>
      <c r="P89" s="427" t="e">
        <f>IF(ISNUMBER(Regressions!R143),ROUND(Regressions!R143, 1), NA())</f>
        <v>#N/A</v>
      </c>
      <c r="Q89" s="430" t="e">
        <f>IF(ISNUMBER(Regressions!S143),ROUND(Regressions!S143, 1), NA())</f>
        <v>#N/A</v>
      </c>
      <c r="R89" s="428" t="e">
        <f>IF(ISNUMBER(Regressions!T143),ROUND(Regressions!T143, 1), NA())</f>
        <v>#N/A</v>
      </c>
      <c r="S89" s="483" t="e">
        <f>IF(ISNUMBER(Regressions!U143),ROUND(Regressions!U143, 1), NA())</f>
        <v>#N/A</v>
      </c>
    </row>
    <row r="90" spans="1:19" x14ac:dyDescent="0.2">
      <c r="A90" s="422" t="str">
        <f>IF(ISBLANK(Regressions!A144), " ", Regressions!A144)</f>
        <v>Ethiopia</v>
      </c>
      <c r="B90" s="423">
        <f>IF(ISBLANK(Regressions!B144), " ", Regressions!B144)</f>
        <v>2006</v>
      </c>
      <c r="C90" s="431" t="str">
        <f>IF(ISBLANK(Regressions!C144), " ", Regressions!C144)</f>
        <v>Primary</v>
      </c>
      <c r="D90" s="425">
        <f>IF(ISBLANK(Regressions!D144), " ", Regressions!D144)</f>
        <v>13182417</v>
      </c>
      <c r="E90" s="426">
        <f>IF(ISNUMBER(Regressions!E144),ROUND(Regressions!E144, 1), NA())</f>
        <v>42.5</v>
      </c>
      <c r="F90" s="427">
        <f>IF(ISNUMBER(Regressions!F144),ROUND(Regressions!F144, 1), NA())</f>
        <v>24.4</v>
      </c>
      <c r="G90" s="482" t="e">
        <f>IF(ISNUMBER(Regressions!G144),ROUND(Regressions!G144, 1), NA())</f>
        <v>#N/A</v>
      </c>
      <c r="H90" s="428" t="e">
        <f>IF(ISNUMBER(Regressions!H144),ROUND(Regressions!H144, 1), NA())</f>
        <v>#N/A</v>
      </c>
      <c r="I90" s="483">
        <f>IF(ISNUMBER(Regressions!I144),ROUND(Regressions!I144, 1), NA())</f>
        <v>75.599999999999994</v>
      </c>
      <c r="J90" s="429">
        <f>IF(ISNUMBER(Regressions!K144),ROUND(Regressions!K144, 1), NA())</f>
        <v>80</v>
      </c>
      <c r="K90" s="427" t="e">
        <f>IF(ISNUMBER(Regressions!L144),ROUND(Regressions!L144, 1), NA())</f>
        <v>#N/A</v>
      </c>
      <c r="L90" s="484" t="e">
        <f>IF(ISNUMBER(Regressions!M144),ROUND(Regressions!M144, 1), NA())</f>
        <v>#N/A</v>
      </c>
      <c r="M90" s="428" t="e">
        <f>IF(ISNUMBER(Regressions!N144),ROUND(Regressions!N144, 1), NA())</f>
        <v>#N/A</v>
      </c>
      <c r="N90" s="483" t="e">
        <f>IF(ISNUMBER(Regressions!O144),ROUND(Regressions!O144, 1), NA())</f>
        <v>#N/A</v>
      </c>
      <c r="O90" s="429" t="e">
        <f>IF(ISNUMBER(Regressions!Q144),ROUND(Regressions!Q144, 1), NA())</f>
        <v>#N/A</v>
      </c>
      <c r="P90" s="427" t="e">
        <f>IF(ISNUMBER(Regressions!R144),ROUND(Regressions!R144, 1), NA())</f>
        <v>#N/A</v>
      </c>
      <c r="Q90" s="430" t="e">
        <f>IF(ISNUMBER(Regressions!S144),ROUND(Regressions!S144, 1), NA())</f>
        <v>#N/A</v>
      </c>
      <c r="R90" s="428" t="e">
        <f>IF(ISNUMBER(Regressions!T144),ROUND(Regressions!T144, 1), NA())</f>
        <v>#N/A</v>
      </c>
      <c r="S90" s="483" t="e">
        <f>IF(ISNUMBER(Regressions!U144),ROUND(Regressions!U144, 1), NA())</f>
        <v>#N/A</v>
      </c>
    </row>
    <row r="91" spans="1:19" x14ac:dyDescent="0.2">
      <c r="A91" s="422" t="str">
        <f>IF(ISBLANK(Regressions!A145), " ", Regressions!A145)</f>
        <v>Ethiopia</v>
      </c>
      <c r="B91" s="423">
        <f>IF(ISBLANK(Regressions!B145), " ", Regressions!B145)</f>
        <v>2007</v>
      </c>
      <c r="C91" s="431" t="str">
        <f>IF(ISBLANK(Regressions!C145), " ", Regressions!C145)</f>
        <v>Primary</v>
      </c>
      <c r="D91" s="425">
        <f>IF(ISBLANK(Regressions!D145), " ", Regressions!D145)</f>
        <v>13668027</v>
      </c>
      <c r="E91" s="426">
        <f>IF(ISNUMBER(Regressions!E145),ROUND(Regressions!E145, 1), NA())</f>
        <v>41.9</v>
      </c>
      <c r="F91" s="427">
        <f>IF(ISNUMBER(Regressions!F145),ROUND(Regressions!F145, 1), NA())</f>
        <v>24.1</v>
      </c>
      <c r="G91" s="482" t="e">
        <f>IF(ISNUMBER(Regressions!G145),ROUND(Regressions!G145, 1), NA())</f>
        <v>#N/A</v>
      </c>
      <c r="H91" s="428" t="e">
        <f>IF(ISNUMBER(Regressions!H145),ROUND(Regressions!H145, 1), NA())</f>
        <v>#N/A</v>
      </c>
      <c r="I91" s="483">
        <f>IF(ISNUMBER(Regressions!I145),ROUND(Regressions!I145, 1), NA())</f>
        <v>75.900000000000006</v>
      </c>
      <c r="J91" s="429">
        <f>IF(ISNUMBER(Regressions!K145),ROUND(Regressions!K145, 1), NA())</f>
        <v>81.3</v>
      </c>
      <c r="K91" s="427" t="e">
        <f>IF(ISNUMBER(Regressions!L145),ROUND(Regressions!L145, 1), NA())</f>
        <v>#N/A</v>
      </c>
      <c r="L91" s="484" t="e">
        <f>IF(ISNUMBER(Regressions!M145),ROUND(Regressions!M145, 1), NA())</f>
        <v>#N/A</v>
      </c>
      <c r="M91" s="428" t="e">
        <f>IF(ISNUMBER(Regressions!N145),ROUND(Regressions!N145, 1), NA())</f>
        <v>#N/A</v>
      </c>
      <c r="N91" s="483" t="e">
        <f>IF(ISNUMBER(Regressions!O145),ROUND(Regressions!O145, 1), NA())</f>
        <v>#N/A</v>
      </c>
      <c r="O91" s="429" t="e">
        <f>IF(ISNUMBER(Regressions!Q145),ROUND(Regressions!Q145, 1), NA())</f>
        <v>#N/A</v>
      </c>
      <c r="P91" s="427" t="e">
        <f>IF(ISNUMBER(Regressions!R145),ROUND(Regressions!R145, 1), NA())</f>
        <v>#N/A</v>
      </c>
      <c r="Q91" s="430" t="e">
        <f>IF(ISNUMBER(Regressions!S145),ROUND(Regressions!S145, 1), NA())</f>
        <v>#N/A</v>
      </c>
      <c r="R91" s="428" t="e">
        <f>IF(ISNUMBER(Regressions!T145),ROUND(Regressions!T145, 1), NA())</f>
        <v>#N/A</v>
      </c>
      <c r="S91" s="483" t="e">
        <f>IF(ISNUMBER(Regressions!U145),ROUND(Regressions!U145, 1), NA())</f>
        <v>#N/A</v>
      </c>
    </row>
    <row r="92" spans="1:19" x14ac:dyDescent="0.2">
      <c r="A92" s="422" t="str">
        <f>IF(ISBLANK(Regressions!A146), " ", Regressions!A146)</f>
        <v>Ethiopia</v>
      </c>
      <c r="B92" s="423">
        <f>IF(ISBLANK(Regressions!B146), " ", Regressions!B146)</f>
        <v>2008</v>
      </c>
      <c r="C92" s="431" t="str">
        <f>IF(ISBLANK(Regressions!C146), " ", Regressions!C146)</f>
        <v>Primary</v>
      </c>
      <c r="D92" s="425">
        <f>IF(ISBLANK(Regressions!D146), " ", Regressions!D146)</f>
        <v>14120318</v>
      </c>
      <c r="E92" s="426">
        <f>IF(ISNUMBER(Regressions!E146),ROUND(Regressions!E146, 1), NA())</f>
        <v>41.2</v>
      </c>
      <c r="F92" s="427">
        <f>IF(ISNUMBER(Regressions!F146),ROUND(Regressions!F146, 1), NA())</f>
        <v>23.8</v>
      </c>
      <c r="G92" s="482" t="e">
        <f>IF(ISNUMBER(Regressions!G146),ROUND(Regressions!G146, 1), NA())</f>
        <v>#N/A</v>
      </c>
      <c r="H92" s="428" t="e">
        <f>IF(ISNUMBER(Regressions!H146),ROUND(Regressions!H146, 1), NA())</f>
        <v>#N/A</v>
      </c>
      <c r="I92" s="483">
        <f>IF(ISNUMBER(Regressions!I146),ROUND(Regressions!I146, 1), NA())</f>
        <v>76.2</v>
      </c>
      <c r="J92" s="429">
        <f>IF(ISNUMBER(Regressions!K146),ROUND(Regressions!K146, 1), NA())</f>
        <v>82.5</v>
      </c>
      <c r="K92" s="427" t="e">
        <f>IF(ISNUMBER(Regressions!L146),ROUND(Regressions!L146, 1), NA())</f>
        <v>#N/A</v>
      </c>
      <c r="L92" s="484" t="e">
        <f>IF(ISNUMBER(Regressions!M146),ROUND(Regressions!M146, 1), NA())</f>
        <v>#N/A</v>
      </c>
      <c r="M92" s="428" t="e">
        <f>IF(ISNUMBER(Regressions!N146),ROUND(Regressions!N146, 1), NA())</f>
        <v>#N/A</v>
      </c>
      <c r="N92" s="483" t="e">
        <f>IF(ISNUMBER(Regressions!O146),ROUND(Regressions!O146, 1), NA())</f>
        <v>#N/A</v>
      </c>
      <c r="O92" s="429" t="e">
        <f>IF(ISNUMBER(Regressions!Q146),ROUND(Regressions!Q146, 1), NA())</f>
        <v>#N/A</v>
      </c>
      <c r="P92" s="427" t="e">
        <f>IF(ISNUMBER(Regressions!R146),ROUND(Regressions!R146, 1), NA())</f>
        <v>#N/A</v>
      </c>
      <c r="Q92" s="430" t="e">
        <f>IF(ISNUMBER(Regressions!S146),ROUND(Regressions!S146, 1), NA())</f>
        <v>#N/A</v>
      </c>
      <c r="R92" s="428" t="e">
        <f>IF(ISNUMBER(Regressions!T146),ROUND(Regressions!T146, 1), NA())</f>
        <v>#N/A</v>
      </c>
      <c r="S92" s="483" t="e">
        <f>IF(ISNUMBER(Regressions!U146),ROUND(Regressions!U146, 1), NA())</f>
        <v>#N/A</v>
      </c>
    </row>
    <row r="93" spans="1:19" x14ac:dyDescent="0.2">
      <c r="A93" s="422" t="str">
        <f>IF(ISBLANK(Regressions!A147), " ", Regressions!A147)</f>
        <v>Ethiopia</v>
      </c>
      <c r="B93" s="423">
        <f>IF(ISBLANK(Regressions!B147), " ", Regressions!B147)</f>
        <v>2009</v>
      </c>
      <c r="C93" s="431" t="str">
        <f>IF(ISBLANK(Regressions!C147), " ", Regressions!C147)</f>
        <v>Primary</v>
      </c>
      <c r="D93" s="425">
        <f>IF(ISBLANK(Regressions!D147), " ", Regressions!D147)</f>
        <v>14525335</v>
      </c>
      <c r="E93" s="426">
        <f>IF(ISNUMBER(Regressions!E147),ROUND(Regressions!E147, 1), NA())</f>
        <v>40.6</v>
      </c>
      <c r="F93" s="427">
        <f>IF(ISNUMBER(Regressions!F147),ROUND(Regressions!F147, 1), NA())</f>
        <v>23.5</v>
      </c>
      <c r="G93" s="482" t="e">
        <f>IF(ISNUMBER(Regressions!G147),ROUND(Regressions!G147, 1), NA())</f>
        <v>#N/A</v>
      </c>
      <c r="H93" s="428" t="e">
        <f>IF(ISNUMBER(Regressions!H147),ROUND(Regressions!H147, 1), NA())</f>
        <v>#N/A</v>
      </c>
      <c r="I93" s="483">
        <f>IF(ISNUMBER(Regressions!I147),ROUND(Regressions!I147, 1), NA())</f>
        <v>76.5</v>
      </c>
      <c r="J93" s="429">
        <f>IF(ISNUMBER(Regressions!K147),ROUND(Regressions!K147, 1), NA())</f>
        <v>83.8</v>
      </c>
      <c r="K93" s="427" t="e">
        <f>IF(ISNUMBER(Regressions!L147),ROUND(Regressions!L147, 1), NA())</f>
        <v>#N/A</v>
      </c>
      <c r="L93" s="484" t="e">
        <f>IF(ISNUMBER(Regressions!M147),ROUND(Regressions!M147, 1), NA())</f>
        <v>#N/A</v>
      </c>
      <c r="M93" s="428" t="e">
        <f>IF(ISNUMBER(Regressions!N147),ROUND(Regressions!N147, 1), NA())</f>
        <v>#N/A</v>
      </c>
      <c r="N93" s="483" t="e">
        <f>IF(ISNUMBER(Regressions!O147),ROUND(Regressions!O147, 1), NA())</f>
        <v>#N/A</v>
      </c>
      <c r="O93" s="429" t="e">
        <f>IF(ISNUMBER(Regressions!Q147),ROUND(Regressions!Q147, 1), NA())</f>
        <v>#N/A</v>
      </c>
      <c r="P93" s="427" t="e">
        <f>IF(ISNUMBER(Regressions!R147),ROUND(Regressions!R147, 1), NA())</f>
        <v>#N/A</v>
      </c>
      <c r="Q93" s="430" t="e">
        <f>IF(ISNUMBER(Regressions!S147),ROUND(Regressions!S147, 1), NA())</f>
        <v>#N/A</v>
      </c>
      <c r="R93" s="428" t="e">
        <f>IF(ISNUMBER(Regressions!T147),ROUND(Regressions!T147, 1), NA())</f>
        <v>#N/A</v>
      </c>
      <c r="S93" s="483" t="e">
        <f>IF(ISNUMBER(Regressions!U147),ROUND(Regressions!U147, 1), NA())</f>
        <v>#N/A</v>
      </c>
    </row>
    <row r="94" spans="1:19" x14ac:dyDescent="0.2">
      <c r="A94" s="422" t="str">
        <f>IF(ISBLANK(Regressions!A148), " ", Regressions!A148)</f>
        <v>Ethiopia</v>
      </c>
      <c r="B94" s="423">
        <f>IF(ISBLANK(Regressions!B148), " ", Regressions!B148)</f>
        <v>2010</v>
      </c>
      <c r="C94" s="431" t="str">
        <f>IF(ISBLANK(Regressions!C148), " ", Regressions!C148)</f>
        <v>Primary</v>
      </c>
      <c r="D94" s="425">
        <f>IF(ISBLANK(Regressions!D148), " ", Regressions!D148)</f>
        <v>14876505</v>
      </c>
      <c r="E94" s="426">
        <f>IF(ISNUMBER(Regressions!E148),ROUND(Regressions!E148, 1), NA())</f>
        <v>40</v>
      </c>
      <c r="F94" s="427">
        <f>IF(ISNUMBER(Regressions!F148),ROUND(Regressions!F148, 1), NA())</f>
        <v>23.2</v>
      </c>
      <c r="G94" s="482" t="e">
        <f>IF(ISNUMBER(Regressions!G148),ROUND(Regressions!G148, 1), NA())</f>
        <v>#N/A</v>
      </c>
      <c r="H94" s="428" t="e">
        <f>IF(ISNUMBER(Regressions!H148),ROUND(Regressions!H148, 1), NA())</f>
        <v>#N/A</v>
      </c>
      <c r="I94" s="483">
        <f>IF(ISNUMBER(Regressions!I148),ROUND(Regressions!I148, 1), NA())</f>
        <v>76.8</v>
      </c>
      <c r="J94" s="429">
        <f>IF(ISNUMBER(Regressions!K148),ROUND(Regressions!K148, 1), NA())</f>
        <v>85.1</v>
      </c>
      <c r="K94" s="427">
        <f>IF(ISNUMBER(Regressions!L148),ROUND(Regressions!L148, 1), NA())</f>
        <v>59.5</v>
      </c>
      <c r="L94" s="484" t="e">
        <f>IF(ISNUMBER(Regressions!M148),ROUND(Regressions!M148, 1), NA())</f>
        <v>#N/A</v>
      </c>
      <c r="M94" s="428" t="e">
        <f>IF(ISNUMBER(Regressions!N148),ROUND(Regressions!N148, 1), NA())</f>
        <v>#N/A</v>
      </c>
      <c r="N94" s="483">
        <f>IF(ISNUMBER(Regressions!O148),ROUND(Regressions!O148, 1), NA())</f>
        <v>40.5</v>
      </c>
      <c r="O94" s="429">
        <f>IF(ISNUMBER(Regressions!Q148),ROUND(Regressions!Q148, 1), NA())</f>
        <v>22.5</v>
      </c>
      <c r="P94" s="427" t="e">
        <f>IF(ISNUMBER(Regressions!R148),ROUND(Regressions!R148, 1), NA())</f>
        <v>#N/A</v>
      </c>
      <c r="Q94" s="430">
        <f>IF(ISNUMBER(Regressions!S148),ROUND(Regressions!S148, 1), NA())</f>
        <v>5.2</v>
      </c>
      <c r="R94" s="428" t="e">
        <f>IF(ISNUMBER(Regressions!T148),ROUND(Regressions!T148, 1), NA())</f>
        <v>#N/A</v>
      </c>
      <c r="S94" s="483" t="e">
        <f>IF(ISNUMBER(Regressions!U148),ROUND(Regressions!U148, 1), NA())</f>
        <v>#N/A</v>
      </c>
    </row>
    <row r="95" spans="1:19" x14ac:dyDescent="0.2">
      <c r="A95" s="422" t="str">
        <f>IF(ISBLANK(Regressions!A149), " ", Regressions!A149)</f>
        <v>Ethiopia</v>
      </c>
      <c r="B95" s="423">
        <f>IF(ISBLANK(Regressions!B149), " ", Regressions!B149)</f>
        <v>2011</v>
      </c>
      <c r="C95" s="431" t="str">
        <f>IF(ISBLANK(Regressions!C149), " ", Regressions!C149)</f>
        <v>Primary</v>
      </c>
      <c r="D95" s="425">
        <f>IF(ISBLANK(Regressions!D149), " ", Regressions!D149)</f>
        <v>15165476</v>
      </c>
      <c r="E95" s="426">
        <f>IF(ISNUMBER(Regressions!E149),ROUND(Regressions!E149, 1), NA())</f>
        <v>39.299999999999997</v>
      </c>
      <c r="F95" s="427">
        <f>IF(ISNUMBER(Regressions!F149),ROUND(Regressions!F149, 1), NA())</f>
        <v>22.9</v>
      </c>
      <c r="G95" s="482" t="e">
        <f>IF(ISNUMBER(Regressions!G149),ROUND(Regressions!G149, 1), NA())</f>
        <v>#N/A</v>
      </c>
      <c r="H95" s="428" t="e">
        <f>IF(ISNUMBER(Regressions!H149),ROUND(Regressions!H149, 1), NA())</f>
        <v>#N/A</v>
      </c>
      <c r="I95" s="483">
        <f>IF(ISNUMBER(Regressions!I149),ROUND(Regressions!I149, 1), NA())</f>
        <v>77.099999999999994</v>
      </c>
      <c r="J95" s="429">
        <f>IF(ISNUMBER(Regressions!K149),ROUND(Regressions!K149, 1), NA())</f>
        <v>86.4</v>
      </c>
      <c r="K95" s="427">
        <f>IF(ISNUMBER(Regressions!L149),ROUND(Regressions!L149, 1), NA())</f>
        <v>59.5</v>
      </c>
      <c r="L95" s="484" t="e">
        <f>IF(ISNUMBER(Regressions!M149),ROUND(Regressions!M149, 1), NA())</f>
        <v>#N/A</v>
      </c>
      <c r="M95" s="428" t="e">
        <f>IF(ISNUMBER(Regressions!N149),ROUND(Regressions!N149, 1), NA())</f>
        <v>#N/A</v>
      </c>
      <c r="N95" s="483">
        <f>IF(ISNUMBER(Regressions!O149),ROUND(Regressions!O149, 1), NA())</f>
        <v>40.5</v>
      </c>
      <c r="O95" s="429">
        <f>IF(ISNUMBER(Regressions!Q149),ROUND(Regressions!Q149, 1), NA())</f>
        <v>22.5</v>
      </c>
      <c r="P95" s="427" t="e">
        <f>IF(ISNUMBER(Regressions!R149),ROUND(Regressions!R149, 1), NA())</f>
        <v>#N/A</v>
      </c>
      <c r="Q95" s="430">
        <f>IF(ISNUMBER(Regressions!S149),ROUND(Regressions!S149, 1), NA())</f>
        <v>5.2</v>
      </c>
      <c r="R95" s="428" t="e">
        <f>IF(ISNUMBER(Regressions!T149),ROUND(Regressions!T149, 1), NA())</f>
        <v>#N/A</v>
      </c>
      <c r="S95" s="483" t="e">
        <f>IF(ISNUMBER(Regressions!U149),ROUND(Regressions!U149, 1), NA())</f>
        <v>#N/A</v>
      </c>
    </row>
    <row r="96" spans="1:19" x14ac:dyDescent="0.2">
      <c r="A96" s="422" t="str">
        <f>IF(ISBLANK(Regressions!A150), " ", Regressions!A150)</f>
        <v>Ethiopia</v>
      </c>
      <c r="B96" s="423">
        <f>IF(ISBLANK(Regressions!B150), " ", Regressions!B150)</f>
        <v>2012</v>
      </c>
      <c r="C96" s="431" t="str">
        <f>IF(ISBLANK(Regressions!C150), " ", Regressions!C150)</f>
        <v>Primary</v>
      </c>
      <c r="D96" s="425">
        <f>IF(ISBLANK(Regressions!D150), " ", Regressions!D150)</f>
        <v>15416610</v>
      </c>
      <c r="E96" s="426">
        <f>IF(ISNUMBER(Regressions!E150),ROUND(Regressions!E150, 1), NA())</f>
        <v>38.700000000000003</v>
      </c>
      <c r="F96" s="427">
        <f>IF(ISNUMBER(Regressions!F150),ROUND(Regressions!F150, 1), NA())</f>
        <v>22.6</v>
      </c>
      <c r="G96" s="482" t="e">
        <f>IF(ISNUMBER(Regressions!G150),ROUND(Regressions!G150, 1), NA())</f>
        <v>#N/A</v>
      </c>
      <c r="H96" s="428" t="e">
        <f>IF(ISNUMBER(Regressions!H150),ROUND(Regressions!H150, 1), NA())</f>
        <v>#N/A</v>
      </c>
      <c r="I96" s="483">
        <f>IF(ISNUMBER(Regressions!I150),ROUND(Regressions!I150, 1), NA())</f>
        <v>77.400000000000006</v>
      </c>
      <c r="J96" s="429">
        <f>IF(ISNUMBER(Regressions!K150),ROUND(Regressions!K150, 1), NA())</f>
        <v>87.7</v>
      </c>
      <c r="K96" s="427">
        <f>IF(ISNUMBER(Regressions!L150),ROUND(Regressions!L150, 1), NA())</f>
        <v>59.5</v>
      </c>
      <c r="L96" s="484" t="e">
        <f>IF(ISNUMBER(Regressions!M150),ROUND(Regressions!M150, 1), NA())</f>
        <v>#N/A</v>
      </c>
      <c r="M96" s="428" t="e">
        <f>IF(ISNUMBER(Regressions!N150),ROUND(Regressions!N150, 1), NA())</f>
        <v>#N/A</v>
      </c>
      <c r="N96" s="483">
        <f>IF(ISNUMBER(Regressions!O150),ROUND(Regressions!O150, 1), NA())</f>
        <v>40.5</v>
      </c>
      <c r="O96" s="429">
        <f>IF(ISNUMBER(Regressions!Q150),ROUND(Regressions!Q150, 1), NA())</f>
        <v>22.5</v>
      </c>
      <c r="P96" s="427" t="e">
        <f>IF(ISNUMBER(Regressions!R150),ROUND(Regressions!R150, 1), NA())</f>
        <v>#N/A</v>
      </c>
      <c r="Q96" s="430">
        <f>IF(ISNUMBER(Regressions!S150),ROUND(Regressions!S150, 1), NA())</f>
        <v>5.2</v>
      </c>
      <c r="R96" s="428" t="e">
        <f>IF(ISNUMBER(Regressions!T150),ROUND(Regressions!T150, 1), NA())</f>
        <v>#N/A</v>
      </c>
      <c r="S96" s="483" t="e">
        <f>IF(ISNUMBER(Regressions!U150),ROUND(Regressions!U150, 1), NA())</f>
        <v>#N/A</v>
      </c>
    </row>
    <row r="97" spans="1:19" x14ac:dyDescent="0.2">
      <c r="A97" s="422" t="str">
        <f>IF(ISBLANK(Regressions!A151), " ", Regressions!A151)</f>
        <v>Ethiopia</v>
      </c>
      <c r="B97" s="423">
        <f>IF(ISBLANK(Regressions!B151), " ", Regressions!B151)</f>
        <v>2013</v>
      </c>
      <c r="C97" s="431" t="str">
        <f>IF(ISBLANK(Regressions!C151), " ", Regressions!C151)</f>
        <v>Primary</v>
      </c>
      <c r="D97" s="425">
        <f>IF(ISBLANK(Regressions!D151), " ", Regressions!D151)</f>
        <v>15642743</v>
      </c>
      <c r="E97" s="426">
        <f>IF(ISNUMBER(Regressions!E151),ROUND(Regressions!E151, 1), NA())</f>
        <v>38.1</v>
      </c>
      <c r="F97" s="427">
        <f>IF(ISNUMBER(Regressions!F151),ROUND(Regressions!F151, 1), NA())</f>
        <v>22.3</v>
      </c>
      <c r="G97" s="482">
        <f>IF(ISNUMBER(Regressions!G151),ROUND(Regressions!G151, 1), NA())</f>
        <v>14.9</v>
      </c>
      <c r="H97" s="428">
        <f>IF(ISNUMBER(Regressions!H151),ROUND(Regressions!H151, 1), NA())</f>
        <v>7.4</v>
      </c>
      <c r="I97" s="483">
        <f>IF(ISNUMBER(Regressions!I151),ROUND(Regressions!I151, 1), NA())</f>
        <v>77.7</v>
      </c>
      <c r="J97" s="429">
        <f>IF(ISNUMBER(Regressions!K151),ROUND(Regressions!K151, 1), NA())</f>
        <v>89</v>
      </c>
      <c r="K97" s="427">
        <f>IF(ISNUMBER(Regressions!L151),ROUND(Regressions!L151, 1), NA())</f>
        <v>59.5</v>
      </c>
      <c r="L97" s="484">
        <f>IF(ISNUMBER(Regressions!M151),ROUND(Regressions!M151, 1), NA())</f>
        <v>38.5</v>
      </c>
      <c r="M97" s="428">
        <f>IF(ISNUMBER(Regressions!N151),ROUND(Regressions!N151, 1), NA())</f>
        <v>21</v>
      </c>
      <c r="N97" s="483">
        <f>IF(ISNUMBER(Regressions!O151),ROUND(Regressions!O151, 1), NA())</f>
        <v>40.5</v>
      </c>
      <c r="O97" s="429">
        <f>IF(ISNUMBER(Regressions!Q151),ROUND(Regressions!Q151, 1), NA())</f>
        <v>22.5</v>
      </c>
      <c r="P97" s="427">
        <f>IF(ISNUMBER(Regressions!R151),ROUND(Regressions!R151, 1), NA())</f>
        <v>19</v>
      </c>
      <c r="Q97" s="430">
        <f>IF(ISNUMBER(Regressions!S151),ROUND(Regressions!S151, 1), NA())</f>
        <v>5.2</v>
      </c>
      <c r="R97" s="428">
        <f>IF(ISNUMBER(Regressions!T151),ROUND(Regressions!T151, 1), NA())</f>
        <v>13.8</v>
      </c>
      <c r="S97" s="483">
        <f>IF(ISNUMBER(Regressions!U151),ROUND(Regressions!U151, 1), NA())</f>
        <v>81</v>
      </c>
    </row>
    <row r="98" spans="1:19" x14ac:dyDescent="0.2">
      <c r="A98" s="422" t="str">
        <f>IF(ISBLANK(Regressions!A152), " ", Regressions!A152)</f>
        <v>Ethiopia</v>
      </c>
      <c r="B98" s="423">
        <f>IF(ISBLANK(Regressions!B152), " ", Regressions!B152)</f>
        <v>2014</v>
      </c>
      <c r="C98" s="431" t="str">
        <f>IF(ISBLANK(Regressions!C152), " ", Regressions!C152)</f>
        <v>Primary</v>
      </c>
      <c r="D98" s="425">
        <f>IF(ISBLANK(Regressions!D152), " ", Regressions!D152)</f>
        <v>15851727</v>
      </c>
      <c r="E98" s="426">
        <f>IF(ISNUMBER(Regressions!E152),ROUND(Regressions!E152, 1), NA())</f>
        <v>37.5</v>
      </c>
      <c r="F98" s="427">
        <f>IF(ISNUMBER(Regressions!F152),ROUND(Regressions!F152, 1), NA())</f>
        <v>22</v>
      </c>
      <c r="G98" s="482">
        <f>IF(ISNUMBER(Regressions!G152),ROUND(Regressions!G152, 1), NA())</f>
        <v>14.9</v>
      </c>
      <c r="H98" s="428">
        <f>IF(ISNUMBER(Regressions!H152),ROUND(Regressions!H152, 1), NA())</f>
        <v>7.1</v>
      </c>
      <c r="I98" s="483">
        <f>IF(ISNUMBER(Regressions!I152),ROUND(Regressions!I152, 1), NA())</f>
        <v>78</v>
      </c>
      <c r="J98" s="429">
        <f>IF(ISNUMBER(Regressions!K152),ROUND(Regressions!K152, 1), NA())</f>
        <v>90.3</v>
      </c>
      <c r="K98" s="427">
        <f>IF(ISNUMBER(Regressions!L152),ROUND(Regressions!L152, 1), NA())</f>
        <v>59.5</v>
      </c>
      <c r="L98" s="484">
        <f>IF(ISNUMBER(Regressions!M152),ROUND(Regressions!M152, 1), NA())</f>
        <v>38.5</v>
      </c>
      <c r="M98" s="428">
        <f>IF(ISNUMBER(Regressions!N152),ROUND(Regressions!N152, 1), NA())</f>
        <v>21</v>
      </c>
      <c r="N98" s="483">
        <f>IF(ISNUMBER(Regressions!O152),ROUND(Regressions!O152, 1), NA())</f>
        <v>40.5</v>
      </c>
      <c r="O98" s="429">
        <f>IF(ISNUMBER(Regressions!Q152),ROUND(Regressions!Q152, 1), NA())</f>
        <v>22.5</v>
      </c>
      <c r="P98" s="427">
        <f>IF(ISNUMBER(Regressions!R152),ROUND(Regressions!R152, 1), NA())</f>
        <v>19</v>
      </c>
      <c r="Q98" s="430">
        <f>IF(ISNUMBER(Regressions!S152),ROUND(Regressions!S152, 1), NA())</f>
        <v>5.2</v>
      </c>
      <c r="R98" s="428">
        <f>IF(ISNUMBER(Regressions!T152),ROUND(Regressions!T152, 1), NA())</f>
        <v>13.8</v>
      </c>
      <c r="S98" s="483">
        <f>IF(ISNUMBER(Regressions!U152),ROUND(Regressions!U152, 1), NA())</f>
        <v>81</v>
      </c>
    </row>
    <row r="99" spans="1:19" x14ac:dyDescent="0.2">
      <c r="A99" s="422" t="str">
        <f>IF(ISBLANK(Regressions!A153), " ", Regressions!A153)</f>
        <v>Ethiopia</v>
      </c>
      <c r="B99" s="423">
        <f>IF(ISBLANK(Regressions!B153), " ", Regressions!B153)</f>
        <v>2015</v>
      </c>
      <c r="C99" s="431" t="str">
        <f>IF(ISBLANK(Regressions!C153), " ", Regressions!C153)</f>
        <v>Primary</v>
      </c>
      <c r="D99" s="425">
        <f>IF(ISBLANK(Regressions!D153), " ", Regressions!D153)</f>
        <v>16042199</v>
      </c>
      <c r="E99" s="426">
        <f>IF(ISNUMBER(Regressions!E153),ROUND(Regressions!E153, 1), NA())</f>
        <v>36.799999999999997</v>
      </c>
      <c r="F99" s="427">
        <f>IF(ISNUMBER(Regressions!F153),ROUND(Regressions!F153, 1), NA())</f>
        <v>21.7</v>
      </c>
      <c r="G99" s="482">
        <f>IF(ISNUMBER(Regressions!G153),ROUND(Regressions!G153, 1), NA())</f>
        <v>14.9</v>
      </c>
      <c r="H99" s="428">
        <f>IF(ISNUMBER(Regressions!H153),ROUND(Regressions!H153, 1), NA())</f>
        <v>6.8</v>
      </c>
      <c r="I99" s="483">
        <f>IF(ISNUMBER(Regressions!I153),ROUND(Regressions!I153, 1), NA())</f>
        <v>78.3</v>
      </c>
      <c r="J99" s="429">
        <f>IF(ISNUMBER(Regressions!K153),ROUND(Regressions!K153, 1), NA())</f>
        <v>91.6</v>
      </c>
      <c r="K99" s="427">
        <f>IF(ISNUMBER(Regressions!L153),ROUND(Regressions!L153, 1), NA())</f>
        <v>59.5</v>
      </c>
      <c r="L99" s="484">
        <f>IF(ISNUMBER(Regressions!M153),ROUND(Regressions!M153, 1), NA())</f>
        <v>38.5</v>
      </c>
      <c r="M99" s="428">
        <f>IF(ISNUMBER(Regressions!N153),ROUND(Regressions!N153, 1), NA())</f>
        <v>21</v>
      </c>
      <c r="N99" s="483">
        <f>IF(ISNUMBER(Regressions!O153),ROUND(Regressions!O153, 1), NA())</f>
        <v>40.5</v>
      </c>
      <c r="O99" s="429">
        <f>IF(ISNUMBER(Regressions!Q153),ROUND(Regressions!Q153, 1), NA())</f>
        <v>22.5</v>
      </c>
      <c r="P99" s="427">
        <f>IF(ISNUMBER(Regressions!R153),ROUND(Regressions!R153, 1), NA())</f>
        <v>19</v>
      </c>
      <c r="Q99" s="430">
        <f>IF(ISNUMBER(Regressions!S153),ROUND(Regressions!S153, 1), NA())</f>
        <v>5.2</v>
      </c>
      <c r="R99" s="428">
        <f>IF(ISNUMBER(Regressions!T153),ROUND(Regressions!T153, 1), NA())</f>
        <v>13.8</v>
      </c>
      <c r="S99" s="483">
        <f>IF(ISNUMBER(Regressions!U153),ROUND(Regressions!U153, 1), NA())</f>
        <v>81</v>
      </c>
    </row>
    <row r="100" spans="1:19" x14ac:dyDescent="0.2">
      <c r="A100" s="422" t="str">
        <f>IF(ISBLANK(Regressions!A154), " ", Regressions!A154)</f>
        <v>Ethiopia</v>
      </c>
      <c r="B100" s="423">
        <f>IF(ISBLANK(Regressions!B154), " ", Regressions!B154)</f>
        <v>2016</v>
      </c>
      <c r="C100" s="431" t="str">
        <f>IF(ISBLANK(Regressions!C154), " ", Regressions!C154)</f>
        <v>Primary</v>
      </c>
      <c r="D100" s="425">
        <f>IF(ISBLANK(Regressions!D154), " ", Regressions!D154)</f>
        <v>16214417</v>
      </c>
      <c r="E100" s="426">
        <f>IF(ISNUMBER(Regressions!E154),ROUND(Regressions!E154, 1), NA())</f>
        <v>36.200000000000003</v>
      </c>
      <c r="F100" s="427">
        <f>IF(ISNUMBER(Regressions!F154),ROUND(Regressions!F154, 1), NA())</f>
        <v>21.4</v>
      </c>
      <c r="G100" s="482">
        <f>IF(ISNUMBER(Regressions!G154),ROUND(Regressions!G154, 1), NA())</f>
        <v>14.9</v>
      </c>
      <c r="H100" s="428">
        <f>IF(ISNUMBER(Regressions!H154),ROUND(Regressions!H154, 1), NA())</f>
        <v>6.5</v>
      </c>
      <c r="I100" s="483">
        <f>IF(ISNUMBER(Regressions!I154),ROUND(Regressions!I154, 1), NA())</f>
        <v>78.599999999999994</v>
      </c>
      <c r="J100" s="429">
        <f>IF(ISNUMBER(Regressions!K154),ROUND(Regressions!K154, 1), NA())</f>
        <v>92.9</v>
      </c>
      <c r="K100" s="427">
        <f>IF(ISNUMBER(Regressions!L154),ROUND(Regressions!L154, 1), NA())</f>
        <v>59.5</v>
      </c>
      <c r="L100" s="484">
        <f>IF(ISNUMBER(Regressions!M154),ROUND(Regressions!M154, 1), NA())</f>
        <v>38.5</v>
      </c>
      <c r="M100" s="428">
        <f>IF(ISNUMBER(Regressions!N154),ROUND(Regressions!N154, 1), NA())</f>
        <v>21</v>
      </c>
      <c r="N100" s="483">
        <f>IF(ISNUMBER(Regressions!O154),ROUND(Regressions!O154, 1), NA())</f>
        <v>40.5</v>
      </c>
      <c r="O100" s="429">
        <f>IF(ISNUMBER(Regressions!Q154),ROUND(Regressions!Q154, 1), NA())</f>
        <v>22.5</v>
      </c>
      <c r="P100" s="427">
        <f>IF(ISNUMBER(Regressions!R154),ROUND(Regressions!R154, 1), NA())</f>
        <v>19</v>
      </c>
      <c r="Q100" s="430">
        <f>IF(ISNUMBER(Regressions!S154),ROUND(Regressions!S154, 1), NA())</f>
        <v>5.2</v>
      </c>
      <c r="R100" s="428">
        <f>IF(ISNUMBER(Regressions!T154),ROUND(Regressions!T154, 1), NA())</f>
        <v>13.8</v>
      </c>
      <c r="S100" s="483">
        <f>IF(ISNUMBER(Regressions!U154),ROUND(Regressions!U154, 1), NA())</f>
        <v>81</v>
      </c>
    </row>
    <row r="101" spans="1:19" x14ac:dyDescent="0.2">
      <c r="A101" s="422" t="str">
        <f>IF(ISBLANK(Regressions!A155), " ", Regressions!A155)</f>
        <v>Ethiopia</v>
      </c>
      <c r="B101" s="423">
        <f>IF(ISBLANK(Regressions!B155), " ", Regressions!B155)</f>
        <v>2017</v>
      </c>
      <c r="C101" s="431" t="str">
        <f>IF(ISBLANK(Regressions!C155), " ", Regressions!C155)</f>
        <v>Primary</v>
      </c>
      <c r="D101" s="425">
        <f>IF(ISBLANK(Regressions!D155), " ", Regressions!D155)</f>
        <v>16394944</v>
      </c>
      <c r="E101" s="426">
        <f>IF(ISNUMBER(Regressions!E155),ROUND(Regressions!E155, 1), NA())</f>
        <v>35.6</v>
      </c>
      <c r="F101" s="427">
        <f>IF(ISNUMBER(Regressions!F155),ROUND(Regressions!F155, 1), NA())</f>
        <v>21.1</v>
      </c>
      <c r="G101" s="482">
        <f>IF(ISNUMBER(Regressions!G155),ROUND(Regressions!G155, 1), NA())</f>
        <v>14.9</v>
      </c>
      <c r="H101" s="428">
        <f>IF(ISNUMBER(Regressions!H155),ROUND(Regressions!H155, 1), NA())</f>
        <v>6.2</v>
      </c>
      <c r="I101" s="483">
        <f>IF(ISNUMBER(Regressions!I155),ROUND(Regressions!I155, 1), NA())</f>
        <v>78.900000000000006</v>
      </c>
      <c r="J101" s="429">
        <f>IF(ISNUMBER(Regressions!K155),ROUND(Regressions!K155, 1), NA())</f>
        <v>94.2</v>
      </c>
      <c r="K101" s="427">
        <f>IF(ISNUMBER(Regressions!L155),ROUND(Regressions!L155, 1), NA())</f>
        <v>59.5</v>
      </c>
      <c r="L101" s="484">
        <f>IF(ISNUMBER(Regressions!M155),ROUND(Regressions!M155, 1), NA())</f>
        <v>38.5</v>
      </c>
      <c r="M101" s="428">
        <f>IF(ISNUMBER(Regressions!N155),ROUND(Regressions!N155, 1), NA())</f>
        <v>21</v>
      </c>
      <c r="N101" s="483">
        <f>IF(ISNUMBER(Regressions!O155),ROUND(Regressions!O155, 1), NA())</f>
        <v>40.5</v>
      </c>
      <c r="O101" s="429">
        <f>IF(ISNUMBER(Regressions!Q155),ROUND(Regressions!Q155, 1), NA())</f>
        <v>22.5</v>
      </c>
      <c r="P101" s="427">
        <f>IF(ISNUMBER(Regressions!R155),ROUND(Regressions!R155, 1), NA())</f>
        <v>19</v>
      </c>
      <c r="Q101" s="430">
        <f>IF(ISNUMBER(Regressions!S155),ROUND(Regressions!S155, 1), NA())</f>
        <v>5.2</v>
      </c>
      <c r="R101" s="428">
        <f>IF(ISNUMBER(Regressions!T155),ROUND(Regressions!T155, 1), NA())</f>
        <v>13.8</v>
      </c>
      <c r="S101" s="483">
        <f>IF(ISNUMBER(Regressions!U155),ROUND(Regressions!U155, 1), NA())</f>
        <v>81</v>
      </c>
    </row>
    <row r="102" spans="1:19" x14ac:dyDescent="0.2">
      <c r="A102" s="422" t="str">
        <f>IF(ISBLANK(Regressions!A156), " ", Regressions!A156)</f>
        <v>Ethiopia</v>
      </c>
      <c r="B102" s="423">
        <f>IF(ISBLANK(Regressions!B156), " ", Regressions!B156)</f>
        <v>2018</v>
      </c>
      <c r="C102" s="431" t="str">
        <f>IF(ISBLANK(Regressions!C156), " ", Regressions!C156)</f>
        <v>Primary</v>
      </c>
      <c r="D102" s="425">
        <f>IF(ISBLANK(Regressions!D156), " ", Regressions!D156)</f>
        <v>16598759</v>
      </c>
      <c r="E102" s="426">
        <f>IF(ISNUMBER(Regressions!E156),ROUND(Regressions!E156, 1), NA())</f>
        <v>34.9</v>
      </c>
      <c r="F102" s="427">
        <f>IF(ISNUMBER(Regressions!F156),ROUND(Regressions!F156, 1), NA())</f>
        <v>20.8</v>
      </c>
      <c r="G102" s="482">
        <f>IF(ISNUMBER(Regressions!G156),ROUND(Regressions!G156, 1), NA())</f>
        <v>14.9</v>
      </c>
      <c r="H102" s="428">
        <f>IF(ISNUMBER(Regressions!H156),ROUND(Regressions!H156, 1), NA())</f>
        <v>5.9</v>
      </c>
      <c r="I102" s="483">
        <f>IF(ISNUMBER(Regressions!I156),ROUND(Regressions!I156, 1), NA())</f>
        <v>79.2</v>
      </c>
      <c r="J102" s="429">
        <f>IF(ISNUMBER(Regressions!K156),ROUND(Regressions!K156, 1), NA())</f>
        <v>95.5</v>
      </c>
      <c r="K102" s="427">
        <f>IF(ISNUMBER(Regressions!L156),ROUND(Regressions!L156, 1), NA())</f>
        <v>59.5</v>
      </c>
      <c r="L102" s="484">
        <f>IF(ISNUMBER(Regressions!M156),ROUND(Regressions!M156, 1), NA())</f>
        <v>38.5</v>
      </c>
      <c r="M102" s="428">
        <f>IF(ISNUMBER(Regressions!N156),ROUND(Regressions!N156, 1), NA())</f>
        <v>21</v>
      </c>
      <c r="N102" s="483">
        <f>IF(ISNUMBER(Regressions!O156),ROUND(Regressions!O156, 1), NA())</f>
        <v>40.5</v>
      </c>
      <c r="O102" s="429">
        <f>IF(ISNUMBER(Regressions!Q156),ROUND(Regressions!Q156, 1), NA())</f>
        <v>22.5</v>
      </c>
      <c r="P102" s="427">
        <f>IF(ISNUMBER(Regressions!R156),ROUND(Regressions!R156, 1), NA())</f>
        <v>19</v>
      </c>
      <c r="Q102" s="430">
        <f>IF(ISNUMBER(Regressions!S156),ROUND(Regressions!S156, 1), NA())</f>
        <v>5.2</v>
      </c>
      <c r="R102" s="428">
        <f>IF(ISNUMBER(Regressions!T156),ROUND(Regressions!T156, 1), NA())</f>
        <v>13.8</v>
      </c>
      <c r="S102" s="483">
        <f>IF(ISNUMBER(Regressions!U156),ROUND(Regressions!U156, 1), NA())</f>
        <v>81</v>
      </c>
    </row>
    <row r="103" spans="1:19" x14ac:dyDescent="0.2">
      <c r="A103" s="433" t="str">
        <f>IF(ISBLANK(Regressions!A157), " ", Regressions!A157)</f>
        <v>Ethiopia</v>
      </c>
      <c r="B103" s="434">
        <f>IF(ISBLANK(Regressions!B157), " ", Regressions!B157)</f>
        <v>2019</v>
      </c>
      <c r="C103" s="435" t="str">
        <f>IF(ISBLANK(Regressions!C157), " ", Regressions!C157)</f>
        <v>Primary</v>
      </c>
      <c r="D103" s="436">
        <f>IF(ISBLANK(Regressions!D157), " ", Regressions!D157)</f>
        <v>16834196</v>
      </c>
      <c r="E103" s="437">
        <f>IF(ISNUMBER(Regressions!E157),ROUND(Regressions!E157, 1), NA())</f>
        <v>34.299999999999997</v>
      </c>
      <c r="F103" s="438">
        <f>IF(ISNUMBER(Regressions!F157),ROUND(Regressions!F157, 1), NA())</f>
        <v>20.5</v>
      </c>
      <c r="G103" s="485">
        <f>IF(ISNUMBER(Regressions!G157),ROUND(Regressions!G157, 1), NA())</f>
        <v>14.9</v>
      </c>
      <c r="H103" s="439">
        <f>IF(ISNUMBER(Regressions!H157),ROUND(Regressions!H157, 1), NA())</f>
        <v>5.6</v>
      </c>
      <c r="I103" s="486">
        <f>IF(ISNUMBER(Regressions!I157),ROUND(Regressions!I157, 1), NA())</f>
        <v>79.5</v>
      </c>
      <c r="J103" s="440">
        <f>IF(ISNUMBER(Regressions!K157),ROUND(Regressions!K157, 1), NA())</f>
        <v>96.8</v>
      </c>
      <c r="K103" s="438">
        <f>IF(ISNUMBER(Regressions!L157),ROUND(Regressions!L157, 1), NA())</f>
        <v>59.5</v>
      </c>
      <c r="L103" s="487">
        <f>IF(ISNUMBER(Regressions!M157),ROUND(Regressions!M157, 1), NA())</f>
        <v>38.5</v>
      </c>
      <c r="M103" s="439">
        <f>IF(ISNUMBER(Regressions!N157),ROUND(Regressions!N157, 1), NA())</f>
        <v>21</v>
      </c>
      <c r="N103" s="486">
        <f>IF(ISNUMBER(Regressions!O157),ROUND(Regressions!O157, 1), NA())</f>
        <v>40.5</v>
      </c>
      <c r="O103" s="440">
        <f>IF(ISNUMBER(Regressions!Q157),ROUND(Regressions!Q157, 1), NA())</f>
        <v>22.5</v>
      </c>
      <c r="P103" s="438">
        <f>IF(ISNUMBER(Regressions!R157),ROUND(Regressions!R157, 1), NA())</f>
        <v>19</v>
      </c>
      <c r="Q103" s="441">
        <f>IF(ISNUMBER(Regressions!S157),ROUND(Regressions!S157, 1), NA())</f>
        <v>5.2</v>
      </c>
      <c r="R103" s="439">
        <f>IF(ISNUMBER(Regressions!T157),ROUND(Regressions!T157, 1), NA())</f>
        <v>13.8</v>
      </c>
      <c r="S103" s="486">
        <f>IF(ISNUMBER(Regressions!U157),ROUND(Regressions!U157, 1), NA())</f>
        <v>81</v>
      </c>
    </row>
    <row r="104" spans="1:19" x14ac:dyDescent="0.2">
      <c r="A104" s="422" t="str">
        <f>IF(ISBLANK(Regressions!A169), " ", Regressions!A169)</f>
        <v>Ethiopia</v>
      </c>
      <c r="B104" s="423">
        <f>IF(ISBLANK(Regressions!B169), " ", Regressions!B169)</f>
        <v>2000</v>
      </c>
      <c r="C104" s="431" t="str">
        <f>IF(ISBLANK(Regressions!C169), " ", Regressions!C169)</f>
        <v>Secondary</v>
      </c>
      <c r="D104" s="425">
        <f>IF(ISBLANK(Regressions!D169), " ", Regressions!D169)</f>
        <v>8824232</v>
      </c>
      <c r="E104" s="426">
        <f>IF(ISNUMBER(Regressions!E169),ROUND(Regressions!E169, 1), NA())</f>
        <v>79.5</v>
      </c>
      <c r="F104" s="427" t="e">
        <f>IF(ISNUMBER(Regressions!F169),ROUND(Regressions!F169, 1), NA())</f>
        <v>#N/A</v>
      </c>
      <c r="G104" s="482" t="e">
        <f>IF(ISNUMBER(Regressions!G169),ROUND(Regressions!G169, 1), NA())</f>
        <v>#N/A</v>
      </c>
      <c r="H104" s="428" t="e">
        <f>IF(ISNUMBER(Regressions!H169),ROUND(Regressions!H169, 1), NA())</f>
        <v>#N/A</v>
      </c>
      <c r="I104" s="483" t="e">
        <f>IF(ISNUMBER(Regressions!I169),ROUND(Regressions!I169, 1), NA())</f>
        <v>#N/A</v>
      </c>
      <c r="J104" s="429">
        <f>IF(ISNUMBER(Regressions!K169),ROUND(Regressions!K169, 1), NA())</f>
        <v>96.1</v>
      </c>
      <c r="K104" s="427" t="e">
        <f>IF(ISNUMBER(Regressions!L169),ROUND(Regressions!L169, 1), NA())</f>
        <v>#N/A</v>
      </c>
      <c r="L104" s="484" t="e">
        <f>IF(ISNUMBER(Regressions!M169),ROUND(Regressions!M169, 1), NA())</f>
        <v>#N/A</v>
      </c>
      <c r="M104" s="428" t="e">
        <f>IF(ISNUMBER(Regressions!N169),ROUND(Regressions!N169, 1), NA())</f>
        <v>#N/A</v>
      </c>
      <c r="N104" s="483" t="e">
        <f>IF(ISNUMBER(Regressions!O169),ROUND(Regressions!O169, 1), NA())</f>
        <v>#N/A</v>
      </c>
      <c r="O104" s="429" t="e">
        <f>IF(ISNUMBER(Regressions!Q169),ROUND(Regressions!Q169, 1), NA())</f>
        <v>#N/A</v>
      </c>
      <c r="P104" s="427" t="e">
        <f>IF(ISNUMBER(Regressions!R169),ROUND(Regressions!R169, 1), NA())</f>
        <v>#N/A</v>
      </c>
      <c r="Q104" s="430" t="e">
        <f>IF(ISNUMBER(Regressions!S169),ROUND(Regressions!S169, 1), NA())</f>
        <v>#N/A</v>
      </c>
      <c r="R104" s="428" t="e">
        <f>IF(ISNUMBER(Regressions!T169),ROUND(Regressions!T169, 1), NA())</f>
        <v>#N/A</v>
      </c>
      <c r="S104" s="483" t="e">
        <f>IF(ISNUMBER(Regressions!U169),ROUND(Regressions!U169, 1), NA())</f>
        <v>#N/A</v>
      </c>
    </row>
    <row r="105" spans="1:19" x14ac:dyDescent="0.2">
      <c r="A105" s="422" t="str">
        <f>IF(ISBLANK(Regressions!A170), " ", Regressions!A170)</f>
        <v>Ethiopia</v>
      </c>
      <c r="B105" s="423">
        <f>IF(ISBLANK(Regressions!B170), " ", Regressions!B170)</f>
        <v>2001</v>
      </c>
      <c r="C105" s="431" t="str">
        <f>IF(ISBLANK(Regressions!C170), " ", Regressions!C170)</f>
        <v>Secondary</v>
      </c>
      <c r="D105" s="425">
        <f>IF(ISBLANK(Regressions!D170), " ", Regressions!D170)</f>
        <v>9094579</v>
      </c>
      <c r="E105" s="426">
        <f>IF(ISNUMBER(Regressions!E170),ROUND(Regressions!E170, 1), NA())</f>
        <v>78.7</v>
      </c>
      <c r="F105" s="427">
        <f>IF(ISNUMBER(Regressions!F170),ROUND(Regressions!F170, 1), NA())</f>
        <v>64.099999999999994</v>
      </c>
      <c r="G105" s="482" t="e">
        <f>IF(ISNUMBER(Regressions!G170),ROUND(Regressions!G170, 1), NA())</f>
        <v>#N/A</v>
      </c>
      <c r="H105" s="428" t="e">
        <f>IF(ISNUMBER(Regressions!H170),ROUND(Regressions!H170, 1), NA())</f>
        <v>#N/A</v>
      </c>
      <c r="I105" s="483">
        <f>IF(ISNUMBER(Regressions!I170),ROUND(Regressions!I170, 1), NA())</f>
        <v>35.9</v>
      </c>
      <c r="J105" s="429">
        <f>IF(ISNUMBER(Regressions!K170),ROUND(Regressions!K170, 1), NA())</f>
        <v>96.1</v>
      </c>
      <c r="K105" s="427" t="e">
        <f>IF(ISNUMBER(Regressions!L170),ROUND(Regressions!L170, 1), NA())</f>
        <v>#N/A</v>
      </c>
      <c r="L105" s="484" t="e">
        <f>IF(ISNUMBER(Regressions!M170),ROUND(Regressions!M170, 1), NA())</f>
        <v>#N/A</v>
      </c>
      <c r="M105" s="428" t="e">
        <f>IF(ISNUMBER(Regressions!N170),ROUND(Regressions!N170, 1), NA())</f>
        <v>#N/A</v>
      </c>
      <c r="N105" s="483" t="e">
        <f>IF(ISNUMBER(Regressions!O170),ROUND(Regressions!O170, 1), NA())</f>
        <v>#N/A</v>
      </c>
      <c r="O105" s="429" t="e">
        <f>IF(ISNUMBER(Regressions!Q170),ROUND(Regressions!Q170, 1), NA())</f>
        <v>#N/A</v>
      </c>
      <c r="P105" s="427" t="e">
        <f>IF(ISNUMBER(Regressions!R170),ROUND(Regressions!R170, 1), NA())</f>
        <v>#N/A</v>
      </c>
      <c r="Q105" s="430" t="e">
        <f>IF(ISNUMBER(Regressions!S170),ROUND(Regressions!S170, 1), NA())</f>
        <v>#N/A</v>
      </c>
      <c r="R105" s="428" t="e">
        <f>IF(ISNUMBER(Regressions!T170),ROUND(Regressions!T170, 1), NA())</f>
        <v>#N/A</v>
      </c>
      <c r="S105" s="483" t="e">
        <f>IF(ISNUMBER(Regressions!U170),ROUND(Regressions!U170, 1), NA())</f>
        <v>#N/A</v>
      </c>
    </row>
    <row r="106" spans="1:19" x14ac:dyDescent="0.2">
      <c r="A106" s="422" t="str">
        <f>IF(ISBLANK(Regressions!A171), " ", Regressions!A171)</f>
        <v>Ethiopia</v>
      </c>
      <c r="B106" s="423">
        <f>IF(ISBLANK(Regressions!B171), " ", Regressions!B171)</f>
        <v>2002</v>
      </c>
      <c r="C106" s="431" t="str">
        <f>IF(ISBLANK(Regressions!C171), " ", Regressions!C171)</f>
        <v>Secondary</v>
      </c>
      <c r="D106" s="425">
        <f>IF(ISBLANK(Regressions!D171), " ", Regressions!D171)</f>
        <v>9252243</v>
      </c>
      <c r="E106" s="426">
        <f>IF(ISNUMBER(Regressions!E171),ROUND(Regressions!E171, 1), NA())</f>
        <v>77.900000000000006</v>
      </c>
      <c r="F106" s="427">
        <f>IF(ISNUMBER(Regressions!F171),ROUND(Regressions!F171, 1), NA())</f>
        <v>64.099999999999994</v>
      </c>
      <c r="G106" s="482" t="e">
        <f>IF(ISNUMBER(Regressions!G171),ROUND(Regressions!G171, 1), NA())</f>
        <v>#N/A</v>
      </c>
      <c r="H106" s="428" t="e">
        <f>IF(ISNUMBER(Regressions!H171),ROUND(Regressions!H171, 1), NA())</f>
        <v>#N/A</v>
      </c>
      <c r="I106" s="483">
        <f>IF(ISNUMBER(Regressions!I171),ROUND(Regressions!I171, 1), NA())</f>
        <v>35.9</v>
      </c>
      <c r="J106" s="429">
        <f>IF(ISNUMBER(Regressions!K171),ROUND(Regressions!K171, 1), NA())</f>
        <v>96</v>
      </c>
      <c r="K106" s="427" t="e">
        <f>IF(ISNUMBER(Regressions!L171),ROUND(Regressions!L171, 1), NA())</f>
        <v>#N/A</v>
      </c>
      <c r="L106" s="484" t="e">
        <f>IF(ISNUMBER(Regressions!M171),ROUND(Regressions!M171, 1), NA())</f>
        <v>#N/A</v>
      </c>
      <c r="M106" s="428" t="e">
        <f>IF(ISNUMBER(Regressions!N171),ROUND(Regressions!N171, 1), NA())</f>
        <v>#N/A</v>
      </c>
      <c r="N106" s="483" t="e">
        <f>IF(ISNUMBER(Regressions!O171),ROUND(Regressions!O171, 1), NA())</f>
        <v>#N/A</v>
      </c>
      <c r="O106" s="429" t="e">
        <f>IF(ISNUMBER(Regressions!Q171),ROUND(Regressions!Q171, 1), NA())</f>
        <v>#N/A</v>
      </c>
      <c r="P106" s="427" t="e">
        <f>IF(ISNUMBER(Regressions!R171),ROUND(Regressions!R171, 1), NA())</f>
        <v>#N/A</v>
      </c>
      <c r="Q106" s="430" t="e">
        <f>IF(ISNUMBER(Regressions!S171),ROUND(Regressions!S171, 1), NA())</f>
        <v>#N/A</v>
      </c>
      <c r="R106" s="428" t="e">
        <f>IF(ISNUMBER(Regressions!T171),ROUND(Regressions!T171, 1), NA())</f>
        <v>#N/A</v>
      </c>
      <c r="S106" s="483" t="e">
        <f>IF(ISNUMBER(Regressions!U171),ROUND(Regressions!U171, 1), NA())</f>
        <v>#N/A</v>
      </c>
    </row>
    <row r="107" spans="1:19" x14ac:dyDescent="0.2">
      <c r="A107" s="422" t="str">
        <f>IF(ISBLANK(Regressions!A172), " ", Regressions!A172)</f>
        <v>Ethiopia</v>
      </c>
      <c r="B107" s="423">
        <f>IF(ISBLANK(Regressions!B172), " ", Regressions!B172)</f>
        <v>2003</v>
      </c>
      <c r="C107" s="431" t="str">
        <f>IF(ISBLANK(Regressions!C172), " ", Regressions!C172)</f>
        <v>Secondary</v>
      </c>
      <c r="D107" s="425">
        <f>IF(ISBLANK(Regressions!D172), " ", Regressions!D172)</f>
        <v>9426792</v>
      </c>
      <c r="E107" s="426">
        <f>IF(ISNUMBER(Regressions!E172),ROUND(Regressions!E172, 1), NA())</f>
        <v>77.099999999999994</v>
      </c>
      <c r="F107" s="427">
        <f>IF(ISNUMBER(Regressions!F172),ROUND(Regressions!F172, 1), NA())</f>
        <v>64.099999999999994</v>
      </c>
      <c r="G107" s="482" t="e">
        <f>IF(ISNUMBER(Regressions!G172),ROUND(Regressions!G172, 1), NA())</f>
        <v>#N/A</v>
      </c>
      <c r="H107" s="428" t="e">
        <f>IF(ISNUMBER(Regressions!H172),ROUND(Regressions!H172, 1), NA())</f>
        <v>#N/A</v>
      </c>
      <c r="I107" s="483">
        <f>IF(ISNUMBER(Regressions!I172),ROUND(Regressions!I172, 1), NA())</f>
        <v>35.9</v>
      </c>
      <c r="J107" s="429">
        <f>IF(ISNUMBER(Regressions!K172),ROUND(Regressions!K172, 1), NA())</f>
        <v>95.9</v>
      </c>
      <c r="K107" s="427" t="e">
        <f>IF(ISNUMBER(Regressions!L172),ROUND(Regressions!L172, 1), NA())</f>
        <v>#N/A</v>
      </c>
      <c r="L107" s="484" t="e">
        <f>IF(ISNUMBER(Regressions!M172),ROUND(Regressions!M172, 1), NA())</f>
        <v>#N/A</v>
      </c>
      <c r="M107" s="428" t="e">
        <f>IF(ISNUMBER(Regressions!N172),ROUND(Regressions!N172, 1), NA())</f>
        <v>#N/A</v>
      </c>
      <c r="N107" s="483" t="e">
        <f>IF(ISNUMBER(Regressions!O172),ROUND(Regressions!O172, 1), NA())</f>
        <v>#N/A</v>
      </c>
      <c r="O107" s="429" t="e">
        <f>IF(ISNUMBER(Regressions!Q172),ROUND(Regressions!Q172, 1), NA())</f>
        <v>#N/A</v>
      </c>
      <c r="P107" s="427" t="e">
        <f>IF(ISNUMBER(Regressions!R172),ROUND(Regressions!R172, 1), NA())</f>
        <v>#N/A</v>
      </c>
      <c r="Q107" s="430" t="e">
        <f>IF(ISNUMBER(Regressions!S172),ROUND(Regressions!S172, 1), NA())</f>
        <v>#N/A</v>
      </c>
      <c r="R107" s="428" t="e">
        <f>IF(ISNUMBER(Regressions!T172),ROUND(Regressions!T172, 1), NA())</f>
        <v>#N/A</v>
      </c>
      <c r="S107" s="483" t="e">
        <f>IF(ISNUMBER(Regressions!U172),ROUND(Regressions!U172, 1), NA())</f>
        <v>#N/A</v>
      </c>
    </row>
    <row r="108" spans="1:19" x14ac:dyDescent="0.2">
      <c r="A108" s="422" t="str">
        <f>IF(ISBLANK(Regressions!A173), " ", Regressions!A173)</f>
        <v>Ethiopia</v>
      </c>
      <c r="B108" s="423">
        <f>IF(ISBLANK(Regressions!B173), " ", Regressions!B173)</f>
        <v>2004</v>
      </c>
      <c r="C108" s="431" t="str">
        <f>IF(ISBLANK(Regressions!C173), " ", Regressions!C173)</f>
        <v>Secondary</v>
      </c>
      <c r="D108" s="425">
        <f>IF(ISBLANK(Regressions!D173), " ", Regressions!D173)</f>
        <v>9643179</v>
      </c>
      <c r="E108" s="426">
        <f>IF(ISNUMBER(Regressions!E173),ROUND(Regressions!E173, 1), NA())</f>
        <v>76.3</v>
      </c>
      <c r="F108" s="427">
        <f>IF(ISNUMBER(Regressions!F173),ROUND(Regressions!F173, 1), NA())</f>
        <v>64.099999999999994</v>
      </c>
      <c r="G108" s="482" t="e">
        <f>IF(ISNUMBER(Regressions!G173),ROUND(Regressions!G173, 1), NA())</f>
        <v>#N/A</v>
      </c>
      <c r="H108" s="428" t="e">
        <f>IF(ISNUMBER(Regressions!H173),ROUND(Regressions!H173, 1), NA())</f>
        <v>#N/A</v>
      </c>
      <c r="I108" s="483">
        <f>IF(ISNUMBER(Regressions!I173),ROUND(Regressions!I173, 1), NA())</f>
        <v>35.9</v>
      </c>
      <c r="J108" s="429">
        <f>IF(ISNUMBER(Regressions!K173),ROUND(Regressions!K173, 1), NA())</f>
        <v>95.8</v>
      </c>
      <c r="K108" s="427" t="e">
        <f>IF(ISNUMBER(Regressions!L173),ROUND(Regressions!L173, 1), NA())</f>
        <v>#N/A</v>
      </c>
      <c r="L108" s="484" t="e">
        <f>IF(ISNUMBER(Regressions!M173),ROUND(Regressions!M173, 1), NA())</f>
        <v>#N/A</v>
      </c>
      <c r="M108" s="428" t="e">
        <f>IF(ISNUMBER(Regressions!N173),ROUND(Regressions!N173, 1), NA())</f>
        <v>#N/A</v>
      </c>
      <c r="N108" s="483" t="e">
        <f>IF(ISNUMBER(Regressions!O173),ROUND(Regressions!O173, 1), NA())</f>
        <v>#N/A</v>
      </c>
      <c r="O108" s="429" t="e">
        <f>IF(ISNUMBER(Regressions!Q173),ROUND(Regressions!Q173, 1), NA())</f>
        <v>#N/A</v>
      </c>
      <c r="P108" s="427" t="e">
        <f>IF(ISNUMBER(Regressions!R173),ROUND(Regressions!R173, 1), NA())</f>
        <v>#N/A</v>
      </c>
      <c r="Q108" s="430" t="e">
        <f>IF(ISNUMBER(Regressions!S173),ROUND(Regressions!S173, 1), NA())</f>
        <v>#N/A</v>
      </c>
      <c r="R108" s="428" t="e">
        <f>IF(ISNUMBER(Regressions!T173),ROUND(Regressions!T173, 1), NA())</f>
        <v>#N/A</v>
      </c>
      <c r="S108" s="483" t="e">
        <f>IF(ISNUMBER(Regressions!U173),ROUND(Regressions!U173, 1), NA())</f>
        <v>#N/A</v>
      </c>
    </row>
    <row r="109" spans="1:19" x14ac:dyDescent="0.2">
      <c r="A109" s="422" t="str">
        <f>IF(ISBLANK(Regressions!A174), " ", Regressions!A174)</f>
        <v>Ethiopia</v>
      </c>
      <c r="B109" s="423">
        <f>IF(ISBLANK(Regressions!B174), " ", Regressions!B174)</f>
        <v>2005</v>
      </c>
      <c r="C109" s="431" t="str">
        <f>IF(ISBLANK(Regressions!C174), " ", Regressions!C174)</f>
        <v>Secondary</v>
      </c>
      <c r="D109" s="425">
        <f>IF(ISBLANK(Regressions!D174), " ", Regressions!D174)</f>
        <v>9912944</v>
      </c>
      <c r="E109" s="426">
        <f>IF(ISNUMBER(Regressions!E174),ROUND(Regressions!E174, 1), NA())</f>
        <v>75.5</v>
      </c>
      <c r="F109" s="427">
        <f>IF(ISNUMBER(Regressions!F174),ROUND(Regressions!F174, 1), NA())</f>
        <v>64.099999999999994</v>
      </c>
      <c r="G109" s="482" t="e">
        <f>IF(ISNUMBER(Regressions!G174),ROUND(Regressions!G174, 1), NA())</f>
        <v>#N/A</v>
      </c>
      <c r="H109" s="428" t="e">
        <f>IF(ISNUMBER(Regressions!H174),ROUND(Regressions!H174, 1), NA())</f>
        <v>#N/A</v>
      </c>
      <c r="I109" s="483">
        <f>IF(ISNUMBER(Regressions!I174),ROUND(Regressions!I174, 1), NA())</f>
        <v>35.9</v>
      </c>
      <c r="J109" s="429">
        <f>IF(ISNUMBER(Regressions!K174),ROUND(Regressions!K174, 1), NA())</f>
        <v>95.8</v>
      </c>
      <c r="K109" s="427" t="e">
        <f>IF(ISNUMBER(Regressions!L174),ROUND(Regressions!L174, 1), NA())</f>
        <v>#N/A</v>
      </c>
      <c r="L109" s="484" t="e">
        <f>IF(ISNUMBER(Regressions!M174),ROUND(Regressions!M174, 1), NA())</f>
        <v>#N/A</v>
      </c>
      <c r="M109" s="428" t="e">
        <f>IF(ISNUMBER(Regressions!N174),ROUND(Regressions!N174, 1), NA())</f>
        <v>#N/A</v>
      </c>
      <c r="N109" s="483" t="e">
        <f>IF(ISNUMBER(Regressions!O174),ROUND(Regressions!O174, 1), NA())</f>
        <v>#N/A</v>
      </c>
      <c r="O109" s="429" t="e">
        <f>IF(ISNUMBER(Regressions!Q174),ROUND(Regressions!Q174, 1), NA())</f>
        <v>#N/A</v>
      </c>
      <c r="P109" s="427" t="e">
        <f>IF(ISNUMBER(Regressions!R174),ROUND(Regressions!R174, 1), NA())</f>
        <v>#N/A</v>
      </c>
      <c r="Q109" s="430" t="e">
        <f>IF(ISNUMBER(Regressions!S174),ROUND(Regressions!S174, 1), NA())</f>
        <v>#N/A</v>
      </c>
      <c r="R109" s="428" t="e">
        <f>IF(ISNUMBER(Regressions!T174),ROUND(Regressions!T174, 1), NA())</f>
        <v>#N/A</v>
      </c>
      <c r="S109" s="483" t="e">
        <f>IF(ISNUMBER(Regressions!U174),ROUND(Regressions!U174, 1), NA())</f>
        <v>#N/A</v>
      </c>
    </row>
    <row r="110" spans="1:19" x14ac:dyDescent="0.2">
      <c r="A110" s="422" t="str">
        <f>IF(ISBLANK(Regressions!A175), " ", Regressions!A175)</f>
        <v>Ethiopia</v>
      </c>
      <c r="B110" s="423">
        <f>IF(ISBLANK(Regressions!B175), " ", Regressions!B175)</f>
        <v>2006</v>
      </c>
      <c r="C110" s="431" t="str">
        <f>IF(ISBLANK(Regressions!C175), " ", Regressions!C175)</f>
        <v>Secondary</v>
      </c>
      <c r="D110" s="425">
        <f>IF(ISBLANK(Regressions!D175), " ", Regressions!D175)</f>
        <v>10238480</v>
      </c>
      <c r="E110" s="426">
        <f>IF(ISNUMBER(Regressions!E175),ROUND(Regressions!E175, 1), NA())</f>
        <v>74.599999999999994</v>
      </c>
      <c r="F110" s="427">
        <f>IF(ISNUMBER(Regressions!F175),ROUND(Regressions!F175, 1), NA())</f>
        <v>63.3</v>
      </c>
      <c r="G110" s="482" t="e">
        <f>IF(ISNUMBER(Regressions!G175),ROUND(Regressions!G175, 1), NA())</f>
        <v>#N/A</v>
      </c>
      <c r="H110" s="428" t="e">
        <f>IF(ISNUMBER(Regressions!H175),ROUND(Regressions!H175, 1), NA())</f>
        <v>#N/A</v>
      </c>
      <c r="I110" s="483">
        <f>IF(ISNUMBER(Regressions!I175),ROUND(Regressions!I175, 1), NA())</f>
        <v>36.700000000000003</v>
      </c>
      <c r="J110" s="429">
        <f>IF(ISNUMBER(Regressions!K175),ROUND(Regressions!K175, 1), NA())</f>
        <v>95.7</v>
      </c>
      <c r="K110" s="427" t="e">
        <f>IF(ISNUMBER(Regressions!L175),ROUND(Regressions!L175, 1), NA())</f>
        <v>#N/A</v>
      </c>
      <c r="L110" s="484" t="e">
        <f>IF(ISNUMBER(Regressions!M175),ROUND(Regressions!M175, 1), NA())</f>
        <v>#N/A</v>
      </c>
      <c r="M110" s="428" t="e">
        <f>IF(ISNUMBER(Regressions!N175),ROUND(Regressions!N175, 1), NA())</f>
        <v>#N/A</v>
      </c>
      <c r="N110" s="483" t="e">
        <f>IF(ISNUMBER(Regressions!O175),ROUND(Regressions!O175, 1), NA())</f>
        <v>#N/A</v>
      </c>
      <c r="O110" s="429" t="e">
        <f>IF(ISNUMBER(Regressions!Q175),ROUND(Regressions!Q175, 1), NA())</f>
        <v>#N/A</v>
      </c>
      <c r="P110" s="427" t="e">
        <f>IF(ISNUMBER(Regressions!R175),ROUND(Regressions!R175, 1), NA())</f>
        <v>#N/A</v>
      </c>
      <c r="Q110" s="430" t="e">
        <f>IF(ISNUMBER(Regressions!S175),ROUND(Regressions!S175, 1), NA())</f>
        <v>#N/A</v>
      </c>
      <c r="R110" s="428" t="e">
        <f>IF(ISNUMBER(Regressions!T175),ROUND(Regressions!T175, 1), NA())</f>
        <v>#N/A</v>
      </c>
      <c r="S110" s="483" t="e">
        <f>IF(ISNUMBER(Regressions!U175),ROUND(Regressions!U175, 1), NA())</f>
        <v>#N/A</v>
      </c>
    </row>
    <row r="111" spans="1:19" x14ac:dyDescent="0.2">
      <c r="A111" s="422" t="str">
        <f>IF(ISBLANK(Regressions!A176), " ", Regressions!A176)</f>
        <v>Ethiopia</v>
      </c>
      <c r="B111" s="423">
        <f>IF(ISBLANK(Regressions!B176), " ", Regressions!B176)</f>
        <v>2007</v>
      </c>
      <c r="C111" s="431" t="str">
        <f>IF(ISBLANK(Regressions!C176), " ", Regressions!C176)</f>
        <v>Secondary</v>
      </c>
      <c r="D111" s="425">
        <f>IF(ISBLANK(Regressions!D176), " ", Regressions!D176)</f>
        <v>10619883</v>
      </c>
      <c r="E111" s="426">
        <f>IF(ISNUMBER(Regressions!E176),ROUND(Regressions!E176, 1), NA())</f>
        <v>73.8</v>
      </c>
      <c r="F111" s="427">
        <f>IF(ISNUMBER(Regressions!F176),ROUND(Regressions!F176, 1), NA())</f>
        <v>62.6</v>
      </c>
      <c r="G111" s="482" t="e">
        <f>IF(ISNUMBER(Regressions!G176),ROUND(Regressions!G176, 1), NA())</f>
        <v>#N/A</v>
      </c>
      <c r="H111" s="428" t="e">
        <f>IF(ISNUMBER(Regressions!H176),ROUND(Regressions!H176, 1), NA())</f>
        <v>#N/A</v>
      </c>
      <c r="I111" s="483">
        <f>IF(ISNUMBER(Regressions!I176),ROUND(Regressions!I176, 1), NA())</f>
        <v>37.4</v>
      </c>
      <c r="J111" s="429">
        <f>IF(ISNUMBER(Regressions!K176),ROUND(Regressions!K176, 1), NA())</f>
        <v>95.6</v>
      </c>
      <c r="K111" s="427" t="e">
        <f>IF(ISNUMBER(Regressions!L176),ROUND(Regressions!L176, 1), NA())</f>
        <v>#N/A</v>
      </c>
      <c r="L111" s="484" t="e">
        <f>IF(ISNUMBER(Regressions!M176),ROUND(Regressions!M176, 1), NA())</f>
        <v>#N/A</v>
      </c>
      <c r="M111" s="428" t="e">
        <f>IF(ISNUMBER(Regressions!N176),ROUND(Regressions!N176, 1), NA())</f>
        <v>#N/A</v>
      </c>
      <c r="N111" s="483" t="e">
        <f>IF(ISNUMBER(Regressions!O176),ROUND(Regressions!O176, 1), NA())</f>
        <v>#N/A</v>
      </c>
      <c r="O111" s="429" t="e">
        <f>IF(ISNUMBER(Regressions!Q176),ROUND(Regressions!Q176, 1), NA())</f>
        <v>#N/A</v>
      </c>
      <c r="P111" s="427" t="e">
        <f>IF(ISNUMBER(Regressions!R176),ROUND(Regressions!R176, 1), NA())</f>
        <v>#N/A</v>
      </c>
      <c r="Q111" s="430" t="e">
        <f>IF(ISNUMBER(Regressions!S176),ROUND(Regressions!S176, 1), NA())</f>
        <v>#N/A</v>
      </c>
      <c r="R111" s="428" t="e">
        <f>IF(ISNUMBER(Regressions!T176),ROUND(Regressions!T176, 1), NA())</f>
        <v>#N/A</v>
      </c>
      <c r="S111" s="483" t="e">
        <f>IF(ISNUMBER(Regressions!U176),ROUND(Regressions!U176, 1), NA())</f>
        <v>#N/A</v>
      </c>
    </row>
    <row r="112" spans="1:19" x14ac:dyDescent="0.2">
      <c r="A112" s="422" t="str">
        <f>IF(ISBLANK(Regressions!A177), " ", Regressions!A177)</f>
        <v>Ethiopia</v>
      </c>
      <c r="B112" s="423">
        <f>IF(ISBLANK(Regressions!B177), " ", Regressions!B177)</f>
        <v>2008</v>
      </c>
      <c r="C112" s="431" t="str">
        <f>IF(ISBLANK(Regressions!C177), " ", Regressions!C177)</f>
        <v>Secondary</v>
      </c>
      <c r="D112" s="425">
        <f>IF(ISBLANK(Regressions!D177), " ", Regressions!D177)</f>
        <v>11064572</v>
      </c>
      <c r="E112" s="426">
        <f>IF(ISNUMBER(Regressions!E177),ROUND(Regressions!E177, 1), NA())</f>
        <v>73</v>
      </c>
      <c r="F112" s="427">
        <f>IF(ISNUMBER(Regressions!F177),ROUND(Regressions!F177, 1), NA())</f>
        <v>61.8</v>
      </c>
      <c r="G112" s="482" t="e">
        <f>IF(ISNUMBER(Regressions!G177),ROUND(Regressions!G177, 1), NA())</f>
        <v>#N/A</v>
      </c>
      <c r="H112" s="428" t="e">
        <f>IF(ISNUMBER(Regressions!H177),ROUND(Regressions!H177, 1), NA())</f>
        <v>#N/A</v>
      </c>
      <c r="I112" s="483">
        <f>IF(ISNUMBER(Regressions!I177),ROUND(Regressions!I177, 1), NA())</f>
        <v>38.200000000000003</v>
      </c>
      <c r="J112" s="429">
        <f>IF(ISNUMBER(Regressions!K177),ROUND(Regressions!K177, 1), NA())</f>
        <v>95.5</v>
      </c>
      <c r="K112" s="427" t="e">
        <f>IF(ISNUMBER(Regressions!L177),ROUND(Regressions!L177, 1), NA())</f>
        <v>#N/A</v>
      </c>
      <c r="L112" s="484" t="e">
        <f>IF(ISNUMBER(Regressions!M177),ROUND(Regressions!M177, 1), NA())</f>
        <v>#N/A</v>
      </c>
      <c r="M112" s="428" t="e">
        <f>IF(ISNUMBER(Regressions!N177),ROUND(Regressions!N177, 1), NA())</f>
        <v>#N/A</v>
      </c>
      <c r="N112" s="483" t="e">
        <f>IF(ISNUMBER(Regressions!O177),ROUND(Regressions!O177, 1), NA())</f>
        <v>#N/A</v>
      </c>
      <c r="O112" s="429" t="e">
        <f>IF(ISNUMBER(Regressions!Q177),ROUND(Regressions!Q177, 1), NA())</f>
        <v>#N/A</v>
      </c>
      <c r="P112" s="427" t="e">
        <f>IF(ISNUMBER(Regressions!R177),ROUND(Regressions!R177, 1), NA())</f>
        <v>#N/A</v>
      </c>
      <c r="Q112" s="430" t="e">
        <f>IF(ISNUMBER(Regressions!S177),ROUND(Regressions!S177, 1), NA())</f>
        <v>#N/A</v>
      </c>
      <c r="R112" s="428" t="e">
        <f>IF(ISNUMBER(Regressions!T177),ROUND(Regressions!T177, 1), NA())</f>
        <v>#N/A</v>
      </c>
      <c r="S112" s="483" t="e">
        <f>IF(ISNUMBER(Regressions!U177),ROUND(Regressions!U177, 1), NA())</f>
        <v>#N/A</v>
      </c>
    </row>
    <row r="113" spans="1:19" x14ac:dyDescent="0.2">
      <c r="A113" s="422" t="str">
        <f>IF(ISBLANK(Regressions!A178), " ", Regressions!A178)</f>
        <v>Ethiopia</v>
      </c>
      <c r="B113" s="423">
        <f>IF(ISBLANK(Regressions!B178), " ", Regressions!B178)</f>
        <v>2009</v>
      </c>
      <c r="C113" s="431" t="str">
        <f>IF(ISBLANK(Regressions!C178), " ", Regressions!C178)</f>
        <v>Secondary</v>
      </c>
      <c r="D113" s="425">
        <f>IF(ISBLANK(Regressions!D178), " ", Regressions!D178)</f>
        <v>11556612</v>
      </c>
      <c r="E113" s="426">
        <f>IF(ISNUMBER(Regressions!E178),ROUND(Regressions!E178, 1), NA())</f>
        <v>72.2</v>
      </c>
      <c r="F113" s="427">
        <f>IF(ISNUMBER(Regressions!F178),ROUND(Regressions!F178, 1), NA())</f>
        <v>61</v>
      </c>
      <c r="G113" s="482" t="e">
        <f>IF(ISNUMBER(Regressions!G178),ROUND(Regressions!G178, 1), NA())</f>
        <v>#N/A</v>
      </c>
      <c r="H113" s="428" t="e">
        <f>IF(ISNUMBER(Regressions!H178),ROUND(Regressions!H178, 1), NA())</f>
        <v>#N/A</v>
      </c>
      <c r="I113" s="483">
        <f>IF(ISNUMBER(Regressions!I178),ROUND(Regressions!I178, 1), NA())</f>
        <v>39</v>
      </c>
      <c r="J113" s="429">
        <f>IF(ISNUMBER(Regressions!K178),ROUND(Regressions!K178, 1), NA())</f>
        <v>95.5</v>
      </c>
      <c r="K113" s="427" t="e">
        <f>IF(ISNUMBER(Regressions!L178),ROUND(Regressions!L178, 1), NA())</f>
        <v>#N/A</v>
      </c>
      <c r="L113" s="484" t="e">
        <f>IF(ISNUMBER(Regressions!M178),ROUND(Regressions!M178, 1), NA())</f>
        <v>#N/A</v>
      </c>
      <c r="M113" s="428" t="e">
        <f>IF(ISNUMBER(Regressions!N178),ROUND(Regressions!N178, 1), NA())</f>
        <v>#N/A</v>
      </c>
      <c r="N113" s="483" t="e">
        <f>IF(ISNUMBER(Regressions!O178),ROUND(Regressions!O178, 1), NA())</f>
        <v>#N/A</v>
      </c>
      <c r="O113" s="429" t="e">
        <f>IF(ISNUMBER(Regressions!Q178),ROUND(Regressions!Q178, 1), NA())</f>
        <v>#N/A</v>
      </c>
      <c r="P113" s="427" t="e">
        <f>IF(ISNUMBER(Regressions!R178),ROUND(Regressions!R178, 1), NA())</f>
        <v>#N/A</v>
      </c>
      <c r="Q113" s="430" t="e">
        <f>IF(ISNUMBER(Regressions!S178),ROUND(Regressions!S178, 1), NA())</f>
        <v>#N/A</v>
      </c>
      <c r="R113" s="428" t="e">
        <f>IF(ISNUMBER(Regressions!T178),ROUND(Regressions!T178, 1), NA())</f>
        <v>#N/A</v>
      </c>
      <c r="S113" s="483" t="e">
        <f>IF(ISNUMBER(Regressions!U178),ROUND(Regressions!U178, 1), NA())</f>
        <v>#N/A</v>
      </c>
    </row>
    <row r="114" spans="1:19" x14ac:dyDescent="0.2">
      <c r="A114" s="422" t="str">
        <f>IF(ISBLANK(Regressions!A179), " ", Regressions!A179)</f>
        <v>Ethiopia</v>
      </c>
      <c r="B114" s="423">
        <f>IF(ISBLANK(Regressions!B179), " ", Regressions!B179)</f>
        <v>2010</v>
      </c>
      <c r="C114" s="431" t="str">
        <f>IF(ISBLANK(Regressions!C179), " ", Regressions!C179)</f>
        <v>Secondary</v>
      </c>
      <c r="D114" s="425">
        <f>IF(ISBLANK(Regressions!D179), " ", Regressions!D179)</f>
        <v>12075904</v>
      </c>
      <c r="E114" s="426">
        <f>IF(ISNUMBER(Regressions!E179),ROUND(Regressions!E179, 1), NA())</f>
        <v>71.400000000000006</v>
      </c>
      <c r="F114" s="427">
        <f>IF(ISNUMBER(Regressions!F179),ROUND(Regressions!F179, 1), NA())</f>
        <v>60.2</v>
      </c>
      <c r="G114" s="482" t="e">
        <f>IF(ISNUMBER(Regressions!G179),ROUND(Regressions!G179, 1), NA())</f>
        <v>#N/A</v>
      </c>
      <c r="H114" s="428" t="e">
        <f>IF(ISNUMBER(Regressions!H179),ROUND(Regressions!H179, 1), NA())</f>
        <v>#N/A</v>
      </c>
      <c r="I114" s="483">
        <f>IF(ISNUMBER(Regressions!I179),ROUND(Regressions!I179, 1), NA())</f>
        <v>39.799999999999997</v>
      </c>
      <c r="J114" s="429">
        <f>IF(ISNUMBER(Regressions!K179),ROUND(Regressions!K179, 1), NA())</f>
        <v>95.4</v>
      </c>
      <c r="K114" s="427">
        <f>IF(ISNUMBER(Regressions!L179),ROUND(Regressions!L179, 1), NA())</f>
        <v>72</v>
      </c>
      <c r="L114" s="484" t="e">
        <f>IF(ISNUMBER(Regressions!M179),ROUND(Regressions!M179, 1), NA())</f>
        <v>#N/A</v>
      </c>
      <c r="M114" s="428" t="e">
        <f>IF(ISNUMBER(Regressions!N179),ROUND(Regressions!N179, 1), NA())</f>
        <v>#N/A</v>
      </c>
      <c r="N114" s="483">
        <f>IF(ISNUMBER(Regressions!O179),ROUND(Regressions!O179, 1), NA())</f>
        <v>28</v>
      </c>
      <c r="O114" s="429">
        <f>IF(ISNUMBER(Regressions!Q179),ROUND(Regressions!Q179, 1), NA())</f>
        <v>43.5</v>
      </c>
      <c r="P114" s="427" t="e">
        <f>IF(ISNUMBER(Regressions!R179),ROUND(Regressions!R179, 1), NA())</f>
        <v>#N/A</v>
      </c>
      <c r="Q114" s="430">
        <f>IF(ISNUMBER(Regressions!S179),ROUND(Regressions!S179, 1), NA())</f>
        <v>7.5</v>
      </c>
      <c r="R114" s="428" t="e">
        <f>IF(ISNUMBER(Regressions!T179),ROUND(Regressions!T179, 1), NA())</f>
        <v>#N/A</v>
      </c>
      <c r="S114" s="483" t="e">
        <f>IF(ISNUMBER(Regressions!U179),ROUND(Regressions!U179, 1), NA())</f>
        <v>#N/A</v>
      </c>
    </row>
    <row r="115" spans="1:19" x14ac:dyDescent="0.2">
      <c r="A115" s="422" t="str">
        <f>IF(ISBLANK(Regressions!A180), " ", Regressions!A180)</f>
        <v>Ethiopia</v>
      </c>
      <c r="B115" s="423">
        <f>IF(ISBLANK(Regressions!B180), " ", Regressions!B180)</f>
        <v>2011</v>
      </c>
      <c r="C115" s="431" t="str">
        <f>IF(ISBLANK(Regressions!C180), " ", Regressions!C180)</f>
        <v>Secondary</v>
      </c>
      <c r="D115" s="425">
        <f>IF(ISBLANK(Regressions!D180), " ", Regressions!D180)</f>
        <v>12614167</v>
      </c>
      <c r="E115" s="426">
        <f>IF(ISNUMBER(Regressions!E180),ROUND(Regressions!E180, 1), NA())</f>
        <v>70.599999999999994</v>
      </c>
      <c r="F115" s="427">
        <f>IF(ISNUMBER(Regressions!F180),ROUND(Regressions!F180, 1), NA())</f>
        <v>59.4</v>
      </c>
      <c r="G115" s="482" t="e">
        <f>IF(ISNUMBER(Regressions!G180),ROUND(Regressions!G180, 1), NA())</f>
        <v>#N/A</v>
      </c>
      <c r="H115" s="428" t="e">
        <f>IF(ISNUMBER(Regressions!H180),ROUND(Regressions!H180, 1), NA())</f>
        <v>#N/A</v>
      </c>
      <c r="I115" s="483">
        <f>IF(ISNUMBER(Regressions!I180),ROUND(Regressions!I180, 1), NA())</f>
        <v>40.6</v>
      </c>
      <c r="J115" s="429">
        <f>IF(ISNUMBER(Regressions!K180),ROUND(Regressions!K180, 1), NA())</f>
        <v>95.3</v>
      </c>
      <c r="K115" s="427">
        <f>IF(ISNUMBER(Regressions!L180),ROUND(Regressions!L180, 1), NA())</f>
        <v>72</v>
      </c>
      <c r="L115" s="484" t="e">
        <f>IF(ISNUMBER(Regressions!M180),ROUND(Regressions!M180, 1), NA())</f>
        <v>#N/A</v>
      </c>
      <c r="M115" s="428" t="e">
        <f>IF(ISNUMBER(Regressions!N180),ROUND(Regressions!N180, 1), NA())</f>
        <v>#N/A</v>
      </c>
      <c r="N115" s="483">
        <f>IF(ISNUMBER(Regressions!O180),ROUND(Regressions!O180, 1), NA())</f>
        <v>28</v>
      </c>
      <c r="O115" s="429">
        <f>IF(ISNUMBER(Regressions!Q180),ROUND(Regressions!Q180, 1), NA())</f>
        <v>43.5</v>
      </c>
      <c r="P115" s="427" t="e">
        <f>IF(ISNUMBER(Regressions!R180),ROUND(Regressions!R180, 1), NA())</f>
        <v>#N/A</v>
      </c>
      <c r="Q115" s="430">
        <f>IF(ISNUMBER(Regressions!S180),ROUND(Regressions!S180, 1), NA())</f>
        <v>7.5</v>
      </c>
      <c r="R115" s="428" t="e">
        <f>IF(ISNUMBER(Regressions!T180),ROUND(Regressions!T180, 1), NA())</f>
        <v>#N/A</v>
      </c>
      <c r="S115" s="483" t="e">
        <f>IF(ISNUMBER(Regressions!U180),ROUND(Regressions!U180, 1), NA())</f>
        <v>#N/A</v>
      </c>
    </row>
    <row r="116" spans="1:19" x14ac:dyDescent="0.2">
      <c r="A116" s="422" t="str">
        <f>IF(ISBLANK(Regressions!A181), " ", Regressions!A181)</f>
        <v>Ethiopia</v>
      </c>
      <c r="B116" s="423">
        <f>IF(ISBLANK(Regressions!B181), " ", Regressions!B181)</f>
        <v>2012</v>
      </c>
      <c r="C116" s="431" t="str">
        <f>IF(ISBLANK(Regressions!C181), " ", Regressions!C181)</f>
        <v>Secondary</v>
      </c>
      <c r="D116" s="425">
        <f>IF(ISBLANK(Regressions!D181), " ", Regressions!D181)</f>
        <v>13116245</v>
      </c>
      <c r="E116" s="426">
        <f>IF(ISNUMBER(Regressions!E181),ROUND(Regressions!E181, 1), NA())</f>
        <v>69.8</v>
      </c>
      <c r="F116" s="427">
        <f>IF(ISNUMBER(Regressions!F181),ROUND(Regressions!F181, 1), NA())</f>
        <v>58.6</v>
      </c>
      <c r="G116" s="482" t="e">
        <f>IF(ISNUMBER(Regressions!G181),ROUND(Regressions!G181, 1), NA())</f>
        <v>#N/A</v>
      </c>
      <c r="H116" s="428" t="e">
        <f>IF(ISNUMBER(Regressions!H181),ROUND(Regressions!H181, 1), NA())</f>
        <v>#N/A</v>
      </c>
      <c r="I116" s="483">
        <f>IF(ISNUMBER(Regressions!I181),ROUND(Regressions!I181, 1), NA())</f>
        <v>41.4</v>
      </c>
      <c r="J116" s="429">
        <f>IF(ISNUMBER(Regressions!K181),ROUND(Regressions!K181, 1), NA())</f>
        <v>95.2</v>
      </c>
      <c r="K116" s="427">
        <f>IF(ISNUMBER(Regressions!L181),ROUND(Regressions!L181, 1), NA())</f>
        <v>72</v>
      </c>
      <c r="L116" s="484" t="e">
        <f>IF(ISNUMBER(Regressions!M181),ROUND(Regressions!M181, 1), NA())</f>
        <v>#N/A</v>
      </c>
      <c r="M116" s="428" t="e">
        <f>IF(ISNUMBER(Regressions!N181),ROUND(Regressions!N181, 1), NA())</f>
        <v>#N/A</v>
      </c>
      <c r="N116" s="483">
        <f>IF(ISNUMBER(Regressions!O181),ROUND(Regressions!O181, 1), NA())</f>
        <v>28</v>
      </c>
      <c r="O116" s="429">
        <f>IF(ISNUMBER(Regressions!Q181),ROUND(Regressions!Q181, 1), NA())</f>
        <v>43.5</v>
      </c>
      <c r="P116" s="427" t="e">
        <f>IF(ISNUMBER(Regressions!R181),ROUND(Regressions!R181, 1), NA())</f>
        <v>#N/A</v>
      </c>
      <c r="Q116" s="430">
        <f>IF(ISNUMBER(Regressions!S181),ROUND(Regressions!S181, 1), NA())</f>
        <v>7.5</v>
      </c>
      <c r="R116" s="428" t="e">
        <f>IF(ISNUMBER(Regressions!T181),ROUND(Regressions!T181, 1), NA())</f>
        <v>#N/A</v>
      </c>
      <c r="S116" s="483" t="e">
        <f>IF(ISNUMBER(Regressions!U181),ROUND(Regressions!U181, 1), NA())</f>
        <v>#N/A</v>
      </c>
    </row>
    <row r="117" spans="1:19" x14ac:dyDescent="0.2">
      <c r="A117" s="422" t="str">
        <f>IF(ISBLANK(Regressions!A182), " ", Regressions!A182)</f>
        <v>Ethiopia</v>
      </c>
      <c r="B117" s="423">
        <f>IF(ISBLANK(Regressions!B182), " ", Regressions!B182)</f>
        <v>2013</v>
      </c>
      <c r="C117" s="431" t="str">
        <f>IF(ISBLANK(Regressions!C182), " ", Regressions!C182)</f>
        <v>Secondary</v>
      </c>
      <c r="D117" s="425">
        <f>IF(ISBLANK(Regressions!D182), " ", Regressions!D182)</f>
        <v>13583756</v>
      </c>
      <c r="E117" s="426">
        <f>IF(ISNUMBER(Regressions!E182),ROUND(Regressions!E182, 1), NA())</f>
        <v>69</v>
      </c>
      <c r="F117" s="427">
        <f>IF(ISNUMBER(Regressions!F182),ROUND(Regressions!F182, 1), NA())</f>
        <v>57.8</v>
      </c>
      <c r="G117" s="482">
        <f>IF(ISNUMBER(Regressions!G182),ROUND(Regressions!G182, 1), NA())</f>
        <v>22</v>
      </c>
      <c r="H117" s="428">
        <f>IF(ISNUMBER(Regressions!H182),ROUND(Regressions!H182, 1), NA())</f>
        <v>35.799999999999997</v>
      </c>
      <c r="I117" s="483">
        <f>IF(ISNUMBER(Regressions!I182),ROUND(Regressions!I182, 1), NA())</f>
        <v>42.2</v>
      </c>
      <c r="J117" s="429">
        <f>IF(ISNUMBER(Regressions!K182),ROUND(Regressions!K182, 1), NA())</f>
        <v>95.2</v>
      </c>
      <c r="K117" s="427">
        <f>IF(ISNUMBER(Regressions!L182),ROUND(Regressions!L182, 1), NA())</f>
        <v>72</v>
      </c>
      <c r="L117" s="484">
        <f>IF(ISNUMBER(Regressions!M182),ROUND(Regressions!M182, 1), NA())</f>
        <v>61.2</v>
      </c>
      <c r="M117" s="428">
        <f>IF(ISNUMBER(Regressions!N182),ROUND(Regressions!N182, 1), NA())</f>
        <v>10.9</v>
      </c>
      <c r="N117" s="483">
        <f>IF(ISNUMBER(Regressions!O182),ROUND(Regressions!O182, 1), NA())</f>
        <v>28</v>
      </c>
      <c r="O117" s="429">
        <f>IF(ISNUMBER(Regressions!Q182),ROUND(Regressions!Q182, 1), NA())</f>
        <v>43.5</v>
      </c>
      <c r="P117" s="427">
        <f>IF(ISNUMBER(Regressions!R182),ROUND(Regressions!R182, 1), NA())</f>
        <v>32</v>
      </c>
      <c r="Q117" s="430">
        <f>IF(ISNUMBER(Regressions!S182),ROUND(Regressions!S182, 1), NA())</f>
        <v>7.5</v>
      </c>
      <c r="R117" s="428">
        <f>IF(ISNUMBER(Regressions!T182),ROUND(Regressions!T182, 1), NA())</f>
        <v>24.5</v>
      </c>
      <c r="S117" s="483">
        <f>IF(ISNUMBER(Regressions!U182),ROUND(Regressions!U182, 1), NA())</f>
        <v>68</v>
      </c>
    </row>
    <row r="118" spans="1:19" x14ac:dyDescent="0.2">
      <c r="A118" s="422" t="str">
        <f>IF(ISBLANK(Regressions!A183), " ", Regressions!A183)</f>
        <v>Ethiopia</v>
      </c>
      <c r="B118" s="423">
        <f>IF(ISBLANK(Regressions!B183), " ", Regressions!B183)</f>
        <v>2014</v>
      </c>
      <c r="C118" s="431" t="str">
        <f>IF(ISBLANK(Regressions!C183), " ", Regressions!C183)</f>
        <v>Secondary</v>
      </c>
      <c r="D118" s="425">
        <f>IF(ISBLANK(Regressions!D183), " ", Regressions!D183)</f>
        <v>14008369</v>
      </c>
      <c r="E118" s="426">
        <f>IF(ISNUMBER(Regressions!E183),ROUND(Regressions!E183, 1), NA())</f>
        <v>68.2</v>
      </c>
      <c r="F118" s="427">
        <f>IF(ISNUMBER(Regressions!F183),ROUND(Regressions!F183, 1), NA())</f>
        <v>57.1</v>
      </c>
      <c r="G118" s="482">
        <f>IF(ISNUMBER(Regressions!G183),ROUND(Regressions!G183, 1), NA())</f>
        <v>22</v>
      </c>
      <c r="H118" s="428">
        <f>IF(ISNUMBER(Regressions!H183),ROUND(Regressions!H183, 1), NA())</f>
        <v>35</v>
      </c>
      <c r="I118" s="483">
        <f>IF(ISNUMBER(Regressions!I183),ROUND(Regressions!I183, 1), NA())</f>
        <v>42.9</v>
      </c>
      <c r="J118" s="429">
        <f>IF(ISNUMBER(Regressions!K183),ROUND(Regressions!K183, 1), NA())</f>
        <v>95.1</v>
      </c>
      <c r="K118" s="427">
        <f>IF(ISNUMBER(Regressions!L183),ROUND(Regressions!L183, 1), NA())</f>
        <v>72</v>
      </c>
      <c r="L118" s="484">
        <f>IF(ISNUMBER(Regressions!M183),ROUND(Regressions!M183, 1), NA())</f>
        <v>61.2</v>
      </c>
      <c r="M118" s="428">
        <f>IF(ISNUMBER(Regressions!N183),ROUND(Regressions!N183, 1), NA())</f>
        <v>10.9</v>
      </c>
      <c r="N118" s="483">
        <f>IF(ISNUMBER(Regressions!O183),ROUND(Regressions!O183, 1), NA())</f>
        <v>28</v>
      </c>
      <c r="O118" s="429">
        <f>IF(ISNUMBER(Regressions!Q183),ROUND(Regressions!Q183, 1), NA())</f>
        <v>43.5</v>
      </c>
      <c r="P118" s="427">
        <f>IF(ISNUMBER(Regressions!R183),ROUND(Regressions!R183, 1), NA())</f>
        <v>32</v>
      </c>
      <c r="Q118" s="430">
        <f>IF(ISNUMBER(Regressions!S183),ROUND(Regressions!S183, 1), NA())</f>
        <v>7.5</v>
      </c>
      <c r="R118" s="428">
        <f>IF(ISNUMBER(Regressions!T183),ROUND(Regressions!T183, 1), NA())</f>
        <v>24.5</v>
      </c>
      <c r="S118" s="483">
        <f>IF(ISNUMBER(Regressions!U183),ROUND(Regressions!U183, 1), NA())</f>
        <v>68</v>
      </c>
    </row>
    <row r="119" spans="1:19" x14ac:dyDescent="0.2">
      <c r="A119" s="422" t="str">
        <f>IF(ISBLANK(Regressions!A184), " ", Regressions!A184)</f>
        <v>Ethiopia</v>
      </c>
      <c r="B119" s="423">
        <f>IF(ISBLANK(Regressions!B184), " ", Regressions!B184)</f>
        <v>2015</v>
      </c>
      <c r="C119" s="431" t="str">
        <f>IF(ISBLANK(Regressions!C184), " ", Regressions!C184)</f>
        <v>Secondary</v>
      </c>
      <c r="D119" s="425">
        <f>IF(ISBLANK(Regressions!D184), " ", Regressions!D184)</f>
        <v>14392543</v>
      </c>
      <c r="E119" s="426">
        <f>IF(ISNUMBER(Regressions!E184),ROUND(Regressions!E184, 1), NA())</f>
        <v>67.400000000000006</v>
      </c>
      <c r="F119" s="427">
        <f>IF(ISNUMBER(Regressions!F184),ROUND(Regressions!F184, 1), NA())</f>
        <v>56.3</v>
      </c>
      <c r="G119" s="482">
        <f>IF(ISNUMBER(Regressions!G184),ROUND(Regressions!G184, 1), NA())</f>
        <v>22</v>
      </c>
      <c r="H119" s="428">
        <f>IF(ISNUMBER(Regressions!H184),ROUND(Regressions!H184, 1), NA())</f>
        <v>34.299999999999997</v>
      </c>
      <c r="I119" s="483">
        <f>IF(ISNUMBER(Regressions!I184),ROUND(Regressions!I184, 1), NA())</f>
        <v>43.7</v>
      </c>
      <c r="J119" s="429">
        <f>IF(ISNUMBER(Regressions!K184),ROUND(Regressions!K184, 1), NA())</f>
        <v>95</v>
      </c>
      <c r="K119" s="427">
        <f>IF(ISNUMBER(Regressions!L184),ROUND(Regressions!L184, 1), NA())</f>
        <v>72</v>
      </c>
      <c r="L119" s="484">
        <f>IF(ISNUMBER(Regressions!M184),ROUND(Regressions!M184, 1), NA())</f>
        <v>61.2</v>
      </c>
      <c r="M119" s="428">
        <f>IF(ISNUMBER(Regressions!N184),ROUND(Regressions!N184, 1), NA())</f>
        <v>10.9</v>
      </c>
      <c r="N119" s="483">
        <f>IF(ISNUMBER(Regressions!O184),ROUND(Regressions!O184, 1), NA())</f>
        <v>28</v>
      </c>
      <c r="O119" s="429">
        <f>IF(ISNUMBER(Regressions!Q184),ROUND(Regressions!Q184, 1), NA())</f>
        <v>43.5</v>
      </c>
      <c r="P119" s="427">
        <f>IF(ISNUMBER(Regressions!R184),ROUND(Regressions!R184, 1), NA())</f>
        <v>32</v>
      </c>
      <c r="Q119" s="430">
        <f>IF(ISNUMBER(Regressions!S184),ROUND(Regressions!S184, 1), NA())</f>
        <v>7.5</v>
      </c>
      <c r="R119" s="428">
        <f>IF(ISNUMBER(Regressions!T184),ROUND(Regressions!T184, 1), NA())</f>
        <v>24.5</v>
      </c>
      <c r="S119" s="483">
        <f>IF(ISNUMBER(Regressions!U184),ROUND(Regressions!U184, 1), NA())</f>
        <v>68</v>
      </c>
    </row>
    <row r="120" spans="1:19" x14ac:dyDescent="0.2">
      <c r="A120" s="422" t="str">
        <f>IF(ISBLANK(Regressions!A185), " ", Regressions!A185)</f>
        <v>Ethiopia</v>
      </c>
      <c r="B120" s="423">
        <f>IF(ISBLANK(Regressions!B185), " ", Regressions!B185)</f>
        <v>2016</v>
      </c>
      <c r="C120" s="431" t="str">
        <f>IF(ISBLANK(Regressions!C185), " ", Regressions!C185)</f>
        <v>Secondary</v>
      </c>
      <c r="D120" s="425">
        <f>IF(ISBLANK(Regressions!D185), " ", Regressions!D185)</f>
        <v>14733885</v>
      </c>
      <c r="E120" s="426">
        <f>IF(ISNUMBER(Regressions!E185),ROUND(Regressions!E185, 1), NA())</f>
        <v>66.599999999999994</v>
      </c>
      <c r="F120" s="427">
        <f>IF(ISNUMBER(Regressions!F185),ROUND(Regressions!F185, 1), NA())</f>
        <v>55.5</v>
      </c>
      <c r="G120" s="482">
        <f>IF(ISNUMBER(Regressions!G185),ROUND(Regressions!G185, 1), NA())</f>
        <v>22</v>
      </c>
      <c r="H120" s="428">
        <f>IF(ISNUMBER(Regressions!H185),ROUND(Regressions!H185, 1), NA())</f>
        <v>33.5</v>
      </c>
      <c r="I120" s="483">
        <f>IF(ISNUMBER(Regressions!I185),ROUND(Regressions!I185, 1), NA())</f>
        <v>44.5</v>
      </c>
      <c r="J120" s="429">
        <f>IF(ISNUMBER(Regressions!K185),ROUND(Regressions!K185, 1), NA())</f>
        <v>95</v>
      </c>
      <c r="K120" s="427">
        <f>IF(ISNUMBER(Regressions!L185),ROUND(Regressions!L185, 1), NA())</f>
        <v>72</v>
      </c>
      <c r="L120" s="484">
        <f>IF(ISNUMBER(Regressions!M185),ROUND(Regressions!M185, 1), NA())</f>
        <v>61.2</v>
      </c>
      <c r="M120" s="428">
        <f>IF(ISNUMBER(Regressions!N185),ROUND(Regressions!N185, 1), NA())</f>
        <v>10.9</v>
      </c>
      <c r="N120" s="483">
        <f>IF(ISNUMBER(Regressions!O185),ROUND(Regressions!O185, 1), NA())</f>
        <v>28</v>
      </c>
      <c r="O120" s="429">
        <f>IF(ISNUMBER(Regressions!Q185),ROUND(Regressions!Q185, 1), NA())</f>
        <v>43.5</v>
      </c>
      <c r="P120" s="427">
        <f>IF(ISNUMBER(Regressions!R185),ROUND(Regressions!R185, 1), NA())</f>
        <v>32</v>
      </c>
      <c r="Q120" s="430">
        <f>IF(ISNUMBER(Regressions!S185),ROUND(Regressions!S185, 1), NA())</f>
        <v>7.5</v>
      </c>
      <c r="R120" s="428">
        <f>IF(ISNUMBER(Regressions!T185),ROUND(Regressions!T185, 1), NA())</f>
        <v>24.5</v>
      </c>
      <c r="S120" s="483">
        <f>IF(ISNUMBER(Regressions!U185),ROUND(Regressions!U185, 1), NA())</f>
        <v>68</v>
      </c>
    </row>
    <row r="121" spans="1:19" x14ac:dyDescent="0.2">
      <c r="A121" s="422" t="str">
        <f>IF(ISBLANK(Regressions!A186), " ", Regressions!A186)</f>
        <v>Ethiopia</v>
      </c>
      <c r="B121" s="423">
        <f>IF(ISBLANK(Regressions!B186), " ", Regressions!B186)</f>
        <v>2017</v>
      </c>
      <c r="C121" s="431" t="str">
        <f>IF(ISBLANK(Regressions!C186), " ", Regressions!C186)</f>
        <v>Secondary</v>
      </c>
      <c r="D121" s="425">
        <f>IF(ISBLANK(Regressions!D186), " ", Regressions!D186)</f>
        <v>15018024</v>
      </c>
      <c r="E121" s="426">
        <f>IF(ISNUMBER(Regressions!E186),ROUND(Regressions!E186, 1), NA())</f>
        <v>65.8</v>
      </c>
      <c r="F121" s="427">
        <f>IF(ISNUMBER(Regressions!F186),ROUND(Regressions!F186, 1), NA())</f>
        <v>54.7</v>
      </c>
      <c r="G121" s="482">
        <f>IF(ISNUMBER(Regressions!G186),ROUND(Regressions!G186, 1), NA())</f>
        <v>22</v>
      </c>
      <c r="H121" s="428">
        <f>IF(ISNUMBER(Regressions!H186),ROUND(Regressions!H186, 1), NA())</f>
        <v>32.700000000000003</v>
      </c>
      <c r="I121" s="483">
        <f>IF(ISNUMBER(Regressions!I186),ROUND(Regressions!I186, 1), NA())</f>
        <v>45.3</v>
      </c>
      <c r="J121" s="429">
        <f>IF(ISNUMBER(Regressions!K186),ROUND(Regressions!K186, 1), NA())</f>
        <v>94.9</v>
      </c>
      <c r="K121" s="427">
        <f>IF(ISNUMBER(Regressions!L186),ROUND(Regressions!L186, 1), NA())</f>
        <v>72</v>
      </c>
      <c r="L121" s="484">
        <f>IF(ISNUMBER(Regressions!M186),ROUND(Regressions!M186, 1), NA())</f>
        <v>61.2</v>
      </c>
      <c r="M121" s="428">
        <f>IF(ISNUMBER(Regressions!N186),ROUND(Regressions!N186, 1), NA())</f>
        <v>10.9</v>
      </c>
      <c r="N121" s="483">
        <f>IF(ISNUMBER(Regressions!O186),ROUND(Regressions!O186, 1), NA())</f>
        <v>28</v>
      </c>
      <c r="O121" s="429">
        <f>IF(ISNUMBER(Regressions!Q186),ROUND(Regressions!Q186, 1), NA())</f>
        <v>43.5</v>
      </c>
      <c r="P121" s="427">
        <f>IF(ISNUMBER(Regressions!R186),ROUND(Regressions!R186, 1), NA())</f>
        <v>32</v>
      </c>
      <c r="Q121" s="430">
        <f>IF(ISNUMBER(Regressions!S186),ROUND(Regressions!S186, 1), NA())</f>
        <v>7.5</v>
      </c>
      <c r="R121" s="428">
        <f>IF(ISNUMBER(Regressions!T186),ROUND(Regressions!T186, 1), NA())</f>
        <v>24.5</v>
      </c>
      <c r="S121" s="483">
        <f>IF(ISNUMBER(Regressions!U186),ROUND(Regressions!U186, 1), NA())</f>
        <v>68</v>
      </c>
    </row>
    <row r="122" spans="1:19" x14ac:dyDescent="0.2">
      <c r="A122" s="422" t="str">
        <f>IF(ISBLANK(Regressions!A187), " ", Regressions!A187)</f>
        <v>Ethiopia</v>
      </c>
      <c r="B122" s="423">
        <f>IF(ISBLANK(Regressions!B187), " ", Regressions!B187)</f>
        <v>2018</v>
      </c>
      <c r="C122" s="431" t="str">
        <f>IF(ISBLANK(Regressions!C187), " ", Regressions!C187)</f>
        <v>Secondary</v>
      </c>
      <c r="D122" s="425">
        <f>IF(ISBLANK(Regressions!D187), " ", Regressions!D187)</f>
        <v>15266848</v>
      </c>
      <c r="E122" s="426">
        <f>IF(ISNUMBER(Regressions!E187),ROUND(Regressions!E187, 1), NA())</f>
        <v>65</v>
      </c>
      <c r="F122" s="427">
        <f>IF(ISNUMBER(Regressions!F187),ROUND(Regressions!F187, 1), NA())</f>
        <v>53.9</v>
      </c>
      <c r="G122" s="482">
        <f>IF(ISNUMBER(Regressions!G187),ROUND(Regressions!G187, 1), NA())</f>
        <v>22</v>
      </c>
      <c r="H122" s="428">
        <f>IF(ISNUMBER(Regressions!H187),ROUND(Regressions!H187, 1), NA())</f>
        <v>31.9</v>
      </c>
      <c r="I122" s="483">
        <f>IF(ISNUMBER(Regressions!I187),ROUND(Regressions!I187, 1), NA())</f>
        <v>46.1</v>
      </c>
      <c r="J122" s="429">
        <f>IF(ISNUMBER(Regressions!K187),ROUND(Regressions!K187, 1), NA())</f>
        <v>94.8</v>
      </c>
      <c r="K122" s="427">
        <f>IF(ISNUMBER(Regressions!L187),ROUND(Regressions!L187, 1), NA())</f>
        <v>72</v>
      </c>
      <c r="L122" s="484">
        <f>IF(ISNUMBER(Regressions!M187),ROUND(Regressions!M187, 1), NA())</f>
        <v>61.2</v>
      </c>
      <c r="M122" s="428">
        <f>IF(ISNUMBER(Regressions!N187),ROUND(Regressions!N187, 1), NA())</f>
        <v>10.9</v>
      </c>
      <c r="N122" s="483">
        <f>IF(ISNUMBER(Regressions!O187),ROUND(Regressions!O187, 1), NA())</f>
        <v>28</v>
      </c>
      <c r="O122" s="429">
        <f>IF(ISNUMBER(Regressions!Q187),ROUND(Regressions!Q187, 1), NA())</f>
        <v>43.5</v>
      </c>
      <c r="P122" s="427">
        <f>IF(ISNUMBER(Regressions!R187),ROUND(Regressions!R187, 1), NA())</f>
        <v>32</v>
      </c>
      <c r="Q122" s="430">
        <f>IF(ISNUMBER(Regressions!S187),ROUND(Regressions!S187, 1), NA())</f>
        <v>7.5</v>
      </c>
      <c r="R122" s="428">
        <f>IF(ISNUMBER(Regressions!T187),ROUND(Regressions!T187, 1), NA())</f>
        <v>24.5</v>
      </c>
      <c r="S122" s="483">
        <f>IF(ISNUMBER(Regressions!U187),ROUND(Regressions!U187, 1), NA())</f>
        <v>68</v>
      </c>
    </row>
    <row r="123" spans="1:19" x14ac:dyDescent="0.2">
      <c r="A123" s="433" t="str">
        <f>IF(ISBLANK(Regressions!A188), " ", Regressions!A188)</f>
        <v>Ethiopia</v>
      </c>
      <c r="B123" s="434">
        <f>IF(ISBLANK(Regressions!B188), " ", Regressions!B188)</f>
        <v>2019</v>
      </c>
      <c r="C123" s="435" t="str">
        <f>IF(ISBLANK(Regressions!C188), " ", Regressions!C188)</f>
        <v>Secondary</v>
      </c>
      <c r="D123" s="436">
        <f>IF(ISBLANK(Regressions!D188), " ", Regressions!D188)</f>
        <v>15489919</v>
      </c>
      <c r="E123" s="437">
        <f>IF(ISNUMBER(Regressions!E188),ROUND(Regressions!E188, 1), NA())</f>
        <v>64.2</v>
      </c>
      <c r="F123" s="438">
        <f>IF(ISNUMBER(Regressions!F188),ROUND(Regressions!F188, 1), NA())</f>
        <v>53.1</v>
      </c>
      <c r="G123" s="485">
        <f>IF(ISNUMBER(Regressions!G188),ROUND(Regressions!G188, 1), NA())</f>
        <v>22</v>
      </c>
      <c r="H123" s="439">
        <f>IF(ISNUMBER(Regressions!H188),ROUND(Regressions!H188, 1), NA())</f>
        <v>31.1</v>
      </c>
      <c r="I123" s="486">
        <f>IF(ISNUMBER(Regressions!I188),ROUND(Regressions!I188, 1), NA())</f>
        <v>46.9</v>
      </c>
      <c r="J123" s="440">
        <f>IF(ISNUMBER(Regressions!K188),ROUND(Regressions!K188, 1), NA())</f>
        <v>94.7</v>
      </c>
      <c r="K123" s="438">
        <f>IF(ISNUMBER(Regressions!L188),ROUND(Regressions!L188, 1), NA())</f>
        <v>72</v>
      </c>
      <c r="L123" s="487">
        <f>IF(ISNUMBER(Regressions!M188),ROUND(Regressions!M188, 1), NA())</f>
        <v>61.2</v>
      </c>
      <c r="M123" s="439">
        <f>IF(ISNUMBER(Regressions!N188),ROUND(Regressions!N188, 1), NA())</f>
        <v>10.9</v>
      </c>
      <c r="N123" s="486">
        <f>IF(ISNUMBER(Regressions!O188),ROUND(Regressions!O188, 1), NA())</f>
        <v>28</v>
      </c>
      <c r="O123" s="440">
        <f>IF(ISNUMBER(Regressions!Q188),ROUND(Regressions!Q188, 1), NA())</f>
        <v>43.5</v>
      </c>
      <c r="P123" s="438">
        <f>IF(ISNUMBER(Regressions!R188),ROUND(Regressions!R188, 1), NA())</f>
        <v>32</v>
      </c>
      <c r="Q123" s="441">
        <f>IF(ISNUMBER(Regressions!S188),ROUND(Regressions!S188, 1), NA())</f>
        <v>7.5</v>
      </c>
      <c r="R123" s="439">
        <f>IF(ISNUMBER(Regressions!T188),ROUND(Regressions!T188, 1), NA())</f>
        <v>24.5</v>
      </c>
      <c r="S123" s="486">
        <f>IF(ISNUMBER(Regressions!U188),ROUND(Regressions!U188, 1), NA())</f>
        <v>68</v>
      </c>
    </row>
  </sheetData>
  <mergeCells count="4">
    <mergeCell ref="A1:D2"/>
    <mergeCell ref="E1:I1"/>
    <mergeCell ref="J1:N1"/>
    <mergeCell ref="O1:S1"/>
  </mergeCells>
  <conditionalFormatting sqref="F4:F123">
    <cfRule type="containsErrors" dxfId="49" priority="35">
      <formula>ISERROR(F4)</formula>
    </cfRule>
  </conditionalFormatting>
  <conditionalFormatting sqref="G4:G123">
    <cfRule type="containsErrors" dxfId="48" priority="29">
      <formula>ISERROR(G4)</formula>
    </cfRule>
  </conditionalFormatting>
  <conditionalFormatting sqref="L4:L123">
    <cfRule type="containsErrors" dxfId="47" priority="36">
      <formula>ISERROR(L4)</formula>
    </cfRule>
  </conditionalFormatting>
  <conditionalFormatting sqref="Q4:Q123">
    <cfRule type="containsErrors" dxfId="46" priority="30">
      <formula>ISERROR(Q4)</formula>
    </cfRule>
  </conditionalFormatting>
  <conditionalFormatting sqref="K4:K123">
    <cfRule type="containsErrors" dxfId="45" priority="31">
      <formula>ISERROR(K4)</formula>
    </cfRule>
  </conditionalFormatting>
  <conditionalFormatting sqref="P4:P123">
    <cfRule type="containsErrors" dxfId="44" priority="32">
      <formula>ISERROR(P4)</formula>
    </cfRule>
  </conditionalFormatting>
  <conditionalFormatting sqref="H4:H123">
    <cfRule type="containsErrors" dxfId="43" priority="33">
      <formula>ISERROR(H4)</formula>
    </cfRule>
  </conditionalFormatting>
  <conditionalFormatting sqref="I4:I123">
    <cfRule type="containsErrors" dxfId="42" priority="37">
      <formula>ISERROR(I4)</formula>
    </cfRule>
  </conditionalFormatting>
  <conditionalFormatting sqref="H24:H43">
    <cfRule type="containsErrors" dxfId="41" priority="28">
      <formula>ISERROR(H24)</formula>
    </cfRule>
  </conditionalFormatting>
  <conditionalFormatting sqref="H44:H63">
    <cfRule type="containsErrors" dxfId="40" priority="27">
      <formula>ISERROR(H44)</formula>
    </cfRule>
  </conditionalFormatting>
  <conditionalFormatting sqref="E4:E123">
    <cfRule type="containsErrors" dxfId="39" priority="26">
      <formula>ISERROR(E4)</formula>
    </cfRule>
  </conditionalFormatting>
  <conditionalFormatting sqref="J4:J123">
    <cfRule type="containsErrors" dxfId="38" priority="34">
      <formula>ISERROR(J4)</formula>
    </cfRule>
  </conditionalFormatting>
  <conditionalFormatting sqref="H64:H82">
    <cfRule type="containsErrors" dxfId="37" priority="25">
      <formula>ISERROR(H64)</formula>
    </cfRule>
  </conditionalFormatting>
  <conditionalFormatting sqref="H84:H102">
    <cfRule type="containsErrors" dxfId="36" priority="24">
      <formula>ISERROR(H84)</formula>
    </cfRule>
  </conditionalFormatting>
  <conditionalFormatting sqref="H104:H122">
    <cfRule type="containsErrors" dxfId="35" priority="23">
      <formula>ISERROR(H104)</formula>
    </cfRule>
  </conditionalFormatting>
  <conditionalFormatting sqref="H83">
    <cfRule type="containsErrors" dxfId="34" priority="22">
      <formula>ISERROR(H83)</formula>
    </cfRule>
  </conditionalFormatting>
  <conditionalFormatting sqref="H103">
    <cfRule type="containsErrors" dxfId="33" priority="21">
      <formula>ISERROR(H103)</formula>
    </cfRule>
  </conditionalFormatting>
  <conditionalFormatting sqref="H123">
    <cfRule type="containsErrors" dxfId="32" priority="20">
      <formula>ISERROR(H123)</formula>
    </cfRule>
  </conditionalFormatting>
  <conditionalFormatting sqref="O4:O123">
    <cfRule type="containsErrors" dxfId="31" priority="19">
      <formula>ISERROR(O4)</formula>
    </cfRule>
  </conditionalFormatting>
  <conditionalFormatting sqref="M4:M123">
    <cfRule type="containsErrors" dxfId="30" priority="18">
      <formula>ISERROR(M4)</formula>
    </cfRule>
  </conditionalFormatting>
  <conditionalFormatting sqref="M24:M43">
    <cfRule type="containsErrors" dxfId="29" priority="17">
      <formula>ISERROR(M24)</formula>
    </cfRule>
  </conditionalFormatting>
  <conditionalFormatting sqref="M44:M63">
    <cfRule type="containsErrors" dxfId="28" priority="16">
      <formula>ISERROR(M44)</formula>
    </cfRule>
  </conditionalFormatting>
  <conditionalFormatting sqref="M64:M82">
    <cfRule type="containsErrors" dxfId="27" priority="15">
      <formula>ISERROR(M64)</formula>
    </cfRule>
  </conditionalFormatting>
  <conditionalFormatting sqref="M84:M102">
    <cfRule type="containsErrors" dxfId="26" priority="14">
      <formula>ISERROR(M84)</formula>
    </cfRule>
  </conditionalFormatting>
  <conditionalFormatting sqref="M104:M122">
    <cfRule type="containsErrors" dxfId="25" priority="13">
      <formula>ISERROR(M104)</formula>
    </cfRule>
  </conditionalFormatting>
  <conditionalFormatting sqref="M83">
    <cfRule type="containsErrors" dxfId="24" priority="12">
      <formula>ISERROR(M83)</formula>
    </cfRule>
  </conditionalFormatting>
  <conditionalFormatting sqref="M103">
    <cfRule type="containsErrors" dxfId="23" priority="11">
      <formula>ISERROR(M103)</formula>
    </cfRule>
  </conditionalFormatting>
  <conditionalFormatting sqref="M123">
    <cfRule type="containsErrors" dxfId="22" priority="10">
      <formula>ISERROR(M123)</formula>
    </cfRule>
  </conditionalFormatting>
  <conditionalFormatting sqref="R4:R123">
    <cfRule type="containsErrors" dxfId="21" priority="9">
      <formula>ISERROR(R4)</formula>
    </cfRule>
  </conditionalFormatting>
  <conditionalFormatting sqref="R24:R43">
    <cfRule type="containsErrors" dxfId="20" priority="8">
      <formula>ISERROR(R24)</formula>
    </cfRule>
  </conditionalFormatting>
  <conditionalFormatting sqref="R44:R63">
    <cfRule type="containsErrors" dxfId="19" priority="7">
      <formula>ISERROR(R44)</formula>
    </cfRule>
  </conditionalFormatting>
  <conditionalFormatting sqref="R64:R82">
    <cfRule type="containsErrors" dxfId="18" priority="6">
      <formula>ISERROR(R64)</formula>
    </cfRule>
  </conditionalFormatting>
  <conditionalFormatting sqref="R84:R102">
    <cfRule type="containsErrors" dxfId="17" priority="5">
      <formula>ISERROR(R84)</formula>
    </cfRule>
  </conditionalFormatting>
  <conditionalFormatting sqref="R104:R122">
    <cfRule type="containsErrors" dxfId="16" priority="4">
      <formula>ISERROR(R104)</formula>
    </cfRule>
  </conditionalFormatting>
  <conditionalFormatting sqref="R83">
    <cfRule type="containsErrors" dxfId="15" priority="3">
      <formula>ISERROR(R83)</formula>
    </cfRule>
  </conditionalFormatting>
  <conditionalFormatting sqref="R103">
    <cfRule type="containsErrors" dxfId="14" priority="2">
      <formula>ISERROR(R103)</formula>
    </cfRule>
  </conditionalFormatting>
  <conditionalFormatting sqref="R123">
    <cfRule type="containsErrors" dxfId="13" priority="1">
      <formula>ISERROR(R123)</formula>
    </cfRule>
  </conditionalFormatting>
  <conditionalFormatting sqref="N4:N123">
    <cfRule type="containsErrors" dxfId="12" priority="38">
      <formula>ISERROR(N4)</formula>
    </cfRule>
  </conditionalFormatting>
  <conditionalFormatting sqref="S4:S123">
    <cfRule type="containsErrors" dxfId="11" priority="39">
      <formula>ISERROR(S4)</formula>
    </cfRule>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EG635"/>
  <sheetViews>
    <sheetView showGridLines="0" showRowColHeaders="0" zoomScale="90" zoomScaleNormal="90" workbookViewId="0">
      <pane xSplit="3" ySplit="5" topLeftCell="D6" activePane="bottomRight" state="frozen"/>
      <selection pane="topRight" activeCell="D1" sqref="D1"/>
      <selection pane="bottomLeft" activeCell="A6" sqref="A6"/>
      <selection pane="bottomRight"/>
    </sheetView>
  </sheetViews>
  <sheetFormatPr defaultColWidth="9" defaultRowHeight="12.75" x14ac:dyDescent="0.2"/>
  <cols>
    <col min="1" max="1" width="7.125" style="34" customWidth="1"/>
    <col min="2" max="2" width="9" style="34"/>
    <col min="3" max="3" width="5" style="34" customWidth="1"/>
    <col min="4" max="21" width="3.875" style="34" customWidth="1"/>
    <col min="22" max="22" width="3.875" style="98" customWidth="1"/>
    <col min="23" max="23" width="3.875" style="58" customWidth="1"/>
    <col min="24" max="25" width="3.875" style="58" hidden="1" customWidth="1"/>
    <col min="26" max="26" width="3.875" style="58" customWidth="1"/>
    <col min="27" max="27" width="3.875" style="98" customWidth="1"/>
    <col min="28" max="28" width="3.875" style="58" customWidth="1"/>
    <col min="29" max="30" width="3.875" style="58" hidden="1" customWidth="1"/>
    <col min="31" max="31" width="3.875" style="58" customWidth="1"/>
    <col min="32" max="32" width="3.875" style="98" customWidth="1"/>
    <col min="33" max="33" width="3.875" style="58" customWidth="1"/>
    <col min="34" max="35" width="3.875" style="58" hidden="1" customWidth="1"/>
    <col min="36" max="36" width="3.875" style="58" customWidth="1"/>
    <col min="37" max="37" width="3.875" style="98" customWidth="1"/>
    <col min="38" max="38" width="3.875" style="58" customWidth="1"/>
    <col min="39" max="40" width="3.875" style="58" hidden="1" customWidth="1"/>
    <col min="41" max="41" width="3.875" style="58" customWidth="1"/>
    <col min="42" max="42" width="3.875" style="98" customWidth="1"/>
    <col min="43" max="43" width="3.875" style="58" customWidth="1"/>
    <col min="44" max="45" width="3.875" style="58" hidden="1" customWidth="1"/>
    <col min="46" max="46" width="3.875" style="58" customWidth="1"/>
    <col min="47" max="47" width="3.875" style="98" customWidth="1"/>
    <col min="48" max="48" width="3.875" style="58" customWidth="1"/>
    <col min="49" max="50" width="3.875" style="58" hidden="1" customWidth="1"/>
    <col min="51" max="51" width="3.875" style="58" customWidth="1"/>
    <col min="52" max="52" width="3.875" style="70" customWidth="1"/>
    <col min="53" max="69" width="3.875" style="51" customWidth="1"/>
    <col min="70" max="70" width="9" style="34" hidden="1" customWidth="1"/>
    <col min="71" max="136" width="3.875" style="34" hidden="1" customWidth="1"/>
    <col min="137" max="137" width="9" style="34" hidden="1" customWidth="1"/>
    <col min="138" max="227" width="0" style="34" hidden="1" customWidth="1"/>
    <col min="228" max="16384" width="9" style="34"/>
  </cols>
  <sheetData>
    <row r="1" spans="1:136" ht="18" x14ac:dyDescent="0.25">
      <c r="A1" s="41" t="s">
        <v>59</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c r="AE1" s="42"/>
      <c r="AF1" s="42"/>
      <c r="AG1" s="42"/>
      <c r="AH1" s="42"/>
      <c r="AI1" s="42"/>
      <c r="AJ1" s="42"/>
      <c r="AK1" s="42"/>
      <c r="AL1" s="42"/>
      <c r="AM1" s="42"/>
      <c r="AN1" s="42"/>
      <c r="AO1" s="42"/>
      <c r="AP1" s="42"/>
      <c r="AQ1" s="42"/>
      <c r="AR1" s="42"/>
      <c r="AS1" s="42"/>
      <c r="AT1" s="42"/>
      <c r="AU1" s="42"/>
      <c r="AV1" s="42"/>
      <c r="AW1" s="42"/>
      <c r="AX1" s="42"/>
      <c r="AY1" s="42"/>
      <c r="AZ1" s="42"/>
      <c r="BA1" s="42"/>
      <c r="BB1" s="42"/>
      <c r="BC1" s="42"/>
      <c r="BD1" s="42"/>
      <c r="BE1" s="42"/>
      <c r="BF1" s="42"/>
      <c r="BG1" s="42"/>
      <c r="BH1" s="42"/>
      <c r="BI1" s="42"/>
      <c r="BJ1" s="42"/>
      <c r="BK1" s="42"/>
      <c r="BL1" s="42"/>
      <c r="BM1" s="42"/>
      <c r="BN1" s="42"/>
      <c r="BO1" s="42"/>
      <c r="BP1" s="42"/>
      <c r="BQ1" s="42"/>
      <c r="BR1" s="42"/>
      <c r="BS1" s="42"/>
    </row>
    <row r="2" spans="1:136" ht="15.75" x14ac:dyDescent="0.25">
      <c r="A2" s="43" t="s">
        <v>37</v>
      </c>
      <c r="B2" s="43"/>
      <c r="C2" s="43"/>
      <c r="D2" s="488" t="s">
        <v>13</v>
      </c>
      <c r="E2" s="42"/>
      <c r="F2" s="42"/>
      <c r="G2" s="62"/>
      <c r="H2" s="42"/>
      <c r="I2" s="42"/>
      <c r="J2" s="62"/>
      <c r="K2" s="44"/>
      <c r="L2" s="44"/>
      <c r="M2" s="62"/>
      <c r="N2" s="44"/>
      <c r="O2" s="44"/>
      <c r="P2" s="62"/>
      <c r="Q2" s="44"/>
      <c r="R2" s="44"/>
      <c r="S2" s="62"/>
      <c r="T2" s="44"/>
      <c r="U2" s="44"/>
      <c r="V2" s="489" t="s">
        <v>14</v>
      </c>
      <c r="W2" s="39"/>
      <c r="X2" s="44"/>
      <c r="Y2" s="44"/>
      <c r="Z2" s="44"/>
      <c r="AA2" s="61"/>
      <c r="AB2" s="44"/>
      <c r="AC2" s="44"/>
      <c r="AD2" s="44"/>
      <c r="AE2" s="44"/>
      <c r="AF2" s="61"/>
      <c r="AG2" s="44"/>
      <c r="AH2" s="44"/>
      <c r="AI2" s="44"/>
      <c r="AJ2" s="44"/>
      <c r="AK2" s="61"/>
      <c r="AL2" s="44"/>
      <c r="AM2" s="44"/>
      <c r="AN2" s="44"/>
      <c r="AO2" s="44"/>
      <c r="AP2" s="61"/>
      <c r="AQ2" s="44"/>
      <c r="AR2" s="44"/>
      <c r="AS2" s="44"/>
      <c r="AT2" s="44"/>
      <c r="AU2" s="61"/>
      <c r="AV2" s="44"/>
      <c r="AW2" s="44"/>
      <c r="AX2" s="44"/>
      <c r="AY2" s="44"/>
      <c r="AZ2" s="163" t="s">
        <v>15</v>
      </c>
      <c r="BA2" s="39"/>
      <c r="BB2" s="46"/>
      <c r="BC2" s="46"/>
      <c r="BD2" s="45"/>
      <c r="BE2" s="45"/>
      <c r="BF2" s="45"/>
      <c r="BG2" s="45"/>
      <c r="BH2" s="45"/>
      <c r="BI2" s="45"/>
      <c r="BJ2" s="45"/>
      <c r="BK2" s="45"/>
      <c r="BL2" s="45"/>
      <c r="BM2" s="45"/>
      <c r="BN2" s="45"/>
      <c r="BO2" s="45"/>
      <c r="BP2" s="45"/>
      <c r="BQ2" s="45"/>
    </row>
    <row r="3" spans="1:136" ht="14.25" x14ac:dyDescent="0.2">
      <c r="A3" s="47"/>
      <c r="B3" s="42"/>
      <c r="C3" s="42"/>
      <c r="D3" s="48" t="s">
        <v>7</v>
      </c>
      <c r="E3" s="48"/>
      <c r="F3" s="48"/>
      <c r="G3" s="48" t="s">
        <v>1</v>
      </c>
      <c r="I3" s="48"/>
      <c r="J3" s="48" t="s">
        <v>2</v>
      </c>
      <c r="L3" s="48"/>
      <c r="M3" s="48" t="s">
        <v>16</v>
      </c>
      <c r="O3" s="48"/>
      <c r="P3" s="48" t="s">
        <v>17</v>
      </c>
      <c r="Q3" s="48"/>
      <c r="R3" s="48"/>
      <c r="S3" s="48" t="s">
        <v>18</v>
      </c>
      <c r="U3" s="48"/>
      <c r="V3" s="48" t="s">
        <v>7</v>
      </c>
      <c r="W3" s="39"/>
      <c r="X3" s="48"/>
      <c r="Y3" s="48"/>
      <c r="Z3" s="48"/>
      <c r="AA3" s="48" t="s">
        <v>1</v>
      </c>
      <c r="AB3" s="48"/>
      <c r="AC3" s="48"/>
      <c r="AD3" s="48"/>
      <c r="AE3" s="48"/>
      <c r="AF3" s="48" t="s">
        <v>2</v>
      </c>
      <c r="AG3" s="39"/>
      <c r="AH3" s="48"/>
      <c r="AI3" s="48"/>
      <c r="AJ3" s="48"/>
      <c r="AK3" s="48" t="s">
        <v>16</v>
      </c>
      <c r="AL3" s="48"/>
      <c r="AM3" s="48"/>
      <c r="AN3" s="48"/>
      <c r="AO3" s="48"/>
      <c r="AP3" s="48" t="s">
        <v>17</v>
      </c>
      <c r="AQ3" s="48"/>
      <c r="AR3" s="48"/>
      <c r="AS3" s="48"/>
      <c r="AT3" s="48"/>
      <c r="AU3" s="48" t="s">
        <v>18</v>
      </c>
      <c r="AV3" s="48"/>
      <c r="AW3" s="48"/>
      <c r="AX3" s="48"/>
      <c r="AY3" s="48"/>
      <c r="AZ3" s="48" t="s">
        <v>7</v>
      </c>
      <c r="BA3" s="39"/>
      <c r="BB3" s="48"/>
      <c r="BC3" s="48" t="s">
        <v>1</v>
      </c>
      <c r="BD3" s="39"/>
      <c r="BE3" s="48"/>
      <c r="BF3" s="48" t="s">
        <v>2</v>
      </c>
      <c r="BG3" s="48"/>
      <c r="BH3" s="48"/>
      <c r="BI3" s="48" t="s">
        <v>16</v>
      </c>
      <c r="BJ3" s="39"/>
      <c r="BK3" s="48"/>
      <c r="BL3" s="48" t="s">
        <v>17</v>
      </c>
      <c r="BM3" s="39"/>
      <c r="BN3" s="48"/>
      <c r="BO3" s="48" t="s">
        <v>18</v>
      </c>
      <c r="BP3" s="39"/>
      <c r="BQ3" s="48"/>
      <c r="BS3" s="48" t="s">
        <v>7</v>
      </c>
      <c r="BU3" s="48"/>
      <c r="BV3" s="48" t="s">
        <v>1</v>
      </c>
      <c r="BX3" s="48"/>
      <c r="BY3" s="48" t="s">
        <v>2</v>
      </c>
      <c r="CA3" s="48"/>
      <c r="CB3" s="48" t="s">
        <v>16</v>
      </c>
      <c r="CD3" s="48"/>
      <c r="CE3" s="48" t="s">
        <v>17</v>
      </c>
      <c r="CG3" s="48"/>
      <c r="CH3" s="48" t="s">
        <v>18</v>
      </c>
      <c r="CJ3" s="48"/>
      <c r="CK3" s="48" t="s">
        <v>7</v>
      </c>
      <c r="CM3" s="48"/>
      <c r="CN3" s="39"/>
      <c r="CO3" s="39"/>
      <c r="CP3" s="48" t="s">
        <v>1</v>
      </c>
      <c r="CR3" s="39"/>
      <c r="CS3" s="48"/>
      <c r="CT3" s="39"/>
      <c r="CU3" s="48" t="s">
        <v>2</v>
      </c>
      <c r="CW3" s="48"/>
      <c r="CX3" s="39"/>
      <c r="CY3" s="39"/>
      <c r="CZ3" s="48" t="s">
        <v>16</v>
      </c>
      <c r="DB3" s="39"/>
      <c r="DC3" s="48"/>
      <c r="DD3" s="39"/>
      <c r="DE3" s="48" t="s">
        <v>17</v>
      </c>
      <c r="DG3" s="39"/>
      <c r="DH3" s="39"/>
      <c r="DI3" s="39"/>
      <c r="DJ3" s="48" t="s">
        <v>18</v>
      </c>
      <c r="DL3" s="39"/>
      <c r="DM3" s="39"/>
      <c r="DN3" s="39"/>
      <c r="DO3" s="48" t="s">
        <v>7</v>
      </c>
      <c r="DP3" s="48"/>
      <c r="DQ3" s="48"/>
      <c r="DR3" s="48" t="s">
        <v>1</v>
      </c>
      <c r="DS3" s="48"/>
      <c r="DT3" s="48"/>
      <c r="DU3" s="48" t="s">
        <v>2</v>
      </c>
      <c r="DV3" s="48"/>
      <c r="DW3" s="48"/>
      <c r="DX3" s="48" t="s">
        <v>16</v>
      </c>
      <c r="DY3" s="48"/>
      <c r="DZ3" s="48"/>
      <c r="EA3" s="48" t="s">
        <v>17</v>
      </c>
      <c r="EB3" s="48"/>
      <c r="EC3" s="48"/>
      <c r="ED3" s="48"/>
      <c r="EE3" s="48" t="s">
        <v>18</v>
      </c>
      <c r="EF3" s="48"/>
    </row>
    <row r="4" spans="1:136" s="55" customFormat="1" ht="140.1" customHeight="1" x14ac:dyDescent="0.2">
      <c r="A4" s="49" t="s">
        <v>5</v>
      </c>
      <c r="B4" s="49" t="s">
        <v>6</v>
      </c>
      <c r="C4" s="49" t="s">
        <v>4</v>
      </c>
      <c r="D4" s="177" t="s">
        <v>25</v>
      </c>
      <c r="E4" s="490" t="s">
        <v>19</v>
      </c>
      <c r="F4" s="491" t="s">
        <v>206</v>
      </c>
      <c r="G4" s="177" t="s">
        <v>25</v>
      </c>
      <c r="H4" s="490" t="s">
        <v>19</v>
      </c>
      <c r="I4" s="491" t="s">
        <v>206</v>
      </c>
      <c r="J4" s="177" t="s">
        <v>25</v>
      </c>
      <c r="K4" s="490" t="s">
        <v>19</v>
      </c>
      <c r="L4" s="491" t="s">
        <v>206</v>
      </c>
      <c r="M4" s="177" t="s">
        <v>25</v>
      </c>
      <c r="N4" s="490" t="s">
        <v>19</v>
      </c>
      <c r="O4" s="491" t="s">
        <v>206</v>
      </c>
      <c r="P4" s="177" t="s">
        <v>25</v>
      </c>
      <c r="Q4" s="490" t="s">
        <v>19</v>
      </c>
      <c r="R4" s="491" t="s">
        <v>206</v>
      </c>
      <c r="S4" s="177" t="s">
        <v>25</v>
      </c>
      <c r="T4" s="490" t="s">
        <v>19</v>
      </c>
      <c r="U4" s="492" t="s">
        <v>206</v>
      </c>
      <c r="V4" s="181" t="s">
        <v>25</v>
      </c>
      <c r="W4" s="182" t="s">
        <v>19</v>
      </c>
      <c r="X4" s="183" t="s">
        <v>21</v>
      </c>
      <c r="Y4" s="183" t="s">
        <v>29</v>
      </c>
      <c r="Z4" s="184" t="s">
        <v>207</v>
      </c>
      <c r="AA4" s="181" t="s">
        <v>25</v>
      </c>
      <c r="AB4" s="182" t="s">
        <v>19</v>
      </c>
      <c r="AC4" s="183" t="s">
        <v>21</v>
      </c>
      <c r="AD4" s="183" t="s">
        <v>29</v>
      </c>
      <c r="AE4" s="184" t="s">
        <v>207</v>
      </c>
      <c r="AF4" s="181" t="s">
        <v>25</v>
      </c>
      <c r="AG4" s="182" t="s">
        <v>19</v>
      </c>
      <c r="AH4" s="183" t="s">
        <v>21</v>
      </c>
      <c r="AI4" s="183" t="s">
        <v>29</v>
      </c>
      <c r="AJ4" s="184" t="s">
        <v>207</v>
      </c>
      <c r="AK4" s="181" t="s">
        <v>25</v>
      </c>
      <c r="AL4" s="182" t="s">
        <v>19</v>
      </c>
      <c r="AM4" s="183" t="s">
        <v>21</v>
      </c>
      <c r="AN4" s="183" t="s">
        <v>29</v>
      </c>
      <c r="AO4" s="184" t="s">
        <v>207</v>
      </c>
      <c r="AP4" s="181" t="s">
        <v>25</v>
      </c>
      <c r="AQ4" s="182" t="s">
        <v>19</v>
      </c>
      <c r="AR4" s="183" t="s">
        <v>21</v>
      </c>
      <c r="AS4" s="183" t="s">
        <v>29</v>
      </c>
      <c r="AT4" s="184" t="s">
        <v>207</v>
      </c>
      <c r="AU4" s="181" t="s">
        <v>25</v>
      </c>
      <c r="AV4" s="182" t="s">
        <v>19</v>
      </c>
      <c r="AW4" s="183" t="s">
        <v>21</v>
      </c>
      <c r="AX4" s="183" t="s">
        <v>29</v>
      </c>
      <c r="AY4" s="185" t="s">
        <v>207</v>
      </c>
      <c r="AZ4" s="186" t="s">
        <v>125</v>
      </c>
      <c r="BA4" s="187" t="s">
        <v>124</v>
      </c>
      <c r="BB4" s="188" t="s">
        <v>208</v>
      </c>
      <c r="BC4" s="186" t="s">
        <v>125</v>
      </c>
      <c r="BD4" s="187" t="s">
        <v>124</v>
      </c>
      <c r="BE4" s="188" t="s">
        <v>208</v>
      </c>
      <c r="BF4" s="186" t="s">
        <v>125</v>
      </c>
      <c r="BG4" s="187" t="s">
        <v>124</v>
      </c>
      <c r="BH4" s="188" t="s">
        <v>208</v>
      </c>
      <c r="BI4" s="186" t="s">
        <v>125</v>
      </c>
      <c r="BJ4" s="187" t="s">
        <v>124</v>
      </c>
      <c r="BK4" s="188" t="s">
        <v>208</v>
      </c>
      <c r="BL4" s="186" t="s">
        <v>125</v>
      </c>
      <c r="BM4" s="187" t="s">
        <v>124</v>
      </c>
      <c r="BN4" s="188" t="s">
        <v>208</v>
      </c>
      <c r="BO4" s="186" t="s">
        <v>125</v>
      </c>
      <c r="BP4" s="187" t="s">
        <v>124</v>
      </c>
      <c r="BQ4" s="188" t="s">
        <v>208</v>
      </c>
      <c r="BS4" s="92" t="s">
        <v>25</v>
      </c>
      <c r="BT4" s="93" t="s">
        <v>19</v>
      </c>
      <c r="BU4" s="63" t="s">
        <v>38</v>
      </c>
      <c r="BV4" s="92" t="s">
        <v>25</v>
      </c>
      <c r="BW4" s="93" t="s">
        <v>19</v>
      </c>
      <c r="BX4" s="94" t="s">
        <v>104</v>
      </c>
      <c r="BY4" s="92" t="s">
        <v>25</v>
      </c>
      <c r="BZ4" s="93" t="s">
        <v>19</v>
      </c>
      <c r="CA4" s="56" t="s">
        <v>38</v>
      </c>
      <c r="CB4" s="92" t="s">
        <v>25</v>
      </c>
      <c r="CC4" s="93" t="s">
        <v>19</v>
      </c>
      <c r="CD4" s="63" t="s">
        <v>38</v>
      </c>
      <c r="CE4" s="92" t="s">
        <v>25</v>
      </c>
      <c r="CF4" s="93" t="s">
        <v>19</v>
      </c>
      <c r="CG4" s="94" t="s">
        <v>38</v>
      </c>
      <c r="CH4" s="92" t="s">
        <v>25</v>
      </c>
      <c r="CI4" s="93" t="s">
        <v>19</v>
      </c>
      <c r="CJ4" s="56" t="s">
        <v>38</v>
      </c>
      <c r="CK4" s="96" t="s">
        <v>25</v>
      </c>
      <c r="CL4" s="95" t="s">
        <v>19</v>
      </c>
      <c r="CM4" s="65" t="s">
        <v>53</v>
      </c>
      <c r="CN4" s="65" t="s">
        <v>58</v>
      </c>
      <c r="CO4" s="97" t="s">
        <v>110</v>
      </c>
      <c r="CP4" s="96" t="s">
        <v>25</v>
      </c>
      <c r="CQ4" s="95" t="s">
        <v>19</v>
      </c>
      <c r="CR4" s="57" t="s">
        <v>53</v>
      </c>
      <c r="CS4" s="57" t="s">
        <v>58</v>
      </c>
      <c r="CT4" s="65" t="s">
        <v>110</v>
      </c>
      <c r="CU4" s="96" t="s">
        <v>25</v>
      </c>
      <c r="CV4" s="95" t="s">
        <v>19</v>
      </c>
      <c r="CW4" s="65" t="s">
        <v>53</v>
      </c>
      <c r="CX4" s="65" t="s">
        <v>58</v>
      </c>
      <c r="CY4" s="97" t="s">
        <v>110</v>
      </c>
      <c r="CZ4" s="96" t="s">
        <v>25</v>
      </c>
      <c r="DA4" s="95" t="s">
        <v>19</v>
      </c>
      <c r="DB4" s="57" t="s">
        <v>53</v>
      </c>
      <c r="DC4" s="57" t="s">
        <v>58</v>
      </c>
      <c r="DD4" s="65" t="s">
        <v>110</v>
      </c>
      <c r="DE4" s="96" t="s">
        <v>25</v>
      </c>
      <c r="DF4" s="95" t="s">
        <v>19</v>
      </c>
      <c r="DG4" s="65" t="s">
        <v>53</v>
      </c>
      <c r="DH4" s="65" t="s">
        <v>58</v>
      </c>
      <c r="DI4" s="97" t="s">
        <v>110</v>
      </c>
      <c r="DJ4" s="96" t="s">
        <v>25</v>
      </c>
      <c r="DK4" s="95" t="s">
        <v>19</v>
      </c>
      <c r="DL4" s="57" t="s">
        <v>53</v>
      </c>
      <c r="DM4" s="57" t="s">
        <v>58</v>
      </c>
      <c r="DN4" s="65" t="s">
        <v>110</v>
      </c>
      <c r="DO4" s="54" t="s">
        <v>111</v>
      </c>
      <c r="DP4" s="64" t="s">
        <v>112</v>
      </c>
      <c r="DQ4" s="64" t="s">
        <v>113</v>
      </c>
      <c r="DR4" s="54" t="s">
        <v>111</v>
      </c>
      <c r="DS4" s="64" t="s">
        <v>112</v>
      </c>
      <c r="DT4" s="64" t="s">
        <v>113</v>
      </c>
      <c r="DU4" s="54" t="s">
        <v>111</v>
      </c>
      <c r="DV4" s="64" t="s">
        <v>112</v>
      </c>
      <c r="DW4" s="64" t="s">
        <v>113</v>
      </c>
      <c r="DX4" s="54" t="s">
        <v>111</v>
      </c>
      <c r="DY4" s="64" t="s">
        <v>112</v>
      </c>
      <c r="DZ4" s="64" t="s">
        <v>113</v>
      </c>
      <c r="EA4" s="54" t="s">
        <v>111</v>
      </c>
      <c r="EB4" s="64" t="s">
        <v>112</v>
      </c>
      <c r="EC4" s="64" t="s">
        <v>113</v>
      </c>
      <c r="ED4" s="54" t="s">
        <v>111</v>
      </c>
      <c r="EE4" s="64" t="s">
        <v>112</v>
      </c>
      <c r="EF4" s="64" t="s">
        <v>113</v>
      </c>
    </row>
    <row r="5" spans="1:136" ht="47.25" hidden="1" x14ac:dyDescent="0.2">
      <c r="A5" s="49" t="s">
        <v>39</v>
      </c>
      <c r="B5" s="49" t="s">
        <v>40</v>
      </c>
      <c r="C5" s="49" t="s">
        <v>41</v>
      </c>
      <c r="D5" s="177" t="s">
        <v>135</v>
      </c>
      <c r="E5" s="178" t="s">
        <v>42</v>
      </c>
      <c r="F5" s="179" t="s">
        <v>264</v>
      </c>
      <c r="G5" s="177" t="s">
        <v>136</v>
      </c>
      <c r="H5" s="178" t="s">
        <v>43</v>
      </c>
      <c r="I5" s="179" t="s">
        <v>265</v>
      </c>
      <c r="J5" s="177" t="s">
        <v>137</v>
      </c>
      <c r="K5" s="178" t="s">
        <v>44</v>
      </c>
      <c r="L5" s="179" t="s">
        <v>266</v>
      </c>
      <c r="M5" s="177" t="s">
        <v>138</v>
      </c>
      <c r="N5" s="178" t="s">
        <v>86</v>
      </c>
      <c r="O5" s="179" t="s">
        <v>267</v>
      </c>
      <c r="P5" s="177" t="s">
        <v>139</v>
      </c>
      <c r="Q5" s="178" t="s">
        <v>87</v>
      </c>
      <c r="R5" s="179" t="s">
        <v>268</v>
      </c>
      <c r="S5" s="177" t="s">
        <v>140</v>
      </c>
      <c r="T5" s="178" t="s">
        <v>88</v>
      </c>
      <c r="U5" s="180" t="s">
        <v>269</v>
      </c>
      <c r="V5" s="181" t="s">
        <v>129</v>
      </c>
      <c r="W5" s="182" t="s">
        <v>45</v>
      </c>
      <c r="X5" s="183" t="s">
        <v>65</v>
      </c>
      <c r="Y5" s="183" t="s">
        <v>66</v>
      </c>
      <c r="Z5" s="184" t="s">
        <v>270</v>
      </c>
      <c r="AA5" s="181" t="s">
        <v>130</v>
      </c>
      <c r="AB5" s="182" t="s">
        <v>46</v>
      </c>
      <c r="AC5" s="183" t="s">
        <v>67</v>
      </c>
      <c r="AD5" s="183" t="s">
        <v>68</v>
      </c>
      <c r="AE5" s="184" t="s">
        <v>271</v>
      </c>
      <c r="AF5" s="181" t="s">
        <v>131</v>
      </c>
      <c r="AG5" s="182" t="s">
        <v>47</v>
      </c>
      <c r="AH5" s="183" t="s">
        <v>69</v>
      </c>
      <c r="AI5" s="183" t="s">
        <v>70</v>
      </c>
      <c r="AJ5" s="184" t="s">
        <v>272</v>
      </c>
      <c r="AK5" s="181" t="s">
        <v>132</v>
      </c>
      <c r="AL5" s="182" t="s">
        <v>71</v>
      </c>
      <c r="AM5" s="183" t="s">
        <v>72</v>
      </c>
      <c r="AN5" s="183" t="s">
        <v>73</v>
      </c>
      <c r="AO5" s="184" t="s">
        <v>273</v>
      </c>
      <c r="AP5" s="181" t="s">
        <v>133</v>
      </c>
      <c r="AQ5" s="182" t="s">
        <v>74</v>
      </c>
      <c r="AR5" s="183" t="s">
        <v>75</v>
      </c>
      <c r="AS5" s="183" t="s">
        <v>76</v>
      </c>
      <c r="AT5" s="184" t="s">
        <v>274</v>
      </c>
      <c r="AU5" s="181" t="s">
        <v>134</v>
      </c>
      <c r="AV5" s="182" t="s">
        <v>77</v>
      </c>
      <c r="AW5" s="183" t="s">
        <v>78</v>
      </c>
      <c r="AX5" s="183" t="s">
        <v>79</v>
      </c>
      <c r="AY5" s="185" t="s">
        <v>275</v>
      </c>
      <c r="AZ5" s="186" t="s">
        <v>80</v>
      </c>
      <c r="BA5" s="187" t="s">
        <v>114</v>
      </c>
      <c r="BB5" s="188" t="s">
        <v>276</v>
      </c>
      <c r="BC5" s="186" t="s">
        <v>85</v>
      </c>
      <c r="BD5" s="187" t="s">
        <v>115</v>
      </c>
      <c r="BE5" s="188" t="s">
        <v>277</v>
      </c>
      <c r="BF5" s="186" t="s">
        <v>84</v>
      </c>
      <c r="BG5" s="187" t="s">
        <v>116</v>
      </c>
      <c r="BH5" s="188" t="s">
        <v>278</v>
      </c>
      <c r="BI5" s="186" t="s">
        <v>83</v>
      </c>
      <c r="BJ5" s="187" t="s">
        <v>117</v>
      </c>
      <c r="BK5" s="188" t="s">
        <v>279</v>
      </c>
      <c r="BL5" s="186" t="s">
        <v>82</v>
      </c>
      <c r="BM5" s="187" t="s">
        <v>118</v>
      </c>
      <c r="BN5" s="188" t="s">
        <v>280</v>
      </c>
      <c r="BO5" s="186" t="s">
        <v>81</v>
      </c>
      <c r="BP5" s="187" t="s">
        <v>119</v>
      </c>
      <c r="BQ5" s="188" t="s">
        <v>281</v>
      </c>
    </row>
    <row r="6" spans="1:136" x14ac:dyDescent="0.2">
      <c r="A6" s="50" t="str">
        <f>'Water Data'!B1</f>
        <v>EMIS00</v>
      </c>
      <c r="B6" s="50" t="str">
        <f>+'Water Data'!A3</f>
        <v>EMIS</v>
      </c>
      <c r="C6" s="50">
        <f>'Water Data'!C3</f>
        <v>2000</v>
      </c>
      <c r="D6" s="133">
        <f>+IF(AND(ISNUMBER('Water Data'!C5),BS6="Yes"),100-'Water Data'!C5,IF(AND(ISNUMBER('Water Data'!C5),BS6="No",ISNUMBER('Water Data'!C5)),CONCATENATE("[",ROUND(100-'Water Data'!C5,0),"]"),NA()))</f>
        <v>52.92477274658058</v>
      </c>
      <c r="E6" s="133" t="e">
        <f>+IF(AND(ISNUMBER('Water Data'!C7),BT6="Yes"),'Water Data'!C7,IF(AND(ISNUMBER('Water Data'!C7),BT6="No",ISNUMBER('Water Data'!C7)),CONCATENATE("[",ROUND('Water Data'!C7,0),"]"),NA()))</f>
        <v>#N/A</v>
      </c>
      <c r="F6" s="133" t="e">
        <f>+IF(AND(ISNUMBER('Water Data'!C10),BU6="Yes"),'Water Data'!C10,IF(AND(ISNUMBER('Water Data'!C10),BU6="No",ISNUMBER('Water Data'!C10)),CONCATENATE("[",ROUND('Water Data'!C10,0),"]"),NA()))</f>
        <v>#N/A</v>
      </c>
      <c r="G6" s="133" t="e">
        <f>+IF(AND(ISNUMBER('Water Data'!D5),BV6="Yes"),100-'Water Data'!D5,IF(AND(ISNUMBER('Water Data'!D5),BV6="No",ISNUMBER('Water Data'!D5)),CONCATENATE("[",ROUND(100-'Water Data'!D5,0),"]"),NA()))</f>
        <v>#N/A</v>
      </c>
      <c r="H6" s="133" t="e">
        <f>+IF(AND(ISNUMBER('Water Data'!D7),BW6="Yes"),'Water Data'!D7,IF(AND(ISNUMBER('Water Data'!D7),BW6="No",ISNUMBER('Water Data'!D7)),CONCATENATE("[",ROUND('Water Data'!D7,0),"]"),NA()))</f>
        <v>#N/A</v>
      </c>
      <c r="I6" s="133" t="e">
        <f>+IF(AND(ISNUMBER('Water Data'!D10),BX6="Yes"),'Water Data'!D10,IF(AND(ISNUMBER('Water Data'!D10),BX6="No",ISNUMBER('Water Data'!D10)),CONCATENATE("[",ROUND('Water Data'!D10,0),"]"),NA()))</f>
        <v>#N/A</v>
      </c>
      <c r="J6" s="133" t="e">
        <f>+IF(AND(ISNUMBER('Water Data'!E5),BY6="Yes"),100-'Water Data'!E5,IF(AND(ISNUMBER('Water Data'!E5),BY6="No",ISNUMBER('Water Data'!E5)),CONCATENATE("[",ROUND(100-'Water Data'!E5,0),"]"),NA()))</f>
        <v>#N/A</v>
      </c>
      <c r="K6" s="133" t="e">
        <f>+IF(AND(ISNUMBER('Water Data'!E7),BZ6="Yes"),'Water Data'!E7,IF(AND(ISNUMBER('Water Data'!E7),BZ6="No",ISNUMBER('Water Data'!E7)),CONCATENATE("[",ROUND('Water Data'!E7,0),"]"),NA()))</f>
        <v>#N/A</v>
      </c>
      <c r="L6" s="133" t="e">
        <f>+IF(AND(ISNUMBER('Water Data'!E10),CA6="Yes"),'Water Data'!E10,IF(AND(ISNUMBER('Water Data'!E10),CA6="No",ISNUMBER('Water Data'!E10)),CONCATENATE("[",ROUND('Water Data'!E10,0),"]"),NA()))</f>
        <v>#N/A</v>
      </c>
      <c r="M6" s="133" t="e">
        <f>+IF(AND(ISNUMBER('Water Data'!F5),CB6="Yes"),100-'Water Data'!F5,IF(AND(ISNUMBER('Water Data'!F5),CB6="No",ISNUMBER('Water Data'!F5)),CONCATENATE("[",ROUND(100-'Water Data'!F5,0),"]"),NA()))</f>
        <v>#N/A</v>
      </c>
      <c r="N6" s="133" t="e">
        <f>+IF(AND(ISNUMBER('Water Data'!F7),CC6="Yes"),'Water Data'!F7,IF(AND(ISNUMBER('Water Data'!F7),CC6="No",ISNUMBER('Water Data'!F7)),CONCATENATE("[",ROUND('Water Data'!F7,0),"]"),NA()))</f>
        <v>#N/A</v>
      </c>
      <c r="O6" s="133" t="e">
        <f>+IF(AND(ISNUMBER('Water Data'!F10),CD6="Yes"),'Water Data'!F10,IF(AND(ISNUMBER('Water Data'!F10),CD6="No",ISNUMBER('Water Data'!F10)),CONCATENATE("[",ROUND('Water Data'!F10,0),"]"),NA()))</f>
        <v>#N/A</v>
      </c>
      <c r="P6" s="133">
        <f>+IF(AND(ISNUMBER('Water Data'!G5),CE6="Yes"),100-'Water Data'!G5,IF(AND(ISNUMBER('Water Data'!G5),CE6="No",ISNUMBER('Water Data'!G5)),CONCATENATE("[",ROUND(100-'Water Data'!G5,0),"]"),NA()))</f>
        <v>52.186805918189734</v>
      </c>
      <c r="Q6" s="133" t="e">
        <f>+IF(AND(ISNUMBER('Water Data'!G7),CF6="Yes"),'Water Data'!G7,IF(AND(ISNUMBER('Water Data'!G7),CF6="No",ISNUMBER('Water Data'!G7)),CONCATENATE("[",ROUND('Water Data'!G7,0),"]"),NA()))</f>
        <v>#N/A</v>
      </c>
      <c r="R6" s="133" t="e">
        <f>+IF(AND(ISNUMBER('Water Data'!G10),CG6="Yes"),'Water Data'!G10,IF(AND(ISNUMBER('Water Data'!G10),CG6="No",ISNUMBER('Water Data'!G10)),CONCATENATE("[",ROUND('Water Data'!G10,0),"]"),NA()))</f>
        <v>#N/A</v>
      </c>
      <c r="S6" s="133">
        <f>+IF(AND(ISNUMBER('Water Data'!H5),CH6="Yes"),100-'Water Data'!H5,IF(AND(ISNUMBER('Water Data'!H5),CH6="No",ISNUMBER('Water Data'!H5)),CONCATENATE("[",ROUND(100-'Water Data'!H5,0),"]"),NA()))</f>
        <v>79.733414634146328</v>
      </c>
      <c r="T6" s="133" t="e">
        <f>+IF(AND(ISNUMBER('Water Data'!H7),CI6="Yes"),'Water Data'!H7,IF(AND(ISNUMBER('Water Data'!H7),CI6="No",ISNUMBER('Water Data'!H7)),CONCATENATE("[",ROUND('Water Data'!H7,0),"]"),NA()))</f>
        <v>#N/A</v>
      </c>
      <c r="U6" s="133" t="e">
        <f>+IF(AND(ISNUMBER('Water Data'!H10),CJ6="Yes"),'Water Data'!H10,IF(AND(ISNUMBER('Water Data'!H10),CJ6="No",ISNUMBER('Water Data'!H10)),CONCATENATE("[",ROUND('Water Data'!H10,0),"]"),NA()))</f>
        <v>#N/A</v>
      </c>
      <c r="V6" s="134">
        <f>+IF(AND(ISNUMBER('Sanitation Data'!C5),CK6="Yes"),100-'Sanitation Data'!C5,IF(AND(ISNUMBER('Sanitation Data'!C5),CK6="No",ISNUMBER('Sanitation Data'!C5)),CONCATENATE("[",ROUND(100-'Sanitation Data'!C5,0),"]"),NA()))</f>
        <v>53.79760428170929</v>
      </c>
      <c r="W6" s="134" t="e">
        <f>+IF(AND(ISNUMBER('Sanitation Data'!C7),CL6="Yes"),'Sanitation Data'!C7,IF(AND(ISNUMBER('Sanitation Data'!C7),CL6="No",ISNUMBER('Sanitation Data'!C7)),CONCATENATE("[",ROUND('Sanitation Data'!C7,0),"]"),NA()))</f>
        <v>#N/A</v>
      </c>
      <c r="X6" s="134" t="e">
        <f>+IF(AND(ISNUMBER('Sanitation Data'!C11),CM6="Yes"),'Sanitation Data'!C11,IF(AND(ISNUMBER('Sanitation Data'!C11),CM6="No",ISNUMBER('Sanitation Data'!C11)),CONCATENATE("[",ROUND('Sanitation Data'!C11,0),"]"),NA()))</f>
        <v>#N/A</v>
      </c>
      <c r="Y6" s="134" t="e">
        <f>+IF(AND(ISNUMBER('Sanitation Data'!C12),CN6="Yes"),'Sanitation Data'!C12,IF(AND(ISNUMBER('Sanitation Data'!C12),CN6="No",ISNUMBER('Sanitation Data'!C12)),CONCATENATE("[",ROUND('Sanitation Data'!C12,0),"]"),NA()))</f>
        <v>#N/A</v>
      </c>
      <c r="Z6" s="134" t="e">
        <f>+IF(AND(ISNUMBER('Sanitation Data'!C13),CO6="Yes"),'Sanitation Data'!C13,IF(AND(ISNUMBER('Sanitation Data'!C13),CO6="No",ISNUMBER('Sanitation Data'!C13)),CONCATENATE("[",ROUND('Sanitation Data'!C13,0),"]"),NA()))</f>
        <v>#N/A</v>
      </c>
      <c r="AA6" s="134" t="e">
        <f>+IF(AND(ISNUMBER('Sanitation Data'!D5),CP6="Yes"),100-'Sanitation Data'!D5,IF(AND(ISNUMBER('Sanitation Data'!D5),CP6="No",ISNUMBER('Sanitation Data'!D5)),CONCATENATE("[",ROUND(100-'Sanitation Data'!D5,0),"]"),NA()))</f>
        <v>#N/A</v>
      </c>
      <c r="AB6" s="134" t="e">
        <f>+IF(AND(ISNUMBER('Sanitation Data'!D7),CQ6="Yes"),'Sanitation Data'!D7,IF(AND(ISNUMBER('Sanitation Data'!D7),CQ6="No",ISNUMBER('Sanitation Data'!D7)),CONCATENATE("[",ROUND('Sanitation Data'!D7,0),"]"),NA()))</f>
        <v>#N/A</v>
      </c>
      <c r="AC6" s="134" t="e">
        <f>+IF(AND(ISNUMBER('Sanitation Data'!D11),CR6="Yes"),'Sanitation Data'!D11,IF(AND(ISNUMBER('Sanitation Data'!D11),CR6="No",ISNUMBER('Sanitation Data'!D11)),CONCATENATE("[",ROUND('Sanitation Data'!D11,0),"]"),NA()))</f>
        <v>#N/A</v>
      </c>
      <c r="AD6" s="134" t="e">
        <f>+IF(AND(ISNUMBER('Sanitation Data'!D12),CS6="Yes"),'Sanitation Data'!D12,IF(AND(ISNUMBER('Sanitation Data'!D12),CS6="No",ISNUMBER('Sanitation Data'!D12)),CONCATENATE("[",ROUND('Sanitation Data'!D12,0),"]"),NA()))</f>
        <v>#N/A</v>
      </c>
      <c r="AE6" s="134" t="e">
        <f>+IF(AND(ISNUMBER('Sanitation Data'!D13),CT6="Yes"),'Sanitation Data'!D13,IF(AND(ISNUMBER('Sanitation Data'!D13),CT6="No",ISNUMBER('Sanitation Data'!D13)),CONCATENATE("[",ROUND('Sanitation Data'!D13,0),"]"),NA()))</f>
        <v>#N/A</v>
      </c>
      <c r="AF6" s="134" t="e">
        <f>+IF(AND(ISNUMBER('Sanitation Data'!E5),CU6="Yes"),100-'Sanitation Data'!E5,IF(AND(ISNUMBER('Sanitation Data'!E5),CU6="No",ISNUMBER('Sanitation Data'!E5)),CONCATENATE("[",ROUND(100-'Sanitation Data'!E5,0),"]"),NA()))</f>
        <v>#N/A</v>
      </c>
      <c r="AG6" s="134" t="e">
        <f>+IF(AND(ISNUMBER('Sanitation Data'!E7),CV6="Yes"),'Sanitation Data'!E7,IF(AND(ISNUMBER('Sanitation Data'!E7),CV6="No",ISNUMBER('Sanitation Data'!E7)),CONCATENATE("[",ROUND('Sanitation Data'!E7,0),"]"),NA()))</f>
        <v>#N/A</v>
      </c>
      <c r="AH6" s="134" t="e">
        <f>+IF(AND(ISNUMBER('Sanitation Data'!E11),CW6="Yes"),'Sanitation Data'!E11,IF(AND(ISNUMBER('Sanitation Data'!E11),CW6="No",ISNUMBER('Sanitation Data'!E11)),CONCATENATE("[",ROUND('Sanitation Data'!E11,0),"]"),NA()))</f>
        <v>#N/A</v>
      </c>
      <c r="AI6" s="134" t="e">
        <f>+IF(AND(ISNUMBER('Sanitation Data'!E12),CX6="Yes"),'Sanitation Data'!E12,IF(AND(ISNUMBER('Sanitation Data'!E12),CX6="No",ISNUMBER('Sanitation Data'!E12)),CONCATENATE("[",ROUND('Sanitation Data'!E12,0),"]"),NA()))</f>
        <v>#N/A</v>
      </c>
      <c r="AJ6" s="134" t="e">
        <f>+IF(AND(ISNUMBER('Sanitation Data'!E13),CY6="Yes"),'Sanitation Data'!E13,IF(AND(ISNUMBER('Sanitation Data'!E13),CY6="No",ISNUMBER('Sanitation Data'!E13)),CONCATENATE("[",ROUND('Sanitation Data'!E13,0),"]"),NA()))</f>
        <v>#N/A</v>
      </c>
      <c r="AK6" s="134" t="e">
        <f>+IF(AND(ISNUMBER('Sanitation Data'!F5),CZ6="Yes"),100-'Sanitation Data'!F5,IF(AND(ISNUMBER('Sanitation Data'!F5),CZ6="No",ISNUMBER('Sanitation Data'!F5)),CONCATENATE("[",ROUND(100-'Sanitation Data'!F5,0),"]"),NA()))</f>
        <v>#N/A</v>
      </c>
      <c r="AL6" s="134" t="e">
        <f>+IF(AND(ISNUMBER('Sanitation Data'!F7),DA6="Yes"),'Sanitation Data'!F7,IF(AND(ISNUMBER('Sanitation Data'!F7),DA6="No",ISNUMBER('Sanitation Data'!F7)),CONCATENATE("[",ROUND('Sanitation Data'!F7,0),"]"),NA()))</f>
        <v>#N/A</v>
      </c>
      <c r="AM6" s="134" t="e">
        <f>+IF(AND(ISNUMBER('Sanitation Data'!F11),DB6="Yes"),'Sanitation Data'!F11,IF(AND(ISNUMBER('Sanitation Data'!F11),DB6="No",ISNUMBER('Sanitation Data'!F11)),CONCATENATE("[",ROUND('Sanitation Data'!F11,0),"]"),NA()))</f>
        <v>#N/A</v>
      </c>
      <c r="AN6" s="134" t="e">
        <f>+IF(AND(ISNUMBER('Sanitation Data'!F12),DC6="Yes"),'Sanitation Data'!F12,IF(AND(ISNUMBER('Sanitation Data'!F12),DC6="No",ISNUMBER('Sanitation Data'!F12)),CONCATENATE("[",ROUND('Sanitation Data'!F12,0),"]"),NA()))</f>
        <v>#N/A</v>
      </c>
      <c r="AO6" s="134" t="e">
        <f>+IF(AND(ISNUMBER('Sanitation Data'!F13),DD6="Yes"),'Sanitation Data'!F13,IF(AND(ISNUMBER('Sanitation Data'!F13),DD6="No",ISNUMBER('Sanitation Data'!F13)),CONCATENATE("[",ROUND('Sanitation Data'!F13,0),"]"),NA()))</f>
        <v>#N/A</v>
      </c>
      <c r="AP6" s="134">
        <f>+IF(AND(ISNUMBER('Sanitation Data'!G5),DE6="Yes"),100-'Sanitation Data'!G5,IF(AND(ISNUMBER('Sanitation Data'!G5),DE6="No",ISNUMBER('Sanitation Data'!G5)),CONCATENATE("[",ROUND(100-'Sanitation Data'!G5,0),"]"),NA()))</f>
        <v>52.763255004351613</v>
      </c>
      <c r="AQ6" s="134" t="e">
        <f>+IF(AND(ISNUMBER('Sanitation Data'!G7),DF6="Yes"),'Sanitation Data'!G7,IF(AND(ISNUMBER('Sanitation Data'!G7),DF6="No",ISNUMBER('Sanitation Data'!G7)),CONCATENATE("[",ROUND('Sanitation Data'!G7,0),"]"),NA()))</f>
        <v>#N/A</v>
      </c>
      <c r="AR6" s="134" t="e">
        <f>+IF(AND(ISNUMBER('Sanitation Data'!G11),DG6="Yes"),'Sanitation Data'!G11,IF(AND(ISNUMBER('Sanitation Data'!G11),DG6="No",ISNUMBER('Sanitation Data'!G11)),CONCATENATE("[",ROUND('Sanitation Data'!G11,0),"]"),NA()))</f>
        <v>#N/A</v>
      </c>
      <c r="AS6" s="134" t="e">
        <f>+IF(AND(ISNUMBER('Sanitation Data'!G12),DH6="Yes"),'Sanitation Data'!G12,IF(AND(ISNUMBER('Sanitation Data'!G12),DH6="No",ISNUMBER('Sanitation Data'!G12)),CONCATENATE("[",ROUND('Sanitation Data'!G12,0),"]"),NA()))</f>
        <v>#N/A</v>
      </c>
      <c r="AT6" s="134" t="e">
        <f>+IF(AND(ISNUMBER('Sanitation Data'!G13),DI6="Yes"),'Sanitation Data'!G13,IF(AND(ISNUMBER('Sanitation Data'!G13),DI6="No",ISNUMBER('Sanitation Data'!G13)),CONCATENATE("[",ROUND('Sanitation Data'!G13,0),"]"),NA()))</f>
        <v>#N/A</v>
      </c>
      <c r="AU6" s="134">
        <f>+IF(AND(ISNUMBER('Sanitation Data'!H5),DJ6="Yes"),100-'Sanitation Data'!H5,IF(AND(ISNUMBER('Sanitation Data'!H5),DJ6="No",ISNUMBER('Sanitation Data'!H5)),CONCATENATE("[",ROUND(100-'Sanitation Data'!H5,0),"]"),NA()))</f>
        <v>96.137073170731696</v>
      </c>
      <c r="AV6" s="134" t="e">
        <f>+IF(AND(ISNUMBER('Sanitation Data'!H7),DK6="Yes"),'Sanitation Data'!H7,IF(AND(ISNUMBER('Sanitation Data'!H7),DK6="No",ISNUMBER('Sanitation Data'!H7)),CONCATENATE("[",ROUND('Sanitation Data'!H7,0),"]"),NA()))</f>
        <v>#N/A</v>
      </c>
      <c r="AW6" s="134" t="e">
        <f>+IF(AND(ISNUMBER('Sanitation Data'!H11),DL6="Yes"),'Sanitation Data'!H11,IF(AND(ISNUMBER('Sanitation Data'!H11),DL6="No",ISNUMBER('Sanitation Data'!H11)),CONCATENATE("[",ROUND('Sanitation Data'!H11,0),"]"),NA()))</f>
        <v>#N/A</v>
      </c>
      <c r="AX6" s="134" t="e">
        <f>+IF(AND(ISNUMBER('Sanitation Data'!H12),DM6="Yes"),'Sanitation Data'!H12,IF(AND(ISNUMBER('Sanitation Data'!H12),DM6="No",ISNUMBER('Sanitation Data'!H12)),CONCATENATE("[",ROUND('Sanitation Data'!H12,0),"]"),NA()))</f>
        <v>#N/A</v>
      </c>
      <c r="AY6" s="134" t="e">
        <f>+IF(AND(ISNUMBER('Sanitation Data'!H13),DN6="Yes"),'Sanitation Data'!H13,IF(AND(ISNUMBER('Sanitation Data'!H13),DN6="No",ISNUMBER('Sanitation Data'!H13)),CONCATENATE("[",ROUND('Sanitation Data'!H13,0),"]"),NA()))</f>
        <v>#N/A</v>
      </c>
      <c r="AZ6" s="135" t="e">
        <f>+IF(AND(ISNUMBER('Hygiene Data'!C6),DO6="Yes"),'Hygiene Data'!C6,IF(AND(ISNUMBER('Hygiene Data'!C6),DO6="No",ISNUMBER('Hygiene Data'!C6)),CONCATENATE("[",ROUND('Hygiene Data'!C6,0),"]"),NA()))</f>
        <v>#N/A</v>
      </c>
      <c r="BA6" s="135" t="e">
        <f>+IF(AND(ISNUMBER('Hygiene Data'!C8),DP6="Yes"),'Hygiene Data'!C8,IF(AND(ISNUMBER('Hygiene Data'!C8),DP6="No",ISNUMBER('Hygiene Data'!C8)),CONCATENATE("[",ROUND('Hygiene Data'!C8,0),"]"),NA()))</f>
        <v>#N/A</v>
      </c>
      <c r="BB6" s="135" t="e">
        <f>+IF(AND(ISNUMBER('Hygiene Data'!C10),DQ6="Yes"),'Hygiene Data'!C10,IF(AND(ISNUMBER('Hygiene Data'!C10),DQ6="No",ISNUMBER('Hygiene Data'!C10)),CONCATENATE("[",ROUND('Hygiene Data'!C10,0),"]"),NA()))</f>
        <v>#N/A</v>
      </c>
      <c r="BC6" s="135" t="e">
        <f>+IF(AND(ISNUMBER('Hygiene Data'!D6),DR6="Yes"),'Hygiene Data'!D6,IF(AND(ISNUMBER('Hygiene Data'!D6),DR6="No",ISNUMBER('Hygiene Data'!D6)),CONCATENATE("[",ROUND('Hygiene Data'!D6,0),"]"),NA()))</f>
        <v>#N/A</v>
      </c>
      <c r="BD6" s="135" t="e">
        <f>+IF(AND(ISNUMBER('Hygiene Data'!D8),DS6="Yes"),'Hygiene Data'!D8,IF(AND(ISNUMBER('Hygiene Data'!D8),DS6="No",ISNUMBER('Hygiene Data'!D8)),CONCATENATE("[",ROUND('Hygiene Data'!D8,0),"]"),NA()))</f>
        <v>#N/A</v>
      </c>
      <c r="BE6" s="135" t="e">
        <f>+IF(AND(ISNUMBER('Hygiene Data'!D10),DT6="Yes"),'Hygiene Data'!D10,IF(AND(ISNUMBER('Hygiene Data'!D10),DT6="No",ISNUMBER('Hygiene Data'!D10)),CONCATENATE("[",ROUND('Hygiene Data'!D10,0),"]"),NA()))</f>
        <v>#N/A</v>
      </c>
      <c r="BF6" s="135" t="e">
        <f>+IF(AND(ISNUMBER('Hygiene Data'!E6),DU6="Yes"),'Hygiene Data'!E6,IF(AND(ISNUMBER('Hygiene Data'!E6),DU6="No",ISNUMBER('Hygiene Data'!E6)),CONCATENATE("[",ROUND('Hygiene Data'!E6,0),"]"),NA()))</f>
        <v>#N/A</v>
      </c>
      <c r="BG6" s="135" t="e">
        <f>+IF(AND(ISNUMBER('Hygiene Data'!E8),DV6="Yes"),'Hygiene Data'!E8,IF(AND(ISNUMBER('Hygiene Data'!E8),DV6="No",ISNUMBER('Hygiene Data'!E8)),CONCATENATE("[",ROUND('Hygiene Data'!E8,0),"]"),NA()))</f>
        <v>#N/A</v>
      </c>
      <c r="BH6" s="135" t="e">
        <f>+IF(AND(ISNUMBER('Hygiene Data'!E10),DW6="Yes"),'Hygiene Data'!E10,IF(AND(ISNUMBER('Hygiene Data'!E10),DW6="No",ISNUMBER('Hygiene Data'!E10)),CONCATENATE("[",ROUND('Hygiene Data'!E10,0),"]"),NA()))</f>
        <v>#N/A</v>
      </c>
      <c r="BI6" s="135" t="e">
        <f>+IF(AND(ISNUMBER('Hygiene Data'!F6),DX6="Yes"),'Hygiene Data'!F6,IF(AND(ISNUMBER('Hygiene Data'!F6),DX6="No",ISNUMBER('Hygiene Data'!F6)),CONCATENATE("[",ROUND('Hygiene Data'!F6,0),"]"),NA()))</f>
        <v>#N/A</v>
      </c>
      <c r="BJ6" s="135" t="e">
        <f>+IF(AND(ISNUMBER('Hygiene Data'!F8),DY6="Yes"),'Hygiene Data'!F8,IF(AND(ISNUMBER('Hygiene Data'!F8),DY6="No",ISNUMBER('Hygiene Data'!F8)),CONCATENATE("[",ROUND('Hygiene Data'!F8,0),"]"),NA()))</f>
        <v>#N/A</v>
      </c>
      <c r="BK6" s="135" t="e">
        <f>+IF(AND(ISNUMBER('Hygiene Data'!F10),DZ6="Yes"),'Hygiene Data'!F10,IF(AND(ISNUMBER('Hygiene Data'!F10),DZ6="No",ISNUMBER('Hygiene Data'!F10)),CONCATENATE("[",ROUND('Hygiene Data'!F10,0),"]"),NA()))</f>
        <v>#N/A</v>
      </c>
      <c r="BL6" s="135" t="e">
        <f>+IF(AND(ISNUMBER('Hygiene Data'!G6),EA6="Yes"),'Hygiene Data'!G6,IF(AND(ISNUMBER('Hygiene Data'!G6),EA6="No",ISNUMBER('Hygiene Data'!G6)),CONCATENATE("[",ROUND('Hygiene Data'!G6,0),"]"),NA()))</f>
        <v>#N/A</v>
      </c>
      <c r="BM6" s="135" t="e">
        <f>+IF(AND(ISNUMBER('Hygiene Data'!G8),EB6="Yes"),'Hygiene Data'!G8,IF(AND(ISNUMBER('Hygiene Data'!G8),EB6="No",ISNUMBER('Hygiene Data'!G8)),CONCATENATE("[",ROUND('Hygiene Data'!G8,0),"]"),NA()))</f>
        <v>#N/A</v>
      </c>
      <c r="BN6" s="135" t="e">
        <f>+IF(AND(ISNUMBER('Hygiene Data'!G10),EC6="Yes"),'Hygiene Data'!G10,IF(AND(ISNUMBER('Hygiene Data'!G10),EC6="No",ISNUMBER('Hygiene Data'!G10)),CONCATENATE("[",ROUND('Hygiene Data'!G10,0),"]"),NA()))</f>
        <v>#N/A</v>
      </c>
      <c r="BO6" s="135" t="e">
        <f>+IF(AND(ISNUMBER('Hygiene Data'!H6),ED6="Yes"),'Hygiene Data'!H6,IF(AND(ISNUMBER('Hygiene Data'!H6),ED6="No",ISNUMBER('Hygiene Data'!H6)),CONCATENATE("[",ROUND('Hygiene Data'!H6,0),"]"),NA()))</f>
        <v>#N/A</v>
      </c>
      <c r="BP6" s="135" t="e">
        <f>+IF(AND(ISNUMBER('Hygiene Data'!H8),EE6="Yes"),'Hygiene Data'!H8,IF(AND(ISNUMBER('Hygiene Data'!H8),EE6="No",ISNUMBER('Hygiene Data'!H8)),CONCATENATE("[",ROUND('Hygiene Data'!H8,0),"]"),NA()))</f>
        <v>#N/A</v>
      </c>
      <c r="BQ6" s="135" t="e">
        <f>+IF(AND(ISNUMBER('Hygiene Data'!H10),EF6="Yes"),'Hygiene Data'!H10,IF(AND(ISNUMBER('Hygiene Data'!H10),EF6="No",ISNUMBER('Hygiene Data'!H10)),CONCATENATE("[",ROUND('Hygiene Data'!H10,0),"]"),NA()))</f>
        <v>#N/A</v>
      </c>
      <c r="BS6" s="34" t="str">
        <f>+'Water Data'!C28</f>
        <v>Yes</v>
      </c>
      <c r="BT6" s="34">
        <f>+'Water Data'!C29</f>
        <v>0</v>
      </c>
      <c r="BU6" s="34">
        <f>+'Water Data'!C30</f>
        <v>0</v>
      </c>
      <c r="BV6" s="34">
        <f>+'Water Data'!D28</f>
        <v>0</v>
      </c>
      <c r="BW6" s="34">
        <f>+'Water Data'!D29</f>
        <v>0</v>
      </c>
      <c r="BX6" s="34">
        <f>+'Water Data'!D30</f>
        <v>0</v>
      </c>
      <c r="BY6" s="34">
        <f>+'Water Data'!E28</f>
        <v>0</v>
      </c>
      <c r="BZ6" s="34">
        <f>+'Water Data'!E29</f>
        <v>0</v>
      </c>
      <c r="CA6" s="34">
        <f>+'Water Data'!E30</f>
        <v>0</v>
      </c>
      <c r="CB6" s="34">
        <f>+'Water Data'!F28</f>
        <v>0</v>
      </c>
      <c r="CC6" s="34">
        <f>+'Water Data'!F29</f>
        <v>0</v>
      </c>
      <c r="CD6" s="34">
        <f>+'Water Data'!F30</f>
        <v>0</v>
      </c>
      <c r="CE6" s="34" t="str">
        <f>+'Water Data'!G28</f>
        <v>Yes</v>
      </c>
      <c r="CF6" s="34">
        <f>+'Water Data'!G29</f>
        <v>0</v>
      </c>
      <c r="CG6" s="34">
        <f>+'Water Data'!G30</f>
        <v>0</v>
      </c>
      <c r="CH6" s="34" t="str">
        <f>+'Water Data'!H28</f>
        <v>Yes</v>
      </c>
      <c r="CI6" s="34">
        <f>+'Water Data'!H29</f>
        <v>0</v>
      </c>
      <c r="CJ6" s="34">
        <f>+'Water Data'!H30</f>
        <v>0</v>
      </c>
      <c r="CK6" s="34" t="str">
        <f>+'Sanitation Data'!C29</f>
        <v>Yes</v>
      </c>
      <c r="CL6" s="34">
        <f>+'Sanitation Data'!C30</f>
        <v>0</v>
      </c>
      <c r="CM6" s="34">
        <f>+'Sanitation Data'!C31</f>
        <v>0</v>
      </c>
      <c r="CN6" s="34">
        <f>+'Sanitation Data'!C32</f>
        <v>0</v>
      </c>
      <c r="CO6" s="34">
        <f>+'Sanitation Data'!C33</f>
        <v>0</v>
      </c>
      <c r="CP6" s="34">
        <f>+'Sanitation Data'!D29</f>
        <v>0</v>
      </c>
      <c r="CQ6" s="34">
        <f>+'Sanitation Data'!D30</f>
        <v>0</v>
      </c>
      <c r="CR6" s="34">
        <f>+'Sanitation Data'!D31</f>
        <v>0</v>
      </c>
      <c r="CS6" s="34">
        <f>+'Sanitation Data'!D32</f>
        <v>0</v>
      </c>
      <c r="CT6" s="34">
        <f>+'Sanitation Data'!D33</f>
        <v>0</v>
      </c>
      <c r="CU6" s="34">
        <f>+'Sanitation Data'!E29</f>
        <v>0</v>
      </c>
      <c r="CV6" s="34">
        <f>+'Sanitation Data'!E30</f>
        <v>0</v>
      </c>
      <c r="CW6" s="34">
        <f>+'Sanitation Data'!E31</f>
        <v>0</v>
      </c>
      <c r="CX6" s="34">
        <f>+'Sanitation Data'!E32</f>
        <v>0</v>
      </c>
      <c r="CY6" s="34">
        <f>+'Sanitation Data'!E33</f>
        <v>0</v>
      </c>
      <c r="CZ6" s="34">
        <f>+'Sanitation Data'!F29</f>
        <v>0</v>
      </c>
      <c r="DA6" s="34">
        <f>+'Sanitation Data'!F30</f>
        <v>0</v>
      </c>
      <c r="DB6" s="34">
        <f>+'Sanitation Data'!F31</f>
        <v>0</v>
      </c>
      <c r="DC6" s="34">
        <f>+'Sanitation Data'!F32</f>
        <v>0</v>
      </c>
      <c r="DD6" s="34">
        <f>+'Sanitation Data'!F33</f>
        <v>0</v>
      </c>
      <c r="DE6" s="34" t="str">
        <f>+'Sanitation Data'!G29</f>
        <v>Yes</v>
      </c>
      <c r="DF6" s="34">
        <f>+'Sanitation Data'!G30</f>
        <v>0</v>
      </c>
      <c r="DG6" s="34">
        <f>+'Sanitation Data'!G31</f>
        <v>0</v>
      </c>
      <c r="DH6" s="34">
        <f>+'Sanitation Data'!G32</f>
        <v>0</v>
      </c>
      <c r="DI6" s="34">
        <f>+'Sanitation Data'!G33</f>
        <v>0</v>
      </c>
      <c r="DJ6" s="34" t="str">
        <f>+'Sanitation Data'!H29</f>
        <v>Yes</v>
      </c>
      <c r="DK6" s="34">
        <f>+'Sanitation Data'!H30</f>
        <v>0</v>
      </c>
      <c r="DL6" s="34">
        <f>+'Sanitation Data'!H31</f>
        <v>0</v>
      </c>
      <c r="DM6" s="34">
        <f>+'Sanitation Data'!H32</f>
        <v>0</v>
      </c>
      <c r="DN6" s="34">
        <f>+'Sanitation Data'!H33</f>
        <v>0</v>
      </c>
      <c r="DO6" s="34">
        <f>+'Hygiene Data'!C12</f>
        <v>0</v>
      </c>
      <c r="DP6" s="34">
        <f>+'Hygiene Data'!C13</f>
        <v>0</v>
      </c>
      <c r="DQ6" s="34">
        <f>+'Hygiene Data'!C14</f>
        <v>0</v>
      </c>
      <c r="DR6" s="34">
        <f>+'Hygiene Data'!D12</f>
        <v>0</v>
      </c>
      <c r="DS6" s="34">
        <f>+'Hygiene Data'!D13</f>
        <v>0</v>
      </c>
      <c r="DT6" s="34">
        <f>+'Hygiene Data'!D14</f>
        <v>0</v>
      </c>
      <c r="DU6" s="34">
        <f>+'Hygiene Data'!E12</f>
        <v>0</v>
      </c>
      <c r="DV6" s="34">
        <f>+'Hygiene Data'!E13</f>
        <v>0</v>
      </c>
      <c r="DW6" s="34">
        <f>+'Hygiene Data'!E14</f>
        <v>0</v>
      </c>
      <c r="DX6" s="34">
        <f>+'Hygiene Data'!F12</f>
        <v>0</v>
      </c>
      <c r="DY6" s="34">
        <f>+'Hygiene Data'!F13</f>
        <v>0</v>
      </c>
      <c r="DZ6" s="34">
        <f>+'Hygiene Data'!F14</f>
        <v>0</v>
      </c>
      <c r="EA6" s="34">
        <f>+'Hygiene Data'!G12</f>
        <v>0</v>
      </c>
      <c r="EB6" s="34">
        <f>+'Hygiene Data'!G13</f>
        <v>0</v>
      </c>
      <c r="EC6" s="34">
        <f>+'Hygiene Data'!G14</f>
        <v>0</v>
      </c>
      <c r="ED6" s="34">
        <f>+'Hygiene Data'!H12</f>
        <v>0</v>
      </c>
      <c r="EE6" s="34">
        <f>+'Hygiene Data'!H13</f>
        <v>0</v>
      </c>
      <c r="EF6" s="34">
        <f>+'Hygiene Data'!H14</f>
        <v>0</v>
      </c>
    </row>
    <row r="7" spans="1:136" x14ac:dyDescent="0.2">
      <c r="A7" s="50" t="str">
        <f ca="1">+IF(OFFSET('Water Data'!$B$1,0,10*ROW('Water Data'!B1))="","",OFFSET('Water Data'!$B$1,0,10*ROW('Water Data'!B1)))</f>
        <v>EMIS01</v>
      </c>
      <c r="B7" s="50" t="str">
        <f ca="1">+IF(OFFSET('Water Data'!$A$3,0,10*ROW('Water Data'!A1))="","",OFFSET('Water Data'!$A$3,0,10*ROW('Water Data'!A1)))</f>
        <v>EMIS</v>
      </c>
      <c r="C7" s="50">
        <f ca="1">+IF(OFFSET('Water Data'!$C$3,0,10*ROW('Water Data'!C1))="","",OFFSET('Water Data'!$C$3,0,10*ROW('Water Data'!C1)))</f>
        <v>2001</v>
      </c>
      <c r="D7" s="133">
        <f ca="1">+IF(AND(ISNUMBER(OFFSET('Water Data'!$C$5,0,10*ROW('Water Data'!C1))),BS7="Yes"),100-OFFSET('Water Data'!$C$5,0,10*ROW('Water Data'!C1)),IF(AND(ISNUMBER(OFFSET('Water Data'!$C$5,0,10*ROW('Water Data'!C1))),BS7="No",ISNUMBER(OFFSET('Water Data'!$C$5,0,10*ROW('Water Data'!C1)))),CONCATENATE("[",ROUND(100-OFFSET('Water Data'!$C$5,0,10*ROW('Water Data'!C1)),0),"]"),IF(AND(ISNUMBER(OFFSET('Water Data'!$C$5,0,10*ROW('Water Data'!C1))),BS7="",ISNUMBER(OFFSET('Water Data'!$C$5,0,10*ROW('Water Data'!C1)))),100-OFFSET('Water Data'!$C$5,0,10*ROW('Water Data'!C1)),NA())))</f>
        <v>47.75928163535545</v>
      </c>
      <c r="E7" s="133" t="e">
        <f ca="1">+IF(AND(ISNUMBER(OFFSET('Water Data'!$C$7,0,10*ROW('Water Data'!D1))),BT7="Yes"),OFFSET('Water Data'!$C$7,0,10*ROW('Water Data'!C1)),IF(AND(ISNUMBER(OFFSET('Water Data'!$C$7,0,10*ROW('Water Data'!C1))),BT7="No",ISNUMBER(OFFSET('Water Data'!$C$7,0,10*ROW('Water Data'!C1)))),CONCATENATE("[",ROUND(OFFSET('Water Data'!$C$7,0,10*ROW('Water Data'!C1)),0),"]"),IF(AND(ISNUMBER(OFFSET('Water Data'!$C$7,0,10*ROW('Water Data'!C1))),BT7="",ISNUMBER(OFFSET('Water Data'!$C$7,0,10*ROW('Water Data'!C1)))),OFFSET('Water Data'!$C$7,0,10*ROW('Water Data'!C1)),NA())))</f>
        <v>#N/A</v>
      </c>
      <c r="F7" s="133" t="e">
        <f ca="1">+IF(AND(ISNUMBER(OFFSET('Water Data'!$C$10,0,10*ROW('Water Data'!C1))),BU7="Yes"),OFFSET('Water Data'!$C$10,0,10*ROW('Water Data'!C1)),IF(AND(ISNUMBER(OFFSET('Water Data'!$C$10,0,10*ROW('Water Data'!C1))),BU7="No",ISNUMBER(OFFSET('Water Data'!$C$10,0,10*ROW('Water Data'!C1)))),CONCATENATE("[",ROUND(OFFSET('Water Data'!$C$10,0,10*ROW('Water Data'!C1)),0),"]"),IF(AND(ISNUMBER(OFFSET('Water Data'!$C$10,0,10*ROW('Water Data'!C1))),BU7="",ISNUMBER(OFFSET('Water Data'!$C$10,0,10*ROW('Water Data'!C1)))),OFFSET('Water Data'!$C$10,0,10*ROW('Water Data'!C1)),NA())))</f>
        <v>#N/A</v>
      </c>
      <c r="G7" s="133" t="e">
        <f ca="1">+IF(AND(ISNUMBER(OFFSET('Water Data'!$D$5,0,10*ROW('Water Data'!D1))),BV7="Yes"),100-OFFSET('Water Data'!$D$5,0,10*ROW('Water Data'!D1)),IF(AND(ISNUMBER(OFFSET('Water Data'!$D$5,0,10*ROW('Water Data'!D1))),BV7="No",ISNUMBER(OFFSET('Water Data'!$D$5,0,10*ROW('Water Data'!D1)))),CONCATENATE("[",ROUND(100-OFFSET('Water Data'!$D$5,0,10*ROW('Water Data'!D1)),0),"]"),IF(AND(ISNUMBER(OFFSET('Water Data'!$D$5,0,10*ROW('Water Data'!D1))),BV7="",ISNUMBER(OFFSET('Water Data'!$D$5,0,10*ROW('Water Data'!D1)))),100-OFFSET('Water Data'!$D$5,0,10*ROW('Water Data'!D1)),NA())))</f>
        <v>#N/A</v>
      </c>
      <c r="H7" s="133" t="e">
        <f ca="1">+IF(AND(ISNUMBER(OFFSET('Water Data'!$D$7,0,10*ROW('Water Data'!D1))),BW7="Yes"),OFFSET('Water Data'!$D$7,0,10*ROW('Water Data'!D1)),IF(AND(ISNUMBER(OFFSET('Water Data'!$D$7,0,10*ROW('Water Data'!D1))),BW7="No",ISNUMBER(OFFSET('Water Data'!$D$7,0,10*ROW('Water Data'!D1)))),CONCATENATE("[",ROUND(OFFSET('Water Data'!$C$7,0,10*ROW('Water Data'!D1)),0),"]"),IF(AND(ISNUMBER(OFFSET('Water Data'!$D$7,0,10*ROW('Water Data'!D1))),BW7="",ISNUMBER(OFFSET('Water Data'!$D$7,0,10*ROW('Water Data'!D1)))),OFFSET('Water Data'!$D$7,0,10*ROW('Water Data'!D1)),NA())))</f>
        <v>#N/A</v>
      </c>
      <c r="I7" s="133" t="e">
        <f ca="1">+IF(AND(ISNUMBER(OFFSET('Water Data'!$D$10,0,10*ROW('Water Data'!D1))),BX7="Yes"),OFFSET('Water Data'!$D$10,0,10*ROW('Water Data'!D1)),IF(AND(ISNUMBER(OFFSET('Water Data'!$D$10,0,10*ROW('Water Data'!D1))),BX7="No",ISNUMBER(OFFSET('Water Data'!$D$10,0,10*ROW('Water Data'!D1)))),CONCATENATE("[",ROUND(OFFSET('Water Data'!$D$10,0,10*ROW('Water Data'!D1)),0),"]"),IF(AND(ISNUMBER(OFFSET('Water Data'!$D$10,0,10*ROW('Water Data'!D1))),BX7="",ISNUMBER(OFFSET('Water Data'!$D$10,0,10*ROW('Water Data'!D1)))),OFFSET('Water Data'!$D$10,0,10*ROW('Water Data'!D1)),NA())))</f>
        <v>#N/A</v>
      </c>
      <c r="J7" s="133" t="e">
        <f ca="1">+IF(AND(ISNUMBER(OFFSET('Water Data'!$E$5,0,10*ROW('Water Data'!E1))),BY7="Yes"),100-OFFSET('Water Data'!$E$5,0,10*ROW('Water Data'!E1)),IF(AND(ISNUMBER(OFFSET('Water Data'!$E$5,0,10*ROW('Water Data'!E1))),BY7="No",ISNUMBER(OFFSET('Water Data'!$E$5,0,10*ROW('Water Data'!E1)))),CONCATENATE("[",ROUND(100-OFFSET('Water Data'!$E$5,0,10*ROW('Water Data'!E1)),0),"]"),IF(AND(ISNUMBER(OFFSET('Water Data'!$E$5,0,10*ROW('Water Data'!E1))),BY7="",ISNUMBER(OFFSET('Water Data'!$E$5,0,10*ROW('Water Data'!E1)))),100-OFFSET('Water Data'!$E$5,0,10*ROW('Water Data'!E1)),NA())))</f>
        <v>#N/A</v>
      </c>
      <c r="K7" s="133" t="e">
        <f ca="1">+IF(AND(ISNUMBER(OFFSET('Water Data'!$E$7,0,10*ROW('Water Data'!E1))),BZ7="Yes"),OFFSET('Water Data'!$E$7,0,10*ROW('Water Data'!E1)),IF(AND(ISNUMBER(OFFSET('Water Data'!$E$7,0,10*ROW('Water Data'!E1))),BZ7="No",ISNUMBER(OFFSET('Water Data'!$E$7,0,10*ROW('Water Data'!E1)))),CONCATENATE("[",ROUND(OFFSET('Water Data'!$E$7,0,10*ROW('Water Data'!E1)),0),"]"),IF(AND(ISNUMBER(OFFSET('Water Data'!$E$7,0,10*ROW('Water Data'!E1))),BZ7="",ISNUMBER(OFFSET('Water Data'!$E$7,0,10*ROW('Water Data'!E1)))),OFFSET('Water Data'!$E$7,0,10*ROW('Water Data'!E1)),NA())))</f>
        <v>#N/A</v>
      </c>
      <c r="L7" s="133" t="e">
        <f ca="1">+IF(AND(ISNUMBER(OFFSET('Water Data'!$E$10,0,10*ROW('Water Data'!E1))),CA7="Yes"),OFFSET('Water Data'!$E$10,0,10*ROW('Water Data'!E1)),IF(AND(ISNUMBER(OFFSET('Water Data'!$E$10,0,10*ROW('Water Data'!E1))),CA7="No",ISNUMBER(OFFSET('Water Data'!$E$10,0,10*ROW('Water Data'!E1)))),CONCATENATE("[",ROUND(OFFSET('Water Data'!$E$10,0,10*ROW('Water Data'!E1)),0),"]"),IF(AND(ISNUMBER(OFFSET('Water Data'!$E$10,0,10*ROW('Water Data'!E1))),CA7="",ISNUMBER(OFFSET('Water Data'!$E$10,0,10*ROW('Water Data'!E1)))),OFFSET('Water Data'!$E$10,0,10*ROW('Water Data'!E1)),NA())))</f>
        <v>#N/A</v>
      </c>
      <c r="M7" s="133" t="e">
        <f ca="1">+IF(AND(ISNUMBER(OFFSET('Water Data'!$F$5,0,10*ROW('Water Data'!F1))),CB7="Yes"),100-OFFSET('Water Data'!$F$5,0,10*ROW('Water Data'!F1)),IF(AND(ISNUMBER(OFFSET('Water Data'!$F$5,0,10*ROW('Water Data'!F1))),CB7="No",ISNUMBER(OFFSET('Water Data'!$F$5,0,10*ROW('Water Data'!F1)))),CONCATENATE("[",ROUND(100-OFFSET('Water Data'!$F$5,0,10*ROW('Water Data'!F1)),0),"]"),IF(AND(ISNUMBER(OFFSET('Water Data'!$F$5,0,10*ROW('Water Data'!F1))),CB7="",ISNUMBER(OFFSET('Water Data'!$F$5,0,10*ROW('Water Data'!F1)))),100-OFFSET('Water Data'!$F$5,0,10*ROW('Water Data'!F1)),NA())))</f>
        <v>#N/A</v>
      </c>
      <c r="N7" s="133" t="e">
        <f ca="1">+IF(AND(ISNUMBER(OFFSET('Water Data'!$F$7,0,10*ROW('Water Data'!F1))),CC7="Yes"),OFFSET('Water Data'!$F$7,0,10*ROW('Water Data'!F1)),IF(AND(ISNUMBER(OFFSET('Water Data'!$F$7,0,10*ROW('Water Data'!F1))),CC7="No",ISNUMBER(OFFSET('Water Data'!$F$7,0,10*ROW('Water Data'!F1)))),CONCATENATE("[",ROUND(OFFSET('Water Data'!$F$7,0,10*ROW('Water Data'!F1)),0),"]"),IF(AND(ISNUMBER(OFFSET('Water Data'!$F$7,0,10*ROW('Water Data'!F1))),CC7="",ISNUMBER(OFFSET('Water Data'!$F$7,0,10*ROW('Water Data'!F1)))),OFFSET('Water Data'!$F$7,0,10*ROW('Water Data'!F1)),NA())))</f>
        <v>#N/A</v>
      </c>
      <c r="O7" s="133" t="e">
        <f ca="1">+IF(AND(ISNUMBER(OFFSET('Water Data'!$F$10,0,10*ROW('Water Data'!F1))),CD7="Yes"),OFFSET('Water Data'!$F$10,0,10*ROW('Water Data'!F1)),IF(AND(ISNUMBER(OFFSET('Water Data'!$F$10,0,10*ROW('Water Data'!F1))),CD7="No",ISNUMBER(OFFSET('Water Data'!$F$10,0,10*ROW('Water Data'!F1)))),CONCATENATE("[",ROUND(OFFSET('Water Data'!$F$10,0,10*ROW('Water Data'!F1)),0),"]"),IF(AND(ISNUMBER(OFFSET('Water Data'!$F$10,0,10*ROW('Water Data'!F1))),CD7="",ISNUMBER(OFFSET('Water Data'!$F$10,0,10*ROW('Water Data'!F1)))),OFFSET('Water Data'!$F$10,0,10*ROW('Water Data'!F1)),NA())))</f>
        <v>#N/A</v>
      </c>
      <c r="P7" s="133">
        <f ca="1">+IF(AND(ISNUMBER(OFFSET('Water Data'!$G$5,0,10*ROW('Water Data'!G1))),CE7="Yes"),100-OFFSET('Water Data'!$G$5,0,10*ROW('Water Data'!G1)),IF(AND(ISNUMBER(OFFSET('Water Data'!$G$5,0,10*ROW('Water Data'!G1))),CE7="No",ISNUMBER(OFFSET('Water Data'!$G$5,0,10*ROW('Water Data'!G1)))),CONCATENATE("[",ROUND(100-OFFSET('Water Data'!$G$5,0,10*ROW('Water Data'!G1)),0),"]"),IF(AND(ISNUMBER(OFFSET('Water Data'!$G$5,0,10*ROW('Water Data'!G1))),CE7="",ISNUMBER(OFFSET('Water Data'!$G$5,0,10*ROW('Water Data'!G1)))),100-OFFSET('Water Data'!$G$5,0,10*ROW('Water Data'!G1)),NA())))</f>
        <v>46.893989813242783</v>
      </c>
      <c r="Q7" s="133" t="e">
        <f ca="1">+IF(AND(ISNUMBER(OFFSET('Water Data'!$G$7,0,10*ROW('Water Data'!G1))),CF7="Yes"),OFFSET('Water Data'!$G$7,0,10*ROW('Water Data'!G1)),IF(AND(ISNUMBER(OFFSET('Water Data'!$G$7,0,10*ROW('Water Data'!G1))),CF7="No",ISNUMBER(OFFSET('Water Data'!$G$7,0,10*ROW('Water Data'!G1)))),CONCATENATE("[",ROUND(OFFSET('Water Data'!$G$7,0,10*ROW('Water Data'!G1)),0),"]"),IF(AND(ISNUMBER(OFFSET('Water Data'!$G$7,0,10*ROW('Water Data'!G1))),CF7="",ISNUMBER(OFFSET('Water Data'!$G$7,0,10*ROW('Water Data'!G1)))),OFFSET('Water Data'!$G$7,0,10*ROW('Water Data'!G1)),NA())))</f>
        <v>#N/A</v>
      </c>
      <c r="R7" s="133" t="e">
        <f ca="1">+IF(AND(ISNUMBER(OFFSET('Water Data'!$G$10,0,10*ROW('Water Data'!G1))),CG7="Yes"),OFFSET('Water Data'!$G$10,0,10*ROW('Water Data'!G1)),IF(AND(ISNUMBER(OFFSET('Water Data'!$G$10,0,10*ROW('Water Data'!G1))),CG7="No",ISNUMBER(OFFSET('Water Data'!$G$10,0,10*ROW('Water Data'!G1)))),CONCATENATE("[",ROUND(OFFSET('Water Data'!$G$10,0,10*ROW('Water Data'!G1)),0),"]"),IF(AND(ISNUMBER(OFFSET('Water Data'!$G$10,0,10*ROW('Water Data'!G1))),CG7="",ISNUMBER(OFFSET('Water Data'!$G$10,0,10*ROW('Water Data'!G1)))),OFFSET('Water Data'!$G$10,0,10*ROW('Water Data'!G1)),NA())))</f>
        <v>#N/A</v>
      </c>
      <c r="S7" s="133">
        <f ca="1">+IF(AND(ISNUMBER(OFFSET('Water Data'!$H$5,0,10*ROW('Water Data'!H1))),CH7="Yes"),100-OFFSET('Water Data'!$H$5,0,10*ROW('Water Data'!H1)),IF(AND(ISNUMBER(OFFSET('Water Data'!$H$5,0,10*ROW('Water Data'!H1))),CH7="No",ISNUMBER(OFFSET('Water Data'!$H$5,0,10*ROW('Water Data'!H1)))),CONCATENATE("[",ROUND(100-OFFSET('Water Data'!$H$5,0,10*ROW('Water Data'!H1)),0),"]"),IF(AND(ISNUMBER(OFFSET('Water Data'!$H$5,0,10*ROW('Water Data'!H1))),CH7="",ISNUMBER(OFFSET('Water Data'!$H$5,0,10*ROW('Water Data'!H1)))),100-OFFSET('Water Data'!$H$5,0,10*ROW('Water Data'!H1)),NA())))</f>
        <v>79.145518867924523</v>
      </c>
      <c r="T7" s="133" t="e">
        <f ca="1">+IF(AND(ISNUMBER(OFFSET('Water Data'!$H$7,0,10*ROW('Water Data'!H1))),CI7="Yes"),OFFSET('Water Data'!$H$7,0,10*ROW('Water Data'!H1)),IF(AND(ISNUMBER(OFFSET('Water Data'!$H$7,0,10*ROW('Water Data'!H1))),CI7="No",ISNUMBER(OFFSET('Water Data'!$H$7,0,10*ROW('Water Data'!H1)))),CONCATENATE("[",ROUND(OFFSET('Water Data'!$H$7,0,10*ROW('Water Data'!H1)),0),"]"),IF(AND(ISNUMBER(OFFSET('Water Data'!$H$7,0,10*ROW('Water Data'!H1))),CI7="",ISNUMBER(OFFSET('Water Data'!$H$7,0,10*ROW('Water Data'!H1)))),OFFSET('Water Data'!$H$7,0,10*ROW('Water Data'!H1)),NA())))</f>
        <v>#N/A</v>
      </c>
      <c r="U7" s="133" t="e">
        <f ca="1">+IF(AND(ISNUMBER(OFFSET('Water Data'!$H$10,0,10*ROW('Water Data'!H1))),CJ7="Yes"),OFFSET('Water Data'!$H$10,0,10*ROW('Water Data'!H1)),IF(AND(ISNUMBER(OFFSET('Water Data'!$H$10,0,10*ROW('Water Data'!H1))),CJ7="No",ISNUMBER(OFFSET('Water Data'!$H$10,0,10*ROW('Water Data'!H1)))),CONCATENATE("[",ROUND(OFFSET('Water Data'!$H$10,0,10*ROW('Water Data'!H1)),0),"]"),IF(AND(ISNUMBER(OFFSET('Water Data'!$H$10,0,10*ROW('Water Data'!H1))),CJ7="",ISNUMBER(OFFSET('Water Data'!$H$10,0,10*ROW('Water Data'!H1)))),OFFSET('Water Data'!$H$10,0,10*ROW('Water Data'!H1)),NA())))</f>
        <v>#N/A</v>
      </c>
      <c r="V7" s="134">
        <f ca="1">+IF(AND(ISNUMBER(OFFSET('Sanitation Data'!$C$5,0,10*ROW('Sanitation Data'!C1))),CK7="Yes"),100-OFFSET('Sanitation Data'!$C$5,0,10*ROW('Sanitation Data'!C1)),IF(AND(ISNUMBER(OFFSET('Sanitation Data'!$C$5,0,10*ROW('Sanitation Data'!C1))),CK7="No",ISNUMBER(OFFSET('Sanitation Data'!$C$5,0,10*ROW('Sanitation Data'!C1)))),CONCATENATE("[",ROUND(100-OFFSET('Sanitation Data'!$C$5,0,10*ROW('Sanitation Data'!C1)),0),"]"),IF(AND(ISNUMBER(OFFSET('Sanitation Data'!$C$5,0,10*ROW('Sanitation Data'!C1))),CK7="",ISNUMBER(OFFSET('Sanitation Data'!$C$5,0,10*ROW('Sanitation Data'!C1)))),100-OFFSET('Sanitation Data'!$C$5,0,10*ROW('Sanitation Data'!C1)),NA())))</f>
        <v>77.49521641976331</v>
      </c>
      <c r="W7" s="134" t="e">
        <f ca="1">+IF(AND(ISNUMBER(OFFSET('Sanitation Data'!$C$7,0,10*ROW('Sanitation Data'!C1))),CL7="Yes"),OFFSET('Sanitation Data'!$C$7,0,10*ROW('Sanitation Data'!C1)),IF(AND(ISNUMBER(OFFSET('Sanitation Data'!$C$7,0,10*ROW('Sanitation Data'!C1))),CL7="No",ISNUMBER(OFFSET('Sanitation Data'!$C$7,0,10*ROW('Sanitation Data'!C1)))),CONCATENATE("[",ROUND(OFFSET('Sanitation Data'!$C$7,0,10*ROW('Sanitation Data'!C1)),0),"]"),IF(AND(ISNUMBER(OFFSET('Sanitation Data'!$C$7,0,10*ROW('Sanitation Data'!C1))),CL7="",ISNUMBER(OFFSET('Sanitation Data'!$C$7,0,10*ROW('Sanitation Data'!C1)))),OFFSET('Sanitation Data'!$C$7,0,10*ROW('Sanitation Data'!C1)),NA())))</f>
        <v>#N/A</v>
      </c>
      <c r="X7" s="134" t="e">
        <f ca="1">+IF(AND(ISNUMBER(OFFSET('Sanitation Data'!$C$11,0,10*ROW('Sanitation Data'!C1))),CM7="Yes"),OFFSET('Sanitation Data'!$C$11,0,10*ROW('Sanitation Data'!C1)),IF(AND(ISNUMBER(OFFSET('Sanitation Data'!$C$11,0,10*ROW('Sanitation Data'!C1))),CM7="No",ISNUMBER(OFFSET('Sanitation Data'!$C$11,0,10*ROW('Sanitation Data'!C1)))),CONCATENATE("[",ROUND(OFFSET('Sanitation Data'!$C$11,0,10*ROW('Sanitation Data'!C1)),0),"]"),IF(AND(ISNUMBER(OFFSET('Sanitation Data'!$C$11,0,10*ROW('Sanitation Data'!C1))),CM7="",ISNUMBER(OFFSET('Sanitation Data'!$C$11,0,10*ROW('Sanitation Data'!C1)))),OFFSET('Sanitation Data'!$C$11,0,10*ROW('Sanitation Data'!C1)),NA())))</f>
        <v>#N/A</v>
      </c>
      <c r="Y7" s="134" t="e">
        <f ca="1">+IF(AND(ISNUMBER(OFFSET('Sanitation Data'!$C$12,0,10*ROW('Sanitation Data'!C1))),CN7="Yes"),OFFSET('Sanitation Data'!$C$12,0,10*ROW('Sanitation Data'!C1)),IF(AND(ISNUMBER(OFFSET('Sanitation Data'!$C$12,0,10*ROW('Sanitation Data'!C1))),CN7="No",ISNUMBER(OFFSET('Sanitation Data'!$C$12,0,10*ROW('Sanitation Data'!C1)))),CONCATENATE("[",ROUND(OFFSET('Sanitation Data'!$C$12,0,10*ROW('Sanitation Data'!C1)),0),"]"),IF(AND(ISNUMBER(OFFSET('Sanitation Data'!$C$12,0,10*ROW('Sanitation Data'!C1))),CN7="",ISNUMBER(OFFSET('Sanitation Data'!$C$12,0,10*ROW('Sanitation Data'!C1)))),OFFSET('Sanitation Data'!$C$12,0,10*ROW('Sanitation Data'!C1)),NA())))</f>
        <v>#N/A</v>
      </c>
      <c r="Z7" s="134" t="e">
        <f ca="1">+IF(AND(ISNUMBER(OFFSET('Sanitation Data'!$C$13,0,10*ROW('Sanitation Data'!C1))),CO7="Yes"),OFFSET('Sanitation Data'!$C$13,0,10*ROW('Sanitation Data'!C1)),IF(AND(ISNUMBER(OFFSET('Sanitation Data'!$C$13,0,10*ROW('Sanitation Data'!C1))),CO7="No",ISNUMBER(OFFSET('Sanitation Data'!$C$13,0,10*ROW('Sanitation Data'!C1)))),CONCATENATE("[",ROUND(OFFSET('Sanitation Data'!$C$13,0,10*ROW('Sanitation Data'!C1)),0),"]"),IF(AND(ISNUMBER(OFFSET('Sanitation Data'!$C$13,0,10*ROW('Sanitation Data'!C1))),CO7="",ISNUMBER(OFFSET('Sanitation Data'!$C$13,0,10*ROW('Sanitation Data'!C1)))),OFFSET('Sanitation Data'!$C$13,0,10*ROW('Sanitation Data'!C1)),NA())))</f>
        <v>#N/A</v>
      </c>
      <c r="AA7" s="134" t="e">
        <f ca="1">+IF(AND(ISNUMBER(OFFSET('Sanitation Data'!$D$5,0,10*ROW('Sanitation Data'!D1))),CP7="Yes"),100-OFFSET('Sanitation Data'!$D$5,0,10*ROW('Sanitation Data'!D1)),IF(AND(ISNUMBER(OFFSET('Sanitation Data'!$D$5,0,10*ROW('Sanitation Data'!D1))),CP7="No",ISNUMBER(OFFSET('Sanitation Data'!$D$5,0,10*ROW('Sanitation Data'!D1)))),CONCATENATE("[",ROUND(100-OFFSET('Sanitation Data'!$D$5,0,10*ROW('Sanitation Data'!D1)),0),"]"),IF(AND(ISNUMBER(OFFSET('Sanitation Data'!$D$5,0,10*ROW('Sanitation Data'!D1))),CP7="",ISNUMBER(OFFSET('Sanitation Data'!$D$5,0,10*ROW('Sanitation Data'!D1)))),100-OFFSET('Sanitation Data'!$D$5,0,10*ROW('Sanitation Data'!D1)),NA())))</f>
        <v>#N/A</v>
      </c>
      <c r="AB7" s="134" t="e">
        <f ca="1">+IF(AND(ISNUMBER(OFFSET('Sanitation Data'!$D$7,0,10*ROW('Sanitation Data'!D1))),CQ7="Yes"),OFFSET('Sanitation Data'!$D$7,0,10*ROW('Sanitation Data'!G1)),IF(AND(ISNUMBER(OFFSET('Sanitation Data'!$D$7,0,10*ROW('Sanitation Data'!D1))),CQ7="No",ISNUMBER(OFFSET('Sanitation Data'!$D$7,0,10*ROW('Sanitation Data'!D1)))),CONCATENATE("[",ROUND(OFFSET('Sanitation Data'!$D$7,0,10*ROW('Sanitation Data'!D1)),0),"]"),IF(AND(ISNUMBER(OFFSET('Sanitation Data'!$D$7,0,10*ROW('Sanitation Data'!D1))),CQ7="",ISNUMBER(OFFSET('Sanitation Data'!$D$7,0,10*ROW('Sanitation Data'!D1)))),OFFSET('Sanitation Data'!$D$7,0,10*ROW('Sanitation Data'!D1)),NA())))</f>
        <v>#N/A</v>
      </c>
      <c r="AC7" s="134" t="e">
        <f ca="1">+IF(AND(ISNUMBER(OFFSET('Sanitation Data'!$D$11,0,10*ROW('Sanitation Data'!D1))),CR7="Yes"),OFFSET('Sanitation Data'!$D$11,0,10*ROW('Sanitation Data'!D1)),IF(AND(ISNUMBER(OFFSET('Sanitation Data'!$D$11,0,10*ROW('Sanitation Data'!D1))),CR7="No",ISNUMBER(OFFSET('Sanitation Data'!$D$11,0,10*ROW('Sanitation Data'!D1)))),CONCATENATE("[",ROUND(OFFSET('Sanitation Data'!$D$11,0,10*ROW('Sanitation Data'!D1)),0),"]"),IF(AND(ISNUMBER(OFFSET('Sanitation Data'!$D$11,0,10*ROW('Sanitation Data'!D1))),CR7="",ISNUMBER(OFFSET('Sanitation Data'!$D$11,0,10*ROW('Sanitation Data'!D1)))),OFFSET('Sanitation Data'!$D$11,0,10*ROW('Sanitation Data'!D1)),NA())))</f>
        <v>#N/A</v>
      </c>
      <c r="AD7" s="134" t="e">
        <f ca="1">+IF(AND(ISNUMBER(OFFSET('Sanitation Data'!$D$12,0,10*ROW('Sanitation Data'!D1))),CS7="Yes"),OFFSET('Sanitation Data'!$D$12,0,10*ROW('Sanitation Data'!D1)),IF(AND(ISNUMBER(OFFSET('Sanitation Data'!$D$12,0,10*ROW('Sanitation Data'!D1))),CS7="No",ISNUMBER(OFFSET('Sanitation Data'!$D$12,0,10*ROW('Sanitation Data'!D1)))),CONCATENATE("[",ROUND(OFFSET('Sanitation Data'!$D$12,0,10*ROW('Sanitation Data'!D1)),0),"]"),IF(AND(ISNUMBER(OFFSET('Sanitation Data'!$D$12,0,10*ROW('Sanitation Data'!D1))),CS7="",ISNUMBER(OFFSET('Sanitation Data'!$D$12,0,10*ROW('Sanitation Data'!D1)))),OFFSET('Sanitation Data'!$D$12,0,10*ROW('Sanitation Data'!D1)),NA())))</f>
        <v>#N/A</v>
      </c>
      <c r="AE7" s="134" t="e">
        <f ca="1">+IF(AND(ISNUMBER(OFFSET('Sanitation Data'!$D$13,0,10*ROW('Sanitation Data'!D1))),CT7="Yes"),OFFSET('Sanitation Data'!$D$13,0,10*ROW('Sanitation Data'!D1)),IF(AND(ISNUMBER(OFFSET('Sanitation Data'!$D$13,0,10*ROW('Sanitation Data'!D1))),CT7="No",ISNUMBER(OFFSET('Sanitation Data'!$D$13,0,10*ROW('Sanitation Data'!D1)))),CONCATENATE("[",ROUND(OFFSET('Sanitation Data'!$D$13,0,10*ROW('Sanitation Data'!D1)),0),"]"),IF(AND(ISNUMBER(OFFSET('Sanitation Data'!$D$13,0,10*ROW('Sanitation Data'!D1))),CT7="",ISNUMBER(OFFSET('Sanitation Data'!$D$13,0,10*ROW('Sanitation Data'!D1)))),OFFSET('Sanitation Data'!$D$13,0,10*ROW('Sanitation Data'!D1)),NA())))</f>
        <v>#N/A</v>
      </c>
      <c r="AF7" s="134" t="e">
        <f ca="1">+IF(AND(ISNUMBER(OFFSET('Sanitation Data'!$E$5,0,10*ROW('Sanitation Data'!E1))),CU7="Yes"),100-OFFSET('Sanitation Data'!$E$5,0,10*ROW('Sanitation Data'!E1)),IF(AND(ISNUMBER(OFFSET('Sanitation Data'!$E$5,0,10*ROW('Sanitation Data'!E1))),CU7="No",ISNUMBER(OFFSET('Sanitation Data'!$E$5,0,10*ROW('Sanitation Data'!E1)))),CONCATENATE("[",ROUND(100-OFFSET('Sanitation Data'!$E$5,0,10*ROW('Sanitation Data'!E1)),0),"]"),IF(AND(ISNUMBER(OFFSET('Sanitation Data'!$E$5,0,10*ROW('Sanitation Data'!E1))),CU7="",ISNUMBER(OFFSET('Sanitation Data'!$E$5,0,10*ROW('Sanitation Data'!E1)))),100-OFFSET('Sanitation Data'!$E$5,0,10*ROW('Sanitation Data'!E1)),NA())))</f>
        <v>#N/A</v>
      </c>
      <c r="AG7" s="134" t="e">
        <f ca="1">+IF(AND(ISNUMBER(OFFSET('Sanitation Data'!$E$7,0,10*ROW('Sanitation Data'!E1))),CV7="Yes"),OFFSET('Sanitation Data'!$E$7,0,10*ROW('Sanitation Data'!E1)),IF(AND(ISNUMBER(OFFSET('Sanitation Data'!$E$7,0,10*ROW('Sanitation Data'!E1))),CV7="No",ISNUMBER(OFFSET('Sanitation Data'!$E$7,0,10*ROW('Sanitation Data'!E1)))),CONCATENATE("[",ROUND(OFFSET('Sanitation Data'!$E$7,0,10*ROW('Sanitation Data'!E1)),0),"]"),IF(AND(ISNUMBER(OFFSET('Sanitation Data'!$E$7,0,10*ROW('Sanitation Data'!E1))),CV7="",ISNUMBER(OFFSET('Sanitation Data'!$E$7,0,10*ROW('Sanitation Data'!E1)))),OFFSET('Sanitation Data'!$E$7,0,10*ROW('Sanitation Data'!E1)),NA())))</f>
        <v>#N/A</v>
      </c>
      <c r="AH7" s="134" t="e">
        <f ca="1">+IF(AND(ISNUMBER(OFFSET('Sanitation Data'!$E$11,0,10*ROW('Sanitation Data'!E1))),CW7="Yes"),OFFSET('Sanitation Data'!$E$11,0,10*ROW('Sanitation Data'!E1)),IF(AND(ISNUMBER(OFFSET('Sanitation Data'!$E$11,0,10*ROW('Sanitation Data'!E1))),CW7="No",ISNUMBER(OFFSET('Sanitation Data'!$E$11,0,10*ROW('Sanitation Data'!E1)))),CONCATENATE("[",ROUND(OFFSET('Sanitation Data'!$E$11,0,10*ROW('Sanitation Data'!E1)),0),"]"),IF(AND(ISNUMBER(OFFSET('Sanitation Data'!$E$11,0,10*ROW('Sanitation Data'!E1))),CW7="",ISNUMBER(OFFSET('Sanitation Data'!$E$11,0,10*ROW('Sanitation Data'!E1)))),OFFSET('Sanitation Data'!$E$11,0,10*ROW('Sanitation Data'!E1)),NA())))</f>
        <v>#N/A</v>
      </c>
      <c r="AI7" s="134" t="e">
        <f ca="1">+IF(AND(ISNUMBER(OFFSET('Sanitation Data'!$E$12,0,10*ROW('Sanitation Data'!E1))),CX7="Yes"),OFFSET('Sanitation Data'!$E$12,0,10*ROW('Sanitation Data'!E1)),IF(AND(ISNUMBER(OFFSET('Sanitation Data'!$E$12,0,10*ROW('Sanitation Data'!E1))),CX7="No",ISNUMBER(OFFSET('Sanitation Data'!$E$12,0,10*ROW('Sanitation Data'!E1)))),CONCATENATE("[",ROUND(OFFSET('Sanitation Data'!$E$12,0,10*ROW('Sanitation Data'!E1)),0),"]"),IF(AND(ISNUMBER(OFFSET('Sanitation Data'!$E$12,0,10*ROW('Sanitation Data'!E1))),CX7="",ISNUMBER(OFFSET('Sanitation Data'!$E$12,0,10*ROW('Sanitation Data'!E1)))),OFFSET('Sanitation Data'!$E$12,0,10*ROW('Sanitation Data'!E1)),NA())))</f>
        <v>#N/A</v>
      </c>
      <c r="AJ7" s="134" t="e">
        <f ca="1">+IF(AND(ISNUMBER(OFFSET('Sanitation Data'!$E$13,0,10*ROW('Sanitation Data'!E1))),CY7="Yes"),OFFSET('Sanitation Data'!$E$13,0,10*ROW('Sanitation Data'!E1)),IF(AND(ISNUMBER(OFFSET('Sanitation Data'!$E$13,0,10*ROW('Sanitation Data'!E1))),CY7="No",ISNUMBER(OFFSET('Sanitation Data'!$E$13,0,10*ROW('Sanitation Data'!E1)))),CONCATENATE("[",ROUND(OFFSET('Sanitation Data'!$E$13,0,10*ROW('Sanitation Data'!E1)),0),"]"),IF(AND(ISNUMBER(OFFSET('Sanitation Data'!$E$13,0,10*ROW('Sanitation Data'!E1))),CY7="",ISNUMBER(OFFSET('Sanitation Data'!$E$13,0,10*ROW('Sanitation Data'!E1)))),OFFSET('Sanitation Data'!$E$13,0,10*ROW('Sanitation Data'!E1)),NA())))</f>
        <v>#N/A</v>
      </c>
      <c r="AK7" s="134" t="e">
        <f ca="1">+IF(AND(ISNUMBER(OFFSET('Sanitation Data'!$F$5,0,10*ROW('Sanitation Data'!F1))),CZ7="Yes"),100-OFFSET('Sanitation Data'!$F$5,0,10*ROW('Sanitation Data'!F1)),IF(AND(ISNUMBER(OFFSET('Sanitation Data'!$F$5,0,10*ROW('Sanitation Data'!F1))),CZ7="No",ISNUMBER(OFFSET('Sanitation Data'!$F$5,0,10*ROW('Sanitation Data'!F1)))),CONCATENATE("[",ROUND(100-OFFSET('Sanitation Data'!$F$5,0,10*ROW('Sanitation Data'!F1)),0),"]"),IF(AND(ISNUMBER(OFFSET('Sanitation Data'!$F$5,0,10*ROW('Sanitation Data'!F1))),CZ7="",ISNUMBER(OFFSET('Sanitation Data'!$F$5,0,10*ROW('Sanitation Data'!F1)))),100-OFFSET('Sanitation Data'!$F$5,0,10*ROW('Sanitation Data'!F1)),NA())))</f>
        <v>#N/A</v>
      </c>
      <c r="AL7" s="134" t="e">
        <f ca="1">+IF(AND(ISNUMBER(OFFSET('Sanitation Data'!$F$7,0,10*ROW('Sanitation Data'!F1))),DA7="Yes"),OFFSET('Sanitation Data'!$F$7,0,10*ROW('Sanitation Data'!F1)),IF(AND(ISNUMBER(OFFSET('Sanitation Data'!$F$7,0,10*ROW('Sanitation Data'!F1))),DA7="No",ISNUMBER(OFFSET('Sanitation Data'!$F$7,0,10*ROW('Sanitation Data'!F1)))),CONCATENATE("[",ROUND(OFFSET('Sanitation Data'!$F$7,0,10*ROW('Sanitation Data'!F1)),0),"]"),IF(AND(ISNUMBER(OFFSET('Sanitation Data'!$F$7,0,10*ROW('Sanitation Data'!F1))),DA7="",ISNUMBER(OFFSET('Sanitation Data'!$F$7,0,10*ROW('Sanitation Data'!F1)))),OFFSET('Sanitation Data'!$F$7,0,10*ROW('Sanitation Data'!F1)),NA())))</f>
        <v>#N/A</v>
      </c>
      <c r="AM7" s="134" t="e">
        <f ca="1">+IF(AND(ISNUMBER(OFFSET('Sanitation Data'!$F$11,0,10*ROW('Sanitation Data'!F1))),DB7="Yes"),OFFSET('Sanitation Data'!$F$11,0,10*ROW('Sanitation Data'!F1)),IF(AND(ISNUMBER(OFFSET('Sanitation Data'!$F$11,0,10*ROW('Sanitation Data'!F1))),DB7="No",ISNUMBER(OFFSET('Sanitation Data'!$F$11,0,10*ROW('Sanitation Data'!F1)))),CONCATENATE("[",ROUND(OFFSET('Sanitation Data'!$F$11,0,10*ROW('Sanitation Data'!F1)),0),"]"),IF(AND(ISNUMBER(OFFSET('Sanitation Data'!$F$11,0,10*ROW('Sanitation Data'!F1))),DB7="",ISNUMBER(OFFSET('Sanitation Data'!$F$11,0,10*ROW('Sanitation Data'!F1)))),OFFSET('Sanitation Data'!$F$11,0,10*ROW('Sanitation Data'!F1)),NA())))</f>
        <v>#N/A</v>
      </c>
      <c r="AN7" s="134" t="e">
        <f ca="1">+IF(AND(ISNUMBER(OFFSET('Sanitation Data'!$F$12,0,10*ROW('Sanitation Data'!F1))),DC7="Yes"),OFFSET('Sanitation Data'!$F$12,0,10*ROW('Sanitation Data'!F1)),IF(AND(ISNUMBER(OFFSET('Sanitation Data'!$F$12,0,10*ROW('Sanitation Data'!F1))),DC7="No",ISNUMBER(OFFSET('Sanitation Data'!$F$12,0,10*ROW('Sanitation Data'!F1)))),CONCATENATE("[",ROUND(OFFSET('Sanitation Data'!$F$12,0,10*ROW('Sanitation Data'!F1)),0),"]"),IF(AND(ISNUMBER(OFFSET('Sanitation Data'!$F$12,0,10*ROW('Sanitation Data'!F1))),DC7="",ISNUMBER(OFFSET('Sanitation Data'!$F$12,0,10*ROW('Sanitation Data'!F1)))),OFFSET('Sanitation Data'!$F$12,0,10*ROW('Sanitation Data'!F1)),NA())))</f>
        <v>#N/A</v>
      </c>
      <c r="AO7" s="134" t="e">
        <f ca="1">+IF(AND(ISNUMBER(OFFSET('Sanitation Data'!$F$13,0,10*ROW('Sanitation Data'!F1))),DD7="Yes"),OFFSET('Sanitation Data'!$F$13,0,10*ROW('Sanitation Data'!F1)),IF(AND(ISNUMBER(OFFSET('Sanitation Data'!$F$13,0,10*ROW('Sanitation Data'!F1))),DD7="No",ISNUMBER(OFFSET('Sanitation Data'!$F$13,0,10*ROW('Sanitation Data'!F1)))),CONCATENATE("[",ROUND(OFFSET('Sanitation Data'!$F$13,0,10*ROW('Sanitation Data'!F1)),0),"]"),IF(AND(ISNUMBER(OFFSET('Sanitation Data'!$F$13,0,10*ROW('Sanitation Data'!F1))),DD7="",ISNUMBER(OFFSET('Sanitation Data'!$F$13,0,10*ROW('Sanitation Data'!F1)))),OFFSET('Sanitation Data'!$F$13,0,10*ROW('Sanitation Data'!F1)),NA())))</f>
        <v>#N/A</v>
      </c>
      <c r="AP7" s="134">
        <f ca="1">+IF(AND(ISNUMBER(OFFSET('Sanitation Data'!$G$5,0,10*ROW('Sanitation Data'!G1))),DE7="Yes"),100-OFFSET('Sanitation Data'!$G$5,0,10*ROW('Sanitation Data'!G1)),IF(AND(ISNUMBER(OFFSET('Sanitation Data'!$G$5,0,10*ROW('Sanitation Data'!G1))),DE7="No",ISNUMBER(OFFSET('Sanitation Data'!$G$5,0,10*ROW('Sanitation Data'!G1)))),CONCATENATE("[",ROUND(100-OFFSET('Sanitation Data'!$G$5,0,10*ROW('Sanitation Data'!G1)),0),"]"),IF(AND(ISNUMBER(OFFSET('Sanitation Data'!$G$5,0,10*ROW('Sanitation Data'!G1))),DE7="",ISNUMBER(OFFSET('Sanitation Data'!$G$5,0,10*ROW('Sanitation Data'!G1)))),100-OFFSET('Sanitation Data'!$G$5,0,10*ROW('Sanitation Data'!G1)),NA())))</f>
        <v>76.978089983022073</v>
      </c>
      <c r="AQ7" s="134" t="e">
        <f ca="1">+IF(AND(ISNUMBER(OFFSET('Sanitation Data'!$G$7,0,10*ROW('Sanitation Data'!G1))),DF7="Yes"),OFFSET('Sanitation Data'!$G$7,0,10*ROW('Sanitation Data'!G1)),IF(AND(ISNUMBER(OFFSET('Sanitation Data'!$G$7,0,10*ROW('Sanitation Data'!G1))),DF7="No",ISNUMBER(OFFSET('Sanitation Data'!$G$7,0,10*ROW('Sanitation Data'!G1)))),CONCATENATE("[",ROUND(OFFSET('Sanitation Data'!$G$7,0,10*ROW('Sanitation Data'!G1)),0),"]"),IF(AND(ISNUMBER(OFFSET('Sanitation Data'!$G$7,0,10*ROW('Sanitation Data'!G1))),DF7="",ISNUMBER(OFFSET('Sanitation Data'!$G$7,0,10*ROW('Sanitation Data'!G1)))),OFFSET('Sanitation Data'!$G$7,0,10*ROW('Sanitation Data'!G1)),NA())))</f>
        <v>#N/A</v>
      </c>
      <c r="AR7" s="134" t="e">
        <f ca="1">+IF(AND(ISNUMBER(OFFSET('Sanitation Data'!$G$11,0,10*ROW('Sanitation Data'!G1))),DG7="Yes"),OFFSET('Sanitation Data'!$G$11,0,10*ROW('Sanitation Data'!G1)),IF(AND(ISNUMBER(OFFSET('Sanitation Data'!$G$11,0,10*ROW('Sanitation Data'!G1))),DG7="No",ISNUMBER(OFFSET('Sanitation Data'!$G$11,0,10*ROW('Sanitation Data'!G1)))),CONCATENATE("[",ROUND(OFFSET('Sanitation Data'!$G$11,0,10*ROW('Sanitation Data'!G1)),0),"]"),IF(AND(ISNUMBER(OFFSET('Sanitation Data'!$G$11,0,10*ROW('Sanitation Data'!G1))),DG7="",ISNUMBER(OFFSET('Sanitation Data'!$G$11,0,10*ROW('Sanitation Data'!G1)))),OFFSET('Sanitation Data'!$G$11,0,10*ROW('Sanitation Data'!G1)),NA())))</f>
        <v>#N/A</v>
      </c>
      <c r="AS7" s="134" t="e">
        <f ca="1">+IF(AND(ISNUMBER(OFFSET('Sanitation Data'!$G$12,0,10*ROW('Sanitation Data'!G1))),DH7="Yes"),OFFSET('Sanitation Data'!$G$12,0,10*ROW('Sanitation Data'!G1)),IF(AND(ISNUMBER(OFFSET('Sanitation Data'!$G$12,0,10*ROW('Sanitation Data'!G1))),DH7="No",ISNUMBER(OFFSET('Sanitation Data'!$G$12,0,10*ROW('Sanitation Data'!G1)))),CONCATENATE("[",ROUND(OFFSET('Sanitation Data'!$G$12,0,10*ROW('Sanitation Data'!G1)),0),"]"),IF(AND(ISNUMBER(OFFSET('Sanitation Data'!$G$12,0,10*ROW('Sanitation Data'!G1))),DH7="",ISNUMBER(OFFSET('Sanitation Data'!$G$12,0,10*ROW('Sanitation Data'!G1)))),OFFSET('Sanitation Data'!$G$12,0,10*ROW('Sanitation Data'!G1)),NA())))</f>
        <v>#N/A</v>
      </c>
      <c r="AT7" s="134" t="e">
        <f ca="1">+IF(AND(ISNUMBER(OFFSET('Sanitation Data'!$G$13,0,10*ROW('Sanitation Data'!G1))),DI7="Yes"),OFFSET('Sanitation Data'!$G$13,0,10*ROW('Sanitation Data'!G1)),IF(AND(ISNUMBER(OFFSET('Sanitation Data'!$G$13,0,10*ROW('Sanitation Data'!G1))),DI7="No",ISNUMBER(OFFSET('Sanitation Data'!$G$13,0,10*ROW('Sanitation Data'!G1)))),CONCATENATE("[",ROUND(OFFSET('Sanitation Data'!$G$13,0,10*ROW('Sanitation Data'!G1)),0),"]"),IF(AND(ISNUMBER(OFFSET('Sanitation Data'!$G$13,0,10*ROW('Sanitation Data'!G1))),DI7="",ISNUMBER(OFFSET('Sanitation Data'!$G$13,0,10*ROW('Sanitation Data'!G1)))),OFFSET('Sanitation Data'!$G$13,0,10*ROW('Sanitation Data'!G1)),NA())))</f>
        <v>#N/A</v>
      </c>
      <c r="AU7" s="134">
        <f ca="1">+IF(AND(ISNUMBER(OFFSET('Sanitation Data'!$H$5,0,10*ROW('Sanitation Data'!H1))),DJ7="Yes"),100-OFFSET('Sanitation Data'!$H$5,0,10*ROW('Sanitation Data'!H1)),IF(AND(ISNUMBER(OFFSET('Sanitation Data'!$H$5,0,10*ROW('Sanitation Data'!H1))),DJ7="No",ISNUMBER(OFFSET('Sanitation Data'!$H$5,0,10*ROW('Sanitation Data'!H1)))),CONCATENATE("[",ROUND(100-OFFSET('Sanitation Data'!$H$5,0,10*ROW('Sanitation Data'!H1)),0),"]"),IF(AND(ISNUMBER(OFFSET('Sanitation Data'!$H$5,0,10*ROW('Sanitation Data'!H1))),DJ7="",ISNUMBER(OFFSET('Sanitation Data'!$H$5,0,10*ROW('Sanitation Data'!H1)))),100-OFFSET('Sanitation Data'!$H$5,0,10*ROW('Sanitation Data'!H1)),NA())))</f>
        <v>97.314622641509416</v>
      </c>
      <c r="AV7" s="134" t="e">
        <f ca="1">+IF(AND(ISNUMBER(OFFSET('Sanitation Data'!$H$7,0,10*ROW('Sanitation Data'!H1))),DK7="Yes"),OFFSET('Sanitation Data'!$H$7,0,10*ROW('Sanitation Data'!H1)),IF(AND(ISNUMBER(OFFSET('Sanitation Data'!$H$7,0,10*ROW('Sanitation Data'!H1))),DK7="No",ISNUMBER(OFFSET('Sanitation Data'!$H$7,0,10*ROW('Sanitation Data'!H1)))),CONCATENATE("[",ROUND(OFFSET('Sanitation Data'!$H$7,0,10*ROW('Sanitation Data'!H1)),0),"]"),IF(AND(ISNUMBER(OFFSET('Sanitation Data'!$H$7,0,10*ROW('Sanitation Data'!H1))),DK7="",ISNUMBER(OFFSET('Sanitation Data'!$H$7,0,10*ROW('Sanitation Data'!H1)))),OFFSET('Sanitation Data'!$H$7,0,10*ROW('Sanitation Data'!H1)),NA())))</f>
        <v>#N/A</v>
      </c>
      <c r="AW7" s="134" t="e">
        <f ca="1">+IF(AND(ISNUMBER(OFFSET('Sanitation Data'!$H$11,0,10*ROW('Sanitation Data'!H1))),DL7="Yes"),OFFSET('Sanitation Data'!$H$11,0,10*ROW('Sanitation Data'!H1)),IF(AND(ISNUMBER(OFFSET('Sanitation Data'!$H$11,0,10*ROW('Sanitation Data'!H1))),DL7="No",ISNUMBER(OFFSET('Sanitation Data'!$H$11,0,10*ROW('Sanitation Data'!H1)))),CONCATENATE("[",ROUND(OFFSET('Sanitation Data'!$H$11,0,10*ROW('Sanitation Data'!H1)),0),"]"),IF(AND(ISNUMBER(OFFSET('Sanitation Data'!$H$11,0,10*ROW('Sanitation Data'!H1))),DL7="",ISNUMBER(OFFSET('Sanitation Data'!$H$11,0,10*ROW('Sanitation Data'!H1)))),OFFSET('Sanitation Data'!$H$11,0,10*ROW('Sanitation Data'!H1)),NA())))</f>
        <v>#N/A</v>
      </c>
      <c r="AX7" s="134" t="e">
        <f ca="1">+IF(AND(ISNUMBER(OFFSET('Sanitation Data'!$H$12,0,10*ROW('Sanitation Data'!H1))),DM7="Yes"),OFFSET('Sanitation Data'!$H$12,0,10*ROW('Sanitation Data'!H1)),IF(AND(ISNUMBER(OFFSET('Sanitation Data'!$H$12,0,10*ROW('Sanitation Data'!H1))),DM7="No",ISNUMBER(OFFSET('Sanitation Data'!$H$12,0,10*ROW('Sanitation Data'!H1)))),CONCATENATE("[",ROUND(OFFSET('Sanitation Data'!$H$12,0,10*ROW('Sanitation Data'!H1)),0),"]"),IF(AND(ISNUMBER(OFFSET('Sanitation Data'!$H$12,0,10*ROW('Sanitation Data'!H1))),DM7="",ISNUMBER(OFFSET('Sanitation Data'!$H$12,0,10*ROW('Sanitation Data'!H1)))),OFFSET('Sanitation Data'!$H$12,0,10*ROW('Sanitation Data'!H1)),NA())))</f>
        <v>#N/A</v>
      </c>
      <c r="AY7" s="134" t="e">
        <f ca="1">+IF(AND(ISNUMBER(OFFSET('Sanitation Data'!$H$13,0,10*ROW('Sanitation Data'!H1))),DN7="Yes"),OFFSET('Sanitation Data'!$H$13,0,10*ROW('Sanitation Data'!H1)),IF(AND(ISNUMBER(OFFSET('Sanitation Data'!$H$13,0,10*ROW('Sanitation Data'!H1))),DN7="No",ISNUMBER(OFFSET('Sanitation Data'!$H$13,0,10*ROW('Sanitation Data'!H1)))),CONCATENATE("[",ROUND(OFFSET('Sanitation Data'!$H$13,0,10*ROW('Sanitation Data'!H1)),0),"]"),IF(AND(ISNUMBER(OFFSET('Sanitation Data'!$H$13,0,10*ROW('Sanitation Data'!H1))),DN7="",ISNUMBER(OFFSET('Sanitation Data'!$H$13,0,10*ROW('Sanitation Data'!H1)))),OFFSET('Sanitation Data'!$H$13,0,10*ROW('Sanitation Data'!H1)),NA())))</f>
        <v>#N/A</v>
      </c>
      <c r="AZ7" s="135" t="e">
        <f ca="1">+IF(AND(ISNUMBER(OFFSET('Hygiene Data'!$C$6,0,10*ROW('Hygiene Data'!C1))),DO7="Yes"),OFFSET('Hygiene Data'!$C$6,0,10*ROW('Hygiene Data'!C1)),IF(AND(ISNUMBER(OFFSET('Hygiene Data'!$C$6,0,10*ROW('Hygiene Data'!C1))),DO7="No",ISNUMBER(OFFSET('Hygiene Data'!$C$6,0,10*ROW('Hygiene Data'!C1)))),CONCATENATE("[",ROUND(OFFSET('Hygiene Data'!$C$6,0,10*ROW('Hygiene Data'!C1)),0),"]"),IF(AND(ISNUMBER(OFFSET('Hygiene Data'!$C$6,0,10*ROW('Hygiene Data'!C1))),DO7="",ISNUMBER(OFFSET('Hygiene Data'!$C$6,0,10*ROW('Hygiene Data'!C1)))),OFFSET('Hygiene Data'!$C$6,0,10*ROW('Hygiene Data'!C1)),NA())))</f>
        <v>#N/A</v>
      </c>
      <c r="BA7" s="135" t="e">
        <f ca="1">+IF(AND(ISNUMBER(OFFSET('Hygiene Data'!$C$8,0,10*ROW('Hygiene Data'!C1))),DP7="Yes"),OFFSET('Hygiene Data'!$C$8,0,10*ROW('Hygiene Data'!C1)),IF(AND(ISNUMBER(OFFSET('Hygiene Data'!$C$8,0,10*ROW('Hygiene Data'!C1))),DP7="No",ISNUMBER(OFFSET('Hygiene Data'!$C$8,0,10*ROW('Hygiene Data'!C1)))),CONCATENATE("[",ROUND(OFFSET('Hygiene Data'!$C$8,0,10*ROW('Hygiene Data'!C1)),0),"]"),IF(AND(ISNUMBER(OFFSET('Hygiene Data'!$C$8,0,10*ROW('Hygiene Data'!C1))),DP7="",ISNUMBER(OFFSET('Hygiene Data'!$C$8,0,10*ROW('Hygiene Data'!C1)))),OFFSET('Hygiene Data'!$C$8,0,10*ROW('Hygiene Data'!C1)),NA())))</f>
        <v>#N/A</v>
      </c>
      <c r="BB7" s="135" t="e">
        <f ca="1">+IF(AND(ISNUMBER(OFFSET('Hygiene Data'!$C$10,0,10*ROW('Hygiene Data'!C1))),DQ7="Yes"),OFFSET('Hygiene Data'!$C$10,0,10*ROW('Hygiene Data'!C1)),IF(AND(ISNUMBER(OFFSET('Hygiene Data'!$C$10,0,10*ROW('Hygiene Data'!C1))),DQ7="No",ISNUMBER(OFFSET('Hygiene Data'!$C$10,0,10*ROW('Hygiene Data'!C1)))),CONCATENATE("[",ROUND(OFFSET('Hygiene Data'!$C$10,0,10*ROW('Hygiene Data'!C1)),0),"]"),IF(AND(ISNUMBER(OFFSET('Hygiene Data'!$C$10,0,10*ROW('Hygiene Data'!C1))),DQ7="",ISNUMBER(OFFSET('Hygiene Data'!$C$10,0,10*ROW('Hygiene Data'!C1)))),OFFSET('Hygiene Data'!$C$10,0,10*ROW('Hygiene Data'!C1)),NA())))</f>
        <v>#N/A</v>
      </c>
      <c r="BC7" s="135" t="e">
        <f ca="1">+IF(AND(ISNUMBER(OFFSET('Hygiene Data'!$D$6,0,10*ROW('Hygiene Data'!D1))),DR7="Yes"),OFFSET('Hygiene Data'!$D$6,0,10*ROW('Hygiene Data'!D1)),IF(AND(ISNUMBER(OFFSET('Hygiene Data'!$D$6,0,10*ROW('Hygiene Data'!D1))),DR7="No",ISNUMBER(OFFSET('Hygiene Data'!$D$6,0,10*ROW('Hygiene Data'!D1)))),CONCATENATE("[",ROUND(OFFSET('Hygiene Data'!$D$6,0,10*ROW('Hygiene Data'!D1)),0),"]"),IF(AND(ISNUMBER(OFFSET('Hygiene Data'!$D$6,0,10*ROW('Hygiene Data'!D1))),DR7="",ISNUMBER(OFFSET('Hygiene Data'!$D$6,0,10*ROW('Hygiene Data'!D1)))),OFFSET('Hygiene Data'!$D$6,0,10*ROW('Hygiene Data'!D1)),NA())))</f>
        <v>#N/A</v>
      </c>
      <c r="BD7" s="135" t="e">
        <f ca="1">+IF(AND(ISNUMBER(OFFSET('Hygiene Data'!$D$8,0,10*ROW('Hygiene Data'!D1))),DS7="Yes"),OFFSET('Hygiene Data'!$D$8,0,10*ROW('Hygiene Data'!D1)),IF(AND(ISNUMBER(OFFSET('Hygiene Data'!$D$8,0,10*ROW('Hygiene Data'!D1))),DS7="No",ISNUMBER(OFFSET('Hygiene Data'!$D$8,0,10*ROW('Hygiene Data'!D1)))),CONCATENATE("[",ROUND(OFFSET('Hygiene Data'!$D$8,0,10*ROW('Hygiene Data'!D1)),0),"]"),IF(AND(ISNUMBER(OFFSET('Hygiene Data'!$D$8,0,10*ROW('Hygiene Data'!D1))),DS7="",ISNUMBER(OFFSET('Hygiene Data'!$D$8,0,10*ROW('Hygiene Data'!D1)))),OFFSET('Hygiene Data'!$D$8,0,10*ROW('Hygiene Data'!D1)),NA())))</f>
        <v>#N/A</v>
      </c>
      <c r="BE7" s="135" t="e">
        <f ca="1">+IF(AND(ISNUMBER(OFFSET('Hygiene Data'!$D$10,0,10*ROW('Hygiene Data'!D1))),DT7="Yes"),OFFSET('Hygiene Data'!$D$10,0,10*ROW('Hygiene Data'!D1)),IF(AND(ISNUMBER(OFFSET('Hygiene Data'!$D$10,0,10*ROW('Hygiene Data'!D1))),DT7="No",ISNUMBER(OFFSET('Hygiene Data'!$D$10,0,10*ROW('Hygiene Data'!D1)))),CONCATENATE("[",ROUND(OFFSET('Hygiene Data'!$D$10,0,10*ROW('Hygiene Data'!D1)),0),"]"),IF(AND(ISNUMBER(OFFSET('Hygiene Data'!$D$10,0,10*ROW('Hygiene Data'!D1))),DT7="",ISNUMBER(OFFSET('Hygiene Data'!$D$10,0,10*ROW('Hygiene Data'!D1)))),OFFSET('Hygiene Data'!$D$10,0,10*ROW('Hygiene Data'!D1)),NA())))</f>
        <v>#N/A</v>
      </c>
      <c r="BF7" s="135" t="e">
        <f ca="1">+IF(AND(ISNUMBER(OFFSET('Hygiene Data'!$E$6,0,10*ROW('Hygiene Data'!E1))),DU7="Yes"),OFFSET('Hygiene Data'!$E$6,0,10*ROW('Hygiene Data'!E1)),IF(AND(ISNUMBER(OFFSET('Hygiene Data'!$E$6,0,10*ROW('Hygiene Data'!E1))),DU7="No",ISNUMBER(OFFSET('Hygiene Data'!$E$6,0,10*ROW('Hygiene Data'!E1)))),CONCATENATE("[",ROUND(OFFSET('Hygiene Data'!$E$6,0,10*ROW('Hygiene Data'!E1)),0),"]"),IF(AND(ISNUMBER(OFFSET('Hygiene Data'!$E$6,0,10*ROW('Hygiene Data'!E1))),DU7="",ISNUMBER(OFFSET('Hygiene Data'!$E$6,0,10*ROW('Hygiene Data'!E1)))),OFFSET('Hygiene Data'!$E$6,0,10*ROW('Hygiene Data'!E1)),NA())))</f>
        <v>#N/A</v>
      </c>
      <c r="BG7" s="135" t="e">
        <f ca="1">+IF(AND(ISNUMBER(OFFSET('Hygiene Data'!$E$8,0,10*ROW('Hygiene Data'!E1))),DV7="Yes"),OFFSET('Hygiene Data'!$E$8,0,10*ROW('Hygiene Data'!E1)),IF(AND(ISNUMBER(OFFSET('Hygiene Data'!$E$8,0,10*ROW('Hygiene Data'!E1))),DV7="No",ISNUMBER(OFFSET('Hygiene Data'!$E$8,0,10*ROW('Hygiene Data'!E1)))),CONCATENATE("[",ROUND(OFFSET('Hygiene Data'!$E$8,0,10*ROW('Hygiene Data'!E1)),0),"]"),IF(AND(ISNUMBER(OFFSET('Hygiene Data'!$E$8,0,10*ROW('Hygiene Data'!E1))),DV7="",ISNUMBER(OFFSET('Hygiene Data'!$E$8,0,10*ROW('Hygiene Data'!E1)))),OFFSET('Hygiene Data'!$E$8,0,10*ROW('Hygiene Data'!E1)),NA())))</f>
        <v>#N/A</v>
      </c>
      <c r="BH7" s="135" t="e">
        <f ca="1">+IF(AND(ISNUMBER(OFFSET('Hygiene Data'!$E$10,0,10*ROW('Hygiene Data'!E1))),DW7="Yes"),OFFSET('Hygiene Data'!$E$10,0,10*ROW('Hygiene Data'!E1)),IF(AND(ISNUMBER(OFFSET('Hygiene Data'!$E$10,0,10*ROW('Hygiene Data'!E1))),DW7="No",ISNUMBER(OFFSET('Hygiene Data'!$E$10,0,10*ROW('Hygiene Data'!E1)))),CONCATENATE("[",ROUND(OFFSET('Hygiene Data'!$E$10,0,10*ROW('Hygiene Data'!E1)),0),"]"),IF(AND(ISNUMBER(OFFSET('Hygiene Data'!$E$10,0,10*ROW('Hygiene Data'!E1))),DW7="",ISNUMBER(OFFSET('Hygiene Data'!$E$10,0,10*ROW('Hygiene Data'!E1)))),OFFSET('Hygiene Data'!$E$10,0,10*ROW('Hygiene Data'!E1)),NA())))</f>
        <v>#N/A</v>
      </c>
      <c r="BI7" s="135" t="e">
        <f ca="1">+IF(AND(ISNUMBER(OFFSET('Hygiene Data'!$F$6,0,10*ROW('Hygiene Data'!F1))),DX7="Yes"),OFFSET('Hygiene Data'!$F$6,0,10*ROW('Hygiene Data'!F1)),IF(AND(ISNUMBER(OFFSET('Hygiene Data'!$F$6,0,10*ROW('Hygiene Data'!F1))),DX7="No",ISNUMBER(OFFSET('Hygiene Data'!$F$6,0,10*ROW('Hygiene Data'!F1)))),CONCATENATE("[",ROUND(OFFSET('Hygiene Data'!$F$6,0,10*ROW('Hygiene Data'!F1)),0),"]"),IF(AND(ISNUMBER(OFFSET('Hygiene Data'!$F$6,0,10*ROW('Hygiene Data'!F1))),DX7="",ISNUMBER(OFFSET('Hygiene Data'!$F$6,0,10*ROW('Hygiene Data'!F1)))),OFFSET('Hygiene Data'!$F$6,0,10*ROW('Hygiene Data'!F1)),NA())))</f>
        <v>#N/A</v>
      </c>
      <c r="BJ7" s="135" t="e">
        <f ca="1">+IF(AND(ISNUMBER(OFFSET('Hygiene Data'!$F$8,0,10*ROW('Hygiene Data'!F1))),DY7="Yes"),OFFSET('Hygiene Data'!$F$8,0,10*ROW('Hygiene Data'!F1)),IF(AND(ISNUMBER(OFFSET('Hygiene Data'!$F$8,0,10*ROW('Hygiene Data'!F1))),DY7="No",ISNUMBER(OFFSET('Hygiene Data'!$F$8,0,10*ROW('Hygiene Data'!F1)))),CONCATENATE("[",ROUND(OFFSET('Hygiene Data'!$F$8,0,10*ROW('Hygiene Data'!F1)),0),"]"),IF(AND(ISNUMBER(OFFSET('Hygiene Data'!$F$8,0,10*ROW('Hygiene Data'!F1))),DY7="",ISNUMBER(OFFSET('Hygiene Data'!$F$8,0,10*ROW('Hygiene Data'!F1)))),OFFSET('Hygiene Data'!$F$8,0,10*ROW('Hygiene Data'!F1)),NA())))</f>
        <v>#N/A</v>
      </c>
      <c r="BK7" s="135" t="e">
        <f ca="1">+IF(AND(ISNUMBER(OFFSET('Hygiene Data'!$F$10,0,10*ROW('Hygiene Data'!F1))),DZ7="Yes"),OFFSET('Hygiene Data'!$F$10,0,10*ROW('Hygiene Data'!F1)),IF(AND(ISNUMBER(OFFSET('Hygiene Data'!$F$10,0,10*ROW('Hygiene Data'!F1))),DZ7="No",ISNUMBER(OFFSET('Hygiene Data'!$F$10,0,10*ROW('Hygiene Data'!F1)))),CONCATENATE("[",ROUND(OFFSET('Hygiene Data'!$F$10,0,10*ROW('Hygiene Data'!F1)),0),"]"),IF(AND(ISNUMBER(OFFSET('Hygiene Data'!$F$10,0,10*ROW('Hygiene Data'!F1))),DZ7="",ISNUMBER(OFFSET('Hygiene Data'!$F$10,0,10*ROW('Hygiene Data'!F1)))),OFFSET('Hygiene Data'!$F$10,0,10*ROW('Hygiene Data'!F1)),NA())))</f>
        <v>#N/A</v>
      </c>
      <c r="BL7" s="135" t="e">
        <f ca="1">+IF(AND(ISNUMBER(OFFSET('Hygiene Data'!$G$6,0,10*ROW('Hygiene Data'!G1))),EA7="Yes"),OFFSET('Hygiene Data'!$G$6,0,10*ROW('Hygiene Data'!G1)),IF(AND(ISNUMBER(OFFSET('Hygiene Data'!$G$6,0,10*ROW('Hygiene Data'!G1))),EA7="No",ISNUMBER(OFFSET('Hygiene Data'!$G$6,0,10*ROW('Hygiene Data'!G1)))),CONCATENATE("[",ROUND(OFFSET('Hygiene Data'!$G$6,0,10*ROW('Hygiene Data'!G1)),0),"]"),IF(AND(ISNUMBER(OFFSET('Hygiene Data'!$G$6,0,10*ROW('Hygiene Data'!G1))),EA7="",ISNUMBER(OFFSET('Hygiene Data'!$G$6,0,10*ROW('Hygiene Data'!G1)))),OFFSET('Hygiene Data'!$G$6,0,10*ROW('Hygiene Data'!G1)),NA())))</f>
        <v>#N/A</v>
      </c>
      <c r="BM7" s="135" t="e">
        <f ca="1">+IF(AND(ISNUMBER(OFFSET('Hygiene Data'!$G$8,0,10*ROW('Hygiene Data'!G1))),EB7="Yes"),OFFSET('Hygiene Data'!$G$8,0,10*ROW('Hygiene Data'!G1)),IF(AND(ISNUMBER(OFFSET('Hygiene Data'!$G$8,0,10*ROW('Hygiene Data'!G1))),EB7="No",ISNUMBER(OFFSET('Hygiene Data'!$G$8,0,10*ROW('Hygiene Data'!G1)))),CONCATENATE("[",ROUND(OFFSET('Hygiene Data'!$G$8,0,10*ROW('Hygiene Data'!G1)),0),"]"),IF(AND(ISNUMBER(OFFSET('Hygiene Data'!$G$8,0,10*ROW('Hygiene Data'!G1))),EB7="",ISNUMBER(OFFSET('Hygiene Data'!$G$8,0,10*ROW('Hygiene Data'!G1)))),OFFSET('Hygiene Data'!$G$8,0,10*ROW('Hygiene Data'!G1)),NA())))</f>
        <v>#N/A</v>
      </c>
      <c r="BN7" s="135" t="e">
        <f ca="1">+IF(AND(ISNUMBER(OFFSET('Hygiene Data'!$G$10,0,10*ROW('Hygiene Data'!G1))),EC7="Yes"),OFFSET('Hygiene Data'!$G$10,0,10*ROW('Hygiene Data'!G1)),IF(AND(ISNUMBER(OFFSET('Hygiene Data'!$G$10,0,10*ROW('Hygiene Data'!G1))),EC7="No",ISNUMBER(OFFSET('Hygiene Data'!$G$10,0,10*ROW('Hygiene Data'!G1)))),CONCATENATE("[",ROUND(OFFSET('Hygiene Data'!$G$10,0,10*ROW('Hygiene Data'!G1)),0),"]"),IF(AND(ISNUMBER(OFFSET('Hygiene Data'!$G$10,0,10*ROW('Hygiene Data'!G1))),EC7="",ISNUMBER(OFFSET('Hygiene Data'!$G$10,0,10*ROW('Hygiene Data'!G1)))),OFFSET('Hygiene Data'!$G$10,0,10*ROW('Hygiene Data'!G1)),NA())))</f>
        <v>#N/A</v>
      </c>
      <c r="BO7" s="135" t="e">
        <f ca="1">+IF(AND(ISNUMBER(OFFSET('Hygiene Data'!$H$6,0,10*ROW('Hygiene Data'!H1))),ED7="Yes"),OFFSET('Hygiene Data'!$H$6,0,10*ROW('Hygiene Data'!H1)),IF(AND(ISNUMBER(OFFSET('Hygiene Data'!$H$6,0,10*ROW('Hygiene Data'!H1))),ED7="No",ISNUMBER(OFFSET('Hygiene Data'!$H$6,0,10*ROW('Hygiene Data'!H1)))),CONCATENATE("[",ROUND(OFFSET('Hygiene Data'!$H$6,0,10*ROW('Hygiene Data'!H1)),0),"]"),IF(AND(ISNUMBER(OFFSET('Hygiene Data'!$H$6,0,10*ROW('Hygiene Data'!H1))),ED7="",ISNUMBER(OFFSET('Hygiene Data'!$H$6,0,10*ROW('Hygiene Data'!H1)))),OFFSET('Hygiene Data'!$H$6,0,10*ROW('Hygiene Data'!H1)),NA())))</f>
        <v>#N/A</v>
      </c>
      <c r="BP7" s="135" t="e">
        <f ca="1">+IF(AND(ISNUMBER(OFFSET('Hygiene Data'!$H$8,0,10*ROW('Hygiene Data'!H1))),EE7="Yes"),OFFSET('Hygiene Data'!$H$8,0,10*ROW('Hygiene Data'!H1)),IF(AND(ISNUMBER(OFFSET('Hygiene Data'!$H$8,0,10*ROW('Hygiene Data'!H1))),EE7="No",ISNUMBER(OFFSET('Hygiene Data'!$H$8,0,10*ROW('Hygiene Data'!H1)))),CONCATENATE("[",ROUND(OFFSET('Hygiene Data'!$H$8,0,10*ROW('Hygiene Data'!H1)),0),"]"),IF(AND(ISNUMBER(OFFSET('Hygiene Data'!$H$8,0,10*ROW('Hygiene Data'!H1))),EE7="",ISNUMBER(OFFSET('Hygiene Data'!$H$8,0,10*ROW('Hygiene Data'!H1)))),OFFSET('Hygiene Data'!$H$8,0,10*ROW('Hygiene Data'!H1)),NA())))</f>
        <v>#N/A</v>
      </c>
      <c r="BQ7" s="135" t="e">
        <f ca="1">+IF(AND(ISNUMBER(OFFSET('Hygiene Data'!$H$10,0,10*ROW('Hygiene Data'!H1))),EF7="Yes"),OFFSET('Hygiene Data'!$H$10,0,10*ROW('Hygiene Data'!H1)),IF(AND(ISNUMBER(OFFSET('Hygiene Data'!$H$10,0,10*ROW('Hygiene Data'!H1))),EF7="No",ISNUMBER(OFFSET('Hygiene Data'!$H$10,0,10*ROW('Hygiene Data'!H1)))),CONCATENATE("[",ROUND(OFFSET('Hygiene Data'!$H$10,0,10*ROW('Hygiene Data'!H1)),0),"]"),IF(AND(ISNUMBER(OFFSET('Hygiene Data'!$H$10,0,10*ROW('Hygiene Data'!H1))),EF7="",ISNUMBER(OFFSET('Hygiene Data'!$H$10,0,10*ROW('Hygiene Data'!H1)))),OFFSET('Hygiene Data'!$H$10,0,10*ROW('Hygiene Data'!H1)),NA())))</f>
        <v>#N/A</v>
      </c>
      <c r="BS7" s="34" t="str">
        <f ca="1">+IF(OFFSET('Water Data'!$C$28,0,10*ROW('Water Data'!C1))="","",OFFSET('Water Data'!$C$28,0,10*ROW('Water Data'!C1)))</f>
        <v>Yes</v>
      </c>
      <c r="BT7" s="34" t="str">
        <f ca="1">+IF(OFFSET('Water Data'!$C$29,0,10*ROW('Water Data'!C1))="","",OFFSET('Water Data'!$C$29,0,10*ROW('Water Data'!C1)))</f>
        <v/>
      </c>
      <c r="BU7" s="34" t="str">
        <f ca="1">+IF(OFFSET('Water Data'!$C$30,0,10*ROW('Water Data'!C1))="","",OFFSET('Water Data'!$C$30,0,10*ROW('Water Data'!C1)))</f>
        <v/>
      </c>
      <c r="BV7" s="34" t="str">
        <f ca="1">+IF(OFFSET('Water Data'!$D$28,0,10*ROW('Water Data'!D1))="","",OFFSET('Water Data'!$D$28,0,10*ROW('Water Data'!D1)))</f>
        <v/>
      </c>
      <c r="BW7" s="34" t="str">
        <f ca="1">+IF(OFFSET('Water Data'!$D$29,0,10*ROW('Water Data'!D1))="","",OFFSET('Water Data'!$D$29,0,10*ROW('Water Data'!D1)))</f>
        <v/>
      </c>
      <c r="BX7" s="34" t="str">
        <f ca="1">+IF(OFFSET('Water Data'!$D$30,0,10*ROW('Water Data'!D1))="","",OFFSET('Water Data'!$D$30,0,10*ROW('Water Data'!D1)))</f>
        <v/>
      </c>
      <c r="BY7" s="34" t="str">
        <f ca="1">+IF(OFFSET('Water Data'!$E$28,0,10*ROW('Water Data'!E1))="","",OFFSET('Water Data'!$E$28,0,10*ROW('Water Data'!E1)))</f>
        <v/>
      </c>
      <c r="BZ7" s="34" t="str">
        <f ca="1">+IF(OFFSET('Water Data'!$E$29,0,10*ROW('Water Data'!E1))="","",OFFSET('Water Data'!$E$29,0,10*ROW('Water Data'!E1)))</f>
        <v/>
      </c>
      <c r="CA7" s="34" t="str">
        <f ca="1">+IF(OFFSET('Water Data'!$E$30,0,10*ROW('Water Data'!E1))="","",OFFSET('Water Data'!$E$30,0,10*ROW('Water Data'!E1)))</f>
        <v/>
      </c>
      <c r="CB7" s="34" t="str">
        <f ca="1">+IF(OFFSET('Water Data'!$F$28,0,10*ROW('Water Data'!F1))="","",OFFSET('Water Data'!$F$28,0,10*ROW('Water Data'!F1)))</f>
        <v/>
      </c>
      <c r="CC7" s="34" t="str">
        <f ca="1">+IF(OFFSET('Water Data'!$F$29,0,10*ROW('Water Data'!F1))="","",OFFSET('Water Data'!$F$29,0,10*ROW('Water Data'!F1)))</f>
        <v/>
      </c>
      <c r="CD7" s="34" t="str">
        <f ca="1">+IF(OFFSET('Water Data'!$F$30,0,10*ROW('Water Data'!F1))="","",OFFSET('Water Data'!$F$30,0,10*ROW('Water Data'!F1)))</f>
        <v/>
      </c>
      <c r="CE7" s="34" t="str">
        <f ca="1">+IF(OFFSET('Water Data'!$G$28,0,10*ROW('Water Data'!G1))="","",OFFSET('Water Data'!$G$28,0,10*ROW('Water Data'!G1)))</f>
        <v>Yes</v>
      </c>
      <c r="CF7" s="34" t="str">
        <f ca="1">+IF(OFFSET('Water Data'!$G$29,0,10*ROW('Water Data'!G1))="","",OFFSET('Water Data'!$G$29,0,10*ROW('Water Data'!G1)))</f>
        <v/>
      </c>
      <c r="CG7" s="34" t="str">
        <f ca="1">+IF(OFFSET('Water Data'!$G$30,0,10*ROW('Water Data'!G1))="","",OFFSET('Water Data'!$G$30,0,10*ROW('Water Data'!G1)))</f>
        <v/>
      </c>
      <c r="CH7" s="34" t="str">
        <f ca="1">+IF(OFFSET('Water Data'!$H$28,0,10*ROW('Water Data'!H1))="","",OFFSET('Water Data'!$H$28,0,10*ROW('Water Data'!H1)))</f>
        <v>Yes</v>
      </c>
      <c r="CI7" s="34" t="str">
        <f ca="1">+IF(OFFSET('Water Data'!$H$29,0,10*ROW('Water Data'!H1))="","",OFFSET('Water Data'!$H$29,0,10*ROW('Water Data'!H1)))</f>
        <v/>
      </c>
      <c r="CJ7" s="34" t="str">
        <f ca="1">+IF(OFFSET('Water Data'!$H$30,0,10*ROW('Water Data'!H1))="","",OFFSET('Water Data'!$H$30,0,10*ROW('Water Data'!H1)))</f>
        <v/>
      </c>
      <c r="CK7" s="34" t="str">
        <f ca="1">+IF(OFFSET('Sanitation Data'!$C$29,0,10*ROW('Sanitation Data'!C1))="","",OFFSET('Sanitation Data'!$C$29,0,10*ROW('Sanitation Data'!C1)))</f>
        <v>Yes</v>
      </c>
      <c r="CL7" s="34" t="str">
        <f ca="1">+IF(OFFSET('Sanitation Data'!$C$30,0,10*ROW('Sanitation Data'!C1))="","",OFFSET('Sanitation Data'!$C$30,0,10*ROW('Sanitation Data'!C1)))</f>
        <v/>
      </c>
      <c r="CM7" s="34" t="str">
        <f ca="1">+IF(OFFSET('Sanitation Data'!$C$31,0,10*ROW('Sanitation Data'!C1))="","",OFFSET('Sanitation Data'!$C$31,0,10*ROW('Sanitation Data'!C1)))</f>
        <v/>
      </c>
      <c r="CN7" s="34" t="str">
        <f ca="1">+IF(OFFSET('Sanitation Data'!$C$32,0,10*ROW('Sanitation Data'!C1))="","",OFFSET('Sanitation Data'!$C$32,0,10*ROW('Sanitation Data'!C1)))</f>
        <v/>
      </c>
      <c r="CO7" s="34" t="str">
        <f ca="1">+IF(OFFSET('Sanitation Data'!$C$33,0,10*ROW('Sanitation Data'!C1))="","",OFFSET('Sanitation Data'!$C$33,0,10*ROW('Sanitation Data'!C1)))</f>
        <v/>
      </c>
      <c r="CP7" s="34" t="str">
        <f ca="1">+IF(OFFSET('Sanitation Data'!$D$29,0,10*ROW('Sanitation Data'!D1))="","",OFFSET('Sanitation Data'!$D$29,0,10*ROW('Sanitation Data'!D1)))</f>
        <v/>
      </c>
      <c r="CQ7" s="34" t="str">
        <f ca="1">+IF(OFFSET('Sanitation Data'!$D$30,0,10*ROW('Sanitation Data'!D1))="","",OFFSET('Sanitation Data'!$D$30,0,10*ROW('Sanitation Data'!D1)))</f>
        <v/>
      </c>
      <c r="CR7" s="34" t="str">
        <f ca="1">+IF(OFFSET('Sanitation Data'!$D$31,0,10*ROW('Sanitation Data'!D1))="","",OFFSET('Sanitation Data'!$D$31,0,10*ROW('Sanitation Data'!D1)))</f>
        <v/>
      </c>
      <c r="CS7" s="34" t="str">
        <f ca="1">+IF(OFFSET('Sanitation Data'!$D$32,0,10*ROW('Sanitation Data'!D1))="","",OFFSET('Sanitation Data'!$D$32,0,10*ROW('Sanitation Data'!D1)))</f>
        <v/>
      </c>
      <c r="CT7" s="34" t="str">
        <f ca="1">+IF(OFFSET('Sanitation Data'!$D$33,0,10*ROW('Sanitation Data'!D1))="","",OFFSET('Sanitation Data'!$D$33,0,10*ROW('Sanitation Data'!D1)))</f>
        <v/>
      </c>
      <c r="CU7" s="34" t="str">
        <f ca="1">+IF(OFFSET('Sanitation Data'!$E$29,0,10*ROW('Sanitation Data'!E1))="","",OFFSET('Sanitation Data'!$E$29,0,10*ROW('Sanitation Data'!E1)))</f>
        <v/>
      </c>
      <c r="CV7" s="34" t="str">
        <f ca="1">+IF(OFFSET('Sanitation Data'!$E$30,0,10*ROW('Sanitation Data'!E1))="","",OFFSET('Sanitation Data'!$E$30,0,10*ROW('Sanitation Data'!E1)))</f>
        <v/>
      </c>
      <c r="CW7" s="34" t="str">
        <f ca="1">+IF(OFFSET('Sanitation Data'!$E$31,0,10*ROW('Sanitation Data'!E1))="","",OFFSET('Sanitation Data'!$E$31,0,10*ROW('Sanitation Data'!E1)))</f>
        <v/>
      </c>
      <c r="CX7" s="34" t="str">
        <f ca="1">+IF(OFFSET('Sanitation Data'!$E$32,0,10*ROW('Sanitation Data'!E1))="","",OFFSET('Sanitation Data'!$E$32,0,10*ROW('Sanitation Data'!E1)))</f>
        <v/>
      </c>
      <c r="CY7" s="34" t="str">
        <f ca="1">+IF(OFFSET('Sanitation Data'!$E$33,0,10*ROW('Sanitation Data'!E1))="","",OFFSET('Sanitation Data'!$E$33,0,10*ROW('Sanitation Data'!E1)))</f>
        <v/>
      </c>
      <c r="CZ7" s="34" t="str">
        <f ca="1">+IF(OFFSET('Sanitation Data'!$F$29,0,10*ROW('Sanitation Data'!F1))="","",OFFSET('Sanitation Data'!$F$29,0,10*ROW('Sanitation Data'!F1)))</f>
        <v/>
      </c>
      <c r="DA7" s="34" t="str">
        <f ca="1">+IF(OFFSET('Sanitation Data'!$F$30,0,10*ROW('Sanitation Data'!F1))="","",OFFSET('Sanitation Data'!$F$30,0,10*ROW('Sanitation Data'!F1)))</f>
        <v/>
      </c>
      <c r="DB7" s="34" t="str">
        <f ca="1">+IF(OFFSET('Sanitation Data'!$F$31,0,10*ROW('Sanitation Data'!F1))="","",OFFSET('Sanitation Data'!$F$31,0,10*ROW('Sanitation Data'!F1)))</f>
        <v/>
      </c>
      <c r="DC7" s="34" t="str">
        <f ca="1">+IF(OFFSET('Sanitation Data'!$F$32,0,10*ROW('Sanitation Data'!F1))="","",OFFSET('Sanitation Data'!$F$32,0,10*ROW('Sanitation Data'!F1)))</f>
        <v/>
      </c>
      <c r="DD7" s="34" t="str">
        <f ca="1">+IF(OFFSET('Sanitation Data'!$F$33,0,10*ROW('Sanitation Data'!F1))="","",OFFSET('Sanitation Data'!$F$33,0,10*ROW('Sanitation Data'!F1)))</f>
        <v/>
      </c>
      <c r="DE7" s="34" t="str">
        <f ca="1">+IF(OFFSET('Sanitation Data'!$G$29,0,10*ROW('Sanitation Data'!G1))="","",OFFSET('Sanitation Data'!$G$29,0,10*ROW('Sanitation Data'!G1)))</f>
        <v>Yes</v>
      </c>
      <c r="DF7" s="34" t="str">
        <f ca="1">+IF(OFFSET('Sanitation Data'!$G$30,0,10*ROW('Sanitation Data'!G1))="","",OFFSET('Sanitation Data'!$G$30,0,10*ROW('Sanitation Data'!G1)))</f>
        <v/>
      </c>
      <c r="DG7" s="34" t="str">
        <f ca="1">+IF(OFFSET('Sanitation Data'!$G$31,0,10*ROW('Sanitation Data'!G1))="","",OFFSET('Sanitation Data'!$G$31,0,10*ROW('Sanitation Data'!G1)))</f>
        <v/>
      </c>
      <c r="DH7" s="34" t="str">
        <f ca="1">+IF(OFFSET('Sanitation Data'!$G$32,0,10*ROW('Sanitation Data'!G1))="","",OFFSET('Sanitation Data'!$G$32,0,10*ROW('Sanitation Data'!G1)))</f>
        <v/>
      </c>
      <c r="DI7" s="34" t="str">
        <f ca="1">+IF(OFFSET('Sanitation Data'!$G$33,0,10*ROW('Sanitation Data'!G1))="","",OFFSET('Sanitation Data'!$G$33,0,10*ROW('Sanitation Data'!G1)))</f>
        <v/>
      </c>
      <c r="DJ7" s="34" t="str">
        <f ca="1">+IF(OFFSET('Sanitation Data'!$H$29,0,10*ROW('Sanitation Data'!H1))="","",OFFSET('Sanitation Data'!$H$29,0,10*ROW('Sanitation Data'!H1)))</f>
        <v>Yes</v>
      </c>
      <c r="DK7" s="34" t="str">
        <f ca="1">+IF(OFFSET('Sanitation Data'!$H$30,0,10*ROW('Sanitation Data'!H1))="","",OFFSET('Sanitation Data'!$H$30,0,10*ROW('Sanitation Data'!H1)))</f>
        <v/>
      </c>
      <c r="DL7" s="34" t="str">
        <f ca="1">+IF(OFFSET('Sanitation Data'!$H$31,0,10*ROW('Sanitation Data'!H1))="","",OFFSET('Sanitation Data'!$H$31,0,10*ROW('Sanitation Data'!H1)))</f>
        <v/>
      </c>
      <c r="DM7" s="34" t="str">
        <f ca="1">+IF(OFFSET('Sanitation Data'!$H$32,0,10*ROW('Sanitation Data'!H1))="","",OFFSET('Sanitation Data'!$H$32,0,10*ROW('Sanitation Data'!H1)))</f>
        <v/>
      </c>
      <c r="DN7" s="34" t="str">
        <f ca="1">+IF(OFFSET('Sanitation Data'!$H$33,0,10*ROW('Sanitation Data'!H1))="","",OFFSET('Sanitation Data'!$H$33,0,10*ROW('Sanitation Data'!H1)))</f>
        <v/>
      </c>
      <c r="DO7" s="34" t="str">
        <f ca="1">+IF(OFFSET('Hygiene Data'!$C$12,0,10*ROW('Hygiene Data'!C1))="","",OFFSET('Hygiene Data'!$C$12,0,10*ROW('Hygiene Data'!C1)))</f>
        <v/>
      </c>
      <c r="DP7" s="34" t="str">
        <f ca="1">+IF(OFFSET('Hygiene Data'!$C$13,0,10*ROW('Hygiene Data'!C1))="","",OFFSET('Hygiene Data'!$C$13,0,10*ROW('Hygiene Data'!C1)))</f>
        <v/>
      </c>
      <c r="DQ7" s="34" t="str">
        <f ca="1">+IF(OFFSET('Hygiene Data'!$C$14,0,10*ROW('Hygiene Data'!C1))="","",OFFSET('Hygiene Data'!$C$14,0,10*ROW('Hygiene Data'!C1)))</f>
        <v/>
      </c>
      <c r="DR7" s="34" t="str">
        <f ca="1">+IF(OFFSET('Hygiene Data'!$D$12,0,10*ROW('Hygiene Data'!D1))="","",OFFSET('Hygiene Data'!$D$12,0,10*ROW('Hygiene Data'!D1)))</f>
        <v/>
      </c>
      <c r="DS7" s="34" t="str">
        <f ca="1">+IF(OFFSET('Hygiene Data'!$D$13,0,10*ROW('Hygiene Data'!D1))="","",OFFSET('Hygiene Data'!$D$13,0,10*ROW('Hygiene Data'!D1)))</f>
        <v/>
      </c>
      <c r="DT7" s="34" t="str">
        <f ca="1">+IF(OFFSET('Hygiene Data'!$D$14,0,10*ROW('Hygiene Data'!D1))="","",OFFSET('Hygiene Data'!$D$14,0,10*ROW('Hygiene Data'!D1)))</f>
        <v/>
      </c>
      <c r="DU7" s="34" t="str">
        <f ca="1">+IF(OFFSET('Hygiene Data'!$E$12,0,10*ROW('Hygiene Data'!E1))="","",OFFSET('Hygiene Data'!$E$12,0,10*ROW('Hygiene Data'!E1)))</f>
        <v/>
      </c>
      <c r="DV7" s="34" t="str">
        <f ca="1">+IF(OFFSET('Hygiene Data'!$E$13,0,10*ROW('Hygiene Data'!E1))="","",OFFSET('Hygiene Data'!$E$13,0,10*ROW('Hygiene Data'!E1)))</f>
        <v/>
      </c>
      <c r="DW7" s="34" t="str">
        <f ca="1">+IF(OFFSET('Hygiene Data'!$E$14,0,10*ROW('Hygiene Data'!E1))="","",OFFSET('Hygiene Data'!$E$14,0,10*ROW('Hygiene Data'!E1)))</f>
        <v/>
      </c>
      <c r="DX7" s="34" t="str">
        <f ca="1">+IF(OFFSET('Hygiene Data'!$F$12,0,10*ROW('Hygiene Data'!F1))="","",OFFSET('Hygiene Data'!$F$12,0,10*ROW('Hygiene Data'!F1)))</f>
        <v/>
      </c>
      <c r="DY7" s="34" t="str">
        <f ca="1">+IF(OFFSET('Hygiene Data'!$F$13,0,10*ROW('Hygiene Data'!F1))="","",OFFSET('Hygiene Data'!$F$13,0,10*ROW('Hygiene Data'!F1)))</f>
        <v/>
      </c>
      <c r="DZ7" s="34" t="str">
        <f ca="1">+IF(OFFSET('Hygiene Data'!$F$14,0,10*ROW('Hygiene Data'!F1))="","",OFFSET('Hygiene Data'!$F$14,0,10*ROW('Hygiene Data'!F1)))</f>
        <v/>
      </c>
      <c r="EA7" s="34" t="str">
        <f ca="1">+IF(OFFSET('Hygiene Data'!$G$12,0,10*ROW('Hygiene Data'!G1))="","",OFFSET('Hygiene Data'!$G$12,0,10*ROW('Hygiene Data'!G1)))</f>
        <v/>
      </c>
      <c r="EB7" s="34" t="str">
        <f ca="1">+IF(OFFSET('Hygiene Data'!$G$13,0,10*ROW('Hygiene Data'!G1))="","",OFFSET('Hygiene Data'!$G$13,0,10*ROW('Hygiene Data'!G1)))</f>
        <v/>
      </c>
      <c r="EC7" s="34" t="str">
        <f ca="1">+IF(OFFSET('Hygiene Data'!$G$14,0,10*ROW('Hygiene Data'!G1))="","",OFFSET('Hygiene Data'!$G$14,0,10*ROW('Hygiene Data'!G1)))</f>
        <v/>
      </c>
      <c r="ED7" s="34" t="str">
        <f ca="1">+IF(OFFSET('Hygiene Data'!$H$12,0,10*ROW('Hygiene Data'!H1))="","",OFFSET('Hygiene Data'!$H$12,0,10*ROW('Hygiene Data'!H1)))</f>
        <v/>
      </c>
      <c r="EE7" s="34" t="str">
        <f ca="1">+IF(OFFSET('Hygiene Data'!$H$13,0,10*ROW('Hygiene Data'!H1))="","",OFFSET('Hygiene Data'!$H$13,0,10*ROW('Hygiene Data'!H1)))</f>
        <v/>
      </c>
      <c r="EF7" s="34" t="str">
        <f ca="1">+IF(OFFSET('Hygiene Data'!$H$14,0,10*ROW('Hygiene Data'!H1))="","",OFFSET('Hygiene Data'!$H$14,0,10*ROW('Hygiene Data'!H1)))</f>
        <v/>
      </c>
    </row>
    <row r="8" spans="1:136" x14ac:dyDescent="0.2">
      <c r="A8" s="50" t="str">
        <f ca="1">+IF(OFFSET('Water Data'!$B$1,0,10*ROW('Water Data'!B2))="","",OFFSET('Water Data'!$B$1,0,10*ROW('Water Data'!B2)))</f>
        <v>EMIS02</v>
      </c>
      <c r="B8" s="50" t="str">
        <f ca="1">+IF(OFFSET('Water Data'!$A$3,0,10*ROW('Water Data'!A2))="","",OFFSET('Water Data'!$A$3,0,10*ROW('Water Data'!A2)))</f>
        <v>EMIS</v>
      </c>
      <c r="C8" s="50">
        <f ca="1">+IF(OFFSET('Water Data'!$C$3,0,10*ROW('Water Data'!C2))="","",OFFSET('Water Data'!$C$3,0,10*ROW('Water Data'!C2)))</f>
        <v>2002</v>
      </c>
      <c r="D8" s="133">
        <f ca="1">+IF(AND(ISNUMBER(OFFSET('Water Data'!$C$5,0,10*ROW('Water Data'!C2))),BS8="Yes"),100-OFFSET('Water Data'!$C$5,0,10*ROW('Water Data'!C2)),IF(AND(ISNUMBER(OFFSET('Water Data'!$C$5,0,10*ROW('Water Data'!C2))),BS8="No",ISNUMBER(OFFSET('Water Data'!$C$5,0,10*ROW('Water Data'!C2)))),CONCATENATE("[",ROUND(100-OFFSET('Water Data'!$C$5,0,10*ROW('Water Data'!C2)),0),"]"),IF(AND(ISNUMBER(OFFSET('Water Data'!$C$5,0,10*ROW('Water Data'!C2))),BS8="",ISNUMBER(OFFSET('Water Data'!$C$5,0,10*ROW('Water Data'!C2)))),100-OFFSET('Water Data'!$C$5,0,10*ROW('Water Data'!C2)),NA())))</f>
        <v>46.401515029414128</v>
      </c>
      <c r="E8" s="133" t="e">
        <f ca="1">+IF(AND(ISNUMBER(OFFSET('Water Data'!$C$7,0,10*ROW('Water Data'!D2))),BT8="Yes"),OFFSET('Water Data'!$C$7,0,10*ROW('Water Data'!C2)),IF(AND(ISNUMBER(OFFSET('Water Data'!$C$7,0,10*ROW('Water Data'!C2))),BT8="No",ISNUMBER(OFFSET('Water Data'!$C$7,0,10*ROW('Water Data'!C2)))),CONCATENATE("[",ROUND(OFFSET('Water Data'!$C$7,0,10*ROW('Water Data'!C2)),0),"]"),IF(AND(ISNUMBER(OFFSET('Water Data'!$C$7,0,10*ROW('Water Data'!C2))),BT8="",ISNUMBER(OFFSET('Water Data'!$C$7,0,10*ROW('Water Data'!C2)))),OFFSET('Water Data'!$C$7,0,10*ROW('Water Data'!C2)),NA())))</f>
        <v>#N/A</v>
      </c>
      <c r="F8" s="133" t="e">
        <f ca="1">+IF(AND(ISNUMBER(OFFSET('Water Data'!$C$10,0,10*ROW('Water Data'!C2))),BU8="Yes"),OFFSET('Water Data'!$C$10,0,10*ROW('Water Data'!C2)),IF(AND(ISNUMBER(OFFSET('Water Data'!$C$10,0,10*ROW('Water Data'!C2))),BU8="No",ISNUMBER(OFFSET('Water Data'!$C$10,0,10*ROW('Water Data'!C2)))),CONCATENATE("[",ROUND(OFFSET('Water Data'!$C$10,0,10*ROW('Water Data'!C2)),0),"]"),IF(AND(ISNUMBER(OFFSET('Water Data'!$C$10,0,10*ROW('Water Data'!C2))),BU8="",ISNUMBER(OFFSET('Water Data'!$C$10,0,10*ROW('Water Data'!C2)))),OFFSET('Water Data'!$C$10,0,10*ROW('Water Data'!C2)),NA())))</f>
        <v>#N/A</v>
      </c>
      <c r="G8" s="133" t="e">
        <f ca="1">+IF(AND(ISNUMBER(OFFSET('Water Data'!$D$5,0,10*ROW('Water Data'!D2))),BV8="Yes"),100-OFFSET('Water Data'!$D$5,0,10*ROW('Water Data'!D2)),IF(AND(ISNUMBER(OFFSET('Water Data'!$D$5,0,10*ROW('Water Data'!D2))),BV8="No",ISNUMBER(OFFSET('Water Data'!$D$5,0,10*ROW('Water Data'!D2)))),CONCATENATE("[",ROUND(100-OFFSET('Water Data'!$D$5,0,10*ROW('Water Data'!D2)),0),"]"),IF(AND(ISNUMBER(OFFSET('Water Data'!$D$5,0,10*ROW('Water Data'!D2))),BV8="",ISNUMBER(OFFSET('Water Data'!$D$5,0,10*ROW('Water Data'!D2)))),100-OFFSET('Water Data'!$D$5,0,10*ROW('Water Data'!D2)),NA())))</f>
        <v>#N/A</v>
      </c>
      <c r="H8" s="133" t="e">
        <f ca="1">+IF(AND(ISNUMBER(OFFSET('Water Data'!$D$7,0,10*ROW('Water Data'!D2))),BW8="Yes"),OFFSET('Water Data'!$D$7,0,10*ROW('Water Data'!D2)),IF(AND(ISNUMBER(OFFSET('Water Data'!$D$7,0,10*ROW('Water Data'!D2))),BW8="No",ISNUMBER(OFFSET('Water Data'!$D$7,0,10*ROW('Water Data'!D2)))),CONCATENATE("[",ROUND(OFFSET('Water Data'!$C$7,0,10*ROW('Water Data'!D2)),0),"]"),IF(AND(ISNUMBER(OFFSET('Water Data'!$D$7,0,10*ROW('Water Data'!D2))),BW8="",ISNUMBER(OFFSET('Water Data'!$D$7,0,10*ROW('Water Data'!D2)))),OFFSET('Water Data'!$D$7,0,10*ROW('Water Data'!D2)),NA())))</f>
        <v>#N/A</v>
      </c>
      <c r="I8" s="133" t="e">
        <f ca="1">+IF(AND(ISNUMBER(OFFSET('Water Data'!$D$10,0,10*ROW('Water Data'!D2))),BX8="Yes"),OFFSET('Water Data'!$D$10,0,10*ROW('Water Data'!D2)),IF(AND(ISNUMBER(OFFSET('Water Data'!$D$10,0,10*ROW('Water Data'!D2))),BX8="No",ISNUMBER(OFFSET('Water Data'!$D$10,0,10*ROW('Water Data'!D2)))),CONCATENATE("[",ROUND(OFFSET('Water Data'!$D$10,0,10*ROW('Water Data'!D2)),0),"]"),IF(AND(ISNUMBER(OFFSET('Water Data'!$D$10,0,10*ROW('Water Data'!D2))),BX8="",ISNUMBER(OFFSET('Water Data'!$D$10,0,10*ROW('Water Data'!D2)))),OFFSET('Water Data'!$D$10,0,10*ROW('Water Data'!D2)),NA())))</f>
        <v>#N/A</v>
      </c>
      <c r="J8" s="133" t="e">
        <f ca="1">+IF(AND(ISNUMBER(OFFSET('Water Data'!$E$5,0,10*ROW('Water Data'!E2))),BY8="Yes"),100-OFFSET('Water Data'!$E$5,0,10*ROW('Water Data'!E2)),IF(AND(ISNUMBER(OFFSET('Water Data'!$E$5,0,10*ROW('Water Data'!E2))),BY8="No",ISNUMBER(OFFSET('Water Data'!$E$5,0,10*ROW('Water Data'!E2)))),CONCATENATE("[",ROUND(100-OFFSET('Water Data'!$E$5,0,10*ROW('Water Data'!E2)),0),"]"),IF(AND(ISNUMBER(OFFSET('Water Data'!$E$5,0,10*ROW('Water Data'!E2))),BY8="",ISNUMBER(OFFSET('Water Data'!$E$5,0,10*ROW('Water Data'!E2)))),100-OFFSET('Water Data'!$E$5,0,10*ROW('Water Data'!E2)),NA())))</f>
        <v>#N/A</v>
      </c>
      <c r="K8" s="133" t="e">
        <f ca="1">+IF(AND(ISNUMBER(OFFSET('Water Data'!$E$7,0,10*ROW('Water Data'!E2))),BZ8="Yes"),OFFSET('Water Data'!$E$7,0,10*ROW('Water Data'!E2)),IF(AND(ISNUMBER(OFFSET('Water Data'!$E$7,0,10*ROW('Water Data'!E2))),BZ8="No",ISNUMBER(OFFSET('Water Data'!$E$7,0,10*ROW('Water Data'!E2)))),CONCATENATE("[",ROUND(OFFSET('Water Data'!$E$7,0,10*ROW('Water Data'!E2)),0),"]"),IF(AND(ISNUMBER(OFFSET('Water Data'!$E$7,0,10*ROW('Water Data'!E2))),BZ8="",ISNUMBER(OFFSET('Water Data'!$E$7,0,10*ROW('Water Data'!E2)))),OFFSET('Water Data'!$E$7,0,10*ROW('Water Data'!E2)),NA())))</f>
        <v>#N/A</v>
      </c>
      <c r="L8" s="133" t="e">
        <f ca="1">+IF(AND(ISNUMBER(OFFSET('Water Data'!$E$10,0,10*ROW('Water Data'!E2))),CA8="Yes"),OFFSET('Water Data'!$E$10,0,10*ROW('Water Data'!E2)),IF(AND(ISNUMBER(OFFSET('Water Data'!$E$10,0,10*ROW('Water Data'!E2))),CA8="No",ISNUMBER(OFFSET('Water Data'!$E$10,0,10*ROW('Water Data'!E2)))),CONCATENATE("[",ROUND(OFFSET('Water Data'!$E$10,0,10*ROW('Water Data'!E2)),0),"]"),IF(AND(ISNUMBER(OFFSET('Water Data'!$E$10,0,10*ROW('Water Data'!E2))),CA8="",ISNUMBER(OFFSET('Water Data'!$E$10,0,10*ROW('Water Data'!E2)))),OFFSET('Water Data'!$E$10,0,10*ROW('Water Data'!E2)),NA())))</f>
        <v>#N/A</v>
      </c>
      <c r="M8" s="133" t="e">
        <f ca="1">+IF(AND(ISNUMBER(OFFSET('Water Data'!$F$5,0,10*ROW('Water Data'!F2))),CB8="Yes"),100-OFFSET('Water Data'!$F$5,0,10*ROW('Water Data'!F2)),IF(AND(ISNUMBER(OFFSET('Water Data'!$F$5,0,10*ROW('Water Data'!F2))),CB8="No",ISNUMBER(OFFSET('Water Data'!$F$5,0,10*ROW('Water Data'!F2)))),CONCATENATE("[",ROUND(100-OFFSET('Water Data'!$F$5,0,10*ROW('Water Data'!F2)),0),"]"),IF(AND(ISNUMBER(OFFSET('Water Data'!$F$5,0,10*ROW('Water Data'!F2))),CB8="",ISNUMBER(OFFSET('Water Data'!$F$5,0,10*ROW('Water Data'!F2)))),100-OFFSET('Water Data'!$F$5,0,10*ROW('Water Data'!F2)),NA())))</f>
        <v>#N/A</v>
      </c>
      <c r="N8" s="133" t="e">
        <f ca="1">+IF(AND(ISNUMBER(OFFSET('Water Data'!$F$7,0,10*ROW('Water Data'!F2))),CC8="Yes"),OFFSET('Water Data'!$F$7,0,10*ROW('Water Data'!F2)),IF(AND(ISNUMBER(OFFSET('Water Data'!$F$7,0,10*ROW('Water Data'!F2))),CC8="No",ISNUMBER(OFFSET('Water Data'!$F$7,0,10*ROW('Water Data'!F2)))),CONCATENATE("[",ROUND(OFFSET('Water Data'!$F$7,0,10*ROW('Water Data'!F2)),0),"]"),IF(AND(ISNUMBER(OFFSET('Water Data'!$F$7,0,10*ROW('Water Data'!F2))),CC8="",ISNUMBER(OFFSET('Water Data'!$F$7,0,10*ROW('Water Data'!F2)))),OFFSET('Water Data'!$F$7,0,10*ROW('Water Data'!F2)),NA())))</f>
        <v>#N/A</v>
      </c>
      <c r="O8" s="133" t="e">
        <f ca="1">+IF(AND(ISNUMBER(OFFSET('Water Data'!$F$10,0,10*ROW('Water Data'!F2))),CD8="Yes"),OFFSET('Water Data'!$F$10,0,10*ROW('Water Data'!F2)),IF(AND(ISNUMBER(OFFSET('Water Data'!$F$10,0,10*ROW('Water Data'!F2))),CD8="No",ISNUMBER(OFFSET('Water Data'!$F$10,0,10*ROW('Water Data'!F2)))),CONCATENATE("[",ROUND(OFFSET('Water Data'!$F$10,0,10*ROW('Water Data'!F2)),0),"]"),IF(AND(ISNUMBER(OFFSET('Water Data'!$F$10,0,10*ROW('Water Data'!F2))),CD8="",ISNUMBER(OFFSET('Water Data'!$F$10,0,10*ROW('Water Data'!F2)))),OFFSET('Water Data'!$F$10,0,10*ROW('Water Data'!F2)),NA())))</f>
        <v>#N/A</v>
      </c>
      <c r="P8" s="133">
        <f ca="1">+IF(AND(ISNUMBER(OFFSET('Water Data'!$G$5,0,10*ROW('Water Data'!G2))),CE8="Yes"),100-OFFSET('Water Data'!$G$5,0,10*ROW('Water Data'!G2)),IF(AND(ISNUMBER(OFFSET('Water Data'!$G$5,0,10*ROW('Water Data'!G2))),CE8="No",ISNUMBER(OFFSET('Water Data'!$G$5,0,10*ROW('Water Data'!G2)))),CONCATENATE("[",ROUND(100-OFFSET('Water Data'!$G$5,0,10*ROW('Water Data'!G2)),0),"]"),IF(AND(ISNUMBER(OFFSET('Water Data'!$G$5,0,10*ROW('Water Data'!G2))),CE8="",ISNUMBER(OFFSET('Water Data'!$G$5,0,10*ROW('Water Data'!G2)))),100-OFFSET('Water Data'!$G$5,0,10*ROW('Water Data'!G2)),NA())))</f>
        <v>45.411063230297501</v>
      </c>
      <c r="Q8" s="133" t="e">
        <f ca="1">+IF(AND(ISNUMBER(OFFSET('Water Data'!$G$7,0,10*ROW('Water Data'!G2))),CF8="Yes"),OFFSET('Water Data'!$G$7,0,10*ROW('Water Data'!G2)),IF(AND(ISNUMBER(OFFSET('Water Data'!$G$7,0,10*ROW('Water Data'!G2))),CF8="No",ISNUMBER(OFFSET('Water Data'!$G$7,0,10*ROW('Water Data'!G2)))),CONCATENATE("[",ROUND(OFFSET('Water Data'!$G$7,0,10*ROW('Water Data'!G2)),0),"]"),IF(AND(ISNUMBER(OFFSET('Water Data'!$G$7,0,10*ROW('Water Data'!G2))),CF8="",ISNUMBER(OFFSET('Water Data'!$G$7,0,10*ROW('Water Data'!G2)))),OFFSET('Water Data'!$G$7,0,10*ROW('Water Data'!G2)),NA())))</f>
        <v>#N/A</v>
      </c>
      <c r="R8" s="133" t="e">
        <f ca="1">+IF(AND(ISNUMBER(OFFSET('Water Data'!$G$10,0,10*ROW('Water Data'!G2))),CG8="Yes"),OFFSET('Water Data'!$G$10,0,10*ROW('Water Data'!G2)),IF(AND(ISNUMBER(OFFSET('Water Data'!$G$10,0,10*ROW('Water Data'!G2))),CG8="No",ISNUMBER(OFFSET('Water Data'!$G$10,0,10*ROW('Water Data'!G2)))),CONCATENATE("[",ROUND(OFFSET('Water Data'!$G$10,0,10*ROW('Water Data'!G2)),0),"]"),IF(AND(ISNUMBER(OFFSET('Water Data'!$G$10,0,10*ROW('Water Data'!G2))),CG8="",ISNUMBER(OFFSET('Water Data'!$G$10,0,10*ROW('Water Data'!G2)))),OFFSET('Water Data'!$G$10,0,10*ROW('Water Data'!G2)),NA())))</f>
        <v>#N/A</v>
      </c>
      <c r="S8" s="133">
        <f ca="1">+IF(AND(ISNUMBER(OFFSET('Water Data'!$H$5,0,10*ROW('Water Data'!H2))),CH8="Yes"),100-OFFSET('Water Data'!$H$5,0,10*ROW('Water Data'!H2)),IF(AND(ISNUMBER(OFFSET('Water Data'!$H$5,0,10*ROW('Water Data'!H2))),CH8="No",ISNUMBER(OFFSET('Water Data'!$H$5,0,10*ROW('Water Data'!H2)))),CONCATENATE("[",ROUND(100-OFFSET('Water Data'!$H$5,0,10*ROW('Water Data'!H2)),0),"]"),IF(AND(ISNUMBER(OFFSET('Water Data'!$H$5,0,10*ROW('Water Data'!H2))),CH8="",ISNUMBER(OFFSET('Water Data'!$H$5,0,10*ROW('Water Data'!H2)))),100-OFFSET('Water Data'!$H$5,0,10*ROW('Water Data'!H2)),NA())))</f>
        <v>79.427272727272737</v>
      </c>
      <c r="T8" s="133" t="e">
        <f ca="1">+IF(AND(ISNUMBER(OFFSET('Water Data'!$H$7,0,10*ROW('Water Data'!H2))),CI8="Yes"),OFFSET('Water Data'!$H$7,0,10*ROW('Water Data'!H2)),IF(AND(ISNUMBER(OFFSET('Water Data'!$H$7,0,10*ROW('Water Data'!H2))),CI8="No",ISNUMBER(OFFSET('Water Data'!$H$7,0,10*ROW('Water Data'!H2)))),CONCATENATE("[",ROUND(OFFSET('Water Data'!$H$7,0,10*ROW('Water Data'!H2)),0),"]"),IF(AND(ISNUMBER(OFFSET('Water Data'!$H$7,0,10*ROW('Water Data'!H2))),CI8="",ISNUMBER(OFFSET('Water Data'!$H$7,0,10*ROW('Water Data'!H2)))),OFFSET('Water Data'!$H$7,0,10*ROW('Water Data'!H2)),NA())))</f>
        <v>#N/A</v>
      </c>
      <c r="U8" s="133" t="e">
        <f ca="1">+IF(AND(ISNUMBER(OFFSET('Water Data'!$H$10,0,10*ROW('Water Data'!H2))),CJ8="Yes"),OFFSET('Water Data'!$H$10,0,10*ROW('Water Data'!H2)),IF(AND(ISNUMBER(OFFSET('Water Data'!$H$10,0,10*ROW('Water Data'!H2))),CJ8="No",ISNUMBER(OFFSET('Water Data'!$H$10,0,10*ROW('Water Data'!H2)))),CONCATENATE("[",ROUND(OFFSET('Water Data'!$H$10,0,10*ROW('Water Data'!H2)),0),"]"),IF(AND(ISNUMBER(OFFSET('Water Data'!$H$10,0,10*ROW('Water Data'!H2))),CJ8="",ISNUMBER(OFFSET('Water Data'!$H$10,0,10*ROW('Water Data'!H2)))),OFFSET('Water Data'!$H$10,0,10*ROW('Water Data'!H2)),NA())))</f>
        <v>#N/A</v>
      </c>
      <c r="V8" s="134">
        <f ca="1">+IF(AND(ISNUMBER(OFFSET('Sanitation Data'!$C$5,0,10*ROW('Sanitation Data'!C2))),CK8="Yes"),100-OFFSET('Sanitation Data'!$C$5,0,10*ROW('Sanitation Data'!C2)),IF(AND(ISNUMBER(OFFSET('Sanitation Data'!$C$5,0,10*ROW('Sanitation Data'!C2))),CK8="No",ISNUMBER(OFFSET('Sanitation Data'!$C$5,0,10*ROW('Sanitation Data'!C2)))),CONCATENATE("[",ROUND(100-OFFSET('Sanitation Data'!$C$5,0,10*ROW('Sanitation Data'!C2)),0),"]"),IF(AND(ISNUMBER(OFFSET('Sanitation Data'!$C$5,0,10*ROW('Sanitation Data'!C2))),CK8="",ISNUMBER(OFFSET('Sanitation Data'!$C$5,0,10*ROW('Sanitation Data'!C2)))),100-OFFSET('Sanitation Data'!$C$5,0,10*ROW('Sanitation Data'!C2)),NA())))</f>
        <v>74.935853009912165</v>
      </c>
      <c r="W8" s="134" t="e">
        <f ca="1">+IF(AND(ISNUMBER(OFFSET('Sanitation Data'!$C$7,0,10*ROW('Sanitation Data'!C2))),CL8="Yes"),OFFSET('Sanitation Data'!$C$7,0,10*ROW('Sanitation Data'!C2)),IF(AND(ISNUMBER(OFFSET('Sanitation Data'!$C$7,0,10*ROW('Sanitation Data'!C2))),CL8="No",ISNUMBER(OFFSET('Sanitation Data'!$C$7,0,10*ROW('Sanitation Data'!C2)))),CONCATENATE("[",ROUND(OFFSET('Sanitation Data'!$C$7,0,10*ROW('Sanitation Data'!C2)),0),"]"),IF(AND(ISNUMBER(OFFSET('Sanitation Data'!$C$7,0,10*ROW('Sanitation Data'!C2))),CL8="",ISNUMBER(OFFSET('Sanitation Data'!$C$7,0,10*ROW('Sanitation Data'!C2)))),OFFSET('Sanitation Data'!$C$7,0,10*ROW('Sanitation Data'!C2)),NA())))</f>
        <v>#N/A</v>
      </c>
      <c r="X8" s="134" t="e">
        <f ca="1">+IF(AND(ISNUMBER(OFFSET('Sanitation Data'!$C$11,0,10*ROW('Sanitation Data'!C2))),CM8="Yes"),OFFSET('Sanitation Data'!$C$11,0,10*ROW('Sanitation Data'!C2)),IF(AND(ISNUMBER(OFFSET('Sanitation Data'!$C$11,0,10*ROW('Sanitation Data'!C2))),CM8="No",ISNUMBER(OFFSET('Sanitation Data'!$C$11,0,10*ROW('Sanitation Data'!C2)))),CONCATENATE("[",ROUND(OFFSET('Sanitation Data'!$C$11,0,10*ROW('Sanitation Data'!C2)),0),"]"),IF(AND(ISNUMBER(OFFSET('Sanitation Data'!$C$11,0,10*ROW('Sanitation Data'!C2))),CM8="",ISNUMBER(OFFSET('Sanitation Data'!$C$11,0,10*ROW('Sanitation Data'!C2)))),OFFSET('Sanitation Data'!$C$11,0,10*ROW('Sanitation Data'!C2)),NA())))</f>
        <v>#N/A</v>
      </c>
      <c r="Y8" s="134" t="e">
        <f ca="1">+IF(AND(ISNUMBER(OFFSET('Sanitation Data'!$C$12,0,10*ROW('Sanitation Data'!C2))),CN8="Yes"),OFFSET('Sanitation Data'!$C$12,0,10*ROW('Sanitation Data'!C2)),IF(AND(ISNUMBER(OFFSET('Sanitation Data'!$C$12,0,10*ROW('Sanitation Data'!C2))),CN8="No",ISNUMBER(OFFSET('Sanitation Data'!$C$12,0,10*ROW('Sanitation Data'!C2)))),CONCATENATE("[",ROUND(OFFSET('Sanitation Data'!$C$12,0,10*ROW('Sanitation Data'!C2)),0),"]"),IF(AND(ISNUMBER(OFFSET('Sanitation Data'!$C$12,0,10*ROW('Sanitation Data'!C2))),CN8="",ISNUMBER(OFFSET('Sanitation Data'!$C$12,0,10*ROW('Sanitation Data'!C2)))),OFFSET('Sanitation Data'!$C$12,0,10*ROW('Sanitation Data'!C2)),NA())))</f>
        <v>#N/A</v>
      </c>
      <c r="Z8" s="134" t="e">
        <f ca="1">+IF(AND(ISNUMBER(OFFSET('Sanitation Data'!$C$13,0,10*ROW('Sanitation Data'!C2))),CO8="Yes"),OFFSET('Sanitation Data'!$C$13,0,10*ROW('Sanitation Data'!C2)),IF(AND(ISNUMBER(OFFSET('Sanitation Data'!$C$13,0,10*ROW('Sanitation Data'!C2))),CO8="No",ISNUMBER(OFFSET('Sanitation Data'!$C$13,0,10*ROW('Sanitation Data'!C2)))),CONCATENATE("[",ROUND(OFFSET('Sanitation Data'!$C$13,0,10*ROW('Sanitation Data'!C2)),0),"]"),IF(AND(ISNUMBER(OFFSET('Sanitation Data'!$C$13,0,10*ROW('Sanitation Data'!C2))),CO8="",ISNUMBER(OFFSET('Sanitation Data'!$C$13,0,10*ROW('Sanitation Data'!C2)))),OFFSET('Sanitation Data'!$C$13,0,10*ROW('Sanitation Data'!C2)),NA())))</f>
        <v>#N/A</v>
      </c>
      <c r="AA8" s="134" t="e">
        <f ca="1">+IF(AND(ISNUMBER(OFFSET('Sanitation Data'!$D$5,0,10*ROW('Sanitation Data'!D2))),CP8="Yes"),100-OFFSET('Sanitation Data'!$D$5,0,10*ROW('Sanitation Data'!D2)),IF(AND(ISNUMBER(OFFSET('Sanitation Data'!$D$5,0,10*ROW('Sanitation Data'!D2))),CP8="No",ISNUMBER(OFFSET('Sanitation Data'!$D$5,0,10*ROW('Sanitation Data'!D2)))),CONCATENATE("[",ROUND(100-OFFSET('Sanitation Data'!$D$5,0,10*ROW('Sanitation Data'!D2)),0),"]"),IF(AND(ISNUMBER(OFFSET('Sanitation Data'!$D$5,0,10*ROW('Sanitation Data'!D2))),CP8="",ISNUMBER(OFFSET('Sanitation Data'!$D$5,0,10*ROW('Sanitation Data'!D2)))),100-OFFSET('Sanitation Data'!$D$5,0,10*ROW('Sanitation Data'!D2)),NA())))</f>
        <v>#N/A</v>
      </c>
      <c r="AB8" s="134" t="e">
        <f ca="1">+IF(AND(ISNUMBER(OFFSET('Sanitation Data'!$D$7,0,10*ROW('Sanitation Data'!D2))),CQ8="Yes"),OFFSET('Sanitation Data'!$D$7,0,10*ROW('Sanitation Data'!G2)),IF(AND(ISNUMBER(OFFSET('Sanitation Data'!$D$7,0,10*ROW('Sanitation Data'!D2))),CQ8="No",ISNUMBER(OFFSET('Sanitation Data'!$D$7,0,10*ROW('Sanitation Data'!D2)))),CONCATENATE("[",ROUND(OFFSET('Sanitation Data'!$D$7,0,10*ROW('Sanitation Data'!D2)),0),"]"),IF(AND(ISNUMBER(OFFSET('Sanitation Data'!$D$7,0,10*ROW('Sanitation Data'!D2))),CQ8="",ISNUMBER(OFFSET('Sanitation Data'!$D$7,0,10*ROW('Sanitation Data'!D2)))),OFFSET('Sanitation Data'!$D$7,0,10*ROW('Sanitation Data'!D2)),NA())))</f>
        <v>#N/A</v>
      </c>
      <c r="AC8" s="134" t="e">
        <f ca="1">+IF(AND(ISNUMBER(OFFSET('Sanitation Data'!$D$11,0,10*ROW('Sanitation Data'!D2))),CR8="Yes"),OFFSET('Sanitation Data'!$D$11,0,10*ROW('Sanitation Data'!D2)),IF(AND(ISNUMBER(OFFSET('Sanitation Data'!$D$11,0,10*ROW('Sanitation Data'!D2))),CR8="No",ISNUMBER(OFFSET('Sanitation Data'!$D$11,0,10*ROW('Sanitation Data'!D2)))),CONCATENATE("[",ROUND(OFFSET('Sanitation Data'!$D$11,0,10*ROW('Sanitation Data'!D2)),0),"]"),IF(AND(ISNUMBER(OFFSET('Sanitation Data'!$D$11,0,10*ROW('Sanitation Data'!D2))),CR8="",ISNUMBER(OFFSET('Sanitation Data'!$D$11,0,10*ROW('Sanitation Data'!D2)))),OFFSET('Sanitation Data'!$D$11,0,10*ROW('Sanitation Data'!D2)),NA())))</f>
        <v>#N/A</v>
      </c>
      <c r="AD8" s="134" t="e">
        <f ca="1">+IF(AND(ISNUMBER(OFFSET('Sanitation Data'!$D$12,0,10*ROW('Sanitation Data'!D2))),CS8="Yes"),OFFSET('Sanitation Data'!$D$12,0,10*ROW('Sanitation Data'!D2)),IF(AND(ISNUMBER(OFFSET('Sanitation Data'!$D$12,0,10*ROW('Sanitation Data'!D2))),CS8="No",ISNUMBER(OFFSET('Sanitation Data'!$D$12,0,10*ROW('Sanitation Data'!D2)))),CONCATENATE("[",ROUND(OFFSET('Sanitation Data'!$D$12,0,10*ROW('Sanitation Data'!D2)),0),"]"),IF(AND(ISNUMBER(OFFSET('Sanitation Data'!$D$12,0,10*ROW('Sanitation Data'!D2))),CS8="",ISNUMBER(OFFSET('Sanitation Data'!$D$12,0,10*ROW('Sanitation Data'!D2)))),OFFSET('Sanitation Data'!$D$12,0,10*ROW('Sanitation Data'!D2)),NA())))</f>
        <v>#N/A</v>
      </c>
      <c r="AE8" s="134" t="e">
        <f ca="1">+IF(AND(ISNUMBER(OFFSET('Sanitation Data'!$D$13,0,10*ROW('Sanitation Data'!D2))),CT8="Yes"),OFFSET('Sanitation Data'!$D$13,0,10*ROW('Sanitation Data'!D2)),IF(AND(ISNUMBER(OFFSET('Sanitation Data'!$D$13,0,10*ROW('Sanitation Data'!D2))),CT8="No",ISNUMBER(OFFSET('Sanitation Data'!$D$13,0,10*ROW('Sanitation Data'!D2)))),CONCATENATE("[",ROUND(OFFSET('Sanitation Data'!$D$13,0,10*ROW('Sanitation Data'!D2)),0),"]"),IF(AND(ISNUMBER(OFFSET('Sanitation Data'!$D$13,0,10*ROW('Sanitation Data'!D2))),CT8="",ISNUMBER(OFFSET('Sanitation Data'!$D$13,0,10*ROW('Sanitation Data'!D2)))),OFFSET('Sanitation Data'!$D$13,0,10*ROW('Sanitation Data'!D2)),NA())))</f>
        <v>#N/A</v>
      </c>
      <c r="AF8" s="134" t="e">
        <f ca="1">+IF(AND(ISNUMBER(OFFSET('Sanitation Data'!$E$5,0,10*ROW('Sanitation Data'!E2))),CU8="Yes"),100-OFFSET('Sanitation Data'!$E$5,0,10*ROW('Sanitation Data'!E2)),IF(AND(ISNUMBER(OFFSET('Sanitation Data'!$E$5,0,10*ROW('Sanitation Data'!E2))),CU8="No",ISNUMBER(OFFSET('Sanitation Data'!$E$5,0,10*ROW('Sanitation Data'!E2)))),CONCATENATE("[",ROUND(100-OFFSET('Sanitation Data'!$E$5,0,10*ROW('Sanitation Data'!E2)),0),"]"),IF(AND(ISNUMBER(OFFSET('Sanitation Data'!$E$5,0,10*ROW('Sanitation Data'!E2))),CU8="",ISNUMBER(OFFSET('Sanitation Data'!$E$5,0,10*ROW('Sanitation Data'!E2)))),100-OFFSET('Sanitation Data'!$E$5,0,10*ROW('Sanitation Data'!E2)),NA())))</f>
        <v>#N/A</v>
      </c>
      <c r="AG8" s="134" t="e">
        <f ca="1">+IF(AND(ISNUMBER(OFFSET('Sanitation Data'!$E$7,0,10*ROW('Sanitation Data'!E2))),CV8="Yes"),OFFSET('Sanitation Data'!$E$7,0,10*ROW('Sanitation Data'!E2)),IF(AND(ISNUMBER(OFFSET('Sanitation Data'!$E$7,0,10*ROW('Sanitation Data'!E2))),CV8="No",ISNUMBER(OFFSET('Sanitation Data'!$E$7,0,10*ROW('Sanitation Data'!E2)))),CONCATENATE("[",ROUND(OFFSET('Sanitation Data'!$E$7,0,10*ROW('Sanitation Data'!E2)),0),"]"),IF(AND(ISNUMBER(OFFSET('Sanitation Data'!$E$7,0,10*ROW('Sanitation Data'!E2))),CV8="",ISNUMBER(OFFSET('Sanitation Data'!$E$7,0,10*ROW('Sanitation Data'!E2)))),OFFSET('Sanitation Data'!$E$7,0,10*ROW('Sanitation Data'!E2)),NA())))</f>
        <v>#N/A</v>
      </c>
      <c r="AH8" s="134" t="e">
        <f ca="1">+IF(AND(ISNUMBER(OFFSET('Sanitation Data'!$E$11,0,10*ROW('Sanitation Data'!E2))),CW8="Yes"),OFFSET('Sanitation Data'!$E$11,0,10*ROW('Sanitation Data'!E2)),IF(AND(ISNUMBER(OFFSET('Sanitation Data'!$E$11,0,10*ROW('Sanitation Data'!E2))),CW8="No",ISNUMBER(OFFSET('Sanitation Data'!$E$11,0,10*ROW('Sanitation Data'!E2)))),CONCATENATE("[",ROUND(OFFSET('Sanitation Data'!$E$11,0,10*ROW('Sanitation Data'!E2)),0),"]"),IF(AND(ISNUMBER(OFFSET('Sanitation Data'!$E$11,0,10*ROW('Sanitation Data'!E2))),CW8="",ISNUMBER(OFFSET('Sanitation Data'!$E$11,0,10*ROW('Sanitation Data'!E2)))),OFFSET('Sanitation Data'!$E$11,0,10*ROW('Sanitation Data'!E2)),NA())))</f>
        <v>#N/A</v>
      </c>
      <c r="AI8" s="134" t="e">
        <f ca="1">+IF(AND(ISNUMBER(OFFSET('Sanitation Data'!$E$12,0,10*ROW('Sanitation Data'!E2))),CX8="Yes"),OFFSET('Sanitation Data'!$E$12,0,10*ROW('Sanitation Data'!E2)),IF(AND(ISNUMBER(OFFSET('Sanitation Data'!$E$12,0,10*ROW('Sanitation Data'!E2))),CX8="No",ISNUMBER(OFFSET('Sanitation Data'!$E$12,0,10*ROW('Sanitation Data'!E2)))),CONCATENATE("[",ROUND(OFFSET('Sanitation Data'!$E$12,0,10*ROW('Sanitation Data'!E2)),0),"]"),IF(AND(ISNUMBER(OFFSET('Sanitation Data'!$E$12,0,10*ROW('Sanitation Data'!E2))),CX8="",ISNUMBER(OFFSET('Sanitation Data'!$E$12,0,10*ROW('Sanitation Data'!E2)))),OFFSET('Sanitation Data'!$E$12,0,10*ROW('Sanitation Data'!E2)),NA())))</f>
        <v>#N/A</v>
      </c>
      <c r="AJ8" s="134" t="e">
        <f ca="1">+IF(AND(ISNUMBER(OFFSET('Sanitation Data'!$E$13,0,10*ROW('Sanitation Data'!E2))),CY8="Yes"),OFFSET('Sanitation Data'!$E$13,0,10*ROW('Sanitation Data'!E2)),IF(AND(ISNUMBER(OFFSET('Sanitation Data'!$E$13,0,10*ROW('Sanitation Data'!E2))),CY8="No",ISNUMBER(OFFSET('Sanitation Data'!$E$13,0,10*ROW('Sanitation Data'!E2)))),CONCATENATE("[",ROUND(OFFSET('Sanitation Data'!$E$13,0,10*ROW('Sanitation Data'!E2)),0),"]"),IF(AND(ISNUMBER(OFFSET('Sanitation Data'!$E$13,0,10*ROW('Sanitation Data'!E2))),CY8="",ISNUMBER(OFFSET('Sanitation Data'!$E$13,0,10*ROW('Sanitation Data'!E2)))),OFFSET('Sanitation Data'!$E$13,0,10*ROW('Sanitation Data'!E2)),NA())))</f>
        <v>#N/A</v>
      </c>
      <c r="AK8" s="134" t="e">
        <f ca="1">+IF(AND(ISNUMBER(OFFSET('Sanitation Data'!$F$5,0,10*ROW('Sanitation Data'!F2))),CZ8="Yes"),100-OFFSET('Sanitation Data'!$F$5,0,10*ROW('Sanitation Data'!F2)),IF(AND(ISNUMBER(OFFSET('Sanitation Data'!$F$5,0,10*ROW('Sanitation Data'!F2))),CZ8="No",ISNUMBER(OFFSET('Sanitation Data'!$F$5,0,10*ROW('Sanitation Data'!F2)))),CONCATENATE("[",ROUND(100-OFFSET('Sanitation Data'!$F$5,0,10*ROW('Sanitation Data'!F2)),0),"]"),IF(AND(ISNUMBER(OFFSET('Sanitation Data'!$F$5,0,10*ROW('Sanitation Data'!F2))),CZ8="",ISNUMBER(OFFSET('Sanitation Data'!$F$5,0,10*ROW('Sanitation Data'!F2)))),100-OFFSET('Sanitation Data'!$F$5,0,10*ROW('Sanitation Data'!F2)),NA())))</f>
        <v>#N/A</v>
      </c>
      <c r="AL8" s="134" t="e">
        <f ca="1">+IF(AND(ISNUMBER(OFFSET('Sanitation Data'!$F$7,0,10*ROW('Sanitation Data'!F2))),DA8="Yes"),OFFSET('Sanitation Data'!$F$7,0,10*ROW('Sanitation Data'!F2)),IF(AND(ISNUMBER(OFFSET('Sanitation Data'!$F$7,0,10*ROW('Sanitation Data'!F2))),DA8="No",ISNUMBER(OFFSET('Sanitation Data'!$F$7,0,10*ROW('Sanitation Data'!F2)))),CONCATENATE("[",ROUND(OFFSET('Sanitation Data'!$F$7,0,10*ROW('Sanitation Data'!F2)),0),"]"),IF(AND(ISNUMBER(OFFSET('Sanitation Data'!$F$7,0,10*ROW('Sanitation Data'!F2))),DA8="",ISNUMBER(OFFSET('Sanitation Data'!$F$7,0,10*ROW('Sanitation Data'!F2)))),OFFSET('Sanitation Data'!$F$7,0,10*ROW('Sanitation Data'!F2)),NA())))</f>
        <v>#N/A</v>
      </c>
      <c r="AM8" s="134" t="e">
        <f ca="1">+IF(AND(ISNUMBER(OFFSET('Sanitation Data'!$F$11,0,10*ROW('Sanitation Data'!F2))),DB8="Yes"),OFFSET('Sanitation Data'!$F$11,0,10*ROW('Sanitation Data'!F2)),IF(AND(ISNUMBER(OFFSET('Sanitation Data'!$F$11,0,10*ROW('Sanitation Data'!F2))),DB8="No",ISNUMBER(OFFSET('Sanitation Data'!$F$11,0,10*ROW('Sanitation Data'!F2)))),CONCATENATE("[",ROUND(OFFSET('Sanitation Data'!$F$11,0,10*ROW('Sanitation Data'!F2)),0),"]"),IF(AND(ISNUMBER(OFFSET('Sanitation Data'!$F$11,0,10*ROW('Sanitation Data'!F2))),DB8="",ISNUMBER(OFFSET('Sanitation Data'!$F$11,0,10*ROW('Sanitation Data'!F2)))),OFFSET('Sanitation Data'!$F$11,0,10*ROW('Sanitation Data'!F2)),NA())))</f>
        <v>#N/A</v>
      </c>
      <c r="AN8" s="134" t="e">
        <f ca="1">+IF(AND(ISNUMBER(OFFSET('Sanitation Data'!$F$12,0,10*ROW('Sanitation Data'!F2))),DC8="Yes"),OFFSET('Sanitation Data'!$F$12,0,10*ROW('Sanitation Data'!F2)),IF(AND(ISNUMBER(OFFSET('Sanitation Data'!$F$12,0,10*ROW('Sanitation Data'!F2))),DC8="No",ISNUMBER(OFFSET('Sanitation Data'!$F$12,0,10*ROW('Sanitation Data'!F2)))),CONCATENATE("[",ROUND(OFFSET('Sanitation Data'!$F$12,0,10*ROW('Sanitation Data'!F2)),0),"]"),IF(AND(ISNUMBER(OFFSET('Sanitation Data'!$F$12,0,10*ROW('Sanitation Data'!F2))),DC8="",ISNUMBER(OFFSET('Sanitation Data'!$F$12,0,10*ROW('Sanitation Data'!F2)))),OFFSET('Sanitation Data'!$F$12,0,10*ROW('Sanitation Data'!F2)),NA())))</f>
        <v>#N/A</v>
      </c>
      <c r="AO8" s="134" t="e">
        <f ca="1">+IF(AND(ISNUMBER(OFFSET('Sanitation Data'!$F$13,0,10*ROW('Sanitation Data'!F2))),DD8="Yes"),OFFSET('Sanitation Data'!$F$13,0,10*ROW('Sanitation Data'!F2)),IF(AND(ISNUMBER(OFFSET('Sanitation Data'!$F$13,0,10*ROW('Sanitation Data'!F2))),DD8="No",ISNUMBER(OFFSET('Sanitation Data'!$F$13,0,10*ROW('Sanitation Data'!F2)))),CONCATENATE("[",ROUND(OFFSET('Sanitation Data'!$F$13,0,10*ROW('Sanitation Data'!F2)),0),"]"),IF(AND(ISNUMBER(OFFSET('Sanitation Data'!$F$13,0,10*ROW('Sanitation Data'!F2))),DD8="",ISNUMBER(OFFSET('Sanitation Data'!$F$13,0,10*ROW('Sanitation Data'!F2)))),OFFSET('Sanitation Data'!$F$13,0,10*ROW('Sanitation Data'!F2)),NA())))</f>
        <v>#N/A</v>
      </c>
      <c r="AP8" s="134">
        <f ca="1">+IF(AND(ISNUMBER(OFFSET('Sanitation Data'!$G$5,0,10*ROW('Sanitation Data'!G2))),DE8="Yes"),100-OFFSET('Sanitation Data'!$G$5,0,10*ROW('Sanitation Data'!G2)),IF(AND(ISNUMBER(OFFSET('Sanitation Data'!$G$5,0,10*ROW('Sanitation Data'!G2))),DE8="No",ISNUMBER(OFFSET('Sanitation Data'!$G$5,0,10*ROW('Sanitation Data'!G2)))),CONCATENATE("[",ROUND(100-OFFSET('Sanitation Data'!$G$5,0,10*ROW('Sanitation Data'!G2)),0),"]"),IF(AND(ISNUMBER(OFFSET('Sanitation Data'!$G$5,0,10*ROW('Sanitation Data'!G2))),DE8="",ISNUMBER(OFFSET('Sanitation Data'!$G$5,0,10*ROW('Sanitation Data'!G2)))),100-OFFSET('Sanitation Data'!$G$5,0,10*ROW('Sanitation Data'!G2)),NA())))</f>
        <v>74.549631225656768</v>
      </c>
      <c r="AQ8" s="134" t="e">
        <f ca="1">+IF(AND(ISNUMBER(OFFSET('Sanitation Data'!$G$7,0,10*ROW('Sanitation Data'!G2))),DF8="Yes"),OFFSET('Sanitation Data'!$G$7,0,10*ROW('Sanitation Data'!G2)),IF(AND(ISNUMBER(OFFSET('Sanitation Data'!$G$7,0,10*ROW('Sanitation Data'!G2))),DF8="No",ISNUMBER(OFFSET('Sanitation Data'!$G$7,0,10*ROW('Sanitation Data'!G2)))),CONCATENATE("[",ROUND(OFFSET('Sanitation Data'!$G$7,0,10*ROW('Sanitation Data'!G2)),0),"]"),IF(AND(ISNUMBER(OFFSET('Sanitation Data'!$G$7,0,10*ROW('Sanitation Data'!G2))),DF8="",ISNUMBER(OFFSET('Sanitation Data'!$G$7,0,10*ROW('Sanitation Data'!G2)))),OFFSET('Sanitation Data'!$G$7,0,10*ROW('Sanitation Data'!G2)),NA())))</f>
        <v>#N/A</v>
      </c>
      <c r="AR8" s="134" t="e">
        <f ca="1">+IF(AND(ISNUMBER(OFFSET('Sanitation Data'!$G$11,0,10*ROW('Sanitation Data'!G2))),DG8="Yes"),OFFSET('Sanitation Data'!$G$11,0,10*ROW('Sanitation Data'!G2)),IF(AND(ISNUMBER(OFFSET('Sanitation Data'!$G$11,0,10*ROW('Sanitation Data'!G2))),DG8="No",ISNUMBER(OFFSET('Sanitation Data'!$G$11,0,10*ROW('Sanitation Data'!G2)))),CONCATENATE("[",ROUND(OFFSET('Sanitation Data'!$G$11,0,10*ROW('Sanitation Data'!G2)),0),"]"),IF(AND(ISNUMBER(OFFSET('Sanitation Data'!$G$11,0,10*ROW('Sanitation Data'!G2))),DG8="",ISNUMBER(OFFSET('Sanitation Data'!$G$11,0,10*ROW('Sanitation Data'!G2)))),OFFSET('Sanitation Data'!$G$11,0,10*ROW('Sanitation Data'!G2)),NA())))</f>
        <v>#N/A</v>
      </c>
      <c r="AS8" s="134" t="e">
        <f ca="1">+IF(AND(ISNUMBER(OFFSET('Sanitation Data'!$G$12,0,10*ROW('Sanitation Data'!G2))),DH8="Yes"),OFFSET('Sanitation Data'!$G$12,0,10*ROW('Sanitation Data'!G2)),IF(AND(ISNUMBER(OFFSET('Sanitation Data'!$G$12,0,10*ROW('Sanitation Data'!G2))),DH8="No",ISNUMBER(OFFSET('Sanitation Data'!$G$12,0,10*ROW('Sanitation Data'!G2)))),CONCATENATE("[",ROUND(OFFSET('Sanitation Data'!$G$12,0,10*ROW('Sanitation Data'!G2)),0),"]"),IF(AND(ISNUMBER(OFFSET('Sanitation Data'!$G$12,0,10*ROW('Sanitation Data'!G2))),DH8="",ISNUMBER(OFFSET('Sanitation Data'!$G$12,0,10*ROW('Sanitation Data'!G2)))),OFFSET('Sanitation Data'!$G$12,0,10*ROW('Sanitation Data'!G2)),NA())))</f>
        <v>#N/A</v>
      </c>
      <c r="AT8" s="134" t="e">
        <f ca="1">+IF(AND(ISNUMBER(OFFSET('Sanitation Data'!$G$13,0,10*ROW('Sanitation Data'!G2))),DI8="Yes"),OFFSET('Sanitation Data'!$G$13,0,10*ROW('Sanitation Data'!G2)),IF(AND(ISNUMBER(OFFSET('Sanitation Data'!$G$13,0,10*ROW('Sanitation Data'!G2))),DI8="No",ISNUMBER(OFFSET('Sanitation Data'!$G$13,0,10*ROW('Sanitation Data'!G2)))),CONCATENATE("[",ROUND(OFFSET('Sanitation Data'!$G$13,0,10*ROW('Sanitation Data'!G2)),0),"]"),IF(AND(ISNUMBER(OFFSET('Sanitation Data'!$G$13,0,10*ROW('Sanitation Data'!G2))),DI8="",ISNUMBER(OFFSET('Sanitation Data'!$G$13,0,10*ROW('Sanitation Data'!G2)))),OFFSET('Sanitation Data'!$G$13,0,10*ROW('Sanitation Data'!G2)),NA())))</f>
        <v>#N/A</v>
      </c>
      <c r="AU8" s="134">
        <f ca="1">+IF(AND(ISNUMBER(OFFSET('Sanitation Data'!$H$5,0,10*ROW('Sanitation Data'!H2))),DJ8="Yes"),100-OFFSET('Sanitation Data'!$H$5,0,10*ROW('Sanitation Data'!H2)),IF(AND(ISNUMBER(OFFSET('Sanitation Data'!$H$5,0,10*ROW('Sanitation Data'!H2))),DJ8="No",ISNUMBER(OFFSET('Sanitation Data'!$H$5,0,10*ROW('Sanitation Data'!H2)))),CONCATENATE("[",ROUND(100-OFFSET('Sanitation Data'!$H$5,0,10*ROW('Sanitation Data'!H2)),0),"]"),IF(AND(ISNUMBER(OFFSET('Sanitation Data'!$H$5,0,10*ROW('Sanitation Data'!H2))),DJ8="",ISNUMBER(OFFSET('Sanitation Data'!$H$5,0,10*ROW('Sanitation Data'!H2)))),100-OFFSET('Sanitation Data'!$H$5,0,10*ROW('Sanitation Data'!H2)),NA())))</f>
        <v>89.321286031042135</v>
      </c>
      <c r="AV8" s="134" t="e">
        <f ca="1">+IF(AND(ISNUMBER(OFFSET('Sanitation Data'!$H$7,0,10*ROW('Sanitation Data'!H2))),DK8="Yes"),OFFSET('Sanitation Data'!$H$7,0,10*ROW('Sanitation Data'!H2)),IF(AND(ISNUMBER(OFFSET('Sanitation Data'!$H$7,0,10*ROW('Sanitation Data'!H2))),DK8="No",ISNUMBER(OFFSET('Sanitation Data'!$H$7,0,10*ROW('Sanitation Data'!H2)))),CONCATENATE("[",ROUND(OFFSET('Sanitation Data'!$H$7,0,10*ROW('Sanitation Data'!H2)),0),"]"),IF(AND(ISNUMBER(OFFSET('Sanitation Data'!$H$7,0,10*ROW('Sanitation Data'!H2))),DK8="",ISNUMBER(OFFSET('Sanitation Data'!$H$7,0,10*ROW('Sanitation Data'!H2)))),OFFSET('Sanitation Data'!$H$7,0,10*ROW('Sanitation Data'!H2)),NA())))</f>
        <v>#N/A</v>
      </c>
      <c r="AW8" s="134" t="e">
        <f ca="1">+IF(AND(ISNUMBER(OFFSET('Sanitation Data'!$H$11,0,10*ROW('Sanitation Data'!H2))),DL8="Yes"),OFFSET('Sanitation Data'!$H$11,0,10*ROW('Sanitation Data'!H2)),IF(AND(ISNUMBER(OFFSET('Sanitation Data'!$H$11,0,10*ROW('Sanitation Data'!H2))),DL8="No",ISNUMBER(OFFSET('Sanitation Data'!$H$11,0,10*ROW('Sanitation Data'!H2)))),CONCATENATE("[",ROUND(OFFSET('Sanitation Data'!$H$11,0,10*ROW('Sanitation Data'!H2)),0),"]"),IF(AND(ISNUMBER(OFFSET('Sanitation Data'!$H$11,0,10*ROW('Sanitation Data'!H2))),DL8="",ISNUMBER(OFFSET('Sanitation Data'!$H$11,0,10*ROW('Sanitation Data'!H2)))),OFFSET('Sanitation Data'!$H$11,0,10*ROW('Sanitation Data'!H2)),NA())))</f>
        <v>#N/A</v>
      </c>
      <c r="AX8" s="134" t="e">
        <f ca="1">+IF(AND(ISNUMBER(OFFSET('Sanitation Data'!$H$12,0,10*ROW('Sanitation Data'!H2))),DM8="Yes"),OFFSET('Sanitation Data'!$H$12,0,10*ROW('Sanitation Data'!H2)),IF(AND(ISNUMBER(OFFSET('Sanitation Data'!$H$12,0,10*ROW('Sanitation Data'!H2))),DM8="No",ISNUMBER(OFFSET('Sanitation Data'!$H$12,0,10*ROW('Sanitation Data'!H2)))),CONCATENATE("[",ROUND(OFFSET('Sanitation Data'!$H$12,0,10*ROW('Sanitation Data'!H2)),0),"]"),IF(AND(ISNUMBER(OFFSET('Sanitation Data'!$H$12,0,10*ROW('Sanitation Data'!H2))),DM8="",ISNUMBER(OFFSET('Sanitation Data'!$H$12,0,10*ROW('Sanitation Data'!H2)))),OFFSET('Sanitation Data'!$H$12,0,10*ROW('Sanitation Data'!H2)),NA())))</f>
        <v>#N/A</v>
      </c>
      <c r="AY8" s="134" t="e">
        <f ca="1">+IF(AND(ISNUMBER(OFFSET('Sanitation Data'!$H$13,0,10*ROW('Sanitation Data'!H2))),DN8="Yes"),OFFSET('Sanitation Data'!$H$13,0,10*ROW('Sanitation Data'!H2)),IF(AND(ISNUMBER(OFFSET('Sanitation Data'!$H$13,0,10*ROW('Sanitation Data'!H2))),DN8="No",ISNUMBER(OFFSET('Sanitation Data'!$H$13,0,10*ROW('Sanitation Data'!H2)))),CONCATENATE("[",ROUND(OFFSET('Sanitation Data'!$H$13,0,10*ROW('Sanitation Data'!H2)),0),"]"),IF(AND(ISNUMBER(OFFSET('Sanitation Data'!$H$13,0,10*ROW('Sanitation Data'!H2))),DN8="",ISNUMBER(OFFSET('Sanitation Data'!$H$13,0,10*ROW('Sanitation Data'!H2)))),OFFSET('Sanitation Data'!$H$13,0,10*ROW('Sanitation Data'!H2)),NA())))</f>
        <v>#N/A</v>
      </c>
      <c r="AZ8" s="135" t="e">
        <f ca="1">+IF(AND(ISNUMBER(OFFSET('Hygiene Data'!$C$6,0,10*ROW('Hygiene Data'!C2))),DO8="Yes"),OFFSET('Hygiene Data'!$C$6,0,10*ROW('Hygiene Data'!C2)),IF(AND(ISNUMBER(OFFSET('Hygiene Data'!$C$6,0,10*ROW('Hygiene Data'!C2))),DO8="No",ISNUMBER(OFFSET('Hygiene Data'!$C$6,0,10*ROW('Hygiene Data'!C2)))),CONCATENATE("[",ROUND(OFFSET('Hygiene Data'!$C$6,0,10*ROW('Hygiene Data'!C2)),0),"]"),IF(AND(ISNUMBER(OFFSET('Hygiene Data'!$C$6,0,10*ROW('Hygiene Data'!C2))),DO8="",ISNUMBER(OFFSET('Hygiene Data'!$C$6,0,10*ROW('Hygiene Data'!C2)))),OFFSET('Hygiene Data'!$C$6,0,10*ROW('Hygiene Data'!C2)),NA())))</f>
        <v>#N/A</v>
      </c>
      <c r="BA8" s="135" t="e">
        <f ca="1">+IF(AND(ISNUMBER(OFFSET('Hygiene Data'!$C$8,0,10*ROW('Hygiene Data'!C2))),DP8="Yes"),OFFSET('Hygiene Data'!$C$8,0,10*ROW('Hygiene Data'!C2)),IF(AND(ISNUMBER(OFFSET('Hygiene Data'!$C$8,0,10*ROW('Hygiene Data'!C2))),DP8="No",ISNUMBER(OFFSET('Hygiene Data'!$C$8,0,10*ROW('Hygiene Data'!C2)))),CONCATENATE("[",ROUND(OFFSET('Hygiene Data'!$C$8,0,10*ROW('Hygiene Data'!C2)),0),"]"),IF(AND(ISNUMBER(OFFSET('Hygiene Data'!$C$8,0,10*ROW('Hygiene Data'!C2))),DP8="",ISNUMBER(OFFSET('Hygiene Data'!$C$8,0,10*ROW('Hygiene Data'!C2)))),OFFSET('Hygiene Data'!$C$8,0,10*ROW('Hygiene Data'!C2)),NA())))</f>
        <v>#N/A</v>
      </c>
      <c r="BB8" s="135" t="e">
        <f ca="1">+IF(AND(ISNUMBER(OFFSET('Hygiene Data'!$C$10,0,10*ROW('Hygiene Data'!C2))),DQ8="Yes"),OFFSET('Hygiene Data'!$C$10,0,10*ROW('Hygiene Data'!C2)),IF(AND(ISNUMBER(OFFSET('Hygiene Data'!$C$10,0,10*ROW('Hygiene Data'!C2))),DQ8="No",ISNUMBER(OFFSET('Hygiene Data'!$C$10,0,10*ROW('Hygiene Data'!C2)))),CONCATENATE("[",ROUND(OFFSET('Hygiene Data'!$C$10,0,10*ROW('Hygiene Data'!C2)),0),"]"),IF(AND(ISNUMBER(OFFSET('Hygiene Data'!$C$10,0,10*ROW('Hygiene Data'!C2))),DQ8="",ISNUMBER(OFFSET('Hygiene Data'!$C$10,0,10*ROW('Hygiene Data'!C2)))),OFFSET('Hygiene Data'!$C$10,0,10*ROW('Hygiene Data'!C2)),NA())))</f>
        <v>#N/A</v>
      </c>
      <c r="BC8" s="135" t="e">
        <f ca="1">+IF(AND(ISNUMBER(OFFSET('Hygiene Data'!$D$6,0,10*ROW('Hygiene Data'!D2))),DR8="Yes"),OFFSET('Hygiene Data'!$D$6,0,10*ROW('Hygiene Data'!D2)),IF(AND(ISNUMBER(OFFSET('Hygiene Data'!$D$6,0,10*ROW('Hygiene Data'!D2))),DR8="No",ISNUMBER(OFFSET('Hygiene Data'!$D$6,0,10*ROW('Hygiene Data'!D2)))),CONCATENATE("[",ROUND(OFFSET('Hygiene Data'!$D$6,0,10*ROW('Hygiene Data'!D2)),0),"]"),IF(AND(ISNUMBER(OFFSET('Hygiene Data'!$D$6,0,10*ROW('Hygiene Data'!D2))),DR8="",ISNUMBER(OFFSET('Hygiene Data'!$D$6,0,10*ROW('Hygiene Data'!D2)))),OFFSET('Hygiene Data'!$D$6,0,10*ROW('Hygiene Data'!D2)),NA())))</f>
        <v>#N/A</v>
      </c>
      <c r="BD8" s="135" t="e">
        <f ca="1">+IF(AND(ISNUMBER(OFFSET('Hygiene Data'!$D$8,0,10*ROW('Hygiene Data'!D2))),DS8="Yes"),OFFSET('Hygiene Data'!$D$8,0,10*ROW('Hygiene Data'!D2)),IF(AND(ISNUMBER(OFFSET('Hygiene Data'!$D$8,0,10*ROW('Hygiene Data'!D2))),DS8="No",ISNUMBER(OFFSET('Hygiene Data'!$D$8,0,10*ROW('Hygiene Data'!D2)))),CONCATENATE("[",ROUND(OFFSET('Hygiene Data'!$D$8,0,10*ROW('Hygiene Data'!D2)),0),"]"),IF(AND(ISNUMBER(OFFSET('Hygiene Data'!$D$8,0,10*ROW('Hygiene Data'!D2))),DS8="",ISNUMBER(OFFSET('Hygiene Data'!$D$8,0,10*ROW('Hygiene Data'!D2)))),OFFSET('Hygiene Data'!$D$8,0,10*ROW('Hygiene Data'!D2)),NA())))</f>
        <v>#N/A</v>
      </c>
      <c r="BE8" s="135" t="e">
        <f ca="1">+IF(AND(ISNUMBER(OFFSET('Hygiene Data'!$D$10,0,10*ROW('Hygiene Data'!D2))),DT8="Yes"),OFFSET('Hygiene Data'!$D$10,0,10*ROW('Hygiene Data'!D2)),IF(AND(ISNUMBER(OFFSET('Hygiene Data'!$D$10,0,10*ROW('Hygiene Data'!D2))),DT8="No",ISNUMBER(OFFSET('Hygiene Data'!$D$10,0,10*ROW('Hygiene Data'!D2)))),CONCATENATE("[",ROUND(OFFSET('Hygiene Data'!$D$10,0,10*ROW('Hygiene Data'!D2)),0),"]"),IF(AND(ISNUMBER(OFFSET('Hygiene Data'!$D$10,0,10*ROW('Hygiene Data'!D2))),DT8="",ISNUMBER(OFFSET('Hygiene Data'!$D$10,0,10*ROW('Hygiene Data'!D2)))),OFFSET('Hygiene Data'!$D$10,0,10*ROW('Hygiene Data'!D2)),NA())))</f>
        <v>#N/A</v>
      </c>
      <c r="BF8" s="135" t="e">
        <f ca="1">+IF(AND(ISNUMBER(OFFSET('Hygiene Data'!$E$6,0,10*ROW('Hygiene Data'!E2))),DU8="Yes"),OFFSET('Hygiene Data'!$E$6,0,10*ROW('Hygiene Data'!E2)),IF(AND(ISNUMBER(OFFSET('Hygiene Data'!$E$6,0,10*ROW('Hygiene Data'!E2))),DU8="No",ISNUMBER(OFFSET('Hygiene Data'!$E$6,0,10*ROW('Hygiene Data'!E2)))),CONCATENATE("[",ROUND(OFFSET('Hygiene Data'!$E$6,0,10*ROW('Hygiene Data'!E2)),0),"]"),IF(AND(ISNUMBER(OFFSET('Hygiene Data'!$E$6,0,10*ROW('Hygiene Data'!E2))),DU8="",ISNUMBER(OFFSET('Hygiene Data'!$E$6,0,10*ROW('Hygiene Data'!E2)))),OFFSET('Hygiene Data'!$E$6,0,10*ROW('Hygiene Data'!E2)),NA())))</f>
        <v>#N/A</v>
      </c>
      <c r="BG8" s="135" t="e">
        <f ca="1">+IF(AND(ISNUMBER(OFFSET('Hygiene Data'!$E$8,0,10*ROW('Hygiene Data'!E2))),DV8="Yes"),OFFSET('Hygiene Data'!$E$8,0,10*ROW('Hygiene Data'!E2)),IF(AND(ISNUMBER(OFFSET('Hygiene Data'!$E$8,0,10*ROW('Hygiene Data'!E2))),DV8="No",ISNUMBER(OFFSET('Hygiene Data'!$E$8,0,10*ROW('Hygiene Data'!E2)))),CONCATENATE("[",ROUND(OFFSET('Hygiene Data'!$E$8,0,10*ROW('Hygiene Data'!E2)),0),"]"),IF(AND(ISNUMBER(OFFSET('Hygiene Data'!$E$8,0,10*ROW('Hygiene Data'!E2))),DV8="",ISNUMBER(OFFSET('Hygiene Data'!$E$8,0,10*ROW('Hygiene Data'!E2)))),OFFSET('Hygiene Data'!$E$8,0,10*ROW('Hygiene Data'!E2)),NA())))</f>
        <v>#N/A</v>
      </c>
      <c r="BH8" s="135" t="e">
        <f ca="1">+IF(AND(ISNUMBER(OFFSET('Hygiene Data'!$E$10,0,10*ROW('Hygiene Data'!E2))),DW8="Yes"),OFFSET('Hygiene Data'!$E$10,0,10*ROW('Hygiene Data'!E2)),IF(AND(ISNUMBER(OFFSET('Hygiene Data'!$E$10,0,10*ROW('Hygiene Data'!E2))),DW8="No",ISNUMBER(OFFSET('Hygiene Data'!$E$10,0,10*ROW('Hygiene Data'!E2)))),CONCATENATE("[",ROUND(OFFSET('Hygiene Data'!$E$10,0,10*ROW('Hygiene Data'!E2)),0),"]"),IF(AND(ISNUMBER(OFFSET('Hygiene Data'!$E$10,0,10*ROW('Hygiene Data'!E2))),DW8="",ISNUMBER(OFFSET('Hygiene Data'!$E$10,0,10*ROW('Hygiene Data'!E2)))),OFFSET('Hygiene Data'!$E$10,0,10*ROW('Hygiene Data'!E2)),NA())))</f>
        <v>#N/A</v>
      </c>
      <c r="BI8" s="135" t="e">
        <f ca="1">+IF(AND(ISNUMBER(OFFSET('Hygiene Data'!$F$6,0,10*ROW('Hygiene Data'!F2))),DX8="Yes"),OFFSET('Hygiene Data'!$F$6,0,10*ROW('Hygiene Data'!F2)),IF(AND(ISNUMBER(OFFSET('Hygiene Data'!$F$6,0,10*ROW('Hygiene Data'!F2))),DX8="No",ISNUMBER(OFFSET('Hygiene Data'!$F$6,0,10*ROW('Hygiene Data'!F2)))),CONCATENATE("[",ROUND(OFFSET('Hygiene Data'!$F$6,0,10*ROW('Hygiene Data'!F2)),0),"]"),IF(AND(ISNUMBER(OFFSET('Hygiene Data'!$F$6,0,10*ROW('Hygiene Data'!F2))),DX8="",ISNUMBER(OFFSET('Hygiene Data'!$F$6,0,10*ROW('Hygiene Data'!F2)))),OFFSET('Hygiene Data'!$F$6,0,10*ROW('Hygiene Data'!F2)),NA())))</f>
        <v>#N/A</v>
      </c>
      <c r="BJ8" s="135" t="e">
        <f ca="1">+IF(AND(ISNUMBER(OFFSET('Hygiene Data'!$F$8,0,10*ROW('Hygiene Data'!F2))),DY8="Yes"),OFFSET('Hygiene Data'!$F$8,0,10*ROW('Hygiene Data'!F2)),IF(AND(ISNUMBER(OFFSET('Hygiene Data'!$F$8,0,10*ROW('Hygiene Data'!F2))),DY8="No",ISNUMBER(OFFSET('Hygiene Data'!$F$8,0,10*ROW('Hygiene Data'!F2)))),CONCATENATE("[",ROUND(OFFSET('Hygiene Data'!$F$8,0,10*ROW('Hygiene Data'!F2)),0),"]"),IF(AND(ISNUMBER(OFFSET('Hygiene Data'!$F$8,0,10*ROW('Hygiene Data'!F2))),DY8="",ISNUMBER(OFFSET('Hygiene Data'!$F$8,0,10*ROW('Hygiene Data'!F2)))),OFFSET('Hygiene Data'!$F$8,0,10*ROW('Hygiene Data'!F2)),NA())))</f>
        <v>#N/A</v>
      </c>
      <c r="BK8" s="135" t="e">
        <f ca="1">+IF(AND(ISNUMBER(OFFSET('Hygiene Data'!$F$10,0,10*ROW('Hygiene Data'!F2))),DZ8="Yes"),OFFSET('Hygiene Data'!$F$10,0,10*ROW('Hygiene Data'!F2)),IF(AND(ISNUMBER(OFFSET('Hygiene Data'!$F$10,0,10*ROW('Hygiene Data'!F2))),DZ8="No",ISNUMBER(OFFSET('Hygiene Data'!$F$10,0,10*ROW('Hygiene Data'!F2)))),CONCATENATE("[",ROUND(OFFSET('Hygiene Data'!$F$10,0,10*ROW('Hygiene Data'!F2)),0),"]"),IF(AND(ISNUMBER(OFFSET('Hygiene Data'!$F$10,0,10*ROW('Hygiene Data'!F2))),DZ8="",ISNUMBER(OFFSET('Hygiene Data'!$F$10,0,10*ROW('Hygiene Data'!F2)))),OFFSET('Hygiene Data'!$F$10,0,10*ROW('Hygiene Data'!F2)),NA())))</f>
        <v>#N/A</v>
      </c>
      <c r="BL8" s="135" t="e">
        <f ca="1">+IF(AND(ISNUMBER(OFFSET('Hygiene Data'!$G$6,0,10*ROW('Hygiene Data'!G2))),EA8="Yes"),OFFSET('Hygiene Data'!$G$6,0,10*ROW('Hygiene Data'!G2)),IF(AND(ISNUMBER(OFFSET('Hygiene Data'!$G$6,0,10*ROW('Hygiene Data'!G2))),EA8="No",ISNUMBER(OFFSET('Hygiene Data'!$G$6,0,10*ROW('Hygiene Data'!G2)))),CONCATENATE("[",ROUND(OFFSET('Hygiene Data'!$G$6,0,10*ROW('Hygiene Data'!G2)),0),"]"),IF(AND(ISNUMBER(OFFSET('Hygiene Data'!$G$6,0,10*ROW('Hygiene Data'!G2))),EA8="",ISNUMBER(OFFSET('Hygiene Data'!$G$6,0,10*ROW('Hygiene Data'!G2)))),OFFSET('Hygiene Data'!$G$6,0,10*ROW('Hygiene Data'!G2)),NA())))</f>
        <v>#N/A</v>
      </c>
      <c r="BM8" s="135" t="e">
        <f ca="1">+IF(AND(ISNUMBER(OFFSET('Hygiene Data'!$G$8,0,10*ROW('Hygiene Data'!G2))),EB8="Yes"),OFFSET('Hygiene Data'!$G$8,0,10*ROW('Hygiene Data'!G2)),IF(AND(ISNUMBER(OFFSET('Hygiene Data'!$G$8,0,10*ROW('Hygiene Data'!G2))),EB8="No",ISNUMBER(OFFSET('Hygiene Data'!$G$8,0,10*ROW('Hygiene Data'!G2)))),CONCATENATE("[",ROUND(OFFSET('Hygiene Data'!$G$8,0,10*ROW('Hygiene Data'!G2)),0),"]"),IF(AND(ISNUMBER(OFFSET('Hygiene Data'!$G$8,0,10*ROW('Hygiene Data'!G2))),EB8="",ISNUMBER(OFFSET('Hygiene Data'!$G$8,0,10*ROW('Hygiene Data'!G2)))),OFFSET('Hygiene Data'!$G$8,0,10*ROW('Hygiene Data'!G2)),NA())))</f>
        <v>#N/A</v>
      </c>
      <c r="BN8" s="135" t="e">
        <f ca="1">+IF(AND(ISNUMBER(OFFSET('Hygiene Data'!$G$10,0,10*ROW('Hygiene Data'!G2))),EC8="Yes"),OFFSET('Hygiene Data'!$G$10,0,10*ROW('Hygiene Data'!G2)),IF(AND(ISNUMBER(OFFSET('Hygiene Data'!$G$10,0,10*ROW('Hygiene Data'!G2))),EC8="No",ISNUMBER(OFFSET('Hygiene Data'!$G$10,0,10*ROW('Hygiene Data'!G2)))),CONCATENATE("[",ROUND(OFFSET('Hygiene Data'!$G$10,0,10*ROW('Hygiene Data'!G2)),0),"]"),IF(AND(ISNUMBER(OFFSET('Hygiene Data'!$G$10,0,10*ROW('Hygiene Data'!G2))),EC8="",ISNUMBER(OFFSET('Hygiene Data'!$G$10,0,10*ROW('Hygiene Data'!G2)))),OFFSET('Hygiene Data'!$G$10,0,10*ROW('Hygiene Data'!G2)),NA())))</f>
        <v>#N/A</v>
      </c>
      <c r="BO8" s="135" t="e">
        <f ca="1">+IF(AND(ISNUMBER(OFFSET('Hygiene Data'!$H$6,0,10*ROW('Hygiene Data'!H2))),ED8="Yes"),OFFSET('Hygiene Data'!$H$6,0,10*ROW('Hygiene Data'!H2)),IF(AND(ISNUMBER(OFFSET('Hygiene Data'!$H$6,0,10*ROW('Hygiene Data'!H2))),ED8="No",ISNUMBER(OFFSET('Hygiene Data'!$H$6,0,10*ROW('Hygiene Data'!H2)))),CONCATENATE("[",ROUND(OFFSET('Hygiene Data'!$H$6,0,10*ROW('Hygiene Data'!H2)),0),"]"),IF(AND(ISNUMBER(OFFSET('Hygiene Data'!$H$6,0,10*ROW('Hygiene Data'!H2))),ED8="",ISNUMBER(OFFSET('Hygiene Data'!$H$6,0,10*ROW('Hygiene Data'!H2)))),OFFSET('Hygiene Data'!$H$6,0,10*ROW('Hygiene Data'!H2)),NA())))</f>
        <v>#N/A</v>
      </c>
      <c r="BP8" s="135" t="e">
        <f ca="1">+IF(AND(ISNUMBER(OFFSET('Hygiene Data'!$H$8,0,10*ROW('Hygiene Data'!H2))),EE8="Yes"),OFFSET('Hygiene Data'!$H$8,0,10*ROW('Hygiene Data'!H2)),IF(AND(ISNUMBER(OFFSET('Hygiene Data'!$H$8,0,10*ROW('Hygiene Data'!H2))),EE8="No",ISNUMBER(OFFSET('Hygiene Data'!$H$8,0,10*ROW('Hygiene Data'!H2)))),CONCATENATE("[",ROUND(OFFSET('Hygiene Data'!$H$8,0,10*ROW('Hygiene Data'!H2)),0),"]"),IF(AND(ISNUMBER(OFFSET('Hygiene Data'!$H$8,0,10*ROW('Hygiene Data'!H2))),EE8="",ISNUMBER(OFFSET('Hygiene Data'!$H$8,0,10*ROW('Hygiene Data'!H2)))),OFFSET('Hygiene Data'!$H$8,0,10*ROW('Hygiene Data'!H2)),NA())))</f>
        <v>#N/A</v>
      </c>
      <c r="BQ8" s="135" t="e">
        <f ca="1">+IF(AND(ISNUMBER(OFFSET('Hygiene Data'!$H$10,0,10*ROW('Hygiene Data'!H2))),EF8="Yes"),OFFSET('Hygiene Data'!$H$10,0,10*ROW('Hygiene Data'!H2)),IF(AND(ISNUMBER(OFFSET('Hygiene Data'!$H$10,0,10*ROW('Hygiene Data'!H2))),EF8="No",ISNUMBER(OFFSET('Hygiene Data'!$H$10,0,10*ROW('Hygiene Data'!H2)))),CONCATENATE("[",ROUND(OFFSET('Hygiene Data'!$H$10,0,10*ROW('Hygiene Data'!H2)),0),"]"),IF(AND(ISNUMBER(OFFSET('Hygiene Data'!$H$10,0,10*ROW('Hygiene Data'!H2))),EF8="",ISNUMBER(OFFSET('Hygiene Data'!$H$10,0,10*ROW('Hygiene Data'!H2)))),OFFSET('Hygiene Data'!$H$10,0,10*ROW('Hygiene Data'!H2)),NA())))</f>
        <v>#N/A</v>
      </c>
      <c r="BS8" s="34" t="str">
        <f ca="1">+IF(OFFSET('Water Data'!$C$28,0,10*ROW('Water Data'!C2))="","",OFFSET('Water Data'!$C$28,0,10*ROW('Water Data'!C2)))</f>
        <v>Yes</v>
      </c>
      <c r="BT8" s="34" t="str">
        <f ca="1">+IF(OFFSET('Water Data'!$C$29,0,10*ROW('Water Data'!C2))="","",OFFSET('Water Data'!$C$29,0,10*ROW('Water Data'!C2)))</f>
        <v/>
      </c>
      <c r="BU8" s="34" t="str">
        <f ca="1">+IF(OFFSET('Water Data'!$C$30,0,10*ROW('Water Data'!C2))="","",OFFSET('Water Data'!$C$30,0,10*ROW('Water Data'!C2)))</f>
        <v/>
      </c>
      <c r="BV8" s="34" t="str">
        <f ca="1">+IF(OFFSET('Water Data'!$D$28,0,10*ROW('Water Data'!D2))="","",OFFSET('Water Data'!$D$28,0,10*ROW('Water Data'!D2)))</f>
        <v/>
      </c>
      <c r="BW8" s="34" t="str">
        <f ca="1">+IF(OFFSET('Water Data'!$D$29,0,10*ROW('Water Data'!D2))="","",OFFSET('Water Data'!$D$29,0,10*ROW('Water Data'!D2)))</f>
        <v/>
      </c>
      <c r="BX8" s="34" t="str">
        <f ca="1">+IF(OFFSET('Water Data'!$D$30,0,10*ROW('Water Data'!D2))="","",OFFSET('Water Data'!$D$30,0,10*ROW('Water Data'!D2)))</f>
        <v/>
      </c>
      <c r="BY8" s="34" t="str">
        <f ca="1">+IF(OFFSET('Water Data'!$E$28,0,10*ROW('Water Data'!E2))="","",OFFSET('Water Data'!$E$28,0,10*ROW('Water Data'!E2)))</f>
        <v/>
      </c>
      <c r="BZ8" s="34" t="str">
        <f ca="1">+IF(OFFSET('Water Data'!$E$29,0,10*ROW('Water Data'!E2))="","",OFFSET('Water Data'!$E$29,0,10*ROW('Water Data'!E2)))</f>
        <v/>
      </c>
      <c r="CA8" s="34" t="str">
        <f ca="1">+IF(OFFSET('Water Data'!$E$30,0,10*ROW('Water Data'!E2))="","",OFFSET('Water Data'!$E$30,0,10*ROW('Water Data'!E2)))</f>
        <v/>
      </c>
      <c r="CB8" s="34" t="str">
        <f ca="1">+IF(OFFSET('Water Data'!$F$28,0,10*ROW('Water Data'!F2))="","",OFFSET('Water Data'!$F$28,0,10*ROW('Water Data'!F2)))</f>
        <v/>
      </c>
      <c r="CC8" s="34" t="str">
        <f ca="1">+IF(OFFSET('Water Data'!$F$29,0,10*ROW('Water Data'!F2))="","",OFFSET('Water Data'!$F$29,0,10*ROW('Water Data'!F2)))</f>
        <v/>
      </c>
      <c r="CD8" s="34" t="str">
        <f ca="1">+IF(OFFSET('Water Data'!$F$30,0,10*ROW('Water Data'!F2))="","",OFFSET('Water Data'!$F$30,0,10*ROW('Water Data'!F2)))</f>
        <v/>
      </c>
      <c r="CE8" s="34" t="str">
        <f ca="1">+IF(OFFSET('Water Data'!$G$28,0,10*ROW('Water Data'!G2))="","",OFFSET('Water Data'!$G$28,0,10*ROW('Water Data'!G2)))</f>
        <v>Yes</v>
      </c>
      <c r="CF8" s="34" t="str">
        <f ca="1">+IF(OFFSET('Water Data'!$G$29,0,10*ROW('Water Data'!G2))="","",OFFSET('Water Data'!$G$29,0,10*ROW('Water Data'!G2)))</f>
        <v/>
      </c>
      <c r="CG8" s="34" t="str">
        <f ca="1">+IF(OFFSET('Water Data'!$G$30,0,10*ROW('Water Data'!G2))="","",OFFSET('Water Data'!$G$30,0,10*ROW('Water Data'!G2)))</f>
        <v/>
      </c>
      <c r="CH8" s="34" t="str">
        <f ca="1">+IF(OFFSET('Water Data'!$H$28,0,10*ROW('Water Data'!H2))="","",OFFSET('Water Data'!$H$28,0,10*ROW('Water Data'!H2)))</f>
        <v>Yes</v>
      </c>
      <c r="CI8" s="34" t="str">
        <f ca="1">+IF(OFFSET('Water Data'!$H$29,0,10*ROW('Water Data'!H2))="","",OFFSET('Water Data'!$H$29,0,10*ROW('Water Data'!H2)))</f>
        <v/>
      </c>
      <c r="CJ8" s="34" t="str">
        <f ca="1">+IF(OFFSET('Water Data'!$H$30,0,10*ROW('Water Data'!H2))="","",OFFSET('Water Data'!$H$30,0,10*ROW('Water Data'!H2)))</f>
        <v/>
      </c>
      <c r="CK8" s="34" t="str">
        <f ca="1">+IF(OFFSET('Sanitation Data'!$C$29,0,10*ROW('Sanitation Data'!C2))="","",OFFSET('Sanitation Data'!$C$29,0,10*ROW('Sanitation Data'!C2)))</f>
        <v>Yes</v>
      </c>
      <c r="CL8" s="34" t="str">
        <f ca="1">+IF(OFFSET('Sanitation Data'!$C$30,0,10*ROW('Sanitation Data'!C2))="","",OFFSET('Sanitation Data'!$C$30,0,10*ROW('Sanitation Data'!C2)))</f>
        <v/>
      </c>
      <c r="CM8" s="34" t="str">
        <f ca="1">+IF(OFFSET('Sanitation Data'!$C$31,0,10*ROW('Sanitation Data'!C2))="","",OFFSET('Sanitation Data'!$C$31,0,10*ROW('Sanitation Data'!C2)))</f>
        <v/>
      </c>
      <c r="CN8" s="34" t="str">
        <f ca="1">+IF(OFFSET('Sanitation Data'!$C$32,0,10*ROW('Sanitation Data'!C2))="","",OFFSET('Sanitation Data'!$C$32,0,10*ROW('Sanitation Data'!C2)))</f>
        <v/>
      </c>
      <c r="CO8" s="34" t="str">
        <f ca="1">+IF(OFFSET('Sanitation Data'!$C$33,0,10*ROW('Sanitation Data'!C2))="","",OFFSET('Sanitation Data'!$C$33,0,10*ROW('Sanitation Data'!C2)))</f>
        <v/>
      </c>
      <c r="CP8" s="34" t="str">
        <f ca="1">+IF(OFFSET('Sanitation Data'!$D$29,0,10*ROW('Sanitation Data'!D2))="","",OFFSET('Sanitation Data'!$D$29,0,10*ROW('Sanitation Data'!D2)))</f>
        <v/>
      </c>
      <c r="CQ8" s="34" t="str">
        <f ca="1">+IF(OFFSET('Sanitation Data'!$D$30,0,10*ROW('Sanitation Data'!D2))="","",OFFSET('Sanitation Data'!$D$30,0,10*ROW('Sanitation Data'!D2)))</f>
        <v/>
      </c>
      <c r="CR8" s="34" t="str">
        <f ca="1">+IF(OFFSET('Sanitation Data'!$D$31,0,10*ROW('Sanitation Data'!D2))="","",OFFSET('Sanitation Data'!$D$31,0,10*ROW('Sanitation Data'!D2)))</f>
        <v/>
      </c>
      <c r="CS8" s="34" t="str">
        <f ca="1">+IF(OFFSET('Sanitation Data'!$D$32,0,10*ROW('Sanitation Data'!D2))="","",OFFSET('Sanitation Data'!$D$32,0,10*ROW('Sanitation Data'!D2)))</f>
        <v/>
      </c>
      <c r="CT8" s="34" t="str">
        <f ca="1">+IF(OFFSET('Sanitation Data'!$D$33,0,10*ROW('Sanitation Data'!D2))="","",OFFSET('Sanitation Data'!$D$33,0,10*ROW('Sanitation Data'!D2)))</f>
        <v/>
      </c>
      <c r="CU8" s="34" t="str">
        <f ca="1">+IF(OFFSET('Sanitation Data'!$E$29,0,10*ROW('Sanitation Data'!E2))="","",OFFSET('Sanitation Data'!$E$29,0,10*ROW('Sanitation Data'!E2)))</f>
        <v/>
      </c>
      <c r="CV8" s="34" t="str">
        <f ca="1">+IF(OFFSET('Sanitation Data'!$E$30,0,10*ROW('Sanitation Data'!E2))="","",OFFSET('Sanitation Data'!$E$30,0,10*ROW('Sanitation Data'!E2)))</f>
        <v/>
      </c>
      <c r="CW8" s="34" t="str">
        <f ca="1">+IF(OFFSET('Sanitation Data'!$E$31,0,10*ROW('Sanitation Data'!E2))="","",OFFSET('Sanitation Data'!$E$31,0,10*ROW('Sanitation Data'!E2)))</f>
        <v/>
      </c>
      <c r="CX8" s="34" t="str">
        <f ca="1">+IF(OFFSET('Sanitation Data'!$E$32,0,10*ROW('Sanitation Data'!E2))="","",OFFSET('Sanitation Data'!$E$32,0,10*ROW('Sanitation Data'!E2)))</f>
        <v/>
      </c>
      <c r="CY8" s="34" t="str">
        <f ca="1">+IF(OFFSET('Sanitation Data'!$E$33,0,10*ROW('Sanitation Data'!E2))="","",OFFSET('Sanitation Data'!$E$33,0,10*ROW('Sanitation Data'!E2)))</f>
        <v/>
      </c>
      <c r="CZ8" s="34" t="str">
        <f ca="1">+IF(OFFSET('Sanitation Data'!$F$29,0,10*ROW('Sanitation Data'!F2))="","",OFFSET('Sanitation Data'!$F$29,0,10*ROW('Sanitation Data'!F2)))</f>
        <v/>
      </c>
      <c r="DA8" s="34" t="str">
        <f ca="1">+IF(OFFSET('Sanitation Data'!$F$30,0,10*ROW('Sanitation Data'!F2))="","",OFFSET('Sanitation Data'!$F$30,0,10*ROW('Sanitation Data'!F2)))</f>
        <v/>
      </c>
      <c r="DB8" s="34" t="str">
        <f ca="1">+IF(OFFSET('Sanitation Data'!$F$31,0,10*ROW('Sanitation Data'!F2))="","",OFFSET('Sanitation Data'!$F$31,0,10*ROW('Sanitation Data'!F2)))</f>
        <v/>
      </c>
      <c r="DC8" s="34" t="str">
        <f ca="1">+IF(OFFSET('Sanitation Data'!$F$32,0,10*ROW('Sanitation Data'!F2))="","",OFFSET('Sanitation Data'!$F$32,0,10*ROW('Sanitation Data'!F2)))</f>
        <v/>
      </c>
      <c r="DD8" s="34" t="str">
        <f ca="1">+IF(OFFSET('Sanitation Data'!$F$33,0,10*ROW('Sanitation Data'!F2))="","",OFFSET('Sanitation Data'!$F$33,0,10*ROW('Sanitation Data'!F2)))</f>
        <v/>
      </c>
      <c r="DE8" s="34" t="str">
        <f ca="1">+IF(OFFSET('Sanitation Data'!$G$29,0,10*ROW('Sanitation Data'!G2))="","",OFFSET('Sanitation Data'!$G$29,0,10*ROW('Sanitation Data'!G2)))</f>
        <v>Yes</v>
      </c>
      <c r="DF8" s="34" t="str">
        <f ca="1">+IF(OFFSET('Sanitation Data'!$G$30,0,10*ROW('Sanitation Data'!G2))="","",OFFSET('Sanitation Data'!$G$30,0,10*ROW('Sanitation Data'!G2)))</f>
        <v/>
      </c>
      <c r="DG8" s="34" t="str">
        <f ca="1">+IF(OFFSET('Sanitation Data'!$G$31,0,10*ROW('Sanitation Data'!G2))="","",OFFSET('Sanitation Data'!$G$31,0,10*ROW('Sanitation Data'!G2)))</f>
        <v/>
      </c>
      <c r="DH8" s="34" t="str">
        <f ca="1">+IF(OFFSET('Sanitation Data'!$G$32,0,10*ROW('Sanitation Data'!G2))="","",OFFSET('Sanitation Data'!$G$32,0,10*ROW('Sanitation Data'!G2)))</f>
        <v/>
      </c>
      <c r="DI8" s="34" t="str">
        <f ca="1">+IF(OFFSET('Sanitation Data'!$G$33,0,10*ROW('Sanitation Data'!G2))="","",OFFSET('Sanitation Data'!$G$33,0,10*ROW('Sanitation Data'!G2)))</f>
        <v/>
      </c>
      <c r="DJ8" s="34" t="str">
        <f ca="1">+IF(OFFSET('Sanitation Data'!$H$29,0,10*ROW('Sanitation Data'!H2))="","",OFFSET('Sanitation Data'!$H$29,0,10*ROW('Sanitation Data'!H2)))</f>
        <v>Yes</v>
      </c>
      <c r="DK8" s="34" t="str">
        <f ca="1">+IF(OFFSET('Sanitation Data'!$H$30,0,10*ROW('Sanitation Data'!H2))="","",OFFSET('Sanitation Data'!$H$30,0,10*ROW('Sanitation Data'!H2)))</f>
        <v/>
      </c>
      <c r="DL8" s="34" t="str">
        <f ca="1">+IF(OFFSET('Sanitation Data'!$H$31,0,10*ROW('Sanitation Data'!H2))="","",OFFSET('Sanitation Data'!$H$31,0,10*ROW('Sanitation Data'!H2)))</f>
        <v/>
      </c>
      <c r="DM8" s="34" t="str">
        <f ca="1">+IF(OFFSET('Sanitation Data'!$H$32,0,10*ROW('Sanitation Data'!H2))="","",OFFSET('Sanitation Data'!$H$32,0,10*ROW('Sanitation Data'!H2)))</f>
        <v/>
      </c>
      <c r="DN8" s="34" t="str">
        <f ca="1">+IF(OFFSET('Sanitation Data'!$H$33,0,10*ROW('Sanitation Data'!H2))="","",OFFSET('Sanitation Data'!$H$33,0,10*ROW('Sanitation Data'!H2)))</f>
        <v/>
      </c>
      <c r="DO8" s="34" t="str">
        <f ca="1">+IF(OFFSET('Hygiene Data'!$C$12,0,10*ROW('Hygiene Data'!C2))="","",OFFSET('Hygiene Data'!$C$12,0,10*ROW('Hygiene Data'!C2)))</f>
        <v/>
      </c>
      <c r="DP8" s="34" t="str">
        <f ca="1">+IF(OFFSET('Hygiene Data'!$C$13,0,10*ROW('Hygiene Data'!C2))="","",OFFSET('Hygiene Data'!$C$13,0,10*ROW('Hygiene Data'!C2)))</f>
        <v/>
      </c>
      <c r="DQ8" s="34" t="str">
        <f ca="1">+IF(OFFSET('Hygiene Data'!$C$14,0,10*ROW('Hygiene Data'!C2))="","",OFFSET('Hygiene Data'!$C$14,0,10*ROW('Hygiene Data'!C2)))</f>
        <v/>
      </c>
      <c r="DR8" s="34" t="str">
        <f ca="1">+IF(OFFSET('Hygiene Data'!$D$12,0,10*ROW('Hygiene Data'!D2))="","",OFFSET('Hygiene Data'!$D$12,0,10*ROW('Hygiene Data'!D2)))</f>
        <v/>
      </c>
      <c r="DS8" s="34" t="str">
        <f ca="1">+IF(OFFSET('Hygiene Data'!$D$13,0,10*ROW('Hygiene Data'!D2))="","",OFFSET('Hygiene Data'!$D$13,0,10*ROW('Hygiene Data'!D2)))</f>
        <v/>
      </c>
      <c r="DT8" s="34" t="str">
        <f ca="1">+IF(OFFSET('Hygiene Data'!$D$14,0,10*ROW('Hygiene Data'!D2))="","",OFFSET('Hygiene Data'!$D$14,0,10*ROW('Hygiene Data'!D2)))</f>
        <v/>
      </c>
      <c r="DU8" s="34" t="str">
        <f ca="1">+IF(OFFSET('Hygiene Data'!$E$12,0,10*ROW('Hygiene Data'!E2))="","",OFFSET('Hygiene Data'!$E$12,0,10*ROW('Hygiene Data'!E2)))</f>
        <v/>
      </c>
      <c r="DV8" s="34" t="str">
        <f ca="1">+IF(OFFSET('Hygiene Data'!$E$13,0,10*ROW('Hygiene Data'!E2))="","",OFFSET('Hygiene Data'!$E$13,0,10*ROW('Hygiene Data'!E2)))</f>
        <v/>
      </c>
      <c r="DW8" s="34" t="str">
        <f ca="1">+IF(OFFSET('Hygiene Data'!$E$14,0,10*ROW('Hygiene Data'!E2))="","",OFFSET('Hygiene Data'!$E$14,0,10*ROW('Hygiene Data'!E2)))</f>
        <v/>
      </c>
      <c r="DX8" s="34" t="str">
        <f ca="1">+IF(OFFSET('Hygiene Data'!$F$12,0,10*ROW('Hygiene Data'!F2))="","",OFFSET('Hygiene Data'!$F$12,0,10*ROW('Hygiene Data'!F2)))</f>
        <v/>
      </c>
      <c r="DY8" s="34" t="str">
        <f ca="1">+IF(OFFSET('Hygiene Data'!$F$13,0,10*ROW('Hygiene Data'!F2))="","",OFFSET('Hygiene Data'!$F$13,0,10*ROW('Hygiene Data'!F2)))</f>
        <v/>
      </c>
      <c r="DZ8" s="34" t="str">
        <f ca="1">+IF(OFFSET('Hygiene Data'!$F$14,0,10*ROW('Hygiene Data'!F2))="","",OFFSET('Hygiene Data'!$F$14,0,10*ROW('Hygiene Data'!F2)))</f>
        <v/>
      </c>
      <c r="EA8" s="34" t="str">
        <f ca="1">+IF(OFFSET('Hygiene Data'!$G$12,0,10*ROW('Hygiene Data'!G2))="","",OFFSET('Hygiene Data'!$G$12,0,10*ROW('Hygiene Data'!G2)))</f>
        <v/>
      </c>
      <c r="EB8" s="34" t="str">
        <f ca="1">+IF(OFFSET('Hygiene Data'!$G$13,0,10*ROW('Hygiene Data'!G2))="","",OFFSET('Hygiene Data'!$G$13,0,10*ROW('Hygiene Data'!G2)))</f>
        <v/>
      </c>
      <c r="EC8" s="34" t="str">
        <f ca="1">+IF(OFFSET('Hygiene Data'!$G$14,0,10*ROW('Hygiene Data'!G2))="","",OFFSET('Hygiene Data'!$G$14,0,10*ROW('Hygiene Data'!G2)))</f>
        <v/>
      </c>
      <c r="ED8" s="34" t="str">
        <f ca="1">+IF(OFFSET('Hygiene Data'!$H$12,0,10*ROW('Hygiene Data'!H2))="","",OFFSET('Hygiene Data'!$H$12,0,10*ROW('Hygiene Data'!H2)))</f>
        <v/>
      </c>
      <c r="EE8" s="34" t="str">
        <f ca="1">+IF(OFFSET('Hygiene Data'!$H$13,0,10*ROW('Hygiene Data'!H2))="","",OFFSET('Hygiene Data'!$H$13,0,10*ROW('Hygiene Data'!H2)))</f>
        <v/>
      </c>
      <c r="EF8" s="34" t="str">
        <f ca="1">+IF(OFFSET('Hygiene Data'!$H$14,0,10*ROW('Hygiene Data'!H2))="","",OFFSET('Hygiene Data'!$H$14,0,10*ROW('Hygiene Data'!H2)))</f>
        <v/>
      </c>
    </row>
    <row r="9" spans="1:136" x14ac:dyDescent="0.2">
      <c r="A9" s="50" t="str">
        <f ca="1">+IF(OFFSET('Water Data'!$B$1,0,10*ROW('Water Data'!B3))="","",OFFSET('Water Data'!$B$1,0,10*ROW('Water Data'!B3)))</f>
        <v>EMIS03</v>
      </c>
      <c r="B9" s="50" t="str">
        <f ca="1">+IF(OFFSET('Water Data'!$A$3,0,10*ROW('Water Data'!A3))="","",OFFSET('Water Data'!$A$3,0,10*ROW('Water Data'!A3)))</f>
        <v>EMIS</v>
      </c>
      <c r="C9" s="50">
        <f ca="1">+IF(OFFSET('Water Data'!$C$3,0,10*ROW('Water Data'!C3))="","",OFFSET('Water Data'!$C$3,0,10*ROW('Water Data'!C3)))</f>
        <v>2003</v>
      </c>
      <c r="D9" s="133">
        <f ca="1">+IF(AND(ISNUMBER(OFFSET('Water Data'!$C$5,0,10*ROW('Water Data'!C3))),BS9="Yes"),100-OFFSET('Water Data'!$C$5,0,10*ROW('Water Data'!C3)),IF(AND(ISNUMBER(OFFSET('Water Data'!$C$5,0,10*ROW('Water Data'!C3))),BS9="No",ISNUMBER(OFFSET('Water Data'!$C$5,0,10*ROW('Water Data'!C3)))),CONCATENATE("[",ROUND(100-OFFSET('Water Data'!$C$5,0,10*ROW('Water Data'!C3)),0),"]"),IF(AND(ISNUMBER(OFFSET('Water Data'!$C$5,0,10*ROW('Water Data'!C3))),BS9="",ISNUMBER(OFFSET('Water Data'!$C$5,0,10*ROW('Water Data'!C3)))),100-OFFSET('Water Data'!$C$5,0,10*ROW('Water Data'!C3)),NA())))</f>
        <v>47.435262191715225</v>
      </c>
      <c r="E9" s="133" t="e">
        <f ca="1">+IF(AND(ISNUMBER(OFFSET('Water Data'!$C$7,0,10*ROW('Water Data'!D3))),BT9="Yes"),OFFSET('Water Data'!$C$7,0,10*ROW('Water Data'!C3)),IF(AND(ISNUMBER(OFFSET('Water Data'!$C$7,0,10*ROW('Water Data'!C3))),BT9="No",ISNUMBER(OFFSET('Water Data'!$C$7,0,10*ROW('Water Data'!C3)))),CONCATENATE("[",ROUND(OFFSET('Water Data'!$C$7,0,10*ROW('Water Data'!C3)),0),"]"),IF(AND(ISNUMBER(OFFSET('Water Data'!$C$7,0,10*ROW('Water Data'!C3))),BT9="",ISNUMBER(OFFSET('Water Data'!$C$7,0,10*ROW('Water Data'!C3)))),OFFSET('Water Data'!$C$7,0,10*ROW('Water Data'!C3)),NA())))</f>
        <v>#N/A</v>
      </c>
      <c r="F9" s="133" t="e">
        <f ca="1">+IF(AND(ISNUMBER(OFFSET('Water Data'!$C$10,0,10*ROW('Water Data'!C3))),BU9="Yes"),OFFSET('Water Data'!$C$10,0,10*ROW('Water Data'!C3)),IF(AND(ISNUMBER(OFFSET('Water Data'!$C$10,0,10*ROW('Water Data'!C3))),BU9="No",ISNUMBER(OFFSET('Water Data'!$C$10,0,10*ROW('Water Data'!C3)))),CONCATENATE("[",ROUND(OFFSET('Water Data'!$C$10,0,10*ROW('Water Data'!C3)),0),"]"),IF(AND(ISNUMBER(OFFSET('Water Data'!$C$10,0,10*ROW('Water Data'!C3))),BU9="",ISNUMBER(OFFSET('Water Data'!$C$10,0,10*ROW('Water Data'!C3)))),OFFSET('Water Data'!$C$10,0,10*ROW('Water Data'!C3)),NA())))</f>
        <v>#N/A</v>
      </c>
      <c r="G9" s="133" t="e">
        <f ca="1">+IF(AND(ISNUMBER(OFFSET('Water Data'!$D$5,0,10*ROW('Water Data'!D3))),BV9="Yes"),100-OFFSET('Water Data'!$D$5,0,10*ROW('Water Data'!D3)),IF(AND(ISNUMBER(OFFSET('Water Data'!$D$5,0,10*ROW('Water Data'!D3))),BV9="No",ISNUMBER(OFFSET('Water Data'!$D$5,0,10*ROW('Water Data'!D3)))),CONCATENATE("[",ROUND(100-OFFSET('Water Data'!$D$5,0,10*ROW('Water Data'!D3)),0),"]"),IF(AND(ISNUMBER(OFFSET('Water Data'!$D$5,0,10*ROW('Water Data'!D3))),BV9="",ISNUMBER(OFFSET('Water Data'!$D$5,0,10*ROW('Water Data'!D3)))),100-OFFSET('Water Data'!$D$5,0,10*ROW('Water Data'!D3)),NA())))</f>
        <v>#N/A</v>
      </c>
      <c r="H9" s="133" t="e">
        <f ca="1">+IF(AND(ISNUMBER(OFFSET('Water Data'!$D$7,0,10*ROW('Water Data'!D3))),BW9="Yes"),OFFSET('Water Data'!$D$7,0,10*ROW('Water Data'!D3)),IF(AND(ISNUMBER(OFFSET('Water Data'!$D$7,0,10*ROW('Water Data'!D3))),BW9="No",ISNUMBER(OFFSET('Water Data'!$D$7,0,10*ROW('Water Data'!D3)))),CONCATENATE("[",ROUND(OFFSET('Water Data'!$C$7,0,10*ROW('Water Data'!D3)),0),"]"),IF(AND(ISNUMBER(OFFSET('Water Data'!$D$7,0,10*ROW('Water Data'!D3))),BW9="",ISNUMBER(OFFSET('Water Data'!$D$7,0,10*ROW('Water Data'!D3)))),OFFSET('Water Data'!$D$7,0,10*ROW('Water Data'!D3)),NA())))</f>
        <v>#N/A</v>
      </c>
      <c r="I9" s="133" t="e">
        <f ca="1">+IF(AND(ISNUMBER(OFFSET('Water Data'!$D$10,0,10*ROW('Water Data'!D3))),BX9="Yes"),OFFSET('Water Data'!$D$10,0,10*ROW('Water Data'!D3)),IF(AND(ISNUMBER(OFFSET('Water Data'!$D$10,0,10*ROW('Water Data'!D3))),BX9="No",ISNUMBER(OFFSET('Water Data'!$D$10,0,10*ROW('Water Data'!D3)))),CONCATENATE("[",ROUND(OFFSET('Water Data'!$D$10,0,10*ROW('Water Data'!D3)),0),"]"),IF(AND(ISNUMBER(OFFSET('Water Data'!$D$10,0,10*ROW('Water Data'!D3))),BX9="",ISNUMBER(OFFSET('Water Data'!$D$10,0,10*ROW('Water Data'!D3)))),OFFSET('Water Data'!$D$10,0,10*ROW('Water Data'!D3)),NA())))</f>
        <v>#N/A</v>
      </c>
      <c r="J9" s="133" t="e">
        <f ca="1">+IF(AND(ISNUMBER(OFFSET('Water Data'!$E$5,0,10*ROW('Water Data'!E3))),BY9="Yes"),100-OFFSET('Water Data'!$E$5,0,10*ROW('Water Data'!E3)),IF(AND(ISNUMBER(OFFSET('Water Data'!$E$5,0,10*ROW('Water Data'!E3))),BY9="No",ISNUMBER(OFFSET('Water Data'!$E$5,0,10*ROW('Water Data'!E3)))),CONCATENATE("[",ROUND(100-OFFSET('Water Data'!$E$5,0,10*ROW('Water Data'!E3)),0),"]"),IF(AND(ISNUMBER(OFFSET('Water Data'!$E$5,0,10*ROW('Water Data'!E3))),BY9="",ISNUMBER(OFFSET('Water Data'!$E$5,0,10*ROW('Water Data'!E3)))),100-OFFSET('Water Data'!$E$5,0,10*ROW('Water Data'!E3)),NA())))</f>
        <v>#N/A</v>
      </c>
      <c r="K9" s="133" t="e">
        <f ca="1">+IF(AND(ISNUMBER(OFFSET('Water Data'!$E$7,0,10*ROW('Water Data'!E3))),BZ9="Yes"),OFFSET('Water Data'!$E$7,0,10*ROW('Water Data'!E3)),IF(AND(ISNUMBER(OFFSET('Water Data'!$E$7,0,10*ROW('Water Data'!E3))),BZ9="No",ISNUMBER(OFFSET('Water Data'!$E$7,0,10*ROW('Water Data'!E3)))),CONCATENATE("[",ROUND(OFFSET('Water Data'!$E$7,0,10*ROW('Water Data'!E3)),0),"]"),IF(AND(ISNUMBER(OFFSET('Water Data'!$E$7,0,10*ROW('Water Data'!E3))),BZ9="",ISNUMBER(OFFSET('Water Data'!$E$7,0,10*ROW('Water Data'!E3)))),OFFSET('Water Data'!$E$7,0,10*ROW('Water Data'!E3)),NA())))</f>
        <v>#N/A</v>
      </c>
      <c r="L9" s="133" t="e">
        <f ca="1">+IF(AND(ISNUMBER(OFFSET('Water Data'!$E$10,0,10*ROW('Water Data'!E3))),CA9="Yes"),OFFSET('Water Data'!$E$10,0,10*ROW('Water Data'!E3)),IF(AND(ISNUMBER(OFFSET('Water Data'!$E$10,0,10*ROW('Water Data'!E3))),CA9="No",ISNUMBER(OFFSET('Water Data'!$E$10,0,10*ROW('Water Data'!E3)))),CONCATENATE("[",ROUND(OFFSET('Water Data'!$E$10,0,10*ROW('Water Data'!E3)),0),"]"),IF(AND(ISNUMBER(OFFSET('Water Data'!$E$10,0,10*ROW('Water Data'!E3))),CA9="",ISNUMBER(OFFSET('Water Data'!$E$10,0,10*ROW('Water Data'!E3)))),OFFSET('Water Data'!$E$10,0,10*ROW('Water Data'!E3)),NA())))</f>
        <v>#N/A</v>
      </c>
      <c r="M9" s="133" t="e">
        <f ca="1">+IF(AND(ISNUMBER(OFFSET('Water Data'!$F$5,0,10*ROW('Water Data'!F3))),CB9="Yes"),100-OFFSET('Water Data'!$F$5,0,10*ROW('Water Data'!F3)),IF(AND(ISNUMBER(OFFSET('Water Data'!$F$5,0,10*ROW('Water Data'!F3))),CB9="No",ISNUMBER(OFFSET('Water Data'!$F$5,0,10*ROW('Water Data'!F3)))),CONCATENATE("[",ROUND(100-OFFSET('Water Data'!$F$5,0,10*ROW('Water Data'!F3)),0),"]"),IF(AND(ISNUMBER(OFFSET('Water Data'!$F$5,0,10*ROW('Water Data'!F3))),CB9="",ISNUMBER(OFFSET('Water Data'!$F$5,0,10*ROW('Water Data'!F3)))),100-OFFSET('Water Data'!$F$5,0,10*ROW('Water Data'!F3)),NA())))</f>
        <v>#N/A</v>
      </c>
      <c r="N9" s="133" t="e">
        <f ca="1">+IF(AND(ISNUMBER(OFFSET('Water Data'!$F$7,0,10*ROW('Water Data'!F3))),CC9="Yes"),OFFSET('Water Data'!$F$7,0,10*ROW('Water Data'!F3)),IF(AND(ISNUMBER(OFFSET('Water Data'!$F$7,0,10*ROW('Water Data'!F3))),CC9="No",ISNUMBER(OFFSET('Water Data'!$F$7,0,10*ROW('Water Data'!F3)))),CONCATENATE("[",ROUND(OFFSET('Water Data'!$F$7,0,10*ROW('Water Data'!F3)),0),"]"),IF(AND(ISNUMBER(OFFSET('Water Data'!$F$7,0,10*ROW('Water Data'!F3))),CC9="",ISNUMBER(OFFSET('Water Data'!$F$7,0,10*ROW('Water Data'!F3)))),OFFSET('Water Data'!$F$7,0,10*ROW('Water Data'!F3)),NA())))</f>
        <v>#N/A</v>
      </c>
      <c r="O9" s="133" t="e">
        <f ca="1">+IF(AND(ISNUMBER(OFFSET('Water Data'!$F$10,0,10*ROW('Water Data'!F3))),CD9="Yes"),OFFSET('Water Data'!$F$10,0,10*ROW('Water Data'!F3)),IF(AND(ISNUMBER(OFFSET('Water Data'!$F$10,0,10*ROW('Water Data'!F3))),CD9="No",ISNUMBER(OFFSET('Water Data'!$F$10,0,10*ROW('Water Data'!F3)))),CONCATENATE("[",ROUND(OFFSET('Water Data'!$F$10,0,10*ROW('Water Data'!F3)),0),"]"),IF(AND(ISNUMBER(OFFSET('Water Data'!$F$10,0,10*ROW('Water Data'!F3))),CD9="",ISNUMBER(OFFSET('Water Data'!$F$10,0,10*ROW('Water Data'!F3)))),OFFSET('Water Data'!$F$10,0,10*ROW('Water Data'!F3)),NA())))</f>
        <v>#N/A</v>
      </c>
      <c r="P9" s="133">
        <f ca="1">+IF(AND(ISNUMBER(OFFSET('Water Data'!$G$5,0,10*ROW('Water Data'!G3))),CE9="Yes"),100-OFFSET('Water Data'!$G$5,0,10*ROW('Water Data'!G3)),IF(AND(ISNUMBER(OFFSET('Water Data'!$G$5,0,10*ROW('Water Data'!G3))),CE9="No",ISNUMBER(OFFSET('Water Data'!$G$5,0,10*ROW('Water Data'!G3)))),CONCATENATE("[",ROUND(100-OFFSET('Water Data'!$G$5,0,10*ROW('Water Data'!G3)),0),"]"),IF(AND(ISNUMBER(OFFSET('Water Data'!$G$5,0,10*ROW('Water Data'!G3))),CE9="",ISNUMBER(OFFSET('Water Data'!$G$5,0,10*ROW('Water Data'!G3)))),100-OFFSET('Water Data'!$G$5,0,10*ROW('Water Data'!G3)),NA())))</f>
        <v>46.497124075595728</v>
      </c>
      <c r="Q9" s="133" t="e">
        <f ca="1">+IF(AND(ISNUMBER(OFFSET('Water Data'!$G$7,0,10*ROW('Water Data'!G3))),CF9="Yes"),OFFSET('Water Data'!$G$7,0,10*ROW('Water Data'!G3)),IF(AND(ISNUMBER(OFFSET('Water Data'!$G$7,0,10*ROW('Water Data'!G3))),CF9="No",ISNUMBER(OFFSET('Water Data'!$G$7,0,10*ROW('Water Data'!G3)))),CONCATENATE("[",ROUND(OFFSET('Water Data'!$G$7,0,10*ROW('Water Data'!G3)),0),"]"),IF(AND(ISNUMBER(OFFSET('Water Data'!$G$7,0,10*ROW('Water Data'!G3))),CF9="",ISNUMBER(OFFSET('Water Data'!$G$7,0,10*ROW('Water Data'!G3)))),OFFSET('Water Data'!$G$7,0,10*ROW('Water Data'!G3)),NA())))</f>
        <v>#N/A</v>
      </c>
      <c r="R9" s="133" t="e">
        <f ca="1">+IF(AND(ISNUMBER(OFFSET('Water Data'!$G$10,0,10*ROW('Water Data'!G3))),CG9="Yes"),OFFSET('Water Data'!$G$10,0,10*ROW('Water Data'!G3)),IF(AND(ISNUMBER(OFFSET('Water Data'!$G$10,0,10*ROW('Water Data'!G3))),CG9="No",ISNUMBER(OFFSET('Water Data'!$G$10,0,10*ROW('Water Data'!G3)))),CONCATENATE("[",ROUND(OFFSET('Water Data'!$G$10,0,10*ROW('Water Data'!G3)),0),"]"),IF(AND(ISNUMBER(OFFSET('Water Data'!$G$10,0,10*ROW('Water Data'!G3))),CG9="",ISNUMBER(OFFSET('Water Data'!$G$10,0,10*ROW('Water Data'!G3)))),OFFSET('Water Data'!$G$10,0,10*ROW('Water Data'!G3)),NA())))</f>
        <v>#N/A</v>
      </c>
      <c r="S9" s="133">
        <f ca="1">+IF(AND(ISNUMBER(OFFSET('Water Data'!$H$5,0,10*ROW('Water Data'!H3))),CH9="Yes"),100-OFFSET('Water Data'!$H$5,0,10*ROW('Water Data'!H3)),IF(AND(ISNUMBER(OFFSET('Water Data'!$H$5,0,10*ROW('Water Data'!H3))),CH9="No",ISNUMBER(OFFSET('Water Data'!$H$5,0,10*ROW('Water Data'!H3)))),CONCATENATE("[",ROUND(100-OFFSET('Water Data'!$H$5,0,10*ROW('Water Data'!H3)),0),"]"),IF(AND(ISNUMBER(OFFSET('Water Data'!$H$5,0,10*ROW('Water Data'!H3))),CH9="",ISNUMBER(OFFSET('Water Data'!$H$5,0,10*ROW('Water Data'!H3)))),100-OFFSET('Water Data'!$H$5,0,10*ROW('Water Data'!H3)),NA())))</f>
        <v>78.709014675052401</v>
      </c>
      <c r="T9" s="133" t="e">
        <f ca="1">+IF(AND(ISNUMBER(OFFSET('Water Data'!$H$7,0,10*ROW('Water Data'!H3))),CI9="Yes"),OFFSET('Water Data'!$H$7,0,10*ROW('Water Data'!H3)),IF(AND(ISNUMBER(OFFSET('Water Data'!$H$7,0,10*ROW('Water Data'!H3))),CI9="No",ISNUMBER(OFFSET('Water Data'!$H$7,0,10*ROW('Water Data'!H3)))),CONCATENATE("[",ROUND(OFFSET('Water Data'!$H$7,0,10*ROW('Water Data'!H3)),0),"]"),IF(AND(ISNUMBER(OFFSET('Water Data'!$H$7,0,10*ROW('Water Data'!H3))),CI9="",ISNUMBER(OFFSET('Water Data'!$H$7,0,10*ROW('Water Data'!H3)))),OFFSET('Water Data'!$H$7,0,10*ROW('Water Data'!H3)),NA())))</f>
        <v>#N/A</v>
      </c>
      <c r="U9" s="133" t="e">
        <f ca="1">+IF(AND(ISNUMBER(OFFSET('Water Data'!$H$10,0,10*ROW('Water Data'!H3))),CJ9="Yes"),OFFSET('Water Data'!$H$10,0,10*ROW('Water Data'!H3)),IF(AND(ISNUMBER(OFFSET('Water Data'!$H$10,0,10*ROW('Water Data'!H3))),CJ9="No",ISNUMBER(OFFSET('Water Data'!$H$10,0,10*ROW('Water Data'!H3)))),CONCATENATE("[",ROUND(OFFSET('Water Data'!$H$10,0,10*ROW('Water Data'!H3)),0),"]"),IF(AND(ISNUMBER(OFFSET('Water Data'!$H$10,0,10*ROW('Water Data'!H3))),CJ9="",ISNUMBER(OFFSET('Water Data'!$H$10,0,10*ROW('Water Data'!H3)))),OFFSET('Water Data'!$H$10,0,10*ROW('Water Data'!H3)),NA())))</f>
        <v>#N/A</v>
      </c>
      <c r="V9" s="134">
        <f ca="1">+IF(AND(ISNUMBER(OFFSET('Sanitation Data'!$C$5,0,10*ROW('Sanitation Data'!C3))),CK9="Yes"),100-OFFSET('Sanitation Data'!$C$5,0,10*ROW('Sanitation Data'!C3)),IF(AND(ISNUMBER(OFFSET('Sanitation Data'!$C$5,0,10*ROW('Sanitation Data'!C3))),CK9="No",ISNUMBER(OFFSET('Sanitation Data'!$C$5,0,10*ROW('Sanitation Data'!C3)))),CONCATENATE("[",ROUND(100-OFFSET('Sanitation Data'!$C$5,0,10*ROW('Sanitation Data'!C3)),0),"]"),IF(AND(ISNUMBER(OFFSET('Sanitation Data'!$C$5,0,10*ROW('Sanitation Data'!C3))),CK9="",ISNUMBER(OFFSET('Sanitation Data'!$C$5,0,10*ROW('Sanitation Data'!C3)))),100-OFFSET('Sanitation Data'!$C$5,0,10*ROW('Sanitation Data'!C3)),NA())))</f>
        <v>78.678825125708357</v>
      </c>
      <c r="W9" s="134" t="e">
        <f ca="1">+IF(AND(ISNUMBER(OFFSET('Sanitation Data'!$C$7,0,10*ROW('Sanitation Data'!C3))),CL9="Yes"),OFFSET('Sanitation Data'!$C$7,0,10*ROW('Sanitation Data'!C3)),IF(AND(ISNUMBER(OFFSET('Sanitation Data'!$C$7,0,10*ROW('Sanitation Data'!C3))),CL9="No",ISNUMBER(OFFSET('Sanitation Data'!$C$7,0,10*ROW('Sanitation Data'!C3)))),CONCATENATE("[",ROUND(OFFSET('Sanitation Data'!$C$7,0,10*ROW('Sanitation Data'!C3)),0),"]"),IF(AND(ISNUMBER(OFFSET('Sanitation Data'!$C$7,0,10*ROW('Sanitation Data'!C3))),CL9="",ISNUMBER(OFFSET('Sanitation Data'!$C$7,0,10*ROW('Sanitation Data'!C3)))),OFFSET('Sanitation Data'!$C$7,0,10*ROW('Sanitation Data'!C3)),NA())))</f>
        <v>#N/A</v>
      </c>
      <c r="X9" s="134" t="e">
        <f ca="1">+IF(AND(ISNUMBER(OFFSET('Sanitation Data'!$C$11,0,10*ROW('Sanitation Data'!C3))),CM9="Yes"),OFFSET('Sanitation Data'!$C$11,0,10*ROW('Sanitation Data'!C3)),IF(AND(ISNUMBER(OFFSET('Sanitation Data'!$C$11,0,10*ROW('Sanitation Data'!C3))),CM9="No",ISNUMBER(OFFSET('Sanitation Data'!$C$11,0,10*ROW('Sanitation Data'!C3)))),CONCATENATE("[",ROUND(OFFSET('Sanitation Data'!$C$11,0,10*ROW('Sanitation Data'!C3)),0),"]"),IF(AND(ISNUMBER(OFFSET('Sanitation Data'!$C$11,0,10*ROW('Sanitation Data'!C3))),CM9="",ISNUMBER(OFFSET('Sanitation Data'!$C$11,0,10*ROW('Sanitation Data'!C3)))),OFFSET('Sanitation Data'!$C$11,0,10*ROW('Sanitation Data'!C3)),NA())))</f>
        <v>#N/A</v>
      </c>
      <c r="Y9" s="134" t="e">
        <f ca="1">+IF(AND(ISNUMBER(OFFSET('Sanitation Data'!$C$12,0,10*ROW('Sanitation Data'!C3))),CN9="Yes"),OFFSET('Sanitation Data'!$C$12,0,10*ROW('Sanitation Data'!C3)),IF(AND(ISNUMBER(OFFSET('Sanitation Data'!$C$12,0,10*ROW('Sanitation Data'!C3))),CN9="No",ISNUMBER(OFFSET('Sanitation Data'!$C$12,0,10*ROW('Sanitation Data'!C3)))),CONCATENATE("[",ROUND(OFFSET('Sanitation Data'!$C$12,0,10*ROW('Sanitation Data'!C3)),0),"]"),IF(AND(ISNUMBER(OFFSET('Sanitation Data'!$C$12,0,10*ROW('Sanitation Data'!C3))),CN9="",ISNUMBER(OFFSET('Sanitation Data'!$C$12,0,10*ROW('Sanitation Data'!C3)))),OFFSET('Sanitation Data'!$C$12,0,10*ROW('Sanitation Data'!C3)),NA())))</f>
        <v>#N/A</v>
      </c>
      <c r="Z9" s="134" t="e">
        <f ca="1">+IF(AND(ISNUMBER(OFFSET('Sanitation Data'!$C$13,0,10*ROW('Sanitation Data'!C3))),CO9="Yes"),OFFSET('Sanitation Data'!$C$13,0,10*ROW('Sanitation Data'!C3)),IF(AND(ISNUMBER(OFFSET('Sanitation Data'!$C$13,0,10*ROW('Sanitation Data'!C3))),CO9="No",ISNUMBER(OFFSET('Sanitation Data'!$C$13,0,10*ROW('Sanitation Data'!C3)))),CONCATENATE("[",ROUND(OFFSET('Sanitation Data'!$C$13,0,10*ROW('Sanitation Data'!C3)),0),"]"),IF(AND(ISNUMBER(OFFSET('Sanitation Data'!$C$13,0,10*ROW('Sanitation Data'!C3))),CO9="",ISNUMBER(OFFSET('Sanitation Data'!$C$13,0,10*ROW('Sanitation Data'!C3)))),OFFSET('Sanitation Data'!$C$13,0,10*ROW('Sanitation Data'!C3)),NA())))</f>
        <v>#N/A</v>
      </c>
      <c r="AA9" s="134" t="e">
        <f ca="1">+IF(AND(ISNUMBER(OFFSET('Sanitation Data'!$D$5,0,10*ROW('Sanitation Data'!D3))),CP9="Yes"),100-OFFSET('Sanitation Data'!$D$5,0,10*ROW('Sanitation Data'!D3)),IF(AND(ISNUMBER(OFFSET('Sanitation Data'!$D$5,0,10*ROW('Sanitation Data'!D3))),CP9="No",ISNUMBER(OFFSET('Sanitation Data'!$D$5,0,10*ROW('Sanitation Data'!D3)))),CONCATENATE("[",ROUND(100-OFFSET('Sanitation Data'!$D$5,0,10*ROW('Sanitation Data'!D3)),0),"]"),IF(AND(ISNUMBER(OFFSET('Sanitation Data'!$D$5,0,10*ROW('Sanitation Data'!D3))),CP9="",ISNUMBER(OFFSET('Sanitation Data'!$D$5,0,10*ROW('Sanitation Data'!D3)))),100-OFFSET('Sanitation Data'!$D$5,0,10*ROW('Sanitation Data'!D3)),NA())))</f>
        <v>#N/A</v>
      </c>
      <c r="AB9" s="134" t="e">
        <f ca="1">+IF(AND(ISNUMBER(OFFSET('Sanitation Data'!$D$7,0,10*ROW('Sanitation Data'!D3))),CQ9="Yes"),OFFSET('Sanitation Data'!$D$7,0,10*ROW('Sanitation Data'!G3)),IF(AND(ISNUMBER(OFFSET('Sanitation Data'!$D$7,0,10*ROW('Sanitation Data'!D3))),CQ9="No",ISNUMBER(OFFSET('Sanitation Data'!$D$7,0,10*ROW('Sanitation Data'!D3)))),CONCATENATE("[",ROUND(OFFSET('Sanitation Data'!$D$7,0,10*ROW('Sanitation Data'!D3)),0),"]"),IF(AND(ISNUMBER(OFFSET('Sanitation Data'!$D$7,0,10*ROW('Sanitation Data'!D3))),CQ9="",ISNUMBER(OFFSET('Sanitation Data'!$D$7,0,10*ROW('Sanitation Data'!D3)))),OFFSET('Sanitation Data'!$D$7,0,10*ROW('Sanitation Data'!D3)),NA())))</f>
        <v>#N/A</v>
      </c>
      <c r="AC9" s="134" t="e">
        <f ca="1">+IF(AND(ISNUMBER(OFFSET('Sanitation Data'!$D$11,0,10*ROW('Sanitation Data'!D3))),CR9="Yes"),OFFSET('Sanitation Data'!$D$11,0,10*ROW('Sanitation Data'!D3)),IF(AND(ISNUMBER(OFFSET('Sanitation Data'!$D$11,0,10*ROW('Sanitation Data'!D3))),CR9="No",ISNUMBER(OFFSET('Sanitation Data'!$D$11,0,10*ROW('Sanitation Data'!D3)))),CONCATENATE("[",ROUND(OFFSET('Sanitation Data'!$D$11,0,10*ROW('Sanitation Data'!D3)),0),"]"),IF(AND(ISNUMBER(OFFSET('Sanitation Data'!$D$11,0,10*ROW('Sanitation Data'!D3))),CR9="",ISNUMBER(OFFSET('Sanitation Data'!$D$11,0,10*ROW('Sanitation Data'!D3)))),OFFSET('Sanitation Data'!$D$11,0,10*ROW('Sanitation Data'!D3)),NA())))</f>
        <v>#N/A</v>
      </c>
      <c r="AD9" s="134" t="e">
        <f ca="1">+IF(AND(ISNUMBER(OFFSET('Sanitation Data'!$D$12,0,10*ROW('Sanitation Data'!D3))),CS9="Yes"),OFFSET('Sanitation Data'!$D$12,0,10*ROW('Sanitation Data'!D3)),IF(AND(ISNUMBER(OFFSET('Sanitation Data'!$D$12,0,10*ROW('Sanitation Data'!D3))),CS9="No",ISNUMBER(OFFSET('Sanitation Data'!$D$12,0,10*ROW('Sanitation Data'!D3)))),CONCATENATE("[",ROUND(OFFSET('Sanitation Data'!$D$12,0,10*ROW('Sanitation Data'!D3)),0),"]"),IF(AND(ISNUMBER(OFFSET('Sanitation Data'!$D$12,0,10*ROW('Sanitation Data'!D3))),CS9="",ISNUMBER(OFFSET('Sanitation Data'!$D$12,0,10*ROW('Sanitation Data'!D3)))),OFFSET('Sanitation Data'!$D$12,0,10*ROW('Sanitation Data'!D3)),NA())))</f>
        <v>#N/A</v>
      </c>
      <c r="AE9" s="134" t="e">
        <f ca="1">+IF(AND(ISNUMBER(OFFSET('Sanitation Data'!$D$13,0,10*ROW('Sanitation Data'!D3))),CT9="Yes"),OFFSET('Sanitation Data'!$D$13,0,10*ROW('Sanitation Data'!D3)),IF(AND(ISNUMBER(OFFSET('Sanitation Data'!$D$13,0,10*ROW('Sanitation Data'!D3))),CT9="No",ISNUMBER(OFFSET('Sanitation Data'!$D$13,0,10*ROW('Sanitation Data'!D3)))),CONCATENATE("[",ROUND(OFFSET('Sanitation Data'!$D$13,0,10*ROW('Sanitation Data'!D3)),0),"]"),IF(AND(ISNUMBER(OFFSET('Sanitation Data'!$D$13,0,10*ROW('Sanitation Data'!D3))),CT9="",ISNUMBER(OFFSET('Sanitation Data'!$D$13,0,10*ROW('Sanitation Data'!D3)))),OFFSET('Sanitation Data'!$D$13,0,10*ROW('Sanitation Data'!D3)),NA())))</f>
        <v>#N/A</v>
      </c>
      <c r="AF9" s="134" t="e">
        <f ca="1">+IF(AND(ISNUMBER(OFFSET('Sanitation Data'!$E$5,0,10*ROW('Sanitation Data'!E3))),CU9="Yes"),100-OFFSET('Sanitation Data'!$E$5,0,10*ROW('Sanitation Data'!E3)),IF(AND(ISNUMBER(OFFSET('Sanitation Data'!$E$5,0,10*ROW('Sanitation Data'!E3))),CU9="No",ISNUMBER(OFFSET('Sanitation Data'!$E$5,0,10*ROW('Sanitation Data'!E3)))),CONCATENATE("[",ROUND(100-OFFSET('Sanitation Data'!$E$5,0,10*ROW('Sanitation Data'!E3)),0),"]"),IF(AND(ISNUMBER(OFFSET('Sanitation Data'!$E$5,0,10*ROW('Sanitation Data'!E3))),CU9="",ISNUMBER(OFFSET('Sanitation Data'!$E$5,0,10*ROW('Sanitation Data'!E3)))),100-OFFSET('Sanitation Data'!$E$5,0,10*ROW('Sanitation Data'!E3)),NA())))</f>
        <v>#N/A</v>
      </c>
      <c r="AG9" s="134" t="e">
        <f ca="1">+IF(AND(ISNUMBER(OFFSET('Sanitation Data'!$E$7,0,10*ROW('Sanitation Data'!E3))),CV9="Yes"),OFFSET('Sanitation Data'!$E$7,0,10*ROW('Sanitation Data'!E3)),IF(AND(ISNUMBER(OFFSET('Sanitation Data'!$E$7,0,10*ROW('Sanitation Data'!E3))),CV9="No",ISNUMBER(OFFSET('Sanitation Data'!$E$7,0,10*ROW('Sanitation Data'!E3)))),CONCATENATE("[",ROUND(OFFSET('Sanitation Data'!$E$7,0,10*ROW('Sanitation Data'!E3)),0),"]"),IF(AND(ISNUMBER(OFFSET('Sanitation Data'!$E$7,0,10*ROW('Sanitation Data'!E3))),CV9="",ISNUMBER(OFFSET('Sanitation Data'!$E$7,0,10*ROW('Sanitation Data'!E3)))),OFFSET('Sanitation Data'!$E$7,0,10*ROW('Sanitation Data'!E3)),NA())))</f>
        <v>#N/A</v>
      </c>
      <c r="AH9" s="134" t="e">
        <f ca="1">+IF(AND(ISNUMBER(OFFSET('Sanitation Data'!$E$11,0,10*ROW('Sanitation Data'!E3))),CW9="Yes"),OFFSET('Sanitation Data'!$E$11,0,10*ROW('Sanitation Data'!E3)),IF(AND(ISNUMBER(OFFSET('Sanitation Data'!$E$11,0,10*ROW('Sanitation Data'!E3))),CW9="No",ISNUMBER(OFFSET('Sanitation Data'!$E$11,0,10*ROW('Sanitation Data'!E3)))),CONCATENATE("[",ROUND(OFFSET('Sanitation Data'!$E$11,0,10*ROW('Sanitation Data'!E3)),0),"]"),IF(AND(ISNUMBER(OFFSET('Sanitation Data'!$E$11,0,10*ROW('Sanitation Data'!E3))),CW9="",ISNUMBER(OFFSET('Sanitation Data'!$E$11,0,10*ROW('Sanitation Data'!E3)))),OFFSET('Sanitation Data'!$E$11,0,10*ROW('Sanitation Data'!E3)),NA())))</f>
        <v>#N/A</v>
      </c>
      <c r="AI9" s="134" t="e">
        <f ca="1">+IF(AND(ISNUMBER(OFFSET('Sanitation Data'!$E$12,0,10*ROW('Sanitation Data'!E3))),CX9="Yes"),OFFSET('Sanitation Data'!$E$12,0,10*ROW('Sanitation Data'!E3)),IF(AND(ISNUMBER(OFFSET('Sanitation Data'!$E$12,0,10*ROW('Sanitation Data'!E3))),CX9="No",ISNUMBER(OFFSET('Sanitation Data'!$E$12,0,10*ROW('Sanitation Data'!E3)))),CONCATENATE("[",ROUND(OFFSET('Sanitation Data'!$E$12,0,10*ROW('Sanitation Data'!E3)),0),"]"),IF(AND(ISNUMBER(OFFSET('Sanitation Data'!$E$12,0,10*ROW('Sanitation Data'!E3))),CX9="",ISNUMBER(OFFSET('Sanitation Data'!$E$12,0,10*ROW('Sanitation Data'!E3)))),OFFSET('Sanitation Data'!$E$12,0,10*ROW('Sanitation Data'!E3)),NA())))</f>
        <v>#N/A</v>
      </c>
      <c r="AJ9" s="134" t="e">
        <f ca="1">+IF(AND(ISNUMBER(OFFSET('Sanitation Data'!$E$13,0,10*ROW('Sanitation Data'!E3))),CY9="Yes"),OFFSET('Sanitation Data'!$E$13,0,10*ROW('Sanitation Data'!E3)),IF(AND(ISNUMBER(OFFSET('Sanitation Data'!$E$13,0,10*ROW('Sanitation Data'!E3))),CY9="No",ISNUMBER(OFFSET('Sanitation Data'!$E$13,0,10*ROW('Sanitation Data'!E3)))),CONCATENATE("[",ROUND(OFFSET('Sanitation Data'!$E$13,0,10*ROW('Sanitation Data'!E3)),0),"]"),IF(AND(ISNUMBER(OFFSET('Sanitation Data'!$E$13,0,10*ROW('Sanitation Data'!E3))),CY9="",ISNUMBER(OFFSET('Sanitation Data'!$E$13,0,10*ROW('Sanitation Data'!E3)))),OFFSET('Sanitation Data'!$E$13,0,10*ROW('Sanitation Data'!E3)),NA())))</f>
        <v>#N/A</v>
      </c>
      <c r="AK9" s="134" t="e">
        <f ca="1">+IF(AND(ISNUMBER(OFFSET('Sanitation Data'!$F$5,0,10*ROW('Sanitation Data'!F3))),CZ9="Yes"),100-OFFSET('Sanitation Data'!$F$5,0,10*ROW('Sanitation Data'!F3)),IF(AND(ISNUMBER(OFFSET('Sanitation Data'!$F$5,0,10*ROW('Sanitation Data'!F3))),CZ9="No",ISNUMBER(OFFSET('Sanitation Data'!$F$5,0,10*ROW('Sanitation Data'!F3)))),CONCATENATE("[",ROUND(100-OFFSET('Sanitation Data'!$F$5,0,10*ROW('Sanitation Data'!F3)),0),"]"),IF(AND(ISNUMBER(OFFSET('Sanitation Data'!$F$5,0,10*ROW('Sanitation Data'!F3))),CZ9="",ISNUMBER(OFFSET('Sanitation Data'!$F$5,0,10*ROW('Sanitation Data'!F3)))),100-OFFSET('Sanitation Data'!$F$5,0,10*ROW('Sanitation Data'!F3)),NA())))</f>
        <v>#N/A</v>
      </c>
      <c r="AL9" s="134" t="e">
        <f ca="1">+IF(AND(ISNUMBER(OFFSET('Sanitation Data'!$F$7,0,10*ROW('Sanitation Data'!F3))),DA9="Yes"),OFFSET('Sanitation Data'!$F$7,0,10*ROW('Sanitation Data'!F3)),IF(AND(ISNUMBER(OFFSET('Sanitation Data'!$F$7,0,10*ROW('Sanitation Data'!F3))),DA9="No",ISNUMBER(OFFSET('Sanitation Data'!$F$7,0,10*ROW('Sanitation Data'!F3)))),CONCATENATE("[",ROUND(OFFSET('Sanitation Data'!$F$7,0,10*ROW('Sanitation Data'!F3)),0),"]"),IF(AND(ISNUMBER(OFFSET('Sanitation Data'!$F$7,0,10*ROW('Sanitation Data'!F3))),DA9="",ISNUMBER(OFFSET('Sanitation Data'!$F$7,0,10*ROW('Sanitation Data'!F3)))),OFFSET('Sanitation Data'!$F$7,0,10*ROW('Sanitation Data'!F3)),NA())))</f>
        <v>#N/A</v>
      </c>
      <c r="AM9" s="134" t="e">
        <f ca="1">+IF(AND(ISNUMBER(OFFSET('Sanitation Data'!$F$11,0,10*ROW('Sanitation Data'!F3))),DB9="Yes"),OFFSET('Sanitation Data'!$F$11,0,10*ROW('Sanitation Data'!F3)),IF(AND(ISNUMBER(OFFSET('Sanitation Data'!$F$11,0,10*ROW('Sanitation Data'!F3))),DB9="No",ISNUMBER(OFFSET('Sanitation Data'!$F$11,0,10*ROW('Sanitation Data'!F3)))),CONCATENATE("[",ROUND(OFFSET('Sanitation Data'!$F$11,0,10*ROW('Sanitation Data'!F3)),0),"]"),IF(AND(ISNUMBER(OFFSET('Sanitation Data'!$F$11,0,10*ROW('Sanitation Data'!F3))),DB9="",ISNUMBER(OFFSET('Sanitation Data'!$F$11,0,10*ROW('Sanitation Data'!F3)))),OFFSET('Sanitation Data'!$F$11,0,10*ROW('Sanitation Data'!F3)),NA())))</f>
        <v>#N/A</v>
      </c>
      <c r="AN9" s="134" t="e">
        <f ca="1">+IF(AND(ISNUMBER(OFFSET('Sanitation Data'!$F$12,0,10*ROW('Sanitation Data'!F3))),DC9="Yes"),OFFSET('Sanitation Data'!$F$12,0,10*ROW('Sanitation Data'!F3)),IF(AND(ISNUMBER(OFFSET('Sanitation Data'!$F$12,0,10*ROW('Sanitation Data'!F3))),DC9="No",ISNUMBER(OFFSET('Sanitation Data'!$F$12,0,10*ROW('Sanitation Data'!F3)))),CONCATENATE("[",ROUND(OFFSET('Sanitation Data'!$F$12,0,10*ROW('Sanitation Data'!F3)),0),"]"),IF(AND(ISNUMBER(OFFSET('Sanitation Data'!$F$12,0,10*ROW('Sanitation Data'!F3))),DC9="",ISNUMBER(OFFSET('Sanitation Data'!$F$12,0,10*ROW('Sanitation Data'!F3)))),OFFSET('Sanitation Data'!$F$12,0,10*ROW('Sanitation Data'!F3)),NA())))</f>
        <v>#N/A</v>
      </c>
      <c r="AO9" s="134" t="e">
        <f ca="1">+IF(AND(ISNUMBER(OFFSET('Sanitation Data'!$F$13,0,10*ROW('Sanitation Data'!F3))),DD9="Yes"),OFFSET('Sanitation Data'!$F$13,0,10*ROW('Sanitation Data'!F3)),IF(AND(ISNUMBER(OFFSET('Sanitation Data'!$F$13,0,10*ROW('Sanitation Data'!F3))),DD9="No",ISNUMBER(OFFSET('Sanitation Data'!$F$13,0,10*ROW('Sanitation Data'!F3)))),CONCATENATE("[",ROUND(OFFSET('Sanitation Data'!$F$13,0,10*ROW('Sanitation Data'!F3)),0),"]"),IF(AND(ISNUMBER(OFFSET('Sanitation Data'!$F$13,0,10*ROW('Sanitation Data'!F3))),DD9="",ISNUMBER(OFFSET('Sanitation Data'!$F$13,0,10*ROW('Sanitation Data'!F3)))),OFFSET('Sanitation Data'!$F$13,0,10*ROW('Sanitation Data'!F3)),NA())))</f>
        <v>#N/A</v>
      </c>
      <c r="AP9" s="134">
        <f ca="1">+IF(AND(ISNUMBER(OFFSET('Sanitation Data'!$G$5,0,10*ROW('Sanitation Data'!G3))),DE9="Yes"),100-OFFSET('Sanitation Data'!$G$5,0,10*ROW('Sanitation Data'!G3)),IF(AND(ISNUMBER(OFFSET('Sanitation Data'!$G$5,0,10*ROW('Sanitation Data'!G3))),DE9="No",ISNUMBER(OFFSET('Sanitation Data'!$G$5,0,10*ROW('Sanitation Data'!G3)))),CONCATENATE("[",ROUND(100-OFFSET('Sanitation Data'!$G$5,0,10*ROW('Sanitation Data'!G3)),0),"]"),IF(AND(ISNUMBER(OFFSET('Sanitation Data'!$G$5,0,10*ROW('Sanitation Data'!G3))),DE9="",ISNUMBER(OFFSET('Sanitation Data'!$G$5,0,10*ROW('Sanitation Data'!G3)))),100-OFFSET('Sanitation Data'!$G$5,0,10*ROW('Sanitation Data'!G3)),NA())))</f>
        <v>78.314905505341002</v>
      </c>
      <c r="AQ9" s="134" t="e">
        <f ca="1">+IF(AND(ISNUMBER(OFFSET('Sanitation Data'!$G$7,0,10*ROW('Sanitation Data'!G3))),DF9="Yes"),OFFSET('Sanitation Data'!$G$7,0,10*ROW('Sanitation Data'!G3)),IF(AND(ISNUMBER(OFFSET('Sanitation Data'!$G$7,0,10*ROW('Sanitation Data'!G3))),DF9="No",ISNUMBER(OFFSET('Sanitation Data'!$G$7,0,10*ROW('Sanitation Data'!G3)))),CONCATENATE("[",ROUND(OFFSET('Sanitation Data'!$G$7,0,10*ROW('Sanitation Data'!G3)),0),"]"),IF(AND(ISNUMBER(OFFSET('Sanitation Data'!$G$7,0,10*ROW('Sanitation Data'!G3))),DF9="",ISNUMBER(OFFSET('Sanitation Data'!$G$7,0,10*ROW('Sanitation Data'!G3)))),OFFSET('Sanitation Data'!$G$7,0,10*ROW('Sanitation Data'!G3)),NA())))</f>
        <v>#N/A</v>
      </c>
      <c r="AR9" s="134" t="e">
        <f ca="1">+IF(AND(ISNUMBER(OFFSET('Sanitation Data'!$G$11,0,10*ROW('Sanitation Data'!G3))),DG9="Yes"),OFFSET('Sanitation Data'!$G$11,0,10*ROW('Sanitation Data'!G3)),IF(AND(ISNUMBER(OFFSET('Sanitation Data'!$G$11,0,10*ROW('Sanitation Data'!G3))),DG9="No",ISNUMBER(OFFSET('Sanitation Data'!$G$11,0,10*ROW('Sanitation Data'!G3)))),CONCATENATE("[",ROUND(OFFSET('Sanitation Data'!$G$11,0,10*ROW('Sanitation Data'!G3)),0),"]"),IF(AND(ISNUMBER(OFFSET('Sanitation Data'!$G$11,0,10*ROW('Sanitation Data'!G3))),DG9="",ISNUMBER(OFFSET('Sanitation Data'!$G$11,0,10*ROW('Sanitation Data'!G3)))),OFFSET('Sanitation Data'!$G$11,0,10*ROW('Sanitation Data'!G3)),NA())))</f>
        <v>#N/A</v>
      </c>
      <c r="AS9" s="134" t="e">
        <f ca="1">+IF(AND(ISNUMBER(OFFSET('Sanitation Data'!$G$12,0,10*ROW('Sanitation Data'!G3))),DH9="Yes"),OFFSET('Sanitation Data'!$G$12,0,10*ROW('Sanitation Data'!G3)),IF(AND(ISNUMBER(OFFSET('Sanitation Data'!$G$12,0,10*ROW('Sanitation Data'!G3))),DH9="No",ISNUMBER(OFFSET('Sanitation Data'!$G$12,0,10*ROW('Sanitation Data'!G3)))),CONCATENATE("[",ROUND(OFFSET('Sanitation Data'!$G$12,0,10*ROW('Sanitation Data'!G3)),0),"]"),IF(AND(ISNUMBER(OFFSET('Sanitation Data'!$G$12,0,10*ROW('Sanitation Data'!G3))),DH9="",ISNUMBER(OFFSET('Sanitation Data'!$G$12,0,10*ROW('Sanitation Data'!G3)))),OFFSET('Sanitation Data'!$G$12,0,10*ROW('Sanitation Data'!G3)),NA())))</f>
        <v>#N/A</v>
      </c>
      <c r="AT9" s="134" t="e">
        <f ca="1">+IF(AND(ISNUMBER(OFFSET('Sanitation Data'!$G$13,0,10*ROW('Sanitation Data'!G3))),DI9="Yes"),OFFSET('Sanitation Data'!$G$13,0,10*ROW('Sanitation Data'!G3)),IF(AND(ISNUMBER(OFFSET('Sanitation Data'!$G$13,0,10*ROW('Sanitation Data'!G3))),DI9="No",ISNUMBER(OFFSET('Sanitation Data'!$G$13,0,10*ROW('Sanitation Data'!G3)))),CONCATENATE("[",ROUND(OFFSET('Sanitation Data'!$G$13,0,10*ROW('Sanitation Data'!G3)),0),"]"),IF(AND(ISNUMBER(OFFSET('Sanitation Data'!$G$13,0,10*ROW('Sanitation Data'!G3))),DI9="",ISNUMBER(OFFSET('Sanitation Data'!$G$13,0,10*ROW('Sanitation Data'!G3)))),OFFSET('Sanitation Data'!$G$13,0,10*ROW('Sanitation Data'!G3)),NA())))</f>
        <v>#N/A</v>
      </c>
      <c r="AU9" s="134">
        <f ca="1">+IF(AND(ISNUMBER(OFFSET('Sanitation Data'!$H$5,0,10*ROW('Sanitation Data'!H3))),DJ9="Yes"),100-OFFSET('Sanitation Data'!$H$5,0,10*ROW('Sanitation Data'!H3)),IF(AND(ISNUMBER(OFFSET('Sanitation Data'!$H$5,0,10*ROW('Sanitation Data'!H3))),DJ9="No",ISNUMBER(OFFSET('Sanitation Data'!$H$5,0,10*ROW('Sanitation Data'!H3)))),CONCATENATE("[",ROUND(100-OFFSET('Sanitation Data'!$H$5,0,10*ROW('Sanitation Data'!H3)),0),"]"),IF(AND(ISNUMBER(OFFSET('Sanitation Data'!$H$5,0,10*ROW('Sanitation Data'!H3))),DJ9="",ISNUMBER(OFFSET('Sanitation Data'!$H$5,0,10*ROW('Sanitation Data'!H3)))),100-OFFSET('Sanitation Data'!$H$5,0,10*ROW('Sanitation Data'!H3)),NA())))</f>
        <v>92.619706498951786</v>
      </c>
      <c r="AV9" s="134" t="e">
        <f ca="1">+IF(AND(ISNUMBER(OFFSET('Sanitation Data'!$H$7,0,10*ROW('Sanitation Data'!H3))),DK9="Yes"),OFFSET('Sanitation Data'!$H$7,0,10*ROW('Sanitation Data'!H3)),IF(AND(ISNUMBER(OFFSET('Sanitation Data'!$H$7,0,10*ROW('Sanitation Data'!H3))),DK9="No",ISNUMBER(OFFSET('Sanitation Data'!$H$7,0,10*ROW('Sanitation Data'!H3)))),CONCATENATE("[",ROUND(OFFSET('Sanitation Data'!$H$7,0,10*ROW('Sanitation Data'!H3)),0),"]"),IF(AND(ISNUMBER(OFFSET('Sanitation Data'!$H$7,0,10*ROW('Sanitation Data'!H3))),DK9="",ISNUMBER(OFFSET('Sanitation Data'!$H$7,0,10*ROW('Sanitation Data'!H3)))),OFFSET('Sanitation Data'!$H$7,0,10*ROW('Sanitation Data'!H3)),NA())))</f>
        <v>#N/A</v>
      </c>
      <c r="AW9" s="134" t="e">
        <f ca="1">+IF(AND(ISNUMBER(OFFSET('Sanitation Data'!$H$11,0,10*ROW('Sanitation Data'!H3))),DL9="Yes"),OFFSET('Sanitation Data'!$H$11,0,10*ROW('Sanitation Data'!H3)),IF(AND(ISNUMBER(OFFSET('Sanitation Data'!$H$11,0,10*ROW('Sanitation Data'!H3))),DL9="No",ISNUMBER(OFFSET('Sanitation Data'!$H$11,0,10*ROW('Sanitation Data'!H3)))),CONCATENATE("[",ROUND(OFFSET('Sanitation Data'!$H$11,0,10*ROW('Sanitation Data'!H3)),0),"]"),IF(AND(ISNUMBER(OFFSET('Sanitation Data'!$H$11,0,10*ROW('Sanitation Data'!H3))),DL9="",ISNUMBER(OFFSET('Sanitation Data'!$H$11,0,10*ROW('Sanitation Data'!H3)))),OFFSET('Sanitation Data'!$H$11,0,10*ROW('Sanitation Data'!H3)),NA())))</f>
        <v>#N/A</v>
      </c>
      <c r="AX9" s="134" t="e">
        <f ca="1">+IF(AND(ISNUMBER(OFFSET('Sanitation Data'!$H$12,0,10*ROW('Sanitation Data'!H3))),DM9="Yes"),OFFSET('Sanitation Data'!$H$12,0,10*ROW('Sanitation Data'!H3)),IF(AND(ISNUMBER(OFFSET('Sanitation Data'!$H$12,0,10*ROW('Sanitation Data'!H3))),DM9="No",ISNUMBER(OFFSET('Sanitation Data'!$H$12,0,10*ROW('Sanitation Data'!H3)))),CONCATENATE("[",ROUND(OFFSET('Sanitation Data'!$H$12,0,10*ROW('Sanitation Data'!H3)),0),"]"),IF(AND(ISNUMBER(OFFSET('Sanitation Data'!$H$12,0,10*ROW('Sanitation Data'!H3))),DM9="",ISNUMBER(OFFSET('Sanitation Data'!$H$12,0,10*ROW('Sanitation Data'!H3)))),OFFSET('Sanitation Data'!$H$12,0,10*ROW('Sanitation Data'!H3)),NA())))</f>
        <v>#N/A</v>
      </c>
      <c r="AY9" s="134" t="e">
        <f ca="1">+IF(AND(ISNUMBER(OFFSET('Sanitation Data'!$H$13,0,10*ROW('Sanitation Data'!H3))),DN9="Yes"),OFFSET('Sanitation Data'!$H$13,0,10*ROW('Sanitation Data'!H3)),IF(AND(ISNUMBER(OFFSET('Sanitation Data'!$H$13,0,10*ROW('Sanitation Data'!H3))),DN9="No",ISNUMBER(OFFSET('Sanitation Data'!$H$13,0,10*ROW('Sanitation Data'!H3)))),CONCATENATE("[",ROUND(OFFSET('Sanitation Data'!$H$13,0,10*ROW('Sanitation Data'!H3)),0),"]"),IF(AND(ISNUMBER(OFFSET('Sanitation Data'!$H$13,0,10*ROW('Sanitation Data'!H3))),DN9="",ISNUMBER(OFFSET('Sanitation Data'!$H$13,0,10*ROW('Sanitation Data'!H3)))),OFFSET('Sanitation Data'!$H$13,0,10*ROW('Sanitation Data'!H3)),NA())))</f>
        <v>#N/A</v>
      </c>
      <c r="AZ9" s="135" t="e">
        <f ca="1">+IF(AND(ISNUMBER(OFFSET('Hygiene Data'!$C$6,0,10*ROW('Hygiene Data'!C3))),DO9="Yes"),OFFSET('Hygiene Data'!$C$6,0,10*ROW('Hygiene Data'!C3)),IF(AND(ISNUMBER(OFFSET('Hygiene Data'!$C$6,0,10*ROW('Hygiene Data'!C3))),DO9="No",ISNUMBER(OFFSET('Hygiene Data'!$C$6,0,10*ROW('Hygiene Data'!C3)))),CONCATENATE("[",ROUND(OFFSET('Hygiene Data'!$C$6,0,10*ROW('Hygiene Data'!C3)),0),"]"),IF(AND(ISNUMBER(OFFSET('Hygiene Data'!$C$6,0,10*ROW('Hygiene Data'!C3))),DO9="",ISNUMBER(OFFSET('Hygiene Data'!$C$6,0,10*ROW('Hygiene Data'!C3)))),OFFSET('Hygiene Data'!$C$6,0,10*ROW('Hygiene Data'!C3)),NA())))</f>
        <v>#N/A</v>
      </c>
      <c r="BA9" s="135" t="e">
        <f ca="1">+IF(AND(ISNUMBER(OFFSET('Hygiene Data'!$C$8,0,10*ROW('Hygiene Data'!C3))),DP9="Yes"),OFFSET('Hygiene Data'!$C$8,0,10*ROW('Hygiene Data'!C3)),IF(AND(ISNUMBER(OFFSET('Hygiene Data'!$C$8,0,10*ROW('Hygiene Data'!C3))),DP9="No",ISNUMBER(OFFSET('Hygiene Data'!$C$8,0,10*ROW('Hygiene Data'!C3)))),CONCATENATE("[",ROUND(OFFSET('Hygiene Data'!$C$8,0,10*ROW('Hygiene Data'!C3)),0),"]"),IF(AND(ISNUMBER(OFFSET('Hygiene Data'!$C$8,0,10*ROW('Hygiene Data'!C3))),DP9="",ISNUMBER(OFFSET('Hygiene Data'!$C$8,0,10*ROW('Hygiene Data'!C3)))),OFFSET('Hygiene Data'!$C$8,0,10*ROW('Hygiene Data'!C3)),NA())))</f>
        <v>#N/A</v>
      </c>
      <c r="BB9" s="135" t="e">
        <f ca="1">+IF(AND(ISNUMBER(OFFSET('Hygiene Data'!$C$10,0,10*ROW('Hygiene Data'!C3))),DQ9="Yes"),OFFSET('Hygiene Data'!$C$10,0,10*ROW('Hygiene Data'!C3)),IF(AND(ISNUMBER(OFFSET('Hygiene Data'!$C$10,0,10*ROW('Hygiene Data'!C3))),DQ9="No",ISNUMBER(OFFSET('Hygiene Data'!$C$10,0,10*ROW('Hygiene Data'!C3)))),CONCATENATE("[",ROUND(OFFSET('Hygiene Data'!$C$10,0,10*ROW('Hygiene Data'!C3)),0),"]"),IF(AND(ISNUMBER(OFFSET('Hygiene Data'!$C$10,0,10*ROW('Hygiene Data'!C3))),DQ9="",ISNUMBER(OFFSET('Hygiene Data'!$C$10,0,10*ROW('Hygiene Data'!C3)))),OFFSET('Hygiene Data'!$C$10,0,10*ROW('Hygiene Data'!C3)),NA())))</f>
        <v>#N/A</v>
      </c>
      <c r="BC9" s="135" t="e">
        <f ca="1">+IF(AND(ISNUMBER(OFFSET('Hygiene Data'!$D$6,0,10*ROW('Hygiene Data'!D3))),DR9="Yes"),OFFSET('Hygiene Data'!$D$6,0,10*ROW('Hygiene Data'!D3)),IF(AND(ISNUMBER(OFFSET('Hygiene Data'!$D$6,0,10*ROW('Hygiene Data'!D3))),DR9="No",ISNUMBER(OFFSET('Hygiene Data'!$D$6,0,10*ROW('Hygiene Data'!D3)))),CONCATENATE("[",ROUND(OFFSET('Hygiene Data'!$D$6,0,10*ROW('Hygiene Data'!D3)),0),"]"),IF(AND(ISNUMBER(OFFSET('Hygiene Data'!$D$6,0,10*ROW('Hygiene Data'!D3))),DR9="",ISNUMBER(OFFSET('Hygiene Data'!$D$6,0,10*ROW('Hygiene Data'!D3)))),OFFSET('Hygiene Data'!$D$6,0,10*ROW('Hygiene Data'!D3)),NA())))</f>
        <v>#N/A</v>
      </c>
      <c r="BD9" s="135" t="e">
        <f ca="1">+IF(AND(ISNUMBER(OFFSET('Hygiene Data'!$D$8,0,10*ROW('Hygiene Data'!D3))),DS9="Yes"),OFFSET('Hygiene Data'!$D$8,0,10*ROW('Hygiene Data'!D3)),IF(AND(ISNUMBER(OFFSET('Hygiene Data'!$D$8,0,10*ROW('Hygiene Data'!D3))),DS9="No",ISNUMBER(OFFSET('Hygiene Data'!$D$8,0,10*ROW('Hygiene Data'!D3)))),CONCATENATE("[",ROUND(OFFSET('Hygiene Data'!$D$8,0,10*ROW('Hygiene Data'!D3)),0),"]"),IF(AND(ISNUMBER(OFFSET('Hygiene Data'!$D$8,0,10*ROW('Hygiene Data'!D3))),DS9="",ISNUMBER(OFFSET('Hygiene Data'!$D$8,0,10*ROW('Hygiene Data'!D3)))),OFFSET('Hygiene Data'!$D$8,0,10*ROW('Hygiene Data'!D3)),NA())))</f>
        <v>#N/A</v>
      </c>
      <c r="BE9" s="135" t="e">
        <f ca="1">+IF(AND(ISNUMBER(OFFSET('Hygiene Data'!$D$10,0,10*ROW('Hygiene Data'!D3))),DT9="Yes"),OFFSET('Hygiene Data'!$D$10,0,10*ROW('Hygiene Data'!D3)),IF(AND(ISNUMBER(OFFSET('Hygiene Data'!$D$10,0,10*ROW('Hygiene Data'!D3))),DT9="No",ISNUMBER(OFFSET('Hygiene Data'!$D$10,0,10*ROW('Hygiene Data'!D3)))),CONCATENATE("[",ROUND(OFFSET('Hygiene Data'!$D$10,0,10*ROW('Hygiene Data'!D3)),0),"]"),IF(AND(ISNUMBER(OFFSET('Hygiene Data'!$D$10,0,10*ROW('Hygiene Data'!D3))),DT9="",ISNUMBER(OFFSET('Hygiene Data'!$D$10,0,10*ROW('Hygiene Data'!D3)))),OFFSET('Hygiene Data'!$D$10,0,10*ROW('Hygiene Data'!D3)),NA())))</f>
        <v>#N/A</v>
      </c>
      <c r="BF9" s="135" t="e">
        <f ca="1">+IF(AND(ISNUMBER(OFFSET('Hygiene Data'!$E$6,0,10*ROW('Hygiene Data'!E3))),DU9="Yes"),OFFSET('Hygiene Data'!$E$6,0,10*ROW('Hygiene Data'!E3)),IF(AND(ISNUMBER(OFFSET('Hygiene Data'!$E$6,0,10*ROW('Hygiene Data'!E3))),DU9="No",ISNUMBER(OFFSET('Hygiene Data'!$E$6,0,10*ROW('Hygiene Data'!E3)))),CONCATENATE("[",ROUND(OFFSET('Hygiene Data'!$E$6,0,10*ROW('Hygiene Data'!E3)),0),"]"),IF(AND(ISNUMBER(OFFSET('Hygiene Data'!$E$6,0,10*ROW('Hygiene Data'!E3))),DU9="",ISNUMBER(OFFSET('Hygiene Data'!$E$6,0,10*ROW('Hygiene Data'!E3)))),OFFSET('Hygiene Data'!$E$6,0,10*ROW('Hygiene Data'!E3)),NA())))</f>
        <v>#N/A</v>
      </c>
      <c r="BG9" s="135" t="e">
        <f ca="1">+IF(AND(ISNUMBER(OFFSET('Hygiene Data'!$E$8,0,10*ROW('Hygiene Data'!E3))),DV9="Yes"),OFFSET('Hygiene Data'!$E$8,0,10*ROW('Hygiene Data'!E3)),IF(AND(ISNUMBER(OFFSET('Hygiene Data'!$E$8,0,10*ROW('Hygiene Data'!E3))),DV9="No",ISNUMBER(OFFSET('Hygiene Data'!$E$8,0,10*ROW('Hygiene Data'!E3)))),CONCATENATE("[",ROUND(OFFSET('Hygiene Data'!$E$8,0,10*ROW('Hygiene Data'!E3)),0),"]"),IF(AND(ISNUMBER(OFFSET('Hygiene Data'!$E$8,0,10*ROW('Hygiene Data'!E3))),DV9="",ISNUMBER(OFFSET('Hygiene Data'!$E$8,0,10*ROW('Hygiene Data'!E3)))),OFFSET('Hygiene Data'!$E$8,0,10*ROW('Hygiene Data'!E3)),NA())))</f>
        <v>#N/A</v>
      </c>
      <c r="BH9" s="135" t="e">
        <f ca="1">+IF(AND(ISNUMBER(OFFSET('Hygiene Data'!$E$10,0,10*ROW('Hygiene Data'!E3))),DW9="Yes"),OFFSET('Hygiene Data'!$E$10,0,10*ROW('Hygiene Data'!E3)),IF(AND(ISNUMBER(OFFSET('Hygiene Data'!$E$10,0,10*ROW('Hygiene Data'!E3))),DW9="No",ISNUMBER(OFFSET('Hygiene Data'!$E$10,0,10*ROW('Hygiene Data'!E3)))),CONCATENATE("[",ROUND(OFFSET('Hygiene Data'!$E$10,0,10*ROW('Hygiene Data'!E3)),0),"]"),IF(AND(ISNUMBER(OFFSET('Hygiene Data'!$E$10,0,10*ROW('Hygiene Data'!E3))),DW9="",ISNUMBER(OFFSET('Hygiene Data'!$E$10,0,10*ROW('Hygiene Data'!E3)))),OFFSET('Hygiene Data'!$E$10,0,10*ROW('Hygiene Data'!E3)),NA())))</f>
        <v>#N/A</v>
      </c>
      <c r="BI9" s="135" t="e">
        <f ca="1">+IF(AND(ISNUMBER(OFFSET('Hygiene Data'!$F$6,0,10*ROW('Hygiene Data'!F3))),DX9="Yes"),OFFSET('Hygiene Data'!$F$6,0,10*ROW('Hygiene Data'!F3)),IF(AND(ISNUMBER(OFFSET('Hygiene Data'!$F$6,0,10*ROW('Hygiene Data'!F3))),DX9="No",ISNUMBER(OFFSET('Hygiene Data'!$F$6,0,10*ROW('Hygiene Data'!F3)))),CONCATENATE("[",ROUND(OFFSET('Hygiene Data'!$F$6,0,10*ROW('Hygiene Data'!F3)),0),"]"),IF(AND(ISNUMBER(OFFSET('Hygiene Data'!$F$6,0,10*ROW('Hygiene Data'!F3))),DX9="",ISNUMBER(OFFSET('Hygiene Data'!$F$6,0,10*ROW('Hygiene Data'!F3)))),OFFSET('Hygiene Data'!$F$6,0,10*ROW('Hygiene Data'!F3)),NA())))</f>
        <v>#N/A</v>
      </c>
      <c r="BJ9" s="135" t="e">
        <f ca="1">+IF(AND(ISNUMBER(OFFSET('Hygiene Data'!$F$8,0,10*ROW('Hygiene Data'!F3))),DY9="Yes"),OFFSET('Hygiene Data'!$F$8,0,10*ROW('Hygiene Data'!F3)),IF(AND(ISNUMBER(OFFSET('Hygiene Data'!$F$8,0,10*ROW('Hygiene Data'!F3))),DY9="No",ISNUMBER(OFFSET('Hygiene Data'!$F$8,0,10*ROW('Hygiene Data'!F3)))),CONCATENATE("[",ROUND(OFFSET('Hygiene Data'!$F$8,0,10*ROW('Hygiene Data'!F3)),0),"]"),IF(AND(ISNUMBER(OFFSET('Hygiene Data'!$F$8,0,10*ROW('Hygiene Data'!F3))),DY9="",ISNUMBER(OFFSET('Hygiene Data'!$F$8,0,10*ROW('Hygiene Data'!F3)))),OFFSET('Hygiene Data'!$F$8,0,10*ROW('Hygiene Data'!F3)),NA())))</f>
        <v>#N/A</v>
      </c>
      <c r="BK9" s="135" t="e">
        <f ca="1">+IF(AND(ISNUMBER(OFFSET('Hygiene Data'!$F$10,0,10*ROW('Hygiene Data'!F3))),DZ9="Yes"),OFFSET('Hygiene Data'!$F$10,0,10*ROW('Hygiene Data'!F3)),IF(AND(ISNUMBER(OFFSET('Hygiene Data'!$F$10,0,10*ROW('Hygiene Data'!F3))),DZ9="No",ISNUMBER(OFFSET('Hygiene Data'!$F$10,0,10*ROW('Hygiene Data'!F3)))),CONCATENATE("[",ROUND(OFFSET('Hygiene Data'!$F$10,0,10*ROW('Hygiene Data'!F3)),0),"]"),IF(AND(ISNUMBER(OFFSET('Hygiene Data'!$F$10,0,10*ROW('Hygiene Data'!F3))),DZ9="",ISNUMBER(OFFSET('Hygiene Data'!$F$10,0,10*ROW('Hygiene Data'!F3)))),OFFSET('Hygiene Data'!$F$10,0,10*ROW('Hygiene Data'!F3)),NA())))</f>
        <v>#N/A</v>
      </c>
      <c r="BL9" s="135" t="e">
        <f ca="1">+IF(AND(ISNUMBER(OFFSET('Hygiene Data'!$G$6,0,10*ROW('Hygiene Data'!G3))),EA9="Yes"),OFFSET('Hygiene Data'!$G$6,0,10*ROW('Hygiene Data'!G3)),IF(AND(ISNUMBER(OFFSET('Hygiene Data'!$G$6,0,10*ROW('Hygiene Data'!G3))),EA9="No",ISNUMBER(OFFSET('Hygiene Data'!$G$6,0,10*ROW('Hygiene Data'!G3)))),CONCATENATE("[",ROUND(OFFSET('Hygiene Data'!$G$6,0,10*ROW('Hygiene Data'!G3)),0),"]"),IF(AND(ISNUMBER(OFFSET('Hygiene Data'!$G$6,0,10*ROW('Hygiene Data'!G3))),EA9="",ISNUMBER(OFFSET('Hygiene Data'!$G$6,0,10*ROW('Hygiene Data'!G3)))),OFFSET('Hygiene Data'!$G$6,0,10*ROW('Hygiene Data'!G3)),NA())))</f>
        <v>#N/A</v>
      </c>
      <c r="BM9" s="135" t="e">
        <f ca="1">+IF(AND(ISNUMBER(OFFSET('Hygiene Data'!$G$8,0,10*ROW('Hygiene Data'!G3))),EB9="Yes"),OFFSET('Hygiene Data'!$G$8,0,10*ROW('Hygiene Data'!G3)),IF(AND(ISNUMBER(OFFSET('Hygiene Data'!$G$8,0,10*ROW('Hygiene Data'!G3))),EB9="No",ISNUMBER(OFFSET('Hygiene Data'!$G$8,0,10*ROW('Hygiene Data'!G3)))),CONCATENATE("[",ROUND(OFFSET('Hygiene Data'!$G$8,0,10*ROW('Hygiene Data'!G3)),0),"]"),IF(AND(ISNUMBER(OFFSET('Hygiene Data'!$G$8,0,10*ROW('Hygiene Data'!G3))),EB9="",ISNUMBER(OFFSET('Hygiene Data'!$G$8,0,10*ROW('Hygiene Data'!G3)))),OFFSET('Hygiene Data'!$G$8,0,10*ROW('Hygiene Data'!G3)),NA())))</f>
        <v>#N/A</v>
      </c>
      <c r="BN9" s="135" t="e">
        <f ca="1">+IF(AND(ISNUMBER(OFFSET('Hygiene Data'!$G$10,0,10*ROW('Hygiene Data'!G3))),EC9="Yes"),OFFSET('Hygiene Data'!$G$10,0,10*ROW('Hygiene Data'!G3)),IF(AND(ISNUMBER(OFFSET('Hygiene Data'!$G$10,0,10*ROW('Hygiene Data'!G3))),EC9="No",ISNUMBER(OFFSET('Hygiene Data'!$G$10,0,10*ROW('Hygiene Data'!G3)))),CONCATENATE("[",ROUND(OFFSET('Hygiene Data'!$G$10,0,10*ROW('Hygiene Data'!G3)),0),"]"),IF(AND(ISNUMBER(OFFSET('Hygiene Data'!$G$10,0,10*ROW('Hygiene Data'!G3))),EC9="",ISNUMBER(OFFSET('Hygiene Data'!$G$10,0,10*ROW('Hygiene Data'!G3)))),OFFSET('Hygiene Data'!$G$10,0,10*ROW('Hygiene Data'!G3)),NA())))</f>
        <v>#N/A</v>
      </c>
      <c r="BO9" s="135" t="e">
        <f ca="1">+IF(AND(ISNUMBER(OFFSET('Hygiene Data'!$H$6,0,10*ROW('Hygiene Data'!H3))),ED9="Yes"),OFFSET('Hygiene Data'!$H$6,0,10*ROW('Hygiene Data'!H3)),IF(AND(ISNUMBER(OFFSET('Hygiene Data'!$H$6,0,10*ROW('Hygiene Data'!H3))),ED9="No",ISNUMBER(OFFSET('Hygiene Data'!$H$6,0,10*ROW('Hygiene Data'!H3)))),CONCATENATE("[",ROUND(OFFSET('Hygiene Data'!$H$6,0,10*ROW('Hygiene Data'!H3)),0),"]"),IF(AND(ISNUMBER(OFFSET('Hygiene Data'!$H$6,0,10*ROW('Hygiene Data'!H3))),ED9="",ISNUMBER(OFFSET('Hygiene Data'!$H$6,0,10*ROW('Hygiene Data'!H3)))),OFFSET('Hygiene Data'!$H$6,0,10*ROW('Hygiene Data'!H3)),NA())))</f>
        <v>#N/A</v>
      </c>
      <c r="BP9" s="135" t="e">
        <f ca="1">+IF(AND(ISNUMBER(OFFSET('Hygiene Data'!$H$8,0,10*ROW('Hygiene Data'!H3))),EE9="Yes"),OFFSET('Hygiene Data'!$H$8,0,10*ROW('Hygiene Data'!H3)),IF(AND(ISNUMBER(OFFSET('Hygiene Data'!$H$8,0,10*ROW('Hygiene Data'!H3))),EE9="No",ISNUMBER(OFFSET('Hygiene Data'!$H$8,0,10*ROW('Hygiene Data'!H3)))),CONCATENATE("[",ROUND(OFFSET('Hygiene Data'!$H$8,0,10*ROW('Hygiene Data'!H3)),0),"]"),IF(AND(ISNUMBER(OFFSET('Hygiene Data'!$H$8,0,10*ROW('Hygiene Data'!H3))),EE9="",ISNUMBER(OFFSET('Hygiene Data'!$H$8,0,10*ROW('Hygiene Data'!H3)))),OFFSET('Hygiene Data'!$H$8,0,10*ROW('Hygiene Data'!H3)),NA())))</f>
        <v>#N/A</v>
      </c>
      <c r="BQ9" s="135" t="e">
        <f ca="1">+IF(AND(ISNUMBER(OFFSET('Hygiene Data'!$H$10,0,10*ROW('Hygiene Data'!H3))),EF9="Yes"),OFFSET('Hygiene Data'!$H$10,0,10*ROW('Hygiene Data'!H3)),IF(AND(ISNUMBER(OFFSET('Hygiene Data'!$H$10,0,10*ROW('Hygiene Data'!H3))),EF9="No",ISNUMBER(OFFSET('Hygiene Data'!$H$10,0,10*ROW('Hygiene Data'!H3)))),CONCATENATE("[",ROUND(OFFSET('Hygiene Data'!$H$10,0,10*ROW('Hygiene Data'!H3)),0),"]"),IF(AND(ISNUMBER(OFFSET('Hygiene Data'!$H$10,0,10*ROW('Hygiene Data'!H3))),EF9="",ISNUMBER(OFFSET('Hygiene Data'!$H$10,0,10*ROW('Hygiene Data'!H3)))),OFFSET('Hygiene Data'!$H$10,0,10*ROW('Hygiene Data'!H3)),NA())))</f>
        <v>#N/A</v>
      </c>
      <c r="BS9" s="34" t="str">
        <f ca="1">+IF(OFFSET('Water Data'!$C$28,0,10*ROW('Water Data'!C3))="","",OFFSET('Water Data'!$C$28,0,10*ROW('Water Data'!C3)))</f>
        <v>Yes</v>
      </c>
      <c r="BT9" s="34" t="str">
        <f ca="1">+IF(OFFSET('Water Data'!$C$29,0,10*ROW('Water Data'!C3))="","",OFFSET('Water Data'!$C$29,0,10*ROW('Water Data'!C3)))</f>
        <v/>
      </c>
      <c r="BU9" s="34" t="str">
        <f ca="1">+IF(OFFSET('Water Data'!$C$30,0,10*ROW('Water Data'!C3))="","",OFFSET('Water Data'!$C$30,0,10*ROW('Water Data'!C3)))</f>
        <v/>
      </c>
      <c r="BV9" s="34" t="str">
        <f ca="1">+IF(OFFSET('Water Data'!$D$28,0,10*ROW('Water Data'!D3))="","",OFFSET('Water Data'!$D$28,0,10*ROW('Water Data'!D3)))</f>
        <v/>
      </c>
      <c r="BW9" s="34" t="str">
        <f ca="1">+IF(OFFSET('Water Data'!$D$29,0,10*ROW('Water Data'!D3))="","",OFFSET('Water Data'!$D$29,0,10*ROW('Water Data'!D3)))</f>
        <v/>
      </c>
      <c r="BX9" s="34" t="str">
        <f ca="1">+IF(OFFSET('Water Data'!$D$30,0,10*ROW('Water Data'!D3))="","",OFFSET('Water Data'!$D$30,0,10*ROW('Water Data'!D3)))</f>
        <v/>
      </c>
      <c r="BY9" s="34" t="str">
        <f ca="1">+IF(OFFSET('Water Data'!$E$28,0,10*ROW('Water Data'!E3))="","",OFFSET('Water Data'!$E$28,0,10*ROW('Water Data'!E3)))</f>
        <v/>
      </c>
      <c r="BZ9" s="34" t="str">
        <f ca="1">+IF(OFFSET('Water Data'!$E$29,0,10*ROW('Water Data'!E3))="","",OFFSET('Water Data'!$E$29,0,10*ROW('Water Data'!E3)))</f>
        <v/>
      </c>
      <c r="CA9" s="34" t="str">
        <f ca="1">+IF(OFFSET('Water Data'!$E$30,0,10*ROW('Water Data'!E3))="","",OFFSET('Water Data'!$E$30,0,10*ROW('Water Data'!E3)))</f>
        <v/>
      </c>
      <c r="CB9" s="34" t="str">
        <f ca="1">+IF(OFFSET('Water Data'!$F$28,0,10*ROW('Water Data'!F3))="","",OFFSET('Water Data'!$F$28,0,10*ROW('Water Data'!F3)))</f>
        <v/>
      </c>
      <c r="CC9" s="34" t="str">
        <f ca="1">+IF(OFFSET('Water Data'!$F$29,0,10*ROW('Water Data'!F3))="","",OFFSET('Water Data'!$F$29,0,10*ROW('Water Data'!F3)))</f>
        <v/>
      </c>
      <c r="CD9" s="34" t="str">
        <f ca="1">+IF(OFFSET('Water Data'!$F$30,0,10*ROW('Water Data'!F3))="","",OFFSET('Water Data'!$F$30,0,10*ROW('Water Data'!F3)))</f>
        <v/>
      </c>
      <c r="CE9" s="34" t="str">
        <f ca="1">+IF(OFFSET('Water Data'!$G$28,0,10*ROW('Water Data'!G3))="","",OFFSET('Water Data'!$G$28,0,10*ROW('Water Data'!G3)))</f>
        <v>Yes</v>
      </c>
      <c r="CF9" s="34" t="str">
        <f ca="1">+IF(OFFSET('Water Data'!$G$29,0,10*ROW('Water Data'!G3))="","",OFFSET('Water Data'!$G$29,0,10*ROW('Water Data'!G3)))</f>
        <v/>
      </c>
      <c r="CG9" s="34" t="str">
        <f ca="1">+IF(OFFSET('Water Data'!$G$30,0,10*ROW('Water Data'!G3))="","",OFFSET('Water Data'!$G$30,0,10*ROW('Water Data'!G3)))</f>
        <v/>
      </c>
      <c r="CH9" s="34" t="str">
        <f ca="1">+IF(OFFSET('Water Data'!$H$28,0,10*ROW('Water Data'!H3))="","",OFFSET('Water Data'!$H$28,0,10*ROW('Water Data'!H3)))</f>
        <v>Yes</v>
      </c>
      <c r="CI9" s="34" t="str">
        <f ca="1">+IF(OFFSET('Water Data'!$H$29,0,10*ROW('Water Data'!H3))="","",OFFSET('Water Data'!$H$29,0,10*ROW('Water Data'!H3)))</f>
        <v/>
      </c>
      <c r="CJ9" s="34" t="str">
        <f ca="1">+IF(OFFSET('Water Data'!$H$30,0,10*ROW('Water Data'!H3))="","",OFFSET('Water Data'!$H$30,0,10*ROW('Water Data'!H3)))</f>
        <v/>
      </c>
      <c r="CK9" s="34" t="str">
        <f ca="1">+IF(OFFSET('Sanitation Data'!$C$29,0,10*ROW('Sanitation Data'!C3))="","",OFFSET('Sanitation Data'!$C$29,0,10*ROW('Sanitation Data'!C3)))</f>
        <v>Yes</v>
      </c>
      <c r="CL9" s="34" t="str">
        <f ca="1">+IF(OFFSET('Sanitation Data'!$C$30,0,10*ROW('Sanitation Data'!C3))="","",OFFSET('Sanitation Data'!$C$30,0,10*ROW('Sanitation Data'!C3)))</f>
        <v/>
      </c>
      <c r="CM9" s="34" t="str">
        <f ca="1">+IF(OFFSET('Sanitation Data'!$C$31,0,10*ROW('Sanitation Data'!C3))="","",OFFSET('Sanitation Data'!$C$31,0,10*ROW('Sanitation Data'!C3)))</f>
        <v/>
      </c>
      <c r="CN9" s="34" t="str">
        <f ca="1">+IF(OFFSET('Sanitation Data'!$C$32,0,10*ROW('Sanitation Data'!C3))="","",OFFSET('Sanitation Data'!$C$32,0,10*ROW('Sanitation Data'!C3)))</f>
        <v/>
      </c>
      <c r="CO9" s="34" t="str">
        <f ca="1">+IF(OFFSET('Sanitation Data'!$C$33,0,10*ROW('Sanitation Data'!C3))="","",OFFSET('Sanitation Data'!$C$33,0,10*ROW('Sanitation Data'!C3)))</f>
        <v/>
      </c>
      <c r="CP9" s="34" t="str">
        <f ca="1">+IF(OFFSET('Sanitation Data'!$D$29,0,10*ROW('Sanitation Data'!D3))="","",OFFSET('Sanitation Data'!$D$29,0,10*ROW('Sanitation Data'!D3)))</f>
        <v/>
      </c>
      <c r="CQ9" s="34" t="str">
        <f ca="1">+IF(OFFSET('Sanitation Data'!$D$30,0,10*ROW('Sanitation Data'!D3))="","",OFFSET('Sanitation Data'!$D$30,0,10*ROW('Sanitation Data'!D3)))</f>
        <v/>
      </c>
      <c r="CR9" s="34" t="str">
        <f ca="1">+IF(OFFSET('Sanitation Data'!$D$31,0,10*ROW('Sanitation Data'!D3))="","",OFFSET('Sanitation Data'!$D$31,0,10*ROW('Sanitation Data'!D3)))</f>
        <v/>
      </c>
      <c r="CS9" s="34" t="str">
        <f ca="1">+IF(OFFSET('Sanitation Data'!$D$32,0,10*ROW('Sanitation Data'!D3))="","",OFFSET('Sanitation Data'!$D$32,0,10*ROW('Sanitation Data'!D3)))</f>
        <v/>
      </c>
      <c r="CT9" s="34" t="str">
        <f ca="1">+IF(OFFSET('Sanitation Data'!$D$33,0,10*ROW('Sanitation Data'!D3))="","",OFFSET('Sanitation Data'!$D$33,0,10*ROW('Sanitation Data'!D3)))</f>
        <v/>
      </c>
      <c r="CU9" s="34" t="str">
        <f ca="1">+IF(OFFSET('Sanitation Data'!$E$29,0,10*ROW('Sanitation Data'!E3))="","",OFFSET('Sanitation Data'!$E$29,0,10*ROW('Sanitation Data'!E3)))</f>
        <v/>
      </c>
      <c r="CV9" s="34" t="str">
        <f ca="1">+IF(OFFSET('Sanitation Data'!$E$30,0,10*ROW('Sanitation Data'!E3))="","",OFFSET('Sanitation Data'!$E$30,0,10*ROW('Sanitation Data'!E3)))</f>
        <v/>
      </c>
      <c r="CW9" s="34" t="str">
        <f ca="1">+IF(OFFSET('Sanitation Data'!$E$31,0,10*ROW('Sanitation Data'!E3))="","",OFFSET('Sanitation Data'!$E$31,0,10*ROW('Sanitation Data'!E3)))</f>
        <v/>
      </c>
      <c r="CX9" s="34" t="str">
        <f ca="1">+IF(OFFSET('Sanitation Data'!$E$32,0,10*ROW('Sanitation Data'!E3))="","",OFFSET('Sanitation Data'!$E$32,0,10*ROW('Sanitation Data'!E3)))</f>
        <v/>
      </c>
      <c r="CY9" s="34" t="str">
        <f ca="1">+IF(OFFSET('Sanitation Data'!$E$33,0,10*ROW('Sanitation Data'!E3))="","",OFFSET('Sanitation Data'!$E$33,0,10*ROW('Sanitation Data'!E3)))</f>
        <v/>
      </c>
      <c r="CZ9" s="34" t="str">
        <f ca="1">+IF(OFFSET('Sanitation Data'!$F$29,0,10*ROW('Sanitation Data'!F3))="","",OFFSET('Sanitation Data'!$F$29,0,10*ROW('Sanitation Data'!F3)))</f>
        <v/>
      </c>
      <c r="DA9" s="34" t="str">
        <f ca="1">+IF(OFFSET('Sanitation Data'!$F$30,0,10*ROW('Sanitation Data'!F3))="","",OFFSET('Sanitation Data'!$F$30,0,10*ROW('Sanitation Data'!F3)))</f>
        <v/>
      </c>
      <c r="DB9" s="34" t="str">
        <f ca="1">+IF(OFFSET('Sanitation Data'!$F$31,0,10*ROW('Sanitation Data'!F3))="","",OFFSET('Sanitation Data'!$F$31,0,10*ROW('Sanitation Data'!F3)))</f>
        <v/>
      </c>
      <c r="DC9" s="34" t="str">
        <f ca="1">+IF(OFFSET('Sanitation Data'!$F$32,0,10*ROW('Sanitation Data'!F3))="","",OFFSET('Sanitation Data'!$F$32,0,10*ROW('Sanitation Data'!F3)))</f>
        <v/>
      </c>
      <c r="DD9" s="34" t="str">
        <f ca="1">+IF(OFFSET('Sanitation Data'!$F$33,0,10*ROW('Sanitation Data'!F3))="","",OFFSET('Sanitation Data'!$F$33,0,10*ROW('Sanitation Data'!F3)))</f>
        <v/>
      </c>
      <c r="DE9" s="34" t="str">
        <f ca="1">+IF(OFFSET('Sanitation Data'!$G$29,0,10*ROW('Sanitation Data'!G3))="","",OFFSET('Sanitation Data'!$G$29,0,10*ROW('Sanitation Data'!G3)))</f>
        <v>Yes</v>
      </c>
      <c r="DF9" s="34" t="str">
        <f ca="1">+IF(OFFSET('Sanitation Data'!$G$30,0,10*ROW('Sanitation Data'!G3))="","",OFFSET('Sanitation Data'!$G$30,0,10*ROW('Sanitation Data'!G3)))</f>
        <v/>
      </c>
      <c r="DG9" s="34" t="str">
        <f ca="1">+IF(OFFSET('Sanitation Data'!$G$31,0,10*ROW('Sanitation Data'!G3))="","",OFFSET('Sanitation Data'!$G$31,0,10*ROW('Sanitation Data'!G3)))</f>
        <v/>
      </c>
      <c r="DH9" s="34" t="str">
        <f ca="1">+IF(OFFSET('Sanitation Data'!$G$32,0,10*ROW('Sanitation Data'!G3))="","",OFFSET('Sanitation Data'!$G$32,0,10*ROW('Sanitation Data'!G3)))</f>
        <v/>
      </c>
      <c r="DI9" s="34" t="str">
        <f ca="1">+IF(OFFSET('Sanitation Data'!$G$33,0,10*ROW('Sanitation Data'!G3))="","",OFFSET('Sanitation Data'!$G$33,0,10*ROW('Sanitation Data'!G3)))</f>
        <v/>
      </c>
      <c r="DJ9" s="34" t="str">
        <f ca="1">+IF(OFFSET('Sanitation Data'!$H$29,0,10*ROW('Sanitation Data'!H3))="","",OFFSET('Sanitation Data'!$H$29,0,10*ROW('Sanitation Data'!H3)))</f>
        <v>Yes</v>
      </c>
      <c r="DK9" s="34" t="str">
        <f ca="1">+IF(OFFSET('Sanitation Data'!$H$30,0,10*ROW('Sanitation Data'!H3))="","",OFFSET('Sanitation Data'!$H$30,0,10*ROW('Sanitation Data'!H3)))</f>
        <v/>
      </c>
      <c r="DL9" s="34" t="str">
        <f ca="1">+IF(OFFSET('Sanitation Data'!$H$31,0,10*ROW('Sanitation Data'!H3))="","",OFFSET('Sanitation Data'!$H$31,0,10*ROW('Sanitation Data'!H3)))</f>
        <v/>
      </c>
      <c r="DM9" s="34" t="str">
        <f ca="1">+IF(OFFSET('Sanitation Data'!$H$32,0,10*ROW('Sanitation Data'!H3))="","",OFFSET('Sanitation Data'!$H$32,0,10*ROW('Sanitation Data'!H3)))</f>
        <v/>
      </c>
      <c r="DN9" s="34" t="str">
        <f ca="1">+IF(OFFSET('Sanitation Data'!$H$33,0,10*ROW('Sanitation Data'!H3))="","",OFFSET('Sanitation Data'!$H$33,0,10*ROW('Sanitation Data'!H3)))</f>
        <v/>
      </c>
      <c r="DO9" s="34" t="str">
        <f ca="1">+IF(OFFSET('Hygiene Data'!$C$12,0,10*ROW('Hygiene Data'!C3))="","",OFFSET('Hygiene Data'!$C$12,0,10*ROW('Hygiene Data'!C3)))</f>
        <v/>
      </c>
      <c r="DP9" s="34" t="str">
        <f ca="1">+IF(OFFSET('Hygiene Data'!$C$13,0,10*ROW('Hygiene Data'!C3))="","",OFFSET('Hygiene Data'!$C$13,0,10*ROW('Hygiene Data'!C3)))</f>
        <v/>
      </c>
      <c r="DQ9" s="34" t="str">
        <f ca="1">+IF(OFFSET('Hygiene Data'!$C$14,0,10*ROW('Hygiene Data'!C3))="","",OFFSET('Hygiene Data'!$C$14,0,10*ROW('Hygiene Data'!C3)))</f>
        <v/>
      </c>
      <c r="DR9" s="34" t="str">
        <f ca="1">+IF(OFFSET('Hygiene Data'!$D$12,0,10*ROW('Hygiene Data'!D3))="","",OFFSET('Hygiene Data'!$D$12,0,10*ROW('Hygiene Data'!D3)))</f>
        <v/>
      </c>
      <c r="DS9" s="34" t="str">
        <f ca="1">+IF(OFFSET('Hygiene Data'!$D$13,0,10*ROW('Hygiene Data'!D3))="","",OFFSET('Hygiene Data'!$D$13,0,10*ROW('Hygiene Data'!D3)))</f>
        <v/>
      </c>
      <c r="DT9" s="34" t="str">
        <f ca="1">+IF(OFFSET('Hygiene Data'!$D$14,0,10*ROW('Hygiene Data'!D3))="","",OFFSET('Hygiene Data'!$D$14,0,10*ROW('Hygiene Data'!D3)))</f>
        <v/>
      </c>
      <c r="DU9" s="34" t="str">
        <f ca="1">+IF(OFFSET('Hygiene Data'!$E$12,0,10*ROW('Hygiene Data'!E3))="","",OFFSET('Hygiene Data'!$E$12,0,10*ROW('Hygiene Data'!E3)))</f>
        <v/>
      </c>
      <c r="DV9" s="34" t="str">
        <f ca="1">+IF(OFFSET('Hygiene Data'!$E$13,0,10*ROW('Hygiene Data'!E3))="","",OFFSET('Hygiene Data'!$E$13,0,10*ROW('Hygiene Data'!E3)))</f>
        <v/>
      </c>
      <c r="DW9" s="34" t="str">
        <f ca="1">+IF(OFFSET('Hygiene Data'!$E$14,0,10*ROW('Hygiene Data'!E3))="","",OFFSET('Hygiene Data'!$E$14,0,10*ROW('Hygiene Data'!E3)))</f>
        <v/>
      </c>
      <c r="DX9" s="34" t="str">
        <f ca="1">+IF(OFFSET('Hygiene Data'!$F$12,0,10*ROW('Hygiene Data'!F3))="","",OFFSET('Hygiene Data'!$F$12,0,10*ROW('Hygiene Data'!F3)))</f>
        <v/>
      </c>
      <c r="DY9" s="34" t="str">
        <f ca="1">+IF(OFFSET('Hygiene Data'!$F$13,0,10*ROW('Hygiene Data'!F3))="","",OFFSET('Hygiene Data'!$F$13,0,10*ROW('Hygiene Data'!F3)))</f>
        <v/>
      </c>
      <c r="DZ9" s="34" t="str">
        <f ca="1">+IF(OFFSET('Hygiene Data'!$F$14,0,10*ROW('Hygiene Data'!F3))="","",OFFSET('Hygiene Data'!$F$14,0,10*ROW('Hygiene Data'!F3)))</f>
        <v/>
      </c>
      <c r="EA9" s="34" t="str">
        <f ca="1">+IF(OFFSET('Hygiene Data'!$G$12,0,10*ROW('Hygiene Data'!G3))="","",OFFSET('Hygiene Data'!$G$12,0,10*ROW('Hygiene Data'!G3)))</f>
        <v/>
      </c>
      <c r="EB9" s="34" t="str">
        <f ca="1">+IF(OFFSET('Hygiene Data'!$G$13,0,10*ROW('Hygiene Data'!G3))="","",OFFSET('Hygiene Data'!$G$13,0,10*ROW('Hygiene Data'!G3)))</f>
        <v/>
      </c>
      <c r="EC9" s="34" t="str">
        <f ca="1">+IF(OFFSET('Hygiene Data'!$G$14,0,10*ROW('Hygiene Data'!G3))="","",OFFSET('Hygiene Data'!$G$14,0,10*ROW('Hygiene Data'!G3)))</f>
        <v/>
      </c>
      <c r="ED9" s="34" t="str">
        <f ca="1">+IF(OFFSET('Hygiene Data'!$H$12,0,10*ROW('Hygiene Data'!H3))="","",OFFSET('Hygiene Data'!$H$12,0,10*ROW('Hygiene Data'!H3)))</f>
        <v/>
      </c>
      <c r="EE9" s="34" t="str">
        <f ca="1">+IF(OFFSET('Hygiene Data'!$H$13,0,10*ROW('Hygiene Data'!H3))="","",OFFSET('Hygiene Data'!$H$13,0,10*ROW('Hygiene Data'!H3)))</f>
        <v/>
      </c>
      <c r="EF9" s="34" t="str">
        <f ca="1">+IF(OFFSET('Hygiene Data'!$H$14,0,10*ROW('Hygiene Data'!H3))="","",OFFSET('Hygiene Data'!$H$14,0,10*ROW('Hygiene Data'!H3)))</f>
        <v/>
      </c>
    </row>
    <row r="10" spans="1:136" x14ac:dyDescent="0.2">
      <c r="A10" s="50" t="str">
        <f ca="1">+IF(OFFSET('Water Data'!$B$1,0,10*ROW('Water Data'!B4))="","",OFFSET('Water Data'!$B$1,0,10*ROW('Water Data'!B4)))</f>
        <v>EMIS04</v>
      </c>
      <c r="B10" s="50" t="str">
        <f ca="1">+IF(OFFSET('Water Data'!$A$3,0,10*ROW('Water Data'!A4))="","",OFFSET('Water Data'!$A$3,0,10*ROW('Water Data'!A4)))</f>
        <v>EMIS</v>
      </c>
      <c r="C10" s="50">
        <f ca="1">+IF(OFFSET('Water Data'!$C$3,0,10*ROW('Water Data'!C4))="","",OFFSET('Water Data'!$C$3,0,10*ROW('Water Data'!C4)))</f>
        <v>2004</v>
      </c>
      <c r="D10" s="133">
        <f ca="1">+IF(AND(ISNUMBER(OFFSET('Water Data'!$C$5,0,10*ROW('Water Data'!C4))),BS10="Yes"),100-OFFSET('Water Data'!$C$5,0,10*ROW('Water Data'!C4)),IF(AND(ISNUMBER(OFFSET('Water Data'!$C$5,0,10*ROW('Water Data'!C4))),BS10="No",ISNUMBER(OFFSET('Water Data'!$C$5,0,10*ROW('Water Data'!C4)))),CONCATENATE("[",ROUND(100-OFFSET('Water Data'!$C$5,0,10*ROW('Water Data'!C4)),0),"]"),IF(AND(ISNUMBER(OFFSET('Water Data'!$C$5,0,10*ROW('Water Data'!C4))),BS10="",ISNUMBER(OFFSET('Water Data'!$C$5,0,10*ROW('Water Data'!C4)))),100-OFFSET('Water Data'!$C$5,0,10*ROW('Water Data'!C4)),NA())))</f>
        <v>50.065644541550512</v>
      </c>
      <c r="E10" s="133" t="e">
        <f ca="1">+IF(AND(ISNUMBER(OFFSET('Water Data'!$C$7,0,10*ROW('Water Data'!D4))),BT10="Yes"),OFFSET('Water Data'!$C$7,0,10*ROW('Water Data'!C4)),IF(AND(ISNUMBER(OFFSET('Water Data'!$C$7,0,10*ROW('Water Data'!C4))),BT10="No",ISNUMBER(OFFSET('Water Data'!$C$7,0,10*ROW('Water Data'!C4)))),CONCATENATE("[",ROUND(OFFSET('Water Data'!$C$7,0,10*ROW('Water Data'!C4)),0),"]"),IF(AND(ISNUMBER(OFFSET('Water Data'!$C$7,0,10*ROW('Water Data'!C4))),BT10="",ISNUMBER(OFFSET('Water Data'!$C$7,0,10*ROW('Water Data'!C4)))),OFFSET('Water Data'!$C$7,0,10*ROW('Water Data'!C4)),NA())))</f>
        <v>#N/A</v>
      </c>
      <c r="F10" s="133" t="e">
        <f ca="1">+IF(AND(ISNUMBER(OFFSET('Water Data'!$C$10,0,10*ROW('Water Data'!C4))),BU10="Yes"),OFFSET('Water Data'!$C$10,0,10*ROW('Water Data'!C4)),IF(AND(ISNUMBER(OFFSET('Water Data'!$C$10,0,10*ROW('Water Data'!C4))),BU10="No",ISNUMBER(OFFSET('Water Data'!$C$10,0,10*ROW('Water Data'!C4)))),CONCATENATE("[",ROUND(OFFSET('Water Data'!$C$10,0,10*ROW('Water Data'!C4)),0),"]"),IF(AND(ISNUMBER(OFFSET('Water Data'!$C$10,0,10*ROW('Water Data'!C4))),BU10="",ISNUMBER(OFFSET('Water Data'!$C$10,0,10*ROW('Water Data'!C4)))),OFFSET('Water Data'!$C$10,0,10*ROW('Water Data'!C4)),NA())))</f>
        <v>#N/A</v>
      </c>
      <c r="G10" s="133" t="e">
        <f ca="1">+IF(AND(ISNUMBER(OFFSET('Water Data'!$D$5,0,10*ROW('Water Data'!D4))),BV10="Yes"),100-OFFSET('Water Data'!$D$5,0,10*ROW('Water Data'!D4)),IF(AND(ISNUMBER(OFFSET('Water Data'!$D$5,0,10*ROW('Water Data'!D4))),BV10="No",ISNUMBER(OFFSET('Water Data'!$D$5,0,10*ROW('Water Data'!D4)))),CONCATENATE("[",ROUND(100-OFFSET('Water Data'!$D$5,0,10*ROW('Water Data'!D4)),0),"]"),IF(AND(ISNUMBER(OFFSET('Water Data'!$D$5,0,10*ROW('Water Data'!D4))),BV10="",ISNUMBER(OFFSET('Water Data'!$D$5,0,10*ROW('Water Data'!D4)))),100-OFFSET('Water Data'!$D$5,0,10*ROW('Water Data'!D4)),NA())))</f>
        <v>#N/A</v>
      </c>
      <c r="H10" s="133" t="e">
        <f ca="1">+IF(AND(ISNUMBER(OFFSET('Water Data'!$D$7,0,10*ROW('Water Data'!D4))),BW10="Yes"),OFFSET('Water Data'!$D$7,0,10*ROW('Water Data'!D4)),IF(AND(ISNUMBER(OFFSET('Water Data'!$D$7,0,10*ROW('Water Data'!D4))),BW10="No",ISNUMBER(OFFSET('Water Data'!$D$7,0,10*ROW('Water Data'!D4)))),CONCATENATE("[",ROUND(OFFSET('Water Data'!$C$7,0,10*ROW('Water Data'!D4)),0),"]"),IF(AND(ISNUMBER(OFFSET('Water Data'!$D$7,0,10*ROW('Water Data'!D4))),BW10="",ISNUMBER(OFFSET('Water Data'!$D$7,0,10*ROW('Water Data'!D4)))),OFFSET('Water Data'!$D$7,0,10*ROW('Water Data'!D4)),NA())))</f>
        <v>#N/A</v>
      </c>
      <c r="I10" s="133" t="e">
        <f ca="1">+IF(AND(ISNUMBER(OFFSET('Water Data'!$D$10,0,10*ROW('Water Data'!D4))),BX10="Yes"),OFFSET('Water Data'!$D$10,0,10*ROW('Water Data'!D4)),IF(AND(ISNUMBER(OFFSET('Water Data'!$D$10,0,10*ROW('Water Data'!D4))),BX10="No",ISNUMBER(OFFSET('Water Data'!$D$10,0,10*ROW('Water Data'!D4)))),CONCATENATE("[",ROUND(OFFSET('Water Data'!$D$10,0,10*ROW('Water Data'!D4)),0),"]"),IF(AND(ISNUMBER(OFFSET('Water Data'!$D$10,0,10*ROW('Water Data'!D4))),BX10="",ISNUMBER(OFFSET('Water Data'!$D$10,0,10*ROW('Water Data'!D4)))),OFFSET('Water Data'!$D$10,0,10*ROW('Water Data'!D4)),NA())))</f>
        <v>#N/A</v>
      </c>
      <c r="J10" s="133" t="e">
        <f ca="1">+IF(AND(ISNUMBER(OFFSET('Water Data'!$E$5,0,10*ROW('Water Data'!E4))),BY10="Yes"),100-OFFSET('Water Data'!$E$5,0,10*ROW('Water Data'!E4)),IF(AND(ISNUMBER(OFFSET('Water Data'!$E$5,0,10*ROW('Water Data'!E4))),BY10="No",ISNUMBER(OFFSET('Water Data'!$E$5,0,10*ROW('Water Data'!E4)))),CONCATENATE("[",ROUND(100-OFFSET('Water Data'!$E$5,0,10*ROW('Water Data'!E4)),0),"]"),IF(AND(ISNUMBER(OFFSET('Water Data'!$E$5,0,10*ROW('Water Data'!E4))),BY10="",ISNUMBER(OFFSET('Water Data'!$E$5,0,10*ROW('Water Data'!E4)))),100-OFFSET('Water Data'!$E$5,0,10*ROW('Water Data'!E4)),NA())))</f>
        <v>#N/A</v>
      </c>
      <c r="K10" s="133" t="e">
        <f ca="1">+IF(AND(ISNUMBER(OFFSET('Water Data'!$E$7,0,10*ROW('Water Data'!E4))),BZ10="Yes"),OFFSET('Water Data'!$E$7,0,10*ROW('Water Data'!E4)),IF(AND(ISNUMBER(OFFSET('Water Data'!$E$7,0,10*ROW('Water Data'!E4))),BZ10="No",ISNUMBER(OFFSET('Water Data'!$E$7,0,10*ROW('Water Data'!E4)))),CONCATENATE("[",ROUND(OFFSET('Water Data'!$E$7,0,10*ROW('Water Data'!E4)),0),"]"),IF(AND(ISNUMBER(OFFSET('Water Data'!$E$7,0,10*ROW('Water Data'!E4))),BZ10="",ISNUMBER(OFFSET('Water Data'!$E$7,0,10*ROW('Water Data'!E4)))),OFFSET('Water Data'!$E$7,0,10*ROW('Water Data'!E4)),NA())))</f>
        <v>#N/A</v>
      </c>
      <c r="L10" s="133" t="e">
        <f ca="1">+IF(AND(ISNUMBER(OFFSET('Water Data'!$E$10,0,10*ROW('Water Data'!E4))),CA10="Yes"),OFFSET('Water Data'!$E$10,0,10*ROW('Water Data'!E4)),IF(AND(ISNUMBER(OFFSET('Water Data'!$E$10,0,10*ROW('Water Data'!E4))),CA10="No",ISNUMBER(OFFSET('Water Data'!$E$10,0,10*ROW('Water Data'!E4)))),CONCATENATE("[",ROUND(OFFSET('Water Data'!$E$10,0,10*ROW('Water Data'!E4)),0),"]"),IF(AND(ISNUMBER(OFFSET('Water Data'!$E$10,0,10*ROW('Water Data'!E4))),CA10="",ISNUMBER(OFFSET('Water Data'!$E$10,0,10*ROW('Water Data'!E4)))),OFFSET('Water Data'!$E$10,0,10*ROW('Water Data'!E4)),NA())))</f>
        <v>#N/A</v>
      </c>
      <c r="M10" s="133" t="e">
        <f ca="1">+IF(AND(ISNUMBER(OFFSET('Water Data'!$F$5,0,10*ROW('Water Data'!F4))),CB10="Yes"),100-OFFSET('Water Data'!$F$5,0,10*ROW('Water Data'!F4)),IF(AND(ISNUMBER(OFFSET('Water Data'!$F$5,0,10*ROW('Water Data'!F4))),CB10="No",ISNUMBER(OFFSET('Water Data'!$F$5,0,10*ROW('Water Data'!F4)))),CONCATENATE("[",ROUND(100-OFFSET('Water Data'!$F$5,0,10*ROW('Water Data'!F4)),0),"]"),IF(AND(ISNUMBER(OFFSET('Water Data'!$F$5,0,10*ROW('Water Data'!F4))),CB10="",ISNUMBER(OFFSET('Water Data'!$F$5,0,10*ROW('Water Data'!F4)))),100-OFFSET('Water Data'!$F$5,0,10*ROW('Water Data'!F4)),NA())))</f>
        <v>#N/A</v>
      </c>
      <c r="N10" s="133" t="e">
        <f ca="1">+IF(AND(ISNUMBER(OFFSET('Water Data'!$F$7,0,10*ROW('Water Data'!F4))),CC10="Yes"),OFFSET('Water Data'!$F$7,0,10*ROW('Water Data'!F4)),IF(AND(ISNUMBER(OFFSET('Water Data'!$F$7,0,10*ROW('Water Data'!F4))),CC10="No",ISNUMBER(OFFSET('Water Data'!$F$7,0,10*ROW('Water Data'!F4)))),CONCATENATE("[",ROUND(OFFSET('Water Data'!$F$7,0,10*ROW('Water Data'!F4)),0),"]"),IF(AND(ISNUMBER(OFFSET('Water Data'!$F$7,0,10*ROW('Water Data'!F4))),CC10="",ISNUMBER(OFFSET('Water Data'!$F$7,0,10*ROW('Water Data'!F4)))),OFFSET('Water Data'!$F$7,0,10*ROW('Water Data'!F4)),NA())))</f>
        <v>#N/A</v>
      </c>
      <c r="O10" s="133" t="e">
        <f ca="1">+IF(AND(ISNUMBER(OFFSET('Water Data'!$F$10,0,10*ROW('Water Data'!F4))),CD10="Yes"),OFFSET('Water Data'!$F$10,0,10*ROW('Water Data'!F4)),IF(AND(ISNUMBER(OFFSET('Water Data'!$F$10,0,10*ROW('Water Data'!F4))),CD10="No",ISNUMBER(OFFSET('Water Data'!$F$10,0,10*ROW('Water Data'!F4)))),CONCATENATE("[",ROUND(OFFSET('Water Data'!$F$10,0,10*ROW('Water Data'!F4)),0),"]"),IF(AND(ISNUMBER(OFFSET('Water Data'!$F$10,0,10*ROW('Water Data'!F4))),CD10="",ISNUMBER(OFFSET('Water Data'!$F$10,0,10*ROW('Water Data'!F4)))),OFFSET('Water Data'!$F$10,0,10*ROW('Water Data'!F4)),NA())))</f>
        <v>#N/A</v>
      </c>
      <c r="P10" s="133">
        <f ca="1">+IF(AND(ISNUMBER(OFFSET('Water Data'!$G$5,0,10*ROW('Water Data'!G4))),CE10="Yes"),100-OFFSET('Water Data'!$G$5,0,10*ROW('Water Data'!G4)),IF(AND(ISNUMBER(OFFSET('Water Data'!$G$5,0,10*ROW('Water Data'!G4))),CE10="No",ISNUMBER(OFFSET('Water Data'!$G$5,0,10*ROW('Water Data'!G4)))),CONCATENATE("[",ROUND(100-OFFSET('Water Data'!$G$5,0,10*ROW('Water Data'!G4)),0),"]"),IF(AND(ISNUMBER(OFFSET('Water Data'!$G$5,0,10*ROW('Water Data'!G4))),CE10="",ISNUMBER(OFFSET('Water Data'!$G$5,0,10*ROW('Water Data'!G4)))),100-OFFSET('Water Data'!$G$5,0,10*ROW('Water Data'!G4)),NA())))</f>
        <v>49.128204529535367</v>
      </c>
      <c r="Q10" s="133" t="e">
        <f ca="1">+IF(AND(ISNUMBER(OFFSET('Water Data'!$G$7,0,10*ROW('Water Data'!G4))),CF10="Yes"),OFFSET('Water Data'!$G$7,0,10*ROW('Water Data'!G4)),IF(AND(ISNUMBER(OFFSET('Water Data'!$G$7,0,10*ROW('Water Data'!G4))),CF10="No",ISNUMBER(OFFSET('Water Data'!$G$7,0,10*ROW('Water Data'!G4)))),CONCATENATE("[",ROUND(OFFSET('Water Data'!$G$7,0,10*ROW('Water Data'!G4)),0),"]"),IF(AND(ISNUMBER(OFFSET('Water Data'!$G$7,0,10*ROW('Water Data'!G4))),CF10="",ISNUMBER(OFFSET('Water Data'!$G$7,0,10*ROW('Water Data'!G4)))),OFFSET('Water Data'!$G$7,0,10*ROW('Water Data'!G4)),NA())))</f>
        <v>#N/A</v>
      </c>
      <c r="R10" s="133" t="e">
        <f ca="1">+IF(AND(ISNUMBER(OFFSET('Water Data'!$G$10,0,10*ROW('Water Data'!G4))),CG10="Yes"),OFFSET('Water Data'!$G$10,0,10*ROW('Water Data'!G4)),IF(AND(ISNUMBER(OFFSET('Water Data'!$G$10,0,10*ROW('Water Data'!G4))),CG10="No",ISNUMBER(OFFSET('Water Data'!$G$10,0,10*ROW('Water Data'!G4)))),CONCATENATE("[",ROUND(OFFSET('Water Data'!$G$10,0,10*ROW('Water Data'!G4)),0),"]"),IF(AND(ISNUMBER(OFFSET('Water Data'!$G$10,0,10*ROW('Water Data'!G4))),CG10="",ISNUMBER(OFFSET('Water Data'!$G$10,0,10*ROW('Water Data'!G4)))),OFFSET('Water Data'!$G$10,0,10*ROW('Water Data'!G4)),NA())))</f>
        <v>#N/A</v>
      </c>
      <c r="S10" s="133">
        <f ca="1">+IF(AND(ISNUMBER(OFFSET('Water Data'!$H$5,0,10*ROW('Water Data'!H4))),CH10="Yes"),100-OFFSET('Water Data'!$H$5,0,10*ROW('Water Data'!H4)),IF(AND(ISNUMBER(OFFSET('Water Data'!$H$5,0,10*ROW('Water Data'!H4))),CH10="No",ISNUMBER(OFFSET('Water Data'!$H$5,0,10*ROW('Water Data'!H4)))),CONCATENATE("[",ROUND(100-OFFSET('Water Data'!$H$5,0,10*ROW('Water Data'!H4)),0),"]"),IF(AND(ISNUMBER(OFFSET('Water Data'!$H$5,0,10*ROW('Water Data'!H4))),CH10="",ISNUMBER(OFFSET('Water Data'!$H$5,0,10*ROW('Water Data'!H4)))),100-OFFSET('Water Data'!$H$5,0,10*ROW('Water Data'!H4)),NA())))</f>
        <v>78.102753872633386</v>
      </c>
      <c r="T10" s="133" t="e">
        <f ca="1">+IF(AND(ISNUMBER(OFFSET('Water Data'!$H$7,0,10*ROW('Water Data'!H4))),CI10="Yes"),OFFSET('Water Data'!$H$7,0,10*ROW('Water Data'!H4)),IF(AND(ISNUMBER(OFFSET('Water Data'!$H$7,0,10*ROW('Water Data'!H4))),CI10="No",ISNUMBER(OFFSET('Water Data'!$H$7,0,10*ROW('Water Data'!H4)))),CONCATENATE("[",ROUND(OFFSET('Water Data'!$H$7,0,10*ROW('Water Data'!H4)),0),"]"),IF(AND(ISNUMBER(OFFSET('Water Data'!$H$7,0,10*ROW('Water Data'!H4))),CI10="",ISNUMBER(OFFSET('Water Data'!$H$7,0,10*ROW('Water Data'!H4)))),OFFSET('Water Data'!$H$7,0,10*ROW('Water Data'!H4)),NA())))</f>
        <v>#N/A</v>
      </c>
      <c r="U10" s="133" t="e">
        <f ca="1">+IF(AND(ISNUMBER(OFFSET('Water Data'!$H$10,0,10*ROW('Water Data'!H4))),CJ10="Yes"),OFFSET('Water Data'!$H$10,0,10*ROW('Water Data'!H4)),IF(AND(ISNUMBER(OFFSET('Water Data'!$H$10,0,10*ROW('Water Data'!H4))),CJ10="No",ISNUMBER(OFFSET('Water Data'!$H$10,0,10*ROW('Water Data'!H4)))),CONCATENATE("[",ROUND(OFFSET('Water Data'!$H$10,0,10*ROW('Water Data'!H4)),0),"]"),IF(AND(ISNUMBER(OFFSET('Water Data'!$H$10,0,10*ROW('Water Data'!H4))),CJ10="",ISNUMBER(OFFSET('Water Data'!$H$10,0,10*ROW('Water Data'!H4)))),OFFSET('Water Data'!$H$10,0,10*ROW('Water Data'!H4)),NA())))</f>
        <v>#N/A</v>
      </c>
      <c r="V10" s="134">
        <f ca="1">+IF(AND(ISNUMBER(OFFSET('Sanitation Data'!$C$5,0,10*ROW('Sanitation Data'!C4))),CK10="Yes"),100-OFFSET('Sanitation Data'!$C$5,0,10*ROW('Sanitation Data'!C4)),IF(AND(ISNUMBER(OFFSET('Sanitation Data'!$C$5,0,10*ROW('Sanitation Data'!C4))),CK10="No",ISNUMBER(OFFSET('Sanitation Data'!$C$5,0,10*ROW('Sanitation Data'!C4)))),CONCATENATE("[",ROUND(100-OFFSET('Sanitation Data'!$C$5,0,10*ROW('Sanitation Data'!C4)),0),"]"),IF(AND(ISNUMBER(OFFSET('Sanitation Data'!$C$5,0,10*ROW('Sanitation Data'!C4))),CK10="",ISNUMBER(OFFSET('Sanitation Data'!$C$5,0,10*ROW('Sanitation Data'!C4)))),100-OFFSET('Sanitation Data'!$C$5,0,10*ROW('Sanitation Data'!C4)),NA())))</f>
        <v>79.73953137949222</v>
      </c>
      <c r="W10" s="134" t="e">
        <f ca="1">+IF(AND(ISNUMBER(OFFSET('Sanitation Data'!$C$7,0,10*ROW('Sanitation Data'!C4))),CL10="Yes"),OFFSET('Sanitation Data'!$C$7,0,10*ROW('Sanitation Data'!C4)),IF(AND(ISNUMBER(OFFSET('Sanitation Data'!$C$7,0,10*ROW('Sanitation Data'!C4))),CL10="No",ISNUMBER(OFFSET('Sanitation Data'!$C$7,0,10*ROW('Sanitation Data'!C4)))),CONCATENATE("[",ROUND(OFFSET('Sanitation Data'!$C$7,0,10*ROW('Sanitation Data'!C4)),0),"]"),IF(AND(ISNUMBER(OFFSET('Sanitation Data'!$C$7,0,10*ROW('Sanitation Data'!C4))),CL10="",ISNUMBER(OFFSET('Sanitation Data'!$C$7,0,10*ROW('Sanitation Data'!C4)))),OFFSET('Sanitation Data'!$C$7,0,10*ROW('Sanitation Data'!C4)),NA())))</f>
        <v>#N/A</v>
      </c>
      <c r="X10" s="134" t="e">
        <f ca="1">+IF(AND(ISNUMBER(OFFSET('Sanitation Data'!$C$11,0,10*ROW('Sanitation Data'!C4))),CM10="Yes"),OFFSET('Sanitation Data'!$C$11,0,10*ROW('Sanitation Data'!C4)),IF(AND(ISNUMBER(OFFSET('Sanitation Data'!$C$11,0,10*ROW('Sanitation Data'!C4))),CM10="No",ISNUMBER(OFFSET('Sanitation Data'!$C$11,0,10*ROW('Sanitation Data'!C4)))),CONCATENATE("[",ROUND(OFFSET('Sanitation Data'!$C$11,0,10*ROW('Sanitation Data'!C4)),0),"]"),IF(AND(ISNUMBER(OFFSET('Sanitation Data'!$C$11,0,10*ROW('Sanitation Data'!C4))),CM10="",ISNUMBER(OFFSET('Sanitation Data'!$C$11,0,10*ROW('Sanitation Data'!C4)))),OFFSET('Sanitation Data'!$C$11,0,10*ROW('Sanitation Data'!C4)),NA())))</f>
        <v>#N/A</v>
      </c>
      <c r="Y10" s="134" t="e">
        <f ca="1">+IF(AND(ISNUMBER(OFFSET('Sanitation Data'!$C$12,0,10*ROW('Sanitation Data'!C4))),CN10="Yes"),OFFSET('Sanitation Data'!$C$12,0,10*ROW('Sanitation Data'!C4)),IF(AND(ISNUMBER(OFFSET('Sanitation Data'!$C$12,0,10*ROW('Sanitation Data'!C4))),CN10="No",ISNUMBER(OFFSET('Sanitation Data'!$C$12,0,10*ROW('Sanitation Data'!C4)))),CONCATENATE("[",ROUND(OFFSET('Sanitation Data'!$C$12,0,10*ROW('Sanitation Data'!C4)),0),"]"),IF(AND(ISNUMBER(OFFSET('Sanitation Data'!$C$12,0,10*ROW('Sanitation Data'!C4))),CN10="",ISNUMBER(OFFSET('Sanitation Data'!$C$12,0,10*ROW('Sanitation Data'!C4)))),OFFSET('Sanitation Data'!$C$12,0,10*ROW('Sanitation Data'!C4)),NA())))</f>
        <v>#N/A</v>
      </c>
      <c r="Z10" s="134" t="e">
        <f ca="1">+IF(AND(ISNUMBER(OFFSET('Sanitation Data'!$C$13,0,10*ROW('Sanitation Data'!C4))),CO10="Yes"),OFFSET('Sanitation Data'!$C$13,0,10*ROW('Sanitation Data'!C4)),IF(AND(ISNUMBER(OFFSET('Sanitation Data'!$C$13,0,10*ROW('Sanitation Data'!C4))),CO10="No",ISNUMBER(OFFSET('Sanitation Data'!$C$13,0,10*ROW('Sanitation Data'!C4)))),CONCATENATE("[",ROUND(OFFSET('Sanitation Data'!$C$13,0,10*ROW('Sanitation Data'!C4)),0),"]"),IF(AND(ISNUMBER(OFFSET('Sanitation Data'!$C$13,0,10*ROW('Sanitation Data'!C4))),CO10="",ISNUMBER(OFFSET('Sanitation Data'!$C$13,0,10*ROW('Sanitation Data'!C4)))),OFFSET('Sanitation Data'!$C$13,0,10*ROW('Sanitation Data'!C4)),NA())))</f>
        <v>#N/A</v>
      </c>
      <c r="AA10" s="134" t="e">
        <f ca="1">+IF(AND(ISNUMBER(OFFSET('Sanitation Data'!$D$5,0,10*ROW('Sanitation Data'!D4))),CP10="Yes"),100-OFFSET('Sanitation Data'!$D$5,0,10*ROW('Sanitation Data'!D4)),IF(AND(ISNUMBER(OFFSET('Sanitation Data'!$D$5,0,10*ROW('Sanitation Data'!D4))),CP10="No",ISNUMBER(OFFSET('Sanitation Data'!$D$5,0,10*ROW('Sanitation Data'!D4)))),CONCATENATE("[",ROUND(100-OFFSET('Sanitation Data'!$D$5,0,10*ROW('Sanitation Data'!D4)),0),"]"),IF(AND(ISNUMBER(OFFSET('Sanitation Data'!$D$5,0,10*ROW('Sanitation Data'!D4))),CP10="",ISNUMBER(OFFSET('Sanitation Data'!$D$5,0,10*ROW('Sanitation Data'!D4)))),100-OFFSET('Sanitation Data'!$D$5,0,10*ROW('Sanitation Data'!D4)),NA())))</f>
        <v>#N/A</v>
      </c>
      <c r="AB10" s="134" t="e">
        <f ca="1">+IF(AND(ISNUMBER(OFFSET('Sanitation Data'!$D$7,0,10*ROW('Sanitation Data'!D4))),CQ10="Yes"),OFFSET('Sanitation Data'!$D$7,0,10*ROW('Sanitation Data'!G4)),IF(AND(ISNUMBER(OFFSET('Sanitation Data'!$D$7,0,10*ROW('Sanitation Data'!D4))),CQ10="No",ISNUMBER(OFFSET('Sanitation Data'!$D$7,0,10*ROW('Sanitation Data'!D4)))),CONCATENATE("[",ROUND(OFFSET('Sanitation Data'!$D$7,0,10*ROW('Sanitation Data'!D4)),0),"]"),IF(AND(ISNUMBER(OFFSET('Sanitation Data'!$D$7,0,10*ROW('Sanitation Data'!D4))),CQ10="",ISNUMBER(OFFSET('Sanitation Data'!$D$7,0,10*ROW('Sanitation Data'!D4)))),OFFSET('Sanitation Data'!$D$7,0,10*ROW('Sanitation Data'!D4)),NA())))</f>
        <v>#N/A</v>
      </c>
      <c r="AC10" s="134" t="e">
        <f ca="1">+IF(AND(ISNUMBER(OFFSET('Sanitation Data'!$D$11,0,10*ROW('Sanitation Data'!D4))),CR10="Yes"),OFFSET('Sanitation Data'!$D$11,0,10*ROW('Sanitation Data'!D4)),IF(AND(ISNUMBER(OFFSET('Sanitation Data'!$D$11,0,10*ROW('Sanitation Data'!D4))),CR10="No",ISNUMBER(OFFSET('Sanitation Data'!$D$11,0,10*ROW('Sanitation Data'!D4)))),CONCATENATE("[",ROUND(OFFSET('Sanitation Data'!$D$11,0,10*ROW('Sanitation Data'!D4)),0),"]"),IF(AND(ISNUMBER(OFFSET('Sanitation Data'!$D$11,0,10*ROW('Sanitation Data'!D4))),CR10="",ISNUMBER(OFFSET('Sanitation Data'!$D$11,0,10*ROW('Sanitation Data'!D4)))),OFFSET('Sanitation Data'!$D$11,0,10*ROW('Sanitation Data'!D4)),NA())))</f>
        <v>#N/A</v>
      </c>
      <c r="AD10" s="134" t="e">
        <f ca="1">+IF(AND(ISNUMBER(OFFSET('Sanitation Data'!$D$12,0,10*ROW('Sanitation Data'!D4))),CS10="Yes"),OFFSET('Sanitation Data'!$D$12,0,10*ROW('Sanitation Data'!D4)),IF(AND(ISNUMBER(OFFSET('Sanitation Data'!$D$12,0,10*ROW('Sanitation Data'!D4))),CS10="No",ISNUMBER(OFFSET('Sanitation Data'!$D$12,0,10*ROW('Sanitation Data'!D4)))),CONCATENATE("[",ROUND(OFFSET('Sanitation Data'!$D$12,0,10*ROW('Sanitation Data'!D4)),0),"]"),IF(AND(ISNUMBER(OFFSET('Sanitation Data'!$D$12,0,10*ROW('Sanitation Data'!D4))),CS10="",ISNUMBER(OFFSET('Sanitation Data'!$D$12,0,10*ROW('Sanitation Data'!D4)))),OFFSET('Sanitation Data'!$D$12,0,10*ROW('Sanitation Data'!D4)),NA())))</f>
        <v>#N/A</v>
      </c>
      <c r="AE10" s="134" t="e">
        <f ca="1">+IF(AND(ISNUMBER(OFFSET('Sanitation Data'!$D$13,0,10*ROW('Sanitation Data'!D4))),CT10="Yes"),OFFSET('Sanitation Data'!$D$13,0,10*ROW('Sanitation Data'!D4)),IF(AND(ISNUMBER(OFFSET('Sanitation Data'!$D$13,0,10*ROW('Sanitation Data'!D4))),CT10="No",ISNUMBER(OFFSET('Sanitation Data'!$D$13,0,10*ROW('Sanitation Data'!D4)))),CONCATENATE("[",ROUND(OFFSET('Sanitation Data'!$D$13,0,10*ROW('Sanitation Data'!D4)),0),"]"),IF(AND(ISNUMBER(OFFSET('Sanitation Data'!$D$13,0,10*ROW('Sanitation Data'!D4))),CT10="",ISNUMBER(OFFSET('Sanitation Data'!$D$13,0,10*ROW('Sanitation Data'!D4)))),OFFSET('Sanitation Data'!$D$13,0,10*ROW('Sanitation Data'!D4)),NA())))</f>
        <v>#N/A</v>
      </c>
      <c r="AF10" s="134" t="e">
        <f ca="1">+IF(AND(ISNUMBER(OFFSET('Sanitation Data'!$E$5,0,10*ROW('Sanitation Data'!E4))),CU10="Yes"),100-OFFSET('Sanitation Data'!$E$5,0,10*ROW('Sanitation Data'!E4)),IF(AND(ISNUMBER(OFFSET('Sanitation Data'!$E$5,0,10*ROW('Sanitation Data'!E4))),CU10="No",ISNUMBER(OFFSET('Sanitation Data'!$E$5,0,10*ROW('Sanitation Data'!E4)))),CONCATENATE("[",ROUND(100-OFFSET('Sanitation Data'!$E$5,0,10*ROW('Sanitation Data'!E4)),0),"]"),IF(AND(ISNUMBER(OFFSET('Sanitation Data'!$E$5,0,10*ROW('Sanitation Data'!E4))),CU10="",ISNUMBER(OFFSET('Sanitation Data'!$E$5,0,10*ROW('Sanitation Data'!E4)))),100-OFFSET('Sanitation Data'!$E$5,0,10*ROW('Sanitation Data'!E4)),NA())))</f>
        <v>#N/A</v>
      </c>
      <c r="AG10" s="134" t="e">
        <f ca="1">+IF(AND(ISNUMBER(OFFSET('Sanitation Data'!$E$7,0,10*ROW('Sanitation Data'!E4))),CV10="Yes"),OFFSET('Sanitation Data'!$E$7,0,10*ROW('Sanitation Data'!E4)),IF(AND(ISNUMBER(OFFSET('Sanitation Data'!$E$7,0,10*ROW('Sanitation Data'!E4))),CV10="No",ISNUMBER(OFFSET('Sanitation Data'!$E$7,0,10*ROW('Sanitation Data'!E4)))),CONCATENATE("[",ROUND(OFFSET('Sanitation Data'!$E$7,0,10*ROW('Sanitation Data'!E4)),0),"]"),IF(AND(ISNUMBER(OFFSET('Sanitation Data'!$E$7,0,10*ROW('Sanitation Data'!E4))),CV10="",ISNUMBER(OFFSET('Sanitation Data'!$E$7,0,10*ROW('Sanitation Data'!E4)))),OFFSET('Sanitation Data'!$E$7,0,10*ROW('Sanitation Data'!E4)),NA())))</f>
        <v>#N/A</v>
      </c>
      <c r="AH10" s="134" t="e">
        <f ca="1">+IF(AND(ISNUMBER(OFFSET('Sanitation Data'!$E$11,0,10*ROW('Sanitation Data'!E4))),CW10="Yes"),OFFSET('Sanitation Data'!$E$11,0,10*ROW('Sanitation Data'!E4)),IF(AND(ISNUMBER(OFFSET('Sanitation Data'!$E$11,0,10*ROW('Sanitation Data'!E4))),CW10="No",ISNUMBER(OFFSET('Sanitation Data'!$E$11,0,10*ROW('Sanitation Data'!E4)))),CONCATENATE("[",ROUND(OFFSET('Sanitation Data'!$E$11,0,10*ROW('Sanitation Data'!E4)),0),"]"),IF(AND(ISNUMBER(OFFSET('Sanitation Data'!$E$11,0,10*ROW('Sanitation Data'!E4))),CW10="",ISNUMBER(OFFSET('Sanitation Data'!$E$11,0,10*ROW('Sanitation Data'!E4)))),OFFSET('Sanitation Data'!$E$11,0,10*ROW('Sanitation Data'!E4)),NA())))</f>
        <v>#N/A</v>
      </c>
      <c r="AI10" s="134" t="e">
        <f ca="1">+IF(AND(ISNUMBER(OFFSET('Sanitation Data'!$E$12,0,10*ROW('Sanitation Data'!E4))),CX10="Yes"),OFFSET('Sanitation Data'!$E$12,0,10*ROW('Sanitation Data'!E4)),IF(AND(ISNUMBER(OFFSET('Sanitation Data'!$E$12,0,10*ROW('Sanitation Data'!E4))),CX10="No",ISNUMBER(OFFSET('Sanitation Data'!$E$12,0,10*ROW('Sanitation Data'!E4)))),CONCATENATE("[",ROUND(OFFSET('Sanitation Data'!$E$12,0,10*ROW('Sanitation Data'!E4)),0),"]"),IF(AND(ISNUMBER(OFFSET('Sanitation Data'!$E$12,0,10*ROW('Sanitation Data'!E4))),CX10="",ISNUMBER(OFFSET('Sanitation Data'!$E$12,0,10*ROW('Sanitation Data'!E4)))),OFFSET('Sanitation Data'!$E$12,0,10*ROW('Sanitation Data'!E4)),NA())))</f>
        <v>#N/A</v>
      </c>
      <c r="AJ10" s="134" t="e">
        <f ca="1">+IF(AND(ISNUMBER(OFFSET('Sanitation Data'!$E$13,0,10*ROW('Sanitation Data'!E4))),CY10="Yes"),OFFSET('Sanitation Data'!$E$13,0,10*ROW('Sanitation Data'!E4)),IF(AND(ISNUMBER(OFFSET('Sanitation Data'!$E$13,0,10*ROW('Sanitation Data'!E4))),CY10="No",ISNUMBER(OFFSET('Sanitation Data'!$E$13,0,10*ROW('Sanitation Data'!E4)))),CONCATENATE("[",ROUND(OFFSET('Sanitation Data'!$E$13,0,10*ROW('Sanitation Data'!E4)),0),"]"),IF(AND(ISNUMBER(OFFSET('Sanitation Data'!$E$13,0,10*ROW('Sanitation Data'!E4))),CY10="",ISNUMBER(OFFSET('Sanitation Data'!$E$13,0,10*ROW('Sanitation Data'!E4)))),OFFSET('Sanitation Data'!$E$13,0,10*ROW('Sanitation Data'!E4)),NA())))</f>
        <v>#N/A</v>
      </c>
      <c r="AK10" s="134" t="e">
        <f ca="1">+IF(AND(ISNUMBER(OFFSET('Sanitation Data'!$F$5,0,10*ROW('Sanitation Data'!F4))),CZ10="Yes"),100-OFFSET('Sanitation Data'!$F$5,0,10*ROW('Sanitation Data'!F4)),IF(AND(ISNUMBER(OFFSET('Sanitation Data'!$F$5,0,10*ROW('Sanitation Data'!F4))),CZ10="No",ISNUMBER(OFFSET('Sanitation Data'!$F$5,0,10*ROW('Sanitation Data'!F4)))),CONCATENATE("[",ROUND(100-OFFSET('Sanitation Data'!$F$5,0,10*ROW('Sanitation Data'!F4)),0),"]"),IF(AND(ISNUMBER(OFFSET('Sanitation Data'!$F$5,0,10*ROW('Sanitation Data'!F4))),CZ10="",ISNUMBER(OFFSET('Sanitation Data'!$F$5,0,10*ROW('Sanitation Data'!F4)))),100-OFFSET('Sanitation Data'!$F$5,0,10*ROW('Sanitation Data'!F4)),NA())))</f>
        <v>#N/A</v>
      </c>
      <c r="AL10" s="134" t="e">
        <f ca="1">+IF(AND(ISNUMBER(OFFSET('Sanitation Data'!$F$7,0,10*ROW('Sanitation Data'!F4))),DA10="Yes"),OFFSET('Sanitation Data'!$F$7,0,10*ROW('Sanitation Data'!F4)),IF(AND(ISNUMBER(OFFSET('Sanitation Data'!$F$7,0,10*ROW('Sanitation Data'!F4))),DA10="No",ISNUMBER(OFFSET('Sanitation Data'!$F$7,0,10*ROW('Sanitation Data'!F4)))),CONCATENATE("[",ROUND(OFFSET('Sanitation Data'!$F$7,0,10*ROW('Sanitation Data'!F4)),0),"]"),IF(AND(ISNUMBER(OFFSET('Sanitation Data'!$F$7,0,10*ROW('Sanitation Data'!F4))),DA10="",ISNUMBER(OFFSET('Sanitation Data'!$F$7,0,10*ROW('Sanitation Data'!F4)))),OFFSET('Sanitation Data'!$F$7,0,10*ROW('Sanitation Data'!F4)),NA())))</f>
        <v>#N/A</v>
      </c>
      <c r="AM10" s="134" t="e">
        <f ca="1">+IF(AND(ISNUMBER(OFFSET('Sanitation Data'!$F$11,0,10*ROW('Sanitation Data'!F4))),DB10="Yes"),OFFSET('Sanitation Data'!$F$11,0,10*ROW('Sanitation Data'!F4)),IF(AND(ISNUMBER(OFFSET('Sanitation Data'!$F$11,0,10*ROW('Sanitation Data'!F4))),DB10="No",ISNUMBER(OFFSET('Sanitation Data'!$F$11,0,10*ROW('Sanitation Data'!F4)))),CONCATENATE("[",ROUND(OFFSET('Sanitation Data'!$F$11,0,10*ROW('Sanitation Data'!F4)),0),"]"),IF(AND(ISNUMBER(OFFSET('Sanitation Data'!$F$11,0,10*ROW('Sanitation Data'!F4))),DB10="",ISNUMBER(OFFSET('Sanitation Data'!$F$11,0,10*ROW('Sanitation Data'!F4)))),OFFSET('Sanitation Data'!$F$11,0,10*ROW('Sanitation Data'!F4)),NA())))</f>
        <v>#N/A</v>
      </c>
      <c r="AN10" s="134" t="e">
        <f ca="1">+IF(AND(ISNUMBER(OFFSET('Sanitation Data'!$F$12,0,10*ROW('Sanitation Data'!F4))),DC10="Yes"),OFFSET('Sanitation Data'!$F$12,0,10*ROW('Sanitation Data'!F4)),IF(AND(ISNUMBER(OFFSET('Sanitation Data'!$F$12,0,10*ROW('Sanitation Data'!F4))),DC10="No",ISNUMBER(OFFSET('Sanitation Data'!$F$12,0,10*ROW('Sanitation Data'!F4)))),CONCATENATE("[",ROUND(OFFSET('Sanitation Data'!$F$12,0,10*ROW('Sanitation Data'!F4)),0),"]"),IF(AND(ISNUMBER(OFFSET('Sanitation Data'!$F$12,0,10*ROW('Sanitation Data'!F4))),DC10="",ISNUMBER(OFFSET('Sanitation Data'!$F$12,0,10*ROW('Sanitation Data'!F4)))),OFFSET('Sanitation Data'!$F$12,0,10*ROW('Sanitation Data'!F4)),NA())))</f>
        <v>#N/A</v>
      </c>
      <c r="AO10" s="134" t="e">
        <f ca="1">+IF(AND(ISNUMBER(OFFSET('Sanitation Data'!$F$13,0,10*ROW('Sanitation Data'!F4))),DD10="Yes"),OFFSET('Sanitation Data'!$F$13,0,10*ROW('Sanitation Data'!F4)),IF(AND(ISNUMBER(OFFSET('Sanitation Data'!$F$13,0,10*ROW('Sanitation Data'!F4))),DD10="No",ISNUMBER(OFFSET('Sanitation Data'!$F$13,0,10*ROW('Sanitation Data'!F4)))),CONCATENATE("[",ROUND(OFFSET('Sanitation Data'!$F$13,0,10*ROW('Sanitation Data'!F4)),0),"]"),IF(AND(ISNUMBER(OFFSET('Sanitation Data'!$F$13,0,10*ROW('Sanitation Data'!F4))),DD10="",ISNUMBER(OFFSET('Sanitation Data'!$F$13,0,10*ROW('Sanitation Data'!F4)))),OFFSET('Sanitation Data'!$F$13,0,10*ROW('Sanitation Data'!F4)),NA())))</f>
        <v>#N/A</v>
      </c>
      <c r="AP10" s="134">
        <f ca="1">+IF(AND(ISNUMBER(OFFSET('Sanitation Data'!$G$5,0,10*ROW('Sanitation Data'!G4))),DE10="Yes"),100-OFFSET('Sanitation Data'!$G$5,0,10*ROW('Sanitation Data'!G4)),IF(AND(ISNUMBER(OFFSET('Sanitation Data'!$G$5,0,10*ROW('Sanitation Data'!G4))),DE10="No",ISNUMBER(OFFSET('Sanitation Data'!$G$5,0,10*ROW('Sanitation Data'!G4)))),CONCATENATE("[",ROUND(100-OFFSET('Sanitation Data'!$G$5,0,10*ROW('Sanitation Data'!G4)),0),"]"),IF(AND(ISNUMBER(OFFSET('Sanitation Data'!$G$5,0,10*ROW('Sanitation Data'!G4))),DE10="",ISNUMBER(OFFSET('Sanitation Data'!$G$5,0,10*ROW('Sanitation Data'!G4)))),100-OFFSET('Sanitation Data'!$G$5,0,10*ROW('Sanitation Data'!G4)),NA())))</f>
        <v>79.33752821231225</v>
      </c>
      <c r="AQ10" s="134" t="e">
        <f ca="1">+IF(AND(ISNUMBER(OFFSET('Sanitation Data'!$G$7,0,10*ROW('Sanitation Data'!G4))),DF10="Yes"),OFFSET('Sanitation Data'!$G$7,0,10*ROW('Sanitation Data'!G4)),IF(AND(ISNUMBER(OFFSET('Sanitation Data'!$G$7,0,10*ROW('Sanitation Data'!G4))),DF10="No",ISNUMBER(OFFSET('Sanitation Data'!$G$7,0,10*ROW('Sanitation Data'!G4)))),CONCATENATE("[",ROUND(OFFSET('Sanitation Data'!$G$7,0,10*ROW('Sanitation Data'!G4)),0),"]"),IF(AND(ISNUMBER(OFFSET('Sanitation Data'!$G$7,0,10*ROW('Sanitation Data'!G4))),DF10="",ISNUMBER(OFFSET('Sanitation Data'!$G$7,0,10*ROW('Sanitation Data'!G4)))),OFFSET('Sanitation Data'!$G$7,0,10*ROW('Sanitation Data'!G4)),NA())))</f>
        <v>#N/A</v>
      </c>
      <c r="AR10" s="134" t="e">
        <f ca="1">+IF(AND(ISNUMBER(OFFSET('Sanitation Data'!$G$11,0,10*ROW('Sanitation Data'!G4))),DG10="Yes"),OFFSET('Sanitation Data'!$G$11,0,10*ROW('Sanitation Data'!G4)),IF(AND(ISNUMBER(OFFSET('Sanitation Data'!$G$11,0,10*ROW('Sanitation Data'!G4))),DG10="No",ISNUMBER(OFFSET('Sanitation Data'!$G$11,0,10*ROW('Sanitation Data'!G4)))),CONCATENATE("[",ROUND(OFFSET('Sanitation Data'!$G$11,0,10*ROW('Sanitation Data'!G4)),0),"]"),IF(AND(ISNUMBER(OFFSET('Sanitation Data'!$G$11,0,10*ROW('Sanitation Data'!G4))),DG10="",ISNUMBER(OFFSET('Sanitation Data'!$G$11,0,10*ROW('Sanitation Data'!G4)))),OFFSET('Sanitation Data'!$G$11,0,10*ROW('Sanitation Data'!G4)),NA())))</f>
        <v>#N/A</v>
      </c>
      <c r="AS10" s="134" t="e">
        <f ca="1">+IF(AND(ISNUMBER(OFFSET('Sanitation Data'!$G$12,0,10*ROW('Sanitation Data'!G4))),DH10="Yes"),OFFSET('Sanitation Data'!$G$12,0,10*ROW('Sanitation Data'!G4)),IF(AND(ISNUMBER(OFFSET('Sanitation Data'!$G$12,0,10*ROW('Sanitation Data'!G4))),DH10="No",ISNUMBER(OFFSET('Sanitation Data'!$G$12,0,10*ROW('Sanitation Data'!G4)))),CONCATENATE("[",ROUND(OFFSET('Sanitation Data'!$G$12,0,10*ROW('Sanitation Data'!G4)),0),"]"),IF(AND(ISNUMBER(OFFSET('Sanitation Data'!$G$12,0,10*ROW('Sanitation Data'!G4))),DH10="",ISNUMBER(OFFSET('Sanitation Data'!$G$12,0,10*ROW('Sanitation Data'!G4)))),OFFSET('Sanitation Data'!$G$12,0,10*ROW('Sanitation Data'!G4)),NA())))</f>
        <v>#N/A</v>
      </c>
      <c r="AT10" s="134" t="e">
        <f ca="1">+IF(AND(ISNUMBER(OFFSET('Sanitation Data'!$G$13,0,10*ROW('Sanitation Data'!G4))),DI10="Yes"),OFFSET('Sanitation Data'!$G$13,0,10*ROW('Sanitation Data'!G4)),IF(AND(ISNUMBER(OFFSET('Sanitation Data'!$G$13,0,10*ROW('Sanitation Data'!G4))),DI10="No",ISNUMBER(OFFSET('Sanitation Data'!$G$13,0,10*ROW('Sanitation Data'!G4)))),CONCATENATE("[",ROUND(OFFSET('Sanitation Data'!$G$13,0,10*ROW('Sanitation Data'!G4)),0),"]"),IF(AND(ISNUMBER(OFFSET('Sanitation Data'!$G$13,0,10*ROW('Sanitation Data'!G4))),DI10="",ISNUMBER(OFFSET('Sanitation Data'!$G$13,0,10*ROW('Sanitation Data'!G4)))),OFFSET('Sanitation Data'!$G$13,0,10*ROW('Sanitation Data'!G4)),NA())))</f>
        <v>#N/A</v>
      </c>
      <c r="AU10" s="134">
        <f ca="1">+IF(AND(ISNUMBER(OFFSET('Sanitation Data'!$H$5,0,10*ROW('Sanitation Data'!H4))),DJ10="Yes"),100-OFFSET('Sanitation Data'!$H$5,0,10*ROW('Sanitation Data'!H4)),IF(AND(ISNUMBER(OFFSET('Sanitation Data'!$H$5,0,10*ROW('Sanitation Data'!H4))),DJ10="No",ISNUMBER(OFFSET('Sanitation Data'!$H$5,0,10*ROW('Sanitation Data'!H4)))),CONCATENATE("[",ROUND(100-OFFSET('Sanitation Data'!$H$5,0,10*ROW('Sanitation Data'!H4)),0),"]"),IF(AND(ISNUMBER(OFFSET('Sanitation Data'!$H$5,0,10*ROW('Sanitation Data'!H4))),DJ10="",ISNUMBER(OFFSET('Sanitation Data'!$H$5,0,10*ROW('Sanitation Data'!H4)))),100-OFFSET('Sanitation Data'!$H$5,0,10*ROW('Sanitation Data'!H4)),NA())))</f>
        <v>92.888812392426857</v>
      </c>
      <c r="AV10" s="134" t="e">
        <f ca="1">+IF(AND(ISNUMBER(OFFSET('Sanitation Data'!$H$7,0,10*ROW('Sanitation Data'!H4))),DK10="Yes"),OFFSET('Sanitation Data'!$H$7,0,10*ROW('Sanitation Data'!H4)),IF(AND(ISNUMBER(OFFSET('Sanitation Data'!$H$7,0,10*ROW('Sanitation Data'!H4))),DK10="No",ISNUMBER(OFFSET('Sanitation Data'!$H$7,0,10*ROW('Sanitation Data'!H4)))),CONCATENATE("[",ROUND(OFFSET('Sanitation Data'!$H$7,0,10*ROW('Sanitation Data'!H4)),0),"]"),IF(AND(ISNUMBER(OFFSET('Sanitation Data'!$H$7,0,10*ROW('Sanitation Data'!H4))),DK10="",ISNUMBER(OFFSET('Sanitation Data'!$H$7,0,10*ROW('Sanitation Data'!H4)))),OFFSET('Sanitation Data'!$H$7,0,10*ROW('Sanitation Data'!H4)),NA())))</f>
        <v>#N/A</v>
      </c>
      <c r="AW10" s="134" t="e">
        <f ca="1">+IF(AND(ISNUMBER(OFFSET('Sanitation Data'!$H$11,0,10*ROW('Sanitation Data'!H4))),DL10="Yes"),OFFSET('Sanitation Data'!$H$11,0,10*ROW('Sanitation Data'!H4)),IF(AND(ISNUMBER(OFFSET('Sanitation Data'!$H$11,0,10*ROW('Sanitation Data'!H4))),DL10="No",ISNUMBER(OFFSET('Sanitation Data'!$H$11,0,10*ROW('Sanitation Data'!H4)))),CONCATENATE("[",ROUND(OFFSET('Sanitation Data'!$H$11,0,10*ROW('Sanitation Data'!H4)),0),"]"),IF(AND(ISNUMBER(OFFSET('Sanitation Data'!$H$11,0,10*ROW('Sanitation Data'!H4))),DL10="",ISNUMBER(OFFSET('Sanitation Data'!$H$11,0,10*ROW('Sanitation Data'!H4)))),OFFSET('Sanitation Data'!$H$11,0,10*ROW('Sanitation Data'!H4)),NA())))</f>
        <v>#N/A</v>
      </c>
      <c r="AX10" s="134" t="e">
        <f ca="1">+IF(AND(ISNUMBER(OFFSET('Sanitation Data'!$H$12,0,10*ROW('Sanitation Data'!H4))),DM10="Yes"),OFFSET('Sanitation Data'!$H$12,0,10*ROW('Sanitation Data'!H4)),IF(AND(ISNUMBER(OFFSET('Sanitation Data'!$H$12,0,10*ROW('Sanitation Data'!H4))),DM10="No",ISNUMBER(OFFSET('Sanitation Data'!$H$12,0,10*ROW('Sanitation Data'!H4)))),CONCATENATE("[",ROUND(OFFSET('Sanitation Data'!$H$12,0,10*ROW('Sanitation Data'!H4)),0),"]"),IF(AND(ISNUMBER(OFFSET('Sanitation Data'!$H$12,0,10*ROW('Sanitation Data'!H4))),DM10="",ISNUMBER(OFFSET('Sanitation Data'!$H$12,0,10*ROW('Sanitation Data'!H4)))),OFFSET('Sanitation Data'!$H$12,0,10*ROW('Sanitation Data'!H4)),NA())))</f>
        <v>#N/A</v>
      </c>
      <c r="AY10" s="134" t="e">
        <f ca="1">+IF(AND(ISNUMBER(OFFSET('Sanitation Data'!$H$13,0,10*ROW('Sanitation Data'!H4))),DN10="Yes"),OFFSET('Sanitation Data'!$H$13,0,10*ROW('Sanitation Data'!H4)),IF(AND(ISNUMBER(OFFSET('Sanitation Data'!$H$13,0,10*ROW('Sanitation Data'!H4))),DN10="No",ISNUMBER(OFFSET('Sanitation Data'!$H$13,0,10*ROW('Sanitation Data'!H4)))),CONCATENATE("[",ROUND(OFFSET('Sanitation Data'!$H$13,0,10*ROW('Sanitation Data'!H4)),0),"]"),IF(AND(ISNUMBER(OFFSET('Sanitation Data'!$H$13,0,10*ROW('Sanitation Data'!H4))),DN10="",ISNUMBER(OFFSET('Sanitation Data'!$H$13,0,10*ROW('Sanitation Data'!H4)))),OFFSET('Sanitation Data'!$H$13,0,10*ROW('Sanitation Data'!H4)),NA())))</f>
        <v>#N/A</v>
      </c>
      <c r="AZ10" s="135" t="e">
        <f ca="1">+IF(AND(ISNUMBER(OFFSET('Hygiene Data'!$C$6,0,10*ROW('Hygiene Data'!C4))),DO10="Yes"),OFFSET('Hygiene Data'!$C$6,0,10*ROW('Hygiene Data'!C4)),IF(AND(ISNUMBER(OFFSET('Hygiene Data'!$C$6,0,10*ROW('Hygiene Data'!C4))),DO10="No",ISNUMBER(OFFSET('Hygiene Data'!$C$6,0,10*ROW('Hygiene Data'!C4)))),CONCATENATE("[",ROUND(OFFSET('Hygiene Data'!$C$6,0,10*ROW('Hygiene Data'!C4)),0),"]"),IF(AND(ISNUMBER(OFFSET('Hygiene Data'!$C$6,0,10*ROW('Hygiene Data'!C4))),DO10="",ISNUMBER(OFFSET('Hygiene Data'!$C$6,0,10*ROW('Hygiene Data'!C4)))),OFFSET('Hygiene Data'!$C$6,0,10*ROW('Hygiene Data'!C4)),NA())))</f>
        <v>#N/A</v>
      </c>
      <c r="BA10" s="135" t="e">
        <f ca="1">+IF(AND(ISNUMBER(OFFSET('Hygiene Data'!$C$8,0,10*ROW('Hygiene Data'!C4))),DP10="Yes"),OFFSET('Hygiene Data'!$C$8,0,10*ROW('Hygiene Data'!C4)),IF(AND(ISNUMBER(OFFSET('Hygiene Data'!$C$8,0,10*ROW('Hygiene Data'!C4))),DP10="No",ISNUMBER(OFFSET('Hygiene Data'!$C$8,0,10*ROW('Hygiene Data'!C4)))),CONCATENATE("[",ROUND(OFFSET('Hygiene Data'!$C$8,0,10*ROW('Hygiene Data'!C4)),0),"]"),IF(AND(ISNUMBER(OFFSET('Hygiene Data'!$C$8,0,10*ROW('Hygiene Data'!C4))),DP10="",ISNUMBER(OFFSET('Hygiene Data'!$C$8,0,10*ROW('Hygiene Data'!C4)))),OFFSET('Hygiene Data'!$C$8,0,10*ROW('Hygiene Data'!C4)),NA())))</f>
        <v>#N/A</v>
      </c>
      <c r="BB10" s="135" t="e">
        <f ca="1">+IF(AND(ISNUMBER(OFFSET('Hygiene Data'!$C$10,0,10*ROW('Hygiene Data'!C4))),DQ10="Yes"),OFFSET('Hygiene Data'!$C$10,0,10*ROW('Hygiene Data'!C4)),IF(AND(ISNUMBER(OFFSET('Hygiene Data'!$C$10,0,10*ROW('Hygiene Data'!C4))),DQ10="No",ISNUMBER(OFFSET('Hygiene Data'!$C$10,0,10*ROW('Hygiene Data'!C4)))),CONCATENATE("[",ROUND(OFFSET('Hygiene Data'!$C$10,0,10*ROW('Hygiene Data'!C4)),0),"]"),IF(AND(ISNUMBER(OFFSET('Hygiene Data'!$C$10,0,10*ROW('Hygiene Data'!C4))),DQ10="",ISNUMBER(OFFSET('Hygiene Data'!$C$10,0,10*ROW('Hygiene Data'!C4)))),OFFSET('Hygiene Data'!$C$10,0,10*ROW('Hygiene Data'!C4)),NA())))</f>
        <v>#N/A</v>
      </c>
      <c r="BC10" s="135" t="e">
        <f ca="1">+IF(AND(ISNUMBER(OFFSET('Hygiene Data'!$D$6,0,10*ROW('Hygiene Data'!D4))),DR10="Yes"),OFFSET('Hygiene Data'!$D$6,0,10*ROW('Hygiene Data'!D4)),IF(AND(ISNUMBER(OFFSET('Hygiene Data'!$D$6,0,10*ROW('Hygiene Data'!D4))),DR10="No",ISNUMBER(OFFSET('Hygiene Data'!$D$6,0,10*ROW('Hygiene Data'!D4)))),CONCATENATE("[",ROUND(OFFSET('Hygiene Data'!$D$6,0,10*ROW('Hygiene Data'!D4)),0),"]"),IF(AND(ISNUMBER(OFFSET('Hygiene Data'!$D$6,0,10*ROW('Hygiene Data'!D4))),DR10="",ISNUMBER(OFFSET('Hygiene Data'!$D$6,0,10*ROW('Hygiene Data'!D4)))),OFFSET('Hygiene Data'!$D$6,0,10*ROW('Hygiene Data'!D4)),NA())))</f>
        <v>#N/A</v>
      </c>
      <c r="BD10" s="135" t="e">
        <f ca="1">+IF(AND(ISNUMBER(OFFSET('Hygiene Data'!$D$8,0,10*ROW('Hygiene Data'!D4))),DS10="Yes"),OFFSET('Hygiene Data'!$D$8,0,10*ROW('Hygiene Data'!D4)),IF(AND(ISNUMBER(OFFSET('Hygiene Data'!$D$8,0,10*ROW('Hygiene Data'!D4))),DS10="No",ISNUMBER(OFFSET('Hygiene Data'!$D$8,0,10*ROW('Hygiene Data'!D4)))),CONCATENATE("[",ROUND(OFFSET('Hygiene Data'!$D$8,0,10*ROW('Hygiene Data'!D4)),0),"]"),IF(AND(ISNUMBER(OFFSET('Hygiene Data'!$D$8,0,10*ROW('Hygiene Data'!D4))),DS10="",ISNUMBER(OFFSET('Hygiene Data'!$D$8,0,10*ROW('Hygiene Data'!D4)))),OFFSET('Hygiene Data'!$D$8,0,10*ROW('Hygiene Data'!D4)),NA())))</f>
        <v>#N/A</v>
      </c>
      <c r="BE10" s="135" t="e">
        <f ca="1">+IF(AND(ISNUMBER(OFFSET('Hygiene Data'!$D$10,0,10*ROW('Hygiene Data'!D4))),DT10="Yes"),OFFSET('Hygiene Data'!$D$10,0,10*ROW('Hygiene Data'!D4)),IF(AND(ISNUMBER(OFFSET('Hygiene Data'!$D$10,0,10*ROW('Hygiene Data'!D4))),DT10="No",ISNUMBER(OFFSET('Hygiene Data'!$D$10,0,10*ROW('Hygiene Data'!D4)))),CONCATENATE("[",ROUND(OFFSET('Hygiene Data'!$D$10,0,10*ROW('Hygiene Data'!D4)),0),"]"),IF(AND(ISNUMBER(OFFSET('Hygiene Data'!$D$10,0,10*ROW('Hygiene Data'!D4))),DT10="",ISNUMBER(OFFSET('Hygiene Data'!$D$10,0,10*ROW('Hygiene Data'!D4)))),OFFSET('Hygiene Data'!$D$10,0,10*ROW('Hygiene Data'!D4)),NA())))</f>
        <v>#N/A</v>
      </c>
      <c r="BF10" s="135" t="e">
        <f ca="1">+IF(AND(ISNUMBER(OFFSET('Hygiene Data'!$E$6,0,10*ROW('Hygiene Data'!E4))),DU10="Yes"),OFFSET('Hygiene Data'!$E$6,0,10*ROW('Hygiene Data'!E4)),IF(AND(ISNUMBER(OFFSET('Hygiene Data'!$E$6,0,10*ROW('Hygiene Data'!E4))),DU10="No",ISNUMBER(OFFSET('Hygiene Data'!$E$6,0,10*ROW('Hygiene Data'!E4)))),CONCATENATE("[",ROUND(OFFSET('Hygiene Data'!$E$6,0,10*ROW('Hygiene Data'!E4)),0),"]"),IF(AND(ISNUMBER(OFFSET('Hygiene Data'!$E$6,0,10*ROW('Hygiene Data'!E4))),DU10="",ISNUMBER(OFFSET('Hygiene Data'!$E$6,0,10*ROW('Hygiene Data'!E4)))),OFFSET('Hygiene Data'!$E$6,0,10*ROW('Hygiene Data'!E4)),NA())))</f>
        <v>#N/A</v>
      </c>
      <c r="BG10" s="135" t="e">
        <f ca="1">+IF(AND(ISNUMBER(OFFSET('Hygiene Data'!$E$8,0,10*ROW('Hygiene Data'!E4))),DV10="Yes"),OFFSET('Hygiene Data'!$E$8,0,10*ROW('Hygiene Data'!E4)),IF(AND(ISNUMBER(OFFSET('Hygiene Data'!$E$8,0,10*ROW('Hygiene Data'!E4))),DV10="No",ISNUMBER(OFFSET('Hygiene Data'!$E$8,0,10*ROW('Hygiene Data'!E4)))),CONCATENATE("[",ROUND(OFFSET('Hygiene Data'!$E$8,0,10*ROW('Hygiene Data'!E4)),0),"]"),IF(AND(ISNUMBER(OFFSET('Hygiene Data'!$E$8,0,10*ROW('Hygiene Data'!E4))),DV10="",ISNUMBER(OFFSET('Hygiene Data'!$E$8,0,10*ROW('Hygiene Data'!E4)))),OFFSET('Hygiene Data'!$E$8,0,10*ROW('Hygiene Data'!E4)),NA())))</f>
        <v>#N/A</v>
      </c>
      <c r="BH10" s="135" t="e">
        <f ca="1">+IF(AND(ISNUMBER(OFFSET('Hygiene Data'!$E$10,0,10*ROW('Hygiene Data'!E4))),DW10="Yes"),OFFSET('Hygiene Data'!$E$10,0,10*ROW('Hygiene Data'!E4)),IF(AND(ISNUMBER(OFFSET('Hygiene Data'!$E$10,0,10*ROW('Hygiene Data'!E4))),DW10="No",ISNUMBER(OFFSET('Hygiene Data'!$E$10,0,10*ROW('Hygiene Data'!E4)))),CONCATENATE("[",ROUND(OFFSET('Hygiene Data'!$E$10,0,10*ROW('Hygiene Data'!E4)),0),"]"),IF(AND(ISNUMBER(OFFSET('Hygiene Data'!$E$10,0,10*ROW('Hygiene Data'!E4))),DW10="",ISNUMBER(OFFSET('Hygiene Data'!$E$10,0,10*ROW('Hygiene Data'!E4)))),OFFSET('Hygiene Data'!$E$10,0,10*ROW('Hygiene Data'!E4)),NA())))</f>
        <v>#N/A</v>
      </c>
      <c r="BI10" s="135" t="e">
        <f ca="1">+IF(AND(ISNUMBER(OFFSET('Hygiene Data'!$F$6,0,10*ROW('Hygiene Data'!F4))),DX10="Yes"),OFFSET('Hygiene Data'!$F$6,0,10*ROW('Hygiene Data'!F4)),IF(AND(ISNUMBER(OFFSET('Hygiene Data'!$F$6,0,10*ROW('Hygiene Data'!F4))),DX10="No",ISNUMBER(OFFSET('Hygiene Data'!$F$6,0,10*ROW('Hygiene Data'!F4)))),CONCATENATE("[",ROUND(OFFSET('Hygiene Data'!$F$6,0,10*ROW('Hygiene Data'!F4)),0),"]"),IF(AND(ISNUMBER(OFFSET('Hygiene Data'!$F$6,0,10*ROW('Hygiene Data'!F4))),DX10="",ISNUMBER(OFFSET('Hygiene Data'!$F$6,0,10*ROW('Hygiene Data'!F4)))),OFFSET('Hygiene Data'!$F$6,0,10*ROW('Hygiene Data'!F4)),NA())))</f>
        <v>#N/A</v>
      </c>
      <c r="BJ10" s="135" t="e">
        <f ca="1">+IF(AND(ISNUMBER(OFFSET('Hygiene Data'!$F$8,0,10*ROW('Hygiene Data'!F4))),DY10="Yes"),OFFSET('Hygiene Data'!$F$8,0,10*ROW('Hygiene Data'!F4)),IF(AND(ISNUMBER(OFFSET('Hygiene Data'!$F$8,0,10*ROW('Hygiene Data'!F4))),DY10="No",ISNUMBER(OFFSET('Hygiene Data'!$F$8,0,10*ROW('Hygiene Data'!F4)))),CONCATENATE("[",ROUND(OFFSET('Hygiene Data'!$F$8,0,10*ROW('Hygiene Data'!F4)),0),"]"),IF(AND(ISNUMBER(OFFSET('Hygiene Data'!$F$8,0,10*ROW('Hygiene Data'!F4))),DY10="",ISNUMBER(OFFSET('Hygiene Data'!$F$8,0,10*ROW('Hygiene Data'!F4)))),OFFSET('Hygiene Data'!$F$8,0,10*ROW('Hygiene Data'!F4)),NA())))</f>
        <v>#N/A</v>
      </c>
      <c r="BK10" s="135" t="e">
        <f ca="1">+IF(AND(ISNUMBER(OFFSET('Hygiene Data'!$F$10,0,10*ROW('Hygiene Data'!F4))),DZ10="Yes"),OFFSET('Hygiene Data'!$F$10,0,10*ROW('Hygiene Data'!F4)),IF(AND(ISNUMBER(OFFSET('Hygiene Data'!$F$10,0,10*ROW('Hygiene Data'!F4))),DZ10="No",ISNUMBER(OFFSET('Hygiene Data'!$F$10,0,10*ROW('Hygiene Data'!F4)))),CONCATENATE("[",ROUND(OFFSET('Hygiene Data'!$F$10,0,10*ROW('Hygiene Data'!F4)),0),"]"),IF(AND(ISNUMBER(OFFSET('Hygiene Data'!$F$10,0,10*ROW('Hygiene Data'!F4))),DZ10="",ISNUMBER(OFFSET('Hygiene Data'!$F$10,0,10*ROW('Hygiene Data'!F4)))),OFFSET('Hygiene Data'!$F$10,0,10*ROW('Hygiene Data'!F4)),NA())))</f>
        <v>#N/A</v>
      </c>
      <c r="BL10" s="135" t="e">
        <f ca="1">+IF(AND(ISNUMBER(OFFSET('Hygiene Data'!$G$6,0,10*ROW('Hygiene Data'!G4))),EA10="Yes"),OFFSET('Hygiene Data'!$G$6,0,10*ROW('Hygiene Data'!G4)),IF(AND(ISNUMBER(OFFSET('Hygiene Data'!$G$6,0,10*ROW('Hygiene Data'!G4))),EA10="No",ISNUMBER(OFFSET('Hygiene Data'!$G$6,0,10*ROW('Hygiene Data'!G4)))),CONCATENATE("[",ROUND(OFFSET('Hygiene Data'!$G$6,0,10*ROW('Hygiene Data'!G4)),0),"]"),IF(AND(ISNUMBER(OFFSET('Hygiene Data'!$G$6,0,10*ROW('Hygiene Data'!G4))),EA10="",ISNUMBER(OFFSET('Hygiene Data'!$G$6,0,10*ROW('Hygiene Data'!G4)))),OFFSET('Hygiene Data'!$G$6,0,10*ROW('Hygiene Data'!G4)),NA())))</f>
        <v>#N/A</v>
      </c>
      <c r="BM10" s="135" t="e">
        <f ca="1">+IF(AND(ISNUMBER(OFFSET('Hygiene Data'!$G$8,0,10*ROW('Hygiene Data'!G4))),EB10="Yes"),OFFSET('Hygiene Data'!$G$8,0,10*ROW('Hygiene Data'!G4)),IF(AND(ISNUMBER(OFFSET('Hygiene Data'!$G$8,0,10*ROW('Hygiene Data'!G4))),EB10="No",ISNUMBER(OFFSET('Hygiene Data'!$G$8,0,10*ROW('Hygiene Data'!G4)))),CONCATENATE("[",ROUND(OFFSET('Hygiene Data'!$G$8,0,10*ROW('Hygiene Data'!G4)),0),"]"),IF(AND(ISNUMBER(OFFSET('Hygiene Data'!$G$8,0,10*ROW('Hygiene Data'!G4))),EB10="",ISNUMBER(OFFSET('Hygiene Data'!$G$8,0,10*ROW('Hygiene Data'!G4)))),OFFSET('Hygiene Data'!$G$8,0,10*ROW('Hygiene Data'!G4)),NA())))</f>
        <v>#N/A</v>
      </c>
      <c r="BN10" s="135" t="e">
        <f ca="1">+IF(AND(ISNUMBER(OFFSET('Hygiene Data'!$G$10,0,10*ROW('Hygiene Data'!G4))),EC10="Yes"),OFFSET('Hygiene Data'!$G$10,0,10*ROW('Hygiene Data'!G4)),IF(AND(ISNUMBER(OFFSET('Hygiene Data'!$G$10,0,10*ROW('Hygiene Data'!G4))),EC10="No",ISNUMBER(OFFSET('Hygiene Data'!$G$10,0,10*ROW('Hygiene Data'!G4)))),CONCATENATE("[",ROUND(OFFSET('Hygiene Data'!$G$10,0,10*ROW('Hygiene Data'!G4)),0),"]"),IF(AND(ISNUMBER(OFFSET('Hygiene Data'!$G$10,0,10*ROW('Hygiene Data'!G4))),EC10="",ISNUMBER(OFFSET('Hygiene Data'!$G$10,0,10*ROW('Hygiene Data'!G4)))),OFFSET('Hygiene Data'!$G$10,0,10*ROW('Hygiene Data'!G4)),NA())))</f>
        <v>#N/A</v>
      </c>
      <c r="BO10" s="135" t="e">
        <f ca="1">+IF(AND(ISNUMBER(OFFSET('Hygiene Data'!$H$6,0,10*ROW('Hygiene Data'!H4))),ED10="Yes"),OFFSET('Hygiene Data'!$H$6,0,10*ROW('Hygiene Data'!H4)),IF(AND(ISNUMBER(OFFSET('Hygiene Data'!$H$6,0,10*ROW('Hygiene Data'!H4))),ED10="No",ISNUMBER(OFFSET('Hygiene Data'!$H$6,0,10*ROW('Hygiene Data'!H4)))),CONCATENATE("[",ROUND(OFFSET('Hygiene Data'!$H$6,0,10*ROW('Hygiene Data'!H4)),0),"]"),IF(AND(ISNUMBER(OFFSET('Hygiene Data'!$H$6,0,10*ROW('Hygiene Data'!H4))),ED10="",ISNUMBER(OFFSET('Hygiene Data'!$H$6,0,10*ROW('Hygiene Data'!H4)))),OFFSET('Hygiene Data'!$H$6,0,10*ROW('Hygiene Data'!H4)),NA())))</f>
        <v>#N/A</v>
      </c>
      <c r="BP10" s="135" t="e">
        <f ca="1">+IF(AND(ISNUMBER(OFFSET('Hygiene Data'!$H$8,0,10*ROW('Hygiene Data'!H4))),EE10="Yes"),OFFSET('Hygiene Data'!$H$8,0,10*ROW('Hygiene Data'!H4)),IF(AND(ISNUMBER(OFFSET('Hygiene Data'!$H$8,0,10*ROW('Hygiene Data'!H4))),EE10="No",ISNUMBER(OFFSET('Hygiene Data'!$H$8,0,10*ROW('Hygiene Data'!H4)))),CONCATENATE("[",ROUND(OFFSET('Hygiene Data'!$H$8,0,10*ROW('Hygiene Data'!H4)),0),"]"),IF(AND(ISNUMBER(OFFSET('Hygiene Data'!$H$8,0,10*ROW('Hygiene Data'!H4))),EE10="",ISNUMBER(OFFSET('Hygiene Data'!$H$8,0,10*ROW('Hygiene Data'!H4)))),OFFSET('Hygiene Data'!$H$8,0,10*ROW('Hygiene Data'!H4)),NA())))</f>
        <v>#N/A</v>
      </c>
      <c r="BQ10" s="135" t="e">
        <f ca="1">+IF(AND(ISNUMBER(OFFSET('Hygiene Data'!$H$10,0,10*ROW('Hygiene Data'!H4))),EF10="Yes"),OFFSET('Hygiene Data'!$H$10,0,10*ROW('Hygiene Data'!H4)),IF(AND(ISNUMBER(OFFSET('Hygiene Data'!$H$10,0,10*ROW('Hygiene Data'!H4))),EF10="No",ISNUMBER(OFFSET('Hygiene Data'!$H$10,0,10*ROW('Hygiene Data'!H4)))),CONCATENATE("[",ROUND(OFFSET('Hygiene Data'!$H$10,0,10*ROW('Hygiene Data'!H4)),0),"]"),IF(AND(ISNUMBER(OFFSET('Hygiene Data'!$H$10,0,10*ROW('Hygiene Data'!H4))),EF10="",ISNUMBER(OFFSET('Hygiene Data'!$H$10,0,10*ROW('Hygiene Data'!H4)))),OFFSET('Hygiene Data'!$H$10,0,10*ROW('Hygiene Data'!H4)),NA())))</f>
        <v>#N/A</v>
      </c>
      <c r="BS10" s="34" t="str">
        <f ca="1">+IF(OFFSET('Water Data'!$C$28,0,10*ROW('Water Data'!C4))="","",OFFSET('Water Data'!$C$28,0,10*ROW('Water Data'!C4)))</f>
        <v>Yes</v>
      </c>
      <c r="BT10" s="34" t="str">
        <f ca="1">+IF(OFFSET('Water Data'!$C$29,0,10*ROW('Water Data'!C4))="","",OFFSET('Water Data'!$C$29,0,10*ROW('Water Data'!C4)))</f>
        <v/>
      </c>
      <c r="BU10" s="34" t="str">
        <f ca="1">+IF(OFFSET('Water Data'!$C$30,0,10*ROW('Water Data'!C4))="","",OFFSET('Water Data'!$C$30,0,10*ROW('Water Data'!C4)))</f>
        <v/>
      </c>
      <c r="BV10" s="34" t="str">
        <f ca="1">+IF(OFFSET('Water Data'!$D$28,0,10*ROW('Water Data'!D4))="","",OFFSET('Water Data'!$D$28,0,10*ROW('Water Data'!D4)))</f>
        <v/>
      </c>
      <c r="BW10" s="34" t="str">
        <f ca="1">+IF(OFFSET('Water Data'!$D$29,0,10*ROW('Water Data'!D4))="","",OFFSET('Water Data'!$D$29,0,10*ROW('Water Data'!D4)))</f>
        <v/>
      </c>
      <c r="BX10" s="34" t="str">
        <f ca="1">+IF(OFFSET('Water Data'!$D$30,0,10*ROW('Water Data'!D4))="","",OFFSET('Water Data'!$D$30,0,10*ROW('Water Data'!D4)))</f>
        <v/>
      </c>
      <c r="BY10" s="34" t="str">
        <f ca="1">+IF(OFFSET('Water Data'!$E$28,0,10*ROW('Water Data'!E4))="","",OFFSET('Water Data'!$E$28,0,10*ROW('Water Data'!E4)))</f>
        <v/>
      </c>
      <c r="BZ10" s="34" t="str">
        <f ca="1">+IF(OFFSET('Water Data'!$E$29,0,10*ROW('Water Data'!E4))="","",OFFSET('Water Data'!$E$29,0,10*ROW('Water Data'!E4)))</f>
        <v/>
      </c>
      <c r="CA10" s="34" t="str">
        <f ca="1">+IF(OFFSET('Water Data'!$E$30,0,10*ROW('Water Data'!E4))="","",OFFSET('Water Data'!$E$30,0,10*ROW('Water Data'!E4)))</f>
        <v/>
      </c>
      <c r="CB10" s="34" t="str">
        <f ca="1">+IF(OFFSET('Water Data'!$F$28,0,10*ROW('Water Data'!F4))="","",OFFSET('Water Data'!$F$28,0,10*ROW('Water Data'!F4)))</f>
        <v/>
      </c>
      <c r="CC10" s="34" t="str">
        <f ca="1">+IF(OFFSET('Water Data'!$F$29,0,10*ROW('Water Data'!F4))="","",OFFSET('Water Data'!$F$29,0,10*ROW('Water Data'!F4)))</f>
        <v/>
      </c>
      <c r="CD10" s="34" t="str">
        <f ca="1">+IF(OFFSET('Water Data'!$F$30,0,10*ROW('Water Data'!F4))="","",OFFSET('Water Data'!$F$30,0,10*ROW('Water Data'!F4)))</f>
        <v/>
      </c>
      <c r="CE10" s="34" t="str">
        <f ca="1">+IF(OFFSET('Water Data'!$G$28,0,10*ROW('Water Data'!G4))="","",OFFSET('Water Data'!$G$28,0,10*ROW('Water Data'!G4)))</f>
        <v>Yes</v>
      </c>
      <c r="CF10" s="34" t="str">
        <f ca="1">+IF(OFFSET('Water Data'!$G$29,0,10*ROW('Water Data'!G4))="","",OFFSET('Water Data'!$G$29,0,10*ROW('Water Data'!G4)))</f>
        <v/>
      </c>
      <c r="CG10" s="34" t="str">
        <f ca="1">+IF(OFFSET('Water Data'!$G$30,0,10*ROW('Water Data'!G4))="","",OFFSET('Water Data'!$G$30,0,10*ROW('Water Data'!G4)))</f>
        <v/>
      </c>
      <c r="CH10" s="34" t="str">
        <f ca="1">+IF(OFFSET('Water Data'!$H$28,0,10*ROW('Water Data'!H4))="","",OFFSET('Water Data'!$H$28,0,10*ROW('Water Data'!H4)))</f>
        <v>Yes</v>
      </c>
      <c r="CI10" s="34" t="str">
        <f ca="1">+IF(OFFSET('Water Data'!$H$29,0,10*ROW('Water Data'!H4))="","",OFFSET('Water Data'!$H$29,0,10*ROW('Water Data'!H4)))</f>
        <v/>
      </c>
      <c r="CJ10" s="34" t="str">
        <f ca="1">+IF(OFFSET('Water Data'!$H$30,0,10*ROW('Water Data'!H4))="","",OFFSET('Water Data'!$H$30,0,10*ROW('Water Data'!H4)))</f>
        <v/>
      </c>
      <c r="CK10" s="34" t="str">
        <f ca="1">+IF(OFFSET('Sanitation Data'!$C$29,0,10*ROW('Sanitation Data'!C4))="","",OFFSET('Sanitation Data'!$C$29,0,10*ROW('Sanitation Data'!C4)))</f>
        <v>Yes</v>
      </c>
      <c r="CL10" s="34" t="str">
        <f ca="1">+IF(OFFSET('Sanitation Data'!$C$30,0,10*ROW('Sanitation Data'!C4))="","",OFFSET('Sanitation Data'!$C$30,0,10*ROW('Sanitation Data'!C4)))</f>
        <v/>
      </c>
      <c r="CM10" s="34" t="str">
        <f ca="1">+IF(OFFSET('Sanitation Data'!$C$31,0,10*ROW('Sanitation Data'!C4))="","",OFFSET('Sanitation Data'!$C$31,0,10*ROW('Sanitation Data'!C4)))</f>
        <v/>
      </c>
      <c r="CN10" s="34" t="str">
        <f ca="1">+IF(OFFSET('Sanitation Data'!$C$32,0,10*ROW('Sanitation Data'!C4))="","",OFFSET('Sanitation Data'!$C$32,0,10*ROW('Sanitation Data'!C4)))</f>
        <v/>
      </c>
      <c r="CO10" s="34" t="str">
        <f ca="1">+IF(OFFSET('Sanitation Data'!$C$33,0,10*ROW('Sanitation Data'!C4))="","",OFFSET('Sanitation Data'!$C$33,0,10*ROW('Sanitation Data'!C4)))</f>
        <v/>
      </c>
      <c r="CP10" s="34" t="str">
        <f ca="1">+IF(OFFSET('Sanitation Data'!$D$29,0,10*ROW('Sanitation Data'!D4))="","",OFFSET('Sanitation Data'!$D$29,0,10*ROW('Sanitation Data'!D4)))</f>
        <v/>
      </c>
      <c r="CQ10" s="34" t="str">
        <f ca="1">+IF(OFFSET('Sanitation Data'!$D$30,0,10*ROW('Sanitation Data'!D4))="","",OFFSET('Sanitation Data'!$D$30,0,10*ROW('Sanitation Data'!D4)))</f>
        <v/>
      </c>
      <c r="CR10" s="34" t="str">
        <f ca="1">+IF(OFFSET('Sanitation Data'!$D$31,0,10*ROW('Sanitation Data'!D4))="","",OFFSET('Sanitation Data'!$D$31,0,10*ROW('Sanitation Data'!D4)))</f>
        <v/>
      </c>
      <c r="CS10" s="34" t="str">
        <f ca="1">+IF(OFFSET('Sanitation Data'!$D$32,0,10*ROW('Sanitation Data'!D4))="","",OFFSET('Sanitation Data'!$D$32,0,10*ROW('Sanitation Data'!D4)))</f>
        <v/>
      </c>
      <c r="CT10" s="34" t="str">
        <f ca="1">+IF(OFFSET('Sanitation Data'!$D$33,0,10*ROW('Sanitation Data'!D4))="","",OFFSET('Sanitation Data'!$D$33,0,10*ROW('Sanitation Data'!D4)))</f>
        <v/>
      </c>
      <c r="CU10" s="34" t="str">
        <f ca="1">+IF(OFFSET('Sanitation Data'!$E$29,0,10*ROW('Sanitation Data'!E4))="","",OFFSET('Sanitation Data'!$E$29,0,10*ROW('Sanitation Data'!E4)))</f>
        <v/>
      </c>
      <c r="CV10" s="34" t="str">
        <f ca="1">+IF(OFFSET('Sanitation Data'!$E$30,0,10*ROW('Sanitation Data'!E4))="","",OFFSET('Sanitation Data'!$E$30,0,10*ROW('Sanitation Data'!E4)))</f>
        <v/>
      </c>
      <c r="CW10" s="34" t="str">
        <f ca="1">+IF(OFFSET('Sanitation Data'!$E$31,0,10*ROW('Sanitation Data'!E4))="","",OFFSET('Sanitation Data'!$E$31,0,10*ROW('Sanitation Data'!E4)))</f>
        <v/>
      </c>
      <c r="CX10" s="34" t="str">
        <f ca="1">+IF(OFFSET('Sanitation Data'!$E$32,0,10*ROW('Sanitation Data'!E4))="","",OFFSET('Sanitation Data'!$E$32,0,10*ROW('Sanitation Data'!E4)))</f>
        <v/>
      </c>
      <c r="CY10" s="34" t="str">
        <f ca="1">+IF(OFFSET('Sanitation Data'!$E$33,0,10*ROW('Sanitation Data'!E4))="","",OFFSET('Sanitation Data'!$E$33,0,10*ROW('Sanitation Data'!E4)))</f>
        <v/>
      </c>
      <c r="CZ10" s="34" t="str">
        <f ca="1">+IF(OFFSET('Sanitation Data'!$F$29,0,10*ROW('Sanitation Data'!F4))="","",OFFSET('Sanitation Data'!$F$29,0,10*ROW('Sanitation Data'!F4)))</f>
        <v/>
      </c>
      <c r="DA10" s="34" t="str">
        <f ca="1">+IF(OFFSET('Sanitation Data'!$F$30,0,10*ROW('Sanitation Data'!F4))="","",OFFSET('Sanitation Data'!$F$30,0,10*ROW('Sanitation Data'!F4)))</f>
        <v/>
      </c>
      <c r="DB10" s="34" t="str">
        <f ca="1">+IF(OFFSET('Sanitation Data'!$F$31,0,10*ROW('Sanitation Data'!F4))="","",OFFSET('Sanitation Data'!$F$31,0,10*ROW('Sanitation Data'!F4)))</f>
        <v/>
      </c>
      <c r="DC10" s="34" t="str">
        <f ca="1">+IF(OFFSET('Sanitation Data'!$F$32,0,10*ROW('Sanitation Data'!F4))="","",OFFSET('Sanitation Data'!$F$32,0,10*ROW('Sanitation Data'!F4)))</f>
        <v/>
      </c>
      <c r="DD10" s="34" t="str">
        <f ca="1">+IF(OFFSET('Sanitation Data'!$F$33,0,10*ROW('Sanitation Data'!F4))="","",OFFSET('Sanitation Data'!$F$33,0,10*ROW('Sanitation Data'!F4)))</f>
        <v/>
      </c>
      <c r="DE10" s="34" t="str">
        <f ca="1">+IF(OFFSET('Sanitation Data'!$G$29,0,10*ROW('Sanitation Data'!G4))="","",OFFSET('Sanitation Data'!$G$29,0,10*ROW('Sanitation Data'!G4)))</f>
        <v>Yes</v>
      </c>
      <c r="DF10" s="34" t="str">
        <f ca="1">+IF(OFFSET('Sanitation Data'!$G$30,0,10*ROW('Sanitation Data'!G4))="","",OFFSET('Sanitation Data'!$G$30,0,10*ROW('Sanitation Data'!G4)))</f>
        <v/>
      </c>
      <c r="DG10" s="34" t="str">
        <f ca="1">+IF(OFFSET('Sanitation Data'!$G$31,0,10*ROW('Sanitation Data'!G4))="","",OFFSET('Sanitation Data'!$G$31,0,10*ROW('Sanitation Data'!G4)))</f>
        <v/>
      </c>
      <c r="DH10" s="34" t="str">
        <f ca="1">+IF(OFFSET('Sanitation Data'!$G$32,0,10*ROW('Sanitation Data'!G4))="","",OFFSET('Sanitation Data'!$G$32,0,10*ROW('Sanitation Data'!G4)))</f>
        <v/>
      </c>
      <c r="DI10" s="34" t="str">
        <f ca="1">+IF(OFFSET('Sanitation Data'!$G$33,0,10*ROW('Sanitation Data'!G4))="","",OFFSET('Sanitation Data'!$G$33,0,10*ROW('Sanitation Data'!G4)))</f>
        <v/>
      </c>
      <c r="DJ10" s="34" t="str">
        <f ca="1">+IF(OFFSET('Sanitation Data'!$H$29,0,10*ROW('Sanitation Data'!H4))="","",OFFSET('Sanitation Data'!$H$29,0,10*ROW('Sanitation Data'!H4)))</f>
        <v>Yes</v>
      </c>
      <c r="DK10" s="34" t="str">
        <f ca="1">+IF(OFFSET('Sanitation Data'!$H$30,0,10*ROW('Sanitation Data'!H4))="","",OFFSET('Sanitation Data'!$H$30,0,10*ROW('Sanitation Data'!H4)))</f>
        <v/>
      </c>
      <c r="DL10" s="34" t="str">
        <f ca="1">+IF(OFFSET('Sanitation Data'!$H$31,0,10*ROW('Sanitation Data'!H4))="","",OFFSET('Sanitation Data'!$H$31,0,10*ROW('Sanitation Data'!H4)))</f>
        <v/>
      </c>
      <c r="DM10" s="34" t="str">
        <f ca="1">+IF(OFFSET('Sanitation Data'!$H$32,0,10*ROW('Sanitation Data'!H4))="","",OFFSET('Sanitation Data'!$H$32,0,10*ROW('Sanitation Data'!H4)))</f>
        <v/>
      </c>
      <c r="DN10" s="34" t="str">
        <f ca="1">+IF(OFFSET('Sanitation Data'!$H$33,0,10*ROW('Sanitation Data'!H4))="","",OFFSET('Sanitation Data'!$H$33,0,10*ROW('Sanitation Data'!H4)))</f>
        <v/>
      </c>
      <c r="DO10" s="34" t="str">
        <f ca="1">+IF(OFFSET('Hygiene Data'!$C$12,0,10*ROW('Hygiene Data'!C4))="","",OFFSET('Hygiene Data'!$C$12,0,10*ROW('Hygiene Data'!C4)))</f>
        <v/>
      </c>
      <c r="DP10" s="34" t="str">
        <f ca="1">+IF(OFFSET('Hygiene Data'!$C$13,0,10*ROW('Hygiene Data'!C4))="","",OFFSET('Hygiene Data'!$C$13,0,10*ROW('Hygiene Data'!C4)))</f>
        <v/>
      </c>
      <c r="DQ10" s="34" t="str">
        <f ca="1">+IF(OFFSET('Hygiene Data'!$C$14,0,10*ROW('Hygiene Data'!C4))="","",OFFSET('Hygiene Data'!$C$14,0,10*ROW('Hygiene Data'!C4)))</f>
        <v/>
      </c>
      <c r="DR10" s="34" t="str">
        <f ca="1">+IF(OFFSET('Hygiene Data'!$D$12,0,10*ROW('Hygiene Data'!D4))="","",OFFSET('Hygiene Data'!$D$12,0,10*ROW('Hygiene Data'!D4)))</f>
        <v/>
      </c>
      <c r="DS10" s="34" t="str">
        <f ca="1">+IF(OFFSET('Hygiene Data'!$D$13,0,10*ROW('Hygiene Data'!D4))="","",OFFSET('Hygiene Data'!$D$13,0,10*ROW('Hygiene Data'!D4)))</f>
        <v/>
      </c>
      <c r="DT10" s="34" t="str">
        <f ca="1">+IF(OFFSET('Hygiene Data'!$D$14,0,10*ROW('Hygiene Data'!D4))="","",OFFSET('Hygiene Data'!$D$14,0,10*ROW('Hygiene Data'!D4)))</f>
        <v/>
      </c>
      <c r="DU10" s="34" t="str">
        <f ca="1">+IF(OFFSET('Hygiene Data'!$E$12,0,10*ROW('Hygiene Data'!E4))="","",OFFSET('Hygiene Data'!$E$12,0,10*ROW('Hygiene Data'!E4)))</f>
        <v/>
      </c>
      <c r="DV10" s="34" t="str">
        <f ca="1">+IF(OFFSET('Hygiene Data'!$E$13,0,10*ROW('Hygiene Data'!E4))="","",OFFSET('Hygiene Data'!$E$13,0,10*ROW('Hygiene Data'!E4)))</f>
        <v/>
      </c>
      <c r="DW10" s="34" t="str">
        <f ca="1">+IF(OFFSET('Hygiene Data'!$E$14,0,10*ROW('Hygiene Data'!E4))="","",OFFSET('Hygiene Data'!$E$14,0,10*ROW('Hygiene Data'!E4)))</f>
        <v/>
      </c>
      <c r="DX10" s="34" t="str">
        <f ca="1">+IF(OFFSET('Hygiene Data'!$F$12,0,10*ROW('Hygiene Data'!F4))="","",OFFSET('Hygiene Data'!$F$12,0,10*ROW('Hygiene Data'!F4)))</f>
        <v/>
      </c>
      <c r="DY10" s="34" t="str">
        <f ca="1">+IF(OFFSET('Hygiene Data'!$F$13,0,10*ROW('Hygiene Data'!F4))="","",OFFSET('Hygiene Data'!$F$13,0,10*ROW('Hygiene Data'!F4)))</f>
        <v/>
      </c>
      <c r="DZ10" s="34" t="str">
        <f ca="1">+IF(OFFSET('Hygiene Data'!$F$14,0,10*ROW('Hygiene Data'!F4))="","",OFFSET('Hygiene Data'!$F$14,0,10*ROW('Hygiene Data'!F4)))</f>
        <v/>
      </c>
      <c r="EA10" s="34" t="str">
        <f ca="1">+IF(OFFSET('Hygiene Data'!$G$12,0,10*ROW('Hygiene Data'!G4))="","",OFFSET('Hygiene Data'!$G$12,0,10*ROW('Hygiene Data'!G4)))</f>
        <v/>
      </c>
      <c r="EB10" s="34" t="str">
        <f ca="1">+IF(OFFSET('Hygiene Data'!$G$13,0,10*ROW('Hygiene Data'!G4))="","",OFFSET('Hygiene Data'!$G$13,0,10*ROW('Hygiene Data'!G4)))</f>
        <v/>
      </c>
      <c r="EC10" s="34" t="str">
        <f ca="1">+IF(OFFSET('Hygiene Data'!$G$14,0,10*ROW('Hygiene Data'!G4))="","",OFFSET('Hygiene Data'!$G$14,0,10*ROW('Hygiene Data'!G4)))</f>
        <v/>
      </c>
      <c r="ED10" s="34" t="str">
        <f ca="1">+IF(OFFSET('Hygiene Data'!$H$12,0,10*ROW('Hygiene Data'!H4))="","",OFFSET('Hygiene Data'!$H$12,0,10*ROW('Hygiene Data'!H4)))</f>
        <v/>
      </c>
      <c r="EE10" s="34" t="str">
        <f ca="1">+IF(OFFSET('Hygiene Data'!$H$13,0,10*ROW('Hygiene Data'!H4))="","",OFFSET('Hygiene Data'!$H$13,0,10*ROW('Hygiene Data'!H4)))</f>
        <v/>
      </c>
      <c r="EF10" s="34" t="str">
        <f ca="1">+IF(OFFSET('Hygiene Data'!$H$14,0,10*ROW('Hygiene Data'!H4))="","",OFFSET('Hygiene Data'!$H$14,0,10*ROW('Hygiene Data'!H4)))</f>
        <v/>
      </c>
    </row>
    <row r="11" spans="1:136" x14ac:dyDescent="0.2">
      <c r="A11" s="50" t="str">
        <f ca="1">+IF(OFFSET('Water Data'!$B$1,0,10*ROW('Water Data'!B5))="","",OFFSET('Water Data'!$B$1,0,10*ROW('Water Data'!B5)))</f>
        <v>EMIS05</v>
      </c>
      <c r="B11" s="50" t="str">
        <f ca="1">+IF(OFFSET('Water Data'!$A$3,0,10*ROW('Water Data'!A5))="","",OFFSET('Water Data'!$A$3,0,10*ROW('Water Data'!A5)))</f>
        <v>EMIS</v>
      </c>
      <c r="C11" s="50">
        <f ca="1">+IF(OFFSET('Water Data'!$C$3,0,10*ROW('Water Data'!C5))="","",OFFSET('Water Data'!$C$3,0,10*ROW('Water Data'!C5)))</f>
        <v>2005</v>
      </c>
      <c r="D11" s="133">
        <f ca="1">+IF(AND(ISNUMBER(OFFSET('Water Data'!$C$5,0,10*ROW('Water Data'!C5))),BS11="Yes"),100-OFFSET('Water Data'!$C$5,0,10*ROW('Water Data'!C5)),IF(AND(ISNUMBER(OFFSET('Water Data'!$C$5,0,10*ROW('Water Data'!C5))),BS11="No",ISNUMBER(OFFSET('Water Data'!$C$5,0,10*ROW('Water Data'!C5)))),CONCATENATE("[",ROUND(100-OFFSET('Water Data'!$C$5,0,10*ROW('Water Data'!C5)),0),"]"),IF(AND(ISNUMBER(OFFSET('Water Data'!$C$5,0,10*ROW('Water Data'!C5))),BS11="",ISNUMBER(OFFSET('Water Data'!$C$5,0,10*ROW('Water Data'!C5)))),100-OFFSET('Water Data'!$C$5,0,10*ROW('Water Data'!C5)),NA())))</f>
        <v>42.535523000292997</v>
      </c>
      <c r="E11" s="133" t="e">
        <f ca="1">+IF(AND(ISNUMBER(OFFSET('Water Data'!$C$7,0,10*ROW('Water Data'!D5))),BT11="Yes"),OFFSET('Water Data'!$C$7,0,10*ROW('Water Data'!C5)),IF(AND(ISNUMBER(OFFSET('Water Data'!$C$7,0,10*ROW('Water Data'!C5))),BT11="No",ISNUMBER(OFFSET('Water Data'!$C$7,0,10*ROW('Water Data'!C5)))),CONCATENATE("[",ROUND(OFFSET('Water Data'!$C$7,0,10*ROW('Water Data'!C5)),0),"]"),IF(AND(ISNUMBER(OFFSET('Water Data'!$C$7,0,10*ROW('Water Data'!C5))),BT11="",ISNUMBER(OFFSET('Water Data'!$C$7,0,10*ROW('Water Data'!C5)))),OFFSET('Water Data'!$C$7,0,10*ROW('Water Data'!C5)),NA())))</f>
        <v>#N/A</v>
      </c>
      <c r="F11" s="133" t="e">
        <f ca="1">+IF(AND(ISNUMBER(OFFSET('Water Data'!$C$10,0,10*ROW('Water Data'!C5))),BU11="Yes"),OFFSET('Water Data'!$C$10,0,10*ROW('Water Data'!C5)),IF(AND(ISNUMBER(OFFSET('Water Data'!$C$10,0,10*ROW('Water Data'!C5))),BU11="No",ISNUMBER(OFFSET('Water Data'!$C$10,0,10*ROW('Water Data'!C5)))),CONCATENATE("[",ROUND(OFFSET('Water Data'!$C$10,0,10*ROW('Water Data'!C5)),0),"]"),IF(AND(ISNUMBER(OFFSET('Water Data'!$C$10,0,10*ROW('Water Data'!C5))),BU11="",ISNUMBER(OFFSET('Water Data'!$C$10,0,10*ROW('Water Data'!C5)))),OFFSET('Water Data'!$C$10,0,10*ROW('Water Data'!C5)),NA())))</f>
        <v>#N/A</v>
      </c>
      <c r="G11" s="133" t="e">
        <f ca="1">+IF(AND(ISNUMBER(OFFSET('Water Data'!$D$5,0,10*ROW('Water Data'!D5))),BV11="Yes"),100-OFFSET('Water Data'!$D$5,0,10*ROW('Water Data'!D5)),IF(AND(ISNUMBER(OFFSET('Water Data'!$D$5,0,10*ROW('Water Data'!D5))),BV11="No",ISNUMBER(OFFSET('Water Data'!$D$5,0,10*ROW('Water Data'!D5)))),CONCATENATE("[",ROUND(100-OFFSET('Water Data'!$D$5,0,10*ROW('Water Data'!D5)),0),"]"),IF(AND(ISNUMBER(OFFSET('Water Data'!$D$5,0,10*ROW('Water Data'!D5))),BV11="",ISNUMBER(OFFSET('Water Data'!$D$5,0,10*ROW('Water Data'!D5)))),100-OFFSET('Water Data'!$D$5,0,10*ROW('Water Data'!D5)),NA())))</f>
        <v>#N/A</v>
      </c>
      <c r="H11" s="133" t="e">
        <f ca="1">+IF(AND(ISNUMBER(OFFSET('Water Data'!$D$7,0,10*ROW('Water Data'!D5))),BW11="Yes"),OFFSET('Water Data'!$D$7,0,10*ROW('Water Data'!D5)),IF(AND(ISNUMBER(OFFSET('Water Data'!$D$7,0,10*ROW('Water Data'!D5))),BW11="No",ISNUMBER(OFFSET('Water Data'!$D$7,0,10*ROW('Water Data'!D5)))),CONCATENATE("[",ROUND(OFFSET('Water Data'!$C$7,0,10*ROW('Water Data'!D5)),0),"]"),IF(AND(ISNUMBER(OFFSET('Water Data'!$D$7,0,10*ROW('Water Data'!D5))),BW11="",ISNUMBER(OFFSET('Water Data'!$D$7,0,10*ROW('Water Data'!D5)))),OFFSET('Water Data'!$D$7,0,10*ROW('Water Data'!D5)),NA())))</f>
        <v>#N/A</v>
      </c>
      <c r="I11" s="133" t="e">
        <f ca="1">+IF(AND(ISNUMBER(OFFSET('Water Data'!$D$10,0,10*ROW('Water Data'!D5))),BX11="Yes"),OFFSET('Water Data'!$D$10,0,10*ROW('Water Data'!D5)),IF(AND(ISNUMBER(OFFSET('Water Data'!$D$10,0,10*ROW('Water Data'!D5))),BX11="No",ISNUMBER(OFFSET('Water Data'!$D$10,0,10*ROW('Water Data'!D5)))),CONCATENATE("[",ROUND(OFFSET('Water Data'!$D$10,0,10*ROW('Water Data'!D5)),0),"]"),IF(AND(ISNUMBER(OFFSET('Water Data'!$D$10,0,10*ROW('Water Data'!D5))),BX11="",ISNUMBER(OFFSET('Water Data'!$D$10,0,10*ROW('Water Data'!D5)))),OFFSET('Water Data'!$D$10,0,10*ROW('Water Data'!D5)),NA())))</f>
        <v>#N/A</v>
      </c>
      <c r="J11" s="133" t="e">
        <f ca="1">+IF(AND(ISNUMBER(OFFSET('Water Data'!$E$5,0,10*ROW('Water Data'!E5))),BY11="Yes"),100-OFFSET('Water Data'!$E$5,0,10*ROW('Water Data'!E5)),IF(AND(ISNUMBER(OFFSET('Water Data'!$E$5,0,10*ROW('Water Data'!E5))),BY11="No",ISNUMBER(OFFSET('Water Data'!$E$5,0,10*ROW('Water Data'!E5)))),CONCATENATE("[",ROUND(100-OFFSET('Water Data'!$E$5,0,10*ROW('Water Data'!E5)),0),"]"),IF(AND(ISNUMBER(OFFSET('Water Data'!$E$5,0,10*ROW('Water Data'!E5))),BY11="",ISNUMBER(OFFSET('Water Data'!$E$5,0,10*ROW('Water Data'!E5)))),100-OFFSET('Water Data'!$E$5,0,10*ROW('Water Data'!E5)),NA())))</f>
        <v>#N/A</v>
      </c>
      <c r="K11" s="133" t="e">
        <f ca="1">+IF(AND(ISNUMBER(OFFSET('Water Data'!$E$7,0,10*ROW('Water Data'!E5))),BZ11="Yes"),OFFSET('Water Data'!$E$7,0,10*ROW('Water Data'!E5)),IF(AND(ISNUMBER(OFFSET('Water Data'!$E$7,0,10*ROW('Water Data'!E5))),BZ11="No",ISNUMBER(OFFSET('Water Data'!$E$7,0,10*ROW('Water Data'!E5)))),CONCATENATE("[",ROUND(OFFSET('Water Data'!$E$7,0,10*ROW('Water Data'!E5)),0),"]"),IF(AND(ISNUMBER(OFFSET('Water Data'!$E$7,0,10*ROW('Water Data'!E5))),BZ11="",ISNUMBER(OFFSET('Water Data'!$E$7,0,10*ROW('Water Data'!E5)))),OFFSET('Water Data'!$E$7,0,10*ROW('Water Data'!E5)),NA())))</f>
        <v>#N/A</v>
      </c>
      <c r="L11" s="133" t="e">
        <f ca="1">+IF(AND(ISNUMBER(OFFSET('Water Data'!$E$10,0,10*ROW('Water Data'!E5))),CA11="Yes"),OFFSET('Water Data'!$E$10,0,10*ROW('Water Data'!E5)),IF(AND(ISNUMBER(OFFSET('Water Data'!$E$10,0,10*ROW('Water Data'!E5))),CA11="No",ISNUMBER(OFFSET('Water Data'!$E$10,0,10*ROW('Water Data'!E5)))),CONCATENATE("[",ROUND(OFFSET('Water Data'!$E$10,0,10*ROW('Water Data'!E5)),0),"]"),IF(AND(ISNUMBER(OFFSET('Water Data'!$E$10,0,10*ROW('Water Data'!E5))),CA11="",ISNUMBER(OFFSET('Water Data'!$E$10,0,10*ROW('Water Data'!E5)))),OFFSET('Water Data'!$E$10,0,10*ROW('Water Data'!E5)),NA())))</f>
        <v>#N/A</v>
      </c>
      <c r="M11" s="133" t="e">
        <f ca="1">+IF(AND(ISNUMBER(OFFSET('Water Data'!$F$5,0,10*ROW('Water Data'!F5))),CB11="Yes"),100-OFFSET('Water Data'!$F$5,0,10*ROW('Water Data'!F5)),IF(AND(ISNUMBER(OFFSET('Water Data'!$F$5,0,10*ROW('Water Data'!F5))),CB11="No",ISNUMBER(OFFSET('Water Data'!$F$5,0,10*ROW('Water Data'!F5)))),CONCATENATE("[",ROUND(100-OFFSET('Water Data'!$F$5,0,10*ROW('Water Data'!F5)),0),"]"),IF(AND(ISNUMBER(OFFSET('Water Data'!$F$5,0,10*ROW('Water Data'!F5))),CB11="",ISNUMBER(OFFSET('Water Data'!$F$5,0,10*ROW('Water Data'!F5)))),100-OFFSET('Water Data'!$F$5,0,10*ROW('Water Data'!F5)),NA())))</f>
        <v>#N/A</v>
      </c>
      <c r="N11" s="133" t="e">
        <f ca="1">+IF(AND(ISNUMBER(OFFSET('Water Data'!$F$7,0,10*ROW('Water Data'!F5))),CC11="Yes"),OFFSET('Water Data'!$F$7,0,10*ROW('Water Data'!F5)),IF(AND(ISNUMBER(OFFSET('Water Data'!$F$7,0,10*ROW('Water Data'!F5))),CC11="No",ISNUMBER(OFFSET('Water Data'!$F$7,0,10*ROW('Water Data'!F5)))),CONCATENATE("[",ROUND(OFFSET('Water Data'!$F$7,0,10*ROW('Water Data'!F5)),0),"]"),IF(AND(ISNUMBER(OFFSET('Water Data'!$F$7,0,10*ROW('Water Data'!F5))),CC11="",ISNUMBER(OFFSET('Water Data'!$F$7,0,10*ROW('Water Data'!F5)))),OFFSET('Water Data'!$F$7,0,10*ROW('Water Data'!F5)),NA())))</f>
        <v>#N/A</v>
      </c>
      <c r="O11" s="133" t="e">
        <f ca="1">+IF(AND(ISNUMBER(OFFSET('Water Data'!$F$10,0,10*ROW('Water Data'!F5))),CD11="Yes"),OFFSET('Water Data'!$F$10,0,10*ROW('Water Data'!F5)),IF(AND(ISNUMBER(OFFSET('Water Data'!$F$10,0,10*ROW('Water Data'!F5))),CD11="No",ISNUMBER(OFFSET('Water Data'!$F$10,0,10*ROW('Water Data'!F5)))),CONCATENATE("[",ROUND(OFFSET('Water Data'!$F$10,0,10*ROW('Water Data'!F5)),0),"]"),IF(AND(ISNUMBER(OFFSET('Water Data'!$F$10,0,10*ROW('Water Data'!F5))),CD11="",ISNUMBER(OFFSET('Water Data'!$F$10,0,10*ROW('Water Data'!F5)))),OFFSET('Water Data'!$F$10,0,10*ROW('Water Data'!F5)),NA())))</f>
        <v>#N/A</v>
      </c>
      <c r="P11" s="133">
        <f ca="1">+IF(AND(ISNUMBER(OFFSET('Water Data'!$G$5,0,10*ROW('Water Data'!G5))),CE11="Yes"),100-OFFSET('Water Data'!$G$5,0,10*ROW('Water Data'!G5)),IF(AND(ISNUMBER(OFFSET('Water Data'!$G$5,0,10*ROW('Water Data'!G5))),CE11="No",ISNUMBER(OFFSET('Water Data'!$G$5,0,10*ROW('Water Data'!G5)))),CONCATENATE("[",ROUND(100-OFFSET('Water Data'!$G$5,0,10*ROW('Water Data'!G5)),0),"]"),IF(AND(ISNUMBER(OFFSET('Water Data'!$G$5,0,10*ROW('Water Data'!G5))),CE11="",ISNUMBER(OFFSET('Water Data'!$G$5,0,10*ROW('Water Data'!G5)))),100-OFFSET('Water Data'!$G$5,0,10*ROW('Water Data'!G5)),NA())))</f>
        <v>41.42809301762248</v>
      </c>
      <c r="Q11" s="133" t="e">
        <f ca="1">+IF(AND(ISNUMBER(OFFSET('Water Data'!$G$7,0,10*ROW('Water Data'!G5))),CF11="Yes"),OFFSET('Water Data'!$G$7,0,10*ROW('Water Data'!G5)),IF(AND(ISNUMBER(OFFSET('Water Data'!$G$7,0,10*ROW('Water Data'!G5))),CF11="No",ISNUMBER(OFFSET('Water Data'!$G$7,0,10*ROW('Water Data'!G5)))),CONCATENATE("[",ROUND(OFFSET('Water Data'!$G$7,0,10*ROW('Water Data'!G5)),0),"]"),IF(AND(ISNUMBER(OFFSET('Water Data'!$G$7,0,10*ROW('Water Data'!G5))),CF11="",ISNUMBER(OFFSET('Water Data'!$G$7,0,10*ROW('Water Data'!G5)))),OFFSET('Water Data'!$G$7,0,10*ROW('Water Data'!G5)),NA())))</f>
        <v>#N/A</v>
      </c>
      <c r="R11" s="133" t="e">
        <f ca="1">+IF(AND(ISNUMBER(OFFSET('Water Data'!$G$10,0,10*ROW('Water Data'!G5))),CG11="Yes"),OFFSET('Water Data'!$G$10,0,10*ROW('Water Data'!G5)),IF(AND(ISNUMBER(OFFSET('Water Data'!$G$10,0,10*ROW('Water Data'!G5))),CG11="No",ISNUMBER(OFFSET('Water Data'!$G$10,0,10*ROW('Water Data'!G5)))),CONCATENATE("[",ROUND(OFFSET('Water Data'!$G$10,0,10*ROW('Water Data'!G5)),0),"]"),IF(AND(ISNUMBER(OFFSET('Water Data'!$G$10,0,10*ROW('Water Data'!G5))),CG11="",ISNUMBER(OFFSET('Water Data'!$G$10,0,10*ROW('Water Data'!G5)))),OFFSET('Water Data'!$G$10,0,10*ROW('Water Data'!G5)),NA())))</f>
        <v>#N/A</v>
      </c>
      <c r="S11" s="133">
        <f ca="1">+IF(AND(ISNUMBER(OFFSET('Water Data'!$H$5,0,10*ROW('Water Data'!H5))),CH11="Yes"),100-OFFSET('Water Data'!$H$5,0,10*ROW('Water Data'!H5)),IF(AND(ISNUMBER(OFFSET('Water Data'!$H$5,0,10*ROW('Water Data'!H5))),CH11="No",ISNUMBER(OFFSET('Water Data'!$H$5,0,10*ROW('Water Data'!H5)))),CONCATENATE("[",ROUND(100-OFFSET('Water Data'!$H$5,0,10*ROW('Water Data'!H5)),0),"]"),IF(AND(ISNUMBER(OFFSET('Water Data'!$H$5,0,10*ROW('Water Data'!H5))),CH11="",ISNUMBER(OFFSET('Water Data'!$H$5,0,10*ROW('Water Data'!H5)))),100-OFFSET('Water Data'!$H$5,0,10*ROW('Water Data'!H5)),NA())))</f>
        <v>77.00254957507083</v>
      </c>
      <c r="T11" s="133" t="e">
        <f ca="1">+IF(AND(ISNUMBER(OFFSET('Water Data'!$H$7,0,10*ROW('Water Data'!H5))),CI11="Yes"),OFFSET('Water Data'!$H$7,0,10*ROW('Water Data'!H5)),IF(AND(ISNUMBER(OFFSET('Water Data'!$H$7,0,10*ROW('Water Data'!H5))),CI11="No",ISNUMBER(OFFSET('Water Data'!$H$7,0,10*ROW('Water Data'!H5)))),CONCATENATE("[",ROUND(OFFSET('Water Data'!$H$7,0,10*ROW('Water Data'!H5)),0),"]"),IF(AND(ISNUMBER(OFFSET('Water Data'!$H$7,0,10*ROW('Water Data'!H5))),CI11="",ISNUMBER(OFFSET('Water Data'!$H$7,0,10*ROW('Water Data'!H5)))),OFFSET('Water Data'!$H$7,0,10*ROW('Water Data'!H5)),NA())))</f>
        <v>#N/A</v>
      </c>
      <c r="U11" s="133" t="e">
        <f ca="1">+IF(AND(ISNUMBER(OFFSET('Water Data'!$H$10,0,10*ROW('Water Data'!H5))),CJ11="Yes"),OFFSET('Water Data'!$H$10,0,10*ROW('Water Data'!H5)),IF(AND(ISNUMBER(OFFSET('Water Data'!$H$10,0,10*ROW('Water Data'!H5))),CJ11="No",ISNUMBER(OFFSET('Water Data'!$H$10,0,10*ROW('Water Data'!H5)))),CONCATENATE("[",ROUND(OFFSET('Water Data'!$H$10,0,10*ROW('Water Data'!H5)),0),"]"),IF(AND(ISNUMBER(OFFSET('Water Data'!$H$10,0,10*ROW('Water Data'!H5))),CJ11="",ISNUMBER(OFFSET('Water Data'!$H$10,0,10*ROW('Water Data'!H5)))),OFFSET('Water Data'!$H$10,0,10*ROW('Water Data'!H5)),NA())))</f>
        <v>#N/A</v>
      </c>
      <c r="V11" s="134">
        <f ca="1">+IF(AND(ISNUMBER(OFFSET('Sanitation Data'!$C$5,0,10*ROW('Sanitation Data'!C5))),CK11="Yes"),100-OFFSET('Sanitation Data'!$C$5,0,10*ROW('Sanitation Data'!C5)),IF(AND(ISNUMBER(OFFSET('Sanitation Data'!$C$5,0,10*ROW('Sanitation Data'!C5))),CK11="No",ISNUMBER(OFFSET('Sanitation Data'!$C$5,0,10*ROW('Sanitation Data'!C5)))),CONCATENATE("[",ROUND(100-OFFSET('Sanitation Data'!$C$5,0,10*ROW('Sanitation Data'!C5)),0),"]"),IF(AND(ISNUMBER(OFFSET('Sanitation Data'!$C$5,0,10*ROW('Sanitation Data'!C5))),CK11="",ISNUMBER(OFFSET('Sanitation Data'!$C$5,0,10*ROW('Sanitation Data'!C5)))),100-OFFSET('Sanitation Data'!$C$5,0,10*ROW('Sanitation Data'!C5)),NA())))</f>
        <v>73.786533841195435</v>
      </c>
      <c r="W11" s="134" t="e">
        <f ca="1">+IF(AND(ISNUMBER(OFFSET('Sanitation Data'!$C$7,0,10*ROW('Sanitation Data'!C5))),CL11="Yes"),OFFSET('Sanitation Data'!$C$7,0,10*ROW('Sanitation Data'!C5)),IF(AND(ISNUMBER(OFFSET('Sanitation Data'!$C$7,0,10*ROW('Sanitation Data'!C5))),CL11="No",ISNUMBER(OFFSET('Sanitation Data'!$C$7,0,10*ROW('Sanitation Data'!C5)))),CONCATENATE("[",ROUND(OFFSET('Sanitation Data'!$C$7,0,10*ROW('Sanitation Data'!C5)),0),"]"),IF(AND(ISNUMBER(OFFSET('Sanitation Data'!$C$7,0,10*ROW('Sanitation Data'!C5))),CL11="",ISNUMBER(OFFSET('Sanitation Data'!$C$7,0,10*ROW('Sanitation Data'!C5)))),OFFSET('Sanitation Data'!$C$7,0,10*ROW('Sanitation Data'!C5)),NA())))</f>
        <v>#N/A</v>
      </c>
      <c r="X11" s="134" t="e">
        <f ca="1">+IF(AND(ISNUMBER(OFFSET('Sanitation Data'!$C$11,0,10*ROW('Sanitation Data'!C5))),CM11="Yes"),OFFSET('Sanitation Data'!$C$11,0,10*ROW('Sanitation Data'!C5)),IF(AND(ISNUMBER(OFFSET('Sanitation Data'!$C$11,0,10*ROW('Sanitation Data'!C5))),CM11="No",ISNUMBER(OFFSET('Sanitation Data'!$C$11,0,10*ROW('Sanitation Data'!C5)))),CONCATENATE("[",ROUND(OFFSET('Sanitation Data'!$C$11,0,10*ROW('Sanitation Data'!C5)),0),"]"),IF(AND(ISNUMBER(OFFSET('Sanitation Data'!$C$11,0,10*ROW('Sanitation Data'!C5))),CM11="",ISNUMBER(OFFSET('Sanitation Data'!$C$11,0,10*ROW('Sanitation Data'!C5)))),OFFSET('Sanitation Data'!$C$11,0,10*ROW('Sanitation Data'!C5)),NA())))</f>
        <v>#N/A</v>
      </c>
      <c r="Y11" s="134" t="e">
        <f ca="1">+IF(AND(ISNUMBER(OFFSET('Sanitation Data'!$C$12,0,10*ROW('Sanitation Data'!C5))),CN11="Yes"),OFFSET('Sanitation Data'!$C$12,0,10*ROW('Sanitation Data'!C5)),IF(AND(ISNUMBER(OFFSET('Sanitation Data'!$C$12,0,10*ROW('Sanitation Data'!C5))),CN11="No",ISNUMBER(OFFSET('Sanitation Data'!$C$12,0,10*ROW('Sanitation Data'!C5)))),CONCATENATE("[",ROUND(OFFSET('Sanitation Data'!$C$12,0,10*ROW('Sanitation Data'!C5)),0),"]"),IF(AND(ISNUMBER(OFFSET('Sanitation Data'!$C$12,0,10*ROW('Sanitation Data'!C5))),CN11="",ISNUMBER(OFFSET('Sanitation Data'!$C$12,0,10*ROW('Sanitation Data'!C5)))),OFFSET('Sanitation Data'!$C$12,0,10*ROW('Sanitation Data'!C5)),NA())))</f>
        <v>#N/A</v>
      </c>
      <c r="Z11" s="134" t="e">
        <f ca="1">+IF(AND(ISNUMBER(OFFSET('Sanitation Data'!$C$13,0,10*ROW('Sanitation Data'!C5))),CO11="Yes"),OFFSET('Sanitation Data'!$C$13,0,10*ROW('Sanitation Data'!C5)),IF(AND(ISNUMBER(OFFSET('Sanitation Data'!$C$13,0,10*ROW('Sanitation Data'!C5))),CO11="No",ISNUMBER(OFFSET('Sanitation Data'!$C$13,0,10*ROW('Sanitation Data'!C5)))),CONCATENATE("[",ROUND(OFFSET('Sanitation Data'!$C$13,0,10*ROW('Sanitation Data'!C5)),0),"]"),IF(AND(ISNUMBER(OFFSET('Sanitation Data'!$C$13,0,10*ROW('Sanitation Data'!C5))),CO11="",ISNUMBER(OFFSET('Sanitation Data'!$C$13,0,10*ROW('Sanitation Data'!C5)))),OFFSET('Sanitation Data'!$C$13,0,10*ROW('Sanitation Data'!C5)),NA())))</f>
        <v>#N/A</v>
      </c>
      <c r="AA11" s="134" t="e">
        <f ca="1">+IF(AND(ISNUMBER(OFFSET('Sanitation Data'!$D$5,0,10*ROW('Sanitation Data'!D5))),CP11="Yes"),100-OFFSET('Sanitation Data'!$D$5,0,10*ROW('Sanitation Data'!D5)),IF(AND(ISNUMBER(OFFSET('Sanitation Data'!$D$5,0,10*ROW('Sanitation Data'!D5))),CP11="No",ISNUMBER(OFFSET('Sanitation Data'!$D$5,0,10*ROW('Sanitation Data'!D5)))),CONCATENATE("[",ROUND(100-OFFSET('Sanitation Data'!$D$5,0,10*ROW('Sanitation Data'!D5)),0),"]"),IF(AND(ISNUMBER(OFFSET('Sanitation Data'!$D$5,0,10*ROW('Sanitation Data'!D5))),CP11="",ISNUMBER(OFFSET('Sanitation Data'!$D$5,0,10*ROW('Sanitation Data'!D5)))),100-OFFSET('Sanitation Data'!$D$5,0,10*ROW('Sanitation Data'!D5)),NA())))</f>
        <v>#N/A</v>
      </c>
      <c r="AB11" s="134" t="e">
        <f ca="1">+IF(AND(ISNUMBER(OFFSET('Sanitation Data'!$D$7,0,10*ROW('Sanitation Data'!D5))),CQ11="Yes"),OFFSET('Sanitation Data'!$D$7,0,10*ROW('Sanitation Data'!G5)),IF(AND(ISNUMBER(OFFSET('Sanitation Data'!$D$7,0,10*ROW('Sanitation Data'!D5))),CQ11="No",ISNUMBER(OFFSET('Sanitation Data'!$D$7,0,10*ROW('Sanitation Data'!D5)))),CONCATENATE("[",ROUND(OFFSET('Sanitation Data'!$D$7,0,10*ROW('Sanitation Data'!D5)),0),"]"),IF(AND(ISNUMBER(OFFSET('Sanitation Data'!$D$7,0,10*ROW('Sanitation Data'!D5))),CQ11="",ISNUMBER(OFFSET('Sanitation Data'!$D$7,0,10*ROW('Sanitation Data'!D5)))),OFFSET('Sanitation Data'!$D$7,0,10*ROW('Sanitation Data'!D5)),NA())))</f>
        <v>#N/A</v>
      </c>
      <c r="AC11" s="134" t="e">
        <f ca="1">+IF(AND(ISNUMBER(OFFSET('Sanitation Data'!$D$11,0,10*ROW('Sanitation Data'!D5))),CR11="Yes"),OFFSET('Sanitation Data'!$D$11,0,10*ROW('Sanitation Data'!D5)),IF(AND(ISNUMBER(OFFSET('Sanitation Data'!$D$11,0,10*ROW('Sanitation Data'!D5))),CR11="No",ISNUMBER(OFFSET('Sanitation Data'!$D$11,0,10*ROW('Sanitation Data'!D5)))),CONCATENATE("[",ROUND(OFFSET('Sanitation Data'!$D$11,0,10*ROW('Sanitation Data'!D5)),0),"]"),IF(AND(ISNUMBER(OFFSET('Sanitation Data'!$D$11,0,10*ROW('Sanitation Data'!D5))),CR11="",ISNUMBER(OFFSET('Sanitation Data'!$D$11,0,10*ROW('Sanitation Data'!D5)))),OFFSET('Sanitation Data'!$D$11,0,10*ROW('Sanitation Data'!D5)),NA())))</f>
        <v>#N/A</v>
      </c>
      <c r="AD11" s="134" t="e">
        <f ca="1">+IF(AND(ISNUMBER(OFFSET('Sanitation Data'!$D$12,0,10*ROW('Sanitation Data'!D5))),CS11="Yes"),OFFSET('Sanitation Data'!$D$12,0,10*ROW('Sanitation Data'!D5)),IF(AND(ISNUMBER(OFFSET('Sanitation Data'!$D$12,0,10*ROW('Sanitation Data'!D5))),CS11="No",ISNUMBER(OFFSET('Sanitation Data'!$D$12,0,10*ROW('Sanitation Data'!D5)))),CONCATENATE("[",ROUND(OFFSET('Sanitation Data'!$D$12,0,10*ROW('Sanitation Data'!D5)),0),"]"),IF(AND(ISNUMBER(OFFSET('Sanitation Data'!$D$12,0,10*ROW('Sanitation Data'!D5))),CS11="",ISNUMBER(OFFSET('Sanitation Data'!$D$12,0,10*ROW('Sanitation Data'!D5)))),OFFSET('Sanitation Data'!$D$12,0,10*ROW('Sanitation Data'!D5)),NA())))</f>
        <v>#N/A</v>
      </c>
      <c r="AE11" s="134" t="e">
        <f ca="1">+IF(AND(ISNUMBER(OFFSET('Sanitation Data'!$D$13,0,10*ROW('Sanitation Data'!D5))),CT11="Yes"),OFFSET('Sanitation Data'!$D$13,0,10*ROW('Sanitation Data'!D5)),IF(AND(ISNUMBER(OFFSET('Sanitation Data'!$D$13,0,10*ROW('Sanitation Data'!D5))),CT11="No",ISNUMBER(OFFSET('Sanitation Data'!$D$13,0,10*ROW('Sanitation Data'!D5)))),CONCATENATE("[",ROUND(OFFSET('Sanitation Data'!$D$13,0,10*ROW('Sanitation Data'!D5)),0),"]"),IF(AND(ISNUMBER(OFFSET('Sanitation Data'!$D$13,0,10*ROW('Sanitation Data'!D5))),CT11="",ISNUMBER(OFFSET('Sanitation Data'!$D$13,0,10*ROW('Sanitation Data'!D5)))),OFFSET('Sanitation Data'!$D$13,0,10*ROW('Sanitation Data'!D5)),NA())))</f>
        <v>#N/A</v>
      </c>
      <c r="AF11" s="134" t="e">
        <f ca="1">+IF(AND(ISNUMBER(OFFSET('Sanitation Data'!$E$5,0,10*ROW('Sanitation Data'!E5))),CU11="Yes"),100-OFFSET('Sanitation Data'!$E$5,0,10*ROW('Sanitation Data'!E5)),IF(AND(ISNUMBER(OFFSET('Sanitation Data'!$E$5,0,10*ROW('Sanitation Data'!E5))),CU11="No",ISNUMBER(OFFSET('Sanitation Data'!$E$5,0,10*ROW('Sanitation Data'!E5)))),CONCATENATE("[",ROUND(100-OFFSET('Sanitation Data'!$E$5,0,10*ROW('Sanitation Data'!E5)),0),"]"),IF(AND(ISNUMBER(OFFSET('Sanitation Data'!$E$5,0,10*ROW('Sanitation Data'!E5))),CU11="",ISNUMBER(OFFSET('Sanitation Data'!$E$5,0,10*ROW('Sanitation Data'!E5)))),100-OFFSET('Sanitation Data'!$E$5,0,10*ROW('Sanitation Data'!E5)),NA())))</f>
        <v>#N/A</v>
      </c>
      <c r="AG11" s="134" t="e">
        <f ca="1">+IF(AND(ISNUMBER(OFFSET('Sanitation Data'!$E$7,0,10*ROW('Sanitation Data'!E5))),CV11="Yes"),OFFSET('Sanitation Data'!$E$7,0,10*ROW('Sanitation Data'!E5)),IF(AND(ISNUMBER(OFFSET('Sanitation Data'!$E$7,0,10*ROW('Sanitation Data'!E5))),CV11="No",ISNUMBER(OFFSET('Sanitation Data'!$E$7,0,10*ROW('Sanitation Data'!E5)))),CONCATENATE("[",ROUND(OFFSET('Sanitation Data'!$E$7,0,10*ROW('Sanitation Data'!E5)),0),"]"),IF(AND(ISNUMBER(OFFSET('Sanitation Data'!$E$7,0,10*ROW('Sanitation Data'!E5))),CV11="",ISNUMBER(OFFSET('Sanitation Data'!$E$7,0,10*ROW('Sanitation Data'!E5)))),OFFSET('Sanitation Data'!$E$7,0,10*ROW('Sanitation Data'!E5)),NA())))</f>
        <v>#N/A</v>
      </c>
      <c r="AH11" s="134" t="e">
        <f ca="1">+IF(AND(ISNUMBER(OFFSET('Sanitation Data'!$E$11,0,10*ROW('Sanitation Data'!E5))),CW11="Yes"),OFFSET('Sanitation Data'!$E$11,0,10*ROW('Sanitation Data'!E5)),IF(AND(ISNUMBER(OFFSET('Sanitation Data'!$E$11,0,10*ROW('Sanitation Data'!E5))),CW11="No",ISNUMBER(OFFSET('Sanitation Data'!$E$11,0,10*ROW('Sanitation Data'!E5)))),CONCATENATE("[",ROUND(OFFSET('Sanitation Data'!$E$11,0,10*ROW('Sanitation Data'!E5)),0),"]"),IF(AND(ISNUMBER(OFFSET('Sanitation Data'!$E$11,0,10*ROW('Sanitation Data'!E5))),CW11="",ISNUMBER(OFFSET('Sanitation Data'!$E$11,0,10*ROW('Sanitation Data'!E5)))),OFFSET('Sanitation Data'!$E$11,0,10*ROW('Sanitation Data'!E5)),NA())))</f>
        <v>#N/A</v>
      </c>
      <c r="AI11" s="134" t="e">
        <f ca="1">+IF(AND(ISNUMBER(OFFSET('Sanitation Data'!$E$12,0,10*ROW('Sanitation Data'!E5))),CX11="Yes"),OFFSET('Sanitation Data'!$E$12,0,10*ROW('Sanitation Data'!E5)),IF(AND(ISNUMBER(OFFSET('Sanitation Data'!$E$12,0,10*ROW('Sanitation Data'!E5))),CX11="No",ISNUMBER(OFFSET('Sanitation Data'!$E$12,0,10*ROW('Sanitation Data'!E5)))),CONCATENATE("[",ROUND(OFFSET('Sanitation Data'!$E$12,0,10*ROW('Sanitation Data'!E5)),0),"]"),IF(AND(ISNUMBER(OFFSET('Sanitation Data'!$E$12,0,10*ROW('Sanitation Data'!E5))),CX11="",ISNUMBER(OFFSET('Sanitation Data'!$E$12,0,10*ROW('Sanitation Data'!E5)))),OFFSET('Sanitation Data'!$E$12,0,10*ROW('Sanitation Data'!E5)),NA())))</f>
        <v>#N/A</v>
      </c>
      <c r="AJ11" s="134" t="e">
        <f ca="1">+IF(AND(ISNUMBER(OFFSET('Sanitation Data'!$E$13,0,10*ROW('Sanitation Data'!E5))),CY11="Yes"),OFFSET('Sanitation Data'!$E$13,0,10*ROW('Sanitation Data'!E5)),IF(AND(ISNUMBER(OFFSET('Sanitation Data'!$E$13,0,10*ROW('Sanitation Data'!E5))),CY11="No",ISNUMBER(OFFSET('Sanitation Data'!$E$13,0,10*ROW('Sanitation Data'!E5)))),CONCATENATE("[",ROUND(OFFSET('Sanitation Data'!$E$13,0,10*ROW('Sanitation Data'!E5)),0),"]"),IF(AND(ISNUMBER(OFFSET('Sanitation Data'!$E$13,0,10*ROW('Sanitation Data'!E5))),CY11="",ISNUMBER(OFFSET('Sanitation Data'!$E$13,0,10*ROW('Sanitation Data'!E5)))),OFFSET('Sanitation Data'!$E$13,0,10*ROW('Sanitation Data'!E5)),NA())))</f>
        <v>#N/A</v>
      </c>
      <c r="AK11" s="134" t="e">
        <f ca="1">+IF(AND(ISNUMBER(OFFSET('Sanitation Data'!$F$5,0,10*ROW('Sanitation Data'!F5))),CZ11="Yes"),100-OFFSET('Sanitation Data'!$F$5,0,10*ROW('Sanitation Data'!F5)),IF(AND(ISNUMBER(OFFSET('Sanitation Data'!$F$5,0,10*ROW('Sanitation Data'!F5))),CZ11="No",ISNUMBER(OFFSET('Sanitation Data'!$F$5,0,10*ROW('Sanitation Data'!F5)))),CONCATENATE("[",ROUND(100-OFFSET('Sanitation Data'!$F$5,0,10*ROW('Sanitation Data'!F5)),0),"]"),IF(AND(ISNUMBER(OFFSET('Sanitation Data'!$F$5,0,10*ROW('Sanitation Data'!F5))),CZ11="",ISNUMBER(OFFSET('Sanitation Data'!$F$5,0,10*ROW('Sanitation Data'!F5)))),100-OFFSET('Sanitation Data'!$F$5,0,10*ROW('Sanitation Data'!F5)),NA())))</f>
        <v>#N/A</v>
      </c>
      <c r="AL11" s="134" t="e">
        <f ca="1">+IF(AND(ISNUMBER(OFFSET('Sanitation Data'!$F$7,0,10*ROW('Sanitation Data'!F5))),DA11="Yes"),OFFSET('Sanitation Data'!$F$7,0,10*ROW('Sanitation Data'!F5)),IF(AND(ISNUMBER(OFFSET('Sanitation Data'!$F$7,0,10*ROW('Sanitation Data'!F5))),DA11="No",ISNUMBER(OFFSET('Sanitation Data'!$F$7,0,10*ROW('Sanitation Data'!F5)))),CONCATENATE("[",ROUND(OFFSET('Sanitation Data'!$F$7,0,10*ROW('Sanitation Data'!F5)),0),"]"),IF(AND(ISNUMBER(OFFSET('Sanitation Data'!$F$7,0,10*ROW('Sanitation Data'!F5))),DA11="",ISNUMBER(OFFSET('Sanitation Data'!$F$7,0,10*ROW('Sanitation Data'!F5)))),OFFSET('Sanitation Data'!$F$7,0,10*ROW('Sanitation Data'!F5)),NA())))</f>
        <v>#N/A</v>
      </c>
      <c r="AM11" s="134" t="e">
        <f ca="1">+IF(AND(ISNUMBER(OFFSET('Sanitation Data'!$F$11,0,10*ROW('Sanitation Data'!F5))),DB11="Yes"),OFFSET('Sanitation Data'!$F$11,0,10*ROW('Sanitation Data'!F5)),IF(AND(ISNUMBER(OFFSET('Sanitation Data'!$F$11,0,10*ROW('Sanitation Data'!F5))),DB11="No",ISNUMBER(OFFSET('Sanitation Data'!$F$11,0,10*ROW('Sanitation Data'!F5)))),CONCATENATE("[",ROUND(OFFSET('Sanitation Data'!$F$11,0,10*ROW('Sanitation Data'!F5)),0),"]"),IF(AND(ISNUMBER(OFFSET('Sanitation Data'!$F$11,0,10*ROW('Sanitation Data'!F5))),DB11="",ISNUMBER(OFFSET('Sanitation Data'!$F$11,0,10*ROW('Sanitation Data'!F5)))),OFFSET('Sanitation Data'!$F$11,0,10*ROW('Sanitation Data'!F5)),NA())))</f>
        <v>#N/A</v>
      </c>
      <c r="AN11" s="134" t="e">
        <f ca="1">+IF(AND(ISNUMBER(OFFSET('Sanitation Data'!$F$12,0,10*ROW('Sanitation Data'!F5))),DC11="Yes"),OFFSET('Sanitation Data'!$F$12,0,10*ROW('Sanitation Data'!F5)),IF(AND(ISNUMBER(OFFSET('Sanitation Data'!$F$12,0,10*ROW('Sanitation Data'!F5))),DC11="No",ISNUMBER(OFFSET('Sanitation Data'!$F$12,0,10*ROW('Sanitation Data'!F5)))),CONCATENATE("[",ROUND(OFFSET('Sanitation Data'!$F$12,0,10*ROW('Sanitation Data'!F5)),0),"]"),IF(AND(ISNUMBER(OFFSET('Sanitation Data'!$F$12,0,10*ROW('Sanitation Data'!F5))),DC11="",ISNUMBER(OFFSET('Sanitation Data'!$F$12,0,10*ROW('Sanitation Data'!F5)))),OFFSET('Sanitation Data'!$F$12,0,10*ROW('Sanitation Data'!F5)),NA())))</f>
        <v>#N/A</v>
      </c>
      <c r="AO11" s="134" t="e">
        <f ca="1">+IF(AND(ISNUMBER(OFFSET('Sanitation Data'!$F$13,0,10*ROW('Sanitation Data'!F5))),DD11="Yes"),OFFSET('Sanitation Data'!$F$13,0,10*ROW('Sanitation Data'!F5)),IF(AND(ISNUMBER(OFFSET('Sanitation Data'!$F$13,0,10*ROW('Sanitation Data'!F5))),DD11="No",ISNUMBER(OFFSET('Sanitation Data'!$F$13,0,10*ROW('Sanitation Data'!F5)))),CONCATENATE("[",ROUND(OFFSET('Sanitation Data'!$F$13,0,10*ROW('Sanitation Data'!F5)),0),"]"),IF(AND(ISNUMBER(OFFSET('Sanitation Data'!$F$13,0,10*ROW('Sanitation Data'!F5))),DD11="",ISNUMBER(OFFSET('Sanitation Data'!$F$13,0,10*ROW('Sanitation Data'!F5)))),OFFSET('Sanitation Data'!$F$13,0,10*ROW('Sanitation Data'!F5)),NA())))</f>
        <v>#N/A</v>
      </c>
      <c r="AP11" s="134">
        <f ca="1">+IF(AND(ISNUMBER(OFFSET('Sanitation Data'!$G$5,0,10*ROW('Sanitation Data'!G5))),DE11="Yes"),100-OFFSET('Sanitation Data'!$G$5,0,10*ROW('Sanitation Data'!G5)),IF(AND(ISNUMBER(OFFSET('Sanitation Data'!$G$5,0,10*ROW('Sanitation Data'!G5))),DE11="No",ISNUMBER(OFFSET('Sanitation Data'!$G$5,0,10*ROW('Sanitation Data'!G5)))),CONCATENATE("[",ROUND(100-OFFSET('Sanitation Data'!$G$5,0,10*ROW('Sanitation Data'!G5)),0),"]"),IF(AND(ISNUMBER(OFFSET('Sanitation Data'!$G$5,0,10*ROW('Sanitation Data'!G5))),DE11="",ISNUMBER(OFFSET('Sanitation Data'!$G$5,0,10*ROW('Sanitation Data'!G5)))),100-OFFSET('Sanitation Data'!$G$5,0,10*ROW('Sanitation Data'!G5)),NA())))</f>
        <v>73.199775934112523</v>
      </c>
      <c r="AQ11" s="134" t="e">
        <f ca="1">+IF(AND(ISNUMBER(OFFSET('Sanitation Data'!$G$7,0,10*ROW('Sanitation Data'!G5))),DF11="Yes"),OFFSET('Sanitation Data'!$G$7,0,10*ROW('Sanitation Data'!G5)),IF(AND(ISNUMBER(OFFSET('Sanitation Data'!$G$7,0,10*ROW('Sanitation Data'!G5))),DF11="No",ISNUMBER(OFFSET('Sanitation Data'!$G$7,0,10*ROW('Sanitation Data'!G5)))),CONCATENATE("[",ROUND(OFFSET('Sanitation Data'!$G$7,0,10*ROW('Sanitation Data'!G5)),0),"]"),IF(AND(ISNUMBER(OFFSET('Sanitation Data'!$G$7,0,10*ROW('Sanitation Data'!G5))),DF11="",ISNUMBER(OFFSET('Sanitation Data'!$G$7,0,10*ROW('Sanitation Data'!G5)))),OFFSET('Sanitation Data'!$G$7,0,10*ROW('Sanitation Data'!G5)),NA())))</f>
        <v>#N/A</v>
      </c>
      <c r="AR11" s="134" t="e">
        <f ca="1">+IF(AND(ISNUMBER(OFFSET('Sanitation Data'!$G$11,0,10*ROW('Sanitation Data'!G5))),DG11="Yes"),OFFSET('Sanitation Data'!$G$11,0,10*ROW('Sanitation Data'!G5)),IF(AND(ISNUMBER(OFFSET('Sanitation Data'!$G$11,0,10*ROW('Sanitation Data'!G5))),DG11="No",ISNUMBER(OFFSET('Sanitation Data'!$G$11,0,10*ROW('Sanitation Data'!G5)))),CONCATENATE("[",ROUND(OFFSET('Sanitation Data'!$G$11,0,10*ROW('Sanitation Data'!G5)),0),"]"),IF(AND(ISNUMBER(OFFSET('Sanitation Data'!$G$11,0,10*ROW('Sanitation Data'!G5))),DG11="",ISNUMBER(OFFSET('Sanitation Data'!$G$11,0,10*ROW('Sanitation Data'!G5)))),OFFSET('Sanitation Data'!$G$11,0,10*ROW('Sanitation Data'!G5)),NA())))</f>
        <v>#N/A</v>
      </c>
      <c r="AS11" s="134" t="e">
        <f ca="1">+IF(AND(ISNUMBER(OFFSET('Sanitation Data'!$G$12,0,10*ROW('Sanitation Data'!G5))),DH11="Yes"),OFFSET('Sanitation Data'!$G$12,0,10*ROW('Sanitation Data'!G5)),IF(AND(ISNUMBER(OFFSET('Sanitation Data'!$G$12,0,10*ROW('Sanitation Data'!G5))),DH11="No",ISNUMBER(OFFSET('Sanitation Data'!$G$12,0,10*ROW('Sanitation Data'!G5)))),CONCATENATE("[",ROUND(OFFSET('Sanitation Data'!$G$12,0,10*ROW('Sanitation Data'!G5)),0),"]"),IF(AND(ISNUMBER(OFFSET('Sanitation Data'!$G$12,0,10*ROW('Sanitation Data'!G5))),DH11="",ISNUMBER(OFFSET('Sanitation Data'!$G$12,0,10*ROW('Sanitation Data'!G5)))),OFFSET('Sanitation Data'!$G$12,0,10*ROW('Sanitation Data'!G5)),NA())))</f>
        <v>#N/A</v>
      </c>
      <c r="AT11" s="134" t="e">
        <f ca="1">+IF(AND(ISNUMBER(OFFSET('Sanitation Data'!$G$13,0,10*ROW('Sanitation Data'!G5))),DI11="Yes"),OFFSET('Sanitation Data'!$G$13,0,10*ROW('Sanitation Data'!G5)),IF(AND(ISNUMBER(OFFSET('Sanitation Data'!$G$13,0,10*ROW('Sanitation Data'!G5))),DI11="No",ISNUMBER(OFFSET('Sanitation Data'!$G$13,0,10*ROW('Sanitation Data'!G5)))),CONCATENATE("[",ROUND(OFFSET('Sanitation Data'!$G$13,0,10*ROW('Sanitation Data'!G5)),0),"]"),IF(AND(ISNUMBER(OFFSET('Sanitation Data'!$G$13,0,10*ROW('Sanitation Data'!G5))),DI11="",ISNUMBER(OFFSET('Sanitation Data'!$G$13,0,10*ROW('Sanitation Data'!G5)))),OFFSET('Sanitation Data'!$G$13,0,10*ROW('Sanitation Data'!G5)),NA())))</f>
        <v>#N/A</v>
      </c>
      <c r="AU11" s="134">
        <f ca="1">+IF(AND(ISNUMBER(OFFSET('Sanitation Data'!$H$5,0,10*ROW('Sanitation Data'!H5))),DJ11="Yes"),100-OFFSET('Sanitation Data'!$H$5,0,10*ROW('Sanitation Data'!H5)),IF(AND(ISNUMBER(OFFSET('Sanitation Data'!$H$5,0,10*ROW('Sanitation Data'!H5))),DJ11="No",ISNUMBER(OFFSET('Sanitation Data'!$H$5,0,10*ROW('Sanitation Data'!H5)))),CONCATENATE("[",ROUND(100-OFFSET('Sanitation Data'!$H$5,0,10*ROW('Sanitation Data'!H5)),0),"]"),IF(AND(ISNUMBER(OFFSET('Sanitation Data'!$H$5,0,10*ROW('Sanitation Data'!H5))),DJ11="",ISNUMBER(OFFSET('Sanitation Data'!$H$5,0,10*ROW('Sanitation Data'!H5)))),100-OFFSET('Sanitation Data'!$H$5,0,10*ROW('Sanitation Data'!H5)),NA())))</f>
        <v>91.679745042492925</v>
      </c>
      <c r="AV11" s="134" t="e">
        <f ca="1">+IF(AND(ISNUMBER(OFFSET('Sanitation Data'!$H$7,0,10*ROW('Sanitation Data'!H5))),DK11="Yes"),OFFSET('Sanitation Data'!$H$7,0,10*ROW('Sanitation Data'!H5)),IF(AND(ISNUMBER(OFFSET('Sanitation Data'!$H$7,0,10*ROW('Sanitation Data'!H5))),DK11="No",ISNUMBER(OFFSET('Sanitation Data'!$H$7,0,10*ROW('Sanitation Data'!H5)))),CONCATENATE("[",ROUND(OFFSET('Sanitation Data'!$H$7,0,10*ROW('Sanitation Data'!H5)),0),"]"),IF(AND(ISNUMBER(OFFSET('Sanitation Data'!$H$7,0,10*ROW('Sanitation Data'!H5))),DK11="",ISNUMBER(OFFSET('Sanitation Data'!$H$7,0,10*ROW('Sanitation Data'!H5)))),OFFSET('Sanitation Data'!$H$7,0,10*ROW('Sanitation Data'!H5)),NA())))</f>
        <v>#N/A</v>
      </c>
      <c r="AW11" s="134" t="e">
        <f ca="1">+IF(AND(ISNUMBER(OFFSET('Sanitation Data'!$H$11,0,10*ROW('Sanitation Data'!H5))),DL11="Yes"),OFFSET('Sanitation Data'!$H$11,0,10*ROW('Sanitation Data'!H5)),IF(AND(ISNUMBER(OFFSET('Sanitation Data'!$H$11,0,10*ROW('Sanitation Data'!H5))),DL11="No",ISNUMBER(OFFSET('Sanitation Data'!$H$11,0,10*ROW('Sanitation Data'!H5)))),CONCATENATE("[",ROUND(OFFSET('Sanitation Data'!$H$11,0,10*ROW('Sanitation Data'!H5)),0),"]"),IF(AND(ISNUMBER(OFFSET('Sanitation Data'!$H$11,0,10*ROW('Sanitation Data'!H5))),DL11="",ISNUMBER(OFFSET('Sanitation Data'!$H$11,0,10*ROW('Sanitation Data'!H5)))),OFFSET('Sanitation Data'!$H$11,0,10*ROW('Sanitation Data'!H5)),NA())))</f>
        <v>#N/A</v>
      </c>
      <c r="AX11" s="134" t="e">
        <f ca="1">+IF(AND(ISNUMBER(OFFSET('Sanitation Data'!$H$12,0,10*ROW('Sanitation Data'!H5))),DM11="Yes"),OFFSET('Sanitation Data'!$H$12,0,10*ROW('Sanitation Data'!H5)),IF(AND(ISNUMBER(OFFSET('Sanitation Data'!$H$12,0,10*ROW('Sanitation Data'!H5))),DM11="No",ISNUMBER(OFFSET('Sanitation Data'!$H$12,0,10*ROW('Sanitation Data'!H5)))),CONCATENATE("[",ROUND(OFFSET('Sanitation Data'!$H$12,0,10*ROW('Sanitation Data'!H5)),0),"]"),IF(AND(ISNUMBER(OFFSET('Sanitation Data'!$H$12,0,10*ROW('Sanitation Data'!H5))),DM11="",ISNUMBER(OFFSET('Sanitation Data'!$H$12,0,10*ROW('Sanitation Data'!H5)))),OFFSET('Sanitation Data'!$H$12,0,10*ROW('Sanitation Data'!H5)),NA())))</f>
        <v>#N/A</v>
      </c>
      <c r="AY11" s="134" t="e">
        <f ca="1">+IF(AND(ISNUMBER(OFFSET('Sanitation Data'!$H$13,0,10*ROW('Sanitation Data'!H5))),DN11="Yes"),OFFSET('Sanitation Data'!$H$13,0,10*ROW('Sanitation Data'!H5)),IF(AND(ISNUMBER(OFFSET('Sanitation Data'!$H$13,0,10*ROW('Sanitation Data'!H5))),DN11="No",ISNUMBER(OFFSET('Sanitation Data'!$H$13,0,10*ROW('Sanitation Data'!H5)))),CONCATENATE("[",ROUND(OFFSET('Sanitation Data'!$H$13,0,10*ROW('Sanitation Data'!H5)),0),"]"),IF(AND(ISNUMBER(OFFSET('Sanitation Data'!$H$13,0,10*ROW('Sanitation Data'!H5))),DN11="",ISNUMBER(OFFSET('Sanitation Data'!$H$13,0,10*ROW('Sanitation Data'!H5)))),OFFSET('Sanitation Data'!$H$13,0,10*ROW('Sanitation Data'!H5)),NA())))</f>
        <v>#N/A</v>
      </c>
      <c r="AZ11" s="135" t="e">
        <f ca="1">+IF(AND(ISNUMBER(OFFSET('Hygiene Data'!$C$6,0,10*ROW('Hygiene Data'!C5))),DO11="Yes"),OFFSET('Hygiene Data'!$C$6,0,10*ROW('Hygiene Data'!C5)),IF(AND(ISNUMBER(OFFSET('Hygiene Data'!$C$6,0,10*ROW('Hygiene Data'!C5))),DO11="No",ISNUMBER(OFFSET('Hygiene Data'!$C$6,0,10*ROW('Hygiene Data'!C5)))),CONCATENATE("[",ROUND(OFFSET('Hygiene Data'!$C$6,0,10*ROW('Hygiene Data'!C5)),0),"]"),IF(AND(ISNUMBER(OFFSET('Hygiene Data'!$C$6,0,10*ROW('Hygiene Data'!C5))),DO11="",ISNUMBER(OFFSET('Hygiene Data'!$C$6,0,10*ROW('Hygiene Data'!C5)))),OFFSET('Hygiene Data'!$C$6,0,10*ROW('Hygiene Data'!C5)),NA())))</f>
        <v>#N/A</v>
      </c>
      <c r="BA11" s="135" t="e">
        <f ca="1">+IF(AND(ISNUMBER(OFFSET('Hygiene Data'!$C$8,0,10*ROW('Hygiene Data'!C5))),DP11="Yes"),OFFSET('Hygiene Data'!$C$8,0,10*ROW('Hygiene Data'!C5)),IF(AND(ISNUMBER(OFFSET('Hygiene Data'!$C$8,0,10*ROW('Hygiene Data'!C5))),DP11="No",ISNUMBER(OFFSET('Hygiene Data'!$C$8,0,10*ROW('Hygiene Data'!C5)))),CONCATENATE("[",ROUND(OFFSET('Hygiene Data'!$C$8,0,10*ROW('Hygiene Data'!C5)),0),"]"),IF(AND(ISNUMBER(OFFSET('Hygiene Data'!$C$8,0,10*ROW('Hygiene Data'!C5))),DP11="",ISNUMBER(OFFSET('Hygiene Data'!$C$8,0,10*ROW('Hygiene Data'!C5)))),OFFSET('Hygiene Data'!$C$8,0,10*ROW('Hygiene Data'!C5)),NA())))</f>
        <v>#N/A</v>
      </c>
      <c r="BB11" s="135" t="e">
        <f ca="1">+IF(AND(ISNUMBER(OFFSET('Hygiene Data'!$C$10,0,10*ROW('Hygiene Data'!C5))),DQ11="Yes"),OFFSET('Hygiene Data'!$C$10,0,10*ROW('Hygiene Data'!C5)),IF(AND(ISNUMBER(OFFSET('Hygiene Data'!$C$10,0,10*ROW('Hygiene Data'!C5))),DQ11="No",ISNUMBER(OFFSET('Hygiene Data'!$C$10,0,10*ROW('Hygiene Data'!C5)))),CONCATENATE("[",ROUND(OFFSET('Hygiene Data'!$C$10,0,10*ROW('Hygiene Data'!C5)),0),"]"),IF(AND(ISNUMBER(OFFSET('Hygiene Data'!$C$10,0,10*ROW('Hygiene Data'!C5))),DQ11="",ISNUMBER(OFFSET('Hygiene Data'!$C$10,0,10*ROW('Hygiene Data'!C5)))),OFFSET('Hygiene Data'!$C$10,0,10*ROW('Hygiene Data'!C5)),NA())))</f>
        <v>#N/A</v>
      </c>
      <c r="BC11" s="135" t="e">
        <f ca="1">+IF(AND(ISNUMBER(OFFSET('Hygiene Data'!$D$6,0,10*ROW('Hygiene Data'!D5))),DR11="Yes"),OFFSET('Hygiene Data'!$D$6,0,10*ROW('Hygiene Data'!D5)),IF(AND(ISNUMBER(OFFSET('Hygiene Data'!$D$6,0,10*ROW('Hygiene Data'!D5))),DR11="No",ISNUMBER(OFFSET('Hygiene Data'!$D$6,0,10*ROW('Hygiene Data'!D5)))),CONCATENATE("[",ROUND(OFFSET('Hygiene Data'!$D$6,0,10*ROW('Hygiene Data'!D5)),0),"]"),IF(AND(ISNUMBER(OFFSET('Hygiene Data'!$D$6,0,10*ROW('Hygiene Data'!D5))),DR11="",ISNUMBER(OFFSET('Hygiene Data'!$D$6,0,10*ROW('Hygiene Data'!D5)))),OFFSET('Hygiene Data'!$D$6,0,10*ROW('Hygiene Data'!D5)),NA())))</f>
        <v>#N/A</v>
      </c>
      <c r="BD11" s="135" t="e">
        <f ca="1">+IF(AND(ISNUMBER(OFFSET('Hygiene Data'!$D$8,0,10*ROW('Hygiene Data'!D5))),DS11="Yes"),OFFSET('Hygiene Data'!$D$8,0,10*ROW('Hygiene Data'!D5)),IF(AND(ISNUMBER(OFFSET('Hygiene Data'!$D$8,0,10*ROW('Hygiene Data'!D5))),DS11="No",ISNUMBER(OFFSET('Hygiene Data'!$D$8,0,10*ROW('Hygiene Data'!D5)))),CONCATENATE("[",ROUND(OFFSET('Hygiene Data'!$D$8,0,10*ROW('Hygiene Data'!D5)),0),"]"),IF(AND(ISNUMBER(OFFSET('Hygiene Data'!$D$8,0,10*ROW('Hygiene Data'!D5))),DS11="",ISNUMBER(OFFSET('Hygiene Data'!$D$8,0,10*ROW('Hygiene Data'!D5)))),OFFSET('Hygiene Data'!$D$8,0,10*ROW('Hygiene Data'!D5)),NA())))</f>
        <v>#N/A</v>
      </c>
      <c r="BE11" s="135" t="e">
        <f ca="1">+IF(AND(ISNUMBER(OFFSET('Hygiene Data'!$D$10,0,10*ROW('Hygiene Data'!D5))),DT11="Yes"),OFFSET('Hygiene Data'!$D$10,0,10*ROW('Hygiene Data'!D5)),IF(AND(ISNUMBER(OFFSET('Hygiene Data'!$D$10,0,10*ROW('Hygiene Data'!D5))),DT11="No",ISNUMBER(OFFSET('Hygiene Data'!$D$10,0,10*ROW('Hygiene Data'!D5)))),CONCATENATE("[",ROUND(OFFSET('Hygiene Data'!$D$10,0,10*ROW('Hygiene Data'!D5)),0),"]"),IF(AND(ISNUMBER(OFFSET('Hygiene Data'!$D$10,0,10*ROW('Hygiene Data'!D5))),DT11="",ISNUMBER(OFFSET('Hygiene Data'!$D$10,0,10*ROW('Hygiene Data'!D5)))),OFFSET('Hygiene Data'!$D$10,0,10*ROW('Hygiene Data'!D5)),NA())))</f>
        <v>#N/A</v>
      </c>
      <c r="BF11" s="135" t="e">
        <f ca="1">+IF(AND(ISNUMBER(OFFSET('Hygiene Data'!$E$6,0,10*ROW('Hygiene Data'!E5))),DU11="Yes"),OFFSET('Hygiene Data'!$E$6,0,10*ROW('Hygiene Data'!E5)),IF(AND(ISNUMBER(OFFSET('Hygiene Data'!$E$6,0,10*ROW('Hygiene Data'!E5))),DU11="No",ISNUMBER(OFFSET('Hygiene Data'!$E$6,0,10*ROW('Hygiene Data'!E5)))),CONCATENATE("[",ROUND(OFFSET('Hygiene Data'!$E$6,0,10*ROW('Hygiene Data'!E5)),0),"]"),IF(AND(ISNUMBER(OFFSET('Hygiene Data'!$E$6,0,10*ROW('Hygiene Data'!E5))),DU11="",ISNUMBER(OFFSET('Hygiene Data'!$E$6,0,10*ROW('Hygiene Data'!E5)))),OFFSET('Hygiene Data'!$E$6,0,10*ROW('Hygiene Data'!E5)),NA())))</f>
        <v>#N/A</v>
      </c>
      <c r="BG11" s="135" t="e">
        <f ca="1">+IF(AND(ISNUMBER(OFFSET('Hygiene Data'!$E$8,0,10*ROW('Hygiene Data'!E5))),DV11="Yes"),OFFSET('Hygiene Data'!$E$8,0,10*ROW('Hygiene Data'!E5)),IF(AND(ISNUMBER(OFFSET('Hygiene Data'!$E$8,0,10*ROW('Hygiene Data'!E5))),DV11="No",ISNUMBER(OFFSET('Hygiene Data'!$E$8,0,10*ROW('Hygiene Data'!E5)))),CONCATENATE("[",ROUND(OFFSET('Hygiene Data'!$E$8,0,10*ROW('Hygiene Data'!E5)),0),"]"),IF(AND(ISNUMBER(OFFSET('Hygiene Data'!$E$8,0,10*ROW('Hygiene Data'!E5))),DV11="",ISNUMBER(OFFSET('Hygiene Data'!$E$8,0,10*ROW('Hygiene Data'!E5)))),OFFSET('Hygiene Data'!$E$8,0,10*ROW('Hygiene Data'!E5)),NA())))</f>
        <v>#N/A</v>
      </c>
      <c r="BH11" s="135" t="e">
        <f ca="1">+IF(AND(ISNUMBER(OFFSET('Hygiene Data'!$E$10,0,10*ROW('Hygiene Data'!E5))),DW11="Yes"),OFFSET('Hygiene Data'!$E$10,0,10*ROW('Hygiene Data'!E5)),IF(AND(ISNUMBER(OFFSET('Hygiene Data'!$E$10,0,10*ROW('Hygiene Data'!E5))),DW11="No",ISNUMBER(OFFSET('Hygiene Data'!$E$10,0,10*ROW('Hygiene Data'!E5)))),CONCATENATE("[",ROUND(OFFSET('Hygiene Data'!$E$10,0,10*ROW('Hygiene Data'!E5)),0),"]"),IF(AND(ISNUMBER(OFFSET('Hygiene Data'!$E$10,0,10*ROW('Hygiene Data'!E5))),DW11="",ISNUMBER(OFFSET('Hygiene Data'!$E$10,0,10*ROW('Hygiene Data'!E5)))),OFFSET('Hygiene Data'!$E$10,0,10*ROW('Hygiene Data'!E5)),NA())))</f>
        <v>#N/A</v>
      </c>
      <c r="BI11" s="135" t="e">
        <f ca="1">+IF(AND(ISNUMBER(OFFSET('Hygiene Data'!$F$6,0,10*ROW('Hygiene Data'!F5))),DX11="Yes"),OFFSET('Hygiene Data'!$F$6,0,10*ROW('Hygiene Data'!F5)),IF(AND(ISNUMBER(OFFSET('Hygiene Data'!$F$6,0,10*ROW('Hygiene Data'!F5))),DX11="No",ISNUMBER(OFFSET('Hygiene Data'!$F$6,0,10*ROW('Hygiene Data'!F5)))),CONCATENATE("[",ROUND(OFFSET('Hygiene Data'!$F$6,0,10*ROW('Hygiene Data'!F5)),0),"]"),IF(AND(ISNUMBER(OFFSET('Hygiene Data'!$F$6,0,10*ROW('Hygiene Data'!F5))),DX11="",ISNUMBER(OFFSET('Hygiene Data'!$F$6,0,10*ROW('Hygiene Data'!F5)))),OFFSET('Hygiene Data'!$F$6,0,10*ROW('Hygiene Data'!F5)),NA())))</f>
        <v>#N/A</v>
      </c>
      <c r="BJ11" s="135" t="e">
        <f ca="1">+IF(AND(ISNUMBER(OFFSET('Hygiene Data'!$F$8,0,10*ROW('Hygiene Data'!F5))),DY11="Yes"),OFFSET('Hygiene Data'!$F$8,0,10*ROW('Hygiene Data'!F5)),IF(AND(ISNUMBER(OFFSET('Hygiene Data'!$F$8,0,10*ROW('Hygiene Data'!F5))),DY11="No",ISNUMBER(OFFSET('Hygiene Data'!$F$8,0,10*ROW('Hygiene Data'!F5)))),CONCATENATE("[",ROUND(OFFSET('Hygiene Data'!$F$8,0,10*ROW('Hygiene Data'!F5)),0),"]"),IF(AND(ISNUMBER(OFFSET('Hygiene Data'!$F$8,0,10*ROW('Hygiene Data'!F5))),DY11="",ISNUMBER(OFFSET('Hygiene Data'!$F$8,0,10*ROW('Hygiene Data'!F5)))),OFFSET('Hygiene Data'!$F$8,0,10*ROW('Hygiene Data'!F5)),NA())))</f>
        <v>#N/A</v>
      </c>
      <c r="BK11" s="135" t="e">
        <f ca="1">+IF(AND(ISNUMBER(OFFSET('Hygiene Data'!$F$10,0,10*ROW('Hygiene Data'!F5))),DZ11="Yes"),OFFSET('Hygiene Data'!$F$10,0,10*ROW('Hygiene Data'!F5)),IF(AND(ISNUMBER(OFFSET('Hygiene Data'!$F$10,0,10*ROW('Hygiene Data'!F5))),DZ11="No",ISNUMBER(OFFSET('Hygiene Data'!$F$10,0,10*ROW('Hygiene Data'!F5)))),CONCATENATE("[",ROUND(OFFSET('Hygiene Data'!$F$10,0,10*ROW('Hygiene Data'!F5)),0),"]"),IF(AND(ISNUMBER(OFFSET('Hygiene Data'!$F$10,0,10*ROW('Hygiene Data'!F5))),DZ11="",ISNUMBER(OFFSET('Hygiene Data'!$F$10,0,10*ROW('Hygiene Data'!F5)))),OFFSET('Hygiene Data'!$F$10,0,10*ROW('Hygiene Data'!F5)),NA())))</f>
        <v>#N/A</v>
      </c>
      <c r="BL11" s="135" t="e">
        <f ca="1">+IF(AND(ISNUMBER(OFFSET('Hygiene Data'!$G$6,0,10*ROW('Hygiene Data'!G5))),EA11="Yes"),OFFSET('Hygiene Data'!$G$6,0,10*ROW('Hygiene Data'!G5)),IF(AND(ISNUMBER(OFFSET('Hygiene Data'!$G$6,0,10*ROW('Hygiene Data'!G5))),EA11="No",ISNUMBER(OFFSET('Hygiene Data'!$G$6,0,10*ROW('Hygiene Data'!G5)))),CONCATENATE("[",ROUND(OFFSET('Hygiene Data'!$G$6,0,10*ROW('Hygiene Data'!G5)),0),"]"),IF(AND(ISNUMBER(OFFSET('Hygiene Data'!$G$6,0,10*ROW('Hygiene Data'!G5))),EA11="",ISNUMBER(OFFSET('Hygiene Data'!$G$6,0,10*ROW('Hygiene Data'!G5)))),OFFSET('Hygiene Data'!$G$6,0,10*ROW('Hygiene Data'!G5)),NA())))</f>
        <v>#N/A</v>
      </c>
      <c r="BM11" s="135" t="e">
        <f ca="1">+IF(AND(ISNUMBER(OFFSET('Hygiene Data'!$G$8,0,10*ROW('Hygiene Data'!G5))),EB11="Yes"),OFFSET('Hygiene Data'!$G$8,0,10*ROW('Hygiene Data'!G5)),IF(AND(ISNUMBER(OFFSET('Hygiene Data'!$G$8,0,10*ROW('Hygiene Data'!G5))),EB11="No",ISNUMBER(OFFSET('Hygiene Data'!$G$8,0,10*ROW('Hygiene Data'!G5)))),CONCATENATE("[",ROUND(OFFSET('Hygiene Data'!$G$8,0,10*ROW('Hygiene Data'!G5)),0),"]"),IF(AND(ISNUMBER(OFFSET('Hygiene Data'!$G$8,0,10*ROW('Hygiene Data'!G5))),EB11="",ISNUMBER(OFFSET('Hygiene Data'!$G$8,0,10*ROW('Hygiene Data'!G5)))),OFFSET('Hygiene Data'!$G$8,0,10*ROW('Hygiene Data'!G5)),NA())))</f>
        <v>#N/A</v>
      </c>
      <c r="BN11" s="135" t="e">
        <f ca="1">+IF(AND(ISNUMBER(OFFSET('Hygiene Data'!$G$10,0,10*ROW('Hygiene Data'!G5))),EC11="Yes"),OFFSET('Hygiene Data'!$G$10,0,10*ROW('Hygiene Data'!G5)),IF(AND(ISNUMBER(OFFSET('Hygiene Data'!$G$10,0,10*ROW('Hygiene Data'!G5))),EC11="No",ISNUMBER(OFFSET('Hygiene Data'!$G$10,0,10*ROW('Hygiene Data'!G5)))),CONCATENATE("[",ROUND(OFFSET('Hygiene Data'!$G$10,0,10*ROW('Hygiene Data'!G5)),0),"]"),IF(AND(ISNUMBER(OFFSET('Hygiene Data'!$G$10,0,10*ROW('Hygiene Data'!G5))),EC11="",ISNUMBER(OFFSET('Hygiene Data'!$G$10,0,10*ROW('Hygiene Data'!G5)))),OFFSET('Hygiene Data'!$G$10,0,10*ROW('Hygiene Data'!G5)),NA())))</f>
        <v>#N/A</v>
      </c>
      <c r="BO11" s="135" t="e">
        <f ca="1">+IF(AND(ISNUMBER(OFFSET('Hygiene Data'!$H$6,0,10*ROW('Hygiene Data'!H5))),ED11="Yes"),OFFSET('Hygiene Data'!$H$6,0,10*ROW('Hygiene Data'!H5)),IF(AND(ISNUMBER(OFFSET('Hygiene Data'!$H$6,0,10*ROW('Hygiene Data'!H5))),ED11="No",ISNUMBER(OFFSET('Hygiene Data'!$H$6,0,10*ROW('Hygiene Data'!H5)))),CONCATENATE("[",ROUND(OFFSET('Hygiene Data'!$H$6,0,10*ROW('Hygiene Data'!H5)),0),"]"),IF(AND(ISNUMBER(OFFSET('Hygiene Data'!$H$6,0,10*ROW('Hygiene Data'!H5))),ED11="",ISNUMBER(OFFSET('Hygiene Data'!$H$6,0,10*ROW('Hygiene Data'!H5)))),OFFSET('Hygiene Data'!$H$6,0,10*ROW('Hygiene Data'!H5)),NA())))</f>
        <v>#N/A</v>
      </c>
      <c r="BP11" s="135" t="e">
        <f ca="1">+IF(AND(ISNUMBER(OFFSET('Hygiene Data'!$H$8,0,10*ROW('Hygiene Data'!H5))),EE11="Yes"),OFFSET('Hygiene Data'!$H$8,0,10*ROW('Hygiene Data'!H5)),IF(AND(ISNUMBER(OFFSET('Hygiene Data'!$H$8,0,10*ROW('Hygiene Data'!H5))),EE11="No",ISNUMBER(OFFSET('Hygiene Data'!$H$8,0,10*ROW('Hygiene Data'!H5)))),CONCATENATE("[",ROUND(OFFSET('Hygiene Data'!$H$8,0,10*ROW('Hygiene Data'!H5)),0),"]"),IF(AND(ISNUMBER(OFFSET('Hygiene Data'!$H$8,0,10*ROW('Hygiene Data'!H5))),EE11="",ISNUMBER(OFFSET('Hygiene Data'!$H$8,0,10*ROW('Hygiene Data'!H5)))),OFFSET('Hygiene Data'!$H$8,0,10*ROW('Hygiene Data'!H5)),NA())))</f>
        <v>#N/A</v>
      </c>
      <c r="BQ11" s="135" t="e">
        <f ca="1">+IF(AND(ISNUMBER(OFFSET('Hygiene Data'!$H$10,0,10*ROW('Hygiene Data'!H5))),EF11="Yes"),OFFSET('Hygiene Data'!$H$10,0,10*ROW('Hygiene Data'!H5)),IF(AND(ISNUMBER(OFFSET('Hygiene Data'!$H$10,0,10*ROW('Hygiene Data'!H5))),EF11="No",ISNUMBER(OFFSET('Hygiene Data'!$H$10,0,10*ROW('Hygiene Data'!H5)))),CONCATENATE("[",ROUND(OFFSET('Hygiene Data'!$H$10,0,10*ROW('Hygiene Data'!H5)),0),"]"),IF(AND(ISNUMBER(OFFSET('Hygiene Data'!$H$10,0,10*ROW('Hygiene Data'!H5))),EF11="",ISNUMBER(OFFSET('Hygiene Data'!$H$10,0,10*ROW('Hygiene Data'!H5)))),OFFSET('Hygiene Data'!$H$10,0,10*ROW('Hygiene Data'!H5)),NA())))</f>
        <v>#N/A</v>
      </c>
      <c r="BS11" s="34" t="str">
        <f ca="1">+IF(OFFSET('Water Data'!$C$28,0,10*ROW('Water Data'!C5))="","",OFFSET('Water Data'!$C$28,0,10*ROW('Water Data'!C5)))</f>
        <v>Yes</v>
      </c>
      <c r="BT11" s="34" t="str">
        <f ca="1">+IF(OFFSET('Water Data'!$C$29,0,10*ROW('Water Data'!C5))="","",OFFSET('Water Data'!$C$29,0,10*ROW('Water Data'!C5)))</f>
        <v/>
      </c>
      <c r="BU11" s="34" t="str">
        <f ca="1">+IF(OFFSET('Water Data'!$C$30,0,10*ROW('Water Data'!C5))="","",OFFSET('Water Data'!$C$30,0,10*ROW('Water Data'!C5)))</f>
        <v/>
      </c>
      <c r="BV11" s="34" t="str">
        <f ca="1">+IF(OFFSET('Water Data'!$D$28,0,10*ROW('Water Data'!D5))="","",OFFSET('Water Data'!$D$28,0,10*ROW('Water Data'!D5)))</f>
        <v/>
      </c>
      <c r="BW11" s="34" t="str">
        <f ca="1">+IF(OFFSET('Water Data'!$D$29,0,10*ROW('Water Data'!D5))="","",OFFSET('Water Data'!$D$29,0,10*ROW('Water Data'!D5)))</f>
        <v/>
      </c>
      <c r="BX11" s="34" t="str">
        <f ca="1">+IF(OFFSET('Water Data'!$D$30,0,10*ROW('Water Data'!D5))="","",OFFSET('Water Data'!$D$30,0,10*ROW('Water Data'!D5)))</f>
        <v/>
      </c>
      <c r="BY11" s="34" t="str">
        <f ca="1">+IF(OFFSET('Water Data'!$E$28,0,10*ROW('Water Data'!E5))="","",OFFSET('Water Data'!$E$28,0,10*ROW('Water Data'!E5)))</f>
        <v/>
      </c>
      <c r="BZ11" s="34" t="str">
        <f ca="1">+IF(OFFSET('Water Data'!$E$29,0,10*ROW('Water Data'!E5))="","",OFFSET('Water Data'!$E$29,0,10*ROW('Water Data'!E5)))</f>
        <v/>
      </c>
      <c r="CA11" s="34" t="str">
        <f ca="1">+IF(OFFSET('Water Data'!$E$30,0,10*ROW('Water Data'!E5))="","",OFFSET('Water Data'!$E$30,0,10*ROW('Water Data'!E5)))</f>
        <v/>
      </c>
      <c r="CB11" s="34" t="str">
        <f ca="1">+IF(OFFSET('Water Data'!$F$28,0,10*ROW('Water Data'!F5))="","",OFFSET('Water Data'!$F$28,0,10*ROW('Water Data'!F5)))</f>
        <v/>
      </c>
      <c r="CC11" s="34" t="str">
        <f ca="1">+IF(OFFSET('Water Data'!$F$29,0,10*ROW('Water Data'!F5))="","",OFFSET('Water Data'!$F$29,0,10*ROW('Water Data'!F5)))</f>
        <v/>
      </c>
      <c r="CD11" s="34" t="str">
        <f ca="1">+IF(OFFSET('Water Data'!$F$30,0,10*ROW('Water Data'!F5))="","",OFFSET('Water Data'!$F$30,0,10*ROW('Water Data'!F5)))</f>
        <v/>
      </c>
      <c r="CE11" s="34" t="str">
        <f ca="1">+IF(OFFSET('Water Data'!$G$28,0,10*ROW('Water Data'!G5))="","",OFFSET('Water Data'!$G$28,0,10*ROW('Water Data'!G5)))</f>
        <v>Yes</v>
      </c>
      <c r="CF11" s="34" t="str">
        <f ca="1">+IF(OFFSET('Water Data'!$G$29,0,10*ROW('Water Data'!G5))="","",OFFSET('Water Data'!$G$29,0,10*ROW('Water Data'!G5)))</f>
        <v/>
      </c>
      <c r="CG11" s="34" t="str">
        <f ca="1">+IF(OFFSET('Water Data'!$G$30,0,10*ROW('Water Data'!G5))="","",OFFSET('Water Data'!$G$30,0,10*ROW('Water Data'!G5)))</f>
        <v/>
      </c>
      <c r="CH11" s="34" t="str">
        <f ca="1">+IF(OFFSET('Water Data'!$H$28,0,10*ROW('Water Data'!H5))="","",OFFSET('Water Data'!$H$28,0,10*ROW('Water Data'!H5)))</f>
        <v>Yes</v>
      </c>
      <c r="CI11" s="34" t="str">
        <f ca="1">+IF(OFFSET('Water Data'!$H$29,0,10*ROW('Water Data'!H5))="","",OFFSET('Water Data'!$H$29,0,10*ROW('Water Data'!H5)))</f>
        <v/>
      </c>
      <c r="CJ11" s="34" t="str">
        <f ca="1">+IF(OFFSET('Water Data'!$H$30,0,10*ROW('Water Data'!H5))="","",OFFSET('Water Data'!$H$30,0,10*ROW('Water Data'!H5)))</f>
        <v/>
      </c>
      <c r="CK11" s="34" t="str">
        <f ca="1">+IF(OFFSET('Sanitation Data'!$C$29,0,10*ROW('Sanitation Data'!C5))="","",OFFSET('Sanitation Data'!$C$29,0,10*ROW('Sanitation Data'!C5)))</f>
        <v>Yes</v>
      </c>
      <c r="CL11" s="34" t="str">
        <f ca="1">+IF(OFFSET('Sanitation Data'!$C$30,0,10*ROW('Sanitation Data'!C5))="","",OFFSET('Sanitation Data'!$C$30,0,10*ROW('Sanitation Data'!C5)))</f>
        <v/>
      </c>
      <c r="CM11" s="34" t="str">
        <f ca="1">+IF(OFFSET('Sanitation Data'!$C$31,0,10*ROW('Sanitation Data'!C5))="","",OFFSET('Sanitation Data'!$C$31,0,10*ROW('Sanitation Data'!C5)))</f>
        <v/>
      </c>
      <c r="CN11" s="34" t="str">
        <f ca="1">+IF(OFFSET('Sanitation Data'!$C$32,0,10*ROW('Sanitation Data'!C5))="","",OFFSET('Sanitation Data'!$C$32,0,10*ROW('Sanitation Data'!C5)))</f>
        <v/>
      </c>
      <c r="CO11" s="34" t="str">
        <f ca="1">+IF(OFFSET('Sanitation Data'!$C$33,0,10*ROW('Sanitation Data'!C5))="","",OFFSET('Sanitation Data'!$C$33,0,10*ROW('Sanitation Data'!C5)))</f>
        <v/>
      </c>
      <c r="CP11" s="34" t="str">
        <f ca="1">+IF(OFFSET('Sanitation Data'!$D$29,0,10*ROW('Sanitation Data'!D5))="","",OFFSET('Sanitation Data'!$D$29,0,10*ROW('Sanitation Data'!D5)))</f>
        <v/>
      </c>
      <c r="CQ11" s="34" t="str">
        <f ca="1">+IF(OFFSET('Sanitation Data'!$D$30,0,10*ROW('Sanitation Data'!D5))="","",OFFSET('Sanitation Data'!$D$30,0,10*ROW('Sanitation Data'!D5)))</f>
        <v/>
      </c>
      <c r="CR11" s="34" t="str">
        <f ca="1">+IF(OFFSET('Sanitation Data'!$D$31,0,10*ROW('Sanitation Data'!D5))="","",OFFSET('Sanitation Data'!$D$31,0,10*ROW('Sanitation Data'!D5)))</f>
        <v/>
      </c>
      <c r="CS11" s="34" t="str">
        <f ca="1">+IF(OFFSET('Sanitation Data'!$D$32,0,10*ROW('Sanitation Data'!D5))="","",OFFSET('Sanitation Data'!$D$32,0,10*ROW('Sanitation Data'!D5)))</f>
        <v/>
      </c>
      <c r="CT11" s="34" t="str">
        <f ca="1">+IF(OFFSET('Sanitation Data'!$D$33,0,10*ROW('Sanitation Data'!D5))="","",OFFSET('Sanitation Data'!$D$33,0,10*ROW('Sanitation Data'!D5)))</f>
        <v/>
      </c>
      <c r="CU11" s="34" t="str">
        <f ca="1">+IF(OFFSET('Sanitation Data'!$E$29,0,10*ROW('Sanitation Data'!E5))="","",OFFSET('Sanitation Data'!$E$29,0,10*ROW('Sanitation Data'!E5)))</f>
        <v/>
      </c>
      <c r="CV11" s="34" t="str">
        <f ca="1">+IF(OFFSET('Sanitation Data'!$E$30,0,10*ROW('Sanitation Data'!E5))="","",OFFSET('Sanitation Data'!$E$30,0,10*ROW('Sanitation Data'!E5)))</f>
        <v/>
      </c>
      <c r="CW11" s="34" t="str">
        <f ca="1">+IF(OFFSET('Sanitation Data'!$E$31,0,10*ROW('Sanitation Data'!E5))="","",OFFSET('Sanitation Data'!$E$31,0,10*ROW('Sanitation Data'!E5)))</f>
        <v/>
      </c>
      <c r="CX11" s="34" t="str">
        <f ca="1">+IF(OFFSET('Sanitation Data'!$E$32,0,10*ROW('Sanitation Data'!E5))="","",OFFSET('Sanitation Data'!$E$32,0,10*ROW('Sanitation Data'!E5)))</f>
        <v/>
      </c>
      <c r="CY11" s="34" t="str">
        <f ca="1">+IF(OFFSET('Sanitation Data'!$E$33,0,10*ROW('Sanitation Data'!E5))="","",OFFSET('Sanitation Data'!$E$33,0,10*ROW('Sanitation Data'!E5)))</f>
        <v/>
      </c>
      <c r="CZ11" s="34" t="str">
        <f ca="1">+IF(OFFSET('Sanitation Data'!$F$29,0,10*ROW('Sanitation Data'!F5))="","",OFFSET('Sanitation Data'!$F$29,0,10*ROW('Sanitation Data'!F5)))</f>
        <v/>
      </c>
      <c r="DA11" s="34" t="str">
        <f ca="1">+IF(OFFSET('Sanitation Data'!$F$30,0,10*ROW('Sanitation Data'!F5))="","",OFFSET('Sanitation Data'!$F$30,0,10*ROW('Sanitation Data'!F5)))</f>
        <v/>
      </c>
      <c r="DB11" s="34" t="str">
        <f ca="1">+IF(OFFSET('Sanitation Data'!$F$31,0,10*ROW('Sanitation Data'!F5))="","",OFFSET('Sanitation Data'!$F$31,0,10*ROW('Sanitation Data'!F5)))</f>
        <v/>
      </c>
      <c r="DC11" s="34" t="str">
        <f ca="1">+IF(OFFSET('Sanitation Data'!$F$32,0,10*ROW('Sanitation Data'!F5))="","",OFFSET('Sanitation Data'!$F$32,0,10*ROW('Sanitation Data'!F5)))</f>
        <v/>
      </c>
      <c r="DD11" s="34" t="str">
        <f ca="1">+IF(OFFSET('Sanitation Data'!$F$33,0,10*ROW('Sanitation Data'!F5))="","",OFFSET('Sanitation Data'!$F$33,0,10*ROW('Sanitation Data'!F5)))</f>
        <v/>
      </c>
      <c r="DE11" s="34" t="str">
        <f ca="1">+IF(OFFSET('Sanitation Data'!$G$29,0,10*ROW('Sanitation Data'!G5))="","",OFFSET('Sanitation Data'!$G$29,0,10*ROW('Sanitation Data'!G5)))</f>
        <v>Yes</v>
      </c>
      <c r="DF11" s="34" t="str">
        <f ca="1">+IF(OFFSET('Sanitation Data'!$G$30,0,10*ROW('Sanitation Data'!G5))="","",OFFSET('Sanitation Data'!$G$30,0,10*ROW('Sanitation Data'!G5)))</f>
        <v/>
      </c>
      <c r="DG11" s="34" t="str">
        <f ca="1">+IF(OFFSET('Sanitation Data'!$G$31,0,10*ROW('Sanitation Data'!G5))="","",OFFSET('Sanitation Data'!$G$31,0,10*ROW('Sanitation Data'!G5)))</f>
        <v/>
      </c>
      <c r="DH11" s="34" t="str">
        <f ca="1">+IF(OFFSET('Sanitation Data'!$G$32,0,10*ROW('Sanitation Data'!G5))="","",OFFSET('Sanitation Data'!$G$32,0,10*ROW('Sanitation Data'!G5)))</f>
        <v/>
      </c>
      <c r="DI11" s="34" t="str">
        <f ca="1">+IF(OFFSET('Sanitation Data'!$G$33,0,10*ROW('Sanitation Data'!G5))="","",OFFSET('Sanitation Data'!$G$33,0,10*ROW('Sanitation Data'!G5)))</f>
        <v/>
      </c>
      <c r="DJ11" s="34" t="str">
        <f ca="1">+IF(OFFSET('Sanitation Data'!$H$29,0,10*ROW('Sanitation Data'!H5))="","",OFFSET('Sanitation Data'!$H$29,0,10*ROW('Sanitation Data'!H5)))</f>
        <v>Yes</v>
      </c>
      <c r="DK11" s="34" t="str">
        <f ca="1">+IF(OFFSET('Sanitation Data'!$H$30,0,10*ROW('Sanitation Data'!H5))="","",OFFSET('Sanitation Data'!$H$30,0,10*ROW('Sanitation Data'!H5)))</f>
        <v/>
      </c>
      <c r="DL11" s="34" t="str">
        <f ca="1">+IF(OFFSET('Sanitation Data'!$H$31,0,10*ROW('Sanitation Data'!H5))="","",OFFSET('Sanitation Data'!$H$31,0,10*ROW('Sanitation Data'!H5)))</f>
        <v/>
      </c>
      <c r="DM11" s="34" t="str">
        <f ca="1">+IF(OFFSET('Sanitation Data'!$H$32,0,10*ROW('Sanitation Data'!H5))="","",OFFSET('Sanitation Data'!$H$32,0,10*ROW('Sanitation Data'!H5)))</f>
        <v/>
      </c>
      <c r="DN11" s="34" t="str">
        <f ca="1">+IF(OFFSET('Sanitation Data'!$H$33,0,10*ROW('Sanitation Data'!H5))="","",OFFSET('Sanitation Data'!$H$33,0,10*ROW('Sanitation Data'!H5)))</f>
        <v/>
      </c>
      <c r="DO11" s="34" t="str">
        <f ca="1">+IF(OFFSET('Hygiene Data'!$C$12,0,10*ROW('Hygiene Data'!C5))="","",OFFSET('Hygiene Data'!$C$12,0,10*ROW('Hygiene Data'!C5)))</f>
        <v/>
      </c>
      <c r="DP11" s="34" t="str">
        <f ca="1">+IF(OFFSET('Hygiene Data'!$C$13,0,10*ROW('Hygiene Data'!C5))="","",OFFSET('Hygiene Data'!$C$13,0,10*ROW('Hygiene Data'!C5)))</f>
        <v/>
      </c>
      <c r="DQ11" s="34" t="str">
        <f ca="1">+IF(OFFSET('Hygiene Data'!$C$14,0,10*ROW('Hygiene Data'!C5))="","",OFFSET('Hygiene Data'!$C$14,0,10*ROW('Hygiene Data'!C5)))</f>
        <v/>
      </c>
      <c r="DR11" s="34" t="str">
        <f ca="1">+IF(OFFSET('Hygiene Data'!$D$12,0,10*ROW('Hygiene Data'!D5))="","",OFFSET('Hygiene Data'!$D$12,0,10*ROW('Hygiene Data'!D5)))</f>
        <v/>
      </c>
      <c r="DS11" s="34" t="str">
        <f ca="1">+IF(OFFSET('Hygiene Data'!$D$13,0,10*ROW('Hygiene Data'!D5))="","",OFFSET('Hygiene Data'!$D$13,0,10*ROW('Hygiene Data'!D5)))</f>
        <v/>
      </c>
      <c r="DT11" s="34" t="str">
        <f ca="1">+IF(OFFSET('Hygiene Data'!$D$14,0,10*ROW('Hygiene Data'!D5))="","",OFFSET('Hygiene Data'!$D$14,0,10*ROW('Hygiene Data'!D5)))</f>
        <v/>
      </c>
      <c r="DU11" s="34" t="str">
        <f ca="1">+IF(OFFSET('Hygiene Data'!$E$12,0,10*ROW('Hygiene Data'!E5))="","",OFFSET('Hygiene Data'!$E$12,0,10*ROW('Hygiene Data'!E5)))</f>
        <v/>
      </c>
      <c r="DV11" s="34" t="str">
        <f ca="1">+IF(OFFSET('Hygiene Data'!$E$13,0,10*ROW('Hygiene Data'!E5))="","",OFFSET('Hygiene Data'!$E$13,0,10*ROW('Hygiene Data'!E5)))</f>
        <v/>
      </c>
      <c r="DW11" s="34" t="str">
        <f ca="1">+IF(OFFSET('Hygiene Data'!$E$14,0,10*ROW('Hygiene Data'!E5))="","",OFFSET('Hygiene Data'!$E$14,0,10*ROW('Hygiene Data'!E5)))</f>
        <v/>
      </c>
      <c r="DX11" s="34" t="str">
        <f ca="1">+IF(OFFSET('Hygiene Data'!$F$12,0,10*ROW('Hygiene Data'!F5))="","",OFFSET('Hygiene Data'!$F$12,0,10*ROW('Hygiene Data'!F5)))</f>
        <v/>
      </c>
      <c r="DY11" s="34" t="str">
        <f ca="1">+IF(OFFSET('Hygiene Data'!$F$13,0,10*ROW('Hygiene Data'!F5))="","",OFFSET('Hygiene Data'!$F$13,0,10*ROW('Hygiene Data'!F5)))</f>
        <v/>
      </c>
      <c r="DZ11" s="34" t="str">
        <f ca="1">+IF(OFFSET('Hygiene Data'!$F$14,0,10*ROW('Hygiene Data'!F5))="","",OFFSET('Hygiene Data'!$F$14,0,10*ROW('Hygiene Data'!F5)))</f>
        <v/>
      </c>
      <c r="EA11" s="34" t="str">
        <f ca="1">+IF(OFFSET('Hygiene Data'!$G$12,0,10*ROW('Hygiene Data'!G5))="","",OFFSET('Hygiene Data'!$G$12,0,10*ROW('Hygiene Data'!G5)))</f>
        <v/>
      </c>
      <c r="EB11" s="34" t="str">
        <f ca="1">+IF(OFFSET('Hygiene Data'!$G$13,0,10*ROW('Hygiene Data'!G5))="","",OFFSET('Hygiene Data'!$G$13,0,10*ROW('Hygiene Data'!G5)))</f>
        <v/>
      </c>
      <c r="EC11" s="34" t="str">
        <f ca="1">+IF(OFFSET('Hygiene Data'!$G$14,0,10*ROW('Hygiene Data'!G5))="","",OFFSET('Hygiene Data'!$G$14,0,10*ROW('Hygiene Data'!G5)))</f>
        <v/>
      </c>
      <c r="ED11" s="34" t="str">
        <f ca="1">+IF(OFFSET('Hygiene Data'!$H$12,0,10*ROW('Hygiene Data'!H5))="","",OFFSET('Hygiene Data'!$H$12,0,10*ROW('Hygiene Data'!H5)))</f>
        <v/>
      </c>
      <c r="EE11" s="34" t="str">
        <f ca="1">+IF(OFFSET('Hygiene Data'!$H$13,0,10*ROW('Hygiene Data'!H5))="","",OFFSET('Hygiene Data'!$H$13,0,10*ROW('Hygiene Data'!H5)))</f>
        <v/>
      </c>
      <c r="EF11" s="34" t="str">
        <f ca="1">+IF(OFFSET('Hygiene Data'!$H$14,0,10*ROW('Hygiene Data'!H5))="","",OFFSET('Hygiene Data'!$H$14,0,10*ROW('Hygiene Data'!H5)))</f>
        <v/>
      </c>
    </row>
    <row r="12" spans="1:136" x14ac:dyDescent="0.2">
      <c r="A12" s="50" t="str">
        <f ca="1">+IF(OFFSET('Water Data'!$B$1,0,10*ROW('Water Data'!B6))="","",OFFSET('Water Data'!$B$1,0,10*ROW('Water Data'!B6)))</f>
        <v>EMIS06</v>
      </c>
      <c r="B12" s="50" t="str">
        <f ca="1">+IF(OFFSET('Water Data'!$A$3,0,10*ROW('Water Data'!A6))="","",OFFSET('Water Data'!$A$3,0,10*ROW('Water Data'!A6)))</f>
        <v>EMIS</v>
      </c>
      <c r="C12" s="50">
        <f ca="1">+IF(OFFSET('Water Data'!$C$3,0,10*ROW('Water Data'!C6))="","",OFFSET('Water Data'!$C$3,0,10*ROW('Water Data'!C6)))</f>
        <v>2006</v>
      </c>
      <c r="D12" s="133" t="str">
        <f ca="1">+IF(AND(ISNUMBER(OFFSET('Water Data'!$C$5,0,10*ROW('Water Data'!C6))),BS12="Yes"),100-OFFSET('Water Data'!$C$5,0,10*ROW('Water Data'!C6)),IF(AND(ISNUMBER(OFFSET('Water Data'!$C$5,0,10*ROW('Water Data'!C6))),BS12="No",ISNUMBER(OFFSET('Water Data'!$C$5,0,10*ROW('Water Data'!C6)))),CONCATENATE("[",ROUND(100-OFFSET('Water Data'!$C$5,0,10*ROW('Water Data'!C6)),0),"]"),IF(AND(ISNUMBER(OFFSET('Water Data'!$C$5,0,10*ROW('Water Data'!C6))),BS12="",ISNUMBER(OFFSET('Water Data'!$C$5,0,10*ROW('Water Data'!C6)))),100-OFFSET('Water Data'!$C$5,0,10*ROW('Water Data'!C6)),NA())))</f>
        <v>[43]</v>
      </c>
      <c r="E12" s="133" t="e">
        <f ca="1">+IF(AND(ISNUMBER(OFFSET('Water Data'!$C$7,0,10*ROW('Water Data'!D6))),BT12="Yes"),OFFSET('Water Data'!$C$7,0,10*ROW('Water Data'!C6)),IF(AND(ISNUMBER(OFFSET('Water Data'!$C$7,0,10*ROW('Water Data'!C6))),BT12="No",ISNUMBER(OFFSET('Water Data'!$C$7,0,10*ROW('Water Data'!C6)))),CONCATENATE("[",ROUND(OFFSET('Water Data'!$C$7,0,10*ROW('Water Data'!C6)),0),"]"),IF(AND(ISNUMBER(OFFSET('Water Data'!$C$7,0,10*ROW('Water Data'!C6))),BT12="",ISNUMBER(OFFSET('Water Data'!$C$7,0,10*ROW('Water Data'!C6)))),OFFSET('Water Data'!$C$7,0,10*ROW('Water Data'!C6)),NA())))</f>
        <v>#N/A</v>
      </c>
      <c r="F12" s="133" t="e">
        <f ca="1">+IF(AND(ISNUMBER(OFFSET('Water Data'!$C$10,0,10*ROW('Water Data'!C6))),BU12="Yes"),OFFSET('Water Data'!$C$10,0,10*ROW('Water Data'!C6)),IF(AND(ISNUMBER(OFFSET('Water Data'!$C$10,0,10*ROW('Water Data'!C6))),BU12="No",ISNUMBER(OFFSET('Water Data'!$C$10,0,10*ROW('Water Data'!C6)))),CONCATENATE("[",ROUND(OFFSET('Water Data'!$C$10,0,10*ROW('Water Data'!C6)),0),"]"),IF(AND(ISNUMBER(OFFSET('Water Data'!$C$10,0,10*ROW('Water Data'!C6))),BU12="",ISNUMBER(OFFSET('Water Data'!$C$10,0,10*ROW('Water Data'!C6)))),OFFSET('Water Data'!$C$10,0,10*ROW('Water Data'!C6)),NA())))</f>
        <v>#N/A</v>
      </c>
      <c r="G12" s="133" t="e">
        <f ca="1">+IF(AND(ISNUMBER(OFFSET('Water Data'!$D$5,0,10*ROW('Water Data'!D6))),BV12="Yes"),100-OFFSET('Water Data'!$D$5,0,10*ROW('Water Data'!D6)),IF(AND(ISNUMBER(OFFSET('Water Data'!$D$5,0,10*ROW('Water Data'!D6))),BV12="No",ISNUMBER(OFFSET('Water Data'!$D$5,0,10*ROW('Water Data'!D6)))),CONCATENATE("[",ROUND(100-OFFSET('Water Data'!$D$5,0,10*ROW('Water Data'!D6)),0),"]"),IF(AND(ISNUMBER(OFFSET('Water Data'!$D$5,0,10*ROW('Water Data'!D6))),BV12="",ISNUMBER(OFFSET('Water Data'!$D$5,0,10*ROW('Water Data'!D6)))),100-OFFSET('Water Data'!$D$5,0,10*ROW('Water Data'!D6)),NA())))</f>
        <v>#N/A</v>
      </c>
      <c r="H12" s="133" t="e">
        <f ca="1">+IF(AND(ISNUMBER(OFFSET('Water Data'!$D$7,0,10*ROW('Water Data'!D6))),BW12="Yes"),OFFSET('Water Data'!$D$7,0,10*ROW('Water Data'!D6)),IF(AND(ISNUMBER(OFFSET('Water Data'!$D$7,0,10*ROW('Water Data'!D6))),BW12="No",ISNUMBER(OFFSET('Water Data'!$D$7,0,10*ROW('Water Data'!D6)))),CONCATENATE("[",ROUND(OFFSET('Water Data'!$C$7,0,10*ROW('Water Data'!D6)),0),"]"),IF(AND(ISNUMBER(OFFSET('Water Data'!$D$7,0,10*ROW('Water Data'!D6))),BW12="",ISNUMBER(OFFSET('Water Data'!$D$7,0,10*ROW('Water Data'!D6)))),OFFSET('Water Data'!$D$7,0,10*ROW('Water Data'!D6)),NA())))</f>
        <v>#N/A</v>
      </c>
      <c r="I12" s="133" t="e">
        <f ca="1">+IF(AND(ISNUMBER(OFFSET('Water Data'!$D$10,0,10*ROW('Water Data'!D6))),BX12="Yes"),OFFSET('Water Data'!$D$10,0,10*ROW('Water Data'!D6)),IF(AND(ISNUMBER(OFFSET('Water Data'!$D$10,0,10*ROW('Water Data'!D6))),BX12="No",ISNUMBER(OFFSET('Water Data'!$D$10,0,10*ROW('Water Data'!D6)))),CONCATENATE("[",ROUND(OFFSET('Water Data'!$D$10,0,10*ROW('Water Data'!D6)),0),"]"),IF(AND(ISNUMBER(OFFSET('Water Data'!$D$10,0,10*ROW('Water Data'!D6))),BX12="",ISNUMBER(OFFSET('Water Data'!$D$10,0,10*ROW('Water Data'!D6)))),OFFSET('Water Data'!$D$10,0,10*ROW('Water Data'!D6)),NA())))</f>
        <v>#N/A</v>
      </c>
      <c r="J12" s="133" t="e">
        <f ca="1">+IF(AND(ISNUMBER(OFFSET('Water Data'!$E$5,0,10*ROW('Water Data'!E6))),BY12="Yes"),100-OFFSET('Water Data'!$E$5,0,10*ROW('Water Data'!E6)),IF(AND(ISNUMBER(OFFSET('Water Data'!$E$5,0,10*ROW('Water Data'!E6))),BY12="No",ISNUMBER(OFFSET('Water Data'!$E$5,0,10*ROW('Water Data'!E6)))),CONCATENATE("[",ROUND(100-OFFSET('Water Data'!$E$5,0,10*ROW('Water Data'!E6)),0),"]"),IF(AND(ISNUMBER(OFFSET('Water Data'!$E$5,0,10*ROW('Water Data'!E6))),BY12="",ISNUMBER(OFFSET('Water Data'!$E$5,0,10*ROW('Water Data'!E6)))),100-OFFSET('Water Data'!$E$5,0,10*ROW('Water Data'!E6)),NA())))</f>
        <v>#N/A</v>
      </c>
      <c r="K12" s="133" t="e">
        <f ca="1">+IF(AND(ISNUMBER(OFFSET('Water Data'!$E$7,0,10*ROW('Water Data'!E6))),BZ12="Yes"),OFFSET('Water Data'!$E$7,0,10*ROW('Water Data'!E6)),IF(AND(ISNUMBER(OFFSET('Water Data'!$E$7,0,10*ROW('Water Data'!E6))),BZ12="No",ISNUMBER(OFFSET('Water Data'!$E$7,0,10*ROW('Water Data'!E6)))),CONCATENATE("[",ROUND(OFFSET('Water Data'!$E$7,0,10*ROW('Water Data'!E6)),0),"]"),IF(AND(ISNUMBER(OFFSET('Water Data'!$E$7,0,10*ROW('Water Data'!E6))),BZ12="",ISNUMBER(OFFSET('Water Data'!$E$7,0,10*ROW('Water Data'!E6)))),OFFSET('Water Data'!$E$7,0,10*ROW('Water Data'!E6)),NA())))</f>
        <v>#N/A</v>
      </c>
      <c r="L12" s="133" t="e">
        <f ca="1">+IF(AND(ISNUMBER(OFFSET('Water Data'!$E$10,0,10*ROW('Water Data'!E6))),CA12="Yes"),OFFSET('Water Data'!$E$10,0,10*ROW('Water Data'!E6)),IF(AND(ISNUMBER(OFFSET('Water Data'!$E$10,0,10*ROW('Water Data'!E6))),CA12="No",ISNUMBER(OFFSET('Water Data'!$E$10,0,10*ROW('Water Data'!E6)))),CONCATENATE("[",ROUND(OFFSET('Water Data'!$E$10,0,10*ROW('Water Data'!E6)),0),"]"),IF(AND(ISNUMBER(OFFSET('Water Data'!$E$10,0,10*ROW('Water Data'!E6))),CA12="",ISNUMBER(OFFSET('Water Data'!$E$10,0,10*ROW('Water Data'!E6)))),OFFSET('Water Data'!$E$10,0,10*ROW('Water Data'!E6)),NA())))</f>
        <v>#N/A</v>
      </c>
      <c r="M12" s="133" t="e">
        <f ca="1">+IF(AND(ISNUMBER(OFFSET('Water Data'!$F$5,0,10*ROW('Water Data'!F6))),CB12="Yes"),100-OFFSET('Water Data'!$F$5,0,10*ROW('Water Data'!F6)),IF(AND(ISNUMBER(OFFSET('Water Data'!$F$5,0,10*ROW('Water Data'!F6))),CB12="No",ISNUMBER(OFFSET('Water Data'!$F$5,0,10*ROW('Water Data'!F6)))),CONCATENATE("[",ROUND(100-OFFSET('Water Data'!$F$5,0,10*ROW('Water Data'!F6)),0),"]"),IF(AND(ISNUMBER(OFFSET('Water Data'!$F$5,0,10*ROW('Water Data'!F6))),CB12="",ISNUMBER(OFFSET('Water Data'!$F$5,0,10*ROW('Water Data'!F6)))),100-OFFSET('Water Data'!$F$5,0,10*ROW('Water Data'!F6)),NA())))</f>
        <v>#N/A</v>
      </c>
      <c r="N12" s="133" t="e">
        <f ca="1">+IF(AND(ISNUMBER(OFFSET('Water Data'!$F$7,0,10*ROW('Water Data'!F6))),CC12="Yes"),OFFSET('Water Data'!$F$7,0,10*ROW('Water Data'!F6)),IF(AND(ISNUMBER(OFFSET('Water Data'!$F$7,0,10*ROW('Water Data'!F6))),CC12="No",ISNUMBER(OFFSET('Water Data'!$F$7,0,10*ROW('Water Data'!F6)))),CONCATENATE("[",ROUND(OFFSET('Water Data'!$F$7,0,10*ROW('Water Data'!F6)),0),"]"),IF(AND(ISNUMBER(OFFSET('Water Data'!$F$7,0,10*ROW('Water Data'!F6))),CC12="",ISNUMBER(OFFSET('Water Data'!$F$7,0,10*ROW('Water Data'!F6)))),OFFSET('Water Data'!$F$7,0,10*ROW('Water Data'!F6)),NA())))</f>
        <v>#N/A</v>
      </c>
      <c r="O12" s="133" t="e">
        <f ca="1">+IF(AND(ISNUMBER(OFFSET('Water Data'!$F$10,0,10*ROW('Water Data'!F6))),CD12="Yes"),OFFSET('Water Data'!$F$10,0,10*ROW('Water Data'!F6)),IF(AND(ISNUMBER(OFFSET('Water Data'!$F$10,0,10*ROW('Water Data'!F6))),CD12="No",ISNUMBER(OFFSET('Water Data'!$F$10,0,10*ROW('Water Data'!F6)))),CONCATENATE("[",ROUND(OFFSET('Water Data'!$F$10,0,10*ROW('Water Data'!F6)),0),"]"),IF(AND(ISNUMBER(OFFSET('Water Data'!$F$10,0,10*ROW('Water Data'!F6))),CD12="",ISNUMBER(OFFSET('Water Data'!$F$10,0,10*ROW('Water Data'!F6)))),OFFSET('Water Data'!$F$10,0,10*ROW('Water Data'!F6)),NA())))</f>
        <v>#N/A</v>
      </c>
      <c r="P12" s="133" t="str">
        <f ca="1">+IF(AND(ISNUMBER(OFFSET('Water Data'!$G$5,0,10*ROW('Water Data'!G6))),CE12="Yes"),100-OFFSET('Water Data'!$G$5,0,10*ROW('Water Data'!G6)),IF(AND(ISNUMBER(OFFSET('Water Data'!$G$5,0,10*ROW('Water Data'!G6))),CE12="No",ISNUMBER(OFFSET('Water Data'!$G$5,0,10*ROW('Water Data'!G6)))),CONCATENATE("[",ROUND(100-OFFSET('Water Data'!$G$5,0,10*ROW('Water Data'!G6)),0),"]"),IF(AND(ISNUMBER(OFFSET('Water Data'!$G$5,0,10*ROW('Water Data'!G6))),CE12="",ISNUMBER(OFFSET('Water Data'!$G$5,0,10*ROW('Water Data'!G6)))),100-OFFSET('Water Data'!$G$5,0,10*ROW('Water Data'!G6)),NA())))</f>
        <v>[41]</v>
      </c>
      <c r="Q12" s="133" t="e">
        <f ca="1">+IF(AND(ISNUMBER(OFFSET('Water Data'!$G$7,0,10*ROW('Water Data'!G6))),CF12="Yes"),OFFSET('Water Data'!$G$7,0,10*ROW('Water Data'!G6)),IF(AND(ISNUMBER(OFFSET('Water Data'!$G$7,0,10*ROW('Water Data'!G6))),CF12="No",ISNUMBER(OFFSET('Water Data'!$G$7,0,10*ROW('Water Data'!G6)))),CONCATENATE("[",ROUND(OFFSET('Water Data'!$G$7,0,10*ROW('Water Data'!G6)),0),"]"),IF(AND(ISNUMBER(OFFSET('Water Data'!$G$7,0,10*ROW('Water Data'!G6))),CF12="",ISNUMBER(OFFSET('Water Data'!$G$7,0,10*ROW('Water Data'!G6)))),OFFSET('Water Data'!$G$7,0,10*ROW('Water Data'!G6)),NA())))</f>
        <v>#N/A</v>
      </c>
      <c r="R12" s="133" t="e">
        <f ca="1">+IF(AND(ISNUMBER(OFFSET('Water Data'!$G$10,0,10*ROW('Water Data'!G6))),CG12="Yes"),OFFSET('Water Data'!$G$10,0,10*ROW('Water Data'!G6)),IF(AND(ISNUMBER(OFFSET('Water Data'!$G$10,0,10*ROW('Water Data'!G6))),CG12="No",ISNUMBER(OFFSET('Water Data'!$G$10,0,10*ROW('Water Data'!G6)))),CONCATENATE("[",ROUND(OFFSET('Water Data'!$G$10,0,10*ROW('Water Data'!G6)),0),"]"),IF(AND(ISNUMBER(OFFSET('Water Data'!$G$10,0,10*ROW('Water Data'!G6))),CG12="",ISNUMBER(OFFSET('Water Data'!$G$10,0,10*ROW('Water Data'!G6)))),OFFSET('Water Data'!$G$10,0,10*ROW('Water Data'!G6)),NA())))</f>
        <v>#N/A</v>
      </c>
      <c r="S12" s="133" t="str">
        <f ca="1">+IF(AND(ISNUMBER(OFFSET('Water Data'!$H$5,0,10*ROW('Water Data'!H6))),CH12="Yes"),100-OFFSET('Water Data'!$H$5,0,10*ROW('Water Data'!H6)),IF(AND(ISNUMBER(OFFSET('Water Data'!$H$5,0,10*ROW('Water Data'!H6))),CH12="No",ISNUMBER(OFFSET('Water Data'!$H$5,0,10*ROW('Water Data'!H6)))),CONCATENATE("[",ROUND(100-OFFSET('Water Data'!$H$5,0,10*ROW('Water Data'!H6)),0),"]"),IF(AND(ISNUMBER(OFFSET('Water Data'!$H$5,0,10*ROW('Water Data'!H6))),CH12="",ISNUMBER(OFFSET('Water Data'!$H$5,0,10*ROW('Water Data'!H6)))),100-OFFSET('Water Data'!$H$5,0,10*ROW('Water Data'!H6)),NA())))</f>
        <v>[77]</v>
      </c>
      <c r="T12" s="133" t="e">
        <f ca="1">+IF(AND(ISNUMBER(OFFSET('Water Data'!$H$7,0,10*ROW('Water Data'!H6))),CI12="Yes"),OFFSET('Water Data'!$H$7,0,10*ROW('Water Data'!H6)),IF(AND(ISNUMBER(OFFSET('Water Data'!$H$7,0,10*ROW('Water Data'!H6))),CI12="No",ISNUMBER(OFFSET('Water Data'!$H$7,0,10*ROW('Water Data'!H6)))),CONCATENATE("[",ROUND(OFFSET('Water Data'!$H$7,0,10*ROW('Water Data'!H6)),0),"]"),IF(AND(ISNUMBER(OFFSET('Water Data'!$H$7,0,10*ROW('Water Data'!H6))),CI12="",ISNUMBER(OFFSET('Water Data'!$H$7,0,10*ROW('Water Data'!H6)))),OFFSET('Water Data'!$H$7,0,10*ROW('Water Data'!H6)),NA())))</f>
        <v>#N/A</v>
      </c>
      <c r="U12" s="133" t="e">
        <f ca="1">+IF(AND(ISNUMBER(OFFSET('Water Data'!$H$10,0,10*ROW('Water Data'!H6))),CJ12="Yes"),OFFSET('Water Data'!$H$10,0,10*ROW('Water Data'!H6)),IF(AND(ISNUMBER(OFFSET('Water Data'!$H$10,0,10*ROW('Water Data'!H6))),CJ12="No",ISNUMBER(OFFSET('Water Data'!$H$10,0,10*ROW('Water Data'!H6)))),CONCATENATE("[",ROUND(OFFSET('Water Data'!$H$10,0,10*ROW('Water Data'!H6)),0),"]"),IF(AND(ISNUMBER(OFFSET('Water Data'!$H$10,0,10*ROW('Water Data'!H6))),CJ12="",ISNUMBER(OFFSET('Water Data'!$H$10,0,10*ROW('Water Data'!H6)))),OFFSET('Water Data'!$H$10,0,10*ROW('Water Data'!H6)),NA())))</f>
        <v>#N/A</v>
      </c>
      <c r="V12" s="134" t="str">
        <f ca="1">+IF(AND(ISNUMBER(OFFSET('Sanitation Data'!$C$5,0,10*ROW('Sanitation Data'!C6))),CK12="Yes"),100-OFFSET('Sanitation Data'!$C$5,0,10*ROW('Sanitation Data'!C6)),IF(AND(ISNUMBER(OFFSET('Sanitation Data'!$C$5,0,10*ROW('Sanitation Data'!C6))),CK12="No",ISNUMBER(OFFSET('Sanitation Data'!$C$5,0,10*ROW('Sanitation Data'!C6)))),CONCATENATE("[",ROUND(100-OFFSET('Sanitation Data'!$C$5,0,10*ROW('Sanitation Data'!C6)),0),"]"),IF(AND(ISNUMBER(OFFSET('Sanitation Data'!$C$5,0,10*ROW('Sanitation Data'!C6))),CK12="",ISNUMBER(OFFSET('Sanitation Data'!$C$5,0,10*ROW('Sanitation Data'!C6)))),100-OFFSET('Sanitation Data'!$C$5,0,10*ROW('Sanitation Data'!C6)),NA())))</f>
        <v>[74]</v>
      </c>
      <c r="W12" s="134" t="e">
        <f ca="1">+IF(AND(ISNUMBER(OFFSET('Sanitation Data'!$C$7,0,10*ROW('Sanitation Data'!C6))),CL12="Yes"),OFFSET('Sanitation Data'!$C$7,0,10*ROW('Sanitation Data'!C6)),IF(AND(ISNUMBER(OFFSET('Sanitation Data'!$C$7,0,10*ROW('Sanitation Data'!C6))),CL12="No",ISNUMBER(OFFSET('Sanitation Data'!$C$7,0,10*ROW('Sanitation Data'!C6)))),CONCATENATE("[",ROUND(OFFSET('Sanitation Data'!$C$7,0,10*ROW('Sanitation Data'!C6)),0),"]"),IF(AND(ISNUMBER(OFFSET('Sanitation Data'!$C$7,0,10*ROW('Sanitation Data'!C6))),CL12="",ISNUMBER(OFFSET('Sanitation Data'!$C$7,0,10*ROW('Sanitation Data'!C6)))),OFFSET('Sanitation Data'!$C$7,0,10*ROW('Sanitation Data'!C6)),NA())))</f>
        <v>#N/A</v>
      </c>
      <c r="X12" s="134" t="e">
        <f ca="1">+IF(AND(ISNUMBER(OFFSET('Sanitation Data'!$C$11,0,10*ROW('Sanitation Data'!C6))),CM12="Yes"),OFFSET('Sanitation Data'!$C$11,0,10*ROW('Sanitation Data'!C6)),IF(AND(ISNUMBER(OFFSET('Sanitation Data'!$C$11,0,10*ROW('Sanitation Data'!C6))),CM12="No",ISNUMBER(OFFSET('Sanitation Data'!$C$11,0,10*ROW('Sanitation Data'!C6)))),CONCATENATE("[",ROUND(OFFSET('Sanitation Data'!$C$11,0,10*ROW('Sanitation Data'!C6)),0),"]"),IF(AND(ISNUMBER(OFFSET('Sanitation Data'!$C$11,0,10*ROW('Sanitation Data'!C6))),CM12="",ISNUMBER(OFFSET('Sanitation Data'!$C$11,0,10*ROW('Sanitation Data'!C6)))),OFFSET('Sanitation Data'!$C$11,0,10*ROW('Sanitation Data'!C6)),NA())))</f>
        <v>#N/A</v>
      </c>
      <c r="Y12" s="134" t="e">
        <f ca="1">+IF(AND(ISNUMBER(OFFSET('Sanitation Data'!$C$12,0,10*ROW('Sanitation Data'!C6))),CN12="Yes"),OFFSET('Sanitation Data'!$C$12,0,10*ROW('Sanitation Data'!C6)),IF(AND(ISNUMBER(OFFSET('Sanitation Data'!$C$12,0,10*ROW('Sanitation Data'!C6))),CN12="No",ISNUMBER(OFFSET('Sanitation Data'!$C$12,0,10*ROW('Sanitation Data'!C6)))),CONCATENATE("[",ROUND(OFFSET('Sanitation Data'!$C$12,0,10*ROW('Sanitation Data'!C6)),0),"]"),IF(AND(ISNUMBER(OFFSET('Sanitation Data'!$C$12,0,10*ROW('Sanitation Data'!C6))),CN12="",ISNUMBER(OFFSET('Sanitation Data'!$C$12,0,10*ROW('Sanitation Data'!C6)))),OFFSET('Sanitation Data'!$C$12,0,10*ROW('Sanitation Data'!C6)),NA())))</f>
        <v>#N/A</v>
      </c>
      <c r="Z12" s="134" t="e">
        <f ca="1">+IF(AND(ISNUMBER(OFFSET('Sanitation Data'!$C$13,0,10*ROW('Sanitation Data'!C6))),CO12="Yes"),OFFSET('Sanitation Data'!$C$13,0,10*ROW('Sanitation Data'!C6)),IF(AND(ISNUMBER(OFFSET('Sanitation Data'!$C$13,0,10*ROW('Sanitation Data'!C6))),CO12="No",ISNUMBER(OFFSET('Sanitation Data'!$C$13,0,10*ROW('Sanitation Data'!C6)))),CONCATENATE("[",ROUND(OFFSET('Sanitation Data'!$C$13,0,10*ROW('Sanitation Data'!C6)),0),"]"),IF(AND(ISNUMBER(OFFSET('Sanitation Data'!$C$13,0,10*ROW('Sanitation Data'!C6))),CO12="",ISNUMBER(OFFSET('Sanitation Data'!$C$13,0,10*ROW('Sanitation Data'!C6)))),OFFSET('Sanitation Data'!$C$13,0,10*ROW('Sanitation Data'!C6)),NA())))</f>
        <v>#N/A</v>
      </c>
      <c r="AA12" s="134" t="e">
        <f ca="1">+IF(AND(ISNUMBER(OFFSET('Sanitation Data'!$D$5,0,10*ROW('Sanitation Data'!D6))),CP12="Yes"),100-OFFSET('Sanitation Data'!$D$5,0,10*ROW('Sanitation Data'!D6)),IF(AND(ISNUMBER(OFFSET('Sanitation Data'!$D$5,0,10*ROW('Sanitation Data'!D6))),CP12="No",ISNUMBER(OFFSET('Sanitation Data'!$D$5,0,10*ROW('Sanitation Data'!D6)))),CONCATENATE("[",ROUND(100-OFFSET('Sanitation Data'!$D$5,0,10*ROW('Sanitation Data'!D6)),0),"]"),IF(AND(ISNUMBER(OFFSET('Sanitation Data'!$D$5,0,10*ROW('Sanitation Data'!D6))),CP12="",ISNUMBER(OFFSET('Sanitation Data'!$D$5,0,10*ROW('Sanitation Data'!D6)))),100-OFFSET('Sanitation Data'!$D$5,0,10*ROW('Sanitation Data'!D6)),NA())))</f>
        <v>#N/A</v>
      </c>
      <c r="AB12" s="134" t="e">
        <f ca="1">+IF(AND(ISNUMBER(OFFSET('Sanitation Data'!$D$7,0,10*ROW('Sanitation Data'!D6))),CQ12="Yes"),OFFSET('Sanitation Data'!$D$7,0,10*ROW('Sanitation Data'!G6)),IF(AND(ISNUMBER(OFFSET('Sanitation Data'!$D$7,0,10*ROW('Sanitation Data'!D6))),CQ12="No",ISNUMBER(OFFSET('Sanitation Data'!$D$7,0,10*ROW('Sanitation Data'!D6)))),CONCATENATE("[",ROUND(OFFSET('Sanitation Data'!$D$7,0,10*ROW('Sanitation Data'!D6)),0),"]"),IF(AND(ISNUMBER(OFFSET('Sanitation Data'!$D$7,0,10*ROW('Sanitation Data'!D6))),CQ12="",ISNUMBER(OFFSET('Sanitation Data'!$D$7,0,10*ROW('Sanitation Data'!D6)))),OFFSET('Sanitation Data'!$D$7,0,10*ROW('Sanitation Data'!D6)),NA())))</f>
        <v>#N/A</v>
      </c>
      <c r="AC12" s="134" t="e">
        <f ca="1">+IF(AND(ISNUMBER(OFFSET('Sanitation Data'!$D$11,0,10*ROW('Sanitation Data'!D6))),CR12="Yes"),OFFSET('Sanitation Data'!$D$11,0,10*ROW('Sanitation Data'!D6)),IF(AND(ISNUMBER(OFFSET('Sanitation Data'!$D$11,0,10*ROW('Sanitation Data'!D6))),CR12="No",ISNUMBER(OFFSET('Sanitation Data'!$D$11,0,10*ROW('Sanitation Data'!D6)))),CONCATENATE("[",ROUND(OFFSET('Sanitation Data'!$D$11,0,10*ROW('Sanitation Data'!D6)),0),"]"),IF(AND(ISNUMBER(OFFSET('Sanitation Data'!$D$11,0,10*ROW('Sanitation Data'!D6))),CR12="",ISNUMBER(OFFSET('Sanitation Data'!$D$11,0,10*ROW('Sanitation Data'!D6)))),OFFSET('Sanitation Data'!$D$11,0,10*ROW('Sanitation Data'!D6)),NA())))</f>
        <v>#N/A</v>
      </c>
      <c r="AD12" s="134" t="e">
        <f ca="1">+IF(AND(ISNUMBER(OFFSET('Sanitation Data'!$D$12,0,10*ROW('Sanitation Data'!D6))),CS12="Yes"),OFFSET('Sanitation Data'!$D$12,0,10*ROW('Sanitation Data'!D6)),IF(AND(ISNUMBER(OFFSET('Sanitation Data'!$D$12,0,10*ROW('Sanitation Data'!D6))),CS12="No",ISNUMBER(OFFSET('Sanitation Data'!$D$12,0,10*ROW('Sanitation Data'!D6)))),CONCATENATE("[",ROUND(OFFSET('Sanitation Data'!$D$12,0,10*ROW('Sanitation Data'!D6)),0),"]"),IF(AND(ISNUMBER(OFFSET('Sanitation Data'!$D$12,0,10*ROW('Sanitation Data'!D6))),CS12="",ISNUMBER(OFFSET('Sanitation Data'!$D$12,0,10*ROW('Sanitation Data'!D6)))),OFFSET('Sanitation Data'!$D$12,0,10*ROW('Sanitation Data'!D6)),NA())))</f>
        <v>#N/A</v>
      </c>
      <c r="AE12" s="134" t="e">
        <f ca="1">+IF(AND(ISNUMBER(OFFSET('Sanitation Data'!$D$13,0,10*ROW('Sanitation Data'!D6))),CT12="Yes"),OFFSET('Sanitation Data'!$D$13,0,10*ROW('Sanitation Data'!D6)),IF(AND(ISNUMBER(OFFSET('Sanitation Data'!$D$13,0,10*ROW('Sanitation Data'!D6))),CT12="No",ISNUMBER(OFFSET('Sanitation Data'!$D$13,0,10*ROW('Sanitation Data'!D6)))),CONCATENATE("[",ROUND(OFFSET('Sanitation Data'!$D$13,0,10*ROW('Sanitation Data'!D6)),0),"]"),IF(AND(ISNUMBER(OFFSET('Sanitation Data'!$D$13,0,10*ROW('Sanitation Data'!D6))),CT12="",ISNUMBER(OFFSET('Sanitation Data'!$D$13,0,10*ROW('Sanitation Data'!D6)))),OFFSET('Sanitation Data'!$D$13,0,10*ROW('Sanitation Data'!D6)),NA())))</f>
        <v>#N/A</v>
      </c>
      <c r="AF12" s="134" t="e">
        <f ca="1">+IF(AND(ISNUMBER(OFFSET('Sanitation Data'!$E$5,0,10*ROW('Sanitation Data'!E6))),CU12="Yes"),100-OFFSET('Sanitation Data'!$E$5,0,10*ROW('Sanitation Data'!E6)),IF(AND(ISNUMBER(OFFSET('Sanitation Data'!$E$5,0,10*ROW('Sanitation Data'!E6))),CU12="No",ISNUMBER(OFFSET('Sanitation Data'!$E$5,0,10*ROW('Sanitation Data'!E6)))),CONCATENATE("[",ROUND(100-OFFSET('Sanitation Data'!$E$5,0,10*ROW('Sanitation Data'!E6)),0),"]"),IF(AND(ISNUMBER(OFFSET('Sanitation Data'!$E$5,0,10*ROW('Sanitation Data'!E6))),CU12="",ISNUMBER(OFFSET('Sanitation Data'!$E$5,0,10*ROW('Sanitation Data'!E6)))),100-OFFSET('Sanitation Data'!$E$5,0,10*ROW('Sanitation Data'!E6)),NA())))</f>
        <v>#N/A</v>
      </c>
      <c r="AG12" s="134" t="e">
        <f ca="1">+IF(AND(ISNUMBER(OFFSET('Sanitation Data'!$E$7,0,10*ROW('Sanitation Data'!E6))),CV12="Yes"),OFFSET('Sanitation Data'!$E$7,0,10*ROW('Sanitation Data'!E6)),IF(AND(ISNUMBER(OFFSET('Sanitation Data'!$E$7,0,10*ROW('Sanitation Data'!E6))),CV12="No",ISNUMBER(OFFSET('Sanitation Data'!$E$7,0,10*ROW('Sanitation Data'!E6)))),CONCATENATE("[",ROUND(OFFSET('Sanitation Data'!$E$7,0,10*ROW('Sanitation Data'!E6)),0),"]"),IF(AND(ISNUMBER(OFFSET('Sanitation Data'!$E$7,0,10*ROW('Sanitation Data'!E6))),CV12="",ISNUMBER(OFFSET('Sanitation Data'!$E$7,0,10*ROW('Sanitation Data'!E6)))),OFFSET('Sanitation Data'!$E$7,0,10*ROW('Sanitation Data'!E6)),NA())))</f>
        <v>#N/A</v>
      </c>
      <c r="AH12" s="134" t="e">
        <f ca="1">+IF(AND(ISNUMBER(OFFSET('Sanitation Data'!$E$11,0,10*ROW('Sanitation Data'!E6))),CW12="Yes"),OFFSET('Sanitation Data'!$E$11,0,10*ROW('Sanitation Data'!E6)),IF(AND(ISNUMBER(OFFSET('Sanitation Data'!$E$11,0,10*ROW('Sanitation Data'!E6))),CW12="No",ISNUMBER(OFFSET('Sanitation Data'!$E$11,0,10*ROW('Sanitation Data'!E6)))),CONCATENATE("[",ROUND(OFFSET('Sanitation Data'!$E$11,0,10*ROW('Sanitation Data'!E6)),0),"]"),IF(AND(ISNUMBER(OFFSET('Sanitation Data'!$E$11,0,10*ROW('Sanitation Data'!E6))),CW12="",ISNUMBER(OFFSET('Sanitation Data'!$E$11,0,10*ROW('Sanitation Data'!E6)))),OFFSET('Sanitation Data'!$E$11,0,10*ROW('Sanitation Data'!E6)),NA())))</f>
        <v>#N/A</v>
      </c>
      <c r="AI12" s="134" t="e">
        <f ca="1">+IF(AND(ISNUMBER(OFFSET('Sanitation Data'!$E$12,0,10*ROW('Sanitation Data'!E6))),CX12="Yes"),OFFSET('Sanitation Data'!$E$12,0,10*ROW('Sanitation Data'!E6)),IF(AND(ISNUMBER(OFFSET('Sanitation Data'!$E$12,0,10*ROW('Sanitation Data'!E6))),CX12="No",ISNUMBER(OFFSET('Sanitation Data'!$E$12,0,10*ROW('Sanitation Data'!E6)))),CONCATENATE("[",ROUND(OFFSET('Sanitation Data'!$E$12,0,10*ROW('Sanitation Data'!E6)),0),"]"),IF(AND(ISNUMBER(OFFSET('Sanitation Data'!$E$12,0,10*ROW('Sanitation Data'!E6))),CX12="",ISNUMBER(OFFSET('Sanitation Data'!$E$12,0,10*ROW('Sanitation Data'!E6)))),OFFSET('Sanitation Data'!$E$12,0,10*ROW('Sanitation Data'!E6)),NA())))</f>
        <v>#N/A</v>
      </c>
      <c r="AJ12" s="134" t="e">
        <f ca="1">+IF(AND(ISNUMBER(OFFSET('Sanitation Data'!$E$13,0,10*ROW('Sanitation Data'!E6))),CY12="Yes"),OFFSET('Sanitation Data'!$E$13,0,10*ROW('Sanitation Data'!E6)),IF(AND(ISNUMBER(OFFSET('Sanitation Data'!$E$13,0,10*ROW('Sanitation Data'!E6))),CY12="No",ISNUMBER(OFFSET('Sanitation Data'!$E$13,0,10*ROW('Sanitation Data'!E6)))),CONCATENATE("[",ROUND(OFFSET('Sanitation Data'!$E$13,0,10*ROW('Sanitation Data'!E6)),0),"]"),IF(AND(ISNUMBER(OFFSET('Sanitation Data'!$E$13,0,10*ROW('Sanitation Data'!E6))),CY12="",ISNUMBER(OFFSET('Sanitation Data'!$E$13,0,10*ROW('Sanitation Data'!E6)))),OFFSET('Sanitation Data'!$E$13,0,10*ROW('Sanitation Data'!E6)),NA())))</f>
        <v>#N/A</v>
      </c>
      <c r="AK12" s="134" t="e">
        <f ca="1">+IF(AND(ISNUMBER(OFFSET('Sanitation Data'!$F$5,0,10*ROW('Sanitation Data'!F6))),CZ12="Yes"),100-OFFSET('Sanitation Data'!$F$5,0,10*ROW('Sanitation Data'!F6)),IF(AND(ISNUMBER(OFFSET('Sanitation Data'!$F$5,0,10*ROW('Sanitation Data'!F6))),CZ12="No",ISNUMBER(OFFSET('Sanitation Data'!$F$5,0,10*ROW('Sanitation Data'!F6)))),CONCATENATE("[",ROUND(100-OFFSET('Sanitation Data'!$F$5,0,10*ROW('Sanitation Data'!F6)),0),"]"),IF(AND(ISNUMBER(OFFSET('Sanitation Data'!$F$5,0,10*ROW('Sanitation Data'!F6))),CZ12="",ISNUMBER(OFFSET('Sanitation Data'!$F$5,0,10*ROW('Sanitation Data'!F6)))),100-OFFSET('Sanitation Data'!$F$5,0,10*ROW('Sanitation Data'!F6)),NA())))</f>
        <v>#N/A</v>
      </c>
      <c r="AL12" s="134" t="e">
        <f ca="1">+IF(AND(ISNUMBER(OFFSET('Sanitation Data'!$F$7,0,10*ROW('Sanitation Data'!F6))),DA12="Yes"),OFFSET('Sanitation Data'!$F$7,0,10*ROW('Sanitation Data'!F6)),IF(AND(ISNUMBER(OFFSET('Sanitation Data'!$F$7,0,10*ROW('Sanitation Data'!F6))),DA12="No",ISNUMBER(OFFSET('Sanitation Data'!$F$7,0,10*ROW('Sanitation Data'!F6)))),CONCATENATE("[",ROUND(OFFSET('Sanitation Data'!$F$7,0,10*ROW('Sanitation Data'!F6)),0),"]"),IF(AND(ISNUMBER(OFFSET('Sanitation Data'!$F$7,0,10*ROW('Sanitation Data'!F6))),DA12="",ISNUMBER(OFFSET('Sanitation Data'!$F$7,0,10*ROW('Sanitation Data'!F6)))),OFFSET('Sanitation Data'!$F$7,0,10*ROW('Sanitation Data'!F6)),NA())))</f>
        <v>#N/A</v>
      </c>
      <c r="AM12" s="134" t="e">
        <f ca="1">+IF(AND(ISNUMBER(OFFSET('Sanitation Data'!$F$11,0,10*ROW('Sanitation Data'!F6))),DB12="Yes"),OFFSET('Sanitation Data'!$F$11,0,10*ROW('Sanitation Data'!F6)),IF(AND(ISNUMBER(OFFSET('Sanitation Data'!$F$11,0,10*ROW('Sanitation Data'!F6))),DB12="No",ISNUMBER(OFFSET('Sanitation Data'!$F$11,0,10*ROW('Sanitation Data'!F6)))),CONCATENATE("[",ROUND(OFFSET('Sanitation Data'!$F$11,0,10*ROW('Sanitation Data'!F6)),0),"]"),IF(AND(ISNUMBER(OFFSET('Sanitation Data'!$F$11,0,10*ROW('Sanitation Data'!F6))),DB12="",ISNUMBER(OFFSET('Sanitation Data'!$F$11,0,10*ROW('Sanitation Data'!F6)))),OFFSET('Sanitation Data'!$F$11,0,10*ROW('Sanitation Data'!F6)),NA())))</f>
        <v>#N/A</v>
      </c>
      <c r="AN12" s="134" t="e">
        <f ca="1">+IF(AND(ISNUMBER(OFFSET('Sanitation Data'!$F$12,0,10*ROW('Sanitation Data'!F6))),DC12="Yes"),OFFSET('Sanitation Data'!$F$12,0,10*ROW('Sanitation Data'!F6)),IF(AND(ISNUMBER(OFFSET('Sanitation Data'!$F$12,0,10*ROW('Sanitation Data'!F6))),DC12="No",ISNUMBER(OFFSET('Sanitation Data'!$F$12,0,10*ROW('Sanitation Data'!F6)))),CONCATENATE("[",ROUND(OFFSET('Sanitation Data'!$F$12,0,10*ROW('Sanitation Data'!F6)),0),"]"),IF(AND(ISNUMBER(OFFSET('Sanitation Data'!$F$12,0,10*ROW('Sanitation Data'!F6))),DC12="",ISNUMBER(OFFSET('Sanitation Data'!$F$12,0,10*ROW('Sanitation Data'!F6)))),OFFSET('Sanitation Data'!$F$12,0,10*ROW('Sanitation Data'!F6)),NA())))</f>
        <v>#N/A</v>
      </c>
      <c r="AO12" s="134" t="e">
        <f ca="1">+IF(AND(ISNUMBER(OFFSET('Sanitation Data'!$F$13,0,10*ROW('Sanitation Data'!F6))),DD12="Yes"),OFFSET('Sanitation Data'!$F$13,0,10*ROW('Sanitation Data'!F6)),IF(AND(ISNUMBER(OFFSET('Sanitation Data'!$F$13,0,10*ROW('Sanitation Data'!F6))),DD12="No",ISNUMBER(OFFSET('Sanitation Data'!$F$13,0,10*ROW('Sanitation Data'!F6)))),CONCATENATE("[",ROUND(OFFSET('Sanitation Data'!$F$13,0,10*ROW('Sanitation Data'!F6)),0),"]"),IF(AND(ISNUMBER(OFFSET('Sanitation Data'!$F$13,0,10*ROW('Sanitation Data'!F6))),DD12="",ISNUMBER(OFFSET('Sanitation Data'!$F$13,0,10*ROW('Sanitation Data'!F6)))),OFFSET('Sanitation Data'!$F$13,0,10*ROW('Sanitation Data'!F6)),NA())))</f>
        <v>#N/A</v>
      </c>
      <c r="AP12" s="134" t="str">
        <f ca="1">+IF(AND(ISNUMBER(OFFSET('Sanitation Data'!$G$5,0,10*ROW('Sanitation Data'!G6))),DE12="Yes"),100-OFFSET('Sanitation Data'!$G$5,0,10*ROW('Sanitation Data'!G6)),IF(AND(ISNUMBER(OFFSET('Sanitation Data'!$G$5,0,10*ROW('Sanitation Data'!G6))),DE12="No",ISNUMBER(OFFSET('Sanitation Data'!$G$5,0,10*ROW('Sanitation Data'!G6)))),CONCATENATE("[",ROUND(100-OFFSET('Sanitation Data'!$G$5,0,10*ROW('Sanitation Data'!G6)),0),"]"),IF(AND(ISNUMBER(OFFSET('Sanitation Data'!$G$5,0,10*ROW('Sanitation Data'!G6))),DE12="",ISNUMBER(OFFSET('Sanitation Data'!$G$5,0,10*ROW('Sanitation Data'!G6)))),100-OFFSET('Sanitation Data'!$G$5,0,10*ROW('Sanitation Data'!G6)),NA())))</f>
        <v>[73]</v>
      </c>
      <c r="AQ12" s="134" t="e">
        <f ca="1">+IF(AND(ISNUMBER(OFFSET('Sanitation Data'!$G$7,0,10*ROW('Sanitation Data'!G6))),DF12="Yes"),OFFSET('Sanitation Data'!$G$7,0,10*ROW('Sanitation Data'!G6)),IF(AND(ISNUMBER(OFFSET('Sanitation Data'!$G$7,0,10*ROW('Sanitation Data'!G6))),DF12="No",ISNUMBER(OFFSET('Sanitation Data'!$G$7,0,10*ROW('Sanitation Data'!G6)))),CONCATENATE("[",ROUND(OFFSET('Sanitation Data'!$G$7,0,10*ROW('Sanitation Data'!G6)),0),"]"),IF(AND(ISNUMBER(OFFSET('Sanitation Data'!$G$7,0,10*ROW('Sanitation Data'!G6))),DF12="",ISNUMBER(OFFSET('Sanitation Data'!$G$7,0,10*ROW('Sanitation Data'!G6)))),OFFSET('Sanitation Data'!$G$7,0,10*ROW('Sanitation Data'!G6)),NA())))</f>
        <v>#N/A</v>
      </c>
      <c r="AR12" s="134" t="e">
        <f ca="1">+IF(AND(ISNUMBER(OFFSET('Sanitation Data'!$G$11,0,10*ROW('Sanitation Data'!G6))),DG12="Yes"),OFFSET('Sanitation Data'!$G$11,0,10*ROW('Sanitation Data'!G6)),IF(AND(ISNUMBER(OFFSET('Sanitation Data'!$G$11,0,10*ROW('Sanitation Data'!G6))),DG12="No",ISNUMBER(OFFSET('Sanitation Data'!$G$11,0,10*ROW('Sanitation Data'!G6)))),CONCATENATE("[",ROUND(OFFSET('Sanitation Data'!$G$11,0,10*ROW('Sanitation Data'!G6)),0),"]"),IF(AND(ISNUMBER(OFFSET('Sanitation Data'!$G$11,0,10*ROW('Sanitation Data'!G6))),DG12="",ISNUMBER(OFFSET('Sanitation Data'!$G$11,0,10*ROW('Sanitation Data'!G6)))),OFFSET('Sanitation Data'!$G$11,0,10*ROW('Sanitation Data'!G6)),NA())))</f>
        <v>#N/A</v>
      </c>
      <c r="AS12" s="134" t="e">
        <f ca="1">+IF(AND(ISNUMBER(OFFSET('Sanitation Data'!$G$12,0,10*ROW('Sanitation Data'!G6))),DH12="Yes"),OFFSET('Sanitation Data'!$G$12,0,10*ROW('Sanitation Data'!G6)),IF(AND(ISNUMBER(OFFSET('Sanitation Data'!$G$12,0,10*ROW('Sanitation Data'!G6))),DH12="No",ISNUMBER(OFFSET('Sanitation Data'!$G$12,0,10*ROW('Sanitation Data'!G6)))),CONCATENATE("[",ROUND(OFFSET('Sanitation Data'!$G$12,0,10*ROW('Sanitation Data'!G6)),0),"]"),IF(AND(ISNUMBER(OFFSET('Sanitation Data'!$G$12,0,10*ROW('Sanitation Data'!G6))),DH12="",ISNUMBER(OFFSET('Sanitation Data'!$G$12,0,10*ROW('Sanitation Data'!G6)))),OFFSET('Sanitation Data'!$G$12,0,10*ROW('Sanitation Data'!G6)),NA())))</f>
        <v>#N/A</v>
      </c>
      <c r="AT12" s="134" t="e">
        <f ca="1">+IF(AND(ISNUMBER(OFFSET('Sanitation Data'!$G$13,0,10*ROW('Sanitation Data'!G6))),DI12="Yes"),OFFSET('Sanitation Data'!$G$13,0,10*ROW('Sanitation Data'!G6)),IF(AND(ISNUMBER(OFFSET('Sanitation Data'!$G$13,0,10*ROW('Sanitation Data'!G6))),DI12="No",ISNUMBER(OFFSET('Sanitation Data'!$G$13,0,10*ROW('Sanitation Data'!G6)))),CONCATENATE("[",ROUND(OFFSET('Sanitation Data'!$G$13,0,10*ROW('Sanitation Data'!G6)),0),"]"),IF(AND(ISNUMBER(OFFSET('Sanitation Data'!$G$13,0,10*ROW('Sanitation Data'!G6))),DI12="",ISNUMBER(OFFSET('Sanitation Data'!$G$13,0,10*ROW('Sanitation Data'!G6)))),OFFSET('Sanitation Data'!$G$13,0,10*ROW('Sanitation Data'!G6)),NA())))</f>
        <v>#N/A</v>
      </c>
      <c r="AU12" s="134" t="str">
        <f ca="1">+IF(AND(ISNUMBER(OFFSET('Sanitation Data'!$H$5,0,10*ROW('Sanitation Data'!H6))),DJ12="Yes"),100-OFFSET('Sanitation Data'!$H$5,0,10*ROW('Sanitation Data'!H6)),IF(AND(ISNUMBER(OFFSET('Sanitation Data'!$H$5,0,10*ROW('Sanitation Data'!H6))),DJ12="No",ISNUMBER(OFFSET('Sanitation Data'!$H$5,0,10*ROW('Sanitation Data'!H6)))),CONCATENATE("[",ROUND(100-OFFSET('Sanitation Data'!$H$5,0,10*ROW('Sanitation Data'!H6)),0),"]"),IF(AND(ISNUMBER(OFFSET('Sanitation Data'!$H$5,0,10*ROW('Sanitation Data'!H6))),DJ12="",ISNUMBER(OFFSET('Sanitation Data'!$H$5,0,10*ROW('Sanitation Data'!H6)))),100-OFFSET('Sanitation Data'!$H$5,0,10*ROW('Sanitation Data'!H6)),NA())))</f>
        <v>[92]</v>
      </c>
      <c r="AV12" s="134" t="e">
        <f ca="1">+IF(AND(ISNUMBER(OFFSET('Sanitation Data'!$H$7,0,10*ROW('Sanitation Data'!H6))),DK12="Yes"),OFFSET('Sanitation Data'!$H$7,0,10*ROW('Sanitation Data'!H6)),IF(AND(ISNUMBER(OFFSET('Sanitation Data'!$H$7,0,10*ROW('Sanitation Data'!H6))),DK12="No",ISNUMBER(OFFSET('Sanitation Data'!$H$7,0,10*ROW('Sanitation Data'!H6)))),CONCATENATE("[",ROUND(OFFSET('Sanitation Data'!$H$7,0,10*ROW('Sanitation Data'!H6)),0),"]"),IF(AND(ISNUMBER(OFFSET('Sanitation Data'!$H$7,0,10*ROW('Sanitation Data'!H6))),DK12="",ISNUMBER(OFFSET('Sanitation Data'!$H$7,0,10*ROW('Sanitation Data'!H6)))),OFFSET('Sanitation Data'!$H$7,0,10*ROW('Sanitation Data'!H6)),NA())))</f>
        <v>#N/A</v>
      </c>
      <c r="AW12" s="134" t="e">
        <f ca="1">+IF(AND(ISNUMBER(OFFSET('Sanitation Data'!$H$11,0,10*ROW('Sanitation Data'!H6))),DL12="Yes"),OFFSET('Sanitation Data'!$H$11,0,10*ROW('Sanitation Data'!H6)),IF(AND(ISNUMBER(OFFSET('Sanitation Data'!$H$11,0,10*ROW('Sanitation Data'!H6))),DL12="No",ISNUMBER(OFFSET('Sanitation Data'!$H$11,0,10*ROW('Sanitation Data'!H6)))),CONCATENATE("[",ROUND(OFFSET('Sanitation Data'!$H$11,0,10*ROW('Sanitation Data'!H6)),0),"]"),IF(AND(ISNUMBER(OFFSET('Sanitation Data'!$H$11,0,10*ROW('Sanitation Data'!H6))),DL12="",ISNUMBER(OFFSET('Sanitation Data'!$H$11,0,10*ROW('Sanitation Data'!H6)))),OFFSET('Sanitation Data'!$H$11,0,10*ROW('Sanitation Data'!H6)),NA())))</f>
        <v>#N/A</v>
      </c>
      <c r="AX12" s="134" t="e">
        <f ca="1">+IF(AND(ISNUMBER(OFFSET('Sanitation Data'!$H$12,0,10*ROW('Sanitation Data'!H6))),DM12="Yes"),OFFSET('Sanitation Data'!$H$12,0,10*ROW('Sanitation Data'!H6)),IF(AND(ISNUMBER(OFFSET('Sanitation Data'!$H$12,0,10*ROW('Sanitation Data'!H6))),DM12="No",ISNUMBER(OFFSET('Sanitation Data'!$H$12,0,10*ROW('Sanitation Data'!H6)))),CONCATENATE("[",ROUND(OFFSET('Sanitation Data'!$H$12,0,10*ROW('Sanitation Data'!H6)),0),"]"),IF(AND(ISNUMBER(OFFSET('Sanitation Data'!$H$12,0,10*ROW('Sanitation Data'!H6))),DM12="",ISNUMBER(OFFSET('Sanitation Data'!$H$12,0,10*ROW('Sanitation Data'!H6)))),OFFSET('Sanitation Data'!$H$12,0,10*ROW('Sanitation Data'!H6)),NA())))</f>
        <v>#N/A</v>
      </c>
      <c r="AY12" s="134" t="e">
        <f ca="1">+IF(AND(ISNUMBER(OFFSET('Sanitation Data'!$H$13,0,10*ROW('Sanitation Data'!H6))),DN12="Yes"),OFFSET('Sanitation Data'!$H$13,0,10*ROW('Sanitation Data'!H6)),IF(AND(ISNUMBER(OFFSET('Sanitation Data'!$H$13,0,10*ROW('Sanitation Data'!H6))),DN12="No",ISNUMBER(OFFSET('Sanitation Data'!$H$13,0,10*ROW('Sanitation Data'!H6)))),CONCATENATE("[",ROUND(OFFSET('Sanitation Data'!$H$13,0,10*ROW('Sanitation Data'!H6)),0),"]"),IF(AND(ISNUMBER(OFFSET('Sanitation Data'!$H$13,0,10*ROW('Sanitation Data'!H6))),DN12="",ISNUMBER(OFFSET('Sanitation Data'!$H$13,0,10*ROW('Sanitation Data'!H6)))),OFFSET('Sanitation Data'!$H$13,0,10*ROW('Sanitation Data'!H6)),NA())))</f>
        <v>#N/A</v>
      </c>
      <c r="AZ12" s="135" t="e">
        <f ca="1">+IF(AND(ISNUMBER(OFFSET('Hygiene Data'!$C$6,0,10*ROW('Hygiene Data'!C6))),DO12="Yes"),OFFSET('Hygiene Data'!$C$6,0,10*ROW('Hygiene Data'!C6)),IF(AND(ISNUMBER(OFFSET('Hygiene Data'!$C$6,0,10*ROW('Hygiene Data'!C6))),DO12="No",ISNUMBER(OFFSET('Hygiene Data'!$C$6,0,10*ROW('Hygiene Data'!C6)))),CONCATENATE("[",ROUND(OFFSET('Hygiene Data'!$C$6,0,10*ROW('Hygiene Data'!C6)),0),"]"),IF(AND(ISNUMBER(OFFSET('Hygiene Data'!$C$6,0,10*ROW('Hygiene Data'!C6))),DO12="",ISNUMBER(OFFSET('Hygiene Data'!$C$6,0,10*ROW('Hygiene Data'!C6)))),OFFSET('Hygiene Data'!$C$6,0,10*ROW('Hygiene Data'!C6)),NA())))</f>
        <v>#N/A</v>
      </c>
      <c r="BA12" s="135" t="e">
        <f ca="1">+IF(AND(ISNUMBER(OFFSET('Hygiene Data'!$C$8,0,10*ROW('Hygiene Data'!C6))),DP12="Yes"),OFFSET('Hygiene Data'!$C$8,0,10*ROW('Hygiene Data'!C6)),IF(AND(ISNUMBER(OFFSET('Hygiene Data'!$C$8,0,10*ROW('Hygiene Data'!C6))),DP12="No",ISNUMBER(OFFSET('Hygiene Data'!$C$8,0,10*ROW('Hygiene Data'!C6)))),CONCATENATE("[",ROUND(OFFSET('Hygiene Data'!$C$8,0,10*ROW('Hygiene Data'!C6)),0),"]"),IF(AND(ISNUMBER(OFFSET('Hygiene Data'!$C$8,0,10*ROW('Hygiene Data'!C6))),DP12="",ISNUMBER(OFFSET('Hygiene Data'!$C$8,0,10*ROW('Hygiene Data'!C6)))),OFFSET('Hygiene Data'!$C$8,0,10*ROW('Hygiene Data'!C6)),NA())))</f>
        <v>#N/A</v>
      </c>
      <c r="BB12" s="135" t="e">
        <f ca="1">+IF(AND(ISNUMBER(OFFSET('Hygiene Data'!$C$10,0,10*ROW('Hygiene Data'!C6))),DQ12="Yes"),OFFSET('Hygiene Data'!$C$10,0,10*ROW('Hygiene Data'!C6)),IF(AND(ISNUMBER(OFFSET('Hygiene Data'!$C$10,0,10*ROW('Hygiene Data'!C6))),DQ12="No",ISNUMBER(OFFSET('Hygiene Data'!$C$10,0,10*ROW('Hygiene Data'!C6)))),CONCATENATE("[",ROUND(OFFSET('Hygiene Data'!$C$10,0,10*ROW('Hygiene Data'!C6)),0),"]"),IF(AND(ISNUMBER(OFFSET('Hygiene Data'!$C$10,0,10*ROW('Hygiene Data'!C6))),DQ12="",ISNUMBER(OFFSET('Hygiene Data'!$C$10,0,10*ROW('Hygiene Data'!C6)))),OFFSET('Hygiene Data'!$C$10,0,10*ROW('Hygiene Data'!C6)),NA())))</f>
        <v>#N/A</v>
      </c>
      <c r="BC12" s="135" t="e">
        <f ca="1">+IF(AND(ISNUMBER(OFFSET('Hygiene Data'!$D$6,0,10*ROW('Hygiene Data'!D6))),DR12="Yes"),OFFSET('Hygiene Data'!$D$6,0,10*ROW('Hygiene Data'!D6)),IF(AND(ISNUMBER(OFFSET('Hygiene Data'!$D$6,0,10*ROW('Hygiene Data'!D6))),DR12="No",ISNUMBER(OFFSET('Hygiene Data'!$D$6,0,10*ROW('Hygiene Data'!D6)))),CONCATENATE("[",ROUND(OFFSET('Hygiene Data'!$D$6,0,10*ROW('Hygiene Data'!D6)),0),"]"),IF(AND(ISNUMBER(OFFSET('Hygiene Data'!$D$6,0,10*ROW('Hygiene Data'!D6))),DR12="",ISNUMBER(OFFSET('Hygiene Data'!$D$6,0,10*ROW('Hygiene Data'!D6)))),OFFSET('Hygiene Data'!$D$6,0,10*ROW('Hygiene Data'!D6)),NA())))</f>
        <v>#N/A</v>
      </c>
      <c r="BD12" s="135" t="e">
        <f ca="1">+IF(AND(ISNUMBER(OFFSET('Hygiene Data'!$D$8,0,10*ROW('Hygiene Data'!D6))),DS12="Yes"),OFFSET('Hygiene Data'!$D$8,0,10*ROW('Hygiene Data'!D6)),IF(AND(ISNUMBER(OFFSET('Hygiene Data'!$D$8,0,10*ROW('Hygiene Data'!D6))),DS12="No",ISNUMBER(OFFSET('Hygiene Data'!$D$8,0,10*ROW('Hygiene Data'!D6)))),CONCATENATE("[",ROUND(OFFSET('Hygiene Data'!$D$8,0,10*ROW('Hygiene Data'!D6)),0),"]"),IF(AND(ISNUMBER(OFFSET('Hygiene Data'!$D$8,0,10*ROW('Hygiene Data'!D6))),DS12="",ISNUMBER(OFFSET('Hygiene Data'!$D$8,0,10*ROW('Hygiene Data'!D6)))),OFFSET('Hygiene Data'!$D$8,0,10*ROW('Hygiene Data'!D6)),NA())))</f>
        <v>#N/A</v>
      </c>
      <c r="BE12" s="135" t="e">
        <f ca="1">+IF(AND(ISNUMBER(OFFSET('Hygiene Data'!$D$10,0,10*ROW('Hygiene Data'!D6))),DT12="Yes"),OFFSET('Hygiene Data'!$D$10,0,10*ROW('Hygiene Data'!D6)),IF(AND(ISNUMBER(OFFSET('Hygiene Data'!$D$10,0,10*ROW('Hygiene Data'!D6))),DT12="No",ISNUMBER(OFFSET('Hygiene Data'!$D$10,0,10*ROW('Hygiene Data'!D6)))),CONCATENATE("[",ROUND(OFFSET('Hygiene Data'!$D$10,0,10*ROW('Hygiene Data'!D6)),0),"]"),IF(AND(ISNUMBER(OFFSET('Hygiene Data'!$D$10,0,10*ROW('Hygiene Data'!D6))),DT12="",ISNUMBER(OFFSET('Hygiene Data'!$D$10,0,10*ROW('Hygiene Data'!D6)))),OFFSET('Hygiene Data'!$D$10,0,10*ROW('Hygiene Data'!D6)),NA())))</f>
        <v>#N/A</v>
      </c>
      <c r="BF12" s="135" t="e">
        <f ca="1">+IF(AND(ISNUMBER(OFFSET('Hygiene Data'!$E$6,0,10*ROW('Hygiene Data'!E6))),DU12="Yes"),OFFSET('Hygiene Data'!$E$6,0,10*ROW('Hygiene Data'!E6)),IF(AND(ISNUMBER(OFFSET('Hygiene Data'!$E$6,0,10*ROW('Hygiene Data'!E6))),DU12="No",ISNUMBER(OFFSET('Hygiene Data'!$E$6,0,10*ROW('Hygiene Data'!E6)))),CONCATENATE("[",ROUND(OFFSET('Hygiene Data'!$E$6,0,10*ROW('Hygiene Data'!E6)),0),"]"),IF(AND(ISNUMBER(OFFSET('Hygiene Data'!$E$6,0,10*ROW('Hygiene Data'!E6))),DU12="",ISNUMBER(OFFSET('Hygiene Data'!$E$6,0,10*ROW('Hygiene Data'!E6)))),OFFSET('Hygiene Data'!$E$6,0,10*ROW('Hygiene Data'!E6)),NA())))</f>
        <v>#N/A</v>
      </c>
      <c r="BG12" s="135" t="e">
        <f ca="1">+IF(AND(ISNUMBER(OFFSET('Hygiene Data'!$E$8,0,10*ROW('Hygiene Data'!E6))),DV12="Yes"),OFFSET('Hygiene Data'!$E$8,0,10*ROW('Hygiene Data'!E6)),IF(AND(ISNUMBER(OFFSET('Hygiene Data'!$E$8,0,10*ROW('Hygiene Data'!E6))),DV12="No",ISNUMBER(OFFSET('Hygiene Data'!$E$8,0,10*ROW('Hygiene Data'!E6)))),CONCATENATE("[",ROUND(OFFSET('Hygiene Data'!$E$8,0,10*ROW('Hygiene Data'!E6)),0),"]"),IF(AND(ISNUMBER(OFFSET('Hygiene Data'!$E$8,0,10*ROW('Hygiene Data'!E6))),DV12="",ISNUMBER(OFFSET('Hygiene Data'!$E$8,0,10*ROW('Hygiene Data'!E6)))),OFFSET('Hygiene Data'!$E$8,0,10*ROW('Hygiene Data'!E6)),NA())))</f>
        <v>#N/A</v>
      </c>
      <c r="BH12" s="135" t="e">
        <f ca="1">+IF(AND(ISNUMBER(OFFSET('Hygiene Data'!$E$10,0,10*ROW('Hygiene Data'!E6))),DW12="Yes"),OFFSET('Hygiene Data'!$E$10,0,10*ROW('Hygiene Data'!E6)),IF(AND(ISNUMBER(OFFSET('Hygiene Data'!$E$10,0,10*ROW('Hygiene Data'!E6))),DW12="No",ISNUMBER(OFFSET('Hygiene Data'!$E$10,0,10*ROW('Hygiene Data'!E6)))),CONCATENATE("[",ROUND(OFFSET('Hygiene Data'!$E$10,0,10*ROW('Hygiene Data'!E6)),0),"]"),IF(AND(ISNUMBER(OFFSET('Hygiene Data'!$E$10,0,10*ROW('Hygiene Data'!E6))),DW12="",ISNUMBER(OFFSET('Hygiene Data'!$E$10,0,10*ROW('Hygiene Data'!E6)))),OFFSET('Hygiene Data'!$E$10,0,10*ROW('Hygiene Data'!E6)),NA())))</f>
        <v>#N/A</v>
      </c>
      <c r="BI12" s="135" t="e">
        <f ca="1">+IF(AND(ISNUMBER(OFFSET('Hygiene Data'!$F$6,0,10*ROW('Hygiene Data'!F6))),DX12="Yes"),OFFSET('Hygiene Data'!$F$6,0,10*ROW('Hygiene Data'!F6)),IF(AND(ISNUMBER(OFFSET('Hygiene Data'!$F$6,0,10*ROW('Hygiene Data'!F6))),DX12="No",ISNUMBER(OFFSET('Hygiene Data'!$F$6,0,10*ROW('Hygiene Data'!F6)))),CONCATENATE("[",ROUND(OFFSET('Hygiene Data'!$F$6,0,10*ROW('Hygiene Data'!F6)),0),"]"),IF(AND(ISNUMBER(OFFSET('Hygiene Data'!$F$6,0,10*ROW('Hygiene Data'!F6))),DX12="",ISNUMBER(OFFSET('Hygiene Data'!$F$6,0,10*ROW('Hygiene Data'!F6)))),OFFSET('Hygiene Data'!$F$6,0,10*ROW('Hygiene Data'!F6)),NA())))</f>
        <v>#N/A</v>
      </c>
      <c r="BJ12" s="135" t="e">
        <f ca="1">+IF(AND(ISNUMBER(OFFSET('Hygiene Data'!$F$8,0,10*ROW('Hygiene Data'!F6))),DY12="Yes"),OFFSET('Hygiene Data'!$F$8,0,10*ROW('Hygiene Data'!F6)),IF(AND(ISNUMBER(OFFSET('Hygiene Data'!$F$8,0,10*ROW('Hygiene Data'!F6))),DY12="No",ISNUMBER(OFFSET('Hygiene Data'!$F$8,0,10*ROW('Hygiene Data'!F6)))),CONCATENATE("[",ROUND(OFFSET('Hygiene Data'!$F$8,0,10*ROW('Hygiene Data'!F6)),0),"]"),IF(AND(ISNUMBER(OFFSET('Hygiene Data'!$F$8,0,10*ROW('Hygiene Data'!F6))),DY12="",ISNUMBER(OFFSET('Hygiene Data'!$F$8,0,10*ROW('Hygiene Data'!F6)))),OFFSET('Hygiene Data'!$F$8,0,10*ROW('Hygiene Data'!F6)),NA())))</f>
        <v>#N/A</v>
      </c>
      <c r="BK12" s="135" t="e">
        <f ca="1">+IF(AND(ISNUMBER(OFFSET('Hygiene Data'!$F$10,0,10*ROW('Hygiene Data'!F6))),DZ12="Yes"),OFFSET('Hygiene Data'!$F$10,0,10*ROW('Hygiene Data'!F6)),IF(AND(ISNUMBER(OFFSET('Hygiene Data'!$F$10,0,10*ROW('Hygiene Data'!F6))),DZ12="No",ISNUMBER(OFFSET('Hygiene Data'!$F$10,0,10*ROW('Hygiene Data'!F6)))),CONCATENATE("[",ROUND(OFFSET('Hygiene Data'!$F$10,0,10*ROW('Hygiene Data'!F6)),0),"]"),IF(AND(ISNUMBER(OFFSET('Hygiene Data'!$F$10,0,10*ROW('Hygiene Data'!F6))),DZ12="",ISNUMBER(OFFSET('Hygiene Data'!$F$10,0,10*ROW('Hygiene Data'!F6)))),OFFSET('Hygiene Data'!$F$10,0,10*ROW('Hygiene Data'!F6)),NA())))</f>
        <v>#N/A</v>
      </c>
      <c r="BL12" s="135" t="e">
        <f ca="1">+IF(AND(ISNUMBER(OFFSET('Hygiene Data'!$G$6,0,10*ROW('Hygiene Data'!G6))),EA12="Yes"),OFFSET('Hygiene Data'!$G$6,0,10*ROW('Hygiene Data'!G6)),IF(AND(ISNUMBER(OFFSET('Hygiene Data'!$G$6,0,10*ROW('Hygiene Data'!G6))),EA12="No",ISNUMBER(OFFSET('Hygiene Data'!$G$6,0,10*ROW('Hygiene Data'!G6)))),CONCATENATE("[",ROUND(OFFSET('Hygiene Data'!$G$6,0,10*ROW('Hygiene Data'!G6)),0),"]"),IF(AND(ISNUMBER(OFFSET('Hygiene Data'!$G$6,0,10*ROW('Hygiene Data'!G6))),EA12="",ISNUMBER(OFFSET('Hygiene Data'!$G$6,0,10*ROW('Hygiene Data'!G6)))),OFFSET('Hygiene Data'!$G$6,0,10*ROW('Hygiene Data'!G6)),NA())))</f>
        <v>#N/A</v>
      </c>
      <c r="BM12" s="135" t="e">
        <f ca="1">+IF(AND(ISNUMBER(OFFSET('Hygiene Data'!$G$8,0,10*ROW('Hygiene Data'!G6))),EB12="Yes"),OFFSET('Hygiene Data'!$G$8,0,10*ROW('Hygiene Data'!G6)),IF(AND(ISNUMBER(OFFSET('Hygiene Data'!$G$8,0,10*ROW('Hygiene Data'!G6))),EB12="No",ISNUMBER(OFFSET('Hygiene Data'!$G$8,0,10*ROW('Hygiene Data'!G6)))),CONCATENATE("[",ROUND(OFFSET('Hygiene Data'!$G$8,0,10*ROW('Hygiene Data'!G6)),0),"]"),IF(AND(ISNUMBER(OFFSET('Hygiene Data'!$G$8,0,10*ROW('Hygiene Data'!G6))),EB12="",ISNUMBER(OFFSET('Hygiene Data'!$G$8,0,10*ROW('Hygiene Data'!G6)))),OFFSET('Hygiene Data'!$G$8,0,10*ROW('Hygiene Data'!G6)),NA())))</f>
        <v>#N/A</v>
      </c>
      <c r="BN12" s="135" t="e">
        <f ca="1">+IF(AND(ISNUMBER(OFFSET('Hygiene Data'!$G$10,0,10*ROW('Hygiene Data'!G6))),EC12="Yes"),OFFSET('Hygiene Data'!$G$10,0,10*ROW('Hygiene Data'!G6)),IF(AND(ISNUMBER(OFFSET('Hygiene Data'!$G$10,0,10*ROW('Hygiene Data'!G6))),EC12="No",ISNUMBER(OFFSET('Hygiene Data'!$G$10,0,10*ROW('Hygiene Data'!G6)))),CONCATENATE("[",ROUND(OFFSET('Hygiene Data'!$G$10,0,10*ROW('Hygiene Data'!G6)),0),"]"),IF(AND(ISNUMBER(OFFSET('Hygiene Data'!$G$10,0,10*ROW('Hygiene Data'!G6))),EC12="",ISNUMBER(OFFSET('Hygiene Data'!$G$10,0,10*ROW('Hygiene Data'!G6)))),OFFSET('Hygiene Data'!$G$10,0,10*ROW('Hygiene Data'!G6)),NA())))</f>
        <v>#N/A</v>
      </c>
      <c r="BO12" s="135" t="e">
        <f ca="1">+IF(AND(ISNUMBER(OFFSET('Hygiene Data'!$H$6,0,10*ROW('Hygiene Data'!H6))),ED12="Yes"),OFFSET('Hygiene Data'!$H$6,0,10*ROW('Hygiene Data'!H6)),IF(AND(ISNUMBER(OFFSET('Hygiene Data'!$H$6,0,10*ROW('Hygiene Data'!H6))),ED12="No",ISNUMBER(OFFSET('Hygiene Data'!$H$6,0,10*ROW('Hygiene Data'!H6)))),CONCATENATE("[",ROUND(OFFSET('Hygiene Data'!$H$6,0,10*ROW('Hygiene Data'!H6)),0),"]"),IF(AND(ISNUMBER(OFFSET('Hygiene Data'!$H$6,0,10*ROW('Hygiene Data'!H6))),ED12="",ISNUMBER(OFFSET('Hygiene Data'!$H$6,0,10*ROW('Hygiene Data'!H6)))),OFFSET('Hygiene Data'!$H$6,0,10*ROW('Hygiene Data'!H6)),NA())))</f>
        <v>#N/A</v>
      </c>
      <c r="BP12" s="135" t="e">
        <f ca="1">+IF(AND(ISNUMBER(OFFSET('Hygiene Data'!$H$8,0,10*ROW('Hygiene Data'!H6))),EE12="Yes"),OFFSET('Hygiene Data'!$H$8,0,10*ROW('Hygiene Data'!H6)),IF(AND(ISNUMBER(OFFSET('Hygiene Data'!$H$8,0,10*ROW('Hygiene Data'!H6))),EE12="No",ISNUMBER(OFFSET('Hygiene Data'!$H$8,0,10*ROW('Hygiene Data'!H6)))),CONCATENATE("[",ROUND(OFFSET('Hygiene Data'!$H$8,0,10*ROW('Hygiene Data'!H6)),0),"]"),IF(AND(ISNUMBER(OFFSET('Hygiene Data'!$H$8,0,10*ROW('Hygiene Data'!H6))),EE12="",ISNUMBER(OFFSET('Hygiene Data'!$H$8,0,10*ROW('Hygiene Data'!H6)))),OFFSET('Hygiene Data'!$H$8,0,10*ROW('Hygiene Data'!H6)),NA())))</f>
        <v>#N/A</v>
      </c>
      <c r="BQ12" s="135" t="e">
        <f ca="1">+IF(AND(ISNUMBER(OFFSET('Hygiene Data'!$H$10,0,10*ROW('Hygiene Data'!H6))),EF12="Yes"),OFFSET('Hygiene Data'!$H$10,0,10*ROW('Hygiene Data'!H6)),IF(AND(ISNUMBER(OFFSET('Hygiene Data'!$H$10,0,10*ROW('Hygiene Data'!H6))),EF12="No",ISNUMBER(OFFSET('Hygiene Data'!$H$10,0,10*ROW('Hygiene Data'!H6)))),CONCATENATE("[",ROUND(OFFSET('Hygiene Data'!$H$10,0,10*ROW('Hygiene Data'!H6)),0),"]"),IF(AND(ISNUMBER(OFFSET('Hygiene Data'!$H$10,0,10*ROW('Hygiene Data'!H6))),EF12="",ISNUMBER(OFFSET('Hygiene Data'!$H$10,0,10*ROW('Hygiene Data'!H6)))),OFFSET('Hygiene Data'!$H$10,0,10*ROW('Hygiene Data'!H6)),NA())))</f>
        <v>#N/A</v>
      </c>
      <c r="BS12" s="34" t="str">
        <f ca="1">+IF(OFFSET('Water Data'!$C$28,0,10*ROW('Water Data'!C6))="","",OFFSET('Water Data'!$C$28,0,10*ROW('Water Data'!C6)))</f>
        <v>No</v>
      </c>
      <c r="BT12" s="34" t="str">
        <f ca="1">+IF(OFFSET('Water Data'!$C$29,0,10*ROW('Water Data'!C6))="","",OFFSET('Water Data'!$C$29,0,10*ROW('Water Data'!C6)))</f>
        <v/>
      </c>
      <c r="BU12" s="34" t="str">
        <f ca="1">+IF(OFFSET('Water Data'!$C$30,0,10*ROW('Water Data'!C6))="","",OFFSET('Water Data'!$C$30,0,10*ROW('Water Data'!C6)))</f>
        <v/>
      </c>
      <c r="BV12" s="34" t="str">
        <f ca="1">+IF(OFFSET('Water Data'!$D$28,0,10*ROW('Water Data'!D6))="","",OFFSET('Water Data'!$D$28,0,10*ROW('Water Data'!D6)))</f>
        <v/>
      </c>
      <c r="BW12" s="34" t="str">
        <f ca="1">+IF(OFFSET('Water Data'!$D$29,0,10*ROW('Water Data'!D6))="","",OFFSET('Water Data'!$D$29,0,10*ROW('Water Data'!D6)))</f>
        <v/>
      </c>
      <c r="BX12" s="34" t="str">
        <f ca="1">+IF(OFFSET('Water Data'!$D$30,0,10*ROW('Water Data'!D6))="","",OFFSET('Water Data'!$D$30,0,10*ROW('Water Data'!D6)))</f>
        <v/>
      </c>
      <c r="BY12" s="34" t="str">
        <f ca="1">+IF(OFFSET('Water Data'!$E$28,0,10*ROW('Water Data'!E6))="","",OFFSET('Water Data'!$E$28,0,10*ROW('Water Data'!E6)))</f>
        <v/>
      </c>
      <c r="BZ12" s="34" t="str">
        <f ca="1">+IF(OFFSET('Water Data'!$E$29,0,10*ROW('Water Data'!E6))="","",OFFSET('Water Data'!$E$29,0,10*ROW('Water Data'!E6)))</f>
        <v/>
      </c>
      <c r="CA12" s="34" t="str">
        <f ca="1">+IF(OFFSET('Water Data'!$E$30,0,10*ROW('Water Data'!E6))="","",OFFSET('Water Data'!$E$30,0,10*ROW('Water Data'!E6)))</f>
        <v/>
      </c>
      <c r="CB12" s="34" t="str">
        <f ca="1">+IF(OFFSET('Water Data'!$F$28,0,10*ROW('Water Data'!F6))="","",OFFSET('Water Data'!$F$28,0,10*ROW('Water Data'!F6)))</f>
        <v/>
      </c>
      <c r="CC12" s="34" t="str">
        <f ca="1">+IF(OFFSET('Water Data'!$F$29,0,10*ROW('Water Data'!F6))="","",OFFSET('Water Data'!$F$29,0,10*ROW('Water Data'!F6)))</f>
        <v/>
      </c>
      <c r="CD12" s="34" t="str">
        <f ca="1">+IF(OFFSET('Water Data'!$F$30,0,10*ROW('Water Data'!F6))="","",OFFSET('Water Data'!$F$30,0,10*ROW('Water Data'!F6)))</f>
        <v/>
      </c>
      <c r="CE12" s="34" t="str">
        <f ca="1">+IF(OFFSET('Water Data'!$G$28,0,10*ROW('Water Data'!G6))="","",OFFSET('Water Data'!$G$28,0,10*ROW('Water Data'!G6)))</f>
        <v>No</v>
      </c>
      <c r="CF12" s="34" t="str">
        <f ca="1">+IF(OFFSET('Water Data'!$G$29,0,10*ROW('Water Data'!G6))="","",OFFSET('Water Data'!$G$29,0,10*ROW('Water Data'!G6)))</f>
        <v/>
      </c>
      <c r="CG12" s="34" t="str">
        <f ca="1">+IF(OFFSET('Water Data'!$G$30,0,10*ROW('Water Data'!G6))="","",OFFSET('Water Data'!$G$30,0,10*ROW('Water Data'!G6)))</f>
        <v/>
      </c>
      <c r="CH12" s="34" t="str">
        <f ca="1">+IF(OFFSET('Water Data'!$H$28,0,10*ROW('Water Data'!H6))="","",OFFSET('Water Data'!$H$28,0,10*ROW('Water Data'!H6)))</f>
        <v>No</v>
      </c>
      <c r="CI12" s="34" t="str">
        <f ca="1">+IF(OFFSET('Water Data'!$H$29,0,10*ROW('Water Data'!H6))="","",OFFSET('Water Data'!$H$29,0,10*ROW('Water Data'!H6)))</f>
        <v/>
      </c>
      <c r="CJ12" s="34" t="str">
        <f ca="1">+IF(OFFSET('Water Data'!$H$30,0,10*ROW('Water Data'!H6))="","",OFFSET('Water Data'!$H$30,0,10*ROW('Water Data'!H6)))</f>
        <v/>
      </c>
      <c r="CK12" s="34" t="str">
        <f ca="1">+IF(OFFSET('Sanitation Data'!$C$29,0,10*ROW('Sanitation Data'!C6))="","",OFFSET('Sanitation Data'!$C$29,0,10*ROW('Sanitation Data'!C6)))</f>
        <v>No</v>
      </c>
      <c r="CL12" s="34" t="str">
        <f ca="1">+IF(OFFSET('Sanitation Data'!$C$30,0,10*ROW('Sanitation Data'!C6))="","",OFFSET('Sanitation Data'!$C$30,0,10*ROW('Sanitation Data'!C6)))</f>
        <v/>
      </c>
      <c r="CM12" s="34" t="str">
        <f ca="1">+IF(OFFSET('Sanitation Data'!$C$31,0,10*ROW('Sanitation Data'!C6))="","",OFFSET('Sanitation Data'!$C$31,0,10*ROW('Sanitation Data'!C6)))</f>
        <v/>
      </c>
      <c r="CN12" s="34" t="str">
        <f ca="1">+IF(OFFSET('Sanitation Data'!$C$32,0,10*ROW('Sanitation Data'!C6))="","",OFFSET('Sanitation Data'!$C$32,0,10*ROW('Sanitation Data'!C6)))</f>
        <v/>
      </c>
      <c r="CO12" s="34" t="str">
        <f ca="1">+IF(OFFSET('Sanitation Data'!$C$33,0,10*ROW('Sanitation Data'!C6))="","",OFFSET('Sanitation Data'!$C$33,0,10*ROW('Sanitation Data'!C6)))</f>
        <v/>
      </c>
      <c r="CP12" s="34" t="str">
        <f ca="1">+IF(OFFSET('Sanitation Data'!$D$29,0,10*ROW('Sanitation Data'!D6))="","",OFFSET('Sanitation Data'!$D$29,0,10*ROW('Sanitation Data'!D6)))</f>
        <v/>
      </c>
      <c r="CQ12" s="34" t="str">
        <f ca="1">+IF(OFFSET('Sanitation Data'!$D$30,0,10*ROW('Sanitation Data'!D6))="","",OFFSET('Sanitation Data'!$D$30,0,10*ROW('Sanitation Data'!D6)))</f>
        <v/>
      </c>
      <c r="CR12" s="34" t="str">
        <f ca="1">+IF(OFFSET('Sanitation Data'!$D$31,0,10*ROW('Sanitation Data'!D6))="","",OFFSET('Sanitation Data'!$D$31,0,10*ROW('Sanitation Data'!D6)))</f>
        <v/>
      </c>
      <c r="CS12" s="34" t="str">
        <f ca="1">+IF(OFFSET('Sanitation Data'!$D$32,0,10*ROW('Sanitation Data'!D6))="","",OFFSET('Sanitation Data'!$D$32,0,10*ROW('Sanitation Data'!D6)))</f>
        <v/>
      </c>
      <c r="CT12" s="34" t="str">
        <f ca="1">+IF(OFFSET('Sanitation Data'!$D$33,0,10*ROW('Sanitation Data'!D6))="","",OFFSET('Sanitation Data'!$D$33,0,10*ROW('Sanitation Data'!D6)))</f>
        <v/>
      </c>
      <c r="CU12" s="34" t="str">
        <f ca="1">+IF(OFFSET('Sanitation Data'!$E$29,0,10*ROW('Sanitation Data'!E6))="","",OFFSET('Sanitation Data'!$E$29,0,10*ROW('Sanitation Data'!E6)))</f>
        <v/>
      </c>
      <c r="CV12" s="34" t="str">
        <f ca="1">+IF(OFFSET('Sanitation Data'!$E$30,0,10*ROW('Sanitation Data'!E6))="","",OFFSET('Sanitation Data'!$E$30,0,10*ROW('Sanitation Data'!E6)))</f>
        <v/>
      </c>
      <c r="CW12" s="34" t="str">
        <f ca="1">+IF(OFFSET('Sanitation Data'!$E$31,0,10*ROW('Sanitation Data'!E6))="","",OFFSET('Sanitation Data'!$E$31,0,10*ROW('Sanitation Data'!E6)))</f>
        <v/>
      </c>
      <c r="CX12" s="34" t="str">
        <f ca="1">+IF(OFFSET('Sanitation Data'!$E$32,0,10*ROW('Sanitation Data'!E6))="","",OFFSET('Sanitation Data'!$E$32,0,10*ROW('Sanitation Data'!E6)))</f>
        <v/>
      </c>
      <c r="CY12" s="34" t="str">
        <f ca="1">+IF(OFFSET('Sanitation Data'!$E$33,0,10*ROW('Sanitation Data'!E6))="","",OFFSET('Sanitation Data'!$E$33,0,10*ROW('Sanitation Data'!E6)))</f>
        <v/>
      </c>
      <c r="CZ12" s="34" t="str">
        <f ca="1">+IF(OFFSET('Sanitation Data'!$F$29,0,10*ROW('Sanitation Data'!F6))="","",OFFSET('Sanitation Data'!$F$29,0,10*ROW('Sanitation Data'!F6)))</f>
        <v/>
      </c>
      <c r="DA12" s="34" t="str">
        <f ca="1">+IF(OFFSET('Sanitation Data'!$F$30,0,10*ROW('Sanitation Data'!F6))="","",OFFSET('Sanitation Data'!$F$30,0,10*ROW('Sanitation Data'!F6)))</f>
        <v/>
      </c>
      <c r="DB12" s="34" t="str">
        <f ca="1">+IF(OFFSET('Sanitation Data'!$F$31,0,10*ROW('Sanitation Data'!F6))="","",OFFSET('Sanitation Data'!$F$31,0,10*ROW('Sanitation Data'!F6)))</f>
        <v/>
      </c>
      <c r="DC12" s="34" t="str">
        <f ca="1">+IF(OFFSET('Sanitation Data'!$F$32,0,10*ROW('Sanitation Data'!F6))="","",OFFSET('Sanitation Data'!$F$32,0,10*ROW('Sanitation Data'!F6)))</f>
        <v/>
      </c>
      <c r="DD12" s="34" t="str">
        <f ca="1">+IF(OFFSET('Sanitation Data'!$F$33,0,10*ROW('Sanitation Data'!F6))="","",OFFSET('Sanitation Data'!$F$33,0,10*ROW('Sanitation Data'!F6)))</f>
        <v/>
      </c>
      <c r="DE12" s="34" t="str">
        <f ca="1">+IF(OFFSET('Sanitation Data'!$G$29,0,10*ROW('Sanitation Data'!G6))="","",OFFSET('Sanitation Data'!$G$29,0,10*ROW('Sanitation Data'!G6)))</f>
        <v>No</v>
      </c>
      <c r="DF12" s="34" t="str">
        <f ca="1">+IF(OFFSET('Sanitation Data'!$G$30,0,10*ROW('Sanitation Data'!G6))="","",OFFSET('Sanitation Data'!$G$30,0,10*ROW('Sanitation Data'!G6)))</f>
        <v/>
      </c>
      <c r="DG12" s="34" t="str">
        <f ca="1">+IF(OFFSET('Sanitation Data'!$G$31,0,10*ROW('Sanitation Data'!G6))="","",OFFSET('Sanitation Data'!$G$31,0,10*ROW('Sanitation Data'!G6)))</f>
        <v/>
      </c>
      <c r="DH12" s="34" t="str">
        <f ca="1">+IF(OFFSET('Sanitation Data'!$G$32,0,10*ROW('Sanitation Data'!G6))="","",OFFSET('Sanitation Data'!$G$32,0,10*ROW('Sanitation Data'!G6)))</f>
        <v/>
      </c>
      <c r="DI12" s="34" t="str">
        <f ca="1">+IF(OFFSET('Sanitation Data'!$G$33,0,10*ROW('Sanitation Data'!G6))="","",OFFSET('Sanitation Data'!$G$33,0,10*ROW('Sanitation Data'!G6)))</f>
        <v/>
      </c>
      <c r="DJ12" s="34" t="str">
        <f ca="1">+IF(OFFSET('Sanitation Data'!$H$29,0,10*ROW('Sanitation Data'!H6))="","",OFFSET('Sanitation Data'!$H$29,0,10*ROW('Sanitation Data'!H6)))</f>
        <v>No</v>
      </c>
      <c r="DK12" s="34" t="str">
        <f ca="1">+IF(OFFSET('Sanitation Data'!$H$30,0,10*ROW('Sanitation Data'!H6))="","",OFFSET('Sanitation Data'!$H$30,0,10*ROW('Sanitation Data'!H6)))</f>
        <v/>
      </c>
      <c r="DL12" s="34" t="str">
        <f ca="1">+IF(OFFSET('Sanitation Data'!$H$31,0,10*ROW('Sanitation Data'!H6))="","",OFFSET('Sanitation Data'!$H$31,0,10*ROW('Sanitation Data'!H6)))</f>
        <v/>
      </c>
      <c r="DM12" s="34" t="str">
        <f ca="1">+IF(OFFSET('Sanitation Data'!$H$32,0,10*ROW('Sanitation Data'!H6))="","",OFFSET('Sanitation Data'!$H$32,0,10*ROW('Sanitation Data'!H6)))</f>
        <v/>
      </c>
      <c r="DN12" s="34" t="str">
        <f ca="1">+IF(OFFSET('Sanitation Data'!$H$33,0,10*ROW('Sanitation Data'!H6))="","",OFFSET('Sanitation Data'!$H$33,0,10*ROW('Sanitation Data'!H6)))</f>
        <v/>
      </c>
      <c r="DO12" s="34" t="str">
        <f ca="1">+IF(OFFSET('Hygiene Data'!$C$12,0,10*ROW('Hygiene Data'!C6))="","",OFFSET('Hygiene Data'!$C$12,0,10*ROW('Hygiene Data'!C6)))</f>
        <v/>
      </c>
      <c r="DP12" s="34" t="str">
        <f ca="1">+IF(OFFSET('Hygiene Data'!$C$13,0,10*ROW('Hygiene Data'!C6))="","",OFFSET('Hygiene Data'!$C$13,0,10*ROW('Hygiene Data'!C6)))</f>
        <v/>
      </c>
      <c r="DQ12" s="34" t="str">
        <f ca="1">+IF(OFFSET('Hygiene Data'!$C$14,0,10*ROW('Hygiene Data'!C6))="","",OFFSET('Hygiene Data'!$C$14,0,10*ROW('Hygiene Data'!C6)))</f>
        <v/>
      </c>
      <c r="DR12" s="34" t="str">
        <f ca="1">+IF(OFFSET('Hygiene Data'!$D$12,0,10*ROW('Hygiene Data'!D6))="","",OFFSET('Hygiene Data'!$D$12,0,10*ROW('Hygiene Data'!D6)))</f>
        <v/>
      </c>
      <c r="DS12" s="34" t="str">
        <f ca="1">+IF(OFFSET('Hygiene Data'!$D$13,0,10*ROW('Hygiene Data'!D6))="","",OFFSET('Hygiene Data'!$D$13,0,10*ROW('Hygiene Data'!D6)))</f>
        <v/>
      </c>
      <c r="DT12" s="34" t="str">
        <f ca="1">+IF(OFFSET('Hygiene Data'!$D$14,0,10*ROW('Hygiene Data'!D6))="","",OFFSET('Hygiene Data'!$D$14,0,10*ROW('Hygiene Data'!D6)))</f>
        <v/>
      </c>
      <c r="DU12" s="34" t="str">
        <f ca="1">+IF(OFFSET('Hygiene Data'!$E$12,0,10*ROW('Hygiene Data'!E6))="","",OFFSET('Hygiene Data'!$E$12,0,10*ROW('Hygiene Data'!E6)))</f>
        <v/>
      </c>
      <c r="DV12" s="34" t="str">
        <f ca="1">+IF(OFFSET('Hygiene Data'!$E$13,0,10*ROW('Hygiene Data'!E6))="","",OFFSET('Hygiene Data'!$E$13,0,10*ROW('Hygiene Data'!E6)))</f>
        <v/>
      </c>
      <c r="DW12" s="34" t="str">
        <f ca="1">+IF(OFFSET('Hygiene Data'!$E$14,0,10*ROW('Hygiene Data'!E6))="","",OFFSET('Hygiene Data'!$E$14,0,10*ROW('Hygiene Data'!E6)))</f>
        <v/>
      </c>
      <c r="DX12" s="34" t="str">
        <f ca="1">+IF(OFFSET('Hygiene Data'!$F$12,0,10*ROW('Hygiene Data'!F6))="","",OFFSET('Hygiene Data'!$F$12,0,10*ROW('Hygiene Data'!F6)))</f>
        <v/>
      </c>
      <c r="DY12" s="34" t="str">
        <f ca="1">+IF(OFFSET('Hygiene Data'!$F$13,0,10*ROW('Hygiene Data'!F6))="","",OFFSET('Hygiene Data'!$F$13,0,10*ROW('Hygiene Data'!F6)))</f>
        <v/>
      </c>
      <c r="DZ12" s="34" t="str">
        <f ca="1">+IF(OFFSET('Hygiene Data'!$F$14,0,10*ROW('Hygiene Data'!F6))="","",OFFSET('Hygiene Data'!$F$14,0,10*ROW('Hygiene Data'!F6)))</f>
        <v/>
      </c>
      <c r="EA12" s="34" t="str">
        <f ca="1">+IF(OFFSET('Hygiene Data'!$G$12,0,10*ROW('Hygiene Data'!G6))="","",OFFSET('Hygiene Data'!$G$12,0,10*ROW('Hygiene Data'!G6)))</f>
        <v/>
      </c>
      <c r="EB12" s="34" t="str">
        <f ca="1">+IF(OFFSET('Hygiene Data'!$G$13,0,10*ROW('Hygiene Data'!G6))="","",OFFSET('Hygiene Data'!$G$13,0,10*ROW('Hygiene Data'!G6)))</f>
        <v/>
      </c>
      <c r="EC12" s="34" t="str">
        <f ca="1">+IF(OFFSET('Hygiene Data'!$G$14,0,10*ROW('Hygiene Data'!G6))="","",OFFSET('Hygiene Data'!$G$14,0,10*ROW('Hygiene Data'!G6)))</f>
        <v/>
      </c>
      <c r="ED12" s="34" t="str">
        <f ca="1">+IF(OFFSET('Hygiene Data'!$H$12,0,10*ROW('Hygiene Data'!H6))="","",OFFSET('Hygiene Data'!$H$12,0,10*ROW('Hygiene Data'!H6)))</f>
        <v/>
      </c>
      <c r="EE12" s="34" t="str">
        <f ca="1">+IF(OFFSET('Hygiene Data'!$H$13,0,10*ROW('Hygiene Data'!H6))="","",OFFSET('Hygiene Data'!$H$13,0,10*ROW('Hygiene Data'!H6)))</f>
        <v/>
      </c>
      <c r="EF12" s="34" t="str">
        <f ca="1">+IF(OFFSET('Hygiene Data'!$H$14,0,10*ROW('Hygiene Data'!H6))="","",OFFSET('Hygiene Data'!$H$14,0,10*ROW('Hygiene Data'!H6)))</f>
        <v/>
      </c>
    </row>
    <row r="13" spans="1:136" x14ac:dyDescent="0.2">
      <c r="A13" s="50" t="str">
        <f ca="1">+IF(OFFSET('Water Data'!$B$1,0,10*ROW('Water Data'!B7))="","",OFFSET('Water Data'!$B$1,0,10*ROW('Water Data'!B7)))</f>
        <v>EMIS07</v>
      </c>
      <c r="B13" s="50" t="str">
        <f ca="1">+IF(OFFSET('Water Data'!$A$3,0,10*ROW('Water Data'!A7))="","",OFFSET('Water Data'!$A$3,0,10*ROW('Water Data'!A7)))</f>
        <v>EMIS</v>
      </c>
      <c r="C13" s="50">
        <f ca="1">+IF(OFFSET('Water Data'!$C$3,0,10*ROW('Water Data'!C7))="","",OFFSET('Water Data'!$C$3,0,10*ROW('Water Data'!C7)))</f>
        <v>2007</v>
      </c>
      <c r="D13" s="133">
        <f ca="1">+IF(AND(ISNUMBER(OFFSET('Water Data'!$C$5,0,10*ROW('Water Data'!C7))),BS13="Yes"),100-OFFSET('Water Data'!$C$5,0,10*ROW('Water Data'!C7)),IF(AND(ISNUMBER(OFFSET('Water Data'!$C$5,0,10*ROW('Water Data'!C7))),BS13="No",ISNUMBER(OFFSET('Water Data'!$C$5,0,10*ROW('Water Data'!C7)))),CONCATENATE("[",ROUND(100-OFFSET('Water Data'!$C$5,0,10*ROW('Water Data'!C7)),0),"]"),IF(AND(ISNUMBER(OFFSET('Water Data'!$C$5,0,10*ROW('Water Data'!C7))),BS13="",ISNUMBER(OFFSET('Water Data'!$C$5,0,10*ROW('Water Data'!C7)))),100-OFFSET('Water Data'!$C$5,0,10*ROW('Water Data'!C7)),NA())))</f>
        <v>34.453081621321488</v>
      </c>
      <c r="E13" s="133">
        <f ca="1">+IF(AND(ISNUMBER(OFFSET('Water Data'!$C$7,0,10*ROW('Water Data'!D7))),BT13="Yes"),OFFSET('Water Data'!$C$7,0,10*ROW('Water Data'!C7)),IF(AND(ISNUMBER(OFFSET('Water Data'!$C$7,0,10*ROW('Water Data'!C7))),BT13="No",ISNUMBER(OFFSET('Water Data'!$C$7,0,10*ROW('Water Data'!C7)))),CONCATENATE("[",ROUND(OFFSET('Water Data'!$C$7,0,10*ROW('Water Data'!C7)),0),"]"),IF(AND(ISNUMBER(OFFSET('Water Data'!$C$7,0,10*ROW('Water Data'!C7))),BT13="",ISNUMBER(OFFSET('Water Data'!$C$7,0,10*ROW('Water Data'!C7)))),OFFSET('Water Data'!$C$7,0,10*ROW('Water Data'!C7)),NA())))</f>
        <v>25.717194151397372</v>
      </c>
      <c r="F13" s="133" t="e">
        <f ca="1">+IF(AND(ISNUMBER(OFFSET('Water Data'!$C$10,0,10*ROW('Water Data'!C7))),BU13="Yes"),OFFSET('Water Data'!$C$10,0,10*ROW('Water Data'!C7)),IF(AND(ISNUMBER(OFFSET('Water Data'!$C$10,0,10*ROW('Water Data'!C7))),BU13="No",ISNUMBER(OFFSET('Water Data'!$C$10,0,10*ROW('Water Data'!C7)))),CONCATENATE("[",ROUND(OFFSET('Water Data'!$C$10,0,10*ROW('Water Data'!C7)),0),"]"),IF(AND(ISNUMBER(OFFSET('Water Data'!$C$10,0,10*ROW('Water Data'!C7))),BU13="",ISNUMBER(OFFSET('Water Data'!$C$10,0,10*ROW('Water Data'!C7)))),OFFSET('Water Data'!$C$10,0,10*ROW('Water Data'!C7)),NA())))</f>
        <v>#N/A</v>
      </c>
      <c r="G13" s="133" t="e">
        <f ca="1">+IF(AND(ISNUMBER(OFFSET('Water Data'!$D$5,0,10*ROW('Water Data'!D7))),BV13="Yes"),100-OFFSET('Water Data'!$D$5,0,10*ROW('Water Data'!D7)),IF(AND(ISNUMBER(OFFSET('Water Data'!$D$5,0,10*ROW('Water Data'!D7))),BV13="No",ISNUMBER(OFFSET('Water Data'!$D$5,0,10*ROW('Water Data'!D7)))),CONCATENATE("[",ROUND(100-OFFSET('Water Data'!$D$5,0,10*ROW('Water Data'!D7)),0),"]"),IF(AND(ISNUMBER(OFFSET('Water Data'!$D$5,0,10*ROW('Water Data'!D7))),BV13="",ISNUMBER(OFFSET('Water Data'!$D$5,0,10*ROW('Water Data'!D7)))),100-OFFSET('Water Data'!$D$5,0,10*ROW('Water Data'!D7)),NA())))</f>
        <v>#N/A</v>
      </c>
      <c r="H13" s="133" t="e">
        <f ca="1">+IF(AND(ISNUMBER(OFFSET('Water Data'!$D$7,0,10*ROW('Water Data'!D7))),BW13="Yes"),OFFSET('Water Data'!$D$7,0,10*ROW('Water Data'!D7)),IF(AND(ISNUMBER(OFFSET('Water Data'!$D$7,0,10*ROW('Water Data'!D7))),BW13="No",ISNUMBER(OFFSET('Water Data'!$D$7,0,10*ROW('Water Data'!D7)))),CONCATENATE("[",ROUND(OFFSET('Water Data'!$C$7,0,10*ROW('Water Data'!D7)),0),"]"),IF(AND(ISNUMBER(OFFSET('Water Data'!$D$7,0,10*ROW('Water Data'!D7))),BW13="",ISNUMBER(OFFSET('Water Data'!$D$7,0,10*ROW('Water Data'!D7)))),OFFSET('Water Data'!$D$7,0,10*ROW('Water Data'!D7)),NA())))</f>
        <v>#N/A</v>
      </c>
      <c r="I13" s="133" t="e">
        <f ca="1">+IF(AND(ISNUMBER(OFFSET('Water Data'!$D$10,0,10*ROW('Water Data'!D7))),BX13="Yes"),OFFSET('Water Data'!$D$10,0,10*ROW('Water Data'!D7)),IF(AND(ISNUMBER(OFFSET('Water Data'!$D$10,0,10*ROW('Water Data'!D7))),BX13="No",ISNUMBER(OFFSET('Water Data'!$D$10,0,10*ROW('Water Data'!D7)))),CONCATENATE("[",ROUND(OFFSET('Water Data'!$D$10,0,10*ROW('Water Data'!D7)),0),"]"),IF(AND(ISNUMBER(OFFSET('Water Data'!$D$10,0,10*ROW('Water Data'!D7))),BX13="",ISNUMBER(OFFSET('Water Data'!$D$10,0,10*ROW('Water Data'!D7)))),OFFSET('Water Data'!$D$10,0,10*ROW('Water Data'!D7)),NA())))</f>
        <v>#N/A</v>
      </c>
      <c r="J13" s="133" t="e">
        <f ca="1">+IF(AND(ISNUMBER(OFFSET('Water Data'!$E$5,0,10*ROW('Water Data'!E7))),BY13="Yes"),100-OFFSET('Water Data'!$E$5,0,10*ROW('Water Data'!E7)),IF(AND(ISNUMBER(OFFSET('Water Data'!$E$5,0,10*ROW('Water Data'!E7))),BY13="No",ISNUMBER(OFFSET('Water Data'!$E$5,0,10*ROW('Water Data'!E7)))),CONCATENATE("[",ROUND(100-OFFSET('Water Data'!$E$5,0,10*ROW('Water Data'!E7)),0),"]"),IF(AND(ISNUMBER(OFFSET('Water Data'!$E$5,0,10*ROW('Water Data'!E7))),BY13="",ISNUMBER(OFFSET('Water Data'!$E$5,0,10*ROW('Water Data'!E7)))),100-OFFSET('Water Data'!$E$5,0,10*ROW('Water Data'!E7)),NA())))</f>
        <v>#N/A</v>
      </c>
      <c r="K13" s="133" t="e">
        <f ca="1">+IF(AND(ISNUMBER(OFFSET('Water Data'!$E$7,0,10*ROW('Water Data'!E7))),BZ13="Yes"),OFFSET('Water Data'!$E$7,0,10*ROW('Water Data'!E7)),IF(AND(ISNUMBER(OFFSET('Water Data'!$E$7,0,10*ROW('Water Data'!E7))),BZ13="No",ISNUMBER(OFFSET('Water Data'!$E$7,0,10*ROW('Water Data'!E7)))),CONCATENATE("[",ROUND(OFFSET('Water Data'!$E$7,0,10*ROW('Water Data'!E7)),0),"]"),IF(AND(ISNUMBER(OFFSET('Water Data'!$E$7,0,10*ROW('Water Data'!E7))),BZ13="",ISNUMBER(OFFSET('Water Data'!$E$7,0,10*ROW('Water Data'!E7)))),OFFSET('Water Data'!$E$7,0,10*ROW('Water Data'!E7)),NA())))</f>
        <v>#N/A</v>
      </c>
      <c r="L13" s="133" t="e">
        <f ca="1">+IF(AND(ISNUMBER(OFFSET('Water Data'!$E$10,0,10*ROW('Water Data'!E7))),CA13="Yes"),OFFSET('Water Data'!$E$10,0,10*ROW('Water Data'!E7)),IF(AND(ISNUMBER(OFFSET('Water Data'!$E$10,0,10*ROW('Water Data'!E7))),CA13="No",ISNUMBER(OFFSET('Water Data'!$E$10,0,10*ROW('Water Data'!E7)))),CONCATENATE("[",ROUND(OFFSET('Water Data'!$E$10,0,10*ROW('Water Data'!E7)),0),"]"),IF(AND(ISNUMBER(OFFSET('Water Data'!$E$10,0,10*ROW('Water Data'!E7))),CA13="",ISNUMBER(OFFSET('Water Data'!$E$10,0,10*ROW('Water Data'!E7)))),OFFSET('Water Data'!$E$10,0,10*ROW('Water Data'!E7)),NA())))</f>
        <v>#N/A</v>
      </c>
      <c r="M13" s="133" t="e">
        <f ca="1">+IF(AND(ISNUMBER(OFFSET('Water Data'!$F$5,0,10*ROW('Water Data'!F7))),CB13="Yes"),100-OFFSET('Water Data'!$F$5,0,10*ROW('Water Data'!F7)),IF(AND(ISNUMBER(OFFSET('Water Data'!$F$5,0,10*ROW('Water Data'!F7))),CB13="No",ISNUMBER(OFFSET('Water Data'!$F$5,0,10*ROW('Water Data'!F7)))),CONCATENATE("[",ROUND(100-OFFSET('Water Data'!$F$5,0,10*ROW('Water Data'!F7)),0),"]"),IF(AND(ISNUMBER(OFFSET('Water Data'!$F$5,0,10*ROW('Water Data'!F7))),CB13="",ISNUMBER(OFFSET('Water Data'!$F$5,0,10*ROW('Water Data'!F7)))),100-OFFSET('Water Data'!$F$5,0,10*ROW('Water Data'!F7)),NA())))</f>
        <v>#N/A</v>
      </c>
      <c r="N13" s="133" t="e">
        <f ca="1">+IF(AND(ISNUMBER(OFFSET('Water Data'!$F$7,0,10*ROW('Water Data'!F7))),CC13="Yes"),OFFSET('Water Data'!$F$7,0,10*ROW('Water Data'!F7)),IF(AND(ISNUMBER(OFFSET('Water Data'!$F$7,0,10*ROW('Water Data'!F7))),CC13="No",ISNUMBER(OFFSET('Water Data'!$F$7,0,10*ROW('Water Data'!F7)))),CONCATENATE("[",ROUND(OFFSET('Water Data'!$F$7,0,10*ROW('Water Data'!F7)),0),"]"),IF(AND(ISNUMBER(OFFSET('Water Data'!$F$7,0,10*ROW('Water Data'!F7))),CC13="",ISNUMBER(OFFSET('Water Data'!$F$7,0,10*ROW('Water Data'!F7)))),OFFSET('Water Data'!$F$7,0,10*ROW('Water Data'!F7)),NA())))</f>
        <v>#N/A</v>
      </c>
      <c r="O13" s="133" t="e">
        <f ca="1">+IF(AND(ISNUMBER(OFFSET('Water Data'!$F$10,0,10*ROW('Water Data'!F7))),CD13="Yes"),OFFSET('Water Data'!$F$10,0,10*ROW('Water Data'!F7)),IF(AND(ISNUMBER(OFFSET('Water Data'!$F$10,0,10*ROW('Water Data'!F7))),CD13="No",ISNUMBER(OFFSET('Water Data'!$F$10,0,10*ROW('Water Data'!F7)))),CONCATENATE("[",ROUND(OFFSET('Water Data'!$F$10,0,10*ROW('Water Data'!F7)),0),"]"),IF(AND(ISNUMBER(OFFSET('Water Data'!$F$10,0,10*ROW('Water Data'!F7))),CD13="",ISNUMBER(OFFSET('Water Data'!$F$10,0,10*ROW('Water Data'!F7)))),OFFSET('Water Data'!$F$10,0,10*ROW('Water Data'!F7)),NA())))</f>
        <v>#N/A</v>
      </c>
      <c r="P13" s="133">
        <f ca="1">+IF(AND(ISNUMBER(OFFSET('Water Data'!$G$5,0,10*ROW('Water Data'!G7))),CE13="Yes"),100-OFFSET('Water Data'!$G$5,0,10*ROW('Water Data'!G7)),IF(AND(ISNUMBER(OFFSET('Water Data'!$G$5,0,10*ROW('Water Data'!G7))),CE13="No",ISNUMBER(OFFSET('Water Data'!$G$5,0,10*ROW('Water Data'!G7)))),CONCATENATE("[",ROUND(100-OFFSET('Water Data'!$G$5,0,10*ROW('Water Data'!G7)),0),"]"),IF(AND(ISNUMBER(OFFSET('Water Data'!$G$5,0,10*ROW('Water Data'!G7))),CE13="",ISNUMBER(OFFSET('Water Data'!$G$5,0,10*ROW('Water Data'!G7)))),100-OFFSET('Water Data'!$G$5,0,10*ROW('Water Data'!G7)),NA())))</f>
        <v>33.025169409486935</v>
      </c>
      <c r="Q13" s="133">
        <f ca="1">+IF(AND(ISNUMBER(OFFSET('Water Data'!$G$7,0,10*ROW('Water Data'!G7))),CF13="Yes"),OFFSET('Water Data'!$G$7,0,10*ROW('Water Data'!G7)),IF(AND(ISNUMBER(OFFSET('Water Data'!$G$7,0,10*ROW('Water Data'!G7))),CF13="No",ISNUMBER(OFFSET('Water Data'!$G$7,0,10*ROW('Water Data'!G7)))),CONCATENATE("[",ROUND(OFFSET('Water Data'!$G$7,0,10*ROW('Water Data'!G7)),0),"]"),IF(AND(ISNUMBER(OFFSET('Water Data'!$G$7,0,10*ROW('Water Data'!G7))),CF13="",ISNUMBER(OFFSET('Water Data'!$G$7,0,10*ROW('Water Data'!G7)))),OFFSET('Water Data'!$G$7,0,10*ROW('Water Data'!G7)),NA())))</f>
        <v>23.949661181026137</v>
      </c>
      <c r="R13" s="133" t="e">
        <f ca="1">+IF(AND(ISNUMBER(OFFSET('Water Data'!$G$10,0,10*ROW('Water Data'!G7))),CG13="Yes"),OFFSET('Water Data'!$G$10,0,10*ROW('Water Data'!G7)),IF(AND(ISNUMBER(OFFSET('Water Data'!$G$10,0,10*ROW('Water Data'!G7))),CG13="No",ISNUMBER(OFFSET('Water Data'!$G$10,0,10*ROW('Water Data'!G7)))),CONCATENATE("[",ROUND(OFFSET('Water Data'!$G$10,0,10*ROW('Water Data'!G7)),0),"]"),IF(AND(ISNUMBER(OFFSET('Water Data'!$G$10,0,10*ROW('Water Data'!G7))),CG13="",ISNUMBER(OFFSET('Water Data'!$G$10,0,10*ROW('Water Data'!G7)))),OFFSET('Water Data'!$G$10,0,10*ROW('Water Data'!G7)),NA())))</f>
        <v>#N/A</v>
      </c>
      <c r="S13" s="133">
        <f ca="1">+IF(AND(ISNUMBER(OFFSET('Water Data'!$H$5,0,10*ROW('Water Data'!H7))),CH13="Yes"),100-OFFSET('Water Data'!$H$5,0,10*ROW('Water Data'!H7)),IF(AND(ISNUMBER(OFFSET('Water Data'!$H$5,0,10*ROW('Water Data'!H7))),CH13="No",ISNUMBER(OFFSET('Water Data'!$H$5,0,10*ROW('Water Data'!H7)))),CONCATENATE("[",ROUND(100-OFFSET('Water Data'!$H$5,0,10*ROW('Water Data'!H7)),0),"]"),IF(AND(ISNUMBER(OFFSET('Water Data'!$H$5,0,10*ROW('Water Data'!H7))),CH13="",ISNUMBER(OFFSET('Water Data'!$H$5,0,10*ROW('Water Data'!H7)))),100-OFFSET('Water Data'!$H$5,0,10*ROW('Water Data'!H7)),NA())))</f>
        <v>65.441176470588232</v>
      </c>
      <c r="T13" s="133">
        <f ca="1">+IF(AND(ISNUMBER(OFFSET('Water Data'!$H$7,0,10*ROW('Water Data'!H7))),CI13="Yes"),OFFSET('Water Data'!$H$7,0,10*ROW('Water Data'!H7)),IF(AND(ISNUMBER(OFFSET('Water Data'!$H$7,0,10*ROW('Water Data'!H7))),CI13="No",ISNUMBER(OFFSET('Water Data'!$H$7,0,10*ROW('Water Data'!H7)))),CONCATENATE("[",ROUND(OFFSET('Water Data'!$H$7,0,10*ROW('Water Data'!H7)),0),"]"),IF(AND(ISNUMBER(OFFSET('Water Data'!$H$7,0,10*ROW('Water Data'!H7))),CI13="",ISNUMBER(OFFSET('Water Data'!$H$7,0,10*ROW('Water Data'!H7)))),OFFSET('Water Data'!$H$7,0,10*ROW('Water Data'!H7)),NA())))</f>
        <v>64.075630252100837</v>
      </c>
      <c r="U13" s="133" t="e">
        <f ca="1">+IF(AND(ISNUMBER(OFFSET('Water Data'!$H$10,0,10*ROW('Water Data'!H7))),CJ13="Yes"),OFFSET('Water Data'!$H$10,0,10*ROW('Water Data'!H7)),IF(AND(ISNUMBER(OFFSET('Water Data'!$H$10,0,10*ROW('Water Data'!H7))),CJ13="No",ISNUMBER(OFFSET('Water Data'!$H$10,0,10*ROW('Water Data'!H7)))),CONCATENATE("[",ROUND(OFFSET('Water Data'!$H$10,0,10*ROW('Water Data'!H7)),0),"]"),IF(AND(ISNUMBER(OFFSET('Water Data'!$H$10,0,10*ROW('Water Data'!H7))),CJ13="",ISNUMBER(OFFSET('Water Data'!$H$10,0,10*ROW('Water Data'!H7)))),OFFSET('Water Data'!$H$10,0,10*ROW('Water Data'!H7)),NA())))</f>
        <v>#N/A</v>
      </c>
      <c r="V13" s="134">
        <f ca="1">+IF(AND(ISNUMBER(OFFSET('Sanitation Data'!$C$5,0,10*ROW('Sanitation Data'!C7))),CK13="Yes"),100-OFFSET('Sanitation Data'!$C$5,0,10*ROW('Sanitation Data'!C7)),IF(AND(ISNUMBER(OFFSET('Sanitation Data'!$C$5,0,10*ROW('Sanitation Data'!C7))),CK13="No",ISNUMBER(OFFSET('Sanitation Data'!$C$5,0,10*ROW('Sanitation Data'!C7)))),CONCATENATE("[",ROUND(100-OFFSET('Sanitation Data'!$C$5,0,10*ROW('Sanitation Data'!C7)),0),"]"),IF(AND(ISNUMBER(OFFSET('Sanitation Data'!$C$5,0,10*ROW('Sanitation Data'!C7))),CK13="",ISNUMBER(OFFSET('Sanitation Data'!$C$5,0,10*ROW('Sanitation Data'!C7)))),100-OFFSET('Sanitation Data'!$C$5,0,10*ROW('Sanitation Data'!C7)),NA())))</f>
        <v>90.918471219692762</v>
      </c>
      <c r="W13" s="134" t="e">
        <f ca="1">+IF(AND(ISNUMBER(OFFSET('Sanitation Data'!$C$7,0,10*ROW('Sanitation Data'!C7))),CL13="Yes"),OFFSET('Sanitation Data'!$C$7,0,10*ROW('Sanitation Data'!C7)),IF(AND(ISNUMBER(OFFSET('Sanitation Data'!$C$7,0,10*ROW('Sanitation Data'!C7))),CL13="No",ISNUMBER(OFFSET('Sanitation Data'!$C$7,0,10*ROW('Sanitation Data'!C7)))),CONCATENATE("[",ROUND(OFFSET('Sanitation Data'!$C$7,0,10*ROW('Sanitation Data'!C7)),0),"]"),IF(AND(ISNUMBER(OFFSET('Sanitation Data'!$C$7,0,10*ROW('Sanitation Data'!C7))),CL13="",ISNUMBER(OFFSET('Sanitation Data'!$C$7,0,10*ROW('Sanitation Data'!C7)))),OFFSET('Sanitation Data'!$C$7,0,10*ROW('Sanitation Data'!C7)),NA())))</f>
        <v>#N/A</v>
      </c>
      <c r="X13" s="134" t="e">
        <f ca="1">+IF(AND(ISNUMBER(OFFSET('Sanitation Data'!$C$11,0,10*ROW('Sanitation Data'!C7))),CM13="Yes"),OFFSET('Sanitation Data'!$C$11,0,10*ROW('Sanitation Data'!C7)),IF(AND(ISNUMBER(OFFSET('Sanitation Data'!$C$11,0,10*ROW('Sanitation Data'!C7))),CM13="No",ISNUMBER(OFFSET('Sanitation Data'!$C$11,0,10*ROW('Sanitation Data'!C7)))),CONCATENATE("[",ROUND(OFFSET('Sanitation Data'!$C$11,0,10*ROW('Sanitation Data'!C7)),0),"]"),IF(AND(ISNUMBER(OFFSET('Sanitation Data'!$C$11,0,10*ROW('Sanitation Data'!C7))),CM13="",ISNUMBER(OFFSET('Sanitation Data'!$C$11,0,10*ROW('Sanitation Data'!C7)))),OFFSET('Sanitation Data'!$C$11,0,10*ROW('Sanitation Data'!C7)),NA())))</f>
        <v>#N/A</v>
      </c>
      <c r="Y13" s="134" t="e">
        <f ca="1">+IF(AND(ISNUMBER(OFFSET('Sanitation Data'!$C$12,0,10*ROW('Sanitation Data'!C7))),CN13="Yes"),OFFSET('Sanitation Data'!$C$12,0,10*ROW('Sanitation Data'!C7)),IF(AND(ISNUMBER(OFFSET('Sanitation Data'!$C$12,0,10*ROW('Sanitation Data'!C7))),CN13="No",ISNUMBER(OFFSET('Sanitation Data'!$C$12,0,10*ROW('Sanitation Data'!C7)))),CONCATENATE("[",ROUND(OFFSET('Sanitation Data'!$C$12,0,10*ROW('Sanitation Data'!C7)),0),"]"),IF(AND(ISNUMBER(OFFSET('Sanitation Data'!$C$12,0,10*ROW('Sanitation Data'!C7))),CN13="",ISNUMBER(OFFSET('Sanitation Data'!$C$12,0,10*ROW('Sanitation Data'!C7)))),OFFSET('Sanitation Data'!$C$12,0,10*ROW('Sanitation Data'!C7)),NA())))</f>
        <v>#N/A</v>
      </c>
      <c r="Z13" s="134" t="e">
        <f ca="1">+IF(AND(ISNUMBER(OFFSET('Sanitation Data'!$C$13,0,10*ROW('Sanitation Data'!C7))),CO13="Yes"),OFFSET('Sanitation Data'!$C$13,0,10*ROW('Sanitation Data'!C7)),IF(AND(ISNUMBER(OFFSET('Sanitation Data'!$C$13,0,10*ROW('Sanitation Data'!C7))),CO13="No",ISNUMBER(OFFSET('Sanitation Data'!$C$13,0,10*ROW('Sanitation Data'!C7)))),CONCATENATE("[",ROUND(OFFSET('Sanitation Data'!$C$13,0,10*ROW('Sanitation Data'!C7)),0),"]"),IF(AND(ISNUMBER(OFFSET('Sanitation Data'!$C$13,0,10*ROW('Sanitation Data'!C7))),CO13="",ISNUMBER(OFFSET('Sanitation Data'!$C$13,0,10*ROW('Sanitation Data'!C7)))),OFFSET('Sanitation Data'!$C$13,0,10*ROW('Sanitation Data'!C7)),NA())))</f>
        <v>#N/A</v>
      </c>
      <c r="AA13" s="134" t="e">
        <f ca="1">+IF(AND(ISNUMBER(OFFSET('Sanitation Data'!$D$5,0,10*ROW('Sanitation Data'!D7))),CP13="Yes"),100-OFFSET('Sanitation Data'!$D$5,0,10*ROW('Sanitation Data'!D7)),IF(AND(ISNUMBER(OFFSET('Sanitation Data'!$D$5,0,10*ROW('Sanitation Data'!D7))),CP13="No",ISNUMBER(OFFSET('Sanitation Data'!$D$5,0,10*ROW('Sanitation Data'!D7)))),CONCATENATE("[",ROUND(100-OFFSET('Sanitation Data'!$D$5,0,10*ROW('Sanitation Data'!D7)),0),"]"),IF(AND(ISNUMBER(OFFSET('Sanitation Data'!$D$5,0,10*ROW('Sanitation Data'!D7))),CP13="",ISNUMBER(OFFSET('Sanitation Data'!$D$5,0,10*ROW('Sanitation Data'!D7)))),100-OFFSET('Sanitation Data'!$D$5,0,10*ROW('Sanitation Data'!D7)),NA())))</f>
        <v>#N/A</v>
      </c>
      <c r="AB13" s="134" t="e">
        <f ca="1">+IF(AND(ISNUMBER(OFFSET('Sanitation Data'!$D$7,0,10*ROW('Sanitation Data'!D7))),CQ13="Yes"),OFFSET('Sanitation Data'!$D$7,0,10*ROW('Sanitation Data'!G7)),IF(AND(ISNUMBER(OFFSET('Sanitation Data'!$D$7,0,10*ROW('Sanitation Data'!D7))),CQ13="No",ISNUMBER(OFFSET('Sanitation Data'!$D$7,0,10*ROW('Sanitation Data'!D7)))),CONCATENATE("[",ROUND(OFFSET('Sanitation Data'!$D$7,0,10*ROW('Sanitation Data'!D7)),0),"]"),IF(AND(ISNUMBER(OFFSET('Sanitation Data'!$D$7,0,10*ROW('Sanitation Data'!D7))),CQ13="",ISNUMBER(OFFSET('Sanitation Data'!$D$7,0,10*ROW('Sanitation Data'!D7)))),OFFSET('Sanitation Data'!$D$7,0,10*ROW('Sanitation Data'!D7)),NA())))</f>
        <v>#N/A</v>
      </c>
      <c r="AC13" s="134" t="e">
        <f ca="1">+IF(AND(ISNUMBER(OFFSET('Sanitation Data'!$D$11,0,10*ROW('Sanitation Data'!D7))),CR13="Yes"),OFFSET('Sanitation Data'!$D$11,0,10*ROW('Sanitation Data'!D7)),IF(AND(ISNUMBER(OFFSET('Sanitation Data'!$D$11,0,10*ROW('Sanitation Data'!D7))),CR13="No",ISNUMBER(OFFSET('Sanitation Data'!$D$11,0,10*ROW('Sanitation Data'!D7)))),CONCATENATE("[",ROUND(OFFSET('Sanitation Data'!$D$11,0,10*ROW('Sanitation Data'!D7)),0),"]"),IF(AND(ISNUMBER(OFFSET('Sanitation Data'!$D$11,0,10*ROW('Sanitation Data'!D7))),CR13="",ISNUMBER(OFFSET('Sanitation Data'!$D$11,0,10*ROW('Sanitation Data'!D7)))),OFFSET('Sanitation Data'!$D$11,0,10*ROW('Sanitation Data'!D7)),NA())))</f>
        <v>#N/A</v>
      </c>
      <c r="AD13" s="134" t="e">
        <f ca="1">+IF(AND(ISNUMBER(OFFSET('Sanitation Data'!$D$12,0,10*ROW('Sanitation Data'!D7))),CS13="Yes"),OFFSET('Sanitation Data'!$D$12,0,10*ROW('Sanitation Data'!D7)),IF(AND(ISNUMBER(OFFSET('Sanitation Data'!$D$12,0,10*ROW('Sanitation Data'!D7))),CS13="No",ISNUMBER(OFFSET('Sanitation Data'!$D$12,0,10*ROW('Sanitation Data'!D7)))),CONCATENATE("[",ROUND(OFFSET('Sanitation Data'!$D$12,0,10*ROW('Sanitation Data'!D7)),0),"]"),IF(AND(ISNUMBER(OFFSET('Sanitation Data'!$D$12,0,10*ROW('Sanitation Data'!D7))),CS13="",ISNUMBER(OFFSET('Sanitation Data'!$D$12,0,10*ROW('Sanitation Data'!D7)))),OFFSET('Sanitation Data'!$D$12,0,10*ROW('Sanitation Data'!D7)),NA())))</f>
        <v>#N/A</v>
      </c>
      <c r="AE13" s="134" t="e">
        <f ca="1">+IF(AND(ISNUMBER(OFFSET('Sanitation Data'!$D$13,0,10*ROW('Sanitation Data'!D7))),CT13="Yes"),OFFSET('Sanitation Data'!$D$13,0,10*ROW('Sanitation Data'!D7)),IF(AND(ISNUMBER(OFFSET('Sanitation Data'!$D$13,0,10*ROW('Sanitation Data'!D7))),CT13="No",ISNUMBER(OFFSET('Sanitation Data'!$D$13,0,10*ROW('Sanitation Data'!D7)))),CONCATENATE("[",ROUND(OFFSET('Sanitation Data'!$D$13,0,10*ROW('Sanitation Data'!D7)),0),"]"),IF(AND(ISNUMBER(OFFSET('Sanitation Data'!$D$13,0,10*ROW('Sanitation Data'!D7))),CT13="",ISNUMBER(OFFSET('Sanitation Data'!$D$13,0,10*ROW('Sanitation Data'!D7)))),OFFSET('Sanitation Data'!$D$13,0,10*ROW('Sanitation Data'!D7)),NA())))</f>
        <v>#N/A</v>
      </c>
      <c r="AF13" s="134" t="e">
        <f ca="1">+IF(AND(ISNUMBER(OFFSET('Sanitation Data'!$E$5,0,10*ROW('Sanitation Data'!E7))),CU13="Yes"),100-OFFSET('Sanitation Data'!$E$5,0,10*ROW('Sanitation Data'!E7)),IF(AND(ISNUMBER(OFFSET('Sanitation Data'!$E$5,0,10*ROW('Sanitation Data'!E7))),CU13="No",ISNUMBER(OFFSET('Sanitation Data'!$E$5,0,10*ROW('Sanitation Data'!E7)))),CONCATENATE("[",ROUND(100-OFFSET('Sanitation Data'!$E$5,0,10*ROW('Sanitation Data'!E7)),0),"]"),IF(AND(ISNUMBER(OFFSET('Sanitation Data'!$E$5,0,10*ROW('Sanitation Data'!E7))),CU13="",ISNUMBER(OFFSET('Sanitation Data'!$E$5,0,10*ROW('Sanitation Data'!E7)))),100-OFFSET('Sanitation Data'!$E$5,0,10*ROW('Sanitation Data'!E7)),NA())))</f>
        <v>#N/A</v>
      </c>
      <c r="AG13" s="134" t="e">
        <f ca="1">+IF(AND(ISNUMBER(OFFSET('Sanitation Data'!$E$7,0,10*ROW('Sanitation Data'!E7))),CV13="Yes"),OFFSET('Sanitation Data'!$E$7,0,10*ROW('Sanitation Data'!E7)),IF(AND(ISNUMBER(OFFSET('Sanitation Data'!$E$7,0,10*ROW('Sanitation Data'!E7))),CV13="No",ISNUMBER(OFFSET('Sanitation Data'!$E$7,0,10*ROW('Sanitation Data'!E7)))),CONCATENATE("[",ROUND(OFFSET('Sanitation Data'!$E$7,0,10*ROW('Sanitation Data'!E7)),0),"]"),IF(AND(ISNUMBER(OFFSET('Sanitation Data'!$E$7,0,10*ROW('Sanitation Data'!E7))),CV13="",ISNUMBER(OFFSET('Sanitation Data'!$E$7,0,10*ROW('Sanitation Data'!E7)))),OFFSET('Sanitation Data'!$E$7,0,10*ROW('Sanitation Data'!E7)),NA())))</f>
        <v>#N/A</v>
      </c>
      <c r="AH13" s="134" t="e">
        <f ca="1">+IF(AND(ISNUMBER(OFFSET('Sanitation Data'!$E$11,0,10*ROW('Sanitation Data'!E7))),CW13="Yes"),OFFSET('Sanitation Data'!$E$11,0,10*ROW('Sanitation Data'!E7)),IF(AND(ISNUMBER(OFFSET('Sanitation Data'!$E$11,0,10*ROW('Sanitation Data'!E7))),CW13="No",ISNUMBER(OFFSET('Sanitation Data'!$E$11,0,10*ROW('Sanitation Data'!E7)))),CONCATENATE("[",ROUND(OFFSET('Sanitation Data'!$E$11,0,10*ROW('Sanitation Data'!E7)),0),"]"),IF(AND(ISNUMBER(OFFSET('Sanitation Data'!$E$11,0,10*ROW('Sanitation Data'!E7))),CW13="",ISNUMBER(OFFSET('Sanitation Data'!$E$11,0,10*ROW('Sanitation Data'!E7)))),OFFSET('Sanitation Data'!$E$11,0,10*ROW('Sanitation Data'!E7)),NA())))</f>
        <v>#N/A</v>
      </c>
      <c r="AI13" s="134" t="e">
        <f ca="1">+IF(AND(ISNUMBER(OFFSET('Sanitation Data'!$E$12,0,10*ROW('Sanitation Data'!E7))),CX13="Yes"),OFFSET('Sanitation Data'!$E$12,0,10*ROW('Sanitation Data'!E7)),IF(AND(ISNUMBER(OFFSET('Sanitation Data'!$E$12,0,10*ROW('Sanitation Data'!E7))),CX13="No",ISNUMBER(OFFSET('Sanitation Data'!$E$12,0,10*ROW('Sanitation Data'!E7)))),CONCATENATE("[",ROUND(OFFSET('Sanitation Data'!$E$12,0,10*ROW('Sanitation Data'!E7)),0),"]"),IF(AND(ISNUMBER(OFFSET('Sanitation Data'!$E$12,0,10*ROW('Sanitation Data'!E7))),CX13="",ISNUMBER(OFFSET('Sanitation Data'!$E$12,0,10*ROW('Sanitation Data'!E7)))),OFFSET('Sanitation Data'!$E$12,0,10*ROW('Sanitation Data'!E7)),NA())))</f>
        <v>#N/A</v>
      </c>
      <c r="AJ13" s="134" t="e">
        <f ca="1">+IF(AND(ISNUMBER(OFFSET('Sanitation Data'!$E$13,0,10*ROW('Sanitation Data'!E7))),CY13="Yes"),OFFSET('Sanitation Data'!$E$13,0,10*ROW('Sanitation Data'!E7)),IF(AND(ISNUMBER(OFFSET('Sanitation Data'!$E$13,0,10*ROW('Sanitation Data'!E7))),CY13="No",ISNUMBER(OFFSET('Sanitation Data'!$E$13,0,10*ROW('Sanitation Data'!E7)))),CONCATENATE("[",ROUND(OFFSET('Sanitation Data'!$E$13,0,10*ROW('Sanitation Data'!E7)),0),"]"),IF(AND(ISNUMBER(OFFSET('Sanitation Data'!$E$13,0,10*ROW('Sanitation Data'!E7))),CY13="",ISNUMBER(OFFSET('Sanitation Data'!$E$13,0,10*ROW('Sanitation Data'!E7)))),OFFSET('Sanitation Data'!$E$13,0,10*ROW('Sanitation Data'!E7)),NA())))</f>
        <v>#N/A</v>
      </c>
      <c r="AK13" s="134" t="e">
        <f ca="1">+IF(AND(ISNUMBER(OFFSET('Sanitation Data'!$F$5,0,10*ROW('Sanitation Data'!F7))),CZ13="Yes"),100-OFFSET('Sanitation Data'!$F$5,0,10*ROW('Sanitation Data'!F7)),IF(AND(ISNUMBER(OFFSET('Sanitation Data'!$F$5,0,10*ROW('Sanitation Data'!F7))),CZ13="No",ISNUMBER(OFFSET('Sanitation Data'!$F$5,0,10*ROW('Sanitation Data'!F7)))),CONCATENATE("[",ROUND(100-OFFSET('Sanitation Data'!$F$5,0,10*ROW('Sanitation Data'!F7)),0),"]"),IF(AND(ISNUMBER(OFFSET('Sanitation Data'!$F$5,0,10*ROW('Sanitation Data'!F7))),CZ13="",ISNUMBER(OFFSET('Sanitation Data'!$F$5,0,10*ROW('Sanitation Data'!F7)))),100-OFFSET('Sanitation Data'!$F$5,0,10*ROW('Sanitation Data'!F7)),NA())))</f>
        <v>#N/A</v>
      </c>
      <c r="AL13" s="134" t="e">
        <f ca="1">+IF(AND(ISNUMBER(OFFSET('Sanitation Data'!$F$7,0,10*ROW('Sanitation Data'!F7))),DA13="Yes"),OFFSET('Sanitation Data'!$F$7,0,10*ROW('Sanitation Data'!F7)),IF(AND(ISNUMBER(OFFSET('Sanitation Data'!$F$7,0,10*ROW('Sanitation Data'!F7))),DA13="No",ISNUMBER(OFFSET('Sanitation Data'!$F$7,0,10*ROW('Sanitation Data'!F7)))),CONCATENATE("[",ROUND(OFFSET('Sanitation Data'!$F$7,0,10*ROW('Sanitation Data'!F7)),0),"]"),IF(AND(ISNUMBER(OFFSET('Sanitation Data'!$F$7,0,10*ROW('Sanitation Data'!F7))),DA13="",ISNUMBER(OFFSET('Sanitation Data'!$F$7,0,10*ROW('Sanitation Data'!F7)))),OFFSET('Sanitation Data'!$F$7,0,10*ROW('Sanitation Data'!F7)),NA())))</f>
        <v>#N/A</v>
      </c>
      <c r="AM13" s="134" t="e">
        <f ca="1">+IF(AND(ISNUMBER(OFFSET('Sanitation Data'!$F$11,0,10*ROW('Sanitation Data'!F7))),DB13="Yes"),OFFSET('Sanitation Data'!$F$11,0,10*ROW('Sanitation Data'!F7)),IF(AND(ISNUMBER(OFFSET('Sanitation Data'!$F$11,0,10*ROW('Sanitation Data'!F7))),DB13="No",ISNUMBER(OFFSET('Sanitation Data'!$F$11,0,10*ROW('Sanitation Data'!F7)))),CONCATENATE("[",ROUND(OFFSET('Sanitation Data'!$F$11,0,10*ROW('Sanitation Data'!F7)),0),"]"),IF(AND(ISNUMBER(OFFSET('Sanitation Data'!$F$11,0,10*ROW('Sanitation Data'!F7))),DB13="",ISNUMBER(OFFSET('Sanitation Data'!$F$11,0,10*ROW('Sanitation Data'!F7)))),OFFSET('Sanitation Data'!$F$11,0,10*ROW('Sanitation Data'!F7)),NA())))</f>
        <v>#N/A</v>
      </c>
      <c r="AN13" s="134" t="e">
        <f ca="1">+IF(AND(ISNUMBER(OFFSET('Sanitation Data'!$F$12,0,10*ROW('Sanitation Data'!F7))),DC13="Yes"),OFFSET('Sanitation Data'!$F$12,0,10*ROW('Sanitation Data'!F7)),IF(AND(ISNUMBER(OFFSET('Sanitation Data'!$F$12,0,10*ROW('Sanitation Data'!F7))),DC13="No",ISNUMBER(OFFSET('Sanitation Data'!$F$12,0,10*ROW('Sanitation Data'!F7)))),CONCATENATE("[",ROUND(OFFSET('Sanitation Data'!$F$12,0,10*ROW('Sanitation Data'!F7)),0),"]"),IF(AND(ISNUMBER(OFFSET('Sanitation Data'!$F$12,0,10*ROW('Sanitation Data'!F7))),DC13="",ISNUMBER(OFFSET('Sanitation Data'!$F$12,0,10*ROW('Sanitation Data'!F7)))),OFFSET('Sanitation Data'!$F$12,0,10*ROW('Sanitation Data'!F7)),NA())))</f>
        <v>#N/A</v>
      </c>
      <c r="AO13" s="134" t="e">
        <f ca="1">+IF(AND(ISNUMBER(OFFSET('Sanitation Data'!$F$13,0,10*ROW('Sanitation Data'!F7))),DD13="Yes"),OFFSET('Sanitation Data'!$F$13,0,10*ROW('Sanitation Data'!F7)),IF(AND(ISNUMBER(OFFSET('Sanitation Data'!$F$13,0,10*ROW('Sanitation Data'!F7))),DD13="No",ISNUMBER(OFFSET('Sanitation Data'!$F$13,0,10*ROW('Sanitation Data'!F7)))),CONCATENATE("[",ROUND(OFFSET('Sanitation Data'!$F$13,0,10*ROW('Sanitation Data'!F7)),0),"]"),IF(AND(ISNUMBER(OFFSET('Sanitation Data'!$F$13,0,10*ROW('Sanitation Data'!F7))),DD13="",ISNUMBER(OFFSET('Sanitation Data'!$F$13,0,10*ROW('Sanitation Data'!F7)))),OFFSET('Sanitation Data'!$F$13,0,10*ROW('Sanitation Data'!F7)),NA())))</f>
        <v>#N/A</v>
      </c>
      <c r="AP13" s="134">
        <f ca="1">+IF(AND(ISNUMBER(OFFSET('Sanitation Data'!$G$5,0,10*ROW('Sanitation Data'!G7))),DE13="Yes"),100-OFFSET('Sanitation Data'!$G$5,0,10*ROW('Sanitation Data'!G7)),IF(AND(ISNUMBER(OFFSET('Sanitation Data'!$G$5,0,10*ROW('Sanitation Data'!G7))),DE13="No",ISNUMBER(OFFSET('Sanitation Data'!$G$5,0,10*ROW('Sanitation Data'!G7)))),CONCATENATE("[",ROUND(100-OFFSET('Sanitation Data'!$G$5,0,10*ROW('Sanitation Data'!G7)),0),"]"),IF(AND(ISNUMBER(OFFSET('Sanitation Data'!$G$5,0,10*ROW('Sanitation Data'!G7))),DE13="",ISNUMBER(OFFSET('Sanitation Data'!$G$5,0,10*ROW('Sanitation Data'!G7)))),100-OFFSET('Sanitation Data'!$G$5,0,10*ROW('Sanitation Data'!G7)),NA())))</f>
        <v>90.5</v>
      </c>
      <c r="AQ13" s="134" t="e">
        <f ca="1">+IF(AND(ISNUMBER(OFFSET('Sanitation Data'!$G$7,0,10*ROW('Sanitation Data'!G7))),DF13="Yes"),OFFSET('Sanitation Data'!$G$7,0,10*ROW('Sanitation Data'!G7)),IF(AND(ISNUMBER(OFFSET('Sanitation Data'!$G$7,0,10*ROW('Sanitation Data'!G7))),DF13="No",ISNUMBER(OFFSET('Sanitation Data'!$G$7,0,10*ROW('Sanitation Data'!G7)))),CONCATENATE("[",ROUND(OFFSET('Sanitation Data'!$G$7,0,10*ROW('Sanitation Data'!G7)),0),"]"),IF(AND(ISNUMBER(OFFSET('Sanitation Data'!$G$7,0,10*ROW('Sanitation Data'!G7))),DF13="",ISNUMBER(OFFSET('Sanitation Data'!$G$7,0,10*ROW('Sanitation Data'!G7)))),OFFSET('Sanitation Data'!$G$7,0,10*ROW('Sanitation Data'!G7)),NA())))</f>
        <v>#N/A</v>
      </c>
      <c r="AR13" s="134" t="e">
        <f ca="1">+IF(AND(ISNUMBER(OFFSET('Sanitation Data'!$G$11,0,10*ROW('Sanitation Data'!G7))),DG13="Yes"),OFFSET('Sanitation Data'!$G$11,0,10*ROW('Sanitation Data'!G7)),IF(AND(ISNUMBER(OFFSET('Sanitation Data'!$G$11,0,10*ROW('Sanitation Data'!G7))),DG13="No",ISNUMBER(OFFSET('Sanitation Data'!$G$11,0,10*ROW('Sanitation Data'!G7)))),CONCATENATE("[",ROUND(OFFSET('Sanitation Data'!$G$11,0,10*ROW('Sanitation Data'!G7)),0),"]"),IF(AND(ISNUMBER(OFFSET('Sanitation Data'!$G$11,0,10*ROW('Sanitation Data'!G7))),DG13="",ISNUMBER(OFFSET('Sanitation Data'!$G$11,0,10*ROW('Sanitation Data'!G7)))),OFFSET('Sanitation Data'!$G$11,0,10*ROW('Sanitation Data'!G7)),NA())))</f>
        <v>#N/A</v>
      </c>
      <c r="AS13" s="134" t="e">
        <f ca="1">+IF(AND(ISNUMBER(OFFSET('Sanitation Data'!$G$12,0,10*ROW('Sanitation Data'!G7))),DH13="Yes"),OFFSET('Sanitation Data'!$G$12,0,10*ROW('Sanitation Data'!G7)),IF(AND(ISNUMBER(OFFSET('Sanitation Data'!$G$12,0,10*ROW('Sanitation Data'!G7))),DH13="No",ISNUMBER(OFFSET('Sanitation Data'!$G$12,0,10*ROW('Sanitation Data'!G7)))),CONCATENATE("[",ROUND(OFFSET('Sanitation Data'!$G$12,0,10*ROW('Sanitation Data'!G7)),0),"]"),IF(AND(ISNUMBER(OFFSET('Sanitation Data'!$G$12,0,10*ROW('Sanitation Data'!G7))),DH13="",ISNUMBER(OFFSET('Sanitation Data'!$G$12,0,10*ROW('Sanitation Data'!G7)))),OFFSET('Sanitation Data'!$G$12,0,10*ROW('Sanitation Data'!G7)),NA())))</f>
        <v>#N/A</v>
      </c>
      <c r="AT13" s="134" t="e">
        <f ca="1">+IF(AND(ISNUMBER(OFFSET('Sanitation Data'!$G$13,0,10*ROW('Sanitation Data'!G7))),DI13="Yes"),OFFSET('Sanitation Data'!$G$13,0,10*ROW('Sanitation Data'!G7)),IF(AND(ISNUMBER(OFFSET('Sanitation Data'!$G$13,0,10*ROW('Sanitation Data'!G7))),DI13="No",ISNUMBER(OFFSET('Sanitation Data'!$G$13,0,10*ROW('Sanitation Data'!G7)))),CONCATENATE("[",ROUND(OFFSET('Sanitation Data'!$G$13,0,10*ROW('Sanitation Data'!G7)),0),"]"),IF(AND(ISNUMBER(OFFSET('Sanitation Data'!$G$13,0,10*ROW('Sanitation Data'!G7))),DI13="",ISNUMBER(OFFSET('Sanitation Data'!$G$13,0,10*ROW('Sanitation Data'!G7)))),OFFSET('Sanitation Data'!$G$13,0,10*ROW('Sanitation Data'!G7)),NA())))</f>
        <v>#N/A</v>
      </c>
      <c r="AU13" s="134">
        <f ca="1">+IF(AND(ISNUMBER(OFFSET('Sanitation Data'!$H$5,0,10*ROW('Sanitation Data'!H7))),DJ13="Yes"),100-OFFSET('Sanitation Data'!$H$5,0,10*ROW('Sanitation Data'!H7)),IF(AND(ISNUMBER(OFFSET('Sanitation Data'!$H$5,0,10*ROW('Sanitation Data'!H7))),DJ13="No",ISNUMBER(OFFSET('Sanitation Data'!$H$5,0,10*ROW('Sanitation Data'!H7)))),CONCATENATE("[",ROUND(100-OFFSET('Sanitation Data'!$H$5,0,10*ROW('Sanitation Data'!H7)),0),"]"),IF(AND(ISNUMBER(OFFSET('Sanitation Data'!$H$5,0,10*ROW('Sanitation Data'!H7))),DJ13="",ISNUMBER(OFFSET('Sanitation Data'!$H$5,0,10*ROW('Sanitation Data'!H7)))),100-OFFSET('Sanitation Data'!$H$5,0,10*ROW('Sanitation Data'!H7)),NA())))</f>
        <v>100</v>
      </c>
      <c r="AV13" s="134" t="e">
        <f ca="1">+IF(AND(ISNUMBER(OFFSET('Sanitation Data'!$H$7,0,10*ROW('Sanitation Data'!H7))),DK13="Yes"),OFFSET('Sanitation Data'!$H$7,0,10*ROW('Sanitation Data'!H7)),IF(AND(ISNUMBER(OFFSET('Sanitation Data'!$H$7,0,10*ROW('Sanitation Data'!H7))),DK13="No",ISNUMBER(OFFSET('Sanitation Data'!$H$7,0,10*ROW('Sanitation Data'!H7)))),CONCATENATE("[",ROUND(OFFSET('Sanitation Data'!$H$7,0,10*ROW('Sanitation Data'!H7)),0),"]"),IF(AND(ISNUMBER(OFFSET('Sanitation Data'!$H$7,0,10*ROW('Sanitation Data'!H7))),DK13="",ISNUMBER(OFFSET('Sanitation Data'!$H$7,0,10*ROW('Sanitation Data'!H7)))),OFFSET('Sanitation Data'!$H$7,0,10*ROW('Sanitation Data'!H7)),NA())))</f>
        <v>#N/A</v>
      </c>
      <c r="AW13" s="134" t="e">
        <f ca="1">+IF(AND(ISNUMBER(OFFSET('Sanitation Data'!$H$11,0,10*ROW('Sanitation Data'!H7))),DL13="Yes"),OFFSET('Sanitation Data'!$H$11,0,10*ROW('Sanitation Data'!H7)),IF(AND(ISNUMBER(OFFSET('Sanitation Data'!$H$11,0,10*ROW('Sanitation Data'!H7))),DL13="No",ISNUMBER(OFFSET('Sanitation Data'!$H$11,0,10*ROW('Sanitation Data'!H7)))),CONCATENATE("[",ROUND(OFFSET('Sanitation Data'!$H$11,0,10*ROW('Sanitation Data'!H7)),0),"]"),IF(AND(ISNUMBER(OFFSET('Sanitation Data'!$H$11,0,10*ROW('Sanitation Data'!H7))),DL13="",ISNUMBER(OFFSET('Sanitation Data'!$H$11,0,10*ROW('Sanitation Data'!H7)))),OFFSET('Sanitation Data'!$H$11,0,10*ROW('Sanitation Data'!H7)),NA())))</f>
        <v>#N/A</v>
      </c>
      <c r="AX13" s="134" t="e">
        <f ca="1">+IF(AND(ISNUMBER(OFFSET('Sanitation Data'!$H$12,0,10*ROW('Sanitation Data'!H7))),DM13="Yes"),OFFSET('Sanitation Data'!$H$12,0,10*ROW('Sanitation Data'!H7)),IF(AND(ISNUMBER(OFFSET('Sanitation Data'!$H$12,0,10*ROW('Sanitation Data'!H7))),DM13="No",ISNUMBER(OFFSET('Sanitation Data'!$H$12,0,10*ROW('Sanitation Data'!H7)))),CONCATENATE("[",ROUND(OFFSET('Sanitation Data'!$H$12,0,10*ROW('Sanitation Data'!H7)),0),"]"),IF(AND(ISNUMBER(OFFSET('Sanitation Data'!$H$12,0,10*ROW('Sanitation Data'!H7))),DM13="",ISNUMBER(OFFSET('Sanitation Data'!$H$12,0,10*ROW('Sanitation Data'!H7)))),OFFSET('Sanitation Data'!$H$12,0,10*ROW('Sanitation Data'!H7)),NA())))</f>
        <v>#N/A</v>
      </c>
      <c r="AY13" s="134" t="e">
        <f ca="1">+IF(AND(ISNUMBER(OFFSET('Sanitation Data'!$H$13,0,10*ROW('Sanitation Data'!H7))),DN13="Yes"),OFFSET('Sanitation Data'!$H$13,0,10*ROW('Sanitation Data'!H7)),IF(AND(ISNUMBER(OFFSET('Sanitation Data'!$H$13,0,10*ROW('Sanitation Data'!H7))),DN13="No",ISNUMBER(OFFSET('Sanitation Data'!$H$13,0,10*ROW('Sanitation Data'!H7)))),CONCATENATE("[",ROUND(OFFSET('Sanitation Data'!$H$13,0,10*ROW('Sanitation Data'!H7)),0),"]"),IF(AND(ISNUMBER(OFFSET('Sanitation Data'!$H$13,0,10*ROW('Sanitation Data'!H7))),DN13="",ISNUMBER(OFFSET('Sanitation Data'!$H$13,0,10*ROW('Sanitation Data'!H7)))),OFFSET('Sanitation Data'!$H$13,0,10*ROW('Sanitation Data'!H7)),NA())))</f>
        <v>#N/A</v>
      </c>
      <c r="AZ13" s="135" t="e">
        <f ca="1">+IF(AND(ISNUMBER(OFFSET('Hygiene Data'!$C$6,0,10*ROW('Hygiene Data'!C7))),DO13="Yes"),OFFSET('Hygiene Data'!$C$6,0,10*ROW('Hygiene Data'!C7)),IF(AND(ISNUMBER(OFFSET('Hygiene Data'!$C$6,0,10*ROW('Hygiene Data'!C7))),DO13="No",ISNUMBER(OFFSET('Hygiene Data'!$C$6,0,10*ROW('Hygiene Data'!C7)))),CONCATENATE("[",ROUND(OFFSET('Hygiene Data'!$C$6,0,10*ROW('Hygiene Data'!C7)),0),"]"),IF(AND(ISNUMBER(OFFSET('Hygiene Data'!$C$6,0,10*ROW('Hygiene Data'!C7))),DO13="",ISNUMBER(OFFSET('Hygiene Data'!$C$6,0,10*ROW('Hygiene Data'!C7)))),OFFSET('Hygiene Data'!$C$6,0,10*ROW('Hygiene Data'!C7)),NA())))</f>
        <v>#N/A</v>
      </c>
      <c r="BA13" s="135" t="e">
        <f ca="1">+IF(AND(ISNUMBER(OFFSET('Hygiene Data'!$C$8,0,10*ROW('Hygiene Data'!C7))),DP13="Yes"),OFFSET('Hygiene Data'!$C$8,0,10*ROW('Hygiene Data'!C7)),IF(AND(ISNUMBER(OFFSET('Hygiene Data'!$C$8,0,10*ROW('Hygiene Data'!C7))),DP13="No",ISNUMBER(OFFSET('Hygiene Data'!$C$8,0,10*ROW('Hygiene Data'!C7)))),CONCATENATE("[",ROUND(OFFSET('Hygiene Data'!$C$8,0,10*ROW('Hygiene Data'!C7)),0),"]"),IF(AND(ISNUMBER(OFFSET('Hygiene Data'!$C$8,0,10*ROW('Hygiene Data'!C7))),DP13="",ISNUMBER(OFFSET('Hygiene Data'!$C$8,0,10*ROW('Hygiene Data'!C7)))),OFFSET('Hygiene Data'!$C$8,0,10*ROW('Hygiene Data'!C7)),NA())))</f>
        <v>#N/A</v>
      </c>
      <c r="BB13" s="135" t="e">
        <f ca="1">+IF(AND(ISNUMBER(OFFSET('Hygiene Data'!$C$10,0,10*ROW('Hygiene Data'!C7))),DQ13="Yes"),OFFSET('Hygiene Data'!$C$10,0,10*ROW('Hygiene Data'!C7)),IF(AND(ISNUMBER(OFFSET('Hygiene Data'!$C$10,0,10*ROW('Hygiene Data'!C7))),DQ13="No",ISNUMBER(OFFSET('Hygiene Data'!$C$10,0,10*ROW('Hygiene Data'!C7)))),CONCATENATE("[",ROUND(OFFSET('Hygiene Data'!$C$10,0,10*ROW('Hygiene Data'!C7)),0),"]"),IF(AND(ISNUMBER(OFFSET('Hygiene Data'!$C$10,0,10*ROW('Hygiene Data'!C7))),DQ13="",ISNUMBER(OFFSET('Hygiene Data'!$C$10,0,10*ROW('Hygiene Data'!C7)))),OFFSET('Hygiene Data'!$C$10,0,10*ROW('Hygiene Data'!C7)),NA())))</f>
        <v>#N/A</v>
      </c>
      <c r="BC13" s="135" t="e">
        <f ca="1">+IF(AND(ISNUMBER(OFFSET('Hygiene Data'!$D$6,0,10*ROW('Hygiene Data'!D7))),DR13="Yes"),OFFSET('Hygiene Data'!$D$6,0,10*ROW('Hygiene Data'!D7)),IF(AND(ISNUMBER(OFFSET('Hygiene Data'!$D$6,0,10*ROW('Hygiene Data'!D7))),DR13="No",ISNUMBER(OFFSET('Hygiene Data'!$D$6,0,10*ROW('Hygiene Data'!D7)))),CONCATENATE("[",ROUND(OFFSET('Hygiene Data'!$D$6,0,10*ROW('Hygiene Data'!D7)),0),"]"),IF(AND(ISNUMBER(OFFSET('Hygiene Data'!$D$6,0,10*ROW('Hygiene Data'!D7))),DR13="",ISNUMBER(OFFSET('Hygiene Data'!$D$6,0,10*ROW('Hygiene Data'!D7)))),OFFSET('Hygiene Data'!$D$6,0,10*ROW('Hygiene Data'!D7)),NA())))</f>
        <v>#N/A</v>
      </c>
      <c r="BD13" s="135" t="e">
        <f ca="1">+IF(AND(ISNUMBER(OFFSET('Hygiene Data'!$D$8,0,10*ROW('Hygiene Data'!D7))),DS13="Yes"),OFFSET('Hygiene Data'!$D$8,0,10*ROW('Hygiene Data'!D7)),IF(AND(ISNUMBER(OFFSET('Hygiene Data'!$D$8,0,10*ROW('Hygiene Data'!D7))),DS13="No",ISNUMBER(OFFSET('Hygiene Data'!$D$8,0,10*ROW('Hygiene Data'!D7)))),CONCATENATE("[",ROUND(OFFSET('Hygiene Data'!$D$8,0,10*ROW('Hygiene Data'!D7)),0),"]"),IF(AND(ISNUMBER(OFFSET('Hygiene Data'!$D$8,0,10*ROW('Hygiene Data'!D7))),DS13="",ISNUMBER(OFFSET('Hygiene Data'!$D$8,0,10*ROW('Hygiene Data'!D7)))),OFFSET('Hygiene Data'!$D$8,0,10*ROW('Hygiene Data'!D7)),NA())))</f>
        <v>#N/A</v>
      </c>
      <c r="BE13" s="135" t="e">
        <f ca="1">+IF(AND(ISNUMBER(OFFSET('Hygiene Data'!$D$10,0,10*ROW('Hygiene Data'!D7))),DT13="Yes"),OFFSET('Hygiene Data'!$D$10,0,10*ROW('Hygiene Data'!D7)),IF(AND(ISNUMBER(OFFSET('Hygiene Data'!$D$10,0,10*ROW('Hygiene Data'!D7))),DT13="No",ISNUMBER(OFFSET('Hygiene Data'!$D$10,0,10*ROW('Hygiene Data'!D7)))),CONCATENATE("[",ROUND(OFFSET('Hygiene Data'!$D$10,0,10*ROW('Hygiene Data'!D7)),0),"]"),IF(AND(ISNUMBER(OFFSET('Hygiene Data'!$D$10,0,10*ROW('Hygiene Data'!D7))),DT13="",ISNUMBER(OFFSET('Hygiene Data'!$D$10,0,10*ROW('Hygiene Data'!D7)))),OFFSET('Hygiene Data'!$D$10,0,10*ROW('Hygiene Data'!D7)),NA())))</f>
        <v>#N/A</v>
      </c>
      <c r="BF13" s="135" t="e">
        <f ca="1">+IF(AND(ISNUMBER(OFFSET('Hygiene Data'!$E$6,0,10*ROW('Hygiene Data'!E7))),DU13="Yes"),OFFSET('Hygiene Data'!$E$6,0,10*ROW('Hygiene Data'!E7)),IF(AND(ISNUMBER(OFFSET('Hygiene Data'!$E$6,0,10*ROW('Hygiene Data'!E7))),DU13="No",ISNUMBER(OFFSET('Hygiene Data'!$E$6,0,10*ROW('Hygiene Data'!E7)))),CONCATENATE("[",ROUND(OFFSET('Hygiene Data'!$E$6,0,10*ROW('Hygiene Data'!E7)),0),"]"),IF(AND(ISNUMBER(OFFSET('Hygiene Data'!$E$6,0,10*ROW('Hygiene Data'!E7))),DU13="",ISNUMBER(OFFSET('Hygiene Data'!$E$6,0,10*ROW('Hygiene Data'!E7)))),OFFSET('Hygiene Data'!$E$6,0,10*ROW('Hygiene Data'!E7)),NA())))</f>
        <v>#N/A</v>
      </c>
      <c r="BG13" s="135" t="e">
        <f ca="1">+IF(AND(ISNUMBER(OFFSET('Hygiene Data'!$E$8,0,10*ROW('Hygiene Data'!E7))),DV13="Yes"),OFFSET('Hygiene Data'!$E$8,0,10*ROW('Hygiene Data'!E7)),IF(AND(ISNUMBER(OFFSET('Hygiene Data'!$E$8,0,10*ROW('Hygiene Data'!E7))),DV13="No",ISNUMBER(OFFSET('Hygiene Data'!$E$8,0,10*ROW('Hygiene Data'!E7)))),CONCATENATE("[",ROUND(OFFSET('Hygiene Data'!$E$8,0,10*ROW('Hygiene Data'!E7)),0),"]"),IF(AND(ISNUMBER(OFFSET('Hygiene Data'!$E$8,0,10*ROW('Hygiene Data'!E7))),DV13="",ISNUMBER(OFFSET('Hygiene Data'!$E$8,0,10*ROW('Hygiene Data'!E7)))),OFFSET('Hygiene Data'!$E$8,0,10*ROW('Hygiene Data'!E7)),NA())))</f>
        <v>#N/A</v>
      </c>
      <c r="BH13" s="135" t="e">
        <f ca="1">+IF(AND(ISNUMBER(OFFSET('Hygiene Data'!$E$10,0,10*ROW('Hygiene Data'!E7))),DW13="Yes"),OFFSET('Hygiene Data'!$E$10,0,10*ROW('Hygiene Data'!E7)),IF(AND(ISNUMBER(OFFSET('Hygiene Data'!$E$10,0,10*ROW('Hygiene Data'!E7))),DW13="No",ISNUMBER(OFFSET('Hygiene Data'!$E$10,0,10*ROW('Hygiene Data'!E7)))),CONCATENATE("[",ROUND(OFFSET('Hygiene Data'!$E$10,0,10*ROW('Hygiene Data'!E7)),0),"]"),IF(AND(ISNUMBER(OFFSET('Hygiene Data'!$E$10,0,10*ROW('Hygiene Data'!E7))),DW13="",ISNUMBER(OFFSET('Hygiene Data'!$E$10,0,10*ROW('Hygiene Data'!E7)))),OFFSET('Hygiene Data'!$E$10,0,10*ROW('Hygiene Data'!E7)),NA())))</f>
        <v>#N/A</v>
      </c>
      <c r="BI13" s="135" t="e">
        <f ca="1">+IF(AND(ISNUMBER(OFFSET('Hygiene Data'!$F$6,0,10*ROW('Hygiene Data'!F7))),DX13="Yes"),OFFSET('Hygiene Data'!$F$6,0,10*ROW('Hygiene Data'!F7)),IF(AND(ISNUMBER(OFFSET('Hygiene Data'!$F$6,0,10*ROW('Hygiene Data'!F7))),DX13="No",ISNUMBER(OFFSET('Hygiene Data'!$F$6,0,10*ROW('Hygiene Data'!F7)))),CONCATENATE("[",ROUND(OFFSET('Hygiene Data'!$F$6,0,10*ROW('Hygiene Data'!F7)),0),"]"),IF(AND(ISNUMBER(OFFSET('Hygiene Data'!$F$6,0,10*ROW('Hygiene Data'!F7))),DX13="",ISNUMBER(OFFSET('Hygiene Data'!$F$6,0,10*ROW('Hygiene Data'!F7)))),OFFSET('Hygiene Data'!$F$6,0,10*ROW('Hygiene Data'!F7)),NA())))</f>
        <v>#N/A</v>
      </c>
      <c r="BJ13" s="135" t="e">
        <f ca="1">+IF(AND(ISNUMBER(OFFSET('Hygiene Data'!$F$8,0,10*ROW('Hygiene Data'!F7))),DY13="Yes"),OFFSET('Hygiene Data'!$F$8,0,10*ROW('Hygiene Data'!F7)),IF(AND(ISNUMBER(OFFSET('Hygiene Data'!$F$8,0,10*ROW('Hygiene Data'!F7))),DY13="No",ISNUMBER(OFFSET('Hygiene Data'!$F$8,0,10*ROW('Hygiene Data'!F7)))),CONCATENATE("[",ROUND(OFFSET('Hygiene Data'!$F$8,0,10*ROW('Hygiene Data'!F7)),0),"]"),IF(AND(ISNUMBER(OFFSET('Hygiene Data'!$F$8,0,10*ROW('Hygiene Data'!F7))),DY13="",ISNUMBER(OFFSET('Hygiene Data'!$F$8,0,10*ROW('Hygiene Data'!F7)))),OFFSET('Hygiene Data'!$F$8,0,10*ROW('Hygiene Data'!F7)),NA())))</f>
        <v>#N/A</v>
      </c>
      <c r="BK13" s="135" t="e">
        <f ca="1">+IF(AND(ISNUMBER(OFFSET('Hygiene Data'!$F$10,0,10*ROW('Hygiene Data'!F7))),DZ13="Yes"),OFFSET('Hygiene Data'!$F$10,0,10*ROW('Hygiene Data'!F7)),IF(AND(ISNUMBER(OFFSET('Hygiene Data'!$F$10,0,10*ROW('Hygiene Data'!F7))),DZ13="No",ISNUMBER(OFFSET('Hygiene Data'!$F$10,0,10*ROW('Hygiene Data'!F7)))),CONCATENATE("[",ROUND(OFFSET('Hygiene Data'!$F$10,0,10*ROW('Hygiene Data'!F7)),0),"]"),IF(AND(ISNUMBER(OFFSET('Hygiene Data'!$F$10,0,10*ROW('Hygiene Data'!F7))),DZ13="",ISNUMBER(OFFSET('Hygiene Data'!$F$10,0,10*ROW('Hygiene Data'!F7)))),OFFSET('Hygiene Data'!$F$10,0,10*ROW('Hygiene Data'!F7)),NA())))</f>
        <v>#N/A</v>
      </c>
      <c r="BL13" s="135" t="e">
        <f ca="1">+IF(AND(ISNUMBER(OFFSET('Hygiene Data'!$G$6,0,10*ROW('Hygiene Data'!G7))),EA13="Yes"),OFFSET('Hygiene Data'!$G$6,0,10*ROW('Hygiene Data'!G7)),IF(AND(ISNUMBER(OFFSET('Hygiene Data'!$G$6,0,10*ROW('Hygiene Data'!G7))),EA13="No",ISNUMBER(OFFSET('Hygiene Data'!$G$6,0,10*ROW('Hygiene Data'!G7)))),CONCATENATE("[",ROUND(OFFSET('Hygiene Data'!$G$6,0,10*ROW('Hygiene Data'!G7)),0),"]"),IF(AND(ISNUMBER(OFFSET('Hygiene Data'!$G$6,0,10*ROW('Hygiene Data'!G7))),EA13="",ISNUMBER(OFFSET('Hygiene Data'!$G$6,0,10*ROW('Hygiene Data'!G7)))),OFFSET('Hygiene Data'!$G$6,0,10*ROW('Hygiene Data'!G7)),NA())))</f>
        <v>#N/A</v>
      </c>
      <c r="BM13" s="135" t="e">
        <f ca="1">+IF(AND(ISNUMBER(OFFSET('Hygiene Data'!$G$8,0,10*ROW('Hygiene Data'!G7))),EB13="Yes"),OFFSET('Hygiene Data'!$G$8,0,10*ROW('Hygiene Data'!G7)),IF(AND(ISNUMBER(OFFSET('Hygiene Data'!$G$8,0,10*ROW('Hygiene Data'!G7))),EB13="No",ISNUMBER(OFFSET('Hygiene Data'!$G$8,0,10*ROW('Hygiene Data'!G7)))),CONCATENATE("[",ROUND(OFFSET('Hygiene Data'!$G$8,0,10*ROW('Hygiene Data'!G7)),0),"]"),IF(AND(ISNUMBER(OFFSET('Hygiene Data'!$G$8,0,10*ROW('Hygiene Data'!G7))),EB13="",ISNUMBER(OFFSET('Hygiene Data'!$G$8,0,10*ROW('Hygiene Data'!G7)))),OFFSET('Hygiene Data'!$G$8,0,10*ROW('Hygiene Data'!G7)),NA())))</f>
        <v>#N/A</v>
      </c>
      <c r="BN13" s="135" t="e">
        <f ca="1">+IF(AND(ISNUMBER(OFFSET('Hygiene Data'!$G$10,0,10*ROW('Hygiene Data'!G7))),EC13="Yes"),OFFSET('Hygiene Data'!$G$10,0,10*ROW('Hygiene Data'!G7)),IF(AND(ISNUMBER(OFFSET('Hygiene Data'!$G$10,0,10*ROW('Hygiene Data'!G7))),EC13="No",ISNUMBER(OFFSET('Hygiene Data'!$G$10,0,10*ROW('Hygiene Data'!G7)))),CONCATENATE("[",ROUND(OFFSET('Hygiene Data'!$G$10,0,10*ROW('Hygiene Data'!G7)),0),"]"),IF(AND(ISNUMBER(OFFSET('Hygiene Data'!$G$10,0,10*ROW('Hygiene Data'!G7))),EC13="",ISNUMBER(OFFSET('Hygiene Data'!$G$10,0,10*ROW('Hygiene Data'!G7)))),OFFSET('Hygiene Data'!$G$10,0,10*ROW('Hygiene Data'!G7)),NA())))</f>
        <v>#N/A</v>
      </c>
      <c r="BO13" s="135" t="e">
        <f ca="1">+IF(AND(ISNUMBER(OFFSET('Hygiene Data'!$H$6,0,10*ROW('Hygiene Data'!H7))),ED13="Yes"),OFFSET('Hygiene Data'!$H$6,0,10*ROW('Hygiene Data'!H7)),IF(AND(ISNUMBER(OFFSET('Hygiene Data'!$H$6,0,10*ROW('Hygiene Data'!H7))),ED13="No",ISNUMBER(OFFSET('Hygiene Data'!$H$6,0,10*ROW('Hygiene Data'!H7)))),CONCATENATE("[",ROUND(OFFSET('Hygiene Data'!$H$6,0,10*ROW('Hygiene Data'!H7)),0),"]"),IF(AND(ISNUMBER(OFFSET('Hygiene Data'!$H$6,0,10*ROW('Hygiene Data'!H7))),ED13="",ISNUMBER(OFFSET('Hygiene Data'!$H$6,0,10*ROW('Hygiene Data'!H7)))),OFFSET('Hygiene Data'!$H$6,0,10*ROW('Hygiene Data'!H7)),NA())))</f>
        <v>#N/A</v>
      </c>
      <c r="BP13" s="135" t="e">
        <f ca="1">+IF(AND(ISNUMBER(OFFSET('Hygiene Data'!$H$8,0,10*ROW('Hygiene Data'!H7))),EE13="Yes"),OFFSET('Hygiene Data'!$H$8,0,10*ROW('Hygiene Data'!H7)),IF(AND(ISNUMBER(OFFSET('Hygiene Data'!$H$8,0,10*ROW('Hygiene Data'!H7))),EE13="No",ISNUMBER(OFFSET('Hygiene Data'!$H$8,0,10*ROW('Hygiene Data'!H7)))),CONCATENATE("[",ROUND(OFFSET('Hygiene Data'!$H$8,0,10*ROW('Hygiene Data'!H7)),0),"]"),IF(AND(ISNUMBER(OFFSET('Hygiene Data'!$H$8,0,10*ROW('Hygiene Data'!H7))),EE13="",ISNUMBER(OFFSET('Hygiene Data'!$H$8,0,10*ROW('Hygiene Data'!H7)))),OFFSET('Hygiene Data'!$H$8,0,10*ROW('Hygiene Data'!H7)),NA())))</f>
        <v>#N/A</v>
      </c>
      <c r="BQ13" s="135" t="e">
        <f ca="1">+IF(AND(ISNUMBER(OFFSET('Hygiene Data'!$H$10,0,10*ROW('Hygiene Data'!H7))),EF13="Yes"),OFFSET('Hygiene Data'!$H$10,0,10*ROW('Hygiene Data'!H7)),IF(AND(ISNUMBER(OFFSET('Hygiene Data'!$H$10,0,10*ROW('Hygiene Data'!H7))),EF13="No",ISNUMBER(OFFSET('Hygiene Data'!$H$10,0,10*ROW('Hygiene Data'!H7)))),CONCATENATE("[",ROUND(OFFSET('Hygiene Data'!$H$10,0,10*ROW('Hygiene Data'!H7)),0),"]"),IF(AND(ISNUMBER(OFFSET('Hygiene Data'!$H$10,0,10*ROW('Hygiene Data'!H7))),EF13="",ISNUMBER(OFFSET('Hygiene Data'!$H$10,0,10*ROW('Hygiene Data'!H7)))),OFFSET('Hygiene Data'!$H$10,0,10*ROW('Hygiene Data'!H7)),NA())))</f>
        <v>#N/A</v>
      </c>
      <c r="BS13" s="34" t="str">
        <f ca="1">+IF(OFFSET('Water Data'!$C$28,0,10*ROW('Water Data'!C7))="","",OFFSET('Water Data'!$C$28,0,10*ROW('Water Data'!C7)))</f>
        <v>Yes</v>
      </c>
      <c r="BT13" s="34" t="str">
        <f ca="1">+IF(OFFSET('Water Data'!$C$29,0,10*ROW('Water Data'!C7))="","",OFFSET('Water Data'!$C$29,0,10*ROW('Water Data'!C7)))</f>
        <v>Yes</v>
      </c>
      <c r="BU13" s="34" t="str">
        <f ca="1">+IF(OFFSET('Water Data'!$C$30,0,10*ROW('Water Data'!C7))="","",OFFSET('Water Data'!$C$30,0,10*ROW('Water Data'!C7)))</f>
        <v/>
      </c>
      <c r="BV13" s="34" t="str">
        <f ca="1">+IF(OFFSET('Water Data'!$D$28,0,10*ROW('Water Data'!D7))="","",OFFSET('Water Data'!$D$28,0,10*ROW('Water Data'!D7)))</f>
        <v/>
      </c>
      <c r="BW13" s="34" t="str">
        <f ca="1">+IF(OFFSET('Water Data'!$D$29,0,10*ROW('Water Data'!D7))="","",OFFSET('Water Data'!$D$29,0,10*ROW('Water Data'!D7)))</f>
        <v/>
      </c>
      <c r="BX13" s="34" t="str">
        <f ca="1">+IF(OFFSET('Water Data'!$D$30,0,10*ROW('Water Data'!D7))="","",OFFSET('Water Data'!$D$30,0,10*ROW('Water Data'!D7)))</f>
        <v/>
      </c>
      <c r="BY13" s="34" t="str">
        <f ca="1">+IF(OFFSET('Water Data'!$E$28,0,10*ROW('Water Data'!E7))="","",OFFSET('Water Data'!$E$28,0,10*ROW('Water Data'!E7)))</f>
        <v/>
      </c>
      <c r="BZ13" s="34" t="str">
        <f ca="1">+IF(OFFSET('Water Data'!$E$29,0,10*ROW('Water Data'!E7))="","",OFFSET('Water Data'!$E$29,0,10*ROW('Water Data'!E7)))</f>
        <v/>
      </c>
      <c r="CA13" s="34" t="str">
        <f ca="1">+IF(OFFSET('Water Data'!$E$30,0,10*ROW('Water Data'!E7))="","",OFFSET('Water Data'!$E$30,0,10*ROW('Water Data'!E7)))</f>
        <v/>
      </c>
      <c r="CB13" s="34" t="str">
        <f ca="1">+IF(OFFSET('Water Data'!$F$28,0,10*ROW('Water Data'!F7))="","",OFFSET('Water Data'!$F$28,0,10*ROW('Water Data'!F7)))</f>
        <v/>
      </c>
      <c r="CC13" s="34" t="str">
        <f ca="1">+IF(OFFSET('Water Data'!$F$29,0,10*ROW('Water Data'!F7))="","",OFFSET('Water Data'!$F$29,0,10*ROW('Water Data'!F7)))</f>
        <v/>
      </c>
      <c r="CD13" s="34" t="str">
        <f ca="1">+IF(OFFSET('Water Data'!$F$30,0,10*ROW('Water Data'!F7))="","",OFFSET('Water Data'!$F$30,0,10*ROW('Water Data'!F7)))</f>
        <v/>
      </c>
      <c r="CE13" s="34" t="str">
        <f ca="1">+IF(OFFSET('Water Data'!$G$28,0,10*ROW('Water Data'!G7))="","",OFFSET('Water Data'!$G$28,0,10*ROW('Water Data'!G7)))</f>
        <v>Yes</v>
      </c>
      <c r="CF13" s="34" t="str">
        <f ca="1">+IF(OFFSET('Water Data'!$G$29,0,10*ROW('Water Data'!G7))="","",OFFSET('Water Data'!$G$29,0,10*ROW('Water Data'!G7)))</f>
        <v>Yes</v>
      </c>
      <c r="CG13" s="34" t="str">
        <f ca="1">+IF(OFFSET('Water Data'!$G$30,0,10*ROW('Water Data'!G7))="","",OFFSET('Water Data'!$G$30,0,10*ROW('Water Data'!G7)))</f>
        <v/>
      </c>
      <c r="CH13" s="34" t="str">
        <f ca="1">+IF(OFFSET('Water Data'!$H$28,0,10*ROW('Water Data'!H7))="","",OFFSET('Water Data'!$H$28,0,10*ROW('Water Data'!H7)))</f>
        <v>Yes</v>
      </c>
      <c r="CI13" s="34" t="str">
        <f ca="1">+IF(OFFSET('Water Data'!$H$29,0,10*ROW('Water Data'!H7))="","",OFFSET('Water Data'!$H$29,0,10*ROW('Water Data'!H7)))</f>
        <v>Yes</v>
      </c>
      <c r="CJ13" s="34" t="str">
        <f ca="1">+IF(OFFSET('Water Data'!$H$30,0,10*ROW('Water Data'!H7))="","",OFFSET('Water Data'!$H$30,0,10*ROW('Water Data'!H7)))</f>
        <v/>
      </c>
      <c r="CK13" s="34" t="str">
        <f ca="1">+IF(OFFSET('Sanitation Data'!$C$29,0,10*ROW('Sanitation Data'!C7))="","",OFFSET('Sanitation Data'!$C$29,0,10*ROW('Sanitation Data'!C7)))</f>
        <v>Yes</v>
      </c>
      <c r="CL13" s="34" t="str">
        <f ca="1">+IF(OFFSET('Sanitation Data'!$C$30,0,10*ROW('Sanitation Data'!C7))="","",OFFSET('Sanitation Data'!$C$30,0,10*ROW('Sanitation Data'!C7)))</f>
        <v/>
      </c>
      <c r="CM13" s="34" t="str">
        <f ca="1">+IF(OFFSET('Sanitation Data'!$C$31,0,10*ROW('Sanitation Data'!C7))="","",OFFSET('Sanitation Data'!$C$31,0,10*ROW('Sanitation Data'!C7)))</f>
        <v/>
      </c>
      <c r="CN13" s="34" t="str">
        <f ca="1">+IF(OFFSET('Sanitation Data'!$C$32,0,10*ROW('Sanitation Data'!C7))="","",OFFSET('Sanitation Data'!$C$32,0,10*ROW('Sanitation Data'!C7)))</f>
        <v/>
      </c>
      <c r="CO13" s="34" t="str">
        <f ca="1">+IF(OFFSET('Sanitation Data'!$C$33,0,10*ROW('Sanitation Data'!C7))="","",OFFSET('Sanitation Data'!$C$33,0,10*ROW('Sanitation Data'!C7)))</f>
        <v/>
      </c>
      <c r="CP13" s="34" t="str">
        <f ca="1">+IF(OFFSET('Sanitation Data'!$D$29,0,10*ROW('Sanitation Data'!D7))="","",OFFSET('Sanitation Data'!$D$29,0,10*ROW('Sanitation Data'!D7)))</f>
        <v/>
      </c>
      <c r="CQ13" s="34" t="str">
        <f ca="1">+IF(OFFSET('Sanitation Data'!$D$30,0,10*ROW('Sanitation Data'!D7))="","",OFFSET('Sanitation Data'!$D$30,0,10*ROW('Sanitation Data'!D7)))</f>
        <v/>
      </c>
      <c r="CR13" s="34" t="str">
        <f ca="1">+IF(OFFSET('Sanitation Data'!$D$31,0,10*ROW('Sanitation Data'!D7))="","",OFFSET('Sanitation Data'!$D$31,0,10*ROW('Sanitation Data'!D7)))</f>
        <v/>
      </c>
      <c r="CS13" s="34" t="str">
        <f ca="1">+IF(OFFSET('Sanitation Data'!$D$32,0,10*ROW('Sanitation Data'!D7))="","",OFFSET('Sanitation Data'!$D$32,0,10*ROW('Sanitation Data'!D7)))</f>
        <v/>
      </c>
      <c r="CT13" s="34" t="str">
        <f ca="1">+IF(OFFSET('Sanitation Data'!$D$33,0,10*ROW('Sanitation Data'!D7))="","",OFFSET('Sanitation Data'!$D$33,0,10*ROW('Sanitation Data'!D7)))</f>
        <v/>
      </c>
      <c r="CU13" s="34" t="str">
        <f ca="1">+IF(OFFSET('Sanitation Data'!$E$29,0,10*ROW('Sanitation Data'!E7))="","",OFFSET('Sanitation Data'!$E$29,0,10*ROW('Sanitation Data'!E7)))</f>
        <v/>
      </c>
      <c r="CV13" s="34" t="str">
        <f ca="1">+IF(OFFSET('Sanitation Data'!$E$30,0,10*ROW('Sanitation Data'!E7))="","",OFFSET('Sanitation Data'!$E$30,0,10*ROW('Sanitation Data'!E7)))</f>
        <v/>
      </c>
      <c r="CW13" s="34" t="str">
        <f ca="1">+IF(OFFSET('Sanitation Data'!$E$31,0,10*ROW('Sanitation Data'!E7))="","",OFFSET('Sanitation Data'!$E$31,0,10*ROW('Sanitation Data'!E7)))</f>
        <v/>
      </c>
      <c r="CX13" s="34" t="str">
        <f ca="1">+IF(OFFSET('Sanitation Data'!$E$32,0,10*ROW('Sanitation Data'!E7))="","",OFFSET('Sanitation Data'!$E$32,0,10*ROW('Sanitation Data'!E7)))</f>
        <v/>
      </c>
      <c r="CY13" s="34" t="str">
        <f ca="1">+IF(OFFSET('Sanitation Data'!$E$33,0,10*ROW('Sanitation Data'!E7))="","",OFFSET('Sanitation Data'!$E$33,0,10*ROW('Sanitation Data'!E7)))</f>
        <v/>
      </c>
      <c r="CZ13" s="34" t="str">
        <f ca="1">+IF(OFFSET('Sanitation Data'!$F$29,0,10*ROW('Sanitation Data'!F7))="","",OFFSET('Sanitation Data'!$F$29,0,10*ROW('Sanitation Data'!F7)))</f>
        <v/>
      </c>
      <c r="DA13" s="34" t="str">
        <f ca="1">+IF(OFFSET('Sanitation Data'!$F$30,0,10*ROW('Sanitation Data'!F7))="","",OFFSET('Sanitation Data'!$F$30,0,10*ROW('Sanitation Data'!F7)))</f>
        <v/>
      </c>
      <c r="DB13" s="34" t="str">
        <f ca="1">+IF(OFFSET('Sanitation Data'!$F$31,0,10*ROW('Sanitation Data'!F7))="","",OFFSET('Sanitation Data'!$F$31,0,10*ROW('Sanitation Data'!F7)))</f>
        <v/>
      </c>
      <c r="DC13" s="34" t="str">
        <f ca="1">+IF(OFFSET('Sanitation Data'!$F$32,0,10*ROW('Sanitation Data'!F7))="","",OFFSET('Sanitation Data'!$F$32,0,10*ROW('Sanitation Data'!F7)))</f>
        <v/>
      </c>
      <c r="DD13" s="34" t="str">
        <f ca="1">+IF(OFFSET('Sanitation Data'!$F$33,0,10*ROW('Sanitation Data'!F7))="","",OFFSET('Sanitation Data'!$F$33,0,10*ROW('Sanitation Data'!F7)))</f>
        <v/>
      </c>
      <c r="DE13" s="34" t="str">
        <f ca="1">+IF(OFFSET('Sanitation Data'!$G$29,0,10*ROW('Sanitation Data'!G7))="","",OFFSET('Sanitation Data'!$G$29,0,10*ROW('Sanitation Data'!G7)))</f>
        <v>Yes</v>
      </c>
      <c r="DF13" s="34" t="str">
        <f ca="1">+IF(OFFSET('Sanitation Data'!$G$30,0,10*ROW('Sanitation Data'!G7))="","",OFFSET('Sanitation Data'!$G$30,0,10*ROW('Sanitation Data'!G7)))</f>
        <v/>
      </c>
      <c r="DG13" s="34" t="str">
        <f ca="1">+IF(OFFSET('Sanitation Data'!$G$31,0,10*ROW('Sanitation Data'!G7))="","",OFFSET('Sanitation Data'!$G$31,0,10*ROW('Sanitation Data'!G7)))</f>
        <v/>
      </c>
      <c r="DH13" s="34" t="str">
        <f ca="1">+IF(OFFSET('Sanitation Data'!$G$32,0,10*ROW('Sanitation Data'!G7))="","",OFFSET('Sanitation Data'!$G$32,0,10*ROW('Sanitation Data'!G7)))</f>
        <v/>
      </c>
      <c r="DI13" s="34" t="str">
        <f ca="1">+IF(OFFSET('Sanitation Data'!$G$33,0,10*ROW('Sanitation Data'!G7))="","",OFFSET('Sanitation Data'!$G$33,0,10*ROW('Sanitation Data'!G7)))</f>
        <v/>
      </c>
      <c r="DJ13" s="34" t="str">
        <f ca="1">+IF(OFFSET('Sanitation Data'!$H$29,0,10*ROW('Sanitation Data'!H7))="","",OFFSET('Sanitation Data'!$H$29,0,10*ROW('Sanitation Data'!H7)))</f>
        <v>Yes</v>
      </c>
      <c r="DK13" s="34" t="str">
        <f ca="1">+IF(OFFSET('Sanitation Data'!$H$30,0,10*ROW('Sanitation Data'!H7))="","",OFFSET('Sanitation Data'!$H$30,0,10*ROW('Sanitation Data'!H7)))</f>
        <v/>
      </c>
      <c r="DL13" s="34" t="str">
        <f ca="1">+IF(OFFSET('Sanitation Data'!$H$31,0,10*ROW('Sanitation Data'!H7))="","",OFFSET('Sanitation Data'!$H$31,0,10*ROW('Sanitation Data'!H7)))</f>
        <v/>
      </c>
      <c r="DM13" s="34" t="str">
        <f ca="1">+IF(OFFSET('Sanitation Data'!$H$32,0,10*ROW('Sanitation Data'!H7))="","",OFFSET('Sanitation Data'!$H$32,0,10*ROW('Sanitation Data'!H7)))</f>
        <v/>
      </c>
      <c r="DN13" s="34" t="str">
        <f ca="1">+IF(OFFSET('Sanitation Data'!$H$33,0,10*ROW('Sanitation Data'!H7))="","",OFFSET('Sanitation Data'!$H$33,0,10*ROW('Sanitation Data'!H7)))</f>
        <v/>
      </c>
      <c r="DO13" s="34" t="str">
        <f ca="1">+IF(OFFSET('Hygiene Data'!$C$12,0,10*ROW('Hygiene Data'!C7))="","",OFFSET('Hygiene Data'!$C$12,0,10*ROW('Hygiene Data'!C7)))</f>
        <v/>
      </c>
      <c r="DP13" s="34" t="str">
        <f ca="1">+IF(OFFSET('Hygiene Data'!$C$13,0,10*ROW('Hygiene Data'!C7))="","",OFFSET('Hygiene Data'!$C$13,0,10*ROW('Hygiene Data'!C7)))</f>
        <v/>
      </c>
      <c r="DQ13" s="34" t="str">
        <f ca="1">+IF(OFFSET('Hygiene Data'!$C$14,0,10*ROW('Hygiene Data'!C7))="","",OFFSET('Hygiene Data'!$C$14,0,10*ROW('Hygiene Data'!C7)))</f>
        <v/>
      </c>
      <c r="DR13" s="34" t="str">
        <f ca="1">+IF(OFFSET('Hygiene Data'!$D$12,0,10*ROW('Hygiene Data'!D7))="","",OFFSET('Hygiene Data'!$D$12,0,10*ROW('Hygiene Data'!D7)))</f>
        <v/>
      </c>
      <c r="DS13" s="34" t="str">
        <f ca="1">+IF(OFFSET('Hygiene Data'!$D$13,0,10*ROW('Hygiene Data'!D7))="","",OFFSET('Hygiene Data'!$D$13,0,10*ROW('Hygiene Data'!D7)))</f>
        <v/>
      </c>
      <c r="DT13" s="34" t="str">
        <f ca="1">+IF(OFFSET('Hygiene Data'!$D$14,0,10*ROW('Hygiene Data'!D7))="","",OFFSET('Hygiene Data'!$D$14,0,10*ROW('Hygiene Data'!D7)))</f>
        <v/>
      </c>
      <c r="DU13" s="34" t="str">
        <f ca="1">+IF(OFFSET('Hygiene Data'!$E$12,0,10*ROW('Hygiene Data'!E7))="","",OFFSET('Hygiene Data'!$E$12,0,10*ROW('Hygiene Data'!E7)))</f>
        <v/>
      </c>
      <c r="DV13" s="34" t="str">
        <f ca="1">+IF(OFFSET('Hygiene Data'!$E$13,0,10*ROW('Hygiene Data'!E7))="","",OFFSET('Hygiene Data'!$E$13,0,10*ROW('Hygiene Data'!E7)))</f>
        <v/>
      </c>
      <c r="DW13" s="34" t="str">
        <f ca="1">+IF(OFFSET('Hygiene Data'!$E$14,0,10*ROW('Hygiene Data'!E7))="","",OFFSET('Hygiene Data'!$E$14,0,10*ROW('Hygiene Data'!E7)))</f>
        <v/>
      </c>
      <c r="DX13" s="34" t="str">
        <f ca="1">+IF(OFFSET('Hygiene Data'!$F$12,0,10*ROW('Hygiene Data'!F7))="","",OFFSET('Hygiene Data'!$F$12,0,10*ROW('Hygiene Data'!F7)))</f>
        <v/>
      </c>
      <c r="DY13" s="34" t="str">
        <f ca="1">+IF(OFFSET('Hygiene Data'!$F$13,0,10*ROW('Hygiene Data'!F7))="","",OFFSET('Hygiene Data'!$F$13,0,10*ROW('Hygiene Data'!F7)))</f>
        <v/>
      </c>
      <c r="DZ13" s="34" t="str">
        <f ca="1">+IF(OFFSET('Hygiene Data'!$F$14,0,10*ROW('Hygiene Data'!F7))="","",OFFSET('Hygiene Data'!$F$14,0,10*ROW('Hygiene Data'!F7)))</f>
        <v/>
      </c>
      <c r="EA13" s="34" t="str">
        <f ca="1">+IF(OFFSET('Hygiene Data'!$G$12,0,10*ROW('Hygiene Data'!G7))="","",OFFSET('Hygiene Data'!$G$12,0,10*ROW('Hygiene Data'!G7)))</f>
        <v/>
      </c>
      <c r="EB13" s="34" t="str">
        <f ca="1">+IF(OFFSET('Hygiene Data'!$G$13,0,10*ROW('Hygiene Data'!G7))="","",OFFSET('Hygiene Data'!$G$13,0,10*ROW('Hygiene Data'!G7)))</f>
        <v/>
      </c>
      <c r="EC13" s="34" t="str">
        <f ca="1">+IF(OFFSET('Hygiene Data'!$G$14,0,10*ROW('Hygiene Data'!G7))="","",OFFSET('Hygiene Data'!$G$14,0,10*ROW('Hygiene Data'!G7)))</f>
        <v/>
      </c>
      <c r="ED13" s="34" t="str">
        <f ca="1">+IF(OFFSET('Hygiene Data'!$H$12,0,10*ROW('Hygiene Data'!H7))="","",OFFSET('Hygiene Data'!$H$12,0,10*ROW('Hygiene Data'!H7)))</f>
        <v/>
      </c>
      <c r="EE13" s="34" t="str">
        <f ca="1">+IF(OFFSET('Hygiene Data'!$H$13,0,10*ROW('Hygiene Data'!H7))="","",OFFSET('Hygiene Data'!$H$13,0,10*ROW('Hygiene Data'!H7)))</f>
        <v/>
      </c>
      <c r="EF13" s="34" t="str">
        <f ca="1">+IF(OFFSET('Hygiene Data'!$H$14,0,10*ROW('Hygiene Data'!H7))="","",OFFSET('Hygiene Data'!$H$14,0,10*ROW('Hygiene Data'!H7)))</f>
        <v/>
      </c>
    </row>
    <row r="14" spans="1:136" x14ac:dyDescent="0.2">
      <c r="A14" s="50" t="str">
        <f ca="1">+IF(OFFSET('Water Data'!$B$1,0,10*ROW('Water Data'!B8))="","",OFFSET('Water Data'!$B$1,0,10*ROW('Water Data'!B8)))</f>
        <v>EMIS08</v>
      </c>
      <c r="B14" s="50" t="str">
        <f ca="1">+IF(OFFSET('Water Data'!$A$3,0,10*ROW('Water Data'!A8))="","",OFFSET('Water Data'!$A$3,0,10*ROW('Water Data'!A8)))</f>
        <v>EMIS</v>
      </c>
      <c r="C14" s="50">
        <f ca="1">+IF(OFFSET('Water Data'!$C$3,0,10*ROW('Water Data'!C8))="","",OFFSET('Water Data'!$C$3,0,10*ROW('Water Data'!C8)))</f>
        <v>2008</v>
      </c>
      <c r="D14" s="133">
        <f ca="1">+IF(AND(ISNUMBER(OFFSET('Water Data'!$C$5,0,10*ROW('Water Data'!C8))),BS14="Yes"),100-OFFSET('Water Data'!$C$5,0,10*ROW('Water Data'!C8)),IF(AND(ISNUMBER(OFFSET('Water Data'!$C$5,0,10*ROW('Water Data'!C8))),BS14="No",ISNUMBER(OFFSET('Water Data'!$C$5,0,10*ROW('Water Data'!C8)))),CONCATENATE("[",ROUND(100-OFFSET('Water Data'!$C$5,0,10*ROW('Water Data'!C8)),0),"]"),IF(AND(ISNUMBER(OFFSET('Water Data'!$C$5,0,10*ROW('Water Data'!C8))),BS14="",ISNUMBER(OFFSET('Water Data'!$C$5,0,10*ROW('Water Data'!C8)))),100-OFFSET('Water Data'!$C$5,0,10*ROW('Water Data'!C8)),NA())))</f>
        <v>33.885683891821117</v>
      </c>
      <c r="E14" s="133">
        <f ca="1">+IF(AND(ISNUMBER(OFFSET('Water Data'!$C$7,0,10*ROW('Water Data'!D8))),BT14="Yes"),OFFSET('Water Data'!$C$7,0,10*ROW('Water Data'!C8)),IF(AND(ISNUMBER(OFFSET('Water Data'!$C$7,0,10*ROW('Water Data'!C8))),BT14="No",ISNUMBER(OFFSET('Water Data'!$C$7,0,10*ROW('Water Data'!C8)))),CONCATENATE("[",ROUND(OFFSET('Water Data'!$C$7,0,10*ROW('Water Data'!C8)),0),"]"),IF(AND(ISNUMBER(OFFSET('Water Data'!$C$7,0,10*ROW('Water Data'!C8))),BT14="",ISNUMBER(OFFSET('Water Data'!$C$7,0,10*ROW('Water Data'!C8)))),OFFSET('Water Data'!$C$7,0,10*ROW('Water Data'!C8)),NA())))</f>
        <v>25.602471257313532</v>
      </c>
      <c r="F14" s="133" t="e">
        <f ca="1">+IF(AND(ISNUMBER(OFFSET('Water Data'!$C$10,0,10*ROW('Water Data'!C8))),BU14="Yes"),OFFSET('Water Data'!$C$10,0,10*ROW('Water Data'!C8)),IF(AND(ISNUMBER(OFFSET('Water Data'!$C$10,0,10*ROW('Water Data'!C8))),BU14="No",ISNUMBER(OFFSET('Water Data'!$C$10,0,10*ROW('Water Data'!C8)))),CONCATENATE("[",ROUND(OFFSET('Water Data'!$C$10,0,10*ROW('Water Data'!C8)),0),"]"),IF(AND(ISNUMBER(OFFSET('Water Data'!$C$10,0,10*ROW('Water Data'!C8))),BU14="",ISNUMBER(OFFSET('Water Data'!$C$10,0,10*ROW('Water Data'!C8)))),OFFSET('Water Data'!$C$10,0,10*ROW('Water Data'!C8)),NA())))</f>
        <v>#N/A</v>
      </c>
      <c r="G14" s="133" t="e">
        <f ca="1">+IF(AND(ISNUMBER(OFFSET('Water Data'!$D$5,0,10*ROW('Water Data'!D8))),BV14="Yes"),100-OFFSET('Water Data'!$D$5,0,10*ROW('Water Data'!D8)),IF(AND(ISNUMBER(OFFSET('Water Data'!$D$5,0,10*ROW('Water Data'!D8))),BV14="No",ISNUMBER(OFFSET('Water Data'!$D$5,0,10*ROW('Water Data'!D8)))),CONCATENATE("[",ROUND(100-OFFSET('Water Data'!$D$5,0,10*ROW('Water Data'!D8)),0),"]"),IF(AND(ISNUMBER(OFFSET('Water Data'!$D$5,0,10*ROW('Water Data'!D8))),BV14="",ISNUMBER(OFFSET('Water Data'!$D$5,0,10*ROW('Water Data'!D8)))),100-OFFSET('Water Data'!$D$5,0,10*ROW('Water Data'!D8)),NA())))</f>
        <v>#N/A</v>
      </c>
      <c r="H14" s="133" t="e">
        <f ca="1">+IF(AND(ISNUMBER(OFFSET('Water Data'!$D$7,0,10*ROW('Water Data'!D8))),BW14="Yes"),OFFSET('Water Data'!$D$7,0,10*ROW('Water Data'!D8)),IF(AND(ISNUMBER(OFFSET('Water Data'!$D$7,0,10*ROW('Water Data'!D8))),BW14="No",ISNUMBER(OFFSET('Water Data'!$D$7,0,10*ROW('Water Data'!D8)))),CONCATENATE("[",ROUND(OFFSET('Water Data'!$C$7,0,10*ROW('Water Data'!D8)),0),"]"),IF(AND(ISNUMBER(OFFSET('Water Data'!$D$7,0,10*ROW('Water Data'!D8))),BW14="",ISNUMBER(OFFSET('Water Data'!$D$7,0,10*ROW('Water Data'!D8)))),OFFSET('Water Data'!$D$7,0,10*ROW('Water Data'!D8)),NA())))</f>
        <v>#N/A</v>
      </c>
      <c r="I14" s="133" t="e">
        <f ca="1">+IF(AND(ISNUMBER(OFFSET('Water Data'!$D$10,0,10*ROW('Water Data'!D8))),BX14="Yes"),OFFSET('Water Data'!$D$10,0,10*ROW('Water Data'!D8)),IF(AND(ISNUMBER(OFFSET('Water Data'!$D$10,0,10*ROW('Water Data'!D8))),BX14="No",ISNUMBER(OFFSET('Water Data'!$D$10,0,10*ROW('Water Data'!D8)))),CONCATENATE("[",ROUND(OFFSET('Water Data'!$D$10,0,10*ROW('Water Data'!D8)),0),"]"),IF(AND(ISNUMBER(OFFSET('Water Data'!$D$10,0,10*ROW('Water Data'!D8))),BX14="",ISNUMBER(OFFSET('Water Data'!$D$10,0,10*ROW('Water Data'!D8)))),OFFSET('Water Data'!$D$10,0,10*ROW('Water Data'!D8)),NA())))</f>
        <v>#N/A</v>
      </c>
      <c r="J14" s="133" t="e">
        <f ca="1">+IF(AND(ISNUMBER(OFFSET('Water Data'!$E$5,0,10*ROW('Water Data'!E8))),BY14="Yes"),100-OFFSET('Water Data'!$E$5,0,10*ROW('Water Data'!E8)),IF(AND(ISNUMBER(OFFSET('Water Data'!$E$5,0,10*ROW('Water Data'!E8))),BY14="No",ISNUMBER(OFFSET('Water Data'!$E$5,0,10*ROW('Water Data'!E8)))),CONCATENATE("[",ROUND(100-OFFSET('Water Data'!$E$5,0,10*ROW('Water Data'!E8)),0),"]"),IF(AND(ISNUMBER(OFFSET('Water Data'!$E$5,0,10*ROW('Water Data'!E8))),BY14="",ISNUMBER(OFFSET('Water Data'!$E$5,0,10*ROW('Water Data'!E8)))),100-OFFSET('Water Data'!$E$5,0,10*ROW('Water Data'!E8)),NA())))</f>
        <v>#N/A</v>
      </c>
      <c r="K14" s="133" t="e">
        <f ca="1">+IF(AND(ISNUMBER(OFFSET('Water Data'!$E$7,0,10*ROW('Water Data'!E8))),BZ14="Yes"),OFFSET('Water Data'!$E$7,0,10*ROW('Water Data'!E8)),IF(AND(ISNUMBER(OFFSET('Water Data'!$E$7,0,10*ROW('Water Data'!E8))),BZ14="No",ISNUMBER(OFFSET('Water Data'!$E$7,0,10*ROW('Water Data'!E8)))),CONCATENATE("[",ROUND(OFFSET('Water Data'!$E$7,0,10*ROW('Water Data'!E8)),0),"]"),IF(AND(ISNUMBER(OFFSET('Water Data'!$E$7,0,10*ROW('Water Data'!E8))),BZ14="",ISNUMBER(OFFSET('Water Data'!$E$7,0,10*ROW('Water Data'!E8)))),OFFSET('Water Data'!$E$7,0,10*ROW('Water Data'!E8)),NA())))</f>
        <v>#N/A</v>
      </c>
      <c r="L14" s="133" t="e">
        <f ca="1">+IF(AND(ISNUMBER(OFFSET('Water Data'!$E$10,0,10*ROW('Water Data'!E8))),CA14="Yes"),OFFSET('Water Data'!$E$10,0,10*ROW('Water Data'!E8)),IF(AND(ISNUMBER(OFFSET('Water Data'!$E$10,0,10*ROW('Water Data'!E8))),CA14="No",ISNUMBER(OFFSET('Water Data'!$E$10,0,10*ROW('Water Data'!E8)))),CONCATENATE("[",ROUND(OFFSET('Water Data'!$E$10,0,10*ROW('Water Data'!E8)),0),"]"),IF(AND(ISNUMBER(OFFSET('Water Data'!$E$10,0,10*ROW('Water Data'!E8))),CA14="",ISNUMBER(OFFSET('Water Data'!$E$10,0,10*ROW('Water Data'!E8)))),OFFSET('Water Data'!$E$10,0,10*ROW('Water Data'!E8)),NA())))</f>
        <v>#N/A</v>
      </c>
      <c r="M14" s="133" t="e">
        <f ca="1">+IF(AND(ISNUMBER(OFFSET('Water Data'!$F$5,0,10*ROW('Water Data'!F8))),CB14="Yes"),100-OFFSET('Water Data'!$F$5,0,10*ROW('Water Data'!F8)),IF(AND(ISNUMBER(OFFSET('Water Data'!$F$5,0,10*ROW('Water Data'!F8))),CB14="No",ISNUMBER(OFFSET('Water Data'!$F$5,0,10*ROW('Water Data'!F8)))),CONCATENATE("[",ROUND(100-OFFSET('Water Data'!$F$5,0,10*ROW('Water Data'!F8)),0),"]"),IF(AND(ISNUMBER(OFFSET('Water Data'!$F$5,0,10*ROW('Water Data'!F8))),CB14="",ISNUMBER(OFFSET('Water Data'!$F$5,0,10*ROW('Water Data'!F8)))),100-OFFSET('Water Data'!$F$5,0,10*ROW('Water Data'!F8)),NA())))</f>
        <v>#N/A</v>
      </c>
      <c r="N14" s="133" t="e">
        <f ca="1">+IF(AND(ISNUMBER(OFFSET('Water Data'!$F$7,0,10*ROW('Water Data'!F8))),CC14="Yes"),OFFSET('Water Data'!$F$7,0,10*ROW('Water Data'!F8)),IF(AND(ISNUMBER(OFFSET('Water Data'!$F$7,0,10*ROW('Water Data'!F8))),CC14="No",ISNUMBER(OFFSET('Water Data'!$F$7,0,10*ROW('Water Data'!F8)))),CONCATENATE("[",ROUND(OFFSET('Water Data'!$F$7,0,10*ROW('Water Data'!F8)),0),"]"),IF(AND(ISNUMBER(OFFSET('Water Data'!$F$7,0,10*ROW('Water Data'!F8))),CC14="",ISNUMBER(OFFSET('Water Data'!$F$7,0,10*ROW('Water Data'!F8)))),OFFSET('Water Data'!$F$7,0,10*ROW('Water Data'!F8)),NA())))</f>
        <v>#N/A</v>
      </c>
      <c r="O14" s="133" t="e">
        <f ca="1">+IF(AND(ISNUMBER(OFFSET('Water Data'!$F$10,0,10*ROW('Water Data'!F8))),CD14="Yes"),OFFSET('Water Data'!$F$10,0,10*ROW('Water Data'!F8)),IF(AND(ISNUMBER(OFFSET('Water Data'!$F$10,0,10*ROW('Water Data'!F8))),CD14="No",ISNUMBER(OFFSET('Water Data'!$F$10,0,10*ROW('Water Data'!F8)))),CONCATENATE("[",ROUND(OFFSET('Water Data'!$F$10,0,10*ROW('Water Data'!F8)),0),"]"),IF(AND(ISNUMBER(OFFSET('Water Data'!$F$10,0,10*ROW('Water Data'!F8))),CD14="",ISNUMBER(OFFSET('Water Data'!$F$10,0,10*ROW('Water Data'!F8)))),OFFSET('Water Data'!$F$10,0,10*ROW('Water Data'!F8)),NA())))</f>
        <v>#N/A</v>
      </c>
      <c r="P14" s="133">
        <f ca="1">+IF(AND(ISNUMBER(OFFSET('Water Data'!$G$5,0,10*ROW('Water Data'!G8))),CE14="Yes"),100-OFFSET('Water Data'!$G$5,0,10*ROW('Water Data'!G8)),IF(AND(ISNUMBER(OFFSET('Water Data'!$G$5,0,10*ROW('Water Data'!G8))),CE14="No",ISNUMBER(OFFSET('Water Data'!$G$5,0,10*ROW('Water Data'!G8)))),CONCATENATE("[",ROUND(100-OFFSET('Water Data'!$G$5,0,10*ROW('Water Data'!G8)),0),"]"),IF(AND(ISNUMBER(OFFSET('Water Data'!$G$5,0,10*ROW('Water Data'!G8))),CE14="",ISNUMBER(OFFSET('Water Data'!$G$5,0,10*ROW('Water Data'!G8)))),100-OFFSET('Water Data'!$G$5,0,10*ROW('Water Data'!G8)),NA())))</f>
        <v>32.302817504496019</v>
      </c>
      <c r="Q14" s="133">
        <f ca="1">+IF(AND(ISNUMBER(OFFSET('Water Data'!$G$7,0,10*ROW('Water Data'!G8))),CF14="Yes"),OFFSET('Water Data'!$G$7,0,10*ROW('Water Data'!G8)),IF(AND(ISNUMBER(OFFSET('Water Data'!$G$7,0,10*ROW('Water Data'!G8))),CF14="No",ISNUMBER(OFFSET('Water Data'!$G$7,0,10*ROW('Water Data'!G8)))),CONCATENATE("[",ROUND(OFFSET('Water Data'!$G$7,0,10*ROW('Water Data'!G8)),0),"]"),IF(AND(ISNUMBER(OFFSET('Water Data'!$G$7,0,10*ROW('Water Data'!G8))),CF14="",ISNUMBER(OFFSET('Water Data'!$G$7,0,10*ROW('Water Data'!G8)))),OFFSET('Water Data'!$G$7,0,10*ROW('Water Data'!G8)),NA())))</f>
        <v>23.816048642630815</v>
      </c>
      <c r="R14" s="133" t="e">
        <f ca="1">+IF(AND(ISNUMBER(OFFSET('Water Data'!$G$10,0,10*ROW('Water Data'!G8))),CG14="Yes"),OFFSET('Water Data'!$G$10,0,10*ROW('Water Data'!G8)),IF(AND(ISNUMBER(OFFSET('Water Data'!$G$10,0,10*ROW('Water Data'!G8))),CG14="No",ISNUMBER(OFFSET('Water Data'!$G$10,0,10*ROW('Water Data'!G8)))),CONCATENATE("[",ROUND(OFFSET('Water Data'!$G$10,0,10*ROW('Water Data'!G8)),0),"]"),IF(AND(ISNUMBER(OFFSET('Water Data'!$G$10,0,10*ROW('Water Data'!G8))),CG14="",ISNUMBER(OFFSET('Water Data'!$G$10,0,10*ROW('Water Data'!G8)))),OFFSET('Water Data'!$G$10,0,10*ROW('Water Data'!G8)),NA())))</f>
        <v>#N/A</v>
      </c>
      <c r="S14" s="133">
        <f ca="1">+IF(AND(ISNUMBER(OFFSET('Water Data'!$H$5,0,10*ROW('Water Data'!H8))),CH14="Yes"),100-OFFSET('Water Data'!$H$5,0,10*ROW('Water Data'!H8)),IF(AND(ISNUMBER(OFFSET('Water Data'!$H$5,0,10*ROW('Water Data'!H8))),CH14="No",ISNUMBER(OFFSET('Water Data'!$H$5,0,10*ROW('Water Data'!H8)))),CONCATENATE("[",ROUND(100-OFFSET('Water Data'!$H$5,0,10*ROW('Water Data'!H8)),0),"]"),IF(AND(ISNUMBER(OFFSET('Water Data'!$H$5,0,10*ROW('Water Data'!H8))),CH14="",ISNUMBER(OFFSET('Water Data'!$H$5,0,10*ROW('Water Data'!H8)))),100-OFFSET('Water Data'!$H$5,0,10*ROW('Water Data'!H8)),NA())))</f>
        <v>67.893284268629245</v>
      </c>
      <c r="T14" s="133">
        <f ca="1">+IF(AND(ISNUMBER(OFFSET('Water Data'!$H$7,0,10*ROW('Water Data'!H8))),CI14="Yes"),OFFSET('Water Data'!$H$7,0,10*ROW('Water Data'!H8)),IF(AND(ISNUMBER(OFFSET('Water Data'!$H$7,0,10*ROW('Water Data'!H8))),CI14="No",ISNUMBER(OFFSET('Water Data'!$H$7,0,10*ROW('Water Data'!H8)))),CONCATENATE("[",ROUND(OFFSET('Water Data'!$H$7,0,10*ROW('Water Data'!H8)),0),"]"),IF(AND(ISNUMBER(OFFSET('Water Data'!$H$7,0,10*ROW('Water Data'!H8))),CI14="",ISNUMBER(OFFSET('Water Data'!$H$7,0,10*ROW('Water Data'!H8)))),OFFSET('Water Data'!$H$7,0,10*ROW('Water Data'!H8)),NA())))</f>
        <v>63.983440662373503</v>
      </c>
      <c r="U14" s="133" t="e">
        <f ca="1">+IF(AND(ISNUMBER(OFFSET('Water Data'!$H$10,0,10*ROW('Water Data'!H8))),CJ14="Yes"),OFFSET('Water Data'!$H$10,0,10*ROW('Water Data'!H8)),IF(AND(ISNUMBER(OFFSET('Water Data'!$H$10,0,10*ROW('Water Data'!H8))),CJ14="No",ISNUMBER(OFFSET('Water Data'!$H$10,0,10*ROW('Water Data'!H8)))),CONCATENATE("[",ROUND(OFFSET('Water Data'!$H$10,0,10*ROW('Water Data'!H8)),0),"]"),IF(AND(ISNUMBER(OFFSET('Water Data'!$H$10,0,10*ROW('Water Data'!H8))),CJ14="",ISNUMBER(OFFSET('Water Data'!$H$10,0,10*ROW('Water Data'!H8)))),OFFSET('Water Data'!$H$10,0,10*ROW('Water Data'!H8)),NA())))</f>
        <v>#N/A</v>
      </c>
      <c r="V14" s="134">
        <f ca="1">+IF(AND(ISNUMBER(OFFSET('Sanitation Data'!$C$5,0,10*ROW('Sanitation Data'!C8))),CK14="Yes"),100-OFFSET('Sanitation Data'!$C$5,0,10*ROW('Sanitation Data'!C8)),IF(AND(ISNUMBER(OFFSET('Sanitation Data'!$C$5,0,10*ROW('Sanitation Data'!C8))),CK14="No",ISNUMBER(OFFSET('Sanitation Data'!$C$5,0,10*ROW('Sanitation Data'!C8)))),CONCATENATE("[",ROUND(100-OFFSET('Sanitation Data'!$C$5,0,10*ROW('Sanitation Data'!C8)),0),"]"),IF(AND(ISNUMBER(OFFSET('Sanitation Data'!$C$5,0,10*ROW('Sanitation Data'!C8))),CK14="",ISNUMBER(OFFSET('Sanitation Data'!$C$5,0,10*ROW('Sanitation Data'!C8)))),100-OFFSET('Sanitation Data'!$C$5,0,10*ROW('Sanitation Data'!C8)),NA())))</f>
        <v>91.018059817519742</v>
      </c>
      <c r="W14" s="134" t="e">
        <f ca="1">+IF(AND(ISNUMBER(OFFSET('Sanitation Data'!$C$7,0,10*ROW('Sanitation Data'!C8))),CL14="Yes"),OFFSET('Sanitation Data'!$C$7,0,10*ROW('Sanitation Data'!C8)),IF(AND(ISNUMBER(OFFSET('Sanitation Data'!$C$7,0,10*ROW('Sanitation Data'!C8))),CL14="No",ISNUMBER(OFFSET('Sanitation Data'!$C$7,0,10*ROW('Sanitation Data'!C8)))),CONCATENATE("[",ROUND(OFFSET('Sanitation Data'!$C$7,0,10*ROW('Sanitation Data'!C8)),0),"]"),IF(AND(ISNUMBER(OFFSET('Sanitation Data'!$C$7,0,10*ROW('Sanitation Data'!C8))),CL14="",ISNUMBER(OFFSET('Sanitation Data'!$C$7,0,10*ROW('Sanitation Data'!C8)))),OFFSET('Sanitation Data'!$C$7,0,10*ROW('Sanitation Data'!C8)),NA())))</f>
        <v>#N/A</v>
      </c>
      <c r="X14" s="134" t="e">
        <f ca="1">+IF(AND(ISNUMBER(OFFSET('Sanitation Data'!$C$11,0,10*ROW('Sanitation Data'!C8))),CM14="Yes"),OFFSET('Sanitation Data'!$C$11,0,10*ROW('Sanitation Data'!C8)),IF(AND(ISNUMBER(OFFSET('Sanitation Data'!$C$11,0,10*ROW('Sanitation Data'!C8))),CM14="No",ISNUMBER(OFFSET('Sanitation Data'!$C$11,0,10*ROW('Sanitation Data'!C8)))),CONCATENATE("[",ROUND(OFFSET('Sanitation Data'!$C$11,0,10*ROW('Sanitation Data'!C8)),0),"]"),IF(AND(ISNUMBER(OFFSET('Sanitation Data'!$C$11,0,10*ROW('Sanitation Data'!C8))),CM14="",ISNUMBER(OFFSET('Sanitation Data'!$C$11,0,10*ROW('Sanitation Data'!C8)))),OFFSET('Sanitation Data'!$C$11,0,10*ROW('Sanitation Data'!C8)),NA())))</f>
        <v>#N/A</v>
      </c>
      <c r="Y14" s="134" t="e">
        <f ca="1">+IF(AND(ISNUMBER(OFFSET('Sanitation Data'!$C$12,0,10*ROW('Sanitation Data'!C8))),CN14="Yes"),OFFSET('Sanitation Data'!$C$12,0,10*ROW('Sanitation Data'!C8)),IF(AND(ISNUMBER(OFFSET('Sanitation Data'!$C$12,0,10*ROW('Sanitation Data'!C8))),CN14="No",ISNUMBER(OFFSET('Sanitation Data'!$C$12,0,10*ROW('Sanitation Data'!C8)))),CONCATENATE("[",ROUND(OFFSET('Sanitation Data'!$C$12,0,10*ROW('Sanitation Data'!C8)),0),"]"),IF(AND(ISNUMBER(OFFSET('Sanitation Data'!$C$12,0,10*ROW('Sanitation Data'!C8))),CN14="",ISNUMBER(OFFSET('Sanitation Data'!$C$12,0,10*ROW('Sanitation Data'!C8)))),OFFSET('Sanitation Data'!$C$12,0,10*ROW('Sanitation Data'!C8)),NA())))</f>
        <v>#N/A</v>
      </c>
      <c r="Z14" s="134" t="e">
        <f ca="1">+IF(AND(ISNUMBER(OFFSET('Sanitation Data'!$C$13,0,10*ROW('Sanitation Data'!C8))),CO14="Yes"),OFFSET('Sanitation Data'!$C$13,0,10*ROW('Sanitation Data'!C8)),IF(AND(ISNUMBER(OFFSET('Sanitation Data'!$C$13,0,10*ROW('Sanitation Data'!C8))),CO14="No",ISNUMBER(OFFSET('Sanitation Data'!$C$13,0,10*ROW('Sanitation Data'!C8)))),CONCATENATE("[",ROUND(OFFSET('Sanitation Data'!$C$13,0,10*ROW('Sanitation Data'!C8)),0),"]"),IF(AND(ISNUMBER(OFFSET('Sanitation Data'!$C$13,0,10*ROW('Sanitation Data'!C8))),CO14="",ISNUMBER(OFFSET('Sanitation Data'!$C$13,0,10*ROW('Sanitation Data'!C8)))),OFFSET('Sanitation Data'!$C$13,0,10*ROW('Sanitation Data'!C8)),NA())))</f>
        <v>#N/A</v>
      </c>
      <c r="AA14" s="134" t="e">
        <f ca="1">+IF(AND(ISNUMBER(OFFSET('Sanitation Data'!$D$5,0,10*ROW('Sanitation Data'!D8))),CP14="Yes"),100-OFFSET('Sanitation Data'!$D$5,0,10*ROW('Sanitation Data'!D8)),IF(AND(ISNUMBER(OFFSET('Sanitation Data'!$D$5,0,10*ROW('Sanitation Data'!D8))),CP14="No",ISNUMBER(OFFSET('Sanitation Data'!$D$5,0,10*ROW('Sanitation Data'!D8)))),CONCATENATE("[",ROUND(100-OFFSET('Sanitation Data'!$D$5,0,10*ROW('Sanitation Data'!D8)),0),"]"),IF(AND(ISNUMBER(OFFSET('Sanitation Data'!$D$5,0,10*ROW('Sanitation Data'!D8))),CP14="",ISNUMBER(OFFSET('Sanitation Data'!$D$5,0,10*ROW('Sanitation Data'!D8)))),100-OFFSET('Sanitation Data'!$D$5,0,10*ROW('Sanitation Data'!D8)),NA())))</f>
        <v>#N/A</v>
      </c>
      <c r="AB14" s="134" t="e">
        <f ca="1">+IF(AND(ISNUMBER(OFFSET('Sanitation Data'!$D$7,0,10*ROW('Sanitation Data'!D8))),CQ14="Yes"),OFFSET('Sanitation Data'!$D$7,0,10*ROW('Sanitation Data'!G8)),IF(AND(ISNUMBER(OFFSET('Sanitation Data'!$D$7,0,10*ROW('Sanitation Data'!D8))),CQ14="No",ISNUMBER(OFFSET('Sanitation Data'!$D$7,0,10*ROW('Sanitation Data'!D8)))),CONCATENATE("[",ROUND(OFFSET('Sanitation Data'!$D$7,0,10*ROW('Sanitation Data'!D8)),0),"]"),IF(AND(ISNUMBER(OFFSET('Sanitation Data'!$D$7,0,10*ROW('Sanitation Data'!D8))),CQ14="",ISNUMBER(OFFSET('Sanitation Data'!$D$7,0,10*ROW('Sanitation Data'!D8)))),OFFSET('Sanitation Data'!$D$7,0,10*ROW('Sanitation Data'!D8)),NA())))</f>
        <v>#N/A</v>
      </c>
      <c r="AC14" s="134" t="e">
        <f ca="1">+IF(AND(ISNUMBER(OFFSET('Sanitation Data'!$D$11,0,10*ROW('Sanitation Data'!D8))),CR14="Yes"),OFFSET('Sanitation Data'!$D$11,0,10*ROW('Sanitation Data'!D8)),IF(AND(ISNUMBER(OFFSET('Sanitation Data'!$D$11,0,10*ROW('Sanitation Data'!D8))),CR14="No",ISNUMBER(OFFSET('Sanitation Data'!$D$11,0,10*ROW('Sanitation Data'!D8)))),CONCATENATE("[",ROUND(OFFSET('Sanitation Data'!$D$11,0,10*ROW('Sanitation Data'!D8)),0),"]"),IF(AND(ISNUMBER(OFFSET('Sanitation Data'!$D$11,0,10*ROW('Sanitation Data'!D8))),CR14="",ISNUMBER(OFFSET('Sanitation Data'!$D$11,0,10*ROW('Sanitation Data'!D8)))),OFFSET('Sanitation Data'!$D$11,0,10*ROW('Sanitation Data'!D8)),NA())))</f>
        <v>#N/A</v>
      </c>
      <c r="AD14" s="134" t="e">
        <f ca="1">+IF(AND(ISNUMBER(OFFSET('Sanitation Data'!$D$12,0,10*ROW('Sanitation Data'!D8))),CS14="Yes"),OFFSET('Sanitation Data'!$D$12,0,10*ROW('Sanitation Data'!D8)),IF(AND(ISNUMBER(OFFSET('Sanitation Data'!$D$12,0,10*ROW('Sanitation Data'!D8))),CS14="No",ISNUMBER(OFFSET('Sanitation Data'!$D$12,0,10*ROW('Sanitation Data'!D8)))),CONCATENATE("[",ROUND(OFFSET('Sanitation Data'!$D$12,0,10*ROW('Sanitation Data'!D8)),0),"]"),IF(AND(ISNUMBER(OFFSET('Sanitation Data'!$D$12,0,10*ROW('Sanitation Data'!D8))),CS14="",ISNUMBER(OFFSET('Sanitation Data'!$D$12,0,10*ROW('Sanitation Data'!D8)))),OFFSET('Sanitation Data'!$D$12,0,10*ROW('Sanitation Data'!D8)),NA())))</f>
        <v>#N/A</v>
      </c>
      <c r="AE14" s="134" t="e">
        <f ca="1">+IF(AND(ISNUMBER(OFFSET('Sanitation Data'!$D$13,0,10*ROW('Sanitation Data'!D8))),CT14="Yes"),OFFSET('Sanitation Data'!$D$13,0,10*ROW('Sanitation Data'!D8)),IF(AND(ISNUMBER(OFFSET('Sanitation Data'!$D$13,0,10*ROW('Sanitation Data'!D8))),CT14="No",ISNUMBER(OFFSET('Sanitation Data'!$D$13,0,10*ROW('Sanitation Data'!D8)))),CONCATENATE("[",ROUND(OFFSET('Sanitation Data'!$D$13,0,10*ROW('Sanitation Data'!D8)),0),"]"),IF(AND(ISNUMBER(OFFSET('Sanitation Data'!$D$13,0,10*ROW('Sanitation Data'!D8))),CT14="",ISNUMBER(OFFSET('Sanitation Data'!$D$13,0,10*ROW('Sanitation Data'!D8)))),OFFSET('Sanitation Data'!$D$13,0,10*ROW('Sanitation Data'!D8)),NA())))</f>
        <v>#N/A</v>
      </c>
      <c r="AF14" s="134" t="e">
        <f ca="1">+IF(AND(ISNUMBER(OFFSET('Sanitation Data'!$E$5,0,10*ROW('Sanitation Data'!E8))),CU14="Yes"),100-OFFSET('Sanitation Data'!$E$5,0,10*ROW('Sanitation Data'!E8)),IF(AND(ISNUMBER(OFFSET('Sanitation Data'!$E$5,0,10*ROW('Sanitation Data'!E8))),CU14="No",ISNUMBER(OFFSET('Sanitation Data'!$E$5,0,10*ROW('Sanitation Data'!E8)))),CONCATENATE("[",ROUND(100-OFFSET('Sanitation Data'!$E$5,0,10*ROW('Sanitation Data'!E8)),0),"]"),IF(AND(ISNUMBER(OFFSET('Sanitation Data'!$E$5,0,10*ROW('Sanitation Data'!E8))),CU14="",ISNUMBER(OFFSET('Sanitation Data'!$E$5,0,10*ROW('Sanitation Data'!E8)))),100-OFFSET('Sanitation Data'!$E$5,0,10*ROW('Sanitation Data'!E8)),NA())))</f>
        <v>#N/A</v>
      </c>
      <c r="AG14" s="134" t="e">
        <f ca="1">+IF(AND(ISNUMBER(OFFSET('Sanitation Data'!$E$7,0,10*ROW('Sanitation Data'!E8))),CV14="Yes"),OFFSET('Sanitation Data'!$E$7,0,10*ROW('Sanitation Data'!E8)),IF(AND(ISNUMBER(OFFSET('Sanitation Data'!$E$7,0,10*ROW('Sanitation Data'!E8))),CV14="No",ISNUMBER(OFFSET('Sanitation Data'!$E$7,0,10*ROW('Sanitation Data'!E8)))),CONCATENATE("[",ROUND(OFFSET('Sanitation Data'!$E$7,0,10*ROW('Sanitation Data'!E8)),0),"]"),IF(AND(ISNUMBER(OFFSET('Sanitation Data'!$E$7,0,10*ROW('Sanitation Data'!E8))),CV14="",ISNUMBER(OFFSET('Sanitation Data'!$E$7,0,10*ROW('Sanitation Data'!E8)))),OFFSET('Sanitation Data'!$E$7,0,10*ROW('Sanitation Data'!E8)),NA())))</f>
        <v>#N/A</v>
      </c>
      <c r="AH14" s="134" t="e">
        <f ca="1">+IF(AND(ISNUMBER(OFFSET('Sanitation Data'!$E$11,0,10*ROW('Sanitation Data'!E8))),CW14="Yes"),OFFSET('Sanitation Data'!$E$11,0,10*ROW('Sanitation Data'!E8)),IF(AND(ISNUMBER(OFFSET('Sanitation Data'!$E$11,0,10*ROW('Sanitation Data'!E8))),CW14="No",ISNUMBER(OFFSET('Sanitation Data'!$E$11,0,10*ROW('Sanitation Data'!E8)))),CONCATENATE("[",ROUND(OFFSET('Sanitation Data'!$E$11,0,10*ROW('Sanitation Data'!E8)),0),"]"),IF(AND(ISNUMBER(OFFSET('Sanitation Data'!$E$11,0,10*ROW('Sanitation Data'!E8))),CW14="",ISNUMBER(OFFSET('Sanitation Data'!$E$11,0,10*ROW('Sanitation Data'!E8)))),OFFSET('Sanitation Data'!$E$11,0,10*ROW('Sanitation Data'!E8)),NA())))</f>
        <v>#N/A</v>
      </c>
      <c r="AI14" s="134" t="e">
        <f ca="1">+IF(AND(ISNUMBER(OFFSET('Sanitation Data'!$E$12,0,10*ROW('Sanitation Data'!E8))),CX14="Yes"),OFFSET('Sanitation Data'!$E$12,0,10*ROW('Sanitation Data'!E8)),IF(AND(ISNUMBER(OFFSET('Sanitation Data'!$E$12,0,10*ROW('Sanitation Data'!E8))),CX14="No",ISNUMBER(OFFSET('Sanitation Data'!$E$12,0,10*ROW('Sanitation Data'!E8)))),CONCATENATE("[",ROUND(OFFSET('Sanitation Data'!$E$12,0,10*ROW('Sanitation Data'!E8)),0),"]"),IF(AND(ISNUMBER(OFFSET('Sanitation Data'!$E$12,0,10*ROW('Sanitation Data'!E8))),CX14="",ISNUMBER(OFFSET('Sanitation Data'!$E$12,0,10*ROW('Sanitation Data'!E8)))),OFFSET('Sanitation Data'!$E$12,0,10*ROW('Sanitation Data'!E8)),NA())))</f>
        <v>#N/A</v>
      </c>
      <c r="AJ14" s="134" t="e">
        <f ca="1">+IF(AND(ISNUMBER(OFFSET('Sanitation Data'!$E$13,0,10*ROW('Sanitation Data'!E8))),CY14="Yes"),OFFSET('Sanitation Data'!$E$13,0,10*ROW('Sanitation Data'!E8)),IF(AND(ISNUMBER(OFFSET('Sanitation Data'!$E$13,0,10*ROW('Sanitation Data'!E8))),CY14="No",ISNUMBER(OFFSET('Sanitation Data'!$E$13,0,10*ROW('Sanitation Data'!E8)))),CONCATENATE("[",ROUND(OFFSET('Sanitation Data'!$E$13,0,10*ROW('Sanitation Data'!E8)),0),"]"),IF(AND(ISNUMBER(OFFSET('Sanitation Data'!$E$13,0,10*ROW('Sanitation Data'!E8))),CY14="",ISNUMBER(OFFSET('Sanitation Data'!$E$13,0,10*ROW('Sanitation Data'!E8)))),OFFSET('Sanitation Data'!$E$13,0,10*ROW('Sanitation Data'!E8)),NA())))</f>
        <v>#N/A</v>
      </c>
      <c r="AK14" s="134" t="e">
        <f ca="1">+IF(AND(ISNUMBER(OFFSET('Sanitation Data'!$F$5,0,10*ROW('Sanitation Data'!F8))),CZ14="Yes"),100-OFFSET('Sanitation Data'!$F$5,0,10*ROW('Sanitation Data'!F8)),IF(AND(ISNUMBER(OFFSET('Sanitation Data'!$F$5,0,10*ROW('Sanitation Data'!F8))),CZ14="No",ISNUMBER(OFFSET('Sanitation Data'!$F$5,0,10*ROW('Sanitation Data'!F8)))),CONCATENATE("[",ROUND(100-OFFSET('Sanitation Data'!$F$5,0,10*ROW('Sanitation Data'!F8)),0),"]"),IF(AND(ISNUMBER(OFFSET('Sanitation Data'!$F$5,0,10*ROW('Sanitation Data'!F8))),CZ14="",ISNUMBER(OFFSET('Sanitation Data'!$F$5,0,10*ROW('Sanitation Data'!F8)))),100-OFFSET('Sanitation Data'!$F$5,0,10*ROW('Sanitation Data'!F8)),NA())))</f>
        <v>#N/A</v>
      </c>
      <c r="AL14" s="134" t="e">
        <f ca="1">+IF(AND(ISNUMBER(OFFSET('Sanitation Data'!$F$7,0,10*ROW('Sanitation Data'!F8))),DA14="Yes"),OFFSET('Sanitation Data'!$F$7,0,10*ROW('Sanitation Data'!F8)),IF(AND(ISNUMBER(OFFSET('Sanitation Data'!$F$7,0,10*ROW('Sanitation Data'!F8))),DA14="No",ISNUMBER(OFFSET('Sanitation Data'!$F$7,0,10*ROW('Sanitation Data'!F8)))),CONCATENATE("[",ROUND(OFFSET('Sanitation Data'!$F$7,0,10*ROW('Sanitation Data'!F8)),0),"]"),IF(AND(ISNUMBER(OFFSET('Sanitation Data'!$F$7,0,10*ROW('Sanitation Data'!F8))),DA14="",ISNUMBER(OFFSET('Sanitation Data'!$F$7,0,10*ROW('Sanitation Data'!F8)))),OFFSET('Sanitation Data'!$F$7,0,10*ROW('Sanitation Data'!F8)),NA())))</f>
        <v>#N/A</v>
      </c>
      <c r="AM14" s="134" t="e">
        <f ca="1">+IF(AND(ISNUMBER(OFFSET('Sanitation Data'!$F$11,0,10*ROW('Sanitation Data'!F8))),DB14="Yes"),OFFSET('Sanitation Data'!$F$11,0,10*ROW('Sanitation Data'!F8)),IF(AND(ISNUMBER(OFFSET('Sanitation Data'!$F$11,0,10*ROW('Sanitation Data'!F8))),DB14="No",ISNUMBER(OFFSET('Sanitation Data'!$F$11,0,10*ROW('Sanitation Data'!F8)))),CONCATENATE("[",ROUND(OFFSET('Sanitation Data'!$F$11,0,10*ROW('Sanitation Data'!F8)),0),"]"),IF(AND(ISNUMBER(OFFSET('Sanitation Data'!$F$11,0,10*ROW('Sanitation Data'!F8))),DB14="",ISNUMBER(OFFSET('Sanitation Data'!$F$11,0,10*ROW('Sanitation Data'!F8)))),OFFSET('Sanitation Data'!$F$11,0,10*ROW('Sanitation Data'!F8)),NA())))</f>
        <v>#N/A</v>
      </c>
      <c r="AN14" s="134" t="e">
        <f ca="1">+IF(AND(ISNUMBER(OFFSET('Sanitation Data'!$F$12,0,10*ROW('Sanitation Data'!F8))),DC14="Yes"),OFFSET('Sanitation Data'!$F$12,0,10*ROW('Sanitation Data'!F8)),IF(AND(ISNUMBER(OFFSET('Sanitation Data'!$F$12,0,10*ROW('Sanitation Data'!F8))),DC14="No",ISNUMBER(OFFSET('Sanitation Data'!$F$12,0,10*ROW('Sanitation Data'!F8)))),CONCATENATE("[",ROUND(OFFSET('Sanitation Data'!$F$12,0,10*ROW('Sanitation Data'!F8)),0),"]"),IF(AND(ISNUMBER(OFFSET('Sanitation Data'!$F$12,0,10*ROW('Sanitation Data'!F8))),DC14="",ISNUMBER(OFFSET('Sanitation Data'!$F$12,0,10*ROW('Sanitation Data'!F8)))),OFFSET('Sanitation Data'!$F$12,0,10*ROW('Sanitation Data'!F8)),NA())))</f>
        <v>#N/A</v>
      </c>
      <c r="AO14" s="134" t="e">
        <f ca="1">+IF(AND(ISNUMBER(OFFSET('Sanitation Data'!$F$13,0,10*ROW('Sanitation Data'!F8))),DD14="Yes"),OFFSET('Sanitation Data'!$F$13,0,10*ROW('Sanitation Data'!F8)),IF(AND(ISNUMBER(OFFSET('Sanitation Data'!$F$13,0,10*ROW('Sanitation Data'!F8))),DD14="No",ISNUMBER(OFFSET('Sanitation Data'!$F$13,0,10*ROW('Sanitation Data'!F8)))),CONCATENATE("[",ROUND(OFFSET('Sanitation Data'!$F$13,0,10*ROW('Sanitation Data'!F8)),0),"]"),IF(AND(ISNUMBER(OFFSET('Sanitation Data'!$F$13,0,10*ROW('Sanitation Data'!F8))),DD14="",ISNUMBER(OFFSET('Sanitation Data'!$F$13,0,10*ROW('Sanitation Data'!F8)))),OFFSET('Sanitation Data'!$F$13,0,10*ROW('Sanitation Data'!F8)),NA())))</f>
        <v>#N/A</v>
      </c>
      <c r="AP14" s="134">
        <f ca="1">+IF(AND(ISNUMBER(OFFSET('Sanitation Data'!$G$5,0,10*ROW('Sanitation Data'!G8))),DE14="Yes"),100-OFFSET('Sanitation Data'!$G$5,0,10*ROW('Sanitation Data'!G8)),IF(AND(ISNUMBER(OFFSET('Sanitation Data'!$G$5,0,10*ROW('Sanitation Data'!G8))),DE14="No",ISNUMBER(OFFSET('Sanitation Data'!$G$5,0,10*ROW('Sanitation Data'!G8)))),CONCATENATE("[",ROUND(100-OFFSET('Sanitation Data'!$G$5,0,10*ROW('Sanitation Data'!G8)),0),"]"),IF(AND(ISNUMBER(OFFSET('Sanitation Data'!$G$5,0,10*ROW('Sanitation Data'!G8))),DE14="",ISNUMBER(OFFSET('Sanitation Data'!$G$5,0,10*ROW('Sanitation Data'!G8)))),100-OFFSET('Sanitation Data'!$G$5,0,10*ROW('Sanitation Data'!G8)),NA())))</f>
        <v>90.6</v>
      </c>
      <c r="AQ14" s="134" t="e">
        <f ca="1">+IF(AND(ISNUMBER(OFFSET('Sanitation Data'!$G$7,0,10*ROW('Sanitation Data'!G8))),DF14="Yes"),OFFSET('Sanitation Data'!$G$7,0,10*ROW('Sanitation Data'!G8)),IF(AND(ISNUMBER(OFFSET('Sanitation Data'!$G$7,0,10*ROW('Sanitation Data'!G8))),DF14="No",ISNUMBER(OFFSET('Sanitation Data'!$G$7,0,10*ROW('Sanitation Data'!G8)))),CONCATENATE("[",ROUND(OFFSET('Sanitation Data'!$G$7,0,10*ROW('Sanitation Data'!G8)),0),"]"),IF(AND(ISNUMBER(OFFSET('Sanitation Data'!$G$7,0,10*ROW('Sanitation Data'!G8))),DF14="",ISNUMBER(OFFSET('Sanitation Data'!$G$7,0,10*ROW('Sanitation Data'!G8)))),OFFSET('Sanitation Data'!$G$7,0,10*ROW('Sanitation Data'!G8)),NA())))</f>
        <v>#N/A</v>
      </c>
      <c r="AR14" s="134" t="e">
        <f ca="1">+IF(AND(ISNUMBER(OFFSET('Sanitation Data'!$G$11,0,10*ROW('Sanitation Data'!G8))),DG14="Yes"),OFFSET('Sanitation Data'!$G$11,0,10*ROW('Sanitation Data'!G8)),IF(AND(ISNUMBER(OFFSET('Sanitation Data'!$G$11,0,10*ROW('Sanitation Data'!G8))),DG14="No",ISNUMBER(OFFSET('Sanitation Data'!$G$11,0,10*ROW('Sanitation Data'!G8)))),CONCATENATE("[",ROUND(OFFSET('Sanitation Data'!$G$11,0,10*ROW('Sanitation Data'!G8)),0),"]"),IF(AND(ISNUMBER(OFFSET('Sanitation Data'!$G$11,0,10*ROW('Sanitation Data'!G8))),DG14="",ISNUMBER(OFFSET('Sanitation Data'!$G$11,0,10*ROW('Sanitation Data'!G8)))),OFFSET('Sanitation Data'!$G$11,0,10*ROW('Sanitation Data'!G8)),NA())))</f>
        <v>#N/A</v>
      </c>
      <c r="AS14" s="134" t="e">
        <f ca="1">+IF(AND(ISNUMBER(OFFSET('Sanitation Data'!$G$12,0,10*ROW('Sanitation Data'!G8))),DH14="Yes"),OFFSET('Sanitation Data'!$G$12,0,10*ROW('Sanitation Data'!G8)),IF(AND(ISNUMBER(OFFSET('Sanitation Data'!$G$12,0,10*ROW('Sanitation Data'!G8))),DH14="No",ISNUMBER(OFFSET('Sanitation Data'!$G$12,0,10*ROW('Sanitation Data'!G8)))),CONCATENATE("[",ROUND(OFFSET('Sanitation Data'!$G$12,0,10*ROW('Sanitation Data'!G8)),0),"]"),IF(AND(ISNUMBER(OFFSET('Sanitation Data'!$G$12,0,10*ROW('Sanitation Data'!G8))),DH14="",ISNUMBER(OFFSET('Sanitation Data'!$G$12,0,10*ROW('Sanitation Data'!G8)))),OFFSET('Sanitation Data'!$G$12,0,10*ROW('Sanitation Data'!G8)),NA())))</f>
        <v>#N/A</v>
      </c>
      <c r="AT14" s="134" t="e">
        <f ca="1">+IF(AND(ISNUMBER(OFFSET('Sanitation Data'!$G$13,0,10*ROW('Sanitation Data'!G8))),DI14="Yes"),OFFSET('Sanitation Data'!$G$13,0,10*ROW('Sanitation Data'!G8)),IF(AND(ISNUMBER(OFFSET('Sanitation Data'!$G$13,0,10*ROW('Sanitation Data'!G8))),DI14="No",ISNUMBER(OFFSET('Sanitation Data'!$G$13,0,10*ROW('Sanitation Data'!G8)))),CONCATENATE("[",ROUND(OFFSET('Sanitation Data'!$G$13,0,10*ROW('Sanitation Data'!G8)),0),"]"),IF(AND(ISNUMBER(OFFSET('Sanitation Data'!$G$13,0,10*ROW('Sanitation Data'!G8))),DI14="",ISNUMBER(OFFSET('Sanitation Data'!$G$13,0,10*ROW('Sanitation Data'!G8)))),OFFSET('Sanitation Data'!$G$13,0,10*ROW('Sanitation Data'!G8)),NA())))</f>
        <v>#N/A</v>
      </c>
      <c r="AU14" s="134">
        <f ca="1">+IF(AND(ISNUMBER(OFFSET('Sanitation Data'!$H$5,0,10*ROW('Sanitation Data'!H8))),DJ14="Yes"),100-OFFSET('Sanitation Data'!$H$5,0,10*ROW('Sanitation Data'!H8)),IF(AND(ISNUMBER(OFFSET('Sanitation Data'!$H$5,0,10*ROW('Sanitation Data'!H8))),DJ14="No",ISNUMBER(OFFSET('Sanitation Data'!$H$5,0,10*ROW('Sanitation Data'!H8)))),CONCATENATE("[",ROUND(100-OFFSET('Sanitation Data'!$H$5,0,10*ROW('Sanitation Data'!H8)),0),"]"),IF(AND(ISNUMBER(OFFSET('Sanitation Data'!$H$5,0,10*ROW('Sanitation Data'!H8))),DJ14="",ISNUMBER(OFFSET('Sanitation Data'!$H$5,0,10*ROW('Sanitation Data'!H8)))),100-OFFSET('Sanitation Data'!$H$5,0,10*ROW('Sanitation Data'!H8)),NA())))</f>
        <v>100</v>
      </c>
      <c r="AV14" s="134" t="e">
        <f ca="1">+IF(AND(ISNUMBER(OFFSET('Sanitation Data'!$H$7,0,10*ROW('Sanitation Data'!H8))),DK14="Yes"),OFFSET('Sanitation Data'!$H$7,0,10*ROW('Sanitation Data'!H8)),IF(AND(ISNUMBER(OFFSET('Sanitation Data'!$H$7,0,10*ROW('Sanitation Data'!H8))),DK14="No",ISNUMBER(OFFSET('Sanitation Data'!$H$7,0,10*ROW('Sanitation Data'!H8)))),CONCATENATE("[",ROUND(OFFSET('Sanitation Data'!$H$7,0,10*ROW('Sanitation Data'!H8)),0),"]"),IF(AND(ISNUMBER(OFFSET('Sanitation Data'!$H$7,0,10*ROW('Sanitation Data'!H8))),DK14="",ISNUMBER(OFFSET('Sanitation Data'!$H$7,0,10*ROW('Sanitation Data'!H8)))),OFFSET('Sanitation Data'!$H$7,0,10*ROW('Sanitation Data'!H8)),NA())))</f>
        <v>#N/A</v>
      </c>
      <c r="AW14" s="134" t="e">
        <f ca="1">+IF(AND(ISNUMBER(OFFSET('Sanitation Data'!$H$11,0,10*ROW('Sanitation Data'!H8))),DL14="Yes"),OFFSET('Sanitation Data'!$H$11,0,10*ROW('Sanitation Data'!H8)),IF(AND(ISNUMBER(OFFSET('Sanitation Data'!$H$11,0,10*ROW('Sanitation Data'!H8))),DL14="No",ISNUMBER(OFFSET('Sanitation Data'!$H$11,0,10*ROW('Sanitation Data'!H8)))),CONCATENATE("[",ROUND(OFFSET('Sanitation Data'!$H$11,0,10*ROW('Sanitation Data'!H8)),0),"]"),IF(AND(ISNUMBER(OFFSET('Sanitation Data'!$H$11,0,10*ROW('Sanitation Data'!H8))),DL14="",ISNUMBER(OFFSET('Sanitation Data'!$H$11,0,10*ROW('Sanitation Data'!H8)))),OFFSET('Sanitation Data'!$H$11,0,10*ROW('Sanitation Data'!H8)),NA())))</f>
        <v>#N/A</v>
      </c>
      <c r="AX14" s="134" t="e">
        <f ca="1">+IF(AND(ISNUMBER(OFFSET('Sanitation Data'!$H$12,0,10*ROW('Sanitation Data'!H8))),DM14="Yes"),OFFSET('Sanitation Data'!$H$12,0,10*ROW('Sanitation Data'!H8)),IF(AND(ISNUMBER(OFFSET('Sanitation Data'!$H$12,0,10*ROW('Sanitation Data'!H8))),DM14="No",ISNUMBER(OFFSET('Sanitation Data'!$H$12,0,10*ROW('Sanitation Data'!H8)))),CONCATENATE("[",ROUND(OFFSET('Sanitation Data'!$H$12,0,10*ROW('Sanitation Data'!H8)),0),"]"),IF(AND(ISNUMBER(OFFSET('Sanitation Data'!$H$12,0,10*ROW('Sanitation Data'!H8))),DM14="",ISNUMBER(OFFSET('Sanitation Data'!$H$12,0,10*ROW('Sanitation Data'!H8)))),OFFSET('Sanitation Data'!$H$12,0,10*ROW('Sanitation Data'!H8)),NA())))</f>
        <v>#N/A</v>
      </c>
      <c r="AY14" s="134" t="e">
        <f ca="1">+IF(AND(ISNUMBER(OFFSET('Sanitation Data'!$H$13,0,10*ROW('Sanitation Data'!H8))),DN14="Yes"),OFFSET('Sanitation Data'!$H$13,0,10*ROW('Sanitation Data'!H8)),IF(AND(ISNUMBER(OFFSET('Sanitation Data'!$H$13,0,10*ROW('Sanitation Data'!H8))),DN14="No",ISNUMBER(OFFSET('Sanitation Data'!$H$13,0,10*ROW('Sanitation Data'!H8)))),CONCATENATE("[",ROUND(OFFSET('Sanitation Data'!$H$13,0,10*ROW('Sanitation Data'!H8)),0),"]"),IF(AND(ISNUMBER(OFFSET('Sanitation Data'!$H$13,0,10*ROW('Sanitation Data'!H8))),DN14="",ISNUMBER(OFFSET('Sanitation Data'!$H$13,0,10*ROW('Sanitation Data'!H8)))),OFFSET('Sanitation Data'!$H$13,0,10*ROW('Sanitation Data'!H8)),NA())))</f>
        <v>#N/A</v>
      </c>
      <c r="AZ14" s="135" t="e">
        <f ca="1">+IF(AND(ISNUMBER(OFFSET('Hygiene Data'!$C$6,0,10*ROW('Hygiene Data'!C8))),DO14="Yes"),OFFSET('Hygiene Data'!$C$6,0,10*ROW('Hygiene Data'!C8)),IF(AND(ISNUMBER(OFFSET('Hygiene Data'!$C$6,0,10*ROW('Hygiene Data'!C8))),DO14="No",ISNUMBER(OFFSET('Hygiene Data'!$C$6,0,10*ROW('Hygiene Data'!C8)))),CONCATENATE("[",ROUND(OFFSET('Hygiene Data'!$C$6,0,10*ROW('Hygiene Data'!C8)),0),"]"),IF(AND(ISNUMBER(OFFSET('Hygiene Data'!$C$6,0,10*ROW('Hygiene Data'!C8))),DO14="",ISNUMBER(OFFSET('Hygiene Data'!$C$6,0,10*ROW('Hygiene Data'!C8)))),OFFSET('Hygiene Data'!$C$6,0,10*ROW('Hygiene Data'!C8)),NA())))</f>
        <v>#N/A</v>
      </c>
      <c r="BA14" s="135" t="e">
        <f ca="1">+IF(AND(ISNUMBER(OFFSET('Hygiene Data'!$C$8,0,10*ROW('Hygiene Data'!C8))),DP14="Yes"),OFFSET('Hygiene Data'!$C$8,0,10*ROW('Hygiene Data'!C8)),IF(AND(ISNUMBER(OFFSET('Hygiene Data'!$C$8,0,10*ROW('Hygiene Data'!C8))),DP14="No",ISNUMBER(OFFSET('Hygiene Data'!$C$8,0,10*ROW('Hygiene Data'!C8)))),CONCATENATE("[",ROUND(OFFSET('Hygiene Data'!$C$8,0,10*ROW('Hygiene Data'!C8)),0),"]"),IF(AND(ISNUMBER(OFFSET('Hygiene Data'!$C$8,0,10*ROW('Hygiene Data'!C8))),DP14="",ISNUMBER(OFFSET('Hygiene Data'!$C$8,0,10*ROW('Hygiene Data'!C8)))),OFFSET('Hygiene Data'!$C$8,0,10*ROW('Hygiene Data'!C8)),NA())))</f>
        <v>#N/A</v>
      </c>
      <c r="BB14" s="135" t="e">
        <f ca="1">+IF(AND(ISNUMBER(OFFSET('Hygiene Data'!$C$10,0,10*ROW('Hygiene Data'!C8))),DQ14="Yes"),OFFSET('Hygiene Data'!$C$10,0,10*ROW('Hygiene Data'!C8)),IF(AND(ISNUMBER(OFFSET('Hygiene Data'!$C$10,0,10*ROW('Hygiene Data'!C8))),DQ14="No",ISNUMBER(OFFSET('Hygiene Data'!$C$10,0,10*ROW('Hygiene Data'!C8)))),CONCATENATE("[",ROUND(OFFSET('Hygiene Data'!$C$10,0,10*ROW('Hygiene Data'!C8)),0),"]"),IF(AND(ISNUMBER(OFFSET('Hygiene Data'!$C$10,0,10*ROW('Hygiene Data'!C8))),DQ14="",ISNUMBER(OFFSET('Hygiene Data'!$C$10,0,10*ROW('Hygiene Data'!C8)))),OFFSET('Hygiene Data'!$C$10,0,10*ROW('Hygiene Data'!C8)),NA())))</f>
        <v>#N/A</v>
      </c>
      <c r="BC14" s="135" t="e">
        <f ca="1">+IF(AND(ISNUMBER(OFFSET('Hygiene Data'!$D$6,0,10*ROW('Hygiene Data'!D8))),DR14="Yes"),OFFSET('Hygiene Data'!$D$6,0,10*ROW('Hygiene Data'!D8)),IF(AND(ISNUMBER(OFFSET('Hygiene Data'!$D$6,0,10*ROW('Hygiene Data'!D8))),DR14="No",ISNUMBER(OFFSET('Hygiene Data'!$D$6,0,10*ROW('Hygiene Data'!D8)))),CONCATENATE("[",ROUND(OFFSET('Hygiene Data'!$D$6,0,10*ROW('Hygiene Data'!D8)),0),"]"),IF(AND(ISNUMBER(OFFSET('Hygiene Data'!$D$6,0,10*ROW('Hygiene Data'!D8))),DR14="",ISNUMBER(OFFSET('Hygiene Data'!$D$6,0,10*ROW('Hygiene Data'!D8)))),OFFSET('Hygiene Data'!$D$6,0,10*ROW('Hygiene Data'!D8)),NA())))</f>
        <v>#N/A</v>
      </c>
      <c r="BD14" s="135" t="e">
        <f ca="1">+IF(AND(ISNUMBER(OFFSET('Hygiene Data'!$D$8,0,10*ROW('Hygiene Data'!D8))),DS14="Yes"),OFFSET('Hygiene Data'!$D$8,0,10*ROW('Hygiene Data'!D8)),IF(AND(ISNUMBER(OFFSET('Hygiene Data'!$D$8,0,10*ROW('Hygiene Data'!D8))),DS14="No",ISNUMBER(OFFSET('Hygiene Data'!$D$8,0,10*ROW('Hygiene Data'!D8)))),CONCATENATE("[",ROUND(OFFSET('Hygiene Data'!$D$8,0,10*ROW('Hygiene Data'!D8)),0),"]"),IF(AND(ISNUMBER(OFFSET('Hygiene Data'!$D$8,0,10*ROW('Hygiene Data'!D8))),DS14="",ISNUMBER(OFFSET('Hygiene Data'!$D$8,0,10*ROW('Hygiene Data'!D8)))),OFFSET('Hygiene Data'!$D$8,0,10*ROW('Hygiene Data'!D8)),NA())))</f>
        <v>#N/A</v>
      </c>
      <c r="BE14" s="135" t="e">
        <f ca="1">+IF(AND(ISNUMBER(OFFSET('Hygiene Data'!$D$10,0,10*ROW('Hygiene Data'!D8))),DT14="Yes"),OFFSET('Hygiene Data'!$D$10,0,10*ROW('Hygiene Data'!D8)),IF(AND(ISNUMBER(OFFSET('Hygiene Data'!$D$10,0,10*ROW('Hygiene Data'!D8))),DT14="No",ISNUMBER(OFFSET('Hygiene Data'!$D$10,0,10*ROW('Hygiene Data'!D8)))),CONCATENATE("[",ROUND(OFFSET('Hygiene Data'!$D$10,0,10*ROW('Hygiene Data'!D8)),0),"]"),IF(AND(ISNUMBER(OFFSET('Hygiene Data'!$D$10,0,10*ROW('Hygiene Data'!D8))),DT14="",ISNUMBER(OFFSET('Hygiene Data'!$D$10,0,10*ROW('Hygiene Data'!D8)))),OFFSET('Hygiene Data'!$D$10,0,10*ROW('Hygiene Data'!D8)),NA())))</f>
        <v>#N/A</v>
      </c>
      <c r="BF14" s="135" t="e">
        <f ca="1">+IF(AND(ISNUMBER(OFFSET('Hygiene Data'!$E$6,0,10*ROW('Hygiene Data'!E8))),DU14="Yes"),OFFSET('Hygiene Data'!$E$6,0,10*ROW('Hygiene Data'!E8)),IF(AND(ISNUMBER(OFFSET('Hygiene Data'!$E$6,0,10*ROW('Hygiene Data'!E8))),DU14="No",ISNUMBER(OFFSET('Hygiene Data'!$E$6,0,10*ROW('Hygiene Data'!E8)))),CONCATENATE("[",ROUND(OFFSET('Hygiene Data'!$E$6,0,10*ROW('Hygiene Data'!E8)),0),"]"),IF(AND(ISNUMBER(OFFSET('Hygiene Data'!$E$6,0,10*ROW('Hygiene Data'!E8))),DU14="",ISNUMBER(OFFSET('Hygiene Data'!$E$6,0,10*ROW('Hygiene Data'!E8)))),OFFSET('Hygiene Data'!$E$6,0,10*ROW('Hygiene Data'!E8)),NA())))</f>
        <v>#N/A</v>
      </c>
      <c r="BG14" s="135" t="e">
        <f ca="1">+IF(AND(ISNUMBER(OFFSET('Hygiene Data'!$E$8,0,10*ROW('Hygiene Data'!E8))),DV14="Yes"),OFFSET('Hygiene Data'!$E$8,0,10*ROW('Hygiene Data'!E8)),IF(AND(ISNUMBER(OFFSET('Hygiene Data'!$E$8,0,10*ROW('Hygiene Data'!E8))),DV14="No",ISNUMBER(OFFSET('Hygiene Data'!$E$8,0,10*ROW('Hygiene Data'!E8)))),CONCATENATE("[",ROUND(OFFSET('Hygiene Data'!$E$8,0,10*ROW('Hygiene Data'!E8)),0),"]"),IF(AND(ISNUMBER(OFFSET('Hygiene Data'!$E$8,0,10*ROW('Hygiene Data'!E8))),DV14="",ISNUMBER(OFFSET('Hygiene Data'!$E$8,0,10*ROW('Hygiene Data'!E8)))),OFFSET('Hygiene Data'!$E$8,0,10*ROW('Hygiene Data'!E8)),NA())))</f>
        <v>#N/A</v>
      </c>
      <c r="BH14" s="135" t="e">
        <f ca="1">+IF(AND(ISNUMBER(OFFSET('Hygiene Data'!$E$10,0,10*ROW('Hygiene Data'!E8))),DW14="Yes"),OFFSET('Hygiene Data'!$E$10,0,10*ROW('Hygiene Data'!E8)),IF(AND(ISNUMBER(OFFSET('Hygiene Data'!$E$10,0,10*ROW('Hygiene Data'!E8))),DW14="No",ISNUMBER(OFFSET('Hygiene Data'!$E$10,0,10*ROW('Hygiene Data'!E8)))),CONCATENATE("[",ROUND(OFFSET('Hygiene Data'!$E$10,0,10*ROW('Hygiene Data'!E8)),0),"]"),IF(AND(ISNUMBER(OFFSET('Hygiene Data'!$E$10,0,10*ROW('Hygiene Data'!E8))),DW14="",ISNUMBER(OFFSET('Hygiene Data'!$E$10,0,10*ROW('Hygiene Data'!E8)))),OFFSET('Hygiene Data'!$E$10,0,10*ROW('Hygiene Data'!E8)),NA())))</f>
        <v>#N/A</v>
      </c>
      <c r="BI14" s="135" t="e">
        <f ca="1">+IF(AND(ISNUMBER(OFFSET('Hygiene Data'!$F$6,0,10*ROW('Hygiene Data'!F8))),DX14="Yes"),OFFSET('Hygiene Data'!$F$6,0,10*ROW('Hygiene Data'!F8)),IF(AND(ISNUMBER(OFFSET('Hygiene Data'!$F$6,0,10*ROW('Hygiene Data'!F8))),DX14="No",ISNUMBER(OFFSET('Hygiene Data'!$F$6,0,10*ROW('Hygiene Data'!F8)))),CONCATENATE("[",ROUND(OFFSET('Hygiene Data'!$F$6,0,10*ROW('Hygiene Data'!F8)),0),"]"),IF(AND(ISNUMBER(OFFSET('Hygiene Data'!$F$6,0,10*ROW('Hygiene Data'!F8))),DX14="",ISNUMBER(OFFSET('Hygiene Data'!$F$6,0,10*ROW('Hygiene Data'!F8)))),OFFSET('Hygiene Data'!$F$6,0,10*ROW('Hygiene Data'!F8)),NA())))</f>
        <v>#N/A</v>
      </c>
      <c r="BJ14" s="135" t="e">
        <f ca="1">+IF(AND(ISNUMBER(OFFSET('Hygiene Data'!$F$8,0,10*ROW('Hygiene Data'!F8))),DY14="Yes"),OFFSET('Hygiene Data'!$F$8,0,10*ROW('Hygiene Data'!F8)),IF(AND(ISNUMBER(OFFSET('Hygiene Data'!$F$8,0,10*ROW('Hygiene Data'!F8))),DY14="No",ISNUMBER(OFFSET('Hygiene Data'!$F$8,0,10*ROW('Hygiene Data'!F8)))),CONCATENATE("[",ROUND(OFFSET('Hygiene Data'!$F$8,0,10*ROW('Hygiene Data'!F8)),0),"]"),IF(AND(ISNUMBER(OFFSET('Hygiene Data'!$F$8,0,10*ROW('Hygiene Data'!F8))),DY14="",ISNUMBER(OFFSET('Hygiene Data'!$F$8,0,10*ROW('Hygiene Data'!F8)))),OFFSET('Hygiene Data'!$F$8,0,10*ROW('Hygiene Data'!F8)),NA())))</f>
        <v>#N/A</v>
      </c>
      <c r="BK14" s="135" t="e">
        <f ca="1">+IF(AND(ISNUMBER(OFFSET('Hygiene Data'!$F$10,0,10*ROW('Hygiene Data'!F8))),DZ14="Yes"),OFFSET('Hygiene Data'!$F$10,0,10*ROW('Hygiene Data'!F8)),IF(AND(ISNUMBER(OFFSET('Hygiene Data'!$F$10,0,10*ROW('Hygiene Data'!F8))),DZ14="No",ISNUMBER(OFFSET('Hygiene Data'!$F$10,0,10*ROW('Hygiene Data'!F8)))),CONCATENATE("[",ROUND(OFFSET('Hygiene Data'!$F$10,0,10*ROW('Hygiene Data'!F8)),0),"]"),IF(AND(ISNUMBER(OFFSET('Hygiene Data'!$F$10,0,10*ROW('Hygiene Data'!F8))),DZ14="",ISNUMBER(OFFSET('Hygiene Data'!$F$10,0,10*ROW('Hygiene Data'!F8)))),OFFSET('Hygiene Data'!$F$10,0,10*ROW('Hygiene Data'!F8)),NA())))</f>
        <v>#N/A</v>
      </c>
      <c r="BL14" s="135" t="e">
        <f ca="1">+IF(AND(ISNUMBER(OFFSET('Hygiene Data'!$G$6,0,10*ROW('Hygiene Data'!G8))),EA14="Yes"),OFFSET('Hygiene Data'!$G$6,0,10*ROW('Hygiene Data'!G8)),IF(AND(ISNUMBER(OFFSET('Hygiene Data'!$G$6,0,10*ROW('Hygiene Data'!G8))),EA14="No",ISNUMBER(OFFSET('Hygiene Data'!$G$6,0,10*ROW('Hygiene Data'!G8)))),CONCATENATE("[",ROUND(OFFSET('Hygiene Data'!$G$6,0,10*ROW('Hygiene Data'!G8)),0),"]"),IF(AND(ISNUMBER(OFFSET('Hygiene Data'!$G$6,0,10*ROW('Hygiene Data'!G8))),EA14="",ISNUMBER(OFFSET('Hygiene Data'!$G$6,0,10*ROW('Hygiene Data'!G8)))),OFFSET('Hygiene Data'!$G$6,0,10*ROW('Hygiene Data'!G8)),NA())))</f>
        <v>#N/A</v>
      </c>
      <c r="BM14" s="135" t="e">
        <f ca="1">+IF(AND(ISNUMBER(OFFSET('Hygiene Data'!$G$8,0,10*ROW('Hygiene Data'!G8))),EB14="Yes"),OFFSET('Hygiene Data'!$G$8,0,10*ROW('Hygiene Data'!G8)),IF(AND(ISNUMBER(OFFSET('Hygiene Data'!$G$8,0,10*ROW('Hygiene Data'!G8))),EB14="No",ISNUMBER(OFFSET('Hygiene Data'!$G$8,0,10*ROW('Hygiene Data'!G8)))),CONCATENATE("[",ROUND(OFFSET('Hygiene Data'!$G$8,0,10*ROW('Hygiene Data'!G8)),0),"]"),IF(AND(ISNUMBER(OFFSET('Hygiene Data'!$G$8,0,10*ROW('Hygiene Data'!G8))),EB14="",ISNUMBER(OFFSET('Hygiene Data'!$G$8,0,10*ROW('Hygiene Data'!G8)))),OFFSET('Hygiene Data'!$G$8,0,10*ROW('Hygiene Data'!G8)),NA())))</f>
        <v>#N/A</v>
      </c>
      <c r="BN14" s="135" t="e">
        <f ca="1">+IF(AND(ISNUMBER(OFFSET('Hygiene Data'!$G$10,0,10*ROW('Hygiene Data'!G8))),EC14="Yes"),OFFSET('Hygiene Data'!$G$10,0,10*ROW('Hygiene Data'!G8)),IF(AND(ISNUMBER(OFFSET('Hygiene Data'!$G$10,0,10*ROW('Hygiene Data'!G8))),EC14="No",ISNUMBER(OFFSET('Hygiene Data'!$G$10,0,10*ROW('Hygiene Data'!G8)))),CONCATENATE("[",ROUND(OFFSET('Hygiene Data'!$G$10,0,10*ROW('Hygiene Data'!G8)),0),"]"),IF(AND(ISNUMBER(OFFSET('Hygiene Data'!$G$10,0,10*ROW('Hygiene Data'!G8))),EC14="",ISNUMBER(OFFSET('Hygiene Data'!$G$10,0,10*ROW('Hygiene Data'!G8)))),OFFSET('Hygiene Data'!$G$10,0,10*ROW('Hygiene Data'!G8)),NA())))</f>
        <v>#N/A</v>
      </c>
      <c r="BO14" s="135" t="e">
        <f ca="1">+IF(AND(ISNUMBER(OFFSET('Hygiene Data'!$H$6,0,10*ROW('Hygiene Data'!H8))),ED14="Yes"),OFFSET('Hygiene Data'!$H$6,0,10*ROW('Hygiene Data'!H8)),IF(AND(ISNUMBER(OFFSET('Hygiene Data'!$H$6,0,10*ROW('Hygiene Data'!H8))),ED14="No",ISNUMBER(OFFSET('Hygiene Data'!$H$6,0,10*ROW('Hygiene Data'!H8)))),CONCATENATE("[",ROUND(OFFSET('Hygiene Data'!$H$6,0,10*ROW('Hygiene Data'!H8)),0),"]"),IF(AND(ISNUMBER(OFFSET('Hygiene Data'!$H$6,0,10*ROW('Hygiene Data'!H8))),ED14="",ISNUMBER(OFFSET('Hygiene Data'!$H$6,0,10*ROW('Hygiene Data'!H8)))),OFFSET('Hygiene Data'!$H$6,0,10*ROW('Hygiene Data'!H8)),NA())))</f>
        <v>#N/A</v>
      </c>
      <c r="BP14" s="135" t="e">
        <f ca="1">+IF(AND(ISNUMBER(OFFSET('Hygiene Data'!$H$8,0,10*ROW('Hygiene Data'!H8))),EE14="Yes"),OFFSET('Hygiene Data'!$H$8,0,10*ROW('Hygiene Data'!H8)),IF(AND(ISNUMBER(OFFSET('Hygiene Data'!$H$8,0,10*ROW('Hygiene Data'!H8))),EE14="No",ISNUMBER(OFFSET('Hygiene Data'!$H$8,0,10*ROW('Hygiene Data'!H8)))),CONCATENATE("[",ROUND(OFFSET('Hygiene Data'!$H$8,0,10*ROW('Hygiene Data'!H8)),0),"]"),IF(AND(ISNUMBER(OFFSET('Hygiene Data'!$H$8,0,10*ROW('Hygiene Data'!H8))),EE14="",ISNUMBER(OFFSET('Hygiene Data'!$H$8,0,10*ROW('Hygiene Data'!H8)))),OFFSET('Hygiene Data'!$H$8,0,10*ROW('Hygiene Data'!H8)),NA())))</f>
        <v>#N/A</v>
      </c>
      <c r="BQ14" s="135" t="e">
        <f ca="1">+IF(AND(ISNUMBER(OFFSET('Hygiene Data'!$H$10,0,10*ROW('Hygiene Data'!H8))),EF14="Yes"),OFFSET('Hygiene Data'!$H$10,0,10*ROW('Hygiene Data'!H8)),IF(AND(ISNUMBER(OFFSET('Hygiene Data'!$H$10,0,10*ROW('Hygiene Data'!H8))),EF14="No",ISNUMBER(OFFSET('Hygiene Data'!$H$10,0,10*ROW('Hygiene Data'!H8)))),CONCATENATE("[",ROUND(OFFSET('Hygiene Data'!$H$10,0,10*ROW('Hygiene Data'!H8)),0),"]"),IF(AND(ISNUMBER(OFFSET('Hygiene Data'!$H$10,0,10*ROW('Hygiene Data'!H8))),EF14="",ISNUMBER(OFFSET('Hygiene Data'!$H$10,0,10*ROW('Hygiene Data'!H8)))),OFFSET('Hygiene Data'!$H$10,0,10*ROW('Hygiene Data'!H8)),NA())))</f>
        <v>#N/A</v>
      </c>
      <c r="BS14" s="34" t="str">
        <f ca="1">+IF(OFFSET('Water Data'!$C$28,0,10*ROW('Water Data'!C8))="","",OFFSET('Water Data'!$C$28,0,10*ROW('Water Data'!C8)))</f>
        <v>Yes</v>
      </c>
      <c r="BT14" s="34" t="str">
        <f ca="1">+IF(OFFSET('Water Data'!$C$29,0,10*ROW('Water Data'!C8))="","",OFFSET('Water Data'!$C$29,0,10*ROW('Water Data'!C8)))</f>
        <v>Yes</v>
      </c>
      <c r="BU14" s="34" t="str">
        <f ca="1">+IF(OFFSET('Water Data'!$C$30,0,10*ROW('Water Data'!C8))="","",OFFSET('Water Data'!$C$30,0,10*ROW('Water Data'!C8)))</f>
        <v/>
      </c>
      <c r="BV14" s="34" t="str">
        <f ca="1">+IF(OFFSET('Water Data'!$D$28,0,10*ROW('Water Data'!D8))="","",OFFSET('Water Data'!$D$28,0,10*ROW('Water Data'!D8)))</f>
        <v/>
      </c>
      <c r="BW14" s="34" t="str">
        <f ca="1">+IF(OFFSET('Water Data'!$D$29,0,10*ROW('Water Data'!D8))="","",OFFSET('Water Data'!$D$29,0,10*ROW('Water Data'!D8)))</f>
        <v/>
      </c>
      <c r="BX14" s="34" t="str">
        <f ca="1">+IF(OFFSET('Water Data'!$D$30,0,10*ROW('Water Data'!D8))="","",OFFSET('Water Data'!$D$30,0,10*ROW('Water Data'!D8)))</f>
        <v/>
      </c>
      <c r="BY14" s="34" t="str">
        <f ca="1">+IF(OFFSET('Water Data'!$E$28,0,10*ROW('Water Data'!E8))="","",OFFSET('Water Data'!$E$28,0,10*ROW('Water Data'!E8)))</f>
        <v/>
      </c>
      <c r="BZ14" s="34" t="str">
        <f ca="1">+IF(OFFSET('Water Data'!$E$29,0,10*ROW('Water Data'!E8))="","",OFFSET('Water Data'!$E$29,0,10*ROW('Water Data'!E8)))</f>
        <v/>
      </c>
      <c r="CA14" s="34" t="str">
        <f ca="1">+IF(OFFSET('Water Data'!$E$30,0,10*ROW('Water Data'!E8))="","",OFFSET('Water Data'!$E$30,0,10*ROW('Water Data'!E8)))</f>
        <v/>
      </c>
      <c r="CB14" s="34" t="str">
        <f ca="1">+IF(OFFSET('Water Data'!$F$28,0,10*ROW('Water Data'!F8))="","",OFFSET('Water Data'!$F$28,0,10*ROW('Water Data'!F8)))</f>
        <v/>
      </c>
      <c r="CC14" s="34" t="str">
        <f ca="1">+IF(OFFSET('Water Data'!$F$29,0,10*ROW('Water Data'!F8))="","",OFFSET('Water Data'!$F$29,0,10*ROW('Water Data'!F8)))</f>
        <v/>
      </c>
      <c r="CD14" s="34" t="str">
        <f ca="1">+IF(OFFSET('Water Data'!$F$30,0,10*ROW('Water Data'!F8))="","",OFFSET('Water Data'!$F$30,0,10*ROW('Water Data'!F8)))</f>
        <v/>
      </c>
      <c r="CE14" s="34" t="str">
        <f ca="1">+IF(OFFSET('Water Data'!$G$28,0,10*ROW('Water Data'!G8))="","",OFFSET('Water Data'!$G$28,0,10*ROW('Water Data'!G8)))</f>
        <v>Yes</v>
      </c>
      <c r="CF14" s="34" t="str">
        <f ca="1">+IF(OFFSET('Water Data'!$G$29,0,10*ROW('Water Data'!G8))="","",OFFSET('Water Data'!$G$29,0,10*ROW('Water Data'!G8)))</f>
        <v>Yes</v>
      </c>
      <c r="CG14" s="34" t="str">
        <f ca="1">+IF(OFFSET('Water Data'!$G$30,0,10*ROW('Water Data'!G8))="","",OFFSET('Water Data'!$G$30,0,10*ROW('Water Data'!G8)))</f>
        <v/>
      </c>
      <c r="CH14" s="34" t="str">
        <f ca="1">+IF(OFFSET('Water Data'!$H$28,0,10*ROW('Water Data'!H8))="","",OFFSET('Water Data'!$H$28,0,10*ROW('Water Data'!H8)))</f>
        <v>Yes</v>
      </c>
      <c r="CI14" s="34" t="str">
        <f ca="1">+IF(OFFSET('Water Data'!$H$29,0,10*ROW('Water Data'!H8))="","",OFFSET('Water Data'!$H$29,0,10*ROW('Water Data'!H8)))</f>
        <v>Yes</v>
      </c>
      <c r="CJ14" s="34" t="str">
        <f ca="1">+IF(OFFSET('Water Data'!$H$30,0,10*ROW('Water Data'!H8))="","",OFFSET('Water Data'!$H$30,0,10*ROW('Water Data'!H8)))</f>
        <v/>
      </c>
      <c r="CK14" s="34" t="str">
        <f ca="1">+IF(OFFSET('Sanitation Data'!$C$29,0,10*ROW('Sanitation Data'!C8))="","",OFFSET('Sanitation Data'!$C$29,0,10*ROW('Sanitation Data'!C8)))</f>
        <v>Yes</v>
      </c>
      <c r="CL14" s="34" t="str">
        <f ca="1">+IF(OFFSET('Sanitation Data'!$C$30,0,10*ROW('Sanitation Data'!C8))="","",OFFSET('Sanitation Data'!$C$30,0,10*ROW('Sanitation Data'!C8)))</f>
        <v/>
      </c>
      <c r="CM14" s="34" t="str">
        <f ca="1">+IF(OFFSET('Sanitation Data'!$C$31,0,10*ROW('Sanitation Data'!C8))="","",OFFSET('Sanitation Data'!$C$31,0,10*ROW('Sanitation Data'!C8)))</f>
        <v/>
      </c>
      <c r="CN14" s="34" t="str">
        <f ca="1">+IF(OFFSET('Sanitation Data'!$C$32,0,10*ROW('Sanitation Data'!C8))="","",OFFSET('Sanitation Data'!$C$32,0,10*ROW('Sanitation Data'!C8)))</f>
        <v/>
      </c>
      <c r="CO14" s="34" t="str">
        <f ca="1">+IF(OFFSET('Sanitation Data'!$C$33,0,10*ROW('Sanitation Data'!C8))="","",OFFSET('Sanitation Data'!$C$33,0,10*ROW('Sanitation Data'!C8)))</f>
        <v/>
      </c>
      <c r="CP14" s="34" t="str">
        <f ca="1">+IF(OFFSET('Sanitation Data'!$D$29,0,10*ROW('Sanitation Data'!D8))="","",OFFSET('Sanitation Data'!$D$29,0,10*ROW('Sanitation Data'!D8)))</f>
        <v/>
      </c>
      <c r="CQ14" s="34" t="str">
        <f ca="1">+IF(OFFSET('Sanitation Data'!$D$30,0,10*ROW('Sanitation Data'!D8))="","",OFFSET('Sanitation Data'!$D$30,0,10*ROW('Sanitation Data'!D8)))</f>
        <v/>
      </c>
      <c r="CR14" s="34" t="str">
        <f ca="1">+IF(OFFSET('Sanitation Data'!$D$31,0,10*ROW('Sanitation Data'!D8))="","",OFFSET('Sanitation Data'!$D$31,0,10*ROW('Sanitation Data'!D8)))</f>
        <v/>
      </c>
      <c r="CS14" s="34" t="str">
        <f ca="1">+IF(OFFSET('Sanitation Data'!$D$32,0,10*ROW('Sanitation Data'!D8))="","",OFFSET('Sanitation Data'!$D$32,0,10*ROW('Sanitation Data'!D8)))</f>
        <v/>
      </c>
      <c r="CT14" s="34" t="str">
        <f ca="1">+IF(OFFSET('Sanitation Data'!$D$33,0,10*ROW('Sanitation Data'!D8))="","",OFFSET('Sanitation Data'!$D$33,0,10*ROW('Sanitation Data'!D8)))</f>
        <v/>
      </c>
      <c r="CU14" s="34" t="str">
        <f ca="1">+IF(OFFSET('Sanitation Data'!$E$29,0,10*ROW('Sanitation Data'!E8))="","",OFFSET('Sanitation Data'!$E$29,0,10*ROW('Sanitation Data'!E8)))</f>
        <v/>
      </c>
      <c r="CV14" s="34" t="str">
        <f ca="1">+IF(OFFSET('Sanitation Data'!$E$30,0,10*ROW('Sanitation Data'!E8))="","",OFFSET('Sanitation Data'!$E$30,0,10*ROW('Sanitation Data'!E8)))</f>
        <v/>
      </c>
      <c r="CW14" s="34" t="str">
        <f ca="1">+IF(OFFSET('Sanitation Data'!$E$31,0,10*ROW('Sanitation Data'!E8))="","",OFFSET('Sanitation Data'!$E$31,0,10*ROW('Sanitation Data'!E8)))</f>
        <v/>
      </c>
      <c r="CX14" s="34" t="str">
        <f ca="1">+IF(OFFSET('Sanitation Data'!$E$32,0,10*ROW('Sanitation Data'!E8))="","",OFFSET('Sanitation Data'!$E$32,0,10*ROW('Sanitation Data'!E8)))</f>
        <v/>
      </c>
      <c r="CY14" s="34" t="str">
        <f ca="1">+IF(OFFSET('Sanitation Data'!$E$33,0,10*ROW('Sanitation Data'!E8))="","",OFFSET('Sanitation Data'!$E$33,0,10*ROW('Sanitation Data'!E8)))</f>
        <v/>
      </c>
      <c r="CZ14" s="34" t="str">
        <f ca="1">+IF(OFFSET('Sanitation Data'!$F$29,0,10*ROW('Sanitation Data'!F8))="","",OFFSET('Sanitation Data'!$F$29,0,10*ROW('Sanitation Data'!F8)))</f>
        <v/>
      </c>
      <c r="DA14" s="34" t="str">
        <f ca="1">+IF(OFFSET('Sanitation Data'!$F$30,0,10*ROW('Sanitation Data'!F8))="","",OFFSET('Sanitation Data'!$F$30,0,10*ROW('Sanitation Data'!F8)))</f>
        <v/>
      </c>
      <c r="DB14" s="34" t="str">
        <f ca="1">+IF(OFFSET('Sanitation Data'!$F$31,0,10*ROW('Sanitation Data'!F8))="","",OFFSET('Sanitation Data'!$F$31,0,10*ROW('Sanitation Data'!F8)))</f>
        <v/>
      </c>
      <c r="DC14" s="34" t="str">
        <f ca="1">+IF(OFFSET('Sanitation Data'!$F$32,0,10*ROW('Sanitation Data'!F8))="","",OFFSET('Sanitation Data'!$F$32,0,10*ROW('Sanitation Data'!F8)))</f>
        <v/>
      </c>
      <c r="DD14" s="34" t="str">
        <f ca="1">+IF(OFFSET('Sanitation Data'!$F$33,0,10*ROW('Sanitation Data'!F8))="","",OFFSET('Sanitation Data'!$F$33,0,10*ROW('Sanitation Data'!F8)))</f>
        <v/>
      </c>
      <c r="DE14" s="34" t="str">
        <f ca="1">+IF(OFFSET('Sanitation Data'!$G$29,0,10*ROW('Sanitation Data'!G8))="","",OFFSET('Sanitation Data'!$G$29,0,10*ROW('Sanitation Data'!G8)))</f>
        <v>Yes</v>
      </c>
      <c r="DF14" s="34" t="str">
        <f ca="1">+IF(OFFSET('Sanitation Data'!$G$30,0,10*ROW('Sanitation Data'!G8))="","",OFFSET('Sanitation Data'!$G$30,0,10*ROW('Sanitation Data'!G8)))</f>
        <v/>
      </c>
      <c r="DG14" s="34" t="str">
        <f ca="1">+IF(OFFSET('Sanitation Data'!$G$31,0,10*ROW('Sanitation Data'!G8))="","",OFFSET('Sanitation Data'!$G$31,0,10*ROW('Sanitation Data'!G8)))</f>
        <v/>
      </c>
      <c r="DH14" s="34" t="str">
        <f ca="1">+IF(OFFSET('Sanitation Data'!$G$32,0,10*ROW('Sanitation Data'!G8))="","",OFFSET('Sanitation Data'!$G$32,0,10*ROW('Sanitation Data'!G8)))</f>
        <v/>
      </c>
      <c r="DI14" s="34" t="str">
        <f ca="1">+IF(OFFSET('Sanitation Data'!$G$33,0,10*ROW('Sanitation Data'!G8))="","",OFFSET('Sanitation Data'!$G$33,0,10*ROW('Sanitation Data'!G8)))</f>
        <v/>
      </c>
      <c r="DJ14" s="34" t="str">
        <f ca="1">+IF(OFFSET('Sanitation Data'!$H$29,0,10*ROW('Sanitation Data'!H8))="","",OFFSET('Sanitation Data'!$H$29,0,10*ROW('Sanitation Data'!H8)))</f>
        <v>Yes</v>
      </c>
      <c r="DK14" s="34" t="str">
        <f ca="1">+IF(OFFSET('Sanitation Data'!$H$30,0,10*ROW('Sanitation Data'!H8))="","",OFFSET('Sanitation Data'!$H$30,0,10*ROW('Sanitation Data'!H8)))</f>
        <v/>
      </c>
      <c r="DL14" s="34" t="str">
        <f ca="1">+IF(OFFSET('Sanitation Data'!$H$31,0,10*ROW('Sanitation Data'!H8))="","",OFFSET('Sanitation Data'!$H$31,0,10*ROW('Sanitation Data'!H8)))</f>
        <v/>
      </c>
      <c r="DM14" s="34" t="str">
        <f ca="1">+IF(OFFSET('Sanitation Data'!$H$32,0,10*ROW('Sanitation Data'!H8))="","",OFFSET('Sanitation Data'!$H$32,0,10*ROW('Sanitation Data'!H8)))</f>
        <v/>
      </c>
      <c r="DN14" s="34" t="str">
        <f ca="1">+IF(OFFSET('Sanitation Data'!$H$33,0,10*ROW('Sanitation Data'!H8))="","",OFFSET('Sanitation Data'!$H$33,0,10*ROW('Sanitation Data'!H8)))</f>
        <v/>
      </c>
      <c r="DO14" s="34" t="str">
        <f ca="1">+IF(OFFSET('Hygiene Data'!$C$12,0,10*ROW('Hygiene Data'!C8))="","",OFFSET('Hygiene Data'!$C$12,0,10*ROW('Hygiene Data'!C8)))</f>
        <v/>
      </c>
      <c r="DP14" s="34" t="str">
        <f ca="1">+IF(OFFSET('Hygiene Data'!$C$13,0,10*ROW('Hygiene Data'!C8))="","",OFFSET('Hygiene Data'!$C$13,0,10*ROW('Hygiene Data'!C8)))</f>
        <v/>
      </c>
      <c r="DQ14" s="34" t="str">
        <f ca="1">+IF(OFFSET('Hygiene Data'!$C$14,0,10*ROW('Hygiene Data'!C8))="","",OFFSET('Hygiene Data'!$C$14,0,10*ROW('Hygiene Data'!C8)))</f>
        <v/>
      </c>
      <c r="DR14" s="34" t="str">
        <f ca="1">+IF(OFFSET('Hygiene Data'!$D$12,0,10*ROW('Hygiene Data'!D8))="","",OFFSET('Hygiene Data'!$D$12,0,10*ROW('Hygiene Data'!D8)))</f>
        <v/>
      </c>
      <c r="DS14" s="34" t="str">
        <f ca="1">+IF(OFFSET('Hygiene Data'!$D$13,0,10*ROW('Hygiene Data'!D8))="","",OFFSET('Hygiene Data'!$D$13,0,10*ROW('Hygiene Data'!D8)))</f>
        <v/>
      </c>
      <c r="DT14" s="34" t="str">
        <f ca="1">+IF(OFFSET('Hygiene Data'!$D$14,0,10*ROW('Hygiene Data'!D8))="","",OFFSET('Hygiene Data'!$D$14,0,10*ROW('Hygiene Data'!D8)))</f>
        <v/>
      </c>
      <c r="DU14" s="34" t="str">
        <f ca="1">+IF(OFFSET('Hygiene Data'!$E$12,0,10*ROW('Hygiene Data'!E8))="","",OFFSET('Hygiene Data'!$E$12,0,10*ROW('Hygiene Data'!E8)))</f>
        <v/>
      </c>
      <c r="DV14" s="34" t="str">
        <f ca="1">+IF(OFFSET('Hygiene Data'!$E$13,0,10*ROW('Hygiene Data'!E8))="","",OFFSET('Hygiene Data'!$E$13,0,10*ROW('Hygiene Data'!E8)))</f>
        <v/>
      </c>
      <c r="DW14" s="34" t="str">
        <f ca="1">+IF(OFFSET('Hygiene Data'!$E$14,0,10*ROW('Hygiene Data'!E8))="","",OFFSET('Hygiene Data'!$E$14,0,10*ROW('Hygiene Data'!E8)))</f>
        <v/>
      </c>
      <c r="DX14" s="34" t="str">
        <f ca="1">+IF(OFFSET('Hygiene Data'!$F$12,0,10*ROW('Hygiene Data'!F8))="","",OFFSET('Hygiene Data'!$F$12,0,10*ROW('Hygiene Data'!F8)))</f>
        <v/>
      </c>
      <c r="DY14" s="34" t="str">
        <f ca="1">+IF(OFFSET('Hygiene Data'!$F$13,0,10*ROW('Hygiene Data'!F8))="","",OFFSET('Hygiene Data'!$F$13,0,10*ROW('Hygiene Data'!F8)))</f>
        <v/>
      </c>
      <c r="DZ14" s="34" t="str">
        <f ca="1">+IF(OFFSET('Hygiene Data'!$F$14,0,10*ROW('Hygiene Data'!F8))="","",OFFSET('Hygiene Data'!$F$14,0,10*ROW('Hygiene Data'!F8)))</f>
        <v/>
      </c>
      <c r="EA14" s="34" t="str">
        <f ca="1">+IF(OFFSET('Hygiene Data'!$G$12,0,10*ROW('Hygiene Data'!G8))="","",OFFSET('Hygiene Data'!$G$12,0,10*ROW('Hygiene Data'!G8)))</f>
        <v/>
      </c>
      <c r="EB14" s="34" t="str">
        <f ca="1">+IF(OFFSET('Hygiene Data'!$G$13,0,10*ROW('Hygiene Data'!G8))="","",OFFSET('Hygiene Data'!$G$13,0,10*ROW('Hygiene Data'!G8)))</f>
        <v/>
      </c>
      <c r="EC14" s="34" t="str">
        <f ca="1">+IF(OFFSET('Hygiene Data'!$G$14,0,10*ROW('Hygiene Data'!G8))="","",OFFSET('Hygiene Data'!$G$14,0,10*ROW('Hygiene Data'!G8)))</f>
        <v/>
      </c>
      <c r="ED14" s="34" t="str">
        <f ca="1">+IF(OFFSET('Hygiene Data'!$H$12,0,10*ROW('Hygiene Data'!H8))="","",OFFSET('Hygiene Data'!$H$12,0,10*ROW('Hygiene Data'!H8)))</f>
        <v/>
      </c>
      <c r="EE14" s="34" t="str">
        <f ca="1">+IF(OFFSET('Hygiene Data'!$H$13,0,10*ROW('Hygiene Data'!H8))="","",OFFSET('Hygiene Data'!$H$13,0,10*ROW('Hygiene Data'!H8)))</f>
        <v/>
      </c>
      <c r="EF14" s="34" t="str">
        <f ca="1">+IF(OFFSET('Hygiene Data'!$H$14,0,10*ROW('Hygiene Data'!H8))="","",OFFSET('Hygiene Data'!$H$14,0,10*ROW('Hygiene Data'!H8)))</f>
        <v/>
      </c>
    </row>
    <row r="15" spans="1:136" x14ac:dyDescent="0.2">
      <c r="A15" s="50" t="str">
        <f ca="1">+IF(OFFSET('Water Data'!$B$1,0,10*ROW('Water Data'!B9))="","",OFFSET('Water Data'!$B$1,0,10*ROW('Water Data'!B9)))</f>
        <v>EMIS09</v>
      </c>
      <c r="B15" s="50" t="str">
        <f ca="1">+IF(OFFSET('Water Data'!$A$3,0,10*ROW('Water Data'!A9))="","",OFFSET('Water Data'!$A$3,0,10*ROW('Water Data'!A9)))</f>
        <v>EMIS</v>
      </c>
      <c r="C15" s="50">
        <f ca="1">+IF(OFFSET('Water Data'!$C$3,0,10*ROW('Water Data'!C9))="","",OFFSET('Water Data'!$C$3,0,10*ROW('Water Data'!C9)))</f>
        <v>2009</v>
      </c>
      <c r="D15" s="133">
        <f ca="1">+IF(AND(ISNUMBER(OFFSET('Water Data'!$C$5,0,10*ROW('Water Data'!C9))),BS15="Yes"),100-OFFSET('Water Data'!$C$5,0,10*ROW('Water Data'!C9)),IF(AND(ISNUMBER(OFFSET('Water Data'!$C$5,0,10*ROW('Water Data'!C9))),BS15="No",ISNUMBER(OFFSET('Water Data'!$C$5,0,10*ROW('Water Data'!C9)))),CONCATENATE("[",ROUND(100-OFFSET('Water Data'!$C$5,0,10*ROW('Water Data'!C9)),0),"]"),IF(AND(ISNUMBER(OFFSET('Water Data'!$C$5,0,10*ROW('Water Data'!C9))),BS15="",ISNUMBER(OFFSET('Water Data'!$C$5,0,10*ROW('Water Data'!C9)))),100-OFFSET('Water Data'!$C$5,0,10*ROW('Water Data'!C9)),NA())))</f>
        <v>35.768109356658712</v>
      </c>
      <c r="E15" s="133">
        <f ca="1">+IF(AND(ISNUMBER(OFFSET('Water Data'!$C$7,0,10*ROW('Water Data'!D9))),BT15="Yes"),OFFSET('Water Data'!$C$7,0,10*ROW('Water Data'!C9)),IF(AND(ISNUMBER(OFFSET('Water Data'!$C$7,0,10*ROW('Water Data'!C9))),BT15="No",ISNUMBER(OFFSET('Water Data'!$C$7,0,10*ROW('Water Data'!C9)))),CONCATENATE("[",ROUND(OFFSET('Water Data'!$C$7,0,10*ROW('Water Data'!C9)),0),"]"),IF(AND(ISNUMBER(OFFSET('Water Data'!$C$7,0,10*ROW('Water Data'!C9))),BT15="",ISNUMBER(OFFSET('Water Data'!$C$7,0,10*ROW('Water Data'!C9)))),OFFSET('Water Data'!$C$7,0,10*ROW('Water Data'!C9)),NA())))</f>
        <v>24.908175243288277</v>
      </c>
      <c r="F15" s="133" t="e">
        <f ca="1">+IF(AND(ISNUMBER(OFFSET('Water Data'!$C$10,0,10*ROW('Water Data'!C9))),BU15="Yes"),OFFSET('Water Data'!$C$10,0,10*ROW('Water Data'!C9)),IF(AND(ISNUMBER(OFFSET('Water Data'!$C$10,0,10*ROW('Water Data'!C9))),BU15="No",ISNUMBER(OFFSET('Water Data'!$C$10,0,10*ROW('Water Data'!C9)))),CONCATENATE("[",ROUND(OFFSET('Water Data'!$C$10,0,10*ROW('Water Data'!C9)),0),"]"),IF(AND(ISNUMBER(OFFSET('Water Data'!$C$10,0,10*ROW('Water Data'!C9))),BU15="",ISNUMBER(OFFSET('Water Data'!$C$10,0,10*ROW('Water Data'!C9)))),OFFSET('Water Data'!$C$10,0,10*ROW('Water Data'!C9)),NA())))</f>
        <v>#N/A</v>
      </c>
      <c r="G15" s="133" t="e">
        <f ca="1">+IF(AND(ISNUMBER(OFFSET('Water Data'!$D$5,0,10*ROW('Water Data'!D9))),BV15="Yes"),100-OFFSET('Water Data'!$D$5,0,10*ROW('Water Data'!D9)),IF(AND(ISNUMBER(OFFSET('Water Data'!$D$5,0,10*ROW('Water Data'!D9))),BV15="No",ISNUMBER(OFFSET('Water Data'!$D$5,0,10*ROW('Water Data'!D9)))),CONCATENATE("[",ROUND(100-OFFSET('Water Data'!$D$5,0,10*ROW('Water Data'!D9)),0),"]"),IF(AND(ISNUMBER(OFFSET('Water Data'!$D$5,0,10*ROW('Water Data'!D9))),BV15="",ISNUMBER(OFFSET('Water Data'!$D$5,0,10*ROW('Water Data'!D9)))),100-OFFSET('Water Data'!$D$5,0,10*ROW('Water Data'!D9)),NA())))</f>
        <v>#N/A</v>
      </c>
      <c r="H15" s="133" t="e">
        <f ca="1">+IF(AND(ISNUMBER(OFFSET('Water Data'!$D$7,0,10*ROW('Water Data'!D9))),BW15="Yes"),OFFSET('Water Data'!$D$7,0,10*ROW('Water Data'!D9)),IF(AND(ISNUMBER(OFFSET('Water Data'!$D$7,0,10*ROW('Water Data'!D9))),BW15="No",ISNUMBER(OFFSET('Water Data'!$D$7,0,10*ROW('Water Data'!D9)))),CONCATENATE("[",ROUND(OFFSET('Water Data'!$C$7,0,10*ROW('Water Data'!D9)),0),"]"),IF(AND(ISNUMBER(OFFSET('Water Data'!$D$7,0,10*ROW('Water Data'!D9))),BW15="",ISNUMBER(OFFSET('Water Data'!$D$7,0,10*ROW('Water Data'!D9)))),OFFSET('Water Data'!$D$7,0,10*ROW('Water Data'!D9)),NA())))</f>
        <v>#N/A</v>
      </c>
      <c r="I15" s="133" t="e">
        <f ca="1">+IF(AND(ISNUMBER(OFFSET('Water Data'!$D$10,0,10*ROW('Water Data'!D9))),BX15="Yes"),OFFSET('Water Data'!$D$10,0,10*ROW('Water Data'!D9)),IF(AND(ISNUMBER(OFFSET('Water Data'!$D$10,0,10*ROW('Water Data'!D9))),BX15="No",ISNUMBER(OFFSET('Water Data'!$D$10,0,10*ROW('Water Data'!D9)))),CONCATENATE("[",ROUND(OFFSET('Water Data'!$D$10,0,10*ROW('Water Data'!D9)),0),"]"),IF(AND(ISNUMBER(OFFSET('Water Data'!$D$10,0,10*ROW('Water Data'!D9))),BX15="",ISNUMBER(OFFSET('Water Data'!$D$10,0,10*ROW('Water Data'!D9)))),OFFSET('Water Data'!$D$10,0,10*ROW('Water Data'!D9)),NA())))</f>
        <v>#N/A</v>
      </c>
      <c r="J15" s="133" t="e">
        <f ca="1">+IF(AND(ISNUMBER(OFFSET('Water Data'!$E$5,0,10*ROW('Water Data'!E9))),BY15="Yes"),100-OFFSET('Water Data'!$E$5,0,10*ROW('Water Data'!E9)),IF(AND(ISNUMBER(OFFSET('Water Data'!$E$5,0,10*ROW('Water Data'!E9))),BY15="No",ISNUMBER(OFFSET('Water Data'!$E$5,0,10*ROW('Water Data'!E9)))),CONCATENATE("[",ROUND(100-OFFSET('Water Data'!$E$5,0,10*ROW('Water Data'!E9)),0),"]"),IF(AND(ISNUMBER(OFFSET('Water Data'!$E$5,0,10*ROW('Water Data'!E9))),BY15="",ISNUMBER(OFFSET('Water Data'!$E$5,0,10*ROW('Water Data'!E9)))),100-OFFSET('Water Data'!$E$5,0,10*ROW('Water Data'!E9)),NA())))</f>
        <v>#N/A</v>
      </c>
      <c r="K15" s="133" t="e">
        <f ca="1">+IF(AND(ISNUMBER(OFFSET('Water Data'!$E$7,0,10*ROW('Water Data'!E9))),BZ15="Yes"),OFFSET('Water Data'!$E$7,0,10*ROW('Water Data'!E9)),IF(AND(ISNUMBER(OFFSET('Water Data'!$E$7,0,10*ROW('Water Data'!E9))),BZ15="No",ISNUMBER(OFFSET('Water Data'!$E$7,0,10*ROW('Water Data'!E9)))),CONCATENATE("[",ROUND(OFFSET('Water Data'!$E$7,0,10*ROW('Water Data'!E9)),0),"]"),IF(AND(ISNUMBER(OFFSET('Water Data'!$E$7,0,10*ROW('Water Data'!E9))),BZ15="",ISNUMBER(OFFSET('Water Data'!$E$7,0,10*ROW('Water Data'!E9)))),OFFSET('Water Data'!$E$7,0,10*ROW('Water Data'!E9)),NA())))</f>
        <v>#N/A</v>
      </c>
      <c r="L15" s="133" t="e">
        <f ca="1">+IF(AND(ISNUMBER(OFFSET('Water Data'!$E$10,0,10*ROW('Water Data'!E9))),CA15="Yes"),OFFSET('Water Data'!$E$10,0,10*ROW('Water Data'!E9)),IF(AND(ISNUMBER(OFFSET('Water Data'!$E$10,0,10*ROW('Water Data'!E9))),CA15="No",ISNUMBER(OFFSET('Water Data'!$E$10,0,10*ROW('Water Data'!E9)))),CONCATENATE("[",ROUND(OFFSET('Water Data'!$E$10,0,10*ROW('Water Data'!E9)),0),"]"),IF(AND(ISNUMBER(OFFSET('Water Data'!$E$10,0,10*ROW('Water Data'!E9))),CA15="",ISNUMBER(OFFSET('Water Data'!$E$10,0,10*ROW('Water Data'!E9)))),OFFSET('Water Data'!$E$10,0,10*ROW('Water Data'!E9)),NA())))</f>
        <v>#N/A</v>
      </c>
      <c r="M15" s="133" t="e">
        <f ca="1">+IF(AND(ISNUMBER(OFFSET('Water Data'!$F$5,0,10*ROW('Water Data'!F9))),CB15="Yes"),100-OFFSET('Water Data'!$F$5,0,10*ROW('Water Data'!F9)),IF(AND(ISNUMBER(OFFSET('Water Data'!$F$5,0,10*ROW('Water Data'!F9))),CB15="No",ISNUMBER(OFFSET('Water Data'!$F$5,0,10*ROW('Water Data'!F9)))),CONCATENATE("[",ROUND(100-OFFSET('Water Data'!$F$5,0,10*ROW('Water Data'!F9)),0),"]"),IF(AND(ISNUMBER(OFFSET('Water Data'!$F$5,0,10*ROW('Water Data'!F9))),CB15="",ISNUMBER(OFFSET('Water Data'!$F$5,0,10*ROW('Water Data'!F9)))),100-OFFSET('Water Data'!$F$5,0,10*ROW('Water Data'!F9)),NA())))</f>
        <v>#N/A</v>
      </c>
      <c r="N15" s="133" t="e">
        <f ca="1">+IF(AND(ISNUMBER(OFFSET('Water Data'!$F$7,0,10*ROW('Water Data'!F9))),CC15="Yes"),OFFSET('Water Data'!$F$7,0,10*ROW('Water Data'!F9)),IF(AND(ISNUMBER(OFFSET('Water Data'!$F$7,0,10*ROW('Water Data'!F9))),CC15="No",ISNUMBER(OFFSET('Water Data'!$F$7,0,10*ROW('Water Data'!F9)))),CONCATENATE("[",ROUND(OFFSET('Water Data'!$F$7,0,10*ROW('Water Data'!F9)),0),"]"),IF(AND(ISNUMBER(OFFSET('Water Data'!$F$7,0,10*ROW('Water Data'!F9))),CC15="",ISNUMBER(OFFSET('Water Data'!$F$7,0,10*ROW('Water Data'!F9)))),OFFSET('Water Data'!$F$7,0,10*ROW('Water Data'!F9)),NA())))</f>
        <v>#N/A</v>
      </c>
      <c r="O15" s="133" t="e">
        <f ca="1">+IF(AND(ISNUMBER(OFFSET('Water Data'!$F$10,0,10*ROW('Water Data'!F9))),CD15="Yes"),OFFSET('Water Data'!$F$10,0,10*ROW('Water Data'!F9)),IF(AND(ISNUMBER(OFFSET('Water Data'!$F$10,0,10*ROW('Water Data'!F9))),CD15="No",ISNUMBER(OFFSET('Water Data'!$F$10,0,10*ROW('Water Data'!F9)))),CONCATENATE("[",ROUND(OFFSET('Water Data'!$F$10,0,10*ROW('Water Data'!F9)),0),"]"),IF(AND(ISNUMBER(OFFSET('Water Data'!$F$10,0,10*ROW('Water Data'!F9))),CD15="",ISNUMBER(OFFSET('Water Data'!$F$10,0,10*ROW('Water Data'!F9)))),OFFSET('Water Data'!$F$10,0,10*ROW('Water Data'!F9)),NA())))</f>
        <v>#N/A</v>
      </c>
      <c r="P15" s="133">
        <f ca="1">+IF(AND(ISNUMBER(OFFSET('Water Data'!$G$5,0,10*ROW('Water Data'!G9))),CE15="Yes"),100-OFFSET('Water Data'!$G$5,0,10*ROW('Water Data'!G9)),IF(AND(ISNUMBER(OFFSET('Water Data'!$G$5,0,10*ROW('Water Data'!G9))),CE15="No",ISNUMBER(OFFSET('Water Data'!$G$5,0,10*ROW('Water Data'!G9)))),CONCATENATE("[",ROUND(100-OFFSET('Water Data'!$G$5,0,10*ROW('Water Data'!G9)),0),"]"),IF(AND(ISNUMBER(OFFSET('Water Data'!$G$5,0,10*ROW('Water Data'!G9))),CE15="",ISNUMBER(OFFSET('Water Data'!$G$5,0,10*ROW('Water Data'!G9)))),100-OFFSET('Water Data'!$G$5,0,10*ROW('Water Data'!G9)),NA())))</f>
        <v>34.245597334602564</v>
      </c>
      <c r="Q15" s="133">
        <f ca="1">+IF(AND(ISNUMBER(OFFSET('Water Data'!$G$7,0,10*ROW('Water Data'!G9))),CF15="Yes"),OFFSET('Water Data'!$G$7,0,10*ROW('Water Data'!G9)),IF(AND(ISNUMBER(OFFSET('Water Data'!$G$7,0,10*ROW('Water Data'!G9))),CF15="No",ISNUMBER(OFFSET('Water Data'!$G$7,0,10*ROW('Water Data'!G9)))),CONCATENATE("[",ROUND(OFFSET('Water Data'!$G$7,0,10*ROW('Water Data'!G9)),0),"]"),IF(AND(ISNUMBER(OFFSET('Water Data'!$G$7,0,10*ROW('Water Data'!G9))),CF15="",ISNUMBER(OFFSET('Water Data'!$G$7,0,10*ROW('Water Data'!G9)))),OFFSET('Water Data'!$G$7,0,10*ROW('Water Data'!G9)),NA())))</f>
        <v>23.256782484531179</v>
      </c>
      <c r="R15" s="133" t="e">
        <f ca="1">+IF(AND(ISNUMBER(OFFSET('Water Data'!$G$10,0,10*ROW('Water Data'!G9))),CG15="Yes"),OFFSET('Water Data'!$G$10,0,10*ROW('Water Data'!G9)),IF(AND(ISNUMBER(OFFSET('Water Data'!$G$10,0,10*ROW('Water Data'!G9))),CG15="No",ISNUMBER(OFFSET('Water Data'!$G$10,0,10*ROW('Water Data'!G9)))),CONCATENATE("[",ROUND(OFFSET('Water Data'!$G$10,0,10*ROW('Water Data'!G9)),0),"]"),IF(AND(ISNUMBER(OFFSET('Water Data'!$G$10,0,10*ROW('Water Data'!G9))),CG15="",ISNUMBER(OFFSET('Water Data'!$G$10,0,10*ROW('Water Data'!G9)))),OFFSET('Water Data'!$G$10,0,10*ROW('Water Data'!G9)),NA())))</f>
        <v>#N/A</v>
      </c>
      <c r="S15" s="133">
        <f ca="1">+IF(AND(ISNUMBER(OFFSET('Water Data'!$H$5,0,10*ROW('Water Data'!H9))),CH15="Yes"),100-OFFSET('Water Data'!$H$5,0,10*ROW('Water Data'!H9)),IF(AND(ISNUMBER(OFFSET('Water Data'!$H$5,0,10*ROW('Water Data'!H9))),CH15="No",ISNUMBER(OFFSET('Water Data'!$H$5,0,10*ROW('Water Data'!H9)))),CONCATENATE("[",ROUND(100-OFFSET('Water Data'!$H$5,0,10*ROW('Water Data'!H9)),0),"]"),IF(AND(ISNUMBER(OFFSET('Water Data'!$H$5,0,10*ROW('Water Data'!H9))),CH15="",ISNUMBER(OFFSET('Water Data'!$H$5,0,10*ROW('Water Data'!H9)))),100-OFFSET('Water Data'!$H$5,0,10*ROW('Water Data'!H9)),NA())))</f>
        <v>67.836257309941516</v>
      </c>
      <c r="T15" s="133">
        <f ca="1">+IF(AND(ISNUMBER(OFFSET('Water Data'!$H$7,0,10*ROW('Water Data'!H9))),CI15="Yes"),OFFSET('Water Data'!$H$7,0,10*ROW('Water Data'!H9)),IF(AND(ISNUMBER(OFFSET('Water Data'!$H$7,0,10*ROW('Water Data'!H9))),CI15="No",ISNUMBER(OFFSET('Water Data'!$H$7,0,10*ROW('Water Data'!H9)))),CONCATENATE("[",ROUND(OFFSET('Water Data'!$H$7,0,10*ROW('Water Data'!H9)),0),"]"),IF(AND(ISNUMBER(OFFSET('Water Data'!$H$7,0,10*ROW('Water Data'!H9))),CI15="",ISNUMBER(OFFSET('Water Data'!$H$7,0,10*ROW('Water Data'!H9)))),OFFSET('Water Data'!$H$7,0,10*ROW('Water Data'!H9)),NA())))</f>
        <v>59.690893901420218</v>
      </c>
      <c r="U15" s="133" t="e">
        <f ca="1">+IF(AND(ISNUMBER(OFFSET('Water Data'!$H$10,0,10*ROW('Water Data'!H9))),CJ15="Yes"),OFFSET('Water Data'!$H$10,0,10*ROW('Water Data'!H9)),IF(AND(ISNUMBER(OFFSET('Water Data'!$H$10,0,10*ROW('Water Data'!H9))),CJ15="No",ISNUMBER(OFFSET('Water Data'!$H$10,0,10*ROW('Water Data'!H9)))),CONCATENATE("[",ROUND(OFFSET('Water Data'!$H$10,0,10*ROW('Water Data'!H9)),0),"]"),IF(AND(ISNUMBER(OFFSET('Water Data'!$H$10,0,10*ROW('Water Data'!H9))),CJ15="",ISNUMBER(OFFSET('Water Data'!$H$10,0,10*ROW('Water Data'!H9)))),OFFSET('Water Data'!$H$10,0,10*ROW('Water Data'!H9)),NA())))</f>
        <v>#N/A</v>
      </c>
      <c r="V15" s="134">
        <f ca="1">+IF(AND(ISNUMBER(OFFSET('Sanitation Data'!$C$5,0,10*ROW('Sanitation Data'!C9))),CK15="Yes"),100-OFFSET('Sanitation Data'!$C$5,0,10*ROW('Sanitation Data'!C9)),IF(AND(ISNUMBER(OFFSET('Sanitation Data'!$C$5,0,10*ROW('Sanitation Data'!C9))),CK15="No",ISNUMBER(OFFSET('Sanitation Data'!$C$5,0,10*ROW('Sanitation Data'!C9)))),CONCATENATE("[",ROUND(100-OFFSET('Sanitation Data'!$C$5,0,10*ROW('Sanitation Data'!C9)),0),"]"),IF(AND(ISNUMBER(OFFSET('Sanitation Data'!$C$5,0,10*ROW('Sanitation Data'!C9))),CK15="",ISNUMBER(OFFSET('Sanitation Data'!$C$5,0,10*ROW('Sanitation Data'!C9)))),100-OFFSET('Sanitation Data'!$C$5,0,10*ROW('Sanitation Data'!C9)),NA())))</f>
        <v>90.930591843689655</v>
      </c>
      <c r="W15" s="134" t="e">
        <f ca="1">+IF(AND(ISNUMBER(OFFSET('Sanitation Data'!$C$7,0,10*ROW('Sanitation Data'!C9))),CL15="Yes"),OFFSET('Sanitation Data'!$C$7,0,10*ROW('Sanitation Data'!C9)),IF(AND(ISNUMBER(OFFSET('Sanitation Data'!$C$7,0,10*ROW('Sanitation Data'!C9))),CL15="No",ISNUMBER(OFFSET('Sanitation Data'!$C$7,0,10*ROW('Sanitation Data'!C9)))),CONCATENATE("[",ROUND(OFFSET('Sanitation Data'!$C$7,0,10*ROW('Sanitation Data'!C9)),0),"]"),IF(AND(ISNUMBER(OFFSET('Sanitation Data'!$C$7,0,10*ROW('Sanitation Data'!C9))),CL15="",ISNUMBER(OFFSET('Sanitation Data'!$C$7,0,10*ROW('Sanitation Data'!C9)))),OFFSET('Sanitation Data'!$C$7,0,10*ROW('Sanitation Data'!C9)),NA())))</f>
        <v>#N/A</v>
      </c>
      <c r="X15" s="134" t="e">
        <f ca="1">+IF(AND(ISNUMBER(OFFSET('Sanitation Data'!$C$11,0,10*ROW('Sanitation Data'!C9))),CM15="Yes"),OFFSET('Sanitation Data'!$C$11,0,10*ROW('Sanitation Data'!C9)),IF(AND(ISNUMBER(OFFSET('Sanitation Data'!$C$11,0,10*ROW('Sanitation Data'!C9))),CM15="No",ISNUMBER(OFFSET('Sanitation Data'!$C$11,0,10*ROW('Sanitation Data'!C9)))),CONCATENATE("[",ROUND(OFFSET('Sanitation Data'!$C$11,0,10*ROW('Sanitation Data'!C9)),0),"]"),IF(AND(ISNUMBER(OFFSET('Sanitation Data'!$C$11,0,10*ROW('Sanitation Data'!C9))),CM15="",ISNUMBER(OFFSET('Sanitation Data'!$C$11,0,10*ROW('Sanitation Data'!C9)))),OFFSET('Sanitation Data'!$C$11,0,10*ROW('Sanitation Data'!C9)),NA())))</f>
        <v>#N/A</v>
      </c>
      <c r="Y15" s="134" t="e">
        <f ca="1">+IF(AND(ISNUMBER(OFFSET('Sanitation Data'!$C$12,0,10*ROW('Sanitation Data'!C9))),CN15="Yes"),OFFSET('Sanitation Data'!$C$12,0,10*ROW('Sanitation Data'!C9)),IF(AND(ISNUMBER(OFFSET('Sanitation Data'!$C$12,0,10*ROW('Sanitation Data'!C9))),CN15="No",ISNUMBER(OFFSET('Sanitation Data'!$C$12,0,10*ROW('Sanitation Data'!C9)))),CONCATENATE("[",ROUND(OFFSET('Sanitation Data'!$C$12,0,10*ROW('Sanitation Data'!C9)),0),"]"),IF(AND(ISNUMBER(OFFSET('Sanitation Data'!$C$12,0,10*ROW('Sanitation Data'!C9))),CN15="",ISNUMBER(OFFSET('Sanitation Data'!$C$12,0,10*ROW('Sanitation Data'!C9)))),OFFSET('Sanitation Data'!$C$12,0,10*ROW('Sanitation Data'!C9)),NA())))</f>
        <v>#N/A</v>
      </c>
      <c r="Z15" s="134" t="e">
        <f ca="1">+IF(AND(ISNUMBER(OFFSET('Sanitation Data'!$C$13,0,10*ROW('Sanitation Data'!C9))),CO15="Yes"),OFFSET('Sanitation Data'!$C$13,0,10*ROW('Sanitation Data'!C9)),IF(AND(ISNUMBER(OFFSET('Sanitation Data'!$C$13,0,10*ROW('Sanitation Data'!C9))),CO15="No",ISNUMBER(OFFSET('Sanitation Data'!$C$13,0,10*ROW('Sanitation Data'!C9)))),CONCATENATE("[",ROUND(OFFSET('Sanitation Data'!$C$13,0,10*ROW('Sanitation Data'!C9)),0),"]"),IF(AND(ISNUMBER(OFFSET('Sanitation Data'!$C$13,0,10*ROW('Sanitation Data'!C9))),CO15="",ISNUMBER(OFFSET('Sanitation Data'!$C$13,0,10*ROW('Sanitation Data'!C9)))),OFFSET('Sanitation Data'!$C$13,0,10*ROW('Sanitation Data'!C9)),NA())))</f>
        <v>#N/A</v>
      </c>
      <c r="AA15" s="134" t="e">
        <f ca="1">+IF(AND(ISNUMBER(OFFSET('Sanitation Data'!$D$5,0,10*ROW('Sanitation Data'!D9))),CP15="Yes"),100-OFFSET('Sanitation Data'!$D$5,0,10*ROW('Sanitation Data'!D9)),IF(AND(ISNUMBER(OFFSET('Sanitation Data'!$D$5,0,10*ROW('Sanitation Data'!D9))),CP15="No",ISNUMBER(OFFSET('Sanitation Data'!$D$5,0,10*ROW('Sanitation Data'!D9)))),CONCATENATE("[",ROUND(100-OFFSET('Sanitation Data'!$D$5,0,10*ROW('Sanitation Data'!D9)),0),"]"),IF(AND(ISNUMBER(OFFSET('Sanitation Data'!$D$5,0,10*ROW('Sanitation Data'!D9))),CP15="",ISNUMBER(OFFSET('Sanitation Data'!$D$5,0,10*ROW('Sanitation Data'!D9)))),100-OFFSET('Sanitation Data'!$D$5,0,10*ROW('Sanitation Data'!D9)),NA())))</f>
        <v>#N/A</v>
      </c>
      <c r="AB15" s="134" t="e">
        <f ca="1">+IF(AND(ISNUMBER(OFFSET('Sanitation Data'!$D$7,0,10*ROW('Sanitation Data'!D9))),CQ15="Yes"),OFFSET('Sanitation Data'!$D$7,0,10*ROW('Sanitation Data'!G9)),IF(AND(ISNUMBER(OFFSET('Sanitation Data'!$D$7,0,10*ROW('Sanitation Data'!D9))),CQ15="No",ISNUMBER(OFFSET('Sanitation Data'!$D$7,0,10*ROW('Sanitation Data'!D9)))),CONCATENATE("[",ROUND(OFFSET('Sanitation Data'!$D$7,0,10*ROW('Sanitation Data'!D9)),0),"]"),IF(AND(ISNUMBER(OFFSET('Sanitation Data'!$D$7,0,10*ROW('Sanitation Data'!D9))),CQ15="",ISNUMBER(OFFSET('Sanitation Data'!$D$7,0,10*ROW('Sanitation Data'!D9)))),OFFSET('Sanitation Data'!$D$7,0,10*ROW('Sanitation Data'!D9)),NA())))</f>
        <v>#N/A</v>
      </c>
      <c r="AC15" s="134" t="e">
        <f ca="1">+IF(AND(ISNUMBER(OFFSET('Sanitation Data'!$D$11,0,10*ROW('Sanitation Data'!D9))),CR15="Yes"),OFFSET('Sanitation Data'!$D$11,0,10*ROW('Sanitation Data'!D9)),IF(AND(ISNUMBER(OFFSET('Sanitation Data'!$D$11,0,10*ROW('Sanitation Data'!D9))),CR15="No",ISNUMBER(OFFSET('Sanitation Data'!$D$11,0,10*ROW('Sanitation Data'!D9)))),CONCATENATE("[",ROUND(OFFSET('Sanitation Data'!$D$11,0,10*ROW('Sanitation Data'!D9)),0),"]"),IF(AND(ISNUMBER(OFFSET('Sanitation Data'!$D$11,0,10*ROW('Sanitation Data'!D9))),CR15="",ISNUMBER(OFFSET('Sanitation Data'!$D$11,0,10*ROW('Sanitation Data'!D9)))),OFFSET('Sanitation Data'!$D$11,0,10*ROW('Sanitation Data'!D9)),NA())))</f>
        <v>#N/A</v>
      </c>
      <c r="AD15" s="134" t="e">
        <f ca="1">+IF(AND(ISNUMBER(OFFSET('Sanitation Data'!$D$12,0,10*ROW('Sanitation Data'!D9))),CS15="Yes"),OFFSET('Sanitation Data'!$D$12,0,10*ROW('Sanitation Data'!D9)),IF(AND(ISNUMBER(OFFSET('Sanitation Data'!$D$12,0,10*ROW('Sanitation Data'!D9))),CS15="No",ISNUMBER(OFFSET('Sanitation Data'!$D$12,0,10*ROW('Sanitation Data'!D9)))),CONCATENATE("[",ROUND(OFFSET('Sanitation Data'!$D$12,0,10*ROW('Sanitation Data'!D9)),0),"]"),IF(AND(ISNUMBER(OFFSET('Sanitation Data'!$D$12,0,10*ROW('Sanitation Data'!D9))),CS15="",ISNUMBER(OFFSET('Sanitation Data'!$D$12,0,10*ROW('Sanitation Data'!D9)))),OFFSET('Sanitation Data'!$D$12,0,10*ROW('Sanitation Data'!D9)),NA())))</f>
        <v>#N/A</v>
      </c>
      <c r="AE15" s="134" t="e">
        <f ca="1">+IF(AND(ISNUMBER(OFFSET('Sanitation Data'!$D$13,0,10*ROW('Sanitation Data'!D9))),CT15="Yes"),OFFSET('Sanitation Data'!$D$13,0,10*ROW('Sanitation Data'!D9)),IF(AND(ISNUMBER(OFFSET('Sanitation Data'!$D$13,0,10*ROW('Sanitation Data'!D9))),CT15="No",ISNUMBER(OFFSET('Sanitation Data'!$D$13,0,10*ROW('Sanitation Data'!D9)))),CONCATENATE("[",ROUND(OFFSET('Sanitation Data'!$D$13,0,10*ROW('Sanitation Data'!D9)),0),"]"),IF(AND(ISNUMBER(OFFSET('Sanitation Data'!$D$13,0,10*ROW('Sanitation Data'!D9))),CT15="",ISNUMBER(OFFSET('Sanitation Data'!$D$13,0,10*ROW('Sanitation Data'!D9)))),OFFSET('Sanitation Data'!$D$13,0,10*ROW('Sanitation Data'!D9)),NA())))</f>
        <v>#N/A</v>
      </c>
      <c r="AF15" s="134" t="e">
        <f ca="1">+IF(AND(ISNUMBER(OFFSET('Sanitation Data'!$E$5,0,10*ROW('Sanitation Data'!E9))),CU15="Yes"),100-OFFSET('Sanitation Data'!$E$5,0,10*ROW('Sanitation Data'!E9)),IF(AND(ISNUMBER(OFFSET('Sanitation Data'!$E$5,0,10*ROW('Sanitation Data'!E9))),CU15="No",ISNUMBER(OFFSET('Sanitation Data'!$E$5,0,10*ROW('Sanitation Data'!E9)))),CONCATENATE("[",ROUND(100-OFFSET('Sanitation Data'!$E$5,0,10*ROW('Sanitation Data'!E9)),0),"]"),IF(AND(ISNUMBER(OFFSET('Sanitation Data'!$E$5,0,10*ROW('Sanitation Data'!E9))),CU15="",ISNUMBER(OFFSET('Sanitation Data'!$E$5,0,10*ROW('Sanitation Data'!E9)))),100-OFFSET('Sanitation Data'!$E$5,0,10*ROW('Sanitation Data'!E9)),NA())))</f>
        <v>#N/A</v>
      </c>
      <c r="AG15" s="134" t="e">
        <f ca="1">+IF(AND(ISNUMBER(OFFSET('Sanitation Data'!$E$7,0,10*ROW('Sanitation Data'!E9))),CV15="Yes"),OFFSET('Sanitation Data'!$E$7,0,10*ROW('Sanitation Data'!E9)),IF(AND(ISNUMBER(OFFSET('Sanitation Data'!$E$7,0,10*ROW('Sanitation Data'!E9))),CV15="No",ISNUMBER(OFFSET('Sanitation Data'!$E$7,0,10*ROW('Sanitation Data'!E9)))),CONCATENATE("[",ROUND(OFFSET('Sanitation Data'!$E$7,0,10*ROW('Sanitation Data'!E9)),0),"]"),IF(AND(ISNUMBER(OFFSET('Sanitation Data'!$E$7,0,10*ROW('Sanitation Data'!E9))),CV15="",ISNUMBER(OFFSET('Sanitation Data'!$E$7,0,10*ROW('Sanitation Data'!E9)))),OFFSET('Sanitation Data'!$E$7,0,10*ROW('Sanitation Data'!E9)),NA())))</f>
        <v>#N/A</v>
      </c>
      <c r="AH15" s="134" t="e">
        <f ca="1">+IF(AND(ISNUMBER(OFFSET('Sanitation Data'!$E$11,0,10*ROW('Sanitation Data'!E9))),CW15="Yes"),OFFSET('Sanitation Data'!$E$11,0,10*ROW('Sanitation Data'!E9)),IF(AND(ISNUMBER(OFFSET('Sanitation Data'!$E$11,0,10*ROW('Sanitation Data'!E9))),CW15="No",ISNUMBER(OFFSET('Sanitation Data'!$E$11,0,10*ROW('Sanitation Data'!E9)))),CONCATENATE("[",ROUND(OFFSET('Sanitation Data'!$E$11,0,10*ROW('Sanitation Data'!E9)),0),"]"),IF(AND(ISNUMBER(OFFSET('Sanitation Data'!$E$11,0,10*ROW('Sanitation Data'!E9))),CW15="",ISNUMBER(OFFSET('Sanitation Data'!$E$11,0,10*ROW('Sanitation Data'!E9)))),OFFSET('Sanitation Data'!$E$11,0,10*ROW('Sanitation Data'!E9)),NA())))</f>
        <v>#N/A</v>
      </c>
      <c r="AI15" s="134" t="e">
        <f ca="1">+IF(AND(ISNUMBER(OFFSET('Sanitation Data'!$E$12,0,10*ROW('Sanitation Data'!E9))),CX15="Yes"),OFFSET('Sanitation Data'!$E$12,0,10*ROW('Sanitation Data'!E9)),IF(AND(ISNUMBER(OFFSET('Sanitation Data'!$E$12,0,10*ROW('Sanitation Data'!E9))),CX15="No",ISNUMBER(OFFSET('Sanitation Data'!$E$12,0,10*ROW('Sanitation Data'!E9)))),CONCATENATE("[",ROUND(OFFSET('Sanitation Data'!$E$12,0,10*ROW('Sanitation Data'!E9)),0),"]"),IF(AND(ISNUMBER(OFFSET('Sanitation Data'!$E$12,0,10*ROW('Sanitation Data'!E9))),CX15="",ISNUMBER(OFFSET('Sanitation Data'!$E$12,0,10*ROW('Sanitation Data'!E9)))),OFFSET('Sanitation Data'!$E$12,0,10*ROW('Sanitation Data'!E9)),NA())))</f>
        <v>#N/A</v>
      </c>
      <c r="AJ15" s="134" t="e">
        <f ca="1">+IF(AND(ISNUMBER(OFFSET('Sanitation Data'!$E$13,0,10*ROW('Sanitation Data'!E9))),CY15="Yes"),OFFSET('Sanitation Data'!$E$13,0,10*ROW('Sanitation Data'!E9)),IF(AND(ISNUMBER(OFFSET('Sanitation Data'!$E$13,0,10*ROW('Sanitation Data'!E9))),CY15="No",ISNUMBER(OFFSET('Sanitation Data'!$E$13,0,10*ROW('Sanitation Data'!E9)))),CONCATENATE("[",ROUND(OFFSET('Sanitation Data'!$E$13,0,10*ROW('Sanitation Data'!E9)),0),"]"),IF(AND(ISNUMBER(OFFSET('Sanitation Data'!$E$13,0,10*ROW('Sanitation Data'!E9))),CY15="",ISNUMBER(OFFSET('Sanitation Data'!$E$13,0,10*ROW('Sanitation Data'!E9)))),OFFSET('Sanitation Data'!$E$13,0,10*ROW('Sanitation Data'!E9)),NA())))</f>
        <v>#N/A</v>
      </c>
      <c r="AK15" s="134" t="e">
        <f ca="1">+IF(AND(ISNUMBER(OFFSET('Sanitation Data'!$F$5,0,10*ROW('Sanitation Data'!F9))),CZ15="Yes"),100-OFFSET('Sanitation Data'!$F$5,0,10*ROW('Sanitation Data'!F9)),IF(AND(ISNUMBER(OFFSET('Sanitation Data'!$F$5,0,10*ROW('Sanitation Data'!F9))),CZ15="No",ISNUMBER(OFFSET('Sanitation Data'!$F$5,0,10*ROW('Sanitation Data'!F9)))),CONCATENATE("[",ROUND(100-OFFSET('Sanitation Data'!$F$5,0,10*ROW('Sanitation Data'!F9)),0),"]"),IF(AND(ISNUMBER(OFFSET('Sanitation Data'!$F$5,0,10*ROW('Sanitation Data'!F9))),CZ15="",ISNUMBER(OFFSET('Sanitation Data'!$F$5,0,10*ROW('Sanitation Data'!F9)))),100-OFFSET('Sanitation Data'!$F$5,0,10*ROW('Sanitation Data'!F9)),NA())))</f>
        <v>#N/A</v>
      </c>
      <c r="AL15" s="134" t="e">
        <f ca="1">+IF(AND(ISNUMBER(OFFSET('Sanitation Data'!$F$7,0,10*ROW('Sanitation Data'!F9))),DA15="Yes"),OFFSET('Sanitation Data'!$F$7,0,10*ROW('Sanitation Data'!F9)),IF(AND(ISNUMBER(OFFSET('Sanitation Data'!$F$7,0,10*ROW('Sanitation Data'!F9))),DA15="No",ISNUMBER(OFFSET('Sanitation Data'!$F$7,0,10*ROW('Sanitation Data'!F9)))),CONCATENATE("[",ROUND(OFFSET('Sanitation Data'!$F$7,0,10*ROW('Sanitation Data'!F9)),0),"]"),IF(AND(ISNUMBER(OFFSET('Sanitation Data'!$F$7,0,10*ROW('Sanitation Data'!F9))),DA15="",ISNUMBER(OFFSET('Sanitation Data'!$F$7,0,10*ROW('Sanitation Data'!F9)))),OFFSET('Sanitation Data'!$F$7,0,10*ROW('Sanitation Data'!F9)),NA())))</f>
        <v>#N/A</v>
      </c>
      <c r="AM15" s="134" t="e">
        <f ca="1">+IF(AND(ISNUMBER(OFFSET('Sanitation Data'!$F$11,0,10*ROW('Sanitation Data'!F9))),DB15="Yes"),OFFSET('Sanitation Data'!$F$11,0,10*ROW('Sanitation Data'!F9)),IF(AND(ISNUMBER(OFFSET('Sanitation Data'!$F$11,0,10*ROW('Sanitation Data'!F9))),DB15="No",ISNUMBER(OFFSET('Sanitation Data'!$F$11,0,10*ROW('Sanitation Data'!F9)))),CONCATENATE("[",ROUND(OFFSET('Sanitation Data'!$F$11,0,10*ROW('Sanitation Data'!F9)),0),"]"),IF(AND(ISNUMBER(OFFSET('Sanitation Data'!$F$11,0,10*ROW('Sanitation Data'!F9))),DB15="",ISNUMBER(OFFSET('Sanitation Data'!$F$11,0,10*ROW('Sanitation Data'!F9)))),OFFSET('Sanitation Data'!$F$11,0,10*ROW('Sanitation Data'!F9)),NA())))</f>
        <v>#N/A</v>
      </c>
      <c r="AN15" s="134" t="e">
        <f ca="1">+IF(AND(ISNUMBER(OFFSET('Sanitation Data'!$F$12,0,10*ROW('Sanitation Data'!F9))),DC15="Yes"),OFFSET('Sanitation Data'!$F$12,0,10*ROW('Sanitation Data'!F9)),IF(AND(ISNUMBER(OFFSET('Sanitation Data'!$F$12,0,10*ROW('Sanitation Data'!F9))),DC15="No",ISNUMBER(OFFSET('Sanitation Data'!$F$12,0,10*ROW('Sanitation Data'!F9)))),CONCATENATE("[",ROUND(OFFSET('Sanitation Data'!$F$12,0,10*ROW('Sanitation Data'!F9)),0),"]"),IF(AND(ISNUMBER(OFFSET('Sanitation Data'!$F$12,0,10*ROW('Sanitation Data'!F9))),DC15="",ISNUMBER(OFFSET('Sanitation Data'!$F$12,0,10*ROW('Sanitation Data'!F9)))),OFFSET('Sanitation Data'!$F$12,0,10*ROW('Sanitation Data'!F9)),NA())))</f>
        <v>#N/A</v>
      </c>
      <c r="AO15" s="134" t="e">
        <f ca="1">+IF(AND(ISNUMBER(OFFSET('Sanitation Data'!$F$13,0,10*ROW('Sanitation Data'!F9))),DD15="Yes"),OFFSET('Sanitation Data'!$F$13,0,10*ROW('Sanitation Data'!F9)),IF(AND(ISNUMBER(OFFSET('Sanitation Data'!$F$13,0,10*ROW('Sanitation Data'!F9))),DD15="No",ISNUMBER(OFFSET('Sanitation Data'!$F$13,0,10*ROW('Sanitation Data'!F9)))),CONCATENATE("[",ROUND(OFFSET('Sanitation Data'!$F$13,0,10*ROW('Sanitation Data'!F9)),0),"]"),IF(AND(ISNUMBER(OFFSET('Sanitation Data'!$F$13,0,10*ROW('Sanitation Data'!F9))),DD15="",ISNUMBER(OFFSET('Sanitation Data'!$F$13,0,10*ROW('Sanitation Data'!F9)))),OFFSET('Sanitation Data'!$F$13,0,10*ROW('Sanitation Data'!F9)),NA())))</f>
        <v>#N/A</v>
      </c>
      <c r="AP15" s="134">
        <f ca="1">+IF(AND(ISNUMBER(OFFSET('Sanitation Data'!$G$5,0,10*ROW('Sanitation Data'!G9))),DE15="Yes"),100-OFFSET('Sanitation Data'!$G$5,0,10*ROW('Sanitation Data'!G9)),IF(AND(ISNUMBER(OFFSET('Sanitation Data'!$G$5,0,10*ROW('Sanitation Data'!G9))),DE15="No",ISNUMBER(OFFSET('Sanitation Data'!$G$5,0,10*ROW('Sanitation Data'!G9)))),CONCATENATE("[",ROUND(100-OFFSET('Sanitation Data'!$G$5,0,10*ROW('Sanitation Data'!G9)),0),"]"),IF(AND(ISNUMBER(OFFSET('Sanitation Data'!$G$5,0,10*ROW('Sanitation Data'!G9))),DE15="",ISNUMBER(OFFSET('Sanitation Data'!$G$5,0,10*ROW('Sanitation Data'!G9)))),100-OFFSET('Sanitation Data'!$G$5,0,10*ROW('Sanitation Data'!G9)),NA())))</f>
        <v>90.5</v>
      </c>
      <c r="AQ15" s="134" t="e">
        <f ca="1">+IF(AND(ISNUMBER(OFFSET('Sanitation Data'!$G$7,0,10*ROW('Sanitation Data'!G9))),DF15="Yes"),OFFSET('Sanitation Data'!$G$7,0,10*ROW('Sanitation Data'!G9)),IF(AND(ISNUMBER(OFFSET('Sanitation Data'!$G$7,0,10*ROW('Sanitation Data'!G9))),DF15="No",ISNUMBER(OFFSET('Sanitation Data'!$G$7,0,10*ROW('Sanitation Data'!G9)))),CONCATENATE("[",ROUND(OFFSET('Sanitation Data'!$G$7,0,10*ROW('Sanitation Data'!G9)),0),"]"),IF(AND(ISNUMBER(OFFSET('Sanitation Data'!$G$7,0,10*ROW('Sanitation Data'!G9))),DF15="",ISNUMBER(OFFSET('Sanitation Data'!$G$7,0,10*ROW('Sanitation Data'!G9)))),OFFSET('Sanitation Data'!$G$7,0,10*ROW('Sanitation Data'!G9)),NA())))</f>
        <v>#N/A</v>
      </c>
      <c r="AR15" s="134" t="e">
        <f ca="1">+IF(AND(ISNUMBER(OFFSET('Sanitation Data'!$G$11,0,10*ROW('Sanitation Data'!G9))),DG15="Yes"),OFFSET('Sanitation Data'!$G$11,0,10*ROW('Sanitation Data'!G9)),IF(AND(ISNUMBER(OFFSET('Sanitation Data'!$G$11,0,10*ROW('Sanitation Data'!G9))),DG15="No",ISNUMBER(OFFSET('Sanitation Data'!$G$11,0,10*ROW('Sanitation Data'!G9)))),CONCATENATE("[",ROUND(OFFSET('Sanitation Data'!$G$11,0,10*ROW('Sanitation Data'!G9)),0),"]"),IF(AND(ISNUMBER(OFFSET('Sanitation Data'!$G$11,0,10*ROW('Sanitation Data'!G9))),DG15="",ISNUMBER(OFFSET('Sanitation Data'!$G$11,0,10*ROW('Sanitation Data'!G9)))),OFFSET('Sanitation Data'!$G$11,0,10*ROW('Sanitation Data'!G9)),NA())))</f>
        <v>#N/A</v>
      </c>
      <c r="AS15" s="134" t="e">
        <f ca="1">+IF(AND(ISNUMBER(OFFSET('Sanitation Data'!$G$12,0,10*ROW('Sanitation Data'!G9))),DH15="Yes"),OFFSET('Sanitation Data'!$G$12,0,10*ROW('Sanitation Data'!G9)),IF(AND(ISNUMBER(OFFSET('Sanitation Data'!$G$12,0,10*ROW('Sanitation Data'!G9))),DH15="No",ISNUMBER(OFFSET('Sanitation Data'!$G$12,0,10*ROW('Sanitation Data'!G9)))),CONCATENATE("[",ROUND(OFFSET('Sanitation Data'!$G$12,0,10*ROW('Sanitation Data'!G9)),0),"]"),IF(AND(ISNUMBER(OFFSET('Sanitation Data'!$G$12,0,10*ROW('Sanitation Data'!G9))),DH15="",ISNUMBER(OFFSET('Sanitation Data'!$G$12,0,10*ROW('Sanitation Data'!G9)))),OFFSET('Sanitation Data'!$G$12,0,10*ROW('Sanitation Data'!G9)),NA())))</f>
        <v>#N/A</v>
      </c>
      <c r="AT15" s="134" t="e">
        <f ca="1">+IF(AND(ISNUMBER(OFFSET('Sanitation Data'!$G$13,0,10*ROW('Sanitation Data'!G9))),DI15="Yes"),OFFSET('Sanitation Data'!$G$13,0,10*ROW('Sanitation Data'!G9)),IF(AND(ISNUMBER(OFFSET('Sanitation Data'!$G$13,0,10*ROW('Sanitation Data'!G9))),DI15="No",ISNUMBER(OFFSET('Sanitation Data'!$G$13,0,10*ROW('Sanitation Data'!G9)))),CONCATENATE("[",ROUND(OFFSET('Sanitation Data'!$G$13,0,10*ROW('Sanitation Data'!G9)),0),"]"),IF(AND(ISNUMBER(OFFSET('Sanitation Data'!$G$13,0,10*ROW('Sanitation Data'!G9))),DI15="",ISNUMBER(OFFSET('Sanitation Data'!$G$13,0,10*ROW('Sanitation Data'!G9)))),OFFSET('Sanitation Data'!$G$13,0,10*ROW('Sanitation Data'!G9)),NA())))</f>
        <v>#N/A</v>
      </c>
      <c r="AU15" s="134">
        <f ca="1">+IF(AND(ISNUMBER(OFFSET('Sanitation Data'!$H$5,0,10*ROW('Sanitation Data'!H9))),DJ15="Yes"),100-OFFSET('Sanitation Data'!$H$5,0,10*ROW('Sanitation Data'!H9)),IF(AND(ISNUMBER(OFFSET('Sanitation Data'!$H$5,0,10*ROW('Sanitation Data'!H9))),DJ15="No",ISNUMBER(OFFSET('Sanitation Data'!$H$5,0,10*ROW('Sanitation Data'!H9)))),CONCATENATE("[",ROUND(100-OFFSET('Sanitation Data'!$H$5,0,10*ROW('Sanitation Data'!H9)),0),"]"),IF(AND(ISNUMBER(OFFSET('Sanitation Data'!$H$5,0,10*ROW('Sanitation Data'!H9))),DJ15="",ISNUMBER(OFFSET('Sanitation Data'!$H$5,0,10*ROW('Sanitation Data'!H9)))),100-OFFSET('Sanitation Data'!$H$5,0,10*ROW('Sanitation Data'!H9)),NA())))</f>
        <v>100</v>
      </c>
      <c r="AV15" s="134" t="e">
        <f ca="1">+IF(AND(ISNUMBER(OFFSET('Sanitation Data'!$H$7,0,10*ROW('Sanitation Data'!H9))),DK15="Yes"),OFFSET('Sanitation Data'!$H$7,0,10*ROW('Sanitation Data'!H9)),IF(AND(ISNUMBER(OFFSET('Sanitation Data'!$H$7,0,10*ROW('Sanitation Data'!H9))),DK15="No",ISNUMBER(OFFSET('Sanitation Data'!$H$7,0,10*ROW('Sanitation Data'!H9)))),CONCATENATE("[",ROUND(OFFSET('Sanitation Data'!$H$7,0,10*ROW('Sanitation Data'!H9)),0),"]"),IF(AND(ISNUMBER(OFFSET('Sanitation Data'!$H$7,0,10*ROW('Sanitation Data'!H9))),DK15="",ISNUMBER(OFFSET('Sanitation Data'!$H$7,0,10*ROW('Sanitation Data'!H9)))),OFFSET('Sanitation Data'!$H$7,0,10*ROW('Sanitation Data'!H9)),NA())))</f>
        <v>#N/A</v>
      </c>
      <c r="AW15" s="134" t="e">
        <f ca="1">+IF(AND(ISNUMBER(OFFSET('Sanitation Data'!$H$11,0,10*ROW('Sanitation Data'!H9))),DL15="Yes"),OFFSET('Sanitation Data'!$H$11,0,10*ROW('Sanitation Data'!H9)),IF(AND(ISNUMBER(OFFSET('Sanitation Data'!$H$11,0,10*ROW('Sanitation Data'!H9))),DL15="No",ISNUMBER(OFFSET('Sanitation Data'!$H$11,0,10*ROW('Sanitation Data'!H9)))),CONCATENATE("[",ROUND(OFFSET('Sanitation Data'!$H$11,0,10*ROW('Sanitation Data'!H9)),0),"]"),IF(AND(ISNUMBER(OFFSET('Sanitation Data'!$H$11,0,10*ROW('Sanitation Data'!H9))),DL15="",ISNUMBER(OFFSET('Sanitation Data'!$H$11,0,10*ROW('Sanitation Data'!H9)))),OFFSET('Sanitation Data'!$H$11,0,10*ROW('Sanitation Data'!H9)),NA())))</f>
        <v>#N/A</v>
      </c>
      <c r="AX15" s="134" t="e">
        <f ca="1">+IF(AND(ISNUMBER(OFFSET('Sanitation Data'!$H$12,0,10*ROW('Sanitation Data'!H9))),DM15="Yes"),OFFSET('Sanitation Data'!$H$12,0,10*ROW('Sanitation Data'!H9)),IF(AND(ISNUMBER(OFFSET('Sanitation Data'!$H$12,0,10*ROW('Sanitation Data'!H9))),DM15="No",ISNUMBER(OFFSET('Sanitation Data'!$H$12,0,10*ROW('Sanitation Data'!H9)))),CONCATENATE("[",ROUND(OFFSET('Sanitation Data'!$H$12,0,10*ROW('Sanitation Data'!H9)),0),"]"),IF(AND(ISNUMBER(OFFSET('Sanitation Data'!$H$12,0,10*ROW('Sanitation Data'!H9))),DM15="",ISNUMBER(OFFSET('Sanitation Data'!$H$12,0,10*ROW('Sanitation Data'!H9)))),OFFSET('Sanitation Data'!$H$12,0,10*ROW('Sanitation Data'!H9)),NA())))</f>
        <v>#N/A</v>
      </c>
      <c r="AY15" s="134" t="e">
        <f ca="1">+IF(AND(ISNUMBER(OFFSET('Sanitation Data'!$H$13,0,10*ROW('Sanitation Data'!H9))),DN15="Yes"),OFFSET('Sanitation Data'!$H$13,0,10*ROW('Sanitation Data'!H9)),IF(AND(ISNUMBER(OFFSET('Sanitation Data'!$H$13,0,10*ROW('Sanitation Data'!H9))),DN15="No",ISNUMBER(OFFSET('Sanitation Data'!$H$13,0,10*ROW('Sanitation Data'!H9)))),CONCATENATE("[",ROUND(OFFSET('Sanitation Data'!$H$13,0,10*ROW('Sanitation Data'!H9)),0),"]"),IF(AND(ISNUMBER(OFFSET('Sanitation Data'!$H$13,0,10*ROW('Sanitation Data'!H9))),DN15="",ISNUMBER(OFFSET('Sanitation Data'!$H$13,0,10*ROW('Sanitation Data'!H9)))),OFFSET('Sanitation Data'!$H$13,0,10*ROW('Sanitation Data'!H9)),NA())))</f>
        <v>#N/A</v>
      </c>
      <c r="AZ15" s="135" t="e">
        <f ca="1">+IF(AND(ISNUMBER(OFFSET('Hygiene Data'!$C$6,0,10*ROW('Hygiene Data'!C9))),DO15="Yes"),OFFSET('Hygiene Data'!$C$6,0,10*ROW('Hygiene Data'!C9)),IF(AND(ISNUMBER(OFFSET('Hygiene Data'!$C$6,0,10*ROW('Hygiene Data'!C9))),DO15="No",ISNUMBER(OFFSET('Hygiene Data'!$C$6,0,10*ROW('Hygiene Data'!C9)))),CONCATENATE("[",ROUND(OFFSET('Hygiene Data'!$C$6,0,10*ROW('Hygiene Data'!C9)),0),"]"),IF(AND(ISNUMBER(OFFSET('Hygiene Data'!$C$6,0,10*ROW('Hygiene Data'!C9))),DO15="",ISNUMBER(OFFSET('Hygiene Data'!$C$6,0,10*ROW('Hygiene Data'!C9)))),OFFSET('Hygiene Data'!$C$6,0,10*ROW('Hygiene Data'!C9)),NA())))</f>
        <v>#N/A</v>
      </c>
      <c r="BA15" s="135" t="e">
        <f ca="1">+IF(AND(ISNUMBER(OFFSET('Hygiene Data'!$C$8,0,10*ROW('Hygiene Data'!C9))),DP15="Yes"),OFFSET('Hygiene Data'!$C$8,0,10*ROW('Hygiene Data'!C9)),IF(AND(ISNUMBER(OFFSET('Hygiene Data'!$C$8,0,10*ROW('Hygiene Data'!C9))),DP15="No",ISNUMBER(OFFSET('Hygiene Data'!$C$8,0,10*ROW('Hygiene Data'!C9)))),CONCATENATE("[",ROUND(OFFSET('Hygiene Data'!$C$8,0,10*ROW('Hygiene Data'!C9)),0),"]"),IF(AND(ISNUMBER(OFFSET('Hygiene Data'!$C$8,0,10*ROW('Hygiene Data'!C9))),DP15="",ISNUMBER(OFFSET('Hygiene Data'!$C$8,0,10*ROW('Hygiene Data'!C9)))),OFFSET('Hygiene Data'!$C$8,0,10*ROW('Hygiene Data'!C9)),NA())))</f>
        <v>#N/A</v>
      </c>
      <c r="BB15" s="135" t="e">
        <f ca="1">+IF(AND(ISNUMBER(OFFSET('Hygiene Data'!$C$10,0,10*ROW('Hygiene Data'!C9))),DQ15="Yes"),OFFSET('Hygiene Data'!$C$10,0,10*ROW('Hygiene Data'!C9)),IF(AND(ISNUMBER(OFFSET('Hygiene Data'!$C$10,0,10*ROW('Hygiene Data'!C9))),DQ15="No",ISNUMBER(OFFSET('Hygiene Data'!$C$10,0,10*ROW('Hygiene Data'!C9)))),CONCATENATE("[",ROUND(OFFSET('Hygiene Data'!$C$10,0,10*ROW('Hygiene Data'!C9)),0),"]"),IF(AND(ISNUMBER(OFFSET('Hygiene Data'!$C$10,0,10*ROW('Hygiene Data'!C9))),DQ15="",ISNUMBER(OFFSET('Hygiene Data'!$C$10,0,10*ROW('Hygiene Data'!C9)))),OFFSET('Hygiene Data'!$C$10,0,10*ROW('Hygiene Data'!C9)),NA())))</f>
        <v>#N/A</v>
      </c>
      <c r="BC15" s="135" t="e">
        <f ca="1">+IF(AND(ISNUMBER(OFFSET('Hygiene Data'!$D$6,0,10*ROW('Hygiene Data'!D9))),DR15="Yes"),OFFSET('Hygiene Data'!$D$6,0,10*ROW('Hygiene Data'!D9)),IF(AND(ISNUMBER(OFFSET('Hygiene Data'!$D$6,0,10*ROW('Hygiene Data'!D9))),DR15="No",ISNUMBER(OFFSET('Hygiene Data'!$D$6,0,10*ROW('Hygiene Data'!D9)))),CONCATENATE("[",ROUND(OFFSET('Hygiene Data'!$D$6,0,10*ROW('Hygiene Data'!D9)),0),"]"),IF(AND(ISNUMBER(OFFSET('Hygiene Data'!$D$6,0,10*ROW('Hygiene Data'!D9))),DR15="",ISNUMBER(OFFSET('Hygiene Data'!$D$6,0,10*ROW('Hygiene Data'!D9)))),OFFSET('Hygiene Data'!$D$6,0,10*ROW('Hygiene Data'!D9)),NA())))</f>
        <v>#N/A</v>
      </c>
      <c r="BD15" s="135" t="e">
        <f ca="1">+IF(AND(ISNUMBER(OFFSET('Hygiene Data'!$D$8,0,10*ROW('Hygiene Data'!D9))),DS15="Yes"),OFFSET('Hygiene Data'!$D$8,0,10*ROW('Hygiene Data'!D9)),IF(AND(ISNUMBER(OFFSET('Hygiene Data'!$D$8,0,10*ROW('Hygiene Data'!D9))),DS15="No",ISNUMBER(OFFSET('Hygiene Data'!$D$8,0,10*ROW('Hygiene Data'!D9)))),CONCATENATE("[",ROUND(OFFSET('Hygiene Data'!$D$8,0,10*ROW('Hygiene Data'!D9)),0),"]"),IF(AND(ISNUMBER(OFFSET('Hygiene Data'!$D$8,0,10*ROW('Hygiene Data'!D9))),DS15="",ISNUMBER(OFFSET('Hygiene Data'!$D$8,0,10*ROW('Hygiene Data'!D9)))),OFFSET('Hygiene Data'!$D$8,0,10*ROW('Hygiene Data'!D9)),NA())))</f>
        <v>#N/A</v>
      </c>
      <c r="BE15" s="135" t="e">
        <f ca="1">+IF(AND(ISNUMBER(OFFSET('Hygiene Data'!$D$10,0,10*ROW('Hygiene Data'!D9))),DT15="Yes"),OFFSET('Hygiene Data'!$D$10,0,10*ROW('Hygiene Data'!D9)),IF(AND(ISNUMBER(OFFSET('Hygiene Data'!$D$10,0,10*ROW('Hygiene Data'!D9))),DT15="No",ISNUMBER(OFFSET('Hygiene Data'!$D$10,0,10*ROW('Hygiene Data'!D9)))),CONCATENATE("[",ROUND(OFFSET('Hygiene Data'!$D$10,0,10*ROW('Hygiene Data'!D9)),0),"]"),IF(AND(ISNUMBER(OFFSET('Hygiene Data'!$D$10,0,10*ROW('Hygiene Data'!D9))),DT15="",ISNUMBER(OFFSET('Hygiene Data'!$D$10,0,10*ROW('Hygiene Data'!D9)))),OFFSET('Hygiene Data'!$D$10,0,10*ROW('Hygiene Data'!D9)),NA())))</f>
        <v>#N/A</v>
      </c>
      <c r="BF15" s="135" t="e">
        <f ca="1">+IF(AND(ISNUMBER(OFFSET('Hygiene Data'!$E$6,0,10*ROW('Hygiene Data'!E9))),DU15="Yes"),OFFSET('Hygiene Data'!$E$6,0,10*ROW('Hygiene Data'!E9)),IF(AND(ISNUMBER(OFFSET('Hygiene Data'!$E$6,0,10*ROW('Hygiene Data'!E9))),DU15="No",ISNUMBER(OFFSET('Hygiene Data'!$E$6,0,10*ROW('Hygiene Data'!E9)))),CONCATENATE("[",ROUND(OFFSET('Hygiene Data'!$E$6,0,10*ROW('Hygiene Data'!E9)),0),"]"),IF(AND(ISNUMBER(OFFSET('Hygiene Data'!$E$6,0,10*ROW('Hygiene Data'!E9))),DU15="",ISNUMBER(OFFSET('Hygiene Data'!$E$6,0,10*ROW('Hygiene Data'!E9)))),OFFSET('Hygiene Data'!$E$6,0,10*ROW('Hygiene Data'!E9)),NA())))</f>
        <v>#N/A</v>
      </c>
      <c r="BG15" s="135" t="e">
        <f ca="1">+IF(AND(ISNUMBER(OFFSET('Hygiene Data'!$E$8,0,10*ROW('Hygiene Data'!E9))),DV15="Yes"),OFFSET('Hygiene Data'!$E$8,0,10*ROW('Hygiene Data'!E9)),IF(AND(ISNUMBER(OFFSET('Hygiene Data'!$E$8,0,10*ROW('Hygiene Data'!E9))),DV15="No",ISNUMBER(OFFSET('Hygiene Data'!$E$8,0,10*ROW('Hygiene Data'!E9)))),CONCATENATE("[",ROUND(OFFSET('Hygiene Data'!$E$8,0,10*ROW('Hygiene Data'!E9)),0),"]"),IF(AND(ISNUMBER(OFFSET('Hygiene Data'!$E$8,0,10*ROW('Hygiene Data'!E9))),DV15="",ISNUMBER(OFFSET('Hygiene Data'!$E$8,0,10*ROW('Hygiene Data'!E9)))),OFFSET('Hygiene Data'!$E$8,0,10*ROW('Hygiene Data'!E9)),NA())))</f>
        <v>#N/A</v>
      </c>
      <c r="BH15" s="135" t="e">
        <f ca="1">+IF(AND(ISNUMBER(OFFSET('Hygiene Data'!$E$10,0,10*ROW('Hygiene Data'!E9))),DW15="Yes"),OFFSET('Hygiene Data'!$E$10,0,10*ROW('Hygiene Data'!E9)),IF(AND(ISNUMBER(OFFSET('Hygiene Data'!$E$10,0,10*ROW('Hygiene Data'!E9))),DW15="No",ISNUMBER(OFFSET('Hygiene Data'!$E$10,0,10*ROW('Hygiene Data'!E9)))),CONCATENATE("[",ROUND(OFFSET('Hygiene Data'!$E$10,0,10*ROW('Hygiene Data'!E9)),0),"]"),IF(AND(ISNUMBER(OFFSET('Hygiene Data'!$E$10,0,10*ROW('Hygiene Data'!E9))),DW15="",ISNUMBER(OFFSET('Hygiene Data'!$E$10,0,10*ROW('Hygiene Data'!E9)))),OFFSET('Hygiene Data'!$E$10,0,10*ROW('Hygiene Data'!E9)),NA())))</f>
        <v>#N/A</v>
      </c>
      <c r="BI15" s="135" t="e">
        <f ca="1">+IF(AND(ISNUMBER(OFFSET('Hygiene Data'!$F$6,0,10*ROW('Hygiene Data'!F9))),DX15="Yes"),OFFSET('Hygiene Data'!$F$6,0,10*ROW('Hygiene Data'!F9)),IF(AND(ISNUMBER(OFFSET('Hygiene Data'!$F$6,0,10*ROW('Hygiene Data'!F9))),DX15="No",ISNUMBER(OFFSET('Hygiene Data'!$F$6,0,10*ROW('Hygiene Data'!F9)))),CONCATENATE("[",ROUND(OFFSET('Hygiene Data'!$F$6,0,10*ROW('Hygiene Data'!F9)),0),"]"),IF(AND(ISNUMBER(OFFSET('Hygiene Data'!$F$6,0,10*ROW('Hygiene Data'!F9))),DX15="",ISNUMBER(OFFSET('Hygiene Data'!$F$6,0,10*ROW('Hygiene Data'!F9)))),OFFSET('Hygiene Data'!$F$6,0,10*ROW('Hygiene Data'!F9)),NA())))</f>
        <v>#N/A</v>
      </c>
      <c r="BJ15" s="135" t="e">
        <f ca="1">+IF(AND(ISNUMBER(OFFSET('Hygiene Data'!$F$8,0,10*ROW('Hygiene Data'!F9))),DY15="Yes"),OFFSET('Hygiene Data'!$F$8,0,10*ROW('Hygiene Data'!F9)),IF(AND(ISNUMBER(OFFSET('Hygiene Data'!$F$8,0,10*ROW('Hygiene Data'!F9))),DY15="No",ISNUMBER(OFFSET('Hygiene Data'!$F$8,0,10*ROW('Hygiene Data'!F9)))),CONCATENATE("[",ROUND(OFFSET('Hygiene Data'!$F$8,0,10*ROW('Hygiene Data'!F9)),0),"]"),IF(AND(ISNUMBER(OFFSET('Hygiene Data'!$F$8,0,10*ROW('Hygiene Data'!F9))),DY15="",ISNUMBER(OFFSET('Hygiene Data'!$F$8,0,10*ROW('Hygiene Data'!F9)))),OFFSET('Hygiene Data'!$F$8,0,10*ROW('Hygiene Data'!F9)),NA())))</f>
        <v>#N/A</v>
      </c>
      <c r="BK15" s="135" t="e">
        <f ca="1">+IF(AND(ISNUMBER(OFFSET('Hygiene Data'!$F$10,0,10*ROW('Hygiene Data'!F9))),DZ15="Yes"),OFFSET('Hygiene Data'!$F$10,0,10*ROW('Hygiene Data'!F9)),IF(AND(ISNUMBER(OFFSET('Hygiene Data'!$F$10,0,10*ROW('Hygiene Data'!F9))),DZ15="No",ISNUMBER(OFFSET('Hygiene Data'!$F$10,0,10*ROW('Hygiene Data'!F9)))),CONCATENATE("[",ROUND(OFFSET('Hygiene Data'!$F$10,0,10*ROW('Hygiene Data'!F9)),0),"]"),IF(AND(ISNUMBER(OFFSET('Hygiene Data'!$F$10,0,10*ROW('Hygiene Data'!F9))),DZ15="",ISNUMBER(OFFSET('Hygiene Data'!$F$10,0,10*ROW('Hygiene Data'!F9)))),OFFSET('Hygiene Data'!$F$10,0,10*ROW('Hygiene Data'!F9)),NA())))</f>
        <v>#N/A</v>
      </c>
      <c r="BL15" s="135" t="e">
        <f ca="1">+IF(AND(ISNUMBER(OFFSET('Hygiene Data'!$G$6,0,10*ROW('Hygiene Data'!G9))),EA15="Yes"),OFFSET('Hygiene Data'!$G$6,0,10*ROW('Hygiene Data'!G9)),IF(AND(ISNUMBER(OFFSET('Hygiene Data'!$G$6,0,10*ROW('Hygiene Data'!G9))),EA15="No",ISNUMBER(OFFSET('Hygiene Data'!$G$6,0,10*ROW('Hygiene Data'!G9)))),CONCATENATE("[",ROUND(OFFSET('Hygiene Data'!$G$6,0,10*ROW('Hygiene Data'!G9)),0),"]"),IF(AND(ISNUMBER(OFFSET('Hygiene Data'!$G$6,0,10*ROW('Hygiene Data'!G9))),EA15="",ISNUMBER(OFFSET('Hygiene Data'!$G$6,0,10*ROW('Hygiene Data'!G9)))),OFFSET('Hygiene Data'!$G$6,0,10*ROW('Hygiene Data'!G9)),NA())))</f>
        <v>#N/A</v>
      </c>
      <c r="BM15" s="135" t="e">
        <f ca="1">+IF(AND(ISNUMBER(OFFSET('Hygiene Data'!$G$8,0,10*ROW('Hygiene Data'!G9))),EB15="Yes"),OFFSET('Hygiene Data'!$G$8,0,10*ROW('Hygiene Data'!G9)),IF(AND(ISNUMBER(OFFSET('Hygiene Data'!$G$8,0,10*ROW('Hygiene Data'!G9))),EB15="No",ISNUMBER(OFFSET('Hygiene Data'!$G$8,0,10*ROW('Hygiene Data'!G9)))),CONCATENATE("[",ROUND(OFFSET('Hygiene Data'!$G$8,0,10*ROW('Hygiene Data'!G9)),0),"]"),IF(AND(ISNUMBER(OFFSET('Hygiene Data'!$G$8,0,10*ROW('Hygiene Data'!G9))),EB15="",ISNUMBER(OFFSET('Hygiene Data'!$G$8,0,10*ROW('Hygiene Data'!G9)))),OFFSET('Hygiene Data'!$G$8,0,10*ROW('Hygiene Data'!G9)),NA())))</f>
        <v>#N/A</v>
      </c>
      <c r="BN15" s="135" t="e">
        <f ca="1">+IF(AND(ISNUMBER(OFFSET('Hygiene Data'!$G$10,0,10*ROW('Hygiene Data'!G9))),EC15="Yes"),OFFSET('Hygiene Data'!$G$10,0,10*ROW('Hygiene Data'!G9)),IF(AND(ISNUMBER(OFFSET('Hygiene Data'!$G$10,0,10*ROW('Hygiene Data'!G9))),EC15="No",ISNUMBER(OFFSET('Hygiene Data'!$G$10,0,10*ROW('Hygiene Data'!G9)))),CONCATENATE("[",ROUND(OFFSET('Hygiene Data'!$G$10,0,10*ROW('Hygiene Data'!G9)),0),"]"),IF(AND(ISNUMBER(OFFSET('Hygiene Data'!$G$10,0,10*ROW('Hygiene Data'!G9))),EC15="",ISNUMBER(OFFSET('Hygiene Data'!$G$10,0,10*ROW('Hygiene Data'!G9)))),OFFSET('Hygiene Data'!$G$10,0,10*ROW('Hygiene Data'!G9)),NA())))</f>
        <v>#N/A</v>
      </c>
      <c r="BO15" s="135" t="e">
        <f ca="1">+IF(AND(ISNUMBER(OFFSET('Hygiene Data'!$H$6,0,10*ROW('Hygiene Data'!H9))),ED15="Yes"),OFFSET('Hygiene Data'!$H$6,0,10*ROW('Hygiene Data'!H9)),IF(AND(ISNUMBER(OFFSET('Hygiene Data'!$H$6,0,10*ROW('Hygiene Data'!H9))),ED15="No",ISNUMBER(OFFSET('Hygiene Data'!$H$6,0,10*ROW('Hygiene Data'!H9)))),CONCATENATE("[",ROUND(OFFSET('Hygiene Data'!$H$6,0,10*ROW('Hygiene Data'!H9)),0),"]"),IF(AND(ISNUMBER(OFFSET('Hygiene Data'!$H$6,0,10*ROW('Hygiene Data'!H9))),ED15="",ISNUMBER(OFFSET('Hygiene Data'!$H$6,0,10*ROW('Hygiene Data'!H9)))),OFFSET('Hygiene Data'!$H$6,0,10*ROW('Hygiene Data'!H9)),NA())))</f>
        <v>#N/A</v>
      </c>
      <c r="BP15" s="135" t="e">
        <f ca="1">+IF(AND(ISNUMBER(OFFSET('Hygiene Data'!$H$8,0,10*ROW('Hygiene Data'!H9))),EE15="Yes"),OFFSET('Hygiene Data'!$H$8,0,10*ROW('Hygiene Data'!H9)),IF(AND(ISNUMBER(OFFSET('Hygiene Data'!$H$8,0,10*ROW('Hygiene Data'!H9))),EE15="No",ISNUMBER(OFFSET('Hygiene Data'!$H$8,0,10*ROW('Hygiene Data'!H9)))),CONCATENATE("[",ROUND(OFFSET('Hygiene Data'!$H$8,0,10*ROW('Hygiene Data'!H9)),0),"]"),IF(AND(ISNUMBER(OFFSET('Hygiene Data'!$H$8,0,10*ROW('Hygiene Data'!H9))),EE15="",ISNUMBER(OFFSET('Hygiene Data'!$H$8,0,10*ROW('Hygiene Data'!H9)))),OFFSET('Hygiene Data'!$H$8,0,10*ROW('Hygiene Data'!H9)),NA())))</f>
        <v>#N/A</v>
      </c>
      <c r="BQ15" s="135" t="e">
        <f ca="1">+IF(AND(ISNUMBER(OFFSET('Hygiene Data'!$H$10,0,10*ROW('Hygiene Data'!H9))),EF15="Yes"),OFFSET('Hygiene Data'!$H$10,0,10*ROW('Hygiene Data'!H9)),IF(AND(ISNUMBER(OFFSET('Hygiene Data'!$H$10,0,10*ROW('Hygiene Data'!H9))),EF15="No",ISNUMBER(OFFSET('Hygiene Data'!$H$10,0,10*ROW('Hygiene Data'!H9)))),CONCATENATE("[",ROUND(OFFSET('Hygiene Data'!$H$10,0,10*ROW('Hygiene Data'!H9)),0),"]"),IF(AND(ISNUMBER(OFFSET('Hygiene Data'!$H$10,0,10*ROW('Hygiene Data'!H9))),EF15="",ISNUMBER(OFFSET('Hygiene Data'!$H$10,0,10*ROW('Hygiene Data'!H9)))),OFFSET('Hygiene Data'!$H$10,0,10*ROW('Hygiene Data'!H9)),NA())))</f>
        <v>#N/A</v>
      </c>
      <c r="BS15" s="34" t="str">
        <f ca="1">+IF(OFFSET('Water Data'!$C$28,0,10*ROW('Water Data'!C9))="","",OFFSET('Water Data'!$C$28,0,10*ROW('Water Data'!C9)))</f>
        <v>Yes</v>
      </c>
      <c r="BT15" s="34" t="str">
        <f ca="1">+IF(OFFSET('Water Data'!$C$29,0,10*ROW('Water Data'!C9))="","",OFFSET('Water Data'!$C$29,0,10*ROW('Water Data'!C9)))</f>
        <v>Yes</v>
      </c>
      <c r="BU15" s="34" t="str">
        <f ca="1">+IF(OFFSET('Water Data'!$C$30,0,10*ROW('Water Data'!C9))="","",OFFSET('Water Data'!$C$30,0,10*ROW('Water Data'!C9)))</f>
        <v/>
      </c>
      <c r="BV15" s="34" t="str">
        <f ca="1">+IF(OFFSET('Water Data'!$D$28,0,10*ROW('Water Data'!D9))="","",OFFSET('Water Data'!$D$28,0,10*ROW('Water Data'!D9)))</f>
        <v/>
      </c>
      <c r="BW15" s="34" t="str">
        <f ca="1">+IF(OFFSET('Water Data'!$D$29,0,10*ROW('Water Data'!D9))="","",OFFSET('Water Data'!$D$29,0,10*ROW('Water Data'!D9)))</f>
        <v/>
      </c>
      <c r="BX15" s="34" t="str">
        <f ca="1">+IF(OFFSET('Water Data'!$D$30,0,10*ROW('Water Data'!D9))="","",OFFSET('Water Data'!$D$30,0,10*ROW('Water Data'!D9)))</f>
        <v/>
      </c>
      <c r="BY15" s="34" t="str">
        <f ca="1">+IF(OFFSET('Water Data'!$E$28,0,10*ROW('Water Data'!E9))="","",OFFSET('Water Data'!$E$28,0,10*ROW('Water Data'!E9)))</f>
        <v/>
      </c>
      <c r="BZ15" s="34" t="str">
        <f ca="1">+IF(OFFSET('Water Data'!$E$29,0,10*ROW('Water Data'!E9))="","",OFFSET('Water Data'!$E$29,0,10*ROW('Water Data'!E9)))</f>
        <v/>
      </c>
      <c r="CA15" s="34" t="str">
        <f ca="1">+IF(OFFSET('Water Data'!$E$30,0,10*ROW('Water Data'!E9))="","",OFFSET('Water Data'!$E$30,0,10*ROW('Water Data'!E9)))</f>
        <v/>
      </c>
      <c r="CB15" s="34" t="str">
        <f ca="1">+IF(OFFSET('Water Data'!$F$28,0,10*ROW('Water Data'!F9))="","",OFFSET('Water Data'!$F$28,0,10*ROW('Water Data'!F9)))</f>
        <v/>
      </c>
      <c r="CC15" s="34" t="str">
        <f ca="1">+IF(OFFSET('Water Data'!$F$29,0,10*ROW('Water Data'!F9))="","",OFFSET('Water Data'!$F$29,0,10*ROW('Water Data'!F9)))</f>
        <v/>
      </c>
      <c r="CD15" s="34" t="str">
        <f ca="1">+IF(OFFSET('Water Data'!$F$30,0,10*ROW('Water Data'!F9))="","",OFFSET('Water Data'!$F$30,0,10*ROW('Water Data'!F9)))</f>
        <v/>
      </c>
      <c r="CE15" s="34" t="str">
        <f ca="1">+IF(OFFSET('Water Data'!$G$28,0,10*ROW('Water Data'!G9))="","",OFFSET('Water Data'!$G$28,0,10*ROW('Water Data'!G9)))</f>
        <v>Yes</v>
      </c>
      <c r="CF15" s="34" t="str">
        <f ca="1">+IF(OFFSET('Water Data'!$G$29,0,10*ROW('Water Data'!G9))="","",OFFSET('Water Data'!$G$29,0,10*ROW('Water Data'!G9)))</f>
        <v>Yes</v>
      </c>
      <c r="CG15" s="34" t="str">
        <f ca="1">+IF(OFFSET('Water Data'!$G$30,0,10*ROW('Water Data'!G9))="","",OFFSET('Water Data'!$G$30,0,10*ROW('Water Data'!G9)))</f>
        <v/>
      </c>
      <c r="CH15" s="34" t="str">
        <f ca="1">+IF(OFFSET('Water Data'!$H$28,0,10*ROW('Water Data'!H9))="","",OFFSET('Water Data'!$H$28,0,10*ROW('Water Data'!H9)))</f>
        <v>Yes</v>
      </c>
      <c r="CI15" s="34" t="str">
        <f ca="1">+IF(OFFSET('Water Data'!$H$29,0,10*ROW('Water Data'!H9))="","",OFFSET('Water Data'!$H$29,0,10*ROW('Water Data'!H9)))</f>
        <v>Yes</v>
      </c>
      <c r="CJ15" s="34" t="str">
        <f ca="1">+IF(OFFSET('Water Data'!$H$30,0,10*ROW('Water Data'!H9))="","",OFFSET('Water Data'!$H$30,0,10*ROW('Water Data'!H9)))</f>
        <v/>
      </c>
      <c r="CK15" s="34" t="str">
        <f ca="1">+IF(OFFSET('Sanitation Data'!$C$29,0,10*ROW('Sanitation Data'!C9))="","",OFFSET('Sanitation Data'!$C$29,0,10*ROW('Sanitation Data'!C9)))</f>
        <v>Yes</v>
      </c>
      <c r="CL15" s="34" t="str">
        <f ca="1">+IF(OFFSET('Sanitation Data'!$C$30,0,10*ROW('Sanitation Data'!C9))="","",OFFSET('Sanitation Data'!$C$30,0,10*ROW('Sanitation Data'!C9)))</f>
        <v/>
      </c>
      <c r="CM15" s="34" t="str">
        <f ca="1">+IF(OFFSET('Sanitation Data'!$C$31,0,10*ROW('Sanitation Data'!C9))="","",OFFSET('Sanitation Data'!$C$31,0,10*ROW('Sanitation Data'!C9)))</f>
        <v/>
      </c>
      <c r="CN15" s="34" t="str">
        <f ca="1">+IF(OFFSET('Sanitation Data'!$C$32,0,10*ROW('Sanitation Data'!C9))="","",OFFSET('Sanitation Data'!$C$32,0,10*ROW('Sanitation Data'!C9)))</f>
        <v/>
      </c>
      <c r="CO15" s="34" t="str">
        <f ca="1">+IF(OFFSET('Sanitation Data'!$C$33,0,10*ROW('Sanitation Data'!C9))="","",OFFSET('Sanitation Data'!$C$33,0,10*ROW('Sanitation Data'!C9)))</f>
        <v/>
      </c>
      <c r="CP15" s="34" t="str">
        <f ca="1">+IF(OFFSET('Sanitation Data'!$D$29,0,10*ROW('Sanitation Data'!D9))="","",OFFSET('Sanitation Data'!$D$29,0,10*ROW('Sanitation Data'!D9)))</f>
        <v/>
      </c>
      <c r="CQ15" s="34" t="str">
        <f ca="1">+IF(OFFSET('Sanitation Data'!$D$30,0,10*ROW('Sanitation Data'!D9))="","",OFFSET('Sanitation Data'!$D$30,0,10*ROW('Sanitation Data'!D9)))</f>
        <v/>
      </c>
      <c r="CR15" s="34" t="str">
        <f ca="1">+IF(OFFSET('Sanitation Data'!$D$31,0,10*ROW('Sanitation Data'!D9))="","",OFFSET('Sanitation Data'!$D$31,0,10*ROW('Sanitation Data'!D9)))</f>
        <v/>
      </c>
      <c r="CS15" s="34" t="str">
        <f ca="1">+IF(OFFSET('Sanitation Data'!$D$32,0,10*ROW('Sanitation Data'!D9))="","",OFFSET('Sanitation Data'!$D$32,0,10*ROW('Sanitation Data'!D9)))</f>
        <v/>
      </c>
      <c r="CT15" s="34" t="str">
        <f ca="1">+IF(OFFSET('Sanitation Data'!$D$33,0,10*ROW('Sanitation Data'!D9))="","",OFFSET('Sanitation Data'!$D$33,0,10*ROW('Sanitation Data'!D9)))</f>
        <v/>
      </c>
      <c r="CU15" s="34" t="str">
        <f ca="1">+IF(OFFSET('Sanitation Data'!$E$29,0,10*ROW('Sanitation Data'!E9))="","",OFFSET('Sanitation Data'!$E$29,0,10*ROW('Sanitation Data'!E9)))</f>
        <v/>
      </c>
      <c r="CV15" s="34" t="str">
        <f ca="1">+IF(OFFSET('Sanitation Data'!$E$30,0,10*ROW('Sanitation Data'!E9))="","",OFFSET('Sanitation Data'!$E$30,0,10*ROW('Sanitation Data'!E9)))</f>
        <v/>
      </c>
      <c r="CW15" s="34" t="str">
        <f ca="1">+IF(OFFSET('Sanitation Data'!$E$31,0,10*ROW('Sanitation Data'!E9))="","",OFFSET('Sanitation Data'!$E$31,0,10*ROW('Sanitation Data'!E9)))</f>
        <v/>
      </c>
      <c r="CX15" s="34" t="str">
        <f ca="1">+IF(OFFSET('Sanitation Data'!$E$32,0,10*ROW('Sanitation Data'!E9))="","",OFFSET('Sanitation Data'!$E$32,0,10*ROW('Sanitation Data'!E9)))</f>
        <v/>
      </c>
      <c r="CY15" s="34" t="str">
        <f ca="1">+IF(OFFSET('Sanitation Data'!$E$33,0,10*ROW('Sanitation Data'!E9))="","",OFFSET('Sanitation Data'!$E$33,0,10*ROW('Sanitation Data'!E9)))</f>
        <v/>
      </c>
      <c r="CZ15" s="34" t="str">
        <f ca="1">+IF(OFFSET('Sanitation Data'!$F$29,0,10*ROW('Sanitation Data'!F9))="","",OFFSET('Sanitation Data'!$F$29,0,10*ROW('Sanitation Data'!F9)))</f>
        <v/>
      </c>
      <c r="DA15" s="34" t="str">
        <f ca="1">+IF(OFFSET('Sanitation Data'!$F$30,0,10*ROW('Sanitation Data'!F9))="","",OFFSET('Sanitation Data'!$F$30,0,10*ROW('Sanitation Data'!F9)))</f>
        <v/>
      </c>
      <c r="DB15" s="34" t="str">
        <f ca="1">+IF(OFFSET('Sanitation Data'!$F$31,0,10*ROW('Sanitation Data'!F9))="","",OFFSET('Sanitation Data'!$F$31,0,10*ROW('Sanitation Data'!F9)))</f>
        <v/>
      </c>
      <c r="DC15" s="34" t="str">
        <f ca="1">+IF(OFFSET('Sanitation Data'!$F$32,0,10*ROW('Sanitation Data'!F9))="","",OFFSET('Sanitation Data'!$F$32,0,10*ROW('Sanitation Data'!F9)))</f>
        <v/>
      </c>
      <c r="DD15" s="34" t="str">
        <f ca="1">+IF(OFFSET('Sanitation Data'!$F$33,0,10*ROW('Sanitation Data'!F9))="","",OFFSET('Sanitation Data'!$F$33,0,10*ROW('Sanitation Data'!F9)))</f>
        <v/>
      </c>
      <c r="DE15" s="34" t="str">
        <f ca="1">+IF(OFFSET('Sanitation Data'!$G$29,0,10*ROW('Sanitation Data'!G9))="","",OFFSET('Sanitation Data'!$G$29,0,10*ROW('Sanitation Data'!G9)))</f>
        <v>Yes</v>
      </c>
      <c r="DF15" s="34" t="str">
        <f ca="1">+IF(OFFSET('Sanitation Data'!$G$30,0,10*ROW('Sanitation Data'!G9))="","",OFFSET('Sanitation Data'!$G$30,0,10*ROW('Sanitation Data'!G9)))</f>
        <v/>
      </c>
      <c r="DG15" s="34" t="str">
        <f ca="1">+IF(OFFSET('Sanitation Data'!$G$31,0,10*ROW('Sanitation Data'!G9))="","",OFFSET('Sanitation Data'!$G$31,0,10*ROW('Sanitation Data'!G9)))</f>
        <v/>
      </c>
      <c r="DH15" s="34" t="str">
        <f ca="1">+IF(OFFSET('Sanitation Data'!$G$32,0,10*ROW('Sanitation Data'!G9))="","",OFFSET('Sanitation Data'!$G$32,0,10*ROW('Sanitation Data'!G9)))</f>
        <v/>
      </c>
      <c r="DI15" s="34" t="str">
        <f ca="1">+IF(OFFSET('Sanitation Data'!$G$33,0,10*ROW('Sanitation Data'!G9))="","",OFFSET('Sanitation Data'!$G$33,0,10*ROW('Sanitation Data'!G9)))</f>
        <v/>
      </c>
      <c r="DJ15" s="34" t="str">
        <f ca="1">+IF(OFFSET('Sanitation Data'!$H$29,0,10*ROW('Sanitation Data'!H9))="","",OFFSET('Sanitation Data'!$H$29,0,10*ROW('Sanitation Data'!H9)))</f>
        <v>Yes</v>
      </c>
      <c r="DK15" s="34" t="str">
        <f ca="1">+IF(OFFSET('Sanitation Data'!$H$30,0,10*ROW('Sanitation Data'!H9))="","",OFFSET('Sanitation Data'!$H$30,0,10*ROW('Sanitation Data'!H9)))</f>
        <v/>
      </c>
      <c r="DL15" s="34" t="str">
        <f ca="1">+IF(OFFSET('Sanitation Data'!$H$31,0,10*ROW('Sanitation Data'!H9))="","",OFFSET('Sanitation Data'!$H$31,0,10*ROW('Sanitation Data'!H9)))</f>
        <v/>
      </c>
      <c r="DM15" s="34" t="str">
        <f ca="1">+IF(OFFSET('Sanitation Data'!$H$32,0,10*ROW('Sanitation Data'!H9))="","",OFFSET('Sanitation Data'!$H$32,0,10*ROW('Sanitation Data'!H9)))</f>
        <v/>
      </c>
      <c r="DN15" s="34" t="str">
        <f ca="1">+IF(OFFSET('Sanitation Data'!$H$33,0,10*ROW('Sanitation Data'!H9))="","",OFFSET('Sanitation Data'!$H$33,0,10*ROW('Sanitation Data'!H9)))</f>
        <v/>
      </c>
      <c r="DO15" s="34" t="str">
        <f ca="1">+IF(OFFSET('Hygiene Data'!$C$12,0,10*ROW('Hygiene Data'!C9))="","",OFFSET('Hygiene Data'!$C$12,0,10*ROW('Hygiene Data'!C9)))</f>
        <v/>
      </c>
      <c r="DP15" s="34" t="str">
        <f ca="1">+IF(OFFSET('Hygiene Data'!$C$13,0,10*ROW('Hygiene Data'!C9))="","",OFFSET('Hygiene Data'!$C$13,0,10*ROW('Hygiene Data'!C9)))</f>
        <v/>
      </c>
      <c r="DQ15" s="34" t="str">
        <f ca="1">+IF(OFFSET('Hygiene Data'!$C$14,0,10*ROW('Hygiene Data'!C9))="","",OFFSET('Hygiene Data'!$C$14,0,10*ROW('Hygiene Data'!C9)))</f>
        <v/>
      </c>
      <c r="DR15" s="34" t="str">
        <f ca="1">+IF(OFFSET('Hygiene Data'!$D$12,0,10*ROW('Hygiene Data'!D9))="","",OFFSET('Hygiene Data'!$D$12,0,10*ROW('Hygiene Data'!D9)))</f>
        <v/>
      </c>
      <c r="DS15" s="34" t="str">
        <f ca="1">+IF(OFFSET('Hygiene Data'!$D$13,0,10*ROW('Hygiene Data'!D9))="","",OFFSET('Hygiene Data'!$D$13,0,10*ROW('Hygiene Data'!D9)))</f>
        <v/>
      </c>
      <c r="DT15" s="34" t="str">
        <f ca="1">+IF(OFFSET('Hygiene Data'!$D$14,0,10*ROW('Hygiene Data'!D9))="","",OFFSET('Hygiene Data'!$D$14,0,10*ROW('Hygiene Data'!D9)))</f>
        <v/>
      </c>
      <c r="DU15" s="34" t="str">
        <f ca="1">+IF(OFFSET('Hygiene Data'!$E$12,0,10*ROW('Hygiene Data'!E9))="","",OFFSET('Hygiene Data'!$E$12,0,10*ROW('Hygiene Data'!E9)))</f>
        <v/>
      </c>
      <c r="DV15" s="34" t="str">
        <f ca="1">+IF(OFFSET('Hygiene Data'!$E$13,0,10*ROW('Hygiene Data'!E9))="","",OFFSET('Hygiene Data'!$E$13,0,10*ROW('Hygiene Data'!E9)))</f>
        <v/>
      </c>
      <c r="DW15" s="34" t="str">
        <f ca="1">+IF(OFFSET('Hygiene Data'!$E$14,0,10*ROW('Hygiene Data'!E9))="","",OFFSET('Hygiene Data'!$E$14,0,10*ROW('Hygiene Data'!E9)))</f>
        <v/>
      </c>
      <c r="DX15" s="34" t="str">
        <f ca="1">+IF(OFFSET('Hygiene Data'!$F$12,0,10*ROW('Hygiene Data'!F9))="","",OFFSET('Hygiene Data'!$F$12,0,10*ROW('Hygiene Data'!F9)))</f>
        <v/>
      </c>
      <c r="DY15" s="34" t="str">
        <f ca="1">+IF(OFFSET('Hygiene Data'!$F$13,0,10*ROW('Hygiene Data'!F9))="","",OFFSET('Hygiene Data'!$F$13,0,10*ROW('Hygiene Data'!F9)))</f>
        <v/>
      </c>
      <c r="DZ15" s="34" t="str">
        <f ca="1">+IF(OFFSET('Hygiene Data'!$F$14,0,10*ROW('Hygiene Data'!F9))="","",OFFSET('Hygiene Data'!$F$14,0,10*ROW('Hygiene Data'!F9)))</f>
        <v/>
      </c>
      <c r="EA15" s="34" t="str">
        <f ca="1">+IF(OFFSET('Hygiene Data'!$G$12,0,10*ROW('Hygiene Data'!G9))="","",OFFSET('Hygiene Data'!$G$12,0,10*ROW('Hygiene Data'!G9)))</f>
        <v/>
      </c>
      <c r="EB15" s="34" t="str">
        <f ca="1">+IF(OFFSET('Hygiene Data'!$G$13,0,10*ROW('Hygiene Data'!G9))="","",OFFSET('Hygiene Data'!$G$13,0,10*ROW('Hygiene Data'!G9)))</f>
        <v/>
      </c>
      <c r="EC15" s="34" t="str">
        <f ca="1">+IF(OFFSET('Hygiene Data'!$G$14,0,10*ROW('Hygiene Data'!G9))="","",OFFSET('Hygiene Data'!$G$14,0,10*ROW('Hygiene Data'!G9)))</f>
        <v/>
      </c>
      <c r="ED15" s="34" t="str">
        <f ca="1">+IF(OFFSET('Hygiene Data'!$H$12,0,10*ROW('Hygiene Data'!H9))="","",OFFSET('Hygiene Data'!$H$12,0,10*ROW('Hygiene Data'!H9)))</f>
        <v/>
      </c>
      <c r="EE15" s="34" t="str">
        <f ca="1">+IF(OFFSET('Hygiene Data'!$H$13,0,10*ROW('Hygiene Data'!H9))="","",OFFSET('Hygiene Data'!$H$13,0,10*ROW('Hygiene Data'!H9)))</f>
        <v/>
      </c>
      <c r="EF15" s="34" t="str">
        <f ca="1">+IF(OFFSET('Hygiene Data'!$H$14,0,10*ROW('Hygiene Data'!H9))="","",OFFSET('Hygiene Data'!$H$14,0,10*ROW('Hygiene Data'!H9)))</f>
        <v/>
      </c>
    </row>
    <row r="16" spans="1:136" x14ac:dyDescent="0.2">
      <c r="A16" s="50" t="str">
        <f ca="1">+IF(OFFSET('Water Data'!$B$1,0,10*ROW('Water Data'!B10))="","",OFFSET('Water Data'!$B$1,0,10*ROW('Water Data'!B10)))</f>
        <v>EMIS10</v>
      </c>
      <c r="B16" s="50" t="str">
        <f ca="1">+IF(OFFSET('Water Data'!$A$3,0,10*ROW('Water Data'!A10))="","",OFFSET('Water Data'!$A$3,0,10*ROW('Water Data'!A10)))</f>
        <v>EMIS</v>
      </c>
      <c r="C16" s="50">
        <f ca="1">+IF(OFFSET('Water Data'!$C$3,0,10*ROW('Water Data'!C10))="","",OFFSET('Water Data'!$C$3,0,10*ROW('Water Data'!C10)))</f>
        <v>2010</v>
      </c>
      <c r="D16" s="133">
        <f ca="1">+IF(AND(ISNUMBER(OFFSET('Water Data'!$C$5,0,10*ROW('Water Data'!C10))),BS16="Yes"),100-OFFSET('Water Data'!$C$5,0,10*ROW('Water Data'!C10)),IF(AND(ISNUMBER(OFFSET('Water Data'!$C$5,0,10*ROW('Water Data'!C10))),BS16="No",ISNUMBER(OFFSET('Water Data'!$C$5,0,10*ROW('Water Data'!C10)))),CONCATENATE("[",ROUND(100-OFFSET('Water Data'!$C$5,0,10*ROW('Water Data'!C10)),0),"]"),IF(AND(ISNUMBER(OFFSET('Water Data'!$C$5,0,10*ROW('Water Data'!C10))),BS16="",ISNUMBER(OFFSET('Water Data'!$C$5,0,10*ROW('Water Data'!C10)))),100-OFFSET('Water Data'!$C$5,0,10*ROW('Water Data'!C10)),NA())))</f>
        <v>38.916699978956544</v>
      </c>
      <c r="E16" s="133">
        <f ca="1">+IF(AND(ISNUMBER(OFFSET('Water Data'!$C$7,0,10*ROW('Water Data'!D10))),BT16="Yes"),OFFSET('Water Data'!$C$7,0,10*ROW('Water Data'!C10)),IF(AND(ISNUMBER(OFFSET('Water Data'!$C$7,0,10*ROW('Water Data'!C10))),BT16="No",ISNUMBER(OFFSET('Water Data'!$C$7,0,10*ROW('Water Data'!C10)))),CONCATENATE("[",ROUND(OFFSET('Water Data'!$C$7,0,10*ROW('Water Data'!C10)),0),"]"),IF(AND(ISNUMBER(OFFSET('Water Data'!$C$7,0,10*ROW('Water Data'!C10))),BT16="",ISNUMBER(OFFSET('Water Data'!$C$7,0,10*ROW('Water Data'!C10)))),OFFSET('Water Data'!$C$7,0,10*ROW('Water Data'!C10)),NA())))</f>
        <v>27.60411752940934</v>
      </c>
      <c r="F16" s="133" t="e">
        <f ca="1">+IF(AND(ISNUMBER(OFFSET('Water Data'!$C$10,0,10*ROW('Water Data'!C10))),BU16="Yes"),OFFSET('Water Data'!$C$10,0,10*ROW('Water Data'!C10)),IF(AND(ISNUMBER(OFFSET('Water Data'!$C$10,0,10*ROW('Water Data'!C10))),BU16="No",ISNUMBER(OFFSET('Water Data'!$C$10,0,10*ROW('Water Data'!C10)))),CONCATENATE("[",ROUND(OFFSET('Water Data'!$C$10,0,10*ROW('Water Data'!C10)),0),"]"),IF(AND(ISNUMBER(OFFSET('Water Data'!$C$10,0,10*ROW('Water Data'!C10))),BU16="",ISNUMBER(OFFSET('Water Data'!$C$10,0,10*ROW('Water Data'!C10)))),OFFSET('Water Data'!$C$10,0,10*ROW('Water Data'!C10)),NA())))</f>
        <v>#N/A</v>
      </c>
      <c r="G16" s="133" t="e">
        <f ca="1">+IF(AND(ISNUMBER(OFFSET('Water Data'!$D$5,0,10*ROW('Water Data'!D10))),BV16="Yes"),100-OFFSET('Water Data'!$D$5,0,10*ROW('Water Data'!D10)),IF(AND(ISNUMBER(OFFSET('Water Data'!$D$5,0,10*ROW('Water Data'!D10))),BV16="No",ISNUMBER(OFFSET('Water Data'!$D$5,0,10*ROW('Water Data'!D10)))),CONCATENATE("[",ROUND(100-OFFSET('Water Data'!$D$5,0,10*ROW('Water Data'!D10)),0),"]"),IF(AND(ISNUMBER(OFFSET('Water Data'!$D$5,0,10*ROW('Water Data'!D10))),BV16="",ISNUMBER(OFFSET('Water Data'!$D$5,0,10*ROW('Water Data'!D10)))),100-OFFSET('Water Data'!$D$5,0,10*ROW('Water Data'!D10)),NA())))</f>
        <v>#N/A</v>
      </c>
      <c r="H16" s="133" t="e">
        <f ca="1">+IF(AND(ISNUMBER(OFFSET('Water Data'!$D$7,0,10*ROW('Water Data'!D10))),BW16="Yes"),OFFSET('Water Data'!$D$7,0,10*ROW('Water Data'!D10)),IF(AND(ISNUMBER(OFFSET('Water Data'!$D$7,0,10*ROW('Water Data'!D10))),BW16="No",ISNUMBER(OFFSET('Water Data'!$D$7,0,10*ROW('Water Data'!D10)))),CONCATENATE("[",ROUND(OFFSET('Water Data'!$C$7,0,10*ROW('Water Data'!D10)),0),"]"),IF(AND(ISNUMBER(OFFSET('Water Data'!$D$7,0,10*ROW('Water Data'!D10))),BW16="",ISNUMBER(OFFSET('Water Data'!$D$7,0,10*ROW('Water Data'!D10)))),OFFSET('Water Data'!$D$7,0,10*ROW('Water Data'!D10)),NA())))</f>
        <v>#N/A</v>
      </c>
      <c r="I16" s="133" t="e">
        <f ca="1">+IF(AND(ISNUMBER(OFFSET('Water Data'!$D$10,0,10*ROW('Water Data'!D10))),BX16="Yes"),OFFSET('Water Data'!$D$10,0,10*ROW('Water Data'!D10)),IF(AND(ISNUMBER(OFFSET('Water Data'!$D$10,0,10*ROW('Water Data'!D10))),BX16="No",ISNUMBER(OFFSET('Water Data'!$D$10,0,10*ROW('Water Data'!D10)))),CONCATENATE("[",ROUND(OFFSET('Water Data'!$D$10,0,10*ROW('Water Data'!D10)),0),"]"),IF(AND(ISNUMBER(OFFSET('Water Data'!$D$10,0,10*ROW('Water Data'!D10))),BX16="",ISNUMBER(OFFSET('Water Data'!$D$10,0,10*ROW('Water Data'!D10)))),OFFSET('Water Data'!$D$10,0,10*ROW('Water Data'!D10)),NA())))</f>
        <v>#N/A</v>
      </c>
      <c r="J16" s="133" t="e">
        <f ca="1">+IF(AND(ISNUMBER(OFFSET('Water Data'!$E$5,0,10*ROW('Water Data'!E10))),BY16="Yes"),100-OFFSET('Water Data'!$E$5,0,10*ROW('Water Data'!E10)),IF(AND(ISNUMBER(OFFSET('Water Data'!$E$5,0,10*ROW('Water Data'!E10))),BY16="No",ISNUMBER(OFFSET('Water Data'!$E$5,0,10*ROW('Water Data'!E10)))),CONCATENATE("[",ROUND(100-OFFSET('Water Data'!$E$5,0,10*ROW('Water Data'!E10)),0),"]"),IF(AND(ISNUMBER(OFFSET('Water Data'!$E$5,0,10*ROW('Water Data'!E10))),BY16="",ISNUMBER(OFFSET('Water Data'!$E$5,0,10*ROW('Water Data'!E10)))),100-OFFSET('Water Data'!$E$5,0,10*ROW('Water Data'!E10)),NA())))</f>
        <v>#N/A</v>
      </c>
      <c r="K16" s="133" t="e">
        <f ca="1">+IF(AND(ISNUMBER(OFFSET('Water Data'!$E$7,0,10*ROW('Water Data'!E10))),BZ16="Yes"),OFFSET('Water Data'!$E$7,0,10*ROW('Water Data'!E10)),IF(AND(ISNUMBER(OFFSET('Water Data'!$E$7,0,10*ROW('Water Data'!E10))),BZ16="No",ISNUMBER(OFFSET('Water Data'!$E$7,0,10*ROW('Water Data'!E10)))),CONCATENATE("[",ROUND(OFFSET('Water Data'!$E$7,0,10*ROW('Water Data'!E10)),0),"]"),IF(AND(ISNUMBER(OFFSET('Water Data'!$E$7,0,10*ROW('Water Data'!E10))),BZ16="",ISNUMBER(OFFSET('Water Data'!$E$7,0,10*ROW('Water Data'!E10)))),OFFSET('Water Data'!$E$7,0,10*ROW('Water Data'!E10)),NA())))</f>
        <v>#N/A</v>
      </c>
      <c r="L16" s="133" t="e">
        <f ca="1">+IF(AND(ISNUMBER(OFFSET('Water Data'!$E$10,0,10*ROW('Water Data'!E10))),CA16="Yes"),OFFSET('Water Data'!$E$10,0,10*ROW('Water Data'!E10)),IF(AND(ISNUMBER(OFFSET('Water Data'!$E$10,0,10*ROW('Water Data'!E10))),CA16="No",ISNUMBER(OFFSET('Water Data'!$E$10,0,10*ROW('Water Data'!E10)))),CONCATENATE("[",ROUND(OFFSET('Water Data'!$E$10,0,10*ROW('Water Data'!E10)),0),"]"),IF(AND(ISNUMBER(OFFSET('Water Data'!$E$10,0,10*ROW('Water Data'!E10))),CA16="",ISNUMBER(OFFSET('Water Data'!$E$10,0,10*ROW('Water Data'!E10)))),OFFSET('Water Data'!$E$10,0,10*ROW('Water Data'!E10)),NA())))</f>
        <v>#N/A</v>
      </c>
      <c r="M16" s="133" t="e">
        <f ca="1">+IF(AND(ISNUMBER(OFFSET('Water Data'!$F$5,0,10*ROW('Water Data'!F10))),CB16="Yes"),100-OFFSET('Water Data'!$F$5,0,10*ROW('Water Data'!F10)),IF(AND(ISNUMBER(OFFSET('Water Data'!$F$5,0,10*ROW('Water Data'!F10))),CB16="No",ISNUMBER(OFFSET('Water Data'!$F$5,0,10*ROW('Water Data'!F10)))),CONCATENATE("[",ROUND(100-OFFSET('Water Data'!$F$5,0,10*ROW('Water Data'!F10)),0),"]"),IF(AND(ISNUMBER(OFFSET('Water Data'!$F$5,0,10*ROW('Water Data'!F10))),CB16="",ISNUMBER(OFFSET('Water Data'!$F$5,0,10*ROW('Water Data'!F10)))),100-OFFSET('Water Data'!$F$5,0,10*ROW('Water Data'!F10)),NA())))</f>
        <v>#N/A</v>
      </c>
      <c r="N16" s="133" t="e">
        <f ca="1">+IF(AND(ISNUMBER(OFFSET('Water Data'!$F$7,0,10*ROW('Water Data'!F10))),CC16="Yes"),OFFSET('Water Data'!$F$7,0,10*ROW('Water Data'!F10)),IF(AND(ISNUMBER(OFFSET('Water Data'!$F$7,0,10*ROW('Water Data'!F10))),CC16="No",ISNUMBER(OFFSET('Water Data'!$F$7,0,10*ROW('Water Data'!F10)))),CONCATENATE("[",ROUND(OFFSET('Water Data'!$F$7,0,10*ROW('Water Data'!F10)),0),"]"),IF(AND(ISNUMBER(OFFSET('Water Data'!$F$7,0,10*ROW('Water Data'!F10))),CC16="",ISNUMBER(OFFSET('Water Data'!$F$7,0,10*ROW('Water Data'!F10)))),OFFSET('Water Data'!$F$7,0,10*ROW('Water Data'!F10)),NA())))</f>
        <v>#N/A</v>
      </c>
      <c r="O16" s="133" t="e">
        <f ca="1">+IF(AND(ISNUMBER(OFFSET('Water Data'!$F$10,0,10*ROW('Water Data'!F10))),CD16="Yes"),OFFSET('Water Data'!$F$10,0,10*ROW('Water Data'!F10)),IF(AND(ISNUMBER(OFFSET('Water Data'!$F$10,0,10*ROW('Water Data'!F10))),CD16="No",ISNUMBER(OFFSET('Water Data'!$F$10,0,10*ROW('Water Data'!F10)))),CONCATENATE("[",ROUND(OFFSET('Water Data'!$F$10,0,10*ROW('Water Data'!F10)),0),"]"),IF(AND(ISNUMBER(OFFSET('Water Data'!$F$10,0,10*ROW('Water Data'!F10))),CD16="",ISNUMBER(OFFSET('Water Data'!$F$10,0,10*ROW('Water Data'!F10)))),OFFSET('Water Data'!$F$10,0,10*ROW('Water Data'!F10)),NA())))</f>
        <v>#N/A</v>
      </c>
      <c r="P16" s="133">
        <f ca="1">+IF(AND(ISNUMBER(OFFSET('Water Data'!$G$5,0,10*ROW('Water Data'!G10))),CE16="Yes"),100-OFFSET('Water Data'!$G$5,0,10*ROW('Water Data'!G10)),IF(AND(ISNUMBER(OFFSET('Water Data'!$G$5,0,10*ROW('Water Data'!G10))),CE16="No",ISNUMBER(OFFSET('Water Data'!$G$5,0,10*ROW('Water Data'!G10)))),CONCATENATE("[",ROUND(100-OFFSET('Water Data'!$G$5,0,10*ROW('Water Data'!G10)),0),"]"),IF(AND(ISNUMBER(OFFSET('Water Data'!$G$5,0,10*ROW('Water Data'!G10))),CE16="",ISNUMBER(OFFSET('Water Data'!$G$5,0,10*ROW('Water Data'!G10)))),100-OFFSET('Water Data'!$G$5,0,10*ROW('Water Data'!G10)),NA())))</f>
        <v>37.36410522800638</v>
      </c>
      <c r="Q16" s="133">
        <f ca="1">+IF(AND(ISNUMBER(OFFSET('Water Data'!$G$7,0,10*ROW('Water Data'!G10))),CF16="Yes"),OFFSET('Water Data'!$G$7,0,10*ROW('Water Data'!G10)),IF(AND(ISNUMBER(OFFSET('Water Data'!$G$7,0,10*ROW('Water Data'!G10))),CF16="No",ISNUMBER(OFFSET('Water Data'!$G$7,0,10*ROW('Water Data'!G10)))),CONCATENATE("[",ROUND(OFFSET('Water Data'!$G$7,0,10*ROW('Water Data'!G10)),0),"]"),IF(AND(ISNUMBER(OFFSET('Water Data'!$G$7,0,10*ROW('Water Data'!G10))),CF16="",ISNUMBER(OFFSET('Water Data'!$G$7,0,10*ROW('Water Data'!G10)))),OFFSET('Water Data'!$G$7,0,10*ROW('Water Data'!G10)),NA())))</f>
        <v>25.876590850061223</v>
      </c>
      <c r="R16" s="133" t="e">
        <f ca="1">+IF(AND(ISNUMBER(OFFSET('Water Data'!$G$10,0,10*ROW('Water Data'!G10))),CG16="Yes"),OFFSET('Water Data'!$G$10,0,10*ROW('Water Data'!G10)),IF(AND(ISNUMBER(OFFSET('Water Data'!$G$10,0,10*ROW('Water Data'!G10))),CG16="No",ISNUMBER(OFFSET('Water Data'!$G$10,0,10*ROW('Water Data'!G10)))),CONCATENATE("[",ROUND(OFFSET('Water Data'!$G$10,0,10*ROW('Water Data'!G10)),0),"]"),IF(AND(ISNUMBER(OFFSET('Water Data'!$G$10,0,10*ROW('Water Data'!G10))),CG16="",ISNUMBER(OFFSET('Water Data'!$G$10,0,10*ROW('Water Data'!G10)))),OFFSET('Water Data'!$G$10,0,10*ROW('Water Data'!G10)),NA())))</f>
        <v>#N/A</v>
      </c>
      <c r="S16" s="133">
        <f ca="1">+IF(AND(ISNUMBER(OFFSET('Water Data'!$H$5,0,10*ROW('Water Data'!H10))),CH16="Yes"),100-OFFSET('Water Data'!$H$5,0,10*ROW('Water Data'!H10)),IF(AND(ISNUMBER(OFFSET('Water Data'!$H$5,0,10*ROW('Water Data'!H10))),CH16="No",ISNUMBER(OFFSET('Water Data'!$H$5,0,10*ROW('Water Data'!H10)))),CONCATENATE("[",ROUND(100-OFFSET('Water Data'!$H$5,0,10*ROW('Water Data'!H10)),0),"]"),IF(AND(ISNUMBER(OFFSET('Water Data'!$H$5,0,10*ROW('Water Data'!H10))),CH16="",ISNUMBER(OFFSET('Water Data'!$H$5,0,10*ROW('Water Data'!H10)))),100-OFFSET('Water Data'!$H$5,0,10*ROW('Water Data'!H10)),NA())))</f>
        <v>69.889298892988933</v>
      </c>
      <c r="T16" s="133">
        <f ca="1">+IF(AND(ISNUMBER(OFFSET('Water Data'!$H$7,0,10*ROW('Water Data'!H10))),CI16="Yes"),OFFSET('Water Data'!$H$7,0,10*ROW('Water Data'!H10)),IF(AND(ISNUMBER(OFFSET('Water Data'!$H$7,0,10*ROW('Water Data'!H10))),CI16="No",ISNUMBER(OFFSET('Water Data'!$H$7,0,10*ROW('Water Data'!H10)))),CONCATENATE("[",ROUND(OFFSET('Water Data'!$H$7,0,10*ROW('Water Data'!H10)),0),"]"),IF(AND(ISNUMBER(OFFSET('Water Data'!$H$7,0,10*ROW('Water Data'!H10))),CI16="",ISNUMBER(OFFSET('Water Data'!$H$7,0,10*ROW('Water Data'!H10)))),OFFSET('Water Data'!$H$7,0,10*ROW('Water Data'!H10)),NA())))</f>
        <v>62.066420664206639</v>
      </c>
      <c r="U16" s="133" t="e">
        <f ca="1">+IF(AND(ISNUMBER(OFFSET('Water Data'!$H$10,0,10*ROW('Water Data'!H10))),CJ16="Yes"),OFFSET('Water Data'!$H$10,0,10*ROW('Water Data'!H10)),IF(AND(ISNUMBER(OFFSET('Water Data'!$H$10,0,10*ROW('Water Data'!H10))),CJ16="No",ISNUMBER(OFFSET('Water Data'!$H$10,0,10*ROW('Water Data'!H10)))),CONCATENATE("[",ROUND(OFFSET('Water Data'!$H$10,0,10*ROW('Water Data'!H10)),0),"]"),IF(AND(ISNUMBER(OFFSET('Water Data'!$H$10,0,10*ROW('Water Data'!H10))),CJ16="",ISNUMBER(OFFSET('Water Data'!$H$10,0,10*ROW('Water Data'!H10)))),OFFSET('Water Data'!$H$10,0,10*ROW('Water Data'!H10)),NA())))</f>
        <v>#N/A</v>
      </c>
      <c r="V16" s="134">
        <f ca="1">+IF(AND(ISNUMBER(OFFSET('Sanitation Data'!$C$5,0,10*ROW('Sanitation Data'!C10))),CK16="Yes"),100-OFFSET('Sanitation Data'!$C$5,0,10*ROW('Sanitation Data'!C10)),IF(AND(ISNUMBER(OFFSET('Sanitation Data'!$C$5,0,10*ROW('Sanitation Data'!C10))),CK16="No",ISNUMBER(OFFSET('Sanitation Data'!$C$5,0,10*ROW('Sanitation Data'!C10)))),CONCATENATE("[",ROUND(100-OFFSET('Sanitation Data'!$C$5,0,10*ROW('Sanitation Data'!C10)),0),"]"),IF(AND(ISNUMBER(OFFSET('Sanitation Data'!$C$5,0,10*ROW('Sanitation Data'!C10))),CK16="",ISNUMBER(OFFSET('Sanitation Data'!$C$5,0,10*ROW('Sanitation Data'!C10)))),100-OFFSET('Sanitation Data'!$C$5,0,10*ROW('Sanitation Data'!C10)),NA())))</f>
        <v>90.477351423927644</v>
      </c>
      <c r="W16" s="134" t="e">
        <f ca="1">+IF(AND(ISNUMBER(OFFSET('Sanitation Data'!$C$7,0,10*ROW('Sanitation Data'!C10))),CL16="Yes"),OFFSET('Sanitation Data'!$C$7,0,10*ROW('Sanitation Data'!C10)),IF(AND(ISNUMBER(OFFSET('Sanitation Data'!$C$7,0,10*ROW('Sanitation Data'!C10))),CL16="No",ISNUMBER(OFFSET('Sanitation Data'!$C$7,0,10*ROW('Sanitation Data'!C10)))),CONCATENATE("[",ROUND(OFFSET('Sanitation Data'!$C$7,0,10*ROW('Sanitation Data'!C10)),0),"]"),IF(AND(ISNUMBER(OFFSET('Sanitation Data'!$C$7,0,10*ROW('Sanitation Data'!C10))),CL16="",ISNUMBER(OFFSET('Sanitation Data'!$C$7,0,10*ROW('Sanitation Data'!C10)))),OFFSET('Sanitation Data'!$C$7,0,10*ROW('Sanitation Data'!C10)),NA())))</f>
        <v>#N/A</v>
      </c>
      <c r="X16" s="134" t="e">
        <f ca="1">+IF(AND(ISNUMBER(OFFSET('Sanitation Data'!$C$11,0,10*ROW('Sanitation Data'!C10))),CM16="Yes"),OFFSET('Sanitation Data'!$C$11,0,10*ROW('Sanitation Data'!C10)),IF(AND(ISNUMBER(OFFSET('Sanitation Data'!$C$11,0,10*ROW('Sanitation Data'!C10))),CM16="No",ISNUMBER(OFFSET('Sanitation Data'!$C$11,0,10*ROW('Sanitation Data'!C10)))),CONCATENATE("[",ROUND(OFFSET('Sanitation Data'!$C$11,0,10*ROW('Sanitation Data'!C10)),0),"]"),IF(AND(ISNUMBER(OFFSET('Sanitation Data'!$C$11,0,10*ROW('Sanitation Data'!C10))),CM16="",ISNUMBER(OFFSET('Sanitation Data'!$C$11,0,10*ROW('Sanitation Data'!C10)))),OFFSET('Sanitation Data'!$C$11,0,10*ROW('Sanitation Data'!C10)),NA())))</f>
        <v>#N/A</v>
      </c>
      <c r="Y16" s="134" t="e">
        <f ca="1">+IF(AND(ISNUMBER(OFFSET('Sanitation Data'!$C$12,0,10*ROW('Sanitation Data'!C10))),CN16="Yes"),OFFSET('Sanitation Data'!$C$12,0,10*ROW('Sanitation Data'!C10)),IF(AND(ISNUMBER(OFFSET('Sanitation Data'!$C$12,0,10*ROW('Sanitation Data'!C10))),CN16="No",ISNUMBER(OFFSET('Sanitation Data'!$C$12,0,10*ROW('Sanitation Data'!C10)))),CONCATENATE("[",ROUND(OFFSET('Sanitation Data'!$C$12,0,10*ROW('Sanitation Data'!C10)),0),"]"),IF(AND(ISNUMBER(OFFSET('Sanitation Data'!$C$12,0,10*ROW('Sanitation Data'!C10))),CN16="",ISNUMBER(OFFSET('Sanitation Data'!$C$12,0,10*ROW('Sanitation Data'!C10)))),OFFSET('Sanitation Data'!$C$12,0,10*ROW('Sanitation Data'!C10)),NA())))</f>
        <v>#N/A</v>
      </c>
      <c r="Z16" s="134" t="e">
        <f ca="1">+IF(AND(ISNUMBER(OFFSET('Sanitation Data'!$C$13,0,10*ROW('Sanitation Data'!C10))),CO16="Yes"),OFFSET('Sanitation Data'!$C$13,0,10*ROW('Sanitation Data'!C10)),IF(AND(ISNUMBER(OFFSET('Sanitation Data'!$C$13,0,10*ROW('Sanitation Data'!C10))),CO16="No",ISNUMBER(OFFSET('Sanitation Data'!$C$13,0,10*ROW('Sanitation Data'!C10)))),CONCATENATE("[",ROUND(OFFSET('Sanitation Data'!$C$13,0,10*ROW('Sanitation Data'!C10)),0),"]"),IF(AND(ISNUMBER(OFFSET('Sanitation Data'!$C$13,0,10*ROW('Sanitation Data'!C10))),CO16="",ISNUMBER(OFFSET('Sanitation Data'!$C$13,0,10*ROW('Sanitation Data'!C10)))),OFFSET('Sanitation Data'!$C$13,0,10*ROW('Sanitation Data'!C10)),NA())))</f>
        <v>#N/A</v>
      </c>
      <c r="AA16" s="134" t="e">
        <f ca="1">+IF(AND(ISNUMBER(OFFSET('Sanitation Data'!$D$5,0,10*ROW('Sanitation Data'!D10))),CP16="Yes"),100-OFFSET('Sanitation Data'!$D$5,0,10*ROW('Sanitation Data'!D10)),IF(AND(ISNUMBER(OFFSET('Sanitation Data'!$D$5,0,10*ROW('Sanitation Data'!D10))),CP16="No",ISNUMBER(OFFSET('Sanitation Data'!$D$5,0,10*ROW('Sanitation Data'!D10)))),CONCATENATE("[",ROUND(100-OFFSET('Sanitation Data'!$D$5,0,10*ROW('Sanitation Data'!D10)),0),"]"),IF(AND(ISNUMBER(OFFSET('Sanitation Data'!$D$5,0,10*ROW('Sanitation Data'!D10))),CP16="",ISNUMBER(OFFSET('Sanitation Data'!$D$5,0,10*ROW('Sanitation Data'!D10)))),100-OFFSET('Sanitation Data'!$D$5,0,10*ROW('Sanitation Data'!D10)),NA())))</f>
        <v>#N/A</v>
      </c>
      <c r="AB16" s="134" t="e">
        <f ca="1">+IF(AND(ISNUMBER(OFFSET('Sanitation Data'!$D$7,0,10*ROW('Sanitation Data'!D10))),CQ16="Yes"),OFFSET('Sanitation Data'!$D$7,0,10*ROW('Sanitation Data'!G10)),IF(AND(ISNUMBER(OFFSET('Sanitation Data'!$D$7,0,10*ROW('Sanitation Data'!D10))),CQ16="No",ISNUMBER(OFFSET('Sanitation Data'!$D$7,0,10*ROW('Sanitation Data'!D10)))),CONCATENATE("[",ROUND(OFFSET('Sanitation Data'!$D$7,0,10*ROW('Sanitation Data'!D10)),0),"]"),IF(AND(ISNUMBER(OFFSET('Sanitation Data'!$D$7,0,10*ROW('Sanitation Data'!D10))),CQ16="",ISNUMBER(OFFSET('Sanitation Data'!$D$7,0,10*ROW('Sanitation Data'!D10)))),OFFSET('Sanitation Data'!$D$7,0,10*ROW('Sanitation Data'!D10)),NA())))</f>
        <v>#N/A</v>
      </c>
      <c r="AC16" s="134" t="e">
        <f ca="1">+IF(AND(ISNUMBER(OFFSET('Sanitation Data'!$D$11,0,10*ROW('Sanitation Data'!D10))),CR16="Yes"),OFFSET('Sanitation Data'!$D$11,0,10*ROW('Sanitation Data'!D10)),IF(AND(ISNUMBER(OFFSET('Sanitation Data'!$D$11,0,10*ROW('Sanitation Data'!D10))),CR16="No",ISNUMBER(OFFSET('Sanitation Data'!$D$11,0,10*ROW('Sanitation Data'!D10)))),CONCATENATE("[",ROUND(OFFSET('Sanitation Data'!$D$11,0,10*ROW('Sanitation Data'!D10)),0),"]"),IF(AND(ISNUMBER(OFFSET('Sanitation Data'!$D$11,0,10*ROW('Sanitation Data'!D10))),CR16="",ISNUMBER(OFFSET('Sanitation Data'!$D$11,0,10*ROW('Sanitation Data'!D10)))),OFFSET('Sanitation Data'!$D$11,0,10*ROW('Sanitation Data'!D10)),NA())))</f>
        <v>#N/A</v>
      </c>
      <c r="AD16" s="134" t="e">
        <f ca="1">+IF(AND(ISNUMBER(OFFSET('Sanitation Data'!$D$12,0,10*ROW('Sanitation Data'!D10))),CS16="Yes"),OFFSET('Sanitation Data'!$D$12,0,10*ROW('Sanitation Data'!D10)),IF(AND(ISNUMBER(OFFSET('Sanitation Data'!$D$12,0,10*ROW('Sanitation Data'!D10))),CS16="No",ISNUMBER(OFFSET('Sanitation Data'!$D$12,0,10*ROW('Sanitation Data'!D10)))),CONCATENATE("[",ROUND(OFFSET('Sanitation Data'!$D$12,0,10*ROW('Sanitation Data'!D10)),0),"]"),IF(AND(ISNUMBER(OFFSET('Sanitation Data'!$D$12,0,10*ROW('Sanitation Data'!D10))),CS16="",ISNUMBER(OFFSET('Sanitation Data'!$D$12,0,10*ROW('Sanitation Data'!D10)))),OFFSET('Sanitation Data'!$D$12,0,10*ROW('Sanitation Data'!D10)),NA())))</f>
        <v>#N/A</v>
      </c>
      <c r="AE16" s="134" t="e">
        <f ca="1">+IF(AND(ISNUMBER(OFFSET('Sanitation Data'!$D$13,0,10*ROW('Sanitation Data'!D10))),CT16="Yes"),OFFSET('Sanitation Data'!$D$13,0,10*ROW('Sanitation Data'!D10)),IF(AND(ISNUMBER(OFFSET('Sanitation Data'!$D$13,0,10*ROW('Sanitation Data'!D10))),CT16="No",ISNUMBER(OFFSET('Sanitation Data'!$D$13,0,10*ROW('Sanitation Data'!D10)))),CONCATENATE("[",ROUND(OFFSET('Sanitation Data'!$D$13,0,10*ROW('Sanitation Data'!D10)),0),"]"),IF(AND(ISNUMBER(OFFSET('Sanitation Data'!$D$13,0,10*ROW('Sanitation Data'!D10))),CT16="",ISNUMBER(OFFSET('Sanitation Data'!$D$13,0,10*ROW('Sanitation Data'!D10)))),OFFSET('Sanitation Data'!$D$13,0,10*ROW('Sanitation Data'!D10)),NA())))</f>
        <v>#N/A</v>
      </c>
      <c r="AF16" s="134" t="e">
        <f ca="1">+IF(AND(ISNUMBER(OFFSET('Sanitation Data'!$E$5,0,10*ROW('Sanitation Data'!E10))),CU16="Yes"),100-OFFSET('Sanitation Data'!$E$5,0,10*ROW('Sanitation Data'!E10)),IF(AND(ISNUMBER(OFFSET('Sanitation Data'!$E$5,0,10*ROW('Sanitation Data'!E10))),CU16="No",ISNUMBER(OFFSET('Sanitation Data'!$E$5,0,10*ROW('Sanitation Data'!E10)))),CONCATENATE("[",ROUND(100-OFFSET('Sanitation Data'!$E$5,0,10*ROW('Sanitation Data'!E10)),0),"]"),IF(AND(ISNUMBER(OFFSET('Sanitation Data'!$E$5,0,10*ROW('Sanitation Data'!E10))),CU16="",ISNUMBER(OFFSET('Sanitation Data'!$E$5,0,10*ROW('Sanitation Data'!E10)))),100-OFFSET('Sanitation Data'!$E$5,0,10*ROW('Sanitation Data'!E10)),NA())))</f>
        <v>#N/A</v>
      </c>
      <c r="AG16" s="134" t="e">
        <f ca="1">+IF(AND(ISNUMBER(OFFSET('Sanitation Data'!$E$7,0,10*ROW('Sanitation Data'!E10))),CV16="Yes"),OFFSET('Sanitation Data'!$E$7,0,10*ROW('Sanitation Data'!E10)),IF(AND(ISNUMBER(OFFSET('Sanitation Data'!$E$7,0,10*ROW('Sanitation Data'!E10))),CV16="No",ISNUMBER(OFFSET('Sanitation Data'!$E$7,0,10*ROW('Sanitation Data'!E10)))),CONCATENATE("[",ROUND(OFFSET('Sanitation Data'!$E$7,0,10*ROW('Sanitation Data'!E10)),0),"]"),IF(AND(ISNUMBER(OFFSET('Sanitation Data'!$E$7,0,10*ROW('Sanitation Data'!E10))),CV16="",ISNUMBER(OFFSET('Sanitation Data'!$E$7,0,10*ROW('Sanitation Data'!E10)))),OFFSET('Sanitation Data'!$E$7,0,10*ROW('Sanitation Data'!E10)),NA())))</f>
        <v>#N/A</v>
      </c>
      <c r="AH16" s="134" t="e">
        <f ca="1">+IF(AND(ISNUMBER(OFFSET('Sanitation Data'!$E$11,0,10*ROW('Sanitation Data'!E10))),CW16="Yes"),OFFSET('Sanitation Data'!$E$11,0,10*ROW('Sanitation Data'!E10)),IF(AND(ISNUMBER(OFFSET('Sanitation Data'!$E$11,0,10*ROW('Sanitation Data'!E10))),CW16="No",ISNUMBER(OFFSET('Sanitation Data'!$E$11,0,10*ROW('Sanitation Data'!E10)))),CONCATENATE("[",ROUND(OFFSET('Sanitation Data'!$E$11,0,10*ROW('Sanitation Data'!E10)),0),"]"),IF(AND(ISNUMBER(OFFSET('Sanitation Data'!$E$11,0,10*ROW('Sanitation Data'!E10))),CW16="",ISNUMBER(OFFSET('Sanitation Data'!$E$11,0,10*ROW('Sanitation Data'!E10)))),OFFSET('Sanitation Data'!$E$11,0,10*ROW('Sanitation Data'!E10)),NA())))</f>
        <v>#N/A</v>
      </c>
      <c r="AI16" s="134" t="e">
        <f ca="1">+IF(AND(ISNUMBER(OFFSET('Sanitation Data'!$E$12,0,10*ROW('Sanitation Data'!E10))),CX16="Yes"),OFFSET('Sanitation Data'!$E$12,0,10*ROW('Sanitation Data'!E10)),IF(AND(ISNUMBER(OFFSET('Sanitation Data'!$E$12,0,10*ROW('Sanitation Data'!E10))),CX16="No",ISNUMBER(OFFSET('Sanitation Data'!$E$12,0,10*ROW('Sanitation Data'!E10)))),CONCATENATE("[",ROUND(OFFSET('Sanitation Data'!$E$12,0,10*ROW('Sanitation Data'!E10)),0),"]"),IF(AND(ISNUMBER(OFFSET('Sanitation Data'!$E$12,0,10*ROW('Sanitation Data'!E10))),CX16="",ISNUMBER(OFFSET('Sanitation Data'!$E$12,0,10*ROW('Sanitation Data'!E10)))),OFFSET('Sanitation Data'!$E$12,0,10*ROW('Sanitation Data'!E10)),NA())))</f>
        <v>#N/A</v>
      </c>
      <c r="AJ16" s="134" t="e">
        <f ca="1">+IF(AND(ISNUMBER(OFFSET('Sanitation Data'!$E$13,0,10*ROW('Sanitation Data'!E10))),CY16="Yes"),OFFSET('Sanitation Data'!$E$13,0,10*ROW('Sanitation Data'!E10)),IF(AND(ISNUMBER(OFFSET('Sanitation Data'!$E$13,0,10*ROW('Sanitation Data'!E10))),CY16="No",ISNUMBER(OFFSET('Sanitation Data'!$E$13,0,10*ROW('Sanitation Data'!E10)))),CONCATENATE("[",ROUND(OFFSET('Sanitation Data'!$E$13,0,10*ROW('Sanitation Data'!E10)),0),"]"),IF(AND(ISNUMBER(OFFSET('Sanitation Data'!$E$13,0,10*ROW('Sanitation Data'!E10))),CY16="",ISNUMBER(OFFSET('Sanitation Data'!$E$13,0,10*ROW('Sanitation Data'!E10)))),OFFSET('Sanitation Data'!$E$13,0,10*ROW('Sanitation Data'!E10)),NA())))</f>
        <v>#N/A</v>
      </c>
      <c r="AK16" s="134" t="e">
        <f ca="1">+IF(AND(ISNUMBER(OFFSET('Sanitation Data'!$F$5,0,10*ROW('Sanitation Data'!F10))),CZ16="Yes"),100-OFFSET('Sanitation Data'!$F$5,0,10*ROW('Sanitation Data'!F10)),IF(AND(ISNUMBER(OFFSET('Sanitation Data'!$F$5,0,10*ROW('Sanitation Data'!F10))),CZ16="No",ISNUMBER(OFFSET('Sanitation Data'!$F$5,0,10*ROW('Sanitation Data'!F10)))),CONCATENATE("[",ROUND(100-OFFSET('Sanitation Data'!$F$5,0,10*ROW('Sanitation Data'!F10)),0),"]"),IF(AND(ISNUMBER(OFFSET('Sanitation Data'!$F$5,0,10*ROW('Sanitation Data'!F10))),CZ16="",ISNUMBER(OFFSET('Sanitation Data'!$F$5,0,10*ROW('Sanitation Data'!F10)))),100-OFFSET('Sanitation Data'!$F$5,0,10*ROW('Sanitation Data'!F10)),NA())))</f>
        <v>#N/A</v>
      </c>
      <c r="AL16" s="134" t="e">
        <f ca="1">+IF(AND(ISNUMBER(OFFSET('Sanitation Data'!$F$7,0,10*ROW('Sanitation Data'!F10))),DA16="Yes"),OFFSET('Sanitation Data'!$F$7,0,10*ROW('Sanitation Data'!F10)),IF(AND(ISNUMBER(OFFSET('Sanitation Data'!$F$7,0,10*ROW('Sanitation Data'!F10))),DA16="No",ISNUMBER(OFFSET('Sanitation Data'!$F$7,0,10*ROW('Sanitation Data'!F10)))),CONCATENATE("[",ROUND(OFFSET('Sanitation Data'!$F$7,0,10*ROW('Sanitation Data'!F10)),0),"]"),IF(AND(ISNUMBER(OFFSET('Sanitation Data'!$F$7,0,10*ROW('Sanitation Data'!F10))),DA16="",ISNUMBER(OFFSET('Sanitation Data'!$F$7,0,10*ROW('Sanitation Data'!F10)))),OFFSET('Sanitation Data'!$F$7,0,10*ROW('Sanitation Data'!F10)),NA())))</f>
        <v>#N/A</v>
      </c>
      <c r="AM16" s="134" t="e">
        <f ca="1">+IF(AND(ISNUMBER(OFFSET('Sanitation Data'!$F$11,0,10*ROW('Sanitation Data'!F10))),DB16="Yes"),OFFSET('Sanitation Data'!$F$11,0,10*ROW('Sanitation Data'!F10)),IF(AND(ISNUMBER(OFFSET('Sanitation Data'!$F$11,0,10*ROW('Sanitation Data'!F10))),DB16="No",ISNUMBER(OFFSET('Sanitation Data'!$F$11,0,10*ROW('Sanitation Data'!F10)))),CONCATENATE("[",ROUND(OFFSET('Sanitation Data'!$F$11,0,10*ROW('Sanitation Data'!F10)),0),"]"),IF(AND(ISNUMBER(OFFSET('Sanitation Data'!$F$11,0,10*ROW('Sanitation Data'!F10))),DB16="",ISNUMBER(OFFSET('Sanitation Data'!$F$11,0,10*ROW('Sanitation Data'!F10)))),OFFSET('Sanitation Data'!$F$11,0,10*ROW('Sanitation Data'!F10)),NA())))</f>
        <v>#N/A</v>
      </c>
      <c r="AN16" s="134" t="e">
        <f ca="1">+IF(AND(ISNUMBER(OFFSET('Sanitation Data'!$F$12,0,10*ROW('Sanitation Data'!F10))),DC16="Yes"),OFFSET('Sanitation Data'!$F$12,0,10*ROW('Sanitation Data'!F10)),IF(AND(ISNUMBER(OFFSET('Sanitation Data'!$F$12,0,10*ROW('Sanitation Data'!F10))),DC16="No",ISNUMBER(OFFSET('Sanitation Data'!$F$12,0,10*ROW('Sanitation Data'!F10)))),CONCATENATE("[",ROUND(OFFSET('Sanitation Data'!$F$12,0,10*ROW('Sanitation Data'!F10)),0),"]"),IF(AND(ISNUMBER(OFFSET('Sanitation Data'!$F$12,0,10*ROW('Sanitation Data'!F10))),DC16="",ISNUMBER(OFFSET('Sanitation Data'!$F$12,0,10*ROW('Sanitation Data'!F10)))),OFFSET('Sanitation Data'!$F$12,0,10*ROW('Sanitation Data'!F10)),NA())))</f>
        <v>#N/A</v>
      </c>
      <c r="AO16" s="134" t="e">
        <f ca="1">+IF(AND(ISNUMBER(OFFSET('Sanitation Data'!$F$13,0,10*ROW('Sanitation Data'!F10))),DD16="Yes"),OFFSET('Sanitation Data'!$F$13,0,10*ROW('Sanitation Data'!F10)),IF(AND(ISNUMBER(OFFSET('Sanitation Data'!$F$13,0,10*ROW('Sanitation Data'!F10))),DD16="No",ISNUMBER(OFFSET('Sanitation Data'!$F$13,0,10*ROW('Sanitation Data'!F10)))),CONCATENATE("[",ROUND(OFFSET('Sanitation Data'!$F$13,0,10*ROW('Sanitation Data'!F10)),0),"]"),IF(AND(ISNUMBER(OFFSET('Sanitation Data'!$F$13,0,10*ROW('Sanitation Data'!F10))),DD16="",ISNUMBER(OFFSET('Sanitation Data'!$F$13,0,10*ROW('Sanitation Data'!F10)))),OFFSET('Sanitation Data'!$F$13,0,10*ROW('Sanitation Data'!F10)),NA())))</f>
        <v>#N/A</v>
      </c>
      <c r="AP16" s="134">
        <f ca="1">+IF(AND(ISNUMBER(OFFSET('Sanitation Data'!$G$5,0,10*ROW('Sanitation Data'!G10))),DE16="Yes"),100-OFFSET('Sanitation Data'!$G$5,0,10*ROW('Sanitation Data'!G10)),IF(AND(ISNUMBER(OFFSET('Sanitation Data'!$G$5,0,10*ROW('Sanitation Data'!G10))),DE16="No",ISNUMBER(OFFSET('Sanitation Data'!$G$5,0,10*ROW('Sanitation Data'!G10)))),CONCATENATE("[",ROUND(100-OFFSET('Sanitation Data'!$G$5,0,10*ROW('Sanitation Data'!G10)),0),"]"),IF(AND(ISNUMBER(OFFSET('Sanitation Data'!$G$5,0,10*ROW('Sanitation Data'!G10))),DE16="",ISNUMBER(OFFSET('Sanitation Data'!$G$5,0,10*ROW('Sanitation Data'!G10)))),100-OFFSET('Sanitation Data'!$G$5,0,10*ROW('Sanitation Data'!G10)),NA())))</f>
        <v>90</v>
      </c>
      <c r="AQ16" s="134" t="e">
        <f ca="1">+IF(AND(ISNUMBER(OFFSET('Sanitation Data'!$G$7,0,10*ROW('Sanitation Data'!G10))),DF16="Yes"),OFFSET('Sanitation Data'!$G$7,0,10*ROW('Sanitation Data'!G10)),IF(AND(ISNUMBER(OFFSET('Sanitation Data'!$G$7,0,10*ROW('Sanitation Data'!G10))),DF16="No",ISNUMBER(OFFSET('Sanitation Data'!$G$7,0,10*ROW('Sanitation Data'!G10)))),CONCATENATE("[",ROUND(OFFSET('Sanitation Data'!$G$7,0,10*ROW('Sanitation Data'!G10)),0),"]"),IF(AND(ISNUMBER(OFFSET('Sanitation Data'!$G$7,0,10*ROW('Sanitation Data'!G10))),DF16="",ISNUMBER(OFFSET('Sanitation Data'!$G$7,0,10*ROW('Sanitation Data'!G10)))),OFFSET('Sanitation Data'!$G$7,0,10*ROW('Sanitation Data'!G10)),NA())))</f>
        <v>#N/A</v>
      </c>
      <c r="AR16" s="134" t="e">
        <f ca="1">+IF(AND(ISNUMBER(OFFSET('Sanitation Data'!$G$11,0,10*ROW('Sanitation Data'!G10))),DG16="Yes"),OFFSET('Sanitation Data'!$G$11,0,10*ROW('Sanitation Data'!G10)),IF(AND(ISNUMBER(OFFSET('Sanitation Data'!$G$11,0,10*ROW('Sanitation Data'!G10))),DG16="No",ISNUMBER(OFFSET('Sanitation Data'!$G$11,0,10*ROW('Sanitation Data'!G10)))),CONCATENATE("[",ROUND(OFFSET('Sanitation Data'!$G$11,0,10*ROW('Sanitation Data'!G10)),0),"]"),IF(AND(ISNUMBER(OFFSET('Sanitation Data'!$G$11,0,10*ROW('Sanitation Data'!G10))),DG16="",ISNUMBER(OFFSET('Sanitation Data'!$G$11,0,10*ROW('Sanitation Data'!G10)))),OFFSET('Sanitation Data'!$G$11,0,10*ROW('Sanitation Data'!G10)),NA())))</f>
        <v>#N/A</v>
      </c>
      <c r="AS16" s="134" t="e">
        <f ca="1">+IF(AND(ISNUMBER(OFFSET('Sanitation Data'!$G$12,0,10*ROW('Sanitation Data'!G10))),DH16="Yes"),OFFSET('Sanitation Data'!$G$12,0,10*ROW('Sanitation Data'!G10)),IF(AND(ISNUMBER(OFFSET('Sanitation Data'!$G$12,0,10*ROW('Sanitation Data'!G10))),DH16="No",ISNUMBER(OFFSET('Sanitation Data'!$G$12,0,10*ROW('Sanitation Data'!G10)))),CONCATENATE("[",ROUND(OFFSET('Sanitation Data'!$G$12,0,10*ROW('Sanitation Data'!G10)),0),"]"),IF(AND(ISNUMBER(OFFSET('Sanitation Data'!$G$12,0,10*ROW('Sanitation Data'!G10))),DH16="",ISNUMBER(OFFSET('Sanitation Data'!$G$12,0,10*ROW('Sanitation Data'!G10)))),OFFSET('Sanitation Data'!$G$12,0,10*ROW('Sanitation Data'!G10)),NA())))</f>
        <v>#N/A</v>
      </c>
      <c r="AT16" s="134" t="e">
        <f ca="1">+IF(AND(ISNUMBER(OFFSET('Sanitation Data'!$G$13,0,10*ROW('Sanitation Data'!G10))),DI16="Yes"),OFFSET('Sanitation Data'!$G$13,0,10*ROW('Sanitation Data'!G10)),IF(AND(ISNUMBER(OFFSET('Sanitation Data'!$G$13,0,10*ROW('Sanitation Data'!G10))),DI16="No",ISNUMBER(OFFSET('Sanitation Data'!$G$13,0,10*ROW('Sanitation Data'!G10)))),CONCATENATE("[",ROUND(OFFSET('Sanitation Data'!$G$13,0,10*ROW('Sanitation Data'!G10)),0),"]"),IF(AND(ISNUMBER(OFFSET('Sanitation Data'!$G$13,0,10*ROW('Sanitation Data'!G10))),DI16="",ISNUMBER(OFFSET('Sanitation Data'!$G$13,0,10*ROW('Sanitation Data'!G10)))),OFFSET('Sanitation Data'!$G$13,0,10*ROW('Sanitation Data'!G10)),NA())))</f>
        <v>#N/A</v>
      </c>
      <c r="AU16" s="134">
        <f ca="1">+IF(AND(ISNUMBER(OFFSET('Sanitation Data'!$H$5,0,10*ROW('Sanitation Data'!H10))),DJ16="Yes"),100-OFFSET('Sanitation Data'!$H$5,0,10*ROW('Sanitation Data'!H10)),IF(AND(ISNUMBER(OFFSET('Sanitation Data'!$H$5,0,10*ROW('Sanitation Data'!H10))),DJ16="No",ISNUMBER(OFFSET('Sanitation Data'!$H$5,0,10*ROW('Sanitation Data'!H10)))),CONCATENATE("[",ROUND(100-OFFSET('Sanitation Data'!$H$5,0,10*ROW('Sanitation Data'!H10)),0),"]"),IF(AND(ISNUMBER(OFFSET('Sanitation Data'!$H$5,0,10*ROW('Sanitation Data'!H10))),DJ16="",ISNUMBER(OFFSET('Sanitation Data'!$H$5,0,10*ROW('Sanitation Data'!H10)))),100-OFFSET('Sanitation Data'!$H$5,0,10*ROW('Sanitation Data'!H10)),NA())))</f>
        <v>100</v>
      </c>
      <c r="AV16" s="134" t="e">
        <f ca="1">+IF(AND(ISNUMBER(OFFSET('Sanitation Data'!$H$7,0,10*ROW('Sanitation Data'!H10))),DK16="Yes"),OFFSET('Sanitation Data'!$H$7,0,10*ROW('Sanitation Data'!H10)),IF(AND(ISNUMBER(OFFSET('Sanitation Data'!$H$7,0,10*ROW('Sanitation Data'!H10))),DK16="No",ISNUMBER(OFFSET('Sanitation Data'!$H$7,0,10*ROW('Sanitation Data'!H10)))),CONCATENATE("[",ROUND(OFFSET('Sanitation Data'!$H$7,0,10*ROW('Sanitation Data'!H10)),0),"]"),IF(AND(ISNUMBER(OFFSET('Sanitation Data'!$H$7,0,10*ROW('Sanitation Data'!H10))),DK16="",ISNUMBER(OFFSET('Sanitation Data'!$H$7,0,10*ROW('Sanitation Data'!H10)))),OFFSET('Sanitation Data'!$H$7,0,10*ROW('Sanitation Data'!H10)),NA())))</f>
        <v>#N/A</v>
      </c>
      <c r="AW16" s="134" t="e">
        <f ca="1">+IF(AND(ISNUMBER(OFFSET('Sanitation Data'!$H$11,0,10*ROW('Sanitation Data'!H10))),DL16="Yes"),OFFSET('Sanitation Data'!$H$11,0,10*ROW('Sanitation Data'!H10)),IF(AND(ISNUMBER(OFFSET('Sanitation Data'!$H$11,0,10*ROW('Sanitation Data'!H10))),DL16="No",ISNUMBER(OFFSET('Sanitation Data'!$H$11,0,10*ROW('Sanitation Data'!H10)))),CONCATENATE("[",ROUND(OFFSET('Sanitation Data'!$H$11,0,10*ROW('Sanitation Data'!H10)),0),"]"),IF(AND(ISNUMBER(OFFSET('Sanitation Data'!$H$11,0,10*ROW('Sanitation Data'!H10))),DL16="",ISNUMBER(OFFSET('Sanitation Data'!$H$11,0,10*ROW('Sanitation Data'!H10)))),OFFSET('Sanitation Data'!$H$11,0,10*ROW('Sanitation Data'!H10)),NA())))</f>
        <v>#N/A</v>
      </c>
      <c r="AX16" s="134" t="e">
        <f ca="1">+IF(AND(ISNUMBER(OFFSET('Sanitation Data'!$H$12,0,10*ROW('Sanitation Data'!H10))),DM16="Yes"),OFFSET('Sanitation Data'!$H$12,0,10*ROW('Sanitation Data'!H10)),IF(AND(ISNUMBER(OFFSET('Sanitation Data'!$H$12,0,10*ROW('Sanitation Data'!H10))),DM16="No",ISNUMBER(OFFSET('Sanitation Data'!$H$12,0,10*ROW('Sanitation Data'!H10)))),CONCATENATE("[",ROUND(OFFSET('Sanitation Data'!$H$12,0,10*ROW('Sanitation Data'!H10)),0),"]"),IF(AND(ISNUMBER(OFFSET('Sanitation Data'!$H$12,0,10*ROW('Sanitation Data'!H10))),DM16="",ISNUMBER(OFFSET('Sanitation Data'!$H$12,0,10*ROW('Sanitation Data'!H10)))),OFFSET('Sanitation Data'!$H$12,0,10*ROW('Sanitation Data'!H10)),NA())))</f>
        <v>#N/A</v>
      </c>
      <c r="AY16" s="134" t="e">
        <f ca="1">+IF(AND(ISNUMBER(OFFSET('Sanitation Data'!$H$13,0,10*ROW('Sanitation Data'!H10))),DN16="Yes"),OFFSET('Sanitation Data'!$H$13,0,10*ROW('Sanitation Data'!H10)),IF(AND(ISNUMBER(OFFSET('Sanitation Data'!$H$13,0,10*ROW('Sanitation Data'!H10))),DN16="No",ISNUMBER(OFFSET('Sanitation Data'!$H$13,0,10*ROW('Sanitation Data'!H10)))),CONCATENATE("[",ROUND(OFFSET('Sanitation Data'!$H$13,0,10*ROW('Sanitation Data'!H10)),0),"]"),IF(AND(ISNUMBER(OFFSET('Sanitation Data'!$H$13,0,10*ROW('Sanitation Data'!H10))),DN16="",ISNUMBER(OFFSET('Sanitation Data'!$H$13,0,10*ROW('Sanitation Data'!H10)))),OFFSET('Sanitation Data'!$H$13,0,10*ROW('Sanitation Data'!H10)),NA())))</f>
        <v>#N/A</v>
      </c>
      <c r="AZ16" s="135" t="e">
        <f ca="1">+IF(AND(ISNUMBER(OFFSET('Hygiene Data'!$C$6,0,10*ROW('Hygiene Data'!C10))),DO16="Yes"),OFFSET('Hygiene Data'!$C$6,0,10*ROW('Hygiene Data'!C10)),IF(AND(ISNUMBER(OFFSET('Hygiene Data'!$C$6,0,10*ROW('Hygiene Data'!C10))),DO16="No",ISNUMBER(OFFSET('Hygiene Data'!$C$6,0,10*ROW('Hygiene Data'!C10)))),CONCATENATE("[",ROUND(OFFSET('Hygiene Data'!$C$6,0,10*ROW('Hygiene Data'!C10)),0),"]"),IF(AND(ISNUMBER(OFFSET('Hygiene Data'!$C$6,0,10*ROW('Hygiene Data'!C10))),DO16="",ISNUMBER(OFFSET('Hygiene Data'!$C$6,0,10*ROW('Hygiene Data'!C10)))),OFFSET('Hygiene Data'!$C$6,0,10*ROW('Hygiene Data'!C10)),NA())))</f>
        <v>#N/A</v>
      </c>
      <c r="BA16" s="135" t="e">
        <f ca="1">+IF(AND(ISNUMBER(OFFSET('Hygiene Data'!$C$8,0,10*ROW('Hygiene Data'!C10))),DP16="Yes"),OFFSET('Hygiene Data'!$C$8,0,10*ROW('Hygiene Data'!C10)),IF(AND(ISNUMBER(OFFSET('Hygiene Data'!$C$8,0,10*ROW('Hygiene Data'!C10))),DP16="No",ISNUMBER(OFFSET('Hygiene Data'!$C$8,0,10*ROW('Hygiene Data'!C10)))),CONCATENATE("[",ROUND(OFFSET('Hygiene Data'!$C$8,0,10*ROW('Hygiene Data'!C10)),0),"]"),IF(AND(ISNUMBER(OFFSET('Hygiene Data'!$C$8,0,10*ROW('Hygiene Data'!C10))),DP16="",ISNUMBER(OFFSET('Hygiene Data'!$C$8,0,10*ROW('Hygiene Data'!C10)))),OFFSET('Hygiene Data'!$C$8,0,10*ROW('Hygiene Data'!C10)),NA())))</f>
        <v>#N/A</v>
      </c>
      <c r="BB16" s="135" t="e">
        <f ca="1">+IF(AND(ISNUMBER(OFFSET('Hygiene Data'!$C$10,0,10*ROW('Hygiene Data'!C10))),DQ16="Yes"),OFFSET('Hygiene Data'!$C$10,0,10*ROW('Hygiene Data'!C10)),IF(AND(ISNUMBER(OFFSET('Hygiene Data'!$C$10,0,10*ROW('Hygiene Data'!C10))),DQ16="No",ISNUMBER(OFFSET('Hygiene Data'!$C$10,0,10*ROW('Hygiene Data'!C10)))),CONCATENATE("[",ROUND(OFFSET('Hygiene Data'!$C$10,0,10*ROW('Hygiene Data'!C10)),0),"]"),IF(AND(ISNUMBER(OFFSET('Hygiene Data'!$C$10,0,10*ROW('Hygiene Data'!C10))),DQ16="",ISNUMBER(OFFSET('Hygiene Data'!$C$10,0,10*ROW('Hygiene Data'!C10)))),OFFSET('Hygiene Data'!$C$10,0,10*ROW('Hygiene Data'!C10)),NA())))</f>
        <v>#N/A</v>
      </c>
      <c r="BC16" s="135" t="e">
        <f ca="1">+IF(AND(ISNUMBER(OFFSET('Hygiene Data'!$D$6,0,10*ROW('Hygiene Data'!D10))),DR16="Yes"),OFFSET('Hygiene Data'!$D$6,0,10*ROW('Hygiene Data'!D10)),IF(AND(ISNUMBER(OFFSET('Hygiene Data'!$D$6,0,10*ROW('Hygiene Data'!D10))),DR16="No",ISNUMBER(OFFSET('Hygiene Data'!$D$6,0,10*ROW('Hygiene Data'!D10)))),CONCATENATE("[",ROUND(OFFSET('Hygiene Data'!$D$6,0,10*ROW('Hygiene Data'!D10)),0),"]"),IF(AND(ISNUMBER(OFFSET('Hygiene Data'!$D$6,0,10*ROW('Hygiene Data'!D10))),DR16="",ISNUMBER(OFFSET('Hygiene Data'!$D$6,0,10*ROW('Hygiene Data'!D10)))),OFFSET('Hygiene Data'!$D$6,0,10*ROW('Hygiene Data'!D10)),NA())))</f>
        <v>#N/A</v>
      </c>
      <c r="BD16" s="135" t="e">
        <f ca="1">+IF(AND(ISNUMBER(OFFSET('Hygiene Data'!$D$8,0,10*ROW('Hygiene Data'!D10))),DS16="Yes"),OFFSET('Hygiene Data'!$D$8,0,10*ROW('Hygiene Data'!D10)),IF(AND(ISNUMBER(OFFSET('Hygiene Data'!$D$8,0,10*ROW('Hygiene Data'!D10))),DS16="No",ISNUMBER(OFFSET('Hygiene Data'!$D$8,0,10*ROW('Hygiene Data'!D10)))),CONCATENATE("[",ROUND(OFFSET('Hygiene Data'!$D$8,0,10*ROW('Hygiene Data'!D10)),0),"]"),IF(AND(ISNUMBER(OFFSET('Hygiene Data'!$D$8,0,10*ROW('Hygiene Data'!D10))),DS16="",ISNUMBER(OFFSET('Hygiene Data'!$D$8,0,10*ROW('Hygiene Data'!D10)))),OFFSET('Hygiene Data'!$D$8,0,10*ROW('Hygiene Data'!D10)),NA())))</f>
        <v>#N/A</v>
      </c>
      <c r="BE16" s="135" t="e">
        <f ca="1">+IF(AND(ISNUMBER(OFFSET('Hygiene Data'!$D$10,0,10*ROW('Hygiene Data'!D10))),DT16="Yes"),OFFSET('Hygiene Data'!$D$10,0,10*ROW('Hygiene Data'!D10)),IF(AND(ISNUMBER(OFFSET('Hygiene Data'!$D$10,0,10*ROW('Hygiene Data'!D10))),DT16="No",ISNUMBER(OFFSET('Hygiene Data'!$D$10,0,10*ROW('Hygiene Data'!D10)))),CONCATENATE("[",ROUND(OFFSET('Hygiene Data'!$D$10,0,10*ROW('Hygiene Data'!D10)),0),"]"),IF(AND(ISNUMBER(OFFSET('Hygiene Data'!$D$10,0,10*ROW('Hygiene Data'!D10))),DT16="",ISNUMBER(OFFSET('Hygiene Data'!$D$10,0,10*ROW('Hygiene Data'!D10)))),OFFSET('Hygiene Data'!$D$10,0,10*ROW('Hygiene Data'!D10)),NA())))</f>
        <v>#N/A</v>
      </c>
      <c r="BF16" s="135" t="e">
        <f ca="1">+IF(AND(ISNUMBER(OFFSET('Hygiene Data'!$E$6,0,10*ROW('Hygiene Data'!E10))),DU16="Yes"),OFFSET('Hygiene Data'!$E$6,0,10*ROW('Hygiene Data'!E10)),IF(AND(ISNUMBER(OFFSET('Hygiene Data'!$E$6,0,10*ROW('Hygiene Data'!E10))),DU16="No",ISNUMBER(OFFSET('Hygiene Data'!$E$6,0,10*ROW('Hygiene Data'!E10)))),CONCATENATE("[",ROUND(OFFSET('Hygiene Data'!$E$6,0,10*ROW('Hygiene Data'!E10)),0),"]"),IF(AND(ISNUMBER(OFFSET('Hygiene Data'!$E$6,0,10*ROW('Hygiene Data'!E10))),DU16="",ISNUMBER(OFFSET('Hygiene Data'!$E$6,0,10*ROW('Hygiene Data'!E10)))),OFFSET('Hygiene Data'!$E$6,0,10*ROW('Hygiene Data'!E10)),NA())))</f>
        <v>#N/A</v>
      </c>
      <c r="BG16" s="135" t="e">
        <f ca="1">+IF(AND(ISNUMBER(OFFSET('Hygiene Data'!$E$8,0,10*ROW('Hygiene Data'!E10))),DV16="Yes"),OFFSET('Hygiene Data'!$E$8,0,10*ROW('Hygiene Data'!E10)),IF(AND(ISNUMBER(OFFSET('Hygiene Data'!$E$8,0,10*ROW('Hygiene Data'!E10))),DV16="No",ISNUMBER(OFFSET('Hygiene Data'!$E$8,0,10*ROW('Hygiene Data'!E10)))),CONCATENATE("[",ROUND(OFFSET('Hygiene Data'!$E$8,0,10*ROW('Hygiene Data'!E10)),0),"]"),IF(AND(ISNUMBER(OFFSET('Hygiene Data'!$E$8,0,10*ROW('Hygiene Data'!E10))),DV16="",ISNUMBER(OFFSET('Hygiene Data'!$E$8,0,10*ROW('Hygiene Data'!E10)))),OFFSET('Hygiene Data'!$E$8,0,10*ROW('Hygiene Data'!E10)),NA())))</f>
        <v>#N/A</v>
      </c>
      <c r="BH16" s="135" t="e">
        <f ca="1">+IF(AND(ISNUMBER(OFFSET('Hygiene Data'!$E$10,0,10*ROW('Hygiene Data'!E10))),DW16="Yes"),OFFSET('Hygiene Data'!$E$10,0,10*ROW('Hygiene Data'!E10)),IF(AND(ISNUMBER(OFFSET('Hygiene Data'!$E$10,0,10*ROW('Hygiene Data'!E10))),DW16="No",ISNUMBER(OFFSET('Hygiene Data'!$E$10,0,10*ROW('Hygiene Data'!E10)))),CONCATENATE("[",ROUND(OFFSET('Hygiene Data'!$E$10,0,10*ROW('Hygiene Data'!E10)),0),"]"),IF(AND(ISNUMBER(OFFSET('Hygiene Data'!$E$10,0,10*ROW('Hygiene Data'!E10))),DW16="",ISNUMBER(OFFSET('Hygiene Data'!$E$10,0,10*ROW('Hygiene Data'!E10)))),OFFSET('Hygiene Data'!$E$10,0,10*ROW('Hygiene Data'!E10)),NA())))</f>
        <v>#N/A</v>
      </c>
      <c r="BI16" s="135" t="e">
        <f ca="1">+IF(AND(ISNUMBER(OFFSET('Hygiene Data'!$F$6,0,10*ROW('Hygiene Data'!F10))),DX16="Yes"),OFFSET('Hygiene Data'!$F$6,0,10*ROW('Hygiene Data'!F10)),IF(AND(ISNUMBER(OFFSET('Hygiene Data'!$F$6,0,10*ROW('Hygiene Data'!F10))),DX16="No",ISNUMBER(OFFSET('Hygiene Data'!$F$6,0,10*ROW('Hygiene Data'!F10)))),CONCATENATE("[",ROUND(OFFSET('Hygiene Data'!$F$6,0,10*ROW('Hygiene Data'!F10)),0),"]"),IF(AND(ISNUMBER(OFFSET('Hygiene Data'!$F$6,0,10*ROW('Hygiene Data'!F10))),DX16="",ISNUMBER(OFFSET('Hygiene Data'!$F$6,0,10*ROW('Hygiene Data'!F10)))),OFFSET('Hygiene Data'!$F$6,0,10*ROW('Hygiene Data'!F10)),NA())))</f>
        <v>#N/A</v>
      </c>
      <c r="BJ16" s="135" t="e">
        <f ca="1">+IF(AND(ISNUMBER(OFFSET('Hygiene Data'!$F$8,0,10*ROW('Hygiene Data'!F10))),DY16="Yes"),OFFSET('Hygiene Data'!$F$8,0,10*ROW('Hygiene Data'!F10)),IF(AND(ISNUMBER(OFFSET('Hygiene Data'!$F$8,0,10*ROW('Hygiene Data'!F10))),DY16="No",ISNUMBER(OFFSET('Hygiene Data'!$F$8,0,10*ROW('Hygiene Data'!F10)))),CONCATENATE("[",ROUND(OFFSET('Hygiene Data'!$F$8,0,10*ROW('Hygiene Data'!F10)),0),"]"),IF(AND(ISNUMBER(OFFSET('Hygiene Data'!$F$8,0,10*ROW('Hygiene Data'!F10))),DY16="",ISNUMBER(OFFSET('Hygiene Data'!$F$8,0,10*ROW('Hygiene Data'!F10)))),OFFSET('Hygiene Data'!$F$8,0,10*ROW('Hygiene Data'!F10)),NA())))</f>
        <v>#N/A</v>
      </c>
      <c r="BK16" s="135" t="e">
        <f ca="1">+IF(AND(ISNUMBER(OFFSET('Hygiene Data'!$F$10,0,10*ROW('Hygiene Data'!F10))),DZ16="Yes"),OFFSET('Hygiene Data'!$F$10,0,10*ROW('Hygiene Data'!F10)),IF(AND(ISNUMBER(OFFSET('Hygiene Data'!$F$10,0,10*ROW('Hygiene Data'!F10))),DZ16="No",ISNUMBER(OFFSET('Hygiene Data'!$F$10,0,10*ROW('Hygiene Data'!F10)))),CONCATENATE("[",ROUND(OFFSET('Hygiene Data'!$F$10,0,10*ROW('Hygiene Data'!F10)),0),"]"),IF(AND(ISNUMBER(OFFSET('Hygiene Data'!$F$10,0,10*ROW('Hygiene Data'!F10))),DZ16="",ISNUMBER(OFFSET('Hygiene Data'!$F$10,0,10*ROW('Hygiene Data'!F10)))),OFFSET('Hygiene Data'!$F$10,0,10*ROW('Hygiene Data'!F10)),NA())))</f>
        <v>#N/A</v>
      </c>
      <c r="BL16" s="135" t="e">
        <f ca="1">+IF(AND(ISNUMBER(OFFSET('Hygiene Data'!$G$6,0,10*ROW('Hygiene Data'!G10))),EA16="Yes"),OFFSET('Hygiene Data'!$G$6,0,10*ROW('Hygiene Data'!G10)),IF(AND(ISNUMBER(OFFSET('Hygiene Data'!$G$6,0,10*ROW('Hygiene Data'!G10))),EA16="No",ISNUMBER(OFFSET('Hygiene Data'!$G$6,0,10*ROW('Hygiene Data'!G10)))),CONCATENATE("[",ROUND(OFFSET('Hygiene Data'!$G$6,0,10*ROW('Hygiene Data'!G10)),0),"]"),IF(AND(ISNUMBER(OFFSET('Hygiene Data'!$G$6,0,10*ROW('Hygiene Data'!G10))),EA16="",ISNUMBER(OFFSET('Hygiene Data'!$G$6,0,10*ROW('Hygiene Data'!G10)))),OFFSET('Hygiene Data'!$G$6,0,10*ROW('Hygiene Data'!G10)),NA())))</f>
        <v>#N/A</v>
      </c>
      <c r="BM16" s="135" t="e">
        <f ca="1">+IF(AND(ISNUMBER(OFFSET('Hygiene Data'!$G$8,0,10*ROW('Hygiene Data'!G10))),EB16="Yes"),OFFSET('Hygiene Data'!$G$8,0,10*ROW('Hygiene Data'!G10)),IF(AND(ISNUMBER(OFFSET('Hygiene Data'!$G$8,0,10*ROW('Hygiene Data'!G10))),EB16="No",ISNUMBER(OFFSET('Hygiene Data'!$G$8,0,10*ROW('Hygiene Data'!G10)))),CONCATENATE("[",ROUND(OFFSET('Hygiene Data'!$G$8,0,10*ROW('Hygiene Data'!G10)),0),"]"),IF(AND(ISNUMBER(OFFSET('Hygiene Data'!$G$8,0,10*ROW('Hygiene Data'!G10))),EB16="",ISNUMBER(OFFSET('Hygiene Data'!$G$8,0,10*ROW('Hygiene Data'!G10)))),OFFSET('Hygiene Data'!$G$8,0,10*ROW('Hygiene Data'!G10)),NA())))</f>
        <v>#N/A</v>
      </c>
      <c r="BN16" s="135" t="e">
        <f ca="1">+IF(AND(ISNUMBER(OFFSET('Hygiene Data'!$G$10,0,10*ROW('Hygiene Data'!G10))),EC16="Yes"),OFFSET('Hygiene Data'!$G$10,0,10*ROW('Hygiene Data'!G10)),IF(AND(ISNUMBER(OFFSET('Hygiene Data'!$G$10,0,10*ROW('Hygiene Data'!G10))),EC16="No",ISNUMBER(OFFSET('Hygiene Data'!$G$10,0,10*ROW('Hygiene Data'!G10)))),CONCATENATE("[",ROUND(OFFSET('Hygiene Data'!$G$10,0,10*ROW('Hygiene Data'!G10)),0),"]"),IF(AND(ISNUMBER(OFFSET('Hygiene Data'!$G$10,0,10*ROW('Hygiene Data'!G10))),EC16="",ISNUMBER(OFFSET('Hygiene Data'!$G$10,0,10*ROW('Hygiene Data'!G10)))),OFFSET('Hygiene Data'!$G$10,0,10*ROW('Hygiene Data'!G10)),NA())))</f>
        <v>#N/A</v>
      </c>
      <c r="BO16" s="135" t="e">
        <f ca="1">+IF(AND(ISNUMBER(OFFSET('Hygiene Data'!$H$6,0,10*ROW('Hygiene Data'!H10))),ED16="Yes"),OFFSET('Hygiene Data'!$H$6,0,10*ROW('Hygiene Data'!H10)),IF(AND(ISNUMBER(OFFSET('Hygiene Data'!$H$6,0,10*ROW('Hygiene Data'!H10))),ED16="No",ISNUMBER(OFFSET('Hygiene Data'!$H$6,0,10*ROW('Hygiene Data'!H10)))),CONCATENATE("[",ROUND(OFFSET('Hygiene Data'!$H$6,0,10*ROW('Hygiene Data'!H10)),0),"]"),IF(AND(ISNUMBER(OFFSET('Hygiene Data'!$H$6,0,10*ROW('Hygiene Data'!H10))),ED16="",ISNUMBER(OFFSET('Hygiene Data'!$H$6,0,10*ROW('Hygiene Data'!H10)))),OFFSET('Hygiene Data'!$H$6,0,10*ROW('Hygiene Data'!H10)),NA())))</f>
        <v>#N/A</v>
      </c>
      <c r="BP16" s="135" t="e">
        <f ca="1">+IF(AND(ISNUMBER(OFFSET('Hygiene Data'!$H$8,0,10*ROW('Hygiene Data'!H10))),EE16="Yes"),OFFSET('Hygiene Data'!$H$8,0,10*ROW('Hygiene Data'!H10)),IF(AND(ISNUMBER(OFFSET('Hygiene Data'!$H$8,0,10*ROW('Hygiene Data'!H10))),EE16="No",ISNUMBER(OFFSET('Hygiene Data'!$H$8,0,10*ROW('Hygiene Data'!H10)))),CONCATENATE("[",ROUND(OFFSET('Hygiene Data'!$H$8,0,10*ROW('Hygiene Data'!H10)),0),"]"),IF(AND(ISNUMBER(OFFSET('Hygiene Data'!$H$8,0,10*ROW('Hygiene Data'!H10))),EE16="",ISNUMBER(OFFSET('Hygiene Data'!$H$8,0,10*ROW('Hygiene Data'!H10)))),OFFSET('Hygiene Data'!$H$8,0,10*ROW('Hygiene Data'!H10)),NA())))</f>
        <v>#N/A</v>
      </c>
      <c r="BQ16" s="135" t="e">
        <f ca="1">+IF(AND(ISNUMBER(OFFSET('Hygiene Data'!$H$10,0,10*ROW('Hygiene Data'!H10))),EF16="Yes"),OFFSET('Hygiene Data'!$H$10,0,10*ROW('Hygiene Data'!H10)),IF(AND(ISNUMBER(OFFSET('Hygiene Data'!$H$10,0,10*ROW('Hygiene Data'!H10))),EF16="No",ISNUMBER(OFFSET('Hygiene Data'!$H$10,0,10*ROW('Hygiene Data'!H10)))),CONCATENATE("[",ROUND(OFFSET('Hygiene Data'!$H$10,0,10*ROW('Hygiene Data'!H10)),0),"]"),IF(AND(ISNUMBER(OFFSET('Hygiene Data'!$H$10,0,10*ROW('Hygiene Data'!H10))),EF16="",ISNUMBER(OFFSET('Hygiene Data'!$H$10,0,10*ROW('Hygiene Data'!H10)))),OFFSET('Hygiene Data'!$H$10,0,10*ROW('Hygiene Data'!H10)),NA())))</f>
        <v>#N/A</v>
      </c>
      <c r="BS16" s="34" t="str">
        <f ca="1">+IF(OFFSET('Water Data'!$C$28,0,10*ROW('Water Data'!C10))="","",OFFSET('Water Data'!$C$28,0,10*ROW('Water Data'!C10)))</f>
        <v>Yes</v>
      </c>
      <c r="BT16" s="34" t="str">
        <f ca="1">+IF(OFFSET('Water Data'!$C$29,0,10*ROW('Water Data'!C10))="","",OFFSET('Water Data'!$C$29,0,10*ROW('Water Data'!C10)))</f>
        <v>Yes</v>
      </c>
      <c r="BU16" s="34" t="str">
        <f ca="1">+IF(OFFSET('Water Data'!$C$30,0,10*ROW('Water Data'!C10))="","",OFFSET('Water Data'!$C$30,0,10*ROW('Water Data'!C10)))</f>
        <v/>
      </c>
      <c r="BV16" s="34" t="str">
        <f ca="1">+IF(OFFSET('Water Data'!$D$28,0,10*ROW('Water Data'!D10))="","",OFFSET('Water Data'!$D$28,0,10*ROW('Water Data'!D10)))</f>
        <v/>
      </c>
      <c r="BW16" s="34" t="str">
        <f ca="1">+IF(OFFSET('Water Data'!$D$29,0,10*ROW('Water Data'!D10))="","",OFFSET('Water Data'!$D$29,0,10*ROW('Water Data'!D10)))</f>
        <v/>
      </c>
      <c r="BX16" s="34" t="str">
        <f ca="1">+IF(OFFSET('Water Data'!$D$30,0,10*ROW('Water Data'!D10))="","",OFFSET('Water Data'!$D$30,0,10*ROW('Water Data'!D10)))</f>
        <v/>
      </c>
      <c r="BY16" s="34" t="str">
        <f ca="1">+IF(OFFSET('Water Data'!$E$28,0,10*ROW('Water Data'!E10))="","",OFFSET('Water Data'!$E$28,0,10*ROW('Water Data'!E10)))</f>
        <v/>
      </c>
      <c r="BZ16" s="34" t="str">
        <f ca="1">+IF(OFFSET('Water Data'!$E$29,0,10*ROW('Water Data'!E10))="","",OFFSET('Water Data'!$E$29,0,10*ROW('Water Data'!E10)))</f>
        <v/>
      </c>
      <c r="CA16" s="34" t="str">
        <f ca="1">+IF(OFFSET('Water Data'!$E$30,0,10*ROW('Water Data'!E10))="","",OFFSET('Water Data'!$E$30,0,10*ROW('Water Data'!E10)))</f>
        <v/>
      </c>
      <c r="CB16" s="34" t="str">
        <f ca="1">+IF(OFFSET('Water Data'!$F$28,0,10*ROW('Water Data'!F10))="","",OFFSET('Water Data'!$F$28,0,10*ROW('Water Data'!F10)))</f>
        <v/>
      </c>
      <c r="CC16" s="34" t="str">
        <f ca="1">+IF(OFFSET('Water Data'!$F$29,0,10*ROW('Water Data'!F10))="","",OFFSET('Water Data'!$F$29,0,10*ROW('Water Data'!F10)))</f>
        <v/>
      </c>
      <c r="CD16" s="34" t="str">
        <f ca="1">+IF(OFFSET('Water Data'!$F$30,0,10*ROW('Water Data'!F10))="","",OFFSET('Water Data'!$F$30,0,10*ROW('Water Data'!F10)))</f>
        <v/>
      </c>
      <c r="CE16" s="34" t="str">
        <f ca="1">+IF(OFFSET('Water Data'!$G$28,0,10*ROW('Water Data'!G10))="","",OFFSET('Water Data'!$G$28,0,10*ROW('Water Data'!G10)))</f>
        <v>Yes</v>
      </c>
      <c r="CF16" s="34" t="str">
        <f ca="1">+IF(OFFSET('Water Data'!$G$29,0,10*ROW('Water Data'!G10))="","",OFFSET('Water Data'!$G$29,0,10*ROW('Water Data'!G10)))</f>
        <v>Yes</v>
      </c>
      <c r="CG16" s="34" t="str">
        <f ca="1">+IF(OFFSET('Water Data'!$G$30,0,10*ROW('Water Data'!G10))="","",OFFSET('Water Data'!$G$30,0,10*ROW('Water Data'!G10)))</f>
        <v/>
      </c>
      <c r="CH16" s="34" t="str">
        <f ca="1">+IF(OFFSET('Water Data'!$H$28,0,10*ROW('Water Data'!H10))="","",OFFSET('Water Data'!$H$28,0,10*ROW('Water Data'!H10)))</f>
        <v>Yes</v>
      </c>
      <c r="CI16" s="34" t="str">
        <f ca="1">+IF(OFFSET('Water Data'!$H$29,0,10*ROW('Water Data'!H10))="","",OFFSET('Water Data'!$H$29,0,10*ROW('Water Data'!H10)))</f>
        <v>Yes</v>
      </c>
      <c r="CJ16" s="34" t="str">
        <f ca="1">+IF(OFFSET('Water Data'!$H$30,0,10*ROW('Water Data'!H10))="","",OFFSET('Water Data'!$H$30,0,10*ROW('Water Data'!H10)))</f>
        <v/>
      </c>
      <c r="CK16" s="34" t="str">
        <f ca="1">+IF(OFFSET('Sanitation Data'!$C$29,0,10*ROW('Sanitation Data'!C10))="","",OFFSET('Sanitation Data'!$C$29,0,10*ROW('Sanitation Data'!C10)))</f>
        <v>Yes</v>
      </c>
      <c r="CL16" s="34" t="str">
        <f ca="1">+IF(OFFSET('Sanitation Data'!$C$30,0,10*ROW('Sanitation Data'!C10))="","",OFFSET('Sanitation Data'!$C$30,0,10*ROW('Sanitation Data'!C10)))</f>
        <v/>
      </c>
      <c r="CM16" s="34" t="str">
        <f ca="1">+IF(OFFSET('Sanitation Data'!$C$31,0,10*ROW('Sanitation Data'!C10))="","",OFFSET('Sanitation Data'!$C$31,0,10*ROW('Sanitation Data'!C10)))</f>
        <v/>
      </c>
      <c r="CN16" s="34" t="str">
        <f ca="1">+IF(OFFSET('Sanitation Data'!$C$32,0,10*ROW('Sanitation Data'!C10))="","",OFFSET('Sanitation Data'!$C$32,0,10*ROW('Sanitation Data'!C10)))</f>
        <v/>
      </c>
      <c r="CO16" s="34" t="str">
        <f ca="1">+IF(OFFSET('Sanitation Data'!$C$33,0,10*ROW('Sanitation Data'!C10))="","",OFFSET('Sanitation Data'!$C$33,0,10*ROW('Sanitation Data'!C10)))</f>
        <v/>
      </c>
      <c r="CP16" s="34" t="str">
        <f ca="1">+IF(OFFSET('Sanitation Data'!$D$29,0,10*ROW('Sanitation Data'!D10))="","",OFFSET('Sanitation Data'!$D$29,0,10*ROW('Sanitation Data'!D10)))</f>
        <v/>
      </c>
      <c r="CQ16" s="34" t="str">
        <f ca="1">+IF(OFFSET('Sanitation Data'!$D$30,0,10*ROW('Sanitation Data'!D10))="","",OFFSET('Sanitation Data'!$D$30,0,10*ROW('Sanitation Data'!D10)))</f>
        <v/>
      </c>
      <c r="CR16" s="34" t="str">
        <f ca="1">+IF(OFFSET('Sanitation Data'!$D$31,0,10*ROW('Sanitation Data'!D10))="","",OFFSET('Sanitation Data'!$D$31,0,10*ROW('Sanitation Data'!D10)))</f>
        <v/>
      </c>
      <c r="CS16" s="34" t="str">
        <f ca="1">+IF(OFFSET('Sanitation Data'!$D$32,0,10*ROW('Sanitation Data'!D10))="","",OFFSET('Sanitation Data'!$D$32,0,10*ROW('Sanitation Data'!D10)))</f>
        <v/>
      </c>
      <c r="CT16" s="34" t="str">
        <f ca="1">+IF(OFFSET('Sanitation Data'!$D$33,0,10*ROW('Sanitation Data'!D10))="","",OFFSET('Sanitation Data'!$D$33,0,10*ROW('Sanitation Data'!D10)))</f>
        <v/>
      </c>
      <c r="CU16" s="34" t="str">
        <f ca="1">+IF(OFFSET('Sanitation Data'!$E$29,0,10*ROW('Sanitation Data'!E10))="","",OFFSET('Sanitation Data'!$E$29,0,10*ROW('Sanitation Data'!E10)))</f>
        <v/>
      </c>
      <c r="CV16" s="34" t="str">
        <f ca="1">+IF(OFFSET('Sanitation Data'!$E$30,0,10*ROW('Sanitation Data'!E10))="","",OFFSET('Sanitation Data'!$E$30,0,10*ROW('Sanitation Data'!E10)))</f>
        <v/>
      </c>
      <c r="CW16" s="34" t="str">
        <f ca="1">+IF(OFFSET('Sanitation Data'!$E$31,0,10*ROW('Sanitation Data'!E10))="","",OFFSET('Sanitation Data'!$E$31,0,10*ROW('Sanitation Data'!E10)))</f>
        <v/>
      </c>
      <c r="CX16" s="34" t="str">
        <f ca="1">+IF(OFFSET('Sanitation Data'!$E$32,0,10*ROW('Sanitation Data'!E10))="","",OFFSET('Sanitation Data'!$E$32,0,10*ROW('Sanitation Data'!E10)))</f>
        <v/>
      </c>
      <c r="CY16" s="34" t="str">
        <f ca="1">+IF(OFFSET('Sanitation Data'!$E$33,0,10*ROW('Sanitation Data'!E10))="","",OFFSET('Sanitation Data'!$E$33,0,10*ROW('Sanitation Data'!E10)))</f>
        <v/>
      </c>
      <c r="CZ16" s="34" t="str">
        <f ca="1">+IF(OFFSET('Sanitation Data'!$F$29,0,10*ROW('Sanitation Data'!F10))="","",OFFSET('Sanitation Data'!$F$29,0,10*ROW('Sanitation Data'!F10)))</f>
        <v/>
      </c>
      <c r="DA16" s="34" t="str">
        <f ca="1">+IF(OFFSET('Sanitation Data'!$F$30,0,10*ROW('Sanitation Data'!F10))="","",OFFSET('Sanitation Data'!$F$30,0,10*ROW('Sanitation Data'!F10)))</f>
        <v/>
      </c>
      <c r="DB16" s="34" t="str">
        <f ca="1">+IF(OFFSET('Sanitation Data'!$F$31,0,10*ROW('Sanitation Data'!F10))="","",OFFSET('Sanitation Data'!$F$31,0,10*ROW('Sanitation Data'!F10)))</f>
        <v/>
      </c>
      <c r="DC16" s="34" t="str">
        <f ca="1">+IF(OFFSET('Sanitation Data'!$F$32,0,10*ROW('Sanitation Data'!F10))="","",OFFSET('Sanitation Data'!$F$32,0,10*ROW('Sanitation Data'!F10)))</f>
        <v/>
      </c>
      <c r="DD16" s="34" t="str">
        <f ca="1">+IF(OFFSET('Sanitation Data'!$F$33,0,10*ROW('Sanitation Data'!F10))="","",OFFSET('Sanitation Data'!$F$33,0,10*ROW('Sanitation Data'!F10)))</f>
        <v/>
      </c>
      <c r="DE16" s="34" t="str">
        <f ca="1">+IF(OFFSET('Sanitation Data'!$G$29,0,10*ROW('Sanitation Data'!G10))="","",OFFSET('Sanitation Data'!$G$29,0,10*ROW('Sanitation Data'!G10)))</f>
        <v>Yes</v>
      </c>
      <c r="DF16" s="34" t="str">
        <f ca="1">+IF(OFFSET('Sanitation Data'!$G$30,0,10*ROW('Sanitation Data'!G10))="","",OFFSET('Sanitation Data'!$G$30,0,10*ROW('Sanitation Data'!G10)))</f>
        <v/>
      </c>
      <c r="DG16" s="34" t="str">
        <f ca="1">+IF(OFFSET('Sanitation Data'!$G$31,0,10*ROW('Sanitation Data'!G10))="","",OFFSET('Sanitation Data'!$G$31,0,10*ROW('Sanitation Data'!G10)))</f>
        <v/>
      </c>
      <c r="DH16" s="34" t="str">
        <f ca="1">+IF(OFFSET('Sanitation Data'!$G$32,0,10*ROW('Sanitation Data'!G10))="","",OFFSET('Sanitation Data'!$G$32,0,10*ROW('Sanitation Data'!G10)))</f>
        <v/>
      </c>
      <c r="DI16" s="34" t="str">
        <f ca="1">+IF(OFFSET('Sanitation Data'!$G$33,0,10*ROW('Sanitation Data'!G10))="","",OFFSET('Sanitation Data'!$G$33,0,10*ROW('Sanitation Data'!G10)))</f>
        <v/>
      </c>
      <c r="DJ16" s="34" t="str">
        <f ca="1">+IF(OFFSET('Sanitation Data'!$H$29,0,10*ROW('Sanitation Data'!H10))="","",OFFSET('Sanitation Data'!$H$29,0,10*ROW('Sanitation Data'!H10)))</f>
        <v>Yes</v>
      </c>
      <c r="DK16" s="34" t="str">
        <f ca="1">+IF(OFFSET('Sanitation Data'!$H$30,0,10*ROW('Sanitation Data'!H10))="","",OFFSET('Sanitation Data'!$H$30,0,10*ROW('Sanitation Data'!H10)))</f>
        <v/>
      </c>
      <c r="DL16" s="34" t="str">
        <f ca="1">+IF(OFFSET('Sanitation Data'!$H$31,0,10*ROW('Sanitation Data'!H10))="","",OFFSET('Sanitation Data'!$H$31,0,10*ROW('Sanitation Data'!H10)))</f>
        <v/>
      </c>
      <c r="DM16" s="34" t="str">
        <f ca="1">+IF(OFFSET('Sanitation Data'!$H$32,0,10*ROW('Sanitation Data'!H10))="","",OFFSET('Sanitation Data'!$H$32,0,10*ROW('Sanitation Data'!H10)))</f>
        <v/>
      </c>
      <c r="DN16" s="34" t="str">
        <f ca="1">+IF(OFFSET('Sanitation Data'!$H$33,0,10*ROW('Sanitation Data'!H10))="","",OFFSET('Sanitation Data'!$H$33,0,10*ROW('Sanitation Data'!H10)))</f>
        <v/>
      </c>
      <c r="DO16" s="34" t="str">
        <f ca="1">+IF(OFFSET('Hygiene Data'!$C$12,0,10*ROW('Hygiene Data'!C10))="","",OFFSET('Hygiene Data'!$C$12,0,10*ROW('Hygiene Data'!C10)))</f>
        <v/>
      </c>
      <c r="DP16" s="34" t="str">
        <f ca="1">+IF(OFFSET('Hygiene Data'!$C$13,0,10*ROW('Hygiene Data'!C10))="","",OFFSET('Hygiene Data'!$C$13,0,10*ROW('Hygiene Data'!C10)))</f>
        <v/>
      </c>
      <c r="DQ16" s="34" t="str">
        <f ca="1">+IF(OFFSET('Hygiene Data'!$C$14,0,10*ROW('Hygiene Data'!C10))="","",OFFSET('Hygiene Data'!$C$14,0,10*ROW('Hygiene Data'!C10)))</f>
        <v/>
      </c>
      <c r="DR16" s="34" t="str">
        <f ca="1">+IF(OFFSET('Hygiene Data'!$D$12,0,10*ROW('Hygiene Data'!D10))="","",OFFSET('Hygiene Data'!$D$12,0,10*ROW('Hygiene Data'!D10)))</f>
        <v/>
      </c>
      <c r="DS16" s="34" t="str">
        <f ca="1">+IF(OFFSET('Hygiene Data'!$D$13,0,10*ROW('Hygiene Data'!D10))="","",OFFSET('Hygiene Data'!$D$13,0,10*ROW('Hygiene Data'!D10)))</f>
        <v/>
      </c>
      <c r="DT16" s="34" t="str">
        <f ca="1">+IF(OFFSET('Hygiene Data'!$D$14,0,10*ROW('Hygiene Data'!D10))="","",OFFSET('Hygiene Data'!$D$14,0,10*ROW('Hygiene Data'!D10)))</f>
        <v/>
      </c>
      <c r="DU16" s="34" t="str">
        <f ca="1">+IF(OFFSET('Hygiene Data'!$E$12,0,10*ROW('Hygiene Data'!E10))="","",OFFSET('Hygiene Data'!$E$12,0,10*ROW('Hygiene Data'!E10)))</f>
        <v/>
      </c>
      <c r="DV16" s="34" t="str">
        <f ca="1">+IF(OFFSET('Hygiene Data'!$E$13,0,10*ROW('Hygiene Data'!E10))="","",OFFSET('Hygiene Data'!$E$13,0,10*ROW('Hygiene Data'!E10)))</f>
        <v/>
      </c>
      <c r="DW16" s="34" t="str">
        <f ca="1">+IF(OFFSET('Hygiene Data'!$E$14,0,10*ROW('Hygiene Data'!E10))="","",OFFSET('Hygiene Data'!$E$14,0,10*ROW('Hygiene Data'!E10)))</f>
        <v/>
      </c>
      <c r="DX16" s="34" t="str">
        <f ca="1">+IF(OFFSET('Hygiene Data'!$F$12,0,10*ROW('Hygiene Data'!F10))="","",OFFSET('Hygiene Data'!$F$12,0,10*ROW('Hygiene Data'!F10)))</f>
        <v/>
      </c>
      <c r="DY16" s="34" t="str">
        <f ca="1">+IF(OFFSET('Hygiene Data'!$F$13,0,10*ROW('Hygiene Data'!F10))="","",OFFSET('Hygiene Data'!$F$13,0,10*ROW('Hygiene Data'!F10)))</f>
        <v/>
      </c>
      <c r="DZ16" s="34" t="str">
        <f ca="1">+IF(OFFSET('Hygiene Data'!$F$14,0,10*ROW('Hygiene Data'!F10))="","",OFFSET('Hygiene Data'!$F$14,0,10*ROW('Hygiene Data'!F10)))</f>
        <v/>
      </c>
      <c r="EA16" s="34" t="str">
        <f ca="1">+IF(OFFSET('Hygiene Data'!$G$12,0,10*ROW('Hygiene Data'!G10))="","",OFFSET('Hygiene Data'!$G$12,0,10*ROW('Hygiene Data'!G10)))</f>
        <v/>
      </c>
      <c r="EB16" s="34" t="str">
        <f ca="1">+IF(OFFSET('Hygiene Data'!$G$13,0,10*ROW('Hygiene Data'!G10))="","",OFFSET('Hygiene Data'!$G$13,0,10*ROW('Hygiene Data'!G10)))</f>
        <v/>
      </c>
      <c r="EC16" s="34" t="str">
        <f ca="1">+IF(OFFSET('Hygiene Data'!$G$14,0,10*ROW('Hygiene Data'!G10))="","",OFFSET('Hygiene Data'!$G$14,0,10*ROW('Hygiene Data'!G10)))</f>
        <v/>
      </c>
      <c r="ED16" s="34" t="str">
        <f ca="1">+IF(OFFSET('Hygiene Data'!$H$12,0,10*ROW('Hygiene Data'!H10))="","",OFFSET('Hygiene Data'!$H$12,0,10*ROW('Hygiene Data'!H10)))</f>
        <v/>
      </c>
      <c r="EE16" s="34" t="str">
        <f ca="1">+IF(OFFSET('Hygiene Data'!$H$13,0,10*ROW('Hygiene Data'!H10))="","",OFFSET('Hygiene Data'!$H$13,0,10*ROW('Hygiene Data'!H10)))</f>
        <v/>
      </c>
      <c r="EF16" s="34" t="str">
        <f ca="1">+IF(OFFSET('Hygiene Data'!$H$14,0,10*ROW('Hygiene Data'!H10))="","",OFFSET('Hygiene Data'!$H$14,0,10*ROW('Hygiene Data'!H10)))</f>
        <v/>
      </c>
    </row>
    <row r="17" spans="1:136" x14ac:dyDescent="0.2">
      <c r="A17" s="50" t="str">
        <f ca="1">+IF(OFFSET('Water Data'!$B$1,0,10*ROW('Water Data'!B11))="","",OFFSET('Water Data'!$B$1,0,10*ROW('Water Data'!B11)))</f>
        <v>UIS10</v>
      </c>
      <c r="B17" s="50" t="str">
        <f ca="1">+IF(OFFSET('Water Data'!$A$3,0,10*ROW('Water Data'!A11))="","",OFFSET('Water Data'!$A$3,0,10*ROW('Water Data'!A11)))</f>
        <v>Other</v>
      </c>
      <c r="C17" s="50">
        <f ca="1">+IF(OFFSET('Water Data'!$C$3,0,10*ROW('Water Data'!C11))="","",OFFSET('Water Data'!$C$3,0,10*ROW('Water Data'!C11)))</f>
        <v>2010</v>
      </c>
      <c r="D17" s="133" t="e">
        <f ca="1">+IF(AND(ISNUMBER(OFFSET('Water Data'!$C$5,0,10*ROW('Water Data'!C11))),BS17="Yes"),100-OFFSET('Water Data'!$C$5,0,10*ROW('Water Data'!C11)),IF(AND(ISNUMBER(OFFSET('Water Data'!$C$5,0,10*ROW('Water Data'!C11))),BS17="No",ISNUMBER(OFFSET('Water Data'!$C$5,0,10*ROW('Water Data'!C11)))),CONCATENATE("[",ROUND(100-OFFSET('Water Data'!$C$5,0,10*ROW('Water Data'!C11)),0),"]"),IF(AND(ISNUMBER(OFFSET('Water Data'!$C$5,0,10*ROW('Water Data'!C11))),BS17="",ISNUMBER(OFFSET('Water Data'!$C$5,0,10*ROW('Water Data'!C11)))),100-OFFSET('Water Data'!$C$5,0,10*ROW('Water Data'!C11)),NA())))</f>
        <v>#N/A</v>
      </c>
      <c r="E17" s="133" t="str">
        <f ca="1">+IF(AND(ISNUMBER(OFFSET('Water Data'!$C$7,0,10*ROW('Water Data'!D11))),BT17="Yes"),OFFSET('Water Data'!$C$7,0,10*ROW('Water Data'!C11)),IF(AND(ISNUMBER(OFFSET('Water Data'!$C$7,0,10*ROW('Water Data'!C11))),BT17="No",ISNUMBER(OFFSET('Water Data'!$C$7,0,10*ROW('Water Data'!C11)))),CONCATENATE("[",ROUND(OFFSET('Water Data'!$C$7,0,10*ROW('Water Data'!C11)),0),"]"),IF(AND(ISNUMBER(OFFSET('Water Data'!$C$7,0,10*ROW('Water Data'!C11))),BT17="",ISNUMBER(OFFSET('Water Data'!$C$7,0,10*ROW('Water Data'!C11)))),OFFSET('Water Data'!$C$7,0,10*ROW('Water Data'!C11)),NA())))</f>
        <v>[39]</v>
      </c>
      <c r="F17" s="133" t="e">
        <f ca="1">+IF(AND(ISNUMBER(OFFSET('Water Data'!$C$10,0,10*ROW('Water Data'!C11))),BU17="Yes"),OFFSET('Water Data'!$C$10,0,10*ROW('Water Data'!C11)),IF(AND(ISNUMBER(OFFSET('Water Data'!$C$10,0,10*ROW('Water Data'!C11))),BU17="No",ISNUMBER(OFFSET('Water Data'!$C$10,0,10*ROW('Water Data'!C11)))),CONCATENATE("[",ROUND(OFFSET('Water Data'!$C$10,0,10*ROW('Water Data'!C11)),0),"]"),IF(AND(ISNUMBER(OFFSET('Water Data'!$C$10,0,10*ROW('Water Data'!C11))),BU17="",ISNUMBER(OFFSET('Water Data'!$C$10,0,10*ROW('Water Data'!C11)))),OFFSET('Water Data'!$C$10,0,10*ROW('Water Data'!C11)),NA())))</f>
        <v>#N/A</v>
      </c>
      <c r="G17" s="133" t="e">
        <f ca="1">+IF(AND(ISNUMBER(OFFSET('Water Data'!$D$5,0,10*ROW('Water Data'!D11))),BV17="Yes"),100-OFFSET('Water Data'!$D$5,0,10*ROW('Water Data'!D11)),IF(AND(ISNUMBER(OFFSET('Water Data'!$D$5,0,10*ROW('Water Data'!D11))),BV17="No",ISNUMBER(OFFSET('Water Data'!$D$5,0,10*ROW('Water Data'!D11)))),CONCATENATE("[",ROUND(100-OFFSET('Water Data'!$D$5,0,10*ROW('Water Data'!D11)),0),"]"),IF(AND(ISNUMBER(OFFSET('Water Data'!$D$5,0,10*ROW('Water Data'!D11))),BV17="",ISNUMBER(OFFSET('Water Data'!$D$5,0,10*ROW('Water Data'!D11)))),100-OFFSET('Water Data'!$D$5,0,10*ROW('Water Data'!D11)),NA())))</f>
        <v>#N/A</v>
      </c>
      <c r="H17" s="133" t="e">
        <f ca="1">+IF(AND(ISNUMBER(OFFSET('Water Data'!$D$7,0,10*ROW('Water Data'!D11))),BW17="Yes"),OFFSET('Water Data'!$D$7,0,10*ROW('Water Data'!D11)),IF(AND(ISNUMBER(OFFSET('Water Data'!$D$7,0,10*ROW('Water Data'!D11))),BW17="No",ISNUMBER(OFFSET('Water Data'!$D$7,0,10*ROW('Water Data'!D11)))),CONCATENATE("[",ROUND(OFFSET('Water Data'!$C$7,0,10*ROW('Water Data'!D11)),0),"]"),IF(AND(ISNUMBER(OFFSET('Water Data'!$D$7,0,10*ROW('Water Data'!D11))),BW17="",ISNUMBER(OFFSET('Water Data'!$D$7,0,10*ROW('Water Data'!D11)))),OFFSET('Water Data'!$D$7,0,10*ROW('Water Data'!D11)),NA())))</f>
        <v>#N/A</v>
      </c>
      <c r="I17" s="133" t="e">
        <f ca="1">+IF(AND(ISNUMBER(OFFSET('Water Data'!$D$10,0,10*ROW('Water Data'!D11))),BX17="Yes"),OFFSET('Water Data'!$D$10,0,10*ROW('Water Data'!D11)),IF(AND(ISNUMBER(OFFSET('Water Data'!$D$10,0,10*ROW('Water Data'!D11))),BX17="No",ISNUMBER(OFFSET('Water Data'!$D$10,0,10*ROW('Water Data'!D11)))),CONCATENATE("[",ROUND(OFFSET('Water Data'!$D$10,0,10*ROW('Water Data'!D11)),0),"]"),IF(AND(ISNUMBER(OFFSET('Water Data'!$D$10,0,10*ROW('Water Data'!D11))),BX17="",ISNUMBER(OFFSET('Water Data'!$D$10,0,10*ROW('Water Data'!D11)))),OFFSET('Water Data'!$D$10,0,10*ROW('Water Data'!D11)),NA())))</f>
        <v>#N/A</v>
      </c>
      <c r="J17" s="133" t="e">
        <f ca="1">+IF(AND(ISNUMBER(OFFSET('Water Data'!$E$5,0,10*ROW('Water Data'!E11))),BY17="Yes"),100-OFFSET('Water Data'!$E$5,0,10*ROW('Water Data'!E11)),IF(AND(ISNUMBER(OFFSET('Water Data'!$E$5,0,10*ROW('Water Data'!E11))),BY17="No",ISNUMBER(OFFSET('Water Data'!$E$5,0,10*ROW('Water Data'!E11)))),CONCATENATE("[",ROUND(100-OFFSET('Water Data'!$E$5,0,10*ROW('Water Data'!E11)),0),"]"),IF(AND(ISNUMBER(OFFSET('Water Data'!$E$5,0,10*ROW('Water Data'!E11))),BY17="",ISNUMBER(OFFSET('Water Data'!$E$5,0,10*ROW('Water Data'!E11)))),100-OFFSET('Water Data'!$E$5,0,10*ROW('Water Data'!E11)),NA())))</f>
        <v>#N/A</v>
      </c>
      <c r="K17" s="133" t="e">
        <f ca="1">+IF(AND(ISNUMBER(OFFSET('Water Data'!$E$7,0,10*ROW('Water Data'!E11))),BZ17="Yes"),OFFSET('Water Data'!$E$7,0,10*ROW('Water Data'!E11)),IF(AND(ISNUMBER(OFFSET('Water Data'!$E$7,0,10*ROW('Water Data'!E11))),BZ17="No",ISNUMBER(OFFSET('Water Data'!$E$7,0,10*ROW('Water Data'!E11)))),CONCATENATE("[",ROUND(OFFSET('Water Data'!$E$7,0,10*ROW('Water Data'!E11)),0),"]"),IF(AND(ISNUMBER(OFFSET('Water Data'!$E$7,0,10*ROW('Water Data'!E11))),BZ17="",ISNUMBER(OFFSET('Water Data'!$E$7,0,10*ROW('Water Data'!E11)))),OFFSET('Water Data'!$E$7,0,10*ROW('Water Data'!E11)),NA())))</f>
        <v>#N/A</v>
      </c>
      <c r="L17" s="133" t="e">
        <f ca="1">+IF(AND(ISNUMBER(OFFSET('Water Data'!$E$10,0,10*ROW('Water Data'!E11))),CA17="Yes"),OFFSET('Water Data'!$E$10,0,10*ROW('Water Data'!E11)),IF(AND(ISNUMBER(OFFSET('Water Data'!$E$10,0,10*ROW('Water Data'!E11))),CA17="No",ISNUMBER(OFFSET('Water Data'!$E$10,0,10*ROW('Water Data'!E11)))),CONCATENATE("[",ROUND(OFFSET('Water Data'!$E$10,0,10*ROW('Water Data'!E11)),0),"]"),IF(AND(ISNUMBER(OFFSET('Water Data'!$E$10,0,10*ROW('Water Data'!E11))),CA17="",ISNUMBER(OFFSET('Water Data'!$E$10,0,10*ROW('Water Data'!E11)))),OFFSET('Water Data'!$E$10,0,10*ROW('Water Data'!E11)),NA())))</f>
        <v>#N/A</v>
      </c>
      <c r="M17" s="133" t="e">
        <f ca="1">+IF(AND(ISNUMBER(OFFSET('Water Data'!$F$5,0,10*ROW('Water Data'!F11))),CB17="Yes"),100-OFFSET('Water Data'!$F$5,0,10*ROW('Water Data'!F11)),IF(AND(ISNUMBER(OFFSET('Water Data'!$F$5,0,10*ROW('Water Data'!F11))),CB17="No",ISNUMBER(OFFSET('Water Data'!$F$5,0,10*ROW('Water Data'!F11)))),CONCATENATE("[",ROUND(100-OFFSET('Water Data'!$F$5,0,10*ROW('Water Data'!F11)),0),"]"),IF(AND(ISNUMBER(OFFSET('Water Data'!$F$5,0,10*ROW('Water Data'!F11))),CB17="",ISNUMBER(OFFSET('Water Data'!$F$5,0,10*ROW('Water Data'!F11)))),100-OFFSET('Water Data'!$F$5,0,10*ROW('Water Data'!F11)),NA())))</f>
        <v>#N/A</v>
      </c>
      <c r="N17" s="133" t="e">
        <f ca="1">+IF(AND(ISNUMBER(OFFSET('Water Data'!$F$7,0,10*ROW('Water Data'!F11))),CC17="Yes"),OFFSET('Water Data'!$F$7,0,10*ROW('Water Data'!F11)),IF(AND(ISNUMBER(OFFSET('Water Data'!$F$7,0,10*ROW('Water Data'!F11))),CC17="No",ISNUMBER(OFFSET('Water Data'!$F$7,0,10*ROW('Water Data'!F11)))),CONCATENATE("[",ROUND(OFFSET('Water Data'!$F$7,0,10*ROW('Water Data'!F11)),0),"]"),IF(AND(ISNUMBER(OFFSET('Water Data'!$F$7,0,10*ROW('Water Data'!F11))),CC17="",ISNUMBER(OFFSET('Water Data'!$F$7,0,10*ROW('Water Data'!F11)))),OFFSET('Water Data'!$F$7,0,10*ROW('Water Data'!F11)),NA())))</f>
        <v>#N/A</v>
      </c>
      <c r="O17" s="133" t="e">
        <f ca="1">+IF(AND(ISNUMBER(OFFSET('Water Data'!$F$10,0,10*ROW('Water Data'!F11))),CD17="Yes"),OFFSET('Water Data'!$F$10,0,10*ROW('Water Data'!F11)),IF(AND(ISNUMBER(OFFSET('Water Data'!$F$10,0,10*ROW('Water Data'!F11))),CD17="No",ISNUMBER(OFFSET('Water Data'!$F$10,0,10*ROW('Water Data'!F11)))),CONCATENATE("[",ROUND(OFFSET('Water Data'!$F$10,0,10*ROW('Water Data'!F11)),0),"]"),IF(AND(ISNUMBER(OFFSET('Water Data'!$F$10,0,10*ROW('Water Data'!F11))),CD17="",ISNUMBER(OFFSET('Water Data'!$F$10,0,10*ROW('Water Data'!F11)))),OFFSET('Water Data'!$F$10,0,10*ROW('Water Data'!F11)),NA())))</f>
        <v>#N/A</v>
      </c>
      <c r="P17" s="133" t="e">
        <f ca="1">+IF(AND(ISNUMBER(OFFSET('Water Data'!$G$5,0,10*ROW('Water Data'!G11))),CE17="Yes"),100-OFFSET('Water Data'!$G$5,0,10*ROW('Water Data'!G11)),IF(AND(ISNUMBER(OFFSET('Water Data'!$G$5,0,10*ROW('Water Data'!G11))),CE17="No",ISNUMBER(OFFSET('Water Data'!$G$5,0,10*ROW('Water Data'!G11)))),CONCATENATE("[",ROUND(100-OFFSET('Water Data'!$G$5,0,10*ROW('Water Data'!G11)),0),"]"),IF(AND(ISNUMBER(OFFSET('Water Data'!$G$5,0,10*ROW('Water Data'!G11))),CE17="",ISNUMBER(OFFSET('Water Data'!$G$5,0,10*ROW('Water Data'!G11)))),100-OFFSET('Water Data'!$G$5,0,10*ROW('Water Data'!G11)),NA())))</f>
        <v>#N/A</v>
      </c>
      <c r="Q17" s="133" t="str">
        <f ca="1">+IF(AND(ISNUMBER(OFFSET('Water Data'!$G$7,0,10*ROW('Water Data'!G11))),CF17="Yes"),OFFSET('Water Data'!$G$7,0,10*ROW('Water Data'!G11)),IF(AND(ISNUMBER(OFFSET('Water Data'!$G$7,0,10*ROW('Water Data'!G11))),CF17="No",ISNUMBER(OFFSET('Water Data'!$G$7,0,10*ROW('Water Data'!G11)))),CONCATENATE("[",ROUND(OFFSET('Water Data'!$G$7,0,10*ROW('Water Data'!G11)),0),"]"),IF(AND(ISNUMBER(OFFSET('Water Data'!$G$7,0,10*ROW('Water Data'!G11))),CF17="",ISNUMBER(OFFSET('Water Data'!$G$7,0,10*ROW('Water Data'!G11)))),OFFSET('Water Data'!$G$7,0,10*ROW('Water Data'!G11)),NA())))</f>
        <v>[37]</v>
      </c>
      <c r="R17" s="133" t="e">
        <f ca="1">+IF(AND(ISNUMBER(OFFSET('Water Data'!$G$10,0,10*ROW('Water Data'!G11))),CG17="Yes"),OFFSET('Water Data'!$G$10,0,10*ROW('Water Data'!G11)),IF(AND(ISNUMBER(OFFSET('Water Data'!$G$10,0,10*ROW('Water Data'!G11))),CG17="No",ISNUMBER(OFFSET('Water Data'!$G$10,0,10*ROW('Water Data'!G11)))),CONCATENATE("[",ROUND(OFFSET('Water Data'!$G$10,0,10*ROW('Water Data'!G11)),0),"]"),IF(AND(ISNUMBER(OFFSET('Water Data'!$G$10,0,10*ROW('Water Data'!G11))),CG17="",ISNUMBER(OFFSET('Water Data'!$G$10,0,10*ROW('Water Data'!G11)))),OFFSET('Water Data'!$G$10,0,10*ROW('Water Data'!G11)),NA())))</f>
        <v>#N/A</v>
      </c>
      <c r="S17" s="133" t="e">
        <f ca="1">+IF(AND(ISNUMBER(OFFSET('Water Data'!$H$5,0,10*ROW('Water Data'!H11))),CH17="Yes"),100-OFFSET('Water Data'!$H$5,0,10*ROW('Water Data'!H11)),IF(AND(ISNUMBER(OFFSET('Water Data'!$H$5,0,10*ROW('Water Data'!H11))),CH17="No",ISNUMBER(OFFSET('Water Data'!$H$5,0,10*ROW('Water Data'!H11)))),CONCATENATE("[",ROUND(100-OFFSET('Water Data'!$H$5,0,10*ROW('Water Data'!H11)),0),"]"),IF(AND(ISNUMBER(OFFSET('Water Data'!$H$5,0,10*ROW('Water Data'!H11))),CH17="",ISNUMBER(OFFSET('Water Data'!$H$5,0,10*ROW('Water Data'!H11)))),100-OFFSET('Water Data'!$H$5,0,10*ROW('Water Data'!H11)),NA())))</f>
        <v>#N/A</v>
      </c>
      <c r="T17" s="133" t="str">
        <f ca="1">+IF(AND(ISNUMBER(OFFSET('Water Data'!$H$7,0,10*ROW('Water Data'!H11))),CI17="Yes"),OFFSET('Water Data'!$H$7,0,10*ROW('Water Data'!H11)),IF(AND(ISNUMBER(OFFSET('Water Data'!$H$7,0,10*ROW('Water Data'!H11))),CI17="No",ISNUMBER(OFFSET('Water Data'!$H$7,0,10*ROW('Water Data'!H11)))),CONCATENATE("[",ROUND(OFFSET('Water Data'!$H$7,0,10*ROW('Water Data'!H11)),0),"]"),IF(AND(ISNUMBER(OFFSET('Water Data'!$H$7,0,10*ROW('Water Data'!H11))),CI17="",ISNUMBER(OFFSET('Water Data'!$H$7,0,10*ROW('Water Data'!H11)))),OFFSET('Water Data'!$H$7,0,10*ROW('Water Data'!H11)),NA())))</f>
        <v>[70]</v>
      </c>
      <c r="U17" s="133" t="e">
        <f ca="1">+IF(AND(ISNUMBER(OFFSET('Water Data'!$H$10,0,10*ROW('Water Data'!H11))),CJ17="Yes"),OFFSET('Water Data'!$H$10,0,10*ROW('Water Data'!H11)),IF(AND(ISNUMBER(OFFSET('Water Data'!$H$10,0,10*ROW('Water Data'!H11))),CJ17="No",ISNUMBER(OFFSET('Water Data'!$H$10,0,10*ROW('Water Data'!H11)))),CONCATENATE("[",ROUND(OFFSET('Water Data'!$H$10,0,10*ROW('Water Data'!H11)),0),"]"),IF(AND(ISNUMBER(OFFSET('Water Data'!$H$10,0,10*ROW('Water Data'!H11))),CJ17="",ISNUMBER(OFFSET('Water Data'!$H$10,0,10*ROW('Water Data'!H11)))),OFFSET('Water Data'!$H$10,0,10*ROW('Water Data'!H11)),NA())))</f>
        <v>#N/A</v>
      </c>
      <c r="V17" s="134" t="e">
        <f ca="1">+IF(AND(ISNUMBER(OFFSET('Sanitation Data'!$C$5,0,10*ROW('Sanitation Data'!C11))),CK17="Yes"),100-OFFSET('Sanitation Data'!$C$5,0,10*ROW('Sanitation Data'!C11)),IF(AND(ISNUMBER(OFFSET('Sanitation Data'!$C$5,0,10*ROW('Sanitation Data'!C11))),CK17="No",ISNUMBER(OFFSET('Sanitation Data'!$C$5,0,10*ROW('Sanitation Data'!C11)))),CONCATENATE("[",ROUND(100-OFFSET('Sanitation Data'!$C$5,0,10*ROW('Sanitation Data'!C11)),0),"]"),IF(AND(ISNUMBER(OFFSET('Sanitation Data'!$C$5,0,10*ROW('Sanitation Data'!C11))),CK17="",ISNUMBER(OFFSET('Sanitation Data'!$C$5,0,10*ROW('Sanitation Data'!C11)))),100-OFFSET('Sanitation Data'!$C$5,0,10*ROW('Sanitation Data'!C11)),NA())))</f>
        <v>#N/A</v>
      </c>
      <c r="W17" s="134" t="e">
        <f ca="1">+IF(AND(ISNUMBER(OFFSET('Sanitation Data'!$C$7,0,10*ROW('Sanitation Data'!C11))),CL17="Yes"),OFFSET('Sanitation Data'!$C$7,0,10*ROW('Sanitation Data'!C11)),IF(AND(ISNUMBER(OFFSET('Sanitation Data'!$C$7,0,10*ROW('Sanitation Data'!C11))),CL17="No",ISNUMBER(OFFSET('Sanitation Data'!$C$7,0,10*ROW('Sanitation Data'!C11)))),CONCATENATE("[",ROUND(OFFSET('Sanitation Data'!$C$7,0,10*ROW('Sanitation Data'!C11)),0),"]"),IF(AND(ISNUMBER(OFFSET('Sanitation Data'!$C$7,0,10*ROW('Sanitation Data'!C11))),CL17="",ISNUMBER(OFFSET('Sanitation Data'!$C$7,0,10*ROW('Sanitation Data'!C11)))),OFFSET('Sanitation Data'!$C$7,0,10*ROW('Sanitation Data'!C11)),NA())))</f>
        <v>#N/A</v>
      </c>
      <c r="X17" s="134" t="e">
        <f ca="1">+IF(AND(ISNUMBER(OFFSET('Sanitation Data'!$C$11,0,10*ROW('Sanitation Data'!C11))),CM17="Yes"),OFFSET('Sanitation Data'!$C$11,0,10*ROW('Sanitation Data'!C11)),IF(AND(ISNUMBER(OFFSET('Sanitation Data'!$C$11,0,10*ROW('Sanitation Data'!C11))),CM17="No",ISNUMBER(OFFSET('Sanitation Data'!$C$11,0,10*ROW('Sanitation Data'!C11)))),CONCATENATE("[",ROUND(OFFSET('Sanitation Data'!$C$11,0,10*ROW('Sanitation Data'!C11)),0),"]"),IF(AND(ISNUMBER(OFFSET('Sanitation Data'!$C$11,0,10*ROW('Sanitation Data'!C11))),CM17="",ISNUMBER(OFFSET('Sanitation Data'!$C$11,0,10*ROW('Sanitation Data'!C11)))),OFFSET('Sanitation Data'!$C$11,0,10*ROW('Sanitation Data'!C11)),NA())))</f>
        <v>#N/A</v>
      </c>
      <c r="Y17" s="134" t="e">
        <f ca="1">+IF(AND(ISNUMBER(OFFSET('Sanitation Data'!$C$12,0,10*ROW('Sanitation Data'!C11))),CN17="Yes"),OFFSET('Sanitation Data'!$C$12,0,10*ROW('Sanitation Data'!C11)),IF(AND(ISNUMBER(OFFSET('Sanitation Data'!$C$12,0,10*ROW('Sanitation Data'!C11))),CN17="No",ISNUMBER(OFFSET('Sanitation Data'!$C$12,0,10*ROW('Sanitation Data'!C11)))),CONCATENATE("[",ROUND(OFFSET('Sanitation Data'!$C$12,0,10*ROW('Sanitation Data'!C11)),0),"]"),IF(AND(ISNUMBER(OFFSET('Sanitation Data'!$C$12,0,10*ROW('Sanitation Data'!C11))),CN17="",ISNUMBER(OFFSET('Sanitation Data'!$C$12,0,10*ROW('Sanitation Data'!C11)))),OFFSET('Sanitation Data'!$C$12,0,10*ROW('Sanitation Data'!C11)),NA())))</f>
        <v>#N/A</v>
      </c>
      <c r="Z17" s="134" t="e">
        <f ca="1">+IF(AND(ISNUMBER(OFFSET('Sanitation Data'!$C$13,0,10*ROW('Sanitation Data'!C11))),CO17="Yes"),OFFSET('Sanitation Data'!$C$13,0,10*ROW('Sanitation Data'!C11)),IF(AND(ISNUMBER(OFFSET('Sanitation Data'!$C$13,0,10*ROW('Sanitation Data'!C11))),CO17="No",ISNUMBER(OFFSET('Sanitation Data'!$C$13,0,10*ROW('Sanitation Data'!C11)))),CONCATENATE("[",ROUND(OFFSET('Sanitation Data'!$C$13,0,10*ROW('Sanitation Data'!C11)),0),"]"),IF(AND(ISNUMBER(OFFSET('Sanitation Data'!$C$13,0,10*ROW('Sanitation Data'!C11))),CO17="",ISNUMBER(OFFSET('Sanitation Data'!$C$13,0,10*ROW('Sanitation Data'!C11)))),OFFSET('Sanitation Data'!$C$13,0,10*ROW('Sanitation Data'!C11)),NA())))</f>
        <v>#N/A</v>
      </c>
      <c r="AA17" s="134" t="e">
        <f ca="1">+IF(AND(ISNUMBER(OFFSET('Sanitation Data'!$D$5,0,10*ROW('Sanitation Data'!D11))),CP17="Yes"),100-OFFSET('Sanitation Data'!$D$5,0,10*ROW('Sanitation Data'!D11)),IF(AND(ISNUMBER(OFFSET('Sanitation Data'!$D$5,0,10*ROW('Sanitation Data'!D11))),CP17="No",ISNUMBER(OFFSET('Sanitation Data'!$D$5,0,10*ROW('Sanitation Data'!D11)))),CONCATENATE("[",ROUND(100-OFFSET('Sanitation Data'!$D$5,0,10*ROW('Sanitation Data'!D11)),0),"]"),IF(AND(ISNUMBER(OFFSET('Sanitation Data'!$D$5,0,10*ROW('Sanitation Data'!D11))),CP17="",ISNUMBER(OFFSET('Sanitation Data'!$D$5,0,10*ROW('Sanitation Data'!D11)))),100-OFFSET('Sanitation Data'!$D$5,0,10*ROW('Sanitation Data'!D11)),NA())))</f>
        <v>#N/A</v>
      </c>
      <c r="AB17" s="134" t="e">
        <f ca="1">+IF(AND(ISNUMBER(OFFSET('Sanitation Data'!$D$7,0,10*ROW('Sanitation Data'!D11))),CQ17="Yes"),OFFSET('Sanitation Data'!$D$7,0,10*ROW('Sanitation Data'!G11)),IF(AND(ISNUMBER(OFFSET('Sanitation Data'!$D$7,0,10*ROW('Sanitation Data'!D11))),CQ17="No",ISNUMBER(OFFSET('Sanitation Data'!$D$7,0,10*ROW('Sanitation Data'!D11)))),CONCATENATE("[",ROUND(OFFSET('Sanitation Data'!$D$7,0,10*ROW('Sanitation Data'!D11)),0),"]"),IF(AND(ISNUMBER(OFFSET('Sanitation Data'!$D$7,0,10*ROW('Sanitation Data'!D11))),CQ17="",ISNUMBER(OFFSET('Sanitation Data'!$D$7,0,10*ROW('Sanitation Data'!D11)))),OFFSET('Sanitation Data'!$D$7,0,10*ROW('Sanitation Data'!D11)),NA())))</f>
        <v>#N/A</v>
      </c>
      <c r="AC17" s="134" t="e">
        <f ca="1">+IF(AND(ISNUMBER(OFFSET('Sanitation Data'!$D$11,0,10*ROW('Sanitation Data'!D11))),CR17="Yes"),OFFSET('Sanitation Data'!$D$11,0,10*ROW('Sanitation Data'!D11)),IF(AND(ISNUMBER(OFFSET('Sanitation Data'!$D$11,0,10*ROW('Sanitation Data'!D11))),CR17="No",ISNUMBER(OFFSET('Sanitation Data'!$D$11,0,10*ROW('Sanitation Data'!D11)))),CONCATENATE("[",ROUND(OFFSET('Sanitation Data'!$D$11,0,10*ROW('Sanitation Data'!D11)),0),"]"),IF(AND(ISNUMBER(OFFSET('Sanitation Data'!$D$11,0,10*ROW('Sanitation Data'!D11))),CR17="",ISNUMBER(OFFSET('Sanitation Data'!$D$11,0,10*ROW('Sanitation Data'!D11)))),OFFSET('Sanitation Data'!$D$11,0,10*ROW('Sanitation Data'!D11)),NA())))</f>
        <v>#N/A</v>
      </c>
      <c r="AD17" s="134" t="e">
        <f ca="1">+IF(AND(ISNUMBER(OFFSET('Sanitation Data'!$D$12,0,10*ROW('Sanitation Data'!D11))),CS17="Yes"),OFFSET('Sanitation Data'!$D$12,0,10*ROW('Sanitation Data'!D11)),IF(AND(ISNUMBER(OFFSET('Sanitation Data'!$D$12,0,10*ROW('Sanitation Data'!D11))),CS17="No",ISNUMBER(OFFSET('Sanitation Data'!$D$12,0,10*ROW('Sanitation Data'!D11)))),CONCATENATE("[",ROUND(OFFSET('Sanitation Data'!$D$12,0,10*ROW('Sanitation Data'!D11)),0),"]"),IF(AND(ISNUMBER(OFFSET('Sanitation Data'!$D$12,0,10*ROW('Sanitation Data'!D11))),CS17="",ISNUMBER(OFFSET('Sanitation Data'!$D$12,0,10*ROW('Sanitation Data'!D11)))),OFFSET('Sanitation Data'!$D$12,0,10*ROW('Sanitation Data'!D11)),NA())))</f>
        <v>#N/A</v>
      </c>
      <c r="AE17" s="134" t="e">
        <f ca="1">+IF(AND(ISNUMBER(OFFSET('Sanitation Data'!$D$13,0,10*ROW('Sanitation Data'!D11))),CT17="Yes"),OFFSET('Sanitation Data'!$D$13,0,10*ROW('Sanitation Data'!D11)),IF(AND(ISNUMBER(OFFSET('Sanitation Data'!$D$13,0,10*ROW('Sanitation Data'!D11))),CT17="No",ISNUMBER(OFFSET('Sanitation Data'!$D$13,0,10*ROW('Sanitation Data'!D11)))),CONCATENATE("[",ROUND(OFFSET('Sanitation Data'!$D$13,0,10*ROW('Sanitation Data'!D11)),0),"]"),IF(AND(ISNUMBER(OFFSET('Sanitation Data'!$D$13,0,10*ROW('Sanitation Data'!D11))),CT17="",ISNUMBER(OFFSET('Sanitation Data'!$D$13,0,10*ROW('Sanitation Data'!D11)))),OFFSET('Sanitation Data'!$D$13,0,10*ROW('Sanitation Data'!D11)),NA())))</f>
        <v>#N/A</v>
      </c>
      <c r="AF17" s="134" t="e">
        <f ca="1">+IF(AND(ISNUMBER(OFFSET('Sanitation Data'!$E$5,0,10*ROW('Sanitation Data'!E11))),CU17="Yes"),100-OFFSET('Sanitation Data'!$E$5,0,10*ROW('Sanitation Data'!E11)),IF(AND(ISNUMBER(OFFSET('Sanitation Data'!$E$5,0,10*ROW('Sanitation Data'!E11))),CU17="No",ISNUMBER(OFFSET('Sanitation Data'!$E$5,0,10*ROW('Sanitation Data'!E11)))),CONCATENATE("[",ROUND(100-OFFSET('Sanitation Data'!$E$5,0,10*ROW('Sanitation Data'!E11)),0),"]"),IF(AND(ISNUMBER(OFFSET('Sanitation Data'!$E$5,0,10*ROW('Sanitation Data'!E11))),CU17="",ISNUMBER(OFFSET('Sanitation Data'!$E$5,0,10*ROW('Sanitation Data'!E11)))),100-OFFSET('Sanitation Data'!$E$5,0,10*ROW('Sanitation Data'!E11)),NA())))</f>
        <v>#N/A</v>
      </c>
      <c r="AG17" s="134" t="e">
        <f ca="1">+IF(AND(ISNUMBER(OFFSET('Sanitation Data'!$E$7,0,10*ROW('Sanitation Data'!E11))),CV17="Yes"),OFFSET('Sanitation Data'!$E$7,0,10*ROW('Sanitation Data'!E11)),IF(AND(ISNUMBER(OFFSET('Sanitation Data'!$E$7,0,10*ROW('Sanitation Data'!E11))),CV17="No",ISNUMBER(OFFSET('Sanitation Data'!$E$7,0,10*ROW('Sanitation Data'!E11)))),CONCATENATE("[",ROUND(OFFSET('Sanitation Data'!$E$7,0,10*ROW('Sanitation Data'!E11)),0),"]"),IF(AND(ISNUMBER(OFFSET('Sanitation Data'!$E$7,0,10*ROW('Sanitation Data'!E11))),CV17="",ISNUMBER(OFFSET('Sanitation Data'!$E$7,0,10*ROW('Sanitation Data'!E11)))),OFFSET('Sanitation Data'!$E$7,0,10*ROW('Sanitation Data'!E11)),NA())))</f>
        <v>#N/A</v>
      </c>
      <c r="AH17" s="134" t="e">
        <f ca="1">+IF(AND(ISNUMBER(OFFSET('Sanitation Data'!$E$11,0,10*ROW('Sanitation Data'!E11))),CW17="Yes"),OFFSET('Sanitation Data'!$E$11,0,10*ROW('Sanitation Data'!E11)),IF(AND(ISNUMBER(OFFSET('Sanitation Data'!$E$11,0,10*ROW('Sanitation Data'!E11))),CW17="No",ISNUMBER(OFFSET('Sanitation Data'!$E$11,0,10*ROW('Sanitation Data'!E11)))),CONCATENATE("[",ROUND(OFFSET('Sanitation Data'!$E$11,0,10*ROW('Sanitation Data'!E11)),0),"]"),IF(AND(ISNUMBER(OFFSET('Sanitation Data'!$E$11,0,10*ROW('Sanitation Data'!E11))),CW17="",ISNUMBER(OFFSET('Sanitation Data'!$E$11,0,10*ROW('Sanitation Data'!E11)))),OFFSET('Sanitation Data'!$E$11,0,10*ROW('Sanitation Data'!E11)),NA())))</f>
        <v>#N/A</v>
      </c>
      <c r="AI17" s="134" t="e">
        <f ca="1">+IF(AND(ISNUMBER(OFFSET('Sanitation Data'!$E$12,0,10*ROW('Sanitation Data'!E11))),CX17="Yes"),OFFSET('Sanitation Data'!$E$12,0,10*ROW('Sanitation Data'!E11)),IF(AND(ISNUMBER(OFFSET('Sanitation Data'!$E$12,0,10*ROW('Sanitation Data'!E11))),CX17="No",ISNUMBER(OFFSET('Sanitation Data'!$E$12,0,10*ROW('Sanitation Data'!E11)))),CONCATENATE("[",ROUND(OFFSET('Sanitation Data'!$E$12,0,10*ROW('Sanitation Data'!E11)),0),"]"),IF(AND(ISNUMBER(OFFSET('Sanitation Data'!$E$12,0,10*ROW('Sanitation Data'!E11))),CX17="",ISNUMBER(OFFSET('Sanitation Data'!$E$12,0,10*ROW('Sanitation Data'!E11)))),OFFSET('Sanitation Data'!$E$12,0,10*ROW('Sanitation Data'!E11)),NA())))</f>
        <v>#N/A</v>
      </c>
      <c r="AJ17" s="134" t="e">
        <f ca="1">+IF(AND(ISNUMBER(OFFSET('Sanitation Data'!$E$13,0,10*ROW('Sanitation Data'!E11))),CY17="Yes"),OFFSET('Sanitation Data'!$E$13,0,10*ROW('Sanitation Data'!E11)),IF(AND(ISNUMBER(OFFSET('Sanitation Data'!$E$13,0,10*ROW('Sanitation Data'!E11))),CY17="No",ISNUMBER(OFFSET('Sanitation Data'!$E$13,0,10*ROW('Sanitation Data'!E11)))),CONCATENATE("[",ROUND(OFFSET('Sanitation Data'!$E$13,0,10*ROW('Sanitation Data'!E11)),0),"]"),IF(AND(ISNUMBER(OFFSET('Sanitation Data'!$E$13,0,10*ROW('Sanitation Data'!E11))),CY17="",ISNUMBER(OFFSET('Sanitation Data'!$E$13,0,10*ROW('Sanitation Data'!E11)))),OFFSET('Sanitation Data'!$E$13,0,10*ROW('Sanitation Data'!E11)),NA())))</f>
        <v>#N/A</v>
      </c>
      <c r="AK17" s="134" t="e">
        <f ca="1">+IF(AND(ISNUMBER(OFFSET('Sanitation Data'!$F$5,0,10*ROW('Sanitation Data'!F11))),CZ17="Yes"),100-OFFSET('Sanitation Data'!$F$5,0,10*ROW('Sanitation Data'!F11)),IF(AND(ISNUMBER(OFFSET('Sanitation Data'!$F$5,0,10*ROW('Sanitation Data'!F11))),CZ17="No",ISNUMBER(OFFSET('Sanitation Data'!$F$5,0,10*ROW('Sanitation Data'!F11)))),CONCATENATE("[",ROUND(100-OFFSET('Sanitation Data'!$F$5,0,10*ROW('Sanitation Data'!F11)),0),"]"),IF(AND(ISNUMBER(OFFSET('Sanitation Data'!$F$5,0,10*ROW('Sanitation Data'!F11))),CZ17="",ISNUMBER(OFFSET('Sanitation Data'!$F$5,0,10*ROW('Sanitation Data'!F11)))),100-OFFSET('Sanitation Data'!$F$5,0,10*ROW('Sanitation Data'!F11)),NA())))</f>
        <v>#N/A</v>
      </c>
      <c r="AL17" s="134" t="e">
        <f ca="1">+IF(AND(ISNUMBER(OFFSET('Sanitation Data'!$F$7,0,10*ROW('Sanitation Data'!F11))),DA17="Yes"),OFFSET('Sanitation Data'!$F$7,0,10*ROW('Sanitation Data'!F11)),IF(AND(ISNUMBER(OFFSET('Sanitation Data'!$F$7,0,10*ROW('Sanitation Data'!F11))),DA17="No",ISNUMBER(OFFSET('Sanitation Data'!$F$7,0,10*ROW('Sanitation Data'!F11)))),CONCATENATE("[",ROUND(OFFSET('Sanitation Data'!$F$7,0,10*ROW('Sanitation Data'!F11)),0),"]"),IF(AND(ISNUMBER(OFFSET('Sanitation Data'!$F$7,0,10*ROW('Sanitation Data'!F11))),DA17="",ISNUMBER(OFFSET('Sanitation Data'!$F$7,0,10*ROW('Sanitation Data'!F11)))),OFFSET('Sanitation Data'!$F$7,0,10*ROW('Sanitation Data'!F11)),NA())))</f>
        <v>#N/A</v>
      </c>
      <c r="AM17" s="134" t="e">
        <f ca="1">+IF(AND(ISNUMBER(OFFSET('Sanitation Data'!$F$11,0,10*ROW('Sanitation Data'!F11))),DB17="Yes"),OFFSET('Sanitation Data'!$F$11,0,10*ROW('Sanitation Data'!F11)),IF(AND(ISNUMBER(OFFSET('Sanitation Data'!$F$11,0,10*ROW('Sanitation Data'!F11))),DB17="No",ISNUMBER(OFFSET('Sanitation Data'!$F$11,0,10*ROW('Sanitation Data'!F11)))),CONCATENATE("[",ROUND(OFFSET('Sanitation Data'!$F$11,0,10*ROW('Sanitation Data'!F11)),0),"]"),IF(AND(ISNUMBER(OFFSET('Sanitation Data'!$F$11,0,10*ROW('Sanitation Data'!F11))),DB17="",ISNUMBER(OFFSET('Sanitation Data'!$F$11,0,10*ROW('Sanitation Data'!F11)))),OFFSET('Sanitation Data'!$F$11,0,10*ROW('Sanitation Data'!F11)),NA())))</f>
        <v>#N/A</v>
      </c>
      <c r="AN17" s="134" t="e">
        <f ca="1">+IF(AND(ISNUMBER(OFFSET('Sanitation Data'!$F$12,0,10*ROW('Sanitation Data'!F11))),DC17="Yes"),OFFSET('Sanitation Data'!$F$12,0,10*ROW('Sanitation Data'!F11)),IF(AND(ISNUMBER(OFFSET('Sanitation Data'!$F$12,0,10*ROW('Sanitation Data'!F11))),DC17="No",ISNUMBER(OFFSET('Sanitation Data'!$F$12,0,10*ROW('Sanitation Data'!F11)))),CONCATENATE("[",ROUND(OFFSET('Sanitation Data'!$F$12,0,10*ROW('Sanitation Data'!F11)),0),"]"),IF(AND(ISNUMBER(OFFSET('Sanitation Data'!$F$12,0,10*ROW('Sanitation Data'!F11))),DC17="",ISNUMBER(OFFSET('Sanitation Data'!$F$12,0,10*ROW('Sanitation Data'!F11)))),OFFSET('Sanitation Data'!$F$12,0,10*ROW('Sanitation Data'!F11)),NA())))</f>
        <v>#N/A</v>
      </c>
      <c r="AO17" s="134" t="e">
        <f ca="1">+IF(AND(ISNUMBER(OFFSET('Sanitation Data'!$F$13,0,10*ROW('Sanitation Data'!F11))),DD17="Yes"),OFFSET('Sanitation Data'!$F$13,0,10*ROW('Sanitation Data'!F11)),IF(AND(ISNUMBER(OFFSET('Sanitation Data'!$F$13,0,10*ROW('Sanitation Data'!F11))),DD17="No",ISNUMBER(OFFSET('Sanitation Data'!$F$13,0,10*ROW('Sanitation Data'!F11)))),CONCATENATE("[",ROUND(OFFSET('Sanitation Data'!$F$13,0,10*ROW('Sanitation Data'!F11)),0),"]"),IF(AND(ISNUMBER(OFFSET('Sanitation Data'!$F$13,0,10*ROW('Sanitation Data'!F11))),DD17="",ISNUMBER(OFFSET('Sanitation Data'!$F$13,0,10*ROW('Sanitation Data'!F11)))),OFFSET('Sanitation Data'!$F$13,0,10*ROW('Sanitation Data'!F11)),NA())))</f>
        <v>#N/A</v>
      </c>
      <c r="AP17" s="134" t="e">
        <f ca="1">+IF(AND(ISNUMBER(OFFSET('Sanitation Data'!$G$5,0,10*ROW('Sanitation Data'!G11))),DE17="Yes"),100-OFFSET('Sanitation Data'!$G$5,0,10*ROW('Sanitation Data'!G11)),IF(AND(ISNUMBER(OFFSET('Sanitation Data'!$G$5,0,10*ROW('Sanitation Data'!G11))),DE17="No",ISNUMBER(OFFSET('Sanitation Data'!$G$5,0,10*ROW('Sanitation Data'!G11)))),CONCATENATE("[",ROUND(100-OFFSET('Sanitation Data'!$G$5,0,10*ROW('Sanitation Data'!G11)),0),"]"),IF(AND(ISNUMBER(OFFSET('Sanitation Data'!$G$5,0,10*ROW('Sanitation Data'!G11))),DE17="",ISNUMBER(OFFSET('Sanitation Data'!$G$5,0,10*ROW('Sanitation Data'!G11)))),100-OFFSET('Sanitation Data'!$G$5,0,10*ROW('Sanitation Data'!G11)),NA())))</f>
        <v>#N/A</v>
      </c>
      <c r="AQ17" s="134" t="e">
        <f ca="1">+IF(AND(ISNUMBER(OFFSET('Sanitation Data'!$G$7,0,10*ROW('Sanitation Data'!G11))),DF17="Yes"),OFFSET('Sanitation Data'!$G$7,0,10*ROW('Sanitation Data'!G11)),IF(AND(ISNUMBER(OFFSET('Sanitation Data'!$G$7,0,10*ROW('Sanitation Data'!G11))),DF17="No",ISNUMBER(OFFSET('Sanitation Data'!$G$7,0,10*ROW('Sanitation Data'!G11)))),CONCATENATE("[",ROUND(OFFSET('Sanitation Data'!$G$7,0,10*ROW('Sanitation Data'!G11)),0),"]"),IF(AND(ISNUMBER(OFFSET('Sanitation Data'!$G$7,0,10*ROW('Sanitation Data'!G11))),DF17="",ISNUMBER(OFFSET('Sanitation Data'!$G$7,0,10*ROW('Sanitation Data'!G11)))),OFFSET('Sanitation Data'!$G$7,0,10*ROW('Sanitation Data'!G11)),NA())))</f>
        <v>#N/A</v>
      </c>
      <c r="AR17" s="134" t="e">
        <f ca="1">+IF(AND(ISNUMBER(OFFSET('Sanitation Data'!$G$11,0,10*ROW('Sanitation Data'!G11))),DG17="Yes"),OFFSET('Sanitation Data'!$G$11,0,10*ROW('Sanitation Data'!G11)),IF(AND(ISNUMBER(OFFSET('Sanitation Data'!$G$11,0,10*ROW('Sanitation Data'!G11))),DG17="No",ISNUMBER(OFFSET('Sanitation Data'!$G$11,0,10*ROW('Sanitation Data'!G11)))),CONCATENATE("[",ROUND(OFFSET('Sanitation Data'!$G$11,0,10*ROW('Sanitation Data'!G11)),0),"]"),IF(AND(ISNUMBER(OFFSET('Sanitation Data'!$G$11,0,10*ROW('Sanitation Data'!G11))),DG17="",ISNUMBER(OFFSET('Sanitation Data'!$G$11,0,10*ROW('Sanitation Data'!G11)))),OFFSET('Sanitation Data'!$G$11,0,10*ROW('Sanitation Data'!G11)),NA())))</f>
        <v>#N/A</v>
      </c>
      <c r="AS17" s="134" t="e">
        <f ca="1">+IF(AND(ISNUMBER(OFFSET('Sanitation Data'!$G$12,0,10*ROW('Sanitation Data'!G11))),DH17="Yes"),OFFSET('Sanitation Data'!$G$12,0,10*ROW('Sanitation Data'!G11)),IF(AND(ISNUMBER(OFFSET('Sanitation Data'!$G$12,0,10*ROW('Sanitation Data'!G11))),DH17="No",ISNUMBER(OFFSET('Sanitation Data'!$G$12,0,10*ROW('Sanitation Data'!G11)))),CONCATENATE("[",ROUND(OFFSET('Sanitation Data'!$G$12,0,10*ROW('Sanitation Data'!G11)),0),"]"),IF(AND(ISNUMBER(OFFSET('Sanitation Data'!$G$12,0,10*ROW('Sanitation Data'!G11))),DH17="",ISNUMBER(OFFSET('Sanitation Data'!$G$12,0,10*ROW('Sanitation Data'!G11)))),OFFSET('Sanitation Data'!$G$12,0,10*ROW('Sanitation Data'!G11)),NA())))</f>
        <v>#N/A</v>
      </c>
      <c r="AT17" s="134" t="e">
        <f ca="1">+IF(AND(ISNUMBER(OFFSET('Sanitation Data'!$G$13,0,10*ROW('Sanitation Data'!G11))),DI17="Yes"),OFFSET('Sanitation Data'!$G$13,0,10*ROW('Sanitation Data'!G11)),IF(AND(ISNUMBER(OFFSET('Sanitation Data'!$G$13,0,10*ROW('Sanitation Data'!G11))),DI17="No",ISNUMBER(OFFSET('Sanitation Data'!$G$13,0,10*ROW('Sanitation Data'!G11)))),CONCATENATE("[",ROUND(OFFSET('Sanitation Data'!$G$13,0,10*ROW('Sanitation Data'!G11)),0),"]"),IF(AND(ISNUMBER(OFFSET('Sanitation Data'!$G$13,0,10*ROW('Sanitation Data'!G11))),DI17="",ISNUMBER(OFFSET('Sanitation Data'!$G$13,0,10*ROW('Sanitation Data'!G11)))),OFFSET('Sanitation Data'!$G$13,0,10*ROW('Sanitation Data'!G11)),NA())))</f>
        <v>#N/A</v>
      </c>
      <c r="AU17" s="134" t="e">
        <f ca="1">+IF(AND(ISNUMBER(OFFSET('Sanitation Data'!$H$5,0,10*ROW('Sanitation Data'!H11))),DJ17="Yes"),100-OFFSET('Sanitation Data'!$H$5,0,10*ROW('Sanitation Data'!H11)),IF(AND(ISNUMBER(OFFSET('Sanitation Data'!$H$5,0,10*ROW('Sanitation Data'!H11))),DJ17="No",ISNUMBER(OFFSET('Sanitation Data'!$H$5,0,10*ROW('Sanitation Data'!H11)))),CONCATENATE("[",ROUND(100-OFFSET('Sanitation Data'!$H$5,0,10*ROW('Sanitation Data'!H11)),0),"]"),IF(AND(ISNUMBER(OFFSET('Sanitation Data'!$H$5,0,10*ROW('Sanitation Data'!H11))),DJ17="",ISNUMBER(OFFSET('Sanitation Data'!$H$5,0,10*ROW('Sanitation Data'!H11)))),100-OFFSET('Sanitation Data'!$H$5,0,10*ROW('Sanitation Data'!H11)),NA())))</f>
        <v>#N/A</v>
      </c>
      <c r="AV17" s="134" t="e">
        <f ca="1">+IF(AND(ISNUMBER(OFFSET('Sanitation Data'!$H$7,0,10*ROW('Sanitation Data'!H11))),DK17="Yes"),OFFSET('Sanitation Data'!$H$7,0,10*ROW('Sanitation Data'!H11)),IF(AND(ISNUMBER(OFFSET('Sanitation Data'!$H$7,0,10*ROW('Sanitation Data'!H11))),DK17="No",ISNUMBER(OFFSET('Sanitation Data'!$H$7,0,10*ROW('Sanitation Data'!H11)))),CONCATENATE("[",ROUND(OFFSET('Sanitation Data'!$H$7,0,10*ROW('Sanitation Data'!H11)),0),"]"),IF(AND(ISNUMBER(OFFSET('Sanitation Data'!$H$7,0,10*ROW('Sanitation Data'!H11))),DK17="",ISNUMBER(OFFSET('Sanitation Data'!$H$7,0,10*ROW('Sanitation Data'!H11)))),OFFSET('Sanitation Data'!$H$7,0,10*ROW('Sanitation Data'!H11)),NA())))</f>
        <v>#N/A</v>
      </c>
      <c r="AW17" s="134" t="e">
        <f ca="1">+IF(AND(ISNUMBER(OFFSET('Sanitation Data'!$H$11,0,10*ROW('Sanitation Data'!H11))),DL17="Yes"),OFFSET('Sanitation Data'!$H$11,0,10*ROW('Sanitation Data'!H11)),IF(AND(ISNUMBER(OFFSET('Sanitation Data'!$H$11,0,10*ROW('Sanitation Data'!H11))),DL17="No",ISNUMBER(OFFSET('Sanitation Data'!$H$11,0,10*ROW('Sanitation Data'!H11)))),CONCATENATE("[",ROUND(OFFSET('Sanitation Data'!$H$11,0,10*ROW('Sanitation Data'!H11)),0),"]"),IF(AND(ISNUMBER(OFFSET('Sanitation Data'!$H$11,0,10*ROW('Sanitation Data'!H11))),DL17="",ISNUMBER(OFFSET('Sanitation Data'!$H$11,0,10*ROW('Sanitation Data'!H11)))),OFFSET('Sanitation Data'!$H$11,0,10*ROW('Sanitation Data'!H11)),NA())))</f>
        <v>#N/A</v>
      </c>
      <c r="AX17" s="134" t="e">
        <f ca="1">+IF(AND(ISNUMBER(OFFSET('Sanitation Data'!$H$12,0,10*ROW('Sanitation Data'!H11))),DM17="Yes"),OFFSET('Sanitation Data'!$H$12,0,10*ROW('Sanitation Data'!H11)),IF(AND(ISNUMBER(OFFSET('Sanitation Data'!$H$12,0,10*ROW('Sanitation Data'!H11))),DM17="No",ISNUMBER(OFFSET('Sanitation Data'!$H$12,0,10*ROW('Sanitation Data'!H11)))),CONCATENATE("[",ROUND(OFFSET('Sanitation Data'!$H$12,0,10*ROW('Sanitation Data'!H11)),0),"]"),IF(AND(ISNUMBER(OFFSET('Sanitation Data'!$H$12,0,10*ROW('Sanitation Data'!H11))),DM17="",ISNUMBER(OFFSET('Sanitation Data'!$H$12,0,10*ROW('Sanitation Data'!H11)))),OFFSET('Sanitation Data'!$H$12,0,10*ROW('Sanitation Data'!H11)),NA())))</f>
        <v>#N/A</v>
      </c>
      <c r="AY17" s="134" t="e">
        <f ca="1">+IF(AND(ISNUMBER(OFFSET('Sanitation Data'!$H$13,0,10*ROW('Sanitation Data'!H11))),DN17="Yes"),OFFSET('Sanitation Data'!$H$13,0,10*ROW('Sanitation Data'!H11)),IF(AND(ISNUMBER(OFFSET('Sanitation Data'!$H$13,0,10*ROW('Sanitation Data'!H11))),DN17="No",ISNUMBER(OFFSET('Sanitation Data'!$H$13,0,10*ROW('Sanitation Data'!H11)))),CONCATENATE("[",ROUND(OFFSET('Sanitation Data'!$H$13,0,10*ROW('Sanitation Data'!H11)),0),"]"),IF(AND(ISNUMBER(OFFSET('Sanitation Data'!$H$13,0,10*ROW('Sanitation Data'!H11))),DN17="",ISNUMBER(OFFSET('Sanitation Data'!$H$13,0,10*ROW('Sanitation Data'!H11)))),OFFSET('Sanitation Data'!$H$13,0,10*ROW('Sanitation Data'!H11)),NA())))</f>
        <v>#N/A</v>
      </c>
      <c r="AZ17" s="135" t="e">
        <f ca="1">+IF(AND(ISNUMBER(OFFSET('Hygiene Data'!$C$6,0,10*ROW('Hygiene Data'!C11))),DO17="Yes"),OFFSET('Hygiene Data'!$C$6,0,10*ROW('Hygiene Data'!C11)),IF(AND(ISNUMBER(OFFSET('Hygiene Data'!$C$6,0,10*ROW('Hygiene Data'!C11))),DO17="No",ISNUMBER(OFFSET('Hygiene Data'!$C$6,0,10*ROW('Hygiene Data'!C11)))),CONCATENATE("[",ROUND(OFFSET('Hygiene Data'!$C$6,0,10*ROW('Hygiene Data'!C11)),0),"]"),IF(AND(ISNUMBER(OFFSET('Hygiene Data'!$C$6,0,10*ROW('Hygiene Data'!C11))),DO17="",ISNUMBER(OFFSET('Hygiene Data'!$C$6,0,10*ROW('Hygiene Data'!C11)))),OFFSET('Hygiene Data'!$C$6,0,10*ROW('Hygiene Data'!C11)),NA())))</f>
        <v>#N/A</v>
      </c>
      <c r="BA17" s="135" t="e">
        <f ca="1">+IF(AND(ISNUMBER(OFFSET('Hygiene Data'!$C$8,0,10*ROW('Hygiene Data'!C11))),DP17="Yes"),OFFSET('Hygiene Data'!$C$8,0,10*ROW('Hygiene Data'!C11)),IF(AND(ISNUMBER(OFFSET('Hygiene Data'!$C$8,0,10*ROW('Hygiene Data'!C11))),DP17="No",ISNUMBER(OFFSET('Hygiene Data'!$C$8,0,10*ROW('Hygiene Data'!C11)))),CONCATENATE("[",ROUND(OFFSET('Hygiene Data'!$C$8,0,10*ROW('Hygiene Data'!C11)),0),"]"),IF(AND(ISNUMBER(OFFSET('Hygiene Data'!$C$8,0,10*ROW('Hygiene Data'!C11))),DP17="",ISNUMBER(OFFSET('Hygiene Data'!$C$8,0,10*ROW('Hygiene Data'!C11)))),OFFSET('Hygiene Data'!$C$8,0,10*ROW('Hygiene Data'!C11)),NA())))</f>
        <v>#N/A</v>
      </c>
      <c r="BB17" s="135" t="e">
        <f ca="1">+IF(AND(ISNUMBER(OFFSET('Hygiene Data'!$C$10,0,10*ROW('Hygiene Data'!C11))),DQ17="Yes"),OFFSET('Hygiene Data'!$C$10,0,10*ROW('Hygiene Data'!C11)),IF(AND(ISNUMBER(OFFSET('Hygiene Data'!$C$10,0,10*ROW('Hygiene Data'!C11))),DQ17="No",ISNUMBER(OFFSET('Hygiene Data'!$C$10,0,10*ROW('Hygiene Data'!C11)))),CONCATENATE("[",ROUND(OFFSET('Hygiene Data'!$C$10,0,10*ROW('Hygiene Data'!C11)),0),"]"),IF(AND(ISNUMBER(OFFSET('Hygiene Data'!$C$10,0,10*ROW('Hygiene Data'!C11))),DQ17="",ISNUMBER(OFFSET('Hygiene Data'!$C$10,0,10*ROW('Hygiene Data'!C11)))),OFFSET('Hygiene Data'!$C$10,0,10*ROW('Hygiene Data'!C11)),NA())))</f>
        <v>#N/A</v>
      </c>
      <c r="BC17" s="135" t="e">
        <f ca="1">+IF(AND(ISNUMBER(OFFSET('Hygiene Data'!$D$6,0,10*ROW('Hygiene Data'!D11))),DR17="Yes"),OFFSET('Hygiene Data'!$D$6,0,10*ROW('Hygiene Data'!D11)),IF(AND(ISNUMBER(OFFSET('Hygiene Data'!$D$6,0,10*ROW('Hygiene Data'!D11))),DR17="No",ISNUMBER(OFFSET('Hygiene Data'!$D$6,0,10*ROW('Hygiene Data'!D11)))),CONCATENATE("[",ROUND(OFFSET('Hygiene Data'!$D$6,0,10*ROW('Hygiene Data'!D11)),0),"]"),IF(AND(ISNUMBER(OFFSET('Hygiene Data'!$D$6,0,10*ROW('Hygiene Data'!D11))),DR17="",ISNUMBER(OFFSET('Hygiene Data'!$D$6,0,10*ROW('Hygiene Data'!D11)))),OFFSET('Hygiene Data'!$D$6,0,10*ROW('Hygiene Data'!D11)),NA())))</f>
        <v>#N/A</v>
      </c>
      <c r="BD17" s="135" t="e">
        <f ca="1">+IF(AND(ISNUMBER(OFFSET('Hygiene Data'!$D$8,0,10*ROW('Hygiene Data'!D11))),DS17="Yes"),OFFSET('Hygiene Data'!$D$8,0,10*ROW('Hygiene Data'!D11)),IF(AND(ISNUMBER(OFFSET('Hygiene Data'!$D$8,0,10*ROW('Hygiene Data'!D11))),DS17="No",ISNUMBER(OFFSET('Hygiene Data'!$D$8,0,10*ROW('Hygiene Data'!D11)))),CONCATENATE("[",ROUND(OFFSET('Hygiene Data'!$D$8,0,10*ROW('Hygiene Data'!D11)),0),"]"),IF(AND(ISNUMBER(OFFSET('Hygiene Data'!$D$8,0,10*ROW('Hygiene Data'!D11))),DS17="",ISNUMBER(OFFSET('Hygiene Data'!$D$8,0,10*ROW('Hygiene Data'!D11)))),OFFSET('Hygiene Data'!$D$8,0,10*ROW('Hygiene Data'!D11)),NA())))</f>
        <v>#N/A</v>
      </c>
      <c r="BE17" s="135" t="e">
        <f ca="1">+IF(AND(ISNUMBER(OFFSET('Hygiene Data'!$D$10,0,10*ROW('Hygiene Data'!D11))),DT17="Yes"),OFFSET('Hygiene Data'!$D$10,0,10*ROW('Hygiene Data'!D11)),IF(AND(ISNUMBER(OFFSET('Hygiene Data'!$D$10,0,10*ROW('Hygiene Data'!D11))),DT17="No",ISNUMBER(OFFSET('Hygiene Data'!$D$10,0,10*ROW('Hygiene Data'!D11)))),CONCATENATE("[",ROUND(OFFSET('Hygiene Data'!$D$10,0,10*ROW('Hygiene Data'!D11)),0),"]"),IF(AND(ISNUMBER(OFFSET('Hygiene Data'!$D$10,0,10*ROW('Hygiene Data'!D11))),DT17="",ISNUMBER(OFFSET('Hygiene Data'!$D$10,0,10*ROW('Hygiene Data'!D11)))),OFFSET('Hygiene Data'!$D$10,0,10*ROW('Hygiene Data'!D11)),NA())))</f>
        <v>#N/A</v>
      </c>
      <c r="BF17" s="135" t="e">
        <f ca="1">+IF(AND(ISNUMBER(OFFSET('Hygiene Data'!$E$6,0,10*ROW('Hygiene Data'!E11))),DU17="Yes"),OFFSET('Hygiene Data'!$E$6,0,10*ROW('Hygiene Data'!E11)),IF(AND(ISNUMBER(OFFSET('Hygiene Data'!$E$6,0,10*ROW('Hygiene Data'!E11))),DU17="No",ISNUMBER(OFFSET('Hygiene Data'!$E$6,0,10*ROW('Hygiene Data'!E11)))),CONCATENATE("[",ROUND(OFFSET('Hygiene Data'!$E$6,0,10*ROW('Hygiene Data'!E11)),0),"]"),IF(AND(ISNUMBER(OFFSET('Hygiene Data'!$E$6,0,10*ROW('Hygiene Data'!E11))),DU17="",ISNUMBER(OFFSET('Hygiene Data'!$E$6,0,10*ROW('Hygiene Data'!E11)))),OFFSET('Hygiene Data'!$E$6,0,10*ROW('Hygiene Data'!E11)),NA())))</f>
        <v>#N/A</v>
      </c>
      <c r="BG17" s="135" t="e">
        <f ca="1">+IF(AND(ISNUMBER(OFFSET('Hygiene Data'!$E$8,0,10*ROW('Hygiene Data'!E11))),DV17="Yes"),OFFSET('Hygiene Data'!$E$8,0,10*ROW('Hygiene Data'!E11)),IF(AND(ISNUMBER(OFFSET('Hygiene Data'!$E$8,0,10*ROW('Hygiene Data'!E11))),DV17="No",ISNUMBER(OFFSET('Hygiene Data'!$E$8,0,10*ROW('Hygiene Data'!E11)))),CONCATENATE("[",ROUND(OFFSET('Hygiene Data'!$E$8,0,10*ROW('Hygiene Data'!E11)),0),"]"),IF(AND(ISNUMBER(OFFSET('Hygiene Data'!$E$8,0,10*ROW('Hygiene Data'!E11))),DV17="",ISNUMBER(OFFSET('Hygiene Data'!$E$8,0,10*ROW('Hygiene Data'!E11)))),OFFSET('Hygiene Data'!$E$8,0,10*ROW('Hygiene Data'!E11)),NA())))</f>
        <v>#N/A</v>
      </c>
      <c r="BH17" s="135" t="e">
        <f ca="1">+IF(AND(ISNUMBER(OFFSET('Hygiene Data'!$E$10,0,10*ROW('Hygiene Data'!E11))),DW17="Yes"),OFFSET('Hygiene Data'!$E$10,0,10*ROW('Hygiene Data'!E11)),IF(AND(ISNUMBER(OFFSET('Hygiene Data'!$E$10,0,10*ROW('Hygiene Data'!E11))),DW17="No",ISNUMBER(OFFSET('Hygiene Data'!$E$10,0,10*ROW('Hygiene Data'!E11)))),CONCATENATE("[",ROUND(OFFSET('Hygiene Data'!$E$10,0,10*ROW('Hygiene Data'!E11)),0),"]"),IF(AND(ISNUMBER(OFFSET('Hygiene Data'!$E$10,0,10*ROW('Hygiene Data'!E11))),DW17="",ISNUMBER(OFFSET('Hygiene Data'!$E$10,0,10*ROW('Hygiene Data'!E11)))),OFFSET('Hygiene Data'!$E$10,0,10*ROW('Hygiene Data'!E11)),NA())))</f>
        <v>#N/A</v>
      </c>
      <c r="BI17" s="135" t="e">
        <f ca="1">+IF(AND(ISNUMBER(OFFSET('Hygiene Data'!$F$6,0,10*ROW('Hygiene Data'!F11))),DX17="Yes"),OFFSET('Hygiene Data'!$F$6,0,10*ROW('Hygiene Data'!F11)),IF(AND(ISNUMBER(OFFSET('Hygiene Data'!$F$6,0,10*ROW('Hygiene Data'!F11))),DX17="No",ISNUMBER(OFFSET('Hygiene Data'!$F$6,0,10*ROW('Hygiene Data'!F11)))),CONCATENATE("[",ROUND(OFFSET('Hygiene Data'!$F$6,0,10*ROW('Hygiene Data'!F11)),0),"]"),IF(AND(ISNUMBER(OFFSET('Hygiene Data'!$F$6,0,10*ROW('Hygiene Data'!F11))),DX17="",ISNUMBER(OFFSET('Hygiene Data'!$F$6,0,10*ROW('Hygiene Data'!F11)))),OFFSET('Hygiene Data'!$F$6,0,10*ROW('Hygiene Data'!F11)),NA())))</f>
        <v>#N/A</v>
      </c>
      <c r="BJ17" s="135" t="e">
        <f ca="1">+IF(AND(ISNUMBER(OFFSET('Hygiene Data'!$F$8,0,10*ROW('Hygiene Data'!F11))),DY17="Yes"),OFFSET('Hygiene Data'!$F$8,0,10*ROW('Hygiene Data'!F11)),IF(AND(ISNUMBER(OFFSET('Hygiene Data'!$F$8,0,10*ROW('Hygiene Data'!F11))),DY17="No",ISNUMBER(OFFSET('Hygiene Data'!$F$8,0,10*ROW('Hygiene Data'!F11)))),CONCATENATE("[",ROUND(OFFSET('Hygiene Data'!$F$8,0,10*ROW('Hygiene Data'!F11)),0),"]"),IF(AND(ISNUMBER(OFFSET('Hygiene Data'!$F$8,0,10*ROW('Hygiene Data'!F11))),DY17="",ISNUMBER(OFFSET('Hygiene Data'!$F$8,0,10*ROW('Hygiene Data'!F11)))),OFFSET('Hygiene Data'!$F$8,0,10*ROW('Hygiene Data'!F11)),NA())))</f>
        <v>#N/A</v>
      </c>
      <c r="BK17" s="135" t="e">
        <f ca="1">+IF(AND(ISNUMBER(OFFSET('Hygiene Data'!$F$10,0,10*ROW('Hygiene Data'!F11))),DZ17="Yes"),OFFSET('Hygiene Data'!$F$10,0,10*ROW('Hygiene Data'!F11)),IF(AND(ISNUMBER(OFFSET('Hygiene Data'!$F$10,0,10*ROW('Hygiene Data'!F11))),DZ17="No",ISNUMBER(OFFSET('Hygiene Data'!$F$10,0,10*ROW('Hygiene Data'!F11)))),CONCATENATE("[",ROUND(OFFSET('Hygiene Data'!$F$10,0,10*ROW('Hygiene Data'!F11)),0),"]"),IF(AND(ISNUMBER(OFFSET('Hygiene Data'!$F$10,0,10*ROW('Hygiene Data'!F11))),DZ17="",ISNUMBER(OFFSET('Hygiene Data'!$F$10,0,10*ROW('Hygiene Data'!F11)))),OFFSET('Hygiene Data'!$F$10,0,10*ROW('Hygiene Data'!F11)),NA())))</f>
        <v>#N/A</v>
      </c>
      <c r="BL17" s="135" t="e">
        <f ca="1">+IF(AND(ISNUMBER(OFFSET('Hygiene Data'!$G$6,0,10*ROW('Hygiene Data'!G11))),EA17="Yes"),OFFSET('Hygiene Data'!$G$6,0,10*ROW('Hygiene Data'!G11)),IF(AND(ISNUMBER(OFFSET('Hygiene Data'!$G$6,0,10*ROW('Hygiene Data'!G11))),EA17="No",ISNUMBER(OFFSET('Hygiene Data'!$G$6,0,10*ROW('Hygiene Data'!G11)))),CONCATENATE("[",ROUND(OFFSET('Hygiene Data'!$G$6,0,10*ROW('Hygiene Data'!G11)),0),"]"),IF(AND(ISNUMBER(OFFSET('Hygiene Data'!$G$6,0,10*ROW('Hygiene Data'!G11))),EA17="",ISNUMBER(OFFSET('Hygiene Data'!$G$6,0,10*ROW('Hygiene Data'!G11)))),OFFSET('Hygiene Data'!$G$6,0,10*ROW('Hygiene Data'!G11)),NA())))</f>
        <v>#N/A</v>
      </c>
      <c r="BM17" s="135" t="e">
        <f ca="1">+IF(AND(ISNUMBER(OFFSET('Hygiene Data'!$G$8,0,10*ROW('Hygiene Data'!G11))),EB17="Yes"),OFFSET('Hygiene Data'!$G$8,0,10*ROW('Hygiene Data'!G11)),IF(AND(ISNUMBER(OFFSET('Hygiene Data'!$G$8,0,10*ROW('Hygiene Data'!G11))),EB17="No",ISNUMBER(OFFSET('Hygiene Data'!$G$8,0,10*ROW('Hygiene Data'!G11)))),CONCATENATE("[",ROUND(OFFSET('Hygiene Data'!$G$8,0,10*ROW('Hygiene Data'!G11)),0),"]"),IF(AND(ISNUMBER(OFFSET('Hygiene Data'!$G$8,0,10*ROW('Hygiene Data'!G11))),EB17="",ISNUMBER(OFFSET('Hygiene Data'!$G$8,0,10*ROW('Hygiene Data'!G11)))),OFFSET('Hygiene Data'!$G$8,0,10*ROW('Hygiene Data'!G11)),NA())))</f>
        <v>#N/A</v>
      </c>
      <c r="BN17" s="135" t="e">
        <f ca="1">+IF(AND(ISNUMBER(OFFSET('Hygiene Data'!$G$10,0,10*ROW('Hygiene Data'!G11))),EC17="Yes"),OFFSET('Hygiene Data'!$G$10,0,10*ROW('Hygiene Data'!G11)),IF(AND(ISNUMBER(OFFSET('Hygiene Data'!$G$10,0,10*ROW('Hygiene Data'!G11))),EC17="No",ISNUMBER(OFFSET('Hygiene Data'!$G$10,0,10*ROW('Hygiene Data'!G11)))),CONCATENATE("[",ROUND(OFFSET('Hygiene Data'!$G$10,0,10*ROW('Hygiene Data'!G11)),0),"]"),IF(AND(ISNUMBER(OFFSET('Hygiene Data'!$G$10,0,10*ROW('Hygiene Data'!G11))),EC17="",ISNUMBER(OFFSET('Hygiene Data'!$G$10,0,10*ROW('Hygiene Data'!G11)))),OFFSET('Hygiene Data'!$G$10,0,10*ROW('Hygiene Data'!G11)),NA())))</f>
        <v>#N/A</v>
      </c>
      <c r="BO17" s="135" t="e">
        <f ca="1">+IF(AND(ISNUMBER(OFFSET('Hygiene Data'!$H$6,0,10*ROW('Hygiene Data'!H11))),ED17="Yes"),OFFSET('Hygiene Data'!$H$6,0,10*ROW('Hygiene Data'!H11)),IF(AND(ISNUMBER(OFFSET('Hygiene Data'!$H$6,0,10*ROW('Hygiene Data'!H11))),ED17="No",ISNUMBER(OFFSET('Hygiene Data'!$H$6,0,10*ROW('Hygiene Data'!H11)))),CONCATENATE("[",ROUND(OFFSET('Hygiene Data'!$H$6,0,10*ROW('Hygiene Data'!H11)),0),"]"),IF(AND(ISNUMBER(OFFSET('Hygiene Data'!$H$6,0,10*ROW('Hygiene Data'!H11))),ED17="",ISNUMBER(OFFSET('Hygiene Data'!$H$6,0,10*ROW('Hygiene Data'!H11)))),OFFSET('Hygiene Data'!$H$6,0,10*ROW('Hygiene Data'!H11)),NA())))</f>
        <v>#N/A</v>
      </c>
      <c r="BP17" s="135" t="e">
        <f ca="1">+IF(AND(ISNUMBER(OFFSET('Hygiene Data'!$H$8,0,10*ROW('Hygiene Data'!H11))),EE17="Yes"),OFFSET('Hygiene Data'!$H$8,0,10*ROW('Hygiene Data'!H11)),IF(AND(ISNUMBER(OFFSET('Hygiene Data'!$H$8,0,10*ROW('Hygiene Data'!H11))),EE17="No",ISNUMBER(OFFSET('Hygiene Data'!$H$8,0,10*ROW('Hygiene Data'!H11)))),CONCATENATE("[",ROUND(OFFSET('Hygiene Data'!$H$8,0,10*ROW('Hygiene Data'!H11)),0),"]"),IF(AND(ISNUMBER(OFFSET('Hygiene Data'!$H$8,0,10*ROW('Hygiene Data'!H11))),EE17="",ISNUMBER(OFFSET('Hygiene Data'!$H$8,0,10*ROW('Hygiene Data'!H11)))),OFFSET('Hygiene Data'!$H$8,0,10*ROW('Hygiene Data'!H11)),NA())))</f>
        <v>#N/A</v>
      </c>
      <c r="BQ17" s="135" t="e">
        <f ca="1">+IF(AND(ISNUMBER(OFFSET('Hygiene Data'!$H$10,0,10*ROW('Hygiene Data'!H11))),EF17="Yes"),OFFSET('Hygiene Data'!$H$10,0,10*ROW('Hygiene Data'!H11)),IF(AND(ISNUMBER(OFFSET('Hygiene Data'!$H$10,0,10*ROW('Hygiene Data'!H11))),EF17="No",ISNUMBER(OFFSET('Hygiene Data'!$H$10,0,10*ROW('Hygiene Data'!H11)))),CONCATENATE("[",ROUND(OFFSET('Hygiene Data'!$H$10,0,10*ROW('Hygiene Data'!H11)),0),"]"),IF(AND(ISNUMBER(OFFSET('Hygiene Data'!$H$10,0,10*ROW('Hygiene Data'!H11))),EF17="",ISNUMBER(OFFSET('Hygiene Data'!$H$10,0,10*ROW('Hygiene Data'!H11)))),OFFSET('Hygiene Data'!$H$10,0,10*ROW('Hygiene Data'!H11)),NA())))</f>
        <v>#N/A</v>
      </c>
      <c r="BS17" s="34" t="str">
        <f ca="1">+IF(OFFSET('Water Data'!$C$28,0,10*ROW('Water Data'!C11))="","",OFFSET('Water Data'!$C$28,0,10*ROW('Water Data'!C11)))</f>
        <v/>
      </c>
      <c r="BT17" s="34" t="str">
        <f ca="1">+IF(OFFSET('Water Data'!$C$29,0,10*ROW('Water Data'!C11))="","",OFFSET('Water Data'!$C$29,0,10*ROW('Water Data'!C11)))</f>
        <v>No</v>
      </c>
      <c r="BU17" s="34" t="str">
        <f ca="1">+IF(OFFSET('Water Data'!$C$30,0,10*ROW('Water Data'!C11))="","",OFFSET('Water Data'!$C$30,0,10*ROW('Water Data'!C11)))</f>
        <v/>
      </c>
      <c r="BV17" s="34" t="str">
        <f ca="1">+IF(OFFSET('Water Data'!$D$28,0,10*ROW('Water Data'!D11))="","",OFFSET('Water Data'!$D$28,0,10*ROW('Water Data'!D11)))</f>
        <v/>
      </c>
      <c r="BW17" s="34" t="str">
        <f ca="1">+IF(OFFSET('Water Data'!$D$29,0,10*ROW('Water Data'!D11))="","",OFFSET('Water Data'!$D$29,0,10*ROW('Water Data'!D11)))</f>
        <v/>
      </c>
      <c r="BX17" s="34" t="str">
        <f ca="1">+IF(OFFSET('Water Data'!$D$30,0,10*ROW('Water Data'!D11))="","",OFFSET('Water Data'!$D$30,0,10*ROW('Water Data'!D11)))</f>
        <v/>
      </c>
      <c r="BY17" s="34" t="str">
        <f ca="1">+IF(OFFSET('Water Data'!$E$28,0,10*ROW('Water Data'!E11))="","",OFFSET('Water Data'!$E$28,0,10*ROW('Water Data'!E11)))</f>
        <v/>
      </c>
      <c r="BZ17" s="34" t="str">
        <f ca="1">+IF(OFFSET('Water Data'!$E$29,0,10*ROW('Water Data'!E11))="","",OFFSET('Water Data'!$E$29,0,10*ROW('Water Data'!E11)))</f>
        <v/>
      </c>
      <c r="CA17" s="34" t="str">
        <f ca="1">+IF(OFFSET('Water Data'!$E$30,0,10*ROW('Water Data'!E11))="","",OFFSET('Water Data'!$E$30,0,10*ROW('Water Data'!E11)))</f>
        <v/>
      </c>
      <c r="CB17" s="34" t="str">
        <f ca="1">+IF(OFFSET('Water Data'!$F$28,0,10*ROW('Water Data'!F11))="","",OFFSET('Water Data'!$F$28,0,10*ROW('Water Data'!F11)))</f>
        <v/>
      </c>
      <c r="CC17" s="34" t="str">
        <f ca="1">+IF(OFFSET('Water Data'!$F$29,0,10*ROW('Water Data'!F11))="","",OFFSET('Water Data'!$F$29,0,10*ROW('Water Data'!F11)))</f>
        <v/>
      </c>
      <c r="CD17" s="34" t="str">
        <f ca="1">+IF(OFFSET('Water Data'!$F$30,0,10*ROW('Water Data'!F11))="","",OFFSET('Water Data'!$F$30,0,10*ROW('Water Data'!F11)))</f>
        <v/>
      </c>
      <c r="CE17" s="34" t="str">
        <f ca="1">+IF(OFFSET('Water Data'!$G$28,0,10*ROW('Water Data'!G11))="","",OFFSET('Water Data'!$G$28,0,10*ROW('Water Data'!G11)))</f>
        <v/>
      </c>
      <c r="CF17" s="34" t="str">
        <f ca="1">+IF(OFFSET('Water Data'!$G$29,0,10*ROW('Water Data'!G11))="","",OFFSET('Water Data'!$G$29,0,10*ROW('Water Data'!G11)))</f>
        <v>No</v>
      </c>
      <c r="CG17" s="34" t="str">
        <f ca="1">+IF(OFFSET('Water Data'!$G$30,0,10*ROW('Water Data'!G11))="","",OFFSET('Water Data'!$G$30,0,10*ROW('Water Data'!G11)))</f>
        <v/>
      </c>
      <c r="CH17" s="34" t="str">
        <f ca="1">+IF(OFFSET('Water Data'!$H$28,0,10*ROW('Water Data'!H11))="","",OFFSET('Water Data'!$H$28,0,10*ROW('Water Data'!H11)))</f>
        <v/>
      </c>
      <c r="CI17" s="34" t="str">
        <f ca="1">+IF(OFFSET('Water Data'!$H$29,0,10*ROW('Water Data'!H11))="","",OFFSET('Water Data'!$H$29,0,10*ROW('Water Data'!H11)))</f>
        <v>No</v>
      </c>
      <c r="CJ17" s="34" t="str">
        <f ca="1">+IF(OFFSET('Water Data'!$H$30,0,10*ROW('Water Data'!H11))="","",OFFSET('Water Data'!$H$30,0,10*ROW('Water Data'!H11)))</f>
        <v/>
      </c>
      <c r="CK17" s="34" t="str">
        <f ca="1">+IF(OFFSET('Sanitation Data'!$C$29,0,10*ROW('Sanitation Data'!C11))="","",OFFSET('Sanitation Data'!$C$29,0,10*ROW('Sanitation Data'!C11)))</f>
        <v/>
      </c>
      <c r="CL17" s="34" t="str">
        <f ca="1">+IF(OFFSET('Sanitation Data'!$C$30,0,10*ROW('Sanitation Data'!C11))="","",OFFSET('Sanitation Data'!$C$30,0,10*ROW('Sanitation Data'!C11)))</f>
        <v/>
      </c>
      <c r="CM17" s="34" t="str">
        <f ca="1">+IF(OFFSET('Sanitation Data'!$C$31,0,10*ROW('Sanitation Data'!C11))="","",OFFSET('Sanitation Data'!$C$31,0,10*ROW('Sanitation Data'!C11)))</f>
        <v/>
      </c>
      <c r="CN17" s="34" t="str">
        <f ca="1">+IF(OFFSET('Sanitation Data'!$C$32,0,10*ROW('Sanitation Data'!C11))="","",OFFSET('Sanitation Data'!$C$32,0,10*ROW('Sanitation Data'!C11)))</f>
        <v/>
      </c>
      <c r="CO17" s="34" t="str">
        <f ca="1">+IF(OFFSET('Sanitation Data'!$C$33,0,10*ROW('Sanitation Data'!C11))="","",OFFSET('Sanitation Data'!$C$33,0,10*ROW('Sanitation Data'!C11)))</f>
        <v/>
      </c>
      <c r="CP17" s="34" t="str">
        <f ca="1">+IF(OFFSET('Sanitation Data'!$D$29,0,10*ROW('Sanitation Data'!D11))="","",OFFSET('Sanitation Data'!$D$29,0,10*ROW('Sanitation Data'!D11)))</f>
        <v/>
      </c>
      <c r="CQ17" s="34" t="str">
        <f ca="1">+IF(OFFSET('Sanitation Data'!$D$30,0,10*ROW('Sanitation Data'!D11))="","",OFFSET('Sanitation Data'!$D$30,0,10*ROW('Sanitation Data'!D11)))</f>
        <v/>
      </c>
      <c r="CR17" s="34" t="str">
        <f ca="1">+IF(OFFSET('Sanitation Data'!$D$31,0,10*ROW('Sanitation Data'!D11))="","",OFFSET('Sanitation Data'!$D$31,0,10*ROW('Sanitation Data'!D11)))</f>
        <v/>
      </c>
      <c r="CS17" s="34" t="str">
        <f ca="1">+IF(OFFSET('Sanitation Data'!$D$32,0,10*ROW('Sanitation Data'!D11))="","",OFFSET('Sanitation Data'!$D$32,0,10*ROW('Sanitation Data'!D11)))</f>
        <v/>
      </c>
      <c r="CT17" s="34" t="str">
        <f ca="1">+IF(OFFSET('Sanitation Data'!$D$33,0,10*ROW('Sanitation Data'!D11))="","",OFFSET('Sanitation Data'!$D$33,0,10*ROW('Sanitation Data'!D11)))</f>
        <v/>
      </c>
      <c r="CU17" s="34" t="str">
        <f ca="1">+IF(OFFSET('Sanitation Data'!$E$29,0,10*ROW('Sanitation Data'!E11))="","",OFFSET('Sanitation Data'!$E$29,0,10*ROW('Sanitation Data'!E11)))</f>
        <v/>
      </c>
      <c r="CV17" s="34" t="str">
        <f ca="1">+IF(OFFSET('Sanitation Data'!$E$30,0,10*ROW('Sanitation Data'!E11))="","",OFFSET('Sanitation Data'!$E$30,0,10*ROW('Sanitation Data'!E11)))</f>
        <v/>
      </c>
      <c r="CW17" s="34" t="str">
        <f ca="1">+IF(OFFSET('Sanitation Data'!$E$31,0,10*ROW('Sanitation Data'!E11))="","",OFFSET('Sanitation Data'!$E$31,0,10*ROW('Sanitation Data'!E11)))</f>
        <v/>
      </c>
      <c r="CX17" s="34" t="str">
        <f ca="1">+IF(OFFSET('Sanitation Data'!$E$32,0,10*ROW('Sanitation Data'!E11))="","",OFFSET('Sanitation Data'!$E$32,0,10*ROW('Sanitation Data'!E11)))</f>
        <v/>
      </c>
      <c r="CY17" s="34" t="str">
        <f ca="1">+IF(OFFSET('Sanitation Data'!$E$33,0,10*ROW('Sanitation Data'!E11))="","",OFFSET('Sanitation Data'!$E$33,0,10*ROW('Sanitation Data'!E11)))</f>
        <v/>
      </c>
      <c r="CZ17" s="34" t="str">
        <f ca="1">+IF(OFFSET('Sanitation Data'!$F$29,0,10*ROW('Sanitation Data'!F11))="","",OFFSET('Sanitation Data'!$F$29,0,10*ROW('Sanitation Data'!F11)))</f>
        <v/>
      </c>
      <c r="DA17" s="34" t="str">
        <f ca="1">+IF(OFFSET('Sanitation Data'!$F$30,0,10*ROW('Sanitation Data'!F11))="","",OFFSET('Sanitation Data'!$F$30,0,10*ROW('Sanitation Data'!F11)))</f>
        <v/>
      </c>
      <c r="DB17" s="34" t="str">
        <f ca="1">+IF(OFFSET('Sanitation Data'!$F$31,0,10*ROW('Sanitation Data'!F11))="","",OFFSET('Sanitation Data'!$F$31,0,10*ROW('Sanitation Data'!F11)))</f>
        <v/>
      </c>
      <c r="DC17" s="34" t="str">
        <f ca="1">+IF(OFFSET('Sanitation Data'!$F$32,0,10*ROW('Sanitation Data'!F11))="","",OFFSET('Sanitation Data'!$F$32,0,10*ROW('Sanitation Data'!F11)))</f>
        <v/>
      </c>
      <c r="DD17" s="34" t="str">
        <f ca="1">+IF(OFFSET('Sanitation Data'!$F$33,0,10*ROW('Sanitation Data'!F11))="","",OFFSET('Sanitation Data'!$F$33,0,10*ROW('Sanitation Data'!F11)))</f>
        <v/>
      </c>
      <c r="DE17" s="34" t="str">
        <f ca="1">+IF(OFFSET('Sanitation Data'!$G$29,0,10*ROW('Sanitation Data'!G11))="","",OFFSET('Sanitation Data'!$G$29,0,10*ROW('Sanitation Data'!G11)))</f>
        <v/>
      </c>
      <c r="DF17" s="34" t="str">
        <f ca="1">+IF(OFFSET('Sanitation Data'!$G$30,0,10*ROW('Sanitation Data'!G11))="","",OFFSET('Sanitation Data'!$G$30,0,10*ROW('Sanitation Data'!G11)))</f>
        <v/>
      </c>
      <c r="DG17" s="34" t="str">
        <f ca="1">+IF(OFFSET('Sanitation Data'!$G$31,0,10*ROW('Sanitation Data'!G11))="","",OFFSET('Sanitation Data'!$G$31,0,10*ROW('Sanitation Data'!G11)))</f>
        <v/>
      </c>
      <c r="DH17" s="34" t="str">
        <f ca="1">+IF(OFFSET('Sanitation Data'!$G$32,0,10*ROW('Sanitation Data'!G11))="","",OFFSET('Sanitation Data'!$G$32,0,10*ROW('Sanitation Data'!G11)))</f>
        <v/>
      </c>
      <c r="DI17" s="34" t="str">
        <f ca="1">+IF(OFFSET('Sanitation Data'!$G$33,0,10*ROW('Sanitation Data'!G11))="","",OFFSET('Sanitation Data'!$G$33,0,10*ROW('Sanitation Data'!G11)))</f>
        <v/>
      </c>
      <c r="DJ17" s="34" t="str">
        <f ca="1">+IF(OFFSET('Sanitation Data'!$H$29,0,10*ROW('Sanitation Data'!H11))="","",OFFSET('Sanitation Data'!$H$29,0,10*ROW('Sanitation Data'!H11)))</f>
        <v/>
      </c>
      <c r="DK17" s="34" t="str">
        <f ca="1">+IF(OFFSET('Sanitation Data'!$H$30,0,10*ROW('Sanitation Data'!H11))="","",OFFSET('Sanitation Data'!$H$30,0,10*ROW('Sanitation Data'!H11)))</f>
        <v/>
      </c>
      <c r="DL17" s="34" t="str">
        <f ca="1">+IF(OFFSET('Sanitation Data'!$H$31,0,10*ROW('Sanitation Data'!H11))="","",OFFSET('Sanitation Data'!$H$31,0,10*ROW('Sanitation Data'!H11)))</f>
        <v/>
      </c>
      <c r="DM17" s="34" t="str">
        <f ca="1">+IF(OFFSET('Sanitation Data'!$H$32,0,10*ROW('Sanitation Data'!H11))="","",OFFSET('Sanitation Data'!$H$32,0,10*ROW('Sanitation Data'!H11)))</f>
        <v/>
      </c>
      <c r="DN17" s="34" t="str">
        <f ca="1">+IF(OFFSET('Sanitation Data'!$H$33,0,10*ROW('Sanitation Data'!H11))="","",OFFSET('Sanitation Data'!$H$33,0,10*ROW('Sanitation Data'!H11)))</f>
        <v/>
      </c>
      <c r="DO17" s="34" t="str">
        <f ca="1">+IF(OFFSET('Hygiene Data'!$C$12,0,10*ROW('Hygiene Data'!C11))="","",OFFSET('Hygiene Data'!$C$12,0,10*ROW('Hygiene Data'!C11)))</f>
        <v/>
      </c>
      <c r="DP17" s="34" t="str">
        <f ca="1">+IF(OFFSET('Hygiene Data'!$C$13,0,10*ROW('Hygiene Data'!C11))="","",OFFSET('Hygiene Data'!$C$13,0,10*ROW('Hygiene Data'!C11)))</f>
        <v/>
      </c>
      <c r="DQ17" s="34" t="str">
        <f ca="1">+IF(OFFSET('Hygiene Data'!$C$14,0,10*ROW('Hygiene Data'!C11))="","",OFFSET('Hygiene Data'!$C$14,0,10*ROW('Hygiene Data'!C11)))</f>
        <v/>
      </c>
      <c r="DR17" s="34" t="str">
        <f ca="1">+IF(OFFSET('Hygiene Data'!$D$12,0,10*ROW('Hygiene Data'!D11))="","",OFFSET('Hygiene Data'!$D$12,0,10*ROW('Hygiene Data'!D11)))</f>
        <v/>
      </c>
      <c r="DS17" s="34" t="str">
        <f ca="1">+IF(OFFSET('Hygiene Data'!$D$13,0,10*ROW('Hygiene Data'!D11))="","",OFFSET('Hygiene Data'!$D$13,0,10*ROW('Hygiene Data'!D11)))</f>
        <v/>
      </c>
      <c r="DT17" s="34" t="str">
        <f ca="1">+IF(OFFSET('Hygiene Data'!$D$14,0,10*ROW('Hygiene Data'!D11))="","",OFFSET('Hygiene Data'!$D$14,0,10*ROW('Hygiene Data'!D11)))</f>
        <v/>
      </c>
      <c r="DU17" s="34" t="str">
        <f ca="1">+IF(OFFSET('Hygiene Data'!$E$12,0,10*ROW('Hygiene Data'!E11))="","",OFFSET('Hygiene Data'!$E$12,0,10*ROW('Hygiene Data'!E11)))</f>
        <v/>
      </c>
      <c r="DV17" s="34" t="str">
        <f ca="1">+IF(OFFSET('Hygiene Data'!$E$13,0,10*ROW('Hygiene Data'!E11))="","",OFFSET('Hygiene Data'!$E$13,0,10*ROW('Hygiene Data'!E11)))</f>
        <v/>
      </c>
      <c r="DW17" s="34" t="str">
        <f ca="1">+IF(OFFSET('Hygiene Data'!$E$14,0,10*ROW('Hygiene Data'!E11))="","",OFFSET('Hygiene Data'!$E$14,0,10*ROW('Hygiene Data'!E11)))</f>
        <v/>
      </c>
      <c r="DX17" s="34" t="str">
        <f ca="1">+IF(OFFSET('Hygiene Data'!$F$12,0,10*ROW('Hygiene Data'!F11))="","",OFFSET('Hygiene Data'!$F$12,0,10*ROW('Hygiene Data'!F11)))</f>
        <v/>
      </c>
      <c r="DY17" s="34" t="str">
        <f ca="1">+IF(OFFSET('Hygiene Data'!$F$13,0,10*ROW('Hygiene Data'!F11))="","",OFFSET('Hygiene Data'!$F$13,0,10*ROW('Hygiene Data'!F11)))</f>
        <v/>
      </c>
      <c r="DZ17" s="34" t="str">
        <f ca="1">+IF(OFFSET('Hygiene Data'!$F$14,0,10*ROW('Hygiene Data'!F11))="","",OFFSET('Hygiene Data'!$F$14,0,10*ROW('Hygiene Data'!F11)))</f>
        <v/>
      </c>
      <c r="EA17" s="34" t="str">
        <f ca="1">+IF(OFFSET('Hygiene Data'!$G$12,0,10*ROW('Hygiene Data'!G11))="","",OFFSET('Hygiene Data'!$G$12,0,10*ROW('Hygiene Data'!G11)))</f>
        <v/>
      </c>
      <c r="EB17" s="34" t="str">
        <f ca="1">+IF(OFFSET('Hygiene Data'!$G$13,0,10*ROW('Hygiene Data'!G11))="","",OFFSET('Hygiene Data'!$G$13,0,10*ROW('Hygiene Data'!G11)))</f>
        <v/>
      </c>
      <c r="EC17" s="34" t="str">
        <f ca="1">+IF(OFFSET('Hygiene Data'!$G$14,0,10*ROW('Hygiene Data'!G11))="","",OFFSET('Hygiene Data'!$G$14,0,10*ROW('Hygiene Data'!G11)))</f>
        <v/>
      </c>
      <c r="ED17" s="34" t="str">
        <f ca="1">+IF(OFFSET('Hygiene Data'!$H$12,0,10*ROW('Hygiene Data'!H11))="","",OFFSET('Hygiene Data'!$H$12,0,10*ROW('Hygiene Data'!H11)))</f>
        <v/>
      </c>
      <c r="EE17" s="34" t="str">
        <f ca="1">+IF(OFFSET('Hygiene Data'!$H$13,0,10*ROW('Hygiene Data'!H11))="","",OFFSET('Hygiene Data'!$H$13,0,10*ROW('Hygiene Data'!H11)))</f>
        <v/>
      </c>
      <c r="EF17" s="34" t="str">
        <f ca="1">+IF(OFFSET('Hygiene Data'!$H$14,0,10*ROW('Hygiene Data'!H11))="","",OFFSET('Hygiene Data'!$H$14,0,10*ROW('Hygiene Data'!H11)))</f>
        <v/>
      </c>
    </row>
    <row r="18" spans="1:136" x14ac:dyDescent="0.2">
      <c r="A18" s="50" t="str">
        <f ca="1">+IF(OFFSET('Water Data'!$B$1,0,10*ROW('Water Data'!B12))="","",OFFSET('Water Data'!$B$1,0,10*ROW('Water Data'!B12)))</f>
        <v>EMIS11</v>
      </c>
      <c r="B18" s="50" t="str">
        <f ca="1">+IF(OFFSET('Water Data'!$A$3,0,10*ROW('Water Data'!A12))="","",OFFSET('Water Data'!$A$3,0,10*ROW('Water Data'!A12)))</f>
        <v>EMIS</v>
      </c>
      <c r="C18" s="50">
        <f ca="1">+IF(OFFSET('Water Data'!$C$3,0,10*ROW('Water Data'!C12))="","",OFFSET('Water Data'!$C$3,0,10*ROW('Water Data'!C12)))</f>
        <v>2011</v>
      </c>
      <c r="D18" s="133">
        <f ca="1">+IF(AND(ISNUMBER(OFFSET('Water Data'!$C$5,0,10*ROW('Water Data'!C12))),BS18="Yes"),100-OFFSET('Water Data'!$C$5,0,10*ROW('Water Data'!C12)),IF(AND(ISNUMBER(OFFSET('Water Data'!$C$5,0,10*ROW('Water Data'!C12))),BS18="No",ISNUMBER(OFFSET('Water Data'!$C$5,0,10*ROW('Water Data'!C12)))),CONCATENATE("[",ROUND(100-OFFSET('Water Data'!$C$5,0,10*ROW('Water Data'!C12)),0),"]"),IF(AND(ISNUMBER(OFFSET('Water Data'!$C$5,0,10*ROW('Water Data'!C12))),BS18="",ISNUMBER(OFFSET('Water Data'!$C$5,0,10*ROW('Water Data'!C12)))),100-OFFSET('Water Data'!$C$5,0,10*ROW('Water Data'!C12)),NA())))</f>
        <v>40.1</v>
      </c>
      <c r="E18" s="133">
        <f ca="1">+IF(AND(ISNUMBER(OFFSET('Water Data'!$C$7,0,10*ROW('Water Data'!D12))),BT18="Yes"),OFFSET('Water Data'!$C$7,0,10*ROW('Water Data'!C12)),IF(AND(ISNUMBER(OFFSET('Water Data'!$C$7,0,10*ROW('Water Data'!C12))),BT18="No",ISNUMBER(OFFSET('Water Data'!$C$7,0,10*ROW('Water Data'!C12)))),CONCATENATE("[",ROUND(OFFSET('Water Data'!$C$7,0,10*ROW('Water Data'!C12)),0),"]"),IF(AND(ISNUMBER(OFFSET('Water Data'!$C$7,0,10*ROW('Water Data'!C12))),BT18="",ISNUMBER(OFFSET('Water Data'!$C$7,0,10*ROW('Water Data'!C12)))),OFFSET('Water Data'!$C$7,0,10*ROW('Water Data'!C12)),NA())))</f>
        <v>23.3</v>
      </c>
      <c r="F18" s="133" t="e">
        <f ca="1">+IF(AND(ISNUMBER(OFFSET('Water Data'!$C$10,0,10*ROW('Water Data'!C12))),BU18="Yes"),OFFSET('Water Data'!$C$10,0,10*ROW('Water Data'!C12)),IF(AND(ISNUMBER(OFFSET('Water Data'!$C$10,0,10*ROW('Water Data'!C12))),BU18="No",ISNUMBER(OFFSET('Water Data'!$C$10,0,10*ROW('Water Data'!C12)))),CONCATENATE("[",ROUND(OFFSET('Water Data'!$C$10,0,10*ROW('Water Data'!C12)),0),"]"),IF(AND(ISNUMBER(OFFSET('Water Data'!$C$10,0,10*ROW('Water Data'!C12))),BU18="",ISNUMBER(OFFSET('Water Data'!$C$10,0,10*ROW('Water Data'!C12)))),OFFSET('Water Data'!$C$10,0,10*ROW('Water Data'!C12)),NA())))</f>
        <v>#N/A</v>
      </c>
      <c r="G18" s="133" t="e">
        <f ca="1">+IF(AND(ISNUMBER(OFFSET('Water Data'!$D$5,0,10*ROW('Water Data'!D12))),BV18="Yes"),100-OFFSET('Water Data'!$D$5,0,10*ROW('Water Data'!D12)),IF(AND(ISNUMBER(OFFSET('Water Data'!$D$5,0,10*ROW('Water Data'!D12))),BV18="No",ISNUMBER(OFFSET('Water Data'!$D$5,0,10*ROW('Water Data'!D12)))),CONCATENATE("[",ROUND(100-OFFSET('Water Data'!$D$5,0,10*ROW('Water Data'!D12)),0),"]"),IF(AND(ISNUMBER(OFFSET('Water Data'!$D$5,0,10*ROW('Water Data'!D12))),BV18="",ISNUMBER(OFFSET('Water Data'!$D$5,0,10*ROW('Water Data'!D12)))),100-OFFSET('Water Data'!$D$5,0,10*ROW('Water Data'!D12)),NA())))</f>
        <v>#N/A</v>
      </c>
      <c r="H18" s="133" t="e">
        <f ca="1">+IF(AND(ISNUMBER(OFFSET('Water Data'!$D$7,0,10*ROW('Water Data'!D12))),BW18="Yes"),OFFSET('Water Data'!$D$7,0,10*ROW('Water Data'!D12)),IF(AND(ISNUMBER(OFFSET('Water Data'!$D$7,0,10*ROW('Water Data'!D12))),BW18="No",ISNUMBER(OFFSET('Water Data'!$D$7,0,10*ROW('Water Data'!D12)))),CONCATENATE("[",ROUND(OFFSET('Water Data'!$C$7,0,10*ROW('Water Data'!D12)),0),"]"),IF(AND(ISNUMBER(OFFSET('Water Data'!$D$7,0,10*ROW('Water Data'!D12))),BW18="",ISNUMBER(OFFSET('Water Data'!$D$7,0,10*ROW('Water Data'!D12)))),OFFSET('Water Data'!$D$7,0,10*ROW('Water Data'!D12)),NA())))</f>
        <v>#N/A</v>
      </c>
      <c r="I18" s="133" t="e">
        <f ca="1">+IF(AND(ISNUMBER(OFFSET('Water Data'!$D$10,0,10*ROW('Water Data'!D12))),BX18="Yes"),OFFSET('Water Data'!$D$10,0,10*ROW('Water Data'!D12)),IF(AND(ISNUMBER(OFFSET('Water Data'!$D$10,0,10*ROW('Water Data'!D12))),BX18="No",ISNUMBER(OFFSET('Water Data'!$D$10,0,10*ROW('Water Data'!D12)))),CONCATENATE("[",ROUND(OFFSET('Water Data'!$D$10,0,10*ROW('Water Data'!D12)),0),"]"),IF(AND(ISNUMBER(OFFSET('Water Data'!$D$10,0,10*ROW('Water Data'!D12))),BX18="",ISNUMBER(OFFSET('Water Data'!$D$10,0,10*ROW('Water Data'!D12)))),OFFSET('Water Data'!$D$10,0,10*ROW('Water Data'!D12)),NA())))</f>
        <v>#N/A</v>
      </c>
      <c r="J18" s="133" t="e">
        <f ca="1">+IF(AND(ISNUMBER(OFFSET('Water Data'!$E$5,0,10*ROW('Water Data'!E12))),BY18="Yes"),100-OFFSET('Water Data'!$E$5,0,10*ROW('Water Data'!E12)),IF(AND(ISNUMBER(OFFSET('Water Data'!$E$5,0,10*ROW('Water Data'!E12))),BY18="No",ISNUMBER(OFFSET('Water Data'!$E$5,0,10*ROW('Water Data'!E12)))),CONCATENATE("[",ROUND(100-OFFSET('Water Data'!$E$5,0,10*ROW('Water Data'!E12)),0),"]"),IF(AND(ISNUMBER(OFFSET('Water Data'!$E$5,0,10*ROW('Water Data'!E12))),BY18="",ISNUMBER(OFFSET('Water Data'!$E$5,0,10*ROW('Water Data'!E12)))),100-OFFSET('Water Data'!$E$5,0,10*ROW('Water Data'!E12)),NA())))</f>
        <v>#N/A</v>
      </c>
      <c r="K18" s="133" t="e">
        <f ca="1">+IF(AND(ISNUMBER(OFFSET('Water Data'!$E$7,0,10*ROW('Water Data'!E12))),BZ18="Yes"),OFFSET('Water Data'!$E$7,0,10*ROW('Water Data'!E12)),IF(AND(ISNUMBER(OFFSET('Water Data'!$E$7,0,10*ROW('Water Data'!E12))),BZ18="No",ISNUMBER(OFFSET('Water Data'!$E$7,0,10*ROW('Water Data'!E12)))),CONCATENATE("[",ROUND(OFFSET('Water Data'!$E$7,0,10*ROW('Water Data'!E12)),0),"]"),IF(AND(ISNUMBER(OFFSET('Water Data'!$E$7,0,10*ROW('Water Data'!E12))),BZ18="",ISNUMBER(OFFSET('Water Data'!$E$7,0,10*ROW('Water Data'!E12)))),OFFSET('Water Data'!$E$7,0,10*ROW('Water Data'!E12)),NA())))</f>
        <v>#N/A</v>
      </c>
      <c r="L18" s="133" t="e">
        <f ca="1">+IF(AND(ISNUMBER(OFFSET('Water Data'!$E$10,0,10*ROW('Water Data'!E12))),CA18="Yes"),OFFSET('Water Data'!$E$10,0,10*ROW('Water Data'!E12)),IF(AND(ISNUMBER(OFFSET('Water Data'!$E$10,0,10*ROW('Water Data'!E12))),CA18="No",ISNUMBER(OFFSET('Water Data'!$E$10,0,10*ROW('Water Data'!E12)))),CONCATENATE("[",ROUND(OFFSET('Water Data'!$E$10,0,10*ROW('Water Data'!E12)),0),"]"),IF(AND(ISNUMBER(OFFSET('Water Data'!$E$10,0,10*ROW('Water Data'!E12))),CA18="",ISNUMBER(OFFSET('Water Data'!$E$10,0,10*ROW('Water Data'!E12)))),OFFSET('Water Data'!$E$10,0,10*ROW('Water Data'!E12)),NA())))</f>
        <v>#N/A</v>
      </c>
      <c r="M18" s="133" t="e">
        <f ca="1">+IF(AND(ISNUMBER(OFFSET('Water Data'!$F$5,0,10*ROW('Water Data'!F12))),CB18="Yes"),100-OFFSET('Water Data'!$F$5,0,10*ROW('Water Data'!F12)),IF(AND(ISNUMBER(OFFSET('Water Data'!$F$5,0,10*ROW('Water Data'!F12))),CB18="No",ISNUMBER(OFFSET('Water Data'!$F$5,0,10*ROW('Water Data'!F12)))),CONCATENATE("[",ROUND(100-OFFSET('Water Data'!$F$5,0,10*ROW('Water Data'!F12)),0),"]"),IF(AND(ISNUMBER(OFFSET('Water Data'!$F$5,0,10*ROW('Water Data'!F12))),CB18="",ISNUMBER(OFFSET('Water Data'!$F$5,0,10*ROW('Water Data'!F12)))),100-OFFSET('Water Data'!$F$5,0,10*ROW('Water Data'!F12)),NA())))</f>
        <v>#N/A</v>
      </c>
      <c r="N18" s="133" t="e">
        <f ca="1">+IF(AND(ISNUMBER(OFFSET('Water Data'!$F$7,0,10*ROW('Water Data'!F12))),CC18="Yes"),OFFSET('Water Data'!$F$7,0,10*ROW('Water Data'!F12)),IF(AND(ISNUMBER(OFFSET('Water Data'!$F$7,0,10*ROW('Water Data'!F12))),CC18="No",ISNUMBER(OFFSET('Water Data'!$F$7,0,10*ROW('Water Data'!F12)))),CONCATENATE("[",ROUND(OFFSET('Water Data'!$F$7,0,10*ROW('Water Data'!F12)),0),"]"),IF(AND(ISNUMBER(OFFSET('Water Data'!$F$7,0,10*ROW('Water Data'!F12))),CC18="",ISNUMBER(OFFSET('Water Data'!$F$7,0,10*ROW('Water Data'!F12)))),OFFSET('Water Data'!$F$7,0,10*ROW('Water Data'!F12)),NA())))</f>
        <v>#N/A</v>
      </c>
      <c r="O18" s="133" t="e">
        <f ca="1">+IF(AND(ISNUMBER(OFFSET('Water Data'!$F$10,0,10*ROW('Water Data'!F12))),CD18="Yes"),OFFSET('Water Data'!$F$10,0,10*ROW('Water Data'!F12)),IF(AND(ISNUMBER(OFFSET('Water Data'!$F$10,0,10*ROW('Water Data'!F12))),CD18="No",ISNUMBER(OFFSET('Water Data'!$F$10,0,10*ROW('Water Data'!F12)))),CONCATENATE("[",ROUND(OFFSET('Water Data'!$F$10,0,10*ROW('Water Data'!F12)),0),"]"),IF(AND(ISNUMBER(OFFSET('Water Data'!$F$10,0,10*ROW('Water Data'!F12))),CD18="",ISNUMBER(OFFSET('Water Data'!$F$10,0,10*ROW('Water Data'!F12)))),OFFSET('Water Data'!$F$10,0,10*ROW('Water Data'!F12)),NA())))</f>
        <v>#N/A</v>
      </c>
      <c r="P18" s="133">
        <f ca="1">+IF(AND(ISNUMBER(OFFSET('Water Data'!$G$5,0,10*ROW('Water Data'!G12))),CE18="Yes"),100-OFFSET('Water Data'!$G$5,0,10*ROW('Water Data'!G12)),IF(AND(ISNUMBER(OFFSET('Water Data'!$G$5,0,10*ROW('Water Data'!G12))),CE18="No",ISNUMBER(OFFSET('Water Data'!$G$5,0,10*ROW('Water Data'!G12)))),CONCATENATE("[",ROUND(100-OFFSET('Water Data'!$G$5,0,10*ROW('Water Data'!G12)),0),"]"),IF(AND(ISNUMBER(OFFSET('Water Data'!$G$5,0,10*ROW('Water Data'!G12))),CE18="",ISNUMBER(OFFSET('Water Data'!$G$5,0,10*ROW('Water Data'!G12)))),100-OFFSET('Water Data'!$G$5,0,10*ROW('Water Data'!G12)),NA())))</f>
        <v>38.4</v>
      </c>
      <c r="Q18" s="133">
        <f ca="1">+IF(AND(ISNUMBER(OFFSET('Water Data'!$G$7,0,10*ROW('Water Data'!G12))),CF18="Yes"),OFFSET('Water Data'!$G$7,0,10*ROW('Water Data'!G12)),IF(AND(ISNUMBER(OFFSET('Water Data'!$G$7,0,10*ROW('Water Data'!G12))),CF18="No",ISNUMBER(OFFSET('Water Data'!$G$7,0,10*ROW('Water Data'!G12)))),CONCATENATE("[",ROUND(OFFSET('Water Data'!$G$7,0,10*ROW('Water Data'!G12)),0),"]"),IF(AND(ISNUMBER(OFFSET('Water Data'!$G$7,0,10*ROW('Water Data'!G12))),CF18="",ISNUMBER(OFFSET('Water Data'!$G$7,0,10*ROW('Water Data'!G12)))),OFFSET('Water Data'!$G$7,0,10*ROW('Water Data'!G12)),NA())))</f>
        <v>21.55</v>
      </c>
      <c r="R18" s="133" t="e">
        <f ca="1">+IF(AND(ISNUMBER(OFFSET('Water Data'!$G$10,0,10*ROW('Water Data'!G12))),CG18="Yes"),OFFSET('Water Data'!$G$10,0,10*ROW('Water Data'!G12)),IF(AND(ISNUMBER(OFFSET('Water Data'!$G$10,0,10*ROW('Water Data'!G12))),CG18="No",ISNUMBER(OFFSET('Water Data'!$G$10,0,10*ROW('Water Data'!G12)))),CONCATENATE("[",ROUND(OFFSET('Water Data'!$G$10,0,10*ROW('Water Data'!G12)),0),"]"),IF(AND(ISNUMBER(OFFSET('Water Data'!$G$10,0,10*ROW('Water Data'!G12))),CG18="",ISNUMBER(OFFSET('Water Data'!$G$10,0,10*ROW('Water Data'!G12)))),OFFSET('Water Data'!$G$10,0,10*ROW('Water Data'!G12)),NA())))</f>
        <v>#N/A</v>
      </c>
      <c r="S18" s="133">
        <f ca="1">+IF(AND(ISNUMBER(OFFSET('Water Data'!$H$5,0,10*ROW('Water Data'!H12))),CH18="Yes"),100-OFFSET('Water Data'!$H$5,0,10*ROW('Water Data'!H12)),IF(AND(ISNUMBER(OFFSET('Water Data'!$H$5,0,10*ROW('Water Data'!H12))),CH18="No",ISNUMBER(OFFSET('Water Data'!$H$5,0,10*ROW('Water Data'!H12)))),CONCATENATE("[",ROUND(100-OFFSET('Water Data'!$H$5,0,10*ROW('Water Data'!H12)),0),"]"),IF(AND(ISNUMBER(OFFSET('Water Data'!$H$5,0,10*ROW('Water Data'!H12))),CH18="",ISNUMBER(OFFSET('Water Data'!$H$5,0,10*ROW('Water Data'!H12)))),100-OFFSET('Water Data'!$H$5,0,10*ROW('Water Data'!H12)),NA())))</f>
        <v>71.5</v>
      </c>
      <c r="T18" s="133">
        <f ca="1">+IF(AND(ISNUMBER(OFFSET('Water Data'!$H$7,0,10*ROW('Water Data'!H12))),CI18="Yes"),OFFSET('Water Data'!$H$7,0,10*ROW('Water Data'!H12)),IF(AND(ISNUMBER(OFFSET('Water Data'!$H$7,0,10*ROW('Water Data'!H12))),CI18="No",ISNUMBER(OFFSET('Water Data'!$H$7,0,10*ROW('Water Data'!H12)))),CONCATENATE("[",ROUND(OFFSET('Water Data'!$H$7,0,10*ROW('Water Data'!H12)),0),"]"),IF(AND(ISNUMBER(OFFSET('Water Data'!$H$7,0,10*ROW('Water Data'!H12))),CI18="",ISNUMBER(OFFSET('Water Data'!$H$7,0,10*ROW('Water Data'!H12)))),OFFSET('Water Data'!$H$7,0,10*ROW('Water Data'!H12)),NA())))</f>
        <v>57.150000000000006</v>
      </c>
      <c r="U18" s="133" t="e">
        <f ca="1">+IF(AND(ISNUMBER(OFFSET('Water Data'!$H$10,0,10*ROW('Water Data'!H12))),CJ18="Yes"),OFFSET('Water Data'!$H$10,0,10*ROW('Water Data'!H12)),IF(AND(ISNUMBER(OFFSET('Water Data'!$H$10,0,10*ROW('Water Data'!H12))),CJ18="No",ISNUMBER(OFFSET('Water Data'!$H$10,0,10*ROW('Water Data'!H12)))),CONCATENATE("[",ROUND(OFFSET('Water Data'!$H$10,0,10*ROW('Water Data'!H12)),0),"]"),IF(AND(ISNUMBER(OFFSET('Water Data'!$H$10,0,10*ROW('Water Data'!H12))),CJ18="",ISNUMBER(OFFSET('Water Data'!$H$10,0,10*ROW('Water Data'!H12)))),OFFSET('Water Data'!$H$10,0,10*ROW('Water Data'!H12)),NA())))</f>
        <v>#N/A</v>
      </c>
      <c r="V18" s="134">
        <f ca="1">+IF(AND(ISNUMBER(OFFSET('Sanitation Data'!$C$5,0,10*ROW('Sanitation Data'!C12))),CK18="Yes"),100-OFFSET('Sanitation Data'!$C$5,0,10*ROW('Sanitation Data'!C12)),IF(AND(ISNUMBER(OFFSET('Sanitation Data'!$C$5,0,10*ROW('Sanitation Data'!C12))),CK18="No",ISNUMBER(OFFSET('Sanitation Data'!$C$5,0,10*ROW('Sanitation Data'!C12)))),CONCATENATE("[",ROUND(100-OFFSET('Sanitation Data'!$C$5,0,10*ROW('Sanitation Data'!C12)),0),"]"),IF(AND(ISNUMBER(OFFSET('Sanitation Data'!$C$5,0,10*ROW('Sanitation Data'!C12))),CK18="",ISNUMBER(OFFSET('Sanitation Data'!$C$5,0,10*ROW('Sanitation Data'!C12)))),100-OFFSET('Sanitation Data'!$C$5,0,10*ROW('Sanitation Data'!C12)),NA())))</f>
        <v>90.5</v>
      </c>
      <c r="W18" s="134" t="e">
        <f ca="1">+IF(AND(ISNUMBER(OFFSET('Sanitation Data'!$C$7,0,10*ROW('Sanitation Data'!C12))),CL18="Yes"),OFFSET('Sanitation Data'!$C$7,0,10*ROW('Sanitation Data'!C12)),IF(AND(ISNUMBER(OFFSET('Sanitation Data'!$C$7,0,10*ROW('Sanitation Data'!C12))),CL18="No",ISNUMBER(OFFSET('Sanitation Data'!$C$7,0,10*ROW('Sanitation Data'!C12)))),CONCATENATE("[",ROUND(OFFSET('Sanitation Data'!$C$7,0,10*ROW('Sanitation Data'!C12)),0),"]"),IF(AND(ISNUMBER(OFFSET('Sanitation Data'!$C$7,0,10*ROW('Sanitation Data'!C12))),CL18="",ISNUMBER(OFFSET('Sanitation Data'!$C$7,0,10*ROW('Sanitation Data'!C12)))),OFFSET('Sanitation Data'!$C$7,0,10*ROW('Sanitation Data'!C12)),NA())))</f>
        <v>#N/A</v>
      </c>
      <c r="X18" s="134" t="e">
        <f ca="1">+IF(AND(ISNUMBER(OFFSET('Sanitation Data'!$C$11,0,10*ROW('Sanitation Data'!C12))),CM18="Yes"),OFFSET('Sanitation Data'!$C$11,0,10*ROW('Sanitation Data'!C12)),IF(AND(ISNUMBER(OFFSET('Sanitation Data'!$C$11,0,10*ROW('Sanitation Data'!C12))),CM18="No",ISNUMBER(OFFSET('Sanitation Data'!$C$11,0,10*ROW('Sanitation Data'!C12)))),CONCATENATE("[",ROUND(OFFSET('Sanitation Data'!$C$11,0,10*ROW('Sanitation Data'!C12)),0),"]"),IF(AND(ISNUMBER(OFFSET('Sanitation Data'!$C$11,0,10*ROW('Sanitation Data'!C12))),CM18="",ISNUMBER(OFFSET('Sanitation Data'!$C$11,0,10*ROW('Sanitation Data'!C12)))),OFFSET('Sanitation Data'!$C$11,0,10*ROW('Sanitation Data'!C12)),NA())))</f>
        <v>#N/A</v>
      </c>
      <c r="Y18" s="134" t="e">
        <f ca="1">+IF(AND(ISNUMBER(OFFSET('Sanitation Data'!$C$12,0,10*ROW('Sanitation Data'!C12))),CN18="Yes"),OFFSET('Sanitation Data'!$C$12,0,10*ROW('Sanitation Data'!C12)),IF(AND(ISNUMBER(OFFSET('Sanitation Data'!$C$12,0,10*ROW('Sanitation Data'!C12))),CN18="No",ISNUMBER(OFFSET('Sanitation Data'!$C$12,0,10*ROW('Sanitation Data'!C12)))),CONCATENATE("[",ROUND(OFFSET('Sanitation Data'!$C$12,0,10*ROW('Sanitation Data'!C12)),0),"]"),IF(AND(ISNUMBER(OFFSET('Sanitation Data'!$C$12,0,10*ROW('Sanitation Data'!C12))),CN18="",ISNUMBER(OFFSET('Sanitation Data'!$C$12,0,10*ROW('Sanitation Data'!C12)))),OFFSET('Sanitation Data'!$C$12,0,10*ROW('Sanitation Data'!C12)),NA())))</f>
        <v>#N/A</v>
      </c>
      <c r="Z18" s="134" t="e">
        <f ca="1">+IF(AND(ISNUMBER(OFFSET('Sanitation Data'!$C$13,0,10*ROW('Sanitation Data'!C12))),CO18="Yes"),OFFSET('Sanitation Data'!$C$13,0,10*ROW('Sanitation Data'!C12)),IF(AND(ISNUMBER(OFFSET('Sanitation Data'!$C$13,0,10*ROW('Sanitation Data'!C12))),CO18="No",ISNUMBER(OFFSET('Sanitation Data'!$C$13,0,10*ROW('Sanitation Data'!C12)))),CONCATENATE("[",ROUND(OFFSET('Sanitation Data'!$C$13,0,10*ROW('Sanitation Data'!C12)),0),"]"),IF(AND(ISNUMBER(OFFSET('Sanitation Data'!$C$13,0,10*ROW('Sanitation Data'!C12))),CO18="",ISNUMBER(OFFSET('Sanitation Data'!$C$13,0,10*ROW('Sanitation Data'!C12)))),OFFSET('Sanitation Data'!$C$13,0,10*ROW('Sanitation Data'!C12)),NA())))</f>
        <v>#N/A</v>
      </c>
      <c r="AA18" s="134" t="e">
        <f ca="1">+IF(AND(ISNUMBER(OFFSET('Sanitation Data'!$D$5,0,10*ROW('Sanitation Data'!D12))),CP18="Yes"),100-OFFSET('Sanitation Data'!$D$5,0,10*ROW('Sanitation Data'!D12)),IF(AND(ISNUMBER(OFFSET('Sanitation Data'!$D$5,0,10*ROW('Sanitation Data'!D12))),CP18="No",ISNUMBER(OFFSET('Sanitation Data'!$D$5,0,10*ROW('Sanitation Data'!D12)))),CONCATENATE("[",ROUND(100-OFFSET('Sanitation Data'!$D$5,0,10*ROW('Sanitation Data'!D12)),0),"]"),IF(AND(ISNUMBER(OFFSET('Sanitation Data'!$D$5,0,10*ROW('Sanitation Data'!D12))),CP18="",ISNUMBER(OFFSET('Sanitation Data'!$D$5,0,10*ROW('Sanitation Data'!D12)))),100-OFFSET('Sanitation Data'!$D$5,0,10*ROW('Sanitation Data'!D12)),NA())))</f>
        <v>#N/A</v>
      </c>
      <c r="AB18" s="134" t="e">
        <f ca="1">+IF(AND(ISNUMBER(OFFSET('Sanitation Data'!$D$7,0,10*ROW('Sanitation Data'!D12))),CQ18="Yes"),OFFSET('Sanitation Data'!$D$7,0,10*ROW('Sanitation Data'!G12)),IF(AND(ISNUMBER(OFFSET('Sanitation Data'!$D$7,0,10*ROW('Sanitation Data'!D12))),CQ18="No",ISNUMBER(OFFSET('Sanitation Data'!$D$7,0,10*ROW('Sanitation Data'!D12)))),CONCATENATE("[",ROUND(OFFSET('Sanitation Data'!$D$7,0,10*ROW('Sanitation Data'!D12)),0),"]"),IF(AND(ISNUMBER(OFFSET('Sanitation Data'!$D$7,0,10*ROW('Sanitation Data'!D12))),CQ18="",ISNUMBER(OFFSET('Sanitation Data'!$D$7,0,10*ROW('Sanitation Data'!D12)))),OFFSET('Sanitation Data'!$D$7,0,10*ROW('Sanitation Data'!D12)),NA())))</f>
        <v>#N/A</v>
      </c>
      <c r="AC18" s="134" t="e">
        <f ca="1">+IF(AND(ISNUMBER(OFFSET('Sanitation Data'!$D$11,0,10*ROW('Sanitation Data'!D12))),CR18="Yes"),OFFSET('Sanitation Data'!$D$11,0,10*ROW('Sanitation Data'!D12)),IF(AND(ISNUMBER(OFFSET('Sanitation Data'!$D$11,0,10*ROW('Sanitation Data'!D12))),CR18="No",ISNUMBER(OFFSET('Sanitation Data'!$D$11,0,10*ROW('Sanitation Data'!D12)))),CONCATENATE("[",ROUND(OFFSET('Sanitation Data'!$D$11,0,10*ROW('Sanitation Data'!D12)),0),"]"),IF(AND(ISNUMBER(OFFSET('Sanitation Data'!$D$11,0,10*ROW('Sanitation Data'!D12))),CR18="",ISNUMBER(OFFSET('Sanitation Data'!$D$11,0,10*ROW('Sanitation Data'!D12)))),OFFSET('Sanitation Data'!$D$11,0,10*ROW('Sanitation Data'!D12)),NA())))</f>
        <v>#N/A</v>
      </c>
      <c r="AD18" s="134" t="e">
        <f ca="1">+IF(AND(ISNUMBER(OFFSET('Sanitation Data'!$D$12,0,10*ROW('Sanitation Data'!D12))),CS18="Yes"),OFFSET('Sanitation Data'!$D$12,0,10*ROW('Sanitation Data'!D12)),IF(AND(ISNUMBER(OFFSET('Sanitation Data'!$D$12,0,10*ROW('Sanitation Data'!D12))),CS18="No",ISNUMBER(OFFSET('Sanitation Data'!$D$12,0,10*ROW('Sanitation Data'!D12)))),CONCATENATE("[",ROUND(OFFSET('Sanitation Data'!$D$12,0,10*ROW('Sanitation Data'!D12)),0),"]"),IF(AND(ISNUMBER(OFFSET('Sanitation Data'!$D$12,0,10*ROW('Sanitation Data'!D12))),CS18="",ISNUMBER(OFFSET('Sanitation Data'!$D$12,0,10*ROW('Sanitation Data'!D12)))),OFFSET('Sanitation Data'!$D$12,0,10*ROW('Sanitation Data'!D12)),NA())))</f>
        <v>#N/A</v>
      </c>
      <c r="AE18" s="134" t="e">
        <f ca="1">+IF(AND(ISNUMBER(OFFSET('Sanitation Data'!$D$13,0,10*ROW('Sanitation Data'!D12))),CT18="Yes"),OFFSET('Sanitation Data'!$D$13,0,10*ROW('Sanitation Data'!D12)),IF(AND(ISNUMBER(OFFSET('Sanitation Data'!$D$13,0,10*ROW('Sanitation Data'!D12))),CT18="No",ISNUMBER(OFFSET('Sanitation Data'!$D$13,0,10*ROW('Sanitation Data'!D12)))),CONCATENATE("[",ROUND(OFFSET('Sanitation Data'!$D$13,0,10*ROW('Sanitation Data'!D12)),0),"]"),IF(AND(ISNUMBER(OFFSET('Sanitation Data'!$D$13,0,10*ROW('Sanitation Data'!D12))),CT18="",ISNUMBER(OFFSET('Sanitation Data'!$D$13,0,10*ROW('Sanitation Data'!D12)))),OFFSET('Sanitation Data'!$D$13,0,10*ROW('Sanitation Data'!D12)),NA())))</f>
        <v>#N/A</v>
      </c>
      <c r="AF18" s="134" t="e">
        <f ca="1">+IF(AND(ISNUMBER(OFFSET('Sanitation Data'!$E$5,0,10*ROW('Sanitation Data'!E12))),CU18="Yes"),100-OFFSET('Sanitation Data'!$E$5,0,10*ROW('Sanitation Data'!E12)),IF(AND(ISNUMBER(OFFSET('Sanitation Data'!$E$5,0,10*ROW('Sanitation Data'!E12))),CU18="No",ISNUMBER(OFFSET('Sanitation Data'!$E$5,0,10*ROW('Sanitation Data'!E12)))),CONCATENATE("[",ROUND(100-OFFSET('Sanitation Data'!$E$5,0,10*ROW('Sanitation Data'!E12)),0),"]"),IF(AND(ISNUMBER(OFFSET('Sanitation Data'!$E$5,0,10*ROW('Sanitation Data'!E12))),CU18="",ISNUMBER(OFFSET('Sanitation Data'!$E$5,0,10*ROW('Sanitation Data'!E12)))),100-OFFSET('Sanitation Data'!$E$5,0,10*ROW('Sanitation Data'!E12)),NA())))</f>
        <v>#N/A</v>
      </c>
      <c r="AG18" s="134" t="e">
        <f ca="1">+IF(AND(ISNUMBER(OFFSET('Sanitation Data'!$E$7,0,10*ROW('Sanitation Data'!E12))),CV18="Yes"),OFFSET('Sanitation Data'!$E$7,0,10*ROW('Sanitation Data'!E12)),IF(AND(ISNUMBER(OFFSET('Sanitation Data'!$E$7,0,10*ROW('Sanitation Data'!E12))),CV18="No",ISNUMBER(OFFSET('Sanitation Data'!$E$7,0,10*ROW('Sanitation Data'!E12)))),CONCATENATE("[",ROUND(OFFSET('Sanitation Data'!$E$7,0,10*ROW('Sanitation Data'!E12)),0),"]"),IF(AND(ISNUMBER(OFFSET('Sanitation Data'!$E$7,0,10*ROW('Sanitation Data'!E12))),CV18="",ISNUMBER(OFFSET('Sanitation Data'!$E$7,0,10*ROW('Sanitation Data'!E12)))),OFFSET('Sanitation Data'!$E$7,0,10*ROW('Sanitation Data'!E12)),NA())))</f>
        <v>#N/A</v>
      </c>
      <c r="AH18" s="134" t="e">
        <f ca="1">+IF(AND(ISNUMBER(OFFSET('Sanitation Data'!$E$11,0,10*ROW('Sanitation Data'!E12))),CW18="Yes"),OFFSET('Sanitation Data'!$E$11,0,10*ROW('Sanitation Data'!E12)),IF(AND(ISNUMBER(OFFSET('Sanitation Data'!$E$11,0,10*ROW('Sanitation Data'!E12))),CW18="No",ISNUMBER(OFFSET('Sanitation Data'!$E$11,0,10*ROW('Sanitation Data'!E12)))),CONCATENATE("[",ROUND(OFFSET('Sanitation Data'!$E$11,0,10*ROW('Sanitation Data'!E12)),0),"]"),IF(AND(ISNUMBER(OFFSET('Sanitation Data'!$E$11,0,10*ROW('Sanitation Data'!E12))),CW18="",ISNUMBER(OFFSET('Sanitation Data'!$E$11,0,10*ROW('Sanitation Data'!E12)))),OFFSET('Sanitation Data'!$E$11,0,10*ROW('Sanitation Data'!E12)),NA())))</f>
        <v>#N/A</v>
      </c>
      <c r="AI18" s="134" t="e">
        <f ca="1">+IF(AND(ISNUMBER(OFFSET('Sanitation Data'!$E$12,0,10*ROW('Sanitation Data'!E12))),CX18="Yes"),OFFSET('Sanitation Data'!$E$12,0,10*ROW('Sanitation Data'!E12)),IF(AND(ISNUMBER(OFFSET('Sanitation Data'!$E$12,0,10*ROW('Sanitation Data'!E12))),CX18="No",ISNUMBER(OFFSET('Sanitation Data'!$E$12,0,10*ROW('Sanitation Data'!E12)))),CONCATENATE("[",ROUND(OFFSET('Sanitation Data'!$E$12,0,10*ROW('Sanitation Data'!E12)),0),"]"),IF(AND(ISNUMBER(OFFSET('Sanitation Data'!$E$12,0,10*ROW('Sanitation Data'!E12))),CX18="",ISNUMBER(OFFSET('Sanitation Data'!$E$12,0,10*ROW('Sanitation Data'!E12)))),OFFSET('Sanitation Data'!$E$12,0,10*ROW('Sanitation Data'!E12)),NA())))</f>
        <v>#N/A</v>
      </c>
      <c r="AJ18" s="134" t="e">
        <f ca="1">+IF(AND(ISNUMBER(OFFSET('Sanitation Data'!$E$13,0,10*ROW('Sanitation Data'!E12))),CY18="Yes"),OFFSET('Sanitation Data'!$E$13,0,10*ROW('Sanitation Data'!E12)),IF(AND(ISNUMBER(OFFSET('Sanitation Data'!$E$13,0,10*ROW('Sanitation Data'!E12))),CY18="No",ISNUMBER(OFFSET('Sanitation Data'!$E$13,0,10*ROW('Sanitation Data'!E12)))),CONCATENATE("[",ROUND(OFFSET('Sanitation Data'!$E$13,0,10*ROW('Sanitation Data'!E12)),0),"]"),IF(AND(ISNUMBER(OFFSET('Sanitation Data'!$E$13,0,10*ROW('Sanitation Data'!E12))),CY18="",ISNUMBER(OFFSET('Sanitation Data'!$E$13,0,10*ROW('Sanitation Data'!E12)))),OFFSET('Sanitation Data'!$E$13,0,10*ROW('Sanitation Data'!E12)),NA())))</f>
        <v>#N/A</v>
      </c>
      <c r="AK18" s="134" t="e">
        <f ca="1">+IF(AND(ISNUMBER(OFFSET('Sanitation Data'!$F$5,0,10*ROW('Sanitation Data'!F12))),CZ18="Yes"),100-OFFSET('Sanitation Data'!$F$5,0,10*ROW('Sanitation Data'!F12)),IF(AND(ISNUMBER(OFFSET('Sanitation Data'!$F$5,0,10*ROW('Sanitation Data'!F12))),CZ18="No",ISNUMBER(OFFSET('Sanitation Data'!$F$5,0,10*ROW('Sanitation Data'!F12)))),CONCATENATE("[",ROUND(100-OFFSET('Sanitation Data'!$F$5,0,10*ROW('Sanitation Data'!F12)),0),"]"),IF(AND(ISNUMBER(OFFSET('Sanitation Data'!$F$5,0,10*ROW('Sanitation Data'!F12))),CZ18="",ISNUMBER(OFFSET('Sanitation Data'!$F$5,0,10*ROW('Sanitation Data'!F12)))),100-OFFSET('Sanitation Data'!$F$5,0,10*ROW('Sanitation Data'!F12)),NA())))</f>
        <v>#N/A</v>
      </c>
      <c r="AL18" s="134" t="e">
        <f ca="1">+IF(AND(ISNUMBER(OFFSET('Sanitation Data'!$F$7,0,10*ROW('Sanitation Data'!F12))),DA18="Yes"),OFFSET('Sanitation Data'!$F$7,0,10*ROW('Sanitation Data'!F12)),IF(AND(ISNUMBER(OFFSET('Sanitation Data'!$F$7,0,10*ROW('Sanitation Data'!F12))),DA18="No",ISNUMBER(OFFSET('Sanitation Data'!$F$7,0,10*ROW('Sanitation Data'!F12)))),CONCATENATE("[",ROUND(OFFSET('Sanitation Data'!$F$7,0,10*ROW('Sanitation Data'!F12)),0),"]"),IF(AND(ISNUMBER(OFFSET('Sanitation Data'!$F$7,0,10*ROW('Sanitation Data'!F12))),DA18="",ISNUMBER(OFFSET('Sanitation Data'!$F$7,0,10*ROW('Sanitation Data'!F12)))),OFFSET('Sanitation Data'!$F$7,0,10*ROW('Sanitation Data'!F12)),NA())))</f>
        <v>#N/A</v>
      </c>
      <c r="AM18" s="134" t="e">
        <f ca="1">+IF(AND(ISNUMBER(OFFSET('Sanitation Data'!$F$11,0,10*ROW('Sanitation Data'!F12))),DB18="Yes"),OFFSET('Sanitation Data'!$F$11,0,10*ROW('Sanitation Data'!F12)),IF(AND(ISNUMBER(OFFSET('Sanitation Data'!$F$11,0,10*ROW('Sanitation Data'!F12))),DB18="No",ISNUMBER(OFFSET('Sanitation Data'!$F$11,0,10*ROW('Sanitation Data'!F12)))),CONCATENATE("[",ROUND(OFFSET('Sanitation Data'!$F$11,0,10*ROW('Sanitation Data'!F12)),0),"]"),IF(AND(ISNUMBER(OFFSET('Sanitation Data'!$F$11,0,10*ROW('Sanitation Data'!F12))),DB18="",ISNUMBER(OFFSET('Sanitation Data'!$F$11,0,10*ROW('Sanitation Data'!F12)))),OFFSET('Sanitation Data'!$F$11,0,10*ROW('Sanitation Data'!F12)),NA())))</f>
        <v>#N/A</v>
      </c>
      <c r="AN18" s="134" t="e">
        <f ca="1">+IF(AND(ISNUMBER(OFFSET('Sanitation Data'!$F$12,0,10*ROW('Sanitation Data'!F12))),DC18="Yes"),OFFSET('Sanitation Data'!$F$12,0,10*ROW('Sanitation Data'!F12)),IF(AND(ISNUMBER(OFFSET('Sanitation Data'!$F$12,0,10*ROW('Sanitation Data'!F12))),DC18="No",ISNUMBER(OFFSET('Sanitation Data'!$F$12,0,10*ROW('Sanitation Data'!F12)))),CONCATENATE("[",ROUND(OFFSET('Sanitation Data'!$F$12,0,10*ROW('Sanitation Data'!F12)),0),"]"),IF(AND(ISNUMBER(OFFSET('Sanitation Data'!$F$12,0,10*ROW('Sanitation Data'!F12))),DC18="",ISNUMBER(OFFSET('Sanitation Data'!$F$12,0,10*ROW('Sanitation Data'!F12)))),OFFSET('Sanitation Data'!$F$12,0,10*ROW('Sanitation Data'!F12)),NA())))</f>
        <v>#N/A</v>
      </c>
      <c r="AO18" s="134" t="e">
        <f ca="1">+IF(AND(ISNUMBER(OFFSET('Sanitation Data'!$F$13,0,10*ROW('Sanitation Data'!F12))),DD18="Yes"),OFFSET('Sanitation Data'!$F$13,0,10*ROW('Sanitation Data'!F12)),IF(AND(ISNUMBER(OFFSET('Sanitation Data'!$F$13,0,10*ROW('Sanitation Data'!F12))),DD18="No",ISNUMBER(OFFSET('Sanitation Data'!$F$13,0,10*ROW('Sanitation Data'!F12)))),CONCATENATE("[",ROUND(OFFSET('Sanitation Data'!$F$13,0,10*ROW('Sanitation Data'!F12)),0),"]"),IF(AND(ISNUMBER(OFFSET('Sanitation Data'!$F$13,0,10*ROW('Sanitation Data'!F12))),DD18="",ISNUMBER(OFFSET('Sanitation Data'!$F$13,0,10*ROW('Sanitation Data'!F12)))),OFFSET('Sanitation Data'!$F$13,0,10*ROW('Sanitation Data'!F12)),NA())))</f>
        <v>#N/A</v>
      </c>
      <c r="AP18" s="134">
        <f ca="1">+IF(AND(ISNUMBER(OFFSET('Sanitation Data'!$G$5,0,10*ROW('Sanitation Data'!G12))),DE18="Yes"),100-OFFSET('Sanitation Data'!$G$5,0,10*ROW('Sanitation Data'!G12)),IF(AND(ISNUMBER(OFFSET('Sanitation Data'!$G$5,0,10*ROW('Sanitation Data'!G12))),DE18="No",ISNUMBER(OFFSET('Sanitation Data'!$G$5,0,10*ROW('Sanitation Data'!G12)))),CONCATENATE("[",ROUND(100-OFFSET('Sanitation Data'!$G$5,0,10*ROW('Sanitation Data'!G12)),0),"]"),IF(AND(ISNUMBER(OFFSET('Sanitation Data'!$G$5,0,10*ROW('Sanitation Data'!G12))),DE18="",ISNUMBER(OFFSET('Sanitation Data'!$G$5,0,10*ROW('Sanitation Data'!G12)))),100-OFFSET('Sanitation Data'!$G$5,0,10*ROW('Sanitation Data'!G12)),NA())))</f>
        <v>90</v>
      </c>
      <c r="AQ18" s="134" t="e">
        <f ca="1">+IF(AND(ISNUMBER(OFFSET('Sanitation Data'!$G$7,0,10*ROW('Sanitation Data'!G12))),DF18="Yes"),OFFSET('Sanitation Data'!$G$7,0,10*ROW('Sanitation Data'!G12)),IF(AND(ISNUMBER(OFFSET('Sanitation Data'!$G$7,0,10*ROW('Sanitation Data'!G12))),DF18="No",ISNUMBER(OFFSET('Sanitation Data'!$G$7,0,10*ROW('Sanitation Data'!G12)))),CONCATENATE("[",ROUND(OFFSET('Sanitation Data'!$G$7,0,10*ROW('Sanitation Data'!G12)),0),"]"),IF(AND(ISNUMBER(OFFSET('Sanitation Data'!$G$7,0,10*ROW('Sanitation Data'!G12))),DF18="",ISNUMBER(OFFSET('Sanitation Data'!$G$7,0,10*ROW('Sanitation Data'!G12)))),OFFSET('Sanitation Data'!$G$7,0,10*ROW('Sanitation Data'!G12)),NA())))</f>
        <v>#N/A</v>
      </c>
      <c r="AR18" s="134" t="e">
        <f ca="1">+IF(AND(ISNUMBER(OFFSET('Sanitation Data'!$G$11,0,10*ROW('Sanitation Data'!G12))),DG18="Yes"),OFFSET('Sanitation Data'!$G$11,0,10*ROW('Sanitation Data'!G12)),IF(AND(ISNUMBER(OFFSET('Sanitation Data'!$G$11,0,10*ROW('Sanitation Data'!G12))),DG18="No",ISNUMBER(OFFSET('Sanitation Data'!$G$11,0,10*ROW('Sanitation Data'!G12)))),CONCATENATE("[",ROUND(OFFSET('Sanitation Data'!$G$11,0,10*ROW('Sanitation Data'!G12)),0),"]"),IF(AND(ISNUMBER(OFFSET('Sanitation Data'!$G$11,0,10*ROW('Sanitation Data'!G12))),DG18="",ISNUMBER(OFFSET('Sanitation Data'!$G$11,0,10*ROW('Sanitation Data'!G12)))),OFFSET('Sanitation Data'!$G$11,0,10*ROW('Sanitation Data'!G12)),NA())))</f>
        <v>#N/A</v>
      </c>
      <c r="AS18" s="134" t="e">
        <f ca="1">+IF(AND(ISNUMBER(OFFSET('Sanitation Data'!$G$12,0,10*ROW('Sanitation Data'!G12))),DH18="Yes"),OFFSET('Sanitation Data'!$G$12,0,10*ROW('Sanitation Data'!G12)),IF(AND(ISNUMBER(OFFSET('Sanitation Data'!$G$12,0,10*ROW('Sanitation Data'!G12))),DH18="No",ISNUMBER(OFFSET('Sanitation Data'!$G$12,0,10*ROW('Sanitation Data'!G12)))),CONCATENATE("[",ROUND(OFFSET('Sanitation Data'!$G$12,0,10*ROW('Sanitation Data'!G12)),0),"]"),IF(AND(ISNUMBER(OFFSET('Sanitation Data'!$G$12,0,10*ROW('Sanitation Data'!G12))),DH18="",ISNUMBER(OFFSET('Sanitation Data'!$G$12,0,10*ROW('Sanitation Data'!G12)))),OFFSET('Sanitation Data'!$G$12,0,10*ROW('Sanitation Data'!G12)),NA())))</f>
        <v>#N/A</v>
      </c>
      <c r="AT18" s="134" t="e">
        <f ca="1">+IF(AND(ISNUMBER(OFFSET('Sanitation Data'!$G$13,0,10*ROW('Sanitation Data'!G12))),DI18="Yes"),OFFSET('Sanitation Data'!$G$13,0,10*ROW('Sanitation Data'!G12)),IF(AND(ISNUMBER(OFFSET('Sanitation Data'!$G$13,0,10*ROW('Sanitation Data'!G12))),DI18="No",ISNUMBER(OFFSET('Sanitation Data'!$G$13,0,10*ROW('Sanitation Data'!G12)))),CONCATENATE("[",ROUND(OFFSET('Sanitation Data'!$G$13,0,10*ROW('Sanitation Data'!G12)),0),"]"),IF(AND(ISNUMBER(OFFSET('Sanitation Data'!$G$13,0,10*ROW('Sanitation Data'!G12))),DI18="",ISNUMBER(OFFSET('Sanitation Data'!$G$13,0,10*ROW('Sanitation Data'!G12)))),OFFSET('Sanitation Data'!$G$13,0,10*ROW('Sanitation Data'!G12)),NA())))</f>
        <v>#N/A</v>
      </c>
      <c r="AU18" s="134">
        <f ca="1">+IF(AND(ISNUMBER(OFFSET('Sanitation Data'!$H$5,0,10*ROW('Sanitation Data'!H12))),DJ18="Yes"),100-OFFSET('Sanitation Data'!$H$5,0,10*ROW('Sanitation Data'!H12)),IF(AND(ISNUMBER(OFFSET('Sanitation Data'!$H$5,0,10*ROW('Sanitation Data'!H12))),DJ18="No",ISNUMBER(OFFSET('Sanitation Data'!$H$5,0,10*ROW('Sanitation Data'!H12)))),CONCATENATE("[",ROUND(100-OFFSET('Sanitation Data'!$H$5,0,10*ROW('Sanitation Data'!H12)),0),"]"),IF(AND(ISNUMBER(OFFSET('Sanitation Data'!$H$5,0,10*ROW('Sanitation Data'!H12))),DJ18="",ISNUMBER(OFFSET('Sanitation Data'!$H$5,0,10*ROW('Sanitation Data'!H12)))),100-OFFSET('Sanitation Data'!$H$5,0,10*ROW('Sanitation Data'!H12)),NA())))</f>
        <v>100</v>
      </c>
      <c r="AV18" s="134" t="e">
        <f ca="1">+IF(AND(ISNUMBER(OFFSET('Sanitation Data'!$H$7,0,10*ROW('Sanitation Data'!H12))),DK18="Yes"),OFFSET('Sanitation Data'!$H$7,0,10*ROW('Sanitation Data'!H12)),IF(AND(ISNUMBER(OFFSET('Sanitation Data'!$H$7,0,10*ROW('Sanitation Data'!H12))),DK18="No",ISNUMBER(OFFSET('Sanitation Data'!$H$7,0,10*ROW('Sanitation Data'!H12)))),CONCATENATE("[",ROUND(OFFSET('Sanitation Data'!$H$7,0,10*ROW('Sanitation Data'!H12)),0),"]"),IF(AND(ISNUMBER(OFFSET('Sanitation Data'!$H$7,0,10*ROW('Sanitation Data'!H12))),DK18="",ISNUMBER(OFFSET('Sanitation Data'!$H$7,0,10*ROW('Sanitation Data'!H12)))),OFFSET('Sanitation Data'!$H$7,0,10*ROW('Sanitation Data'!H12)),NA())))</f>
        <v>#N/A</v>
      </c>
      <c r="AW18" s="134" t="e">
        <f ca="1">+IF(AND(ISNUMBER(OFFSET('Sanitation Data'!$H$11,0,10*ROW('Sanitation Data'!H12))),DL18="Yes"),OFFSET('Sanitation Data'!$H$11,0,10*ROW('Sanitation Data'!H12)),IF(AND(ISNUMBER(OFFSET('Sanitation Data'!$H$11,0,10*ROW('Sanitation Data'!H12))),DL18="No",ISNUMBER(OFFSET('Sanitation Data'!$H$11,0,10*ROW('Sanitation Data'!H12)))),CONCATENATE("[",ROUND(OFFSET('Sanitation Data'!$H$11,0,10*ROW('Sanitation Data'!H12)),0),"]"),IF(AND(ISNUMBER(OFFSET('Sanitation Data'!$H$11,0,10*ROW('Sanitation Data'!H12))),DL18="",ISNUMBER(OFFSET('Sanitation Data'!$H$11,0,10*ROW('Sanitation Data'!H12)))),OFFSET('Sanitation Data'!$H$11,0,10*ROW('Sanitation Data'!H12)),NA())))</f>
        <v>#N/A</v>
      </c>
      <c r="AX18" s="134" t="e">
        <f ca="1">+IF(AND(ISNUMBER(OFFSET('Sanitation Data'!$H$12,0,10*ROW('Sanitation Data'!H12))),DM18="Yes"),OFFSET('Sanitation Data'!$H$12,0,10*ROW('Sanitation Data'!H12)),IF(AND(ISNUMBER(OFFSET('Sanitation Data'!$H$12,0,10*ROW('Sanitation Data'!H12))),DM18="No",ISNUMBER(OFFSET('Sanitation Data'!$H$12,0,10*ROW('Sanitation Data'!H12)))),CONCATENATE("[",ROUND(OFFSET('Sanitation Data'!$H$12,0,10*ROW('Sanitation Data'!H12)),0),"]"),IF(AND(ISNUMBER(OFFSET('Sanitation Data'!$H$12,0,10*ROW('Sanitation Data'!H12))),DM18="",ISNUMBER(OFFSET('Sanitation Data'!$H$12,0,10*ROW('Sanitation Data'!H12)))),OFFSET('Sanitation Data'!$H$12,0,10*ROW('Sanitation Data'!H12)),NA())))</f>
        <v>#N/A</v>
      </c>
      <c r="AY18" s="134" t="e">
        <f ca="1">+IF(AND(ISNUMBER(OFFSET('Sanitation Data'!$H$13,0,10*ROW('Sanitation Data'!H12))),DN18="Yes"),OFFSET('Sanitation Data'!$H$13,0,10*ROW('Sanitation Data'!H12)),IF(AND(ISNUMBER(OFFSET('Sanitation Data'!$H$13,0,10*ROW('Sanitation Data'!H12))),DN18="No",ISNUMBER(OFFSET('Sanitation Data'!$H$13,0,10*ROW('Sanitation Data'!H12)))),CONCATENATE("[",ROUND(OFFSET('Sanitation Data'!$H$13,0,10*ROW('Sanitation Data'!H12)),0),"]"),IF(AND(ISNUMBER(OFFSET('Sanitation Data'!$H$13,0,10*ROW('Sanitation Data'!H12))),DN18="",ISNUMBER(OFFSET('Sanitation Data'!$H$13,0,10*ROW('Sanitation Data'!H12)))),OFFSET('Sanitation Data'!$H$13,0,10*ROW('Sanitation Data'!H12)),NA())))</f>
        <v>#N/A</v>
      </c>
      <c r="AZ18" s="135" t="e">
        <f ca="1">+IF(AND(ISNUMBER(OFFSET('Hygiene Data'!$C$6,0,10*ROW('Hygiene Data'!C12))),DO18="Yes"),OFFSET('Hygiene Data'!$C$6,0,10*ROW('Hygiene Data'!C12)),IF(AND(ISNUMBER(OFFSET('Hygiene Data'!$C$6,0,10*ROW('Hygiene Data'!C12))),DO18="No",ISNUMBER(OFFSET('Hygiene Data'!$C$6,0,10*ROW('Hygiene Data'!C12)))),CONCATENATE("[",ROUND(OFFSET('Hygiene Data'!$C$6,0,10*ROW('Hygiene Data'!C12)),0),"]"),IF(AND(ISNUMBER(OFFSET('Hygiene Data'!$C$6,0,10*ROW('Hygiene Data'!C12))),DO18="",ISNUMBER(OFFSET('Hygiene Data'!$C$6,0,10*ROW('Hygiene Data'!C12)))),OFFSET('Hygiene Data'!$C$6,0,10*ROW('Hygiene Data'!C12)),NA())))</f>
        <v>#N/A</v>
      </c>
      <c r="BA18" s="135" t="e">
        <f ca="1">+IF(AND(ISNUMBER(OFFSET('Hygiene Data'!$C$8,0,10*ROW('Hygiene Data'!C12))),DP18="Yes"),OFFSET('Hygiene Data'!$C$8,0,10*ROW('Hygiene Data'!C12)),IF(AND(ISNUMBER(OFFSET('Hygiene Data'!$C$8,0,10*ROW('Hygiene Data'!C12))),DP18="No",ISNUMBER(OFFSET('Hygiene Data'!$C$8,0,10*ROW('Hygiene Data'!C12)))),CONCATENATE("[",ROUND(OFFSET('Hygiene Data'!$C$8,0,10*ROW('Hygiene Data'!C12)),0),"]"),IF(AND(ISNUMBER(OFFSET('Hygiene Data'!$C$8,0,10*ROW('Hygiene Data'!C12))),DP18="",ISNUMBER(OFFSET('Hygiene Data'!$C$8,0,10*ROW('Hygiene Data'!C12)))),OFFSET('Hygiene Data'!$C$8,0,10*ROW('Hygiene Data'!C12)),NA())))</f>
        <v>#N/A</v>
      </c>
      <c r="BB18" s="135" t="e">
        <f ca="1">+IF(AND(ISNUMBER(OFFSET('Hygiene Data'!$C$10,0,10*ROW('Hygiene Data'!C12))),DQ18="Yes"),OFFSET('Hygiene Data'!$C$10,0,10*ROW('Hygiene Data'!C12)),IF(AND(ISNUMBER(OFFSET('Hygiene Data'!$C$10,0,10*ROW('Hygiene Data'!C12))),DQ18="No",ISNUMBER(OFFSET('Hygiene Data'!$C$10,0,10*ROW('Hygiene Data'!C12)))),CONCATENATE("[",ROUND(OFFSET('Hygiene Data'!$C$10,0,10*ROW('Hygiene Data'!C12)),0),"]"),IF(AND(ISNUMBER(OFFSET('Hygiene Data'!$C$10,0,10*ROW('Hygiene Data'!C12))),DQ18="",ISNUMBER(OFFSET('Hygiene Data'!$C$10,0,10*ROW('Hygiene Data'!C12)))),OFFSET('Hygiene Data'!$C$10,0,10*ROW('Hygiene Data'!C12)),NA())))</f>
        <v>#N/A</v>
      </c>
      <c r="BC18" s="135" t="e">
        <f ca="1">+IF(AND(ISNUMBER(OFFSET('Hygiene Data'!$D$6,0,10*ROW('Hygiene Data'!D12))),DR18="Yes"),OFFSET('Hygiene Data'!$D$6,0,10*ROW('Hygiene Data'!D12)),IF(AND(ISNUMBER(OFFSET('Hygiene Data'!$D$6,0,10*ROW('Hygiene Data'!D12))),DR18="No",ISNUMBER(OFFSET('Hygiene Data'!$D$6,0,10*ROW('Hygiene Data'!D12)))),CONCATENATE("[",ROUND(OFFSET('Hygiene Data'!$D$6,0,10*ROW('Hygiene Data'!D12)),0),"]"),IF(AND(ISNUMBER(OFFSET('Hygiene Data'!$D$6,0,10*ROW('Hygiene Data'!D12))),DR18="",ISNUMBER(OFFSET('Hygiene Data'!$D$6,0,10*ROW('Hygiene Data'!D12)))),OFFSET('Hygiene Data'!$D$6,0,10*ROW('Hygiene Data'!D12)),NA())))</f>
        <v>#N/A</v>
      </c>
      <c r="BD18" s="135" t="e">
        <f ca="1">+IF(AND(ISNUMBER(OFFSET('Hygiene Data'!$D$8,0,10*ROW('Hygiene Data'!D12))),DS18="Yes"),OFFSET('Hygiene Data'!$D$8,0,10*ROW('Hygiene Data'!D12)),IF(AND(ISNUMBER(OFFSET('Hygiene Data'!$D$8,0,10*ROW('Hygiene Data'!D12))),DS18="No",ISNUMBER(OFFSET('Hygiene Data'!$D$8,0,10*ROW('Hygiene Data'!D12)))),CONCATENATE("[",ROUND(OFFSET('Hygiene Data'!$D$8,0,10*ROW('Hygiene Data'!D12)),0),"]"),IF(AND(ISNUMBER(OFFSET('Hygiene Data'!$D$8,0,10*ROW('Hygiene Data'!D12))),DS18="",ISNUMBER(OFFSET('Hygiene Data'!$D$8,0,10*ROW('Hygiene Data'!D12)))),OFFSET('Hygiene Data'!$D$8,0,10*ROW('Hygiene Data'!D12)),NA())))</f>
        <v>#N/A</v>
      </c>
      <c r="BE18" s="135" t="e">
        <f ca="1">+IF(AND(ISNUMBER(OFFSET('Hygiene Data'!$D$10,0,10*ROW('Hygiene Data'!D12))),DT18="Yes"),OFFSET('Hygiene Data'!$D$10,0,10*ROW('Hygiene Data'!D12)),IF(AND(ISNUMBER(OFFSET('Hygiene Data'!$D$10,0,10*ROW('Hygiene Data'!D12))),DT18="No",ISNUMBER(OFFSET('Hygiene Data'!$D$10,0,10*ROW('Hygiene Data'!D12)))),CONCATENATE("[",ROUND(OFFSET('Hygiene Data'!$D$10,0,10*ROW('Hygiene Data'!D12)),0),"]"),IF(AND(ISNUMBER(OFFSET('Hygiene Data'!$D$10,0,10*ROW('Hygiene Data'!D12))),DT18="",ISNUMBER(OFFSET('Hygiene Data'!$D$10,0,10*ROW('Hygiene Data'!D12)))),OFFSET('Hygiene Data'!$D$10,0,10*ROW('Hygiene Data'!D12)),NA())))</f>
        <v>#N/A</v>
      </c>
      <c r="BF18" s="135" t="e">
        <f ca="1">+IF(AND(ISNUMBER(OFFSET('Hygiene Data'!$E$6,0,10*ROW('Hygiene Data'!E12))),DU18="Yes"),OFFSET('Hygiene Data'!$E$6,0,10*ROW('Hygiene Data'!E12)),IF(AND(ISNUMBER(OFFSET('Hygiene Data'!$E$6,0,10*ROW('Hygiene Data'!E12))),DU18="No",ISNUMBER(OFFSET('Hygiene Data'!$E$6,0,10*ROW('Hygiene Data'!E12)))),CONCATENATE("[",ROUND(OFFSET('Hygiene Data'!$E$6,0,10*ROW('Hygiene Data'!E12)),0),"]"),IF(AND(ISNUMBER(OFFSET('Hygiene Data'!$E$6,0,10*ROW('Hygiene Data'!E12))),DU18="",ISNUMBER(OFFSET('Hygiene Data'!$E$6,0,10*ROW('Hygiene Data'!E12)))),OFFSET('Hygiene Data'!$E$6,0,10*ROW('Hygiene Data'!E12)),NA())))</f>
        <v>#N/A</v>
      </c>
      <c r="BG18" s="135" t="e">
        <f ca="1">+IF(AND(ISNUMBER(OFFSET('Hygiene Data'!$E$8,0,10*ROW('Hygiene Data'!E12))),DV18="Yes"),OFFSET('Hygiene Data'!$E$8,0,10*ROW('Hygiene Data'!E12)),IF(AND(ISNUMBER(OFFSET('Hygiene Data'!$E$8,0,10*ROW('Hygiene Data'!E12))),DV18="No",ISNUMBER(OFFSET('Hygiene Data'!$E$8,0,10*ROW('Hygiene Data'!E12)))),CONCATENATE("[",ROUND(OFFSET('Hygiene Data'!$E$8,0,10*ROW('Hygiene Data'!E12)),0),"]"),IF(AND(ISNUMBER(OFFSET('Hygiene Data'!$E$8,0,10*ROW('Hygiene Data'!E12))),DV18="",ISNUMBER(OFFSET('Hygiene Data'!$E$8,0,10*ROW('Hygiene Data'!E12)))),OFFSET('Hygiene Data'!$E$8,0,10*ROW('Hygiene Data'!E12)),NA())))</f>
        <v>#N/A</v>
      </c>
      <c r="BH18" s="135" t="e">
        <f ca="1">+IF(AND(ISNUMBER(OFFSET('Hygiene Data'!$E$10,0,10*ROW('Hygiene Data'!E12))),DW18="Yes"),OFFSET('Hygiene Data'!$E$10,0,10*ROW('Hygiene Data'!E12)),IF(AND(ISNUMBER(OFFSET('Hygiene Data'!$E$10,0,10*ROW('Hygiene Data'!E12))),DW18="No",ISNUMBER(OFFSET('Hygiene Data'!$E$10,0,10*ROW('Hygiene Data'!E12)))),CONCATENATE("[",ROUND(OFFSET('Hygiene Data'!$E$10,0,10*ROW('Hygiene Data'!E12)),0),"]"),IF(AND(ISNUMBER(OFFSET('Hygiene Data'!$E$10,0,10*ROW('Hygiene Data'!E12))),DW18="",ISNUMBER(OFFSET('Hygiene Data'!$E$10,0,10*ROW('Hygiene Data'!E12)))),OFFSET('Hygiene Data'!$E$10,0,10*ROW('Hygiene Data'!E12)),NA())))</f>
        <v>#N/A</v>
      </c>
      <c r="BI18" s="135" t="e">
        <f ca="1">+IF(AND(ISNUMBER(OFFSET('Hygiene Data'!$F$6,0,10*ROW('Hygiene Data'!F12))),DX18="Yes"),OFFSET('Hygiene Data'!$F$6,0,10*ROW('Hygiene Data'!F12)),IF(AND(ISNUMBER(OFFSET('Hygiene Data'!$F$6,0,10*ROW('Hygiene Data'!F12))),DX18="No",ISNUMBER(OFFSET('Hygiene Data'!$F$6,0,10*ROW('Hygiene Data'!F12)))),CONCATENATE("[",ROUND(OFFSET('Hygiene Data'!$F$6,0,10*ROW('Hygiene Data'!F12)),0),"]"),IF(AND(ISNUMBER(OFFSET('Hygiene Data'!$F$6,0,10*ROW('Hygiene Data'!F12))),DX18="",ISNUMBER(OFFSET('Hygiene Data'!$F$6,0,10*ROW('Hygiene Data'!F12)))),OFFSET('Hygiene Data'!$F$6,0,10*ROW('Hygiene Data'!F12)),NA())))</f>
        <v>#N/A</v>
      </c>
      <c r="BJ18" s="135" t="e">
        <f ca="1">+IF(AND(ISNUMBER(OFFSET('Hygiene Data'!$F$8,0,10*ROW('Hygiene Data'!F12))),DY18="Yes"),OFFSET('Hygiene Data'!$F$8,0,10*ROW('Hygiene Data'!F12)),IF(AND(ISNUMBER(OFFSET('Hygiene Data'!$F$8,0,10*ROW('Hygiene Data'!F12))),DY18="No",ISNUMBER(OFFSET('Hygiene Data'!$F$8,0,10*ROW('Hygiene Data'!F12)))),CONCATENATE("[",ROUND(OFFSET('Hygiene Data'!$F$8,0,10*ROW('Hygiene Data'!F12)),0),"]"),IF(AND(ISNUMBER(OFFSET('Hygiene Data'!$F$8,0,10*ROW('Hygiene Data'!F12))),DY18="",ISNUMBER(OFFSET('Hygiene Data'!$F$8,0,10*ROW('Hygiene Data'!F12)))),OFFSET('Hygiene Data'!$F$8,0,10*ROW('Hygiene Data'!F12)),NA())))</f>
        <v>#N/A</v>
      </c>
      <c r="BK18" s="135" t="e">
        <f ca="1">+IF(AND(ISNUMBER(OFFSET('Hygiene Data'!$F$10,0,10*ROW('Hygiene Data'!F12))),DZ18="Yes"),OFFSET('Hygiene Data'!$F$10,0,10*ROW('Hygiene Data'!F12)),IF(AND(ISNUMBER(OFFSET('Hygiene Data'!$F$10,0,10*ROW('Hygiene Data'!F12))),DZ18="No",ISNUMBER(OFFSET('Hygiene Data'!$F$10,0,10*ROW('Hygiene Data'!F12)))),CONCATENATE("[",ROUND(OFFSET('Hygiene Data'!$F$10,0,10*ROW('Hygiene Data'!F12)),0),"]"),IF(AND(ISNUMBER(OFFSET('Hygiene Data'!$F$10,0,10*ROW('Hygiene Data'!F12))),DZ18="",ISNUMBER(OFFSET('Hygiene Data'!$F$10,0,10*ROW('Hygiene Data'!F12)))),OFFSET('Hygiene Data'!$F$10,0,10*ROW('Hygiene Data'!F12)),NA())))</f>
        <v>#N/A</v>
      </c>
      <c r="BL18" s="135" t="e">
        <f ca="1">+IF(AND(ISNUMBER(OFFSET('Hygiene Data'!$G$6,0,10*ROW('Hygiene Data'!G12))),EA18="Yes"),OFFSET('Hygiene Data'!$G$6,0,10*ROW('Hygiene Data'!G12)),IF(AND(ISNUMBER(OFFSET('Hygiene Data'!$G$6,0,10*ROW('Hygiene Data'!G12))),EA18="No",ISNUMBER(OFFSET('Hygiene Data'!$G$6,0,10*ROW('Hygiene Data'!G12)))),CONCATENATE("[",ROUND(OFFSET('Hygiene Data'!$G$6,0,10*ROW('Hygiene Data'!G12)),0),"]"),IF(AND(ISNUMBER(OFFSET('Hygiene Data'!$G$6,0,10*ROW('Hygiene Data'!G12))),EA18="",ISNUMBER(OFFSET('Hygiene Data'!$G$6,0,10*ROW('Hygiene Data'!G12)))),OFFSET('Hygiene Data'!$G$6,0,10*ROW('Hygiene Data'!G12)),NA())))</f>
        <v>#N/A</v>
      </c>
      <c r="BM18" s="135" t="e">
        <f ca="1">+IF(AND(ISNUMBER(OFFSET('Hygiene Data'!$G$8,0,10*ROW('Hygiene Data'!G12))),EB18="Yes"),OFFSET('Hygiene Data'!$G$8,0,10*ROW('Hygiene Data'!G12)),IF(AND(ISNUMBER(OFFSET('Hygiene Data'!$G$8,0,10*ROW('Hygiene Data'!G12))),EB18="No",ISNUMBER(OFFSET('Hygiene Data'!$G$8,0,10*ROW('Hygiene Data'!G12)))),CONCATENATE("[",ROUND(OFFSET('Hygiene Data'!$G$8,0,10*ROW('Hygiene Data'!G12)),0),"]"),IF(AND(ISNUMBER(OFFSET('Hygiene Data'!$G$8,0,10*ROW('Hygiene Data'!G12))),EB18="",ISNUMBER(OFFSET('Hygiene Data'!$G$8,0,10*ROW('Hygiene Data'!G12)))),OFFSET('Hygiene Data'!$G$8,0,10*ROW('Hygiene Data'!G12)),NA())))</f>
        <v>#N/A</v>
      </c>
      <c r="BN18" s="135" t="e">
        <f ca="1">+IF(AND(ISNUMBER(OFFSET('Hygiene Data'!$G$10,0,10*ROW('Hygiene Data'!G12))),EC18="Yes"),OFFSET('Hygiene Data'!$G$10,0,10*ROW('Hygiene Data'!G12)),IF(AND(ISNUMBER(OFFSET('Hygiene Data'!$G$10,0,10*ROW('Hygiene Data'!G12))),EC18="No",ISNUMBER(OFFSET('Hygiene Data'!$G$10,0,10*ROW('Hygiene Data'!G12)))),CONCATENATE("[",ROUND(OFFSET('Hygiene Data'!$G$10,0,10*ROW('Hygiene Data'!G12)),0),"]"),IF(AND(ISNUMBER(OFFSET('Hygiene Data'!$G$10,0,10*ROW('Hygiene Data'!G12))),EC18="",ISNUMBER(OFFSET('Hygiene Data'!$G$10,0,10*ROW('Hygiene Data'!G12)))),OFFSET('Hygiene Data'!$G$10,0,10*ROW('Hygiene Data'!G12)),NA())))</f>
        <v>#N/A</v>
      </c>
      <c r="BO18" s="135" t="e">
        <f ca="1">+IF(AND(ISNUMBER(OFFSET('Hygiene Data'!$H$6,0,10*ROW('Hygiene Data'!H12))),ED18="Yes"),OFFSET('Hygiene Data'!$H$6,0,10*ROW('Hygiene Data'!H12)),IF(AND(ISNUMBER(OFFSET('Hygiene Data'!$H$6,0,10*ROW('Hygiene Data'!H12))),ED18="No",ISNUMBER(OFFSET('Hygiene Data'!$H$6,0,10*ROW('Hygiene Data'!H12)))),CONCATENATE("[",ROUND(OFFSET('Hygiene Data'!$H$6,0,10*ROW('Hygiene Data'!H12)),0),"]"),IF(AND(ISNUMBER(OFFSET('Hygiene Data'!$H$6,0,10*ROW('Hygiene Data'!H12))),ED18="",ISNUMBER(OFFSET('Hygiene Data'!$H$6,0,10*ROW('Hygiene Data'!H12)))),OFFSET('Hygiene Data'!$H$6,0,10*ROW('Hygiene Data'!H12)),NA())))</f>
        <v>#N/A</v>
      </c>
      <c r="BP18" s="135" t="e">
        <f ca="1">+IF(AND(ISNUMBER(OFFSET('Hygiene Data'!$H$8,0,10*ROW('Hygiene Data'!H12))),EE18="Yes"),OFFSET('Hygiene Data'!$H$8,0,10*ROW('Hygiene Data'!H12)),IF(AND(ISNUMBER(OFFSET('Hygiene Data'!$H$8,0,10*ROW('Hygiene Data'!H12))),EE18="No",ISNUMBER(OFFSET('Hygiene Data'!$H$8,0,10*ROW('Hygiene Data'!H12)))),CONCATENATE("[",ROUND(OFFSET('Hygiene Data'!$H$8,0,10*ROW('Hygiene Data'!H12)),0),"]"),IF(AND(ISNUMBER(OFFSET('Hygiene Data'!$H$8,0,10*ROW('Hygiene Data'!H12))),EE18="",ISNUMBER(OFFSET('Hygiene Data'!$H$8,0,10*ROW('Hygiene Data'!H12)))),OFFSET('Hygiene Data'!$H$8,0,10*ROW('Hygiene Data'!H12)),NA())))</f>
        <v>#N/A</v>
      </c>
      <c r="BQ18" s="135" t="e">
        <f ca="1">+IF(AND(ISNUMBER(OFFSET('Hygiene Data'!$H$10,0,10*ROW('Hygiene Data'!H12))),EF18="Yes"),OFFSET('Hygiene Data'!$H$10,0,10*ROW('Hygiene Data'!H12)),IF(AND(ISNUMBER(OFFSET('Hygiene Data'!$H$10,0,10*ROW('Hygiene Data'!H12))),EF18="No",ISNUMBER(OFFSET('Hygiene Data'!$H$10,0,10*ROW('Hygiene Data'!H12)))),CONCATENATE("[",ROUND(OFFSET('Hygiene Data'!$H$10,0,10*ROW('Hygiene Data'!H12)),0),"]"),IF(AND(ISNUMBER(OFFSET('Hygiene Data'!$H$10,0,10*ROW('Hygiene Data'!H12))),EF18="",ISNUMBER(OFFSET('Hygiene Data'!$H$10,0,10*ROW('Hygiene Data'!H12)))),OFFSET('Hygiene Data'!$H$10,0,10*ROW('Hygiene Data'!H12)),NA())))</f>
        <v>#N/A</v>
      </c>
      <c r="BS18" s="34" t="str">
        <f ca="1">+IF(OFFSET('Water Data'!$C$28,0,10*ROW('Water Data'!C12))="","",OFFSET('Water Data'!$C$28,0,10*ROW('Water Data'!C12)))</f>
        <v>Yes</v>
      </c>
      <c r="BT18" s="34" t="str">
        <f ca="1">+IF(OFFSET('Water Data'!$C$29,0,10*ROW('Water Data'!C12))="","",OFFSET('Water Data'!$C$29,0,10*ROW('Water Data'!C12)))</f>
        <v>Yes</v>
      </c>
      <c r="BU18" s="34" t="str">
        <f ca="1">+IF(OFFSET('Water Data'!$C$30,0,10*ROW('Water Data'!C12))="","",OFFSET('Water Data'!$C$30,0,10*ROW('Water Data'!C12)))</f>
        <v/>
      </c>
      <c r="BV18" s="34" t="str">
        <f ca="1">+IF(OFFSET('Water Data'!$D$28,0,10*ROW('Water Data'!D12))="","",OFFSET('Water Data'!$D$28,0,10*ROW('Water Data'!D12)))</f>
        <v/>
      </c>
      <c r="BW18" s="34" t="str">
        <f ca="1">+IF(OFFSET('Water Data'!$D$29,0,10*ROW('Water Data'!D12))="","",OFFSET('Water Data'!$D$29,0,10*ROW('Water Data'!D12)))</f>
        <v/>
      </c>
      <c r="BX18" s="34" t="str">
        <f ca="1">+IF(OFFSET('Water Data'!$D$30,0,10*ROW('Water Data'!D12))="","",OFFSET('Water Data'!$D$30,0,10*ROW('Water Data'!D12)))</f>
        <v/>
      </c>
      <c r="BY18" s="34" t="str">
        <f ca="1">+IF(OFFSET('Water Data'!$E$28,0,10*ROW('Water Data'!E12))="","",OFFSET('Water Data'!$E$28,0,10*ROW('Water Data'!E12)))</f>
        <v/>
      </c>
      <c r="BZ18" s="34" t="str">
        <f ca="1">+IF(OFFSET('Water Data'!$E$29,0,10*ROW('Water Data'!E12))="","",OFFSET('Water Data'!$E$29,0,10*ROW('Water Data'!E12)))</f>
        <v/>
      </c>
      <c r="CA18" s="34" t="str">
        <f ca="1">+IF(OFFSET('Water Data'!$E$30,0,10*ROW('Water Data'!E12))="","",OFFSET('Water Data'!$E$30,0,10*ROW('Water Data'!E12)))</f>
        <v/>
      </c>
      <c r="CB18" s="34" t="str">
        <f ca="1">+IF(OFFSET('Water Data'!$F$28,0,10*ROW('Water Data'!F12))="","",OFFSET('Water Data'!$F$28,0,10*ROW('Water Data'!F12)))</f>
        <v/>
      </c>
      <c r="CC18" s="34" t="str">
        <f ca="1">+IF(OFFSET('Water Data'!$F$29,0,10*ROW('Water Data'!F12))="","",OFFSET('Water Data'!$F$29,0,10*ROW('Water Data'!F12)))</f>
        <v/>
      </c>
      <c r="CD18" s="34" t="str">
        <f ca="1">+IF(OFFSET('Water Data'!$F$30,0,10*ROW('Water Data'!F12))="","",OFFSET('Water Data'!$F$30,0,10*ROW('Water Data'!F12)))</f>
        <v/>
      </c>
      <c r="CE18" s="34" t="str">
        <f ca="1">+IF(OFFSET('Water Data'!$G$28,0,10*ROW('Water Data'!G12))="","",OFFSET('Water Data'!$G$28,0,10*ROW('Water Data'!G12)))</f>
        <v>Yes</v>
      </c>
      <c r="CF18" s="34" t="str">
        <f ca="1">+IF(OFFSET('Water Data'!$G$29,0,10*ROW('Water Data'!G12))="","",OFFSET('Water Data'!$G$29,0,10*ROW('Water Data'!G12)))</f>
        <v>Yes</v>
      </c>
      <c r="CG18" s="34" t="str">
        <f ca="1">+IF(OFFSET('Water Data'!$G$30,0,10*ROW('Water Data'!G12))="","",OFFSET('Water Data'!$G$30,0,10*ROW('Water Data'!G12)))</f>
        <v/>
      </c>
      <c r="CH18" s="34" t="str">
        <f ca="1">+IF(OFFSET('Water Data'!$H$28,0,10*ROW('Water Data'!H12))="","",OFFSET('Water Data'!$H$28,0,10*ROW('Water Data'!H12)))</f>
        <v>Yes</v>
      </c>
      <c r="CI18" s="34" t="str">
        <f ca="1">+IF(OFFSET('Water Data'!$H$29,0,10*ROW('Water Data'!H12))="","",OFFSET('Water Data'!$H$29,0,10*ROW('Water Data'!H12)))</f>
        <v>Yes</v>
      </c>
      <c r="CJ18" s="34" t="str">
        <f ca="1">+IF(OFFSET('Water Data'!$H$30,0,10*ROW('Water Data'!H12))="","",OFFSET('Water Data'!$H$30,0,10*ROW('Water Data'!H12)))</f>
        <v/>
      </c>
      <c r="CK18" s="34" t="str">
        <f ca="1">+IF(OFFSET('Sanitation Data'!$C$29,0,10*ROW('Sanitation Data'!C12))="","",OFFSET('Sanitation Data'!$C$29,0,10*ROW('Sanitation Data'!C12)))</f>
        <v>Yes</v>
      </c>
      <c r="CL18" s="34" t="str">
        <f ca="1">+IF(OFFSET('Sanitation Data'!$C$30,0,10*ROW('Sanitation Data'!C12))="","",OFFSET('Sanitation Data'!$C$30,0,10*ROW('Sanitation Data'!C12)))</f>
        <v/>
      </c>
      <c r="CM18" s="34" t="str">
        <f ca="1">+IF(OFFSET('Sanitation Data'!$C$31,0,10*ROW('Sanitation Data'!C12))="","",OFFSET('Sanitation Data'!$C$31,0,10*ROW('Sanitation Data'!C12)))</f>
        <v/>
      </c>
      <c r="CN18" s="34" t="str">
        <f ca="1">+IF(OFFSET('Sanitation Data'!$C$32,0,10*ROW('Sanitation Data'!C12))="","",OFFSET('Sanitation Data'!$C$32,0,10*ROW('Sanitation Data'!C12)))</f>
        <v/>
      </c>
      <c r="CO18" s="34" t="str">
        <f ca="1">+IF(OFFSET('Sanitation Data'!$C$33,0,10*ROW('Sanitation Data'!C12))="","",OFFSET('Sanitation Data'!$C$33,0,10*ROW('Sanitation Data'!C12)))</f>
        <v/>
      </c>
      <c r="CP18" s="34" t="str">
        <f ca="1">+IF(OFFSET('Sanitation Data'!$D$29,0,10*ROW('Sanitation Data'!D12))="","",OFFSET('Sanitation Data'!$D$29,0,10*ROW('Sanitation Data'!D12)))</f>
        <v/>
      </c>
      <c r="CQ18" s="34" t="str">
        <f ca="1">+IF(OFFSET('Sanitation Data'!$D$30,0,10*ROW('Sanitation Data'!D12))="","",OFFSET('Sanitation Data'!$D$30,0,10*ROW('Sanitation Data'!D12)))</f>
        <v/>
      </c>
      <c r="CR18" s="34" t="str">
        <f ca="1">+IF(OFFSET('Sanitation Data'!$D$31,0,10*ROW('Sanitation Data'!D12))="","",OFFSET('Sanitation Data'!$D$31,0,10*ROW('Sanitation Data'!D12)))</f>
        <v/>
      </c>
      <c r="CS18" s="34" t="str">
        <f ca="1">+IF(OFFSET('Sanitation Data'!$D$32,0,10*ROW('Sanitation Data'!D12))="","",OFFSET('Sanitation Data'!$D$32,0,10*ROW('Sanitation Data'!D12)))</f>
        <v/>
      </c>
      <c r="CT18" s="34" t="str">
        <f ca="1">+IF(OFFSET('Sanitation Data'!$D$33,0,10*ROW('Sanitation Data'!D12))="","",OFFSET('Sanitation Data'!$D$33,0,10*ROW('Sanitation Data'!D12)))</f>
        <v/>
      </c>
      <c r="CU18" s="34" t="str">
        <f ca="1">+IF(OFFSET('Sanitation Data'!$E$29,0,10*ROW('Sanitation Data'!E12))="","",OFFSET('Sanitation Data'!$E$29,0,10*ROW('Sanitation Data'!E12)))</f>
        <v/>
      </c>
      <c r="CV18" s="34" t="str">
        <f ca="1">+IF(OFFSET('Sanitation Data'!$E$30,0,10*ROW('Sanitation Data'!E12))="","",OFFSET('Sanitation Data'!$E$30,0,10*ROW('Sanitation Data'!E12)))</f>
        <v/>
      </c>
      <c r="CW18" s="34" t="str">
        <f ca="1">+IF(OFFSET('Sanitation Data'!$E$31,0,10*ROW('Sanitation Data'!E12))="","",OFFSET('Sanitation Data'!$E$31,0,10*ROW('Sanitation Data'!E12)))</f>
        <v/>
      </c>
      <c r="CX18" s="34" t="str">
        <f ca="1">+IF(OFFSET('Sanitation Data'!$E$32,0,10*ROW('Sanitation Data'!E12))="","",OFFSET('Sanitation Data'!$E$32,0,10*ROW('Sanitation Data'!E12)))</f>
        <v/>
      </c>
      <c r="CY18" s="34" t="str">
        <f ca="1">+IF(OFFSET('Sanitation Data'!$E$33,0,10*ROW('Sanitation Data'!E12))="","",OFFSET('Sanitation Data'!$E$33,0,10*ROW('Sanitation Data'!E12)))</f>
        <v/>
      </c>
      <c r="CZ18" s="34" t="str">
        <f ca="1">+IF(OFFSET('Sanitation Data'!$F$29,0,10*ROW('Sanitation Data'!F12))="","",OFFSET('Sanitation Data'!$F$29,0,10*ROW('Sanitation Data'!F12)))</f>
        <v/>
      </c>
      <c r="DA18" s="34" t="str">
        <f ca="1">+IF(OFFSET('Sanitation Data'!$F$30,0,10*ROW('Sanitation Data'!F12))="","",OFFSET('Sanitation Data'!$F$30,0,10*ROW('Sanitation Data'!F12)))</f>
        <v/>
      </c>
      <c r="DB18" s="34" t="str">
        <f ca="1">+IF(OFFSET('Sanitation Data'!$F$31,0,10*ROW('Sanitation Data'!F12))="","",OFFSET('Sanitation Data'!$F$31,0,10*ROW('Sanitation Data'!F12)))</f>
        <v/>
      </c>
      <c r="DC18" s="34" t="str">
        <f ca="1">+IF(OFFSET('Sanitation Data'!$F$32,0,10*ROW('Sanitation Data'!F12))="","",OFFSET('Sanitation Data'!$F$32,0,10*ROW('Sanitation Data'!F12)))</f>
        <v/>
      </c>
      <c r="DD18" s="34" t="str">
        <f ca="1">+IF(OFFSET('Sanitation Data'!$F$33,0,10*ROW('Sanitation Data'!F12))="","",OFFSET('Sanitation Data'!$F$33,0,10*ROW('Sanitation Data'!F12)))</f>
        <v/>
      </c>
      <c r="DE18" s="34" t="str">
        <f ca="1">+IF(OFFSET('Sanitation Data'!$G$29,0,10*ROW('Sanitation Data'!G12))="","",OFFSET('Sanitation Data'!$G$29,0,10*ROW('Sanitation Data'!G12)))</f>
        <v>Yes</v>
      </c>
      <c r="DF18" s="34" t="str">
        <f ca="1">+IF(OFFSET('Sanitation Data'!$G$30,0,10*ROW('Sanitation Data'!G12))="","",OFFSET('Sanitation Data'!$G$30,0,10*ROW('Sanitation Data'!G12)))</f>
        <v/>
      </c>
      <c r="DG18" s="34" t="str">
        <f ca="1">+IF(OFFSET('Sanitation Data'!$G$31,0,10*ROW('Sanitation Data'!G12))="","",OFFSET('Sanitation Data'!$G$31,0,10*ROW('Sanitation Data'!G12)))</f>
        <v/>
      </c>
      <c r="DH18" s="34" t="str">
        <f ca="1">+IF(OFFSET('Sanitation Data'!$G$32,0,10*ROW('Sanitation Data'!G12))="","",OFFSET('Sanitation Data'!$G$32,0,10*ROW('Sanitation Data'!G12)))</f>
        <v/>
      </c>
      <c r="DI18" s="34" t="str">
        <f ca="1">+IF(OFFSET('Sanitation Data'!$G$33,0,10*ROW('Sanitation Data'!G12))="","",OFFSET('Sanitation Data'!$G$33,0,10*ROW('Sanitation Data'!G12)))</f>
        <v/>
      </c>
      <c r="DJ18" s="34" t="str">
        <f ca="1">+IF(OFFSET('Sanitation Data'!$H$29,0,10*ROW('Sanitation Data'!H12))="","",OFFSET('Sanitation Data'!$H$29,0,10*ROW('Sanitation Data'!H12)))</f>
        <v>Yes</v>
      </c>
      <c r="DK18" s="34" t="str">
        <f ca="1">+IF(OFFSET('Sanitation Data'!$H$30,0,10*ROW('Sanitation Data'!H12))="","",OFFSET('Sanitation Data'!$H$30,0,10*ROW('Sanitation Data'!H12)))</f>
        <v/>
      </c>
      <c r="DL18" s="34" t="str">
        <f ca="1">+IF(OFFSET('Sanitation Data'!$H$31,0,10*ROW('Sanitation Data'!H12))="","",OFFSET('Sanitation Data'!$H$31,0,10*ROW('Sanitation Data'!H12)))</f>
        <v/>
      </c>
      <c r="DM18" s="34" t="str">
        <f ca="1">+IF(OFFSET('Sanitation Data'!$H$32,0,10*ROW('Sanitation Data'!H12))="","",OFFSET('Sanitation Data'!$H$32,0,10*ROW('Sanitation Data'!H12)))</f>
        <v/>
      </c>
      <c r="DN18" s="34" t="str">
        <f ca="1">+IF(OFFSET('Sanitation Data'!$H$33,0,10*ROW('Sanitation Data'!H12))="","",OFFSET('Sanitation Data'!$H$33,0,10*ROW('Sanitation Data'!H12)))</f>
        <v/>
      </c>
      <c r="DO18" s="34" t="str">
        <f ca="1">+IF(OFFSET('Hygiene Data'!$C$12,0,10*ROW('Hygiene Data'!C12))="","",OFFSET('Hygiene Data'!$C$12,0,10*ROW('Hygiene Data'!C12)))</f>
        <v/>
      </c>
      <c r="DP18" s="34" t="str">
        <f ca="1">+IF(OFFSET('Hygiene Data'!$C$13,0,10*ROW('Hygiene Data'!C12))="","",OFFSET('Hygiene Data'!$C$13,0,10*ROW('Hygiene Data'!C12)))</f>
        <v/>
      </c>
      <c r="DQ18" s="34" t="str">
        <f ca="1">+IF(OFFSET('Hygiene Data'!$C$14,0,10*ROW('Hygiene Data'!C12))="","",OFFSET('Hygiene Data'!$C$14,0,10*ROW('Hygiene Data'!C12)))</f>
        <v/>
      </c>
      <c r="DR18" s="34" t="str">
        <f ca="1">+IF(OFFSET('Hygiene Data'!$D$12,0,10*ROW('Hygiene Data'!D12))="","",OFFSET('Hygiene Data'!$D$12,0,10*ROW('Hygiene Data'!D12)))</f>
        <v/>
      </c>
      <c r="DS18" s="34" t="str">
        <f ca="1">+IF(OFFSET('Hygiene Data'!$D$13,0,10*ROW('Hygiene Data'!D12))="","",OFFSET('Hygiene Data'!$D$13,0,10*ROW('Hygiene Data'!D12)))</f>
        <v/>
      </c>
      <c r="DT18" s="34" t="str">
        <f ca="1">+IF(OFFSET('Hygiene Data'!$D$14,0,10*ROW('Hygiene Data'!D12))="","",OFFSET('Hygiene Data'!$D$14,0,10*ROW('Hygiene Data'!D12)))</f>
        <v/>
      </c>
      <c r="DU18" s="34" t="str">
        <f ca="1">+IF(OFFSET('Hygiene Data'!$E$12,0,10*ROW('Hygiene Data'!E12))="","",OFFSET('Hygiene Data'!$E$12,0,10*ROW('Hygiene Data'!E12)))</f>
        <v/>
      </c>
      <c r="DV18" s="34" t="str">
        <f ca="1">+IF(OFFSET('Hygiene Data'!$E$13,0,10*ROW('Hygiene Data'!E12))="","",OFFSET('Hygiene Data'!$E$13,0,10*ROW('Hygiene Data'!E12)))</f>
        <v/>
      </c>
      <c r="DW18" s="34" t="str">
        <f ca="1">+IF(OFFSET('Hygiene Data'!$E$14,0,10*ROW('Hygiene Data'!E12))="","",OFFSET('Hygiene Data'!$E$14,0,10*ROW('Hygiene Data'!E12)))</f>
        <v/>
      </c>
      <c r="DX18" s="34" t="str">
        <f ca="1">+IF(OFFSET('Hygiene Data'!$F$12,0,10*ROW('Hygiene Data'!F12))="","",OFFSET('Hygiene Data'!$F$12,0,10*ROW('Hygiene Data'!F12)))</f>
        <v/>
      </c>
      <c r="DY18" s="34" t="str">
        <f ca="1">+IF(OFFSET('Hygiene Data'!$F$13,0,10*ROW('Hygiene Data'!F12))="","",OFFSET('Hygiene Data'!$F$13,0,10*ROW('Hygiene Data'!F12)))</f>
        <v/>
      </c>
      <c r="DZ18" s="34" t="str">
        <f ca="1">+IF(OFFSET('Hygiene Data'!$F$14,0,10*ROW('Hygiene Data'!F12))="","",OFFSET('Hygiene Data'!$F$14,0,10*ROW('Hygiene Data'!F12)))</f>
        <v/>
      </c>
      <c r="EA18" s="34" t="str">
        <f ca="1">+IF(OFFSET('Hygiene Data'!$G$12,0,10*ROW('Hygiene Data'!G12))="","",OFFSET('Hygiene Data'!$G$12,0,10*ROW('Hygiene Data'!G12)))</f>
        <v/>
      </c>
      <c r="EB18" s="34" t="str">
        <f ca="1">+IF(OFFSET('Hygiene Data'!$G$13,0,10*ROW('Hygiene Data'!G12))="","",OFFSET('Hygiene Data'!$G$13,0,10*ROW('Hygiene Data'!G12)))</f>
        <v/>
      </c>
      <c r="EC18" s="34" t="str">
        <f ca="1">+IF(OFFSET('Hygiene Data'!$G$14,0,10*ROW('Hygiene Data'!G12))="","",OFFSET('Hygiene Data'!$G$14,0,10*ROW('Hygiene Data'!G12)))</f>
        <v/>
      </c>
      <c r="ED18" s="34" t="str">
        <f ca="1">+IF(OFFSET('Hygiene Data'!$H$12,0,10*ROW('Hygiene Data'!H12))="","",OFFSET('Hygiene Data'!$H$12,0,10*ROW('Hygiene Data'!H12)))</f>
        <v/>
      </c>
      <c r="EE18" s="34" t="str">
        <f ca="1">+IF(OFFSET('Hygiene Data'!$H$13,0,10*ROW('Hygiene Data'!H12))="","",OFFSET('Hygiene Data'!$H$13,0,10*ROW('Hygiene Data'!H12)))</f>
        <v/>
      </c>
      <c r="EF18" s="34" t="str">
        <f ca="1">+IF(OFFSET('Hygiene Data'!$H$14,0,10*ROW('Hygiene Data'!H12))="","",OFFSET('Hygiene Data'!$H$14,0,10*ROW('Hygiene Data'!H12)))</f>
        <v/>
      </c>
    </row>
    <row r="19" spans="1:136" x14ac:dyDescent="0.2">
      <c r="A19" s="50" t="str">
        <f ca="1">+IF(OFFSET('Water Data'!$B$1,0,10*ROW('Water Data'!B13))="","",OFFSET('Water Data'!$B$1,0,10*ROW('Water Data'!B13)))</f>
        <v>UIS11</v>
      </c>
      <c r="B19" s="50" t="str">
        <f ca="1">+IF(OFFSET('Water Data'!$A$3,0,10*ROW('Water Data'!A13))="","",OFFSET('Water Data'!$A$3,0,10*ROW('Water Data'!A13)))</f>
        <v>Other</v>
      </c>
      <c r="C19" s="50">
        <f ca="1">+IF(OFFSET('Water Data'!$C$3,0,10*ROW('Water Data'!C13))="","",OFFSET('Water Data'!$C$3,0,10*ROW('Water Data'!C13)))</f>
        <v>2011</v>
      </c>
      <c r="D19" s="133" t="e">
        <f ca="1">+IF(AND(ISNUMBER(OFFSET('Water Data'!$C$5,0,10*ROW('Water Data'!C13))),BS19="Yes"),100-OFFSET('Water Data'!$C$5,0,10*ROW('Water Data'!C13)),IF(AND(ISNUMBER(OFFSET('Water Data'!$C$5,0,10*ROW('Water Data'!C13))),BS19="No",ISNUMBER(OFFSET('Water Data'!$C$5,0,10*ROW('Water Data'!C13)))),CONCATENATE("[",ROUND(100-OFFSET('Water Data'!$C$5,0,10*ROW('Water Data'!C13)),0),"]"),IF(AND(ISNUMBER(OFFSET('Water Data'!$C$5,0,10*ROW('Water Data'!C13))),BS19="",ISNUMBER(OFFSET('Water Data'!$C$5,0,10*ROW('Water Data'!C13)))),100-OFFSET('Water Data'!$C$5,0,10*ROW('Water Data'!C13)),NA())))</f>
        <v>#N/A</v>
      </c>
      <c r="E19" s="133" t="str">
        <f ca="1">+IF(AND(ISNUMBER(OFFSET('Water Data'!$C$7,0,10*ROW('Water Data'!D13))),BT19="Yes"),OFFSET('Water Data'!$C$7,0,10*ROW('Water Data'!C13)),IF(AND(ISNUMBER(OFFSET('Water Data'!$C$7,0,10*ROW('Water Data'!C13))),BT19="No",ISNUMBER(OFFSET('Water Data'!$C$7,0,10*ROW('Water Data'!C13)))),CONCATENATE("[",ROUND(OFFSET('Water Data'!$C$7,0,10*ROW('Water Data'!C13)),0),"]"),IF(AND(ISNUMBER(OFFSET('Water Data'!$C$7,0,10*ROW('Water Data'!C13))),BT19="",ISNUMBER(OFFSET('Water Data'!$C$7,0,10*ROW('Water Data'!C13)))),OFFSET('Water Data'!$C$7,0,10*ROW('Water Data'!C13)),NA())))</f>
        <v>[35]</v>
      </c>
      <c r="F19" s="133" t="e">
        <f ca="1">+IF(AND(ISNUMBER(OFFSET('Water Data'!$C$10,0,10*ROW('Water Data'!C13))),BU19="Yes"),OFFSET('Water Data'!$C$10,0,10*ROW('Water Data'!C13)),IF(AND(ISNUMBER(OFFSET('Water Data'!$C$10,0,10*ROW('Water Data'!C13))),BU19="No",ISNUMBER(OFFSET('Water Data'!$C$10,0,10*ROW('Water Data'!C13)))),CONCATENATE("[",ROUND(OFFSET('Water Data'!$C$10,0,10*ROW('Water Data'!C13)),0),"]"),IF(AND(ISNUMBER(OFFSET('Water Data'!$C$10,0,10*ROW('Water Data'!C13))),BU19="",ISNUMBER(OFFSET('Water Data'!$C$10,0,10*ROW('Water Data'!C13)))),OFFSET('Water Data'!$C$10,0,10*ROW('Water Data'!C13)),NA())))</f>
        <v>#N/A</v>
      </c>
      <c r="G19" s="133" t="e">
        <f ca="1">+IF(AND(ISNUMBER(OFFSET('Water Data'!$D$5,0,10*ROW('Water Data'!D13))),BV19="Yes"),100-OFFSET('Water Data'!$D$5,0,10*ROW('Water Data'!D13)),IF(AND(ISNUMBER(OFFSET('Water Data'!$D$5,0,10*ROW('Water Data'!D13))),BV19="No",ISNUMBER(OFFSET('Water Data'!$D$5,0,10*ROW('Water Data'!D13)))),CONCATENATE("[",ROUND(100-OFFSET('Water Data'!$D$5,0,10*ROW('Water Data'!D13)),0),"]"),IF(AND(ISNUMBER(OFFSET('Water Data'!$D$5,0,10*ROW('Water Data'!D13))),BV19="",ISNUMBER(OFFSET('Water Data'!$D$5,0,10*ROW('Water Data'!D13)))),100-OFFSET('Water Data'!$D$5,0,10*ROW('Water Data'!D13)),NA())))</f>
        <v>#N/A</v>
      </c>
      <c r="H19" s="133" t="e">
        <f ca="1">+IF(AND(ISNUMBER(OFFSET('Water Data'!$D$7,0,10*ROW('Water Data'!D13))),BW19="Yes"),OFFSET('Water Data'!$D$7,0,10*ROW('Water Data'!D13)),IF(AND(ISNUMBER(OFFSET('Water Data'!$D$7,0,10*ROW('Water Data'!D13))),BW19="No",ISNUMBER(OFFSET('Water Data'!$D$7,0,10*ROW('Water Data'!D13)))),CONCATENATE("[",ROUND(OFFSET('Water Data'!$C$7,0,10*ROW('Water Data'!D13)),0),"]"),IF(AND(ISNUMBER(OFFSET('Water Data'!$D$7,0,10*ROW('Water Data'!D13))),BW19="",ISNUMBER(OFFSET('Water Data'!$D$7,0,10*ROW('Water Data'!D13)))),OFFSET('Water Data'!$D$7,0,10*ROW('Water Data'!D13)),NA())))</f>
        <v>#N/A</v>
      </c>
      <c r="I19" s="133" t="e">
        <f ca="1">+IF(AND(ISNUMBER(OFFSET('Water Data'!$D$10,0,10*ROW('Water Data'!D13))),BX19="Yes"),OFFSET('Water Data'!$D$10,0,10*ROW('Water Data'!D13)),IF(AND(ISNUMBER(OFFSET('Water Data'!$D$10,0,10*ROW('Water Data'!D13))),BX19="No",ISNUMBER(OFFSET('Water Data'!$D$10,0,10*ROW('Water Data'!D13)))),CONCATENATE("[",ROUND(OFFSET('Water Data'!$D$10,0,10*ROW('Water Data'!D13)),0),"]"),IF(AND(ISNUMBER(OFFSET('Water Data'!$D$10,0,10*ROW('Water Data'!D13))),BX19="",ISNUMBER(OFFSET('Water Data'!$D$10,0,10*ROW('Water Data'!D13)))),OFFSET('Water Data'!$D$10,0,10*ROW('Water Data'!D13)),NA())))</f>
        <v>#N/A</v>
      </c>
      <c r="J19" s="133" t="e">
        <f ca="1">+IF(AND(ISNUMBER(OFFSET('Water Data'!$E$5,0,10*ROW('Water Data'!E13))),BY19="Yes"),100-OFFSET('Water Data'!$E$5,0,10*ROW('Water Data'!E13)),IF(AND(ISNUMBER(OFFSET('Water Data'!$E$5,0,10*ROW('Water Data'!E13))),BY19="No",ISNUMBER(OFFSET('Water Data'!$E$5,0,10*ROW('Water Data'!E13)))),CONCATENATE("[",ROUND(100-OFFSET('Water Data'!$E$5,0,10*ROW('Water Data'!E13)),0),"]"),IF(AND(ISNUMBER(OFFSET('Water Data'!$E$5,0,10*ROW('Water Data'!E13))),BY19="",ISNUMBER(OFFSET('Water Data'!$E$5,0,10*ROW('Water Data'!E13)))),100-OFFSET('Water Data'!$E$5,0,10*ROW('Water Data'!E13)),NA())))</f>
        <v>#N/A</v>
      </c>
      <c r="K19" s="133" t="e">
        <f ca="1">+IF(AND(ISNUMBER(OFFSET('Water Data'!$E$7,0,10*ROW('Water Data'!E13))),BZ19="Yes"),OFFSET('Water Data'!$E$7,0,10*ROW('Water Data'!E13)),IF(AND(ISNUMBER(OFFSET('Water Data'!$E$7,0,10*ROW('Water Data'!E13))),BZ19="No",ISNUMBER(OFFSET('Water Data'!$E$7,0,10*ROW('Water Data'!E13)))),CONCATENATE("[",ROUND(OFFSET('Water Data'!$E$7,0,10*ROW('Water Data'!E13)),0),"]"),IF(AND(ISNUMBER(OFFSET('Water Data'!$E$7,0,10*ROW('Water Data'!E13))),BZ19="",ISNUMBER(OFFSET('Water Data'!$E$7,0,10*ROW('Water Data'!E13)))),OFFSET('Water Data'!$E$7,0,10*ROW('Water Data'!E13)),NA())))</f>
        <v>#N/A</v>
      </c>
      <c r="L19" s="133" t="e">
        <f ca="1">+IF(AND(ISNUMBER(OFFSET('Water Data'!$E$10,0,10*ROW('Water Data'!E13))),CA19="Yes"),OFFSET('Water Data'!$E$10,0,10*ROW('Water Data'!E13)),IF(AND(ISNUMBER(OFFSET('Water Data'!$E$10,0,10*ROW('Water Data'!E13))),CA19="No",ISNUMBER(OFFSET('Water Data'!$E$10,0,10*ROW('Water Data'!E13)))),CONCATENATE("[",ROUND(OFFSET('Water Data'!$E$10,0,10*ROW('Water Data'!E13)),0),"]"),IF(AND(ISNUMBER(OFFSET('Water Data'!$E$10,0,10*ROW('Water Data'!E13))),CA19="",ISNUMBER(OFFSET('Water Data'!$E$10,0,10*ROW('Water Data'!E13)))),OFFSET('Water Data'!$E$10,0,10*ROW('Water Data'!E13)),NA())))</f>
        <v>#N/A</v>
      </c>
      <c r="M19" s="133" t="e">
        <f ca="1">+IF(AND(ISNUMBER(OFFSET('Water Data'!$F$5,0,10*ROW('Water Data'!F13))),CB19="Yes"),100-OFFSET('Water Data'!$F$5,0,10*ROW('Water Data'!F13)),IF(AND(ISNUMBER(OFFSET('Water Data'!$F$5,0,10*ROW('Water Data'!F13))),CB19="No",ISNUMBER(OFFSET('Water Data'!$F$5,0,10*ROW('Water Data'!F13)))),CONCATENATE("[",ROUND(100-OFFSET('Water Data'!$F$5,0,10*ROW('Water Data'!F13)),0),"]"),IF(AND(ISNUMBER(OFFSET('Water Data'!$F$5,0,10*ROW('Water Data'!F13))),CB19="",ISNUMBER(OFFSET('Water Data'!$F$5,0,10*ROW('Water Data'!F13)))),100-OFFSET('Water Data'!$F$5,0,10*ROW('Water Data'!F13)),NA())))</f>
        <v>#N/A</v>
      </c>
      <c r="N19" s="133" t="e">
        <f ca="1">+IF(AND(ISNUMBER(OFFSET('Water Data'!$F$7,0,10*ROW('Water Data'!F13))),CC19="Yes"),OFFSET('Water Data'!$F$7,0,10*ROW('Water Data'!F13)),IF(AND(ISNUMBER(OFFSET('Water Data'!$F$7,0,10*ROW('Water Data'!F13))),CC19="No",ISNUMBER(OFFSET('Water Data'!$F$7,0,10*ROW('Water Data'!F13)))),CONCATENATE("[",ROUND(OFFSET('Water Data'!$F$7,0,10*ROW('Water Data'!F13)),0),"]"),IF(AND(ISNUMBER(OFFSET('Water Data'!$F$7,0,10*ROW('Water Data'!F13))),CC19="",ISNUMBER(OFFSET('Water Data'!$F$7,0,10*ROW('Water Data'!F13)))),OFFSET('Water Data'!$F$7,0,10*ROW('Water Data'!F13)),NA())))</f>
        <v>#N/A</v>
      </c>
      <c r="O19" s="133" t="e">
        <f ca="1">+IF(AND(ISNUMBER(OFFSET('Water Data'!$F$10,0,10*ROW('Water Data'!F13))),CD19="Yes"),OFFSET('Water Data'!$F$10,0,10*ROW('Water Data'!F13)),IF(AND(ISNUMBER(OFFSET('Water Data'!$F$10,0,10*ROW('Water Data'!F13))),CD19="No",ISNUMBER(OFFSET('Water Data'!$F$10,0,10*ROW('Water Data'!F13)))),CONCATENATE("[",ROUND(OFFSET('Water Data'!$F$10,0,10*ROW('Water Data'!F13)),0),"]"),IF(AND(ISNUMBER(OFFSET('Water Data'!$F$10,0,10*ROW('Water Data'!F13))),CD19="",ISNUMBER(OFFSET('Water Data'!$F$10,0,10*ROW('Water Data'!F13)))),OFFSET('Water Data'!$F$10,0,10*ROW('Water Data'!F13)),NA())))</f>
        <v>#N/A</v>
      </c>
      <c r="P19" s="133" t="e">
        <f ca="1">+IF(AND(ISNUMBER(OFFSET('Water Data'!$G$5,0,10*ROW('Water Data'!G13))),CE19="Yes"),100-OFFSET('Water Data'!$G$5,0,10*ROW('Water Data'!G13)),IF(AND(ISNUMBER(OFFSET('Water Data'!$G$5,0,10*ROW('Water Data'!G13))),CE19="No",ISNUMBER(OFFSET('Water Data'!$G$5,0,10*ROW('Water Data'!G13)))),CONCATENATE("[",ROUND(100-OFFSET('Water Data'!$G$5,0,10*ROW('Water Data'!G13)),0),"]"),IF(AND(ISNUMBER(OFFSET('Water Data'!$G$5,0,10*ROW('Water Data'!G13))),CE19="",ISNUMBER(OFFSET('Water Data'!$G$5,0,10*ROW('Water Data'!G13)))),100-OFFSET('Water Data'!$G$5,0,10*ROW('Water Data'!G13)),NA())))</f>
        <v>#N/A</v>
      </c>
      <c r="Q19" s="133" t="str">
        <f ca="1">+IF(AND(ISNUMBER(OFFSET('Water Data'!$G$7,0,10*ROW('Water Data'!G13))),CF19="Yes"),OFFSET('Water Data'!$G$7,0,10*ROW('Water Data'!G13)),IF(AND(ISNUMBER(OFFSET('Water Data'!$G$7,0,10*ROW('Water Data'!G13))),CF19="No",ISNUMBER(OFFSET('Water Data'!$G$7,0,10*ROW('Water Data'!G13)))),CONCATENATE("[",ROUND(OFFSET('Water Data'!$G$7,0,10*ROW('Water Data'!G13)),0),"]"),IF(AND(ISNUMBER(OFFSET('Water Data'!$G$7,0,10*ROW('Water Data'!G13))),CF19="",ISNUMBER(OFFSET('Water Data'!$G$7,0,10*ROW('Water Data'!G13)))),OFFSET('Water Data'!$G$7,0,10*ROW('Water Data'!G13)),NA())))</f>
        <v>[35]</v>
      </c>
      <c r="R19" s="133" t="e">
        <f ca="1">+IF(AND(ISNUMBER(OFFSET('Water Data'!$G$10,0,10*ROW('Water Data'!G13))),CG19="Yes"),OFFSET('Water Data'!$G$10,0,10*ROW('Water Data'!G13)),IF(AND(ISNUMBER(OFFSET('Water Data'!$G$10,0,10*ROW('Water Data'!G13))),CG19="No",ISNUMBER(OFFSET('Water Data'!$G$10,0,10*ROW('Water Data'!G13)))),CONCATENATE("[",ROUND(OFFSET('Water Data'!$G$10,0,10*ROW('Water Data'!G13)),0),"]"),IF(AND(ISNUMBER(OFFSET('Water Data'!$G$10,0,10*ROW('Water Data'!G13))),CG19="",ISNUMBER(OFFSET('Water Data'!$G$10,0,10*ROW('Water Data'!G13)))),OFFSET('Water Data'!$G$10,0,10*ROW('Water Data'!G13)),NA())))</f>
        <v>#N/A</v>
      </c>
      <c r="S19" s="133" t="e">
        <f ca="1">+IF(AND(ISNUMBER(OFFSET('Water Data'!$H$5,0,10*ROW('Water Data'!H13))),CH19="Yes"),100-OFFSET('Water Data'!$H$5,0,10*ROW('Water Data'!H13)),IF(AND(ISNUMBER(OFFSET('Water Data'!$H$5,0,10*ROW('Water Data'!H13))),CH19="No",ISNUMBER(OFFSET('Water Data'!$H$5,0,10*ROW('Water Data'!H13)))),CONCATENATE("[",ROUND(100-OFFSET('Water Data'!$H$5,0,10*ROW('Water Data'!H13)),0),"]"),IF(AND(ISNUMBER(OFFSET('Water Data'!$H$5,0,10*ROW('Water Data'!H13))),CH19="",ISNUMBER(OFFSET('Water Data'!$H$5,0,10*ROW('Water Data'!H13)))),100-OFFSET('Water Data'!$H$5,0,10*ROW('Water Data'!H13)),NA())))</f>
        <v>#N/A</v>
      </c>
      <c r="T19" s="133" t="str">
        <f ca="1">+IF(AND(ISNUMBER(OFFSET('Water Data'!$H$7,0,10*ROW('Water Data'!H13))),CI19="Yes"),OFFSET('Water Data'!$H$7,0,10*ROW('Water Data'!H13)),IF(AND(ISNUMBER(OFFSET('Water Data'!$H$7,0,10*ROW('Water Data'!H13))),CI19="No",ISNUMBER(OFFSET('Water Data'!$H$7,0,10*ROW('Water Data'!H13)))),CONCATENATE("[",ROUND(OFFSET('Water Data'!$H$7,0,10*ROW('Water Data'!H13)),0),"]"),IF(AND(ISNUMBER(OFFSET('Water Data'!$H$7,0,10*ROW('Water Data'!H13))),CI19="",ISNUMBER(OFFSET('Water Data'!$H$7,0,10*ROW('Water Data'!H13)))),OFFSET('Water Data'!$H$7,0,10*ROW('Water Data'!H13)),NA())))</f>
        <v>[42]</v>
      </c>
      <c r="U19" s="133" t="e">
        <f ca="1">+IF(AND(ISNUMBER(OFFSET('Water Data'!$H$10,0,10*ROW('Water Data'!H13))),CJ19="Yes"),OFFSET('Water Data'!$H$10,0,10*ROW('Water Data'!H13)),IF(AND(ISNUMBER(OFFSET('Water Data'!$H$10,0,10*ROW('Water Data'!H13))),CJ19="No",ISNUMBER(OFFSET('Water Data'!$H$10,0,10*ROW('Water Data'!H13)))),CONCATENATE("[",ROUND(OFFSET('Water Data'!$H$10,0,10*ROW('Water Data'!H13)),0),"]"),IF(AND(ISNUMBER(OFFSET('Water Data'!$H$10,0,10*ROW('Water Data'!H13))),CJ19="",ISNUMBER(OFFSET('Water Data'!$H$10,0,10*ROW('Water Data'!H13)))),OFFSET('Water Data'!$H$10,0,10*ROW('Water Data'!H13)),NA())))</f>
        <v>#N/A</v>
      </c>
      <c r="V19" s="134" t="e">
        <f ca="1">+IF(AND(ISNUMBER(OFFSET('Sanitation Data'!$C$5,0,10*ROW('Sanitation Data'!C13))),CK19="Yes"),100-OFFSET('Sanitation Data'!$C$5,0,10*ROW('Sanitation Data'!C13)),IF(AND(ISNUMBER(OFFSET('Sanitation Data'!$C$5,0,10*ROW('Sanitation Data'!C13))),CK19="No",ISNUMBER(OFFSET('Sanitation Data'!$C$5,0,10*ROW('Sanitation Data'!C13)))),CONCATENATE("[",ROUND(100-OFFSET('Sanitation Data'!$C$5,0,10*ROW('Sanitation Data'!C13)),0),"]"),IF(AND(ISNUMBER(OFFSET('Sanitation Data'!$C$5,0,10*ROW('Sanitation Data'!C13))),CK19="",ISNUMBER(OFFSET('Sanitation Data'!$C$5,0,10*ROW('Sanitation Data'!C13)))),100-OFFSET('Sanitation Data'!$C$5,0,10*ROW('Sanitation Data'!C13)),NA())))</f>
        <v>#N/A</v>
      </c>
      <c r="W19" s="134" t="e">
        <f ca="1">+IF(AND(ISNUMBER(OFFSET('Sanitation Data'!$C$7,0,10*ROW('Sanitation Data'!C13))),CL19="Yes"),OFFSET('Sanitation Data'!$C$7,0,10*ROW('Sanitation Data'!C13)),IF(AND(ISNUMBER(OFFSET('Sanitation Data'!$C$7,0,10*ROW('Sanitation Data'!C13))),CL19="No",ISNUMBER(OFFSET('Sanitation Data'!$C$7,0,10*ROW('Sanitation Data'!C13)))),CONCATENATE("[",ROUND(OFFSET('Sanitation Data'!$C$7,0,10*ROW('Sanitation Data'!C13)),0),"]"),IF(AND(ISNUMBER(OFFSET('Sanitation Data'!$C$7,0,10*ROW('Sanitation Data'!C13))),CL19="",ISNUMBER(OFFSET('Sanitation Data'!$C$7,0,10*ROW('Sanitation Data'!C13)))),OFFSET('Sanitation Data'!$C$7,0,10*ROW('Sanitation Data'!C13)),NA())))</f>
        <v>#N/A</v>
      </c>
      <c r="X19" s="134" t="e">
        <f ca="1">+IF(AND(ISNUMBER(OFFSET('Sanitation Data'!$C$11,0,10*ROW('Sanitation Data'!C13))),CM19="Yes"),OFFSET('Sanitation Data'!$C$11,0,10*ROW('Sanitation Data'!C13)),IF(AND(ISNUMBER(OFFSET('Sanitation Data'!$C$11,0,10*ROW('Sanitation Data'!C13))),CM19="No",ISNUMBER(OFFSET('Sanitation Data'!$C$11,0,10*ROW('Sanitation Data'!C13)))),CONCATENATE("[",ROUND(OFFSET('Sanitation Data'!$C$11,0,10*ROW('Sanitation Data'!C13)),0),"]"),IF(AND(ISNUMBER(OFFSET('Sanitation Data'!$C$11,0,10*ROW('Sanitation Data'!C13))),CM19="",ISNUMBER(OFFSET('Sanitation Data'!$C$11,0,10*ROW('Sanitation Data'!C13)))),OFFSET('Sanitation Data'!$C$11,0,10*ROW('Sanitation Data'!C13)),NA())))</f>
        <v>#N/A</v>
      </c>
      <c r="Y19" s="134" t="e">
        <f ca="1">+IF(AND(ISNUMBER(OFFSET('Sanitation Data'!$C$12,0,10*ROW('Sanitation Data'!C13))),CN19="Yes"),OFFSET('Sanitation Data'!$C$12,0,10*ROW('Sanitation Data'!C13)),IF(AND(ISNUMBER(OFFSET('Sanitation Data'!$C$12,0,10*ROW('Sanitation Data'!C13))),CN19="No",ISNUMBER(OFFSET('Sanitation Data'!$C$12,0,10*ROW('Sanitation Data'!C13)))),CONCATENATE("[",ROUND(OFFSET('Sanitation Data'!$C$12,0,10*ROW('Sanitation Data'!C13)),0),"]"),IF(AND(ISNUMBER(OFFSET('Sanitation Data'!$C$12,0,10*ROW('Sanitation Data'!C13))),CN19="",ISNUMBER(OFFSET('Sanitation Data'!$C$12,0,10*ROW('Sanitation Data'!C13)))),OFFSET('Sanitation Data'!$C$12,0,10*ROW('Sanitation Data'!C13)),NA())))</f>
        <v>#N/A</v>
      </c>
      <c r="Z19" s="134" t="e">
        <f ca="1">+IF(AND(ISNUMBER(OFFSET('Sanitation Data'!$C$13,0,10*ROW('Sanitation Data'!C13))),CO19="Yes"),OFFSET('Sanitation Data'!$C$13,0,10*ROW('Sanitation Data'!C13)),IF(AND(ISNUMBER(OFFSET('Sanitation Data'!$C$13,0,10*ROW('Sanitation Data'!C13))),CO19="No",ISNUMBER(OFFSET('Sanitation Data'!$C$13,0,10*ROW('Sanitation Data'!C13)))),CONCATENATE("[",ROUND(OFFSET('Sanitation Data'!$C$13,0,10*ROW('Sanitation Data'!C13)),0),"]"),IF(AND(ISNUMBER(OFFSET('Sanitation Data'!$C$13,0,10*ROW('Sanitation Data'!C13))),CO19="",ISNUMBER(OFFSET('Sanitation Data'!$C$13,0,10*ROW('Sanitation Data'!C13)))),OFFSET('Sanitation Data'!$C$13,0,10*ROW('Sanitation Data'!C13)),NA())))</f>
        <v>#N/A</v>
      </c>
      <c r="AA19" s="134" t="e">
        <f ca="1">+IF(AND(ISNUMBER(OFFSET('Sanitation Data'!$D$5,0,10*ROW('Sanitation Data'!D13))),CP19="Yes"),100-OFFSET('Sanitation Data'!$D$5,0,10*ROW('Sanitation Data'!D13)),IF(AND(ISNUMBER(OFFSET('Sanitation Data'!$D$5,0,10*ROW('Sanitation Data'!D13))),CP19="No",ISNUMBER(OFFSET('Sanitation Data'!$D$5,0,10*ROW('Sanitation Data'!D13)))),CONCATENATE("[",ROUND(100-OFFSET('Sanitation Data'!$D$5,0,10*ROW('Sanitation Data'!D13)),0),"]"),IF(AND(ISNUMBER(OFFSET('Sanitation Data'!$D$5,0,10*ROW('Sanitation Data'!D13))),CP19="",ISNUMBER(OFFSET('Sanitation Data'!$D$5,0,10*ROW('Sanitation Data'!D13)))),100-OFFSET('Sanitation Data'!$D$5,0,10*ROW('Sanitation Data'!D13)),NA())))</f>
        <v>#N/A</v>
      </c>
      <c r="AB19" s="134" t="e">
        <f ca="1">+IF(AND(ISNUMBER(OFFSET('Sanitation Data'!$D$7,0,10*ROW('Sanitation Data'!D13))),CQ19="Yes"),OFFSET('Sanitation Data'!$D$7,0,10*ROW('Sanitation Data'!G13)),IF(AND(ISNUMBER(OFFSET('Sanitation Data'!$D$7,0,10*ROW('Sanitation Data'!D13))),CQ19="No",ISNUMBER(OFFSET('Sanitation Data'!$D$7,0,10*ROW('Sanitation Data'!D13)))),CONCATENATE("[",ROUND(OFFSET('Sanitation Data'!$D$7,0,10*ROW('Sanitation Data'!D13)),0),"]"),IF(AND(ISNUMBER(OFFSET('Sanitation Data'!$D$7,0,10*ROW('Sanitation Data'!D13))),CQ19="",ISNUMBER(OFFSET('Sanitation Data'!$D$7,0,10*ROW('Sanitation Data'!D13)))),OFFSET('Sanitation Data'!$D$7,0,10*ROW('Sanitation Data'!D13)),NA())))</f>
        <v>#N/A</v>
      </c>
      <c r="AC19" s="134" t="e">
        <f ca="1">+IF(AND(ISNUMBER(OFFSET('Sanitation Data'!$D$11,0,10*ROW('Sanitation Data'!D13))),CR19="Yes"),OFFSET('Sanitation Data'!$D$11,0,10*ROW('Sanitation Data'!D13)),IF(AND(ISNUMBER(OFFSET('Sanitation Data'!$D$11,0,10*ROW('Sanitation Data'!D13))),CR19="No",ISNUMBER(OFFSET('Sanitation Data'!$D$11,0,10*ROW('Sanitation Data'!D13)))),CONCATENATE("[",ROUND(OFFSET('Sanitation Data'!$D$11,0,10*ROW('Sanitation Data'!D13)),0),"]"),IF(AND(ISNUMBER(OFFSET('Sanitation Data'!$D$11,0,10*ROW('Sanitation Data'!D13))),CR19="",ISNUMBER(OFFSET('Sanitation Data'!$D$11,0,10*ROW('Sanitation Data'!D13)))),OFFSET('Sanitation Data'!$D$11,0,10*ROW('Sanitation Data'!D13)),NA())))</f>
        <v>#N/A</v>
      </c>
      <c r="AD19" s="134" t="e">
        <f ca="1">+IF(AND(ISNUMBER(OFFSET('Sanitation Data'!$D$12,0,10*ROW('Sanitation Data'!D13))),CS19="Yes"),OFFSET('Sanitation Data'!$D$12,0,10*ROW('Sanitation Data'!D13)),IF(AND(ISNUMBER(OFFSET('Sanitation Data'!$D$12,0,10*ROW('Sanitation Data'!D13))),CS19="No",ISNUMBER(OFFSET('Sanitation Data'!$D$12,0,10*ROW('Sanitation Data'!D13)))),CONCATENATE("[",ROUND(OFFSET('Sanitation Data'!$D$12,0,10*ROW('Sanitation Data'!D13)),0),"]"),IF(AND(ISNUMBER(OFFSET('Sanitation Data'!$D$12,0,10*ROW('Sanitation Data'!D13))),CS19="",ISNUMBER(OFFSET('Sanitation Data'!$D$12,0,10*ROW('Sanitation Data'!D13)))),OFFSET('Sanitation Data'!$D$12,0,10*ROW('Sanitation Data'!D13)),NA())))</f>
        <v>#N/A</v>
      </c>
      <c r="AE19" s="134" t="e">
        <f ca="1">+IF(AND(ISNUMBER(OFFSET('Sanitation Data'!$D$13,0,10*ROW('Sanitation Data'!D13))),CT19="Yes"),OFFSET('Sanitation Data'!$D$13,0,10*ROW('Sanitation Data'!D13)),IF(AND(ISNUMBER(OFFSET('Sanitation Data'!$D$13,0,10*ROW('Sanitation Data'!D13))),CT19="No",ISNUMBER(OFFSET('Sanitation Data'!$D$13,0,10*ROW('Sanitation Data'!D13)))),CONCATENATE("[",ROUND(OFFSET('Sanitation Data'!$D$13,0,10*ROW('Sanitation Data'!D13)),0),"]"),IF(AND(ISNUMBER(OFFSET('Sanitation Data'!$D$13,0,10*ROW('Sanitation Data'!D13))),CT19="",ISNUMBER(OFFSET('Sanitation Data'!$D$13,0,10*ROW('Sanitation Data'!D13)))),OFFSET('Sanitation Data'!$D$13,0,10*ROW('Sanitation Data'!D13)),NA())))</f>
        <v>#N/A</v>
      </c>
      <c r="AF19" s="134" t="e">
        <f ca="1">+IF(AND(ISNUMBER(OFFSET('Sanitation Data'!$E$5,0,10*ROW('Sanitation Data'!E13))),CU19="Yes"),100-OFFSET('Sanitation Data'!$E$5,0,10*ROW('Sanitation Data'!E13)),IF(AND(ISNUMBER(OFFSET('Sanitation Data'!$E$5,0,10*ROW('Sanitation Data'!E13))),CU19="No",ISNUMBER(OFFSET('Sanitation Data'!$E$5,0,10*ROW('Sanitation Data'!E13)))),CONCATENATE("[",ROUND(100-OFFSET('Sanitation Data'!$E$5,0,10*ROW('Sanitation Data'!E13)),0),"]"),IF(AND(ISNUMBER(OFFSET('Sanitation Data'!$E$5,0,10*ROW('Sanitation Data'!E13))),CU19="",ISNUMBER(OFFSET('Sanitation Data'!$E$5,0,10*ROW('Sanitation Data'!E13)))),100-OFFSET('Sanitation Data'!$E$5,0,10*ROW('Sanitation Data'!E13)),NA())))</f>
        <v>#N/A</v>
      </c>
      <c r="AG19" s="134" t="e">
        <f ca="1">+IF(AND(ISNUMBER(OFFSET('Sanitation Data'!$E$7,0,10*ROW('Sanitation Data'!E13))),CV19="Yes"),OFFSET('Sanitation Data'!$E$7,0,10*ROW('Sanitation Data'!E13)),IF(AND(ISNUMBER(OFFSET('Sanitation Data'!$E$7,0,10*ROW('Sanitation Data'!E13))),CV19="No",ISNUMBER(OFFSET('Sanitation Data'!$E$7,0,10*ROW('Sanitation Data'!E13)))),CONCATENATE("[",ROUND(OFFSET('Sanitation Data'!$E$7,0,10*ROW('Sanitation Data'!E13)),0),"]"),IF(AND(ISNUMBER(OFFSET('Sanitation Data'!$E$7,0,10*ROW('Sanitation Data'!E13))),CV19="",ISNUMBER(OFFSET('Sanitation Data'!$E$7,0,10*ROW('Sanitation Data'!E13)))),OFFSET('Sanitation Data'!$E$7,0,10*ROW('Sanitation Data'!E13)),NA())))</f>
        <v>#N/A</v>
      </c>
      <c r="AH19" s="134" t="e">
        <f ca="1">+IF(AND(ISNUMBER(OFFSET('Sanitation Data'!$E$11,0,10*ROW('Sanitation Data'!E13))),CW19="Yes"),OFFSET('Sanitation Data'!$E$11,0,10*ROW('Sanitation Data'!E13)),IF(AND(ISNUMBER(OFFSET('Sanitation Data'!$E$11,0,10*ROW('Sanitation Data'!E13))),CW19="No",ISNUMBER(OFFSET('Sanitation Data'!$E$11,0,10*ROW('Sanitation Data'!E13)))),CONCATENATE("[",ROUND(OFFSET('Sanitation Data'!$E$11,0,10*ROW('Sanitation Data'!E13)),0),"]"),IF(AND(ISNUMBER(OFFSET('Sanitation Data'!$E$11,0,10*ROW('Sanitation Data'!E13))),CW19="",ISNUMBER(OFFSET('Sanitation Data'!$E$11,0,10*ROW('Sanitation Data'!E13)))),OFFSET('Sanitation Data'!$E$11,0,10*ROW('Sanitation Data'!E13)),NA())))</f>
        <v>#N/A</v>
      </c>
      <c r="AI19" s="134" t="e">
        <f ca="1">+IF(AND(ISNUMBER(OFFSET('Sanitation Data'!$E$12,0,10*ROW('Sanitation Data'!E13))),CX19="Yes"),OFFSET('Sanitation Data'!$E$12,0,10*ROW('Sanitation Data'!E13)),IF(AND(ISNUMBER(OFFSET('Sanitation Data'!$E$12,0,10*ROW('Sanitation Data'!E13))),CX19="No",ISNUMBER(OFFSET('Sanitation Data'!$E$12,0,10*ROW('Sanitation Data'!E13)))),CONCATENATE("[",ROUND(OFFSET('Sanitation Data'!$E$12,0,10*ROW('Sanitation Data'!E13)),0),"]"),IF(AND(ISNUMBER(OFFSET('Sanitation Data'!$E$12,0,10*ROW('Sanitation Data'!E13))),CX19="",ISNUMBER(OFFSET('Sanitation Data'!$E$12,0,10*ROW('Sanitation Data'!E13)))),OFFSET('Sanitation Data'!$E$12,0,10*ROW('Sanitation Data'!E13)),NA())))</f>
        <v>#N/A</v>
      </c>
      <c r="AJ19" s="134" t="e">
        <f ca="1">+IF(AND(ISNUMBER(OFFSET('Sanitation Data'!$E$13,0,10*ROW('Sanitation Data'!E13))),CY19="Yes"),OFFSET('Sanitation Data'!$E$13,0,10*ROW('Sanitation Data'!E13)),IF(AND(ISNUMBER(OFFSET('Sanitation Data'!$E$13,0,10*ROW('Sanitation Data'!E13))),CY19="No",ISNUMBER(OFFSET('Sanitation Data'!$E$13,0,10*ROW('Sanitation Data'!E13)))),CONCATENATE("[",ROUND(OFFSET('Sanitation Data'!$E$13,0,10*ROW('Sanitation Data'!E13)),0),"]"),IF(AND(ISNUMBER(OFFSET('Sanitation Data'!$E$13,0,10*ROW('Sanitation Data'!E13))),CY19="",ISNUMBER(OFFSET('Sanitation Data'!$E$13,0,10*ROW('Sanitation Data'!E13)))),OFFSET('Sanitation Data'!$E$13,0,10*ROW('Sanitation Data'!E13)),NA())))</f>
        <v>#N/A</v>
      </c>
      <c r="AK19" s="134" t="e">
        <f ca="1">+IF(AND(ISNUMBER(OFFSET('Sanitation Data'!$F$5,0,10*ROW('Sanitation Data'!F13))),CZ19="Yes"),100-OFFSET('Sanitation Data'!$F$5,0,10*ROW('Sanitation Data'!F13)),IF(AND(ISNUMBER(OFFSET('Sanitation Data'!$F$5,0,10*ROW('Sanitation Data'!F13))),CZ19="No",ISNUMBER(OFFSET('Sanitation Data'!$F$5,0,10*ROW('Sanitation Data'!F13)))),CONCATENATE("[",ROUND(100-OFFSET('Sanitation Data'!$F$5,0,10*ROW('Sanitation Data'!F13)),0),"]"),IF(AND(ISNUMBER(OFFSET('Sanitation Data'!$F$5,0,10*ROW('Sanitation Data'!F13))),CZ19="",ISNUMBER(OFFSET('Sanitation Data'!$F$5,0,10*ROW('Sanitation Data'!F13)))),100-OFFSET('Sanitation Data'!$F$5,0,10*ROW('Sanitation Data'!F13)),NA())))</f>
        <v>#N/A</v>
      </c>
      <c r="AL19" s="134" t="e">
        <f ca="1">+IF(AND(ISNUMBER(OFFSET('Sanitation Data'!$F$7,0,10*ROW('Sanitation Data'!F13))),DA19="Yes"),OFFSET('Sanitation Data'!$F$7,0,10*ROW('Sanitation Data'!F13)),IF(AND(ISNUMBER(OFFSET('Sanitation Data'!$F$7,0,10*ROW('Sanitation Data'!F13))),DA19="No",ISNUMBER(OFFSET('Sanitation Data'!$F$7,0,10*ROW('Sanitation Data'!F13)))),CONCATENATE("[",ROUND(OFFSET('Sanitation Data'!$F$7,0,10*ROW('Sanitation Data'!F13)),0),"]"),IF(AND(ISNUMBER(OFFSET('Sanitation Data'!$F$7,0,10*ROW('Sanitation Data'!F13))),DA19="",ISNUMBER(OFFSET('Sanitation Data'!$F$7,0,10*ROW('Sanitation Data'!F13)))),OFFSET('Sanitation Data'!$F$7,0,10*ROW('Sanitation Data'!F13)),NA())))</f>
        <v>#N/A</v>
      </c>
      <c r="AM19" s="134" t="e">
        <f ca="1">+IF(AND(ISNUMBER(OFFSET('Sanitation Data'!$F$11,0,10*ROW('Sanitation Data'!F13))),DB19="Yes"),OFFSET('Sanitation Data'!$F$11,0,10*ROW('Sanitation Data'!F13)),IF(AND(ISNUMBER(OFFSET('Sanitation Data'!$F$11,0,10*ROW('Sanitation Data'!F13))),DB19="No",ISNUMBER(OFFSET('Sanitation Data'!$F$11,0,10*ROW('Sanitation Data'!F13)))),CONCATENATE("[",ROUND(OFFSET('Sanitation Data'!$F$11,0,10*ROW('Sanitation Data'!F13)),0),"]"),IF(AND(ISNUMBER(OFFSET('Sanitation Data'!$F$11,0,10*ROW('Sanitation Data'!F13))),DB19="",ISNUMBER(OFFSET('Sanitation Data'!$F$11,0,10*ROW('Sanitation Data'!F13)))),OFFSET('Sanitation Data'!$F$11,0,10*ROW('Sanitation Data'!F13)),NA())))</f>
        <v>#N/A</v>
      </c>
      <c r="AN19" s="134" t="e">
        <f ca="1">+IF(AND(ISNUMBER(OFFSET('Sanitation Data'!$F$12,0,10*ROW('Sanitation Data'!F13))),DC19="Yes"),OFFSET('Sanitation Data'!$F$12,0,10*ROW('Sanitation Data'!F13)),IF(AND(ISNUMBER(OFFSET('Sanitation Data'!$F$12,0,10*ROW('Sanitation Data'!F13))),DC19="No",ISNUMBER(OFFSET('Sanitation Data'!$F$12,0,10*ROW('Sanitation Data'!F13)))),CONCATENATE("[",ROUND(OFFSET('Sanitation Data'!$F$12,0,10*ROW('Sanitation Data'!F13)),0),"]"),IF(AND(ISNUMBER(OFFSET('Sanitation Data'!$F$12,0,10*ROW('Sanitation Data'!F13))),DC19="",ISNUMBER(OFFSET('Sanitation Data'!$F$12,0,10*ROW('Sanitation Data'!F13)))),OFFSET('Sanitation Data'!$F$12,0,10*ROW('Sanitation Data'!F13)),NA())))</f>
        <v>#N/A</v>
      </c>
      <c r="AO19" s="134" t="e">
        <f ca="1">+IF(AND(ISNUMBER(OFFSET('Sanitation Data'!$F$13,0,10*ROW('Sanitation Data'!F13))),DD19="Yes"),OFFSET('Sanitation Data'!$F$13,0,10*ROW('Sanitation Data'!F13)),IF(AND(ISNUMBER(OFFSET('Sanitation Data'!$F$13,0,10*ROW('Sanitation Data'!F13))),DD19="No",ISNUMBER(OFFSET('Sanitation Data'!$F$13,0,10*ROW('Sanitation Data'!F13)))),CONCATENATE("[",ROUND(OFFSET('Sanitation Data'!$F$13,0,10*ROW('Sanitation Data'!F13)),0),"]"),IF(AND(ISNUMBER(OFFSET('Sanitation Data'!$F$13,0,10*ROW('Sanitation Data'!F13))),DD19="",ISNUMBER(OFFSET('Sanitation Data'!$F$13,0,10*ROW('Sanitation Data'!F13)))),OFFSET('Sanitation Data'!$F$13,0,10*ROW('Sanitation Data'!F13)),NA())))</f>
        <v>#N/A</v>
      </c>
      <c r="AP19" s="134" t="e">
        <f ca="1">+IF(AND(ISNUMBER(OFFSET('Sanitation Data'!$G$5,0,10*ROW('Sanitation Data'!G13))),DE19="Yes"),100-OFFSET('Sanitation Data'!$G$5,0,10*ROW('Sanitation Data'!G13)),IF(AND(ISNUMBER(OFFSET('Sanitation Data'!$G$5,0,10*ROW('Sanitation Data'!G13))),DE19="No",ISNUMBER(OFFSET('Sanitation Data'!$G$5,0,10*ROW('Sanitation Data'!G13)))),CONCATENATE("[",ROUND(100-OFFSET('Sanitation Data'!$G$5,0,10*ROW('Sanitation Data'!G13)),0),"]"),IF(AND(ISNUMBER(OFFSET('Sanitation Data'!$G$5,0,10*ROW('Sanitation Data'!G13))),DE19="",ISNUMBER(OFFSET('Sanitation Data'!$G$5,0,10*ROW('Sanitation Data'!G13)))),100-OFFSET('Sanitation Data'!$G$5,0,10*ROW('Sanitation Data'!G13)),NA())))</f>
        <v>#N/A</v>
      </c>
      <c r="AQ19" s="134" t="e">
        <f ca="1">+IF(AND(ISNUMBER(OFFSET('Sanitation Data'!$G$7,0,10*ROW('Sanitation Data'!G13))),DF19="Yes"),OFFSET('Sanitation Data'!$G$7,0,10*ROW('Sanitation Data'!G13)),IF(AND(ISNUMBER(OFFSET('Sanitation Data'!$G$7,0,10*ROW('Sanitation Data'!G13))),DF19="No",ISNUMBER(OFFSET('Sanitation Data'!$G$7,0,10*ROW('Sanitation Data'!G13)))),CONCATENATE("[",ROUND(OFFSET('Sanitation Data'!$G$7,0,10*ROW('Sanitation Data'!G13)),0),"]"),IF(AND(ISNUMBER(OFFSET('Sanitation Data'!$G$7,0,10*ROW('Sanitation Data'!G13))),DF19="",ISNUMBER(OFFSET('Sanitation Data'!$G$7,0,10*ROW('Sanitation Data'!G13)))),OFFSET('Sanitation Data'!$G$7,0,10*ROW('Sanitation Data'!G13)),NA())))</f>
        <v>#N/A</v>
      </c>
      <c r="AR19" s="134" t="e">
        <f ca="1">+IF(AND(ISNUMBER(OFFSET('Sanitation Data'!$G$11,0,10*ROW('Sanitation Data'!G13))),DG19="Yes"),OFFSET('Sanitation Data'!$G$11,0,10*ROW('Sanitation Data'!G13)),IF(AND(ISNUMBER(OFFSET('Sanitation Data'!$G$11,0,10*ROW('Sanitation Data'!G13))),DG19="No",ISNUMBER(OFFSET('Sanitation Data'!$G$11,0,10*ROW('Sanitation Data'!G13)))),CONCATENATE("[",ROUND(OFFSET('Sanitation Data'!$G$11,0,10*ROW('Sanitation Data'!G13)),0),"]"),IF(AND(ISNUMBER(OFFSET('Sanitation Data'!$G$11,0,10*ROW('Sanitation Data'!G13))),DG19="",ISNUMBER(OFFSET('Sanitation Data'!$G$11,0,10*ROW('Sanitation Data'!G13)))),OFFSET('Sanitation Data'!$G$11,0,10*ROW('Sanitation Data'!G13)),NA())))</f>
        <v>#N/A</v>
      </c>
      <c r="AS19" s="134" t="e">
        <f ca="1">+IF(AND(ISNUMBER(OFFSET('Sanitation Data'!$G$12,0,10*ROW('Sanitation Data'!G13))),DH19="Yes"),OFFSET('Sanitation Data'!$G$12,0,10*ROW('Sanitation Data'!G13)),IF(AND(ISNUMBER(OFFSET('Sanitation Data'!$G$12,0,10*ROW('Sanitation Data'!G13))),DH19="No",ISNUMBER(OFFSET('Sanitation Data'!$G$12,0,10*ROW('Sanitation Data'!G13)))),CONCATENATE("[",ROUND(OFFSET('Sanitation Data'!$G$12,0,10*ROW('Sanitation Data'!G13)),0),"]"),IF(AND(ISNUMBER(OFFSET('Sanitation Data'!$G$12,0,10*ROW('Sanitation Data'!G13))),DH19="",ISNUMBER(OFFSET('Sanitation Data'!$G$12,0,10*ROW('Sanitation Data'!G13)))),OFFSET('Sanitation Data'!$G$12,0,10*ROW('Sanitation Data'!G13)),NA())))</f>
        <v>#N/A</v>
      </c>
      <c r="AT19" s="134" t="e">
        <f ca="1">+IF(AND(ISNUMBER(OFFSET('Sanitation Data'!$G$13,0,10*ROW('Sanitation Data'!G13))),DI19="Yes"),OFFSET('Sanitation Data'!$G$13,0,10*ROW('Sanitation Data'!G13)),IF(AND(ISNUMBER(OFFSET('Sanitation Data'!$G$13,0,10*ROW('Sanitation Data'!G13))),DI19="No",ISNUMBER(OFFSET('Sanitation Data'!$G$13,0,10*ROW('Sanitation Data'!G13)))),CONCATENATE("[",ROUND(OFFSET('Sanitation Data'!$G$13,0,10*ROW('Sanitation Data'!G13)),0),"]"),IF(AND(ISNUMBER(OFFSET('Sanitation Data'!$G$13,0,10*ROW('Sanitation Data'!G13))),DI19="",ISNUMBER(OFFSET('Sanitation Data'!$G$13,0,10*ROW('Sanitation Data'!G13)))),OFFSET('Sanitation Data'!$G$13,0,10*ROW('Sanitation Data'!G13)),NA())))</f>
        <v>#N/A</v>
      </c>
      <c r="AU19" s="134" t="e">
        <f ca="1">+IF(AND(ISNUMBER(OFFSET('Sanitation Data'!$H$5,0,10*ROW('Sanitation Data'!H13))),DJ19="Yes"),100-OFFSET('Sanitation Data'!$H$5,0,10*ROW('Sanitation Data'!H13)),IF(AND(ISNUMBER(OFFSET('Sanitation Data'!$H$5,0,10*ROW('Sanitation Data'!H13))),DJ19="No",ISNUMBER(OFFSET('Sanitation Data'!$H$5,0,10*ROW('Sanitation Data'!H13)))),CONCATENATE("[",ROUND(100-OFFSET('Sanitation Data'!$H$5,0,10*ROW('Sanitation Data'!H13)),0),"]"),IF(AND(ISNUMBER(OFFSET('Sanitation Data'!$H$5,0,10*ROW('Sanitation Data'!H13))),DJ19="",ISNUMBER(OFFSET('Sanitation Data'!$H$5,0,10*ROW('Sanitation Data'!H13)))),100-OFFSET('Sanitation Data'!$H$5,0,10*ROW('Sanitation Data'!H13)),NA())))</f>
        <v>#N/A</v>
      </c>
      <c r="AV19" s="134" t="e">
        <f ca="1">+IF(AND(ISNUMBER(OFFSET('Sanitation Data'!$H$7,0,10*ROW('Sanitation Data'!H13))),DK19="Yes"),OFFSET('Sanitation Data'!$H$7,0,10*ROW('Sanitation Data'!H13)),IF(AND(ISNUMBER(OFFSET('Sanitation Data'!$H$7,0,10*ROW('Sanitation Data'!H13))),DK19="No",ISNUMBER(OFFSET('Sanitation Data'!$H$7,0,10*ROW('Sanitation Data'!H13)))),CONCATENATE("[",ROUND(OFFSET('Sanitation Data'!$H$7,0,10*ROW('Sanitation Data'!H13)),0),"]"),IF(AND(ISNUMBER(OFFSET('Sanitation Data'!$H$7,0,10*ROW('Sanitation Data'!H13))),DK19="",ISNUMBER(OFFSET('Sanitation Data'!$H$7,0,10*ROW('Sanitation Data'!H13)))),OFFSET('Sanitation Data'!$H$7,0,10*ROW('Sanitation Data'!H13)),NA())))</f>
        <v>#N/A</v>
      </c>
      <c r="AW19" s="134" t="e">
        <f ca="1">+IF(AND(ISNUMBER(OFFSET('Sanitation Data'!$H$11,0,10*ROW('Sanitation Data'!H13))),DL19="Yes"),OFFSET('Sanitation Data'!$H$11,0,10*ROW('Sanitation Data'!H13)),IF(AND(ISNUMBER(OFFSET('Sanitation Data'!$H$11,0,10*ROW('Sanitation Data'!H13))),DL19="No",ISNUMBER(OFFSET('Sanitation Data'!$H$11,0,10*ROW('Sanitation Data'!H13)))),CONCATENATE("[",ROUND(OFFSET('Sanitation Data'!$H$11,0,10*ROW('Sanitation Data'!H13)),0),"]"),IF(AND(ISNUMBER(OFFSET('Sanitation Data'!$H$11,0,10*ROW('Sanitation Data'!H13))),DL19="",ISNUMBER(OFFSET('Sanitation Data'!$H$11,0,10*ROW('Sanitation Data'!H13)))),OFFSET('Sanitation Data'!$H$11,0,10*ROW('Sanitation Data'!H13)),NA())))</f>
        <v>#N/A</v>
      </c>
      <c r="AX19" s="134" t="e">
        <f ca="1">+IF(AND(ISNUMBER(OFFSET('Sanitation Data'!$H$12,0,10*ROW('Sanitation Data'!H13))),DM19="Yes"),OFFSET('Sanitation Data'!$H$12,0,10*ROW('Sanitation Data'!H13)),IF(AND(ISNUMBER(OFFSET('Sanitation Data'!$H$12,0,10*ROW('Sanitation Data'!H13))),DM19="No",ISNUMBER(OFFSET('Sanitation Data'!$H$12,0,10*ROW('Sanitation Data'!H13)))),CONCATENATE("[",ROUND(OFFSET('Sanitation Data'!$H$12,0,10*ROW('Sanitation Data'!H13)),0),"]"),IF(AND(ISNUMBER(OFFSET('Sanitation Data'!$H$12,0,10*ROW('Sanitation Data'!H13))),DM19="",ISNUMBER(OFFSET('Sanitation Data'!$H$12,0,10*ROW('Sanitation Data'!H13)))),OFFSET('Sanitation Data'!$H$12,0,10*ROW('Sanitation Data'!H13)),NA())))</f>
        <v>#N/A</v>
      </c>
      <c r="AY19" s="134" t="e">
        <f ca="1">+IF(AND(ISNUMBER(OFFSET('Sanitation Data'!$H$13,0,10*ROW('Sanitation Data'!H13))),DN19="Yes"),OFFSET('Sanitation Data'!$H$13,0,10*ROW('Sanitation Data'!H13)),IF(AND(ISNUMBER(OFFSET('Sanitation Data'!$H$13,0,10*ROW('Sanitation Data'!H13))),DN19="No",ISNUMBER(OFFSET('Sanitation Data'!$H$13,0,10*ROW('Sanitation Data'!H13)))),CONCATENATE("[",ROUND(OFFSET('Sanitation Data'!$H$13,0,10*ROW('Sanitation Data'!H13)),0),"]"),IF(AND(ISNUMBER(OFFSET('Sanitation Data'!$H$13,0,10*ROW('Sanitation Data'!H13))),DN19="",ISNUMBER(OFFSET('Sanitation Data'!$H$13,0,10*ROW('Sanitation Data'!H13)))),OFFSET('Sanitation Data'!$H$13,0,10*ROW('Sanitation Data'!H13)),NA())))</f>
        <v>#N/A</v>
      </c>
      <c r="AZ19" s="135" t="e">
        <f ca="1">+IF(AND(ISNUMBER(OFFSET('Hygiene Data'!$C$6,0,10*ROW('Hygiene Data'!C13))),DO19="Yes"),OFFSET('Hygiene Data'!$C$6,0,10*ROW('Hygiene Data'!C13)),IF(AND(ISNUMBER(OFFSET('Hygiene Data'!$C$6,0,10*ROW('Hygiene Data'!C13))),DO19="No",ISNUMBER(OFFSET('Hygiene Data'!$C$6,0,10*ROW('Hygiene Data'!C13)))),CONCATENATE("[",ROUND(OFFSET('Hygiene Data'!$C$6,0,10*ROW('Hygiene Data'!C13)),0),"]"),IF(AND(ISNUMBER(OFFSET('Hygiene Data'!$C$6,0,10*ROW('Hygiene Data'!C13))),DO19="",ISNUMBER(OFFSET('Hygiene Data'!$C$6,0,10*ROW('Hygiene Data'!C13)))),OFFSET('Hygiene Data'!$C$6,0,10*ROW('Hygiene Data'!C13)),NA())))</f>
        <v>#N/A</v>
      </c>
      <c r="BA19" s="135" t="e">
        <f ca="1">+IF(AND(ISNUMBER(OFFSET('Hygiene Data'!$C$8,0,10*ROW('Hygiene Data'!C13))),DP19="Yes"),OFFSET('Hygiene Data'!$C$8,0,10*ROW('Hygiene Data'!C13)),IF(AND(ISNUMBER(OFFSET('Hygiene Data'!$C$8,0,10*ROW('Hygiene Data'!C13))),DP19="No",ISNUMBER(OFFSET('Hygiene Data'!$C$8,0,10*ROW('Hygiene Data'!C13)))),CONCATENATE("[",ROUND(OFFSET('Hygiene Data'!$C$8,0,10*ROW('Hygiene Data'!C13)),0),"]"),IF(AND(ISNUMBER(OFFSET('Hygiene Data'!$C$8,0,10*ROW('Hygiene Data'!C13))),DP19="",ISNUMBER(OFFSET('Hygiene Data'!$C$8,0,10*ROW('Hygiene Data'!C13)))),OFFSET('Hygiene Data'!$C$8,0,10*ROW('Hygiene Data'!C13)),NA())))</f>
        <v>#N/A</v>
      </c>
      <c r="BB19" s="135" t="e">
        <f ca="1">+IF(AND(ISNUMBER(OFFSET('Hygiene Data'!$C$10,0,10*ROW('Hygiene Data'!C13))),DQ19="Yes"),OFFSET('Hygiene Data'!$C$10,0,10*ROW('Hygiene Data'!C13)),IF(AND(ISNUMBER(OFFSET('Hygiene Data'!$C$10,0,10*ROW('Hygiene Data'!C13))),DQ19="No",ISNUMBER(OFFSET('Hygiene Data'!$C$10,0,10*ROW('Hygiene Data'!C13)))),CONCATENATE("[",ROUND(OFFSET('Hygiene Data'!$C$10,0,10*ROW('Hygiene Data'!C13)),0),"]"),IF(AND(ISNUMBER(OFFSET('Hygiene Data'!$C$10,0,10*ROW('Hygiene Data'!C13))),DQ19="",ISNUMBER(OFFSET('Hygiene Data'!$C$10,0,10*ROW('Hygiene Data'!C13)))),OFFSET('Hygiene Data'!$C$10,0,10*ROW('Hygiene Data'!C13)),NA())))</f>
        <v>#N/A</v>
      </c>
      <c r="BC19" s="135" t="e">
        <f ca="1">+IF(AND(ISNUMBER(OFFSET('Hygiene Data'!$D$6,0,10*ROW('Hygiene Data'!D13))),DR19="Yes"),OFFSET('Hygiene Data'!$D$6,0,10*ROW('Hygiene Data'!D13)),IF(AND(ISNUMBER(OFFSET('Hygiene Data'!$D$6,0,10*ROW('Hygiene Data'!D13))),DR19="No",ISNUMBER(OFFSET('Hygiene Data'!$D$6,0,10*ROW('Hygiene Data'!D13)))),CONCATENATE("[",ROUND(OFFSET('Hygiene Data'!$D$6,0,10*ROW('Hygiene Data'!D13)),0),"]"),IF(AND(ISNUMBER(OFFSET('Hygiene Data'!$D$6,0,10*ROW('Hygiene Data'!D13))),DR19="",ISNUMBER(OFFSET('Hygiene Data'!$D$6,0,10*ROW('Hygiene Data'!D13)))),OFFSET('Hygiene Data'!$D$6,0,10*ROW('Hygiene Data'!D13)),NA())))</f>
        <v>#N/A</v>
      </c>
      <c r="BD19" s="135" t="e">
        <f ca="1">+IF(AND(ISNUMBER(OFFSET('Hygiene Data'!$D$8,0,10*ROW('Hygiene Data'!D13))),DS19="Yes"),OFFSET('Hygiene Data'!$D$8,0,10*ROW('Hygiene Data'!D13)),IF(AND(ISNUMBER(OFFSET('Hygiene Data'!$D$8,0,10*ROW('Hygiene Data'!D13))),DS19="No",ISNUMBER(OFFSET('Hygiene Data'!$D$8,0,10*ROW('Hygiene Data'!D13)))),CONCATENATE("[",ROUND(OFFSET('Hygiene Data'!$D$8,0,10*ROW('Hygiene Data'!D13)),0),"]"),IF(AND(ISNUMBER(OFFSET('Hygiene Data'!$D$8,0,10*ROW('Hygiene Data'!D13))),DS19="",ISNUMBER(OFFSET('Hygiene Data'!$D$8,0,10*ROW('Hygiene Data'!D13)))),OFFSET('Hygiene Data'!$D$8,0,10*ROW('Hygiene Data'!D13)),NA())))</f>
        <v>#N/A</v>
      </c>
      <c r="BE19" s="135" t="e">
        <f ca="1">+IF(AND(ISNUMBER(OFFSET('Hygiene Data'!$D$10,0,10*ROW('Hygiene Data'!D13))),DT19="Yes"),OFFSET('Hygiene Data'!$D$10,0,10*ROW('Hygiene Data'!D13)),IF(AND(ISNUMBER(OFFSET('Hygiene Data'!$D$10,0,10*ROW('Hygiene Data'!D13))),DT19="No",ISNUMBER(OFFSET('Hygiene Data'!$D$10,0,10*ROW('Hygiene Data'!D13)))),CONCATENATE("[",ROUND(OFFSET('Hygiene Data'!$D$10,0,10*ROW('Hygiene Data'!D13)),0),"]"),IF(AND(ISNUMBER(OFFSET('Hygiene Data'!$D$10,0,10*ROW('Hygiene Data'!D13))),DT19="",ISNUMBER(OFFSET('Hygiene Data'!$D$10,0,10*ROW('Hygiene Data'!D13)))),OFFSET('Hygiene Data'!$D$10,0,10*ROW('Hygiene Data'!D13)),NA())))</f>
        <v>#N/A</v>
      </c>
      <c r="BF19" s="135" t="e">
        <f ca="1">+IF(AND(ISNUMBER(OFFSET('Hygiene Data'!$E$6,0,10*ROW('Hygiene Data'!E13))),DU19="Yes"),OFFSET('Hygiene Data'!$E$6,0,10*ROW('Hygiene Data'!E13)),IF(AND(ISNUMBER(OFFSET('Hygiene Data'!$E$6,0,10*ROW('Hygiene Data'!E13))),DU19="No",ISNUMBER(OFFSET('Hygiene Data'!$E$6,0,10*ROW('Hygiene Data'!E13)))),CONCATENATE("[",ROUND(OFFSET('Hygiene Data'!$E$6,0,10*ROW('Hygiene Data'!E13)),0),"]"),IF(AND(ISNUMBER(OFFSET('Hygiene Data'!$E$6,0,10*ROW('Hygiene Data'!E13))),DU19="",ISNUMBER(OFFSET('Hygiene Data'!$E$6,0,10*ROW('Hygiene Data'!E13)))),OFFSET('Hygiene Data'!$E$6,0,10*ROW('Hygiene Data'!E13)),NA())))</f>
        <v>#N/A</v>
      </c>
      <c r="BG19" s="135" t="e">
        <f ca="1">+IF(AND(ISNUMBER(OFFSET('Hygiene Data'!$E$8,0,10*ROW('Hygiene Data'!E13))),DV19="Yes"),OFFSET('Hygiene Data'!$E$8,0,10*ROW('Hygiene Data'!E13)),IF(AND(ISNUMBER(OFFSET('Hygiene Data'!$E$8,0,10*ROW('Hygiene Data'!E13))),DV19="No",ISNUMBER(OFFSET('Hygiene Data'!$E$8,0,10*ROW('Hygiene Data'!E13)))),CONCATENATE("[",ROUND(OFFSET('Hygiene Data'!$E$8,0,10*ROW('Hygiene Data'!E13)),0),"]"),IF(AND(ISNUMBER(OFFSET('Hygiene Data'!$E$8,0,10*ROW('Hygiene Data'!E13))),DV19="",ISNUMBER(OFFSET('Hygiene Data'!$E$8,0,10*ROW('Hygiene Data'!E13)))),OFFSET('Hygiene Data'!$E$8,0,10*ROW('Hygiene Data'!E13)),NA())))</f>
        <v>#N/A</v>
      </c>
      <c r="BH19" s="135" t="e">
        <f ca="1">+IF(AND(ISNUMBER(OFFSET('Hygiene Data'!$E$10,0,10*ROW('Hygiene Data'!E13))),DW19="Yes"),OFFSET('Hygiene Data'!$E$10,0,10*ROW('Hygiene Data'!E13)),IF(AND(ISNUMBER(OFFSET('Hygiene Data'!$E$10,0,10*ROW('Hygiene Data'!E13))),DW19="No",ISNUMBER(OFFSET('Hygiene Data'!$E$10,0,10*ROW('Hygiene Data'!E13)))),CONCATENATE("[",ROUND(OFFSET('Hygiene Data'!$E$10,0,10*ROW('Hygiene Data'!E13)),0),"]"),IF(AND(ISNUMBER(OFFSET('Hygiene Data'!$E$10,0,10*ROW('Hygiene Data'!E13))),DW19="",ISNUMBER(OFFSET('Hygiene Data'!$E$10,0,10*ROW('Hygiene Data'!E13)))),OFFSET('Hygiene Data'!$E$10,0,10*ROW('Hygiene Data'!E13)),NA())))</f>
        <v>#N/A</v>
      </c>
      <c r="BI19" s="135" t="e">
        <f ca="1">+IF(AND(ISNUMBER(OFFSET('Hygiene Data'!$F$6,0,10*ROW('Hygiene Data'!F13))),DX19="Yes"),OFFSET('Hygiene Data'!$F$6,0,10*ROW('Hygiene Data'!F13)),IF(AND(ISNUMBER(OFFSET('Hygiene Data'!$F$6,0,10*ROW('Hygiene Data'!F13))),DX19="No",ISNUMBER(OFFSET('Hygiene Data'!$F$6,0,10*ROW('Hygiene Data'!F13)))),CONCATENATE("[",ROUND(OFFSET('Hygiene Data'!$F$6,0,10*ROW('Hygiene Data'!F13)),0),"]"),IF(AND(ISNUMBER(OFFSET('Hygiene Data'!$F$6,0,10*ROW('Hygiene Data'!F13))),DX19="",ISNUMBER(OFFSET('Hygiene Data'!$F$6,0,10*ROW('Hygiene Data'!F13)))),OFFSET('Hygiene Data'!$F$6,0,10*ROW('Hygiene Data'!F13)),NA())))</f>
        <v>#N/A</v>
      </c>
      <c r="BJ19" s="135" t="e">
        <f ca="1">+IF(AND(ISNUMBER(OFFSET('Hygiene Data'!$F$8,0,10*ROW('Hygiene Data'!F13))),DY19="Yes"),OFFSET('Hygiene Data'!$F$8,0,10*ROW('Hygiene Data'!F13)),IF(AND(ISNUMBER(OFFSET('Hygiene Data'!$F$8,0,10*ROW('Hygiene Data'!F13))),DY19="No",ISNUMBER(OFFSET('Hygiene Data'!$F$8,0,10*ROW('Hygiene Data'!F13)))),CONCATENATE("[",ROUND(OFFSET('Hygiene Data'!$F$8,0,10*ROW('Hygiene Data'!F13)),0),"]"),IF(AND(ISNUMBER(OFFSET('Hygiene Data'!$F$8,0,10*ROW('Hygiene Data'!F13))),DY19="",ISNUMBER(OFFSET('Hygiene Data'!$F$8,0,10*ROW('Hygiene Data'!F13)))),OFFSET('Hygiene Data'!$F$8,0,10*ROW('Hygiene Data'!F13)),NA())))</f>
        <v>#N/A</v>
      </c>
      <c r="BK19" s="135" t="e">
        <f ca="1">+IF(AND(ISNUMBER(OFFSET('Hygiene Data'!$F$10,0,10*ROW('Hygiene Data'!F13))),DZ19="Yes"),OFFSET('Hygiene Data'!$F$10,0,10*ROW('Hygiene Data'!F13)),IF(AND(ISNUMBER(OFFSET('Hygiene Data'!$F$10,0,10*ROW('Hygiene Data'!F13))),DZ19="No",ISNUMBER(OFFSET('Hygiene Data'!$F$10,0,10*ROW('Hygiene Data'!F13)))),CONCATENATE("[",ROUND(OFFSET('Hygiene Data'!$F$10,0,10*ROW('Hygiene Data'!F13)),0),"]"),IF(AND(ISNUMBER(OFFSET('Hygiene Data'!$F$10,0,10*ROW('Hygiene Data'!F13))),DZ19="",ISNUMBER(OFFSET('Hygiene Data'!$F$10,0,10*ROW('Hygiene Data'!F13)))),OFFSET('Hygiene Data'!$F$10,0,10*ROW('Hygiene Data'!F13)),NA())))</f>
        <v>#N/A</v>
      </c>
      <c r="BL19" s="135" t="e">
        <f ca="1">+IF(AND(ISNUMBER(OFFSET('Hygiene Data'!$G$6,0,10*ROW('Hygiene Data'!G13))),EA19="Yes"),OFFSET('Hygiene Data'!$G$6,0,10*ROW('Hygiene Data'!G13)),IF(AND(ISNUMBER(OFFSET('Hygiene Data'!$G$6,0,10*ROW('Hygiene Data'!G13))),EA19="No",ISNUMBER(OFFSET('Hygiene Data'!$G$6,0,10*ROW('Hygiene Data'!G13)))),CONCATENATE("[",ROUND(OFFSET('Hygiene Data'!$G$6,0,10*ROW('Hygiene Data'!G13)),0),"]"),IF(AND(ISNUMBER(OFFSET('Hygiene Data'!$G$6,0,10*ROW('Hygiene Data'!G13))),EA19="",ISNUMBER(OFFSET('Hygiene Data'!$G$6,0,10*ROW('Hygiene Data'!G13)))),OFFSET('Hygiene Data'!$G$6,0,10*ROW('Hygiene Data'!G13)),NA())))</f>
        <v>#N/A</v>
      </c>
      <c r="BM19" s="135" t="e">
        <f ca="1">+IF(AND(ISNUMBER(OFFSET('Hygiene Data'!$G$8,0,10*ROW('Hygiene Data'!G13))),EB19="Yes"),OFFSET('Hygiene Data'!$G$8,0,10*ROW('Hygiene Data'!G13)),IF(AND(ISNUMBER(OFFSET('Hygiene Data'!$G$8,0,10*ROW('Hygiene Data'!G13))),EB19="No",ISNUMBER(OFFSET('Hygiene Data'!$G$8,0,10*ROW('Hygiene Data'!G13)))),CONCATENATE("[",ROUND(OFFSET('Hygiene Data'!$G$8,0,10*ROW('Hygiene Data'!G13)),0),"]"),IF(AND(ISNUMBER(OFFSET('Hygiene Data'!$G$8,0,10*ROW('Hygiene Data'!G13))),EB19="",ISNUMBER(OFFSET('Hygiene Data'!$G$8,0,10*ROW('Hygiene Data'!G13)))),OFFSET('Hygiene Data'!$G$8,0,10*ROW('Hygiene Data'!G13)),NA())))</f>
        <v>#N/A</v>
      </c>
      <c r="BN19" s="135" t="e">
        <f ca="1">+IF(AND(ISNUMBER(OFFSET('Hygiene Data'!$G$10,0,10*ROW('Hygiene Data'!G13))),EC19="Yes"),OFFSET('Hygiene Data'!$G$10,0,10*ROW('Hygiene Data'!G13)),IF(AND(ISNUMBER(OFFSET('Hygiene Data'!$G$10,0,10*ROW('Hygiene Data'!G13))),EC19="No",ISNUMBER(OFFSET('Hygiene Data'!$G$10,0,10*ROW('Hygiene Data'!G13)))),CONCATENATE("[",ROUND(OFFSET('Hygiene Data'!$G$10,0,10*ROW('Hygiene Data'!G13)),0),"]"),IF(AND(ISNUMBER(OFFSET('Hygiene Data'!$G$10,0,10*ROW('Hygiene Data'!G13))),EC19="",ISNUMBER(OFFSET('Hygiene Data'!$G$10,0,10*ROW('Hygiene Data'!G13)))),OFFSET('Hygiene Data'!$G$10,0,10*ROW('Hygiene Data'!G13)),NA())))</f>
        <v>#N/A</v>
      </c>
      <c r="BO19" s="135" t="e">
        <f ca="1">+IF(AND(ISNUMBER(OFFSET('Hygiene Data'!$H$6,0,10*ROW('Hygiene Data'!H13))),ED19="Yes"),OFFSET('Hygiene Data'!$H$6,0,10*ROW('Hygiene Data'!H13)),IF(AND(ISNUMBER(OFFSET('Hygiene Data'!$H$6,0,10*ROW('Hygiene Data'!H13))),ED19="No",ISNUMBER(OFFSET('Hygiene Data'!$H$6,0,10*ROW('Hygiene Data'!H13)))),CONCATENATE("[",ROUND(OFFSET('Hygiene Data'!$H$6,0,10*ROW('Hygiene Data'!H13)),0),"]"),IF(AND(ISNUMBER(OFFSET('Hygiene Data'!$H$6,0,10*ROW('Hygiene Data'!H13))),ED19="",ISNUMBER(OFFSET('Hygiene Data'!$H$6,0,10*ROW('Hygiene Data'!H13)))),OFFSET('Hygiene Data'!$H$6,0,10*ROW('Hygiene Data'!H13)),NA())))</f>
        <v>#N/A</v>
      </c>
      <c r="BP19" s="135" t="e">
        <f ca="1">+IF(AND(ISNUMBER(OFFSET('Hygiene Data'!$H$8,0,10*ROW('Hygiene Data'!H13))),EE19="Yes"),OFFSET('Hygiene Data'!$H$8,0,10*ROW('Hygiene Data'!H13)),IF(AND(ISNUMBER(OFFSET('Hygiene Data'!$H$8,0,10*ROW('Hygiene Data'!H13))),EE19="No",ISNUMBER(OFFSET('Hygiene Data'!$H$8,0,10*ROW('Hygiene Data'!H13)))),CONCATENATE("[",ROUND(OFFSET('Hygiene Data'!$H$8,0,10*ROW('Hygiene Data'!H13)),0),"]"),IF(AND(ISNUMBER(OFFSET('Hygiene Data'!$H$8,0,10*ROW('Hygiene Data'!H13))),EE19="",ISNUMBER(OFFSET('Hygiene Data'!$H$8,0,10*ROW('Hygiene Data'!H13)))),OFFSET('Hygiene Data'!$H$8,0,10*ROW('Hygiene Data'!H13)),NA())))</f>
        <v>#N/A</v>
      </c>
      <c r="BQ19" s="135" t="e">
        <f ca="1">+IF(AND(ISNUMBER(OFFSET('Hygiene Data'!$H$10,0,10*ROW('Hygiene Data'!H13))),EF19="Yes"),OFFSET('Hygiene Data'!$H$10,0,10*ROW('Hygiene Data'!H13)),IF(AND(ISNUMBER(OFFSET('Hygiene Data'!$H$10,0,10*ROW('Hygiene Data'!H13))),EF19="No",ISNUMBER(OFFSET('Hygiene Data'!$H$10,0,10*ROW('Hygiene Data'!H13)))),CONCATENATE("[",ROUND(OFFSET('Hygiene Data'!$H$10,0,10*ROW('Hygiene Data'!H13)),0),"]"),IF(AND(ISNUMBER(OFFSET('Hygiene Data'!$H$10,0,10*ROW('Hygiene Data'!H13))),EF19="",ISNUMBER(OFFSET('Hygiene Data'!$H$10,0,10*ROW('Hygiene Data'!H13)))),OFFSET('Hygiene Data'!$H$10,0,10*ROW('Hygiene Data'!H13)),NA())))</f>
        <v>#N/A</v>
      </c>
      <c r="BS19" s="34" t="str">
        <f ca="1">+IF(OFFSET('Water Data'!$C$28,0,10*ROW('Water Data'!C13))="","",OFFSET('Water Data'!$C$28,0,10*ROW('Water Data'!C13)))</f>
        <v/>
      </c>
      <c r="BT19" s="34" t="str">
        <f ca="1">+IF(OFFSET('Water Data'!$C$29,0,10*ROW('Water Data'!C13))="","",OFFSET('Water Data'!$C$29,0,10*ROW('Water Data'!C13)))</f>
        <v>No</v>
      </c>
      <c r="BU19" s="34" t="str">
        <f ca="1">+IF(OFFSET('Water Data'!$C$30,0,10*ROW('Water Data'!C13))="","",OFFSET('Water Data'!$C$30,0,10*ROW('Water Data'!C13)))</f>
        <v/>
      </c>
      <c r="BV19" s="34" t="str">
        <f ca="1">+IF(OFFSET('Water Data'!$D$28,0,10*ROW('Water Data'!D13))="","",OFFSET('Water Data'!$D$28,0,10*ROW('Water Data'!D13)))</f>
        <v/>
      </c>
      <c r="BW19" s="34" t="str">
        <f ca="1">+IF(OFFSET('Water Data'!$D$29,0,10*ROW('Water Data'!D13))="","",OFFSET('Water Data'!$D$29,0,10*ROW('Water Data'!D13)))</f>
        <v/>
      </c>
      <c r="BX19" s="34" t="str">
        <f ca="1">+IF(OFFSET('Water Data'!$D$30,0,10*ROW('Water Data'!D13))="","",OFFSET('Water Data'!$D$30,0,10*ROW('Water Data'!D13)))</f>
        <v/>
      </c>
      <c r="BY19" s="34" t="str">
        <f ca="1">+IF(OFFSET('Water Data'!$E$28,0,10*ROW('Water Data'!E13))="","",OFFSET('Water Data'!$E$28,0,10*ROW('Water Data'!E13)))</f>
        <v/>
      </c>
      <c r="BZ19" s="34" t="str">
        <f ca="1">+IF(OFFSET('Water Data'!$E$29,0,10*ROW('Water Data'!E13))="","",OFFSET('Water Data'!$E$29,0,10*ROW('Water Data'!E13)))</f>
        <v/>
      </c>
      <c r="CA19" s="34" t="str">
        <f ca="1">+IF(OFFSET('Water Data'!$E$30,0,10*ROW('Water Data'!E13))="","",OFFSET('Water Data'!$E$30,0,10*ROW('Water Data'!E13)))</f>
        <v/>
      </c>
      <c r="CB19" s="34" t="str">
        <f ca="1">+IF(OFFSET('Water Data'!$F$28,0,10*ROW('Water Data'!F13))="","",OFFSET('Water Data'!$F$28,0,10*ROW('Water Data'!F13)))</f>
        <v/>
      </c>
      <c r="CC19" s="34" t="str">
        <f ca="1">+IF(OFFSET('Water Data'!$F$29,0,10*ROW('Water Data'!F13))="","",OFFSET('Water Data'!$F$29,0,10*ROW('Water Data'!F13)))</f>
        <v/>
      </c>
      <c r="CD19" s="34" t="str">
        <f ca="1">+IF(OFFSET('Water Data'!$F$30,0,10*ROW('Water Data'!F13))="","",OFFSET('Water Data'!$F$30,0,10*ROW('Water Data'!F13)))</f>
        <v/>
      </c>
      <c r="CE19" s="34" t="str">
        <f ca="1">+IF(OFFSET('Water Data'!$G$28,0,10*ROW('Water Data'!G13))="","",OFFSET('Water Data'!$G$28,0,10*ROW('Water Data'!G13)))</f>
        <v/>
      </c>
      <c r="CF19" s="34" t="str">
        <f ca="1">+IF(OFFSET('Water Data'!$G$29,0,10*ROW('Water Data'!G13))="","",OFFSET('Water Data'!$G$29,0,10*ROW('Water Data'!G13)))</f>
        <v>No</v>
      </c>
      <c r="CG19" s="34" t="str">
        <f ca="1">+IF(OFFSET('Water Data'!$G$30,0,10*ROW('Water Data'!G13))="","",OFFSET('Water Data'!$G$30,0,10*ROW('Water Data'!G13)))</f>
        <v/>
      </c>
      <c r="CH19" s="34" t="str">
        <f ca="1">+IF(OFFSET('Water Data'!$H$28,0,10*ROW('Water Data'!H13))="","",OFFSET('Water Data'!$H$28,0,10*ROW('Water Data'!H13)))</f>
        <v/>
      </c>
      <c r="CI19" s="34" t="str">
        <f ca="1">+IF(OFFSET('Water Data'!$H$29,0,10*ROW('Water Data'!H13))="","",OFFSET('Water Data'!$H$29,0,10*ROW('Water Data'!H13)))</f>
        <v>No</v>
      </c>
      <c r="CJ19" s="34" t="str">
        <f ca="1">+IF(OFFSET('Water Data'!$H$30,0,10*ROW('Water Data'!H13))="","",OFFSET('Water Data'!$H$30,0,10*ROW('Water Data'!H13)))</f>
        <v/>
      </c>
      <c r="CK19" s="34" t="str">
        <f ca="1">+IF(OFFSET('Sanitation Data'!$C$29,0,10*ROW('Sanitation Data'!C13))="","",OFFSET('Sanitation Data'!$C$29,0,10*ROW('Sanitation Data'!C13)))</f>
        <v/>
      </c>
      <c r="CL19" s="34" t="str">
        <f ca="1">+IF(OFFSET('Sanitation Data'!$C$30,0,10*ROW('Sanitation Data'!C13))="","",OFFSET('Sanitation Data'!$C$30,0,10*ROW('Sanitation Data'!C13)))</f>
        <v/>
      </c>
      <c r="CM19" s="34" t="str">
        <f ca="1">+IF(OFFSET('Sanitation Data'!$C$31,0,10*ROW('Sanitation Data'!C13))="","",OFFSET('Sanitation Data'!$C$31,0,10*ROW('Sanitation Data'!C13)))</f>
        <v/>
      </c>
      <c r="CN19" s="34" t="str">
        <f ca="1">+IF(OFFSET('Sanitation Data'!$C$32,0,10*ROW('Sanitation Data'!C13))="","",OFFSET('Sanitation Data'!$C$32,0,10*ROW('Sanitation Data'!C13)))</f>
        <v/>
      </c>
      <c r="CO19" s="34" t="str">
        <f ca="1">+IF(OFFSET('Sanitation Data'!$C$33,0,10*ROW('Sanitation Data'!C13))="","",OFFSET('Sanitation Data'!$C$33,0,10*ROW('Sanitation Data'!C13)))</f>
        <v/>
      </c>
      <c r="CP19" s="34" t="str">
        <f ca="1">+IF(OFFSET('Sanitation Data'!$D$29,0,10*ROW('Sanitation Data'!D13))="","",OFFSET('Sanitation Data'!$D$29,0,10*ROW('Sanitation Data'!D13)))</f>
        <v/>
      </c>
      <c r="CQ19" s="34" t="str">
        <f ca="1">+IF(OFFSET('Sanitation Data'!$D$30,0,10*ROW('Sanitation Data'!D13))="","",OFFSET('Sanitation Data'!$D$30,0,10*ROW('Sanitation Data'!D13)))</f>
        <v/>
      </c>
      <c r="CR19" s="34" t="str">
        <f ca="1">+IF(OFFSET('Sanitation Data'!$D$31,0,10*ROW('Sanitation Data'!D13))="","",OFFSET('Sanitation Data'!$D$31,0,10*ROW('Sanitation Data'!D13)))</f>
        <v/>
      </c>
      <c r="CS19" s="34" t="str">
        <f ca="1">+IF(OFFSET('Sanitation Data'!$D$32,0,10*ROW('Sanitation Data'!D13))="","",OFFSET('Sanitation Data'!$D$32,0,10*ROW('Sanitation Data'!D13)))</f>
        <v/>
      </c>
      <c r="CT19" s="34" t="str">
        <f ca="1">+IF(OFFSET('Sanitation Data'!$D$33,0,10*ROW('Sanitation Data'!D13))="","",OFFSET('Sanitation Data'!$D$33,0,10*ROW('Sanitation Data'!D13)))</f>
        <v/>
      </c>
      <c r="CU19" s="34" t="str">
        <f ca="1">+IF(OFFSET('Sanitation Data'!$E$29,0,10*ROW('Sanitation Data'!E13))="","",OFFSET('Sanitation Data'!$E$29,0,10*ROW('Sanitation Data'!E13)))</f>
        <v/>
      </c>
      <c r="CV19" s="34" t="str">
        <f ca="1">+IF(OFFSET('Sanitation Data'!$E$30,0,10*ROW('Sanitation Data'!E13))="","",OFFSET('Sanitation Data'!$E$30,0,10*ROW('Sanitation Data'!E13)))</f>
        <v/>
      </c>
      <c r="CW19" s="34" t="str">
        <f ca="1">+IF(OFFSET('Sanitation Data'!$E$31,0,10*ROW('Sanitation Data'!E13))="","",OFFSET('Sanitation Data'!$E$31,0,10*ROW('Sanitation Data'!E13)))</f>
        <v/>
      </c>
      <c r="CX19" s="34" t="str">
        <f ca="1">+IF(OFFSET('Sanitation Data'!$E$32,0,10*ROW('Sanitation Data'!E13))="","",OFFSET('Sanitation Data'!$E$32,0,10*ROW('Sanitation Data'!E13)))</f>
        <v/>
      </c>
      <c r="CY19" s="34" t="str">
        <f ca="1">+IF(OFFSET('Sanitation Data'!$E$33,0,10*ROW('Sanitation Data'!E13))="","",OFFSET('Sanitation Data'!$E$33,0,10*ROW('Sanitation Data'!E13)))</f>
        <v/>
      </c>
      <c r="CZ19" s="34" t="str">
        <f ca="1">+IF(OFFSET('Sanitation Data'!$F$29,0,10*ROW('Sanitation Data'!F13))="","",OFFSET('Sanitation Data'!$F$29,0,10*ROW('Sanitation Data'!F13)))</f>
        <v/>
      </c>
      <c r="DA19" s="34" t="str">
        <f ca="1">+IF(OFFSET('Sanitation Data'!$F$30,0,10*ROW('Sanitation Data'!F13))="","",OFFSET('Sanitation Data'!$F$30,0,10*ROW('Sanitation Data'!F13)))</f>
        <v/>
      </c>
      <c r="DB19" s="34" t="str">
        <f ca="1">+IF(OFFSET('Sanitation Data'!$F$31,0,10*ROW('Sanitation Data'!F13))="","",OFFSET('Sanitation Data'!$F$31,0,10*ROW('Sanitation Data'!F13)))</f>
        <v/>
      </c>
      <c r="DC19" s="34" t="str">
        <f ca="1">+IF(OFFSET('Sanitation Data'!$F$32,0,10*ROW('Sanitation Data'!F13))="","",OFFSET('Sanitation Data'!$F$32,0,10*ROW('Sanitation Data'!F13)))</f>
        <v/>
      </c>
      <c r="DD19" s="34" t="str">
        <f ca="1">+IF(OFFSET('Sanitation Data'!$F$33,0,10*ROW('Sanitation Data'!F13))="","",OFFSET('Sanitation Data'!$F$33,0,10*ROW('Sanitation Data'!F13)))</f>
        <v/>
      </c>
      <c r="DE19" s="34" t="str">
        <f ca="1">+IF(OFFSET('Sanitation Data'!$G$29,0,10*ROW('Sanitation Data'!G13))="","",OFFSET('Sanitation Data'!$G$29,0,10*ROW('Sanitation Data'!G13)))</f>
        <v/>
      </c>
      <c r="DF19" s="34" t="str">
        <f ca="1">+IF(OFFSET('Sanitation Data'!$G$30,0,10*ROW('Sanitation Data'!G13))="","",OFFSET('Sanitation Data'!$G$30,0,10*ROW('Sanitation Data'!G13)))</f>
        <v/>
      </c>
      <c r="DG19" s="34" t="str">
        <f ca="1">+IF(OFFSET('Sanitation Data'!$G$31,0,10*ROW('Sanitation Data'!G13))="","",OFFSET('Sanitation Data'!$G$31,0,10*ROW('Sanitation Data'!G13)))</f>
        <v/>
      </c>
      <c r="DH19" s="34" t="str">
        <f ca="1">+IF(OFFSET('Sanitation Data'!$G$32,0,10*ROW('Sanitation Data'!G13))="","",OFFSET('Sanitation Data'!$G$32,0,10*ROW('Sanitation Data'!G13)))</f>
        <v/>
      </c>
      <c r="DI19" s="34" t="str">
        <f ca="1">+IF(OFFSET('Sanitation Data'!$G$33,0,10*ROW('Sanitation Data'!G13))="","",OFFSET('Sanitation Data'!$G$33,0,10*ROW('Sanitation Data'!G13)))</f>
        <v/>
      </c>
      <c r="DJ19" s="34" t="str">
        <f ca="1">+IF(OFFSET('Sanitation Data'!$H$29,0,10*ROW('Sanitation Data'!H13))="","",OFFSET('Sanitation Data'!$H$29,0,10*ROW('Sanitation Data'!H13)))</f>
        <v/>
      </c>
      <c r="DK19" s="34" t="str">
        <f ca="1">+IF(OFFSET('Sanitation Data'!$H$30,0,10*ROW('Sanitation Data'!H13))="","",OFFSET('Sanitation Data'!$H$30,0,10*ROW('Sanitation Data'!H13)))</f>
        <v/>
      </c>
      <c r="DL19" s="34" t="str">
        <f ca="1">+IF(OFFSET('Sanitation Data'!$H$31,0,10*ROW('Sanitation Data'!H13))="","",OFFSET('Sanitation Data'!$H$31,0,10*ROW('Sanitation Data'!H13)))</f>
        <v/>
      </c>
      <c r="DM19" s="34" t="str">
        <f ca="1">+IF(OFFSET('Sanitation Data'!$H$32,0,10*ROW('Sanitation Data'!H13))="","",OFFSET('Sanitation Data'!$H$32,0,10*ROW('Sanitation Data'!H13)))</f>
        <v/>
      </c>
      <c r="DN19" s="34" t="str">
        <f ca="1">+IF(OFFSET('Sanitation Data'!$H$33,0,10*ROW('Sanitation Data'!H13))="","",OFFSET('Sanitation Data'!$H$33,0,10*ROW('Sanitation Data'!H13)))</f>
        <v/>
      </c>
      <c r="DO19" s="34" t="str">
        <f ca="1">+IF(OFFSET('Hygiene Data'!$C$12,0,10*ROW('Hygiene Data'!C13))="","",OFFSET('Hygiene Data'!$C$12,0,10*ROW('Hygiene Data'!C13)))</f>
        <v/>
      </c>
      <c r="DP19" s="34" t="str">
        <f ca="1">+IF(OFFSET('Hygiene Data'!$C$13,0,10*ROW('Hygiene Data'!C13))="","",OFFSET('Hygiene Data'!$C$13,0,10*ROW('Hygiene Data'!C13)))</f>
        <v/>
      </c>
      <c r="DQ19" s="34" t="str">
        <f ca="1">+IF(OFFSET('Hygiene Data'!$C$14,0,10*ROW('Hygiene Data'!C13))="","",OFFSET('Hygiene Data'!$C$14,0,10*ROW('Hygiene Data'!C13)))</f>
        <v/>
      </c>
      <c r="DR19" s="34" t="str">
        <f ca="1">+IF(OFFSET('Hygiene Data'!$D$12,0,10*ROW('Hygiene Data'!D13))="","",OFFSET('Hygiene Data'!$D$12,0,10*ROW('Hygiene Data'!D13)))</f>
        <v/>
      </c>
      <c r="DS19" s="34" t="str">
        <f ca="1">+IF(OFFSET('Hygiene Data'!$D$13,0,10*ROW('Hygiene Data'!D13))="","",OFFSET('Hygiene Data'!$D$13,0,10*ROW('Hygiene Data'!D13)))</f>
        <v/>
      </c>
      <c r="DT19" s="34" t="str">
        <f ca="1">+IF(OFFSET('Hygiene Data'!$D$14,0,10*ROW('Hygiene Data'!D13))="","",OFFSET('Hygiene Data'!$D$14,0,10*ROW('Hygiene Data'!D13)))</f>
        <v/>
      </c>
      <c r="DU19" s="34" t="str">
        <f ca="1">+IF(OFFSET('Hygiene Data'!$E$12,0,10*ROW('Hygiene Data'!E13))="","",OFFSET('Hygiene Data'!$E$12,0,10*ROW('Hygiene Data'!E13)))</f>
        <v/>
      </c>
      <c r="DV19" s="34" t="str">
        <f ca="1">+IF(OFFSET('Hygiene Data'!$E$13,0,10*ROW('Hygiene Data'!E13))="","",OFFSET('Hygiene Data'!$E$13,0,10*ROW('Hygiene Data'!E13)))</f>
        <v/>
      </c>
      <c r="DW19" s="34" t="str">
        <f ca="1">+IF(OFFSET('Hygiene Data'!$E$14,0,10*ROW('Hygiene Data'!E13))="","",OFFSET('Hygiene Data'!$E$14,0,10*ROW('Hygiene Data'!E13)))</f>
        <v/>
      </c>
      <c r="DX19" s="34" t="str">
        <f ca="1">+IF(OFFSET('Hygiene Data'!$F$12,0,10*ROW('Hygiene Data'!F13))="","",OFFSET('Hygiene Data'!$F$12,0,10*ROW('Hygiene Data'!F13)))</f>
        <v/>
      </c>
      <c r="DY19" s="34" t="str">
        <f ca="1">+IF(OFFSET('Hygiene Data'!$F$13,0,10*ROW('Hygiene Data'!F13))="","",OFFSET('Hygiene Data'!$F$13,0,10*ROW('Hygiene Data'!F13)))</f>
        <v/>
      </c>
      <c r="DZ19" s="34" t="str">
        <f ca="1">+IF(OFFSET('Hygiene Data'!$F$14,0,10*ROW('Hygiene Data'!F13))="","",OFFSET('Hygiene Data'!$F$14,0,10*ROW('Hygiene Data'!F13)))</f>
        <v/>
      </c>
      <c r="EA19" s="34" t="str">
        <f ca="1">+IF(OFFSET('Hygiene Data'!$G$12,0,10*ROW('Hygiene Data'!G13))="","",OFFSET('Hygiene Data'!$G$12,0,10*ROW('Hygiene Data'!G13)))</f>
        <v/>
      </c>
      <c r="EB19" s="34" t="str">
        <f ca="1">+IF(OFFSET('Hygiene Data'!$G$13,0,10*ROW('Hygiene Data'!G13))="","",OFFSET('Hygiene Data'!$G$13,0,10*ROW('Hygiene Data'!G13)))</f>
        <v/>
      </c>
      <c r="EC19" s="34" t="str">
        <f ca="1">+IF(OFFSET('Hygiene Data'!$G$14,0,10*ROW('Hygiene Data'!G13))="","",OFFSET('Hygiene Data'!$G$14,0,10*ROW('Hygiene Data'!G13)))</f>
        <v/>
      </c>
      <c r="ED19" s="34" t="str">
        <f ca="1">+IF(OFFSET('Hygiene Data'!$H$12,0,10*ROW('Hygiene Data'!H13))="","",OFFSET('Hygiene Data'!$H$12,0,10*ROW('Hygiene Data'!H13)))</f>
        <v/>
      </c>
      <c r="EE19" s="34" t="str">
        <f ca="1">+IF(OFFSET('Hygiene Data'!$H$13,0,10*ROW('Hygiene Data'!H13))="","",OFFSET('Hygiene Data'!$H$13,0,10*ROW('Hygiene Data'!H13)))</f>
        <v/>
      </c>
      <c r="EF19" s="34" t="str">
        <f ca="1">+IF(OFFSET('Hygiene Data'!$H$14,0,10*ROW('Hygiene Data'!H13))="","",OFFSET('Hygiene Data'!$H$14,0,10*ROW('Hygiene Data'!H13)))</f>
        <v/>
      </c>
    </row>
    <row r="20" spans="1:136" x14ac:dyDescent="0.2">
      <c r="A20" s="50" t="str">
        <f ca="1">+IF(OFFSET('Water Data'!$B$1,0,10*ROW('Water Data'!B14))="","",OFFSET('Water Data'!$B$1,0,10*ROW('Water Data'!B14)))</f>
        <v>EMIS12</v>
      </c>
      <c r="B20" s="50" t="str">
        <f ca="1">+IF(OFFSET('Water Data'!$A$3,0,10*ROW('Water Data'!A14))="","",OFFSET('Water Data'!$A$3,0,10*ROW('Water Data'!A14)))</f>
        <v>EMIS</v>
      </c>
      <c r="C20" s="50">
        <f ca="1">+IF(OFFSET('Water Data'!$C$3,0,10*ROW('Water Data'!C14))="","",OFFSET('Water Data'!$C$3,0,10*ROW('Water Data'!C14)))</f>
        <v>2012</v>
      </c>
      <c r="D20" s="133">
        <f ca="1">+IF(AND(ISNUMBER(OFFSET('Water Data'!$C$5,0,10*ROW('Water Data'!C14))),BS20="Yes"),100-OFFSET('Water Data'!$C$5,0,10*ROW('Water Data'!C14)),IF(AND(ISNUMBER(OFFSET('Water Data'!$C$5,0,10*ROW('Water Data'!C14))),BS20="No",ISNUMBER(OFFSET('Water Data'!$C$5,0,10*ROW('Water Data'!C14)))),CONCATENATE("[",ROUND(100-OFFSET('Water Data'!$C$5,0,10*ROW('Water Data'!C14)),0),"]"),IF(AND(ISNUMBER(OFFSET('Water Data'!$C$5,0,10*ROW('Water Data'!C14))),BS20="",ISNUMBER(OFFSET('Water Data'!$C$5,0,10*ROW('Water Data'!C14)))),100-OFFSET('Water Data'!$C$5,0,10*ROW('Water Data'!C14)),NA())))</f>
        <v>38.9</v>
      </c>
      <c r="E20" s="133">
        <f ca="1">+IF(AND(ISNUMBER(OFFSET('Water Data'!$C$7,0,10*ROW('Water Data'!D14))),BT20="Yes"),OFFSET('Water Data'!$C$7,0,10*ROW('Water Data'!C14)),IF(AND(ISNUMBER(OFFSET('Water Data'!$C$7,0,10*ROW('Water Data'!C14))),BT20="No",ISNUMBER(OFFSET('Water Data'!$C$7,0,10*ROW('Water Data'!C14)))),CONCATENATE("[",ROUND(OFFSET('Water Data'!$C$7,0,10*ROW('Water Data'!C14)),0),"]"),IF(AND(ISNUMBER(OFFSET('Water Data'!$C$7,0,10*ROW('Water Data'!C14))),BT20="",ISNUMBER(OFFSET('Water Data'!$C$7,0,10*ROW('Water Data'!C14)))),OFFSET('Water Data'!$C$7,0,10*ROW('Water Data'!C14)),NA())))</f>
        <v>21.95</v>
      </c>
      <c r="F20" s="133" t="e">
        <f ca="1">+IF(AND(ISNUMBER(OFFSET('Water Data'!$C$10,0,10*ROW('Water Data'!C14))),BU20="Yes"),OFFSET('Water Data'!$C$10,0,10*ROW('Water Data'!C14)),IF(AND(ISNUMBER(OFFSET('Water Data'!$C$10,0,10*ROW('Water Data'!C14))),BU20="No",ISNUMBER(OFFSET('Water Data'!$C$10,0,10*ROW('Water Data'!C14)))),CONCATENATE("[",ROUND(OFFSET('Water Data'!$C$10,0,10*ROW('Water Data'!C14)),0),"]"),IF(AND(ISNUMBER(OFFSET('Water Data'!$C$10,0,10*ROW('Water Data'!C14))),BU20="",ISNUMBER(OFFSET('Water Data'!$C$10,0,10*ROW('Water Data'!C14)))),OFFSET('Water Data'!$C$10,0,10*ROW('Water Data'!C14)),NA())))</f>
        <v>#N/A</v>
      </c>
      <c r="G20" s="133" t="e">
        <f ca="1">+IF(AND(ISNUMBER(OFFSET('Water Data'!$D$5,0,10*ROW('Water Data'!D14))),BV20="Yes"),100-OFFSET('Water Data'!$D$5,0,10*ROW('Water Data'!D14)),IF(AND(ISNUMBER(OFFSET('Water Data'!$D$5,0,10*ROW('Water Data'!D14))),BV20="No",ISNUMBER(OFFSET('Water Data'!$D$5,0,10*ROW('Water Data'!D14)))),CONCATENATE("[",ROUND(100-OFFSET('Water Data'!$D$5,0,10*ROW('Water Data'!D14)),0),"]"),IF(AND(ISNUMBER(OFFSET('Water Data'!$D$5,0,10*ROW('Water Data'!D14))),BV20="",ISNUMBER(OFFSET('Water Data'!$D$5,0,10*ROW('Water Data'!D14)))),100-OFFSET('Water Data'!$D$5,0,10*ROW('Water Data'!D14)),NA())))</f>
        <v>#N/A</v>
      </c>
      <c r="H20" s="133" t="e">
        <f ca="1">+IF(AND(ISNUMBER(OFFSET('Water Data'!$D$7,0,10*ROW('Water Data'!D14))),BW20="Yes"),OFFSET('Water Data'!$D$7,0,10*ROW('Water Data'!D14)),IF(AND(ISNUMBER(OFFSET('Water Data'!$D$7,0,10*ROW('Water Data'!D14))),BW20="No",ISNUMBER(OFFSET('Water Data'!$D$7,0,10*ROW('Water Data'!D14)))),CONCATENATE("[",ROUND(OFFSET('Water Data'!$C$7,0,10*ROW('Water Data'!D14)),0),"]"),IF(AND(ISNUMBER(OFFSET('Water Data'!$D$7,0,10*ROW('Water Data'!D14))),BW20="",ISNUMBER(OFFSET('Water Data'!$D$7,0,10*ROW('Water Data'!D14)))),OFFSET('Water Data'!$D$7,0,10*ROW('Water Data'!D14)),NA())))</f>
        <v>#N/A</v>
      </c>
      <c r="I20" s="133" t="e">
        <f ca="1">+IF(AND(ISNUMBER(OFFSET('Water Data'!$D$10,0,10*ROW('Water Data'!D14))),BX20="Yes"),OFFSET('Water Data'!$D$10,0,10*ROW('Water Data'!D14)),IF(AND(ISNUMBER(OFFSET('Water Data'!$D$10,0,10*ROW('Water Data'!D14))),BX20="No",ISNUMBER(OFFSET('Water Data'!$D$10,0,10*ROW('Water Data'!D14)))),CONCATENATE("[",ROUND(OFFSET('Water Data'!$D$10,0,10*ROW('Water Data'!D14)),0),"]"),IF(AND(ISNUMBER(OFFSET('Water Data'!$D$10,0,10*ROW('Water Data'!D14))),BX20="",ISNUMBER(OFFSET('Water Data'!$D$10,0,10*ROW('Water Data'!D14)))),OFFSET('Water Data'!$D$10,0,10*ROW('Water Data'!D14)),NA())))</f>
        <v>#N/A</v>
      </c>
      <c r="J20" s="133" t="e">
        <f ca="1">+IF(AND(ISNUMBER(OFFSET('Water Data'!$E$5,0,10*ROW('Water Data'!E14))),BY20="Yes"),100-OFFSET('Water Data'!$E$5,0,10*ROW('Water Data'!E14)),IF(AND(ISNUMBER(OFFSET('Water Data'!$E$5,0,10*ROW('Water Data'!E14))),BY20="No",ISNUMBER(OFFSET('Water Data'!$E$5,0,10*ROW('Water Data'!E14)))),CONCATENATE("[",ROUND(100-OFFSET('Water Data'!$E$5,0,10*ROW('Water Data'!E14)),0),"]"),IF(AND(ISNUMBER(OFFSET('Water Data'!$E$5,0,10*ROW('Water Data'!E14))),BY20="",ISNUMBER(OFFSET('Water Data'!$E$5,0,10*ROW('Water Data'!E14)))),100-OFFSET('Water Data'!$E$5,0,10*ROW('Water Data'!E14)),NA())))</f>
        <v>#N/A</v>
      </c>
      <c r="K20" s="133" t="e">
        <f ca="1">+IF(AND(ISNUMBER(OFFSET('Water Data'!$E$7,0,10*ROW('Water Data'!E14))),BZ20="Yes"),OFFSET('Water Data'!$E$7,0,10*ROW('Water Data'!E14)),IF(AND(ISNUMBER(OFFSET('Water Data'!$E$7,0,10*ROW('Water Data'!E14))),BZ20="No",ISNUMBER(OFFSET('Water Data'!$E$7,0,10*ROW('Water Data'!E14)))),CONCATENATE("[",ROUND(OFFSET('Water Data'!$E$7,0,10*ROW('Water Data'!E14)),0),"]"),IF(AND(ISNUMBER(OFFSET('Water Data'!$E$7,0,10*ROW('Water Data'!E14))),BZ20="",ISNUMBER(OFFSET('Water Data'!$E$7,0,10*ROW('Water Data'!E14)))),OFFSET('Water Data'!$E$7,0,10*ROW('Water Data'!E14)),NA())))</f>
        <v>#N/A</v>
      </c>
      <c r="L20" s="133" t="e">
        <f ca="1">+IF(AND(ISNUMBER(OFFSET('Water Data'!$E$10,0,10*ROW('Water Data'!E14))),CA20="Yes"),OFFSET('Water Data'!$E$10,0,10*ROW('Water Data'!E14)),IF(AND(ISNUMBER(OFFSET('Water Data'!$E$10,0,10*ROW('Water Data'!E14))),CA20="No",ISNUMBER(OFFSET('Water Data'!$E$10,0,10*ROW('Water Data'!E14)))),CONCATENATE("[",ROUND(OFFSET('Water Data'!$E$10,0,10*ROW('Water Data'!E14)),0),"]"),IF(AND(ISNUMBER(OFFSET('Water Data'!$E$10,0,10*ROW('Water Data'!E14))),CA20="",ISNUMBER(OFFSET('Water Data'!$E$10,0,10*ROW('Water Data'!E14)))),OFFSET('Water Data'!$E$10,0,10*ROW('Water Data'!E14)),NA())))</f>
        <v>#N/A</v>
      </c>
      <c r="M20" s="133" t="e">
        <f ca="1">+IF(AND(ISNUMBER(OFFSET('Water Data'!$F$5,0,10*ROW('Water Data'!F14))),CB20="Yes"),100-OFFSET('Water Data'!$F$5,0,10*ROW('Water Data'!F14)),IF(AND(ISNUMBER(OFFSET('Water Data'!$F$5,0,10*ROW('Water Data'!F14))),CB20="No",ISNUMBER(OFFSET('Water Data'!$F$5,0,10*ROW('Water Data'!F14)))),CONCATENATE("[",ROUND(100-OFFSET('Water Data'!$F$5,0,10*ROW('Water Data'!F14)),0),"]"),IF(AND(ISNUMBER(OFFSET('Water Data'!$F$5,0,10*ROW('Water Data'!F14))),CB20="",ISNUMBER(OFFSET('Water Data'!$F$5,0,10*ROW('Water Data'!F14)))),100-OFFSET('Water Data'!$F$5,0,10*ROW('Water Data'!F14)),NA())))</f>
        <v>#N/A</v>
      </c>
      <c r="N20" s="133" t="e">
        <f ca="1">+IF(AND(ISNUMBER(OFFSET('Water Data'!$F$7,0,10*ROW('Water Data'!F14))),CC20="Yes"),OFFSET('Water Data'!$F$7,0,10*ROW('Water Data'!F14)),IF(AND(ISNUMBER(OFFSET('Water Data'!$F$7,0,10*ROW('Water Data'!F14))),CC20="No",ISNUMBER(OFFSET('Water Data'!$F$7,0,10*ROW('Water Data'!F14)))),CONCATENATE("[",ROUND(OFFSET('Water Data'!$F$7,0,10*ROW('Water Data'!F14)),0),"]"),IF(AND(ISNUMBER(OFFSET('Water Data'!$F$7,0,10*ROW('Water Data'!F14))),CC20="",ISNUMBER(OFFSET('Water Data'!$F$7,0,10*ROW('Water Data'!F14)))),OFFSET('Water Data'!$F$7,0,10*ROW('Water Data'!F14)),NA())))</f>
        <v>#N/A</v>
      </c>
      <c r="O20" s="133" t="e">
        <f ca="1">+IF(AND(ISNUMBER(OFFSET('Water Data'!$F$10,0,10*ROW('Water Data'!F14))),CD20="Yes"),OFFSET('Water Data'!$F$10,0,10*ROW('Water Data'!F14)),IF(AND(ISNUMBER(OFFSET('Water Data'!$F$10,0,10*ROW('Water Data'!F14))),CD20="No",ISNUMBER(OFFSET('Water Data'!$F$10,0,10*ROW('Water Data'!F14)))),CONCATENATE("[",ROUND(OFFSET('Water Data'!$F$10,0,10*ROW('Water Data'!F14)),0),"]"),IF(AND(ISNUMBER(OFFSET('Water Data'!$F$10,0,10*ROW('Water Data'!F14))),CD20="",ISNUMBER(OFFSET('Water Data'!$F$10,0,10*ROW('Water Data'!F14)))),OFFSET('Water Data'!$F$10,0,10*ROW('Water Data'!F14)),NA())))</f>
        <v>#N/A</v>
      </c>
      <c r="P20" s="133">
        <f ca="1">+IF(AND(ISNUMBER(OFFSET('Water Data'!$G$5,0,10*ROW('Water Data'!G14))),CE20="Yes"),100-OFFSET('Water Data'!$G$5,0,10*ROW('Water Data'!G14)),IF(AND(ISNUMBER(OFFSET('Water Data'!$G$5,0,10*ROW('Water Data'!G14))),CE20="No",ISNUMBER(OFFSET('Water Data'!$G$5,0,10*ROW('Water Data'!G14)))),CONCATENATE("[",ROUND(100-OFFSET('Water Data'!$G$5,0,10*ROW('Water Data'!G14)),0),"]"),IF(AND(ISNUMBER(OFFSET('Water Data'!$G$5,0,10*ROW('Water Data'!G14))),CE20="",ISNUMBER(OFFSET('Water Data'!$G$5,0,10*ROW('Water Data'!G14)))),100-OFFSET('Water Data'!$G$5,0,10*ROW('Water Data'!G14)),NA())))</f>
        <v>36.9</v>
      </c>
      <c r="Q20" s="133">
        <f ca="1">+IF(AND(ISNUMBER(OFFSET('Water Data'!$G$7,0,10*ROW('Water Data'!G14))),CF20="Yes"),OFFSET('Water Data'!$G$7,0,10*ROW('Water Data'!G14)),IF(AND(ISNUMBER(OFFSET('Water Data'!$G$7,0,10*ROW('Water Data'!G14))),CF20="No",ISNUMBER(OFFSET('Water Data'!$G$7,0,10*ROW('Water Data'!G14)))),CONCATENATE("[",ROUND(OFFSET('Water Data'!$G$7,0,10*ROW('Water Data'!G14)),0),"]"),IF(AND(ISNUMBER(OFFSET('Water Data'!$G$7,0,10*ROW('Water Data'!G14))),CF20="",ISNUMBER(OFFSET('Water Data'!$G$7,0,10*ROW('Water Data'!G14)))),OFFSET('Water Data'!$G$7,0,10*ROW('Water Data'!G14)),NA())))</f>
        <v>19.700000000000003</v>
      </c>
      <c r="R20" s="133" t="e">
        <f ca="1">+IF(AND(ISNUMBER(OFFSET('Water Data'!$G$10,0,10*ROW('Water Data'!G14))),CG20="Yes"),OFFSET('Water Data'!$G$10,0,10*ROW('Water Data'!G14)),IF(AND(ISNUMBER(OFFSET('Water Data'!$G$10,0,10*ROW('Water Data'!G14))),CG20="No",ISNUMBER(OFFSET('Water Data'!$G$10,0,10*ROW('Water Data'!G14)))),CONCATENATE("[",ROUND(OFFSET('Water Data'!$G$10,0,10*ROW('Water Data'!G14)),0),"]"),IF(AND(ISNUMBER(OFFSET('Water Data'!$G$10,0,10*ROW('Water Data'!G14))),CG20="",ISNUMBER(OFFSET('Water Data'!$G$10,0,10*ROW('Water Data'!G14)))),OFFSET('Water Data'!$G$10,0,10*ROW('Water Data'!G14)),NA())))</f>
        <v>#N/A</v>
      </c>
      <c r="S20" s="133">
        <f ca="1">+IF(AND(ISNUMBER(OFFSET('Water Data'!$H$5,0,10*ROW('Water Data'!H14))),CH20="Yes"),100-OFFSET('Water Data'!$H$5,0,10*ROW('Water Data'!H14)),IF(AND(ISNUMBER(OFFSET('Water Data'!$H$5,0,10*ROW('Water Data'!H14))),CH20="No",ISNUMBER(OFFSET('Water Data'!$H$5,0,10*ROW('Water Data'!H14)))),CONCATENATE("[",ROUND(100-OFFSET('Water Data'!$H$5,0,10*ROW('Water Data'!H14)),0),"]"),IF(AND(ISNUMBER(OFFSET('Water Data'!$H$5,0,10*ROW('Water Data'!H14))),CH20="",ISNUMBER(OFFSET('Water Data'!$H$5,0,10*ROW('Water Data'!H14)))),100-OFFSET('Water Data'!$H$5,0,10*ROW('Water Data'!H14)),NA())))</f>
        <v>72.5</v>
      </c>
      <c r="T20" s="133">
        <f ca="1">+IF(AND(ISNUMBER(OFFSET('Water Data'!$H$7,0,10*ROW('Water Data'!H14))),CI20="Yes"),OFFSET('Water Data'!$H$7,0,10*ROW('Water Data'!H14)),IF(AND(ISNUMBER(OFFSET('Water Data'!$H$7,0,10*ROW('Water Data'!H14))),CI20="No",ISNUMBER(OFFSET('Water Data'!$H$7,0,10*ROW('Water Data'!H14)))),CONCATENATE("[",ROUND(OFFSET('Water Data'!$H$7,0,10*ROW('Water Data'!H14)),0),"]"),IF(AND(ISNUMBER(OFFSET('Water Data'!$H$7,0,10*ROW('Water Data'!H14))),CI20="",ISNUMBER(OFFSET('Water Data'!$H$7,0,10*ROW('Water Data'!H14)))),OFFSET('Water Data'!$H$7,0,10*ROW('Water Data'!H14)),NA())))</f>
        <v>60.2</v>
      </c>
      <c r="U20" s="133" t="e">
        <f ca="1">+IF(AND(ISNUMBER(OFFSET('Water Data'!$H$10,0,10*ROW('Water Data'!H14))),CJ20="Yes"),OFFSET('Water Data'!$H$10,0,10*ROW('Water Data'!H14)),IF(AND(ISNUMBER(OFFSET('Water Data'!$H$10,0,10*ROW('Water Data'!H14))),CJ20="No",ISNUMBER(OFFSET('Water Data'!$H$10,0,10*ROW('Water Data'!H14)))),CONCATENATE("[",ROUND(OFFSET('Water Data'!$H$10,0,10*ROW('Water Data'!H14)),0),"]"),IF(AND(ISNUMBER(OFFSET('Water Data'!$H$10,0,10*ROW('Water Data'!H14))),CJ20="",ISNUMBER(OFFSET('Water Data'!$H$10,0,10*ROW('Water Data'!H14)))),OFFSET('Water Data'!$H$10,0,10*ROW('Water Data'!H14)),NA())))</f>
        <v>#N/A</v>
      </c>
      <c r="V20" s="134">
        <f ca="1">+IF(AND(ISNUMBER(OFFSET('Sanitation Data'!$C$5,0,10*ROW('Sanitation Data'!C14))),CK20="Yes"),100-OFFSET('Sanitation Data'!$C$5,0,10*ROW('Sanitation Data'!C14)),IF(AND(ISNUMBER(OFFSET('Sanitation Data'!$C$5,0,10*ROW('Sanitation Data'!C14))),CK20="No",ISNUMBER(OFFSET('Sanitation Data'!$C$5,0,10*ROW('Sanitation Data'!C14)))),CONCATENATE("[",ROUND(100-OFFSET('Sanitation Data'!$C$5,0,10*ROW('Sanitation Data'!C14)),0),"]"),IF(AND(ISNUMBER(OFFSET('Sanitation Data'!$C$5,0,10*ROW('Sanitation Data'!C14))),CK20="",ISNUMBER(OFFSET('Sanitation Data'!$C$5,0,10*ROW('Sanitation Data'!C14)))),100-OFFSET('Sanitation Data'!$C$5,0,10*ROW('Sanitation Data'!C14)),NA())))</f>
        <v>90.5</v>
      </c>
      <c r="W20" s="134" t="e">
        <f ca="1">+IF(AND(ISNUMBER(OFFSET('Sanitation Data'!$C$7,0,10*ROW('Sanitation Data'!C14))),CL20="Yes"),OFFSET('Sanitation Data'!$C$7,0,10*ROW('Sanitation Data'!C14)),IF(AND(ISNUMBER(OFFSET('Sanitation Data'!$C$7,0,10*ROW('Sanitation Data'!C14))),CL20="No",ISNUMBER(OFFSET('Sanitation Data'!$C$7,0,10*ROW('Sanitation Data'!C14)))),CONCATENATE("[",ROUND(OFFSET('Sanitation Data'!$C$7,0,10*ROW('Sanitation Data'!C14)),0),"]"),IF(AND(ISNUMBER(OFFSET('Sanitation Data'!$C$7,0,10*ROW('Sanitation Data'!C14))),CL20="",ISNUMBER(OFFSET('Sanitation Data'!$C$7,0,10*ROW('Sanitation Data'!C14)))),OFFSET('Sanitation Data'!$C$7,0,10*ROW('Sanitation Data'!C14)),NA())))</f>
        <v>#N/A</v>
      </c>
      <c r="X20" s="134" t="e">
        <f ca="1">+IF(AND(ISNUMBER(OFFSET('Sanitation Data'!$C$11,0,10*ROW('Sanitation Data'!C14))),CM20="Yes"),OFFSET('Sanitation Data'!$C$11,0,10*ROW('Sanitation Data'!C14)),IF(AND(ISNUMBER(OFFSET('Sanitation Data'!$C$11,0,10*ROW('Sanitation Data'!C14))),CM20="No",ISNUMBER(OFFSET('Sanitation Data'!$C$11,0,10*ROW('Sanitation Data'!C14)))),CONCATENATE("[",ROUND(OFFSET('Sanitation Data'!$C$11,0,10*ROW('Sanitation Data'!C14)),0),"]"),IF(AND(ISNUMBER(OFFSET('Sanitation Data'!$C$11,0,10*ROW('Sanitation Data'!C14))),CM20="",ISNUMBER(OFFSET('Sanitation Data'!$C$11,0,10*ROW('Sanitation Data'!C14)))),OFFSET('Sanitation Data'!$C$11,0,10*ROW('Sanitation Data'!C14)),NA())))</f>
        <v>#N/A</v>
      </c>
      <c r="Y20" s="134" t="e">
        <f ca="1">+IF(AND(ISNUMBER(OFFSET('Sanitation Data'!$C$12,0,10*ROW('Sanitation Data'!C14))),CN20="Yes"),OFFSET('Sanitation Data'!$C$12,0,10*ROW('Sanitation Data'!C14)),IF(AND(ISNUMBER(OFFSET('Sanitation Data'!$C$12,0,10*ROW('Sanitation Data'!C14))),CN20="No",ISNUMBER(OFFSET('Sanitation Data'!$C$12,0,10*ROW('Sanitation Data'!C14)))),CONCATENATE("[",ROUND(OFFSET('Sanitation Data'!$C$12,0,10*ROW('Sanitation Data'!C14)),0),"]"),IF(AND(ISNUMBER(OFFSET('Sanitation Data'!$C$12,0,10*ROW('Sanitation Data'!C14))),CN20="",ISNUMBER(OFFSET('Sanitation Data'!$C$12,0,10*ROW('Sanitation Data'!C14)))),OFFSET('Sanitation Data'!$C$12,0,10*ROW('Sanitation Data'!C14)),NA())))</f>
        <v>#N/A</v>
      </c>
      <c r="Z20" s="134" t="e">
        <f ca="1">+IF(AND(ISNUMBER(OFFSET('Sanitation Data'!$C$13,0,10*ROW('Sanitation Data'!C14))),CO20="Yes"),OFFSET('Sanitation Data'!$C$13,0,10*ROW('Sanitation Data'!C14)),IF(AND(ISNUMBER(OFFSET('Sanitation Data'!$C$13,0,10*ROW('Sanitation Data'!C14))),CO20="No",ISNUMBER(OFFSET('Sanitation Data'!$C$13,0,10*ROW('Sanitation Data'!C14)))),CONCATENATE("[",ROUND(OFFSET('Sanitation Data'!$C$13,0,10*ROW('Sanitation Data'!C14)),0),"]"),IF(AND(ISNUMBER(OFFSET('Sanitation Data'!$C$13,0,10*ROW('Sanitation Data'!C14))),CO20="",ISNUMBER(OFFSET('Sanitation Data'!$C$13,0,10*ROW('Sanitation Data'!C14)))),OFFSET('Sanitation Data'!$C$13,0,10*ROW('Sanitation Data'!C14)),NA())))</f>
        <v>#N/A</v>
      </c>
      <c r="AA20" s="134" t="e">
        <f ca="1">+IF(AND(ISNUMBER(OFFSET('Sanitation Data'!$D$5,0,10*ROW('Sanitation Data'!D14))),CP20="Yes"),100-OFFSET('Sanitation Data'!$D$5,0,10*ROW('Sanitation Data'!D14)),IF(AND(ISNUMBER(OFFSET('Sanitation Data'!$D$5,0,10*ROW('Sanitation Data'!D14))),CP20="No",ISNUMBER(OFFSET('Sanitation Data'!$D$5,0,10*ROW('Sanitation Data'!D14)))),CONCATENATE("[",ROUND(100-OFFSET('Sanitation Data'!$D$5,0,10*ROW('Sanitation Data'!D14)),0),"]"),IF(AND(ISNUMBER(OFFSET('Sanitation Data'!$D$5,0,10*ROW('Sanitation Data'!D14))),CP20="",ISNUMBER(OFFSET('Sanitation Data'!$D$5,0,10*ROW('Sanitation Data'!D14)))),100-OFFSET('Sanitation Data'!$D$5,0,10*ROW('Sanitation Data'!D14)),NA())))</f>
        <v>#N/A</v>
      </c>
      <c r="AB20" s="134" t="e">
        <f ca="1">+IF(AND(ISNUMBER(OFFSET('Sanitation Data'!$D$7,0,10*ROW('Sanitation Data'!D14))),CQ20="Yes"),OFFSET('Sanitation Data'!$D$7,0,10*ROW('Sanitation Data'!G14)),IF(AND(ISNUMBER(OFFSET('Sanitation Data'!$D$7,0,10*ROW('Sanitation Data'!D14))),CQ20="No",ISNUMBER(OFFSET('Sanitation Data'!$D$7,0,10*ROW('Sanitation Data'!D14)))),CONCATENATE("[",ROUND(OFFSET('Sanitation Data'!$D$7,0,10*ROW('Sanitation Data'!D14)),0),"]"),IF(AND(ISNUMBER(OFFSET('Sanitation Data'!$D$7,0,10*ROW('Sanitation Data'!D14))),CQ20="",ISNUMBER(OFFSET('Sanitation Data'!$D$7,0,10*ROW('Sanitation Data'!D14)))),OFFSET('Sanitation Data'!$D$7,0,10*ROW('Sanitation Data'!D14)),NA())))</f>
        <v>#N/A</v>
      </c>
      <c r="AC20" s="134" t="e">
        <f ca="1">+IF(AND(ISNUMBER(OFFSET('Sanitation Data'!$D$11,0,10*ROW('Sanitation Data'!D14))),CR20="Yes"),OFFSET('Sanitation Data'!$D$11,0,10*ROW('Sanitation Data'!D14)),IF(AND(ISNUMBER(OFFSET('Sanitation Data'!$D$11,0,10*ROW('Sanitation Data'!D14))),CR20="No",ISNUMBER(OFFSET('Sanitation Data'!$D$11,0,10*ROW('Sanitation Data'!D14)))),CONCATENATE("[",ROUND(OFFSET('Sanitation Data'!$D$11,0,10*ROW('Sanitation Data'!D14)),0),"]"),IF(AND(ISNUMBER(OFFSET('Sanitation Data'!$D$11,0,10*ROW('Sanitation Data'!D14))),CR20="",ISNUMBER(OFFSET('Sanitation Data'!$D$11,0,10*ROW('Sanitation Data'!D14)))),OFFSET('Sanitation Data'!$D$11,0,10*ROW('Sanitation Data'!D14)),NA())))</f>
        <v>#N/A</v>
      </c>
      <c r="AD20" s="134" t="e">
        <f ca="1">+IF(AND(ISNUMBER(OFFSET('Sanitation Data'!$D$12,0,10*ROW('Sanitation Data'!D14))),CS20="Yes"),OFFSET('Sanitation Data'!$D$12,0,10*ROW('Sanitation Data'!D14)),IF(AND(ISNUMBER(OFFSET('Sanitation Data'!$D$12,0,10*ROW('Sanitation Data'!D14))),CS20="No",ISNUMBER(OFFSET('Sanitation Data'!$D$12,0,10*ROW('Sanitation Data'!D14)))),CONCATENATE("[",ROUND(OFFSET('Sanitation Data'!$D$12,0,10*ROW('Sanitation Data'!D14)),0),"]"),IF(AND(ISNUMBER(OFFSET('Sanitation Data'!$D$12,0,10*ROW('Sanitation Data'!D14))),CS20="",ISNUMBER(OFFSET('Sanitation Data'!$D$12,0,10*ROW('Sanitation Data'!D14)))),OFFSET('Sanitation Data'!$D$12,0,10*ROW('Sanitation Data'!D14)),NA())))</f>
        <v>#N/A</v>
      </c>
      <c r="AE20" s="134" t="e">
        <f ca="1">+IF(AND(ISNUMBER(OFFSET('Sanitation Data'!$D$13,0,10*ROW('Sanitation Data'!D14))),CT20="Yes"),OFFSET('Sanitation Data'!$D$13,0,10*ROW('Sanitation Data'!D14)),IF(AND(ISNUMBER(OFFSET('Sanitation Data'!$D$13,0,10*ROW('Sanitation Data'!D14))),CT20="No",ISNUMBER(OFFSET('Sanitation Data'!$D$13,0,10*ROW('Sanitation Data'!D14)))),CONCATENATE("[",ROUND(OFFSET('Sanitation Data'!$D$13,0,10*ROW('Sanitation Data'!D14)),0),"]"),IF(AND(ISNUMBER(OFFSET('Sanitation Data'!$D$13,0,10*ROW('Sanitation Data'!D14))),CT20="",ISNUMBER(OFFSET('Sanitation Data'!$D$13,0,10*ROW('Sanitation Data'!D14)))),OFFSET('Sanitation Data'!$D$13,0,10*ROW('Sanitation Data'!D14)),NA())))</f>
        <v>#N/A</v>
      </c>
      <c r="AF20" s="134" t="e">
        <f ca="1">+IF(AND(ISNUMBER(OFFSET('Sanitation Data'!$E$5,0,10*ROW('Sanitation Data'!E14))),CU20="Yes"),100-OFFSET('Sanitation Data'!$E$5,0,10*ROW('Sanitation Data'!E14)),IF(AND(ISNUMBER(OFFSET('Sanitation Data'!$E$5,0,10*ROW('Sanitation Data'!E14))),CU20="No",ISNUMBER(OFFSET('Sanitation Data'!$E$5,0,10*ROW('Sanitation Data'!E14)))),CONCATENATE("[",ROUND(100-OFFSET('Sanitation Data'!$E$5,0,10*ROW('Sanitation Data'!E14)),0),"]"),IF(AND(ISNUMBER(OFFSET('Sanitation Data'!$E$5,0,10*ROW('Sanitation Data'!E14))),CU20="",ISNUMBER(OFFSET('Sanitation Data'!$E$5,0,10*ROW('Sanitation Data'!E14)))),100-OFFSET('Sanitation Data'!$E$5,0,10*ROW('Sanitation Data'!E14)),NA())))</f>
        <v>#N/A</v>
      </c>
      <c r="AG20" s="134" t="e">
        <f ca="1">+IF(AND(ISNUMBER(OFFSET('Sanitation Data'!$E$7,0,10*ROW('Sanitation Data'!E14))),CV20="Yes"),OFFSET('Sanitation Data'!$E$7,0,10*ROW('Sanitation Data'!E14)),IF(AND(ISNUMBER(OFFSET('Sanitation Data'!$E$7,0,10*ROW('Sanitation Data'!E14))),CV20="No",ISNUMBER(OFFSET('Sanitation Data'!$E$7,0,10*ROW('Sanitation Data'!E14)))),CONCATENATE("[",ROUND(OFFSET('Sanitation Data'!$E$7,0,10*ROW('Sanitation Data'!E14)),0),"]"),IF(AND(ISNUMBER(OFFSET('Sanitation Data'!$E$7,0,10*ROW('Sanitation Data'!E14))),CV20="",ISNUMBER(OFFSET('Sanitation Data'!$E$7,0,10*ROW('Sanitation Data'!E14)))),OFFSET('Sanitation Data'!$E$7,0,10*ROW('Sanitation Data'!E14)),NA())))</f>
        <v>#N/A</v>
      </c>
      <c r="AH20" s="134" t="e">
        <f ca="1">+IF(AND(ISNUMBER(OFFSET('Sanitation Data'!$E$11,0,10*ROW('Sanitation Data'!E14))),CW20="Yes"),OFFSET('Sanitation Data'!$E$11,0,10*ROW('Sanitation Data'!E14)),IF(AND(ISNUMBER(OFFSET('Sanitation Data'!$E$11,0,10*ROW('Sanitation Data'!E14))),CW20="No",ISNUMBER(OFFSET('Sanitation Data'!$E$11,0,10*ROW('Sanitation Data'!E14)))),CONCATENATE("[",ROUND(OFFSET('Sanitation Data'!$E$11,0,10*ROW('Sanitation Data'!E14)),0),"]"),IF(AND(ISNUMBER(OFFSET('Sanitation Data'!$E$11,0,10*ROW('Sanitation Data'!E14))),CW20="",ISNUMBER(OFFSET('Sanitation Data'!$E$11,0,10*ROW('Sanitation Data'!E14)))),OFFSET('Sanitation Data'!$E$11,0,10*ROW('Sanitation Data'!E14)),NA())))</f>
        <v>#N/A</v>
      </c>
      <c r="AI20" s="134" t="e">
        <f ca="1">+IF(AND(ISNUMBER(OFFSET('Sanitation Data'!$E$12,0,10*ROW('Sanitation Data'!E14))),CX20="Yes"),OFFSET('Sanitation Data'!$E$12,0,10*ROW('Sanitation Data'!E14)),IF(AND(ISNUMBER(OFFSET('Sanitation Data'!$E$12,0,10*ROW('Sanitation Data'!E14))),CX20="No",ISNUMBER(OFFSET('Sanitation Data'!$E$12,0,10*ROW('Sanitation Data'!E14)))),CONCATENATE("[",ROUND(OFFSET('Sanitation Data'!$E$12,0,10*ROW('Sanitation Data'!E14)),0),"]"),IF(AND(ISNUMBER(OFFSET('Sanitation Data'!$E$12,0,10*ROW('Sanitation Data'!E14))),CX20="",ISNUMBER(OFFSET('Sanitation Data'!$E$12,0,10*ROW('Sanitation Data'!E14)))),OFFSET('Sanitation Data'!$E$12,0,10*ROW('Sanitation Data'!E14)),NA())))</f>
        <v>#N/A</v>
      </c>
      <c r="AJ20" s="134" t="e">
        <f ca="1">+IF(AND(ISNUMBER(OFFSET('Sanitation Data'!$E$13,0,10*ROW('Sanitation Data'!E14))),CY20="Yes"),OFFSET('Sanitation Data'!$E$13,0,10*ROW('Sanitation Data'!E14)),IF(AND(ISNUMBER(OFFSET('Sanitation Data'!$E$13,0,10*ROW('Sanitation Data'!E14))),CY20="No",ISNUMBER(OFFSET('Sanitation Data'!$E$13,0,10*ROW('Sanitation Data'!E14)))),CONCATENATE("[",ROUND(OFFSET('Sanitation Data'!$E$13,0,10*ROW('Sanitation Data'!E14)),0),"]"),IF(AND(ISNUMBER(OFFSET('Sanitation Data'!$E$13,0,10*ROW('Sanitation Data'!E14))),CY20="",ISNUMBER(OFFSET('Sanitation Data'!$E$13,0,10*ROW('Sanitation Data'!E14)))),OFFSET('Sanitation Data'!$E$13,0,10*ROW('Sanitation Data'!E14)),NA())))</f>
        <v>#N/A</v>
      </c>
      <c r="AK20" s="134" t="e">
        <f ca="1">+IF(AND(ISNUMBER(OFFSET('Sanitation Data'!$F$5,0,10*ROW('Sanitation Data'!F14))),CZ20="Yes"),100-OFFSET('Sanitation Data'!$F$5,0,10*ROW('Sanitation Data'!F14)),IF(AND(ISNUMBER(OFFSET('Sanitation Data'!$F$5,0,10*ROW('Sanitation Data'!F14))),CZ20="No",ISNUMBER(OFFSET('Sanitation Data'!$F$5,0,10*ROW('Sanitation Data'!F14)))),CONCATENATE("[",ROUND(100-OFFSET('Sanitation Data'!$F$5,0,10*ROW('Sanitation Data'!F14)),0),"]"),IF(AND(ISNUMBER(OFFSET('Sanitation Data'!$F$5,0,10*ROW('Sanitation Data'!F14))),CZ20="",ISNUMBER(OFFSET('Sanitation Data'!$F$5,0,10*ROW('Sanitation Data'!F14)))),100-OFFSET('Sanitation Data'!$F$5,0,10*ROW('Sanitation Data'!F14)),NA())))</f>
        <v>#N/A</v>
      </c>
      <c r="AL20" s="134" t="e">
        <f ca="1">+IF(AND(ISNUMBER(OFFSET('Sanitation Data'!$F$7,0,10*ROW('Sanitation Data'!F14))),DA20="Yes"),OFFSET('Sanitation Data'!$F$7,0,10*ROW('Sanitation Data'!F14)),IF(AND(ISNUMBER(OFFSET('Sanitation Data'!$F$7,0,10*ROW('Sanitation Data'!F14))),DA20="No",ISNUMBER(OFFSET('Sanitation Data'!$F$7,0,10*ROW('Sanitation Data'!F14)))),CONCATENATE("[",ROUND(OFFSET('Sanitation Data'!$F$7,0,10*ROW('Sanitation Data'!F14)),0),"]"),IF(AND(ISNUMBER(OFFSET('Sanitation Data'!$F$7,0,10*ROW('Sanitation Data'!F14))),DA20="",ISNUMBER(OFFSET('Sanitation Data'!$F$7,0,10*ROW('Sanitation Data'!F14)))),OFFSET('Sanitation Data'!$F$7,0,10*ROW('Sanitation Data'!F14)),NA())))</f>
        <v>#N/A</v>
      </c>
      <c r="AM20" s="134" t="e">
        <f ca="1">+IF(AND(ISNUMBER(OFFSET('Sanitation Data'!$F$11,0,10*ROW('Sanitation Data'!F14))),DB20="Yes"),OFFSET('Sanitation Data'!$F$11,0,10*ROW('Sanitation Data'!F14)),IF(AND(ISNUMBER(OFFSET('Sanitation Data'!$F$11,0,10*ROW('Sanitation Data'!F14))),DB20="No",ISNUMBER(OFFSET('Sanitation Data'!$F$11,0,10*ROW('Sanitation Data'!F14)))),CONCATENATE("[",ROUND(OFFSET('Sanitation Data'!$F$11,0,10*ROW('Sanitation Data'!F14)),0),"]"),IF(AND(ISNUMBER(OFFSET('Sanitation Data'!$F$11,0,10*ROW('Sanitation Data'!F14))),DB20="",ISNUMBER(OFFSET('Sanitation Data'!$F$11,0,10*ROW('Sanitation Data'!F14)))),OFFSET('Sanitation Data'!$F$11,0,10*ROW('Sanitation Data'!F14)),NA())))</f>
        <v>#N/A</v>
      </c>
      <c r="AN20" s="134" t="e">
        <f ca="1">+IF(AND(ISNUMBER(OFFSET('Sanitation Data'!$F$12,0,10*ROW('Sanitation Data'!F14))),DC20="Yes"),OFFSET('Sanitation Data'!$F$12,0,10*ROW('Sanitation Data'!F14)),IF(AND(ISNUMBER(OFFSET('Sanitation Data'!$F$12,0,10*ROW('Sanitation Data'!F14))),DC20="No",ISNUMBER(OFFSET('Sanitation Data'!$F$12,0,10*ROW('Sanitation Data'!F14)))),CONCATENATE("[",ROUND(OFFSET('Sanitation Data'!$F$12,0,10*ROW('Sanitation Data'!F14)),0),"]"),IF(AND(ISNUMBER(OFFSET('Sanitation Data'!$F$12,0,10*ROW('Sanitation Data'!F14))),DC20="",ISNUMBER(OFFSET('Sanitation Data'!$F$12,0,10*ROW('Sanitation Data'!F14)))),OFFSET('Sanitation Data'!$F$12,0,10*ROW('Sanitation Data'!F14)),NA())))</f>
        <v>#N/A</v>
      </c>
      <c r="AO20" s="134" t="e">
        <f ca="1">+IF(AND(ISNUMBER(OFFSET('Sanitation Data'!$F$13,0,10*ROW('Sanitation Data'!F14))),DD20="Yes"),OFFSET('Sanitation Data'!$F$13,0,10*ROW('Sanitation Data'!F14)),IF(AND(ISNUMBER(OFFSET('Sanitation Data'!$F$13,0,10*ROW('Sanitation Data'!F14))),DD20="No",ISNUMBER(OFFSET('Sanitation Data'!$F$13,0,10*ROW('Sanitation Data'!F14)))),CONCATENATE("[",ROUND(OFFSET('Sanitation Data'!$F$13,0,10*ROW('Sanitation Data'!F14)),0),"]"),IF(AND(ISNUMBER(OFFSET('Sanitation Data'!$F$13,0,10*ROW('Sanitation Data'!F14))),DD20="",ISNUMBER(OFFSET('Sanitation Data'!$F$13,0,10*ROW('Sanitation Data'!F14)))),OFFSET('Sanitation Data'!$F$13,0,10*ROW('Sanitation Data'!F14)),NA())))</f>
        <v>#N/A</v>
      </c>
      <c r="AP20" s="134">
        <f ca="1">+IF(AND(ISNUMBER(OFFSET('Sanitation Data'!$G$5,0,10*ROW('Sanitation Data'!G14))),DE20="Yes"),100-OFFSET('Sanitation Data'!$G$5,0,10*ROW('Sanitation Data'!G14)),IF(AND(ISNUMBER(OFFSET('Sanitation Data'!$G$5,0,10*ROW('Sanitation Data'!G14))),DE20="No",ISNUMBER(OFFSET('Sanitation Data'!$G$5,0,10*ROW('Sanitation Data'!G14)))),CONCATENATE("[",ROUND(100-OFFSET('Sanitation Data'!$G$5,0,10*ROW('Sanitation Data'!G14)),0),"]"),IF(AND(ISNUMBER(OFFSET('Sanitation Data'!$G$5,0,10*ROW('Sanitation Data'!G14))),DE20="",ISNUMBER(OFFSET('Sanitation Data'!$G$5,0,10*ROW('Sanitation Data'!G14)))),100-OFFSET('Sanitation Data'!$G$5,0,10*ROW('Sanitation Data'!G14)),NA())))</f>
        <v>90</v>
      </c>
      <c r="AQ20" s="134" t="e">
        <f ca="1">+IF(AND(ISNUMBER(OFFSET('Sanitation Data'!$G$7,0,10*ROW('Sanitation Data'!G14))),DF20="Yes"),OFFSET('Sanitation Data'!$G$7,0,10*ROW('Sanitation Data'!G14)),IF(AND(ISNUMBER(OFFSET('Sanitation Data'!$G$7,0,10*ROW('Sanitation Data'!G14))),DF20="No",ISNUMBER(OFFSET('Sanitation Data'!$G$7,0,10*ROW('Sanitation Data'!G14)))),CONCATENATE("[",ROUND(OFFSET('Sanitation Data'!$G$7,0,10*ROW('Sanitation Data'!G14)),0),"]"),IF(AND(ISNUMBER(OFFSET('Sanitation Data'!$G$7,0,10*ROW('Sanitation Data'!G14))),DF20="",ISNUMBER(OFFSET('Sanitation Data'!$G$7,0,10*ROW('Sanitation Data'!G14)))),OFFSET('Sanitation Data'!$G$7,0,10*ROW('Sanitation Data'!G14)),NA())))</f>
        <v>#N/A</v>
      </c>
      <c r="AR20" s="134" t="e">
        <f ca="1">+IF(AND(ISNUMBER(OFFSET('Sanitation Data'!$G$11,0,10*ROW('Sanitation Data'!G14))),DG20="Yes"),OFFSET('Sanitation Data'!$G$11,0,10*ROW('Sanitation Data'!G14)),IF(AND(ISNUMBER(OFFSET('Sanitation Data'!$G$11,0,10*ROW('Sanitation Data'!G14))),DG20="No",ISNUMBER(OFFSET('Sanitation Data'!$G$11,0,10*ROW('Sanitation Data'!G14)))),CONCATENATE("[",ROUND(OFFSET('Sanitation Data'!$G$11,0,10*ROW('Sanitation Data'!G14)),0),"]"),IF(AND(ISNUMBER(OFFSET('Sanitation Data'!$G$11,0,10*ROW('Sanitation Data'!G14))),DG20="",ISNUMBER(OFFSET('Sanitation Data'!$G$11,0,10*ROW('Sanitation Data'!G14)))),OFFSET('Sanitation Data'!$G$11,0,10*ROW('Sanitation Data'!G14)),NA())))</f>
        <v>#N/A</v>
      </c>
      <c r="AS20" s="134" t="e">
        <f ca="1">+IF(AND(ISNUMBER(OFFSET('Sanitation Data'!$G$12,0,10*ROW('Sanitation Data'!G14))),DH20="Yes"),OFFSET('Sanitation Data'!$G$12,0,10*ROW('Sanitation Data'!G14)),IF(AND(ISNUMBER(OFFSET('Sanitation Data'!$G$12,0,10*ROW('Sanitation Data'!G14))),DH20="No",ISNUMBER(OFFSET('Sanitation Data'!$G$12,0,10*ROW('Sanitation Data'!G14)))),CONCATENATE("[",ROUND(OFFSET('Sanitation Data'!$G$12,0,10*ROW('Sanitation Data'!G14)),0),"]"),IF(AND(ISNUMBER(OFFSET('Sanitation Data'!$G$12,0,10*ROW('Sanitation Data'!G14))),DH20="",ISNUMBER(OFFSET('Sanitation Data'!$G$12,0,10*ROW('Sanitation Data'!G14)))),OFFSET('Sanitation Data'!$G$12,0,10*ROW('Sanitation Data'!G14)),NA())))</f>
        <v>#N/A</v>
      </c>
      <c r="AT20" s="134" t="e">
        <f ca="1">+IF(AND(ISNUMBER(OFFSET('Sanitation Data'!$G$13,0,10*ROW('Sanitation Data'!G14))),DI20="Yes"),OFFSET('Sanitation Data'!$G$13,0,10*ROW('Sanitation Data'!G14)),IF(AND(ISNUMBER(OFFSET('Sanitation Data'!$G$13,0,10*ROW('Sanitation Data'!G14))),DI20="No",ISNUMBER(OFFSET('Sanitation Data'!$G$13,0,10*ROW('Sanitation Data'!G14)))),CONCATENATE("[",ROUND(OFFSET('Sanitation Data'!$G$13,0,10*ROW('Sanitation Data'!G14)),0),"]"),IF(AND(ISNUMBER(OFFSET('Sanitation Data'!$G$13,0,10*ROW('Sanitation Data'!G14))),DI20="",ISNUMBER(OFFSET('Sanitation Data'!$G$13,0,10*ROW('Sanitation Data'!G14)))),OFFSET('Sanitation Data'!$G$13,0,10*ROW('Sanitation Data'!G14)),NA())))</f>
        <v>#N/A</v>
      </c>
      <c r="AU20" s="134">
        <f ca="1">+IF(AND(ISNUMBER(OFFSET('Sanitation Data'!$H$5,0,10*ROW('Sanitation Data'!H14))),DJ20="Yes"),100-OFFSET('Sanitation Data'!$H$5,0,10*ROW('Sanitation Data'!H14)),IF(AND(ISNUMBER(OFFSET('Sanitation Data'!$H$5,0,10*ROW('Sanitation Data'!H14))),DJ20="No",ISNUMBER(OFFSET('Sanitation Data'!$H$5,0,10*ROW('Sanitation Data'!H14)))),CONCATENATE("[",ROUND(100-OFFSET('Sanitation Data'!$H$5,0,10*ROW('Sanitation Data'!H14)),0),"]"),IF(AND(ISNUMBER(OFFSET('Sanitation Data'!$H$5,0,10*ROW('Sanitation Data'!H14))),DJ20="",ISNUMBER(OFFSET('Sanitation Data'!$H$5,0,10*ROW('Sanitation Data'!H14)))),100-OFFSET('Sanitation Data'!$H$5,0,10*ROW('Sanitation Data'!H14)),NA())))</f>
        <v>100</v>
      </c>
      <c r="AV20" s="134" t="e">
        <f ca="1">+IF(AND(ISNUMBER(OFFSET('Sanitation Data'!$H$7,0,10*ROW('Sanitation Data'!H14))),DK20="Yes"),OFFSET('Sanitation Data'!$H$7,0,10*ROW('Sanitation Data'!H14)),IF(AND(ISNUMBER(OFFSET('Sanitation Data'!$H$7,0,10*ROW('Sanitation Data'!H14))),DK20="No",ISNUMBER(OFFSET('Sanitation Data'!$H$7,0,10*ROW('Sanitation Data'!H14)))),CONCATENATE("[",ROUND(OFFSET('Sanitation Data'!$H$7,0,10*ROW('Sanitation Data'!H14)),0),"]"),IF(AND(ISNUMBER(OFFSET('Sanitation Data'!$H$7,0,10*ROW('Sanitation Data'!H14))),DK20="",ISNUMBER(OFFSET('Sanitation Data'!$H$7,0,10*ROW('Sanitation Data'!H14)))),OFFSET('Sanitation Data'!$H$7,0,10*ROW('Sanitation Data'!H14)),NA())))</f>
        <v>#N/A</v>
      </c>
      <c r="AW20" s="134" t="e">
        <f ca="1">+IF(AND(ISNUMBER(OFFSET('Sanitation Data'!$H$11,0,10*ROW('Sanitation Data'!H14))),DL20="Yes"),OFFSET('Sanitation Data'!$H$11,0,10*ROW('Sanitation Data'!H14)),IF(AND(ISNUMBER(OFFSET('Sanitation Data'!$H$11,0,10*ROW('Sanitation Data'!H14))),DL20="No",ISNUMBER(OFFSET('Sanitation Data'!$H$11,0,10*ROW('Sanitation Data'!H14)))),CONCATENATE("[",ROUND(OFFSET('Sanitation Data'!$H$11,0,10*ROW('Sanitation Data'!H14)),0),"]"),IF(AND(ISNUMBER(OFFSET('Sanitation Data'!$H$11,0,10*ROW('Sanitation Data'!H14))),DL20="",ISNUMBER(OFFSET('Sanitation Data'!$H$11,0,10*ROW('Sanitation Data'!H14)))),OFFSET('Sanitation Data'!$H$11,0,10*ROW('Sanitation Data'!H14)),NA())))</f>
        <v>#N/A</v>
      </c>
      <c r="AX20" s="134" t="e">
        <f ca="1">+IF(AND(ISNUMBER(OFFSET('Sanitation Data'!$H$12,0,10*ROW('Sanitation Data'!H14))),DM20="Yes"),OFFSET('Sanitation Data'!$H$12,0,10*ROW('Sanitation Data'!H14)),IF(AND(ISNUMBER(OFFSET('Sanitation Data'!$H$12,0,10*ROW('Sanitation Data'!H14))),DM20="No",ISNUMBER(OFFSET('Sanitation Data'!$H$12,0,10*ROW('Sanitation Data'!H14)))),CONCATENATE("[",ROUND(OFFSET('Sanitation Data'!$H$12,0,10*ROW('Sanitation Data'!H14)),0),"]"),IF(AND(ISNUMBER(OFFSET('Sanitation Data'!$H$12,0,10*ROW('Sanitation Data'!H14))),DM20="",ISNUMBER(OFFSET('Sanitation Data'!$H$12,0,10*ROW('Sanitation Data'!H14)))),OFFSET('Sanitation Data'!$H$12,0,10*ROW('Sanitation Data'!H14)),NA())))</f>
        <v>#N/A</v>
      </c>
      <c r="AY20" s="134" t="e">
        <f ca="1">+IF(AND(ISNUMBER(OFFSET('Sanitation Data'!$H$13,0,10*ROW('Sanitation Data'!H14))),DN20="Yes"),OFFSET('Sanitation Data'!$H$13,0,10*ROW('Sanitation Data'!H14)),IF(AND(ISNUMBER(OFFSET('Sanitation Data'!$H$13,0,10*ROW('Sanitation Data'!H14))),DN20="No",ISNUMBER(OFFSET('Sanitation Data'!$H$13,0,10*ROW('Sanitation Data'!H14)))),CONCATENATE("[",ROUND(OFFSET('Sanitation Data'!$H$13,0,10*ROW('Sanitation Data'!H14)),0),"]"),IF(AND(ISNUMBER(OFFSET('Sanitation Data'!$H$13,0,10*ROW('Sanitation Data'!H14))),DN20="",ISNUMBER(OFFSET('Sanitation Data'!$H$13,0,10*ROW('Sanitation Data'!H14)))),OFFSET('Sanitation Data'!$H$13,0,10*ROW('Sanitation Data'!H14)),NA())))</f>
        <v>#N/A</v>
      </c>
      <c r="AZ20" s="135" t="e">
        <f ca="1">+IF(AND(ISNUMBER(OFFSET('Hygiene Data'!$C$6,0,10*ROW('Hygiene Data'!C14))),DO20="Yes"),OFFSET('Hygiene Data'!$C$6,0,10*ROW('Hygiene Data'!C14)),IF(AND(ISNUMBER(OFFSET('Hygiene Data'!$C$6,0,10*ROW('Hygiene Data'!C14))),DO20="No",ISNUMBER(OFFSET('Hygiene Data'!$C$6,0,10*ROW('Hygiene Data'!C14)))),CONCATENATE("[",ROUND(OFFSET('Hygiene Data'!$C$6,0,10*ROW('Hygiene Data'!C14)),0),"]"),IF(AND(ISNUMBER(OFFSET('Hygiene Data'!$C$6,0,10*ROW('Hygiene Data'!C14))),DO20="",ISNUMBER(OFFSET('Hygiene Data'!$C$6,0,10*ROW('Hygiene Data'!C14)))),OFFSET('Hygiene Data'!$C$6,0,10*ROW('Hygiene Data'!C14)),NA())))</f>
        <v>#N/A</v>
      </c>
      <c r="BA20" s="135" t="e">
        <f ca="1">+IF(AND(ISNUMBER(OFFSET('Hygiene Data'!$C$8,0,10*ROW('Hygiene Data'!C14))),DP20="Yes"),OFFSET('Hygiene Data'!$C$8,0,10*ROW('Hygiene Data'!C14)),IF(AND(ISNUMBER(OFFSET('Hygiene Data'!$C$8,0,10*ROW('Hygiene Data'!C14))),DP20="No",ISNUMBER(OFFSET('Hygiene Data'!$C$8,0,10*ROW('Hygiene Data'!C14)))),CONCATENATE("[",ROUND(OFFSET('Hygiene Data'!$C$8,0,10*ROW('Hygiene Data'!C14)),0),"]"),IF(AND(ISNUMBER(OFFSET('Hygiene Data'!$C$8,0,10*ROW('Hygiene Data'!C14))),DP20="",ISNUMBER(OFFSET('Hygiene Data'!$C$8,0,10*ROW('Hygiene Data'!C14)))),OFFSET('Hygiene Data'!$C$8,0,10*ROW('Hygiene Data'!C14)),NA())))</f>
        <v>#N/A</v>
      </c>
      <c r="BB20" s="135" t="e">
        <f ca="1">+IF(AND(ISNUMBER(OFFSET('Hygiene Data'!$C$10,0,10*ROW('Hygiene Data'!C14))),DQ20="Yes"),OFFSET('Hygiene Data'!$C$10,0,10*ROW('Hygiene Data'!C14)),IF(AND(ISNUMBER(OFFSET('Hygiene Data'!$C$10,0,10*ROW('Hygiene Data'!C14))),DQ20="No",ISNUMBER(OFFSET('Hygiene Data'!$C$10,0,10*ROW('Hygiene Data'!C14)))),CONCATENATE("[",ROUND(OFFSET('Hygiene Data'!$C$10,0,10*ROW('Hygiene Data'!C14)),0),"]"),IF(AND(ISNUMBER(OFFSET('Hygiene Data'!$C$10,0,10*ROW('Hygiene Data'!C14))),DQ20="",ISNUMBER(OFFSET('Hygiene Data'!$C$10,0,10*ROW('Hygiene Data'!C14)))),OFFSET('Hygiene Data'!$C$10,0,10*ROW('Hygiene Data'!C14)),NA())))</f>
        <v>#N/A</v>
      </c>
      <c r="BC20" s="135" t="e">
        <f ca="1">+IF(AND(ISNUMBER(OFFSET('Hygiene Data'!$D$6,0,10*ROW('Hygiene Data'!D14))),DR20="Yes"),OFFSET('Hygiene Data'!$D$6,0,10*ROW('Hygiene Data'!D14)),IF(AND(ISNUMBER(OFFSET('Hygiene Data'!$D$6,0,10*ROW('Hygiene Data'!D14))),DR20="No",ISNUMBER(OFFSET('Hygiene Data'!$D$6,0,10*ROW('Hygiene Data'!D14)))),CONCATENATE("[",ROUND(OFFSET('Hygiene Data'!$D$6,0,10*ROW('Hygiene Data'!D14)),0),"]"),IF(AND(ISNUMBER(OFFSET('Hygiene Data'!$D$6,0,10*ROW('Hygiene Data'!D14))),DR20="",ISNUMBER(OFFSET('Hygiene Data'!$D$6,0,10*ROW('Hygiene Data'!D14)))),OFFSET('Hygiene Data'!$D$6,0,10*ROW('Hygiene Data'!D14)),NA())))</f>
        <v>#N/A</v>
      </c>
      <c r="BD20" s="135" t="e">
        <f ca="1">+IF(AND(ISNUMBER(OFFSET('Hygiene Data'!$D$8,0,10*ROW('Hygiene Data'!D14))),DS20="Yes"),OFFSET('Hygiene Data'!$D$8,0,10*ROW('Hygiene Data'!D14)),IF(AND(ISNUMBER(OFFSET('Hygiene Data'!$D$8,0,10*ROW('Hygiene Data'!D14))),DS20="No",ISNUMBER(OFFSET('Hygiene Data'!$D$8,0,10*ROW('Hygiene Data'!D14)))),CONCATENATE("[",ROUND(OFFSET('Hygiene Data'!$D$8,0,10*ROW('Hygiene Data'!D14)),0),"]"),IF(AND(ISNUMBER(OFFSET('Hygiene Data'!$D$8,0,10*ROW('Hygiene Data'!D14))),DS20="",ISNUMBER(OFFSET('Hygiene Data'!$D$8,0,10*ROW('Hygiene Data'!D14)))),OFFSET('Hygiene Data'!$D$8,0,10*ROW('Hygiene Data'!D14)),NA())))</f>
        <v>#N/A</v>
      </c>
      <c r="BE20" s="135" t="e">
        <f ca="1">+IF(AND(ISNUMBER(OFFSET('Hygiene Data'!$D$10,0,10*ROW('Hygiene Data'!D14))),DT20="Yes"),OFFSET('Hygiene Data'!$D$10,0,10*ROW('Hygiene Data'!D14)),IF(AND(ISNUMBER(OFFSET('Hygiene Data'!$D$10,0,10*ROW('Hygiene Data'!D14))),DT20="No",ISNUMBER(OFFSET('Hygiene Data'!$D$10,0,10*ROW('Hygiene Data'!D14)))),CONCATENATE("[",ROUND(OFFSET('Hygiene Data'!$D$10,0,10*ROW('Hygiene Data'!D14)),0),"]"),IF(AND(ISNUMBER(OFFSET('Hygiene Data'!$D$10,0,10*ROW('Hygiene Data'!D14))),DT20="",ISNUMBER(OFFSET('Hygiene Data'!$D$10,0,10*ROW('Hygiene Data'!D14)))),OFFSET('Hygiene Data'!$D$10,0,10*ROW('Hygiene Data'!D14)),NA())))</f>
        <v>#N/A</v>
      </c>
      <c r="BF20" s="135" t="e">
        <f ca="1">+IF(AND(ISNUMBER(OFFSET('Hygiene Data'!$E$6,0,10*ROW('Hygiene Data'!E14))),DU20="Yes"),OFFSET('Hygiene Data'!$E$6,0,10*ROW('Hygiene Data'!E14)),IF(AND(ISNUMBER(OFFSET('Hygiene Data'!$E$6,0,10*ROW('Hygiene Data'!E14))),DU20="No",ISNUMBER(OFFSET('Hygiene Data'!$E$6,0,10*ROW('Hygiene Data'!E14)))),CONCATENATE("[",ROUND(OFFSET('Hygiene Data'!$E$6,0,10*ROW('Hygiene Data'!E14)),0),"]"),IF(AND(ISNUMBER(OFFSET('Hygiene Data'!$E$6,0,10*ROW('Hygiene Data'!E14))),DU20="",ISNUMBER(OFFSET('Hygiene Data'!$E$6,0,10*ROW('Hygiene Data'!E14)))),OFFSET('Hygiene Data'!$E$6,0,10*ROW('Hygiene Data'!E14)),NA())))</f>
        <v>#N/A</v>
      </c>
      <c r="BG20" s="135" t="e">
        <f ca="1">+IF(AND(ISNUMBER(OFFSET('Hygiene Data'!$E$8,0,10*ROW('Hygiene Data'!E14))),DV20="Yes"),OFFSET('Hygiene Data'!$E$8,0,10*ROW('Hygiene Data'!E14)),IF(AND(ISNUMBER(OFFSET('Hygiene Data'!$E$8,0,10*ROW('Hygiene Data'!E14))),DV20="No",ISNUMBER(OFFSET('Hygiene Data'!$E$8,0,10*ROW('Hygiene Data'!E14)))),CONCATENATE("[",ROUND(OFFSET('Hygiene Data'!$E$8,0,10*ROW('Hygiene Data'!E14)),0),"]"),IF(AND(ISNUMBER(OFFSET('Hygiene Data'!$E$8,0,10*ROW('Hygiene Data'!E14))),DV20="",ISNUMBER(OFFSET('Hygiene Data'!$E$8,0,10*ROW('Hygiene Data'!E14)))),OFFSET('Hygiene Data'!$E$8,0,10*ROW('Hygiene Data'!E14)),NA())))</f>
        <v>#N/A</v>
      </c>
      <c r="BH20" s="135" t="e">
        <f ca="1">+IF(AND(ISNUMBER(OFFSET('Hygiene Data'!$E$10,0,10*ROW('Hygiene Data'!E14))),DW20="Yes"),OFFSET('Hygiene Data'!$E$10,0,10*ROW('Hygiene Data'!E14)),IF(AND(ISNUMBER(OFFSET('Hygiene Data'!$E$10,0,10*ROW('Hygiene Data'!E14))),DW20="No",ISNUMBER(OFFSET('Hygiene Data'!$E$10,0,10*ROW('Hygiene Data'!E14)))),CONCATENATE("[",ROUND(OFFSET('Hygiene Data'!$E$10,0,10*ROW('Hygiene Data'!E14)),0),"]"),IF(AND(ISNUMBER(OFFSET('Hygiene Data'!$E$10,0,10*ROW('Hygiene Data'!E14))),DW20="",ISNUMBER(OFFSET('Hygiene Data'!$E$10,0,10*ROW('Hygiene Data'!E14)))),OFFSET('Hygiene Data'!$E$10,0,10*ROW('Hygiene Data'!E14)),NA())))</f>
        <v>#N/A</v>
      </c>
      <c r="BI20" s="135" t="e">
        <f ca="1">+IF(AND(ISNUMBER(OFFSET('Hygiene Data'!$F$6,0,10*ROW('Hygiene Data'!F14))),DX20="Yes"),OFFSET('Hygiene Data'!$F$6,0,10*ROW('Hygiene Data'!F14)),IF(AND(ISNUMBER(OFFSET('Hygiene Data'!$F$6,0,10*ROW('Hygiene Data'!F14))),DX20="No",ISNUMBER(OFFSET('Hygiene Data'!$F$6,0,10*ROW('Hygiene Data'!F14)))),CONCATENATE("[",ROUND(OFFSET('Hygiene Data'!$F$6,0,10*ROW('Hygiene Data'!F14)),0),"]"),IF(AND(ISNUMBER(OFFSET('Hygiene Data'!$F$6,0,10*ROW('Hygiene Data'!F14))),DX20="",ISNUMBER(OFFSET('Hygiene Data'!$F$6,0,10*ROW('Hygiene Data'!F14)))),OFFSET('Hygiene Data'!$F$6,0,10*ROW('Hygiene Data'!F14)),NA())))</f>
        <v>#N/A</v>
      </c>
      <c r="BJ20" s="135" t="e">
        <f ca="1">+IF(AND(ISNUMBER(OFFSET('Hygiene Data'!$F$8,0,10*ROW('Hygiene Data'!F14))),DY20="Yes"),OFFSET('Hygiene Data'!$F$8,0,10*ROW('Hygiene Data'!F14)),IF(AND(ISNUMBER(OFFSET('Hygiene Data'!$F$8,0,10*ROW('Hygiene Data'!F14))),DY20="No",ISNUMBER(OFFSET('Hygiene Data'!$F$8,0,10*ROW('Hygiene Data'!F14)))),CONCATENATE("[",ROUND(OFFSET('Hygiene Data'!$F$8,0,10*ROW('Hygiene Data'!F14)),0),"]"),IF(AND(ISNUMBER(OFFSET('Hygiene Data'!$F$8,0,10*ROW('Hygiene Data'!F14))),DY20="",ISNUMBER(OFFSET('Hygiene Data'!$F$8,0,10*ROW('Hygiene Data'!F14)))),OFFSET('Hygiene Data'!$F$8,0,10*ROW('Hygiene Data'!F14)),NA())))</f>
        <v>#N/A</v>
      </c>
      <c r="BK20" s="135" t="e">
        <f ca="1">+IF(AND(ISNUMBER(OFFSET('Hygiene Data'!$F$10,0,10*ROW('Hygiene Data'!F14))),DZ20="Yes"),OFFSET('Hygiene Data'!$F$10,0,10*ROW('Hygiene Data'!F14)),IF(AND(ISNUMBER(OFFSET('Hygiene Data'!$F$10,0,10*ROW('Hygiene Data'!F14))),DZ20="No",ISNUMBER(OFFSET('Hygiene Data'!$F$10,0,10*ROW('Hygiene Data'!F14)))),CONCATENATE("[",ROUND(OFFSET('Hygiene Data'!$F$10,0,10*ROW('Hygiene Data'!F14)),0),"]"),IF(AND(ISNUMBER(OFFSET('Hygiene Data'!$F$10,0,10*ROW('Hygiene Data'!F14))),DZ20="",ISNUMBER(OFFSET('Hygiene Data'!$F$10,0,10*ROW('Hygiene Data'!F14)))),OFFSET('Hygiene Data'!$F$10,0,10*ROW('Hygiene Data'!F14)),NA())))</f>
        <v>#N/A</v>
      </c>
      <c r="BL20" s="135" t="e">
        <f ca="1">+IF(AND(ISNUMBER(OFFSET('Hygiene Data'!$G$6,0,10*ROW('Hygiene Data'!G14))),EA20="Yes"),OFFSET('Hygiene Data'!$G$6,0,10*ROW('Hygiene Data'!G14)),IF(AND(ISNUMBER(OFFSET('Hygiene Data'!$G$6,0,10*ROW('Hygiene Data'!G14))),EA20="No",ISNUMBER(OFFSET('Hygiene Data'!$G$6,0,10*ROW('Hygiene Data'!G14)))),CONCATENATE("[",ROUND(OFFSET('Hygiene Data'!$G$6,0,10*ROW('Hygiene Data'!G14)),0),"]"),IF(AND(ISNUMBER(OFFSET('Hygiene Data'!$G$6,0,10*ROW('Hygiene Data'!G14))),EA20="",ISNUMBER(OFFSET('Hygiene Data'!$G$6,0,10*ROW('Hygiene Data'!G14)))),OFFSET('Hygiene Data'!$G$6,0,10*ROW('Hygiene Data'!G14)),NA())))</f>
        <v>#N/A</v>
      </c>
      <c r="BM20" s="135" t="e">
        <f ca="1">+IF(AND(ISNUMBER(OFFSET('Hygiene Data'!$G$8,0,10*ROW('Hygiene Data'!G14))),EB20="Yes"),OFFSET('Hygiene Data'!$G$8,0,10*ROW('Hygiene Data'!G14)),IF(AND(ISNUMBER(OFFSET('Hygiene Data'!$G$8,0,10*ROW('Hygiene Data'!G14))),EB20="No",ISNUMBER(OFFSET('Hygiene Data'!$G$8,0,10*ROW('Hygiene Data'!G14)))),CONCATENATE("[",ROUND(OFFSET('Hygiene Data'!$G$8,0,10*ROW('Hygiene Data'!G14)),0),"]"),IF(AND(ISNUMBER(OFFSET('Hygiene Data'!$G$8,0,10*ROW('Hygiene Data'!G14))),EB20="",ISNUMBER(OFFSET('Hygiene Data'!$G$8,0,10*ROW('Hygiene Data'!G14)))),OFFSET('Hygiene Data'!$G$8,0,10*ROW('Hygiene Data'!G14)),NA())))</f>
        <v>#N/A</v>
      </c>
      <c r="BN20" s="135" t="e">
        <f ca="1">+IF(AND(ISNUMBER(OFFSET('Hygiene Data'!$G$10,0,10*ROW('Hygiene Data'!G14))),EC20="Yes"),OFFSET('Hygiene Data'!$G$10,0,10*ROW('Hygiene Data'!G14)),IF(AND(ISNUMBER(OFFSET('Hygiene Data'!$G$10,0,10*ROW('Hygiene Data'!G14))),EC20="No",ISNUMBER(OFFSET('Hygiene Data'!$G$10,0,10*ROW('Hygiene Data'!G14)))),CONCATENATE("[",ROUND(OFFSET('Hygiene Data'!$G$10,0,10*ROW('Hygiene Data'!G14)),0),"]"),IF(AND(ISNUMBER(OFFSET('Hygiene Data'!$G$10,0,10*ROW('Hygiene Data'!G14))),EC20="",ISNUMBER(OFFSET('Hygiene Data'!$G$10,0,10*ROW('Hygiene Data'!G14)))),OFFSET('Hygiene Data'!$G$10,0,10*ROW('Hygiene Data'!G14)),NA())))</f>
        <v>#N/A</v>
      </c>
      <c r="BO20" s="135" t="e">
        <f ca="1">+IF(AND(ISNUMBER(OFFSET('Hygiene Data'!$H$6,0,10*ROW('Hygiene Data'!H14))),ED20="Yes"),OFFSET('Hygiene Data'!$H$6,0,10*ROW('Hygiene Data'!H14)),IF(AND(ISNUMBER(OFFSET('Hygiene Data'!$H$6,0,10*ROW('Hygiene Data'!H14))),ED20="No",ISNUMBER(OFFSET('Hygiene Data'!$H$6,0,10*ROW('Hygiene Data'!H14)))),CONCATENATE("[",ROUND(OFFSET('Hygiene Data'!$H$6,0,10*ROW('Hygiene Data'!H14)),0),"]"),IF(AND(ISNUMBER(OFFSET('Hygiene Data'!$H$6,0,10*ROW('Hygiene Data'!H14))),ED20="",ISNUMBER(OFFSET('Hygiene Data'!$H$6,0,10*ROW('Hygiene Data'!H14)))),OFFSET('Hygiene Data'!$H$6,0,10*ROW('Hygiene Data'!H14)),NA())))</f>
        <v>#N/A</v>
      </c>
      <c r="BP20" s="135" t="e">
        <f ca="1">+IF(AND(ISNUMBER(OFFSET('Hygiene Data'!$H$8,0,10*ROW('Hygiene Data'!H14))),EE20="Yes"),OFFSET('Hygiene Data'!$H$8,0,10*ROW('Hygiene Data'!H14)),IF(AND(ISNUMBER(OFFSET('Hygiene Data'!$H$8,0,10*ROW('Hygiene Data'!H14))),EE20="No",ISNUMBER(OFFSET('Hygiene Data'!$H$8,0,10*ROW('Hygiene Data'!H14)))),CONCATENATE("[",ROUND(OFFSET('Hygiene Data'!$H$8,0,10*ROW('Hygiene Data'!H14)),0),"]"),IF(AND(ISNUMBER(OFFSET('Hygiene Data'!$H$8,0,10*ROW('Hygiene Data'!H14))),EE20="",ISNUMBER(OFFSET('Hygiene Data'!$H$8,0,10*ROW('Hygiene Data'!H14)))),OFFSET('Hygiene Data'!$H$8,0,10*ROW('Hygiene Data'!H14)),NA())))</f>
        <v>#N/A</v>
      </c>
      <c r="BQ20" s="135" t="e">
        <f ca="1">+IF(AND(ISNUMBER(OFFSET('Hygiene Data'!$H$10,0,10*ROW('Hygiene Data'!H14))),EF20="Yes"),OFFSET('Hygiene Data'!$H$10,0,10*ROW('Hygiene Data'!H14)),IF(AND(ISNUMBER(OFFSET('Hygiene Data'!$H$10,0,10*ROW('Hygiene Data'!H14))),EF20="No",ISNUMBER(OFFSET('Hygiene Data'!$H$10,0,10*ROW('Hygiene Data'!H14)))),CONCATENATE("[",ROUND(OFFSET('Hygiene Data'!$H$10,0,10*ROW('Hygiene Data'!H14)),0),"]"),IF(AND(ISNUMBER(OFFSET('Hygiene Data'!$H$10,0,10*ROW('Hygiene Data'!H14))),EF20="",ISNUMBER(OFFSET('Hygiene Data'!$H$10,0,10*ROW('Hygiene Data'!H14)))),OFFSET('Hygiene Data'!$H$10,0,10*ROW('Hygiene Data'!H14)),NA())))</f>
        <v>#N/A</v>
      </c>
      <c r="BS20" s="34" t="str">
        <f ca="1">+IF(OFFSET('Water Data'!$C$28,0,10*ROW('Water Data'!C14))="","",OFFSET('Water Data'!$C$28,0,10*ROW('Water Data'!C14)))</f>
        <v>Yes</v>
      </c>
      <c r="BT20" s="34" t="str">
        <f ca="1">+IF(OFFSET('Water Data'!$C$29,0,10*ROW('Water Data'!C14))="","",OFFSET('Water Data'!$C$29,0,10*ROW('Water Data'!C14)))</f>
        <v>Yes</v>
      </c>
      <c r="BU20" s="34" t="str">
        <f ca="1">+IF(OFFSET('Water Data'!$C$30,0,10*ROW('Water Data'!C14))="","",OFFSET('Water Data'!$C$30,0,10*ROW('Water Data'!C14)))</f>
        <v/>
      </c>
      <c r="BV20" s="34" t="str">
        <f ca="1">+IF(OFFSET('Water Data'!$D$28,0,10*ROW('Water Data'!D14))="","",OFFSET('Water Data'!$D$28,0,10*ROW('Water Data'!D14)))</f>
        <v/>
      </c>
      <c r="BW20" s="34" t="str">
        <f ca="1">+IF(OFFSET('Water Data'!$D$29,0,10*ROW('Water Data'!D14))="","",OFFSET('Water Data'!$D$29,0,10*ROW('Water Data'!D14)))</f>
        <v/>
      </c>
      <c r="BX20" s="34" t="str">
        <f ca="1">+IF(OFFSET('Water Data'!$D$30,0,10*ROW('Water Data'!D14))="","",OFFSET('Water Data'!$D$30,0,10*ROW('Water Data'!D14)))</f>
        <v/>
      </c>
      <c r="BY20" s="34" t="str">
        <f ca="1">+IF(OFFSET('Water Data'!$E$28,0,10*ROW('Water Data'!E14))="","",OFFSET('Water Data'!$E$28,0,10*ROW('Water Data'!E14)))</f>
        <v/>
      </c>
      <c r="BZ20" s="34" t="str">
        <f ca="1">+IF(OFFSET('Water Data'!$E$29,0,10*ROW('Water Data'!E14))="","",OFFSET('Water Data'!$E$29,0,10*ROW('Water Data'!E14)))</f>
        <v/>
      </c>
      <c r="CA20" s="34" t="str">
        <f ca="1">+IF(OFFSET('Water Data'!$E$30,0,10*ROW('Water Data'!E14))="","",OFFSET('Water Data'!$E$30,0,10*ROW('Water Data'!E14)))</f>
        <v/>
      </c>
      <c r="CB20" s="34" t="str">
        <f ca="1">+IF(OFFSET('Water Data'!$F$28,0,10*ROW('Water Data'!F14))="","",OFFSET('Water Data'!$F$28,0,10*ROW('Water Data'!F14)))</f>
        <v/>
      </c>
      <c r="CC20" s="34" t="str">
        <f ca="1">+IF(OFFSET('Water Data'!$F$29,0,10*ROW('Water Data'!F14))="","",OFFSET('Water Data'!$F$29,0,10*ROW('Water Data'!F14)))</f>
        <v/>
      </c>
      <c r="CD20" s="34" t="str">
        <f ca="1">+IF(OFFSET('Water Data'!$F$30,0,10*ROW('Water Data'!F14))="","",OFFSET('Water Data'!$F$30,0,10*ROW('Water Data'!F14)))</f>
        <v/>
      </c>
      <c r="CE20" s="34" t="str">
        <f ca="1">+IF(OFFSET('Water Data'!$G$28,0,10*ROW('Water Data'!G14))="","",OFFSET('Water Data'!$G$28,0,10*ROW('Water Data'!G14)))</f>
        <v>Yes</v>
      </c>
      <c r="CF20" s="34" t="str">
        <f ca="1">+IF(OFFSET('Water Data'!$G$29,0,10*ROW('Water Data'!G14))="","",OFFSET('Water Data'!$G$29,0,10*ROW('Water Data'!G14)))</f>
        <v>Yes</v>
      </c>
      <c r="CG20" s="34" t="str">
        <f ca="1">+IF(OFFSET('Water Data'!$G$30,0,10*ROW('Water Data'!G14))="","",OFFSET('Water Data'!$G$30,0,10*ROW('Water Data'!G14)))</f>
        <v/>
      </c>
      <c r="CH20" s="34" t="str">
        <f ca="1">+IF(OFFSET('Water Data'!$H$28,0,10*ROW('Water Data'!H14))="","",OFFSET('Water Data'!$H$28,0,10*ROW('Water Data'!H14)))</f>
        <v>Yes</v>
      </c>
      <c r="CI20" s="34" t="str">
        <f ca="1">+IF(OFFSET('Water Data'!$H$29,0,10*ROW('Water Data'!H14))="","",OFFSET('Water Data'!$H$29,0,10*ROW('Water Data'!H14)))</f>
        <v>Yes</v>
      </c>
      <c r="CJ20" s="34" t="str">
        <f ca="1">+IF(OFFSET('Water Data'!$H$30,0,10*ROW('Water Data'!H14))="","",OFFSET('Water Data'!$H$30,0,10*ROW('Water Data'!H14)))</f>
        <v/>
      </c>
      <c r="CK20" s="34" t="str">
        <f ca="1">+IF(OFFSET('Sanitation Data'!$C$29,0,10*ROW('Sanitation Data'!C14))="","",OFFSET('Sanitation Data'!$C$29,0,10*ROW('Sanitation Data'!C14)))</f>
        <v>Yes</v>
      </c>
      <c r="CL20" s="34" t="str">
        <f ca="1">+IF(OFFSET('Sanitation Data'!$C$30,0,10*ROW('Sanitation Data'!C14))="","",OFFSET('Sanitation Data'!$C$30,0,10*ROW('Sanitation Data'!C14)))</f>
        <v/>
      </c>
      <c r="CM20" s="34" t="str">
        <f ca="1">+IF(OFFSET('Sanitation Data'!$C$31,0,10*ROW('Sanitation Data'!C14))="","",OFFSET('Sanitation Data'!$C$31,0,10*ROW('Sanitation Data'!C14)))</f>
        <v/>
      </c>
      <c r="CN20" s="34" t="str">
        <f ca="1">+IF(OFFSET('Sanitation Data'!$C$32,0,10*ROW('Sanitation Data'!C14))="","",OFFSET('Sanitation Data'!$C$32,0,10*ROW('Sanitation Data'!C14)))</f>
        <v/>
      </c>
      <c r="CO20" s="34" t="str">
        <f ca="1">+IF(OFFSET('Sanitation Data'!$C$33,0,10*ROW('Sanitation Data'!C14))="","",OFFSET('Sanitation Data'!$C$33,0,10*ROW('Sanitation Data'!C14)))</f>
        <v/>
      </c>
      <c r="CP20" s="34" t="str">
        <f ca="1">+IF(OFFSET('Sanitation Data'!$D$29,0,10*ROW('Sanitation Data'!D14))="","",OFFSET('Sanitation Data'!$D$29,0,10*ROW('Sanitation Data'!D14)))</f>
        <v/>
      </c>
      <c r="CQ20" s="34" t="str">
        <f ca="1">+IF(OFFSET('Sanitation Data'!$D$30,0,10*ROW('Sanitation Data'!D14))="","",OFFSET('Sanitation Data'!$D$30,0,10*ROW('Sanitation Data'!D14)))</f>
        <v/>
      </c>
      <c r="CR20" s="34" t="str">
        <f ca="1">+IF(OFFSET('Sanitation Data'!$D$31,0,10*ROW('Sanitation Data'!D14))="","",OFFSET('Sanitation Data'!$D$31,0,10*ROW('Sanitation Data'!D14)))</f>
        <v/>
      </c>
      <c r="CS20" s="34" t="str">
        <f ca="1">+IF(OFFSET('Sanitation Data'!$D$32,0,10*ROW('Sanitation Data'!D14))="","",OFFSET('Sanitation Data'!$D$32,0,10*ROW('Sanitation Data'!D14)))</f>
        <v/>
      </c>
      <c r="CT20" s="34" t="str">
        <f ca="1">+IF(OFFSET('Sanitation Data'!$D$33,0,10*ROW('Sanitation Data'!D14))="","",OFFSET('Sanitation Data'!$D$33,0,10*ROW('Sanitation Data'!D14)))</f>
        <v/>
      </c>
      <c r="CU20" s="34" t="str">
        <f ca="1">+IF(OFFSET('Sanitation Data'!$E$29,0,10*ROW('Sanitation Data'!E14))="","",OFFSET('Sanitation Data'!$E$29,0,10*ROW('Sanitation Data'!E14)))</f>
        <v/>
      </c>
      <c r="CV20" s="34" t="str">
        <f ca="1">+IF(OFFSET('Sanitation Data'!$E$30,0,10*ROW('Sanitation Data'!E14))="","",OFFSET('Sanitation Data'!$E$30,0,10*ROW('Sanitation Data'!E14)))</f>
        <v/>
      </c>
      <c r="CW20" s="34" t="str">
        <f ca="1">+IF(OFFSET('Sanitation Data'!$E$31,0,10*ROW('Sanitation Data'!E14))="","",OFFSET('Sanitation Data'!$E$31,0,10*ROW('Sanitation Data'!E14)))</f>
        <v/>
      </c>
      <c r="CX20" s="34" t="str">
        <f ca="1">+IF(OFFSET('Sanitation Data'!$E$32,0,10*ROW('Sanitation Data'!E14))="","",OFFSET('Sanitation Data'!$E$32,0,10*ROW('Sanitation Data'!E14)))</f>
        <v/>
      </c>
      <c r="CY20" s="34" t="str">
        <f ca="1">+IF(OFFSET('Sanitation Data'!$E$33,0,10*ROW('Sanitation Data'!E14))="","",OFFSET('Sanitation Data'!$E$33,0,10*ROW('Sanitation Data'!E14)))</f>
        <v/>
      </c>
      <c r="CZ20" s="34" t="str">
        <f ca="1">+IF(OFFSET('Sanitation Data'!$F$29,0,10*ROW('Sanitation Data'!F14))="","",OFFSET('Sanitation Data'!$F$29,0,10*ROW('Sanitation Data'!F14)))</f>
        <v/>
      </c>
      <c r="DA20" s="34" t="str">
        <f ca="1">+IF(OFFSET('Sanitation Data'!$F$30,0,10*ROW('Sanitation Data'!F14))="","",OFFSET('Sanitation Data'!$F$30,0,10*ROW('Sanitation Data'!F14)))</f>
        <v/>
      </c>
      <c r="DB20" s="34" t="str">
        <f ca="1">+IF(OFFSET('Sanitation Data'!$F$31,0,10*ROW('Sanitation Data'!F14))="","",OFFSET('Sanitation Data'!$F$31,0,10*ROW('Sanitation Data'!F14)))</f>
        <v/>
      </c>
      <c r="DC20" s="34" t="str">
        <f ca="1">+IF(OFFSET('Sanitation Data'!$F$32,0,10*ROW('Sanitation Data'!F14))="","",OFFSET('Sanitation Data'!$F$32,0,10*ROW('Sanitation Data'!F14)))</f>
        <v/>
      </c>
      <c r="DD20" s="34" t="str">
        <f ca="1">+IF(OFFSET('Sanitation Data'!$F$33,0,10*ROW('Sanitation Data'!F14))="","",OFFSET('Sanitation Data'!$F$33,0,10*ROW('Sanitation Data'!F14)))</f>
        <v/>
      </c>
      <c r="DE20" s="34" t="str">
        <f ca="1">+IF(OFFSET('Sanitation Data'!$G$29,0,10*ROW('Sanitation Data'!G14))="","",OFFSET('Sanitation Data'!$G$29,0,10*ROW('Sanitation Data'!G14)))</f>
        <v>Yes</v>
      </c>
      <c r="DF20" s="34" t="str">
        <f ca="1">+IF(OFFSET('Sanitation Data'!$G$30,0,10*ROW('Sanitation Data'!G14))="","",OFFSET('Sanitation Data'!$G$30,0,10*ROW('Sanitation Data'!G14)))</f>
        <v/>
      </c>
      <c r="DG20" s="34" t="str">
        <f ca="1">+IF(OFFSET('Sanitation Data'!$G$31,0,10*ROW('Sanitation Data'!G14))="","",OFFSET('Sanitation Data'!$G$31,0,10*ROW('Sanitation Data'!G14)))</f>
        <v/>
      </c>
      <c r="DH20" s="34" t="str">
        <f ca="1">+IF(OFFSET('Sanitation Data'!$G$32,0,10*ROW('Sanitation Data'!G14))="","",OFFSET('Sanitation Data'!$G$32,0,10*ROW('Sanitation Data'!G14)))</f>
        <v/>
      </c>
      <c r="DI20" s="34" t="str">
        <f ca="1">+IF(OFFSET('Sanitation Data'!$G$33,0,10*ROW('Sanitation Data'!G14))="","",OFFSET('Sanitation Data'!$G$33,0,10*ROW('Sanitation Data'!G14)))</f>
        <v/>
      </c>
      <c r="DJ20" s="34" t="str">
        <f ca="1">+IF(OFFSET('Sanitation Data'!$H$29,0,10*ROW('Sanitation Data'!H14))="","",OFFSET('Sanitation Data'!$H$29,0,10*ROW('Sanitation Data'!H14)))</f>
        <v>Yes</v>
      </c>
      <c r="DK20" s="34" t="str">
        <f ca="1">+IF(OFFSET('Sanitation Data'!$H$30,0,10*ROW('Sanitation Data'!H14))="","",OFFSET('Sanitation Data'!$H$30,0,10*ROW('Sanitation Data'!H14)))</f>
        <v/>
      </c>
      <c r="DL20" s="34" t="str">
        <f ca="1">+IF(OFFSET('Sanitation Data'!$H$31,0,10*ROW('Sanitation Data'!H14))="","",OFFSET('Sanitation Data'!$H$31,0,10*ROW('Sanitation Data'!H14)))</f>
        <v/>
      </c>
      <c r="DM20" s="34" t="str">
        <f ca="1">+IF(OFFSET('Sanitation Data'!$H$32,0,10*ROW('Sanitation Data'!H14))="","",OFFSET('Sanitation Data'!$H$32,0,10*ROW('Sanitation Data'!H14)))</f>
        <v/>
      </c>
      <c r="DN20" s="34" t="str">
        <f ca="1">+IF(OFFSET('Sanitation Data'!$H$33,0,10*ROW('Sanitation Data'!H14))="","",OFFSET('Sanitation Data'!$H$33,0,10*ROW('Sanitation Data'!H14)))</f>
        <v/>
      </c>
      <c r="DO20" s="34" t="str">
        <f ca="1">+IF(OFFSET('Hygiene Data'!$C$12,0,10*ROW('Hygiene Data'!C14))="","",OFFSET('Hygiene Data'!$C$12,0,10*ROW('Hygiene Data'!C14)))</f>
        <v/>
      </c>
      <c r="DP20" s="34" t="str">
        <f ca="1">+IF(OFFSET('Hygiene Data'!$C$13,0,10*ROW('Hygiene Data'!C14))="","",OFFSET('Hygiene Data'!$C$13,0,10*ROW('Hygiene Data'!C14)))</f>
        <v/>
      </c>
      <c r="DQ20" s="34" t="str">
        <f ca="1">+IF(OFFSET('Hygiene Data'!$C$14,0,10*ROW('Hygiene Data'!C14))="","",OFFSET('Hygiene Data'!$C$14,0,10*ROW('Hygiene Data'!C14)))</f>
        <v/>
      </c>
      <c r="DR20" s="34" t="str">
        <f ca="1">+IF(OFFSET('Hygiene Data'!$D$12,0,10*ROW('Hygiene Data'!D14))="","",OFFSET('Hygiene Data'!$D$12,0,10*ROW('Hygiene Data'!D14)))</f>
        <v/>
      </c>
      <c r="DS20" s="34" t="str">
        <f ca="1">+IF(OFFSET('Hygiene Data'!$D$13,0,10*ROW('Hygiene Data'!D14))="","",OFFSET('Hygiene Data'!$D$13,0,10*ROW('Hygiene Data'!D14)))</f>
        <v/>
      </c>
      <c r="DT20" s="34" t="str">
        <f ca="1">+IF(OFFSET('Hygiene Data'!$D$14,0,10*ROW('Hygiene Data'!D14))="","",OFFSET('Hygiene Data'!$D$14,0,10*ROW('Hygiene Data'!D14)))</f>
        <v/>
      </c>
      <c r="DU20" s="34" t="str">
        <f ca="1">+IF(OFFSET('Hygiene Data'!$E$12,0,10*ROW('Hygiene Data'!E14))="","",OFFSET('Hygiene Data'!$E$12,0,10*ROW('Hygiene Data'!E14)))</f>
        <v/>
      </c>
      <c r="DV20" s="34" t="str">
        <f ca="1">+IF(OFFSET('Hygiene Data'!$E$13,0,10*ROW('Hygiene Data'!E14))="","",OFFSET('Hygiene Data'!$E$13,0,10*ROW('Hygiene Data'!E14)))</f>
        <v/>
      </c>
      <c r="DW20" s="34" t="str">
        <f ca="1">+IF(OFFSET('Hygiene Data'!$E$14,0,10*ROW('Hygiene Data'!E14))="","",OFFSET('Hygiene Data'!$E$14,0,10*ROW('Hygiene Data'!E14)))</f>
        <v/>
      </c>
      <c r="DX20" s="34" t="str">
        <f ca="1">+IF(OFFSET('Hygiene Data'!$F$12,0,10*ROW('Hygiene Data'!F14))="","",OFFSET('Hygiene Data'!$F$12,0,10*ROW('Hygiene Data'!F14)))</f>
        <v/>
      </c>
      <c r="DY20" s="34" t="str">
        <f ca="1">+IF(OFFSET('Hygiene Data'!$F$13,0,10*ROW('Hygiene Data'!F14))="","",OFFSET('Hygiene Data'!$F$13,0,10*ROW('Hygiene Data'!F14)))</f>
        <v/>
      </c>
      <c r="DZ20" s="34" t="str">
        <f ca="1">+IF(OFFSET('Hygiene Data'!$F$14,0,10*ROW('Hygiene Data'!F14))="","",OFFSET('Hygiene Data'!$F$14,0,10*ROW('Hygiene Data'!F14)))</f>
        <v/>
      </c>
      <c r="EA20" s="34" t="str">
        <f ca="1">+IF(OFFSET('Hygiene Data'!$G$12,0,10*ROW('Hygiene Data'!G14))="","",OFFSET('Hygiene Data'!$G$12,0,10*ROW('Hygiene Data'!G14)))</f>
        <v/>
      </c>
      <c r="EB20" s="34" t="str">
        <f ca="1">+IF(OFFSET('Hygiene Data'!$G$13,0,10*ROW('Hygiene Data'!G14))="","",OFFSET('Hygiene Data'!$G$13,0,10*ROW('Hygiene Data'!G14)))</f>
        <v/>
      </c>
      <c r="EC20" s="34" t="str">
        <f ca="1">+IF(OFFSET('Hygiene Data'!$G$14,0,10*ROW('Hygiene Data'!G14))="","",OFFSET('Hygiene Data'!$G$14,0,10*ROW('Hygiene Data'!G14)))</f>
        <v/>
      </c>
      <c r="ED20" s="34" t="str">
        <f ca="1">+IF(OFFSET('Hygiene Data'!$H$12,0,10*ROW('Hygiene Data'!H14))="","",OFFSET('Hygiene Data'!$H$12,0,10*ROW('Hygiene Data'!H14)))</f>
        <v/>
      </c>
      <c r="EE20" s="34" t="str">
        <f ca="1">+IF(OFFSET('Hygiene Data'!$H$13,0,10*ROW('Hygiene Data'!H14))="","",OFFSET('Hygiene Data'!$H$13,0,10*ROW('Hygiene Data'!H14)))</f>
        <v/>
      </c>
      <c r="EF20" s="34" t="str">
        <f ca="1">+IF(OFFSET('Hygiene Data'!$H$14,0,10*ROW('Hygiene Data'!H14))="","",OFFSET('Hygiene Data'!$H$14,0,10*ROW('Hygiene Data'!H14)))</f>
        <v/>
      </c>
    </row>
    <row r="21" spans="1:136" x14ac:dyDescent="0.2">
      <c r="A21" s="50" t="str">
        <f ca="1">+IF(OFFSET('Water Data'!$B$1,0,10*ROW('Water Data'!B15))="","",OFFSET('Water Data'!$B$1,0,10*ROW('Water Data'!B15)))</f>
        <v>UIS12</v>
      </c>
      <c r="B21" s="50" t="str">
        <f ca="1">+IF(OFFSET('Water Data'!$A$3,0,10*ROW('Water Data'!A15))="","",OFFSET('Water Data'!$A$3,0,10*ROW('Water Data'!A15)))</f>
        <v>Other</v>
      </c>
      <c r="C21" s="50">
        <f ca="1">+IF(OFFSET('Water Data'!$C$3,0,10*ROW('Water Data'!C15))="","",OFFSET('Water Data'!$C$3,0,10*ROW('Water Data'!C15)))</f>
        <v>2012</v>
      </c>
      <c r="D21" s="133" t="e">
        <f ca="1">+IF(AND(ISNUMBER(OFFSET('Water Data'!$C$5,0,10*ROW('Water Data'!C15))),BS21="Yes"),100-OFFSET('Water Data'!$C$5,0,10*ROW('Water Data'!C15)),IF(AND(ISNUMBER(OFFSET('Water Data'!$C$5,0,10*ROW('Water Data'!C15))),BS21="No",ISNUMBER(OFFSET('Water Data'!$C$5,0,10*ROW('Water Data'!C15)))),CONCATENATE("[",ROUND(100-OFFSET('Water Data'!$C$5,0,10*ROW('Water Data'!C15)),0),"]"),IF(AND(ISNUMBER(OFFSET('Water Data'!$C$5,0,10*ROW('Water Data'!C15))),BS21="",ISNUMBER(OFFSET('Water Data'!$C$5,0,10*ROW('Water Data'!C15)))),100-OFFSET('Water Data'!$C$5,0,10*ROW('Water Data'!C15)),NA())))</f>
        <v>#N/A</v>
      </c>
      <c r="E21" s="133" t="str">
        <f ca="1">+IF(AND(ISNUMBER(OFFSET('Water Data'!$C$7,0,10*ROW('Water Data'!D15))),BT21="Yes"),OFFSET('Water Data'!$C$7,0,10*ROW('Water Data'!C15)),IF(AND(ISNUMBER(OFFSET('Water Data'!$C$7,0,10*ROW('Water Data'!C15))),BT21="No",ISNUMBER(OFFSET('Water Data'!$C$7,0,10*ROW('Water Data'!C15)))),CONCATENATE("[",ROUND(OFFSET('Water Data'!$C$7,0,10*ROW('Water Data'!C15)),0),"]"),IF(AND(ISNUMBER(OFFSET('Water Data'!$C$7,0,10*ROW('Water Data'!C15))),BT21="",ISNUMBER(OFFSET('Water Data'!$C$7,0,10*ROW('Water Data'!C15)))),OFFSET('Water Data'!$C$7,0,10*ROW('Water Data'!C15)),NA())))</f>
        <v>[41]</v>
      </c>
      <c r="F21" s="133" t="e">
        <f ca="1">+IF(AND(ISNUMBER(OFFSET('Water Data'!$C$10,0,10*ROW('Water Data'!C15))),BU21="Yes"),OFFSET('Water Data'!$C$10,0,10*ROW('Water Data'!C15)),IF(AND(ISNUMBER(OFFSET('Water Data'!$C$10,0,10*ROW('Water Data'!C15))),BU21="No",ISNUMBER(OFFSET('Water Data'!$C$10,0,10*ROW('Water Data'!C15)))),CONCATENATE("[",ROUND(OFFSET('Water Data'!$C$10,0,10*ROW('Water Data'!C15)),0),"]"),IF(AND(ISNUMBER(OFFSET('Water Data'!$C$10,0,10*ROW('Water Data'!C15))),BU21="",ISNUMBER(OFFSET('Water Data'!$C$10,0,10*ROW('Water Data'!C15)))),OFFSET('Water Data'!$C$10,0,10*ROW('Water Data'!C15)),NA())))</f>
        <v>#N/A</v>
      </c>
      <c r="G21" s="133" t="e">
        <f ca="1">+IF(AND(ISNUMBER(OFFSET('Water Data'!$D$5,0,10*ROW('Water Data'!D15))),BV21="Yes"),100-OFFSET('Water Data'!$D$5,0,10*ROW('Water Data'!D15)),IF(AND(ISNUMBER(OFFSET('Water Data'!$D$5,0,10*ROW('Water Data'!D15))),BV21="No",ISNUMBER(OFFSET('Water Data'!$D$5,0,10*ROW('Water Data'!D15)))),CONCATENATE("[",ROUND(100-OFFSET('Water Data'!$D$5,0,10*ROW('Water Data'!D15)),0),"]"),IF(AND(ISNUMBER(OFFSET('Water Data'!$D$5,0,10*ROW('Water Data'!D15))),BV21="",ISNUMBER(OFFSET('Water Data'!$D$5,0,10*ROW('Water Data'!D15)))),100-OFFSET('Water Data'!$D$5,0,10*ROW('Water Data'!D15)),NA())))</f>
        <v>#N/A</v>
      </c>
      <c r="H21" s="133" t="e">
        <f ca="1">+IF(AND(ISNUMBER(OFFSET('Water Data'!$D$7,0,10*ROW('Water Data'!D15))),BW21="Yes"),OFFSET('Water Data'!$D$7,0,10*ROW('Water Data'!D15)),IF(AND(ISNUMBER(OFFSET('Water Data'!$D$7,0,10*ROW('Water Data'!D15))),BW21="No",ISNUMBER(OFFSET('Water Data'!$D$7,0,10*ROW('Water Data'!D15)))),CONCATENATE("[",ROUND(OFFSET('Water Data'!$C$7,0,10*ROW('Water Data'!D15)),0),"]"),IF(AND(ISNUMBER(OFFSET('Water Data'!$D$7,0,10*ROW('Water Data'!D15))),BW21="",ISNUMBER(OFFSET('Water Data'!$D$7,0,10*ROW('Water Data'!D15)))),OFFSET('Water Data'!$D$7,0,10*ROW('Water Data'!D15)),NA())))</f>
        <v>#N/A</v>
      </c>
      <c r="I21" s="133" t="e">
        <f ca="1">+IF(AND(ISNUMBER(OFFSET('Water Data'!$D$10,0,10*ROW('Water Data'!D15))),BX21="Yes"),OFFSET('Water Data'!$D$10,0,10*ROW('Water Data'!D15)),IF(AND(ISNUMBER(OFFSET('Water Data'!$D$10,0,10*ROW('Water Data'!D15))),BX21="No",ISNUMBER(OFFSET('Water Data'!$D$10,0,10*ROW('Water Data'!D15)))),CONCATENATE("[",ROUND(OFFSET('Water Data'!$D$10,0,10*ROW('Water Data'!D15)),0),"]"),IF(AND(ISNUMBER(OFFSET('Water Data'!$D$10,0,10*ROW('Water Data'!D15))),BX21="",ISNUMBER(OFFSET('Water Data'!$D$10,0,10*ROW('Water Data'!D15)))),OFFSET('Water Data'!$D$10,0,10*ROW('Water Data'!D15)),NA())))</f>
        <v>#N/A</v>
      </c>
      <c r="J21" s="133" t="e">
        <f ca="1">+IF(AND(ISNUMBER(OFFSET('Water Data'!$E$5,0,10*ROW('Water Data'!E15))),BY21="Yes"),100-OFFSET('Water Data'!$E$5,0,10*ROW('Water Data'!E15)),IF(AND(ISNUMBER(OFFSET('Water Data'!$E$5,0,10*ROW('Water Data'!E15))),BY21="No",ISNUMBER(OFFSET('Water Data'!$E$5,0,10*ROW('Water Data'!E15)))),CONCATENATE("[",ROUND(100-OFFSET('Water Data'!$E$5,0,10*ROW('Water Data'!E15)),0),"]"),IF(AND(ISNUMBER(OFFSET('Water Data'!$E$5,0,10*ROW('Water Data'!E15))),BY21="",ISNUMBER(OFFSET('Water Data'!$E$5,0,10*ROW('Water Data'!E15)))),100-OFFSET('Water Data'!$E$5,0,10*ROW('Water Data'!E15)),NA())))</f>
        <v>#N/A</v>
      </c>
      <c r="K21" s="133" t="e">
        <f ca="1">+IF(AND(ISNUMBER(OFFSET('Water Data'!$E$7,0,10*ROW('Water Data'!E15))),BZ21="Yes"),OFFSET('Water Data'!$E$7,0,10*ROW('Water Data'!E15)),IF(AND(ISNUMBER(OFFSET('Water Data'!$E$7,0,10*ROW('Water Data'!E15))),BZ21="No",ISNUMBER(OFFSET('Water Data'!$E$7,0,10*ROW('Water Data'!E15)))),CONCATENATE("[",ROUND(OFFSET('Water Data'!$E$7,0,10*ROW('Water Data'!E15)),0),"]"),IF(AND(ISNUMBER(OFFSET('Water Data'!$E$7,0,10*ROW('Water Data'!E15))),BZ21="",ISNUMBER(OFFSET('Water Data'!$E$7,0,10*ROW('Water Data'!E15)))),OFFSET('Water Data'!$E$7,0,10*ROW('Water Data'!E15)),NA())))</f>
        <v>#N/A</v>
      </c>
      <c r="L21" s="133" t="e">
        <f ca="1">+IF(AND(ISNUMBER(OFFSET('Water Data'!$E$10,0,10*ROW('Water Data'!E15))),CA21="Yes"),OFFSET('Water Data'!$E$10,0,10*ROW('Water Data'!E15)),IF(AND(ISNUMBER(OFFSET('Water Data'!$E$10,0,10*ROW('Water Data'!E15))),CA21="No",ISNUMBER(OFFSET('Water Data'!$E$10,0,10*ROW('Water Data'!E15)))),CONCATENATE("[",ROUND(OFFSET('Water Data'!$E$10,0,10*ROW('Water Data'!E15)),0),"]"),IF(AND(ISNUMBER(OFFSET('Water Data'!$E$10,0,10*ROW('Water Data'!E15))),CA21="",ISNUMBER(OFFSET('Water Data'!$E$10,0,10*ROW('Water Data'!E15)))),OFFSET('Water Data'!$E$10,0,10*ROW('Water Data'!E15)),NA())))</f>
        <v>#N/A</v>
      </c>
      <c r="M21" s="133" t="e">
        <f ca="1">+IF(AND(ISNUMBER(OFFSET('Water Data'!$F$5,0,10*ROW('Water Data'!F15))),CB21="Yes"),100-OFFSET('Water Data'!$F$5,0,10*ROW('Water Data'!F15)),IF(AND(ISNUMBER(OFFSET('Water Data'!$F$5,0,10*ROW('Water Data'!F15))),CB21="No",ISNUMBER(OFFSET('Water Data'!$F$5,0,10*ROW('Water Data'!F15)))),CONCATENATE("[",ROUND(100-OFFSET('Water Data'!$F$5,0,10*ROW('Water Data'!F15)),0),"]"),IF(AND(ISNUMBER(OFFSET('Water Data'!$F$5,0,10*ROW('Water Data'!F15))),CB21="",ISNUMBER(OFFSET('Water Data'!$F$5,0,10*ROW('Water Data'!F15)))),100-OFFSET('Water Data'!$F$5,0,10*ROW('Water Data'!F15)),NA())))</f>
        <v>#N/A</v>
      </c>
      <c r="N21" s="133" t="e">
        <f ca="1">+IF(AND(ISNUMBER(OFFSET('Water Data'!$F$7,0,10*ROW('Water Data'!F15))),CC21="Yes"),OFFSET('Water Data'!$F$7,0,10*ROW('Water Data'!F15)),IF(AND(ISNUMBER(OFFSET('Water Data'!$F$7,0,10*ROW('Water Data'!F15))),CC21="No",ISNUMBER(OFFSET('Water Data'!$F$7,0,10*ROW('Water Data'!F15)))),CONCATENATE("[",ROUND(OFFSET('Water Data'!$F$7,0,10*ROW('Water Data'!F15)),0),"]"),IF(AND(ISNUMBER(OFFSET('Water Data'!$F$7,0,10*ROW('Water Data'!F15))),CC21="",ISNUMBER(OFFSET('Water Data'!$F$7,0,10*ROW('Water Data'!F15)))),OFFSET('Water Data'!$F$7,0,10*ROW('Water Data'!F15)),NA())))</f>
        <v>#N/A</v>
      </c>
      <c r="O21" s="133" t="e">
        <f ca="1">+IF(AND(ISNUMBER(OFFSET('Water Data'!$F$10,0,10*ROW('Water Data'!F15))),CD21="Yes"),OFFSET('Water Data'!$F$10,0,10*ROW('Water Data'!F15)),IF(AND(ISNUMBER(OFFSET('Water Data'!$F$10,0,10*ROW('Water Data'!F15))),CD21="No",ISNUMBER(OFFSET('Water Data'!$F$10,0,10*ROW('Water Data'!F15)))),CONCATENATE("[",ROUND(OFFSET('Water Data'!$F$10,0,10*ROW('Water Data'!F15)),0),"]"),IF(AND(ISNUMBER(OFFSET('Water Data'!$F$10,0,10*ROW('Water Data'!F15))),CD21="",ISNUMBER(OFFSET('Water Data'!$F$10,0,10*ROW('Water Data'!F15)))),OFFSET('Water Data'!$F$10,0,10*ROW('Water Data'!F15)),NA())))</f>
        <v>#N/A</v>
      </c>
      <c r="P21" s="133" t="e">
        <f ca="1">+IF(AND(ISNUMBER(OFFSET('Water Data'!$G$5,0,10*ROW('Water Data'!G15))),CE21="Yes"),100-OFFSET('Water Data'!$G$5,0,10*ROW('Water Data'!G15)),IF(AND(ISNUMBER(OFFSET('Water Data'!$G$5,0,10*ROW('Water Data'!G15))),CE21="No",ISNUMBER(OFFSET('Water Data'!$G$5,0,10*ROW('Water Data'!G15)))),CONCATENATE("[",ROUND(100-OFFSET('Water Data'!$G$5,0,10*ROW('Water Data'!G15)),0),"]"),IF(AND(ISNUMBER(OFFSET('Water Data'!$G$5,0,10*ROW('Water Data'!G15))),CE21="",ISNUMBER(OFFSET('Water Data'!$G$5,0,10*ROW('Water Data'!G15)))),100-OFFSET('Water Data'!$G$5,0,10*ROW('Water Data'!G15)),NA())))</f>
        <v>#N/A</v>
      </c>
      <c r="Q21" s="133" t="str">
        <f ca="1">+IF(AND(ISNUMBER(OFFSET('Water Data'!$G$7,0,10*ROW('Water Data'!G15))),CF21="Yes"),OFFSET('Water Data'!$G$7,0,10*ROW('Water Data'!G15)),IF(AND(ISNUMBER(OFFSET('Water Data'!$G$7,0,10*ROW('Water Data'!G15))),CF21="No",ISNUMBER(OFFSET('Water Data'!$G$7,0,10*ROW('Water Data'!G15)))),CONCATENATE("[",ROUND(OFFSET('Water Data'!$G$7,0,10*ROW('Water Data'!G15)),0),"]"),IF(AND(ISNUMBER(OFFSET('Water Data'!$G$7,0,10*ROW('Water Data'!G15))),CF21="",ISNUMBER(OFFSET('Water Data'!$G$7,0,10*ROW('Water Data'!G15)))),OFFSET('Water Data'!$G$7,0,10*ROW('Water Data'!G15)),NA())))</f>
        <v>[39]</v>
      </c>
      <c r="R21" s="133" t="e">
        <f ca="1">+IF(AND(ISNUMBER(OFFSET('Water Data'!$G$10,0,10*ROW('Water Data'!G15))),CG21="Yes"),OFFSET('Water Data'!$G$10,0,10*ROW('Water Data'!G15)),IF(AND(ISNUMBER(OFFSET('Water Data'!$G$10,0,10*ROW('Water Data'!G15))),CG21="No",ISNUMBER(OFFSET('Water Data'!$G$10,0,10*ROW('Water Data'!G15)))),CONCATENATE("[",ROUND(OFFSET('Water Data'!$G$10,0,10*ROW('Water Data'!G15)),0),"]"),IF(AND(ISNUMBER(OFFSET('Water Data'!$G$10,0,10*ROW('Water Data'!G15))),CG21="",ISNUMBER(OFFSET('Water Data'!$G$10,0,10*ROW('Water Data'!G15)))),OFFSET('Water Data'!$G$10,0,10*ROW('Water Data'!G15)),NA())))</f>
        <v>#N/A</v>
      </c>
      <c r="S21" s="133" t="e">
        <f ca="1">+IF(AND(ISNUMBER(OFFSET('Water Data'!$H$5,0,10*ROW('Water Data'!H15))),CH21="Yes"),100-OFFSET('Water Data'!$H$5,0,10*ROW('Water Data'!H15)),IF(AND(ISNUMBER(OFFSET('Water Data'!$H$5,0,10*ROW('Water Data'!H15))),CH21="No",ISNUMBER(OFFSET('Water Data'!$H$5,0,10*ROW('Water Data'!H15)))),CONCATENATE("[",ROUND(100-OFFSET('Water Data'!$H$5,0,10*ROW('Water Data'!H15)),0),"]"),IF(AND(ISNUMBER(OFFSET('Water Data'!$H$5,0,10*ROW('Water Data'!H15))),CH21="",ISNUMBER(OFFSET('Water Data'!$H$5,0,10*ROW('Water Data'!H15)))),100-OFFSET('Water Data'!$H$5,0,10*ROW('Water Data'!H15)),NA())))</f>
        <v>#N/A</v>
      </c>
      <c r="T21" s="133" t="str">
        <f ca="1">+IF(AND(ISNUMBER(OFFSET('Water Data'!$H$7,0,10*ROW('Water Data'!H15))),CI21="Yes"),OFFSET('Water Data'!$H$7,0,10*ROW('Water Data'!H15)),IF(AND(ISNUMBER(OFFSET('Water Data'!$H$7,0,10*ROW('Water Data'!H15))),CI21="No",ISNUMBER(OFFSET('Water Data'!$H$7,0,10*ROW('Water Data'!H15)))),CONCATENATE("[",ROUND(OFFSET('Water Data'!$H$7,0,10*ROW('Water Data'!H15)),0),"]"),IF(AND(ISNUMBER(OFFSET('Water Data'!$H$7,0,10*ROW('Water Data'!H15))),CI21="",ISNUMBER(OFFSET('Water Data'!$H$7,0,10*ROW('Water Data'!H15)))),OFFSET('Water Data'!$H$7,0,10*ROW('Water Data'!H15)),NA())))</f>
        <v>[74]</v>
      </c>
      <c r="U21" s="133" t="e">
        <f ca="1">+IF(AND(ISNUMBER(OFFSET('Water Data'!$H$10,0,10*ROW('Water Data'!H15))),CJ21="Yes"),OFFSET('Water Data'!$H$10,0,10*ROW('Water Data'!H15)),IF(AND(ISNUMBER(OFFSET('Water Data'!$H$10,0,10*ROW('Water Data'!H15))),CJ21="No",ISNUMBER(OFFSET('Water Data'!$H$10,0,10*ROW('Water Data'!H15)))),CONCATENATE("[",ROUND(OFFSET('Water Data'!$H$10,0,10*ROW('Water Data'!H15)),0),"]"),IF(AND(ISNUMBER(OFFSET('Water Data'!$H$10,0,10*ROW('Water Data'!H15))),CJ21="",ISNUMBER(OFFSET('Water Data'!$H$10,0,10*ROW('Water Data'!H15)))),OFFSET('Water Data'!$H$10,0,10*ROW('Water Data'!H15)),NA())))</f>
        <v>#N/A</v>
      </c>
      <c r="V21" s="134" t="str">
        <f ca="1">+IF(AND(ISNUMBER(OFFSET('Sanitation Data'!$C$5,0,10*ROW('Sanitation Data'!C15))),CK21="Yes"),100-OFFSET('Sanitation Data'!$C$5,0,10*ROW('Sanitation Data'!C15)),IF(AND(ISNUMBER(OFFSET('Sanitation Data'!$C$5,0,10*ROW('Sanitation Data'!C15))),CK21="No",ISNUMBER(OFFSET('Sanitation Data'!$C$5,0,10*ROW('Sanitation Data'!C15)))),CONCATENATE("[",ROUND(100-OFFSET('Sanitation Data'!$C$5,0,10*ROW('Sanitation Data'!C15)),0),"]"),IF(AND(ISNUMBER(OFFSET('Sanitation Data'!$C$5,0,10*ROW('Sanitation Data'!C15))),CK21="",ISNUMBER(OFFSET('Sanitation Data'!$C$5,0,10*ROW('Sanitation Data'!C15)))),100-OFFSET('Sanitation Data'!$C$5,0,10*ROW('Sanitation Data'!C15)),NA())))</f>
        <v>[78]</v>
      </c>
      <c r="W21" s="134" t="e">
        <f ca="1">+IF(AND(ISNUMBER(OFFSET('Sanitation Data'!$C$7,0,10*ROW('Sanitation Data'!C15))),CL21="Yes"),OFFSET('Sanitation Data'!$C$7,0,10*ROW('Sanitation Data'!C15)),IF(AND(ISNUMBER(OFFSET('Sanitation Data'!$C$7,0,10*ROW('Sanitation Data'!C15))),CL21="No",ISNUMBER(OFFSET('Sanitation Data'!$C$7,0,10*ROW('Sanitation Data'!C15)))),CONCATENATE("[",ROUND(OFFSET('Sanitation Data'!$C$7,0,10*ROW('Sanitation Data'!C15)),0),"]"),IF(AND(ISNUMBER(OFFSET('Sanitation Data'!$C$7,0,10*ROW('Sanitation Data'!C15))),CL21="",ISNUMBER(OFFSET('Sanitation Data'!$C$7,0,10*ROW('Sanitation Data'!C15)))),OFFSET('Sanitation Data'!$C$7,0,10*ROW('Sanitation Data'!C15)),NA())))</f>
        <v>#N/A</v>
      </c>
      <c r="X21" s="134" t="e">
        <f ca="1">+IF(AND(ISNUMBER(OFFSET('Sanitation Data'!$C$11,0,10*ROW('Sanitation Data'!C15))),CM21="Yes"),OFFSET('Sanitation Data'!$C$11,0,10*ROW('Sanitation Data'!C15)),IF(AND(ISNUMBER(OFFSET('Sanitation Data'!$C$11,0,10*ROW('Sanitation Data'!C15))),CM21="No",ISNUMBER(OFFSET('Sanitation Data'!$C$11,0,10*ROW('Sanitation Data'!C15)))),CONCATENATE("[",ROUND(OFFSET('Sanitation Data'!$C$11,0,10*ROW('Sanitation Data'!C15)),0),"]"),IF(AND(ISNUMBER(OFFSET('Sanitation Data'!$C$11,0,10*ROW('Sanitation Data'!C15))),CM21="",ISNUMBER(OFFSET('Sanitation Data'!$C$11,0,10*ROW('Sanitation Data'!C15)))),OFFSET('Sanitation Data'!$C$11,0,10*ROW('Sanitation Data'!C15)),NA())))</f>
        <v>#N/A</v>
      </c>
      <c r="Y21" s="134" t="e">
        <f ca="1">+IF(AND(ISNUMBER(OFFSET('Sanitation Data'!$C$12,0,10*ROW('Sanitation Data'!C15))),CN21="Yes"),OFFSET('Sanitation Data'!$C$12,0,10*ROW('Sanitation Data'!C15)),IF(AND(ISNUMBER(OFFSET('Sanitation Data'!$C$12,0,10*ROW('Sanitation Data'!C15))),CN21="No",ISNUMBER(OFFSET('Sanitation Data'!$C$12,0,10*ROW('Sanitation Data'!C15)))),CONCATENATE("[",ROUND(OFFSET('Sanitation Data'!$C$12,0,10*ROW('Sanitation Data'!C15)),0),"]"),IF(AND(ISNUMBER(OFFSET('Sanitation Data'!$C$12,0,10*ROW('Sanitation Data'!C15))),CN21="",ISNUMBER(OFFSET('Sanitation Data'!$C$12,0,10*ROW('Sanitation Data'!C15)))),OFFSET('Sanitation Data'!$C$12,0,10*ROW('Sanitation Data'!C15)),NA())))</f>
        <v>#N/A</v>
      </c>
      <c r="Z21" s="134" t="e">
        <f ca="1">+IF(AND(ISNUMBER(OFFSET('Sanitation Data'!$C$13,0,10*ROW('Sanitation Data'!C15))),CO21="Yes"),OFFSET('Sanitation Data'!$C$13,0,10*ROW('Sanitation Data'!C15)),IF(AND(ISNUMBER(OFFSET('Sanitation Data'!$C$13,0,10*ROW('Sanitation Data'!C15))),CO21="No",ISNUMBER(OFFSET('Sanitation Data'!$C$13,0,10*ROW('Sanitation Data'!C15)))),CONCATENATE("[",ROUND(OFFSET('Sanitation Data'!$C$13,0,10*ROW('Sanitation Data'!C15)),0),"]"),IF(AND(ISNUMBER(OFFSET('Sanitation Data'!$C$13,0,10*ROW('Sanitation Data'!C15))),CO21="",ISNUMBER(OFFSET('Sanitation Data'!$C$13,0,10*ROW('Sanitation Data'!C15)))),OFFSET('Sanitation Data'!$C$13,0,10*ROW('Sanitation Data'!C15)),NA())))</f>
        <v>#N/A</v>
      </c>
      <c r="AA21" s="134" t="e">
        <f ca="1">+IF(AND(ISNUMBER(OFFSET('Sanitation Data'!$D$5,0,10*ROW('Sanitation Data'!D15))),CP21="Yes"),100-OFFSET('Sanitation Data'!$D$5,0,10*ROW('Sanitation Data'!D15)),IF(AND(ISNUMBER(OFFSET('Sanitation Data'!$D$5,0,10*ROW('Sanitation Data'!D15))),CP21="No",ISNUMBER(OFFSET('Sanitation Data'!$D$5,0,10*ROW('Sanitation Data'!D15)))),CONCATENATE("[",ROUND(100-OFFSET('Sanitation Data'!$D$5,0,10*ROW('Sanitation Data'!D15)),0),"]"),IF(AND(ISNUMBER(OFFSET('Sanitation Data'!$D$5,0,10*ROW('Sanitation Data'!D15))),CP21="",ISNUMBER(OFFSET('Sanitation Data'!$D$5,0,10*ROW('Sanitation Data'!D15)))),100-OFFSET('Sanitation Data'!$D$5,0,10*ROW('Sanitation Data'!D15)),NA())))</f>
        <v>#N/A</v>
      </c>
      <c r="AB21" s="134" t="e">
        <f ca="1">+IF(AND(ISNUMBER(OFFSET('Sanitation Data'!$D$7,0,10*ROW('Sanitation Data'!D15))),CQ21="Yes"),OFFSET('Sanitation Data'!$D$7,0,10*ROW('Sanitation Data'!G15)),IF(AND(ISNUMBER(OFFSET('Sanitation Data'!$D$7,0,10*ROW('Sanitation Data'!D15))),CQ21="No",ISNUMBER(OFFSET('Sanitation Data'!$D$7,0,10*ROW('Sanitation Data'!D15)))),CONCATENATE("[",ROUND(OFFSET('Sanitation Data'!$D$7,0,10*ROW('Sanitation Data'!D15)),0),"]"),IF(AND(ISNUMBER(OFFSET('Sanitation Data'!$D$7,0,10*ROW('Sanitation Data'!D15))),CQ21="",ISNUMBER(OFFSET('Sanitation Data'!$D$7,0,10*ROW('Sanitation Data'!D15)))),OFFSET('Sanitation Data'!$D$7,0,10*ROW('Sanitation Data'!D15)),NA())))</f>
        <v>#N/A</v>
      </c>
      <c r="AC21" s="134" t="e">
        <f ca="1">+IF(AND(ISNUMBER(OFFSET('Sanitation Data'!$D$11,0,10*ROW('Sanitation Data'!D15))),CR21="Yes"),OFFSET('Sanitation Data'!$D$11,0,10*ROW('Sanitation Data'!D15)),IF(AND(ISNUMBER(OFFSET('Sanitation Data'!$D$11,0,10*ROW('Sanitation Data'!D15))),CR21="No",ISNUMBER(OFFSET('Sanitation Data'!$D$11,0,10*ROW('Sanitation Data'!D15)))),CONCATENATE("[",ROUND(OFFSET('Sanitation Data'!$D$11,0,10*ROW('Sanitation Data'!D15)),0),"]"),IF(AND(ISNUMBER(OFFSET('Sanitation Data'!$D$11,0,10*ROW('Sanitation Data'!D15))),CR21="",ISNUMBER(OFFSET('Sanitation Data'!$D$11,0,10*ROW('Sanitation Data'!D15)))),OFFSET('Sanitation Data'!$D$11,0,10*ROW('Sanitation Data'!D15)),NA())))</f>
        <v>#N/A</v>
      </c>
      <c r="AD21" s="134" t="e">
        <f ca="1">+IF(AND(ISNUMBER(OFFSET('Sanitation Data'!$D$12,0,10*ROW('Sanitation Data'!D15))),CS21="Yes"),OFFSET('Sanitation Data'!$D$12,0,10*ROW('Sanitation Data'!D15)),IF(AND(ISNUMBER(OFFSET('Sanitation Data'!$D$12,0,10*ROW('Sanitation Data'!D15))),CS21="No",ISNUMBER(OFFSET('Sanitation Data'!$D$12,0,10*ROW('Sanitation Data'!D15)))),CONCATENATE("[",ROUND(OFFSET('Sanitation Data'!$D$12,0,10*ROW('Sanitation Data'!D15)),0),"]"),IF(AND(ISNUMBER(OFFSET('Sanitation Data'!$D$12,0,10*ROW('Sanitation Data'!D15))),CS21="",ISNUMBER(OFFSET('Sanitation Data'!$D$12,0,10*ROW('Sanitation Data'!D15)))),OFFSET('Sanitation Data'!$D$12,0,10*ROW('Sanitation Data'!D15)),NA())))</f>
        <v>#N/A</v>
      </c>
      <c r="AE21" s="134" t="e">
        <f ca="1">+IF(AND(ISNUMBER(OFFSET('Sanitation Data'!$D$13,0,10*ROW('Sanitation Data'!D15))),CT21="Yes"),OFFSET('Sanitation Data'!$D$13,0,10*ROW('Sanitation Data'!D15)),IF(AND(ISNUMBER(OFFSET('Sanitation Data'!$D$13,0,10*ROW('Sanitation Data'!D15))),CT21="No",ISNUMBER(OFFSET('Sanitation Data'!$D$13,0,10*ROW('Sanitation Data'!D15)))),CONCATENATE("[",ROUND(OFFSET('Sanitation Data'!$D$13,0,10*ROW('Sanitation Data'!D15)),0),"]"),IF(AND(ISNUMBER(OFFSET('Sanitation Data'!$D$13,0,10*ROW('Sanitation Data'!D15))),CT21="",ISNUMBER(OFFSET('Sanitation Data'!$D$13,0,10*ROW('Sanitation Data'!D15)))),OFFSET('Sanitation Data'!$D$13,0,10*ROW('Sanitation Data'!D15)),NA())))</f>
        <v>#N/A</v>
      </c>
      <c r="AF21" s="134" t="e">
        <f ca="1">+IF(AND(ISNUMBER(OFFSET('Sanitation Data'!$E$5,0,10*ROW('Sanitation Data'!E15))),CU21="Yes"),100-OFFSET('Sanitation Data'!$E$5,0,10*ROW('Sanitation Data'!E15)),IF(AND(ISNUMBER(OFFSET('Sanitation Data'!$E$5,0,10*ROW('Sanitation Data'!E15))),CU21="No",ISNUMBER(OFFSET('Sanitation Data'!$E$5,0,10*ROW('Sanitation Data'!E15)))),CONCATENATE("[",ROUND(100-OFFSET('Sanitation Data'!$E$5,0,10*ROW('Sanitation Data'!E15)),0),"]"),IF(AND(ISNUMBER(OFFSET('Sanitation Data'!$E$5,0,10*ROW('Sanitation Data'!E15))),CU21="",ISNUMBER(OFFSET('Sanitation Data'!$E$5,0,10*ROW('Sanitation Data'!E15)))),100-OFFSET('Sanitation Data'!$E$5,0,10*ROW('Sanitation Data'!E15)),NA())))</f>
        <v>#N/A</v>
      </c>
      <c r="AG21" s="134" t="e">
        <f ca="1">+IF(AND(ISNUMBER(OFFSET('Sanitation Data'!$E$7,0,10*ROW('Sanitation Data'!E15))),CV21="Yes"),OFFSET('Sanitation Data'!$E$7,0,10*ROW('Sanitation Data'!E15)),IF(AND(ISNUMBER(OFFSET('Sanitation Data'!$E$7,0,10*ROW('Sanitation Data'!E15))),CV21="No",ISNUMBER(OFFSET('Sanitation Data'!$E$7,0,10*ROW('Sanitation Data'!E15)))),CONCATENATE("[",ROUND(OFFSET('Sanitation Data'!$E$7,0,10*ROW('Sanitation Data'!E15)),0),"]"),IF(AND(ISNUMBER(OFFSET('Sanitation Data'!$E$7,0,10*ROW('Sanitation Data'!E15))),CV21="",ISNUMBER(OFFSET('Sanitation Data'!$E$7,0,10*ROW('Sanitation Data'!E15)))),OFFSET('Sanitation Data'!$E$7,0,10*ROW('Sanitation Data'!E15)),NA())))</f>
        <v>#N/A</v>
      </c>
      <c r="AH21" s="134" t="e">
        <f ca="1">+IF(AND(ISNUMBER(OFFSET('Sanitation Data'!$E$11,0,10*ROW('Sanitation Data'!E15))),CW21="Yes"),OFFSET('Sanitation Data'!$E$11,0,10*ROW('Sanitation Data'!E15)),IF(AND(ISNUMBER(OFFSET('Sanitation Data'!$E$11,0,10*ROW('Sanitation Data'!E15))),CW21="No",ISNUMBER(OFFSET('Sanitation Data'!$E$11,0,10*ROW('Sanitation Data'!E15)))),CONCATENATE("[",ROUND(OFFSET('Sanitation Data'!$E$11,0,10*ROW('Sanitation Data'!E15)),0),"]"),IF(AND(ISNUMBER(OFFSET('Sanitation Data'!$E$11,0,10*ROW('Sanitation Data'!E15))),CW21="",ISNUMBER(OFFSET('Sanitation Data'!$E$11,0,10*ROW('Sanitation Data'!E15)))),OFFSET('Sanitation Data'!$E$11,0,10*ROW('Sanitation Data'!E15)),NA())))</f>
        <v>#N/A</v>
      </c>
      <c r="AI21" s="134" t="e">
        <f ca="1">+IF(AND(ISNUMBER(OFFSET('Sanitation Data'!$E$12,0,10*ROW('Sanitation Data'!E15))),CX21="Yes"),OFFSET('Sanitation Data'!$E$12,0,10*ROW('Sanitation Data'!E15)),IF(AND(ISNUMBER(OFFSET('Sanitation Data'!$E$12,0,10*ROW('Sanitation Data'!E15))),CX21="No",ISNUMBER(OFFSET('Sanitation Data'!$E$12,0,10*ROW('Sanitation Data'!E15)))),CONCATENATE("[",ROUND(OFFSET('Sanitation Data'!$E$12,0,10*ROW('Sanitation Data'!E15)),0),"]"),IF(AND(ISNUMBER(OFFSET('Sanitation Data'!$E$12,0,10*ROW('Sanitation Data'!E15))),CX21="",ISNUMBER(OFFSET('Sanitation Data'!$E$12,0,10*ROW('Sanitation Data'!E15)))),OFFSET('Sanitation Data'!$E$12,0,10*ROW('Sanitation Data'!E15)),NA())))</f>
        <v>#N/A</v>
      </c>
      <c r="AJ21" s="134" t="e">
        <f ca="1">+IF(AND(ISNUMBER(OFFSET('Sanitation Data'!$E$13,0,10*ROW('Sanitation Data'!E15))),CY21="Yes"),OFFSET('Sanitation Data'!$E$13,0,10*ROW('Sanitation Data'!E15)),IF(AND(ISNUMBER(OFFSET('Sanitation Data'!$E$13,0,10*ROW('Sanitation Data'!E15))),CY21="No",ISNUMBER(OFFSET('Sanitation Data'!$E$13,0,10*ROW('Sanitation Data'!E15)))),CONCATENATE("[",ROUND(OFFSET('Sanitation Data'!$E$13,0,10*ROW('Sanitation Data'!E15)),0),"]"),IF(AND(ISNUMBER(OFFSET('Sanitation Data'!$E$13,0,10*ROW('Sanitation Data'!E15))),CY21="",ISNUMBER(OFFSET('Sanitation Data'!$E$13,0,10*ROW('Sanitation Data'!E15)))),OFFSET('Sanitation Data'!$E$13,0,10*ROW('Sanitation Data'!E15)),NA())))</f>
        <v>#N/A</v>
      </c>
      <c r="AK21" s="134" t="e">
        <f ca="1">+IF(AND(ISNUMBER(OFFSET('Sanitation Data'!$F$5,0,10*ROW('Sanitation Data'!F15))),CZ21="Yes"),100-OFFSET('Sanitation Data'!$F$5,0,10*ROW('Sanitation Data'!F15)),IF(AND(ISNUMBER(OFFSET('Sanitation Data'!$F$5,0,10*ROW('Sanitation Data'!F15))),CZ21="No",ISNUMBER(OFFSET('Sanitation Data'!$F$5,0,10*ROW('Sanitation Data'!F15)))),CONCATENATE("[",ROUND(100-OFFSET('Sanitation Data'!$F$5,0,10*ROW('Sanitation Data'!F15)),0),"]"),IF(AND(ISNUMBER(OFFSET('Sanitation Data'!$F$5,0,10*ROW('Sanitation Data'!F15))),CZ21="",ISNUMBER(OFFSET('Sanitation Data'!$F$5,0,10*ROW('Sanitation Data'!F15)))),100-OFFSET('Sanitation Data'!$F$5,0,10*ROW('Sanitation Data'!F15)),NA())))</f>
        <v>#N/A</v>
      </c>
      <c r="AL21" s="134" t="e">
        <f ca="1">+IF(AND(ISNUMBER(OFFSET('Sanitation Data'!$F$7,0,10*ROW('Sanitation Data'!F15))),DA21="Yes"),OFFSET('Sanitation Data'!$F$7,0,10*ROW('Sanitation Data'!F15)),IF(AND(ISNUMBER(OFFSET('Sanitation Data'!$F$7,0,10*ROW('Sanitation Data'!F15))),DA21="No",ISNUMBER(OFFSET('Sanitation Data'!$F$7,0,10*ROW('Sanitation Data'!F15)))),CONCATENATE("[",ROUND(OFFSET('Sanitation Data'!$F$7,0,10*ROW('Sanitation Data'!F15)),0),"]"),IF(AND(ISNUMBER(OFFSET('Sanitation Data'!$F$7,0,10*ROW('Sanitation Data'!F15))),DA21="",ISNUMBER(OFFSET('Sanitation Data'!$F$7,0,10*ROW('Sanitation Data'!F15)))),OFFSET('Sanitation Data'!$F$7,0,10*ROW('Sanitation Data'!F15)),NA())))</f>
        <v>#N/A</v>
      </c>
      <c r="AM21" s="134" t="e">
        <f ca="1">+IF(AND(ISNUMBER(OFFSET('Sanitation Data'!$F$11,0,10*ROW('Sanitation Data'!F15))),DB21="Yes"),OFFSET('Sanitation Data'!$F$11,0,10*ROW('Sanitation Data'!F15)),IF(AND(ISNUMBER(OFFSET('Sanitation Data'!$F$11,0,10*ROW('Sanitation Data'!F15))),DB21="No",ISNUMBER(OFFSET('Sanitation Data'!$F$11,0,10*ROW('Sanitation Data'!F15)))),CONCATENATE("[",ROUND(OFFSET('Sanitation Data'!$F$11,0,10*ROW('Sanitation Data'!F15)),0),"]"),IF(AND(ISNUMBER(OFFSET('Sanitation Data'!$F$11,0,10*ROW('Sanitation Data'!F15))),DB21="",ISNUMBER(OFFSET('Sanitation Data'!$F$11,0,10*ROW('Sanitation Data'!F15)))),OFFSET('Sanitation Data'!$F$11,0,10*ROW('Sanitation Data'!F15)),NA())))</f>
        <v>#N/A</v>
      </c>
      <c r="AN21" s="134" t="e">
        <f ca="1">+IF(AND(ISNUMBER(OFFSET('Sanitation Data'!$F$12,0,10*ROW('Sanitation Data'!F15))),DC21="Yes"),OFFSET('Sanitation Data'!$F$12,0,10*ROW('Sanitation Data'!F15)),IF(AND(ISNUMBER(OFFSET('Sanitation Data'!$F$12,0,10*ROW('Sanitation Data'!F15))),DC21="No",ISNUMBER(OFFSET('Sanitation Data'!$F$12,0,10*ROW('Sanitation Data'!F15)))),CONCATENATE("[",ROUND(OFFSET('Sanitation Data'!$F$12,0,10*ROW('Sanitation Data'!F15)),0),"]"),IF(AND(ISNUMBER(OFFSET('Sanitation Data'!$F$12,0,10*ROW('Sanitation Data'!F15))),DC21="",ISNUMBER(OFFSET('Sanitation Data'!$F$12,0,10*ROW('Sanitation Data'!F15)))),OFFSET('Sanitation Data'!$F$12,0,10*ROW('Sanitation Data'!F15)),NA())))</f>
        <v>#N/A</v>
      </c>
      <c r="AO21" s="134" t="e">
        <f ca="1">+IF(AND(ISNUMBER(OFFSET('Sanitation Data'!$F$13,0,10*ROW('Sanitation Data'!F15))),DD21="Yes"),OFFSET('Sanitation Data'!$F$13,0,10*ROW('Sanitation Data'!F15)),IF(AND(ISNUMBER(OFFSET('Sanitation Data'!$F$13,0,10*ROW('Sanitation Data'!F15))),DD21="No",ISNUMBER(OFFSET('Sanitation Data'!$F$13,0,10*ROW('Sanitation Data'!F15)))),CONCATENATE("[",ROUND(OFFSET('Sanitation Data'!$F$13,0,10*ROW('Sanitation Data'!F15)),0),"]"),IF(AND(ISNUMBER(OFFSET('Sanitation Data'!$F$13,0,10*ROW('Sanitation Data'!F15))),DD21="",ISNUMBER(OFFSET('Sanitation Data'!$F$13,0,10*ROW('Sanitation Data'!F15)))),OFFSET('Sanitation Data'!$F$13,0,10*ROW('Sanitation Data'!F15)),NA())))</f>
        <v>#N/A</v>
      </c>
      <c r="AP21" s="134" t="str">
        <f ca="1">+IF(AND(ISNUMBER(OFFSET('Sanitation Data'!$G$5,0,10*ROW('Sanitation Data'!G15))),DE21="Yes"),100-OFFSET('Sanitation Data'!$G$5,0,10*ROW('Sanitation Data'!G15)),IF(AND(ISNUMBER(OFFSET('Sanitation Data'!$G$5,0,10*ROW('Sanitation Data'!G15))),DE21="No",ISNUMBER(OFFSET('Sanitation Data'!$G$5,0,10*ROW('Sanitation Data'!G15)))),CONCATENATE("[",ROUND(100-OFFSET('Sanitation Data'!$G$5,0,10*ROW('Sanitation Data'!G15)),0),"]"),IF(AND(ISNUMBER(OFFSET('Sanitation Data'!$G$5,0,10*ROW('Sanitation Data'!G15))),DE21="",ISNUMBER(OFFSET('Sanitation Data'!$G$5,0,10*ROW('Sanitation Data'!G15)))),100-OFFSET('Sanitation Data'!$G$5,0,10*ROW('Sanitation Data'!G15)),NA())))</f>
        <v>[79]</v>
      </c>
      <c r="AQ21" s="134" t="e">
        <f ca="1">+IF(AND(ISNUMBER(OFFSET('Sanitation Data'!$G$7,0,10*ROW('Sanitation Data'!G15))),DF21="Yes"),OFFSET('Sanitation Data'!$G$7,0,10*ROW('Sanitation Data'!G15)),IF(AND(ISNUMBER(OFFSET('Sanitation Data'!$G$7,0,10*ROW('Sanitation Data'!G15))),DF21="No",ISNUMBER(OFFSET('Sanitation Data'!$G$7,0,10*ROW('Sanitation Data'!G15)))),CONCATENATE("[",ROUND(OFFSET('Sanitation Data'!$G$7,0,10*ROW('Sanitation Data'!G15)),0),"]"),IF(AND(ISNUMBER(OFFSET('Sanitation Data'!$G$7,0,10*ROW('Sanitation Data'!G15))),DF21="",ISNUMBER(OFFSET('Sanitation Data'!$G$7,0,10*ROW('Sanitation Data'!G15)))),OFFSET('Sanitation Data'!$G$7,0,10*ROW('Sanitation Data'!G15)),NA())))</f>
        <v>#N/A</v>
      </c>
      <c r="AR21" s="134" t="e">
        <f ca="1">+IF(AND(ISNUMBER(OFFSET('Sanitation Data'!$G$11,0,10*ROW('Sanitation Data'!G15))),DG21="Yes"),OFFSET('Sanitation Data'!$G$11,0,10*ROW('Sanitation Data'!G15)),IF(AND(ISNUMBER(OFFSET('Sanitation Data'!$G$11,0,10*ROW('Sanitation Data'!G15))),DG21="No",ISNUMBER(OFFSET('Sanitation Data'!$G$11,0,10*ROW('Sanitation Data'!G15)))),CONCATENATE("[",ROUND(OFFSET('Sanitation Data'!$G$11,0,10*ROW('Sanitation Data'!G15)),0),"]"),IF(AND(ISNUMBER(OFFSET('Sanitation Data'!$G$11,0,10*ROW('Sanitation Data'!G15))),DG21="",ISNUMBER(OFFSET('Sanitation Data'!$G$11,0,10*ROW('Sanitation Data'!G15)))),OFFSET('Sanitation Data'!$G$11,0,10*ROW('Sanitation Data'!G15)),NA())))</f>
        <v>#N/A</v>
      </c>
      <c r="AS21" s="134" t="e">
        <f ca="1">+IF(AND(ISNUMBER(OFFSET('Sanitation Data'!$G$12,0,10*ROW('Sanitation Data'!G15))),DH21="Yes"),OFFSET('Sanitation Data'!$G$12,0,10*ROW('Sanitation Data'!G15)),IF(AND(ISNUMBER(OFFSET('Sanitation Data'!$G$12,0,10*ROW('Sanitation Data'!G15))),DH21="No",ISNUMBER(OFFSET('Sanitation Data'!$G$12,0,10*ROW('Sanitation Data'!G15)))),CONCATENATE("[",ROUND(OFFSET('Sanitation Data'!$G$12,0,10*ROW('Sanitation Data'!G15)),0),"]"),IF(AND(ISNUMBER(OFFSET('Sanitation Data'!$G$12,0,10*ROW('Sanitation Data'!G15))),DH21="",ISNUMBER(OFFSET('Sanitation Data'!$G$12,0,10*ROW('Sanitation Data'!G15)))),OFFSET('Sanitation Data'!$G$12,0,10*ROW('Sanitation Data'!G15)),NA())))</f>
        <v>#N/A</v>
      </c>
      <c r="AT21" s="134" t="e">
        <f ca="1">+IF(AND(ISNUMBER(OFFSET('Sanitation Data'!$G$13,0,10*ROW('Sanitation Data'!G15))),DI21="Yes"),OFFSET('Sanitation Data'!$G$13,0,10*ROW('Sanitation Data'!G15)),IF(AND(ISNUMBER(OFFSET('Sanitation Data'!$G$13,0,10*ROW('Sanitation Data'!G15))),DI21="No",ISNUMBER(OFFSET('Sanitation Data'!$G$13,0,10*ROW('Sanitation Data'!G15)))),CONCATENATE("[",ROUND(OFFSET('Sanitation Data'!$G$13,0,10*ROW('Sanitation Data'!G15)),0),"]"),IF(AND(ISNUMBER(OFFSET('Sanitation Data'!$G$13,0,10*ROW('Sanitation Data'!G15))),DI21="",ISNUMBER(OFFSET('Sanitation Data'!$G$13,0,10*ROW('Sanitation Data'!G15)))),OFFSET('Sanitation Data'!$G$13,0,10*ROW('Sanitation Data'!G15)),NA())))</f>
        <v>#N/A</v>
      </c>
      <c r="AU21" s="134" t="str">
        <f ca="1">+IF(AND(ISNUMBER(OFFSET('Sanitation Data'!$H$5,0,10*ROW('Sanitation Data'!H15))),DJ21="Yes"),100-OFFSET('Sanitation Data'!$H$5,0,10*ROW('Sanitation Data'!H15)),IF(AND(ISNUMBER(OFFSET('Sanitation Data'!$H$5,0,10*ROW('Sanitation Data'!H15))),DJ21="No",ISNUMBER(OFFSET('Sanitation Data'!$H$5,0,10*ROW('Sanitation Data'!H15)))),CONCATENATE("[",ROUND(100-OFFSET('Sanitation Data'!$H$5,0,10*ROW('Sanitation Data'!H15)),0),"]"),IF(AND(ISNUMBER(OFFSET('Sanitation Data'!$H$5,0,10*ROW('Sanitation Data'!H15))),DJ21="",ISNUMBER(OFFSET('Sanitation Data'!$H$5,0,10*ROW('Sanitation Data'!H15)))),100-OFFSET('Sanitation Data'!$H$5,0,10*ROW('Sanitation Data'!H15)),NA())))</f>
        <v>[73]</v>
      </c>
      <c r="AV21" s="134" t="e">
        <f ca="1">+IF(AND(ISNUMBER(OFFSET('Sanitation Data'!$H$7,0,10*ROW('Sanitation Data'!H15))),DK21="Yes"),OFFSET('Sanitation Data'!$H$7,0,10*ROW('Sanitation Data'!H15)),IF(AND(ISNUMBER(OFFSET('Sanitation Data'!$H$7,0,10*ROW('Sanitation Data'!H15))),DK21="No",ISNUMBER(OFFSET('Sanitation Data'!$H$7,0,10*ROW('Sanitation Data'!H15)))),CONCATENATE("[",ROUND(OFFSET('Sanitation Data'!$H$7,0,10*ROW('Sanitation Data'!H15)),0),"]"),IF(AND(ISNUMBER(OFFSET('Sanitation Data'!$H$7,0,10*ROW('Sanitation Data'!H15))),DK21="",ISNUMBER(OFFSET('Sanitation Data'!$H$7,0,10*ROW('Sanitation Data'!H15)))),OFFSET('Sanitation Data'!$H$7,0,10*ROW('Sanitation Data'!H15)),NA())))</f>
        <v>#N/A</v>
      </c>
      <c r="AW21" s="134" t="e">
        <f ca="1">+IF(AND(ISNUMBER(OFFSET('Sanitation Data'!$H$11,0,10*ROW('Sanitation Data'!H15))),DL21="Yes"),OFFSET('Sanitation Data'!$H$11,0,10*ROW('Sanitation Data'!H15)),IF(AND(ISNUMBER(OFFSET('Sanitation Data'!$H$11,0,10*ROW('Sanitation Data'!H15))),DL21="No",ISNUMBER(OFFSET('Sanitation Data'!$H$11,0,10*ROW('Sanitation Data'!H15)))),CONCATENATE("[",ROUND(OFFSET('Sanitation Data'!$H$11,0,10*ROW('Sanitation Data'!H15)),0),"]"),IF(AND(ISNUMBER(OFFSET('Sanitation Data'!$H$11,0,10*ROW('Sanitation Data'!H15))),DL21="",ISNUMBER(OFFSET('Sanitation Data'!$H$11,0,10*ROW('Sanitation Data'!H15)))),OFFSET('Sanitation Data'!$H$11,0,10*ROW('Sanitation Data'!H15)),NA())))</f>
        <v>#N/A</v>
      </c>
      <c r="AX21" s="134" t="e">
        <f ca="1">+IF(AND(ISNUMBER(OFFSET('Sanitation Data'!$H$12,0,10*ROW('Sanitation Data'!H15))),DM21="Yes"),OFFSET('Sanitation Data'!$H$12,0,10*ROW('Sanitation Data'!H15)),IF(AND(ISNUMBER(OFFSET('Sanitation Data'!$H$12,0,10*ROW('Sanitation Data'!H15))),DM21="No",ISNUMBER(OFFSET('Sanitation Data'!$H$12,0,10*ROW('Sanitation Data'!H15)))),CONCATENATE("[",ROUND(OFFSET('Sanitation Data'!$H$12,0,10*ROW('Sanitation Data'!H15)),0),"]"),IF(AND(ISNUMBER(OFFSET('Sanitation Data'!$H$12,0,10*ROW('Sanitation Data'!H15))),DM21="",ISNUMBER(OFFSET('Sanitation Data'!$H$12,0,10*ROW('Sanitation Data'!H15)))),OFFSET('Sanitation Data'!$H$12,0,10*ROW('Sanitation Data'!H15)),NA())))</f>
        <v>#N/A</v>
      </c>
      <c r="AY21" s="134" t="e">
        <f ca="1">+IF(AND(ISNUMBER(OFFSET('Sanitation Data'!$H$13,0,10*ROW('Sanitation Data'!H15))),DN21="Yes"),OFFSET('Sanitation Data'!$H$13,0,10*ROW('Sanitation Data'!H15)),IF(AND(ISNUMBER(OFFSET('Sanitation Data'!$H$13,0,10*ROW('Sanitation Data'!H15))),DN21="No",ISNUMBER(OFFSET('Sanitation Data'!$H$13,0,10*ROW('Sanitation Data'!H15)))),CONCATENATE("[",ROUND(OFFSET('Sanitation Data'!$H$13,0,10*ROW('Sanitation Data'!H15)),0),"]"),IF(AND(ISNUMBER(OFFSET('Sanitation Data'!$H$13,0,10*ROW('Sanitation Data'!H15))),DN21="",ISNUMBER(OFFSET('Sanitation Data'!$H$13,0,10*ROW('Sanitation Data'!H15)))),OFFSET('Sanitation Data'!$H$13,0,10*ROW('Sanitation Data'!H15)),NA())))</f>
        <v>#N/A</v>
      </c>
      <c r="AZ21" s="135" t="e">
        <f ca="1">+IF(AND(ISNUMBER(OFFSET('Hygiene Data'!$C$6,0,10*ROW('Hygiene Data'!C15))),DO21="Yes"),OFFSET('Hygiene Data'!$C$6,0,10*ROW('Hygiene Data'!C15)),IF(AND(ISNUMBER(OFFSET('Hygiene Data'!$C$6,0,10*ROW('Hygiene Data'!C15))),DO21="No",ISNUMBER(OFFSET('Hygiene Data'!$C$6,0,10*ROW('Hygiene Data'!C15)))),CONCATENATE("[",ROUND(OFFSET('Hygiene Data'!$C$6,0,10*ROW('Hygiene Data'!C15)),0),"]"),IF(AND(ISNUMBER(OFFSET('Hygiene Data'!$C$6,0,10*ROW('Hygiene Data'!C15))),DO21="",ISNUMBER(OFFSET('Hygiene Data'!$C$6,0,10*ROW('Hygiene Data'!C15)))),OFFSET('Hygiene Data'!$C$6,0,10*ROW('Hygiene Data'!C15)),NA())))</f>
        <v>#N/A</v>
      </c>
      <c r="BA21" s="135" t="e">
        <f ca="1">+IF(AND(ISNUMBER(OFFSET('Hygiene Data'!$C$8,0,10*ROW('Hygiene Data'!C15))),DP21="Yes"),OFFSET('Hygiene Data'!$C$8,0,10*ROW('Hygiene Data'!C15)),IF(AND(ISNUMBER(OFFSET('Hygiene Data'!$C$8,0,10*ROW('Hygiene Data'!C15))),DP21="No",ISNUMBER(OFFSET('Hygiene Data'!$C$8,0,10*ROW('Hygiene Data'!C15)))),CONCATENATE("[",ROUND(OFFSET('Hygiene Data'!$C$8,0,10*ROW('Hygiene Data'!C15)),0),"]"),IF(AND(ISNUMBER(OFFSET('Hygiene Data'!$C$8,0,10*ROW('Hygiene Data'!C15))),DP21="",ISNUMBER(OFFSET('Hygiene Data'!$C$8,0,10*ROW('Hygiene Data'!C15)))),OFFSET('Hygiene Data'!$C$8,0,10*ROW('Hygiene Data'!C15)),NA())))</f>
        <v>#N/A</v>
      </c>
      <c r="BB21" s="135" t="e">
        <f ca="1">+IF(AND(ISNUMBER(OFFSET('Hygiene Data'!$C$10,0,10*ROW('Hygiene Data'!C15))),DQ21="Yes"),OFFSET('Hygiene Data'!$C$10,0,10*ROW('Hygiene Data'!C15)),IF(AND(ISNUMBER(OFFSET('Hygiene Data'!$C$10,0,10*ROW('Hygiene Data'!C15))),DQ21="No",ISNUMBER(OFFSET('Hygiene Data'!$C$10,0,10*ROW('Hygiene Data'!C15)))),CONCATENATE("[",ROUND(OFFSET('Hygiene Data'!$C$10,0,10*ROW('Hygiene Data'!C15)),0),"]"),IF(AND(ISNUMBER(OFFSET('Hygiene Data'!$C$10,0,10*ROW('Hygiene Data'!C15))),DQ21="",ISNUMBER(OFFSET('Hygiene Data'!$C$10,0,10*ROW('Hygiene Data'!C15)))),OFFSET('Hygiene Data'!$C$10,0,10*ROW('Hygiene Data'!C15)),NA())))</f>
        <v>#N/A</v>
      </c>
      <c r="BC21" s="135" t="e">
        <f ca="1">+IF(AND(ISNUMBER(OFFSET('Hygiene Data'!$D$6,0,10*ROW('Hygiene Data'!D15))),DR21="Yes"),OFFSET('Hygiene Data'!$D$6,0,10*ROW('Hygiene Data'!D15)),IF(AND(ISNUMBER(OFFSET('Hygiene Data'!$D$6,0,10*ROW('Hygiene Data'!D15))),DR21="No",ISNUMBER(OFFSET('Hygiene Data'!$D$6,0,10*ROW('Hygiene Data'!D15)))),CONCATENATE("[",ROUND(OFFSET('Hygiene Data'!$D$6,0,10*ROW('Hygiene Data'!D15)),0),"]"),IF(AND(ISNUMBER(OFFSET('Hygiene Data'!$D$6,0,10*ROW('Hygiene Data'!D15))),DR21="",ISNUMBER(OFFSET('Hygiene Data'!$D$6,0,10*ROW('Hygiene Data'!D15)))),OFFSET('Hygiene Data'!$D$6,0,10*ROW('Hygiene Data'!D15)),NA())))</f>
        <v>#N/A</v>
      </c>
      <c r="BD21" s="135" t="e">
        <f ca="1">+IF(AND(ISNUMBER(OFFSET('Hygiene Data'!$D$8,0,10*ROW('Hygiene Data'!D15))),DS21="Yes"),OFFSET('Hygiene Data'!$D$8,0,10*ROW('Hygiene Data'!D15)),IF(AND(ISNUMBER(OFFSET('Hygiene Data'!$D$8,0,10*ROW('Hygiene Data'!D15))),DS21="No",ISNUMBER(OFFSET('Hygiene Data'!$D$8,0,10*ROW('Hygiene Data'!D15)))),CONCATENATE("[",ROUND(OFFSET('Hygiene Data'!$D$8,0,10*ROW('Hygiene Data'!D15)),0),"]"),IF(AND(ISNUMBER(OFFSET('Hygiene Data'!$D$8,0,10*ROW('Hygiene Data'!D15))),DS21="",ISNUMBER(OFFSET('Hygiene Data'!$D$8,0,10*ROW('Hygiene Data'!D15)))),OFFSET('Hygiene Data'!$D$8,0,10*ROW('Hygiene Data'!D15)),NA())))</f>
        <v>#N/A</v>
      </c>
      <c r="BE21" s="135" t="e">
        <f ca="1">+IF(AND(ISNUMBER(OFFSET('Hygiene Data'!$D$10,0,10*ROW('Hygiene Data'!D15))),DT21="Yes"),OFFSET('Hygiene Data'!$D$10,0,10*ROW('Hygiene Data'!D15)),IF(AND(ISNUMBER(OFFSET('Hygiene Data'!$D$10,0,10*ROW('Hygiene Data'!D15))),DT21="No",ISNUMBER(OFFSET('Hygiene Data'!$D$10,0,10*ROW('Hygiene Data'!D15)))),CONCATENATE("[",ROUND(OFFSET('Hygiene Data'!$D$10,0,10*ROW('Hygiene Data'!D15)),0),"]"),IF(AND(ISNUMBER(OFFSET('Hygiene Data'!$D$10,0,10*ROW('Hygiene Data'!D15))),DT21="",ISNUMBER(OFFSET('Hygiene Data'!$D$10,0,10*ROW('Hygiene Data'!D15)))),OFFSET('Hygiene Data'!$D$10,0,10*ROW('Hygiene Data'!D15)),NA())))</f>
        <v>#N/A</v>
      </c>
      <c r="BF21" s="135" t="e">
        <f ca="1">+IF(AND(ISNUMBER(OFFSET('Hygiene Data'!$E$6,0,10*ROW('Hygiene Data'!E15))),DU21="Yes"),OFFSET('Hygiene Data'!$E$6,0,10*ROW('Hygiene Data'!E15)),IF(AND(ISNUMBER(OFFSET('Hygiene Data'!$E$6,0,10*ROW('Hygiene Data'!E15))),DU21="No",ISNUMBER(OFFSET('Hygiene Data'!$E$6,0,10*ROW('Hygiene Data'!E15)))),CONCATENATE("[",ROUND(OFFSET('Hygiene Data'!$E$6,0,10*ROW('Hygiene Data'!E15)),0),"]"),IF(AND(ISNUMBER(OFFSET('Hygiene Data'!$E$6,0,10*ROW('Hygiene Data'!E15))),DU21="",ISNUMBER(OFFSET('Hygiene Data'!$E$6,0,10*ROW('Hygiene Data'!E15)))),OFFSET('Hygiene Data'!$E$6,0,10*ROW('Hygiene Data'!E15)),NA())))</f>
        <v>#N/A</v>
      </c>
      <c r="BG21" s="135" t="e">
        <f ca="1">+IF(AND(ISNUMBER(OFFSET('Hygiene Data'!$E$8,0,10*ROW('Hygiene Data'!E15))),DV21="Yes"),OFFSET('Hygiene Data'!$E$8,0,10*ROW('Hygiene Data'!E15)),IF(AND(ISNUMBER(OFFSET('Hygiene Data'!$E$8,0,10*ROW('Hygiene Data'!E15))),DV21="No",ISNUMBER(OFFSET('Hygiene Data'!$E$8,0,10*ROW('Hygiene Data'!E15)))),CONCATENATE("[",ROUND(OFFSET('Hygiene Data'!$E$8,0,10*ROW('Hygiene Data'!E15)),0),"]"),IF(AND(ISNUMBER(OFFSET('Hygiene Data'!$E$8,0,10*ROW('Hygiene Data'!E15))),DV21="",ISNUMBER(OFFSET('Hygiene Data'!$E$8,0,10*ROW('Hygiene Data'!E15)))),OFFSET('Hygiene Data'!$E$8,0,10*ROW('Hygiene Data'!E15)),NA())))</f>
        <v>#N/A</v>
      </c>
      <c r="BH21" s="135" t="e">
        <f ca="1">+IF(AND(ISNUMBER(OFFSET('Hygiene Data'!$E$10,0,10*ROW('Hygiene Data'!E15))),DW21="Yes"),OFFSET('Hygiene Data'!$E$10,0,10*ROW('Hygiene Data'!E15)),IF(AND(ISNUMBER(OFFSET('Hygiene Data'!$E$10,0,10*ROW('Hygiene Data'!E15))),DW21="No",ISNUMBER(OFFSET('Hygiene Data'!$E$10,0,10*ROW('Hygiene Data'!E15)))),CONCATENATE("[",ROUND(OFFSET('Hygiene Data'!$E$10,0,10*ROW('Hygiene Data'!E15)),0),"]"),IF(AND(ISNUMBER(OFFSET('Hygiene Data'!$E$10,0,10*ROW('Hygiene Data'!E15))),DW21="",ISNUMBER(OFFSET('Hygiene Data'!$E$10,0,10*ROW('Hygiene Data'!E15)))),OFFSET('Hygiene Data'!$E$10,0,10*ROW('Hygiene Data'!E15)),NA())))</f>
        <v>#N/A</v>
      </c>
      <c r="BI21" s="135" t="e">
        <f ca="1">+IF(AND(ISNUMBER(OFFSET('Hygiene Data'!$F$6,0,10*ROW('Hygiene Data'!F15))),DX21="Yes"),OFFSET('Hygiene Data'!$F$6,0,10*ROW('Hygiene Data'!F15)),IF(AND(ISNUMBER(OFFSET('Hygiene Data'!$F$6,0,10*ROW('Hygiene Data'!F15))),DX21="No",ISNUMBER(OFFSET('Hygiene Data'!$F$6,0,10*ROW('Hygiene Data'!F15)))),CONCATENATE("[",ROUND(OFFSET('Hygiene Data'!$F$6,0,10*ROW('Hygiene Data'!F15)),0),"]"),IF(AND(ISNUMBER(OFFSET('Hygiene Data'!$F$6,0,10*ROW('Hygiene Data'!F15))),DX21="",ISNUMBER(OFFSET('Hygiene Data'!$F$6,0,10*ROW('Hygiene Data'!F15)))),OFFSET('Hygiene Data'!$F$6,0,10*ROW('Hygiene Data'!F15)),NA())))</f>
        <v>#N/A</v>
      </c>
      <c r="BJ21" s="135" t="e">
        <f ca="1">+IF(AND(ISNUMBER(OFFSET('Hygiene Data'!$F$8,0,10*ROW('Hygiene Data'!F15))),DY21="Yes"),OFFSET('Hygiene Data'!$F$8,0,10*ROW('Hygiene Data'!F15)),IF(AND(ISNUMBER(OFFSET('Hygiene Data'!$F$8,0,10*ROW('Hygiene Data'!F15))),DY21="No",ISNUMBER(OFFSET('Hygiene Data'!$F$8,0,10*ROW('Hygiene Data'!F15)))),CONCATENATE("[",ROUND(OFFSET('Hygiene Data'!$F$8,0,10*ROW('Hygiene Data'!F15)),0),"]"),IF(AND(ISNUMBER(OFFSET('Hygiene Data'!$F$8,0,10*ROW('Hygiene Data'!F15))),DY21="",ISNUMBER(OFFSET('Hygiene Data'!$F$8,0,10*ROW('Hygiene Data'!F15)))),OFFSET('Hygiene Data'!$F$8,0,10*ROW('Hygiene Data'!F15)),NA())))</f>
        <v>#N/A</v>
      </c>
      <c r="BK21" s="135" t="e">
        <f ca="1">+IF(AND(ISNUMBER(OFFSET('Hygiene Data'!$F$10,0,10*ROW('Hygiene Data'!F15))),DZ21="Yes"),OFFSET('Hygiene Data'!$F$10,0,10*ROW('Hygiene Data'!F15)),IF(AND(ISNUMBER(OFFSET('Hygiene Data'!$F$10,0,10*ROW('Hygiene Data'!F15))),DZ21="No",ISNUMBER(OFFSET('Hygiene Data'!$F$10,0,10*ROW('Hygiene Data'!F15)))),CONCATENATE("[",ROUND(OFFSET('Hygiene Data'!$F$10,0,10*ROW('Hygiene Data'!F15)),0),"]"),IF(AND(ISNUMBER(OFFSET('Hygiene Data'!$F$10,0,10*ROW('Hygiene Data'!F15))),DZ21="",ISNUMBER(OFFSET('Hygiene Data'!$F$10,0,10*ROW('Hygiene Data'!F15)))),OFFSET('Hygiene Data'!$F$10,0,10*ROW('Hygiene Data'!F15)),NA())))</f>
        <v>#N/A</v>
      </c>
      <c r="BL21" s="135" t="e">
        <f ca="1">+IF(AND(ISNUMBER(OFFSET('Hygiene Data'!$G$6,0,10*ROW('Hygiene Data'!G15))),EA21="Yes"),OFFSET('Hygiene Data'!$G$6,0,10*ROW('Hygiene Data'!G15)),IF(AND(ISNUMBER(OFFSET('Hygiene Data'!$G$6,0,10*ROW('Hygiene Data'!G15))),EA21="No",ISNUMBER(OFFSET('Hygiene Data'!$G$6,0,10*ROW('Hygiene Data'!G15)))),CONCATENATE("[",ROUND(OFFSET('Hygiene Data'!$G$6,0,10*ROW('Hygiene Data'!G15)),0),"]"),IF(AND(ISNUMBER(OFFSET('Hygiene Data'!$G$6,0,10*ROW('Hygiene Data'!G15))),EA21="",ISNUMBER(OFFSET('Hygiene Data'!$G$6,0,10*ROW('Hygiene Data'!G15)))),OFFSET('Hygiene Data'!$G$6,0,10*ROW('Hygiene Data'!G15)),NA())))</f>
        <v>#N/A</v>
      </c>
      <c r="BM21" s="135" t="e">
        <f ca="1">+IF(AND(ISNUMBER(OFFSET('Hygiene Data'!$G$8,0,10*ROW('Hygiene Data'!G15))),EB21="Yes"),OFFSET('Hygiene Data'!$G$8,0,10*ROW('Hygiene Data'!G15)),IF(AND(ISNUMBER(OFFSET('Hygiene Data'!$G$8,0,10*ROW('Hygiene Data'!G15))),EB21="No",ISNUMBER(OFFSET('Hygiene Data'!$G$8,0,10*ROW('Hygiene Data'!G15)))),CONCATENATE("[",ROUND(OFFSET('Hygiene Data'!$G$8,0,10*ROW('Hygiene Data'!G15)),0),"]"),IF(AND(ISNUMBER(OFFSET('Hygiene Data'!$G$8,0,10*ROW('Hygiene Data'!G15))),EB21="",ISNUMBER(OFFSET('Hygiene Data'!$G$8,0,10*ROW('Hygiene Data'!G15)))),OFFSET('Hygiene Data'!$G$8,0,10*ROW('Hygiene Data'!G15)),NA())))</f>
        <v>#N/A</v>
      </c>
      <c r="BN21" s="135" t="e">
        <f ca="1">+IF(AND(ISNUMBER(OFFSET('Hygiene Data'!$G$10,0,10*ROW('Hygiene Data'!G15))),EC21="Yes"),OFFSET('Hygiene Data'!$G$10,0,10*ROW('Hygiene Data'!G15)),IF(AND(ISNUMBER(OFFSET('Hygiene Data'!$G$10,0,10*ROW('Hygiene Data'!G15))),EC21="No",ISNUMBER(OFFSET('Hygiene Data'!$G$10,0,10*ROW('Hygiene Data'!G15)))),CONCATENATE("[",ROUND(OFFSET('Hygiene Data'!$G$10,0,10*ROW('Hygiene Data'!G15)),0),"]"),IF(AND(ISNUMBER(OFFSET('Hygiene Data'!$G$10,0,10*ROW('Hygiene Data'!G15))),EC21="",ISNUMBER(OFFSET('Hygiene Data'!$G$10,0,10*ROW('Hygiene Data'!G15)))),OFFSET('Hygiene Data'!$G$10,0,10*ROW('Hygiene Data'!G15)),NA())))</f>
        <v>#N/A</v>
      </c>
      <c r="BO21" s="135" t="e">
        <f ca="1">+IF(AND(ISNUMBER(OFFSET('Hygiene Data'!$H$6,0,10*ROW('Hygiene Data'!H15))),ED21="Yes"),OFFSET('Hygiene Data'!$H$6,0,10*ROW('Hygiene Data'!H15)),IF(AND(ISNUMBER(OFFSET('Hygiene Data'!$H$6,0,10*ROW('Hygiene Data'!H15))),ED21="No",ISNUMBER(OFFSET('Hygiene Data'!$H$6,0,10*ROW('Hygiene Data'!H15)))),CONCATENATE("[",ROUND(OFFSET('Hygiene Data'!$H$6,0,10*ROW('Hygiene Data'!H15)),0),"]"),IF(AND(ISNUMBER(OFFSET('Hygiene Data'!$H$6,0,10*ROW('Hygiene Data'!H15))),ED21="",ISNUMBER(OFFSET('Hygiene Data'!$H$6,0,10*ROW('Hygiene Data'!H15)))),OFFSET('Hygiene Data'!$H$6,0,10*ROW('Hygiene Data'!H15)),NA())))</f>
        <v>#N/A</v>
      </c>
      <c r="BP21" s="135" t="e">
        <f ca="1">+IF(AND(ISNUMBER(OFFSET('Hygiene Data'!$H$8,0,10*ROW('Hygiene Data'!H15))),EE21="Yes"),OFFSET('Hygiene Data'!$H$8,0,10*ROW('Hygiene Data'!H15)),IF(AND(ISNUMBER(OFFSET('Hygiene Data'!$H$8,0,10*ROW('Hygiene Data'!H15))),EE21="No",ISNUMBER(OFFSET('Hygiene Data'!$H$8,0,10*ROW('Hygiene Data'!H15)))),CONCATENATE("[",ROUND(OFFSET('Hygiene Data'!$H$8,0,10*ROW('Hygiene Data'!H15)),0),"]"),IF(AND(ISNUMBER(OFFSET('Hygiene Data'!$H$8,0,10*ROW('Hygiene Data'!H15))),EE21="",ISNUMBER(OFFSET('Hygiene Data'!$H$8,0,10*ROW('Hygiene Data'!H15)))),OFFSET('Hygiene Data'!$H$8,0,10*ROW('Hygiene Data'!H15)),NA())))</f>
        <v>#N/A</v>
      </c>
      <c r="BQ21" s="135" t="e">
        <f ca="1">+IF(AND(ISNUMBER(OFFSET('Hygiene Data'!$H$10,0,10*ROW('Hygiene Data'!H15))),EF21="Yes"),OFFSET('Hygiene Data'!$H$10,0,10*ROW('Hygiene Data'!H15)),IF(AND(ISNUMBER(OFFSET('Hygiene Data'!$H$10,0,10*ROW('Hygiene Data'!H15))),EF21="No",ISNUMBER(OFFSET('Hygiene Data'!$H$10,0,10*ROW('Hygiene Data'!H15)))),CONCATENATE("[",ROUND(OFFSET('Hygiene Data'!$H$10,0,10*ROW('Hygiene Data'!H15)),0),"]"),IF(AND(ISNUMBER(OFFSET('Hygiene Data'!$H$10,0,10*ROW('Hygiene Data'!H15))),EF21="",ISNUMBER(OFFSET('Hygiene Data'!$H$10,0,10*ROW('Hygiene Data'!H15)))),OFFSET('Hygiene Data'!$H$10,0,10*ROW('Hygiene Data'!H15)),NA())))</f>
        <v>#N/A</v>
      </c>
      <c r="BS21" s="34" t="str">
        <f ca="1">+IF(OFFSET('Water Data'!$C$28,0,10*ROW('Water Data'!C15))="","",OFFSET('Water Data'!$C$28,0,10*ROW('Water Data'!C15)))</f>
        <v/>
      </c>
      <c r="BT21" s="34" t="str">
        <f ca="1">+IF(OFFSET('Water Data'!$C$29,0,10*ROW('Water Data'!C15))="","",OFFSET('Water Data'!$C$29,0,10*ROW('Water Data'!C15)))</f>
        <v>No</v>
      </c>
      <c r="BU21" s="34" t="str">
        <f ca="1">+IF(OFFSET('Water Data'!$C$30,0,10*ROW('Water Data'!C15))="","",OFFSET('Water Data'!$C$30,0,10*ROW('Water Data'!C15)))</f>
        <v/>
      </c>
      <c r="BV21" s="34" t="str">
        <f ca="1">+IF(OFFSET('Water Data'!$D$28,0,10*ROW('Water Data'!D15))="","",OFFSET('Water Data'!$D$28,0,10*ROW('Water Data'!D15)))</f>
        <v/>
      </c>
      <c r="BW21" s="34" t="str">
        <f ca="1">+IF(OFFSET('Water Data'!$D$29,0,10*ROW('Water Data'!D15))="","",OFFSET('Water Data'!$D$29,0,10*ROW('Water Data'!D15)))</f>
        <v/>
      </c>
      <c r="BX21" s="34" t="str">
        <f ca="1">+IF(OFFSET('Water Data'!$D$30,0,10*ROW('Water Data'!D15))="","",OFFSET('Water Data'!$D$30,0,10*ROW('Water Data'!D15)))</f>
        <v/>
      </c>
      <c r="BY21" s="34" t="str">
        <f ca="1">+IF(OFFSET('Water Data'!$E$28,0,10*ROW('Water Data'!E15))="","",OFFSET('Water Data'!$E$28,0,10*ROW('Water Data'!E15)))</f>
        <v/>
      </c>
      <c r="BZ21" s="34" t="str">
        <f ca="1">+IF(OFFSET('Water Data'!$E$29,0,10*ROW('Water Data'!E15))="","",OFFSET('Water Data'!$E$29,0,10*ROW('Water Data'!E15)))</f>
        <v/>
      </c>
      <c r="CA21" s="34" t="str">
        <f ca="1">+IF(OFFSET('Water Data'!$E$30,0,10*ROW('Water Data'!E15))="","",OFFSET('Water Data'!$E$30,0,10*ROW('Water Data'!E15)))</f>
        <v/>
      </c>
      <c r="CB21" s="34" t="str">
        <f ca="1">+IF(OFFSET('Water Data'!$F$28,0,10*ROW('Water Data'!F15))="","",OFFSET('Water Data'!$F$28,0,10*ROW('Water Data'!F15)))</f>
        <v/>
      </c>
      <c r="CC21" s="34" t="str">
        <f ca="1">+IF(OFFSET('Water Data'!$F$29,0,10*ROW('Water Data'!F15))="","",OFFSET('Water Data'!$F$29,0,10*ROW('Water Data'!F15)))</f>
        <v/>
      </c>
      <c r="CD21" s="34" t="str">
        <f ca="1">+IF(OFFSET('Water Data'!$F$30,0,10*ROW('Water Data'!F15))="","",OFFSET('Water Data'!$F$30,0,10*ROW('Water Data'!F15)))</f>
        <v/>
      </c>
      <c r="CE21" s="34" t="str">
        <f ca="1">+IF(OFFSET('Water Data'!$G$28,0,10*ROW('Water Data'!G15))="","",OFFSET('Water Data'!$G$28,0,10*ROW('Water Data'!G15)))</f>
        <v/>
      </c>
      <c r="CF21" s="34" t="str">
        <f ca="1">+IF(OFFSET('Water Data'!$G$29,0,10*ROW('Water Data'!G15))="","",OFFSET('Water Data'!$G$29,0,10*ROW('Water Data'!G15)))</f>
        <v>No</v>
      </c>
      <c r="CG21" s="34" t="str">
        <f ca="1">+IF(OFFSET('Water Data'!$G$30,0,10*ROW('Water Data'!G15))="","",OFFSET('Water Data'!$G$30,0,10*ROW('Water Data'!G15)))</f>
        <v/>
      </c>
      <c r="CH21" s="34" t="str">
        <f ca="1">+IF(OFFSET('Water Data'!$H$28,0,10*ROW('Water Data'!H15))="","",OFFSET('Water Data'!$H$28,0,10*ROW('Water Data'!H15)))</f>
        <v/>
      </c>
      <c r="CI21" s="34" t="str">
        <f ca="1">+IF(OFFSET('Water Data'!$H$29,0,10*ROW('Water Data'!H15))="","",OFFSET('Water Data'!$H$29,0,10*ROW('Water Data'!H15)))</f>
        <v>No</v>
      </c>
      <c r="CJ21" s="34" t="str">
        <f ca="1">+IF(OFFSET('Water Data'!$H$30,0,10*ROW('Water Data'!H15))="","",OFFSET('Water Data'!$H$30,0,10*ROW('Water Data'!H15)))</f>
        <v/>
      </c>
      <c r="CK21" s="34" t="str">
        <f ca="1">+IF(OFFSET('Sanitation Data'!$C$29,0,10*ROW('Sanitation Data'!C15))="","",OFFSET('Sanitation Data'!$C$29,0,10*ROW('Sanitation Data'!C15)))</f>
        <v>No</v>
      </c>
      <c r="CL21" s="34" t="str">
        <f ca="1">+IF(OFFSET('Sanitation Data'!$C$30,0,10*ROW('Sanitation Data'!C15))="","",OFFSET('Sanitation Data'!$C$30,0,10*ROW('Sanitation Data'!C15)))</f>
        <v/>
      </c>
      <c r="CM21" s="34" t="str">
        <f ca="1">+IF(OFFSET('Sanitation Data'!$C$31,0,10*ROW('Sanitation Data'!C15))="","",OFFSET('Sanitation Data'!$C$31,0,10*ROW('Sanitation Data'!C15)))</f>
        <v/>
      </c>
      <c r="CN21" s="34" t="str">
        <f ca="1">+IF(OFFSET('Sanitation Data'!$C$32,0,10*ROW('Sanitation Data'!C15))="","",OFFSET('Sanitation Data'!$C$32,0,10*ROW('Sanitation Data'!C15)))</f>
        <v/>
      </c>
      <c r="CO21" s="34" t="str">
        <f ca="1">+IF(OFFSET('Sanitation Data'!$C$33,0,10*ROW('Sanitation Data'!C15))="","",OFFSET('Sanitation Data'!$C$33,0,10*ROW('Sanitation Data'!C15)))</f>
        <v/>
      </c>
      <c r="CP21" s="34" t="str">
        <f ca="1">+IF(OFFSET('Sanitation Data'!$D$29,0,10*ROW('Sanitation Data'!D15))="","",OFFSET('Sanitation Data'!$D$29,0,10*ROW('Sanitation Data'!D15)))</f>
        <v/>
      </c>
      <c r="CQ21" s="34" t="str">
        <f ca="1">+IF(OFFSET('Sanitation Data'!$D$30,0,10*ROW('Sanitation Data'!D15))="","",OFFSET('Sanitation Data'!$D$30,0,10*ROW('Sanitation Data'!D15)))</f>
        <v/>
      </c>
      <c r="CR21" s="34" t="str">
        <f ca="1">+IF(OFFSET('Sanitation Data'!$D$31,0,10*ROW('Sanitation Data'!D15))="","",OFFSET('Sanitation Data'!$D$31,0,10*ROW('Sanitation Data'!D15)))</f>
        <v/>
      </c>
      <c r="CS21" s="34" t="str">
        <f ca="1">+IF(OFFSET('Sanitation Data'!$D$32,0,10*ROW('Sanitation Data'!D15))="","",OFFSET('Sanitation Data'!$D$32,0,10*ROW('Sanitation Data'!D15)))</f>
        <v/>
      </c>
      <c r="CT21" s="34" t="str">
        <f ca="1">+IF(OFFSET('Sanitation Data'!$D$33,0,10*ROW('Sanitation Data'!D15))="","",OFFSET('Sanitation Data'!$D$33,0,10*ROW('Sanitation Data'!D15)))</f>
        <v/>
      </c>
      <c r="CU21" s="34" t="str">
        <f ca="1">+IF(OFFSET('Sanitation Data'!$E$29,0,10*ROW('Sanitation Data'!E15))="","",OFFSET('Sanitation Data'!$E$29,0,10*ROW('Sanitation Data'!E15)))</f>
        <v/>
      </c>
      <c r="CV21" s="34" t="str">
        <f ca="1">+IF(OFFSET('Sanitation Data'!$E$30,0,10*ROW('Sanitation Data'!E15))="","",OFFSET('Sanitation Data'!$E$30,0,10*ROW('Sanitation Data'!E15)))</f>
        <v/>
      </c>
      <c r="CW21" s="34" t="str">
        <f ca="1">+IF(OFFSET('Sanitation Data'!$E$31,0,10*ROW('Sanitation Data'!E15))="","",OFFSET('Sanitation Data'!$E$31,0,10*ROW('Sanitation Data'!E15)))</f>
        <v/>
      </c>
      <c r="CX21" s="34" t="str">
        <f ca="1">+IF(OFFSET('Sanitation Data'!$E$32,0,10*ROW('Sanitation Data'!E15))="","",OFFSET('Sanitation Data'!$E$32,0,10*ROW('Sanitation Data'!E15)))</f>
        <v/>
      </c>
      <c r="CY21" s="34" t="str">
        <f ca="1">+IF(OFFSET('Sanitation Data'!$E$33,0,10*ROW('Sanitation Data'!E15))="","",OFFSET('Sanitation Data'!$E$33,0,10*ROW('Sanitation Data'!E15)))</f>
        <v/>
      </c>
      <c r="CZ21" s="34" t="str">
        <f ca="1">+IF(OFFSET('Sanitation Data'!$F$29,0,10*ROW('Sanitation Data'!F15))="","",OFFSET('Sanitation Data'!$F$29,0,10*ROW('Sanitation Data'!F15)))</f>
        <v/>
      </c>
      <c r="DA21" s="34" t="str">
        <f ca="1">+IF(OFFSET('Sanitation Data'!$F$30,0,10*ROW('Sanitation Data'!F15))="","",OFFSET('Sanitation Data'!$F$30,0,10*ROW('Sanitation Data'!F15)))</f>
        <v/>
      </c>
      <c r="DB21" s="34" t="str">
        <f ca="1">+IF(OFFSET('Sanitation Data'!$F$31,0,10*ROW('Sanitation Data'!F15))="","",OFFSET('Sanitation Data'!$F$31,0,10*ROW('Sanitation Data'!F15)))</f>
        <v/>
      </c>
      <c r="DC21" s="34" t="str">
        <f ca="1">+IF(OFFSET('Sanitation Data'!$F$32,0,10*ROW('Sanitation Data'!F15))="","",OFFSET('Sanitation Data'!$F$32,0,10*ROW('Sanitation Data'!F15)))</f>
        <v/>
      </c>
      <c r="DD21" s="34" t="str">
        <f ca="1">+IF(OFFSET('Sanitation Data'!$F$33,0,10*ROW('Sanitation Data'!F15))="","",OFFSET('Sanitation Data'!$F$33,0,10*ROW('Sanitation Data'!F15)))</f>
        <v/>
      </c>
      <c r="DE21" s="34" t="str">
        <f ca="1">+IF(OFFSET('Sanitation Data'!$G$29,0,10*ROW('Sanitation Data'!G15))="","",OFFSET('Sanitation Data'!$G$29,0,10*ROW('Sanitation Data'!G15)))</f>
        <v>No</v>
      </c>
      <c r="DF21" s="34" t="str">
        <f ca="1">+IF(OFFSET('Sanitation Data'!$G$30,0,10*ROW('Sanitation Data'!G15))="","",OFFSET('Sanitation Data'!$G$30,0,10*ROW('Sanitation Data'!G15)))</f>
        <v/>
      </c>
      <c r="DG21" s="34" t="str">
        <f ca="1">+IF(OFFSET('Sanitation Data'!$G$31,0,10*ROW('Sanitation Data'!G15))="","",OFFSET('Sanitation Data'!$G$31,0,10*ROW('Sanitation Data'!G15)))</f>
        <v/>
      </c>
      <c r="DH21" s="34" t="str">
        <f ca="1">+IF(OFFSET('Sanitation Data'!$G$32,0,10*ROW('Sanitation Data'!G15))="","",OFFSET('Sanitation Data'!$G$32,0,10*ROW('Sanitation Data'!G15)))</f>
        <v/>
      </c>
      <c r="DI21" s="34" t="str">
        <f ca="1">+IF(OFFSET('Sanitation Data'!$G$33,0,10*ROW('Sanitation Data'!G15))="","",OFFSET('Sanitation Data'!$G$33,0,10*ROW('Sanitation Data'!G15)))</f>
        <v/>
      </c>
      <c r="DJ21" s="34" t="str">
        <f ca="1">+IF(OFFSET('Sanitation Data'!$H$29,0,10*ROW('Sanitation Data'!H15))="","",OFFSET('Sanitation Data'!$H$29,0,10*ROW('Sanitation Data'!H15)))</f>
        <v>No</v>
      </c>
      <c r="DK21" s="34" t="str">
        <f ca="1">+IF(OFFSET('Sanitation Data'!$H$30,0,10*ROW('Sanitation Data'!H15))="","",OFFSET('Sanitation Data'!$H$30,0,10*ROW('Sanitation Data'!H15)))</f>
        <v/>
      </c>
      <c r="DL21" s="34" t="str">
        <f ca="1">+IF(OFFSET('Sanitation Data'!$H$31,0,10*ROW('Sanitation Data'!H15))="","",OFFSET('Sanitation Data'!$H$31,0,10*ROW('Sanitation Data'!H15)))</f>
        <v/>
      </c>
      <c r="DM21" s="34" t="str">
        <f ca="1">+IF(OFFSET('Sanitation Data'!$H$32,0,10*ROW('Sanitation Data'!H15))="","",OFFSET('Sanitation Data'!$H$32,0,10*ROW('Sanitation Data'!H15)))</f>
        <v/>
      </c>
      <c r="DN21" s="34" t="str">
        <f ca="1">+IF(OFFSET('Sanitation Data'!$H$33,0,10*ROW('Sanitation Data'!H15))="","",OFFSET('Sanitation Data'!$H$33,0,10*ROW('Sanitation Data'!H15)))</f>
        <v/>
      </c>
      <c r="DO21" s="34" t="str">
        <f ca="1">+IF(OFFSET('Hygiene Data'!$C$12,0,10*ROW('Hygiene Data'!C15))="","",OFFSET('Hygiene Data'!$C$12,0,10*ROW('Hygiene Data'!C15)))</f>
        <v/>
      </c>
      <c r="DP21" s="34" t="str">
        <f ca="1">+IF(OFFSET('Hygiene Data'!$C$13,0,10*ROW('Hygiene Data'!C15))="","",OFFSET('Hygiene Data'!$C$13,0,10*ROW('Hygiene Data'!C15)))</f>
        <v/>
      </c>
      <c r="DQ21" s="34" t="str">
        <f ca="1">+IF(OFFSET('Hygiene Data'!$C$14,0,10*ROW('Hygiene Data'!C15))="","",OFFSET('Hygiene Data'!$C$14,0,10*ROW('Hygiene Data'!C15)))</f>
        <v/>
      </c>
      <c r="DR21" s="34" t="str">
        <f ca="1">+IF(OFFSET('Hygiene Data'!$D$12,0,10*ROW('Hygiene Data'!D15))="","",OFFSET('Hygiene Data'!$D$12,0,10*ROW('Hygiene Data'!D15)))</f>
        <v/>
      </c>
      <c r="DS21" s="34" t="str">
        <f ca="1">+IF(OFFSET('Hygiene Data'!$D$13,0,10*ROW('Hygiene Data'!D15))="","",OFFSET('Hygiene Data'!$D$13,0,10*ROW('Hygiene Data'!D15)))</f>
        <v/>
      </c>
      <c r="DT21" s="34" t="str">
        <f ca="1">+IF(OFFSET('Hygiene Data'!$D$14,0,10*ROW('Hygiene Data'!D15))="","",OFFSET('Hygiene Data'!$D$14,0,10*ROW('Hygiene Data'!D15)))</f>
        <v/>
      </c>
      <c r="DU21" s="34" t="str">
        <f ca="1">+IF(OFFSET('Hygiene Data'!$E$12,0,10*ROW('Hygiene Data'!E15))="","",OFFSET('Hygiene Data'!$E$12,0,10*ROW('Hygiene Data'!E15)))</f>
        <v/>
      </c>
      <c r="DV21" s="34" t="str">
        <f ca="1">+IF(OFFSET('Hygiene Data'!$E$13,0,10*ROW('Hygiene Data'!E15))="","",OFFSET('Hygiene Data'!$E$13,0,10*ROW('Hygiene Data'!E15)))</f>
        <v/>
      </c>
      <c r="DW21" s="34" t="str">
        <f ca="1">+IF(OFFSET('Hygiene Data'!$E$14,0,10*ROW('Hygiene Data'!E15))="","",OFFSET('Hygiene Data'!$E$14,0,10*ROW('Hygiene Data'!E15)))</f>
        <v/>
      </c>
      <c r="DX21" s="34" t="str">
        <f ca="1">+IF(OFFSET('Hygiene Data'!$F$12,0,10*ROW('Hygiene Data'!F15))="","",OFFSET('Hygiene Data'!$F$12,0,10*ROW('Hygiene Data'!F15)))</f>
        <v/>
      </c>
      <c r="DY21" s="34" t="str">
        <f ca="1">+IF(OFFSET('Hygiene Data'!$F$13,0,10*ROW('Hygiene Data'!F15))="","",OFFSET('Hygiene Data'!$F$13,0,10*ROW('Hygiene Data'!F15)))</f>
        <v/>
      </c>
      <c r="DZ21" s="34" t="str">
        <f ca="1">+IF(OFFSET('Hygiene Data'!$F$14,0,10*ROW('Hygiene Data'!F15))="","",OFFSET('Hygiene Data'!$F$14,0,10*ROW('Hygiene Data'!F15)))</f>
        <v/>
      </c>
      <c r="EA21" s="34" t="str">
        <f ca="1">+IF(OFFSET('Hygiene Data'!$G$12,0,10*ROW('Hygiene Data'!G15))="","",OFFSET('Hygiene Data'!$G$12,0,10*ROW('Hygiene Data'!G15)))</f>
        <v/>
      </c>
      <c r="EB21" s="34" t="str">
        <f ca="1">+IF(OFFSET('Hygiene Data'!$G$13,0,10*ROW('Hygiene Data'!G15))="","",OFFSET('Hygiene Data'!$G$13,0,10*ROW('Hygiene Data'!G15)))</f>
        <v/>
      </c>
      <c r="EC21" s="34" t="str">
        <f ca="1">+IF(OFFSET('Hygiene Data'!$G$14,0,10*ROW('Hygiene Data'!G15))="","",OFFSET('Hygiene Data'!$G$14,0,10*ROW('Hygiene Data'!G15)))</f>
        <v/>
      </c>
      <c r="ED21" s="34" t="str">
        <f ca="1">+IF(OFFSET('Hygiene Data'!$H$12,0,10*ROW('Hygiene Data'!H15))="","",OFFSET('Hygiene Data'!$H$12,0,10*ROW('Hygiene Data'!H15)))</f>
        <v/>
      </c>
      <c r="EE21" s="34" t="str">
        <f ca="1">+IF(OFFSET('Hygiene Data'!$H$13,0,10*ROW('Hygiene Data'!H15))="","",OFFSET('Hygiene Data'!$H$13,0,10*ROW('Hygiene Data'!H15)))</f>
        <v/>
      </c>
      <c r="EF21" s="34" t="str">
        <f ca="1">+IF(OFFSET('Hygiene Data'!$H$14,0,10*ROW('Hygiene Data'!H15))="","",OFFSET('Hygiene Data'!$H$14,0,10*ROW('Hygiene Data'!H15)))</f>
        <v/>
      </c>
    </row>
    <row r="22" spans="1:136" x14ac:dyDescent="0.2">
      <c r="A22" s="50" t="str">
        <f ca="1">+IF(OFFSET('Water Data'!$B$1,0,10*ROW('Water Data'!B16))="","",OFFSET('Water Data'!$B$1,0,10*ROW('Water Data'!B16)))</f>
        <v>EMIS13</v>
      </c>
      <c r="B22" s="50" t="str">
        <f ca="1">+IF(OFFSET('Water Data'!$A$3,0,10*ROW('Water Data'!A16))="","",OFFSET('Water Data'!$A$3,0,10*ROW('Water Data'!A16)))</f>
        <v>EMIS</v>
      </c>
      <c r="C22" s="50">
        <f ca="1">+IF(OFFSET('Water Data'!$C$3,0,10*ROW('Water Data'!C16))="","",OFFSET('Water Data'!$C$3,0,10*ROW('Water Data'!C16)))</f>
        <v>2013</v>
      </c>
      <c r="D22" s="133">
        <f ca="1">+IF(AND(ISNUMBER(OFFSET('Water Data'!$C$5,0,10*ROW('Water Data'!C16))),BS22="Yes"),100-OFFSET('Water Data'!$C$5,0,10*ROW('Water Data'!C16)),IF(AND(ISNUMBER(OFFSET('Water Data'!$C$5,0,10*ROW('Water Data'!C16))),BS22="No",ISNUMBER(OFFSET('Water Data'!$C$5,0,10*ROW('Water Data'!C16)))),CONCATENATE("[",ROUND(100-OFFSET('Water Data'!$C$5,0,10*ROW('Water Data'!C16)),0),"]"),IF(AND(ISNUMBER(OFFSET('Water Data'!$C$5,0,10*ROW('Water Data'!C16))),BS22="",ISNUMBER(OFFSET('Water Data'!$C$5,0,10*ROW('Water Data'!C16)))),100-OFFSET('Water Data'!$C$5,0,10*ROW('Water Data'!C16)),NA())))</f>
        <v>43.2</v>
      </c>
      <c r="E22" s="133">
        <f ca="1">+IF(AND(ISNUMBER(OFFSET('Water Data'!$C$7,0,10*ROW('Water Data'!D16))),BT22="Yes"),OFFSET('Water Data'!$C$7,0,10*ROW('Water Data'!C16)),IF(AND(ISNUMBER(OFFSET('Water Data'!$C$7,0,10*ROW('Water Data'!C16))),BT22="No",ISNUMBER(OFFSET('Water Data'!$C$7,0,10*ROW('Water Data'!C16)))),CONCATENATE("[",ROUND(OFFSET('Water Data'!$C$7,0,10*ROW('Water Data'!C16)),0),"]"),IF(AND(ISNUMBER(OFFSET('Water Data'!$C$7,0,10*ROW('Water Data'!C16))),BT22="",ISNUMBER(OFFSET('Water Data'!$C$7,0,10*ROW('Water Data'!C16)))),OFFSET('Water Data'!$C$7,0,10*ROW('Water Data'!C16)),NA())))</f>
        <v>21.85</v>
      </c>
      <c r="F22" s="133" t="e">
        <f ca="1">+IF(AND(ISNUMBER(OFFSET('Water Data'!$C$10,0,10*ROW('Water Data'!C16))),BU22="Yes"),OFFSET('Water Data'!$C$10,0,10*ROW('Water Data'!C16)),IF(AND(ISNUMBER(OFFSET('Water Data'!$C$10,0,10*ROW('Water Data'!C16))),BU22="No",ISNUMBER(OFFSET('Water Data'!$C$10,0,10*ROW('Water Data'!C16)))),CONCATENATE("[",ROUND(OFFSET('Water Data'!$C$10,0,10*ROW('Water Data'!C16)),0),"]"),IF(AND(ISNUMBER(OFFSET('Water Data'!$C$10,0,10*ROW('Water Data'!C16))),BU22="",ISNUMBER(OFFSET('Water Data'!$C$10,0,10*ROW('Water Data'!C16)))),OFFSET('Water Data'!$C$10,0,10*ROW('Water Data'!C16)),NA())))</f>
        <v>#N/A</v>
      </c>
      <c r="G22" s="133" t="e">
        <f ca="1">+IF(AND(ISNUMBER(OFFSET('Water Data'!$D$5,0,10*ROW('Water Data'!D16))),BV22="Yes"),100-OFFSET('Water Data'!$D$5,0,10*ROW('Water Data'!D16)),IF(AND(ISNUMBER(OFFSET('Water Data'!$D$5,0,10*ROW('Water Data'!D16))),BV22="No",ISNUMBER(OFFSET('Water Data'!$D$5,0,10*ROW('Water Data'!D16)))),CONCATENATE("[",ROUND(100-OFFSET('Water Data'!$D$5,0,10*ROW('Water Data'!D16)),0),"]"),IF(AND(ISNUMBER(OFFSET('Water Data'!$D$5,0,10*ROW('Water Data'!D16))),BV22="",ISNUMBER(OFFSET('Water Data'!$D$5,0,10*ROW('Water Data'!D16)))),100-OFFSET('Water Data'!$D$5,0,10*ROW('Water Data'!D16)),NA())))</f>
        <v>#N/A</v>
      </c>
      <c r="H22" s="133" t="e">
        <f ca="1">+IF(AND(ISNUMBER(OFFSET('Water Data'!$D$7,0,10*ROW('Water Data'!D16))),BW22="Yes"),OFFSET('Water Data'!$D$7,0,10*ROW('Water Data'!D16)),IF(AND(ISNUMBER(OFFSET('Water Data'!$D$7,0,10*ROW('Water Data'!D16))),BW22="No",ISNUMBER(OFFSET('Water Data'!$D$7,0,10*ROW('Water Data'!D16)))),CONCATENATE("[",ROUND(OFFSET('Water Data'!$C$7,0,10*ROW('Water Data'!D16)),0),"]"),IF(AND(ISNUMBER(OFFSET('Water Data'!$D$7,0,10*ROW('Water Data'!D16))),BW22="",ISNUMBER(OFFSET('Water Data'!$D$7,0,10*ROW('Water Data'!D16)))),OFFSET('Water Data'!$D$7,0,10*ROW('Water Data'!D16)),NA())))</f>
        <v>#N/A</v>
      </c>
      <c r="I22" s="133" t="e">
        <f ca="1">+IF(AND(ISNUMBER(OFFSET('Water Data'!$D$10,0,10*ROW('Water Data'!D16))),BX22="Yes"),OFFSET('Water Data'!$D$10,0,10*ROW('Water Data'!D16)),IF(AND(ISNUMBER(OFFSET('Water Data'!$D$10,0,10*ROW('Water Data'!D16))),BX22="No",ISNUMBER(OFFSET('Water Data'!$D$10,0,10*ROW('Water Data'!D16)))),CONCATENATE("[",ROUND(OFFSET('Water Data'!$D$10,0,10*ROW('Water Data'!D16)),0),"]"),IF(AND(ISNUMBER(OFFSET('Water Data'!$D$10,0,10*ROW('Water Data'!D16))),BX22="",ISNUMBER(OFFSET('Water Data'!$D$10,0,10*ROW('Water Data'!D16)))),OFFSET('Water Data'!$D$10,0,10*ROW('Water Data'!D16)),NA())))</f>
        <v>#N/A</v>
      </c>
      <c r="J22" s="133" t="e">
        <f ca="1">+IF(AND(ISNUMBER(OFFSET('Water Data'!$E$5,0,10*ROW('Water Data'!E16))),BY22="Yes"),100-OFFSET('Water Data'!$E$5,0,10*ROW('Water Data'!E16)),IF(AND(ISNUMBER(OFFSET('Water Data'!$E$5,0,10*ROW('Water Data'!E16))),BY22="No",ISNUMBER(OFFSET('Water Data'!$E$5,0,10*ROW('Water Data'!E16)))),CONCATENATE("[",ROUND(100-OFFSET('Water Data'!$E$5,0,10*ROW('Water Data'!E16)),0),"]"),IF(AND(ISNUMBER(OFFSET('Water Data'!$E$5,0,10*ROW('Water Data'!E16))),BY22="",ISNUMBER(OFFSET('Water Data'!$E$5,0,10*ROW('Water Data'!E16)))),100-OFFSET('Water Data'!$E$5,0,10*ROW('Water Data'!E16)),NA())))</f>
        <v>#N/A</v>
      </c>
      <c r="K22" s="133" t="e">
        <f ca="1">+IF(AND(ISNUMBER(OFFSET('Water Data'!$E$7,0,10*ROW('Water Data'!E16))),BZ22="Yes"),OFFSET('Water Data'!$E$7,0,10*ROW('Water Data'!E16)),IF(AND(ISNUMBER(OFFSET('Water Data'!$E$7,0,10*ROW('Water Data'!E16))),BZ22="No",ISNUMBER(OFFSET('Water Data'!$E$7,0,10*ROW('Water Data'!E16)))),CONCATENATE("[",ROUND(OFFSET('Water Data'!$E$7,0,10*ROW('Water Data'!E16)),0),"]"),IF(AND(ISNUMBER(OFFSET('Water Data'!$E$7,0,10*ROW('Water Data'!E16))),BZ22="",ISNUMBER(OFFSET('Water Data'!$E$7,0,10*ROW('Water Data'!E16)))),OFFSET('Water Data'!$E$7,0,10*ROW('Water Data'!E16)),NA())))</f>
        <v>#N/A</v>
      </c>
      <c r="L22" s="133" t="e">
        <f ca="1">+IF(AND(ISNUMBER(OFFSET('Water Data'!$E$10,0,10*ROW('Water Data'!E16))),CA22="Yes"),OFFSET('Water Data'!$E$10,0,10*ROW('Water Data'!E16)),IF(AND(ISNUMBER(OFFSET('Water Data'!$E$10,0,10*ROW('Water Data'!E16))),CA22="No",ISNUMBER(OFFSET('Water Data'!$E$10,0,10*ROW('Water Data'!E16)))),CONCATENATE("[",ROUND(OFFSET('Water Data'!$E$10,0,10*ROW('Water Data'!E16)),0),"]"),IF(AND(ISNUMBER(OFFSET('Water Data'!$E$10,0,10*ROW('Water Data'!E16))),CA22="",ISNUMBER(OFFSET('Water Data'!$E$10,0,10*ROW('Water Data'!E16)))),OFFSET('Water Data'!$E$10,0,10*ROW('Water Data'!E16)),NA())))</f>
        <v>#N/A</v>
      </c>
      <c r="M22" s="133" t="e">
        <f ca="1">+IF(AND(ISNUMBER(OFFSET('Water Data'!$F$5,0,10*ROW('Water Data'!F16))),CB22="Yes"),100-OFFSET('Water Data'!$F$5,0,10*ROW('Water Data'!F16)),IF(AND(ISNUMBER(OFFSET('Water Data'!$F$5,0,10*ROW('Water Data'!F16))),CB22="No",ISNUMBER(OFFSET('Water Data'!$F$5,0,10*ROW('Water Data'!F16)))),CONCATENATE("[",ROUND(100-OFFSET('Water Data'!$F$5,0,10*ROW('Water Data'!F16)),0),"]"),IF(AND(ISNUMBER(OFFSET('Water Data'!$F$5,0,10*ROW('Water Data'!F16))),CB22="",ISNUMBER(OFFSET('Water Data'!$F$5,0,10*ROW('Water Data'!F16)))),100-OFFSET('Water Data'!$F$5,0,10*ROW('Water Data'!F16)),NA())))</f>
        <v>#N/A</v>
      </c>
      <c r="N22" s="133" t="e">
        <f ca="1">+IF(AND(ISNUMBER(OFFSET('Water Data'!$F$7,0,10*ROW('Water Data'!F16))),CC22="Yes"),OFFSET('Water Data'!$F$7,0,10*ROW('Water Data'!F16)),IF(AND(ISNUMBER(OFFSET('Water Data'!$F$7,0,10*ROW('Water Data'!F16))),CC22="No",ISNUMBER(OFFSET('Water Data'!$F$7,0,10*ROW('Water Data'!F16)))),CONCATENATE("[",ROUND(OFFSET('Water Data'!$F$7,0,10*ROW('Water Data'!F16)),0),"]"),IF(AND(ISNUMBER(OFFSET('Water Data'!$F$7,0,10*ROW('Water Data'!F16))),CC22="",ISNUMBER(OFFSET('Water Data'!$F$7,0,10*ROW('Water Data'!F16)))),OFFSET('Water Data'!$F$7,0,10*ROW('Water Data'!F16)),NA())))</f>
        <v>#N/A</v>
      </c>
      <c r="O22" s="133" t="e">
        <f ca="1">+IF(AND(ISNUMBER(OFFSET('Water Data'!$F$10,0,10*ROW('Water Data'!F16))),CD22="Yes"),OFFSET('Water Data'!$F$10,0,10*ROW('Water Data'!F16)),IF(AND(ISNUMBER(OFFSET('Water Data'!$F$10,0,10*ROW('Water Data'!F16))),CD22="No",ISNUMBER(OFFSET('Water Data'!$F$10,0,10*ROW('Water Data'!F16)))),CONCATENATE("[",ROUND(OFFSET('Water Data'!$F$10,0,10*ROW('Water Data'!F16)),0),"]"),IF(AND(ISNUMBER(OFFSET('Water Data'!$F$10,0,10*ROW('Water Data'!F16))),CD22="",ISNUMBER(OFFSET('Water Data'!$F$10,0,10*ROW('Water Data'!F16)))),OFFSET('Water Data'!$F$10,0,10*ROW('Water Data'!F16)),NA())))</f>
        <v>#N/A</v>
      </c>
      <c r="P22" s="133">
        <f ca="1">+IF(AND(ISNUMBER(OFFSET('Water Data'!$G$5,0,10*ROW('Water Data'!G16))),CE22="Yes"),100-OFFSET('Water Data'!$G$5,0,10*ROW('Water Data'!G16)),IF(AND(ISNUMBER(OFFSET('Water Data'!$G$5,0,10*ROW('Water Data'!G16))),CE22="No",ISNUMBER(OFFSET('Water Data'!$G$5,0,10*ROW('Water Data'!G16)))),CONCATENATE("[",ROUND(100-OFFSET('Water Data'!$G$5,0,10*ROW('Water Data'!G16)),0),"]"),IF(AND(ISNUMBER(OFFSET('Water Data'!$G$5,0,10*ROW('Water Data'!G16))),CE22="",ISNUMBER(OFFSET('Water Data'!$G$5,0,10*ROW('Water Data'!G16)))),100-OFFSET('Water Data'!$G$5,0,10*ROW('Water Data'!G16)),NA())))</f>
        <v>40.700000000000003</v>
      </c>
      <c r="Q22" s="133">
        <f ca="1">+IF(AND(ISNUMBER(OFFSET('Water Data'!$G$7,0,10*ROW('Water Data'!G16))),CF22="Yes"),OFFSET('Water Data'!$G$7,0,10*ROW('Water Data'!G16)),IF(AND(ISNUMBER(OFFSET('Water Data'!$G$7,0,10*ROW('Water Data'!G16))),CF22="No",ISNUMBER(OFFSET('Water Data'!$G$7,0,10*ROW('Water Data'!G16)))),CONCATENATE("[",ROUND(OFFSET('Water Data'!$G$7,0,10*ROW('Water Data'!G16)),0),"]"),IF(AND(ISNUMBER(OFFSET('Water Data'!$G$7,0,10*ROW('Water Data'!G16))),CF22="",ISNUMBER(OFFSET('Water Data'!$G$7,0,10*ROW('Water Data'!G16)))),OFFSET('Water Data'!$G$7,0,10*ROW('Water Data'!G16)),NA())))</f>
        <v>19.600000000000001</v>
      </c>
      <c r="R22" s="133" t="e">
        <f ca="1">+IF(AND(ISNUMBER(OFFSET('Water Data'!$G$10,0,10*ROW('Water Data'!G16))),CG22="Yes"),OFFSET('Water Data'!$G$10,0,10*ROW('Water Data'!G16)),IF(AND(ISNUMBER(OFFSET('Water Data'!$G$10,0,10*ROW('Water Data'!G16))),CG22="No",ISNUMBER(OFFSET('Water Data'!$G$10,0,10*ROW('Water Data'!G16)))),CONCATENATE("[",ROUND(OFFSET('Water Data'!$G$10,0,10*ROW('Water Data'!G16)),0),"]"),IF(AND(ISNUMBER(OFFSET('Water Data'!$G$10,0,10*ROW('Water Data'!G16))),CG22="",ISNUMBER(OFFSET('Water Data'!$G$10,0,10*ROW('Water Data'!G16)))),OFFSET('Water Data'!$G$10,0,10*ROW('Water Data'!G16)),NA())))</f>
        <v>#N/A</v>
      </c>
      <c r="S22" s="133">
        <f ca="1">+IF(AND(ISNUMBER(OFFSET('Water Data'!$H$5,0,10*ROW('Water Data'!H16))),CH22="Yes"),100-OFFSET('Water Data'!$H$5,0,10*ROW('Water Data'!H16)),IF(AND(ISNUMBER(OFFSET('Water Data'!$H$5,0,10*ROW('Water Data'!H16))),CH22="No",ISNUMBER(OFFSET('Water Data'!$H$5,0,10*ROW('Water Data'!H16)))),CONCATENATE("[",ROUND(100-OFFSET('Water Data'!$H$5,0,10*ROW('Water Data'!H16)),0),"]"),IF(AND(ISNUMBER(OFFSET('Water Data'!$H$5,0,10*ROW('Water Data'!H16))),CH22="",ISNUMBER(OFFSET('Water Data'!$H$5,0,10*ROW('Water Data'!H16)))),100-OFFSET('Water Data'!$H$5,0,10*ROW('Water Data'!H16)),NA())))</f>
        <v>83.8</v>
      </c>
      <c r="T22" s="133">
        <f ca="1">+IF(AND(ISNUMBER(OFFSET('Water Data'!$H$7,0,10*ROW('Water Data'!H16))),CI22="Yes"),OFFSET('Water Data'!$H$7,0,10*ROW('Water Data'!H16)),IF(AND(ISNUMBER(OFFSET('Water Data'!$H$7,0,10*ROW('Water Data'!H16))),CI22="No",ISNUMBER(OFFSET('Water Data'!$H$7,0,10*ROW('Water Data'!H16)))),CONCATENATE("[",ROUND(OFFSET('Water Data'!$H$7,0,10*ROW('Water Data'!H16)),0),"]"),IF(AND(ISNUMBER(OFFSET('Water Data'!$H$7,0,10*ROW('Water Data'!H16))),CI22="",ISNUMBER(OFFSET('Water Data'!$H$7,0,10*ROW('Water Data'!H16)))),OFFSET('Water Data'!$H$7,0,10*ROW('Water Data'!H16)),NA())))</f>
        <v>56.6</v>
      </c>
      <c r="U22" s="133" t="e">
        <f ca="1">+IF(AND(ISNUMBER(OFFSET('Water Data'!$H$10,0,10*ROW('Water Data'!H16))),CJ22="Yes"),OFFSET('Water Data'!$H$10,0,10*ROW('Water Data'!H16)),IF(AND(ISNUMBER(OFFSET('Water Data'!$H$10,0,10*ROW('Water Data'!H16))),CJ22="No",ISNUMBER(OFFSET('Water Data'!$H$10,0,10*ROW('Water Data'!H16)))),CONCATENATE("[",ROUND(OFFSET('Water Data'!$H$10,0,10*ROW('Water Data'!H16)),0),"]"),IF(AND(ISNUMBER(OFFSET('Water Data'!$H$10,0,10*ROW('Water Data'!H16))),CJ22="",ISNUMBER(OFFSET('Water Data'!$H$10,0,10*ROW('Water Data'!H16)))),OFFSET('Water Data'!$H$10,0,10*ROW('Water Data'!H16)),NA())))</f>
        <v>#N/A</v>
      </c>
      <c r="V22" s="134">
        <f ca="1">+IF(AND(ISNUMBER(OFFSET('Sanitation Data'!$C$5,0,10*ROW('Sanitation Data'!C16))),CK22="Yes"),100-OFFSET('Sanitation Data'!$C$5,0,10*ROW('Sanitation Data'!C16)),IF(AND(ISNUMBER(OFFSET('Sanitation Data'!$C$5,0,10*ROW('Sanitation Data'!C16))),CK22="No",ISNUMBER(OFFSET('Sanitation Data'!$C$5,0,10*ROW('Sanitation Data'!C16)))),CONCATENATE("[",ROUND(100-OFFSET('Sanitation Data'!$C$5,0,10*ROW('Sanitation Data'!C16)),0),"]"),IF(AND(ISNUMBER(OFFSET('Sanitation Data'!$C$5,0,10*ROW('Sanitation Data'!C16))),CK22="",ISNUMBER(OFFSET('Sanitation Data'!$C$5,0,10*ROW('Sanitation Data'!C16)))),100-OFFSET('Sanitation Data'!$C$5,0,10*ROW('Sanitation Data'!C16)),NA())))</f>
        <v>92.5</v>
      </c>
      <c r="W22" s="134" t="e">
        <f ca="1">+IF(AND(ISNUMBER(OFFSET('Sanitation Data'!$C$7,0,10*ROW('Sanitation Data'!C16))),CL22="Yes"),OFFSET('Sanitation Data'!$C$7,0,10*ROW('Sanitation Data'!C16)),IF(AND(ISNUMBER(OFFSET('Sanitation Data'!$C$7,0,10*ROW('Sanitation Data'!C16))),CL22="No",ISNUMBER(OFFSET('Sanitation Data'!$C$7,0,10*ROW('Sanitation Data'!C16)))),CONCATENATE("[",ROUND(OFFSET('Sanitation Data'!$C$7,0,10*ROW('Sanitation Data'!C16)),0),"]"),IF(AND(ISNUMBER(OFFSET('Sanitation Data'!$C$7,0,10*ROW('Sanitation Data'!C16))),CL22="",ISNUMBER(OFFSET('Sanitation Data'!$C$7,0,10*ROW('Sanitation Data'!C16)))),OFFSET('Sanitation Data'!$C$7,0,10*ROW('Sanitation Data'!C16)),NA())))</f>
        <v>#N/A</v>
      </c>
      <c r="X22" s="134" t="e">
        <f ca="1">+IF(AND(ISNUMBER(OFFSET('Sanitation Data'!$C$11,0,10*ROW('Sanitation Data'!C16))),CM22="Yes"),OFFSET('Sanitation Data'!$C$11,0,10*ROW('Sanitation Data'!C16)),IF(AND(ISNUMBER(OFFSET('Sanitation Data'!$C$11,0,10*ROW('Sanitation Data'!C16))),CM22="No",ISNUMBER(OFFSET('Sanitation Data'!$C$11,0,10*ROW('Sanitation Data'!C16)))),CONCATENATE("[",ROUND(OFFSET('Sanitation Data'!$C$11,0,10*ROW('Sanitation Data'!C16)),0),"]"),IF(AND(ISNUMBER(OFFSET('Sanitation Data'!$C$11,0,10*ROW('Sanitation Data'!C16))),CM22="",ISNUMBER(OFFSET('Sanitation Data'!$C$11,0,10*ROW('Sanitation Data'!C16)))),OFFSET('Sanitation Data'!$C$11,0,10*ROW('Sanitation Data'!C16)),NA())))</f>
        <v>#N/A</v>
      </c>
      <c r="Y22" s="134" t="e">
        <f ca="1">+IF(AND(ISNUMBER(OFFSET('Sanitation Data'!$C$12,0,10*ROW('Sanitation Data'!C16))),CN22="Yes"),OFFSET('Sanitation Data'!$C$12,0,10*ROW('Sanitation Data'!C16)),IF(AND(ISNUMBER(OFFSET('Sanitation Data'!$C$12,0,10*ROW('Sanitation Data'!C16))),CN22="No",ISNUMBER(OFFSET('Sanitation Data'!$C$12,0,10*ROW('Sanitation Data'!C16)))),CONCATENATE("[",ROUND(OFFSET('Sanitation Data'!$C$12,0,10*ROW('Sanitation Data'!C16)),0),"]"),IF(AND(ISNUMBER(OFFSET('Sanitation Data'!$C$12,0,10*ROW('Sanitation Data'!C16))),CN22="",ISNUMBER(OFFSET('Sanitation Data'!$C$12,0,10*ROW('Sanitation Data'!C16)))),OFFSET('Sanitation Data'!$C$12,0,10*ROW('Sanitation Data'!C16)),NA())))</f>
        <v>#N/A</v>
      </c>
      <c r="Z22" s="134" t="e">
        <f ca="1">+IF(AND(ISNUMBER(OFFSET('Sanitation Data'!$C$13,0,10*ROW('Sanitation Data'!C16))),CO22="Yes"),OFFSET('Sanitation Data'!$C$13,0,10*ROW('Sanitation Data'!C16)),IF(AND(ISNUMBER(OFFSET('Sanitation Data'!$C$13,0,10*ROW('Sanitation Data'!C16))),CO22="No",ISNUMBER(OFFSET('Sanitation Data'!$C$13,0,10*ROW('Sanitation Data'!C16)))),CONCATENATE("[",ROUND(OFFSET('Sanitation Data'!$C$13,0,10*ROW('Sanitation Data'!C16)),0),"]"),IF(AND(ISNUMBER(OFFSET('Sanitation Data'!$C$13,0,10*ROW('Sanitation Data'!C16))),CO22="",ISNUMBER(OFFSET('Sanitation Data'!$C$13,0,10*ROW('Sanitation Data'!C16)))),OFFSET('Sanitation Data'!$C$13,0,10*ROW('Sanitation Data'!C16)),NA())))</f>
        <v>#N/A</v>
      </c>
      <c r="AA22" s="134" t="e">
        <f ca="1">+IF(AND(ISNUMBER(OFFSET('Sanitation Data'!$D$5,0,10*ROW('Sanitation Data'!D16))),CP22="Yes"),100-OFFSET('Sanitation Data'!$D$5,0,10*ROW('Sanitation Data'!D16)),IF(AND(ISNUMBER(OFFSET('Sanitation Data'!$D$5,0,10*ROW('Sanitation Data'!D16))),CP22="No",ISNUMBER(OFFSET('Sanitation Data'!$D$5,0,10*ROW('Sanitation Data'!D16)))),CONCATENATE("[",ROUND(100-OFFSET('Sanitation Data'!$D$5,0,10*ROW('Sanitation Data'!D16)),0),"]"),IF(AND(ISNUMBER(OFFSET('Sanitation Data'!$D$5,0,10*ROW('Sanitation Data'!D16))),CP22="",ISNUMBER(OFFSET('Sanitation Data'!$D$5,0,10*ROW('Sanitation Data'!D16)))),100-OFFSET('Sanitation Data'!$D$5,0,10*ROW('Sanitation Data'!D16)),NA())))</f>
        <v>#N/A</v>
      </c>
      <c r="AB22" s="134" t="e">
        <f ca="1">+IF(AND(ISNUMBER(OFFSET('Sanitation Data'!$D$7,0,10*ROW('Sanitation Data'!D16))),CQ22="Yes"),OFFSET('Sanitation Data'!$D$7,0,10*ROW('Sanitation Data'!G16)),IF(AND(ISNUMBER(OFFSET('Sanitation Data'!$D$7,0,10*ROW('Sanitation Data'!D16))),CQ22="No",ISNUMBER(OFFSET('Sanitation Data'!$D$7,0,10*ROW('Sanitation Data'!D16)))),CONCATENATE("[",ROUND(OFFSET('Sanitation Data'!$D$7,0,10*ROW('Sanitation Data'!D16)),0),"]"),IF(AND(ISNUMBER(OFFSET('Sanitation Data'!$D$7,0,10*ROW('Sanitation Data'!D16))),CQ22="",ISNUMBER(OFFSET('Sanitation Data'!$D$7,0,10*ROW('Sanitation Data'!D16)))),OFFSET('Sanitation Data'!$D$7,0,10*ROW('Sanitation Data'!D16)),NA())))</f>
        <v>#N/A</v>
      </c>
      <c r="AC22" s="134" t="e">
        <f ca="1">+IF(AND(ISNUMBER(OFFSET('Sanitation Data'!$D$11,0,10*ROW('Sanitation Data'!D16))),CR22="Yes"),OFFSET('Sanitation Data'!$D$11,0,10*ROW('Sanitation Data'!D16)),IF(AND(ISNUMBER(OFFSET('Sanitation Data'!$D$11,0,10*ROW('Sanitation Data'!D16))),CR22="No",ISNUMBER(OFFSET('Sanitation Data'!$D$11,0,10*ROW('Sanitation Data'!D16)))),CONCATENATE("[",ROUND(OFFSET('Sanitation Data'!$D$11,0,10*ROW('Sanitation Data'!D16)),0),"]"),IF(AND(ISNUMBER(OFFSET('Sanitation Data'!$D$11,0,10*ROW('Sanitation Data'!D16))),CR22="",ISNUMBER(OFFSET('Sanitation Data'!$D$11,0,10*ROW('Sanitation Data'!D16)))),OFFSET('Sanitation Data'!$D$11,0,10*ROW('Sanitation Data'!D16)),NA())))</f>
        <v>#N/A</v>
      </c>
      <c r="AD22" s="134" t="e">
        <f ca="1">+IF(AND(ISNUMBER(OFFSET('Sanitation Data'!$D$12,0,10*ROW('Sanitation Data'!D16))),CS22="Yes"),OFFSET('Sanitation Data'!$D$12,0,10*ROW('Sanitation Data'!D16)),IF(AND(ISNUMBER(OFFSET('Sanitation Data'!$D$12,0,10*ROW('Sanitation Data'!D16))),CS22="No",ISNUMBER(OFFSET('Sanitation Data'!$D$12,0,10*ROW('Sanitation Data'!D16)))),CONCATENATE("[",ROUND(OFFSET('Sanitation Data'!$D$12,0,10*ROW('Sanitation Data'!D16)),0),"]"),IF(AND(ISNUMBER(OFFSET('Sanitation Data'!$D$12,0,10*ROW('Sanitation Data'!D16))),CS22="",ISNUMBER(OFFSET('Sanitation Data'!$D$12,0,10*ROW('Sanitation Data'!D16)))),OFFSET('Sanitation Data'!$D$12,0,10*ROW('Sanitation Data'!D16)),NA())))</f>
        <v>#N/A</v>
      </c>
      <c r="AE22" s="134" t="e">
        <f ca="1">+IF(AND(ISNUMBER(OFFSET('Sanitation Data'!$D$13,0,10*ROW('Sanitation Data'!D16))),CT22="Yes"),OFFSET('Sanitation Data'!$D$13,0,10*ROW('Sanitation Data'!D16)),IF(AND(ISNUMBER(OFFSET('Sanitation Data'!$D$13,0,10*ROW('Sanitation Data'!D16))),CT22="No",ISNUMBER(OFFSET('Sanitation Data'!$D$13,0,10*ROW('Sanitation Data'!D16)))),CONCATENATE("[",ROUND(OFFSET('Sanitation Data'!$D$13,0,10*ROW('Sanitation Data'!D16)),0),"]"),IF(AND(ISNUMBER(OFFSET('Sanitation Data'!$D$13,0,10*ROW('Sanitation Data'!D16))),CT22="",ISNUMBER(OFFSET('Sanitation Data'!$D$13,0,10*ROW('Sanitation Data'!D16)))),OFFSET('Sanitation Data'!$D$13,0,10*ROW('Sanitation Data'!D16)),NA())))</f>
        <v>#N/A</v>
      </c>
      <c r="AF22" s="134" t="e">
        <f ca="1">+IF(AND(ISNUMBER(OFFSET('Sanitation Data'!$E$5,0,10*ROW('Sanitation Data'!E16))),CU22="Yes"),100-OFFSET('Sanitation Data'!$E$5,0,10*ROW('Sanitation Data'!E16)),IF(AND(ISNUMBER(OFFSET('Sanitation Data'!$E$5,0,10*ROW('Sanitation Data'!E16))),CU22="No",ISNUMBER(OFFSET('Sanitation Data'!$E$5,0,10*ROW('Sanitation Data'!E16)))),CONCATENATE("[",ROUND(100-OFFSET('Sanitation Data'!$E$5,0,10*ROW('Sanitation Data'!E16)),0),"]"),IF(AND(ISNUMBER(OFFSET('Sanitation Data'!$E$5,0,10*ROW('Sanitation Data'!E16))),CU22="",ISNUMBER(OFFSET('Sanitation Data'!$E$5,0,10*ROW('Sanitation Data'!E16)))),100-OFFSET('Sanitation Data'!$E$5,0,10*ROW('Sanitation Data'!E16)),NA())))</f>
        <v>#N/A</v>
      </c>
      <c r="AG22" s="134" t="e">
        <f ca="1">+IF(AND(ISNUMBER(OFFSET('Sanitation Data'!$E$7,0,10*ROW('Sanitation Data'!E16))),CV22="Yes"),OFFSET('Sanitation Data'!$E$7,0,10*ROW('Sanitation Data'!E16)),IF(AND(ISNUMBER(OFFSET('Sanitation Data'!$E$7,0,10*ROW('Sanitation Data'!E16))),CV22="No",ISNUMBER(OFFSET('Sanitation Data'!$E$7,0,10*ROW('Sanitation Data'!E16)))),CONCATENATE("[",ROUND(OFFSET('Sanitation Data'!$E$7,0,10*ROW('Sanitation Data'!E16)),0),"]"),IF(AND(ISNUMBER(OFFSET('Sanitation Data'!$E$7,0,10*ROW('Sanitation Data'!E16))),CV22="",ISNUMBER(OFFSET('Sanitation Data'!$E$7,0,10*ROW('Sanitation Data'!E16)))),OFFSET('Sanitation Data'!$E$7,0,10*ROW('Sanitation Data'!E16)),NA())))</f>
        <v>#N/A</v>
      </c>
      <c r="AH22" s="134" t="e">
        <f ca="1">+IF(AND(ISNUMBER(OFFSET('Sanitation Data'!$E$11,0,10*ROW('Sanitation Data'!E16))),CW22="Yes"),OFFSET('Sanitation Data'!$E$11,0,10*ROW('Sanitation Data'!E16)),IF(AND(ISNUMBER(OFFSET('Sanitation Data'!$E$11,0,10*ROW('Sanitation Data'!E16))),CW22="No",ISNUMBER(OFFSET('Sanitation Data'!$E$11,0,10*ROW('Sanitation Data'!E16)))),CONCATENATE("[",ROUND(OFFSET('Sanitation Data'!$E$11,0,10*ROW('Sanitation Data'!E16)),0),"]"),IF(AND(ISNUMBER(OFFSET('Sanitation Data'!$E$11,0,10*ROW('Sanitation Data'!E16))),CW22="",ISNUMBER(OFFSET('Sanitation Data'!$E$11,0,10*ROW('Sanitation Data'!E16)))),OFFSET('Sanitation Data'!$E$11,0,10*ROW('Sanitation Data'!E16)),NA())))</f>
        <v>#N/A</v>
      </c>
      <c r="AI22" s="134" t="e">
        <f ca="1">+IF(AND(ISNUMBER(OFFSET('Sanitation Data'!$E$12,0,10*ROW('Sanitation Data'!E16))),CX22="Yes"),OFFSET('Sanitation Data'!$E$12,0,10*ROW('Sanitation Data'!E16)),IF(AND(ISNUMBER(OFFSET('Sanitation Data'!$E$12,0,10*ROW('Sanitation Data'!E16))),CX22="No",ISNUMBER(OFFSET('Sanitation Data'!$E$12,0,10*ROW('Sanitation Data'!E16)))),CONCATENATE("[",ROUND(OFFSET('Sanitation Data'!$E$12,0,10*ROW('Sanitation Data'!E16)),0),"]"),IF(AND(ISNUMBER(OFFSET('Sanitation Data'!$E$12,0,10*ROW('Sanitation Data'!E16))),CX22="",ISNUMBER(OFFSET('Sanitation Data'!$E$12,0,10*ROW('Sanitation Data'!E16)))),OFFSET('Sanitation Data'!$E$12,0,10*ROW('Sanitation Data'!E16)),NA())))</f>
        <v>#N/A</v>
      </c>
      <c r="AJ22" s="134" t="e">
        <f ca="1">+IF(AND(ISNUMBER(OFFSET('Sanitation Data'!$E$13,0,10*ROW('Sanitation Data'!E16))),CY22="Yes"),OFFSET('Sanitation Data'!$E$13,0,10*ROW('Sanitation Data'!E16)),IF(AND(ISNUMBER(OFFSET('Sanitation Data'!$E$13,0,10*ROW('Sanitation Data'!E16))),CY22="No",ISNUMBER(OFFSET('Sanitation Data'!$E$13,0,10*ROW('Sanitation Data'!E16)))),CONCATENATE("[",ROUND(OFFSET('Sanitation Data'!$E$13,0,10*ROW('Sanitation Data'!E16)),0),"]"),IF(AND(ISNUMBER(OFFSET('Sanitation Data'!$E$13,0,10*ROW('Sanitation Data'!E16))),CY22="",ISNUMBER(OFFSET('Sanitation Data'!$E$13,0,10*ROW('Sanitation Data'!E16)))),OFFSET('Sanitation Data'!$E$13,0,10*ROW('Sanitation Data'!E16)),NA())))</f>
        <v>#N/A</v>
      </c>
      <c r="AK22" s="134" t="e">
        <f ca="1">+IF(AND(ISNUMBER(OFFSET('Sanitation Data'!$F$5,0,10*ROW('Sanitation Data'!F16))),CZ22="Yes"),100-OFFSET('Sanitation Data'!$F$5,0,10*ROW('Sanitation Data'!F16)),IF(AND(ISNUMBER(OFFSET('Sanitation Data'!$F$5,0,10*ROW('Sanitation Data'!F16))),CZ22="No",ISNUMBER(OFFSET('Sanitation Data'!$F$5,0,10*ROW('Sanitation Data'!F16)))),CONCATENATE("[",ROUND(100-OFFSET('Sanitation Data'!$F$5,0,10*ROW('Sanitation Data'!F16)),0),"]"),IF(AND(ISNUMBER(OFFSET('Sanitation Data'!$F$5,0,10*ROW('Sanitation Data'!F16))),CZ22="",ISNUMBER(OFFSET('Sanitation Data'!$F$5,0,10*ROW('Sanitation Data'!F16)))),100-OFFSET('Sanitation Data'!$F$5,0,10*ROW('Sanitation Data'!F16)),NA())))</f>
        <v>#N/A</v>
      </c>
      <c r="AL22" s="134" t="e">
        <f ca="1">+IF(AND(ISNUMBER(OFFSET('Sanitation Data'!$F$7,0,10*ROW('Sanitation Data'!F16))),DA22="Yes"),OFFSET('Sanitation Data'!$F$7,0,10*ROW('Sanitation Data'!F16)),IF(AND(ISNUMBER(OFFSET('Sanitation Data'!$F$7,0,10*ROW('Sanitation Data'!F16))),DA22="No",ISNUMBER(OFFSET('Sanitation Data'!$F$7,0,10*ROW('Sanitation Data'!F16)))),CONCATENATE("[",ROUND(OFFSET('Sanitation Data'!$F$7,0,10*ROW('Sanitation Data'!F16)),0),"]"),IF(AND(ISNUMBER(OFFSET('Sanitation Data'!$F$7,0,10*ROW('Sanitation Data'!F16))),DA22="",ISNUMBER(OFFSET('Sanitation Data'!$F$7,0,10*ROW('Sanitation Data'!F16)))),OFFSET('Sanitation Data'!$F$7,0,10*ROW('Sanitation Data'!F16)),NA())))</f>
        <v>#N/A</v>
      </c>
      <c r="AM22" s="134" t="e">
        <f ca="1">+IF(AND(ISNUMBER(OFFSET('Sanitation Data'!$F$11,0,10*ROW('Sanitation Data'!F16))),DB22="Yes"),OFFSET('Sanitation Data'!$F$11,0,10*ROW('Sanitation Data'!F16)),IF(AND(ISNUMBER(OFFSET('Sanitation Data'!$F$11,0,10*ROW('Sanitation Data'!F16))),DB22="No",ISNUMBER(OFFSET('Sanitation Data'!$F$11,0,10*ROW('Sanitation Data'!F16)))),CONCATENATE("[",ROUND(OFFSET('Sanitation Data'!$F$11,0,10*ROW('Sanitation Data'!F16)),0),"]"),IF(AND(ISNUMBER(OFFSET('Sanitation Data'!$F$11,0,10*ROW('Sanitation Data'!F16))),DB22="",ISNUMBER(OFFSET('Sanitation Data'!$F$11,0,10*ROW('Sanitation Data'!F16)))),OFFSET('Sanitation Data'!$F$11,0,10*ROW('Sanitation Data'!F16)),NA())))</f>
        <v>#N/A</v>
      </c>
      <c r="AN22" s="134" t="e">
        <f ca="1">+IF(AND(ISNUMBER(OFFSET('Sanitation Data'!$F$12,0,10*ROW('Sanitation Data'!F16))),DC22="Yes"),OFFSET('Sanitation Data'!$F$12,0,10*ROW('Sanitation Data'!F16)),IF(AND(ISNUMBER(OFFSET('Sanitation Data'!$F$12,0,10*ROW('Sanitation Data'!F16))),DC22="No",ISNUMBER(OFFSET('Sanitation Data'!$F$12,0,10*ROW('Sanitation Data'!F16)))),CONCATENATE("[",ROUND(OFFSET('Sanitation Data'!$F$12,0,10*ROW('Sanitation Data'!F16)),0),"]"),IF(AND(ISNUMBER(OFFSET('Sanitation Data'!$F$12,0,10*ROW('Sanitation Data'!F16))),DC22="",ISNUMBER(OFFSET('Sanitation Data'!$F$12,0,10*ROW('Sanitation Data'!F16)))),OFFSET('Sanitation Data'!$F$12,0,10*ROW('Sanitation Data'!F16)),NA())))</f>
        <v>#N/A</v>
      </c>
      <c r="AO22" s="134" t="e">
        <f ca="1">+IF(AND(ISNUMBER(OFFSET('Sanitation Data'!$F$13,0,10*ROW('Sanitation Data'!F16))),DD22="Yes"),OFFSET('Sanitation Data'!$F$13,0,10*ROW('Sanitation Data'!F16)),IF(AND(ISNUMBER(OFFSET('Sanitation Data'!$F$13,0,10*ROW('Sanitation Data'!F16))),DD22="No",ISNUMBER(OFFSET('Sanitation Data'!$F$13,0,10*ROW('Sanitation Data'!F16)))),CONCATENATE("[",ROUND(OFFSET('Sanitation Data'!$F$13,0,10*ROW('Sanitation Data'!F16)),0),"]"),IF(AND(ISNUMBER(OFFSET('Sanitation Data'!$F$13,0,10*ROW('Sanitation Data'!F16))),DD22="",ISNUMBER(OFFSET('Sanitation Data'!$F$13,0,10*ROW('Sanitation Data'!F16)))),OFFSET('Sanitation Data'!$F$13,0,10*ROW('Sanitation Data'!F16)),NA())))</f>
        <v>#N/A</v>
      </c>
      <c r="AP22" s="134">
        <f ca="1">+IF(AND(ISNUMBER(OFFSET('Sanitation Data'!$G$5,0,10*ROW('Sanitation Data'!G16))),DE22="Yes"),100-OFFSET('Sanitation Data'!$G$5,0,10*ROW('Sanitation Data'!G16)),IF(AND(ISNUMBER(OFFSET('Sanitation Data'!$G$5,0,10*ROW('Sanitation Data'!G16))),DE22="No",ISNUMBER(OFFSET('Sanitation Data'!$G$5,0,10*ROW('Sanitation Data'!G16)))),CONCATENATE("[",ROUND(100-OFFSET('Sanitation Data'!$G$5,0,10*ROW('Sanitation Data'!G16)),0),"]"),IF(AND(ISNUMBER(OFFSET('Sanitation Data'!$G$5,0,10*ROW('Sanitation Data'!G16))),DE22="",ISNUMBER(OFFSET('Sanitation Data'!$G$5,0,10*ROW('Sanitation Data'!G16)))),100-OFFSET('Sanitation Data'!$G$5,0,10*ROW('Sanitation Data'!G16)),NA())))</f>
        <v>92</v>
      </c>
      <c r="AQ22" s="134" t="e">
        <f ca="1">+IF(AND(ISNUMBER(OFFSET('Sanitation Data'!$G$7,0,10*ROW('Sanitation Data'!G16))),DF22="Yes"),OFFSET('Sanitation Data'!$G$7,0,10*ROW('Sanitation Data'!G16)),IF(AND(ISNUMBER(OFFSET('Sanitation Data'!$G$7,0,10*ROW('Sanitation Data'!G16))),DF22="No",ISNUMBER(OFFSET('Sanitation Data'!$G$7,0,10*ROW('Sanitation Data'!G16)))),CONCATENATE("[",ROUND(OFFSET('Sanitation Data'!$G$7,0,10*ROW('Sanitation Data'!G16)),0),"]"),IF(AND(ISNUMBER(OFFSET('Sanitation Data'!$G$7,0,10*ROW('Sanitation Data'!G16))),DF22="",ISNUMBER(OFFSET('Sanitation Data'!$G$7,0,10*ROW('Sanitation Data'!G16)))),OFFSET('Sanitation Data'!$G$7,0,10*ROW('Sanitation Data'!G16)),NA())))</f>
        <v>#N/A</v>
      </c>
      <c r="AR22" s="134" t="e">
        <f ca="1">+IF(AND(ISNUMBER(OFFSET('Sanitation Data'!$G$11,0,10*ROW('Sanitation Data'!G16))),DG22="Yes"),OFFSET('Sanitation Data'!$G$11,0,10*ROW('Sanitation Data'!G16)),IF(AND(ISNUMBER(OFFSET('Sanitation Data'!$G$11,0,10*ROW('Sanitation Data'!G16))),DG22="No",ISNUMBER(OFFSET('Sanitation Data'!$G$11,0,10*ROW('Sanitation Data'!G16)))),CONCATENATE("[",ROUND(OFFSET('Sanitation Data'!$G$11,0,10*ROW('Sanitation Data'!G16)),0),"]"),IF(AND(ISNUMBER(OFFSET('Sanitation Data'!$G$11,0,10*ROW('Sanitation Data'!G16))),DG22="",ISNUMBER(OFFSET('Sanitation Data'!$G$11,0,10*ROW('Sanitation Data'!G16)))),OFFSET('Sanitation Data'!$G$11,0,10*ROW('Sanitation Data'!G16)),NA())))</f>
        <v>#N/A</v>
      </c>
      <c r="AS22" s="134" t="e">
        <f ca="1">+IF(AND(ISNUMBER(OFFSET('Sanitation Data'!$G$12,0,10*ROW('Sanitation Data'!G16))),DH22="Yes"),OFFSET('Sanitation Data'!$G$12,0,10*ROW('Sanitation Data'!G16)),IF(AND(ISNUMBER(OFFSET('Sanitation Data'!$G$12,0,10*ROW('Sanitation Data'!G16))),DH22="No",ISNUMBER(OFFSET('Sanitation Data'!$G$12,0,10*ROW('Sanitation Data'!G16)))),CONCATENATE("[",ROUND(OFFSET('Sanitation Data'!$G$12,0,10*ROW('Sanitation Data'!G16)),0),"]"),IF(AND(ISNUMBER(OFFSET('Sanitation Data'!$G$12,0,10*ROW('Sanitation Data'!G16))),DH22="",ISNUMBER(OFFSET('Sanitation Data'!$G$12,0,10*ROW('Sanitation Data'!G16)))),OFFSET('Sanitation Data'!$G$12,0,10*ROW('Sanitation Data'!G16)),NA())))</f>
        <v>#N/A</v>
      </c>
      <c r="AT22" s="134" t="e">
        <f ca="1">+IF(AND(ISNUMBER(OFFSET('Sanitation Data'!$G$13,0,10*ROW('Sanitation Data'!G16))),DI22="Yes"),OFFSET('Sanitation Data'!$G$13,0,10*ROW('Sanitation Data'!G16)),IF(AND(ISNUMBER(OFFSET('Sanitation Data'!$G$13,0,10*ROW('Sanitation Data'!G16))),DI22="No",ISNUMBER(OFFSET('Sanitation Data'!$G$13,0,10*ROW('Sanitation Data'!G16)))),CONCATENATE("[",ROUND(OFFSET('Sanitation Data'!$G$13,0,10*ROW('Sanitation Data'!G16)),0),"]"),IF(AND(ISNUMBER(OFFSET('Sanitation Data'!$G$13,0,10*ROW('Sanitation Data'!G16))),DI22="",ISNUMBER(OFFSET('Sanitation Data'!$G$13,0,10*ROW('Sanitation Data'!G16)))),OFFSET('Sanitation Data'!$G$13,0,10*ROW('Sanitation Data'!G16)),NA())))</f>
        <v>#N/A</v>
      </c>
      <c r="AU22" s="134">
        <f ca="1">+IF(AND(ISNUMBER(OFFSET('Sanitation Data'!$H$5,0,10*ROW('Sanitation Data'!H16))),DJ22="Yes"),100-OFFSET('Sanitation Data'!$H$5,0,10*ROW('Sanitation Data'!H16)),IF(AND(ISNUMBER(OFFSET('Sanitation Data'!$H$5,0,10*ROW('Sanitation Data'!H16))),DJ22="No",ISNUMBER(OFFSET('Sanitation Data'!$H$5,0,10*ROW('Sanitation Data'!H16)))),CONCATENATE("[",ROUND(100-OFFSET('Sanitation Data'!$H$5,0,10*ROW('Sanitation Data'!H16)),0),"]"),IF(AND(ISNUMBER(OFFSET('Sanitation Data'!$H$5,0,10*ROW('Sanitation Data'!H16))),DJ22="",ISNUMBER(OFFSET('Sanitation Data'!$H$5,0,10*ROW('Sanitation Data'!H16)))),100-OFFSET('Sanitation Data'!$H$5,0,10*ROW('Sanitation Data'!H16)),NA())))</f>
        <v>100</v>
      </c>
      <c r="AV22" s="134" t="e">
        <f ca="1">+IF(AND(ISNUMBER(OFFSET('Sanitation Data'!$H$7,0,10*ROW('Sanitation Data'!H16))),DK22="Yes"),OFFSET('Sanitation Data'!$H$7,0,10*ROW('Sanitation Data'!H16)),IF(AND(ISNUMBER(OFFSET('Sanitation Data'!$H$7,0,10*ROW('Sanitation Data'!H16))),DK22="No",ISNUMBER(OFFSET('Sanitation Data'!$H$7,0,10*ROW('Sanitation Data'!H16)))),CONCATENATE("[",ROUND(OFFSET('Sanitation Data'!$H$7,0,10*ROW('Sanitation Data'!H16)),0),"]"),IF(AND(ISNUMBER(OFFSET('Sanitation Data'!$H$7,0,10*ROW('Sanitation Data'!H16))),DK22="",ISNUMBER(OFFSET('Sanitation Data'!$H$7,0,10*ROW('Sanitation Data'!H16)))),OFFSET('Sanitation Data'!$H$7,0,10*ROW('Sanitation Data'!H16)),NA())))</f>
        <v>#N/A</v>
      </c>
      <c r="AW22" s="134" t="e">
        <f ca="1">+IF(AND(ISNUMBER(OFFSET('Sanitation Data'!$H$11,0,10*ROW('Sanitation Data'!H16))),DL22="Yes"),OFFSET('Sanitation Data'!$H$11,0,10*ROW('Sanitation Data'!H16)),IF(AND(ISNUMBER(OFFSET('Sanitation Data'!$H$11,0,10*ROW('Sanitation Data'!H16))),DL22="No",ISNUMBER(OFFSET('Sanitation Data'!$H$11,0,10*ROW('Sanitation Data'!H16)))),CONCATENATE("[",ROUND(OFFSET('Sanitation Data'!$H$11,0,10*ROW('Sanitation Data'!H16)),0),"]"),IF(AND(ISNUMBER(OFFSET('Sanitation Data'!$H$11,0,10*ROW('Sanitation Data'!H16))),DL22="",ISNUMBER(OFFSET('Sanitation Data'!$H$11,0,10*ROW('Sanitation Data'!H16)))),OFFSET('Sanitation Data'!$H$11,0,10*ROW('Sanitation Data'!H16)),NA())))</f>
        <v>#N/A</v>
      </c>
      <c r="AX22" s="134" t="e">
        <f ca="1">+IF(AND(ISNUMBER(OFFSET('Sanitation Data'!$H$12,0,10*ROW('Sanitation Data'!H16))),DM22="Yes"),OFFSET('Sanitation Data'!$H$12,0,10*ROW('Sanitation Data'!H16)),IF(AND(ISNUMBER(OFFSET('Sanitation Data'!$H$12,0,10*ROW('Sanitation Data'!H16))),DM22="No",ISNUMBER(OFFSET('Sanitation Data'!$H$12,0,10*ROW('Sanitation Data'!H16)))),CONCATENATE("[",ROUND(OFFSET('Sanitation Data'!$H$12,0,10*ROW('Sanitation Data'!H16)),0),"]"),IF(AND(ISNUMBER(OFFSET('Sanitation Data'!$H$12,0,10*ROW('Sanitation Data'!H16))),DM22="",ISNUMBER(OFFSET('Sanitation Data'!$H$12,0,10*ROW('Sanitation Data'!H16)))),OFFSET('Sanitation Data'!$H$12,0,10*ROW('Sanitation Data'!H16)),NA())))</f>
        <v>#N/A</v>
      </c>
      <c r="AY22" s="134" t="e">
        <f ca="1">+IF(AND(ISNUMBER(OFFSET('Sanitation Data'!$H$13,0,10*ROW('Sanitation Data'!H16))),DN22="Yes"),OFFSET('Sanitation Data'!$H$13,0,10*ROW('Sanitation Data'!H16)),IF(AND(ISNUMBER(OFFSET('Sanitation Data'!$H$13,0,10*ROW('Sanitation Data'!H16))),DN22="No",ISNUMBER(OFFSET('Sanitation Data'!$H$13,0,10*ROW('Sanitation Data'!H16)))),CONCATENATE("[",ROUND(OFFSET('Sanitation Data'!$H$13,0,10*ROW('Sanitation Data'!H16)),0),"]"),IF(AND(ISNUMBER(OFFSET('Sanitation Data'!$H$13,0,10*ROW('Sanitation Data'!H16))),DN22="",ISNUMBER(OFFSET('Sanitation Data'!$H$13,0,10*ROW('Sanitation Data'!H16)))),OFFSET('Sanitation Data'!$H$13,0,10*ROW('Sanitation Data'!H16)),NA())))</f>
        <v>#N/A</v>
      </c>
      <c r="AZ22" s="135" t="e">
        <f ca="1">+IF(AND(ISNUMBER(OFFSET('Hygiene Data'!$C$6,0,10*ROW('Hygiene Data'!C16))),DO22="Yes"),OFFSET('Hygiene Data'!$C$6,0,10*ROW('Hygiene Data'!C16)),IF(AND(ISNUMBER(OFFSET('Hygiene Data'!$C$6,0,10*ROW('Hygiene Data'!C16))),DO22="No",ISNUMBER(OFFSET('Hygiene Data'!$C$6,0,10*ROW('Hygiene Data'!C16)))),CONCATENATE("[",ROUND(OFFSET('Hygiene Data'!$C$6,0,10*ROW('Hygiene Data'!C16)),0),"]"),IF(AND(ISNUMBER(OFFSET('Hygiene Data'!$C$6,0,10*ROW('Hygiene Data'!C16))),DO22="",ISNUMBER(OFFSET('Hygiene Data'!$C$6,0,10*ROW('Hygiene Data'!C16)))),OFFSET('Hygiene Data'!$C$6,0,10*ROW('Hygiene Data'!C16)),NA())))</f>
        <v>#N/A</v>
      </c>
      <c r="BA22" s="135" t="e">
        <f ca="1">+IF(AND(ISNUMBER(OFFSET('Hygiene Data'!$C$8,0,10*ROW('Hygiene Data'!C16))),DP22="Yes"),OFFSET('Hygiene Data'!$C$8,0,10*ROW('Hygiene Data'!C16)),IF(AND(ISNUMBER(OFFSET('Hygiene Data'!$C$8,0,10*ROW('Hygiene Data'!C16))),DP22="No",ISNUMBER(OFFSET('Hygiene Data'!$C$8,0,10*ROW('Hygiene Data'!C16)))),CONCATENATE("[",ROUND(OFFSET('Hygiene Data'!$C$8,0,10*ROW('Hygiene Data'!C16)),0),"]"),IF(AND(ISNUMBER(OFFSET('Hygiene Data'!$C$8,0,10*ROW('Hygiene Data'!C16))),DP22="",ISNUMBER(OFFSET('Hygiene Data'!$C$8,0,10*ROW('Hygiene Data'!C16)))),OFFSET('Hygiene Data'!$C$8,0,10*ROW('Hygiene Data'!C16)),NA())))</f>
        <v>#N/A</v>
      </c>
      <c r="BB22" s="135" t="e">
        <f ca="1">+IF(AND(ISNUMBER(OFFSET('Hygiene Data'!$C$10,0,10*ROW('Hygiene Data'!C16))),DQ22="Yes"),OFFSET('Hygiene Data'!$C$10,0,10*ROW('Hygiene Data'!C16)),IF(AND(ISNUMBER(OFFSET('Hygiene Data'!$C$10,0,10*ROW('Hygiene Data'!C16))),DQ22="No",ISNUMBER(OFFSET('Hygiene Data'!$C$10,0,10*ROW('Hygiene Data'!C16)))),CONCATENATE("[",ROUND(OFFSET('Hygiene Data'!$C$10,0,10*ROW('Hygiene Data'!C16)),0),"]"),IF(AND(ISNUMBER(OFFSET('Hygiene Data'!$C$10,0,10*ROW('Hygiene Data'!C16))),DQ22="",ISNUMBER(OFFSET('Hygiene Data'!$C$10,0,10*ROW('Hygiene Data'!C16)))),OFFSET('Hygiene Data'!$C$10,0,10*ROW('Hygiene Data'!C16)),NA())))</f>
        <v>#N/A</v>
      </c>
      <c r="BC22" s="135" t="e">
        <f ca="1">+IF(AND(ISNUMBER(OFFSET('Hygiene Data'!$D$6,0,10*ROW('Hygiene Data'!D16))),DR22="Yes"),OFFSET('Hygiene Data'!$D$6,0,10*ROW('Hygiene Data'!D16)),IF(AND(ISNUMBER(OFFSET('Hygiene Data'!$D$6,0,10*ROW('Hygiene Data'!D16))),DR22="No",ISNUMBER(OFFSET('Hygiene Data'!$D$6,0,10*ROW('Hygiene Data'!D16)))),CONCATENATE("[",ROUND(OFFSET('Hygiene Data'!$D$6,0,10*ROW('Hygiene Data'!D16)),0),"]"),IF(AND(ISNUMBER(OFFSET('Hygiene Data'!$D$6,0,10*ROW('Hygiene Data'!D16))),DR22="",ISNUMBER(OFFSET('Hygiene Data'!$D$6,0,10*ROW('Hygiene Data'!D16)))),OFFSET('Hygiene Data'!$D$6,0,10*ROW('Hygiene Data'!D16)),NA())))</f>
        <v>#N/A</v>
      </c>
      <c r="BD22" s="135" t="e">
        <f ca="1">+IF(AND(ISNUMBER(OFFSET('Hygiene Data'!$D$8,0,10*ROW('Hygiene Data'!D16))),DS22="Yes"),OFFSET('Hygiene Data'!$D$8,0,10*ROW('Hygiene Data'!D16)),IF(AND(ISNUMBER(OFFSET('Hygiene Data'!$D$8,0,10*ROW('Hygiene Data'!D16))),DS22="No",ISNUMBER(OFFSET('Hygiene Data'!$D$8,0,10*ROW('Hygiene Data'!D16)))),CONCATENATE("[",ROUND(OFFSET('Hygiene Data'!$D$8,0,10*ROW('Hygiene Data'!D16)),0),"]"),IF(AND(ISNUMBER(OFFSET('Hygiene Data'!$D$8,0,10*ROW('Hygiene Data'!D16))),DS22="",ISNUMBER(OFFSET('Hygiene Data'!$D$8,0,10*ROW('Hygiene Data'!D16)))),OFFSET('Hygiene Data'!$D$8,0,10*ROW('Hygiene Data'!D16)),NA())))</f>
        <v>#N/A</v>
      </c>
      <c r="BE22" s="135" t="e">
        <f ca="1">+IF(AND(ISNUMBER(OFFSET('Hygiene Data'!$D$10,0,10*ROW('Hygiene Data'!D16))),DT22="Yes"),OFFSET('Hygiene Data'!$D$10,0,10*ROW('Hygiene Data'!D16)),IF(AND(ISNUMBER(OFFSET('Hygiene Data'!$D$10,0,10*ROW('Hygiene Data'!D16))),DT22="No",ISNUMBER(OFFSET('Hygiene Data'!$D$10,0,10*ROW('Hygiene Data'!D16)))),CONCATENATE("[",ROUND(OFFSET('Hygiene Data'!$D$10,0,10*ROW('Hygiene Data'!D16)),0),"]"),IF(AND(ISNUMBER(OFFSET('Hygiene Data'!$D$10,0,10*ROW('Hygiene Data'!D16))),DT22="",ISNUMBER(OFFSET('Hygiene Data'!$D$10,0,10*ROW('Hygiene Data'!D16)))),OFFSET('Hygiene Data'!$D$10,0,10*ROW('Hygiene Data'!D16)),NA())))</f>
        <v>#N/A</v>
      </c>
      <c r="BF22" s="135" t="e">
        <f ca="1">+IF(AND(ISNUMBER(OFFSET('Hygiene Data'!$E$6,0,10*ROW('Hygiene Data'!E16))),DU22="Yes"),OFFSET('Hygiene Data'!$E$6,0,10*ROW('Hygiene Data'!E16)),IF(AND(ISNUMBER(OFFSET('Hygiene Data'!$E$6,0,10*ROW('Hygiene Data'!E16))),DU22="No",ISNUMBER(OFFSET('Hygiene Data'!$E$6,0,10*ROW('Hygiene Data'!E16)))),CONCATENATE("[",ROUND(OFFSET('Hygiene Data'!$E$6,0,10*ROW('Hygiene Data'!E16)),0),"]"),IF(AND(ISNUMBER(OFFSET('Hygiene Data'!$E$6,0,10*ROW('Hygiene Data'!E16))),DU22="",ISNUMBER(OFFSET('Hygiene Data'!$E$6,0,10*ROW('Hygiene Data'!E16)))),OFFSET('Hygiene Data'!$E$6,0,10*ROW('Hygiene Data'!E16)),NA())))</f>
        <v>#N/A</v>
      </c>
      <c r="BG22" s="135" t="e">
        <f ca="1">+IF(AND(ISNUMBER(OFFSET('Hygiene Data'!$E$8,0,10*ROW('Hygiene Data'!E16))),DV22="Yes"),OFFSET('Hygiene Data'!$E$8,0,10*ROW('Hygiene Data'!E16)),IF(AND(ISNUMBER(OFFSET('Hygiene Data'!$E$8,0,10*ROW('Hygiene Data'!E16))),DV22="No",ISNUMBER(OFFSET('Hygiene Data'!$E$8,0,10*ROW('Hygiene Data'!E16)))),CONCATENATE("[",ROUND(OFFSET('Hygiene Data'!$E$8,0,10*ROW('Hygiene Data'!E16)),0),"]"),IF(AND(ISNUMBER(OFFSET('Hygiene Data'!$E$8,0,10*ROW('Hygiene Data'!E16))),DV22="",ISNUMBER(OFFSET('Hygiene Data'!$E$8,0,10*ROW('Hygiene Data'!E16)))),OFFSET('Hygiene Data'!$E$8,0,10*ROW('Hygiene Data'!E16)),NA())))</f>
        <v>#N/A</v>
      </c>
      <c r="BH22" s="135" t="e">
        <f ca="1">+IF(AND(ISNUMBER(OFFSET('Hygiene Data'!$E$10,0,10*ROW('Hygiene Data'!E16))),DW22="Yes"),OFFSET('Hygiene Data'!$E$10,0,10*ROW('Hygiene Data'!E16)),IF(AND(ISNUMBER(OFFSET('Hygiene Data'!$E$10,0,10*ROW('Hygiene Data'!E16))),DW22="No",ISNUMBER(OFFSET('Hygiene Data'!$E$10,0,10*ROW('Hygiene Data'!E16)))),CONCATENATE("[",ROUND(OFFSET('Hygiene Data'!$E$10,0,10*ROW('Hygiene Data'!E16)),0),"]"),IF(AND(ISNUMBER(OFFSET('Hygiene Data'!$E$10,0,10*ROW('Hygiene Data'!E16))),DW22="",ISNUMBER(OFFSET('Hygiene Data'!$E$10,0,10*ROW('Hygiene Data'!E16)))),OFFSET('Hygiene Data'!$E$10,0,10*ROW('Hygiene Data'!E16)),NA())))</f>
        <v>#N/A</v>
      </c>
      <c r="BI22" s="135" t="e">
        <f ca="1">+IF(AND(ISNUMBER(OFFSET('Hygiene Data'!$F$6,0,10*ROW('Hygiene Data'!F16))),DX22="Yes"),OFFSET('Hygiene Data'!$F$6,0,10*ROW('Hygiene Data'!F16)),IF(AND(ISNUMBER(OFFSET('Hygiene Data'!$F$6,0,10*ROW('Hygiene Data'!F16))),DX22="No",ISNUMBER(OFFSET('Hygiene Data'!$F$6,0,10*ROW('Hygiene Data'!F16)))),CONCATENATE("[",ROUND(OFFSET('Hygiene Data'!$F$6,0,10*ROW('Hygiene Data'!F16)),0),"]"),IF(AND(ISNUMBER(OFFSET('Hygiene Data'!$F$6,0,10*ROW('Hygiene Data'!F16))),DX22="",ISNUMBER(OFFSET('Hygiene Data'!$F$6,0,10*ROW('Hygiene Data'!F16)))),OFFSET('Hygiene Data'!$F$6,0,10*ROW('Hygiene Data'!F16)),NA())))</f>
        <v>#N/A</v>
      </c>
      <c r="BJ22" s="135" t="e">
        <f ca="1">+IF(AND(ISNUMBER(OFFSET('Hygiene Data'!$F$8,0,10*ROW('Hygiene Data'!F16))),DY22="Yes"),OFFSET('Hygiene Data'!$F$8,0,10*ROW('Hygiene Data'!F16)),IF(AND(ISNUMBER(OFFSET('Hygiene Data'!$F$8,0,10*ROW('Hygiene Data'!F16))),DY22="No",ISNUMBER(OFFSET('Hygiene Data'!$F$8,0,10*ROW('Hygiene Data'!F16)))),CONCATENATE("[",ROUND(OFFSET('Hygiene Data'!$F$8,0,10*ROW('Hygiene Data'!F16)),0),"]"),IF(AND(ISNUMBER(OFFSET('Hygiene Data'!$F$8,0,10*ROW('Hygiene Data'!F16))),DY22="",ISNUMBER(OFFSET('Hygiene Data'!$F$8,0,10*ROW('Hygiene Data'!F16)))),OFFSET('Hygiene Data'!$F$8,0,10*ROW('Hygiene Data'!F16)),NA())))</f>
        <v>#N/A</v>
      </c>
      <c r="BK22" s="135" t="e">
        <f ca="1">+IF(AND(ISNUMBER(OFFSET('Hygiene Data'!$F$10,0,10*ROW('Hygiene Data'!F16))),DZ22="Yes"),OFFSET('Hygiene Data'!$F$10,0,10*ROW('Hygiene Data'!F16)),IF(AND(ISNUMBER(OFFSET('Hygiene Data'!$F$10,0,10*ROW('Hygiene Data'!F16))),DZ22="No",ISNUMBER(OFFSET('Hygiene Data'!$F$10,0,10*ROW('Hygiene Data'!F16)))),CONCATENATE("[",ROUND(OFFSET('Hygiene Data'!$F$10,0,10*ROW('Hygiene Data'!F16)),0),"]"),IF(AND(ISNUMBER(OFFSET('Hygiene Data'!$F$10,0,10*ROW('Hygiene Data'!F16))),DZ22="",ISNUMBER(OFFSET('Hygiene Data'!$F$10,0,10*ROW('Hygiene Data'!F16)))),OFFSET('Hygiene Data'!$F$10,0,10*ROW('Hygiene Data'!F16)),NA())))</f>
        <v>#N/A</v>
      </c>
      <c r="BL22" s="135" t="e">
        <f ca="1">+IF(AND(ISNUMBER(OFFSET('Hygiene Data'!$G$6,0,10*ROW('Hygiene Data'!G16))),EA22="Yes"),OFFSET('Hygiene Data'!$G$6,0,10*ROW('Hygiene Data'!G16)),IF(AND(ISNUMBER(OFFSET('Hygiene Data'!$G$6,0,10*ROW('Hygiene Data'!G16))),EA22="No",ISNUMBER(OFFSET('Hygiene Data'!$G$6,0,10*ROW('Hygiene Data'!G16)))),CONCATENATE("[",ROUND(OFFSET('Hygiene Data'!$G$6,0,10*ROW('Hygiene Data'!G16)),0),"]"),IF(AND(ISNUMBER(OFFSET('Hygiene Data'!$G$6,0,10*ROW('Hygiene Data'!G16))),EA22="",ISNUMBER(OFFSET('Hygiene Data'!$G$6,0,10*ROW('Hygiene Data'!G16)))),OFFSET('Hygiene Data'!$G$6,0,10*ROW('Hygiene Data'!G16)),NA())))</f>
        <v>#N/A</v>
      </c>
      <c r="BM22" s="135" t="e">
        <f ca="1">+IF(AND(ISNUMBER(OFFSET('Hygiene Data'!$G$8,0,10*ROW('Hygiene Data'!G16))),EB22="Yes"),OFFSET('Hygiene Data'!$G$8,0,10*ROW('Hygiene Data'!G16)),IF(AND(ISNUMBER(OFFSET('Hygiene Data'!$G$8,0,10*ROW('Hygiene Data'!G16))),EB22="No",ISNUMBER(OFFSET('Hygiene Data'!$G$8,0,10*ROW('Hygiene Data'!G16)))),CONCATENATE("[",ROUND(OFFSET('Hygiene Data'!$G$8,0,10*ROW('Hygiene Data'!G16)),0),"]"),IF(AND(ISNUMBER(OFFSET('Hygiene Data'!$G$8,0,10*ROW('Hygiene Data'!G16))),EB22="",ISNUMBER(OFFSET('Hygiene Data'!$G$8,0,10*ROW('Hygiene Data'!G16)))),OFFSET('Hygiene Data'!$G$8,0,10*ROW('Hygiene Data'!G16)),NA())))</f>
        <v>#N/A</v>
      </c>
      <c r="BN22" s="135" t="e">
        <f ca="1">+IF(AND(ISNUMBER(OFFSET('Hygiene Data'!$G$10,0,10*ROW('Hygiene Data'!G16))),EC22="Yes"),OFFSET('Hygiene Data'!$G$10,0,10*ROW('Hygiene Data'!G16)),IF(AND(ISNUMBER(OFFSET('Hygiene Data'!$G$10,0,10*ROW('Hygiene Data'!G16))),EC22="No",ISNUMBER(OFFSET('Hygiene Data'!$G$10,0,10*ROW('Hygiene Data'!G16)))),CONCATENATE("[",ROUND(OFFSET('Hygiene Data'!$G$10,0,10*ROW('Hygiene Data'!G16)),0),"]"),IF(AND(ISNUMBER(OFFSET('Hygiene Data'!$G$10,0,10*ROW('Hygiene Data'!G16))),EC22="",ISNUMBER(OFFSET('Hygiene Data'!$G$10,0,10*ROW('Hygiene Data'!G16)))),OFFSET('Hygiene Data'!$G$10,0,10*ROW('Hygiene Data'!G16)),NA())))</f>
        <v>#N/A</v>
      </c>
      <c r="BO22" s="135" t="e">
        <f ca="1">+IF(AND(ISNUMBER(OFFSET('Hygiene Data'!$H$6,0,10*ROW('Hygiene Data'!H16))),ED22="Yes"),OFFSET('Hygiene Data'!$H$6,0,10*ROW('Hygiene Data'!H16)),IF(AND(ISNUMBER(OFFSET('Hygiene Data'!$H$6,0,10*ROW('Hygiene Data'!H16))),ED22="No",ISNUMBER(OFFSET('Hygiene Data'!$H$6,0,10*ROW('Hygiene Data'!H16)))),CONCATENATE("[",ROUND(OFFSET('Hygiene Data'!$H$6,0,10*ROW('Hygiene Data'!H16)),0),"]"),IF(AND(ISNUMBER(OFFSET('Hygiene Data'!$H$6,0,10*ROW('Hygiene Data'!H16))),ED22="",ISNUMBER(OFFSET('Hygiene Data'!$H$6,0,10*ROW('Hygiene Data'!H16)))),OFFSET('Hygiene Data'!$H$6,0,10*ROW('Hygiene Data'!H16)),NA())))</f>
        <v>#N/A</v>
      </c>
      <c r="BP22" s="135" t="e">
        <f ca="1">+IF(AND(ISNUMBER(OFFSET('Hygiene Data'!$H$8,0,10*ROW('Hygiene Data'!H16))),EE22="Yes"),OFFSET('Hygiene Data'!$H$8,0,10*ROW('Hygiene Data'!H16)),IF(AND(ISNUMBER(OFFSET('Hygiene Data'!$H$8,0,10*ROW('Hygiene Data'!H16))),EE22="No",ISNUMBER(OFFSET('Hygiene Data'!$H$8,0,10*ROW('Hygiene Data'!H16)))),CONCATENATE("[",ROUND(OFFSET('Hygiene Data'!$H$8,0,10*ROW('Hygiene Data'!H16)),0),"]"),IF(AND(ISNUMBER(OFFSET('Hygiene Data'!$H$8,0,10*ROW('Hygiene Data'!H16))),EE22="",ISNUMBER(OFFSET('Hygiene Data'!$H$8,0,10*ROW('Hygiene Data'!H16)))),OFFSET('Hygiene Data'!$H$8,0,10*ROW('Hygiene Data'!H16)),NA())))</f>
        <v>#N/A</v>
      </c>
      <c r="BQ22" s="135" t="e">
        <f ca="1">+IF(AND(ISNUMBER(OFFSET('Hygiene Data'!$H$10,0,10*ROW('Hygiene Data'!H16))),EF22="Yes"),OFFSET('Hygiene Data'!$H$10,0,10*ROW('Hygiene Data'!H16)),IF(AND(ISNUMBER(OFFSET('Hygiene Data'!$H$10,0,10*ROW('Hygiene Data'!H16))),EF22="No",ISNUMBER(OFFSET('Hygiene Data'!$H$10,0,10*ROW('Hygiene Data'!H16)))),CONCATENATE("[",ROUND(OFFSET('Hygiene Data'!$H$10,0,10*ROW('Hygiene Data'!H16)),0),"]"),IF(AND(ISNUMBER(OFFSET('Hygiene Data'!$H$10,0,10*ROW('Hygiene Data'!H16))),EF22="",ISNUMBER(OFFSET('Hygiene Data'!$H$10,0,10*ROW('Hygiene Data'!H16)))),OFFSET('Hygiene Data'!$H$10,0,10*ROW('Hygiene Data'!H16)),NA())))</f>
        <v>#N/A</v>
      </c>
      <c r="BS22" s="34" t="str">
        <f ca="1">+IF(OFFSET('Water Data'!$C$28,0,10*ROW('Water Data'!C16))="","",OFFSET('Water Data'!$C$28,0,10*ROW('Water Data'!C16)))</f>
        <v>Yes</v>
      </c>
      <c r="BT22" s="34" t="str">
        <f ca="1">+IF(OFFSET('Water Data'!$C$29,0,10*ROW('Water Data'!C16))="","",OFFSET('Water Data'!$C$29,0,10*ROW('Water Data'!C16)))</f>
        <v>Yes</v>
      </c>
      <c r="BU22" s="34" t="str">
        <f ca="1">+IF(OFFSET('Water Data'!$C$30,0,10*ROW('Water Data'!C16))="","",OFFSET('Water Data'!$C$30,0,10*ROW('Water Data'!C16)))</f>
        <v/>
      </c>
      <c r="BV22" s="34" t="str">
        <f ca="1">+IF(OFFSET('Water Data'!$D$28,0,10*ROW('Water Data'!D16))="","",OFFSET('Water Data'!$D$28,0,10*ROW('Water Data'!D16)))</f>
        <v/>
      </c>
      <c r="BW22" s="34" t="str">
        <f ca="1">+IF(OFFSET('Water Data'!$D$29,0,10*ROW('Water Data'!D16))="","",OFFSET('Water Data'!$D$29,0,10*ROW('Water Data'!D16)))</f>
        <v/>
      </c>
      <c r="BX22" s="34" t="str">
        <f ca="1">+IF(OFFSET('Water Data'!$D$30,0,10*ROW('Water Data'!D16))="","",OFFSET('Water Data'!$D$30,0,10*ROW('Water Data'!D16)))</f>
        <v/>
      </c>
      <c r="BY22" s="34" t="str">
        <f ca="1">+IF(OFFSET('Water Data'!$E$28,0,10*ROW('Water Data'!E16))="","",OFFSET('Water Data'!$E$28,0,10*ROW('Water Data'!E16)))</f>
        <v/>
      </c>
      <c r="BZ22" s="34" t="str">
        <f ca="1">+IF(OFFSET('Water Data'!$E$29,0,10*ROW('Water Data'!E16))="","",OFFSET('Water Data'!$E$29,0,10*ROW('Water Data'!E16)))</f>
        <v/>
      </c>
      <c r="CA22" s="34" t="str">
        <f ca="1">+IF(OFFSET('Water Data'!$E$30,0,10*ROW('Water Data'!E16))="","",OFFSET('Water Data'!$E$30,0,10*ROW('Water Data'!E16)))</f>
        <v/>
      </c>
      <c r="CB22" s="34" t="str">
        <f ca="1">+IF(OFFSET('Water Data'!$F$28,0,10*ROW('Water Data'!F16))="","",OFFSET('Water Data'!$F$28,0,10*ROW('Water Data'!F16)))</f>
        <v/>
      </c>
      <c r="CC22" s="34" t="str">
        <f ca="1">+IF(OFFSET('Water Data'!$F$29,0,10*ROW('Water Data'!F16))="","",OFFSET('Water Data'!$F$29,0,10*ROW('Water Data'!F16)))</f>
        <v/>
      </c>
      <c r="CD22" s="34" t="str">
        <f ca="1">+IF(OFFSET('Water Data'!$F$30,0,10*ROW('Water Data'!F16))="","",OFFSET('Water Data'!$F$30,0,10*ROW('Water Data'!F16)))</f>
        <v/>
      </c>
      <c r="CE22" s="34" t="str">
        <f ca="1">+IF(OFFSET('Water Data'!$G$28,0,10*ROW('Water Data'!G16))="","",OFFSET('Water Data'!$G$28,0,10*ROW('Water Data'!G16)))</f>
        <v>Yes</v>
      </c>
      <c r="CF22" s="34" t="str">
        <f ca="1">+IF(OFFSET('Water Data'!$G$29,0,10*ROW('Water Data'!G16))="","",OFFSET('Water Data'!$G$29,0,10*ROW('Water Data'!G16)))</f>
        <v>Yes</v>
      </c>
      <c r="CG22" s="34" t="str">
        <f ca="1">+IF(OFFSET('Water Data'!$G$30,0,10*ROW('Water Data'!G16))="","",OFFSET('Water Data'!$G$30,0,10*ROW('Water Data'!G16)))</f>
        <v/>
      </c>
      <c r="CH22" s="34" t="str">
        <f ca="1">+IF(OFFSET('Water Data'!$H$28,0,10*ROW('Water Data'!H16))="","",OFFSET('Water Data'!$H$28,0,10*ROW('Water Data'!H16)))</f>
        <v>Yes</v>
      </c>
      <c r="CI22" s="34" t="str">
        <f ca="1">+IF(OFFSET('Water Data'!$H$29,0,10*ROW('Water Data'!H16))="","",OFFSET('Water Data'!$H$29,0,10*ROW('Water Data'!H16)))</f>
        <v>Yes</v>
      </c>
      <c r="CJ22" s="34" t="str">
        <f ca="1">+IF(OFFSET('Water Data'!$H$30,0,10*ROW('Water Data'!H16))="","",OFFSET('Water Data'!$H$30,0,10*ROW('Water Data'!H16)))</f>
        <v/>
      </c>
      <c r="CK22" s="34" t="str">
        <f ca="1">+IF(OFFSET('Sanitation Data'!$C$29,0,10*ROW('Sanitation Data'!C16))="","",OFFSET('Sanitation Data'!$C$29,0,10*ROW('Sanitation Data'!C16)))</f>
        <v>Yes</v>
      </c>
      <c r="CL22" s="34" t="str">
        <f ca="1">+IF(OFFSET('Sanitation Data'!$C$30,0,10*ROW('Sanitation Data'!C16))="","",OFFSET('Sanitation Data'!$C$30,0,10*ROW('Sanitation Data'!C16)))</f>
        <v/>
      </c>
      <c r="CM22" s="34" t="str">
        <f ca="1">+IF(OFFSET('Sanitation Data'!$C$31,0,10*ROW('Sanitation Data'!C16))="","",OFFSET('Sanitation Data'!$C$31,0,10*ROW('Sanitation Data'!C16)))</f>
        <v/>
      </c>
      <c r="CN22" s="34" t="str">
        <f ca="1">+IF(OFFSET('Sanitation Data'!$C$32,0,10*ROW('Sanitation Data'!C16))="","",OFFSET('Sanitation Data'!$C$32,0,10*ROW('Sanitation Data'!C16)))</f>
        <v/>
      </c>
      <c r="CO22" s="34" t="str">
        <f ca="1">+IF(OFFSET('Sanitation Data'!$C$33,0,10*ROW('Sanitation Data'!C16))="","",OFFSET('Sanitation Data'!$C$33,0,10*ROW('Sanitation Data'!C16)))</f>
        <v/>
      </c>
      <c r="CP22" s="34" t="str">
        <f ca="1">+IF(OFFSET('Sanitation Data'!$D$29,0,10*ROW('Sanitation Data'!D16))="","",OFFSET('Sanitation Data'!$D$29,0,10*ROW('Sanitation Data'!D16)))</f>
        <v/>
      </c>
      <c r="CQ22" s="34" t="str">
        <f ca="1">+IF(OFFSET('Sanitation Data'!$D$30,0,10*ROW('Sanitation Data'!D16))="","",OFFSET('Sanitation Data'!$D$30,0,10*ROW('Sanitation Data'!D16)))</f>
        <v/>
      </c>
      <c r="CR22" s="34" t="str">
        <f ca="1">+IF(OFFSET('Sanitation Data'!$D$31,0,10*ROW('Sanitation Data'!D16))="","",OFFSET('Sanitation Data'!$D$31,0,10*ROW('Sanitation Data'!D16)))</f>
        <v/>
      </c>
      <c r="CS22" s="34" t="str">
        <f ca="1">+IF(OFFSET('Sanitation Data'!$D$32,0,10*ROW('Sanitation Data'!D16))="","",OFFSET('Sanitation Data'!$D$32,0,10*ROW('Sanitation Data'!D16)))</f>
        <v/>
      </c>
      <c r="CT22" s="34" t="str">
        <f ca="1">+IF(OFFSET('Sanitation Data'!$D$33,0,10*ROW('Sanitation Data'!D16))="","",OFFSET('Sanitation Data'!$D$33,0,10*ROW('Sanitation Data'!D16)))</f>
        <v/>
      </c>
      <c r="CU22" s="34" t="str">
        <f ca="1">+IF(OFFSET('Sanitation Data'!$E$29,0,10*ROW('Sanitation Data'!E16))="","",OFFSET('Sanitation Data'!$E$29,0,10*ROW('Sanitation Data'!E16)))</f>
        <v/>
      </c>
      <c r="CV22" s="34" t="str">
        <f ca="1">+IF(OFFSET('Sanitation Data'!$E$30,0,10*ROW('Sanitation Data'!E16))="","",OFFSET('Sanitation Data'!$E$30,0,10*ROW('Sanitation Data'!E16)))</f>
        <v/>
      </c>
      <c r="CW22" s="34" t="str">
        <f ca="1">+IF(OFFSET('Sanitation Data'!$E$31,0,10*ROW('Sanitation Data'!E16))="","",OFFSET('Sanitation Data'!$E$31,0,10*ROW('Sanitation Data'!E16)))</f>
        <v/>
      </c>
      <c r="CX22" s="34" t="str">
        <f ca="1">+IF(OFFSET('Sanitation Data'!$E$32,0,10*ROW('Sanitation Data'!E16))="","",OFFSET('Sanitation Data'!$E$32,0,10*ROW('Sanitation Data'!E16)))</f>
        <v/>
      </c>
      <c r="CY22" s="34" t="str">
        <f ca="1">+IF(OFFSET('Sanitation Data'!$E$33,0,10*ROW('Sanitation Data'!E16))="","",OFFSET('Sanitation Data'!$E$33,0,10*ROW('Sanitation Data'!E16)))</f>
        <v/>
      </c>
      <c r="CZ22" s="34" t="str">
        <f ca="1">+IF(OFFSET('Sanitation Data'!$F$29,0,10*ROW('Sanitation Data'!F16))="","",OFFSET('Sanitation Data'!$F$29,0,10*ROW('Sanitation Data'!F16)))</f>
        <v/>
      </c>
      <c r="DA22" s="34" t="str">
        <f ca="1">+IF(OFFSET('Sanitation Data'!$F$30,0,10*ROW('Sanitation Data'!F16))="","",OFFSET('Sanitation Data'!$F$30,0,10*ROW('Sanitation Data'!F16)))</f>
        <v/>
      </c>
      <c r="DB22" s="34" t="str">
        <f ca="1">+IF(OFFSET('Sanitation Data'!$F$31,0,10*ROW('Sanitation Data'!F16))="","",OFFSET('Sanitation Data'!$F$31,0,10*ROW('Sanitation Data'!F16)))</f>
        <v/>
      </c>
      <c r="DC22" s="34" t="str">
        <f ca="1">+IF(OFFSET('Sanitation Data'!$F$32,0,10*ROW('Sanitation Data'!F16))="","",OFFSET('Sanitation Data'!$F$32,0,10*ROW('Sanitation Data'!F16)))</f>
        <v/>
      </c>
      <c r="DD22" s="34" t="str">
        <f ca="1">+IF(OFFSET('Sanitation Data'!$F$33,0,10*ROW('Sanitation Data'!F16))="","",OFFSET('Sanitation Data'!$F$33,0,10*ROW('Sanitation Data'!F16)))</f>
        <v/>
      </c>
      <c r="DE22" s="34" t="str">
        <f ca="1">+IF(OFFSET('Sanitation Data'!$G$29,0,10*ROW('Sanitation Data'!G16))="","",OFFSET('Sanitation Data'!$G$29,0,10*ROW('Sanitation Data'!G16)))</f>
        <v>Yes</v>
      </c>
      <c r="DF22" s="34" t="str">
        <f ca="1">+IF(OFFSET('Sanitation Data'!$G$30,0,10*ROW('Sanitation Data'!G16))="","",OFFSET('Sanitation Data'!$G$30,0,10*ROW('Sanitation Data'!G16)))</f>
        <v/>
      </c>
      <c r="DG22" s="34" t="str">
        <f ca="1">+IF(OFFSET('Sanitation Data'!$G$31,0,10*ROW('Sanitation Data'!G16))="","",OFFSET('Sanitation Data'!$G$31,0,10*ROW('Sanitation Data'!G16)))</f>
        <v/>
      </c>
      <c r="DH22" s="34" t="str">
        <f ca="1">+IF(OFFSET('Sanitation Data'!$G$32,0,10*ROW('Sanitation Data'!G16))="","",OFFSET('Sanitation Data'!$G$32,0,10*ROW('Sanitation Data'!G16)))</f>
        <v/>
      </c>
      <c r="DI22" s="34" t="str">
        <f ca="1">+IF(OFFSET('Sanitation Data'!$G$33,0,10*ROW('Sanitation Data'!G16))="","",OFFSET('Sanitation Data'!$G$33,0,10*ROW('Sanitation Data'!G16)))</f>
        <v/>
      </c>
      <c r="DJ22" s="34" t="str">
        <f ca="1">+IF(OFFSET('Sanitation Data'!$H$29,0,10*ROW('Sanitation Data'!H16))="","",OFFSET('Sanitation Data'!$H$29,0,10*ROW('Sanitation Data'!H16)))</f>
        <v>Yes</v>
      </c>
      <c r="DK22" s="34" t="str">
        <f ca="1">+IF(OFFSET('Sanitation Data'!$H$30,0,10*ROW('Sanitation Data'!H16))="","",OFFSET('Sanitation Data'!$H$30,0,10*ROW('Sanitation Data'!H16)))</f>
        <v/>
      </c>
      <c r="DL22" s="34" t="str">
        <f ca="1">+IF(OFFSET('Sanitation Data'!$H$31,0,10*ROW('Sanitation Data'!H16))="","",OFFSET('Sanitation Data'!$H$31,0,10*ROW('Sanitation Data'!H16)))</f>
        <v/>
      </c>
      <c r="DM22" s="34" t="str">
        <f ca="1">+IF(OFFSET('Sanitation Data'!$H$32,0,10*ROW('Sanitation Data'!H16))="","",OFFSET('Sanitation Data'!$H$32,0,10*ROW('Sanitation Data'!H16)))</f>
        <v/>
      </c>
      <c r="DN22" s="34" t="str">
        <f ca="1">+IF(OFFSET('Sanitation Data'!$H$33,0,10*ROW('Sanitation Data'!H16))="","",OFFSET('Sanitation Data'!$H$33,0,10*ROW('Sanitation Data'!H16)))</f>
        <v/>
      </c>
      <c r="DO22" s="34" t="str">
        <f ca="1">+IF(OFFSET('Hygiene Data'!$C$12,0,10*ROW('Hygiene Data'!C16))="","",OFFSET('Hygiene Data'!$C$12,0,10*ROW('Hygiene Data'!C16)))</f>
        <v/>
      </c>
      <c r="DP22" s="34" t="str">
        <f ca="1">+IF(OFFSET('Hygiene Data'!$C$13,0,10*ROW('Hygiene Data'!C16))="","",OFFSET('Hygiene Data'!$C$13,0,10*ROW('Hygiene Data'!C16)))</f>
        <v/>
      </c>
      <c r="DQ22" s="34" t="str">
        <f ca="1">+IF(OFFSET('Hygiene Data'!$C$14,0,10*ROW('Hygiene Data'!C16))="","",OFFSET('Hygiene Data'!$C$14,0,10*ROW('Hygiene Data'!C16)))</f>
        <v/>
      </c>
      <c r="DR22" s="34" t="str">
        <f ca="1">+IF(OFFSET('Hygiene Data'!$D$12,0,10*ROW('Hygiene Data'!D16))="","",OFFSET('Hygiene Data'!$D$12,0,10*ROW('Hygiene Data'!D16)))</f>
        <v/>
      </c>
      <c r="DS22" s="34" t="str">
        <f ca="1">+IF(OFFSET('Hygiene Data'!$D$13,0,10*ROW('Hygiene Data'!D16))="","",OFFSET('Hygiene Data'!$D$13,0,10*ROW('Hygiene Data'!D16)))</f>
        <v/>
      </c>
      <c r="DT22" s="34" t="str">
        <f ca="1">+IF(OFFSET('Hygiene Data'!$D$14,0,10*ROW('Hygiene Data'!D16))="","",OFFSET('Hygiene Data'!$D$14,0,10*ROW('Hygiene Data'!D16)))</f>
        <v/>
      </c>
      <c r="DU22" s="34" t="str">
        <f ca="1">+IF(OFFSET('Hygiene Data'!$E$12,0,10*ROW('Hygiene Data'!E16))="","",OFFSET('Hygiene Data'!$E$12,0,10*ROW('Hygiene Data'!E16)))</f>
        <v/>
      </c>
      <c r="DV22" s="34" t="str">
        <f ca="1">+IF(OFFSET('Hygiene Data'!$E$13,0,10*ROW('Hygiene Data'!E16))="","",OFFSET('Hygiene Data'!$E$13,0,10*ROW('Hygiene Data'!E16)))</f>
        <v/>
      </c>
      <c r="DW22" s="34" t="str">
        <f ca="1">+IF(OFFSET('Hygiene Data'!$E$14,0,10*ROW('Hygiene Data'!E16))="","",OFFSET('Hygiene Data'!$E$14,0,10*ROW('Hygiene Data'!E16)))</f>
        <v/>
      </c>
      <c r="DX22" s="34" t="str">
        <f ca="1">+IF(OFFSET('Hygiene Data'!$F$12,0,10*ROW('Hygiene Data'!F16))="","",OFFSET('Hygiene Data'!$F$12,0,10*ROW('Hygiene Data'!F16)))</f>
        <v/>
      </c>
      <c r="DY22" s="34" t="str">
        <f ca="1">+IF(OFFSET('Hygiene Data'!$F$13,0,10*ROW('Hygiene Data'!F16))="","",OFFSET('Hygiene Data'!$F$13,0,10*ROW('Hygiene Data'!F16)))</f>
        <v/>
      </c>
      <c r="DZ22" s="34" t="str">
        <f ca="1">+IF(OFFSET('Hygiene Data'!$F$14,0,10*ROW('Hygiene Data'!F16))="","",OFFSET('Hygiene Data'!$F$14,0,10*ROW('Hygiene Data'!F16)))</f>
        <v/>
      </c>
      <c r="EA22" s="34" t="str">
        <f ca="1">+IF(OFFSET('Hygiene Data'!$G$12,0,10*ROW('Hygiene Data'!G16))="","",OFFSET('Hygiene Data'!$G$12,0,10*ROW('Hygiene Data'!G16)))</f>
        <v/>
      </c>
      <c r="EB22" s="34" t="str">
        <f ca="1">+IF(OFFSET('Hygiene Data'!$G$13,0,10*ROW('Hygiene Data'!G16))="","",OFFSET('Hygiene Data'!$G$13,0,10*ROW('Hygiene Data'!G16)))</f>
        <v/>
      </c>
      <c r="EC22" s="34" t="str">
        <f ca="1">+IF(OFFSET('Hygiene Data'!$G$14,0,10*ROW('Hygiene Data'!G16))="","",OFFSET('Hygiene Data'!$G$14,0,10*ROW('Hygiene Data'!G16)))</f>
        <v/>
      </c>
      <c r="ED22" s="34" t="str">
        <f ca="1">+IF(OFFSET('Hygiene Data'!$H$12,0,10*ROW('Hygiene Data'!H16))="","",OFFSET('Hygiene Data'!$H$12,0,10*ROW('Hygiene Data'!H16)))</f>
        <v/>
      </c>
      <c r="EE22" s="34" t="str">
        <f ca="1">+IF(OFFSET('Hygiene Data'!$H$13,0,10*ROW('Hygiene Data'!H16))="","",OFFSET('Hygiene Data'!$H$13,0,10*ROW('Hygiene Data'!H16)))</f>
        <v/>
      </c>
      <c r="EF22" s="34" t="str">
        <f ca="1">+IF(OFFSET('Hygiene Data'!$H$14,0,10*ROW('Hygiene Data'!H16))="","",OFFSET('Hygiene Data'!$H$14,0,10*ROW('Hygiene Data'!H16)))</f>
        <v/>
      </c>
    </row>
    <row r="23" spans="1:136" x14ac:dyDescent="0.2">
      <c r="A23" s="50" t="str">
        <f ca="1">+IF(OFFSET('Water Data'!$B$1,0,10*ROW('Water Data'!B17))="","",OFFSET('Water Data'!$B$1,0,10*ROW('Water Data'!B17)))</f>
        <v>YL13</v>
      </c>
      <c r="B23" s="50" t="str">
        <f ca="1">+IF(OFFSET('Water Data'!$A$3,0,10*ROW('Water Data'!A17))="","",OFFSET('Water Data'!$A$3,0,10*ROW('Water Data'!A17)))</f>
        <v>Survey</v>
      </c>
      <c r="C23" s="50">
        <f ca="1">+IF(OFFSET('Water Data'!$C$3,0,10*ROW('Water Data'!C17))="","",OFFSET('Water Data'!$C$3,0,10*ROW('Water Data'!C17)))</f>
        <v>2013</v>
      </c>
      <c r="D23" s="133" t="e">
        <f ca="1">+IF(AND(ISNUMBER(OFFSET('Water Data'!$C$5,0,10*ROW('Water Data'!C17))),BS23="Yes"),100-OFFSET('Water Data'!$C$5,0,10*ROW('Water Data'!C17)),IF(AND(ISNUMBER(OFFSET('Water Data'!$C$5,0,10*ROW('Water Data'!C17))),BS23="No",ISNUMBER(OFFSET('Water Data'!$C$5,0,10*ROW('Water Data'!C17)))),CONCATENATE("[",ROUND(100-OFFSET('Water Data'!$C$5,0,10*ROW('Water Data'!C17)),0),"]"),IF(AND(ISNUMBER(OFFSET('Water Data'!$C$5,0,10*ROW('Water Data'!C17))),BS23="",ISNUMBER(OFFSET('Water Data'!$C$5,0,10*ROW('Water Data'!C17)))),100-OFFSET('Water Data'!$C$5,0,10*ROW('Water Data'!C17)),NA())))</f>
        <v>#N/A</v>
      </c>
      <c r="E23" s="133" t="e">
        <f ca="1">+IF(AND(ISNUMBER(OFFSET('Water Data'!$C$7,0,10*ROW('Water Data'!D17))),BT23="Yes"),OFFSET('Water Data'!$C$7,0,10*ROW('Water Data'!C17)),IF(AND(ISNUMBER(OFFSET('Water Data'!$C$7,0,10*ROW('Water Data'!C17))),BT23="No",ISNUMBER(OFFSET('Water Data'!$C$7,0,10*ROW('Water Data'!C17)))),CONCATENATE("[",ROUND(OFFSET('Water Data'!$C$7,0,10*ROW('Water Data'!C17)),0),"]"),IF(AND(ISNUMBER(OFFSET('Water Data'!$C$7,0,10*ROW('Water Data'!C17))),BT23="",ISNUMBER(OFFSET('Water Data'!$C$7,0,10*ROW('Water Data'!C17)))),OFFSET('Water Data'!$C$7,0,10*ROW('Water Data'!C17)),NA())))</f>
        <v>#N/A</v>
      </c>
      <c r="F23" s="133" t="str">
        <f ca="1">+IF(AND(ISNUMBER(OFFSET('Water Data'!$C$10,0,10*ROW('Water Data'!C17))),BU23="Yes"),OFFSET('Water Data'!$C$10,0,10*ROW('Water Data'!C17)),IF(AND(ISNUMBER(OFFSET('Water Data'!$C$10,0,10*ROW('Water Data'!C17))),BU23="No",ISNUMBER(OFFSET('Water Data'!$C$10,0,10*ROW('Water Data'!C17)))),CONCATENATE("[",ROUND(OFFSET('Water Data'!$C$10,0,10*ROW('Water Data'!C17)),0),"]"),IF(AND(ISNUMBER(OFFSET('Water Data'!$C$10,0,10*ROW('Water Data'!C17))),BU23="",ISNUMBER(OFFSET('Water Data'!$C$10,0,10*ROW('Water Data'!C17)))),OFFSET('Water Data'!$C$10,0,10*ROW('Water Data'!C17)),NA())))</f>
        <v>[55]</v>
      </c>
      <c r="G23" s="133" t="e">
        <f ca="1">+IF(AND(ISNUMBER(OFFSET('Water Data'!$D$5,0,10*ROW('Water Data'!D17))),BV23="Yes"),100-OFFSET('Water Data'!$D$5,0,10*ROW('Water Data'!D17)),IF(AND(ISNUMBER(OFFSET('Water Data'!$D$5,0,10*ROW('Water Data'!D17))),BV23="No",ISNUMBER(OFFSET('Water Data'!$D$5,0,10*ROW('Water Data'!D17)))),CONCATENATE("[",ROUND(100-OFFSET('Water Data'!$D$5,0,10*ROW('Water Data'!D17)),0),"]"),IF(AND(ISNUMBER(OFFSET('Water Data'!$D$5,0,10*ROW('Water Data'!D17))),BV23="",ISNUMBER(OFFSET('Water Data'!$D$5,0,10*ROW('Water Data'!D17)))),100-OFFSET('Water Data'!$D$5,0,10*ROW('Water Data'!D17)),NA())))</f>
        <v>#N/A</v>
      </c>
      <c r="H23" s="133" t="e">
        <f ca="1">+IF(AND(ISNUMBER(OFFSET('Water Data'!$D$7,0,10*ROW('Water Data'!D17))),BW23="Yes"),OFFSET('Water Data'!$D$7,0,10*ROW('Water Data'!D17)),IF(AND(ISNUMBER(OFFSET('Water Data'!$D$7,0,10*ROW('Water Data'!D17))),BW23="No",ISNUMBER(OFFSET('Water Data'!$D$7,0,10*ROW('Water Data'!D17)))),CONCATENATE("[",ROUND(OFFSET('Water Data'!$C$7,0,10*ROW('Water Data'!D17)),0),"]"),IF(AND(ISNUMBER(OFFSET('Water Data'!$D$7,0,10*ROW('Water Data'!D17))),BW23="",ISNUMBER(OFFSET('Water Data'!$D$7,0,10*ROW('Water Data'!D17)))),OFFSET('Water Data'!$D$7,0,10*ROW('Water Data'!D17)),NA())))</f>
        <v>#N/A</v>
      </c>
      <c r="I23" s="133" t="str">
        <f ca="1">+IF(AND(ISNUMBER(OFFSET('Water Data'!$D$10,0,10*ROW('Water Data'!D17))),BX23="Yes"),OFFSET('Water Data'!$D$10,0,10*ROW('Water Data'!D17)),IF(AND(ISNUMBER(OFFSET('Water Data'!$D$10,0,10*ROW('Water Data'!D17))),BX23="No",ISNUMBER(OFFSET('Water Data'!$D$10,0,10*ROW('Water Data'!D17)))),CONCATENATE("[",ROUND(OFFSET('Water Data'!$D$10,0,10*ROW('Water Data'!D17)),0),"]"),IF(AND(ISNUMBER(OFFSET('Water Data'!$D$10,0,10*ROW('Water Data'!D17))),BX23="",ISNUMBER(OFFSET('Water Data'!$D$10,0,10*ROW('Water Data'!D17)))),OFFSET('Water Data'!$D$10,0,10*ROW('Water Data'!D17)),NA())))</f>
        <v>[77]</v>
      </c>
      <c r="J23" s="133" t="e">
        <f ca="1">+IF(AND(ISNUMBER(OFFSET('Water Data'!$E$5,0,10*ROW('Water Data'!E17))),BY23="Yes"),100-OFFSET('Water Data'!$E$5,0,10*ROW('Water Data'!E17)),IF(AND(ISNUMBER(OFFSET('Water Data'!$E$5,0,10*ROW('Water Data'!E17))),BY23="No",ISNUMBER(OFFSET('Water Data'!$E$5,0,10*ROW('Water Data'!E17)))),CONCATENATE("[",ROUND(100-OFFSET('Water Data'!$E$5,0,10*ROW('Water Data'!E17)),0),"]"),IF(AND(ISNUMBER(OFFSET('Water Data'!$E$5,0,10*ROW('Water Data'!E17))),BY23="",ISNUMBER(OFFSET('Water Data'!$E$5,0,10*ROW('Water Data'!E17)))),100-OFFSET('Water Data'!$E$5,0,10*ROW('Water Data'!E17)),NA())))</f>
        <v>#N/A</v>
      </c>
      <c r="K23" s="133" t="e">
        <f ca="1">+IF(AND(ISNUMBER(OFFSET('Water Data'!$E$7,0,10*ROW('Water Data'!E17))),BZ23="Yes"),OFFSET('Water Data'!$E$7,0,10*ROW('Water Data'!E17)),IF(AND(ISNUMBER(OFFSET('Water Data'!$E$7,0,10*ROW('Water Data'!E17))),BZ23="No",ISNUMBER(OFFSET('Water Data'!$E$7,0,10*ROW('Water Data'!E17)))),CONCATENATE("[",ROUND(OFFSET('Water Data'!$E$7,0,10*ROW('Water Data'!E17)),0),"]"),IF(AND(ISNUMBER(OFFSET('Water Data'!$E$7,0,10*ROW('Water Data'!E17))),BZ23="",ISNUMBER(OFFSET('Water Data'!$E$7,0,10*ROW('Water Data'!E17)))),OFFSET('Water Data'!$E$7,0,10*ROW('Water Data'!E17)),NA())))</f>
        <v>#N/A</v>
      </c>
      <c r="L23" s="133" t="str">
        <f ca="1">+IF(AND(ISNUMBER(OFFSET('Water Data'!$E$10,0,10*ROW('Water Data'!E17))),CA23="Yes"),OFFSET('Water Data'!$E$10,0,10*ROW('Water Data'!E17)),IF(AND(ISNUMBER(OFFSET('Water Data'!$E$10,0,10*ROW('Water Data'!E17))),CA23="No",ISNUMBER(OFFSET('Water Data'!$E$10,0,10*ROW('Water Data'!E17)))),CONCATENATE("[",ROUND(OFFSET('Water Data'!$E$10,0,10*ROW('Water Data'!E17)),0),"]"),IF(AND(ISNUMBER(OFFSET('Water Data'!$E$10,0,10*ROW('Water Data'!E17))),CA23="",ISNUMBER(OFFSET('Water Data'!$E$10,0,10*ROW('Water Data'!E17)))),OFFSET('Water Data'!$E$10,0,10*ROW('Water Data'!E17)),NA())))</f>
        <v>[34]</v>
      </c>
      <c r="M23" s="133" t="e">
        <f ca="1">+IF(AND(ISNUMBER(OFFSET('Water Data'!$F$5,0,10*ROW('Water Data'!F17))),CB23="Yes"),100-OFFSET('Water Data'!$F$5,0,10*ROW('Water Data'!F17)),IF(AND(ISNUMBER(OFFSET('Water Data'!$F$5,0,10*ROW('Water Data'!F17))),CB23="No",ISNUMBER(OFFSET('Water Data'!$F$5,0,10*ROW('Water Data'!F17)))),CONCATENATE("[",ROUND(100-OFFSET('Water Data'!$F$5,0,10*ROW('Water Data'!F17)),0),"]"),IF(AND(ISNUMBER(OFFSET('Water Data'!$F$5,0,10*ROW('Water Data'!F17))),CB23="",ISNUMBER(OFFSET('Water Data'!$F$5,0,10*ROW('Water Data'!F17)))),100-OFFSET('Water Data'!$F$5,0,10*ROW('Water Data'!F17)),NA())))</f>
        <v>#N/A</v>
      </c>
      <c r="N23" s="133" t="e">
        <f ca="1">+IF(AND(ISNUMBER(OFFSET('Water Data'!$F$7,0,10*ROW('Water Data'!F17))),CC23="Yes"),OFFSET('Water Data'!$F$7,0,10*ROW('Water Data'!F17)),IF(AND(ISNUMBER(OFFSET('Water Data'!$F$7,0,10*ROW('Water Data'!F17))),CC23="No",ISNUMBER(OFFSET('Water Data'!$F$7,0,10*ROW('Water Data'!F17)))),CONCATENATE("[",ROUND(OFFSET('Water Data'!$F$7,0,10*ROW('Water Data'!F17)),0),"]"),IF(AND(ISNUMBER(OFFSET('Water Data'!$F$7,0,10*ROW('Water Data'!F17))),CC23="",ISNUMBER(OFFSET('Water Data'!$F$7,0,10*ROW('Water Data'!F17)))),OFFSET('Water Data'!$F$7,0,10*ROW('Water Data'!F17)),NA())))</f>
        <v>#N/A</v>
      </c>
      <c r="O23" s="133" t="e">
        <f ca="1">+IF(AND(ISNUMBER(OFFSET('Water Data'!$F$10,0,10*ROW('Water Data'!F17))),CD23="Yes"),OFFSET('Water Data'!$F$10,0,10*ROW('Water Data'!F17)),IF(AND(ISNUMBER(OFFSET('Water Data'!$F$10,0,10*ROW('Water Data'!F17))),CD23="No",ISNUMBER(OFFSET('Water Data'!$F$10,0,10*ROW('Water Data'!F17)))),CONCATENATE("[",ROUND(OFFSET('Water Data'!$F$10,0,10*ROW('Water Data'!F17)),0),"]"),IF(AND(ISNUMBER(OFFSET('Water Data'!$F$10,0,10*ROW('Water Data'!F17))),CD23="",ISNUMBER(OFFSET('Water Data'!$F$10,0,10*ROW('Water Data'!F17)))),OFFSET('Water Data'!$F$10,0,10*ROW('Water Data'!F17)),NA())))</f>
        <v>#N/A</v>
      </c>
      <c r="P23" s="133" t="e">
        <f ca="1">+IF(AND(ISNUMBER(OFFSET('Water Data'!$G$5,0,10*ROW('Water Data'!G17))),CE23="Yes"),100-OFFSET('Water Data'!$G$5,0,10*ROW('Water Data'!G17)),IF(AND(ISNUMBER(OFFSET('Water Data'!$G$5,0,10*ROW('Water Data'!G17))),CE23="No",ISNUMBER(OFFSET('Water Data'!$G$5,0,10*ROW('Water Data'!G17)))),CONCATENATE("[",ROUND(100-OFFSET('Water Data'!$G$5,0,10*ROW('Water Data'!G17)),0),"]"),IF(AND(ISNUMBER(OFFSET('Water Data'!$G$5,0,10*ROW('Water Data'!G17))),CE23="",ISNUMBER(OFFSET('Water Data'!$G$5,0,10*ROW('Water Data'!G17)))),100-OFFSET('Water Data'!$G$5,0,10*ROW('Water Data'!G17)),NA())))</f>
        <v>#N/A</v>
      </c>
      <c r="Q23" s="133" t="e">
        <f ca="1">+IF(AND(ISNUMBER(OFFSET('Water Data'!$G$7,0,10*ROW('Water Data'!G17))),CF23="Yes"),OFFSET('Water Data'!$G$7,0,10*ROW('Water Data'!G17)),IF(AND(ISNUMBER(OFFSET('Water Data'!$G$7,0,10*ROW('Water Data'!G17))),CF23="No",ISNUMBER(OFFSET('Water Data'!$G$7,0,10*ROW('Water Data'!G17)))),CONCATENATE("[",ROUND(OFFSET('Water Data'!$G$7,0,10*ROW('Water Data'!G17)),0),"]"),IF(AND(ISNUMBER(OFFSET('Water Data'!$G$7,0,10*ROW('Water Data'!G17))),CF23="",ISNUMBER(OFFSET('Water Data'!$G$7,0,10*ROW('Water Data'!G17)))),OFFSET('Water Data'!$G$7,0,10*ROW('Water Data'!G17)),NA())))</f>
        <v>#N/A</v>
      </c>
      <c r="R23" s="133" t="e">
        <f ca="1">+IF(AND(ISNUMBER(OFFSET('Water Data'!$G$10,0,10*ROW('Water Data'!G17))),CG23="Yes"),OFFSET('Water Data'!$G$10,0,10*ROW('Water Data'!G17)),IF(AND(ISNUMBER(OFFSET('Water Data'!$G$10,0,10*ROW('Water Data'!G17))),CG23="No",ISNUMBER(OFFSET('Water Data'!$G$10,0,10*ROW('Water Data'!G17)))),CONCATENATE("[",ROUND(OFFSET('Water Data'!$G$10,0,10*ROW('Water Data'!G17)),0),"]"),IF(AND(ISNUMBER(OFFSET('Water Data'!$G$10,0,10*ROW('Water Data'!G17))),CG23="",ISNUMBER(OFFSET('Water Data'!$G$10,0,10*ROW('Water Data'!G17)))),OFFSET('Water Data'!$G$10,0,10*ROW('Water Data'!G17)),NA())))</f>
        <v>#N/A</v>
      </c>
      <c r="S23" s="133" t="e">
        <f ca="1">+IF(AND(ISNUMBER(OFFSET('Water Data'!$H$5,0,10*ROW('Water Data'!H17))),CH23="Yes"),100-OFFSET('Water Data'!$H$5,0,10*ROW('Water Data'!H17)),IF(AND(ISNUMBER(OFFSET('Water Data'!$H$5,0,10*ROW('Water Data'!H17))),CH23="No",ISNUMBER(OFFSET('Water Data'!$H$5,0,10*ROW('Water Data'!H17)))),CONCATENATE("[",ROUND(100-OFFSET('Water Data'!$H$5,0,10*ROW('Water Data'!H17)),0),"]"),IF(AND(ISNUMBER(OFFSET('Water Data'!$H$5,0,10*ROW('Water Data'!H17))),CH23="",ISNUMBER(OFFSET('Water Data'!$H$5,0,10*ROW('Water Data'!H17)))),100-OFFSET('Water Data'!$H$5,0,10*ROW('Water Data'!H17)),NA())))</f>
        <v>#N/A</v>
      </c>
      <c r="T23" s="133" t="e">
        <f ca="1">+IF(AND(ISNUMBER(OFFSET('Water Data'!$H$7,0,10*ROW('Water Data'!H17))),CI23="Yes"),OFFSET('Water Data'!$H$7,0,10*ROW('Water Data'!H17)),IF(AND(ISNUMBER(OFFSET('Water Data'!$H$7,0,10*ROW('Water Data'!H17))),CI23="No",ISNUMBER(OFFSET('Water Data'!$H$7,0,10*ROW('Water Data'!H17)))),CONCATENATE("[",ROUND(OFFSET('Water Data'!$H$7,0,10*ROW('Water Data'!H17)),0),"]"),IF(AND(ISNUMBER(OFFSET('Water Data'!$H$7,0,10*ROW('Water Data'!H17))),CI23="",ISNUMBER(OFFSET('Water Data'!$H$7,0,10*ROW('Water Data'!H17)))),OFFSET('Water Data'!$H$7,0,10*ROW('Water Data'!H17)),NA())))</f>
        <v>#N/A</v>
      </c>
      <c r="U23" s="133" t="e">
        <f ca="1">+IF(AND(ISNUMBER(OFFSET('Water Data'!$H$10,0,10*ROW('Water Data'!H17))),CJ23="Yes"),OFFSET('Water Data'!$H$10,0,10*ROW('Water Data'!H17)),IF(AND(ISNUMBER(OFFSET('Water Data'!$H$10,0,10*ROW('Water Data'!H17))),CJ23="No",ISNUMBER(OFFSET('Water Data'!$H$10,0,10*ROW('Water Data'!H17)))),CONCATENATE("[",ROUND(OFFSET('Water Data'!$H$10,0,10*ROW('Water Data'!H17)),0),"]"),IF(AND(ISNUMBER(OFFSET('Water Data'!$H$10,0,10*ROW('Water Data'!H17))),CJ23="",ISNUMBER(OFFSET('Water Data'!$H$10,0,10*ROW('Water Data'!H17)))),OFFSET('Water Data'!$H$10,0,10*ROW('Water Data'!H17)),NA())))</f>
        <v>#N/A</v>
      </c>
      <c r="V23" s="134" t="e">
        <f ca="1">+IF(AND(ISNUMBER(OFFSET('Sanitation Data'!$C$5,0,10*ROW('Sanitation Data'!C17))),CK23="Yes"),100-OFFSET('Sanitation Data'!$C$5,0,10*ROW('Sanitation Data'!C17)),IF(AND(ISNUMBER(OFFSET('Sanitation Data'!$C$5,0,10*ROW('Sanitation Data'!C17))),CK23="No",ISNUMBER(OFFSET('Sanitation Data'!$C$5,0,10*ROW('Sanitation Data'!C17)))),CONCATENATE("[",ROUND(100-OFFSET('Sanitation Data'!$C$5,0,10*ROW('Sanitation Data'!C17)),0),"]"),IF(AND(ISNUMBER(OFFSET('Sanitation Data'!$C$5,0,10*ROW('Sanitation Data'!C17))),CK23="",ISNUMBER(OFFSET('Sanitation Data'!$C$5,0,10*ROW('Sanitation Data'!C17)))),100-OFFSET('Sanitation Data'!$C$5,0,10*ROW('Sanitation Data'!C17)),NA())))</f>
        <v>#N/A</v>
      </c>
      <c r="W23" s="134" t="str">
        <f ca="1">+IF(AND(ISNUMBER(OFFSET('Sanitation Data'!$C$7,0,10*ROW('Sanitation Data'!C17))),CL23="Yes"),OFFSET('Sanitation Data'!$C$7,0,10*ROW('Sanitation Data'!C17)),IF(AND(ISNUMBER(OFFSET('Sanitation Data'!$C$7,0,10*ROW('Sanitation Data'!C17))),CL23="No",ISNUMBER(OFFSET('Sanitation Data'!$C$7,0,10*ROW('Sanitation Data'!C17)))),CONCATENATE("[",ROUND(OFFSET('Sanitation Data'!$C$7,0,10*ROW('Sanitation Data'!C17)),0),"]"),IF(AND(ISNUMBER(OFFSET('Sanitation Data'!$C$7,0,10*ROW('Sanitation Data'!C17))),CL23="",ISNUMBER(OFFSET('Sanitation Data'!$C$7,0,10*ROW('Sanitation Data'!C17)))),OFFSET('Sanitation Data'!$C$7,0,10*ROW('Sanitation Data'!C17)),NA())))</f>
        <v>[67]</v>
      </c>
      <c r="X23" s="134" t="e">
        <f ca="1">+IF(AND(ISNUMBER(OFFSET('Sanitation Data'!$C$11,0,10*ROW('Sanitation Data'!C17))),CM23="Yes"),OFFSET('Sanitation Data'!$C$11,0,10*ROW('Sanitation Data'!C17)),IF(AND(ISNUMBER(OFFSET('Sanitation Data'!$C$11,0,10*ROW('Sanitation Data'!C17))),CM23="No",ISNUMBER(OFFSET('Sanitation Data'!$C$11,0,10*ROW('Sanitation Data'!C17)))),CONCATENATE("[",ROUND(OFFSET('Sanitation Data'!$C$11,0,10*ROW('Sanitation Data'!C17)),0),"]"),IF(AND(ISNUMBER(OFFSET('Sanitation Data'!$C$11,0,10*ROW('Sanitation Data'!C17))),CM23="",ISNUMBER(OFFSET('Sanitation Data'!$C$11,0,10*ROW('Sanitation Data'!C17)))),OFFSET('Sanitation Data'!$C$11,0,10*ROW('Sanitation Data'!C17)),NA())))</f>
        <v>#N/A</v>
      </c>
      <c r="Y23" s="134" t="e">
        <f ca="1">+IF(AND(ISNUMBER(OFFSET('Sanitation Data'!$C$12,0,10*ROW('Sanitation Data'!C17))),CN23="Yes"),OFFSET('Sanitation Data'!$C$12,0,10*ROW('Sanitation Data'!C17)),IF(AND(ISNUMBER(OFFSET('Sanitation Data'!$C$12,0,10*ROW('Sanitation Data'!C17))),CN23="No",ISNUMBER(OFFSET('Sanitation Data'!$C$12,0,10*ROW('Sanitation Data'!C17)))),CONCATENATE("[",ROUND(OFFSET('Sanitation Data'!$C$12,0,10*ROW('Sanitation Data'!C17)),0),"]"),IF(AND(ISNUMBER(OFFSET('Sanitation Data'!$C$12,0,10*ROW('Sanitation Data'!C17))),CN23="",ISNUMBER(OFFSET('Sanitation Data'!$C$12,0,10*ROW('Sanitation Data'!C17)))),OFFSET('Sanitation Data'!$C$12,0,10*ROW('Sanitation Data'!C17)),NA())))</f>
        <v>#N/A</v>
      </c>
      <c r="Z23" s="134" t="e">
        <f ca="1">+IF(AND(ISNUMBER(OFFSET('Sanitation Data'!$C$13,0,10*ROW('Sanitation Data'!C17))),CO23="Yes"),OFFSET('Sanitation Data'!$C$13,0,10*ROW('Sanitation Data'!C17)),IF(AND(ISNUMBER(OFFSET('Sanitation Data'!$C$13,0,10*ROW('Sanitation Data'!C17))),CO23="No",ISNUMBER(OFFSET('Sanitation Data'!$C$13,0,10*ROW('Sanitation Data'!C17)))),CONCATENATE("[",ROUND(OFFSET('Sanitation Data'!$C$13,0,10*ROW('Sanitation Data'!C17)),0),"]"),IF(AND(ISNUMBER(OFFSET('Sanitation Data'!$C$13,0,10*ROW('Sanitation Data'!C17))),CO23="",ISNUMBER(OFFSET('Sanitation Data'!$C$13,0,10*ROW('Sanitation Data'!C17)))),OFFSET('Sanitation Data'!$C$13,0,10*ROW('Sanitation Data'!C17)),NA())))</f>
        <v>#N/A</v>
      </c>
      <c r="AA23" s="134" t="e">
        <f ca="1">+IF(AND(ISNUMBER(OFFSET('Sanitation Data'!$D$5,0,10*ROW('Sanitation Data'!D17))),CP23="Yes"),100-OFFSET('Sanitation Data'!$D$5,0,10*ROW('Sanitation Data'!D17)),IF(AND(ISNUMBER(OFFSET('Sanitation Data'!$D$5,0,10*ROW('Sanitation Data'!D17))),CP23="No",ISNUMBER(OFFSET('Sanitation Data'!$D$5,0,10*ROW('Sanitation Data'!D17)))),CONCATENATE("[",ROUND(100-OFFSET('Sanitation Data'!$D$5,0,10*ROW('Sanitation Data'!D17)),0),"]"),IF(AND(ISNUMBER(OFFSET('Sanitation Data'!$D$5,0,10*ROW('Sanitation Data'!D17))),CP23="",ISNUMBER(OFFSET('Sanitation Data'!$D$5,0,10*ROW('Sanitation Data'!D17)))),100-OFFSET('Sanitation Data'!$D$5,0,10*ROW('Sanitation Data'!D17)),NA())))</f>
        <v>#N/A</v>
      </c>
      <c r="AB23" s="134" t="str">
        <f ca="1">+IF(AND(ISNUMBER(OFFSET('Sanitation Data'!$D$7,0,10*ROW('Sanitation Data'!D17))),CQ23="Yes"),OFFSET('Sanitation Data'!$D$7,0,10*ROW('Sanitation Data'!G17)),IF(AND(ISNUMBER(OFFSET('Sanitation Data'!$D$7,0,10*ROW('Sanitation Data'!D17))),CQ23="No",ISNUMBER(OFFSET('Sanitation Data'!$D$7,0,10*ROW('Sanitation Data'!D17)))),CONCATENATE("[",ROUND(OFFSET('Sanitation Data'!$D$7,0,10*ROW('Sanitation Data'!D17)),0),"]"),IF(AND(ISNUMBER(OFFSET('Sanitation Data'!$D$7,0,10*ROW('Sanitation Data'!D17))),CQ23="",ISNUMBER(OFFSET('Sanitation Data'!$D$7,0,10*ROW('Sanitation Data'!D17)))),OFFSET('Sanitation Data'!$D$7,0,10*ROW('Sanitation Data'!D17)),NA())))</f>
        <v>[73]</v>
      </c>
      <c r="AC23" s="134" t="e">
        <f ca="1">+IF(AND(ISNUMBER(OFFSET('Sanitation Data'!$D$11,0,10*ROW('Sanitation Data'!D17))),CR23="Yes"),OFFSET('Sanitation Data'!$D$11,0,10*ROW('Sanitation Data'!D17)),IF(AND(ISNUMBER(OFFSET('Sanitation Data'!$D$11,0,10*ROW('Sanitation Data'!D17))),CR23="No",ISNUMBER(OFFSET('Sanitation Data'!$D$11,0,10*ROW('Sanitation Data'!D17)))),CONCATENATE("[",ROUND(OFFSET('Sanitation Data'!$D$11,0,10*ROW('Sanitation Data'!D17)),0),"]"),IF(AND(ISNUMBER(OFFSET('Sanitation Data'!$D$11,0,10*ROW('Sanitation Data'!D17))),CR23="",ISNUMBER(OFFSET('Sanitation Data'!$D$11,0,10*ROW('Sanitation Data'!D17)))),OFFSET('Sanitation Data'!$D$11,0,10*ROW('Sanitation Data'!D17)),NA())))</f>
        <v>#N/A</v>
      </c>
      <c r="AD23" s="134" t="e">
        <f ca="1">+IF(AND(ISNUMBER(OFFSET('Sanitation Data'!$D$12,0,10*ROW('Sanitation Data'!D17))),CS23="Yes"),OFFSET('Sanitation Data'!$D$12,0,10*ROW('Sanitation Data'!D17)),IF(AND(ISNUMBER(OFFSET('Sanitation Data'!$D$12,0,10*ROW('Sanitation Data'!D17))),CS23="No",ISNUMBER(OFFSET('Sanitation Data'!$D$12,0,10*ROW('Sanitation Data'!D17)))),CONCATENATE("[",ROUND(OFFSET('Sanitation Data'!$D$12,0,10*ROW('Sanitation Data'!D17)),0),"]"),IF(AND(ISNUMBER(OFFSET('Sanitation Data'!$D$12,0,10*ROW('Sanitation Data'!D17))),CS23="",ISNUMBER(OFFSET('Sanitation Data'!$D$12,0,10*ROW('Sanitation Data'!D17)))),OFFSET('Sanitation Data'!$D$12,0,10*ROW('Sanitation Data'!D17)),NA())))</f>
        <v>#N/A</v>
      </c>
      <c r="AE23" s="134" t="e">
        <f ca="1">+IF(AND(ISNUMBER(OFFSET('Sanitation Data'!$D$13,0,10*ROW('Sanitation Data'!D17))),CT23="Yes"),OFFSET('Sanitation Data'!$D$13,0,10*ROW('Sanitation Data'!D17)),IF(AND(ISNUMBER(OFFSET('Sanitation Data'!$D$13,0,10*ROW('Sanitation Data'!D17))),CT23="No",ISNUMBER(OFFSET('Sanitation Data'!$D$13,0,10*ROW('Sanitation Data'!D17)))),CONCATENATE("[",ROUND(OFFSET('Sanitation Data'!$D$13,0,10*ROW('Sanitation Data'!D17)),0),"]"),IF(AND(ISNUMBER(OFFSET('Sanitation Data'!$D$13,0,10*ROW('Sanitation Data'!D17))),CT23="",ISNUMBER(OFFSET('Sanitation Data'!$D$13,0,10*ROW('Sanitation Data'!D17)))),OFFSET('Sanitation Data'!$D$13,0,10*ROW('Sanitation Data'!D17)),NA())))</f>
        <v>#N/A</v>
      </c>
      <c r="AF23" s="134" t="e">
        <f ca="1">+IF(AND(ISNUMBER(OFFSET('Sanitation Data'!$E$5,0,10*ROW('Sanitation Data'!E17))),CU23="Yes"),100-OFFSET('Sanitation Data'!$E$5,0,10*ROW('Sanitation Data'!E17)),IF(AND(ISNUMBER(OFFSET('Sanitation Data'!$E$5,0,10*ROW('Sanitation Data'!E17))),CU23="No",ISNUMBER(OFFSET('Sanitation Data'!$E$5,0,10*ROW('Sanitation Data'!E17)))),CONCATENATE("[",ROUND(100-OFFSET('Sanitation Data'!$E$5,0,10*ROW('Sanitation Data'!E17)),0),"]"),IF(AND(ISNUMBER(OFFSET('Sanitation Data'!$E$5,0,10*ROW('Sanitation Data'!E17))),CU23="",ISNUMBER(OFFSET('Sanitation Data'!$E$5,0,10*ROW('Sanitation Data'!E17)))),100-OFFSET('Sanitation Data'!$E$5,0,10*ROW('Sanitation Data'!E17)),NA())))</f>
        <v>#N/A</v>
      </c>
      <c r="AG23" s="134" t="str">
        <f ca="1">+IF(AND(ISNUMBER(OFFSET('Sanitation Data'!$E$7,0,10*ROW('Sanitation Data'!E17))),CV23="Yes"),OFFSET('Sanitation Data'!$E$7,0,10*ROW('Sanitation Data'!E17)),IF(AND(ISNUMBER(OFFSET('Sanitation Data'!$E$7,0,10*ROW('Sanitation Data'!E17))),CV23="No",ISNUMBER(OFFSET('Sanitation Data'!$E$7,0,10*ROW('Sanitation Data'!E17)))),CONCATENATE("[",ROUND(OFFSET('Sanitation Data'!$E$7,0,10*ROW('Sanitation Data'!E17)),0),"]"),IF(AND(ISNUMBER(OFFSET('Sanitation Data'!$E$7,0,10*ROW('Sanitation Data'!E17))),CV23="",ISNUMBER(OFFSET('Sanitation Data'!$E$7,0,10*ROW('Sanitation Data'!E17)))),OFFSET('Sanitation Data'!$E$7,0,10*ROW('Sanitation Data'!E17)),NA())))</f>
        <v>[61]</v>
      </c>
      <c r="AH23" s="134" t="e">
        <f ca="1">+IF(AND(ISNUMBER(OFFSET('Sanitation Data'!$E$11,0,10*ROW('Sanitation Data'!E17))),CW23="Yes"),OFFSET('Sanitation Data'!$E$11,0,10*ROW('Sanitation Data'!E17)),IF(AND(ISNUMBER(OFFSET('Sanitation Data'!$E$11,0,10*ROW('Sanitation Data'!E17))),CW23="No",ISNUMBER(OFFSET('Sanitation Data'!$E$11,0,10*ROW('Sanitation Data'!E17)))),CONCATENATE("[",ROUND(OFFSET('Sanitation Data'!$E$11,0,10*ROW('Sanitation Data'!E17)),0),"]"),IF(AND(ISNUMBER(OFFSET('Sanitation Data'!$E$11,0,10*ROW('Sanitation Data'!E17))),CW23="",ISNUMBER(OFFSET('Sanitation Data'!$E$11,0,10*ROW('Sanitation Data'!E17)))),OFFSET('Sanitation Data'!$E$11,0,10*ROW('Sanitation Data'!E17)),NA())))</f>
        <v>#N/A</v>
      </c>
      <c r="AI23" s="134" t="e">
        <f ca="1">+IF(AND(ISNUMBER(OFFSET('Sanitation Data'!$E$12,0,10*ROW('Sanitation Data'!E17))),CX23="Yes"),OFFSET('Sanitation Data'!$E$12,0,10*ROW('Sanitation Data'!E17)),IF(AND(ISNUMBER(OFFSET('Sanitation Data'!$E$12,0,10*ROW('Sanitation Data'!E17))),CX23="No",ISNUMBER(OFFSET('Sanitation Data'!$E$12,0,10*ROW('Sanitation Data'!E17)))),CONCATENATE("[",ROUND(OFFSET('Sanitation Data'!$E$12,0,10*ROW('Sanitation Data'!E17)),0),"]"),IF(AND(ISNUMBER(OFFSET('Sanitation Data'!$E$12,0,10*ROW('Sanitation Data'!E17))),CX23="",ISNUMBER(OFFSET('Sanitation Data'!$E$12,0,10*ROW('Sanitation Data'!E17)))),OFFSET('Sanitation Data'!$E$12,0,10*ROW('Sanitation Data'!E17)),NA())))</f>
        <v>#N/A</v>
      </c>
      <c r="AJ23" s="134" t="e">
        <f ca="1">+IF(AND(ISNUMBER(OFFSET('Sanitation Data'!$E$13,0,10*ROW('Sanitation Data'!E17))),CY23="Yes"),OFFSET('Sanitation Data'!$E$13,0,10*ROW('Sanitation Data'!E17)),IF(AND(ISNUMBER(OFFSET('Sanitation Data'!$E$13,0,10*ROW('Sanitation Data'!E17))),CY23="No",ISNUMBER(OFFSET('Sanitation Data'!$E$13,0,10*ROW('Sanitation Data'!E17)))),CONCATENATE("[",ROUND(OFFSET('Sanitation Data'!$E$13,0,10*ROW('Sanitation Data'!E17)),0),"]"),IF(AND(ISNUMBER(OFFSET('Sanitation Data'!$E$13,0,10*ROW('Sanitation Data'!E17))),CY23="",ISNUMBER(OFFSET('Sanitation Data'!$E$13,0,10*ROW('Sanitation Data'!E17)))),OFFSET('Sanitation Data'!$E$13,0,10*ROW('Sanitation Data'!E17)),NA())))</f>
        <v>#N/A</v>
      </c>
      <c r="AK23" s="134" t="e">
        <f ca="1">+IF(AND(ISNUMBER(OFFSET('Sanitation Data'!$F$5,0,10*ROW('Sanitation Data'!F17))),CZ23="Yes"),100-OFFSET('Sanitation Data'!$F$5,0,10*ROW('Sanitation Data'!F17)),IF(AND(ISNUMBER(OFFSET('Sanitation Data'!$F$5,0,10*ROW('Sanitation Data'!F17))),CZ23="No",ISNUMBER(OFFSET('Sanitation Data'!$F$5,0,10*ROW('Sanitation Data'!F17)))),CONCATENATE("[",ROUND(100-OFFSET('Sanitation Data'!$F$5,0,10*ROW('Sanitation Data'!F17)),0),"]"),IF(AND(ISNUMBER(OFFSET('Sanitation Data'!$F$5,0,10*ROW('Sanitation Data'!F17))),CZ23="",ISNUMBER(OFFSET('Sanitation Data'!$F$5,0,10*ROW('Sanitation Data'!F17)))),100-OFFSET('Sanitation Data'!$F$5,0,10*ROW('Sanitation Data'!F17)),NA())))</f>
        <v>#N/A</v>
      </c>
      <c r="AL23" s="134" t="e">
        <f ca="1">+IF(AND(ISNUMBER(OFFSET('Sanitation Data'!$F$7,0,10*ROW('Sanitation Data'!F17))),DA23="Yes"),OFFSET('Sanitation Data'!$F$7,0,10*ROW('Sanitation Data'!F17)),IF(AND(ISNUMBER(OFFSET('Sanitation Data'!$F$7,0,10*ROW('Sanitation Data'!F17))),DA23="No",ISNUMBER(OFFSET('Sanitation Data'!$F$7,0,10*ROW('Sanitation Data'!F17)))),CONCATENATE("[",ROUND(OFFSET('Sanitation Data'!$F$7,0,10*ROW('Sanitation Data'!F17)),0),"]"),IF(AND(ISNUMBER(OFFSET('Sanitation Data'!$F$7,0,10*ROW('Sanitation Data'!F17))),DA23="",ISNUMBER(OFFSET('Sanitation Data'!$F$7,0,10*ROW('Sanitation Data'!F17)))),OFFSET('Sanitation Data'!$F$7,0,10*ROW('Sanitation Data'!F17)),NA())))</f>
        <v>#N/A</v>
      </c>
      <c r="AM23" s="134" t="e">
        <f ca="1">+IF(AND(ISNUMBER(OFFSET('Sanitation Data'!$F$11,0,10*ROW('Sanitation Data'!F17))),DB23="Yes"),OFFSET('Sanitation Data'!$F$11,0,10*ROW('Sanitation Data'!F17)),IF(AND(ISNUMBER(OFFSET('Sanitation Data'!$F$11,0,10*ROW('Sanitation Data'!F17))),DB23="No",ISNUMBER(OFFSET('Sanitation Data'!$F$11,0,10*ROW('Sanitation Data'!F17)))),CONCATENATE("[",ROUND(OFFSET('Sanitation Data'!$F$11,0,10*ROW('Sanitation Data'!F17)),0),"]"),IF(AND(ISNUMBER(OFFSET('Sanitation Data'!$F$11,0,10*ROW('Sanitation Data'!F17))),DB23="",ISNUMBER(OFFSET('Sanitation Data'!$F$11,0,10*ROW('Sanitation Data'!F17)))),OFFSET('Sanitation Data'!$F$11,0,10*ROW('Sanitation Data'!F17)),NA())))</f>
        <v>#N/A</v>
      </c>
      <c r="AN23" s="134" t="e">
        <f ca="1">+IF(AND(ISNUMBER(OFFSET('Sanitation Data'!$F$12,0,10*ROW('Sanitation Data'!F17))),DC23="Yes"),OFFSET('Sanitation Data'!$F$12,0,10*ROW('Sanitation Data'!F17)),IF(AND(ISNUMBER(OFFSET('Sanitation Data'!$F$12,0,10*ROW('Sanitation Data'!F17))),DC23="No",ISNUMBER(OFFSET('Sanitation Data'!$F$12,0,10*ROW('Sanitation Data'!F17)))),CONCATENATE("[",ROUND(OFFSET('Sanitation Data'!$F$12,0,10*ROW('Sanitation Data'!F17)),0),"]"),IF(AND(ISNUMBER(OFFSET('Sanitation Data'!$F$12,0,10*ROW('Sanitation Data'!F17))),DC23="",ISNUMBER(OFFSET('Sanitation Data'!$F$12,0,10*ROW('Sanitation Data'!F17)))),OFFSET('Sanitation Data'!$F$12,0,10*ROW('Sanitation Data'!F17)),NA())))</f>
        <v>#N/A</v>
      </c>
      <c r="AO23" s="134" t="e">
        <f ca="1">+IF(AND(ISNUMBER(OFFSET('Sanitation Data'!$F$13,0,10*ROW('Sanitation Data'!F17))),DD23="Yes"),OFFSET('Sanitation Data'!$F$13,0,10*ROW('Sanitation Data'!F17)),IF(AND(ISNUMBER(OFFSET('Sanitation Data'!$F$13,0,10*ROW('Sanitation Data'!F17))),DD23="No",ISNUMBER(OFFSET('Sanitation Data'!$F$13,0,10*ROW('Sanitation Data'!F17)))),CONCATENATE("[",ROUND(OFFSET('Sanitation Data'!$F$13,0,10*ROW('Sanitation Data'!F17)),0),"]"),IF(AND(ISNUMBER(OFFSET('Sanitation Data'!$F$13,0,10*ROW('Sanitation Data'!F17))),DD23="",ISNUMBER(OFFSET('Sanitation Data'!$F$13,0,10*ROW('Sanitation Data'!F17)))),OFFSET('Sanitation Data'!$F$13,0,10*ROW('Sanitation Data'!F17)),NA())))</f>
        <v>#N/A</v>
      </c>
      <c r="AP23" s="134" t="e">
        <f ca="1">+IF(AND(ISNUMBER(OFFSET('Sanitation Data'!$G$5,0,10*ROW('Sanitation Data'!G17))),DE23="Yes"),100-OFFSET('Sanitation Data'!$G$5,0,10*ROW('Sanitation Data'!G17)),IF(AND(ISNUMBER(OFFSET('Sanitation Data'!$G$5,0,10*ROW('Sanitation Data'!G17))),DE23="No",ISNUMBER(OFFSET('Sanitation Data'!$G$5,0,10*ROW('Sanitation Data'!G17)))),CONCATENATE("[",ROUND(100-OFFSET('Sanitation Data'!$G$5,0,10*ROW('Sanitation Data'!G17)),0),"]"),IF(AND(ISNUMBER(OFFSET('Sanitation Data'!$G$5,0,10*ROW('Sanitation Data'!G17))),DE23="",ISNUMBER(OFFSET('Sanitation Data'!$G$5,0,10*ROW('Sanitation Data'!G17)))),100-OFFSET('Sanitation Data'!$G$5,0,10*ROW('Sanitation Data'!G17)),NA())))</f>
        <v>#N/A</v>
      </c>
      <c r="AQ23" s="134" t="e">
        <f ca="1">+IF(AND(ISNUMBER(OFFSET('Sanitation Data'!$G$7,0,10*ROW('Sanitation Data'!G17))),DF23="Yes"),OFFSET('Sanitation Data'!$G$7,0,10*ROW('Sanitation Data'!G17)),IF(AND(ISNUMBER(OFFSET('Sanitation Data'!$G$7,0,10*ROW('Sanitation Data'!G17))),DF23="No",ISNUMBER(OFFSET('Sanitation Data'!$G$7,0,10*ROW('Sanitation Data'!G17)))),CONCATENATE("[",ROUND(OFFSET('Sanitation Data'!$G$7,0,10*ROW('Sanitation Data'!G17)),0),"]"),IF(AND(ISNUMBER(OFFSET('Sanitation Data'!$G$7,0,10*ROW('Sanitation Data'!G17))),DF23="",ISNUMBER(OFFSET('Sanitation Data'!$G$7,0,10*ROW('Sanitation Data'!G17)))),OFFSET('Sanitation Data'!$G$7,0,10*ROW('Sanitation Data'!G17)),NA())))</f>
        <v>#N/A</v>
      </c>
      <c r="AR23" s="134" t="e">
        <f ca="1">+IF(AND(ISNUMBER(OFFSET('Sanitation Data'!$G$11,0,10*ROW('Sanitation Data'!G17))),DG23="Yes"),OFFSET('Sanitation Data'!$G$11,0,10*ROW('Sanitation Data'!G17)),IF(AND(ISNUMBER(OFFSET('Sanitation Data'!$G$11,0,10*ROW('Sanitation Data'!G17))),DG23="No",ISNUMBER(OFFSET('Sanitation Data'!$G$11,0,10*ROW('Sanitation Data'!G17)))),CONCATENATE("[",ROUND(OFFSET('Sanitation Data'!$G$11,0,10*ROW('Sanitation Data'!G17)),0),"]"),IF(AND(ISNUMBER(OFFSET('Sanitation Data'!$G$11,0,10*ROW('Sanitation Data'!G17))),DG23="",ISNUMBER(OFFSET('Sanitation Data'!$G$11,0,10*ROW('Sanitation Data'!G17)))),OFFSET('Sanitation Data'!$G$11,0,10*ROW('Sanitation Data'!G17)),NA())))</f>
        <v>#N/A</v>
      </c>
      <c r="AS23" s="134" t="e">
        <f ca="1">+IF(AND(ISNUMBER(OFFSET('Sanitation Data'!$G$12,0,10*ROW('Sanitation Data'!G17))),DH23="Yes"),OFFSET('Sanitation Data'!$G$12,0,10*ROW('Sanitation Data'!G17)),IF(AND(ISNUMBER(OFFSET('Sanitation Data'!$G$12,0,10*ROW('Sanitation Data'!G17))),DH23="No",ISNUMBER(OFFSET('Sanitation Data'!$G$12,0,10*ROW('Sanitation Data'!G17)))),CONCATENATE("[",ROUND(OFFSET('Sanitation Data'!$G$12,0,10*ROW('Sanitation Data'!G17)),0),"]"),IF(AND(ISNUMBER(OFFSET('Sanitation Data'!$G$12,0,10*ROW('Sanitation Data'!G17))),DH23="",ISNUMBER(OFFSET('Sanitation Data'!$G$12,0,10*ROW('Sanitation Data'!G17)))),OFFSET('Sanitation Data'!$G$12,0,10*ROW('Sanitation Data'!G17)),NA())))</f>
        <v>#N/A</v>
      </c>
      <c r="AT23" s="134" t="e">
        <f ca="1">+IF(AND(ISNUMBER(OFFSET('Sanitation Data'!$G$13,0,10*ROW('Sanitation Data'!G17))),DI23="Yes"),OFFSET('Sanitation Data'!$G$13,0,10*ROW('Sanitation Data'!G17)),IF(AND(ISNUMBER(OFFSET('Sanitation Data'!$G$13,0,10*ROW('Sanitation Data'!G17))),DI23="No",ISNUMBER(OFFSET('Sanitation Data'!$G$13,0,10*ROW('Sanitation Data'!G17)))),CONCATENATE("[",ROUND(OFFSET('Sanitation Data'!$G$13,0,10*ROW('Sanitation Data'!G17)),0),"]"),IF(AND(ISNUMBER(OFFSET('Sanitation Data'!$G$13,0,10*ROW('Sanitation Data'!G17))),DI23="",ISNUMBER(OFFSET('Sanitation Data'!$G$13,0,10*ROW('Sanitation Data'!G17)))),OFFSET('Sanitation Data'!$G$13,0,10*ROW('Sanitation Data'!G17)),NA())))</f>
        <v>#N/A</v>
      </c>
      <c r="AU23" s="134" t="e">
        <f ca="1">+IF(AND(ISNUMBER(OFFSET('Sanitation Data'!$H$5,0,10*ROW('Sanitation Data'!H17))),DJ23="Yes"),100-OFFSET('Sanitation Data'!$H$5,0,10*ROW('Sanitation Data'!H17)),IF(AND(ISNUMBER(OFFSET('Sanitation Data'!$H$5,0,10*ROW('Sanitation Data'!H17))),DJ23="No",ISNUMBER(OFFSET('Sanitation Data'!$H$5,0,10*ROW('Sanitation Data'!H17)))),CONCATENATE("[",ROUND(100-OFFSET('Sanitation Data'!$H$5,0,10*ROW('Sanitation Data'!H17)),0),"]"),IF(AND(ISNUMBER(OFFSET('Sanitation Data'!$H$5,0,10*ROW('Sanitation Data'!H17))),DJ23="",ISNUMBER(OFFSET('Sanitation Data'!$H$5,0,10*ROW('Sanitation Data'!H17)))),100-OFFSET('Sanitation Data'!$H$5,0,10*ROW('Sanitation Data'!H17)),NA())))</f>
        <v>#N/A</v>
      </c>
      <c r="AV23" s="134" t="e">
        <f ca="1">+IF(AND(ISNUMBER(OFFSET('Sanitation Data'!$H$7,0,10*ROW('Sanitation Data'!H17))),DK23="Yes"),OFFSET('Sanitation Data'!$H$7,0,10*ROW('Sanitation Data'!H17)),IF(AND(ISNUMBER(OFFSET('Sanitation Data'!$H$7,0,10*ROW('Sanitation Data'!H17))),DK23="No",ISNUMBER(OFFSET('Sanitation Data'!$H$7,0,10*ROW('Sanitation Data'!H17)))),CONCATENATE("[",ROUND(OFFSET('Sanitation Data'!$H$7,0,10*ROW('Sanitation Data'!H17)),0),"]"),IF(AND(ISNUMBER(OFFSET('Sanitation Data'!$H$7,0,10*ROW('Sanitation Data'!H17))),DK23="",ISNUMBER(OFFSET('Sanitation Data'!$H$7,0,10*ROW('Sanitation Data'!H17)))),OFFSET('Sanitation Data'!$H$7,0,10*ROW('Sanitation Data'!H17)),NA())))</f>
        <v>#N/A</v>
      </c>
      <c r="AW23" s="134" t="e">
        <f ca="1">+IF(AND(ISNUMBER(OFFSET('Sanitation Data'!$H$11,0,10*ROW('Sanitation Data'!H17))),DL23="Yes"),OFFSET('Sanitation Data'!$H$11,0,10*ROW('Sanitation Data'!H17)),IF(AND(ISNUMBER(OFFSET('Sanitation Data'!$H$11,0,10*ROW('Sanitation Data'!H17))),DL23="No",ISNUMBER(OFFSET('Sanitation Data'!$H$11,0,10*ROW('Sanitation Data'!H17)))),CONCATENATE("[",ROUND(OFFSET('Sanitation Data'!$H$11,0,10*ROW('Sanitation Data'!H17)),0),"]"),IF(AND(ISNUMBER(OFFSET('Sanitation Data'!$H$11,0,10*ROW('Sanitation Data'!H17))),DL23="",ISNUMBER(OFFSET('Sanitation Data'!$H$11,0,10*ROW('Sanitation Data'!H17)))),OFFSET('Sanitation Data'!$H$11,0,10*ROW('Sanitation Data'!H17)),NA())))</f>
        <v>#N/A</v>
      </c>
      <c r="AX23" s="134" t="e">
        <f ca="1">+IF(AND(ISNUMBER(OFFSET('Sanitation Data'!$H$12,0,10*ROW('Sanitation Data'!H17))),DM23="Yes"),OFFSET('Sanitation Data'!$H$12,0,10*ROW('Sanitation Data'!H17)),IF(AND(ISNUMBER(OFFSET('Sanitation Data'!$H$12,0,10*ROW('Sanitation Data'!H17))),DM23="No",ISNUMBER(OFFSET('Sanitation Data'!$H$12,0,10*ROW('Sanitation Data'!H17)))),CONCATENATE("[",ROUND(OFFSET('Sanitation Data'!$H$12,0,10*ROW('Sanitation Data'!H17)),0),"]"),IF(AND(ISNUMBER(OFFSET('Sanitation Data'!$H$12,0,10*ROW('Sanitation Data'!H17))),DM23="",ISNUMBER(OFFSET('Sanitation Data'!$H$12,0,10*ROW('Sanitation Data'!H17)))),OFFSET('Sanitation Data'!$H$12,0,10*ROW('Sanitation Data'!H17)),NA())))</f>
        <v>#N/A</v>
      </c>
      <c r="AY23" s="134" t="e">
        <f ca="1">+IF(AND(ISNUMBER(OFFSET('Sanitation Data'!$H$13,0,10*ROW('Sanitation Data'!H17))),DN23="Yes"),OFFSET('Sanitation Data'!$H$13,0,10*ROW('Sanitation Data'!H17)),IF(AND(ISNUMBER(OFFSET('Sanitation Data'!$H$13,0,10*ROW('Sanitation Data'!H17))),DN23="No",ISNUMBER(OFFSET('Sanitation Data'!$H$13,0,10*ROW('Sanitation Data'!H17)))),CONCATENATE("[",ROUND(OFFSET('Sanitation Data'!$H$13,0,10*ROW('Sanitation Data'!H17)),0),"]"),IF(AND(ISNUMBER(OFFSET('Sanitation Data'!$H$13,0,10*ROW('Sanitation Data'!H17))),DN23="",ISNUMBER(OFFSET('Sanitation Data'!$H$13,0,10*ROW('Sanitation Data'!H17)))),OFFSET('Sanitation Data'!$H$13,0,10*ROW('Sanitation Data'!H17)),NA())))</f>
        <v>#N/A</v>
      </c>
      <c r="AZ23" s="135" t="e">
        <f ca="1">+IF(AND(ISNUMBER(OFFSET('Hygiene Data'!$C$6,0,10*ROW('Hygiene Data'!C17))),DO23="Yes"),OFFSET('Hygiene Data'!$C$6,0,10*ROW('Hygiene Data'!C17)),IF(AND(ISNUMBER(OFFSET('Hygiene Data'!$C$6,0,10*ROW('Hygiene Data'!C17))),DO23="No",ISNUMBER(OFFSET('Hygiene Data'!$C$6,0,10*ROW('Hygiene Data'!C17)))),CONCATENATE("[",ROUND(OFFSET('Hygiene Data'!$C$6,0,10*ROW('Hygiene Data'!C17)),0),"]"),IF(AND(ISNUMBER(OFFSET('Hygiene Data'!$C$6,0,10*ROW('Hygiene Data'!C17))),DO23="",ISNUMBER(OFFSET('Hygiene Data'!$C$6,0,10*ROW('Hygiene Data'!C17)))),OFFSET('Hygiene Data'!$C$6,0,10*ROW('Hygiene Data'!C17)),NA())))</f>
        <v>#N/A</v>
      </c>
      <c r="BA23" s="135" t="e">
        <f ca="1">+IF(AND(ISNUMBER(OFFSET('Hygiene Data'!$C$8,0,10*ROW('Hygiene Data'!C17))),DP23="Yes"),OFFSET('Hygiene Data'!$C$8,0,10*ROW('Hygiene Data'!C17)),IF(AND(ISNUMBER(OFFSET('Hygiene Data'!$C$8,0,10*ROW('Hygiene Data'!C17))),DP23="No",ISNUMBER(OFFSET('Hygiene Data'!$C$8,0,10*ROW('Hygiene Data'!C17)))),CONCATENATE("[",ROUND(OFFSET('Hygiene Data'!$C$8,0,10*ROW('Hygiene Data'!C17)),0),"]"),IF(AND(ISNUMBER(OFFSET('Hygiene Data'!$C$8,0,10*ROW('Hygiene Data'!C17))),DP23="",ISNUMBER(OFFSET('Hygiene Data'!$C$8,0,10*ROW('Hygiene Data'!C17)))),OFFSET('Hygiene Data'!$C$8,0,10*ROW('Hygiene Data'!C17)),NA())))</f>
        <v>#N/A</v>
      </c>
      <c r="BB23" s="135" t="e">
        <f ca="1">+IF(AND(ISNUMBER(OFFSET('Hygiene Data'!$C$10,0,10*ROW('Hygiene Data'!C17))),DQ23="Yes"),OFFSET('Hygiene Data'!$C$10,0,10*ROW('Hygiene Data'!C17)),IF(AND(ISNUMBER(OFFSET('Hygiene Data'!$C$10,0,10*ROW('Hygiene Data'!C17))),DQ23="No",ISNUMBER(OFFSET('Hygiene Data'!$C$10,0,10*ROW('Hygiene Data'!C17)))),CONCATENATE("[",ROUND(OFFSET('Hygiene Data'!$C$10,0,10*ROW('Hygiene Data'!C17)),0),"]"),IF(AND(ISNUMBER(OFFSET('Hygiene Data'!$C$10,0,10*ROW('Hygiene Data'!C17))),DQ23="",ISNUMBER(OFFSET('Hygiene Data'!$C$10,0,10*ROW('Hygiene Data'!C17)))),OFFSET('Hygiene Data'!$C$10,0,10*ROW('Hygiene Data'!C17)),NA())))</f>
        <v>#N/A</v>
      </c>
      <c r="BC23" s="135" t="e">
        <f ca="1">+IF(AND(ISNUMBER(OFFSET('Hygiene Data'!$D$6,0,10*ROW('Hygiene Data'!D17))),DR23="Yes"),OFFSET('Hygiene Data'!$D$6,0,10*ROW('Hygiene Data'!D17)),IF(AND(ISNUMBER(OFFSET('Hygiene Data'!$D$6,0,10*ROW('Hygiene Data'!D17))),DR23="No",ISNUMBER(OFFSET('Hygiene Data'!$D$6,0,10*ROW('Hygiene Data'!D17)))),CONCATENATE("[",ROUND(OFFSET('Hygiene Data'!$D$6,0,10*ROW('Hygiene Data'!D17)),0),"]"),IF(AND(ISNUMBER(OFFSET('Hygiene Data'!$D$6,0,10*ROW('Hygiene Data'!D17))),DR23="",ISNUMBER(OFFSET('Hygiene Data'!$D$6,0,10*ROW('Hygiene Data'!D17)))),OFFSET('Hygiene Data'!$D$6,0,10*ROW('Hygiene Data'!D17)),NA())))</f>
        <v>#N/A</v>
      </c>
      <c r="BD23" s="135" t="e">
        <f ca="1">+IF(AND(ISNUMBER(OFFSET('Hygiene Data'!$D$8,0,10*ROW('Hygiene Data'!D17))),DS23="Yes"),OFFSET('Hygiene Data'!$D$8,0,10*ROW('Hygiene Data'!D17)),IF(AND(ISNUMBER(OFFSET('Hygiene Data'!$D$8,0,10*ROW('Hygiene Data'!D17))),DS23="No",ISNUMBER(OFFSET('Hygiene Data'!$D$8,0,10*ROW('Hygiene Data'!D17)))),CONCATENATE("[",ROUND(OFFSET('Hygiene Data'!$D$8,0,10*ROW('Hygiene Data'!D17)),0),"]"),IF(AND(ISNUMBER(OFFSET('Hygiene Data'!$D$8,0,10*ROW('Hygiene Data'!D17))),DS23="",ISNUMBER(OFFSET('Hygiene Data'!$D$8,0,10*ROW('Hygiene Data'!D17)))),OFFSET('Hygiene Data'!$D$8,0,10*ROW('Hygiene Data'!D17)),NA())))</f>
        <v>#N/A</v>
      </c>
      <c r="BE23" s="135" t="e">
        <f ca="1">+IF(AND(ISNUMBER(OFFSET('Hygiene Data'!$D$10,0,10*ROW('Hygiene Data'!D17))),DT23="Yes"),OFFSET('Hygiene Data'!$D$10,0,10*ROW('Hygiene Data'!D17)),IF(AND(ISNUMBER(OFFSET('Hygiene Data'!$D$10,0,10*ROW('Hygiene Data'!D17))),DT23="No",ISNUMBER(OFFSET('Hygiene Data'!$D$10,0,10*ROW('Hygiene Data'!D17)))),CONCATENATE("[",ROUND(OFFSET('Hygiene Data'!$D$10,0,10*ROW('Hygiene Data'!D17)),0),"]"),IF(AND(ISNUMBER(OFFSET('Hygiene Data'!$D$10,0,10*ROW('Hygiene Data'!D17))),DT23="",ISNUMBER(OFFSET('Hygiene Data'!$D$10,0,10*ROW('Hygiene Data'!D17)))),OFFSET('Hygiene Data'!$D$10,0,10*ROW('Hygiene Data'!D17)),NA())))</f>
        <v>#N/A</v>
      </c>
      <c r="BF23" s="135" t="e">
        <f ca="1">+IF(AND(ISNUMBER(OFFSET('Hygiene Data'!$E$6,0,10*ROW('Hygiene Data'!E17))),DU23="Yes"),OFFSET('Hygiene Data'!$E$6,0,10*ROW('Hygiene Data'!E17)),IF(AND(ISNUMBER(OFFSET('Hygiene Data'!$E$6,0,10*ROW('Hygiene Data'!E17))),DU23="No",ISNUMBER(OFFSET('Hygiene Data'!$E$6,0,10*ROW('Hygiene Data'!E17)))),CONCATENATE("[",ROUND(OFFSET('Hygiene Data'!$E$6,0,10*ROW('Hygiene Data'!E17)),0),"]"),IF(AND(ISNUMBER(OFFSET('Hygiene Data'!$E$6,0,10*ROW('Hygiene Data'!E17))),DU23="",ISNUMBER(OFFSET('Hygiene Data'!$E$6,0,10*ROW('Hygiene Data'!E17)))),OFFSET('Hygiene Data'!$E$6,0,10*ROW('Hygiene Data'!E17)),NA())))</f>
        <v>#N/A</v>
      </c>
      <c r="BG23" s="135" t="e">
        <f ca="1">+IF(AND(ISNUMBER(OFFSET('Hygiene Data'!$E$8,0,10*ROW('Hygiene Data'!E17))),DV23="Yes"),OFFSET('Hygiene Data'!$E$8,0,10*ROW('Hygiene Data'!E17)),IF(AND(ISNUMBER(OFFSET('Hygiene Data'!$E$8,0,10*ROW('Hygiene Data'!E17))),DV23="No",ISNUMBER(OFFSET('Hygiene Data'!$E$8,0,10*ROW('Hygiene Data'!E17)))),CONCATENATE("[",ROUND(OFFSET('Hygiene Data'!$E$8,0,10*ROW('Hygiene Data'!E17)),0),"]"),IF(AND(ISNUMBER(OFFSET('Hygiene Data'!$E$8,0,10*ROW('Hygiene Data'!E17))),DV23="",ISNUMBER(OFFSET('Hygiene Data'!$E$8,0,10*ROW('Hygiene Data'!E17)))),OFFSET('Hygiene Data'!$E$8,0,10*ROW('Hygiene Data'!E17)),NA())))</f>
        <v>#N/A</v>
      </c>
      <c r="BH23" s="135" t="e">
        <f ca="1">+IF(AND(ISNUMBER(OFFSET('Hygiene Data'!$E$10,0,10*ROW('Hygiene Data'!E17))),DW23="Yes"),OFFSET('Hygiene Data'!$E$10,0,10*ROW('Hygiene Data'!E17)),IF(AND(ISNUMBER(OFFSET('Hygiene Data'!$E$10,0,10*ROW('Hygiene Data'!E17))),DW23="No",ISNUMBER(OFFSET('Hygiene Data'!$E$10,0,10*ROW('Hygiene Data'!E17)))),CONCATENATE("[",ROUND(OFFSET('Hygiene Data'!$E$10,0,10*ROW('Hygiene Data'!E17)),0),"]"),IF(AND(ISNUMBER(OFFSET('Hygiene Data'!$E$10,0,10*ROW('Hygiene Data'!E17))),DW23="",ISNUMBER(OFFSET('Hygiene Data'!$E$10,0,10*ROW('Hygiene Data'!E17)))),OFFSET('Hygiene Data'!$E$10,0,10*ROW('Hygiene Data'!E17)),NA())))</f>
        <v>#N/A</v>
      </c>
      <c r="BI23" s="135" t="e">
        <f ca="1">+IF(AND(ISNUMBER(OFFSET('Hygiene Data'!$F$6,0,10*ROW('Hygiene Data'!F17))),DX23="Yes"),OFFSET('Hygiene Data'!$F$6,0,10*ROW('Hygiene Data'!F17)),IF(AND(ISNUMBER(OFFSET('Hygiene Data'!$F$6,0,10*ROW('Hygiene Data'!F17))),DX23="No",ISNUMBER(OFFSET('Hygiene Data'!$F$6,0,10*ROW('Hygiene Data'!F17)))),CONCATENATE("[",ROUND(OFFSET('Hygiene Data'!$F$6,0,10*ROW('Hygiene Data'!F17)),0),"]"),IF(AND(ISNUMBER(OFFSET('Hygiene Data'!$F$6,0,10*ROW('Hygiene Data'!F17))),DX23="",ISNUMBER(OFFSET('Hygiene Data'!$F$6,0,10*ROW('Hygiene Data'!F17)))),OFFSET('Hygiene Data'!$F$6,0,10*ROW('Hygiene Data'!F17)),NA())))</f>
        <v>#N/A</v>
      </c>
      <c r="BJ23" s="135" t="e">
        <f ca="1">+IF(AND(ISNUMBER(OFFSET('Hygiene Data'!$F$8,0,10*ROW('Hygiene Data'!F17))),DY23="Yes"),OFFSET('Hygiene Data'!$F$8,0,10*ROW('Hygiene Data'!F17)),IF(AND(ISNUMBER(OFFSET('Hygiene Data'!$F$8,0,10*ROW('Hygiene Data'!F17))),DY23="No",ISNUMBER(OFFSET('Hygiene Data'!$F$8,0,10*ROW('Hygiene Data'!F17)))),CONCATENATE("[",ROUND(OFFSET('Hygiene Data'!$F$8,0,10*ROW('Hygiene Data'!F17)),0),"]"),IF(AND(ISNUMBER(OFFSET('Hygiene Data'!$F$8,0,10*ROW('Hygiene Data'!F17))),DY23="",ISNUMBER(OFFSET('Hygiene Data'!$F$8,0,10*ROW('Hygiene Data'!F17)))),OFFSET('Hygiene Data'!$F$8,0,10*ROW('Hygiene Data'!F17)),NA())))</f>
        <v>#N/A</v>
      </c>
      <c r="BK23" s="135" t="e">
        <f ca="1">+IF(AND(ISNUMBER(OFFSET('Hygiene Data'!$F$10,0,10*ROW('Hygiene Data'!F17))),DZ23="Yes"),OFFSET('Hygiene Data'!$F$10,0,10*ROW('Hygiene Data'!F17)),IF(AND(ISNUMBER(OFFSET('Hygiene Data'!$F$10,0,10*ROW('Hygiene Data'!F17))),DZ23="No",ISNUMBER(OFFSET('Hygiene Data'!$F$10,0,10*ROW('Hygiene Data'!F17)))),CONCATENATE("[",ROUND(OFFSET('Hygiene Data'!$F$10,0,10*ROW('Hygiene Data'!F17)),0),"]"),IF(AND(ISNUMBER(OFFSET('Hygiene Data'!$F$10,0,10*ROW('Hygiene Data'!F17))),DZ23="",ISNUMBER(OFFSET('Hygiene Data'!$F$10,0,10*ROW('Hygiene Data'!F17)))),OFFSET('Hygiene Data'!$F$10,0,10*ROW('Hygiene Data'!F17)),NA())))</f>
        <v>#N/A</v>
      </c>
      <c r="BL23" s="135" t="e">
        <f ca="1">+IF(AND(ISNUMBER(OFFSET('Hygiene Data'!$G$6,0,10*ROW('Hygiene Data'!G17))),EA23="Yes"),OFFSET('Hygiene Data'!$G$6,0,10*ROW('Hygiene Data'!G17)),IF(AND(ISNUMBER(OFFSET('Hygiene Data'!$G$6,0,10*ROW('Hygiene Data'!G17))),EA23="No",ISNUMBER(OFFSET('Hygiene Data'!$G$6,0,10*ROW('Hygiene Data'!G17)))),CONCATENATE("[",ROUND(OFFSET('Hygiene Data'!$G$6,0,10*ROW('Hygiene Data'!G17)),0),"]"),IF(AND(ISNUMBER(OFFSET('Hygiene Data'!$G$6,0,10*ROW('Hygiene Data'!G17))),EA23="",ISNUMBER(OFFSET('Hygiene Data'!$G$6,0,10*ROW('Hygiene Data'!G17)))),OFFSET('Hygiene Data'!$G$6,0,10*ROW('Hygiene Data'!G17)),NA())))</f>
        <v>#N/A</v>
      </c>
      <c r="BM23" s="135" t="e">
        <f ca="1">+IF(AND(ISNUMBER(OFFSET('Hygiene Data'!$G$8,0,10*ROW('Hygiene Data'!G17))),EB23="Yes"),OFFSET('Hygiene Data'!$G$8,0,10*ROW('Hygiene Data'!G17)),IF(AND(ISNUMBER(OFFSET('Hygiene Data'!$G$8,0,10*ROW('Hygiene Data'!G17))),EB23="No",ISNUMBER(OFFSET('Hygiene Data'!$G$8,0,10*ROW('Hygiene Data'!G17)))),CONCATENATE("[",ROUND(OFFSET('Hygiene Data'!$G$8,0,10*ROW('Hygiene Data'!G17)),0),"]"),IF(AND(ISNUMBER(OFFSET('Hygiene Data'!$G$8,0,10*ROW('Hygiene Data'!G17))),EB23="",ISNUMBER(OFFSET('Hygiene Data'!$G$8,0,10*ROW('Hygiene Data'!G17)))),OFFSET('Hygiene Data'!$G$8,0,10*ROW('Hygiene Data'!G17)),NA())))</f>
        <v>#N/A</v>
      </c>
      <c r="BN23" s="135" t="e">
        <f ca="1">+IF(AND(ISNUMBER(OFFSET('Hygiene Data'!$G$10,0,10*ROW('Hygiene Data'!G17))),EC23="Yes"),OFFSET('Hygiene Data'!$G$10,0,10*ROW('Hygiene Data'!G17)),IF(AND(ISNUMBER(OFFSET('Hygiene Data'!$G$10,0,10*ROW('Hygiene Data'!G17))),EC23="No",ISNUMBER(OFFSET('Hygiene Data'!$G$10,0,10*ROW('Hygiene Data'!G17)))),CONCATENATE("[",ROUND(OFFSET('Hygiene Data'!$G$10,0,10*ROW('Hygiene Data'!G17)),0),"]"),IF(AND(ISNUMBER(OFFSET('Hygiene Data'!$G$10,0,10*ROW('Hygiene Data'!G17))),EC23="",ISNUMBER(OFFSET('Hygiene Data'!$G$10,0,10*ROW('Hygiene Data'!G17)))),OFFSET('Hygiene Data'!$G$10,0,10*ROW('Hygiene Data'!G17)),NA())))</f>
        <v>#N/A</v>
      </c>
      <c r="BO23" s="135" t="e">
        <f ca="1">+IF(AND(ISNUMBER(OFFSET('Hygiene Data'!$H$6,0,10*ROW('Hygiene Data'!H17))),ED23="Yes"),OFFSET('Hygiene Data'!$H$6,0,10*ROW('Hygiene Data'!H17)),IF(AND(ISNUMBER(OFFSET('Hygiene Data'!$H$6,0,10*ROW('Hygiene Data'!H17))),ED23="No",ISNUMBER(OFFSET('Hygiene Data'!$H$6,0,10*ROW('Hygiene Data'!H17)))),CONCATENATE("[",ROUND(OFFSET('Hygiene Data'!$H$6,0,10*ROW('Hygiene Data'!H17)),0),"]"),IF(AND(ISNUMBER(OFFSET('Hygiene Data'!$H$6,0,10*ROW('Hygiene Data'!H17))),ED23="",ISNUMBER(OFFSET('Hygiene Data'!$H$6,0,10*ROW('Hygiene Data'!H17)))),OFFSET('Hygiene Data'!$H$6,0,10*ROW('Hygiene Data'!H17)),NA())))</f>
        <v>#N/A</v>
      </c>
      <c r="BP23" s="135" t="e">
        <f ca="1">+IF(AND(ISNUMBER(OFFSET('Hygiene Data'!$H$8,0,10*ROW('Hygiene Data'!H17))),EE23="Yes"),OFFSET('Hygiene Data'!$H$8,0,10*ROW('Hygiene Data'!H17)),IF(AND(ISNUMBER(OFFSET('Hygiene Data'!$H$8,0,10*ROW('Hygiene Data'!H17))),EE23="No",ISNUMBER(OFFSET('Hygiene Data'!$H$8,0,10*ROW('Hygiene Data'!H17)))),CONCATENATE("[",ROUND(OFFSET('Hygiene Data'!$H$8,0,10*ROW('Hygiene Data'!H17)),0),"]"),IF(AND(ISNUMBER(OFFSET('Hygiene Data'!$H$8,0,10*ROW('Hygiene Data'!H17))),EE23="",ISNUMBER(OFFSET('Hygiene Data'!$H$8,0,10*ROW('Hygiene Data'!H17)))),OFFSET('Hygiene Data'!$H$8,0,10*ROW('Hygiene Data'!H17)),NA())))</f>
        <v>#N/A</v>
      </c>
      <c r="BQ23" s="135" t="e">
        <f ca="1">+IF(AND(ISNUMBER(OFFSET('Hygiene Data'!$H$10,0,10*ROW('Hygiene Data'!H17))),EF23="Yes"),OFFSET('Hygiene Data'!$H$10,0,10*ROW('Hygiene Data'!H17)),IF(AND(ISNUMBER(OFFSET('Hygiene Data'!$H$10,0,10*ROW('Hygiene Data'!H17))),EF23="No",ISNUMBER(OFFSET('Hygiene Data'!$H$10,0,10*ROW('Hygiene Data'!H17)))),CONCATENATE("[",ROUND(OFFSET('Hygiene Data'!$H$10,0,10*ROW('Hygiene Data'!H17)),0),"]"),IF(AND(ISNUMBER(OFFSET('Hygiene Data'!$H$10,0,10*ROW('Hygiene Data'!H17))),EF23="",ISNUMBER(OFFSET('Hygiene Data'!$H$10,0,10*ROW('Hygiene Data'!H17)))),OFFSET('Hygiene Data'!$H$10,0,10*ROW('Hygiene Data'!H17)),NA())))</f>
        <v>#N/A</v>
      </c>
      <c r="BS23" s="34" t="str">
        <f ca="1">+IF(OFFSET('Water Data'!$C$28,0,10*ROW('Water Data'!C17))="","",OFFSET('Water Data'!$C$28,0,10*ROW('Water Data'!C17)))</f>
        <v/>
      </c>
      <c r="BT23" s="34" t="str">
        <f ca="1">+IF(OFFSET('Water Data'!$C$29,0,10*ROW('Water Data'!C17))="","",OFFSET('Water Data'!$C$29,0,10*ROW('Water Data'!C17)))</f>
        <v/>
      </c>
      <c r="BU23" s="34" t="str">
        <f ca="1">+IF(OFFSET('Water Data'!$C$30,0,10*ROW('Water Data'!C17))="","",OFFSET('Water Data'!$C$30,0,10*ROW('Water Data'!C17)))</f>
        <v>No</v>
      </c>
      <c r="BV23" s="34" t="str">
        <f ca="1">+IF(OFFSET('Water Data'!$D$28,0,10*ROW('Water Data'!D17))="","",OFFSET('Water Data'!$D$28,0,10*ROW('Water Data'!D17)))</f>
        <v/>
      </c>
      <c r="BW23" s="34" t="str">
        <f ca="1">+IF(OFFSET('Water Data'!$D$29,0,10*ROW('Water Data'!D17))="","",OFFSET('Water Data'!$D$29,0,10*ROW('Water Data'!D17)))</f>
        <v/>
      </c>
      <c r="BX23" s="34" t="str">
        <f ca="1">+IF(OFFSET('Water Data'!$D$30,0,10*ROW('Water Data'!D17))="","",OFFSET('Water Data'!$D$30,0,10*ROW('Water Data'!D17)))</f>
        <v>No</v>
      </c>
      <c r="BY23" s="34" t="str">
        <f ca="1">+IF(OFFSET('Water Data'!$E$28,0,10*ROW('Water Data'!E17))="","",OFFSET('Water Data'!$E$28,0,10*ROW('Water Data'!E17)))</f>
        <v/>
      </c>
      <c r="BZ23" s="34" t="str">
        <f ca="1">+IF(OFFSET('Water Data'!$E$29,0,10*ROW('Water Data'!E17))="","",OFFSET('Water Data'!$E$29,0,10*ROW('Water Data'!E17)))</f>
        <v/>
      </c>
      <c r="CA23" s="34" t="str">
        <f ca="1">+IF(OFFSET('Water Data'!$E$30,0,10*ROW('Water Data'!E17))="","",OFFSET('Water Data'!$E$30,0,10*ROW('Water Data'!E17)))</f>
        <v>No</v>
      </c>
      <c r="CB23" s="34" t="str">
        <f ca="1">+IF(OFFSET('Water Data'!$F$28,0,10*ROW('Water Data'!F17))="","",OFFSET('Water Data'!$F$28,0,10*ROW('Water Data'!F17)))</f>
        <v/>
      </c>
      <c r="CC23" s="34" t="str">
        <f ca="1">+IF(OFFSET('Water Data'!$F$29,0,10*ROW('Water Data'!F17))="","",OFFSET('Water Data'!$F$29,0,10*ROW('Water Data'!F17)))</f>
        <v/>
      </c>
      <c r="CD23" s="34" t="str">
        <f ca="1">+IF(OFFSET('Water Data'!$F$30,0,10*ROW('Water Data'!F17))="","",OFFSET('Water Data'!$F$30,0,10*ROW('Water Data'!F17)))</f>
        <v/>
      </c>
      <c r="CE23" s="34" t="str">
        <f ca="1">+IF(OFFSET('Water Data'!$G$28,0,10*ROW('Water Data'!G17))="","",OFFSET('Water Data'!$G$28,0,10*ROW('Water Data'!G17)))</f>
        <v/>
      </c>
      <c r="CF23" s="34" t="str">
        <f ca="1">+IF(OFFSET('Water Data'!$G$29,0,10*ROW('Water Data'!G17))="","",OFFSET('Water Data'!$G$29,0,10*ROW('Water Data'!G17)))</f>
        <v/>
      </c>
      <c r="CG23" s="34" t="str">
        <f ca="1">+IF(OFFSET('Water Data'!$G$30,0,10*ROW('Water Data'!G17))="","",OFFSET('Water Data'!$G$30,0,10*ROW('Water Data'!G17)))</f>
        <v/>
      </c>
      <c r="CH23" s="34" t="str">
        <f ca="1">+IF(OFFSET('Water Data'!$H$28,0,10*ROW('Water Data'!H17))="","",OFFSET('Water Data'!$H$28,0,10*ROW('Water Data'!H17)))</f>
        <v/>
      </c>
      <c r="CI23" s="34" t="str">
        <f ca="1">+IF(OFFSET('Water Data'!$H$29,0,10*ROW('Water Data'!H17))="","",OFFSET('Water Data'!$H$29,0,10*ROW('Water Data'!H17)))</f>
        <v/>
      </c>
      <c r="CJ23" s="34" t="str">
        <f ca="1">+IF(OFFSET('Water Data'!$H$30,0,10*ROW('Water Data'!H17))="","",OFFSET('Water Data'!$H$30,0,10*ROW('Water Data'!H17)))</f>
        <v/>
      </c>
      <c r="CK23" s="34" t="str">
        <f ca="1">+IF(OFFSET('Sanitation Data'!$C$29,0,10*ROW('Sanitation Data'!C17))="","",OFFSET('Sanitation Data'!$C$29,0,10*ROW('Sanitation Data'!C17)))</f>
        <v/>
      </c>
      <c r="CL23" s="34" t="str">
        <f ca="1">+IF(OFFSET('Sanitation Data'!$C$30,0,10*ROW('Sanitation Data'!C17))="","",OFFSET('Sanitation Data'!$C$30,0,10*ROW('Sanitation Data'!C17)))</f>
        <v>No</v>
      </c>
      <c r="CM23" s="34" t="str">
        <f ca="1">+IF(OFFSET('Sanitation Data'!$C$31,0,10*ROW('Sanitation Data'!C17))="","",OFFSET('Sanitation Data'!$C$31,0,10*ROW('Sanitation Data'!C17)))</f>
        <v/>
      </c>
      <c r="CN23" s="34" t="str">
        <f ca="1">+IF(OFFSET('Sanitation Data'!$C$32,0,10*ROW('Sanitation Data'!C17))="","",OFFSET('Sanitation Data'!$C$32,0,10*ROW('Sanitation Data'!C17)))</f>
        <v/>
      </c>
      <c r="CO23" s="34" t="str">
        <f ca="1">+IF(OFFSET('Sanitation Data'!$C$33,0,10*ROW('Sanitation Data'!C17))="","",OFFSET('Sanitation Data'!$C$33,0,10*ROW('Sanitation Data'!C17)))</f>
        <v/>
      </c>
      <c r="CP23" s="34" t="str">
        <f ca="1">+IF(OFFSET('Sanitation Data'!$D$29,0,10*ROW('Sanitation Data'!D17))="","",OFFSET('Sanitation Data'!$D$29,0,10*ROW('Sanitation Data'!D17)))</f>
        <v/>
      </c>
      <c r="CQ23" s="34" t="str">
        <f ca="1">+IF(OFFSET('Sanitation Data'!$D$30,0,10*ROW('Sanitation Data'!D17))="","",OFFSET('Sanitation Data'!$D$30,0,10*ROW('Sanitation Data'!D17)))</f>
        <v>No</v>
      </c>
      <c r="CR23" s="34" t="str">
        <f ca="1">+IF(OFFSET('Sanitation Data'!$D$31,0,10*ROW('Sanitation Data'!D17))="","",OFFSET('Sanitation Data'!$D$31,0,10*ROW('Sanitation Data'!D17)))</f>
        <v/>
      </c>
      <c r="CS23" s="34" t="str">
        <f ca="1">+IF(OFFSET('Sanitation Data'!$D$32,0,10*ROW('Sanitation Data'!D17))="","",OFFSET('Sanitation Data'!$D$32,0,10*ROW('Sanitation Data'!D17)))</f>
        <v/>
      </c>
      <c r="CT23" s="34" t="str">
        <f ca="1">+IF(OFFSET('Sanitation Data'!$D$33,0,10*ROW('Sanitation Data'!D17))="","",OFFSET('Sanitation Data'!$D$33,0,10*ROW('Sanitation Data'!D17)))</f>
        <v/>
      </c>
      <c r="CU23" s="34" t="str">
        <f ca="1">+IF(OFFSET('Sanitation Data'!$E$29,0,10*ROW('Sanitation Data'!E17))="","",OFFSET('Sanitation Data'!$E$29,0,10*ROW('Sanitation Data'!E17)))</f>
        <v/>
      </c>
      <c r="CV23" s="34" t="str">
        <f ca="1">+IF(OFFSET('Sanitation Data'!$E$30,0,10*ROW('Sanitation Data'!E17))="","",OFFSET('Sanitation Data'!$E$30,0,10*ROW('Sanitation Data'!E17)))</f>
        <v>No</v>
      </c>
      <c r="CW23" s="34" t="str">
        <f ca="1">+IF(OFFSET('Sanitation Data'!$E$31,0,10*ROW('Sanitation Data'!E17))="","",OFFSET('Sanitation Data'!$E$31,0,10*ROW('Sanitation Data'!E17)))</f>
        <v/>
      </c>
      <c r="CX23" s="34" t="str">
        <f ca="1">+IF(OFFSET('Sanitation Data'!$E$32,0,10*ROW('Sanitation Data'!E17))="","",OFFSET('Sanitation Data'!$E$32,0,10*ROW('Sanitation Data'!E17)))</f>
        <v/>
      </c>
      <c r="CY23" s="34" t="str">
        <f ca="1">+IF(OFFSET('Sanitation Data'!$E$33,0,10*ROW('Sanitation Data'!E17))="","",OFFSET('Sanitation Data'!$E$33,0,10*ROW('Sanitation Data'!E17)))</f>
        <v/>
      </c>
      <c r="CZ23" s="34" t="str">
        <f ca="1">+IF(OFFSET('Sanitation Data'!$F$29,0,10*ROW('Sanitation Data'!F17))="","",OFFSET('Sanitation Data'!$F$29,0,10*ROW('Sanitation Data'!F17)))</f>
        <v/>
      </c>
      <c r="DA23" s="34" t="str">
        <f ca="1">+IF(OFFSET('Sanitation Data'!$F$30,0,10*ROW('Sanitation Data'!F17))="","",OFFSET('Sanitation Data'!$F$30,0,10*ROW('Sanitation Data'!F17)))</f>
        <v/>
      </c>
      <c r="DB23" s="34" t="str">
        <f ca="1">+IF(OFFSET('Sanitation Data'!$F$31,0,10*ROW('Sanitation Data'!F17))="","",OFFSET('Sanitation Data'!$F$31,0,10*ROW('Sanitation Data'!F17)))</f>
        <v/>
      </c>
      <c r="DC23" s="34" t="str">
        <f ca="1">+IF(OFFSET('Sanitation Data'!$F$32,0,10*ROW('Sanitation Data'!F17))="","",OFFSET('Sanitation Data'!$F$32,0,10*ROW('Sanitation Data'!F17)))</f>
        <v/>
      </c>
      <c r="DD23" s="34" t="str">
        <f ca="1">+IF(OFFSET('Sanitation Data'!$F$33,0,10*ROW('Sanitation Data'!F17))="","",OFFSET('Sanitation Data'!$F$33,0,10*ROW('Sanitation Data'!F17)))</f>
        <v/>
      </c>
      <c r="DE23" s="34" t="str">
        <f ca="1">+IF(OFFSET('Sanitation Data'!$G$29,0,10*ROW('Sanitation Data'!G17))="","",OFFSET('Sanitation Data'!$G$29,0,10*ROW('Sanitation Data'!G17)))</f>
        <v/>
      </c>
      <c r="DF23" s="34" t="str">
        <f ca="1">+IF(OFFSET('Sanitation Data'!$G$30,0,10*ROW('Sanitation Data'!G17))="","",OFFSET('Sanitation Data'!$G$30,0,10*ROW('Sanitation Data'!G17)))</f>
        <v/>
      </c>
      <c r="DG23" s="34" t="str">
        <f ca="1">+IF(OFFSET('Sanitation Data'!$G$31,0,10*ROW('Sanitation Data'!G17))="","",OFFSET('Sanitation Data'!$G$31,0,10*ROW('Sanitation Data'!G17)))</f>
        <v/>
      </c>
      <c r="DH23" s="34" t="str">
        <f ca="1">+IF(OFFSET('Sanitation Data'!$G$32,0,10*ROW('Sanitation Data'!G17))="","",OFFSET('Sanitation Data'!$G$32,0,10*ROW('Sanitation Data'!G17)))</f>
        <v/>
      </c>
      <c r="DI23" s="34" t="str">
        <f ca="1">+IF(OFFSET('Sanitation Data'!$G$33,0,10*ROW('Sanitation Data'!G17))="","",OFFSET('Sanitation Data'!$G$33,0,10*ROW('Sanitation Data'!G17)))</f>
        <v/>
      </c>
      <c r="DJ23" s="34" t="str">
        <f ca="1">+IF(OFFSET('Sanitation Data'!$H$29,0,10*ROW('Sanitation Data'!H17))="","",OFFSET('Sanitation Data'!$H$29,0,10*ROW('Sanitation Data'!H17)))</f>
        <v/>
      </c>
      <c r="DK23" s="34" t="str">
        <f ca="1">+IF(OFFSET('Sanitation Data'!$H$30,0,10*ROW('Sanitation Data'!H17))="","",OFFSET('Sanitation Data'!$H$30,0,10*ROW('Sanitation Data'!H17)))</f>
        <v/>
      </c>
      <c r="DL23" s="34" t="str">
        <f ca="1">+IF(OFFSET('Sanitation Data'!$H$31,0,10*ROW('Sanitation Data'!H17))="","",OFFSET('Sanitation Data'!$H$31,0,10*ROW('Sanitation Data'!H17)))</f>
        <v/>
      </c>
      <c r="DM23" s="34" t="str">
        <f ca="1">+IF(OFFSET('Sanitation Data'!$H$32,0,10*ROW('Sanitation Data'!H17))="","",OFFSET('Sanitation Data'!$H$32,0,10*ROW('Sanitation Data'!H17)))</f>
        <v/>
      </c>
      <c r="DN23" s="34" t="str">
        <f ca="1">+IF(OFFSET('Sanitation Data'!$H$33,0,10*ROW('Sanitation Data'!H17))="","",OFFSET('Sanitation Data'!$H$33,0,10*ROW('Sanitation Data'!H17)))</f>
        <v/>
      </c>
      <c r="DO23" s="34" t="str">
        <f ca="1">+IF(OFFSET('Hygiene Data'!$C$12,0,10*ROW('Hygiene Data'!C17))="","",OFFSET('Hygiene Data'!$C$12,0,10*ROW('Hygiene Data'!C17)))</f>
        <v/>
      </c>
      <c r="DP23" s="34" t="str">
        <f ca="1">+IF(OFFSET('Hygiene Data'!$C$13,0,10*ROW('Hygiene Data'!C17))="","",OFFSET('Hygiene Data'!$C$13,0,10*ROW('Hygiene Data'!C17)))</f>
        <v/>
      </c>
      <c r="DQ23" s="34" t="str">
        <f ca="1">+IF(OFFSET('Hygiene Data'!$C$14,0,10*ROW('Hygiene Data'!C17))="","",OFFSET('Hygiene Data'!$C$14,0,10*ROW('Hygiene Data'!C17)))</f>
        <v/>
      </c>
      <c r="DR23" s="34" t="str">
        <f ca="1">+IF(OFFSET('Hygiene Data'!$D$12,0,10*ROW('Hygiene Data'!D17))="","",OFFSET('Hygiene Data'!$D$12,0,10*ROW('Hygiene Data'!D17)))</f>
        <v/>
      </c>
      <c r="DS23" s="34" t="str">
        <f ca="1">+IF(OFFSET('Hygiene Data'!$D$13,0,10*ROW('Hygiene Data'!D17))="","",OFFSET('Hygiene Data'!$D$13,0,10*ROW('Hygiene Data'!D17)))</f>
        <v/>
      </c>
      <c r="DT23" s="34" t="str">
        <f ca="1">+IF(OFFSET('Hygiene Data'!$D$14,0,10*ROW('Hygiene Data'!D17))="","",OFFSET('Hygiene Data'!$D$14,0,10*ROW('Hygiene Data'!D17)))</f>
        <v/>
      </c>
      <c r="DU23" s="34" t="str">
        <f ca="1">+IF(OFFSET('Hygiene Data'!$E$12,0,10*ROW('Hygiene Data'!E17))="","",OFFSET('Hygiene Data'!$E$12,0,10*ROW('Hygiene Data'!E17)))</f>
        <v/>
      </c>
      <c r="DV23" s="34" t="str">
        <f ca="1">+IF(OFFSET('Hygiene Data'!$E$13,0,10*ROW('Hygiene Data'!E17))="","",OFFSET('Hygiene Data'!$E$13,0,10*ROW('Hygiene Data'!E17)))</f>
        <v/>
      </c>
      <c r="DW23" s="34" t="str">
        <f ca="1">+IF(OFFSET('Hygiene Data'!$E$14,0,10*ROW('Hygiene Data'!E17))="","",OFFSET('Hygiene Data'!$E$14,0,10*ROW('Hygiene Data'!E17)))</f>
        <v/>
      </c>
      <c r="DX23" s="34" t="str">
        <f ca="1">+IF(OFFSET('Hygiene Data'!$F$12,0,10*ROW('Hygiene Data'!F17))="","",OFFSET('Hygiene Data'!$F$12,0,10*ROW('Hygiene Data'!F17)))</f>
        <v/>
      </c>
      <c r="DY23" s="34" t="str">
        <f ca="1">+IF(OFFSET('Hygiene Data'!$F$13,0,10*ROW('Hygiene Data'!F17))="","",OFFSET('Hygiene Data'!$F$13,0,10*ROW('Hygiene Data'!F17)))</f>
        <v/>
      </c>
      <c r="DZ23" s="34" t="str">
        <f ca="1">+IF(OFFSET('Hygiene Data'!$F$14,0,10*ROW('Hygiene Data'!F17))="","",OFFSET('Hygiene Data'!$F$14,0,10*ROW('Hygiene Data'!F17)))</f>
        <v/>
      </c>
      <c r="EA23" s="34" t="str">
        <f ca="1">+IF(OFFSET('Hygiene Data'!$G$12,0,10*ROW('Hygiene Data'!G17))="","",OFFSET('Hygiene Data'!$G$12,0,10*ROW('Hygiene Data'!G17)))</f>
        <v/>
      </c>
      <c r="EB23" s="34" t="str">
        <f ca="1">+IF(OFFSET('Hygiene Data'!$G$13,0,10*ROW('Hygiene Data'!G17))="","",OFFSET('Hygiene Data'!$G$13,0,10*ROW('Hygiene Data'!G17)))</f>
        <v/>
      </c>
      <c r="EC23" s="34" t="str">
        <f ca="1">+IF(OFFSET('Hygiene Data'!$G$14,0,10*ROW('Hygiene Data'!G17))="","",OFFSET('Hygiene Data'!$G$14,0,10*ROW('Hygiene Data'!G17)))</f>
        <v/>
      </c>
      <c r="ED23" s="34" t="str">
        <f ca="1">+IF(OFFSET('Hygiene Data'!$H$12,0,10*ROW('Hygiene Data'!H17))="","",OFFSET('Hygiene Data'!$H$12,0,10*ROW('Hygiene Data'!H17)))</f>
        <v/>
      </c>
      <c r="EE23" s="34" t="str">
        <f ca="1">+IF(OFFSET('Hygiene Data'!$H$13,0,10*ROW('Hygiene Data'!H17))="","",OFFSET('Hygiene Data'!$H$13,0,10*ROW('Hygiene Data'!H17)))</f>
        <v/>
      </c>
      <c r="EF23" s="34" t="str">
        <f ca="1">+IF(OFFSET('Hygiene Data'!$H$14,0,10*ROW('Hygiene Data'!H17))="","",OFFSET('Hygiene Data'!$H$14,0,10*ROW('Hygiene Data'!H17)))</f>
        <v/>
      </c>
    </row>
    <row r="24" spans="1:136" x14ac:dyDescent="0.2">
      <c r="A24" s="50" t="str">
        <f ca="1">+IF(OFFSET('Water Data'!$B$1,0,10*ROW('Water Data'!B18))="","",OFFSET('Water Data'!$B$1,0,10*ROW('Water Data'!B18)))</f>
        <v>UIS14</v>
      </c>
      <c r="B24" s="50" t="str">
        <f ca="1">+IF(OFFSET('Water Data'!$A$3,0,10*ROW('Water Data'!A18))="","",OFFSET('Water Data'!$A$3,0,10*ROW('Water Data'!A18)))</f>
        <v>Other</v>
      </c>
      <c r="C24" s="50">
        <f ca="1">+IF(OFFSET('Water Data'!$C$3,0,10*ROW('Water Data'!C18))="","",OFFSET('Water Data'!$C$3,0,10*ROW('Water Data'!C18)))</f>
        <v>2014</v>
      </c>
      <c r="D24" s="133" t="e">
        <f ca="1">+IF(AND(ISNUMBER(OFFSET('Water Data'!$C$5,0,10*ROW('Water Data'!C18))),BS24="Yes"),100-OFFSET('Water Data'!$C$5,0,10*ROW('Water Data'!C18)),IF(AND(ISNUMBER(OFFSET('Water Data'!$C$5,0,10*ROW('Water Data'!C18))),BS24="No",ISNUMBER(OFFSET('Water Data'!$C$5,0,10*ROW('Water Data'!C18)))),CONCATENATE("[",ROUND(100-OFFSET('Water Data'!$C$5,0,10*ROW('Water Data'!C18)),0),"]"),IF(AND(ISNUMBER(OFFSET('Water Data'!$C$5,0,10*ROW('Water Data'!C18))),BS24="",ISNUMBER(OFFSET('Water Data'!$C$5,0,10*ROW('Water Data'!C18)))),100-OFFSET('Water Data'!$C$5,0,10*ROW('Water Data'!C18)),NA())))</f>
        <v>#N/A</v>
      </c>
      <c r="E24" s="133" t="str">
        <f ca="1">+IF(AND(ISNUMBER(OFFSET('Water Data'!$C$7,0,10*ROW('Water Data'!D18))),BT24="Yes"),OFFSET('Water Data'!$C$7,0,10*ROW('Water Data'!C18)),IF(AND(ISNUMBER(OFFSET('Water Data'!$C$7,0,10*ROW('Water Data'!C18))),BT24="No",ISNUMBER(OFFSET('Water Data'!$C$7,0,10*ROW('Water Data'!C18)))),CONCATENATE("[",ROUND(OFFSET('Water Data'!$C$7,0,10*ROW('Water Data'!C18)),0),"]"),IF(AND(ISNUMBER(OFFSET('Water Data'!$C$7,0,10*ROW('Water Data'!C18))),BT24="",ISNUMBER(OFFSET('Water Data'!$C$7,0,10*ROW('Water Data'!C18)))),OFFSET('Water Data'!$C$7,0,10*ROW('Water Data'!C18)),NA())))</f>
        <v>[53]</v>
      </c>
      <c r="F24" s="133" t="e">
        <f ca="1">+IF(AND(ISNUMBER(OFFSET('Water Data'!$C$10,0,10*ROW('Water Data'!C18))),BU24="Yes"),OFFSET('Water Data'!$C$10,0,10*ROW('Water Data'!C18)),IF(AND(ISNUMBER(OFFSET('Water Data'!$C$10,0,10*ROW('Water Data'!C18))),BU24="No",ISNUMBER(OFFSET('Water Data'!$C$10,0,10*ROW('Water Data'!C18)))),CONCATENATE("[",ROUND(OFFSET('Water Data'!$C$10,0,10*ROW('Water Data'!C18)),0),"]"),IF(AND(ISNUMBER(OFFSET('Water Data'!$C$10,0,10*ROW('Water Data'!C18))),BU24="",ISNUMBER(OFFSET('Water Data'!$C$10,0,10*ROW('Water Data'!C18)))),OFFSET('Water Data'!$C$10,0,10*ROW('Water Data'!C18)),NA())))</f>
        <v>#N/A</v>
      </c>
      <c r="G24" s="133" t="e">
        <f ca="1">+IF(AND(ISNUMBER(OFFSET('Water Data'!$D$5,0,10*ROW('Water Data'!D18))),BV24="Yes"),100-OFFSET('Water Data'!$D$5,0,10*ROW('Water Data'!D18)),IF(AND(ISNUMBER(OFFSET('Water Data'!$D$5,0,10*ROW('Water Data'!D18))),BV24="No",ISNUMBER(OFFSET('Water Data'!$D$5,0,10*ROW('Water Data'!D18)))),CONCATENATE("[",ROUND(100-OFFSET('Water Data'!$D$5,0,10*ROW('Water Data'!D18)),0),"]"),IF(AND(ISNUMBER(OFFSET('Water Data'!$D$5,0,10*ROW('Water Data'!D18))),BV24="",ISNUMBER(OFFSET('Water Data'!$D$5,0,10*ROW('Water Data'!D18)))),100-OFFSET('Water Data'!$D$5,0,10*ROW('Water Data'!D18)),NA())))</f>
        <v>#N/A</v>
      </c>
      <c r="H24" s="133" t="e">
        <f ca="1">+IF(AND(ISNUMBER(OFFSET('Water Data'!$D$7,0,10*ROW('Water Data'!D18))),BW24="Yes"),OFFSET('Water Data'!$D$7,0,10*ROW('Water Data'!D18)),IF(AND(ISNUMBER(OFFSET('Water Data'!$D$7,0,10*ROW('Water Data'!D18))),BW24="No",ISNUMBER(OFFSET('Water Data'!$D$7,0,10*ROW('Water Data'!D18)))),CONCATENATE("[",ROUND(OFFSET('Water Data'!$C$7,0,10*ROW('Water Data'!D18)),0),"]"),IF(AND(ISNUMBER(OFFSET('Water Data'!$D$7,0,10*ROW('Water Data'!D18))),BW24="",ISNUMBER(OFFSET('Water Data'!$D$7,0,10*ROW('Water Data'!D18)))),OFFSET('Water Data'!$D$7,0,10*ROW('Water Data'!D18)),NA())))</f>
        <v>#N/A</v>
      </c>
      <c r="I24" s="133" t="e">
        <f ca="1">+IF(AND(ISNUMBER(OFFSET('Water Data'!$D$10,0,10*ROW('Water Data'!D18))),BX24="Yes"),OFFSET('Water Data'!$D$10,0,10*ROW('Water Data'!D18)),IF(AND(ISNUMBER(OFFSET('Water Data'!$D$10,0,10*ROW('Water Data'!D18))),BX24="No",ISNUMBER(OFFSET('Water Data'!$D$10,0,10*ROW('Water Data'!D18)))),CONCATENATE("[",ROUND(OFFSET('Water Data'!$D$10,0,10*ROW('Water Data'!D18)),0),"]"),IF(AND(ISNUMBER(OFFSET('Water Data'!$D$10,0,10*ROW('Water Data'!D18))),BX24="",ISNUMBER(OFFSET('Water Data'!$D$10,0,10*ROW('Water Data'!D18)))),OFFSET('Water Data'!$D$10,0,10*ROW('Water Data'!D18)),NA())))</f>
        <v>#N/A</v>
      </c>
      <c r="J24" s="133" t="e">
        <f ca="1">+IF(AND(ISNUMBER(OFFSET('Water Data'!$E$5,0,10*ROW('Water Data'!E18))),BY24="Yes"),100-OFFSET('Water Data'!$E$5,0,10*ROW('Water Data'!E18)),IF(AND(ISNUMBER(OFFSET('Water Data'!$E$5,0,10*ROW('Water Data'!E18))),BY24="No",ISNUMBER(OFFSET('Water Data'!$E$5,0,10*ROW('Water Data'!E18)))),CONCATENATE("[",ROUND(100-OFFSET('Water Data'!$E$5,0,10*ROW('Water Data'!E18)),0),"]"),IF(AND(ISNUMBER(OFFSET('Water Data'!$E$5,0,10*ROW('Water Data'!E18))),BY24="",ISNUMBER(OFFSET('Water Data'!$E$5,0,10*ROW('Water Data'!E18)))),100-OFFSET('Water Data'!$E$5,0,10*ROW('Water Data'!E18)),NA())))</f>
        <v>#N/A</v>
      </c>
      <c r="K24" s="133" t="e">
        <f ca="1">+IF(AND(ISNUMBER(OFFSET('Water Data'!$E$7,0,10*ROW('Water Data'!E18))),BZ24="Yes"),OFFSET('Water Data'!$E$7,0,10*ROW('Water Data'!E18)),IF(AND(ISNUMBER(OFFSET('Water Data'!$E$7,0,10*ROW('Water Data'!E18))),BZ24="No",ISNUMBER(OFFSET('Water Data'!$E$7,0,10*ROW('Water Data'!E18)))),CONCATENATE("[",ROUND(OFFSET('Water Data'!$E$7,0,10*ROW('Water Data'!E18)),0),"]"),IF(AND(ISNUMBER(OFFSET('Water Data'!$E$7,0,10*ROW('Water Data'!E18))),BZ24="",ISNUMBER(OFFSET('Water Data'!$E$7,0,10*ROW('Water Data'!E18)))),OFFSET('Water Data'!$E$7,0,10*ROW('Water Data'!E18)),NA())))</f>
        <v>#N/A</v>
      </c>
      <c r="L24" s="133" t="e">
        <f ca="1">+IF(AND(ISNUMBER(OFFSET('Water Data'!$E$10,0,10*ROW('Water Data'!E18))),CA24="Yes"),OFFSET('Water Data'!$E$10,0,10*ROW('Water Data'!E18)),IF(AND(ISNUMBER(OFFSET('Water Data'!$E$10,0,10*ROW('Water Data'!E18))),CA24="No",ISNUMBER(OFFSET('Water Data'!$E$10,0,10*ROW('Water Data'!E18)))),CONCATENATE("[",ROUND(OFFSET('Water Data'!$E$10,0,10*ROW('Water Data'!E18)),0),"]"),IF(AND(ISNUMBER(OFFSET('Water Data'!$E$10,0,10*ROW('Water Data'!E18))),CA24="",ISNUMBER(OFFSET('Water Data'!$E$10,0,10*ROW('Water Data'!E18)))),OFFSET('Water Data'!$E$10,0,10*ROW('Water Data'!E18)),NA())))</f>
        <v>#N/A</v>
      </c>
      <c r="M24" s="133" t="e">
        <f ca="1">+IF(AND(ISNUMBER(OFFSET('Water Data'!$F$5,0,10*ROW('Water Data'!F18))),CB24="Yes"),100-OFFSET('Water Data'!$F$5,0,10*ROW('Water Data'!F18)),IF(AND(ISNUMBER(OFFSET('Water Data'!$F$5,0,10*ROW('Water Data'!F18))),CB24="No",ISNUMBER(OFFSET('Water Data'!$F$5,0,10*ROW('Water Data'!F18)))),CONCATENATE("[",ROUND(100-OFFSET('Water Data'!$F$5,0,10*ROW('Water Data'!F18)),0),"]"),IF(AND(ISNUMBER(OFFSET('Water Data'!$F$5,0,10*ROW('Water Data'!F18))),CB24="",ISNUMBER(OFFSET('Water Data'!$F$5,0,10*ROW('Water Data'!F18)))),100-OFFSET('Water Data'!$F$5,0,10*ROW('Water Data'!F18)),NA())))</f>
        <v>#N/A</v>
      </c>
      <c r="N24" s="133" t="e">
        <f ca="1">+IF(AND(ISNUMBER(OFFSET('Water Data'!$F$7,0,10*ROW('Water Data'!F18))),CC24="Yes"),OFFSET('Water Data'!$F$7,0,10*ROW('Water Data'!F18)),IF(AND(ISNUMBER(OFFSET('Water Data'!$F$7,0,10*ROW('Water Data'!F18))),CC24="No",ISNUMBER(OFFSET('Water Data'!$F$7,0,10*ROW('Water Data'!F18)))),CONCATENATE("[",ROUND(OFFSET('Water Data'!$F$7,0,10*ROW('Water Data'!F18)),0),"]"),IF(AND(ISNUMBER(OFFSET('Water Data'!$F$7,0,10*ROW('Water Data'!F18))),CC24="",ISNUMBER(OFFSET('Water Data'!$F$7,0,10*ROW('Water Data'!F18)))),OFFSET('Water Data'!$F$7,0,10*ROW('Water Data'!F18)),NA())))</f>
        <v>#N/A</v>
      </c>
      <c r="O24" s="133" t="e">
        <f ca="1">+IF(AND(ISNUMBER(OFFSET('Water Data'!$F$10,0,10*ROW('Water Data'!F18))),CD24="Yes"),OFFSET('Water Data'!$F$10,0,10*ROW('Water Data'!F18)),IF(AND(ISNUMBER(OFFSET('Water Data'!$F$10,0,10*ROW('Water Data'!F18))),CD24="No",ISNUMBER(OFFSET('Water Data'!$F$10,0,10*ROW('Water Data'!F18)))),CONCATENATE("[",ROUND(OFFSET('Water Data'!$F$10,0,10*ROW('Water Data'!F18)),0),"]"),IF(AND(ISNUMBER(OFFSET('Water Data'!$F$10,0,10*ROW('Water Data'!F18))),CD24="",ISNUMBER(OFFSET('Water Data'!$F$10,0,10*ROW('Water Data'!F18)))),OFFSET('Water Data'!$F$10,0,10*ROW('Water Data'!F18)),NA())))</f>
        <v>#N/A</v>
      </c>
      <c r="P24" s="133" t="e">
        <f ca="1">+IF(AND(ISNUMBER(OFFSET('Water Data'!$G$5,0,10*ROW('Water Data'!G18))),CE24="Yes"),100-OFFSET('Water Data'!$G$5,0,10*ROW('Water Data'!G18)),IF(AND(ISNUMBER(OFFSET('Water Data'!$G$5,0,10*ROW('Water Data'!G18))),CE24="No",ISNUMBER(OFFSET('Water Data'!$G$5,0,10*ROW('Water Data'!G18)))),CONCATENATE("[",ROUND(100-OFFSET('Water Data'!$G$5,0,10*ROW('Water Data'!G18)),0),"]"),IF(AND(ISNUMBER(OFFSET('Water Data'!$G$5,0,10*ROW('Water Data'!G18))),CE24="",ISNUMBER(OFFSET('Water Data'!$G$5,0,10*ROW('Water Data'!G18)))),100-OFFSET('Water Data'!$G$5,0,10*ROW('Water Data'!G18)),NA())))</f>
        <v>#N/A</v>
      </c>
      <c r="Q24" s="133" t="str">
        <f ca="1">+IF(AND(ISNUMBER(OFFSET('Water Data'!$G$7,0,10*ROW('Water Data'!G18))),CF24="Yes"),OFFSET('Water Data'!$G$7,0,10*ROW('Water Data'!G18)),IF(AND(ISNUMBER(OFFSET('Water Data'!$G$7,0,10*ROW('Water Data'!G18))),CF24="No",ISNUMBER(OFFSET('Water Data'!$G$7,0,10*ROW('Water Data'!G18)))),CONCATENATE("[",ROUND(OFFSET('Water Data'!$G$7,0,10*ROW('Water Data'!G18)),0),"]"),IF(AND(ISNUMBER(OFFSET('Water Data'!$G$7,0,10*ROW('Water Data'!G18))),CF24="",ISNUMBER(OFFSET('Water Data'!$G$7,0,10*ROW('Water Data'!G18)))),OFFSET('Water Data'!$G$7,0,10*ROW('Water Data'!G18)),NA())))</f>
        <v>[52]</v>
      </c>
      <c r="R24" s="133" t="e">
        <f ca="1">+IF(AND(ISNUMBER(OFFSET('Water Data'!$G$10,0,10*ROW('Water Data'!G18))),CG24="Yes"),OFFSET('Water Data'!$G$10,0,10*ROW('Water Data'!G18)),IF(AND(ISNUMBER(OFFSET('Water Data'!$G$10,0,10*ROW('Water Data'!G18))),CG24="No",ISNUMBER(OFFSET('Water Data'!$G$10,0,10*ROW('Water Data'!G18)))),CONCATENATE("[",ROUND(OFFSET('Water Data'!$G$10,0,10*ROW('Water Data'!G18)),0),"]"),IF(AND(ISNUMBER(OFFSET('Water Data'!$G$10,0,10*ROW('Water Data'!G18))),CG24="",ISNUMBER(OFFSET('Water Data'!$G$10,0,10*ROW('Water Data'!G18)))),OFFSET('Water Data'!$G$10,0,10*ROW('Water Data'!G18)),NA())))</f>
        <v>#N/A</v>
      </c>
      <c r="S24" s="133" t="e">
        <f ca="1">+IF(AND(ISNUMBER(OFFSET('Water Data'!$H$5,0,10*ROW('Water Data'!H18))),CH24="Yes"),100-OFFSET('Water Data'!$H$5,0,10*ROW('Water Data'!H18)),IF(AND(ISNUMBER(OFFSET('Water Data'!$H$5,0,10*ROW('Water Data'!H18))),CH24="No",ISNUMBER(OFFSET('Water Data'!$H$5,0,10*ROW('Water Data'!H18)))),CONCATENATE("[",ROUND(100-OFFSET('Water Data'!$H$5,0,10*ROW('Water Data'!H18)),0),"]"),IF(AND(ISNUMBER(OFFSET('Water Data'!$H$5,0,10*ROW('Water Data'!H18))),CH24="",ISNUMBER(OFFSET('Water Data'!$H$5,0,10*ROW('Water Data'!H18)))),100-OFFSET('Water Data'!$H$5,0,10*ROW('Water Data'!H18)),NA())))</f>
        <v>#N/A</v>
      </c>
      <c r="T24" s="133" t="str">
        <f ca="1">+IF(AND(ISNUMBER(OFFSET('Water Data'!$H$7,0,10*ROW('Water Data'!H18))),CI24="Yes"),OFFSET('Water Data'!$H$7,0,10*ROW('Water Data'!H18)),IF(AND(ISNUMBER(OFFSET('Water Data'!$H$7,0,10*ROW('Water Data'!H18))),CI24="No",ISNUMBER(OFFSET('Water Data'!$H$7,0,10*ROW('Water Data'!H18)))),CONCATENATE("[",ROUND(OFFSET('Water Data'!$H$7,0,10*ROW('Water Data'!H18)),0),"]"),IF(AND(ISNUMBER(OFFSET('Water Data'!$H$7,0,10*ROW('Water Data'!H18))),CI24="",ISNUMBER(OFFSET('Water Data'!$H$7,0,10*ROW('Water Data'!H18)))),OFFSET('Water Data'!$H$7,0,10*ROW('Water Data'!H18)),NA())))</f>
        <v>[65]</v>
      </c>
      <c r="U24" s="133" t="e">
        <f ca="1">+IF(AND(ISNUMBER(OFFSET('Water Data'!$H$10,0,10*ROW('Water Data'!H18))),CJ24="Yes"),OFFSET('Water Data'!$H$10,0,10*ROW('Water Data'!H18)),IF(AND(ISNUMBER(OFFSET('Water Data'!$H$10,0,10*ROW('Water Data'!H18))),CJ24="No",ISNUMBER(OFFSET('Water Data'!$H$10,0,10*ROW('Water Data'!H18)))),CONCATENATE("[",ROUND(OFFSET('Water Data'!$H$10,0,10*ROW('Water Data'!H18)),0),"]"),IF(AND(ISNUMBER(OFFSET('Water Data'!$H$10,0,10*ROW('Water Data'!H18))),CJ24="",ISNUMBER(OFFSET('Water Data'!$H$10,0,10*ROW('Water Data'!H18)))),OFFSET('Water Data'!$H$10,0,10*ROW('Water Data'!H18)),NA())))</f>
        <v>#N/A</v>
      </c>
      <c r="V24" s="134" t="str">
        <f ca="1">+IF(AND(ISNUMBER(OFFSET('Sanitation Data'!$C$5,0,10*ROW('Sanitation Data'!C18))),CK24="Yes"),100-OFFSET('Sanitation Data'!$C$5,0,10*ROW('Sanitation Data'!C18)),IF(AND(ISNUMBER(OFFSET('Sanitation Data'!$C$5,0,10*ROW('Sanitation Data'!C18))),CK24="No",ISNUMBER(OFFSET('Sanitation Data'!$C$5,0,10*ROW('Sanitation Data'!C18)))),CONCATENATE("[",ROUND(100-OFFSET('Sanitation Data'!$C$5,0,10*ROW('Sanitation Data'!C18)),0),"]"),IF(AND(ISNUMBER(OFFSET('Sanitation Data'!$C$5,0,10*ROW('Sanitation Data'!C18))),CK24="",ISNUMBER(OFFSET('Sanitation Data'!$C$5,0,10*ROW('Sanitation Data'!C18)))),100-OFFSET('Sanitation Data'!$C$5,0,10*ROW('Sanitation Data'!C18)),NA())))</f>
        <v>[100]</v>
      </c>
      <c r="W24" s="134" t="e">
        <f ca="1">+IF(AND(ISNUMBER(OFFSET('Sanitation Data'!$C$7,0,10*ROW('Sanitation Data'!C18))),CL24="Yes"),OFFSET('Sanitation Data'!$C$7,0,10*ROW('Sanitation Data'!C18)),IF(AND(ISNUMBER(OFFSET('Sanitation Data'!$C$7,0,10*ROW('Sanitation Data'!C18))),CL24="No",ISNUMBER(OFFSET('Sanitation Data'!$C$7,0,10*ROW('Sanitation Data'!C18)))),CONCATENATE("[",ROUND(OFFSET('Sanitation Data'!$C$7,0,10*ROW('Sanitation Data'!C18)),0),"]"),IF(AND(ISNUMBER(OFFSET('Sanitation Data'!$C$7,0,10*ROW('Sanitation Data'!C18))),CL24="",ISNUMBER(OFFSET('Sanitation Data'!$C$7,0,10*ROW('Sanitation Data'!C18)))),OFFSET('Sanitation Data'!$C$7,0,10*ROW('Sanitation Data'!C18)),NA())))</f>
        <v>#N/A</v>
      </c>
      <c r="X24" s="134" t="e">
        <f ca="1">+IF(AND(ISNUMBER(OFFSET('Sanitation Data'!$C$11,0,10*ROW('Sanitation Data'!C18))),CM24="Yes"),OFFSET('Sanitation Data'!$C$11,0,10*ROW('Sanitation Data'!C18)),IF(AND(ISNUMBER(OFFSET('Sanitation Data'!$C$11,0,10*ROW('Sanitation Data'!C18))),CM24="No",ISNUMBER(OFFSET('Sanitation Data'!$C$11,0,10*ROW('Sanitation Data'!C18)))),CONCATENATE("[",ROUND(OFFSET('Sanitation Data'!$C$11,0,10*ROW('Sanitation Data'!C18)),0),"]"),IF(AND(ISNUMBER(OFFSET('Sanitation Data'!$C$11,0,10*ROW('Sanitation Data'!C18))),CM24="",ISNUMBER(OFFSET('Sanitation Data'!$C$11,0,10*ROW('Sanitation Data'!C18)))),OFFSET('Sanitation Data'!$C$11,0,10*ROW('Sanitation Data'!C18)),NA())))</f>
        <v>#N/A</v>
      </c>
      <c r="Y24" s="134" t="e">
        <f ca="1">+IF(AND(ISNUMBER(OFFSET('Sanitation Data'!$C$12,0,10*ROW('Sanitation Data'!C18))),CN24="Yes"),OFFSET('Sanitation Data'!$C$12,0,10*ROW('Sanitation Data'!C18)),IF(AND(ISNUMBER(OFFSET('Sanitation Data'!$C$12,0,10*ROW('Sanitation Data'!C18))),CN24="No",ISNUMBER(OFFSET('Sanitation Data'!$C$12,0,10*ROW('Sanitation Data'!C18)))),CONCATENATE("[",ROUND(OFFSET('Sanitation Data'!$C$12,0,10*ROW('Sanitation Data'!C18)),0),"]"),IF(AND(ISNUMBER(OFFSET('Sanitation Data'!$C$12,0,10*ROW('Sanitation Data'!C18))),CN24="",ISNUMBER(OFFSET('Sanitation Data'!$C$12,0,10*ROW('Sanitation Data'!C18)))),OFFSET('Sanitation Data'!$C$12,0,10*ROW('Sanitation Data'!C18)),NA())))</f>
        <v>#N/A</v>
      </c>
      <c r="Z24" s="134" t="e">
        <f ca="1">+IF(AND(ISNUMBER(OFFSET('Sanitation Data'!$C$13,0,10*ROW('Sanitation Data'!C18))),CO24="Yes"),OFFSET('Sanitation Data'!$C$13,0,10*ROW('Sanitation Data'!C18)),IF(AND(ISNUMBER(OFFSET('Sanitation Data'!$C$13,0,10*ROW('Sanitation Data'!C18))),CO24="No",ISNUMBER(OFFSET('Sanitation Data'!$C$13,0,10*ROW('Sanitation Data'!C18)))),CONCATENATE("[",ROUND(OFFSET('Sanitation Data'!$C$13,0,10*ROW('Sanitation Data'!C18)),0),"]"),IF(AND(ISNUMBER(OFFSET('Sanitation Data'!$C$13,0,10*ROW('Sanitation Data'!C18))),CO24="",ISNUMBER(OFFSET('Sanitation Data'!$C$13,0,10*ROW('Sanitation Data'!C18)))),OFFSET('Sanitation Data'!$C$13,0,10*ROW('Sanitation Data'!C18)),NA())))</f>
        <v>#N/A</v>
      </c>
      <c r="AA24" s="134" t="e">
        <f ca="1">+IF(AND(ISNUMBER(OFFSET('Sanitation Data'!$D$5,0,10*ROW('Sanitation Data'!D18))),CP24="Yes"),100-OFFSET('Sanitation Data'!$D$5,0,10*ROW('Sanitation Data'!D18)),IF(AND(ISNUMBER(OFFSET('Sanitation Data'!$D$5,0,10*ROW('Sanitation Data'!D18))),CP24="No",ISNUMBER(OFFSET('Sanitation Data'!$D$5,0,10*ROW('Sanitation Data'!D18)))),CONCATENATE("[",ROUND(100-OFFSET('Sanitation Data'!$D$5,0,10*ROW('Sanitation Data'!D18)),0),"]"),IF(AND(ISNUMBER(OFFSET('Sanitation Data'!$D$5,0,10*ROW('Sanitation Data'!D18))),CP24="",ISNUMBER(OFFSET('Sanitation Data'!$D$5,0,10*ROW('Sanitation Data'!D18)))),100-OFFSET('Sanitation Data'!$D$5,0,10*ROW('Sanitation Data'!D18)),NA())))</f>
        <v>#N/A</v>
      </c>
      <c r="AB24" s="134" t="e">
        <f ca="1">+IF(AND(ISNUMBER(OFFSET('Sanitation Data'!$D$7,0,10*ROW('Sanitation Data'!D18))),CQ24="Yes"),OFFSET('Sanitation Data'!$D$7,0,10*ROW('Sanitation Data'!G18)),IF(AND(ISNUMBER(OFFSET('Sanitation Data'!$D$7,0,10*ROW('Sanitation Data'!D18))),CQ24="No",ISNUMBER(OFFSET('Sanitation Data'!$D$7,0,10*ROW('Sanitation Data'!D18)))),CONCATENATE("[",ROUND(OFFSET('Sanitation Data'!$D$7,0,10*ROW('Sanitation Data'!D18)),0),"]"),IF(AND(ISNUMBER(OFFSET('Sanitation Data'!$D$7,0,10*ROW('Sanitation Data'!D18))),CQ24="",ISNUMBER(OFFSET('Sanitation Data'!$D$7,0,10*ROW('Sanitation Data'!D18)))),OFFSET('Sanitation Data'!$D$7,0,10*ROW('Sanitation Data'!D18)),NA())))</f>
        <v>#N/A</v>
      </c>
      <c r="AC24" s="134" t="e">
        <f ca="1">+IF(AND(ISNUMBER(OFFSET('Sanitation Data'!$D$11,0,10*ROW('Sanitation Data'!D18))),CR24="Yes"),OFFSET('Sanitation Data'!$D$11,0,10*ROW('Sanitation Data'!D18)),IF(AND(ISNUMBER(OFFSET('Sanitation Data'!$D$11,0,10*ROW('Sanitation Data'!D18))),CR24="No",ISNUMBER(OFFSET('Sanitation Data'!$D$11,0,10*ROW('Sanitation Data'!D18)))),CONCATENATE("[",ROUND(OFFSET('Sanitation Data'!$D$11,0,10*ROW('Sanitation Data'!D18)),0),"]"),IF(AND(ISNUMBER(OFFSET('Sanitation Data'!$D$11,0,10*ROW('Sanitation Data'!D18))),CR24="",ISNUMBER(OFFSET('Sanitation Data'!$D$11,0,10*ROW('Sanitation Data'!D18)))),OFFSET('Sanitation Data'!$D$11,0,10*ROW('Sanitation Data'!D18)),NA())))</f>
        <v>#N/A</v>
      </c>
      <c r="AD24" s="134" t="e">
        <f ca="1">+IF(AND(ISNUMBER(OFFSET('Sanitation Data'!$D$12,0,10*ROW('Sanitation Data'!D18))),CS24="Yes"),OFFSET('Sanitation Data'!$D$12,0,10*ROW('Sanitation Data'!D18)),IF(AND(ISNUMBER(OFFSET('Sanitation Data'!$D$12,0,10*ROW('Sanitation Data'!D18))),CS24="No",ISNUMBER(OFFSET('Sanitation Data'!$D$12,0,10*ROW('Sanitation Data'!D18)))),CONCATENATE("[",ROUND(OFFSET('Sanitation Data'!$D$12,0,10*ROW('Sanitation Data'!D18)),0),"]"),IF(AND(ISNUMBER(OFFSET('Sanitation Data'!$D$12,0,10*ROW('Sanitation Data'!D18))),CS24="",ISNUMBER(OFFSET('Sanitation Data'!$D$12,0,10*ROW('Sanitation Data'!D18)))),OFFSET('Sanitation Data'!$D$12,0,10*ROW('Sanitation Data'!D18)),NA())))</f>
        <v>#N/A</v>
      </c>
      <c r="AE24" s="134" t="e">
        <f ca="1">+IF(AND(ISNUMBER(OFFSET('Sanitation Data'!$D$13,0,10*ROW('Sanitation Data'!D18))),CT24="Yes"),OFFSET('Sanitation Data'!$D$13,0,10*ROW('Sanitation Data'!D18)),IF(AND(ISNUMBER(OFFSET('Sanitation Data'!$D$13,0,10*ROW('Sanitation Data'!D18))),CT24="No",ISNUMBER(OFFSET('Sanitation Data'!$D$13,0,10*ROW('Sanitation Data'!D18)))),CONCATENATE("[",ROUND(OFFSET('Sanitation Data'!$D$13,0,10*ROW('Sanitation Data'!D18)),0),"]"),IF(AND(ISNUMBER(OFFSET('Sanitation Data'!$D$13,0,10*ROW('Sanitation Data'!D18))),CT24="",ISNUMBER(OFFSET('Sanitation Data'!$D$13,0,10*ROW('Sanitation Data'!D18)))),OFFSET('Sanitation Data'!$D$13,0,10*ROW('Sanitation Data'!D18)),NA())))</f>
        <v>#N/A</v>
      </c>
      <c r="AF24" s="134" t="e">
        <f ca="1">+IF(AND(ISNUMBER(OFFSET('Sanitation Data'!$E$5,0,10*ROW('Sanitation Data'!E18))),CU24="Yes"),100-OFFSET('Sanitation Data'!$E$5,0,10*ROW('Sanitation Data'!E18)),IF(AND(ISNUMBER(OFFSET('Sanitation Data'!$E$5,0,10*ROW('Sanitation Data'!E18))),CU24="No",ISNUMBER(OFFSET('Sanitation Data'!$E$5,0,10*ROW('Sanitation Data'!E18)))),CONCATENATE("[",ROUND(100-OFFSET('Sanitation Data'!$E$5,0,10*ROW('Sanitation Data'!E18)),0),"]"),IF(AND(ISNUMBER(OFFSET('Sanitation Data'!$E$5,0,10*ROW('Sanitation Data'!E18))),CU24="",ISNUMBER(OFFSET('Sanitation Data'!$E$5,0,10*ROW('Sanitation Data'!E18)))),100-OFFSET('Sanitation Data'!$E$5,0,10*ROW('Sanitation Data'!E18)),NA())))</f>
        <v>#N/A</v>
      </c>
      <c r="AG24" s="134" t="e">
        <f ca="1">+IF(AND(ISNUMBER(OFFSET('Sanitation Data'!$E$7,0,10*ROW('Sanitation Data'!E18))),CV24="Yes"),OFFSET('Sanitation Data'!$E$7,0,10*ROW('Sanitation Data'!E18)),IF(AND(ISNUMBER(OFFSET('Sanitation Data'!$E$7,0,10*ROW('Sanitation Data'!E18))),CV24="No",ISNUMBER(OFFSET('Sanitation Data'!$E$7,0,10*ROW('Sanitation Data'!E18)))),CONCATENATE("[",ROUND(OFFSET('Sanitation Data'!$E$7,0,10*ROW('Sanitation Data'!E18)),0),"]"),IF(AND(ISNUMBER(OFFSET('Sanitation Data'!$E$7,0,10*ROW('Sanitation Data'!E18))),CV24="",ISNUMBER(OFFSET('Sanitation Data'!$E$7,0,10*ROW('Sanitation Data'!E18)))),OFFSET('Sanitation Data'!$E$7,0,10*ROW('Sanitation Data'!E18)),NA())))</f>
        <v>#N/A</v>
      </c>
      <c r="AH24" s="134" t="e">
        <f ca="1">+IF(AND(ISNUMBER(OFFSET('Sanitation Data'!$E$11,0,10*ROW('Sanitation Data'!E18))),CW24="Yes"),OFFSET('Sanitation Data'!$E$11,0,10*ROW('Sanitation Data'!E18)),IF(AND(ISNUMBER(OFFSET('Sanitation Data'!$E$11,0,10*ROW('Sanitation Data'!E18))),CW24="No",ISNUMBER(OFFSET('Sanitation Data'!$E$11,0,10*ROW('Sanitation Data'!E18)))),CONCATENATE("[",ROUND(OFFSET('Sanitation Data'!$E$11,0,10*ROW('Sanitation Data'!E18)),0),"]"),IF(AND(ISNUMBER(OFFSET('Sanitation Data'!$E$11,0,10*ROW('Sanitation Data'!E18))),CW24="",ISNUMBER(OFFSET('Sanitation Data'!$E$11,0,10*ROW('Sanitation Data'!E18)))),OFFSET('Sanitation Data'!$E$11,0,10*ROW('Sanitation Data'!E18)),NA())))</f>
        <v>#N/A</v>
      </c>
      <c r="AI24" s="134" t="e">
        <f ca="1">+IF(AND(ISNUMBER(OFFSET('Sanitation Data'!$E$12,0,10*ROW('Sanitation Data'!E18))),CX24="Yes"),OFFSET('Sanitation Data'!$E$12,0,10*ROW('Sanitation Data'!E18)),IF(AND(ISNUMBER(OFFSET('Sanitation Data'!$E$12,0,10*ROW('Sanitation Data'!E18))),CX24="No",ISNUMBER(OFFSET('Sanitation Data'!$E$12,0,10*ROW('Sanitation Data'!E18)))),CONCATENATE("[",ROUND(OFFSET('Sanitation Data'!$E$12,0,10*ROW('Sanitation Data'!E18)),0),"]"),IF(AND(ISNUMBER(OFFSET('Sanitation Data'!$E$12,0,10*ROW('Sanitation Data'!E18))),CX24="",ISNUMBER(OFFSET('Sanitation Data'!$E$12,0,10*ROW('Sanitation Data'!E18)))),OFFSET('Sanitation Data'!$E$12,0,10*ROW('Sanitation Data'!E18)),NA())))</f>
        <v>#N/A</v>
      </c>
      <c r="AJ24" s="134" t="e">
        <f ca="1">+IF(AND(ISNUMBER(OFFSET('Sanitation Data'!$E$13,0,10*ROW('Sanitation Data'!E18))),CY24="Yes"),OFFSET('Sanitation Data'!$E$13,0,10*ROW('Sanitation Data'!E18)),IF(AND(ISNUMBER(OFFSET('Sanitation Data'!$E$13,0,10*ROW('Sanitation Data'!E18))),CY24="No",ISNUMBER(OFFSET('Sanitation Data'!$E$13,0,10*ROW('Sanitation Data'!E18)))),CONCATENATE("[",ROUND(OFFSET('Sanitation Data'!$E$13,0,10*ROW('Sanitation Data'!E18)),0),"]"),IF(AND(ISNUMBER(OFFSET('Sanitation Data'!$E$13,0,10*ROW('Sanitation Data'!E18))),CY24="",ISNUMBER(OFFSET('Sanitation Data'!$E$13,0,10*ROW('Sanitation Data'!E18)))),OFFSET('Sanitation Data'!$E$13,0,10*ROW('Sanitation Data'!E18)),NA())))</f>
        <v>#N/A</v>
      </c>
      <c r="AK24" s="134" t="e">
        <f ca="1">+IF(AND(ISNUMBER(OFFSET('Sanitation Data'!$F$5,0,10*ROW('Sanitation Data'!F18))),CZ24="Yes"),100-OFFSET('Sanitation Data'!$F$5,0,10*ROW('Sanitation Data'!F18)),IF(AND(ISNUMBER(OFFSET('Sanitation Data'!$F$5,0,10*ROW('Sanitation Data'!F18))),CZ24="No",ISNUMBER(OFFSET('Sanitation Data'!$F$5,0,10*ROW('Sanitation Data'!F18)))),CONCATENATE("[",ROUND(100-OFFSET('Sanitation Data'!$F$5,0,10*ROW('Sanitation Data'!F18)),0),"]"),IF(AND(ISNUMBER(OFFSET('Sanitation Data'!$F$5,0,10*ROW('Sanitation Data'!F18))),CZ24="",ISNUMBER(OFFSET('Sanitation Data'!$F$5,0,10*ROW('Sanitation Data'!F18)))),100-OFFSET('Sanitation Data'!$F$5,0,10*ROW('Sanitation Data'!F18)),NA())))</f>
        <v>#N/A</v>
      </c>
      <c r="AL24" s="134" t="e">
        <f ca="1">+IF(AND(ISNUMBER(OFFSET('Sanitation Data'!$F$7,0,10*ROW('Sanitation Data'!F18))),DA24="Yes"),OFFSET('Sanitation Data'!$F$7,0,10*ROW('Sanitation Data'!F18)),IF(AND(ISNUMBER(OFFSET('Sanitation Data'!$F$7,0,10*ROW('Sanitation Data'!F18))),DA24="No",ISNUMBER(OFFSET('Sanitation Data'!$F$7,0,10*ROW('Sanitation Data'!F18)))),CONCATENATE("[",ROUND(OFFSET('Sanitation Data'!$F$7,0,10*ROW('Sanitation Data'!F18)),0),"]"),IF(AND(ISNUMBER(OFFSET('Sanitation Data'!$F$7,0,10*ROW('Sanitation Data'!F18))),DA24="",ISNUMBER(OFFSET('Sanitation Data'!$F$7,0,10*ROW('Sanitation Data'!F18)))),OFFSET('Sanitation Data'!$F$7,0,10*ROW('Sanitation Data'!F18)),NA())))</f>
        <v>#N/A</v>
      </c>
      <c r="AM24" s="134" t="e">
        <f ca="1">+IF(AND(ISNUMBER(OFFSET('Sanitation Data'!$F$11,0,10*ROW('Sanitation Data'!F18))),DB24="Yes"),OFFSET('Sanitation Data'!$F$11,0,10*ROW('Sanitation Data'!F18)),IF(AND(ISNUMBER(OFFSET('Sanitation Data'!$F$11,0,10*ROW('Sanitation Data'!F18))),DB24="No",ISNUMBER(OFFSET('Sanitation Data'!$F$11,0,10*ROW('Sanitation Data'!F18)))),CONCATENATE("[",ROUND(OFFSET('Sanitation Data'!$F$11,0,10*ROW('Sanitation Data'!F18)),0),"]"),IF(AND(ISNUMBER(OFFSET('Sanitation Data'!$F$11,0,10*ROW('Sanitation Data'!F18))),DB24="",ISNUMBER(OFFSET('Sanitation Data'!$F$11,0,10*ROW('Sanitation Data'!F18)))),OFFSET('Sanitation Data'!$F$11,0,10*ROW('Sanitation Data'!F18)),NA())))</f>
        <v>#N/A</v>
      </c>
      <c r="AN24" s="134" t="e">
        <f ca="1">+IF(AND(ISNUMBER(OFFSET('Sanitation Data'!$F$12,0,10*ROW('Sanitation Data'!F18))),DC24="Yes"),OFFSET('Sanitation Data'!$F$12,0,10*ROW('Sanitation Data'!F18)),IF(AND(ISNUMBER(OFFSET('Sanitation Data'!$F$12,0,10*ROW('Sanitation Data'!F18))),DC24="No",ISNUMBER(OFFSET('Sanitation Data'!$F$12,0,10*ROW('Sanitation Data'!F18)))),CONCATENATE("[",ROUND(OFFSET('Sanitation Data'!$F$12,0,10*ROW('Sanitation Data'!F18)),0),"]"),IF(AND(ISNUMBER(OFFSET('Sanitation Data'!$F$12,0,10*ROW('Sanitation Data'!F18))),DC24="",ISNUMBER(OFFSET('Sanitation Data'!$F$12,0,10*ROW('Sanitation Data'!F18)))),OFFSET('Sanitation Data'!$F$12,0,10*ROW('Sanitation Data'!F18)),NA())))</f>
        <v>#N/A</v>
      </c>
      <c r="AO24" s="134" t="e">
        <f ca="1">+IF(AND(ISNUMBER(OFFSET('Sanitation Data'!$F$13,0,10*ROW('Sanitation Data'!F18))),DD24="Yes"),OFFSET('Sanitation Data'!$F$13,0,10*ROW('Sanitation Data'!F18)),IF(AND(ISNUMBER(OFFSET('Sanitation Data'!$F$13,0,10*ROW('Sanitation Data'!F18))),DD24="No",ISNUMBER(OFFSET('Sanitation Data'!$F$13,0,10*ROW('Sanitation Data'!F18)))),CONCATENATE("[",ROUND(OFFSET('Sanitation Data'!$F$13,0,10*ROW('Sanitation Data'!F18)),0),"]"),IF(AND(ISNUMBER(OFFSET('Sanitation Data'!$F$13,0,10*ROW('Sanitation Data'!F18))),DD24="",ISNUMBER(OFFSET('Sanitation Data'!$F$13,0,10*ROW('Sanitation Data'!F18)))),OFFSET('Sanitation Data'!$F$13,0,10*ROW('Sanitation Data'!F18)),NA())))</f>
        <v>#N/A</v>
      </c>
      <c r="AP24" s="134" t="str">
        <f ca="1">+IF(AND(ISNUMBER(OFFSET('Sanitation Data'!$G$5,0,10*ROW('Sanitation Data'!G18))),DE24="Yes"),100-OFFSET('Sanitation Data'!$G$5,0,10*ROW('Sanitation Data'!G18)),IF(AND(ISNUMBER(OFFSET('Sanitation Data'!$G$5,0,10*ROW('Sanitation Data'!G18))),DE24="No",ISNUMBER(OFFSET('Sanitation Data'!$G$5,0,10*ROW('Sanitation Data'!G18)))),CONCATENATE("[",ROUND(100-OFFSET('Sanitation Data'!$G$5,0,10*ROW('Sanitation Data'!G18)),0),"]"),IF(AND(ISNUMBER(OFFSET('Sanitation Data'!$G$5,0,10*ROW('Sanitation Data'!G18))),DE24="",ISNUMBER(OFFSET('Sanitation Data'!$G$5,0,10*ROW('Sanitation Data'!G18)))),100-OFFSET('Sanitation Data'!$G$5,0,10*ROW('Sanitation Data'!G18)),NA())))</f>
        <v>[100]</v>
      </c>
      <c r="AQ24" s="134" t="e">
        <f ca="1">+IF(AND(ISNUMBER(OFFSET('Sanitation Data'!$G$7,0,10*ROW('Sanitation Data'!G18))),DF24="Yes"),OFFSET('Sanitation Data'!$G$7,0,10*ROW('Sanitation Data'!G18)),IF(AND(ISNUMBER(OFFSET('Sanitation Data'!$G$7,0,10*ROW('Sanitation Data'!G18))),DF24="No",ISNUMBER(OFFSET('Sanitation Data'!$G$7,0,10*ROW('Sanitation Data'!G18)))),CONCATENATE("[",ROUND(OFFSET('Sanitation Data'!$G$7,0,10*ROW('Sanitation Data'!G18)),0),"]"),IF(AND(ISNUMBER(OFFSET('Sanitation Data'!$G$7,0,10*ROW('Sanitation Data'!G18))),DF24="",ISNUMBER(OFFSET('Sanitation Data'!$G$7,0,10*ROW('Sanitation Data'!G18)))),OFFSET('Sanitation Data'!$G$7,0,10*ROW('Sanitation Data'!G18)),NA())))</f>
        <v>#N/A</v>
      </c>
      <c r="AR24" s="134" t="e">
        <f ca="1">+IF(AND(ISNUMBER(OFFSET('Sanitation Data'!$G$11,0,10*ROW('Sanitation Data'!G18))),DG24="Yes"),OFFSET('Sanitation Data'!$G$11,0,10*ROW('Sanitation Data'!G18)),IF(AND(ISNUMBER(OFFSET('Sanitation Data'!$G$11,0,10*ROW('Sanitation Data'!G18))),DG24="No",ISNUMBER(OFFSET('Sanitation Data'!$G$11,0,10*ROW('Sanitation Data'!G18)))),CONCATENATE("[",ROUND(OFFSET('Sanitation Data'!$G$11,0,10*ROW('Sanitation Data'!G18)),0),"]"),IF(AND(ISNUMBER(OFFSET('Sanitation Data'!$G$11,0,10*ROW('Sanitation Data'!G18))),DG24="",ISNUMBER(OFFSET('Sanitation Data'!$G$11,0,10*ROW('Sanitation Data'!G18)))),OFFSET('Sanitation Data'!$G$11,0,10*ROW('Sanitation Data'!G18)),NA())))</f>
        <v>#N/A</v>
      </c>
      <c r="AS24" s="134" t="e">
        <f ca="1">+IF(AND(ISNUMBER(OFFSET('Sanitation Data'!$G$12,0,10*ROW('Sanitation Data'!G18))),DH24="Yes"),OFFSET('Sanitation Data'!$G$12,0,10*ROW('Sanitation Data'!G18)),IF(AND(ISNUMBER(OFFSET('Sanitation Data'!$G$12,0,10*ROW('Sanitation Data'!G18))),DH24="No",ISNUMBER(OFFSET('Sanitation Data'!$G$12,0,10*ROW('Sanitation Data'!G18)))),CONCATENATE("[",ROUND(OFFSET('Sanitation Data'!$G$12,0,10*ROW('Sanitation Data'!G18)),0),"]"),IF(AND(ISNUMBER(OFFSET('Sanitation Data'!$G$12,0,10*ROW('Sanitation Data'!G18))),DH24="",ISNUMBER(OFFSET('Sanitation Data'!$G$12,0,10*ROW('Sanitation Data'!G18)))),OFFSET('Sanitation Data'!$G$12,0,10*ROW('Sanitation Data'!G18)),NA())))</f>
        <v>#N/A</v>
      </c>
      <c r="AT24" s="134" t="e">
        <f ca="1">+IF(AND(ISNUMBER(OFFSET('Sanitation Data'!$G$13,0,10*ROW('Sanitation Data'!G18))),DI24="Yes"),OFFSET('Sanitation Data'!$G$13,0,10*ROW('Sanitation Data'!G18)),IF(AND(ISNUMBER(OFFSET('Sanitation Data'!$G$13,0,10*ROW('Sanitation Data'!G18))),DI24="No",ISNUMBER(OFFSET('Sanitation Data'!$G$13,0,10*ROW('Sanitation Data'!G18)))),CONCATENATE("[",ROUND(OFFSET('Sanitation Data'!$G$13,0,10*ROW('Sanitation Data'!G18)),0),"]"),IF(AND(ISNUMBER(OFFSET('Sanitation Data'!$G$13,0,10*ROW('Sanitation Data'!G18))),DI24="",ISNUMBER(OFFSET('Sanitation Data'!$G$13,0,10*ROW('Sanitation Data'!G18)))),OFFSET('Sanitation Data'!$G$13,0,10*ROW('Sanitation Data'!G18)),NA())))</f>
        <v>#N/A</v>
      </c>
      <c r="AU24" s="134" t="str">
        <f ca="1">+IF(AND(ISNUMBER(OFFSET('Sanitation Data'!$H$5,0,10*ROW('Sanitation Data'!H18))),DJ24="Yes"),100-OFFSET('Sanitation Data'!$H$5,0,10*ROW('Sanitation Data'!H18)),IF(AND(ISNUMBER(OFFSET('Sanitation Data'!$H$5,0,10*ROW('Sanitation Data'!H18))),DJ24="No",ISNUMBER(OFFSET('Sanitation Data'!$H$5,0,10*ROW('Sanitation Data'!H18)))),CONCATENATE("[",ROUND(100-OFFSET('Sanitation Data'!$H$5,0,10*ROW('Sanitation Data'!H18)),0),"]"),IF(AND(ISNUMBER(OFFSET('Sanitation Data'!$H$5,0,10*ROW('Sanitation Data'!H18))),DJ24="",ISNUMBER(OFFSET('Sanitation Data'!$H$5,0,10*ROW('Sanitation Data'!H18)))),100-OFFSET('Sanitation Data'!$H$5,0,10*ROW('Sanitation Data'!H18)),NA())))</f>
        <v>[100]</v>
      </c>
      <c r="AV24" s="134" t="e">
        <f ca="1">+IF(AND(ISNUMBER(OFFSET('Sanitation Data'!$H$7,0,10*ROW('Sanitation Data'!H18))),DK24="Yes"),OFFSET('Sanitation Data'!$H$7,0,10*ROW('Sanitation Data'!H18)),IF(AND(ISNUMBER(OFFSET('Sanitation Data'!$H$7,0,10*ROW('Sanitation Data'!H18))),DK24="No",ISNUMBER(OFFSET('Sanitation Data'!$H$7,0,10*ROW('Sanitation Data'!H18)))),CONCATENATE("[",ROUND(OFFSET('Sanitation Data'!$H$7,0,10*ROW('Sanitation Data'!H18)),0),"]"),IF(AND(ISNUMBER(OFFSET('Sanitation Data'!$H$7,0,10*ROW('Sanitation Data'!H18))),DK24="",ISNUMBER(OFFSET('Sanitation Data'!$H$7,0,10*ROW('Sanitation Data'!H18)))),OFFSET('Sanitation Data'!$H$7,0,10*ROW('Sanitation Data'!H18)),NA())))</f>
        <v>#N/A</v>
      </c>
      <c r="AW24" s="134" t="e">
        <f ca="1">+IF(AND(ISNUMBER(OFFSET('Sanitation Data'!$H$11,0,10*ROW('Sanitation Data'!H18))),DL24="Yes"),OFFSET('Sanitation Data'!$H$11,0,10*ROW('Sanitation Data'!H18)),IF(AND(ISNUMBER(OFFSET('Sanitation Data'!$H$11,0,10*ROW('Sanitation Data'!H18))),DL24="No",ISNUMBER(OFFSET('Sanitation Data'!$H$11,0,10*ROW('Sanitation Data'!H18)))),CONCATENATE("[",ROUND(OFFSET('Sanitation Data'!$H$11,0,10*ROW('Sanitation Data'!H18)),0),"]"),IF(AND(ISNUMBER(OFFSET('Sanitation Data'!$H$11,0,10*ROW('Sanitation Data'!H18))),DL24="",ISNUMBER(OFFSET('Sanitation Data'!$H$11,0,10*ROW('Sanitation Data'!H18)))),OFFSET('Sanitation Data'!$H$11,0,10*ROW('Sanitation Data'!H18)),NA())))</f>
        <v>#N/A</v>
      </c>
      <c r="AX24" s="134" t="e">
        <f ca="1">+IF(AND(ISNUMBER(OFFSET('Sanitation Data'!$H$12,0,10*ROW('Sanitation Data'!H18))),DM24="Yes"),OFFSET('Sanitation Data'!$H$12,0,10*ROW('Sanitation Data'!H18)),IF(AND(ISNUMBER(OFFSET('Sanitation Data'!$H$12,0,10*ROW('Sanitation Data'!H18))),DM24="No",ISNUMBER(OFFSET('Sanitation Data'!$H$12,0,10*ROW('Sanitation Data'!H18)))),CONCATENATE("[",ROUND(OFFSET('Sanitation Data'!$H$12,0,10*ROW('Sanitation Data'!H18)),0),"]"),IF(AND(ISNUMBER(OFFSET('Sanitation Data'!$H$12,0,10*ROW('Sanitation Data'!H18))),DM24="",ISNUMBER(OFFSET('Sanitation Data'!$H$12,0,10*ROW('Sanitation Data'!H18)))),OFFSET('Sanitation Data'!$H$12,0,10*ROW('Sanitation Data'!H18)),NA())))</f>
        <v>#N/A</v>
      </c>
      <c r="AY24" s="134" t="e">
        <f ca="1">+IF(AND(ISNUMBER(OFFSET('Sanitation Data'!$H$13,0,10*ROW('Sanitation Data'!H18))),DN24="Yes"),OFFSET('Sanitation Data'!$H$13,0,10*ROW('Sanitation Data'!H18)),IF(AND(ISNUMBER(OFFSET('Sanitation Data'!$H$13,0,10*ROW('Sanitation Data'!H18))),DN24="No",ISNUMBER(OFFSET('Sanitation Data'!$H$13,0,10*ROW('Sanitation Data'!H18)))),CONCATENATE("[",ROUND(OFFSET('Sanitation Data'!$H$13,0,10*ROW('Sanitation Data'!H18)),0),"]"),IF(AND(ISNUMBER(OFFSET('Sanitation Data'!$H$13,0,10*ROW('Sanitation Data'!H18))),DN24="",ISNUMBER(OFFSET('Sanitation Data'!$H$13,0,10*ROW('Sanitation Data'!H18)))),OFFSET('Sanitation Data'!$H$13,0,10*ROW('Sanitation Data'!H18)),NA())))</f>
        <v>#N/A</v>
      </c>
      <c r="AZ24" s="135" t="e">
        <f ca="1">+IF(AND(ISNUMBER(OFFSET('Hygiene Data'!$C$6,0,10*ROW('Hygiene Data'!C18))),DO24="Yes"),OFFSET('Hygiene Data'!$C$6,0,10*ROW('Hygiene Data'!C18)),IF(AND(ISNUMBER(OFFSET('Hygiene Data'!$C$6,0,10*ROW('Hygiene Data'!C18))),DO24="No",ISNUMBER(OFFSET('Hygiene Data'!$C$6,0,10*ROW('Hygiene Data'!C18)))),CONCATENATE("[",ROUND(OFFSET('Hygiene Data'!$C$6,0,10*ROW('Hygiene Data'!C18)),0),"]"),IF(AND(ISNUMBER(OFFSET('Hygiene Data'!$C$6,0,10*ROW('Hygiene Data'!C18))),DO24="",ISNUMBER(OFFSET('Hygiene Data'!$C$6,0,10*ROW('Hygiene Data'!C18)))),OFFSET('Hygiene Data'!$C$6,0,10*ROW('Hygiene Data'!C18)),NA())))</f>
        <v>#N/A</v>
      </c>
      <c r="BA24" s="135" t="e">
        <f ca="1">+IF(AND(ISNUMBER(OFFSET('Hygiene Data'!$C$8,0,10*ROW('Hygiene Data'!C18))),DP24="Yes"),OFFSET('Hygiene Data'!$C$8,0,10*ROW('Hygiene Data'!C18)),IF(AND(ISNUMBER(OFFSET('Hygiene Data'!$C$8,0,10*ROW('Hygiene Data'!C18))),DP24="No",ISNUMBER(OFFSET('Hygiene Data'!$C$8,0,10*ROW('Hygiene Data'!C18)))),CONCATENATE("[",ROUND(OFFSET('Hygiene Data'!$C$8,0,10*ROW('Hygiene Data'!C18)),0),"]"),IF(AND(ISNUMBER(OFFSET('Hygiene Data'!$C$8,0,10*ROW('Hygiene Data'!C18))),DP24="",ISNUMBER(OFFSET('Hygiene Data'!$C$8,0,10*ROW('Hygiene Data'!C18)))),OFFSET('Hygiene Data'!$C$8,0,10*ROW('Hygiene Data'!C18)),NA())))</f>
        <v>#N/A</v>
      </c>
      <c r="BB24" s="135" t="e">
        <f ca="1">+IF(AND(ISNUMBER(OFFSET('Hygiene Data'!$C$10,0,10*ROW('Hygiene Data'!C18))),DQ24="Yes"),OFFSET('Hygiene Data'!$C$10,0,10*ROW('Hygiene Data'!C18)),IF(AND(ISNUMBER(OFFSET('Hygiene Data'!$C$10,0,10*ROW('Hygiene Data'!C18))),DQ24="No",ISNUMBER(OFFSET('Hygiene Data'!$C$10,0,10*ROW('Hygiene Data'!C18)))),CONCATENATE("[",ROUND(OFFSET('Hygiene Data'!$C$10,0,10*ROW('Hygiene Data'!C18)),0),"]"),IF(AND(ISNUMBER(OFFSET('Hygiene Data'!$C$10,0,10*ROW('Hygiene Data'!C18))),DQ24="",ISNUMBER(OFFSET('Hygiene Data'!$C$10,0,10*ROW('Hygiene Data'!C18)))),OFFSET('Hygiene Data'!$C$10,0,10*ROW('Hygiene Data'!C18)),NA())))</f>
        <v>#N/A</v>
      </c>
      <c r="BC24" s="135" t="e">
        <f ca="1">+IF(AND(ISNUMBER(OFFSET('Hygiene Data'!$D$6,0,10*ROW('Hygiene Data'!D18))),DR24="Yes"),OFFSET('Hygiene Data'!$D$6,0,10*ROW('Hygiene Data'!D18)),IF(AND(ISNUMBER(OFFSET('Hygiene Data'!$D$6,0,10*ROW('Hygiene Data'!D18))),DR24="No",ISNUMBER(OFFSET('Hygiene Data'!$D$6,0,10*ROW('Hygiene Data'!D18)))),CONCATENATE("[",ROUND(OFFSET('Hygiene Data'!$D$6,0,10*ROW('Hygiene Data'!D18)),0),"]"),IF(AND(ISNUMBER(OFFSET('Hygiene Data'!$D$6,0,10*ROW('Hygiene Data'!D18))),DR24="",ISNUMBER(OFFSET('Hygiene Data'!$D$6,0,10*ROW('Hygiene Data'!D18)))),OFFSET('Hygiene Data'!$D$6,0,10*ROW('Hygiene Data'!D18)),NA())))</f>
        <v>#N/A</v>
      </c>
      <c r="BD24" s="135" t="e">
        <f ca="1">+IF(AND(ISNUMBER(OFFSET('Hygiene Data'!$D$8,0,10*ROW('Hygiene Data'!D18))),DS24="Yes"),OFFSET('Hygiene Data'!$D$8,0,10*ROW('Hygiene Data'!D18)),IF(AND(ISNUMBER(OFFSET('Hygiene Data'!$D$8,0,10*ROW('Hygiene Data'!D18))),DS24="No",ISNUMBER(OFFSET('Hygiene Data'!$D$8,0,10*ROW('Hygiene Data'!D18)))),CONCATENATE("[",ROUND(OFFSET('Hygiene Data'!$D$8,0,10*ROW('Hygiene Data'!D18)),0),"]"),IF(AND(ISNUMBER(OFFSET('Hygiene Data'!$D$8,0,10*ROW('Hygiene Data'!D18))),DS24="",ISNUMBER(OFFSET('Hygiene Data'!$D$8,0,10*ROW('Hygiene Data'!D18)))),OFFSET('Hygiene Data'!$D$8,0,10*ROW('Hygiene Data'!D18)),NA())))</f>
        <v>#N/A</v>
      </c>
      <c r="BE24" s="135" t="e">
        <f ca="1">+IF(AND(ISNUMBER(OFFSET('Hygiene Data'!$D$10,0,10*ROW('Hygiene Data'!D18))),DT24="Yes"),OFFSET('Hygiene Data'!$D$10,0,10*ROW('Hygiene Data'!D18)),IF(AND(ISNUMBER(OFFSET('Hygiene Data'!$D$10,0,10*ROW('Hygiene Data'!D18))),DT24="No",ISNUMBER(OFFSET('Hygiene Data'!$D$10,0,10*ROW('Hygiene Data'!D18)))),CONCATENATE("[",ROUND(OFFSET('Hygiene Data'!$D$10,0,10*ROW('Hygiene Data'!D18)),0),"]"),IF(AND(ISNUMBER(OFFSET('Hygiene Data'!$D$10,0,10*ROW('Hygiene Data'!D18))),DT24="",ISNUMBER(OFFSET('Hygiene Data'!$D$10,0,10*ROW('Hygiene Data'!D18)))),OFFSET('Hygiene Data'!$D$10,0,10*ROW('Hygiene Data'!D18)),NA())))</f>
        <v>#N/A</v>
      </c>
      <c r="BF24" s="135" t="e">
        <f ca="1">+IF(AND(ISNUMBER(OFFSET('Hygiene Data'!$E$6,0,10*ROW('Hygiene Data'!E18))),DU24="Yes"),OFFSET('Hygiene Data'!$E$6,0,10*ROW('Hygiene Data'!E18)),IF(AND(ISNUMBER(OFFSET('Hygiene Data'!$E$6,0,10*ROW('Hygiene Data'!E18))),DU24="No",ISNUMBER(OFFSET('Hygiene Data'!$E$6,0,10*ROW('Hygiene Data'!E18)))),CONCATENATE("[",ROUND(OFFSET('Hygiene Data'!$E$6,0,10*ROW('Hygiene Data'!E18)),0),"]"),IF(AND(ISNUMBER(OFFSET('Hygiene Data'!$E$6,0,10*ROW('Hygiene Data'!E18))),DU24="",ISNUMBER(OFFSET('Hygiene Data'!$E$6,0,10*ROW('Hygiene Data'!E18)))),OFFSET('Hygiene Data'!$E$6,0,10*ROW('Hygiene Data'!E18)),NA())))</f>
        <v>#N/A</v>
      </c>
      <c r="BG24" s="135" t="e">
        <f ca="1">+IF(AND(ISNUMBER(OFFSET('Hygiene Data'!$E$8,0,10*ROW('Hygiene Data'!E18))),DV24="Yes"),OFFSET('Hygiene Data'!$E$8,0,10*ROW('Hygiene Data'!E18)),IF(AND(ISNUMBER(OFFSET('Hygiene Data'!$E$8,0,10*ROW('Hygiene Data'!E18))),DV24="No",ISNUMBER(OFFSET('Hygiene Data'!$E$8,0,10*ROW('Hygiene Data'!E18)))),CONCATENATE("[",ROUND(OFFSET('Hygiene Data'!$E$8,0,10*ROW('Hygiene Data'!E18)),0),"]"),IF(AND(ISNUMBER(OFFSET('Hygiene Data'!$E$8,0,10*ROW('Hygiene Data'!E18))),DV24="",ISNUMBER(OFFSET('Hygiene Data'!$E$8,0,10*ROW('Hygiene Data'!E18)))),OFFSET('Hygiene Data'!$E$8,0,10*ROW('Hygiene Data'!E18)),NA())))</f>
        <v>#N/A</v>
      </c>
      <c r="BH24" s="135" t="e">
        <f ca="1">+IF(AND(ISNUMBER(OFFSET('Hygiene Data'!$E$10,0,10*ROW('Hygiene Data'!E18))),DW24="Yes"),OFFSET('Hygiene Data'!$E$10,0,10*ROW('Hygiene Data'!E18)),IF(AND(ISNUMBER(OFFSET('Hygiene Data'!$E$10,0,10*ROW('Hygiene Data'!E18))),DW24="No",ISNUMBER(OFFSET('Hygiene Data'!$E$10,0,10*ROW('Hygiene Data'!E18)))),CONCATENATE("[",ROUND(OFFSET('Hygiene Data'!$E$10,0,10*ROW('Hygiene Data'!E18)),0),"]"),IF(AND(ISNUMBER(OFFSET('Hygiene Data'!$E$10,0,10*ROW('Hygiene Data'!E18))),DW24="",ISNUMBER(OFFSET('Hygiene Data'!$E$10,0,10*ROW('Hygiene Data'!E18)))),OFFSET('Hygiene Data'!$E$10,0,10*ROW('Hygiene Data'!E18)),NA())))</f>
        <v>#N/A</v>
      </c>
      <c r="BI24" s="135" t="e">
        <f ca="1">+IF(AND(ISNUMBER(OFFSET('Hygiene Data'!$F$6,0,10*ROW('Hygiene Data'!F18))),DX24="Yes"),OFFSET('Hygiene Data'!$F$6,0,10*ROW('Hygiene Data'!F18)),IF(AND(ISNUMBER(OFFSET('Hygiene Data'!$F$6,0,10*ROW('Hygiene Data'!F18))),DX24="No",ISNUMBER(OFFSET('Hygiene Data'!$F$6,0,10*ROW('Hygiene Data'!F18)))),CONCATENATE("[",ROUND(OFFSET('Hygiene Data'!$F$6,0,10*ROW('Hygiene Data'!F18)),0),"]"),IF(AND(ISNUMBER(OFFSET('Hygiene Data'!$F$6,0,10*ROW('Hygiene Data'!F18))),DX24="",ISNUMBER(OFFSET('Hygiene Data'!$F$6,0,10*ROW('Hygiene Data'!F18)))),OFFSET('Hygiene Data'!$F$6,0,10*ROW('Hygiene Data'!F18)),NA())))</f>
        <v>#N/A</v>
      </c>
      <c r="BJ24" s="135" t="e">
        <f ca="1">+IF(AND(ISNUMBER(OFFSET('Hygiene Data'!$F$8,0,10*ROW('Hygiene Data'!F18))),DY24="Yes"),OFFSET('Hygiene Data'!$F$8,0,10*ROW('Hygiene Data'!F18)),IF(AND(ISNUMBER(OFFSET('Hygiene Data'!$F$8,0,10*ROW('Hygiene Data'!F18))),DY24="No",ISNUMBER(OFFSET('Hygiene Data'!$F$8,0,10*ROW('Hygiene Data'!F18)))),CONCATENATE("[",ROUND(OFFSET('Hygiene Data'!$F$8,0,10*ROW('Hygiene Data'!F18)),0),"]"),IF(AND(ISNUMBER(OFFSET('Hygiene Data'!$F$8,0,10*ROW('Hygiene Data'!F18))),DY24="",ISNUMBER(OFFSET('Hygiene Data'!$F$8,0,10*ROW('Hygiene Data'!F18)))),OFFSET('Hygiene Data'!$F$8,0,10*ROW('Hygiene Data'!F18)),NA())))</f>
        <v>#N/A</v>
      </c>
      <c r="BK24" s="135" t="e">
        <f ca="1">+IF(AND(ISNUMBER(OFFSET('Hygiene Data'!$F$10,0,10*ROW('Hygiene Data'!F18))),DZ24="Yes"),OFFSET('Hygiene Data'!$F$10,0,10*ROW('Hygiene Data'!F18)),IF(AND(ISNUMBER(OFFSET('Hygiene Data'!$F$10,0,10*ROW('Hygiene Data'!F18))),DZ24="No",ISNUMBER(OFFSET('Hygiene Data'!$F$10,0,10*ROW('Hygiene Data'!F18)))),CONCATENATE("[",ROUND(OFFSET('Hygiene Data'!$F$10,0,10*ROW('Hygiene Data'!F18)),0),"]"),IF(AND(ISNUMBER(OFFSET('Hygiene Data'!$F$10,0,10*ROW('Hygiene Data'!F18))),DZ24="",ISNUMBER(OFFSET('Hygiene Data'!$F$10,0,10*ROW('Hygiene Data'!F18)))),OFFSET('Hygiene Data'!$F$10,0,10*ROW('Hygiene Data'!F18)),NA())))</f>
        <v>#N/A</v>
      </c>
      <c r="BL24" s="135" t="e">
        <f ca="1">+IF(AND(ISNUMBER(OFFSET('Hygiene Data'!$G$6,0,10*ROW('Hygiene Data'!G18))),EA24="Yes"),OFFSET('Hygiene Data'!$G$6,0,10*ROW('Hygiene Data'!G18)),IF(AND(ISNUMBER(OFFSET('Hygiene Data'!$G$6,0,10*ROW('Hygiene Data'!G18))),EA24="No",ISNUMBER(OFFSET('Hygiene Data'!$G$6,0,10*ROW('Hygiene Data'!G18)))),CONCATENATE("[",ROUND(OFFSET('Hygiene Data'!$G$6,0,10*ROW('Hygiene Data'!G18)),0),"]"),IF(AND(ISNUMBER(OFFSET('Hygiene Data'!$G$6,0,10*ROW('Hygiene Data'!G18))),EA24="",ISNUMBER(OFFSET('Hygiene Data'!$G$6,0,10*ROW('Hygiene Data'!G18)))),OFFSET('Hygiene Data'!$G$6,0,10*ROW('Hygiene Data'!G18)),NA())))</f>
        <v>#N/A</v>
      </c>
      <c r="BM24" s="135" t="e">
        <f ca="1">+IF(AND(ISNUMBER(OFFSET('Hygiene Data'!$G$8,0,10*ROW('Hygiene Data'!G18))),EB24="Yes"),OFFSET('Hygiene Data'!$G$8,0,10*ROW('Hygiene Data'!G18)),IF(AND(ISNUMBER(OFFSET('Hygiene Data'!$G$8,0,10*ROW('Hygiene Data'!G18))),EB24="No",ISNUMBER(OFFSET('Hygiene Data'!$G$8,0,10*ROW('Hygiene Data'!G18)))),CONCATENATE("[",ROUND(OFFSET('Hygiene Data'!$G$8,0,10*ROW('Hygiene Data'!G18)),0),"]"),IF(AND(ISNUMBER(OFFSET('Hygiene Data'!$G$8,0,10*ROW('Hygiene Data'!G18))),EB24="",ISNUMBER(OFFSET('Hygiene Data'!$G$8,0,10*ROW('Hygiene Data'!G18)))),OFFSET('Hygiene Data'!$G$8,0,10*ROW('Hygiene Data'!G18)),NA())))</f>
        <v>#N/A</v>
      </c>
      <c r="BN24" s="135" t="e">
        <f ca="1">+IF(AND(ISNUMBER(OFFSET('Hygiene Data'!$G$10,0,10*ROW('Hygiene Data'!G18))),EC24="Yes"),OFFSET('Hygiene Data'!$G$10,0,10*ROW('Hygiene Data'!G18)),IF(AND(ISNUMBER(OFFSET('Hygiene Data'!$G$10,0,10*ROW('Hygiene Data'!G18))),EC24="No",ISNUMBER(OFFSET('Hygiene Data'!$G$10,0,10*ROW('Hygiene Data'!G18)))),CONCATENATE("[",ROUND(OFFSET('Hygiene Data'!$G$10,0,10*ROW('Hygiene Data'!G18)),0),"]"),IF(AND(ISNUMBER(OFFSET('Hygiene Data'!$G$10,0,10*ROW('Hygiene Data'!G18))),EC24="",ISNUMBER(OFFSET('Hygiene Data'!$G$10,0,10*ROW('Hygiene Data'!G18)))),OFFSET('Hygiene Data'!$G$10,0,10*ROW('Hygiene Data'!G18)),NA())))</f>
        <v>#N/A</v>
      </c>
      <c r="BO24" s="135" t="e">
        <f ca="1">+IF(AND(ISNUMBER(OFFSET('Hygiene Data'!$H$6,0,10*ROW('Hygiene Data'!H18))),ED24="Yes"),OFFSET('Hygiene Data'!$H$6,0,10*ROW('Hygiene Data'!H18)),IF(AND(ISNUMBER(OFFSET('Hygiene Data'!$H$6,0,10*ROW('Hygiene Data'!H18))),ED24="No",ISNUMBER(OFFSET('Hygiene Data'!$H$6,0,10*ROW('Hygiene Data'!H18)))),CONCATENATE("[",ROUND(OFFSET('Hygiene Data'!$H$6,0,10*ROW('Hygiene Data'!H18)),0),"]"),IF(AND(ISNUMBER(OFFSET('Hygiene Data'!$H$6,0,10*ROW('Hygiene Data'!H18))),ED24="",ISNUMBER(OFFSET('Hygiene Data'!$H$6,0,10*ROW('Hygiene Data'!H18)))),OFFSET('Hygiene Data'!$H$6,0,10*ROW('Hygiene Data'!H18)),NA())))</f>
        <v>#N/A</v>
      </c>
      <c r="BP24" s="135" t="e">
        <f ca="1">+IF(AND(ISNUMBER(OFFSET('Hygiene Data'!$H$8,0,10*ROW('Hygiene Data'!H18))),EE24="Yes"),OFFSET('Hygiene Data'!$H$8,0,10*ROW('Hygiene Data'!H18)),IF(AND(ISNUMBER(OFFSET('Hygiene Data'!$H$8,0,10*ROW('Hygiene Data'!H18))),EE24="No",ISNUMBER(OFFSET('Hygiene Data'!$H$8,0,10*ROW('Hygiene Data'!H18)))),CONCATENATE("[",ROUND(OFFSET('Hygiene Data'!$H$8,0,10*ROW('Hygiene Data'!H18)),0),"]"),IF(AND(ISNUMBER(OFFSET('Hygiene Data'!$H$8,0,10*ROW('Hygiene Data'!H18))),EE24="",ISNUMBER(OFFSET('Hygiene Data'!$H$8,0,10*ROW('Hygiene Data'!H18)))),OFFSET('Hygiene Data'!$H$8,0,10*ROW('Hygiene Data'!H18)),NA())))</f>
        <v>#N/A</v>
      </c>
      <c r="BQ24" s="135" t="e">
        <f ca="1">+IF(AND(ISNUMBER(OFFSET('Hygiene Data'!$H$10,0,10*ROW('Hygiene Data'!H18))),EF24="Yes"),OFFSET('Hygiene Data'!$H$10,0,10*ROW('Hygiene Data'!H18)),IF(AND(ISNUMBER(OFFSET('Hygiene Data'!$H$10,0,10*ROW('Hygiene Data'!H18))),EF24="No",ISNUMBER(OFFSET('Hygiene Data'!$H$10,0,10*ROW('Hygiene Data'!H18)))),CONCATENATE("[",ROUND(OFFSET('Hygiene Data'!$H$10,0,10*ROW('Hygiene Data'!H18)),0),"]"),IF(AND(ISNUMBER(OFFSET('Hygiene Data'!$H$10,0,10*ROW('Hygiene Data'!H18))),EF24="",ISNUMBER(OFFSET('Hygiene Data'!$H$10,0,10*ROW('Hygiene Data'!H18)))),OFFSET('Hygiene Data'!$H$10,0,10*ROW('Hygiene Data'!H18)),NA())))</f>
        <v>#N/A</v>
      </c>
      <c r="BS24" s="34" t="str">
        <f ca="1">+IF(OFFSET('Water Data'!$C$28,0,10*ROW('Water Data'!C18))="","",OFFSET('Water Data'!$C$28,0,10*ROW('Water Data'!C18)))</f>
        <v/>
      </c>
      <c r="BT24" s="34" t="str">
        <f ca="1">+IF(OFFSET('Water Data'!$C$29,0,10*ROW('Water Data'!C18))="","",OFFSET('Water Data'!$C$29,0,10*ROW('Water Data'!C18)))</f>
        <v>No</v>
      </c>
      <c r="BU24" s="34" t="str">
        <f ca="1">+IF(OFFSET('Water Data'!$C$30,0,10*ROW('Water Data'!C18))="","",OFFSET('Water Data'!$C$30,0,10*ROW('Water Data'!C18)))</f>
        <v/>
      </c>
      <c r="BV24" s="34" t="str">
        <f ca="1">+IF(OFFSET('Water Data'!$D$28,0,10*ROW('Water Data'!D18))="","",OFFSET('Water Data'!$D$28,0,10*ROW('Water Data'!D18)))</f>
        <v/>
      </c>
      <c r="BW24" s="34" t="str">
        <f ca="1">+IF(OFFSET('Water Data'!$D$29,0,10*ROW('Water Data'!D18))="","",OFFSET('Water Data'!$D$29,0,10*ROW('Water Data'!D18)))</f>
        <v/>
      </c>
      <c r="BX24" s="34" t="str">
        <f ca="1">+IF(OFFSET('Water Data'!$D$30,0,10*ROW('Water Data'!D18))="","",OFFSET('Water Data'!$D$30,0,10*ROW('Water Data'!D18)))</f>
        <v/>
      </c>
      <c r="BY24" s="34" t="str">
        <f ca="1">+IF(OFFSET('Water Data'!$E$28,0,10*ROW('Water Data'!E18))="","",OFFSET('Water Data'!$E$28,0,10*ROW('Water Data'!E18)))</f>
        <v/>
      </c>
      <c r="BZ24" s="34" t="str">
        <f ca="1">+IF(OFFSET('Water Data'!$E$29,0,10*ROW('Water Data'!E18))="","",OFFSET('Water Data'!$E$29,0,10*ROW('Water Data'!E18)))</f>
        <v/>
      </c>
      <c r="CA24" s="34" t="str">
        <f ca="1">+IF(OFFSET('Water Data'!$E$30,0,10*ROW('Water Data'!E18))="","",OFFSET('Water Data'!$E$30,0,10*ROW('Water Data'!E18)))</f>
        <v/>
      </c>
      <c r="CB24" s="34" t="str">
        <f ca="1">+IF(OFFSET('Water Data'!$F$28,0,10*ROW('Water Data'!F18))="","",OFFSET('Water Data'!$F$28,0,10*ROW('Water Data'!F18)))</f>
        <v/>
      </c>
      <c r="CC24" s="34" t="str">
        <f ca="1">+IF(OFFSET('Water Data'!$F$29,0,10*ROW('Water Data'!F18))="","",OFFSET('Water Data'!$F$29,0,10*ROW('Water Data'!F18)))</f>
        <v/>
      </c>
      <c r="CD24" s="34" t="str">
        <f ca="1">+IF(OFFSET('Water Data'!$F$30,0,10*ROW('Water Data'!F18))="","",OFFSET('Water Data'!$F$30,0,10*ROW('Water Data'!F18)))</f>
        <v/>
      </c>
      <c r="CE24" s="34" t="str">
        <f ca="1">+IF(OFFSET('Water Data'!$G$28,0,10*ROW('Water Data'!G18))="","",OFFSET('Water Data'!$G$28,0,10*ROW('Water Data'!G18)))</f>
        <v/>
      </c>
      <c r="CF24" s="34" t="str">
        <f ca="1">+IF(OFFSET('Water Data'!$G$29,0,10*ROW('Water Data'!G18))="","",OFFSET('Water Data'!$G$29,0,10*ROW('Water Data'!G18)))</f>
        <v>No</v>
      </c>
      <c r="CG24" s="34" t="str">
        <f ca="1">+IF(OFFSET('Water Data'!$G$30,0,10*ROW('Water Data'!G18))="","",OFFSET('Water Data'!$G$30,0,10*ROW('Water Data'!G18)))</f>
        <v/>
      </c>
      <c r="CH24" s="34" t="str">
        <f ca="1">+IF(OFFSET('Water Data'!$H$28,0,10*ROW('Water Data'!H18))="","",OFFSET('Water Data'!$H$28,0,10*ROW('Water Data'!H18)))</f>
        <v/>
      </c>
      <c r="CI24" s="34" t="str">
        <f ca="1">+IF(OFFSET('Water Data'!$H$29,0,10*ROW('Water Data'!H18))="","",OFFSET('Water Data'!$H$29,0,10*ROW('Water Data'!H18)))</f>
        <v>No</v>
      </c>
      <c r="CJ24" s="34" t="str">
        <f ca="1">+IF(OFFSET('Water Data'!$H$30,0,10*ROW('Water Data'!H18))="","",OFFSET('Water Data'!$H$30,0,10*ROW('Water Data'!H18)))</f>
        <v/>
      </c>
      <c r="CK24" s="34" t="str">
        <f ca="1">+IF(OFFSET('Sanitation Data'!$C$29,0,10*ROW('Sanitation Data'!C18))="","",OFFSET('Sanitation Data'!$C$29,0,10*ROW('Sanitation Data'!C18)))</f>
        <v>No</v>
      </c>
      <c r="CL24" s="34" t="str">
        <f ca="1">+IF(OFFSET('Sanitation Data'!$C$30,0,10*ROW('Sanitation Data'!C18))="","",OFFSET('Sanitation Data'!$C$30,0,10*ROW('Sanitation Data'!C18)))</f>
        <v/>
      </c>
      <c r="CM24" s="34" t="str">
        <f ca="1">+IF(OFFSET('Sanitation Data'!$C$31,0,10*ROW('Sanitation Data'!C18))="","",OFFSET('Sanitation Data'!$C$31,0,10*ROW('Sanitation Data'!C18)))</f>
        <v/>
      </c>
      <c r="CN24" s="34" t="str">
        <f ca="1">+IF(OFFSET('Sanitation Data'!$C$32,0,10*ROW('Sanitation Data'!C18))="","",OFFSET('Sanitation Data'!$C$32,0,10*ROW('Sanitation Data'!C18)))</f>
        <v/>
      </c>
      <c r="CO24" s="34" t="str">
        <f ca="1">+IF(OFFSET('Sanitation Data'!$C$33,0,10*ROW('Sanitation Data'!C18))="","",OFFSET('Sanitation Data'!$C$33,0,10*ROW('Sanitation Data'!C18)))</f>
        <v/>
      </c>
      <c r="CP24" s="34" t="str">
        <f ca="1">+IF(OFFSET('Sanitation Data'!$D$29,0,10*ROW('Sanitation Data'!D18))="","",OFFSET('Sanitation Data'!$D$29,0,10*ROW('Sanitation Data'!D18)))</f>
        <v/>
      </c>
      <c r="CQ24" s="34" t="str">
        <f ca="1">+IF(OFFSET('Sanitation Data'!$D$30,0,10*ROW('Sanitation Data'!D18))="","",OFFSET('Sanitation Data'!$D$30,0,10*ROW('Sanitation Data'!D18)))</f>
        <v/>
      </c>
      <c r="CR24" s="34" t="str">
        <f ca="1">+IF(OFFSET('Sanitation Data'!$D$31,0,10*ROW('Sanitation Data'!D18))="","",OFFSET('Sanitation Data'!$D$31,0,10*ROW('Sanitation Data'!D18)))</f>
        <v/>
      </c>
      <c r="CS24" s="34" t="str">
        <f ca="1">+IF(OFFSET('Sanitation Data'!$D$32,0,10*ROW('Sanitation Data'!D18))="","",OFFSET('Sanitation Data'!$D$32,0,10*ROW('Sanitation Data'!D18)))</f>
        <v/>
      </c>
      <c r="CT24" s="34" t="str">
        <f ca="1">+IF(OFFSET('Sanitation Data'!$D$33,0,10*ROW('Sanitation Data'!D18))="","",OFFSET('Sanitation Data'!$D$33,0,10*ROW('Sanitation Data'!D18)))</f>
        <v/>
      </c>
      <c r="CU24" s="34" t="str">
        <f ca="1">+IF(OFFSET('Sanitation Data'!$E$29,0,10*ROW('Sanitation Data'!E18))="","",OFFSET('Sanitation Data'!$E$29,0,10*ROW('Sanitation Data'!E18)))</f>
        <v/>
      </c>
      <c r="CV24" s="34" t="str">
        <f ca="1">+IF(OFFSET('Sanitation Data'!$E$30,0,10*ROW('Sanitation Data'!E18))="","",OFFSET('Sanitation Data'!$E$30,0,10*ROW('Sanitation Data'!E18)))</f>
        <v/>
      </c>
      <c r="CW24" s="34" t="str">
        <f ca="1">+IF(OFFSET('Sanitation Data'!$E$31,0,10*ROW('Sanitation Data'!E18))="","",OFFSET('Sanitation Data'!$E$31,0,10*ROW('Sanitation Data'!E18)))</f>
        <v/>
      </c>
      <c r="CX24" s="34" t="str">
        <f ca="1">+IF(OFFSET('Sanitation Data'!$E$32,0,10*ROW('Sanitation Data'!E18))="","",OFFSET('Sanitation Data'!$E$32,0,10*ROW('Sanitation Data'!E18)))</f>
        <v/>
      </c>
      <c r="CY24" s="34" t="str">
        <f ca="1">+IF(OFFSET('Sanitation Data'!$E$33,0,10*ROW('Sanitation Data'!E18))="","",OFFSET('Sanitation Data'!$E$33,0,10*ROW('Sanitation Data'!E18)))</f>
        <v/>
      </c>
      <c r="CZ24" s="34" t="str">
        <f ca="1">+IF(OFFSET('Sanitation Data'!$F$29,0,10*ROW('Sanitation Data'!F18))="","",OFFSET('Sanitation Data'!$F$29,0,10*ROW('Sanitation Data'!F18)))</f>
        <v/>
      </c>
      <c r="DA24" s="34" t="str">
        <f ca="1">+IF(OFFSET('Sanitation Data'!$F$30,0,10*ROW('Sanitation Data'!F18))="","",OFFSET('Sanitation Data'!$F$30,0,10*ROW('Sanitation Data'!F18)))</f>
        <v/>
      </c>
      <c r="DB24" s="34" t="str">
        <f ca="1">+IF(OFFSET('Sanitation Data'!$F$31,0,10*ROW('Sanitation Data'!F18))="","",OFFSET('Sanitation Data'!$F$31,0,10*ROW('Sanitation Data'!F18)))</f>
        <v/>
      </c>
      <c r="DC24" s="34" t="str">
        <f ca="1">+IF(OFFSET('Sanitation Data'!$F$32,0,10*ROW('Sanitation Data'!F18))="","",OFFSET('Sanitation Data'!$F$32,0,10*ROW('Sanitation Data'!F18)))</f>
        <v/>
      </c>
      <c r="DD24" s="34" t="str">
        <f ca="1">+IF(OFFSET('Sanitation Data'!$F$33,0,10*ROW('Sanitation Data'!F18))="","",OFFSET('Sanitation Data'!$F$33,0,10*ROW('Sanitation Data'!F18)))</f>
        <v/>
      </c>
      <c r="DE24" s="34" t="str">
        <f ca="1">+IF(OFFSET('Sanitation Data'!$G$29,0,10*ROW('Sanitation Data'!G18))="","",OFFSET('Sanitation Data'!$G$29,0,10*ROW('Sanitation Data'!G18)))</f>
        <v>No</v>
      </c>
      <c r="DF24" s="34" t="str">
        <f ca="1">+IF(OFFSET('Sanitation Data'!$G$30,0,10*ROW('Sanitation Data'!G18))="","",OFFSET('Sanitation Data'!$G$30,0,10*ROW('Sanitation Data'!G18)))</f>
        <v/>
      </c>
      <c r="DG24" s="34" t="str">
        <f ca="1">+IF(OFFSET('Sanitation Data'!$G$31,0,10*ROW('Sanitation Data'!G18))="","",OFFSET('Sanitation Data'!$G$31,0,10*ROW('Sanitation Data'!G18)))</f>
        <v/>
      </c>
      <c r="DH24" s="34" t="str">
        <f ca="1">+IF(OFFSET('Sanitation Data'!$G$32,0,10*ROW('Sanitation Data'!G18))="","",OFFSET('Sanitation Data'!$G$32,0,10*ROW('Sanitation Data'!G18)))</f>
        <v/>
      </c>
      <c r="DI24" s="34" t="str">
        <f ca="1">+IF(OFFSET('Sanitation Data'!$G$33,0,10*ROW('Sanitation Data'!G18))="","",OFFSET('Sanitation Data'!$G$33,0,10*ROW('Sanitation Data'!G18)))</f>
        <v/>
      </c>
      <c r="DJ24" s="34" t="str">
        <f ca="1">+IF(OFFSET('Sanitation Data'!$H$29,0,10*ROW('Sanitation Data'!H18))="","",OFFSET('Sanitation Data'!$H$29,0,10*ROW('Sanitation Data'!H18)))</f>
        <v>No</v>
      </c>
      <c r="DK24" s="34" t="str">
        <f ca="1">+IF(OFFSET('Sanitation Data'!$H$30,0,10*ROW('Sanitation Data'!H18))="","",OFFSET('Sanitation Data'!$H$30,0,10*ROW('Sanitation Data'!H18)))</f>
        <v/>
      </c>
      <c r="DL24" s="34" t="str">
        <f ca="1">+IF(OFFSET('Sanitation Data'!$H$31,0,10*ROW('Sanitation Data'!H18))="","",OFFSET('Sanitation Data'!$H$31,0,10*ROW('Sanitation Data'!H18)))</f>
        <v/>
      </c>
      <c r="DM24" s="34" t="str">
        <f ca="1">+IF(OFFSET('Sanitation Data'!$H$32,0,10*ROW('Sanitation Data'!H18))="","",OFFSET('Sanitation Data'!$H$32,0,10*ROW('Sanitation Data'!H18)))</f>
        <v/>
      </c>
      <c r="DN24" s="34" t="str">
        <f ca="1">+IF(OFFSET('Sanitation Data'!$H$33,0,10*ROW('Sanitation Data'!H18))="","",OFFSET('Sanitation Data'!$H$33,0,10*ROW('Sanitation Data'!H18)))</f>
        <v/>
      </c>
      <c r="DO24" s="34" t="str">
        <f ca="1">+IF(OFFSET('Hygiene Data'!$C$12,0,10*ROW('Hygiene Data'!C18))="","",OFFSET('Hygiene Data'!$C$12,0,10*ROW('Hygiene Data'!C18)))</f>
        <v/>
      </c>
      <c r="DP24" s="34" t="str">
        <f ca="1">+IF(OFFSET('Hygiene Data'!$C$13,0,10*ROW('Hygiene Data'!C18))="","",OFFSET('Hygiene Data'!$C$13,0,10*ROW('Hygiene Data'!C18)))</f>
        <v/>
      </c>
      <c r="DQ24" s="34" t="str">
        <f ca="1">+IF(OFFSET('Hygiene Data'!$C$14,0,10*ROW('Hygiene Data'!C18))="","",OFFSET('Hygiene Data'!$C$14,0,10*ROW('Hygiene Data'!C18)))</f>
        <v/>
      </c>
      <c r="DR24" s="34" t="str">
        <f ca="1">+IF(OFFSET('Hygiene Data'!$D$12,0,10*ROW('Hygiene Data'!D18))="","",OFFSET('Hygiene Data'!$D$12,0,10*ROW('Hygiene Data'!D18)))</f>
        <v/>
      </c>
      <c r="DS24" s="34" t="str">
        <f ca="1">+IF(OFFSET('Hygiene Data'!$D$13,0,10*ROW('Hygiene Data'!D18))="","",OFFSET('Hygiene Data'!$D$13,0,10*ROW('Hygiene Data'!D18)))</f>
        <v/>
      </c>
      <c r="DT24" s="34" t="str">
        <f ca="1">+IF(OFFSET('Hygiene Data'!$D$14,0,10*ROW('Hygiene Data'!D18))="","",OFFSET('Hygiene Data'!$D$14,0,10*ROW('Hygiene Data'!D18)))</f>
        <v/>
      </c>
      <c r="DU24" s="34" t="str">
        <f ca="1">+IF(OFFSET('Hygiene Data'!$E$12,0,10*ROW('Hygiene Data'!E18))="","",OFFSET('Hygiene Data'!$E$12,0,10*ROW('Hygiene Data'!E18)))</f>
        <v/>
      </c>
      <c r="DV24" s="34" t="str">
        <f ca="1">+IF(OFFSET('Hygiene Data'!$E$13,0,10*ROW('Hygiene Data'!E18))="","",OFFSET('Hygiene Data'!$E$13,0,10*ROW('Hygiene Data'!E18)))</f>
        <v/>
      </c>
      <c r="DW24" s="34" t="str">
        <f ca="1">+IF(OFFSET('Hygiene Data'!$E$14,0,10*ROW('Hygiene Data'!E18))="","",OFFSET('Hygiene Data'!$E$14,0,10*ROW('Hygiene Data'!E18)))</f>
        <v/>
      </c>
      <c r="DX24" s="34" t="str">
        <f ca="1">+IF(OFFSET('Hygiene Data'!$F$12,0,10*ROW('Hygiene Data'!F18))="","",OFFSET('Hygiene Data'!$F$12,0,10*ROW('Hygiene Data'!F18)))</f>
        <v/>
      </c>
      <c r="DY24" s="34" t="str">
        <f ca="1">+IF(OFFSET('Hygiene Data'!$F$13,0,10*ROW('Hygiene Data'!F18))="","",OFFSET('Hygiene Data'!$F$13,0,10*ROW('Hygiene Data'!F18)))</f>
        <v/>
      </c>
      <c r="DZ24" s="34" t="str">
        <f ca="1">+IF(OFFSET('Hygiene Data'!$F$14,0,10*ROW('Hygiene Data'!F18))="","",OFFSET('Hygiene Data'!$F$14,0,10*ROW('Hygiene Data'!F18)))</f>
        <v/>
      </c>
      <c r="EA24" s="34" t="str">
        <f ca="1">+IF(OFFSET('Hygiene Data'!$G$12,0,10*ROW('Hygiene Data'!G18))="","",OFFSET('Hygiene Data'!$G$12,0,10*ROW('Hygiene Data'!G18)))</f>
        <v/>
      </c>
      <c r="EB24" s="34" t="str">
        <f ca="1">+IF(OFFSET('Hygiene Data'!$G$13,0,10*ROW('Hygiene Data'!G18))="","",OFFSET('Hygiene Data'!$G$13,0,10*ROW('Hygiene Data'!G18)))</f>
        <v/>
      </c>
      <c r="EC24" s="34" t="str">
        <f ca="1">+IF(OFFSET('Hygiene Data'!$G$14,0,10*ROW('Hygiene Data'!G18))="","",OFFSET('Hygiene Data'!$G$14,0,10*ROW('Hygiene Data'!G18)))</f>
        <v/>
      </c>
      <c r="ED24" s="34" t="str">
        <f ca="1">+IF(OFFSET('Hygiene Data'!$H$12,0,10*ROW('Hygiene Data'!H18))="","",OFFSET('Hygiene Data'!$H$12,0,10*ROW('Hygiene Data'!H18)))</f>
        <v/>
      </c>
      <c r="EE24" s="34" t="str">
        <f ca="1">+IF(OFFSET('Hygiene Data'!$H$13,0,10*ROW('Hygiene Data'!H18))="","",OFFSET('Hygiene Data'!$H$13,0,10*ROW('Hygiene Data'!H18)))</f>
        <v/>
      </c>
      <c r="EF24" s="34" t="str">
        <f ca="1">+IF(OFFSET('Hygiene Data'!$H$14,0,10*ROW('Hygiene Data'!H18))="","",OFFSET('Hygiene Data'!$H$14,0,10*ROW('Hygiene Data'!H18)))</f>
        <v/>
      </c>
    </row>
    <row r="25" spans="1:136" x14ac:dyDescent="0.2">
      <c r="A25" s="50" t="str">
        <f ca="1">+IF(OFFSET('Water Data'!$B$1,0,10*ROW('Water Data'!B19))="","",OFFSET('Water Data'!$B$1,0,10*ROW('Water Data'!B19)))</f>
        <v>EMIS14</v>
      </c>
      <c r="B25" s="50" t="str">
        <f ca="1">+IF(OFFSET('Water Data'!$A$3,0,10*ROW('Water Data'!A19))="","",OFFSET('Water Data'!$A$3,0,10*ROW('Water Data'!A19)))</f>
        <v>EMIS</v>
      </c>
      <c r="C25" s="50">
        <f ca="1">+IF(OFFSET('Water Data'!$C$3,0,10*ROW('Water Data'!C19))="","",OFFSET('Water Data'!$C$3,0,10*ROW('Water Data'!C19)))</f>
        <v>2014</v>
      </c>
      <c r="D25" s="133">
        <f ca="1">+IF(AND(ISNUMBER(OFFSET('Water Data'!$C$5,0,10*ROW('Water Data'!C19))),BS25="Yes"),100-OFFSET('Water Data'!$C$5,0,10*ROW('Water Data'!C19)),IF(AND(ISNUMBER(OFFSET('Water Data'!$C$5,0,10*ROW('Water Data'!C19))),BS25="No",ISNUMBER(OFFSET('Water Data'!$C$5,0,10*ROW('Water Data'!C19)))),CONCATENATE("[",ROUND(100-OFFSET('Water Data'!$C$5,0,10*ROW('Water Data'!C19)),0),"]"),IF(AND(ISNUMBER(OFFSET('Water Data'!$C$5,0,10*ROW('Water Data'!C19))),BS25="",ISNUMBER(OFFSET('Water Data'!$C$5,0,10*ROW('Water Data'!C19)))),100-OFFSET('Water Data'!$C$5,0,10*ROW('Water Data'!C19)),NA())))</f>
        <v>53.074016385450705</v>
      </c>
      <c r="E25" s="133">
        <f ca="1">+IF(AND(ISNUMBER(OFFSET('Water Data'!$C$7,0,10*ROW('Water Data'!D19))),BT25="Yes"),OFFSET('Water Data'!$C$7,0,10*ROW('Water Data'!C19)),IF(AND(ISNUMBER(OFFSET('Water Data'!$C$7,0,10*ROW('Water Data'!C19))),BT25="No",ISNUMBER(OFFSET('Water Data'!$C$7,0,10*ROW('Water Data'!C19)))),CONCATENATE("[",ROUND(OFFSET('Water Data'!$C$7,0,10*ROW('Water Data'!C19)),0),"]"),IF(AND(ISNUMBER(OFFSET('Water Data'!$C$7,0,10*ROW('Water Data'!C19))),BT25="",ISNUMBER(OFFSET('Water Data'!$C$7,0,10*ROW('Water Data'!C19)))),OFFSET('Water Data'!$C$7,0,10*ROW('Water Data'!C19)),NA())))</f>
        <v>30.423149561176217</v>
      </c>
      <c r="F25" s="133" t="e">
        <f ca="1">+IF(AND(ISNUMBER(OFFSET('Water Data'!$C$10,0,10*ROW('Water Data'!C19))),BU25="Yes"),OFFSET('Water Data'!$C$10,0,10*ROW('Water Data'!C19)),IF(AND(ISNUMBER(OFFSET('Water Data'!$C$10,0,10*ROW('Water Data'!C19))),BU25="No",ISNUMBER(OFFSET('Water Data'!$C$10,0,10*ROW('Water Data'!C19)))),CONCATENATE("[",ROUND(OFFSET('Water Data'!$C$10,0,10*ROW('Water Data'!C19)),0),"]"),IF(AND(ISNUMBER(OFFSET('Water Data'!$C$10,0,10*ROW('Water Data'!C19))),BU25="",ISNUMBER(OFFSET('Water Data'!$C$10,0,10*ROW('Water Data'!C19)))),OFFSET('Water Data'!$C$10,0,10*ROW('Water Data'!C19)),NA())))</f>
        <v>#N/A</v>
      </c>
      <c r="G25" s="133" t="e">
        <f ca="1">+IF(AND(ISNUMBER(OFFSET('Water Data'!$D$5,0,10*ROW('Water Data'!D19))),BV25="Yes"),100-OFFSET('Water Data'!$D$5,0,10*ROW('Water Data'!D19)),IF(AND(ISNUMBER(OFFSET('Water Data'!$D$5,0,10*ROW('Water Data'!D19))),BV25="No",ISNUMBER(OFFSET('Water Data'!$D$5,0,10*ROW('Water Data'!D19)))),CONCATENATE("[",ROUND(100-OFFSET('Water Data'!$D$5,0,10*ROW('Water Data'!D19)),0),"]"),IF(AND(ISNUMBER(OFFSET('Water Data'!$D$5,0,10*ROW('Water Data'!D19))),BV25="",ISNUMBER(OFFSET('Water Data'!$D$5,0,10*ROW('Water Data'!D19)))),100-OFFSET('Water Data'!$D$5,0,10*ROW('Water Data'!D19)),NA())))</f>
        <v>#N/A</v>
      </c>
      <c r="H25" s="133" t="e">
        <f ca="1">+IF(AND(ISNUMBER(OFFSET('Water Data'!$D$7,0,10*ROW('Water Data'!D19))),BW25="Yes"),OFFSET('Water Data'!$D$7,0,10*ROW('Water Data'!D19)),IF(AND(ISNUMBER(OFFSET('Water Data'!$D$7,0,10*ROW('Water Data'!D19))),BW25="No",ISNUMBER(OFFSET('Water Data'!$D$7,0,10*ROW('Water Data'!D19)))),CONCATENATE("[",ROUND(OFFSET('Water Data'!$C$7,0,10*ROW('Water Data'!D19)),0),"]"),IF(AND(ISNUMBER(OFFSET('Water Data'!$D$7,0,10*ROW('Water Data'!D19))),BW25="",ISNUMBER(OFFSET('Water Data'!$D$7,0,10*ROW('Water Data'!D19)))),OFFSET('Water Data'!$D$7,0,10*ROW('Water Data'!D19)),NA())))</f>
        <v>#N/A</v>
      </c>
      <c r="I25" s="133" t="e">
        <f ca="1">+IF(AND(ISNUMBER(OFFSET('Water Data'!$D$10,0,10*ROW('Water Data'!D19))),BX25="Yes"),OFFSET('Water Data'!$D$10,0,10*ROW('Water Data'!D19)),IF(AND(ISNUMBER(OFFSET('Water Data'!$D$10,0,10*ROW('Water Data'!D19))),BX25="No",ISNUMBER(OFFSET('Water Data'!$D$10,0,10*ROW('Water Data'!D19)))),CONCATENATE("[",ROUND(OFFSET('Water Data'!$D$10,0,10*ROW('Water Data'!D19)),0),"]"),IF(AND(ISNUMBER(OFFSET('Water Data'!$D$10,0,10*ROW('Water Data'!D19))),BX25="",ISNUMBER(OFFSET('Water Data'!$D$10,0,10*ROW('Water Data'!D19)))),OFFSET('Water Data'!$D$10,0,10*ROW('Water Data'!D19)),NA())))</f>
        <v>#N/A</v>
      </c>
      <c r="J25" s="133" t="e">
        <f ca="1">+IF(AND(ISNUMBER(OFFSET('Water Data'!$E$5,0,10*ROW('Water Data'!E19))),BY25="Yes"),100-OFFSET('Water Data'!$E$5,0,10*ROW('Water Data'!E19)),IF(AND(ISNUMBER(OFFSET('Water Data'!$E$5,0,10*ROW('Water Data'!E19))),BY25="No",ISNUMBER(OFFSET('Water Data'!$E$5,0,10*ROW('Water Data'!E19)))),CONCATENATE("[",ROUND(100-OFFSET('Water Data'!$E$5,0,10*ROW('Water Data'!E19)),0),"]"),IF(AND(ISNUMBER(OFFSET('Water Data'!$E$5,0,10*ROW('Water Data'!E19))),BY25="",ISNUMBER(OFFSET('Water Data'!$E$5,0,10*ROW('Water Data'!E19)))),100-OFFSET('Water Data'!$E$5,0,10*ROW('Water Data'!E19)),NA())))</f>
        <v>#N/A</v>
      </c>
      <c r="K25" s="133" t="e">
        <f ca="1">+IF(AND(ISNUMBER(OFFSET('Water Data'!$E$7,0,10*ROW('Water Data'!E19))),BZ25="Yes"),OFFSET('Water Data'!$E$7,0,10*ROW('Water Data'!E19)),IF(AND(ISNUMBER(OFFSET('Water Data'!$E$7,0,10*ROW('Water Data'!E19))),BZ25="No",ISNUMBER(OFFSET('Water Data'!$E$7,0,10*ROW('Water Data'!E19)))),CONCATENATE("[",ROUND(OFFSET('Water Data'!$E$7,0,10*ROW('Water Data'!E19)),0),"]"),IF(AND(ISNUMBER(OFFSET('Water Data'!$E$7,0,10*ROW('Water Data'!E19))),BZ25="",ISNUMBER(OFFSET('Water Data'!$E$7,0,10*ROW('Water Data'!E19)))),OFFSET('Water Data'!$E$7,0,10*ROW('Water Data'!E19)),NA())))</f>
        <v>#N/A</v>
      </c>
      <c r="L25" s="133" t="e">
        <f ca="1">+IF(AND(ISNUMBER(OFFSET('Water Data'!$E$10,0,10*ROW('Water Data'!E19))),CA25="Yes"),OFFSET('Water Data'!$E$10,0,10*ROW('Water Data'!E19)),IF(AND(ISNUMBER(OFFSET('Water Data'!$E$10,0,10*ROW('Water Data'!E19))),CA25="No",ISNUMBER(OFFSET('Water Data'!$E$10,0,10*ROW('Water Data'!E19)))),CONCATENATE("[",ROUND(OFFSET('Water Data'!$E$10,0,10*ROW('Water Data'!E19)),0),"]"),IF(AND(ISNUMBER(OFFSET('Water Data'!$E$10,0,10*ROW('Water Data'!E19))),CA25="",ISNUMBER(OFFSET('Water Data'!$E$10,0,10*ROW('Water Data'!E19)))),OFFSET('Water Data'!$E$10,0,10*ROW('Water Data'!E19)),NA())))</f>
        <v>#N/A</v>
      </c>
      <c r="M25" s="133" t="e">
        <f ca="1">+IF(AND(ISNUMBER(OFFSET('Water Data'!$F$5,0,10*ROW('Water Data'!F19))),CB25="Yes"),100-OFFSET('Water Data'!$F$5,0,10*ROW('Water Data'!F19)),IF(AND(ISNUMBER(OFFSET('Water Data'!$F$5,0,10*ROW('Water Data'!F19))),CB25="No",ISNUMBER(OFFSET('Water Data'!$F$5,0,10*ROW('Water Data'!F19)))),CONCATENATE("[",ROUND(100-OFFSET('Water Data'!$F$5,0,10*ROW('Water Data'!F19)),0),"]"),IF(AND(ISNUMBER(OFFSET('Water Data'!$F$5,0,10*ROW('Water Data'!F19))),CB25="",ISNUMBER(OFFSET('Water Data'!$F$5,0,10*ROW('Water Data'!F19)))),100-OFFSET('Water Data'!$F$5,0,10*ROW('Water Data'!F19)),NA())))</f>
        <v>#N/A</v>
      </c>
      <c r="N25" s="133" t="e">
        <f ca="1">+IF(AND(ISNUMBER(OFFSET('Water Data'!$F$7,0,10*ROW('Water Data'!F19))),CC25="Yes"),OFFSET('Water Data'!$F$7,0,10*ROW('Water Data'!F19)),IF(AND(ISNUMBER(OFFSET('Water Data'!$F$7,0,10*ROW('Water Data'!F19))),CC25="No",ISNUMBER(OFFSET('Water Data'!$F$7,0,10*ROW('Water Data'!F19)))),CONCATENATE("[",ROUND(OFFSET('Water Data'!$F$7,0,10*ROW('Water Data'!F19)),0),"]"),IF(AND(ISNUMBER(OFFSET('Water Data'!$F$7,0,10*ROW('Water Data'!F19))),CC25="",ISNUMBER(OFFSET('Water Data'!$F$7,0,10*ROW('Water Data'!F19)))),OFFSET('Water Data'!$F$7,0,10*ROW('Water Data'!F19)),NA())))</f>
        <v>#N/A</v>
      </c>
      <c r="O25" s="133" t="e">
        <f ca="1">+IF(AND(ISNUMBER(OFFSET('Water Data'!$F$10,0,10*ROW('Water Data'!F19))),CD25="Yes"),OFFSET('Water Data'!$F$10,0,10*ROW('Water Data'!F19)),IF(AND(ISNUMBER(OFFSET('Water Data'!$F$10,0,10*ROW('Water Data'!F19))),CD25="No",ISNUMBER(OFFSET('Water Data'!$F$10,0,10*ROW('Water Data'!F19)))),CONCATENATE("[",ROUND(OFFSET('Water Data'!$F$10,0,10*ROW('Water Data'!F19)),0),"]"),IF(AND(ISNUMBER(OFFSET('Water Data'!$F$10,0,10*ROW('Water Data'!F19))),CD25="",ISNUMBER(OFFSET('Water Data'!$F$10,0,10*ROW('Water Data'!F19)))),OFFSET('Water Data'!$F$10,0,10*ROW('Water Data'!F19)),NA())))</f>
        <v>#N/A</v>
      </c>
      <c r="P25" s="133">
        <f ca="1">+IF(AND(ISNUMBER(OFFSET('Water Data'!$G$5,0,10*ROW('Water Data'!G19))),CE25="Yes"),100-OFFSET('Water Data'!$G$5,0,10*ROW('Water Data'!G19)),IF(AND(ISNUMBER(OFFSET('Water Data'!$G$5,0,10*ROW('Water Data'!G19))),CE25="No",ISNUMBER(OFFSET('Water Data'!$G$5,0,10*ROW('Water Data'!G19)))),CONCATENATE("[",ROUND(100-OFFSET('Water Data'!$G$5,0,10*ROW('Water Data'!G19)),0),"]"),IF(AND(ISNUMBER(OFFSET('Water Data'!$G$5,0,10*ROW('Water Data'!G19))),CE25="",ISNUMBER(OFFSET('Water Data'!$G$5,0,10*ROW('Water Data'!G19)))),100-OFFSET('Water Data'!$G$5,0,10*ROW('Water Data'!G19)),NA())))</f>
        <v>51.935776252751523</v>
      </c>
      <c r="Q25" s="133">
        <f ca="1">+IF(AND(ISNUMBER(OFFSET('Water Data'!$G$7,0,10*ROW('Water Data'!G19))),CF25="Yes"),OFFSET('Water Data'!$G$7,0,10*ROW('Water Data'!G19)),IF(AND(ISNUMBER(OFFSET('Water Data'!$G$7,0,10*ROW('Water Data'!G19))),CF25="No",ISNUMBER(OFFSET('Water Data'!$G$7,0,10*ROW('Water Data'!G19)))),CONCATENATE("[",ROUND(OFFSET('Water Data'!$G$7,0,10*ROW('Water Data'!G19)),0),"]"),IF(AND(ISNUMBER(OFFSET('Water Data'!$G$7,0,10*ROW('Water Data'!G19))),CF25="",ISNUMBER(OFFSET('Water Data'!$G$7,0,10*ROW('Water Data'!G19)))),OFFSET('Water Data'!$G$7,0,10*ROW('Water Data'!G19)),NA())))</f>
        <v>29.263239673701932</v>
      </c>
      <c r="R25" s="133" t="e">
        <f ca="1">+IF(AND(ISNUMBER(OFFSET('Water Data'!$G$10,0,10*ROW('Water Data'!G19))),CG25="Yes"),OFFSET('Water Data'!$G$10,0,10*ROW('Water Data'!G19)),IF(AND(ISNUMBER(OFFSET('Water Data'!$G$10,0,10*ROW('Water Data'!G19))),CG25="No",ISNUMBER(OFFSET('Water Data'!$G$10,0,10*ROW('Water Data'!G19)))),CONCATENATE("[",ROUND(OFFSET('Water Data'!$G$10,0,10*ROW('Water Data'!G19)),0),"]"),IF(AND(ISNUMBER(OFFSET('Water Data'!$G$10,0,10*ROW('Water Data'!G19))),CG25="",ISNUMBER(OFFSET('Water Data'!$G$10,0,10*ROW('Water Data'!G19)))),OFFSET('Water Data'!$G$10,0,10*ROW('Water Data'!G19)),NA())))</f>
        <v>#N/A</v>
      </c>
      <c r="S25" s="133">
        <f ca="1">+IF(AND(ISNUMBER(OFFSET('Water Data'!$H$5,0,10*ROW('Water Data'!H19))),CH25="Yes"),100-OFFSET('Water Data'!$H$5,0,10*ROW('Water Data'!H19)),IF(AND(ISNUMBER(OFFSET('Water Data'!$H$5,0,10*ROW('Water Data'!H19))),CH25="No",ISNUMBER(OFFSET('Water Data'!$H$5,0,10*ROW('Water Data'!H19)))),CONCATENATE("[",ROUND(100-OFFSET('Water Data'!$H$5,0,10*ROW('Water Data'!H19)),0),"]"),IF(AND(ISNUMBER(OFFSET('Water Data'!$H$5,0,10*ROW('Water Data'!H19))),CH25="",ISNUMBER(OFFSET('Water Data'!$H$5,0,10*ROW('Water Data'!H19)))),100-OFFSET('Water Data'!$H$5,0,10*ROW('Water Data'!H19)),NA())))</f>
        <v>68.709815687955427</v>
      </c>
      <c r="T25" s="133">
        <f ca="1">+IF(AND(ISNUMBER(OFFSET('Water Data'!$H$7,0,10*ROW('Water Data'!H19))),CI25="Yes"),OFFSET('Water Data'!$H$7,0,10*ROW('Water Data'!H19)),IF(AND(ISNUMBER(OFFSET('Water Data'!$H$7,0,10*ROW('Water Data'!H19))),CI25="No",ISNUMBER(OFFSET('Water Data'!$H$7,0,10*ROW('Water Data'!H19)))),CONCATENATE("[",ROUND(OFFSET('Water Data'!$H$7,0,10*ROW('Water Data'!H19)),0),"]"),IF(AND(ISNUMBER(OFFSET('Water Data'!$H$7,0,10*ROW('Water Data'!H19))),CI25="",ISNUMBER(OFFSET('Water Data'!$H$7,0,10*ROW('Water Data'!H19)))),OFFSET('Water Data'!$H$7,0,10*ROW('Water Data'!H19)),NA())))</f>
        <v>46.356622374624948</v>
      </c>
      <c r="U25" s="133" t="e">
        <f ca="1">+IF(AND(ISNUMBER(OFFSET('Water Data'!$H$10,0,10*ROW('Water Data'!H19))),CJ25="Yes"),OFFSET('Water Data'!$H$10,0,10*ROW('Water Data'!H19)),IF(AND(ISNUMBER(OFFSET('Water Data'!$H$10,0,10*ROW('Water Data'!H19))),CJ25="No",ISNUMBER(OFFSET('Water Data'!$H$10,0,10*ROW('Water Data'!H19)))),CONCATENATE("[",ROUND(OFFSET('Water Data'!$H$10,0,10*ROW('Water Data'!H19)),0),"]"),IF(AND(ISNUMBER(OFFSET('Water Data'!$H$10,0,10*ROW('Water Data'!H19))),CJ25="",ISNUMBER(OFFSET('Water Data'!$H$10,0,10*ROW('Water Data'!H19)))),OFFSET('Water Data'!$H$10,0,10*ROW('Water Data'!H19)),NA())))</f>
        <v>#N/A</v>
      </c>
      <c r="V25" s="134">
        <f ca="1">+IF(AND(ISNUMBER(OFFSET('Sanitation Data'!$C$5,0,10*ROW('Sanitation Data'!C19))),CK25="Yes"),100-OFFSET('Sanitation Data'!$C$5,0,10*ROW('Sanitation Data'!C19)),IF(AND(ISNUMBER(OFFSET('Sanitation Data'!$C$5,0,10*ROW('Sanitation Data'!C19))),CK25="No",ISNUMBER(OFFSET('Sanitation Data'!$C$5,0,10*ROW('Sanitation Data'!C19)))),CONCATENATE("[",ROUND(100-OFFSET('Sanitation Data'!$C$5,0,10*ROW('Sanitation Data'!C19)),0),"]"),IF(AND(ISNUMBER(OFFSET('Sanitation Data'!$C$5,0,10*ROW('Sanitation Data'!C19))),CK25="",ISNUMBER(OFFSET('Sanitation Data'!$C$5,0,10*ROW('Sanitation Data'!C19)))),100-OFFSET('Sanitation Data'!$C$5,0,10*ROW('Sanitation Data'!C19)),NA())))</f>
        <v>92.542857973880928</v>
      </c>
      <c r="W25" s="134" t="e">
        <f ca="1">+IF(AND(ISNUMBER(OFFSET('Sanitation Data'!$C$7,0,10*ROW('Sanitation Data'!C19))),CL25="Yes"),OFFSET('Sanitation Data'!$C$7,0,10*ROW('Sanitation Data'!C19)),IF(AND(ISNUMBER(OFFSET('Sanitation Data'!$C$7,0,10*ROW('Sanitation Data'!C19))),CL25="No",ISNUMBER(OFFSET('Sanitation Data'!$C$7,0,10*ROW('Sanitation Data'!C19)))),CONCATENATE("[",ROUND(OFFSET('Sanitation Data'!$C$7,0,10*ROW('Sanitation Data'!C19)),0),"]"),IF(AND(ISNUMBER(OFFSET('Sanitation Data'!$C$7,0,10*ROW('Sanitation Data'!C19))),CL25="",ISNUMBER(OFFSET('Sanitation Data'!$C$7,0,10*ROW('Sanitation Data'!C19)))),OFFSET('Sanitation Data'!$C$7,0,10*ROW('Sanitation Data'!C19)),NA())))</f>
        <v>#N/A</v>
      </c>
      <c r="X25" s="134" t="e">
        <f ca="1">+IF(AND(ISNUMBER(OFFSET('Sanitation Data'!$C$11,0,10*ROW('Sanitation Data'!C19))),CM25="Yes"),OFFSET('Sanitation Data'!$C$11,0,10*ROW('Sanitation Data'!C19)),IF(AND(ISNUMBER(OFFSET('Sanitation Data'!$C$11,0,10*ROW('Sanitation Data'!C19))),CM25="No",ISNUMBER(OFFSET('Sanitation Data'!$C$11,0,10*ROW('Sanitation Data'!C19)))),CONCATENATE("[",ROUND(OFFSET('Sanitation Data'!$C$11,0,10*ROW('Sanitation Data'!C19)),0),"]"),IF(AND(ISNUMBER(OFFSET('Sanitation Data'!$C$11,0,10*ROW('Sanitation Data'!C19))),CM25="",ISNUMBER(OFFSET('Sanitation Data'!$C$11,0,10*ROW('Sanitation Data'!C19)))),OFFSET('Sanitation Data'!$C$11,0,10*ROW('Sanitation Data'!C19)),NA())))</f>
        <v>#N/A</v>
      </c>
      <c r="Y25" s="134" t="e">
        <f ca="1">+IF(AND(ISNUMBER(OFFSET('Sanitation Data'!$C$12,0,10*ROW('Sanitation Data'!C19))),CN25="Yes"),OFFSET('Sanitation Data'!$C$12,0,10*ROW('Sanitation Data'!C19)),IF(AND(ISNUMBER(OFFSET('Sanitation Data'!$C$12,0,10*ROW('Sanitation Data'!C19))),CN25="No",ISNUMBER(OFFSET('Sanitation Data'!$C$12,0,10*ROW('Sanitation Data'!C19)))),CONCATENATE("[",ROUND(OFFSET('Sanitation Data'!$C$12,0,10*ROW('Sanitation Data'!C19)),0),"]"),IF(AND(ISNUMBER(OFFSET('Sanitation Data'!$C$12,0,10*ROW('Sanitation Data'!C19))),CN25="",ISNUMBER(OFFSET('Sanitation Data'!$C$12,0,10*ROW('Sanitation Data'!C19)))),OFFSET('Sanitation Data'!$C$12,0,10*ROW('Sanitation Data'!C19)),NA())))</f>
        <v>#N/A</v>
      </c>
      <c r="Z25" s="134" t="e">
        <f ca="1">+IF(AND(ISNUMBER(OFFSET('Sanitation Data'!$C$13,0,10*ROW('Sanitation Data'!C19))),CO25="Yes"),OFFSET('Sanitation Data'!$C$13,0,10*ROW('Sanitation Data'!C19)),IF(AND(ISNUMBER(OFFSET('Sanitation Data'!$C$13,0,10*ROW('Sanitation Data'!C19))),CO25="No",ISNUMBER(OFFSET('Sanitation Data'!$C$13,0,10*ROW('Sanitation Data'!C19)))),CONCATENATE("[",ROUND(OFFSET('Sanitation Data'!$C$13,0,10*ROW('Sanitation Data'!C19)),0),"]"),IF(AND(ISNUMBER(OFFSET('Sanitation Data'!$C$13,0,10*ROW('Sanitation Data'!C19))),CO25="",ISNUMBER(OFFSET('Sanitation Data'!$C$13,0,10*ROW('Sanitation Data'!C19)))),OFFSET('Sanitation Data'!$C$13,0,10*ROW('Sanitation Data'!C19)),NA())))</f>
        <v>#N/A</v>
      </c>
      <c r="AA25" s="134" t="e">
        <f ca="1">+IF(AND(ISNUMBER(OFFSET('Sanitation Data'!$D$5,0,10*ROW('Sanitation Data'!D19))),CP25="Yes"),100-OFFSET('Sanitation Data'!$D$5,0,10*ROW('Sanitation Data'!D19)),IF(AND(ISNUMBER(OFFSET('Sanitation Data'!$D$5,0,10*ROW('Sanitation Data'!D19))),CP25="No",ISNUMBER(OFFSET('Sanitation Data'!$D$5,0,10*ROW('Sanitation Data'!D19)))),CONCATENATE("[",ROUND(100-OFFSET('Sanitation Data'!$D$5,0,10*ROW('Sanitation Data'!D19)),0),"]"),IF(AND(ISNUMBER(OFFSET('Sanitation Data'!$D$5,0,10*ROW('Sanitation Data'!D19))),CP25="",ISNUMBER(OFFSET('Sanitation Data'!$D$5,0,10*ROW('Sanitation Data'!D19)))),100-OFFSET('Sanitation Data'!$D$5,0,10*ROW('Sanitation Data'!D19)),NA())))</f>
        <v>#N/A</v>
      </c>
      <c r="AB25" s="134" t="e">
        <f ca="1">+IF(AND(ISNUMBER(OFFSET('Sanitation Data'!$D$7,0,10*ROW('Sanitation Data'!D19))),CQ25="Yes"),OFFSET('Sanitation Data'!$D$7,0,10*ROW('Sanitation Data'!G19)),IF(AND(ISNUMBER(OFFSET('Sanitation Data'!$D$7,0,10*ROW('Sanitation Data'!D19))),CQ25="No",ISNUMBER(OFFSET('Sanitation Data'!$D$7,0,10*ROW('Sanitation Data'!D19)))),CONCATENATE("[",ROUND(OFFSET('Sanitation Data'!$D$7,0,10*ROW('Sanitation Data'!D19)),0),"]"),IF(AND(ISNUMBER(OFFSET('Sanitation Data'!$D$7,0,10*ROW('Sanitation Data'!D19))),CQ25="",ISNUMBER(OFFSET('Sanitation Data'!$D$7,0,10*ROW('Sanitation Data'!D19)))),OFFSET('Sanitation Data'!$D$7,0,10*ROW('Sanitation Data'!D19)),NA())))</f>
        <v>#N/A</v>
      </c>
      <c r="AC25" s="134" t="e">
        <f ca="1">+IF(AND(ISNUMBER(OFFSET('Sanitation Data'!$D$11,0,10*ROW('Sanitation Data'!D19))),CR25="Yes"),OFFSET('Sanitation Data'!$D$11,0,10*ROW('Sanitation Data'!D19)),IF(AND(ISNUMBER(OFFSET('Sanitation Data'!$D$11,0,10*ROW('Sanitation Data'!D19))),CR25="No",ISNUMBER(OFFSET('Sanitation Data'!$D$11,0,10*ROW('Sanitation Data'!D19)))),CONCATENATE("[",ROUND(OFFSET('Sanitation Data'!$D$11,0,10*ROW('Sanitation Data'!D19)),0),"]"),IF(AND(ISNUMBER(OFFSET('Sanitation Data'!$D$11,0,10*ROW('Sanitation Data'!D19))),CR25="",ISNUMBER(OFFSET('Sanitation Data'!$D$11,0,10*ROW('Sanitation Data'!D19)))),OFFSET('Sanitation Data'!$D$11,0,10*ROW('Sanitation Data'!D19)),NA())))</f>
        <v>#N/A</v>
      </c>
      <c r="AD25" s="134" t="e">
        <f ca="1">+IF(AND(ISNUMBER(OFFSET('Sanitation Data'!$D$12,0,10*ROW('Sanitation Data'!D19))),CS25="Yes"),OFFSET('Sanitation Data'!$D$12,0,10*ROW('Sanitation Data'!D19)),IF(AND(ISNUMBER(OFFSET('Sanitation Data'!$D$12,0,10*ROW('Sanitation Data'!D19))),CS25="No",ISNUMBER(OFFSET('Sanitation Data'!$D$12,0,10*ROW('Sanitation Data'!D19)))),CONCATENATE("[",ROUND(OFFSET('Sanitation Data'!$D$12,0,10*ROW('Sanitation Data'!D19)),0),"]"),IF(AND(ISNUMBER(OFFSET('Sanitation Data'!$D$12,0,10*ROW('Sanitation Data'!D19))),CS25="",ISNUMBER(OFFSET('Sanitation Data'!$D$12,0,10*ROW('Sanitation Data'!D19)))),OFFSET('Sanitation Data'!$D$12,0,10*ROW('Sanitation Data'!D19)),NA())))</f>
        <v>#N/A</v>
      </c>
      <c r="AE25" s="134" t="e">
        <f ca="1">+IF(AND(ISNUMBER(OFFSET('Sanitation Data'!$D$13,0,10*ROW('Sanitation Data'!D19))),CT25="Yes"),OFFSET('Sanitation Data'!$D$13,0,10*ROW('Sanitation Data'!D19)),IF(AND(ISNUMBER(OFFSET('Sanitation Data'!$D$13,0,10*ROW('Sanitation Data'!D19))),CT25="No",ISNUMBER(OFFSET('Sanitation Data'!$D$13,0,10*ROW('Sanitation Data'!D19)))),CONCATENATE("[",ROUND(OFFSET('Sanitation Data'!$D$13,0,10*ROW('Sanitation Data'!D19)),0),"]"),IF(AND(ISNUMBER(OFFSET('Sanitation Data'!$D$13,0,10*ROW('Sanitation Data'!D19))),CT25="",ISNUMBER(OFFSET('Sanitation Data'!$D$13,0,10*ROW('Sanitation Data'!D19)))),OFFSET('Sanitation Data'!$D$13,0,10*ROW('Sanitation Data'!D19)),NA())))</f>
        <v>#N/A</v>
      </c>
      <c r="AF25" s="134" t="e">
        <f ca="1">+IF(AND(ISNUMBER(OFFSET('Sanitation Data'!$E$5,0,10*ROW('Sanitation Data'!E19))),CU25="Yes"),100-OFFSET('Sanitation Data'!$E$5,0,10*ROW('Sanitation Data'!E19)),IF(AND(ISNUMBER(OFFSET('Sanitation Data'!$E$5,0,10*ROW('Sanitation Data'!E19))),CU25="No",ISNUMBER(OFFSET('Sanitation Data'!$E$5,0,10*ROW('Sanitation Data'!E19)))),CONCATENATE("[",ROUND(100-OFFSET('Sanitation Data'!$E$5,0,10*ROW('Sanitation Data'!E19)),0),"]"),IF(AND(ISNUMBER(OFFSET('Sanitation Data'!$E$5,0,10*ROW('Sanitation Data'!E19))),CU25="",ISNUMBER(OFFSET('Sanitation Data'!$E$5,0,10*ROW('Sanitation Data'!E19)))),100-OFFSET('Sanitation Data'!$E$5,0,10*ROW('Sanitation Data'!E19)),NA())))</f>
        <v>#N/A</v>
      </c>
      <c r="AG25" s="134" t="e">
        <f ca="1">+IF(AND(ISNUMBER(OFFSET('Sanitation Data'!$E$7,0,10*ROW('Sanitation Data'!E19))),CV25="Yes"),OFFSET('Sanitation Data'!$E$7,0,10*ROW('Sanitation Data'!E19)),IF(AND(ISNUMBER(OFFSET('Sanitation Data'!$E$7,0,10*ROW('Sanitation Data'!E19))),CV25="No",ISNUMBER(OFFSET('Sanitation Data'!$E$7,0,10*ROW('Sanitation Data'!E19)))),CONCATENATE("[",ROUND(OFFSET('Sanitation Data'!$E$7,0,10*ROW('Sanitation Data'!E19)),0),"]"),IF(AND(ISNUMBER(OFFSET('Sanitation Data'!$E$7,0,10*ROW('Sanitation Data'!E19))),CV25="",ISNUMBER(OFFSET('Sanitation Data'!$E$7,0,10*ROW('Sanitation Data'!E19)))),OFFSET('Sanitation Data'!$E$7,0,10*ROW('Sanitation Data'!E19)),NA())))</f>
        <v>#N/A</v>
      </c>
      <c r="AH25" s="134" t="e">
        <f ca="1">+IF(AND(ISNUMBER(OFFSET('Sanitation Data'!$E$11,0,10*ROW('Sanitation Data'!E19))),CW25="Yes"),OFFSET('Sanitation Data'!$E$11,0,10*ROW('Sanitation Data'!E19)),IF(AND(ISNUMBER(OFFSET('Sanitation Data'!$E$11,0,10*ROW('Sanitation Data'!E19))),CW25="No",ISNUMBER(OFFSET('Sanitation Data'!$E$11,0,10*ROW('Sanitation Data'!E19)))),CONCATENATE("[",ROUND(OFFSET('Sanitation Data'!$E$11,0,10*ROW('Sanitation Data'!E19)),0),"]"),IF(AND(ISNUMBER(OFFSET('Sanitation Data'!$E$11,0,10*ROW('Sanitation Data'!E19))),CW25="",ISNUMBER(OFFSET('Sanitation Data'!$E$11,0,10*ROW('Sanitation Data'!E19)))),OFFSET('Sanitation Data'!$E$11,0,10*ROW('Sanitation Data'!E19)),NA())))</f>
        <v>#N/A</v>
      </c>
      <c r="AI25" s="134" t="e">
        <f ca="1">+IF(AND(ISNUMBER(OFFSET('Sanitation Data'!$E$12,0,10*ROW('Sanitation Data'!E19))),CX25="Yes"),OFFSET('Sanitation Data'!$E$12,0,10*ROW('Sanitation Data'!E19)),IF(AND(ISNUMBER(OFFSET('Sanitation Data'!$E$12,0,10*ROW('Sanitation Data'!E19))),CX25="No",ISNUMBER(OFFSET('Sanitation Data'!$E$12,0,10*ROW('Sanitation Data'!E19)))),CONCATENATE("[",ROUND(OFFSET('Sanitation Data'!$E$12,0,10*ROW('Sanitation Data'!E19)),0),"]"),IF(AND(ISNUMBER(OFFSET('Sanitation Data'!$E$12,0,10*ROW('Sanitation Data'!E19))),CX25="",ISNUMBER(OFFSET('Sanitation Data'!$E$12,0,10*ROW('Sanitation Data'!E19)))),OFFSET('Sanitation Data'!$E$12,0,10*ROW('Sanitation Data'!E19)),NA())))</f>
        <v>#N/A</v>
      </c>
      <c r="AJ25" s="134" t="e">
        <f ca="1">+IF(AND(ISNUMBER(OFFSET('Sanitation Data'!$E$13,0,10*ROW('Sanitation Data'!E19))),CY25="Yes"),OFFSET('Sanitation Data'!$E$13,0,10*ROW('Sanitation Data'!E19)),IF(AND(ISNUMBER(OFFSET('Sanitation Data'!$E$13,0,10*ROW('Sanitation Data'!E19))),CY25="No",ISNUMBER(OFFSET('Sanitation Data'!$E$13,0,10*ROW('Sanitation Data'!E19)))),CONCATENATE("[",ROUND(OFFSET('Sanitation Data'!$E$13,0,10*ROW('Sanitation Data'!E19)),0),"]"),IF(AND(ISNUMBER(OFFSET('Sanitation Data'!$E$13,0,10*ROW('Sanitation Data'!E19))),CY25="",ISNUMBER(OFFSET('Sanitation Data'!$E$13,0,10*ROW('Sanitation Data'!E19)))),OFFSET('Sanitation Data'!$E$13,0,10*ROW('Sanitation Data'!E19)),NA())))</f>
        <v>#N/A</v>
      </c>
      <c r="AK25" s="134" t="e">
        <f ca="1">+IF(AND(ISNUMBER(OFFSET('Sanitation Data'!$F$5,0,10*ROW('Sanitation Data'!F19))),CZ25="Yes"),100-OFFSET('Sanitation Data'!$F$5,0,10*ROW('Sanitation Data'!F19)),IF(AND(ISNUMBER(OFFSET('Sanitation Data'!$F$5,0,10*ROW('Sanitation Data'!F19))),CZ25="No",ISNUMBER(OFFSET('Sanitation Data'!$F$5,0,10*ROW('Sanitation Data'!F19)))),CONCATENATE("[",ROUND(100-OFFSET('Sanitation Data'!$F$5,0,10*ROW('Sanitation Data'!F19)),0),"]"),IF(AND(ISNUMBER(OFFSET('Sanitation Data'!$F$5,0,10*ROW('Sanitation Data'!F19))),CZ25="",ISNUMBER(OFFSET('Sanitation Data'!$F$5,0,10*ROW('Sanitation Data'!F19)))),100-OFFSET('Sanitation Data'!$F$5,0,10*ROW('Sanitation Data'!F19)),NA())))</f>
        <v>#N/A</v>
      </c>
      <c r="AL25" s="134" t="e">
        <f ca="1">+IF(AND(ISNUMBER(OFFSET('Sanitation Data'!$F$7,0,10*ROW('Sanitation Data'!F19))),DA25="Yes"),OFFSET('Sanitation Data'!$F$7,0,10*ROW('Sanitation Data'!F19)),IF(AND(ISNUMBER(OFFSET('Sanitation Data'!$F$7,0,10*ROW('Sanitation Data'!F19))),DA25="No",ISNUMBER(OFFSET('Sanitation Data'!$F$7,0,10*ROW('Sanitation Data'!F19)))),CONCATENATE("[",ROUND(OFFSET('Sanitation Data'!$F$7,0,10*ROW('Sanitation Data'!F19)),0),"]"),IF(AND(ISNUMBER(OFFSET('Sanitation Data'!$F$7,0,10*ROW('Sanitation Data'!F19))),DA25="",ISNUMBER(OFFSET('Sanitation Data'!$F$7,0,10*ROW('Sanitation Data'!F19)))),OFFSET('Sanitation Data'!$F$7,0,10*ROW('Sanitation Data'!F19)),NA())))</f>
        <v>#N/A</v>
      </c>
      <c r="AM25" s="134" t="e">
        <f ca="1">+IF(AND(ISNUMBER(OFFSET('Sanitation Data'!$F$11,0,10*ROW('Sanitation Data'!F19))),DB25="Yes"),OFFSET('Sanitation Data'!$F$11,0,10*ROW('Sanitation Data'!F19)),IF(AND(ISNUMBER(OFFSET('Sanitation Data'!$F$11,0,10*ROW('Sanitation Data'!F19))),DB25="No",ISNUMBER(OFFSET('Sanitation Data'!$F$11,0,10*ROW('Sanitation Data'!F19)))),CONCATENATE("[",ROUND(OFFSET('Sanitation Data'!$F$11,0,10*ROW('Sanitation Data'!F19)),0),"]"),IF(AND(ISNUMBER(OFFSET('Sanitation Data'!$F$11,0,10*ROW('Sanitation Data'!F19))),DB25="",ISNUMBER(OFFSET('Sanitation Data'!$F$11,0,10*ROW('Sanitation Data'!F19)))),OFFSET('Sanitation Data'!$F$11,0,10*ROW('Sanitation Data'!F19)),NA())))</f>
        <v>#N/A</v>
      </c>
      <c r="AN25" s="134" t="e">
        <f ca="1">+IF(AND(ISNUMBER(OFFSET('Sanitation Data'!$F$12,0,10*ROW('Sanitation Data'!F19))),DC25="Yes"),OFFSET('Sanitation Data'!$F$12,0,10*ROW('Sanitation Data'!F19)),IF(AND(ISNUMBER(OFFSET('Sanitation Data'!$F$12,0,10*ROW('Sanitation Data'!F19))),DC25="No",ISNUMBER(OFFSET('Sanitation Data'!$F$12,0,10*ROW('Sanitation Data'!F19)))),CONCATENATE("[",ROUND(OFFSET('Sanitation Data'!$F$12,0,10*ROW('Sanitation Data'!F19)),0),"]"),IF(AND(ISNUMBER(OFFSET('Sanitation Data'!$F$12,0,10*ROW('Sanitation Data'!F19))),DC25="",ISNUMBER(OFFSET('Sanitation Data'!$F$12,0,10*ROW('Sanitation Data'!F19)))),OFFSET('Sanitation Data'!$F$12,0,10*ROW('Sanitation Data'!F19)),NA())))</f>
        <v>#N/A</v>
      </c>
      <c r="AO25" s="134" t="e">
        <f ca="1">+IF(AND(ISNUMBER(OFFSET('Sanitation Data'!$F$13,0,10*ROW('Sanitation Data'!F19))),DD25="Yes"),OFFSET('Sanitation Data'!$F$13,0,10*ROW('Sanitation Data'!F19)),IF(AND(ISNUMBER(OFFSET('Sanitation Data'!$F$13,0,10*ROW('Sanitation Data'!F19))),DD25="No",ISNUMBER(OFFSET('Sanitation Data'!$F$13,0,10*ROW('Sanitation Data'!F19)))),CONCATENATE("[",ROUND(OFFSET('Sanitation Data'!$F$13,0,10*ROW('Sanitation Data'!F19)),0),"]"),IF(AND(ISNUMBER(OFFSET('Sanitation Data'!$F$13,0,10*ROW('Sanitation Data'!F19))),DD25="",ISNUMBER(OFFSET('Sanitation Data'!$F$13,0,10*ROW('Sanitation Data'!F19)))),OFFSET('Sanitation Data'!$F$13,0,10*ROW('Sanitation Data'!F19)),NA())))</f>
        <v>#N/A</v>
      </c>
      <c r="AP25" s="134">
        <f ca="1">+IF(AND(ISNUMBER(OFFSET('Sanitation Data'!$G$5,0,10*ROW('Sanitation Data'!G19))),DE25="Yes"),100-OFFSET('Sanitation Data'!$G$5,0,10*ROW('Sanitation Data'!G19)),IF(AND(ISNUMBER(OFFSET('Sanitation Data'!$G$5,0,10*ROW('Sanitation Data'!G19))),DE25="No",ISNUMBER(OFFSET('Sanitation Data'!$G$5,0,10*ROW('Sanitation Data'!G19)))),CONCATENATE("[",ROUND(100-OFFSET('Sanitation Data'!$G$5,0,10*ROW('Sanitation Data'!G19)),0),"]"),IF(AND(ISNUMBER(OFFSET('Sanitation Data'!$G$5,0,10*ROW('Sanitation Data'!G19))),DE25="",ISNUMBER(OFFSET('Sanitation Data'!$G$5,0,10*ROW('Sanitation Data'!G19)))),100-OFFSET('Sanitation Data'!$G$5,0,10*ROW('Sanitation Data'!G19)),NA())))</f>
        <v>92</v>
      </c>
      <c r="AQ25" s="134" t="e">
        <f ca="1">+IF(AND(ISNUMBER(OFFSET('Sanitation Data'!$G$7,0,10*ROW('Sanitation Data'!G19))),DF25="Yes"),OFFSET('Sanitation Data'!$G$7,0,10*ROW('Sanitation Data'!G19)),IF(AND(ISNUMBER(OFFSET('Sanitation Data'!$G$7,0,10*ROW('Sanitation Data'!G19))),DF25="No",ISNUMBER(OFFSET('Sanitation Data'!$G$7,0,10*ROW('Sanitation Data'!G19)))),CONCATENATE("[",ROUND(OFFSET('Sanitation Data'!$G$7,0,10*ROW('Sanitation Data'!G19)),0),"]"),IF(AND(ISNUMBER(OFFSET('Sanitation Data'!$G$7,0,10*ROW('Sanitation Data'!G19))),DF25="",ISNUMBER(OFFSET('Sanitation Data'!$G$7,0,10*ROW('Sanitation Data'!G19)))),OFFSET('Sanitation Data'!$G$7,0,10*ROW('Sanitation Data'!G19)),NA())))</f>
        <v>#N/A</v>
      </c>
      <c r="AR25" s="134" t="e">
        <f ca="1">+IF(AND(ISNUMBER(OFFSET('Sanitation Data'!$G$11,0,10*ROW('Sanitation Data'!G19))),DG25="Yes"),OFFSET('Sanitation Data'!$G$11,0,10*ROW('Sanitation Data'!G19)),IF(AND(ISNUMBER(OFFSET('Sanitation Data'!$G$11,0,10*ROW('Sanitation Data'!G19))),DG25="No",ISNUMBER(OFFSET('Sanitation Data'!$G$11,0,10*ROW('Sanitation Data'!G19)))),CONCATENATE("[",ROUND(OFFSET('Sanitation Data'!$G$11,0,10*ROW('Sanitation Data'!G19)),0),"]"),IF(AND(ISNUMBER(OFFSET('Sanitation Data'!$G$11,0,10*ROW('Sanitation Data'!G19))),DG25="",ISNUMBER(OFFSET('Sanitation Data'!$G$11,0,10*ROW('Sanitation Data'!G19)))),OFFSET('Sanitation Data'!$G$11,0,10*ROW('Sanitation Data'!G19)),NA())))</f>
        <v>#N/A</v>
      </c>
      <c r="AS25" s="134" t="e">
        <f ca="1">+IF(AND(ISNUMBER(OFFSET('Sanitation Data'!$G$12,0,10*ROW('Sanitation Data'!G19))),DH25="Yes"),OFFSET('Sanitation Data'!$G$12,0,10*ROW('Sanitation Data'!G19)),IF(AND(ISNUMBER(OFFSET('Sanitation Data'!$G$12,0,10*ROW('Sanitation Data'!G19))),DH25="No",ISNUMBER(OFFSET('Sanitation Data'!$G$12,0,10*ROW('Sanitation Data'!G19)))),CONCATENATE("[",ROUND(OFFSET('Sanitation Data'!$G$12,0,10*ROW('Sanitation Data'!G19)),0),"]"),IF(AND(ISNUMBER(OFFSET('Sanitation Data'!$G$12,0,10*ROW('Sanitation Data'!G19))),DH25="",ISNUMBER(OFFSET('Sanitation Data'!$G$12,0,10*ROW('Sanitation Data'!G19)))),OFFSET('Sanitation Data'!$G$12,0,10*ROW('Sanitation Data'!G19)),NA())))</f>
        <v>#N/A</v>
      </c>
      <c r="AT25" s="134" t="e">
        <f ca="1">+IF(AND(ISNUMBER(OFFSET('Sanitation Data'!$G$13,0,10*ROW('Sanitation Data'!G19))),DI25="Yes"),OFFSET('Sanitation Data'!$G$13,0,10*ROW('Sanitation Data'!G19)),IF(AND(ISNUMBER(OFFSET('Sanitation Data'!$G$13,0,10*ROW('Sanitation Data'!G19))),DI25="No",ISNUMBER(OFFSET('Sanitation Data'!$G$13,0,10*ROW('Sanitation Data'!G19)))),CONCATENATE("[",ROUND(OFFSET('Sanitation Data'!$G$13,0,10*ROW('Sanitation Data'!G19)),0),"]"),IF(AND(ISNUMBER(OFFSET('Sanitation Data'!$G$13,0,10*ROW('Sanitation Data'!G19))),DI25="",ISNUMBER(OFFSET('Sanitation Data'!$G$13,0,10*ROW('Sanitation Data'!G19)))),OFFSET('Sanitation Data'!$G$13,0,10*ROW('Sanitation Data'!G19)),NA())))</f>
        <v>#N/A</v>
      </c>
      <c r="AU25" s="134">
        <f ca="1">+IF(AND(ISNUMBER(OFFSET('Sanitation Data'!$H$5,0,10*ROW('Sanitation Data'!H19))),DJ25="Yes"),100-OFFSET('Sanitation Data'!$H$5,0,10*ROW('Sanitation Data'!H19)),IF(AND(ISNUMBER(OFFSET('Sanitation Data'!$H$5,0,10*ROW('Sanitation Data'!H19))),DJ25="No",ISNUMBER(OFFSET('Sanitation Data'!$H$5,0,10*ROW('Sanitation Data'!H19)))),CONCATENATE("[",ROUND(100-OFFSET('Sanitation Data'!$H$5,0,10*ROW('Sanitation Data'!H19)),0),"]"),IF(AND(ISNUMBER(OFFSET('Sanitation Data'!$H$5,0,10*ROW('Sanitation Data'!H19))),DJ25="",ISNUMBER(OFFSET('Sanitation Data'!$H$5,0,10*ROW('Sanitation Data'!H19)))),100-OFFSET('Sanitation Data'!$H$5,0,10*ROW('Sanitation Data'!H19)),NA())))</f>
        <v>100</v>
      </c>
      <c r="AV25" s="134" t="e">
        <f ca="1">+IF(AND(ISNUMBER(OFFSET('Sanitation Data'!$H$7,0,10*ROW('Sanitation Data'!H19))),DK25="Yes"),OFFSET('Sanitation Data'!$H$7,0,10*ROW('Sanitation Data'!H19)),IF(AND(ISNUMBER(OFFSET('Sanitation Data'!$H$7,0,10*ROW('Sanitation Data'!H19))),DK25="No",ISNUMBER(OFFSET('Sanitation Data'!$H$7,0,10*ROW('Sanitation Data'!H19)))),CONCATENATE("[",ROUND(OFFSET('Sanitation Data'!$H$7,0,10*ROW('Sanitation Data'!H19)),0),"]"),IF(AND(ISNUMBER(OFFSET('Sanitation Data'!$H$7,0,10*ROW('Sanitation Data'!H19))),DK25="",ISNUMBER(OFFSET('Sanitation Data'!$H$7,0,10*ROW('Sanitation Data'!H19)))),OFFSET('Sanitation Data'!$H$7,0,10*ROW('Sanitation Data'!H19)),NA())))</f>
        <v>#N/A</v>
      </c>
      <c r="AW25" s="134" t="e">
        <f ca="1">+IF(AND(ISNUMBER(OFFSET('Sanitation Data'!$H$11,0,10*ROW('Sanitation Data'!H19))),DL25="Yes"),OFFSET('Sanitation Data'!$H$11,0,10*ROW('Sanitation Data'!H19)),IF(AND(ISNUMBER(OFFSET('Sanitation Data'!$H$11,0,10*ROW('Sanitation Data'!H19))),DL25="No",ISNUMBER(OFFSET('Sanitation Data'!$H$11,0,10*ROW('Sanitation Data'!H19)))),CONCATENATE("[",ROUND(OFFSET('Sanitation Data'!$H$11,0,10*ROW('Sanitation Data'!H19)),0),"]"),IF(AND(ISNUMBER(OFFSET('Sanitation Data'!$H$11,0,10*ROW('Sanitation Data'!H19))),DL25="",ISNUMBER(OFFSET('Sanitation Data'!$H$11,0,10*ROW('Sanitation Data'!H19)))),OFFSET('Sanitation Data'!$H$11,0,10*ROW('Sanitation Data'!H19)),NA())))</f>
        <v>#N/A</v>
      </c>
      <c r="AX25" s="134" t="e">
        <f ca="1">+IF(AND(ISNUMBER(OFFSET('Sanitation Data'!$H$12,0,10*ROW('Sanitation Data'!H19))),DM25="Yes"),OFFSET('Sanitation Data'!$H$12,0,10*ROW('Sanitation Data'!H19)),IF(AND(ISNUMBER(OFFSET('Sanitation Data'!$H$12,0,10*ROW('Sanitation Data'!H19))),DM25="No",ISNUMBER(OFFSET('Sanitation Data'!$H$12,0,10*ROW('Sanitation Data'!H19)))),CONCATENATE("[",ROUND(OFFSET('Sanitation Data'!$H$12,0,10*ROW('Sanitation Data'!H19)),0),"]"),IF(AND(ISNUMBER(OFFSET('Sanitation Data'!$H$12,0,10*ROW('Sanitation Data'!H19))),DM25="",ISNUMBER(OFFSET('Sanitation Data'!$H$12,0,10*ROW('Sanitation Data'!H19)))),OFFSET('Sanitation Data'!$H$12,0,10*ROW('Sanitation Data'!H19)),NA())))</f>
        <v>#N/A</v>
      </c>
      <c r="AY25" s="134" t="e">
        <f ca="1">+IF(AND(ISNUMBER(OFFSET('Sanitation Data'!$H$13,0,10*ROW('Sanitation Data'!H19))),DN25="Yes"),OFFSET('Sanitation Data'!$H$13,0,10*ROW('Sanitation Data'!H19)),IF(AND(ISNUMBER(OFFSET('Sanitation Data'!$H$13,0,10*ROW('Sanitation Data'!H19))),DN25="No",ISNUMBER(OFFSET('Sanitation Data'!$H$13,0,10*ROW('Sanitation Data'!H19)))),CONCATENATE("[",ROUND(OFFSET('Sanitation Data'!$H$13,0,10*ROW('Sanitation Data'!H19)),0),"]"),IF(AND(ISNUMBER(OFFSET('Sanitation Data'!$H$13,0,10*ROW('Sanitation Data'!H19))),DN25="",ISNUMBER(OFFSET('Sanitation Data'!$H$13,0,10*ROW('Sanitation Data'!H19)))),OFFSET('Sanitation Data'!$H$13,0,10*ROW('Sanitation Data'!H19)),NA())))</f>
        <v>#N/A</v>
      </c>
      <c r="AZ25" s="135" t="e">
        <f ca="1">+IF(AND(ISNUMBER(OFFSET('Hygiene Data'!$C$6,0,10*ROW('Hygiene Data'!C19))),DO25="Yes"),OFFSET('Hygiene Data'!$C$6,0,10*ROW('Hygiene Data'!C19)),IF(AND(ISNUMBER(OFFSET('Hygiene Data'!$C$6,0,10*ROW('Hygiene Data'!C19))),DO25="No",ISNUMBER(OFFSET('Hygiene Data'!$C$6,0,10*ROW('Hygiene Data'!C19)))),CONCATENATE("[",ROUND(OFFSET('Hygiene Data'!$C$6,0,10*ROW('Hygiene Data'!C19)),0),"]"),IF(AND(ISNUMBER(OFFSET('Hygiene Data'!$C$6,0,10*ROW('Hygiene Data'!C19))),DO25="",ISNUMBER(OFFSET('Hygiene Data'!$C$6,0,10*ROW('Hygiene Data'!C19)))),OFFSET('Hygiene Data'!$C$6,0,10*ROW('Hygiene Data'!C19)),NA())))</f>
        <v>#N/A</v>
      </c>
      <c r="BA25" s="135" t="e">
        <f ca="1">+IF(AND(ISNUMBER(OFFSET('Hygiene Data'!$C$8,0,10*ROW('Hygiene Data'!C19))),DP25="Yes"),OFFSET('Hygiene Data'!$C$8,0,10*ROW('Hygiene Data'!C19)),IF(AND(ISNUMBER(OFFSET('Hygiene Data'!$C$8,0,10*ROW('Hygiene Data'!C19))),DP25="No",ISNUMBER(OFFSET('Hygiene Data'!$C$8,0,10*ROW('Hygiene Data'!C19)))),CONCATENATE("[",ROUND(OFFSET('Hygiene Data'!$C$8,0,10*ROW('Hygiene Data'!C19)),0),"]"),IF(AND(ISNUMBER(OFFSET('Hygiene Data'!$C$8,0,10*ROW('Hygiene Data'!C19))),DP25="",ISNUMBER(OFFSET('Hygiene Data'!$C$8,0,10*ROW('Hygiene Data'!C19)))),OFFSET('Hygiene Data'!$C$8,0,10*ROW('Hygiene Data'!C19)),NA())))</f>
        <v>#N/A</v>
      </c>
      <c r="BB25" s="135" t="e">
        <f ca="1">+IF(AND(ISNUMBER(OFFSET('Hygiene Data'!$C$10,0,10*ROW('Hygiene Data'!C19))),DQ25="Yes"),OFFSET('Hygiene Data'!$C$10,0,10*ROW('Hygiene Data'!C19)),IF(AND(ISNUMBER(OFFSET('Hygiene Data'!$C$10,0,10*ROW('Hygiene Data'!C19))),DQ25="No",ISNUMBER(OFFSET('Hygiene Data'!$C$10,0,10*ROW('Hygiene Data'!C19)))),CONCATENATE("[",ROUND(OFFSET('Hygiene Data'!$C$10,0,10*ROW('Hygiene Data'!C19)),0),"]"),IF(AND(ISNUMBER(OFFSET('Hygiene Data'!$C$10,0,10*ROW('Hygiene Data'!C19))),DQ25="",ISNUMBER(OFFSET('Hygiene Data'!$C$10,0,10*ROW('Hygiene Data'!C19)))),OFFSET('Hygiene Data'!$C$10,0,10*ROW('Hygiene Data'!C19)),NA())))</f>
        <v>#N/A</v>
      </c>
      <c r="BC25" s="135" t="e">
        <f ca="1">+IF(AND(ISNUMBER(OFFSET('Hygiene Data'!$D$6,0,10*ROW('Hygiene Data'!D19))),DR25="Yes"),OFFSET('Hygiene Data'!$D$6,0,10*ROW('Hygiene Data'!D19)),IF(AND(ISNUMBER(OFFSET('Hygiene Data'!$D$6,0,10*ROW('Hygiene Data'!D19))),DR25="No",ISNUMBER(OFFSET('Hygiene Data'!$D$6,0,10*ROW('Hygiene Data'!D19)))),CONCATENATE("[",ROUND(OFFSET('Hygiene Data'!$D$6,0,10*ROW('Hygiene Data'!D19)),0),"]"),IF(AND(ISNUMBER(OFFSET('Hygiene Data'!$D$6,0,10*ROW('Hygiene Data'!D19))),DR25="",ISNUMBER(OFFSET('Hygiene Data'!$D$6,0,10*ROW('Hygiene Data'!D19)))),OFFSET('Hygiene Data'!$D$6,0,10*ROW('Hygiene Data'!D19)),NA())))</f>
        <v>#N/A</v>
      </c>
      <c r="BD25" s="135" t="e">
        <f ca="1">+IF(AND(ISNUMBER(OFFSET('Hygiene Data'!$D$8,0,10*ROW('Hygiene Data'!D19))),DS25="Yes"),OFFSET('Hygiene Data'!$D$8,0,10*ROW('Hygiene Data'!D19)),IF(AND(ISNUMBER(OFFSET('Hygiene Data'!$D$8,0,10*ROW('Hygiene Data'!D19))),DS25="No",ISNUMBER(OFFSET('Hygiene Data'!$D$8,0,10*ROW('Hygiene Data'!D19)))),CONCATENATE("[",ROUND(OFFSET('Hygiene Data'!$D$8,0,10*ROW('Hygiene Data'!D19)),0),"]"),IF(AND(ISNUMBER(OFFSET('Hygiene Data'!$D$8,0,10*ROW('Hygiene Data'!D19))),DS25="",ISNUMBER(OFFSET('Hygiene Data'!$D$8,0,10*ROW('Hygiene Data'!D19)))),OFFSET('Hygiene Data'!$D$8,0,10*ROW('Hygiene Data'!D19)),NA())))</f>
        <v>#N/A</v>
      </c>
      <c r="BE25" s="135" t="e">
        <f ca="1">+IF(AND(ISNUMBER(OFFSET('Hygiene Data'!$D$10,0,10*ROW('Hygiene Data'!D19))),DT25="Yes"),OFFSET('Hygiene Data'!$D$10,0,10*ROW('Hygiene Data'!D19)),IF(AND(ISNUMBER(OFFSET('Hygiene Data'!$D$10,0,10*ROW('Hygiene Data'!D19))),DT25="No",ISNUMBER(OFFSET('Hygiene Data'!$D$10,0,10*ROW('Hygiene Data'!D19)))),CONCATENATE("[",ROUND(OFFSET('Hygiene Data'!$D$10,0,10*ROW('Hygiene Data'!D19)),0),"]"),IF(AND(ISNUMBER(OFFSET('Hygiene Data'!$D$10,0,10*ROW('Hygiene Data'!D19))),DT25="",ISNUMBER(OFFSET('Hygiene Data'!$D$10,0,10*ROW('Hygiene Data'!D19)))),OFFSET('Hygiene Data'!$D$10,0,10*ROW('Hygiene Data'!D19)),NA())))</f>
        <v>#N/A</v>
      </c>
      <c r="BF25" s="135" t="e">
        <f ca="1">+IF(AND(ISNUMBER(OFFSET('Hygiene Data'!$E$6,0,10*ROW('Hygiene Data'!E19))),DU25="Yes"),OFFSET('Hygiene Data'!$E$6,0,10*ROW('Hygiene Data'!E19)),IF(AND(ISNUMBER(OFFSET('Hygiene Data'!$E$6,0,10*ROW('Hygiene Data'!E19))),DU25="No",ISNUMBER(OFFSET('Hygiene Data'!$E$6,0,10*ROW('Hygiene Data'!E19)))),CONCATENATE("[",ROUND(OFFSET('Hygiene Data'!$E$6,0,10*ROW('Hygiene Data'!E19)),0),"]"),IF(AND(ISNUMBER(OFFSET('Hygiene Data'!$E$6,0,10*ROW('Hygiene Data'!E19))),DU25="",ISNUMBER(OFFSET('Hygiene Data'!$E$6,0,10*ROW('Hygiene Data'!E19)))),OFFSET('Hygiene Data'!$E$6,0,10*ROW('Hygiene Data'!E19)),NA())))</f>
        <v>#N/A</v>
      </c>
      <c r="BG25" s="135" t="e">
        <f ca="1">+IF(AND(ISNUMBER(OFFSET('Hygiene Data'!$E$8,0,10*ROW('Hygiene Data'!E19))),DV25="Yes"),OFFSET('Hygiene Data'!$E$8,0,10*ROW('Hygiene Data'!E19)),IF(AND(ISNUMBER(OFFSET('Hygiene Data'!$E$8,0,10*ROW('Hygiene Data'!E19))),DV25="No",ISNUMBER(OFFSET('Hygiene Data'!$E$8,0,10*ROW('Hygiene Data'!E19)))),CONCATENATE("[",ROUND(OFFSET('Hygiene Data'!$E$8,0,10*ROW('Hygiene Data'!E19)),0),"]"),IF(AND(ISNUMBER(OFFSET('Hygiene Data'!$E$8,0,10*ROW('Hygiene Data'!E19))),DV25="",ISNUMBER(OFFSET('Hygiene Data'!$E$8,0,10*ROW('Hygiene Data'!E19)))),OFFSET('Hygiene Data'!$E$8,0,10*ROW('Hygiene Data'!E19)),NA())))</f>
        <v>#N/A</v>
      </c>
      <c r="BH25" s="135" t="e">
        <f ca="1">+IF(AND(ISNUMBER(OFFSET('Hygiene Data'!$E$10,0,10*ROW('Hygiene Data'!E19))),DW25="Yes"),OFFSET('Hygiene Data'!$E$10,0,10*ROW('Hygiene Data'!E19)),IF(AND(ISNUMBER(OFFSET('Hygiene Data'!$E$10,0,10*ROW('Hygiene Data'!E19))),DW25="No",ISNUMBER(OFFSET('Hygiene Data'!$E$10,0,10*ROW('Hygiene Data'!E19)))),CONCATENATE("[",ROUND(OFFSET('Hygiene Data'!$E$10,0,10*ROW('Hygiene Data'!E19)),0),"]"),IF(AND(ISNUMBER(OFFSET('Hygiene Data'!$E$10,0,10*ROW('Hygiene Data'!E19))),DW25="",ISNUMBER(OFFSET('Hygiene Data'!$E$10,0,10*ROW('Hygiene Data'!E19)))),OFFSET('Hygiene Data'!$E$10,0,10*ROW('Hygiene Data'!E19)),NA())))</f>
        <v>#N/A</v>
      </c>
      <c r="BI25" s="135" t="e">
        <f ca="1">+IF(AND(ISNUMBER(OFFSET('Hygiene Data'!$F$6,0,10*ROW('Hygiene Data'!F19))),DX25="Yes"),OFFSET('Hygiene Data'!$F$6,0,10*ROW('Hygiene Data'!F19)),IF(AND(ISNUMBER(OFFSET('Hygiene Data'!$F$6,0,10*ROW('Hygiene Data'!F19))),DX25="No",ISNUMBER(OFFSET('Hygiene Data'!$F$6,0,10*ROW('Hygiene Data'!F19)))),CONCATENATE("[",ROUND(OFFSET('Hygiene Data'!$F$6,0,10*ROW('Hygiene Data'!F19)),0),"]"),IF(AND(ISNUMBER(OFFSET('Hygiene Data'!$F$6,0,10*ROW('Hygiene Data'!F19))),DX25="",ISNUMBER(OFFSET('Hygiene Data'!$F$6,0,10*ROW('Hygiene Data'!F19)))),OFFSET('Hygiene Data'!$F$6,0,10*ROW('Hygiene Data'!F19)),NA())))</f>
        <v>#N/A</v>
      </c>
      <c r="BJ25" s="135" t="e">
        <f ca="1">+IF(AND(ISNUMBER(OFFSET('Hygiene Data'!$F$8,0,10*ROW('Hygiene Data'!F19))),DY25="Yes"),OFFSET('Hygiene Data'!$F$8,0,10*ROW('Hygiene Data'!F19)),IF(AND(ISNUMBER(OFFSET('Hygiene Data'!$F$8,0,10*ROW('Hygiene Data'!F19))),DY25="No",ISNUMBER(OFFSET('Hygiene Data'!$F$8,0,10*ROW('Hygiene Data'!F19)))),CONCATENATE("[",ROUND(OFFSET('Hygiene Data'!$F$8,0,10*ROW('Hygiene Data'!F19)),0),"]"),IF(AND(ISNUMBER(OFFSET('Hygiene Data'!$F$8,0,10*ROW('Hygiene Data'!F19))),DY25="",ISNUMBER(OFFSET('Hygiene Data'!$F$8,0,10*ROW('Hygiene Data'!F19)))),OFFSET('Hygiene Data'!$F$8,0,10*ROW('Hygiene Data'!F19)),NA())))</f>
        <v>#N/A</v>
      </c>
      <c r="BK25" s="135" t="e">
        <f ca="1">+IF(AND(ISNUMBER(OFFSET('Hygiene Data'!$F$10,0,10*ROW('Hygiene Data'!F19))),DZ25="Yes"),OFFSET('Hygiene Data'!$F$10,0,10*ROW('Hygiene Data'!F19)),IF(AND(ISNUMBER(OFFSET('Hygiene Data'!$F$10,0,10*ROW('Hygiene Data'!F19))),DZ25="No",ISNUMBER(OFFSET('Hygiene Data'!$F$10,0,10*ROW('Hygiene Data'!F19)))),CONCATENATE("[",ROUND(OFFSET('Hygiene Data'!$F$10,0,10*ROW('Hygiene Data'!F19)),0),"]"),IF(AND(ISNUMBER(OFFSET('Hygiene Data'!$F$10,0,10*ROW('Hygiene Data'!F19))),DZ25="",ISNUMBER(OFFSET('Hygiene Data'!$F$10,0,10*ROW('Hygiene Data'!F19)))),OFFSET('Hygiene Data'!$F$10,0,10*ROW('Hygiene Data'!F19)),NA())))</f>
        <v>#N/A</v>
      </c>
      <c r="BL25" s="135" t="e">
        <f ca="1">+IF(AND(ISNUMBER(OFFSET('Hygiene Data'!$G$6,0,10*ROW('Hygiene Data'!G19))),EA25="Yes"),OFFSET('Hygiene Data'!$G$6,0,10*ROW('Hygiene Data'!G19)),IF(AND(ISNUMBER(OFFSET('Hygiene Data'!$G$6,0,10*ROW('Hygiene Data'!G19))),EA25="No",ISNUMBER(OFFSET('Hygiene Data'!$G$6,0,10*ROW('Hygiene Data'!G19)))),CONCATENATE("[",ROUND(OFFSET('Hygiene Data'!$G$6,0,10*ROW('Hygiene Data'!G19)),0),"]"),IF(AND(ISNUMBER(OFFSET('Hygiene Data'!$G$6,0,10*ROW('Hygiene Data'!G19))),EA25="",ISNUMBER(OFFSET('Hygiene Data'!$G$6,0,10*ROW('Hygiene Data'!G19)))),OFFSET('Hygiene Data'!$G$6,0,10*ROW('Hygiene Data'!G19)),NA())))</f>
        <v>#N/A</v>
      </c>
      <c r="BM25" s="135" t="e">
        <f ca="1">+IF(AND(ISNUMBER(OFFSET('Hygiene Data'!$G$8,0,10*ROW('Hygiene Data'!G19))),EB25="Yes"),OFFSET('Hygiene Data'!$G$8,0,10*ROW('Hygiene Data'!G19)),IF(AND(ISNUMBER(OFFSET('Hygiene Data'!$G$8,0,10*ROW('Hygiene Data'!G19))),EB25="No",ISNUMBER(OFFSET('Hygiene Data'!$G$8,0,10*ROW('Hygiene Data'!G19)))),CONCATENATE("[",ROUND(OFFSET('Hygiene Data'!$G$8,0,10*ROW('Hygiene Data'!G19)),0),"]"),IF(AND(ISNUMBER(OFFSET('Hygiene Data'!$G$8,0,10*ROW('Hygiene Data'!G19))),EB25="",ISNUMBER(OFFSET('Hygiene Data'!$G$8,0,10*ROW('Hygiene Data'!G19)))),OFFSET('Hygiene Data'!$G$8,0,10*ROW('Hygiene Data'!G19)),NA())))</f>
        <v>#N/A</v>
      </c>
      <c r="BN25" s="135" t="e">
        <f ca="1">+IF(AND(ISNUMBER(OFFSET('Hygiene Data'!$G$10,0,10*ROW('Hygiene Data'!G19))),EC25="Yes"),OFFSET('Hygiene Data'!$G$10,0,10*ROW('Hygiene Data'!G19)),IF(AND(ISNUMBER(OFFSET('Hygiene Data'!$G$10,0,10*ROW('Hygiene Data'!G19))),EC25="No",ISNUMBER(OFFSET('Hygiene Data'!$G$10,0,10*ROW('Hygiene Data'!G19)))),CONCATENATE("[",ROUND(OFFSET('Hygiene Data'!$G$10,0,10*ROW('Hygiene Data'!G19)),0),"]"),IF(AND(ISNUMBER(OFFSET('Hygiene Data'!$G$10,0,10*ROW('Hygiene Data'!G19))),EC25="",ISNUMBER(OFFSET('Hygiene Data'!$G$10,0,10*ROW('Hygiene Data'!G19)))),OFFSET('Hygiene Data'!$G$10,0,10*ROW('Hygiene Data'!G19)),NA())))</f>
        <v>#N/A</v>
      </c>
      <c r="BO25" s="135" t="e">
        <f ca="1">+IF(AND(ISNUMBER(OFFSET('Hygiene Data'!$H$6,0,10*ROW('Hygiene Data'!H19))),ED25="Yes"),OFFSET('Hygiene Data'!$H$6,0,10*ROW('Hygiene Data'!H19)),IF(AND(ISNUMBER(OFFSET('Hygiene Data'!$H$6,0,10*ROW('Hygiene Data'!H19))),ED25="No",ISNUMBER(OFFSET('Hygiene Data'!$H$6,0,10*ROW('Hygiene Data'!H19)))),CONCATENATE("[",ROUND(OFFSET('Hygiene Data'!$H$6,0,10*ROW('Hygiene Data'!H19)),0),"]"),IF(AND(ISNUMBER(OFFSET('Hygiene Data'!$H$6,0,10*ROW('Hygiene Data'!H19))),ED25="",ISNUMBER(OFFSET('Hygiene Data'!$H$6,0,10*ROW('Hygiene Data'!H19)))),OFFSET('Hygiene Data'!$H$6,0,10*ROW('Hygiene Data'!H19)),NA())))</f>
        <v>#N/A</v>
      </c>
      <c r="BP25" s="135" t="e">
        <f ca="1">+IF(AND(ISNUMBER(OFFSET('Hygiene Data'!$H$8,0,10*ROW('Hygiene Data'!H19))),EE25="Yes"),OFFSET('Hygiene Data'!$H$8,0,10*ROW('Hygiene Data'!H19)),IF(AND(ISNUMBER(OFFSET('Hygiene Data'!$H$8,0,10*ROW('Hygiene Data'!H19))),EE25="No",ISNUMBER(OFFSET('Hygiene Data'!$H$8,0,10*ROW('Hygiene Data'!H19)))),CONCATENATE("[",ROUND(OFFSET('Hygiene Data'!$H$8,0,10*ROW('Hygiene Data'!H19)),0),"]"),IF(AND(ISNUMBER(OFFSET('Hygiene Data'!$H$8,0,10*ROW('Hygiene Data'!H19))),EE25="",ISNUMBER(OFFSET('Hygiene Data'!$H$8,0,10*ROW('Hygiene Data'!H19)))),OFFSET('Hygiene Data'!$H$8,0,10*ROW('Hygiene Data'!H19)),NA())))</f>
        <v>#N/A</v>
      </c>
      <c r="BQ25" s="135" t="e">
        <f ca="1">+IF(AND(ISNUMBER(OFFSET('Hygiene Data'!$H$10,0,10*ROW('Hygiene Data'!H19))),EF25="Yes"),OFFSET('Hygiene Data'!$H$10,0,10*ROW('Hygiene Data'!H19)),IF(AND(ISNUMBER(OFFSET('Hygiene Data'!$H$10,0,10*ROW('Hygiene Data'!H19))),EF25="No",ISNUMBER(OFFSET('Hygiene Data'!$H$10,0,10*ROW('Hygiene Data'!H19)))),CONCATENATE("[",ROUND(OFFSET('Hygiene Data'!$H$10,0,10*ROW('Hygiene Data'!H19)),0),"]"),IF(AND(ISNUMBER(OFFSET('Hygiene Data'!$H$10,0,10*ROW('Hygiene Data'!H19))),EF25="",ISNUMBER(OFFSET('Hygiene Data'!$H$10,0,10*ROW('Hygiene Data'!H19)))),OFFSET('Hygiene Data'!$H$10,0,10*ROW('Hygiene Data'!H19)),NA())))</f>
        <v>#N/A</v>
      </c>
      <c r="BS25" s="34" t="str">
        <f ca="1">+IF(OFFSET('Water Data'!$C$28,0,10*ROW('Water Data'!C19))="","",OFFSET('Water Data'!$C$28,0,10*ROW('Water Data'!C19)))</f>
        <v>Yes</v>
      </c>
      <c r="BT25" s="34" t="str">
        <f ca="1">+IF(OFFSET('Water Data'!$C$29,0,10*ROW('Water Data'!C19))="","",OFFSET('Water Data'!$C$29,0,10*ROW('Water Data'!C19)))</f>
        <v>Yes</v>
      </c>
      <c r="BU25" s="34" t="str">
        <f ca="1">+IF(OFFSET('Water Data'!$C$30,0,10*ROW('Water Data'!C19))="","",OFFSET('Water Data'!$C$30,0,10*ROW('Water Data'!C19)))</f>
        <v/>
      </c>
      <c r="BV25" s="34" t="str">
        <f ca="1">+IF(OFFSET('Water Data'!$D$28,0,10*ROW('Water Data'!D19))="","",OFFSET('Water Data'!$D$28,0,10*ROW('Water Data'!D19)))</f>
        <v/>
      </c>
      <c r="BW25" s="34" t="str">
        <f ca="1">+IF(OFFSET('Water Data'!$D$29,0,10*ROW('Water Data'!D19))="","",OFFSET('Water Data'!$D$29,0,10*ROW('Water Data'!D19)))</f>
        <v/>
      </c>
      <c r="BX25" s="34" t="str">
        <f ca="1">+IF(OFFSET('Water Data'!$D$30,0,10*ROW('Water Data'!D19))="","",OFFSET('Water Data'!$D$30,0,10*ROW('Water Data'!D19)))</f>
        <v/>
      </c>
      <c r="BY25" s="34" t="str">
        <f ca="1">+IF(OFFSET('Water Data'!$E$28,0,10*ROW('Water Data'!E19))="","",OFFSET('Water Data'!$E$28,0,10*ROW('Water Data'!E19)))</f>
        <v/>
      </c>
      <c r="BZ25" s="34" t="str">
        <f ca="1">+IF(OFFSET('Water Data'!$E$29,0,10*ROW('Water Data'!E19))="","",OFFSET('Water Data'!$E$29,0,10*ROW('Water Data'!E19)))</f>
        <v/>
      </c>
      <c r="CA25" s="34" t="str">
        <f ca="1">+IF(OFFSET('Water Data'!$E$30,0,10*ROW('Water Data'!E19))="","",OFFSET('Water Data'!$E$30,0,10*ROW('Water Data'!E19)))</f>
        <v/>
      </c>
      <c r="CB25" s="34" t="str">
        <f ca="1">+IF(OFFSET('Water Data'!$F$28,0,10*ROW('Water Data'!F19))="","",OFFSET('Water Data'!$F$28,0,10*ROW('Water Data'!F19)))</f>
        <v/>
      </c>
      <c r="CC25" s="34" t="str">
        <f ca="1">+IF(OFFSET('Water Data'!$F$29,0,10*ROW('Water Data'!F19))="","",OFFSET('Water Data'!$F$29,0,10*ROW('Water Data'!F19)))</f>
        <v/>
      </c>
      <c r="CD25" s="34" t="str">
        <f ca="1">+IF(OFFSET('Water Data'!$F$30,0,10*ROW('Water Data'!F19))="","",OFFSET('Water Data'!$F$30,0,10*ROW('Water Data'!F19)))</f>
        <v/>
      </c>
      <c r="CE25" s="34" t="str">
        <f ca="1">+IF(OFFSET('Water Data'!$G$28,0,10*ROW('Water Data'!G19))="","",OFFSET('Water Data'!$G$28,0,10*ROW('Water Data'!G19)))</f>
        <v>Yes</v>
      </c>
      <c r="CF25" s="34" t="str">
        <f ca="1">+IF(OFFSET('Water Data'!$G$29,0,10*ROW('Water Data'!G19))="","",OFFSET('Water Data'!$G$29,0,10*ROW('Water Data'!G19)))</f>
        <v>Yes</v>
      </c>
      <c r="CG25" s="34" t="str">
        <f ca="1">+IF(OFFSET('Water Data'!$G$30,0,10*ROW('Water Data'!G19))="","",OFFSET('Water Data'!$G$30,0,10*ROW('Water Data'!G19)))</f>
        <v/>
      </c>
      <c r="CH25" s="34" t="str">
        <f ca="1">+IF(OFFSET('Water Data'!$H$28,0,10*ROW('Water Data'!H19))="","",OFFSET('Water Data'!$H$28,0,10*ROW('Water Data'!H19)))</f>
        <v>Yes</v>
      </c>
      <c r="CI25" s="34" t="str">
        <f ca="1">+IF(OFFSET('Water Data'!$H$29,0,10*ROW('Water Data'!H19))="","",OFFSET('Water Data'!$H$29,0,10*ROW('Water Data'!H19)))</f>
        <v>Yes</v>
      </c>
      <c r="CJ25" s="34" t="str">
        <f ca="1">+IF(OFFSET('Water Data'!$H$30,0,10*ROW('Water Data'!H19))="","",OFFSET('Water Data'!$H$30,0,10*ROW('Water Data'!H19)))</f>
        <v/>
      </c>
      <c r="CK25" s="34" t="str">
        <f ca="1">+IF(OFFSET('Sanitation Data'!$C$29,0,10*ROW('Sanitation Data'!C19))="","",OFFSET('Sanitation Data'!$C$29,0,10*ROW('Sanitation Data'!C19)))</f>
        <v>Yes</v>
      </c>
      <c r="CL25" s="34" t="str">
        <f ca="1">+IF(OFFSET('Sanitation Data'!$C$30,0,10*ROW('Sanitation Data'!C19))="","",OFFSET('Sanitation Data'!$C$30,0,10*ROW('Sanitation Data'!C19)))</f>
        <v/>
      </c>
      <c r="CM25" s="34" t="str">
        <f ca="1">+IF(OFFSET('Sanitation Data'!$C$31,0,10*ROW('Sanitation Data'!C19))="","",OFFSET('Sanitation Data'!$C$31,0,10*ROW('Sanitation Data'!C19)))</f>
        <v/>
      </c>
      <c r="CN25" s="34" t="str">
        <f ca="1">+IF(OFFSET('Sanitation Data'!$C$32,0,10*ROW('Sanitation Data'!C19))="","",OFFSET('Sanitation Data'!$C$32,0,10*ROW('Sanitation Data'!C19)))</f>
        <v/>
      </c>
      <c r="CO25" s="34" t="str">
        <f ca="1">+IF(OFFSET('Sanitation Data'!$C$33,0,10*ROW('Sanitation Data'!C19))="","",OFFSET('Sanitation Data'!$C$33,0,10*ROW('Sanitation Data'!C19)))</f>
        <v/>
      </c>
      <c r="CP25" s="34" t="str">
        <f ca="1">+IF(OFFSET('Sanitation Data'!$D$29,0,10*ROW('Sanitation Data'!D19))="","",OFFSET('Sanitation Data'!$D$29,0,10*ROW('Sanitation Data'!D19)))</f>
        <v/>
      </c>
      <c r="CQ25" s="34" t="str">
        <f ca="1">+IF(OFFSET('Sanitation Data'!$D$30,0,10*ROW('Sanitation Data'!D19))="","",OFFSET('Sanitation Data'!$D$30,0,10*ROW('Sanitation Data'!D19)))</f>
        <v/>
      </c>
      <c r="CR25" s="34" t="str">
        <f ca="1">+IF(OFFSET('Sanitation Data'!$D$31,0,10*ROW('Sanitation Data'!D19))="","",OFFSET('Sanitation Data'!$D$31,0,10*ROW('Sanitation Data'!D19)))</f>
        <v/>
      </c>
      <c r="CS25" s="34" t="str">
        <f ca="1">+IF(OFFSET('Sanitation Data'!$D$32,0,10*ROW('Sanitation Data'!D19))="","",OFFSET('Sanitation Data'!$D$32,0,10*ROW('Sanitation Data'!D19)))</f>
        <v/>
      </c>
      <c r="CT25" s="34" t="str">
        <f ca="1">+IF(OFFSET('Sanitation Data'!$D$33,0,10*ROW('Sanitation Data'!D19))="","",OFFSET('Sanitation Data'!$D$33,0,10*ROW('Sanitation Data'!D19)))</f>
        <v/>
      </c>
      <c r="CU25" s="34" t="str">
        <f ca="1">+IF(OFFSET('Sanitation Data'!$E$29,0,10*ROW('Sanitation Data'!E19))="","",OFFSET('Sanitation Data'!$E$29,0,10*ROW('Sanitation Data'!E19)))</f>
        <v/>
      </c>
      <c r="CV25" s="34" t="str">
        <f ca="1">+IF(OFFSET('Sanitation Data'!$E$30,0,10*ROW('Sanitation Data'!E19))="","",OFFSET('Sanitation Data'!$E$30,0,10*ROW('Sanitation Data'!E19)))</f>
        <v/>
      </c>
      <c r="CW25" s="34" t="str">
        <f ca="1">+IF(OFFSET('Sanitation Data'!$E$31,0,10*ROW('Sanitation Data'!E19))="","",OFFSET('Sanitation Data'!$E$31,0,10*ROW('Sanitation Data'!E19)))</f>
        <v/>
      </c>
      <c r="CX25" s="34" t="str">
        <f ca="1">+IF(OFFSET('Sanitation Data'!$E$32,0,10*ROW('Sanitation Data'!E19))="","",OFFSET('Sanitation Data'!$E$32,0,10*ROW('Sanitation Data'!E19)))</f>
        <v/>
      </c>
      <c r="CY25" s="34" t="str">
        <f ca="1">+IF(OFFSET('Sanitation Data'!$E$33,0,10*ROW('Sanitation Data'!E19))="","",OFFSET('Sanitation Data'!$E$33,0,10*ROW('Sanitation Data'!E19)))</f>
        <v/>
      </c>
      <c r="CZ25" s="34" t="str">
        <f ca="1">+IF(OFFSET('Sanitation Data'!$F$29,0,10*ROW('Sanitation Data'!F19))="","",OFFSET('Sanitation Data'!$F$29,0,10*ROW('Sanitation Data'!F19)))</f>
        <v/>
      </c>
      <c r="DA25" s="34" t="str">
        <f ca="1">+IF(OFFSET('Sanitation Data'!$F$30,0,10*ROW('Sanitation Data'!F19))="","",OFFSET('Sanitation Data'!$F$30,0,10*ROW('Sanitation Data'!F19)))</f>
        <v/>
      </c>
      <c r="DB25" s="34" t="str">
        <f ca="1">+IF(OFFSET('Sanitation Data'!$F$31,0,10*ROW('Sanitation Data'!F19))="","",OFFSET('Sanitation Data'!$F$31,0,10*ROW('Sanitation Data'!F19)))</f>
        <v/>
      </c>
      <c r="DC25" s="34" t="str">
        <f ca="1">+IF(OFFSET('Sanitation Data'!$F$32,0,10*ROW('Sanitation Data'!F19))="","",OFFSET('Sanitation Data'!$F$32,0,10*ROW('Sanitation Data'!F19)))</f>
        <v/>
      </c>
      <c r="DD25" s="34" t="str">
        <f ca="1">+IF(OFFSET('Sanitation Data'!$F$33,0,10*ROW('Sanitation Data'!F19))="","",OFFSET('Sanitation Data'!$F$33,0,10*ROW('Sanitation Data'!F19)))</f>
        <v/>
      </c>
      <c r="DE25" s="34" t="str">
        <f ca="1">+IF(OFFSET('Sanitation Data'!$G$29,0,10*ROW('Sanitation Data'!G19))="","",OFFSET('Sanitation Data'!$G$29,0,10*ROW('Sanitation Data'!G19)))</f>
        <v>Yes</v>
      </c>
      <c r="DF25" s="34" t="str">
        <f ca="1">+IF(OFFSET('Sanitation Data'!$G$30,0,10*ROW('Sanitation Data'!G19))="","",OFFSET('Sanitation Data'!$G$30,0,10*ROW('Sanitation Data'!G19)))</f>
        <v/>
      </c>
      <c r="DG25" s="34" t="str">
        <f ca="1">+IF(OFFSET('Sanitation Data'!$G$31,0,10*ROW('Sanitation Data'!G19))="","",OFFSET('Sanitation Data'!$G$31,0,10*ROW('Sanitation Data'!G19)))</f>
        <v/>
      </c>
      <c r="DH25" s="34" t="str">
        <f ca="1">+IF(OFFSET('Sanitation Data'!$G$32,0,10*ROW('Sanitation Data'!G19))="","",OFFSET('Sanitation Data'!$G$32,0,10*ROW('Sanitation Data'!G19)))</f>
        <v/>
      </c>
      <c r="DI25" s="34" t="str">
        <f ca="1">+IF(OFFSET('Sanitation Data'!$G$33,0,10*ROW('Sanitation Data'!G19))="","",OFFSET('Sanitation Data'!$G$33,0,10*ROW('Sanitation Data'!G19)))</f>
        <v/>
      </c>
      <c r="DJ25" s="34" t="str">
        <f ca="1">+IF(OFFSET('Sanitation Data'!$H$29,0,10*ROW('Sanitation Data'!H19))="","",OFFSET('Sanitation Data'!$H$29,0,10*ROW('Sanitation Data'!H19)))</f>
        <v>Yes</v>
      </c>
      <c r="DK25" s="34" t="str">
        <f ca="1">+IF(OFFSET('Sanitation Data'!$H$30,0,10*ROW('Sanitation Data'!H19))="","",OFFSET('Sanitation Data'!$H$30,0,10*ROW('Sanitation Data'!H19)))</f>
        <v/>
      </c>
      <c r="DL25" s="34" t="str">
        <f ca="1">+IF(OFFSET('Sanitation Data'!$H$31,0,10*ROW('Sanitation Data'!H19))="","",OFFSET('Sanitation Data'!$H$31,0,10*ROW('Sanitation Data'!H19)))</f>
        <v/>
      </c>
      <c r="DM25" s="34" t="str">
        <f ca="1">+IF(OFFSET('Sanitation Data'!$H$32,0,10*ROW('Sanitation Data'!H19))="","",OFFSET('Sanitation Data'!$H$32,0,10*ROW('Sanitation Data'!H19)))</f>
        <v/>
      </c>
      <c r="DN25" s="34" t="str">
        <f ca="1">+IF(OFFSET('Sanitation Data'!$H$33,0,10*ROW('Sanitation Data'!H19))="","",OFFSET('Sanitation Data'!$H$33,0,10*ROW('Sanitation Data'!H19)))</f>
        <v/>
      </c>
      <c r="DO25" s="34" t="str">
        <f ca="1">+IF(OFFSET('Hygiene Data'!$C$12,0,10*ROW('Hygiene Data'!C19))="","",OFFSET('Hygiene Data'!$C$12,0,10*ROW('Hygiene Data'!C19)))</f>
        <v/>
      </c>
      <c r="DP25" s="34" t="str">
        <f ca="1">+IF(OFFSET('Hygiene Data'!$C$13,0,10*ROW('Hygiene Data'!C19))="","",OFFSET('Hygiene Data'!$C$13,0,10*ROW('Hygiene Data'!C19)))</f>
        <v/>
      </c>
      <c r="DQ25" s="34" t="str">
        <f ca="1">+IF(OFFSET('Hygiene Data'!$C$14,0,10*ROW('Hygiene Data'!C19))="","",OFFSET('Hygiene Data'!$C$14,0,10*ROW('Hygiene Data'!C19)))</f>
        <v/>
      </c>
      <c r="DR25" s="34" t="str">
        <f ca="1">+IF(OFFSET('Hygiene Data'!$D$12,0,10*ROW('Hygiene Data'!D19))="","",OFFSET('Hygiene Data'!$D$12,0,10*ROW('Hygiene Data'!D19)))</f>
        <v/>
      </c>
      <c r="DS25" s="34" t="str">
        <f ca="1">+IF(OFFSET('Hygiene Data'!$D$13,0,10*ROW('Hygiene Data'!D19))="","",OFFSET('Hygiene Data'!$D$13,0,10*ROW('Hygiene Data'!D19)))</f>
        <v/>
      </c>
      <c r="DT25" s="34" t="str">
        <f ca="1">+IF(OFFSET('Hygiene Data'!$D$14,0,10*ROW('Hygiene Data'!D19))="","",OFFSET('Hygiene Data'!$D$14,0,10*ROW('Hygiene Data'!D19)))</f>
        <v/>
      </c>
      <c r="DU25" s="34" t="str">
        <f ca="1">+IF(OFFSET('Hygiene Data'!$E$12,0,10*ROW('Hygiene Data'!E19))="","",OFFSET('Hygiene Data'!$E$12,0,10*ROW('Hygiene Data'!E19)))</f>
        <v/>
      </c>
      <c r="DV25" s="34" t="str">
        <f ca="1">+IF(OFFSET('Hygiene Data'!$E$13,0,10*ROW('Hygiene Data'!E19))="","",OFFSET('Hygiene Data'!$E$13,0,10*ROW('Hygiene Data'!E19)))</f>
        <v/>
      </c>
      <c r="DW25" s="34" t="str">
        <f ca="1">+IF(OFFSET('Hygiene Data'!$E$14,0,10*ROW('Hygiene Data'!E19))="","",OFFSET('Hygiene Data'!$E$14,0,10*ROW('Hygiene Data'!E19)))</f>
        <v/>
      </c>
      <c r="DX25" s="34" t="str">
        <f ca="1">+IF(OFFSET('Hygiene Data'!$F$12,0,10*ROW('Hygiene Data'!F19))="","",OFFSET('Hygiene Data'!$F$12,0,10*ROW('Hygiene Data'!F19)))</f>
        <v/>
      </c>
      <c r="DY25" s="34" t="str">
        <f ca="1">+IF(OFFSET('Hygiene Data'!$F$13,0,10*ROW('Hygiene Data'!F19))="","",OFFSET('Hygiene Data'!$F$13,0,10*ROW('Hygiene Data'!F19)))</f>
        <v/>
      </c>
      <c r="DZ25" s="34" t="str">
        <f ca="1">+IF(OFFSET('Hygiene Data'!$F$14,0,10*ROW('Hygiene Data'!F19))="","",OFFSET('Hygiene Data'!$F$14,0,10*ROW('Hygiene Data'!F19)))</f>
        <v/>
      </c>
      <c r="EA25" s="34" t="str">
        <f ca="1">+IF(OFFSET('Hygiene Data'!$G$12,0,10*ROW('Hygiene Data'!G19))="","",OFFSET('Hygiene Data'!$G$12,0,10*ROW('Hygiene Data'!G19)))</f>
        <v/>
      </c>
      <c r="EB25" s="34" t="str">
        <f ca="1">+IF(OFFSET('Hygiene Data'!$G$13,0,10*ROW('Hygiene Data'!G19))="","",OFFSET('Hygiene Data'!$G$13,0,10*ROW('Hygiene Data'!G19)))</f>
        <v/>
      </c>
      <c r="EC25" s="34" t="str">
        <f ca="1">+IF(OFFSET('Hygiene Data'!$G$14,0,10*ROW('Hygiene Data'!G19))="","",OFFSET('Hygiene Data'!$G$14,0,10*ROW('Hygiene Data'!G19)))</f>
        <v/>
      </c>
      <c r="ED25" s="34" t="str">
        <f ca="1">+IF(OFFSET('Hygiene Data'!$H$12,0,10*ROW('Hygiene Data'!H19))="","",OFFSET('Hygiene Data'!$H$12,0,10*ROW('Hygiene Data'!H19)))</f>
        <v/>
      </c>
      <c r="EE25" s="34" t="str">
        <f ca="1">+IF(OFFSET('Hygiene Data'!$H$13,0,10*ROW('Hygiene Data'!H19))="","",OFFSET('Hygiene Data'!$H$13,0,10*ROW('Hygiene Data'!H19)))</f>
        <v/>
      </c>
      <c r="EF25" s="34" t="str">
        <f ca="1">+IF(OFFSET('Hygiene Data'!$H$14,0,10*ROW('Hygiene Data'!H19))="","",OFFSET('Hygiene Data'!$H$14,0,10*ROW('Hygiene Data'!H19)))</f>
        <v/>
      </c>
    </row>
    <row r="26" spans="1:136" x14ac:dyDescent="0.2">
      <c r="A26" s="50" t="str">
        <f ca="1">+IF(OFFSET('Water Data'!$B$1,0,10*ROW('Water Data'!B20))="","",OFFSET('Water Data'!$B$1,0,10*ROW('Water Data'!B20)))</f>
        <v>EMIS15</v>
      </c>
      <c r="B26" s="50" t="str">
        <f ca="1">+IF(OFFSET('Water Data'!$A$3,0,10*ROW('Water Data'!A20))="","",OFFSET('Water Data'!$A$3,0,10*ROW('Water Data'!A20)))</f>
        <v>EMIS</v>
      </c>
      <c r="C26" s="50">
        <f ca="1">+IF(OFFSET('Water Data'!$C$3,0,10*ROW('Water Data'!C20))="","",OFFSET('Water Data'!$C$3,0,10*ROW('Water Data'!C20)))</f>
        <v>2015</v>
      </c>
      <c r="D26" s="133" t="e">
        <f ca="1">+IF(AND(ISNUMBER(OFFSET('Water Data'!$C$5,0,10*ROW('Water Data'!C20))),BS26="Yes"),100-OFFSET('Water Data'!$C$5,0,10*ROW('Water Data'!C20)),IF(AND(ISNUMBER(OFFSET('Water Data'!$C$5,0,10*ROW('Water Data'!C20))),BS26="No",ISNUMBER(OFFSET('Water Data'!$C$5,0,10*ROW('Water Data'!C20)))),CONCATENATE("[",ROUND(100-OFFSET('Water Data'!$C$5,0,10*ROW('Water Data'!C20)),0),"]"),IF(AND(ISNUMBER(OFFSET('Water Data'!$C$5,0,10*ROW('Water Data'!C20))),BS26="",ISNUMBER(OFFSET('Water Data'!$C$5,0,10*ROW('Water Data'!C20)))),100-OFFSET('Water Data'!$C$5,0,10*ROW('Water Data'!C20)),NA())))</f>
        <v>#N/A</v>
      </c>
      <c r="E26" s="133" t="e">
        <f ca="1">+IF(AND(ISNUMBER(OFFSET('Water Data'!$C$7,0,10*ROW('Water Data'!D20))),BT26="Yes"),OFFSET('Water Data'!$C$7,0,10*ROW('Water Data'!C20)),IF(AND(ISNUMBER(OFFSET('Water Data'!$C$7,0,10*ROW('Water Data'!C20))),BT26="No",ISNUMBER(OFFSET('Water Data'!$C$7,0,10*ROW('Water Data'!C20)))),CONCATENATE("[",ROUND(OFFSET('Water Data'!$C$7,0,10*ROW('Water Data'!C20)),0),"]"),IF(AND(ISNUMBER(OFFSET('Water Data'!$C$7,0,10*ROW('Water Data'!C20))),BT26="",ISNUMBER(OFFSET('Water Data'!$C$7,0,10*ROW('Water Data'!C20)))),OFFSET('Water Data'!$C$7,0,10*ROW('Water Data'!C20)),NA())))</f>
        <v>#N/A</v>
      </c>
      <c r="F26" s="133" t="e">
        <f ca="1">+IF(AND(ISNUMBER(OFFSET('Water Data'!$C$10,0,10*ROW('Water Data'!C20))),BU26="Yes"),OFFSET('Water Data'!$C$10,0,10*ROW('Water Data'!C20)),IF(AND(ISNUMBER(OFFSET('Water Data'!$C$10,0,10*ROW('Water Data'!C20))),BU26="No",ISNUMBER(OFFSET('Water Data'!$C$10,0,10*ROW('Water Data'!C20)))),CONCATENATE("[",ROUND(OFFSET('Water Data'!$C$10,0,10*ROW('Water Data'!C20)),0),"]"),IF(AND(ISNUMBER(OFFSET('Water Data'!$C$10,0,10*ROW('Water Data'!C20))),BU26="",ISNUMBER(OFFSET('Water Data'!$C$10,0,10*ROW('Water Data'!C20)))),OFFSET('Water Data'!$C$10,0,10*ROW('Water Data'!C20)),NA())))</f>
        <v>#N/A</v>
      </c>
      <c r="G26" s="133" t="e">
        <f ca="1">+IF(AND(ISNUMBER(OFFSET('Water Data'!$D$5,0,10*ROW('Water Data'!D20))),BV26="Yes"),100-OFFSET('Water Data'!$D$5,0,10*ROW('Water Data'!D20)),IF(AND(ISNUMBER(OFFSET('Water Data'!$D$5,0,10*ROW('Water Data'!D20))),BV26="No",ISNUMBER(OFFSET('Water Data'!$D$5,0,10*ROW('Water Data'!D20)))),CONCATENATE("[",ROUND(100-OFFSET('Water Data'!$D$5,0,10*ROW('Water Data'!D20)),0),"]"),IF(AND(ISNUMBER(OFFSET('Water Data'!$D$5,0,10*ROW('Water Data'!D20))),BV26="",ISNUMBER(OFFSET('Water Data'!$D$5,0,10*ROW('Water Data'!D20)))),100-OFFSET('Water Data'!$D$5,0,10*ROW('Water Data'!D20)),NA())))</f>
        <v>#N/A</v>
      </c>
      <c r="H26" s="133" t="e">
        <f ca="1">+IF(AND(ISNUMBER(OFFSET('Water Data'!$D$7,0,10*ROW('Water Data'!D20))),BW26="Yes"),OFFSET('Water Data'!$D$7,0,10*ROW('Water Data'!D20)),IF(AND(ISNUMBER(OFFSET('Water Data'!$D$7,0,10*ROW('Water Data'!D20))),BW26="No",ISNUMBER(OFFSET('Water Data'!$D$7,0,10*ROW('Water Data'!D20)))),CONCATENATE("[",ROUND(OFFSET('Water Data'!$C$7,0,10*ROW('Water Data'!D20)),0),"]"),IF(AND(ISNUMBER(OFFSET('Water Data'!$D$7,0,10*ROW('Water Data'!D20))),BW26="",ISNUMBER(OFFSET('Water Data'!$D$7,0,10*ROW('Water Data'!D20)))),OFFSET('Water Data'!$D$7,0,10*ROW('Water Data'!D20)),NA())))</f>
        <v>#N/A</v>
      </c>
      <c r="I26" s="133" t="e">
        <f ca="1">+IF(AND(ISNUMBER(OFFSET('Water Data'!$D$10,0,10*ROW('Water Data'!D20))),BX26="Yes"),OFFSET('Water Data'!$D$10,0,10*ROW('Water Data'!D20)),IF(AND(ISNUMBER(OFFSET('Water Data'!$D$10,0,10*ROW('Water Data'!D20))),BX26="No",ISNUMBER(OFFSET('Water Data'!$D$10,0,10*ROW('Water Data'!D20)))),CONCATENATE("[",ROUND(OFFSET('Water Data'!$D$10,0,10*ROW('Water Data'!D20)),0),"]"),IF(AND(ISNUMBER(OFFSET('Water Data'!$D$10,0,10*ROW('Water Data'!D20))),BX26="",ISNUMBER(OFFSET('Water Data'!$D$10,0,10*ROW('Water Data'!D20)))),OFFSET('Water Data'!$D$10,0,10*ROW('Water Data'!D20)),NA())))</f>
        <v>#N/A</v>
      </c>
      <c r="J26" s="133" t="e">
        <f ca="1">+IF(AND(ISNUMBER(OFFSET('Water Data'!$E$5,0,10*ROW('Water Data'!E20))),BY26="Yes"),100-OFFSET('Water Data'!$E$5,0,10*ROW('Water Data'!E20)),IF(AND(ISNUMBER(OFFSET('Water Data'!$E$5,0,10*ROW('Water Data'!E20))),BY26="No",ISNUMBER(OFFSET('Water Data'!$E$5,0,10*ROW('Water Data'!E20)))),CONCATENATE("[",ROUND(100-OFFSET('Water Data'!$E$5,0,10*ROW('Water Data'!E20)),0),"]"),IF(AND(ISNUMBER(OFFSET('Water Data'!$E$5,0,10*ROW('Water Data'!E20))),BY26="",ISNUMBER(OFFSET('Water Data'!$E$5,0,10*ROW('Water Data'!E20)))),100-OFFSET('Water Data'!$E$5,0,10*ROW('Water Data'!E20)),NA())))</f>
        <v>#N/A</v>
      </c>
      <c r="K26" s="133" t="e">
        <f ca="1">+IF(AND(ISNUMBER(OFFSET('Water Data'!$E$7,0,10*ROW('Water Data'!E20))),BZ26="Yes"),OFFSET('Water Data'!$E$7,0,10*ROW('Water Data'!E20)),IF(AND(ISNUMBER(OFFSET('Water Data'!$E$7,0,10*ROW('Water Data'!E20))),BZ26="No",ISNUMBER(OFFSET('Water Data'!$E$7,0,10*ROW('Water Data'!E20)))),CONCATENATE("[",ROUND(OFFSET('Water Data'!$E$7,0,10*ROW('Water Data'!E20)),0),"]"),IF(AND(ISNUMBER(OFFSET('Water Data'!$E$7,0,10*ROW('Water Data'!E20))),BZ26="",ISNUMBER(OFFSET('Water Data'!$E$7,0,10*ROW('Water Data'!E20)))),OFFSET('Water Data'!$E$7,0,10*ROW('Water Data'!E20)),NA())))</f>
        <v>#N/A</v>
      </c>
      <c r="L26" s="133" t="e">
        <f ca="1">+IF(AND(ISNUMBER(OFFSET('Water Data'!$E$10,0,10*ROW('Water Data'!E20))),CA26="Yes"),OFFSET('Water Data'!$E$10,0,10*ROW('Water Data'!E20)),IF(AND(ISNUMBER(OFFSET('Water Data'!$E$10,0,10*ROW('Water Data'!E20))),CA26="No",ISNUMBER(OFFSET('Water Data'!$E$10,0,10*ROW('Water Data'!E20)))),CONCATENATE("[",ROUND(OFFSET('Water Data'!$E$10,0,10*ROW('Water Data'!E20)),0),"]"),IF(AND(ISNUMBER(OFFSET('Water Data'!$E$10,0,10*ROW('Water Data'!E20))),CA26="",ISNUMBER(OFFSET('Water Data'!$E$10,0,10*ROW('Water Data'!E20)))),OFFSET('Water Data'!$E$10,0,10*ROW('Water Data'!E20)),NA())))</f>
        <v>#N/A</v>
      </c>
      <c r="M26" s="133" t="e">
        <f ca="1">+IF(AND(ISNUMBER(OFFSET('Water Data'!$F$5,0,10*ROW('Water Data'!F20))),CB26="Yes"),100-OFFSET('Water Data'!$F$5,0,10*ROW('Water Data'!F20)),IF(AND(ISNUMBER(OFFSET('Water Data'!$F$5,0,10*ROW('Water Data'!F20))),CB26="No",ISNUMBER(OFFSET('Water Data'!$F$5,0,10*ROW('Water Data'!F20)))),CONCATENATE("[",ROUND(100-OFFSET('Water Data'!$F$5,0,10*ROW('Water Data'!F20)),0),"]"),IF(AND(ISNUMBER(OFFSET('Water Data'!$F$5,0,10*ROW('Water Data'!F20))),CB26="",ISNUMBER(OFFSET('Water Data'!$F$5,0,10*ROW('Water Data'!F20)))),100-OFFSET('Water Data'!$F$5,0,10*ROW('Water Data'!F20)),NA())))</f>
        <v>#N/A</v>
      </c>
      <c r="N26" s="133" t="e">
        <f ca="1">+IF(AND(ISNUMBER(OFFSET('Water Data'!$F$7,0,10*ROW('Water Data'!F20))),CC26="Yes"),OFFSET('Water Data'!$F$7,0,10*ROW('Water Data'!F20)),IF(AND(ISNUMBER(OFFSET('Water Data'!$F$7,0,10*ROW('Water Data'!F20))),CC26="No",ISNUMBER(OFFSET('Water Data'!$F$7,0,10*ROW('Water Data'!F20)))),CONCATENATE("[",ROUND(OFFSET('Water Data'!$F$7,0,10*ROW('Water Data'!F20)),0),"]"),IF(AND(ISNUMBER(OFFSET('Water Data'!$F$7,0,10*ROW('Water Data'!F20))),CC26="",ISNUMBER(OFFSET('Water Data'!$F$7,0,10*ROW('Water Data'!F20)))),OFFSET('Water Data'!$F$7,0,10*ROW('Water Data'!F20)),NA())))</f>
        <v>#N/A</v>
      </c>
      <c r="O26" s="133" t="e">
        <f ca="1">+IF(AND(ISNUMBER(OFFSET('Water Data'!$F$10,0,10*ROW('Water Data'!F20))),CD26="Yes"),OFFSET('Water Data'!$F$10,0,10*ROW('Water Data'!F20)),IF(AND(ISNUMBER(OFFSET('Water Data'!$F$10,0,10*ROW('Water Data'!F20))),CD26="No",ISNUMBER(OFFSET('Water Data'!$F$10,0,10*ROW('Water Data'!F20)))),CONCATENATE("[",ROUND(OFFSET('Water Data'!$F$10,0,10*ROW('Water Data'!F20)),0),"]"),IF(AND(ISNUMBER(OFFSET('Water Data'!$F$10,0,10*ROW('Water Data'!F20))),CD26="",ISNUMBER(OFFSET('Water Data'!$F$10,0,10*ROW('Water Data'!F20)))),OFFSET('Water Data'!$F$10,0,10*ROW('Water Data'!F20)),NA())))</f>
        <v>#N/A</v>
      </c>
      <c r="P26" s="133" t="e">
        <f ca="1">+IF(AND(ISNUMBER(OFFSET('Water Data'!$G$5,0,10*ROW('Water Data'!G20))),CE26="Yes"),100-OFFSET('Water Data'!$G$5,0,10*ROW('Water Data'!G20)),IF(AND(ISNUMBER(OFFSET('Water Data'!$G$5,0,10*ROW('Water Data'!G20))),CE26="No",ISNUMBER(OFFSET('Water Data'!$G$5,0,10*ROW('Water Data'!G20)))),CONCATENATE("[",ROUND(100-OFFSET('Water Data'!$G$5,0,10*ROW('Water Data'!G20)),0),"]"),IF(AND(ISNUMBER(OFFSET('Water Data'!$G$5,0,10*ROW('Water Data'!G20))),CE26="",ISNUMBER(OFFSET('Water Data'!$G$5,0,10*ROW('Water Data'!G20)))),100-OFFSET('Water Data'!$G$5,0,10*ROW('Water Data'!G20)),NA())))</f>
        <v>#N/A</v>
      </c>
      <c r="Q26" s="133" t="e">
        <f ca="1">+IF(AND(ISNUMBER(OFFSET('Water Data'!$G$7,0,10*ROW('Water Data'!G20))),CF26="Yes"),OFFSET('Water Data'!$G$7,0,10*ROW('Water Data'!G20)),IF(AND(ISNUMBER(OFFSET('Water Data'!$G$7,0,10*ROW('Water Data'!G20))),CF26="No",ISNUMBER(OFFSET('Water Data'!$G$7,0,10*ROW('Water Data'!G20)))),CONCATENATE("[",ROUND(OFFSET('Water Data'!$G$7,0,10*ROW('Water Data'!G20)),0),"]"),IF(AND(ISNUMBER(OFFSET('Water Data'!$G$7,0,10*ROW('Water Data'!G20))),CF26="",ISNUMBER(OFFSET('Water Data'!$G$7,0,10*ROW('Water Data'!G20)))),OFFSET('Water Data'!$G$7,0,10*ROW('Water Data'!G20)),NA())))</f>
        <v>#N/A</v>
      </c>
      <c r="R26" s="133" t="e">
        <f ca="1">+IF(AND(ISNUMBER(OFFSET('Water Data'!$G$10,0,10*ROW('Water Data'!G20))),CG26="Yes"),OFFSET('Water Data'!$G$10,0,10*ROW('Water Data'!G20)),IF(AND(ISNUMBER(OFFSET('Water Data'!$G$10,0,10*ROW('Water Data'!G20))),CG26="No",ISNUMBER(OFFSET('Water Data'!$G$10,0,10*ROW('Water Data'!G20)))),CONCATENATE("[",ROUND(OFFSET('Water Data'!$G$10,0,10*ROW('Water Data'!G20)),0),"]"),IF(AND(ISNUMBER(OFFSET('Water Data'!$G$10,0,10*ROW('Water Data'!G20))),CG26="",ISNUMBER(OFFSET('Water Data'!$G$10,0,10*ROW('Water Data'!G20)))),OFFSET('Water Data'!$G$10,0,10*ROW('Water Data'!G20)),NA())))</f>
        <v>#N/A</v>
      </c>
      <c r="S26" s="133" t="e">
        <f ca="1">+IF(AND(ISNUMBER(OFFSET('Water Data'!$H$5,0,10*ROW('Water Data'!H20))),CH26="Yes"),100-OFFSET('Water Data'!$H$5,0,10*ROW('Water Data'!H20)),IF(AND(ISNUMBER(OFFSET('Water Data'!$H$5,0,10*ROW('Water Data'!H20))),CH26="No",ISNUMBER(OFFSET('Water Data'!$H$5,0,10*ROW('Water Data'!H20)))),CONCATENATE("[",ROUND(100-OFFSET('Water Data'!$H$5,0,10*ROW('Water Data'!H20)),0),"]"),IF(AND(ISNUMBER(OFFSET('Water Data'!$H$5,0,10*ROW('Water Data'!H20))),CH26="",ISNUMBER(OFFSET('Water Data'!$H$5,0,10*ROW('Water Data'!H20)))),100-OFFSET('Water Data'!$H$5,0,10*ROW('Water Data'!H20)),NA())))</f>
        <v>#N/A</v>
      </c>
      <c r="T26" s="133" t="e">
        <f ca="1">+IF(AND(ISNUMBER(OFFSET('Water Data'!$H$7,0,10*ROW('Water Data'!H20))),CI26="Yes"),OFFSET('Water Data'!$H$7,0,10*ROW('Water Data'!H20)),IF(AND(ISNUMBER(OFFSET('Water Data'!$H$7,0,10*ROW('Water Data'!H20))),CI26="No",ISNUMBER(OFFSET('Water Data'!$H$7,0,10*ROW('Water Data'!H20)))),CONCATENATE("[",ROUND(OFFSET('Water Data'!$H$7,0,10*ROW('Water Data'!H20)),0),"]"),IF(AND(ISNUMBER(OFFSET('Water Data'!$H$7,0,10*ROW('Water Data'!H20))),CI26="",ISNUMBER(OFFSET('Water Data'!$H$7,0,10*ROW('Water Data'!H20)))),OFFSET('Water Data'!$H$7,0,10*ROW('Water Data'!H20)),NA())))</f>
        <v>#N/A</v>
      </c>
      <c r="U26" s="133" t="e">
        <f ca="1">+IF(AND(ISNUMBER(OFFSET('Water Data'!$H$10,0,10*ROW('Water Data'!H20))),CJ26="Yes"),OFFSET('Water Data'!$H$10,0,10*ROW('Water Data'!H20)),IF(AND(ISNUMBER(OFFSET('Water Data'!$H$10,0,10*ROW('Water Data'!H20))),CJ26="No",ISNUMBER(OFFSET('Water Data'!$H$10,0,10*ROW('Water Data'!H20)))),CONCATENATE("[",ROUND(OFFSET('Water Data'!$H$10,0,10*ROW('Water Data'!H20)),0),"]"),IF(AND(ISNUMBER(OFFSET('Water Data'!$H$10,0,10*ROW('Water Data'!H20))),CJ26="",ISNUMBER(OFFSET('Water Data'!$H$10,0,10*ROW('Water Data'!H20)))),OFFSET('Water Data'!$H$10,0,10*ROW('Water Data'!H20)),NA())))</f>
        <v>#N/A</v>
      </c>
      <c r="V26" s="134">
        <f ca="1">+IF(AND(ISNUMBER(OFFSET('Sanitation Data'!$C$5,0,10*ROW('Sanitation Data'!C20))),CK26="Yes"),100-OFFSET('Sanitation Data'!$C$5,0,10*ROW('Sanitation Data'!C20)),IF(AND(ISNUMBER(OFFSET('Sanitation Data'!$C$5,0,10*ROW('Sanitation Data'!C20))),CK26="No",ISNUMBER(OFFSET('Sanitation Data'!$C$5,0,10*ROW('Sanitation Data'!C20)))),CONCATENATE("[",ROUND(100-OFFSET('Sanitation Data'!$C$5,0,10*ROW('Sanitation Data'!C20)),0),"]"),IF(AND(ISNUMBER(OFFSET('Sanitation Data'!$C$5,0,10*ROW('Sanitation Data'!C20))),CK26="",ISNUMBER(OFFSET('Sanitation Data'!$C$5,0,10*ROW('Sanitation Data'!C20)))),100-OFFSET('Sanitation Data'!$C$5,0,10*ROW('Sanitation Data'!C20)),NA())))</f>
        <v>87.918128331906203</v>
      </c>
      <c r="W26" s="134" t="e">
        <f ca="1">+IF(AND(ISNUMBER(OFFSET('Sanitation Data'!$C$7,0,10*ROW('Sanitation Data'!C20))),CL26="Yes"),OFFSET('Sanitation Data'!$C$7,0,10*ROW('Sanitation Data'!C20)),IF(AND(ISNUMBER(OFFSET('Sanitation Data'!$C$7,0,10*ROW('Sanitation Data'!C20))),CL26="No",ISNUMBER(OFFSET('Sanitation Data'!$C$7,0,10*ROW('Sanitation Data'!C20)))),CONCATENATE("[",ROUND(OFFSET('Sanitation Data'!$C$7,0,10*ROW('Sanitation Data'!C20)),0),"]"),IF(AND(ISNUMBER(OFFSET('Sanitation Data'!$C$7,0,10*ROW('Sanitation Data'!C20))),CL26="",ISNUMBER(OFFSET('Sanitation Data'!$C$7,0,10*ROW('Sanitation Data'!C20)))),OFFSET('Sanitation Data'!$C$7,0,10*ROW('Sanitation Data'!C20)),NA())))</f>
        <v>#N/A</v>
      </c>
      <c r="X26" s="134" t="e">
        <f ca="1">+IF(AND(ISNUMBER(OFFSET('Sanitation Data'!$C$11,0,10*ROW('Sanitation Data'!C20))),CM26="Yes"),OFFSET('Sanitation Data'!$C$11,0,10*ROW('Sanitation Data'!C20)),IF(AND(ISNUMBER(OFFSET('Sanitation Data'!$C$11,0,10*ROW('Sanitation Data'!C20))),CM26="No",ISNUMBER(OFFSET('Sanitation Data'!$C$11,0,10*ROW('Sanitation Data'!C20)))),CONCATENATE("[",ROUND(OFFSET('Sanitation Data'!$C$11,0,10*ROW('Sanitation Data'!C20)),0),"]"),IF(AND(ISNUMBER(OFFSET('Sanitation Data'!$C$11,0,10*ROW('Sanitation Data'!C20))),CM26="",ISNUMBER(OFFSET('Sanitation Data'!$C$11,0,10*ROW('Sanitation Data'!C20)))),OFFSET('Sanitation Data'!$C$11,0,10*ROW('Sanitation Data'!C20)),NA())))</f>
        <v>#N/A</v>
      </c>
      <c r="Y26" s="134" t="e">
        <f ca="1">+IF(AND(ISNUMBER(OFFSET('Sanitation Data'!$C$12,0,10*ROW('Sanitation Data'!C20))),CN26="Yes"),OFFSET('Sanitation Data'!$C$12,0,10*ROW('Sanitation Data'!C20)),IF(AND(ISNUMBER(OFFSET('Sanitation Data'!$C$12,0,10*ROW('Sanitation Data'!C20))),CN26="No",ISNUMBER(OFFSET('Sanitation Data'!$C$12,0,10*ROW('Sanitation Data'!C20)))),CONCATENATE("[",ROUND(OFFSET('Sanitation Data'!$C$12,0,10*ROW('Sanitation Data'!C20)),0),"]"),IF(AND(ISNUMBER(OFFSET('Sanitation Data'!$C$12,0,10*ROW('Sanitation Data'!C20))),CN26="",ISNUMBER(OFFSET('Sanitation Data'!$C$12,0,10*ROW('Sanitation Data'!C20)))),OFFSET('Sanitation Data'!$C$12,0,10*ROW('Sanitation Data'!C20)),NA())))</f>
        <v>#N/A</v>
      </c>
      <c r="Z26" s="134" t="e">
        <f ca="1">+IF(AND(ISNUMBER(OFFSET('Sanitation Data'!$C$13,0,10*ROW('Sanitation Data'!C20))),CO26="Yes"),OFFSET('Sanitation Data'!$C$13,0,10*ROW('Sanitation Data'!C20)),IF(AND(ISNUMBER(OFFSET('Sanitation Data'!$C$13,0,10*ROW('Sanitation Data'!C20))),CO26="No",ISNUMBER(OFFSET('Sanitation Data'!$C$13,0,10*ROW('Sanitation Data'!C20)))),CONCATENATE("[",ROUND(OFFSET('Sanitation Data'!$C$13,0,10*ROW('Sanitation Data'!C20)),0),"]"),IF(AND(ISNUMBER(OFFSET('Sanitation Data'!$C$13,0,10*ROW('Sanitation Data'!C20))),CO26="",ISNUMBER(OFFSET('Sanitation Data'!$C$13,0,10*ROW('Sanitation Data'!C20)))),OFFSET('Sanitation Data'!$C$13,0,10*ROW('Sanitation Data'!C20)),NA())))</f>
        <v>#N/A</v>
      </c>
      <c r="AA26" s="134" t="e">
        <f ca="1">+IF(AND(ISNUMBER(OFFSET('Sanitation Data'!$D$5,0,10*ROW('Sanitation Data'!D20))),CP26="Yes"),100-OFFSET('Sanitation Data'!$D$5,0,10*ROW('Sanitation Data'!D20)),IF(AND(ISNUMBER(OFFSET('Sanitation Data'!$D$5,0,10*ROW('Sanitation Data'!D20))),CP26="No",ISNUMBER(OFFSET('Sanitation Data'!$D$5,0,10*ROW('Sanitation Data'!D20)))),CONCATENATE("[",ROUND(100-OFFSET('Sanitation Data'!$D$5,0,10*ROW('Sanitation Data'!D20)),0),"]"),IF(AND(ISNUMBER(OFFSET('Sanitation Data'!$D$5,0,10*ROW('Sanitation Data'!D20))),CP26="",ISNUMBER(OFFSET('Sanitation Data'!$D$5,0,10*ROW('Sanitation Data'!D20)))),100-OFFSET('Sanitation Data'!$D$5,0,10*ROW('Sanitation Data'!D20)),NA())))</f>
        <v>#N/A</v>
      </c>
      <c r="AB26" s="134" t="e">
        <f ca="1">+IF(AND(ISNUMBER(OFFSET('Sanitation Data'!$D$7,0,10*ROW('Sanitation Data'!D20))),CQ26="Yes"),OFFSET('Sanitation Data'!$D$7,0,10*ROW('Sanitation Data'!G20)),IF(AND(ISNUMBER(OFFSET('Sanitation Data'!$D$7,0,10*ROW('Sanitation Data'!D20))),CQ26="No",ISNUMBER(OFFSET('Sanitation Data'!$D$7,0,10*ROW('Sanitation Data'!D20)))),CONCATENATE("[",ROUND(OFFSET('Sanitation Data'!$D$7,0,10*ROW('Sanitation Data'!D20)),0),"]"),IF(AND(ISNUMBER(OFFSET('Sanitation Data'!$D$7,0,10*ROW('Sanitation Data'!D20))),CQ26="",ISNUMBER(OFFSET('Sanitation Data'!$D$7,0,10*ROW('Sanitation Data'!D20)))),OFFSET('Sanitation Data'!$D$7,0,10*ROW('Sanitation Data'!D20)),NA())))</f>
        <v>#N/A</v>
      </c>
      <c r="AC26" s="134" t="e">
        <f ca="1">+IF(AND(ISNUMBER(OFFSET('Sanitation Data'!$D$11,0,10*ROW('Sanitation Data'!D20))),CR26="Yes"),OFFSET('Sanitation Data'!$D$11,0,10*ROW('Sanitation Data'!D20)),IF(AND(ISNUMBER(OFFSET('Sanitation Data'!$D$11,0,10*ROW('Sanitation Data'!D20))),CR26="No",ISNUMBER(OFFSET('Sanitation Data'!$D$11,0,10*ROW('Sanitation Data'!D20)))),CONCATENATE("[",ROUND(OFFSET('Sanitation Data'!$D$11,0,10*ROW('Sanitation Data'!D20)),0),"]"),IF(AND(ISNUMBER(OFFSET('Sanitation Data'!$D$11,0,10*ROW('Sanitation Data'!D20))),CR26="",ISNUMBER(OFFSET('Sanitation Data'!$D$11,0,10*ROW('Sanitation Data'!D20)))),OFFSET('Sanitation Data'!$D$11,0,10*ROW('Sanitation Data'!D20)),NA())))</f>
        <v>#N/A</v>
      </c>
      <c r="AD26" s="134" t="e">
        <f ca="1">+IF(AND(ISNUMBER(OFFSET('Sanitation Data'!$D$12,0,10*ROW('Sanitation Data'!D20))),CS26="Yes"),OFFSET('Sanitation Data'!$D$12,0,10*ROW('Sanitation Data'!D20)),IF(AND(ISNUMBER(OFFSET('Sanitation Data'!$D$12,0,10*ROW('Sanitation Data'!D20))),CS26="No",ISNUMBER(OFFSET('Sanitation Data'!$D$12,0,10*ROW('Sanitation Data'!D20)))),CONCATENATE("[",ROUND(OFFSET('Sanitation Data'!$D$12,0,10*ROW('Sanitation Data'!D20)),0),"]"),IF(AND(ISNUMBER(OFFSET('Sanitation Data'!$D$12,0,10*ROW('Sanitation Data'!D20))),CS26="",ISNUMBER(OFFSET('Sanitation Data'!$D$12,0,10*ROW('Sanitation Data'!D20)))),OFFSET('Sanitation Data'!$D$12,0,10*ROW('Sanitation Data'!D20)),NA())))</f>
        <v>#N/A</v>
      </c>
      <c r="AE26" s="134" t="e">
        <f ca="1">+IF(AND(ISNUMBER(OFFSET('Sanitation Data'!$D$13,0,10*ROW('Sanitation Data'!D20))),CT26="Yes"),OFFSET('Sanitation Data'!$D$13,0,10*ROW('Sanitation Data'!D20)),IF(AND(ISNUMBER(OFFSET('Sanitation Data'!$D$13,0,10*ROW('Sanitation Data'!D20))),CT26="No",ISNUMBER(OFFSET('Sanitation Data'!$D$13,0,10*ROW('Sanitation Data'!D20)))),CONCATENATE("[",ROUND(OFFSET('Sanitation Data'!$D$13,0,10*ROW('Sanitation Data'!D20)),0),"]"),IF(AND(ISNUMBER(OFFSET('Sanitation Data'!$D$13,0,10*ROW('Sanitation Data'!D20))),CT26="",ISNUMBER(OFFSET('Sanitation Data'!$D$13,0,10*ROW('Sanitation Data'!D20)))),OFFSET('Sanitation Data'!$D$13,0,10*ROW('Sanitation Data'!D20)),NA())))</f>
        <v>#N/A</v>
      </c>
      <c r="AF26" s="134" t="e">
        <f ca="1">+IF(AND(ISNUMBER(OFFSET('Sanitation Data'!$E$5,0,10*ROW('Sanitation Data'!E20))),CU26="Yes"),100-OFFSET('Sanitation Data'!$E$5,0,10*ROW('Sanitation Data'!E20)),IF(AND(ISNUMBER(OFFSET('Sanitation Data'!$E$5,0,10*ROW('Sanitation Data'!E20))),CU26="No",ISNUMBER(OFFSET('Sanitation Data'!$E$5,0,10*ROW('Sanitation Data'!E20)))),CONCATENATE("[",ROUND(100-OFFSET('Sanitation Data'!$E$5,0,10*ROW('Sanitation Data'!E20)),0),"]"),IF(AND(ISNUMBER(OFFSET('Sanitation Data'!$E$5,0,10*ROW('Sanitation Data'!E20))),CU26="",ISNUMBER(OFFSET('Sanitation Data'!$E$5,0,10*ROW('Sanitation Data'!E20)))),100-OFFSET('Sanitation Data'!$E$5,0,10*ROW('Sanitation Data'!E20)),NA())))</f>
        <v>#N/A</v>
      </c>
      <c r="AG26" s="134" t="e">
        <f ca="1">+IF(AND(ISNUMBER(OFFSET('Sanitation Data'!$E$7,0,10*ROW('Sanitation Data'!E20))),CV26="Yes"),OFFSET('Sanitation Data'!$E$7,0,10*ROW('Sanitation Data'!E20)),IF(AND(ISNUMBER(OFFSET('Sanitation Data'!$E$7,0,10*ROW('Sanitation Data'!E20))),CV26="No",ISNUMBER(OFFSET('Sanitation Data'!$E$7,0,10*ROW('Sanitation Data'!E20)))),CONCATENATE("[",ROUND(OFFSET('Sanitation Data'!$E$7,0,10*ROW('Sanitation Data'!E20)),0),"]"),IF(AND(ISNUMBER(OFFSET('Sanitation Data'!$E$7,0,10*ROW('Sanitation Data'!E20))),CV26="",ISNUMBER(OFFSET('Sanitation Data'!$E$7,0,10*ROW('Sanitation Data'!E20)))),OFFSET('Sanitation Data'!$E$7,0,10*ROW('Sanitation Data'!E20)),NA())))</f>
        <v>#N/A</v>
      </c>
      <c r="AH26" s="134" t="e">
        <f ca="1">+IF(AND(ISNUMBER(OFFSET('Sanitation Data'!$E$11,0,10*ROW('Sanitation Data'!E20))),CW26="Yes"),OFFSET('Sanitation Data'!$E$11,0,10*ROW('Sanitation Data'!E20)),IF(AND(ISNUMBER(OFFSET('Sanitation Data'!$E$11,0,10*ROW('Sanitation Data'!E20))),CW26="No",ISNUMBER(OFFSET('Sanitation Data'!$E$11,0,10*ROW('Sanitation Data'!E20)))),CONCATENATE("[",ROUND(OFFSET('Sanitation Data'!$E$11,0,10*ROW('Sanitation Data'!E20)),0),"]"),IF(AND(ISNUMBER(OFFSET('Sanitation Data'!$E$11,0,10*ROW('Sanitation Data'!E20))),CW26="",ISNUMBER(OFFSET('Sanitation Data'!$E$11,0,10*ROW('Sanitation Data'!E20)))),OFFSET('Sanitation Data'!$E$11,0,10*ROW('Sanitation Data'!E20)),NA())))</f>
        <v>#N/A</v>
      </c>
      <c r="AI26" s="134" t="e">
        <f ca="1">+IF(AND(ISNUMBER(OFFSET('Sanitation Data'!$E$12,0,10*ROW('Sanitation Data'!E20))),CX26="Yes"),OFFSET('Sanitation Data'!$E$12,0,10*ROW('Sanitation Data'!E20)),IF(AND(ISNUMBER(OFFSET('Sanitation Data'!$E$12,0,10*ROW('Sanitation Data'!E20))),CX26="No",ISNUMBER(OFFSET('Sanitation Data'!$E$12,0,10*ROW('Sanitation Data'!E20)))),CONCATENATE("[",ROUND(OFFSET('Sanitation Data'!$E$12,0,10*ROW('Sanitation Data'!E20)),0),"]"),IF(AND(ISNUMBER(OFFSET('Sanitation Data'!$E$12,0,10*ROW('Sanitation Data'!E20))),CX26="",ISNUMBER(OFFSET('Sanitation Data'!$E$12,0,10*ROW('Sanitation Data'!E20)))),OFFSET('Sanitation Data'!$E$12,0,10*ROW('Sanitation Data'!E20)),NA())))</f>
        <v>#N/A</v>
      </c>
      <c r="AJ26" s="134" t="e">
        <f ca="1">+IF(AND(ISNUMBER(OFFSET('Sanitation Data'!$E$13,0,10*ROW('Sanitation Data'!E20))),CY26="Yes"),OFFSET('Sanitation Data'!$E$13,0,10*ROW('Sanitation Data'!E20)),IF(AND(ISNUMBER(OFFSET('Sanitation Data'!$E$13,0,10*ROW('Sanitation Data'!E20))),CY26="No",ISNUMBER(OFFSET('Sanitation Data'!$E$13,0,10*ROW('Sanitation Data'!E20)))),CONCATENATE("[",ROUND(OFFSET('Sanitation Data'!$E$13,0,10*ROW('Sanitation Data'!E20)),0),"]"),IF(AND(ISNUMBER(OFFSET('Sanitation Data'!$E$13,0,10*ROW('Sanitation Data'!E20))),CY26="",ISNUMBER(OFFSET('Sanitation Data'!$E$13,0,10*ROW('Sanitation Data'!E20)))),OFFSET('Sanitation Data'!$E$13,0,10*ROW('Sanitation Data'!E20)),NA())))</f>
        <v>#N/A</v>
      </c>
      <c r="AK26" s="134" t="e">
        <f ca="1">+IF(AND(ISNUMBER(OFFSET('Sanitation Data'!$F$5,0,10*ROW('Sanitation Data'!F20))),CZ26="Yes"),100-OFFSET('Sanitation Data'!$F$5,0,10*ROW('Sanitation Data'!F20)),IF(AND(ISNUMBER(OFFSET('Sanitation Data'!$F$5,0,10*ROW('Sanitation Data'!F20))),CZ26="No",ISNUMBER(OFFSET('Sanitation Data'!$F$5,0,10*ROW('Sanitation Data'!F20)))),CONCATENATE("[",ROUND(100-OFFSET('Sanitation Data'!$F$5,0,10*ROW('Sanitation Data'!F20)),0),"]"),IF(AND(ISNUMBER(OFFSET('Sanitation Data'!$F$5,0,10*ROW('Sanitation Data'!F20))),CZ26="",ISNUMBER(OFFSET('Sanitation Data'!$F$5,0,10*ROW('Sanitation Data'!F20)))),100-OFFSET('Sanitation Data'!$F$5,0,10*ROW('Sanitation Data'!F20)),NA())))</f>
        <v>#N/A</v>
      </c>
      <c r="AL26" s="134" t="e">
        <f ca="1">+IF(AND(ISNUMBER(OFFSET('Sanitation Data'!$F$7,0,10*ROW('Sanitation Data'!F20))),DA26="Yes"),OFFSET('Sanitation Data'!$F$7,0,10*ROW('Sanitation Data'!F20)),IF(AND(ISNUMBER(OFFSET('Sanitation Data'!$F$7,0,10*ROW('Sanitation Data'!F20))),DA26="No",ISNUMBER(OFFSET('Sanitation Data'!$F$7,0,10*ROW('Sanitation Data'!F20)))),CONCATENATE("[",ROUND(OFFSET('Sanitation Data'!$F$7,0,10*ROW('Sanitation Data'!F20)),0),"]"),IF(AND(ISNUMBER(OFFSET('Sanitation Data'!$F$7,0,10*ROW('Sanitation Data'!F20))),DA26="",ISNUMBER(OFFSET('Sanitation Data'!$F$7,0,10*ROW('Sanitation Data'!F20)))),OFFSET('Sanitation Data'!$F$7,0,10*ROW('Sanitation Data'!F20)),NA())))</f>
        <v>#N/A</v>
      </c>
      <c r="AM26" s="134" t="e">
        <f ca="1">+IF(AND(ISNUMBER(OFFSET('Sanitation Data'!$F$11,0,10*ROW('Sanitation Data'!F20))),DB26="Yes"),OFFSET('Sanitation Data'!$F$11,0,10*ROW('Sanitation Data'!F20)),IF(AND(ISNUMBER(OFFSET('Sanitation Data'!$F$11,0,10*ROW('Sanitation Data'!F20))),DB26="No",ISNUMBER(OFFSET('Sanitation Data'!$F$11,0,10*ROW('Sanitation Data'!F20)))),CONCATENATE("[",ROUND(OFFSET('Sanitation Data'!$F$11,0,10*ROW('Sanitation Data'!F20)),0),"]"),IF(AND(ISNUMBER(OFFSET('Sanitation Data'!$F$11,0,10*ROW('Sanitation Data'!F20))),DB26="",ISNUMBER(OFFSET('Sanitation Data'!$F$11,0,10*ROW('Sanitation Data'!F20)))),OFFSET('Sanitation Data'!$F$11,0,10*ROW('Sanitation Data'!F20)),NA())))</f>
        <v>#N/A</v>
      </c>
      <c r="AN26" s="134" t="e">
        <f ca="1">+IF(AND(ISNUMBER(OFFSET('Sanitation Data'!$F$12,0,10*ROW('Sanitation Data'!F20))),DC26="Yes"),OFFSET('Sanitation Data'!$F$12,0,10*ROW('Sanitation Data'!F20)),IF(AND(ISNUMBER(OFFSET('Sanitation Data'!$F$12,0,10*ROW('Sanitation Data'!F20))),DC26="No",ISNUMBER(OFFSET('Sanitation Data'!$F$12,0,10*ROW('Sanitation Data'!F20)))),CONCATENATE("[",ROUND(OFFSET('Sanitation Data'!$F$12,0,10*ROW('Sanitation Data'!F20)),0),"]"),IF(AND(ISNUMBER(OFFSET('Sanitation Data'!$F$12,0,10*ROW('Sanitation Data'!F20))),DC26="",ISNUMBER(OFFSET('Sanitation Data'!$F$12,0,10*ROW('Sanitation Data'!F20)))),OFFSET('Sanitation Data'!$F$12,0,10*ROW('Sanitation Data'!F20)),NA())))</f>
        <v>#N/A</v>
      </c>
      <c r="AO26" s="134" t="e">
        <f ca="1">+IF(AND(ISNUMBER(OFFSET('Sanitation Data'!$F$13,0,10*ROW('Sanitation Data'!F20))),DD26="Yes"),OFFSET('Sanitation Data'!$F$13,0,10*ROW('Sanitation Data'!F20)),IF(AND(ISNUMBER(OFFSET('Sanitation Data'!$F$13,0,10*ROW('Sanitation Data'!F20))),DD26="No",ISNUMBER(OFFSET('Sanitation Data'!$F$13,0,10*ROW('Sanitation Data'!F20)))),CONCATENATE("[",ROUND(OFFSET('Sanitation Data'!$F$13,0,10*ROW('Sanitation Data'!F20)),0),"]"),IF(AND(ISNUMBER(OFFSET('Sanitation Data'!$F$13,0,10*ROW('Sanitation Data'!F20))),DD26="",ISNUMBER(OFFSET('Sanitation Data'!$F$13,0,10*ROW('Sanitation Data'!F20)))),OFFSET('Sanitation Data'!$F$13,0,10*ROW('Sanitation Data'!F20)),NA())))</f>
        <v>#N/A</v>
      </c>
      <c r="AP26" s="134">
        <f ca="1">+IF(AND(ISNUMBER(OFFSET('Sanitation Data'!$G$5,0,10*ROW('Sanitation Data'!G20))),DE26="Yes"),100-OFFSET('Sanitation Data'!$G$5,0,10*ROW('Sanitation Data'!G20)),IF(AND(ISNUMBER(OFFSET('Sanitation Data'!$G$5,0,10*ROW('Sanitation Data'!G20))),DE26="No",ISNUMBER(OFFSET('Sanitation Data'!$G$5,0,10*ROW('Sanitation Data'!G20)))),CONCATENATE("[",ROUND(100-OFFSET('Sanitation Data'!$G$5,0,10*ROW('Sanitation Data'!G20)),0),"]"),IF(AND(ISNUMBER(OFFSET('Sanitation Data'!$G$5,0,10*ROW('Sanitation Data'!G20))),DE26="",ISNUMBER(OFFSET('Sanitation Data'!$G$5,0,10*ROW('Sanitation Data'!G20)))),100-OFFSET('Sanitation Data'!$G$5,0,10*ROW('Sanitation Data'!G20)),NA())))</f>
        <v>88.077188146106138</v>
      </c>
      <c r="AQ26" s="134" t="e">
        <f ca="1">+IF(AND(ISNUMBER(OFFSET('Sanitation Data'!$G$7,0,10*ROW('Sanitation Data'!G20))),DF26="Yes"),OFFSET('Sanitation Data'!$G$7,0,10*ROW('Sanitation Data'!G20)),IF(AND(ISNUMBER(OFFSET('Sanitation Data'!$G$7,0,10*ROW('Sanitation Data'!G20))),DF26="No",ISNUMBER(OFFSET('Sanitation Data'!$G$7,0,10*ROW('Sanitation Data'!G20)))),CONCATENATE("[",ROUND(OFFSET('Sanitation Data'!$G$7,0,10*ROW('Sanitation Data'!G20)),0),"]"),IF(AND(ISNUMBER(OFFSET('Sanitation Data'!$G$7,0,10*ROW('Sanitation Data'!G20))),DF26="",ISNUMBER(OFFSET('Sanitation Data'!$G$7,0,10*ROW('Sanitation Data'!G20)))),OFFSET('Sanitation Data'!$G$7,0,10*ROW('Sanitation Data'!G20)),NA())))</f>
        <v>#N/A</v>
      </c>
      <c r="AR26" s="134" t="e">
        <f ca="1">+IF(AND(ISNUMBER(OFFSET('Sanitation Data'!$G$11,0,10*ROW('Sanitation Data'!G20))),DG26="Yes"),OFFSET('Sanitation Data'!$G$11,0,10*ROW('Sanitation Data'!G20)),IF(AND(ISNUMBER(OFFSET('Sanitation Data'!$G$11,0,10*ROW('Sanitation Data'!G20))),DG26="No",ISNUMBER(OFFSET('Sanitation Data'!$G$11,0,10*ROW('Sanitation Data'!G20)))),CONCATENATE("[",ROUND(OFFSET('Sanitation Data'!$G$11,0,10*ROW('Sanitation Data'!G20)),0),"]"),IF(AND(ISNUMBER(OFFSET('Sanitation Data'!$G$11,0,10*ROW('Sanitation Data'!G20))),DG26="",ISNUMBER(OFFSET('Sanitation Data'!$G$11,0,10*ROW('Sanitation Data'!G20)))),OFFSET('Sanitation Data'!$G$11,0,10*ROW('Sanitation Data'!G20)),NA())))</f>
        <v>#N/A</v>
      </c>
      <c r="AS26" s="134" t="e">
        <f ca="1">+IF(AND(ISNUMBER(OFFSET('Sanitation Data'!$G$12,0,10*ROW('Sanitation Data'!G20))),DH26="Yes"),OFFSET('Sanitation Data'!$G$12,0,10*ROW('Sanitation Data'!G20)),IF(AND(ISNUMBER(OFFSET('Sanitation Data'!$G$12,0,10*ROW('Sanitation Data'!G20))),DH26="No",ISNUMBER(OFFSET('Sanitation Data'!$G$12,0,10*ROW('Sanitation Data'!G20)))),CONCATENATE("[",ROUND(OFFSET('Sanitation Data'!$G$12,0,10*ROW('Sanitation Data'!G20)),0),"]"),IF(AND(ISNUMBER(OFFSET('Sanitation Data'!$G$12,0,10*ROW('Sanitation Data'!G20))),DH26="",ISNUMBER(OFFSET('Sanitation Data'!$G$12,0,10*ROW('Sanitation Data'!G20)))),OFFSET('Sanitation Data'!$G$12,0,10*ROW('Sanitation Data'!G20)),NA())))</f>
        <v>#N/A</v>
      </c>
      <c r="AT26" s="134" t="e">
        <f ca="1">+IF(AND(ISNUMBER(OFFSET('Sanitation Data'!$G$13,0,10*ROW('Sanitation Data'!G20))),DI26="Yes"),OFFSET('Sanitation Data'!$G$13,0,10*ROW('Sanitation Data'!G20)),IF(AND(ISNUMBER(OFFSET('Sanitation Data'!$G$13,0,10*ROW('Sanitation Data'!G20))),DI26="No",ISNUMBER(OFFSET('Sanitation Data'!$G$13,0,10*ROW('Sanitation Data'!G20)))),CONCATENATE("[",ROUND(OFFSET('Sanitation Data'!$G$13,0,10*ROW('Sanitation Data'!G20)),0),"]"),IF(AND(ISNUMBER(OFFSET('Sanitation Data'!$G$13,0,10*ROW('Sanitation Data'!G20))),DI26="",ISNUMBER(OFFSET('Sanitation Data'!$G$13,0,10*ROW('Sanitation Data'!G20)))),OFFSET('Sanitation Data'!$G$13,0,10*ROW('Sanitation Data'!G20)),NA())))</f>
        <v>#N/A</v>
      </c>
      <c r="AU26" s="134">
        <f ca="1">+IF(AND(ISNUMBER(OFFSET('Sanitation Data'!$H$5,0,10*ROW('Sanitation Data'!H20))),DJ26="Yes"),100-OFFSET('Sanitation Data'!$H$5,0,10*ROW('Sanitation Data'!H20)),IF(AND(ISNUMBER(OFFSET('Sanitation Data'!$H$5,0,10*ROW('Sanitation Data'!H20))),DJ26="No",ISNUMBER(OFFSET('Sanitation Data'!$H$5,0,10*ROW('Sanitation Data'!H20)))),CONCATENATE("[",ROUND(100-OFFSET('Sanitation Data'!$H$5,0,10*ROW('Sanitation Data'!H20)),0),"]"),IF(AND(ISNUMBER(OFFSET('Sanitation Data'!$H$5,0,10*ROW('Sanitation Data'!H20))),DJ26="",ISNUMBER(OFFSET('Sanitation Data'!$H$5,0,10*ROW('Sanitation Data'!H20)))),100-OFFSET('Sanitation Data'!$H$5,0,10*ROW('Sanitation Data'!H20)),NA())))</f>
        <v>86.042402826855124</v>
      </c>
      <c r="AV26" s="134" t="e">
        <f ca="1">+IF(AND(ISNUMBER(OFFSET('Sanitation Data'!$H$7,0,10*ROW('Sanitation Data'!H20))),DK26="Yes"),OFFSET('Sanitation Data'!$H$7,0,10*ROW('Sanitation Data'!H20)),IF(AND(ISNUMBER(OFFSET('Sanitation Data'!$H$7,0,10*ROW('Sanitation Data'!H20))),DK26="No",ISNUMBER(OFFSET('Sanitation Data'!$H$7,0,10*ROW('Sanitation Data'!H20)))),CONCATENATE("[",ROUND(OFFSET('Sanitation Data'!$H$7,0,10*ROW('Sanitation Data'!H20)),0),"]"),IF(AND(ISNUMBER(OFFSET('Sanitation Data'!$H$7,0,10*ROW('Sanitation Data'!H20))),DK26="",ISNUMBER(OFFSET('Sanitation Data'!$H$7,0,10*ROW('Sanitation Data'!H20)))),OFFSET('Sanitation Data'!$H$7,0,10*ROW('Sanitation Data'!H20)),NA())))</f>
        <v>#N/A</v>
      </c>
      <c r="AW26" s="134" t="e">
        <f ca="1">+IF(AND(ISNUMBER(OFFSET('Sanitation Data'!$H$11,0,10*ROW('Sanitation Data'!H20))),DL26="Yes"),OFFSET('Sanitation Data'!$H$11,0,10*ROW('Sanitation Data'!H20)),IF(AND(ISNUMBER(OFFSET('Sanitation Data'!$H$11,0,10*ROW('Sanitation Data'!H20))),DL26="No",ISNUMBER(OFFSET('Sanitation Data'!$H$11,0,10*ROW('Sanitation Data'!H20)))),CONCATENATE("[",ROUND(OFFSET('Sanitation Data'!$H$11,0,10*ROW('Sanitation Data'!H20)),0),"]"),IF(AND(ISNUMBER(OFFSET('Sanitation Data'!$H$11,0,10*ROW('Sanitation Data'!H20))),DL26="",ISNUMBER(OFFSET('Sanitation Data'!$H$11,0,10*ROW('Sanitation Data'!H20)))),OFFSET('Sanitation Data'!$H$11,0,10*ROW('Sanitation Data'!H20)),NA())))</f>
        <v>#N/A</v>
      </c>
      <c r="AX26" s="134" t="e">
        <f ca="1">+IF(AND(ISNUMBER(OFFSET('Sanitation Data'!$H$12,0,10*ROW('Sanitation Data'!H20))),DM26="Yes"),OFFSET('Sanitation Data'!$H$12,0,10*ROW('Sanitation Data'!H20)),IF(AND(ISNUMBER(OFFSET('Sanitation Data'!$H$12,0,10*ROW('Sanitation Data'!H20))),DM26="No",ISNUMBER(OFFSET('Sanitation Data'!$H$12,0,10*ROW('Sanitation Data'!H20)))),CONCATENATE("[",ROUND(OFFSET('Sanitation Data'!$H$12,0,10*ROW('Sanitation Data'!H20)),0),"]"),IF(AND(ISNUMBER(OFFSET('Sanitation Data'!$H$12,0,10*ROW('Sanitation Data'!H20))),DM26="",ISNUMBER(OFFSET('Sanitation Data'!$H$12,0,10*ROW('Sanitation Data'!H20)))),OFFSET('Sanitation Data'!$H$12,0,10*ROW('Sanitation Data'!H20)),NA())))</f>
        <v>#N/A</v>
      </c>
      <c r="AY26" s="134" t="e">
        <f ca="1">+IF(AND(ISNUMBER(OFFSET('Sanitation Data'!$H$13,0,10*ROW('Sanitation Data'!H20))),DN26="Yes"),OFFSET('Sanitation Data'!$H$13,0,10*ROW('Sanitation Data'!H20)),IF(AND(ISNUMBER(OFFSET('Sanitation Data'!$H$13,0,10*ROW('Sanitation Data'!H20))),DN26="No",ISNUMBER(OFFSET('Sanitation Data'!$H$13,0,10*ROW('Sanitation Data'!H20)))),CONCATENATE("[",ROUND(OFFSET('Sanitation Data'!$H$13,0,10*ROW('Sanitation Data'!H20)),0),"]"),IF(AND(ISNUMBER(OFFSET('Sanitation Data'!$H$13,0,10*ROW('Sanitation Data'!H20))),DN26="",ISNUMBER(OFFSET('Sanitation Data'!$H$13,0,10*ROW('Sanitation Data'!H20)))),OFFSET('Sanitation Data'!$H$13,0,10*ROW('Sanitation Data'!H20)),NA())))</f>
        <v>#N/A</v>
      </c>
      <c r="AZ26" s="135" t="e">
        <f ca="1">+IF(AND(ISNUMBER(OFFSET('Hygiene Data'!$C$6,0,10*ROW('Hygiene Data'!C20))),DO26="Yes"),OFFSET('Hygiene Data'!$C$6,0,10*ROW('Hygiene Data'!C20)),IF(AND(ISNUMBER(OFFSET('Hygiene Data'!$C$6,0,10*ROW('Hygiene Data'!C20))),DO26="No",ISNUMBER(OFFSET('Hygiene Data'!$C$6,0,10*ROW('Hygiene Data'!C20)))),CONCATENATE("[",ROUND(OFFSET('Hygiene Data'!$C$6,0,10*ROW('Hygiene Data'!C20)),0),"]"),IF(AND(ISNUMBER(OFFSET('Hygiene Data'!$C$6,0,10*ROW('Hygiene Data'!C20))),DO26="",ISNUMBER(OFFSET('Hygiene Data'!$C$6,0,10*ROW('Hygiene Data'!C20)))),OFFSET('Hygiene Data'!$C$6,0,10*ROW('Hygiene Data'!C20)),NA())))</f>
        <v>#N/A</v>
      </c>
      <c r="BA26" s="135" t="e">
        <f ca="1">+IF(AND(ISNUMBER(OFFSET('Hygiene Data'!$C$8,0,10*ROW('Hygiene Data'!C20))),DP26="Yes"),OFFSET('Hygiene Data'!$C$8,0,10*ROW('Hygiene Data'!C20)),IF(AND(ISNUMBER(OFFSET('Hygiene Data'!$C$8,0,10*ROW('Hygiene Data'!C20))),DP26="No",ISNUMBER(OFFSET('Hygiene Data'!$C$8,0,10*ROW('Hygiene Data'!C20)))),CONCATENATE("[",ROUND(OFFSET('Hygiene Data'!$C$8,0,10*ROW('Hygiene Data'!C20)),0),"]"),IF(AND(ISNUMBER(OFFSET('Hygiene Data'!$C$8,0,10*ROW('Hygiene Data'!C20))),DP26="",ISNUMBER(OFFSET('Hygiene Data'!$C$8,0,10*ROW('Hygiene Data'!C20)))),OFFSET('Hygiene Data'!$C$8,0,10*ROW('Hygiene Data'!C20)),NA())))</f>
        <v>#N/A</v>
      </c>
      <c r="BB26" s="135" t="e">
        <f ca="1">+IF(AND(ISNUMBER(OFFSET('Hygiene Data'!$C$10,0,10*ROW('Hygiene Data'!C20))),DQ26="Yes"),OFFSET('Hygiene Data'!$C$10,0,10*ROW('Hygiene Data'!C20)),IF(AND(ISNUMBER(OFFSET('Hygiene Data'!$C$10,0,10*ROW('Hygiene Data'!C20))),DQ26="No",ISNUMBER(OFFSET('Hygiene Data'!$C$10,0,10*ROW('Hygiene Data'!C20)))),CONCATENATE("[",ROUND(OFFSET('Hygiene Data'!$C$10,0,10*ROW('Hygiene Data'!C20)),0),"]"),IF(AND(ISNUMBER(OFFSET('Hygiene Data'!$C$10,0,10*ROW('Hygiene Data'!C20))),DQ26="",ISNUMBER(OFFSET('Hygiene Data'!$C$10,0,10*ROW('Hygiene Data'!C20)))),OFFSET('Hygiene Data'!$C$10,0,10*ROW('Hygiene Data'!C20)),NA())))</f>
        <v>#N/A</v>
      </c>
      <c r="BC26" s="135" t="e">
        <f ca="1">+IF(AND(ISNUMBER(OFFSET('Hygiene Data'!$D$6,0,10*ROW('Hygiene Data'!D20))),DR26="Yes"),OFFSET('Hygiene Data'!$D$6,0,10*ROW('Hygiene Data'!D20)),IF(AND(ISNUMBER(OFFSET('Hygiene Data'!$D$6,0,10*ROW('Hygiene Data'!D20))),DR26="No",ISNUMBER(OFFSET('Hygiene Data'!$D$6,0,10*ROW('Hygiene Data'!D20)))),CONCATENATE("[",ROUND(OFFSET('Hygiene Data'!$D$6,0,10*ROW('Hygiene Data'!D20)),0),"]"),IF(AND(ISNUMBER(OFFSET('Hygiene Data'!$D$6,0,10*ROW('Hygiene Data'!D20))),DR26="",ISNUMBER(OFFSET('Hygiene Data'!$D$6,0,10*ROW('Hygiene Data'!D20)))),OFFSET('Hygiene Data'!$D$6,0,10*ROW('Hygiene Data'!D20)),NA())))</f>
        <v>#N/A</v>
      </c>
      <c r="BD26" s="135" t="e">
        <f ca="1">+IF(AND(ISNUMBER(OFFSET('Hygiene Data'!$D$8,0,10*ROW('Hygiene Data'!D20))),DS26="Yes"),OFFSET('Hygiene Data'!$D$8,0,10*ROW('Hygiene Data'!D20)),IF(AND(ISNUMBER(OFFSET('Hygiene Data'!$D$8,0,10*ROW('Hygiene Data'!D20))),DS26="No",ISNUMBER(OFFSET('Hygiene Data'!$D$8,0,10*ROW('Hygiene Data'!D20)))),CONCATENATE("[",ROUND(OFFSET('Hygiene Data'!$D$8,0,10*ROW('Hygiene Data'!D20)),0),"]"),IF(AND(ISNUMBER(OFFSET('Hygiene Data'!$D$8,0,10*ROW('Hygiene Data'!D20))),DS26="",ISNUMBER(OFFSET('Hygiene Data'!$D$8,0,10*ROW('Hygiene Data'!D20)))),OFFSET('Hygiene Data'!$D$8,0,10*ROW('Hygiene Data'!D20)),NA())))</f>
        <v>#N/A</v>
      </c>
      <c r="BE26" s="135" t="e">
        <f ca="1">+IF(AND(ISNUMBER(OFFSET('Hygiene Data'!$D$10,0,10*ROW('Hygiene Data'!D20))),DT26="Yes"),OFFSET('Hygiene Data'!$D$10,0,10*ROW('Hygiene Data'!D20)),IF(AND(ISNUMBER(OFFSET('Hygiene Data'!$D$10,0,10*ROW('Hygiene Data'!D20))),DT26="No",ISNUMBER(OFFSET('Hygiene Data'!$D$10,0,10*ROW('Hygiene Data'!D20)))),CONCATENATE("[",ROUND(OFFSET('Hygiene Data'!$D$10,0,10*ROW('Hygiene Data'!D20)),0),"]"),IF(AND(ISNUMBER(OFFSET('Hygiene Data'!$D$10,0,10*ROW('Hygiene Data'!D20))),DT26="",ISNUMBER(OFFSET('Hygiene Data'!$D$10,0,10*ROW('Hygiene Data'!D20)))),OFFSET('Hygiene Data'!$D$10,0,10*ROW('Hygiene Data'!D20)),NA())))</f>
        <v>#N/A</v>
      </c>
      <c r="BF26" s="135" t="e">
        <f ca="1">+IF(AND(ISNUMBER(OFFSET('Hygiene Data'!$E$6,0,10*ROW('Hygiene Data'!E20))),DU26="Yes"),OFFSET('Hygiene Data'!$E$6,0,10*ROW('Hygiene Data'!E20)),IF(AND(ISNUMBER(OFFSET('Hygiene Data'!$E$6,0,10*ROW('Hygiene Data'!E20))),DU26="No",ISNUMBER(OFFSET('Hygiene Data'!$E$6,0,10*ROW('Hygiene Data'!E20)))),CONCATENATE("[",ROUND(OFFSET('Hygiene Data'!$E$6,0,10*ROW('Hygiene Data'!E20)),0),"]"),IF(AND(ISNUMBER(OFFSET('Hygiene Data'!$E$6,0,10*ROW('Hygiene Data'!E20))),DU26="",ISNUMBER(OFFSET('Hygiene Data'!$E$6,0,10*ROW('Hygiene Data'!E20)))),OFFSET('Hygiene Data'!$E$6,0,10*ROW('Hygiene Data'!E20)),NA())))</f>
        <v>#N/A</v>
      </c>
      <c r="BG26" s="135" t="e">
        <f ca="1">+IF(AND(ISNUMBER(OFFSET('Hygiene Data'!$E$8,0,10*ROW('Hygiene Data'!E20))),DV26="Yes"),OFFSET('Hygiene Data'!$E$8,0,10*ROW('Hygiene Data'!E20)),IF(AND(ISNUMBER(OFFSET('Hygiene Data'!$E$8,0,10*ROW('Hygiene Data'!E20))),DV26="No",ISNUMBER(OFFSET('Hygiene Data'!$E$8,0,10*ROW('Hygiene Data'!E20)))),CONCATENATE("[",ROUND(OFFSET('Hygiene Data'!$E$8,0,10*ROW('Hygiene Data'!E20)),0),"]"),IF(AND(ISNUMBER(OFFSET('Hygiene Data'!$E$8,0,10*ROW('Hygiene Data'!E20))),DV26="",ISNUMBER(OFFSET('Hygiene Data'!$E$8,0,10*ROW('Hygiene Data'!E20)))),OFFSET('Hygiene Data'!$E$8,0,10*ROW('Hygiene Data'!E20)),NA())))</f>
        <v>#N/A</v>
      </c>
      <c r="BH26" s="135" t="e">
        <f ca="1">+IF(AND(ISNUMBER(OFFSET('Hygiene Data'!$E$10,0,10*ROW('Hygiene Data'!E20))),DW26="Yes"),OFFSET('Hygiene Data'!$E$10,0,10*ROW('Hygiene Data'!E20)),IF(AND(ISNUMBER(OFFSET('Hygiene Data'!$E$10,0,10*ROW('Hygiene Data'!E20))),DW26="No",ISNUMBER(OFFSET('Hygiene Data'!$E$10,0,10*ROW('Hygiene Data'!E20)))),CONCATENATE("[",ROUND(OFFSET('Hygiene Data'!$E$10,0,10*ROW('Hygiene Data'!E20)),0),"]"),IF(AND(ISNUMBER(OFFSET('Hygiene Data'!$E$10,0,10*ROW('Hygiene Data'!E20))),DW26="",ISNUMBER(OFFSET('Hygiene Data'!$E$10,0,10*ROW('Hygiene Data'!E20)))),OFFSET('Hygiene Data'!$E$10,0,10*ROW('Hygiene Data'!E20)),NA())))</f>
        <v>#N/A</v>
      </c>
      <c r="BI26" s="135" t="e">
        <f ca="1">+IF(AND(ISNUMBER(OFFSET('Hygiene Data'!$F$6,0,10*ROW('Hygiene Data'!F20))),DX26="Yes"),OFFSET('Hygiene Data'!$F$6,0,10*ROW('Hygiene Data'!F20)),IF(AND(ISNUMBER(OFFSET('Hygiene Data'!$F$6,0,10*ROW('Hygiene Data'!F20))),DX26="No",ISNUMBER(OFFSET('Hygiene Data'!$F$6,0,10*ROW('Hygiene Data'!F20)))),CONCATENATE("[",ROUND(OFFSET('Hygiene Data'!$F$6,0,10*ROW('Hygiene Data'!F20)),0),"]"),IF(AND(ISNUMBER(OFFSET('Hygiene Data'!$F$6,0,10*ROW('Hygiene Data'!F20))),DX26="",ISNUMBER(OFFSET('Hygiene Data'!$F$6,0,10*ROW('Hygiene Data'!F20)))),OFFSET('Hygiene Data'!$F$6,0,10*ROW('Hygiene Data'!F20)),NA())))</f>
        <v>#N/A</v>
      </c>
      <c r="BJ26" s="135" t="e">
        <f ca="1">+IF(AND(ISNUMBER(OFFSET('Hygiene Data'!$F$8,0,10*ROW('Hygiene Data'!F20))),DY26="Yes"),OFFSET('Hygiene Data'!$F$8,0,10*ROW('Hygiene Data'!F20)),IF(AND(ISNUMBER(OFFSET('Hygiene Data'!$F$8,0,10*ROW('Hygiene Data'!F20))),DY26="No",ISNUMBER(OFFSET('Hygiene Data'!$F$8,0,10*ROW('Hygiene Data'!F20)))),CONCATENATE("[",ROUND(OFFSET('Hygiene Data'!$F$8,0,10*ROW('Hygiene Data'!F20)),0),"]"),IF(AND(ISNUMBER(OFFSET('Hygiene Data'!$F$8,0,10*ROW('Hygiene Data'!F20))),DY26="",ISNUMBER(OFFSET('Hygiene Data'!$F$8,0,10*ROW('Hygiene Data'!F20)))),OFFSET('Hygiene Data'!$F$8,0,10*ROW('Hygiene Data'!F20)),NA())))</f>
        <v>#N/A</v>
      </c>
      <c r="BK26" s="135" t="e">
        <f ca="1">+IF(AND(ISNUMBER(OFFSET('Hygiene Data'!$F$10,0,10*ROW('Hygiene Data'!F20))),DZ26="Yes"),OFFSET('Hygiene Data'!$F$10,0,10*ROW('Hygiene Data'!F20)),IF(AND(ISNUMBER(OFFSET('Hygiene Data'!$F$10,0,10*ROW('Hygiene Data'!F20))),DZ26="No",ISNUMBER(OFFSET('Hygiene Data'!$F$10,0,10*ROW('Hygiene Data'!F20)))),CONCATENATE("[",ROUND(OFFSET('Hygiene Data'!$F$10,0,10*ROW('Hygiene Data'!F20)),0),"]"),IF(AND(ISNUMBER(OFFSET('Hygiene Data'!$F$10,0,10*ROW('Hygiene Data'!F20))),DZ26="",ISNUMBER(OFFSET('Hygiene Data'!$F$10,0,10*ROW('Hygiene Data'!F20)))),OFFSET('Hygiene Data'!$F$10,0,10*ROW('Hygiene Data'!F20)),NA())))</f>
        <v>#N/A</v>
      </c>
      <c r="BL26" s="135" t="e">
        <f ca="1">+IF(AND(ISNUMBER(OFFSET('Hygiene Data'!$G$6,0,10*ROW('Hygiene Data'!G20))),EA26="Yes"),OFFSET('Hygiene Data'!$G$6,0,10*ROW('Hygiene Data'!G20)),IF(AND(ISNUMBER(OFFSET('Hygiene Data'!$G$6,0,10*ROW('Hygiene Data'!G20))),EA26="No",ISNUMBER(OFFSET('Hygiene Data'!$G$6,0,10*ROW('Hygiene Data'!G20)))),CONCATENATE("[",ROUND(OFFSET('Hygiene Data'!$G$6,0,10*ROW('Hygiene Data'!G20)),0),"]"),IF(AND(ISNUMBER(OFFSET('Hygiene Data'!$G$6,0,10*ROW('Hygiene Data'!G20))),EA26="",ISNUMBER(OFFSET('Hygiene Data'!$G$6,0,10*ROW('Hygiene Data'!G20)))),OFFSET('Hygiene Data'!$G$6,0,10*ROW('Hygiene Data'!G20)),NA())))</f>
        <v>#N/A</v>
      </c>
      <c r="BM26" s="135" t="e">
        <f ca="1">+IF(AND(ISNUMBER(OFFSET('Hygiene Data'!$G$8,0,10*ROW('Hygiene Data'!G20))),EB26="Yes"),OFFSET('Hygiene Data'!$G$8,0,10*ROW('Hygiene Data'!G20)),IF(AND(ISNUMBER(OFFSET('Hygiene Data'!$G$8,0,10*ROW('Hygiene Data'!G20))),EB26="No",ISNUMBER(OFFSET('Hygiene Data'!$G$8,0,10*ROW('Hygiene Data'!G20)))),CONCATENATE("[",ROUND(OFFSET('Hygiene Data'!$G$8,0,10*ROW('Hygiene Data'!G20)),0),"]"),IF(AND(ISNUMBER(OFFSET('Hygiene Data'!$G$8,0,10*ROW('Hygiene Data'!G20))),EB26="",ISNUMBER(OFFSET('Hygiene Data'!$G$8,0,10*ROW('Hygiene Data'!G20)))),OFFSET('Hygiene Data'!$G$8,0,10*ROW('Hygiene Data'!G20)),NA())))</f>
        <v>#N/A</v>
      </c>
      <c r="BN26" s="135" t="e">
        <f ca="1">+IF(AND(ISNUMBER(OFFSET('Hygiene Data'!$G$10,0,10*ROW('Hygiene Data'!G20))),EC26="Yes"),OFFSET('Hygiene Data'!$G$10,0,10*ROW('Hygiene Data'!G20)),IF(AND(ISNUMBER(OFFSET('Hygiene Data'!$G$10,0,10*ROW('Hygiene Data'!G20))),EC26="No",ISNUMBER(OFFSET('Hygiene Data'!$G$10,0,10*ROW('Hygiene Data'!G20)))),CONCATENATE("[",ROUND(OFFSET('Hygiene Data'!$G$10,0,10*ROW('Hygiene Data'!G20)),0),"]"),IF(AND(ISNUMBER(OFFSET('Hygiene Data'!$G$10,0,10*ROW('Hygiene Data'!G20))),EC26="",ISNUMBER(OFFSET('Hygiene Data'!$G$10,0,10*ROW('Hygiene Data'!G20)))),OFFSET('Hygiene Data'!$G$10,0,10*ROW('Hygiene Data'!G20)),NA())))</f>
        <v>#N/A</v>
      </c>
      <c r="BO26" s="135" t="e">
        <f ca="1">+IF(AND(ISNUMBER(OFFSET('Hygiene Data'!$H$6,0,10*ROW('Hygiene Data'!H20))),ED26="Yes"),OFFSET('Hygiene Data'!$H$6,0,10*ROW('Hygiene Data'!H20)),IF(AND(ISNUMBER(OFFSET('Hygiene Data'!$H$6,0,10*ROW('Hygiene Data'!H20))),ED26="No",ISNUMBER(OFFSET('Hygiene Data'!$H$6,0,10*ROW('Hygiene Data'!H20)))),CONCATENATE("[",ROUND(OFFSET('Hygiene Data'!$H$6,0,10*ROW('Hygiene Data'!H20)),0),"]"),IF(AND(ISNUMBER(OFFSET('Hygiene Data'!$H$6,0,10*ROW('Hygiene Data'!H20))),ED26="",ISNUMBER(OFFSET('Hygiene Data'!$H$6,0,10*ROW('Hygiene Data'!H20)))),OFFSET('Hygiene Data'!$H$6,0,10*ROW('Hygiene Data'!H20)),NA())))</f>
        <v>#N/A</v>
      </c>
      <c r="BP26" s="135" t="e">
        <f ca="1">+IF(AND(ISNUMBER(OFFSET('Hygiene Data'!$H$8,0,10*ROW('Hygiene Data'!H20))),EE26="Yes"),OFFSET('Hygiene Data'!$H$8,0,10*ROW('Hygiene Data'!H20)),IF(AND(ISNUMBER(OFFSET('Hygiene Data'!$H$8,0,10*ROW('Hygiene Data'!H20))),EE26="No",ISNUMBER(OFFSET('Hygiene Data'!$H$8,0,10*ROW('Hygiene Data'!H20)))),CONCATENATE("[",ROUND(OFFSET('Hygiene Data'!$H$8,0,10*ROW('Hygiene Data'!H20)),0),"]"),IF(AND(ISNUMBER(OFFSET('Hygiene Data'!$H$8,0,10*ROW('Hygiene Data'!H20))),EE26="",ISNUMBER(OFFSET('Hygiene Data'!$H$8,0,10*ROW('Hygiene Data'!H20)))),OFFSET('Hygiene Data'!$H$8,0,10*ROW('Hygiene Data'!H20)),NA())))</f>
        <v>#N/A</v>
      </c>
      <c r="BQ26" s="135" t="e">
        <f ca="1">+IF(AND(ISNUMBER(OFFSET('Hygiene Data'!$H$10,0,10*ROW('Hygiene Data'!H20))),EF26="Yes"),OFFSET('Hygiene Data'!$H$10,0,10*ROW('Hygiene Data'!H20)),IF(AND(ISNUMBER(OFFSET('Hygiene Data'!$H$10,0,10*ROW('Hygiene Data'!H20))),EF26="No",ISNUMBER(OFFSET('Hygiene Data'!$H$10,0,10*ROW('Hygiene Data'!H20)))),CONCATENATE("[",ROUND(OFFSET('Hygiene Data'!$H$10,0,10*ROW('Hygiene Data'!H20)),0),"]"),IF(AND(ISNUMBER(OFFSET('Hygiene Data'!$H$10,0,10*ROW('Hygiene Data'!H20))),EF26="",ISNUMBER(OFFSET('Hygiene Data'!$H$10,0,10*ROW('Hygiene Data'!H20)))),OFFSET('Hygiene Data'!$H$10,0,10*ROW('Hygiene Data'!H20)),NA())))</f>
        <v>#N/A</v>
      </c>
      <c r="BS26" s="34" t="str">
        <f ca="1">+IF(OFFSET('Water Data'!$C$28,0,10*ROW('Water Data'!C20))="","",OFFSET('Water Data'!$C$28,0,10*ROW('Water Data'!C20)))</f>
        <v/>
      </c>
      <c r="BT26" s="34" t="str">
        <f ca="1">+IF(OFFSET('Water Data'!$C$29,0,10*ROW('Water Data'!C20))="","",OFFSET('Water Data'!$C$29,0,10*ROW('Water Data'!C20)))</f>
        <v/>
      </c>
      <c r="BU26" s="34" t="str">
        <f ca="1">+IF(OFFSET('Water Data'!$C$30,0,10*ROW('Water Data'!C20))="","",OFFSET('Water Data'!$C$30,0,10*ROW('Water Data'!C20)))</f>
        <v/>
      </c>
      <c r="BV26" s="34" t="str">
        <f ca="1">+IF(OFFSET('Water Data'!$D$28,0,10*ROW('Water Data'!D20))="","",OFFSET('Water Data'!$D$28,0,10*ROW('Water Data'!D20)))</f>
        <v/>
      </c>
      <c r="BW26" s="34" t="str">
        <f ca="1">+IF(OFFSET('Water Data'!$D$29,0,10*ROW('Water Data'!D20))="","",OFFSET('Water Data'!$D$29,0,10*ROW('Water Data'!D20)))</f>
        <v/>
      </c>
      <c r="BX26" s="34" t="str">
        <f ca="1">+IF(OFFSET('Water Data'!$D$30,0,10*ROW('Water Data'!D20))="","",OFFSET('Water Data'!$D$30,0,10*ROW('Water Data'!D20)))</f>
        <v/>
      </c>
      <c r="BY26" s="34" t="str">
        <f ca="1">+IF(OFFSET('Water Data'!$E$28,0,10*ROW('Water Data'!E20))="","",OFFSET('Water Data'!$E$28,0,10*ROW('Water Data'!E20)))</f>
        <v/>
      </c>
      <c r="BZ26" s="34" t="str">
        <f ca="1">+IF(OFFSET('Water Data'!$E$29,0,10*ROW('Water Data'!E20))="","",OFFSET('Water Data'!$E$29,0,10*ROW('Water Data'!E20)))</f>
        <v/>
      </c>
      <c r="CA26" s="34" t="str">
        <f ca="1">+IF(OFFSET('Water Data'!$E$30,0,10*ROW('Water Data'!E20))="","",OFFSET('Water Data'!$E$30,0,10*ROW('Water Data'!E20)))</f>
        <v/>
      </c>
      <c r="CB26" s="34" t="str">
        <f ca="1">+IF(OFFSET('Water Data'!$F$28,0,10*ROW('Water Data'!F20))="","",OFFSET('Water Data'!$F$28,0,10*ROW('Water Data'!F20)))</f>
        <v/>
      </c>
      <c r="CC26" s="34" t="str">
        <f ca="1">+IF(OFFSET('Water Data'!$F$29,0,10*ROW('Water Data'!F20))="","",OFFSET('Water Data'!$F$29,0,10*ROW('Water Data'!F20)))</f>
        <v/>
      </c>
      <c r="CD26" s="34" t="str">
        <f ca="1">+IF(OFFSET('Water Data'!$F$30,0,10*ROW('Water Data'!F20))="","",OFFSET('Water Data'!$F$30,0,10*ROW('Water Data'!F20)))</f>
        <v/>
      </c>
      <c r="CE26" s="34" t="str">
        <f ca="1">+IF(OFFSET('Water Data'!$G$28,0,10*ROW('Water Data'!G20))="","",OFFSET('Water Data'!$G$28,0,10*ROW('Water Data'!G20)))</f>
        <v/>
      </c>
      <c r="CF26" s="34" t="str">
        <f ca="1">+IF(OFFSET('Water Data'!$G$29,0,10*ROW('Water Data'!G20))="","",OFFSET('Water Data'!$G$29,0,10*ROW('Water Data'!G20)))</f>
        <v/>
      </c>
      <c r="CG26" s="34" t="str">
        <f ca="1">+IF(OFFSET('Water Data'!$G$30,0,10*ROW('Water Data'!G20))="","",OFFSET('Water Data'!$G$30,0,10*ROW('Water Data'!G20)))</f>
        <v/>
      </c>
      <c r="CH26" s="34" t="str">
        <f ca="1">+IF(OFFSET('Water Data'!$H$28,0,10*ROW('Water Data'!H20))="","",OFFSET('Water Data'!$H$28,0,10*ROW('Water Data'!H20)))</f>
        <v/>
      </c>
      <c r="CI26" s="34" t="str">
        <f ca="1">+IF(OFFSET('Water Data'!$H$29,0,10*ROW('Water Data'!H20))="","",OFFSET('Water Data'!$H$29,0,10*ROW('Water Data'!H20)))</f>
        <v/>
      </c>
      <c r="CJ26" s="34" t="str">
        <f ca="1">+IF(OFFSET('Water Data'!$H$30,0,10*ROW('Water Data'!H20))="","",OFFSET('Water Data'!$H$30,0,10*ROW('Water Data'!H20)))</f>
        <v/>
      </c>
      <c r="CK26" s="34" t="str">
        <f ca="1">+IF(OFFSET('Sanitation Data'!$C$29,0,10*ROW('Sanitation Data'!C20))="","",OFFSET('Sanitation Data'!$C$29,0,10*ROW('Sanitation Data'!C20)))</f>
        <v>Yes</v>
      </c>
      <c r="CL26" s="34" t="str">
        <f ca="1">+IF(OFFSET('Sanitation Data'!$C$30,0,10*ROW('Sanitation Data'!C20))="","",OFFSET('Sanitation Data'!$C$30,0,10*ROW('Sanitation Data'!C20)))</f>
        <v/>
      </c>
      <c r="CM26" s="34" t="str">
        <f ca="1">+IF(OFFSET('Sanitation Data'!$C$31,0,10*ROW('Sanitation Data'!C20))="","",OFFSET('Sanitation Data'!$C$31,0,10*ROW('Sanitation Data'!C20)))</f>
        <v/>
      </c>
      <c r="CN26" s="34" t="str">
        <f ca="1">+IF(OFFSET('Sanitation Data'!$C$32,0,10*ROW('Sanitation Data'!C20))="","",OFFSET('Sanitation Data'!$C$32,0,10*ROW('Sanitation Data'!C20)))</f>
        <v/>
      </c>
      <c r="CO26" s="34" t="str">
        <f ca="1">+IF(OFFSET('Sanitation Data'!$C$33,0,10*ROW('Sanitation Data'!C20))="","",OFFSET('Sanitation Data'!$C$33,0,10*ROW('Sanitation Data'!C20)))</f>
        <v/>
      </c>
      <c r="CP26" s="34" t="str">
        <f ca="1">+IF(OFFSET('Sanitation Data'!$D$29,0,10*ROW('Sanitation Data'!D20))="","",OFFSET('Sanitation Data'!$D$29,0,10*ROW('Sanitation Data'!D20)))</f>
        <v/>
      </c>
      <c r="CQ26" s="34" t="str">
        <f ca="1">+IF(OFFSET('Sanitation Data'!$D$30,0,10*ROW('Sanitation Data'!D20))="","",OFFSET('Sanitation Data'!$D$30,0,10*ROW('Sanitation Data'!D20)))</f>
        <v/>
      </c>
      <c r="CR26" s="34" t="str">
        <f ca="1">+IF(OFFSET('Sanitation Data'!$D$31,0,10*ROW('Sanitation Data'!D20))="","",OFFSET('Sanitation Data'!$D$31,0,10*ROW('Sanitation Data'!D20)))</f>
        <v/>
      </c>
      <c r="CS26" s="34" t="str">
        <f ca="1">+IF(OFFSET('Sanitation Data'!$D$32,0,10*ROW('Sanitation Data'!D20))="","",OFFSET('Sanitation Data'!$D$32,0,10*ROW('Sanitation Data'!D20)))</f>
        <v/>
      </c>
      <c r="CT26" s="34" t="str">
        <f ca="1">+IF(OFFSET('Sanitation Data'!$D$33,0,10*ROW('Sanitation Data'!D20))="","",OFFSET('Sanitation Data'!$D$33,0,10*ROW('Sanitation Data'!D20)))</f>
        <v/>
      </c>
      <c r="CU26" s="34" t="str">
        <f ca="1">+IF(OFFSET('Sanitation Data'!$E$29,0,10*ROW('Sanitation Data'!E20))="","",OFFSET('Sanitation Data'!$E$29,0,10*ROW('Sanitation Data'!E20)))</f>
        <v/>
      </c>
      <c r="CV26" s="34" t="str">
        <f ca="1">+IF(OFFSET('Sanitation Data'!$E$30,0,10*ROW('Sanitation Data'!E20))="","",OFFSET('Sanitation Data'!$E$30,0,10*ROW('Sanitation Data'!E20)))</f>
        <v/>
      </c>
      <c r="CW26" s="34" t="str">
        <f ca="1">+IF(OFFSET('Sanitation Data'!$E$31,0,10*ROW('Sanitation Data'!E20))="","",OFFSET('Sanitation Data'!$E$31,0,10*ROW('Sanitation Data'!E20)))</f>
        <v/>
      </c>
      <c r="CX26" s="34" t="str">
        <f ca="1">+IF(OFFSET('Sanitation Data'!$E$32,0,10*ROW('Sanitation Data'!E20))="","",OFFSET('Sanitation Data'!$E$32,0,10*ROW('Sanitation Data'!E20)))</f>
        <v/>
      </c>
      <c r="CY26" s="34" t="str">
        <f ca="1">+IF(OFFSET('Sanitation Data'!$E$33,0,10*ROW('Sanitation Data'!E20))="","",OFFSET('Sanitation Data'!$E$33,0,10*ROW('Sanitation Data'!E20)))</f>
        <v/>
      </c>
      <c r="CZ26" s="34" t="str">
        <f ca="1">+IF(OFFSET('Sanitation Data'!$F$29,0,10*ROW('Sanitation Data'!F20))="","",OFFSET('Sanitation Data'!$F$29,0,10*ROW('Sanitation Data'!F20)))</f>
        <v/>
      </c>
      <c r="DA26" s="34" t="str">
        <f ca="1">+IF(OFFSET('Sanitation Data'!$F$30,0,10*ROW('Sanitation Data'!F20))="","",OFFSET('Sanitation Data'!$F$30,0,10*ROW('Sanitation Data'!F20)))</f>
        <v/>
      </c>
      <c r="DB26" s="34" t="str">
        <f ca="1">+IF(OFFSET('Sanitation Data'!$F$31,0,10*ROW('Sanitation Data'!F20))="","",OFFSET('Sanitation Data'!$F$31,0,10*ROW('Sanitation Data'!F20)))</f>
        <v/>
      </c>
      <c r="DC26" s="34" t="str">
        <f ca="1">+IF(OFFSET('Sanitation Data'!$F$32,0,10*ROW('Sanitation Data'!F20))="","",OFFSET('Sanitation Data'!$F$32,0,10*ROW('Sanitation Data'!F20)))</f>
        <v/>
      </c>
      <c r="DD26" s="34" t="str">
        <f ca="1">+IF(OFFSET('Sanitation Data'!$F$33,0,10*ROW('Sanitation Data'!F20))="","",OFFSET('Sanitation Data'!$F$33,0,10*ROW('Sanitation Data'!F20)))</f>
        <v/>
      </c>
      <c r="DE26" s="34" t="str">
        <f ca="1">+IF(OFFSET('Sanitation Data'!$G$29,0,10*ROW('Sanitation Data'!G20))="","",OFFSET('Sanitation Data'!$G$29,0,10*ROW('Sanitation Data'!G20)))</f>
        <v>Yes</v>
      </c>
      <c r="DF26" s="34" t="str">
        <f ca="1">+IF(OFFSET('Sanitation Data'!$G$30,0,10*ROW('Sanitation Data'!G20))="","",OFFSET('Sanitation Data'!$G$30,0,10*ROW('Sanitation Data'!G20)))</f>
        <v/>
      </c>
      <c r="DG26" s="34" t="str">
        <f ca="1">+IF(OFFSET('Sanitation Data'!$G$31,0,10*ROW('Sanitation Data'!G20))="","",OFFSET('Sanitation Data'!$G$31,0,10*ROW('Sanitation Data'!G20)))</f>
        <v/>
      </c>
      <c r="DH26" s="34" t="str">
        <f ca="1">+IF(OFFSET('Sanitation Data'!$G$32,0,10*ROW('Sanitation Data'!G20))="","",OFFSET('Sanitation Data'!$G$32,0,10*ROW('Sanitation Data'!G20)))</f>
        <v/>
      </c>
      <c r="DI26" s="34" t="str">
        <f ca="1">+IF(OFFSET('Sanitation Data'!$G$33,0,10*ROW('Sanitation Data'!G20))="","",OFFSET('Sanitation Data'!$G$33,0,10*ROW('Sanitation Data'!G20)))</f>
        <v/>
      </c>
      <c r="DJ26" s="34" t="str">
        <f ca="1">+IF(OFFSET('Sanitation Data'!$H$29,0,10*ROW('Sanitation Data'!H20))="","",OFFSET('Sanitation Data'!$H$29,0,10*ROW('Sanitation Data'!H20)))</f>
        <v>Yes</v>
      </c>
      <c r="DK26" s="34" t="str">
        <f ca="1">+IF(OFFSET('Sanitation Data'!$H$30,0,10*ROW('Sanitation Data'!H20))="","",OFFSET('Sanitation Data'!$H$30,0,10*ROW('Sanitation Data'!H20)))</f>
        <v/>
      </c>
      <c r="DL26" s="34" t="str">
        <f ca="1">+IF(OFFSET('Sanitation Data'!$H$31,0,10*ROW('Sanitation Data'!H20))="","",OFFSET('Sanitation Data'!$H$31,0,10*ROW('Sanitation Data'!H20)))</f>
        <v/>
      </c>
      <c r="DM26" s="34" t="str">
        <f ca="1">+IF(OFFSET('Sanitation Data'!$H$32,0,10*ROW('Sanitation Data'!H20))="","",OFFSET('Sanitation Data'!$H$32,0,10*ROW('Sanitation Data'!H20)))</f>
        <v/>
      </c>
      <c r="DN26" s="34" t="str">
        <f ca="1">+IF(OFFSET('Sanitation Data'!$H$33,0,10*ROW('Sanitation Data'!H20))="","",OFFSET('Sanitation Data'!$H$33,0,10*ROW('Sanitation Data'!H20)))</f>
        <v/>
      </c>
      <c r="DO26" s="34" t="str">
        <f ca="1">+IF(OFFSET('Hygiene Data'!$C$12,0,10*ROW('Hygiene Data'!C20))="","",OFFSET('Hygiene Data'!$C$12,0,10*ROW('Hygiene Data'!C20)))</f>
        <v/>
      </c>
      <c r="DP26" s="34" t="str">
        <f ca="1">+IF(OFFSET('Hygiene Data'!$C$13,0,10*ROW('Hygiene Data'!C20))="","",OFFSET('Hygiene Data'!$C$13,0,10*ROW('Hygiene Data'!C20)))</f>
        <v/>
      </c>
      <c r="DQ26" s="34" t="str">
        <f ca="1">+IF(OFFSET('Hygiene Data'!$C$14,0,10*ROW('Hygiene Data'!C20))="","",OFFSET('Hygiene Data'!$C$14,0,10*ROW('Hygiene Data'!C20)))</f>
        <v/>
      </c>
      <c r="DR26" s="34" t="str">
        <f ca="1">+IF(OFFSET('Hygiene Data'!$D$12,0,10*ROW('Hygiene Data'!D20))="","",OFFSET('Hygiene Data'!$D$12,0,10*ROW('Hygiene Data'!D20)))</f>
        <v/>
      </c>
      <c r="DS26" s="34" t="str">
        <f ca="1">+IF(OFFSET('Hygiene Data'!$D$13,0,10*ROW('Hygiene Data'!D20))="","",OFFSET('Hygiene Data'!$D$13,0,10*ROW('Hygiene Data'!D20)))</f>
        <v/>
      </c>
      <c r="DT26" s="34" t="str">
        <f ca="1">+IF(OFFSET('Hygiene Data'!$D$14,0,10*ROW('Hygiene Data'!D20))="","",OFFSET('Hygiene Data'!$D$14,0,10*ROW('Hygiene Data'!D20)))</f>
        <v/>
      </c>
      <c r="DU26" s="34" t="str">
        <f ca="1">+IF(OFFSET('Hygiene Data'!$E$12,0,10*ROW('Hygiene Data'!E20))="","",OFFSET('Hygiene Data'!$E$12,0,10*ROW('Hygiene Data'!E20)))</f>
        <v/>
      </c>
      <c r="DV26" s="34" t="str">
        <f ca="1">+IF(OFFSET('Hygiene Data'!$E$13,0,10*ROW('Hygiene Data'!E20))="","",OFFSET('Hygiene Data'!$E$13,0,10*ROW('Hygiene Data'!E20)))</f>
        <v/>
      </c>
      <c r="DW26" s="34" t="str">
        <f ca="1">+IF(OFFSET('Hygiene Data'!$E$14,0,10*ROW('Hygiene Data'!E20))="","",OFFSET('Hygiene Data'!$E$14,0,10*ROW('Hygiene Data'!E20)))</f>
        <v/>
      </c>
      <c r="DX26" s="34" t="str">
        <f ca="1">+IF(OFFSET('Hygiene Data'!$F$12,0,10*ROW('Hygiene Data'!F20))="","",OFFSET('Hygiene Data'!$F$12,0,10*ROW('Hygiene Data'!F20)))</f>
        <v/>
      </c>
      <c r="DY26" s="34" t="str">
        <f ca="1">+IF(OFFSET('Hygiene Data'!$F$13,0,10*ROW('Hygiene Data'!F20))="","",OFFSET('Hygiene Data'!$F$13,0,10*ROW('Hygiene Data'!F20)))</f>
        <v/>
      </c>
      <c r="DZ26" s="34" t="str">
        <f ca="1">+IF(OFFSET('Hygiene Data'!$F$14,0,10*ROW('Hygiene Data'!F20))="","",OFFSET('Hygiene Data'!$F$14,0,10*ROW('Hygiene Data'!F20)))</f>
        <v/>
      </c>
      <c r="EA26" s="34" t="str">
        <f ca="1">+IF(OFFSET('Hygiene Data'!$G$12,0,10*ROW('Hygiene Data'!G20))="","",OFFSET('Hygiene Data'!$G$12,0,10*ROW('Hygiene Data'!G20)))</f>
        <v/>
      </c>
      <c r="EB26" s="34" t="str">
        <f ca="1">+IF(OFFSET('Hygiene Data'!$G$13,0,10*ROW('Hygiene Data'!G20))="","",OFFSET('Hygiene Data'!$G$13,0,10*ROW('Hygiene Data'!G20)))</f>
        <v/>
      </c>
      <c r="EC26" s="34" t="str">
        <f ca="1">+IF(OFFSET('Hygiene Data'!$G$14,0,10*ROW('Hygiene Data'!G20))="","",OFFSET('Hygiene Data'!$G$14,0,10*ROW('Hygiene Data'!G20)))</f>
        <v/>
      </c>
      <c r="ED26" s="34" t="str">
        <f ca="1">+IF(OFFSET('Hygiene Data'!$H$12,0,10*ROW('Hygiene Data'!H20))="","",OFFSET('Hygiene Data'!$H$12,0,10*ROW('Hygiene Data'!H20)))</f>
        <v/>
      </c>
      <c r="EE26" s="34" t="str">
        <f ca="1">+IF(OFFSET('Hygiene Data'!$H$13,0,10*ROW('Hygiene Data'!H20))="","",OFFSET('Hygiene Data'!$H$13,0,10*ROW('Hygiene Data'!H20)))</f>
        <v/>
      </c>
      <c r="EF26" s="34" t="str">
        <f ca="1">+IF(OFFSET('Hygiene Data'!$H$14,0,10*ROW('Hygiene Data'!H20))="","",OFFSET('Hygiene Data'!$H$14,0,10*ROW('Hygiene Data'!H20)))</f>
        <v/>
      </c>
    </row>
    <row r="27" spans="1:136" x14ac:dyDescent="0.2">
      <c r="A27" s="50" t="str">
        <f ca="1">+IF(OFFSET('Water Data'!$B$1,0,10*ROW('Water Data'!B21))="","",OFFSET('Water Data'!$B$1,0,10*ROW('Water Data'!B21)))</f>
        <v>EMIS16</v>
      </c>
      <c r="B27" s="50" t="str">
        <f ca="1">+IF(OFFSET('Water Data'!$A$3,0,10*ROW('Water Data'!A21))="","",OFFSET('Water Data'!$A$3,0,10*ROW('Water Data'!A21)))</f>
        <v>EMIS</v>
      </c>
      <c r="C27" s="50">
        <f ca="1">+IF(OFFSET('Water Data'!$C$3,0,10*ROW('Water Data'!C21))="","",OFFSET('Water Data'!$C$3,0,10*ROW('Water Data'!C21)))</f>
        <v>2016</v>
      </c>
      <c r="D27" s="133">
        <f ca="1">+IF(AND(ISNUMBER(OFFSET('Water Data'!$C$5,0,10*ROW('Water Data'!C21))),BS27="Yes"),100-OFFSET('Water Data'!$C$5,0,10*ROW('Water Data'!C21)),IF(AND(ISNUMBER(OFFSET('Water Data'!$C$5,0,10*ROW('Water Data'!C21))),BS27="No",ISNUMBER(OFFSET('Water Data'!$C$5,0,10*ROW('Water Data'!C21)))),CONCATENATE("[",ROUND(100-OFFSET('Water Data'!$C$5,0,10*ROW('Water Data'!C21)),0),"]"),IF(AND(ISNUMBER(OFFSET('Water Data'!$C$5,0,10*ROW('Water Data'!C21))),BS27="",ISNUMBER(OFFSET('Water Data'!$C$5,0,10*ROW('Water Data'!C21)))),100-OFFSET('Water Data'!$C$5,0,10*ROW('Water Data'!C21)),NA())))</f>
        <v>33.531175867238247</v>
      </c>
      <c r="E27" s="133">
        <f ca="1">+IF(AND(ISNUMBER(OFFSET('Water Data'!$C$7,0,10*ROW('Water Data'!D21))),BT27="Yes"),OFFSET('Water Data'!$C$7,0,10*ROW('Water Data'!C21)),IF(AND(ISNUMBER(OFFSET('Water Data'!$C$7,0,10*ROW('Water Data'!C21))),BT27="No",ISNUMBER(OFFSET('Water Data'!$C$7,0,10*ROW('Water Data'!C21)))),CONCATENATE("[",ROUND(OFFSET('Water Data'!$C$7,0,10*ROW('Water Data'!C21)),0),"]"),IF(AND(ISNUMBER(OFFSET('Water Data'!$C$7,0,10*ROW('Water Data'!C21))),BT27="",ISNUMBER(OFFSET('Water Data'!$C$7,0,10*ROW('Water Data'!C21)))),OFFSET('Water Data'!$C$7,0,10*ROW('Water Data'!C21)),NA())))</f>
        <v>19.701906740656973</v>
      </c>
      <c r="F27" s="133" t="e">
        <f ca="1">+IF(AND(ISNUMBER(OFFSET('Water Data'!$C$10,0,10*ROW('Water Data'!C21))),BU27="Yes"),OFFSET('Water Data'!$C$10,0,10*ROW('Water Data'!C21)),IF(AND(ISNUMBER(OFFSET('Water Data'!$C$10,0,10*ROW('Water Data'!C21))),BU27="No",ISNUMBER(OFFSET('Water Data'!$C$10,0,10*ROW('Water Data'!C21)))),CONCATENATE("[",ROUND(OFFSET('Water Data'!$C$10,0,10*ROW('Water Data'!C21)),0),"]"),IF(AND(ISNUMBER(OFFSET('Water Data'!$C$10,0,10*ROW('Water Data'!C21))),BU27="",ISNUMBER(OFFSET('Water Data'!$C$10,0,10*ROW('Water Data'!C21)))),OFFSET('Water Data'!$C$10,0,10*ROW('Water Data'!C21)),NA())))</f>
        <v>#N/A</v>
      </c>
      <c r="G27" s="133" t="e">
        <f ca="1">+IF(AND(ISNUMBER(OFFSET('Water Data'!$D$5,0,10*ROW('Water Data'!D21))),BV27="Yes"),100-OFFSET('Water Data'!$D$5,0,10*ROW('Water Data'!D21)),IF(AND(ISNUMBER(OFFSET('Water Data'!$D$5,0,10*ROW('Water Data'!D21))),BV27="No",ISNUMBER(OFFSET('Water Data'!$D$5,0,10*ROW('Water Data'!D21)))),CONCATENATE("[",ROUND(100-OFFSET('Water Data'!$D$5,0,10*ROW('Water Data'!D21)),0),"]"),IF(AND(ISNUMBER(OFFSET('Water Data'!$D$5,0,10*ROW('Water Data'!D21))),BV27="",ISNUMBER(OFFSET('Water Data'!$D$5,0,10*ROW('Water Data'!D21)))),100-OFFSET('Water Data'!$D$5,0,10*ROW('Water Data'!D21)),NA())))</f>
        <v>#N/A</v>
      </c>
      <c r="H27" s="133" t="e">
        <f ca="1">+IF(AND(ISNUMBER(OFFSET('Water Data'!$D$7,0,10*ROW('Water Data'!D21))),BW27="Yes"),OFFSET('Water Data'!$D$7,0,10*ROW('Water Data'!D21)),IF(AND(ISNUMBER(OFFSET('Water Data'!$D$7,0,10*ROW('Water Data'!D21))),BW27="No",ISNUMBER(OFFSET('Water Data'!$D$7,0,10*ROW('Water Data'!D21)))),CONCATENATE("[",ROUND(OFFSET('Water Data'!$C$7,0,10*ROW('Water Data'!D21)),0),"]"),IF(AND(ISNUMBER(OFFSET('Water Data'!$D$7,0,10*ROW('Water Data'!D21))),BW27="",ISNUMBER(OFFSET('Water Data'!$D$7,0,10*ROW('Water Data'!D21)))),OFFSET('Water Data'!$D$7,0,10*ROW('Water Data'!D21)),NA())))</f>
        <v>#N/A</v>
      </c>
      <c r="I27" s="133" t="e">
        <f ca="1">+IF(AND(ISNUMBER(OFFSET('Water Data'!$D$10,0,10*ROW('Water Data'!D21))),BX27="Yes"),OFFSET('Water Data'!$D$10,0,10*ROW('Water Data'!D21)),IF(AND(ISNUMBER(OFFSET('Water Data'!$D$10,0,10*ROW('Water Data'!D21))),BX27="No",ISNUMBER(OFFSET('Water Data'!$D$10,0,10*ROW('Water Data'!D21)))),CONCATENATE("[",ROUND(OFFSET('Water Data'!$D$10,0,10*ROW('Water Data'!D21)),0),"]"),IF(AND(ISNUMBER(OFFSET('Water Data'!$D$10,0,10*ROW('Water Data'!D21))),BX27="",ISNUMBER(OFFSET('Water Data'!$D$10,0,10*ROW('Water Data'!D21)))),OFFSET('Water Data'!$D$10,0,10*ROW('Water Data'!D21)),NA())))</f>
        <v>#N/A</v>
      </c>
      <c r="J27" s="133" t="e">
        <f ca="1">+IF(AND(ISNUMBER(OFFSET('Water Data'!$E$5,0,10*ROW('Water Data'!E21))),BY27="Yes"),100-OFFSET('Water Data'!$E$5,0,10*ROW('Water Data'!E21)),IF(AND(ISNUMBER(OFFSET('Water Data'!$E$5,0,10*ROW('Water Data'!E21))),BY27="No",ISNUMBER(OFFSET('Water Data'!$E$5,0,10*ROW('Water Data'!E21)))),CONCATENATE("[",ROUND(100-OFFSET('Water Data'!$E$5,0,10*ROW('Water Data'!E21)),0),"]"),IF(AND(ISNUMBER(OFFSET('Water Data'!$E$5,0,10*ROW('Water Data'!E21))),BY27="",ISNUMBER(OFFSET('Water Data'!$E$5,0,10*ROW('Water Data'!E21)))),100-OFFSET('Water Data'!$E$5,0,10*ROW('Water Data'!E21)),NA())))</f>
        <v>#N/A</v>
      </c>
      <c r="K27" s="133" t="e">
        <f ca="1">+IF(AND(ISNUMBER(OFFSET('Water Data'!$E$7,0,10*ROW('Water Data'!E21))),BZ27="Yes"),OFFSET('Water Data'!$E$7,0,10*ROW('Water Data'!E21)),IF(AND(ISNUMBER(OFFSET('Water Data'!$E$7,0,10*ROW('Water Data'!E21))),BZ27="No",ISNUMBER(OFFSET('Water Data'!$E$7,0,10*ROW('Water Data'!E21)))),CONCATENATE("[",ROUND(OFFSET('Water Data'!$E$7,0,10*ROW('Water Data'!E21)),0),"]"),IF(AND(ISNUMBER(OFFSET('Water Data'!$E$7,0,10*ROW('Water Data'!E21))),BZ27="",ISNUMBER(OFFSET('Water Data'!$E$7,0,10*ROW('Water Data'!E21)))),OFFSET('Water Data'!$E$7,0,10*ROW('Water Data'!E21)),NA())))</f>
        <v>#N/A</v>
      </c>
      <c r="L27" s="133" t="e">
        <f ca="1">+IF(AND(ISNUMBER(OFFSET('Water Data'!$E$10,0,10*ROW('Water Data'!E21))),CA27="Yes"),OFFSET('Water Data'!$E$10,0,10*ROW('Water Data'!E21)),IF(AND(ISNUMBER(OFFSET('Water Data'!$E$10,0,10*ROW('Water Data'!E21))),CA27="No",ISNUMBER(OFFSET('Water Data'!$E$10,0,10*ROW('Water Data'!E21)))),CONCATENATE("[",ROUND(OFFSET('Water Data'!$E$10,0,10*ROW('Water Data'!E21)),0),"]"),IF(AND(ISNUMBER(OFFSET('Water Data'!$E$10,0,10*ROW('Water Data'!E21))),CA27="",ISNUMBER(OFFSET('Water Data'!$E$10,0,10*ROW('Water Data'!E21)))),OFFSET('Water Data'!$E$10,0,10*ROW('Water Data'!E21)),NA())))</f>
        <v>#N/A</v>
      </c>
      <c r="M27" s="133" t="e">
        <f ca="1">+IF(AND(ISNUMBER(OFFSET('Water Data'!$F$5,0,10*ROW('Water Data'!F21))),CB27="Yes"),100-OFFSET('Water Data'!$F$5,0,10*ROW('Water Data'!F21)),IF(AND(ISNUMBER(OFFSET('Water Data'!$F$5,0,10*ROW('Water Data'!F21))),CB27="No",ISNUMBER(OFFSET('Water Data'!$F$5,0,10*ROW('Water Data'!F21)))),CONCATENATE("[",ROUND(100-OFFSET('Water Data'!$F$5,0,10*ROW('Water Data'!F21)),0),"]"),IF(AND(ISNUMBER(OFFSET('Water Data'!$F$5,0,10*ROW('Water Data'!F21))),CB27="",ISNUMBER(OFFSET('Water Data'!$F$5,0,10*ROW('Water Data'!F21)))),100-OFFSET('Water Data'!$F$5,0,10*ROW('Water Data'!F21)),NA())))</f>
        <v>#N/A</v>
      </c>
      <c r="N27" s="133" t="e">
        <f ca="1">+IF(AND(ISNUMBER(OFFSET('Water Data'!$F$7,0,10*ROW('Water Data'!F21))),CC27="Yes"),OFFSET('Water Data'!$F$7,0,10*ROW('Water Data'!F21)),IF(AND(ISNUMBER(OFFSET('Water Data'!$F$7,0,10*ROW('Water Data'!F21))),CC27="No",ISNUMBER(OFFSET('Water Data'!$F$7,0,10*ROW('Water Data'!F21)))),CONCATENATE("[",ROUND(OFFSET('Water Data'!$F$7,0,10*ROW('Water Data'!F21)),0),"]"),IF(AND(ISNUMBER(OFFSET('Water Data'!$F$7,0,10*ROW('Water Data'!F21))),CC27="",ISNUMBER(OFFSET('Water Data'!$F$7,0,10*ROW('Water Data'!F21)))),OFFSET('Water Data'!$F$7,0,10*ROW('Water Data'!F21)),NA())))</f>
        <v>#N/A</v>
      </c>
      <c r="O27" s="133" t="e">
        <f ca="1">+IF(AND(ISNUMBER(OFFSET('Water Data'!$F$10,0,10*ROW('Water Data'!F21))),CD27="Yes"),OFFSET('Water Data'!$F$10,0,10*ROW('Water Data'!F21)),IF(AND(ISNUMBER(OFFSET('Water Data'!$F$10,0,10*ROW('Water Data'!F21))),CD27="No",ISNUMBER(OFFSET('Water Data'!$F$10,0,10*ROW('Water Data'!F21)))),CONCATENATE("[",ROUND(OFFSET('Water Data'!$F$10,0,10*ROW('Water Data'!F21)),0),"]"),IF(AND(ISNUMBER(OFFSET('Water Data'!$F$10,0,10*ROW('Water Data'!F21))),CD27="",ISNUMBER(OFFSET('Water Data'!$F$10,0,10*ROW('Water Data'!F21)))),OFFSET('Water Data'!$F$10,0,10*ROW('Water Data'!F21)),NA())))</f>
        <v>#N/A</v>
      </c>
      <c r="P27" s="133">
        <f ca="1">+IF(AND(ISNUMBER(OFFSET('Water Data'!$G$5,0,10*ROW('Water Data'!G21))),CE27="Yes"),100-OFFSET('Water Data'!$G$5,0,10*ROW('Water Data'!G21)),IF(AND(ISNUMBER(OFFSET('Water Data'!$G$5,0,10*ROW('Water Data'!G21))),CE27="No",ISNUMBER(OFFSET('Water Data'!$G$5,0,10*ROW('Water Data'!G21)))),CONCATENATE("[",ROUND(100-OFFSET('Water Data'!$G$5,0,10*ROW('Water Data'!G21)),0),"]"),IF(AND(ISNUMBER(OFFSET('Water Data'!$G$5,0,10*ROW('Water Data'!G21))),CE27="",ISNUMBER(OFFSET('Water Data'!$G$5,0,10*ROW('Water Data'!G21)))),100-OFFSET('Water Data'!$G$5,0,10*ROW('Water Data'!G21)),NA())))</f>
        <v>30.900000000000006</v>
      </c>
      <c r="Q27" s="133">
        <f ca="1">+IF(AND(ISNUMBER(OFFSET('Water Data'!$G$7,0,10*ROW('Water Data'!G21))),CF27="Yes"),OFFSET('Water Data'!$G$7,0,10*ROW('Water Data'!G21)),IF(AND(ISNUMBER(OFFSET('Water Data'!$G$7,0,10*ROW('Water Data'!G21))),CF27="No",ISNUMBER(OFFSET('Water Data'!$G$7,0,10*ROW('Water Data'!G21)))),CONCATENATE("[",ROUND(OFFSET('Water Data'!$G$7,0,10*ROW('Water Data'!G21)),0),"]"),IF(AND(ISNUMBER(OFFSET('Water Data'!$G$7,0,10*ROW('Water Data'!G21))),CF27="",ISNUMBER(OFFSET('Water Data'!$G$7,0,10*ROW('Water Data'!G21)))),OFFSET('Water Data'!$G$7,0,10*ROW('Water Data'!G21)),NA())))</f>
        <v>16</v>
      </c>
      <c r="R27" s="133" t="e">
        <f ca="1">+IF(AND(ISNUMBER(OFFSET('Water Data'!$G$10,0,10*ROW('Water Data'!G21))),CG27="Yes"),OFFSET('Water Data'!$G$10,0,10*ROW('Water Data'!G21)),IF(AND(ISNUMBER(OFFSET('Water Data'!$G$10,0,10*ROW('Water Data'!G21))),CG27="No",ISNUMBER(OFFSET('Water Data'!$G$10,0,10*ROW('Water Data'!G21)))),CONCATENATE("[",ROUND(OFFSET('Water Data'!$G$10,0,10*ROW('Water Data'!G21)),0),"]"),IF(AND(ISNUMBER(OFFSET('Water Data'!$G$10,0,10*ROW('Water Data'!G21))),CG27="",ISNUMBER(OFFSET('Water Data'!$G$10,0,10*ROW('Water Data'!G21)))),OFFSET('Water Data'!$G$10,0,10*ROW('Water Data'!G21)),NA())))</f>
        <v>#N/A</v>
      </c>
      <c r="S27" s="133">
        <f ca="1">+IF(AND(ISNUMBER(OFFSET('Water Data'!$H$5,0,10*ROW('Water Data'!H21))),CH27="Yes"),100-OFFSET('Water Data'!$H$5,0,10*ROW('Water Data'!H21)),IF(AND(ISNUMBER(OFFSET('Water Data'!$H$5,0,10*ROW('Water Data'!H21))),CH27="No",ISNUMBER(OFFSET('Water Data'!$H$5,0,10*ROW('Water Data'!H21)))),CONCATENATE("[",ROUND(100-OFFSET('Water Data'!$H$5,0,10*ROW('Water Data'!H21)),0),"]"),IF(AND(ISNUMBER(OFFSET('Water Data'!$H$5,0,10*ROW('Water Data'!H21))),CH27="",ISNUMBER(OFFSET('Water Data'!$H$5,0,10*ROW('Water Data'!H21)))),100-OFFSET('Water Data'!$H$5,0,10*ROW('Water Data'!H21)),NA())))</f>
        <v>62.6</v>
      </c>
      <c r="T27" s="133">
        <f ca="1">+IF(AND(ISNUMBER(OFFSET('Water Data'!$H$7,0,10*ROW('Water Data'!H21))),CI27="Yes"),OFFSET('Water Data'!$H$7,0,10*ROW('Water Data'!H21)),IF(AND(ISNUMBER(OFFSET('Water Data'!$H$7,0,10*ROW('Water Data'!H21))),CI27="No",ISNUMBER(OFFSET('Water Data'!$H$7,0,10*ROW('Water Data'!H21)))),CONCATENATE("[",ROUND(OFFSET('Water Data'!$H$7,0,10*ROW('Water Data'!H21)),0),"]"),IF(AND(ISNUMBER(OFFSET('Water Data'!$H$7,0,10*ROW('Water Data'!H21))),CI27="",ISNUMBER(OFFSET('Water Data'!$H$7,0,10*ROW('Water Data'!H21)))),OFFSET('Water Data'!$H$7,0,10*ROW('Water Data'!H21)),NA())))</f>
        <v>60.6</v>
      </c>
      <c r="U27" s="133" t="e">
        <f ca="1">+IF(AND(ISNUMBER(OFFSET('Water Data'!$H$10,0,10*ROW('Water Data'!H21))),CJ27="Yes"),OFFSET('Water Data'!$H$10,0,10*ROW('Water Data'!H21)),IF(AND(ISNUMBER(OFFSET('Water Data'!$H$10,0,10*ROW('Water Data'!H21))),CJ27="No",ISNUMBER(OFFSET('Water Data'!$H$10,0,10*ROW('Water Data'!H21)))),CONCATENATE("[",ROUND(OFFSET('Water Data'!$H$10,0,10*ROW('Water Data'!H21)),0),"]"),IF(AND(ISNUMBER(OFFSET('Water Data'!$H$10,0,10*ROW('Water Data'!H21))),CJ27="",ISNUMBER(OFFSET('Water Data'!$H$10,0,10*ROW('Water Data'!H21)))),OFFSET('Water Data'!$H$10,0,10*ROW('Water Data'!H21)),NA())))</f>
        <v>#N/A</v>
      </c>
      <c r="V27" s="134">
        <f ca="1">+IF(AND(ISNUMBER(OFFSET('Sanitation Data'!$C$5,0,10*ROW('Sanitation Data'!C21))),CK27="Yes"),100-OFFSET('Sanitation Data'!$C$5,0,10*ROW('Sanitation Data'!C21)),IF(AND(ISNUMBER(OFFSET('Sanitation Data'!$C$5,0,10*ROW('Sanitation Data'!C21))),CK27="No",ISNUMBER(OFFSET('Sanitation Data'!$C$5,0,10*ROW('Sanitation Data'!C21)))),CONCATENATE("[",ROUND(100-OFFSET('Sanitation Data'!$C$5,0,10*ROW('Sanitation Data'!C21)),0),"]"),IF(AND(ISNUMBER(OFFSET('Sanitation Data'!$C$5,0,10*ROW('Sanitation Data'!C21))),CK27="",ISNUMBER(OFFSET('Sanitation Data'!$C$5,0,10*ROW('Sanitation Data'!C21)))),100-OFFSET('Sanitation Data'!$C$5,0,10*ROW('Sanitation Data'!C21)),NA())))</f>
        <v>85.84110406859007</v>
      </c>
      <c r="W27" s="134">
        <f ca="1">+IF(AND(ISNUMBER(OFFSET('Sanitation Data'!$C$7,0,10*ROW('Sanitation Data'!C21))),CL27="Yes"),OFFSET('Sanitation Data'!$C$7,0,10*ROW('Sanitation Data'!C21)),IF(AND(ISNUMBER(OFFSET('Sanitation Data'!$C$7,0,10*ROW('Sanitation Data'!C21))),CL27="No",ISNUMBER(OFFSET('Sanitation Data'!$C$7,0,10*ROW('Sanitation Data'!C21)))),CONCATENATE("[",ROUND(OFFSET('Sanitation Data'!$C$7,0,10*ROW('Sanitation Data'!C21)),0),"]"),IF(AND(ISNUMBER(OFFSET('Sanitation Data'!$C$7,0,10*ROW('Sanitation Data'!C21))),CL27="",ISNUMBER(OFFSET('Sanitation Data'!$C$7,0,10*ROW('Sanitation Data'!C21)))),OFFSET('Sanitation Data'!$C$7,0,10*ROW('Sanitation Data'!C21)),NA())))</f>
        <v>62.872120821607979</v>
      </c>
      <c r="X27" s="134" t="e">
        <f ca="1">+IF(AND(ISNUMBER(OFFSET('Sanitation Data'!$C$11,0,10*ROW('Sanitation Data'!C21))),CM27="Yes"),OFFSET('Sanitation Data'!$C$11,0,10*ROW('Sanitation Data'!C21)),IF(AND(ISNUMBER(OFFSET('Sanitation Data'!$C$11,0,10*ROW('Sanitation Data'!C21))),CM27="No",ISNUMBER(OFFSET('Sanitation Data'!$C$11,0,10*ROW('Sanitation Data'!C21)))),CONCATENATE("[",ROUND(OFFSET('Sanitation Data'!$C$11,0,10*ROW('Sanitation Data'!C21)),0),"]"),IF(AND(ISNUMBER(OFFSET('Sanitation Data'!$C$11,0,10*ROW('Sanitation Data'!C21))),CM27="",ISNUMBER(OFFSET('Sanitation Data'!$C$11,0,10*ROW('Sanitation Data'!C21)))),OFFSET('Sanitation Data'!$C$11,0,10*ROW('Sanitation Data'!C21)),NA())))</f>
        <v>#N/A</v>
      </c>
      <c r="Y27" s="134" t="e">
        <f ca="1">+IF(AND(ISNUMBER(OFFSET('Sanitation Data'!$C$12,0,10*ROW('Sanitation Data'!C21))),CN27="Yes"),OFFSET('Sanitation Data'!$C$12,0,10*ROW('Sanitation Data'!C21)),IF(AND(ISNUMBER(OFFSET('Sanitation Data'!$C$12,0,10*ROW('Sanitation Data'!C21))),CN27="No",ISNUMBER(OFFSET('Sanitation Data'!$C$12,0,10*ROW('Sanitation Data'!C21)))),CONCATENATE("[",ROUND(OFFSET('Sanitation Data'!$C$12,0,10*ROW('Sanitation Data'!C21)),0),"]"),IF(AND(ISNUMBER(OFFSET('Sanitation Data'!$C$12,0,10*ROW('Sanitation Data'!C21))),CN27="",ISNUMBER(OFFSET('Sanitation Data'!$C$12,0,10*ROW('Sanitation Data'!C21)))),OFFSET('Sanitation Data'!$C$12,0,10*ROW('Sanitation Data'!C21)),NA())))</f>
        <v>#N/A</v>
      </c>
      <c r="Z27" s="134" t="e">
        <f ca="1">+IF(AND(ISNUMBER(OFFSET('Sanitation Data'!$C$13,0,10*ROW('Sanitation Data'!C21))),CO27="Yes"),OFFSET('Sanitation Data'!$C$13,0,10*ROW('Sanitation Data'!C21)),IF(AND(ISNUMBER(OFFSET('Sanitation Data'!$C$13,0,10*ROW('Sanitation Data'!C21))),CO27="No",ISNUMBER(OFFSET('Sanitation Data'!$C$13,0,10*ROW('Sanitation Data'!C21)))),CONCATENATE("[",ROUND(OFFSET('Sanitation Data'!$C$13,0,10*ROW('Sanitation Data'!C21)),0),"]"),IF(AND(ISNUMBER(OFFSET('Sanitation Data'!$C$13,0,10*ROW('Sanitation Data'!C21))),CO27="",ISNUMBER(OFFSET('Sanitation Data'!$C$13,0,10*ROW('Sanitation Data'!C21)))),OFFSET('Sanitation Data'!$C$13,0,10*ROW('Sanitation Data'!C21)),NA())))</f>
        <v>#N/A</v>
      </c>
      <c r="AA27" s="134" t="e">
        <f ca="1">+IF(AND(ISNUMBER(OFFSET('Sanitation Data'!$D$5,0,10*ROW('Sanitation Data'!D21))),CP27="Yes"),100-OFFSET('Sanitation Data'!$D$5,0,10*ROW('Sanitation Data'!D21)),IF(AND(ISNUMBER(OFFSET('Sanitation Data'!$D$5,0,10*ROW('Sanitation Data'!D21))),CP27="No",ISNUMBER(OFFSET('Sanitation Data'!$D$5,0,10*ROW('Sanitation Data'!D21)))),CONCATENATE("[",ROUND(100-OFFSET('Sanitation Data'!$D$5,0,10*ROW('Sanitation Data'!D21)),0),"]"),IF(AND(ISNUMBER(OFFSET('Sanitation Data'!$D$5,0,10*ROW('Sanitation Data'!D21))),CP27="",ISNUMBER(OFFSET('Sanitation Data'!$D$5,0,10*ROW('Sanitation Data'!D21)))),100-OFFSET('Sanitation Data'!$D$5,0,10*ROW('Sanitation Data'!D21)),NA())))</f>
        <v>#N/A</v>
      </c>
      <c r="AB27" s="134" t="e">
        <f ca="1">+IF(AND(ISNUMBER(OFFSET('Sanitation Data'!$D$7,0,10*ROW('Sanitation Data'!D21))),CQ27="Yes"),OFFSET('Sanitation Data'!$D$7,0,10*ROW('Sanitation Data'!G21)),IF(AND(ISNUMBER(OFFSET('Sanitation Data'!$D$7,0,10*ROW('Sanitation Data'!D21))),CQ27="No",ISNUMBER(OFFSET('Sanitation Data'!$D$7,0,10*ROW('Sanitation Data'!D21)))),CONCATENATE("[",ROUND(OFFSET('Sanitation Data'!$D$7,0,10*ROW('Sanitation Data'!D21)),0),"]"),IF(AND(ISNUMBER(OFFSET('Sanitation Data'!$D$7,0,10*ROW('Sanitation Data'!D21))),CQ27="",ISNUMBER(OFFSET('Sanitation Data'!$D$7,0,10*ROW('Sanitation Data'!D21)))),OFFSET('Sanitation Data'!$D$7,0,10*ROW('Sanitation Data'!D21)),NA())))</f>
        <v>#N/A</v>
      </c>
      <c r="AC27" s="134" t="e">
        <f ca="1">+IF(AND(ISNUMBER(OFFSET('Sanitation Data'!$D$11,0,10*ROW('Sanitation Data'!D21))),CR27="Yes"),OFFSET('Sanitation Data'!$D$11,0,10*ROW('Sanitation Data'!D21)),IF(AND(ISNUMBER(OFFSET('Sanitation Data'!$D$11,0,10*ROW('Sanitation Data'!D21))),CR27="No",ISNUMBER(OFFSET('Sanitation Data'!$D$11,0,10*ROW('Sanitation Data'!D21)))),CONCATENATE("[",ROUND(OFFSET('Sanitation Data'!$D$11,0,10*ROW('Sanitation Data'!D21)),0),"]"),IF(AND(ISNUMBER(OFFSET('Sanitation Data'!$D$11,0,10*ROW('Sanitation Data'!D21))),CR27="",ISNUMBER(OFFSET('Sanitation Data'!$D$11,0,10*ROW('Sanitation Data'!D21)))),OFFSET('Sanitation Data'!$D$11,0,10*ROW('Sanitation Data'!D21)),NA())))</f>
        <v>#N/A</v>
      </c>
      <c r="AD27" s="134" t="e">
        <f ca="1">+IF(AND(ISNUMBER(OFFSET('Sanitation Data'!$D$12,0,10*ROW('Sanitation Data'!D21))),CS27="Yes"),OFFSET('Sanitation Data'!$D$12,0,10*ROW('Sanitation Data'!D21)),IF(AND(ISNUMBER(OFFSET('Sanitation Data'!$D$12,0,10*ROW('Sanitation Data'!D21))),CS27="No",ISNUMBER(OFFSET('Sanitation Data'!$D$12,0,10*ROW('Sanitation Data'!D21)))),CONCATENATE("[",ROUND(OFFSET('Sanitation Data'!$D$12,0,10*ROW('Sanitation Data'!D21)),0),"]"),IF(AND(ISNUMBER(OFFSET('Sanitation Data'!$D$12,0,10*ROW('Sanitation Data'!D21))),CS27="",ISNUMBER(OFFSET('Sanitation Data'!$D$12,0,10*ROW('Sanitation Data'!D21)))),OFFSET('Sanitation Data'!$D$12,0,10*ROW('Sanitation Data'!D21)),NA())))</f>
        <v>#N/A</v>
      </c>
      <c r="AE27" s="134" t="e">
        <f ca="1">+IF(AND(ISNUMBER(OFFSET('Sanitation Data'!$D$13,0,10*ROW('Sanitation Data'!D21))),CT27="Yes"),OFFSET('Sanitation Data'!$D$13,0,10*ROW('Sanitation Data'!D21)),IF(AND(ISNUMBER(OFFSET('Sanitation Data'!$D$13,0,10*ROW('Sanitation Data'!D21))),CT27="No",ISNUMBER(OFFSET('Sanitation Data'!$D$13,0,10*ROW('Sanitation Data'!D21)))),CONCATENATE("[",ROUND(OFFSET('Sanitation Data'!$D$13,0,10*ROW('Sanitation Data'!D21)),0),"]"),IF(AND(ISNUMBER(OFFSET('Sanitation Data'!$D$13,0,10*ROW('Sanitation Data'!D21))),CT27="",ISNUMBER(OFFSET('Sanitation Data'!$D$13,0,10*ROW('Sanitation Data'!D21)))),OFFSET('Sanitation Data'!$D$13,0,10*ROW('Sanitation Data'!D21)),NA())))</f>
        <v>#N/A</v>
      </c>
      <c r="AF27" s="134" t="e">
        <f ca="1">+IF(AND(ISNUMBER(OFFSET('Sanitation Data'!$E$5,0,10*ROW('Sanitation Data'!E21))),CU27="Yes"),100-OFFSET('Sanitation Data'!$E$5,0,10*ROW('Sanitation Data'!E21)),IF(AND(ISNUMBER(OFFSET('Sanitation Data'!$E$5,0,10*ROW('Sanitation Data'!E21))),CU27="No",ISNUMBER(OFFSET('Sanitation Data'!$E$5,0,10*ROW('Sanitation Data'!E21)))),CONCATENATE("[",ROUND(100-OFFSET('Sanitation Data'!$E$5,0,10*ROW('Sanitation Data'!E21)),0),"]"),IF(AND(ISNUMBER(OFFSET('Sanitation Data'!$E$5,0,10*ROW('Sanitation Data'!E21))),CU27="",ISNUMBER(OFFSET('Sanitation Data'!$E$5,0,10*ROW('Sanitation Data'!E21)))),100-OFFSET('Sanitation Data'!$E$5,0,10*ROW('Sanitation Data'!E21)),NA())))</f>
        <v>#N/A</v>
      </c>
      <c r="AG27" s="134" t="e">
        <f ca="1">+IF(AND(ISNUMBER(OFFSET('Sanitation Data'!$E$7,0,10*ROW('Sanitation Data'!E21))),CV27="Yes"),OFFSET('Sanitation Data'!$E$7,0,10*ROW('Sanitation Data'!E21)),IF(AND(ISNUMBER(OFFSET('Sanitation Data'!$E$7,0,10*ROW('Sanitation Data'!E21))),CV27="No",ISNUMBER(OFFSET('Sanitation Data'!$E$7,0,10*ROW('Sanitation Data'!E21)))),CONCATENATE("[",ROUND(OFFSET('Sanitation Data'!$E$7,0,10*ROW('Sanitation Data'!E21)),0),"]"),IF(AND(ISNUMBER(OFFSET('Sanitation Data'!$E$7,0,10*ROW('Sanitation Data'!E21))),CV27="",ISNUMBER(OFFSET('Sanitation Data'!$E$7,0,10*ROW('Sanitation Data'!E21)))),OFFSET('Sanitation Data'!$E$7,0,10*ROW('Sanitation Data'!E21)),NA())))</f>
        <v>#N/A</v>
      </c>
      <c r="AH27" s="134" t="e">
        <f ca="1">+IF(AND(ISNUMBER(OFFSET('Sanitation Data'!$E$11,0,10*ROW('Sanitation Data'!E21))),CW27="Yes"),OFFSET('Sanitation Data'!$E$11,0,10*ROW('Sanitation Data'!E21)),IF(AND(ISNUMBER(OFFSET('Sanitation Data'!$E$11,0,10*ROW('Sanitation Data'!E21))),CW27="No",ISNUMBER(OFFSET('Sanitation Data'!$E$11,0,10*ROW('Sanitation Data'!E21)))),CONCATENATE("[",ROUND(OFFSET('Sanitation Data'!$E$11,0,10*ROW('Sanitation Data'!E21)),0),"]"),IF(AND(ISNUMBER(OFFSET('Sanitation Data'!$E$11,0,10*ROW('Sanitation Data'!E21))),CW27="",ISNUMBER(OFFSET('Sanitation Data'!$E$11,0,10*ROW('Sanitation Data'!E21)))),OFFSET('Sanitation Data'!$E$11,0,10*ROW('Sanitation Data'!E21)),NA())))</f>
        <v>#N/A</v>
      </c>
      <c r="AI27" s="134" t="e">
        <f ca="1">+IF(AND(ISNUMBER(OFFSET('Sanitation Data'!$E$12,0,10*ROW('Sanitation Data'!E21))),CX27="Yes"),OFFSET('Sanitation Data'!$E$12,0,10*ROW('Sanitation Data'!E21)),IF(AND(ISNUMBER(OFFSET('Sanitation Data'!$E$12,0,10*ROW('Sanitation Data'!E21))),CX27="No",ISNUMBER(OFFSET('Sanitation Data'!$E$12,0,10*ROW('Sanitation Data'!E21)))),CONCATENATE("[",ROUND(OFFSET('Sanitation Data'!$E$12,0,10*ROW('Sanitation Data'!E21)),0),"]"),IF(AND(ISNUMBER(OFFSET('Sanitation Data'!$E$12,0,10*ROW('Sanitation Data'!E21))),CX27="",ISNUMBER(OFFSET('Sanitation Data'!$E$12,0,10*ROW('Sanitation Data'!E21)))),OFFSET('Sanitation Data'!$E$12,0,10*ROW('Sanitation Data'!E21)),NA())))</f>
        <v>#N/A</v>
      </c>
      <c r="AJ27" s="134" t="e">
        <f ca="1">+IF(AND(ISNUMBER(OFFSET('Sanitation Data'!$E$13,0,10*ROW('Sanitation Data'!E21))),CY27="Yes"),OFFSET('Sanitation Data'!$E$13,0,10*ROW('Sanitation Data'!E21)),IF(AND(ISNUMBER(OFFSET('Sanitation Data'!$E$13,0,10*ROW('Sanitation Data'!E21))),CY27="No",ISNUMBER(OFFSET('Sanitation Data'!$E$13,0,10*ROW('Sanitation Data'!E21)))),CONCATENATE("[",ROUND(OFFSET('Sanitation Data'!$E$13,0,10*ROW('Sanitation Data'!E21)),0),"]"),IF(AND(ISNUMBER(OFFSET('Sanitation Data'!$E$13,0,10*ROW('Sanitation Data'!E21))),CY27="",ISNUMBER(OFFSET('Sanitation Data'!$E$13,0,10*ROW('Sanitation Data'!E21)))),OFFSET('Sanitation Data'!$E$13,0,10*ROW('Sanitation Data'!E21)),NA())))</f>
        <v>#N/A</v>
      </c>
      <c r="AK27" s="134" t="e">
        <f ca="1">+IF(AND(ISNUMBER(OFFSET('Sanitation Data'!$F$5,0,10*ROW('Sanitation Data'!F21))),CZ27="Yes"),100-OFFSET('Sanitation Data'!$F$5,0,10*ROW('Sanitation Data'!F21)),IF(AND(ISNUMBER(OFFSET('Sanitation Data'!$F$5,0,10*ROW('Sanitation Data'!F21))),CZ27="No",ISNUMBER(OFFSET('Sanitation Data'!$F$5,0,10*ROW('Sanitation Data'!F21)))),CONCATENATE("[",ROUND(100-OFFSET('Sanitation Data'!$F$5,0,10*ROW('Sanitation Data'!F21)),0),"]"),IF(AND(ISNUMBER(OFFSET('Sanitation Data'!$F$5,0,10*ROW('Sanitation Data'!F21))),CZ27="",ISNUMBER(OFFSET('Sanitation Data'!$F$5,0,10*ROW('Sanitation Data'!F21)))),100-OFFSET('Sanitation Data'!$F$5,0,10*ROW('Sanitation Data'!F21)),NA())))</f>
        <v>#N/A</v>
      </c>
      <c r="AL27" s="134" t="e">
        <f ca="1">+IF(AND(ISNUMBER(OFFSET('Sanitation Data'!$F$7,0,10*ROW('Sanitation Data'!F21))),DA27="Yes"),OFFSET('Sanitation Data'!$F$7,0,10*ROW('Sanitation Data'!F21)),IF(AND(ISNUMBER(OFFSET('Sanitation Data'!$F$7,0,10*ROW('Sanitation Data'!F21))),DA27="No",ISNUMBER(OFFSET('Sanitation Data'!$F$7,0,10*ROW('Sanitation Data'!F21)))),CONCATENATE("[",ROUND(OFFSET('Sanitation Data'!$F$7,0,10*ROW('Sanitation Data'!F21)),0),"]"),IF(AND(ISNUMBER(OFFSET('Sanitation Data'!$F$7,0,10*ROW('Sanitation Data'!F21))),DA27="",ISNUMBER(OFFSET('Sanitation Data'!$F$7,0,10*ROW('Sanitation Data'!F21)))),OFFSET('Sanitation Data'!$F$7,0,10*ROW('Sanitation Data'!F21)),NA())))</f>
        <v>#N/A</v>
      </c>
      <c r="AM27" s="134" t="e">
        <f ca="1">+IF(AND(ISNUMBER(OFFSET('Sanitation Data'!$F$11,0,10*ROW('Sanitation Data'!F21))),DB27="Yes"),OFFSET('Sanitation Data'!$F$11,0,10*ROW('Sanitation Data'!F21)),IF(AND(ISNUMBER(OFFSET('Sanitation Data'!$F$11,0,10*ROW('Sanitation Data'!F21))),DB27="No",ISNUMBER(OFFSET('Sanitation Data'!$F$11,0,10*ROW('Sanitation Data'!F21)))),CONCATENATE("[",ROUND(OFFSET('Sanitation Data'!$F$11,0,10*ROW('Sanitation Data'!F21)),0),"]"),IF(AND(ISNUMBER(OFFSET('Sanitation Data'!$F$11,0,10*ROW('Sanitation Data'!F21))),DB27="",ISNUMBER(OFFSET('Sanitation Data'!$F$11,0,10*ROW('Sanitation Data'!F21)))),OFFSET('Sanitation Data'!$F$11,0,10*ROW('Sanitation Data'!F21)),NA())))</f>
        <v>#N/A</v>
      </c>
      <c r="AN27" s="134" t="e">
        <f ca="1">+IF(AND(ISNUMBER(OFFSET('Sanitation Data'!$F$12,0,10*ROW('Sanitation Data'!F21))),DC27="Yes"),OFFSET('Sanitation Data'!$F$12,0,10*ROW('Sanitation Data'!F21)),IF(AND(ISNUMBER(OFFSET('Sanitation Data'!$F$12,0,10*ROW('Sanitation Data'!F21))),DC27="No",ISNUMBER(OFFSET('Sanitation Data'!$F$12,0,10*ROW('Sanitation Data'!F21)))),CONCATENATE("[",ROUND(OFFSET('Sanitation Data'!$F$12,0,10*ROW('Sanitation Data'!F21)),0),"]"),IF(AND(ISNUMBER(OFFSET('Sanitation Data'!$F$12,0,10*ROW('Sanitation Data'!F21))),DC27="",ISNUMBER(OFFSET('Sanitation Data'!$F$12,0,10*ROW('Sanitation Data'!F21)))),OFFSET('Sanitation Data'!$F$12,0,10*ROW('Sanitation Data'!F21)),NA())))</f>
        <v>#N/A</v>
      </c>
      <c r="AO27" s="134" t="e">
        <f ca="1">+IF(AND(ISNUMBER(OFFSET('Sanitation Data'!$F$13,0,10*ROW('Sanitation Data'!F21))),DD27="Yes"),OFFSET('Sanitation Data'!$F$13,0,10*ROW('Sanitation Data'!F21)),IF(AND(ISNUMBER(OFFSET('Sanitation Data'!$F$13,0,10*ROW('Sanitation Data'!F21))),DD27="No",ISNUMBER(OFFSET('Sanitation Data'!$F$13,0,10*ROW('Sanitation Data'!F21)))),CONCATENATE("[",ROUND(OFFSET('Sanitation Data'!$F$13,0,10*ROW('Sanitation Data'!F21)),0),"]"),IF(AND(ISNUMBER(OFFSET('Sanitation Data'!$F$13,0,10*ROW('Sanitation Data'!F21))),DD27="",ISNUMBER(OFFSET('Sanitation Data'!$F$13,0,10*ROW('Sanitation Data'!F21)))),OFFSET('Sanitation Data'!$F$13,0,10*ROW('Sanitation Data'!F21)),NA())))</f>
        <v>#N/A</v>
      </c>
      <c r="AP27" s="134">
        <f ca="1">+IF(AND(ISNUMBER(OFFSET('Sanitation Data'!$G$5,0,10*ROW('Sanitation Data'!G21))),DE27="Yes"),100-OFFSET('Sanitation Data'!$G$5,0,10*ROW('Sanitation Data'!G21)),IF(AND(ISNUMBER(OFFSET('Sanitation Data'!$G$5,0,10*ROW('Sanitation Data'!G21))),DE27="No",ISNUMBER(OFFSET('Sanitation Data'!$G$5,0,10*ROW('Sanitation Data'!G21)))),CONCATENATE("[",ROUND(100-OFFSET('Sanitation Data'!$G$5,0,10*ROW('Sanitation Data'!G21)),0),"]"),IF(AND(ISNUMBER(OFFSET('Sanitation Data'!$G$5,0,10*ROW('Sanitation Data'!G21))),DE27="",ISNUMBER(OFFSET('Sanitation Data'!$G$5,0,10*ROW('Sanitation Data'!G21)))),100-OFFSET('Sanitation Data'!$G$5,0,10*ROW('Sanitation Data'!G21)),NA())))</f>
        <v>85.7</v>
      </c>
      <c r="AQ27" s="134">
        <f ca="1">+IF(AND(ISNUMBER(OFFSET('Sanitation Data'!$G$7,0,10*ROW('Sanitation Data'!G21))),DF27="Yes"),OFFSET('Sanitation Data'!$G$7,0,10*ROW('Sanitation Data'!G21)),IF(AND(ISNUMBER(OFFSET('Sanitation Data'!$G$7,0,10*ROW('Sanitation Data'!G21))),DF27="No",ISNUMBER(OFFSET('Sanitation Data'!$G$7,0,10*ROW('Sanitation Data'!G21)))),CONCATENATE("[",ROUND(OFFSET('Sanitation Data'!$G$7,0,10*ROW('Sanitation Data'!G21)),0),"]"),IF(AND(ISNUMBER(OFFSET('Sanitation Data'!$G$7,0,10*ROW('Sanitation Data'!G21))),DF27="",ISNUMBER(OFFSET('Sanitation Data'!$G$7,0,10*ROW('Sanitation Data'!G21)))),OFFSET('Sanitation Data'!$G$7,0,10*ROW('Sanitation Data'!G21)),NA())))</f>
        <v>62.150000000000006</v>
      </c>
      <c r="AR27" s="134" t="e">
        <f ca="1">+IF(AND(ISNUMBER(OFFSET('Sanitation Data'!$G$11,0,10*ROW('Sanitation Data'!G21))),DG27="Yes"),OFFSET('Sanitation Data'!$G$11,0,10*ROW('Sanitation Data'!G21)),IF(AND(ISNUMBER(OFFSET('Sanitation Data'!$G$11,0,10*ROW('Sanitation Data'!G21))),DG27="No",ISNUMBER(OFFSET('Sanitation Data'!$G$11,0,10*ROW('Sanitation Data'!G21)))),CONCATENATE("[",ROUND(OFFSET('Sanitation Data'!$G$11,0,10*ROW('Sanitation Data'!G21)),0),"]"),IF(AND(ISNUMBER(OFFSET('Sanitation Data'!$G$11,0,10*ROW('Sanitation Data'!G21))),DG27="",ISNUMBER(OFFSET('Sanitation Data'!$G$11,0,10*ROW('Sanitation Data'!G21)))),OFFSET('Sanitation Data'!$G$11,0,10*ROW('Sanitation Data'!G21)),NA())))</f>
        <v>#N/A</v>
      </c>
      <c r="AS27" s="134" t="e">
        <f ca="1">+IF(AND(ISNUMBER(OFFSET('Sanitation Data'!$G$12,0,10*ROW('Sanitation Data'!G21))),DH27="Yes"),OFFSET('Sanitation Data'!$G$12,0,10*ROW('Sanitation Data'!G21)),IF(AND(ISNUMBER(OFFSET('Sanitation Data'!$G$12,0,10*ROW('Sanitation Data'!G21))),DH27="No",ISNUMBER(OFFSET('Sanitation Data'!$G$12,0,10*ROW('Sanitation Data'!G21)))),CONCATENATE("[",ROUND(OFFSET('Sanitation Data'!$G$12,0,10*ROW('Sanitation Data'!G21)),0),"]"),IF(AND(ISNUMBER(OFFSET('Sanitation Data'!$G$12,0,10*ROW('Sanitation Data'!G21))),DH27="",ISNUMBER(OFFSET('Sanitation Data'!$G$12,0,10*ROW('Sanitation Data'!G21)))),OFFSET('Sanitation Data'!$G$12,0,10*ROW('Sanitation Data'!G21)),NA())))</f>
        <v>#N/A</v>
      </c>
      <c r="AT27" s="134" t="e">
        <f ca="1">+IF(AND(ISNUMBER(OFFSET('Sanitation Data'!$G$13,0,10*ROW('Sanitation Data'!G21))),DI27="Yes"),OFFSET('Sanitation Data'!$G$13,0,10*ROW('Sanitation Data'!G21)),IF(AND(ISNUMBER(OFFSET('Sanitation Data'!$G$13,0,10*ROW('Sanitation Data'!G21))),DI27="No",ISNUMBER(OFFSET('Sanitation Data'!$G$13,0,10*ROW('Sanitation Data'!G21)))),CONCATENATE("[",ROUND(OFFSET('Sanitation Data'!$G$13,0,10*ROW('Sanitation Data'!G21)),0),"]"),IF(AND(ISNUMBER(OFFSET('Sanitation Data'!$G$13,0,10*ROW('Sanitation Data'!G21))),DI27="",ISNUMBER(OFFSET('Sanitation Data'!$G$13,0,10*ROW('Sanitation Data'!G21)))),OFFSET('Sanitation Data'!$G$13,0,10*ROW('Sanitation Data'!G21)),NA())))</f>
        <v>#N/A</v>
      </c>
      <c r="AU27" s="134">
        <f ca="1">+IF(AND(ISNUMBER(OFFSET('Sanitation Data'!$H$5,0,10*ROW('Sanitation Data'!H21))),DJ27="Yes"),100-OFFSET('Sanitation Data'!$H$5,0,10*ROW('Sanitation Data'!H21)),IF(AND(ISNUMBER(OFFSET('Sanitation Data'!$H$5,0,10*ROW('Sanitation Data'!H21))),DJ27="No",ISNUMBER(OFFSET('Sanitation Data'!$H$5,0,10*ROW('Sanitation Data'!H21)))),CONCATENATE("[",ROUND(100-OFFSET('Sanitation Data'!$H$5,0,10*ROW('Sanitation Data'!H21)),0),"]"),IF(AND(ISNUMBER(OFFSET('Sanitation Data'!$H$5,0,10*ROW('Sanitation Data'!H21))),DJ27="",ISNUMBER(OFFSET('Sanitation Data'!$H$5,0,10*ROW('Sanitation Data'!H21)))),100-OFFSET('Sanitation Data'!$H$5,0,10*ROW('Sanitation Data'!H21)),NA())))</f>
        <v>87.4</v>
      </c>
      <c r="AV27" s="134">
        <f ca="1">+IF(AND(ISNUMBER(OFFSET('Sanitation Data'!$H$7,0,10*ROW('Sanitation Data'!H21))),DK27="Yes"),OFFSET('Sanitation Data'!$H$7,0,10*ROW('Sanitation Data'!H21)),IF(AND(ISNUMBER(OFFSET('Sanitation Data'!$H$7,0,10*ROW('Sanitation Data'!H21))),DK27="No",ISNUMBER(OFFSET('Sanitation Data'!$H$7,0,10*ROW('Sanitation Data'!H21)))),CONCATENATE("[",ROUND(OFFSET('Sanitation Data'!$H$7,0,10*ROW('Sanitation Data'!H21)),0),"]"),IF(AND(ISNUMBER(OFFSET('Sanitation Data'!$H$7,0,10*ROW('Sanitation Data'!H21))),DK27="",ISNUMBER(OFFSET('Sanitation Data'!$H$7,0,10*ROW('Sanitation Data'!H21)))),OFFSET('Sanitation Data'!$H$7,0,10*ROW('Sanitation Data'!H21)),NA())))</f>
        <v>70.849999999999994</v>
      </c>
      <c r="AW27" s="134" t="e">
        <f ca="1">+IF(AND(ISNUMBER(OFFSET('Sanitation Data'!$H$11,0,10*ROW('Sanitation Data'!H21))),DL27="Yes"),OFFSET('Sanitation Data'!$H$11,0,10*ROW('Sanitation Data'!H21)),IF(AND(ISNUMBER(OFFSET('Sanitation Data'!$H$11,0,10*ROW('Sanitation Data'!H21))),DL27="No",ISNUMBER(OFFSET('Sanitation Data'!$H$11,0,10*ROW('Sanitation Data'!H21)))),CONCATENATE("[",ROUND(OFFSET('Sanitation Data'!$H$11,0,10*ROW('Sanitation Data'!H21)),0),"]"),IF(AND(ISNUMBER(OFFSET('Sanitation Data'!$H$11,0,10*ROW('Sanitation Data'!H21))),DL27="",ISNUMBER(OFFSET('Sanitation Data'!$H$11,0,10*ROW('Sanitation Data'!H21)))),OFFSET('Sanitation Data'!$H$11,0,10*ROW('Sanitation Data'!H21)),NA())))</f>
        <v>#N/A</v>
      </c>
      <c r="AX27" s="134" t="e">
        <f ca="1">+IF(AND(ISNUMBER(OFFSET('Sanitation Data'!$H$12,0,10*ROW('Sanitation Data'!H21))),DM27="Yes"),OFFSET('Sanitation Data'!$H$12,0,10*ROW('Sanitation Data'!H21)),IF(AND(ISNUMBER(OFFSET('Sanitation Data'!$H$12,0,10*ROW('Sanitation Data'!H21))),DM27="No",ISNUMBER(OFFSET('Sanitation Data'!$H$12,0,10*ROW('Sanitation Data'!H21)))),CONCATENATE("[",ROUND(OFFSET('Sanitation Data'!$H$12,0,10*ROW('Sanitation Data'!H21)),0),"]"),IF(AND(ISNUMBER(OFFSET('Sanitation Data'!$H$12,0,10*ROW('Sanitation Data'!H21))),DM27="",ISNUMBER(OFFSET('Sanitation Data'!$H$12,0,10*ROW('Sanitation Data'!H21)))),OFFSET('Sanitation Data'!$H$12,0,10*ROW('Sanitation Data'!H21)),NA())))</f>
        <v>#N/A</v>
      </c>
      <c r="AY27" s="134" t="e">
        <f ca="1">+IF(AND(ISNUMBER(OFFSET('Sanitation Data'!$H$13,0,10*ROW('Sanitation Data'!H21))),DN27="Yes"),OFFSET('Sanitation Data'!$H$13,0,10*ROW('Sanitation Data'!H21)),IF(AND(ISNUMBER(OFFSET('Sanitation Data'!$H$13,0,10*ROW('Sanitation Data'!H21))),DN27="No",ISNUMBER(OFFSET('Sanitation Data'!$H$13,0,10*ROW('Sanitation Data'!H21)))),CONCATENATE("[",ROUND(OFFSET('Sanitation Data'!$H$13,0,10*ROW('Sanitation Data'!H21)),0),"]"),IF(AND(ISNUMBER(OFFSET('Sanitation Data'!$H$13,0,10*ROW('Sanitation Data'!H21))),DN27="",ISNUMBER(OFFSET('Sanitation Data'!$H$13,0,10*ROW('Sanitation Data'!H21)))),OFFSET('Sanitation Data'!$H$13,0,10*ROW('Sanitation Data'!H21)),NA())))</f>
        <v>#N/A</v>
      </c>
      <c r="AZ27" s="135">
        <f ca="1">+IF(AND(ISNUMBER(OFFSET('Hygiene Data'!$C$6,0,10*ROW('Hygiene Data'!C21))),DO27="Yes"),OFFSET('Hygiene Data'!$C$6,0,10*ROW('Hygiene Data'!C21)),IF(AND(ISNUMBER(OFFSET('Hygiene Data'!$C$6,0,10*ROW('Hygiene Data'!C21))),DO27="No",ISNUMBER(OFFSET('Hygiene Data'!$C$6,0,10*ROW('Hygiene Data'!C21)))),CONCATENATE("[",ROUND(OFFSET('Hygiene Data'!$C$6,0,10*ROW('Hygiene Data'!C21)),0),"]"),IF(AND(ISNUMBER(OFFSET('Hygiene Data'!$C$6,0,10*ROW('Hygiene Data'!C21))),DO27="",ISNUMBER(OFFSET('Hygiene Data'!$C$6,0,10*ROW('Hygiene Data'!C21)))),OFFSET('Hygiene Data'!$C$6,0,10*ROW('Hygiene Data'!C21)),NA())))</f>
        <v>23.075059832206822</v>
      </c>
      <c r="BA27" s="135" t="e">
        <f ca="1">+IF(AND(ISNUMBER(OFFSET('Hygiene Data'!$C$8,0,10*ROW('Hygiene Data'!C21))),DP27="Yes"),OFFSET('Hygiene Data'!$C$8,0,10*ROW('Hygiene Data'!C21)),IF(AND(ISNUMBER(OFFSET('Hygiene Data'!$C$8,0,10*ROW('Hygiene Data'!C21))),DP27="No",ISNUMBER(OFFSET('Hygiene Data'!$C$8,0,10*ROW('Hygiene Data'!C21)))),CONCATENATE("[",ROUND(OFFSET('Hygiene Data'!$C$8,0,10*ROW('Hygiene Data'!C21)),0),"]"),IF(AND(ISNUMBER(OFFSET('Hygiene Data'!$C$8,0,10*ROW('Hygiene Data'!C21))),DP27="",ISNUMBER(OFFSET('Hygiene Data'!$C$8,0,10*ROW('Hygiene Data'!C21)))),OFFSET('Hygiene Data'!$C$8,0,10*ROW('Hygiene Data'!C21)),NA())))</f>
        <v>#N/A</v>
      </c>
      <c r="BB27" s="135">
        <f ca="1">+IF(AND(ISNUMBER(OFFSET('Hygiene Data'!$C$10,0,10*ROW('Hygiene Data'!C21))),DQ27="Yes"),OFFSET('Hygiene Data'!$C$10,0,10*ROW('Hygiene Data'!C21)),IF(AND(ISNUMBER(OFFSET('Hygiene Data'!$C$10,0,10*ROW('Hygiene Data'!C21))),DQ27="No",ISNUMBER(OFFSET('Hygiene Data'!$C$10,0,10*ROW('Hygiene Data'!C21)))),CONCATENATE("[",ROUND(OFFSET('Hygiene Data'!$C$10,0,10*ROW('Hygiene Data'!C21)),0),"]"),IF(AND(ISNUMBER(OFFSET('Hygiene Data'!$C$10,0,10*ROW('Hygiene Data'!C21))),DQ27="",ISNUMBER(OFFSET('Hygiene Data'!$C$10,0,10*ROW('Hygiene Data'!C21)))),OFFSET('Hygiene Data'!$C$10,0,10*ROW('Hygiene Data'!C21)),NA())))</f>
        <v>5.5328038292612378</v>
      </c>
      <c r="BC27" s="135" t="e">
        <f ca="1">+IF(AND(ISNUMBER(OFFSET('Hygiene Data'!$D$6,0,10*ROW('Hygiene Data'!D21))),DR27="Yes"),OFFSET('Hygiene Data'!$D$6,0,10*ROW('Hygiene Data'!D21)),IF(AND(ISNUMBER(OFFSET('Hygiene Data'!$D$6,0,10*ROW('Hygiene Data'!D21))),DR27="No",ISNUMBER(OFFSET('Hygiene Data'!$D$6,0,10*ROW('Hygiene Data'!D21)))),CONCATENATE("[",ROUND(OFFSET('Hygiene Data'!$D$6,0,10*ROW('Hygiene Data'!D21)),0),"]"),IF(AND(ISNUMBER(OFFSET('Hygiene Data'!$D$6,0,10*ROW('Hygiene Data'!D21))),DR27="",ISNUMBER(OFFSET('Hygiene Data'!$D$6,0,10*ROW('Hygiene Data'!D21)))),OFFSET('Hygiene Data'!$D$6,0,10*ROW('Hygiene Data'!D21)),NA())))</f>
        <v>#N/A</v>
      </c>
      <c r="BD27" s="135" t="e">
        <f ca="1">+IF(AND(ISNUMBER(OFFSET('Hygiene Data'!$D$8,0,10*ROW('Hygiene Data'!D21))),DS27="Yes"),OFFSET('Hygiene Data'!$D$8,0,10*ROW('Hygiene Data'!D21)),IF(AND(ISNUMBER(OFFSET('Hygiene Data'!$D$8,0,10*ROW('Hygiene Data'!D21))),DS27="No",ISNUMBER(OFFSET('Hygiene Data'!$D$8,0,10*ROW('Hygiene Data'!D21)))),CONCATENATE("[",ROUND(OFFSET('Hygiene Data'!$D$8,0,10*ROW('Hygiene Data'!D21)),0),"]"),IF(AND(ISNUMBER(OFFSET('Hygiene Data'!$D$8,0,10*ROW('Hygiene Data'!D21))),DS27="",ISNUMBER(OFFSET('Hygiene Data'!$D$8,0,10*ROW('Hygiene Data'!D21)))),OFFSET('Hygiene Data'!$D$8,0,10*ROW('Hygiene Data'!D21)),NA())))</f>
        <v>#N/A</v>
      </c>
      <c r="BE27" s="135" t="e">
        <f ca="1">+IF(AND(ISNUMBER(OFFSET('Hygiene Data'!$D$10,0,10*ROW('Hygiene Data'!D21))),DT27="Yes"),OFFSET('Hygiene Data'!$D$10,0,10*ROW('Hygiene Data'!D21)),IF(AND(ISNUMBER(OFFSET('Hygiene Data'!$D$10,0,10*ROW('Hygiene Data'!D21))),DT27="No",ISNUMBER(OFFSET('Hygiene Data'!$D$10,0,10*ROW('Hygiene Data'!D21)))),CONCATENATE("[",ROUND(OFFSET('Hygiene Data'!$D$10,0,10*ROW('Hygiene Data'!D21)),0),"]"),IF(AND(ISNUMBER(OFFSET('Hygiene Data'!$D$10,0,10*ROW('Hygiene Data'!D21))),DT27="",ISNUMBER(OFFSET('Hygiene Data'!$D$10,0,10*ROW('Hygiene Data'!D21)))),OFFSET('Hygiene Data'!$D$10,0,10*ROW('Hygiene Data'!D21)),NA())))</f>
        <v>#N/A</v>
      </c>
      <c r="BF27" s="135" t="e">
        <f ca="1">+IF(AND(ISNUMBER(OFFSET('Hygiene Data'!$E$6,0,10*ROW('Hygiene Data'!E21))),DU27="Yes"),OFFSET('Hygiene Data'!$E$6,0,10*ROW('Hygiene Data'!E21)),IF(AND(ISNUMBER(OFFSET('Hygiene Data'!$E$6,0,10*ROW('Hygiene Data'!E21))),DU27="No",ISNUMBER(OFFSET('Hygiene Data'!$E$6,0,10*ROW('Hygiene Data'!E21)))),CONCATENATE("[",ROUND(OFFSET('Hygiene Data'!$E$6,0,10*ROW('Hygiene Data'!E21)),0),"]"),IF(AND(ISNUMBER(OFFSET('Hygiene Data'!$E$6,0,10*ROW('Hygiene Data'!E21))),DU27="",ISNUMBER(OFFSET('Hygiene Data'!$E$6,0,10*ROW('Hygiene Data'!E21)))),OFFSET('Hygiene Data'!$E$6,0,10*ROW('Hygiene Data'!E21)),NA())))</f>
        <v>#N/A</v>
      </c>
      <c r="BG27" s="135" t="e">
        <f ca="1">+IF(AND(ISNUMBER(OFFSET('Hygiene Data'!$E$8,0,10*ROW('Hygiene Data'!E21))),DV27="Yes"),OFFSET('Hygiene Data'!$E$8,0,10*ROW('Hygiene Data'!E21)),IF(AND(ISNUMBER(OFFSET('Hygiene Data'!$E$8,0,10*ROW('Hygiene Data'!E21))),DV27="No",ISNUMBER(OFFSET('Hygiene Data'!$E$8,0,10*ROW('Hygiene Data'!E21)))),CONCATENATE("[",ROUND(OFFSET('Hygiene Data'!$E$8,0,10*ROW('Hygiene Data'!E21)),0),"]"),IF(AND(ISNUMBER(OFFSET('Hygiene Data'!$E$8,0,10*ROW('Hygiene Data'!E21))),DV27="",ISNUMBER(OFFSET('Hygiene Data'!$E$8,0,10*ROW('Hygiene Data'!E21)))),OFFSET('Hygiene Data'!$E$8,0,10*ROW('Hygiene Data'!E21)),NA())))</f>
        <v>#N/A</v>
      </c>
      <c r="BH27" s="135" t="e">
        <f ca="1">+IF(AND(ISNUMBER(OFFSET('Hygiene Data'!$E$10,0,10*ROW('Hygiene Data'!E21))),DW27="Yes"),OFFSET('Hygiene Data'!$E$10,0,10*ROW('Hygiene Data'!E21)),IF(AND(ISNUMBER(OFFSET('Hygiene Data'!$E$10,0,10*ROW('Hygiene Data'!E21))),DW27="No",ISNUMBER(OFFSET('Hygiene Data'!$E$10,0,10*ROW('Hygiene Data'!E21)))),CONCATENATE("[",ROUND(OFFSET('Hygiene Data'!$E$10,0,10*ROW('Hygiene Data'!E21)),0),"]"),IF(AND(ISNUMBER(OFFSET('Hygiene Data'!$E$10,0,10*ROW('Hygiene Data'!E21))),DW27="",ISNUMBER(OFFSET('Hygiene Data'!$E$10,0,10*ROW('Hygiene Data'!E21)))),OFFSET('Hygiene Data'!$E$10,0,10*ROW('Hygiene Data'!E21)),NA())))</f>
        <v>#N/A</v>
      </c>
      <c r="BI27" s="135" t="e">
        <f ca="1">+IF(AND(ISNUMBER(OFFSET('Hygiene Data'!$F$6,0,10*ROW('Hygiene Data'!F21))),DX27="Yes"),OFFSET('Hygiene Data'!$F$6,0,10*ROW('Hygiene Data'!F21)),IF(AND(ISNUMBER(OFFSET('Hygiene Data'!$F$6,0,10*ROW('Hygiene Data'!F21))),DX27="No",ISNUMBER(OFFSET('Hygiene Data'!$F$6,0,10*ROW('Hygiene Data'!F21)))),CONCATENATE("[",ROUND(OFFSET('Hygiene Data'!$F$6,0,10*ROW('Hygiene Data'!F21)),0),"]"),IF(AND(ISNUMBER(OFFSET('Hygiene Data'!$F$6,0,10*ROW('Hygiene Data'!F21))),DX27="",ISNUMBER(OFFSET('Hygiene Data'!$F$6,0,10*ROW('Hygiene Data'!F21)))),OFFSET('Hygiene Data'!$F$6,0,10*ROW('Hygiene Data'!F21)),NA())))</f>
        <v>#N/A</v>
      </c>
      <c r="BJ27" s="135" t="e">
        <f ca="1">+IF(AND(ISNUMBER(OFFSET('Hygiene Data'!$F$8,0,10*ROW('Hygiene Data'!F21))),DY27="Yes"),OFFSET('Hygiene Data'!$F$8,0,10*ROW('Hygiene Data'!F21)),IF(AND(ISNUMBER(OFFSET('Hygiene Data'!$F$8,0,10*ROW('Hygiene Data'!F21))),DY27="No",ISNUMBER(OFFSET('Hygiene Data'!$F$8,0,10*ROW('Hygiene Data'!F21)))),CONCATENATE("[",ROUND(OFFSET('Hygiene Data'!$F$8,0,10*ROW('Hygiene Data'!F21)),0),"]"),IF(AND(ISNUMBER(OFFSET('Hygiene Data'!$F$8,0,10*ROW('Hygiene Data'!F21))),DY27="",ISNUMBER(OFFSET('Hygiene Data'!$F$8,0,10*ROW('Hygiene Data'!F21)))),OFFSET('Hygiene Data'!$F$8,0,10*ROW('Hygiene Data'!F21)),NA())))</f>
        <v>#N/A</v>
      </c>
      <c r="BK27" s="135" t="e">
        <f ca="1">+IF(AND(ISNUMBER(OFFSET('Hygiene Data'!$F$10,0,10*ROW('Hygiene Data'!F21))),DZ27="Yes"),OFFSET('Hygiene Data'!$F$10,0,10*ROW('Hygiene Data'!F21)),IF(AND(ISNUMBER(OFFSET('Hygiene Data'!$F$10,0,10*ROW('Hygiene Data'!F21))),DZ27="No",ISNUMBER(OFFSET('Hygiene Data'!$F$10,0,10*ROW('Hygiene Data'!F21)))),CONCATENATE("[",ROUND(OFFSET('Hygiene Data'!$F$10,0,10*ROW('Hygiene Data'!F21)),0),"]"),IF(AND(ISNUMBER(OFFSET('Hygiene Data'!$F$10,0,10*ROW('Hygiene Data'!F21))),DZ27="",ISNUMBER(OFFSET('Hygiene Data'!$F$10,0,10*ROW('Hygiene Data'!F21)))),OFFSET('Hygiene Data'!$F$10,0,10*ROW('Hygiene Data'!F21)),NA())))</f>
        <v>#N/A</v>
      </c>
      <c r="BL27" s="135">
        <f ca="1">+IF(AND(ISNUMBER(OFFSET('Hygiene Data'!$G$6,0,10*ROW('Hygiene Data'!G21))),EA27="Yes"),OFFSET('Hygiene Data'!$G$6,0,10*ROW('Hygiene Data'!G21)),IF(AND(ISNUMBER(OFFSET('Hygiene Data'!$G$6,0,10*ROW('Hygiene Data'!G21))),EA27="No",ISNUMBER(OFFSET('Hygiene Data'!$G$6,0,10*ROW('Hygiene Data'!G21)))),CONCATENATE("[",ROUND(OFFSET('Hygiene Data'!$G$6,0,10*ROW('Hygiene Data'!G21)),0),"]"),IF(AND(ISNUMBER(OFFSET('Hygiene Data'!$G$6,0,10*ROW('Hygiene Data'!G21))),EA27="",ISNUMBER(OFFSET('Hygiene Data'!$G$6,0,10*ROW('Hygiene Data'!G21)))),OFFSET('Hygiene Data'!$G$6,0,10*ROW('Hygiene Data'!G21)),NA())))</f>
        <v>21</v>
      </c>
      <c r="BM27" s="135" t="e">
        <f ca="1">+IF(AND(ISNUMBER(OFFSET('Hygiene Data'!$G$8,0,10*ROW('Hygiene Data'!G21))),EB27="Yes"),OFFSET('Hygiene Data'!$G$8,0,10*ROW('Hygiene Data'!G21)),IF(AND(ISNUMBER(OFFSET('Hygiene Data'!$G$8,0,10*ROW('Hygiene Data'!G21))),EB27="No",ISNUMBER(OFFSET('Hygiene Data'!$G$8,0,10*ROW('Hygiene Data'!G21)))),CONCATENATE("[",ROUND(OFFSET('Hygiene Data'!$G$8,0,10*ROW('Hygiene Data'!G21)),0),"]"),IF(AND(ISNUMBER(OFFSET('Hygiene Data'!$G$8,0,10*ROW('Hygiene Data'!G21))),EB27="",ISNUMBER(OFFSET('Hygiene Data'!$G$8,0,10*ROW('Hygiene Data'!G21)))),OFFSET('Hygiene Data'!$G$8,0,10*ROW('Hygiene Data'!G21)),NA())))</f>
        <v>#N/A</v>
      </c>
      <c r="BN27" s="135">
        <f ca="1">+IF(AND(ISNUMBER(OFFSET('Hygiene Data'!$G$10,0,10*ROW('Hygiene Data'!G21))),EC27="Yes"),OFFSET('Hygiene Data'!$G$10,0,10*ROW('Hygiene Data'!G21)),IF(AND(ISNUMBER(OFFSET('Hygiene Data'!$G$10,0,10*ROW('Hygiene Data'!G21))),EC27="No",ISNUMBER(OFFSET('Hygiene Data'!$G$10,0,10*ROW('Hygiene Data'!G21)))),CONCATENATE("[",ROUND(OFFSET('Hygiene Data'!$G$10,0,10*ROW('Hygiene Data'!G21)),0),"]"),IF(AND(ISNUMBER(OFFSET('Hygiene Data'!$G$10,0,10*ROW('Hygiene Data'!G21))),EC27="",ISNUMBER(OFFSET('Hygiene Data'!$G$10,0,10*ROW('Hygiene Data'!G21)))),OFFSET('Hygiene Data'!$G$10,0,10*ROW('Hygiene Data'!G21)),NA())))</f>
        <v>5.4</v>
      </c>
      <c r="BO27" s="135">
        <f ca="1">+IF(AND(ISNUMBER(OFFSET('Hygiene Data'!$H$6,0,10*ROW('Hygiene Data'!H21))),ED27="Yes"),OFFSET('Hygiene Data'!$H$6,0,10*ROW('Hygiene Data'!H21)),IF(AND(ISNUMBER(OFFSET('Hygiene Data'!$H$6,0,10*ROW('Hygiene Data'!H21))),ED27="No",ISNUMBER(OFFSET('Hygiene Data'!$H$6,0,10*ROW('Hygiene Data'!H21)))),CONCATENATE("[",ROUND(OFFSET('Hygiene Data'!$H$6,0,10*ROW('Hygiene Data'!H21)),0),"]"),IF(AND(ISNUMBER(OFFSET('Hygiene Data'!$H$6,0,10*ROW('Hygiene Data'!H21))),ED27="",ISNUMBER(OFFSET('Hygiene Data'!$H$6,0,10*ROW('Hygiene Data'!H21)))),OFFSET('Hygiene Data'!$H$6,0,10*ROW('Hygiene Data'!H21)),NA())))</f>
        <v>46</v>
      </c>
      <c r="BP27" s="135" t="e">
        <f ca="1">+IF(AND(ISNUMBER(OFFSET('Hygiene Data'!$H$8,0,10*ROW('Hygiene Data'!H21))),EE27="Yes"),OFFSET('Hygiene Data'!$H$8,0,10*ROW('Hygiene Data'!H21)),IF(AND(ISNUMBER(OFFSET('Hygiene Data'!$H$8,0,10*ROW('Hygiene Data'!H21))),EE27="No",ISNUMBER(OFFSET('Hygiene Data'!$H$8,0,10*ROW('Hygiene Data'!H21)))),CONCATENATE("[",ROUND(OFFSET('Hygiene Data'!$H$8,0,10*ROW('Hygiene Data'!H21)),0),"]"),IF(AND(ISNUMBER(OFFSET('Hygiene Data'!$H$8,0,10*ROW('Hygiene Data'!H21))),EE27="",ISNUMBER(OFFSET('Hygiene Data'!$H$8,0,10*ROW('Hygiene Data'!H21)))),OFFSET('Hygiene Data'!$H$8,0,10*ROW('Hygiene Data'!H21)),NA())))</f>
        <v>#N/A</v>
      </c>
      <c r="BQ27" s="135">
        <f ca="1">+IF(AND(ISNUMBER(OFFSET('Hygiene Data'!$H$10,0,10*ROW('Hygiene Data'!H21))),EF27="Yes"),OFFSET('Hygiene Data'!$H$10,0,10*ROW('Hygiene Data'!H21)),IF(AND(ISNUMBER(OFFSET('Hygiene Data'!$H$10,0,10*ROW('Hygiene Data'!H21))),EF27="No",ISNUMBER(OFFSET('Hygiene Data'!$H$10,0,10*ROW('Hygiene Data'!H21)))),CONCATENATE("[",ROUND(OFFSET('Hygiene Data'!$H$10,0,10*ROW('Hygiene Data'!H21)),0),"]"),IF(AND(ISNUMBER(OFFSET('Hygiene Data'!$H$10,0,10*ROW('Hygiene Data'!H21))),EF27="",ISNUMBER(OFFSET('Hygiene Data'!$H$10,0,10*ROW('Hygiene Data'!H21)))),OFFSET('Hygiene Data'!$H$10,0,10*ROW('Hygiene Data'!H21)),NA())))</f>
        <v>7</v>
      </c>
      <c r="BS27" s="34" t="str">
        <f ca="1">+IF(OFFSET('Water Data'!$C$28,0,10*ROW('Water Data'!C21))="","",OFFSET('Water Data'!$C$28,0,10*ROW('Water Data'!C21)))</f>
        <v>Yes</v>
      </c>
      <c r="BT27" s="34" t="str">
        <f ca="1">+IF(OFFSET('Water Data'!$C$29,0,10*ROW('Water Data'!C21))="","",OFFSET('Water Data'!$C$29,0,10*ROW('Water Data'!C21)))</f>
        <v>Yes</v>
      </c>
      <c r="BU27" s="34" t="str">
        <f ca="1">+IF(OFFSET('Water Data'!$C$30,0,10*ROW('Water Data'!C21))="","",OFFSET('Water Data'!$C$30,0,10*ROW('Water Data'!C21)))</f>
        <v/>
      </c>
      <c r="BV27" s="34" t="str">
        <f ca="1">+IF(OFFSET('Water Data'!$D$28,0,10*ROW('Water Data'!D21))="","",OFFSET('Water Data'!$D$28,0,10*ROW('Water Data'!D21)))</f>
        <v/>
      </c>
      <c r="BW27" s="34" t="str">
        <f ca="1">+IF(OFFSET('Water Data'!$D$29,0,10*ROW('Water Data'!D21))="","",OFFSET('Water Data'!$D$29,0,10*ROW('Water Data'!D21)))</f>
        <v/>
      </c>
      <c r="BX27" s="34" t="str">
        <f ca="1">+IF(OFFSET('Water Data'!$D$30,0,10*ROW('Water Data'!D21))="","",OFFSET('Water Data'!$D$30,0,10*ROW('Water Data'!D21)))</f>
        <v/>
      </c>
      <c r="BY27" s="34" t="str">
        <f ca="1">+IF(OFFSET('Water Data'!$E$28,0,10*ROW('Water Data'!E21))="","",OFFSET('Water Data'!$E$28,0,10*ROW('Water Data'!E21)))</f>
        <v/>
      </c>
      <c r="BZ27" s="34" t="str">
        <f ca="1">+IF(OFFSET('Water Data'!$E$29,0,10*ROW('Water Data'!E21))="","",OFFSET('Water Data'!$E$29,0,10*ROW('Water Data'!E21)))</f>
        <v/>
      </c>
      <c r="CA27" s="34" t="str">
        <f ca="1">+IF(OFFSET('Water Data'!$E$30,0,10*ROW('Water Data'!E21))="","",OFFSET('Water Data'!$E$30,0,10*ROW('Water Data'!E21)))</f>
        <v/>
      </c>
      <c r="CB27" s="34" t="str">
        <f ca="1">+IF(OFFSET('Water Data'!$F$28,0,10*ROW('Water Data'!F21))="","",OFFSET('Water Data'!$F$28,0,10*ROW('Water Data'!F21)))</f>
        <v/>
      </c>
      <c r="CC27" s="34" t="str">
        <f ca="1">+IF(OFFSET('Water Data'!$F$29,0,10*ROW('Water Data'!F21))="","",OFFSET('Water Data'!$F$29,0,10*ROW('Water Data'!F21)))</f>
        <v/>
      </c>
      <c r="CD27" s="34" t="str">
        <f ca="1">+IF(OFFSET('Water Data'!$F$30,0,10*ROW('Water Data'!F21))="","",OFFSET('Water Data'!$F$30,0,10*ROW('Water Data'!F21)))</f>
        <v/>
      </c>
      <c r="CE27" s="34" t="str">
        <f ca="1">+IF(OFFSET('Water Data'!$G$28,0,10*ROW('Water Data'!G21))="","",OFFSET('Water Data'!$G$28,0,10*ROW('Water Data'!G21)))</f>
        <v>Yes</v>
      </c>
      <c r="CF27" s="34" t="str">
        <f ca="1">+IF(OFFSET('Water Data'!$G$29,0,10*ROW('Water Data'!G21))="","",OFFSET('Water Data'!$G$29,0,10*ROW('Water Data'!G21)))</f>
        <v>Yes</v>
      </c>
      <c r="CG27" s="34" t="str">
        <f ca="1">+IF(OFFSET('Water Data'!$G$30,0,10*ROW('Water Data'!G21))="","",OFFSET('Water Data'!$G$30,0,10*ROW('Water Data'!G21)))</f>
        <v/>
      </c>
      <c r="CH27" s="34" t="str">
        <f ca="1">+IF(OFFSET('Water Data'!$H$28,0,10*ROW('Water Data'!H21))="","",OFFSET('Water Data'!$H$28,0,10*ROW('Water Data'!H21)))</f>
        <v>Yes</v>
      </c>
      <c r="CI27" s="34" t="str">
        <f ca="1">+IF(OFFSET('Water Data'!$H$29,0,10*ROW('Water Data'!H21))="","",OFFSET('Water Data'!$H$29,0,10*ROW('Water Data'!H21)))</f>
        <v>Yes</v>
      </c>
      <c r="CJ27" s="34" t="str">
        <f ca="1">+IF(OFFSET('Water Data'!$H$30,0,10*ROW('Water Data'!H21))="","",OFFSET('Water Data'!$H$30,0,10*ROW('Water Data'!H21)))</f>
        <v/>
      </c>
      <c r="CK27" s="34" t="str">
        <f ca="1">+IF(OFFSET('Sanitation Data'!$C$29,0,10*ROW('Sanitation Data'!C21))="","",OFFSET('Sanitation Data'!$C$29,0,10*ROW('Sanitation Data'!C21)))</f>
        <v>Yes</v>
      </c>
      <c r="CL27" s="34" t="str">
        <f ca="1">+IF(OFFSET('Sanitation Data'!$C$30,0,10*ROW('Sanitation Data'!C21))="","",OFFSET('Sanitation Data'!$C$30,0,10*ROW('Sanitation Data'!C21)))</f>
        <v>Yes</v>
      </c>
      <c r="CM27" s="34" t="str">
        <f ca="1">+IF(OFFSET('Sanitation Data'!$C$31,0,10*ROW('Sanitation Data'!C21))="","",OFFSET('Sanitation Data'!$C$31,0,10*ROW('Sanitation Data'!C21)))</f>
        <v/>
      </c>
      <c r="CN27" s="34" t="str">
        <f ca="1">+IF(OFFSET('Sanitation Data'!$C$32,0,10*ROW('Sanitation Data'!C21))="","",OFFSET('Sanitation Data'!$C$32,0,10*ROW('Sanitation Data'!C21)))</f>
        <v/>
      </c>
      <c r="CO27" s="34" t="str">
        <f ca="1">+IF(OFFSET('Sanitation Data'!$C$33,0,10*ROW('Sanitation Data'!C21))="","",OFFSET('Sanitation Data'!$C$33,0,10*ROW('Sanitation Data'!C21)))</f>
        <v/>
      </c>
      <c r="CP27" s="34" t="str">
        <f ca="1">+IF(OFFSET('Sanitation Data'!$D$29,0,10*ROW('Sanitation Data'!D21))="","",OFFSET('Sanitation Data'!$D$29,0,10*ROW('Sanitation Data'!D21)))</f>
        <v/>
      </c>
      <c r="CQ27" s="34" t="str">
        <f ca="1">+IF(OFFSET('Sanitation Data'!$D$30,0,10*ROW('Sanitation Data'!D21))="","",OFFSET('Sanitation Data'!$D$30,0,10*ROW('Sanitation Data'!D21)))</f>
        <v/>
      </c>
      <c r="CR27" s="34" t="str">
        <f ca="1">+IF(OFFSET('Sanitation Data'!$D$31,0,10*ROW('Sanitation Data'!D21))="","",OFFSET('Sanitation Data'!$D$31,0,10*ROW('Sanitation Data'!D21)))</f>
        <v/>
      </c>
      <c r="CS27" s="34" t="str">
        <f ca="1">+IF(OFFSET('Sanitation Data'!$D$32,0,10*ROW('Sanitation Data'!D21))="","",OFFSET('Sanitation Data'!$D$32,0,10*ROW('Sanitation Data'!D21)))</f>
        <v/>
      </c>
      <c r="CT27" s="34" t="str">
        <f ca="1">+IF(OFFSET('Sanitation Data'!$D$33,0,10*ROW('Sanitation Data'!D21))="","",OFFSET('Sanitation Data'!$D$33,0,10*ROW('Sanitation Data'!D21)))</f>
        <v/>
      </c>
      <c r="CU27" s="34" t="str">
        <f ca="1">+IF(OFFSET('Sanitation Data'!$E$29,0,10*ROW('Sanitation Data'!E21))="","",OFFSET('Sanitation Data'!$E$29,0,10*ROW('Sanitation Data'!E21)))</f>
        <v/>
      </c>
      <c r="CV27" s="34" t="str">
        <f ca="1">+IF(OFFSET('Sanitation Data'!$E$30,0,10*ROW('Sanitation Data'!E21))="","",OFFSET('Sanitation Data'!$E$30,0,10*ROW('Sanitation Data'!E21)))</f>
        <v/>
      </c>
      <c r="CW27" s="34" t="str">
        <f ca="1">+IF(OFFSET('Sanitation Data'!$E$31,0,10*ROW('Sanitation Data'!E21))="","",OFFSET('Sanitation Data'!$E$31,0,10*ROW('Sanitation Data'!E21)))</f>
        <v/>
      </c>
      <c r="CX27" s="34" t="str">
        <f ca="1">+IF(OFFSET('Sanitation Data'!$E$32,0,10*ROW('Sanitation Data'!E21))="","",OFFSET('Sanitation Data'!$E$32,0,10*ROW('Sanitation Data'!E21)))</f>
        <v/>
      </c>
      <c r="CY27" s="34" t="str">
        <f ca="1">+IF(OFFSET('Sanitation Data'!$E$33,0,10*ROW('Sanitation Data'!E21))="","",OFFSET('Sanitation Data'!$E$33,0,10*ROW('Sanitation Data'!E21)))</f>
        <v/>
      </c>
      <c r="CZ27" s="34" t="str">
        <f ca="1">+IF(OFFSET('Sanitation Data'!$F$29,0,10*ROW('Sanitation Data'!F21))="","",OFFSET('Sanitation Data'!$F$29,0,10*ROW('Sanitation Data'!F21)))</f>
        <v/>
      </c>
      <c r="DA27" s="34" t="str">
        <f ca="1">+IF(OFFSET('Sanitation Data'!$F$30,0,10*ROW('Sanitation Data'!F21))="","",OFFSET('Sanitation Data'!$F$30,0,10*ROW('Sanitation Data'!F21)))</f>
        <v/>
      </c>
      <c r="DB27" s="34" t="str">
        <f ca="1">+IF(OFFSET('Sanitation Data'!$F$31,0,10*ROW('Sanitation Data'!F21))="","",OFFSET('Sanitation Data'!$F$31,0,10*ROW('Sanitation Data'!F21)))</f>
        <v/>
      </c>
      <c r="DC27" s="34" t="str">
        <f ca="1">+IF(OFFSET('Sanitation Data'!$F$32,0,10*ROW('Sanitation Data'!F21))="","",OFFSET('Sanitation Data'!$F$32,0,10*ROW('Sanitation Data'!F21)))</f>
        <v/>
      </c>
      <c r="DD27" s="34" t="str">
        <f ca="1">+IF(OFFSET('Sanitation Data'!$F$33,0,10*ROW('Sanitation Data'!F21))="","",OFFSET('Sanitation Data'!$F$33,0,10*ROW('Sanitation Data'!F21)))</f>
        <v/>
      </c>
      <c r="DE27" s="34" t="str">
        <f ca="1">+IF(OFFSET('Sanitation Data'!$G$29,0,10*ROW('Sanitation Data'!G21))="","",OFFSET('Sanitation Data'!$G$29,0,10*ROW('Sanitation Data'!G21)))</f>
        <v>Yes</v>
      </c>
      <c r="DF27" s="34" t="str">
        <f ca="1">+IF(OFFSET('Sanitation Data'!$G$30,0,10*ROW('Sanitation Data'!G21))="","",OFFSET('Sanitation Data'!$G$30,0,10*ROW('Sanitation Data'!G21)))</f>
        <v>Yes</v>
      </c>
      <c r="DG27" s="34" t="str">
        <f ca="1">+IF(OFFSET('Sanitation Data'!$G$31,0,10*ROW('Sanitation Data'!G21))="","",OFFSET('Sanitation Data'!$G$31,0,10*ROW('Sanitation Data'!G21)))</f>
        <v/>
      </c>
      <c r="DH27" s="34" t="str">
        <f ca="1">+IF(OFFSET('Sanitation Data'!$G$32,0,10*ROW('Sanitation Data'!G21))="","",OFFSET('Sanitation Data'!$G$32,0,10*ROW('Sanitation Data'!G21)))</f>
        <v/>
      </c>
      <c r="DI27" s="34" t="str">
        <f ca="1">+IF(OFFSET('Sanitation Data'!$G$33,0,10*ROW('Sanitation Data'!G21))="","",OFFSET('Sanitation Data'!$G$33,0,10*ROW('Sanitation Data'!G21)))</f>
        <v/>
      </c>
      <c r="DJ27" s="34" t="str">
        <f ca="1">+IF(OFFSET('Sanitation Data'!$H$29,0,10*ROW('Sanitation Data'!H21))="","",OFFSET('Sanitation Data'!$H$29,0,10*ROW('Sanitation Data'!H21)))</f>
        <v>Yes</v>
      </c>
      <c r="DK27" s="34" t="str">
        <f ca="1">+IF(OFFSET('Sanitation Data'!$H$30,0,10*ROW('Sanitation Data'!H21))="","",OFFSET('Sanitation Data'!$H$30,0,10*ROW('Sanitation Data'!H21)))</f>
        <v>Yes</v>
      </c>
      <c r="DL27" s="34" t="str">
        <f ca="1">+IF(OFFSET('Sanitation Data'!$H$31,0,10*ROW('Sanitation Data'!H21))="","",OFFSET('Sanitation Data'!$H$31,0,10*ROW('Sanitation Data'!H21)))</f>
        <v/>
      </c>
      <c r="DM27" s="34" t="str">
        <f ca="1">+IF(OFFSET('Sanitation Data'!$H$32,0,10*ROW('Sanitation Data'!H21))="","",OFFSET('Sanitation Data'!$H$32,0,10*ROW('Sanitation Data'!H21)))</f>
        <v/>
      </c>
      <c r="DN27" s="34" t="str">
        <f ca="1">+IF(OFFSET('Sanitation Data'!$H$33,0,10*ROW('Sanitation Data'!H21))="","",OFFSET('Sanitation Data'!$H$33,0,10*ROW('Sanitation Data'!H21)))</f>
        <v/>
      </c>
      <c r="DO27" s="34" t="str">
        <f ca="1">+IF(OFFSET('Hygiene Data'!$C$12,0,10*ROW('Hygiene Data'!C21))="","",OFFSET('Hygiene Data'!$C$12,0,10*ROW('Hygiene Data'!C21)))</f>
        <v>Yes</v>
      </c>
      <c r="DP27" s="34" t="str">
        <f ca="1">+IF(OFFSET('Hygiene Data'!$C$13,0,10*ROW('Hygiene Data'!C21))="","",OFFSET('Hygiene Data'!$C$13,0,10*ROW('Hygiene Data'!C21)))</f>
        <v/>
      </c>
      <c r="DQ27" s="34" t="str">
        <f ca="1">+IF(OFFSET('Hygiene Data'!$C$14,0,10*ROW('Hygiene Data'!C21))="","",OFFSET('Hygiene Data'!$C$14,0,10*ROW('Hygiene Data'!C21)))</f>
        <v>Yes</v>
      </c>
      <c r="DR27" s="34" t="str">
        <f ca="1">+IF(OFFSET('Hygiene Data'!$D$12,0,10*ROW('Hygiene Data'!D21))="","",OFFSET('Hygiene Data'!$D$12,0,10*ROW('Hygiene Data'!D21)))</f>
        <v/>
      </c>
      <c r="DS27" s="34" t="str">
        <f ca="1">+IF(OFFSET('Hygiene Data'!$D$13,0,10*ROW('Hygiene Data'!D21))="","",OFFSET('Hygiene Data'!$D$13,0,10*ROW('Hygiene Data'!D21)))</f>
        <v/>
      </c>
      <c r="DT27" s="34" t="str">
        <f ca="1">+IF(OFFSET('Hygiene Data'!$D$14,0,10*ROW('Hygiene Data'!D21))="","",OFFSET('Hygiene Data'!$D$14,0,10*ROW('Hygiene Data'!D21)))</f>
        <v/>
      </c>
      <c r="DU27" s="34" t="str">
        <f ca="1">+IF(OFFSET('Hygiene Data'!$E$12,0,10*ROW('Hygiene Data'!E21))="","",OFFSET('Hygiene Data'!$E$12,0,10*ROW('Hygiene Data'!E21)))</f>
        <v/>
      </c>
      <c r="DV27" s="34" t="str">
        <f ca="1">+IF(OFFSET('Hygiene Data'!$E$13,0,10*ROW('Hygiene Data'!E21))="","",OFFSET('Hygiene Data'!$E$13,0,10*ROW('Hygiene Data'!E21)))</f>
        <v/>
      </c>
      <c r="DW27" s="34" t="str">
        <f ca="1">+IF(OFFSET('Hygiene Data'!$E$14,0,10*ROW('Hygiene Data'!E21))="","",OFFSET('Hygiene Data'!$E$14,0,10*ROW('Hygiene Data'!E21)))</f>
        <v/>
      </c>
      <c r="DX27" s="34" t="str">
        <f ca="1">+IF(OFFSET('Hygiene Data'!$F$12,0,10*ROW('Hygiene Data'!F21))="","",OFFSET('Hygiene Data'!$F$12,0,10*ROW('Hygiene Data'!F21)))</f>
        <v/>
      </c>
      <c r="DY27" s="34" t="str">
        <f ca="1">+IF(OFFSET('Hygiene Data'!$F$13,0,10*ROW('Hygiene Data'!F21))="","",OFFSET('Hygiene Data'!$F$13,0,10*ROW('Hygiene Data'!F21)))</f>
        <v/>
      </c>
      <c r="DZ27" s="34" t="str">
        <f ca="1">+IF(OFFSET('Hygiene Data'!$F$14,0,10*ROW('Hygiene Data'!F21))="","",OFFSET('Hygiene Data'!$F$14,0,10*ROW('Hygiene Data'!F21)))</f>
        <v/>
      </c>
      <c r="EA27" s="34" t="str">
        <f ca="1">+IF(OFFSET('Hygiene Data'!$G$12,0,10*ROW('Hygiene Data'!G21))="","",OFFSET('Hygiene Data'!$G$12,0,10*ROW('Hygiene Data'!G21)))</f>
        <v>Yes</v>
      </c>
      <c r="EB27" s="34" t="str">
        <f ca="1">+IF(OFFSET('Hygiene Data'!$G$13,0,10*ROW('Hygiene Data'!G21))="","",OFFSET('Hygiene Data'!$G$13,0,10*ROW('Hygiene Data'!G21)))</f>
        <v/>
      </c>
      <c r="EC27" s="34" t="str">
        <f ca="1">+IF(OFFSET('Hygiene Data'!$G$14,0,10*ROW('Hygiene Data'!G21))="","",OFFSET('Hygiene Data'!$G$14,0,10*ROW('Hygiene Data'!G21)))</f>
        <v>Yes</v>
      </c>
      <c r="ED27" s="34" t="str">
        <f ca="1">+IF(OFFSET('Hygiene Data'!$H$12,0,10*ROW('Hygiene Data'!H21))="","",OFFSET('Hygiene Data'!$H$12,0,10*ROW('Hygiene Data'!H21)))</f>
        <v>Yes</v>
      </c>
      <c r="EE27" s="34" t="str">
        <f ca="1">+IF(OFFSET('Hygiene Data'!$H$13,0,10*ROW('Hygiene Data'!H21))="","",OFFSET('Hygiene Data'!$H$13,0,10*ROW('Hygiene Data'!H21)))</f>
        <v/>
      </c>
      <c r="EF27" s="34" t="str">
        <f ca="1">+IF(OFFSET('Hygiene Data'!$H$14,0,10*ROW('Hygiene Data'!H21))="","",OFFSET('Hygiene Data'!$H$14,0,10*ROW('Hygiene Data'!H21)))</f>
        <v>Yes</v>
      </c>
    </row>
    <row r="28" spans="1:136" x14ac:dyDescent="0.2">
      <c r="A28" s="50" t="str">
        <f ca="1">+IF(OFFSET('Water Data'!$B$1,0,10*ROW('Water Data'!B22))="","",OFFSET('Water Data'!$B$1,0,10*ROW('Water Data'!B22)))</f>
        <v>YL17</v>
      </c>
      <c r="B28" s="50" t="str">
        <f ca="1">+IF(OFFSET('Water Data'!$A$3,0,10*ROW('Water Data'!A22))="","",OFFSET('Water Data'!$A$3,0,10*ROW('Water Data'!A22)))</f>
        <v>Survey</v>
      </c>
      <c r="C28" s="50">
        <f ca="1">+IF(OFFSET('Water Data'!$C$3,0,10*ROW('Water Data'!C22))="","",OFFSET('Water Data'!$C$3,0,10*ROW('Water Data'!C22)))</f>
        <v>2017</v>
      </c>
      <c r="D28" s="133" t="str">
        <f ca="1">+IF(AND(ISNUMBER(OFFSET('Water Data'!$C$5,0,10*ROW('Water Data'!C22))),BS28="Yes"),100-OFFSET('Water Data'!$C$5,0,10*ROW('Water Data'!C22)),IF(AND(ISNUMBER(OFFSET('Water Data'!$C$5,0,10*ROW('Water Data'!C22))),BS28="No",ISNUMBER(OFFSET('Water Data'!$C$5,0,10*ROW('Water Data'!C22)))),CONCATENATE("[",ROUND(100-OFFSET('Water Data'!$C$5,0,10*ROW('Water Data'!C22)),0),"]"),IF(AND(ISNUMBER(OFFSET('Water Data'!$C$5,0,10*ROW('Water Data'!C22))),BS28="",ISNUMBER(OFFSET('Water Data'!$C$5,0,10*ROW('Water Data'!C22)))),100-OFFSET('Water Data'!$C$5,0,10*ROW('Water Data'!C22)),NA())))</f>
        <v>[76]</v>
      </c>
      <c r="E28" s="133" t="str">
        <f ca="1">+IF(AND(ISNUMBER(OFFSET('Water Data'!$C$7,0,10*ROW('Water Data'!D22))),BT28="Yes"),OFFSET('Water Data'!$C$7,0,10*ROW('Water Data'!C22)),IF(AND(ISNUMBER(OFFSET('Water Data'!$C$7,0,10*ROW('Water Data'!C22))),BT28="No",ISNUMBER(OFFSET('Water Data'!$C$7,0,10*ROW('Water Data'!C22)))),CONCATENATE("[",ROUND(OFFSET('Water Data'!$C$7,0,10*ROW('Water Data'!C22)),0),"]"),IF(AND(ISNUMBER(OFFSET('Water Data'!$C$7,0,10*ROW('Water Data'!C22))),BT28="",ISNUMBER(OFFSET('Water Data'!$C$7,0,10*ROW('Water Data'!C22)))),OFFSET('Water Data'!$C$7,0,10*ROW('Water Data'!C22)),NA())))</f>
        <v>[60]</v>
      </c>
      <c r="F28" s="133" t="e">
        <f ca="1">+IF(AND(ISNUMBER(OFFSET('Water Data'!$C$10,0,10*ROW('Water Data'!C22))),BU28="Yes"),OFFSET('Water Data'!$C$10,0,10*ROW('Water Data'!C22)),IF(AND(ISNUMBER(OFFSET('Water Data'!$C$10,0,10*ROW('Water Data'!C22))),BU28="No",ISNUMBER(OFFSET('Water Data'!$C$10,0,10*ROW('Water Data'!C22)))),CONCATENATE("[",ROUND(OFFSET('Water Data'!$C$10,0,10*ROW('Water Data'!C22)),0),"]"),IF(AND(ISNUMBER(OFFSET('Water Data'!$C$10,0,10*ROW('Water Data'!C22))),BU28="",ISNUMBER(OFFSET('Water Data'!$C$10,0,10*ROW('Water Data'!C22)))),OFFSET('Water Data'!$C$10,0,10*ROW('Water Data'!C22)),NA())))</f>
        <v>#N/A</v>
      </c>
      <c r="G28" s="133" t="e">
        <f ca="1">+IF(AND(ISNUMBER(OFFSET('Water Data'!$D$5,0,10*ROW('Water Data'!D22))),BV28="Yes"),100-OFFSET('Water Data'!$D$5,0,10*ROW('Water Data'!D22)),IF(AND(ISNUMBER(OFFSET('Water Data'!$D$5,0,10*ROW('Water Data'!D22))),BV28="No",ISNUMBER(OFFSET('Water Data'!$D$5,0,10*ROW('Water Data'!D22)))),CONCATENATE("[",ROUND(100-OFFSET('Water Data'!$D$5,0,10*ROW('Water Data'!D22)),0),"]"),IF(AND(ISNUMBER(OFFSET('Water Data'!$D$5,0,10*ROW('Water Data'!D22))),BV28="",ISNUMBER(OFFSET('Water Data'!$D$5,0,10*ROW('Water Data'!D22)))),100-OFFSET('Water Data'!$D$5,0,10*ROW('Water Data'!D22)),NA())))</f>
        <v>#N/A</v>
      </c>
      <c r="H28" s="133" t="e">
        <f ca="1">+IF(AND(ISNUMBER(OFFSET('Water Data'!$D$7,0,10*ROW('Water Data'!D22))),BW28="Yes"),OFFSET('Water Data'!$D$7,0,10*ROW('Water Data'!D22)),IF(AND(ISNUMBER(OFFSET('Water Data'!$D$7,0,10*ROW('Water Data'!D22))),BW28="No",ISNUMBER(OFFSET('Water Data'!$D$7,0,10*ROW('Water Data'!D22)))),CONCATENATE("[",ROUND(OFFSET('Water Data'!$C$7,0,10*ROW('Water Data'!D22)),0),"]"),IF(AND(ISNUMBER(OFFSET('Water Data'!$D$7,0,10*ROW('Water Data'!D22))),BW28="",ISNUMBER(OFFSET('Water Data'!$D$7,0,10*ROW('Water Data'!D22)))),OFFSET('Water Data'!$D$7,0,10*ROW('Water Data'!D22)),NA())))</f>
        <v>#N/A</v>
      </c>
      <c r="I28" s="133" t="e">
        <f ca="1">+IF(AND(ISNUMBER(OFFSET('Water Data'!$D$10,0,10*ROW('Water Data'!D22))),BX28="Yes"),OFFSET('Water Data'!$D$10,0,10*ROW('Water Data'!D22)),IF(AND(ISNUMBER(OFFSET('Water Data'!$D$10,0,10*ROW('Water Data'!D22))),BX28="No",ISNUMBER(OFFSET('Water Data'!$D$10,0,10*ROW('Water Data'!D22)))),CONCATENATE("[",ROUND(OFFSET('Water Data'!$D$10,0,10*ROW('Water Data'!D22)),0),"]"),IF(AND(ISNUMBER(OFFSET('Water Data'!$D$10,0,10*ROW('Water Data'!D22))),BX28="",ISNUMBER(OFFSET('Water Data'!$D$10,0,10*ROW('Water Data'!D22)))),OFFSET('Water Data'!$D$10,0,10*ROW('Water Data'!D22)),NA())))</f>
        <v>#N/A</v>
      </c>
      <c r="J28" s="133" t="e">
        <f ca="1">+IF(AND(ISNUMBER(OFFSET('Water Data'!$E$5,0,10*ROW('Water Data'!E22))),BY28="Yes"),100-OFFSET('Water Data'!$E$5,0,10*ROW('Water Data'!E22)),IF(AND(ISNUMBER(OFFSET('Water Data'!$E$5,0,10*ROW('Water Data'!E22))),BY28="No",ISNUMBER(OFFSET('Water Data'!$E$5,0,10*ROW('Water Data'!E22)))),CONCATENATE("[",ROUND(100-OFFSET('Water Data'!$E$5,0,10*ROW('Water Data'!E22)),0),"]"),IF(AND(ISNUMBER(OFFSET('Water Data'!$E$5,0,10*ROW('Water Data'!E22))),BY28="",ISNUMBER(OFFSET('Water Data'!$E$5,0,10*ROW('Water Data'!E22)))),100-OFFSET('Water Data'!$E$5,0,10*ROW('Water Data'!E22)),NA())))</f>
        <v>#N/A</v>
      </c>
      <c r="K28" s="133" t="e">
        <f ca="1">+IF(AND(ISNUMBER(OFFSET('Water Data'!$E$7,0,10*ROW('Water Data'!E22))),BZ28="Yes"),OFFSET('Water Data'!$E$7,0,10*ROW('Water Data'!E22)),IF(AND(ISNUMBER(OFFSET('Water Data'!$E$7,0,10*ROW('Water Data'!E22))),BZ28="No",ISNUMBER(OFFSET('Water Data'!$E$7,0,10*ROW('Water Data'!E22)))),CONCATENATE("[",ROUND(OFFSET('Water Data'!$E$7,0,10*ROW('Water Data'!E22)),0),"]"),IF(AND(ISNUMBER(OFFSET('Water Data'!$E$7,0,10*ROW('Water Data'!E22))),BZ28="",ISNUMBER(OFFSET('Water Data'!$E$7,0,10*ROW('Water Data'!E22)))),OFFSET('Water Data'!$E$7,0,10*ROW('Water Data'!E22)),NA())))</f>
        <v>#N/A</v>
      </c>
      <c r="L28" s="133" t="e">
        <f ca="1">+IF(AND(ISNUMBER(OFFSET('Water Data'!$E$10,0,10*ROW('Water Data'!E22))),CA28="Yes"),OFFSET('Water Data'!$E$10,0,10*ROW('Water Data'!E22)),IF(AND(ISNUMBER(OFFSET('Water Data'!$E$10,0,10*ROW('Water Data'!E22))),CA28="No",ISNUMBER(OFFSET('Water Data'!$E$10,0,10*ROW('Water Data'!E22)))),CONCATENATE("[",ROUND(OFFSET('Water Data'!$E$10,0,10*ROW('Water Data'!E22)),0),"]"),IF(AND(ISNUMBER(OFFSET('Water Data'!$E$10,0,10*ROW('Water Data'!E22))),CA28="",ISNUMBER(OFFSET('Water Data'!$E$10,0,10*ROW('Water Data'!E22)))),OFFSET('Water Data'!$E$10,0,10*ROW('Water Data'!E22)),NA())))</f>
        <v>#N/A</v>
      </c>
      <c r="M28" s="133" t="e">
        <f ca="1">+IF(AND(ISNUMBER(OFFSET('Water Data'!$F$5,0,10*ROW('Water Data'!F22))),CB28="Yes"),100-OFFSET('Water Data'!$F$5,0,10*ROW('Water Data'!F22)),IF(AND(ISNUMBER(OFFSET('Water Data'!$F$5,0,10*ROW('Water Data'!F22))),CB28="No",ISNUMBER(OFFSET('Water Data'!$F$5,0,10*ROW('Water Data'!F22)))),CONCATENATE("[",ROUND(100-OFFSET('Water Data'!$F$5,0,10*ROW('Water Data'!F22)),0),"]"),IF(AND(ISNUMBER(OFFSET('Water Data'!$F$5,0,10*ROW('Water Data'!F22))),CB28="",ISNUMBER(OFFSET('Water Data'!$F$5,0,10*ROW('Water Data'!F22)))),100-OFFSET('Water Data'!$F$5,0,10*ROW('Water Data'!F22)),NA())))</f>
        <v>#N/A</v>
      </c>
      <c r="N28" s="133" t="e">
        <f ca="1">+IF(AND(ISNUMBER(OFFSET('Water Data'!$F$7,0,10*ROW('Water Data'!F22))),CC28="Yes"),OFFSET('Water Data'!$F$7,0,10*ROW('Water Data'!F22)),IF(AND(ISNUMBER(OFFSET('Water Data'!$F$7,0,10*ROW('Water Data'!F22))),CC28="No",ISNUMBER(OFFSET('Water Data'!$F$7,0,10*ROW('Water Data'!F22)))),CONCATENATE("[",ROUND(OFFSET('Water Data'!$F$7,0,10*ROW('Water Data'!F22)),0),"]"),IF(AND(ISNUMBER(OFFSET('Water Data'!$F$7,0,10*ROW('Water Data'!F22))),CC28="",ISNUMBER(OFFSET('Water Data'!$F$7,0,10*ROW('Water Data'!F22)))),OFFSET('Water Data'!$F$7,0,10*ROW('Water Data'!F22)),NA())))</f>
        <v>#N/A</v>
      </c>
      <c r="O28" s="133" t="e">
        <f ca="1">+IF(AND(ISNUMBER(OFFSET('Water Data'!$F$10,0,10*ROW('Water Data'!F22))),CD28="Yes"),OFFSET('Water Data'!$F$10,0,10*ROW('Water Data'!F22)),IF(AND(ISNUMBER(OFFSET('Water Data'!$F$10,0,10*ROW('Water Data'!F22))),CD28="No",ISNUMBER(OFFSET('Water Data'!$F$10,0,10*ROW('Water Data'!F22)))),CONCATENATE("[",ROUND(OFFSET('Water Data'!$F$10,0,10*ROW('Water Data'!F22)),0),"]"),IF(AND(ISNUMBER(OFFSET('Water Data'!$F$10,0,10*ROW('Water Data'!F22))),CD28="",ISNUMBER(OFFSET('Water Data'!$F$10,0,10*ROW('Water Data'!F22)))),OFFSET('Water Data'!$F$10,0,10*ROW('Water Data'!F22)),NA())))</f>
        <v>#N/A</v>
      </c>
      <c r="P28" s="133" t="e">
        <f ca="1">+IF(AND(ISNUMBER(OFFSET('Water Data'!$G$5,0,10*ROW('Water Data'!G22))),CE28="Yes"),100-OFFSET('Water Data'!$G$5,0,10*ROW('Water Data'!G22)),IF(AND(ISNUMBER(OFFSET('Water Data'!$G$5,0,10*ROW('Water Data'!G22))),CE28="No",ISNUMBER(OFFSET('Water Data'!$G$5,0,10*ROW('Water Data'!G22)))),CONCATENATE("[",ROUND(100-OFFSET('Water Data'!$G$5,0,10*ROW('Water Data'!G22)),0),"]"),IF(AND(ISNUMBER(OFFSET('Water Data'!$G$5,0,10*ROW('Water Data'!G22))),CE28="",ISNUMBER(OFFSET('Water Data'!$G$5,0,10*ROW('Water Data'!G22)))),100-OFFSET('Water Data'!$G$5,0,10*ROW('Water Data'!G22)),NA())))</f>
        <v>#N/A</v>
      </c>
      <c r="Q28" s="133" t="e">
        <f ca="1">+IF(AND(ISNUMBER(OFFSET('Water Data'!$G$7,0,10*ROW('Water Data'!G22))),CF28="Yes"),OFFSET('Water Data'!$G$7,0,10*ROW('Water Data'!G22)),IF(AND(ISNUMBER(OFFSET('Water Data'!$G$7,0,10*ROW('Water Data'!G22))),CF28="No",ISNUMBER(OFFSET('Water Data'!$G$7,0,10*ROW('Water Data'!G22)))),CONCATENATE("[",ROUND(OFFSET('Water Data'!$G$7,0,10*ROW('Water Data'!G22)),0),"]"),IF(AND(ISNUMBER(OFFSET('Water Data'!$G$7,0,10*ROW('Water Data'!G22))),CF28="",ISNUMBER(OFFSET('Water Data'!$G$7,0,10*ROW('Water Data'!G22)))),OFFSET('Water Data'!$G$7,0,10*ROW('Water Data'!G22)),NA())))</f>
        <v>#N/A</v>
      </c>
      <c r="R28" s="133" t="e">
        <f ca="1">+IF(AND(ISNUMBER(OFFSET('Water Data'!$G$10,0,10*ROW('Water Data'!G22))),CG28="Yes"),OFFSET('Water Data'!$G$10,0,10*ROW('Water Data'!G22)),IF(AND(ISNUMBER(OFFSET('Water Data'!$G$10,0,10*ROW('Water Data'!G22))),CG28="No",ISNUMBER(OFFSET('Water Data'!$G$10,0,10*ROW('Water Data'!G22)))),CONCATENATE("[",ROUND(OFFSET('Water Data'!$G$10,0,10*ROW('Water Data'!G22)),0),"]"),IF(AND(ISNUMBER(OFFSET('Water Data'!$G$10,0,10*ROW('Water Data'!G22))),CG28="",ISNUMBER(OFFSET('Water Data'!$G$10,0,10*ROW('Water Data'!G22)))),OFFSET('Water Data'!$G$10,0,10*ROW('Water Data'!G22)),NA())))</f>
        <v>#N/A</v>
      </c>
      <c r="S28" s="133" t="e">
        <f ca="1">+IF(AND(ISNUMBER(OFFSET('Water Data'!$H$5,0,10*ROW('Water Data'!H22))),CH28="Yes"),100-OFFSET('Water Data'!$H$5,0,10*ROW('Water Data'!H22)),IF(AND(ISNUMBER(OFFSET('Water Data'!$H$5,0,10*ROW('Water Data'!H22))),CH28="No",ISNUMBER(OFFSET('Water Data'!$H$5,0,10*ROW('Water Data'!H22)))),CONCATENATE("[",ROUND(100-OFFSET('Water Data'!$H$5,0,10*ROW('Water Data'!H22)),0),"]"),IF(AND(ISNUMBER(OFFSET('Water Data'!$H$5,0,10*ROW('Water Data'!H22))),CH28="",ISNUMBER(OFFSET('Water Data'!$H$5,0,10*ROW('Water Data'!H22)))),100-OFFSET('Water Data'!$H$5,0,10*ROW('Water Data'!H22)),NA())))</f>
        <v>#N/A</v>
      </c>
      <c r="T28" s="133" t="e">
        <f ca="1">+IF(AND(ISNUMBER(OFFSET('Water Data'!$H$7,0,10*ROW('Water Data'!H22))),CI28="Yes"),OFFSET('Water Data'!$H$7,0,10*ROW('Water Data'!H22)),IF(AND(ISNUMBER(OFFSET('Water Data'!$H$7,0,10*ROW('Water Data'!H22))),CI28="No",ISNUMBER(OFFSET('Water Data'!$H$7,0,10*ROW('Water Data'!H22)))),CONCATENATE("[",ROUND(OFFSET('Water Data'!$H$7,0,10*ROW('Water Data'!H22)),0),"]"),IF(AND(ISNUMBER(OFFSET('Water Data'!$H$7,0,10*ROW('Water Data'!H22))),CI28="",ISNUMBER(OFFSET('Water Data'!$H$7,0,10*ROW('Water Data'!H22)))),OFFSET('Water Data'!$H$7,0,10*ROW('Water Data'!H22)),NA())))</f>
        <v>#N/A</v>
      </c>
      <c r="U28" s="133" t="e">
        <f ca="1">+IF(AND(ISNUMBER(OFFSET('Water Data'!$H$10,0,10*ROW('Water Data'!H22))),CJ28="Yes"),OFFSET('Water Data'!$H$10,0,10*ROW('Water Data'!H22)),IF(AND(ISNUMBER(OFFSET('Water Data'!$H$10,0,10*ROW('Water Data'!H22))),CJ28="No",ISNUMBER(OFFSET('Water Data'!$H$10,0,10*ROW('Water Data'!H22)))),CONCATENATE("[",ROUND(OFFSET('Water Data'!$H$10,0,10*ROW('Water Data'!H22)),0),"]"),IF(AND(ISNUMBER(OFFSET('Water Data'!$H$10,0,10*ROW('Water Data'!H22))),CJ28="",ISNUMBER(OFFSET('Water Data'!$H$10,0,10*ROW('Water Data'!H22)))),OFFSET('Water Data'!$H$10,0,10*ROW('Water Data'!H22)),NA())))</f>
        <v>#N/A</v>
      </c>
      <c r="V28" s="134" t="e">
        <f ca="1">+IF(AND(ISNUMBER(OFFSET('Sanitation Data'!$C$5,0,10*ROW('Sanitation Data'!C22))),CK28="Yes"),100-OFFSET('Sanitation Data'!$C$5,0,10*ROW('Sanitation Data'!C22)),IF(AND(ISNUMBER(OFFSET('Sanitation Data'!$C$5,0,10*ROW('Sanitation Data'!C22))),CK28="No",ISNUMBER(OFFSET('Sanitation Data'!$C$5,0,10*ROW('Sanitation Data'!C22)))),CONCATENATE("[",ROUND(100-OFFSET('Sanitation Data'!$C$5,0,10*ROW('Sanitation Data'!C22)),0),"]"),IF(AND(ISNUMBER(OFFSET('Sanitation Data'!$C$5,0,10*ROW('Sanitation Data'!C22))),CK28="",ISNUMBER(OFFSET('Sanitation Data'!$C$5,0,10*ROW('Sanitation Data'!C22)))),100-OFFSET('Sanitation Data'!$C$5,0,10*ROW('Sanitation Data'!C22)),NA())))</f>
        <v>#N/A</v>
      </c>
      <c r="W28" s="134" t="str">
        <f ca="1">+IF(AND(ISNUMBER(OFFSET('Sanitation Data'!$C$7,0,10*ROW('Sanitation Data'!C22))),CL28="Yes"),OFFSET('Sanitation Data'!$C$7,0,10*ROW('Sanitation Data'!C22)),IF(AND(ISNUMBER(OFFSET('Sanitation Data'!$C$7,0,10*ROW('Sanitation Data'!C22))),CL28="No",ISNUMBER(OFFSET('Sanitation Data'!$C$7,0,10*ROW('Sanitation Data'!C22)))),CONCATENATE("[",ROUND(OFFSET('Sanitation Data'!$C$7,0,10*ROW('Sanitation Data'!C22)),0),"]"),IF(AND(ISNUMBER(OFFSET('Sanitation Data'!$C$7,0,10*ROW('Sanitation Data'!C22))),CL28="",ISNUMBER(OFFSET('Sanitation Data'!$C$7,0,10*ROW('Sanitation Data'!C22)))),OFFSET('Sanitation Data'!$C$7,0,10*ROW('Sanitation Data'!C22)),NA())))</f>
        <v>[69]</v>
      </c>
      <c r="X28" s="134" t="e">
        <f ca="1">+IF(AND(ISNUMBER(OFFSET('Sanitation Data'!$C$11,0,10*ROW('Sanitation Data'!C22))),CM28="Yes"),OFFSET('Sanitation Data'!$C$11,0,10*ROW('Sanitation Data'!C22)),IF(AND(ISNUMBER(OFFSET('Sanitation Data'!$C$11,0,10*ROW('Sanitation Data'!C22))),CM28="No",ISNUMBER(OFFSET('Sanitation Data'!$C$11,0,10*ROW('Sanitation Data'!C22)))),CONCATENATE("[",ROUND(OFFSET('Sanitation Data'!$C$11,0,10*ROW('Sanitation Data'!C22)),0),"]"),IF(AND(ISNUMBER(OFFSET('Sanitation Data'!$C$11,0,10*ROW('Sanitation Data'!C22))),CM28="",ISNUMBER(OFFSET('Sanitation Data'!$C$11,0,10*ROW('Sanitation Data'!C22)))),OFFSET('Sanitation Data'!$C$11,0,10*ROW('Sanitation Data'!C22)),NA())))</f>
        <v>#N/A</v>
      </c>
      <c r="Y28" s="134" t="e">
        <f ca="1">+IF(AND(ISNUMBER(OFFSET('Sanitation Data'!$C$12,0,10*ROW('Sanitation Data'!C22))),CN28="Yes"),OFFSET('Sanitation Data'!$C$12,0,10*ROW('Sanitation Data'!C22)),IF(AND(ISNUMBER(OFFSET('Sanitation Data'!$C$12,0,10*ROW('Sanitation Data'!C22))),CN28="No",ISNUMBER(OFFSET('Sanitation Data'!$C$12,0,10*ROW('Sanitation Data'!C22)))),CONCATENATE("[",ROUND(OFFSET('Sanitation Data'!$C$12,0,10*ROW('Sanitation Data'!C22)),0),"]"),IF(AND(ISNUMBER(OFFSET('Sanitation Data'!$C$12,0,10*ROW('Sanitation Data'!C22))),CN28="",ISNUMBER(OFFSET('Sanitation Data'!$C$12,0,10*ROW('Sanitation Data'!C22)))),OFFSET('Sanitation Data'!$C$12,0,10*ROW('Sanitation Data'!C22)),NA())))</f>
        <v>#N/A</v>
      </c>
      <c r="Z28" s="134" t="e">
        <f ca="1">+IF(AND(ISNUMBER(OFFSET('Sanitation Data'!$C$13,0,10*ROW('Sanitation Data'!C22))),CO28="Yes"),OFFSET('Sanitation Data'!$C$13,0,10*ROW('Sanitation Data'!C22)),IF(AND(ISNUMBER(OFFSET('Sanitation Data'!$C$13,0,10*ROW('Sanitation Data'!C22))),CO28="No",ISNUMBER(OFFSET('Sanitation Data'!$C$13,0,10*ROW('Sanitation Data'!C22)))),CONCATENATE("[",ROUND(OFFSET('Sanitation Data'!$C$13,0,10*ROW('Sanitation Data'!C22)),0),"]"),IF(AND(ISNUMBER(OFFSET('Sanitation Data'!$C$13,0,10*ROW('Sanitation Data'!C22))),CO28="",ISNUMBER(OFFSET('Sanitation Data'!$C$13,0,10*ROW('Sanitation Data'!C22)))),OFFSET('Sanitation Data'!$C$13,0,10*ROW('Sanitation Data'!C22)),NA())))</f>
        <v>#N/A</v>
      </c>
      <c r="AA28" s="134" t="e">
        <f ca="1">+IF(AND(ISNUMBER(OFFSET('Sanitation Data'!$D$5,0,10*ROW('Sanitation Data'!D22))),CP28="Yes"),100-OFFSET('Sanitation Data'!$D$5,0,10*ROW('Sanitation Data'!D22)),IF(AND(ISNUMBER(OFFSET('Sanitation Data'!$D$5,0,10*ROW('Sanitation Data'!D22))),CP28="No",ISNUMBER(OFFSET('Sanitation Data'!$D$5,0,10*ROW('Sanitation Data'!D22)))),CONCATENATE("[",ROUND(100-OFFSET('Sanitation Data'!$D$5,0,10*ROW('Sanitation Data'!D22)),0),"]"),IF(AND(ISNUMBER(OFFSET('Sanitation Data'!$D$5,0,10*ROW('Sanitation Data'!D22))),CP28="",ISNUMBER(OFFSET('Sanitation Data'!$D$5,0,10*ROW('Sanitation Data'!D22)))),100-OFFSET('Sanitation Data'!$D$5,0,10*ROW('Sanitation Data'!D22)),NA())))</f>
        <v>#N/A</v>
      </c>
      <c r="AB28" s="134" t="e">
        <f ca="1">+IF(AND(ISNUMBER(OFFSET('Sanitation Data'!$D$7,0,10*ROW('Sanitation Data'!D22))),CQ28="Yes"),OFFSET('Sanitation Data'!$D$7,0,10*ROW('Sanitation Data'!G22)),IF(AND(ISNUMBER(OFFSET('Sanitation Data'!$D$7,0,10*ROW('Sanitation Data'!D22))),CQ28="No",ISNUMBER(OFFSET('Sanitation Data'!$D$7,0,10*ROW('Sanitation Data'!D22)))),CONCATENATE("[",ROUND(OFFSET('Sanitation Data'!$D$7,0,10*ROW('Sanitation Data'!D22)),0),"]"),IF(AND(ISNUMBER(OFFSET('Sanitation Data'!$D$7,0,10*ROW('Sanitation Data'!D22))),CQ28="",ISNUMBER(OFFSET('Sanitation Data'!$D$7,0,10*ROW('Sanitation Data'!D22)))),OFFSET('Sanitation Data'!$D$7,0,10*ROW('Sanitation Data'!D22)),NA())))</f>
        <v>#N/A</v>
      </c>
      <c r="AC28" s="134" t="e">
        <f ca="1">+IF(AND(ISNUMBER(OFFSET('Sanitation Data'!$D$11,0,10*ROW('Sanitation Data'!D22))),CR28="Yes"),OFFSET('Sanitation Data'!$D$11,0,10*ROW('Sanitation Data'!D22)),IF(AND(ISNUMBER(OFFSET('Sanitation Data'!$D$11,0,10*ROW('Sanitation Data'!D22))),CR28="No",ISNUMBER(OFFSET('Sanitation Data'!$D$11,0,10*ROW('Sanitation Data'!D22)))),CONCATENATE("[",ROUND(OFFSET('Sanitation Data'!$D$11,0,10*ROW('Sanitation Data'!D22)),0),"]"),IF(AND(ISNUMBER(OFFSET('Sanitation Data'!$D$11,0,10*ROW('Sanitation Data'!D22))),CR28="",ISNUMBER(OFFSET('Sanitation Data'!$D$11,0,10*ROW('Sanitation Data'!D22)))),OFFSET('Sanitation Data'!$D$11,0,10*ROW('Sanitation Data'!D22)),NA())))</f>
        <v>#N/A</v>
      </c>
      <c r="AD28" s="134" t="e">
        <f ca="1">+IF(AND(ISNUMBER(OFFSET('Sanitation Data'!$D$12,0,10*ROW('Sanitation Data'!D22))),CS28="Yes"),OFFSET('Sanitation Data'!$D$12,0,10*ROW('Sanitation Data'!D22)),IF(AND(ISNUMBER(OFFSET('Sanitation Data'!$D$12,0,10*ROW('Sanitation Data'!D22))),CS28="No",ISNUMBER(OFFSET('Sanitation Data'!$D$12,0,10*ROW('Sanitation Data'!D22)))),CONCATENATE("[",ROUND(OFFSET('Sanitation Data'!$D$12,0,10*ROW('Sanitation Data'!D22)),0),"]"),IF(AND(ISNUMBER(OFFSET('Sanitation Data'!$D$12,0,10*ROW('Sanitation Data'!D22))),CS28="",ISNUMBER(OFFSET('Sanitation Data'!$D$12,0,10*ROW('Sanitation Data'!D22)))),OFFSET('Sanitation Data'!$D$12,0,10*ROW('Sanitation Data'!D22)),NA())))</f>
        <v>#N/A</v>
      </c>
      <c r="AE28" s="134" t="e">
        <f ca="1">+IF(AND(ISNUMBER(OFFSET('Sanitation Data'!$D$13,0,10*ROW('Sanitation Data'!D22))),CT28="Yes"),OFFSET('Sanitation Data'!$D$13,0,10*ROW('Sanitation Data'!D22)),IF(AND(ISNUMBER(OFFSET('Sanitation Data'!$D$13,0,10*ROW('Sanitation Data'!D22))),CT28="No",ISNUMBER(OFFSET('Sanitation Data'!$D$13,0,10*ROW('Sanitation Data'!D22)))),CONCATENATE("[",ROUND(OFFSET('Sanitation Data'!$D$13,0,10*ROW('Sanitation Data'!D22)),0),"]"),IF(AND(ISNUMBER(OFFSET('Sanitation Data'!$D$13,0,10*ROW('Sanitation Data'!D22))),CT28="",ISNUMBER(OFFSET('Sanitation Data'!$D$13,0,10*ROW('Sanitation Data'!D22)))),OFFSET('Sanitation Data'!$D$13,0,10*ROW('Sanitation Data'!D22)),NA())))</f>
        <v>#N/A</v>
      </c>
      <c r="AF28" s="134" t="e">
        <f ca="1">+IF(AND(ISNUMBER(OFFSET('Sanitation Data'!$E$5,0,10*ROW('Sanitation Data'!E22))),CU28="Yes"),100-OFFSET('Sanitation Data'!$E$5,0,10*ROW('Sanitation Data'!E22)),IF(AND(ISNUMBER(OFFSET('Sanitation Data'!$E$5,0,10*ROW('Sanitation Data'!E22))),CU28="No",ISNUMBER(OFFSET('Sanitation Data'!$E$5,0,10*ROW('Sanitation Data'!E22)))),CONCATENATE("[",ROUND(100-OFFSET('Sanitation Data'!$E$5,0,10*ROW('Sanitation Data'!E22)),0),"]"),IF(AND(ISNUMBER(OFFSET('Sanitation Data'!$E$5,0,10*ROW('Sanitation Data'!E22))),CU28="",ISNUMBER(OFFSET('Sanitation Data'!$E$5,0,10*ROW('Sanitation Data'!E22)))),100-OFFSET('Sanitation Data'!$E$5,0,10*ROW('Sanitation Data'!E22)),NA())))</f>
        <v>#N/A</v>
      </c>
      <c r="AG28" s="134" t="e">
        <f ca="1">+IF(AND(ISNUMBER(OFFSET('Sanitation Data'!$E$7,0,10*ROW('Sanitation Data'!E22))),CV28="Yes"),OFFSET('Sanitation Data'!$E$7,0,10*ROW('Sanitation Data'!E22)),IF(AND(ISNUMBER(OFFSET('Sanitation Data'!$E$7,0,10*ROW('Sanitation Data'!E22))),CV28="No",ISNUMBER(OFFSET('Sanitation Data'!$E$7,0,10*ROW('Sanitation Data'!E22)))),CONCATENATE("[",ROUND(OFFSET('Sanitation Data'!$E$7,0,10*ROW('Sanitation Data'!E22)),0),"]"),IF(AND(ISNUMBER(OFFSET('Sanitation Data'!$E$7,0,10*ROW('Sanitation Data'!E22))),CV28="",ISNUMBER(OFFSET('Sanitation Data'!$E$7,0,10*ROW('Sanitation Data'!E22)))),OFFSET('Sanitation Data'!$E$7,0,10*ROW('Sanitation Data'!E22)),NA())))</f>
        <v>#N/A</v>
      </c>
      <c r="AH28" s="134" t="e">
        <f ca="1">+IF(AND(ISNUMBER(OFFSET('Sanitation Data'!$E$11,0,10*ROW('Sanitation Data'!E22))),CW28="Yes"),OFFSET('Sanitation Data'!$E$11,0,10*ROW('Sanitation Data'!E22)),IF(AND(ISNUMBER(OFFSET('Sanitation Data'!$E$11,0,10*ROW('Sanitation Data'!E22))),CW28="No",ISNUMBER(OFFSET('Sanitation Data'!$E$11,0,10*ROW('Sanitation Data'!E22)))),CONCATENATE("[",ROUND(OFFSET('Sanitation Data'!$E$11,0,10*ROW('Sanitation Data'!E22)),0),"]"),IF(AND(ISNUMBER(OFFSET('Sanitation Data'!$E$11,0,10*ROW('Sanitation Data'!E22))),CW28="",ISNUMBER(OFFSET('Sanitation Data'!$E$11,0,10*ROW('Sanitation Data'!E22)))),OFFSET('Sanitation Data'!$E$11,0,10*ROW('Sanitation Data'!E22)),NA())))</f>
        <v>#N/A</v>
      </c>
      <c r="AI28" s="134" t="e">
        <f ca="1">+IF(AND(ISNUMBER(OFFSET('Sanitation Data'!$E$12,0,10*ROW('Sanitation Data'!E22))),CX28="Yes"),OFFSET('Sanitation Data'!$E$12,0,10*ROW('Sanitation Data'!E22)),IF(AND(ISNUMBER(OFFSET('Sanitation Data'!$E$12,0,10*ROW('Sanitation Data'!E22))),CX28="No",ISNUMBER(OFFSET('Sanitation Data'!$E$12,0,10*ROW('Sanitation Data'!E22)))),CONCATENATE("[",ROUND(OFFSET('Sanitation Data'!$E$12,0,10*ROW('Sanitation Data'!E22)),0),"]"),IF(AND(ISNUMBER(OFFSET('Sanitation Data'!$E$12,0,10*ROW('Sanitation Data'!E22))),CX28="",ISNUMBER(OFFSET('Sanitation Data'!$E$12,0,10*ROW('Sanitation Data'!E22)))),OFFSET('Sanitation Data'!$E$12,0,10*ROW('Sanitation Data'!E22)),NA())))</f>
        <v>#N/A</v>
      </c>
      <c r="AJ28" s="134" t="e">
        <f ca="1">+IF(AND(ISNUMBER(OFFSET('Sanitation Data'!$E$13,0,10*ROW('Sanitation Data'!E22))),CY28="Yes"),OFFSET('Sanitation Data'!$E$13,0,10*ROW('Sanitation Data'!E22)),IF(AND(ISNUMBER(OFFSET('Sanitation Data'!$E$13,0,10*ROW('Sanitation Data'!E22))),CY28="No",ISNUMBER(OFFSET('Sanitation Data'!$E$13,0,10*ROW('Sanitation Data'!E22)))),CONCATENATE("[",ROUND(OFFSET('Sanitation Data'!$E$13,0,10*ROW('Sanitation Data'!E22)),0),"]"),IF(AND(ISNUMBER(OFFSET('Sanitation Data'!$E$13,0,10*ROW('Sanitation Data'!E22))),CY28="",ISNUMBER(OFFSET('Sanitation Data'!$E$13,0,10*ROW('Sanitation Data'!E22)))),OFFSET('Sanitation Data'!$E$13,0,10*ROW('Sanitation Data'!E22)),NA())))</f>
        <v>#N/A</v>
      </c>
      <c r="AK28" s="134" t="e">
        <f ca="1">+IF(AND(ISNUMBER(OFFSET('Sanitation Data'!$F$5,0,10*ROW('Sanitation Data'!F22))),CZ28="Yes"),100-OFFSET('Sanitation Data'!$F$5,0,10*ROW('Sanitation Data'!F22)),IF(AND(ISNUMBER(OFFSET('Sanitation Data'!$F$5,0,10*ROW('Sanitation Data'!F22))),CZ28="No",ISNUMBER(OFFSET('Sanitation Data'!$F$5,0,10*ROW('Sanitation Data'!F22)))),CONCATENATE("[",ROUND(100-OFFSET('Sanitation Data'!$F$5,0,10*ROW('Sanitation Data'!F22)),0),"]"),IF(AND(ISNUMBER(OFFSET('Sanitation Data'!$F$5,0,10*ROW('Sanitation Data'!F22))),CZ28="",ISNUMBER(OFFSET('Sanitation Data'!$F$5,0,10*ROW('Sanitation Data'!F22)))),100-OFFSET('Sanitation Data'!$F$5,0,10*ROW('Sanitation Data'!F22)),NA())))</f>
        <v>#N/A</v>
      </c>
      <c r="AL28" s="134" t="e">
        <f ca="1">+IF(AND(ISNUMBER(OFFSET('Sanitation Data'!$F$7,0,10*ROW('Sanitation Data'!F22))),DA28="Yes"),OFFSET('Sanitation Data'!$F$7,0,10*ROW('Sanitation Data'!F22)),IF(AND(ISNUMBER(OFFSET('Sanitation Data'!$F$7,0,10*ROW('Sanitation Data'!F22))),DA28="No",ISNUMBER(OFFSET('Sanitation Data'!$F$7,0,10*ROW('Sanitation Data'!F22)))),CONCATENATE("[",ROUND(OFFSET('Sanitation Data'!$F$7,0,10*ROW('Sanitation Data'!F22)),0),"]"),IF(AND(ISNUMBER(OFFSET('Sanitation Data'!$F$7,0,10*ROW('Sanitation Data'!F22))),DA28="",ISNUMBER(OFFSET('Sanitation Data'!$F$7,0,10*ROW('Sanitation Data'!F22)))),OFFSET('Sanitation Data'!$F$7,0,10*ROW('Sanitation Data'!F22)),NA())))</f>
        <v>#N/A</v>
      </c>
      <c r="AM28" s="134" t="e">
        <f ca="1">+IF(AND(ISNUMBER(OFFSET('Sanitation Data'!$F$11,0,10*ROW('Sanitation Data'!F22))),DB28="Yes"),OFFSET('Sanitation Data'!$F$11,0,10*ROW('Sanitation Data'!F22)),IF(AND(ISNUMBER(OFFSET('Sanitation Data'!$F$11,0,10*ROW('Sanitation Data'!F22))),DB28="No",ISNUMBER(OFFSET('Sanitation Data'!$F$11,0,10*ROW('Sanitation Data'!F22)))),CONCATENATE("[",ROUND(OFFSET('Sanitation Data'!$F$11,0,10*ROW('Sanitation Data'!F22)),0),"]"),IF(AND(ISNUMBER(OFFSET('Sanitation Data'!$F$11,0,10*ROW('Sanitation Data'!F22))),DB28="",ISNUMBER(OFFSET('Sanitation Data'!$F$11,0,10*ROW('Sanitation Data'!F22)))),OFFSET('Sanitation Data'!$F$11,0,10*ROW('Sanitation Data'!F22)),NA())))</f>
        <v>#N/A</v>
      </c>
      <c r="AN28" s="134" t="e">
        <f ca="1">+IF(AND(ISNUMBER(OFFSET('Sanitation Data'!$F$12,0,10*ROW('Sanitation Data'!F22))),DC28="Yes"),OFFSET('Sanitation Data'!$F$12,0,10*ROW('Sanitation Data'!F22)),IF(AND(ISNUMBER(OFFSET('Sanitation Data'!$F$12,0,10*ROW('Sanitation Data'!F22))),DC28="No",ISNUMBER(OFFSET('Sanitation Data'!$F$12,0,10*ROW('Sanitation Data'!F22)))),CONCATENATE("[",ROUND(OFFSET('Sanitation Data'!$F$12,0,10*ROW('Sanitation Data'!F22)),0),"]"),IF(AND(ISNUMBER(OFFSET('Sanitation Data'!$F$12,0,10*ROW('Sanitation Data'!F22))),DC28="",ISNUMBER(OFFSET('Sanitation Data'!$F$12,0,10*ROW('Sanitation Data'!F22)))),OFFSET('Sanitation Data'!$F$12,0,10*ROW('Sanitation Data'!F22)),NA())))</f>
        <v>#N/A</v>
      </c>
      <c r="AO28" s="134" t="e">
        <f ca="1">+IF(AND(ISNUMBER(OFFSET('Sanitation Data'!$F$13,0,10*ROW('Sanitation Data'!F22))),DD28="Yes"),OFFSET('Sanitation Data'!$F$13,0,10*ROW('Sanitation Data'!F22)),IF(AND(ISNUMBER(OFFSET('Sanitation Data'!$F$13,0,10*ROW('Sanitation Data'!F22))),DD28="No",ISNUMBER(OFFSET('Sanitation Data'!$F$13,0,10*ROW('Sanitation Data'!F22)))),CONCATENATE("[",ROUND(OFFSET('Sanitation Data'!$F$13,0,10*ROW('Sanitation Data'!F22)),0),"]"),IF(AND(ISNUMBER(OFFSET('Sanitation Data'!$F$13,0,10*ROW('Sanitation Data'!F22))),DD28="",ISNUMBER(OFFSET('Sanitation Data'!$F$13,0,10*ROW('Sanitation Data'!F22)))),OFFSET('Sanitation Data'!$F$13,0,10*ROW('Sanitation Data'!F22)),NA())))</f>
        <v>#N/A</v>
      </c>
      <c r="AP28" s="134" t="e">
        <f ca="1">+IF(AND(ISNUMBER(OFFSET('Sanitation Data'!$G$5,0,10*ROW('Sanitation Data'!G22))),DE28="Yes"),100-OFFSET('Sanitation Data'!$G$5,0,10*ROW('Sanitation Data'!G22)),IF(AND(ISNUMBER(OFFSET('Sanitation Data'!$G$5,0,10*ROW('Sanitation Data'!G22))),DE28="No",ISNUMBER(OFFSET('Sanitation Data'!$G$5,0,10*ROW('Sanitation Data'!G22)))),CONCATENATE("[",ROUND(100-OFFSET('Sanitation Data'!$G$5,0,10*ROW('Sanitation Data'!G22)),0),"]"),IF(AND(ISNUMBER(OFFSET('Sanitation Data'!$G$5,0,10*ROW('Sanitation Data'!G22))),DE28="",ISNUMBER(OFFSET('Sanitation Data'!$G$5,0,10*ROW('Sanitation Data'!G22)))),100-OFFSET('Sanitation Data'!$G$5,0,10*ROW('Sanitation Data'!G22)),NA())))</f>
        <v>#N/A</v>
      </c>
      <c r="AQ28" s="134" t="e">
        <f ca="1">+IF(AND(ISNUMBER(OFFSET('Sanitation Data'!$G$7,0,10*ROW('Sanitation Data'!G22))),DF28="Yes"),OFFSET('Sanitation Data'!$G$7,0,10*ROW('Sanitation Data'!G22)),IF(AND(ISNUMBER(OFFSET('Sanitation Data'!$G$7,0,10*ROW('Sanitation Data'!G22))),DF28="No",ISNUMBER(OFFSET('Sanitation Data'!$G$7,0,10*ROW('Sanitation Data'!G22)))),CONCATENATE("[",ROUND(OFFSET('Sanitation Data'!$G$7,0,10*ROW('Sanitation Data'!G22)),0),"]"),IF(AND(ISNUMBER(OFFSET('Sanitation Data'!$G$7,0,10*ROW('Sanitation Data'!G22))),DF28="",ISNUMBER(OFFSET('Sanitation Data'!$G$7,0,10*ROW('Sanitation Data'!G22)))),OFFSET('Sanitation Data'!$G$7,0,10*ROW('Sanitation Data'!G22)),NA())))</f>
        <v>#N/A</v>
      </c>
      <c r="AR28" s="134" t="e">
        <f ca="1">+IF(AND(ISNUMBER(OFFSET('Sanitation Data'!$G$11,0,10*ROW('Sanitation Data'!G22))),DG28="Yes"),OFFSET('Sanitation Data'!$G$11,0,10*ROW('Sanitation Data'!G22)),IF(AND(ISNUMBER(OFFSET('Sanitation Data'!$G$11,0,10*ROW('Sanitation Data'!G22))),DG28="No",ISNUMBER(OFFSET('Sanitation Data'!$G$11,0,10*ROW('Sanitation Data'!G22)))),CONCATENATE("[",ROUND(OFFSET('Sanitation Data'!$G$11,0,10*ROW('Sanitation Data'!G22)),0),"]"),IF(AND(ISNUMBER(OFFSET('Sanitation Data'!$G$11,0,10*ROW('Sanitation Data'!G22))),DG28="",ISNUMBER(OFFSET('Sanitation Data'!$G$11,0,10*ROW('Sanitation Data'!G22)))),OFFSET('Sanitation Data'!$G$11,0,10*ROW('Sanitation Data'!G22)),NA())))</f>
        <v>#N/A</v>
      </c>
      <c r="AS28" s="134" t="e">
        <f ca="1">+IF(AND(ISNUMBER(OFFSET('Sanitation Data'!$G$12,0,10*ROW('Sanitation Data'!G22))),DH28="Yes"),OFFSET('Sanitation Data'!$G$12,0,10*ROW('Sanitation Data'!G22)),IF(AND(ISNUMBER(OFFSET('Sanitation Data'!$G$12,0,10*ROW('Sanitation Data'!G22))),DH28="No",ISNUMBER(OFFSET('Sanitation Data'!$G$12,0,10*ROW('Sanitation Data'!G22)))),CONCATENATE("[",ROUND(OFFSET('Sanitation Data'!$G$12,0,10*ROW('Sanitation Data'!G22)),0),"]"),IF(AND(ISNUMBER(OFFSET('Sanitation Data'!$G$12,0,10*ROW('Sanitation Data'!G22))),DH28="",ISNUMBER(OFFSET('Sanitation Data'!$G$12,0,10*ROW('Sanitation Data'!G22)))),OFFSET('Sanitation Data'!$G$12,0,10*ROW('Sanitation Data'!G22)),NA())))</f>
        <v>#N/A</v>
      </c>
      <c r="AT28" s="134" t="e">
        <f ca="1">+IF(AND(ISNUMBER(OFFSET('Sanitation Data'!$G$13,0,10*ROW('Sanitation Data'!G22))),DI28="Yes"),OFFSET('Sanitation Data'!$G$13,0,10*ROW('Sanitation Data'!G22)),IF(AND(ISNUMBER(OFFSET('Sanitation Data'!$G$13,0,10*ROW('Sanitation Data'!G22))),DI28="No",ISNUMBER(OFFSET('Sanitation Data'!$G$13,0,10*ROW('Sanitation Data'!G22)))),CONCATENATE("[",ROUND(OFFSET('Sanitation Data'!$G$13,0,10*ROW('Sanitation Data'!G22)),0),"]"),IF(AND(ISNUMBER(OFFSET('Sanitation Data'!$G$13,0,10*ROW('Sanitation Data'!G22))),DI28="",ISNUMBER(OFFSET('Sanitation Data'!$G$13,0,10*ROW('Sanitation Data'!G22)))),OFFSET('Sanitation Data'!$G$13,0,10*ROW('Sanitation Data'!G22)),NA())))</f>
        <v>#N/A</v>
      </c>
      <c r="AU28" s="134" t="e">
        <f ca="1">+IF(AND(ISNUMBER(OFFSET('Sanitation Data'!$H$5,0,10*ROW('Sanitation Data'!H22))),DJ28="Yes"),100-OFFSET('Sanitation Data'!$H$5,0,10*ROW('Sanitation Data'!H22)),IF(AND(ISNUMBER(OFFSET('Sanitation Data'!$H$5,0,10*ROW('Sanitation Data'!H22))),DJ28="No",ISNUMBER(OFFSET('Sanitation Data'!$H$5,0,10*ROW('Sanitation Data'!H22)))),CONCATENATE("[",ROUND(100-OFFSET('Sanitation Data'!$H$5,0,10*ROW('Sanitation Data'!H22)),0),"]"),IF(AND(ISNUMBER(OFFSET('Sanitation Data'!$H$5,0,10*ROW('Sanitation Data'!H22))),DJ28="",ISNUMBER(OFFSET('Sanitation Data'!$H$5,0,10*ROW('Sanitation Data'!H22)))),100-OFFSET('Sanitation Data'!$H$5,0,10*ROW('Sanitation Data'!H22)),NA())))</f>
        <v>#N/A</v>
      </c>
      <c r="AV28" s="134" t="e">
        <f ca="1">+IF(AND(ISNUMBER(OFFSET('Sanitation Data'!$H$7,0,10*ROW('Sanitation Data'!H22))),DK28="Yes"),OFFSET('Sanitation Data'!$H$7,0,10*ROW('Sanitation Data'!H22)),IF(AND(ISNUMBER(OFFSET('Sanitation Data'!$H$7,0,10*ROW('Sanitation Data'!H22))),DK28="No",ISNUMBER(OFFSET('Sanitation Data'!$H$7,0,10*ROW('Sanitation Data'!H22)))),CONCATENATE("[",ROUND(OFFSET('Sanitation Data'!$H$7,0,10*ROW('Sanitation Data'!H22)),0),"]"),IF(AND(ISNUMBER(OFFSET('Sanitation Data'!$H$7,0,10*ROW('Sanitation Data'!H22))),DK28="",ISNUMBER(OFFSET('Sanitation Data'!$H$7,0,10*ROW('Sanitation Data'!H22)))),OFFSET('Sanitation Data'!$H$7,0,10*ROW('Sanitation Data'!H22)),NA())))</f>
        <v>#N/A</v>
      </c>
      <c r="AW28" s="134" t="e">
        <f ca="1">+IF(AND(ISNUMBER(OFFSET('Sanitation Data'!$H$11,0,10*ROW('Sanitation Data'!H22))),DL28="Yes"),OFFSET('Sanitation Data'!$H$11,0,10*ROW('Sanitation Data'!H22)),IF(AND(ISNUMBER(OFFSET('Sanitation Data'!$H$11,0,10*ROW('Sanitation Data'!H22))),DL28="No",ISNUMBER(OFFSET('Sanitation Data'!$H$11,0,10*ROW('Sanitation Data'!H22)))),CONCATENATE("[",ROUND(OFFSET('Sanitation Data'!$H$11,0,10*ROW('Sanitation Data'!H22)),0),"]"),IF(AND(ISNUMBER(OFFSET('Sanitation Data'!$H$11,0,10*ROW('Sanitation Data'!H22))),DL28="",ISNUMBER(OFFSET('Sanitation Data'!$H$11,0,10*ROW('Sanitation Data'!H22)))),OFFSET('Sanitation Data'!$H$11,0,10*ROW('Sanitation Data'!H22)),NA())))</f>
        <v>#N/A</v>
      </c>
      <c r="AX28" s="134" t="e">
        <f ca="1">+IF(AND(ISNUMBER(OFFSET('Sanitation Data'!$H$12,0,10*ROW('Sanitation Data'!H22))),DM28="Yes"),OFFSET('Sanitation Data'!$H$12,0,10*ROW('Sanitation Data'!H22)),IF(AND(ISNUMBER(OFFSET('Sanitation Data'!$H$12,0,10*ROW('Sanitation Data'!H22))),DM28="No",ISNUMBER(OFFSET('Sanitation Data'!$H$12,0,10*ROW('Sanitation Data'!H22)))),CONCATENATE("[",ROUND(OFFSET('Sanitation Data'!$H$12,0,10*ROW('Sanitation Data'!H22)),0),"]"),IF(AND(ISNUMBER(OFFSET('Sanitation Data'!$H$12,0,10*ROW('Sanitation Data'!H22))),DM28="",ISNUMBER(OFFSET('Sanitation Data'!$H$12,0,10*ROW('Sanitation Data'!H22)))),OFFSET('Sanitation Data'!$H$12,0,10*ROW('Sanitation Data'!H22)),NA())))</f>
        <v>#N/A</v>
      </c>
      <c r="AY28" s="134" t="e">
        <f ca="1">+IF(AND(ISNUMBER(OFFSET('Sanitation Data'!$H$13,0,10*ROW('Sanitation Data'!H22))),DN28="Yes"),OFFSET('Sanitation Data'!$H$13,0,10*ROW('Sanitation Data'!H22)),IF(AND(ISNUMBER(OFFSET('Sanitation Data'!$H$13,0,10*ROW('Sanitation Data'!H22))),DN28="No",ISNUMBER(OFFSET('Sanitation Data'!$H$13,0,10*ROW('Sanitation Data'!H22)))),CONCATENATE("[",ROUND(OFFSET('Sanitation Data'!$H$13,0,10*ROW('Sanitation Data'!H22)),0),"]"),IF(AND(ISNUMBER(OFFSET('Sanitation Data'!$H$13,0,10*ROW('Sanitation Data'!H22))),DN28="",ISNUMBER(OFFSET('Sanitation Data'!$H$13,0,10*ROW('Sanitation Data'!H22)))),OFFSET('Sanitation Data'!$H$13,0,10*ROW('Sanitation Data'!H22)),NA())))</f>
        <v>#N/A</v>
      </c>
      <c r="AZ28" s="135" t="str">
        <f ca="1">+IF(AND(ISNUMBER(OFFSET('Hygiene Data'!$C$6,0,10*ROW('Hygiene Data'!C22))),DO28="Yes"),OFFSET('Hygiene Data'!$C$6,0,10*ROW('Hygiene Data'!C22)),IF(AND(ISNUMBER(OFFSET('Hygiene Data'!$C$6,0,10*ROW('Hygiene Data'!C22))),DO28="No",ISNUMBER(OFFSET('Hygiene Data'!$C$6,0,10*ROW('Hygiene Data'!C22)))),CONCATENATE("[",ROUND(OFFSET('Hygiene Data'!$C$6,0,10*ROW('Hygiene Data'!C22)),0),"]"),IF(AND(ISNUMBER(OFFSET('Hygiene Data'!$C$6,0,10*ROW('Hygiene Data'!C22))),DO28="",ISNUMBER(OFFSET('Hygiene Data'!$C$6,0,10*ROW('Hygiene Data'!C22)))),OFFSET('Hygiene Data'!$C$6,0,10*ROW('Hygiene Data'!C22)),NA())))</f>
        <v>[29]</v>
      </c>
      <c r="BA28" s="135" t="e">
        <f ca="1">+IF(AND(ISNUMBER(OFFSET('Hygiene Data'!$C$8,0,10*ROW('Hygiene Data'!C22))),DP28="Yes"),OFFSET('Hygiene Data'!$C$8,0,10*ROW('Hygiene Data'!C22)),IF(AND(ISNUMBER(OFFSET('Hygiene Data'!$C$8,0,10*ROW('Hygiene Data'!C22))),DP28="No",ISNUMBER(OFFSET('Hygiene Data'!$C$8,0,10*ROW('Hygiene Data'!C22)))),CONCATENATE("[",ROUND(OFFSET('Hygiene Data'!$C$8,0,10*ROW('Hygiene Data'!C22)),0),"]"),IF(AND(ISNUMBER(OFFSET('Hygiene Data'!$C$8,0,10*ROW('Hygiene Data'!C22))),DP28="",ISNUMBER(OFFSET('Hygiene Data'!$C$8,0,10*ROW('Hygiene Data'!C22)))),OFFSET('Hygiene Data'!$C$8,0,10*ROW('Hygiene Data'!C22)),NA())))</f>
        <v>#N/A</v>
      </c>
      <c r="BB28" s="135" t="e">
        <f ca="1">+IF(AND(ISNUMBER(OFFSET('Hygiene Data'!$C$10,0,10*ROW('Hygiene Data'!C22))),DQ28="Yes"),OFFSET('Hygiene Data'!$C$10,0,10*ROW('Hygiene Data'!C22)),IF(AND(ISNUMBER(OFFSET('Hygiene Data'!$C$10,0,10*ROW('Hygiene Data'!C22))),DQ28="No",ISNUMBER(OFFSET('Hygiene Data'!$C$10,0,10*ROW('Hygiene Data'!C22)))),CONCATENATE("[",ROUND(OFFSET('Hygiene Data'!$C$10,0,10*ROW('Hygiene Data'!C22)),0),"]"),IF(AND(ISNUMBER(OFFSET('Hygiene Data'!$C$10,0,10*ROW('Hygiene Data'!C22))),DQ28="",ISNUMBER(OFFSET('Hygiene Data'!$C$10,0,10*ROW('Hygiene Data'!C22)))),OFFSET('Hygiene Data'!$C$10,0,10*ROW('Hygiene Data'!C22)),NA())))</f>
        <v>#N/A</v>
      </c>
      <c r="BC28" s="135" t="e">
        <f ca="1">+IF(AND(ISNUMBER(OFFSET('Hygiene Data'!$D$6,0,10*ROW('Hygiene Data'!D22))),DR28="Yes"),OFFSET('Hygiene Data'!$D$6,0,10*ROW('Hygiene Data'!D22)),IF(AND(ISNUMBER(OFFSET('Hygiene Data'!$D$6,0,10*ROW('Hygiene Data'!D22))),DR28="No",ISNUMBER(OFFSET('Hygiene Data'!$D$6,0,10*ROW('Hygiene Data'!D22)))),CONCATENATE("[",ROUND(OFFSET('Hygiene Data'!$D$6,0,10*ROW('Hygiene Data'!D22)),0),"]"),IF(AND(ISNUMBER(OFFSET('Hygiene Data'!$D$6,0,10*ROW('Hygiene Data'!D22))),DR28="",ISNUMBER(OFFSET('Hygiene Data'!$D$6,0,10*ROW('Hygiene Data'!D22)))),OFFSET('Hygiene Data'!$D$6,0,10*ROW('Hygiene Data'!D22)),NA())))</f>
        <v>#N/A</v>
      </c>
      <c r="BD28" s="135" t="e">
        <f ca="1">+IF(AND(ISNUMBER(OFFSET('Hygiene Data'!$D$8,0,10*ROW('Hygiene Data'!D22))),DS28="Yes"),OFFSET('Hygiene Data'!$D$8,0,10*ROW('Hygiene Data'!D22)),IF(AND(ISNUMBER(OFFSET('Hygiene Data'!$D$8,0,10*ROW('Hygiene Data'!D22))),DS28="No",ISNUMBER(OFFSET('Hygiene Data'!$D$8,0,10*ROW('Hygiene Data'!D22)))),CONCATENATE("[",ROUND(OFFSET('Hygiene Data'!$D$8,0,10*ROW('Hygiene Data'!D22)),0),"]"),IF(AND(ISNUMBER(OFFSET('Hygiene Data'!$D$8,0,10*ROW('Hygiene Data'!D22))),DS28="",ISNUMBER(OFFSET('Hygiene Data'!$D$8,0,10*ROW('Hygiene Data'!D22)))),OFFSET('Hygiene Data'!$D$8,0,10*ROW('Hygiene Data'!D22)),NA())))</f>
        <v>#N/A</v>
      </c>
      <c r="BE28" s="135" t="e">
        <f ca="1">+IF(AND(ISNUMBER(OFFSET('Hygiene Data'!$D$10,0,10*ROW('Hygiene Data'!D22))),DT28="Yes"),OFFSET('Hygiene Data'!$D$10,0,10*ROW('Hygiene Data'!D22)),IF(AND(ISNUMBER(OFFSET('Hygiene Data'!$D$10,0,10*ROW('Hygiene Data'!D22))),DT28="No",ISNUMBER(OFFSET('Hygiene Data'!$D$10,0,10*ROW('Hygiene Data'!D22)))),CONCATENATE("[",ROUND(OFFSET('Hygiene Data'!$D$10,0,10*ROW('Hygiene Data'!D22)),0),"]"),IF(AND(ISNUMBER(OFFSET('Hygiene Data'!$D$10,0,10*ROW('Hygiene Data'!D22))),DT28="",ISNUMBER(OFFSET('Hygiene Data'!$D$10,0,10*ROW('Hygiene Data'!D22)))),OFFSET('Hygiene Data'!$D$10,0,10*ROW('Hygiene Data'!D22)),NA())))</f>
        <v>#N/A</v>
      </c>
      <c r="BF28" s="135" t="e">
        <f ca="1">+IF(AND(ISNUMBER(OFFSET('Hygiene Data'!$E$6,0,10*ROW('Hygiene Data'!E22))),DU28="Yes"),OFFSET('Hygiene Data'!$E$6,0,10*ROW('Hygiene Data'!E22)),IF(AND(ISNUMBER(OFFSET('Hygiene Data'!$E$6,0,10*ROW('Hygiene Data'!E22))),DU28="No",ISNUMBER(OFFSET('Hygiene Data'!$E$6,0,10*ROW('Hygiene Data'!E22)))),CONCATENATE("[",ROUND(OFFSET('Hygiene Data'!$E$6,0,10*ROW('Hygiene Data'!E22)),0),"]"),IF(AND(ISNUMBER(OFFSET('Hygiene Data'!$E$6,0,10*ROW('Hygiene Data'!E22))),DU28="",ISNUMBER(OFFSET('Hygiene Data'!$E$6,0,10*ROW('Hygiene Data'!E22)))),OFFSET('Hygiene Data'!$E$6,0,10*ROW('Hygiene Data'!E22)),NA())))</f>
        <v>#N/A</v>
      </c>
      <c r="BG28" s="135" t="e">
        <f ca="1">+IF(AND(ISNUMBER(OFFSET('Hygiene Data'!$E$8,0,10*ROW('Hygiene Data'!E22))),DV28="Yes"),OFFSET('Hygiene Data'!$E$8,0,10*ROW('Hygiene Data'!E22)),IF(AND(ISNUMBER(OFFSET('Hygiene Data'!$E$8,0,10*ROW('Hygiene Data'!E22))),DV28="No",ISNUMBER(OFFSET('Hygiene Data'!$E$8,0,10*ROW('Hygiene Data'!E22)))),CONCATENATE("[",ROUND(OFFSET('Hygiene Data'!$E$8,0,10*ROW('Hygiene Data'!E22)),0),"]"),IF(AND(ISNUMBER(OFFSET('Hygiene Data'!$E$8,0,10*ROW('Hygiene Data'!E22))),DV28="",ISNUMBER(OFFSET('Hygiene Data'!$E$8,0,10*ROW('Hygiene Data'!E22)))),OFFSET('Hygiene Data'!$E$8,0,10*ROW('Hygiene Data'!E22)),NA())))</f>
        <v>#N/A</v>
      </c>
      <c r="BH28" s="135" t="e">
        <f ca="1">+IF(AND(ISNUMBER(OFFSET('Hygiene Data'!$E$10,0,10*ROW('Hygiene Data'!E22))),DW28="Yes"),OFFSET('Hygiene Data'!$E$10,0,10*ROW('Hygiene Data'!E22)),IF(AND(ISNUMBER(OFFSET('Hygiene Data'!$E$10,0,10*ROW('Hygiene Data'!E22))),DW28="No",ISNUMBER(OFFSET('Hygiene Data'!$E$10,0,10*ROW('Hygiene Data'!E22)))),CONCATENATE("[",ROUND(OFFSET('Hygiene Data'!$E$10,0,10*ROW('Hygiene Data'!E22)),0),"]"),IF(AND(ISNUMBER(OFFSET('Hygiene Data'!$E$10,0,10*ROW('Hygiene Data'!E22))),DW28="",ISNUMBER(OFFSET('Hygiene Data'!$E$10,0,10*ROW('Hygiene Data'!E22)))),OFFSET('Hygiene Data'!$E$10,0,10*ROW('Hygiene Data'!E22)),NA())))</f>
        <v>#N/A</v>
      </c>
      <c r="BI28" s="135" t="e">
        <f ca="1">+IF(AND(ISNUMBER(OFFSET('Hygiene Data'!$F$6,0,10*ROW('Hygiene Data'!F22))),DX28="Yes"),OFFSET('Hygiene Data'!$F$6,0,10*ROW('Hygiene Data'!F22)),IF(AND(ISNUMBER(OFFSET('Hygiene Data'!$F$6,0,10*ROW('Hygiene Data'!F22))),DX28="No",ISNUMBER(OFFSET('Hygiene Data'!$F$6,0,10*ROW('Hygiene Data'!F22)))),CONCATENATE("[",ROUND(OFFSET('Hygiene Data'!$F$6,0,10*ROW('Hygiene Data'!F22)),0),"]"),IF(AND(ISNUMBER(OFFSET('Hygiene Data'!$F$6,0,10*ROW('Hygiene Data'!F22))),DX28="",ISNUMBER(OFFSET('Hygiene Data'!$F$6,0,10*ROW('Hygiene Data'!F22)))),OFFSET('Hygiene Data'!$F$6,0,10*ROW('Hygiene Data'!F22)),NA())))</f>
        <v>#N/A</v>
      </c>
      <c r="BJ28" s="135" t="e">
        <f ca="1">+IF(AND(ISNUMBER(OFFSET('Hygiene Data'!$F$8,0,10*ROW('Hygiene Data'!F22))),DY28="Yes"),OFFSET('Hygiene Data'!$F$8,0,10*ROW('Hygiene Data'!F22)),IF(AND(ISNUMBER(OFFSET('Hygiene Data'!$F$8,0,10*ROW('Hygiene Data'!F22))),DY28="No",ISNUMBER(OFFSET('Hygiene Data'!$F$8,0,10*ROW('Hygiene Data'!F22)))),CONCATENATE("[",ROUND(OFFSET('Hygiene Data'!$F$8,0,10*ROW('Hygiene Data'!F22)),0),"]"),IF(AND(ISNUMBER(OFFSET('Hygiene Data'!$F$8,0,10*ROW('Hygiene Data'!F22))),DY28="",ISNUMBER(OFFSET('Hygiene Data'!$F$8,0,10*ROW('Hygiene Data'!F22)))),OFFSET('Hygiene Data'!$F$8,0,10*ROW('Hygiene Data'!F22)),NA())))</f>
        <v>#N/A</v>
      </c>
      <c r="BK28" s="135" t="e">
        <f ca="1">+IF(AND(ISNUMBER(OFFSET('Hygiene Data'!$F$10,0,10*ROW('Hygiene Data'!F22))),DZ28="Yes"),OFFSET('Hygiene Data'!$F$10,0,10*ROW('Hygiene Data'!F22)),IF(AND(ISNUMBER(OFFSET('Hygiene Data'!$F$10,0,10*ROW('Hygiene Data'!F22))),DZ28="No",ISNUMBER(OFFSET('Hygiene Data'!$F$10,0,10*ROW('Hygiene Data'!F22)))),CONCATENATE("[",ROUND(OFFSET('Hygiene Data'!$F$10,0,10*ROW('Hygiene Data'!F22)),0),"]"),IF(AND(ISNUMBER(OFFSET('Hygiene Data'!$F$10,0,10*ROW('Hygiene Data'!F22))),DZ28="",ISNUMBER(OFFSET('Hygiene Data'!$F$10,0,10*ROW('Hygiene Data'!F22)))),OFFSET('Hygiene Data'!$F$10,0,10*ROW('Hygiene Data'!F22)),NA())))</f>
        <v>#N/A</v>
      </c>
      <c r="BL28" s="135" t="e">
        <f ca="1">+IF(AND(ISNUMBER(OFFSET('Hygiene Data'!$G$6,0,10*ROW('Hygiene Data'!G22))),EA28="Yes"),OFFSET('Hygiene Data'!$G$6,0,10*ROW('Hygiene Data'!G22)),IF(AND(ISNUMBER(OFFSET('Hygiene Data'!$G$6,0,10*ROW('Hygiene Data'!G22))),EA28="No",ISNUMBER(OFFSET('Hygiene Data'!$G$6,0,10*ROW('Hygiene Data'!G22)))),CONCATENATE("[",ROUND(OFFSET('Hygiene Data'!$G$6,0,10*ROW('Hygiene Data'!G22)),0),"]"),IF(AND(ISNUMBER(OFFSET('Hygiene Data'!$G$6,0,10*ROW('Hygiene Data'!G22))),EA28="",ISNUMBER(OFFSET('Hygiene Data'!$G$6,0,10*ROW('Hygiene Data'!G22)))),OFFSET('Hygiene Data'!$G$6,0,10*ROW('Hygiene Data'!G22)),NA())))</f>
        <v>#N/A</v>
      </c>
      <c r="BM28" s="135" t="e">
        <f ca="1">+IF(AND(ISNUMBER(OFFSET('Hygiene Data'!$G$8,0,10*ROW('Hygiene Data'!G22))),EB28="Yes"),OFFSET('Hygiene Data'!$G$8,0,10*ROW('Hygiene Data'!G22)),IF(AND(ISNUMBER(OFFSET('Hygiene Data'!$G$8,0,10*ROW('Hygiene Data'!G22))),EB28="No",ISNUMBER(OFFSET('Hygiene Data'!$G$8,0,10*ROW('Hygiene Data'!G22)))),CONCATENATE("[",ROUND(OFFSET('Hygiene Data'!$G$8,0,10*ROW('Hygiene Data'!G22)),0),"]"),IF(AND(ISNUMBER(OFFSET('Hygiene Data'!$G$8,0,10*ROW('Hygiene Data'!G22))),EB28="",ISNUMBER(OFFSET('Hygiene Data'!$G$8,0,10*ROW('Hygiene Data'!G22)))),OFFSET('Hygiene Data'!$G$8,0,10*ROW('Hygiene Data'!G22)),NA())))</f>
        <v>#N/A</v>
      </c>
      <c r="BN28" s="135" t="e">
        <f ca="1">+IF(AND(ISNUMBER(OFFSET('Hygiene Data'!$G$10,0,10*ROW('Hygiene Data'!G22))),EC28="Yes"),OFFSET('Hygiene Data'!$G$10,0,10*ROW('Hygiene Data'!G22)),IF(AND(ISNUMBER(OFFSET('Hygiene Data'!$G$10,0,10*ROW('Hygiene Data'!G22))),EC28="No",ISNUMBER(OFFSET('Hygiene Data'!$G$10,0,10*ROW('Hygiene Data'!G22)))),CONCATENATE("[",ROUND(OFFSET('Hygiene Data'!$G$10,0,10*ROW('Hygiene Data'!G22)),0),"]"),IF(AND(ISNUMBER(OFFSET('Hygiene Data'!$G$10,0,10*ROW('Hygiene Data'!G22))),EC28="",ISNUMBER(OFFSET('Hygiene Data'!$G$10,0,10*ROW('Hygiene Data'!G22)))),OFFSET('Hygiene Data'!$G$10,0,10*ROW('Hygiene Data'!G22)),NA())))</f>
        <v>#N/A</v>
      </c>
      <c r="BO28" s="135" t="e">
        <f ca="1">+IF(AND(ISNUMBER(OFFSET('Hygiene Data'!$H$6,0,10*ROW('Hygiene Data'!H22))),ED28="Yes"),OFFSET('Hygiene Data'!$H$6,0,10*ROW('Hygiene Data'!H22)),IF(AND(ISNUMBER(OFFSET('Hygiene Data'!$H$6,0,10*ROW('Hygiene Data'!H22))),ED28="No",ISNUMBER(OFFSET('Hygiene Data'!$H$6,0,10*ROW('Hygiene Data'!H22)))),CONCATENATE("[",ROUND(OFFSET('Hygiene Data'!$H$6,0,10*ROW('Hygiene Data'!H22)),0),"]"),IF(AND(ISNUMBER(OFFSET('Hygiene Data'!$H$6,0,10*ROW('Hygiene Data'!H22))),ED28="",ISNUMBER(OFFSET('Hygiene Data'!$H$6,0,10*ROW('Hygiene Data'!H22)))),OFFSET('Hygiene Data'!$H$6,0,10*ROW('Hygiene Data'!H22)),NA())))</f>
        <v>#N/A</v>
      </c>
      <c r="BP28" s="135" t="e">
        <f ca="1">+IF(AND(ISNUMBER(OFFSET('Hygiene Data'!$H$8,0,10*ROW('Hygiene Data'!H22))),EE28="Yes"),OFFSET('Hygiene Data'!$H$8,0,10*ROW('Hygiene Data'!H22)),IF(AND(ISNUMBER(OFFSET('Hygiene Data'!$H$8,0,10*ROW('Hygiene Data'!H22))),EE28="No",ISNUMBER(OFFSET('Hygiene Data'!$H$8,0,10*ROW('Hygiene Data'!H22)))),CONCATENATE("[",ROUND(OFFSET('Hygiene Data'!$H$8,0,10*ROW('Hygiene Data'!H22)),0),"]"),IF(AND(ISNUMBER(OFFSET('Hygiene Data'!$H$8,0,10*ROW('Hygiene Data'!H22))),EE28="",ISNUMBER(OFFSET('Hygiene Data'!$H$8,0,10*ROW('Hygiene Data'!H22)))),OFFSET('Hygiene Data'!$H$8,0,10*ROW('Hygiene Data'!H22)),NA())))</f>
        <v>#N/A</v>
      </c>
      <c r="BQ28" s="135" t="e">
        <f ca="1">+IF(AND(ISNUMBER(OFFSET('Hygiene Data'!$H$10,0,10*ROW('Hygiene Data'!H22))),EF28="Yes"),OFFSET('Hygiene Data'!$H$10,0,10*ROW('Hygiene Data'!H22)),IF(AND(ISNUMBER(OFFSET('Hygiene Data'!$H$10,0,10*ROW('Hygiene Data'!H22))),EF28="No",ISNUMBER(OFFSET('Hygiene Data'!$H$10,0,10*ROW('Hygiene Data'!H22)))),CONCATENATE("[",ROUND(OFFSET('Hygiene Data'!$H$10,0,10*ROW('Hygiene Data'!H22)),0),"]"),IF(AND(ISNUMBER(OFFSET('Hygiene Data'!$H$10,0,10*ROW('Hygiene Data'!H22))),EF28="",ISNUMBER(OFFSET('Hygiene Data'!$H$10,0,10*ROW('Hygiene Data'!H22)))),OFFSET('Hygiene Data'!$H$10,0,10*ROW('Hygiene Data'!H22)),NA())))</f>
        <v>#N/A</v>
      </c>
      <c r="BS28" s="34" t="str">
        <f ca="1">+IF(OFFSET('Water Data'!$C$28,0,10*ROW('Water Data'!C22))="","",OFFSET('Water Data'!$C$28,0,10*ROW('Water Data'!C22)))</f>
        <v>No</v>
      </c>
      <c r="BT28" s="34" t="str">
        <f ca="1">+IF(OFFSET('Water Data'!$C$29,0,10*ROW('Water Data'!C22))="","",OFFSET('Water Data'!$C$29,0,10*ROW('Water Data'!C22)))</f>
        <v>No</v>
      </c>
      <c r="BU28" s="34" t="str">
        <f ca="1">+IF(OFFSET('Water Data'!$C$30,0,10*ROW('Water Data'!C22))="","",OFFSET('Water Data'!$C$30,0,10*ROW('Water Data'!C22)))</f>
        <v/>
      </c>
      <c r="BV28" s="34" t="str">
        <f ca="1">+IF(OFFSET('Water Data'!$D$28,0,10*ROW('Water Data'!D22))="","",OFFSET('Water Data'!$D$28,0,10*ROW('Water Data'!D22)))</f>
        <v/>
      </c>
      <c r="BW28" s="34" t="str">
        <f ca="1">+IF(OFFSET('Water Data'!$D$29,0,10*ROW('Water Data'!D22))="","",OFFSET('Water Data'!$D$29,0,10*ROW('Water Data'!D22)))</f>
        <v/>
      </c>
      <c r="BX28" s="34" t="str">
        <f ca="1">+IF(OFFSET('Water Data'!$D$30,0,10*ROW('Water Data'!D22))="","",OFFSET('Water Data'!$D$30,0,10*ROW('Water Data'!D22)))</f>
        <v/>
      </c>
      <c r="BY28" s="34" t="str">
        <f ca="1">+IF(OFFSET('Water Data'!$E$28,0,10*ROW('Water Data'!E22))="","",OFFSET('Water Data'!$E$28,0,10*ROW('Water Data'!E22)))</f>
        <v/>
      </c>
      <c r="BZ28" s="34" t="str">
        <f ca="1">+IF(OFFSET('Water Data'!$E$29,0,10*ROW('Water Data'!E22))="","",OFFSET('Water Data'!$E$29,0,10*ROW('Water Data'!E22)))</f>
        <v/>
      </c>
      <c r="CA28" s="34" t="str">
        <f ca="1">+IF(OFFSET('Water Data'!$E$30,0,10*ROW('Water Data'!E22))="","",OFFSET('Water Data'!$E$30,0,10*ROW('Water Data'!E22)))</f>
        <v/>
      </c>
      <c r="CB28" s="34" t="str">
        <f ca="1">+IF(OFFSET('Water Data'!$F$28,0,10*ROW('Water Data'!F22))="","",OFFSET('Water Data'!$F$28,0,10*ROW('Water Data'!F22)))</f>
        <v/>
      </c>
      <c r="CC28" s="34" t="str">
        <f ca="1">+IF(OFFSET('Water Data'!$F$29,0,10*ROW('Water Data'!F22))="","",OFFSET('Water Data'!$F$29,0,10*ROW('Water Data'!F22)))</f>
        <v/>
      </c>
      <c r="CD28" s="34" t="str">
        <f ca="1">+IF(OFFSET('Water Data'!$F$30,0,10*ROW('Water Data'!F22))="","",OFFSET('Water Data'!$F$30,0,10*ROW('Water Data'!F22)))</f>
        <v/>
      </c>
      <c r="CE28" s="34" t="str">
        <f ca="1">+IF(OFFSET('Water Data'!$G$28,0,10*ROW('Water Data'!G22))="","",OFFSET('Water Data'!$G$28,0,10*ROW('Water Data'!G22)))</f>
        <v/>
      </c>
      <c r="CF28" s="34" t="str">
        <f ca="1">+IF(OFFSET('Water Data'!$G$29,0,10*ROW('Water Data'!G22))="","",OFFSET('Water Data'!$G$29,0,10*ROW('Water Data'!G22)))</f>
        <v/>
      </c>
      <c r="CG28" s="34" t="str">
        <f ca="1">+IF(OFFSET('Water Data'!$G$30,0,10*ROW('Water Data'!G22))="","",OFFSET('Water Data'!$G$30,0,10*ROW('Water Data'!G22)))</f>
        <v/>
      </c>
      <c r="CH28" s="34" t="str">
        <f ca="1">+IF(OFFSET('Water Data'!$H$28,0,10*ROW('Water Data'!H22))="","",OFFSET('Water Data'!$H$28,0,10*ROW('Water Data'!H22)))</f>
        <v/>
      </c>
      <c r="CI28" s="34" t="str">
        <f ca="1">+IF(OFFSET('Water Data'!$H$29,0,10*ROW('Water Data'!H22))="","",OFFSET('Water Data'!$H$29,0,10*ROW('Water Data'!H22)))</f>
        <v/>
      </c>
      <c r="CJ28" s="34" t="str">
        <f ca="1">+IF(OFFSET('Water Data'!$H$30,0,10*ROW('Water Data'!H22))="","",OFFSET('Water Data'!$H$30,0,10*ROW('Water Data'!H22)))</f>
        <v/>
      </c>
      <c r="CK28" s="34" t="str">
        <f ca="1">+IF(OFFSET('Sanitation Data'!$C$29,0,10*ROW('Sanitation Data'!C22))="","",OFFSET('Sanitation Data'!$C$29,0,10*ROW('Sanitation Data'!C22)))</f>
        <v/>
      </c>
      <c r="CL28" s="34" t="str">
        <f ca="1">+IF(OFFSET('Sanitation Data'!$C$30,0,10*ROW('Sanitation Data'!C22))="","",OFFSET('Sanitation Data'!$C$30,0,10*ROW('Sanitation Data'!C22)))</f>
        <v>No</v>
      </c>
      <c r="CM28" s="34" t="str">
        <f ca="1">+IF(OFFSET('Sanitation Data'!$C$31,0,10*ROW('Sanitation Data'!C22))="","",OFFSET('Sanitation Data'!$C$31,0,10*ROW('Sanitation Data'!C22)))</f>
        <v/>
      </c>
      <c r="CN28" s="34" t="str">
        <f ca="1">+IF(OFFSET('Sanitation Data'!$C$32,0,10*ROW('Sanitation Data'!C22))="","",OFFSET('Sanitation Data'!$C$32,0,10*ROW('Sanitation Data'!C22)))</f>
        <v/>
      </c>
      <c r="CO28" s="34" t="str">
        <f ca="1">+IF(OFFSET('Sanitation Data'!$C$33,0,10*ROW('Sanitation Data'!C22))="","",OFFSET('Sanitation Data'!$C$33,0,10*ROW('Sanitation Data'!C22)))</f>
        <v/>
      </c>
      <c r="CP28" s="34" t="str">
        <f ca="1">+IF(OFFSET('Sanitation Data'!$D$29,0,10*ROW('Sanitation Data'!D22))="","",OFFSET('Sanitation Data'!$D$29,0,10*ROW('Sanitation Data'!D22)))</f>
        <v/>
      </c>
      <c r="CQ28" s="34" t="str">
        <f ca="1">+IF(OFFSET('Sanitation Data'!$D$30,0,10*ROW('Sanitation Data'!D22))="","",OFFSET('Sanitation Data'!$D$30,0,10*ROW('Sanitation Data'!D22)))</f>
        <v/>
      </c>
      <c r="CR28" s="34" t="str">
        <f ca="1">+IF(OFFSET('Sanitation Data'!$D$31,0,10*ROW('Sanitation Data'!D22))="","",OFFSET('Sanitation Data'!$D$31,0,10*ROW('Sanitation Data'!D22)))</f>
        <v/>
      </c>
      <c r="CS28" s="34" t="str">
        <f ca="1">+IF(OFFSET('Sanitation Data'!$D$32,0,10*ROW('Sanitation Data'!D22))="","",OFFSET('Sanitation Data'!$D$32,0,10*ROW('Sanitation Data'!D22)))</f>
        <v/>
      </c>
      <c r="CT28" s="34" t="str">
        <f ca="1">+IF(OFFSET('Sanitation Data'!$D$33,0,10*ROW('Sanitation Data'!D22))="","",OFFSET('Sanitation Data'!$D$33,0,10*ROW('Sanitation Data'!D22)))</f>
        <v/>
      </c>
      <c r="CU28" s="34" t="str">
        <f ca="1">+IF(OFFSET('Sanitation Data'!$E$29,0,10*ROW('Sanitation Data'!E22))="","",OFFSET('Sanitation Data'!$E$29,0,10*ROW('Sanitation Data'!E22)))</f>
        <v/>
      </c>
      <c r="CV28" s="34" t="str">
        <f ca="1">+IF(OFFSET('Sanitation Data'!$E$30,0,10*ROW('Sanitation Data'!E22))="","",OFFSET('Sanitation Data'!$E$30,0,10*ROW('Sanitation Data'!E22)))</f>
        <v/>
      </c>
      <c r="CW28" s="34" t="str">
        <f ca="1">+IF(OFFSET('Sanitation Data'!$E$31,0,10*ROW('Sanitation Data'!E22))="","",OFFSET('Sanitation Data'!$E$31,0,10*ROW('Sanitation Data'!E22)))</f>
        <v/>
      </c>
      <c r="CX28" s="34" t="str">
        <f ca="1">+IF(OFFSET('Sanitation Data'!$E$32,0,10*ROW('Sanitation Data'!E22))="","",OFFSET('Sanitation Data'!$E$32,0,10*ROW('Sanitation Data'!E22)))</f>
        <v/>
      </c>
      <c r="CY28" s="34" t="str">
        <f ca="1">+IF(OFFSET('Sanitation Data'!$E$33,0,10*ROW('Sanitation Data'!E22))="","",OFFSET('Sanitation Data'!$E$33,0,10*ROW('Sanitation Data'!E22)))</f>
        <v/>
      </c>
      <c r="CZ28" s="34" t="str">
        <f ca="1">+IF(OFFSET('Sanitation Data'!$F$29,0,10*ROW('Sanitation Data'!F22))="","",OFFSET('Sanitation Data'!$F$29,0,10*ROW('Sanitation Data'!F22)))</f>
        <v/>
      </c>
      <c r="DA28" s="34" t="str">
        <f ca="1">+IF(OFFSET('Sanitation Data'!$F$30,0,10*ROW('Sanitation Data'!F22))="","",OFFSET('Sanitation Data'!$F$30,0,10*ROW('Sanitation Data'!F22)))</f>
        <v/>
      </c>
      <c r="DB28" s="34" t="str">
        <f ca="1">+IF(OFFSET('Sanitation Data'!$F$31,0,10*ROW('Sanitation Data'!F22))="","",OFFSET('Sanitation Data'!$F$31,0,10*ROW('Sanitation Data'!F22)))</f>
        <v/>
      </c>
      <c r="DC28" s="34" t="str">
        <f ca="1">+IF(OFFSET('Sanitation Data'!$F$32,0,10*ROW('Sanitation Data'!F22))="","",OFFSET('Sanitation Data'!$F$32,0,10*ROW('Sanitation Data'!F22)))</f>
        <v/>
      </c>
      <c r="DD28" s="34" t="str">
        <f ca="1">+IF(OFFSET('Sanitation Data'!$F$33,0,10*ROW('Sanitation Data'!F22))="","",OFFSET('Sanitation Data'!$F$33,0,10*ROW('Sanitation Data'!F22)))</f>
        <v/>
      </c>
      <c r="DE28" s="34" t="str">
        <f ca="1">+IF(OFFSET('Sanitation Data'!$G$29,0,10*ROW('Sanitation Data'!G22))="","",OFFSET('Sanitation Data'!$G$29,0,10*ROW('Sanitation Data'!G22)))</f>
        <v/>
      </c>
      <c r="DF28" s="34" t="str">
        <f ca="1">+IF(OFFSET('Sanitation Data'!$G$30,0,10*ROW('Sanitation Data'!G22))="","",OFFSET('Sanitation Data'!$G$30,0,10*ROW('Sanitation Data'!G22)))</f>
        <v/>
      </c>
      <c r="DG28" s="34" t="str">
        <f ca="1">+IF(OFFSET('Sanitation Data'!$G$31,0,10*ROW('Sanitation Data'!G22))="","",OFFSET('Sanitation Data'!$G$31,0,10*ROW('Sanitation Data'!G22)))</f>
        <v/>
      </c>
      <c r="DH28" s="34" t="str">
        <f ca="1">+IF(OFFSET('Sanitation Data'!$G$32,0,10*ROW('Sanitation Data'!G22))="","",OFFSET('Sanitation Data'!$G$32,0,10*ROW('Sanitation Data'!G22)))</f>
        <v/>
      </c>
      <c r="DI28" s="34" t="str">
        <f ca="1">+IF(OFFSET('Sanitation Data'!$G$33,0,10*ROW('Sanitation Data'!G22))="","",OFFSET('Sanitation Data'!$G$33,0,10*ROW('Sanitation Data'!G22)))</f>
        <v/>
      </c>
      <c r="DJ28" s="34" t="str">
        <f ca="1">+IF(OFFSET('Sanitation Data'!$H$29,0,10*ROW('Sanitation Data'!H22))="","",OFFSET('Sanitation Data'!$H$29,0,10*ROW('Sanitation Data'!H22)))</f>
        <v/>
      </c>
      <c r="DK28" s="34" t="str">
        <f ca="1">+IF(OFFSET('Sanitation Data'!$H$30,0,10*ROW('Sanitation Data'!H22))="","",OFFSET('Sanitation Data'!$H$30,0,10*ROW('Sanitation Data'!H22)))</f>
        <v/>
      </c>
      <c r="DL28" s="34" t="str">
        <f ca="1">+IF(OFFSET('Sanitation Data'!$H$31,0,10*ROW('Sanitation Data'!H22))="","",OFFSET('Sanitation Data'!$H$31,0,10*ROW('Sanitation Data'!H22)))</f>
        <v/>
      </c>
      <c r="DM28" s="34" t="str">
        <f ca="1">+IF(OFFSET('Sanitation Data'!$H$32,0,10*ROW('Sanitation Data'!H22))="","",OFFSET('Sanitation Data'!$H$32,0,10*ROW('Sanitation Data'!H22)))</f>
        <v/>
      </c>
      <c r="DN28" s="34" t="str">
        <f ca="1">+IF(OFFSET('Sanitation Data'!$H$33,0,10*ROW('Sanitation Data'!H22))="","",OFFSET('Sanitation Data'!$H$33,0,10*ROW('Sanitation Data'!H22)))</f>
        <v/>
      </c>
      <c r="DO28" s="34" t="str">
        <f ca="1">+IF(OFFSET('Hygiene Data'!$C$12,0,10*ROW('Hygiene Data'!C22))="","",OFFSET('Hygiene Data'!$C$12,0,10*ROW('Hygiene Data'!C22)))</f>
        <v>No</v>
      </c>
      <c r="DP28" s="34" t="str">
        <f ca="1">+IF(OFFSET('Hygiene Data'!$C$13,0,10*ROW('Hygiene Data'!C22))="","",OFFSET('Hygiene Data'!$C$13,0,10*ROW('Hygiene Data'!C22)))</f>
        <v/>
      </c>
      <c r="DQ28" s="34" t="str">
        <f ca="1">+IF(OFFSET('Hygiene Data'!$C$14,0,10*ROW('Hygiene Data'!C22))="","",OFFSET('Hygiene Data'!$C$14,0,10*ROW('Hygiene Data'!C22)))</f>
        <v/>
      </c>
      <c r="DR28" s="34" t="str">
        <f ca="1">+IF(OFFSET('Hygiene Data'!$D$12,0,10*ROW('Hygiene Data'!D22))="","",OFFSET('Hygiene Data'!$D$12,0,10*ROW('Hygiene Data'!D22)))</f>
        <v/>
      </c>
      <c r="DS28" s="34" t="str">
        <f ca="1">+IF(OFFSET('Hygiene Data'!$D$13,0,10*ROW('Hygiene Data'!D22))="","",OFFSET('Hygiene Data'!$D$13,0,10*ROW('Hygiene Data'!D22)))</f>
        <v/>
      </c>
      <c r="DT28" s="34" t="str">
        <f ca="1">+IF(OFFSET('Hygiene Data'!$D$14,0,10*ROW('Hygiene Data'!D22))="","",OFFSET('Hygiene Data'!$D$14,0,10*ROW('Hygiene Data'!D22)))</f>
        <v/>
      </c>
      <c r="DU28" s="34" t="str">
        <f ca="1">+IF(OFFSET('Hygiene Data'!$E$12,0,10*ROW('Hygiene Data'!E22))="","",OFFSET('Hygiene Data'!$E$12,0,10*ROW('Hygiene Data'!E22)))</f>
        <v/>
      </c>
      <c r="DV28" s="34" t="str">
        <f ca="1">+IF(OFFSET('Hygiene Data'!$E$13,0,10*ROW('Hygiene Data'!E22))="","",OFFSET('Hygiene Data'!$E$13,0,10*ROW('Hygiene Data'!E22)))</f>
        <v/>
      </c>
      <c r="DW28" s="34" t="str">
        <f ca="1">+IF(OFFSET('Hygiene Data'!$E$14,0,10*ROW('Hygiene Data'!E22))="","",OFFSET('Hygiene Data'!$E$14,0,10*ROW('Hygiene Data'!E22)))</f>
        <v/>
      </c>
      <c r="DX28" s="34" t="str">
        <f ca="1">+IF(OFFSET('Hygiene Data'!$F$12,0,10*ROW('Hygiene Data'!F22))="","",OFFSET('Hygiene Data'!$F$12,0,10*ROW('Hygiene Data'!F22)))</f>
        <v/>
      </c>
      <c r="DY28" s="34" t="str">
        <f ca="1">+IF(OFFSET('Hygiene Data'!$F$13,0,10*ROW('Hygiene Data'!F22))="","",OFFSET('Hygiene Data'!$F$13,0,10*ROW('Hygiene Data'!F22)))</f>
        <v/>
      </c>
      <c r="DZ28" s="34" t="str">
        <f ca="1">+IF(OFFSET('Hygiene Data'!$F$14,0,10*ROW('Hygiene Data'!F22))="","",OFFSET('Hygiene Data'!$F$14,0,10*ROW('Hygiene Data'!F22)))</f>
        <v/>
      </c>
      <c r="EA28" s="34" t="str">
        <f ca="1">+IF(OFFSET('Hygiene Data'!$G$12,0,10*ROW('Hygiene Data'!G22))="","",OFFSET('Hygiene Data'!$G$12,0,10*ROW('Hygiene Data'!G22)))</f>
        <v/>
      </c>
      <c r="EB28" s="34" t="str">
        <f ca="1">+IF(OFFSET('Hygiene Data'!$G$13,0,10*ROW('Hygiene Data'!G22))="","",OFFSET('Hygiene Data'!$G$13,0,10*ROW('Hygiene Data'!G22)))</f>
        <v/>
      </c>
      <c r="EC28" s="34" t="str">
        <f ca="1">+IF(OFFSET('Hygiene Data'!$G$14,0,10*ROW('Hygiene Data'!G22))="","",OFFSET('Hygiene Data'!$G$14,0,10*ROW('Hygiene Data'!G22)))</f>
        <v/>
      </c>
      <c r="ED28" s="34" t="str">
        <f ca="1">+IF(OFFSET('Hygiene Data'!$H$12,0,10*ROW('Hygiene Data'!H22))="","",OFFSET('Hygiene Data'!$H$12,0,10*ROW('Hygiene Data'!H22)))</f>
        <v/>
      </c>
      <c r="EE28" s="34" t="str">
        <f ca="1">+IF(OFFSET('Hygiene Data'!$H$13,0,10*ROW('Hygiene Data'!H22))="","",OFFSET('Hygiene Data'!$H$13,0,10*ROW('Hygiene Data'!H22)))</f>
        <v/>
      </c>
      <c r="EF28" s="34" t="str">
        <f ca="1">+IF(OFFSET('Hygiene Data'!$H$14,0,10*ROW('Hygiene Data'!H22))="","",OFFSET('Hygiene Data'!$H$14,0,10*ROW('Hygiene Data'!H22)))</f>
        <v/>
      </c>
    </row>
    <row r="29" spans="1:136" x14ac:dyDescent="0.2">
      <c r="A29" s="50" t="str">
        <f ca="1">+IF(OFFSET('Water Data'!$B$1,0,10*ROW('Water Data'!B23))="","",OFFSET('Water Data'!$B$1,0,10*ROW('Water Data'!B23)))</f>
        <v>EMIS17</v>
      </c>
      <c r="B29" s="50" t="str">
        <f ca="1">+IF(OFFSET('Water Data'!$A$3,0,10*ROW('Water Data'!A23))="","",OFFSET('Water Data'!$A$3,0,10*ROW('Water Data'!A23)))</f>
        <v>EMIS</v>
      </c>
      <c r="C29" s="50">
        <f ca="1">+IF(OFFSET('Water Data'!$C$3,0,10*ROW('Water Data'!C23))="","",OFFSET('Water Data'!$C$3,0,10*ROW('Water Data'!C23)))</f>
        <v>2017</v>
      </c>
      <c r="D29" s="133">
        <f ca="1">+IF(AND(ISNUMBER(OFFSET('Water Data'!$C$5,0,10*ROW('Water Data'!C23))),BS29="Yes"),100-OFFSET('Water Data'!$C$5,0,10*ROW('Water Data'!C23)),IF(AND(ISNUMBER(OFFSET('Water Data'!$C$5,0,10*ROW('Water Data'!C23))),BS29="No",ISNUMBER(OFFSET('Water Data'!$C$5,0,10*ROW('Water Data'!C23)))),CONCATENATE("[",ROUND(100-OFFSET('Water Data'!$C$5,0,10*ROW('Water Data'!C23)),0),"]"),IF(AND(ISNUMBER(OFFSET('Water Data'!$C$5,0,10*ROW('Water Data'!C23))),BS29="",ISNUMBER(OFFSET('Water Data'!$C$5,0,10*ROW('Water Data'!C23)))),100-OFFSET('Water Data'!$C$5,0,10*ROW('Water Data'!C23)),NA())))</f>
        <v>41.989217710484056</v>
      </c>
      <c r="E29" s="133">
        <f ca="1">+IF(AND(ISNUMBER(OFFSET('Water Data'!$C$7,0,10*ROW('Water Data'!D23))),BT29="Yes"),OFFSET('Water Data'!$C$7,0,10*ROW('Water Data'!C23)),IF(AND(ISNUMBER(OFFSET('Water Data'!$C$7,0,10*ROW('Water Data'!C23))),BT29="No",ISNUMBER(OFFSET('Water Data'!$C$7,0,10*ROW('Water Data'!C23)))),CONCATENATE("[",ROUND(OFFSET('Water Data'!$C$7,0,10*ROW('Water Data'!C23)),0),"]"),IF(AND(ISNUMBER(OFFSET('Water Data'!$C$7,0,10*ROW('Water Data'!C23))),BT29="",ISNUMBER(OFFSET('Water Data'!$C$7,0,10*ROW('Water Data'!C23)))),OFFSET('Water Data'!$C$7,0,10*ROW('Water Data'!C23)),NA())))</f>
        <v>26.571718284010093</v>
      </c>
      <c r="F29" s="133">
        <f ca="1">+IF(AND(ISNUMBER(OFFSET('Water Data'!$C$10,0,10*ROW('Water Data'!C23))),BU29="Yes"),OFFSET('Water Data'!$C$10,0,10*ROW('Water Data'!C23)),IF(AND(ISNUMBER(OFFSET('Water Data'!$C$10,0,10*ROW('Water Data'!C23))),BU29="No",ISNUMBER(OFFSET('Water Data'!$C$10,0,10*ROW('Water Data'!C23)))),CONCATENATE("[",ROUND(OFFSET('Water Data'!$C$10,0,10*ROW('Water Data'!C23)),0),"]"),IF(AND(ISNUMBER(OFFSET('Water Data'!$C$10,0,10*ROW('Water Data'!C23))),BU29="",ISNUMBER(OFFSET('Water Data'!$C$10,0,10*ROW('Water Data'!C23)))),OFFSET('Water Data'!$C$10,0,10*ROW('Water Data'!C23)),NA())))</f>
        <v>15.486975361321402</v>
      </c>
      <c r="G29" s="133" t="e">
        <f ca="1">+IF(AND(ISNUMBER(OFFSET('Water Data'!$D$5,0,10*ROW('Water Data'!D23))),BV29="Yes"),100-OFFSET('Water Data'!$D$5,0,10*ROW('Water Data'!D23)),IF(AND(ISNUMBER(OFFSET('Water Data'!$D$5,0,10*ROW('Water Data'!D23))),BV29="No",ISNUMBER(OFFSET('Water Data'!$D$5,0,10*ROW('Water Data'!D23)))),CONCATENATE("[",ROUND(100-OFFSET('Water Data'!$D$5,0,10*ROW('Water Data'!D23)),0),"]"),IF(AND(ISNUMBER(OFFSET('Water Data'!$D$5,0,10*ROW('Water Data'!D23))),BV29="",ISNUMBER(OFFSET('Water Data'!$D$5,0,10*ROW('Water Data'!D23)))),100-OFFSET('Water Data'!$D$5,0,10*ROW('Water Data'!D23)),NA())))</f>
        <v>#N/A</v>
      </c>
      <c r="H29" s="133" t="e">
        <f ca="1">+IF(AND(ISNUMBER(OFFSET('Water Data'!$D$7,0,10*ROW('Water Data'!D23))),BW29="Yes"),OFFSET('Water Data'!$D$7,0,10*ROW('Water Data'!D23)),IF(AND(ISNUMBER(OFFSET('Water Data'!$D$7,0,10*ROW('Water Data'!D23))),BW29="No",ISNUMBER(OFFSET('Water Data'!$D$7,0,10*ROW('Water Data'!D23)))),CONCATENATE("[",ROUND(OFFSET('Water Data'!$C$7,0,10*ROW('Water Data'!D23)),0),"]"),IF(AND(ISNUMBER(OFFSET('Water Data'!$D$7,0,10*ROW('Water Data'!D23))),BW29="",ISNUMBER(OFFSET('Water Data'!$D$7,0,10*ROW('Water Data'!D23)))),OFFSET('Water Data'!$D$7,0,10*ROW('Water Data'!D23)),NA())))</f>
        <v>#N/A</v>
      </c>
      <c r="I29" s="133" t="e">
        <f ca="1">+IF(AND(ISNUMBER(OFFSET('Water Data'!$D$10,0,10*ROW('Water Data'!D23))),BX29="Yes"),OFFSET('Water Data'!$D$10,0,10*ROW('Water Data'!D23)),IF(AND(ISNUMBER(OFFSET('Water Data'!$D$10,0,10*ROW('Water Data'!D23))),BX29="No",ISNUMBER(OFFSET('Water Data'!$D$10,0,10*ROW('Water Data'!D23)))),CONCATENATE("[",ROUND(OFFSET('Water Data'!$D$10,0,10*ROW('Water Data'!D23)),0),"]"),IF(AND(ISNUMBER(OFFSET('Water Data'!$D$10,0,10*ROW('Water Data'!D23))),BX29="",ISNUMBER(OFFSET('Water Data'!$D$10,0,10*ROW('Water Data'!D23)))),OFFSET('Water Data'!$D$10,0,10*ROW('Water Data'!D23)),NA())))</f>
        <v>#N/A</v>
      </c>
      <c r="J29" s="133" t="e">
        <f ca="1">+IF(AND(ISNUMBER(OFFSET('Water Data'!$E$5,0,10*ROW('Water Data'!E23))),BY29="Yes"),100-OFFSET('Water Data'!$E$5,0,10*ROW('Water Data'!E23)),IF(AND(ISNUMBER(OFFSET('Water Data'!$E$5,0,10*ROW('Water Data'!E23))),BY29="No",ISNUMBER(OFFSET('Water Data'!$E$5,0,10*ROW('Water Data'!E23)))),CONCATENATE("[",ROUND(100-OFFSET('Water Data'!$E$5,0,10*ROW('Water Data'!E23)),0),"]"),IF(AND(ISNUMBER(OFFSET('Water Data'!$E$5,0,10*ROW('Water Data'!E23))),BY29="",ISNUMBER(OFFSET('Water Data'!$E$5,0,10*ROW('Water Data'!E23)))),100-OFFSET('Water Data'!$E$5,0,10*ROW('Water Data'!E23)),NA())))</f>
        <v>#N/A</v>
      </c>
      <c r="K29" s="133" t="e">
        <f ca="1">+IF(AND(ISNUMBER(OFFSET('Water Data'!$E$7,0,10*ROW('Water Data'!E23))),BZ29="Yes"),OFFSET('Water Data'!$E$7,0,10*ROW('Water Data'!E23)),IF(AND(ISNUMBER(OFFSET('Water Data'!$E$7,0,10*ROW('Water Data'!E23))),BZ29="No",ISNUMBER(OFFSET('Water Data'!$E$7,0,10*ROW('Water Data'!E23)))),CONCATENATE("[",ROUND(OFFSET('Water Data'!$E$7,0,10*ROW('Water Data'!E23)),0),"]"),IF(AND(ISNUMBER(OFFSET('Water Data'!$E$7,0,10*ROW('Water Data'!E23))),BZ29="",ISNUMBER(OFFSET('Water Data'!$E$7,0,10*ROW('Water Data'!E23)))),OFFSET('Water Data'!$E$7,0,10*ROW('Water Data'!E23)),NA())))</f>
        <v>#N/A</v>
      </c>
      <c r="L29" s="133" t="e">
        <f ca="1">+IF(AND(ISNUMBER(OFFSET('Water Data'!$E$10,0,10*ROW('Water Data'!E23))),CA29="Yes"),OFFSET('Water Data'!$E$10,0,10*ROW('Water Data'!E23)),IF(AND(ISNUMBER(OFFSET('Water Data'!$E$10,0,10*ROW('Water Data'!E23))),CA29="No",ISNUMBER(OFFSET('Water Data'!$E$10,0,10*ROW('Water Data'!E23)))),CONCATENATE("[",ROUND(OFFSET('Water Data'!$E$10,0,10*ROW('Water Data'!E23)),0),"]"),IF(AND(ISNUMBER(OFFSET('Water Data'!$E$10,0,10*ROW('Water Data'!E23))),CA29="",ISNUMBER(OFFSET('Water Data'!$E$10,0,10*ROW('Water Data'!E23)))),OFFSET('Water Data'!$E$10,0,10*ROW('Water Data'!E23)),NA())))</f>
        <v>#N/A</v>
      </c>
      <c r="M29" s="133" t="e">
        <f ca="1">+IF(AND(ISNUMBER(OFFSET('Water Data'!$F$5,0,10*ROW('Water Data'!F23))),CB29="Yes"),100-OFFSET('Water Data'!$F$5,0,10*ROW('Water Data'!F23)),IF(AND(ISNUMBER(OFFSET('Water Data'!$F$5,0,10*ROW('Water Data'!F23))),CB29="No",ISNUMBER(OFFSET('Water Data'!$F$5,0,10*ROW('Water Data'!F23)))),CONCATENATE("[",ROUND(100-OFFSET('Water Data'!$F$5,0,10*ROW('Water Data'!F23)),0),"]"),IF(AND(ISNUMBER(OFFSET('Water Data'!$F$5,0,10*ROW('Water Data'!F23))),CB29="",ISNUMBER(OFFSET('Water Data'!$F$5,0,10*ROW('Water Data'!F23)))),100-OFFSET('Water Data'!$F$5,0,10*ROW('Water Data'!F23)),NA())))</f>
        <v>#N/A</v>
      </c>
      <c r="N29" s="133" t="e">
        <f ca="1">+IF(AND(ISNUMBER(OFFSET('Water Data'!$F$7,0,10*ROW('Water Data'!F23))),CC29="Yes"),OFFSET('Water Data'!$F$7,0,10*ROW('Water Data'!F23)),IF(AND(ISNUMBER(OFFSET('Water Data'!$F$7,0,10*ROW('Water Data'!F23))),CC29="No",ISNUMBER(OFFSET('Water Data'!$F$7,0,10*ROW('Water Data'!F23)))),CONCATENATE("[",ROUND(OFFSET('Water Data'!$F$7,0,10*ROW('Water Data'!F23)),0),"]"),IF(AND(ISNUMBER(OFFSET('Water Data'!$F$7,0,10*ROW('Water Data'!F23))),CC29="",ISNUMBER(OFFSET('Water Data'!$F$7,0,10*ROW('Water Data'!F23)))),OFFSET('Water Data'!$F$7,0,10*ROW('Water Data'!F23)),NA())))</f>
        <v>#N/A</v>
      </c>
      <c r="O29" s="133" t="e">
        <f ca="1">+IF(AND(ISNUMBER(OFFSET('Water Data'!$F$10,0,10*ROW('Water Data'!F23))),CD29="Yes"),OFFSET('Water Data'!$F$10,0,10*ROW('Water Data'!F23)),IF(AND(ISNUMBER(OFFSET('Water Data'!$F$10,0,10*ROW('Water Data'!F23))),CD29="No",ISNUMBER(OFFSET('Water Data'!$F$10,0,10*ROW('Water Data'!F23)))),CONCATENATE("[",ROUND(OFFSET('Water Data'!$F$10,0,10*ROW('Water Data'!F23)),0),"]"),IF(AND(ISNUMBER(OFFSET('Water Data'!$F$10,0,10*ROW('Water Data'!F23))),CD29="",ISNUMBER(OFFSET('Water Data'!$F$10,0,10*ROW('Water Data'!F23)))),OFFSET('Water Data'!$F$10,0,10*ROW('Water Data'!F23)),NA())))</f>
        <v>#N/A</v>
      </c>
      <c r="P29" s="133">
        <f ca="1">+IF(AND(ISNUMBER(OFFSET('Water Data'!$G$5,0,10*ROW('Water Data'!G23))),CE29="Yes"),100-OFFSET('Water Data'!$G$5,0,10*ROW('Water Data'!G23)),IF(AND(ISNUMBER(OFFSET('Water Data'!$G$5,0,10*ROW('Water Data'!G23))),CE29="No",ISNUMBER(OFFSET('Water Data'!$G$5,0,10*ROW('Water Data'!G23)))),CONCATENATE("[",ROUND(100-OFFSET('Water Data'!$G$5,0,10*ROW('Water Data'!G23)),0),"]"),IF(AND(ISNUMBER(OFFSET('Water Data'!$G$5,0,10*ROW('Water Data'!G23))),CE29="",ISNUMBER(OFFSET('Water Data'!$G$5,0,10*ROW('Water Data'!G23)))),100-OFFSET('Water Data'!$G$5,0,10*ROW('Water Data'!G23)),NA())))</f>
        <v>40</v>
      </c>
      <c r="Q29" s="133">
        <f ca="1">+IF(AND(ISNUMBER(OFFSET('Water Data'!$G$7,0,10*ROW('Water Data'!G23))),CF29="Yes"),OFFSET('Water Data'!$G$7,0,10*ROW('Water Data'!G23)),IF(AND(ISNUMBER(OFFSET('Water Data'!$G$7,0,10*ROW('Water Data'!G23))),CF29="No",ISNUMBER(OFFSET('Water Data'!$G$7,0,10*ROW('Water Data'!G23)))),CONCATENATE("[",ROUND(OFFSET('Water Data'!$G$7,0,10*ROW('Water Data'!G23)),0),"]"),IF(AND(ISNUMBER(OFFSET('Water Data'!$G$7,0,10*ROW('Water Data'!G23))),CF29="",ISNUMBER(OFFSET('Water Data'!$G$7,0,10*ROW('Water Data'!G23)))),OFFSET('Water Data'!$G$7,0,10*ROW('Water Data'!G23)),NA())))</f>
        <v>23.599999999999998</v>
      </c>
      <c r="R29" s="133">
        <f ca="1">+IF(AND(ISNUMBER(OFFSET('Water Data'!$G$10,0,10*ROW('Water Data'!G23))),CG29="Yes"),OFFSET('Water Data'!$G$10,0,10*ROW('Water Data'!G23)),IF(AND(ISNUMBER(OFFSET('Water Data'!$G$10,0,10*ROW('Water Data'!G23))),CG29="No",ISNUMBER(OFFSET('Water Data'!$G$10,0,10*ROW('Water Data'!G23)))),CONCATENATE("[",ROUND(OFFSET('Water Data'!$G$10,0,10*ROW('Water Data'!G23)),0),"]"),IF(AND(ISNUMBER(OFFSET('Water Data'!$G$10,0,10*ROW('Water Data'!G23))),CG29="",ISNUMBER(OFFSET('Water Data'!$G$10,0,10*ROW('Water Data'!G23)))),OFFSET('Water Data'!$G$10,0,10*ROW('Water Data'!G23)),NA())))</f>
        <v>14.867999999999999</v>
      </c>
      <c r="S29" s="133">
        <f ca="1">+IF(AND(ISNUMBER(OFFSET('Water Data'!$H$5,0,10*ROW('Water Data'!H23))),CH29="Yes"),100-OFFSET('Water Data'!$H$5,0,10*ROW('Water Data'!H23)),IF(AND(ISNUMBER(OFFSET('Water Data'!$H$5,0,10*ROW('Water Data'!H23))),CH29="No",ISNUMBER(OFFSET('Water Data'!$H$5,0,10*ROW('Water Data'!H23)))),CONCATENATE("[",ROUND(100-OFFSET('Water Data'!$H$5,0,10*ROW('Water Data'!H23)),0),"]"),IF(AND(ISNUMBER(OFFSET('Water Data'!$H$5,0,10*ROW('Water Data'!H23))),CH29="",ISNUMBER(OFFSET('Water Data'!$H$5,0,10*ROW('Water Data'!H23)))),100-OFFSET('Water Data'!$H$5,0,10*ROW('Water Data'!H23)),NA())))</f>
        <v>63</v>
      </c>
      <c r="T29" s="133">
        <f ca="1">+IF(AND(ISNUMBER(OFFSET('Water Data'!$H$7,0,10*ROW('Water Data'!H23))),CI29="Yes"),OFFSET('Water Data'!$H$7,0,10*ROW('Water Data'!H23)),IF(AND(ISNUMBER(OFFSET('Water Data'!$H$7,0,10*ROW('Water Data'!H23))),CI29="No",ISNUMBER(OFFSET('Water Data'!$H$7,0,10*ROW('Water Data'!H23)))),CONCATENATE("[",ROUND(OFFSET('Water Data'!$H$7,0,10*ROW('Water Data'!H23)),0),"]"),IF(AND(ISNUMBER(OFFSET('Water Data'!$H$7,0,10*ROW('Water Data'!H23))),CI29="",ISNUMBER(OFFSET('Water Data'!$H$7,0,10*ROW('Water Data'!H23)))),OFFSET('Water Data'!$H$7,0,10*ROW('Water Data'!H23)),NA())))</f>
        <v>57.96</v>
      </c>
      <c r="U29" s="133">
        <f ca="1">+IF(AND(ISNUMBER(OFFSET('Water Data'!$H$10,0,10*ROW('Water Data'!H23))),CJ29="Yes"),OFFSET('Water Data'!$H$10,0,10*ROW('Water Data'!H23)),IF(AND(ISNUMBER(OFFSET('Water Data'!$H$10,0,10*ROW('Water Data'!H23))),CJ29="No",ISNUMBER(OFFSET('Water Data'!$H$10,0,10*ROW('Water Data'!H23)))),CONCATENATE("[",ROUND(OFFSET('Water Data'!$H$10,0,10*ROW('Water Data'!H23)),0),"]"),IF(AND(ISNUMBER(OFFSET('Water Data'!$H$10,0,10*ROW('Water Data'!H23))),CJ29="",ISNUMBER(OFFSET('Water Data'!$H$10,0,10*ROW('Water Data'!H23)))),OFFSET('Water Data'!$H$10,0,10*ROW('Water Data'!H23)),NA())))</f>
        <v>22.024799999999999</v>
      </c>
      <c r="V29" s="134">
        <f ca="1">+IF(AND(ISNUMBER(OFFSET('Sanitation Data'!$C$5,0,10*ROW('Sanitation Data'!C23))),CK29="Yes"),100-OFFSET('Sanitation Data'!$C$5,0,10*ROW('Sanitation Data'!C23)),IF(AND(ISNUMBER(OFFSET('Sanitation Data'!$C$5,0,10*ROW('Sanitation Data'!C23))),CK29="No",ISNUMBER(OFFSET('Sanitation Data'!$C$5,0,10*ROW('Sanitation Data'!C23)))),CONCATENATE("[",ROUND(100-OFFSET('Sanitation Data'!$C$5,0,10*ROW('Sanitation Data'!C23)),0),"]"),IF(AND(ISNUMBER(OFFSET('Sanitation Data'!$C$5,0,10*ROW('Sanitation Data'!C23))),CK29="",ISNUMBER(OFFSET('Sanitation Data'!$C$5,0,10*ROW('Sanitation Data'!C23)))),100-OFFSET('Sanitation Data'!$C$5,0,10*ROW('Sanitation Data'!C23)),NA())))</f>
        <v>83.605414085799495</v>
      </c>
      <c r="W29" s="134">
        <f ca="1">+IF(AND(ISNUMBER(OFFSET('Sanitation Data'!$C$7,0,10*ROW('Sanitation Data'!C23))),CL29="Yes"),OFFSET('Sanitation Data'!$C$7,0,10*ROW('Sanitation Data'!C23)),IF(AND(ISNUMBER(OFFSET('Sanitation Data'!$C$7,0,10*ROW('Sanitation Data'!C23))),CL29="No",ISNUMBER(OFFSET('Sanitation Data'!$C$7,0,10*ROW('Sanitation Data'!C23)))),CONCATENATE("[",ROUND(OFFSET('Sanitation Data'!$C$7,0,10*ROW('Sanitation Data'!C23)),0),"]"),IF(AND(ISNUMBER(OFFSET('Sanitation Data'!$C$7,0,10*ROW('Sanitation Data'!C23))),CL29="",ISNUMBER(OFFSET('Sanitation Data'!$C$7,0,10*ROW('Sanitation Data'!C23)))),OFFSET('Sanitation Data'!$C$7,0,10*ROW('Sanitation Data'!C23)),NA())))</f>
        <v>58.269416407295935</v>
      </c>
      <c r="X29" s="134" t="e">
        <f ca="1">+IF(AND(ISNUMBER(OFFSET('Sanitation Data'!$C$11,0,10*ROW('Sanitation Data'!C23))),CM29="Yes"),OFFSET('Sanitation Data'!$C$11,0,10*ROW('Sanitation Data'!C23)),IF(AND(ISNUMBER(OFFSET('Sanitation Data'!$C$11,0,10*ROW('Sanitation Data'!C23))),CM29="No",ISNUMBER(OFFSET('Sanitation Data'!$C$11,0,10*ROW('Sanitation Data'!C23)))),CONCATENATE("[",ROUND(OFFSET('Sanitation Data'!$C$11,0,10*ROW('Sanitation Data'!C23)),0),"]"),IF(AND(ISNUMBER(OFFSET('Sanitation Data'!$C$11,0,10*ROW('Sanitation Data'!C23))),CM29="",ISNUMBER(OFFSET('Sanitation Data'!$C$11,0,10*ROW('Sanitation Data'!C23)))),OFFSET('Sanitation Data'!$C$11,0,10*ROW('Sanitation Data'!C23)),NA())))</f>
        <v>#N/A</v>
      </c>
      <c r="Y29" s="134" t="e">
        <f ca="1">+IF(AND(ISNUMBER(OFFSET('Sanitation Data'!$C$12,0,10*ROW('Sanitation Data'!C23))),CN29="Yes"),OFFSET('Sanitation Data'!$C$12,0,10*ROW('Sanitation Data'!C23)),IF(AND(ISNUMBER(OFFSET('Sanitation Data'!$C$12,0,10*ROW('Sanitation Data'!C23))),CN29="No",ISNUMBER(OFFSET('Sanitation Data'!$C$12,0,10*ROW('Sanitation Data'!C23)))),CONCATENATE("[",ROUND(OFFSET('Sanitation Data'!$C$12,0,10*ROW('Sanitation Data'!C23)),0),"]"),IF(AND(ISNUMBER(OFFSET('Sanitation Data'!$C$12,0,10*ROW('Sanitation Data'!C23))),CN29="",ISNUMBER(OFFSET('Sanitation Data'!$C$12,0,10*ROW('Sanitation Data'!C23)))),OFFSET('Sanitation Data'!$C$12,0,10*ROW('Sanitation Data'!C23)),NA())))</f>
        <v>#N/A</v>
      </c>
      <c r="Z29" s="134">
        <f ca="1">+IF(AND(ISNUMBER(OFFSET('Sanitation Data'!$C$13,0,10*ROW('Sanitation Data'!C23))),CO29="Yes"),OFFSET('Sanitation Data'!$C$13,0,10*ROW('Sanitation Data'!C23)),IF(AND(ISNUMBER(OFFSET('Sanitation Data'!$C$13,0,10*ROW('Sanitation Data'!C23))),CO29="No",ISNUMBER(OFFSET('Sanitation Data'!$C$13,0,10*ROW('Sanitation Data'!C23)))),CONCATENATE("[",ROUND(OFFSET('Sanitation Data'!$C$13,0,10*ROW('Sanitation Data'!C23)),0),"]"),IF(AND(ISNUMBER(OFFSET('Sanitation Data'!$C$13,0,10*ROW('Sanitation Data'!C23))),CO29="",ISNUMBER(OFFSET('Sanitation Data'!$C$13,0,10*ROW('Sanitation Data'!C23)))),OFFSET('Sanitation Data'!$C$13,0,10*ROW('Sanitation Data'!C23)),NA())))</f>
        <v>40.48694292348717</v>
      </c>
      <c r="AA29" s="134" t="e">
        <f ca="1">+IF(AND(ISNUMBER(OFFSET('Sanitation Data'!$D$5,0,10*ROW('Sanitation Data'!D23))),CP29="Yes"),100-OFFSET('Sanitation Data'!$D$5,0,10*ROW('Sanitation Data'!D23)),IF(AND(ISNUMBER(OFFSET('Sanitation Data'!$D$5,0,10*ROW('Sanitation Data'!D23))),CP29="No",ISNUMBER(OFFSET('Sanitation Data'!$D$5,0,10*ROW('Sanitation Data'!D23)))),CONCATENATE("[",ROUND(100-OFFSET('Sanitation Data'!$D$5,0,10*ROW('Sanitation Data'!D23)),0),"]"),IF(AND(ISNUMBER(OFFSET('Sanitation Data'!$D$5,0,10*ROW('Sanitation Data'!D23))),CP29="",ISNUMBER(OFFSET('Sanitation Data'!$D$5,0,10*ROW('Sanitation Data'!D23)))),100-OFFSET('Sanitation Data'!$D$5,0,10*ROW('Sanitation Data'!D23)),NA())))</f>
        <v>#N/A</v>
      </c>
      <c r="AB29" s="134" t="e">
        <f ca="1">+IF(AND(ISNUMBER(OFFSET('Sanitation Data'!$D$7,0,10*ROW('Sanitation Data'!D23))),CQ29="Yes"),OFFSET('Sanitation Data'!$D$7,0,10*ROW('Sanitation Data'!G23)),IF(AND(ISNUMBER(OFFSET('Sanitation Data'!$D$7,0,10*ROW('Sanitation Data'!D23))),CQ29="No",ISNUMBER(OFFSET('Sanitation Data'!$D$7,0,10*ROW('Sanitation Data'!D23)))),CONCATENATE("[",ROUND(OFFSET('Sanitation Data'!$D$7,0,10*ROW('Sanitation Data'!D23)),0),"]"),IF(AND(ISNUMBER(OFFSET('Sanitation Data'!$D$7,0,10*ROW('Sanitation Data'!D23))),CQ29="",ISNUMBER(OFFSET('Sanitation Data'!$D$7,0,10*ROW('Sanitation Data'!D23)))),OFFSET('Sanitation Data'!$D$7,0,10*ROW('Sanitation Data'!D23)),NA())))</f>
        <v>#N/A</v>
      </c>
      <c r="AC29" s="134" t="e">
        <f ca="1">+IF(AND(ISNUMBER(OFFSET('Sanitation Data'!$D$11,0,10*ROW('Sanitation Data'!D23))),CR29="Yes"),OFFSET('Sanitation Data'!$D$11,0,10*ROW('Sanitation Data'!D23)),IF(AND(ISNUMBER(OFFSET('Sanitation Data'!$D$11,0,10*ROW('Sanitation Data'!D23))),CR29="No",ISNUMBER(OFFSET('Sanitation Data'!$D$11,0,10*ROW('Sanitation Data'!D23)))),CONCATENATE("[",ROUND(OFFSET('Sanitation Data'!$D$11,0,10*ROW('Sanitation Data'!D23)),0),"]"),IF(AND(ISNUMBER(OFFSET('Sanitation Data'!$D$11,0,10*ROW('Sanitation Data'!D23))),CR29="",ISNUMBER(OFFSET('Sanitation Data'!$D$11,0,10*ROW('Sanitation Data'!D23)))),OFFSET('Sanitation Data'!$D$11,0,10*ROW('Sanitation Data'!D23)),NA())))</f>
        <v>#N/A</v>
      </c>
      <c r="AD29" s="134" t="e">
        <f ca="1">+IF(AND(ISNUMBER(OFFSET('Sanitation Data'!$D$12,0,10*ROW('Sanitation Data'!D23))),CS29="Yes"),OFFSET('Sanitation Data'!$D$12,0,10*ROW('Sanitation Data'!D23)),IF(AND(ISNUMBER(OFFSET('Sanitation Data'!$D$12,0,10*ROW('Sanitation Data'!D23))),CS29="No",ISNUMBER(OFFSET('Sanitation Data'!$D$12,0,10*ROW('Sanitation Data'!D23)))),CONCATENATE("[",ROUND(OFFSET('Sanitation Data'!$D$12,0,10*ROW('Sanitation Data'!D23)),0),"]"),IF(AND(ISNUMBER(OFFSET('Sanitation Data'!$D$12,0,10*ROW('Sanitation Data'!D23))),CS29="",ISNUMBER(OFFSET('Sanitation Data'!$D$12,0,10*ROW('Sanitation Data'!D23)))),OFFSET('Sanitation Data'!$D$12,0,10*ROW('Sanitation Data'!D23)),NA())))</f>
        <v>#N/A</v>
      </c>
      <c r="AE29" s="134" t="e">
        <f ca="1">+IF(AND(ISNUMBER(OFFSET('Sanitation Data'!$D$13,0,10*ROW('Sanitation Data'!D23))),CT29="Yes"),OFFSET('Sanitation Data'!$D$13,0,10*ROW('Sanitation Data'!D23)),IF(AND(ISNUMBER(OFFSET('Sanitation Data'!$D$13,0,10*ROW('Sanitation Data'!D23))),CT29="No",ISNUMBER(OFFSET('Sanitation Data'!$D$13,0,10*ROW('Sanitation Data'!D23)))),CONCATENATE("[",ROUND(OFFSET('Sanitation Data'!$D$13,0,10*ROW('Sanitation Data'!D23)),0),"]"),IF(AND(ISNUMBER(OFFSET('Sanitation Data'!$D$13,0,10*ROW('Sanitation Data'!D23))),CT29="",ISNUMBER(OFFSET('Sanitation Data'!$D$13,0,10*ROW('Sanitation Data'!D23)))),OFFSET('Sanitation Data'!$D$13,0,10*ROW('Sanitation Data'!D23)),NA())))</f>
        <v>#N/A</v>
      </c>
      <c r="AF29" s="134" t="e">
        <f ca="1">+IF(AND(ISNUMBER(OFFSET('Sanitation Data'!$E$5,0,10*ROW('Sanitation Data'!E23))),CU29="Yes"),100-OFFSET('Sanitation Data'!$E$5,0,10*ROW('Sanitation Data'!E23)),IF(AND(ISNUMBER(OFFSET('Sanitation Data'!$E$5,0,10*ROW('Sanitation Data'!E23))),CU29="No",ISNUMBER(OFFSET('Sanitation Data'!$E$5,0,10*ROW('Sanitation Data'!E23)))),CONCATENATE("[",ROUND(100-OFFSET('Sanitation Data'!$E$5,0,10*ROW('Sanitation Data'!E23)),0),"]"),IF(AND(ISNUMBER(OFFSET('Sanitation Data'!$E$5,0,10*ROW('Sanitation Data'!E23))),CU29="",ISNUMBER(OFFSET('Sanitation Data'!$E$5,0,10*ROW('Sanitation Data'!E23)))),100-OFFSET('Sanitation Data'!$E$5,0,10*ROW('Sanitation Data'!E23)),NA())))</f>
        <v>#N/A</v>
      </c>
      <c r="AG29" s="134" t="e">
        <f ca="1">+IF(AND(ISNUMBER(OFFSET('Sanitation Data'!$E$7,0,10*ROW('Sanitation Data'!E23))),CV29="Yes"),OFFSET('Sanitation Data'!$E$7,0,10*ROW('Sanitation Data'!E23)),IF(AND(ISNUMBER(OFFSET('Sanitation Data'!$E$7,0,10*ROW('Sanitation Data'!E23))),CV29="No",ISNUMBER(OFFSET('Sanitation Data'!$E$7,0,10*ROW('Sanitation Data'!E23)))),CONCATENATE("[",ROUND(OFFSET('Sanitation Data'!$E$7,0,10*ROW('Sanitation Data'!E23)),0),"]"),IF(AND(ISNUMBER(OFFSET('Sanitation Data'!$E$7,0,10*ROW('Sanitation Data'!E23))),CV29="",ISNUMBER(OFFSET('Sanitation Data'!$E$7,0,10*ROW('Sanitation Data'!E23)))),OFFSET('Sanitation Data'!$E$7,0,10*ROW('Sanitation Data'!E23)),NA())))</f>
        <v>#N/A</v>
      </c>
      <c r="AH29" s="134" t="e">
        <f ca="1">+IF(AND(ISNUMBER(OFFSET('Sanitation Data'!$E$11,0,10*ROW('Sanitation Data'!E23))),CW29="Yes"),OFFSET('Sanitation Data'!$E$11,0,10*ROW('Sanitation Data'!E23)),IF(AND(ISNUMBER(OFFSET('Sanitation Data'!$E$11,0,10*ROW('Sanitation Data'!E23))),CW29="No",ISNUMBER(OFFSET('Sanitation Data'!$E$11,0,10*ROW('Sanitation Data'!E23)))),CONCATENATE("[",ROUND(OFFSET('Sanitation Data'!$E$11,0,10*ROW('Sanitation Data'!E23)),0),"]"),IF(AND(ISNUMBER(OFFSET('Sanitation Data'!$E$11,0,10*ROW('Sanitation Data'!E23))),CW29="",ISNUMBER(OFFSET('Sanitation Data'!$E$11,0,10*ROW('Sanitation Data'!E23)))),OFFSET('Sanitation Data'!$E$11,0,10*ROW('Sanitation Data'!E23)),NA())))</f>
        <v>#N/A</v>
      </c>
      <c r="AI29" s="134" t="e">
        <f ca="1">+IF(AND(ISNUMBER(OFFSET('Sanitation Data'!$E$12,0,10*ROW('Sanitation Data'!E23))),CX29="Yes"),OFFSET('Sanitation Data'!$E$12,0,10*ROW('Sanitation Data'!E23)),IF(AND(ISNUMBER(OFFSET('Sanitation Data'!$E$12,0,10*ROW('Sanitation Data'!E23))),CX29="No",ISNUMBER(OFFSET('Sanitation Data'!$E$12,0,10*ROW('Sanitation Data'!E23)))),CONCATENATE("[",ROUND(OFFSET('Sanitation Data'!$E$12,0,10*ROW('Sanitation Data'!E23)),0),"]"),IF(AND(ISNUMBER(OFFSET('Sanitation Data'!$E$12,0,10*ROW('Sanitation Data'!E23))),CX29="",ISNUMBER(OFFSET('Sanitation Data'!$E$12,0,10*ROW('Sanitation Data'!E23)))),OFFSET('Sanitation Data'!$E$12,0,10*ROW('Sanitation Data'!E23)),NA())))</f>
        <v>#N/A</v>
      </c>
      <c r="AJ29" s="134" t="e">
        <f ca="1">+IF(AND(ISNUMBER(OFFSET('Sanitation Data'!$E$13,0,10*ROW('Sanitation Data'!E23))),CY29="Yes"),OFFSET('Sanitation Data'!$E$13,0,10*ROW('Sanitation Data'!E23)),IF(AND(ISNUMBER(OFFSET('Sanitation Data'!$E$13,0,10*ROW('Sanitation Data'!E23))),CY29="No",ISNUMBER(OFFSET('Sanitation Data'!$E$13,0,10*ROW('Sanitation Data'!E23)))),CONCATENATE("[",ROUND(OFFSET('Sanitation Data'!$E$13,0,10*ROW('Sanitation Data'!E23)),0),"]"),IF(AND(ISNUMBER(OFFSET('Sanitation Data'!$E$13,0,10*ROW('Sanitation Data'!E23))),CY29="",ISNUMBER(OFFSET('Sanitation Data'!$E$13,0,10*ROW('Sanitation Data'!E23)))),OFFSET('Sanitation Data'!$E$13,0,10*ROW('Sanitation Data'!E23)),NA())))</f>
        <v>#N/A</v>
      </c>
      <c r="AK29" s="134" t="e">
        <f ca="1">+IF(AND(ISNUMBER(OFFSET('Sanitation Data'!$F$5,0,10*ROW('Sanitation Data'!F23))),CZ29="Yes"),100-OFFSET('Sanitation Data'!$F$5,0,10*ROW('Sanitation Data'!F23)),IF(AND(ISNUMBER(OFFSET('Sanitation Data'!$F$5,0,10*ROW('Sanitation Data'!F23))),CZ29="No",ISNUMBER(OFFSET('Sanitation Data'!$F$5,0,10*ROW('Sanitation Data'!F23)))),CONCATENATE("[",ROUND(100-OFFSET('Sanitation Data'!$F$5,0,10*ROW('Sanitation Data'!F23)),0),"]"),IF(AND(ISNUMBER(OFFSET('Sanitation Data'!$F$5,0,10*ROW('Sanitation Data'!F23))),CZ29="",ISNUMBER(OFFSET('Sanitation Data'!$F$5,0,10*ROW('Sanitation Data'!F23)))),100-OFFSET('Sanitation Data'!$F$5,0,10*ROW('Sanitation Data'!F23)),NA())))</f>
        <v>#N/A</v>
      </c>
      <c r="AL29" s="134" t="e">
        <f ca="1">+IF(AND(ISNUMBER(OFFSET('Sanitation Data'!$F$7,0,10*ROW('Sanitation Data'!F23))),DA29="Yes"),OFFSET('Sanitation Data'!$F$7,0,10*ROW('Sanitation Data'!F23)),IF(AND(ISNUMBER(OFFSET('Sanitation Data'!$F$7,0,10*ROW('Sanitation Data'!F23))),DA29="No",ISNUMBER(OFFSET('Sanitation Data'!$F$7,0,10*ROW('Sanitation Data'!F23)))),CONCATENATE("[",ROUND(OFFSET('Sanitation Data'!$F$7,0,10*ROW('Sanitation Data'!F23)),0),"]"),IF(AND(ISNUMBER(OFFSET('Sanitation Data'!$F$7,0,10*ROW('Sanitation Data'!F23))),DA29="",ISNUMBER(OFFSET('Sanitation Data'!$F$7,0,10*ROW('Sanitation Data'!F23)))),OFFSET('Sanitation Data'!$F$7,0,10*ROW('Sanitation Data'!F23)),NA())))</f>
        <v>#N/A</v>
      </c>
      <c r="AM29" s="134" t="e">
        <f ca="1">+IF(AND(ISNUMBER(OFFSET('Sanitation Data'!$F$11,0,10*ROW('Sanitation Data'!F23))),DB29="Yes"),OFFSET('Sanitation Data'!$F$11,0,10*ROW('Sanitation Data'!F23)),IF(AND(ISNUMBER(OFFSET('Sanitation Data'!$F$11,0,10*ROW('Sanitation Data'!F23))),DB29="No",ISNUMBER(OFFSET('Sanitation Data'!$F$11,0,10*ROW('Sanitation Data'!F23)))),CONCATENATE("[",ROUND(OFFSET('Sanitation Data'!$F$11,0,10*ROW('Sanitation Data'!F23)),0),"]"),IF(AND(ISNUMBER(OFFSET('Sanitation Data'!$F$11,0,10*ROW('Sanitation Data'!F23))),DB29="",ISNUMBER(OFFSET('Sanitation Data'!$F$11,0,10*ROW('Sanitation Data'!F23)))),OFFSET('Sanitation Data'!$F$11,0,10*ROW('Sanitation Data'!F23)),NA())))</f>
        <v>#N/A</v>
      </c>
      <c r="AN29" s="134" t="e">
        <f ca="1">+IF(AND(ISNUMBER(OFFSET('Sanitation Data'!$F$12,0,10*ROW('Sanitation Data'!F23))),DC29="Yes"),OFFSET('Sanitation Data'!$F$12,0,10*ROW('Sanitation Data'!F23)),IF(AND(ISNUMBER(OFFSET('Sanitation Data'!$F$12,0,10*ROW('Sanitation Data'!F23))),DC29="No",ISNUMBER(OFFSET('Sanitation Data'!$F$12,0,10*ROW('Sanitation Data'!F23)))),CONCATENATE("[",ROUND(OFFSET('Sanitation Data'!$F$12,0,10*ROW('Sanitation Data'!F23)),0),"]"),IF(AND(ISNUMBER(OFFSET('Sanitation Data'!$F$12,0,10*ROW('Sanitation Data'!F23))),DC29="",ISNUMBER(OFFSET('Sanitation Data'!$F$12,0,10*ROW('Sanitation Data'!F23)))),OFFSET('Sanitation Data'!$F$12,0,10*ROW('Sanitation Data'!F23)),NA())))</f>
        <v>#N/A</v>
      </c>
      <c r="AO29" s="134" t="e">
        <f ca="1">+IF(AND(ISNUMBER(OFFSET('Sanitation Data'!$F$13,0,10*ROW('Sanitation Data'!F23))),DD29="Yes"),OFFSET('Sanitation Data'!$F$13,0,10*ROW('Sanitation Data'!F23)),IF(AND(ISNUMBER(OFFSET('Sanitation Data'!$F$13,0,10*ROW('Sanitation Data'!F23))),DD29="No",ISNUMBER(OFFSET('Sanitation Data'!$F$13,0,10*ROW('Sanitation Data'!F23)))),CONCATENATE("[",ROUND(OFFSET('Sanitation Data'!$F$13,0,10*ROW('Sanitation Data'!F23)),0),"]"),IF(AND(ISNUMBER(OFFSET('Sanitation Data'!$F$13,0,10*ROW('Sanitation Data'!F23))),DD29="",ISNUMBER(OFFSET('Sanitation Data'!$F$13,0,10*ROW('Sanitation Data'!F23)))),OFFSET('Sanitation Data'!$F$13,0,10*ROW('Sanitation Data'!F23)),NA())))</f>
        <v>#N/A</v>
      </c>
      <c r="AP29" s="134">
        <f ca="1">+IF(AND(ISNUMBER(OFFSET('Sanitation Data'!$G$5,0,10*ROW('Sanitation Data'!G23))),DE29="Yes"),100-OFFSET('Sanitation Data'!$G$5,0,10*ROW('Sanitation Data'!G23)),IF(AND(ISNUMBER(OFFSET('Sanitation Data'!$G$5,0,10*ROW('Sanitation Data'!G23))),DE29="No",ISNUMBER(OFFSET('Sanitation Data'!$G$5,0,10*ROW('Sanitation Data'!G23)))),CONCATENATE("[",ROUND(100-OFFSET('Sanitation Data'!$G$5,0,10*ROW('Sanitation Data'!G23)),0),"]"),IF(AND(ISNUMBER(OFFSET('Sanitation Data'!$G$5,0,10*ROW('Sanitation Data'!G23))),DE29="",ISNUMBER(OFFSET('Sanitation Data'!$G$5,0,10*ROW('Sanitation Data'!G23)))),100-OFFSET('Sanitation Data'!$G$5,0,10*ROW('Sanitation Data'!G23)),NA())))</f>
        <v>83</v>
      </c>
      <c r="AQ29" s="134">
        <f ca="1">+IF(AND(ISNUMBER(OFFSET('Sanitation Data'!$G$7,0,10*ROW('Sanitation Data'!G23))),DF29="Yes"),OFFSET('Sanitation Data'!$G$7,0,10*ROW('Sanitation Data'!G23)),IF(AND(ISNUMBER(OFFSET('Sanitation Data'!$G$7,0,10*ROW('Sanitation Data'!G23))),DF29="No",ISNUMBER(OFFSET('Sanitation Data'!$G$7,0,10*ROW('Sanitation Data'!G23)))),CONCATENATE("[",ROUND(OFFSET('Sanitation Data'!$G$7,0,10*ROW('Sanitation Data'!G23)),0),"]"),IF(AND(ISNUMBER(OFFSET('Sanitation Data'!$G$7,0,10*ROW('Sanitation Data'!G23))),DF29="",ISNUMBER(OFFSET('Sanitation Data'!$G$7,0,10*ROW('Sanitation Data'!G23)))),OFFSET('Sanitation Data'!$G$7,0,10*ROW('Sanitation Data'!G23)),NA())))</f>
        <v>56.855000000000004</v>
      </c>
      <c r="AR29" s="134" t="e">
        <f ca="1">+IF(AND(ISNUMBER(OFFSET('Sanitation Data'!$G$11,0,10*ROW('Sanitation Data'!G23))),DG29="Yes"),OFFSET('Sanitation Data'!$G$11,0,10*ROW('Sanitation Data'!G23)),IF(AND(ISNUMBER(OFFSET('Sanitation Data'!$G$11,0,10*ROW('Sanitation Data'!G23))),DG29="No",ISNUMBER(OFFSET('Sanitation Data'!$G$11,0,10*ROW('Sanitation Data'!G23)))),CONCATENATE("[",ROUND(OFFSET('Sanitation Data'!$G$11,0,10*ROW('Sanitation Data'!G23)),0),"]"),IF(AND(ISNUMBER(OFFSET('Sanitation Data'!$G$11,0,10*ROW('Sanitation Data'!G23))),DG29="",ISNUMBER(OFFSET('Sanitation Data'!$G$11,0,10*ROW('Sanitation Data'!G23)))),OFFSET('Sanitation Data'!$G$11,0,10*ROW('Sanitation Data'!G23)),NA())))</f>
        <v>#N/A</v>
      </c>
      <c r="AS29" s="134" t="e">
        <f ca="1">+IF(AND(ISNUMBER(OFFSET('Sanitation Data'!$G$12,0,10*ROW('Sanitation Data'!G23))),DH29="Yes"),OFFSET('Sanitation Data'!$G$12,0,10*ROW('Sanitation Data'!G23)),IF(AND(ISNUMBER(OFFSET('Sanitation Data'!$G$12,0,10*ROW('Sanitation Data'!G23))),DH29="No",ISNUMBER(OFFSET('Sanitation Data'!$G$12,0,10*ROW('Sanitation Data'!G23)))),CONCATENATE("[",ROUND(OFFSET('Sanitation Data'!$G$12,0,10*ROW('Sanitation Data'!G23)),0),"]"),IF(AND(ISNUMBER(OFFSET('Sanitation Data'!$G$12,0,10*ROW('Sanitation Data'!G23))),DH29="",ISNUMBER(OFFSET('Sanitation Data'!$G$12,0,10*ROW('Sanitation Data'!G23)))),OFFSET('Sanitation Data'!$G$12,0,10*ROW('Sanitation Data'!G23)),NA())))</f>
        <v>#N/A</v>
      </c>
      <c r="AT29" s="134">
        <f ca="1">+IF(AND(ISNUMBER(OFFSET('Sanitation Data'!$G$13,0,10*ROW('Sanitation Data'!G23))),DI29="Yes"),OFFSET('Sanitation Data'!$G$13,0,10*ROW('Sanitation Data'!G23)),IF(AND(ISNUMBER(OFFSET('Sanitation Data'!$G$13,0,10*ROW('Sanitation Data'!G23))),DI29="No",ISNUMBER(OFFSET('Sanitation Data'!$G$13,0,10*ROW('Sanitation Data'!G23)))),CONCATENATE("[",ROUND(OFFSET('Sanitation Data'!$G$13,0,10*ROW('Sanitation Data'!G23)),0),"]"),IF(AND(ISNUMBER(OFFSET('Sanitation Data'!$G$13,0,10*ROW('Sanitation Data'!G23))),DI29="",ISNUMBER(OFFSET('Sanitation Data'!$G$13,0,10*ROW('Sanitation Data'!G23)))),OFFSET('Sanitation Data'!$G$13,0,10*ROW('Sanitation Data'!G23)),NA())))</f>
        <v>38.53012048192771</v>
      </c>
      <c r="AU29" s="134">
        <f ca="1">+IF(AND(ISNUMBER(OFFSET('Sanitation Data'!$H$5,0,10*ROW('Sanitation Data'!H23))),DJ29="Yes"),100-OFFSET('Sanitation Data'!$H$5,0,10*ROW('Sanitation Data'!H23)),IF(AND(ISNUMBER(OFFSET('Sanitation Data'!$H$5,0,10*ROW('Sanitation Data'!H23))),DJ29="No",ISNUMBER(OFFSET('Sanitation Data'!$H$5,0,10*ROW('Sanitation Data'!H23)))),CONCATENATE("[",ROUND(100-OFFSET('Sanitation Data'!$H$5,0,10*ROW('Sanitation Data'!H23)),0),"]"),IF(AND(ISNUMBER(OFFSET('Sanitation Data'!$H$5,0,10*ROW('Sanitation Data'!H23))),DJ29="",ISNUMBER(OFFSET('Sanitation Data'!$H$5,0,10*ROW('Sanitation Data'!H23)))),100-OFFSET('Sanitation Data'!$H$5,0,10*ROW('Sanitation Data'!H23)),NA())))</f>
        <v>90</v>
      </c>
      <c r="AV29" s="134">
        <f ca="1">+IF(AND(ISNUMBER(OFFSET('Sanitation Data'!$H$7,0,10*ROW('Sanitation Data'!H23))),DK29="Yes"),OFFSET('Sanitation Data'!$H$7,0,10*ROW('Sanitation Data'!H23)),IF(AND(ISNUMBER(OFFSET('Sanitation Data'!$H$7,0,10*ROW('Sanitation Data'!H23))),DK29="No",ISNUMBER(OFFSET('Sanitation Data'!$H$7,0,10*ROW('Sanitation Data'!H23)))),CONCATENATE("[",ROUND(OFFSET('Sanitation Data'!$H$7,0,10*ROW('Sanitation Data'!H23)),0),"]"),IF(AND(ISNUMBER(OFFSET('Sanitation Data'!$H$7,0,10*ROW('Sanitation Data'!H23))),DK29="",ISNUMBER(OFFSET('Sanitation Data'!$H$7,0,10*ROW('Sanitation Data'!H23)))),OFFSET('Sanitation Data'!$H$7,0,10*ROW('Sanitation Data'!H23)),NA())))</f>
        <v>73.208955223880594</v>
      </c>
      <c r="AW29" s="134" t="e">
        <f ca="1">+IF(AND(ISNUMBER(OFFSET('Sanitation Data'!$H$11,0,10*ROW('Sanitation Data'!H23))),DL29="Yes"),OFFSET('Sanitation Data'!$H$11,0,10*ROW('Sanitation Data'!H23)),IF(AND(ISNUMBER(OFFSET('Sanitation Data'!$H$11,0,10*ROW('Sanitation Data'!H23))),DL29="No",ISNUMBER(OFFSET('Sanitation Data'!$H$11,0,10*ROW('Sanitation Data'!H23)))),CONCATENATE("[",ROUND(OFFSET('Sanitation Data'!$H$11,0,10*ROW('Sanitation Data'!H23)),0),"]"),IF(AND(ISNUMBER(OFFSET('Sanitation Data'!$H$11,0,10*ROW('Sanitation Data'!H23))),DL29="",ISNUMBER(OFFSET('Sanitation Data'!$H$11,0,10*ROW('Sanitation Data'!H23)))),OFFSET('Sanitation Data'!$H$11,0,10*ROW('Sanitation Data'!H23)),NA())))</f>
        <v>#N/A</v>
      </c>
      <c r="AX29" s="134" t="e">
        <f ca="1">+IF(AND(ISNUMBER(OFFSET('Sanitation Data'!$H$12,0,10*ROW('Sanitation Data'!H23))),DM29="Yes"),OFFSET('Sanitation Data'!$H$12,0,10*ROW('Sanitation Data'!H23)),IF(AND(ISNUMBER(OFFSET('Sanitation Data'!$H$12,0,10*ROW('Sanitation Data'!H23))),DM29="No",ISNUMBER(OFFSET('Sanitation Data'!$H$12,0,10*ROW('Sanitation Data'!H23)))),CONCATENATE("[",ROUND(OFFSET('Sanitation Data'!$H$12,0,10*ROW('Sanitation Data'!H23)),0),"]"),IF(AND(ISNUMBER(OFFSET('Sanitation Data'!$H$12,0,10*ROW('Sanitation Data'!H23))),DM29="",ISNUMBER(OFFSET('Sanitation Data'!$H$12,0,10*ROW('Sanitation Data'!H23)))),OFFSET('Sanitation Data'!$H$12,0,10*ROW('Sanitation Data'!H23)),NA())))</f>
        <v>#N/A</v>
      </c>
      <c r="AY29" s="134">
        <f ca="1">+IF(AND(ISNUMBER(OFFSET('Sanitation Data'!$H$13,0,10*ROW('Sanitation Data'!H23))),DN29="Yes"),OFFSET('Sanitation Data'!$H$13,0,10*ROW('Sanitation Data'!H23)),IF(AND(ISNUMBER(OFFSET('Sanitation Data'!$H$13,0,10*ROW('Sanitation Data'!H23))),DN29="No",ISNUMBER(OFFSET('Sanitation Data'!$H$13,0,10*ROW('Sanitation Data'!H23)))),CONCATENATE("[",ROUND(OFFSET('Sanitation Data'!$H$13,0,10*ROW('Sanitation Data'!H23)),0),"]"),IF(AND(ISNUMBER(OFFSET('Sanitation Data'!$H$13,0,10*ROW('Sanitation Data'!H23))),DN29="",ISNUMBER(OFFSET('Sanitation Data'!$H$13,0,10*ROW('Sanitation Data'!H23)))),OFFSET('Sanitation Data'!$H$13,0,10*ROW('Sanitation Data'!H23)),NA())))</f>
        <v>61.155555555555559</v>
      </c>
      <c r="AZ29" s="135">
        <f ca="1">+IF(AND(ISNUMBER(OFFSET('Hygiene Data'!$C$6,0,10*ROW('Hygiene Data'!C23))),DO29="Yes"),OFFSET('Hygiene Data'!$C$6,0,10*ROW('Hygiene Data'!C23)),IF(AND(ISNUMBER(OFFSET('Hygiene Data'!$C$6,0,10*ROW('Hygiene Data'!C23))),DO29="No",ISNUMBER(OFFSET('Hygiene Data'!$C$6,0,10*ROW('Hygiene Data'!C23)))),CONCATENATE("[",ROUND(OFFSET('Hygiene Data'!$C$6,0,10*ROW('Hygiene Data'!C23)),0),"]"),IF(AND(ISNUMBER(OFFSET('Hygiene Data'!$C$6,0,10*ROW('Hygiene Data'!C23))),DO29="",ISNUMBER(OFFSET('Hygiene Data'!$C$6,0,10*ROW('Hygiene Data'!C23)))),OFFSET('Hygiene Data'!$C$6,0,10*ROW('Hygiene Data'!C23)),NA())))</f>
        <v>25.470291351227345</v>
      </c>
      <c r="BA29" s="135">
        <f ca="1">+IF(AND(ISNUMBER(OFFSET('Hygiene Data'!$C$8,0,10*ROW('Hygiene Data'!C23))),DP29="Yes"),OFFSET('Hygiene Data'!$C$8,0,10*ROW('Hygiene Data'!C23)),IF(AND(ISNUMBER(OFFSET('Hygiene Data'!$C$8,0,10*ROW('Hygiene Data'!C23))),DP29="No",ISNUMBER(OFFSET('Hygiene Data'!$C$8,0,10*ROW('Hygiene Data'!C23)))),CONCATENATE("[",ROUND(OFFSET('Hygiene Data'!$C$8,0,10*ROW('Hygiene Data'!C23)),0),"]"),IF(AND(ISNUMBER(OFFSET('Hygiene Data'!$C$8,0,10*ROW('Hygiene Data'!C23))),DP29="",ISNUMBER(OFFSET('Hygiene Data'!$C$8,0,10*ROW('Hygiene Data'!C23)))),OFFSET('Hygiene Data'!$C$8,0,10*ROW('Hygiene Data'!C23)),NA())))</f>
        <v>20.124340445056205</v>
      </c>
      <c r="BB29" s="135">
        <f ca="1">+IF(AND(ISNUMBER(OFFSET('Hygiene Data'!$C$10,0,10*ROW('Hygiene Data'!C23))),DQ29="Yes"),OFFSET('Hygiene Data'!$C$10,0,10*ROW('Hygiene Data'!C23)),IF(AND(ISNUMBER(OFFSET('Hygiene Data'!$C$10,0,10*ROW('Hygiene Data'!C23))),DQ29="No",ISNUMBER(OFFSET('Hygiene Data'!$C$10,0,10*ROW('Hygiene Data'!C23)))),CONCATENATE("[",ROUND(OFFSET('Hygiene Data'!$C$10,0,10*ROW('Hygiene Data'!C23)),0),"]"),IF(AND(ISNUMBER(OFFSET('Hygiene Data'!$C$10,0,10*ROW('Hygiene Data'!C23))),DQ29="",ISNUMBER(OFFSET('Hygiene Data'!$C$10,0,10*ROW('Hygiene Data'!C23)))),OFFSET('Hygiene Data'!$C$10,0,10*ROW('Hygiene Data'!C23)),NA())))</f>
        <v>5.2594631796283551</v>
      </c>
      <c r="BC29" s="135" t="e">
        <f ca="1">+IF(AND(ISNUMBER(OFFSET('Hygiene Data'!$D$6,0,10*ROW('Hygiene Data'!D23))),DR29="Yes"),OFFSET('Hygiene Data'!$D$6,0,10*ROW('Hygiene Data'!D23)),IF(AND(ISNUMBER(OFFSET('Hygiene Data'!$D$6,0,10*ROW('Hygiene Data'!D23))),DR29="No",ISNUMBER(OFFSET('Hygiene Data'!$D$6,0,10*ROW('Hygiene Data'!D23)))),CONCATENATE("[",ROUND(OFFSET('Hygiene Data'!$D$6,0,10*ROW('Hygiene Data'!D23)),0),"]"),IF(AND(ISNUMBER(OFFSET('Hygiene Data'!$D$6,0,10*ROW('Hygiene Data'!D23))),DR29="",ISNUMBER(OFFSET('Hygiene Data'!$D$6,0,10*ROW('Hygiene Data'!D23)))),OFFSET('Hygiene Data'!$D$6,0,10*ROW('Hygiene Data'!D23)),NA())))</f>
        <v>#N/A</v>
      </c>
      <c r="BD29" s="135" t="e">
        <f ca="1">+IF(AND(ISNUMBER(OFFSET('Hygiene Data'!$D$8,0,10*ROW('Hygiene Data'!D23))),DS29="Yes"),OFFSET('Hygiene Data'!$D$8,0,10*ROW('Hygiene Data'!D23)),IF(AND(ISNUMBER(OFFSET('Hygiene Data'!$D$8,0,10*ROW('Hygiene Data'!D23))),DS29="No",ISNUMBER(OFFSET('Hygiene Data'!$D$8,0,10*ROW('Hygiene Data'!D23)))),CONCATENATE("[",ROUND(OFFSET('Hygiene Data'!$D$8,0,10*ROW('Hygiene Data'!D23)),0),"]"),IF(AND(ISNUMBER(OFFSET('Hygiene Data'!$D$8,0,10*ROW('Hygiene Data'!D23))),DS29="",ISNUMBER(OFFSET('Hygiene Data'!$D$8,0,10*ROW('Hygiene Data'!D23)))),OFFSET('Hygiene Data'!$D$8,0,10*ROW('Hygiene Data'!D23)),NA())))</f>
        <v>#N/A</v>
      </c>
      <c r="BE29" s="135" t="e">
        <f ca="1">+IF(AND(ISNUMBER(OFFSET('Hygiene Data'!$D$10,0,10*ROW('Hygiene Data'!D23))),DT29="Yes"),OFFSET('Hygiene Data'!$D$10,0,10*ROW('Hygiene Data'!D23)),IF(AND(ISNUMBER(OFFSET('Hygiene Data'!$D$10,0,10*ROW('Hygiene Data'!D23))),DT29="No",ISNUMBER(OFFSET('Hygiene Data'!$D$10,0,10*ROW('Hygiene Data'!D23)))),CONCATENATE("[",ROUND(OFFSET('Hygiene Data'!$D$10,0,10*ROW('Hygiene Data'!D23)),0),"]"),IF(AND(ISNUMBER(OFFSET('Hygiene Data'!$D$10,0,10*ROW('Hygiene Data'!D23))),DT29="",ISNUMBER(OFFSET('Hygiene Data'!$D$10,0,10*ROW('Hygiene Data'!D23)))),OFFSET('Hygiene Data'!$D$10,0,10*ROW('Hygiene Data'!D23)),NA())))</f>
        <v>#N/A</v>
      </c>
      <c r="BF29" s="135" t="e">
        <f ca="1">+IF(AND(ISNUMBER(OFFSET('Hygiene Data'!$E$6,0,10*ROW('Hygiene Data'!E23))),DU29="Yes"),OFFSET('Hygiene Data'!$E$6,0,10*ROW('Hygiene Data'!E23)),IF(AND(ISNUMBER(OFFSET('Hygiene Data'!$E$6,0,10*ROW('Hygiene Data'!E23))),DU29="No",ISNUMBER(OFFSET('Hygiene Data'!$E$6,0,10*ROW('Hygiene Data'!E23)))),CONCATENATE("[",ROUND(OFFSET('Hygiene Data'!$E$6,0,10*ROW('Hygiene Data'!E23)),0),"]"),IF(AND(ISNUMBER(OFFSET('Hygiene Data'!$E$6,0,10*ROW('Hygiene Data'!E23))),DU29="",ISNUMBER(OFFSET('Hygiene Data'!$E$6,0,10*ROW('Hygiene Data'!E23)))),OFFSET('Hygiene Data'!$E$6,0,10*ROW('Hygiene Data'!E23)),NA())))</f>
        <v>#N/A</v>
      </c>
      <c r="BG29" s="135" t="e">
        <f ca="1">+IF(AND(ISNUMBER(OFFSET('Hygiene Data'!$E$8,0,10*ROW('Hygiene Data'!E23))),DV29="Yes"),OFFSET('Hygiene Data'!$E$8,0,10*ROW('Hygiene Data'!E23)),IF(AND(ISNUMBER(OFFSET('Hygiene Data'!$E$8,0,10*ROW('Hygiene Data'!E23))),DV29="No",ISNUMBER(OFFSET('Hygiene Data'!$E$8,0,10*ROW('Hygiene Data'!E23)))),CONCATENATE("[",ROUND(OFFSET('Hygiene Data'!$E$8,0,10*ROW('Hygiene Data'!E23)),0),"]"),IF(AND(ISNUMBER(OFFSET('Hygiene Data'!$E$8,0,10*ROW('Hygiene Data'!E23))),DV29="",ISNUMBER(OFFSET('Hygiene Data'!$E$8,0,10*ROW('Hygiene Data'!E23)))),OFFSET('Hygiene Data'!$E$8,0,10*ROW('Hygiene Data'!E23)),NA())))</f>
        <v>#N/A</v>
      </c>
      <c r="BH29" s="135" t="e">
        <f ca="1">+IF(AND(ISNUMBER(OFFSET('Hygiene Data'!$E$10,0,10*ROW('Hygiene Data'!E23))),DW29="Yes"),OFFSET('Hygiene Data'!$E$10,0,10*ROW('Hygiene Data'!E23)),IF(AND(ISNUMBER(OFFSET('Hygiene Data'!$E$10,0,10*ROW('Hygiene Data'!E23))),DW29="No",ISNUMBER(OFFSET('Hygiene Data'!$E$10,0,10*ROW('Hygiene Data'!E23)))),CONCATENATE("[",ROUND(OFFSET('Hygiene Data'!$E$10,0,10*ROW('Hygiene Data'!E23)),0),"]"),IF(AND(ISNUMBER(OFFSET('Hygiene Data'!$E$10,0,10*ROW('Hygiene Data'!E23))),DW29="",ISNUMBER(OFFSET('Hygiene Data'!$E$10,0,10*ROW('Hygiene Data'!E23)))),OFFSET('Hygiene Data'!$E$10,0,10*ROW('Hygiene Data'!E23)),NA())))</f>
        <v>#N/A</v>
      </c>
      <c r="BI29" s="135" t="e">
        <f ca="1">+IF(AND(ISNUMBER(OFFSET('Hygiene Data'!$F$6,0,10*ROW('Hygiene Data'!F23))),DX29="Yes"),OFFSET('Hygiene Data'!$F$6,0,10*ROW('Hygiene Data'!F23)),IF(AND(ISNUMBER(OFFSET('Hygiene Data'!$F$6,0,10*ROW('Hygiene Data'!F23))),DX29="No",ISNUMBER(OFFSET('Hygiene Data'!$F$6,0,10*ROW('Hygiene Data'!F23)))),CONCATENATE("[",ROUND(OFFSET('Hygiene Data'!$F$6,0,10*ROW('Hygiene Data'!F23)),0),"]"),IF(AND(ISNUMBER(OFFSET('Hygiene Data'!$F$6,0,10*ROW('Hygiene Data'!F23))),DX29="",ISNUMBER(OFFSET('Hygiene Data'!$F$6,0,10*ROW('Hygiene Data'!F23)))),OFFSET('Hygiene Data'!$F$6,0,10*ROW('Hygiene Data'!F23)),NA())))</f>
        <v>#N/A</v>
      </c>
      <c r="BJ29" s="135" t="e">
        <f ca="1">+IF(AND(ISNUMBER(OFFSET('Hygiene Data'!$F$8,0,10*ROW('Hygiene Data'!F23))),DY29="Yes"),OFFSET('Hygiene Data'!$F$8,0,10*ROW('Hygiene Data'!F23)),IF(AND(ISNUMBER(OFFSET('Hygiene Data'!$F$8,0,10*ROW('Hygiene Data'!F23))),DY29="No",ISNUMBER(OFFSET('Hygiene Data'!$F$8,0,10*ROW('Hygiene Data'!F23)))),CONCATENATE("[",ROUND(OFFSET('Hygiene Data'!$F$8,0,10*ROW('Hygiene Data'!F23)),0),"]"),IF(AND(ISNUMBER(OFFSET('Hygiene Data'!$F$8,0,10*ROW('Hygiene Data'!F23))),DY29="",ISNUMBER(OFFSET('Hygiene Data'!$F$8,0,10*ROW('Hygiene Data'!F23)))),OFFSET('Hygiene Data'!$F$8,0,10*ROW('Hygiene Data'!F23)),NA())))</f>
        <v>#N/A</v>
      </c>
      <c r="BK29" s="135" t="e">
        <f ca="1">+IF(AND(ISNUMBER(OFFSET('Hygiene Data'!$F$10,0,10*ROW('Hygiene Data'!F23))),DZ29="Yes"),OFFSET('Hygiene Data'!$F$10,0,10*ROW('Hygiene Data'!F23)),IF(AND(ISNUMBER(OFFSET('Hygiene Data'!$F$10,0,10*ROW('Hygiene Data'!F23))),DZ29="No",ISNUMBER(OFFSET('Hygiene Data'!$F$10,0,10*ROW('Hygiene Data'!F23)))),CONCATENATE("[",ROUND(OFFSET('Hygiene Data'!$F$10,0,10*ROW('Hygiene Data'!F23)),0),"]"),IF(AND(ISNUMBER(OFFSET('Hygiene Data'!$F$10,0,10*ROW('Hygiene Data'!F23))),DZ29="",ISNUMBER(OFFSET('Hygiene Data'!$F$10,0,10*ROW('Hygiene Data'!F23)))),OFFSET('Hygiene Data'!$F$10,0,10*ROW('Hygiene Data'!F23)),NA())))</f>
        <v>#N/A</v>
      </c>
      <c r="BL29" s="135">
        <f ca="1">+IF(AND(ISNUMBER(OFFSET('Hygiene Data'!$G$6,0,10*ROW('Hygiene Data'!G23))),EA29="Yes"),OFFSET('Hygiene Data'!$G$6,0,10*ROW('Hygiene Data'!G23)),IF(AND(ISNUMBER(OFFSET('Hygiene Data'!$G$6,0,10*ROW('Hygiene Data'!G23))),EA29="No",ISNUMBER(OFFSET('Hygiene Data'!$G$6,0,10*ROW('Hygiene Data'!G23)))),CONCATENATE("[",ROUND(OFFSET('Hygiene Data'!$G$6,0,10*ROW('Hygiene Data'!G23)),0),"]"),IF(AND(ISNUMBER(OFFSET('Hygiene Data'!$G$6,0,10*ROW('Hygiene Data'!G23))),EA29="",ISNUMBER(OFFSET('Hygiene Data'!$G$6,0,10*ROW('Hygiene Data'!G23)))),OFFSET('Hygiene Data'!$G$6,0,10*ROW('Hygiene Data'!G23)),NA())))</f>
        <v>24</v>
      </c>
      <c r="BM29" s="135">
        <f ca="1">+IF(AND(ISNUMBER(OFFSET('Hygiene Data'!$G$8,0,10*ROW('Hygiene Data'!G23))),EB29="Yes"),OFFSET('Hygiene Data'!$G$8,0,10*ROW('Hygiene Data'!G23)),IF(AND(ISNUMBER(OFFSET('Hygiene Data'!$G$8,0,10*ROW('Hygiene Data'!G23))),EB29="No",ISNUMBER(OFFSET('Hygiene Data'!$G$8,0,10*ROW('Hygiene Data'!G23)))),CONCATENATE("[",ROUND(OFFSET('Hygiene Data'!$G$8,0,10*ROW('Hygiene Data'!G23)),0),"]"),IF(AND(ISNUMBER(OFFSET('Hygiene Data'!$G$8,0,10*ROW('Hygiene Data'!G23))),EB29="",ISNUMBER(OFFSET('Hygiene Data'!$G$8,0,10*ROW('Hygiene Data'!G23)))),OFFSET('Hygiene Data'!$G$8,0,10*ROW('Hygiene Data'!G23)),NA())))</f>
        <v>19</v>
      </c>
      <c r="BN29" s="135">
        <f ca="1">+IF(AND(ISNUMBER(OFFSET('Hygiene Data'!$G$10,0,10*ROW('Hygiene Data'!G23))),EC29="Yes"),OFFSET('Hygiene Data'!$G$10,0,10*ROW('Hygiene Data'!G23)),IF(AND(ISNUMBER(OFFSET('Hygiene Data'!$G$10,0,10*ROW('Hygiene Data'!G23))),EC29="No",ISNUMBER(OFFSET('Hygiene Data'!$G$10,0,10*ROW('Hygiene Data'!G23)))),CONCATENATE("[",ROUND(OFFSET('Hygiene Data'!$G$10,0,10*ROW('Hygiene Data'!G23)),0),"]"),IF(AND(ISNUMBER(OFFSET('Hygiene Data'!$G$10,0,10*ROW('Hygiene Data'!G23))),EC29="",ISNUMBER(OFFSET('Hygiene Data'!$G$10,0,10*ROW('Hygiene Data'!G23)))),OFFSET('Hygiene Data'!$G$10,0,10*ROW('Hygiene Data'!G23)),NA())))</f>
        <v>5</v>
      </c>
      <c r="BO29" s="135">
        <f ca="1">+IF(AND(ISNUMBER(OFFSET('Hygiene Data'!$H$6,0,10*ROW('Hygiene Data'!H23))),ED29="Yes"),OFFSET('Hygiene Data'!$H$6,0,10*ROW('Hygiene Data'!H23)),IF(AND(ISNUMBER(OFFSET('Hygiene Data'!$H$6,0,10*ROW('Hygiene Data'!H23))),ED29="No",ISNUMBER(OFFSET('Hygiene Data'!$H$6,0,10*ROW('Hygiene Data'!H23)))),CONCATENATE("[",ROUND(OFFSET('Hygiene Data'!$H$6,0,10*ROW('Hygiene Data'!H23)),0),"]"),IF(AND(ISNUMBER(OFFSET('Hygiene Data'!$H$6,0,10*ROW('Hygiene Data'!H23))),ED29="",ISNUMBER(OFFSET('Hygiene Data'!$H$6,0,10*ROW('Hygiene Data'!H23)))),OFFSET('Hygiene Data'!$H$6,0,10*ROW('Hygiene Data'!H23)),NA())))</f>
        <v>41</v>
      </c>
      <c r="BP29" s="135">
        <f ca="1">+IF(AND(ISNUMBER(OFFSET('Hygiene Data'!$H$8,0,10*ROW('Hygiene Data'!H23))),EE29="Yes"),OFFSET('Hygiene Data'!$H$8,0,10*ROW('Hygiene Data'!H23)),IF(AND(ISNUMBER(OFFSET('Hygiene Data'!$H$8,0,10*ROW('Hygiene Data'!H23))),EE29="No",ISNUMBER(OFFSET('Hygiene Data'!$H$8,0,10*ROW('Hygiene Data'!H23)))),CONCATENATE("[",ROUND(OFFSET('Hygiene Data'!$H$8,0,10*ROW('Hygiene Data'!H23)),0),"]"),IF(AND(ISNUMBER(OFFSET('Hygiene Data'!$H$8,0,10*ROW('Hygiene Data'!H23))),EE29="",ISNUMBER(OFFSET('Hygiene Data'!$H$8,0,10*ROW('Hygiene Data'!H23)))),OFFSET('Hygiene Data'!$H$8,0,10*ROW('Hygiene Data'!H23)),NA())))</f>
        <v>32</v>
      </c>
      <c r="BQ29" s="135">
        <f ca="1">+IF(AND(ISNUMBER(OFFSET('Hygiene Data'!$H$10,0,10*ROW('Hygiene Data'!H23))),EF29="Yes"),OFFSET('Hygiene Data'!$H$10,0,10*ROW('Hygiene Data'!H23)),IF(AND(ISNUMBER(OFFSET('Hygiene Data'!$H$10,0,10*ROW('Hygiene Data'!H23))),EF29="No",ISNUMBER(OFFSET('Hygiene Data'!$H$10,0,10*ROW('Hygiene Data'!H23)))),CONCATENATE("[",ROUND(OFFSET('Hygiene Data'!$H$10,0,10*ROW('Hygiene Data'!H23)),0),"]"),IF(AND(ISNUMBER(OFFSET('Hygiene Data'!$H$10,0,10*ROW('Hygiene Data'!H23))),EF29="",ISNUMBER(OFFSET('Hygiene Data'!$H$10,0,10*ROW('Hygiene Data'!H23)))),OFFSET('Hygiene Data'!$H$10,0,10*ROW('Hygiene Data'!H23)),NA())))</f>
        <v>8</v>
      </c>
      <c r="BS29" s="34" t="str">
        <f ca="1">+IF(OFFSET('Water Data'!$C$28,0,10*ROW('Water Data'!C23))="","",OFFSET('Water Data'!$C$28,0,10*ROW('Water Data'!C23)))</f>
        <v>Yes</v>
      </c>
      <c r="BT29" s="34" t="str">
        <f ca="1">+IF(OFFSET('Water Data'!$C$29,0,10*ROW('Water Data'!C23))="","",OFFSET('Water Data'!$C$29,0,10*ROW('Water Data'!C23)))</f>
        <v>Yes</v>
      </c>
      <c r="BU29" s="34" t="str">
        <f ca="1">+IF(OFFSET('Water Data'!$C$30,0,10*ROW('Water Data'!C23))="","",OFFSET('Water Data'!$C$30,0,10*ROW('Water Data'!C23)))</f>
        <v>Yes</v>
      </c>
      <c r="BV29" s="34" t="str">
        <f ca="1">+IF(OFFSET('Water Data'!$D$28,0,10*ROW('Water Data'!D23))="","",OFFSET('Water Data'!$D$28,0,10*ROW('Water Data'!D23)))</f>
        <v/>
      </c>
      <c r="BW29" s="34" t="str">
        <f ca="1">+IF(OFFSET('Water Data'!$D$29,0,10*ROW('Water Data'!D23))="","",OFFSET('Water Data'!$D$29,0,10*ROW('Water Data'!D23)))</f>
        <v/>
      </c>
      <c r="BX29" s="34" t="str">
        <f ca="1">+IF(OFFSET('Water Data'!$D$30,0,10*ROW('Water Data'!D23))="","",OFFSET('Water Data'!$D$30,0,10*ROW('Water Data'!D23)))</f>
        <v/>
      </c>
      <c r="BY29" s="34" t="str">
        <f ca="1">+IF(OFFSET('Water Data'!$E$28,0,10*ROW('Water Data'!E23))="","",OFFSET('Water Data'!$E$28,0,10*ROW('Water Data'!E23)))</f>
        <v/>
      </c>
      <c r="BZ29" s="34" t="str">
        <f ca="1">+IF(OFFSET('Water Data'!$E$29,0,10*ROW('Water Data'!E23))="","",OFFSET('Water Data'!$E$29,0,10*ROW('Water Data'!E23)))</f>
        <v/>
      </c>
      <c r="CA29" s="34" t="str">
        <f ca="1">+IF(OFFSET('Water Data'!$E$30,0,10*ROW('Water Data'!E23))="","",OFFSET('Water Data'!$E$30,0,10*ROW('Water Data'!E23)))</f>
        <v/>
      </c>
      <c r="CB29" s="34" t="str">
        <f ca="1">+IF(OFFSET('Water Data'!$F$28,0,10*ROW('Water Data'!F23))="","",OFFSET('Water Data'!$F$28,0,10*ROW('Water Data'!F23)))</f>
        <v/>
      </c>
      <c r="CC29" s="34" t="str">
        <f ca="1">+IF(OFFSET('Water Data'!$F$29,0,10*ROW('Water Data'!F23))="","",OFFSET('Water Data'!$F$29,0,10*ROW('Water Data'!F23)))</f>
        <v/>
      </c>
      <c r="CD29" s="34" t="str">
        <f ca="1">+IF(OFFSET('Water Data'!$F$30,0,10*ROW('Water Data'!F23))="","",OFFSET('Water Data'!$F$30,0,10*ROW('Water Data'!F23)))</f>
        <v/>
      </c>
      <c r="CE29" s="34" t="str">
        <f ca="1">+IF(OFFSET('Water Data'!$G$28,0,10*ROW('Water Data'!G23))="","",OFFSET('Water Data'!$G$28,0,10*ROW('Water Data'!G23)))</f>
        <v>Yes</v>
      </c>
      <c r="CF29" s="34" t="str">
        <f ca="1">+IF(OFFSET('Water Data'!$G$29,0,10*ROW('Water Data'!G23))="","",OFFSET('Water Data'!$G$29,0,10*ROW('Water Data'!G23)))</f>
        <v>Yes</v>
      </c>
      <c r="CG29" s="34" t="str">
        <f ca="1">+IF(OFFSET('Water Data'!$G$30,0,10*ROW('Water Data'!G23))="","",OFFSET('Water Data'!$G$30,0,10*ROW('Water Data'!G23)))</f>
        <v>Yes</v>
      </c>
      <c r="CH29" s="34" t="str">
        <f ca="1">+IF(OFFSET('Water Data'!$H$28,0,10*ROW('Water Data'!H23))="","",OFFSET('Water Data'!$H$28,0,10*ROW('Water Data'!H23)))</f>
        <v>Yes</v>
      </c>
      <c r="CI29" s="34" t="str">
        <f ca="1">+IF(OFFSET('Water Data'!$H$29,0,10*ROW('Water Data'!H23))="","",OFFSET('Water Data'!$H$29,0,10*ROW('Water Data'!H23)))</f>
        <v>Yes</v>
      </c>
      <c r="CJ29" s="34" t="str">
        <f ca="1">+IF(OFFSET('Water Data'!$H$30,0,10*ROW('Water Data'!H23))="","",OFFSET('Water Data'!$H$30,0,10*ROW('Water Data'!H23)))</f>
        <v>Yes</v>
      </c>
      <c r="CK29" s="34" t="str">
        <f ca="1">+IF(OFFSET('Sanitation Data'!$C$29,0,10*ROW('Sanitation Data'!C23))="","",OFFSET('Sanitation Data'!$C$29,0,10*ROW('Sanitation Data'!C23)))</f>
        <v>Yes</v>
      </c>
      <c r="CL29" s="34" t="str">
        <f ca="1">+IF(OFFSET('Sanitation Data'!$C$30,0,10*ROW('Sanitation Data'!C23))="","",OFFSET('Sanitation Data'!$C$30,0,10*ROW('Sanitation Data'!C23)))</f>
        <v>Yes</v>
      </c>
      <c r="CM29" s="34" t="str">
        <f ca="1">+IF(OFFSET('Sanitation Data'!$C$31,0,10*ROW('Sanitation Data'!C23))="","",OFFSET('Sanitation Data'!$C$31,0,10*ROW('Sanitation Data'!C23)))</f>
        <v/>
      </c>
      <c r="CN29" s="34" t="str">
        <f ca="1">+IF(OFFSET('Sanitation Data'!$C$32,0,10*ROW('Sanitation Data'!C23))="","",OFFSET('Sanitation Data'!$C$32,0,10*ROW('Sanitation Data'!C23)))</f>
        <v/>
      </c>
      <c r="CO29" s="34" t="str">
        <f ca="1">+IF(OFFSET('Sanitation Data'!$C$33,0,10*ROW('Sanitation Data'!C23))="","",OFFSET('Sanitation Data'!$C$33,0,10*ROW('Sanitation Data'!C23)))</f>
        <v>Yes</v>
      </c>
      <c r="CP29" s="34" t="str">
        <f ca="1">+IF(OFFSET('Sanitation Data'!$D$29,0,10*ROW('Sanitation Data'!D23))="","",OFFSET('Sanitation Data'!$D$29,0,10*ROW('Sanitation Data'!D23)))</f>
        <v/>
      </c>
      <c r="CQ29" s="34" t="str">
        <f ca="1">+IF(OFFSET('Sanitation Data'!$D$30,0,10*ROW('Sanitation Data'!D23))="","",OFFSET('Sanitation Data'!$D$30,0,10*ROW('Sanitation Data'!D23)))</f>
        <v/>
      </c>
      <c r="CR29" s="34" t="str">
        <f ca="1">+IF(OFFSET('Sanitation Data'!$D$31,0,10*ROW('Sanitation Data'!D23))="","",OFFSET('Sanitation Data'!$D$31,0,10*ROW('Sanitation Data'!D23)))</f>
        <v/>
      </c>
      <c r="CS29" s="34" t="str">
        <f ca="1">+IF(OFFSET('Sanitation Data'!$D$32,0,10*ROW('Sanitation Data'!D23))="","",OFFSET('Sanitation Data'!$D$32,0,10*ROW('Sanitation Data'!D23)))</f>
        <v/>
      </c>
      <c r="CT29" s="34" t="str">
        <f ca="1">+IF(OFFSET('Sanitation Data'!$D$33,0,10*ROW('Sanitation Data'!D23))="","",OFFSET('Sanitation Data'!$D$33,0,10*ROW('Sanitation Data'!D23)))</f>
        <v/>
      </c>
      <c r="CU29" s="34" t="str">
        <f ca="1">+IF(OFFSET('Sanitation Data'!$E$29,0,10*ROW('Sanitation Data'!E23))="","",OFFSET('Sanitation Data'!$E$29,0,10*ROW('Sanitation Data'!E23)))</f>
        <v/>
      </c>
      <c r="CV29" s="34" t="str">
        <f ca="1">+IF(OFFSET('Sanitation Data'!$E$30,0,10*ROW('Sanitation Data'!E23))="","",OFFSET('Sanitation Data'!$E$30,0,10*ROW('Sanitation Data'!E23)))</f>
        <v/>
      </c>
      <c r="CW29" s="34" t="str">
        <f ca="1">+IF(OFFSET('Sanitation Data'!$E$31,0,10*ROW('Sanitation Data'!E23))="","",OFFSET('Sanitation Data'!$E$31,0,10*ROW('Sanitation Data'!E23)))</f>
        <v/>
      </c>
      <c r="CX29" s="34" t="str">
        <f ca="1">+IF(OFFSET('Sanitation Data'!$E$32,0,10*ROW('Sanitation Data'!E23))="","",OFFSET('Sanitation Data'!$E$32,0,10*ROW('Sanitation Data'!E23)))</f>
        <v/>
      </c>
      <c r="CY29" s="34" t="str">
        <f ca="1">+IF(OFFSET('Sanitation Data'!$E$33,0,10*ROW('Sanitation Data'!E23))="","",OFFSET('Sanitation Data'!$E$33,0,10*ROW('Sanitation Data'!E23)))</f>
        <v/>
      </c>
      <c r="CZ29" s="34" t="str">
        <f ca="1">+IF(OFFSET('Sanitation Data'!$F$29,0,10*ROW('Sanitation Data'!F23))="","",OFFSET('Sanitation Data'!$F$29,0,10*ROW('Sanitation Data'!F23)))</f>
        <v/>
      </c>
      <c r="DA29" s="34" t="str">
        <f ca="1">+IF(OFFSET('Sanitation Data'!$F$30,0,10*ROW('Sanitation Data'!F23))="","",OFFSET('Sanitation Data'!$F$30,0,10*ROW('Sanitation Data'!F23)))</f>
        <v/>
      </c>
      <c r="DB29" s="34" t="str">
        <f ca="1">+IF(OFFSET('Sanitation Data'!$F$31,0,10*ROW('Sanitation Data'!F23))="","",OFFSET('Sanitation Data'!$F$31,0,10*ROW('Sanitation Data'!F23)))</f>
        <v/>
      </c>
      <c r="DC29" s="34" t="str">
        <f ca="1">+IF(OFFSET('Sanitation Data'!$F$32,0,10*ROW('Sanitation Data'!F23))="","",OFFSET('Sanitation Data'!$F$32,0,10*ROW('Sanitation Data'!F23)))</f>
        <v/>
      </c>
      <c r="DD29" s="34" t="str">
        <f ca="1">+IF(OFFSET('Sanitation Data'!$F$33,0,10*ROW('Sanitation Data'!F23))="","",OFFSET('Sanitation Data'!$F$33,0,10*ROW('Sanitation Data'!F23)))</f>
        <v/>
      </c>
      <c r="DE29" s="34" t="str">
        <f ca="1">+IF(OFFSET('Sanitation Data'!$G$29,0,10*ROW('Sanitation Data'!G23))="","",OFFSET('Sanitation Data'!$G$29,0,10*ROW('Sanitation Data'!G23)))</f>
        <v>Yes</v>
      </c>
      <c r="DF29" s="34" t="str">
        <f ca="1">+IF(OFFSET('Sanitation Data'!$G$30,0,10*ROW('Sanitation Data'!G23))="","",OFFSET('Sanitation Data'!$G$30,0,10*ROW('Sanitation Data'!G23)))</f>
        <v>Yes</v>
      </c>
      <c r="DG29" s="34" t="str">
        <f ca="1">+IF(OFFSET('Sanitation Data'!$G$31,0,10*ROW('Sanitation Data'!G23))="","",OFFSET('Sanitation Data'!$G$31,0,10*ROW('Sanitation Data'!G23)))</f>
        <v/>
      </c>
      <c r="DH29" s="34" t="str">
        <f ca="1">+IF(OFFSET('Sanitation Data'!$G$32,0,10*ROW('Sanitation Data'!G23))="","",OFFSET('Sanitation Data'!$G$32,0,10*ROW('Sanitation Data'!G23)))</f>
        <v/>
      </c>
      <c r="DI29" s="34" t="str">
        <f ca="1">+IF(OFFSET('Sanitation Data'!$G$33,0,10*ROW('Sanitation Data'!G23))="","",OFFSET('Sanitation Data'!$G$33,0,10*ROW('Sanitation Data'!G23)))</f>
        <v>Yes</v>
      </c>
      <c r="DJ29" s="34" t="str">
        <f ca="1">+IF(OFFSET('Sanitation Data'!$H$29,0,10*ROW('Sanitation Data'!H23))="","",OFFSET('Sanitation Data'!$H$29,0,10*ROW('Sanitation Data'!H23)))</f>
        <v>Yes</v>
      </c>
      <c r="DK29" s="34" t="str">
        <f ca="1">+IF(OFFSET('Sanitation Data'!$H$30,0,10*ROW('Sanitation Data'!H23))="","",OFFSET('Sanitation Data'!$H$30,0,10*ROW('Sanitation Data'!H23)))</f>
        <v>Yes</v>
      </c>
      <c r="DL29" s="34" t="str">
        <f ca="1">+IF(OFFSET('Sanitation Data'!$H$31,0,10*ROW('Sanitation Data'!H23))="","",OFFSET('Sanitation Data'!$H$31,0,10*ROW('Sanitation Data'!H23)))</f>
        <v/>
      </c>
      <c r="DM29" s="34" t="str">
        <f ca="1">+IF(OFFSET('Sanitation Data'!$H$32,0,10*ROW('Sanitation Data'!H23))="","",OFFSET('Sanitation Data'!$H$32,0,10*ROW('Sanitation Data'!H23)))</f>
        <v/>
      </c>
      <c r="DN29" s="34" t="str">
        <f ca="1">+IF(OFFSET('Sanitation Data'!$H$33,0,10*ROW('Sanitation Data'!H23))="","",OFFSET('Sanitation Data'!$H$33,0,10*ROW('Sanitation Data'!H23)))</f>
        <v>Yes</v>
      </c>
      <c r="DO29" s="34" t="str">
        <f ca="1">+IF(OFFSET('Hygiene Data'!$C$12,0,10*ROW('Hygiene Data'!C23))="","",OFFSET('Hygiene Data'!$C$12,0,10*ROW('Hygiene Data'!C23)))</f>
        <v>Yes</v>
      </c>
      <c r="DP29" s="34" t="str">
        <f ca="1">+IF(OFFSET('Hygiene Data'!$C$13,0,10*ROW('Hygiene Data'!C23))="","",OFFSET('Hygiene Data'!$C$13,0,10*ROW('Hygiene Data'!C23)))</f>
        <v>Yes</v>
      </c>
      <c r="DQ29" s="34" t="str">
        <f ca="1">+IF(OFFSET('Hygiene Data'!$C$14,0,10*ROW('Hygiene Data'!C23))="","",OFFSET('Hygiene Data'!$C$14,0,10*ROW('Hygiene Data'!C23)))</f>
        <v>Yes</v>
      </c>
      <c r="DR29" s="34" t="str">
        <f ca="1">+IF(OFFSET('Hygiene Data'!$D$12,0,10*ROW('Hygiene Data'!D23))="","",OFFSET('Hygiene Data'!$D$12,0,10*ROW('Hygiene Data'!D23)))</f>
        <v/>
      </c>
      <c r="DS29" s="34" t="str">
        <f ca="1">+IF(OFFSET('Hygiene Data'!$D$13,0,10*ROW('Hygiene Data'!D23))="","",OFFSET('Hygiene Data'!$D$13,0,10*ROW('Hygiene Data'!D23)))</f>
        <v/>
      </c>
      <c r="DT29" s="34" t="str">
        <f ca="1">+IF(OFFSET('Hygiene Data'!$D$14,0,10*ROW('Hygiene Data'!D23))="","",OFFSET('Hygiene Data'!$D$14,0,10*ROW('Hygiene Data'!D23)))</f>
        <v/>
      </c>
      <c r="DU29" s="34" t="str">
        <f ca="1">+IF(OFFSET('Hygiene Data'!$E$12,0,10*ROW('Hygiene Data'!E23))="","",OFFSET('Hygiene Data'!$E$12,0,10*ROW('Hygiene Data'!E23)))</f>
        <v/>
      </c>
      <c r="DV29" s="34" t="str">
        <f ca="1">+IF(OFFSET('Hygiene Data'!$E$13,0,10*ROW('Hygiene Data'!E23))="","",OFFSET('Hygiene Data'!$E$13,0,10*ROW('Hygiene Data'!E23)))</f>
        <v/>
      </c>
      <c r="DW29" s="34" t="str">
        <f ca="1">+IF(OFFSET('Hygiene Data'!$E$14,0,10*ROW('Hygiene Data'!E23))="","",OFFSET('Hygiene Data'!$E$14,0,10*ROW('Hygiene Data'!E23)))</f>
        <v/>
      </c>
      <c r="DX29" s="34" t="str">
        <f ca="1">+IF(OFFSET('Hygiene Data'!$F$12,0,10*ROW('Hygiene Data'!F23))="","",OFFSET('Hygiene Data'!$F$12,0,10*ROW('Hygiene Data'!F23)))</f>
        <v/>
      </c>
      <c r="DY29" s="34" t="str">
        <f ca="1">+IF(OFFSET('Hygiene Data'!$F$13,0,10*ROW('Hygiene Data'!F23))="","",OFFSET('Hygiene Data'!$F$13,0,10*ROW('Hygiene Data'!F23)))</f>
        <v/>
      </c>
      <c r="DZ29" s="34" t="str">
        <f ca="1">+IF(OFFSET('Hygiene Data'!$F$14,0,10*ROW('Hygiene Data'!F23))="","",OFFSET('Hygiene Data'!$F$14,0,10*ROW('Hygiene Data'!F23)))</f>
        <v/>
      </c>
      <c r="EA29" s="34" t="str">
        <f ca="1">+IF(OFFSET('Hygiene Data'!$G$12,0,10*ROW('Hygiene Data'!G23))="","",OFFSET('Hygiene Data'!$G$12,0,10*ROW('Hygiene Data'!G23)))</f>
        <v>Yes</v>
      </c>
      <c r="EB29" s="34" t="str">
        <f ca="1">+IF(OFFSET('Hygiene Data'!$G$13,0,10*ROW('Hygiene Data'!G23))="","",OFFSET('Hygiene Data'!$G$13,0,10*ROW('Hygiene Data'!G23)))</f>
        <v>Yes</v>
      </c>
      <c r="EC29" s="34" t="str">
        <f ca="1">+IF(OFFSET('Hygiene Data'!$G$14,0,10*ROW('Hygiene Data'!G23))="","",OFFSET('Hygiene Data'!$G$14,0,10*ROW('Hygiene Data'!G23)))</f>
        <v>Yes</v>
      </c>
      <c r="ED29" s="34" t="str">
        <f ca="1">+IF(OFFSET('Hygiene Data'!$H$12,0,10*ROW('Hygiene Data'!H23))="","",OFFSET('Hygiene Data'!$H$12,0,10*ROW('Hygiene Data'!H23)))</f>
        <v>Yes</v>
      </c>
      <c r="EE29" s="34" t="str">
        <f ca="1">+IF(OFFSET('Hygiene Data'!$H$13,0,10*ROW('Hygiene Data'!H23))="","",OFFSET('Hygiene Data'!$H$13,0,10*ROW('Hygiene Data'!H23)))</f>
        <v>Yes</v>
      </c>
      <c r="EF29" s="34" t="str">
        <f ca="1">+IF(OFFSET('Hygiene Data'!$H$14,0,10*ROW('Hygiene Data'!H23))="","",OFFSET('Hygiene Data'!$H$14,0,10*ROW('Hygiene Data'!H23)))</f>
        <v>Yes</v>
      </c>
    </row>
    <row r="30" spans="1:136" x14ac:dyDescent="0.2">
      <c r="A30" s="50" t="str">
        <f ca="1">+IF(OFFSET('Water Data'!$B$1,0,10*ROW('Water Data'!B24))="","",OFFSET('Water Data'!$B$1,0,10*ROW('Water Data'!B24)))</f>
        <v>WV17</v>
      </c>
      <c r="B30" s="50" t="str">
        <f ca="1">+IF(OFFSET('Water Data'!$A$3,0,10*ROW('Water Data'!A24))="","",OFFSET('Water Data'!$A$3,0,10*ROW('Water Data'!A24)))</f>
        <v>Survey</v>
      </c>
      <c r="C30" s="50">
        <f ca="1">+IF(OFFSET('Water Data'!$C$3,0,10*ROW('Water Data'!C24))="","",OFFSET('Water Data'!$C$3,0,10*ROW('Water Data'!C24)))</f>
        <v>2017</v>
      </c>
      <c r="D30" s="133" t="e">
        <f ca="1">+IF(AND(ISNUMBER(OFFSET('Water Data'!$C$5,0,10*ROW('Water Data'!C24))),BS30="Yes"),100-OFFSET('Water Data'!$C$5,0,10*ROW('Water Data'!C24)),IF(AND(ISNUMBER(OFFSET('Water Data'!$C$5,0,10*ROW('Water Data'!C24))),BS30="No",ISNUMBER(OFFSET('Water Data'!$C$5,0,10*ROW('Water Data'!C24)))),CONCATENATE("[",ROUND(100-OFFSET('Water Data'!$C$5,0,10*ROW('Water Data'!C24)),0),"]"),IF(AND(ISNUMBER(OFFSET('Water Data'!$C$5,0,10*ROW('Water Data'!C24))),BS30="",ISNUMBER(OFFSET('Water Data'!$C$5,0,10*ROW('Water Data'!C24)))),100-OFFSET('Water Data'!$C$5,0,10*ROW('Water Data'!C24)),NA())))</f>
        <v>#N/A</v>
      </c>
      <c r="E30" s="133" t="e">
        <f ca="1">+IF(AND(ISNUMBER(OFFSET('Water Data'!$C$7,0,10*ROW('Water Data'!D24))),BT30="Yes"),OFFSET('Water Data'!$C$7,0,10*ROW('Water Data'!C24)),IF(AND(ISNUMBER(OFFSET('Water Data'!$C$7,0,10*ROW('Water Data'!C24))),BT30="No",ISNUMBER(OFFSET('Water Data'!$C$7,0,10*ROW('Water Data'!C24)))),CONCATENATE("[",ROUND(OFFSET('Water Data'!$C$7,0,10*ROW('Water Data'!C24)),0),"]"),IF(AND(ISNUMBER(OFFSET('Water Data'!$C$7,0,10*ROW('Water Data'!C24))),BT30="",ISNUMBER(OFFSET('Water Data'!$C$7,0,10*ROW('Water Data'!C24)))),OFFSET('Water Data'!$C$7,0,10*ROW('Water Data'!C24)),NA())))</f>
        <v>#N/A</v>
      </c>
      <c r="F30" s="133" t="e">
        <f ca="1">+IF(AND(ISNUMBER(OFFSET('Water Data'!$C$10,0,10*ROW('Water Data'!C24))),BU30="Yes"),OFFSET('Water Data'!$C$10,0,10*ROW('Water Data'!C24)),IF(AND(ISNUMBER(OFFSET('Water Data'!$C$10,0,10*ROW('Water Data'!C24))),BU30="No",ISNUMBER(OFFSET('Water Data'!$C$10,0,10*ROW('Water Data'!C24)))),CONCATENATE("[",ROUND(OFFSET('Water Data'!$C$10,0,10*ROW('Water Data'!C24)),0),"]"),IF(AND(ISNUMBER(OFFSET('Water Data'!$C$10,0,10*ROW('Water Data'!C24))),BU30="",ISNUMBER(OFFSET('Water Data'!$C$10,0,10*ROW('Water Data'!C24)))),OFFSET('Water Data'!$C$10,0,10*ROW('Water Data'!C24)),NA())))</f>
        <v>#N/A</v>
      </c>
      <c r="G30" s="133" t="e">
        <f ca="1">+IF(AND(ISNUMBER(OFFSET('Water Data'!$D$5,0,10*ROW('Water Data'!D24))),BV30="Yes"),100-OFFSET('Water Data'!$D$5,0,10*ROW('Water Data'!D24)),IF(AND(ISNUMBER(OFFSET('Water Data'!$D$5,0,10*ROW('Water Data'!D24))),BV30="No",ISNUMBER(OFFSET('Water Data'!$D$5,0,10*ROW('Water Data'!D24)))),CONCATENATE("[",ROUND(100-OFFSET('Water Data'!$D$5,0,10*ROW('Water Data'!D24)),0),"]"),IF(AND(ISNUMBER(OFFSET('Water Data'!$D$5,0,10*ROW('Water Data'!D24))),BV30="",ISNUMBER(OFFSET('Water Data'!$D$5,0,10*ROW('Water Data'!D24)))),100-OFFSET('Water Data'!$D$5,0,10*ROW('Water Data'!D24)),NA())))</f>
        <v>#N/A</v>
      </c>
      <c r="H30" s="133" t="e">
        <f ca="1">+IF(AND(ISNUMBER(OFFSET('Water Data'!$D$7,0,10*ROW('Water Data'!D24))),BW30="Yes"),OFFSET('Water Data'!$D$7,0,10*ROW('Water Data'!D24)),IF(AND(ISNUMBER(OFFSET('Water Data'!$D$7,0,10*ROW('Water Data'!D24))),BW30="No",ISNUMBER(OFFSET('Water Data'!$D$7,0,10*ROW('Water Data'!D24)))),CONCATENATE("[",ROUND(OFFSET('Water Data'!$C$7,0,10*ROW('Water Data'!D24)),0),"]"),IF(AND(ISNUMBER(OFFSET('Water Data'!$D$7,0,10*ROW('Water Data'!D24))),BW30="",ISNUMBER(OFFSET('Water Data'!$D$7,0,10*ROW('Water Data'!D24)))),OFFSET('Water Data'!$D$7,0,10*ROW('Water Data'!D24)),NA())))</f>
        <v>#N/A</v>
      </c>
      <c r="I30" s="133" t="e">
        <f ca="1">+IF(AND(ISNUMBER(OFFSET('Water Data'!$D$10,0,10*ROW('Water Data'!D24))),BX30="Yes"),OFFSET('Water Data'!$D$10,0,10*ROW('Water Data'!D24)),IF(AND(ISNUMBER(OFFSET('Water Data'!$D$10,0,10*ROW('Water Data'!D24))),BX30="No",ISNUMBER(OFFSET('Water Data'!$D$10,0,10*ROW('Water Data'!D24)))),CONCATENATE("[",ROUND(OFFSET('Water Data'!$D$10,0,10*ROW('Water Data'!D24)),0),"]"),IF(AND(ISNUMBER(OFFSET('Water Data'!$D$10,0,10*ROW('Water Data'!D24))),BX30="",ISNUMBER(OFFSET('Water Data'!$D$10,0,10*ROW('Water Data'!D24)))),OFFSET('Water Data'!$D$10,0,10*ROW('Water Data'!D24)),NA())))</f>
        <v>#N/A</v>
      </c>
      <c r="J30" s="133">
        <f ca="1">+IF(AND(ISNUMBER(OFFSET('Water Data'!$E$5,0,10*ROW('Water Data'!E24))),BY30="Yes"),100-OFFSET('Water Data'!$E$5,0,10*ROW('Water Data'!E24)),IF(AND(ISNUMBER(OFFSET('Water Data'!$E$5,0,10*ROW('Water Data'!E24))),BY30="No",ISNUMBER(OFFSET('Water Data'!$E$5,0,10*ROW('Water Data'!E24)))),CONCATENATE("[",ROUND(100-OFFSET('Water Data'!$E$5,0,10*ROW('Water Data'!E24)),0),"]"),IF(AND(ISNUMBER(OFFSET('Water Data'!$E$5,0,10*ROW('Water Data'!E24))),BY30="",ISNUMBER(OFFSET('Water Data'!$E$5,0,10*ROW('Water Data'!E24)))),100-OFFSET('Water Data'!$E$5,0,10*ROW('Water Data'!E24)),NA())))</f>
        <v>63.265309999999999</v>
      </c>
      <c r="K30" s="133">
        <f ca="1">+IF(AND(ISNUMBER(OFFSET('Water Data'!$E$7,0,10*ROW('Water Data'!E24))),BZ30="Yes"),OFFSET('Water Data'!$E$7,0,10*ROW('Water Data'!E24)),IF(AND(ISNUMBER(OFFSET('Water Data'!$E$7,0,10*ROW('Water Data'!E24))),BZ30="No",ISNUMBER(OFFSET('Water Data'!$E$7,0,10*ROW('Water Data'!E24)))),CONCATENATE("[",ROUND(OFFSET('Water Data'!$E$7,0,10*ROW('Water Data'!E24)),0),"]"),IF(AND(ISNUMBER(OFFSET('Water Data'!$E$7,0,10*ROW('Water Data'!E24))),BZ30="",ISNUMBER(OFFSET('Water Data'!$E$7,0,10*ROW('Water Data'!E24)))),OFFSET('Water Data'!$E$7,0,10*ROW('Water Data'!E24)),NA())))</f>
        <v>50.000009999999989</v>
      </c>
      <c r="L30" s="133">
        <f ca="1">+IF(AND(ISNUMBER(OFFSET('Water Data'!$E$10,0,10*ROW('Water Data'!E24))),CA30="Yes"),OFFSET('Water Data'!$E$10,0,10*ROW('Water Data'!E24)),IF(AND(ISNUMBER(OFFSET('Water Data'!$E$10,0,10*ROW('Water Data'!E24))),CA30="No",ISNUMBER(OFFSET('Water Data'!$E$10,0,10*ROW('Water Data'!E24)))),CONCATENATE("[",ROUND(OFFSET('Water Data'!$E$10,0,10*ROW('Water Data'!E24)),0),"]"),IF(AND(ISNUMBER(OFFSET('Water Data'!$E$10,0,10*ROW('Water Data'!E24))),CA30="",ISNUMBER(OFFSET('Water Data'!$E$10,0,10*ROW('Water Data'!E24)))),OFFSET('Water Data'!$E$10,0,10*ROW('Water Data'!E24)),NA())))</f>
        <v>37.113399999999999</v>
      </c>
      <c r="M30" s="133" t="e">
        <f ca="1">+IF(AND(ISNUMBER(OFFSET('Water Data'!$F$5,0,10*ROW('Water Data'!F24))),CB30="Yes"),100-OFFSET('Water Data'!$F$5,0,10*ROW('Water Data'!F24)),IF(AND(ISNUMBER(OFFSET('Water Data'!$F$5,0,10*ROW('Water Data'!F24))),CB30="No",ISNUMBER(OFFSET('Water Data'!$F$5,0,10*ROW('Water Data'!F24)))),CONCATENATE("[",ROUND(100-OFFSET('Water Data'!$F$5,0,10*ROW('Water Data'!F24)),0),"]"),IF(AND(ISNUMBER(OFFSET('Water Data'!$F$5,0,10*ROW('Water Data'!F24))),CB30="",ISNUMBER(OFFSET('Water Data'!$F$5,0,10*ROW('Water Data'!F24)))),100-OFFSET('Water Data'!$F$5,0,10*ROW('Water Data'!F24)),NA())))</f>
        <v>#N/A</v>
      </c>
      <c r="N30" s="133" t="e">
        <f ca="1">+IF(AND(ISNUMBER(OFFSET('Water Data'!$F$7,0,10*ROW('Water Data'!F24))),CC30="Yes"),OFFSET('Water Data'!$F$7,0,10*ROW('Water Data'!F24)),IF(AND(ISNUMBER(OFFSET('Water Data'!$F$7,0,10*ROW('Water Data'!F24))),CC30="No",ISNUMBER(OFFSET('Water Data'!$F$7,0,10*ROW('Water Data'!F24)))),CONCATENATE("[",ROUND(OFFSET('Water Data'!$F$7,0,10*ROW('Water Data'!F24)),0),"]"),IF(AND(ISNUMBER(OFFSET('Water Data'!$F$7,0,10*ROW('Water Data'!F24))),CC30="",ISNUMBER(OFFSET('Water Data'!$F$7,0,10*ROW('Water Data'!F24)))),OFFSET('Water Data'!$F$7,0,10*ROW('Water Data'!F24)),NA())))</f>
        <v>#N/A</v>
      </c>
      <c r="O30" s="133" t="e">
        <f ca="1">+IF(AND(ISNUMBER(OFFSET('Water Data'!$F$10,0,10*ROW('Water Data'!F24))),CD30="Yes"),OFFSET('Water Data'!$F$10,0,10*ROW('Water Data'!F24)),IF(AND(ISNUMBER(OFFSET('Water Data'!$F$10,0,10*ROW('Water Data'!F24))),CD30="No",ISNUMBER(OFFSET('Water Data'!$F$10,0,10*ROW('Water Data'!F24)))),CONCATENATE("[",ROUND(OFFSET('Water Data'!$F$10,0,10*ROW('Water Data'!F24)),0),"]"),IF(AND(ISNUMBER(OFFSET('Water Data'!$F$10,0,10*ROW('Water Data'!F24))),CD30="",ISNUMBER(OFFSET('Water Data'!$F$10,0,10*ROW('Water Data'!F24)))),OFFSET('Water Data'!$F$10,0,10*ROW('Water Data'!F24)),NA())))</f>
        <v>#N/A</v>
      </c>
      <c r="P30" s="133" t="e">
        <f ca="1">+IF(AND(ISNUMBER(OFFSET('Water Data'!$G$5,0,10*ROW('Water Data'!G24))),CE30="Yes"),100-OFFSET('Water Data'!$G$5,0,10*ROW('Water Data'!G24)),IF(AND(ISNUMBER(OFFSET('Water Data'!$G$5,0,10*ROW('Water Data'!G24))),CE30="No",ISNUMBER(OFFSET('Water Data'!$G$5,0,10*ROW('Water Data'!G24)))),CONCATENATE("[",ROUND(100-OFFSET('Water Data'!$G$5,0,10*ROW('Water Data'!G24)),0),"]"),IF(AND(ISNUMBER(OFFSET('Water Data'!$G$5,0,10*ROW('Water Data'!G24))),CE30="",ISNUMBER(OFFSET('Water Data'!$G$5,0,10*ROW('Water Data'!G24)))),100-OFFSET('Water Data'!$G$5,0,10*ROW('Water Data'!G24)),NA())))</f>
        <v>#N/A</v>
      </c>
      <c r="Q30" s="133" t="e">
        <f ca="1">+IF(AND(ISNUMBER(OFFSET('Water Data'!$G$7,0,10*ROW('Water Data'!G24))),CF30="Yes"),OFFSET('Water Data'!$G$7,0,10*ROW('Water Data'!G24)),IF(AND(ISNUMBER(OFFSET('Water Data'!$G$7,0,10*ROW('Water Data'!G24))),CF30="No",ISNUMBER(OFFSET('Water Data'!$G$7,0,10*ROW('Water Data'!G24)))),CONCATENATE("[",ROUND(OFFSET('Water Data'!$G$7,0,10*ROW('Water Data'!G24)),0),"]"),IF(AND(ISNUMBER(OFFSET('Water Data'!$G$7,0,10*ROW('Water Data'!G24))),CF30="",ISNUMBER(OFFSET('Water Data'!$G$7,0,10*ROW('Water Data'!G24)))),OFFSET('Water Data'!$G$7,0,10*ROW('Water Data'!G24)),NA())))</f>
        <v>#N/A</v>
      </c>
      <c r="R30" s="133" t="e">
        <f ca="1">+IF(AND(ISNUMBER(OFFSET('Water Data'!$G$10,0,10*ROW('Water Data'!G24))),CG30="Yes"),OFFSET('Water Data'!$G$10,0,10*ROW('Water Data'!G24)),IF(AND(ISNUMBER(OFFSET('Water Data'!$G$10,0,10*ROW('Water Data'!G24))),CG30="No",ISNUMBER(OFFSET('Water Data'!$G$10,0,10*ROW('Water Data'!G24)))),CONCATENATE("[",ROUND(OFFSET('Water Data'!$G$10,0,10*ROW('Water Data'!G24)),0),"]"),IF(AND(ISNUMBER(OFFSET('Water Data'!$G$10,0,10*ROW('Water Data'!G24))),CG30="",ISNUMBER(OFFSET('Water Data'!$G$10,0,10*ROW('Water Data'!G24)))),OFFSET('Water Data'!$G$10,0,10*ROW('Water Data'!G24)),NA())))</f>
        <v>#N/A</v>
      </c>
      <c r="S30" s="133" t="e">
        <f ca="1">+IF(AND(ISNUMBER(OFFSET('Water Data'!$H$5,0,10*ROW('Water Data'!H24))),CH30="Yes"),100-OFFSET('Water Data'!$H$5,0,10*ROW('Water Data'!H24)),IF(AND(ISNUMBER(OFFSET('Water Data'!$H$5,0,10*ROW('Water Data'!H24))),CH30="No",ISNUMBER(OFFSET('Water Data'!$H$5,0,10*ROW('Water Data'!H24)))),CONCATENATE("[",ROUND(100-OFFSET('Water Data'!$H$5,0,10*ROW('Water Data'!H24)),0),"]"),IF(AND(ISNUMBER(OFFSET('Water Data'!$H$5,0,10*ROW('Water Data'!H24))),CH30="",ISNUMBER(OFFSET('Water Data'!$H$5,0,10*ROW('Water Data'!H24)))),100-OFFSET('Water Data'!$H$5,0,10*ROW('Water Data'!H24)),NA())))</f>
        <v>#N/A</v>
      </c>
      <c r="T30" s="133" t="e">
        <f ca="1">+IF(AND(ISNUMBER(OFFSET('Water Data'!$H$7,0,10*ROW('Water Data'!H24))),CI30="Yes"),OFFSET('Water Data'!$H$7,0,10*ROW('Water Data'!H24)),IF(AND(ISNUMBER(OFFSET('Water Data'!$H$7,0,10*ROW('Water Data'!H24))),CI30="No",ISNUMBER(OFFSET('Water Data'!$H$7,0,10*ROW('Water Data'!H24)))),CONCATENATE("[",ROUND(OFFSET('Water Data'!$H$7,0,10*ROW('Water Data'!H24)),0),"]"),IF(AND(ISNUMBER(OFFSET('Water Data'!$H$7,0,10*ROW('Water Data'!H24))),CI30="",ISNUMBER(OFFSET('Water Data'!$H$7,0,10*ROW('Water Data'!H24)))),OFFSET('Water Data'!$H$7,0,10*ROW('Water Data'!H24)),NA())))</f>
        <v>#N/A</v>
      </c>
      <c r="U30" s="133" t="e">
        <f ca="1">+IF(AND(ISNUMBER(OFFSET('Water Data'!$H$10,0,10*ROW('Water Data'!H24))),CJ30="Yes"),OFFSET('Water Data'!$H$10,0,10*ROW('Water Data'!H24)),IF(AND(ISNUMBER(OFFSET('Water Data'!$H$10,0,10*ROW('Water Data'!H24))),CJ30="No",ISNUMBER(OFFSET('Water Data'!$H$10,0,10*ROW('Water Data'!H24)))),CONCATENATE("[",ROUND(OFFSET('Water Data'!$H$10,0,10*ROW('Water Data'!H24)),0),"]"),IF(AND(ISNUMBER(OFFSET('Water Data'!$H$10,0,10*ROW('Water Data'!H24))),CJ30="",ISNUMBER(OFFSET('Water Data'!$H$10,0,10*ROW('Water Data'!H24)))),OFFSET('Water Data'!$H$10,0,10*ROW('Water Data'!H24)),NA())))</f>
        <v>#N/A</v>
      </c>
      <c r="V30" s="134" t="e">
        <f ca="1">+IF(AND(ISNUMBER(OFFSET('Sanitation Data'!$C$5,0,10*ROW('Sanitation Data'!C24))),CK30="Yes"),100-OFFSET('Sanitation Data'!$C$5,0,10*ROW('Sanitation Data'!C24)),IF(AND(ISNUMBER(OFFSET('Sanitation Data'!$C$5,0,10*ROW('Sanitation Data'!C24))),CK30="No",ISNUMBER(OFFSET('Sanitation Data'!$C$5,0,10*ROW('Sanitation Data'!C24)))),CONCATENATE("[",ROUND(100-OFFSET('Sanitation Data'!$C$5,0,10*ROW('Sanitation Data'!C24)),0),"]"),IF(AND(ISNUMBER(OFFSET('Sanitation Data'!$C$5,0,10*ROW('Sanitation Data'!C24))),CK30="",ISNUMBER(OFFSET('Sanitation Data'!$C$5,0,10*ROW('Sanitation Data'!C24)))),100-OFFSET('Sanitation Data'!$C$5,0,10*ROW('Sanitation Data'!C24)),NA())))</f>
        <v>#N/A</v>
      </c>
      <c r="W30" s="134" t="e">
        <f ca="1">+IF(AND(ISNUMBER(OFFSET('Sanitation Data'!$C$7,0,10*ROW('Sanitation Data'!C24))),CL30="Yes"),OFFSET('Sanitation Data'!$C$7,0,10*ROW('Sanitation Data'!C24)),IF(AND(ISNUMBER(OFFSET('Sanitation Data'!$C$7,0,10*ROW('Sanitation Data'!C24))),CL30="No",ISNUMBER(OFFSET('Sanitation Data'!$C$7,0,10*ROW('Sanitation Data'!C24)))),CONCATENATE("[",ROUND(OFFSET('Sanitation Data'!$C$7,0,10*ROW('Sanitation Data'!C24)),0),"]"),IF(AND(ISNUMBER(OFFSET('Sanitation Data'!$C$7,0,10*ROW('Sanitation Data'!C24))),CL30="",ISNUMBER(OFFSET('Sanitation Data'!$C$7,0,10*ROW('Sanitation Data'!C24)))),OFFSET('Sanitation Data'!$C$7,0,10*ROW('Sanitation Data'!C24)),NA())))</f>
        <v>#N/A</v>
      </c>
      <c r="X30" s="134" t="e">
        <f ca="1">+IF(AND(ISNUMBER(OFFSET('Sanitation Data'!$C$11,0,10*ROW('Sanitation Data'!C24))),CM30="Yes"),OFFSET('Sanitation Data'!$C$11,0,10*ROW('Sanitation Data'!C24)),IF(AND(ISNUMBER(OFFSET('Sanitation Data'!$C$11,0,10*ROW('Sanitation Data'!C24))),CM30="No",ISNUMBER(OFFSET('Sanitation Data'!$C$11,0,10*ROW('Sanitation Data'!C24)))),CONCATENATE("[",ROUND(OFFSET('Sanitation Data'!$C$11,0,10*ROW('Sanitation Data'!C24)),0),"]"),IF(AND(ISNUMBER(OFFSET('Sanitation Data'!$C$11,0,10*ROW('Sanitation Data'!C24))),CM30="",ISNUMBER(OFFSET('Sanitation Data'!$C$11,0,10*ROW('Sanitation Data'!C24)))),OFFSET('Sanitation Data'!$C$11,0,10*ROW('Sanitation Data'!C24)),NA())))</f>
        <v>#N/A</v>
      </c>
      <c r="Y30" s="134" t="e">
        <f ca="1">+IF(AND(ISNUMBER(OFFSET('Sanitation Data'!$C$12,0,10*ROW('Sanitation Data'!C24))),CN30="Yes"),OFFSET('Sanitation Data'!$C$12,0,10*ROW('Sanitation Data'!C24)),IF(AND(ISNUMBER(OFFSET('Sanitation Data'!$C$12,0,10*ROW('Sanitation Data'!C24))),CN30="No",ISNUMBER(OFFSET('Sanitation Data'!$C$12,0,10*ROW('Sanitation Data'!C24)))),CONCATENATE("[",ROUND(OFFSET('Sanitation Data'!$C$12,0,10*ROW('Sanitation Data'!C24)),0),"]"),IF(AND(ISNUMBER(OFFSET('Sanitation Data'!$C$12,0,10*ROW('Sanitation Data'!C24))),CN30="",ISNUMBER(OFFSET('Sanitation Data'!$C$12,0,10*ROW('Sanitation Data'!C24)))),OFFSET('Sanitation Data'!$C$12,0,10*ROW('Sanitation Data'!C24)),NA())))</f>
        <v>#N/A</v>
      </c>
      <c r="Z30" s="134" t="e">
        <f ca="1">+IF(AND(ISNUMBER(OFFSET('Sanitation Data'!$C$13,0,10*ROW('Sanitation Data'!C24))),CO30="Yes"),OFFSET('Sanitation Data'!$C$13,0,10*ROW('Sanitation Data'!C24)),IF(AND(ISNUMBER(OFFSET('Sanitation Data'!$C$13,0,10*ROW('Sanitation Data'!C24))),CO30="No",ISNUMBER(OFFSET('Sanitation Data'!$C$13,0,10*ROW('Sanitation Data'!C24)))),CONCATENATE("[",ROUND(OFFSET('Sanitation Data'!$C$13,0,10*ROW('Sanitation Data'!C24)),0),"]"),IF(AND(ISNUMBER(OFFSET('Sanitation Data'!$C$13,0,10*ROW('Sanitation Data'!C24))),CO30="",ISNUMBER(OFFSET('Sanitation Data'!$C$13,0,10*ROW('Sanitation Data'!C24)))),OFFSET('Sanitation Data'!$C$13,0,10*ROW('Sanitation Data'!C24)),NA())))</f>
        <v>#N/A</v>
      </c>
      <c r="AA30" s="134" t="e">
        <f ca="1">+IF(AND(ISNUMBER(OFFSET('Sanitation Data'!$D$5,0,10*ROW('Sanitation Data'!D24))),CP30="Yes"),100-OFFSET('Sanitation Data'!$D$5,0,10*ROW('Sanitation Data'!D24)),IF(AND(ISNUMBER(OFFSET('Sanitation Data'!$D$5,0,10*ROW('Sanitation Data'!D24))),CP30="No",ISNUMBER(OFFSET('Sanitation Data'!$D$5,0,10*ROW('Sanitation Data'!D24)))),CONCATENATE("[",ROUND(100-OFFSET('Sanitation Data'!$D$5,0,10*ROW('Sanitation Data'!D24)),0),"]"),IF(AND(ISNUMBER(OFFSET('Sanitation Data'!$D$5,0,10*ROW('Sanitation Data'!D24))),CP30="",ISNUMBER(OFFSET('Sanitation Data'!$D$5,0,10*ROW('Sanitation Data'!D24)))),100-OFFSET('Sanitation Data'!$D$5,0,10*ROW('Sanitation Data'!D24)),NA())))</f>
        <v>#N/A</v>
      </c>
      <c r="AB30" s="134" t="e">
        <f ca="1">+IF(AND(ISNUMBER(OFFSET('Sanitation Data'!$D$7,0,10*ROW('Sanitation Data'!D24))),CQ30="Yes"),OFFSET('Sanitation Data'!$D$7,0,10*ROW('Sanitation Data'!G24)),IF(AND(ISNUMBER(OFFSET('Sanitation Data'!$D$7,0,10*ROW('Sanitation Data'!D24))),CQ30="No",ISNUMBER(OFFSET('Sanitation Data'!$D$7,0,10*ROW('Sanitation Data'!D24)))),CONCATENATE("[",ROUND(OFFSET('Sanitation Data'!$D$7,0,10*ROW('Sanitation Data'!D24)),0),"]"),IF(AND(ISNUMBER(OFFSET('Sanitation Data'!$D$7,0,10*ROW('Sanitation Data'!D24))),CQ30="",ISNUMBER(OFFSET('Sanitation Data'!$D$7,0,10*ROW('Sanitation Data'!D24)))),OFFSET('Sanitation Data'!$D$7,0,10*ROW('Sanitation Data'!D24)),NA())))</f>
        <v>#N/A</v>
      </c>
      <c r="AC30" s="134" t="e">
        <f ca="1">+IF(AND(ISNUMBER(OFFSET('Sanitation Data'!$D$11,0,10*ROW('Sanitation Data'!D24))),CR30="Yes"),OFFSET('Sanitation Data'!$D$11,0,10*ROW('Sanitation Data'!D24)),IF(AND(ISNUMBER(OFFSET('Sanitation Data'!$D$11,0,10*ROW('Sanitation Data'!D24))),CR30="No",ISNUMBER(OFFSET('Sanitation Data'!$D$11,0,10*ROW('Sanitation Data'!D24)))),CONCATENATE("[",ROUND(OFFSET('Sanitation Data'!$D$11,0,10*ROW('Sanitation Data'!D24)),0),"]"),IF(AND(ISNUMBER(OFFSET('Sanitation Data'!$D$11,0,10*ROW('Sanitation Data'!D24))),CR30="",ISNUMBER(OFFSET('Sanitation Data'!$D$11,0,10*ROW('Sanitation Data'!D24)))),OFFSET('Sanitation Data'!$D$11,0,10*ROW('Sanitation Data'!D24)),NA())))</f>
        <v>#N/A</v>
      </c>
      <c r="AD30" s="134" t="e">
        <f ca="1">+IF(AND(ISNUMBER(OFFSET('Sanitation Data'!$D$12,0,10*ROW('Sanitation Data'!D24))),CS30="Yes"),OFFSET('Sanitation Data'!$D$12,0,10*ROW('Sanitation Data'!D24)),IF(AND(ISNUMBER(OFFSET('Sanitation Data'!$D$12,0,10*ROW('Sanitation Data'!D24))),CS30="No",ISNUMBER(OFFSET('Sanitation Data'!$D$12,0,10*ROW('Sanitation Data'!D24)))),CONCATENATE("[",ROUND(OFFSET('Sanitation Data'!$D$12,0,10*ROW('Sanitation Data'!D24)),0),"]"),IF(AND(ISNUMBER(OFFSET('Sanitation Data'!$D$12,0,10*ROW('Sanitation Data'!D24))),CS30="",ISNUMBER(OFFSET('Sanitation Data'!$D$12,0,10*ROW('Sanitation Data'!D24)))),OFFSET('Sanitation Data'!$D$12,0,10*ROW('Sanitation Data'!D24)),NA())))</f>
        <v>#N/A</v>
      </c>
      <c r="AE30" s="134" t="e">
        <f ca="1">+IF(AND(ISNUMBER(OFFSET('Sanitation Data'!$D$13,0,10*ROW('Sanitation Data'!D24))),CT30="Yes"),OFFSET('Sanitation Data'!$D$13,0,10*ROW('Sanitation Data'!D24)),IF(AND(ISNUMBER(OFFSET('Sanitation Data'!$D$13,0,10*ROW('Sanitation Data'!D24))),CT30="No",ISNUMBER(OFFSET('Sanitation Data'!$D$13,0,10*ROW('Sanitation Data'!D24)))),CONCATENATE("[",ROUND(OFFSET('Sanitation Data'!$D$13,0,10*ROW('Sanitation Data'!D24)),0),"]"),IF(AND(ISNUMBER(OFFSET('Sanitation Data'!$D$13,0,10*ROW('Sanitation Data'!D24))),CT30="",ISNUMBER(OFFSET('Sanitation Data'!$D$13,0,10*ROW('Sanitation Data'!D24)))),OFFSET('Sanitation Data'!$D$13,0,10*ROW('Sanitation Data'!D24)),NA())))</f>
        <v>#N/A</v>
      </c>
      <c r="AF30" s="134">
        <f ca="1">+IF(AND(ISNUMBER(OFFSET('Sanitation Data'!$E$5,0,10*ROW('Sanitation Data'!E24))),CU30="Yes"),100-OFFSET('Sanitation Data'!$E$5,0,10*ROW('Sanitation Data'!E24)),IF(AND(ISNUMBER(OFFSET('Sanitation Data'!$E$5,0,10*ROW('Sanitation Data'!E24))),CU30="No",ISNUMBER(OFFSET('Sanitation Data'!$E$5,0,10*ROW('Sanitation Data'!E24)))),CONCATENATE("[",ROUND(100-OFFSET('Sanitation Data'!$E$5,0,10*ROW('Sanitation Data'!E24)),0),"]"),IF(AND(ISNUMBER(OFFSET('Sanitation Data'!$E$5,0,10*ROW('Sanitation Data'!E24))),CU30="",ISNUMBER(OFFSET('Sanitation Data'!$E$5,0,10*ROW('Sanitation Data'!E24)))),100-OFFSET('Sanitation Data'!$E$5,0,10*ROW('Sanitation Data'!E24)),NA())))</f>
        <v>92.708330000000004</v>
      </c>
      <c r="AG30" s="134">
        <f ca="1">+IF(AND(ISNUMBER(OFFSET('Sanitation Data'!$E$7,0,10*ROW('Sanitation Data'!E24))),CV30="Yes"),OFFSET('Sanitation Data'!$E$7,0,10*ROW('Sanitation Data'!E24)),IF(AND(ISNUMBER(OFFSET('Sanitation Data'!$E$7,0,10*ROW('Sanitation Data'!E24))),CV30="No",ISNUMBER(OFFSET('Sanitation Data'!$E$7,0,10*ROW('Sanitation Data'!E24)))),CONCATENATE("[",ROUND(OFFSET('Sanitation Data'!$E$7,0,10*ROW('Sanitation Data'!E24)),0),"]"),IF(AND(ISNUMBER(OFFSET('Sanitation Data'!$E$7,0,10*ROW('Sanitation Data'!E24))),CV30="",ISNUMBER(OFFSET('Sanitation Data'!$E$7,0,10*ROW('Sanitation Data'!E24)))),OFFSET('Sanitation Data'!$E$7,0,10*ROW('Sanitation Data'!E24)),NA())))</f>
        <v>76.562505000000002</v>
      </c>
      <c r="AH30" s="134">
        <f ca="1">+IF(AND(ISNUMBER(OFFSET('Sanitation Data'!$E$11,0,10*ROW('Sanitation Data'!E24))),CW30="Yes"),OFFSET('Sanitation Data'!$E$11,0,10*ROW('Sanitation Data'!E24)),IF(AND(ISNUMBER(OFFSET('Sanitation Data'!$E$11,0,10*ROW('Sanitation Data'!E24))),CW30="No",ISNUMBER(OFFSET('Sanitation Data'!$E$11,0,10*ROW('Sanitation Data'!E24)))),CONCATENATE("[",ROUND(OFFSET('Sanitation Data'!$E$11,0,10*ROW('Sanitation Data'!E24)),0),"]"),IF(AND(ISNUMBER(OFFSET('Sanitation Data'!$E$11,0,10*ROW('Sanitation Data'!E24))),CW30="",ISNUMBER(OFFSET('Sanitation Data'!$E$11,0,10*ROW('Sanitation Data'!E24)))),OFFSET('Sanitation Data'!$E$11,0,10*ROW('Sanitation Data'!E24)),NA())))</f>
        <v>22.91667</v>
      </c>
      <c r="AI30" s="134">
        <f ca="1">+IF(AND(ISNUMBER(OFFSET('Sanitation Data'!$E$12,0,10*ROW('Sanitation Data'!E24))),CX30="Yes"),OFFSET('Sanitation Data'!$E$12,0,10*ROW('Sanitation Data'!E24)),IF(AND(ISNUMBER(OFFSET('Sanitation Data'!$E$12,0,10*ROW('Sanitation Data'!E24))),CX30="No",ISNUMBER(OFFSET('Sanitation Data'!$E$12,0,10*ROW('Sanitation Data'!E24)))),CONCATENATE("[",ROUND(OFFSET('Sanitation Data'!$E$12,0,10*ROW('Sanitation Data'!E24)),0),"]"),IF(AND(ISNUMBER(OFFSET('Sanitation Data'!$E$12,0,10*ROW('Sanitation Data'!E24))),CX30="",ISNUMBER(OFFSET('Sanitation Data'!$E$12,0,10*ROW('Sanitation Data'!E24)))),OFFSET('Sanitation Data'!$E$12,0,10*ROW('Sanitation Data'!E24)),NA())))</f>
        <v>69.791669999999996</v>
      </c>
      <c r="AJ30" s="134">
        <f ca="1">+IF(AND(ISNUMBER(OFFSET('Sanitation Data'!$E$13,0,10*ROW('Sanitation Data'!E24))),CY30="Yes"),OFFSET('Sanitation Data'!$E$13,0,10*ROW('Sanitation Data'!E24)),IF(AND(ISNUMBER(OFFSET('Sanitation Data'!$E$13,0,10*ROW('Sanitation Data'!E24))),CY30="No",ISNUMBER(OFFSET('Sanitation Data'!$E$13,0,10*ROW('Sanitation Data'!E24)))),CONCATENATE("[",ROUND(OFFSET('Sanitation Data'!$E$13,0,10*ROW('Sanitation Data'!E24)),0),"]"),IF(AND(ISNUMBER(OFFSET('Sanitation Data'!$E$13,0,10*ROW('Sanitation Data'!E24))),CY30="",ISNUMBER(OFFSET('Sanitation Data'!$E$13,0,10*ROW('Sanitation Data'!E24)))),OFFSET('Sanitation Data'!$E$13,0,10*ROW('Sanitation Data'!E24)),NA())))</f>
        <v>22.91667</v>
      </c>
      <c r="AK30" s="134" t="e">
        <f ca="1">+IF(AND(ISNUMBER(OFFSET('Sanitation Data'!$F$5,0,10*ROW('Sanitation Data'!F24))),CZ30="Yes"),100-OFFSET('Sanitation Data'!$F$5,0,10*ROW('Sanitation Data'!F24)),IF(AND(ISNUMBER(OFFSET('Sanitation Data'!$F$5,0,10*ROW('Sanitation Data'!F24))),CZ30="No",ISNUMBER(OFFSET('Sanitation Data'!$F$5,0,10*ROW('Sanitation Data'!F24)))),CONCATENATE("[",ROUND(100-OFFSET('Sanitation Data'!$F$5,0,10*ROW('Sanitation Data'!F24)),0),"]"),IF(AND(ISNUMBER(OFFSET('Sanitation Data'!$F$5,0,10*ROW('Sanitation Data'!F24))),CZ30="",ISNUMBER(OFFSET('Sanitation Data'!$F$5,0,10*ROW('Sanitation Data'!F24)))),100-OFFSET('Sanitation Data'!$F$5,0,10*ROW('Sanitation Data'!F24)),NA())))</f>
        <v>#N/A</v>
      </c>
      <c r="AL30" s="134" t="e">
        <f ca="1">+IF(AND(ISNUMBER(OFFSET('Sanitation Data'!$F$7,0,10*ROW('Sanitation Data'!F24))),DA30="Yes"),OFFSET('Sanitation Data'!$F$7,0,10*ROW('Sanitation Data'!F24)),IF(AND(ISNUMBER(OFFSET('Sanitation Data'!$F$7,0,10*ROW('Sanitation Data'!F24))),DA30="No",ISNUMBER(OFFSET('Sanitation Data'!$F$7,0,10*ROW('Sanitation Data'!F24)))),CONCATENATE("[",ROUND(OFFSET('Sanitation Data'!$F$7,0,10*ROW('Sanitation Data'!F24)),0),"]"),IF(AND(ISNUMBER(OFFSET('Sanitation Data'!$F$7,0,10*ROW('Sanitation Data'!F24))),DA30="",ISNUMBER(OFFSET('Sanitation Data'!$F$7,0,10*ROW('Sanitation Data'!F24)))),OFFSET('Sanitation Data'!$F$7,0,10*ROW('Sanitation Data'!F24)),NA())))</f>
        <v>#N/A</v>
      </c>
      <c r="AM30" s="134" t="e">
        <f ca="1">+IF(AND(ISNUMBER(OFFSET('Sanitation Data'!$F$11,0,10*ROW('Sanitation Data'!F24))),DB30="Yes"),OFFSET('Sanitation Data'!$F$11,0,10*ROW('Sanitation Data'!F24)),IF(AND(ISNUMBER(OFFSET('Sanitation Data'!$F$11,0,10*ROW('Sanitation Data'!F24))),DB30="No",ISNUMBER(OFFSET('Sanitation Data'!$F$11,0,10*ROW('Sanitation Data'!F24)))),CONCATENATE("[",ROUND(OFFSET('Sanitation Data'!$F$11,0,10*ROW('Sanitation Data'!F24)),0),"]"),IF(AND(ISNUMBER(OFFSET('Sanitation Data'!$F$11,0,10*ROW('Sanitation Data'!F24))),DB30="",ISNUMBER(OFFSET('Sanitation Data'!$F$11,0,10*ROW('Sanitation Data'!F24)))),OFFSET('Sanitation Data'!$F$11,0,10*ROW('Sanitation Data'!F24)),NA())))</f>
        <v>#N/A</v>
      </c>
      <c r="AN30" s="134" t="e">
        <f ca="1">+IF(AND(ISNUMBER(OFFSET('Sanitation Data'!$F$12,0,10*ROW('Sanitation Data'!F24))),DC30="Yes"),OFFSET('Sanitation Data'!$F$12,0,10*ROW('Sanitation Data'!F24)),IF(AND(ISNUMBER(OFFSET('Sanitation Data'!$F$12,0,10*ROW('Sanitation Data'!F24))),DC30="No",ISNUMBER(OFFSET('Sanitation Data'!$F$12,0,10*ROW('Sanitation Data'!F24)))),CONCATENATE("[",ROUND(OFFSET('Sanitation Data'!$F$12,0,10*ROW('Sanitation Data'!F24)),0),"]"),IF(AND(ISNUMBER(OFFSET('Sanitation Data'!$F$12,0,10*ROW('Sanitation Data'!F24))),DC30="",ISNUMBER(OFFSET('Sanitation Data'!$F$12,0,10*ROW('Sanitation Data'!F24)))),OFFSET('Sanitation Data'!$F$12,0,10*ROW('Sanitation Data'!F24)),NA())))</f>
        <v>#N/A</v>
      </c>
      <c r="AO30" s="134" t="e">
        <f ca="1">+IF(AND(ISNUMBER(OFFSET('Sanitation Data'!$F$13,0,10*ROW('Sanitation Data'!F24))),DD30="Yes"),OFFSET('Sanitation Data'!$F$13,0,10*ROW('Sanitation Data'!F24)),IF(AND(ISNUMBER(OFFSET('Sanitation Data'!$F$13,0,10*ROW('Sanitation Data'!F24))),DD30="No",ISNUMBER(OFFSET('Sanitation Data'!$F$13,0,10*ROW('Sanitation Data'!F24)))),CONCATENATE("[",ROUND(OFFSET('Sanitation Data'!$F$13,0,10*ROW('Sanitation Data'!F24)),0),"]"),IF(AND(ISNUMBER(OFFSET('Sanitation Data'!$F$13,0,10*ROW('Sanitation Data'!F24))),DD30="",ISNUMBER(OFFSET('Sanitation Data'!$F$13,0,10*ROW('Sanitation Data'!F24)))),OFFSET('Sanitation Data'!$F$13,0,10*ROW('Sanitation Data'!F24)),NA())))</f>
        <v>#N/A</v>
      </c>
      <c r="AP30" s="134" t="e">
        <f ca="1">+IF(AND(ISNUMBER(OFFSET('Sanitation Data'!$G$5,0,10*ROW('Sanitation Data'!G24))),DE30="Yes"),100-OFFSET('Sanitation Data'!$G$5,0,10*ROW('Sanitation Data'!G24)),IF(AND(ISNUMBER(OFFSET('Sanitation Data'!$G$5,0,10*ROW('Sanitation Data'!G24))),DE30="No",ISNUMBER(OFFSET('Sanitation Data'!$G$5,0,10*ROW('Sanitation Data'!G24)))),CONCATENATE("[",ROUND(100-OFFSET('Sanitation Data'!$G$5,0,10*ROW('Sanitation Data'!G24)),0),"]"),IF(AND(ISNUMBER(OFFSET('Sanitation Data'!$G$5,0,10*ROW('Sanitation Data'!G24))),DE30="",ISNUMBER(OFFSET('Sanitation Data'!$G$5,0,10*ROW('Sanitation Data'!G24)))),100-OFFSET('Sanitation Data'!$G$5,0,10*ROW('Sanitation Data'!G24)),NA())))</f>
        <v>#N/A</v>
      </c>
      <c r="AQ30" s="134" t="e">
        <f ca="1">+IF(AND(ISNUMBER(OFFSET('Sanitation Data'!$G$7,0,10*ROW('Sanitation Data'!G24))),DF30="Yes"),OFFSET('Sanitation Data'!$G$7,0,10*ROW('Sanitation Data'!G24)),IF(AND(ISNUMBER(OFFSET('Sanitation Data'!$G$7,0,10*ROW('Sanitation Data'!G24))),DF30="No",ISNUMBER(OFFSET('Sanitation Data'!$G$7,0,10*ROW('Sanitation Data'!G24)))),CONCATENATE("[",ROUND(OFFSET('Sanitation Data'!$G$7,0,10*ROW('Sanitation Data'!G24)),0),"]"),IF(AND(ISNUMBER(OFFSET('Sanitation Data'!$G$7,0,10*ROW('Sanitation Data'!G24))),DF30="",ISNUMBER(OFFSET('Sanitation Data'!$G$7,0,10*ROW('Sanitation Data'!G24)))),OFFSET('Sanitation Data'!$G$7,0,10*ROW('Sanitation Data'!G24)),NA())))</f>
        <v>#N/A</v>
      </c>
      <c r="AR30" s="134" t="e">
        <f ca="1">+IF(AND(ISNUMBER(OFFSET('Sanitation Data'!$G$11,0,10*ROW('Sanitation Data'!G24))),DG30="Yes"),OFFSET('Sanitation Data'!$G$11,0,10*ROW('Sanitation Data'!G24)),IF(AND(ISNUMBER(OFFSET('Sanitation Data'!$G$11,0,10*ROW('Sanitation Data'!G24))),DG30="No",ISNUMBER(OFFSET('Sanitation Data'!$G$11,0,10*ROW('Sanitation Data'!G24)))),CONCATENATE("[",ROUND(OFFSET('Sanitation Data'!$G$11,0,10*ROW('Sanitation Data'!G24)),0),"]"),IF(AND(ISNUMBER(OFFSET('Sanitation Data'!$G$11,0,10*ROW('Sanitation Data'!G24))),DG30="",ISNUMBER(OFFSET('Sanitation Data'!$G$11,0,10*ROW('Sanitation Data'!G24)))),OFFSET('Sanitation Data'!$G$11,0,10*ROW('Sanitation Data'!G24)),NA())))</f>
        <v>#N/A</v>
      </c>
      <c r="AS30" s="134" t="e">
        <f ca="1">+IF(AND(ISNUMBER(OFFSET('Sanitation Data'!$G$12,0,10*ROW('Sanitation Data'!G24))),DH30="Yes"),OFFSET('Sanitation Data'!$G$12,0,10*ROW('Sanitation Data'!G24)),IF(AND(ISNUMBER(OFFSET('Sanitation Data'!$G$12,0,10*ROW('Sanitation Data'!G24))),DH30="No",ISNUMBER(OFFSET('Sanitation Data'!$G$12,0,10*ROW('Sanitation Data'!G24)))),CONCATENATE("[",ROUND(OFFSET('Sanitation Data'!$G$12,0,10*ROW('Sanitation Data'!G24)),0),"]"),IF(AND(ISNUMBER(OFFSET('Sanitation Data'!$G$12,0,10*ROW('Sanitation Data'!G24))),DH30="",ISNUMBER(OFFSET('Sanitation Data'!$G$12,0,10*ROW('Sanitation Data'!G24)))),OFFSET('Sanitation Data'!$G$12,0,10*ROW('Sanitation Data'!G24)),NA())))</f>
        <v>#N/A</v>
      </c>
      <c r="AT30" s="134" t="e">
        <f ca="1">+IF(AND(ISNUMBER(OFFSET('Sanitation Data'!$G$13,0,10*ROW('Sanitation Data'!G24))),DI30="Yes"),OFFSET('Sanitation Data'!$G$13,0,10*ROW('Sanitation Data'!G24)),IF(AND(ISNUMBER(OFFSET('Sanitation Data'!$G$13,0,10*ROW('Sanitation Data'!G24))),DI30="No",ISNUMBER(OFFSET('Sanitation Data'!$G$13,0,10*ROW('Sanitation Data'!G24)))),CONCATENATE("[",ROUND(OFFSET('Sanitation Data'!$G$13,0,10*ROW('Sanitation Data'!G24)),0),"]"),IF(AND(ISNUMBER(OFFSET('Sanitation Data'!$G$13,0,10*ROW('Sanitation Data'!G24))),DI30="",ISNUMBER(OFFSET('Sanitation Data'!$G$13,0,10*ROW('Sanitation Data'!G24)))),OFFSET('Sanitation Data'!$G$13,0,10*ROW('Sanitation Data'!G24)),NA())))</f>
        <v>#N/A</v>
      </c>
      <c r="AU30" s="134" t="e">
        <f ca="1">+IF(AND(ISNUMBER(OFFSET('Sanitation Data'!$H$5,0,10*ROW('Sanitation Data'!H24))),DJ30="Yes"),100-OFFSET('Sanitation Data'!$H$5,0,10*ROW('Sanitation Data'!H24)),IF(AND(ISNUMBER(OFFSET('Sanitation Data'!$H$5,0,10*ROW('Sanitation Data'!H24))),DJ30="No",ISNUMBER(OFFSET('Sanitation Data'!$H$5,0,10*ROW('Sanitation Data'!H24)))),CONCATENATE("[",ROUND(100-OFFSET('Sanitation Data'!$H$5,0,10*ROW('Sanitation Data'!H24)),0),"]"),IF(AND(ISNUMBER(OFFSET('Sanitation Data'!$H$5,0,10*ROW('Sanitation Data'!H24))),DJ30="",ISNUMBER(OFFSET('Sanitation Data'!$H$5,0,10*ROW('Sanitation Data'!H24)))),100-OFFSET('Sanitation Data'!$H$5,0,10*ROW('Sanitation Data'!H24)),NA())))</f>
        <v>#N/A</v>
      </c>
      <c r="AV30" s="134" t="e">
        <f ca="1">+IF(AND(ISNUMBER(OFFSET('Sanitation Data'!$H$7,0,10*ROW('Sanitation Data'!H24))),DK30="Yes"),OFFSET('Sanitation Data'!$H$7,0,10*ROW('Sanitation Data'!H24)),IF(AND(ISNUMBER(OFFSET('Sanitation Data'!$H$7,0,10*ROW('Sanitation Data'!H24))),DK30="No",ISNUMBER(OFFSET('Sanitation Data'!$H$7,0,10*ROW('Sanitation Data'!H24)))),CONCATENATE("[",ROUND(OFFSET('Sanitation Data'!$H$7,0,10*ROW('Sanitation Data'!H24)),0),"]"),IF(AND(ISNUMBER(OFFSET('Sanitation Data'!$H$7,0,10*ROW('Sanitation Data'!H24))),DK30="",ISNUMBER(OFFSET('Sanitation Data'!$H$7,0,10*ROW('Sanitation Data'!H24)))),OFFSET('Sanitation Data'!$H$7,0,10*ROW('Sanitation Data'!H24)),NA())))</f>
        <v>#N/A</v>
      </c>
      <c r="AW30" s="134" t="e">
        <f ca="1">+IF(AND(ISNUMBER(OFFSET('Sanitation Data'!$H$11,0,10*ROW('Sanitation Data'!H24))),DL30="Yes"),OFFSET('Sanitation Data'!$H$11,0,10*ROW('Sanitation Data'!H24)),IF(AND(ISNUMBER(OFFSET('Sanitation Data'!$H$11,0,10*ROW('Sanitation Data'!H24))),DL30="No",ISNUMBER(OFFSET('Sanitation Data'!$H$11,0,10*ROW('Sanitation Data'!H24)))),CONCATENATE("[",ROUND(OFFSET('Sanitation Data'!$H$11,0,10*ROW('Sanitation Data'!H24)),0),"]"),IF(AND(ISNUMBER(OFFSET('Sanitation Data'!$H$11,0,10*ROW('Sanitation Data'!H24))),DL30="",ISNUMBER(OFFSET('Sanitation Data'!$H$11,0,10*ROW('Sanitation Data'!H24)))),OFFSET('Sanitation Data'!$H$11,0,10*ROW('Sanitation Data'!H24)),NA())))</f>
        <v>#N/A</v>
      </c>
      <c r="AX30" s="134" t="e">
        <f ca="1">+IF(AND(ISNUMBER(OFFSET('Sanitation Data'!$H$12,0,10*ROW('Sanitation Data'!H24))),DM30="Yes"),OFFSET('Sanitation Data'!$H$12,0,10*ROW('Sanitation Data'!H24)),IF(AND(ISNUMBER(OFFSET('Sanitation Data'!$H$12,0,10*ROW('Sanitation Data'!H24))),DM30="No",ISNUMBER(OFFSET('Sanitation Data'!$H$12,0,10*ROW('Sanitation Data'!H24)))),CONCATENATE("[",ROUND(OFFSET('Sanitation Data'!$H$12,0,10*ROW('Sanitation Data'!H24)),0),"]"),IF(AND(ISNUMBER(OFFSET('Sanitation Data'!$H$12,0,10*ROW('Sanitation Data'!H24))),DM30="",ISNUMBER(OFFSET('Sanitation Data'!$H$12,0,10*ROW('Sanitation Data'!H24)))),OFFSET('Sanitation Data'!$H$12,0,10*ROW('Sanitation Data'!H24)),NA())))</f>
        <v>#N/A</v>
      </c>
      <c r="AY30" s="134" t="e">
        <f ca="1">+IF(AND(ISNUMBER(OFFSET('Sanitation Data'!$H$13,0,10*ROW('Sanitation Data'!H24))),DN30="Yes"),OFFSET('Sanitation Data'!$H$13,0,10*ROW('Sanitation Data'!H24)),IF(AND(ISNUMBER(OFFSET('Sanitation Data'!$H$13,0,10*ROW('Sanitation Data'!H24))),DN30="No",ISNUMBER(OFFSET('Sanitation Data'!$H$13,0,10*ROW('Sanitation Data'!H24)))),CONCATENATE("[",ROUND(OFFSET('Sanitation Data'!$H$13,0,10*ROW('Sanitation Data'!H24)),0),"]"),IF(AND(ISNUMBER(OFFSET('Sanitation Data'!$H$13,0,10*ROW('Sanitation Data'!H24))),DN30="",ISNUMBER(OFFSET('Sanitation Data'!$H$13,0,10*ROW('Sanitation Data'!H24)))),OFFSET('Sanitation Data'!$H$13,0,10*ROW('Sanitation Data'!H24)),NA())))</f>
        <v>#N/A</v>
      </c>
      <c r="AZ30" s="135" t="e">
        <f ca="1">+IF(AND(ISNUMBER(OFFSET('Hygiene Data'!$C$6,0,10*ROW('Hygiene Data'!C24))),DO30="Yes"),OFFSET('Hygiene Data'!$C$6,0,10*ROW('Hygiene Data'!C24)),IF(AND(ISNUMBER(OFFSET('Hygiene Data'!$C$6,0,10*ROW('Hygiene Data'!C24))),DO30="No",ISNUMBER(OFFSET('Hygiene Data'!$C$6,0,10*ROW('Hygiene Data'!C24)))),CONCATENATE("[",ROUND(OFFSET('Hygiene Data'!$C$6,0,10*ROW('Hygiene Data'!C24)),0),"]"),IF(AND(ISNUMBER(OFFSET('Hygiene Data'!$C$6,0,10*ROW('Hygiene Data'!C24))),DO30="",ISNUMBER(OFFSET('Hygiene Data'!$C$6,0,10*ROW('Hygiene Data'!C24)))),OFFSET('Hygiene Data'!$C$6,0,10*ROW('Hygiene Data'!C24)),NA())))</f>
        <v>#N/A</v>
      </c>
      <c r="BA30" s="135" t="e">
        <f ca="1">+IF(AND(ISNUMBER(OFFSET('Hygiene Data'!$C$8,0,10*ROW('Hygiene Data'!C24))),DP30="Yes"),OFFSET('Hygiene Data'!$C$8,0,10*ROW('Hygiene Data'!C24)),IF(AND(ISNUMBER(OFFSET('Hygiene Data'!$C$8,0,10*ROW('Hygiene Data'!C24))),DP30="No",ISNUMBER(OFFSET('Hygiene Data'!$C$8,0,10*ROW('Hygiene Data'!C24)))),CONCATENATE("[",ROUND(OFFSET('Hygiene Data'!$C$8,0,10*ROW('Hygiene Data'!C24)),0),"]"),IF(AND(ISNUMBER(OFFSET('Hygiene Data'!$C$8,0,10*ROW('Hygiene Data'!C24))),DP30="",ISNUMBER(OFFSET('Hygiene Data'!$C$8,0,10*ROW('Hygiene Data'!C24)))),OFFSET('Hygiene Data'!$C$8,0,10*ROW('Hygiene Data'!C24)),NA())))</f>
        <v>#N/A</v>
      </c>
      <c r="BB30" s="135" t="e">
        <f ca="1">+IF(AND(ISNUMBER(OFFSET('Hygiene Data'!$C$10,0,10*ROW('Hygiene Data'!C24))),DQ30="Yes"),OFFSET('Hygiene Data'!$C$10,0,10*ROW('Hygiene Data'!C24)),IF(AND(ISNUMBER(OFFSET('Hygiene Data'!$C$10,0,10*ROW('Hygiene Data'!C24))),DQ30="No",ISNUMBER(OFFSET('Hygiene Data'!$C$10,0,10*ROW('Hygiene Data'!C24)))),CONCATENATE("[",ROUND(OFFSET('Hygiene Data'!$C$10,0,10*ROW('Hygiene Data'!C24)),0),"]"),IF(AND(ISNUMBER(OFFSET('Hygiene Data'!$C$10,0,10*ROW('Hygiene Data'!C24))),DQ30="",ISNUMBER(OFFSET('Hygiene Data'!$C$10,0,10*ROW('Hygiene Data'!C24)))),OFFSET('Hygiene Data'!$C$10,0,10*ROW('Hygiene Data'!C24)),NA())))</f>
        <v>#N/A</v>
      </c>
      <c r="BC30" s="135" t="e">
        <f ca="1">+IF(AND(ISNUMBER(OFFSET('Hygiene Data'!$D$6,0,10*ROW('Hygiene Data'!D24))),DR30="Yes"),OFFSET('Hygiene Data'!$D$6,0,10*ROW('Hygiene Data'!D24)),IF(AND(ISNUMBER(OFFSET('Hygiene Data'!$D$6,0,10*ROW('Hygiene Data'!D24))),DR30="No",ISNUMBER(OFFSET('Hygiene Data'!$D$6,0,10*ROW('Hygiene Data'!D24)))),CONCATENATE("[",ROUND(OFFSET('Hygiene Data'!$D$6,0,10*ROW('Hygiene Data'!D24)),0),"]"),IF(AND(ISNUMBER(OFFSET('Hygiene Data'!$D$6,0,10*ROW('Hygiene Data'!D24))),DR30="",ISNUMBER(OFFSET('Hygiene Data'!$D$6,0,10*ROW('Hygiene Data'!D24)))),OFFSET('Hygiene Data'!$D$6,0,10*ROW('Hygiene Data'!D24)),NA())))</f>
        <v>#N/A</v>
      </c>
      <c r="BD30" s="135" t="e">
        <f ca="1">+IF(AND(ISNUMBER(OFFSET('Hygiene Data'!$D$8,0,10*ROW('Hygiene Data'!D24))),DS30="Yes"),OFFSET('Hygiene Data'!$D$8,0,10*ROW('Hygiene Data'!D24)),IF(AND(ISNUMBER(OFFSET('Hygiene Data'!$D$8,0,10*ROW('Hygiene Data'!D24))),DS30="No",ISNUMBER(OFFSET('Hygiene Data'!$D$8,0,10*ROW('Hygiene Data'!D24)))),CONCATENATE("[",ROUND(OFFSET('Hygiene Data'!$D$8,0,10*ROW('Hygiene Data'!D24)),0),"]"),IF(AND(ISNUMBER(OFFSET('Hygiene Data'!$D$8,0,10*ROW('Hygiene Data'!D24))),DS30="",ISNUMBER(OFFSET('Hygiene Data'!$D$8,0,10*ROW('Hygiene Data'!D24)))),OFFSET('Hygiene Data'!$D$8,0,10*ROW('Hygiene Data'!D24)),NA())))</f>
        <v>#N/A</v>
      </c>
      <c r="BE30" s="135" t="e">
        <f ca="1">+IF(AND(ISNUMBER(OFFSET('Hygiene Data'!$D$10,0,10*ROW('Hygiene Data'!D24))),DT30="Yes"),OFFSET('Hygiene Data'!$D$10,0,10*ROW('Hygiene Data'!D24)),IF(AND(ISNUMBER(OFFSET('Hygiene Data'!$D$10,0,10*ROW('Hygiene Data'!D24))),DT30="No",ISNUMBER(OFFSET('Hygiene Data'!$D$10,0,10*ROW('Hygiene Data'!D24)))),CONCATENATE("[",ROUND(OFFSET('Hygiene Data'!$D$10,0,10*ROW('Hygiene Data'!D24)),0),"]"),IF(AND(ISNUMBER(OFFSET('Hygiene Data'!$D$10,0,10*ROW('Hygiene Data'!D24))),DT30="",ISNUMBER(OFFSET('Hygiene Data'!$D$10,0,10*ROW('Hygiene Data'!D24)))),OFFSET('Hygiene Data'!$D$10,0,10*ROW('Hygiene Data'!D24)),NA())))</f>
        <v>#N/A</v>
      </c>
      <c r="BF30" s="135">
        <f ca="1">+IF(AND(ISNUMBER(OFFSET('Hygiene Data'!$E$6,0,10*ROW('Hygiene Data'!E24))),DU30="Yes"),OFFSET('Hygiene Data'!$E$6,0,10*ROW('Hygiene Data'!E24)),IF(AND(ISNUMBER(OFFSET('Hygiene Data'!$E$6,0,10*ROW('Hygiene Data'!E24))),DU30="No",ISNUMBER(OFFSET('Hygiene Data'!$E$6,0,10*ROW('Hygiene Data'!E24)))),CONCATENATE("[",ROUND(OFFSET('Hygiene Data'!$E$6,0,10*ROW('Hygiene Data'!E24)),0),"]"),IF(AND(ISNUMBER(OFFSET('Hygiene Data'!$E$6,0,10*ROW('Hygiene Data'!E24))),DU30="",ISNUMBER(OFFSET('Hygiene Data'!$E$6,0,10*ROW('Hygiene Data'!E24)))),OFFSET('Hygiene Data'!$E$6,0,10*ROW('Hygiene Data'!E24)),NA())))</f>
        <v>4.0816299999999996</v>
      </c>
      <c r="BG30" s="135">
        <f ca="1">+IF(AND(ISNUMBER(OFFSET('Hygiene Data'!$E$8,0,10*ROW('Hygiene Data'!E24))),DV30="Yes"),OFFSET('Hygiene Data'!$E$8,0,10*ROW('Hygiene Data'!E24)),IF(AND(ISNUMBER(OFFSET('Hygiene Data'!$E$8,0,10*ROW('Hygiene Data'!E24))),DV30="No",ISNUMBER(OFFSET('Hygiene Data'!$E$8,0,10*ROW('Hygiene Data'!E24)))),CONCATENATE("[",ROUND(OFFSET('Hygiene Data'!$E$8,0,10*ROW('Hygiene Data'!E24)),0),"]"),IF(AND(ISNUMBER(OFFSET('Hygiene Data'!$E$8,0,10*ROW('Hygiene Data'!E24))),DV30="",ISNUMBER(OFFSET('Hygiene Data'!$E$8,0,10*ROW('Hygiene Data'!E24)))),OFFSET('Hygiene Data'!$E$8,0,10*ROW('Hygiene Data'!E24)),NA())))</f>
        <v>3.0612200000000001</v>
      </c>
      <c r="BH30" s="135">
        <f ca="1">+IF(AND(ISNUMBER(OFFSET('Hygiene Data'!$E$10,0,10*ROW('Hygiene Data'!E24))),DW30="Yes"),OFFSET('Hygiene Data'!$E$10,0,10*ROW('Hygiene Data'!E24)),IF(AND(ISNUMBER(OFFSET('Hygiene Data'!$E$10,0,10*ROW('Hygiene Data'!E24))),DW30="No",ISNUMBER(OFFSET('Hygiene Data'!$E$10,0,10*ROW('Hygiene Data'!E24)))),CONCATENATE("[",ROUND(OFFSET('Hygiene Data'!$E$10,0,10*ROW('Hygiene Data'!E24)),0),"]"),IF(AND(ISNUMBER(OFFSET('Hygiene Data'!$E$10,0,10*ROW('Hygiene Data'!E24))),DW30="",ISNUMBER(OFFSET('Hygiene Data'!$E$10,0,10*ROW('Hygiene Data'!E24)))),OFFSET('Hygiene Data'!$E$10,0,10*ROW('Hygiene Data'!E24)),NA())))</f>
        <v>1.02041</v>
      </c>
      <c r="BI30" s="135" t="e">
        <f ca="1">+IF(AND(ISNUMBER(OFFSET('Hygiene Data'!$F$6,0,10*ROW('Hygiene Data'!F24))),DX30="Yes"),OFFSET('Hygiene Data'!$F$6,0,10*ROW('Hygiene Data'!F24)),IF(AND(ISNUMBER(OFFSET('Hygiene Data'!$F$6,0,10*ROW('Hygiene Data'!F24))),DX30="No",ISNUMBER(OFFSET('Hygiene Data'!$F$6,0,10*ROW('Hygiene Data'!F24)))),CONCATENATE("[",ROUND(OFFSET('Hygiene Data'!$F$6,0,10*ROW('Hygiene Data'!F24)),0),"]"),IF(AND(ISNUMBER(OFFSET('Hygiene Data'!$F$6,0,10*ROW('Hygiene Data'!F24))),DX30="",ISNUMBER(OFFSET('Hygiene Data'!$F$6,0,10*ROW('Hygiene Data'!F24)))),OFFSET('Hygiene Data'!$F$6,0,10*ROW('Hygiene Data'!F24)),NA())))</f>
        <v>#N/A</v>
      </c>
      <c r="BJ30" s="135" t="e">
        <f ca="1">+IF(AND(ISNUMBER(OFFSET('Hygiene Data'!$F$8,0,10*ROW('Hygiene Data'!F24))),DY30="Yes"),OFFSET('Hygiene Data'!$F$8,0,10*ROW('Hygiene Data'!F24)),IF(AND(ISNUMBER(OFFSET('Hygiene Data'!$F$8,0,10*ROW('Hygiene Data'!F24))),DY30="No",ISNUMBER(OFFSET('Hygiene Data'!$F$8,0,10*ROW('Hygiene Data'!F24)))),CONCATENATE("[",ROUND(OFFSET('Hygiene Data'!$F$8,0,10*ROW('Hygiene Data'!F24)),0),"]"),IF(AND(ISNUMBER(OFFSET('Hygiene Data'!$F$8,0,10*ROW('Hygiene Data'!F24))),DY30="",ISNUMBER(OFFSET('Hygiene Data'!$F$8,0,10*ROW('Hygiene Data'!F24)))),OFFSET('Hygiene Data'!$F$8,0,10*ROW('Hygiene Data'!F24)),NA())))</f>
        <v>#N/A</v>
      </c>
      <c r="BK30" s="135" t="e">
        <f ca="1">+IF(AND(ISNUMBER(OFFSET('Hygiene Data'!$F$10,0,10*ROW('Hygiene Data'!F24))),DZ30="Yes"),OFFSET('Hygiene Data'!$F$10,0,10*ROW('Hygiene Data'!F24)),IF(AND(ISNUMBER(OFFSET('Hygiene Data'!$F$10,0,10*ROW('Hygiene Data'!F24))),DZ30="No",ISNUMBER(OFFSET('Hygiene Data'!$F$10,0,10*ROW('Hygiene Data'!F24)))),CONCATENATE("[",ROUND(OFFSET('Hygiene Data'!$F$10,0,10*ROW('Hygiene Data'!F24)),0),"]"),IF(AND(ISNUMBER(OFFSET('Hygiene Data'!$F$10,0,10*ROW('Hygiene Data'!F24))),DZ30="",ISNUMBER(OFFSET('Hygiene Data'!$F$10,0,10*ROW('Hygiene Data'!F24)))),OFFSET('Hygiene Data'!$F$10,0,10*ROW('Hygiene Data'!F24)),NA())))</f>
        <v>#N/A</v>
      </c>
      <c r="BL30" s="135" t="e">
        <f ca="1">+IF(AND(ISNUMBER(OFFSET('Hygiene Data'!$G$6,0,10*ROW('Hygiene Data'!G24))),EA30="Yes"),OFFSET('Hygiene Data'!$G$6,0,10*ROW('Hygiene Data'!G24)),IF(AND(ISNUMBER(OFFSET('Hygiene Data'!$G$6,0,10*ROW('Hygiene Data'!G24))),EA30="No",ISNUMBER(OFFSET('Hygiene Data'!$G$6,0,10*ROW('Hygiene Data'!G24)))),CONCATENATE("[",ROUND(OFFSET('Hygiene Data'!$G$6,0,10*ROW('Hygiene Data'!G24)),0),"]"),IF(AND(ISNUMBER(OFFSET('Hygiene Data'!$G$6,0,10*ROW('Hygiene Data'!G24))),EA30="",ISNUMBER(OFFSET('Hygiene Data'!$G$6,0,10*ROW('Hygiene Data'!G24)))),OFFSET('Hygiene Data'!$G$6,0,10*ROW('Hygiene Data'!G24)),NA())))</f>
        <v>#N/A</v>
      </c>
      <c r="BM30" s="135" t="e">
        <f ca="1">+IF(AND(ISNUMBER(OFFSET('Hygiene Data'!$G$8,0,10*ROW('Hygiene Data'!G24))),EB30="Yes"),OFFSET('Hygiene Data'!$G$8,0,10*ROW('Hygiene Data'!G24)),IF(AND(ISNUMBER(OFFSET('Hygiene Data'!$G$8,0,10*ROW('Hygiene Data'!G24))),EB30="No",ISNUMBER(OFFSET('Hygiene Data'!$G$8,0,10*ROW('Hygiene Data'!G24)))),CONCATENATE("[",ROUND(OFFSET('Hygiene Data'!$G$8,0,10*ROW('Hygiene Data'!G24)),0),"]"),IF(AND(ISNUMBER(OFFSET('Hygiene Data'!$G$8,0,10*ROW('Hygiene Data'!G24))),EB30="",ISNUMBER(OFFSET('Hygiene Data'!$G$8,0,10*ROW('Hygiene Data'!G24)))),OFFSET('Hygiene Data'!$G$8,0,10*ROW('Hygiene Data'!G24)),NA())))</f>
        <v>#N/A</v>
      </c>
      <c r="BN30" s="135" t="e">
        <f ca="1">+IF(AND(ISNUMBER(OFFSET('Hygiene Data'!$G$10,0,10*ROW('Hygiene Data'!G24))),EC30="Yes"),OFFSET('Hygiene Data'!$G$10,0,10*ROW('Hygiene Data'!G24)),IF(AND(ISNUMBER(OFFSET('Hygiene Data'!$G$10,0,10*ROW('Hygiene Data'!G24))),EC30="No",ISNUMBER(OFFSET('Hygiene Data'!$G$10,0,10*ROW('Hygiene Data'!G24)))),CONCATENATE("[",ROUND(OFFSET('Hygiene Data'!$G$10,0,10*ROW('Hygiene Data'!G24)),0),"]"),IF(AND(ISNUMBER(OFFSET('Hygiene Data'!$G$10,0,10*ROW('Hygiene Data'!G24))),EC30="",ISNUMBER(OFFSET('Hygiene Data'!$G$10,0,10*ROW('Hygiene Data'!G24)))),OFFSET('Hygiene Data'!$G$10,0,10*ROW('Hygiene Data'!G24)),NA())))</f>
        <v>#N/A</v>
      </c>
      <c r="BO30" s="135" t="e">
        <f ca="1">+IF(AND(ISNUMBER(OFFSET('Hygiene Data'!$H$6,0,10*ROW('Hygiene Data'!H24))),ED30="Yes"),OFFSET('Hygiene Data'!$H$6,0,10*ROW('Hygiene Data'!H24)),IF(AND(ISNUMBER(OFFSET('Hygiene Data'!$H$6,0,10*ROW('Hygiene Data'!H24))),ED30="No",ISNUMBER(OFFSET('Hygiene Data'!$H$6,0,10*ROW('Hygiene Data'!H24)))),CONCATENATE("[",ROUND(OFFSET('Hygiene Data'!$H$6,0,10*ROW('Hygiene Data'!H24)),0),"]"),IF(AND(ISNUMBER(OFFSET('Hygiene Data'!$H$6,0,10*ROW('Hygiene Data'!H24))),ED30="",ISNUMBER(OFFSET('Hygiene Data'!$H$6,0,10*ROW('Hygiene Data'!H24)))),OFFSET('Hygiene Data'!$H$6,0,10*ROW('Hygiene Data'!H24)),NA())))</f>
        <v>#N/A</v>
      </c>
      <c r="BP30" s="135" t="e">
        <f ca="1">+IF(AND(ISNUMBER(OFFSET('Hygiene Data'!$H$8,0,10*ROW('Hygiene Data'!H24))),EE30="Yes"),OFFSET('Hygiene Data'!$H$8,0,10*ROW('Hygiene Data'!H24)),IF(AND(ISNUMBER(OFFSET('Hygiene Data'!$H$8,0,10*ROW('Hygiene Data'!H24))),EE30="No",ISNUMBER(OFFSET('Hygiene Data'!$H$8,0,10*ROW('Hygiene Data'!H24)))),CONCATENATE("[",ROUND(OFFSET('Hygiene Data'!$H$8,0,10*ROW('Hygiene Data'!H24)),0),"]"),IF(AND(ISNUMBER(OFFSET('Hygiene Data'!$H$8,0,10*ROW('Hygiene Data'!H24))),EE30="",ISNUMBER(OFFSET('Hygiene Data'!$H$8,0,10*ROW('Hygiene Data'!H24)))),OFFSET('Hygiene Data'!$H$8,0,10*ROW('Hygiene Data'!H24)),NA())))</f>
        <v>#N/A</v>
      </c>
      <c r="BQ30" s="135" t="e">
        <f ca="1">+IF(AND(ISNUMBER(OFFSET('Hygiene Data'!$H$10,0,10*ROW('Hygiene Data'!H24))),EF30="Yes"),OFFSET('Hygiene Data'!$H$10,0,10*ROW('Hygiene Data'!H24)),IF(AND(ISNUMBER(OFFSET('Hygiene Data'!$H$10,0,10*ROW('Hygiene Data'!H24))),EF30="No",ISNUMBER(OFFSET('Hygiene Data'!$H$10,0,10*ROW('Hygiene Data'!H24)))),CONCATENATE("[",ROUND(OFFSET('Hygiene Data'!$H$10,0,10*ROW('Hygiene Data'!H24)),0),"]"),IF(AND(ISNUMBER(OFFSET('Hygiene Data'!$H$10,0,10*ROW('Hygiene Data'!H24))),EF30="",ISNUMBER(OFFSET('Hygiene Data'!$H$10,0,10*ROW('Hygiene Data'!H24)))),OFFSET('Hygiene Data'!$H$10,0,10*ROW('Hygiene Data'!H24)),NA())))</f>
        <v>#N/A</v>
      </c>
      <c r="BS30" s="34" t="str">
        <f ca="1">+IF(OFFSET('Water Data'!$C$28,0,10*ROW('Water Data'!C24))="","",OFFSET('Water Data'!$C$28,0,10*ROW('Water Data'!C24)))</f>
        <v/>
      </c>
      <c r="BT30" s="34" t="str">
        <f ca="1">+IF(OFFSET('Water Data'!$C$29,0,10*ROW('Water Data'!C24))="","",OFFSET('Water Data'!$C$29,0,10*ROW('Water Data'!C24)))</f>
        <v/>
      </c>
      <c r="BU30" s="34" t="str">
        <f ca="1">+IF(OFFSET('Water Data'!$C$30,0,10*ROW('Water Data'!C24))="","",OFFSET('Water Data'!$C$30,0,10*ROW('Water Data'!C24)))</f>
        <v/>
      </c>
      <c r="BV30" s="34" t="str">
        <f ca="1">+IF(OFFSET('Water Data'!$D$28,0,10*ROW('Water Data'!D24))="","",OFFSET('Water Data'!$D$28,0,10*ROW('Water Data'!D24)))</f>
        <v/>
      </c>
      <c r="BW30" s="34" t="str">
        <f ca="1">+IF(OFFSET('Water Data'!$D$29,0,10*ROW('Water Data'!D24))="","",OFFSET('Water Data'!$D$29,0,10*ROW('Water Data'!D24)))</f>
        <v/>
      </c>
      <c r="BX30" s="34" t="str">
        <f ca="1">+IF(OFFSET('Water Data'!$D$30,0,10*ROW('Water Data'!D24))="","",OFFSET('Water Data'!$D$30,0,10*ROW('Water Data'!D24)))</f>
        <v/>
      </c>
      <c r="BY30" s="34" t="str">
        <f ca="1">+IF(OFFSET('Water Data'!$E$28,0,10*ROW('Water Data'!E24))="","",OFFSET('Water Data'!$E$28,0,10*ROW('Water Data'!E24)))</f>
        <v>Yes</v>
      </c>
      <c r="BZ30" s="34" t="str">
        <f ca="1">+IF(OFFSET('Water Data'!$E$29,0,10*ROW('Water Data'!E24))="","",OFFSET('Water Data'!$E$29,0,10*ROW('Water Data'!E24)))</f>
        <v>Yes</v>
      </c>
      <c r="CA30" s="34" t="str">
        <f ca="1">+IF(OFFSET('Water Data'!$E$30,0,10*ROW('Water Data'!E24))="","",OFFSET('Water Data'!$E$30,0,10*ROW('Water Data'!E24)))</f>
        <v>Yes</v>
      </c>
      <c r="CB30" s="34" t="str">
        <f ca="1">+IF(OFFSET('Water Data'!$F$28,0,10*ROW('Water Data'!F24))="","",OFFSET('Water Data'!$F$28,0,10*ROW('Water Data'!F24)))</f>
        <v/>
      </c>
      <c r="CC30" s="34" t="str">
        <f ca="1">+IF(OFFSET('Water Data'!$F$29,0,10*ROW('Water Data'!F24))="","",OFFSET('Water Data'!$F$29,0,10*ROW('Water Data'!F24)))</f>
        <v/>
      </c>
      <c r="CD30" s="34" t="str">
        <f ca="1">+IF(OFFSET('Water Data'!$F$30,0,10*ROW('Water Data'!F24))="","",OFFSET('Water Data'!$F$30,0,10*ROW('Water Data'!F24)))</f>
        <v/>
      </c>
      <c r="CE30" s="34" t="str">
        <f ca="1">+IF(OFFSET('Water Data'!$G$28,0,10*ROW('Water Data'!G24))="","",OFFSET('Water Data'!$G$28,0,10*ROW('Water Data'!G24)))</f>
        <v/>
      </c>
      <c r="CF30" s="34" t="str">
        <f ca="1">+IF(OFFSET('Water Data'!$G$29,0,10*ROW('Water Data'!G24))="","",OFFSET('Water Data'!$G$29,0,10*ROW('Water Data'!G24)))</f>
        <v/>
      </c>
      <c r="CG30" s="34" t="str">
        <f ca="1">+IF(OFFSET('Water Data'!$G$30,0,10*ROW('Water Data'!G24))="","",OFFSET('Water Data'!$G$30,0,10*ROW('Water Data'!G24)))</f>
        <v/>
      </c>
      <c r="CH30" s="34" t="str">
        <f ca="1">+IF(OFFSET('Water Data'!$H$28,0,10*ROW('Water Data'!H24))="","",OFFSET('Water Data'!$H$28,0,10*ROW('Water Data'!H24)))</f>
        <v/>
      </c>
      <c r="CI30" s="34" t="str">
        <f ca="1">+IF(OFFSET('Water Data'!$H$29,0,10*ROW('Water Data'!H24))="","",OFFSET('Water Data'!$H$29,0,10*ROW('Water Data'!H24)))</f>
        <v/>
      </c>
      <c r="CJ30" s="34" t="str">
        <f ca="1">+IF(OFFSET('Water Data'!$H$30,0,10*ROW('Water Data'!H24))="","",OFFSET('Water Data'!$H$30,0,10*ROW('Water Data'!H24)))</f>
        <v/>
      </c>
      <c r="CK30" s="34" t="str">
        <f ca="1">+IF(OFFSET('Sanitation Data'!$C$29,0,10*ROW('Sanitation Data'!C24))="","",OFFSET('Sanitation Data'!$C$29,0,10*ROW('Sanitation Data'!C24)))</f>
        <v/>
      </c>
      <c r="CL30" s="34" t="str">
        <f ca="1">+IF(OFFSET('Sanitation Data'!$C$30,0,10*ROW('Sanitation Data'!C24))="","",OFFSET('Sanitation Data'!$C$30,0,10*ROW('Sanitation Data'!C24)))</f>
        <v/>
      </c>
      <c r="CM30" s="34" t="str">
        <f ca="1">+IF(OFFSET('Sanitation Data'!$C$31,0,10*ROW('Sanitation Data'!C24))="","",OFFSET('Sanitation Data'!$C$31,0,10*ROW('Sanitation Data'!C24)))</f>
        <v/>
      </c>
      <c r="CN30" s="34" t="str">
        <f ca="1">+IF(OFFSET('Sanitation Data'!$C$32,0,10*ROW('Sanitation Data'!C24))="","",OFFSET('Sanitation Data'!$C$32,0,10*ROW('Sanitation Data'!C24)))</f>
        <v/>
      </c>
      <c r="CO30" s="34" t="str">
        <f ca="1">+IF(OFFSET('Sanitation Data'!$C$33,0,10*ROW('Sanitation Data'!C24))="","",OFFSET('Sanitation Data'!$C$33,0,10*ROW('Sanitation Data'!C24)))</f>
        <v/>
      </c>
      <c r="CP30" s="34" t="str">
        <f ca="1">+IF(OFFSET('Sanitation Data'!$D$29,0,10*ROW('Sanitation Data'!D24))="","",OFFSET('Sanitation Data'!$D$29,0,10*ROW('Sanitation Data'!D24)))</f>
        <v/>
      </c>
      <c r="CQ30" s="34" t="str">
        <f ca="1">+IF(OFFSET('Sanitation Data'!$D$30,0,10*ROW('Sanitation Data'!D24))="","",OFFSET('Sanitation Data'!$D$30,0,10*ROW('Sanitation Data'!D24)))</f>
        <v/>
      </c>
      <c r="CR30" s="34" t="str">
        <f ca="1">+IF(OFFSET('Sanitation Data'!$D$31,0,10*ROW('Sanitation Data'!D24))="","",OFFSET('Sanitation Data'!$D$31,0,10*ROW('Sanitation Data'!D24)))</f>
        <v/>
      </c>
      <c r="CS30" s="34" t="str">
        <f ca="1">+IF(OFFSET('Sanitation Data'!$D$32,0,10*ROW('Sanitation Data'!D24))="","",OFFSET('Sanitation Data'!$D$32,0,10*ROW('Sanitation Data'!D24)))</f>
        <v/>
      </c>
      <c r="CT30" s="34" t="str">
        <f ca="1">+IF(OFFSET('Sanitation Data'!$D$33,0,10*ROW('Sanitation Data'!D24))="","",OFFSET('Sanitation Data'!$D$33,0,10*ROW('Sanitation Data'!D24)))</f>
        <v/>
      </c>
      <c r="CU30" s="34" t="str">
        <f ca="1">+IF(OFFSET('Sanitation Data'!$E$29,0,10*ROW('Sanitation Data'!E24))="","",OFFSET('Sanitation Data'!$E$29,0,10*ROW('Sanitation Data'!E24)))</f>
        <v>Yes</v>
      </c>
      <c r="CV30" s="34" t="str">
        <f ca="1">+IF(OFFSET('Sanitation Data'!$E$30,0,10*ROW('Sanitation Data'!E24))="","",OFFSET('Sanitation Data'!$E$30,0,10*ROW('Sanitation Data'!E24)))</f>
        <v>Yes</v>
      </c>
      <c r="CW30" s="34" t="str">
        <f ca="1">+IF(OFFSET('Sanitation Data'!$E$31,0,10*ROW('Sanitation Data'!E24))="","",OFFSET('Sanitation Data'!$E$31,0,10*ROW('Sanitation Data'!E24)))</f>
        <v>Yes</v>
      </c>
      <c r="CX30" s="34" t="str">
        <f ca="1">+IF(OFFSET('Sanitation Data'!$E$32,0,10*ROW('Sanitation Data'!E24))="","",OFFSET('Sanitation Data'!$E$32,0,10*ROW('Sanitation Data'!E24)))</f>
        <v>Yes</v>
      </c>
      <c r="CY30" s="34" t="str">
        <f ca="1">+IF(OFFSET('Sanitation Data'!$E$33,0,10*ROW('Sanitation Data'!E24))="","",OFFSET('Sanitation Data'!$E$33,0,10*ROW('Sanitation Data'!E24)))</f>
        <v>Yes</v>
      </c>
      <c r="CZ30" s="34" t="str">
        <f ca="1">+IF(OFFSET('Sanitation Data'!$F$29,0,10*ROW('Sanitation Data'!F24))="","",OFFSET('Sanitation Data'!$F$29,0,10*ROW('Sanitation Data'!F24)))</f>
        <v/>
      </c>
      <c r="DA30" s="34" t="str">
        <f ca="1">+IF(OFFSET('Sanitation Data'!$F$30,0,10*ROW('Sanitation Data'!F24))="","",OFFSET('Sanitation Data'!$F$30,0,10*ROW('Sanitation Data'!F24)))</f>
        <v/>
      </c>
      <c r="DB30" s="34" t="str">
        <f ca="1">+IF(OFFSET('Sanitation Data'!$F$31,0,10*ROW('Sanitation Data'!F24))="","",OFFSET('Sanitation Data'!$F$31,0,10*ROW('Sanitation Data'!F24)))</f>
        <v/>
      </c>
      <c r="DC30" s="34" t="str">
        <f ca="1">+IF(OFFSET('Sanitation Data'!$F$32,0,10*ROW('Sanitation Data'!F24))="","",OFFSET('Sanitation Data'!$F$32,0,10*ROW('Sanitation Data'!F24)))</f>
        <v/>
      </c>
      <c r="DD30" s="34" t="str">
        <f ca="1">+IF(OFFSET('Sanitation Data'!$F$33,0,10*ROW('Sanitation Data'!F24))="","",OFFSET('Sanitation Data'!$F$33,0,10*ROW('Sanitation Data'!F24)))</f>
        <v/>
      </c>
      <c r="DE30" s="34" t="str">
        <f ca="1">+IF(OFFSET('Sanitation Data'!$G$29,0,10*ROW('Sanitation Data'!G24))="","",OFFSET('Sanitation Data'!$G$29,0,10*ROW('Sanitation Data'!G24)))</f>
        <v/>
      </c>
      <c r="DF30" s="34" t="str">
        <f ca="1">+IF(OFFSET('Sanitation Data'!$G$30,0,10*ROW('Sanitation Data'!G24))="","",OFFSET('Sanitation Data'!$G$30,0,10*ROW('Sanitation Data'!G24)))</f>
        <v/>
      </c>
      <c r="DG30" s="34" t="str">
        <f ca="1">+IF(OFFSET('Sanitation Data'!$G$31,0,10*ROW('Sanitation Data'!G24))="","",OFFSET('Sanitation Data'!$G$31,0,10*ROW('Sanitation Data'!G24)))</f>
        <v/>
      </c>
      <c r="DH30" s="34" t="str">
        <f ca="1">+IF(OFFSET('Sanitation Data'!$G$32,0,10*ROW('Sanitation Data'!G24))="","",OFFSET('Sanitation Data'!$G$32,0,10*ROW('Sanitation Data'!G24)))</f>
        <v/>
      </c>
      <c r="DI30" s="34" t="str">
        <f ca="1">+IF(OFFSET('Sanitation Data'!$G$33,0,10*ROW('Sanitation Data'!G24))="","",OFFSET('Sanitation Data'!$G$33,0,10*ROW('Sanitation Data'!G24)))</f>
        <v/>
      </c>
      <c r="DJ30" s="34" t="str">
        <f ca="1">+IF(OFFSET('Sanitation Data'!$H$29,0,10*ROW('Sanitation Data'!H24))="","",OFFSET('Sanitation Data'!$H$29,0,10*ROW('Sanitation Data'!H24)))</f>
        <v/>
      </c>
      <c r="DK30" s="34" t="str">
        <f ca="1">+IF(OFFSET('Sanitation Data'!$H$30,0,10*ROW('Sanitation Data'!H24))="","",OFFSET('Sanitation Data'!$H$30,0,10*ROW('Sanitation Data'!H24)))</f>
        <v/>
      </c>
      <c r="DL30" s="34" t="str">
        <f ca="1">+IF(OFFSET('Sanitation Data'!$H$31,0,10*ROW('Sanitation Data'!H24))="","",OFFSET('Sanitation Data'!$H$31,0,10*ROW('Sanitation Data'!H24)))</f>
        <v/>
      </c>
      <c r="DM30" s="34" t="str">
        <f ca="1">+IF(OFFSET('Sanitation Data'!$H$32,0,10*ROW('Sanitation Data'!H24))="","",OFFSET('Sanitation Data'!$H$32,0,10*ROW('Sanitation Data'!H24)))</f>
        <v/>
      </c>
      <c r="DN30" s="34" t="str">
        <f ca="1">+IF(OFFSET('Sanitation Data'!$H$33,0,10*ROW('Sanitation Data'!H24))="","",OFFSET('Sanitation Data'!$H$33,0,10*ROW('Sanitation Data'!H24)))</f>
        <v/>
      </c>
      <c r="DO30" s="34" t="str">
        <f ca="1">+IF(OFFSET('Hygiene Data'!$C$12,0,10*ROW('Hygiene Data'!C24))="","",OFFSET('Hygiene Data'!$C$12,0,10*ROW('Hygiene Data'!C24)))</f>
        <v/>
      </c>
      <c r="DP30" s="34" t="str">
        <f ca="1">+IF(OFFSET('Hygiene Data'!$C$13,0,10*ROW('Hygiene Data'!C24))="","",OFFSET('Hygiene Data'!$C$13,0,10*ROW('Hygiene Data'!C24)))</f>
        <v/>
      </c>
      <c r="DQ30" s="34" t="str">
        <f ca="1">+IF(OFFSET('Hygiene Data'!$C$14,0,10*ROW('Hygiene Data'!C24))="","",OFFSET('Hygiene Data'!$C$14,0,10*ROW('Hygiene Data'!C24)))</f>
        <v/>
      </c>
      <c r="DR30" s="34" t="str">
        <f ca="1">+IF(OFFSET('Hygiene Data'!$D$12,0,10*ROW('Hygiene Data'!D24))="","",OFFSET('Hygiene Data'!$D$12,0,10*ROW('Hygiene Data'!D24)))</f>
        <v/>
      </c>
      <c r="DS30" s="34" t="str">
        <f ca="1">+IF(OFFSET('Hygiene Data'!$D$13,0,10*ROW('Hygiene Data'!D24))="","",OFFSET('Hygiene Data'!$D$13,0,10*ROW('Hygiene Data'!D24)))</f>
        <v/>
      </c>
      <c r="DT30" s="34" t="str">
        <f ca="1">+IF(OFFSET('Hygiene Data'!$D$14,0,10*ROW('Hygiene Data'!D24))="","",OFFSET('Hygiene Data'!$D$14,0,10*ROW('Hygiene Data'!D24)))</f>
        <v/>
      </c>
      <c r="DU30" s="34" t="str">
        <f ca="1">+IF(OFFSET('Hygiene Data'!$E$12,0,10*ROW('Hygiene Data'!E24))="","",OFFSET('Hygiene Data'!$E$12,0,10*ROW('Hygiene Data'!E24)))</f>
        <v>Yes</v>
      </c>
      <c r="DV30" s="34" t="str">
        <f ca="1">+IF(OFFSET('Hygiene Data'!$E$13,0,10*ROW('Hygiene Data'!E24))="","",OFFSET('Hygiene Data'!$E$13,0,10*ROW('Hygiene Data'!E24)))</f>
        <v>Yes</v>
      </c>
      <c r="DW30" s="34" t="str">
        <f ca="1">+IF(OFFSET('Hygiene Data'!$E$14,0,10*ROW('Hygiene Data'!E24))="","",OFFSET('Hygiene Data'!$E$14,0,10*ROW('Hygiene Data'!E24)))</f>
        <v>Yes</v>
      </c>
      <c r="DX30" s="34" t="str">
        <f ca="1">+IF(OFFSET('Hygiene Data'!$F$12,0,10*ROW('Hygiene Data'!F24))="","",OFFSET('Hygiene Data'!$F$12,0,10*ROW('Hygiene Data'!F24)))</f>
        <v/>
      </c>
      <c r="DY30" s="34" t="str">
        <f ca="1">+IF(OFFSET('Hygiene Data'!$F$13,0,10*ROW('Hygiene Data'!F24))="","",OFFSET('Hygiene Data'!$F$13,0,10*ROW('Hygiene Data'!F24)))</f>
        <v/>
      </c>
      <c r="DZ30" s="34" t="str">
        <f ca="1">+IF(OFFSET('Hygiene Data'!$F$14,0,10*ROW('Hygiene Data'!F24))="","",OFFSET('Hygiene Data'!$F$14,0,10*ROW('Hygiene Data'!F24)))</f>
        <v/>
      </c>
      <c r="EA30" s="34" t="str">
        <f ca="1">+IF(OFFSET('Hygiene Data'!$G$12,0,10*ROW('Hygiene Data'!G24))="","",OFFSET('Hygiene Data'!$G$12,0,10*ROW('Hygiene Data'!G24)))</f>
        <v/>
      </c>
      <c r="EB30" s="34" t="str">
        <f ca="1">+IF(OFFSET('Hygiene Data'!$G$13,0,10*ROW('Hygiene Data'!G24))="","",OFFSET('Hygiene Data'!$G$13,0,10*ROW('Hygiene Data'!G24)))</f>
        <v/>
      </c>
      <c r="EC30" s="34" t="str">
        <f ca="1">+IF(OFFSET('Hygiene Data'!$G$14,0,10*ROW('Hygiene Data'!G24))="","",OFFSET('Hygiene Data'!$G$14,0,10*ROW('Hygiene Data'!G24)))</f>
        <v/>
      </c>
      <c r="ED30" s="34" t="str">
        <f ca="1">+IF(OFFSET('Hygiene Data'!$H$12,0,10*ROW('Hygiene Data'!H24))="","",OFFSET('Hygiene Data'!$H$12,0,10*ROW('Hygiene Data'!H24)))</f>
        <v/>
      </c>
      <c r="EE30" s="34" t="str">
        <f ca="1">+IF(OFFSET('Hygiene Data'!$H$13,0,10*ROW('Hygiene Data'!H24))="","",OFFSET('Hygiene Data'!$H$13,0,10*ROW('Hygiene Data'!H24)))</f>
        <v/>
      </c>
      <c r="EF30" s="34" t="str">
        <f ca="1">+IF(OFFSET('Hygiene Data'!$H$14,0,10*ROW('Hygiene Data'!H24))="","",OFFSET('Hygiene Data'!$H$14,0,10*ROW('Hygiene Data'!H24)))</f>
        <v/>
      </c>
    </row>
    <row r="31" spans="1:136" x14ac:dyDescent="0.2">
      <c r="A31" s="50" t="str">
        <f ca="1">+IF(OFFSET('Water Data'!$B$1,0,10*ROW('Water Data'!B27))="","",OFFSET('Water Data'!$B$1,0,10*ROW('Water Data'!B27)))</f>
        <v/>
      </c>
      <c r="B31" s="50" t="str">
        <f ca="1">+IF(OFFSET('Water Data'!$A$3,0,10*ROW('Water Data'!A27))="","",OFFSET('Water Data'!$A$3,0,10*ROW('Water Data'!A27)))</f>
        <v/>
      </c>
      <c r="C31" s="50" t="str">
        <f ca="1">+IF(OFFSET('Water Data'!$C$3,0,10*ROW('Water Data'!C27))="","",OFFSET('Water Data'!$C$3,0,10*ROW('Water Data'!C27)))</f>
        <v/>
      </c>
      <c r="D31" s="133" t="e">
        <f ca="1">+IF(AND(ISNUMBER(OFFSET('Water Data'!$C$5,0,10*ROW('Water Data'!C25))),BS31="Yes"),100-OFFSET('Water Data'!$C$5,0,10*ROW('Water Data'!C25)),IF(AND(ISNUMBER(OFFSET('Water Data'!$C$5,0,10*ROW('Water Data'!C25))),BS31="No",ISNUMBER(OFFSET('Water Data'!$C$5,0,10*ROW('Water Data'!C25)))),CONCATENATE("[",ROUND(100-OFFSET('Water Data'!$C$5,0,10*ROW('Water Data'!C25)),0),"]"),IF(AND(ISNUMBER(OFFSET('Water Data'!$C$5,0,10*ROW('Water Data'!C25))),BS31="",ISNUMBER(OFFSET('Water Data'!$C$5,0,10*ROW('Water Data'!C25)))),100-OFFSET('Water Data'!$C$5,0,10*ROW('Water Data'!C25)),NA())))</f>
        <v>#N/A</v>
      </c>
      <c r="E31" s="133" t="e">
        <f ca="1">+IF(AND(ISNUMBER(OFFSET('Water Data'!$C$7,0,10*ROW('Water Data'!D25))),BT31="Yes"),OFFSET('Water Data'!$C$7,0,10*ROW('Water Data'!C25)),IF(AND(ISNUMBER(OFFSET('Water Data'!$C$7,0,10*ROW('Water Data'!C25))),BT31="No",ISNUMBER(OFFSET('Water Data'!$C$7,0,10*ROW('Water Data'!C25)))),CONCATENATE("[",ROUND(OFFSET('Water Data'!$C$7,0,10*ROW('Water Data'!C25)),0),"]"),IF(AND(ISNUMBER(OFFSET('Water Data'!$C$7,0,10*ROW('Water Data'!C25))),BT31="",ISNUMBER(OFFSET('Water Data'!$C$7,0,10*ROW('Water Data'!C25)))),OFFSET('Water Data'!$C$7,0,10*ROW('Water Data'!C25)),NA())))</f>
        <v>#N/A</v>
      </c>
      <c r="F31" s="133" t="e">
        <f ca="1">+IF(AND(ISNUMBER(OFFSET('Water Data'!$C$10,0,10*ROW('Water Data'!C25))),BU31="Yes"),OFFSET('Water Data'!$C$10,0,10*ROW('Water Data'!C25)),IF(AND(ISNUMBER(OFFSET('Water Data'!$C$10,0,10*ROW('Water Data'!C25))),BU31="No",ISNUMBER(OFFSET('Water Data'!$C$10,0,10*ROW('Water Data'!C25)))),CONCATENATE("[",ROUND(OFFSET('Water Data'!$C$10,0,10*ROW('Water Data'!C25)),0),"]"),IF(AND(ISNUMBER(OFFSET('Water Data'!$C$10,0,10*ROW('Water Data'!C25))),BU31="",ISNUMBER(OFFSET('Water Data'!$C$10,0,10*ROW('Water Data'!C25)))),OFFSET('Water Data'!$C$10,0,10*ROW('Water Data'!C25)),NA())))</f>
        <v>#N/A</v>
      </c>
      <c r="G31" s="133" t="e">
        <f ca="1">+IF(AND(ISNUMBER(OFFSET('Water Data'!$D$5,0,10*ROW('Water Data'!D25))),BV31="Yes"),100-OFFSET('Water Data'!$D$5,0,10*ROW('Water Data'!D25)),IF(AND(ISNUMBER(OFFSET('Water Data'!$D$5,0,10*ROW('Water Data'!D25))),BV31="No",ISNUMBER(OFFSET('Water Data'!$D$5,0,10*ROW('Water Data'!D25)))),CONCATENATE("[",ROUND(100-OFFSET('Water Data'!$D$5,0,10*ROW('Water Data'!D25)),0),"]"),IF(AND(ISNUMBER(OFFSET('Water Data'!$D$5,0,10*ROW('Water Data'!D25))),BV31="",ISNUMBER(OFFSET('Water Data'!$D$5,0,10*ROW('Water Data'!D25)))),100-OFFSET('Water Data'!$D$5,0,10*ROW('Water Data'!D25)),NA())))</f>
        <v>#N/A</v>
      </c>
      <c r="H31" s="133" t="e">
        <f ca="1">+IF(AND(ISNUMBER(OFFSET('Water Data'!$D$7,0,10*ROW('Water Data'!D25))),BW31="Yes"),OFFSET('Water Data'!$D$7,0,10*ROW('Water Data'!D25)),IF(AND(ISNUMBER(OFFSET('Water Data'!$D$7,0,10*ROW('Water Data'!D25))),BW31="No",ISNUMBER(OFFSET('Water Data'!$D$7,0,10*ROW('Water Data'!D25)))),CONCATENATE("[",ROUND(OFFSET('Water Data'!$C$7,0,10*ROW('Water Data'!D25)),0),"]"),IF(AND(ISNUMBER(OFFSET('Water Data'!$D$7,0,10*ROW('Water Data'!D25))),BW31="",ISNUMBER(OFFSET('Water Data'!$D$7,0,10*ROW('Water Data'!D25)))),OFFSET('Water Data'!$D$7,0,10*ROW('Water Data'!D25)),NA())))</f>
        <v>#N/A</v>
      </c>
      <c r="I31" s="133" t="e">
        <f ca="1">+IF(AND(ISNUMBER(OFFSET('Water Data'!$D$10,0,10*ROW('Water Data'!D25))),BX31="Yes"),OFFSET('Water Data'!$D$10,0,10*ROW('Water Data'!D25)),IF(AND(ISNUMBER(OFFSET('Water Data'!$D$10,0,10*ROW('Water Data'!D25))),BX31="No",ISNUMBER(OFFSET('Water Data'!$D$10,0,10*ROW('Water Data'!D25)))),CONCATENATE("[",ROUND(OFFSET('Water Data'!$D$10,0,10*ROW('Water Data'!D25)),0),"]"),IF(AND(ISNUMBER(OFFSET('Water Data'!$D$10,0,10*ROW('Water Data'!D25))),BX31="",ISNUMBER(OFFSET('Water Data'!$D$10,0,10*ROW('Water Data'!D25)))),OFFSET('Water Data'!$D$10,0,10*ROW('Water Data'!D25)),NA())))</f>
        <v>#N/A</v>
      </c>
      <c r="J31" s="133" t="e">
        <f ca="1">+IF(AND(ISNUMBER(OFFSET('Water Data'!$E$5,0,10*ROW('Water Data'!E25))),BY31="Yes"),100-OFFSET('Water Data'!$E$5,0,10*ROW('Water Data'!E25)),IF(AND(ISNUMBER(OFFSET('Water Data'!$E$5,0,10*ROW('Water Data'!E25))),BY31="No",ISNUMBER(OFFSET('Water Data'!$E$5,0,10*ROW('Water Data'!E25)))),CONCATENATE("[",ROUND(100-OFFSET('Water Data'!$E$5,0,10*ROW('Water Data'!E25)),0),"]"),IF(AND(ISNUMBER(OFFSET('Water Data'!$E$5,0,10*ROW('Water Data'!E25))),BY31="",ISNUMBER(OFFSET('Water Data'!$E$5,0,10*ROW('Water Data'!E25)))),100-OFFSET('Water Data'!$E$5,0,10*ROW('Water Data'!E25)),NA())))</f>
        <v>#N/A</v>
      </c>
      <c r="K31" s="133" t="e">
        <f ca="1">+IF(AND(ISNUMBER(OFFSET('Water Data'!$E$7,0,10*ROW('Water Data'!E25))),BZ31="Yes"),OFFSET('Water Data'!$E$7,0,10*ROW('Water Data'!E25)),IF(AND(ISNUMBER(OFFSET('Water Data'!$E$7,0,10*ROW('Water Data'!E25))),BZ31="No",ISNUMBER(OFFSET('Water Data'!$E$7,0,10*ROW('Water Data'!E25)))),CONCATENATE("[",ROUND(OFFSET('Water Data'!$E$7,0,10*ROW('Water Data'!E25)),0),"]"),IF(AND(ISNUMBER(OFFSET('Water Data'!$E$7,0,10*ROW('Water Data'!E25))),BZ31="",ISNUMBER(OFFSET('Water Data'!$E$7,0,10*ROW('Water Data'!E25)))),OFFSET('Water Data'!$E$7,0,10*ROW('Water Data'!E25)),NA())))</f>
        <v>#N/A</v>
      </c>
      <c r="L31" s="133" t="e">
        <f ca="1">+IF(AND(ISNUMBER(OFFSET('Water Data'!$E$10,0,10*ROW('Water Data'!E25))),CA31="Yes"),OFFSET('Water Data'!$E$10,0,10*ROW('Water Data'!E25)),IF(AND(ISNUMBER(OFFSET('Water Data'!$E$10,0,10*ROW('Water Data'!E25))),CA31="No",ISNUMBER(OFFSET('Water Data'!$E$10,0,10*ROW('Water Data'!E25)))),CONCATENATE("[",ROUND(OFFSET('Water Data'!$E$10,0,10*ROW('Water Data'!E25)),0),"]"),IF(AND(ISNUMBER(OFFSET('Water Data'!$E$10,0,10*ROW('Water Data'!E25))),CA31="",ISNUMBER(OFFSET('Water Data'!$E$10,0,10*ROW('Water Data'!E25)))),OFFSET('Water Data'!$E$10,0,10*ROW('Water Data'!E25)),NA())))</f>
        <v>#N/A</v>
      </c>
      <c r="M31" s="133" t="e">
        <f ca="1">+IF(AND(ISNUMBER(OFFSET('Water Data'!$F$5,0,10*ROW('Water Data'!F25))),CB31="Yes"),100-OFFSET('Water Data'!$F$5,0,10*ROW('Water Data'!F25)),IF(AND(ISNUMBER(OFFSET('Water Data'!$F$5,0,10*ROW('Water Data'!F25))),CB31="No",ISNUMBER(OFFSET('Water Data'!$F$5,0,10*ROW('Water Data'!F25)))),CONCATENATE("[",ROUND(100-OFFSET('Water Data'!$F$5,0,10*ROW('Water Data'!F25)),0),"]"),IF(AND(ISNUMBER(OFFSET('Water Data'!$F$5,0,10*ROW('Water Data'!F25))),CB31="",ISNUMBER(OFFSET('Water Data'!$F$5,0,10*ROW('Water Data'!F25)))),100-OFFSET('Water Data'!$F$5,0,10*ROW('Water Data'!F25)),NA())))</f>
        <v>#N/A</v>
      </c>
      <c r="N31" s="133" t="e">
        <f ca="1">+IF(AND(ISNUMBER(OFFSET('Water Data'!$F$7,0,10*ROW('Water Data'!F25))),CC31="Yes"),OFFSET('Water Data'!$F$7,0,10*ROW('Water Data'!F25)),IF(AND(ISNUMBER(OFFSET('Water Data'!$F$7,0,10*ROW('Water Data'!F25))),CC31="No",ISNUMBER(OFFSET('Water Data'!$F$7,0,10*ROW('Water Data'!F25)))),CONCATENATE("[",ROUND(OFFSET('Water Data'!$F$7,0,10*ROW('Water Data'!F25)),0),"]"),IF(AND(ISNUMBER(OFFSET('Water Data'!$F$7,0,10*ROW('Water Data'!F25))),CC31="",ISNUMBER(OFFSET('Water Data'!$F$7,0,10*ROW('Water Data'!F25)))),OFFSET('Water Data'!$F$7,0,10*ROW('Water Data'!F25)),NA())))</f>
        <v>#N/A</v>
      </c>
      <c r="O31" s="133" t="e">
        <f ca="1">+IF(AND(ISNUMBER(OFFSET('Water Data'!$F$10,0,10*ROW('Water Data'!F25))),CD31="Yes"),OFFSET('Water Data'!$F$10,0,10*ROW('Water Data'!F25)),IF(AND(ISNUMBER(OFFSET('Water Data'!$F$10,0,10*ROW('Water Data'!F25))),CD31="No",ISNUMBER(OFFSET('Water Data'!$F$10,0,10*ROW('Water Data'!F25)))),CONCATENATE("[",ROUND(OFFSET('Water Data'!$F$10,0,10*ROW('Water Data'!F25)),0),"]"),IF(AND(ISNUMBER(OFFSET('Water Data'!$F$10,0,10*ROW('Water Data'!F25))),CD31="",ISNUMBER(OFFSET('Water Data'!$F$10,0,10*ROW('Water Data'!F25)))),OFFSET('Water Data'!$F$10,0,10*ROW('Water Data'!F25)),NA())))</f>
        <v>#N/A</v>
      </c>
      <c r="P31" s="133" t="e">
        <f ca="1">+IF(AND(ISNUMBER(OFFSET('Water Data'!$G$5,0,10*ROW('Water Data'!G25))),CE31="Yes"),100-OFFSET('Water Data'!$G$5,0,10*ROW('Water Data'!G25)),IF(AND(ISNUMBER(OFFSET('Water Data'!$G$5,0,10*ROW('Water Data'!G25))),CE31="No",ISNUMBER(OFFSET('Water Data'!$G$5,0,10*ROW('Water Data'!G25)))),CONCATENATE("[",ROUND(100-OFFSET('Water Data'!$G$5,0,10*ROW('Water Data'!G25)),0),"]"),IF(AND(ISNUMBER(OFFSET('Water Data'!$G$5,0,10*ROW('Water Data'!G25))),CE31="",ISNUMBER(OFFSET('Water Data'!$G$5,0,10*ROW('Water Data'!G25)))),100-OFFSET('Water Data'!$G$5,0,10*ROW('Water Data'!G25)),NA())))</f>
        <v>#N/A</v>
      </c>
      <c r="Q31" s="133" t="e">
        <f ca="1">+IF(AND(ISNUMBER(OFFSET('Water Data'!$G$7,0,10*ROW('Water Data'!G25))),CF31="Yes"),OFFSET('Water Data'!$G$7,0,10*ROW('Water Data'!G25)),IF(AND(ISNUMBER(OFFSET('Water Data'!$G$7,0,10*ROW('Water Data'!G25))),CF31="No",ISNUMBER(OFFSET('Water Data'!$G$7,0,10*ROW('Water Data'!G25)))),CONCATENATE("[",ROUND(OFFSET('Water Data'!$G$7,0,10*ROW('Water Data'!G25)),0),"]"),IF(AND(ISNUMBER(OFFSET('Water Data'!$G$7,0,10*ROW('Water Data'!G25))),CF31="",ISNUMBER(OFFSET('Water Data'!$G$7,0,10*ROW('Water Data'!G25)))),OFFSET('Water Data'!$G$7,0,10*ROW('Water Data'!G25)),NA())))</f>
        <v>#N/A</v>
      </c>
      <c r="R31" s="133" t="e">
        <f ca="1">+IF(AND(ISNUMBER(OFFSET('Water Data'!$G$10,0,10*ROW('Water Data'!G25))),CG31="Yes"),OFFSET('Water Data'!$G$10,0,10*ROW('Water Data'!G25)),IF(AND(ISNUMBER(OFFSET('Water Data'!$G$10,0,10*ROW('Water Data'!G25))),CG31="No",ISNUMBER(OFFSET('Water Data'!$G$10,0,10*ROW('Water Data'!G25)))),CONCATENATE("[",ROUND(OFFSET('Water Data'!$G$10,0,10*ROW('Water Data'!G25)),0),"]"),IF(AND(ISNUMBER(OFFSET('Water Data'!$G$10,0,10*ROW('Water Data'!G25))),CG31="",ISNUMBER(OFFSET('Water Data'!$G$10,0,10*ROW('Water Data'!G25)))),OFFSET('Water Data'!$G$10,0,10*ROW('Water Data'!G25)),NA())))</f>
        <v>#N/A</v>
      </c>
      <c r="S31" s="133" t="e">
        <f ca="1">+IF(AND(ISNUMBER(OFFSET('Water Data'!$H$5,0,10*ROW('Water Data'!H25))),CH31="Yes"),100-OFFSET('Water Data'!$H$5,0,10*ROW('Water Data'!H25)),IF(AND(ISNUMBER(OFFSET('Water Data'!$H$5,0,10*ROW('Water Data'!H25))),CH31="No",ISNUMBER(OFFSET('Water Data'!$H$5,0,10*ROW('Water Data'!H25)))),CONCATENATE("[",ROUND(100-OFFSET('Water Data'!$H$5,0,10*ROW('Water Data'!H25)),0),"]"),IF(AND(ISNUMBER(OFFSET('Water Data'!$H$5,0,10*ROW('Water Data'!H25))),CH31="",ISNUMBER(OFFSET('Water Data'!$H$5,0,10*ROW('Water Data'!H25)))),100-OFFSET('Water Data'!$H$5,0,10*ROW('Water Data'!H25)),NA())))</f>
        <v>#N/A</v>
      </c>
      <c r="T31" s="133" t="e">
        <f ca="1">+IF(AND(ISNUMBER(OFFSET('Water Data'!$H$7,0,10*ROW('Water Data'!H25))),CI31="Yes"),OFFSET('Water Data'!$H$7,0,10*ROW('Water Data'!H25)),IF(AND(ISNUMBER(OFFSET('Water Data'!$H$7,0,10*ROW('Water Data'!H25))),CI31="No",ISNUMBER(OFFSET('Water Data'!$H$7,0,10*ROW('Water Data'!H25)))),CONCATENATE("[",ROUND(OFFSET('Water Data'!$H$7,0,10*ROW('Water Data'!H25)),0),"]"),IF(AND(ISNUMBER(OFFSET('Water Data'!$H$7,0,10*ROW('Water Data'!H25))),CI31="",ISNUMBER(OFFSET('Water Data'!$H$7,0,10*ROW('Water Data'!H25)))),OFFSET('Water Data'!$H$7,0,10*ROW('Water Data'!H25)),NA())))</f>
        <v>#N/A</v>
      </c>
      <c r="U31" s="133" t="e">
        <f ca="1">+IF(AND(ISNUMBER(OFFSET('Water Data'!$H$10,0,10*ROW('Water Data'!H25))),CJ31="Yes"),OFFSET('Water Data'!$H$10,0,10*ROW('Water Data'!H25)),IF(AND(ISNUMBER(OFFSET('Water Data'!$H$10,0,10*ROW('Water Data'!H25))),CJ31="No",ISNUMBER(OFFSET('Water Data'!$H$10,0,10*ROW('Water Data'!H25)))),CONCATENATE("[",ROUND(OFFSET('Water Data'!$H$10,0,10*ROW('Water Data'!H25)),0),"]"),IF(AND(ISNUMBER(OFFSET('Water Data'!$H$10,0,10*ROW('Water Data'!H25))),CJ31="",ISNUMBER(OFFSET('Water Data'!$H$10,0,10*ROW('Water Data'!H25)))),OFFSET('Water Data'!$H$10,0,10*ROW('Water Data'!H25)),NA())))</f>
        <v>#N/A</v>
      </c>
      <c r="V31" s="134" t="e">
        <f ca="1">+IF(AND(ISNUMBER(OFFSET('Sanitation Data'!$C$5,0,10*ROW('Sanitation Data'!C25))),CK31="Yes"),100-OFFSET('Sanitation Data'!$C$5,0,10*ROW('Sanitation Data'!C25)),IF(AND(ISNUMBER(OFFSET('Sanitation Data'!$C$5,0,10*ROW('Sanitation Data'!C25))),CK31="No",ISNUMBER(OFFSET('Sanitation Data'!$C$5,0,10*ROW('Sanitation Data'!C25)))),CONCATENATE("[",ROUND(100-OFFSET('Sanitation Data'!$C$5,0,10*ROW('Sanitation Data'!C25)),0),"]"),IF(AND(ISNUMBER(OFFSET('Sanitation Data'!$C$5,0,10*ROW('Sanitation Data'!C25))),CK31="",ISNUMBER(OFFSET('Sanitation Data'!$C$5,0,10*ROW('Sanitation Data'!C25)))),100-OFFSET('Sanitation Data'!$C$5,0,10*ROW('Sanitation Data'!C25)),NA())))</f>
        <v>#N/A</v>
      </c>
      <c r="W31" s="134" t="e">
        <f ca="1">+IF(AND(ISNUMBER(OFFSET('Sanitation Data'!$C$7,0,10*ROW('Sanitation Data'!C25))),CL31="Yes"),OFFSET('Sanitation Data'!$C$7,0,10*ROW('Sanitation Data'!C25)),IF(AND(ISNUMBER(OFFSET('Sanitation Data'!$C$7,0,10*ROW('Sanitation Data'!C25))),CL31="No",ISNUMBER(OFFSET('Sanitation Data'!$C$7,0,10*ROW('Sanitation Data'!C25)))),CONCATENATE("[",ROUND(OFFSET('Sanitation Data'!$C$7,0,10*ROW('Sanitation Data'!C25)),0),"]"),IF(AND(ISNUMBER(OFFSET('Sanitation Data'!$C$7,0,10*ROW('Sanitation Data'!C25))),CL31="",ISNUMBER(OFFSET('Sanitation Data'!$C$7,0,10*ROW('Sanitation Data'!C25)))),OFFSET('Sanitation Data'!$C$7,0,10*ROW('Sanitation Data'!C25)),NA())))</f>
        <v>#N/A</v>
      </c>
      <c r="X31" s="134" t="e">
        <f ca="1">+IF(AND(ISNUMBER(OFFSET('Sanitation Data'!$C$11,0,10*ROW('Sanitation Data'!C25))),CM31="Yes"),OFFSET('Sanitation Data'!$C$11,0,10*ROW('Sanitation Data'!C25)),IF(AND(ISNUMBER(OFFSET('Sanitation Data'!$C$11,0,10*ROW('Sanitation Data'!C25))),CM31="No",ISNUMBER(OFFSET('Sanitation Data'!$C$11,0,10*ROW('Sanitation Data'!C25)))),CONCATENATE("[",ROUND(OFFSET('Sanitation Data'!$C$11,0,10*ROW('Sanitation Data'!C25)),0),"]"),IF(AND(ISNUMBER(OFFSET('Sanitation Data'!$C$11,0,10*ROW('Sanitation Data'!C25))),CM31="",ISNUMBER(OFFSET('Sanitation Data'!$C$11,0,10*ROW('Sanitation Data'!C25)))),OFFSET('Sanitation Data'!$C$11,0,10*ROW('Sanitation Data'!C25)),NA())))</f>
        <v>#N/A</v>
      </c>
      <c r="Y31" s="134" t="e">
        <f ca="1">+IF(AND(ISNUMBER(OFFSET('Sanitation Data'!$C$12,0,10*ROW('Sanitation Data'!C25))),CN31="Yes"),OFFSET('Sanitation Data'!$C$12,0,10*ROW('Sanitation Data'!C25)),IF(AND(ISNUMBER(OFFSET('Sanitation Data'!$C$12,0,10*ROW('Sanitation Data'!C25))),CN31="No",ISNUMBER(OFFSET('Sanitation Data'!$C$12,0,10*ROW('Sanitation Data'!C25)))),CONCATENATE("[",ROUND(OFFSET('Sanitation Data'!$C$12,0,10*ROW('Sanitation Data'!C25)),0),"]"),IF(AND(ISNUMBER(OFFSET('Sanitation Data'!$C$12,0,10*ROW('Sanitation Data'!C25))),CN31="",ISNUMBER(OFFSET('Sanitation Data'!$C$12,0,10*ROW('Sanitation Data'!C25)))),OFFSET('Sanitation Data'!$C$12,0,10*ROW('Sanitation Data'!C25)),NA())))</f>
        <v>#N/A</v>
      </c>
      <c r="Z31" s="134" t="e">
        <f ca="1">+IF(AND(ISNUMBER(OFFSET('Sanitation Data'!$C$13,0,10*ROW('Sanitation Data'!C25))),CO31="Yes"),OFFSET('Sanitation Data'!$C$13,0,10*ROW('Sanitation Data'!C25)),IF(AND(ISNUMBER(OFFSET('Sanitation Data'!$C$13,0,10*ROW('Sanitation Data'!C25))),CO31="No",ISNUMBER(OFFSET('Sanitation Data'!$C$13,0,10*ROW('Sanitation Data'!C25)))),CONCATENATE("[",ROUND(OFFSET('Sanitation Data'!$C$13,0,10*ROW('Sanitation Data'!C25)),0),"]"),IF(AND(ISNUMBER(OFFSET('Sanitation Data'!$C$13,0,10*ROW('Sanitation Data'!C25))),CO31="",ISNUMBER(OFFSET('Sanitation Data'!$C$13,0,10*ROW('Sanitation Data'!C25)))),OFFSET('Sanitation Data'!$C$13,0,10*ROW('Sanitation Data'!C25)),NA())))</f>
        <v>#N/A</v>
      </c>
      <c r="AA31" s="134" t="e">
        <f ca="1">+IF(AND(ISNUMBER(OFFSET('Sanitation Data'!$D$5,0,10*ROW('Sanitation Data'!D25))),CP31="Yes"),100-OFFSET('Sanitation Data'!$D$5,0,10*ROW('Sanitation Data'!D25)),IF(AND(ISNUMBER(OFFSET('Sanitation Data'!$D$5,0,10*ROW('Sanitation Data'!D25))),CP31="No",ISNUMBER(OFFSET('Sanitation Data'!$D$5,0,10*ROW('Sanitation Data'!D25)))),CONCATENATE("[",ROUND(100-OFFSET('Sanitation Data'!$D$5,0,10*ROW('Sanitation Data'!D25)),0),"]"),IF(AND(ISNUMBER(OFFSET('Sanitation Data'!$D$5,0,10*ROW('Sanitation Data'!D25))),CP31="",ISNUMBER(OFFSET('Sanitation Data'!$D$5,0,10*ROW('Sanitation Data'!D25)))),100-OFFSET('Sanitation Data'!$D$5,0,10*ROW('Sanitation Data'!D25)),NA())))</f>
        <v>#N/A</v>
      </c>
      <c r="AB31" s="134" t="e">
        <f ca="1">+IF(AND(ISNUMBER(OFFSET('Sanitation Data'!$D$7,0,10*ROW('Sanitation Data'!D25))),CQ31="Yes"),OFFSET('Sanitation Data'!$D$7,0,10*ROW('Sanitation Data'!G25)),IF(AND(ISNUMBER(OFFSET('Sanitation Data'!$D$7,0,10*ROW('Sanitation Data'!D25))),CQ31="No",ISNUMBER(OFFSET('Sanitation Data'!$D$7,0,10*ROW('Sanitation Data'!D25)))),CONCATENATE("[",ROUND(OFFSET('Sanitation Data'!$D$7,0,10*ROW('Sanitation Data'!D25)),0),"]"),IF(AND(ISNUMBER(OFFSET('Sanitation Data'!$D$7,0,10*ROW('Sanitation Data'!D25))),CQ31="",ISNUMBER(OFFSET('Sanitation Data'!$D$7,0,10*ROW('Sanitation Data'!D25)))),OFFSET('Sanitation Data'!$D$7,0,10*ROW('Sanitation Data'!D25)),NA())))</f>
        <v>#N/A</v>
      </c>
      <c r="AC31" s="134" t="e">
        <f ca="1">+IF(AND(ISNUMBER(OFFSET('Sanitation Data'!$D$11,0,10*ROW('Sanitation Data'!D25))),CR31="Yes"),OFFSET('Sanitation Data'!$D$11,0,10*ROW('Sanitation Data'!D25)),IF(AND(ISNUMBER(OFFSET('Sanitation Data'!$D$11,0,10*ROW('Sanitation Data'!D25))),CR31="No",ISNUMBER(OFFSET('Sanitation Data'!$D$11,0,10*ROW('Sanitation Data'!D25)))),CONCATENATE("[",ROUND(OFFSET('Sanitation Data'!$D$11,0,10*ROW('Sanitation Data'!D25)),0),"]"),IF(AND(ISNUMBER(OFFSET('Sanitation Data'!$D$11,0,10*ROW('Sanitation Data'!D25))),CR31="",ISNUMBER(OFFSET('Sanitation Data'!$D$11,0,10*ROW('Sanitation Data'!D25)))),OFFSET('Sanitation Data'!$D$11,0,10*ROW('Sanitation Data'!D25)),NA())))</f>
        <v>#N/A</v>
      </c>
      <c r="AD31" s="134" t="e">
        <f ca="1">+IF(AND(ISNUMBER(OFFSET('Sanitation Data'!$D$12,0,10*ROW('Sanitation Data'!D25))),CS31="Yes"),OFFSET('Sanitation Data'!$D$12,0,10*ROW('Sanitation Data'!D25)),IF(AND(ISNUMBER(OFFSET('Sanitation Data'!$D$12,0,10*ROW('Sanitation Data'!D25))),CS31="No",ISNUMBER(OFFSET('Sanitation Data'!$D$12,0,10*ROW('Sanitation Data'!D25)))),CONCATENATE("[",ROUND(OFFSET('Sanitation Data'!$D$12,0,10*ROW('Sanitation Data'!D25)),0),"]"),IF(AND(ISNUMBER(OFFSET('Sanitation Data'!$D$12,0,10*ROW('Sanitation Data'!D25))),CS31="",ISNUMBER(OFFSET('Sanitation Data'!$D$12,0,10*ROW('Sanitation Data'!D25)))),OFFSET('Sanitation Data'!$D$12,0,10*ROW('Sanitation Data'!D25)),NA())))</f>
        <v>#N/A</v>
      </c>
      <c r="AE31" s="134" t="e">
        <f ca="1">+IF(AND(ISNUMBER(OFFSET('Sanitation Data'!$D$13,0,10*ROW('Sanitation Data'!D25))),CT31="Yes"),OFFSET('Sanitation Data'!$D$13,0,10*ROW('Sanitation Data'!D25)),IF(AND(ISNUMBER(OFFSET('Sanitation Data'!$D$13,0,10*ROW('Sanitation Data'!D25))),CT31="No",ISNUMBER(OFFSET('Sanitation Data'!$D$13,0,10*ROW('Sanitation Data'!D25)))),CONCATENATE("[",ROUND(OFFSET('Sanitation Data'!$D$13,0,10*ROW('Sanitation Data'!D25)),0),"]"),IF(AND(ISNUMBER(OFFSET('Sanitation Data'!$D$13,0,10*ROW('Sanitation Data'!D25))),CT31="",ISNUMBER(OFFSET('Sanitation Data'!$D$13,0,10*ROW('Sanitation Data'!D25)))),OFFSET('Sanitation Data'!$D$13,0,10*ROW('Sanitation Data'!D25)),NA())))</f>
        <v>#N/A</v>
      </c>
      <c r="AF31" s="134" t="e">
        <f ca="1">+IF(AND(ISNUMBER(OFFSET('Sanitation Data'!$E$5,0,10*ROW('Sanitation Data'!E25))),CU31="Yes"),100-OFFSET('Sanitation Data'!$E$5,0,10*ROW('Sanitation Data'!E25)),IF(AND(ISNUMBER(OFFSET('Sanitation Data'!$E$5,0,10*ROW('Sanitation Data'!E25))),CU31="No",ISNUMBER(OFFSET('Sanitation Data'!$E$5,0,10*ROW('Sanitation Data'!E25)))),CONCATENATE("[",ROUND(100-OFFSET('Sanitation Data'!$E$5,0,10*ROW('Sanitation Data'!E25)),0),"]"),IF(AND(ISNUMBER(OFFSET('Sanitation Data'!$E$5,0,10*ROW('Sanitation Data'!E25))),CU31="",ISNUMBER(OFFSET('Sanitation Data'!$E$5,0,10*ROW('Sanitation Data'!E25)))),100-OFFSET('Sanitation Data'!$E$5,0,10*ROW('Sanitation Data'!E25)),NA())))</f>
        <v>#N/A</v>
      </c>
      <c r="AG31" s="134" t="e">
        <f ca="1">+IF(AND(ISNUMBER(OFFSET('Sanitation Data'!$E$7,0,10*ROW('Sanitation Data'!E25))),CV31="Yes"),OFFSET('Sanitation Data'!$E$7,0,10*ROW('Sanitation Data'!E25)),IF(AND(ISNUMBER(OFFSET('Sanitation Data'!$E$7,0,10*ROW('Sanitation Data'!E25))),CV31="No",ISNUMBER(OFFSET('Sanitation Data'!$E$7,0,10*ROW('Sanitation Data'!E25)))),CONCATENATE("[",ROUND(OFFSET('Sanitation Data'!$E$7,0,10*ROW('Sanitation Data'!E25)),0),"]"),IF(AND(ISNUMBER(OFFSET('Sanitation Data'!$E$7,0,10*ROW('Sanitation Data'!E25))),CV31="",ISNUMBER(OFFSET('Sanitation Data'!$E$7,0,10*ROW('Sanitation Data'!E25)))),OFFSET('Sanitation Data'!$E$7,0,10*ROW('Sanitation Data'!E25)),NA())))</f>
        <v>#N/A</v>
      </c>
      <c r="AH31" s="134" t="e">
        <f ca="1">+IF(AND(ISNUMBER(OFFSET('Sanitation Data'!$E$11,0,10*ROW('Sanitation Data'!E25))),CW31="Yes"),OFFSET('Sanitation Data'!$E$11,0,10*ROW('Sanitation Data'!E25)),IF(AND(ISNUMBER(OFFSET('Sanitation Data'!$E$11,0,10*ROW('Sanitation Data'!E25))),CW31="No",ISNUMBER(OFFSET('Sanitation Data'!$E$11,0,10*ROW('Sanitation Data'!E25)))),CONCATENATE("[",ROUND(OFFSET('Sanitation Data'!$E$11,0,10*ROW('Sanitation Data'!E25)),0),"]"),IF(AND(ISNUMBER(OFFSET('Sanitation Data'!$E$11,0,10*ROW('Sanitation Data'!E25))),CW31="",ISNUMBER(OFFSET('Sanitation Data'!$E$11,0,10*ROW('Sanitation Data'!E25)))),OFFSET('Sanitation Data'!$E$11,0,10*ROW('Sanitation Data'!E25)),NA())))</f>
        <v>#N/A</v>
      </c>
      <c r="AI31" s="134" t="e">
        <f ca="1">+IF(AND(ISNUMBER(OFFSET('Sanitation Data'!$E$12,0,10*ROW('Sanitation Data'!E25))),CX31="Yes"),OFFSET('Sanitation Data'!$E$12,0,10*ROW('Sanitation Data'!E25)),IF(AND(ISNUMBER(OFFSET('Sanitation Data'!$E$12,0,10*ROW('Sanitation Data'!E25))),CX31="No",ISNUMBER(OFFSET('Sanitation Data'!$E$12,0,10*ROW('Sanitation Data'!E25)))),CONCATENATE("[",ROUND(OFFSET('Sanitation Data'!$E$12,0,10*ROW('Sanitation Data'!E25)),0),"]"),IF(AND(ISNUMBER(OFFSET('Sanitation Data'!$E$12,0,10*ROW('Sanitation Data'!E25))),CX31="",ISNUMBER(OFFSET('Sanitation Data'!$E$12,0,10*ROW('Sanitation Data'!E25)))),OFFSET('Sanitation Data'!$E$12,0,10*ROW('Sanitation Data'!E25)),NA())))</f>
        <v>#N/A</v>
      </c>
      <c r="AJ31" s="134" t="e">
        <f ca="1">+IF(AND(ISNUMBER(OFFSET('Sanitation Data'!$E$13,0,10*ROW('Sanitation Data'!E25))),CY31="Yes"),OFFSET('Sanitation Data'!$E$13,0,10*ROW('Sanitation Data'!E25)),IF(AND(ISNUMBER(OFFSET('Sanitation Data'!$E$13,0,10*ROW('Sanitation Data'!E25))),CY31="No",ISNUMBER(OFFSET('Sanitation Data'!$E$13,0,10*ROW('Sanitation Data'!E25)))),CONCATENATE("[",ROUND(OFFSET('Sanitation Data'!$E$13,0,10*ROW('Sanitation Data'!E25)),0),"]"),IF(AND(ISNUMBER(OFFSET('Sanitation Data'!$E$13,0,10*ROW('Sanitation Data'!E25))),CY31="",ISNUMBER(OFFSET('Sanitation Data'!$E$13,0,10*ROW('Sanitation Data'!E25)))),OFFSET('Sanitation Data'!$E$13,0,10*ROW('Sanitation Data'!E25)),NA())))</f>
        <v>#N/A</v>
      </c>
      <c r="AK31" s="134" t="e">
        <f ca="1">+IF(AND(ISNUMBER(OFFSET('Sanitation Data'!$F$5,0,10*ROW('Sanitation Data'!F25))),CZ31="Yes"),100-OFFSET('Sanitation Data'!$F$5,0,10*ROW('Sanitation Data'!F25)),IF(AND(ISNUMBER(OFFSET('Sanitation Data'!$F$5,0,10*ROW('Sanitation Data'!F25))),CZ31="No",ISNUMBER(OFFSET('Sanitation Data'!$F$5,0,10*ROW('Sanitation Data'!F25)))),CONCATENATE("[",ROUND(100-OFFSET('Sanitation Data'!$F$5,0,10*ROW('Sanitation Data'!F25)),0),"]"),IF(AND(ISNUMBER(OFFSET('Sanitation Data'!$F$5,0,10*ROW('Sanitation Data'!F25))),CZ31="",ISNUMBER(OFFSET('Sanitation Data'!$F$5,0,10*ROW('Sanitation Data'!F25)))),100-OFFSET('Sanitation Data'!$F$5,0,10*ROW('Sanitation Data'!F25)),NA())))</f>
        <v>#N/A</v>
      </c>
      <c r="AL31" s="134" t="e">
        <f ca="1">+IF(AND(ISNUMBER(OFFSET('Sanitation Data'!$F$7,0,10*ROW('Sanitation Data'!F25))),DA31="Yes"),OFFSET('Sanitation Data'!$F$7,0,10*ROW('Sanitation Data'!F25)),IF(AND(ISNUMBER(OFFSET('Sanitation Data'!$F$7,0,10*ROW('Sanitation Data'!F25))),DA31="No",ISNUMBER(OFFSET('Sanitation Data'!$F$7,0,10*ROW('Sanitation Data'!F25)))),CONCATENATE("[",ROUND(OFFSET('Sanitation Data'!$F$7,0,10*ROW('Sanitation Data'!F25)),0),"]"),IF(AND(ISNUMBER(OFFSET('Sanitation Data'!$F$7,0,10*ROW('Sanitation Data'!F25))),DA31="",ISNUMBER(OFFSET('Sanitation Data'!$F$7,0,10*ROW('Sanitation Data'!F25)))),OFFSET('Sanitation Data'!$F$7,0,10*ROW('Sanitation Data'!F25)),NA())))</f>
        <v>#N/A</v>
      </c>
      <c r="AM31" s="134" t="e">
        <f ca="1">+IF(AND(ISNUMBER(OFFSET('Sanitation Data'!$F$11,0,10*ROW('Sanitation Data'!F25))),DB31="Yes"),OFFSET('Sanitation Data'!$F$11,0,10*ROW('Sanitation Data'!F25)),IF(AND(ISNUMBER(OFFSET('Sanitation Data'!$F$11,0,10*ROW('Sanitation Data'!F25))),DB31="No",ISNUMBER(OFFSET('Sanitation Data'!$F$11,0,10*ROW('Sanitation Data'!F25)))),CONCATENATE("[",ROUND(OFFSET('Sanitation Data'!$F$11,0,10*ROW('Sanitation Data'!F25)),0),"]"),IF(AND(ISNUMBER(OFFSET('Sanitation Data'!$F$11,0,10*ROW('Sanitation Data'!F25))),DB31="",ISNUMBER(OFFSET('Sanitation Data'!$F$11,0,10*ROW('Sanitation Data'!F25)))),OFFSET('Sanitation Data'!$F$11,0,10*ROW('Sanitation Data'!F25)),NA())))</f>
        <v>#N/A</v>
      </c>
      <c r="AN31" s="134" t="e">
        <f ca="1">+IF(AND(ISNUMBER(OFFSET('Sanitation Data'!$F$12,0,10*ROW('Sanitation Data'!F25))),DC31="Yes"),OFFSET('Sanitation Data'!$F$12,0,10*ROW('Sanitation Data'!F25)),IF(AND(ISNUMBER(OFFSET('Sanitation Data'!$F$12,0,10*ROW('Sanitation Data'!F25))),DC31="No",ISNUMBER(OFFSET('Sanitation Data'!$F$12,0,10*ROW('Sanitation Data'!F25)))),CONCATENATE("[",ROUND(OFFSET('Sanitation Data'!$F$12,0,10*ROW('Sanitation Data'!F25)),0),"]"),IF(AND(ISNUMBER(OFFSET('Sanitation Data'!$F$12,0,10*ROW('Sanitation Data'!F25))),DC31="",ISNUMBER(OFFSET('Sanitation Data'!$F$12,0,10*ROW('Sanitation Data'!F25)))),OFFSET('Sanitation Data'!$F$12,0,10*ROW('Sanitation Data'!F25)),NA())))</f>
        <v>#N/A</v>
      </c>
      <c r="AO31" s="134" t="e">
        <f ca="1">+IF(AND(ISNUMBER(OFFSET('Sanitation Data'!$F$13,0,10*ROW('Sanitation Data'!F25))),DD31="Yes"),OFFSET('Sanitation Data'!$F$13,0,10*ROW('Sanitation Data'!F25)),IF(AND(ISNUMBER(OFFSET('Sanitation Data'!$F$13,0,10*ROW('Sanitation Data'!F25))),DD31="No",ISNUMBER(OFFSET('Sanitation Data'!$F$13,0,10*ROW('Sanitation Data'!F25)))),CONCATENATE("[",ROUND(OFFSET('Sanitation Data'!$F$13,0,10*ROW('Sanitation Data'!F25)),0),"]"),IF(AND(ISNUMBER(OFFSET('Sanitation Data'!$F$13,0,10*ROW('Sanitation Data'!F25))),DD31="",ISNUMBER(OFFSET('Sanitation Data'!$F$13,0,10*ROW('Sanitation Data'!F25)))),OFFSET('Sanitation Data'!$F$13,0,10*ROW('Sanitation Data'!F25)),NA())))</f>
        <v>#N/A</v>
      </c>
      <c r="AP31" s="134" t="e">
        <f ca="1">+IF(AND(ISNUMBER(OFFSET('Sanitation Data'!$G$5,0,10*ROW('Sanitation Data'!G25))),DE31="Yes"),100-OFFSET('Sanitation Data'!$G$5,0,10*ROW('Sanitation Data'!G25)),IF(AND(ISNUMBER(OFFSET('Sanitation Data'!$G$5,0,10*ROW('Sanitation Data'!G25))),DE31="No",ISNUMBER(OFFSET('Sanitation Data'!$G$5,0,10*ROW('Sanitation Data'!G25)))),CONCATENATE("[",ROUND(100-OFFSET('Sanitation Data'!$G$5,0,10*ROW('Sanitation Data'!G25)),0),"]"),IF(AND(ISNUMBER(OFFSET('Sanitation Data'!$G$5,0,10*ROW('Sanitation Data'!G25))),DE31="",ISNUMBER(OFFSET('Sanitation Data'!$G$5,0,10*ROW('Sanitation Data'!G25)))),100-OFFSET('Sanitation Data'!$G$5,0,10*ROW('Sanitation Data'!G25)),NA())))</f>
        <v>#N/A</v>
      </c>
      <c r="AQ31" s="134" t="e">
        <f ca="1">+IF(AND(ISNUMBER(OFFSET('Sanitation Data'!$G$7,0,10*ROW('Sanitation Data'!G25))),DF31="Yes"),OFFSET('Sanitation Data'!$G$7,0,10*ROW('Sanitation Data'!G25)),IF(AND(ISNUMBER(OFFSET('Sanitation Data'!$G$7,0,10*ROW('Sanitation Data'!G25))),DF31="No",ISNUMBER(OFFSET('Sanitation Data'!$G$7,0,10*ROW('Sanitation Data'!G25)))),CONCATENATE("[",ROUND(OFFSET('Sanitation Data'!$G$7,0,10*ROW('Sanitation Data'!G25)),0),"]"),IF(AND(ISNUMBER(OFFSET('Sanitation Data'!$G$7,0,10*ROW('Sanitation Data'!G25))),DF31="",ISNUMBER(OFFSET('Sanitation Data'!$G$7,0,10*ROW('Sanitation Data'!G25)))),OFFSET('Sanitation Data'!$G$7,0,10*ROW('Sanitation Data'!G25)),NA())))</f>
        <v>#N/A</v>
      </c>
      <c r="AR31" s="134" t="e">
        <f ca="1">+IF(AND(ISNUMBER(OFFSET('Sanitation Data'!$G$11,0,10*ROW('Sanitation Data'!G25))),DG31="Yes"),OFFSET('Sanitation Data'!$G$11,0,10*ROW('Sanitation Data'!G25)),IF(AND(ISNUMBER(OFFSET('Sanitation Data'!$G$11,0,10*ROW('Sanitation Data'!G25))),DG31="No",ISNUMBER(OFFSET('Sanitation Data'!$G$11,0,10*ROW('Sanitation Data'!G25)))),CONCATENATE("[",ROUND(OFFSET('Sanitation Data'!$G$11,0,10*ROW('Sanitation Data'!G25)),0),"]"),IF(AND(ISNUMBER(OFFSET('Sanitation Data'!$G$11,0,10*ROW('Sanitation Data'!G25))),DG31="",ISNUMBER(OFFSET('Sanitation Data'!$G$11,0,10*ROW('Sanitation Data'!G25)))),OFFSET('Sanitation Data'!$G$11,0,10*ROW('Sanitation Data'!G25)),NA())))</f>
        <v>#N/A</v>
      </c>
      <c r="AS31" s="134" t="e">
        <f ca="1">+IF(AND(ISNUMBER(OFFSET('Sanitation Data'!$G$12,0,10*ROW('Sanitation Data'!G25))),DH31="Yes"),OFFSET('Sanitation Data'!$G$12,0,10*ROW('Sanitation Data'!G25)),IF(AND(ISNUMBER(OFFSET('Sanitation Data'!$G$12,0,10*ROW('Sanitation Data'!G25))),DH31="No",ISNUMBER(OFFSET('Sanitation Data'!$G$12,0,10*ROW('Sanitation Data'!G25)))),CONCATENATE("[",ROUND(OFFSET('Sanitation Data'!$G$12,0,10*ROW('Sanitation Data'!G25)),0),"]"),IF(AND(ISNUMBER(OFFSET('Sanitation Data'!$G$12,0,10*ROW('Sanitation Data'!G25))),DH31="",ISNUMBER(OFFSET('Sanitation Data'!$G$12,0,10*ROW('Sanitation Data'!G25)))),OFFSET('Sanitation Data'!$G$12,0,10*ROW('Sanitation Data'!G25)),NA())))</f>
        <v>#N/A</v>
      </c>
      <c r="AT31" s="134" t="e">
        <f ca="1">+IF(AND(ISNUMBER(OFFSET('Sanitation Data'!$G$13,0,10*ROW('Sanitation Data'!G25))),DI31="Yes"),OFFSET('Sanitation Data'!$G$13,0,10*ROW('Sanitation Data'!G25)),IF(AND(ISNUMBER(OFFSET('Sanitation Data'!$G$13,0,10*ROW('Sanitation Data'!G25))),DI31="No",ISNUMBER(OFFSET('Sanitation Data'!$G$13,0,10*ROW('Sanitation Data'!G25)))),CONCATENATE("[",ROUND(OFFSET('Sanitation Data'!$G$13,0,10*ROW('Sanitation Data'!G25)),0),"]"),IF(AND(ISNUMBER(OFFSET('Sanitation Data'!$G$13,0,10*ROW('Sanitation Data'!G25))),DI31="",ISNUMBER(OFFSET('Sanitation Data'!$G$13,0,10*ROW('Sanitation Data'!G25)))),OFFSET('Sanitation Data'!$G$13,0,10*ROW('Sanitation Data'!G25)),NA())))</f>
        <v>#N/A</v>
      </c>
      <c r="AU31" s="134" t="e">
        <f ca="1">+IF(AND(ISNUMBER(OFFSET('Sanitation Data'!$H$5,0,10*ROW('Sanitation Data'!H25))),DJ31="Yes"),100-OFFSET('Sanitation Data'!$H$5,0,10*ROW('Sanitation Data'!H25)),IF(AND(ISNUMBER(OFFSET('Sanitation Data'!$H$5,0,10*ROW('Sanitation Data'!H25))),DJ31="No",ISNUMBER(OFFSET('Sanitation Data'!$H$5,0,10*ROW('Sanitation Data'!H25)))),CONCATENATE("[",ROUND(100-OFFSET('Sanitation Data'!$H$5,0,10*ROW('Sanitation Data'!H25)),0),"]"),IF(AND(ISNUMBER(OFFSET('Sanitation Data'!$H$5,0,10*ROW('Sanitation Data'!H25))),DJ31="",ISNUMBER(OFFSET('Sanitation Data'!$H$5,0,10*ROW('Sanitation Data'!H25)))),100-OFFSET('Sanitation Data'!$H$5,0,10*ROW('Sanitation Data'!H25)),NA())))</f>
        <v>#N/A</v>
      </c>
      <c r="AV31" s="134" t="e">
        <f ca="1">+IF(AND(ISNUMBER(OFFSET('Sanitation Data'!$H$7,0,10*ROW('Sanitation Data'!H25))),DK31="Yes"),OFFSET('Sanitation Data'!$H$7,0,10*ROW('Sanitation Data'!H25)),IF(AND(ISNUMBER(OFFSET('Sanitation Data'!$H$7,0,10*ROW('Sanitation Data'!H25))),DK31="No",ISNUMBER(OFFSET('Sanitation Data'!$H$7,0,10*ROW('Sanitation Data'!H25)))),CONCATENATE("[",ROUND(OFFSET('Sanitation Data'!$H$7,0,10*ROW('Sanitation Data'!H25)),0),"]"),IF(AND(ISNUMBER(OFFSET('Sanitation Data'!$H$7,0,10*ROW('Sanitation Data'!H25))),DK31="",ISNUMBER(OFFSET('Sanitation Data'!$H$7,0,10*ROW('Sanitation Data'!H25)))),OFFSET('Sanitation Data'!$H$7,0,10*ROW('Sanitation Data'!H25)),NA())))</f>
        <v>#N/A</v>
      </c>
      <c r="AW31" s="134" t="e">
        <f ca="1">+IF(AND(ISNUMBER(OFFSET('Sanitation Data'!$H$11,0,10*ROW('Sanitation Data'!H25))),DL31="Yes"),OFFSET('Sanitation Data'!$H$11,0,10*ROW('Sanitation Data'!H25)),IF(AND(ISNUMBER(OFFSET('Sanitation Data'!$H$11,0,10*ROW('Sanitation Data'!H25))),DL31="No",ISNUMBER(OFFSET('Sanitation Data'!$H$11,0,10*ROW('Sanitation Data'!H25)))),CONCATENATE("[",ROUND(OFFSET('Sanitation Data'!$H$11,0,10*ROW('Sanitation Data'!H25)),0),"]"),IF(AND(ISNUMBER(OFFSET('Sanitation Data'!$H$11,0,10*ROW('Sanitation Data'!H25))),DL31="",ISNUMBER(OFFSET('Sanitation Data'!$H$11,0,10*ROW('Sanitation Data'!H25)))),OFFSET('Sanitation Data'!$H$11,0,10*ROW('Sanitation Data'!H25)),NA())))</f>
        <v>#N/A</v>
      </c>
      <c r="AX31" s="134" t="e">
        <f ca="1">+IF(AND(ISNUMBER(OFFSET('Sanitation Data'!$H$12,0,10*ROW('Sanitation Data'!H25))),DM31="Yes"),OFFSET('Sanitation Data'!$H$12,0,10*ROW('Sanitation Data'!H25)),IF(AND(ISNUMBER(OFFSET('Sanitation Data'!$H$12,0,10*ROW('Sanitation Data'!H25))),DM31="No",ISNUMBER(OFFSET('Sanitation Data'!$H$12,0,10*ROW('Sanitation Data'!H25)))),CONCATENATE("[",ROUND(OFFSET('Sanitation Data'!$H$12,0,10*ROW('Sanitation Data'!H25)),0),"]"),IF(AND(ISNUMBER(OFFSET('Sanitation Data'!$H$12,0,10*ROW('Sanitation Data'!H25))),DM31="",ISNUMBER(OFFSET('Sanitation Data'!$H$12,0,10*ROW('Sanitation Data'!H25)))),OFFSET('Sanitation Data'!$H$12,0,10*ROW('Sanitation Data'!H25)),NA())))</f>
        <v>#N/A</v>
      </c>
      <c r="AY31" s="134" t="e">
        <f ca="1">+IF(AND(ISNUMBER(OFFSET('Sanitation Data'!$H$13,0,10*ROW('Sanitation Data'!H25))),DN31="Yes"),OFFSET('Sanitation Data'!$H$13,0,10*ROW('Sanitation Data'!H25)),IF(AND(ISNUMBER(OFFSET('Sanitation Data'!$H$13,0,10*ROW('Sanitation Data'!H25))),DN31="No",ISNUMBER(OFFSET('Sanitation Data'!$H$13,0,10*ROW('Sanitation Data'!H25)))),CONCATENATE("[",ROUND(OFFSET('Sanitation Data'!$H$13,0,10*ROW('Sanitation Data'!H25)),0),"]"),IF(AND(ISNUMBER(OFFSET('Sanitation Data'!$H$13,0,10*ROW('Sanitation Data'!H25))),DN31="",ISNUMBER(OFFSET('Sanitation Data'!$H$13,0,10*ROW('Sanitation Data'!H25)))),OFFSET('Sanitation Data'!$H$13,0,10*ROW('Sanitation Data'!H25)),NA())))</f>
        <v>#N/A</v>
      </c>
      <c r="AZ31" s="135" t="e">
        <f ca="1">+IF(AND(ISNUMBER(OFFSET('Hygiene Data'!$C$6,0,10*ROW('Hygiene Data'!C25))),DO31="Yes"),OFFSET('Hygiene Data'!$C$6,0,10*ROW('Hygiene Data'!C25)),IF(AND(ISNUMBER(OFFSET('Hygiene Data'!$C$6,0,10*ROW('Hygiene Data'!C25))),DO31="No",ISNUMBER(OFFSET('Hygiene Data'!$C$6,0,10*ROW('Hygiene Data'!C25)))),CONCATENATE("[",ROUND(OFFSET('Hygiene Data'!$C$6,0,10*ROW('Hygiene Data'!C25)),0),"]"),IF(AND(ISNUMBER(OFFSET('Hygiene Data'!$C$6,0,10*ROW('Hygiene Data'!C25))),DO31="",ISNUMBER(OFFSET('Hygiene Data'!$C$6,0,10*ROW('Hygiene Data'!C25)))),OFFSET('Hygiene Data'!$C$6,0,10*ROW('Hygiene Data'!C25)),NA())))</f>
        <v>#N/A</v>
      </c>
      <c r="BA31" s="135" t="e">
        <f ca="1">+IF(AND(ISNUMBER(OFFSET('Hygiene Data'!$C$8,0,10*ROW('Hygiene Data'!C25))),DP31="Yes"),OFFSET('Hygiene Data'!$C$8,0,10*ROW('Hygiene Data'!C25)),IF(AND(ISNUMBER(OFFSET('Hygiene Data'!$C$8,0,10*ROW('Hygiene Data'!C25))),DP31="No",ISNUMBER(OFFSET('Hygiene Data'!$C$8,0,10*ROW('Hygiene Data'!C25)))),CONCATENATE("[",ROUND(OFFSET('Hygiene Data'!$C$8,0,10*ROW('Hygiene Data'!C25)),0),"]"),IF(AND(ISNUMBER(OFFSET('Hygiene Data'!$C$8,0,10*ROW('Hygiene Data'!C25))),DP31="",ISNUMBER(OFFSET('Hygiene Data'!$C$8,0,10*ROW('Hygiene Data'!C25)))),OFFSET('Hygiene Data'!$C$8,0,10*ROW('Hygiene Data'!C25)),NA())))</f>
        <v>#N/A</v>
      </c>
      <c r="BB31" s="135" t="e">
        <f ca="1">+IF(AND(ISNUMBER(OFFSET('Hygiene Data'!$C$10,0,10*ROW('Hygiene Data'!C25))),DQ31="Yes"),OFFSET('Hygiene Data'!$C$10,0,10*ROW('Hygiene Data'!C25)),IF(AND(ISNUMBER(OFFSET('Hygiene Data'!$C$10,0,10*ROW('Hygiene Data'!C25))),DQ31="No",ISNUMBER(OFFSET('Hygiene Data'!$C$10,0,10*ROW('Hygiene Data'!C25)))),CONCATENATE("[",ROUND(OFFSET('Hygiene Data'!$C$10,0,10*ROW('Hygiene Data'!C25)),0),"]"),IF(AND(ISNUMBER(OFFSET('Hygiene Data'!$C$10,0,10*ROW('Hygiene Data'!C25))),DQ31="",ISNUMBER(OFFSET('Hygiene Data'!$C$10,0,10*ROW('Hygiene Data'!C25)))),OFFSET('Hygiene Data'!$C$10,0,10*ROW('Hygiene Data'!C25)),NA())))</f>
        <v>#N/A</v>
      </c>
      <c r="BC31" s="135" t="e">
        <f ca="1">+IF(AND(ISNUMBER(OFFSET('Hygiene Data'!$D$6,0,10*ROW('Hygiene Data'!D25))),DR31="Yes"),OFFSET('Hygiene Data'!$D$6,0,10*ROW('Hygiene Data'!D25)),IF(AND(ISNUMBER(OFFSET('Hygiene Data'!$D$6,0,10*ROW('Hygiene Data'!D25))),DR31="No",ISNUMBER(OFFSET('Hygiene Data'!$D$6,0,10*ROW('Hygiene Data'!D25)))),CONCATENATE("[",ROUND(OFFSET('Hygiene Data'!$D$6,0,10*ROW('Hygiene Data'!D25)),0),"]"),IF(AND(ISNUMBER(OFFSET('Hygiene Data'!$D$6,0,10*ROW('Hygiene Data'!D25))),DR31="",ISNUMBER(OFFSET('Hygiene Data'!$D$6,0,10*ROW('Hygiene Data'!D25)))),OFFSET('Hygiene Data'!$D$6,0,10*ROW('Hygiene Data'!D25)),NA())))</f>
        <v>#N/A</v>
      </c>
      <c r="BD31" s="135" t="e">
        <f ca="1">+IF(AND(ISNUMBER(OFFSET('Hygiene Data'!$D$8,0,10*ROW('Hygiene Data'!D25))),DS31="Yes"),OFFSET('Hygiene Data'!$D$8,0,10*ROW('Hygiene Data'!D25)),IF(AND(ISNUMBER(OFFSET('Hygiene Data'!$D$8,0,10*ROW('Hygiene Data'!D25))),DS31="No",ISNUMBER(OFFSET('Hygiene Data'!$D$8,0,10*ROW('Hygiene Data'!D25)))),CONCATENATE("[",ROUND(OFFSET('Hygiene Data'!$D$8,0,10*ROW('Hygiene Data'!D25)),0),"]"),IF(AND(ISNUMBER(OFFSET('Hygiene Data'!$D$8,0,10*ROW('Hygiene Data'!D25))),DS31="",ISNUMBER(OFFSET('Hygiene Data'!$D$8,0,10*ROW('Hygiene Data'!D25)))),OFFSET('Hygiene Data'!$D$8,0,10*ROW('Hygiene Data'!D25)),NA())))</f>
        <v>#N/A</v>
      </c>
      <c r="BE31" s="135" t="e">
        <f ca="1">+IF(AND(ISNUMBER(OFFSET('Hygiene Data'!$D$10,0,10*ROW('Hygiene Data'!D25))),DT31="Yes"),OFFSET('Hygiene Data'!$D$10,0,10*ROW('Hygiene Data'!D25)),IF(AND(ISNUMBER(OFFSET('Hygiene Data'!$D$10,0,10*ROW('Hygiene Data'!D25))),DT31="No",ISNUMBER(OFFSET('Hygiene Data'!$D$10,0,10*ROW('Hygiene Data'!D25)))),CONCATENATE("[",ROUND(OFFSET('Hygiene Data'!$D$10,0,10*ROW('Hygiene Data'!D25)),0),"]"),IF(AND(ISNUMBER(OFFSET('Hygiene Data'!$D$10,0,10*ROW('Hygiene Data'!D25))),DT31="",ISNUMBER(OFFSET('Hygiene Data'!$D$10,0,10*ROW('Hygiene Data'!D25)))),OFFSET('Hygiene Data'!$D$10,0,10*ROW('Hygiene Data'!D25)),NA())))</f>
        <v>#N/A</v>
      </c>
      <c r="BF31" s="135" t="e">
        <f ca="1">+IF(AND(ISNUMBER(OFFSET('Hygiene Data'!$E$6,0,10*ROW('Hygiene Data'!E25))),DU31="Yes"),OFFSET('Hygiene Data'!$E$6,0,10*ROW('Hygiene Data'!E25)),IF(AND(ISNUMBER(OFFSET('Hygiene Data'!$E$6,0,10*ROW('Hygiene Data'!E25))),DU31="No",ISNUMBER(OFFSET('Hygiene Data'!$E$6,0,10*ROW('Hygiene Data'!E25)))),CONCATENATE("[",ROUND(OFFSET('Hygiene Data'!$E$6,0,10*ROW('Hygiene Data'!E25)),0),"]"),IF(AND(ISNUMBER(OFFSET('Hygiene Data'!$E$6,0,10*ROW('Hygiene Data'!E25))),DU31="",ISNUMBER(OFFSET('Hygiene Data'!$E$6,0,10*ROW('Hygiene Data'!E25)))),OFFSET('Hygiene Data'!$E$6,0,10*ROW('Hygiene Data'!E25)),NA())))</f>
        <v>#N/A</v>
      </c>
      <c r="BG31" s="135" t="e">
        <f ca="1">+IF(AND(ISNUMBER(OFFSET('Hygiene Data'!$E$8,0,10*ROW('Hygiene Data'!E25))),DV31="Yes"),OFFSET('Hygiene Data'!$E$8,0,10*ROW('Hygiene Data'!E25)),IF(AND(ISNUMBER(OFFSET('Hygiene Data'!$E$8,0,10*ROW('Hygiene Data'!E25))),DV31="No",ISNUMBER(OFFSET('Hygiene Data'!$E$8,0,10*ROW('Hygiene Data'!E25)))),CONCATENATE("[",ROUND(OFFSET('Hygiene Data'!$E$8,0,10*ROW('Hygiene Data'!E25)),0),"]"),IF(AND(ISNUMBER(OFFSET('Hygiene Data'!$E$8,0,10*ROW('Hygiene Data'!E25))),DV31="",ISNUMBER(OFFSET('Hygiene Data'!$E$8,0,10*ROW('Hygiene Data'!E25)))),OFFSET('Hygiene Data'!$E$8,0,10*ROW('Hygiene Data'!E25)),NA())))</f>
        <v>#N/A</v>
      </c>
      <c r="BH31" s="135" t="e">
        <f ca="1">+IF(AND(ISNUMBER(OFFSET('Hygiene Data'!$E$10,0,10*ROW('Hygiene Data'!E25))),DW31="Yes"),OFFSET('Hygiene Data'!$E$10,0,10*ROW('Hygiene Data'!E25)),IF(AND(ISNUMBER(OFFSET('Hygiene Data'!$E$10,0,10*ROW('Hygiene Data'!E25))),DW31="No",ISNUMBER(OFFSET('Hygiene Data'!$E$10,0,10*ROW('Hygiene Data'!E25)))),CONCATENATE("[",ROUND(OFFSET('Hygiene Data'!$E$10,0,10*ROW('Hygiene Data'!E25)),0),"]"),IF(AND(ISNUMBER(OFFSET('Hygiene Data'!$E$10,0,10*ROW('Hygiene Data'!E25))),DW31="",ISNUMBER(OFFSET('Hygiene Data'!$E$10,0,10*ROW('Hygiene Data'!E25)))),OFFSET('Hygiene Data'!$E$10,0,10*ROW('Hygiene Data'!E25)),NA())))</f>
        <v>#N/A</v>
      </c>
      <c r="BI31" s="135" t="e">
        <f ca="1">+IF(AND(ISNUMBER(OFFSET('Hygiene Data'!$F$6,0,10*ROW('Hygiene Data'!F25))),DX31="Yes"),OFFSET('Hygiene Data'!$F$6,0,10*ROW('Hygiene Data'!F25)),IF(AND(ISNUMBER(OFFSET('Hygiene Data'!$F$6,0,10*ROW('Hygiene Data'!F25))),DX31="No",ISNUMBER(OFFSET('Hygiene Data'!$F$6,0,10*ROW('Hygiene Data'!F25)))),CONCATENATE("[",ROUND(OFFSET('Hygiene Data'!$F$6,0,10*ROW('Hygiene Data'!F25)),0),"]"),IF(AND(ISNUMBER(OFFSET('Hygiene Data'!$F$6,0,10*ROW('Hygiene Data'!F25))),DX31="",ISNUMBER(OFFSET('Hygiene Data'!$F$6,0,10*ROW('Hygiene Data'!F25)))),OFFSET('Hygiene Data'!$F$6,0,10*ROW('Hygiene Data'!F25)),NA())))</f>
        <v>#N/A</v>
      </c>
      <c r="BJ31" s="135" t="e">
        <f ca="1">+IF(AND(ISNUMBER(OFFSET('Hygiene Data'!$F$8,0,10*ROW('Hygiene Data'!F25))),DY31="Yes"),OFFSET('Hygiene Data'!$F$8,0,10*ROW('Hygiene Data'!F25)),IF(AND(ISNUMBER(OFFSET('Hygiene Data'!$F$8,0,10*ROW('Hygiene Data'!F25))),DY31="No",ISNUMBER(OFFSET('Hygiene Data'!$F$8,0,10*ROW('Hygiene Data'!F25)))),CONCATENATE("[",ROUND(OFFSET('Hygiene Data'!$F$8,0,10*ROW('Hygiene Data'!F25)),0),"]"),IF(AND(ISNUMBER(OFFSET('Hygiene Data'!$F$8,0,10*ROW('Hygiene Data'!F25))),DY31="",ISNUMBER(OFFSET('Hygiene Data'!$F$8,0,10*ROW('Hygiene Data'!F25)))),OFFSET('Hygiene Data'!$F$8,0,10*ROW('Hygiene Data'!F25)),NA())))</f>
        <v>#N/A</v>
      </c>
      <c r="BK31" s="135" t="e">
        <f ca="1">+IF(AND(ISNUMBER(OFFSET('Hygiene Data'!$F$10,0,10*ROW('Hygiene Data'!F25))),DZ31="Yes"),OFFSET('Hygiene Data'!$F$10,0,10*ROW('Hygiene Data'!F25)),IF(AND(ISNUMBER(OFFSET('Hygiene Data'!$F$10,0,10*ROW('Hygiene Data'!F25))),DZ31="No",ISNUMBER(OFFSET('Hygiene Data'!$F$10,0,10*ROW('Hygiene Data'!F25)))),CONCATENATE("[",ROUND(OFFSET('Hygiene Data'!$F$10,0,10*ROW('Hygiene Data'!F25)),0),"]"),IF(AND(ISNUMBER(OFFSET('Hygiene Data'!$F$10,0,10*ROW('Hygiene Data'!F25))),DZ31="",ISNUMBER(OFFSET('Hygiene Data'!$F$10,0,10*ROW('Hygiene Data'!F25)))),OFFSET('Hygiene Data'!$F$10,0,10*ROW('Hygiene Data'!F25)),NA())))</f>
        <v>#N/A</v>
      </c>
      <c r="BL31" s="135" t="e">
        <f ca="1">+IF(AND(ISNUMBER(OFFSET('Hygiene Data'!$G$6,0,10*ROW('Hygiene Data'!G25))),EA31="Yes"),OFFSET('Hygiene Data'!$G$6,0,10*ROW('Hygiene Data'!G25)),IF(AND(ISNUMBER(OFFSET('Hygiene Data'!$G$6,0,10*ROW('Hygiene Data'!G25))),EA31="No",ISNUMBER(OFFSET('Hygiene Data'!$G$6,0,10*ROW('Hygiene Data'!G25)))),CONCATENATE("[",ROUND(OFFSET('Hygiene Data'!$G$6,0,10*ROW('Hygiene Data'!G25)),0),"]"),IF(AND(ISNUMBER(OFFSET('Hygiene Data'!$G$6,0,10*ROW('Hygiene Data'!G25))),EA31="",ISNUMBER(OFFSET('Hygiene Data'!$G$6,0,10*ROW('Hygiene Data'!G25)))),OFFSET('Hygiene Data'!$G$6,0,10*ROW('Hygiene Data'!G25)),NA())))</f>
        <v>#N/A</v>
      </c>
      <c r="BM31" s="135" t="e">
        <f ca="1">+IF(AND(ISNUMBER(OFFSET('Hygiene Data'!$G$8,0,10*ROW('Hygiene Data'!G25))),EB31="Yes"),OFFSET('Hygiene Data'!$G$8,0,10*ROW('Hygiene Data'!G25)),IF(AND(ISNUMBER(OFFSET('Hygiene Data'!$G$8,0,10*ROW('Hygiene Data'!G25))),EB31="No",ISNUMBER(OFFSET('Hygiene Data'!$G$8,0,10*ROW('Hygiene Data'!G25)))),CONCATENATE("[",ROUND(OFFSET('Hygiene Data'!$G$8,0,10*ROW('Hygiene Data'!G25)),0),"]"),IF(AND(ISNUMBER(OFFSET('Hygiene Data'!$G$8,0,10*ROW('Hygiene Data'!G25))),EB31="",ISNUMBER(OFFSET('Hygiene Data'!$G$8,0,10*ROW('Hygiene Data'!G25)))),OFFSET('Hygiene Data'!$G$8,0,10*ROW('Hygiene Data'!G25)),NA())))</f>
        <v>#N/A</v>
      </c>
      <c r="BN31" s="135" t="e">
        <f ca="1">+IF(AND(ISNUMBER(OFFSET('Hygiene Data'!$G$10,0,10*ROW('Hygiene Data'!G25))),EC31="Yes"),OFFSET('Hygiene Data'!$G$10,0,10*ROW('Hygiene Data'!G25)),IF(AND(ISNUMBER(OFFSET('Hygiene Data'!$G$10,0,10*ROW('Hygiene Data'!G25))),EC31="No",ISNUMBER(OFFSET('Hygiene Data'!$G$10,0,10*ROW('Hygiene Data'!G25)))),CONCATENATE("[",ROUND(OFFSET('Hygiene Data'!$G$10,0,10*ROW('Hygiene Data'!G25)),0),"]"),IF(AND(ISNUMBER(OFFSET('Hygiene Data'!$G$10,0,10*ROW('Hygiene Data'!G25))),EC31="",ISNUMBER(OFFSET('Hygiene Data'!$G$10,0,10*ROW('Hygiene Data'!G25)))),OFFSET('Hygiene Data'!$G$10,0,10*ROW('Hygiene Data'!G25)),NA())))</f>
        <v>#N/A</v>
      </c>
      <c r="BO31" s="135" t="e">
        <f ca="1">+IF(AND(ISNUMBER(OFFSET('Hygiene Data'!$H$6,0,10*ROW('Hygiene Data'!H25))),ED31="Yes"),OFFSET('Hygiene Data'!$H$6,0,10*ROW('Hygiene Data'!H25)),IF(AND(ISNUMBER(OFFSET('Hygiene Data'!$H$6,0,10*ROW('Hygiene Data'!H25))),ED31="No",ISNUMBER(OFFSET('Hygiene Data'!$H$6,0,10*ROW('Hygiene Data'!H25)))),CONCATENATE("[",ROUND(OFFSET('Hygiene Data'!$H$6,0,10*ROW('Hygiene Data'!H25)),0),"]"),IF(AND(ISNUMBER(OFFSET('Hygiene Data'!$H$6,0,10*ROW('Hygiene Data'!H25))),ED31="",ISNUMBER(OFFSET('Hygiene Data'!$H$6,0,10*ROW('Hygiene Data'!H25)))),OFFSET('Hygiene Data'!$H$6,0,10*ROW('Hygiene Data'!H25)),NA())))</f>
        <v>#N/A</v>
      </c>
      <c r="BP31" s="135" t="e">
        <f ca="1">+IF(AND(ISNUMBER(OFFSET('Hygiene Data'!$H$8,0,10*ROW('Hygiene Data'!H25))),EE31="Yes"),OFFSET('Hygiene Data'!$H$8,0,10*ROW('Hygiene Data'!H25)),IF(AND(ISNUMBER(OFFSET('Hygiene Data'!$H$8,0,10*ROW('Hygiene Data'!H25))),EE31="No",ISNUMBER(OFFSET('Hygiene Data'!$H$8,0,10*ROW('Hygiene Data'!H25)))),CONCATENATE("[",ROUND(OFFSET('Hygiene Data'!$H$8,0,10*ROW('Hygiene Data'!H25)),0),"]"),IF(AND(ISNUMBER(OFFSET('Hygiene Data'!$H$8,0,10*ROW('Hygiene Data'!H25))),EE31="",ISNUMBER(OFFSET('Hygiene Data'!$H$8,0,10*ROW('Hygiene Data'!H25)))),OFFSET('Hygiene Data'!$H$8,0,10*ROW('Hygiene Data'!H25)),NA())))</f>
        <v>#N/A</v>
      </c>
      <c r="BQ31" s="135" t="e">
        <f ca="1">+IF(AND(ISNUMBER(OFFSET('Hygiene Data'!$H$10,0,10*ROW('Hygiene Data'!H25))),EF31="Yes"),OFFSET('Hygiene Data'!$H$10,0,10*ROW('Hygiene Data'!H25)),IF(AND(ISNUMBER(OFFSET('Hygiene Data'!$H$10,0,10*ROW('Hygiene Data'!H25))),EF31="No",ISNUMBER(OFFSET('Hygiene Data'!$H$10,0,10*ROW('Hygiene Data'!H25)))),CONCATENATE("[",ROUND(OFFSET('Hygiene Data'!$H$10,0,10*ROW('Hygiene Data'!H25)),0),"]"),IF(AND(ISNUMBER(OFFSET('Hygiene Data'!$H$10,0,10*ROW('Hygiene Data'!H25))),EF31="",ISNUMBER(OFFSET('Hygiene Data'!$H$10,0,10*ROW('Hygiene Data'!H25)))),OFFSET('Hygiene Data'!$H$10,0,10*ROW('Hygiene Data'!H25)),NA())))</f>
        <v>#N/A</v>
      </c>
      <c r="BS31" s="34" t="str">
        <f ca="1">+IF(OFFSET('Water Data'!$C$28,0,10*ROW('Water Data'!C25))="","",OFFSET('Water Data'!$C$28,0,10*ROW('Water Data'!C25)))</f>
        <v/>
      </c>
      <c r="BT31" s="34" t="str">
        <f ca="1">+IF(OFFSET('Water Data'!$C$29,0,10*ROW('Water Data'!C25))="","",OFFSET('Water Data'!$C$29,0,10*ROW('Water Data'!C25)))</f>
        <v/>
      </c>
      <c r="BU31" s="34" t="str">
        <f ca="1">+IF(OFFSET('Water Data'!$C$30,0,10*ROW('Water Data'!C25))="","",OFFSET('Water Data'!$C$30,0,10*ROW('Water Data'!C25)))</f>
        <v/>
      </c>
      <c r="BV31" s="34" t="str">
        <f ca="1">+IF(OFFSET('Water Data'!$D$28,0,10*ROW('Water Data'!D25))="","",OFFSET('Water Data'!$D$28,0,10*ROW('Water Data'!D25)))</f>
        <v/>
      </c>
      <c r="BW31" s="34" t="str">
        <f ca="1">+IF(OFFSET('Water Data'!$D$29,0,10*ROW('Water Data'!D25))="","",OFFSET('Water Data'!$D$29,0,10*ROW('Water Data'!D25)))</f>
        <v/>
      </c>
      <c r="BX31" s="34" t="str">
        <f ca="1">+IF(OFFSET('Water Data'!$D$30,0,10*ROW('Water Data'!D25))="","",OFFSET('Water Data'!$D$30,0,10*ROW('Water Data'!D25)))</f>
        <v/>
      </c>
      <c r="BY31" s="34" t="str">
        <f ca="1">+IF(OFFSET('Water Data'!$E$28,0,10*ROW('Water Data'!E25))="","",OFFSET('Water Data'!$E$28,0,10*ROW('Water Data'!E25)))</f>
        <v/>
      </c>
      <c r="BZ31" s="34" t="str">
        <f ca="1">+IF(OFFSET('Water Data'!$E$29,0,10*ROW('Water Data'!E25))="","",OFFSET('Water Data'!$E$29,0,10*ROW('Water Data'!E25)))</f>
        <v/>
      </c>
      <c r="CA31" s="34" t="str">
        <f ca="1">+IF(OFFSET('Water Data'!$E$30,0,10*ROW('Water Data'!E25))="","",OFFSET('Water Data'!$E$30,0,10*ROW('Water Data'!E25)))</f>
        <v/>
      </c>
      <c r="CB31" s="34" t="str">
        <f ca="1">+IF(OFFSET('Water Data'!$F$28,0,10*ROW('Water Data'!F25))="","",OFFSET('Water Data'!$F$28,0,10*ROW('Water Data'!F25)))</f>
        <v/>
      </c>
      <c r="CC31" s="34" t="str">
        <f ca="1">+IF(OFFSET('Water Data'!$F$29,0,10*ROW('Water Data'!F25))="","",OFFSET('Water Data'!$F$29,0,10*ROW('Water Data'!F25)))</f>
        <v/>
      </c>
      <c r="CD31" s="34" t="str">
        <f ca="1">+IF(OFFSET('Water Data'!$F$30,0,10*ROW('Water Data'!F25))="","",OFFSET('Water Data'!$F$30,0,10*ROW('Water Data'!F25)))</f>
        <v/>
      </c>
      <c r="CE31" s="34" t="str">
        <f ca="1">+IF(OFFSET('Water Data'!$G$28,0,10*ROW('Water Data'!G25))="","",OFFSET('Water Data'!$G$28,0,10*ROW('Water Data'!G25)))</f>
        <v/>
      </c>
      <c r="CF31" s="34" t="str">
        <f ca="1">+IF(OFFSET('Water Data'!$G$29,0,10*ROW('Water Data'!G25))="","",OFFSET('Water Data'!$G$29,0,10*ROW('Water Data'!G25)))</f>
        <v/>
      </c>
      <c r="CG31" s="34" t="str">
        <f ca="1">+IF(OFFSET('Water Data'!$G$30,0,10*ROW('Water Data'!G25))="","",OFFSET('Water Data'!$G$30,0,10*ROW('Water Data'!G25)))</f>
        <v/>
      </c>
      <c r="CH31" s="34" t="str">
        <f ca="1">+IF(OFFSET('Water Data'!$H$28,0,10*ROW('Water Data'!H25))="","",OFFSET('Water Data'!$H$28,0,10*ROW('Water Data'!H25)))</f>
        <v/>
      </c>
      <c r="CI31" s="34" t="str">
        <f ca="1">+IF(OFFSET('Water Data'!$H$29,0,10*ROW('Water Data'!H25))="","",OFFSET('Water Data'!$H$29,0,10*ROW('Water Data'!H25)))</f>
        <v/>
      </c>
      <c r="CJ31" s="34" t="str">
        <f ca="1">+IF(OFFSET('Water Data'!$H$30,0,10*ROW('Water Data'!H25))="","",OFFSET('Water Data'!$H$30,0,10*ROW('Water Data'!H25)))</f>
        <v/>
      </c>
      <c r="CK31" s="34" t="str">
        <f ca="1">+IF(OFFSET('Sanitation Data'!$C$29,0,10*ROW('Sanitation Data'!C25))="","",OFFSET('Sanitation Data'!$C$29,0,10*ROW('Sanitation Data'!C25)))</f>
        <v/>
      </c>
      <c r="CL31" s="34" t="str">
        <f ca="1">+IF(OFFSET('Sanitation Data'!$C$30,0,10*ROW('Sanitation Data'!C25))="","",OFFSET('Sanitation Data'!$C$30,0,10*ROW('Sanitation Data'!C25)))</f>
        <v/>
      </c>
      <c r="CM31" s="34" t="str">
        <f ca="1">+IF(OFFSET('Sanitation Data'!$C$31,0,10*ROW('Sanitation Data'!C25))="","",OFFSET('Sanitation Data'!$C$31,0,10*ROW('Sanitation Data'!C25)))</f>
        <v/>
      </c>
      <c r="CN31" s="34" t="str">
        <f ca="1">+IF(OFFSET('Sanitation Data'!$C$32,0,10*ROW('Sanitation Data'!C25))="","",OFFSET('Sanitation Data'!$C$32,0,10*ROW('Sanitation Data'!C25)))</f>
        <v/>
      </c>
      <c r="CO31" s="34" t="str">
        <f ca="1">+IF(OFFSET('Sanitation Data'!$C$33,0,10*ROW('Sanitation Data'!C25))="","",OFFSET('Sanitation Data'!$C$33,0,10*ROW('Sanitation Data'!C25)))</f>
        <v/>
      </c>
      <c r="CP31" s="34" t="str">
        <f ca="1">+IF(OFFSET('Sanitation Data'!$D$29,0,10*ROW('Sanitation Data'!D25))="","",OFFSET('Sanitation Data'!$D$29,0,10*ROW('Sanitation Data'!D25)))</f>
        <v/>
      </c>
      <c r="CQ31" s="34" t="str">
        <f ca="1">+IF(OFFSET('Sanitation Data'!$D$30,0,10*ROW('Sanitation Data'!D25))="","",OFFSET('Sanitation Data'!$D$30,0,10*ROW('Sanitation Data'!D25)))</f>
        <v/>
      </c>
      <c r="CR31" s="34" t="str">
        <f ca="1">+IF(OFFSET('Sanitation Data'!$D$31,0,10*ROW('Sanitation Data'!D25))="","",OFFSET('Sanitation Data'!$D$31,0,10*ROW('Sanitation Data'!D25)))</f>
        <v/>
      </c>
      <c r="CS31" s="34" t="str">
        <f ca="1">+IF(OFFSET('Sanitation Data'!$D$32,0,10*ROW('Sanitation Data'!D25))="","",OFFSET('Sanitation Data'!$D$32,0,10*ROW('Sanitation Data'!D25)))</f>
        <v/>
      </c>
      <c r="CT31" s="34" t="str">
        <f ca="1">+IF(OFFSET('Sanitation Data'!$D$33,0,10*ROW('Sanitation Data'!D25))="","",OFFSET('Sanitation Data'!$D$33,0,10*ROW('Sanitation Data'!D25)))</f>
        <v/>
      </c>
      <c r="CU31" s="34" t="str">
        <f ca="1">+IF(OFFSET('Sanitation Data'!$E$29,0,10*ROW('Sanitation Data'!E25))="","",OFFSET('Sanitation Data'!$E$29,0,10*ROW('Sanitation Data'!E25)))</f>
        <v/>
      </c>
      <c r="CV31" s="34" t="str">
        <f ca="1">+IF(OFFSET('Sanitation Data'!$E$30,0,10*ROW('Sanitation Data'!E25))="","",OFFSET('Sanitation Data'!$E$30,0,10*ROW('Sanitation Data'!E25)))</f>
        <v/>
      </c>
      <c r="CW31" s="34" t="str">
        <f ca="1">+IF(OFFSET('Sanitation Data'!$E$31,0,10*ROW('Sanitation Data'!E25))="","",OFFSET('Sanitation Data'!$E$31,0,10*ROW('Sanitation Data'!E25)))</f>
        <v/>
      </c>
      <c r="CX31" s="34" t="str">
        <f ca="1">+IF(OFFSET('Sanitation Data'!$E$32,0,10*ROW('Sanitation Data'!E25))="","",OFFSET('Sanitation Data'!$E$32,0,10*ROW('Sanitation Data'!E25)))</f>
        <v/>
      </c>
      <c r="CY31" s="34" t="str">
        <f ca="1">+IF(OFFSET('Sanitation Data'!$E$33,0,10*ROW('Sanitation Data'!E25))="","",OFFSET('Sanitation Data'!$E$33,0,10*ROW('Sanitation Data'!E25)))</f>
        <v/>
      </c>
      <c r="CZ31" s="34" t="str">
        <f ca="1">+IF(OFFSET('Sanitation Data'!$F$29,0,10*ROW('Sanitation Data'!F25))="","",OFFSET('Sanitation Data'!$F$29,0,10*ROW('Sanitation Data'!F25)))</f>
        <v/>
      </c>
      <c r="DA31" s="34" t="str">
        <f ca="1">+IF(OFFSET('Sanitation Data'!$F$30,0,10*ROW('Sanitation Data'!F25))="","",OFFSET('Sanitation Data'!$F$30,0,10*ROW('Sanitation Data'!F25)))</f>
        <v/>
      </c>
      <c r="DB31" s="34" t="str">
        <f ca="1">+IF(OFFSET('Sanitation Data'!$F$31,0,10*ROW('Sanitation Data'!F25))="","",OFFSET('Sanitation Data'!$F$31,0,10*ROW('Sanitation Data'!F25)))</f>
        <v/>
      </c>
      <c r="DC31" s="34" t="str">
        <f ca="1">+IF(OFFSET('Sanitation Data'!$F$32,0,10*ROW('Sanitation Data'!F25))="","",OFFSET('Sanitation Data'!$F$32,0,10*ROW('Sanitation Data'!F25)))</f>
        <v/>
      </c>
      <c r="DD31" s="34" t="str">
        <f ca="1">+IF(OFFSET('Sanitation Data'!$F$33,0,10*ROW('Sanitation Data'!F25))="","",OFFSET('Sanitation Data'!$F$33,0,10*ROW('Sanitation Data'!F25)))</f>
        <v/>
      </c>
      <c r="DE31" s="34" t="str">
        <f ca="1">+IF(OFFSET('Sanitation Data'!$G$29,0,10*ROW('Sanitation Data'!G25))="","",OFFSET('Sanitation Data'!$G$29,0,10*ROW('Sanitation Data'!G25)))</f>
        <v/>
      </c>
      <c r="DF31" s="34" t="str">
        <f ca="1">+IF(OFFSET('Sanitation Data'!$G$30,0,10*ROW('Sanitation Data'!G25))="","",OFFSET('Sanitation Data'!$G$30,0,10*ROW('Sanitation Data'!G25)))</f>
        <v/>
      </c>
      <c r="DG31" s="34" t="str">
        <f ca="1">+IF(OFFSET('Sanitation Data'!$G$31,0,10*ROW('Sanitation Data'!G25))="","",OFFSET('Sanitation Data'!$G$31,0,10*ROW('Sanitation Data'!G25)))</f>
        <v/>
      </c>
      <c r="DH31" s="34" t="str">
        <f ca="1">+IF(OFFSET('Sanitation Data'!$G$32,0,10*ROW('Sanitation Data'!G25))="","",OFFSET('Sanitation Data'!$G$32,0,10*ROW('Sanitation Data'!G25)))</f>
        <v/>
      </c>
      <c r="DI31" s="34" t="str">
        <f ca="1">+IF(OFFSET('Sanitation Data'!$G$33,0,10*ROW('Sanitation Data'!G25))="","",OFFSET('Sanitation Data'!$G$33,0,10*ROW('Sanitation Data'!G25)))</f>
        <v/>
      </c>
      <c r="DJ31" s="34" t="str">
        <f ca="1">+IF(OFFSET('Sanitation Data'!$H$29,0,10*ROW('Sanitation Data'!H25))="","",OFFSET('Sanitation Data'!$H$29,0,10*ROW('Sanitation Data'!H25)))</f>
        <v/>
      </c>
      <c r="DK31" s="34" t="str">
        <f ca="1">+IF(OFFSET('Sanitation Data'!$H$30,0,10*ROW('Sanitation Data'!H25))="","",OFFSET('Sanitation Data'!$H$30,0,10*ROW('Sanitation Data'!H25)))</f>
        <v/>
      </c>
      <c r="DL31" s="34" t="str">
        <f ca="1">+IF(OFFSET('Sanitation Data'!$H$31,0,10*ROW('Sanitation Data'!H25))="","",OFFSET('Sanitation Data'!$H$31,0,10*ROW('Sanitation Data'!H25)))</f>
        <v/>
      </c>
      <c r="DM31" s="34" t="str">
        <f ca="1">+IF(OFFSET('Sanitation Data'!$H$32,0,10*ROW('Sanitation Data'!H25))="","",OFFSET('Sanitation Data'!$H$32,0,10*ROW('Sanitation Data'!H25)))</f>
        <v/>
      </c>
      <c r="DN31" s="34" t="str">
        <f ca="1">+IF(OFFSET('Sanitation Data'!$H$33,0,10*ROW('Sanitation Data'!H25))="","",OFFSET('Sanitation Data'!$H$33,0,10*ROW('Sanitation Data'!H25)))</f>
        <v/>
      </c>
      <c r="DO31" s="34" t="str">
        <f ca="1">+IF(OFFSET('Hygiene Data'!$C$12,0,10*ROW('Hygiene Data'!C25))="","",OFFSET('Hygiene Data'!$C$12,0,10*ROW('Hygiene Data'!C25)))</f>
        <v/>
      </c>
      <c r="DP31" s="34" t="str">
        <f ca="1">+IF(OFFSET('Hygiene Data'!$C$13,0,10*ROW('Hygiene Data'!C25))="","",OFFSET('Hygiene Data'!$C$13,0,10*ROW('Hygiene Data'!C25)))</f>
        <v/>
      </c>
      <c r="DQ31" s="34" t="str">
        <f ca="1">+IF(OFFSET('Hygiene Data'!$C$14,0,10*ROW('Hygiene Data'!C25))="","",OFFSET('Hygiene Data'!$C$14,0,10*ROW('Hygiene Data'!C25)))</f>
        <v/>
      </c>
      <c r="DR31" s="34" t="str">
        <f ca="1">+IF(OFFSET('Hygiene Data'!$D$12,0,10*ROW('Hygiene Data'!D25))="","",OFFSET('Hygiene Data'!$D$12,0,10*ROW('Hygiene Data'!D25)))</f>
        <v/>
      </c>
      <c r="DS31" s="34" t="str">
        <f ca="1">+IF(OFFSET('Hygiene Data'!$D$13,0,10*ROW('Hygiene Data'!D25))="","",OFFSET('Hygiene Data'!$D$13,0,10*ROW('Hygiene Data'!D25)))</f>
        <v/>
      </c>
      <c r="DT31" s="34" t="str">
        <f ca="1">+IF(OFFSET('Hygiene Data'!$D$14,0,10*ROW('Hygiene Data'!D25))="","",OFFSET('Hygiene Data'!$D$14,0,10*ROW('Hygiene Data'!D25)))</f>
        <v/>
      </c>
      <c r="DU31" s="34" t="str">
        <f ca="1">+IF(OFFSET('Hygiene Data'!$E$12,0,10*ROW('Hygiene Data'!E25))="","",OFFSET('Hygiene Data'!$E$12,0,10*ROW('Hygiene Data'!E25)))</f>
        <v/>
      </c>
      <c r="DV31" s="34" t="str">
        <f ca="1">+IF(OFFSET('Hygiene Data'!$E$13,0,10*ROW('Hygiene Data'!E25))="","",OFFSET('Hygiene Data'!$E$13,0,10*ROW('Hygiene Data'!E25)))</f>
        <v/>
      </c>
      <c r="DW31" s="34" t="str">
        <f ca="1">+IF(OFFSET('Hygiene Data'!$E$14,0,10*ROW('Hygiene Data'!E25))="","",OFFSET('Hygiene Data'!$E$14,0,10*ROW('Hygiene Data'!E25)))</f>
        <v/>
      </c>
      <c r="DX31" s="34" t="str">
        <f ca="1">+IF(OFFSET('Hygiene Data'!$F$12,0,10*ROW('Hygiene Data'!F25))="","",OFFSET('Hygiene Data'!$F$12,0,10*ROW('Hygiene Data'!F25)))</f>
        <v/>
      </c>
      <c r="DY31" s="34" t="str">
        <f ca="1">+IF(OFFSET('Hygiene Data'!$F$13,0,10*ROW('Hygiene Data'!F25))="","",OFFSET('Hygiene Data'!$F$13,0,10*ROW('Hygiene Data'!F25)))</f>
        <v/>
      </c>
      <c r="DZ31" s="34" t="str">
        <f ca="1">+IF(OFFSET('Hygiene Data'!$F$14,0,10*ROW('Hygiene Data'!F25))="","",OFFSET('Hygiene Data'!$F$14,0,10*ROW('Hygiene Data'!F25)))</f>
        <v/>
      </c>
      <c r="EA31" s="34" t="str">
        <f ca="1">+IF(OFFSET('Hygiene Data'!$G$12,0,10*ROW('Hygiene Data'!G25))="","",OFFSET('Hygiene Data'!$G$12,0,10*ROW('Hygiene Data'!G25)))</f>
        <v/>
      </c>
      <c r="EB31" s="34" t="str">
        <f ca="1">+IF(OFFSET('Hygiene Data'!$G$13,0,10*ROW('Hygiene Data'!G25))="","",OFFSET('Hygiene Data'!$G$13,0,10*ROW('Hygiene Data'!G25)))</f>
        <v/>
      </c>
      <c r="EC31" s="34" t="str">
        <f ca="1">+IF(OFFSET('Hygiene Data'!$G$14,0,10*ROW('Hygiene Data'!G25))="","",OFFSET('Hygiene Data'!$G$14,0,10*ROW('Hygiene Data'!G25)))</f>
        <v/>
      </c>
      <c r="ED31" s="34" t="str">
        <f ca="1">+IF(OFFSET('Hygiene Data'!$H$12,0,10*ROW('Hygiene Data'!H25))="","",OFFSET('Hygiene Data'!$H$12,0,10*ROW('Hygiene Data'!H25)))</f>
        <v/>
      </c>
      <c r="EE31" s="34" t="str">
        <f ca="1">+IF(OFFSET('Hygiene Data'!$H$13,0,10*ROW('Hygiene Data'!H25))="","",OFFSET('Hygiene Data'!$H$13,0,10*ROW('Hygiene Data'!H25)))</f>
        <v/>
      </c>
      <c r="EF31" s="34" t="str">
        <f ca="1">+IF(OFFSET('Hygiene Data'!$H$14,0,10*ROW('Hygiene Data'!H25))="","",OFFSET('Hygiene Data'!$H$14,0,10*ROW('Hygiene Data'!H25)))</f>
        <v/>
      </c>
    </row>
    <row r="32" spans="1:136" x14ac:dyDescent="0.2">
      <c r="A32" s="50" t="str">
        <f ca="1">+IF(OFFSET('Water Data'!$B$1,0,10*ROW('Water Data'!B29))="","",OFFSET('Water Data'!$B$1,0,10*ROW('Water Data'!B29)))</f>
        <v/>
      </c>
      <c r="B32" s="50" t="str">
        <f ca="1">+IF(OFFSET('Water Data'!$A$3,0,10*ROW('Water Data'!A29))="","",OFFSET('Water Data'!$A$3,0,10*ROW('Water Data'!A29)))</f>
        <v/>
      </c>
      <c r="C32" s="50" t="str">
        <f ca="1">+IF(OFFSET('Water Data'!$C$3,0,10*ROW('Water Data'!C29))="","",OFFSET('Water Data'!$C$3,0,10*ROW('Water Data'!C29)))</f>
        <v/>
      </c>
      <c r="D32" s="133" t="e">
        <f ca="1">+IF(AND(ISNUMBER(OFFSET('Water Data'!$C$5,0,10*ROW('Water Data'!C26))),BS32="Yes"),100-OFFSET('Water Data'!$C$5,0,10*ROW('Water Data'!C26)),IF(AND(ISNUMBER(OFFSET('Water Data'!$C$5,0,10*ROW('Water Data'!C26))),BS32="No",ISNUMBER(OFFSET('Water Data'!$C$5,0,10*ROW('Water Data'!C26)))),CONCATENATE("[",ROUND(100-OFFSET('Water Data'!$C$5,0,10*ROW('Water Data'!C26)),0),"]"),IF(AND(ISNUMBER(OFFSET('Water Data'!$C$5,0,10*ROW('Water Data'!C26))),BS32="",ISNUMBER(OFFSET('Water Data'!$C$5,0,10*ROW('Water Data'!C26)))),100-OFFSET('Water Data'!$C$5,0,10*ROW('Water Data'!C26)),NA())))</f>
        <v>#N/A</v>
      </c>
      <c r="E32" s="133" t="e">
        <f ca="1">+IF(AND(ISNUMBER(OFFSET('Water Data'!$C$7,0,10*ROW('Water Data'!D26))),BT32="Yes"),OFFSET('Water Data'!$C$7,0,10*ROW('Water Data'!C26)),IF(AND(ISNUMBER(OFFSET('Water Data'!$C$7,0,10*ROW('Water Data'!C26))),BT32="No",ISNUMBER(OFFSET('Water Data'!$C$7,0,10*ROW('Water Data'!C26)))),CONCATENATE("[",ROUND(OFFSET('Water Data'!$C$7,0,10*ROW('Water Data'!C26)),0),"]"),IF(AND(ISNUMBER(OFFSET('Water Data'!$C$7,0,10*ROW('Water Data'!C26))),BT32="",ISNUMBER(OFFSET('Water Data'!$C$7,0,10*ROW('Water Data'!C26)))),OFFSET('Water Data'!$C$7,0,10*ROW('Water Data'!C26)),NA())))</f>
        <v>#N/A</v>
      </c>
      <c r="F32" s="133" t="e">
        <f ca="1">+IF(AND(ISNUMBER(OFFSET('Water Data'!$C$10,0,10*ROW('Water Data'!C26))),BU32="Yes"),OFFSET('Water Data'!$C$10,0,10*ROW('Water Data'!C26)),IF(AND(ISNUMBER(OFFSET('Water Data'!$C$10,0,10*ROW('Water Data'!C26))),BU32="No",ISNUMBER(OFFSET('Water Data'!$C$10,0,10*ROW('Water Data'!C26)))),CONCATENATE("[",ROUND(OFFSET('Water Data'!$C$10,0,10*ROW('Water Data'!C26)),0),"]"),IF(AND(ISNUMBER(OFFSET('Water Data'!$C$10,0,10*ROW('Water Data'!C26))),BU32="",ISNUMBER(OFFSET('Water Data'!$C$10,0,10*ROW('Water Data'!C26)))),OFFSET('Water Data'!$C$10,0,10*ROW('Water Data'!C26)),NA())))</f>
        <v>#N/A</v>
      </c>
      <c r="G32" s="133" t="e">
        <f ca="1">+IF(AND(ISNUMBER(OFFSET('Water Data'!$D$5,0,10*ROW('Water Data'!D26))),BV32="Yes"),100-OFFSET('Water Data'!$D$5,0,10*ROW('Water Data'!D26)),IF(AND(ISNUMBER(OFFSET('Water Data'!$D$5,0,10*ROW('Water Data'!D26))),BV32="No",ISNUMBER(OFFSET('Water Data'!$D$5,0,10*ROW('Water Data'!D26)))),CONCATENATE("[",ROUND(100-OFFSET('Water Data'!$D$5,0,10*ROW('Water Data'!D26)),0),"]"),IF(AND(ISNUMBER(OFFSET('Water Data'!$D$5,0,10*ROW('Water Data'!D26))),BV32="",ISNUMBER(OFFSET('Water Data'!$D$5,0,10*ROW('Water Data'!D26)))),100-OFFSET('Water Data'!$D$5,0,10*ROW('Water Data'!D26)),NA())))</f>
        <v>#N/A</v>
      </c>
      <c r="H32" s="133" t="e">
        <f ca="1">+IF(AND(ISNUMBER(OFFSET('Water Data'!$D$7,0,10*ROW('Water Data'!D26))),BW32="Yes"),OFFSET('Water Data'!$D$7,0,10*ROW('Water Data'!D26)),IF(AND(ISNUMBER(OFFSET('Water Data'!$D$7,0,10*ROW('Water Data'!D26))),BW32="No",ISNUMBER(OFFSET('Water Data'!$D$7,0,10*ROW('Water Data'!D26)))),CONCATENATE("[",ROUND(OFFSET('Water Data'!$C$7,0,10*ROW('Water Data'!D26)),0),"]"),IF(AND(ISNUMBER(OFFSET('Water Data'!$D$7,0,10*ROW('Water Data'!D26))),BW32="",ISNUMBER(OFFSET('Water Data'!$D$7,0,10*ROW('Water Data'!D26)))),OFFSET('Water Data'!$D$7,0,10*ROW('Water Data'!D26)),NA())))</f>
        <v>#N/A</v>
      </c>
      <c r="I32" s="133" t="e">
        <f ca="1">+IF(AND(ISNUMBER(OFFSET('Water Data'!$D$10,0,10*ROW('Water Data'!D26))),BX32="Yes"),OFFSET('Water Data'!$D$10,0,10*ROW('Water Data'!D26)),IF(AND(ISNUMBER(OFFSET('Water Data'!$D$10,0,10*ROW('Water Data'!D26))),BX32="No",ISNUMBER(OFFSET('Water Data'!$D$10,0,10*ROW('Water Data'!D26)))),CONCATENATE("[",ROUND(OFFSET('Water Data'!$D$10,0,10*ROW('Water Data'!D26)),0),"]"),IF(AND(ISNUMBER(OFFSET('Water Data'!$D$10,0,10*ROW('Water Data'!D26))),BX32="",ISNUMBER(OFFSET('Water Data'!$D$10,0,10*ROW('Water Data'!D26)))),OFFSET('Water Data'!$D$10,0,10*ROW('Water Data'!D26)),NA())))</f>
        <v>#N/A</v>
      </c>
      <c r="J32" s="133" t="e">
        <f ca="1">+IF(AND(ISNUMBER(OFFSET('Water Data'!$E$5,0,10*ROW('Water Data'!E26))),BY32="Yes"),100-OFFSET('Water Data'!$E$5,0,10*ROW('Water Data'!E26)),IF(AND(ISNUMBER(OFFSET('Water Data'!$E$5,0,10*ROW('Water Data'!E26))),BY32="No",ISNUMBER(OFFSET('Water Data'!$E$5,0,10*ROW('Water Data'!E26)))),CONCATENATE("[",ROUND(100-OFFSET('Water Data'!$E$5,0,10*ROW('Water Data'!E26)),0),"]"),IF(AND(ISNUMBER(OFFSET('Water Data'!$E$5,0,10*ROW('Water Data'!E26))),BY32="",ISNUMBER(OFFSET('Water Data'!$E$5,0,10*ROW('Water Data'!E26)))),100-OFFSET('Water Data'!$E$5,0,10*ROW('Water Data'!E26)),NA())))</f>
        <v>#N/A</v>
      </c>
      <c r="K32" s="133" t="e">
        <f ca="1">+IF(AND(ISNUMBER(OFFSET('Water Data'!$E$7,0,10*ROW('Water Data'!E26))),BZ32="Yes"),OFFSET('Water Data'!$E$7,0,10*ROW('Water Data'!E26)),IF(AND(ISNUMBER(OFFSET('Water Data'!$E$7,0,10*ROW('Water Data'!E26))),BZ32="No",ISNUMBER(OFFSET('Water Data'!$E$7,0,10*ROW('Water Data'!E26)))),CONCATENATE("[",ROUND(OFFSET('Water Data'!$E$7,0,10*ROW('Water Data'!E26)),0),"]"),IF(AND(ISNUMBER(OFFSET('Water Data'!$E$7,0,10*ROW('Water Data'!E26))),BZ32="",ISNUMBER(OFFSET('Water Data'!$E$7,0,10*ROW('Water Data'!E26)))),OFFSET('Water Data'!$E$7,0,10*ROW('Water Data'!E26)),NA())))</f>
        <v>#N/A</v>
      </c>
      <c r="L32" s="133" t="e">
        <f ca="1">+IF(AND(ISNUMBER(OFFSET('Water Data'!$E$10,0,10*ROW('Water Data'!E26))),CA32="Yes"),OFFSET('Water Data'!$E$10,0,10*ROW('Water Data'!E26)),IF(AND(ISNUMBER(OFFSET('Water Data'!$E$10,0,10*ROW('Water Data'!E26))),CA32="No",ISNUMBER(OFFSET('Water Data'!$E$10,0,10*ROW('Water Data'!E26)))),CONCATENATE("[",ROUND(OFFSET('Water Data'!$E$10,0,10*ROW('Water Data'!E26)),0),"]"),IF(AND(ISNUMBER(OFFSET('Water Data'!$E$10,0,10*ROW('Water Data'!E26))),CA32="",ISNUMBER(OFFSET('Water Data'!$E$10,0,10*ROW('Water Data'!E26)))),OFFSET('Water Data'!$E$10,0,10*ROW('Water Data'!E26)),NA())))</f>
        <v>#N/A</v>
      </c>
      <c r="M32" s="133" t="e">
        <f ca="1">+IF(AND(ISNUMBER(OFFSET('Water Data'!$F$5,0,10*ROW('Water Data'!F26))),CB32="Yes"),100-OFFSET('Water Data'!$F$5,0,10*ROW('Water Data'!F26)),IF(AND(ISNUMBER(OFFSET('Water Data'!$F$5,0,10*ROW('Water Data'!F26))),CB32="No",ISNUMBER(OFFSET('Water Data'!$F$5,0,10*ROW('Water Data'!F26)))),CONCATENATE("[",ROUND(100-OFFSET('Water Data'!$F$5,0,10*ROW('Water Data'!F26)),0),"]"),IF(AND(ISNUMBER(OFFSET('Water Data'!$F$5,0,10*ROW('Water Data'!F26))),CB32="",ISNUMBER(OFFSET('Water Data'!$F$5,0,10*ROW('Water Data'!F26)))),100-OFFSET('Water Data'!$F$5,0,10*ROW('Water Data'!F26)),NA())))</f>
        <v>#N/A</v>
      </c>
      <c r="N32" s="133" t="e">
        <f ca="1">+IF(AND(ISNUMBER(OFFSET('Water Data'!$F$7,0,10*ROW('Water Data'!F26))),CC32="Yes"),OFFSET('Water Data'!$F$7,0,10*ROW('Water Data'!F26)),IF(AND(ISNUMBER(OFFSET('Water Data'!$F$7,0,10*ROW('Water Data'!F26))),CC32="No",ISNUMBER(OFFSET('Water Data'!$F$7,0,10*ROW('Water Data'!F26)))),CONCATENATE("[",ROUND(OFFSET('Water Data'!$F$7,0,10*ROW('Water Data'!F26)),0),"]"),IF(AND(ISNUMBER(OFFSET('Water Data'!$F$7,0,10*ROW('Water Data'!F26))),CC32="",ISNUMBER(OFFSET('Water Data'!$F$7,0,10*ROW('Water Data'!F26)))),OFFSET('Water Data'!$F$7,0,10*ROW('Water Data'!F26)),NA())))</f>
        <v>#N/A</v>
      </c>
      <c r="O32" s="133" t="e">
        <f ca="1">+IF(AND(ISNUMBER(OFFSET('Water Data'!$F$10,0,10*ROW('Water Data'!F26))),CD32="Yes"),OFFSET('Water Data'!$F$10,0,10*ROW('Water Data'!F26)),IF(AND(ISNUMBER(OFFSET('Water Data'!$F$10,0,10*ROW('Water Data'!F26))),CD32="No",ISNUMBER(OFFSET('Water Data'!$F$10,0,10*ROW('Water Data'!F26)))),CONCATENATE("[",ROUND(OFFSET('Water Data'!$F$10,0,10*ROW('Water Data'!F26)),0),"]"),IF(AND(ISNUMBER(OFFSET('Water Data'!$F$10,0,10*ROW('Water Data'!F26))),CD32="",ISNUMBER(OFFSET('Water Data'!$F$10,0,10*ROW('Water Data'!F26)))),OFFSET('Water Data'!$F$10,0,10*ROW('Water Data'!F26)),NA())))</f>
        <v>#N/A</v>
      </c>
      <c r="P32" s="133" t="e">
        <f ca="1">+IF(AND(ISNUMBER(OFFSET('Water Data'!$G$5,0,10*ROW('Water Data'!G26))),CE32="Yes"),100-OFFSET('Water Data'!$G$5,0,10*ROW('Water Data'!G26)),IF(AND(ISNUMBER(OFFSET('Water Data'!$G$5,0,10*ROW('Water Data'!G26))),CE32="No",ISNUMBER(OFFSET('Water Data'!$G$5,0,10*ROW('Water Data'!G26)))),CONCATENATE("[",ROUND(100-OFFSET('Water Data'!$G$5,0,10*ROW('Water Data'!G26)),0),"]"),IF(AND(ISNUMBER(OFFSET('Water Data'!$G$5,0,10*ROW('Water Data'!G26))),CE32="",ISNUMBER(OFFSET('Water Data'!$G$5,0,10*ROW('Water Data'!G26)))),100-OFFSET('Water Data'!$G$5,0,10*ROW('Water Data'!G26)),NA())))</f>
        <v>#N/A</v>
      </c>
      <c r="Q32" s="133" t="e">
        <f ca="1">+IF(AND(ISNUMBER(OFFSET('Water Data'!$G$7,0,10*ROW('Water Data'!G26))),CF32="Yes"),OFFSET('Water Data'!$G$7,0,10*ROW('Water Data'!G26)),IF(AND(ISNUMBER(OFFSET('Water Data'!$G$7,0,10*ROW('Water Data'!G26))),CF32="No",ISNUMBER(OFFSET('Water Data'!$G$7,0,10*ROW('Water Data'!G26)))),CONCATENATE("[",ROUND(OFFSET('Water Data'!$G$7,0,10*ROW('Water Data'!G26)),0),"]"),IF(AND(ISNUMBER(OFFSET('Water Data'!$G$7,0,10*ROW('Water Data'!G26))),CF32="",ISNUMBER(OFFSET('Water Data'!$G$7,0,10*ROW('Water Data'!G26)))),OFFSET('Water Data'!$G$7,0,10*ROW('Water Data'!G26)),NA())))</f>
        <v>#N/A</v>
      </c>
      <c r="R32" s="133" t="e">
        <f ca="1">+IF(AND(ISNUMBER(OFFSET('Water Data'!$G$10,0,10*ROW('Water Data'!G26))),CG32="Yes"),OFFSET('Water Data'!$G$10,0,10*ROW('Water Data'!G26)),IF(AND(ISNUMBER(OFFSET('Water Data'!$G$10,0,10*ROW('Water Data'!G26))),CG32="No",ISNUMBER(OFFSET('Water Data'!$G$10,0,10*ROW('Water Data'!G26)))),CONCATENATE("[",ROUND(OFFSET('Water Data'!$G$10,0,10*ROW('Water Data'!G26)),0),"]"),IF(AND(ISNUMBER(OFFSET('Water Data'!$G$10,0,10*ROW('Water Data'!G26))),CG32="",ISNUMBER(OFFSET('Water Data'!$G$10,0,10*ROW('Water Data'!G26)))),OFFSET('Water Data'!$G$10,0,10*ROW('Water Data'!G26)),NA())))</f>
        <v>#N/A</v>
      </c>
      <c r="S32" s="133" t="e">
        <f ca="1">+IF(AND(ISNUMBER(OFFSET('Water Data'!$H$5,0,10*ROW('Water Data'!H26))),CH32="Yes"),100-OFFSET('Water Data'!$H$5,0,10*ROW('Water Data'!H26)),IF(AND(ISNUMBER(OFFSET('Water Data'!$H$5,0,10*ROW('Water Data'!H26))),CH32="No",ISNUMBER(OFFSET('Water Data'!$H$5,0,10*ROW('Water Data'!H26)))),CONCATENATE("[",ROUND(100-OFFSET('Water Data'!$H$5,0,10*ROW('Water Data'!H26)),0),"]"),IF(AND(ISNUMBER(OFFSET('Water Data'!$H$5,0,10*ROW('Water Data'!H26))),CH32="",ISNUMBER(OFFSET('Water Data'!$H$5,0,10*ROW('Water Data'!H26)))),100-OFFSET('Water Data'!$H$5,0,10*ROW('Water Data'!H26)),NA())))</f>
        <v>#N/A</v>
      </c>
      <c r="T32" s="133" t="e">
        <f ca="1">+IF(AND(ISNUMBER(OFFSET('Water Data'!$H$7,0,10*ROW('Water Data'!H26))),CI32="Yes"),OFFSET('Water Data'!$H$7,0,10*ROW('Water Data'!H26)),IF(AND(ISNUMBER(OFFSET('Water Data'!$H$7,0,10*ROW('Water Data'!H26))),CI32="No",ISNUMBER(OFFSET('Water Data'!$H$7,0,10*ROW('Water Data'!H26)))),CONCATENATE("[",ROUND(OFFSET('Water Data'!$H$7,0,10*ROW('Water Data'!H26)),0),"]"),IF(AND(ISNUMBER(OFFSET('Water Data'!$H$7,0,10*ROW('Water Data'!H26))),CI32="",ISNUMBER(OFFSET('Water Data'!$H$7,0,10*ROW('Water Data'!H26)))),OFFSET('Water Data'!$H$7,0,10*ROW('Water Data'!H26)),NA())))</f>
        <v>#N/A</v>
      </c>
      <c r="U32" s="133" t="e">
        <f ca="1">+IF(AND(ISNUMBER(OFFSET('Water Data'!$H$10,0,10*ROW('Water Data'!H26))),CJ32="Yes"),OFFSET('Water Data'!$H$10,0,10*ROW('Water Data'!H26)),IF(AND(ISNUMBER(OFFSET('Water Data'!$H$10,0,10*ROW('Water Data'!H26))),CJ32="No",ISNUMBER(OFFSET('Water Data'!$H$10,0,10*ROW('Water Data'!H26)))),CONCATENATE("[",ROUND(OFFSET('Water Data'!$H$10,0,10*ROW('Water Data'!H26)),0),"]"),IF(AND(ISNUMBER(OFFSET('Water Data'!$H$10,0,10*ROW('Water Data'!H26))),CJ32="",ISNUMBER(OFFSET('Water Data'!$H$10,0,10*ROW('Water Data'!H26)))),OFFSET('Water Data'!$H$10,0,10*ROW('Water Data'!H26)),NA())))</f>
        <v>#N/A</v>
      </c>
      <c r="V32" s="134" t="e">
        <f ca="1">+IF(AND(ISNUMBER(OFFSET('Sanitation Data'!$C$5,0,10*ROW('Sanitation Data'!C26))),CK32="Yes"),100-OFFSET('Sanitation Data'!$C$5,0,10*ROW('Sanitation Data'!C26)),IF(AND(ISNUMBER(OFFSET('Sanitation Data'!$C$5,0,10*ROW('Sanitation Data'!C26))),CK32="No",ISNUMBER(OFFSET('Sanitation Data'!$C$5,0,10*ROW('Sanitation Data'!C26)))),CONCATENATE("[",ROUND(100-OFFSET('Sanitation Data'!$C$5,0,10*ROW('Sanitation Data'!C26)),0),"]"),IF(AND(ISNUMBER(OFFSET('Sanitation Data'!$C$5,0,10*ROW('Sanitation Data'!C26))),CK32="",ISNUMBER(OFFSET('Sanitation Data'!$C$5,0,10*ROW('Sanitation Data'!C26)))),100-OFFSET('Sanitation Data'!$C$5,0,10*ROW('Sanitation Data'!C26)),NA())))</f>
        <v>#N/A</v>
      </c>
      <c r="W32" s="134" t="e">
        <f ca="1">+IF(AND(ISNUMBER(OFFSET('Sanitation Data'!$C$7,0,10*ROW('Sanitation Data'!C26))),CL32="Yes"),OFFSET('Sanitation Data'!$C$7,0,10*ROW('Sanitation Data'!C26)),IF(AND(ISNUMBER(OFFSET('Sanitation Data'!$C$7,0,10*ROW('Sanitation Data'!C26))),CL32="No",ISNUMBER(OFFSET('Sanitation Data'!$C$7,0,10*ROW('Sanitation Data'!C26)))),CONCATENATE("[",ROUND(OFFSET('Sanitation Data'!$C$7,0,10*ROW('Sanitation Data'!C26)),0),"]"),IF(AND(ISNUMBER(OFFSET('Sanitation Data'!$C$7,0,10*ROW('Sanitation Data'!C26))),CL32="",ISNUMBER(OFFSET('Sanitation Data'!$C$7,0,10*ROW('Sanitation Data'!C26)))),OFFSET('Sanitation Data'!$C$7,0,10*ROW('Sanitation Data'!C26)),NA())))</f>
        <v>#N/A</v>
      </c>
      <c r="X32" s="134" t="e">
        <f ca="1">+IF(AND(ISNUMBER(OFFSET('Sanitation Data'!$C$11,0,10*ROW('Sanitation Data'!C26))),CM32="Yes"),OFFSET('Sanitation Data'!$C$11,0,10*ROW('Sanitation Data'!C26)),IF(AND(ISNUMBER(OFFSET('Sanitation Data'!$C$11,0,10*ROW('Sanitation Data'!C26))),CM32="No",ISNUMBER(OFFSET('Sanitation Data'!$C$11,0,10*ROW('Sanitation Data'!C26)))),CONCATENATE("[",ROUND(OFFSET('Sanitation Data'!$C$11,0,10*ROW('Sanitation Data'!C26)),0),"]"),IF(AND(ISNUMBER(OFFSET('Sanitation Data'!$C$11,0,10*ROW('Sanitation Data'!C26))),CM32="",ISNUMBER(OFFSET('Sanitation Data'!$C$11,0,10*ROW('Sanitation Data'!C26)))),OFFSET('Sanitation Data'!$C$11,0,10*ROW('Sanitation Data'!C26)),NA())))</f>
        <v>#N/A</v>
      </c>
      <c r="Y32" s="134" t="e">
        <f ca="1">+IF(AND(ISNUMBER(OFFSET('Sanitation Data'!$C$12,0,10*ROW('Sanitation Data'!C26))),CN32="Yes"),OFFSET('Sanitation Data'!$C$12,0,10*ROW('Sanitation Data'!C26)),IF(AND(ISNUMBER(OFFSET('Sanitation Data'!$C$12,0,10*ROW('Sanitation Data'!C26))),CN32="No",ISNUMBER(OFFSET('Sanitation Data'!$C$12,0,10*ROW('Sanitation Data'!C26)))),CONCATENATE("[",ROUND(OFFSET('Sanitation Data'!$C$12,0,10*ROW('Sanitation Data'!C26)),0),"]"),IF(AND(ISNUMBER(OFFSET('Sanitation Data'!$C$12,0,10*ROW('Sanitation Data'!C26))),CN32="",ISNUMBER(OFFSET('Sanitation Data'!$C$12,0,10*ROW('Sanitation Data'!C26)))),OFFSET('Sanitation Data'!$C$12,0,10*ROW('Sanitation Data'!C26)),NA())))</f>
        <v>#N/A</v>
      </c>
      <c r="Z32" s="134" t="e">
        <f ca="1">+IF(AND(ISNUMBER(OFFSET('Sanitation Data'!$C$13,0,10*ROW('Sanitation Data'!C26))),CO32="Yes"),OFFSET('Sanitation Data'!$C$13,0,10*ROW('Sanitation Data'!C26)),IF(AND(ISNUMBER(OFFSET('Sanitation Data'!$C$13,0,10*ROW('Sanitation Data'!C26))),CO32="No",ISNUMBER(OFFSET('Sanitation Data'!$C$13,0,10*ROW('Sanitation Data'!C26)))),CONCATENATE("[",ROUND(OFFSET('Sanitation Data'!$C$13,0,10*ROW('Sanitation Data'!C26)),0),"]"),IF(AND(ISNUMBER(OFFSET('Sanitation Data'!$C$13,0,10*ROW('Sanitation Data'!C26))),CO32="",ISNUMBER(OFFSET('Sanitation Data'!$C$13,0,10*ROW('Sanitation Data'!C26)))),OFFSET('Sanitation Data'!$C$13,0,10*ROW('Sanitation Data'!C26)),NA())))</f>
        <v>#N/A</v>
      </c>
      <c r="AA32" s="134" t="e">
        <f ca="1">+IF(AND(ISNUMBER(OFFSET('Sanitation Data'!$D$5,0,10*ROW('Sanitation Data'!D26))),CP32="Yes"),100-OFFSET('Sanitation Data'!$D$5,0,10*ROW('Sanitation Data'!D26)),IF(AND(ISNUMBER(OFFSET('Sanitation Data'!$D$5,0,10*ROW('Sanitation Data'!D26))),CP32="No",ISNUMBER(OFFSET('Sanitation Data'!$D$5,0,10*ROW('Sanitation Data'!D26)))),CONCATENATE("[",ROUND(100-OFFSET('Sanitation Data'!$D$5,0,10*ROW('Sanitation Data'!D26)),0),"]"),IF(AND(ISNUMBER(OFFSET('Sanitation Data'!$D$5,0,10*ROW('Sanitation Data'!D26))),CP32="",ISNUMBER(OFFSET('Sanitation Data'!$D$5,0,10*ROW('Sanitation Data'!D26)))),100-OFFSET('Sanitation Data'!$D$5,0,10*ROW('Sanitation Data'!D26)),NA())))</f>
        <v>#N/A</v>
      </c>
      <c r="AB32" s="134" t="e">
        <f ca="1">+IF(AND(ISNUMBER(OFFSET('Sanitation Data'!$D$7,0,10*ROW('Sanitation Data'!D26))),CQ32="Yes"),OFFSET('Sanitation Data'!$D$7,0,10*ROW('Sanitation Data'!G26)),IF(AND(ISNUMBER(OFFSET('Sanitation Data'!$D$7,0,10*ROW('Sanitation Data'!D26))),CQ32="No",ISNUMBER(OFFSET('Sanitation Data'!$D$7,0,10*ROW('Sanitation Data'!D26)))),CONCATENATE("[",ROUND(OFFSET('Sanitation Data'!$D$7,0,10*ROW('Sanitation Data'!D26)),0),"]"),IF(AND(ISNUMBER(OFFSET('Sanitation Data'!$D$7,0,10*ROW('Sanitation Data'!D26))),CQ32="",ISNUMBER(OFFSET('Sanitation Data'!$D$7,0,10*ROW('Sanitation Data'!D26)))),OFFSET('Sanitation Data'!$D$7,0,10*ROW('Sanitation Data'!D26)),NA())))</f>
        <v>#N/A</v>
      </c>
      <c r="AC32" s="134" t="e">
        <f ca="1">+IF(AND(ISNUMBER(OFFSET('Sanitation Data'!$D$11,0,10*ROW('Sanitation Data'!D26))),CR32="Yes"),OFFSET('Sanitation Data'!$D$11,0,10*ROW('Sanitation Data'!D26)),IF(AND(ISNUMBER(OFFSET('Sanitation Data'!$D$11,0,10*ROW('Sanitation Data'!D26))),CR32="No",ISNUMBER(OFFSET('Sanitation Data'!$D$11,0,10*ROW('Sanitation Data'!D26)))),CONCATENATE("[",ROUND(OFFSET('Sanitation Data'!$D$11,0,10*ROW('Sanitation Data'!D26)),0),"]"),IF(AND(ISNUMBER(OFFSET('Sanitation Data'!$D$11,0,10*ROW('Sanitation Data'!D26))),CR32="",ISNUMBER(OFFSET('Sanitation Data'!$D$11,0,10*ROW('Sanitation Data'!D26)))),OFFSET('Sanitation Data'!$D$11,0,10*ROW('Sanitation Data'!D26)),NA())))</f>
        <v>#N/A</v>
      </c>
      <c r="AD32" s="134" t="e">
        <f ca="1">+IF(AND(ISNUMBER(OFFSET('Sanitation Data'!$D$12,0,10*ROW('Sanitation Data'!D26))),CS32="Yes"),OFFSET('Sanitation Data'!$D$12,0,10*ROW('Sanitation Data'!D26)),IF(AND(ISNUMBER(OFFSET('Sanitation Data'!$D$12,0,10*ROW('Sanitation Data'!D26))),CS32="No",ISNUMBER(OFFSET('Sanitation Data'!$D$12,0,10*ROW('Sanitation Data'!D26)))),CONCATENATE("[",ROUND(OFFSET('Sanitation Data'!$D$12,0,10*ROW('Sanitation Data'!D26)),0),"]"),IF(AND(ISNUMBER(OFFSET('Sanitation Data'!$D$12,0,10*ROW('Sanitation Data'!D26))),CS32="",ISNUMBER(OFFSET('Sanitation Data'!$D$12,0,10*ROW('Sanitation Data'!D26)))),OFFSET('Sanitation Data'!$D$12,0,10*ROW('Sanitation Data'!D26)),NA())))</f>
        <v>#N/A</v>
      </c>
      <c r="AE32" s="134" t="e">
        <f ca="1">+IF(AND(ISNUMBER(OFFSET('Sanitation Data'!$D$13,0,10*ROW('Sanitation Data'!D26))),CT32="Yes"),OFFSET('Sanitation Data'!$D$13,0,10*ROW('Sanitation Data'!D26)),IF(AND(ISNUMBER(OFFSET('Sanitation Data'!$D$13,0,10*ROW('Sanitation Data'!D26))),CT32="No",ISNUMBER(OFFSET('Sanitation Data'!$D$13,0,10*ROW('Sanitation Data'!D26)))),CONCATENATE("[",ROUND(OFFSET('Sanitation Data'!$D$13,0,10*ROW('Sanitation Data'!D26)),0),"]"),IF(AND(ISNUMBER(OFFSET('Sanitation Data'!$D$13,0,10*ROW('Sanitation Data'!D26))),CT32="",ISNUMBER(OFFSET('Sanitation Data'!$D$13,0,10*ROW('Sanitation Data'!D26)))),OFFSET('Sanitation Data'!$D$13,0,10*ROW('Sanitation Data'!D26)),NA())))</f>
        <v>#N/A</v>
      </c>
      <c r="AF32" s="134" t="e">
        <f ca="1">+IF(AND(ISNUMBER(OFFSET('Sanitation Data'!$E$5,0,10*ROW('Sanitation Data'!E26))),CU32="Yes"),100-OFFSET('Sanitation Data'!$E$5,0,10*ROW('Sanitation Data'!E26)),IF(AND(ISNUMBER(OFFSET('Sanitation Data'!$E$5,0,10*ROW('Sanitation Data'!E26))),CU32="No",ISNUMBER(OFFSET('Sanitation Data'!$E$5,0,10*ROW('Sanitation Data'!E26)))),CONCATENATE("[",ROUND(100-OFFSET('Sanitation Data'!$E$5,0,10*ROW('Sanitation Data'!E26)),0),"]"),IF(AND(ISNUMBER(OFFSET('Sanitation Data'!$E$5,0,10*ROW('Sanitation Data'!E26))),CU32="",ISNUMBER(OFFSET('Sanitation Data'!$E$5,0,10*ROW('Sanitation Data'!E26)))),100-OFFSET('Sanitation Data'!$E$5,0,10*ROW('Sanitation Data'!E26)),NA())))</f>
        <v>#N/A</v>
      </c>
      <c r="AG32" s="134" t="e">
        <f ca="1">+IF(AND(ISNUMBER(OFFSET('Sanitation Data'!$E$7,0,10*ROW('Sanitation Data'!E26))),CV32="Yes"),OFFSET('Sanitation Data'!$E$7,0,10*ROW('Sanitation Data'!E26)),IF(AND(ISNUMBER(OFFSET('Sanitation Data'!$E$7,0,10*ROW('Sanitation Data'!E26))),CV32="No",ISNUMBER(OFFSET('Sanitation Data'!$E$7,0,10*ROW('Sanitation Data'!E26)))),CONCATENATE("[",ROUND(OFFSET('Sanitation Data'!$E$7,0,10*ROW('Sanitation Data'!E26)),0),"]"),IF(AND(ISNUMBER(OFFSET('Sanitation Data'!$E$7,0,10*ROW('Sanitation Data'!E26))),CV32="",ISNUMBER(OFFSET('Sanitation Data'!$E$7,0,10*ROW('Sanitation Data'!E26)))),OFFSET('Sanitation Data'!$E$7,0,10*ROW('Sanitation Data'!E26)),NA())))</f>
        <v>#N/A</v>
      </c>
      <c r="AH32" s="134" t="e">
        <f ca="1">+IF(AND(ISNUMBER(OFFSET('Sanitation Data'!$E$11,0,10*ROW('Sanitation Data'!E26))),CW32="Yes"),OFFSET('Sanitation Data'!$E$11,0,10*ROW('Sanitation Data'!E26)),IF(AND(ISNUMBER(OFFSET('Sanitation Data'!$E$11,0,10*ROW('Sanitation Data'!E26))),CW32="No",ISNUMBER(OFFSET('Sanitation Data'!$E$11,0,10*ROW('Sanitation Data'!E26)))),CONCATENATE("[",ROUND(OFFSET('Sanitation Data'!$E$11,0,10*ROW('Sanitation Data'!E26)),0),"]"),IF(AND(ISNUMBER(OFFSET('Sanitation Data'!$E$11,0,10*ROW('Sanitation Data'!E26))),CW32="",ISNUMBER(OFFSET('Sanitation Data'!$E$11,0,10*ROW('Sanitation Data'!E26)))),OFFSET('Sanitation Data'!$E$11,0,10*ROW('Sanitation Data'!E26)),NA())))</f>
        <v>#N/A</v>
      </c>
      <c r="AI32" s="134" t="e">
        <f ca="1">+IF(AND(ISNUMBER(OFFSET('Sanitation Data'!$E$12,0,10*ROW('Sanitation Data'!E26))),CX32="Yes"),OFFSET('Sanitation Data'!$E$12,0,10*ROW('Sanitation Data'!E26)),IF(AND(ISNUMBER(OFFSET('Sanitation Data'!$E$12,0,10*ROW('Sanitation Data'!E26))),CX32="No",ISNUMBER(OFFSET('Sanitation Data'!$E$12,0,10*ROW('Sanitation Data'!E26)))),CONCATENATE("[",ROUND(OFFSET('Sanitation Data'!$E$12,0,10*ROW('Sanitation Data'!E26)),0),"]"),IF(AND(ISNUMBER(OFFSET('Sanitation Data'!$E$12,0,10*ROW('Sanitation Data'!E26))),CX32="",ISNUMBER(OFFSET('Sanitation Data'!$E$12,0,10*ROW('Sanitation Data'!E26)))),OFFSET('Sanitation Data'!$E$12,0,10*ROW('Sanitation Data'!E26)),NA())))</f>
        <v>#N/A</v>
      </c>
      <c r="AJ32" s="134" t="e">
        <f ca="1">+IF(AND(ISNUMBER(OFFSET('Sanitation Data'!$E$13,0,10*ROW('Sanitation Data'!E26))),CY32="Yes"),OFFSET('Sanitation Data'!$E$13,0,10*ROW('Sanitation Data'!E26)),IF(AND(ISNUMBER(OFFSET('Sanitation Data'!$E$13,0,10*ROW('Sanitation Data'!E26))),CY32="No",ISNUMBER(OFFSET('Sanitation Data'!$E$13,0,10*ROW('Sanitation Data'!E26)))),CONCATENATE("[",ROUND(OFFSET('Sanitation Data'!$E$13,0,10*ROW('Sanitation Data'!E26)),0),"]"),IF(AND(ISNUMBER(OFFSET('Sanitation Data'!$E$13,0,10*ROW('Sanitation Data'!E26))),CY32="",ISNUMBER(OFFSET('Sanitation Data'!$E$13,0,10*ROW('Sanitation Data'!E26)))),OFFSET('Sanitation Data'!$E$13,0,10*ROW('Sanitation Data'!E26)),NA())))</f>
        <v>#N/A</v>
      </c>
      <c r="AK32" s="134" t="e">
        <f ca="1">+IF(AND(ISNUMBER(OFFSET('Sanitation Data'!$F$5,0,10*ROW('Sanitation Data'!F26))),CZ32="Yes"),100-OFFSET('Sanitation Data'!$F$5,0,10*ROW('Sanitation Data'!F26)),IF(AND(ISNUMBER(OFFSET('Sanitation Data'!$F$5,0,10*ROW('Sanitation Data'!F26))),CZ32="No",ISNUMBER(OFFSET('Sanitation Data'!$F$5,0,10*ROW('Sanitation Data'!F26)))),CONCATENATE("[",ROUND(100-OFFSET('Sanitation Data'!$F$5,0,10*ROW('Sanitation Data'!F26)),0),"]"),IF(AND(ISNUMBER(OFFSET('Sanitation Data'!$F$5,0,10*ROW('Sanitation Data'!F26))),CZ32="",ISNUMBER(OFFSET('Sanitation Data'!$F$5,0,10*ROW('Sanitation Data'!F26)))),100-OFFSET('Sanitation Data'!$F$5,0,10*ROW('Sanitation Data'!F26)),NA())))</f>
        <v>#N/A</v>
      </c>
      <c r="AL32" s="134" t="e">
        <f ca="1">+IF(AND(ISNUMBER(OFFSET('Sanitation Data'!$F$7,0,10*ROW('Sanitation Data'!F26))),DA32="Yes"),OFFSET('Sanitation Data'!$F$7,0,10*ROW('Sanitation Data'!F26)),IF(AND(ISNUMBER(OFFSET('Sanitation Data'!$F$7,0,10*ROW('Sanitation Data'!F26))),DA32="No",ISNUMBER(OFFSET('Sanitation Data'!$F$7,0,10*ROW('Sanitation Data'!F26)))),CONCATENATE("[",ROUND(OFFSET('Sanitation Data'!$F$7,0,10*ROW('Sanitation Data'!F26)),0),"]"),IF(AND(ISNUMBER(OFFSET('Sanitation Data'!$F$7,0,10*ROW('Sanitation Data'!F26))),DA32="",ISNUMBER(OFFSET('Sanitation Data'!$F$7,0,10*ROW('Sanitation Data'!F26)))),OFFSET('Sanitation Data'!$F$7,0,10*ROW('Sanitation Data'!F26)),NA())))</f>
        <v>#N/A</v>
      </c>
      <c r="AM32" s="134" t="e">
        <f ca="1">+IF(AND(ISNUMBER(OFFSET('Sanitation Data'!$F$11,0,10*ROW('Sanitation Data'!F26))),DB32="Yes"),OFFSET('Sanitation Data'!$F$11,0,10*ROW('Sanitation Data'!F26)),IF(AND(ISNUMBER(OFFSET('Sanitation Data'!$F$11,0,10*ROW('Sanitation Data'!F26))),DB32="No",ISNUMBER(OFFSET('Sanitation Data'!$F$11,0,10*ROW('Sanitation Data'!F26)))),CONCATENATE("[",ROUND(OFFSET('Sanitation Data'!$F$11,0,10*ROW('Sanitation Data'!F26)),0),"]"),IF(AND(ISNUMBER(OFFSET('Sanitation Data'!$F$11,0,10*ROW('Sanitation Data'!F26))),DB32="",ISNUMBER(OFFSET('Sanitation Data'!$F$11,0,10*ROW('Sanitation Data'!F26)))),OFFSET('Sanitation Data'!$F$11,0,10*ROW('Sanitation Data'!F26)),NA())))</f>
        <v>#N/A</v>
      </c>
      <c r="AN32" s="134" t="e">
        <f ca="1">+IF(AND(ISNUMBER(OFFSET('Sanitation Data'!$F$12,0,10*ROW('Sanitation Data'!F26))),DC32="Yes"),OFFSET('Sanitation Data'!$F$12,0,10*ROW('Sanitation Data'!F26)),IF(AND(ISNUMBER(OFFSET('Sanitation Data'!$F$12,0,10*ROW('Sanitation Data'!F26))),DC32="No",ISNUMBER(OFFSET('Sanitation Data'!$F$12,0,10*ROW('Sanitation Data'!F26)))),CONCATENATE("[",ROUND(OFFSET('Sanitation Data'!$F$12,0,10*ROW('Sanitation Data'!F26)),0),"]"),IF(AND(ISNUMBER(OFFSET('Sanitation Data'!$F$12,0,10*ROW('Sanitation Data'!F26))),DC32="",ISNUMBER(OFFSET('Sanitation Data'!$F$12,0,10*ROW('Sanitation Data'!F26)))),OFFSET('Sanitation Data'!$F$12,0,10*ROW('Sanitation Data'!F26)),NA())))</f>
        <v>#N/A</v>
      </c>
      <c r="AO32" s="134" t="e">
        <f ca="1">+IF(AND(ISNUMBER(OFFSET('Sanitation Data'!$F$13,0,10*ROW('Sanitation Data'!F26))),DD32="Yes"),OFFSET('Sanitation Data'!$F$13,0,10*ROW('Sanitation Data'!F26)),IF(AND(ISNUMBER(OFFSET('Sanitation Data'!$F$13,0,10*ROW('Sanitation Data'!F26))),DD32="No",ISNUMBER(OFFSET('Sanitation Data'!$F$13,0,10*ROW('Sanitation Data'!F26)))),CONCATENATE("[",ROUND(OFFSET('Sanitation Data'!$F$13,0,10*ROW('Sanitation Data'!F26)),0),"]"),IF(AND(ISNUMBER(OFFSET('Sanitation Data'!$F$13,0,10*ROW('Sanitation Data'!F26))),DD32="",ISNUMBER(OFFSET('Sanitation Data'!$F$13,0,10*ROW('Sanitation Data'!F26)))),OFFSET('Sanitation Data'!$F$13,0,10*ROW('Sanitation Data'!F26)),NA())))</f>
        <v>#N/A</v>
      </c>
      <c r="AP32" s="134" t="e">
        <f ca="1">+IF(AND(ISNUMBER(OFFSET('Sanitation Data'!$G$5,0,10*ROW('Sanitation Data'!G26))),DE32="Yes"),100-OFFSET('Sanitation Data'!$G$5,0,10*ROW('Sanitation Data'!G26)),IF(AND(ISNUMBER(OFFSET('Sanitation Data'!$G$5,0,10*ROW('Sanitation Data'!G26))),DE32="No",ISNUMBER(OFFSET('Sanitation Data'!$G$5,0,10*ROW('Sanitation Data'!G26)))),CONCATENATE("[",ROUND(100-OFFSET('Sanitation Data'!$G$5,0,10*ROW('Sanitation Data'!G26)),0),"]"),IF(AND(ISNUMBER(OFFSET('Sanitation Data'!$G$5,0,10*ROW('Sanitation Data'!G26))),DE32="",ISNUMBER(OFFSET('Sanitation Data'!$G$5,0,10*ROW('Sanitation Data'!G26)))),100-OFFSET('Sanitation Data'!$G$5,0,10*ROW('Sanitation Data'!G26)),NA())))</f>
        <v>#N/A</v>
      </c>
      <c r="AQ32" s="134" t="e">
        <f ca="1">+IF(AND(ISNUMBER(OFFSET('Sanitation Data'!$G$7,0,10*ROW('Sanitation Data'!G26))),DF32="Yes"),OFFSET('Sanitation Data'!$G$7,0,10*ROW('Sanitation Data'!G26)),IF(AND(ISNUMBER(OFFSET('Sanitation Data'!$G$7,0,10*ROW('Sanitation Data'!G26))),DF32="No",ISNUMBER(OFFSET('Sanitation Data'!$G$7,0,10*ROW('Sanitation Data'!G26)))),CONCATENATE("[",ROUND(OFFSET('Sanitation Data'!$G$7,0,10*ROW('Sanitation Data'!G26)),0),"]"),IF(AND(ISNUMBER(OFFSET('Sanitation Data'!$G$7,0,10*ROW('Sanitation Data'!G26))),DF32="",ISNUMBER(OFFSET('Sanitation Data'!$G$7,0,10*ROW('Sanitation Data'!G26)))),OFFSET('Sanitation Data'!$G$7,0,10*ROW('Sanitation Data'!G26)),NA())))</f>
        <v>#N/A</v>
      </c>
      <c r="AR32" s="134" t="e">
        <f ca="1">+IF(AND(ISNUMBER(OFFSET('Sanitation Data'!$G$11,0,10*ROW('Sanitation Data'!G26))),DG32="Yes"),OFFSET('Sanitation Data'!$G$11,0,10*ROW('Sanitation Data'!G26)),IF(AND(ISNUMBER(OFFSET('Sanitation Data'!$G$11,0,10*ROW('Sanitation Data'!G26))),DG32="No",ISNUMBER(OFFSET('Sanitation Data'!$G$11,0,10*ROW('Sanitation Data'!G26)))),CONCATENATE("[",ROUND(OFFSET('Sanitation Data'!$G$11,0,10*ROW('Sanitation Data'!G26)),0),"]"),IF(AND(ISNUMBER(OFFSET('Sanitation Data'!$G$11,0,10*ROW('Sanitation Data'!G26))),DG32="",ISNUMBER(OFFSET('Sanitation Data'!$G$11,0,10*ROW('Sanitation Data'!G26)))),OFFSET('Sanitation Data'!$G$11,0,10*ROW('Sanitation Data'!G26)),NA())))</f>
        <v>#N/A</v>
      </c>
      <c r="AS32" s="134" t="e">
        <f ca="1">+IF(AND(ISNUMBER(OFFSET('Sanitation Data'!$G$12,0,10*ROW('Sanitation Data'!G26))),DH32="Yes"),OFFSET('Sanitation Data'!$G$12,0,10*ROW('Sanitation Data'!G26)),IF(AND(ISNUMBER(OFFSET('Sanitation Data'!$G$12,0,10*ROW('Sanitation Data'!G26))),DH32="No",ISNUMBER(OFFSET('Sanitation Data'!$G$12,0,10*ROW('Sanitation Data'!G26)))),CONCATENATE("[",ROUND(OFFSET('Sanitation Data'!$G$12,0,10*ROW('Sanitation Data'!G26)),0),"]"),IF(AND(ISNUMBER(OFFSET('Sanitation Data'!$G$12,0,10*ROW('Sanitation Data'!G26))),DH32="",ISNUMBER(OFFSET('Sanitation Data'!$G$12,0,10*ROW('Sanitation Data'!G26)))),OFFSET('Sanitation Data'!$G$12,0,10*ROW('Sanitation Data'!G26)),NA())))</f>
        <v>#N/A</v>
      </c>
      <c r="AT32" s="134" t="e">
        <f ca="1">+IF(AND(ISNUMBER(OFFSET('Sanitation Data'!$G$13,0,10*ROW('Sanitation Data'!G26))),DI32="Yes"),OFFSET('Sanitation Data'!$G$13,0,10*ROW('Sanitation Data'!G26)),IF(AND(ISNUMBER(OFFSET('Sanitation Data'!$G$13,0,10*ROW('Sanitation Data'!G26))),DI32="No",ISNUMBER(OFFSET('Sanitation Data'!$G$13,0,10*ROW('Sanitation Data'!G26)))),CONCATENATE("[",ROUND(OFFSET('Sanitation Data'!$G$13,0,10*ROW('Sanitation Data'!G26)),0),"]"),IF(AND(ISNUMBER(OFFSET('Sanitation Data'!$G$13,0,10*ROW('Sanitation Data'!G26))),DI32="",ISNUMBER(OFFSET('Sanitation Data'!$G$13,0,10*ROW('Sanitation Data'!G26)))),OFFSET('Sanitation Data'!$G$13,0,10*ROW('Sanitation Data'!G26)),NA())))</f>
        <v>#N/A</v>
      </c>
      <c r="AU32" s="134" t="e">
        <f ca="1">+IF(AND(ISNUMBER(OFFSET('Sanitation Data'!$H$5,0,10*ROW('Sanitation Data'!H26))),DJ32="Yes"),100-OFFSET('Sanitation Data'!$H$5,0,10*ROW('Sanitation Data'!H26)),IF(AND(ISNUMBER(OFFSET('Sanitation Data'!$H$5,0,10*ROW('Sanitation Data'!H26))),DJ32="No",ISNUMBER(OFFSET('Sanitation Data'!$H$5,0,10*ROW('Sanitation Data'!H26)))),CONCATENATE("[",ROUND(100-OFFSET('Sanitation Data'!$H$5,0,10*ROW('Sanitation Data'!H26)),0),"]"),IF(AND(ISNUMBER(OFFSET('Sanitation Data'!$H$5,0,10*ROW('Sanitation Data'!H26))),DJ32="",ISNUMBER(OFFSET('Sanitation Data'!$H$5,0,10*ROW('Sanitation Data'!H26)))),100-OFFSET('Sanitation Data'!$H$5,0,10*ROW('Sanitation Data'!H26)),NA())))</f>
        <v>#N/A</v>
      </c>
      <c r="AV32" s="134" t="e">
        <f ca="1">+IF(AND(ISNUMBER(OFFSET('Sanitation Data'!$H$7,0,10*ROW('Sanitation Data'!H26))),DK32="Yes"),OFFSET('Sanitation Data'!$H$7,0,10*ROW('Sanitation Data'!H26)),IF(AND(ISNUMBER(OFFSET('Sanitation Data'!$H$7,0,10*ROW('Sanitation Data'!H26))),DK32="No",ISNUMBER(OFFSET('Sanitation Data'!$H$7,0,10*ROW('Sanitation Data'!H26)))),CONCATENATE("[",ROUND(OFFSET('Sanitation Data'!$H$7,0,10*ROW('Sanitation Data'!H26)),0),"]"),IF(AND(ISNUMBER(OFFSET('Sanitation Data'!$H$7,0,10*ROW('Sanitation Data'!H26))),DK32="",ISNUMBER(OFFSET('Sanitation Data'!$H$7,0,10*ROW('Sanitation Data'!H26)))),OFFSET('Sanitation Data'!$H$7,0,10*ROW('Sanitation Data'!H26)),NA())))</f>
        <v>#N/A</v>
      </c>
      <c r="AW32" s="134" t="e">
        <f ca="1">+IF(AND(ISNUMBER(OFFSET('Sanitation Data'!$H$11,0,10*ROW('Sanitation Data'!H26))),DL32="Yes"),OFFSET('Sanitation Data'!$H$11,0,10*ROW('Sanitation Data'!H26)),IF(AND(ISNUMBER(OFFSET('Sanitation Data'!$H$11,0,10*ROW('Sanitation Data'!H26))),DL32="No",ISNUMBER(OFFSET('Sanitation Data'!$H$11,0,10*ROW('Sanitation Data'!H26)))),CONCATENATE("[",ROUND(OFFSET('Sanitation Data'!$H$11,0,10*ROW('Sanitation Data'!H26)),0),"]"),IF(AND(ISNUMBER(OFFSET('Sanitation Data'!$H$11,0,10*ROW('Sanitation Data'!H26))),DL32="",ISNUMBER(OFFSET('Sanitation Data'!$H$11,0,10*ROW('Sanitation Data'!H26)))),OFFSET('Sanitation Data'!$H$11,0,10*ROW('Sanitation Data'!H26)),NA())))</f>
        <v>#N/A</v>
      </c>
      <c r="AX32" s="134" t="e">
        <f ca="1">+IF(AND(ISNUMBER(OFFSET('Sanitation Data'!$H$12,0,10*ROW('Sanitation Data'!H26))),DM32="Yes"),OFFSET('Sanitation Data'!$H$12,0,10*ROW('Sanitation Data'!H26)),IF(AND(ISNUMBER(OFFSET('Sanitation Data'!$H$12,0,10*ROW('Sanitation Data'!H26))),DM32="No",ISNUMBER(OFFSET('Sanitation Data'!$H$12,0,10*ROW('Sanitation Data'!H26)))),CONCATENATE("[",ROUND(OFFSET('Sanitation Data'!$H$12,0,10*ROW('Sanitation Data'!H26)),0),"]"),IF(AND(ISNUMBER(OFFSET('Sanitation Data'!$H$12,0,10*ROW('Sanitation Data'!H26))),DM32="",ISNUMBER(OFFSET('Sanitation Data'!$H$12,0,10*ROW('Sanitation Data'!H26)))),OFFSET('Sanitation Data'!$H$12,0,10*ROW('Sanitation Data'!H26)),NA())))</f>
        <v>#N/A</v>
      </c>
      <c r="AY32" s="134" t="e">
        <f ca="1">+IF(AND(ISNUMBER(OFFSET('Sanitation Data'!$H$13,0,10*ROW('Sanitation Data'!H26))),DN32="Yes"),OFFSET('Sanitation Data'!$H$13,0,10*ROW('Sanitation Data'!H26)),IF(AND(ISNUMBER(OFFSET('Sanitation Data'!$H$13,0,10*ROW('Sanitation Data'!H26))),DN32="No",ISNUMBER(OFFSET('Sanitation Data'!$H$13,0,10*ROW('Sanitation Data'!H26)))),CONCATENATE("[",ROUND(OFFSET('Sanitation Data'!$H$13,0,10*ROW('Sanitation Data'!H26)),0),"]"),IF(AND(ISNUMBER(OFFSET('Sanitation Data'!$H$13,0,10*ROW('Sanitation Data'!H26))),DN32="",ISNUMBER(OFFSET('Sanitation Data'!$H$13,0,10*ROW('Sanitation Data'!H26)))),OFFSET('Sanitation Data'!$H$13,0,10*ROW('Sanitation Data'!H26)),NA())))</f>
        <v>#N/A</v>
      </c>
      <c r="AZ32" s="135" t="e">
        <f ca="1">+IF(AND(ISNUMBER(OFFSET('Hygiene Data'!$C$6,0,10*ROW('Hygiene Data'!C26))),DO32="Yes"),OFFSET('Hygiene Data'!$C$6,0,10*ROW('Hygiene Data'!C26)),IF(AND(ISNUMBER(OFFSET('Hygiene Data'!$C$6,0,10*ROW('Hygiene Data'!C26))),DO32="No",ISNUMBER(OFFSET('Hygiene Data'!$C$6,0,10*ROW('Hygiene Data'!C26)))),CONCATENATE("[",ROUND(OFFSET('Hygiene Data'!$C$6,0,10*ROW('Hygiene Data'!C26)),0),"]"),IF(AND(ISNUMBER(OFFSET('Hygiene Data'!$C$6,0,10*ROW('Hygiene Data'!C26))),DO32="",ISNUMBER(OFFSET('Hygiene Data'!$C$6,0,10*ROW('Hygiene Data'!C26)))),OFFSET('Hygiene Data'!$C$6,0,10*ROW('Hygiene Data'!C26)),NA())))</f>
        <v>#N/A</v>
      </c>
      <c r="BA32" s="135" t="e">
        <f ca="1">+IF(AND(ISNUMBER(OFFSET('Hygiene Data'!$C$8,0,10*ROW('Hygiene Data'!C26))),DP32="Yes"),OFFSET('Hygiene Data'!$C$8,0,10*ROW('Hygiene Data'!C26)),IF(AND(ISNUMBER(OFFSET('Hygiene Data'!$C$8,0,10*ROW('Hygiene Data'!C26))),DP32="No",ISNUMBER(OFFSET('Hygiene Data'!$C$8,0,10*ROW('Hygiene Data'!C26)))),CONCATENATE("[",ROUND(OFFSET('Hygiene Data'!$C$8,0,10*ROW('Hygiene Data'!C26)),0),"]"),IF(AND(ISNUMBER(OFFSET('Hygiene Data'!$C$8,0,10*ROW('Hygiene Data'!C26))),DP32="",ISNUMBER(OFFSET('Hygiene Data'!$C$8,0,10*ROW('Hygiene Data'!C26)))),OFFSET('Hygiene Data'!$C$8,0,10*ROW('Hygiene Data'!C26)),NA())))</f>
        <v>#N/A</v>
      </c>
      <c r="BB32" s="135" t="e">
        <f ca="1">+IF(AND(ISNUMBER(OFFSET('Hygiene Data'!$C$10,0,10*ROW('Hygiene Data'!C26))),DQ32="Yes"),OFFSET('Hygiene Data'!$C$10,0,10*ROW('Hygiene Data'!C26)),IF(AND(ISNUMBER(OFFSET('Hygiene Data'!$C$10,0,10*ROW('Hygiene Data'!C26))),DQ32="No",ISNUMBER(OFFSET('Hygiene Data'!$C$10,0,10*ROW('Hygiene Data'!C26)))),CONCATENATE("[",ROUND(OFFSET('Hygiene Data'!$C$10,0,10*ROW('Hygiene Data'!C26)),0),"]"),IF(AND(ISNUMBER(OFFSET('Hygiene Data'!$C$10,0,10*ROW('Hygiene Data'!C26))),DQ32="",ISNUMBER(OFFSET('Hygiene Data'!$C$10,0,10*ROW('Hygiene Data'!C26)))),OFFSET('Hygiene Data'!$C$10,0,10*ROW('Hygiene Data'!C26)),NA())))</f>
        <v>#N/A</v>
      </c>
      <c r="BC32" s="135" t="e">
        <f ca="1">+IF(AND(ISNUMBER(OFFSET('Hygiene Data'!$D$6,0,10*ROW('Hygiene Data'!D26))),DR32="Yes"),OFFSET('Hygiene Data'!$D$6,0,10*ROW('Hygiene Data'!D26)),IF(AND(ISNUMBER(OFFSET('Hygiene Data'!$D$6,0,10*ROW('Hygiene Data'!D26))),DR32="No",ISNUMBER(OFFSET('Hygiene Data'!$D$6,0,10*ROW('Hygiene Data'!D26)))),CONCATENATE("[",ROUND(OFFSET('Hygiene Data'!$D$6,0,10*ROW('Hygiene Data'!D26)),0),"]"),IF(AND(ISNUMBER(OFFSET('Hygiene Data'!$D$6,0,10*ROW('Hygiene Data'!D26))),DR32="",ISNUMBER(OFFSET('Hygiene Data'!$D$6,0,10*ROW('Hygiene Data'!D26)))),OFFSET('Hygiene Data'!$D$6,0,10*ROW('Hygiene Data'!D26)),NA())))</f>
        <v>#N/A</v>
      </c>
      <c r="BD32" s="135" t="e">
        <f ca="1">+IF(AND(ISNUMBER(OFFSET('Hygiene Data'!$D$8,0,10*ROW('Hygiene Data'!D26))),DS32="Yes"),OFFSET('Hygiene Data'!$D$8,0,10*ROW('Hygiene Data'!D26)),IF(AND(ISNUMBER(OFFSET('Hygiene Data'!$D$8,0,10*ROW('Hygiene Data'!D26))),DS32="No",ISNUMBER(OFFSET('Hygiene Data'!$D$8,0,10*ROW('Hygiene Data'!D26)))),CONCATENATE("[",ROUND(OFFSET('Hygiene Data'!$D$8,0,10*ROW('Hygiene Data'!D26)),0),"]"),IF(AND(ISNUMBER(OFFSET('Hygiene Data'!$D$8,0,10*ROW('Hygiene Data'!D26))),DS32="",ISNUMBER(OFFSET('Hygiene Data'!$D$8,0,10*ROW('Hygiene Data'!D26)))),OFFSET('Hygiene Data'!$D$8,0,10*ROW('Hygiene Data'!D26)),NA())))</f>
        <v>#N/A</v>
      </c>
      <c r="BE32" s="135" t="e">
        <f ca="1">+IF(AND(ISNUMBER(OFFSET('Hygiene Data'!$D$10,0,10*ROW('Hygiene Data'!D26))),DT32="Yes"),OFFSET('Hygiene Data'!$D$10,0,10*ROW('Hygiene Data'!D26)),IF(AND(ISNUMBER(OFFSET('Hygiene Data'!$D$10,0,10*ROW('Hygiene Data'!D26))),DT32="No",ISNUMBER(OFFSET('Hygiene Data'!$D$10,0,10*ROW('Hygiene Data'!D26)))),CONCATENATE("[",ROUND(OFFSET('Hygiene Data'!$D$10,0,10*ROW('Hygiene Data'!D26)),0),"]"),IF(AND(ISNUMBER(OFFSET('Hygiene Data'!$D$10,0,10*ROW('Hygiene Data'!D26))),DT32="",ISNUMBER(OFFSET('Hygiene Data'!$D$10,0,10*ROW('Hygiene Data'!D26)))),OFFSET('Hygiene Data'!$D$10,0,10*ROW('Hygiene Data'!D26)),NA())))</f>
        <v>#N/A</v>
      </c>
      <c r="BF32" s="135" t="e">
        <f ca="1">+IF(AND(ISNUMBER(OFFSET('Hygiene Data'!$E$6,0,10*ROW('Hygiene Data'!E26))),DU32="Yes"),OFFSET('Hygiene Data'!$E$6,0,10*ROW('Hygiene Data'!E26)),IF(AND(ISNUMBER(OFFSET('Hygiene Data'!$E$6,0,10*ROW('Hygiene Data'!E26))),DU32="No",ISNUMBER(OFFSET('Hygiene Data'!$E$6,0,10*ROW('Hygiene Data'!E26)))),CONCATENATE("[",ROUND(OFFSET('Hygiene Data'!$E$6,0,10*ROW('Hygiene Data'!E26)),0),"]"),IF(AND(ISNUMBER(OFFSET('Hygiene Data'!$E$6,0,10*ROW('Hygiene Data'!E26))),DU32="",ISNUMBER(OFFSET('Hygiene Data'!$E$6,0,10*ROW('Hygiene Data'!E26)))),OFFSET('Hygiene Data'!$E$6,0,10*ROW('Hygiene Data'!E26)),NA())))</f>
        <v>#N/A</v>
      </c>
      <c r="BG32" s="135" t="e">
        <f ca="1">+IF(AND(ISNUMBER(OFFSET('Hygiene Data'!$E$8,0,10*ROW('Hygiene Data'!E26))),DV32="Yes"),OFFSET('Hygiene Data'!$E$8,0,10*ROW('Hygiene Data'!E26)),IF(AND(ISNUMBER(OFFSET('Hygiene Data'!$E$8,0,10*ROW('Hygiene Data'!E26))),DV32="No",ISNUMBER(OFFSET('Hygiene Data'!$E$8,0,10*ROW('Hygiene Data'!E26)))),CONCATENATE("[",ROUND(OFFSET('Hygiene Data'!$E$8,0,10*ROW('Hygiene Data'!E26)),0),"]"),IF(AND(ISNUMBER(OFFSET('Hygiene Data'!$E$8,0,10*ROW('Hygiene Data'!E26))),DV32="",ISNUMBER(OFFSET('Hygiene Data'!$E$8,0,10*ROW('Hygiene Data'!E26)))),OFFSET('Hygiene Data'!$E$8,0,10*ROW('Hygiene Data'!E26)),NA())))</f>
        <v>#N/A</v>
      </c>
      <c r="BH32" s="135" t="e">
        <f ca="1">+IF(AND(ISNUMBER(OFFSET('Hygiene Data'!$E$10,0,10*ROW('Hygiene Data'!E26))),DW32="Yes"),OFFSET('Hygiene Data'!$E$10,0,10*ROW('Hygiene Data'!E26)),IF(AND(ISNUMBER(OFFSET('Hygiene Data'!$E$10,0,10*ROW('Hygiene Data'!E26))),DW32="No",ISNUMBER(OFFSET('Hygiene Data'!$E$10,0,10*ROW('Hygiene Data'!E26)))),CONCATENATE("[",ROUND(OFFSET('Hygiene Data'!$E$10,0,10*ROW('Hygiene Data'!E26)),0),"]"),IF(AND(ISNUMBER(OFFSET('Hygiene Data'!$E$10,0,10*ROW('Hygiene Data'!E26))),DW32="",ISNUMBER(OFFSET('Hygiene Data'!$E$10,0,10*ROW('Hygiene Data'!E26)))),OFFSET('Hygiene Data'!$E$10,0,10*ROW('Hygiene Data'!E26)),NA())))</f>
        <v>#N/A</v>
      </c>
      <c r="BI32" s="135" t="e">
        <f ca="1">+IF(AND(ISNUMBER(OFFSET('Hygiene Data'!$F$6,0,10*ROW('Hygiene Data'!F26))),DX32="Yes"),OFFSET('Hygiene Data'!$F$6,0,10*ROW('Hygiene Data'!F26)),IF(AND(ISNUMBER(OFFSET('Hygiene Data'!$F$6,0,10*ROW('Hygiene Data'!F26))),DX32="No",ISNUMBER(OFFSET('Hygiene Data'!$F$6,0,10*ROW('Hygiene Data'!F26)))),CONCATENATE("[",ROUND(OFFSET('Hygiene Data'!$F$6,0,10*ROW('Hygiene Data'!F26)),0),"]"),IF(AND(ISNUMBER(OFFSET('Hygiene Data'!$F$6,0,10*ROW('Hygiene Data'!F26))),DX32="",ISNUMBER(OFFSET('Hygiene Data'!$F$6,0,10*ROW('Hygiene Data'!F26)))),OFFSET('Hygiene Data'!$F$6,0,10*ROW('Hygiene Data'!F26)),NA())))</f>
        <v>#N/A</v>
      </c>
      <c r="BJ32" s="135" t="e">
        <f ca="1">+IF(AND(ISNUMBER(OFFSET('Hygiene Data'!$F$8,0,10*ROW('Hygiene Data'!F26))),DY32="Yes"),OFFSET('Hygiene Data'!$F$8,0,10*ROW('Hygiene Data'!F26)),IF(AND(ISNUMBER(OFFSET('Hygiene Data'!$F$8,0,10*ROW('Hygiene Data'!F26))),DY32="No",ISNUMBER(OFFSET('Hygiene Data'!$F$8,0,10*ROW('Hygiene Data'!F26)))),CONCATENATE("[",ROUND(OFFSET('Hygiene Data'!$F$8,0,10*ROW('Hygiene Data'!F26)),0),"]"),IF(AND(ISNUMBER(OFFSET('Hygiene Data'!$F$8,0,10*ROW('Hygiene Data'!F26))),DY32="",ISNUMBER(OFFSET('Hygiene Data'!$F$8,0,10*ROW('Hygiene Data'!F26)))),OFFSET('Hygiene Data'!$F$8,0,10*ROW('Hygiene Data'!F26)),NA())))</f>
        <v>#N/A</v>
      </c>
      <c r="BK32" s="135" t="e">
        <f ca="1">+IF(AND(ISNUMBER(OFFSET('Hygiene Data'!$F$10,0,10*ROW('Hygiene Data'!F26))),DZ32="Yes"),OFFSET('Hygiene Data'!$F$10,0,10*ROW('Hygiene Data'!F26)),IF(AND(ISNUMBER(OFFSET('Hygiene Data'!$F$10,0,10*ROW('Hygiene Data'!F26))),DZ32="No",ISNUMBER(OFFSET('Hygiene Data'!$F$10,0,10*ROW('Hygiene Data'!F26)))),CONCATENATE("[",ROUND(OFFSET('Hygiene Data'!$F$10,0,10*ROW('Hygiene Data'!F26)),0),"]"),IF(AND(ISNUMBER(OFFSET('Hygiene Data'!$F$10,0,10*ROW('Hygiene Data'!F26))),DZ32="",ISNUMBER(OFFSET('Hygiene Data'!$F$10,0,10*ROW('Hygiene Data'!F26)))),OFFSET('Hygiene Data'!$F$10,0,10*ROW('Hygiene Data'!F26)),NA())))</f>
        <v>#N/A</v>
      </c>
      <c r="BL32" s="135" t="e">
        <f ca="1">+IF(AND(ISNUMBER(OFFSET('Hygiene Data'!$G$6,0,10*ROW('Hygiene Data'!G26))),EA32="Yes"),OFFSET('Hygiene Data'!$G$6,0,10*ROW('Hygiene Data'!G26)),IF(AND(ISNUMBER(OFFSET('Hygiene Data'!$G$6,0,10*ROW('Hygiene Data'!G26))),EA32="No",ISNUMBER(OFFSET('Hygiene Data'!$G$6,0,10*ROW('Hygiene Data'!G26)))),CONCATENATE("[",ROUND(OFFSET('Hygiene Data'!$G$6,0,10*ROW('Hygiene Data'!G26)),0),"]"),IF(AND(ISNUMBER(OFFSET('Hygiene Data'!$G$6,0,10*ROW('Hygiene Data'!G26))),EA32="",ISNUMBER(OFFSET('Hygiene Data'!$G$6,0,10*ROW('Hygiene Data'!G26)))),OFFSET('Hygiene Data'!$G$6,0,10*ROW('Hygiene Data'!G26)),NA())))</f>
        <v>#N/A</v>
      </c>
      <c r="BM32" s="135" t="e">
        <f ca="1">+IF(AND(ISNUMBER(OFFSET('Hygiene Data'!$G$8,0,10*ROW('Hygiene Data'!G26))),EB32="Yes"),OFFSET('Hygiene Data'!$G$8,0,10*ROW('Hygiene Data'!G26)),IF(AND(ISNUMBER(OFFSET('Hygiene Data'!$G$8,0,10*ROW('Hygiene Data'!G26))),EB32="No",ISNUMBER(OFFSET('Hygiene Data'!$G$8,0,10*ROW('Hygiene Data'!G26)))),CONCATENATE("[",ROUND(OFFSET('Hygiene Data'!$G$8,0,10*ROW('Hygiene Data'!G26)),0),"]"),IF(AND(ISNUMBER(OFFSET('Hygiene Data'!$G$8,0,10*ROW('Hygiene Data'!G26))),EB32="",ISNUMBER(OFFSET('Hygiene Data'!$G$8,0,10*ROW('Hygiene Data'!G26)))),OFFSET('Hygiene Data'!$G$8,0,10*ROW('Hygiene Data'!G26)),NA())))</f>
        <v>#N/A</v>
      </c>
      <c r="BN32" s="135" t="e">
        <f ca="1">+IF(AND(ISNUMBER(OFFSET('Hygiene Data'!$G$10,0,10*ROW('Hygiene Data'!G26))),EC32="Yes"),OFFSET('Hygiene Data'!$G$10,0,10*ROW('Hygiene Data'!G26)),IF(AND(ISNUMBER(OFFSET('Hygiene Data'!$G$10,0,10*ROW('Hygiene Data'!G26))),EC32="No",ISNUMBER(OFFSET('Hygiene Data'!$G$10,0,10*ROW('Hygiene Data'!G26)))),CONCATENATE("[",ROUND(OFFSET('Hygiene Data'!$G$10,0,10*ROW('Hygiene Data'!G26)),0),"]"),IF(AND(ISNUMBER(OFFSET('Hygiene Data'!$G$10,0,10*ROW('Hygiene Data'!G26))),EC32="",ISNUMBER(OFFSET('Hygiene Data'!$G$10,0,10*ROW('Hygiene Data'!G26)))),OFFSET('Hygiene Data'!$G$10,0,10*ROW('Hygiene Data'!G26)),NA())))</f>
        <v>#N/A</v>
      </c>
      <c r="BO32" s="135" t="e">
        <f ca="1">+IF(AND(ISNUMBER(OFFSET('Hygiene Data'!$H$6,0,10*ROW('Hygiene Data'!H26))),ED32="Yes"),OFFSET('Hygiene Data'!$H$6,0,10*ROW('Hygiene Data'!H26)),IF(AND(ISNUMBER(OFFSET('Hygiene Data'!$H$6,0,10*ROW('Hygiene Data'!H26))),ED32="No",ISNUMBER(OFFSET('Hygiene Data'!$H$6,0,10*ROW('Hygiene Data'!H26)))),CONCATENATE("[",ROUND(OFFSET('Hygiene Data'!$H$6,0,10*ROW('Hygiene Data'!H26)),0),"]"),IF(AND(ISNUMBER(OFFSET('Hygiene Data'!$H$6,0,10*ROW('Hygiene Data'!H26))),ED32="",ISNUMBER(OFFSET('Hygiene Data'!$H$6,0,10*ROW('Hygiene Data'!H26)))),OFFSET('Hygiene Data'!$H$6,0,10*ROW('Hygiene Data'!H26)),NA())))</f>
        <v>#N/A</v>
      </c>
      <c r="BP32" s="135" t="e">
        <f ca="1">+IF(AND(ISNUMBER(OFFSET('Hygiene Data'!$H$8,0,10*ROW('Hygiene Data'!H26))),EE32="Yes"),OFFSET('Hygiene Data'!$H$8,0,10*ROW('Hygiene Data'!H26)),IF(AND(ISNUMBER(OFFSET('Hygiene Data'!$H$8,0,10*ROW('Hygiene Data'!H26))),EE32="No",ISNUMBER(OFFSET('Hygiene Data'!$H$8,0,10*ROW('Hygiene Data'!H26)))),CONCATENATE("[",ROUND(OFFSET('Hygiene Data'!$H$8,0,10*ROW('Hygiene Data'!H26)),0),"]"),IF(AND(ISNUMBER(OFFSET('Hygiene Data'!$H$8,0,10*ROW('Hygiene Data'!H26))),EE32="",ISNUMBER(OFFSET('Hygiene Data'!$H$8,0,10*ROW('Hygiene Data'!H26)))),OFFSET('Hygiene Data'!$H$8,0,10*ROW('Hygiene Data'!H26)),NA())))</f>
        <v>#N/A</v>
      </c>
      <c r="BQ32" s="135" t="e">
        <f ca="1">+IF(AND(ISNUMBER(OFFSET('Hygiene Data'!$H$10,0,10*ROW('Hygiene Data'!H26))),EF32="Yes"),OFFSET('Hygiene Data'!$H$10,0,10*ROW('Hygiene Data'!H26)),IF(AND(ISNUMBER(OFFSET('Hygiene Data'!$H$10,0,10*ROW('Hygiene Data'!H26))),EF32="No",ISNUMBER(OFFSET('Hygiene Data'!$H$10,0,10*ROW('Hygiene Data'!H26)))),CONCATENATE("[",ROUND(OFFSET('Hygiene Data'!$H$10,0,10*ROW('Hygiene Data'!H26)),0),"]"),IF(AND(ISNUMBER(OFFSET('Hygiene Data'!$H$10,0,10*ROW('Hygiene Data'!H26))),EF32="",ISNUMBER(OFFSET('Hygiene Data'!$H$10,0,10*ROW('Hygiene Data'!H26)))),OFFSET('Hygiene Data'!$H$10,0,10*ROW('Hygiene Data'!H26)),NA())))</f>
        <v>#N/A</v>
      </c>
      <c r="BS32" s="34" t="str">
        <f ca="1">+IF(OFFSET('Water Data'!$C$28,0,10*ROW('Water Data'!C26))="","",OFFSET('Water Data'!$C$28,0,10*ROW('Water Data'!C26)))</f>
        <v/>
      </c>
      <c r="BT32" s="34" t="str">
        <f ca="1">+IF(OFFSET('Water Data'!$C$29,0,10*ROW('Water Data'!C26))="","",OFFSET('Water Data'!$C$29,0,10*ROW('Water Data'!C26)))</f>
        <v/>
      </c>
      <c r="BU32" s="34" t="str">
        <f ca="1">+IF(OFFSET('Water Data'!$C$30,0,10*ROW('Water Data'!C26))="","",OFFSET('Water Data'!$C$30,0,10*ROW('Water Data'!C26)))</f>
        <v/>
      </c>
      <c r="BV32" s="34" t="str">
        <f ca="1">+IF(OFFSET('Water Data'!$D$28,0,10*ROW('Water Data'!D26))="","",OFFSET('Water Data'!$D$28,0,10*ROW('Water Data'!D26)))</f>
        <v/>
      </c>
      <c r="BW32" s="34" t="str">
        <f ca="1">+IF(OFFSET('Water Data'!$D$29,0,10*ROW('Water Data'!D26))="","",OFFSET('Water Data'!$D$29,0,10*ROW('Water Data'!D26)))</f>
        <v/>
      </c>
      <c r="BX32" s="34" t="str">
        <f ca="1">+IF(OFFSET('Water Data'!$D$30,0,10*ROW('Water Data'!D26))="","",OFFSET('Water Data'!$D$30,0,10*ROW('Water Data'!D26)))</f>
        <v/>
      </c>
      <c r="BY32" s="34" t="str">
        <f ca="1">+IF(OFFSET('Water Data'!$E$28,0,10*ROW('Water Data'!E26))="","",OFFSET('Water Data'!$E$28,0,10*ROW('Water Data'!E26)))</f>
        <v/>
      </c>
      <c r="BZ32" s="34" t="str">
        <f ca="1">+IF(OFFSET('Water Data'!$E$29,0,10*ROW('Water Data'!E26))="","",OFFSET('Water Data'!$E$29,0,10*ROW('Water Data'!E26)))</f>
        <v/>
      </c>
      <c r="CA32" s="34" t="str">
        <f ca="1">+IF(OFFSET('Water Data'!$E$30,0,10*ROW('Water Data'!E26))="","",OFFSET('Water Data'!$E$30,0,10*ROW('Water Data'!E26)))</f>
        <v/>
      </c>
      <c r="CB32" s="34" t="str">
        <f ca="1">+IF(OFFSET('Water Data'!$F$28,0,10*ROW('Water Data'!F26))="","",OFFSET('Water Data'!$F$28,0,10*ROW('Water Data'!F26)))</f>
        <v/>
      </c>
      <c r="CC32" s="34" t="str">
        <f ca="1">+IF(OFFSET('Water Data'!$F$29,0,10*ROW('Water Data'!F26))="","",OFFSET('Water Data'!$F$29,0,10*ROW('Water Data'!F26)))</f>
        <v/>
      </c>
      <c r="CD32" s="34" t="str">
        <f ca="1">+IF(OFFSET('Water Data'!$F$30,0,10*ROW('Water Data'!F26))="","",OFFSET('Water Data'!$F$30,0,10*ROW('Water Data'!F26)))</f>
        <v/>
      </c>
      <c r="CE32" s="34" t="str">
        <f ca="1">+IF(OFFSET('Water Data'!$G$28,0,10*ROW('Water Data'!G26))="","",OFFSET('Water Data'!$G$28,0,10*ROW('Water Data'!G26)))</f>
        <v/>
      </c>
      <c r="CF32" s="34" t="str">
        <f ca="1">+IF(OFFSET('Water Data'!$G$29,0,10*ROW('Water Data'!G26))="","",OFFSET('Water Data'!$G$29,0,10*ROW('Water Data'!G26)))</f>
        <v/>
      </c>
      <c r="CG32" s="34" t="str">
        <f ca="1">+IF(OFFSET('Water Data'!$G$30,0,10*ROW('Water Data'!G26))="","",OFFSET('Water Data'!$G$30,0,10*ROW('Water Data'!G26)))</f>
        <v/>
      </c>
      <c r="CH32" s="34" t="str">
        <f ca="1">+IF(OFFSET('Water Data'!$H$28,0,10*ROW('Water Data'!H26))="","",OFFSET('Water Data'!$H$28,0,10*ROW('Water Data'!H26)))</f>
        <v/>
      </c>
      <c r="CI32" s="34" t="str">
        <f ca="1">+IF(OFFSET('Water Data'!$H$29,0,10*ROW('Water Data'!H26))="","",OFFSET('Water Data'!$H$29,0,10*ROW('Water Data'!H26)))</f>
        <v/>
      </c>
      <c r="CJ32" s="34" t="str">
        <f ca="1">+IF(OFFSET('Water Data'!$H$30,0,10*ROW('Water Data'!H26))="","",OFFSET('Water Data'!$H$30,0,10*ROW('Water Data'!H26)))</f>
        <v/>
      </c>
      <c r="CK32" s="34" t="str">
        <f ca="1">+IF(OFFSET('Sanitation Data'!$C$29,0,10*ROW('Sanitation Data'!C26))="","",OFFSET('Sanitation Data'!$C$29,0,10*ROW('Sanitation Data'!C26)))</f>
        <v/>
      </c>
      <c r="CL32" s="34" t="str">
        <f ca="1">+IF(OFFSET('Sanitation Data'!$C$30,0,10*ROW('Sanitation Data'!C26))="","",OFFSET('Sanitation Data'!$C$30,0,10*ROW('Sanitation Data'!C26)))</f>
        <v/>
      </c>
      <c r="CM32" s="34" t="str">
        <f ca="1">+IF(OFFSET('Sanitation Data'!$C$31,0,10*ROW('Sanitation Data'!C26))="","",OFFSET('Sanitation Data'!$C$31,0,10*ROW('Sanitation Data'!C26)))</f>
        <v/>
      </c>
      <c r="CN32" s="34" t="str">
        <f ca="1">+IF(OFFSET('Sanitation Data'!$C$32,0,10*ROW('Sanitation Data'!C26))="","",OFFSET('Sanitation Data'!$C$32,0,10*ROW('Sanitation Data'!C26)))</f>
        <v/>
      </c>
      <c r="CO32" s="34" t="str">
        <f ca="1">+IF(OFFSET('Sanitation Data'!$C$33,0,10*ROW('Sanitation Data'!C26))="","",OFFSET('Sanitation Data'!$C$33,0,10*ROW('Sanitation Data'!C26)))</f>
        <v/>
      </c>
      <c r="CP32" s="34" t="str">
        <f ca="1">+IF(OFFSET('Sanitation Data'!$D$29,0,10*ROW('Sanitation Data'!D26))="","",OFFSET('Sanitation Data'!$D$29,0,10*ROW('Sanitation Data'!D26)))</f>
        <v/>
      </c>
      <c r="CQ32" s="34" t="str">
        <f ca="1">+IF(OFFSET('Sanitation Data'!$D$30,0,10*ROW('Sanitation Data'!D26))="","",OFFSET('Sanitation Data'!$D$30,0,10*ROW('Sanitation Data'!D26)))</f>
        <v/>
      </c>
      <c r="CR32" s="34" t="str">
        <f ca="1">+IF(OFFSET('Sanitation Data'!$D$31,0,10*ROW('Sanitation Data'!D26))="","",OFFSET('Sanitation Data'!$D$31,0,10*ROW('Sanitation Data'!D26)))</f>
        <v/>
      </c>
      <c r="CS32" s="34" t="str">
        <f ca="1">+IF(OFFSET('Sanitation Data'!$D$32,0,10*ROW('Sanitation Data'!D26))="","",OFFSET('Sanitation Data'!$D$32,0,10*ROW('Sanitation Data'!D26)))</f>
        <v/>
      </c>
      <c r="CT32" s="34" t="str">
        <f ca="1">+IF(OFFSET('Sanitation Data'!$D$33,0,10*ROW('Sanitation Data'!D26))="","",OFFSET('Sanitation Data'!$D$33,0,10*ROW('Sanitation Data'!D26)))</f>
        <v/>
      </c>
      <c r="CU32" s="34" t="str">
        <f ca="1">+IF(OFFSET('Sanitation Data'!$E$29,0,10*ROW('Sanitation Data'!E26))="","",OFFSET('Sanitation Data'!$E$29,0,10*ROW('Sanitation Data'!E26)))</f>
        <v/>
      </c>
      <c r="CV32" s="34" t="str">
        <f ca="1">+IF(OFFSET('Sanitation Data'!$E$30,0,10*ROW('Sanitation Data'!E26))="","",OFFSET('Sanitation Data'!$E$30,0,10*ROW('Sanitation Data'!E26)))</f>
        <v/>
      </c>
      <c r="CW32" s="34" t="str">
        <f ca="1">+IF(OFFSET('Sanitation Data'!$E$31,0,10*ROW('Sanitation Data'!E26))="","",OFFSET('Sanitation Data'!$E$31,0,10*ROW('Sanitation Data'!E26)))</f>
        <v/>
      </c>
      <c r="CX32" s="34" t="str">
        <f ca="1">+IF(OFFSET('Sanitation Data'!$E$32,0,10*ROW('Sanitation Data'!E26))="","",OFFSET('Sanitation Data'!$E$32,0,10*ROW('Sanitation Data'!E26)))</f>
        <v/>
      </c>
      <c r="CY32" s="34" t="str">
        <f ca="1">+IF(OFFSET('Sanitation Data'!$E$33,0,10*ROW('Sanitation Data'!E26))="","",OFFSET('Sanitation Data'!$E$33,0,10*ROW('Sanitation Data'!E26)))</f>
        <v/>
      </c>
      <c r="CZ32" s="34" t="str">
        <f ca="1">+IF(OFFSET('Sanitation Data'!$F$29,0,10*ROW('Sanitation Data'!F26))="","",OFFSET('Sanitation Data'!$F$29,0,10*ROW('Sanitation Data'!F26)))</f>
        <v/>
      </c>
      <c r="DA32" s="34" t="str">
        <f ca="1">+IF(OFFSET('Sanitation Data'!$F$30,0,10*ROW('Sanitation Data'!F26))="","",OFFSET('Sanitation Data'!$F$30,0,10*ROW('Sanitation Data'!F26)))</f>
        <v/>
      </c>
      <c r="DB32" s="34" t="str">
        <f ca="1">+IF(OFFSET('Sanitation Data'!$F$31,0,10*ROW('Sanitation Data'!F26))="","",OFFSET('Sanitation Data'!$F$31,0,10*ROW('Sanitation Data'!F26)))</f>
        <v/>
      </c>
      <c r="DC32" s="34" t="str">
        <f ca="1">+IF(OFFSET('Sanitation Data'!$F$32,0,10*ROW('Sanitation Data'!F26))="","",OFFSET('Sanitation Data'!$F$32,0,10*ROW('Sanitation Data'!F26)))</f>
        <v/>
      </c>
      <c r="DD32" s="34" t="str">
        <f ca="1">+IF(OFFSET('Sanitation Data'!$F$33,0,10*ROW('Sanitation Data'!F26))="","",OFFSET('Sanitation Data'!$F$33,0,10*ROW('Sanitation Data'!F26)))</f>
        <v/>
      </c>
      <c r="DE32" s="34" t="str">
        <f ca="1">+IF(OFFSET('Sanitation Data'!$G$29,0,10*ROW('Sanitation Data'!G26))="","",OFFSET('Sanitation Data'!$G$29,0,10*ROW('Sanitation Data'!G26)))</f>
        <v/>
      </c>
      <c r="DF32" s="34" t="str">
        <f ca="1">+IF(OFFSET('Sanitation Data'!$G$30,0,10*ROW('Sanitation Data'!G26))="","",OFFSET('Sanitation Data'!$G$30,0,10*ROW('Sanitation Data'!G26)))</f>
        <v/>
      </c>
      <c r="DG32" s="34" t="str">
        <f ca="1">+IF(OFFSET('Sanitation Data'!$G$31,0,10*ROW('Sanitation Data'!G26))="","",OFFSET('Sanitation Data'!$G$31,0,10*ROW('Sanitation Data'!G26)))</f>
        <v/>
      </c>
      <c r="DH32" s="34" t="str">
        <f ca="1">+IF(OFFSET('Sanitation Data'!$G$32,0,10*ROW('Sanitation Data'!G26))="","",OFFSET('Sanitation Data'!$G$32,0,10*ROW('Sanitation Data'!G26)))</f>
        <v/>
      </c>
      <c r="DI32" s="34" t="str">
        <f ca="1">+IF(OFFSET('Sanitation Data'!$G$33,0,10*ROW('Sanitation Data'!G26))="","",OFFSET('Sanitation Data'!$G$33,0,10*ROW('Sanitation Data'!G26)))</f>
        <v/>
      </c>
      <c r="DJ32" s="34" t="str">
        <f ca="1">+IF(OFFSET('Sanitation Data'!$H$29,0,10*ROW('Sanitation Data'!H26))="","",OFFSET('Sanitation Data'!$H$29,0,10*ROW('Sanitation Data'!H26)))</f>
        <v/>
      </c>
      <c r="DK32" s="34" t="str">
        <f ca="1">+IF(OFFSET('Sanitation Data'!$H$30,0,10*ROW('Sanitation Data'!H26))="","",OFFSET('Sanitation Data'!$H$30,0,10*ROW('Sanitation Data'!H26)))</f>
        <v/>
      </c>
      <c r="DL32" s="34" t="str">
        <f ca="1">+IF(OFFSET('Sanitation Data'!$H$31,0,10*ROW('Sanitation Data'!H26))="","",OFFSET('Sanitation Data'!$H$31,0,10*ROW('Sanitation Data'!H26)))</f>
        <v/>
      </c>
      <c r="DM32" s="34" t="str">
        <f ca="1">+IF(OFFSET('Sanitation Data'!$H$32,0,10*ROW('Sanitation Data'!H26))="","",OFFSET('Sanitation Data'!$H$32,0,10*ROW('Sanitation Data'!H26)))</f>
        <v/>
      </c>
      <c r="DN32" s="34" t="str">
        <f ca="1">+IF(OFFSET('Sanitation Data'!$H$33,0,10*ROW('Sanitation Data'!H26))="","",OFFSET('Sanitation Data'!$H$33,0,10*ROW('Sanitation Data'!H26)))</f>
        <v/>
      </c>
      <c r="DO32" s="34" t="str">
        <f ca="1">+IF(OFFSET('Hygiene Data'!$C$12,0,10*ROW('Hygiene Data'!C26))="","",OFFSET('Hygiene Data'!$C$12,0,10*ROW('Hygiene Data'!C26)))</f>
        <v/>
      </c>
      <c r="DP32" s="34" t="str">
        <f ca="1">+IF(OFFSET('Hygiene Data'!$C$13,0,10*ROW('Hygiene Data'!C26))="","",OFFSET('Hygiene Data'!$C$13,0,10*ROW('Hygiene Data'!C26)))</f>
        <v/>
      </c>
      <c r="DQ32" s="34" t="str">
        <f ca="1">+IF(OFFSET('Hygiene Data'!$C$14,0,10*ROW('Hygiene Data'!C26))="","",OFFSET('Hygiene Data'!$C$14,0,10*ROW('Hygiene Data'!C26)))</f>
        <v/>
      </c>
      <c r="DR32" s="34" t="str">
        <f ca="1">+IF(OFFSET('Hygiene Data'!$D$12,0,10*ROW('Hygiene Data'!D26))="","",OFFSET('Hygiene Data'!$D$12,0,10*ROW('Hygiene Data'!D26)))</f>
        <v/>
      </c>
      <c r="DS32" s="34" t="str">
        <f ca="1">+IF(OFFSET('Hygiene Data'!$D$13,0,10*ROW('Hygiene Data'!D26))="","",OFFSET('Hygiene Data'!$D$13,0,10*ROW('Hygiene Data'!D26)))</f>
        <v/>
      </c>
      <c r="DT32" s="34" t="str">
        <f ca="1">+IF(OFFSET('Hygiene Data'!$D$14,0,10*ROW('Hygiene Data'!D26))="","",OFFSET('Hygiene Data'!$D$14,0,10*ROW('Hygiene Data'!D26)))</f>
        <v/>
      </c>
      <c r="DU32" s="34" t="str">
        <f ca="1">+IF(OFFSET('Hygiene Data'!$E$12,0,10*ROW('Hygiene Data'!E26))="","",OFFSET('Hygiene Data'!$E$12,0,10*ROW('Hygiene Data'!E26)))</f>
        <v/>
      </c>
      <c r="DV32" s="34" t="str">
        <f ca="1">+IF(OFFSET('Hygiene Data'!$E$13,0,10*ROW('Hygiene Data'!E26))="","",OFFSET('Hygiene Data'!$E$13,0,10*ROW('Hygiene Data'!E26)))</f>
        <v/>
      </c>
      <c r="DW32" s="34" t="str">
        <f ca="1">+IF(OFFSET('Hygiene Data'!$E$14,0,10*ROW('Hygiene Data'!E26))="","",OFFSET('Hygiene Data'!$E$14,0,10*ROW('Hygiene Data'!E26)))</f>
        <v/>
      </c>
      <c r="DX32" s="34" t="str">
        <f ca="1">+IF(OFFSET('Hygiene Data'!$F$12,0,10*ROW('Hygiene Data'!F26))="","",OFFSET('Hygiene Data'!$F$12,0,10*ROW('Hygiene Data'!F26)))</f>
        <v/>
      </c>
      <c r="DY32" s="34" t="str">
        <f ca="1">+IF(OFFSET('Hygiene Data'!$F$13,0,10*ROW('Hygiene Data'!F26))="","",OFFSET('Hygiene Data'!$F$13,0,10*ROW('Hygiene Data'!F26)))</f>
        <v/>
      </c>
      <c r="DZ32" s="34" t="str">
        <f ca="1">+IF(OFFSET('Hygiene Data'!$F$14,0,10*ROW('Hygiene Data'!F26))="","",OFFSET('Hygiene Data'!$F$14,0,10*ROW('Hygiene Data'!F26)))</f>
        <v/>
      </c>
      <c r="EA32" s="34" t="str">
        <f ca="1">+IF(OFFSET('Hygiene Data'!$G$12,0,10*ROW('Hygiene Data'!G26))="","",OFFSET('Hygiene Data'!$G$12,0,10*ROW('Hygiene Data'!G26)))</f>
        <v/>
      </c>
      <c r="EB32" s="34" t="str">
        <f ca="1">+IF(OFFSET('Hygiene Data'!$G$13,0,10*ROW('Hygiene Data'!G26))="","",OFFSET('Hygiene Data'!$G$13,0,10*ROW('Hygiene Data'!G26)))</f>
        <v/>
      </c>
      <c r="EC32" s="34" t="str">
        <f ca="1">+IF(OFFSET('Hygiene Data'!$G$14,0,10*ROW('Hygiene Data'!G26))="","",OFFSET('Hygiene Data'!$G$14,0,10*ROW('Hygiene Data'!G26)))</f>
        <v/>
      </c>
      <c r="ED32" s="34" t="str">
        <f ca="1">+IF(OFFSET('Hygiene Data'!$H$12,0,10*ROW('Hygiene Data'!H26))="","",OFFSET('Hygiene Data'!$H$12,0,10*ROW('Hygiene Data'!H26)))</f>
        <v/>
      </c>
      <c r="EE32" s="34" t="str">
        <f ca="1">+IF(OFFSET('Hygiene Data'!$H$13,0,10*ROW('Hygiene Data'!H26))="","",OFFSET('Hygiene Data'!$H$13,0,10*ROW('Hygiene Data'!H26)))</f>
        <v/>
      </c>
      <c r="EF32" s="34" t="str">
        <f ca="1">+IF(OFFSET('Hygiene Data'!$H$14,0,10*ROW('Hygiene Data'!H26))="","",OFFSET('Hygiene Data'!$H$14,0,10*ROW('Hygiene Data'!H26)))</f>
        <v/>
      </c>
    </row>
    <row r="33" spans="1:136" x14ac:dyDescent="0.2">
      <c r="A33" s="50" t="str">
        <f ca="1">+IF(OFFSET('Water Data'!$B$1,0,10*ROW('Water Data'!B30))="","",OFFSET('Water Data'!$B$1,0,10*ROW('Water Data'!B30)))</f>
        <v/>
      </c>
      <c r="B33" s="50" t="str">
        <f ca="1">+IF(OFFSET('Water Data'!$A$3,0,10*ROW('Water Data'!A30))="","",OFFSET('Water Data'!$A$3,0,10*ROW('Water Data'!A30)))</f>
        <v/>
      </c>
      <c r="C33" s="50" t="str">
        <f ca="1">+IF(OFFSET('Water Data'!$C$3,0,10*ROW('Water Data'!C30))="","",OFFSET('Water Data'!$C$3,0,10*ROW('Water Data'!C30)))</f>
        <v/>
      </c>
      <c r="D33" s="133" t="e">
        <f ca="1">+IF(AND(ISNUMBER(OFFSET('Water Data'!$C$5,0,10*ROW('Water Data'!C27))),BS33="Yes"),100-OFFSET('Water Data'!$C$5,0,10*ROW('Water Data'!C27)),IF(AND(ISNUMBER(OFFSET('Water Data'!$C$5,0,10*ROW('Water Data'!C27))),BS33="No",ISNUMBER(OFFSET('Water Data'!$C$5,0,10*ROW('Water Data'!C27)))),CONCATENATE("[",ROUND(100-OFFSET('Water Data'!$C$5,0,10*ROW('Water Data'!C27)),0),"]"),IF(AND(ISNUMBER(OFFSET('Water Data'!$C$5,0,10*ROW('Water Data'!C27))),BS33="",ISNUMBER(OFFSET('Water Data'!$C$5,0,10*ROW('Water Data'!C27)))),100-OFFSET('Water Data'!$C$5,0,10*ROW('Water Data'!C27)),NA())))</f>
        <v>#N/A</v>
      </c>
      <c r="E33" s="133" t="e">
        <f ca="1">+IF(AND(ISNUMBER(OFFSET('Water Data'!$C$7,0,10*ROW('Water Data'!D27))),BT33="Yes"),OFFSET('Water Data'!$C$7,0,10*ROW('Water Data'!C27)),IF(AND(ISNUMBER(OFFSET('Water Data'!$C$7,0,10*ROW('Water Data'!C27))),BT33="No",ISNUMBER(OFFSET('Water Data'!$C$7,0,10*ROW('Water Data'!C27)))),CONCATENATE("[",ROUND(OFFSET('Water Data'!$C$7,0,10*ROW('Water Data'!C27)),0),"]"),IF(AND(ISNUMBER(OFFSET('Water Data'!$C$7,0,10*ROW('Water Data'!C27))),BT33="",ISNUMBER(OFFSET('Water Data'!$C$7,0,10*ROW('Water Data'!C27)))),OFFSET('Water Data'!$C$7,0,10*ROW('Water Data'!C27)),NA())))</f>
        <v>#N/A</v>
      </c>
      <c r="F33" s="133" t="e">
        <f ca="1">+IF(AND(ISNUMBER(OFFSET('Water Data'!$C$10,0,10*ROW('Water Data'!C27))),BU33="Yes"),OFFSET('Water Data'!$C$10,0,10*ROW('Water Data'!C27)),IF(AND(ISNUMBER(OFFSET('Water Data'!$C$10,0,10*ROW('Water Data'!C27))),BU33="No",ISNUMBER(OFFSET('Water Data'!$C$10,0,10*ROW('Water Data'!C27)))),CONCATENATE("[",ROUND(OFFSET('Water Data'!$C$10,0,10*ROW('Water Data'!C27)),0),"]"),IF(AND(ISNUMBER(OFFSET('Water Data'!$C$10,0,10*ROW('Water Data'!C27))),BU33="",ISNUMBER(OFFSET('Water Data'!$C$10,0,10*ROW('Water Data'!C27)))),OFFSET('Water Data'!$C$10,0,10*ROW('Water Data'!C27)),NA())))</f>
        <v>#N/A</v>
      </c>
      <c r="G33" s="133" t="e">
        <f ca="1">+IF(AND(ISNUMBER(OFFSET('Water Data'!$D$5,0,10*ROW('Water Data'!D27))),BV33="Yes"),100-OFFSET('Water Data'!$D$5,0,10*ROW('Water Data'!D27)),IF(AND(ISNUMBER(OFFSET('Water Data'!$D$5,0,10*ROW('Water Data'!D27))),BV33="No",ISNUMBER(OFFSET('Water Data'!$D$5,0,10*ROW('Water Data'!D27)))),CONCATENATE("[",ROUND(100-OFFSET('Water Data'!$D$5,0,10*ROW('Water Data'!D27)),0),"]"),IF(AND(ISNUMBER(OFFSET('Water Data'!$D$5,0,10*ROW('Water Data'!D27))),BV33="",ISNUMBER(OFFSET('Water Data'!$D$5,0,10*ROW('Water Data'!D27)))),100-OFFSET('Water Data'!$D$5,0,10*ROW('Water Data'!D27)),NA())))</f>
        <v>#N/A</v>
      </c>
      <c r="H33" s="133" t="e">
        <f ca="1">+IF(AND(ISNUMBER(OFFSET('Water Data'!$D$7,0,10*ROW('Water Data'!D27))),BW33="Yes"),OFFSET('Water Data'!$D$7,0,10*ROW('Water Data'!D27)),IF(AND(ISNUMBER(OFFSET('Water Data'!$D$7,0,10*ROW('Water Data'!D27))),BW33="No",ISNUMBER(OFFSET('Water Data'!$D$7,0,10*ROW('Water Data'!D27)))),CONCATENATE("[",ROUND(OFFSET('Water Data'!$C$7,0,10*ROW('Water Data'!D27)),0),"]"),IF(AND(ISNUMBER(OFFSET('Water Data'!$D$7,0,10*ROW('Water Data'!D27))),BW33="",ISNUMBER(OFFSET('Water Data'!$D$7,0,10*ROW('Water Data'!D27)))),OFFSET('Water Data'!$D$7,0,10*ROW('Water Data'!D27)),NA())))</f>
        <v>#N/A</v>
      </c>
      <c r="I33" s="133" t="e">
        <f ca="1">+IF(AND(ISNUMBER(OFFSET('Water Data'!$D$10,0,10*ROW('Water Data'!D27))),BX33="Yes"),OFFSET('Water Data'!$D$10,0,10*ROW('Water Data'!D27)),IF(AND(ISNUMBER(OFFSET('Water Data'!$D$10,0,10*ROW('Water Data'!D27))),BX33="No",ISNUMBER(OFFSET('Water Data'!$D$10,0,10*ROW('Water Data'!D27)))),CONCATENATE("[",ROUND(OFFSET('Water Data'!$D$10,0,10*ROW('Water Data'!D27)),0),"]"),IF(AND(ISNUMBER(OFFSET('Water Data'!$D$10,0,10*ROW('Water Data'!D27))),BX33="",ISNUMBER(OFFSET('Water Data'!$D$10,0,10*ROW('Water Data'!D27)))),OFFSET('Water Data'!$D$10,0,10*ROW('Water Data'!D27)),NA())))</f>
        <v>#N/A</v>
      </c>
      <c r="J33" s="133" t="e">
        <f ca="1">+IF(AND(ISNUMBER(OFFSET('Water Data'!$E$5,0,10*ROW('Water Data'!E27))),BY33="Yes"),100-OFFSET('Water Data'!$E$5,0,10*ROW('Water Data'!E27)),IF(AND(ISNUMBER(OFFSET('Water Data'!$E$5,0,10*ROW('Water Data'!E27))),BY33="No",ISNUMBER(OFFSET('Water Data'!$E$5,0,10*ROW('Water Data'!E27)))),CONCATENATE("[",ROUND(100-OFFSET('Water Data'!$E$5,0,10*ROW('Water Data'!E27)),0),"]"),IF(AND(ISNUMBER(OFFSET('Water Data'!$E$5,0,10*ROW('Water Data'!E27))),BY33="",ISNUMBER(OFFSET('Water Data'!$E$5,0,10*ROW('Water Data'!E27)))),100-OFFSET('Water Data'!$E$5,0,10*ROW('Water Data'!E27)),NA())))</f>
        <v>#N/A</v>
      </c>
      <c r="K33" s="133" t="e">
        <f ca="1">+IF(AND(ISNUMBER(OFFSET('Water Data'!$E$7,0,10*ROW('Water Data'!E27))),BZ33="Yes"),OFFSET('Water Data'!$E$7,0,10*ROW('Water Data'!E27)),IF(AND(ISNUMBER(OFFSET('Water Data'!$E$7,0,10*ROW('Water Data'!E27))),BZ33="No",ISNUMBER(OFFSET('Water Data'!$E$7,0,10*ROW('Water Data'!E27)))),CONCATENATE("[",ROUND(OFFSET('Water Data'!$E$7,0,10*ROW('Water Data'!E27)),0),"]"),IF(AND(ISNUMBER(OFFSET('Water Data'!$E$7,0,10*ROW('Water Data'!E27))),BZ33="",ISNUMBER(OFFSET('Water Data'!$E$7,0,10*ROW('Water Data'!E27)))),OFFSET('Water Data'!$E$7,0,10*ROW('Water Data'!E27)),NA())))</f>
        <v>#N/A</v>
      </c>
      <c r="L33" s="133" t="e">
        <f ca="1">+IF(AND(ISNUMBER(OFFSET('Water Data'!$E$10,0,10*ROW('Water Data'!E27))),CA33="Yes"),OFFSET('Water Data'!$E$10,0,10*ROW('Water Data'!E27)),IF(AND(ISNUMBER(OFFSET('Water Data'!$E$10,0,10*ROW('Water Data'!E27))),CA33="No",ISNUMBER(OFFSET('Water Data'!$E$10,0,10*ROW('Water Data'!E27)))),CONCATENATE("[",ROUND(OFFSET('Water Data'!$E$10,0,10*ROW('Water Data'!E27)),0),"]"),IF(AND(ISNUMBER(OFFSET('Water Data'!$E$10,0,10*ROW('Water Data'!E27))),CA33="",ISNUMBER(OFFSET('Water Data'!$E$10,0,10*ROW('Water Data'!E27)))),OFFSET('Water Data'!$E$10,0,10*ROW('Water Data'!E27)),NA())))</f>
        <v>#N/A</v>
      </c>
      <c r="M33" s="133" t="e">
        <f ca="1">+IF(AND(ISNUMBER(OFFSET('Water Data'!$F$5,0,10*ROW('Water Data'!F27))),CB33="Yes"),100-OFFSET('Water Data'!$F$5,0,10*ROW('Water Data'!F27)),IF(AND(ISNUMBER(OFFSET('Water Data'!$F$5,0,10*ROW('Water Data'!F27))),CB33="No",ISNUMBER(OFFSET('Water Data'!$F$5,0,10*ROW('Water Data'!F27)))),CONCATENATE("[",ROUND(100-OFFSET('Water Data'!$F$5,0,10*ROW('Water Data'!F27)),0),"]"),IF(AND(ISNUMBER(OFFSET('Water Data'!$F$5,0,10*ROW('Water Data'!F27))),CB33="",ISNUMBER(OFFSET('Water Data'!$F$5,0,10*ROW('Water Data'!F27)))),100-OFFSET('Water Data'!$F$5,0,10*ROW('Water Data'!F27)),NA())))</f>
        <v>#N/A</v>
      </c>
      <c r="N33" s="133" t="e">
        <f ca="1">+IF(AND(ISNUMBER(OFFSET('Water Data'!$F$7,0,10*ROW('Water Data'!F27))),CC33="Yes"),OFFSET('Water Data'!$F$7,0,10*ROW('Water Data'!F27)),IF(AND(ISNUMBER(OFFSET('Water Data'!$F$7,0,10*ROW('Water Data'!F27))),CC33="No",ISNUMBER(OFFSET('Water Data'!$F$7,0,10*ROW('Water Data'!F27)))),CONCATENATE("[",ROUND(OFFSET('Water Data'!$F$7,0,10*ROW('Water Data'!F27)),0),"]"),IF(AND(ISNUMBER(OFFSET('Water Data'!$F$7,0,10*ROW('Water Data'!F27))),CC33="",ISNUMBER(OFFSET('Water Data'!$F$7,0,10*ROW('Water Data'!F27)))),OFFSET('Water Data'!$F$7,0,10*ROW('Water Data'!F27)),NA())))</f>
        <v>#N/A</v>
      </c>
      <c r="O33" s="133" t="e">
        <f ca="1">+IF(AND(ISNUMBER(OFFSET('Water Data'!$F$10,0,10*ROW('Water Data'!F27))),CD33="Yes"),OFFSET('Water Data'!$F$10,0,10*ROW('Water Data'!F27)),IF(AND(ISNUMBER(OFFSET('Water Data'!$F$10,0,10*ROW('Water Data'!F27))),CD33="No",ISNUMBER(OFFSET('Water Data'!$F$10,0,10*ROW('Water Data'!F27)))),CONCATENATE("[",ROUND(OFFSET('Water Data'!$F$10,0,10*ROW('Water Data'!F27)),0),"]"),IF(AND(ISNUMBER(OFFSET('Water Data'!$F$10,0,10*ROW('Water Data'!F27))),CD33="",ISNUMBER(OFFSET('Water Data'!$F$10,0,10*ROW('Water Data'!F27)))),OFFSET('Water Data'!$F$10,0,10*ROW('Water Data'!F27)),NA())))</f>
        <v>#N/A</v>
      </c>
      <c r="P33" s="133" t="e">
        <f ca="1">+IF(AND(ISNUMBER(OFFSET('Water Data'!$G$5,0,10*ROW('Water Data'!G27))),CE33="Yes"),100-OFFSET('Water Data'!$G$5,0,10*ROW('Water Data'!G27)),IF(AND(ISNUMBER(OFFSET('Water Data'!$G$5,0,10*ROW('Water Data'!G27))),CE33="No",ISNUMBER(OFFSET('Water Data'!$G$5,0,10*ROW('Water Data'!G27)))),CONCATENATE("[",ROUND(100-OFFSET('Water Data'!$G$5,0,10*ROW('Water Data'!G27)),0),"]"),IF(AND(ISNUMBER(OFFSET('Water Data'!$G$5,0,10*ROW('Water Data'!G27))),CE33="",ISNUMBER(OFFSET('Water Data'!$G$5,0,10*ROW('Water Data'!G27)))),100-OFFSET('Water Data'!$G$5,0,10*ROW('Water Data'!G27)),NA())))</f>
        <v>#N/A</v>
      </c>
      <c r="Q33" s="133" t="e">
        <f ca="1">+IF(AND(ISNUMBER(OFFSET('Water Data'!$G$7,0,10*ROW('Water Data'!G27))),CF33="Yes"),OFFSET('Water Data'!$G$7,0,10*ROW('Water Data'!G27)),IF(AND(ISNUMBER(OFFSET('Water Data'!$G$7,0,10*ROW('Water Data'!G27))),CF33="No",ISNUMBER(OFFSET('Water Data'!$G$7,0,10*ROW('Water Data'!G27)))),CONCATENATE("[",ROUND(OFFSET('Water Data'!$G$7,0,10*ROW('Water Data'!G27)),0),"]"),IF(AND(ISNUMBER(OFFSET('Water Data'!$G$7,0,10*ROW('Water Data'!G27))),CF33="",ISNUMBER(OFFSET('Water Data'!$G$7,0,10*ROW('Water Data'!G27)))),OFFSET('Water Data'!$G$7,0,10*ROW('Water Data'!G27)),NA())))</f>
        <v>#N/A</v>
      </c>
      <c r="R33" s="133" t="e">
        <f ca="1">+IF(AND(ISNUMBER(OFFSET('Water Data'!$G$10,0,10*ROW('Water Data'!G27))),CG33="Yes"),OFFSET('Water Data'!$G$10,0,10*ROW('Water Data'!G27)),IF(AND(ISNUMBER(OFFSET('Water Data'!$G$10,0,10*ROW('Water Data'!G27))),CG33="No",ISNUMBER(OFFSET('Water Data'!$G$10,0,10*ROW('Water Data'!G27)))),CONCATENATE("[",ROUND(OFFSET('Water Data'!$G$10,0,10*ROW('Water Data'!G27)),0),"]"),IF(AND(ISNUMBER(OFFSET('Water Data'!$G$10,0,10*ROW('Water Data'!G27))),CG33="",ISNUMBER(OFFSET('Water Data'!$G$10,0,10*ROW('Water Data'!G27)))),OFFSET('Water Data'!$G$10,0,10*ROW('Water Data'!G27)),NA())))</f>
        <v>#N/A</v>
      </c>
      <c r="S33" s="133" t="e">
        <f ca="1">+IF(AND(ISNUMBER(OFFSET('Water Data'!$H$5,0,10*ROW('Water Data'!H27))),CH33="Yes"),100-OFFSET('Water Data'!$H$5,0,10*ROW('Water Data'!H27)),IF(AND(ISNUMBER(OFFSET('Water Data'!$H$5,0,10*ROW('Water Data'!H27))),CH33="No",ISNUMBER(OFFSET('Water Data'!$H$5,0,10*ROW('Water Data'!H27)))),CONCATENATE("[",ROUND(100-OFFSET('Water Data'!$H$5,0,10*ROW('Water Data'!H27)),0),"]"),IF(AND(ISNUMBER(OFFSET('Water Data'!$H$5,0,10*ROW('Water Data'!H27))),CH33="",ISNUMBER(OFFSET('Water Data'!$H$5,0,10*ROW('Water Data'!H27)))),100-OFFSET('Water Data'!$H$5,0,10*ROW('Water Data'!H27)),NA())))</f>
        <v>#N/A</v>
      </c>
      <c r="T33" s="133" t="e">
        <f ca="1">+IF(AND(ISNUMBER(OFFSET('Water Data'!$H$7,0,10*ROW('Water Data'!H27))),CI33="Yes"),OFFSET('Water Data'!$H$7,0,10*ROW('Water Data'!H27)),IF(AND(ISNUMBER(OFFSET('Water Data'!$H$7,0,10*ROW('Water Data'!H27))),CI33="No",ISNUMBER(OFFSET('Water Data'!$H$7,0,10*ROW('Water Data'!H27)))),CONCATENATE("[",ROUND(OFFSET('Water Data'!$H$7,0,10*ROW('Water Data'!H27)),0),"]"),IF(AND(ISNUMBER(OFFSET('Water Data'!$H$7,0,10*ROW('Water Data'!H27))),CI33="",ISNUMBER(OFFSET('Water Data'!$H$7,0,10*ROW('Water Data'!H27)))),OFFSET('Water Data'!$H$7,0,10*ROW('Water Data'!H27)),NA())))</f>
        <v>#N/A</v>
      </c>
      <c r="U33" s="133" t="e">
        <f ca="1">+IF(AND(ISNUMBER(OFFSET('Water Data'!$H$10,0,10*ROW('Water Data'!H27))),CJ33="Yes"),OFFSET('Water Data'!$H$10,0,10*ROW('Water Data'!H27)),IF(AND(ISNUMBER(OFFSET('Water Data'!$H$10,0,10*ROW('Water Data'!H27))),CJ33="No",ISNUMBER(OFFSET('Water Data'!$H$10,0,10*ROW('Water Data'!H27)))),CONCATENATE("[",ROUND(OFFSET('Water Data'!$H$10,0,10*ROW('Water Data'!H27)),0),"]"),IF(AND(ISNUMBER(OFFSET('Water Data'!$H$10,0,10*ROW('Water Data'!H27))),CJ33="",ISNUMBER(OFFSET('Water Data'!$H$10,0,10*ROW('Water Data'!H27)))),OFFSET('Water Data'!$H$10,0,10*ROW('Water Data'!H27)),NA())))</f>
        <v>#N/A</v>
      </c>
      <c r="V33" s="134" t="e">
        <f ca="1">+IF(AND(ISNUMBER(OFFSET('Sanitation Data'!$C$5,0,10*ROW('Sanitation Data'!C27))),CK33="Yes"),100-OFFSET('Sanitation Data'!$C$5,0,10*ROW('Sanitation Data'!C27)),IF(AND(ISNUMBER(OFFSET('Sanitation Data'!$C$5,0,10*ROW('Sanitation Data'!C27))),CK33="No",ISNUMBER(OFFSET('Sanitation Data'!$C$5,0,10*ROW('Sanitation Data'!C27)))),CONCATENATE("[",ROUND(100-OFFSET('Sanitation Data'!$C$5,0,10*ROW('Sanitation Data'!C27)),0),"]"),IF(AND(ISNUMBER(OFFSET('Sanitation Data'!$C$5,0,10*ROW('Sanitation Data'!C27))),CK33="",ISNUMBER(OFFSET('Sanitation Data'!$C$5,0,10*ROW('Sanitation Data'!C27)))),100-OFFSET('Sanitation Data'!$C$5,0,10*ROW('Sanitation Data'!C27)),NA())))</f>
        <v>#N/A</v>
      </c>
      <c r="W33" s="134" t="e">
        <f ca="1">+IF(AND(ISNUMBER(OFFSET('Sanitation Data'!$C$7,0,10*ROW('Sanitation Data'!C27))),CL33="Yes"),OFFSET('Sanitation Data'!$C$7,0,10*ROW('Sanitation Data'!C27)),IF(AND(ISNUMBER(OFFSET('Sanitation Data'!$C$7,0,10*ROW('Sanitation Data'!C27))),CL33="No",ISNUMBER(OFFSET('Sanitation Data'!$C$7,0,10*ROW('Sanitation Data'!C27)))),CONCATENATE("[",ROUND(OFFSET('Sanitation Data'!$C$7,0,10*ROW('Sanitation Data'!C27)),0),"]"),IF(AND(ISNUMBER(OFFSET('Sanitation Data'!$C$7,0,10*ROW('Sanitation Data'!C27))),CL33="",ISNUMBER(OFFSET('Sanitation Data'!$C$7,0,10*ROW('Sanitation Data'!C27)))),OFFSET('Sanitation Data'!$C$7,0,10*ROW('Sanitation Data'!C27)),NA())))</f>
        <v>#N/A</v>
      </c>
      <c r="X33" s="134" t="e">
        <f ca="1">+IF(AND(ISNUMBER(OFFSET('Sanitation Data'!$C$11,0,10*ROW('Sanitation Data'!C27))),CM33="Yes"),OFFSET('Sanitation Data'!$C$11,0,10*ROW('Sanitation Data'!C27)),IF(AND(ISNUMBER(OFFSET('Sanitation Data'!$C$11,0,10*ROW('Sanitation Data'!C27))),CM33="No",ISNUMBER(OFFSET('Sanitation Data'!$C$11,0,10*ROW('Sanitation Data'!C27)))),CONCATENATE("[",ROUND(OFFSET('Sanitation Data'!$C$11,0,10*ROW('Sanitation Data'!C27)),0),"]"),IF(AND(ISNUMBER(OFFSET('Sanitation Data'!$C$11,0,10*ROW('Sanitation Data'!C27))),CM33="",ISNUMBER(OFFSET('Sanitation Data'!$C$11,0,10*ROW('Sanitation Data'!C27)))),OFFSET('Sanitation Data'!$C$11,0,10*ROW('Sanitation Data'!C27)),NA())))</f>
        <v>#N/A</v>
      </c>
      <c r="Y33" s="134" t="e">
        <f ca="1">+IF(AND(ISNUMBER(OFFSET('Sanitation Data'!$C$12,0,10*ROW('Sanitation Data'!C27))),CN33="Yes"),OFFSET('Sanitation Data'!$C$12,0,10*ROW('Sanitation Data'!C27)),IF(AND(ISNUMBER(OFFSET('Sanitation Data'!$C$12,0,10*ROW('Sanitation Data'!C27))),CN33="No",ISNUMBER(OFFSET('Sanitation Data'!$C$12,0,10*ROW('Sanitation Data'!C27)))),CONCATENATE("[",ROUND(OFFSET('Sanitation Data'!$C$12,0,10*ROW('Sanitation Data'!C27)),0),"]"),IF(AND(ISNUMBER(OFFSET('Sanitation Data'!$C$12,0,10*ROW('Sanitation Data'!C27))),CN33="",ISNUMBER(OFFSET('Sanitation Data'!$C$12,0,10*ROW('Sanitation Data'!C27)))),OFFSET('Sanitation Data'!$C$12,0,10*ROW('Sanitation Data'!C27)),NA())))</f>
        <v>#N/A</v>
      </c>
      <c r="Z33" s="134" t="e">
        <f ca="1">+IF(AND(ISNUMBER(OFFSET('Sanitation Data'!$C$13,0,10*ROW('Sanitation Data'!C27))),CO33="Yes"),OFFSET('Sanitation Data'!$C$13,0,10*ROW('Sanitation Data'!C27)),IF(AND(ISNUMBER(OFFSET('Sanitation Data'!$C$13,0,10*ROW('Sanitation Data'!C27))),CO33="No",ISNUMBER(OFFSET('Sanitation Data'!$C$13,0,10*ROW('Sanitation Data'!C27)))),CONCATENATE("[",ROUND(OFFSET('Sanitation Data'!$C$13,0,10*ROW('Sanitation Data'!C27)),0),"]"),IF(AND(ISNUMBER(OFFSET('Sanitation Data'!$C$13,0,10*ROW('Sanitation Data'!C27))),CO33="",ISNUMBER(OFFSET('Sanitation Data'!$C$13,0,10*ROW('Sanitation Data'!C27)))),OFFSET('Sanitation Data'!$C$13,0,10*ROW('Sanitation Data'!C27)),NA())))</f>
        <v>#N/A</v>
      </c>
      <c r="AA33" s="134" t="e">
        <f ca="1">+IF(AND(ISNUMBER(OFFSET('Sanitation Data'!$D$5,0,10*ROW('Sanitation Data'!D27))),CP33="Yes"),100-OFFSET('Sanitation Data'!$D$5,0,10*ROW('Sanitation Data'!D27)),IF(AND(ISNUMBER(OFFSET('Sanitation Data'!$D$5,0,10*ROW('Sanitation Data'!D27))),CP33="No",ISNUMBER(OFFSET('Sanitation Data'!$D$5,0,10*ROW('Sanitation Data'!D27)))),CONCATENATE("[",ROUND(100-OFFSET('Sanitation Data'!$D$5,0,10*ROW('Sanitation Data'!D27)),0),"]"),IF(AND(ISNUMBER(OFFSET('Sanitation Data'!$D$5,0,10*ROW('Sanitation Data'!D27))),CP33="",ISNUMBER(OFFSET('Sanitation Data'!$D$5,0,10*ROW('Sanitation Data'!D27)))),100-OFFSET('Sanitation Data'!$D$5,0,10*ROW('Sanitation Data'!D27)),NA())))</f>
        <v>#N/A</v>
      </c>
      <c r="AB33" s="134" t="e">
        <f ca="1">+IF(AND(ISNUMBER(OFFSET('Sanitation Data'!$D$7,0,10*ROW('Sanitation Data'!D27))),CQ33="Yes"),OFFSET('Sanitation Data'!$D$7,0,10*ROW('Sanitation Data'!G27)),IF(AND(ISNUMBER(OFFSET('Sanitation Data'!$D$7,0,10*ROW('Sanitation Data'!D27))),CQ33="No",ISNUMBER(OFFSET('Sanitation Data'!$D$7,0,10*ROW('Sanitation Data'!D27)))),CONCATENATE("[",ROUND(OFFSET('Sanitation Data'!$D$7,0,10*ROW('Sanitation Data'!D27)),0),"]"),IF(AND(ISNUMBER(OFFSET('Sanitation Data'!$D$7,0,10*ROW('Sanitation Data'!D27))),CQ33="",ISNUMBER(OFFSET('Sanitation Data'!$D$7,0,10*ROW('Sanitation Data'!D27)))),OFFSET('Sanitation Data'!$D$7,0,10*ROW('Sanitation Data'!D27)),NA())))</f>
        <v>#N/A</v>
      </c>
      <c r="AC33" s="134" t="e">
        <f ca="1">+IF(AND(ISNUMBER(OFFSET('Sanitation Data'!$D$11,0,10*ROW('Sanitation Data'!D27))),CR33="Yes"),OFFSET('Sanitation Data'!$D$11,0,10*ROW('Sanitation Data'!D27)),IF(AND(ISNUMBER(OFFSET('Sanitation Data'!$D$11,0,10*ROW('Sanitation Data'!D27))),CR33="No",ISNUMBER(OFFSET('Sanitation Data'!$D$11,0,10*ROW('Sanitation Data'!D27)))),CONCATENATE("[",ROUND(OFFSET('Sanitation Data'!$D$11,0,10*ROW('Sanitation Data'!D27)),0),"]"),IF(AND(ISNUMBER(OFFSET('Sanitation Data'!$D$11,0,10*ROW('Sanitation Data'!D27))),CR33="",ISNUMBER(OFFSET('Sanitation Data'!$D$11,0,10*ROW('Sanitation Data'!D27)))),OFFSET('Sanitation Data'!$D$11,0,10*ROW('Sanitation Data'!D27)),NA())))</f>
        <v>#N/A</v>
      </c>
      <c r="AD33" s="134" t="e">
        <f ca="1">+IF(AND(ISNUMBER(OFFSET('Sanitation Data'!$D$12,0,10*ROW('Sanitation Data'!D27))),CS33="Yes"),OFFSET('Sanitation Data'!$D$12,0,10*ROW('Sanitation Data'!D27)),IF(AND(ISNUMBER(OFFSET('Sanitation Data'!$D$12,0,10*ROW('Sanitation Data'!D27))),CS33="No",ISNUMBER(OFFSET('Sanitation Data'!$D$12,0,10*ROW('Sanitation Data'!D27)))),CONCATENATE("[",ROUND(OFFSET('Sanitation Data'!$D$12,0,10*ROW('Sanitation Data'!D27)),0),"]"),IF(AND(ISNUMBER(OFFSET('Sanitation Data'!$D$12,0,10*ROW('Sanitation Data'!D27))),CS33="",ISNUMBER(OFFSET('Sanitation Data'!$D$12,0,10*ROW('Sanitation Data'!D27)))),OFFSET('Sanitation Data'!$D$12,0,10*ROW('Sanitation Data'!D27)),NA())))</f>
        <v>#N/A</v>
      </c>
      <c r="AE33" s="134" t="e">
        <f ca="1">+IF(AND(ISNUMBER(OFFSET('Sanitation Data'!$D$13,0,10*ROW('Sanitation Data'!D27))),CT33="Yes"),OFFSET('Sanitation Data'!$D$13,0,10*ROW('Sanitation Data'!D27)),IF(AND(ISNUMBER(OFFSET('Sanitation Data'!$D$13,0,10*ROW('Sanitation Data'!D27))),CT33="No",ISNUMBER(OFFSET('Sanitation Data'!$D$13,0,10*ROW('Sanitation Data'!D27)))),CONCATENATE("[",ROUND(OFFSET('Sanitation Data'!$D$13,0,10*ROW('Sanitation Data'!D27)),0),"]"),IF(AND(ISNUMBER(OFFSET('Sanitation Data'!$D$13,0,10*ROW('Sanitation Data'!D27))),CT33="",ISNUMBER(OFFSET('Sanitation Data'!$D$13,0,10*ROW('Sanitation Data'!D27)))),OFFSET('Sanitation Data'!$D$13,0,10*ROW('Sanitation Data'!D27)),NA())))</f>
        <v>#N/A</v>
      </c>
      <c r="AF33" s="134" t="e">
        <f ca="1">+IF(AND(ISNUMBER(OFFSET('Sanitation Data'!$E$5,0,10*ROW('Sanitation Data'!E27))),CU33="Yes"),100-OFFSET('Sanitation Data'!$E$5,0,10*ROW('Sanitation Data'!E27)),IF(AND(ISNUMBER(OFFSET('Sanitation Data'!$E$5,0,10*ROW('Sanitation Data'!E27))),CU33="No",ISNUMBER(OFFSET('Sanitation Data'!$E$5,0,10*ROW('Sanitation Data'!E27)))),CONCATENATE("[",ROUND(100-OFFSET('Sanitation Data'!$E$5,0,10*ROW('Sanitation Data'!E27)),0),"]"),IF(AND(ISNUMBER(OFFSET('Sanitation Data'!$E$5,0,10*ROW('Sanitation Data'!E27))),CU33="",ISNUMBER(OFFSET('Sanitation Data'!$E$5,0,10*ROW('Sanitation Data'!E27)))),100-OFFSET('Sanitation Data'!$E$5,0,10*ROW('Sanitation Data'!E27)),NA())))</f>
        <v>#N/A</v>
      </c>
      <c r="AG33" s="134" t="e">
        <f ca="1">+IF(AND(ISNUMBER(OFFSET('Sanitation Data'!$E$7,0,10*ROW('Sanitation Data'!E27))),CV33="Yes"),OFFSET('Sanitation Data'!$E$7,0,10*ROW('Sanitation Data'!E27)),IF(AND(ISNUMBER(OFFSET('Sanitation Data'!$E$7,0,10*ROW('Sanitation Data'!E27))),CV33="No",ISNUMBER(OFFSET('Sanitation Data'!$E$7,0,10*ROW('Sanitation Data'!E27)))),CONCATENATE("[",ROUND(OFFSET('Sanitation Data'!$E$7,0,10*ROW('Sanitation Data'!E27)),0),"]"),IF(AND(ISNUMBER(OFFSET('Sanitation Data'!$E$7,0,10*ROW('Sanitation Data'!E27))),CV33="",ISNUMBER(OFFSET('Sanitation Data'!$E$7,0,10*ROW('Sanitation Data'!E27)))),OFFSET('Sanitation Data'!$E$7,0,10*ROW('Sanitation Data'!E27)),NA())))</f>
        <v>#N/A</v>
      </c>
      <c r="AH33" s="134" t="e">
        <f ca="1">+IF(AND(ISNUMBER(OFFSET('Sanitation Data'!$E$11,0,10*ROW('Sanitation Data'!E27))),CW33="Yes"),OFFSET('Sanitation Data'!$E$11,0,10*ROW('Sanitation Data'!E27)),IF(AND(ISNUMBER(OFFSET('Sanitation Data'!$E$11,0,10*ROW('Sanitation Data'!E27))),CW33="No",ISNUMBER(OFFSET('Sanitation Data'!$E$11,0,10*ROW('Sanitation Data'!E27)))),CONCATENATE("[",ROUND(OFFSET('Sanitation Data'!$E$11,0,10*ROW('Sanitation Data'!E27)),0),"]"),IF(AND(ISNUMBER(OFFSET('Sanitation Data'!$E$11,0,10*ROW('Sanitation Data'!E27))),CW33="",ISNUMBER(OFFSET('Sanitation Data'!$E$11,0,10*ROW('Sanitation Data'!E27)))),OFFSET('Sanitation Data'!$E$11,0,10*ROW('Sanitation Data'!E27)),NA())))</f>
        <v>#N/A</v>
      </c>
      <c r="AI33" s="134" t="e">
        <f ca="1">+IF(AND(ISNUMBER(OFFSET('Sanitation Data'!$E$12,0,10*ROW('Sanitation Data'!E27))),CX33="Yes"),OFFSET('Sanitation Data'!$E$12,0,10*ROW('Sanitation Data'!E27)),IF(AND(ISNUMBER(OFFSET('Sanitation Data'!$E$12,0,10*ROW('Sanitation Data'!E27))),CX33="No",ISNUMBER(OFFSET('Sanitation Data'!$E$12,0,10*ROW('Sanitation Data'!E27)))),CONCATENATE("[",ROUND(OFFSET('Sanitation Data'!$E$12,0,10*ROW('Sanitation Data'!E27)),0),"]"),IF(AND(ISNUMBER(OFFSET('Sanitation Data'!$E$12,0,10*ROW('Sanitation Data'!E27))),CX33="",ISNUMBER(OFFSET('Sanitation Data'!$E$12,0,10*ROW('Sanitation Data'!E27)))),OFFSET('Sanitation Data'!$E$12,0,10*ROW('Sanitation Data'!E27)),NA())))</f>
        <v>#N/A</v>
      </c>
      <c r="AJ33" s="134" t="e">
        <f ca="1">+IF(AND(ISNUMBER(OFFSET('Sanitation Data'!$E$13,0,10*ROW('Sanitation Data'!E27))),CY33="Yes"),OFFSET('Sanitation Data'!$E$13,0,10*ROW('Sanitation Data'!E27)),IF(AND(ISNUMBER(OFFSET('Sanitation Data'!$E$13,0,10*ROW('Sanitation Data'!E27))),CY33="No",ISNUMBER(OFFSET('Sanitation Data'!$E$13,0,10*ROW('Sanitation Data'!E27)))),CONCATENATE("[",ROUND(OFFSET('Sanitation Data'!$E$13,0,10*ROW('Sanitation Data'!E27)),0),"]"),IF(AND(ISNUMBER(OFFSET('Sanitation Data'!$E$13,0,10*ROW('Sanitation Data'!E27))),CY33="",ISNUMBER(OFFSET('Sanitation Data'!$E$13,0,10*ROW('Sanitation Data'!E27)))),OFFSET('Sanitation Data'!$E$13,0,10*ROW('Sanitation Data'!E27)),NA())))</f>
        <v>#N/A</v>
      </c>
      <c r="AK33" s="134" t="e">
        <f ca="1">+IF(AND(ISNUMBER(OFFSET('Sanitation Data'!$F$5,0,10*ROW('Sanitation Data'!F27))),CZ33="Yes"),100-OFFSET('Sanitation Data'!$F$5,0,10*ROW('Sanitation Data'!F27)),IF(AND(ISNUMBER(OFFSET('Sanitation Data'!$F$5,0,10*ROW('Sanitation Data'!F27))),CZ33="No",ISNUMBER(OFFSET('Sanitation Data'!$F$5,0,10*ROW('Sanitation Data'!F27)))),CONCATENATE("[",ROUND(100-OFFSET('Sanitation Data'!$F$5,0,10*ROW('Sanitation Data'!F27)),0),"]"),IF(AND(ISNUMBER(OFFSET('Sanitation Data'!$F$5,0,10*ROW('Sanitation Data'!F27))),CZ33="",ISNUMBER(OFFSET('Sanitation Data'!$F$5,0,10*ROW('Sanitation Data'!F27)))),100-OFFSET('Sanitation Data'!$F$5,0,10*ROW('Sanitation Data'!F27)),NA())))</f>
        <v>#N/A</v>
      </c>
      <c r="AL33" s="134" t="e">
        <f ca="1">+IF(AND(ISNUMBER(OFFSET('Sanitation Data'!$F$7,0,10*ROW('Sanitation Data'!F27))),DA33="Yes"),OFFSET('Sanitation Data'!$F$7,0,10*ROW('Sanitation Data'!F27)),IF(AND(ISNUMBER(OFFSET('Sanitation Data'!$F$7,0,10*ROW('Sanitation Data'!F27))),DA33="No",ISNUMBER(OFFSET('Sanitation Data'!$F$7,0,10*ROW('Sanitation Data'!F27)))),CONCATENATE("[",ROUND(OFFSET('Sanitation Data'!$F$7,0,10*ROW('Sanitation Data'!F27)),0),"]"),IF(AND(ISNUMBER(OFFSET('Sanitation Data'!$F$7,0,10*ROW('Sanitation Data'!F27))),DA33="",ISNUMBER(OFFSET('Sanitation Data'!$F$7,0,10*ROW('Sanitation Data'!F27)))),OFFSET('Sanitation Data'!$F$7,0,10*ROW('Sanitation Data'!F27)),NA())))</f>
        <v>#N/A</v>
      </c>
      <c r="AM33" s="134" t="e">
        <f ca="1">+IF(AND(ISNUMBER(OFFSET('Sanitation Data'!$F$11,0,10*ROW('Sanitation Data'!F27))),DB33="Yes"),OFFSET('Sanitation Data'!$F$11,0,10*ROW('Sanitation Data'!F27)),IF(AND(ISNUMBER(OFFSET('Sanitation Data'!$F$11,0,10*ROW('Sanitation Data'!F27))),DB33="No",ISNUMBER(OFFSET('Sanitation Data'!$F$11,0,10*ROW('Sanitation Data'!F27)))),CONCATENATE("[",ROUND(OFFSET('Sanitation Data'!$F$11,0,10*ROW('Sanitation Data'!F27)),0),"]"),IF(AND(ISNUMBER(OFFSET('Sanitation Data'!$F$11,0,10*ROW('Sanitation Data'!F27))),DB33="",ISNUMBER(OFFSET('Sanitation Data'!$F$11,0,10*ROW('Sanitation Data'!F27)))),OFFSET('Sanitation Data'!$F$11,0,10*ROW('Sanitation Data'!F27)),NA())))</f>
        <v>#N/A</v>
      </c>
      <c r="AN33" s="134" t="e">
        <f ca="1">+IF(AND(ISNUMBER(OFFSET('Sanitation Data'!$F$12,0,10*ROW('Sanitation Data'!F27))),DC33="Yes"),OFFSET('Sanitation Data'!$F$12,0,10*ROW('Sanitation Data'!F27)),IF(AND(ISNUMBER(OFFSET('Sanitation Data'!$F$12,0,10*ROW('Sanitation Data'!F27))),DC33="No",ISNUMBER(OFFSET('Sanitation Data'!$F$12,0,10*ROW('Sanitation Data'!F27)))),CONCATENATE("[",ROUND(OFFSET('Sanitation Data'!$F$12,0,10*ROW('Sanitation Data'!F27)),0),"]"),IF(AND(ISNUMBER(OFFSET('Sanitation Data'!$F$12,0,10*ROW('Sanitation Data'!F27))),DC33="",ISNUMBER(OFFSET('Sanitation Data'!$F$12,0,10*ROW('Sanitation Data'!F27)))),OFFSET('Sanitation Data'!$F$12,0,10*ROW('Sanitation Data'!F27)),NA())))</f>
        <v>#N/A</v>
      </c>
      <c r="AO33" s="134" t="e">
        <f ca="1">+IF(AND(ISNUMBER(OFFSET('Sanitation Data'!$F$13,0,10*ROW('Sanitation Data'!F27))),DD33="Yes"),OFFSET('Sanitation Data'!$F$13,0,10*ROW('Sanitation Data'!F27)),IF(AND(ISNUMBER(OFFSET('Sanitation Data'!$F$13,0,10*ROW('Sanitation Data'!F27))),DD33="No",ISNUMBER(OFFSET('Sanitation Data'!$F$13,0,10*ROW('Sanitation Data'!F27)))),CONCATENATE("[",ROUND(OFFSET('Sanitation Data'!$F$13,0,10*ROW('Sanitation Data'!F27)),0),"]"),IF(AND(ISNUMBER(OFFSET('Sanitation Data'!$F$13,0,10*ROW('Sanitation Data'!F27))),DD33="",ISNUMBER(OFFSET('Sanitation Data'!$F$13,0,10*ROW('Sanitation Data'!F27)))),OFFSET('Sanitation Data'!$F$13,0,10*ROW('Sanitation Data'!F27)),NA())))</f>
        <v>#N/A</v>
      </c>
      <c r="AP33" s="134" t="e">
        <f ca="1">+IF(AND(ISNUMBER(OFFSET('Sanitation Data'!$G$5,0,10*ROW('Sanitation Data'!G27))),DE33="Yes"),100-OFFSET('Sanitation Data'!$G$5,0,10*ROW('Sanitation Data'!G27)),IF(AND(ISNUMBER(OFFSET('Sanitation Data'!$G$5,0,10*ROW('Sanitation Data'!G27))),DE33="No",ISNUMBER(OFFSET('Sanitation Data'!$G$5,0,10*ROW('Sanitation Data'!G27)))),CONCATENATE("[",ROUND(100-OFFSET('Sanitation Data'!$G$5,0,10*ROW('Sanitation Data'!G27)),0),"]"),IF(AND(ISNUMBER(OFFSET('Sanitation Data'!$G$5,0,10*ROW('Sanitation Data'!G27))),DE33="",ISNUMBER(OFFSET('Sanitation Data'!$G$5,0,10*ROW('Sanitation Data'!G27)))),100-OFFSET('Sanitation Data'!$G$5,0,10*ROW('Sanitation Data'!G27)),NA())))</f>
        <v>#N/A</v>
      </c>
      <c r="AQ33" s="134" t="e">
        <f ca="1">+IF(AND(ISNUMBER(OFFSET('Sanitation Data'!$G$7,0,10*ROW('Sanitation Data'!G27))),DF33="Yes"),OFFSET('Sanitation Data'!$G$7,0,10*ROW('Sanitation Data'!G27)),IF(AND(ISNUMBER(OFFSET('Sanitation Data'!$G$7,0,10*ROW('Sanitation Data'!G27))),DF33="No",ISNUMBER(OFFSET('Sanitation Data'!$G$7,0,10*ROW('Sanitation Data'!G27)))),CONCATENATE("[",ROUND(OFFSET('Sanitation Data'!$G$7,0,10*ROW('Sanitation Data'!G27)),0),"]"),IF(AND(ISNUMBER(OFFSET('Sanitation Data'!$G$7,0,10*ROW('Sanitation Data'!G27))),DF33="",ISNUMBER(OFFSET('Sanitation Data'!$G$7,0,10*ROW('Sanitation Data'!G27)))),OFFSET('Sanitation Data'!$G$7,0,10*ROW('Sanitation Data'!G27)),NA())))</f>
        <v>#N/A</v>
      </c>
      <c r="AR33" s="134" t="e">
        <f ca="1">+IF(AND(ISNUMBER(OFFSET('Sanitation Data'!$G$11,0,10*ROW('Sanitation Data'!G27))),DG33="Yes"),OFFSET('Sanitation Data'!$G$11,0,10*ROW('Sanitation Data'!G27)),IF(AND(ISNUMBER(OFFSET('Sanitation Data'!$G$11,0,10*ROW('Sanitation Data'!G27))),DG33="No",ISNUMBER(OFFSET('Sanitation Data'!$G$11,0,10*ROW('Sanitation Data'!G27)))),CONCATENATE("[",ROUND(OFFSET('Sanitation Data'!$G$11,0,10*ROW('Sanitation Data'!G27)),0),"]"),IF(AND(ISNUMBER(OFFSET('Sanitation Data'!$G$11,0,10*ROW('Sanitation Data'!G27))),DG33="",ISNUMBER(OFFSET('Sanitation Data'!$G$11,0,10*ROW('Sanitation Data'!G27)))),OFFSET('Sanitation Data'!$G$11,0,10*ROW('Sanitation Data'!G27)),NA())))</f>
        <v>#N/A</v>
      </c>
      <c r="AS33" s="134" t="e">
        <f ca="1">+IF(AND(ISNUMBER(OFFSET('Sanitation Data'!$G$12,0,10*ROW('Sanitation Data'!G27))),DH33="Yes"),OFFSET('Sanitation Data'!$G$12,0,10*ROW('Sanitation Data'!G27)),IF(AND(ISNUMBER(OFFSET('Sanitation Data'!$G$12,0,10*ROW('Sanitation Data'!G27))),DH33="No",ISNUMBER(OFFSET('Sanitation Data'!$G$12,0,10*ROW('Sanitation Data'!G27)))),CONCATENATE("[",ROUND(OFFSET('Sanitation Data'!$G$12,0,10*ROW('Sanitation Data'!G27)),0),"]"),IF(AND(ISNUMBER(OFFSET('Sanitation Data'!$G$12,0,10*ROW('Sanitation Data'!G27))),DH33="",ISNUMBER(OFFSET('Sanitation Data'!$G$12,0,10*ROW('Sanitation Data'!G27)))),OFFSET('Sanitation Data'!$G$12,0,10*ROW('Sanitation Data'!G27)),NA())))</f>
        <v>#N/A</v>
      </c>
      <c r="AT33" s="134" t="e">
        <f ca="1">+IF(AND(ISNUMBER(OFFSET('Sanitation Data'!$G$13,0,10*ROW('Sanitation Data'!G27))),DI33="Yes"),OFFSET('Sanitation Data'!$G$13,0,10*ROW('Sanitation Data'!G27)),IF(AND(ISNUMBER(OFFSET('Sanitation Data'!$G$13,0,10*ROW('Sanitation Data'!G27))),DI33="No",ISNUMBER(OFFSET('Sanitation Data'!$G$13,0,10*ROW('Sanitation Data'!G27)))),CONCATENATE("[",ROUND(OFFSET('Sanitation Data'!$G$13,0,10*ROW('Sanitation Data'!G27)),0),"]"),IF(AND(ISNUMBER(OFFSET('Sanitation Data'!$G$13,0,10*ROW('Sanitation Data'!G27))),DI33="",ISNUMBER(OFFSET('Sanitation Data'!$G$13,0,10*ROW('Sanitation Data'!G27)))),OFFSET('Sanitation Data'!$G$13,0,10*ROW('Sanitation Data'!G27)),NA())))</f>
        <v>#N/A</v>
      </c>
      <c r="AU33" s="134" t="e">
        <f ca="1">+IF(AND(ISNUMBER(OFFSET('Sanitation Data'!$H$5,0,10*ROW('Sanitation Data'!H27))),DJ33="Yes"),100-OFFSET('Sanitation Data'!$H$5,0,10*ROW('Sanitation Data'!H27)),IF(AND(ISNUMBER(OFFSET('Sanitation Data'!$H$5,0,10*ROW('Sanitation Data'!H27))),DJ33="No",ISNUMBER(OFFSET('Sanitation Data'!$H$5,0,10*ROW('Sanitation Data'!H27)))),CONCATENATE("[",ROUND(100-OFFSET('Sanitation Data'!$H$5,0,10*ROW('Sanitation Data'!H27)),0),"]"),IF(AND(ISNUMBER(OFFSET('Sanitation Data'!$H$5,0,10*ROW('Sanitation Data'!H27))),DJ33="",ISNUMBER(OFFSET('Sanitation Data'!$H$5,0,10*ROW('Sanitation Data'!H27)))),100-OFFSET('Sanitation Data'!$H$5,0,10*ROW('Sanitation Data'!H27)),NA())))</f>
        <v>#N/A</v>
      </c>
      <c r="AV33" s="134" t="e">
        <f ca="1">+IF(AND(ISNUMBER(OFFSET('Sanitation Data'!$H$7,0,10*ROW('Sanitation Data'!H27))),DK33="Yes"),OFFSET('Sanitation Data'!$H$7,0,10*ROW('Sanitation Data'!H27)),IF(AND(ISNUMBER(OFFSET('Sanitation Data'!$H$7,0,10*ROW('Sanitation Data'!H27))),DK33="No",ISNUMBER(OFFSET('Sanitation Data'!$H$7,0,10*ROW('Sanitation Data'!H27)))),CONCATENATE("[",ROUND(OFFSET('Sanitation Data'!$H$7,0,10*ROW('Sanitation Data'!H27)),0),"]"),IF(AND(ISNUMBER(OFFSET('Sanitation Data'!$H$7,0,10*ROW('Sanitation Data'!H27))),DK33="",ISNUMBER(OFFSET('Sanitation Data'!$H$7,0,10*ROW('Sanitation Data'!H27)))),OFFSET('Sanitation Data'!$H$7,0,10*ROW('Sanitation Data'!H27)),NA())))</f>
        <v>#N/A</v>
      </c>
      <c r="AW33" s="134" t="e">
        <f ca="1">+IF(AND(ISNUMBER(OFFSET('Sanitation Data'!$H$11,0,10*ROW('Sanitation Data'!H27))),DL33="Yes"),OFFSET('Sanitation Data'!$H$11,0,10*ROW('Sanitation Data'!H27)),IF(AND(ISNUMBER(OFFSET('Sanitation Data'!$H$11,0,10*ROW('Sanitation Data'!H27))),DL33="No",ISNUMBER(OFFSET('Sanitation Data'!$H$11,0,10*ROW('Sanitation Data'!H27)))),CONCATENATE("[",ROUND(OFFSET('Sanitation Data'!$H$11,0,10*ROW('Sanitation Data'!H27)),0),"]"),IF(AND(ISNUMBER(OFFSET('Sanitation Data'!$H$11,0,10*ROW('Sanitation Data'!H27))),DL33="",ISNUMBER(OFFSET('Sanitation Data'!$H$11,0,10*ROW('Sanitation Data'!H27)))),OFFSET('Sanitation Data'!$H$11,0,10*ROW('Sanitation Data'!H27)),NA())))</f>
        <v>#N/A</v>
      </c>
      <c r="AX33" s="134" t="e">
        <f ca="1">+IF(AND(ISNUMBER(OFFSET('Sanitation Data'!$H$12,0,10*ROW('Sanitation Data'!H27))),DM33="Yes"),OFFSET('Sanitation Data'!$H$12,0,10*ROW('Sanitation Data'!H27)),IF(AND(ISNUMBER(OFFSET('Sanitation Data'!$H$12,0,10*ROW('Sanitation Data'!H27))),DM33="No",ISNUMBER(OFFSET('Sanitation Data'!$H$12,0,10*ROW('Sanitation Data'!H27)))),CONCATENATE("[",ROUND(OFFSET('Sanitation Data'!$H$12,0,10*ROW('Sanitation Data'!H27)),0),"]"),IF(AND(ISNUMBER(OFFSET('Sanitation Data'!$H$12,0,10*ROW('Sanitation Data'!H27))),DM33="",ISNUMBER(OFFSET('Sanitation Data'!$H$12,0,10*ROW('Sanitation Data'!H27)))),OFFSET('Sanitation Data'!$H$12,0,10*ROW('Sanitation Data'!H27)),NA())))</f>
        <v>#N/A</v>
      </c>
      <c r="AY33" s="134" t="e">
        <f ca="1">+IF(AND(ISNUMBER(OFFSET('Sanitation Data'!$H$13,0,10*ROW('Sanitation Data'!H27))),DN33="Yes"),OFFSET('Sanitation Data'!$H$13,0,10*ROW('Sanitation Data'!H27)),IF(AND(ISNUMBER(OFFSET('Sanitation Data'!$H$13,0,10*ROW('Sanitation Data'!H27))),DN33="No",ISNUMBER(OFFSET('Sanitation Data'!$H$13,0,10*ROW('Sanitation Data'!H27)))),CONCATENATE("[",ROUND(OFFSET('Sanitation Data'!$H$13,0,10*ROW('Sanitation Data'!H27)),0),"]"),IF(AND(ISNUMBER(OFFSET('Sanitation Data'!$H$13,0,10*ROW('Sanitation Data'!H27))),DN33="",ISNUMBER(OFFSET('Sanitation Data'!$H$13,0,10*ROW('Sanitation Data'!H27)))),OFFSET('Sanitation Data'!$H$13,0,10*ROW('Sanitation Data'!H27)),NA())))</f>
        <v>#N/A</v>
      </c>
      <c r="AZ33" s="135" t="e">
        <f ca="1">+IF(AND(ISNUMBER(OFFSET('Hygiene Data'!$C$6,0,10*ROW('Hygiene Data'!C27))),DO33="Yes"),OFFSET('Hygiene Data'!$C$6,0,10*ROW('Hygiene Data'!C27)),IF(AND(ISNUMBER(OFFSET('Hygiene Data'!$C$6,0,10*ROW('Hygiene Data'!C27))),DO33="No",ISNUMBER(OFFSET('Hygiene Data'!$C$6,0,10*ROW('Hygiene Data'!C27)))),CONCATENATE("[",ROUND(OFFSET('Hygiene Data'!$C$6,0,10*ROW('Hygiene Data'!C27)),0),"]"),IF(AND(ISNUMBER(OFFSET('Hygiene Data'!$C$6,0,10*ROW('Hygiene Data'!C27))),DO33="",ISNUMBER(OFFSET('Hygiene Data'!$C$6,0,10*ROW('Hygiene Data'!C27)))),OFFSET('Hygiene Data'!$C$6,0,10*ROW('Hygiene Data'!C27)),NA())))</f>
        <v>#N/A</v>
      </c>
      <c r="BA33" s="135" t="e">
        <f ca="1">+IF(AND(ISNUMBER(OFFSET('Hygiene Data'!$C$8,0,10*ROW('Hygiene Data'!C27))),DP33="Yes"),OFFSET('Hygiene Data'!$C$8,0,10*ROW('Hygiene Data'!C27)),IF(AND(ISNUMBER(OFFSET('Hygiene Data'!$C$8,0,10*ROW('Hygiene Data'!C27))),DP33="No",ISNUMBER(OFFSET('Hygiene Data'!$C$8,0,10*ROW('Hygiene Data'!C27)))),CONCATENATE("[",ROUND(OFFSET('Hygiene Data'!$C$8,0,10*ROW('Hygiene Data'!C27)),0),"]"),IF(AND(ISNUMBER(OFFSET('Hygiene Data'!$C$8,0,10*ROW('Hygiene Data'!C27))),DP33="",ISNUMBER(OFFSET('Hygiene Data'!$C$8,0,10*ROW('Hygiene Data'!C27)))),OFFSET('Hygiene Data'!$C$8,0,10*ROW('Hygiene Data'!C27)),NA())))</f>
        <v>#N/A</v>
      </c>
      <c r="BB33" s="135" t="e">
        <f ca="1">+IF(AND(ISNUMBER(OFFSET('Hygiene Data'!$C$10,0,10*ROW('Hygiene Data'!C27))),DQ33="Yes"),OFFSET('Hygiene Data'!$C$10,0,10*ROW('Hygiene Data'!C27)),IF(AND(ISNUMBER(OFFSET('Hygiene Data'!$C$10,0,10*ROW('Hygiene Data'!C27))),DQ33="No",ISNUMBER(OFFSET('Hygiene Data'!$C$10,0,10*ROW('Hygiene Data'!C27)))),CONCATENATE("[",ROUND(OFFSET('Hygiene Data'!$C$10,0,10*ROW('Hygiene Data'!C27)),0),"]"),IF(AND(ISNUMBER(OFFSET('Hygiene Data'!$C$10,0,10*ROW('Hygiene Data'!C27))),DQ33="",ISNUMBER(OFFSET('Hygiene Data'!$C$10,0,10*ROW('Hygiene Data'!C27)))),OFFSET('Hygiene Data'!$C$10,0,10*ROW('Hygiene Data'!C27)),NA())))</f>
        <v>#N/A</v>
      </c>
      <c r="BC33" s="135" t="e">
        <f ca="1">+IF(AND(ISNUMBER(OFFSET('Hygiene Data'!$D$6,0,10*ROW('Hygiene Data'!D27))),DR33="Yes"),OFFSET('Hygiene Data'!$D$6,0,10*ROW('Hygiene Data'!D27)),IF(AND(ISNUMBER(OFFSET('Hygiene Data'!$D$6,0,10*ROW('Hygiene Data'!D27))),DR33="No",ISNUMBER(OFFSET('Hygiene Data'!$D$6,0,10*ROW('Hygiene Data'!D27)))),CONCATENATE("[",ROUND(OFFSET('Hygiene Data'!$D$6,0,10*ROW('Hygiene Data'!D27)),0),"]"),IF(AND(ISNUMBER(OFFSET('Hygiene Data'!$D$6,0,10*ROW('Hygiene Data'!D27))),DR33="",ISNUMBER(OFFSET('Hygiene Data'!$D$6,0,10*ROW('Hygiene Data'!D27)))),OFFSET('Hygiene Data'!$D$6,0,10*ROW('Hygiene Data'!D27)),NA())))</f>
        <v>#N/A</v>
      </c>
      <c r="BD33" s="135" t="e">
        <f ca="1">+IF(AND(ISNUMBER(OFFSET('Hygiene Data'!$D$8,0,10*ROW('Hygiene Data'!D27))),DS33="Yes"),OFFSET('Hygiene Data'!$D$8,0,10*ROW('Hygiene Data'!D27)),IF(AND(ISNUMBER(OFFSET('Hygiene Data'!$D$8,0,10*ROW('Hygiene Data'!D27))),DS33="No",ISNUMBER(OFFSET('Hygiene Data'!$D$8,0,10*ROW('Hygiene Data'!D27)))),CONCATENATE("[",ROUND(OFFSET('Hygiene Data'!$D$8,0,10*ROW('Hygiene Data'!D27)),0),"]"),IF(AND(ISNUMBER(OFFSET('Hygiene Data'!$D$8,0,10*ROW('Hygiene Data'!D27))),DS33="",ISNUMBER(OFFSET('Hygiene Data'!$D$8,0,10*ROW('Hygiene Data'!D27)))),OFFSET('Hygiene Data'!$D$8,0,10*ROW('Hygiene Data'!D27)),NA())))</f>
        <v>#N/A</v>
      </c>
      <c r="BE33" s="135" t="e">
        <f ca="1">+IF(AND(ISNUMBER(OFFSET('Hygiene Data'!$D$10,0,10*ROW('Hygiene Data'!D27))),DT33="Yes"),OFFSET('Hygiene Data'!$D$10,0,10*ROW('Hygiene Data'!D27)),IF(AND(ISNUMBER(OFFSET('Hygiene Data'!$D$10,0,10*ROW('Hygiene Data'!D27))),DT33="No",ISNUMBER(OFFSET('Hygiene Data'!$D$10,0,10*ROW('Hygiene Data'!D27)))),CONCATENATE("[",ROUND(OFFSET('Hygiene Data'!$D$10,0,10*ROW('Hygiene Data'!D27)),0),"]"),IF(AND(ISNUMBER(OFFSET('Hygiene Data'!$D$10,0,10*ROW('Hygiene Data'!D27))),DT33="",ISNUMBER(OFFSET('Hygiene Data'!$D$10,0,10*ROW('Hygiene Data'!D27)))),OFFSET('Hygiene Data'!$D$10,0,10*ROW('Hygiene Data'!D27)),NA())))</f>
        <v>#N/A</v>
      </c>
      <c r="BF33" s="135" t="e">
        <f ca="1">+IF(AND(ISNUMBER(OFFSET('Hygiene Data'!$E$6,0,10*ROW('Hygiene Data'!E27))),DU33="Yes"),OFFSET('Hygiene Data'!$E$6,0,10*ROW('Hygiene Data'!E27)),IF(AND(ISNUMBER(OFFSET('Hygiene Data'!$E$6,0,10*ROW('Hygiene Data'!E27))),DU33="No",ISNUMBER(OFFSET('Hygiene Data'!$E$6,0,10*ROW('Hygiene Data'!E27)))),CONCATENATE("[",ROUND(OFFSET('Hygiene Data'!$E$6,0,10*ROW('Hygiene Data'!E27)),0),"]"),IF(AND(ISNUMBER(OFFSET('Hygiene Data'!$E$6,0,10*ROW('Hygiene Data'!E27))),DU33="",ISNUMBER(OFFSET('Hygiene Data'!$E$6,0,10*ROW('Hygiene Data'!E27)))),OFFSET('Hygiene Data'!$E$6,0,10*ROW('Hygiene Data'!E27)),NA())))</f>
        <v>#N/A</v>
      </c>
      <c r="BG33" s="135" t="e">
        <f ca="1">+IF(AND(ISNUMBER(OFFSET('Hygiene Data'!$E$8,0,10*ROW('Hygiene Data'!E27))),DV33="Yes"),OFFSET('Hygiene Data'!$E$8,0,10*ROW('Hygiene Data'!E27)),IF(AND(ISNUMBER(OFFSET('Hygiene Data'!$E$8,0,10*ROW('Hygiene Data'!E27))),DV33="No",ISNUMBER(OFFSET('Hygiene Data'!$E$8,0,10*ROW('Hygiene Data'!E27)))),CONCATENATE("[",ROUND(OFFSET('Hygiene Data'!$E$8,0,10*ROW('Hygiene Data'!E27)),0),"]"),IF(AND(ISNUMBER(OFFSET('Hygiene Data'!$E$8,0,10*ROW('Hygiene Data'!E27))),DV33="",ISNUMBER(OFFSET('Hygiene Data'!$E$8,0,10*ROW('Hygiene Data'!E27)))),OFFSET('Hygiene Data'!$E$8,0,10*ROW('Hygiene Data'!E27)),NA())))</f>
        <v>#N/A</v>
      </c>
      <c r="BH33" s="135" t="e">
        <f ca="1">+IF(AND(ISNUMBER(OFFSET('Hygiene Data'!$E$10,0,10*ROW('Hygiene Data'!E27))),DW33="Yes"),OFFSET('Hygiene Data'!$E$10,0,10*ROW('Hygiene Data'!E27)),IF(AND(ISNUMBER(OFFSET('Hygiene Data'!$E$10,0,10*ROW('Hygiene Data'!E27))),DW33="No",ISNUMBER(OFFSET('Hygiene Data'!$E$10,0,10*ROW('Hygiene Data'!E27)))),CONCATENATE("[",ROUND(OFFSET('Hygiene Data'!$E$10,0,10*ROW('Hygiene Data'!E27)),0),"]"),IF(AND(ISNUMBER(OFFSET('Hygiene Data'!$E$10,0,10*ROW('Hygiene Data'!E27))),DW33="",ISNUMBER(OFFSET('Hygiene Data'!$E$10,0,10*ROW('Hygiene Data'!E27)))),OFFSET('Hygiene Data'!$E$10,0,10*ROW('Hygiene Data'!E27)),NA())))</f>
        <v>#N/A</v>
      </c>
      <c r="BI33" s="135" t="e">
        <f ca="1">+IF(AND(ISNUMBER(OFFSET('Hygiene Data'!$F$6,0,10*ROW('Hygiene Data'!F27))),DX33="Yes"),OFFSET('Hygiene Data'!$F$6,0,10*ROW('Hygiene Data'!F27)),IF(AND(ISNUMBER(OFFSET('Hygiene Data'!$F$6,0,10*ROW('Hygiene Data'!F27))),DX33="No",ISNUMBER(OFFSET('Hygiene Data'!$F$6,0,10*ROW('Hygiene Data'!F27)))),CONCATENATE("[",ROUND(OFFSET('Hygiene Data'!$F$6,0,10*ROW('Hygiene Data'!F27)),0),"]"),IF(AND(ISNUMBER(OFFSET('Hygiene Data'!$F$6,0,10*ROW('Hygiene Data'!F27))),DX33="",ISNUMBER(OFFSET('Hygiene Data'!$F$6,0,10*ROW('Hygiene Data'!F27)))),OFFSET('Hygiene Data'!$F$6,0,10*ROW('Hygiene Data'!F27)),NA())))</f>
        <v>#N/A</v>
      </c>
      <c r="BJ33" s="135" t="e">
        <f ca="1">+IF(AND(ISNUMBER(OFFSET('Hygiene Data'!$F$8,0,10*ROW('Hygiene Data'!F27))),DY33="Yes"),OFFSET('Hygiene Data'!$F$8,0,10*ROW('Hygiene Data'!F27)),IF(AND(ISNUMBER(OFFSET('Hygiene Data'!$F$8,0,10*ROW('Hygiene Data'!F27))),DY33="No",ISNUMBER(OFFSET('Hygiene Data'!$F$8,0,10*ROW('Hygiene Data'!F27)))),CONCATENATE("[",ROUND(OFFSET('Hygiene Data'!$F$8,0,10*ROW('Hygiene Data'!F27)),0),"]"),IF(AND(ISNUMBER(OFFSET('Hygiene Data'!$F$8,0,10*ROW('Hygiene Data'!F27))),DY33="",ISNUMBER(OFFSET('Hygiene Data'!$F$8,0,10*ROW('Hygiene Data'!F27)))),OFFSET('Hygiene Data'!$F$8,0,10*ROW('Hygiene Data'!F27)),NA())))</f>
        <v>#N/A</v>
      </c>
      <c r="BK33" s="135" t="e">
        <f ca="1">+IF(AND(ISNUMBER(OFFSET('Hygiene Data'!$F$10,0,10*ROW('Hygiene Data'!F27))),DZ33="Yes"),OFFSET('Hygiene Data'!$F$10,0,10*ROW('Hygiene Data'!F27)),IF(AND(ISNUMBER(OFFSET('Hygiene Data'!$F$10,0,10*ROW('Hygiene Data'!F27))),DZ33="No",ISNUMBER(OFFSET('Hygiene Data'!$F$10,0,10*ROW('Hygiene Data'!F27)))),CONCATENATE("[",ROUND(OFFSET('Hygiene Data'!$F$10,0,10*ROW('Hygiene Data'!F27)),0),"]"),IF(AND(ISNUMBER(OFFSET('Hygiene Data'!$F$10,0,10*ROW('Hygiene Data'!F27))),DZ33="",ISNUMBER(OFFSET('Hygiene Data'!$F$10,0,10*ROW('Hygiene Data'!F27)))),OFFSET('Hygiene Data'!$F$10,0,10*ROW('Hygiene Data'!F27)),NA())))</f>
        <v>#N/A</v>
      </c>
      <c r="BL33" s="135" t="e">
        <f ca="1">+IF(AND(ISNUMBER(OFFSET('Hygiene Data'!$G$6,0,10*ROW('Hygiene Data'!G27))),EA33="Yes"),OFFSET('Hygiene Data'!$G$6,0,10*ROW('Hygiene Data'!G27)),IF(AND(ISNUMBER(OFFSET('Hygiene Data'!$G$6,0,10*ROW('Hygiene Data'!G27))),EA33="No",ISNUMBER(OFFSET('Hygiene Data'!$G$6,0,10*ROW('Hygiene Data'!G27)))),CONCATENATE("[",ROUND(OFFSET('Hygiene Data'!$G$6,0,10*ROW('Hygiene Data'!G27)),0),"]"),IF(AND(ISNUMBER(OFFSET('Hygiene Data'!$G$6,0,10*ROW('Hygiene Data'!G27))),EA33="",ISNUMBER(OFFSET('Hygiene Data'!$G$6,0,10*ROW('Hygiene Data'!G27)))),OFFSET('Hygiene Data'!$G$6,0,10*ROW('Hygiene Data'!G27)),NA())))</f>
        <v>#N/A</v>
      </c>
      <c r="BM33" s="135" t="e">
        <f ca="1">+IF(AND(ISNUMBER(OFFSET('Hygiene Data'!$G$8,0,10*ROW('Hygiene Data'!G27))),EB33="Yes"),OFFSET('Hygiene Data'!$G$8,0,10*ROW('Hygiene Data'!G27)),IF(AND(ISNUMBER(OFFSET('Hygiene Data'!$G$8,0,10*ROW('Hygiene Data'!G27))),EB33="No",ISNUMBER(OFFSET('Hygiene Data'!$G$8,0,10*ROW('Hygiene Data'!G27)))),CONCATENATE("[",ROUND(OFFSET('Hygiene Data'!$G$8,0,10*ROW('Hygiene Data'!G27)),0),"]"),IF(AND(ISNUMBER(OFFSET('Hygiene Data'!$G$8,0,10*ROW('Hygiene Data'!G27))),EB33="",ISNUMBER(OFFSET('Hygiene Data'!$G$8,0,10*ROW('Hygiene Data'!G27)))),OFFSET('Hygiene Data'!$G$8,0,10*ROW('Hygiene Data'!G27)),NA())))</f>
        <v>#N/A</v>
      </c>
      <c r="BN33" s="135" t="e">
        <f ca="1">+IF(AND(ISNUMBER(OFFSET('Hygiene Data'!$G$10,0,10*ROW('Hygiene Data'!G27))),EC33="Yes"),OFFSET('Hygiene Data'!$G$10,0,10*ROW('Hygiene Data'!G27)),IF(AND(ISNUMBER(OFFSET('Hygiene Data'!$G$10,0,10*ROW('Hygiene Data'!G27))),EC33="No",ISNUMBER(OFFSET('Hygiene Data'!$G$10,0,10*ROW('Hygiene Data'!G27)))),CONCATENATE("[",ROUND(OFFSET('Hygiene Data'!$G$10,0,10*ROW('Hygiene Data'!G27)),0),"]"),IF(AND(ISNUMBER(OFFSET('Hygiene Data'!$G$10,0,10*ROW('Hygiene Data'!G27))),EC33="",ISNUMBER(OFFSET('Hygiene Data'!$G$10,0,10*ROW('Hygiene Data'!G27)))),OFFSET('Hygiene Data'!$G$10,0,10*ROW('Hygiene Data'!G27)),NA())))</f>
        <v>#N/A</v>
      </c>
      <c r="BO33" s="135" t="e">
        <f ca="1">+IF(AND(ISNUMBER(OFFSET('Hygiene Data'!$H$6,0,10*ROW('Hygiene Data'!H27))),ED33="Yes"),OFFSET('Hygiene Data'!$H$6,0,10*ROW('Hygiene Data'!H27)),IF(AND(ISNUMBER(OFFSET('Hygiene Data'!$H$6,0,10*ROW('Hygiene Data'!H27))),ED33="No",ISNUMBER(OFFSET('Hygiene Data'!$H$6,0,10*ROW('Hygiene Data'!H27)))),CONCATENATE("[",ROUND(OFFSET('Hygiene Data'!$H$6,0,10*ROW('Hygiene Data'!H27)),0),"]"),IF(AND(ISNUMBER(OFFSET('Hygiene Data'!$H$6,0,10*ROW('Hygiene Data'!H27))),ED33="",ISNUMBER(OFFSET('Hygiene Data'!$H$6,0,10*ROW('Hygiene Data'!H27)))),OFFSET('Hygiene Data'!$H$6,0,10*ROW('Hygiene Data'!H27)),NA())))</f>
        <v>#N/A</v>
      </c>
      <c r="BP33" s="135" t="e">
        <f ca="1">+IF(AND(ISNUMBER(OFFSET('Hygiene Data'!$H$8,0,10*ROW('Hygiene Data'!H27))),EE33="Yes"),OFFSET('Hygiene Data'!$H$8,0,10*ROW('Hygiene Data'!H27)),IF(AND(ISNUMBER(OFFSET('Hygiene Data'!$H$8,0,10*ROW('Hygiene Data'!H27))),EE33="No",ISNUMBER(OFFSET('Hygiene Data'!$H$8,0,10*ROW('Hygiene Data'!H27)))),CONCATENATE("[",ROUND(OFFSET('Hygiene Data'!$H$8,0,10*ROW('Hygiene Data'!H27)),0),"]"),IF(AND(ISNUMBER(OFFSET('Hygiene Data'!$H$8,0,10*ROW('Hygiene Data'!H27))),EE33="",ISNUMBER(OFFSET('Hygiene Data'!$H$8,0,10*ROW('Hygiene Data'!H27)))),OFFSET('Hygiene Data'!$H$8,0,10*ROW('Hygiene Data'!H27)),NA())))</f>
        <v>#N/A</v>
      </c>
      <c r="BQ33" s="135" t="e">
        <f ca="1">+IF(AND(ISNUMBER(OFFSET('Hygiene Data'!$H$10,0,10*ROW('Hygiene Data'!H27))),EF33="Yes"),OFFSET('Hygiene Data'!$H$10,0,10*ROW('Hygiene Data'!H27)),IF(AND(ISNUMBER(OFFSET('Hygiene Data'!$H$10,0,10*ROW('Hygiene Data'!H27))),EF33="No",ISNUMBER(OFFSET('Hygiene Data'!$H$10,0,10*ROW('Hygiene Data'!H27)))),CONCATENATE("[",ROUND(OFFSET('Hygiene Data'!$H$10,0,10*ROW('Hygiene Data'!H27)),0),"]"),IF(AND(ISNUMBER(OFFSET('Hygiene Data'!$H$10,0,10*ROW('Hygiene Data'!H27))),EF33="",ISNUMBER(OFFSET('Hygiene Data'!$H$10,0,10*ROW('Hygiene Data'!H27)))),OFFSET('Hygiene Data'!$H$10,0,10*ROW('Hygiene Data'!H27)),NA())))</f>
        <v>#N/A</v>
      </c>
      <c r="BS33" s="34" t="str">
        <f ca="1">+IF(OFFSET('Water Data'!$C$28,0,10*ROW('Water Data'!C27))="","",OFFSET('Water Data'!$C$28,0,10*ROW('Water Data'!C27)))</f>
        <v/>
      </c>
      <c r="BT33" s="34" t="str">
        <f ca="1">+IF(OFFSET('Water Data'!$C$29,0,10*ROW('Water Data'!C27))="","",OFFSET('Water Data'!$C$29,0,10*ROW('Water Data'!C27)))</f>
        <v/>
      </c>
      <c r="BU33" s="34" t="str">
        <f ca="1">+IF(OFFSET('Water Data'!$C$30,0,10*ROW('Water Data'!C27))="","",OFFSET('Water Data'!$C$30,0,10*ROW('Water Data'!C27)))</f>
        <v/>
      </c>
      <c r="BV33" s="34" t="str">
        <f ca="1">+IF(OFFSET('Water Data'!$D$28,0,10*ROW('Water Data'!D27))="","",OFFSET('Water Data'!$D$28,0,10*ROW('Water Data'!D27)))</f>
        <v/>
      </c>
      <c r="BW33" s="34" t="str">
        <f ca="1">+IF(OFFSET('Water Data'!$D$29,0,10*ROW('Water Data'!D27))="","",OFFSET('Water Data'!$D$29,0,10*ROW('Water Data'!D27)))</f>
        <v/>
      </c>
      <c r="BX33" s="34" t="str">
        <f ca="1">+IF(OFFSET('Water Data'!$D$30,0,10*ROW('Water Data'!D27))="","",OFFSET('Water Data'!$D$30,0,10*ROW('Water Data'!D27)))</f>
        <v/>
      </c>
      <c r="BY33" s="34" t="str">
        <f ca="1">+IF(OFFSET('Water Data'!$E$28,0,10*ROW('Water Data'!E27))="","",OFFSET('Water Data'!$E$28,0,10*ROW('Water Data'!E27)))</f>
        <v/>
      </c>
      <c r="BZ33" s="34" t="str">
        <f ca="1">+IF(OFFSET('Water Data'!$E$29,0,10*ROW('Water Data'!E27))="","",OFFSET('Water Data'!$E$29,0,10*ROW('Water Data'!E27)))</f>
        <v/>
      </c>
      <c r="CA33" s="34" t="str">
        <f ca="1">+IF(OFFSET('Water Data'!$E$30,0,10*ROW('Water Data'!E27))="","",OFFSET('Water Data'!$E$30,0,10*ROW('Water Data'!E27)))</f>
        <v/>
      </c>
      <c r="CB33" s="34" t="str">
        <f ca="1">+IF(OFFSET('Water Data'!$F$28,0,10*ROW('Water Data'!F27))="","",OFFSET('Water Data'!$F$28,0,10*ROW('Water Data'!F27)))</f>
        <v/>
      </c>
      <c r="CC33" s="34" t="str">
        <f ca="1">+IF(OFFSET('Water Data'!$F$29,0,10*ROW('Water Data'!F27))="","",OFFSET('Water Data'!$F$29,0,10*ROW('Water Data'!F27)))</f>
        <v/>
      </c>
      <c r="CD33" s="34" t="str">
        <f ca="1">+IF(OFFSET('Water Data'!$F$30,0,10*ROW('Water Data'!F27))="","",OFFSET('Water Data'!$F$30,0,10*ROW('Water Data'!F27)))</f>
        <v/>
      </c>
      <c r="CE33" s="34" t="str">
        <f ca="1">+IF(OFFSET('Water Data'!$G$28,0,10*ROW('Water Data'!G27))="","",OFFSET('Water Data'!$G$28,0,10*ROW('Water Data'!G27)))</f>
        <v/>
      </c>
      <c r="CF33" s="34" t="str">
        <f ca="1">+IF(OFFSET('Water Data'!$G$29,0,10*ROW('Water Data'!G27))="","",OFFSET('Water Data'!$G$29,0,10*ROW('Water Data'!G27)))</f>
        <v/>
      </c>
      <c r="CG33" s="34" t="str">
        <f ca="1">+IF(OFFSET('Water Data'!$G$30,0,10*ROW('Water Data'!G27))="","",OFFSET('Water Data'!$G$30,0,10*ROW('Water Data'!G27)))</f>
        <v/>
      </c>
      <c r="CH33" s="34" t="str">
        <f ca="1">+IF(OFFSET('Water Data'!$H$28,0,10*ROW('Water Data'!H27))="","",OFFSET('Water Data'!$H$28,0,10*ROW('Water Data'!H27)))</f>
        <v/>
      </c>
      <c r="CI33" s="34" t="str">
        <f ca="1">+IF(OFFSET('Water Data'!$H$29,0,10*ROW('Water Data'!H27))="","",OFFSET('Water Data'!$H$29,0,10*ROW('Water Data'!H27)))</f>
        <v/>
      </c>
      <c r="CJ33" s="34" t="str">
        <f ca="1">+IF(OFFSET('Water Data'!$H$30,0,10*ROW('Water Data'!H27))="","",OFFSET('Water Data'!$H$30,0,10*ROW('Water Data'!H27)))</f>
        <v/>
      </c>
      <c r="CK33" s="34" t="str">
        <f ca="1">+IF(OFFSET('Sanitation Data'!$C$29,0,10*ROW('Sanitation Data'!C27))="","",OFFSET('Sanitation Data'!$C$29,0,10*ROW('Sanitation Data'!C27)))</f>
        <v/>
      </c>
      <c r="CL33" s="34" t="str">
        <f ca="1">+IF(OFFSET('Sanitation Data'!$C$30,0,10*ROW('Sanitation Data'!C27))="","",OFFSET('Sanitation Data'!$C$30,0,10*ROW('Sanitation Data'!C27)))</f>
        <v/>
      </c>
      <c r="CM33" s="34" t="str">
        <f ca="1">+IF(OFFSET('Sanitation Data'!$C$31,0,10*ROW('Sanitation Data'!C27))="","",OFFSET('Sanitation Data'!$C$31,0,10*ROW('Sanitation Data'!C27)))</f>
        <v/>
      </c>
      <c r="CN33" s="34" t="str">
        <f ca="1">+IF(OFFSET('Sanitation Data'!$C$32,0,10*ROW('Sanitation Data'!C27))="","",OFFSET('Sanitation Data'!$C$32,0,10*ROW('Sanitation Data'!C27)))</f>
        <v/>
      </c>
      <c r="CO33" s="34" t="str">
        <f ca="1">+IF(OFFSET('Sanitation Data'!$C$33,0,10*ROW('Sanitation Data'!C27))="","",OFFSET('Sanitation Data'!$C$33,0,10*ROW('Sanitation Data'!C27)))</f>
        <v/>
      </c>
      <c r="CP33" s="34" t="str">
        <f ca="1">+IF(OFFSET('Sanitation Data'!$D$29,0,10*ROW('Sanitation Data'!D27))="","",OFFSET('Sanitation Data'!$D$29,0,10*ROW('Sanitation Data'!D27)))</f>
        <v/>
      </c>
      <c r="CQ33" s="34" t="str">
        <f ca="1">+IF(OFFSET('Sanitation Data'!$D$30,0,10*ROW('Sanitation Data'!D27))="","",OFFSET('Sanitation Data'!$D$30,0,10*ROW('Sanitation Data'!D27)))</f>
        <v/>
      </c>
      <c r="CR33" s="34" t="str">
        <f ca="1">+IF(OFFSET('Sanitation Data'!$D$31,0,10*ROW('Sanitation Data'!D27))="","",OFFSET('Sanitation Data'!$D$31,0,10*ROW('Sanitation Data'!D27)))</f>
        <v/>
      </c>
      <c r="CS33" s="34" t="str">
        <f ca="1">+IF(OFFSET('Sanitation Data'!$D$32,0,10*ROW('Sanitation Data'!D27))="","",OFFSET('Sanitation Data'!$D$32,0,10*ROW('Sanitation Data'!D27)))</f>
        <v/>
      </c>
      <c r="CT33" s="34" t="str">
        <f ca="1">+IF(OFFSET('Sanitation Data'!$D$33,0,10*ROW('Sanitation Data'!D27))="","",OFFSET('Sanitation Data'!$D$33,0,10*ROW('Sanitation Data'!D27)))</f>
        <v/>
      </c>
      <c r="CU33" s="34" t="str">
        <f ca="1">+IF(OFFSET('Sanitation Data'!$E$29,0,10*ROW('Sanitation Data'!E27))="","",OFFSET('Sanitation Data'!$E$29,0,10*ROW('Sanitation Data'!E27)))</f>
        <v/>
      </c>
      <c r="CV33" s="34" t="str">
        <f ca="1">+IF(OFFSET('Sanitation Data'!$E$30,0,10*ROW('Sanitation Data'!E27))="","",OFFSET('Sanitation Data'!$E$30,0,10*ROW('Sanitation Data'!E27)))</f>
        <v/>
      </c>
      <c r="CW33" s="34" t="str">
        <f ca="1">+IF(OFFSET('Sanitation Data'!$E$31,0,10*ROW('Sanitation Data'!E27))="","",OFFSET('Sanitation Data'!$E$31,0,10*ROW('Sanitation Data'!E27)))</f>
        <v/>
      </c>
      <c r="CX33" s="34" t="str">
        <f ca="1">+IF(OFFSET('Sanitation Data'!$E$32,0,10*ROW('Sanitation Data'!E27))="","",OFFSET('Sanitation Data'!$E$32,0,10*ROW('Sanitation Data'!E27)))</f>
        <v/>
      </c>
      <c r="CY33" s="34" t="str">
        <f ca="1">+IF(OFFSET('Sanitation Data'!$E$33,0,10*ROW('Sanitation Data'!E27))="","",OFFSET('Sanitation Data'!$E$33,0,10*ROW('Sanitation Data'!E27)))</f>
        <v/>
      </c>
      <c r="CZ33" s="34" t="str">
        <f ca="1">+IF(OFFSET('Sanitation Data'!$F$29,0,10*ROW('Sanitation Data'!F27))="","",OFFSET('Sanitation Data'!$F$29,0,10*ROW('Sanitation Data'!F27)))</f>
        <v/>
      </c>
      <c r="DA33" s="34" t="str">
        <f ca="1">+IF(OFFSET('Sanitation Data'!$F$30,0,10*ROW('Sanitation Data'!F27))="","",OFFSET('Sanitation Data'!$F$30,0,10*ROW('Sanitation Data'!F27)))</f>
        <v/>
      </c>
      <c r="DB33" s="34" t="str">
        <f ca="1">+IF(OFFSET('Sanitation Data'!$F$31,0,10*ROW('Sanitation Data'!F27))="","",OFFSET('Sanitation Data'!$F$31,0,10*ROW('Sanitation Data'!F27)))</f>
        <v/>
      </c>
      <c r="DC33" s="34" t="str">
        <f ca="1">+IF(OFFSET('Sanitation Data'!$F$32,0,10*ROW('Sanitation Data'!F27))="","",OFFSET('Sanitation Data'!$F$32,0,10*ROW('Sanitation Data'!F27)))</f>
        <v/>
      </c>
      <c r="DD33" s="34" t="str">
        <f ca="1">+IF(OFFSET('Sanitation Data'!$F$33,0,10*ROW('Sanitation Data'!F27))="","",OFFSET('Sanitation Data'!$F$33,0,10*ROW('Sanitation Data'!F27)))</f>
        <v/>
      </c>
      <c r="DE33" s="34" t="str">
        <f ca="1">+IF(OFFSET('Sanitation Data'!$G$29,0,10*ROW('Sanitation Data'!G27))="","",OFFSET('Sanitation Data'!$G$29,0,10*ROW('Sanitation Data'!G27)))</f>
        <v/>
      </c>
      <c r="DF33" s="34" t="str">
        <f ca="1">+IF(OFFSET('Sanitation Data'!$G$30,0,10*ROW('Sanitation Data'!G27))="","",OFFSET('Sanitation Data'!$G$30,0,10*ROW('Sanitation Data'!G27)))</f>
        <v/>
      </c>
      <c r="DG33" s="34" t="str">
        <f ca="1">+IF(OFFSET('Sanitation Data'!$G$31,0,10*ROW('Sanitation Data'!G27))="","",OFFSET('Sanitation Data'!$G$31,0,10*ROW('Sanitation Data'!G27)))</f>
        <v/>
      </c>
      <c r="DH33" s="34" t="str">
        <f ca="1">+IF(OFFSET('Sanitation Data'!$G$32,0,10*ROW('Sanitation Data'!G27))="","",OFFSET('Sanitation Data'!$G$32,0,10*ROW('Sanitation Data'!G27)))</f>
        <v/>
      </c>
      <c r="DI33" s="34" t="str">
        <f ca="1">+IF(OFFSET('Sanitation Data'!$G$33,0,10*ROW('Sanitation Data'!G27))="","",OFFSET('Sanitation Data'!$G$33,0,10*ROW('Sanitation Data'!G27)))</f>
        <v/>
      </c>
      <c r="DJ33" s="34" t="str">
        <f ca="1">+IF(OFFSET('Sanitation Data'!$H$29,0,10*ROW('Sanitation Data'!H27))="","",OFFSET('Sanitation Data'!$H$29,0,10*ROW('Sanitation Data'!H27)))</f>
        <v/>
      </c>
      <c r="DK33" s="34" t="str">
        <f ca="1">+IF(OFFSET('Sanitation Data'!$H$30,0,10*ROW('Sanitation Data'!H27))="","",OFFSET('Sanitation Data'!$H$30,0,10*ROW('Sanitation Data'!H27)))</f>
        <v/>
      </c>
      <c r="DL33" s="34" t="str">
        <f ca="1">+IF(OFFSET('Sanitation Data'!$H$31,0,10*ROW('Sanitation Data'!H27))="","",OFFSET('Sanitation Data'!$H$31,0,10*ROW('Sanitation Data'!H27)))</f>
        <v/>
      </c>
      <c r="DM33" s="34" t="str">
        <f ca="1">+IF(OFFSET('Sanitation Data'!$H$32,0,10*ROW('Sanitation Data'!H27))="","",OFFSET('Sanitation Data'!$H$32,0,10*ROW('Sanitation Data'!H27)))</f>
        <v/>
      </c>
      <c r="DN33" s="34" t="str">
        <f ca="1">+IF(OFFSET('Sanitation Data'!$H$33,0,10*ROW('Sanitation Data'!H27))="","",OFFSET('Sanitation Data'!$H$33,0,10*ROW('Sanitation Data'!H27)))</f>
        <v/>
      </c>
      <c r="DO33" s="34" t="str">
        <f ca="1">+IF(OFFSET('Hygiene Data'!$C$12,0,10*ROW('Hygiene Data'!C27))="","",OFFSET('Hygiene Data'!$C$12,0,10*ROW('Hygiene Data'!C27)))</f>
        <v/>
      </c>
      <c r="DP33" s="34" t="str">
        <f ca="1">+IF(OFFSET('Hygiene Data'!$C$13,0,10*ROW('Hygiene Data'!C27))="","",OFFSET('Hygiene Data'!$C$13,0,10*ROW('Hygiene Data'!C27)))</f>
        <v/>
      </c>
      <c r="DQ33" s="34" t="str">
        <f ca="1">+IF(OFFSET('Hygiene Data'!$C$14,0,10*ROW('Hygiene Data'!C27))="","",OFFSET('Hygiene Data'!$C$14,0,10*ROW('Hygiene Data'!C27)))</f>
        <v/>
      </c>
      <c r="DR33" s="34" t="str">
        <f ca="1">+IF(OFFSET('Hygiene Data'!$D$12,0,10*ROW('Hygiene Data'!D27))="","",OFFSET('Hygiene Data'!$D$12,0,10*ROW('Hygiene Data'!D27)))</f>
        <v/>
      </c>
      <c r="DS33" s="34" t="str">
        <f ca="1">+IF(OFFSET('Hygiene Data'!$D$13,0,10*ROW('Hygiene Data'!D27))="","",OFFSET('Hygiene Data'!$D$13,0,10*ROW('Hygiene Data'!D27)))</f>
        <v/>
      </c>
      <c r="DT33" s="34" t="str">
        <f ca="1">+IF(OFFSET('Hygiene Data'!$D$14,0,10*ROW('Hygiene Data'!D27))="","",OFFSET('Hygiene Data'!$D$14,0,10*ROW('Hygiene Data'!D27)))</f>
        <v/>
      </c>
      <c r="DU33" s="34" t="str">
        <f ca="1">+IF(OFFSET('Hygiene Data'!$E$12,0,10*ROW('Hygiene Data'!E27))="","",OFFSET('Hygiene Data'!$E$12,0,10*ROW('Hygiene Data'!E27)))</f>
        <v/>
      </c>
      <c r="DV33" s="34" t="str">
        <f ca="1">+IF(OFFSET('Hygiene Data'!$E$13,0,10*ROW('Hygiene Data'!E27))="","",OFFSET('Hygiene Data'!$E$13,0,10*ROW('Hygiene Data'!E27)))</f>
        <v/>
      </c>
      <c r="DW33" s="34" t="str">
        <f ca="1">+IF(OFFSET('Hygiene Data'!$E$14,0,10*ROW('Hygiene Data'!E27))="","",OFFSET('Hygiene Data'!$E$14,0,10*ROW('Hygiene Data'!E27)))</f>
        <v/>
      </c>
      <c r="DX33" s="34" t="str">
        <f ca="1">+IF(OFFSET('Hygiene Data'!$F$12,0,10*ROW('Hygiene Data'!F27))="","",OFFSET('Hygiene Data'!$F$12,0,10*ROW('Hygiene Data'!F27)))</f>
        <v/>
      </c>
      <c r="DY33" s="34" t="str">
        <f ca="1">+IF(OFFSET('Hygiene Data'!$F$13,0,10*ROW('Hygiene Data'!F27))="","",OFFSET('Hygiene Data'!$F$13,0,10*ROW('Hygiene Data'!F27)))</f>
        <v/>
      </c>
      <c r="DZ33" s="34" t="str">
        <f ca="1">+IF(OFFSET('Hygiene Data'!$F$14,0,10*ROW('Hygiene Data'!F27))="","",OFFSET('Hygiene Data'!$F$14,0,10*ROW('Hygiene Data'!F27)))</f>
        <v/>
      </c>
      <c r="EA33" s="34" t="str">
        <f ca="1">+IF(OFFSET('Hygiene Data'!$G$12,0,10*ROW('Hygiene Data'!G27))="","",OFFSET('Hygiene Data'!$G$12,0,10*ROW('Hygiene Data'!G27)))</f>
        <v/>
      </c>
      <c r="EB33" s="34" t="str">
        <f ca="1">+IF(OFFSET('Hygiene Data'!$G$13,0,10*ROW('Hygiene Data'!G27))="","",OFFSET('Hygiene Data'!$G$13,0,10*ROW('Hygiene Data'!G27)))</f>
        <v/>
      </c>
      <c r="EC33" s="34" t="str">
        <f ca="1">+IF(OFFSET('Hygiene Data'!$G$14,0,10*ROW('Hygiene Data'!G27))="","",OFFSET('Hygiene Data'!$G$14,0,10*ROW('Hygiene Data'!G27)))</f>
        <v/>
      </c>
      <c r="ED33" s="34" t="str">
        <f ca="1">+IF(OFFSET('Hygiene Data'!$H$12,0,10*ROW('Hygiene Data'!H27))="","",OFFSET('Hygiene Data'!$H$12,0,10*ROW('Hygiene Data'!H27)))</f>
        <v/>
      </c>
      <c r="EE33" s="34" t="str">
        <f ca="1">+IF(OFFSET('Hygiene Data'!$H$13,0,10*ROW('Hygiene Data'!H27))="","",OFFSET('Hygiene Data'!$H$13,0,10*ROW('Hygiene Data'!H27)))</f>
        <v/>
      </c>
      <c r="EF33" s="34" t="str">
        <f ca="1">+IF(OFFSET('Hygiene Data'!$H$14,0,10*ROW('Hygiene Data'!H27))="","",OFFSET('Hygiene Data'!$H$14,0,10*ROW('Hygiene Data'!H27)))</f>
        <v/>
      </c>
    </row>
    <row r="34" spans="1:136" x14ac:dyDescent="0.2">
      <c r="A34" s="50" t="str">
        <f ca="1">+IF(OFFSET('Water Data'!$B$1,0,10*ROW('Water Data'!B31))="","",OFFSET('Water Data'!$B$1,0,10*ROW('Water Data'!B31)))</f>
        <v/>
      </c>
      <c r="B34" s="50" t="str">
        <f ca="1">+IF(OFFSET('Water Data'!$A$3,0,10*ROW('Water Data'!A31))="","",OFFSET('Water Data'!$A$3,0,10*ROW('Water Data'!A31)))</f>
        <v/>
      </c>
      <c r="C34" s="50" t="str">
        <f ca="1">+IF(OFFSET('Water Data'!$C$3,0,10*ROW('Water Data'!C31))="","",OFFSET('Water Data'!$C$3,0,10*ROW('Water Data'!C31)))</f>
        <v/>
      </c>
      <c r="D34" s="133" t="e">
        <f ca="1">+IF(AND(ISNUMBER(OFFSET('Water Data'!$C$5,0,10*ROW('Water Data'!C28))),BS34="Yes"),100-OFFSET('Water Data'!$C$5,0,10*ROW('Water Data'!C28)),IF(AND(ISNUMBER(OFFSET('Water Data'!$C$5,0,10*ROW('Water Data'!C28))),BS34="No",ISNUMBER(OFFSET('Water Data'!$C$5,0,10*ROW('Water Data'!C28)))),CONCATENATE("[",ROUND(100-OFFSET('Water Data'!$C$5,0,10*ROW('Water Data'!C28)),0),"]"),IF(AND(ISNUMBER(OFFSET('Water Data'!$C$5,0,10*ROW('Water Data'!C28))),BS34="",ISNUMBER(OFFSET('Water Data'!$C$5,0,10*ROW('Water Data'!C28)))),100-OFFSET('Water Data'!$C$5,0,10*ROW('Water Data'!C28)),NA())))</f>
        <v>#N/A</v>
      </c>
      <c r="E34" s="133" t="e">
        <f ca="1">+IF(AND(ISNUMBER(OFFSET('Water Data'!$C$7,0,10*ROW('Water Data'!D28))),BT34="Yes"),OFFSET('Water Data'!$C$7,0,10*ROW('Water Data'!C28)),IF(AND(ISNUMBER(OFFSET('Water Data'!$C$7,0,10*ROW('Water Data'!C28))),BT34="No",ISNUMBER(OFFSET('Water Data'!$C$7,0,10*ROW('Water Data'!C28)))),CONCATENATE("[",ROUND(OFFSET('Water Data'!$C$7,0,10*ROW('Water Data'!C28)),0),"]"),IF(AND(ISNUMBER(OFFSET('Water Data'!$C$7,0,10*ROW('Water Data'!C28))),BT34="",ISNUMBER(OFFSET('Water Data'!$C$7,0,10*ROW('Water Data'!C28)))),OFFSET('Water Data'!$C$7,0,10*ROW('Water Data'!C28)),NA())))</f>
        <v>#N/A</v>
      </c>
      <c r="F34" s="133" t="e">
        <f ca="1">+IF(AND(ISNUMBER(OFFSET('Water Data'!$C$10,0,10*ROW('Water Data'!C28))),BU34="Yes"),OFFSET('Water Data'!$C$10,0,10*ROW('Water Data'!C28)),IF(AND(ISNUMBER(OFFSET('Water Data'!$C$10,0,10*ROW('Water Data'!C28))),BU34="No",ISNUMBER(OFFSET('Water Data'!$C$10,0,10*ROW('Water Data'!C28)))),CONCATENATE("[",ROUND(OFFSET('Water Data'!$C$10,0,10*ROW('Water Data'!C28)),0),"]"),IF(AND(ISNUMBER(OFFSET('Water Data'!$C$10,0,10*ROW('Water Data'!C28))),BU34="",ISNUMBER(OFFSET('Water Data'!$C$10,0,10*ROW('Water Data'!C28)))),OFFSET('Water Data'!$C$10,0,10*ROW('Water Data'!C28)),NA())))</f>
        <v>#N/A</v>
      </c>
      <c r="G34" s="133" t="e">
        <f ca="1">+IF(AND(ISNUMBER(OFFSET('Water Data'!$D$5,0,10*ROW('Water Data'!D28))),BV34="Yes"),100-OFFSET('Water Data'!$D$5,0,10*ROW('Water Data'!D28)),IF(AND(ISNUMBER(OFFSET('Water Data'!$D$5,0,10*ROW('Water Data'!D28))),BV34="No",ISNUMBER(OFFSET('Water Data'!$D$5,0,10*ROW('Water Data'!D28)))),CONCATENATE("[",ROUND(100-OFFSET('Water Data'!$D$5,0,10*ROW('Water Data'!D28)),0),"]"),IF(AND(ISNUMBER(OFFSET('Water Data'!$D$5,0,10*ROW('Water Data'!D28))),BV34="",ISNUMBER(OFFSET('Water Data'!$D$5,0,10*ROW('Water Data'!D28)))),100-OFFSET('Water Data'!$D$5,0,10*ROW('Water Data'!D28)),NA())))</f>
        <v>#N/A</v>
      </c>
      <c r="H34" s="133" t="e">
        <f ca="1">+IF(AND(ISNUMBER(OFFSET('Water Data'!$D$7,0,10*ROW('Water Data'!D28))),BW34="Yes"),OFFSET('Water Data'!$D$7,0,10*ROW('Water Data'!D28)),IF(AND(ISNUMBER(OFFSET('Water Data'!$D$7,0,10*ROW('Water Data'!D28))),BW34="No",ISNUMBER(OFFSET('Water Data'!$D$7,0,10*ROW('Water Data'!D28)))),CONCATENATE("[",ROUND(OFFSET('Water Data'!$C$7,0,10*ROW('Water Data'!D28)),0),"]"),IF(AND(ISNUMBER(OFFSET('Water Data'!$D$7,0,10*ROW('Water Data'!D28))),BW34="",ISNUMBER(OFFSET('Water Data'!$D$7,0,10*ROW('Water Data'!D28)))),OFFSET('Water Data'!$D$7,0,10*ROW('Water Data'!D28)),NA())))</f>
        <v>#N/A</v>
      </c>
      <c r="I34" s="133" t="e">
        <f ca="1">+IF(AND(ISNUMBER(OFFSET('Water Data'!$D$10,0,10*ROW('Water Data'!D28))),BX34="Yes"),OFFSET('Water Data'!$D$10,0,10*ROW('Water Data'!D28)),IF(AND(ISNUMBER(OFFSET('Water Data'!$D$10,0,10*ROW('Water Data'!D28))),BX34="No",ISNUMBER(OFFSET('Water Data'!$D$10,0,10*ROW('Water Data'!D28)))),CONCATENATE("[",ROUND(OFFSET('Water Data'!$D$10,0,10*ROW('Water Data'!D28)),0),"]"),IF(AND(ISNUMBER(OFFSET('Water Data'!$D$10,0,10*ROW('Water Data'!D28))),BX34="",ISNUMBER(OFFSET('Water Data'!$D$10,0,10*ROW('Water Data'!D28)))),OFFSET('Water Data'!$D$10,0,10*ROW('Water Data'!D28)),NA())))</f>
        <v>#N/A</v>
      </c>
      <c r="J34" s="133" t="e">
        <f ca="1">+IF(AND(ISNUMBER(OFFSET('Water Data'!$E$5,0,10*ROW('Water Data'!E28))),BY34="Yes"),100-OFFSET('Water Data'!$E$5,0,10*ROW('Water Data'!E28)),IF(AND(ISNUMBER(OFFSET('Water Data'!$E$5,0,10*ROW('Water Data'!E28))),BY34="No",ISNUMBER(OFFSET('Water Data'!$E$5,0,10*ROW('Water Data'!E28)))),CONCATENATE("[",ROUND(100-OFFSET('Water Data'!$E$5,0,10*ROW('Water Data'!E28)),0),"]"),IF(AND(ISNUMBER(OFFSET('Water Data'!$E$5,0,10*ROW('Water Data'!E28))),BY34="",ISNUMBER(OFFSET('Water Data'!$E$5,0,10*ROW('Water Data'!E28)))),100-OFFSET('Water Data'!$E$5,0,10*ROW('Water Data'!E28)),NA())))</f>
        <v>#N/A</v>
      </c>
      <c r="K34" s="133" t="e">
        <f ca="1">+IF(AND(ISNUMBER(OFFSET('Water Data'!$E$7,0,10*ROW('Water Data'!E28))),BZ34="Yes"),OFFSET('Water Data'!$E$7,0,10*ROW('Water Data'!E28)),IF(AND(ISNUMBER(OFFSET('Water Data'!$E$7,0,10*ROW('Water Data'!E28))),BZ34="No",ISNUMBER(OFFSET('Water Data'!$E$7,0,10*ROW('Water Data'!E28)))),CONCATENATE("[",ROUND(OFFSET('Water Data'!$E$7,0,10*ROW('Water Data'!E28)),0),"]"),IF(AND(ISNUMBER(OFFSET('Water Data'!$E$7,0,10*ROW('Water Data'!E28))),BZ34="",ISNUMBER(OFFSET('Water Data'!$E$7,0,10*ROW('Water Data'!E28)))),OFFSET('Water Data'!$E$7,0,10*ROW('Water Data'!E28)),NA())))</f>
        <v>#N/A</v>
      </c>
      <c r="L34" s="133" t="e">
        <f ca="1">+IF(AND(ISNUMBER(OFFSET('Water Data'!$E$10,0,10*ROW('Water Data'!E28))),CA34="Yes"),OFFSET('Water Data'!$E$10,0,10*ROW('Water Data'!E28)),IF(AND(ISNUMBER(OFFSET('Water Data'!$E$10,0,10*ROW('Water Data'!E28))),CA34="No",ISNUMBER(OFFSET('Water Data'!$E$10,0,10*ROW('Water Data'!E28)))),CONCATENATE("[",ROUND(OFFSET('Water Data'!$E$10,0,10*ROW('Water Data'!E28)),0),"]"),IF(AND(ISNUMBER(OFFSET('Water Data'!$E$10,0,10*ROW('Water Data'!E28))),CA34="",ISNUMBER(OFFSET('Water Data'!$E$10,0,10*ROW('Water Data'!E28)))),OFFSET('Water Data'!$E$10,0,10*ROW('Water Data'!E28)),NA())))</f>
        <v>#N/A</v>
      </c>
      <c r="M34" s="133" t="e">
        <f ca="1">+IF(AND(ISNUMBER(OFFSET('Water Data'!$F$5,0,10*ROW('Water Data'!F28))),CB34="Yes"),100-OFFSET('Water Data'!$F$5,0,10*ROW('Water Data'!F28)),IF(AND(ISNUMBER(OFFSET('Water Data'!$F$5,0,10*ROW('Water Data'!F28))),CB34="No",ISNUMBER(OFFSET('Water Data'!$F$5,0,10*ROW('Water Data'!F28)))),CONCATENATE("[",ROUND(100-OFFSET('Water Data'!$F$5,0,10*ROW('Water Data'!F28)),0),"]"),IF(AND(ISNUMBER(OFFSET('Water Data'!$F$5,0,10*ROW('Water Data'!F28))),CB34="",ISNUMBER(OFFSET('Water Data'!$F$5,0,10*ROW('Water Data'!F28)))),100-OFFSET('Water Data'!$F$5,0,10*ROW('Water Data'!F28)),NA())))</f>
        <v>#N/A</v>
      </c>
      <c r="N34" s="133" t="e">
        <f ca="1">+IF(AND(ISNUMBER(OFFSET('Water Data'!$F$7,0,10*ROW('Water Data'!F28))),CC34="Yes"),OFFSET('Water Data'!$F$7,0,10*ROW('Water Data'!F28)),IF(AND(ISNUMBER(OFFSET('Water Data'!$F$7,0,10*ROW('Water Data'!F28))),CC34="No",ISNUMBER(OFFSET('Water Data'!$F$7,0,10*ROW('Water Data'!F28)))),CONCATENATE("[",ROUND(OFFSET('Water Data'!$F$7,0,10*ROW('Water Data'!F28)),0),"]"),IF(AND(ISNUMBER(OFFSET('Water Data'!$F$7,0,10*ROW('Water Data'!F28))),CC34="",ISNUMBER(OFFSET('Water Data'!$F$7,0,10*ROW('Water Data'!F28)))),OFFSET('Water Data'!$F$7,0,10*ROW('Water Data'!F28)),NA())))</f>
        <v>#N/A</v>
      </c>
      <c r="O34" s="133" t="e">
        <f ca="1">+IF(AND(ISNUMBER(OFFSET('Water Data'!$F$10,0,10*ROW('Water Data'!F28))),CD34="Yes"),OFFSET('Water Data'!$F$10,0,10*ROW('Water Data'!F28)),IF(AND(ISNUMBER(OFFSET('Water Data'!$F$10,0,10*ROW('Water Data'!F28))),CD34="No",ISNUMBER(OFFSET('Water Data'!$F$10,0,10*ROW('Water Data'!F28)))),CONCATENATE("[",ROUND(OFFSET('Water Data'!$F$10,0,10*ROW('Water Data'!F28)),0),"]"),IF(AND(ISNUMBER(OFFSET('Water Data'!$F$10,0,10*ROW('Water Data'!F28))),CD34="",ISNUMBER(OFFSET('Water Data'!$F$10,0,10*ROW('Water Data'!F28)))),OFFSET('Water Data'!$F$10,0,10*ROW('Water Data'!F28)),NA())))</f>
        <v>#N/A</v>
      </c>
      <c r="P34" s="133" t="e">
        <f ca="1">+IF(AND(ISNUMBER(OFFSET('Water Data'!$G$5,0,10*ROW('Water Data'!G28))),CE34="Yes"),100-OFFSET('Water Data'!$G$5,0,10*ROW('Water Data'!G28)),IF(AND(ISNUMBER(OFFSET('Water Data'!$G$5,0,10*ROW('Water Data'!G28))),CE34="No",ISNUMBER(OFFSET('Water Data'!$G$5,0,10*ROW('Water Data'!G28)))),CONCATENATE("[",ROUND(100-OFFSET('Water Data'!$G$5,0,10*ROW('Water Data'!G28)),0),"]"),IF(AND(ISNUMBER(OFFSET('Water Data'!$G$5,0,10*ROW('Water Data'!G28))),CE34="",ISNUMBER(OFFSET('Water Data'!$G$5,0,10*ROW('Water Data'!G28)))),100-OFFSET('Water Data'!$G$5,0,10*ROW('Water Data'!G28)),NA())))</f>
        <v>#N/A</v>
      </c>
      <c r="Q34" s="133" t="e">
        <f ca="1">+IF(AND(ISNUMBER(OFFSET('Water Data'!$G$7,0,10*ROW('Water Data'!G28))),CF34="Yes"),OFFSET('Water Data'!$G$7,0,10*ROW('Water Data'!G28)),IF(AND(ISNUMBER(OFFSET('Water Data'!$G$7,0,10*ROW('Water Data'!G28))),CF34="No",ISNUMBER(OFFSET('Water Data'!$G$7,0,10*ROW('Water Data'!G28)))),CONCATENATE("[",ROUND(OFFSET('Water Data'!$G$7,0,10*ROW('Water Data'!G28)),0),"]"),IF(AND(ISNUMBER(OFFSET('Water Data'!$G$7,0,10*ROW('Water Data'!G28))),CF34="",ISNUMBER(OFFSET('Water Data'!$G$7,0,10*ROW('Water Data'!G28)))),OFFSET('Water Data'!$G$7,0,10*ROW('Water Data'!G28)),NA())))</f>
        <v>#N/A</v>
      </c>
      <c r="R34" s="133" t="e">
        <f ca="1">+IF(AND(ISNUMBER(OFFSET('Water Data'!$G$10,0,10*ROW('Water Data'!G28))),CG34="Yes"),OFFSET('Water Data'!$G$10,0,10*ROW('Water Data'!G28)),IF(AND(ISNUMBER(OFFSET('Water Data'!$G$10,0,10*ROW('Water Data'!G28))),CG34="No",ISNUMBER(OFFSET('Water Data'!$G$10,0,10*ROW('Water Data'!G28)))),CONCATENATE("[",ROUND(OFFSET('Water Data'!$G$10,0,10*ROW('Water Data'!G28)),0),"]"),IF(AND(ISNUMBER(OFFSET('Water Data'!$G$10,0,10*ROW('Water Data'!G28))),CG34="",ISNUMBER(OFFSET('Water Data'!$G$10,0,10*ROW('Water Data'!G28)))),OFFSET('Water Data'!$G$10,0,10*ROW('Water Data'!G28)),NA())))</f>
        <v>#N/A</v>
      </c>
      <c r="S34" s="133" t="e">
        <f ca="1">+IF(AND(ISNUMBER(OFFSET('Water Data'!$H$5,0,10*ROW('Water Data'!H28))),CH34="Yes"),100-OFFSET('Water Data'!$H$5,0,10*ROW('Water Data'!H28)),IF(AND(ISNUMBER(OFFSET('Water Data'!$H$5,0,10*ROW('Water Data'!H28))),CH34="No",ISNUMBER(OFFSET('Water Data'!$H$5,0,10*ROW('Water Data'!H28)))),CONCATENATE("[",ROUND(100-OFFSET('Water Data'!$H$5,0,10*ROW('Water Data'!H28)),0),"]"),IF(AND(ISNUMBER(OFFSET('Water Data'!$H$5,0,10*ROW('Water Data'!H28))),CH34="",ISNUMBER(OFFSET('Water Data'!$H$5,0,10*ROW('Water Data'!H28)))),100-OFFSET('Water Data'!$H$5,0,10*ROW('Water Data'!H28)),NA())))</f>
        <v>#N/A</v>
      </c>
      <c r="T34" s="133" t="e">
        <f ca="1">+IF(AND(ISNUMBER(OFFSET('Water Data'!$H$7,0,10*ROW('Water Data'!H28))),CI34="Yes"),OFFSET('Water Data'!$H$7,0,10*ROW('Water Data'!H28)),IF(AND(ISNUMBER(OFFSET('Water Data'!$H$7,0,10*ROW('Water Data'!H28))),CI34="No",ISNUMBER(OFFSET('Water Data'!$H$7,0,10*ROW('Water Data'!H28)))),CONCATENATE("[",ROUND(OFFSET('Water Data'!$H$7,0,10*ROW('Water Data'!H28)),0),"]"),IF(AND(ISNUMBER(OFFSET('Water Data'!$H$7,0,10*ROW('Water Data'!H28))),CI34="",ISNUMBER(OFFSET('Water Data'!$H$7,0,10*ROW('Water Data'!H28)))),OFFSET('Water Data'!$H$7,0,10*ROW('Water Data'!H28)),NA())))</f>
        <v>#N/A</v>
      </c>
      <c r="U34" s="133" t="e">
        <f ca="1">+IF(AND(ISNUMBER(OFFSET('Water Data'!$H$10,0,10*ROW('Water Data'!H28))),CJ34="Yes"),OFFSET('Water Data'!$H$10,0,10*ROW('Water Data'!H28)),IF(AND(ISNUMBER(OFFSET('Water Data'!$H$10,0,10*ROW('Water Data'!H28))),CJ34="No",ISNUMBER(OFFSET('Water Data'!$H$10,0,10*ROW('Water Data'!H28)))),CONCATENATE("[",ROUND(OFFSET('Water Data'!$H$10,0,10*ROW('Water Data'!H28)),0),"]"),IF(AND(ISNUMBER(OFFSET('Water Data'!$H$10,0,10*ROW('Water Data'!H28))),CJ34="",ISNUMBER(OFFSET('Water Data'!$H$10,0,10*ROW('Water Data'!H28)))),OFFSET('Water Data'!$H$10,0,10*ROW('Water Data'!H28)),NA())))</f>
        <v>#N/A</v>
      </c>
      <c r="V34" s="134" t="e">
        <f ca="1">+IF(AND(ISNUMBER(OFFSET('Sanitation Data'!$C$5,0,10*ROW('Sanitation Data'!C28))),CK34="Yes"),100-OFFSET('Sanitation Data'!$C$5,0,10*ROW('Sanitation Data'!C28)),IF(AND(ISNUMBER(OFFSET('Sanitation Data'!$C$5,0,10*ROW('Sanitation Data'!C28))),CK34="No",ISNUMBER(OFFSET('Sanitation Data'!$C$5,0,10*ROW('Sanitation Data'!C28)))),CONCATENATE("[",ROUND(100-OFFSET('Sanitation Data'!$C$5,0,10*ROW('Sanitation Data'!C28)),0),"]"),IF(AND(ISNUMBER(OFFSET('Sanitation Data'!$C$5,0,10*ROW('Sanitation Data'!C28))),CK34="",ISNUMBER(OFFSET('Sanitation Data'!$C$5,0,10*ROW('Sanitation Data'!C28)))),100-OFFSET('Sanitation Data'!$C$5,0,10*ROW('Sanitation Data'!C28)),NA())))</f>
        <v>#N/A</v>
      </c>
      <c r="W34" s="134" t="e">
        <f ca="1">+IF(AND(ISNUMBER(OFFSET('Sanitation Data'!$C$7,0,10*ROW('Sanitation Data'!C28))),CL34="Yes"),OFFSET('Sanitation Data'!$C$7,0,10*ROW('Sanitation Data'!C28)),IF(AND(ISNUMBER(OFFSET('Sanitation Data'!$C$7,0,10*ROW('Sanitation Data'!C28))),CL34="No",ISNUMBER(OFFSET('Sanitation Data'!$C$7,0,10*ROW('Sanitation Data'!C28)))),CONCATENATE("[",ROUND(OFFSET('Sanitation Data'!$C$7,0,10*ROW('Sanitation Data'!C28)),0),"]"),IF(AND(ISNUMBER(OFFSET('Sanitation Data'!$C$7,0,10*ROW('Sanitation Data'!C28))),CL34="",ISNUMBER(OFFSET('Sanitation Data'!$C$7,0,10*ROW('Sanitation Data'!C28)))),OFFSET('Sanitation Data'!$C$7,0,10*ROW('Sanitation Data'!C28)),NA())))</f>
        <v>#N/A</v>
      </c>
      <c r="X34" s="134" t="e">
        <f ca="1">+IF(AND(ISNUMBER(OFFSET('Sanitation Data'!$C$11,0,10*ROW('Sanitation Data'!C28))),CM34="Yes"),OFFSET('Sanitation Data'!$C$11,0,10*ROW('Sanitation Data'!C28)),IF(AND(ISNUMBER(OFFSET('Sanitation Data'!$C$11,0,10*ROW('Sanitation Data'!C28))),CM34="No",ISNUMBER(OFFSET('Sanitation Data'!$C$11,0,10*ROW('Sanitation Data'!C28)))),CONCATENATE("[",ROUND(OFFSET('Sanitation Data'!$C$11,0,10*ROW('Sanitation Data'!C28)),0),"]"),IF(AND(ISNUMBER(OFFSET('Sanitation Data'!$C$11,0,10*ROW('Sanitation Data'!C28))),CM34="",ISNUMBER(OFFSET('Sanitation Data'!$C$11,0,10*ROW('Sanitation Data'!C28)))),OFFSET('Sanitation Data'!$C$11,0,10*ROW('Sanitation Data'!C28)),NA())))</f>
        <v>#N/A</v>
      </c>
      <c r="Y34" s="134" t="e">
        <f ca="1">+IF(AND(ISNUMBER(OFFSET('Sanitation Data'!$C$12,0,10*ROW('Sanitation Data'!C28))),CN34="Yes"),OFFSET('Sanitation Data'!$C$12,0,10*ROW('Sanitation Data'!C28)),IF(AND(ISNUMBER(OFFSET('Sanitation Data'!$C$12,0,10*ROW('Sanitation Data'!C28))),CN34="No",ISNUMBER(OFFSET('Sanitation Data'!$C$12,0,10*ROW('Sanitation Data'!C28)))),CONCATENATE("[",ROUND(OFFSET('Sanitation Data'!$C$12,0,10*ROW('Sanitation Data'!C28)),0),"]"),IF(AND(ISNUMBER(OFFSET('Sanitation Data'!$C$12,0,10*ROW('Sanitation Data'!C28))),CN34="",ISNUMBER(OFFSET('Sanitation Data'!$C$12,0,10*ROW('Sanitation Data'!C28)))),OFFSET('Sanitation Data'!$C$12,0,10*ROW('Sanitation Data'!C28)),NA())))</f>
        <v>#N/A</v>
      </c>
      <c r="Z34" s="134" t="e">
        <f ca="1">+IF(AND(ISNUMBER(OFFSET('Sanitation Data'!$C$13,0,10*ROW('Sanitation Data'!C28))),CO34="Yes"),OFFSET('Sanitation Data'!$C$13,0,10*ROW('Sanitation Data'!C28)),IF(AND(ISNUMBER(OFFSET('Sanitation Data'!$C$13,0,10*ROW('Sanitation Data'!C28))),CO34="No",ISNUMBER(OFFSET('Sanitation Data'!$C$13,0,10*ROW('Sanitation Data'!C28)))),CONCATENATE("[",ROUND(OFFSET('Sanitation Data'!$C$13,0,10*ROW('Sanitation Data'!C28)),0),"]"),IF(AND(ISNUMBER(OFFSET('Sanitation Data'!$C$13,0,10*ROW('Sanitation Data'!C28))),CO34="",ISNUMBER(OFFSET('Sanitation Data'!$C$13,0,10*ROW('Sanitation Data'!C28)))),OFFSET('Sanitation Data'!$C$13,0,10*ROW('Sanitation Data'!C28)),NA())))</f>
        <v>#N/A</v>
      </c>
      <c r="AA34" s="134" t="e">
        <f ca="1">+IF(AND(ISNUMBER(OFFSET('Sanitation Data'!$D$5,0,10*ROW('Sanitation Data'!D28))),CP34="Yes"),100-OFFSET('Sanitation Data'!$D$5,0,10*ROW('Sanitation Data'!D28)),IF(AND(ISNUMBER(OFFSET('Sanitation Data'!$D$5,0,10*ROW('Sanitation Data'!D28))),CP34="No",ISNUMBER(OFFSET('Sanitation Data'!$D$5,0,10*ROW('Sanitation Data'!D28)))),CONCATENATE("[",ROUND(100-OFFSET('Sanitation Data'!$D$5,0,10*ROW('Sanitation Data'!D28)),0),"]"),IF(AND(ISNUMBER(OFFSET('Sanitation Data'!$D$5,0,10*ROW('Sanitation Data'!D28))),CP34="",ISNUMBER(OFFSET('Sanitation Data'!$D$5,0,10*ROW('Sanitation Data'!D28)))),100-OFFSET('Sanitation Data'!$D$5,0,10*ROW('Sanitation Data'!D28)),NA())))</f>
        <v>#N/A</v>
      </c>
      <c r="AB34" s="134" t="e">
        <f ca="1">+IF(AND(ISNUMBER(OFFSET('Sanitation Data'!$D$7,0,10*ROW('Sanitation Data'!D28))),CQ34="Yes"),OFFSET('Sanitation Data'!$D$7,0,10*ROW('Sanitation Data'!G28)),IF(AND(ISNUMBER(OFFSET('Sanitation Data'!$D$7,0,10*ROW('Sanitation Data'!D28))),CQ34="No",ISNUMBER(OFFSET('Sanitation Data'!$D$7,0,10*ROW('Sanitation Data'!D28)))),CONCATENATE("[",ROUND(OFFSET('Sanitation Data'!$D$7,0,10*ROW('Sanitation Data'!D28)),0),"]"),IF(AND(ISNUMBER(OFFSET('Sanitation Data'!$D$7,0,10*ROW('Sanitation Data'!D28))),CQ34="",ISNUMBER(OFFSET('Sanitation Data'!$D$7,0,10*ROW('Sanitation Data'!D28)))),OFFSET('Sanitation Data'!$D$7,0,10*ROW('Sanitation Data'!D28)),NA())))</f>
        <v>#N/A</v>
      </c>
      <c r="AC34" s="134" t="e">
        <f ca="1">+IF(AND(ISNUMBER(OFFSET('Sanitation Data'!$D$11,0,10*ROW('Sanitation Data'!D28))),CR34="Yes"),OFFSET('Sanitation Data'!$D$11,0,10*ROW('Sanitation Data'!D28)),IF(AND(ISNUMBER(OFFSET('Sanitation Data'!$D$11,0,10*ROW('Sanitation Data'!D28))),CR34="No",ISNUMBER(OFFSET('Sanitation Data'!$D$11,0,10*ROW('Sanitation Data'!D28)))),CONCATENATE("[",ROUND(OFFSET('Sanitation Data'!$D$11,0,10*ROW('Sanitation Data'!D28)),0),"]"),IF(AND(ISNUMBER(OFFSET('Sanitation Data'!$D$11,0,10*ROW('Sanitation Data'!D28))),CR34="",ISNUMBER(OFFSET('Sanitation Data'!$D$11,0,10*ROW('Sanitation Data'!D28)))),OFFSET('Sanitation Data'!$D$11,0,10*ROW('Sanitation Data'!D28)),NA())))</f>
        <v>#N/A</v>
      </c>
      <c r="AD34" s="134" t="e">
        <f ca="1">+IF(AND(ISNUMBER(OFFSET('Sanitation Data'!$D$12,0,10*ROW('Sanitation Data'!D28))),CS34="Yes"),OFFSET('Sanitation Data'!$D$12,0,10*ROW('Sanitation Data'!D28)),IF(AND(ISNUMBER(OFFSET('Sanitation Data'!$D$12,0,10*ROW('Sanitation Data'!D28))),CS34="No",ISNUMBER(OFFSET('Sanitation Data'!$D$12,0,10*ROW('Sanitation Data'!D28)))),CONCATENATE("[",ROUND(OFFSET('Sanitation Data'!$D$12,0,10*ROW('Sanitation Data'!D28)),0),"]"),IF(AND(ISNUMBER(OFFSET('Sanitation Data'!$D$12,0,10*ROW('Sanitation Data'!D28))),CS34="",ISNUMBER(OFFSET('Sanitation Data'!$D$12,0,10*ROW('Sanitation Data'!D28)))),OFFSET('Sanitation Data'!$D$12,0,10*ROW('Sanitation Data'!D28)),NA())))</f>
        <v>#N/A</v>
      </c>
      <c r="AE34" s="134" t="e">
        <f ca="1">+IF(AND(ISNUMBER(OFFSET('Sanitation Data'!$D$13,0,10*ROW('Sanitation Data'!D28))),CT34="Yes"),OFFSET('Sanitation Data'!$D$13,0,10*ROW('Sanitation Data'!D28)),IF(AND(ISNUMBER(OFFSET('Sanitation Data'!$D$13,0,10*ROW('Sanitation Data'!D28))),CT34="No",ISNUMBER(OFFSET('Sanitation Data'!$D$13,0,10*ROW('Sanitation Data'!D28)))),CONCATENATE("[",ROUND(OFFSET('Sanitation Data'!$D$13,0,10*ROW('Sanitation Data'!D28)),0),"]"),IF(AND(ISNUMBER(OFFSET('Sanitation Data'!$D$13,0,10*ROW('Sanitation Data'!D28))),CT34="",ISNUMBER(OFFSET('Sanitation Data'!$D$13,0,10*ROW('Sanitation Data'!D28)))),OFFSET('Sanitation Data'!$D$13,0,10*ROW('Sanitation Data'!D28)),NA())))</f>
        <v>#N/A</v>
      </c>
      <c r="AF34" s="134" t="e">
        <f ca="1">+IF(AND(ISNUMBER(OFFSET('Sanitation Data'!$E$5,0,10*ROW('Sanitation Data'!E28))),CU34="Yes"),100-OFFSET('Sanitation Data'!$E$5,0,10*ROW('Sanitation Data'!E28)),IF(AND(ISNUMBER(OFFSET('Sanitation Data'!$E$5,0,10*ROW('Sanitation Data'!E28))),CU34="No",ISNUMBER(OFFSET('Sanitation Data'!$E$5,0,10*ROW('Sanitation Data'!E28)))),CONCATENATE("[",ROUND(100-OFFSET('Sanitation Data'!$E$5,0,10*ROW('Sanitation Data'!E28)),0),"]"),IF(AND(ISNUMBER(OFFSET('Sanitation Data'!$E$5,0,10*ROW('Sanitation Data'!E28))),CU34="",ISNUMBER(OFFSET('Sanitation Data'!$E$5,0,10*ROW('Sanitation Data'!E28)))),100-OFFSET('Sanitation Data'!$E$5,0,10*ROW('Sanitation Data'!E28)),NA())))</f>
        <v>#N/A</v>
      </c>
      <c r="AG34" s="134" t="e">
        <f ca="1">+IF(AND(ISNUMBER(OFFSET('Sanitation Data'!$E$7,0,10*ROW('Sanitation Data'!E28))),CV34="Yes"),OFFSET('Sanitation Data'!$E$7,0,10*ROW('Sanitation Data'!E28)),IF(AND(ISNUMBER(OFFSET('Sanitation Data'!$E$7,0,10*ROW('Sanitation Data'!E28))),CV34="No",ISNUMBER(OFFSET('Sanitation Data'!$E$7,0,10*ROW('Sanitation Data'!E28)))),CONCATENATE("[",ROUND(OFFSET('Sanitation Data'!$E$7,0,10*ROW('Sanitation Data'!E28)),0),"]"),IF(AND(ISNUMBER(OFFSET('Sanitation Data'!$E$7,0,10*ROW('Sanitation Data'!E28))),CV34="",ISNUMBER(OFFSET('Sanitation Data'!$E$7,0,10*ROW('Sanitation Data'!E28)))),OFFSET('Sanitation Data'!$E$7,0,10*ROW('Sanitation Data'!E28)),NA())))</f>
        <v>#N/A</v>
      </c>
      <c r="AH34" s="134" t="e">
        <f ca="1">+IF(AND(ISNUMBER(OFFSET('Sanitation Data'!$E$11,0,10*ROW('Sanitation Data'!E28))),CW34="Yes"),OFFSET('Sanitation Data'!$E$11,0,10*ROW('Sanitation Data'!E28)),IF(AND(ISNUMBER(OFFSET('Sanitation Data'!$E$11,0,10*ROW('Sanitation Data'!E28))),CW34="No",ISNUMBER(OFFSET('Sanitation Data'!$E$11,0,10*ROW('Sanitation Data'!E28)))),CONCATENATE("[",ROUND(OFFSET('Sanitation Data'!$E$11,0,10*ROW('Sanitation Data'!E28)),0),"]"),IF(AND(ISNUMBER(OFFSET('Sanitation Data'!$E$11,0,10*ROW('Sanitation Data'!E28))),CW34="",ISNUMBER(OFFSET('Sanitation Data'!$E$11,0,10*ROW('Sanitation Data'!E28)))),OFFSET('Sanitation Data'!$E$11,0,10*ROW('Sanitation Data'!E28)),NA())))</f>
        <v>#N/A</v>
      </c>
      <c r="AI34" s="134" t="e">
        <f ca="1">+IF(AND(ISNUMBER(OFFSET('Sanitation Data'!$E$12,0,10*ROW('Sanitation Data'!E28))),CX34="Yes"),OFFSET('Sanitation Data'!$E$12,0,10*ROW('Sanitation Data'!E28)),IF(AND(ISNUMBER(OFFSET('Sanitation Data'!$E$12,0,10*ROW('Sanitation Data'!E28))),CX34="No",ISNUMBER(OFFSET('Sanitation Data'!$E$12,0,10*ROW('Sanitation Data'!E28)))),CONCATENATE("[",ROUND(OFFSET('Sanitation Data'!$E$12,0,10*ROW('Sanitation Data'!E28)),0),"]"),IF(AND(ISNUMBER(OFFSET('Sanitation Data'!$E$12,0,10*ROW('Sanitation Data'!E28))),CX34="",ISNUMBER(OFFSET('Sanitation Data'!$E$12,0,10*ROW('Sanitation Data'!E28)))),OFFSET('Sanitation Data'!$E$12,0,10*ROW('Sanitation Data'!E28)),NA())))</f>
        <v>#N/A</v>
      </c>
      <c r="AJ34" s="134" t="e">
        <f ca="1">+IF(AND(ISNUMBER(OFFSET('Sanitation Data'!$E$13,0,10*ROW('Sanitation Data'!E28))),CY34="Yes"),OFFSET('Sanitation Data'!$E$13,0,10*ROW('Sanitation Data'!E28)),IF(AND(ISNUMBER(OFFSET('Sanitation Data'!$E$13,0,10*ROW('Sanitation Data'!E28))),CY34="No",ISNUMBER(OFFSET('Sanitation Data'!$E$13,0,10*ROW('Sanitation Data'!E28)))),CONCATENATE("[",ROUND(OFFSET('Sanitation Data'!$E$13,0,10*ROW('Sanitation Data'!E28)),0),"]"),IF(AND(ISNUMBER(OFFSET('Sanitation Data'!$E$13,0,10*ROW('Sanitation Data'!E28))),CY34="",ISNUMBER(OFFSET('Sanitation Data'!$E$13,0,10*ROW('Sanitation Data'!E28)))),OFFSET('Sanitation Data'!$E$13,0,10*ROW('Sanitation Data'!E28)),NA())))</f>
        <v>#N/A</v>
      </c>
      <c r="AK34" s="134" t="e">
        <f ca="1">+IF(AND(ISNUMBER(OFFSET('Sanitation Data'!$F$5,0,10*ROW('Sanitation Data'!F28))),CZ34="Yes"),100-OFFSET('Sanitation Data'!$F$5,0,10*ROW('Sanitation Data'!F28)),IF(AND(ISNUMBER(OFFSET('Sanitation Data'!$F$5,0,10*ROW('Sanitation Data'!F28))),CZ34="No",ISNUMBER(OFFSET('Sanitation Data'!$F$5,0,10*ROW('Sanitation Data'!F28)))),CONCATENATE("[",ROUND(100-OFFSET('Sanitation Data'!$F$5,0,10*ROW('Sanitation Data'!F28)),0),"]"),IF(AND(ISNUMBER(OFFSET('Sanitation Data'!$F$5,0,10*ROW('Sanitation Data'!F28))),CZ34="",ISNUMBER(OFFSET('Sanitation Data'!$F$5,0,10*ROW('Sanitation Data'!F28)))),100-OFFSET('Sanitation Data'!$F$5,0,10*ROW('Sanitation Data'!F28)),NA())))</f>
        <v>#N/A</v>
      </c>
      <c r="AL34" s="134" t="e">
        <f ca="1">+IF(AND(ISNUMBER(OFFSET('Sanitation Data'!$F$7,0,10*ROW('Sanitation Data'!F28))),DA34="Yes"),OFFSET('Sanitation Data'!$F$7,0,10*ROW('Sanitation Data'!F28)),IF(AND(ISNUMBER(OFFSET('Sanitation Data'!$F$7,0,10*ROW('Sanitation Data'!F28))),DA34="No",ISNUMBER(OFFSET('Sanitation Data'!$F$7,0,10*ROW('Sanitation Data'!F28)))),CONCATENATE("[",ROUND(OFFSET('Sanitation Data'!$F$7,0,10*ROW('Sanitation Data'!F28)),0),"]"),IF(AND(ISNUMBER(OFFSET('Sanitation Data'!$F$7,0,10*ROW('Sanitation Data'!F28))),DA34="",ISNUMBER(OFFSET('Sanitation Data'!$F$7,0,10*ROW('Sanitation Data'!F28)))),OFFSET('Sanitation Data'!$F$7,0,10*ROW('Sanitation Data'!F28)),NA())))</f>
        <v>#N/A</v>
      </c>
      <c r="AM34" s="134" t="e">
        <f ca="1">+IF(AND(ISNUMBER(OFFSET('Sanitation Data'!$F$11,0,10*ROW('Sanitation Data'!F28))),DB34="Yes"),OFFSET('Sanitation Data'!$F$11,0,10*ROW('Sanitation Data'!F28)),IF(AND(ISNUMBER(OFFSET('Sanitation Data'!$F$11,0,10*ROW('Sanitation Data'!F28))),DB34="No",ISNUMBER(OFFSET('Sanitation Data'!$F$11,0,10*ROW('Sanitation Data'!F28)))),CONCATENATE("[",ROUND(OFFSET('Sanitation Data'!$F$11,0,10*ROW('Sanitation Data'!F28)),0),"]"),IF(AND(ISNUMBER(OFFSET('Sanitation Data'!$F$11,0,10*ROW('Sanitation Data'!F28))),DB34="",ISNUMBER(OFFSET('Sanitation Data'!$F$11,0,10*ROW('Sanitation Data'!F28)))),OFFSET('Sanitation Data'!$F$11,0,10*ROW('Sanitation Data'!F28)),NA())))</f>
        <v>#N/A</v>
      </c>
      <c r="AN34" s="134" t="e">
        <f ca="1">+IF(AND(ISNUMBER(OFFSET('Sanitation Data'!$F$12,0,10*ROW('Sanitation Data'!F28))),DC34="Yes"),OFFSET('Sanitation Data'!$F$12,0,10*ROW('Sanitation Data'!F28)),IF(AND(ISNUMBER(OFFSET('Sanitation Data'!$F$12,0,10*ROW('Sanitation Data'!F28))),DC34="No",ISNUMBER(OFFSET('Sanitation Data'!$F$12,0,10*ROW('Sanitation Data'!F28)))),CONCATENATE("[",ROUND(OFFSET('Sanitation Data'!$F$12,0,10*ROW('Sanitation Data'!F28)),0),"]"),IF(AND(ISNUMBER(OFFSET('Sanitation Data'!$F$12,0,10*ROW('Sanitation Data'!F28))),DC34="",ISNUMBER(OFFSET('Sanitation Data'!$F$12,0,10*ROW('Sanitation Data'!F28)))),OFFSET('Sanitation Data'!$F$12,0,10*ROW('Sanitation Data'!F28)),NA())))</f>
        <v>#N/A</v>
      </c>
      <c r="AO34" s="134" t="e">
        <f ca="1">+IF(AND(ISNUMBER(OFFSET('Sanitation Data'!$F$13,0,10*ROW('Sanitation Data'!F28))),DD34="Yes"),OFFSET('Sanitation Data'!$F$13,0,10*ROW('Sanitation Data'!F28)),IF(AND(ISNUMBER(OFFSET('Sanitation Data'!$F$13,0,10*ROW('Sanitation Data'!F28))),DD34="No",ISNUMBER(OFFSET('Sanitation Data'!$F$13,0,10*ROW('Sanitation Data'!F28)))),CONCATENATE("[",ROUND(OFFSET('Sanitation Data'!$F$13,0,10*ROW('Sanitation Data'!F28)),0),"]"),IF(AND(ISNUMBER(OFFSET('Sanitation Data'!$F$13,0,10*ROW('Sanitation Data'!F28))),DD34="",ISNUMBER(OFFSET('Sanitation Data'!$F$13,0,10*ROW('Sanitation Data'!F28)))),OFFSET('Sanitation Data'!$F$13,0,10*ROW('Sanitation Data'!F28)),NA())))</f>
        <v>#N/A</v>
      </c>
      <c r="AP34" s="134" t="e">
        <f ca="1">+IF(AND(ISNUMBER(OFFSET('Sanitation Data'!$G$5,0,10*ROW('Sanitation Data'!G28))),DE34="Yes"),100-OFFSET('Sanitation Data'!$G$5,0,10*ROW('Sanitation Data'!G28)),IF(AND(ISNUMBER(OFFSET('Sanitation Data'!$G$5,0,10*ROW('Sanitation Data'!G28))),DE34="No",ISNUMBER(OFFSET('Sanitation Data'!$G$5,0,10*ROW('Sanitation Data'!G28)))),CONCATENATE("[",ROUND(100-OFFSET('Sanitation Data'!$G$5,0,10*ROW('Sanitation Data'!G28)),0),"]"),IF(AND(ISNUMBER(OFFSET('Sanitation Data'!$G$5,0,10*ROW('Sanitation Data'!G28))),DE34="",ISNUMBER(OFFSET('Sanitation Data'!$G$5,0,10*ROW('Sanitation Data'!G28)))),100-OFFSET('Sanitation Data'!$G$5,0,10*ROW('Sanitation Data'!G28)),NA())))</f>
        <v>#N/A</v>
      </c>
      <c r="AQ34" s="134" t="e">
        <f ca="1">+IF(AND(ISNUMBER(OFFSET('Sanitation Data'!$G$7,0,10*ROW('Sanitation Data'!G28))),DF34="Yes"),OFFSET('Sanitation Data'!$G$7,0,10*ROW('Sanitation Data'!G28)),IF(AND(ISNUMBER(OFFSET('Sanitation Data'!$G$7,0,10*ROW('Sanitation Data'!G28))),DF34="No",ISNUMBER(OFFSET('Sanitation Data'!$G$7,0,10*ROW('Sanitation Data'!G28)))),CONCATENATE("[",ROUND(OFFSET('Sanitation Data'!$G$7,0,10*ROW('Sanitation Data'!G28)),0),"]"),IF(AND(ISNUMBER(OFFSET('Sanitation Data'!$G$7,0,10*ROW('Sanitation Data'!G28))),DF34="",ISNUMBER(OFFSET('Sanitation Data'!$G$7,0,10*ROW('Sanitation Data'!G28)))),OFFSET('Sanitation Data'!$G$7,0,10*ROW('Sanitation Data'!G28)),NA())))</f>
        <v>#N/A</v>
      </c>
      <c r="AR34" s="134" t="e">
        <f ca="1">+IF(AND(ISNUMBER(OFFSET('Sanitation Data'!$G$11,0,10*ROW('Sanitation Data'!G28))),DG34="Yes"),OFFSET('Sanitation Data'!$G$11,0,10*ROW('Sanitation Data'!G28)),IF(AND(ISNUMBER(OFFSET('Sanitation Data'!$G$11,0,10*ROW('Sanitation Data'!G28))),DG34="No",ISNUMBER(OFFSET('Sanitation Data'!$G$11,0,10*ROW('Sanitation Data'!G28)))),CONCATENATE("[",ROUND(OFFSET('Sanitation Data'!$G$11,0,10*ROW('Sanitation Data'!G28)),0),"]"),IF(AND(ISNUMBER(OFFSET('Sanitation Data'!$G$11,0,10*ROW('Sanitation Data'!G28))),DG34="",ISNUMBER(OFFSET('Sanitation Data'!$G$11,0,10*ROW('Sanitation Data'!G28)))),OFFSET('Sanitation Data'!$G$11,0,10*ROW('Sanitation Data'!G28)),NA())))</f>
        <v>#N/A</v>
      </c>
      <c r="AS34" s="134" t="e">
        <f ca="1">+IF(AND(ISNUMBER(OFFSET('Sanitation Data'!$G$12,0,10*ROW('Sanitation Data'!G28))),DH34="Yes"),OFFSET('Sanitation Data'!$G$12,0,10*ROW('Sanitation Data'!G28)),IF(AND(ISNUMBER(OFFSET('Sanitation Data'!$G$12,0,10*ROW('Sanitation Data'!G28))),DH34="No",ISNUMBER(OFFSET('Sanitation Data'!$G$12,0,10*ROW('Sanitation Data'!G28)))),CONCATENATE("[",ROUND(OFFSET('Sanitation Data'!$G$12,0,10*ROW('Sanitation Data'!G28)),0),"]"),IF(AND(ISNUMBER(OFFSET('Sanitation Data'!$G$12,0,10*ROW('Sanitation Data'!G28))),DH34="",ISNUMBER(OFFSET('Sanitation Data'!$G$12,0,10*ROW('Sanitation Data'!G28)))),OFFSET('Sanitation Data'!$G$12,0,10*ROW('Sanitation Data'!G28)),NA())))</f>
        <v>#N/A</v>
      </c>
      <c r="AT34" s="134" t="e">
        <f ca="1">+IF(AND(ISNUMBER(OFFSET('Sanitation Data'!$G$13,0,10*ROW('Sanitation Data'!G28))),DI34="Yes"),OFFSET('Sanitation Data'!$G$13,0,10*ROW('Sanitation Data'!G28)),IF(AND(ISNUMBER(OFFSET('Sanitation Data'!$G$13,0,10*ROW('Sanitation Data'!G28))),DI34="No",ISNUMBER(OFFSET('Sanitation Data'!$G$13,0,10*ROW('Sanitation Data'!G28)))),CONCATENATE("[",ROUND(OFFSET('Sanitation Data'!$G$13,0,10*ROW('Sanitation Data'!G28)),0),"]"),IF(AND(ISNUMBER(OFFSET('Sanitation Data'!$G$13,0,10*ROW('Sanitation Data'!G28))),DI34="",ISNUMBER(OFFSET('Sanitation Data'!$G$13,0,10*ROW('Sanitation Data'!G28)))),OFFSET('Sanitation Data'!$G$13,0,10*ROW('Sanitation Data'!G28)),NA())))</f>
        <v>#N/A</v>
      </c>
      <c r="AU34" s="134" t="e">
        <f ca="1">+IF(AND(ISNUMBER(OFFSET('Sanitation Data'!$H$5,0,10*ROW('Sanitation Data'!H28))),DJ34="Yes"),100-OFFSET('Sanitation Data'!$H$5,0,10*ROW('Sanitation Data'!H28)),IF(AND(ISNUMBER(OFFSET('Sanitation Data'!$H$5,0,10*ROW('Sanitation Data'!H28))),DJ34="No",ISNUMBER(OFFSET('Sanitation Data'!$H$5,0,10*ROW('Sanitation Data'!H28)))),CONCATENATE("[",ROUND(100-OFFSET('Sanitation Data'!$H$5,0,10*ROW('Sanitation Data'!H28)),0),"]"),IF(AND(ISNUMBER(OFFSET('Sanitation Data'!$H$5,0,10*ROW('Sanitation Data'!H28))),DJ34="",ISNUMBER(OFFSET('Sanitation Data'!$H$5,0,10*ROW('Sanitation Data'!H28)))),100-OFFSET('Sanitation Data'!$H$5,0,10*ROW('Sanitation Data'!H28)),NA())))</f>
        <v>#N/A</v>
      </c>
      <c r="AV34" s="134" t="e">
        <f ca="1">+IF(AND(ISNUMBER(OFFSET('Sanitation Data'!$H$7,0,10*ROW('Sanitation Data'!H28))),DK34="Yes"),OFFSET('Sanitation Data'!$H$7,0,10*ROW('Sanitation Data'!H28)),IF(AND(ISNUMBER(OFFSET('Sanitation Data'!$H$7,0,10*ROW('Sanitation Data'!H28))),DK34="No",ISNUMBER(OFFSET('Sanitation Data'!$H$7,0,10*ROW('Sanitation Data'!H28)))),CONCATENATE("[",ROUND(OFFSET('Sanitation Data'!$H$7,0,10*ROW('Sanitation Data'!H28)),0),"]"),IF(AND(ISNUMBER(OFFSET('Sanitation Data'!$H$7,0,10*ROW('Sanitation Data'!H28))),DK34="",ISNUMBER(OFFSET('Sanitation Data'!$H$7,0,10*ROW('Sanitation Data'!H28)))),OFFSET('Sanitation Data'!$H$7,0,10*ROW('Sanitation Data'!H28)),NA())))</f>
        <v>#N/A</v>
      </c>
      <c r="AW34" s="134" t="e">
        <f ca="1">+IF(AND(ISNUMBER(OFFSET('Sanitation Data'!$H$11,0,10*ROW('Sanitation Data'!H28))),DL34="Yes"),OFFSET('Sanitation Data'!$H$11,0,10*ROW('Sanitation Data'!H28)),IF(AND(ISNUMBER(OFFSET('Sanitation Data'!$H$11,0,10*ROW('Sanitation Data'!H28))),DL34="No",ISNUMBER(OFFSET('Sanitation Data'!$H$11,0,10*ROW('Sanitation Data'!H28)))),CONCATENATE("[",ROUND(OFFSET('Sanitation Data'!$H$11,0,10*ROW('Sanitation Data'!H28)),0),"]"),IF(AND(ISNUMBER(OFFSET('Sanitation Data'!$H$11,0,10*ROW('Sanitation Data'!H28))),DL34="",ISNUMBER(OFFSET('Sanitation Data'!$H$11,0,10*ROW('Sanitation Data'!H28)))),OFFSET('Sanitation Data'!$H$11,0,10*ROW('Sanitation Data'!H28)),NA())))</f>
        <v>#N/A</v>
      </c>
      <c r="AX34" s="134" t="e">
        <f ca="1">+IF(AND(ISNUMBER(OFFSET('Sanitation Data'!$H$12,0,10*ROW('Sanitation Data'!H28))),DM34="Yes"),OFFSET('Sanitation Data'!$H$12,0,10*ROW('Sanitation Data'!H28)),IF(AND(ISNUMBER(OFFSET('Sanitation Data'!$H$12,0,10*ROW('Sanitation Data'!H28))),DM34="No",ISNUMBER(OFFSET('Sanitation Data'!$H$12,0,10*ROW('Sanitation Data'!H28)))),CONCATENATE("[",ROUND(OFFSET('Sanitation Data'!$H$12,0,10*ROW('Sanitation Data'!H28)),0),"]"),IF(AND(ISNUMBER(OFFSET('Sanitation Data'!$H$12,0,10*ROW('Sanitation Data'!H28))),DM34="",ISNUMBER(OFFSET('Sanitation Data'!$H$12,0,10*ROW('Sanitation Data'!H28)))),OFFSET('Sanitation Data'!$H$12,0,10*ROW('Sanitation Data'!H28)),NA())))</f>
        <v>#N/A</v>
      </c>
      <c r="AY34" s="134" t="e">
        <f ca="1">+IF(AND(ISNUMBER(OFFSET('Sanitation Data'!$H$13,0,10*ROW('Sanitation Data'!H28))),DN34="Yes"),OFFSET('Sanitation Data'!$H$13,0,10*ROW('Sanitation Data'!H28)),IF(AND(ISNUMBER(OFFSET('Sanitation Data'!$H$13,0,10*ROW('Sanitation Data'!H28))),DN34="No",ISNUMBER(OFFSET('Sanitation Data'!$H$13,0,10*ROW('Sanitation Data'!H28)))),CONCATENATE("[",ROUND(OFFSET('Sanitation Data'!$H$13,0,10*ROW('Sanitation Data'!H28)),0),"]"),IF(AND(ISNUMBER(OFFSET('Sanitation Data'!$H$13,0,10*ROW('Sanitation Data'!H28))),DN34="",ISNUMBER(OFFSET('Sanitation Data'!$H$13,0,10*ROW('Sanitation Data'!H28)))),OFFSET('Sanitation Data'!$H$13,0,10*ROW('Sanitation Data'!H28)),NA())))</f>
        <v>#N/A</v>
      </c>
      <c r="AZ34" s="135" t="e">
        <f ca="1">+IF(AND(ISNUMBER(OFFSET('Hygiene Data'!$C$6,0,10*ROW('Hygiene Data'!C28))),DO34="Yes"),OFFSET('Hygiene Data'!$C$6,0,10*ROW('Hygiene Data'!C28)),IF(AND(ISNUMBER(OFFSET('Hygiene Data'!$C$6,0,10*ROW('Hygiene Data'!C28))),DO34="No",ISNUMBER(OFFSET('Hygiene Data'!$C$6,0,10*ROW('Hygiene Data'!C28)))),CONCATENATE("[",ROUND(OFFSET('Hygiene Data'!$C$6,0,10*ROW('Hygiene Data'!C28)),0),"]"),IF(AND(ISNUMBER(OFFSET('Hygiene Data'!$C$6,0,10*ROW('Hygiene Data'!C28))),DO34="",ISNUMBER(OFFSET('Hygiene Data'!$C$6,0,10*ROW('Hygiene Data'!C28)))),OFFSET('Hygiene Data'!$C$6,0,10*ROW('Hygiene Data'!C28)),NA())))</f>
        <v>#N/A</v>
      </c>
      <c r="BA34" s="135" t="e">
        <f ca="1">+IF(AND(ISNUMBER(OFFSET('Hygiene Data'!$C$8,0,10*ROW('Hygiene Data'!C28))),DP34="Yes"),OFFSET('Hygiene Data'!$C$8,0,10*ROW('Hygiene Data'!C28)),IF(AND(ISNUMBER(OFFSET('Hygiene Data'!$C$8,0,10*ROW('Hygiene Data'!C28))),DP34="No",ISNUMBER(OFFSET('Hygiene Data'!$C$8,0,10*ROW('Hygiene Data'!C28)))),CONCATENATE("[",ROUND(OFFSET('Hygiene Data'!$C$8,0,10*ROW('Hygiene Data'!C28)),0),"]"),IF(AND(ISNUMBER(OFFSET('Hygiene Data'!$C$8,0,10*ROW('Hygiene Data'!C28))),DP34="",ISNUMBER(OFFSET('Hygiene Data'!$C$8,0,10*ROW('Hygiene Data'!C28)))),OFFSET('Hygiene Data'!$C$8,0,10*ROW('Hygiene Data'!C28)),NA())))</f>
        <v>#N/A</v>
      </c>
      <c r="BB34" s="135" t="e">
        <f ca="1">+IF(AND(ISNUMBER(OFFSET('Hygiene Data'!$C$10,0,10*ROW('Hygiene Data'!C28))),DQ34="Yes"),OFFSET('Hygiene Data'!$C$10,0,10*ROW('Hygiene Data'!C28)),IF(AND(ISNUMBER(OFFSET('Hygiene Data'!$C$10,0,10*ROW('Hygiene Data'!C28))),DQ34="No",ISNUMBER(OFFSET('Hygiene Data'!$C$10,0,10*ROW('Hygiene Data'!C28)))),CONCATENATE("[",ROUND(OFFSET('Hygiene Data'!$C$10,0,10*ROW('Hygiene Data'!C28)),0),"]"),IF(AND(ISNUMBER(OFFSET('Hygiene Data'!$C$10,0,10*ROW('Hygiene Data'!C28))),DQ34="",ISNUMBER(OFFSET('Hygiene Data'!$C$10,0,10*ROW('Hygiene Data'!C28)))),OFFSET('Hygiene Data'!$C$10,0,10*ROW('Hygiene Data'!C28)),NA())))</f>
        <v>#N/A</v>
      </c>
      <c r="BC34" s="135" t="e">
        <f ca="1">+IF(AND(ISNUMBER(OFFSET('Hygiene Data'!$D$6,0,10*ROW('Hygiene Data'!D28))),DR34="Yes"),OFFSET('Hygiene Data'!$D$6,0,10*ROW('Hygiene Data'!D28)),IF(AND(ISNUMBER(OFFSET('Hygiene Data'!$D$6,0,10*ROW('Hygiene Data'!D28))),DR34="No",ISNUMBER(OFFSET('Hygiene Data'!$D$6,0,10*ROW('Hygiene Data'!D28)))),CONCATENATE("[",ROUND(OFFSET('Hygiene Data'!$D$6,0,10*ROW('Hygiene Data'!D28)),0),"]"),IF(AND(ISNUMBER(OFFSET('Hygiene Data'!$D$6,0,10*ROW('Hygiene Data'!D28))),DR34="",ISNUMBER(OFFSET('Hygiene Data'!$D$6,0,10*ROW('Hygiene Data'!D28)))),OFFSET('Hygiene Data'!$D$6,0,10*ROW('Hygiene Data'!D28)),NA())))</f>
        <v>#N/A</v>
      </c>
      <c r="BD34" s="135" t="e">
        <f ca="1">+IF(AND(ISNUMBER(OFFSET('Hygiene Data'!$D$8,0,10*ROW('Hygiene Data'!D28))),DS34="Yes"),OFFSET('Hygiene Data'!$D$8,0,10*ROW('Hygiene Data'!D28)),IF(AND(ISNUMBER(OFFSET('Hygiene Data'!$D$8,0,10*ROW('Hygiene Data'!D28))),DS34="No",ISNUMBER(OFFSET('Hygiene Data'!$D$8,0,10*ROW('Hygiene Data'!D28)))),CONCATENATE("[",ROUND(OFFSET('Hygiene Data'!$D$8,0,10*ROW('Hygiene Data'!D28)),0),"]"),IF(AND(ISNUMBER(OFFSET('Hygiene Data'!$D$8,0,10*ROW('Hygiene Data'!D28))),DS34="",ISNUMBER(OFFSET('Hygiene Data'!$D$8,0,10*ROW('Hygiene Data'!D28)))),OFFSET('Hygiene Data'!$D$8,0,10*ROW('Hygiene Data'!D28)),NA())))</f>
        <v>#N/A</v>
      </c>
      <c r="BE34" s="135" t="e">
        <f ca="1">+IF(AND(ISNUMBER(OFFSET('Hygiene Data'!$D$10,0,10*ROW('Hygiene Data'!D28))),DT34="Yes"),OFFSET('Hygiene Data'!$D$10,0,10*ROW('Hygiene Data'!D28)),IF(AND(ISNUMBER(OFFSET('Hygiene Data'!$D$10,0,10*ROW('Hygiene Data'!D28))),DT34="No",ISNUMBER(OFFSET('Hygiene Data'!$D$10,0,10*ROW('Hygiene Data'!D28)))),CONCATENATE("[",ROUND(OFFSET('Hygiene Data'!$D$10,0,10*ROW('Hygiene Data'!D28)),0),"]"),IF(AND(ISNUMBER(OFFSET('Hygiene Data'!$D$10,0,10*ROW('Hygiene Data'!D28))),DT34="",ISNUMBER(OFFSET('Hygiene Data'!$D$10,0,10*ROW('Hygiene Data'!D28)))),OFFSET('Hygiene Data'!$D$10,0,10*ROW('Hygiene Data'!D28)),NA())))</f>
        <v>#N/A</v>
      </c>
      <c r="BF34" s="135" t="e">
        <f ca="1">+IF(AND(ISNUMBER(OFFSET('Hygiene Data'!$E$6,0,10*ROW('Hygiene Data'!E28))),DU34="Yes"),OFFSET('Hygiene Data'!$E$6,0,10*ROW('Hygiene Data'!E28)),IF(AND(ISNUMBER(OFFSET('Hygiene Data'!$E$6,0,10*ROW('Hygiene Data'!E28))),DU34="No",ISNUMBER(OFFSET('Hygiene Data'!$E$6,0,10*ROW('Hygiene Data'!E28)))),CONCATENATE("[",ROUND(OFFSET('Hygiene Data'!$E$6,0,10*ROW('Hygiene Data'!E28)),0),"]"),IF(AND(ISNUMBER(OFFSET('Hygiene Data'!$E$6,0,10*ROW('Hygiene Data'!E28))),DU34="",ISNUMBER(OFFSET('Hygiene Data'!$E$6,0,10*ROW('Hygiene Data'!E28)))),OFFSET('Hygiene Data'!$E$6,0,10*ROW('Hygiene Data'!E28)),NA())))</f>
        <v>#N/A</v>
      </c>
      <c r="BG34" s="135" t="e">
        <f ca="1">+IF(AND(ISNUMBER(OFFSET('Hygiene Data'!$E$8,0,10*ROW('Hygiene Data'!E28))),DV34="Yes"),OFFSET('Hygiene Data'!$E$8,0,10*ROW('Hygiene Data'!E28)),IF(AND(ISNUMBER(OFFSET('Hygiene Data'!$E$8,0,10*ROW('Hygiene Data'!E28))),DV34="No",ISNUMBER(OFFSET('Hygiene Data'!$E$8,0,10*ROW('Hygiene Data'!E28)))),CONCATENATE("[",ROUND(OFFSET('Hygiene Data'!$E$8,0,10*ROW('Hygiene Data'!E28)),0),"]"),IF(AND(ISNUMBER(OFFSET('Hygiene Data'!$E$8,0,10*ROW('Hygiene Data'!E28))),DV34="",ISNUMBER(OFFSET('Hygiene Data'!$E$8,0,10*ROW('Hygiene Data'!E28)))),OFFSET('Hygiene Data'!$E$8,0,10*ROW('Hygiene Data'!E28)),NA())))</f>
        <v>#N/A</v>
      </c>
      <c r="BH34" s="135" t="e">
        <f ca="1">+IF(AND(ISNUMBER(OFFSET('Hygiene Data'!$E$10,0,10*ROW('Hygiene Data'!E28))),DW34="Yes"),OFFSET('Hygiene Data'!$E$10,0,10*ROW('Hygiene Data'!E28)),IF(AND(ISNUMBER(OFFSET('Hygiene Data'!$E$10,0,10*ROW('Hygiene Data'!E28))),DW34="No",ISNUMBER(OFFSET('Hygiene Data'!$E$10,0,10*ROW('Hygiene Data'!E28)))),CONCATENATE("[",ROUND(OFFSET('Hygiene Data'!$E$10,0,10*ROW('Hygiene Data'!E28)),0),"]"),IF(AND(ISNUMBER(OFFSET('Hygiene Data'!$E$10,0,10*ROW('Hygiene Data'!E28))),DW34="",ISNUMBER(OFFSET('Hygiene Data'!$E$10,0,10*ROW('Hygiene Data'!E28)))),OFFSET('Hygiene Data'!$E$10,0,10*ROW('Hygiene Data'!E28)),NA())))</f>
        <v>#N/A</v>
      </c>
      <c r="BI34" s="135" t="e">
        <f ca="1">+IF(AND(ISNUMBER(OFFSET('Hygiene Data'!$F$6,0,10*ROW('Hygiene Data'!F28))),DX34="Yes"),OFFSET('Hygiene Data'!$F$6,0,10*ROW('Hygiene Data'!F28)),IF(AND(ISNUMBER(OFFSET('Hygiene Data'!$F$6,0,10*ROW('Hygiene Data'!F28))),DX34="No",ISNUMBER(OFFSET('Hygiene Data'!$F$6,0,10*ROW('Hygiene Data'!F28)))),CONCATENATE("[",ROUND(OFFSET('Hygiene Data'!$F$6,0,10*ROW('Hygiene Data'!F28)),0),"]"),IF(AND(ISNUMBER(OFFSET('Hygiene Data'!$F$6,0,10*ROW('Hygiene Data'!F28))),DX34="",ISNUMBER(OFFSET('Hygiene Data'!$F$6,0,10*ROW('Hygiene Data'!F28)))),OFFSET('Hygiene Data'!$F$6,0,10*ROW('Hygiene Data'!F28)),NA())))</f>
        <v>#N/A</v>
      </c>
      <c r="BJ34" s="135" t="e">
        <f ca="1">+IF(AND(ISNUMBER(OFFSET('Hygiene Data'!$F$8,0,10*ROW('Hygiene Data'!F28))),DY34="Yes"),OFFSET('Hygiene Data'!$F$8,0,10*ROW('Hygiene Data'!F28)),IF(AND(ISNUMBER(OFFSET('Hygiene Data'!$F$8,0,10*ROW('Hygiene Data'!F28))),DY34="No",ISNUMBER(OFFSET('Hygiene Data'!$F$8,0,10*ROW('Hygiene Data'!F28)))),CONCATENATE("[",ROUND(OFFSET('Hygiene Data'!$F$8,0,10*ROW('Hygiene Data'!F28)),0),"]"),IF(AND(ISNUMBER(OFFSET('Hygiene Data'!$F$8,0,10*ROW('Hygiene Data'!F28))),DY34="",ISNUMBER(OFFSET('Hygiene Data'!$F$8,0,10*ROW('Hygiene Data'!F28)))),OFFSET('Hygiene Data'!$F$8,0,10*ROW('Hygiene Data'!F28)),NA())))</f>
        <v>#N/A</v>
      </c>
      <c r="BK34" s="135" t="e">
        <f ca="1">+IF(AND(ISNUMBER(OFFSET('Hygiene Data'!$F$10,0,10*ROW('Hygiene Data'!F28))),DZ34="Yes"),OFFSET('Hygiene Data'!$F$10,0,10*ROW('Hygiene Data'!F28)),IF(AND(ISNUMBER(OFFSET('Hygiene Data'!$F$10,0,10*ROW('Hygiene Data'!F28))),DZ34="No",ISNUMBER(OFFSET('Hygiene Data'!$F$10,0,10*ROW('Hygiene Data'!F28)))),CONCATENATE("[",ROUND(OFFSET('Hygiene Data'!$F$10,0,10*ROW('Hygiene Data'!F28)),0),"]"),IF(AND(ISNUMBER(OFFSET('Hygiene Data'!$F$10,0,10*ROW('Hygiene Data'!F28))),DZ34="",ISNUMBER(OFFSET('Hygiene Data'!$F$10,0,10*ROW('Hygiene Data'!F28)))),OFFSET('Hygiene Data'!$F$10,0,10*ROW('Hygiene Data'!F28)),NA())))</f>
        <v>#N/A</v>
      </c>
      <c r="BL34" s="135" t="e">
        <f ca="1">+IF(AND(ISNUMBER(OFFSET('Hygiene Data'!$G$6,0,10*ROW('Hygiene Data'!G28))),EA34="Yes"),OFFSET('Hygiene Data'!$G$6,0,10*ROW('Hygiene Data'!G28)),IF(AND(ISNUMBER(OFFSET('Hygiene Data'!$G$6,0,10*ROW('Hygiene Data'!G28))),EA34="No",ISNUMBER(OFFSET('Hygiene Data'!$G$6,0,10*ROW('Hygiene Data'!G28)))),CONCATENATE("[",ROUND(OFFSET('Hygiene Data'!$G$6,0,10*ROW('Hygiene Data'!G28)),0),"]"),IF(AND(ISNUMBER(OFFSET('Hygiene Data'!$G$6,0,10*ROW('Hygiene Data'!G28))),EA34="",ISNUMBER(OFFSET('Hygiene Data'!$G$6,0,10*ROW('Hygiene Data'!G28)))),OFFSET('Hygiene Data'!$G$6,0,10*ROW('Hygiene Data'!G28)),NA())))</f>
        <v>#N/A</v>
      </c>
      <c r="BM34" s="135" t="e">
        <f ca="1">+IF(AND(ISNUMBER(OFFSET('Hygiene Data'!$G$8,0,10*ROW('Hygiene Data'!G28))),EB34="Yes"),OFFSET('Hygiene Data'!$G$8,0,10*ROW('Hygiene Data'!G28)),IF(AND(ISNUMBER(OFFSET('Hygiene Data'!$G$8,0,10*ROW('Hygiene Data'!G28))),EB34="No",ISNUMBER(OFFSET('Hygiene Data'!$G$8,0,10*ROW('Hygiene Data'!G28)))),CONCATENATE("[",ROUND(OFFSET('Hygiene Data'!$G$8,0,10*ROW('Hygiene Data'!G28)),0),"]"),IF(AND(ISNUMBER(OFFSET('Hygiene Data'!$G$8,0,10*ROW('Hygiene Data'!G28))),EB34="",ISNUMBER(OFFSET('Hygiene Data'!$G$8,0,10*ROW('Hygiene Data'!G28)))),OFFSET('Hygiene Data'!$G$8,0,10*ROW('Hygiene Data'!G28)),NA())))</f>
        <v>#N/A</v>
      </c>
      <c r="BN34" s="135" t="e">
        <f ca="1">+IF(AND(ISNUMBER(OFFSET('Hygiene Data'!$G$10,0,10*ROW('Hygiene Data'!G28))),EC34="Yes"),OFFSET('Hygiene Data'!$G$10,0,10*ROW('Hygiene Data'!G28)),IF(AND(ISNUMBER(OFFSET('Hygiene Data'!$G$10,0,10*ROW('Hygiene Data'!G28))),EC34="No",ISNUMBER(OFFSET('Hygiene Data'!$G$10,0,10*ROW('Hygiene Data'!G28)))),CONCATENATE("[",ROUND(OFFSET('Hygiene Data'!$G$10,0,10*ROW('Hygiene Data'!G28)),0),"]"),IF(AND(ISNUMBER(OFFSET('Hygiene Data'!$G$10,0,10*ROW('Hygiene Data'!G28))),EC34="",ISNUMBER(OFFSET('Hygiene Data'!$G$10,0,10*ROW('Hygiene Data'!G28)))),OFFSET('Hygiene Data'!$G$10,0,10*ROW('Hygiene Data'!G28)),NA())))</f>
        <v>#N/A</v>
      </c>
      <c r="BO34" s="135" t="e">
        <f ca="1">+IF(AND(ISNUMBER(OFFSET('Hygiene Data'!$H$6,0,10*ROW('Hygiene Data'!H28))),ED34="Yes"),OFFSET('Hygiene Data'!$H$6,0,10*ROW('Hygiene Data'!H28)),IF(AND(ISNUMBER(OFFSET('Hygiene Data'!$H$6,0,10*ROW('Hygiene Data'!H28))),ED34="No",ISNUMBER(OFFSET('Hygiene Data'!$H$6,0,10*ROW('Hygiene Data'!H28)))),CONCATENATE("[",ROUND(OFFSET('Hygiene Data'!$H$6,0,10*ROW('Hygiene Data'!H28)),0),"]"),IF(AND(ISNUMBER(OFFSET('Hygiene Data'!$H$6,0,10*ROW('Hygiene Data'!H28))),ED34="",ISNUMBER(OFFSET('Hygiene Data'!$H$6,0,10*ROW('Hygiene Data'!H28)))),OFFSET('Hygiene Data'!$H$6,0,10*ROW('Hygiene Data'!H28)),NA())))</f>
        <v>#N/A</v>
      </c>
      <c r="BP34" s="135" t="e">
        <f ca="1">+IF(AND(ISNUMBER(OFFSET('Hygiene Data'!$H$8,0,10*ROW('Hygiene Data'!H28))),EE34="Yes"),OFFSET('Hygiene Data'!$H$8,0,10*ROW('Hygiene Data'!H28)),IF(AND(ISNUMBER(OFFSET('Hygiene Data'!$H$8,0,10*ROW('Hygiene Data'!H28))),EE34="No",ISNUMBER(OFFSET('Hygiene Data'!$H$8,0,10*ROW('Hygiene Data'!H28)))),CONCATENATE("[",ROUND(OFFSET('Hygiene Data'!$H$8,0,10*ROW('Hygiene Data'!H28)),0),"]"),IF(AND(ISNUMBER(OFFSET('Hygiene Data'!$H$8,0,10*ROW('Hygiene Data'!H28))),EE34="",ISNUMBER(OFFSET('Hygiene Data'!$H$8,0,10*ROW('Hygiene Data'!H28)))),OFFSET('Hygiene Data'!$H$8,0,10*ROW('Hygiene Data'!H28)),NA())))</f>
        <v>#N/A</v>
      </c>
      <c r="BQ34" s="135" t="e">
        <f ca="1">+IF(AND(ISNUMBER(OFFSET('Hygiene Data'!$H$10,0,10*ROW('Hygiene Data'!H28))),EF34="Yes"),OFFSET('Hygiene Data'!$H$10,0,10*ROW('Hygiene Data'!H28)),IF(AND(ISNUMBER(OFFSET('Hygiene Data'!$H$10,0,10*ROW('Hygiene Data'!H28))),EF34="No",ISNUMBER(OFFSET('Hygiene Data'!$H$10,0,10*ROW('Hygiene Data'!H28)))),CONCATENATE("[",ROUND(OFFSET('Hygiene Data'!$H$10,0,10*ROW('Hygiene Data'!H28)),0),"]"),IF(AND(ISNUMBER(OFFSET('Hygiene Data'!$H$10,0,10*ROW('Hygiene Data'!H28))),EF34="",ISNUMBER(OFFSET('Hygiene Data'!$H$10,0,10*ROW('Hygiene Data'!H28)))),OFFSET('Hygiene Data'!$H$10,0,10*ROW('Hygiene Data'!H28)),NA())))</f>
        <v>#N/A</v>
      </c>
      <c r="BS34" s="34" t="str">
        <f ca="1">+IF(OFFSET('Water Data'!$C$28,0,10*ROW('Water Data'!C28))="","",OFFSET('Water Data'!$C$28,0,10*ROW('Water Data'!C28)))</f>
        <v/>
      </c>
      <c r="BT34" s="34" t="str">
        <f ca="1">+IF(OFFSET('Water Data'!$C$29,0,10*ROW('Water Data'!C28))="","",OFFSET('Water Data'!$C$29,0,10*ROW('Water Data'!C28)))</f>
        <v/>
      </c>
      <c r="BU34" s="34" t="str">
        <f ca="1">+IF(OFFSET('Water Data'!$C$30,0,10*ROW('Water Data'!C28))="","",OFFSET('Water Data'!$C$30,0,10*ROW('Water Data'!C28)))</f>
        <v/>
      </c>
      <c r="BV34" s="34" t="str">
        <f ca="1">+IF(OFFSET('Water Data'!$D$28,0,10*ROW('Water Data'!D28))="","",OFFSET('Water Data'!$D$28,0,10*ROW('Water Data'!D28)))</f>
        <v/>
      </c>
      <c r="BW34" s="34" t="str">
        <f ca="1">+IF(OFFSET('Water Data'!$D$29,0,10*ROW('Water Data'!D28))="","",OFFSET('Water Data'!$D$29,0,10*ROW('Water Data'!D28)))</f>
        <v/>
      </c>
      <c r="BX34" s="34" t="str">
        <f ca="1">+IF(OFFSET('Water Data'!$D$30,0,10*ROW('Water Data'!D28))="","",OFFSET('Water Data'!$D$30,0,10*ROW('Water Data'!D28)))</f>
        <v/>
      </c>
      <c r="BY34" s="34" t="str">
        <f ca="1">+IF(OFFSET('Water Data'!$E$28,0,10*ROW('Water Data'!E28))="","",OFFSET('Water Data'!$E$28,0,10*ROW('Water Data'!E28)))</f>
        <v/>
      </c>
      <c r="BZ34" s="34" t="str">
        <f ca="1">+IF(OFFSET('Water Data'!$E$29,0,10*ROW('Water Data'!E28))="","",OFFSET('Water Data'!$E$29,0,10*ROW('Water Data'!E28)))</f>
        <v/>
      </c>
      <c r="CA34" s="34" t="str">
        <f ca="1">+IF(OFFSET('Water Data'!$E$30,0,10*ROW('Water Data'!E28))="","",OFFSET('Water Data'!$E$30,0,10*ROW('Water Data'!E28)))</f>
        <v/>
      </c>
      <c r="CB34" s="34" t="str">
        <f ca="1">+IF(OFFSET('Water Data'!$F$28,0,10*ROW('Water Data'!F28))="","",OFFSET('Water Data'!$F$28,0,10*ROW('Water Data'!F28)))</f>
        <v/>
      </c>
      <c r="CC34" s="34" t="str">
        <f ca="1">+IF(OFFSET('Water Data'!$F$29,0,10*ROW('Water Data'!F28))="","",OFFSET('Water Data'!$F$29,0,10*ROW('Water Data'!F28)))</f>
        <v/>
      </c>
      <c r="CD34" s="34" t="str">
        <f ca="1">+IF(OFFSET('Water Data'!$F$30,0,10*ROW('Water Data'!F28))="","",OFFSET('Water Data'!$F$30,0,10*ROW('Water Data'!F28)))</f>
        <v/>
      </c>
      <c r="CE34" s="34" t="str">
        <f ca="1">+IF(OFFSET('Water Data'!$G$28,0,10*ROW('Water Data'!G28))="","",OFFSET('Water Data'!$G$28,0,10*ROW('Water Data'!G28)))</f>
        <v/>
      </c>
      <c r="CF34" s="34" t="str">
        <f ca="1">+IF(OFFSET('Water Data'!$G$29,0,10*ROW('Water Data'!G28))="","",OFFSET('Water Data'!$G$29,0,10*ROW('Water Data'!G28)))</f>
        <v/>
      </c>
      <c r="CG34" s="34" t="str">
        <f ca="1">+IF(OFFSET('Water Data'!$G$30,0,10*ROW('Water Data'!G28))="","",OFFSET('Water Data'!$G$30,0,10*ROW('Water Data'!G28)))</f>
        <v/>
      </c>
      <c r="CH34" s="34" t="str">
        <f ca="1">+IF(OFFSET('Water Data'!$H$28,0,10*ROW('Water Data'!H28))="","",OFFSET('Water Data'!$H$28,0,10*ROW('Water Data'!H28)))</f>
        <v/>
      </c>
      <c r="CI34" s="34" t="str">
        <f ca="1">+IF(OFFSET('Water Data'!$H$29,0,10*ROW('Water Data'!H28))="","",OFFSET('Water Data'!$H$29,0,10*ROW('Water Data'!H28)))</f>
        <v/>
      </c>
      <c r="CJ34" s="34" t="str">
        <f ca="1">+IF(OFFSET('Water Data'!$H$30,0,10*ROW('Water Data'!H28))="","",OFFSET('Water Data'!$H$30,0,10*ROW('Water Data'!H28)))</f>
        <v/>
      </c>
      <c r="CK34" s="34" t="str">
        <f ca="1">+IF(OFFSET('Sanitation Data'!$C$29,0,10*ROW('Sanitation Data'!C28))="","",OFFSET('Sanitation Data'!$C$29,0,10*ROW('Sanitation Data'!C28)))</f>
        <v/>
      </c>
      <c r="CL34" s="34" t="str">
        <f ca="1">+IF(OFFSET('Sanitation Data'!$C$30,0,10*ROW('Sanitation Data'!C28))="","",OFFSET('Sanitation Data'!$C$30,0,10*ROW('Sanitation Data'!C28)))</f>
        <v/>
      </c>
      <c r="CM34" s="34" t="str">
        <f ca="1">+IF(OFFSET('Sanitation Data'!$C$31,0,10*ROW('Sanitation Data'!C28))="","",OFFSET('Sanitation Data'!$C$31,0,10*ROW('Sanitation Data'!C28)))</f>
        <v/>
      </c>
      <c r="CN34" s="34" t="str">
        <f ca="1">+IF(OFFSET('Sanitation Data'!$C$32,0,10*ROW('Sanitation Data'!C28))="","",OFFSET('Sanitation Data'!$C$32,0,10*ROW('Sanitation Data'!C28)))</f>
        <v/>
      </c>
      <c r="CO34" s="34" t="str">
        <f ca="1">+IF(OFFSET('Sanitation Data'!$C$33,0,10*ROW('Sanitation Data'!C28))="","",OFFSET('Sanitation Data'!$C$33,0,10*ROW('Sanitation Data'!C28)))</f>
        <v/>
      </c>
      <c r="CP34" s="34" t="str">
        <f ca="1">+IF(OFFSET('Sanitation Data'!$D$29,0,10*ROW('Sanitation Data'!D28))="","",OFFSET('Sanitation Data'!$D$29,0,10*ROW('Sanitation Data'!D28)))</f>
        <v/>
      </c>
      <c r="CQ34" s="34" t="str">
        <f ca="1">+IF(OFFSET('Sanitation Data'!$D$30,0,10*ROW('Sanitation Data'!D28))="","",OFFSET('Sanitation Data'!$D$30,0,10*ROW('Sanitation Data'!D28)))</f>
        <v/>
      </c>
      <c r="CR34" s="34" t="str">
        <f ca="1">+IF(OFFSET('Sanitation Data'!$D$31,0,10*ROW('Sanitation Data'!D28))="","",OFFSET('Sanitation Data'!$D$31,0,10*ROW('Sanitation Data'!D28)))</f>
        <v/>
      </c>
      <c r="CS34" s="34" t="str">
        <f ca="1">+IF(OFFSET('Sanitation Data'!$D$32,0,10*ROW('Sanitation Data'!D28))="","",OFFSET('Sanitation Data'!$D$32,0,10*ROW('Sanitation Data'!D28)))</f>
        <v/>
      </c>
      <c r="CT34" s="34" t="str">
        <f ca="1">+IF(OFFSET('Sanitation Data'!$D$33,0,10*ROW('Sanitation Data'!D28))="","",OFFSET('Sanitation Data'!$D$33,0,10*ROW('Sanitation Data'!D28)))</f>
        <v/>
      </c>
      <c r="CU34" s="34" t="str">
        <f ca="1">+IF(OFFSET('Sanitation Data'!$E$29,0,10*ROW('Sanitation Data'!E28))="","",OFFSET('Sanitation Data'!$E$29,0,10*ROW('Sanitation Data'!E28)))</f>
        <v/>
      </c>
      <c r="CV34" s="34" t="str">
        <f ca="1">+IF(OFFSET('Sanitation Data'!$E$30,0,10*ROW('Sanitation Data'!E28))="","",OFFSET('Sanitation Data'!$E$30,0,10*ROW('Sanitation Data'!E28)))</f>
        <v/>
      </c>
      <c r="CW34" s="34" t="str">
        <f ca="1">+IF(OFFSET('Sanitation Data'!$E$31,0,10*ROW('Sanitation Data'!E28))="","",OFFSET('Sanitation Data'!$E$31,0,10*ROW('Sanitation Data'!E28)))</f>
        <v/>
      </c>
      <c r="CX34" s="34" t="str">
        <f ca="1">+IF(OFFSET('Sanitation Data'!$E$32,0,10*ROW('Sanitation Data'!E28))="","",OFFSET('Sanitation Data'!$E$32,0,10*ROW('Sanitation Data'!E28)))</f>
        <v/>
      </c>
      <c r="CY34" s="34" t="str">
        <f ca="1">+IF(OFFSET('Sanitation Data'!$E$33,0,10*ROW('Sanitation Data'!E28))="","",OFFSET('Sanitation Data'!$E$33,0,10*ROW('Sanitation Data'!E28)))</f>
        <v/>
      </c>
      <c r="CZ34" s="34" t="str">
        <f ca="1">+IF(OFFSET('Sanitation Data'!$F$29,0,10*ROW('Sanitation Data'!F28))="","",OFFSET('Sanitation Data'!$F$29,0,10*ROW('Sanitation Data'!F28)))</f>
        <v/>
      </c>
      <c r="DA34" s="34" t="str">
        <f ca="1">+IF(OFFSET('Sanitation Data'!$F$30,0,10*ROW('Sanitation Data'!F28))="","",OFFSET('Sanitation Data'!$F$30,0,10*ROW('Sanitation Data'!F28)))</f>
        <v/>
      </c>
      <c r="DB34" s="34" t="str">
        <f ca="1">+IF(OFFSET('Sanitation Data'!$F$31,0,10*ROW('Sanitation Data'!F28))="","",OFFSET('Sanitation Data'!$F$31,0,10*ROW('Sanitation Data'!F28)))</f>
        <v/>
      </c>
      <c r="DC34" s="34" t="str">
        <f ca="1">+IF(OFFSET('Sanitation Data'!$F$32,0,10*ROW('Sanitation Data'!F28))="","",OFFSET('Sanitation Data'!$F$32,0,10*ROW('Sanitation Data'!F28)))</f>
        <v/>
      </c>
      <c r="DD34" s="34" t="str">
        <f ca="1">+IF(OFFSET('Sanitation Data'!$F$33,0,10*ROW('Sanitation Data'!F28))="","",OFFSET('Sanitation Data'!$F$33,0,10*ROW('Sanitation Data'!F28)))</f>
        <v/>
      </c>
      <c r="DE34" s="34" t="str">
        <f ca="1">+IF(OFFSET('Sanitation Data'!$G$29,0,10*ROW('Sanitation Data'!G28))="","",OFFSET('Sanitation Data'!$G$29,0,10*ROW('Sanitation Data'!G28)))</f>
        <v/>
      </c>
      <c r="DF34" s="34" t="str">
        <f ca="1">+IF(OFFSET('Sanitation Data'!$G$30,0,10*ROW('Sanitation Data'!G28))="","",OFFSET('Sanitation Data'!$G$30,0,10*ROW('Sanitation Data'!G28)))</f>
        <v/>
      </c>
      <c r="DG34" s="34" t="str">
        <f ca="1">+IF(OFFSET('Sanitation Data'!$G$31,0,10*ROW('Sanitation Data'!G28))="","",OFFSET('Sanitation Data'!$G$31,0,10*ROW('Sanitation Data'!G28)))</f>
        <v/>
      </c>
      <c r="DH34" s="34" t="str">
        <f ca="1">+IF(OFFSET('Sanitation Data'!$G$32,0,10*ROW('Sanitation Data'!G28))="","",OFFSET('Sanitation Data'!$G$32,0,10*ROW('Sanitation Data'!G28)))</f>
        <v/>
      </c>
      <c r="DI34" s="34" t="str">
        <f ca="1">+IF(OFFSET('Sanitation Data'!$G$33,0,10*ROW('Sanitation Data'!G28))="","",OFFSET('Sanitation Data'!$G$33,0,10*ROW('Sanitation Data'!G28)))</f>
        <v/>
      </c>
      <c r="DJ34" s="34" t="str">
        <f ca="1">+IF(OFFSET('Sanitation Data'!$H$29,0,10*ROW('Sanitation Data'!H28))="","",OFFSET('Sanitation Data'!$H$29,0,10*ROW('Sanitation Data'!H28)))</f>
        <v/>
      </c>
      <c r="DK34" s="34" t="str">
        <f ca="1">+IF(OFFSET('Sanitation Data'!$H$30,0,10*ROW('Sanitation Data'!H28))="","",OFFSET('Sanitation Data'!$H$30,0,10*ROW('Sanitation Data'!H28)))</f>
        <v/>
      </c>
      <c r="DL34" s="34" t="str">
        <f ca="1">+IF(OFFSET('Sanitation Data'!$H$31,0,10*ROW('Sanitation Data'!H28))="","",OFFSET('Sanitation Data'!$H$31,0,10*ROW('Sanitation Data'!H28)))</f>
        <v/>
      </c>
      <c r="DM34" s="34" t="str">
        <f ca="1">+IF(OFFSET('Sanitation Data'!$H$32,0,10*ROW('Sanitation Data'!H28))="","",OFFSET('Sanitation Data'!$H$32,0,10*ROW('Sanitation Data'!H28)))</f>
        <v/>
      </c>
      <c r="DN34" s="34" t="str">
        <f ca="1">+IF(OFFSET('Sanitation Data'!$H$33,0,10*ROW('Sanitation Data'!H28))="","",OFFSET('Sanitation Data'!$H$33,0,10*ROW('Sanitation Data'!H28)))</f>
        <v/>
      </c>
      <c r="DO34" s="34" t="str">
        <f ca="1">+IF(OFFSET('Hygiene Data'!$C$12,0,10*ROW('Hygiene Data'!C28))="","",OFFSET('Hygiene Data'!$C$12,0,10*ROW('Hygiene Data'!C28)))</f>
        <v/>
      </c>
      <c r="DP34" s="34" t="str">
        <f ca="1">+IF(OFFSET('Hygiene Data'!$C$13,0,10*ROW('Hygiene Data'!C28))="","",OFFSET('Hygiene Data'!$C$13,0,10*ROW('Hygiene Data'!C28)))</f>
        <v/>
      </c>
      <c r="DQ34" s="34" t="str">
        <f ca="1">+IF(OFFSET('Hygiene Data'!$C$14,0,10*ROW('Hygiene Data'!C28))="","",OFFSET('Hygiene Data'!$C$14,0,10*ROW('Hygiene Data'!C28)))</f>
        <v/>
      </c>
      <c r="DR34" s="34" t="str">
        <f ca="1">+IF(OFFSET('Hygiene Data'!$D$12,0,10*ROW('Hygiene Data'!D28))="","",OFFSET('Hygiene Data'!$D$12,0,10*ROW('Hygiene Data'!D28)))</f>
        <v/>
      </c>
      <c r="DS34" s="34" t="str">
        <f ca="1">+IF(OFFSET('Hygiene Data'!$D$13,0,10*ROW('Hygiene Data'!D28))="","",OFFSET('Hygiene Data'!$D$13,0,10*ROW('Hygiene Data'!D28)))</f>
        <v/>
      </c>
      <c r="DT34" s="34" t="str">
        <f ca="1">+IF(OFFSET('Hygiene Data'!$D$14,0,10*ROW('Hygiene Data'!D28))="","",OFFSET('Hygiene Data'!$D$14,0,10*ROW('Hygiene Data'!D28)))</f>
        <v/>
      </c>
      <c r="DU34" s="34" t="str">
        <f ca="1">+IF(OFFSET('Hygiene Data'!$E$12,0,10*ROW('Hygiene Data'!E28))="","",OFFSET('Hygiene Data'!$E$12,0,10*ROW('Hygiene Data'!E28)))</f>
        <v/>
      </c>
      <c r="DV34" s="34" t="str">
        <f ca="1">+IF(OFFSET('Hygiene Data'!$E$13,0,10*ROW('Hygiene Data'!E28))="","",OFFSET('Hygiene Data'!$E$13,0,10*ROW('Hygiene Data'!E28)))</f>
        <v/>
      </c>
      <c r="DW34" s="34" t="str">
        <f ca="1">+IF(OFFSET('Hygiene Data'!$E$14,0,10*ROW('Hygiene Data'!E28))="","",OFFSET('Hygiene Data'!$E$14,0,10*ROW('Hygiene Data'!E28)))</f>
        <v/>
      </c>
      <c r="DX34" s="34" t="str">
        <f ca="1">+IF(OFFSET('Hygiene Data'!$F$12,0,10*ROW('Hygiene Data'!F28))="","",OFFSET('Hygiene Data'!$F$12,0,10*ROW('Hygiene Data'!F28)))</f>
        <v/>
      </c>
      <c r="DY34" s="34" t="str">
        <f ca="1">+IF(OFFSET('Hygiene Data'!$F$13,0,10*ROW('Hygiene Data'!F28))="","",OFFSET('Hygiene Data'!$F$13,0,10*ROW('Hygiene Data'!F28)))</f>
        <v/>
      </c>
      <c r="DZ34" s="34" t="str">
        <f ca="1">+IF(OFFSET('Hygiene Data'!$F$14,0,10*ROW('Hygiene Data'!F28))="","",OFFSET('Hygiene Data'!$F$14,0,10*ROW('Hygiene Data'!F28)))</f>
        <v/>
      </c>
      <c r="EA34" s="34" t="str">
        <f ca="1">+IF(OFFSET('Hygiene Data'!$G$12,0,10*ROW('Hygiene Data'!G28))="","",OFFSET('Hygiene Data'!$G$12,0,10*ROW('Hygiene Data'!G28)))</f>
        <v/>
      </c>
      <c r="EB34" s="34" t="str">
        <f ca="1">+IF(OFFSET('Hygiene Data'!$G$13,0,10*ROW('Hygiene Data'!G28))="","",OFFSET('Hygiene Data'!$G$13,0,10*ROW('Hygiene Data'!G28)))</f>
        <v/>
      </c>
      <c r="EC34" s="34" t="str">
        <f ca="1">+IF(OFFSET('Hygiene Data'!$G$14,0,10*ROW('Hygiene Data'!G28))="","",OFFSET('Hygiene Data'!$G$14,0,10*ROW('Hygiene Data'!G28)))</f>
        <v/>
      </c>
      <c r="ED34" s="34" t="str">
        <f ca="1">+IF(OFFSET('Hygiene Data'!$H$12,0,10*ROW('Hygiene Data'!H28))="","",OFFSET('Hygiene Data'!$H$12,0,10*ROW('Hygiene Data'!H28)))</f>
        <v/>
      </c>
      <c r="EE34" s="34" t="str">
        <f ca="1">+IF(OFFSET('Hygiene Data'!$H$13,0,10*ROW('Hygiene Data'!H28))="","",OFFSET('Hygiene Data'!$H$13,0,10*ROW('Hygiene Data'!H28)))</f>
        <v/>
      </c>
      <c r="EF34" s="34" t="str">
        <f ca="1">+IF(OFFSET('Hygiene Data'!$H$14,0,10*ROW('Hygiene Data'!H28))="","",OFFSET('Hygiene Data'!$H$14,0,10*ROW('Hygiene Data'!H28)))</f>
        <v/>
      </c>
    </row>
    <row r="35" spans="1:136" x14ac:dyDescent="0.2">
      <c r="A35" s="50" t="str">
        <f ca="1">+IF(OFFSET('Water Data'!$B$1,0,10*ROW('Water Data'!B32))="","",OFFSET('Water Data'!$B$1,0,10*ROW('Water Data'!B32)))</f>
        <v/>
      </c>
      <c r="B35" s="50" t="str">
        <f ca="1">+IF(OFFSET('Water Data'!$A$3,0,10*ROW('Water Data'!A32))="","",OFFSET('Water Data'!$A$3,0,10*ROW('Water Data'!A32)))</f>
        <v/>
      </c>
      <c r="C35" s="50" t="str">
        <f ca="1">+IF(OFFSET('Water Data'!$C$3,0,10*ROW('Water Data'!C32))="","",OFFSET('Water Data'!$C$3,0,10*ROW('Water Data'!C32)))</f>
        <v/>
      </c>
      <c r="D35" s="133" t="e">
        <f ca="1">+IF(AND(ISNUMBER(OFFSET('Water Data'!$C$5,0,10*ROW('Water Data'!C29))),BS35="Yes"),100-OFFSET('Water Data'!$C$5,0,10*ROW('Water Data'!C29)),IF(AND(ISNUMBER(OFFSET('Water Data'!$C$5,0,10*ROW('Water Data'!C29))),BS35="No",ISNUMBER(OFFSET('Water Data'!$C$5,0,10*ROW('Water Data'!C29)))),CONCATENATE("[",ROUND(100-OFFSET('Water Data'!$C$5,0,10*ROW('Water Data'!C29)),0),"]"),IF(AND(ISNUMBER(OFFSET('Water Data'!$C$5,0,10*ROW('Water Data'!C29))),BS35="",ISNUMBER(OFFSET('Water Data'!$C$5,0,10*ROW('Water Data'!C29)))),100-OFFSET('Water Data'!$C$5,0,10*ROW('Water Data'!C29)),NA())))</f>
        <v>#N/A</v>
      </c>
      <c r="E35" s="133" t="e">
        <f ca="1">+IF(AND(ISNUMBER(OFFSET('Water Data'!$C$7,0,10*ROW('Water Data'!D29))),BT35="Yes"),OFFSET('Water Data'!$C$7,0,10*ROW('Water Data'!C29)),IF(AND(ISNUMBER(OFFSET('Water Data'!$C$7,0,10*ROW('Water Data'!C29))),BT35="No",ISNUMBER(OFFSET('Water Data'!$C$7,0,10*ROW('Water Data'!C29)))),CONCATENATE("[",ROUND(OFFSET('Water Data'!$C$7,0,10*ROW('Water Data'!C29)),0),"]"),IF(AND(ISNUMBER(OFFSET('Water Data'!$C$7,0,10*ROW('Water Data'!C29))),BT35="",ISNUMBER(OFFSET('Water Data'!$C$7,0,10*ROW('Water Data'!C29)))),OFFSET('Water Data'!$C$7,0,10*ROW('Water Data'!C29)),NA())))</f>
        <v>#N/A</v>
      </c>
      <c r="F35" s="133" t="e">
        <f ca="1">+IF(AND(ISNUMBER(OFFSET('Water Data'!$C$10,0,10*ROW('Water Data'!C29))),BU35="Yes"),OFFSET('Water Data'!$C$10,0,10*ROW('Water Data'!C29)),IF(AND(ISNUMBER(OFFSET('Water Data'!$C$10,0,10*ROW('Water Data'!C29))),BU35="No",ISNUMBER(OFFSET('Water Data'!$C$10,0,10*ROW('Water Data'!C29)))),CONCATENATE("[",ROUND(OFFSET('Water Data'!$C$10,0,10*ROW('Water Data'!C29)),0),"]"),IF(AND(ISNUMBER(OFFSET('Water Data'!$C$10,0,10*ROW('Water Data'!C29))),BU35="",ISNUMBER(OFFSET('Water Data'!$C$10,0,10*ROW('Water Data'!C29)))),OFFSET('Water Data'!$C$10,0,10*ROW('Water Data'!C29)),NA())))</f>
        <v>#N/A</v>
      </c>
      <c r="G35" s="133" t="e">
        <f ca="1">+IF(AND(ISNUMBER(OFFSET('Water Data'!$D$5,0,10*ROW('Water Data'!D29))),BV35="Yes"),100-OFFSET('Water Data'!$D$5,0,10*ROW('Water Data'!D29)),IF(AND(ISNUMBER(OFFSET('Water Data'!$D$5,0,10*ROW('Water Data'!D29))),BV35="No",ISNUMBER(OFFSET('Water Data'!$D$5,0,10*ROW('Water Data'!D29)))),CONCATENATE("[",ROUND(100-OFFSET('Water Data'!$D$5,0,10*ROW('Water Data'!D29)),0),"]"),IF(AND(ISNUMBER(OFFSET('Water Data'!$D$5,0,10*ROW('Water Data'!D29))),BV35="",ISNUMBER(OFFSET('Water Data'!$D$5,0,10*ROW('Water Data'!D29)))),100-OFFSET('Water Data'!$D$5,0,10*ROW('Water Data'!D29)),NA())))</f>
        <v>#N/A</v>
      </c>
      <c r="H35" s="133" t="e">
        <f ca="1">+IF(AND(ISNUMBER(OFFSET('Water Data'!$D$7,0,10*ROW('Water Data'!D29))),BW35="Yes"),OFFSET('Water Data'!$D$7,0,10*ROW('Water Data'!D29)),IF(AND(ISNUMBER(OFFSET('Water Data'!$D$7,0,10*ROW('Water Data'!D29))),BW35="No",ISNUMBER(OFFSET('Water Data'!$D$7,0,10*ROW('Water Data'!D29)))),CONCATENATE("[",ROUND(OFFSET('Water Data'!$C$7,0,10*ROW('Water Data'!D29)),0),"]"),IF(AND(ISNUMBER(OFFSET('Water Data'!$D$7,0,10*ROW('Water Data'!D29))),BW35="",ISNUMBER(OFFSET('Water Data'!$D$7,0,10*ROW('Water Data'!D29)))),OFFSET('Water Data'!$D$7,0,10*ROW('Water Data'!D29)),NA())))</f>
        <v>#N/A</v>
      </c>
      <c r="I35" s="133" t="e">
        <f ca="1">+IF(AND(ISNUMBER(OFFSET('Water Data'!$D$10,0,10*ROW('Water Data'!D29))),BX35="Yes"),OFFSET('Water Data'!$D$10,0,10*ROW('Water Data'!D29)),IF(AND(ISNUMBER(OFFSET('Water Data'!$D$10,0,10*ROW('Water Data'!D29))),BX35="No",ISNUMBER(OFFSET('Water Data'!$D$10,0,10*ROW('Water Data'!D29)))),CONCATENATE("[",ROUND(OFFSET('Water Data'!$D$10,0,10*ROW('Water Data'!D29)),0),"]"),IF(AND(ISNUMBER(OFFSET('Water Data'!$D$10,0,10*ROW('Water Data'!D29))),BX35="",ISNUMBER(OFFSET('Water Data'!$D$10,0,10*ROW('Water Data'!D29)))),OFFSET('Water Data'!$D$10,0,10*ROW('Water Data'!D29)),NA())))</f>
        <v>#N/A</v>
      </c>
      <c r="J35" s="133" t="e">
        <f ca="1">+IF(AND(ISNUMBER(OFFSET('Water Data'!$E$5,0,10*ROW('Water Data'!E29))),BY35="Yes"),100-OFFSET('Water Data'!$E$5,0,10*ROW('Water Data'!E29)),IF(AND(ISNUMBER(OFFSET('Water Data'!$E$5,0,10*ROW('Water Data'!E29))),BY35="No",ISNUMBER(OFFSET('Water Data'!$E$5,0,10*ROW('Water Data'!E29)))),CONCATENATE("[",ROUND(100-OFFSET('Water Data'!$E$5,0,10*ROW('Water Data'!E29)),0),"]"),IF(AND(ISNUMBER(OFFSET('Water Data'!$E$5,0,10*ROW('Water Data'!E29))),BY35="",ISNUMBER(OFFSET('Water Data'!$E$5,0,10*ROW('Water Data'!E29)))),100-OFFSET('Water Data'!$E$5,0,10*ROW('Water Data'!E29)),NA())))</f>
        <v>#N/A</v>
      </c>
      <c r="K35" s="133" t="e">
        <f ca="1">+IF(AND(ISNUMBER(OFFSET('Water Data'!$E$7,0,10*ROW('Water Data'!E29))),BZ35="Yes"),OFFSET('Water Data'!$E$7,0,10*ROW('Water Data'!E29)),IF(AND(ISNUMBER(OFFSET('Water Data'!$E$7,0,10*ROW('Water Data'!E29))),BZ35="No",ISNUMBER(OFFSET('Water Data'!$E$7,0,10*ROW('Water Data'!E29)))),CONCATENATE("[",ROUND(OFFSET('Water Data'!$E$7,0,10*ROW('Water Data'!E29)),0),"]"),IF(AND(ISNUMBER(OFFSET('Water Data'!$E$7,0,10*ROW('Water Data'!E29))),BZ35="",ISNUMBER(OFFSET('Water Data'!$E$7,0,10*ROW('Water Data'!E29)))),OFFSET('Water Data'!$E$7,0,10*ROW('Water Data'!E29)),NA())))</f>
        <v>#N/A</v>
      </c>
      <c r="L35" s="133" t="e">
        <f ca="1">+IF(AND(ISNUMBER(OFFSET('Water Data'!$E$10,0,10*ROW('Water Data'!E29))),CA35="Yes"),OFFSET('Water Data'!$E$10,0,10*ROW('Water Data'!E29)),IF(AND(ISNUMBER(OFFSET('Water Data'!$E$10,0,10*ROW('Water Data'!E29))),CA35="No",ISNUMBER(OFFSET('Water Data'!$E$10,0,10*ROW('Water Data'!E29)))),CONCATENATE("[",ROUND(OFFSET('Water Data'!$E$10,0,10*ROW('Water Data'!E29)),0),"]"),IF(AND(ISNUMBER(OFFSET('Water Data'!$E$10,0,10*ROW('Water Data'!E29))),CA35="",ISNUMBER(OFFSET('Water Data'!$E$10,0,10*ROW('Water Data'!E29)))),OFFSET('Water Data'!$E$10,0,10*ROW('Water Data'!E29)),NA())))</f>
        <v>#N/A</v>
      </c>
      <c r="M35" s="133" t="e">
        <f ca="1">+IF(AND(ISNUMBER(OFFSET('Water Data'!$F$5,0,10*ROW('Water Data'!F29))),CB35="Yes"),100-OFFSET('Water Data'!$F$5,0,10*ROW('Water Data'!F29)),IF(AND(ISNUMBER(OFFSET('Water Data'!$F$5,0,10*ROW('Water Data'!F29))),CB35="No",ISNUMBER(OFFSET('Water Data'!$F$5,0,10*ROW('Water Data'!F29)))),CONCATENATE("[",ROUND(100-OFFSET('Water Data'!$F$5,0,10*ROW('Water Data'!F29)),0),"]"),IF(AND(ISNUMBER(OFFSET('Water Data'!$F$5,0,10*ROW('Water Data'!F29))),CB35="",ISNUMBER(OFFSET('Water Data'!$F$5,0,10*ROW('Water Data'!F29)))),100-OFFSET('Water Data'!$F$5,0,10*ROW('Water Data'!F29)),NA())))</f>
        <v>#N/A</v>
      </c>
      <c r="N35" s="133" t="e">
        <f ca="1">+IF(AND(ISNUMBER(OFFSET('Water Data'!$F$7,0,10*ROW('Water Data'!F29))),CC35="Yes"),OFFSET('Water Data'!$F$7,0,10*ROW('Water Data'!F29)),IF(AND(ISNUMBER(OFFSET('Water Data'!$F$7,0,10*ROW('Water Data'!F29))),CC35="No",ISNUMBER(OFFSET('Water Data'!$F$7,0,10*ROW('Water Data'!F29)))),CONCATENATE("[",ROUND(OFFSET('Water Data'!$F$7,0,10*ROW('Water Data'!F29)),0),"]"),IF(AND(ISNUMBER(OFFSET('Water Data'!$F$7,0,10*ROW('Water Data'!F29))),CC35="",ISNUMBER(OFFSET('Water Data'!$F$7,0,10*ROW('Water Data'!F29)))),OFFSET('Water Data'!$F$7,0,10*ROW('Water Data'!F29)),NA())))</f>
        <v>#N/A</v>
      </c>
      <c r="O35" s="133" t="e">
        <f ca="1">+IF(AND(ISNUMBER(OFFSET('Water Data'!$F$10,0,10*ROW('Water Data'!F29))),CD35="Yes"),OFFSET('Water Data'!$F$10,0,10*ROW('Water Data'!F29)),IF(AND(ISNUMBER(OFFSET('Water Data'!$F$10,0,10*ROW('Water Data'!F29))),CD35="No",ISNUMBER(OFFSET('Water Data'!$F$10,0,10*ROW('Water Data'!F29)))),CONCATENATE("[",ROUND(OFFSET('Water Data'!$F$10,0,10*ROW('Water Data'!F29)),0),"]"),IF(AND(ISNUMBER(OFFSET('Water Data'!$F$10,0,10*ROW('Water Data'!F29))),CD35="",ISNUMBER(OFFSET('Water Data'!$F$10,0,10*ROW('Water Data'!F29)))),OFFSET('Water Data'!$F$10,0,10*ROW('Water Data'!F29)),NA())))</f>
        <v>#N/A</v>
      </c>
      <c r="P35" s="133" t="e">
        <f ca="1">+IF(AND(ISNUMBER(OFFSET('Water Data'!$G$5,0,10*ROW('Water Data'!G29))),CE35="Yes"),100-OFFSET('Water Data'!$G$5,0,10*ROW('Water Data'!G29)),IF(AND(ISNUMBER(OFFSET('Water Data'!$G$5,0,10*ROW('Water Data'!G29))),CE35="No",ISNUMBER(OFFSET('Water Data'!$G$5,0,10*ROW('Water Data'!G29)))),CONCATENATE("[",ROUND(100-OFFSET('Water Data'!$G$5,0,10*ROW('Water Data'!G29)),0),"]"),IF(AND(ISNUMBER(OFFSET('Water Data'!$G$5,0,10*ROW('Water Data'!G29))),CE35="",ISNUMBER(OFFSET('Water Data'!$G$5,0,10*ROW('Water Data'!G29)))),100-OFFSET('Water Data'!$G$5,0,10*ROW('Water Data'!G29)),NA())))</f>
        <v>#N/A</v>
      </c>
      <c r="Q35" s="133" t="e">
        <f ca="1">+IF(AND(ISNUMBER(OFFSET('Water Data'!$G$7,0,10*ROW('Water Data'!G29))),CF35="Yes"),OFFSET('Water Data'!$G$7,0,10*ROW('Water Data'!G29)),IF(AND(ISNUMBER(OFFSET('Water Data'!$G$7,0,10*ROW('Water Data'!G29))),CF35="No",ISNUMBER(OFFSET('Water Data'!$G$7,0,10*ROW('Water Data'!G29)))),CONCATENATE("[",ROUND(OFFSET('Water Data'!$G$7,0,10*ROW('Water Data'!G29)),0),"]"),IF(AND(ISNUMBER(OFFSET('Water Data'!$G$7,0,10*ROW('Water Data'!G29))),CF35="",ISNUMBER(OFFSET('Water Data'!$G$7,0,10*ROW('Water Data'!G29)))),OFFSET('Water Data'!$G$7,0,10*ROW('Water Data'!G29)),NA())))</f>
        <v>#N/A</v>
      </c>
      <c r="R35" s="133" t="e">
        <f ca="1">+IF(AND(ISNUMBER(OFFSET('Water Data'!$G$10,0,10*ROW('Water Data'!G29))),CG35="Yes"),OFFSET('Water Data'!$G$10,0,10*ROW('Water Data'!G29)),IF(AND(ISNUMBER(OFFSET('Water Data'!$G$10,0,10*ROW('Water Data'!G29))),CG35="No",ISNUMBER(OFFSET('Water Data'!$G$10,0,10*ROW('Water Data'!G29)))),CONCATENATE("[",ROUND(OFFSET('Water Data'!$G$10,0,10*ROW('Water Data'!G29)),0),"]"),IF(AND(ISNUMBER(OFFSET('Water Data'!$G$10,0,10*ROW('Water Data'!G29))),CG35="",ISNUMBER(OFFSET('Water Data'!$G$10,0,10*ROW('Water Data'!G29)))),OFFSET('Water Data'!$G$10,0,10*ROW('Water Data'!G29)),NA())))</f>
        <v>#N/A</v>
      </c>
      <c r="S35" s="133" t="e">
        <f ca="1">+IF(AND(ISNUMBER(OFFSET('Water Data'!$H$5,0,10*ROW('Water Data'!H29))),CH35="Yes"),100-OFFSET('Water Data'!$H$5,0,10*ROW('Water Data'!H29)),IF(AND(ISNUMBER(OFFSET('Water Data'!$H$5,0,10*ROW('Water Data'!H29))),CH35="No",ISNUMBER(OFFSET('Water Data'!$H$5,0,10*ROW('Water Data'!H29)))),CONCATENATE("[",ROUND(100-OFFSET('Water Data'!$H$5,0,10*ROW('Water Data'!H29)),0),"]"),IF(AND(ISNUMBER(OFFSET('Water Data'!$H$5,0,10*ROW('Water Data'!H29))),CH35="",ISNUMBER(OFFSET('Water Data'!$H$5,0,10*ROW('Water Data'!H29)))),100-OFFSET('Water Data'!$H$5,0,10*ROW('Water Data'!H29)),NA())))</f>
        <v>#N/A</v>
      </c>
      <c r="T35" s="133" t="e">
        <f ca="1">+IF(AND(ISNUMBER(OFFSET('Water Data'!$H$7,0,10*ROW('Water Data'!H29))),CI35="Yes"),OFFSET('Water Data'!$H$7,0,10*ROW('Water Data'!H29)),IF(AND(ISNUMBER(OFFSET('Water Data'!$H$7,0,10*ROW('Water Data'!H29))),CI35="No",ISNUMBER(OFFSET('Water Data'!$H$7,0,10*ROW('Water Data'!H29)))),CONCATENATE("[",ROUND(OFFSET('Water Data'!$H$7,0,10*ROW('Water Data'!H29)),0),"]"),IF(AND(ISNUMBER(OFFSET('Water Data'!$H$7,0,10*ROW('Water Data'!H29))),CI35="",ISNUMBER(OFFSET('Water Data'!$H$7,0,10*ROW('Water Data'!H29)))),OFFSET('Water Data'!$H$7,0,10*ROW('Water Data'!H29)),NA())))</f>
        <v>#N/A</v>
      </c>
      <c r="U35" s="133" t="e">
        <f ca="1">+IF(AND(ISNUMBER(OFFSET('Water Data'!$H$10,0,10*ROW('Water Data'!H29))),CJ35="Yes"),OFFSET('Water Data'!$H$10,0,10*ROW('Water Data'!H29)),IF(AND(ISNUMBER(OFFSET('Water Data'!$H$10,0,10*ROW('Water Data'!H29))),CJ35="No",ISNUMBER(OFFSET('Water Data'!$H$10,0,10*ROW('Water Data'!H29)))),CONCATENATE("[",ROUND(OFFSET('Water Data'!$H$10,0,10*ROW('Water Data'!H29)),0),"]"),IF(AND(ISNUMBER(OFFSET('Water Data'!$H$10,0,10*ROW('Water Data'!H29))),CJ35="",ISNUMBER(OFFSET('Water Data'!$H$10,0,10*ROW('Water Data'!H29)))),OFFSET('Water Data'!$H$10,0,10*ROW('Water Data'!H29)),NA())))</f>
        <v>#N/A</v>
      </c>
      <c r="V35" s="134" t="e">
        <f ca="1">+IF(AND(ISNUMBER(OFFSET('Sanitation Data'!$C$5,0,10*ROW('Sanitation Data'!C29))),CK35="Yes"),100-OFFSET('Sanitation Data'!$C$5,0,10*ROW('Sanitation Data'!C29)),IF(AND(ISNUMBER(OFFSET('Sanitation Data'!$C$5,0,10*ROW('Sanitation Data'!C29))),CK35="No",ISNUMBER(OFFSET('Sanitation Data'!$C$5,0,10*ROW('Sanitation Data'!C29)))),CONCATENATE("[",ROUND(100-OFFSET('Sanitation Data'!$C$5,0,10*ROW('Sanitation Data'!C29)),0),"]"),IF(AND(ISNUMBER(OFFSET('Sanitation Data'!$C$5,0,10*ROW('Sanitation Data'!C29))),CK35="",ISNUMBER(OFFSET('Sanitation Data'!$C$5,0,10*ROW('Sanitation Data'!C29)))),100-OFFSET('Sanitation Data'!$C$5,0,10*ROW('Sanitation Data'!C29)),NA())))</f>
        <v>#N/A</v>
      </c>
      <c r="W35" s="134" t="e">
        <f ca="1">+IF(AND(ISNUMBER(OFFSET('Sanitation Data'!$C$7,0,10*ROW('Sanitation Data'!C29))),CL35="Yes"),OFFSET('Sanitation Data'!$C$7,0,10*ROW('Sanitation Data'!C29)),IF(AND(ISNUMBER(OFFSET('Sanitation Data'!$C$7,0,10*ROW('Sanitation Data'!C29))),CL35="No",ISNUMBER(OFFSET('Sanitation Data'!$C$7,0,10*ROW('Sanitation Data'!C29)))),CONCATENATE("[",ROUND(OFFSET('Sanitation Data'!$C$7,0,10*ROW('Sanitation Data'!C29)),0),"]"),IF(AND(ISNUMBER(OFFSET('Sanitation Data'!$C$7,0,10*ROW('Sanitation Data'!C29))),CL35="",ISNUMBER(OFFSET('Sanitation Data'!$C$7,0,10*ROW('Sanitation Data'!C29)))),OFFSET('Sanitation Data'!$C$7,0,10*ROW('Sanitation Data'!C29)),NA())))</f>
        <v>#N/A</v>
      </c>
      <c r="X35" s="134" t="e">
        <f ca="1">+IF(AND(ISNUMBER(OFFSET('Sanitation Data'!$C$11,0,10*ROW('Sanitation Data'!C29))),CM35="Yes"),OFFSET('Sanitation Data'!$C$11,0,10*ROW('Sanitation Data'!C29)),IF(AND(ISNUMBER(OFFSET('Sanitation Data'!$C$11,0,10*ROW('Sanitation Data'!C29))),CM35="No",ISNUMBER(OFFSET('Sanitation Data'!$C$11,0,10*ROW('Sanitation Data'!C29)))),CONCATENATE("[",ROUND(OFFSET('Sanitation Data'!$C$11,0,10*ROW('Sanitation Data'!C29)),0),"]"),IF(AND(ISNUMBER(OFFSET('Sanitation Data'!$C$11,0,10*ROW('Sanitation Data'!C29))),CM35="",ISNUMBER(OFFSET('Sanitation Data'!$C$11,0,10*ROW('Sanitation Data'!C29)))),OFFSET('Sanitation Data'!$C$11,0,10*ROW('Sanitation Data'!C29)),NA())))</f>
        <v>#N/A</v>
      </c>
      <c r="Y35" s="134" t="e">
        <f ca="1">+IF(AND(ISNUMBER(OFFSET('Sanitation Data'!$C$12,0,10*ROW('Sanitation Data'!C29))),CN35="Yes"),OFFSET('Sanitation Data'!$C$12,0,10*ROW('Sanitation Data'!C29)),IF(AND(ISNUMBER(OFFSET('Sanitation Data'!$C$12,0,10*ROW('Sanitation Data'!C29))),CN35="No",ISNUMBER(OFFSET('Sanitation Data'!$C$12,0,10*ROW('Sanitation Data'!C29)))),CONCATENATE("[",ROUND(OFFSET('Sanitation Data'!$C$12,0,10*ROW('Sanitation Data'!C29)),0),"]"),IF(AND(ISNUMBER(OFFSET('Sanitation Data'!$C$12,0,10*ROW('Sanitation Data'!C29))),CN35="",ISNUMBER(OFFSET('Sanitation Data'!$C$12,0,10*ROW('Sanitation Data'!C29)))),OFFSET('Sanitation Data'!$C$12,0,10*ROW('Sanitation Data'!C29)),NA())))</f>
        <v>#N/A</v>
      </c>
      <c r="Z35" s="134" t="e">
        <f ca="1">+IF(AND(ISNUMBER(OFFSET('Sanitation Data'!$C$13,0,10*ROW('Sanitation Data'!C29))),CO35="Yes"),OFFSET('Sanitation Data'!$C$13,0,10*ROW('Sanitation Data'!C29)),IF(AND(ISNUMBER(OFFSET('Sanitation Data'!$C$13,0,10*ROW('Sanitation Data'!C29))),CO35="No",ISNUMBER(OFFSET('Sanitation Data'!$C$13,0,10*ROW('Sanitation Data'!C29)))),CONCATENATE("[",ROUND(OFFSET('Sanitation Data'!$C$13,0,10*ROW('Sanitation Data'!C29)),0),"]"),IF(AND(ISNUMBER(OFFSET('Sanitation Data'!$C$13,0,10*ROW('Sanitation Data'!C29))),CO35="",ISNUMBER(OFFSET('Sanitation Data'!$C$13,0,10*ROW('Sanitation Data'!C29)))),OFFSET('Sanitation Data'!$C$13,0,10*ROW('Sanitation Data'!C29)),NA())))</f>
        <v>#N/A</v>
      </c>
      <c r="AA35" s="134" t="e">
        <f ca="1">+IF(AND(ISNUMBER(OFFSET('Sanitation Data'!$D$5,0,10*ROW('Sanitation Data'!D29))),CP35="Yes"),100-OFFSET('Sanitation Data'!$D$5,0,10*ROW('Sanitation Data'!D29)),IF(AND(ISNUMBER(OFFSET('Sanitation Data'!$D$5,0,10*ROW('Sanitation Data'!D29))),CP35="No",ISNUMBER(OFFSET('Sanitation Data'!$D$5,0,10*ROW('Sanitation Data'!D29)))),CONCATENATE("[",ROUND(100-OFFSET('Sanitation Data'!$D$5,0,10*ROW('Sanitation Data'!D29)),0),"]"),IF(AND(ISNUMBER(OFFSET('Sanitation Data'!$D$5,0,10*ROW('Sanitation Data'!D29))),CP35="",ISNUMBER(OFFSET('Sanitation Data'!$D$5,0,10*ROW('Sanitation Data'!D29)))),100-OFFSET('Sanitation Data'!$D$5,0,10*ROW('Sanitation Data'!D29)),NA())))</f>
        <v>#N/A</v>
      </c>
      <c r="AB35" s="134" t="e">
        <f ca="1">+IF(AND(ISNUMBER(OFFSET('Sanitation Data'!$D$7,0,10*ROW('Sanitation Data'!D29))),CQ35="Yes"),OFFSET('Sanitation Data'!$D$7,0,10*ROW('Sanitation Data'!G29)),IF(AND(ISNUMBER(OFFSET('Sanitation Data'!$D$7,0,10*ROW('Sanitation Data'!D29))),CQ35="No",ISNUMBER(OFFSET('Sanitation Data'!$D$7,0,10*ROW('Sanitation Data'!D29)))),CONCATENATE("[",ROUND(OFFSET('Sanitation Data'!$D$7,0,10*ROW('Sanitation Data'!D29)),0),"]"),IF(AND(ISNUMBER(OFFSET('Sanitation Data'!$D$7,0,10*ROW('Sanitation Data'!D29))),CQ35="",ISNUMBER(OFFSET('Sanitation Data'!$D$7,0,10*ROW('Sanitation Data'!D29)))),OFFSET('Sanitation Data'!$D$7,0,10*ROW('Sanitation Data'!D29)),NA())))</f>
        <v>#N/A</v>
      </c>
      <c r="AC35" s="134" t="e">
        <f ca="1">+IF(AND(ISNUMBER(OFFSET('Sanitation Data'!$D$11,0,10*ROW('Sanitation Data'!D29))),CR35="Yes"),OFFSET('Sanitation Data'!$D$11,0,10*ROW('Sanitation Data'!D29)),IF(AND(ISNUMBER(OFFSET('Sanitation Data'!$D$11,0,10*ROW('Sanitation Data'!D29))),CR35="No",ISNUMBER(OFFSET('Sanitation Data'!$D$11,0,10*ROW('Sanitation Data'!D29)))),CONCATENATE("[",ROUND(OFFSET('Sanitation Data'!$D$11,0,10*ROW('Sanitation Data'!D29)),0),"]"),IF(AND(ISNUMBER(OFFSET('Sanitation Data'!$D$11,0,10*ROW('Sanitation Data'!D29))),CR35="",ISNUMBER(OFFSET('Sanitation Data'!$D$11,0,10*ROW('Sanitation Data'!D29)))),OFFSET('Sanitation Data'!$D$11,0,10*ROW('Sanitation Data'!D29)),NA())))</f>
        <v>#N/A</v>
      </c>
      <c r="AD35" s="134" t="e">
        <f ca="1">+IF(AND(ISNUMBER(OFFSET('Sanitation Data'!$D$12,0,10*ROW('Sanitation Data'!D29))),CS35="Yes"),OFFSET('Sanitation Data'!$D$12,0,10*ROW('Sanitation Data'!D29)),IF(AND(ISNUMBER(OFFSET('Sanitation Data'!$D$12,0,10*ROW('Sanitation Data'!D29))),CS35="No",ISNUMBER(OFFSET('Sanitation Data'!$D$12,0,10*ROW('Sanitation Data'!D29)))),CONCATENATE("[",ROUND(OFFSET('Sanitation Data'!$D$12,0,10*ROW('Sanitation Data'!D29)),0),"]"),IF(AND(ISNUMBER(OFFSET('Sanitation Data'!$D$12,0,10*ROW('Sanitation Data'!D29))),CS35="",ISNUMBER(OFFSET('Sanitation Data'!$D$12,0,10*ROW('Sanitation Data'!D29)))),OFFSET('Sanitation Data'!$D$12,0,10*ROW('Sanitation Data'!D29)),NA())))</f>
        <v>#N/A</v>
      </c>
      <c r="AE35" s="134" t="e">
        <f ca="1">+IF(AND(ISNUMBER(OFFSET('Sanitation Data'!$D$13,0,10*ROW('Sanitation Data'!D29))),CT35="Yes"),OFFSET('Sanitation Data'!$D$13,0,10*ROW('Sanitation Data'!D29)),IF(AND(ISNUMBER(OFFSET('Sanitation Data'!$D$13,0,10*ROW('Sanitation Data'!D29))),CT35="No",ISNUMBER(OFFSET('Sanitation Data'!$D$13,0,10*ROW('Sanitation Data'!D29)))),CONCATENATE("[",ROUND(OFFSET('Sanitation Data'!$D$13,0,10*ROW('Sanitation Data'!D29)),0),"]"),IF(AND(ISNUMBER(OFFSET('Sanitation Data'!$D$13,0,10*ROW('Sanitation Data'!D29))),CT35="",ISNUMBER(OFFSET('Sanitation Data'!$D$13,0,10*ROW('Sanitation Data'!D29)))),OFFSET('Sanitation Data'!$D$13,0,10*ROW('Sanitation Data'!D29)),NA())))</f>
        <v>#N/A</v>
      </c>
      <c r="AF35" s="134" t="e">
        <f ca="1">+IF(AND(ISNUMBER(OFFSET('Sanitation Data'!$E$5,0,10*ROW('Sanitation Data'!E29))),CU35="Yes"),100-OFFSET('Sanitation Data'!$E$5,0,10*ROW('Sanitation Data'!E29)),IF(AND(ISNUMBER(OFFSET('Sanitation Data'!$E$5,0,10*ROW('Sanitation Data'!E29))),CU35="No",ISNUMBER(OFFSET('Sanitation Data'!$E$5,0,10*ROW('Sanitation Data'!E29)))),CONCATENATE("[",ROUND(100-OFFSET('Sanitation Data'!$E$5,0,10*ROW('Sanitation Data'!E29)),0),"]"),IF(AND(ISNUMBER(OFFSET('Sanitation Data'!$E$5,0,10*ROW('Sanitation Data'!E29))),CU35="",ISNUMBER(OFFSET('Sanitation Data'!$E$5,0,10*ROW('Sanitation Data'!E29)))),100-OFFSET('Sanitation Data'!$E$5,0,10*ROW('Sanitation Data'!E29)),NA())))</f>
        <v>#N/A</v>
      </c>
      <c r="AG35" s="134" t="e">
        <f ca="1">+IF(AND(ISNUMBER(OFFSET('Sanitation Data'!$E$7,0,10*ROW('Sanitation Data'!E29))),CV35="Yes"),OFFSET('Sanitation Data'!$E$7,0,10*ROW('Sanitation Data'!E29)),IF(AND(ISNUMBER(OFFSET('Sanitation Data'!$E$7,0,10*ROW('Sanitation Data'!E29))),CV35="No",ISNUMBER(OFFSET('Sanitation Data'!$E$7,0,10*ROW('Sanitation Data'!E29)))),CONCATENATE("[",ROUND(OFFSET('Sanitation Data'!$E$7,0,10*ROW('Sanitation Data'!E29)),0),"]"),IF(AND(ISNUMBER(OFFSET('Sanitation Data'!$E$7,0,10*ROW('Sanitation Data'!E29))),CV35="",ISNUMBER(OFFSET('Sanitation Data'!$E$7,0,10*ROW('Sanitation Data'!E29)))),OFFSET('Sanitation Data'!$E$7,0,10*ROW('Sanitation Data'!E29)),NA())))</f>
        <v>#N/A</v>
      </c>
      <c r="AH35" s="134" t="e">
        <f ca="1">+IF(AND(ISNUMBER(OFFSET('Sanitation Data'!$E$11,0,10*ROW('Sanitation Data'!E29))),CW35="Yes"),OFFSET('Sanitation Data'!$E$11,0,10*ROW('Sanitation Data'!E29)),IF(AND(ISNUMBER(OFFSET('Sanitation Data'!$E$11,0,10*ROW('Sanitation Data'!E29))),CW35="No",ISNUMBER(OFFSET('Sanitation Data'!$E$11,0,10*ROW('Sanitation Data'!E29)))),CONCATENATE("[",ROUND(OFFSET('Sanitation Data'!$E$11,0,10*ROW('Sanitation Data'!E29)),0),"]"),IF(AND(ISNUMBER(OFFSET('Sanitation Data'!$E$11,0,10*ROW('Sanitation Data'!E29))),CW35="",ISNUMBER(OFFSET('Sanitation Data'!$E$11,0,10*ROW('Sanitation Data'!E29)))),OFFSET('Sanitation Data'!$E$11,0,10*ROW('Sanitation Data'!E29)),NA())))</f>
        <v>#N/A</v>
      </c>
      <c r="AI35" s="134" t="e">
        <f ca="1">+IF(AND(ISNUMBER(OFFSET('Sanitation Data'!$E$12,0,10*ROW('Sanitation Data'!E29))),CX35="Yes"),OFFSET('Sanitation Data'!$E$12,0,10*ROW('Sanitation Data'!E29)),IF(AND(ISNUMBER(OFFSET('Sanitation Data'!$E$12,0,10*ROW('Sanitation Data'!E29))),CX35="No",ISNUMBER(OFFSET('Sanitation Data'!$E$12,0,10*ROW('Sanitation Data'!E29)))),CONCATENATE("[",ROUND(OFFSET('Sanitation Data'!$E$12,0,10*ROW('Sanitation Data'!E29)),0),"]"),IF(AND(ISNUMBER(OFFSET('Sanitation Data'!$E$12,0,10*ROW('Sanitation Data'!E29))),CX35="",ISNUMBER(OFFSET('Sanitation Data'!$E$12,0,10*ROW('Sanitation Data'!E29)))),OFFSET('Sanitation Data'!$E$12,0,10*ROW('Sanitation Data'!E29)),NA())))</f>
        <v>#N/A</v>
      </c>
      <c r="AJ35" s="134" t="e">
        <f ca="1">+IF(AND(ISNUMBER(OFFSET('Sanitation Data'!$E$13,0,10*ROW('Sanitation Data'!E29))),CY35="Yes"),OFFSET('Sanitation Data'!$E$13,0,10*ROW('Sanitation Data'!E29)),IF(AND(ISNUMBER(OFFSET('Sanitation Data'!$E$13,0,10*ROW('Sanitation Data'!E29))),CY35="No",ISNUMBER(OFFSET('Sanitation Data'!$E$13,0,10*ROW('Sanitation Data'!E29)))),CONCATENATE("[",ROUND(OFFSET('Sanitation Data'!$E$13,0,10*ROW('Sanitation Data'!E29)),0),"]"),IF(AND(ISNUMBER(OFFSET('Sanitation Data'!$E$13,0,10*ROW('Sanitation Data'!E29))),CY35="",ISNUMBER(OFFSET('Sanitation Data'!$E$13,0,10*ROW('Sanitation Data'!E29)))),OFFSET('Sanitation Data'!$E$13,0,10*ROW('Sanitation Data'!E29)),NA())))</f>
        <v>#N/A</v>
      </c>
      <c r="AK35" s="134" t="e">
        <f ca="1">+IF(AND(ISNUMBER(OFFSET('Sanitation Data'!$F$5,0,10*ROW('Sanitation Data'!F29))),CZ35="Yes"),100-OFFSET('Sanitation Data'!$F$5,0,10*ROW('Sanitation Data'!F29)),IF(AND(ISNUMBER(OFFSET('Sanitation Data'!$F$5,0,10*ROW('Sanitation Data'!F29))),CZ35="No",ISNUMBER(OFFSET('Sanitation Data'!$F$5,0,10*ROW('Sanitation Data'!F29)))),CONCATENATE("[",ROUND(100-OFFSET('Sanitation Data'!$F$5,0,10*ROW('Sanitation Data'!F29)),0),"]"),IF(AND(ISNUMBER(OFFSET('Sanitation Data'!$F$5,0,10*ROW('Sanitation Data'!F29))),CZ35="",ISNUMBER(OFFSET('Sanitation Data'!$F$5,0,10*ROW('Sanitation Data'!F29)))),100-OFFSET('Sanitation Data'!$F$5,0,10*ROW('Sanitation Data'!F29)),NA())))</f>
        <v>#N/A</v>
      </c>
      <c r="AL35" s="134" t="e">
        <f ca="1">+IF(AND(ISNUMBER(OFFSET('Sanitation Data'!$F$7,0,10*ROW('Sanitation Data'!F29))),DA35="Yes"),OFFSET('Sanitation Data'!$F$7,0,10*ROW('Sanitation Data'!F29)),IF(AND(ISNUMBER(OFFSET('Sanitation Data'!$F$7,0,10*ROW('Sanitation Data'!F29))),DA35="No",ISNUMBER(OFFSET('Sanitation Data'!$F$7,0,10*ROW('Sanitation Data'!F29)))),CONCATENATE("[",ROUND(OFFSET('Sanitation Data'!$F$7,0,10*ROW('Sanitation Data'!F29)),0),"]"),IF(AND(ISNUMBER(OFFSET('Sanitation Data'!$F$7,0,10*ROW('Sanitation Data'!F29))),DA35="",ISNUMBER(OFFSET('Sanitation Data'!$F$7,0,10*ROW('Sanitation Data'!F29)))),OFFSET('Sanitation Data'!$F$7,0,10*ROW('Sanitation Data'!F29)),NA())))</f>
        <v>#N/A</v>
      </c>
      <c r="AM35" s="134" t="e">
        <f ca="1">+IF(AND(ISNUMBER(OFFSET('Sanitation Data'!$F$11,0,10*ROW('Sanitation Data'!F29))),DB35="Yes"),OFFSET('Sanitation Data'!$F$11,0,10*ROW('Sanitation Data'!F29)),IF(AND(ISNUMBER(OFFSET('Sanitation Data'!$F$11,0,10*ROW('Sanitation Data'!F29))),DB35="No",ISNUMBER(OFFSET('Sanitation Data'!$F$11,0,10*ROW('Sanitation Data'!F29)))),CONCATENATE("[",ROUND(OFFSET('Sanitation Data'!$F$11,0,10*ROW('Sanitation Data'!F29)),0),"]"),IF(AND(ISNUMBER(OFFSET('Sanitation Data'!$F$11,0,10*ROW('Sanitation Data'!F29))),DB35="",ISNUMBER(OFFSET('Sanitation Data'!$F$11,0,10*ROW('Sanitation Data'!F29)))),OFFSET('Sanitation Data'!$F$11,0,10*ROW('Sanitation Data'!F29)),NA())))</f>
        <v>#N/A</v>
      </c>
      <c r="AN35" s="134" t="e">
        <f ca="1">+IF(AND(ISNUMBER(OFFSET('Sanitation Data'!$F$12,0,10*ROW('Sanitation Data'!F29))),DC35="Yes"),OFFSET('Sanitation Data'!$F$12,0,10*ROW('Sanitation Data'!F29)),IF(AND(ISNUMBER(OFFSET('Sanitation Data'!$F$12,0,10*ROW('Sanitation Data'!F29))),DC35="No",ISNUMBER(OFFSET('Sanitation Data'!$F$12,0,10*ROW('Sanitation Data'!F29)))),CONCATENATE("[",ROUND(OFFSET('Sanitation Data'!$F$12,0,10*ROW('Sanitation Data'!F29)),0),"]"),IF(AND(ISNUMBER(OFFSET('Sanitation Data'!$F$12,0,10*ROW('Sanitation Data'!F29))),DC35="",ISNUMBER(OFFSET('Sanitation Data'!$F$12,0,10*ROW('Sanitation Data'!F29)))),OFFSET('Sanitation Data'!$F$12,0,10*ROW('Sanitation Data'!F29)),NA())))</f>
        <v>#N/A</v>
      </c>
      <c r="AO35" s="134" t="e">
        <f ca="1">+IF(AND(ISNUMBER(OFFSET('Sanitation Data'!$F$13,0,10*ROW('Sanitation Data'!F29))),DD35="Yes"),OFFSET('Sanitation Data'!$F$13,0,10*ROW('Sanitation Data'!F29)),IF(AND(ISNUMBER(OFFSET('Sanitation Data'!$F$13,0,10*ROW('Sanitation Data'!F29))),DD35="No",ISNUMBER(OFFSET('Sanitation Data'!$F$13,0,10*ROW('Sanitation Data'!F29)))),CONCATENATE("[",ROUND(OFFSET('Sanitation Data'!$F$13,0,10*ROW('Sanitation Data'!F29)),0),"]"),IF(AND(ISNUMBER(OFFSET('Sanitation Data'!$F$13,0,10*ROW('Sanitation Data'!F29))),DD35="",ISNUMBER(OFFSET('Sanitation Data'!$F$13,0,10*ROW('Sanitation Data'!F29)))),OFFSET('Sanitation Data'!$F$13,0,10*ROW('Sanitation Data'!F29)),NA())))</f>
        <v>#N/A</v>
      </c>
      <c r="AP35" s="134" t="e">
        <f ca="1">+IF(AND(ISNUMBER(OFFSET('Sanitation Data'!$G$5,0,10*ROW('Sanitation Data'!G29))),DE35="Yes"),100-OFFSET('Sanitation Data'!$G$5,0,10*ROW('Sanitation Data'!G29)),IF(AND(ISNUMBER(OFFSET('Sanitation Data'!$G$5,0,10*ROW('Sanitation Data'!G29))),DE35="No",ISNUMBER(OFFSET('Sanitation Data'!$G$5,0,10*ROW('Sanitation Data'!G29)))),CONCATENATE("[",ROUND(100-OFFSET('Sanitation Data'!$G$5,0,10*ROW('Sanitation Data'!G29)),0),"]"),IF(AND(ISNUMBER(OFFSET('Sanitation Data'!$G$5,0,10*ROW('Sanitation Data'!G29))),DE35="",ISNUMBER(OFFSET('Sanitation Data'!$G$5,0,10*ROW('Sanitation Data'!G29)))),100-OFFSET('Sanitation Data'!$G$5,0,10*ROW('Sanitation Data'!G29)),NA())))</f>
        <v>#N/A</v>
      </c>
      <c r="AQ35" s="134" t="e">
        <f ca="1">+IF(AND(ISNUMBER(OFFSET('Sanitation Data'!$G$7,0,10*ROW('Sanitation Data'!G29))),DF35="Yes"),OFFSET('Sanitation Data'!$G$7,0,10*ROW('Sanitation Data'!G29)),IF(AND(ISNUMBER(OFFSET('Sanitation Data'!$G$7,0,10*ROW('Sanitation Data'!G29))),DF35="No",ISNUMBER(OFFSET('Sanitation Data'!$G$7,0,10*ROW('Sanitation Data'!G29)))),CONCATENATE("[",ROUND(OFFSET('Sanitation Data'!$G$7,0,10*ROW('Sanitation Data'!G29)),0),"]"),IF(AND(ISNUMBER(OFFSET('Sanitation Data'!$G$7,0,10*ROW('Sanitation Data'!G29))),DF35="",ISNUMBER(OFFSET('Sanitation Data'!$G$7,0,10*ROW('Sanitation Data'!G29)))),OFFSET('Sanitation Data'!$G$7,0,10*ROW('Sanitation Data'!G29)),NA())))</f>
        <v>#N/A</v>
      </c>
      <c r="AR35" s="134" t="e">
        <f ca="1">+IF(AND(ISNUMBER(OFFSET('Sanitation Data'!$G$11,0,10*ROW('Sanitation Data'!G29))),DG35="Yes"),OFFSET('Sanitation Data'!$G$11,0,10*ROW('Sanitation Data'!G29)),IF(AND(ISNUMBER(OFFSET('Sanitation Data'!$G$11,0,10*ROW('Sanitation Data'!G29))),DG35="No",ISNUMBER(OFFSET('Sanitation Data'!$G$11,0,10*ROW('Sanitation Data'!G29)))),CONCATENATE("[",ROUND(OFFSET('Sanitation Data'!$G$11,0,10*ROW('Sanitation Data'!G29)),0),"]"),IF(AND(ISNUMBER(OFFSET('Sanitation Data'!$G$11,0,10*ROW('Sanitation Data'!G29))),DG35="",ISNUMBER(OFFSET('Sanitation Data'!$G$11,0,10*ROW('Sanitation Data'!G29)))),OFFSET('Sanitation Data'!$G$11,0,10*ROW('Sanitation Data'!G29)),NA())))</f>
        <v>#N/A</v>
      </c>
      <c r="AS35" s="134" t="e">
        <f ca="1">+IF(AND(ISNUMBER(OFFSET('Sanitation Data'!$G$12,0,10*ROW('Sanitation Data'!G29))),DH35="Yes"),OFFSET('Sanitation Data'!$G$12,0,10*ROW('Sanitation Data'!G29)),IF(AND(ISNUMBER(OFFSET('Sanitation Data'!$G$12,0,10*ROW('Sanitation Data'!G29))),DH35="No",ISNUMBER(OFFSET('Sanitation Data'!$G$12,0,10*ROW('Sanitation Data'!G29)))),CONCATENATE("[",ROUND(OFFSET('Sanitation Data'!$G$12,0,10*ROW('Sanitation Data'!G29)),0),"]"),IF(AND(ISNUMBER(OFFSET('Sanitation Data'!$G$12,0,10*ROW('Sanitation Data'!G29))),DH35="",ISNUMBER(OFFSET('Sanitation Data'!$G$12,0,10*ROW('Sanitation Data'!G29)))),OFFSET('Sanitation Data'!$G$12,0,10*ROW('Sanitation Data'!G29)),NA())))</f>
        <v>#N/A</v>
      </c>
      <c r="AT35" s="134" t="e">
        <f ca="1">+IF(AND(ISNUMBER(OFFSET('Sanitation Data'!$G$13,0,10*ROW('Sanitation Data'!G29))),DI35="Yes"),OFFSET('Sanitation Data'!$G$13,0,10*ROW('Sanitation Data'!G29)),IF(AND(ISNUMBER(OFFSET('Sanitation Data'!$G$13,0,10*ROW('Sanitation Data'!G29))),DI35="No",ISNUMBER(OFFSET('Sanitation Data'!$G$13,0,10*ROW('Sanitation Data'!G29)))),CONCATENATE("[",ROUND(OFFSET('Sanitation Data'!$G$13,0,10*ROW('Sanitation Data'!G29)),0),"]"),IF(AND(ISNUMBER(OFFSET('Sanitation Data'!$G$13,0,10*ROW('Sanitation Data'!G29))),DI35="",ISNUMBER(OFFSET('Sanitation Data'!$G$13,0,10*ROW('Sanitation Data'!G29)))),OFFSET('Sanitation Data'!$G$13,0,10*ROW('Sanitation Data'!G29)),NA())))</f>
        <v>#N/A</v>
      </c>
      <c r="AU35" s="134" t="e">
        <f ca="1">+IF(AND(ISNUMBER(OFFSET('Sanitation Data'!$H$5,0,10*ROW('Sanitation Data'!H29))),DJ35="Yes"),100-OFFSET('Sanitation Data'!$H$5,0,10*ROW('Sanitation Data'!H29)),IF(AND(ISNUMBER(OFFSET('Sanitation Data'!$H$5,0,10*ROW('Sanitation Data'!H29))),DJ35="No",ISNUMBER(OFFSET('Sanitation Data'!$H$5,0,10*ROW('Sanitation Data'!H29)))),CONCATENATE("[",ROUND(100-OFFSET('Sanitation Data'!$H$5,0,10*ROW('Sanitation Data'!H29)),0),"]"),IF(AND(ISNUMBER(OFFSET('Sanitation Data'!$H$5,0,10*ROW('Sanitation Data'!H29))),DJ35="",ISNUMBER(OFFSET('Sanitation Data'!$H$5,0,10*ROW('Sanitation Data'!H29)))),100-OFFSET('Sanitation Data'!$H$5,0,10*ROW('Sanitation Data'!H29)),NA())))</f>
        <v>#N/A</v>
      </c>
      <c r="AV35" s="134" t="e">
        <f ca="1">+IF(AND(ISNUMBER(OFFSET('Sanitation Data'!$H$7,0,10*ROW('Sanitation Data'!H29))),DK35="Yes"),OFFSET('Sanitation Data'!$H$7,0,10*ROW('Sanitation Data'!H29)),IF(AND(ISNUMBER(OFFSET('Sanitation Data'!$H$7,0,10*ROW('Sanitation Data'!H29))),DK35="No",ISNUMBER(OFFSET('Sanitation Data'!$H$7,0,10*ROW('Sanitation Data'!H29)))),CONCATENATE("[",ROUND(OFFSET('Sanitation Data'!$H$7,0,10*ROW('Sanitation Data'!H29)),0),"]"),IF(AND(ISNUMBER(OFFSET('Sanitation Data'!$H$7,0,10*ROW('Sanitation Data'!H29))),DK35="",ISNUMBER(OFFSET('Sanitation Data'!$H$7,0,10*ROW('Sanitation Data'!H29)))),OFFSET('Sanitation Data'!$H$7,0,10*ROW('Sanitation Data'!H29)),NA())))</f>
        <v>#N/A</v>
      </c>
      <c r="AW35" s="134" t="e">
        <f ca="1">+IF(AND(ISNUMBER(OFFSET('Sanitation Data'!$H$11,0,10*ROW('Sanitation Data'!H29))),DL35="Yes"),OFFSET('Sanitation Data'!$H$11,0,10*ROW('Sanitation Data'!H29)),IF(AND(ISNUMBER(OFFSET('Sanitation Data'!$H$11,0,10*ROW('Sanitation Data'!H29))),DL35="No",ISNUMBER(OFFSET('Sanitation Data'!$H$11,0,10*ROW('Sanitation Data'!H29)))),CONCATENATE("[",ROUND(OFFSET('Sanitation Data'!$H$11,0,10*ROW('Sanitation Data'!H29)),0),"]"),IF(AND(ISNUMBER(OFFSET('Sanitation Data'!$H$11,0,10*ROW('Sanitation Data'!H29))),DL35="",ISNUMBER(OFFSET('Sanitation Data'!$H$11,0,10*ROW('Sanitation Data'!H29)))),OFFSET('Sanitation Data'!$H$11,0,10*ROW('Sanitation Data'!H29)),NA())))</f>
        <v>#N/A</v>
      </c>
      <c r="AX35" s="134" t="e">
        <f ca="1">+IF(AND(ISNUMBER(OFFSET('Sanitation Data'!$H$12,0,10*ROW('Sanitation Data'!H29))),DM35="Yes"),OFFSET('Sanitation Data'!$H$12,0,10*ROW('Sanitation Data'!H29)),IF(AND(ISNUMBER(OFFSET('Sanitation Data'!$H$12,0,10*ROW('Sanitation Data'!H29))),DM35="No",ISNUMBER(OFFSET('Sanitation Data'!$H$12,0,10*ROW('Sanitation Data'!H29)))),CONCATENATE("[",ROUND(OFFSET('Sanitation Data'!$H$12,0,10*ROW('Sanitation Data'!H29)),0),"]"),IF(AND(ISNUMBER(OFFSET('Sanitation Data'!$H$12,0,10*ROW('Sanitation Data'!H29))),DM35="",ISNUMBER(OFFSET('Sanitation Data'!$H$12,0,10*ROW('Sanitation Data'!H29)))),OFFSET('Sanitation Data'!$H$12,0,10*ROW('Sanitation Data'!H29)),NA())))</f>
        <v>#N/A</v>
      </c>
      <c r="AY35" s="134" t="e">
        <f ca="1">+IF(AND(ISNUMBER(OFFSET('Sanitation Data'!$H$13,0,10*ROW('Sanitation Data'!H29))),DN35="Yes"),OFFSET('Sanitation Data'!$H$13,0,10*ROW('Sanitation Data'!H29)),IF(AND(ISNUMBER(OFFSET('Sanitation Data'!$H$13,0,10*ROW('Sanitation Data'!H29))),DN35="No",ISNUMBER(OFFSET('Sanitation Data'!$H$13,0,10*ROW('Sanitation Data'!H29)))),CONCATENATE("[",ROUND(OFFSET('Sanitation Data'!$H$13,0,10*ROW('Sanitation Data'!H29)),0),"]"),IF(AND(ISNUMBER(OFFSET('Sanitation Data'!$H$13,0,10*ROW('Sanitation Data'!H29))),DN35="",ISNUMBER(OFFSET('Sanitation Data'!$H$13,0,10*ROW('Sanitation Data'!H29)))),OFFSET('Sanitation Data'!$H$13,0,10*ROW('Sanitation Data'!H29)),NA())))</f>
        <v>#N/A</v>
      </c>
      <c r="AZ35" s="135" t="e">
        <f ca="1">+IF(AND(ISNUMBER(OFFSET('Hygiene Data'!$C$6,0,10*ROW('Hygiene Data'!C29))),DO35="Yes"),OFFSET('Hygiene Data'!$C$6,0,10*ROW('Hygiene Data'!C29)),IF(AND(ISNUMBER(OFFSET('Hygiene Data'!$C$6,0,10*ROW('Hygiene Data'!C29))),DO35="No",ISNUMBER(OFFSET('Hygiene Data'!$C$6,0,10*ROW('Hygiene Data'!C29)))),CONCATENATE("[",ROUND(OFFSET('Hygiene Data'!$C$6,0,10*ROW('Hygiene Data'!C29)),0),"]"),IF(AND(ISNUMBER(OFFSET('Hygiene Data'!$C$6,0,10*ROW('Hygiene Data'!C29))),DO35="",ISNUMBER(OFFSET('Hygiene Data'!$C$6,0,10*ROW('Hygiene Data'!C29)))),OFFSET('Hygiene Data'!$C$6,0,10*ROW('Hygiene Data'!C29)),NA())))</f>
        <v>#N/A</v>
      </c>
      <c r="BA35" s="135" t="e">
        <f ca="1">+IF(AND(ISNUMBER(OFFSET('Hygiene Data'!$C$8,0,10*ROW('Hygiene Data'!C29))),DP35="Yes"),OFFSET('Hygiene Data'!$C$8,0,10*ROW('Hygiene Data'!C29)),IF(AND(ISNUMBER(OFFSET('Hygiene Data'!$C$8,0,10*ROW('Hygiene Data'!C29))),DP35="No",ISNUMBER(OFFSET('Hygiene Data'!$C$8,0,10*ROW('Hygiene Data'!C29)))),CONCATENATE("[",ROUND(OFFSET('Hygiene Data'!$C$8,0,10*ROW('Hygiene Data'!C29)),0),"]"),IF(AND(ISNUMBER(OFFSET('Hygiene Data'!$C$8,0,10*ROW('Hygiene Data'!C29))),DP35="",ISNUMBER(OFFSET('Hygiene Data'!$C$8,0,10*ROW('Hygiene Data'!C29)))),OFFSET('Hygiene Data'!$C$8,0,10*ROW('Hygiene Data'!C29)),NA())))</f>
        <v>#N/A</v>
      </c>
      <c r="BB35" s="135" t="e">
        <f ca="1">+IF(AND(ISNUMBER(OFFSET('Hygiene Data'!$C$10,0,10*ROW('Hygiene Data'!C29))),DQ35="Yes"),OFFSET('Hygiene Data'!$C$10,0,10*ROW('Hygiene Data'!C29)),IF(AND(ISNUMBER(OFFSET('Hygiene Data'!$C$10,0,10*ROW('Hygiene Data'!C29))),DQ35="No",ISNUMBER(OFFSET('Hygiene Data'!$C$10,0,10*ROW('Hygiene Data'!C29)))),CONCATENATE("[",ROUND(OFFSET('Hygiene Data'!$C$10,0,10*ROW('Hygiene Data'!C29)),0),"]"),IF(AND(ISNUMBER(OFFSET('Hygiene Data'!$C$10,0,10*ROW('Hygiene Data'!C29))),DQ35="",ISNUMBER(OFFSET('Hygiene Data'!$C$10,0,10*ROW('Hygiene Data'!C29)))),OFFSET('Hygiene Data'!$C$10,0,10*ROW('Hygiene Data'!C29)),NA())))</f>
        <v>#N/A</v>
      </c>
      <c r="BC35" s="135" t="e">
        <f ca="1">+IF(AND(ISNUMBER(OFFSET('Hygiene Data'!$D$6,0,10*ROW('Hygiene Data'!D29))),DR35="Yes"),OFFSET('Hygiene Data'!$D$6,0,10*ROW('Hygiene Data'!D29)),IF(AND(ISNUMBER(OFFSET('Hygiene Data'!$D$6,0,10*ROW('Hygiene Data'!D29))),DR35="No",ISNUMBER(OFFSET('Hygiene Data'!$D$6,0,10*ROW('Hygiene Data'!D29)))),CONCATENATE("[",ROUND(OFFSET('Hygiene Data'!$D$6,0,10*ROW('Hygiene Data'!D29)),0),"]"),IF(AND(ISNUMBER(OFFSET('Hygiene Data'!$D$6,0,10*ROW('Hygiene Data'!D29))),DR35="",ISNUMBER(OFFSET('Hygiene Data'!$D$6,0,10*ROW('Hygiene Data'!D29)))),OFFSET('Hygiene Data'!$D$6,0,10*ROW('Hygiene Data'!D29)),NA())))</f>
        <v>#N/A</v>
      </c>
      <c r="BD35" s="135" t="e">
        <f ca="1">+IF(AND(ISNUMBER(OFFSET('Hygiene Data'!$D$8,0,10*ROW('Hygiene Data'!D29))),DS35="Yes"),OFFSET('Hygiene Data'!$D$8,0,10*ROW('Hygiene Data'!D29)),IF(AND(ISNUMBER(OFFSET('Hygiene Data'!$D$8,0,10*ROW('Hygiene Data'!D29))),DS35="No",ISNUMBER(OFFSET('Hygiene Data'!$D$8,0,10*ROW('Hygiene Data'!D29)))),CONCATENATE("[",ROUND(OFFSET('Hygiene Data'!$D$8,0,10*ROW('Hygiene Data'!D29)),0),"]"),IF(AND(ISNUMBER(OFFSET('Hygiene Data'!$D$8,0,10*ROW('Hygiene Data'!D29))),DS35="",ISNUMBER(OFFSET('Hygiene Data'!$D$8,0,10*ROW('Hygiene Data'!D29)))),OFFSET('Hygiene Data'!$D$8,0,10*ROW('Hygiene Data'!D29)),NA())))</f>
        <v>#N/A</v>
      </c>
      <c r="BE35" s="135" t="e">
        <f ca="1">+IF(AND(ISNUMBER(OFFSET('Hygiene Data'!$D$10,0,10*ROW('Hygiene Data'!D29))),DT35="Yes"),OFFSET('Hygiene Data'!$D$10,0,10*ROW('Hygiene Data'!D29)),IF(AND(ISNUMBER(OFFSET('Hygiene Data'!$D$10,0,10*ROW('Hygiene Data'!D29))),DT35="No",ISNUMBER(OFFSET('Hygiene Data'!$D$10,0,10*ROW('Hygiene Data'!D29)))),CONCATENATE("[",ROUND(OFFSET('Hygiene Data'!$D$10,0,10*ROW('Hygiene Data'!D29)),0),"]"),IF(AND(ISNUMBER(OFFSET('Hygiene Data'!$D$10,0,10*ROW('Hygiene Data'!D29))),DT35="",ISNUMBER(OFFSET('Hygiene Data'!$D$10,0,10*ROW('Hygiene Data'!D29)))),OFFSET('Hygiene Data'!$D$10,0,10*ROW('Hygiene Data'!D29)),NA())))</f>
        <v>#N/A</v>
      </c>
      <c r="BF35" s="135" t="e">
        <f ca="1">+IF(AND(ISNUMBER(OFFSET('Hygiene Data'!$E$6,0,10*ROW('Hygiene Data'!E29))),DU35="Yes"),OFFSET('Hygiene Data'!$E$6,0,10*ROW('Hygiene Data'!E29)),IF(AND(ISNUMBER(OFFSET('Hygiene Data'!$E$6,0,10*ROW('Hygiene Data'!E29))),DU35="No",ISNUMBER(OFFSET('Hygiene Data'!$E$6,0,10*ROW('Hygiene Data'!E29)))),CONCATENATE("[",ROUND(OFFSET('Hygiene Data'!$E$6,0,10*ROW('Hygiene Data'!E29)),0),"]"),IF(AND(ISNUMBER(OFFSET('Hygiene Data'!$E$6,0,10*ROW('Hygiene Data'!E29))),DU35="",ISNUMBER(OFFSET('Hygiene Data'!$E$6,0,10*ROW('Hygiene Data'!E29)))),OFFSET('Hygiene Data'!$E$6,0,10*ROW('Hygiene Data'!E29)),NA())))</f>
        <v>#N/A</v>
      </c>
      <c r="BG35" s="135" t="e">
        <f ca="1">+IF(AND(ISNUMBER(OFFSET('Hygiene Data'!$E$8,0,10*ROW('Hygiene Data'!E29))),DV35="Yes"),OFFSET('Hygiene Data'!$E$8,0,10*ROW('Hygiene Data'!E29)),IF(AND(ISNUMBER(OFFSET('Hygiene Data'!$E$8,0,10*ROW('Hygiene Data'!E29))),DV35="No",ISNUMBER(OFFSET('Hygiene Data'!$E$8,0,10*ROW('Hygiene Data'!E29)))),CONCATENATE("[",ROUND(OFFSET('Hygiene Data'!$E$8,0,10*ROW('Hygiene Data'!E29)),0),"]"),IF(AND(ISNUMBER(OFFSET('Hygiene Data'!$E$8,0,10*ROW('Hygiene Data'!E29))),DV35="",ISNUMBER(OFFSET('Hygiene Data'!$E$8,0,10*ROW('Hygiene Data'!E29)))),OFFSET('Hygiene Data'!$E$8,0,10*ROW('Hygiene Data'!E29)),NA())))</f>
        <v>#N/A</v>
      </c>
      <c r="BH35" s="135" t="e">
        <f ca="1">+IF(AND(ISNUMBER(OFFSET('Hygiene Data'!$E$10,0,10*ROW('Hygiene Data'!E29))),DW35="Yes"),OFFSET('Hygiene Data'!$E$10,0,10*ROW('Hygiene Data'!E29)),IF(AND(ISNUMBER(OFFSET('Hygiene Data'!$E$10,0,10*ROW('Hygiene Data'!E29))),DW35="No",ISNUMBER(OFFSET('Hygiene Data'!$E$10,0,10*ROW('Hygiene Data'!E29)))),CONCATENATE("[",ROUND(OFFSET('Hygiene Data'!$E$10,0,10*ROW('Hygiene Data'!E29)),0),"]"),IF(AND(ISNUMBER(OFFSET('Hygiene Data'!$E$10,0,10*ROW('Hygiene Data'!E29))),DW35="",ISNUMBER(OFFSET('Hygiene Data'!$E$10,0,10*ROW('Hygiene Data'!E29)))),OFFSET('Hygiene Data'!$E$10,0,10*ROW('Hygiene Data'!E29)),NA())))</f>
        <v>#N/A</v>
      </c>
      <c r="BI35" s="135" t="e">
        <f ca="1">+IF(AND(ISNUMBER(OFFSET('Hygiene Data'!$F$6,0,10*ROW('Hygiene Data'!F29))),DX35="Yes"),OFFSET('Hygiene Data'!$F$6,0,10*ROW('Hygiene Data'!F29)),IF(AND(ISNUMBER(OFFSET('Hygiene Data'!$F$6,0,10*ROW('Hygiene Data'!F29))),DX35="No",ISNUMBER(OFFSET('Hygiene Data'!$F$6,0,10*ROW('Hygiene Data'!F29)))),CONCATENATE("[",ROUND(OFFSET('Hygiene Data'!$F$6,0,10*ROW('Hygiene Data'!F29)),0),"]"),IF(AND(ISNUMBER(OFFSET('Hygiene Data'!$F$6,0,10*ROW('Hygiene Data'!F29))),DX35="",ISNUMBER(OFFSET('Hygiene Data'!$F$6,0,10*ROW('Hygiene Data'!F29)))),OFFSET('Hygiene Data'!$F$6,0,10*ROW('Hygiene Data'!F29)),NA())))</f>
        <v>#N/A</v>
      </c>
      <c r="BJ35" s="135" t="e">
        <f ca="1">+IF(AND(ISNUMBER(OFFSET('Hygiene Data'!$F$8,0,10*ROW('Hygiene Data'!F29))),DY35="Yes"),OFFSET('Hygiene Data'!$F$8,0,10*ROW('Hygiene Data'!F29)),IF(AND(ISNUMBER(OFFSET('Hygiene Data'!$F$8,0,10*ROW('Hygiene Data'!F29))),DY35="No",ISNUMBER(OFFSET('Hygiene Data'!$F$8,0,10*ROW('Hygiene Data'!F29)))),CONCATENATE("[",ROUND(OFFSET('Hygiene Data'!$F$8,0,10*ROW('Hygiene Data'!F29)),0),"]"),IF(AND(ISNUMBER(OFFSET('Hygiene Data'!$F$8,0,10*ROW('Hygiene Data'!F29))),DY35="",ISNUMBER(OFFSET('Hygiene Data'!$F$8,0,10*ROW('Hygiene Data'!F29)))),OFFSET('Hygiene Data'!$F$8,0,10*ROW('Hygiene Data'!F29)),NA())))</f>
        <v>#N/A</v>
      </c>
      <c r="BK35" s="135" t="e">
        <f ca="1">+IF(AND(ISNUMBER(OFFSET('Hygiene Data'!$F$10,0,10*ROW('Hygiene Data'!F29))),DZ35="Yes"),OFFSET('Hygiene Data'!$F$10,0,10*ROW('Hygiene Data'!F29)),IF(AND(ISNUMBER(OFFSET('Hygiene Data'!$F$10,0,10*ROW('Hygiene Data'!F29))),DZ35="No",ISNUMBER(OFFSET('Hygiene Data'!$F$10,0,10*ROW('Hygiene Data'!F29)))),CONCATENATE("[",ROUND(OFFSET('Hygiene Data'!$F$10,0,10*ROW('Hygiene Data'!F29)),0),"]"),IF(AND(ISNUMBER(OFFSET('Hygiene Data'!$F$10,0,10*ROW('Hygiene Data'!F29))),DZ35="",ISNUMBER(OFFSET('Hygiene Data'!$F$10,0,10*ROW('Hygiene Data'!F29)))),OFFSET('Hygiene Data'!$F$10,0,10*ROW('Hygiene Data'!F29)),NA())))</f>
        <v>#N/A</v>
      </c>
      <c r="BL35" s="135" t="e">
        <f ca="1">+IF(AND(ISNUMBER(OFFSET('Hygiene Data'!$G$6,0,10*ROW('Hygiene Data'!G29))),EA35="Yes"),OFFSET('Hygiene Data'!$G$6,0,10*ROW('Hygiene Data'!G29)),IF(AND(ISNUMBER(OFFSET('Hygiene Data'!$G$6,0,10*ROW('Hygiene Data'!G29))),EA35="No",ISNUMBER(OFFSET('Hygiene Data'!$G$6,0,10*ROW('Hygiene Data'!G29)))),CONCATENATE("[",ROUND(OFFSET('Hygiene Data'!$G$6,0,10*ROW('Hygiene Data'!G29)),0),"]"),IF(AND(ISNUMBER(OFFSET('Hygiene Data'!$G$6,0,10*ROW('Hygiene Data'!G29))),EA35="",ISNUMBER(OFFSET('Hygiene Data'!$G$6,0,10*ROW('Hygiene Data'!G29)))),OFFSET('Hygiene Data'!$G$6,0,10*ROW('Hygiene Data'!G29)),NA())))</f>
        <v>#N/A</v>
      </c>
      <c r="BM35" s="135" t="e">
        <f ca="1">+IF(AND(ISNUMBER(OFFSET('Hygiene Data'!$G$8,0,10*ROW('Hygiene Data'!G29))),EB35="Yes"),OFFSET('Hygiene Data'!$G$8,0,10*ROW('Hygiene Data'!G29)),IF(AND(ISNUMBER(OFFSET('Hygiene Data'!$G$8,0,10*ROW('Hygiene Data'!G29))),EB35="No",ISNUMBER(OFFSET('Hygiene Data'!$G$8,0,10*ROW('Hygiene Data'!G29)))),CONCATENATE("[",ROUND(OFFSET('Hygiene Data'!$G$8,0,10*ROW('Hygiene Data'!G29)),0),"]"),IF(AND(ISNUMBER(OFFSET('Hygiene Data'!$G$8,0,10*ROW('Hygiene Data'!G29))),EB35="",ISNUMBER(OFFSET('Hygiene Data'!$G$8,0,10*ROW('Hygiene Data'!G29)))),OFFSET('Hygiene Data'!$G$8,0,10*ROW('Hygiene Data'!G29)),NA())))</f>
        <v>#N/A</v>
      </c>
      <c r="BN35" s="135" t="e">
        <f ca="1">+IF(AND(ISNUMBER(OFFSET('Hygiene Data'!$G$10,0,10*ROW('Hygiene Data'!G29))),EC35="Yes"),OFFSET('Hygiene Data'!$G$10,0,10*ROW('Hygiene Data'!G29)),IF(AND(ISNUMBER(OFFSET('Hygiene Data'!$G$10,0,10*ROW('Hygiene Data'!G29))),EC35="No",ISNUMBER(OFFSET('Hygiene Data'!$G$10,0,10*ROW('Hygiene Data'!G29)))),CONCATENATE("[",ROUND(OFFSET('Hygiene Data'!$G$10,0,10*ROW('Hygiene Data'!G29)),0),"]"),IF(AND(ISNUMBER(OFFSET('Hygiene Data'!$G$10,0,10*ROW('Hygiene Data'!G29))),EC35="",ISNUMBER(OFFSET('Hygiene Data'!$G$10,0,10*ROW('Hygiene Data'!G29)))),OFFSET('Hygiene Data'!$G$10,0,10*ROW('Hygiene Data'!G29)),NA())))</f>
        <v>#N/A</v>
      </c>
      <c r="BO35" s="135" t="e">
        <f ca="1">+IF(AND(ISNUMBER(OFFSET('Hygiene Data'!$H$6,0,10*ROW('Hygiene Data'!H29))),ED35="Yes"),OFFSET('Hygiene Data'!$H$6,0,10*ROW('Hygiene Data'!H29)),IF(AND(ISNUMBER(OFFSET('Hygiene Data'!$H$6,0,10*ROW('Hygiene Data'!H29))),ED35="No",ISNUMBER(OFFSET('Hygiene Data'!$H$6,0,10*ROW('Hygiene Data'!H29)))),CONCATENATE("[",ROUND(OFFSET('Hygiene Data'!$H$6,0,10*ROW('Hygiene Data'!H29)),0),"]"),IF(AND(ISNUMBER(OFFSET('Hygiene Data'!$H$6,0,10*ROW('Hygiene Data'!H29))),ED35="",ISNUMBER(OFFSET('Hygiene Data'!$H$6,0,10*ROW('Hygiene Data'!H29)))),OFFSET('Hygiene Data'!$H$6,0,10*ROW('Hygiene Data'!H29)),NA())))</f>
        <v>#N/A</v>
      </c>
      <c r="BP35" s="135" t="e">
        <f ca="1">+IF(AND(ISNUMBER(OFFSET('Hygiene Data'!$H$8,0,10*ROW('Hygiene Data'!H29))),EE35="Yes"),OFFSET('Hygiene Data'!$H$8,0,10*ROW('Hygiene Data'!H29)),IF(AND(ISNUMBER(OFFSET('Hygiene Data'!$H$8,0,10*ROW('Hygiene Data'!H29))),EE35="No",ISNUMBER(OFFSET('Hygiene Data'!$H$8,0,10*ROW('Hygiene Data'!H29)))),CONCATENATE("[",ROUND(OFFSET('Hygiene Data'!$H$8,0,10*ROW('Hygiene Data'!H29)),0),"]"),IF(AND(ISNUMBER(OFFSET('Hygiene Data'!$H$8,0,10*ROW('Hygiene Data'!H29))),EE35="",ISNUMBER(OFFSET('Hygiene Data'!$H$8,0,10*ROW('Hygiene Data'!H29)))),OFFSET('Hygiene Data'!$H$8,0,10*ROW('Hygiene Data'!H29)),NA())))</f>
        <v>#N/A</v>
      </c>
      <c r="BQ35" s="135" t="e">
        <f ca="1">+IF(AND(ISNUMBER(OFFSET('Hygiene Data'!$H$10,0,10*ROW('Hygiene Data'!H29))),EF35="Yes"),OFFSET('Hygiene Data'!$H$10,0,10*ROW('Hygiene Data'!H29)),IF(AND(ISNUMBER(OFFSET('Hygiene Data'!$H$10,0,10*ROW('Hygiene Data'!H29))),EF35="No",ISNUMBER(OFFSET('Hygiene Data'!$H$10,0,10*ROW('Hygiene Data'!H29)))),CONCATENATE("[",ROUND(OFFSET('Hygiene Data'!$H$10,0,10*ROW('Hygiene Data'!H29)),0),"]"),IF(AND(ISNUMBER(OFFSET('Hygiene Data'!$H$10,0,10*ROW('Hygiene Data'!H29))),EF35="",ISNUMBER(OFFSET('Hygiene Data'!$H$10,0,10*ROW('Hygiene Data'!H29)))),OFFSET('Hygiene Data'!$H$10,0,10*ROW('Hygiene Data'!H29)),NA())))</f>
        <v>#N/A</v>
      </c>
      <c r="BS35" s="34" t="str">
        <f ca="1">+IF(OFFSET('Water Data'!$C$28,0,10*ROW('Water Data'!C29))="","",OFFSET('Water Data'!$C$28,0,10*ROW('Water Data'!C29)))</f>
        <v/>
      </c>
      <c r="BT35" s="34" t="str">
        <f ca="1">+IF(OFFSET('Water Data'!$C$29,0,10*ROW('Water Data'!C29))="","",OFFSET('Water Data'!$C$29,0,10*ROW('Water Data'!C29)))</f>
        <v/>
      </c>
      <c r="BU35" s="34" t="str">
        <f ca="1">+IF(OFFSET('Water Data'!$C$30,0,10*ROW('Water Data'!C29))="","",OFFSET('Water Data'!$C$30,0,10*ROW('Water Data'!C29)))</f>
        <v/>
      </c>
      <c r="BV35" s="34" t="str">
        <f ca="1">+IF(OFFSET('Water Data'!$D$28,0,10*ROW('Water Data'!D29))="","",OFFSET('Water Data'!$D$28,0,10*ROW('Water Data'!D29)))</f>
        <v/>
      </c>
      <c r="BW35" s="34" t="str">
        <f ca="1">+IF(OFFSET('Water Data'!$D$29,0,10*ROW('Water Data'!D29))="","",OFFSET('Water Data'!$D$29,0,10*ROW('Water Data'!D29)))</f>
        <v/>
      </c>
      <c r="BX35" s="34" t="str">
        <f ca="1">+IF(OFFSET('Water Data'!$D$30,0,10*ROW('Water Data'!D29))="","",OFFSET('Water Data'!$D$30,0,10*ROW('Water Data'!D29)))</f>
        <v/>
      </c>
      <c r="BY35" s="34" t="str">
        <f ca="1">+IF(OFFSET('Water Data'!$E$28,0,10*ROW('Water Data'!E29))="","",OFFSET('Water Data'!$E$28,0,10*ROW('Water Data'!E29)))</f>
        <v/>
      </c>
      <c r="BZ35" s="34" t="str">
        <f ca="1">+IF(OFFSET('Water Data'!$E$29,0,10*ROW('Water Data'!E29))="","",OFFSET('Water Data'!$E$29,0,10*ROW('Water Data'!E29)))</f>
        <v/>
      </c>
      <c r="CA35" s="34" t="str">
        <f ca="1">+IF(OFFSET('Water Data'!$E$30,0,10*ROW('Water Data'!E29))="","",OFFSET('Water Data'!$E$30,0,10*ROW('Water Data'!E29)))</f>
        <v/>
      </c>
      <c r="CB35" s="34" t="str">
        <f ca="1">+IF(OFFSET('Water Data'!$F$28,0,10*ROW('Water Data'!F29))="","",OFFSET('Water Data'!$F$28,0,10*ROW('Water Data'!F29)))</f>
        <v/>
      </c>
      <c r="CC35" s="34" t="str">
        <f ca="1">+IF(OFFSET('Water Data'!$F$29,0,10*ROW('Water Data'!F29))="","",OFFSET('Water Data'!$F$29,0,10*ROW('Water Data'!F29)))</f>
        <v/>
      </c>
      <c r="CD35" s="34" t="str">
        <f ca="1">+IF(OFFSET('Water Data'!$F$30,0,10*ROW('Water Data'!F29))="","",OFFSET('Water Data'!$F$30,0,10*ROW('Water Data'!F29)))</f>
        <v/>
      </c>
      <c r="CE35" s="34" t="str">
        <f ca="1">+IF(OFFSET('Water Data'!$G$28,0,10*ROW('Water Data'!G29))="","",OFFSET('Water Data'!$G$28,0,10*ROW('Water Data'!G29)))</f>
        <v/>
      </c>
      <c r="CF35" s="34" t="str">
        <f ca="1">+IF(OFFSET('Water Data'!$G$29,0,10*ROW('Water Data'!G29))="","",OFFSET('Water Data'!$G$29,0,10*ROW('Water Data'!G29)))</f>
        <v/>
      </c>
      <c r="CG35" s="34" t="str">
        <f ca="1">+IF(OFFSET('Water Data'!$G$30,0,10*ROW('Water Data'!G29))="","",OFFSET('Water Data'!$G$30,0,10*ROW('Water Data'!G29)))</f>
        <v/>
      </c>
      <c r="CH35" s="34" t="str">
        <f ca="1">+IF(OFFSET('Water Data'!$H$28,0,10*ROW('Water Data'!H29))="","",OFFSET('Water Data'!$H$28,0,10*ROW('Water Data'!H29)))</f>
        <v/>
      </c>
      <c r="CI35" s="34" t="str">
        <f ca="1">+IF(OFFSET('Water Data'!$H$29,0,10*ROW('Water Data'!H29))="","",OFFSET('Water Data'!$H$29,0,10*ROW('Water Data'!H29)))</f>
        <v/>
      </c>
      <c r="CJ35" s="34" t="str">
        <f ca="1">+IF(OFFSET('Water Data'!$H$30,0,10*ROW('Water Data'!H29))="","",OFFSET('Water Data'!$H$30,0,10*ROW('Water Data'!H29)))</f>
        <v/>
      </c>
      <c r="CK35" s="34" t="str">
        <f ca="1">+IF(OFFSET('Sanitation Data'!$C$29,0,10*ROW('Sanitation Data'!C29))="","",OFFSET('Sanitation Data'!$C$29,0,10*ROW('Sanitation Data'!C29)))</f>
        <v/>
      </c>
      <c r="CL35" s="34" t="str">
        <f ca="1">+IF(OFFSET('Sanitation Data'!$C$30,0,10*ROW('Sanitation Data'!C29))="","",OFFSET('Sanitation Data'!$C$30,0,10*ROW('Sanitation Data'!C29)))</f>
        <v/>
      </c>
      <c r="CM35" s="34" t="str">
        <f ca="1">+IF(OFFSET('Sanitation Data'!$C$31,0,10*ROW('Sanitation Data'!C29))="","",OFFSET('Sanitation Data'!$C$31,0,10*ROW('Sanitation Data'!C29)))</f>
        <v/>
      </c>
      <c r="CN35" s="34" t="str">
        <f ca="1">+IF(OFFSET('Sanitation Data'!$C$32,0,10*ROW('Sanitation Data'!C29))="","",OFFSET('Sanitation Data'!$C$32,0,10*ROW('Sanitation Data'!C29)))</f>
        <v/>
      </c>
      <c r="CO35" s="34" t="str">
        <f ca="1">+IF(OFFSET('Sanitation Data'!$C$33,0,10*ROW('Sanitation Data'!C29))="","",OFFSET('Sanitation Data'!$C$33,0,10*ROW('Sanitation Data'!C29)))</f>
        <v/>
      </c>
      <c r="CP35" s="34" t="str">
        <f ca="1">+IF(OFFSET('Sanitation Data'!$D$29,0,10*ROW('Sanitation Data'!D29))="","",OFFSET('Sanitation Data'!$D$29,0,10*ROW('Sanitation Data'!D29)))</f>
        <v/>
      </c>
      <c r="CQ35" s="34" t="str">
        <f ca="1">+IF(OFFSET('Sanitation Data'!$D$30,0,10*ROW('Sanitation Data'!D29))="","",OFFSET('Sanitation Data'!$D$30,0,10*ROW('Sanitation Data'!D29)))</f>
        <v/>
      </c>
      <c r="CR35" s="34" t="str">
        <f ca="1">+IF(OFFSET('Sanitation Data'!$D$31,0,10*ROW('Sanitation Data'!D29))="","",OFFSET('Sanitation Data'!$D$31,0,10*ROW('Sanitation Data'!D29)))</f>
        <v/>
      </c>
      <c r="CS35" s="34" t="str">
        <f ca="1">+IF(OFFSET('Sanitation Data'!$D$32,0,10*ROW('Sanitation Data'!D29))="","",OFFSET('Sanitation Data'!$D$32,0,10*ROW('Sanitation Data'!D29)))</f>
        <v/>
      </c>
      <c r="CT35" s="34" t="str">
        <f ca="1">+IF(OFFSET('Sanitation Data'!$D$33,0,10*ROW('Sanitation Data'!D29))="","",OFFSET('Sanitation Data'!$D$33,0,10*ROW('Sanitation Data'!D29)))</f>
        <v/>
      </c>
      <c r="CU35" s="34" t="str">
        <f ca="1">+IF(OFFSET('Sanitation Data'!$E$29,0,10*ROW('Sanitation Data'!E29))="","",OFFSET('Sanitation Data'!$E$29,0,10*ROW('Sanitation Data'!E29)))</f>
        <v/>
      </c>
      <c r="CV35" s="34" t="str">
        <f ca="1">+IF(OFFSET('Sanitation Data'!$E$30,0,10*ROW('Sanitation Data'!E29))="","",OFFSET('Sanitation Data'!$E$30,0,10*ROW('Sanitation Data'!E29)))</f>
        <v/>
      </c>
      <c r="CW35" s="34" t="str">
        <f ca="1">+IF(OFFSET('Sanitation Data'!$E$31,0,10*ROW('Sanitation Data'!E29))="","",OFFSET('Sanitation Data'!$E$31,0,10*ROW('Sanitation Data'!E29)))</f>
        <v/>
      </c>
      <c r="CX35" s="34" t="str">
        <f ca="1">+IF(OFFSET('Sanitation Data'!$E$32,0,10*ROW('Sanitation Data'!E29))="","",OFFSET('Sanitation Data'!$E$32,0,10*ROW('Sanitation Data'!E29)))</f>
        <v/>
      </c>
      <c r="CY35" s="34" t="str">
        <f ca="1">+IF(OFFSET('Sanitation Data'!$E$33,0,10*ROW('Sanitation Data'!E29))="","",OFFSET('Sanitation Data'!$E$33,0,10*ROW('Sanitation Data'!E29)))</f>
        <v/>
      </c>
      <c r="CZ35" s="34" t="str">
        <f ca="1">+IF(OFFSET('Sanitation Data'!$F$29,0,10*ROW('Sanitation Data'!F29))="","",OFFSET('Sanitation Data'!$F$29,0,10*ROW('Sanitation Data'!F29)))</f>
        <v/>
      </c>
      <c r="DA35" s="34" t="str">
        <f ca="1">+IF(OFFSET('Sanitation Data'!$F$30,0,10*ROW('Sanitation Data'!F29))="","",OFFSET('Sanitation Data'!$F$30,0,10*ROW('Sanitation Data'!F29)))</f>
        <v/>
      </c>
      <c r="DB35" s="34" t="str">
        <f ca="1">+IF(OFFSET('Sanitation Data'!$F$31,0,10*ROW('Sanitation Data'!F29))="","",OFFSET('Sanitation Data'!$F$31,0,10*ROW('Sanitation Data'!F29)))</f>
        <v/>
      </c>
      <c r="DC35" s="34" t="str">
        <f ca="1">+IF(OFFSET('Sanitation Data'!$F$32,0,10*ROW('Sanitation Data'!F29))="","",OFFSET('Sanitation Data'!$F$32,0,10*ROW('Sanitation Data'!F29)))</f>
        <v/>
      </c>
      <c r="DD35" s="34" t="str">
        <f ca="1">+IF(OFFSET('Sanitation Data'!$F$33,0,10*ROW('Sanitation Data'!F29))="","",OFFSET('Sanitation Data'!$F$33,0,10*ROW('Sanitation Data'!F29)))</f>
        <v/>
      </c>
      <c r="DE35" s="34" t="str">
        <f ca="1">+IF(OFFSET('Sanitation Data'!$G$29,0,10*ROW('Sanitation Data'!G29))="","",OFFSET('Sanitation Data'!$G$29,0,10*ROW('Sanitation Data'!G29)))</f>
        <v/>
      </c>
      <c r="DF35" s="34" t="str">
        <f ca="1">+IF(OFFSET('Sanitation Data'!$G$30,0,10*ROW('Sanitation Data'!G29))="","",OFFSET('Sanitation Data'!$G$30,0,10*ROW('Sanitation Data'!G29)))</f>
        <v/>
      </c>
      <c r="DG35" s="34" t="str">
        <f ca="1">+IF(OFFSET('Sanitation Data'!$G$31,0,10*ROW('Sanitation Data'!G29))="","",OFFSET('Sanitation Data'!$G$31,0,10*ROW('Sanitation Data'!G29)))</f>
        <v/>
      </c>
      <c r="DH35" s="34" t="str">
        <f ca="1">+IF(OFFSET('Sanitation Data'!$G$32,0,10*ROW('Sanitation Data'!G29))="","",OFFSET('Sanitation Data'!$G$32,0,10*ROW('Sanitation Data'!G29)))</f>
        <v/>
      </c>
      <c r="DI35" s="34" t="str">
        <f ca="1">+IF(OFFSET('Sanitation Data'!$G$33,0,10*ROW('Sanitation Data'!G29))="","",OFFSET('Sanitation Data'!$G$33,0,10*ROW('Sanitation Data'!G29)))</f>
        <v/>
      </c>
      <c r="DJ35" s="34" t="str">
        <f ca="1">+IF(OFFSET('Sanitation Data'!$H$29,0,10*ROW('Sanitation Data'!H29))="","",OFFSET('Sanitation Data'!$H$29,0,10*ROW('Sanitation Data'!H29)))</f>
        <v/>
      </c>
      <c r="DK35" s="34" t="str">
        <f ca="1">+IF(OFFSET('Sanitation Data'!$H$30,0,10*ROW('Sanitation Data'!H29))="","",OFFSET('Sanitation Data'!$H$30,0,10*ROW('Sanitation Data'!H29)))</f>
        <v/>
      </c>
      <c r="DL35" s="34" t="str">
        <f ca="1">+IF(OFFSET('Sanitation Data'!$H$31,0,10*ROW('Sanitation Data'!H29))="","",OFFSET('Sanitation Data'!$H$31,0,10*ROW('Sanitation Data'!H29)))</f>
        <v/>
      </c>
      <c r="DM35" s="34" t="str">
        <f ca="1">+IF(OFFSET('Sanitation Data'!$H$32,0,10*ROW('Sanitation Data'!H29))="","",OFFSET('Sanitation Data'!$H$32,0,10*ROW('Sanitation Data'!H29)))</f>
        <v/>
      </c>
      <c r="DN35" s="34" t="str">
        <f ca="1">+IF(OFFSET('Sanitation Data'!$H$33,0,10*ROW('Sanitation Data'!H29))="","",OFFSET('Sanitation Data'!$H$33,0,10*ROW('Sanitation Data'!H29)))</f>
        <v/>
      </c>
      <c r="DO35" s="34" t="str">
        <f ca="1">+IF(OFFSET('Hygiene Data'!$C$12,0,10*ROW('Hygiene Data'!C29))="","",OFFSET('Hygiene Data'!$C$12,0,10*ROW('Hygiene Data'!C29)))</f>
        <v/>
      </c>
      <c r="DP35" s="34" t="str">
        <f ca="1">+IF(OFFSET('Hygiene Data'!$C$13,0,10*ROW('Hygiene Data'!C29))="","",OFFSET('Hygiene Data'!$C$13,0,10*ROW('Hygiene Data'!C29)))</f>
        <v/>
      </c>
      <c r="DQ35" s="34" t="str">
        <f ca="1">+IF(OFFSET('Hygiene Data'!$C$14,0,10*ROW('Hygiene Data'!C29))="","",OFFSET('Hygiene Data'!$C$14,0,10*ROW('Hygiene Data'!C29)))</f>
        <v/>
      </c>
      <c r="DR35" s="34" t="str">
        <f ca="1">+IF(OFFSET('Hygiene Data'!$D$12,0,10*ROW('Hygiene Data'!D29))="","",OFFSET('Hygiene Data'!$D$12,0,10*ROW('Hygiene Data'!D29)))</f>
        <v/>
      </c>
      <c r="DS35" s="34" t="str">
        <f ca="1">+IF(OFFSET('Hygiene Data'!$D$13,0,10*ROW('Hygiene Data'!D29))="","",OFFSET('Hygiene Data'!$D$13,0,10*ROW('Hygiene Data'!D29)))</f>
        <v/>
      </c>
      <c r="DT35" s="34" t="str">
        <f ca="1">+IF(OFFSET('Hygiene Data'!$D$14,0,10*ROW('Hygiene Data'!D29))="","",OFFSET('Hygiene Data'!$D$14,0,10*ROW('Hygiene Data'!D29)))</f>
        <v/>
      </c>
      <c r="DU35" s="34" t="str">
        <f ca="1">+IF(OFFSET('Hygiene Data'!$E$12,0,10*ROW('Hygiene Data'!E29))="","",OFFSET('Hygiene Data'!$E$12,0,10*ROW('Hygiene Data'!E29)))</f>
        <v/>
      </c>
      <c r="DV35" s="34" t="str">
        <f ca="1">+IF(OFFSET('Hygiene Data'!$E$13,0,10*ROW('Hygiene Data'!E29))="","",OFFSET('Hygiene Data'!$E$13,0,10*ROW('Hygiene Data'!E29)))</f>
        <v/>
      </c>
      <c r="DW35" s="34" t="str">
        <f ca="1">+IF(OFFSET('Hygiene Data'!$E$14,0,10*ROW('Hygiene Data'!E29))="","",OFFSET('Hygiene Data'!$E$14,0,10*ROW('Hygiene Data'!E29)))</f>
        <v/>
      </c>
      <c r="DX35" s="34" t="str">
        <f ca="1">+IF(OFFSET('Hygiene Data'!$F$12,0,10*ROW('Hygiene Data'!F29))="","",OFFSET('Hygiene Data'!$F$12,0,10*ROW('Hygiene Data'!F29)))</f>
        <v/>
      </c>
      <c r="DY35" s="34" t="str">
        <f ca="1">+IF(OFFSET('Hygiene Data'!$F$13,0,10*ROW('Hygiene Data'!F29))="","",OFFSET('Hygiene Data'!$F$13,0,10*ROW('Hygiene Data'!F29)))</f>
        <v/>
      </c>
      <c r="DZ35" s="34" t="str">
        <f ca="1">+IF(OFFSET('Hygiene Data'!$F$14,0,10*ROW('Hygiene Data'!F29))="","",OFFSET('Hygiene Data'!$F$14,0,10*ROW('Hygiene Data'!F29)))</f>
        <v/>
      </c>
      <c r="EA35" s="34" t="str">
        <f ca="1">+IF(OFFSET('Hygiene Data'!$G$12,0,10*ROW('Hygiene Data'!G29))="","",OFFSET('Hygiene Data'!$G$12,0,10*ROW('Hygiene Data'!G29)))</f>
        <v/>
      </c>
      <c r="EB35" s="34" t="str">
        <f ca="1">+IF(OFFSET('Hygiene Data'!$G$13,0,10*ROW('Hygiene Data'!G29))="","",OFFSET('Hygiene Data'!$G$13,0,10*ROW('Hygiene Data'!G29)))</f>
        <v/>
      </c>
      <c r="EC35" s="34" t="str">
        <f ca="1">+IF(OFFSET('Hygiene Data'!$G$14,0,10*ROW('Hygiene Data'!G29))="","",OFFSET('Hygiene Data'!$G$14,0,10*ROW('Hygiene Data'!G29)))</f>
        <v/>
      </c>
      <c r="ED35" s="34" t="str">
        <f ca="1">+IF(OFFSET('Hygiene Data'!$H$12,0,10*ROW('Hygiene Data'!H29))="","",OFFSET('Hygiene Data'!$H$12,0,10*ROW('Hygiene Data'!H29)))</f>
        <v/>
      </c>
      <c r="EE35" s="34" t="str">
        <f ca="1">+IF(OFFSET('Hygiene Data'!$H$13,0,10*ROW('Hygiene Data'!H29))="","",OFFSET('Hygiene Data'!$H$13,0,10*ROW('Hygiene Data'!H29)))</f>
        <v/>
      </c>
      <c r="EF35" s="34" t="str">
        <f ca="1">+IF(OFFSET('Hygiene Data'!$H$14,0,10*ROW('Hygiene Data'!H29))="","",OFFSET('Hygiene Data'!$H$14,0,10*ROW('Hygiene Data'!H29)))</f>
        <v/>
      </c>
    </row>
    <row r="36" spans="1:136" x14ac:dyDescent="0.2">
      <c r="A36" s="50" t="str">
        <f ca="1">+IF(OFFSET('Water Data'!$B$1,0,10*ROW('Water Data'!B33))="","",OFFSET('Water Data'!$B$1,0,10*ROW('Water Data'!B33)))</f>
        <v/>
      </c>
      <c r="B36" s="50" t="str">
        <f ca="1">+IF(OFFSET('Water Data'!$A$3,0,10*ROW('Water Data'!A33))="","",OFFSET('Water Data'!$A$3,0,10*ROW('Water Data'!A33)))</f>
        <v/>
      </c>
      <c r="C36" s="50" t="str">
        <f ca="1">+IF(OFFSET('Water Data'!$C$3,0,10*ROW('Water Data'!C33))="","",OFFSET('Water Data'!$C$3,0,10*ROW('Water Data'!C33)))</f>
        <v/>
      </c>
      <c r="D36" s="133" t="e">
        <f ca="1">+IF(AND(ISNUMBER(OFFSET('Water Data'!$C$5,0,10*ROW('Water Data'!C30))),BS36="Yes"),100-OFFSET('Water Data'!$C$5,0,10*ROW('Water Data'!C30)),IF(AND(ISNUMBER(OFFSET('Water Data'!$C$5,0,10*ROW('Water Data'!C30))),BS36="No",ISNUMBER(OFFSET('Water Data'!$C$5,0,10*ROW('Water Data'!C30)))),CONCATENATE("[",ROUND(100-OFFSET('Water Data'!$C$5,0,10*ROW('Water Data'!C30)),0),"]"),IF(AND(ISNUMBER(OFFSET('Water Data'!$C$5,0,10*ROW('Water Data'!C30))),BS36="",ISNUMBER(OFFSET('Water Data'!$C$5,0,10*ROW('Water Data'!C30)))),100-OFFSET('Water Data'!$C$5,0,10*ROW('Water Data'!C30)),NA())))</f>
        <v>#N/A</v>
      </c>
      <c r="E36" s="133" t="e">
        <f ca="1">+IF(AND(ISNUMBER(OFFSET('Water Data'!$C$7,0,10*ROW('Water Data'!D30))),BT36="Yes"),OFFSET('Water Data'!$C$7,0,10*ROW('Water Data'!C30)),IF(AND(ISNUMBER(OFFSET('Water Data'!$C$7,0,10*ROW('Water Data'!C30))),BT36="No",ISNUMBER(OFFSET('Water Data'!$C$7,0,10*ROW('Water Data'!C30)))),CONCATENATE("[",ROUND(OFFSET('Water Data'!$C$7,0,10*ROW('Water Data'!C30)),0),"]"),IF(AND(ISNUMBER(OFFSET('Water Data'!$C$7,0,10*ROW('Water Data'!C30))),BT36="",ISNUMBER(OFFSET('Water Data'!$C$7,0,10*ROW('Water Data'!C30)))),OFFSET('Water Data'!$C$7,0,10*ROW('Water Data'!C30)),NA())))</f>
        <v>#N/A</v>
      </c>
      <c r="F36" s="133" t="e">
        <f ca="1">+IF(AND(ISNUMBER(OFFSET('Water Data'!$C$10,0,10*ROW('Water Data'!C30))),BU36="Yes"),OFFSET('Water Data'!$C$10,0,10*ROW('Water Data'!C30)),IF(AND(ISNUMBER(OFFSET('Water Data'!$C$10,0,10*ROW('Water Data'!C30))),BU36="No",ISNUMBER(OFFSET('Water Data'!$C$10,0,10*ROW('Water Data'!C30)))),CONCATENATE("[",ROUND(OFFSET('Water Data'!$C$10,0,10*ROW('Water Data'!C30)),0),"]"),IF(AND(ISNUMBER(OFFSET('Water Data'!$C$10,0,10*ROW('Water Data'!C30))),BU36="",ISNUMBER(OFFSET('Water Data'!$C$10,0,10*ROW('Water Data'!C30)))),OFFSET('Water Data'!$C$10,0,10*ROW('Water Data'!C30)),NA())))</f>
        <v>#N/A</v>
      </c>
      <c r="G36" s="133" t="e">
        <f ca="1">+IF(AND(ISNUMBER(OFFSET('Water Data'!$D$5,0,10*ROW('Water Data'!D30))),BV36="Yes"),100-OFFSET('Water Data'!$D$5,0,10*ROW('Water Data'!D30)),IF(AND(ISNUMBER(OFFSET('Water Data'!$D$5,0,10*ROW('Water Data'!D30))),BV36="No",ISNUMBER(OFFSET('Water Data'!$D$5,0,10*ROW('Water Data'!D30)))),CONCATENATE("[",ROUND(100-OFFSET('Water Data'!$D$5,0,10*ROW('Water Data'!D30)),0),"]"),IF(AND(ISNUMBER(OFFSET('Water Data'!$D$5,0,10*ROW('Water Data'!D30))),BV36="",ISNUMBER(OFFSET('Water Data'!$D$5,0,10*ROW('Water Data'!D30)))),100-OFFSET('Water Data'!$D$5,0,10*ROW('Water Data'!D30)),NA())))</f>
        <v>#N/A</v>
      </c>
      <c r="H36" s="133" t="e">
        <f ca="1">+IF(AND(ISNUMBER(OFFSET('Water Data'!$D$7,0,10*ROW('Water Data'!D30))),BW36="Yes"),OFFSET('Water Data'!$D$7,0,10*ROW('Water Data'!D30)),IF(AND(ISNUMBER(OFFSET('Water Data'!$D$7,0,10*ROW('Water Data'!D30))),BW36="No",ISNUMBER(OFFSET('Water Data'!$D$7,0,10*ROW('Water Data'!D30)))),CONCATENATE("[",ROUND(OFFSET('Water Data'!$C$7,0,10*ROW('Water Data'!D30)),0),"]"),IF(AND(ISNUMBER(OFFSET('Water Data'!$D$7,0,10*ROW('Water Data'!D30))),BW36="",ISNUMBER(OFFSET('Water Data'!$D$7,0,10*ROW('Water Data'!D30)))),OFFSET('Water Data'!$D$7,0,10*ROW('Water Data'!D30)),NA())))</f>
        <v>#N/A</v>
      </c>
      <c r="I36" s="133" t="e">
        <f ca="1">+IF(AND(ISNUMBER(OFFSET('Water Data'!$D$10,0,10*ROW('Water Data'!D30))),BX36="Yes"),OFFSET('Water Data'!$D$10,0,10*ROW('Water Data'!D30)),IF(AND(ISNUMBER(OFFSET('Water Data'!$D$10,0,10*ROW('Water Data'!D30))),BX36="No",ISNUMBER(OFFSET('Water Data'!$D$10,0,10*ROW('Water Data'!D30)))),CONCATENATE("[",ROUND(OFFSET('Water Data'!$D$10,0,10*ROW('Water Data'!D30)),0),"]"),IF(AND(ISNUMBER(OFFSET('Water Data'!$D$10,0,10*ROW('Water Data'!D30))),BX36="",ISNUMBER(OFFSET('Water Data'!$D$10,0,10*ROW('Water Data'!D30)))),OFFSET('Water Data'!$D$10,0,10*ROW('Water Data'!D30)),NA())))</f>
        <v>#N/A</v>
      </c>
      <c r="J36" s="133" t="e">
        <f ca="1">+IF(AND(ISNUMBER(OFFSET('Water Data'!$E$5,0,10*ROW('Water Data'!E30))),BY36="Yes"),100-OFFSET('Water Data'!$E$5,0,10*ROW('Water Data'!E30)),IF(AND(ISNUMBER(OFFSET('Water Data'!$E$5,0,10*ROW('Water Data'!E30))),BY36="No",ISNUMBER(OFFSET('Water Data'!$E$5,0,10*ROW('Water Data'!E30)))),CONCATENATE("[",ROUND(100-OFFSET('Water Data'!$E$5,0,10*ROW('Water Data'!E30)),0),"]"),IF(AND(ISNUMBER(OFFSET('Water Data'!$E$5,0,10*ROW('Water Data'!E30))),BY36="",ISNUMBER(OFFSET('Water Data'!$E$5,0,10*ROW('Water Data'!E30)))),100-OFFSET('Water Data'!$E$5,0,10*ROW('Water Data'!E30)),NA())))</f>
        <v>#N/A</v>
      </c>
      <c r="K36" s="133" t="e">
        <f ca="1">+IF(AND(ISNUMBER(OFFSET('Water Data'!$E$7,0,10*ROW('Water Data'!E30))),BZ36="Yes"),OFFSET('Water Data'!$E$7,0,10*ROW('Water Data'!E30)),IF(AND(ISNUMBER(OFFSET('Water Data'!$E$7,0,10*ROW('Water Data'!E30))),BZ36="No",ISNUMBER(OFFSET('Water Data'!$E$7,0,10*ROW('Water Data'!E30)))),CONCATENATE("[",ROUND(OFFSET('Water Data'!$E$7,0,10*ROW('Water Data'!E30)),0),"]"),IF(AND(ISNUMBER(OFFSET('Water Data'!$E$7,0,10*ROW('Water Data'!E30))),BZ36="",ISNUMBER(OFFSET('Water Data'!$E$7,0,10*ROW('Water Data'!E30)))),OFFSET('Water Data'!$E$7,0,10*ROW('Water Data'!E30)),NA())))</f>
        <v>#N/A</v>
      </c>
      <c r="L36" s="133" t="e">
        <f ca="1">+IF(AND(ISNUMBER(OFFSET('Water Data'!$E$10,0,10*ROW('Water Data'!E30))),CA36="Yes"),OFFSET('Water Data'!$E$10,0,10*ROW('Water Data'!E30)),IF(AND(ISNUMBER(OFFSET('Water Data'!$E$10,0,10*ROW('Water Data'!E30))),CA36="No",ISNUMBER(OFFSET('Water Data'!$E$10,0,10*ROW('Water Data'!E30)))),CONCATENATE("[",ROUND(OFFSET('Water Data'!$E$10,0,10*ROW('Water Data'!E30)),0),"]"),IF(AND(ISNUMBER(OFFSET('Water Data'!$E$10,0,10*ROW('Water Data'!E30))),CA36="",ISNUMBER(OFFSET('Water Data'!$E$10,0,10*ROW('Water Data'!E30)))),OFFSET('Water Data'!$E$10,0,10*ROW('Water Data'!E30)),NA())))</f>
        <v>#N/A</v>
      </c>
      <c r="M36" s="133" t="e">
        <f ca="1">+IF(AND(ISNUMBER(OFFSET('Water Data'!$F$5,0,10*ROW('Water Data'!F30))),CB36="Yes"),100-OFFSET('Water Data'!$F$5,0,10*ROW('Water Data'!F30)),IF(AND(ISNUMBER(OFFSET('Water Data'!$F$5,0,10*ROW('Water Data'!F30))),CB36="No",ISNUMBER(OFFSET('Water Data'!$F$5,0,10*ROW('Water Data'!F30)))),CONCATENATE("[",ROUND(100-OFFSET('Water Data'!$F$5,0,10*ROW('Water Data'!F30)),0),"]"),IF(AND(ISNUMBER(OFFSET('Water Data'!$F$5,0,10*ROW('Water Data'!F30))),CB36="",ISNUMBER(OFFSET('Water Data'!$F$5,0,10*ROW('Water Data'!F30)))),100-OFFSET('Water Data'!$F$5,0,10*ROW('Water Data'!F30)),NA())))</f>
        <v>#N/A</v>
      </c>
      <c r="N36" s="133" t="e">
        <f ca="1">+IF(AND(ISNUMBER(OFFSET('Water Data'!$F$7,0,10*ROW('Water Data'!F30))),CC36="Yes"),OFFSET('Water Data'!$F$7,0,10*ROW('Water Data'!F30)),IF(AND(ISNUMBER(OFFSET('Water Data'!$F$7,0,10*ROW('Water Data'!F30))),CC36="No",ISNUMBER(OFFSET('Water Data'!$F$7,0,10*ROW('Water Data'!F30)))),CONCATENATE("[",ROUND(OFFSET('Water Data'!$F$7,0,10*ROW('Water Data'!F30)),0),"]"),IF(AND(ISNUMBER(OFFSET('Water Data'!$F$7,0,10*ROW('Water Data'!F30))),CC36="",ISNUMBER(OFFSET('Water Data'!$F$7,0,10*ROW('Water Data'!F30)))),OFFSET('Water Data'!$F$7,0,10*ROW('Water Data'!F30)),NA())))</f>
        <v>#N/A</v>
      </c>
      <c r="O36" s="133" t="e">
        <f ca="1">+IF(AND(ISNUMBER(OFFSET('Water Data'!$F$10,0,10*ROW('Water Data'!F30))),CD36="Yes"),OFFSET('Water Data'!$F$10,0,10*ROW('Water Data'!F30)),IF(AND(ISNUMBER(OFFSET('Water Data'!$F$10,0,10*ROW('Water Data'!F30))),CD36="No",ISNUMBER(OFFSET('Water Data'!$F$10,0,10*ROW('Water Data'!F30)))),CONCATENATE("[",ROUND(OFFSET('Water Data'!$F$10,0,10*ROW('Water Data'!F30)),0),"]"),IF(AND(ISNUMBER(OFFSET('Water Data'!$F$10,0,10*ROW('Water Data'!F30))),CD36="",ISNUMBER(OFFSET('Water Data'!$F$10,0,10*ROW('Water Data'!F30)))),OFFSET('Water Data'!$F$10,0,10*ROW('Water Data'!F30)),NA())))</f>
        <v>#N/A</v>
      </c>
      <c r="P36" s="133" t="e">
        <f ca="1">+IF(AND(ISNUMBER(OFFSET('Water Data'!$G$5,0,10*ROW('Water Data'!G30))),CE36="Yes"),100-OFFSET('Water Data'!$G$5,0,10*ROW('Water Data'!G30)),IF(AND(ISNUMBER(OFFSET('Water Data'!$G$5,0,10*ROW('Water Data'!G30))),CE36="No",ISNUMBER(OFFSET('Water Data'!$G$5,0,10*ROW('Water Data'!G30)))),CONCATENATE("[",ROUND(100-OFFSET('Water Data'!$G$5,0,10*ROW('Water Data'!G30)),0),"]"),IF(AND(ISNUMBER(OFFSET('Water Data'!$G$5,0,10*ROW('Water Data'!G30))),CE36="",ISNUMBER(OFFSET('Water Data'!$G$5,0,10*ROW('Water Data'!G30)))),100-OFFSET('Water Data'!$G$5,0,10*ROW('Water Data'!G30)),NA())))</f>
        <v>#N/A</v>
      </c>
      <c r="Q36" s="133" t="e">
        <f ca="1">+IF(AND(ISNUMBER(OFFSET('Water Data'!$G$7,0,10*ROW('Water Data'!G30))),CF36="Yes"),OFFSET('Water Data'!$G$7,0,10*ROW('Water Data'!G30)),IF(AND(ISNUMBER(OFFSET('Water Data'!$G$7,0,10*ROW('Water Data'!G30))),CF36="No",ISNUMBER(OFFSET('Water Data'!$G$7,0,10*ROW('Water Data'!G30)))),CONCATENATE("[",ROUND(OFFSET('Water Data'!$G$7,0,10*ROW('Water Data'!G30)),0),"]"),IF(AND(ISNUMBER(OFFSET('Water Data'!$G$7,0,10*ROW('Water Data'!G30))),CF36="",ISNUMBER(OFFSET('Water Data'!$G$7,0,10*ROW('Water Data'!G30)))),OFFSET('Water Data'!$G$7,0,10*ROW('Water Data'!G30)),NA())))</f>
        <v>#N/A</v>
      </c>
      <c r="R36" s="133" t="e">
        <f ca="1">+IF(AND(ISNUMBER(OFFSET('Water Data'!$G$10,0,10*ROW('Water Data'!G30))),CG36="Yes"),OFFSET('Water Data'!$G$10,0,10*ROW('Water Data'!G30)),IF(AND(ISNUMBER(OFFSET('Water Data'!$G$10,0,10*ROW('Water Data'!G30))),CG36="No",ISNUMBER(OFFSET('Water Data'!$G$10,0,10*ROW('Water Data'!G30)))),CONCATENATE("[",ROUND(OFFSET('Water Data'!$G$10,0,10*ROW('Water Data'!G30)),0),"]"),IF(AND(ISNUMBER(OFFSET('Water Data'!$G$10,0,10*ROW('Water Data'!G30))),CG36="",ISNUMBER(OFFSET('Water Data'!$G$10,0,10*ROW('Water Data'!G30)))),OFFSET('Water Data'!$G$10,0,10*ROW('Water Data'!G30)),NA())))</f>
        <v>#N/A</v>
      </c>
      <c r="S36" s="133" t="e">
        <f ca="1">+IF(AND(ISNUMBER(OFFSET('Water Data'!$H$5,0,10*ROW('Water Data'!H30))),CH36="Yes"),100-OFFSET('Water Data'!$H$5,0,10*ROW('Water Data'!H30)),IF(AND(ISNUMBER(OFFSET('Water Data'!$H$5,0,10*ROW('Water Data'!H30))),CH36="No",ISNUMBER(OFFSET('Water Data'!$H$5,0,10*ROW('Water Data'!H30)))),CONCATENATE("[",ROUND(100-OFFSET('Water Data'!$H$5,0,10*ROW('Water Data'!H30)),0),"]"),IF(AND(ISNUMBER(OFFSET('Water Data'!$H$5,0,10*ROW('Water Data'!H30))),CH36="",ISNUMBER(OFFSET('Water Data'!$H$5,0,10*ROW('Water Data'!H30)))),100-OFFSET('Water Data'!$H$5,0,10*ROW('Water Data'!H30)),NA())))</f>
        <v>#N/A</v>
      </c>
      <c r="T36" s="133" t="e">
        <f ca="1">+IF(AND(ISNUMBER(OFFSET('Water Data'!$H$7,0,10*ROW('Water Data'!H30))),CI36="Yes"),OFFSET('Water Data'!$H$7,0,10*ROW('Water Data'!H30)),IF(AND(ISNUMBER(OFFSET('Water Data'!$H$7,0,10*ROW('Water Data'!H30))),CI36="No",ISNUMBER(OFFSET('Water Data'!$H$7,0,10*ROW('Water Data'!H30)))),CONCATENATE("[",ROUND(OFFSET('Water Data'!$H$7,0,10*ROW('Water Data'!H30)),0),"]"),IF(AND(ISNUMBER(OFFSET('Water Data'!$H$7,0,10*ROW('Water Data'!H30))),CI36="",ISNUMBER(OFFSET('Water Data'!$H$7,0,10*ROW('Water Data'!H30)))),OFFSET('Water Data'!$H$7,0,10*ROW('Water Data'!H30)),NA())))</f>
        <v>#N/A</v>
      </c>
      <c r="U36" s="133" t="e">
        <f ca="1">+IF(AND(ISNUMBER(OFFSET('Water Data'!$H$10,0,10*ROW('Water Data'!H30))),CJ36="Yes"),OFFSET('Water Data'!$H$10,0,10*ROW('Water Data'!H30)),IF(AND(ISNUMBER(OFFSET('Water Data'!$H$10,0,10*ROW('Water Data'!H30))),CJ36="No",ISNUMBER(OFFSET('Water Data'!$H$10,0,10*ROW('Water Data'!H30)))),CONCATENATE("[",ROUND(OFFSET('Water Data'!$H$10,0,10*ROW('Water Data'!H30)),0),"]"),IF(AND(ISNUMBER(OFFSET('Water Data'!$H$10,0,10*ROW('Water Data'!H30))),CJ36="",ISNUMBER(OFFSET('Water Data'!$H$10,0,10*ROW('Water Data'!H30)))),OFFSET('Water Data'!$H$10,0,10*ROW('Water Data'!H30)),NA())))</f>
        <v>#N/A</v>
      </c>
      <c r="V36" s="134" t="e">
        <f ca="1">+IF(AND(ISNUMBER(OFFSET('Sanitation Data'!$C$5,0,10*ROW('Sanitation Data'!C30))),CK36="Yes"),100-OFFSET('Sanitation Data'!$C$5,0,10*ROW('Sanitation Data'!C30)),IF(AND(ISNUMBER(OFFSET('Sanitation Data'!$C$5,0,10*ROW('Sanitation Data'!C30))),CK36="No",ISNUMBER(OFFSET('Sanitation Data'!$C$5,0,10*ROW('Sanitation Data'!C30)))),CONCATENATE("[",ROUND(100-OFFSET('Sanitation Data'!$C$5,0,10*ROW('Sanitation Data'!C30)),0),"]"),IF(AND(ISNUMBER(OFFSET('Sanitation Data'!$C$5,0,10*ROW('Sanitation Data'!C30))),CK36="",ISNUMBER(OFFSET('Sanitation Data'!$C$5,0,10*ROW('Sanitation Data'!C30)))),100-OFFSET('Sanitation Data'!$C$5,0,10*ROW('Sanitation Data'!C30)),NA())))</f>
        <v>#N/A</v>
      </c>
      <c r="W36" s="134" t="e">
        <f ca="1">+IF(AND(ISNUMBER(OFFSET('Sanitation Data'!$C$7,0,10*ROW('Sanitation Data'!C30))),CL36="Yes"),OFFSET('Sanitation Data'!$C$7,0,10*ROW('Sanitation Data'!C30)),IF(AND(ISNUMBER(OFFSET('Sanitation Data'!$C$7,0,10*ROW('Sanitation Data'!C30))),CL36="No",ISNUMBER(OFFSET('Sanitation Data'!$C$7,0,10*ROW('Sanitation Data'!C30)))),CONCATENATE("[",ROUND(OFFSET('Sanitation Data'!$C$7,0,10*ROW('Sanitation Data'!C30)),0),"]"),IF(AND(ISNUMBER(OFFSET('Sanitation Data'!$C$7,0,10*ROW('Sanitation Data'!C30))),CL36="",ISNUMBER(OFFSET('Sanitation Data'!$C$7,0,10*ROW('Sanitation Data'!C30)))),OFFSET('Sanitation Data'!$C$7,0,10*ROW('Sanitation Data'!C30)),NA())))</f>
        <v>#N/A</v>
      </c>
      <c r="X36" s="134" t="e">
        <f ca="1">+IF(AND(ISNUMBER(OFFSET('Sanitation Data'!$C$11,0,10*ROW('Sanitation Data'!C30))),CM36="Yes"),OFFSET('Sanitation Data'!$C$11,0,10*ROW('Sanitation Data'!C30)),IF(AND(ISNUMBER(OFFSET('Sanitation Data'!$C$11,0,10*ROW('Sanitation Data'!C30))),CM36="No",ISNUMBER(OFFSET('Sanitation Data'!$C$11,0,10*ROW('Sanitation Data'!C30)))),CONCATENATE("[",ROUND(OFFSET('Sanitation Data'!$C$11,0,10*ROW('Sanitation Data'!C30)),0),"]"),IF(AND(ISNUMBER(OFFSET('Sanitation Data'!$C$11,0,10*ROW('Sanitation Data'!C30))),CM36="",ISNUMBER(OFFSET('Sanitation Data'!$C$11,0,10*ROW('Sanitation Data'!C30)))),OFFSET('Sanitation Data'!$C$11,0,10*ROW('Sanitation Data'!C30)),NA())))</f>
        <v>#N/A</v>
      </c>
      <c r="Y36" s="134" t="e">
        <f ca="1">+IF(AND(ISNUMBER(OFFSET('Sanitation Data'!$C$12,0,10*ROW('Sanitation Data'!C30))),CN36="Yes"),OFFSET('Sanitation Data'!$C$12,0,10*ROW('Sanitation Data'!C30)),IF(AND(ISNUMBER(OFFSET('Sanitation Data'!$C$12,0,10*ROW('Sanitation Data'!C30))),CN36="No",ISNUMBER(OFFSET('Sanitation Data'!$C$12,0,10*ROW('Sanitation Data'!C30)))),CONCATENATE("[",ROUND(OFFSET('Sanitation Data'!$C$12,0,10*ROW('Sanitation Data'!C30)),0),"]"),IF(AND(ISNUMBER(OFFSET('Sanitation Data'!$C$12,0,10*ROW('Sanitation Data'!C30))),CN36="",ISNUMBER(OFFSET('Sanitation Data'!$C$12,0,10*ROW('Sanitation Data'!C30)))),OFFSET('Sanitation Data'!$C$12,0,10*ROW('Sanitation Data'!C30)),NA())))</f>
        <v>#N/A</v>
      </c>
      <c r="Z36" s="134" t="e">
        <f ca="1">+IF(AND(ISNUMBER(OFFSET('Sanitation Data'!$C$13,0,10*ROW('Sanitation Data'!C30))),CO36="Yes"),OFFSET('Sanitation Data'!$C$13,0,10*ROW('Sanitation Data'!C30)),IF(AND(ISNUMBER(OFFSET('Sanitation Data'!$C$13,0,10*ROW('Sanitation Data'!C30))),CO36="No",ISNUMBER(OFFSET('Sanitation Data'!$C$13,0,10*ROW('Sanitation Data'!C30)))),CONCATENATE("[",ROUND(OFFSET('Sanitation Data'!$C$13,0,10*ROW('Sanitation Data'!C30)),0),"]"),IF(AND(ISNUMBER(OFFSET('Sanitation Data'!$C$13,0,10*ROW('Sanitation Data'!C30))),CO36="",ISNUMBER(OFFSET('Sanitation Data'!$C$13,0,10*ROW('Sanitation Data'!C30)))),OFFSET('Sanitation Data'!$C$13,0,10*ROW('Sanitation Data'!C30)),NA())))</f>
        <v>#N/A</v>
      </c>
      <c r="AA36" s="134" t="e">
        <f ca="1">+IF(AND(ISNUMBER(OFFSET('Sanitation Data'!$D$5,0,10*ROW('Sanitation Data'!D30))),CP36="Yes"),100-OFFSET('Sanitation Data'!$D$5,0,10*ROW('Sanitation Data'!D30)),IF(AND(ISNUMBER(OFFSET('Sanitation Data'!$D$5,0,10*ROW('Sanitation Data'!D30))),CP36="No",ISNUMBER(OFFSET('Sanitation Data'!$D$5,0,10*ROW('Sanitation Data'!D30)))),CONCATENATE("[",ROUND(100-OFFSET('Sanitation Data'!$D$5,0,10*ROW('Sanitation Data'!D30)),0),"]"),IF(AND(ISNUMBER(OFFSET('Sanitation Data'!$D$5,0,10*ROW('Sanitation Data'!D30))),CP36="",ISNUMBER(OFFSET('Sanitation Data'!$D$5,0,10*ROW('Sanitation Data'!D30)))),100-OFFSET('Sanitation Data'!$D$5,0,10*ROW('Sanitation Data'!D30)),NA())))</f>
        <v>#N/A</v>
      </c>
      <c r="AB36" s="134" t="e">
        <f ca="1">+IF(AND(ISNUMBER(OFFSET('Sanitation Data'!$D$7,0,10*ROW('Sanitation Data'!D30))),CQ36="Yes"),OFFSET('Sanitation Data'!$D$7,0,10*ROW('Sanitation Data'!G30)),IF(AND(ISNUMBER(OFFSET('Sanitation Data'!$D$7,0,10*ROW('Sanitation Data'!D30))),CQ36="No",ISNUMBER(OFFSET('Sanitation Data'!$D$7,0,10*ROW('Sanitation Data'!D30)))),CONCATENATE("[",ROUND(OFFSET('Sanitation Data'!$D$7,0,10*ROW('Sanitation Data'!D30)),0),"]"),IF(AND(ISNUMBER(OFFSET('Sanitation Data'!$D$7,0,10*ROW('Sanitation Data'!D30))),CQ36="",ISNUMBER(OFFSET('Sanitation Data'!$D$7,0,10*ROW('Sanitation Data'!D30)))),OFFSET('Sanitation Data'!$D$7,0,10*ROW('Sanitation Data'!D30)),NA())))</f>
        <v>#N/A</v>
      </c>
      <c r="AC36" s="134" t="e">
        <f ca="1">+IF(AND(ISNUMBER(OFFSET('Sanitation Data'!$D$11,0,10*ROW('Sanitation Data'!D30))),CR36="Yes"),OFFSET('Sanitation Data'!$D$11,0,10*ROW('Sanitation Data'!D30)),IF(AND(ISNUMBER(OFFSET('Sanitation Data'!$D$11,0,10*ROW('Sanitation Data'!D30))),CR36="No",ISNUMBER(OFFSET('Sanitation Data'!$D$11,0,10*ROW('Sanitation Data'!D30)))),CONCATENATE("[",ROUND(OFFSET('Sanitation Data'!$D$11,0,10*ROW('Sanitation Data'!D30)),0),"]"),IF(AND(ISNUMBER(OFFSET('Sanitation Data'!$D$11,0,10*ROW('Sanitation Data'!D30))),CR36="",ISNUMBER(OFFSET('Sanitation Data'!$D$11,0,10*ROW('Sanitation Data'!D30)))),OFFSET('Sanitation Data'!$D$11,0,10*ROW('Sanitation Data'!D30)),NA())))</f>
        <v>#N/A</v>
      </c>
      <c r="AD36" s="134" t="e">
        <f ca="1">+IF(AND(ISNUMBER(OFFSET('Sanitation Data'!$D$12,0,10*ROW('Sanitation Data'!D30))),CS36="Yes"),OFFSET('Sanitation Data'!$D$12,0,10*ROW('Sanitation Data'!D30)),IF(AND(ISNUMBER(OFFSET('Sanitation Data'!$D$12,0,10*ROW('Sanitation Data'!D30))),CS36="No",ISNUMBER(OFFSET('Sanitation Data'!$D$12,0,10*ROW('Sanitation Data'!D30)))),CONCATENATE("[",ROUND(OFFSET('Sanitation Data'!$D$12,0,10*ROW('Sanitation Data'!D30)),0),"]"),IF(AND(ISNUMBER(OFFSET('Sanitation Data'!$D$12,0,10*ROW('Sanitation Data'!D30))),CS36="",ISNUMBER(OFFSET('Sanitation Data'!$D$12,0,10*ROW('Sanitation Data'!D30)))),OFFSET('Sanitation Data'!$D$12,0,10*ROW('Sanitation Data'!D30)),NA())))</f>
        <v>#N/A</v>
      </c>
      <c r="AE36" s="134" t="e">
        <f ca="1">+IF(AND(ISNUMBER(OFFSET('Sanitation Data'!$D$13,0,10*ROW('Sanitation Data'!D30))),CT36="Yes"),OFFSET('Sanitation Data'!$D$13,0,10*ROW('Sanitation Data'!D30)),IF(AND(ISNUMBER(OFFSET('Sanitation Data'!$D$13,0,10*ROW('Sanitation Data'!D30))),CT36="No",ISNUMBER(OFFSET('Sanitation Data'!$D$13,0,10*ROW('Sanitation Data'!D30)))),CONCATENATE("[",ROUND(OFFSET('Sanitation Data'!$D$13,0,10*ROW('Sanitation Data'!D30)),0),"]"),IF(AND(ISNUMBER(OFFSET('Sanitation Data'!$D$13,0,10*ROW('Sanitation Data'!D30))),CT36="",ISNUMBER(OFFSET('Sanitation Data'!$D$13,0,10*ROW('Sanitation Data'!D30)))),OFFSET('Sanitation Data'!$D$13,0,10*ROW('Sanitation Data'!D30)),NA())))</f>
        <v>#N/A</v>
      </c>
      <c r="AF36" s="134" t="e">
        <f ca="1">+IF(AND(ISNUMBER(OFFSET('Sanitation Data'!$E$5,0,10*ROW('Sanitation Data'!E30))),CU36="Yes"),100-OFFSET('Sanitation Data'!$E$5,0,10*ROW('Sanitation Data'!E30)),IF(AND(ISNUMBER(OFFSET('Sanitation Data'!$E$5,0,10*ROW('Sanitation Data'!E30))),CU36="No",ISNUMBER(OFFSET('Sanitation Data'!$E$5,0,10*ROW('Sanitation Data'!E30)))),CONCATENATE("[",ROUND(100-OFFSET('Sanitation Data'!$E$5,0,10*ROW('Sanitation Data'!E30)),0),"]"),IF(AND(ISNUMBER(OFFSET('Sanitation Data'!$E$5,0,10*ROW('Sanitation Data'!E30))),CU36="",ISNUMBER(OFFSET('Sanitation Data'!$E$5,0,10*ROW('Sanitation Data'!E30)))),100-OFFSET('Sanitation Data'!$E$5,0,10*ROW('Sanitation Data'!E30)),NA())))</f>
        <v>#N/A</v>
      </c>
      <c r="AG36" s="134" t="e">
        <f ca="1">+IF(AND(ISNUMBER(OFFSET('Sanitation Data'!$E$7,0,10*ROW('Sanitation Data'!E30))),CV36="Yes"),OFFSET('Sanitation Data'!$E$7,0,10*ROW('Sanitation Data'!E30)),IF(AND(ISNUMBER(OFFSET('Sanitation Data'!$E$7,0,10*ROW('Sanitation Data'!E30))),CV36="No",ISNUMBER(OFFSET('Sanitation Data'!$E$7,0,10*ROW('Sanitation Data'!E30)))),CONCATENATE("[",ROUND(OFFSET('Sanitation Data'!$E$7,0,10*ROW('Sanitation Data'!E30)),0),"]"),IF(AND(ISNUMBER(OFFSET('Sanitation Data'!$E$7,0,10*ROW('Sanitation Data'!E30))),CV36="",ISNUMBER(OFFSET('Sanitation Data'!$E$7,0,10*ROW('Sanitation Data'!E30)))),OFFSET('Sanitation Data'!$E$7,0,10*ROW('Sanitation Data'!E30)),NA())))</f>
        <v>#N/A</v>
      </c>
      <c r="AH36" s="134" t="e">
        <f ca="1">+IF(AND(ISNUMBER(OFFSET('Sanitation Data'!$E$11,0,10*ROW('Sanitation Data'!E30))),CW36="Yes"),OFFSET('Sanitation Data'!$E$11,0,10*ROW('Sanitation Data'!E30)),IF(AND(ISNUMBER(OFFSET('Sanitation Data'!$E$11,0,10*ROW('Sanitation Data'!E30))),CW36="No",ISNUMBER(OFFSET('Sanitation Data'!$E$11,0,10*ROW('Sanitation Data'!E30)))),CONCATENATE("[",ROUND(OFFSET('Sanitation Data'!$E$11,0,10*ROW('Sanitation Data'!E30)),0),"]"),IF(AND(ISNUMBER(OFFSET('Sanitation Data'!$E$11,0,10*ROW('Sanitation Data'!E30))),CW36="",ISNUMBER(OFFSET('Sanitation Data'!$E$11,0,10*ROW('Sanitation Data'!E30)))),OFFSET('Sanitation Data'!$E$11,0,10*ROW('Sanitation Data'!E30)),NA())))</f>
        <v>#N/A</v>
      </c>
      <c r="AI36" s="134" t="e">
        <f ca="1">+IF(AND(ISNUMBER(OFFSET('Sanitation Data'!$E$12,0,10*ROW('Sanitation Data'!E30))),CX36="Yes"),OFFSET('Sanitation Data'!$E$12,0,10*ROW('Sanitation Data'!E30)),IF(AND(ISNUMBER(OFFSET('Sanitation Data'!$E$12,0,10*ROW('Sanitation Data'!E30))),CX36="No",ISNUMBER(OFFSET('Sanitation Data'!$E$12,0,10*ROW('Sanitation Data'!E30)))),CONCATENATE("[",ROUND(OFFSET('Sanitation Data'!$E$12,0,10*ROW('Sanitation Data'!E30)),0),"]"),IF(AND(ISNUMBER(OFFSET('Sanitation Data'!$E$12,0,10*ROW('Sanitation Data'!E30))),CX36="",ISNUMBER(OFFSET('Sanitation Data'!$E$12,0,10*ROW('Sanitation Data'!E30)))),OFFSET('Sanitation Data'!$E$12,0,10*ROW('Sanitation Data'!E30)),NA())))</f>
        <v>#N/A</v>
      </c>
      <c r="AJ36" s="134" t="e">
        <f ca="1">+IF(AND(ISNUMBER(OFFSET('Sanitation Data'!$E$13,0,10*ROW('Sanitation Data'!E30))),CY36="Yes"),OFFSET('Sanitation Data'!$E$13,0,10*ROW('Sanitation Data'!E30)),IF(AND(ISNUMBER(OFFSET('Sanitation Data'!$E$13,0,10*ROW('Sanitation Data'!E30))),CY36="No",ISNUMBER(OFFSET('Sanitation Data'!$E$13,0,10*ROW('Sanitation Data'!E30)))),CONCATENATE("[",ROUND(OFFSET('Sanitation Data'!$E$13,0,10*ROW('Sanitation Data'!E30)),0),"]"),IF(AND(ISNUMBER(OFFSET('Sanitation Data'!$E$13,0,10*ROW('Sanitation Data'!E30))),CY36="",ISNUMBER(OFFSET('Sanitation Data'!$E$13,0,10*ROW('Sanitation Data'!E30)))),OFFSET('Sanitation Data'!$E$13,0,10*ROW('Sanitation Data'!E30)),NA())))</f>
        <v>#N/A</v>
      </c>
      <c r="AK36" s="134" t="e">
        <f ca="1">+IF(AND(ISNUMBER(OFFSET('Sanitation Data'!$F$5,0,10*ROW('Sanitation Data'!F30))),CZ36="Yes"),100-OFFSET('Sanitation Data'!$F$5,0,10*ROW('Sanitation Data'!F30)),IF(AND(ISNUMBER(OFFSET('Sanitation Data'!$F$5,0,10*ROW('Sanitation Data'!F30))),CZ36="No",ISNUMBER(OFFSET('Sanitation Data'!$F$5,0,10*ROW('Sanitation Data'!F30)))),CONCATENATE("[",ROUND(100-OFFSET('Sanitation Data'!$F$5,0,10*ROW('Sanitation Data'!F30)),0),"]"),IF(AND(ISNUMBER(OFFSET('Sanitation Data'!$F$5,0,10*ROW('Sanitation Data'!F30))),CZ36="",ISNUMBER(OFFSET('Sanitation Data'!$F$5,0,10*ROW('Sanitation Data'!F30)))),100-OFFSET('Sanitation Data'!$F$5,0,10*ROW('Sanitation Data'!F30)),NA())))</f>
        <v>#N/A</v>
      </c>
      <c r="AL36" s="134" t="e">
        <f ca="1">+IF(AND(ISNUMBER(OFFSET('Sanitation Data'!$F$7,0,10*ROW('Sanitation Data'!F30))),DA36="Yes"),OFFSET('Sanitation Data'!$F$7,0,10*ROW('Sanitation Data'!F30)),IF(AND(ISNUMBER(OFFSET('Sanitation Data'!$F$7,0,10*ROW('Sanitation Data'!F30))),DA36="No",ISNUMBER(OFFSET('Sanitation Data'!$F$7,0,10*ROW('Sanitation Data'!F30)))),CONCATENATE("[",ROUND(OFFSET('Sanitation Data'!$F$7,0,10*ROW('Sanitation Data'!F30)),0),"]"),IF(AND(ISNUMBER(OFFSET('Sanitation Data'!$F$7,0,10*ROW('Sanitation Data'!F30))),DA36="",ISNUMBER(OFFSET('Sanitation Data'!$F$7,0,10*ROW('Sanitation Data'!F30)))),OFFSET('Sanitation Data'!$F$7,0,10*ROW('Sanitation Data'!F30)),NA())))</f>
        <v>#N/A</v>
      </c>
      <c r="AM36" s="134" t="e">
        <f ca="1">+IF(AND(ISNUMBER(OFFSET('Sanitation Data'!$F$11,0,10*ROW('Sanitation Data'!F30))),DB36="Yes"),OFFSET('Sanitation Data'!$F$11,0,10*ROW('Sanitation Data'!F30)),IF(AND(ISNUMBER(OFFSET('Sanitation Data'!$F$11,0,10*ROW('Sanitation Data'!F30))),DB36="No",ISNUMBER(OFFSET('Sanitation Data'!$F$11,0,10*ROW('Sanitation Data'!F30)))),CONCATENATE("[",ROUND(OFFSET('Sanitation Data'!$F$11,0,10*ROW('Sanitation Data'!F30)),0),"]"),IF(AND(ISNUMBER(OFFSET('Sanitation Data'!$F$11,0,10*ROW('Sanitation Data'!F30))),DB36="",ISNUMBER(OFFSET('Sanitation Data'!$F$11,0,10*ROW('Sanitation Data'!F30)))),OFFSET('Sanitation Data'!$F$11,0,10*ROW('Sanitation Data'!F30)),NA())))</f>
        <v>#N/A</v>
      </c>
      <c r="AN36" s="134" t="e">
        <f ca="1">+IF(AND(ISNUMBER(OFFSET('Sanitation Data'!$F$12,0,10*ROW('Sanitation Data'!F30))),DC36="Yes"),OFFSET('Sanitation Data'!$F$12,0,10*ROW('Sanitation Data'!F30)),IF(AND(ISNUMBER(OFFSET('Sanitation Data'!$F$12,0,10*ROW('Sanitation Data'!F30))),DC36="No",ISNUMBER(OFFSET('Sanitation Data'!$F$12,0,10*ROW('Sanitation Data'!F30)))),CONCATENATE("[",ROUND(OFFSET('Sanitation Data'!$F$12,0,10*ROW('Sanitation Data'!F30)),0),"]"),IF(AND(ISNUMBER(OFFSET('Sanitation Data'!$F$12,0,10*ROW('Sanitation Data'!F30))),DC36="",ISNUMBER(OFFSET('Sanitation Data'!$F$12,0,10*ROW('Sanitation Data'!F30)))),OFFSET('Sanitation Data'!$F$12,0,10*ROW('Sanitation Data'!F30)),NA())))</f>
        <v>#N/A</v>
      </c>
      <c r="AO36" s="134" t="e">
        <f ca="1">+IF(AND(ISNUMBER(OFFSET('Sanitation Data'!$F$13,0,10*ROW('Sanitation Data'!F30))),DD36="Yes"),OFFSET('Sanitation Data'!$F$13,0,10*ROW('Sanitation Data'!F30)),IF(AND(ISNUMBER(OFFSET('Sanitation Data'!$F$13,0,10*ROW('Sanitation Data'!F30))),DD36="No",ISNUMBER(OFFSET('Sanitation Data'!$F$13,0,10*ROW('Sanitation Data'!F30)))),CONCATENATE("[",ROUND(OFFSET('Sanitation Data'!$F$13,0,10*ROW('Sanitation Data'!F30)),0),"]"),IF(AND(ISNUMBER(OFFSET('Sanitation Data'!$F$13,0,10*ROW('Sanitation Data'!F30))),DD36="",ISNUMBER(OFFSET('Sanitation Data'!$F$13,0,10*ROW('Sanitation Data'!F30)))),OFFSET('Sanitation Data'!$F$13,0,10*ROW('Sanitation Data'!F30)),NA())))</f>
        <v>#N/A</v>
      </c>
      <c r="AP36" s="134" t="e">
        <f ca="1">+IF(AND(ISNUMBER(OFFSET('Sanitation Data'!$G$5,0,10*ROW('Sanitation Data'!G30))),DE36="Yes"),100-OFFSET('Sanitation Data'!$G$5,0,10*ROW('Sanitation Data'!G30)),IF(AND(ISNUMBER(OFFSET('Sanitation Data'!$G$5,0,10*ROW('Sanitation Data'!G30))),DE36="No",ISNUMBER(OFFSET('Sanitation Data'!$G$5,0,10*ROW('Sanitation Data'!G30)))),CONCATENATE("[",ROUND(100-OFFSET('Sanitation Data'!$G$5,0,10*ROW('Sanitation Data'!G30)),0),"]"),IF(AND(ISNUMBER(OFFSET('Sanitation Data'!$G$5,0,10*ROW('Sanitation Data'!G30))),DE36="",ISNUMBER(OFFSET('Sanitation Data'!$G$5,0,10*ROW('Sanitation Data'!G30)))),100-OFFSET('Sanitation Data'!$G$5,0,10*ROW('Sanitation Data'!G30)),NA())))</f>
        <v>#N/A</v>
      </c>
      <c r="AQ36" s="134" t="e">
        <f ca="1">+IF(AND(ISNUMBER(OFFSET('Sanitation Data'!$G$7,0,10*ROW('Sanitation Data'!G30))),DF36="Yes"),OFFSET('Sanitation Data'!$G$7,0,10*ROW('Sanitation Data'!G30)),IF(AND(ISNUMBER(OFFSET('Sanitation Data'!$G$7,0,10*ROW('Sanitation Data'!G30))),DF36="No",ISNUMBER(OFFSET('Sanitation Data'!$G$7,0,10*ROW('Sanitation Data'!G30)))),CONCATENATE("[",ROUND(OFFSET('Sanitation Data'!$G$7,0,10*ROW('Sanitation Data'!G30)),0),"]"),IF(AND(ISNUMBER(OFFSET('Sanitation Data'!$G$7,0,10*ROW('Sanitation Data'!G30))),DF36="",ISNUMBER(OFFSET('Sanitation Data'!$G$7,0,10*ROW('Sanitation Data'!G30)))),OFFSET('Sanitation Data'!$G$7,0,10*ROW('Sanitation Data'!G30)),NA())))</f>
        <v>#N/A</v>
      </c>
      <c r="AR36" s="134" t="e">
        <f ca="1">+IF(AND(ISNUMBER(OFFSET('Sanitation Data'!$G$11,0,10*ROW('Sanitation Data'!G30))),DG36="Yes"),OFFSET('Sanitation Data'!$G$11,0,10*ROW('Sanitation Data'!G30)),IF(AND(ISNUMBER(OFFSET('Sanitation Data'!$G$11,0,10*ROW('Sanitation Data'!G30))),DG36="No",ISNUMBER(OFFSET('Sanitation Data'!$G$11,0,10*ROW('Sanitation Data'!G30)))),CONCATENATE("[",ROUND(OFFSET('Sanitation Data'!$G$11,0,10*ROW('Sanitation Data'!G30)),0),"]"),IF(AND(ISNUMBER(OFFSET('Sanitation Data'!$G$11,0,10*ROW('Sanitation Data'!G30))),DG36="",ISNUMBER(OFFSET('Sanitation Data'!$G$11,0,10*ROW('Sanitation Data'!G30)))),OFFSET('Sanitation Data'!$G$11,0,10*ROW('Sanitation Data'!G30)),NA())))</f>
        <v>#N/A</v>
      </c>
      <c r="AS36" s="134" t="e">
        <f ca="1">+IF(AND(ISNUMBER(OFFSET('Sanitation Data'!$G$12,0,10*ROW('Sanitation Data'!G30))),DH36="Yes"),OFFSET('Sanitation Data'!$G$12,0,10*ROW('Sanitation Data'!G30)),IF(AND(ISNUMBER(OFFSET('Sanitation Data'!$G$12,0,10*ROW('Sanitation Data'!G30))),DH36="No",ISNUMBER(OFFSET('Sanitation Data'!$G$12,0,10*ROW('Sanitation Data'!G30)))),CONCATENATE("[",ROUND(OFFSET('Sanitation Data'!$G$12,0,10*ROW('Sanitation Data'!G30)),0),"]"),IF(AND(ISNUMBER(OFFSET('Sanitation Data'!$G$12,0,10*ROW('Sanitation Data'!G30))),DH36="",ISNUMBER(OFFSET('Sanitation Data'!$G$12,0,10*ROW('Sanitation Data'!G30)))),OFFSET('Sanitation Data'!$G$12,0,10*ROW('Sanitation Data'!G30)),NA())))</f>
        <v>#N/A</v>
      </c>
      <c r="AT36" s="134" t="e">
        <f ca="1">+IF(AND(ISNUMBER(OFFSET('Sanitation Data'!$G$13,0,10*ROW('Sanitation Data'!G30))),DI36="Yes"),OFFSET('Sanitation Data'!$G$13,0,10*ROW('Sanitation Data'!G30)),IF(AND(ISNUMBER(OFFSET('Sanitation Data'!$G$13,0,10*ROW('Sanitation Data'!G30))),DI36="No",ISNUMBER(OFFSET('Sanitation Data'!$G$13,0,10*ROW('Sanitation Data'!G30)))),CONCATENATE("[",ROUND(OFFSET('Sanitation Data'!$G$13,0,10*ROW('Sanitation Data'!G30)),0),"]"),IF(AND(ISNUMBER(OFFSET('Sanitation Data'!$G$13,0,10*ROW('Sanitation Data'!G30))),DI36="",ISNUMBER(OFFSET('Sanitation Data'!$G$13,0,10*ROW('Sanitation Data'!G30)))),OFFSET('Sanitation Data'!$G$13,0,10*ROW('Sanitation Data'!G30)),NA())))</f>
        <v>#N/A</v>
      </c>
      <c r="AU36" s="134" t="e">
        <f ca="1">+IF(AND(ISNUMBER(OFFSET('Sanitation Data'!$H$5,0,10*ROW('Sanitation Data'!H30))),DJ36="Yes"),100-OFFSET('Sanitation Data'!$H$5,0,10*ROW('Sanitation Data'!H30)),IF(AND(ISNUMBER(OFFSET('Sanitation Data'!$H$5,0,10*ROW('Sanitation Data'!H30))),DJ36="No",ISNUMBER(OFFSET('Sanitation Data'!$H$5,0,10*ROW('Sanitation Data'!H30)))),CONCATENATE("[",ROUND(100-OFFSET('Sanitation Data'!$H$5,0,10*ROW('Sanitation Data'!H30)),0),"]"),IF(AND(ISNUMBER(OFFSET('Sanitation Data'!$H$5,0,10*ROW('Sanitation Data'!H30))),DJ36="",ISNUMBER(OFFSET('Sanitation Data'!$H$5,0,10*ROW('Sanitation Data'!H30)))),100-OFFSET('Sanitation Data'!$H$5,0,10*ROW('Sanitation Data'!H30)),NA())))</f>
        <v>#N/A</v>
      </c>
      <c r="AV36" s="134" t="e">
        <f ca="1">+IF(AND(ISNUMBER(OFFSET('Sanitation Data'!$H$7,0,10*ROW('Sanitation Data'!H30))),DK36="Yes"),OFFSET('Sanitation Data'!$H$7,0,10*ROW('Sanitation Data'!H30)),IF(AND(ISNUMBER(OFFSET('Sanitation Data'!$H$7,0,10*ROW('Sanitation Data'!H30))),DK36="No",ISNUMBER(OFFSET('Sanitation Data'!$H$7,0,10*ROW('Sanitation Data'!H30)))),CONCATENATE("[",ROUND(OFFSET('Sanitation Data'!$H$7,0,10*ROW('Sanitation Data'!H30)),0),"]"),IF(AND(ISNUMBER(OFFSET('Sanitation Data'!$H$7,0,10*ROW('Sanitation Data'!H30))),DK36="",ISNUMBER(OFFSET('Sanitation Data'!$H$7,0,10*ROW('Sanitation Data'!H30)))),OFFSET('Sanitation Data'!$H$7,0,10*ROW('Sanitation Data'!H30)),NA())))</f>
        <v>#N/A</v>
      </c>
      <c r="AW36" s="134" t="e">
        <f ca="1">+IF(AND(ISNUMBER(OFFSET('Sanitation Data'!$H$11,0,10*ROW('Sanitation Data'!H30))),DL36="Yes"),OFFSET('Sanitation Data'!$H$11,0,10*ROW('Sanitation Data'!H30)),IF(AND(ISNUMBER(OFFSET('Sanitation Data'!$H$11,0,10*ROW('Sanitation Data'!H30))),DL36="No",ISNUMBER(OFFSET('Sanitation Data'!$H$11,0,10*ROW('Sanitation Data'!H30)))),CONCATENATE("[",ROUND(OFFSET('Sanitation Data'!$H$11,0,10*ROW('Sanitation Data'!H30)),0),"]"),IF(AND(ISNUMBER(OFFSET('Sanitation Data'!$H$11,0,10*ROW('Sanitation Data'!H30))),DL36="",ISNUMBER(OFFSET('Sanitation Data'!$H$11,0,10*ROW('Sanitation Data'!H30)))),OFFSET('Sanitation Data'!$H$11,0,10*ROW('Sanitation Data'!H30)),NA())))</f>
        <v>#N/A</v>
      </c>
      <c r="AX36" s="134" t="e">
        <f ca="1">+IF(AND(ISNUMBER(OFFSET('Sanitation Data'!$H$12,0,10*ROW('Sanitation Data'!H30))),DM36="Yes"),OFFSET('Sanitation Data'!$H$12,0,10*ROW('Sanitation Data'!H30)),IF(AND(ISNUMBER(OFFSET('Sanitation Data'!$H$12,0,10*ROW('Sanitation Data'!H30))),DM36="No",ISNUMBER(OFFSET('Sanitation Data'!$H$12,0,10*ROW('Sanitation Data'!H30)))),CONCATENATE("[",ROUND(OFFSET('Sanitation Data'!$H$12,0,10*ROW('Sanitation Data'!H30)),0),"]"),IF(AND(ISNUMBER(OFFSET('Sanitation Data'!$H$12,0,10*ROW('Sanitation Data'!H30))),DM36="",ISNUMBER(OFFSET('Sanitation Data'!$H$12,0,10*ROW('Sanitation Data'!H30)))),OFFSET('Sanitation Data'!$H$12,0,10*ROW('Sanitation Data'!H30)),NA())))</f>
        <v>#N/A</v>
      </c>
      <c r="AY36" s="134" t="e">
        <f ca="1">+IF(AND(ISNUMBER(OFFSET('Sanitation Data'!$H$13,0,10*ROW('Sanitation Data'!H30))),DN36="Yes"),OFFSET('Sanitation Data'!$H$13,0,10*ROW('Sanitation Data'!H30)),IF(AND(ISNUMBER(OFFSET('Sanitation Data'!$H$13,0,10*ROW('Sanitation Data'!H30))),DN36="No",ISNUMBER(OFFSET('Sanitation Data'!$H$13,0,10*ROW('Sanitation Data'!H30)))),CONCATENATE("[",ROUND(OFFSET('Sanitation Data'!$H$13,0,10*ROW('Sanitation Data'!H30)),0),"]"),IF(AND(ISNUMBER(OFFSET('Sanitation Data'!$H$13,0,10*ROW('Sanitation Data'!H30))),DN36="",ISNUMBER(OFFSET('Sanitation Data'!$H$13,0,10*ROW('Sanitation Data'!H30)))),OFFSET('Sanitation Data'!$H$13,0,10*ROW('Sanitation Data'!H30)),NA())))</f>
        <v>#N/A</v>
      </c>
      <c r="AZ36" s="135" t="e">
        <f ca="1">+IF(AND(ISNUMBER(OFFSET('Hygiene Data'!$C$6,0,10*ROW('Hygiene Data'!C30))),DO36="Yes"),OFFSET('Hygiene Data'!$C$6,0,10*ROW('Hygiene Data'!C30)),IF(AND(ISNUMBER(OFFSET('Hygiene Data'!$C$6,0,10*ROW('Hygiene Data'!C30))),DO36="No",ISNUMBER(OFFSET('Hygiene Data'!$C$6,0,10*ROW('Hygiene Data'!C30)))),CONCATENATE("[",ROUND(OFFSET('Hygiene Data'!$C$6,0,10*ROW('Hygiene Data'!C30)),0),"]"),IF(AND(ISNUMBER(OFFSET('Hygiene Data'!$C$6,0,10*ROW('Hygiene Data'!C30))),DO36="",ISNUMBER(OFFSET('Hygiene Data'!$C$6,0,10*ROW('Hygiene Data'!C30)))),OFFSET('Hygiene Data'!$C$6,0,10*ROW('Hygiene Data'!C30)),NA())))</f>
        <v>#N/A</v>
      </c>
      <c r="BA36" s="135" t="e">
        <f ca="1">+IF(AND(ISNUMBER(OFFSET('Hygiene Data'!$C$8,0,10*ROW('Hygiene Data'!C30))),DP36="Yes"),OFFSET('Hygiene Data'!$C$8,0,10*ROW('Hygiene Data'!C30)),IF(AND(ISNUMBER(OFFSET('Hygiene Data'!$C$8,0,10*ROW('Hygiene Data'!C30))),DP36="No",ISNUMBER(OFFSET('Hygiene Data'!$C$8,0,10*ROW('Hygiene Data'!C30)))),CONCATENATE("[",ROUND(OFFSET('Hygiene Data'!$C$8,0,10*ROW('Hygiene Data'!C30)),0),"]"),IF(AND(ISNUMBER(OFFSET('Hygiene Data'!$C$8,0,10*ROW('Hygiene Data'!C30))),DP36="",ISNUMBER(OFFSET('Hygiene Data'!$C$8,0,10*ROW('Hygiene Data'!C30)))),OFFSET('Hygiene Data'!$C$8,0,10*ROW('Hygiene Data'!C30)),NA())))</f>
        <v>#N/A</v>
      </c>
      <c r="BB36" s="135" t="e">
        <f ca="1">+IF(AND(ISNUMBER(OFFSET('Hygiene Data'!$C$10,0,10*ROW('Hygiene Data'!C30))),DQ36="Yes"),OFFSET('Hygiene Data'!$C$10,0,10*ROW('Hygiene Data'!C30)),IF(AND(ISNUMBER(OFFSET('Hygiene Data'!$C$10,0,10*ROW('Hygiene Data'!C30))),DQ36="No",ISNUMBER(OFFSET('Hygiene Data'!$C$10,0,10*ROW('Hygiene Data'!C30)))),CONCATENATE("[",ROUND(OFFSET('Hygiene Data'!$C$10,0,10*ROW('Hygiene Data'!C30)),0),"]"),IF(AND(ISNUMBER(OFFSET('Hygiene Data'!$C$10,0,10*ROW('Hygiene Data'!C30))),DQ36="",ISNUMBER(OFFSET('Hygiene Data'!$C$10,0,10*ROW('Hygiene Data'!C30)))),OFFSET('Hygiene Data'!$C$10,0,10*ROW('Hygiene Data'!C30)),NA())))</f>
        <v>#N/A</v>
      </c>
      <c r="BC36" s="135" t="e">
        <f ca="1">+IF(AND(ISNUMBER(OFFSET('Hygiene Data'!$D$6,0,10*ROW('Hygiene Data'!D30))),DR36="Yes"),OFFSET('Hygiene Data'!$D$6,0,10*ROW('Hygiene Data'!D30)),IF(AND(ISNUMBER(OFFSET('Hygiene Data'!$D$6,0,10*ROW('Hygiene Data'!D30))),DR36="No",ISNUMBER(OFFSET('Hygiene Data'!$D$6,0,10*ROW('Hygiene Data'!D30)))),CONCATENATE("[",ROUND(OFFSET('Hygiene Data'!$D$6,0,10*ROW('Hygiene Data'!D30)),0),"]"),IF(AND(ISNUMBER(OFFSET('Hygiene Data'!$D$6,0,10*ROW('Hygiene Data'!D30))),DR36="",ISNUMBER(OFFSET('Hygiene Data'!$D$6,0,10*ROW('Hygiene Data'!D30)))),OFFSET('Hygiene Data'!$D$6,0,10*ROW('Hygiene Data'!D30)),NA())))</f>
        <v>#N/A</v>
      </c>
      <c r="BD36" s="135" t="e">
        <f ca="1">+IF(AND(ISNUMBER(OFFSET('Hygiene Data'!$D$8,0,10*ROW('Hygiene Data'!D30))),DS36="Yes"),OFFSET('Hygiene Data'!$D$8,0,10*ROW('Hygiene Data'!D30)),IF(AND(ISNUMBER(OFFSET('Hygiene Data'!$D$8,0,10*ROW('Hygiene Data'!D30))),DS36="No",ISNUMBER(OFFSET('Hygiene Data'!$D$8,0,10*ROW('Hygiene Data'!D30)))),CONCATENATE("[",ROUND(OFFSET('Hygiene Data'!$D$8,0,10*ROW('Hygiene Data'!D30)),0),"]"),IF(AND(ISNUMBER(OFFSET('Hygiene Data'!$D$8,0,10*ROW('Hygiene Data'!D30))),DS36="",ISNUMBER(OFFSET('Hygiene Data'!$D$8,0,10*ROW('Hygiene Data'!D30)))),OFFSET('Hygiene Data'!$D$8,0,10*ROW('Hygiene Data'!D30)),NA())))</f>
        <v>#N/A</v>
      </c>
      <c r="BE36" s="135" t="e">
        <f ca="1">+IF(AND(ISNUMBER(OFFSET('Hygiene Data'!$D$10,0,10*ROW('Hygiene Data'!D30))),DT36="Yes"),OFFSET('Hygiene Data'!$D$10,0,10*ROW('Hygiene Data'!D30)),IF(AND(ISNUMBER(OFFSET('Hygiene Data'!$D$10,0,10*ROW('Hygiene Data'!D30))),DT36="No",ISNUMBER(OFFSET('Hygiene Data'!$D$10,0,10*ROW('Hygiene Data'!D30)))),CONCATENATE("[",ROUND(OFFSET('Hygiene Data'!$D$10,0,10*ROW('Hygiene Data'!D30)),0),"]"),IF(AND(ISNUMBER(OFFSET('Hygiene Data'!$D$10,0,10*ROW('Hygiene Data'!D30))),DT36="",ISNUMBER(OFFSET('Hygiene Data'!$D$10,0,10*ROW('Hygiene Data'!D30)))),OFFSET('Hygiene Data'!$D$10,0,10*ROW('Hygiene Data'!D30)),NA())))</f>
        <v>#N/A</v>
      </c>
      <c r="BF36" s="135" t="e">
        <f ca="1">+IF(AND(ISNUMBER(OFFSET('Hygiene Data'!$E$6,0,10*ROW('Hygiene Data'!E30))),DU36="Yes"),OFFSET('Hygiene Data'!$E$6,0,10*ROW('Hygiene Data'!E30)),IF(AND(ISNUMBER(OFFSET('Hygiene Data'!$E$6,0,10*ROW('Hygiene Data'!E30))),DU36="No",ISNUMBER(OFFSET('Hygiene Data'!$E$6,0,10*ROW('Hygiene Data'!E30)))),CONCATENATE("[",ROUND(OFFSET('Hygiene Data'!$E$6,0,10*ROW('Hygiene Data'!E30)),0),"]"),IF(AND(ISNUMBER(OFFSET('Hygiene Data'!$E$6,0,10*ROW('Hygiene Data'!E30))),DU36="",ISNUMBER(OFFSET('Hygiene Data'!$E$6,0,10*ROW('Hygiene Data'!E30)))),OFFSET('Hygiene Data'!$E$6,0,10*ROW('Hygiene Data'!E30)),NA())))</f>
        <v>#N/A</v>
      </c>
      <c r="BG36" s="135" t="e">
        <f ca="1">+IF(AND(ISNUMBER(OFFSET('Hygiene Data'!$E$8,0,10*ROW('Hygiene Data'!E30))),DV36="Yes"),OFFSET('Hygiene Data'!$E$8,0,10*ROW('Hygiene Data'!E30)),IF(AND(ISNUMBER(OFFSET('Hygiene Data'!$E$8,0,10*ROW('Hygiene Data'!E30))),DV36="No",ISNUMBER(OFFSET('Hygiene Data'!$E$8,0,10*ROW('Hygiene Data'!E30)))),CONCATENATE("[",ROUND(OFFSET('Hygiene Data'!$E$8,0,10*ROW('Hygiene Data'!E30)),0),"]"),IF(AND(ISNUMBER(OFFSET('Hygiene Data'!$E$8,0,10*ROW('Hygiene Data'!E30))),DV36="",ISNUMBER(OFFSET('Hygiene Data'!$E$8,0,10*ROW('Hygiene Data'!E30)))),OFFSET('Hygiene Data'!$E$8,0,10*ROW('Hygiene Data'!E30)),NA())))</f>
        <v>#N/A</v>
      </c>
      <c r="BH36" s="135" t="e">
        <f ca="1">+IF(AND(ISNUMBER(OFFSET('Hygiene Data'!$E$10,0,10*ROW('Hygiene Data'!E30))),DW36="Yes"),OFFSET('Hygiene Data'!$E$10,0,10*ROW('Hygiene Data'!E30)),IF(AND(ISNUMBER(OFFSET('Hygiene Data'!$E$10,0,10*ROW('Hygiene Data'!E30))),DW36="No",ISNUMBER(OFFSET('Hygiene Data'!$E$10,0,10*ROW('Hygiene Data'!E30)))),CONCATENATE("[",ROUND(OFFSET('Hygiene Data'!$E$10,0,10*ROW('Hygiene Data'!E30)),0),"]"),IF(AND(ISNUMBER(OFFSET('Hygiene Data'!$E$10,0,10*ROW('Hygiene Data'!E30))),DW36="",ISNUMBER(OFFSET('Hygiene Data'!$E$10,0,10*ROW('Hygiene Data'!E30)))),OFFSET('Hygiene Data'!$E$10,0,10*ROW('Hygiene Data'!E30)),NA())))</f>
        <v>#N/A</v>
      </c>
      <c r="BI36" s="135" t="e">
        <f ca="1">+IF(AND(ISNUMBER(OFFSET('Hygiene Data'!$F$6,0,10*ROW('Hygiene Data'!F30))),DX36="Yes"),OFFSET('Hygiene Data'!$F$6,0,10*ROW('Hygiene Data'!F30)),IF(AND(ISNUMBER(OFFSET('Hygiene Data'!$F$6,0,10*ROW('Hygiene Data'!F30))),DX36="No",ISNUMBER(OFFSET('Hygiene Data'!$F$6,0,10*ROW('Hygiene Data'!F30)))),CONCATENATE("[",ROUND(OFFSET('Hygiene Data'!$F$6,0,10*ROW('Hygiene Data'!F30)),0),"]"),IF(AND(ISNUMBER(OFFSET('Hygiene Data'!$F$6,0,10*ROW('Hygiene Data'!F30))),DX36="",ISNUMBER(OFFSET('Hygiene Data'!$F$6,0,10*ROW('Hygiene Data'!F30)))),OFFSET('Hygiene Data'!$F$6,0,10*ROW('Hygiene Data'!F30)),NA())))</f>
        <v>#N/A</v>
      </c>
      <c r="BJ36" s="135" t="e">
        <f ca="1">+IF(AND(ISNUMBER(OFFSET('Hygiene Data'!$F$8,0,10*ROW('Hygiene Data'!F30))),DY36="Yes"),OFFSET('Hygiene Data'!$F$8,0,10*ROW('Hygiene Data'!F30)),IF(AND(ISNUMBER(OFFSET('Hygiene Data'!$F$8,0,10*ROW('Hygiene Data'!F30))),DY36="No",ISNUMBER(OFFSET('Hygiene Data'!$F$8,0,10*ROW('Hygiene Data'!F30)))),CONCATENATE("[",ROUND(OFFSET('Hygiene Data'!$F$8,0,10*ROW('Hygiene Data'!F30)),0),"]"),IF(AND(ISNUMBER(OFFSET('Hygiene Data'!$F$8,0,10*ROW('Hygiene Data'!F30))),DY36="",ISNUMBER(OFFSET('Hygiene Data'!$F$8,0,10*ROW('Hygiene Data'!F30)))),OFFSET('Hygiene Data'!$F$8,0,10*ROW('Hygiene Data'!F30)),NA())))</f>
        <v>#N/A</v>
      </c>
      <c r="BK36" s="135" t="e">
        <f ca="1">+IF(AND(ISNUMBER(OFFSET('Hygiene Data'!$F$10,0,10*ROW('Hygiene Data'!F30))),DZ36="Yes"),OFFSET('Hygiene Data'!$F$10,0,10*ROW('Hygiene Data'!F30)),IF(AND(ISNUMBER(OFFSET('Hygiene Data'!$F$10,0,10*ROW('Hygiene Data'!F30))),DZ36="No",ISNUMBER(OFFSET('Hygiene Data'!$F$10,0,10*ROW('Hygiene Data'!F30)))),CONCATENATE("[",ROUND(OFFSET('Hygiene Data'!$F$10,0,10*ROW('Hygiene Data'!F30)),0),"]"),IF(AND(ISNUMBER(OFFSET('Hygiene Data'!$F$10,0,10*ROW('Hygiene Data'!F30))),DZ36="",ISNUMBER(OFFSET('Hygiene Data'!$F$10,0,10*ROW('Hygiene Data'!F30)))),OFFSET('Hygiene Data'!$F$10,0,10*ROW('Hygiene Data'!F30)),NA())))</f>
        <v>#N/A</v>
      </c>
      <c r="BL36" s="135" t="e">
        <f ca="1">+IF(AND(ISNUMBER(OFFSET('Hygiene Data'!$G$6,0,10*ROW('Hygiene Data'!G30))),EA36="Yes"),OFFSET('Hygiene Data'!$G$6,0,10*ROW('Hygiene Data'!G30)),IF(AND(ISNUMBER(OFFSET('Hygiene Data'!$G$6,0,10*ROW('Hygiene Data'!G30))),EA36="No",ISNUMBER(OFFSET('Hygiene Data'!$G$6,0,10*ROW('Hygiene Data'!G30)))),CONCATENATE("[",ROUND(OFFSET('Hygiene Data'!$G$6,0,10*ROW('Hygiene Data'!G30)),0),"]"),IF(AND(ISNUMBER(OFFSET('Hygiene Data'!$G$6,0,10*ROW('Hygiene Data'!G30))),EA36="",ISNUMBER(OFFSET('Hygiene Data'!$G$6,0,10*ROW('Hygiene Data'!G30)))),OFFSET('Hygiene Data'!$G$6,0,10*ROW('Hygiene Data'!G30)),NA())))</f>
        <v>#N/A</v>
      </c>
      <c r="BM36" s="135" t="e">
        <f ca="1">+IF(AND(ISNUMBER(OFFSET('Hygiene Data'!$G$8,0,10*ROW('Hygiene Data'!G30))),EB36="Yes"),OFFSET('Hygiene Data'!$G$8,0,10*ROW('Hygiene Data'!G30)),IF(AND(ISNUMBER(OFFSET('Hygiene Data'!$G$8,0,10*ROW('Hygiene Data'!G30))),EB36="No",ISNUMBER(OFFSET('Hygiene Data'!$G$8,0,10*ROW('Hygiene Data'!G30)))),CONCATENATE("[",ROUND(OFFSET('Hygiene Data'!$G$8,0,10*ROW('Hygiene Data'!G30)),0),"]"),IF(AND(ISNUMBER(OFFSET('Hygiene Data'!$G$8,0,10*ROW('Hygiene Data'!G30))),EB36="",ISNUMBER(OFFSET('Hygiene Data'!$G$8,0,10*ROW('Hygiene Data'!G30)))),OFFSET('Hygiene Data'!$G$8,0,10*ROW('Hygiene Data'!G30)),NA())))</f>
        <v>#N/A</v>
      </c>
      <c r="BN36" s="135" t="e">
        <f ca="1">+IF(AND(ISNUMBER(OFFSET('Hygiene Data'!$G$10,0,10*ROW('Hygiene Data'!G30))),EC36="Yes"),OFFSET('Hygiene Data'!$G$10,0,10*ROW('Hygiene Data'!G30)),IF(AND(ISNUMBER(OFFSET('Hygiene Data'!$G$10,0,10*ROW('Hygiene Data'!G30))),EC36="No",ISNUMBER(OFFSET('Hygiene Data'!$G$10,0,10*ROW('Hygiene Data'!G30)))),CONCATENATE("[",ROUND(OFFSET('Hygiene Data'!$G$10,0,10*ROW('Hygiene Data'!G30)),0),"]"),IF(AND(ISNUMBER(OFFSET('Hygiene Data'!$G$10,0,10*ROW('Hygiene Data'!G30))),EC36="",ISNUMBER(OFFSET('Hygiene Data'!$G$10,0,10*ROW('Hygiene Data'!G30)))),OFFSET('Hygiene Data'!$G$10,0,10*ROW('Hygiene Data'!G30)),NA())))</f>
        <v>#N/A</v>
      </c>
      <c r="BO36" s="135" t="e">
        <f ca="1">+IF(AND(ISNUMBER(OFFSET('Hygiene Data'!$H$6,0,10*ROW('Hygiene Data'!H30))),ED36="Yes"),OFFSET('Hygiene Data'!$H$6,0,10*ROW('Hygiene Data'!H30)),IF(AND(ISNUMBER(OFFSET('Hygiene Data'!$H$6,0,10*ROW('Hygiene Data'!H30))),ED36="No",ISNUMBER(OFFSET('Hygiene Data'!$H$6,0,10*ROW('Hygiene Data'!H30)))),CONCATENATE("[",ROUND(OFFSET('Hygiene Data'!$H$6,0,10*ROW('Hygiene Data'!H30)),0),"]"),IF(AND(ISNUMBER(OFFSET('Hygiene Data'!$H$6,0,10*ROW('Hygiene Data'!H30))),ED36="",ISNUMBER(OFFSET('Hygiene Data'!$H$6,0,10*ROW('Hygiene Data'!H30)))),OFFSET('Hygiene Data'!$H$6,0,10*ROW('Hygiene Data'!H30)),NA())))</f>
        <v>#N/A</v>
      </c>
      <c r="BP36" s="135" t="e">
        <f ca="1">+IF(AND(ISNUMBER(OFFSET('Hygiene Data'!$H$8,0,10*ROW('Hygiene Data'!H30))),EE36="Yes"),OFFSET('Hygiene Data'!$H$8,0,10*ROW('Hygiene Data'!H30)),IF(AND(ISNUMBER(OFFSET('Hygiene Data'!$H$8,0,10*ROW('Hygiene Data'!H30))),EE36="No",ISNUMBER(OFFSET('Hygiene Data'!$H$8,0,10*ROW('Hygiene Data'!H30)))),CONCATENATE("[",ROUND(OFFSET('Hygiene Data'!$H$8,0,10*ROW('Hygiene Data'!H30)),0),"]"),IF(AND(ISNUMBER(OFFSET('Hygiene Data'!$H$8,0,10*ROW('Hygiene Data'!H30))),EE36="",ISNUMBER(OFFSET('Hygiene Data'!$H$8,0,10*ROW('Hygiene Data'!H30)))),OFFSET('Hygiene Data'!$H$8,0,10*ROW('Hygiene Data'!H30)),NA())))</f>
        <v>#N/A</v>
      </c>
      <c r="BQ36" s="135" t="e">
        <f ca="1">+IF(AND(ISNUMBER(OFFSET('Hygiene Data'!$H$10,0,10*ROW('Hygiene Data'!H30))),EF36="Yes"),OFFSET('Hygiene Data'!$H$10,0,10*ROW('Hygiene Data'!H30)),IF(AND(ISNUMBER(OFFSET('Hygiene Data'!$H$10,0,10*ROW('Hygiene Data'!H30))),EF36="No",ISNUMBER(OFFSET('Hygiene Data'!$H$10,0,10*ROW('Hygiene Data'!H30)))),CONCATENATE("[",ROUND(OFFSET('Hygiene Data'!$H$10,0,10*ROW('Hygiene Data'!H30)),0),"]"),IF(AND(ISNUMBER(OFFSET('Hygiene Data'!$H$10,0,10*ROW('Hygiene Data'!H30))),EF36="",ISNUMBER(OFFSET('Hygiene Data'!$H$10,0,10*ROW('Hygiene Data'!H30)))),OFFSET('Hygiene Data'!$H$10,0,10*ROW('Hygiene Data'!H30)),NA())))</f>
        <v>#N/A</v>
      </c>
      <c r="BS36" s="34" t="str">
        <f ca="1">+IF(OFFSET('Water Data'!$C$28,0,10*ROW('Water Data'!C30))="","",OFFSET('Water Data'!$C$28,0,10*ROW('Water Data'!C30)))</f>
        <v/>
      </c>
      <c r="BT36" s="34" t="str">
        <f ca="1">+IF(OFFSET('Water Data'!$C$29,0,10*ROW('Water Data'!C30))="","",OFFSET('Water Data'!$C$29,0,10*ROW('Water Data'!C30)))</f>
        <v/>
      </c>
      <c r="BU36" s="34" t="str">
        <f ca="1">+IF(OFFSET('Water Data'!$C$30,0,10*ROW('Water Data'!C30))="","",OFFSET('Water Data'!$C$30,0,10*ROW('Water Data'!C30)))</f>
        <v/>
      </c>
      <c r="BV36" s="34" t="str">
        <f ca="1">+IF(OFFSET('Water Data'!$D$28,0,10*ROW('Water Data'!D30))="","",OFFSET('Water Data'!$D$28,0,10*ROW('Water Data'!D30)))</f>
        <v/>
      </c>
      <c r="BW36" s="34" t="str">
        <f ca="1">+IF(OFFSET('Water Data'!$D$29,0,10*ROW('Water Data'!D30))="","",OFFSET('Water Data'!$D$29,0,10*ROW('Water Data'!D30)))</f>
        <v/>
      </c>
      <c r="BX36" s="34" t="str">
        <f ca="1">+IF(OFFSET('Water Data'!$D$30,0,10*ROW('Water Data'!D30))="","",OFFSET('Water Data'!$D$30,0,10*ROW('Water Data'!D30)))</f>
        <v/>
      </c>
      <c r="BY36" s="34" t="str">
        <f ca="1">+IF(OFFSET('Water Data'!$E$28,0,10*ROW('Water Data'!E30))="","",OFFSET('Water Data'!$E$28,0,10*ROW('Water Data'!E30)))</f>
        <v/>
      </c>
      <c r="BZ36" s="34" t="str">
        <f ca="1">+IF(OFFSET('Water Data'!$E$29,0,10*ROW('Water Data'!E30))="","",OFFSET('Water Data'!$E$29,0,10*ROW('Water Data'!E30)))</f>
        <v/>
      </c>
      <c r="CA36" s="34" t="str">
        <f ca="1">+IF(OFFSET('Water Data'!$E$30,0,10*ROW('Water Data'!E30))="","",OFFSET('Water Data'!$E$30,0,10*ROW('Water Data'!E30)))</f>
        <v/>
      </c>
      <c r="CB36" s="34" t="str">
        <f ca="1">+IF(OFFSET('Water Data'!$F$28,0,10*ROW('Water Data'!F30))="","",OFFSET('Water Data'!$F$28,0,10*ROW('Water Data'!F30)))</f>
        <v/>
      </c>
      <c r="CC36" s="34" t="str">
        <f ca="1">+IF(OFFSET('Water Data'!$F$29,0,10*ROW('Water Data'!F30))="","",OFFSET('Water Data'!$F$29,0,10*ROW('Water Data'!F30)))</f>
        <v/>
      </c>
      <c r="CD36" s="34" t="str">
        <f ca="1">+IF(OFFSET('Water Data'!$F$30,0,10*ROW('Water Data'!F30))="","",OFFSET('Water Data'!$F$30,0,10*ROW('Water Data'!F30)))</f>
        <v/>
      </c>
      <c r="CE36" s="34" t="str">
        <f ca="1">+IF(OFFSET('Water Data'!$G$28,0,10*ROW('Water Data'!G30))="","",OFFSET('Water Data'!$G$28,0,10*ROW('Water Data'!G30)))</f>
        <v/>
      </c>
      <c r="CF36" s="34" t="str">
        <f ca="1">+IF(OFFSET('Water Data'!$G$29,0,10*ROW('Water Data'!G30))="","",OFFSET('Water Data'!$G$29,0,10*ROW('Water Data'!G30)))</f>
        <v/>
      </c>
      <c r="CG36" s="34" t="str">
        <f ca="1">+IF(OFFSET('Water Data'!$G$30,0,10*ROW('Water Data'!G30))="","",OFFSET('Water Data'!$G$30,0,10*ROW('Water Data'!G30)))</f>
        <v/>
      </c>
      <c r="CH36" s="34" t="str">
        <f ca="1">+IF(OFFSET('Water Data'!$H$28,0,10*ROW('Water Data'!H30))="","",OFFSET('Water Data'!$H$28,0,10*ROW('Water Data'!H30)))</f>
        <v/>
      </c>
      <c r="CI36" s="34" t="str">
        <f ca="1">+IF(OFFSET('Water Data'!$H$29,0,10*ROW('Water Data'!H30))="","",OFFSET('Water Data'!$H$29,0,10*ROW('Water Data'!H30)))</f>
        <v/>
      </c>
      <c r="CJ36" s="34" t="str">
        <f ca="1">+IF(OFFSET('Water Data'!$H$30,0,10*ROW('Water Data'!H30))="","",OFFSET('Water Data'!$H$30,0,10*ROW('Water Data'!H30)))</f>
        <v/>
      </c>
      <c r="CK36" s="34" t="str">
        <f ca="1">+IF(OFFSET('Sanitation Data'!$C$29,0,10*ROW('Sanitation Data'!C30))="","",OFFSET('Sanitation Data'!$C$29,0,10*ROW('Sanitation Data'!C30)))</f>
        <v/>
      </c>
      <c r="CL36" s="34" t="str">
        <f ca="1">+IF(OFFSET('Sanitation Data'!$C$30,0,10*ROW('Sanitation Data'!C30))="","",OFFSET('Sanitation Data'!$C$30,0,10*ROW('Sanitation Data'!C30)))</f>
        <v/>
      </c>
      <c r="CM36" s="34" t="str">
        <f ca="1">+IF(OFFSET('Sanitation Data'!$C$31,0,10*ROW('Sanitation Data'!C30))="","",OFFSET('Sanitation Data'!$C$31,0,10*ROW('Sanitation Data'!C30)))</f>
        <v/>
      </c>
      <c r="CN36" s="34" t="str">
        <f ca="1">+IF(OFFSET('Sanitation Data'!$C$32,0,10*ROW('Sanitation Data'!C30))="","",OFFSET('Sanitation Data'!$C$32,0,10*ROW('Sanitation Data'!C30)))</f>
        <v/>
      </c>
      <c r="CO36" s="34" t="str">
        <f ca="1">+IF(OFFSET('Sanitation Data'!$C$33,0,10*ROW('Sanitation Data'!C30))="","",OFFSET('Sanitation Data'!$C$33,0,10*ROW('Sanitation Data'!C30)))</f>
        <v/>
      </c>
      <c r="CP36" s="34" t="str">
        <f ca="1">+IF(OFFSET('Sanitation Data'!$D$29,0,10*ROW('Sanitation Data'!D30))="","",OFFSET('Sanitation Data'!$D$29,0,10*ROW('Sanitation Data'!D30)))</f>
        <v/>
      </c>
      <c r="CQ36" s="34" t="str">
        <f ca="1">+IF(OFFSET('Sanitation Data'!$D$30,0,10*ROW('Sanitation Data'!D30))="","",OFFSET('Sanitation Data'!$D$30,0,10*ROW('Sanitation Data'!D30)))</f>
        <v/>
      </c>
      <c r="CR36" s="34" t="str">
        <f ca="1">+IF(OFFSET('Sanitation Data'!$D$31,0,10*ROW('Sanitation Data'!D30))="","",OFFSET('Sanitation Data'!$D$31,0,10*ROW('Sanitation Data'!D30)))</f>
        <v/>
      </c>
      <c r="CS36" s="34" t="str">
        <f ca="1">+IF(OFFSET('Sanitation Data'!$D$32,0,10*ROW('Sanitation Data'!D30))="","",OFFSET('Sanitation Data'!$D$32,0,10*ROW('Sanitation Data'!D30)))</f>
        <v/>
      </c>
      <c r="CT36" s="34" t="str">
        <f ca="1">+IF(OFFSET('Sanitation Data'!$D$33,0,10*ROW('Sanitation Data'!D30))="","",OFFSET('Sanitation Data'!$D$33,0,10*ROW('Sanitation Data'!D30)))</f>
        <v/>
      </c>
      <c r="CU36" s="34" t="str">
        <f ca="1">+IF(OFFSET('Sanitation Data'!$E$29,0,10*ROW('Sanitation Data'!E30))="","",OFFSET('Sanitation Data'!$E$29,0,10*ROW('Sanitation Data'!E30)))</f>
        <v/>
      </c>
      <c r="CV36" s="34" t="str">
        <f ca="1">+IF(OFFSET('Sanitation Data'!$E$30,0,10*ROW('Sanitation Data'!E30))="","",OFFSET('Sanitation Data'!$E$30,0,10*ROW('Sanitation Data'!E30)))</f>
        <v/>
      </c>
      <c r="CW36" s="34" t="str">
        <f ca="1">+IF(OFFSET('Sanitation Data'!$E$31,0,10*ROW('Sanitation Data'!E30))="","",OFFSET('Sanitation Data'!$E$31,0,10*ROW('Sanitation Data'!E30)))</f>
        <v/>
      </c>
      <c r="CX36" s="34" t="str">
        <f ca="1">+IF(OFFSET('Sanitation Data'!$E$32,0,10*ROW('Sanitation Data'!E30))="","",OFFSET('Sanitation Data'!$E$32,0,10*ROW('Sanitation Data'!E30)))</f>
        <v/>
      </c>
      <c r="CY36" s="34" t="str">
        <f ca="1">+IF(OFFSET('Sanitation Data'!$E$33,0,10*ROW('Sanitation Data'!E30))="","",OFFSET('Sanitation Data'!$E$33,0,10*ROW('Sanitation Data'!E30)))</f>
        <v/>
      </c>
      <c r="CZ36" s="34" t="str">
        <f ca="1">+IF(OFFSET('Sanitation Data'!$F$29,0,10*ROW('Sanitation Data'!F30))="","",OFFSET('Sanitation Data'!$F$29,0,10*ROW('Sanitation Data'!F30)))</f>
        <v/>
      </c>
      <c r="DA36" s="34" t="str">
        <f ca="1">+IF(OFFSET('Sanitation Data'!$F$30,0,10*ROW('Sanitation Data'!F30))="","",OFFSET('Sanitation Data'!$F$30,0,10*ROW('Sanitation Data'!F30)))</f>
        <v/>
      </c>
      <c r="DB36" s="34" t="str">
        <f ca="1">+IF(OFFSET('Sanitation Data'!$F$31,0,10*ROW('Sanitation Data'!F30))="","",OFFSET('Sanitation Data'!$F$31,0,10*ROW('Sanitation Data'!F30)))</f>
        <v/>
      </c>
      <c r="DC36" s="34" t="str">
        <f ca="1">+IF(OFFSET('Sanitation Data'!$F$32,0,10*ROW('Sanitation Data'!F30))="","",OFFSET('Sanitation Data'!$F$32,0,10*ROW('Sanitation Data'!F30)))</f>
        <v/>
      </c>
      <c r="DD36" s="34" t="str">
        <f ca="1">+IF(OFFSET('Sanitation Data'!$F$33,0,10*ROW('Sanitation Data'!F30))="","",OFFSET('Sanitation Data'!$F$33,0,10*ROW('Sanitation Data'!F30)))</f>
        <v/>
      </c>
      <c r="DE36" s="34" t="str">
        <f ca="1">+IF(OFFSET('Sanitation Data'!$G$29,0,10*ROW('Sanitation Data'!G30))="","",OFFSET('Sanitation Data'!$G$29,0,10*ROW('Sanitation Data'!G30)))</f>
        <v/>
      </c>
      <c r="DF36" s="34" t="str">
        <f ca="1">+IF(OFFSET('Sanitation Data'!$G$30,0,10*ROW('Sanitation Data'!G30))="","",OFFSET('Sanitation Data'!$G$30,0,10*ROW('Sanitation Data'!G30)))</f>
        <v/>
      </c>
      <c r="DG36" s="34" t="str">
        <f ca="1">+IF(OFFSET('Sanitation Data'!$G$31,0,10*ROW('Sanitation Data'!G30))="","",OFFSET('Sanitation Data'!$G$31,0,10*ROW('Sanitation Data'!G30)))</f>
        <v/>
      </c>
      <c r="DH36" s="34" t="str">
        <f ca="1">+IF(OFFSET('Sanitation Data'!$G$32,0,10*ROW('Sanitation Data'!G30))="","",OFFSET('Sanitation Data'!$G$32,0,10*ROW('Sanitation Data'!G30)))</f>
        <v/>
      </c>
      <c r="DI36" s="34" t="str">
        <f ca="1">+IF(OFFSET('Sanitation Data'!$G$33,0,10*ROW('Sanitation Data'!G30))="","",OFFSET('Sanitation Data'!$G$33,0,10*ROW('Sanitation Data'!G30)))</f>
        <v/>
      </c>
      <c r="DJ36" s="34" t="str">
        <f ca="1">+IF(OFFSET('Sanitation Data'!$H$29,0,10*ROW('Sanitation Data'!H30))="","",OFFSET('Sanitation Data'!$H$29,0,10*ROW('Sanitation Data'!H30)))</f>
        <v/>
      </c>
      <c r="DK36" s="34" t="str">
        <f ca="1">+IF(OFFSET('Sanitation Data'!$H$30,0,10*ROW('Sanitation Data'!H30))="","",OFFSET('Sanitation Data'!$H$30,0,10*ROW('Sanitation Data'!H30)))</f>
        <v/>
      </c>
      <c r="DL36" s="34" t="str">
        <f ca="1">+IF(OFFSET('Sanitation Data'!$H$31,0,10*ROW('Sanitation Data'!H30))="","",OFFSET('Sanitation Data'!$H$31,0,10*ROW('Sanitation Data'!H30)))</f>
        <v/>
      </c>
      <c r="DM36" s="34" t="str">
        <f ca="1">+IF(OFFSET('Sanitation Data'!$H$32,0,10*ROW('Sanitation Data'!H30))="","",OFFSET('Sanitation Data'!$H$32,0,10*ROW('Sanitation Data'!H30)))</f>
        <v/>
      </c>
      <c r="DN36" s="34" t="str">
        <f ca="1">+IF(OFFSET('Sanitation Data'!$H$33,0,10*ROW('Sanitation Data'!H30))="","",OFFSET('Sanitation Data'!$H$33,0,10*ROW('Sanitation Data'!H30)))</f>
        <v/>
      </c>
      <c r="DO36" s="34" t="str">
        <f ca="1">+IF(OFFSET('Hygiene Data'!$C$12,0,10*ROW('Hygiene Data'!C30))="","",OFFSET('Hygiene Data'!$C$12,0,10*ROW('Hygiene Data'!C30)))</f>
        <v/>
      </c>
      <c r="DP36" s="34" t="str">
        <f ca="1">+IF(OFFSET('Hygiene Data'!$C$13,0,10*ROW('Hygiene Data'!C30))="","",OFFSET('Hygiene Data'!$C$13,0,10*ROW('Hygiene Data'!C30)))</f>
        <v/>
      </c>
      <c r="DQ36" s="34" t="str">
        <f ca="1">+IF(OFFSET('Hygiene Data'!$C$14,0,10*ROW('Hygiene Data'!C30))="","",OFFSET('Hygiene Data'!$C$14,0,10*ROW('Hygiene Data'!C30)))</f>
        <v/>
      </c>
      <c r="DR36" s="34" t="str">
        <f ca="1">+IF(OFFSET('Hygiene Data'!$D$12,0,10*ROW('Hygiene Data'!D30))="","",OFFSET('Hygiene Data'!$D$12,0,10*ROW('Hygiene Data'!D30)))</f>
        <v/>
      </c>
      <c r="DS36" s="34" t="str">
        <f ca="1">+IF(OFFSET('Hygiene Data'!$D$13,0,10*ROW('Hygiene Data'!D30))="","",OFFSET('Hygiene Data'!$D$13,0,10*ROW('Hygiene Data'!D30)))</f>
        <v/>
      </c>
      <c r="DT36" s="34" t="str">
        <f ca="1">+IF(OFFSET('Hygiene Data'!$D$14,0,10*ROW('Hygiene Data'!D30))="","",OFFSET('Hygiene Data'!$D$14,0,10*ROW('Hygiene Data'!D30)))</f>
        <v/>
      </c>
      <c r="DU36" s="34" t="str">
        <f ca="1">+IF(OFFSET('Hygiene Data'!$E$12,0,10*ROW('Hygiene Data'!E30))="","",OFFSET('Hygiene Data'!$E$12,0,10*ROW('Hygiene Data'!E30)))</f>
        <v/>
      </c>
      <c r="DV36" s="34" t="str">
        <f ca="1">+IF(OFFSET('Hygiene Data'!$E$13,0,10*ROW('Hygiene Data'!E30))="","",OFFSET('Hygiene Data'!$E$13,0,10*ROW('Hygiene Data'!E30)))</f>
        <v/>
      </c>
      <c r="DW36" s="34" t="str">
        <f ca="1">+IF(OFFSET('Hygiene Data'!$E$14,0,10*ROW('Hygiene Data'!E30))="","",OFFSET('Hygiene Data'!$E$14,0,10*ROW('Hygiene Data'!E30)))</f>
        <v/>
      </c>
      <c r="DX36" s="34" t="str">
        <f ca="1">+IF(OFFSET('Hygiene Data'!$F$12,0,10*ROW('Hygiene Data'!F30))="","",OFFSET('Hygiene Data'!$F$12,0,10*ROW('Hygiene Data'!F30)))</f>
        <v/>
      </c>
      <c r="DY36" s="34" t="str">
        <f ca="1">+IF(OFFSET('Hygiene Data'!$F$13,0,10*ROW('Hygiene Data'!F30))="","",OFFSET('Hygiene Data'!$F$13,0,10*ROW('Hygiene Data'!F30)))</f>
        <v/>
      </c>
      <c r="DZ36" s="34" t="str">
        <f ca="1">+IF(OFFSET('Hygiene Data'!$F$14,0,10*ROW('Hygiene Data'!F30))="","",OFFSET('Hygiene Data'!$F$14,0,10*ROW('Hygiene Data'!F30)))</f>
        <v/>
      </c>
      <c r="EA36" s="34" t="str">
        <f ca="1">+IF(OFFSET('Hygiene Data'!$G$12,0,10*ROW('Hygiene Data'!G30))="","",OFFSET('Hygiene Data'!$G$12,0,10*ROW('Hygiene Data'!G30)))</f>
        <v/>
      </c>
      <c r="EB36" s="34" t="str">
        <f ca="1">+IF(OFFSET('Hygiene Data'!$G$13,0,10*ROW('Hygiene Data'!G30))="","",OFFSET('Hygiene Data'!$G$13,0,10*ROW('Hygiene Data'!G30)))</f>
        <v/>
      </c>
      <c r="EC36" s="34" t="str">
        <f ca="1">+IF(OFFSET('Hygiene Data'!$G$14,0,10*ROW('Hygiene Data'!G30))="","",OFFSET('Hygiene Data'!$G$14,0,10*ROW('Hygiene Data'!G30)))</f>
        <v/>
      </c>
      <c r="ED36" s="34" t="str">
        <f ca="1">+IF(OFFSET('Hygiene Data'!$H$12,0,10*ROW('Hygiene Data'!H30))="","",OFFSET('Hygiene Data'!$H$12,0,10*ROW('Hygiene Data'!H30)))</f>
        <v/>
      </c>
      <c r="EE36" s="34" t="str">
        <f ca="1">+IF(OFFSET('Hygiene Data'!$H$13,0,10*ROW('Hygiene Data'!H30))="","",OFFSET('Hygiene Data'!$H$13,0,10*ROW('Hygiene Data'!H30)))</f>
        <v/>
      </c>
      <c r="EF36" s="34" t="str">
        <f ca="1">+IF(OFFSET('Hygiene Data'!$H$14,0,10*ROW('Hygiene Data'!H30))="","",OFFSET('Hygiene Data'!$H$14,0,10*ROW('Hygiene Data'!H30)))</f>
        <v/>
      </c>
    </row>
    <row r="37" spans="1:136" x14ac:dyDescent="0.2">
      <c r="A37" s="50" t="str">
        <f ca="1">+IF(OFFSET('Water Data'!$B$1,0,10*ROW('Water Data'!B34))="","",OFFSET('Water Data'!$B$1,0,10*ROW('Water Data'!B34)))</f>
        <v/>
      </c>
      <c r="B37" s="50" t="str">
        <f ca="1">+IF(OFFSET('Water Data'!$A$3,0,10*ROW('Water Data'!A34))="","",OFFSET('Water Data'!$A$3,0,10*ROW('Water Data'!A34)))</f>
        <v/>
      </c>
      <c r="C37" s="50" t="str">
        <f ca="1">+IF(OFFSET('Water Data'!$C$3,0,10*ROW('Water Data'!C34))="","",OFFSET('Water Data'!$C$3,0,10*ROW('Water Data'!C34)))</f>
        <v/>
      </c>
      <c r="D37" s="133" t="e">
        <f ca="1">+IF(AND(ISNUMBER(OFFSET('Water Data'!$C$5,0,10*ROW('Water Data'!C31))),BS37="Yes"),100-OFFSET('Water Data'!$C$5,0,10*ROW('Water Data'!C31)),IF(AND(ISNUMBER(OFFSET('Water Data'!$C$5,0,10*ROW('Water Data'!C31))),BS37="No",ISNUMBER(OFFSET('Water Data'!$C$5,0,10*ROW('Water Data'!C31)))),CONCATENATE("[",ROUND(100-OFFSET('Water Data'!$C$5,0,10*ROW('Water Data'!C31)),0),"]"),IF(AND(ISNUMBER(OFFSET('Water Data'!$C$5,0,10*ROW('Water Data'!C31))),BS37="",ISNUMBER(OFFSET('Water Data'!$C$5,0,10*ROW('Water Data'!C31)))),100-OFFSET('Water Data'!$C$5,0,10*ROW('Water Data'!C31)),NA())))</f>
        <v>#N/A</v>
      </c>
      <c r="E37" s="133" t="e">
        <f ca="1">+IF(AND(ISNUMBER(OFFSET('Water Data'!$C$7,0,10*ROW('Water Data'!D31))),BT37="Yes"),OFFSET('Water Data'!$C$7,0,10*ROW('Water Data'!C31)),IF(AND(ISNUMBER(OFFSET('Water Data'!$C$7,0,10*ROW('Water Data'!C31))),BT37="No",ISNUMBER(OFFSET('Water Data'!$C$7,0,10*ROW('Water Data'!C31)))),CONCATENATE("[",ROUND(OFFSET('Water Data'!$C$7,0,10*ROW('Water Data'!C31)),0),"]"),IF(AND(ISNUMBER(OFFSET('Water Data'!$C$7,0,10*ROW('Water Data'!C31))),BT37="",ISNUMBER(OFFSET('Water Data'!$C$7,0,10*ROW('Water Data'!C31)))),OFFSET('Water Data'!$C$7,0,10*ROW('Water Data'!C31)),NA())))</f>
        <v>#N/A</v>
      </c>
      <c r="F37" s="133" t="e">
        <f ca="1">+IF(AND(ISNUMBER(OFFSET('Water Data'!$C$10,0,10*ROW('Water Data'!C31))),BU37="Yes"),OFFSET('Water Data'!$C$10,0,10*ROW('Water Data'!C31)),IF(AND(ISNUMBER(OFFSET('Water Data'!$C$10,0,10*ROW('Water Data'!C31))),BU37="No",ISNUMBER(OFFSET('Water Data'!$C$10,0,10*ROW('Water Data'!C31)))),CONCATENATE("[",ROUND(OFFSET('Water Data'!$C$10,0,10*ROW('Water Data'!C31)),0),"]"),IF(AND(ISNUMBER(OFFSET('Water Data'!$C$10,0,10*ROW('Water Data'!C31))),BU37="",ISNUMBER(OFFSET('Water Data'!$C$10,0,10*ROW('Water Data'!C31)))),OFFSET('Water Data'!$C$10,0,10*ROW('Water Data'!C31)),NA())))</f>
        <v>#N/A</v>
      </c>
      <c r="G37" s="133" t="e">
        <f ca="1">+IF(AND(ISNUMBER(OFFSET('Water Data'!$D$5,0,10*ROW('Water Data'!D31))),BV37="Yes"),100-OFFSET('Water Data'!$D$5,0,10*ROW('Water Data'!D31)),IF(AND(ISNUMBER(OFFSET('Water Data'!$D$5,0,10*ROW('Water Data'!D31))),BV37="No",ISNUMBER(OFFSET('Water Data'!$D$5,0,10*ROW('Water Data'!D31)))),CONCATENATE("[",ROUND(100-OFFSET('Water Data'!$D$5,0,10*ROW('Water Data'!D31)),0),"]"),IF(AND(ISNUMBER(OFFSET('Water Data'!$D$5,0,10*ROW('Water Data'!D31))),BV37="",ISNUMBER(OFFSET('Water Data'!$D$5,0,10*ROW('Water Data'!D31)))),100-OFFSET('Water Data'!$D$5,0,10*ROW('Water Data'!D31)),NA())))</f>
        <v>#N/A</v>
      </c>
      <c r="H37" s="133" t="e">
        <f ca="1">+IF(AND(ISNUMBER(OFFSET('Water Data'!$D$7,0,10*ROW('Water Data'!D31))),BW37="Yes"),OFFSET('Water Data'!$D$7,0,10*ROW('Water Data'!D31)),IF(AND(ISNUMBER(OFFSET('Water Data'!$D$7,0,10*ROW('Water Data'!D31))),BW37="No",ISNUMBER(OFFSET('Water Data'!$D$7,0,10*ROW('Water Data'!D31)))),CONCATENATE("[",ROUND(OFFSET('Water Data'!$C$7,0,10*ROW('Water Data'!D31)),0),"]"),IF(AND(ISNUMBER(OFFSET('Water Data'!$D$7,0,10*ROW('Water Data'!D31))),BW37="",ISNUMBER(OFFSET('Water Data'!$D$7,0,10*ROW('Water Data'!D31)))),OFFSET('Water Data'!$D$7,0,10*ROW('Water Data'!D31)),NA())))</f>
        <v>#N/A</v>
      </c>
      <c r="I37" s="133" t="e">
        <f ca="1">+IF(AND(ISNUMBER(OFFSET('Water Data'!$D$10,0,10*ROW('Water Data'!D31))),BX37="Yes"),OFFSET('Water Data'!$D$10,0,10*ROW('Water Data'!D31)),IF(AND(ISNUMBER(OFFSET('Water Data'!$D$10,0,10*ROW('Water Data'!D31))),BX37="No",ISNUMBER(OFFSET('Water Data'!$D$10,0,10*ROW('Water Data'!D31)))),CONCATENATE("[",ROUND(OFFSET('Water Data'!$D$10,0,10*ROW('Water Data'!D31)),0),"]"),IF(AND(ISNUMBER(OFFSET('Water Data'!$D$10,0,10*ROW('Water Data'!D31))),BX37="",ISNUMBER(OFFSET('Water Data'!$D$10,0,10*ROW('Water Data'!D31)))),OFFSET('Water Data'!$D$10,0,10*ROW('Water Data'!D31)),NA())))</f>
        <v>#N/A</v>
      </c>
      <c r="J37" s="133" t="e">
        <f ca="1">+IF(AND(ISNUMBER(OFFSET('Water Data'!$E$5,0,10*ROW('Water Data'!E31))),BY37="Yes"),100-OFFSET('Water Data'!$E$5,0,10*ROW('Water Data'!E31)),IF(AND(ISNUMBER(OFFSET('Water Data'!$E$5,0,10*ROW('Water Data'!E31))),BY37="No",ISNUMBER(OFFSET('Water Data'!$E$5,0,10*ROW('Water Data'!E31)))),CONCATENATE("[",ROUND(100-OFFSET('Water Data'!$E$5,0,10*ROW('Water Data'!E31)),0),"]"),IF(AND(ISNUMBER(OFFSET('Water Data'!$E$5,0,10*ROW('Water Data'!E31))),BY37="",ISNUMBER(OFFSET('Water Data'!$E$5,0,10*ROW('Water Data'!E31)))),100-OFFSET('Water Data'!$E$5,0,10*ROW('Water Data'!E31)),NA())))</f>
        <v>#N/A</v>
      </c>
      <c r="K37" s="133" t="e">
        <f ca="1">+IF(AND(ISNUMBER(OFFSET('Water Data'!$E$7,0,10*ROW('Water Data'!E31))),BZ37="Yes"),OFFSET('Water Data'!$E$7,0,10*ROW('Water Data'!E31)),IF(AND(ISNUMBER(OFFSET('Water Data'!$E$7,0,10*ROW('Water Data'!E31))),BZ37="No",ISNUMBER(OFFSET('Water Data'!$E$7,0,10*ROW('Water Data'!E31)))),CONCATENATE("[",ROUND(OFFSET('Water Data'!$E$7,0,10*ROW('Water Data'!E31)),0),"]"),IF(AND(ISNUMBER(OFFSET('Water Data'!$E$7,0,10*ROW('Water Data'!E31))),BZ37="",ISNUMBER(OFFSET('Water Data'!$E$7,0,10*ROW('Water Data'!E31)))),OFFSET('Water Data'!$E$7,0,10*ROW('Water Data'!E31)),NA())))</f>
        <v>#N/A</v>
      </c>
      <c r="L37" s="133" t="e">
        <f ca="1">+IF(AND(ISNUMBER(OFFSET('Water Data'!$E$10,0,10*ROW('Water Data'!E31))),CA37="Yes"),OFFSET('Water Data'!$E$10,0,10*ROW('Water Data'!E31)),IF(AND(ISNUMBER(OFFSET('Water Data'!$E$10,0,10*ROW('Water Data'!E31))),CA37="No",ISNUMBER(OFFSET('Water Data'!$E$10,0,10*ROW('Water Data'!E31)))),CONCATENATE("[",ROUND(OFFSET('Water Data'!$E$10,0,10*ROW('Water Data'!E31)),0),"]"),IF(AND(ISNUMBER(OFFSET('Water Data'!$E$10,0,10*ROW('Water Data'!E31))),CA37="",ISNUMBER(OFFSET('Water Data'!$E$10,0,10*ROW('Water Data'!E31)))),OFFSET('Water Data'!$E$10,0,10*ROW('Water Data'!E31)),NA())))</f>
        <v>#N/A</v>
      </c>
      <c r="M37" s="133" t="e">
        <f ca="1">+IF(AND(ISNUMBER(OFFSET('Water Data'!$F$5,0,10*ROW('Water Data'!F31))),CB37="Yes"),100-OFFSET('Water Data'!$F$5,0,10*ROW('Water Data'!F31)),IF(AND(ISNUMBER(OFFSET('Water Data'!$F$5,0,10*ROW('Water Data'!F31))),CB37="No",ISNUMBER(OFFSET('Water Data'!$F$5,0,10*ROW('Water Data'!F31)))),CONCATENATE("[",ROUND(100-OFFSET('Water Data'!$F$5,0,10*ROW('Water Data'!F31)),0),"]"),IF(AND(ISNUMBER(OFFSET('Water Data'!$F$5,0,10*ROW('Water Data'!F31))),CB37="",ISNUMBER(OFFSET('Water Data'!$F$5,0,10*ROW('Water Data'!F31)))),100-OFFSET('Water Data'!$F$5,0,10*ROW('Water Data'!F31)),NA())))</f>
        <v>#N/A</v>
      </c>
      <c r="N37" s="133" t="e">
        <f ca="1">+IF(AND(ISNUMBER(OFFSET('Water Data'!$F$7,0,10*ROW('Water Data'!F31))),CC37="Yes"),OFFSET('Water Data'!$F$7,0,10*ROW('Water Data'!F31)),IF(AND(ISNUMBER(OFFSET('Water Data'!$F$7,0,10*ROW('Water Data'!F31))),CC37="No",ISNUMBER(OFFSET('Water Data'!$F$7,0,10*ROW('Water Data'!F31)))),CONCATENATE("[",ROUND(OFFSET('Water Data'!$F$7,0,10*ROW('Water Data'!F31)),0),"]"),IF(AND(ISNUMBER(OFFSET('Water Data'!$F$7,0,10*ROW('Water Data'!F31))),CC37="",ISNUMBER(OFFSET('Water Data'!$F$7,0,10*ROW('Water Data'!F31)))),OFFSET('Water Data'!$F$7,0,10*ROW('Water Data'!F31)),NA())))</f>
        <v>#N/A</v>
      </c>
      <c r="O37" s="133" t="e">
        <f ca="1">+IF(AND(ISNUMBER(OFFSET('Water Data'!$F$10,0,10*ROW('Water Data'!F31))),CD37="Yes"),OFFSET('Water Data'!$F$10,0,10*ROW('Water Data'!F31)),IF(AND(ISNUMBER(OFFSET('Water Data'!$F$10,0,10*ROW('Water Data'!F31))),CD37="No",ISNUMBER(OFFSET('Water Data'!$F$10,0,10*ROW('Water Data'!F31)))),CONCATENATE("[",ROUND(OFFSET('Water Data'!$F$10,0,10*ROW('Water Data'!F31)),0),"]"),IF(AND(ISNUMBER(OFFSET('Water Data'!$F$10,0,10*ROW('Water Data'!F31))),CD37="",ISNUMBER(OFFSET('Water Data'!$F$10,0,10*ROW('Water Data'!F31)))),OFFSET('Water Data'!$F$10,0,10*ROW('Water Data'!F31)),NA())))</f>
        <v>#N/A</v>
      </c>
      <c r="P37" s="133" t="e">
        <f ca="1">+IF(AND(ISNUMBER(OFFSET('Water Data'!$G$5,0,10*ROW('Water Data'!G31))),CE37="Yes"),100-OFFSET('Water Data'!$G$5,0,10*ROW('Water Data'!G31)),IF(AND(ISNUMBER(OFFSET('Water Data'!$G$5,0,10*ROW('Water Data'!G31))),CE37="No",ISNUMBER(OFFSET('Water Data'!$G$5,0,10*ROW('Water Data'!G31)))),CONCATENATE("[",ROUND(100-OFFSET('Water Data'!$G$5,0,10*ROW('Water Data'!G31)),0),"]"),IF(AND(ISNUMBER(OFFSET('Water Data'!$G$5,0,10*ROW('Water Data'!G31))),CE37="",ISNUMBER(OFFSET('Water Data'!$G$5,0,10*ROW('Water Data'!G31)))),100-OFFSET('Water Data'!$G$5,0,10*ROW('Water Data'!G31)),NA())))</f>
        <v>#N/A</v>
      </c>
      <c r="Q37" s="133" t="e">
        <f ca="1">+IF(AND(ISNUMBER(OFFSET('Water Data'!$G$7,0,10*ROW('Water Data'!G31))),CF37="Yes"),OFFSET('Water Data'!$G$7,0,10*ROW('Water Data'!G31)),IF(AND(ISNUMBER(OFFSET('Water Data'!$G$7,0,10*ROW('Water Data'!G31))),CF37="No",ISNUMBER(OFFSET('Water Data'!$G$7,0,10*ROW('Water Data'!G31)))),CONCATENATE("[",ROUND(OFFSET('Water Data'!$G$7,0,10*ROW('Water Data'!G31)),0),"]"),IF(AND(ISNUMBER(OFFSET('Water Data'!$G$7,0,10*ROW('Water Data'!G31))),CF37="",ISNUMBER(OFFSET('Water Data'!$G$7,0,10*ROW('Water Data'!G31)))),OFFSET('Water Data'!$G$7,0,10*ROW('Water Data'!G31)),NA())))</f>
        <v>#N/A</v>
      </c>
      <c r="R37" s="133" t="e">
        <f ca="1">+IF(AND(ISNUMBER(OFFSET('Water Data'!$G$10,0,10*ROW('Water Data'!G31))),CG37="Yes"),OFFSET('Water Data'!$G$10,0,10*ROW('Water Data'!G31)),IF(AND(ISNUMBER(OFFSET('Water Data'!$G$10,0,10*ROW('Water Data'!G31))),CG37="No",ISNUMBER(OFFSET('Water Data'!$G$10,0,10*ROW('Water Data'!G31)))),CONCATENATE("[",ROUND(OFFSET('Water Data'!$G$10,0,10*ROW('Water Data'!G31)),0),"]"),IF(AND(ISNUMBER(OFFSET('Water Data'!$G$10,0,10*ROW('Water Data'!G31))),CG37="",ISNUMBER(OFFSET('Water Data'!$G$10,0,10*ROW('Water Data'!G31)))),OFFSET('Water Data'!$G$10,0,10*ROW('Water Data'!G31)),NA())))</f>
        <v>#N/A</v>
      </c>
      <c r="S37" s="133" t="e">
        <f ca="1">+IF(AND(ISNUMBER(OFFSET('Water Data'!$H$5,0,10*ROW('Water Data'!H31))),CH37="Yes"),100-OFFSET('Water Data'!$H$5,0,10*ROW('Water Data'!H31)),IF(AND(ISNUMBER(OFFSET('Water Data'!$H$5,0,10*ROW('Water Data'!H31))),CH37="No",ISNUMBER(OFFSET('Water Data'!$H$5,0,10*ROW('Water Data'!H31)))),CONCATENATE("[",ROUND(100-OFFSET('Water Data'!$H$5,0,10*ROW('Water Data'!H31)),0),"]"),IF(AND(ISNUMBER(OFFSET('Water Data'!$H$5,0,10*ROW('Water Data'!H31))),CH37="",ISNUMBER(OFFSET('Water Data'!$H$5,0,10*ROW('Water Data'!H31)))),100-OFFSET('Water Data'!$H$5,0,10*ROW('Water Data'!H31)),NA())))</f>
        <v>#N/A</v>
      </c>
      <c r="T37" s="133" t="e">
        <f ca="1">+IF(AND(ISNUMBER(OFFSET('Water Data'!$H$7,0,10*ROW('Water Data'!H31))),CI37="Yes"),OFFSET('Water Data'!$H$7,0,10*ROW('Water Data'!H31)),IF(AND(ISNUMBER(OFFSET('Water Data'!$H$7,0,10*ROW('Water Data'!H31))),CI37="No",ISNUMBER(OFFSET('Water Data'!$H$7,0,10*ROW('Water Data'!H31)))),CONCATENATE("[",ROUND(OFFSET('Water Data'!$H$7,0,10*ROW('Water Data'!H31)),0),"]"),IF(AND(ISNUMBER(OFFSET('Water Data'!$H$7,0,10*ROW('Water Data'!H31))),CI37="",ISNUMBER(OFFSET('Water Data'!$H$7,0,10*ROW('Water Data'!H31)))),OFFSET('Water Data'!$H$7,0,10*ROW('Water Data'!H31)),NA())))</f>
        <v>#N/A</v>
      </c>
      <c r="U37" s="133" t="e">
        <f ca="1">+IF(AND(ISNUMBER(OFFSET('Water Data'!$H$10,0,10*ROW('Water Data'!H31))),CJ37="Yes"),OFFSET('Water Data'!$H$10,0,10*ROW('Water Data'!H31)),IF(AND(ISNUMBER(OFFSET('Water Data'!$H$10,0,10*ROW('Water Data'!H31))),CJ37="No",ISNUMBER(OFFSET('Water Data'!$H$10,0,10*ROW('Water Data'!H31)))),CONCATENATE("[",ROUND(OFFSET('Water Data'!$H$10,0,10*ROW('Water Data'!H31)),0),"]"),IF(AND(ISNUMBER(OFFSET('Water Data'!$H$10,0,10*ROW('Water Data'!H31))),CJ37="",ISNUMBER(OFFSET('Water Data'!$H$10,0,10*ROW('Water Data'!H31)))),OFFSET('Water Data'!$H$10,0,10*ROW('Water Data'!H31)),NA())))</f>
        <v>#N/A</v>
      </c>
      <c r="V37" s="134" t="e">
        <f ca="1">+IF(AND(ISNUMBER(OFFSET('Sanitation Data'!$C$5,0,10*ROW('Sanitation Data'!C31))),CK37="Yes"),100-OFFSET('Sanitation Data'!$C$5,0,10*ROW('Sanitation Data'!C31)),IF(AND(ISNUMBER(OFFSET('Sanitation Data'!$C$5,0,10*ROW('Sanitation Data'!C31))),CK37="No",ISNUMBER(OFFSET('Sanitation Data'!$C$5,0,10*ROW('Sanitation Data'!C31)))),CONCATENATE("[",ROUND(100-OFFSET('Sanitation Data'!$C$5,0,10*ROW('Sanitation Data'!C31)),0),"]"),IF(AND(ISNUMBER(OFFSET('Sanitation Data'!$C$5,0,10*ROW('Sanitation Data'!C31))),CK37="",ISNUMBER(OFFSET('Sanitation Data'!$C$5,0,10*ROW('Sanitation Data'!C31)))),100-OFFSET('Sanitation Data'!$C$5,0,10*ROW('Sanitation Data'!C31)),NA())))</f>
        <v>#N/A</v>
      </c>
      <c r="W37" s="134" t="e">
        <f ca="1">+IF(AND(ISNUMBER(OFFSET('Sanitation Data'!$C$7,0,10*ROW('Sanitation Data'!C31))),CL37="Yes"),OFFSET('Sanitation Data'!$C$7,0,10*ROW('Sanitation Data'!C31)),IF(AND(ISNUMBER(OFFSET('Sanitation Data'!$C$7,0,10*ROW('Sanitation Data'!C31))),CL37="No",ISNUMBER(OFFSET('Sanitation Data'!$C$7,0,10*ROW('Sanitation Data'!C31)))),CONCATENATE("[",ROUND(OFFSET('Sanitation Data'!$C$7,0,10*ROW('Sanitation Data'!C31)),0),"]"),IF(AND(ISNUMBER(OFFSET('Sanitation Data'!$C$7,0,10*ROW('Sanitation Data'!C31))),CL37="",ISNUMBER(OFFSET('Sanitation Data'!$C$7,0,10*ROW('Sanitation Data'!C31)))),OFFSET('Sanitation Data'!$C$7,0,10*ROW('Sanitation Data'!C31)),NA())))</f>
        <v>#N/A</v>
      </c>
      <c r="X37" s="134" t="e">
        <f ca="1">+IF(AND(ISNUMBER(OFFSET('Sanitation Data'!$C$11,0,10*ROW('Sanitation Data'!C31))),CM37="Yes"),OFFSET('Sanitation Data'!$C$11,0,10*ROW('Sanitation Data'!C31)),IF(AND(ISNUMBER(OFFSET('Sanitation Data'!$C$11,0,10*ROW('Sanitation Data'!C31))),CM37="No",ISNUMBER(OFFSET('Sanitation Data'!$C$11,0,10*ROW('Sanitation Data'!C31)))),CONCATENATE("[",ROUND(OFFSET('Sanitation Data'!$C$11,0,10*ROW('Sanitation Data'!C31)),0),"]"),IF(AND(ISNUMBER(OFFSET('Sanitation Data'!$C$11,0,10*ROW('Sanitation Data'!C31))),CM37="",ISNUMBER(OFFSET('Sanitation Data'!$C$11,0,10*ROW('Sanitation Data'!C31)))),OFFSET('Sanitation Data'!$C$11,0,10*ROW('Sanitation Data'!C31)),NA())))</f>
        <v>#N/A</v>
      </c>
      <c r="Y37" s="134" t="e">
        <f ca="1">+IF(AND(ISNUMBER(OFFSET('Sanitation Data'!$C$12,0,10*ROW('Sanitation Data'!C31))),CN37="Yes"),OFFSET('Sanitation Data'!$C$12,0,10*ROW('Sanitation Data'!C31)),IF(AND(ISNUMBER(OFFSET('Sanitation Data'!$C$12,0,10*ROW('Sanitation Data'!C31))),CN37="No",ISNUMBER(OFFSET('Sanitation Data'!$C$12,0,10*ROW('Sanitation Data'!C31)))),CONCATENATE("[",ROUND(OFFSET('Sanitation Data'!$C$12,0,10*ROW('Sanitation Data'!C31)),0),"]"),IF(AND(ISNUMBER(OFFSET('Sanitation Data'!$C$12,0,10*ROW('Sanitation Data'!C31))),CN37="",ISNUMBER(OFFSET('Sanitation Data'!$C$12,0,10*ROW('Sanitation Data'!C31)))),OFFSET('Sanitation Data'!$C$12,0,10*ROW('Sanitation Data'!C31)),NA())))</f>
        <v>#N/A</v>
      </c>
      <c r="Z37" s="134" t="e">
        <f ca="1">+IF(AND(ISNUMBER(OFFSET('Sanitation Data'!$C$13,0,10*ROW('Sanitation Data'!C31))),CO37="Yes"),OFFSET('Sanitation Data'!$C$13,0,10*ROW('Sanitation Data'!C31)),IF(AND(ISNUMBER(OFFSET('Sanitation Data'!$C$13,0,10*ROW('Sanitation Data'!C31))),CO37="No",ISNUMBER(OFFSET('Sanitation Data'!$C$13,0,10*ROW('Sanitation Data'!C31)))),CONCATENATE("[",ROUND(OFFSET('Sanitation Data'!$C$13,0,10*ROW('Sanitation Data'!C31)),0),"]"),IF(AND(ISNUMBER(OFFSET('Sanitation Data'!$C$13,0,10*ROW('Sanitation Data'!C31))),CO37="",ISNUMBER(OFFSET('Sanitation Data'!$C$13,0,10*ROW('Sanitation Data'!C31)))),OFFSET('Sanitation Data'!$C$13,0,10*ROW('Sanitation Data'!C31)),NA())))</f>
        <v>#N/A</v>
      </c>
      <c r="AA37" s="134" t="e">
        <f ca="1">+IF(AND(ISNUMBER(OFFSET('Sanitation Data'!$D$5,0,10*ROW('Sanitation Data'!D31))),CP37="Yes"),100-OFFSET('Sanitation Data'!$D$5,0,10*ROW('Sanitation Data'!D31)),IF(AND(ISNUMBER(OFFSET('Sanitation Data'!$D$5,0,10*ROW('Sanitation Data'!D31))),CP37="No",ISNUMBER(OFFSET('Sanitation Data'!$D$5,0,10*ROW('Sanitation Data'!D31)))),CONCATENATE("[",ROUND(100-OFFSET('Sanitation Data'!$D$5,0,10*ROW('Sanitation Data'!D31)),0),"]"),IF(AND(ISNUMBER(OFFSET('Sanitation Data'!$D$5,0,10*ROW('Sanitation Data'!D31))),CP37="",ISNUMBER(OFFSET('Sanitation Data'!$D$5,0,10*ROW('Sanitation Data'!D31)))),100-OFFSET('Sanitation Data'!$D$5,0,10*ROW('Sanitation Data'!D31)),NA())))</f>
        <v>#N/A</v>
      </c>
      <c r="AB37" s="134" t="e">
        <f ca="1">+IF(AND(ISNUMBER(OFFSET('Sanitation Data'!$D$7,0,10*ROW('Sanitation Data'!D31))),CQ37="Yes"),OFFSET('Sanitation Data'!$D$7,0,10*ROW('Sanitation Data'!G31)),IF(AND(ISNUMBER(OFFSET('Sanitation Data'!$D$7,0,10*ROW('Sanitation Data'!D31))),CQ37="No",ISNUMBER(OFFSET('Sanitation Data'!$D$7,0,10*ROW('Sanitation Data'!D31)))),CONCATENATE("[",ROUND(OFFSET('Sanitation Data'!$D$7,0,10*ROW('Sanitation Data'!D31)),0),"]"),IF(AND(ISNUMBER(OFFSET('Sanitation Data'!$D$7,0,10*ROW('Sanitation Data'!D31))),CQ37="",ISNUMBER(OFFSET('Sanitation Data'!$D$7,0,10*ROW('Sanitation Data'!D31)))),OFFSET('Sanitation Data'!$D$7,0,10*ROW('Sanitation Data'!D31)),NA())))</f>
        <v>#N/A</v>
      </c>
      <c r="AC37" s="134" t="e">
        <f ca="1">+IF(AND(ISNUMBER(OFFSET('Sanitation Data'!$D$11,0,10*ROW('Sanitation Data'!D31))),CR37="Yes"),OFFSET('Sanitation Data'!$D$11,0,10*ROW('Sanitation Data'!D31)),IF(AND(ISNUMBER(OFFSET('Sanitation Data'!$D$11,0,10*ROW('Sanitation Data'!D31))),CR37="No",ISNUMBER(OFFSET('Sanitation Data'!$D$11,0,10*ROW('Sanitation Data'!D31)))),CONCATENATE("[",ROUND(OFFSET('Sanitation Data'!$D$11,0,10*ROW('Sanitation Data'!D31)),0),"]"),IF(AND(ISNUMBER(OFFSET('Sanitation Data'!$D$11,0,10*ROW('Sanitation Data'!D31))),CR37="",ISNUMBER(OFFSET('Sanitation Data'!$D$11,0,10*ROW('Sanitation Data'!D31)))),OFFSET('Sanitation Data'!$D$11,0,10*ROW('Sanitation Data'!D31)),NA())))</f>
        <v>#N/A</v>
      </c>
      <c r="AD37" s="134" t="e">
        <f ca="1">+IF(AND(ISNUMBER(OFFSET('Sanitation Data'!$D$12,0,10*ROW('Sanitation Data'!D31))),CS37="Yes"),OFFSET('Sanitation Data'!$D$12,0,10*ROW('Sanitation Data'!D31)),IF(AND(ISNUMBER(OFFSET('Sanitation Data'!$D$12,0,10*ROW('Sanitation Data'!D31))),CS37="No",ISNUMBER(OFFSET('Sanitation Data'!$D$12,0,10*ROW('Sanitation Data'!D31)))),CONCATENATE("[",ROUND(OFFSET('Sanitation Data'!$D$12,0,10*ROW('Sanitation Data'!D31)),0),"]"),IF(AND(ISNUMBER(OFFSET('Sanitation Data'!$D$12,0,10*ROW('Sanitation Data'!D31))),CS37="",ISNUMBER(OFFSET('Sanitation Data'!$D$12,0,10*ROW('Sanitation Data'!D31)))),OFFSET('Sanitation Data'!$D$12,0,10*ROW('Sanitation Data'!D31)),NA())))</f>
        <v>#N/A</v>
      </c>
      <c r="AE37" s="134" t="e">
        <f ca="1">+IF(AND(ISNUMBER(OFFSET('Sanitation Data'!$D$13,0,10*ROW('Sanitation Data'!D31))),CT37="Yes"),OFFSET('Sanitation Data'!$D$13,0,10*ROW('Sanitation Data'!D31)),IF(AND(ISNUMBER(OFFSET('Sanitation Data'!$D$13,0,10*ROW('Sanitation Data'!D31))),CT37="No",ISNUMBER(OFFSET('Sanitation Data'!$D$13,0,10*ROW('Sanitation Data'!D31)))),CONCATENATE("[",ROUND(OFFSET('Sanitation Data'!$D$13,0,10*ROW('Sanitation Data'!D31)),0),"]"),IF(AND(ISNUMBER(OFFSET('Sanitation Data'!$D$13,0,10*ROW('Sanitation Data'!D31))),CT37="",ISNUMBER(OFFSET('Sanitation Data'!$D$13,0,10*ROW('Sanitation Data'!D31)))),OFFSET('Sanitation Data'!$D$13,0,10*ROW('Sanitation Data'!D31)),NA())))</f>
        <v>#N/A</v>
      </c>
      <c r="AF37" s="134" t="e">
        <f ca="1">+IF(AND(ISNUMBER(OFFSET('Sanitation Data'!$E$5,0,10*ROW('Sanitation Data'!E31))),CU37="Yes"),100-OFFSET('Sanitation Data'!$E$5,0,10*ROW('Sanitation Data'!E31)),IF(AND(ISNUMBER(OFFSET('Sanitation Data'!$E$5,0,10*ROW('Sanitation Data'!E31))),CU37="No",ISNUMBER(OFFSET('Sanitation Data'!$E$5,0,10*ROW('Sanitation Data'!E31)))),CONCATENATE("[",ROUND(100-OFFSET('Sanitation Data'!$E$5,0,10*ROW('Sanitation Data'!E31)),0),"]"),IF(AND(ISNUMBER(OFFSET('Sanitation Data'!$E$5,0,10*ROW('Sanitation Data'!E31))),CU37="",ISNUMBER(OFFSET('Sanitation Data'!$E$5,0,10*ROW('Sanitation Data'!E31)))),100-OFFSET('Sanitation Data'!$E$5,0,10*ROW('Sanitation Data'!E31)),NA())))</f>
        <v>#N/A</v>
      </c>
      <c r="AG37" s="134" t="e">
        <f ca="1">+IF(AND(ISNUMBER(OFFSET('Sanitation Data'!$E$7,0,10*ROW('Sanitation Data'!E31))),CV37="Yes"),OFFSET('Sanitation Data'!$E$7,0,10*ROW('Sanitation Data'!E31)),IF(AND(ISNUMBER(OFFSET('Sanitation Data'!$E$7,0,10*ROW('Sanitation Data'!E31))),CV37="No",ISNUMBER(OFFSET('Sanitation Data'!$E$7,0,10*ROW('Sanitation Data'!E31)))),CONCATENATE("[",ROUND(OFFSET('Sanitation Data'!$E$7,0,10*ROW('Sanitation Data'!E31)),0),"]"),IF(AND(ISNUMBER(OFFSET('Sanitation Data'!$E$7,0,10*ROW('Sanitation Data'!E31))),CV37="",ISNUMBER(OFFSET('Sanitation Data'!$E$7,0,10*ROW('Sanitation Data'!E31)))),OFFSET('Sanitation Data'!$E$7,0,10*ROW('Sanitation Data'!E31)),NA())))</f>
        <v>#N/A</v>
      </c>
      <c r="AH37" s="134" t="e">
        <f ca="1">+IF(AND(ISNUMBER(OFFSET('Sanitation Data'!$E$11,0,10*ROW('Sanitation Data'!E31))),CW37="Yes"),OFFSET('Sanitation Data'!$E$11,0,10*ROW('Sanitation Data'!E31)),IF(AND(ISNUMBER(OFFSET('Sanitation Data'!$E$11,0,10*ROW('Sanitation Data'!E31))),CW37="No",ISNUMBER(OFFSET('Sanitation Data'!$E$11,0,10*ROW('Sanitation Data'!E31)))),CONCATENATE("[",ROUND(OFFSET('Sanitation Data'!$E$11,0,10*ROW('Sanitation Data'!E31)),0),"]"),IF(AND(ISNUMBER(OFFSET('Sanitation Data'!$E$11,0,10*ROW('Sanitation Data'!E31))),CW37="",ISNUMBER(OFFSET('Sanitation Data'!$E$11,0,10*ROW('Sanitation Data'!E31)))),OFFSET('Sanitation Data'!$E$11,0,10*ROW('Sanitation Data'!E31)),NA())))</f>
        <v>#N/A</v>
      </c>
      <c r="AI37" s="134" t="e">
        <f ca="1">+IF(AND(ISNUMBER(OFFSET('Sanitation Data'!$E$12,0,10*ROW('Sanitation Data'!E31))),CX37="Yes"),OFFSET('Sanitation Data'!$E$12,0,10*ROW('Sanitation Data'!E31)),IF(AND(ISNUMBER(OFFSET('Sanitation Data'!$E$12,0,10*ROW('Sanitation Data'!E31))),CX37="No",ISNUMBER(OFFSET('Sanitation Data'!$E$12,0,10*ROW('Sanitation Data'!E31)))),CONCATENATE("[",ROUND(OFFSET('Sanitation Data'!$E$12,0,10*ROW('Sanitation Data'!E31)),0),"]"),IF(AND(ISNUMBER(OFFSET('Sanitation Data'!$E$12,0,10*ROW('Sanitation Data'!E31))),CX37="",ISNUMBER(OFFSET('Sanitation Data'!$E$12,0,10*ROW('Sanitation Data'!E31)))),OFFSET('Sanitation Data'!$E$12,0,10*ROW('Sanitation Data'!E31)),NA())))</f>
        <v>#N/A</v>
      </c>
      <c r="AJ37" s="134" t="e">
        <f ca="1">+IF(AND(ISNUMBER(OFFSET('Sanitation Data'!$E$13,0,10*ROW('Sanitation Data'!E31))),CY37="Yes"),OFFSET('Sanitation Data'!$E$13,0,10*ROW('Sanitation Data'!E31)),IF(AND(ISNUMBER(OFFSET('Sanitation Data'!$E$13,0,10*ROW('Sanitation Data'!E31))),CY37="No",ISNUMBER(OFFSET('Sanitation Data'!$E$13,0,10*ROW('Sanitation Data'!E31)))),CONCATENATE("[",ROUND(OFFSET('Sanitation Data'!$E$13,0,10*ROW('Sanitation Data'!E31)),0),"]"),IF(AND(ISNUMBER(OFFSET('Sanitation Data'!$E$13,0,10*ROW('Sanitation Data'!E31))),CY37="",ISNUMBER(OFFSET('Sanitation Data'!$E$13,0,10*ROW('Sanitation Data'!E31)))),OFFSET('Sanitation Data'!$E$13,0,10*ROW('Sanitation Data'!E31)),NA())))</f>
        <v>#N/A</v>
      </c>
      <c r="AK37" s="134" t="e">
        <f ca="1">+IF(AND(ISNUMBER(OFFSET('Sanitation Data'!$F$5,0,10*ROW('Sanitation Data'!F31))),CZ37="Yes"),100-OFFSET('Sanitation Data'!$F$5,0,10*ROW('Sanitation Data'!F31)),IF(AND(ISNUMBER(OFFSET('Sanitation Data'!$F$5,0,10*ROW('Sanitation Data'!F31))),CZ37="No",ISNUMBER(OFFSET('Sanitation Data'!$F$5,0,10*ROW('Sanitation Data'!F31)))),CONCATENATE("[",ROUND(100-OFFSET('Sanitation Data'!$F$5,0,10*ROW('Sanitation Data'!F31)),0),"]"),IF(AND(ISNUMBER(OFFSET('Sanitation Data'!$F$5,0,10*ROW('Sanitation Data'!F31))),CZ37="",ISNUMBER(OFFSET('Sanitation Data'!$F$5,0,10*ROW('Sanitation Data'!F31)))),100-OFFSET('Sanitation Data'!$F$5,0,10*ROW('Sanitation Data'!F31)),NA())))</f>
        <v>#N/A</v>
      </c>
      <c r="AL37" s="134" t="e">
        <f ca="1">+IF(AND(ISNUMBER(OFFSET('Sanitation Data'!$F$7,0,10*ROW('Sanitation Data'!F31))),DA37="Yes"),OFFSET('Sanitation Data'!$F$7,0,10*ROW('Sanitation Data'!F31)),IF(AND(ISNUMBER(OFFSET('Sanitation Data'!$F$7,0,10*ROW('Sanitation Data'!F31))),DA37="No",ISNUMBER(OFFSET('Sanitation Data'!$F$7,0,10*ROW('Sanitation Data'!F31)))),CONCATENATE("[",ROUND(OFFSET('Sanitation Data'!$F$7,0,10*ROW('Sanitation Data'!F31)),0),"]"),IF(AND(ISNUMBER(OFFSET('Sanitation Data'!$F$7,0,10*ROW('Sanitation Data'!F31))),DA37="",ISNUMBER(OFFSET('Sanitation Data'!$F$7,0,10*ROW('Sanitation Data'!F31)))),OFFSET('Sanitation Data'!$F$7,0,10*ROW('Sanitation Data'!F31)),NA())))</f>
        <v>#N/A</v>
      </c>
      <c r="AM37" s="134" t="e">
        <f ca="1">+IF(AND(ISNUMBER(OFFSET('Sanitation Data'!$F$11,0,10*ROW('Sanitation Data'!F31))),DB37="Yes"),OFFSET('Sanitation Data'!$F$11,0,10*ROW('Sanitation Data'!F31)),IF(AND(ISNUMBER(OFFSET('Sanitation Data'!$F$11,0,10*ROW('Sanitation Data'!F31))),DB37="No",ISNUMBER(OFFSET('Sanitation Data'!$F$11,0,10*ROW('Sanitation Data'!F31)))),CONCATENATE("[",ROUND(OFFSET('Sanitation Data'!$F$11,0,10*ROW('Sanitation Data'!F31)),0),"]"),IF(AND(ISNUMBER(OFFSET('Sanitation Data'!$F$11,0,10*ROW('Sanitation Data'!F31))),DB37="",ISNUMBER(OFFSET('Sanitation Data'!$F$11,0,10*ROW('Sanitation Data'!F31)))),OFFSET('Sanitation Data'!$F$11,0,10*ROW('Sanitation Data'!F31)),NA())))</f>
        <v>#N/A</v>
      </c>
      <c r="AN37" s="134" t="e">
        <f ca="1">+IF(AND(ISNUMBER(OFFSET('Sanitation Data'!$F$12,0,10*ROW('Sanitation Data'!F31))),DC37="Yes"),OFFSET('Sanitation Data'!$F$12,0,10*ROW('Sanitation Data'!F31)),IF(AND(ISNUMBER(OFFSET('Sanitation Data'!$F$12,0,10*ROW('Sanitation Data'!F31))),DC37="No",ISNUMBER(OFFSET('Sanitation Data'!$F$12,0,10*ROW('Sanitation Data'!F31)))),CONCATENATE("[",ROUND(OFFSET('Sanitation Data'!$F$12,0,10*ROW('Sanitation Data'!F31)),0),"]"),IF(AND(ISNUMBER(OFFSET('Sanitation Data'!$F$12,0,10*ROW('Sanitation Data'!F31))),DC37="",ISNUMBER(OFFSET('Sanitation Data'!$F$12,0,10*ROW('Sanitation Data'!F31)))),OFFSET('Sanitation Data'!$F$12,0,10*ROW('Sanitation Data'!F31)),NA())))</f>
        <v>#N/A</v>
      </c>
      <c r="AO37" s="134" t="e">
        <f ca="1">+IF(AND(ISNUMBER(OFFSET('Sanitation Data'!$F$13,0,10*ROW('Sanitation Data'!F31))),DD37="Yes"),OFFSET('Sanitation Data'!$F$13,0,10*ROW('Sanitation Data'!F31)),IF(AND(ISNUMBER(OFFSET('Sanitation Data'!$F$13,0,10*ROW('Sanitation Data'!F31))),DD37="No",ISNUMBER(OFFSET('Sanitation Data'!$F$13,0,10*ROW('Sanitation Data'!F31)))),CONCATENATE("[",ROUND(OFFSET('Sanitation Data'!$F$13,0,10*ROW('Sanitation Data'!F31)),0),"]"),IF(AND(ISNUMBER(OFFSET('Sanitation Data'!$F$13,0,10*ROW('Sanitation Data'!F31))),DD37="",ISNUMBER(OFFSET('Sanitation Data'!$F$13,0,10*ROW('Sanitation Data'!F31)))),OFFSET('Sanitation Data'!$F$13,0,10*ROW('Sanitation Data'!F31)),NA())))</f>
        <v>#N/A</v>
      </c>
      <c r="AP37" s="134" t="e">
        <f ca="1">+IF(AND(ISNUMBER(OFFSET('Sanitation Data'!$G$5,0,10*ROW('Sanitation Data'!G31))),DE37="Yes"),100-OFFSET('Sanitation Data'!$G$5,0,10*ROW('Sanitation Data'!G31)),IF(AND(ISNUMBER(OFFSET('Sanitation Data'!$G$5,0,10*ROW('Sanitation Data'!G31))),DE37="No",ISNUMBER(OFFSET('Sanitation Data'!$G$5,0,10*ROW('Sanitation Data'!G31)))),CONCATENATE("[",ROUND(100-OFFSET('Sanitation Data'!$G$5,0,10*ROW('Sanitation Data'!G31)),0),"]"),IF(AND(ISNUMBER(OFFSET('Sanitation Data'!$G$5,0,10*ROW('Sanitation Data'!G31))),DE37="",ISNUMBER(OFFSET('Sanitation Data'!$G$5,0,10*ROW('Sanitation Data'!G31)))),100-OFFSET('Sanitation Data'!$G$5,0,10*ROW('Sanitation Data'!G31)),NA())))</f>
        <v>#N/A</v>
      </c>
      <c r="AQ37" s="134" t="e">
        <f ca="1">+IF(AND(ISNUMBER(OFFSET('Sanitation Data'!$G$7,0,10*ROW('Sanitation Data'!G31))),DF37="Yes"),OFFSET('Sanitation Data'!$G$7,0,10*ROW('Sanitation Data'!G31)),IF(AND(ISNUMBER(OFFSET('Sanitation Data'!$G$7,0,10*ROW('Sanitation Data'!G31))),DF37="No",ISNUMBER(OFFSET('Sanitation Data'!$G$7,0,10*ROW('Sanitation Data'!G31)))),CONCATENATE("[",ROUND(OFFSET('Sanitation Data'!$G$7,0,10*ROW('Sanitation Data'!G31)),0),"]"),IF(AND(ISNUMBER(OFFSET('Sanitation Data'!$G$7,0,10*ROW('Sanitation Data'!G31))),DF37="",ISNUMBER(OFFSET('Sanitation Data'!$G$7,0,10*ROW('Sanitation Data'!G31)))),OFFSET('Sanitation Data'!$G$7,0,10*ROW('Sanitation Data'!G31)),NA())))</f>
        <v>#N/A</v>
      </c>
      <c r="AR37" s="134" t="e">
        <f ca="1">+IF(AND(ISNUMBER(OFFSET('Sanitation Data'!$G$11,0,10*ROW('Sanitation Data'!G31))),DG37="Yes"),OFFSET('Sanitation Data'!$G$11,0,10*ROW('Sanitation Data'!G31)),IF(AND(ISNUMBER(OFFSET('Sanitation Data'!$G$11,0,10*ROW('Sanitation Data'!G31))),DG37="No",ISNUMBER(OFFSET('Sanitation Data'!$G$11,0,10*ROW('Sanitation Data'!G31)))),CONCATENATE("[",ROUND(OFFSET('Sanitation Data'!$G$11,0,10*ROW('Sanitation Data'!G31)),0),"]"),IF(AND(ISNUMBER(OFFSET('Sanitation Data'!$G$11,0,10*ROW('Sanitation Data'!G31))),DG37="",ISNUMBER(OFFSET('Sanitation Data'!$G$11,0,10*ROW('Sanitation Data'!G31)))),OFFSET('Sanitation Data'!$G$11,0,10*ROW('Sanitation Data'!G31)),NA())))</f>
        <v>#N/A</v>
      </c>
      <c r="AS37" s="134" t="e">
        <f ca="1">+IF(AND(ISNUMBER(OFFSET('Sanitation Data'!$G$12,0,10*ROW('Sanitation Data'!G31))),DH37="Yes"),OFFSET('Sanitation Data'!$G$12,0,10*ROW('Sanitation Data'!G31)),IF(AND(ISNUMBER(OFFSET('Sanitation Data'!$G$12,0,10*ROW('Sanitation Data'!G31))),DH37="No",ISNUMBER(OFFSET('Sanitation Data'!$G$12,0,10*ROW('Sanitation Data'!G31)))),CONCATENATE("[",ROUND(OFFSET('Sanitation Data'!$G$12,0,10*ROW('Sanitation Data'!G31)),0),"]"),IF(AND(ISNUMBER(OFFSET('Sanitation Data'!$G$12,0,10*ROW('Sanitation Data'!G31))),DH37="",ISNUMBER(OFFSET('Sanitation Data'!$G$12,0,10*ROW('Sanitation Data'!G31)))),OFFSET('Sanitation Data'!$G$12,0,10*ROW('Sanitation Data'!G31)),NA())))</f>
        <v>#N/A</v>
      </c>
      <c r="AT37" s="134" t="e">
        <f ca="1">+IF(AND(ISNUMBER(OFFSET('Sanitation Data'!$G$13,0,10*ROW('Sanitation Data'!G31))),DI37="Yes"),OFFSET('Sanitation Data'!$G$13,0,10*ROW('Sanitation Data'!G31)),IF(AND(ISNUMBER(OFFSET('Sanitation Data'!$G$13,0,10*ROW('Sanitation Data'!G31))),DI37="No",ISNUMBER(OFFSET('Sanitation Data'!$G$13,0,10*ROW('Sanitation Data'!G31)))),CONCATENATE("[",ROUND(OFFSET('Sanitation Data'!$G$13,0,10*ROW('Sanitation Data'!G31)),0),"]"),IF(AND(ISNUMBER(OFFSET('Sanitation Data'!$G$13,0,10*ROW('Sanitation Data'!G31))),DI37="",ISNUMBER(OFFSET('Sanitation Data'!$G$13,0,10*ROW('Sanitation Data'!G31)))),OFFSET('Sanitation Data'!$G$13,0,10*ROW('Sanitation Data'!G31)),NA())))</f>
        <v>#N/A</v>
      </c>
      <c r="AU37" s="134" t="e">
        <f ca="1">+IF(AND(ISNUMBER(OFFSET('Sanitation Data'!$H$5,0,10*ROW('Sanitation Data'!H31))),DJ37="Yes"),100-OFFSET('Sanitation Data'!$H$5,0,10*ROW('Sanitation Data'!H31)),IF(AND(ISNUMBER(OFFSET('Sanitation Data'!$H$5,0,10*ROW('Sanitation Data'!H31))),DJ37="No",ISNUMBER(OFFSET('Sanitation Data'!$H$5,0,10*ROW('Sanitation Data'!H31)))),CONCATENATE("[",ROUND(100-OFFSET('Sanitation Data'!$H$5,0,10*ROW('Sanitation Data'!H31)),0),"]"),IF(AND(ISNUMBER(OFFSET('Sanitation Data'!$H$5,0,10*ROW('Sanitation Data'!H31))),DJ37="",ISNUMBER(OFFSET('Sanitation Data'!$H$5,0,10*ROW('Sanitation Data'!H31)))),100-OFFSET('Sanitation Data'!$H$5,0,10*ROW('Sanitation Data'!H31)),NA())))</f>
        <v>#N/A</v>
      </c>
      <c r="AV37" s="134" t="e">
        <f ca="1">+IF(AND(ISNUMBER(OFFSET('Sanitation Data'!$H$7,0,10*ROW('Sanitation Data'!H31))),DK37="Yes"),OFFSET('Sanitation Data'!$H$7,0,10*ROW('Sanitation Data'!H31)),IF(AND(ISNUMBER(OFFSET('Sanitation Data'!$H$7,0,10*ROW('Sanitation Data'!H31))),DK37="No",ISNUMBER(OFFSET('Sanitation Data'!$H$7,0,10*ROW('Sanitation Data'!H31)))),CONCATENATE("[",ROUND(OFFSET('Sanitation Data'!$H$7,0,10*ROW('Sanitation Data'!H31)),0),"]"),IF(AND(ISNUMBER(OFFSET('Sanitation Data'!$H$7,0,10*ROW('Sanitation Data'!H31))),DK37="",ISNUMBER(OFFSET('Sanitation Data'!$H$7,0,10*ROW('Sanitation Data'!H31)))),OFFSET('Sanitation Data'!$H$7,0,10*ROW('Sanitation Data'!H31)),NA())))</f>
        <v>#N/A</v>
      </c>
      <c r="AW37" s="134" t="e">
        <f ca="1">+IF(AND(ISNUMBER(OFFSET('Sanitation Data'!$H$11,0,10*ROW('Sanitation Data'!H31))),DL37="Yes"),OFFSET('Sanitation Data'!$H$11,0,10*ROW('Sanitation Data'!H31)),IF(AND(ISNUMBER(OFFSET('Sanitation Data'!$H$11,0,10*ROW('Sanitation Data'!H31))),DL37="No",ISNUMBER(OFFSET('Sanitation Data'!$H$11,0,10*ROW('Sanitation Data'!H31)))),CONCATENATE("[",ROUND(OFFSET('Sanitation Data'!$H$11,0,10*ROW('Sanitation Data'!H31)),0),"]"),IF(AND(ISNUMBER(OFFSET('Sanitation Data'!$H$11,0,10*ROW('Sanitation Data'!H31))),DL37="",ISNUMBER(OFFSET('Sanitation Data'!$H$11,0,10*ROW('Sanitation Data'!H31)))),OFFSET('Sanitation Data'!$H$11,0,10*ROW('Sanitation Data'!H31)),NA())))</f>
        <v>#N/A</v>
      </c>
      <c r="AX37" s="134" t="e">
        <f ca="1">+IF(AND(ISNUMBER(OFFSET('Sanitation Data'!$H$12,0,10*ROW('Sanitation Data'!H31))),DM37="Yes"),OFFSET('Sanitation Data'!$H$12,0,10*ROW('Sanitation Data'!H31)),IF(AND(ISNUMBER(OFFSET('Sanitation Data'!$H$12,0,10*ROW('Sanitation Data'!H31))),DM37="No",ISNUMBER(OFFSET('Sanitation Data'!$H$12,0,10*ROW('Sanitation Data'!H31)))),CONCATENATE("[",ROUND(OFFSET('Sanitation Data'!$H$12,0,10*ROW('Sanitation Data'!H31)),0),"]"),IF(AND(ISNUMBER(OFFSET('Sanitation Data'!$H$12,0,10*ROW('Sanitation Data'!H31))),DM37="",ISNUMBER(OFFSET('Sanitation Data'!$H$12,0,10*ROW('Sanitation Data'!H31)))),OFFSET('Sanitation Data'!$H$12,0,10*ROW('Sanitation Data'!H31)),NA())))</f>
        <v>#N/A</v>
      </c>
      <c r="AY37" s="134" t="e">
        <f ca="1">+IF(AND(ISNUMBER(OFFSET('Sanitation Data'!$H$13,0,10*ROW('Sanitation Data'!H31))),DN37="Yes"),OFFSET('Sanitation Data'!$H$13,0,10*ROW('Sanitation Data'!H31)),IF(AND(ISNUMBER(OFFSET('Sanitation Data'!$H$13,0,10*ROW('Sanitation Data'!H31))),DN37="No",ISNUMBER(OFFSET('Sanitation Data'!$H$13,0,10*ROW('Sanitation Data'!H31)))),CONCATENATE("[",ROUND(OFFSET('Sanitation Data'!$H$13,0,10*ROW('Sanitation Data'!H31)),0),"]"),IF(AND(ISNUMBER(OFFSET('Sanitation Data'!$H$13,0,10*ROW('Sanitation Data'!H31))),DN37="",ISNUMBER(OFFSET('Sanitation Data'!$H$13,0,10*ROW('Sanitation Data'!H31)))),OFFSET('Sanitation Data'!$H$13,0,10*ROW('Sanitation Data'!H31)),NA())))</f>
        <v>#N/A</v>
      </c>
      <c r="AZ37" s="135" t="e">
        <f ca="1">+IF(AND(ISNUMBER(OFFSET('Hygiene Data'!$C$6,0,10*ROW('Hygiene Data'!C31))),DO37="Yes"),OFFSET('Hygiene Data'!$C$6,0,10*ROW('Hygiene Data'!C31)),IF(AND(ISNUMBER(OFFSET('Hygiene Data'!$C$6,0,10*ROW('Hygiene Data'!C31))),DO37="No",ISNUMBER(OFFSET('Hygiene Data'!$C$6,0,10*ROW('Hygiene Data'!C31)))),CONCATENATE("[",ROUND(OFFSET('Hygiene Data'!$C$6,0,10*ROW('Hygiene Data'!C31)),0),"]"),IF(AND(ISNUMBER(OFFSET('Hygiene Data'!$C$6,0,10*ROW('Hygiene Data'!C31))),DO37="",ISNUMBER(OFFSET('Hygiene Data'!$C$6,0,10*ROW('Hygiene Data'!C31)))),OFFSET('Hygiene Data'!$C$6,0,10*ROW('Hygiene Data'!C31)),NA())))</f>
        <v>#N/A</v>
      </c>
      <c r="BA37" s="135" t="e">
        <f ca="1">+IF(AND(ISNUMBER(OFFSET('Hygiene Data'!$C$8,0,10*ROW('Hygiene Data'!C31))),DP37="Yes"),OFFSET('Hygiene Data'!$C$8,0,10*ROW('Hygiene Data'!C31)),IF(AND(ISNUMBER(OFFSET('Hygiene Data'!$C$8,0,10*ROW('Hygiene Data'!C31))),DP37="No",ISNUMBER(OFFSET('Hygiene Data'!$C$8,0,10*ROW('Hygiene Data'!C31)))),CONCATENATE("[",ROUND(OFFSET('Hygiene Data'!$C$8,0,10*ROW('Hygiene Data'!C31)),0),"]"),IF(AND(ISNUMBER(OFFSET('Hygiene Data'!$C$8,0,10*ROW('Hygiene Data'!C31))),DP37="",ISNUMBER(OFFSET('Hygiene Data'!$C$8,0,10*ROW('Hygiene Data'!C31)))),OFFSET('Hygiene Data'!$C$8,0,10*ROW('Hygiene Data'!C31)),NA())))</f>
        <v>#N/A</v>
      </c>
      <c r="BB37" s="135" t="e">
        <f ca="1">+IF(AND(ISNUMBER(OFFSET('Hygiene Data'!$C$10,0,10*ROW('Hygiene Data'!C31))),DQ37="Yes"),OFFSET('Hygiene Data'!$C$10,0,10*ROW('Hygiene Data'!C31)),IF(AND(ISNUMBER(OFFSET('Hygiene Data'!$C$10,0,10*ROW('Hygiene Data'!C31))),DQ37="No",ISNUMBER(OFFSET('Hygiene Data'!$C$10,0,10*ROW('Hygiene Data'!C31)))),CONCATENATE("[",ROUND(OFFSET('Hygiene Data'!$C$10,0,10*ROW('Hygiene Data'!C31)),0),"]"),IF(AND(ISNUMBER(OFFSET('Hygiene Data'!$C$10,0,10*ROW('Hygiene Data'!C31))),DQ37="",ISNUMBER(OFFSET('Hygiene Data'!$C$10,0,10*ROW('Hygiene Data'!C31)))),OFFSET('Hygiene Data'!$C$10,0,10*ROW('Hygiene Data'!C31)),NA())))</f>
        <v>#N/A</v>
      </c>
      <c r="BC37" s="135" t="e">
        <f ca="1">+IF(AND(ISNUMBER(OFFSET('Hygiene Data'!$D$6,0,10*ROW('Hygiene Data'!D31))),DR37="Yes"),OFFSET('Hygiene Data'!$D$6,0,10*ROW('Hygiene Data'!D31)),IF(AND(ISNUMBER(OFFSET('Hygiene Data'!$D$6,0,10*ROW('Hygiene Data'!D31))),DR37="No",ISNUMBER(OFFSET('Hygiene Data'!$D$6,0,10*ROW('Hygiene Data'!D31)))),CONCATENATE("[",ROUND(OFFSET('Hygiene Data'!$D$6,0,10*ROW('Hygiene Data'!D31)),0),"]"),IF(AND(ISNUMBER(OFFSET('Hygiene Data'!$D$6,0,10*ROW('Hygiene Data'!D31))),DR37="",ISNUMBER(OFFSET('Hygiene Data'!$D$6,0,10*ROW('Hygiene Data'!D31)))),OFFSET('Hygiene Data'!$D$6,0,10*ROW('Hygiene Data'!D31)),NA())))</f>
        <v>#N/A</v>
      </c>
      <c r="BD37" s="135" t="e">
        <f ca="1">+IF(AND(ISNUMBER(OFFSET('Hygiene Data'!$D$8,0,10*ROW('Hygiene Data'!D31))),DS37="Yes"),OFFSET('Hygiene Data'!$D$8,0,10*ROW('Hygiene Data'!D31)),IF(AND(ISNUMBER(OFFSET('Hygiene Data'!$D$8,0,10*ROW('Hygiene Data'!D31))),DS37="No",ISNUMBER(OFFSET('Hygiene Data'!$D$8,0,10*ROW('Hygiene Data'!D31)))),CONCATENATE("[",ROUND(OFFSET('Hygiene Data'!$D$8,0,10*ROW('Hygiene Data'!D31)),0),"]"),IF(AND(ISNUMBER(OFFSET('Hygiene Data'!$D$8,0,10*ROW('Hygiene Data'!D31))),DS37="",ISNUMBER(OFFSET('Hygiene Data'!$D$8,0,10*ROW('Hygiene Data'!D31)))),OFFSET('Hygiene Data'!$D$8,0,10*ROW('Hygiene Data'!D31)),NA())))</f>
        <v>#N/A</v>
      </c>
      <c r="BE37" s="135" t="e">
        <f ca="1">+IF(AND(ISNUMBER(OFFSET('Hygiene Data'!$D$10,0,10*ROW('Hygiene Data'!D31))),DT37="Yes"),OFFSET('Hygiene Data'!$D$10,0,10*ROW('Hygiene Data'!D31)),IF(AND(ISNUMBER(OFFSET('Hygiene Data'!$D$10,0,10*ROW('Hygiene Data'!D31))),DT37="No",ISNUMBER(OFFSET('Hygiene Data'!$D$10,0,10*ROW('Hygiene Data'!D31)))),CONCATENATE("[",ROUND(OFFSET('Hygiene Data'!$D$10,0,10*ROW('Hygiene Data'!D31)),0),"]"),IF(AND(ISNUMBER(OFFSET('Hygiene Data'!$D$10,0,10*ROW('Hygiene Data'!D31))),DT37="",ISNUMBER(OFFSET('Hygiene Data'!$D$10,0,10*ROW('Hygiene Data'!D31)))),OFFSET('Hygiene Data'!$D$10,0,10*ROW('Hygiene Data'!D31)),NA())))</f>
        <v>#N/A</v>
      </c>
      <c r="BF37" s="135" t="e">
        <f ca="1">+IF(AND(ISNUMBER(OFFSET('Hygiene Data'!$E$6,0,10*ROW('Hygiene Data'!E31))),DU37="Yes"),OFFSET('Hygiene Data'!$E$6,0,10*ROW('Hygiene Data'!E31)),IF(AND(ISNUMBER(OFFSET('Hygiene Data'!$E$6,0,10*ROW('Hygiene Data'!E31))),DU37="No",ISNUMBER(OFFSET('Hygiene Data'!$E$6,0,10*ROW('Hygiene Data'!E31)))),CONCATENATE("[",ROUND(OFFSET('Hygiene Data'!$E$6,0,10*ROW('Hygiene Data'!E31)),0),"]"),IF(AND(ISNUMBER(OFFSET('Hygiene Data'!$E$6,0,10*ROW('Hygiene Data'!E31))),DU37="",ISNUMBER(OFFSET('Hygiene Data'!$E$6,0,10*ROW('Hygiene Data'!E31)))),OFFSET('Hygiene Data'!$E$6,0,10*ROW('Hygiene Data'!E31)),NA())))</f>
        <v>#N/A</v>
      </c>
      <c r="BG37" s="135" t="e">
        <f ca="1">+IF(AND(ISNUMBER(OFFSET('Hygiene Data'!$E$8,0,10*ROW('Hygiene Data'!E31))),DV37="Yes"),OFFSET('Hygiene Data'!$E$8,0,10*ROW('Hygiene Data'!E31)),IF(AND(ISNUMBER(OFFSET('Hygiene Data'!$E$8,0,10*ROW('Hygiene Data'!E31))),DV37="No",ISNUMBER(OFFSET('Hygiene Data'!$E$8,0,10*ROW('Hygiene Data'!E31)))),CONCATENATE("[",ROUND(OFFSET('Hygiene Data'!$E$8,0,10*ROW('Hygiene Data'!E31)),0),"]"),IF(AND(ISNUMBER(OFFSET('Hygiene Data'!$E$8,0,10*ROW('Hygiene Data'!E31))),DV37="",ISNUMBER(OFFSET('Hygiene Data'!$E$8,0,10*ROW('Hygiene Data'!E31)))),OFFSET('Hygiene Data'!$E$8,0,10*ROW('Hygiene Data'!E31)),NA())))</f>
        <v>#N/A</v>
      </c>
      <c r="BH37" s="135" t="e">
        <f ca="1">+IF(AND(ISNUMBER(OFFSET('Hygiene Data'!$E$10,0,10*ROW('Hygiene Data'!E31))),DW37="Yes"),OFFSET('Hygiene Data'!$E$10,0,10*ROW('Hygiene Data'!E31)),IF(AND(ISNUMBER(OFFSET('Hygiene Data'!$E$10,0,10*ROW('Hygiene Data'!E31))),DW37="No",ISNUMBER(OFFSET('Hygiene Data'!$E$10,0,10*ROW('Hygiene Data'!E31)))),CONCATENATE("[",ROUND(OFFSET('Hygiene Data'!$E$10,0,10*ROW('Hygiene Data'!E31)),0),"]"),IF(AND(ISNUMBER(OFFSET('Hygiene Data'!$E$10,0,10*ROW('Hygiene Data'!E31))),DW37="",ISNUMBER(OFFSET('Hygiene Data'!$E$10,0,10*ROW('Hygiene Data'!E31)))),OFFSET('Hygiene Data'!$E$10,0,10*ROW('Hygiene Data'!E31)),NA())))</f>
        <v>#N/A</v>
      </c>
      <c r="BI37" s="135" t="e">
        <f ca="1">+IF(AND(ISNUMBER(OFFSET('Hygiene Data'!$F$6,0,10*ROW('Hygiene Data'!F31))),DX37="Yes"),OFFSET('Hygiene Data'!$F$6,0,10*ROW('Hygiene Data'!F31)),IF(AND(ISNUMBER(OFFSET('Hygiene Data'!$F$6,0,10*ROW('Hygiene Data'!F31))),DX37="No",ISNUMBER(OFFSET('Hygiene Data'!$F$6,0,10*ROW('Hygiene Data'!F31)))),CONCATENATE("[",ROUND(OFFSET('Hygiene Data'!$F$6,0,10*ROW('Hygiene Data'!F31)),0),"]"),IF(AND(ISNUMBER(OFFSET('Hygiene Data'!$F$6,0,10*ROW('Hygiene Data'!F31))),DX37="",ISNUMBER(OFFSET('Hygiene Data'!$F$6,0,10*ROW('Hygiene Data'!F31)))),OFFSET('Hygiene Data'!$F$6,0,10*ROW('Hygiene Data'!F31)),NA())))</f>
        <v>#N/A</v>
      </c>
      <c r="BJ37" s="135" t="e">
        <f ca="1">+IF(AND(ISNUMBER(OFFSET('Hygiene Data'!$F$8,0,10*ROW('Hygiene Data'!F31))),DY37="Yes"),OFFSET('Hygiene Data'!$F$8,0,10*ROW('Hygiene Data'!F31)),IF(AND(ISNUMBER(OFFSET('Hygiene Data'!$F$8,0,10*ROW('Hygiene Data'!F31))),DY37="No",ISNUMBER(OFFSET('Hygiene Data'!$F$8,0,10*ROW('Hygiene Data'!F31)))),CONCATENATE("[",ROUND(OFFSET('Hygiene Data'!$F$8,0,10*ROW('Hygiene Data'!F31)),0),"]"),IF(AND(ISNUMBER(OFFSET('Hygiene Data'!$F$8,0,10*ROW('Hygiene Data'!F31))),DY37="",ISNUMBER(OFFSET('Hygiene Data'!$F$8,0,10*ROW('Hygiene Data'!F31)))),OFFSET('Hygiene Data'!$F$8,0,10*ROW('Hygiene Data'!F31)),NA())))</f>
        <v>#N/A</v>
      </c>
      <c r="BK37" s="135" t="e">
        <f ca="1">+IF(AND(ISNUMBER(OFFSET('Hygiene Data'!$F$10,0,10*ROW('Hygiene Data'!F31))),DZ37="Yes"),OFFSET('Hygiene Data'!$F$10,0,10*ROW('Hygiene Data'!F31)),IF(AND(ISNUMBER(OFFSET('Hygiene Data'!$F$10,0,10*ROW('Hygiene Data'!F31))),DZ37="No",ISNUMBER(OFFSET('Hygiene Data'!$F$10,0,10*ROW('Hygiene Data'!F31)))),CONCATENATE("[",ROUND(OFFSET('Hygiene Data'!$F$10,0,10*ROW('Hygiene Data'!F31)),0),"]"),IF(AND(ISNUMBER(OFFSET('Hygiene Data'!$F$10,0,10*ROW('Hygiene Data'!F31))),DZ37="",ISNUMBER(OFFSET('Hygiene Data'!$F$10,0,10*ROW('Hygiene Data'!F31)))),OFFSET('Hygiene Data'!$F$10,0,10*ROW('Hygiene Data'!F31)),NA())))</f>
        <v>#N/A</v>
      </c>
      <c r="BL37" s="135" t="e">
        <f ca="1">+IF(AND(ISNUMBER(OFFSET('Hygiene Data'!$G$6,0,10*ROW('Hygiene Data'!G31))),EA37="Yes"),OFFSET('Hygiene Data'!$G$6,0,10*ROW('Hygiene Data'!G31)),IF(AND(ISNUMBER(OFFSET('Hygiene Data'!$G$6,0,10*ROW('Hygiene Data'!G31))),EA37="No",ISNUMBER(OFFSET('Hygiene Data'!$G$6,0,10*ROW('Hygiene Data'!G31)))),CONCATENATE("[",ROUND(OFFSET('Hygiene Data'!$G$6,0,10*ROW('Hygiene Data'!G31)),0),"]"),IF(AND(ISNUMBER(OFFSET('Hygiene Data'!$G$6,0,10*ROW('Hygiene Data'!G31))),EA37="",ISNUMBER(OFFSET('Hygiene Data'!$G$6,0,10*ROW('Hygiene Data'!G31)))),OFFSET('Hygiene Data'!$G$6,0,10*ROW('Hygiene Data'!G31)),NA())))</f>
        <v>#N/A</v>
      </c>
      <c r="BM37" s="135" t="e">
        <f ca="1">+IF(AND(ISNUMBER(OFFSET('Hygiene Data'!$G$8,0,10*ROW('Hygiene Data'!G31))),EB37="Yes"),OFFSET('Hygiene Data'!$G$8,0,10*ROW('Hygiene Data'!G31)),IF(AND(ISNUMBER(OFFSET('Hygiene Data'!$G$8,0,10*ROW('Hygiene Data'!G31))),EB37="No",ISNUMBER(OFFSET('Hygiene Data'!$G$8,0,10*ROW('Hygiene Data'!G31)))),CONCATENATE("[",ROUND(OFFSET('Hygiene Data'!$G$8,0,10*ROW('Hygiene Data'!G31)),0),"]"),IF(AND(ISNUMBER(OFFSET('Hygiene Data'!$G$8,0,10*ROW('Hygiene Data'!G31))),EB37="",ISNUMBER(OFFSET('Hygiene Data'!$G$8,0,10*ROW('Hygiene Data'!G31)))),OFFSET('Hygiene Data'!$G$8,0,10*ROW('Hygiene Data'!G31)),NA())))</f>
        <v>#N/A</v>
      </c>
      <c r="BN37" s="135" t="e">
        <f ca="1">+IF(AND(ISNUMBER(OFFSET('Hygiene Data'!$G$10,0,10*ROW('Hygiene Data'!G31))),EC37="Yes"),OFFSET('Hygiene Data'!$G$10,0,10*ROW('Hygiene Data'!G31)),IF(AND(ISNUMBER(OFFSET('Hygiene Data'!$G$10,0,10*ROW('Hygiene Data'!G31))),EC37="No",ISNUMBER(OFFSET('Hygiene Data'!$G$10,0,10*ROW('Hygiene Data'!G31)))),CONCATENATE("[",ROUND(OFFSET('Hygiene Data'!$G$10,0,10*ROW('Hygiene Data'!G31)),0),"]"),IF(AND(ISNUMBER(OFFSET('Hygiene Data'!$G$10,0,10*ROW('Hygiene Data'!G31))),EC37="",ISNUMBER(OFFSET('Hygiene Data'!$G$10,0,10*ROW('Hygiene Data'!G31)))),OFFSET('Hygiene Data'!$G$10,0,10*ROW('Hygiene Data'!G31)),NA())))</f>
        <v>#N/A</v>
      </c>
      <c r="BO37" s="135" t="e">
        <f ca="1">+IF(AND(ISNUMBER(OFFSET('Hygiene Data'!$H$6,0,10*ROW('Hygiene Data'!H31))),ED37="Yes"),OFFSET('Hygiene Data'!$H$6,0,10*ROW('Hygiene Data'!H31)),IF(AND(ISNUMBER(OFFSET('Hygiene Data'!$H$6,0,10*ROW('Hygiene Data'!H31))),ED37="No",ISNUMBER(OFFSET('Hygiene Data'!$H$6,0,10*ROW('Hygiene Data'!H31)))),CONCATENATE("[",ROUND(OFFSET('Hygiene Data'!$H$6,0,10*ROW('Hygiene Data'!H31)),0),"]"),IF(AND(ISNUMBER(OFFSET('Hygiene Data'!$H$6,0,10*ROW('Hygiene Data'!H31))),ED37="",ISNUMBER(OFFSET('Hygiene Data'!$H$6,0,10*ROW('Hygiene Data'!H31)))),OFFSET('Hygiene Data'!$H$6,0,10*ROW('Hygiene Data'!H31)),NA())))</f>
        <v>#N/A</v>
      </c>
      <c r="BP37" s="135" t="e">
        <f ca="1">+IF(AND(ISNUMBER(OFFSET('Hygiene Data'!$H$8,0,10*ROW('Hygiene Data'!H31))),EE37="Yes"),OFFSET('Hygiene Data'!$H$8,0,10*ROW('Hygiene Data'!H31)),IF(AND(ISNUMBER(OFFSET('Hygiene Data'!$H$8,0,10*ROW('Hygiene Data'!H31))),EE37="No",ISNUMBER(OFFSET('Hygiene Data'!$H$8,0,10*ROW('Hygiene Data'!H31)))),CONCATENATE("[",ROUND(OFFSET('Hygiene Data'!$H$8,0,10*ROW('Hygiene Data'!H31)),0),"]"),IF(AND(ISNUMBER(OFFSET('Hygiene Data'!$H$8,0,10*ROW('Hygiene Data'!H31))),EE37="",ISNUMBER(OFFSET('Hygiene Data'!$H$8,0,10*ROW('Hygiene Data'!H31)))),OFFSET('Hygiene Data'!$H$8,0,10*ROW('Hygiene Data'!H31)),NA())))</f>
        <v>#N/A</v>
      </c>
      <c r="BQ37" s="135" t="e">
        <f ca="1">+IF(AND(ISNUMBER(OFFSET('Hygiene Data'!$H$10,0,10*ROW('Hygiene Data'!H31))),EF37="Yes"),OFFSET('Hygiene Data'!$H$10,0,10*ROW('Hygiene Data'!H31)),IF(AND(ISNUMBER(OFFSET('Hygiene Data'!$H$10,0,10*ROW('Hygiene Data'!H31))),EF37="No",ISNUMBER(OFFSET('Hygiene Data'!$H$10,0,10*ROW('Hygiene Data'!H31)))),CONCATENATE("[",ROUND(OFFSET('Hygiene Data'!$H$10,0,10*ROW('Hygiene Data'!H31)),0),"]"),IF(AND(ISNUMBER(OFFSET('Hygiene Data'!$H$10,0,10*ROW('Hygiene Data'!H31))),EF37="",ISNUMBER(OFFSET('Hygiene Data'!$H$10,0,10*ROW('Hygiene Data'!H31)))),OFFSET('Hygiene Data'!$H$10,0,10*ROW('Hygiene Data'!H31)),NA())))</f>
        <v>#N/A</v>
      </c>
      <c r="BS37" s="34" t="str">
        <f ca="1">+IF(OFFSET('Water Data'!$C$28,0,10*ROW('Water Data'!C31))="","",OFFSET('Water Data'!$C$28,0,10*ROW('Water Data'!C31)))</f>
        <v/>
      </c>
      <c r="BT37" s="34" t="str">
        <f ca="1">+IF(OFFSET('Water Data'!$C$29,0,10*ROW('Water Data'!C31))="","",OFFSET('Water Data'!$C$29,0,10*ROW('Water Data'!C31)))</f>
        <v/>
      </c>
      <c r="BU37" s="34" t="str">
        <f ca="1">+IF(OFFSET('Water Data'!$C$30,0,10*ROW('Water Data'!C31))="","",OFFSET('Water Data'!$C$30,0,10*ROW('Water Data'!C31)))</f>
        <v/>
      </c>
      <c r="BV37" s="34" t="str">
        <f ca="1">+IF(OFFSET('Water Data'!$D$28,0,10*ROW('Water Data'!D31))="","",OFFSET('Water Data'!$D$28,0,10*ROW('Water Data'!D31)))</f>
        <v/>
      </c>
      <c r="BW37" s="34" t="str">
        <f ca="1">+IF(OFFSET('Water Data'!$D$29,0,10*ROW('Water Data'!D31))="","",OFFSET('Water Data'!$D$29,0,10*ROW('Water Data'!D31)))</f>
        <v/>
      </c>
      <c r="BX37" s="34" t="str">
        <f ca="1">+IF(OFFSET('Water Data'!$D$30,0,10*ROW('Water Data'!D31))="","",OFFSET('Water Data'!$D$30,0,10*ROW('Water Data'!D31)))</f>
        <v/>
      </c>
      <c r="BY37" s="34" t="str">
        <f ca="1">+IF(OFFSET('Water Data'!$E$28,0,10*ROW('Water Data'!E31))="","",OFFSET('Water Data'!$E$28,0,10*ROW('Water Data'!E31)))</f>
        <v/>
      </c>
      <c r="BZ37" s="34" t="str">
        <f ca="1">+IF(OFFSET('Water Data'!$E$29,0,10*ROW('Water Data'!E31))="","",OFFSET('Water Data'!$E$29,0,10*ROW('Water Data'!E31)))</f>
        <v/>
      </c>
      <c r="CA37" s="34" t="str">
        <f ca="1">+IF(OFFSET('Water Data'!$E$30,0,10*ROW('Water Data'!E31))="","",OFFSET('Water Data'!$E$30,0,10*ROW('Water Data'!E31)))</f>
        <v/>
      </c>
      <c r="CB37" s="34" t="str">
        <f ca="1">+IF(OFFSET('Water Data'!$F$28,0,10*ROW('Water Data'!F31))="","",OFFSET('Water Data'!$F$28,0,10*ROW('Water Data'!F31)))</f>
        <v/>
      </c>
      <c r="CC37" s="34" t="str">
        <f ca="1">+IF(OFFSET('Water Data'!$F$29,0,10*ROW('Water Data'!F31))="","",OFFSET('Water Data'!$F$29,0,10*ROW('Water Data'!F31)))</f>
        <v/>
      </c>
      <c r="CD37" s="34" t="str">
        <f ca="1">+IF(OFFSET('Water Data'!$F$30,0,10*ROW('Water Data'!F31))="","",OFFSET('Water Data'!$F$30,0,10*ROW('Water Data'!F31)))</f>
        <v/>
      </c>
      <c r="CE37" s="34" t="str">
        <f ca="1">+IF(OFFSET('Water Data'!$G$28,0,10*ROW('Water Data'!G31))="","",OFFSET('Water Data'!$G$28,0,10*ROW('Water Data'!G31)))</f>
        <v/>
      </c>
      <c r="CF37" s="34" t="str">
        <f ca="1">+IF(OFFSET('Water Data'!$G$29,0,10*ROW('Water Data'!G31))="","",OFFSET('Water Data'!$G$29,0,10*ROW('Water Data'!G31)))</f>
        <v/>
      </c>
      <c r="CG37" s="34" t="str">
        <f ca="1">+IF(OFFSET('Water Data'!$G$30,0,10*ROW('Water Data'!G31))="","",OFFSET('Water Data'!$G$30,0,10*ROW('Water Data'!G31)))</f>
        <v/>
      </c>
      <c r="CH37" s="34" t="str">
        <f ca="1">+IF(OFFSET('Water Data'!$H$28,0,10*ROW('Water Data'!H31))="","",OFFSET('Water Data'!$H$28,0,10*ROW('Water Data'!H31)))</f>
        <v/>
      </c>
      <c r="CI37" s="34" t="str">
        <f ca="1">+IF(OFFSET('Water Data'!$H$29,0,10*ROW('Water Data'!H31))="","",OFFSET('Water Data'!$H$29,0,10*ROW('Water Data'!H31)))</f>
        <v/>
      </c>
      <c r="CJ37" s="34" t="str">
        <f ca="1">+IF(OFFSET('Water Data'!$H$30,0,10*ROW('Water Data'!H31))="","",OFFSET('Water Data'!$H$30,0,10*ROW('Water Data'!H31)))</f>
        <v/>
      </c>
      <c r="CK37" s="34" t="str">
        <f ca="1">+IF(OFFSET('Sanitation Data'!$C$29,0,10*ROW('Sanitation Data'!C31))="","",OFFSET('Sanitation Data'!$C$29,0,10*ROW('Sanitation Data'!C31)))</f>
        <v/>
      </c>
      <c r="CL37" s="34" t="str">
        <f ca="1">+IF(OFFSET('Sanitation Data'!$C$30,0,10*ROW('Sanitation Data'!C31))="","",OFFSET('Sanitation Data'!$C$30,0,10*ROW('Sanitation Data'!C31)))</f>
        <v/>
      </c>
      <c r="CM37" s="34" t="str">
        <f ca="1">+IF(OFFSET('Sanitation Data'!$C$31,0,10*ROW('Sanitation Data'!C31))="","",OFFSET('Sanitation Data'!$C$31,0,10*ROW('Sanitation Data'!C31)))</f>
        <v/>
      </c>
      <c r="CN37" s="34" t="str">
        <f ca="1">+IF(OFFSET('Sanitation Data'!$C$32,0,10*ROW('Sanitation Data'!C31))="","",OFFSET('Sanitation Data'!$C$32,0,10*ROW('Sanitation Data'!C31)))</f>
        <v/>
      </c>
      <c r="CO37" s="34" t="str">
        <f ca="1">+IF(OFFSET('Sanitation Data'!$C$33,0,10*ROW('Sanitation Data'!C31))="","",OFFSET('Sanitation Data'!$C$33,0,10*ROW('Sanitation Data'!C31)))</f>
        <v/>
      </c>
      <c r="CP37" s="34" t="str">
        <f ca="1">+IF(OFFSET('Sanitation Data'!$D$29,0,10*ROW('Sanitation Data'!D31))="","",OFFSET('Sanitation Data'!$D$29,0,10*ROW('Sanitation Data'!D31)))</f>
        <v/>
      </c>
      <c r="CQ37" s="34" t="str">
        <f ca="1">+IF(OFFSET('Sanitation Data'!$D$30,0,10*ROW('Sanitation Data'!D31))="","",OFFSET('Sanitation Data'!$D$30,0,10*ROW('Sanitation Data'!D31)))</f>
        <v/>
      </c>
      <c r="CR37" s="34" t="str">
        <f ca="1">+IF(OFFSET('Sanitation Data'!$D$31,0,10*ROW('Sanitation Data'!D31))="","",OFFSET('Sanitation Data'!$D$31,0,10*ROW('Sanitation Data'!D31)))</f>
        <v/>
      </c>
      <c r="CS37" s="34" t="str">
        <f ca="1">+IF(OFFSET('Sanitation Data'!$D$32,0,10*ROW('Sanitation Data'!D31))="","",OFFSET('Sanitation Data'!$D$32,0,10*ROW('Sanitation Data'!D31)))</f>
        <v/>
      </c>
      <c r="CT37" s="34" t="str">
        <f ca="1">+IF(OFFSET('Sanitation Data'!$D$33,0,10*ROW('Sanitation Data'!D31))="","",OFFSET('Sanitation Data'!$D$33,0,10*ROW('Sanitation Data'!D31)))</f>
        <v/>
      </c>
      <c r="CU37" s="34" t="str">
        <f ca="1">+IF(OFFSET('Sanitation Data'!$E$29,0,10*ROW('Sanitation Data'!E31))="","",OFFSET('Sanitation Data'!$E$29,0,10*ROW('Sanitation Data'!E31)))</f>
        <v/>
      </c>
      <c r="CV37" s="34" t="str">
        <f ca="1">+IF(OFFSET('Sanitation Data'!$E$30,0,10*ROW('Sanitation Data'!E31))="","",OFFSET('Sanitation Data'!$E$30,0,10*ROW('Sanitation Data'!E31)))</f>
        <v/>
      </c>
      <c r="CW37" s="34" t="str">
        <f ca="1">+IF(OFFSET('Sanitation Data'!$E$31,0,10*ROW('Sanitation Data'!E31))="","",OFFSET('Sanitation Data'!$E$31,0,10*ROW('Sanitation Data'!E31)))</f>
        <v/>
      </c>
      <c r="CX37" s="34" t="str">
        <f ca="1">+IF(OFFSET('Sanitation Data'!$E$32,0,10*ROW('Sanitation Data'!E31))="","",OFFSET('Sanitation Data'!$E$32,0,10*ROW('Sanitation Data'!E31)))</f>
        <v/>
      </c>
      <c r="CY37" s="34" t="str">
        <f ca="1">+IF(OFFSET('Sanitation Data'!$E$33,0,10*ROW('Sanitation Data'!E31))="","",OFFSET('Sanitation Data'!$E$33,0,10*ROW('Sanitation Data'!E31)))</f>
        <v/>
      </c>
      <c r="CZ37" s="34" t="str">
        <f ca="1">+IF(OFFSET('Sanitation Data'!$F$29,0,10*ROW('Sanitation Data'!F31))="","",OFFSET('Sanitation Data'!$F$29,0,10*ROW('Sanitation Data'!F31)))</f>
        <v/>
      </c>
      <c r="DA37" s="34" t="str">
        <f ca="1">+IF(OFFSET('Sanitation Data'!$F$30,0,10*ROW('Sanitation Data'!F31))="","",OFFSET('Sanitation Data'!$F$30,0,10*ROW('Sanitation Data'!F31)))</f>
        <v/>
      </c>
      <c r="DB37" s="34" t="str">
        <f ca="1">+IF(OFFSET('Sanitation Data'!$F$31,0,10*ROW('Sanitation Data'!F31))="","",OFFSET('Sanitation Data'!$F$31,0,10*ROW('Sanitation Data'!F31)))</f>
        <v/>
      </c>
      <c r="DC37" s="34" t="str">
        <f ca="1">+IF(OFFSET('Sanitation Data'!$F$32,0,10*ROW('Sanitation Data'!F31))="","",OFFSET('Sanitation Data'!$F$32,0,10*ROW('Sanitation Data'!F31)))</f>
        <v/>
      </c>
      <c r="DD37" s="34" t="str">
        <f ca="1">+IF(OFFSET('Sanitation Data'!$F$33,0,10*ROW('Sanitation Data'!F31))="","",OFFSET('Sanitation Data'!$F$33,0,10*ROW('Sanitation Data'!F31)))</f>
        <v/>
      </c>
      <c r="DE37" s="34" t="str">
        <f ca="1">+IF(OFFSET('Sanitation Data'!$G$29,0,10*ROW('Sanitation Data'!G31))="","",OFFSET('Sanitation Data'!$G$29,0,10*ROW('Sanitation Data'!G31)))</f>
        <v/>
      </c>
      <c r="DF37" s="34" t="str">
        <f ca="1">+IF(OFFSET('Sanitation Data'!$G$30,0,10*ROW('Sanitation Data'!G31))="","",OFFSET('Sanitation Data'!$G$30,0,10*ROW('Sanitation Data'!G31)))</f>
        <v/>
      </c>
      <c r="DG37" s="34" t="str">
        <f ca="1">+IF(OFFSET('Sanitation Data'!$G$31,0,10*ROW('Sanitation Data'!G31))="","",OFFSET('Sanitation Data'!$G$31,0,10*ROW('Sanitation Data'!G31)))</f>
        <v/>
      </c>
      <c r="DH37" s="34" t="str">
        <f ca="1">+IF(OFFSET('Sanitation Data'!$G$32,0,10*ROW('Sanitation Data'!G31))="","",OFFSET('Sanitation Data'!$G$32,0,10*ROW('Sanitation Data'!G31)))</f>
        <v/>
      </c>
      <c r="DI37" s="34" t="str">
        <f ca="1">+IF(OFFSET('Sanitation Data'!$G$33,0,10*ROW('Sanitation Data'!G31))="","",OFFSET('Sanitation Data'!$G$33,0,10*ROW('Sanitation Data'!G31)))</f>
        <v/>
      </c>
      <c r="DJ37" s="34" t="str">
        <f ca="1">+IF(OFFSET('Sanitation Data'!$H$29,0,10*ROW('Sanitation Data'!H31))="","",OFFSET('Sanitation Data'!$H$29,0,10*ROW('Sanitation Data'!H31)))</f>
        <v/>
      </c>
      <c r="DK37" s="34" t="str">
        <f ca="1">+IF(OFFSET('Sanitation Data'!$H$30,0,10*ROW('Sanitation Data'!H31))="","",OFFSET('Sanitation Data'!$H$30,0,10*ROW('Sanitation Data'!H31)))</f>
        <v/>
      </c>
      <c r="DL37" s="34" t="str">
        <f ca="1">+IF(OFFSET('Sanitation Data'!$H$31,0,10*ROW('Sanitation Data'!H31))="","",OFFSET('Sanitation Data'!$H$31,0,10*ROW('Sanitation Data'!H31)))</f>
        <v/>
      </c>
      <c r="DM37" s="34" t="str">
        <f ca="1">+IF(OFFSET('Sanitation Data'!$H$32,0,10*ROW('Sanitation Data'!H31))="","",OFFSET('Sanitation Data'!$H$32,0,10*ROW('Sanitation Data'!H31)))</f>
        <v/>
      </c>
      <c r="DN37" s="34" t="str">
        <f ca="1">+IF(OFFSET('Sanitation Data'!$H$33,0,10*ROW('Sanitation Data'!H31))="","",OFFSET('Sanitation Data'!$H$33,0,10*ROW('Sanitation Data'!H31)))</f>
        <v/>
      </c>
      <c r="DO37" s="34" t="str">
        <f ca="1">+IF(OFFSET('Hygiene Data'!$C$12,0,10*ROW('Hygiene Data'!C31))="","",OFFSET('Hygiene Data'!$C$12,0,10*ROW('Hygiene Data'!C31)))</f>
        <v/>
      </c>
      <c r="DP37" s="34" t="str">
        <f ca="1">+IF(OFFSET('Hygiene Data'!$C$13,0,10*ROW('Hygiene Data'!C31))="","",OFFSET('Hygiene Data'!$C$13,0,10*ROW('Hygiene Data'!C31)))</f>
        <v/>
      </c>
      <c r="DQ37" s="34" t="str">
        <f ca="1">+IF(OFFSET('Hygiene Data'!$C$14,0,10*ROW('Hygiene Data'!C31))="","",OFFSET('Hygiene Data'!$C$14,0,10*ROW('Hygiene Data'!C31)))</f>
        <v/>
      </c>
      <c r="DR37" s="34" t="str">
        <f ca="1">+IF(OFFSET('Hygiene Data'!$D$12,0,10*ROW('Hygiene Data'!D31))="","",OFFSET('Hygiene Data'!$D$12,0,10*ROW('Hygiene Data'!D31)))</f>
        <v/>
      </c>
      <c r="DS37" s="34" t="str">
        <f ca="1">+IF(OFFSET('Hygiene Data'!$D$13,0,10*ROW('Hygiene Data'!D31))="","",OFFSET('Hygiene Data'!$D$13,0,10*ROW('Hygiene Data'!D31)))</f>
        <v/>
      </c>
      <c r="DT37" s="34" t="str">
        <f ca="1">+IF(OFFSET('Hygiene Data'!$D$14,0,10*ROW('Hygiene Data'!D31))="","",OFFSET('Hygiene Data'!$D$14,0,10*ROW('Hygiene Data'!D31)))</f>
        <v/>
      </c>
      <c r="DU37" s="34" t="str">
        <f ca="1">+IF(OFFSET('Hygiene Data'!$E$12,0,10*ROW('Hygiene Data'!E31))="","",OFFSET('Hygiene Data'!$E$12,0,10*ROW('Hygiene Data'!E31)))</f>
        <v/>
      </c>
      <c r="DV37" s="34" t="str">
        <f ca="1">+IF(OFFSET('Hygiene Data'!$E$13,0,10*ROW('Hygiene Data'!E31))="","",OFFSET('Hygiene Data'!$E$13,0,10*ROW('Hygiene Data'!E31)))</f>
        <v/>
      </c>
      <c r="DW37" s="34" t="str">
        <f ca="1">+IF(OFFSET('Hygiene Data'!$E$14,0,10*ROW('Hygiene Data'!E31))="","",OFFSET('Hygiene Data'!$E$14,0,10*ROW('Hygiene Data'!E31)))</f>
        <v/>
      </c>
      <c r="DX37" s="34" t="str">
        <f ca="1">+IF(OFFSET('Hygiene Data'!$F$12,0,10*ROW('Hygiene Data'!F31))="","",OFFSET('Hygiene Data'!$F$12,0,10*ROW('Hygiene Data'!F31)))</f>
        <v/>
      </c>
      <c r="DY37" s="34" t="str">
        <f ca="1">+IF(OFFSET('Hygiene Data'!$F$13,0,10*ROW('Hygiene Data'!F31))="","",OFFSET('Hygiene Data'!$F$13,0,10*ROW('Hygiene Data'!F31)))</f>
        <v/>
      </c>
      <c r="DZ37" s="34" t="str">
        <f ca="1">+IF(OFFSET('Hygiene Data'!$F$14,0,10*ROW('Hygiene Data'!F31))="","",OFFSET('Hygiene Data'!$F$14,0,10*ROW('Hygiene Data'!F31)))</f>
        <v/>
      </c>
      <c r="EA37" s="34" t="str">
        <f ca="1">+IF(OFFSET('Hygiene Data'!$G$12,0,10*ROW('Hygiene Data'!G31))="","",OFFSET('Hygiene Data'!$G$12,0,10*ROW('Hygiene Data'!G31)))</f>
        <v/>
      </c>
      <c r="EB37" s="34" t="str">
        <f ca="1">+IF(OFFSET('Hygiene Data'!$G$13,0,10*ROW('Hygiene Data'!G31))="","",OFFSET('Hygiene Data'!$G$13,0,10*ROW('Hygiene Data'!G31)))</f>
        <v/>
      </c>
      <c r="EC37" s="34" t="str">
        <f ca="1">+IF(OFFSET('Hygiene Data'!$G$14,0,10*ROW('Hygiene Data'!G31))="","",OFFSET('Hygiene Data'!$G$14,0,10*ROW('Hygiene Data'!G31)))</f>
        <v/>
      </c>
      <c r="ED37" s="34" t="str">
        <f ca="1">+IF(OFFSET('Hygiene Data'!$H$12,0,10*ROW('Hygiene Data'!H31))="","",OFFSET('Hygiene Data'!$H$12,0,10*ROW('Hygiene Data'!H31)))</f>
        <v/>
      </c>
      <c r="EE37" s="34" t="str">
        <f ca="1">+IF(OFFSET('Hygiene Data'!$H$13,0,10*ROW('Hygiene Data'!H31))="","",OFFSET('Hygiene Data'!$H$13,0,10*ROW('Hygiene Data'!H31)))</f>
        <v/>
      </c>
      <c r="EF37" s="34" t="str">
        <f ca="1">+IF(OFFSET('Hygiene Data'!$H$14,0,10*ROW('Hygiene Data'!H31))="","",OFFSET('Hygiene Data'!$H$14,0,10*ROW('Hygiene Data'!H31)))</f>
        <v/>
      </c>
    </row>
    <row r="38" spans="1:136" x14ac:dyDescent="0.2">
      <c r="A38" s="50" t="str">
        <f ca="1">+IF(OFFSET('Water Data'!$B$1,0,10*ROW('Water Data'!B35))="","",OFFSET('Water Data'!$B$1,0,10*ROW('Water Data'!B35)))</f>
        <v/>
      </c>
      <c r="B38" s="50" t="str">
        <f ca="1">+IF(OFFSET('Water Data'!$A$3,0,10*ROW('Water Data'!A35))="","",OFFSET('Water Data'!$A$3,0,10*ROW('Water Data'!A35)))</f>
        <v/>
      </c>
      <c r="C38" s="50" t="str">
        <f ca="1">+IF(OFFSET('Water Data'!$C$3,0,10*ROW('Water Data'!C35))="","",OFFSET('Water Data'!$C$3,0,10*ROW('Water Data'!C35)))</f>
        <v/>
      </c>
      <c r="D38" s="133" t="e">
        <f ca="1">+IF(AND(ISNUMBER(OFFSET('Water Data'!$C$5,0,10*ROW('Water Data'!C32))),BS38="Yes"),100-OFFSET('Water Data'!$C$5,0,10*ROW('Water Data'!C32)),IF(AND(ISNUMBER(OFFSET('Water Data'!$C$5,0,10*ROW('Water Data'!C32))),BS38="No",ISNUMBER(OFFSET('Water Data'!$C$5,0,10*ROW('Water Data'!C32)))),CONCATENATE("[",ROUND(100-OFFSET('Water Data'!$C$5,0,10*ROW('Water Data'!C32)),0),"]"),IF(AND(ISNUMBER(OFFSET('Water Data'!$C$5,0,10*ROW('Water Data'!C32))),BS38="",ISNUMBER(OFFSET('Water Data'!$C$5,0,10*ROW('Water Data'!C32)))),100-OFFSET('Water Data'!$C$5,0,10*ROW('Water Data'!C32)),NA())))</f>
        <v>#N/A</v>
      </c>
      <c r="E38" s="133" t="e">
        <f ca="1">+IF(AND(ISNUMBER(OFFSET('Water Data'!$C$7,0,10*ROW('Water Data'!D32))),BT38="Yes"),OFFSET('Water Data'!$C$7,0,10*ROW('Water Data'!C32)),IF(AND(ISNUMBER(OFFSET('Water Data'!$C$7,0,10*ROW('Water Data'!C32))),BT38="No",ISNUMBER(OFFSET('Water Data'!$C$7,0,10*ROW('Water Data'!C32)))),CONCATENATE("[",ROUND(OFFSET('Water Data'!$C$7,0,10*ROW('Water Data'!C32)),0),"]"),IF(AND(ISNUMBER(OFFSET('Water Data'!$C$7,0,10*ROW('Water Data'!C32))),BT38="",ISNUMBER(OFFSET('Water Data'!$C$7,0,10*ROW('Water Data'!C32)))),OFFSET('Water Data'!$C$7,0,10*ROW('Water Data'!C32)),NA())))</f>
        <v>#N/A</v>
      </c>
      <c r="F38" s="133" t="e">
        <f ca="1">+IF(AND(ISNUMBER(OFFSET('Water Data'!$C$10,0,10*ROW('Water Data'!C32))),BU38="Yes"),OFFSET('Water Data'!$C$10,0,10*ROW('Water Data'!C32)),IF(AND(ISNUMBER(OFFSET('Water Data'!$C$10,0,10*ROW('Water Data'!C32))),BU38="No",ISNUMBER(OFFSET('Water Data'!$C$10,0,10*ROW('Water Data'!C32)))),CONCATENATE("[",ROUND(OFFSET('Water Data'!$C$10,0,10*ROW('Water Data'!C32)),0),"]"),IF(AND(ISNUMBER(OFFSET('Water Data'!$C$10,0,10*ROW('Water Data'!C32))),BU38="",ISNUMBER(OFFSET('Water Data'!$C$10,0,10*ROW('Water Data'!C32)))),OFFSET('Water Data'!$C$10,0,10*ROW('Water Data'!C32)),NA())))</f>
        <v>#N/A</v>
      </c>
      <c r="G38" s="133" t="e">
        <f ca="1">+IF(AND(ISNUMBER(OFFSET('Water Data'!$D$5,0,10*ROW('Water Data'!D32))),BV38="Yes"),100-OFFSET('Water Data'!$D$5,0,10*ROW('Water Data'!D32)),IF(AND(ISNUMBER(OFFSET('Water Data'!$D$5,0,10*ROW('Water Data'!D32))),BV38="No",ISNUMBER(OFFSET('Water Data'!$D$5,0,10*ROW('Water Data'!D32)))),CONCATENATE("[",ROUND(100-OFFSET('Water Data'!$D$5,0,10*ROW('Water Data'!D32)),0),"]"),IF(AND(ISNUMBER(OFFSET('Water Data'!$D$5,0,10*ROW('Water Data'!D32))),BV38="",ISNUMBER(OFFSET('Water Data'!$D$5,0,10*ROW('Water Data'!D32)))),100-OFFSET('Water Data'!$D$5,0,10*ROW('Water Data'!D32)),NA())))</f>
        <v>#N/A</v>
      </c>
      <c r="H38" s="133" t="e">
        <f ca="1">+IF(AND(ISNUMBER(OFFSET('Water Data'!$D$7,0,10*ROW('Water Data'!D32))),BW38="Yes"),OFFSET('Water Data'!$D$7,0,10*ROW('Water Data'!D32)),IF(AND(ISNUMBER(OFFSET('Water Data'!$D$7,0,10*ROW('Water Data'!D32))),BW38="No",ISNUMBER(OFFSET('Water Data'!$D$7,0,10*ROW('Water Data'!D32)))),CONCATENATE("[",ROUND(OFFSET('Water Data'!$C$7,0,10*ROW('Water Data'!D32)),0),"]"),IF(AND(ISNUMBER(OFFSET('Water Data'!$D$7,0,10*ROW('Water Data'!D32))),BW38="",ISNUMBER(OFFSET('Water Data'!$D$7,0,10*ROW('Water Data'!D32)))),OFFSET('Water Data'!$D$7,0,10*ROW('Water Data'!D32)),NA())))</f>
        <v>#N/A</v>
      </c>
      <c r="I38" s="133" t="e">
        <f ca="1">+IF(AND(ISNUMBER(OFFSET('Water Data'!$D$10,0,10*ROW('Water Data'!D32))),BX38="Yes"),OFFSET('Water Data'!$D$10,0,10*ROW('Water Data'!D32)),IF(AND(ISNUMBER(OFFSET('Water Data'!$D$10,0,10*ROW('Water Data'!D32))),BX38="No",ISNUMBER(OFFSET('Water Data'!$D$10,0,10*ROW('Water Data'!D32)))),CONCATENATE("[",ROUND(OFFSET('Water Data'!$D$10,0,10*ROW('Water Data'!D32)),0),"]"),IF(AND(ISNUMBER(OFFSET('Water Data'!$D$10,0,10*ROW('Water Data'!D32))),BX38="",ISNUMBER(OFFSET('Water Data'!$D$10,0,10*ROW('Water Data'!D32)))),OFFSET('Water Data'!$D$10,0,10*ROW('Water Data'!D32)),NA())))</f>
        <v>#N/A</v>
      </c>
      <c r="J38" s="133" t="e">
        <f ca="1">+IF(AND(ISNUMBER(OFFSET('Water Data'!$E$5,0,10*ROW('Water Data'!E32))),BY38="Yes"),100-OFFSET('Water Data'!$E$5,0,10*ROW('Water Data'!E32)),IF(AND(ISNUMBER(OFFSET('Water Data'!$E$5,0,10*ROW('Water Data'!E32))),BY38="No",ISNUMBER(OFFSET('Water Data'!$E$5,0,10*ROW('Water Data'!E32)))),CONCATENATE("[",ROUND(100-OFFSET('Water Data'!$E$5,0,10*ROW('Water Data'!E32)),0),"]"),IF(AND(ISNUMBER(OFFSET('Water Data'!$E$5,0,10*ROW('Water Data'!E32))),BY38="",ISNUMBER(OFFSET('Water Data'!$E$5,0,10*ROW('Water Data'!E32)))),100-OFFSET('Water Data'!$E$5,0,10*ROW('Water Data'!E32)),NA())))</f>
        <v>#N/A</v>
      </c>
      <c r="K38" s="133" t="e">
        <f ca="1">+IF(AND(ISNUMBER(OFFSET('Water Data'!$E$7,0,10*ROW('Water Data'!E32))),BZ38="Yes"),OFFSET('Water Data'!$E$7,0,10*ROW('Water Data'!E32)),IF(AND(ISNUMBER(OFFSET('Water Data'!$E$7,0,10*ROW('Water Data'!E32))),BZ38="No",ISNUMBER(OFFSET('Water Data'!$E$7,0,10*ROW('Water Data'!E32)))),CONCATENATE("[",ROUND(OFFSET('Water Data'!$E$7,0,10*ROW('Water Data'!E32)),0),"]"),IF(AND(ISNUMBER(OFFSET('Water Data'!$E$7,0,10*ROW('Water Data'!E32))),BZ38="",ISNUMBER(OFFSET('Water Data'!$E$7,0,10*ROW('Water Data'!E32)))),OFFSET('Water Data'!$E$7,0,10*ROW('Water Data'!E32)),NA())))</f>
        <v>#N/A</v>
      </c>
      <c r="L38" s="133" t="e">
        <f ca="1">+IF(AND(ISNUMBER(OFFSET('Water Data'!$E$10,0,10*ROW('Water Data'!E32))),CA38="Yes"),OFFSET('Water Data'!$E$10,0,10*ROW('Water Data'!E32)),IF(AND(ISNUMBER(OFFSET('Water Data'!$E$10,0,10*ROW('Water Data'!E32))),CA38="No",ISNUMBER(OFFSET('Water Data'!$E$10,0,10*ROW('Water Data'!E32)))),CONCATENATE("[",ROUND(OFFSET('Water Data'!$E$10,0,10*ROW('Water Data'!E32)),0),"]"),IF(AND(ISNUMBER(OFFSET('Water Data'!$E$10,0,10*ROW('Water Data'!E32))),CA38="",ISNUMBER(OFFSET('Water Data'!$E$10,0,10*ROW('Water Data'!E32)))),OFFSET('Water Data'!$E$10,0,10*ROW('Water Data'!E32)),NA())))</f>
        <v>#N/A</v>
      </c>
      <c r="M38" s="133" t="e">
        <f ca="1">+IF(AND(ISNUMBER(OFFSET('Water Data'!$F$5,0,10*ROW('Water Data'!F32))),CB38="Yes"),100-OFFSET('Water Data'!$F$5,0,10*ROW('Water Data'!F32)),IF(AND(ISNUMBER(OFFSET('Water Data'!$F$5,0,10*ROW('Water Data'!F32))),CB38="No",ISNUMBER(OFFSET('Water Data'!$F$5,0,10*ROW('Water Data'!F32)))),CONCATENATE("[",ROUND(100-OFFSET('Water Data'!$F$5,0,10*ROW('Water Data'!F32)),0),"]"),IF(AND(ISNUMBER(OFFSET('Water Data'!$F$5,0,10*ROW('Water Data'!F32))),CB38="",ISNUMBER(OFFSET('Water Data'!$F$5,0,10*ROW('Water Data'!F32)))),100-OFFSET('Water Data'!$F$5,0,10*ROW('Water Data'!F32)),NA())))</f>
        <v>#N/A</v>
      </c>
      <c r="N38" s="133" t="e">
        <f ca="1">+IF(AND(ISNUMBER(OFFSET('Water Data'!$F$7,0,10*ROW('Water Data'!F32))),CC38="Yes"),OFFSET('Water Data'!$F$7,0,10*ROW('Water Data'!F32)),IF(AND(ISNUMBER(OFFSET('Water Data'!$F$7,0,10*ROW('Water Data'!F32))),CC38="No",ISNUMBER(OFFSET('Water Data'!$F$7,0,10*ROW('Water Data'!F32)))),CONCATENATE("[",ROUND(OFFSET('Water Data'!$F$7,0,10*ROW('Water Data'!F32)),0),"]"),IF(AND(ISNUMBER(OFFSET('Water Data'!$F$7,0,10*ROW('Water Data'!F32))),CC38="",ISNUMBER(OFFSET('Water Data'!$F$7,0,10*ROW('Water Data'!F32)))),OFFSET('Water Data'!$F$7,0,10*ROW('Water Data'!F32)),NA())))</f>
        <v>#N/A</v>
      </c>
      <c r="O38" s="133" t="e">
        <f ca="1">+IF(AND(ISNUMBER(OFFSET('Water Data'!$F$10,0,10*ROW('Water Data'!F32))),CD38="Yes"),OFFSET('Water Data'!$F$10,0,10*ROW('Water Data'!F32)),IF(AND(ISNUMBER(OFFSET('Water Data'!$F$10,0,10*ROW('Water Data'!F32))),CD38="No",ISNUMBER(OFFSET('Water Data'!$F$10,0,10*ROW('Water Data'!F32)))),CONCATENATE("[",ROUND(OFFSET('Water Data'!$F$10,0,10*ROW('Water Data'!F32)),0),"]"),IF(AND(ISNUMBER(OFFSET('Water Data'!$F$10,0,10*ROW('Water Data'!F32))),CD38="",ISNUMBER(OFFSET('Water Data'!$F$10,0,10*ROW('Water Data'!F32)))),OFFSET('Water Data'!$F$10,0,10*ROW('Water Data'!F32)),NA())))</f>
        <v>#N/A</v>
      </c>
      <c r="P38" s="133" t="e">
        <f ca="1">+IF(AND(ISNUMBER(OFFSET('Water Data'!$G$5,0,10*ROW('Water Data'!G32))),CE38="Yes"),100-OFFSET('Water Data'!$G$5,0,10*ROW('Water Data'!G32)),IF(AND(ISNUMBER(OFFSET('Water Data'!$G$5,0,10*ROW('Water Data'!G32))),CE38="No",ISNUMBER(OFFSET('Water Data'!$G$5,0,10*ROW('Water Data'!G32)))),CONCATENATE("[",ROUND(100-OFFSET('Water Data'!$G$5,0,10*ROW('Water Data'!G32)),0),"]"),IF(AND(ISNUMBER(OFFSET('Water Data'!$G$5,0,10*ROW('Water Data'!G32))),CE38="",ISNUMBER(OFFSET('Water Data'!$G$5,0,10*ROW('Water Data'!G32)))),100-OFFSET('Water Data'!$G$5,0,10*ROW('Water Data'!G32)),NA())))</f>
        <v>#N/A</v>
      </c>
      <c r="Q38" s="133" t="e">
        <f ca="1">+IF(AND(ISNUMBER(OFFSET('Water Data'!$G$7,0,10*ROW('Water Data'!G32))),CF38="Yes"),OFFSET('Water Data'!$G$7,0,10*ROW('Water Data'!G32)),IF(AND(ISNUMBER(OFFSET('Water Data'!$G$7,0,10*ROW('Water Data'!G32))),CF38="No",ISNUMBER(OFFSET('Water Data'!$G$7,0,10*ROW('Water Data'!G32)))),CONCATENATE("[",ROUND(OFFSET('Water Data'!$G$7,0,10*ROW('Water Data'!G32)),0),"]"),IF(AND(ISNUMBER(OFFSET('Water Data'!$G$7,0,10*ROW('Water Data'!G32))),CF38="",ISNUMBER(OFFSET('Water Data'!$G$7,0,10*ROW('Water Data'!G32)))),OFFSET('Water Data'!$G$7,0,10*ROW('Water Data'!G32)),NA())))</f>
        <v>#N/A</v>
      </c>
      <c r="R38" s="133" t="e">
        <f ca="1">+IF(AND(ISNUMBER(OFFSET('Water Data'!$G$10,0,10*ROW('Water Data'!G32))),CG38="Yes"),OFFSET('Water Data'!$G$10,0,10*ROW('Water Data'!G32)),IF(AND(ISNUMBER(OFFSET('Water Data'!$G$10,0,10*ROW('Water Data'!G32))),CG38="No",ISNUMBER(OFFSET('Water Data'!$G$10,0,10*ROW('Water Data'!G32)))),CONCATENATE("[",ROUND(OFFSET('Water Data'!$G$10,0,10*ROW('Water Data'!G32)),0),"]"),IF(AND(ISNUMBER(OFFSET('Water Data'!$G$10,0,10*ROW('Water Data'!G32))),CG38="",ISNUMBER(OFFSET('Water Data'!$G$10,0,10*ROW('Water Data'!G32)))),OFFSET('Water Data'!$G$10,0,10*ROW('Water Data'!G32)),NA())))</f>
        <v>#N/A</v>
      </c>
      <c r="S38" s="133" t="e">
        <f ca="1">+IF(AND(ISNUMBER(OFFSET('Water Data'!$H$5,0,10*ROW('Water Data'!H32))),CH38="Yes"),100-OFFSET('Water Data'!$H$5,0,10*ROW('Water Data'!H32)),IF(AND(ISNUMBER(OFFSET('Water Data'!$H$5,0,10*ROW('Water Data'!H32))),CH38="No",ISNUMBER(OFFSET('Water Data'!$H$5,0,10*ROW('Water Data'!H32)))),CONCATENATE("[",ROUND(100-OFFSET('Water Data'!$H$5,0,10*ROW('Water Data'!H32)),0),"]"),IF(AND(ISNUMBER(OFFSET('Water Data'!$H$5,0,10*ROW('Water Data'!H32))),CH38="",ISNUMBER(OFFSET('Water Data'!$H$5,0,10*ROW('Water Data'!H32)))),100-OFFSET('Water Data'!$H$5,0,10*ROW('Water Data'!H32)),NA())))</f>
        <v>#N/A</v>
      </c>
      <c r="T38" s="133" t="e">
        <f ca="1">+IF(AND(ISNUMBER(OFFSET('Water Data'!$H$7,0,10*ROW('Water Data'!H32))),CI38="Yes"),OFFSET('Water Data'!$H$7,0,10*ROW('Water Data'!H32)),IF(AND(ISNUMBER(OFFSET('Water Data'!$H$7,0,10*ROW('Water Data'!H32))),CI38="No",ISNUMBER(OFFSET('Water Data'!$H$7,0,10*ROW('Water Data'!H32)))),CONCATENATE("[",ROUND(OFFSET('Water Data'!$H$7,0,10*ROW('Water Data'!H32)),0),"]"),IF(AND(ISNUMBER(OFFSET('Water Data'!$H$7,0,10*ROW('Water Data'!H32))),CI38="",ISNUMBER(OFFSET('Water Data'!$H$7,0,10*ROW('Water Data'!H32)))),OFFSET('Water Data'!$H$7,0,10*ROW('Water Data'!H32)),NA())))</f>
        <v>#N/A</v>
      </c>
      <c r="U38" s="133" t="e">
        <f ca="1">+IF(AND(ISNUMBER(OFFSET('Water Data'!$H$10,0,10*ROW('Water Data'!H32))),CJ38="Yes"),OFFSET('Water Data'!$H$10,0,10*ROW('Water Data'!H32)),IF(AND(ISNUMBER(OFFSET('Water Data'!$H$10,0,10*ROW('Water Data'!H32))),CJ38="No",ISNUMBER(OFFSET('Water Data'!$H$10,0,10*ROW('Water Data'!H32)))),CONCATENATE("[",ROUND(OFFSET('Water Data'!$H$10,0,10*ROW('Water Data'!H32)),0),"]"),IF(AND(ISNUMBER(OFFSET('Water Data'!$H$10,0,10*ROW('Water Data'!H32))),CJ38="",ISNUMBER(OFFSET('Water Data'!$H$10,0,10*ROW('Water Data'!H32)))),OFFSET('Water Data'!$H$10,0,10*ROW('Water Data'!H32)),NA())))</f>
        <v>#N/A</v>
      </c>
      <c r="V38" s="134" t="e">
        <f ca="1">+IF(AND(ISNUMBER(OFFSET('Sanitation Data'!$C$5,0,10*ROW('Sanitation Data'!C32))),CK38="Yes"),100-OFFSET('Sanitation Data'!$C$5,0,10*ROW('Sanitation Data'!C32)),IF(AND(ISNUMBER(OFFSET('Sanitation Data'!$C$5,0,10*ROW('Sanitation Data'!C32))),CK38="No",ISNUMBER(OFFSET('Sanitation Data'!$C$5,0,10*ROW('Sanitation Data'!C32)))),CONCATENATE("[",ROUND(100-OFFSET('Sanitation Data'!$C$5,0,10*ROW('Sanitation Data'!C32)),0),"]"),IF(AND(ISNUMBER(OFFSET('Sanitation Data'!$C$5,0,10*ROW('Sanitation Data'!C32))),CK38="",ISNUMBER(OFFSET('Sanitation Data'!$C$5,0,10*ROW('Sanitation Data'!C32)))),100-OFFSET('Sanitation Data'!$C$5,0,10*ROW('Sanitation Data'!C32)),NA())))</f>
        <v>#N/A</v>
      </c>
      <c r="W38" s="134" t="e">
        <f ca="1">+IF(AND(ISNUMBER(OFFSET('Sanitation Data'!$C$7,0,10*ROW('Sanitation Data'!C32))),CL38="Yes"),OFFSET('Sanitation Data'!$C$7,0,10*ROW('Sanitation Data'!C32)),IF(AND(ISNUMBER(OFFSET('Sanitation Data'!$C$7,0,10*ROW('Sanitation Data'!C32))),CL38="No",ISNUMBER(OFFSET('Sanitation Data'!$C$7,0,10*ROW('Sanitation Data'!C32)))),CONCATENATE("[",ROUND(OFFSET('Sanitation Data'!$C$7,0,10*ROW('Sanitation Data'!C32)),0),"]"),IF(AND(ISNUMBER(OFFSET('Sanitation Data'!$C$7,0,10*ROW('Sanitation Data'!C32))),CL38="",ISNUMBER(OFFSET('Sanitation Data'!$C$7,0,10*ROW('Sanitation Data'!C32)))),OFFSET('Sanitation Data'!$C$7,0,10*ROW('Sanitation Data'!C32)),NA())))</f>
        <v>#N/A</v>
      </c>
      <c r="X38" s="134" t="e">
        <f ca="1">+IF(AND(ISNUMBER(OFFSET('Sanitation Data'!$C$11,0,10*ROW('Sanitation Data'!C32))),CM38="Yes"),OFFSET('Sanitation Data'!$C$11,0,10*ROW('Sanitation Data'!C32)),IF(AND(ISNUMBER(OFFSET('Sanitation Data'!$C$11,0,10*ROW('Sanitation Data'!C32))),CM38="No",ISNUMBER(OFFSET('Sanitation Data'!$C$11,0,10*ROW('Sanitation Data'!C32)))),CONCATENATE("[",ROUND(OFFSET('Sanitation Data'!$C$11,0,10*ROW('Sanitation Data'!C32)),0),"]"),IF(AND(ISNUMBER(OFFSET('Sanitation Data'!$C$11,0,10*ROW('Sanitation Data'!C32))),CM38="",ISNUMBER(OFFSET('Sanitation Data'!$C$11,0,10*ROW('Sanitation Data'!C32)))),OFFSET('Sanitation Data'!$C$11,0,10*ROW('Sanitation Data'!C32)),NA())))</f>
        <v>#N/A</v>
      </c>
      <c r="Y38" s="134" t="e">
        <f ca="1">+IF(AND(ISNUMBER(OFFSET('Sanitation Data'!$C$12,0,10*ROW('Sanitation Data'!C32))),CN38="Yes"),OFFSET('Sanitation Data'!$C$12,0,10*ROW('Sanitation Data'!C32)),IF(AND(ISNUMBER(OFFSET('Sanitation Data'!$C$12,0,10*ROW('Sanitation Data'!C32))),CN38="No",ISNUMBER(OFFSET('Sanitation Data'!$C$12,0,10*ROW('Sanitation Data'!C32)))),CONCATENATE("[",ROUND(OFFSET('Sanitation Data'!$C$12,0,10*ROW('Sanitation Data'!C32)),0),"]"),IF(AND(ISNUMBER(OFFSET('Sanitation Data'!$C$12,0,10*ROW('Sanitation Data'!C32))),CN38="",ISNUMBER(OFFSET('Sanitation Data'!$C$12,0,10*ROW('Sanitation Data'!C32)))),OFFSET('Sanitation Data'!$C$12,0,10*ROW('Sanitation Data'!C32)),NA())))</f>
        <v>#N/A</v>
      </c>
      <c r="Z38" s="134" t="e">
        <f ca="1">+IF(AND(ISNUMBER(OFFSET('Sanitation Data'!$C$13,0,10*ROW('Sanitation Data'!C32))),CO38="Yes"),OFFSET('Sanitation Data'!$C$13,0,10*ROW('Sanitation Data'!C32)),IF(AND(ISNUMBER(OFFSET('Sanitation Data'!$C$13,0,10*ROW('Sanitation Data'!C32))),CO38="No",ISNUMBER(OFFSET('Sanitation Data'!$C$13,0,10*ROW('Sanitation Data'!C32)))),CONCATENATE("[",ROUND(OFFSET('Sanitation Data'!$C$13,0,10*ROW('Sanitation Data'!C32)),0),"]"),IF(AND(ISNUMBER(OFFSET('Sanitation Data'!$C$13,0,10*ROW('Sanitation Data'!C32))),CO38="",ISNUMBER(OFFSET('Sanitation Data'!$C$13,0,10*ROW('Sanitation Data'!C32)))),OFFSET('Sanitation Data'!$C$13,0,10*ROW('Sanitation Data'!C32)),NA())))</f>
        <v>#N/A</v>
      </c>
      <c r="AA38" s="134" t="e">
        <f ca="1">+IF(AND(ISNUMBER(OFFSET('Sanitation Data'!$D$5,0,10*ROW('Sanitation Data'!D32))),CP38="Yes"),100-OFFSET('Sanitation Data'!$D$5,0,10*ROW('Sanitation Data'!D32)),IF(AND(ISNUMBER(OFFSET('Sanitation Data'!$D$5,0,10*ROW('Sanitation Data'!D32))),CP38="No",ISNUMBER(OFFSET('Sanitation Data'!$D$5,0,10*ROW('Sanitation Data'!D32)))),CONCATENATE("[",ROUND(100-OFFSET('Sanitation Data'!$D$5,0,10*ROW('Sanitation Data'!D32)),0),"]"),IF(AND(ISNUMBER(OFFSET('Sanitation Data'!$D$5,0,10*ROW('Sanitation Data'!D32))),CP38="",ISNUMBER(OFFSET('Sanitation Data'!$D$5,0,10*ROW('Sanitation Data'!D32)))),100-OFFSET('Sanitation Data'!$D$5,0,10*ROW('Sanitation Data'!D32)),NA())))</f>
        <v>#N/A</v>
      </c>
      <c r="AB38" s="134" t="e">
        <f ca="1">+IF(AND(ISNUMBER(OFFSET('Sanitation Data'!$D$7,0,10*ROW('Sanitation Data'!D32))),CQ38="Yes"),OFFSET('Sanitation Data'!$D$7,0,10*ROW('Sanitation Data'!G32)),IF(AND(ISNUMBER(OFFSET('Sanitation Data'!$D$7,0,10*ROW('Sanitation Data'!D32))),CQ38="No",ISNUMBER(OFFSET('Sanitation Data'!$D$7,0,10*ROW('Sanitation Data'!D32)))),CONCATENATE("[",ROUND(OFFSET('Sanitation Data'!$D$7,0,10*ROW('Sanitation Data'!D32)),0),"]"),IF(AND(ISNUMBER(OFFSET('Sanitation Data'!$D$7,0,10*ROW('Sanitation Data'!D32))),CQ38="",ISNUMBER(OFFSET('Sanitation Data'!$D$7,0,10*ROW('Sanitation Data'!D32)))),OFFSET('Sanitation Data'!$D$7,0,10*ROW('Sanitation Data'!D32)),NA())))</f>
        <v>#N/A</v>
      </c>
      <c r="AC38" s="134" t="e">
        <f ca="1">+IF(AND(ISNUMBER(OFFSET('Sanitation Data'!$D$11,0,10*ROW('Sanitation Data'!D32))),CR38="Yes"),OFFSET('Sanitation Data'!$D$11,0,10*ROW('Sanitation Data'!D32)),IF(AND(ISNUMBER(OFFSET('Sanitation Data'!$D$11,0,10*ROW('Sanitation Data'!D32))),CR38="No",ISNUMBER(OFFSET('Sanitation Data'!$D$11,0,10*ROW('Sanitation Data'!D32)))),CONCATENATE("[",ROUND(OFFSET('Sanitation Data'!$D$11,0,10*ROW('Sanitation Data'!D32)),0),"]"),IF(AND(ISNUMBER(OFFSET('Sanitation Data'!$D$11,0,10*ROW('Sanitation Data'!D32))),CR38="",ISNUMBER(OFFSET('Sanitation Data'!$D$11,0,10*ROW('Sanitation Data'!D32)))),OFFSET('Sanitation Data'!$D$11,0,10*ROW('Sanitation Data'!D32)),NA())))</f>
        <v>#N/A</v>
      </c>
      <c r="AD38" s="134" t="e">
        <f ca="1">+IF(AND(ISNUMBER(OFFSET('Sanitation Data'!$D$12,0,10*ROW('Sanitation Data'!D32))),CS38="Yes"),OFFSET('Sanitation Data'!$D$12,0,10*ROW('Sanitation Data'!D32)),IF(AND(ISNUMBER(OFFSET('Sanitation Data'!$D$12,0,10*ROW('Sanitation Data'!D32))),CS38="No",ISNUMBER(OFFSET('Sanitation Data'!$D$12,0,10*ROW('Sanitation Data'!D32)))),CONCATENATE("[",ROUND(OFFSET('Sanitation Data'!$D$12,0,10*ROW('Sanitation Data'!D32)),0),"]"),IF(AND(ISNUMBER(OFFSET('Sanitation Data'!$D$12,0,10*ROW('Sanitation Data'!D32))),CS38="",ISNUMBER(OFFSET('Sanitation Data'!$D$12,0,10*ROW('Sanitation Data'!D32)))),OFFSET('Sanitation Data'!$D$12,0,10*ROW('Sanitation Data'!D32)),NA())))</f>
        <v>#N/A</v>
      </c>
      <c r="AE38" s="134" t="e">
        <f ca="1">+IF(AND(ISNUMBER(OFFSET('Sanitation Data'!$D$13,0,10*ROW('Sanitation Data'!D32))),CT38="Yes"),OFFSET('Sanitation Data'!$D$13,0,10*ROW('Sanitation Data'!D32)),IF(AND(ISNUMBER(OFFSET('Sanitation Data'!$D$13,0,10*ROW('Sanitation Data'!D32))),CT38="No",ISNUMBER(OFFSET('Sanitation Data'!$D$13,0,10*ROW('Sanitation Data'!D32)))),CONCATENATE("[",ROUND(OFFSET('Sanitation Data'!$D$13,0,10*ROW('Sanitation Data'!D32)),0),"]"),IF(AND(ISNUMBER(OFFSET('Sanitation Data'!$D$13,0,10*ROW('Sanitation Data'!D32))),CT38="",ISNUMBER(OFFSET('Sanitation Data'!$D$13,0,10*ROW('Sanitation Data'!D32)))),OFFSET('Sanitation Data'!$D$13,0,10*ROW('Sanitation Data'!D32)),NA())))</f>
        <v>#N/A</v>
      </c>
      <c r="AF38" s="134" t="e">
        <f ca="1">+IF(AND(ISNUMBER(OFFSET('Sanitation Data'!$E$5,0,10*ROW('Sanitation Data'!E32))),CU38="Yes"),100-OFFSET('Sanitation Data'!$E$5,0,10*ROW('Sanitation Data'!E32)),IF(AND(ISNUMBER(OFFSET('Sanitation Data'!$E$5,0,10*ROW('Sanitation Data'!E32))),CU38="No",ISNUMBER(OFFSET('Sanitation Data'!$E$5,0,10*ROW('Sanitation Data'!E32)))),CONCATENATE("[",ROUND(100-OFFSET('Sanitation Data'!$E$5,0,10*ROW('Sanitation Data'!E32)),0),"]"),IF(AND(ISNUMBER(OFFSET('Sanitation Data'!$E$5,0,10*ROW('Sanitation Data'!E32))),CU38="",ISNUMBER(OFFSET('Sanitation Data'!$E$5,0,10*ROW('Sanitation Data'!E32)))),100-OFFSET('Sanitation Data'!$E$5,0,10*ROW('Sanitation Data'!E32)),NA())))</f>
        <v>#N/A</v>
      </c>
      <c r="AG38" s="134" t="e">
        <f ca="1">+IF(AND(ISNUMBER(OFFSET('Sanitation Data'!$E$7,0,10*ROW('Sanitation Data'!E32))),CV38="Yes"),OFFSET('Sanitation Data'!$E$7,0,10*ROW('Sanitation Data'!E32)),IF(AND(ISNUMBER(OFFSET('Sanitation Data'!$E$7,0,10*ROW('Sanitation Data'!E32))),CV38="No",ISNUMBER(OFFSET('Sanitation Data'!$E$7,0,10*ROW('Sanitation Data'!E32)))),CONCATENATE("[",ROUND(OFFSET('Sanitation Data'!$E$7,0,10*ROW('Sanitation Data'!E32)),0),"]"),IF(AND(ISNUMBER(OFFSET('Sanitation Data'!$E$7,0,10*ROW('Sanitation Data'!E32))),CV38="",ISNUMBER(OFFSET('Sanitation Data'!$E$7,0,10*ROW('Sanitation Data'!E32)))),OFFSET('Sanitation Data'!$E$7,0,10*ROW('Sanitation Data'!E32)),NA())))</f>
        <v>#N/A</v>
      </c>
      <c r="AH38" s="134" t="e">
        <f ca="1">+IF(AND(ISNUMBER(OFFSET('Sanitation Data'!$E$11,0,10*ROW('Sanitation Data'!E32))),CW38="Yes"),OFFSET('Sanitation Data'!$E$11,0,10*ROW('Sanitation Data'!E32)),IF(AND(ISNUMBER(OFFSET('Sanitation Data'!$E$11,0,10*ROW('Sanitation Data'!E32))),CW38="No",ISNUMBER(OFFSET('Sanitation Data'!$E$11,0,10*ROW('Sanitation Data'!E32)))),CONCATENATE("[",ROUND(OFFSET('Sanitation Data'!$E$11,0,10*ROW('Sanitation Data'!E32)),0),"]"),IF(AND(ISNUMBER(OFFSET('Sanitation Data'!$E$11,0,10*ROW('Sanitation Data'!E32))),CW38="",ISNUMBER(OFFSET('Sanitation Data'!$E$11,0,10*ROW('Sanitation Data'!E32)))),OFFSET('Sanitation Data'!$E$11,0,10*ROW('Sanitation Data'!E32)),NA())))</f>
        <v>#N/A</v>
      </c>
      <c r="AI38" s="134" t="e">
        <f ca="1">+IF(AND(ISNUMBER(OFFSET('Sanitation Data'!$E$12,0,10*ROW('Sanitation Data'!E32))),CX38="Yes"),OFFSET('Sanitation Data'!$E$12,0,10*ROW('Sanitation Data'!E32)),IF(AND(ISNUMBER(OFFSET('Sanitation Data'!$E$12,0,10*ROW('Sanitation Data'!E32))),CX38="No",ISNUMBER(OFFSET('Sanitation Data'!$E$12,0,10*ROW('Sanitation Data'!E32)))),CONCATENATE("[",ROUND(OFFSET('Sanitation Data'!$E$12,0,10*ROW('Sanitation Data'!E32)),0),"]"),IF(AND(ISNUMBER(OFFSET('Sanitation Data'!$E$12,0,10*ROW('Sanitation Data'!E32))),CX38="",ISNUMBER(OFFSET('Sanitation Data'!$E$12,0,10*ROW('Sanitation Data'!E32)))),OFFSET('Sanitation Data'!$E$12,0,10*ROW('Sanitation Data'!E32)),NA())))</f>
        <v>#N/A</v>
      </c>
      <c r="AJ38" s="134" t="e">
        <f ca="1">+IF(AND(ISNUMBER(OFFSET('Sanitation Data'!$E$13,0,10*ROW('Sanitation Data'!E32))),CY38="Yes"),OFFSET('Sanitation Data'!$E$13,0,10*ROW('Sanitation Data'!E32)),IF(AND(ISNUMBER(OFFSET('Sanitation Data'!$E$13,0,10*ROW('Sanitation Data'!E32))),CY38="No",ISNUMBER(OFFSET('Sanitation Data'!$E$13,0,10*ROW('Sanitation Data'!E32)))),CONCATENATE("[",ROUND(OFFSET('Sanitation Data'!$E$13,0,10*ROW('Sanitation Data'!E32)),0),"]"),IF(AND(ISNUMBER(OFFSET('Sanitation Data'!$E$13,0,10*ROW('Sanitation Data'!E32))),CY38="",ISNUMBER(OFFSET('Sanitation Data'!$E$13,0,10*ROW('Sanitation Data'!E32)))),OFFSET('Sanitation Data'!$E$13,0,10*ROW('Sanitation Data'!E32)),NA())))</f>
        <v>#N/A</v>
      </c>
      <c r="AK38" s="134" t="e">
        <f ca="1">+IF(AND(ISNUMBER(OFFSET('Sanitation Data'!$F$5,0,10*ROW('Sanitation Data'!F32))),CZ38="Yes"),100-OFFSET('Sanitation Data'!$F$5,0,10*ROW('Sanitation Data'!F32)),IF(AND(ISNUMBER(OFFSET('Sanitation Data'!$F$5,0,10*ROW('Sanitation Data'!F32))),CZ38="No",ISNUMBER(OFFSET('Sanitation Data'!$F$5,0,10*ROW('Sanitation Data'!F32)))),CONCATENATE("[",ROUND(100-OFFSET('Sanitation Data'!$F$5,0,10*ROW('Sanitation Data'!F32)),0),"]"),IF(AND(ISNUMBER(OFFSET('Sanitation Data'!$F$5,0,10*ROW('Sanitation Data'!F32))),CZ38="",ISNUMBER(OFFSET('Sanitation Data'!$F$5,0,10*ROW('Sanitation Data'!F32)))),100-OFFSET('Sanitation Data'!$F$5,0,10*ROW('Sanitation Data'!F32)),NA())))</f>
        <v>#N/A</v>
      </c>
      <c r="AL38" s="134" t="e">
        <f ca="1">+IF(AND(ISNUMBER(OFFSET('Sanitation Data'!$F$7,0,10*ROW('Sanitation Data'!F32))),DA38="Yes"),OFFSET('Sanitation Data'!$F$7,0,10*ROW('Sanitation Data'!F32)),IF(AND(ISNUMBER(OFFSET('Sanitation Data'!$F$7,0,10*ROW('Sanitation Data'!F32))),DA38="No",ISNUMBER(OFFSET('Sanitation Data'!$F$7,0,10*ROW('Sanitation Data'!F32)))),CONCATENATE("[",ROUND(OFFSET('Sanitation Data'!$F$7,0,10*ROW('Sanitation Data'!F32)),0),"]"),IF(AND(ISNUMBER(OFFSET('Sanitation Data'!$F$7,0,10*ROW('Sanitation Data'!F32))),DA38="",ISNUMBER(OFFSET('Sanitation Data'!$F$7,0,10*ROW('Sanitation Data'!F32)))),OFFSET('Sanitation Data'!$F$7,0,10*ROW('Sanitation Data'!F32)),NA())))</f>
        <v>#N/A</v>
      </c>
      <c r="AM38" s="134" t="e">
        <f ca="1">+IF(AND(ISNUMBER(OFFSET('Sanitation Data'!$F$11,0,10*ROW('Sanitation Data'!F32))),DB38="Yes"),OFFSET('Sanitation Data'!$F$11,0,10*ROW('Sanitation Data'!F32)),IF(AND(ISNUMBER(OFFSET('Sanitation Data'!$F$11,0,10*ROW('Sanitation Data'!F32))),DB38="No",ISNUMBER(OFFSET('Sanitation Data'!$F$11,0,10*ROW('Sanitation Data'!F32)))),CONCATENATE("[",ROUND(OFFSET('Sanitation Data'!$F$11,0,10*ROW('Sanitation Data'!F32)),0),"]"),IF(AND(ISNUMBER(OFFSET('Sanitation Data'!$F$11,0,10*ROW('Sanitation Data'!F32))),DB38="",ISNUMBER(OFFSET('Sanitation Data'!$F$11,0,10*ROW('Sanitation Data'!F32)))),OFFSET('Sanitation Data'!$F$11,0,10*ROW('Sanitation Data'!F32)),NA())))</f>
        <v>#N/A</v>
      </c>
      <c r="AN38" s="134" t="e">
        <f ca="1">+IF(AND(ISNUMBER(OFFSET('Sanitation Data'!$F$12,0,10*ROW('Sanitation Data'!F32))),DC38="Yes"),OFFSET('Sanitation Data'!$F$12,0,10*ROW('Sanitation Data'!F32)),IF(AND(ISNUMBER(OFFSET('Sanitation Data'!$F$12,0,10*ROW('Sanitation Data'!F32))),DC38="No",ISNUMBER(OFFSET('Sanitation Data'!$F$12,0,10*ROW('Sanitation Data'!F32)))),CONCATENATE("[",ROUND(OFFSET('Sanitation Data'!$F$12,0,10*ROW('Sanitation Data'!F32)),0),"]"),IF(AND(ISNUMBER(OFFSET('Sanitation Data'!$F$12,0,10*ROW('Sanitation Data'!F32))),DC38="",ISNUMBER(OFFSET('Sanitation Data'!$F$12,0,10*ROW('Sanitation Data'!F32)))),OFFSET('Sanitation Data'!$F$12,0,10*ROW('Sanitation Data'!F32)),NA())))</f>
        <v>#N/A</v>
      </c>
      <c r="AO38" s="134" t="e">
        <f ca="1">+IF(AND(ISNUMBER(OFFSET('Sanitation Data'!$F$13,0,10*ROW('Sanitation Data'!F32))),DD38="Yes"),OFFSET('Sanitation Data'!$F$13,0,10*ROW('Sanitation Data'!F32)),IF(AND(ISNUMBER(OFFSET('Sanitation Data'!$F$13,0,10*ROW('Sanitation Data'!F32))),DD38="No",ISNUMBER(OFFSET('Sanitation Data'!$F$13,0,10*ROW('Sanitation Data'!F32)))),CONCATENATE("[",ROUND(OFFSET('Sanitation Data'!$F$13,0,10*ROW('Sanitation Data'!F32)),0),"]"),IF(AND(ISNUMBER(OFFSET('Sanitation Data'!$F$13,0,10*ROW('Sanitation Data'!F32))),DD38="",ISNUMBER(OFFSET('Sanitation Data'!$F$13,0,10*ROW('Sanitation Data'!F32)))),OFFSET('Sanitation Data'!$F$13,0,10*ROW('Sanitation Data'!F32)),NA())))</f>
        <v>#N/A</v>
      </c>
      <c r="AP38" s="134" t="e">
        <f ca="1">+IF(AND(ISNUMBER(OFFSET('Sanitation Data'!$G$5,0,10*ROW('Sanitation Data'!G32))),DE38="Yes"),100-OFFSET('Sanitation Data'!$G$5,0,10*ROW('Sanitation Data'!G32)),IF(AND(ISNUMBER(OFFSET('Sanitation Data'!$G$5,0,10*ROW('Sanitation Data'!G32))),DE38="No",ISNUMBER(OFFSET('Sanitation Data'!$G$5,0,10*ROW('Sanitation Data'!G32)))),CONCATENATE("[",ROUND(100-OFFSET('Sanitation Data'!$G$5,0,10*ROW('Sanitation Data'!G32)),0),"]"),IF(AND(ISNUMBER(OFFSET('Sanitation Data'!$G$5,0,10*ROW('Sanitation Data'!G32))),DE38="",ISNUMBER(OFFSET('Sanitation Data'!$G$5,0,10*ROW('Sanitation Data'!G32)))),100-OFFSET('Sanitation Data'!$G$5,0,10*ROW('Sanitation Data'!G32)),NA())))</f>
        <v>#N/A</v>
      </c>
      <c r="AQ38" s="134" t="e">
        <f ca="1">+IF(AND(ISNUMBER(OFFSET('Sanitation Data'!$G$7,0,10*ROW('Sanitation Data'!G32))),DF38="Yes"),OFFSET('Sanitation Data'!$G$7,0,10*ROW('Sanitation Data'!G32)),IF(AND(ISNUMBER(OFFSET('Sanitation Data'!$G$7,0,10*ROW('Sanitation Data'!G32))),DF38="No",ISNUMBER(OFFSET('Sanitation Data'!$G$7,0,10*ROW('Sanitation Data'!G32)))),CONCATENATE("[",ROUND(OFFSET('Sanitation Data'!$G$7,0,10*ROW('Sanitation Data'!G32)),0),"]"),IF(AND(ISNUMBER(OFFSET('Sanitation Data'!$G$7,0,10*ROW('Sanitation Data'!G32))),DF38="",ISNUMBER(OFFSET('Sanitation Data'!$G$7,0,10*ROW('Sanitation Data'!G32)))),OFFSET('Sanitation Data'!$G$7,0,10*ROW('Sanitation Data'!G32)),NA())))</f>
        <v>#N/A</v>
      </c>
      <c r="AR38" s="134" t="e">
        <f ca="1">+IF(AND(ISNUMBER(OFFSET('Sanitation Data'!$G$11,0,10*ROW('Sanitation Data'!G32))),DG38="Yes"),OFFSET('Sanitation Data'!$G$11,0,10*ROW('Sanitation Data'!G32)),IF(AND(ISNUMBER(OFFSET('Sanitation Data'!$G$11,0,10*ROW('Sanitation Data'!G32))),DG38="No",ISNUMBER(OFFSET('Sanitation Data'!$G$11,0,10*ROW('Sanitation Data'!G32)))),CONCATENATE("[",ROUND(OFFSET('Sanitation Data'!$G$11,0,10*ROW('Sanitation Data'!G32)),0),"]"),IF(AND(ISNUMBER(OFFSET('Sanitation Data'!$G$11,0,10*ROW('Sanitation Data'!G32))),DG38="",ISNUMBER(OFFSET('Sanitation Data'!$G$11,0,10*ROW('Sanitation Data'!G32)))),OFFSET('Sanitation Data'!$G$11,0,10*ROW('Sanitation Data'!G32)),NA())))</f>
        <v>#N/A</v>
      </c>
      <c r="AS38" s="134" t="e">
        <f ca="1">+IF(AND(ISNUMBER(OFFSET('Sanitation Data'!$G$12,0,10*ROW('Sanitation Data'!G32))),DH38="Yes"),OFFSET('Sanitation Data'!$G$12,0,10*ROW('Sanitation Data'!G32)),IF(AND(ISNUMBER(OFFSET('Sanitation Data'!$G$12,0,10*ROW('Sanitation Data'!G32))),DH38="No",ISNUMBER(OFFSET('Sanitation Data'!$G$12,0,10*ROW('Sanitation Data'!G32)))),CONCATENATE("[",ROUND(OFFSET('Sanitation Data'!$G$12,0,10*ROW('Sanitation Data'!G32)),0),"]"),IF(AND(ISNUMBER(OFFSET('Sanitation Data'!$G$12,0,10*ROW('Sanitation Data'!G32))),DH38="",ISNUMBER(OFFSET('Sanitation Data'!$G$12,0,10*ROW('Sanitation Data'!G32)))),OFFSET('Sanitation Data'!$G$12,0,10*ROW('Sanitation Data'!G32)),NA())))</f>
        <v>#N/A</v>
      </c>
      <c r="AT38" s="134" t="e">
        <f ca="1">+IF(AND(ISNUMBER(OFFSET('Sanitation Data'!$G$13,0,10*ROW('Sanitation Data'!G32))),DI38="Yes"),OFFSET('Sanitation Data'!$G$13,0,10*ROW('Sanitation Data'!G32)),IF(AND(ISNUMBER(OFFSET('Sanitation Data'!$G$13,0,10*ROW('Sanitation Data'!G32))),DI38="No",ISNUMBER(OFFSET('Sanitation Data'!$G$13,0,10*ROW('Sanitation Data'!G32)))),CONCATENATE("[",ROUND(OFFSET('Sanitation Data'!$G$13,0,10*ROW('Sanitation Data'!G32)),0),"]"),IF(AND(ISNUMBER(OFFSET('Sanitation Data'!$G$13,0,10*ROW('Sanitation Data'!G32))),DI38="",ISNUMBER(OFFSET('Sanitation Data'!$G$13,0,10*ROW('Sanitation Data'!G32)))),OFFSET('Sanitation Data'!$G$13,0,10*ROW('Sanitation Data'!G32)),NA())))</f>
        <v>#N/A</v>
      </c>
      <c r="AU38" s="134" t="e">
        <f ca="1">+IF(AND(ISNUMBER(OFFSET('Sanitation Data'!$H$5,0,10*ROW('Sanitation Data'!H32))),DJ38="Yes"),100-OFFSET('Sanitation Data'!$H$5,0,10*ROW('Sanitation Data'!H32)),IF(AND(ISNUMBER(OFFSET('Sanitation Data'!$H$5,0,10*ROW('Sanitation Data'!H32))),DJ38="No",ISNUMBER(OFFSET('Sanitation Data'!$H$5,0,10*ROW('Sanitation Data'!H32)))),CONCATENATE("[",ROUND(100-OFFSET('Sanitation Data'!$H$5,0,10*ROW('Sanitation Data'!H32)),0),"]"),IF(AND(ISNUMBER(OFFSET('Sanitation Data'!$H$5,0,10*ROW('Sanitation Data'!H32))),DJ38="",ISNUMBER(OFFSET('Sanitation Data'!$H$5,0,10*ROW('Sanitation Data'!H32)))),100-OFFSET('Sanitation Data'!$H$5,0,10*ROW('Sanitation Data'!H32)),NA())))</f>
        <v>#N/A</v>
      </c>
      <c r="AV38" s="134" t="e">
        <f ca="1">+IF(AND(ISNUMBER(OFFSET('Sanitation Data'!$H$7,0,10*ROW('Sanitation Data'!H32))),DK38="Yes"),OFFSET('Sanitation Data'!$H$7,0,10*ROW('Sanitation Data'!H32)),IF(AND(ISNUMBER(OFFSET('Sanitation Data'!$H$7,0,10*ROW('Sanitation Data'!H32))),DK38="No",ISNUMBER(OFFSET('Sanitation Data'!$H$7,0,10*ROW('Sanitation Data'!H32)))),CONCATENATE("[",ROUND(OFFSET('Sanitation Data'!$H$7,0,10*ROW('Sanitation Data'!H32)),0),"]"),IF(AND(ISNUMBER(OFFSET('Sanitation Data'!$H$7,0,10*ROW('Sanitation Data'!H32))),DK38="",ISNUMBER(OFFSET('Sanitation Data'!$H$7,0,10*ROW('Sanitation Data'!H32)))),OFFSET('Sanitation Data'!$H$7,0,10*ROW('Sanitation Data'!H32)),NA())))</f>
        <v>#N/A</v>
      </c>
      <c r="AW38" s="134" t="e">
        <f ca="1">+IF(AND(ISNUMBER(OFFSET('Sanitation Data'!$H$11,0,10*ROW('Sanitation Data'!H32))),DL38="Yes"),OFFSET('Sanitation Data'!$H$11,0,10*ROW('Sanitation Data'!H32)),IF(AND(ISNUMBER(OFFSET('Sanitation Data'!$H$11,0,10*ROW('Sanitation Data'!H32))),DL38="No",ISNUMBER(OFFSET('Sanitation Data'!$H$11,0,10*ROW('Sanitation Data'!H32)))),CONCATENATE("[",ROUND(OFFSET('Sanitation Data'!$H$11,0,10*ROW('Sanitation Data'!H32)),0),"]"),IF(AND(ISNUMBER(OFFSET('Sanitation Data'!$H$11,0,10*ROW('Sanitation Data'!H32))),DL38="",ISNUMBER(OFFSET('Sanitation Data'!$H$11,0,10*ROW('Sanitation Data'!H32)))),OFFSET('Sanitation Data'!$H$11,0,10*ROW('Sanitation Data'!H32)),NA())))</f>
        <v>#N/A</v>
      </c>
      <c r="AX38" s="134" t="e">
        <f ca="1">+IF(AND(ISNUMBER(OFFSET('Sanitation Data'!$H$12,0,10*ROW('Sanitation Data'!H32))),DM38="Yes"),OFFSET('Sanitation Data'!$H$12,0,10*ROW('Sanitation Data'!H32)),IF(AND(ISNUMBER(OFFSET('Sanitation Data'!$H$12,0,10*ROW('Sanitation Data'!H32))),DM38="No",ISNUMBER(OFFSET('Sanitation Data'!$H$12,0,10*ROW('Sanitation Data'!H32)))),CONCATENATE("[",ROUND(OFFSET('Sanitation Data'!$H$12,0,10*ROW('Sanitation Data'!H32)),0),"]"),IF(AND(ISNUMBER(OFFSET('Sanitation Data'!$H$12,0,10*ROW('Sanitation Data'!H32))),DM38="",ISNUMBER(OFFSET('Sanitation Data'!$H$12,0,10*ROW('Sanitation Data'!H32)))),OFFSET('Sanitation Data'!$H$12,0,10*ROW('Sanitation Data'!H32)),NA())))</f>
        <v>#N/A</v>
      </c>
      <c r="AY38" s="134" t="e">
        <f ca="1">+IF(AND(ISNUMBER(OFFSET('Sanitation Data'!$H$13,0,10*ROW('Sanitation Data'!H32))),DN38="Yes"),OFFSET('Sanitation Data'!$H$13,0,10*ROW('Sanitation Data'!H32)),IF(AND(ISNUMBER(OFFSET('Sanitation Data'!$H$13,0,10*ROW('Sanitation Data'!H32))),DN38="No",ISNUMBER(OFFSET('Sanitation Data'!$H$13,0,10*ROW('Sanitation Data'!H32)))),CONCATENATE("[",ROUND(OFFSET('Sanitation Data'!$H$13,0,10*ROW('Sanitation Data'!H32)),0),"]"),IF(AND(ISNUMBER(OFFSET('Sanitation Data'!$H$13,0,10*ROW('Sanitation Data'!H32))),DN38="",ISNUMBER(OFFSET('Sanitation Data'!$H$13,0,10*ROW('Sanitation Data'!H32)))),OFFSET('Sanitation Data'!$H$13,0,10*ROW('Sanitation Data'!H32)),NA())))</f>
        <v>#N/A</v>
      </c>
      <c r="AZ38" s="135" t="e">
        <f ca="1">+IF(AND(ISNUMBER(OFFSET('Hygiene Data'!$C$6,0,10*ROW('Hygiene Data'!C32))),DO38="Yes"),OFFSET('Hygiene Data'!$C$6,0,10*ROW('Hygiene Data'!C32)),IF(AND(ISNUMBER(OFFSET('Hygiene Data'!$C$6,0,10*ROW('Hygiene Data'!C32))),DO38="No",ISNUMBER(OFFSET('Hygiene Data'!$C$6,0,10*ROW('Hygiene Data'!C32)))),CONCATENATE("[",ROUND(OFFSET('Hygiene Data'!$C$6,0,10*ROW('Hygiene Data'!C32)),0),"]"),IF(AND(ISNUMBER(OFFSET('Hygiene Data'!$C$6,0,10*ROW('Hygiene Data'!C32))),DO38="",ISNUMBER(OFFSET('Hygiene Data'!$C$6,0,10*ROW('Hygiene Data'!C32)))),OFFSET('Hygiene Data'!$C$6,0,10*ROW('Hygiene Data'!C32)),NA())))</f>
        <v>#N/A</v>
      </c>
      <c r="BA38" s="135" t="e">
        <f ca="1">+IF(AND(ISNUMBER(OFFSET('Hygiene Data'!$C$8,0,10*ROW('Hygiene Data'!C32))),DP38="Yes"),OFFSET('Hygiene Data'!$C$8,0,10*ROW('Hygiene Data'!C32)),IF(AND(ISNUMBER(OFFSET('Hygiene Data'!$C$8,0,10*ROW('Hygiene Data'!C32))),DP38="No",ISNUMBER(OFFSET('Hygiene Data'!$C$8,0,10*ROW('Hygiene Data'!C32)))),CONCATENATE("[",ROUND(OFFSET('Hygiene Data'!$C$8,0,10*ROW('Hygiene Data'!C32)),0),"]"),IF(AND(ISNUMBER(OFFSET('Hygiene Data'!$C$8,0,10*ROW('Hygiene Data'!C32))),DP38="",ISNUMBER(OFFSET('Hygiene Data'!$C$8,0,10*ROW('Hygiene Data'!C32)))),OFFSET('Hygiene Data'!$C$8,0,10*ROW('Hygiene Data'!C32)),NA())))</f>
        <v>#N/A</v>
      </c>
      <c r="BB38" s="135" t="e">
        <f ca="1">+IF(AND(ISNUMBER(OFFSET('Hygiene Data'!$C$10,0,10*ROW('Hygiene Data'!C32))),DQ38="Yes"),OFFSET('Hygiene Data'!$C$10,0,10*ROW('Hygiene Data'!C32)),IF(AND(ISNUMBER(OFFSET('Hygiene Data'!$C$10,0,10*ROW('Hygiene Data'!C32))),DQ38="No",ISNUMBER(OFFSET('Hygiene Data'!$C$10,0,10*ROW('Hygiene Data'!C32)))),CONCATENATE("[",ROUND(OFFSET('Hygiene Data'!$C$10,0,10*ROW('Hygiene Data'!C32)),0),"]"),IF(AND(ISNUMBER(OFFSET('Hygiene Data'!$C$10,0,10*ROW('Hygiene Data'!C32))),DQ38="",ISNUMBER(OFFSET('Hygiene Data'!$C$10,0,10*ROW('Hygiene Data'!C32)))),OFFSET('Hygiene Data'!$C$10,0,10*ROW('Hygiene Data'!C32)),NA())))</f>
        <v>#N/A</v>
      </c>
      <c r="BC38" s="135" t="e">
        <f ca="1">+IF(AND(ISNUMBER(OFFSET('Hygiene Data'!$D$6,0,10*ROW('Hygiene Data'!D32))),DR38="Yes"),OFFSET('Hygiene Data'!$D$6,0,10*ROW('Hygiene Data'!D32)),IF(AND(ISNUMBER(OFFSET('Hygiene Data'!$D$6,0,10*ROW('Hygiene Data'!D32))),DR38="No",ISNUMBER(OFFSET('Hygiene Data'!$D$6,0,10*ROW('Hygiene Data'!D32)))),CONCATENATE("[",ROUND(OFFSET('Hygiene Data'!$D$6,0,10*ROW('Hygiene Data'!D32)),0),"]"),IF(AND(ISNUMBER(OFFSET('Hygiene Data'!$D$6,0,10*ROW('Hygiene Data'!D32))),DR38="",ISNUMBER(OFFSET('Hygiene Data'!$D$6,0,10*ROW('Hygiene Data'!D32)))),OFFSET('Hygiene Data'!$D$6,0,10*ROW('Hygiene Data'!D32)),NA())))</f>
        <v>#N/A</v>
      </c>
      <c r="BD38" s="135" t="e">
        <f ca="1">+IF(AND(ISNUMBER(OFFSET('Hygiene Data'!$D$8,0,10*ROW('Hygiene Data'!D32))),DS38="Yes"),OFFSET('Hygiene Data'!$D$8,0,10*ROW('Hygiene Data'!D32)),IF(AND(ISNUMBER(OFFSET('Hygiene Data'!$D$8,0,10*ROW('Hygiene Data'!D32))),DS38="No",ISNUMBER(OFFSET('Hygiene Data'!$D$8,0,10*ROW('Hygiene Data'!D32)))),CONCATENATE("[",ROUND(OFFSET('Hygiene Data'!$D$8,0,10*ROW('Hygiene Data'!D32)),0),"]"),IF(AND(ISNUMBER(OFFSET('Hygiene Data'!$D$8,0,10*ROW('Hygiene Data'!D32))),DS38="",ISNUMBER(OFFSET('Hygiene Data'!$D$8,0,10*ROW('Hygiene Data'!D32)))),OFFSET('Hygiene Data'!$D$8,0,10*ROW('Hygiene Data'!D32)),NA())))</f>
        <v>#N/A</v>
      </c>
      <c r="BE38" s="135" t="e">
        <f ca="1">+IF(AND(ISNUMBER(OFFSET('Hygiene Data'!$D$10,0,10*ROW('Hygiene Data'!D32))),DT38="Yes"),OFFSET('Hygiene Data'!$D$10,0,10*ROW('Hygiene Data'!D32)),IF(AND(ISNUMBER(OFFSET('Hygiene Data'!$D$10,0,10*ROW('Hygiene Data'!D32))),DT38="No",ISNUMBER(OFFSET('Hygiene Data'!$D$10,0,10*ROW('Hygiene Data'!D32)))),CONCATENATE("[",ROUND(OFFSET('Hygiene Data'!$D$10,0,10*ROW('Hygiene Data'!D32)),0),"]"),IF(AND(ISNUMBER(OFFSET('Hygiene Data'!$D$10,0,10*ROW('Hygiene Data'!D32))),DT38="",ISNUMBER(OFFSET('Hygiene Data'!$D$10,0,10*ROW('Hygiene Data'!D32)))),OFFSET('Hygiene Data'!$D$10,0,10*ROW('Hygiene Data'!D32)),NA())))</f>
        <v>#N/A</v>
      </c>
      <c r="BF38" s="135" t="e">
        <f ca="1">+IF(AND(ISNUMBER(OFFSET('Hygiene Data'!$E$6,0,10*ROW('Hygiene Data'!E32))),DU38="Yes"),OFFSET('Hygiene Data'!$E$6,0,10*ROW('Hygiene Data'!E32)),IF(AND(ISNUMBER(OFFSET('Hygiene Data'!$E$6,0,10*ROW('Hygiene Data'!E32))),DU38="No",ISNUMBER(OFFSET('Hygiene Data'!$E$6,0,10*ROW('Hygiene Data'!E32)))),CONCATENATE("[",ROUND(OFFSET('Hygiene Data'!$E$6,0,10*ROW('Hygiene Data'!E32)),0),"]"),IF(AND(ISNUMBER(OFFSET('Hygiene Data'!$E$6,0,10*ROW('Hygiene Data'!E32))),DU38="",ISNUMBER(OFFSET('Hygiene Data'!$E$6,0,10*ROW('Hygiene Data'!E32)))),OFFSET('Hygiene Data'!$E$6,0,10*ROW('Hygiene Data'!E32)),NA())))</f>
        <v>#N/A</v>
      </c>
      <c r="BG38" s="135" t="e">
        <f ca="1">+IF(AND(ISNUMBER(OFFSET('Hygiene Data'!$E$8,0,10*ROW('Hygiene Data'!E32))),DV38="Yes"),OFFSET('Hygiene Data'!$E$8,0,10*ROW('Hygiene Data'!E32)),IF(AND(ISNUMBER(OFFSET('Hygiene Data'!$E$8,0,10*ROW('Hygiene Data'!E32))),DV38="No",ISNUMBER(OFFSET('Hygiene Data'!$E$8,0,10*ROW('Hygiene Data'!E32)))),CONCATENATE("[",ROUND(OFFSET('Hygiene Data'!$E$8,0,10*ROW('Hygiene Data'!E32)),0),"]"),IF(AND(ISNUMBER(OFFSET('Hygiene Data'!$E$8,0,10*ROW('Hygiene Data'!E32))),DV38="",ISNUMBER(OFFSET('Hygiene Data'!$E$8,0,10*ROW('Hygiene Data'!E32)))),OFFSET('Hygiene Data'!$E$8,0,10*ROW('Hygiene Data'!E32)),NA())))</f>
        <v>#N/A</v>
      </c>
      <c r="BH38" s="135" t="e">
        <f ca="1">+IF(AND(ISNUMBER(OFFSET('Hygiene Data'!$E$10,0,10*ROW('Hygiene Data'!E32))),DW38="Yes"),OFFSET('Hygiene Data'!$E$10,0,10*ROW('Hygiene Data'!E32)),IF(AND(ISNUMBER(OFFSET('Hygiene Data'!$E$10,0,10*ROW('Hygiene Data'!E32))),DW38="No",ISNUMBER(OFFSET('Hygiene Data'!$E$10,0,10*ROW('Hygiene Data'!E32)))),CONCATENATE("[",ROUND(OFFSET('Hygiene Data'!$E$10,0,10*ROW('Hygiene Data'!E32)),0),"]"),IF(AND(ISNUMBER(OFFSET('Hygiene Data'!$E$10,0,10*ROW('Hygiene Data'!E32))),DW38="",ISNUMBER(OFFSET('Hygiene Data'!$E$10,0,10*ROW('Hygiene Data'!E32)))),OFFSET('Hygiene Data'!$E$10,0,10*ROW('Hygiene Data'!E32)),NA())))</f>
        <v>#N/A</v>
      </c>
      <c r="BI38" s="135" t="e">
        <f ca="1">+IF(AND(ISNUMBER(OFFSET('Hygiene Data'!$F$6,0,10*ROW('Hygiene Data'!F32))),DX38="Yes"),OFFSET('Hygiene Data'!$F$6,0,10*ROW('Hygiene Data'!F32)),IF(AND(ISNUMBER(OFFSET('Hygiene Data'!$F$6,0,10*ROW('Hygiene Data'!F32))),DX38="No",ISNUMBER(OFFSET('Hygiene Data'!$F$6,0,10*ROW('Hygiene Data'!F32)))),CONCATENATE("[",ROUND(OFFSET('Hygiene Data'!$F$6,0,10*ROW('Hygiene Data'!F32)),0),"]"),IF(AND(ISNUMBER(OFFSET('Hygiene Data'!$F$6,0,10*ROW('Hygiene Data'!F32))),DX38="",ISNUMBER(OFFSET('Hygiene Data'!$F$6,0,10*ROW('Hygiene Data'!F32)))),OFFSET('Hygiene Data'!$F$6,0,10*ROW('Hygiene Data'!F32)),NA())))</f>
        <v>#N/A</v>
      </c>
      <c r="BJ38" s="135" t="e">
        <f ca="1">+IF(AND(ISNUMBER(OFFSET('Hygiene Data'!$F$8,0,10*ROW('Hygiene Data'!F32))),DY38="Yes"),OFFSET('Hygiene Data'!$F$8,0,10*ROW('Hygiene Data'!F32)),IF(AND(ISNUMBER(OFFSET('Hygiene Data'!$F$8,0,10*ROW('Hygiene Data'!F32))),DY38="No",ISNUMBER(OFFSET('Hygiene Data'!$F$8,0,10*ROW('Hygiene Data'!F32)))),CONCATENATE("[",ROUND(OFFSET('Hygiene Data'!$F$8,0,10*ROW('Hygiene Data'!F32)),0),"]"),IF(AND(ISNUMBER(OFFSET('Hygiene Data'!$F$8,0,10*ROW('Hygiene Data'!F32))),DY38="",ISNUMBER(OFFSET('Hygiene Data'!$F$8,0,10*ROW('Hygiene Data'!F32)))),OFFSET('Hygiene Data'!$F$8,0,10*ROW('Hygiene Data'!F32)),NA())))</f>
        <v>#N/A</v>
      </c>
      <c r="BK38" s="135" t="e">
        <f ca="1">+IF(AND(ISNUMBER(OFFSET('Hygiene Data'!$F$10,0,10*ROW('Hygiene Data'!F32))),DZ38="Yes"),OFFSET('Hygiene Data'!$F$10,0,10*ROW('Hygiene Data'!F32)),IF(AND(ISNUMBER(OFFSET('Hygiene Data'!$F$10,0,10*ROW('Hygiene Data'!F32))),DZ38="No",ISNUMBER(OFFSET('Hygiene Data'!$F$10,0,10*ROW('Hygiene Data'!F32)))),CONCATENATE("[",ROUND(OFFSET('Hygiene Data'!$F$10,0,10*ROW('Hygiene Data'!F32)),0),"]"),IF(AND(ISNUMBER(OFFSET('Hygiene Data'!$F$10,0,10*ROW('Hygiene Data'!F32))),DZ38="",ISNUMBER(OFFSET('Hygiene Data'!$F$10,0,10*ROW('Hygiene Data'!F32)))),OFFSET('Hygiene Data'!$F$10,0,10*ROW('Hygiene Data'!F32)),NA())))</f>
        <v>#N/A</v>
      </c>
      <c r="BL38" s="135" t="e">
        <f ca="1">+IF(AND(ISNUMBER(OFFSET('Hygiene Data'!$G$6,0,10*ROW('Hygiene Data'!G32))),EA38="Yes"),OFFSET('Hygiene Data'!$G$6,0,10*ROW('Hygiene Data'!G32)),IF(AND(ISNUMBER(OFFSET('Hygiene Data'!$G$6,0,10*ROW('Hygiene Data'!G32))),EA38="No",ISNUMBER(OFFSET('Hygiene Data'!$G$6,0,10*ROW('Hygiene Data'!G32)))),CONCATENATE("[",ROUND(OFFSET('Hygiene Data'!$G$6,0,10*ROW('Hygiene Data'!G32)),0),"]"),IF(AND(ISNUMBER(OFFSET('Hygiene Data'!$G$6,0,10*ROW('Hygiene Data'!G32))),EA38="",ISNUMBER(OFFSET('Hygiene Data'!$G$6,0,10*ROW('Hygiene Data'!G32)))),OFFSET('Hygiene Data'!$G$6,0,10*ROW('Hygiene Data'!G32)),NA())))</f>
        <v>#N/A</v>
      </c>
      <c r="BM38" s="135" t="e">
        <f ca="1">+IF(AND(ISNUMBER(OFFSET('Hygiene Data'!$G$8,0,10*ROW('Hygiene Data'!G32))),EB38="Yes"),OFFSET('Hygiene Data'!$G$8,0,10*ROW('Hygiene Data'!G32)),IF(AND(ISNUMBER(OFFSET('Hygiene Data'!$G$8,0,10*ROW('Hygiene Data'!G32))),EB38="No",ISNUMBER(OFFSET('Hygiene Data'!$G$8,0,10*ROW('Hygiene Data'!G32)))),CONCATENATE("[",ROUND(OFFSET('Hygiene Data'!$G$8,0,10*ROW('Hygiene Data'!G32)),0),"]"),IF(AND(ISNUMBER(OFFSET('Hygiene Data'!$G$8,0,10*ROW('Hygiene Data'!G32))),EB38="",ISNUMBER(OFFSET('Hygiene Data'!$G$8,0,10*ROW('Hygiene Data'!G32)))),OFFSET('Hygiene Data'!$G$8,0,10*ROW('Hygiene Data'!G32)),NA())))</f>
        <v>#N/A</v>
      </c>
      <c r="BN38" s="135" t="e">
        <f ca="1">+IF(AND(ISNUMBER(OFFSET('Hygiene Data'!$G$10,0,10*ROW('Hygiene Data'!G32))),EC38="Yes"),OFFSET('Hygiene Data'!$G$10,0,10*ROW('Hygiene Data'!G32)),IF(AND(ISNUMBER(OFFSET('Hygiene Data'!$G$10,0,10*ROW('Hygiene Data'!G32))),EC38="No",ISNUMBER(OFFSET('Hygiene Data'!$G$10,0,10*ROW('Hygiene Data'!G32)))),CONCATENATE("[",ROUND(OFFSET('Hygiene Data'!$G$10,0,10*ROW('Hygiene Data'!G32)),0),"]"),IF(AND(ISNUMBER(OFFSET('Hygiene Data'!$G$10,0,10*ROW('Hygiene Data'!G32))),EC38="",ISNUMBER(OFFSET('Hygiene Data'!$G$10,0,10*ROW('Hygiene Data'!G32)))),OFFSET('Hygiene Data'!$G$10,0,10*ROW('Hygiene Data'!G32)),NA())))</f>
        <v>#N/A</v>
      </c>
      <c r="BO38" s="135" t="e">
        <f ca="1">+IF(AND(ISNUMBER(OFFSET('Hygiene Data'!$H$6,0,10*ROW('Hygiene Data'!H32))),ED38="Yes"),OFFSET('Hygiene Data'!$H$6,0,10*ROW('Hygiene Data'!H32)),IF(AND(ISNUMBER(OFFSET('Hygiene Data'!$H$6,0,10*ROW('Hygiene Data'!H32))),ED38="No",ISNUMBER(OFFSET('Hygiene Data'!$H$6,0,10*ROW('Hygiene Data'!H32)))),CONCATENATE("[",ROUND(OFFSET('Hygiene Data'!$H$6,0,10*ROW('Hygiene Data'!H32)),0),"]"),IF(AND(ISNUMBER(OFFSET('Hygiene Data'!$H$6,0,10*ROW('Hygiene Data'!H32))),ED38="",ISNUMBER(OFFSET('Hygiene Data'!$H$6,0,10*ROW('Hygiene Data'!H32)))),OFFSET('Hygiene Data'!$H$6,0,10*ROW('Hygiene Data'!H32)),NA())))</f>
        <v>#N/A</v>
      </c>
      <c r="BP38" s="135" t="e">
        <f ca="1">+IF(AND(ISNUMBER(OFFSET('Hygiene Data'!$H$8,0,10*ROW('Hygiene Data'!H32))),EE38="Yes"),OFFSET('Hygiene Data'!$H$8,0,10*ROW('Hygiene Data'!H32)),IF(AND(ISNUMBER(OFFSET('Hygiene Data'!$H$8,0,10*ROW('Hygiene Data'!H32))),EE38="No",ISNUMBER(OFFSET('Hygiene Data'!$H$8,0,10*ROW('Hygiene Data'!H32)))),CONCATENATE("[",ROUND(OFFSET('Hygiene Data'!$H$8,0,10*ROW('Hygiene Data'!H32)),0),"]"),IF(AND(ISNUMBER(OFFSET('Hygiene Data'!$H$8,0,10*ROW('Hygiene Data'!H32))),EE38="",ISNUMBER(OFFSET('Hygiene Data'!$H$8,0,10*ROW('Hygiene Data'!H32)))),OFFSET('Hygiene Data'!$H$8,0,10*ROW('Hygiene Data'!H32)),NA())))</f>
        <v>#N/A</v>
      </c>
      <c r="BQ38" s="135" t="e">
        <f ca="1">+IF(AND(ISNUMBER(OFFSET('Hygiene Data'!$H$10,0,10*ROW('Hygiene Data'!H32))),EF38="Yes"),OFFSET('Hygiene Data'!$H$10,0,10*ROW('Hygiene Data'!H32)),IF(AND(ISNUMBER(OFFSET('Hygiene Data'!$H$10,0,10*ROW('Hygiene Data'!H32))),EF38="No",ISNUMBER(OFFSET('Hygiene Data'!$H$10,0,10*ROW('Hygiene Data'!H32)))),CONCATENATE("[",ROUND(OFFSET('Hygiene Data'!$H$10,0,10*ROW('Hygiene Data'!H32)),0),"]"),IF(AND(ISNUMBER(OFFSET('Hygiene Data'!$H$10,0,10*ROW('Hygiene Data'!H32))),EF38="",ISNUMBER(OFFSET('Hygiene Data'!$H$10,0,10*ROW('Hygiene Data'!H32)))),OFFSET('Hygiene Data'!$H$10,0,10*ROW('Hygiene Data'!H32)),NA())))</f>
        <v>#N/A</v>
      </c>
      <c r="BS38" s="34" t="str">
        <f ca="1">+IF(OFFSET('Water Data'!$C$28,0,10*ROW('Water Data'!C32))="","",OFFSET('Water Data'!$C$28,0,10*ROW('Water Data'!C32)))</f>
        <v/>
      </c>
      <c r="BT38" s="34" t="str">
        <f ca="1">+IF(OFFSET('Water Data'!$C$29,0,10*ROW('Water Data'!C32))="","",OFFSET('Water Data'!$C$29,0,10*ROW('Water Data'!C32)))</f>
        <v/>
      </c>
      <c r="BU38" s="34" t="str">
        <f ca="1">+IF(OFFSET('Water Data'!$C$30,0,10*ROW('Water Data'!C32))="","",OFFSET('Water Data'!$C$30,0,10*ROW('Water Data'!C32)))</f>
        <v/>
      </c>
      <c r="BV38" s="34" t="str">
        <f ca="1">+IF(OFFSET('Water Data'!$D$28,0,10*ROW('Water Data'!D32))="","",OFFSET('Water Data'!$D$28,0,10*ROW('Water Data'!D32)))</f>
        <v/>
      </c>
      <c r="BW38" s="34" t="str">
        <f ca="1">+IF(OFFSET('Water Data'!$D$29,0,10*ROW('Water Data'!D32))="","",OFFSET('Water Data'!$D$29,0,10*ROW('Water Data'!D32)))</f>
        <v/>
      </c>
      <c r="BX38" s="34" t="str">
        <f ca="1">+IF(OFFSET('Water Data'!$D$30,0,10*ROW('Water Data'!D32))="","",OFFSET('Water Data'!$D$30,0,10*ROW('Water Data'!D32)))</f>
        <v/>
      </c>
      <c r="BY38" s="34" t="str">
        <f ca="1">+IF(OFFSET('Water Data'!$E$28,0,10*ROW('Water Data'!E32))="","",OFFSET('Water Data'!$E$28,0,10*ROW('Water Data'!E32)))</f>
        <v/>
      </c>
      <c r="BZ38" s="34" t="str">
        <f ca="1">+IF(OFFSET('Water Data'!$E$29,0,10*ROW('Water Data'!E32))="","",OFFSET('Water Data'!$E$29,0,10*ROW('Water Data'!E32)))</f>
        <v/>
      </c>
      <c r="CA38" s="34" t="str">
        <f ca="1">+IF(OFFSET('Water Data'!$E$30,0,10*ROW('Water Data'!E32))="","",OFFSET('Water Data'!$E$30,0,10*ROW('Water Data'!E32)))</f>
        <v/>
      </c>
      <c r="CB38" s="34" t="str">
        <f ca="1">+IF(OFFSET('Water Data'!$F$28,0,10*ROW('Water Data'!F32))="","",OFFSET('Water Data'!$F$28,0,10*ROW('Water Data'!F32)))</f>
        <v/>
      </c>
      <c r="CC38" s="34" t="str">
        <f ca="1">+IF(OFFSET('Water Data'!$F$29,0,10*ROW('Water Data'!F32))="","",OFFSET('Water Data'!$F$29,0,10*ROW('Water Data'!F32)))</f>
        <v/>
      </c>
      <c r="CD38" s="34" t="str">
        <f ca="1">+IF(OFFSET('Water Data'!$F$30,0,10*ROW('Water Data'!F32))="","",OFFSET('Water Data'!$F$30,0,10*ROW('Water Data'!F32)))</f>
        <v/>
      </c>
      <c r="CE38" s="34" t="str">
        <f ca="1">+IF(OFFSET('Water Data'!$G$28,0,10*ROW('Water Data'!G32))="","",OFFSET('Water Data'!$G$28,0,10*ROW('Water Data'!G32)))</f>
        <v/>
      </c>
      <c r="CF38" s="34" t="str">
        <f ca="1">+IF(OFFSET('Water Data'!$G$29,0,10*ROW('Water Data'!G32))="","",OFFSET('Water Data'!$G$29,0,10*ROW('Water Data'!G32)))</f>
        <v/>
      </c>
      <c r="CG38" s="34" t="str">
        <f ca="1">+IF(OFFSET('Water Data'!$G$30,0,10*ROW('Water Data'!G32))="","",OFFSET('Water Data'!$G$30,0,10*ROW('Water Data'!G32)))</f>
        <v/>
      </c>
      <c r="CH38" s="34" t="str">
        <f ca="1">+IF(OFFSET('Water Data'!$H$28,0,10*ROW('Water Data'!H32))="","",OFFSET('Water Data'!$H$28,0,10*ROW('Water Data'!H32)))</f>
        <v/>
      </c>
      <c r="CI38" s="34" t="str">
        <f ca="1">+IF(OFFSET('Water Data'!$H$29,0,10*ROW('Water Data'!H32))="","",OFFSET('Water Data'!$H$29,0,10*ROW('Water Data'!H32)))</f>
        <v/>
      </c>
      <c r="CJ38" s="34" t="str">
        <f ca="1">+IF(OFFSET('Water Data'!$H$30,0,10*ROW('Water Data'!H32))="","",OFFSET('Water Data'!$H$30,0,10*ROW('Water Data'!H32)))</f>
        <v/>
      </c>
      <c r="CK38" s="34" t="str">
        <f ca="1">+IF(OFFSET('Sanitation Data'!$C$29,0,10*ROW('Sanitation Data'!C32))="","",OFFSET('Sanitation Data'!$C$29,0,10*ROW('Sanitation Data'!C32)))</f>
        <v/>
      </c>
      <c r="CL38" s="34" t="str">
        <f ca="1">+IF(OFFSET('Sanitation Data'!$C$30,0,10*ROW('Sanitation Data'!C32))="","",OFFSET('Sanitation Data'!$C$30,0,10*ROW('Sanitation Data'!C32)))</f>
        <v/>
      </c>
      <c r="CM38" s="34" t="str">
        <f ca="1">+IF(OFFSET('Sanitation Data'!$C$31,0,10*ROW('Sanitation Data'!C32))="","",OFFSET('Sanitation Data'!$C$31,0,10*ROW('Sanitation Data'!C32)))</f>
        <v/>
      </c>
      <c r="CN38" s="34" t="str">
        <f ca="1">+IF(OFFSET('Sanitation Data'!$C$32,0,10*ROW('Sanitation Data'!C32))="","",OFFSET('Sanitation Data'!$C$32,0,10*ROW('Sanitation Data'!C32)))</f>
        <v/>
      </c>
      <c r="CO38" s="34" t="str">
        <f ca="1">+IF(OFFSET('Sanitation Data'!$C$33,0,10*ROW('Sanitation Data'!C32))="","",OFFSET('Sanitation Data'!$C$33,0,10*ROW('Sanitation Data'!C32)))</f>
        <v/>
      </c>
      <c r="CP38" s="34" t="str">
        <f ca="1">+IF(OFFSET('Sanitation Data'!$D$29,0,10*ROW('Sanitation Data'!D32))="","",OFFSET('Sanitation Data'!$D$29,0,10*ROW('Sanitation Data'!D32)))</f>
        <v/>
      </c>
      <c r="CQ38" s="34" t="str">
        <f ca="1">+IF(OFFSET('Sanitation Data'!$D$30,0,10*ROW('Sanitation Data'!D32))="","",OFFSET('Sanitation Data'!$D$30,0,10*ROW('Sanitation Data'!D32)))</f>
        <v/>
      </c>
      <c r="CR38" s="34" t="str">
        <f ca="1">+IF(OFFSET('Sanitation Data'!$D$31,0,10*ROW('Sanitation Data'!D32))="","",OFFSET('Sanitation Data'!$D$31,0,10*ROW('Sanitation Data'!D32)))</f>
        <v/>
      </c>
      <c r="CS38" s="34" t="str">
        <f ca="1">+IF(OFFSET('Sanitation Data'!$D$32,0,10*ROW('Sanitation Data'!D32))="","",OFFSET('Sanitation Data'!$D$32,0,10*ROW('Sanitation Data'!D32)))</f>
        <v/>
      </c>
      <c r="CT38" s="34" t="str">
        <f ca="1">+IF(OFFSET('Sanitation Data'!$D$33,0,10*ROW('Sanitation Data'!D32))="","",OFFSET('Sanitation Data'!$D$33,0,10*ROW('Sanitation Data'!D32)))</f>
        <v/>
      </c>
      <c r="CU38" s="34" t="str">
        <f ca="1">+IF(OFFSET('Sanitation Data'!$E$29,0,10*ROW('Sanitation Data'!E32))="","",OFFSET('Sanitation Data'!$E$29,0,10*ROW('Sanitation Data'!E32)))</f>
        <v/>
      </c>
      <c r="CV38" s="34" t="str">
        <f ca="1">+IF(OFFSET('Sanitation Data'!$E$30,0,10*ROW('Sanitation Data'!E32))="","",OFFSET('Sanitation Data'!$E$30,0,10*ROW('Sanitation Data'!E32)))</f>
        <v/>
      </c>
      <c r="CW38" s="34" t="str">
        <f ca="1">+IF(OFFSET('Sanitation Data'!$E$31,0,10*ROW('Sanitation Data'!E32))="","",OFFSET('Sanitation Data'!$E$31,0,10*ROW('Sanitation Data'!E32)))</f>
        <v/>
      </c>
      <c r="CX38" s="34" t="str">
        <f ca="1">+IF(OFFSET('Sanitation Data'!$E$32,0,10*ROW('Sanitation Data'!E32))="","",OFFSET('Sanitation Data'!$E$32,0,10*ROW('Sanitation Data'!E32)))</f>
        <v/>
      </c>
      <c r="CY38" s="34" t="str">
        <f ca="1">+IF(OFFSET('Sanitation Data'!$E$33,0,10*ROW('Sanitation Data'!E32))="","",OFFSET('Sanitation Data'!$E$33,0,10*ROW('Sanitation Data'!E32)))</f>
        <v/>
      </c>
      <c r="CZ38" s="34" t="str">
        <f ca="1">+IF(OFFSET('Sanitation Data'!$F$29,0,10*ROW('Sanitation Data'!F32))="","",OFFSET('Sanitation Data'!$F$29,0,10*ROW('Sanitation Data'!F32)))</f>
        <v/>
      </c>
      <c r="DA38" s="34" t="str">
        <f ca="1">+IF(OFFSET('Sanitation Data'!$F$30,0,10*ROW('Sanitation Data'!F32))="","",OFFSET('Sanitation Data'!$F$30,0,10*ROW('Sanitation Data'!F32)))</f>
        <v/>
      </c>
      <c r="DB38" s="34" t="str">
        <f ca="1">+IF(OFFSET('Sanitation Data'!$F$31,0,10*ROW('Sanitation Data'!F32))="","",OFFSET('Sanitation Data'!$F$31,0,10*ROW('Sanitation Data'!F32)))</f>
        <v/>
      </c>
      <c r="DC38" s="34" t="str">
        <f ca="1">+IF(OFFSET('Sanitation Data'!$F$32,0,10*ROW('Sanitation Data'!F32))="","",OFFSET('Sanitation Data'!$F$32,0,10*ROW('Sanitation Data'!F32)))</f>
        <v/>
      </c>
      <c r="DD38" s="34" t="str">
        <f ca="1">+IF(OFFSET('Sanitation Data'!$F$33,0,10*ROW('Sanitation Data'!F32))="","",OFFSET('Sanitation Data'!$F$33,0,10*ROW('Sanitation Data'!F32)))</f>
        <v/>
      </c>
      <c r="DE38" s="34" t="str">
        <f ca="1">+IF(OFFSET('Sanitation Data'!$G$29,0,10*ROW('Sanitation Data'!G32))="","",OFFSET('Sanitation Data'!$G$29,0,10*ROW('Sanitation Data'!G32)))</f>
        <v/>
      </c>
      <c r="DF38" s="34" t="str">
        <f ca="1">+IF(OFFSET('Sanitation Data'!$G$30,0,10*ROW('Sanitation Data'!G32))="","",OFFSET('Sanitation Data'!$G$30,0,10*ROW('Sanitation Data'!G32)))</f>
        <v/>
      </c>
      <c r="DG38" s="34" t="str">
        <f ca="1">+IF(OFFSET('Sanitation Data'!$G$31,0,10*ROW('Sanitation Data'!G32))="","",OFFSET('Sanitation Data'!$G$31,0,10*ROW('Sanitation Data'!G32)))</f>
        <v/>
      </c>
      <c r="DH38" s="34" t="str">
        <f ca="1">+IF(OFFSET('Sanitation Data'!$G$32,0,10*ROW('Sanitation Data'!G32))="","",OFFSET('Sanitation Data'!$G$32,0,10*ROW('Sanitation Data'!G32)))</f>
        <v/>
      </c>
      <c r="DI38" s="34" t="str">
        <f ca="1">+IF(OFFSET('Sanitation Data'!$G$33,0,10*ROW('Sanitation Data'!G32))="","",OFFSET('Sanitation Data'!$G$33,0,10*ROW('Sanitation Data'!G32)))</f>
        <v/>
      </c>
      <c r="DJ38" s="34" t="str">
        <f ca="1">+IF(OFFSET('Sanitation Data'!$H$29,0,10*ROW('Sanitation Data'!H32))="","",OFFSET('Sanitation Data'!$H$29,0,10*ROW('Sanitation Data'!H32)))</f>
        <v/>
      </c>
      <c r="DK38" s="34" t="str">
        <f ca="1">+IF(OFFSET('Sanitation Data'!$H$30,0,10*ROW('Sanitation Data'!H32))="","",OFFSET('Sanitation Data'!$H$30,0,10*ROW('Sanitation Data'!H32)))</f>
        <v/>
      </c>
      <c r="DL38" s="34" t="str">
        <f ca="1">+IF(OFFSET('Sanitation Data'!$H$31,0,10*ROW('Sanitation Data'!H32))="","",OFFSET('Sanitation Data'!$H$31,0,10*ROW('Sanitation Data'!H32)))</f>
        <v/>
      </c>
      <c r="DM38" s="34" t="str">
        <f ca="1">+IF(OFFSET('Sanitation Data'!$H$32,0,10*ROW('Sanitation Data'!H32))="","",OFFSET('Sanitation Data'!$H$32,0,10*ROW('Sanitation Data'!H32)))</f>
        <v/>
      </c>
      <c r="DN38" s="34" t="str">
        <f ca="1">+IF(OFFSET('Sanitation Data'!$H$33,0,10*ROW('Sanitation Data'!H32))="","",OFFSET('Sanitation Data'!$H$33,0,10*ROW('Sanitation Data'!H32)))</f>
        <v/>
      </c>
      <c r="DO38" s="34" t="str">
        <f ca="1">+IF(OFFSET('Hygiene Data'!$C$12,0,10*ROW('Hygiene Data'!C32))="","",OFFSET('Hygiene Data'!$C$12,0,10*ROW('Hygiene Data'!C32)))</f>
        <v/>
      </c>
      <c r="DP38" s="34" t="str">
        <f ca="1">+IF(OFFSET('Hygiene Data'!$C$13,0,10*ROW('Hygiene Data'!C32))="","",OFFSET('Hygiene Data'!$C$13,0,10*ROW('Hygiene Data'!C32)))</f>
        <v/>
      </c>
      <c r="DQ38" s="34" t="str">
        <f ca="1">+IF(OFFSET('Hygiene Data'!$C$14,0,10*ROW('Hygiene Data'!C32))="","",OFFSET('Hygiene Data'!$C$14,0,10*ROW('Hygiene Data'!C32)))</f>
        <v/>
      </c>
      <c r="DR38" s="34" t="str">
        <f ca="1">+IF(OFFSET('Hygiene Data'!$D$12,0,10*ROW('Hygiene Data'!D32))="","",OFFSET('Hygiene Data'!$D$12,0,10*ROW('Hygiene Data'!D32)))</f>
        <v/>
      </c>
      <c r="DS38" s="34" t="str">
        <f ca="1">+IF(OFFSET('Hygiene Data'!$D$13,0,10*ROW('Hygiene Data'!D32))="","",OFFSET('Hygiene Data'!$D$13,0,10*ROW('Hygiene Data'!D32)))</f>
        <v/>
      </c>
      <c r="DT38" s="34" t="str">
        <f ca="1">+IF(OFFSET('Hygiene Data'!$D$14,0,10*ROW('Hygiene Data'!D32))="","",OFFSET('Hygiene Data'!$D$14,0,10*ROW('Hygiene Data'!D32)))</f>
        <v/>
      </c>
      <c r="DU38" s="34" t="str">
        <f ca="1">+IF(OFFSET('Hygiene Data'!$E$12,0,10*ROW('Hygiene Data'!E32))="","",OFFSET('Hygiene Data'!$E$12,0,10*ROW('Hygiene Data'!E32)))</f>
        <v/>
      </c>
      <c r="DV38" s="34" t="str">
        <f ca="1">+IF(OFFSET('Hygiene Data'!$E$13,0,10*ROW('Hygiene Data'!E32))="","",OFFSET('Hygiene Data'!$E$13,0,10*ROW('Hygiene Data'!E32)))</f>
        <v/>
      </c>
      <c r="DW38" s="34" t="str">
        <f ca="1">+IF(OFFSET('Hygiene Data'!$E$14,0,10*ROW('Hygiene Data'!E32))="","",OFFSET('Hygiene Data'!$E$14,0,10*ROW('Hygiene Data'!E32)))</f>
        <v/>
      </c>
      <c r="DX38" s="34" t="str">
        <f ca="1">+IF(OFFSET('Hygiene Data'!$F$12,0,10*ROW('Hygiene Data'!F32))="","",OFFSET('Hygiene Data'!$F$12,0,10*ROW('Hygiene Data'!F32)))</f>
        <v/>
      </c>
      <c r="DY38" s="34" t="str">
        <f ca="1">+IF(OFFSET('Hygiene Data'!$F$13,0,10*ROW('Hygiene Data'!F32))="","",OFFSET('Hygiene Data'!$F$13,0,10*ROW('Hygiene Data'!F32)))</f>
        <v/>
      </c>
      <c r="DZ38" s="34" t="str">
        <f ca="1">+IF(OFFSET('Hygiene Data'!$F$14,0,10*ROW('Hygiene Data'!F32))="","",OFFSET('Hygiene Data'!$F$14,0,10*ROW('Hygiene Data'!F32)))</f>
        <v/>
      </c>
      <c r="EA38" s="34" t="str">
        <f ca="1">+IF(OFFSET('Hygiene Data'!$G$12,0,10*ROW('Hygiene Data'!G32))="","",OFFSET('Hygiene Data'!$G$12,0,10*ROW('Hygiene Data'!G32)))</f>
        <v/>
      </c>
      <c r="EB38" s="34" t="str">
        <f ca="1">+IF(OFFSET('Hygiene Data'!$G$13,0,10*ROW('Hygiene Data'!G32))="","",OFFSET('Hygiene Data'!$G$13,0,10*ROW('Hygiene Data'!G32)))</f>
        <v/>
      </c>
      <c r="EC38" s="34" t="str">
        <f ca="1">+IF(OFFSET('Hygiene Data'!$G$14,0,10*ROW('Hygiene Data'!G32))="","",OFFSET('Hygiene Data'!$G$14,0,10*ROW('Hygiene Data'!G32)))</f>
        <v/>
      </c>
      <c r="ED38" s="34" t="str">
        <f ca="1">+IF(OFFSET('Hygiene Data'!$H$12,0,10*ROW('Hygiene Data'!H32))="","",OFFSET('Hygiene Data'!$H$12,0,10*ROW('Hygiene Data'!H32)))</f>
        <v/>
      </c>
      <c r="EE38" s="34" t="str">
        <f ca="1">+IF(OFFSET('Hygiene Data'!$H$13,0,10*ROW('Hygiene Data'!H32))="","",OFFSET('Hygiene Data'!$H$13,0,10*ROW('Hygiene Data'!H32)))</f>
        <v/>
      </c>
      <c r="EF38" s="34" t="str">
        <f ca="1">+IF(OFFSET('Hygiene Data'!$H$14,0,10*ROW('Hygiene Data'!H32))="","",OFFSET('Hygiene Data'!$H$14,0,10*ROW('Hygiene Data'!H32)))</f>
        <v/>
      </c>
    </row>
    <row r="39" spans="1:136" x14ac:dyDescent="0.2">
      <c r="A39" s="50" t="str">
        <f ca="1">+IF(OFFSET('Water Data'!$B$1,0,10*ROW('Water Data'!B36))="","",OFFSET('Water Data'!$B$1,0,10*ROW('Water Data'!B36)))</f>
        <v/>
      </c>
      <c r="B39" s="50" t="str">
        <f ca="1">+IF(OFFSET('Water Data'!$A$3,0,10*ROW('Water Data'!A36))="","",OFFSET('Water Data'!$A$3,0,10*ROW('Water Data'!A36)))</f>
        <v/>
      </c>
      <c r="C39" s="50" t="str">
        <f ca="1">+IF(OFFSET('Water Data'!$C$3,0,10*ROW('Water Data'!C36))="","",OFFSET('Water Data'!$C$3,0,10*ROW('Water Data'!C36)))</f>
        <v/>
      </c>
      <c r="D39" s="133" t="e">
        <f ca="1">+IF(AND(ISNUMBER(OFFSET('Water Data'!$C$5,0,10*ROW('Water Data'!C33))),BS39="Yes"),100-OFFSET('Water Data'!$C$5,0,10*ROW('Water Data'!C33)),IF(AND(ISNUMBER(OFFSET('Water Data'!$C$5,0,10*ROW('Water Data'!C33))),BS39="No",ISNUMBER(OFFSET('Water Data'!$C$5,0,10*ROW('Water Data'!C33)))),CONCATENATE("[",ROUND(100-OFFSET('Water Data'!$C$5,0,10*ROW('Water Data'!C33)),0),"]"),IF(AND(ISNUMBER(OFFSET('Water Data'!$C$5,0,10*ROW('Water Data'!C33))),BS39="",ISNUMBER(OFFSET('Water Data'!$C$5,0,10*ROW('Water Data'!C33)))),100-OFFSET('Water Data'!$C$5,0,10*ROW('Water Data'!C33)),NA())))</f>
        <v>#N/A</v>
      </c>
      <c r="E39" s="133" t="e">
        <f ca="1">+IF(AND(ISNUMBER(OFFSET('Water Data'!$C$7,0,10*ROW('Water Data'!D33))),BT39="Yes"),OFFSET('Water Data'!$C$7,0,10*ROW('Water Data'!C33)),IF(AND(ISNUMBER(OFFSET('Water Data'!$C$7,0,10*ROW('Water Data'!C33))),BT39="No",ISNUMBER(OFFSET('Water Data'!$C$7,0,10*ROW('Water Data'!C33)))),CONCATENATE("[",ROUND(OFFSET('Water Data'!$C$7,0,10*ROW('Water Data'!C33)),0),"]"),IF(AND(ISNUMBER(OFFSET('Water Data'!$C$7,0,10*ROW('Water Data'!C33))),BT39="",ISNUMBER(OFFSET('Water Data'!$C$7,0,10*ROW('Water Data'!C33)))),OFFSET('Water Data'!$C$7,0,10*ROW('Water Data'!C33)),NA())))</f>
        <v>#N/A</v>
      </c>
      <c r="F39" s="133" t="e">
        <f ca="1">+IF(AND(ISNUMBER(OFFSET('Water Data'!$C$10,0,10*ROW('Water Data'!C33))),BU39="Yes"),OFFSET('Water Data'!$C$10,0,10*ROW('Water Data'!C33)),IF(AND(ISNUMBER(OFFSET('Water Data'!$C$10,0,10*ROW('Water Data'!C33))),BU39="No",ISNUMBER(OFFSET('Water Data'!$C$10,0,10*ROW('Water Data'!C33)))),CONCATENATE("[",ROUND(OFFSET('Water Data'!$C$10,0,10*ROW('Water Data'!C33)),0),"]"),IF(AND(ISNUMBER(OFFSET('Water Data'!$C$10,0,10*ROW('Water Data'!C33))),BU39="",ISNUMBER(OFFSET('Water Data'!$C$10,0,10*ROW('Water Data'!C33)))),OFFSET('Water Data'!$C$10,0,10*ROW('Water Data'!C33)),NA())))</f>
        <v>#N/A</v>
      </c>
      <c r="G39" s="133" t="e">
        <f ca="1">+IF(AND(ISNUMBER(OFFSET('Water Data'!$D$5,0,10*ROW('Water Data'!D33))),BV39="Yes"),100-OFFSET('Water Data'!$D$5,0,10*ROW('Water Data'!D33)),IF(AND(ISNUMBER(OFFSET('Water Data'!$D$5,0,10*ROW('Water Data'!D33))),BV39="No",ISNUMBER(OFFSET('Water Data'!$D$5,0,10*ROW('Water Data'!D33)))),CONCATENATE("[",ROUND(100-OFFSET('Water Data'!$D$5,0,10*ROW('Water Data'!D33)),0),"]"),IF(AND(ISNUMBER(OFFSET('Water Data'!$D$5,0,10*ROW('Water Data'!D33))),BV39="",ISNUMBER(OFFSET('Water Data'!$D$5,0,10*ROW('Water Data'!D33)))),100-OFFSET('Water Data'!$D$5,0,10*ROW('Water Data'!D33)),NA())))</f>
        <v>#N/A</v>
      </c>
      <c r="H39" s="133" t="e">
        <f ca="1">+IF(AND(ISNUMBER(OFFSET('Water Data'!$D$7,0,10*ROW('Water Data'!D33))),BW39="Yes"),OFFSET('Water Data'!$D$7,0,10*ROW('Water Data'!D33)),IF(AND(ISNUMBER(OFFSET('Water Data'!$D$7,0,10*ROW('Water Data'!D33))),BW39="No",ISNUMBER(OFFSET('Water Data'!$D$7,0,10*ROW('Water Data'!D33)))),CONCATENATE("[",ROUND(OFFSET('Water Data'!$C$7,0,10*ROW('Water Data'!D33)),0),"]"),IF(AND(ISNUMBER(OFFSET('Water Data'!$D$7,0,10*ROW('Water Data'!D33))),BW39="",ISNUMBER(OFFSET('Water Data'!$D$7,0,10*ROW('Water Data'!D33)))),OFFSET('Water Data'!$D$7,0,10*ROW('Water Data'!D33)),NA())))</f>
        <v>#N/A</v>
      </c>
      <c r="I39" s="133" t="e">
        <f ca="1">+IF(AND(ISNUMBER(OFFSET('Water Data'!$D$10,0,10*ROW('Water Data'!D33))),BX39="Yes"),OFFSET('Water Data'!$D$10,0,10*ROW('Water Data'!D33)),IF(AND(ISNUMBER(OFFSET('Water Data'!$D$10,0,10*ROW('Water Data'!D33))),BX39="No",ISNUMBER(OFFSET('Water Data'!$D$10,0,10*ROW('Water Data'!D33)))),CONCATENATE("[",ROUND(OFFSET('Water Data'!$D$10,0,10*ROW('Water Data'!D33)),0),"]"),IF(AND(ISNUMBER(OFFSET('Water Data'!$D$10,0,10*ROW('Water Data'!D33))),BX39="",ISNUMBER(OFFSET('Water Data'!$D$10,0,10*ROW('Water Data'!D33)))),OFFSET('Water Data'!$D$10,0,10*ROW('Water Data'!D33)),NA())))</f>
        <v>#N/A</v>
      </c>
      <c r="J39" s="133" t="e">
        <f ca="1">+IF(AND(ISNUMBER(OFFSET('Water Data'!$E$5,0,10*ROW('Water Data'!E33))),BY39="Yes"),100-OFFSET('Water Data'!$E$5,0,10*ROW('Water Data'!E33)),IF(AND(ISNUMBER(OFFSET('Water Data'!$E$5,0,10*ROW('Water Data'!E33))),BY39="No",ISNUMBER(OFFSET('Water Data'!$E$5,0,10*ROW('Water Data'!E33)))),CONCATENATE("[",ROUND(100-OFFSET('Water Data'!$E$5,0,10*ROW('Water Data'!E33)),0),"]"),IF(AND(ISNUMBER(OFFSET('Water Data'!$E$5,0,10*ROW('Water Data'!E33))),BY39="",ISNUMBER(OFFSET('Water Data'!$E$5,0,10*ROW('Water Data'!E33)))),100-OFFSET('Water Data'!$E$5,0,10*ROW('Water Data'!E33)),NA())))</f>
        <v>#N/A</v>
      </c>
      <c r="K39" s="133" t="e">
        <f ca="1">+IF(AND(ISNUMBER(OFFSET('Water Data'!$E$7,0,10*ROW('Water Data'!E33))),BZ39="Yes"),OFFSET('Water Data'!$E$7,0,10*ROW('Water Data'!E33)),IF(AND(ISNUMBER(OFFSET('Water Data'!$E$7,0,10*ROW('Water Data'!E33))),BZ39="No",ISNUMBER(OFFSET('Water Data'!$E$7,0,10*ROW('Water Data'!E33)))),CONCATENATE("[",ROUND(OFFSET('Water Data'!$E$7,0,10*ROW('Water Data'!E33)),0),"]"),IF(AND(ISNUMBER(OFFSET('Water Data'!$E$7,0,10*ROW('Water Data'!E33))),BZ39="",ISNUMBER(OFFSET('Water Data'!$E$7,0,10*ROW('Water Data'!E33)))),OFFSET('Water Data'!$E$7,0,10*ROW('Water Data'!E33)),NA())))</f>
        <v>#N/A</v>
      </c>
      <c r="L39" s="133" t="e">
        <f ca="1">+IF(AND(ISNUMBER(OFFSET('Water Data'!$E$10,0,10*ROW('Water Data'!E33))),CA39="Yes"),OFFSET('Water Data'!$E$10,0,10*ROW('Water Data'!E33)),IF(AND(ISNUMBER(OFFSET('Water Data'!$E$10,0,10*ROW('Water Data'!E33))),CA39="No",ISNUMBER(OFFSET('Water Data'!$E$10,0,10*ROW('Water Data'!E33)))),CONCATENATE("[",ROUND(OFFSET('Water Data'!$E$10,0,10*ROW('Water Data'!E33)),0),"]"),IF(AND(ISNUMBER(OFFSET('Water Data'!$E$10,0,10*ROW('Water Data'!E33))),CA39="",ISNUMBER(OFFSET('Water Data'!$E$10,0,10*ROW('Water Data'!E33)))),OFFSET('Water Data'!$E$10,0,10*ROW('Water Data'!E33)),NA())))</f>
        <v>#N/A</v>
      </c>
      <c r="M39" s="133" t="e">
        <f ca="1">+IF(AND(ISNUMBER(OFFSET('Water Data'!$F$5,0,10*ROW('Water Data'!F33))),CB39="Yes"),100-OFFSET('Water Data'!$F$5,0,10*ROW('Water Data'!F33)),IF(AND(ISNUMBER(OFFSET('Water Data'!$F$5,0,10*ROW('Water Data'!F33))),CB39="No",ISNUMBER(OFFSET('Water Data'!$F$5,0,10*ROW('Water Data'!F33)))),CONCATENATE("[",ROUND(100-OFFSET('Water Data'!$F$5,0,10*ROW('Water Data'!F33)),0),"]"),IF(AND(ISNUMBER(OFFSET('Water Data'!$F$5,0,10*ROW('Water Data'!F33))),CB39="",ISNUMBER(OFFSET('Water Data'!$F$5,0,10*ROW('Water Data'!F33)))),100-OFFSET('Water Data'!$F$5,0,10*ROW('Water Data'!F33)),NA())))</f>
        <v>#N/A</v>
      </c>
      <c r="N39" s="133" t="e">
        <f ca="1">+IF(AND(ISNUMBER(OFFSET('Water Data'!$F$7,0,10*ROW('Water Data'!F33))),CC39="Yes"),OFFSET('Water Data'!$F$7,0,10*ROW('Water Data'!F33)),IF(AND(ISNUMBER(OFFSET('Water Data'!$F$7,0,10*ROW('Water Data'!F33))),CC39="No",ISNUMBER(OFFSET('Water Data'!$F$7,0,10*ROW('Water Data'!F33)))),CONCATENATE("[",ROUND(OFFSET('Water Data'!$F$7,0,10*ROW('Water Data'!F33)),0),"]"),IF(AND(ISNUMBER(OFFSET('Water Data'!$F$7,0,10*ROW('Water Data'!F33))),CC39="",ISNUMBER(OFFSET('Water Data'!$F$7,0,10*ROW('Water Data'!F33)))),OFFSET('Water Data'!$F$7,0,10*ROW('Water Data'!F33)),NA())))</f>
        <v>#N/A</v>
      </c>
      <c r="O39" s="133" t="e">
        <f ca="1">+IF(AND(ISNUMBER(OFFSET('Water Data'!$F$10,0,10*ROW('Water Data'!F33))),CD39="Yes"),OFFSET('Water Data'!$F$10,0,10*ROW('Water Data'!F33)),IF(AND(ISNUMBER(OFFSET('Water Data'!$F$10,0,10*ROW('Water Data'!F33))),CD39="No",ISNUMBER(OFFSET('Water Data'!$F$10,0,10*ROW('Water Data'!F33)))),CONCATENATE("[",ROUND(OFFSET('Water Data'!$F$10,0,10*ROW('Water Data'!F33)),0),"]"),IF(AND(ISNUMBER(OFFSET('Water Data'!$F$10,0,10*ROW('Water Data'!F33))),CD39="",ISNUMBER(OFFSET('Water Data'!$F$10,0,10*ROW('Water Data'!F33)))),OFFSET('Water Data'!$F$10,0,10*ROW('Water Data'!F33)),NA())))</f>
        <v>#N/A</v>
      </c>
      <c r="P39" s="133" t="e">
        <f ca="1">+IF(AND(ISNUMBER(OFFSET('Water Data'!$G$5,0,10*ROW('Water Data'!G33))),CE39="Yes"),100-OFFSET('Water Data'!$G$5,0,10*ROW('Water Data'!G33)),IF(AND(ISNUMBER(OFFSET('Water Data'!$G$5,0,10*ROW('Water Data'!G33))),CE39="No",ISNUMBER(OFFSET('Water Data'!$G$5,0,10*ROW('Water Data'!G33)))),CONCATENATE("[",ROUND(100-OFFSET('Water Data'!$G$5,0,10*ROW('Water Data'!G33)),0),"]"),IF(AND(ISNUMBER(OFFSET('Water Data'!$G$5,0,10*ROW('Water Data'!G33))),CE39="",ISNUMBER(OFFSET('Water Data'!$G$5,0,10*ROW('Water Data'!G33)))),100-OFFSET('Water Data'!$G$5,0,10*ROW('Water Data'!G33)),NA())))</f>
        <v>#N/A</v>
      </c>
      <c r="Q39" s="133" t="e">
        <f ca="1">+IF(AND(ISNUMBER(OFFSET('Water Data'!$G$7,0,10*ROW('Water Data'!G33))),CF39="Yes"),OFFSET('Water Data'!$G$7,0,10*ROW('Water Data'!G33)),IF(AND(ISNUMBER(OFFSET('Water Data'!$G$7,0,10*ROW('Water Data'!G33))),CF39="No",ISNUMBER(OFFSET('Water Data'!$G$7,0,10*ROW('Water Data'!G33)))),CONCATENATE("[",ROUND(OFFSET('Water Data'!$G$7,0,10*ROW('Water Data'!G33)),0),"]"),IF(AND(ISNUMBER(OFFSET('Water Data'!$G$7,0,10*ROW('Water Data'!G33))),CF39="",ISNUMBER(OFFSET('Water Data'!$G$7,0,10*ROW('Water Data'!G33)))),OFFSET('Water Data'!$G$7,0,10*ROW('Water Data'!G33)),NA())))</f>
        <v>#N/A</v>
      </c>
      <c r="R39" s="133" t="e">
        <f ca="1">+IF(AND(ISNUMBER(OFFSET('Water Data'!$G$10,0,10*ROW('Water Data'!G33))),CG39="Yes"),OFFSET('Water Data'!$G$10,0,10*ROW('Water Data'!G33)),IF(AND(ISNUMBER(OFFSET('Water Data'!$G$10,0,10*ROW('Water Data'!G33))),CG39="No",ISNUMBER(OFFSET('Water Data'!$G$10,0,10*ROW('Water Data'!G33)))),CONCATENATE("[",ROUND(OFFSET('Water Data'!$G$10,0,10*ROW('Water Data'!G33)),0),"]"),IF(AND(ISNUMBER(OFFSET('Water Data'!$G$10,0,10*ROW('Water Data'!G33))),CG39="",ISNUMBER(OFFSET('Water Data'!$G$10,0,10*ROW('Water Data'!G33)))),OFFSET('Water Data'!$G$10,0,10*ROW('Water Data'!G33)),NA())))</f>
        <v>#N/A</v>
      </c>
      <c r="S39" s="133" t="e">
        <f ca="1">+IF(AND(ISNUMBER(OFFSET('Water Data'!$H$5,0,10*ROW('Water Data'!H33))),CH39="Yes"),100-OFFSET('Water Data'!$H$5,0,10*ROW('Water Data'!H33)),IF(AND(ISNUMBER(OFFSET('Water Data'!$H$5,0,10*ROW('Water Data'!H33))),CH39="No",ISNUMBER(OFFSET('Water Data'!$H$5,0,10*ROW('Water Data'!H33)))),CONCATENATE("[",ROUND(100-OFFSET('Water Data'!$H$5,0,10*ROW('Water Data'!H33)),0),"]"),IF(AND(ISNUMBER(OFFSET('Water Data'!$H$5,0,10*ROW('Water Data'!H33))),CH39="",ISNUMBER(OFFSET('Water Data'!$H$5,0,10*ROW('Water Data'!H33)))),100-OFFSET('Water Data'!$H$5,0,10*ROW('Water Data'!H33)),NA())))</f>
        <v>#N/A</v>
      </c>
      <c r="T39" s="133" t="e">
        <f ca="1">+IF(AND(ISNUMBER(OFFSET('Water Data'!$H$7,0,10*ROW('Water Data'!H33))),CI39="Yes"),OFFSET('Water Data'!$H$7,0,10*ROW('Water Data'!H33)),IF(AND(ISNUMBER(OFFSET('Water Data'!$H$7,0,10*ROW('Water Data'!H33))),CI39="No",ISNUMBER(OFFSET('Water Data'!$H$7,0,10*ROW('Water Data'!H33)))),CONCATENATE("[",ROUND(OFFSET('Water Data'!$H$7,0,10*ROW('Water Data'!H33)),0),"]"),IF(AND(ISNUMBER(OFFSET('Water Data'!$H$7,0,10*ROW('Water Data'!H33))),CI39="",ISNUMBER(OFFSET('Water Data'!$H$7,0,10*ROW('Water Data'!H33)))),OFFSET('Water Data'!$H$7,0,10*ROW('Water Data'!H33)),NA())))</f>
        <v>#N/A</v>
      </c>
      <c r="U39" s="133" t="e">
        <f ca="1">+IF(AND(ISNUMBER(OFFSET('Water Data'!$H$10,0,10*ROW('Water Data'!H33))),CJ39="Yes"),OFFSET('Water Data'!$H$10,0,10*ROW('Water Data'!H33)),IF(AND(ISNUMBER(OFFSET('Water Data'!$H$10,0,10*ROW('Water Data'!H33))),CJ39="No",ISNUMBER(OFFSET('Water Data'!$H$10,0,10*ROW('Water Data'!H33)))),CONCATENATE("[",ROUND(OFFSET('Water Data'!$H$10,0,10*ROW('Water Data'!H33)),0),"]"),IF(AND(ISNUMBER(OFFSET('Water Data'!$H$10,0,10*ROW('Water Data'!H33))),CJ39="",ISNUMBER(OFFSET('Water Data'!$H$10,0,10*ROW('Water Data'!H33)))),OFFSET('Water Data'!$H$10,0,10*ROW('Water Data'!H33)),NA())))</f>
        <v>#N/A</v>
      </c>
      <c r="V39" s="134" t="e">
        <f ca="1">+IF(AND(ISNUMBER(OFFSET('Sanitation Data'!$C$5,0,10*ROW('Sanitation Data'!C33))),CK39="Yes"),100-OFFSET('Sanitation Data'!$C$5,0,10*ROW('Sanitation Data'!C33)),IF(AND(ISNUMBER(OFFSET('Sanitation Data'!$C$5,0,10*ROW('Sanitation Data'!C33))),CK39="No",ISNUMBER(OFFSET('Sanitation Data'!$C$5,0,10*ROW('Sanitation Data'!C33)))),CONCATENATE("[",ROUND(100-OFFSET('Sanitation Data'!$C$5,0,10*ROW('Sanitation Data'!C33)),0),"]"),IF(AND(ISNUMBER(OFFSET('Sanitation Data'!$C$5,0,10*ROW('Sanitation Data'!C33))),CK39="",ISNUMBER(OFFSET('Sanitation Data'!$C$5,0,10*ROW('Sanitation Data'!C33)))),100-OFFSET('Sanitation Data'!$C$5,0,10*ROW('Sanitation Data'!C33)),NA())))</f>
        <v>#N/A</v>
      </c>
      <c r="W39" s="134" t="e">
        <f ca="1">+IF(AND(ISNUMBER(OFFSET('Sanitation Data'!$C$7,0,10*ROW('Sanitation Data'!C33))),CL39="Yes"),OFFSET('Sanitation Data'!$C$7,0,10*ROW('Sanitation Data'!C33)),IF(AND(ISNUMBER(OFFSET('Sanitation Data'!$C$7,0,10*ROW('Sanitation Data'!C33))),CL39="No",ISNUMBER(OFFSET('Sanitation Data'!$C$7,0,10*ROW('Sanitation Data'!C33)))),CONCATENATE("[",ROUND(OFFSET('Sanitation Data'!$C$7,0,10*ROW('Sanitation Data'!C33)),0),"]"),IF(AND(ISNUMBER(OFFSET('Sanitation Data'!$C$7,0,10*ROW('Sanitation Data'!C33))),CL39="",ISNUMBER(OFFSET('Sanitation Data'!$C$7,0,10*ROW('Sanitation Data'!C33)))),OFFSET('Sanitation Data'!$C$7,0,10*ROW('Sanitation Data'!C33)),NA())))</f>
        <v>#N/A</v>
      </c>
      <c r="X39" s="134" t="e">
        <f ca="1">+IF(AND(ISNUMBER(OFFSET('Sanitation Data'!$C$11,0,10*ROW('Sanitation Data'!C33))),CM39="Yes"),OFFSET('Sanitation Data'!$C$11,0,10*ROW('Sanitation Data'!C33)),IF(AND(ISNUMBER(OFFSET('Sanitation Data'!$C$11,0,10*ROW('Sanitation Data'!C33))),CM39="No",ISNUMBER(OFFSET('Sanitation Data'!$C$11,0,10*ROW('Sanitation Data'!C33)))),CONCATENATE("[",ROUND(OFFSET('Sanitation Data'!$C$11,0,10*ROW('Sanitation Data'!C33)),0),"]"),IF(AND(ISNUMBER(OFFSET('Sanitation Data'!$C$11,0,10*ROW('Sanitation Data'!C33))),CM39="",ISNUMBER(OFFSET('Sanitation Data'!$C$11,0,10*ROW('Sanitation Data'!C33)))),OFFSET('Sanitation Data'!$C$11,0,10*ROW('Sanitation Data'!C33)),NA())))</f>
        <v>#N/A</v>
      </c>
      <c r="Y39" s="134" t="e">
        <f ca="1">+IF(AND(ISNUMBER(OFFSET('Sanitation Data'!$C$12,0,10*ROW('Sanitation Data'!C33))),CN39="Yes"),OFFSET('Sanitation Data'!$C$12,0,10*ROW('Sanitation Data'!C33)),IF(AND(ISNUMBER(OFFSET('Sanitation Data'!$C$12,0,10*ROW('Sanitation Data'!C33))),CN39="No",ISNUMBER(OFFSET('Sanitation Data'!$C$12,0,10*ROW('Sanitation Data'!C33)))),CONCATENATE("[",ROUND(OFFSET('Sanitation Data'!$C$12,0,10*ROW('Sanitation Data'!C33)),0),"]"),IF(AND(ISNUMBER(OFFSET('Sanitation Data'!$C$12,0,10*ROW('Sanitation Data'!C33))),CN39="",ISNUMBER(OFFSET('Sanitation Data'!$C$12,0,10*ROW('Sanitation Data'!C33)))),OFFSET('Sanitation Data'!$C$12,0,10*ROW('Sanitation Data'!C33)),NA())))</f>
        <v>#N/A</v>
      </c>
      <c r="Z39" s="134" t="e">
        <f ca="1">+IF(AND(ISNUMBER(OFFSET('Sanitation Data'!$C$13,0,10*ROW('Sanitation Data'!C33))),CO39="Yes"),OFFSET('Sanitation Data'!$C$13,0,10*ROW('Sanitation Data'!C33)),IF(AND(ISNUMBER(OFFSET('Sanitation Data'!$C$13,0,10*ROW('Sanitation Data'!C33))),CO39="No",ISNUMBER(OFFSET('Sanitation Data'!$C$13,0,10*ROW('Sanitation Data'!C33)))),CONCATENATE("[",ROUND(OFFSET('Sanitation Data'!$C$13,0,10*ROW('Sanitation Data'!C33)),0),"]"),IF(AND(ISNUMBER(OFFSET('Sanitation Data'!$C$13,0,10*ROW('Sanitation Data'!C33))),CO39="",ISNUMBER(OFFSET('Sanitation Data'!$C$13,0,10*ROW('Sanitation Data'!C33)))),OFFSET('Sanitation Data'!$C$13,0,10*ROW('Sanitation Data'!C33)),NA())))</f>
        <v>#N/A</v>
      </c>
      <c r="AA39" s="134" t="e">
        <f ca="1">+IF(AND(ISNUMBER(OFFSET('Sanitation Data'!$D$5,0,10*ROW('Sanitation Data'!D33))),CP39="Yes"),100-OFFSET('Sanitation Data'!$D$5,0,10*ROW('Sanitation Data'!D33)),IF(AND(ISNUMBER(OFFSET('Sanitation Data'!$D$5,0,10*ROW('Sanitation Data'!D33))),CP39="No",ISNUMBER(OFFSET('Sanitation Data'!$D$5,0,10*ROW('Sanitation Data'!D33)))),CONCATENATE("[",ROUND(100-OFFSET('Sanitation Data'!$D$5,0,10*ROW('Sanitation Data'!D33)),0),"]"),IF(AND(ISNUMBER(OFFSET('Sanitation Data'!$D$5,0,10*ROW('Sanitation Data'!D33))),CP39="",ISNUMBER(OFFSET('Sanitation Data'!$D$5,0,10*ROW('Sanitation Data'!D33)))),100-OFFSET('Sanitation Data'!$D$5,0,10*ROW('Sanitation Data'!D33)),NA())))</f>
        <v>#N/A</v>
      </c>
      <c r="AB39" s="134" t="e">
        <f ca="1">+IF(AND(ISNUMBER(OFFSET('Sanitation Data'!$D$7,0,10*ROW('Sanitation Data'!D33))),CQ39="Yes"),OFFSET('Sanitation Data'!$D$7,0,10*ROW('Sanitation Data'!G33)),IF(AND(ISNUMBER(OFFSET('Sanitation Data'!$D$7,0,10*ROW('Sanitation Data'!D33))),CQ39="No",ISNUMBER(OFFSET('Sanitation Data'!$D$7,0,10*ROW('Sanitation Data'!D33)))),CONCATENATE("[",ROUND(OFFSET('Sanitation Data'!$D$7,0,10*ROW('Sanitation Data'!D33)),0),"]"),IF(AND(ISNUMBER(OFFSET('Sanitation Data'!$D$7,0,10*ROW('Sanitation Data'!D33))),CQ39="",ISNUMBER(OFFSET('Sanitation Data'!$D$7,0,10*ROW('Sanitation Data'!D33)))),OFFSET('Sanitation Data'!$D$7,0,10*ROW('Sanitation Data'!D33)),NA())))</f>
        <v>#N/A</v>
      </c>
      <c r="AC39" s="134" t="e">
        <f ca="1">+IF(AND(ISNUMBER(OFFSET('Sanitation Data'!$D$11,0,10*ROW('Sanitation Data'!D33))),CR39="Yes"),OFFSET('Sanitation Data'!$D$11,0,10*ROW('Sanitation Data'!D33)),IF(AND(ISNUMBER(OFFSET('Sanitation Data'!$D$11,0,10*ROW('Sanitation Data'!D33))),CR39="No",ISNUMBER(OFFSET('Sanitation Data'!$D$11,0,10*ROW('Sanitation Data'!D33)))),CONCATENATE("[",ROUND(OFFSET('Sanitation Data'!$D$11,0,10*ROW('Sanitation Data'!D33)),0),"]"),IF(AND(ISNUMBER(OFFSET('Sanitation Data'!$D$11,0,10*ROW('Sanitation Data'!D33))),CR39="",ISNUMBER(OFFSET('Sanitation Data'!$D$11,0,10*ROW('Sanitation Data'!D33)))),OFFSET('Sanitation Data'!$D$11,0,10*ROW('Sanitation Data'!D33)),NA())))</f>
        <v>#N/A</v>
      </c>
      <c r="AD39" s="134" t="e">
        <f ca="1">+IF(AND(ISNUMBER(OFFSET('Sanitation Data'!$D$12,0,10*ROW('Sanitation Data'!D33))),CS39="Yes"),OFFSET('Sanitation Data'!$D$12,0,10*ROW('Sanitation Data'!D33)),IF(AND(ISNUMBER(OFFSET('Sanitation Data'!$D$12,0,10*ROW('Sanitation Data'!D33))),CS39="No",ISNUMBER(OFFSET('Sanitation Data'!$D$12,0,10*ROW('Sanitation Data'!D33)))),CONCATENATE("[",ROUND(OFFSET('Sanitation Data'!$D$12,0,10*ROW('Sanitation Data'!D33)),0),"]"),IF(AND(ISNUMBER(OFFSET('Sanitation Data'!$D$12,0,10*ROW('Sanitation Data'!D33))),CS39="",ISNUMBER(OFFSET('Sanitation Data'!$D$12,0,10*ROW('Sanitation Data'!D33)))),OFFSET('Sanitation Data'!$D$12,0,10*ROW('Sanitation Data'!D33)),NA())))</f>
        <v>#N/A</v>
      </c>
      <c r="AE39" s="134" t="e">
        <f ca="1">+IF(AND(ISNUMBER(OFFSET('Sanitation Data'!$D$13,0,10*ROW('Sanitation Data'!D33))),CT39="Yes"),OFFSET('Sanitation Data'!$D$13,0,10*ROW('Sanitation Data'!D33)),IF(AND(ISNUMBER(OFFSET('Sanitation Data'!$D$13,0,10*ROW('Sanitation Data'!D33))),CT39="No",ISNUMBER(OFFSET('Sanitation Data'!$D$13,0,10*ROW('Sanitation Data'!D33)))),CONCATENATE("[",ROUND(OFFSET('Sanitation Data'!$D$13,0,10*ROW('Sanitation Data'!D33)),0),"]"),IF(AND(ISNUMBER(OFFSET('Sanitation Data'!$D$13,0,10*ROW('Sanitation Data'!D33))),CT39="",ISNUMBER(OFFSET('Sanitation Data'!$D$13,0,10*ROW('Sanitation Data'!D33)))),OFFSET('Sanitation Data'!$D$13,0,10*ROW('Sanitation Data'!D33)),NA())))</f>
        <v>#N/A</v>
      </c>
      <c r="AF39" s="134" t="e">
        <f ca="1">+IF(AND(ISNUMBER(OFFSET('Sanitation Data'!$E$5,0,10*ROW('Sanitation Data'!E33))),CU39="Yes"),100-OFFSET('Sanitation Data'!$E$5,0,10*ROW('Sanitation Data'!E33)),IF(AND(ISNUMBER(OFFSET('Sanitation Data'!$E$5,0,10*ROW('Sanitation Data'!E33))),CU39="No",ISNUMBER(OFFSET('Sanitation Data'!$E$5,0,10*ROW('Sanitation Data'!E33)))),CONCATENATE("[",ROUND(100-OFFSET('Sanitation Data'!$E$5,0,10*ROW('Sanitation Data'!E33)),0),"]"),IF(AND(ISNUMBER(OFFSET('Sanitation Data'!$E$5,0,10*ROW('Sanitation Data'!E33))),CU39="",ISNUMBER(OFFSET('Sanitation Data'!$E$5,0,10*ROW('Sanitation Data'!E33)))),100-OFFSET('Sanitation Data'!$E$5,0,10*ROW('Sanitation Data'!E33)),NA())))</f>
        <v>#N/A</v>
      </c>
      <c r="AG39" s="134" t="e">
        <f ca="1">+IF(AND(ISNUMBER(OFFSET('Sanitation Data'!$E$7,0,10*ROW('Sanitation Data'!E33))),CV39="Yes"),OFFSET('Sanitation Data'!$E$7,0,10*ROW('Sanitation Data'!E33)),IF(AND(ISNUMBER(OFFSET('Sanitation Data'!$E$7,0,10*ROW('Sanitation Data'!E33))),CV39="No",ISNUMBER(OFFSET('Sanitation Data'!$E$7,0,10*ROW('Sanitation Data'!E33)))),CONCATENATE("[",ROUND(OFFSET('Sanitation Data'!$E$7,0,10*ROW('Sanitation Data'!E33)),0),"]"),IF(AND(ISNUMBER(OFFSET('Sanitation Data'!$E$7,0,10*ROW('Sanitation Data'!E33))),CV39="",ISNUMBER(OFFSET('Sanitation Data'!$E$7,0,10*ROW('Sanitation Data'!E33)))),OFFSET('Sanitation Data'!$E$7,0,10*ROW('Sanitation Data'!E33)),NA())))</f>
        <v>#N/A</v>
      </c>
      <c r="AH39" s="134" t="e">
        <f ca="1">+IF(AND(ISNUMBER(OFFSET('Sanitation Data'!$E$11,0,10*ROW('Sanitation Data'!E33))),CW39="Yes"),OFFSET('Sanitation Data'!$E$11,0,10*ROW('Sanitation Data'!E33)),IF(AND(ISNUMBER(OFFSET('Sanitation Data'!$E$11,0,10*ROW('Sanitation Data'!E33))),CW39="No",ISNUMBER(OFFSET('Sanitation Data'!$E$11,0,10*ROW('Sanitation Data'!E33)))),CONCATENATE("[",ROUND(OFFSET('Sanitation Data'!$E$11,0,10*ROW('Sanitation Data'!E33)),0),"]"),IF(AND(ISNUMBER(OFFSET('Sanitation Data'!$E$11,0,10*ROW('Sanitation Data'!E33))),CW39="",ISNUMBER(OFFSET('Sanitation Data'!$E$11,0,10*ROW('Sanitation Data'!E33)))),OFFSET('Sanitation Data'!$E$11,0,10*ROW('Sanitation Data'!E33)),NA())))</f>
        <v>#N/A</v>
      </c>
      <c r="AI39" s="134" t="e">
        <f ca="1">+IF(AND(ISNUMBER(OFFSET('Sanitation Data'!$E$12,0,10*ROW('Sanitation Data'!E33))),CX39="Yes"),OFFSET('Sanitation Data'!$E$12,0,10*ROW('Sanitation Data'!E33)),IF(AND(ISNUMBER(OFFSET('Sanitation Data'!$E$12,0,10*ROW('Sanitation Data'!E33))),CX39="No",ISNUMBER(OFFSET('Sanitation Data'!$E$12,0,10*ROW('Sanitation Data'!E33)))),CONCATENATE("[",ROUND(OFFSET('Sanitation Data'!$E$12,0,10*ROW('Sanitation Data'!E33)),0),"]"),IF(AND(ISNUMBER(OFFSET('Sanitation Data'!$E$12,0,10*ROW('Sanitation Data'!E33))),CX39="",ISNUMBER(OFFSET('Sanitation Data'!$E$12,0,10*ROW('Sanitation Data'!E33)))),OFFSET('Sanitation Data'!$E$12,0,10*ROW('Sanitation Data'!E33)),NA())))</f>
        <v>#N/A</v>
      </c>
      <c r="AJ39" s="134" t="e">
        <f ca="1">+IF(AND(ISNUMBER(OFFSET('Sanitation Data'!$E$13,0,10*ROW('Sanitation Data'!E33))),CY39="Yes"),OFFSET('Sanitation Data'!$E$13,0,10*ROW('Sanitation Data'!E33)),IF(AND(ISNUMBER(OFFSET('Sanitation Data'!$E$13,0,10*ROW('Sanitation Data'!E33))),CY39="No",ISNUMBER(OFFSET('Sanitation Data'!$E$13,0,10*ROW('Sanitation Data'!E33)))),CONCATENATE("[",ROUND(OFFSET('Sanitation Data'!$E$13,0,10*ROW('Sanitation Data'!E33)),0),"]"),IF(AND(ISNUMBER(OFFSET('Sanitation Data'!$E$13,0,10*ROW('Sanitation Data'!E33))),CY39="",ISNUMBER(OFFSET('Sanitation Data'!$E$13,0,10*ROW('Sanitation Data'!E33)))),OFFSET('Sanitation Data'!$E$13,0,10*ROW('Sanitation Data'!E33)),NA())))</f>
        <v>#N/A</v>
      </c>
      <c r="AK39" s="134" t="e">
        <f ca="1">+IF(AND(ISNUMBER(OFFSET('Sanitation Data'!$F$5,0,10*ROW('Sanitation Data'!F33))),CZ39="Yes"),100-OFFSET('Sanitation Data'!$F$5,0,10*ROW('Sanitation Data'!F33)),IF(AND(ISNUMBER(OFFSET('Sanitation Data'!$F$5,0,10*ROW('Sanitation Data'!F33))),CZ39="No",ISNUMBER(OFFSET('Sanitation Data'!$F$5,0,10*ROW('Sanitation Data'!F33)))),CONCATENATE("[",ROUND(100-OFFSET('Sanitation Data'!$F$5,0,10*ROW('Sanitation Data'!F33)),0),"]"),IF(AND(ISNUMBER(OFFSET('Sanitation Data'!$F$5,0,10*ROW('Sanitation Data'!F33))),CZ39="",ISNUMBER(OFFSET('Sanitation Data'!$F$5,0,10*ROW('Sanitation Data'!F33)))),100-OFFSET('Sanitation Data'!$F$5,0,10*ROW('Sanitation Data'!F33)),NA())))</f>
        <v>#N/A</v>
      </c>
      <c r="AL39" s="134" t="e">
        <f ca="1">+IF(AND(ISNUMBER(OFFSET('Sanitation Data'!$F$7,0,10*ROW('Sanitation Data'!F33))),DA39="Yes"),OFFSET('Sanitation Data'!$F$7,0,10*ROW('Sanitation Data'!F33)),IF(AND(ISNUMBER(OFFSET('Sanitation Data'!$F$7,0,10*ROW('Sanitation Data'!F33))),DA39="No",ISNUMBER(OFFSET('Sanitation Data'!$F$7,0,10*ROW('Sanitation Data'!F33)))),CONCATENATE("[",ROUND(OFFSET('Sanitation Data'!$F$7,0,10*ROW('Sanitation Data'!F33)),0),"]"),IF(AND(ISNUMBER(OFFSET('Sanitation Data'!$F$7,0,10*ROW('Sanitation Data'!F33))),DA39="",ISNUMBER(OFFSET('Sanitation Data'!$F$7,0,10*ROW('Sanitation Data'!F33)))),OFFSET('Sanitation Data'!$F$7,0,10*ROW('Sanitation Data'!F33)),NA())))</f>
        <v>#N/A</v>
      </c>
      <c r="AM39" s="134" t="e">
        <f ca="1">+IF(AND(ISNUMBER(OFFSET('Sanitation Data'!$F$11,0,10*ROW('Sanitation Data'!F33))),DB39="Yes"),OFFSET('Sanitation Data'!$F$11,0,10*ROW('Sanitation Data'!F33)),IF(AND(ISNUMBER(OFFSET('Sanitation Data'!$F$11,0,10*ROW('Sanitation Data'!F33))),DB39="No",ISNUMBER(OFFSET('Sanitation Data'!$F$11,0,10*ROW('Sanitation Data'!F33)))),CONCATENATE("[",ROUND(OFFSET('Sanitation Data'!$F$11,0,10*ROW('Sanitation Data'!F33)),0),"]"),IF(AND(ISNUMBER(OFFSET('Sanitation Data'!$F$11,0,10*ROW('Sanitation Data'!F33))),DB39="",ISNUMBER(OFFSET('Sanitation Data'!$F$11,0,10*ROW('Sanitation Data'!F33)))),OFFSET('Sanitation Data'!$F$11,0,10*ROW('Sanitation Data'!F33)),NA())))</f>
        <v>#N/A</v>
      </c>
      <c r="AN39" s="134" t="e">
        <f ca="1">+IF(AND(ISNUMBER(OFFSET('Sanitation Data'!$F$12,0,10*ROW('Sanitation Data'!F33))),DC39="Yes"),OFFSET('Sanitation Data'!$F$12,0,10*ROW('Sanitation Data'!F33)),IF(AND(ISNUMBER(OFFSET('Sanitation Data'!$F$12,0,10*ROW('Sanitation Data'!F33))),DC39="No",ISNUMBER(OFFSET('Sanitation Data'!$F$12,0,10*ROW('Sanitation Data'!F33)))),CONCATENATE("[",ROUND(OFFSET('Sanitation Data'!$F$12,0,10*ROW('Sanitation Data'!F33)),0),"]"),IF(AND(ISNUMBER(OFFSET('Sanitation Data'!$F$12,0,10*ROW('Sanitation Data'!F33))),DC39="",ISNUMBER(OFFSET('Sanitation Data'!$F$12,0,10*ROW('Sanitation Data'!F33)))),OFFSET('Sanitation Data'!$F$12,0,10*ROW('Sanitation Data'!F33)),NA())))</f>
        <v>#N/A</v>
      </c>
      <c r="AO39" s="134" t="e">
        <f ca="1">+IF(AND(ISNUMBER(OFFSET('Sanitation Data'!$F$13,0,10*ROW('Sanitation Data'!F33))),DD39="Yes"),OFFSET('Sanitation Data'!$F$13,0,10*ROW('Sanitation Data'!F33)),IF(AND(ISNUMBER(OFFSET('Sanitation Data'!$F$13,0,10*ROW('Sanitation Data'!F33))),DD39="No",ISNUMBER(OFFSET('Sanitation Data'!$F$13,0,10*ROW('Sanitation Data'!F33)))),CONCATENATE("[",ROUND(OFFSET('Sanitation Data'!$F$13,0,10*ROW('Sanitation Data'!F33)),0),"]"),IF(AND(ISNUMBER(OFFSET('Sanitation Data'!$F$13,0,10*ROW('Sanitation Data'!F33))),DD39="",ISNUMBER(OFFSET('Sanitation Data'!$F$13,0,10*ROW('Sanitation Data'!F33)))),OFFSET('Sanitation Data'!$F$13,0,10*ROW('Sanitation Data'!F33)),NA())))</f>
        <v>#N/A</v>
      </c>
      <c r="AP39" s="134" t="e">
        <f ca="1">+IF(AND(ISNUMBER(OFFSET('Sanitation Data'!$G$5,0,10*ROW('Sanitation Data'!G33))),DE39="Yes"),100-OFFSET('Sanitation Data'!$G$5,0,10*ROW('Sanitation Data'!G33)),IF(AND(ISNUMBER(OFFSET('Sanitation Data'!$G$5,0,10*ROW('Sanitation Data'!G33))),DE39="No",ISNUMBER(OFFSET('Sanitation Data'!$G$5,0,10*ROW('Sanitation Data'!G33)))),CONCATENATE("[",ROUND(100-OFFSET('Sanitation Data'!$G$5,0,10*ROW('Sanitation Data'!G33)),0),"]"),IF(AND(ISNUMBER(OFFSET('Sanitation Data'!$G$5,0,10*ROW('Sanitation Data'!G33))),DE39="",ISNUMBER(OFFSET('Sanitation Data'!$G$5,0,10*ROW('Sanitation Data'!G33)))),100-OFFSET('Sanitation Data'!$G$5,0,10*ROW('Sanitation Data'!G33)),NA())))</f>
        <v>#N/A</v>
      </c>
      <c r="AQ39" s="134" t="e">
        <f ca="1">+IF(AND(ISNUMBER(OFFSET('Sanitation Data'!$G$7,0,10*ROW('Sanitation Data'!G33))),DF39="Yes"),OFFSET('Sanitation Data'!$G$7,0,10*ROW('Sanitation Data'!G33)),IF(AND(ISNUMBER(OFFSET('Sanitation Data'!$G$7,0,10*ROW('Sanitation Data'!G33))),DF39="No",ISNUMBER(OFFSET('Sanitation Data'!$G$7,0,10*ROW('Sanitation Data'!G33)))),CONCATENATE("[",ROUND(OFFSET('Sanitation Data'!$G$7,0,10*ROW('Sanitation Data'!G33)),0),"]"),IF(AND(ISNUMBER(OFFSET('Sanitation Data'!$G$7,0,10*ROW('Sanitation Data'!G33))),DF39="",ISNUMBER(OFFSET('Sanitation Data'!$G$7,0,10*ROW('Sanitation Data'!G33)))),OFFSET('Sanitation Data'!$G$7,0,10*ROW('Sanitation Data'!G33)),NA())))</f>
        <v>#N/A</v>
      </c>
      <c r="AR39" s="134" t="e">
        <f ca="1">+IF(AND(ISNUMBER(OFFSET('Sanitation Data'!$G$11,0,10*ROW('Sanitation Data'!G33))),DG39="Yes"),OFFSET('Sanitation Data'!$G$11,0,10*ROW('Sanitation Data'!G33)),IF(AND(ISNUMBER(OFFSET('Sanitation Data'!$G$11,0,10*ROW('Sanitation Data'!G33))),DG39="No",ISNUMBER(OFFSET('Sanitation Data'!$G$11,0,10*ROW('Sanitation Data'!G33)))),CONCATENATE("[",ROUND(OFFSET('Sanitation Data'!$G$11,0,10*ROW('Sanitation Data'!G33)),0),"]"),IF(AND(ISNUMBER(OFFSET('Sanitation Data'!$G$11,0,10*ROW('Sanitation Data'!G33))),DG39="",ISNUMBER(OFFSET('Sanitation Data'!$G$11,0,10*ROW('Sanitation Data'!G33)))),OFFSET('Sanitation Data'!$G$11,0,10*ROW('Sanitation Data'!G33)),NA())))</f>
        <v>#N/A</v>
      </c>
      <c r="AS39" s="134" t="e">
        <f ca="1">+IF(AND(ISNUMBER(OFFSET('Sanitation Data'!$G$12,0,10*ROW('Sanitation Data'!G33))),DH39="Yes"),OFFSET('Sanitation Data'!$G$12,0,10*ROW('Sanitation Data'!G33)),IF(AND(ISNUMBER(OFFSET('Sanitation Data'!$G$12,0,10*ROW('Sanitation Data'!G33))),DH39="No",ISNUMBER(OFFSET('Sanitation Data'!$G$12,0,10*ROW('Sanitation Data'!G33)))),CONCATENATE("[",ROUND(OFFSET('Sanitation Data'!$G$12,0,10*ROW('Sanitation Data'!G33)),0),"]"),IF(AND(ISNUMBER(OFFSET('Sanitation Data'!$G$12,0,10*ROW('Sanitation Data'!G33))),DH39="",ISNUMBER(OFFSET('Sanitation Data'!$G$12,0,10*ROW('Sanitation Data'!G33)))),OFFSET('Sanitation Data'!$G$12,0,10*ROW('Sanitation Data'!G33)),NA())))</f>
        <v>#N/A</v>
      </c>
      <c r="AT39" s="134" t="e">
        <f ca="1">+IF(AND(ISNUMBER(OFFSET('Sanitation Data'!$G$13,0,10*ROW('Sanitation Data'!G33))),DI39="Yes"),OFFSET('Sanitation Data'!$G$13,0,10*ROW('Sanitation Data'!G33)),IF(AND(ISNUMBER(OFFSET('Sanitation Data'!$G$13,0,10*ROW('Sanitation Data'!G33))),DI39="No",ISNUMBER(OFFSET('Sanitation Data'!$G$13,0,10*ROW('Sanitation Data'!G33)))),CONCATENATE("[",ROUND(OFFSET('Sanitation Data'!$G$13,0,10*ROW('Sanitation Data'!G33)),0),"]"),IF(AND(ISNUMBER(OFFSET('Sanitation Data'!$G$13,0,10*ROW('Sanitation Data'!G33))),DI39="",ISNUMBER(OFFSET('Sanitation Data'!$G$13,0,10*ROW('Sanitation Data'!G33)))),OFFSET('Sanitation Data'!$G$13,0,10*ROW('Sanitation Data'!G33)),NA())))</f>
        <v>#N/A</v>
      </c>
      <c r="AU39" s="134" t="e">
        <f ca="1">+IF(AND(ISNUMBER(OFFSET('Sanitation Data'!$H$5,0,10*ROW('Sanitation Data'!H33))),DJ39="Yes"),100-OFFSET('Sanitation Data'!$H$5,0,10*ROW('Sanitation Data'!H33)),IF(AND(ISNUMBER(OFFSET('Sanitation Data'!$H$5,0,10*ROW('Sanitation Data'!H33))),DJ39="No",ISNUMBER(OFFSET('Sanitation Data'!$H$5,0,10*ROW('Sanitation Data'!H33)))),CONCATENATE("[",ROUND(100-OFFSET('Sanitation Data'!$H$5,0,10*ROW('Sanitation Data'!H33)),0),"]"),IF(AND(ISNUMBER(OFFSET('Sanitation Data'!$H$5,0,10*ROW('Sanitation Data'!H33))),DJ39="",ISNUMBER(OFFSET('Sanitation Data'!$H$5,0,10*ROW('Sanitation Data'!H33)))),100-OFFSET('Sanitation Data'!$H$5,0,10*ROW('Sanitation Data'!H33)),NA())))</f>
        <v>#N/A</v>
      </c>
      <c r="AV39" s="134" t="e">
        <f ca="1">+IF(AND(ISNUMBER(OFFSET('Sanitation Data'!$H$7,0,10*ROW('Sanitation Data'!H33))),DK39="Yes"),OFFSET('Sanitation Data'!$H$7,0,10*ROW('Sanitation Data'!H33)),IF(AND(ISNUMBER(OFFSET('Sanitation Data'!$H$7,0,10*ROW('Sanitation Data'!H33))),DK39="No",ISNUMBER(OFFSET('Sanitation Data'!$H$7,0,10*ROW('Sanitation Data'!H33)))),CONCATENATE("[",ROUND(OFFSET('Sanitation Data'!$H$7,0,10*ROW('Sanitation Data'!H33)),0),"]"),IF(AND(ISNUMBER(OFFSET('Sanitation Data'!$H$7,0,10*ROW('Sanitation Data'!H33))),DK39="",ISNUMBER(OFFSET('Sanitation Data'!$H$7,0,10*ROW('Sanitation Data'!H33)))),OFFSET('Sanitation Data'!$H$7,0,10*ROW('Sanitation Data'!H33)),NA())))</f>
        <v>#N/A</v>
      </c>
      <c r="AW39" s="134" t="e">
        <f ca="1">+IF(AND(ISNUMBER(OFFSET('Sanitation Data'!$H$11,0,10*ROW('Sanitation Data'!H33))),DL39="Yes"),OFFSET('Sanitation Data'!$H$11,0,10*ROW('Sanitation Data'!H33)),IF(AND(ISNUMBER(OFFSET('Sanitation Data'!$H$11,0,10*ROW('Sanitation Data'!H33))),DL39="No",ISNUMBER(OFFSET('Sanitation Data'!$H$11,0,10*ROW('Sanitation Data'!H33)))),CONCATENATE("[",ROUND(OFFSET('Sanitation Data'!$H$11,0,10*ROW('Sanitation Data'!H33)),0),"]"),IF(AND(ISNUMBER(OFFSET('Sanitation Data'!$H$11,0,10*ROW('Sanitation Data'!H33))),DL39="",ISNUMBER(OFFSET('Sanitation Data'!$H$11,0,10*ROW('Sanitation Data'!H33)))),OFFSET('Sanitation Data'!$H$11,0,10*ROW('Sanitation Data'!H33)),NA())))</f>
        <v>#N/A</v>
      </c>
      <c r="AX39" s="134" t="e">
        <f ca="1">+IF(AND(ISNUMBER(OFFSET('Sanitation Data'!$H$12,0,10*ROW('Sanitation Data'!H33))),DM39="Yes"),OFFSET('Sanitation Data'!$H$12,0,10*ROW('Sanitation Data'!H33)),IF(AND(ISNUMBER(OFFSET('Sanitation Data'!$H$12,0,10*ROW('Sanitation Data'!H33))),DM39="No",ISNUMBER(OFFSET('Sanitation Data'!$H$12,0,10*ROW('Sanitation Data'!H33)))),CONCATENATE("[",ROUND(OFFSET('Sanitation Data'!$H$12,0,10*ROW('Sanitation Data'!H33)),0),"]"),IF(AND(ISNUMBER(OFFSET('Sanitation Data'!$H$12,0,10*ROW('Sanitation Data'!H33))),DM39="",ISNUMBER(OFFSET('Sanitation Data'!$H$12,0,10*ROW('Sanitation Data'!H33)))),OFFSET('Sanitation Data'!$H$12,0,10*ROW('Sanitation Data'!H33)),NA())))</f>
        <v>#N/A</v>
      </c>
      <c r="AY39" s="134" t="e">
        <f ca="1">+IF(AND(ISNUMBER(OFFSET('Sanitation Data'!$H$13,0,10*ROW('Sanitation Data'!H33))),DN39="Yes"),OFFSET('Sanitation Data'!$H$13,0,10*ROW('Sanitation Data'!H33)),IF(AND(ISNUMBER(OFFSET('Sanitation Data'!$H$13,0,10*ROW('Sanitation Data'!H33))),DN39="No",ISNUMBER(OFFSET('Sanitation Data'!$H$13,0,10*ROW('Sanitation Data'!H33)))),CONCATENATE("[",ROUND(OFFSET('Sanitation Data'!$H$13,0,10*ROW('Sanitation Data'!H33)),0),"]"),IF(AND(ISNUMBER(OFFSET('Sanitation Data'!$H$13,0,10*ROW('Sanitation Data'!H33))),DN39="",ISNUMBER(OFFSET('Sanitation Data'!$H$13,0,10*ROW('Sanitation Data'!H33)))),OFFSET('Sanitation Data'!$H$13,0,10*ROW('Sanitation Data'!H33)),NA())))</f>
        <v>#N/A</v>
      </c>
      <c r="AZ39" s="135" t="e">
        <f ca="1">+IF(AND(ISNUMBER(OFFSET('Hygiene Data'!$C$6,0,10*ROW('Hygiene Data'!C33))),DO39="Yes"),OFFSET('Hygiene Data'!$C$6,0,10*ROW('Hygiene Data'!C33)),IF(AND(ISNUMBER(OFFSET('Hygiene Data'!$C$6,0,10*ROW('Hygiene Data'!C33))),DO39="No",ISNUMBER(OFFSET('Hygiene Data'!$C$6,0,10*ROW('Hygiene Data'!C33)))),CONCATENATE("[",ROUND(OFFSET('Hygiene Data'!$C$6,0,10*ROW('Hygiene Data'!C33)),0),"]"),IF(AND(ISNUMBER(OFFSET('Hygiene Data'!$C$6,0,10*ROW('Hygiene Data'!C33))),DO39="",ISNUMBER(OFFSET('Hygiene Data'!$C$6,0,10*ROW('Hygiene Data'!C33)))),OFFSET('Hygiene Data'!$C$6,0,10*ROW('Hygiene Data'!C33)),NA())))</f>
        <v>#N/A</v>
      </c>
      <c r="BA39" s="135" t="e">
        <f ca="1">+IF(AND(ISNUMBER(OFFSET('Hygiene Data'!$C$8,0,10*ROW('Hygiene Data'!C33))),DP39="Yes"),OFFSET('Hygiene Data'!$C$8,0,10*ROW('Hygiene Data'!C33)),IF(AND(ISNUMBER(OFFSET('Hygiene Data'!$C$8,0,10*ROW('Hygiene Data'!C33))),DP39="No",ISNUMBER(OFFSET('Hygiene Data'!$C$8,0,10*ROW('Hygiene Data'!C33)))),CONCATENATE("[",ROUND(OFFSET('Hygiene Data'!$C$8,0,10*ROW('Hygiene Data'!C33)),0),"]"),IF(AND(ISNUMBER(OFFSET('Hygiene Data'!$C$8,0,10*ROW('Hygiene Data'!C33))),DP39="",ISNUMBER(OFFSET('Hygiene Data'!$C$8,0,10*ROW('Hygiene Data'!C33)))),OFFSET('Hygiene Data'!$C$8,0,10*ROW('Hygiene Data'!C33)),NA())))</f>
        <v>#N/A</v>
      </c>
      <c r="BB39" s="135" t="e">
        <f ca="1">+IF(AND(ISNUMBER(OFFSET('Hygiene Data'!$C$10,0,10*ROW('Hygiene Data'!C33))),DQ39="Yes"),OFFSET('Hygiene Data'!$C$10,0,10*ROW('Hygiene Data'!C33)),IF(AND(ISNUMBER(OFFSET('Hygiene Data'!$C$10,0,10*ROW('Hygiene Data'!C33))),DQ39="No",ISNUMBER(OFFSET('Hygiene Data'!$C$10,0,10*ROW('Hygiene Data'!C33)))),CONCATENATE("[",ROUND(OFFSET('Hygiene Data'!$C$10,0,10*ROW('Hygiene Data'!C33)),0),"]"),IF(AND(ISNUMBER(OFFSET('Hygiene Data'!$C$10,0,10*ROW('Hygiene Data'!C33))),DQ39="",ISNUMBER(OFFSET('Hygiene Data'!$C$10,0,10*ROW('Hygiene Data'!C33)))),OFFSET('Hygiene Data'!$C$10,0,10*ROW('Hygiene Data'!C33)),NA())))</f>
        <v>#N/A</v>
      </c>
      <c r="BC39" s="135" t="e">
        <f ca="1">+IF(AND(ISNUMBER(OFFSET('Hygiene Data'!$D$6,0,10*ROW('Hygiene Data'!D33))),DR39="Yes"),OFFSET('Hygiene Data'!$D$6,0,10*ROW('Hygiene Data'!D33)),IF(AND(ISNUMBER(OFFSET('Hygiene Data'!$D$6,0,10*ROW('Hygiene Data'!D33))),DR39="No",ISNUMBER(OFFSET('Hygiene Data'!$D$6,0,10*ROW('Hygiene Data'!D33)))),CONCATENATE("[",ROUND(OFFSET('Hygiene Data'!$D$6,0,10*ROW('Hygiene Data'!D33)),0),"]"),IF(AND(ISNUMBER(OFFSET('Hygiene Data'!$D$6,0,10*ROW('Hygiene Data'!D33))),DR39="",ISNUMBER(OFFSET('Hygiene Data'!$D$6,0,10*ROW('Hygiene Data'!D33)))),OFFSET('Hygiene Data'!$D$6,0,10*ROW('Hygiene Data'!D33)),NA())))</f>
        <v>#N/A</v>
      </c>
      <c r="BD39" s="135" t="e">
        <f ca="1">+IF(AND(ISNUMBER(OFFSET('Hygiene Data'!$D$8,0,10*ROW('Hygiene Data'!D33))),DS39="Yes"),OFFSET('Hygiene Data'!$D$8,0,10*ROW('Hygiene Data'!D33)),IF(AND(ISNUMBER(OFFSET('Hygiene Data'!$D$8,0,10*ROW('Hygiene Data'!D33))),DS39="No",ISNUMBER(OFFSET('Hygiene Data'!$D$8,0,10*ROW('Hygiene Data'!D33)))),CONCATENATE("[",ROUND(OFFSET('Hygiene Data'!$D$8,0,10*ROW('Hygiene Data'!D33)),0),"]"),IF(AND(ISNUMBER(OFFSET('Hygiene Data'!$D$8,0,10*ROW('Hygiene Data'!D33))),DS39="",ISNUMBER(OFFSET('Hygiene Data'!$D$8,0,10*ROW('Hygiene Data'!D33)))),OFFSET('Hygiene Data'!$D$8,0,10*ROW('Hygiene Data'!D33)),NA())))</f>
        <v>#N/A</v>
      </c>
      <c r="BE39" s="135" t="e">
        <f ca="1">+IF(AND(ISNUMBER(OFFSET('Hygiene Data'!$D$10,0,10*ROW('Hygiene Data'!D33))),DT39="Yes"),OFFSET('Hygiene Data'!$D$10,0,10*ROW('Hygiene Data'!D33)),IF(AND(ISNUMBER(OFFSET('Hygiene Data'!$D$10,0,10*ROW('Hygiene Data'!D33))),DT39="No",ISNUMBER(OFFSET('Hygiene Data'!$D$10,0,10*ROW('Hygiene Data'!D33)))),CONCATENATE("[",ROUND(OFFSET('Hygiene Data'!$D$10,0,10*ROW('Hygiene Data'!D33)),0),"]"),IF(AND(ISNUMBER(OFFSET('Hygiene Data'!$D$10,0,10*ROW('Hygiene Data'!D33))),DT39="",ISNUMBER(OFFSET('Hygiene Data'!$D$10,0,10*ROW('Hygiene Data'!D33)))),OFFSET('Hygiene Data'!$D$10,0,10*ROW('Hygiene Data'!D33)),NA())))</f>
        <v>#N/A</v>
      </c>
      <c r="BF39" s="135" t="e">
        <f ca="1">+IF(AND(ISNUMBER(OFFSET('Hygiene Data'!$E$6,0,10*ROW('Hygiene Data'!E33))),DU39="Yes"),OFFSET('Hygiene Data'!$E$6,0,10*ROW('Hygiene Data'!E33)),IF(AND(ISNUMBER(OFFSET('Hygiene Data'!$E$6,0,10*ROW('Hygiene Data'!E33))),DU39="No",ISNUMBER(OFFSET('Hygiene Data'!$E$6,0,10*ROW('Hygiene Data'!E33)))),CONCATENATE("[",ROUND(OFFSET('Hygiene Data'!$E$6,0,10*ROW('Hygiene Data'!E33)),0),"]"),IF(AND(ISNUMBER(OFFSET('Hygiene Data'!$E$6,0,10*ROW('Hygiene Data'!E33))),DU39="",ISNUMBER(OFFSET('Hygiene Data'!$E$6,0,10*ROW('Hygiene Data'!E33)))),OFFSET('Hygiene Data'!$E$6,0,10*ROW('Hygiene Data'!E33)),NA())))</f>
        <v>#N/A</v>
      </c>
      <c r="BG39" s="135" t="e">
        <f ca="1">+IF(AND(ISNUMBER(OFFSET('Hygiene Data'!$E$8,0,10*ROW('Hygiene Data'!E33))),DV39="Yes"),OFFSET('Hygiene Data'!$E$8,0,10*ROW('Hygiene Data'!E33)),IF(AND(ISNUMBER(OFFSET('Hygiene Data'!$E$8,0,10*ROW('Hygiene Data'!E33))),DV39="No",ISNUMBER(OFFSET('Hygiene Data'!$E$8,0,10*ROW('Hygiene Data'!E33)))),CONCATENATE("[",ROUND(OFFSET('Hygiene Data'!$E$8,0,10*ROW('Hygiene Data'!E33)),0),"]"),IF(AND(ISNUMBER(OFFSET('Hygiene Data'!$E$8,0,10*ROW('Hygiene Data'!E33))),DV39="",ISNUMBER(OFFSET('Hygiene Data'!$E$8,0,10*ROW('Hygiene Data'!E33)))),OFFSET('Hygiene Data'!$E$8,0,10*ROW('Hygiene Data'!E33)),NA())))</f>
        <v>#N/A</v>
      </c>
      <c r="BH39" s="135" t="e">
        <f ca="1">+IF(AND(ISNUMBER(OFFSET('Hygiene Data'!$E$10,0,10*ROW('Hygiene Data'!E33))),DW39="Yes"),OFFSET('Hygiene Data'!$E$10,0,10*ROW('Hygiene Data'!E33)),IF(AND(ISNUMBER(OFFSET('Hygiene Data'!$E$10,0,10*ROW('Hygiene Data'!E33))),DW39="No",ISNUMBER(OFFSET('Hygiene Data'!$E$10,0,10*ROW('Hygiene Data'!E33)))),CONCATENATE("[",ROUND(OFFSET('Hygiene Data'!$E$10,0,10*ROW('Hygiene Data'!E33)),0),"]"),IF(AND(ISNUMBER(OFFSET('Hygiene Data'!$E$10,0,10*ROW('Hygiene Data'!E33))),DW39="",ISNUMBER(OFFSET('Hygiene Data'!$E$10,0,10*ROW('Hygiene Data'!E33)))),OFFSET('Hygiene Data'!$E$10,0,10*ROW('Hygiene Data'!E33)),NA())))</f>
        <v>#N/A</v>
      </c>
      <c r="BI39" s="135" t="e">
        <f ca="1">+IF(AND(ISNUMBER(OFFSET('Hygiene Data'!$F$6,0,10*ROW('Hygiene Data'!F33))),DX39="Yes"),OFFSET('Hygiene Data'!$F$6,0,10*ROW('Hygiene Data'!F33)),IF(AND(ISNUMBER(OFFSET('Hygiene Data'!$F$6,0,10*ROW('Hygiene Data'!F33))),DX39="No",ISNUMBER(OFFSET('Hygiene Data'!$F$6,0,10*ROW('Hygiene Data'!F33)))),CONCATENATE("[",ROUND(OFFSET('Hygiene Data'!$F$6,0,10*ROW('Hygiene Data'!F33)),0),"]"),IF(AND(ISNUMBER(OFFSET('Hygiene Data'!$F$6,0,10*ROW('Hygiene Data'!F33))),DX39="",ISNUMBER(OFFSET('Hygiene Data'!$F$6,0,10*ROW('Hygiene Data'!F33)))),OFFSET('Hygiene Data'!$F$6,0,10*ROW('Hygiene Data'!F33)),NA())))</f>
        <v>#N/A</v>
      </c>
      <c r="BJ39" s="135" t="e">
        <f ca="1">+IF(AND(ISNUMBER(OFFSET('Hygiene Data'!$F$8,0,10*ROW('Hygiene Data'!F33))),DY39="Yes"),OFFSET('Hygiene Data'!$F$8,0,10*ROW('Hygiene Data'!F33)),IF(AND(ISNUMBER(OFFSET('Hygiene Data'!$F$8,0,10*ROW('Hygiene Data'!F33))),DY39="No",ISNUMBER(OFFSET('Hygiene Data'!$F$8,0,10*ROW('Hygiene Data'!F33)))),CONCATENATE("[",ROUND(OFFSET('Hygiene Data'!$F$8,0,10*ROW('Hygiene Data'!F33)),0),"]"),IF(AND(ISNUMBER(OFFSET('Hygiene Data'!$F$8,0,10*ROW('Hygiene Data'!F33))),DY39="",ISNUMBER(OFFSET('Hygiene Data'!$F$8,0,10*ROW('Hygiene Data'!F33)))),OFFSET('Hygiene Data'!$F$8,0,10*ROW('Hygiene Data'!F33)),NA())))</f>
        <v>#N/A</v>
      </c>
      <c r="BK39" s="135" t="e">
        <f ca="1">+IF(AND(ISNUMBER(OFFSET('Hygiene Data'!$F$10,0,10*ROW('Hygiene Data'!F33))),DZ39="Yes"),OFFSET('Hygiene Data'!$F$10,0,10*ROW('Hygiene Data'!F33)),IF(AND(ISNUMBER(OFFSET('Hygiene Data'!$F$10,0,10*ROW('Hygiene Data'!F33))),DZ39="No",ISNUMBER(OFFSET('Hygiene Data'!$F$10,0,10*ROW('Hygiene Data'!F33)))),CONCATENATE("[",ROUND(OFFSET('Hygiene Data'!$F$10,0,10*ROW('Hygiene Data'!F33)),0),"]"),IF(AND(ISNUMBER(OFFSET('Hygiene Data'!$F$10,0,10*ROW('Hygiene Data'!F33))),DZ39="",ISNUMBER(OFFSET('Hygiene Data'!$F$10,0,10*ROW('Hygiene Data'!F33)))),OFFSET('Hygiene Data'!$F$10,0,10*ROW('Hygiene Data'!F33)),NA())))</f>
        <v>#N/A</v>
      </c>
      <c r="BL39" s="135" t="e">
        <f ca="1">+IF(AND(ISNUMBER(OFFSET('Hygiene Data'!$G$6,0,10*ROW('Hygiene Data'!G33))),EA39="Yes"),OFFSET('Hygiene Data'!$G$6,0,10*ROW('Hygiene Data'!G33)),IF(AND(ISNUMBER(OFFSET('Hygiene Data'!$G$6,0,10*ROW('Hygiene Data'!G33))),EA39="No",ISNUMBER(OFFSET('Hygiene Data'!$G$6,0,10*ROW('Hygiene Data'!G33)))),CONCATENATE("[",ROUND(OFFSET('Hygiene Data'!$G$6,0,10*ROW('Hygiene Data'!G33)),0),"]"),IF(AND(ISNUMBER(OFFSET('Hygiene Data'!$G$6,0,10*ROW('Hygiene Data'!G33))),EA39="",ISNUMBER(OFFSET('Hygiene Data'!$G$6,0,10*ROW('Hygiene Data'!G33)))),OFFSET('Hygiene Data'!$G$6,0,10*ROW('Hygiene Data'!G33)),NA())))</f>
        <v>#N/A</v>
      </c>
      <c r="BM39" s="135" t="e">
        <f ca="1">+IF(AND(ISNUMBER(OFFSET('Hygiene Data'!$G$8,0,10*ROW('Hygiene Data'!G33))),EB39="Yes"),OFFSET('Hygiene Data'!$G$8,0,10*ROW('Hygiene Data'!G33)),IF(AND(ISNUMBER(OFFSET('Hygiene Data'!$G$8,0,10*ROW('Hygiene Data'!G33))),EB39="No",ISNUMBER(OFFSET('Hygiene Data'!$G$8,0,10*ROW('Hygiene Data'!G33)))),CONCATENATE("[",ROUND(OFFSET('Hygiene Data'!$G$8,0,10*ROW('Hygiene Data'!G33)),0),"]"),IF(AND(ISNUMBER(OFFSET('Hygiene Data'!$G$8,0,10*ROW('Hygiene Data'!G33))),EB39="",ISNUMBER(OFFSET('Hygiene Data'!$G$8,0,10*ROW('Hygiene Data'!G33)))),OFFSET('Hygiene Data'!$G$8,0,10*ROW('Hygiene Data'!G33)),NA())))</f>
        <v>#N/A</v>
      </c>
      <c r="BN39" s="135" t="e">
        <f ca="1">+IF(AND(ISNUMBER(OFFSET('Hygiene Data'!$G$10,0,10*ROW('Hygiene Data'!G33))),EC39="Yes"),OFFSET('Hygiene Data'!$G$10,0,10*ROW('Hygiene Data'!G33)),IF(AND(ISNUMBER(OFFSET('Hygiene Data'!$G$10,0,10*ROW('Hygiene Data'!G33))),EC39="No",ISNUMBER(OFFSET('Hygiene Data'!$G$10,0,10*ROW('Hygiene Data'!G33)))),CONCATENATE("[",ROUND(OFFSET('Hygiene Data'!$G$10,0,10*ROW('Hygiene Data'!G33)),0),"]"),IF(AND(ISNUMBER(OFFSET('Hygiene Data'!$G$10,0,10*ROW('Hygiene Data'!G33))),EC39="",ISNUMBER(OFFSET('Hygiene Data'!$G$10,0,10*ROW('Hygiene Data'!G33)))),OFFSET('Hygiene Data'!$G$10,0,10*ROW('Hygiene Data'!G33)),NA())))</f>
        <v>#N/A</v>
      </c>
      <c r="BO39" s="135" t="e">
        <f ca="1">+IF(AND(ISNUMBER(OFFSET('Hygiene Data'!$H$6,0,10*ROW('Hygiene Data'!H33))),ED39="Yes"),OFFSET('Hygiene Data'!$H$6,0,10*ROW('Hygiene Data'!H33)),IF(AND(ISNUMBER(OFFSET('Hygiene Data'!$H$6,0,10*ROW('Hygiene Data'!H33))),ED39="No",ISNUMBER(OFFSET('Hygiene Data'!$H$6,0,10*ROW('Hygiene Data'!H33)))),CONCATENATE("[",ROUND(OFFSET('Hygiene Data'!$H$6,0,10*ROW('Hygiene Data'!H33)),0),"]"),IF(AND(ISNUMBER(OFFSET('Hygiene Data'!$H$6,0,10*ROW('Hygiene Data'!H33))),ED39="",ISNUMBER(OFFSET('Hygiene Data'!$H$6,0,10*ROW('Hygiene Data'!H33)))),OFFSET('Hygiene Data'!$H$6,0,10*ROW('Hygiene Data'!H33)),NA())))</f>
        <v>#N/A</v>
      </c>
      <c r="BP39" s="135" t="e">
        <f ca="1">+IF(AND(ISNUMBER(OFFSET('Hygiene Data'!$H$8,0,10*ROW('Hygiene Data'!H33))),EE39="Yes"),OFFSET('Hygiene Data'!$H$8,0,10*ROW('Hygiene Data'!H33)),IF(AND(ISNUMBER(OFFSET('Hygiene Data'!$H$8,0,10*ROW('Hygiene Data'!H33))),EE39="No",ISNUMBER(OFFSET('Hygiene Data'!$H$8,0,10*ROW('Hygiene Data'!H33)))),CONCATENATE("[",ROUND(OFFSET('Hygiene Data'!$H$8,0,10*ROW('Hygiene Data'!H33)),0),"]"),IF(AND(ISNUMBER(OFFSET('Hygiene Data'!$H$8,0,10*ROW('Hygiene Data'!H33))),EE39="",ISNUMBER(OFFSET('Hygiene Data'!$H$8,0,10*ROW('Hygiene Data'!H33)))),OFFSET('Hygiene Data'!$H$8,0,10*ROW('Hygiene Data'!H33)),NA())))</f>
        <v>#N/A</v>
      </c>
      <c r="BQ39" s="135" t="e">
        <f ca="1">+IF(AND(ISNUMBER(OFFSET('Hygiene Data'!$H$10,0,10*ROW('Hygiene Data'!H33))),EF39="Yes"),OFFSET('Hygiene Data'!$H$10,0,10*ROW('Hygiene Data'!H33)),IF(AND(ISNUMBER(OFFSET('Hygiene Data'!$H$10,0,10*ROW('Hygiene Data'!H33))),EF39="No",ISNUMBER(OFFSET('Hygiene Data'!$H$10,0,10*ROW('Hygiene Data'!H33)))),CONCATENATE("[",ROUND(OFFSET('Hygiene Data'!$H$10,0,10*ROW('Hygiene Data'!H33)),0),"]"),IF(AND(ISNUMBER(OFFSET('Hygiene Data'!$H$10,0,10*ROW('Hygiene Data'!H33))),EF39="",ISNUMBER(OFFSET('Hygiene Data'!$H$10,0,10*ROW('Hygiene Data'!H33)))),OFFSET('Hygiene Data'!$H$10,0,10*ROW('Hygiene Data'!H33)),NA())))</f>
        <v>#N/A</v>
      </c>
      <c r="BS39" s="34" t="str">
        <f ca="1">+IF(OFFSET('Water Data'!$C$28,0,10*ROW('Water Data'!C33))="","",OFFSET('Water Data'!$C$28,0,10*ROW('Water Data'!C33)))</f>
        <v/>
      </c>
      <c r="BT39" s="34" t="str">
        <f ca="1">+IF(OFFSET('Water Data'!$C$29,0,10*ROW('Water Data'!C33))="","",OFFSET('Water Data'!$C$29,0,10*ROW('Water Data'!C33)))</f>
        <v/>
      </c>
      <c r="BU39" s="34" t="str">
        <f ca="1">+IF(OFFSET('Water Data'!$C$30,0,10*ROW('Water Data'!C33))="","",OFFSET('Water Data'!$C$30,0,10*ROW('Water Data'!C33)))</f>
        <v/>
      </c>
      <c r="BV39" s="34" t="str">
        <f ca="1">+IF(OFFSET('Water Data'!$D$28,0,10*ROW('Water Data'!D33))="","",OFFSET('Water Data'!$D$28,0,10*ROW('Water Data'!D33)))</f>
        <v/>
      </c>
      <c r="BW39" s="34" t="str">
        <f ca="1">+IF(OFFSET('Water Data'!$D$29,0,10*ROW('Water Data'!D33))="","",OFFSET('Water Data'!$D$29,0,10*ROW('Water Data'!D33)))</f>
        <v/>
      </c>
      <c r="BX39" s="34" t="str">
        <f ca="1">+IF(OFFSET('Water Data'!$D$30,0,10*ROW('Water Data'!D33))="","",OFFSET('Water Data'!$D$30,0,10*ROW('Water Data'!D33)))</f>
        <v/>
      </c>
      <c r="BY39" s="34" t="str">
        <f ca="1">+IF(OFFSET('Water Data'!$E$28,0,10*ROW('Water Data'!E33))="","",OFFSET('Water Data'!$E$28,0,10*ROW('Water Data'!E33)))</f>
        <v/>
      </c>
      <c r="BZ39" s="34" t="str">
        <f ca="1">+IF(OFFSET('Water Data'!$E$29,0,10*ROW('Water Data'!E33))="","",OFFSET('Water Data'!$E$29,0,10*ROW('Water Data'!E33)))</f>
        <v/>
      </c>
      <c r="CA39" s="34" t="str">
        <f ca="1">+IF(OFFSET('Water Data'!$E$30,0,10*ROW('Water Data'!E33))="","",OFFSET('Water Data'!$E$30,0,10*ROW('Water Data'!E33)))</f>
        <v/>
      </c>
      <c r="CB39" s="34" t="str">
        <f ca="1">+IF(OFFSET('Water Data'!$F$28,0,10*ROW('Water Data'!F33))="","",OFFSET('Water Data'!$F$28,0,10*ROW('Water Data'!F33)))</f>
        <v/>
      </c>
      <c r="CC39" s="34" t="str">
        <f ca="1">+IF(OFFSET('Water Data'!$F$29,0,10*ROW('Water Data'!F33))="","",OFFSET('Water Data'!$F$29,0,10*ROW('Water Data'!F33)))</f>
        <v/>
      </c>
      <c r="CD39" s="34" t="str">
        <f ca="1">+IF(OFFSET('Water Data'!$F$30,0,10*ROW('Water Data'!F33))="","",OFFSET('Water Data'!$F$30,0,10*ROW('Water Data'!F33)))</f>
        <v/>
      </c>
      <c r="CE39" s="34" t="str">
        <f ca="1">+IF(OFFSET('Water Data'!$G$28,0,10*ROW('Water Data'!G33))="","",OFFSET('Water Data'!$G$28,0,10*ROW('Water Data'!G33)))</f>
        <v/>
      </c>
      <c r="CF39" s="34" t="str">
        <f ca="1">+IF(OFFSET('Water Data'!$G$29,0,10*ROW('Water Data'!G33))="","",OFFSET('Water Data'!$G$29,0,10*ROW('Water Data'!G33)))</f>
        <v/>
      </c>
      <c r="CG39" s="34" t="str">
        <f ca="1">+IF(OFFSET('Water Data'!$G$30,0,10*ROW('Water Data'!G33))="","",OFFSET('Water Data'!$G$30,0,10*ROW('Water Data'!G33)))</f>
        <v/>
      </c>
      <c r="CH39" s="34" t="str">
        <f ca="1">+IF(OFFSET('Water Data'!$H$28,0,10*ROW('Water Data'!H33))="","",OFFSET('Water Data'!$H$28,0,10*ROW('Water Data'!H33)))</f>
        <v/>
      </c>
      <c r="CI39" s="34" t="str">
        <f ca="1">+IF(OFFSET('Water Data'!$H$29,0,10*ROW('Water Data'!H33))="","",OFFSET('Water Data'!$H$29,0,10*ROW('Water Data'!H33)))</f>
        <v/>
      </c>
      <c r="CJ39" s="34" t="str">
        <f ca="1">+IF(OFFSET('Water Data'!$H$30,0,10*ROW('Water Data'!H33))="","",OFFSET('Water Data'!$H$30,0,10*ROW('Water Data'!H33)))</f>
        <v/>
      </c>
      <c r="CK39" s="34" t="str">
        <f ca="1">+IF(OFFSET('Sanitation Data'!$C$29,0,10*ROW('Sanitation Data'!C33))="","",OFFSET('Sanitation Data'!$C$29,0,10*ROW('Sanitation Data'!C33)))</f>
        <v/>
      </c>
      <c r="CL39" s="34" t="str">
        <f ca="1">+IF(OFFSET('Sanitation Data'!$C$30,0,10*ROW('Sanitation Data'!C33))="","",OFFSET('Sanitation Data'!$C$30,0,10*ROW('Sanitation Data'!C33)))</f>
        <v/>
      </c>
      <c r="CM39" s="34" t="str">
        <f ca="1">+IF(OFFSET('Sanitation Data'!$C$31,0,10*ROW('Sanitation Data'!C33))="","",OFFSET('Sanitation Data'!$C$31,0,10*ROW('Sanitation Data'!C33)))</f>
        <v/>
      </c>
      <c r="CN39" s="34" t="str">
        <f ca="1">+IF(OFFSET('Sanitation Data'!$C$32,0,10*ROW('Sanitation Data'!C33))="","",OFFSET('Sanitation Data'!$C$32,0,10*ROW('Sanitation Data'!C33)))</f>
        <v/>
      </c>
      <c r="CO39" s="34" t="str">
        <f ca="1">+IF(OFFSET('Sanitation Data'!$C$33,0,10*ROW('Sanitation Data'!C33))="","",OFFSET('Sanitation Data'!$C$33,0,10*ROW('Sanitation Data'!C33)))</f>
        <v/>
      </c>
      <c r="CP39" s="34" t="str">
        <f ca="1">+IF(OFFSET('Sanitation Data'!$D$29,0,10*ROW('Sanitation Data'!D33))="","",OFFSET('Sanitation Data'!$D$29,0,10*ROW('Sanitation Data'!D33)))</f>
        <v/>
      </c>
      <c r="CQ39" s="34" t="str">
        <f ca="1">+IF(OFFSET('Sanitation Data'!$D$30,0,10*ROW('Sanitation Data'!D33))="","",OFFSET('Sanitation Data'!$D$30,0,10*ROW('Sanitation Data'!D33)))</f>
        <v/>
      </c>
      <c r="CR39" s="34" t="str">
        <f ca="1">+IF(OFFSET('Sanitation Data'!$D$31,0,10*ROW('Sanitation Data'!D33))="","",OFFSET('Sanitation Data'!$D$31,0,10*ROW('Sanitation Data'!D33)))</f>
        <v/>
      </c>
      <c r="CS39" s="34" t="str">
        <f ca="1">+IF(OFFSET('Sanitation Data'!$D$32,0,10*ROW('Sanitation Data'!D33))="","",OFFSET('Sanitation Data'!$D$32,0,10*ROW('Sanitation Data'!D33)))</f>
        <v/>
      </c>
      <c r="CT39" s="34" t="str">
        <f ca="1">+IF(OFFSET('Sanitation Data'!$D$33,0,10*ROW('Sanitation Data'!D33))="","",OFFSET('Sanitation Data'!$D$33,0,10*ROW('Sanitation Data'!D33)))</f>
        <v/>
      </c>
      <c r="CU39" s="34" t="str">
        <f ca="1">+IF(OFFSET('Sanitation Data'!$E$29,0,10*ROW('Sanitation Data'!E33))="","",OFFSET('Sanitation Data'!$E$29,0,10*ROW('Sanitation Data'!E33)))</f>
        <v/>
      </c>
      <c r="CV39" s="34" t="str">
        <f ca="1">+IF(OFFSET('Sanitation Data'!$E$30,0,10*ROW('Sanitation Data'!E33))="","",OFFSET('Sanitation Data'!$E$30,0,10*ROW('Sanitation Data'!E33)))</f>
        <v/>
      </c>
      <c r="CW39" s="34" t="str">
        <f ca="1">+IF(OFFSET('Sanitation Data'!$E$31,0,10*ROW('Sanitation Data'!E33))="","",OFFSET('Sanitation Data'!$E$31,0,10*ROW('Sanitation Data'!E33)))</f>
        <v/>
      </c>
      <c r="CX39" s="34" t="str">
        <f ca="1">+IF(OFFSET('Sanitation Data'!$E$32,0,10*ROW('Sanitation Data'!E33))="","",OFFSET('Sanitation Data'!$E$32,0,10*ROW('Sanitation Data'!E33)))</f>
        <v/>
      </c>
      <c r="CY39" s="34" t="str">
        <f ca="1">+IF(OFFSET('Sanitation Data'!$E$33,0,10*ROW('Sanitation Data'!E33))="","",OFFSET('Sanitation Data'!$E$33,0,10*ROW('Sanitation Data'!E33)))</f>
        <v/>
      </c>
      <c r="CZ39" s="34" t="str">
        <f ca="1">+IF(OFFSET('Sanitation Data'!$F$29,0,10*ROW('Sanitation Data'!F33))="","",OFFSET('Sanitation Data'!$F$29,0,10*ROW('Sanitation Data'!F33)))</f>
        <v/>
      </c>
      <c r="DA39" s="34" t="str">
        <f ca="1">+IF(OFFSET('Sanitation Data'!$F$30,0,10*ROW('Sanitation Data'!F33))="","",OFFSET('Sanitation Data'!$F$30,0,10*ROW('Sanitation Data'!F33)))</f>
        <v/>
      </c>
      <c r="DB39" s="34" t="str">
        <f ca="1">+IF(OFFSET('Sanitation Data'!$F$31,0,10*ROW('Sanitation Data'!F33))="","",OFFSET('Sanitation Data'!$F$31,0,10*ROW('Sanitation Data'!F33)))</f>
        <v/>
      </c>
      <c r="DC39" s="34" t="str">
        <f ca="1">+IF(OFFSET('Sanitation Data'!$F$32,0,10*ROW('Sanitation Data'!F33))="","",OFFSET('Sanitation Data'!$F$32,0,10*ROW('Sanitation Data'!F33)))</f>
        <v/>
      </c>
      <c r="DD39" s="34" t="str">
        <f ca="1">+IF(OFFSET('Sanitation Data'!$F$33,0,10*ROW('Sanitation Data'!F33))="","",OFFSET('Sanitation Data'!$F$33,0,10*ROW('Sanitation Data'!F33)))</f>
        <v/>
      </c>
      <c r="DE39" s="34" t="str">
        <f ca="1">+IF(OFFSET('Sanitation Data'!$G$29,0,10*ROW('Sanitation Data'!G33))="","",OFFSET('Sanitation Data'!$G$29,0,10*ROW('Sanitation Data'!G33)))</f>
        <v/>
      </c>
      <c r="DF39" s="34" t="str">
        <f ca="1">+IF(OFFSET('Sanitation Data'!$G$30,0,10*ROW('Sanitation Data'!G33))="","",OFFSET('Sanitation Data'!$G$30,0,10*ROW('Sanitation Data'!G33)))</f>
        <v/>
      </c>
      <c r="DG39" s="34" t="str">
        <f ca="1">+IF(OFFSET('Sanitation Data'!$G$31,0,10*ROW('Sanitation Data'!G33))="","",OFFSET('Sanitation Data'!$G$31,0,10*ROW('Sanitation Data'!G33)))</f>
        <v/>
      </c>
      <c r="DH39" s="34" t="str">
        <f ca="1">+IF(OFFSET('Sanitation Data'!$G$32,0,10*ROW('Sanitation Data'!G33))="","",OFFSET('Sanitation Data'!$G$32,0,10*ROW('Sanitation Data'!G33)))</f>
        <v/>
      </c>
      <c r="DI39" s="34" t="str">
        <f ca="1">+IF(OFFSET('Sanitation Data'!$G$33,0,10*ROW('Sanitation Data'!G33))="","",OFFSET('Sanitation Data'!$G$33,0,10*ROW('Sanitation Data'!G33)))</f>
        <v/>
      </c>
      <c r="DJ39" s="34" t="str">
        <f ca="1">+IF(OFFSET('Sanitation Data'!$H$29,0,10*ROW('Sanitation Data'!H33))="","",OFFSET('Sanitation Data'!$H$29,0,10*ROW('Sanitation Data'!H33)))</f>
        <v/>
      </c>
      <c r="DK39" s="34" t="str">
        <f ca="1">+IF(OFFSET('Sanitation Data'!$H$30,0,10*ROW('Sanitation Data'!H33))="","",OFFSET('Sanitation Data'!$H$30,0,10*ROW('Sanitation Data'!H33)))</f>
        <v/>
      </c>
      <c r="DL39" s="34" t="str">
        <f ca="1">+IF(OFFSET('Sanitation Data'!$H$31,0,10*ROW('Sanitation Data'!H33))="","",OFFSET('Sanitation Data'!$H$31,0,10*ROW('Sanitation Data'!H33)))</f>
        <v/>
      </c>
      <c r="DM39" s="34" t="str">
        <f ca="1">+IF(OFFSET('Sanitation Data'!$H$32,0,10*ROW('Sanitation Data'!H33))="","",OFFSET('Sanitation Data'!$H$32,0,10*ROW('Sanitation Data'!H33)))</f>
        <v/>
      </c>
      <c r="DN39" s="34" t="str">
        <f ca="1">+IF(OFFSET('Sanitation Data'!$H$33,0,10*ROW('Sanitation Data'!H33))="","",OFFSET('Sanitation Data'!$H$33,0,10*ROW('Sanitation Data'!H33)))</f>
        <v/>
      </c>
      <c r="DO39" s="34" t="str">
        <f ca="1">+IF(OFFSET('Hygiene Data'!$C$12,0,10*ROW('Hygiene Data'!C33))="","",OFFSET('Hygiene Data'!$C$12,0,10*ROW('Hygiene Data'!C33)))</f>
        <v/>
      </c>
      <c r="DP39" s="34" t="str">
        <f ca="1">+IF(OFFSET('Hygiene Data'!$C$13,0,10*ROW('Hygiene Data'!C33))="","",OFFSET('Hygiene Data'!$C$13,0,10*ROW('Hygiene Data'!C33)))</f>
        <v/>
      </c>
      <c r="DQ39" s="34" t="str">
        <f ca="1">+IF(OFFSET('Hygiene Data'!$C$14,0,10*ROW('Hygiene Data'!C33))="","",OFFSET('Hygiene Data'!$C$14,0,10*ROW('Hygiene Data'!C33)))</f>
        <v/>
      </c>
      <c r="DR39" s="34" t="str">
        <f ca="1">+IF(OFFSET('Hygiene Data'!$D$12,0,10*ROW('Hygiene Data'!D33))="","",OFFSET('Hygiene Data'!$D$12,0,10*ROW('Hygiene Data'!D33)))</f>
        <v/>
      </c>
      <c r="DS39" s="34" t="str">
        <f ca="1">+IF(OFFSET('Hygiene Data'!$D$13,0,10*ROW('Hygiene Data'!D33))="","",OFFSET('Hygiene Data'!$D$13,0,10*ROW('Hygiene Data'!D33)))</f>
        <v/>
      </c>
      <c r="DT39" s="34" t="str">
        <f ca="1">+IF(OFFSET('Hygiene Data'!$D$14,0,10*ROW('Hygiene Data'!D33))="","",OFFSET('Hygiene Data'!$D$14,0,10*ROW('Hygiene Data'!D33)))</f>
        <v/>
      </c>
      <c r="DU39" s="34" t="str">
        <f ca="1">+IF(OFFSET('Hygiene Data'!$E$12,0,10*ROW('Hygiene Data'!E33))="","",OFFSET('Hygiene Data'!$E$12,0,10*ROW('Hygiene Data'!E33)))</f>
        <v/>
      </c>
      <c r="DV39" s="34" t="str">
        <f ca="1">+IF(OFFSET('Hygiene Data'!$E$13,0,10*ROW('Hygiene Data'!E33))="","",OFFSET('Hygiene Data'!$E$13,0,10*ROW('Hygiene Data'!E33)))</f>
        <v/>
      </c>
      <c r="DW39" s="34" t="str">
        <f ca="1">+IF(OFFSET('Hygiene Data'!$E$14,0,10*ROW('Hygiene Data'!E33))="","",OFFSET('Hygiene Data'!$E$14,0,10*ROW('Hygiene Data'!E33)))</f>
        <v/>
      </c>
      <c r="DX39" s="34" t="str">
        <f ca="1">+IF(OFFSET('Hygiene Data'!$F$12,0,10*ROW('Hygiene Data'!F33))="","",OFFSET('Hygiene Data'!$F$12,0,10*ROW('Hygiene Data'!F33)))</f>
        <v/>
      </c>
      <c r="DY39" s="34" t="str">
        <f ca="1">+IF(OFFSET('Hygiene Data'!$F$13,0,10*ROW('Hygiene Data'!F33))="","",OFFSET('Hygiene Data'!$F$13,0,10*ROW('Hygiene Data'!F33)))</f>
        <v/>
      </c>
      <c r="DZ39" s="34" t="str">
        <f ca="1">+IF(OFFSET('Hygiene Data'!$F$14,0,10*ROW('Hygiene Data'!F33))="","",OFFSET('Hygiene Data'!$F$14,0,10*ROW('Hygiene Data'!F33)))</f>
        <v/>
      </c>
      <c r="EA39" s="34" t="str">
        <f ca="1">+IF(OFFSET('Hygiene Data'!$G$12,0,10*ROW('Hygiene Data'!G33))="","",OFFSET('Hygiene Data'!$G$12,0,10*ROW('Hygiene Data'!G33)))</f>
        <v/>
      </c>
      <c r="EB39" s="34" t="str">
        <f ca="1">+IF(OFFSET('Hygiene Data'!$G$13,0,10*ROW('Hygiene Data'!G33))="","",OFFSET('Hygiene Data'!$G$13,0,10*ROW('Hygiene Data'!G33)))</f>
        <v/>
      </c>
      <c r="EC39" s="34" t="str">
        <f ca="1">+IF(OFFSET('Hygiene Data'!$G$14,0,10*ROW('Hygiene Data'!G33))="","",OFFSET('Hygiene Data'!$G$14,0,10*ROW('Hygiene Data'!G33)))</f>
        <v/>
      </c>
      <c r="ED39" s="34" t="str">
        <f ca="1">+IF(OFFSET('Hygiene Data'!$H$12,0,10*ROW('Hygiene Data'!H33))="","",OFFSET('Hygiene Data'!$H$12,0,10*ROW('Hygiene Data'!H33)))</f>
        <v/>
      </c>
      <c r="EE39" s="34" t="str">
        <f ca="1">+IF(OFFSET('Hygiene Data'!$H$13,0,10*ROW('Hygiene Data'!H33))="","",OFFSET('Hygiene Data'!$H$13,0,10*ROW('Hygiene Data'!H33)))</f>
        <v/>
      </c>
      <c r="EF39" s="34" t="str">
        <f ca="1">+IF(OFFSET('Hygiene Data'!$H$14,0,10*ROW('Hygiene Data'!H33))="","",OFFSET('Hygiene Data'!$H$14,0,10*ROW('Hygiene Data'!H33)))</f>
        <v/>
      </c>
    </row>
    <row r="40" spans="1:136" x14ac:dyDescent="0.2">
      <c r="A40" s="50" t="str">
        <f ca="1">+IF(OFFSET('Water Data'!$B$1,0,10*ROW('Water Data'!B37))="","",OFFSET('Water Data'!$B$1,0,10*ROW('Water Data'!B37)))</f>
        <v/>
      </c>
      <c r="B40" s="50" t="str">
        <f ca="1">+IF(OFFSET('Water Data'!$A$3,0,10*ROW('Water Data'!A37))="","",OFFSET('Water Data'!$A$3,0,10*ROW('Water Data'!A37)))</f>
        <v/>
      </c>
      <c r="C40" s="50" t="str">
        <f ca="1">+IF(OFFSET('Water Data'!$C$3,0,10*ROW('Water Data'!C37))="","",OFFSET('Water Data'!$C$3,0,10*ROW('Water Data'!C37)))</f>
        <v/>
      </c>
      <c r="D40" s="133" t="e">
        <f ca="1">+IF(AND(ISNUMBER(OFFSET('Water Data'!$C$5,0,10*ROW('Water Data'!C34))),BS40="Yes"),100-OFFSET('Water Data'!$C$5,0,10*ROW('Water Data'!C34)),IF(AND(ISNUMBER(OFFSET('Water Data'!$C$5,0,10*ROW('Water Data'!C34))),BS40="No",ISNUMBER(OFFSET('Water Data'!$C$5,0,10*ROW('Water Data'!C34)))),CONCATENATE("[",ROUND(100-OFFSET('Water Data'!$C$5,0,10*ROW('Water Data'!C34)),0),"]"),IF(AND(ISNUMBER(OFFSET('Water Data'!$C$5,0,10*ROW('Water Data'!C34))),BS40="",ISNUMBER(OFFSET('Water Data'!$C$5,0,10*ROW('Water Data'!C34)))),100-OFFSET('Water Data'!$C$5,0,10*ROW('Water Data'!C34)),NA())))</f>
        <v>#N/A</v>
      </c>
      <c r="E40" s="133" t="e">
        <f ca="1">+IF(AND(ISNUMBER(OFFSET('Water Data'!$C$7,0,10*ROW('Water Data'!D34))),BT40="Yes"),OFFSET('Water Data'!$C$7,0,10*ROW('Water Data'!C34)),IF(AND(ISNUMBER(OFFSET('Water Data'!$C$7,0,10*ROW('Water Data'!C34))),BT40="No",ISNUMBER(OFFSET('Water Data'!$C$7,0,10*ROW('Water Data'!C34)))),CONCATENATE("[",ROUND(OFFSET('Water Data'!$C$7,0,10*ROW('Water Data'!C34)),0),"]"),IF(AND(ISNUMBER(OFFSET('Water Data'!$C$7,0,10*ROW('Water Data'!C34))),BT40="",ISNUMBER(OFFSET('Water Data'!$C$7,0,10*ROW('Water Data'!C34)))),OFFSET('Water Data'!$C$7,0,10*ROW('Water Data'!C34)),NA())))</f>
        <v>#N/A</v>
      </c>
      <c r="F40" s="133" t="e">
        <f ca="1">+IF(AND(ISNUMBER(OFFSET('Water Data'!$C$10,0,10*ROW('Water Data'!C34))),BU40="Yes"),OFFSET('Water Data'!$C$10,0,10*ROW('Water Data'!C34)),IF(AND(ISNUMBER(OFFSET('Water Data'!$C$10,0,10*ROW('Water Data'!C34))),BU40="No",ISNUMBER(OFFSET('Water Data'!$C$10,0,10*ROW('Water Data'!C34)))),CONCATENATE("[",ROUND(OFFSET('Water Data'!$C$10,0,10*ROW('Water Data'!C34)),0),"]"),IF(AND(ISNUMBER(OFFSET('Water Data'!$C$10,0,10*ROW('Water Data'!C34))),BU40="",ISNUMBER(OFFSET('Water Data'!$C$10,0,10*ROW('Water Data'!C34)))),OFFSET('Water Data'!$C$10,0,10*ROW('Water Data'!C34)),NA())))</f>
        <v>#N/A</v>
      </c>
      <c r="G40" s="133" t="e">
        <f ca="1">+IF(AND(ISNUMBER(OFFSET('Water Data'!$D$5,0,10*ROW('Water Data'!D34))),BV40="Yes"),100-OFFSET('Water Data'!$D$5,0,10*ROW('Water Data'!D34)),IF(AND(ISNUMBER(OFFSET('Water Data'!$D$5,0,10*ROW('Water Data'!D34))),BV40="No",ISNUMBER(OFFSET('Water Data'!$D$5,0,10*ROW('Water Data'!D34)))),CONCATENATE("[",ROUND(100-OFFSET('Water Data'!$D$5,0,10*ROW('Water Data'!D34)),0),"]"),IF(AND(ISNUMBER(OFFSET('Water Data'!$D$5,0,10*ROW('Water Data'!D34))),BV40="",ISNUMBER(OFFSET('Water Data'!$D$5,0,10*ROW('Water Data'!D34)))),100-OFFSET('Water Data'!$D$5,0,10*ROW('Water Data'!D34)),NA())))</f>
        <v>#N/A</v>
      </c>
      <c r="H40" s="133" t="e">
        <f ca="1">+IF(AND(ISNUMBER(OFFSET('Water Data'!$D$7,0,10*ROW('Water Data'!D34))),BW40="Yes"),OFFSET('Water Data'!$D$7,0,10*ROW('Water Data'!D34)),IF(AND(ISNUMBER(OFFSET('Water Data'!$D$7,0,10*ROW('Water Data'!D34))),BW40="No",ISNUMBER(OFFSET('Water Data'!$D$7,0,10*ROW('Water Data'!D34)))),CONCATENATE("[",ROUND(OFFSET('Water Data'!$C$7,0,10*ROW('Water Data'!D34)),0),"]"),IF(AND(ISNUMBER(OFFSET('Water Data'!$D$7,0,10*ROW('Water Data'!D34))),BW40="",ISNUMBER(OFFSET('Water Data'!$D$7,0,10*ROW('Water Data'!D34)))),OFFSET('Water Data'!$D$7,0,10*ROW('Water Data'!D34)),NA())))</f>
        <v>#N/A</v>
      </c>
      <c r="I40" s="133" t="e">
        <f ca="1">+IF(AND(ISNUMBER(OFFSET('Water Data'!$D$10,0,10*ROW('Water Data'!D34))),BX40="Yes"),OFFSET('Water Data'!$D$10,0,10*ROW('Water Data'!D34)),IF(AND(ISNUMBER(OFFSET('Water Data'!$D$10,0,10*ROW('Water Data'!D34))),BX40="No",ISNUMBER(OFFSET('Water Data'!$D$10,0,10*ROW('Water Data'!D34)))),CONCATENATE("[",ROUND(OFFSET('Water Data'!$D$10,0,10*ROW('Water Data'!D34)),0),"]"),IF(AND(ISNUMBER(OFFSET('Water Data'!$D$10,0,10*ROW('Water Data'!D34))),BX40="",ISNUMBER(OFFSET('Water Data'!$D$10,0,10*ROW('Water Data'!D34)))),OFFSET('Water Data'!$D$10,0,10*ROW('Water Data'!D34)),NA())))</f>
        <v>#N/A</v>
      </c>
      <c r="J40" s="133" t="e">
        <f ca="1">+IF(AND(ISNUMBER(OFFSET('Water Data'!$E$5,0,10*ROW('Water Data'!E34))),BY40="Yes"),100-OFFSET('Water Data'!$E$5,0,10*ROW('Water Data'!E34)),IF(AND(ISNUMBER(OFFSET('Water Data'!$E$5,0,10*ROW('Water Data'!E34))),BY40="No",ISNUMBER(OFFSET('Water Data'!$E$5,0,10*ROW('Water Data'!E34)))),CONCATENATE("[",ROUND(100-OFFSET('Water Data'!$E$5,0,10*ROW('Water Data'!E34)),0),"]"),IF(AND(ISNUMBER(OFFSET('Water Data'!$E$5,0,10*ROW('Water Data'!E34))),BY40="",ISNUMBER(OFFSET('Water Data'!$E$5,0,10*ROW('Water Data'!E34)))),100-OFFSET('Water Data'!$E$5,0,10*ROW('Water Data'!E34)),NA())))</f>
        <v>#N/A</v>
      </c>
      <c r="K40" s="133" t="e">
        <f ca="1">+IF(AND(ISNUMBER(OFFSET('Water Data'!$E$7,0,10*ROW('Water Data'!E34))),BZ40="Yes"),OFFSET('Water Data'!$E$7,0,10*ROW('Water Data'!E34)),IF(AND(ISNUMBER(OFFSET('Water Data'!$E$7,0,10*ROW('Water Data'!E34))),BZ40="No",ISNUMBER(OFFSET('Water Data'!$E$7,0,10*ROW('Water Data'!E34)))),CONCATENATE("[",ROUND(OFFSET('Water Data'!$E$7,0,10*ROW('Water Data'!E34)),0),"]"),IF(AND(ISNUMBER(OFFSET('Water Data'!$E$7,0,10*ROW('Water Data'!E34))),BZ40="",ISNUMBER(OFFSET('Water Data'!$E$7,0,10*ROW('Water Data'!E34)))),OFFSET('Water Data'!$E$7,0,10*ROW('Water Data'!E34)),NA())))</f>
        <v>#N/A</v>
      </c>
      <c r="L40" s="133" t="e">
        <f ca="1">+IF(AND(ISNUMBER(OFFSET('Water Data'!$E$10,0,10*ROW('Water Data'!E34))),CA40="Yes"),OFFSET('Water Data'!$E$10,0,10*ROW('Water Data'!E34)),IF(AND(ISNUMBER(OFFSET('Water Data'!$E$10,0,10*ROW('Water Data'!E34))),CA40="No",ISNUMBER(OFFSET('Water Data'!$E$10,0,10*ROW('Water Data'!E34)))),CONCATENATE("[",ROUND(OFFSET('Water Data'!$E$10,0,10*ROW('Water Data'!E34)),0),"]"),IF(AND(ISNUMBER(OFFSET('Water Data'!$E$10,0,10*ROW('Water Data'!E34))),CA40="",ISNUMBER(OFFSET('Water Data'!$E$10,0,10*ROW('Water Data'!E34)))),OFFSET('Water Data'!$E$10,0,10*ROW('Water Data'!E34)),NA())))</f>
        <v>#N/A</v>
      </c>
      <c r="M40" s="133" t="e">
        <f ca="1">+IF(AND(ISNUMBER(OFFSET('Water Data'!$F$5,0,10*ROW('Water Data'!F34))),CB40="Yes"),100-OFFSET('Water Data'!$F$5,0,10*ROW('Water Data'!F34)),IF(AND(ISNUMBER(OFFSET('Water Data'!$F$5,0,10*ROW('Water Data'!F34))),CB40="No",ISNUMBER(OFFSET('Water Data'!$F$5,0,10*ROW('Water Data'!F34)))),CONCATENATE("[",ROUND(100-OFFSET('Water Data'!$F$5,0,10*ROW('Water Data'!F34)),0),"]"),IF(AND(ISNUMBER(OFFSET('Water Data'!$F$5,0,10*ROW('Water Data'!F34))),CB40="",ISNUMBER(OFFSET('Water Data'!$F$5,0,10*ROW('Water Data'!F34)))),100-OFFSET('Water Data'!$F$5,0,10*ROW('Water Data'!F34)),NA())))</f>
        <v>#N/A</v>
      </c>
      <c r="N40" s="133" t="e">
        <f ca="1">+IF(AND(ISNUMBER(OFFSET('Water Data'!$F$7,0,10*ROW('Water Data'!F34))),CC40="Yes"),OFFSET('Water Data'!$F$7,0,10*ROW('Water Data'!F34)),IF(AND(ISNUMBER(OFFSET('Water Data'!$F$7,0,10*ROW('Water Data'!F34))),CC40="No",ISNUMBER(OFFSET('Water Data'!$F$7,0,10*ROW('Water Data'!F34)))),CONCATENATE("[",ROUND(OFFSET('Water Data'!$F$7,0,10*ROW('Water Data'!F34)),0),"]"),IF(AND(ISNUMBER(OFFSET('Water Data'!$F$7,0,10*ROW('Water Data'!F34))),CC40="",ISNUMBER(OFFSET('Water Data'!$F$7,0,10*ROW('Water Data'!F34)))),OFFSET('Water Data'!$F$7,0,10*ROW('Water Data'!F34)),NA())))</f>
        <v>#N/A</v>
      </c>
      <c r="O40" s="133" t="e">
        <f ca="1">+IF(AND(ISNUMBER(OFFSET('Water Data'!$F$10,0,10*ROW('Water Data'!F34))),CD40="Yes"),OFFSET('Water Data'!$F$10,0,10*ROW('Water Data'!F34)),IF(AND(ISNUMBER(OFFSET('Water Data'!$F$10,0,10*ROW('Water Data'!F34))),CD40="No",ISNUMBER(OFFSET('Water Data'!$F$10,0,10*ROW('Water Data'!F34)))),CONCATENATE("[",ROUND(OFFSET('Water Data'!$F$10,0,10*ROW('Water Data'!F34)),0),"]"),IF(AND(ISNUMBER(OFFSET('Water Data'!$F$10,0,10*ROW('Water Data'!F34))),CD40="",ISNUMBER(OFFSET('Water Data'!$F$10,0,10*ROW('Water Data'!F34)))),OFFSET('Water Data'!$F$10,0,10*ROW('Water Data'!F34)),NA())))</f>
        <v>#N/A</v>
      </c>
      <c r="P40" s="133" t="e">
        <f ca="1">+IF(AND(ISNUMBER(OFFSET('Water Data'!$G$5,0,10*ROW('Water Data'!G34))),CE40="Yes"),100-OFFSET('Water Data'!$G$5,0,10*ROW('Water Data'!G34)),IF(AND(ISNUMBER(OFFSET('Water Data'!$G$5,0,10*ROW('Water Data'!G34))),CE40="No",ISNUMBER(OFFSET('Water Data'!$G$5,0,10*ROW('Water Data'!G34)))),CONCATENATE("[",ROUND(100-OFFSET('Water Data'!$G$5,0,10*ROW('Water Data'!G34)),0),"]"),IF(AND(ISNUMBER(OFFSET('Water Data'!$G$5,0,10*ROW('Water Data'!G34))),CE40="",ISNUMBER(OFFSET('Water Data'!$G$5,0,10*ROW('Water Data'!G34)))),100-OFFSET('Water Data'!$G$5,0,10*ROW('Water Data'!G34)),NA())))</f>
        <v>#N/A</v>
      </c>
      <c r="Q40" s="133" t="e">
        <f ca="1">+IF(AND(ISNUMBER(OFFSET('Water Data'!$G$7,0,10*ROW('Water Data'!G34))),CF40="Yes"),OFFSET('Water Data'!$G$7,0,10*ROW('Water Data'!G34)),IF(AND(ISNUMBER(OFFSET('Water Data'!$G$7,0,10*ROW('Water Data'!G34))),CF40="No",ISNUMBER(OFFSET('Water Data'!$G$7,0,10*ROW('Water Data'!G34)))),CONCATENATE("[",ROUND(OFFSET('Water Data'!$G$7,0,10*ROW('Water Data'!G34)),0),"]"),IF(AND(ISNUMBER(OFFSET('Water Data'!$G$7,0,10*ROW('Water Data'!G34))),CF40="",ISNUMBER(OFFSET('Water Data'!$G$7,0,10*ROW('Water Data'!G34)))),OFFSET('Water Data'!$G$7,0,10*ROW('Water Data'!G34)),NA())))</f>
        <v>#N/A</v>
      </c>
      <c r="R40" s="133" t="e">
        <f ca="1">+IF(AND(ISNUMBER(OFFSET('Water Data'!$G$10,0,10*ROW('Water Data'!G34))),CG40="Yes"),OFFSET('Water Data'!$G$10,0,10*ROW('Water Data'!G34)),IF(AND(ISNUMBER(OFFSET('Water Data'!$G$10,0,10*ROW('Water Data'!G34))),CG40="No",ISNUMBER(OFFSET('Water Data'!$G$10,0,10*ROW('Water Data'!G34)))),CONCATENATE("[",ROUND(OFFSET('Water Data'!$G$10,0,10*ROW('Water Data'!G34)),0),"]"),IF(AND(ISNUMBER(OFFSET('Water Data'!$G$10,0,10*ROW('Water Data'!G34))),CG40="",ISNUMBER(OFFSET('Water Data'!$G$10,0,10*ROW('Water Data'!G34)))),OFFSET('Water Data'!$G$10,0,10*ROW('Water Data'!G34)),NA())))</f>
        <v>#N/A</v>
      </c>
      <c r="S40" s="133" t="e">
        <f ca="1">+IF(AND(ISNUMBER(OFFSET('Water Data'!$H$5,0,10*ROW('Water Data'!H34))),CH40="Yes"),100-OFFSET('Water Data'!$H$5,0,10*ROW('Water Data'!H34)),IF(AND(ISNUMBER(OFFSET('Water Data'!$H$5,0,10*ROW('Water Data'!H34))),CH40="No",ISNUMBER(OFFSET('Water Data'!$H$5,0,10*ROW('Water Data'!H34)))),CONCATENATE("[",ROUND(100-OFFSET('Water Data'!$H$5,0,10*ROW('Water Data'!H34)),0),"]"),IF(AND(ISNUMBER(OFFSET('Water Data'!$H$5,0,10*ROW('Water Data'!H34))),CH40="",ISNUMBER(OFFSET('Water Data'!$H$5,0,10*ROW('Water Data'!H34)))),100-OFFSET('Water Data'!$H$5,0,10*ROW('Water Data'!H34)),NA())))</f>
        <v>#N/A</v>
      </c>
      <c r="T40" s="133" t="e">
        <f ca="1">+IF(AND(ISNUMBER(OFFSET('Water Data'!$H$7,0,10*ROW('Water Data'!H34))),CI40="Yes"),OFFSET('Water Data'!$H$7,0,10*ROW('Water Data'!H34)),IF(AND(ISNUMBER(OFFSET('Water Data'!$H$7,0,10*ROW('Water Data'!H34))),CI40="No",ISNUMBER(OFFSET('Water Data'!$H$7,0,10*ROW('Water Data'!H34)))),CONCATENATE("[",ROUND(OFFSET('Water Data'!$H$7,0,10*ROW('Water Data'!H34)),0),"]"),IF(AND(ISNUMBER(OFFSET('Water Data'!$H$7,0,10*ROW('Water Data'!H34))),CI40="",ISNUMBER(OFFSET('Water Data'!$H$7,0,10*ROW('Water Data'!H34)))),OFFSET('Water Data'!$H$7,0,10*ROW('Water Data'!H34)),NA())))</f>
        <v>#N/A</v>
      </c>
      <c r="U40" s="133" t="e">
        <f ca="1">+IF(AND(ISNUMBER(OFFSET('Water Data'!$H$10,0,10*ROW('Water Data'!H34))),CJ40="Yes"),OFFSET('Water Data'!$H$10,0,10*ROW('Water Data'!H34)),IF(AND(ISNUMBER(OFFSET('Water Data'!$H$10,0,10*ROW('Water Data'!H34))),CJ40="No",ISNUMBER(OFFSET('Water Data'!$H$10,0,10*ROW('Water Data'!H34)))),CONCATENATE("[",ROUND(OFFSET('Water Data'!$H$10,0,10*ROW('Water Data'!H34)),0),"]"),IF(AND(ISNUMBER(OFFSET('Water Data'!$H$10,0,10*ROW('Water Data'!H34))),CJ40="",ISNUMBER(OFFSET('Water Data'!$H$10,0,10*ROW('Water Data'!H34)))),OFFSET('Water Data'!$H$10,0,10*ROW('Water Data'!H34)),NA())))</f>
        <v>#N/A</v>
      </c>
      <c r="V40" s="134" t="e">
        <f ca="1">+IF(AND(ISNUMBER(OFFSET('Sanitation Data'!$C$5,0,10*ROW('Sanitation Data'!C34))),CK40="Yes"),100-OFFSET('Sanitation Data'!$C$5,0,10*ROW('Sanitation Data'!C34)),IF(AND(ISNUMBER(OFFSET('Sanitation Data'!$C$5,0,10*ROW('Sanitation Data'!C34))),CK40="No",ISNUMBER(OFFSET('Sanitation Data'!$C$5,0,10*ROW('Sanitation Data'!C34)))),CONCATENATE("[",ROUND(100-OFFSET('Sanitation Data'!$C$5,0,10*ROW('Sanitation Data'!C34)),0),"]"),IF(AND(ISNUMBER(OFFSET('Sanitation Data'!$C$5,0,10*ROW('Sanitation Data'!C34))),CK40="",ISNUMBER(OFFSET('Sanitation Data'!$C$5,0,10*ROW('Sanitation Data'!C34)))),100-OFFSET('Sanitation Data'!$C$5,0,10*ROW('Sanitation Data'!C34)),NA())))</f>
        <v>#N/A</v>
      </c>
      <c r="W40" s="134" t="e">
        <f ca="1">+IF(AND(ISNUMBER(OFFSET('Sanitation Data'!$C$7,0,10*ROW('Sanitation Data'!C34))),CL40="Yes"),OFFSET('Sanitation Data'!$C$7,0,10*ROW('Sanitation Data'!C34)),IF(AND(ISNUMBER(OFFSET('Sanitation Data'!$C$7,0,10*ROW('Sanitation Data'!C34))),CL40="No",ISNUMBER(OFFSET('Sanitation Data'!$C$7,0,10*ROW('Sanitation Data'!C34)))),CONCATENATE("[",ROUND(OFFSET('Sanitation Data'!$C$7,0,10*ROW('Sanitation Data'!C34)),0),"]"),IF(AND(ISNUMBER(OFFSET('Sanitation Data'!$C$7,0,10*ROW('Sanitation Data'!C34))),CL40="",ISNUMBER(OFFSET('Sanitation Data'!$C$7,0,10*ROW('Sanitation Data'!C34)))),OFFSET('Sanitation Data'!$C$7,0,10*ROW('Sanitation Data'!C34)),NA())))</f>
        <v>#N/A</v>
      </c>
      <c r="X40" s="134" t="e">
        <f ca="1">+IF(AND(ISNUMBER(OFFSET('Sanitation Data'!$C$11,0,10*ROW('Sanitation Data'!C34))),CM40="Yes"),OFFSET('Sanitation Data'!$C$11,0,10*ROW('Sanitation Data'!C34)),IF(AND(ISNUMBER(OFFSET('Sanitation Data'!$C$11,0,10*ROW('Sanitation Data'!C34))),CM40="No",ISNUMBER(OFFSET('Sanitation Data'!$C$11,0,10*ROW('Sanitation Data'!C34)))),CONCATENATE("[",ROUND(OFFSET('Sanitation Data'!$C$11,0,10*ROW('Sanitation Data'!C34)),0),"]"),IF(AND(ISNUMBER(OFFSET('Sanitation Data'!$C$11,0,10*ROW('Sanitation Data'!C34))),CM40="",ISNUMBER(OFFSET('Sanitation Data'!$C$11,0,10*ROW('Sanitation Data'!C34)))),OFFSET('Sanitation Data'!$C$11,0,10*ROW('Sanitation Data'!C34)),NA())))</f>
        <v>#N/A</v>
      </c>
      <c r="Y40" s="134" t="e">
        <f ca="1">+IF(AND(ISNUMBER(OFFSET('Sanitation Data'!$C$12,0,10*ROW('Sanitation Data'!C34))),CN40="Yes"),OFFSET('Sanitation Data'!$C$12,0,10*ROW('Sanitation Data'!C34)),IF(AND(ISNUMBER(OFFSET('Sanitation Data'!$C$12,0,10*ROW('Sanitation Data'!C34))),CN40="No",ISNUMBER(OFFSET('Sanitation Data'!$C$12,0,10*ROW('Sanitation Data'!C34)))),CONCATENATE("[",ROUND(OFFSET('Sanitation Data'!$C$12,0,10*ROW('Sanitation Data'!C34)),0),"]"),IF(AND(ISNUMBER(OFFSET('Sanitation Data'!$C$12,0,10*ROW('Sanitation Data'!C34))),CN40="",ISNUMBER(OFFSET('Sanitation Data'!$C$12,0,10*ROW('Sanitation Data'!C34)))),OFFSET('Sanitation Data'!$C$12,0,10*ROW('Sanitation Data'!C34)),NA())))</f>
        <v>#N/A</v>
      </c>
      <c r="Z40" s="134" t="e">
        <f ca="1">+IF(AND(ISNUMBER(OFFSET('Sanitation Data'!$C$13,0,10*ROW('Sanitation Data'!C34))),CO40="Yes"),OFFSET('Sanitation Data'!$C$13,0,10*ROW('Sanitation Data'!C34)),IF(AND(ISNUMBER(OFFSET('Sanitation Data'!$C$13,0,10*ROW('Sanitation Data'!C34))),CO40="No",ISNUMBER(OFFSET('Sanitation Data'!$C$13,0,10*ROW('Sanitation Data'!C34)))),CONCATENATE("[",ROUND(OFFSET('Sanitation Data'!$C$13,0,10*ROW('Sanitation Data'!C34)),0),"]"),IF(AND(ISNUMBER(OFFSET('Sanitation Data'!$C$13,0,10*ROW('Sanitation Data'!C34))),CO40="",ISNUMBER(OFFSET('Sanitation Data'!$C$13,0,10*ROW('Sanitation Data'!C34)))),OFFSET('Sanitation Data'!$C$13,0,10*ROW('Sanitation Data'!C34)),NA())))</f>
        <v>#N/A</v>
      </c>
      <c r="AA40" s="134" t="e">
        <f ca="1">+IF(AND(ISNUMBER(OFFSET('Sanitation Data'!$D$5,0,10*ROW('Sanitation Data'!D34))),CP40="Yes"),100-OFFSET('Sanitation Data'!$D$5,0,10*ROW('Sanitation Data'!D34)),IF(AND(ISNUMBER(OFFSET('Sanitation Data'!$D$5,0,10*ROW('Sanitation Data'!D34))),CP40="No",ISNUMBER(OFFSET('Sanitation Data'!$D$5,0,10*ROW('Sanitation Data'!D34)))),CONCATENATE("[",ROUND(100-OFFSET('Sanitation Data'!$D$5,0,10*ROW('Sanitation Data'!D34)),0),"]"),IF(AND(ISNUMBER(OFFSET('Sanitation Data'!$D$5,0,10*ROW('Sanitation Data'!D34))),CP40="",ISNUMBER(OFFSET('Sanitation Data'!$D$5,0,10*ROW('Sanitation Data'!D34)))),100-OFFSET('Sanitation Data'!$D$5,0,10*ROW('Sanitation Data'!D34)),NA())))</f>
        <v>#N/A</v>
      </c>
      <c r="AB40" s="134" t="e">
        <f ca="1">+IF(AND(ISNUMBER(OFFSET('Sanitation Data'!$D$7,0,10*ROW('Sanitation Data'!D34))),CQ40="Yes"),OFFSET('Sanitation Data'!$D$7,0,10*ROW('Sanitation Data'!G34)),IF(AND(ISNUMBER(OFFSET('Sanitation Data'!$D$7,0,10*ROW('Sanitation Data'!D34))),CQ40="No",ISNUMBER(OFFSET('Sanitation Data'!$D$7,0,10*ROW('Sanitation Data'!D34)))),CONCATENATE("[",ROUND(OFFSET('Sanitation Data'!$D$7,0,10*ROW('Sanitation Data'!D34)),0),"]"),IF(AND(ISNUMBER(OFFSET('Sanitation Data'!$D$7,0,10*ROW('Sanitation Data'!D34))),CQ40="",ISNUMBER(OFFSET('Sanitation Data'!$D$7,0,10*ROW('Sanitation Data'!D34)))),OFFSET('Sanitation Data'!$D$7,0,10*ROW('Sanitation Data'!D34)),NA())))</f>
        <v>#N/A</v>
      </c>
      <c r="AC40" s="134" t="e">
        <f ca="1">+IF(AND(ISNUMBER(OFFSET('Sanitation Data'!$D$11,0,10*ROW('Sanitation Data'!D34))),CR40="Yes"),OFFSET('Sanitation Data'!$D$11,0,10*ROW('Sanitation Data'!D34)),IF(AND(ISNUMBER(OFFSET('Sanitation Data'!$D$11,0,10*ROW('Sanitation Data'!D34))),CR40="No",ISNUMBER(OFFSET('Sanitation Data'!$D$11,0,10*ROW('Sanitation Data'!D34)))),CONCATENATE("[",ROUND(OFFSET('Sanitation Data'!$D$11,0,10*ROW('Sanitation Data'!D34)),0),"]"),IF(AND(ISNUMBER(OFFSET('Sanitation Data'!$D$11,0,10*ROW('Sanitation Data'!D34))),CR40="",ISNUMBER(OFFSET('Sanitation Data'!$D$11,0,10*ROW('Sanitation Data'!D34)))),OFFSET('Sanitation Data'!$D$11,0,10*ROW('Sanitation Data'!D34)),NA())))</f>
        <v>#N/A</v>
      </c>
      <c r="AD40" s="134" t="e">
        <f ca="1">+IF(AND(ISNUMBER(OFFSET('Sanitation Data'!$D$12,0,10*ROW('Sanitation Data'!D34))),CS40="Yes"),OFFSET('Sanitation Data'!$D$12,0,10*ROW('Sanitation Data'!D34)),IF(AND(ISNUMBER(OFFSET('Sanitation Data'!$D$12,0,10*ROW('Sanitation Data'!D34))),CS40="No",ISNUMBER(OFFSET('Sanitation Data'!$D$12,0,10*ROW('Sanitation Data'!D34)))),CONCATENATE("[",ROUND(OFFSET('Sanitation Data'!$D$12,0,10*ROW('Sanitation Data'!D34)),0),"]"),IF(AND(ISNUMBER(OFFSET('Sanitation Data'!$D$12,0,10*ROW('Sanitation Data'!D34))),CS40="",ISNUMBER(OFFSET('Sanitation Data'!$D$12,0,10*ROW('Sanitation Data'!D34)))),OFFSET('Sanitation Data'!$D$12,0,10*ROW('Sanitation Data'!D34)),NA())))</f>
        <v>#N/A</v>
      </c>
      <c r="AE40" s="134" t="e">
        <f ca="1">+IF(AND(ISNUMBER(OFFSET('Sanitation Data'!$D$13,0,10*ROW('Sanitation Data'!D34))),CT40="Yes"),OFFSET('Sanitation Data'!$D$13,0,10*ROW('Sanitation Data'!D34)),IF(AND(ISNUMBER(OFFSET('Sanitation Data'!$D$13,0,10*ROW('Sanitation Data'!D34))),CT40="No",ISNUMBER(OFFSET('Sanitation Data'!$D$13,0,10*ROW('Sanitation Data'!D34)))),CONCATENATE("[",ROUND(OFFSET('Sanitation Data'!$D$13,0,10*ROW('Sanitation Data'!D34)),0),"]"),IF(AND(ISNUMBER(OFFSET('Sanitation Data'!$D$13,0,10*ROW('Sanitation Data'!D34))),CT40="",ISNUMBER(OFFSET('Sanitation Data'!$D$13,0,10*ROW('Sanitation Data'!D34)))),OFFSET('Sanitation Data'!$D$13,0,10*ROW('Sanitation Data'!D34)),NA())))</f>
        <v>#N/A</v>
      </c>
      <c r="AF40" s="134" t="e">
        <f ca="1">+IF(AND(ISNUMBER(OFFSET('Sanitation Data'!$E$5,0,10*ROW('Sanitation Data'!E34))),CU40="Yes"),100-OFFSET('Sanitation Data'!$E$5,0,10*ROW('Sanitation Data'!E34)),IF(AND(ISNUMBER(OFFSET('Sanitation Data'!$E$5,0,10*ROW('Sanitation Data'!E34))),CU40="No",ISNUMBER(OFFSET('Sanitation Data'!$E$5,0,10*ROW('Sanitation Data'!E34)))),CONCATENATE("[",ROUND(100-OFFSET('Sanitation Data'!$E$5,0,10*ROW('Sanitation Data'!E34)),0),"]"),IF(AND(ISNUMBER(OFFSET('Sanitation Data'!$E$5,0,10*ROW('Sanitation Data'!E34))),CU40="",ISNUMBER(OFFSET('Sanitation Data'!$E$5,0,10*ROW('Sanitation Data'!E34)))),100-OFFSET('Sanitation Data'!$E$5,0,10*ROW('Sanitation Data'!E34)),NA())))</f>
        <v>#N/A</v>
      </c>
      <c r="AG40" s="134" t="e">
        <f ca="1">+IF(AND(ISNUMBER(OFFSET('Sanitation Data'!$E$7,0,10*ROW('Sanitation Data'!E34))),CV40="Yes"),OFFSET('Sanitation Data'!$E$7,0,10*ROW('Sanitation Data'!E34)),IF(AND(ISNUMBER(OFFSET('Sanitation Data'!$E$7,0,10*ROW('Sanitation Data'!E34))),CV40="No",ISNUMBER(OFFSET('Sanitation Data'!$E$7,0,10*ROW('Sanitation Data'!E34)))),CONCATENATE("[",ROUND(OFFSET('Sanitation Data'!$E$7,0,10*ROW('Sanitation Data'!E34)),0),"]"),IF(AND(ISNUMBER(OFFSET('Sanitation Data'!$E$7,0,10*ROW('Sanitation Data'!E34))),CV40="",ISNUMBER(OFFSET('Sanitation Data'!$E$7,0,10*ROW('Sanitation Data'!E34)))),OFFSET('Sanitation Data'!$E$7,0,10*ROW('Sanitation Data'!E34)),NA())))</f>
        <v>#N/A</v>
      </c>
      <c r="AH40" s="134" t="e">
        <f ca="1">+IF(AND(ISNUMBER(OFFSET('Sanitation Data'!$E$11,0,10*ROW('Sanitation Data'!E34))),CW40="Yes"),OFFSET('Sanitation Data'!$E$11,0,10*ROW('Sanitation Data'!E34)),IF(AND(ISNUMBER(OFFSET('Sanitation Data'!$E$11,0,10*ROW('Sanitation Data'!E34))),CW40="No",ISNUMBER(OFFSET('Sanitation Data'!$E$11,0,10*ROW('Sanitation Data'!E34)))),CONCATENATE("[",ROUND(OFFSET('Sanitation Data'!$E$11,0,10*ROW('Sanitation Data'!E34)),0),"]"),IF(AND(ISNUMBER(OFFSET('Sanitation Data'!$E$11,0,10*ROW('Sanitation Data'!E34))),CW40="",ISNUMBER(OFFSET('Sanitation Data'!$E$11,0,10*ROW('Sanitation Data'!E34)))),OFFSET('Sanitation Data'!$E$11,0,10*ROW('Sanitation Data'!E34)),NA())))</f>
        <v>#N/A</v>
      </c>
      <c r="AI40" s="134" t="e">
        <f ca="1">+IF(AND(ISNUMBER(OFFSET('Sanitation Data'!$E$12,0,10*ROW('Sanitation Data'!E34))),CX40="Yes"),OFFSET('Sanitation Data'!$E$12,0,10*ROW('Sanitation Data'!E34)),IF(AND(ISNUMBER(OFFSET('Sanitation Data'!$E$12,0,10*ROW('Sanitation Data'!E34))),CX40="No",ISNUMBER(OFFSET('Sanitation Data'!$E$12,0,10*ROW('Sanitation Data'!E34)))),CONCATENATE("[",ROUND(OFFSET('Sanitation Data'!$E$12,0,10*ROW('Sanitation Data'!E34)),0),"]"),IF(AND(ISNUMBER(OFFSET('Sanitation Data'!$E$12,0,10*ROW('Sanitation Data'!E34))),CX40="",ISNUMBER(OFFSET('Sanitation Data'!$E$12,0,10*ROW('Sanitation Data'!E34)))),OFFSET('Sanitation Data'!$E$12,0,10*ROW('Sanitation Data'!E34)),NA())))</f>
        <v>#N/A</v>
      </c>
      <c r="AJ40" s="134" t="e">
        <f ca="1">+IF(AND(ISNUMBER(OFFSET('Sanitation Data'!$E$13,0,10*ROW('Sanitation Data'!E34))),CY40="Yes"),OFFSET('Sanitation Data'!$E$13,0,10*ROW('Sanitation Data'!E34)),IF(AND(ISNUMBER(OFFSET('Sanitation Data'!$E$13,0,10*ROW('Sanitation Data'!E34))),CY40="No",ISNUMBER(OFFSET('Sanitation Data'!$E$13,0,10*ROW('Sanitation Data'!E34)))),CONCATENATE("[",ROUND(OFFSET('Sanitation Data'!$E$13,0,10*ROW('Sanitation Data'!E34)),0),"]"),IF(AND(ISNUMBER(OFFSET('Sanitation Data'!$E$13,0,10*ROW('Sanitation Data'!E34))),CY40="",ISNUMBER(OFFSET('Sanitation Data'!$E$13,0,10*ROW('Sanitation Data'!E34)))),OFFSET('Sanitation Data'!$E$13,0,10*ROW('Sanitation Data'!E34)),NA())))</f>
        <v>#N/A</v>
      </c>
      <c r="AK40" s="134" t="e">
        <f ca="1">+IF(AND(ISNUMBER(OFFSET('Sanitation Data'!$F$5,0,10*ROW('Sanitation Data'!F34))),CZ40="Yes"),100-OFFSET('Sanitation Data'!$F$5,0,10*ROW('Sanitation Data'!F34)),IF(AND(ISNUMBER(OFFSET('Sanitation Data'!$F$5,0,10*ROW('Sanitation Data'!F34))),CZ40="No",ISNUMBER(OFFSET('Sanitation Data'!$F$5,0,10*ROW('Sanitation Data'!F34)))),CONCATENATE("[",ROUND(100-OFFSET('Sanitation Data'!$F$5,0,10*ROW('Sanitation Data'!F34)),0),"]"),IF(AND(ISNUMBER(OFFSET('Sanitation Data'!$F$5,0,10*ROW('Sanitation Data'!F34))),CZ40="",ISNUMBER(OFFSET('Sanitation Data'!$F$5,0,10*ROW('Sanitation Data'!F34)))),100-OFFSET('Sanitation Data'!$F$5,0,10*ROW('Sanitation Data'!F34)),NA())))</f>
        <v>#N/A</v>
      </c>
      <c r="AL40" s="134" t="e">
        <f ca="1">+IF(AND(ISNUMBER(OFFSET('Sanitation Data'!$F$7,0,10*ROW('Sanitation Data'!F34))),DA40="Yes"),OFFSET('Sanitation Data'!$F$7,0,10*ROW('Sanitation Data'!F34)),IF(AND(ISNUMBER(OFFSET('Sanitation Data'!$F$7,0,10*ROW('Sanitation Data'!F34))),DA40="No",ISNUMBER(OFFSET('Sanitation Data'!$F$7,0,10*ROW('Sanitation Data'!F34)))),CONCATENATE("[",ROUND(OFFSET('Sanitation Data'!$F$7,0,10*ROW('Sanitation Data'!F34)),0),"]"),IF(AND(ISNUMBER(OFFSET('Sanitation Data'!$F$7,0,10*ROW('Sanitation Data'!F34))),DA40="",ISNUMBER(OFFSET('Sanitation Data'!$F$7,0,10*ROW('Sanitation Data'!F34)))),OFFSET('Sanitation Data'!$F$7,0,10*ROW('Sanitation Data'!F34)),NA())))</f>
        <v>#N/A</v>
      </c>
      <c r="AM40" s="134" t="e">
        <f ca="1">+IF(AND(ISNUMBER(OFFSET('Sanitation Data'!$F$11,0,10*ROW('Sanitation Data'!F34))),DB40="Yes"),OFFSET('Sanitation Data'!$F$11,0,10*ROW('Sanitation Data'!F34)),IF(AND(ISNUMBER(OFFSET('Sanitation Data'!$F$11,0,10*ROW('Sanitation Data'!F34))),DB40="No",ISNUMBER(OFFSET('Sanitation Data'!$F$11,0,10*ROW('Sanitation Data'!F34)))),CONCATENATE("[",ROUND(OFFSET('Sanitation Data'!$F$11,0,10*ROW('Sanitation Data'!F34)),0),"]"),IF(AND(ISNUMBER(OFFSET('Sanitation Data'!$F$11,0,10*ROW('Sanitation Data'!F34))),DB40="",ISNUMBER(OFFSET('Sanitation Data'!$F$11,0,10*ROW('Sanitation Data'!F34)))),OFFSET('Sanitation Data'!$F$11,0,10*ROW('Sanitation Data'!F34)),NA())))</f>
        <v>#N/A</v>
      </c>
      <c r="AN40" s="134" t="e">
        <f ca="1">+IF(AND(ISNUMBER(OFFSET('Sanitation Data'!$F$12,0,10*ROW('Sanitation Data'!F34))),DC40="Yes"),OFFSET('Sanitation Data'!$F$12,0,10*ROW('Sanitation Data'!F34)),IF(AND(ISNUMBER(OFFSET('Sanitation Data'!$F$12,0,10*ROW('Sanitation Data'!F34))),DC40="No",ISNUMBER(OFFSET('Sanitation Data'!$F$12,0,10*ROW('Sanitation Data'!F34)))),CONCATENATE("[",ROUND(OFFSET('Sanitation Data'!$F$12,0,10*ROW('Sanitation Data'!F34)),0),"]"),IF(AND(ISNUMBER(OFFSET('Sanitation Data'!$F$12,0,10*ROW('Sanitation Data'!F34))),DC40="",ISNUMBER(OFFSET('Sanitation Data'!$F$12,0,10*ROW('Sanitation Data'!F34)))),OFFSET('Sanitation Data'!$F$12,0,10*ROW('Sanitation Data'!F34)),NA())))</f>
        <v>#N/A</v>
      </c>
      <c r="AO40" s="134" t="e">
        <f ca="1">+IF(AND(ISNUMBER(OFFSET('Sanitation Data'!$F$13,0,10*ROW('Sanitation Data'!F34))),DD40="Yes"),OFFSET('Sanitation Data'!$F$13,0,10*ROW('Sanitation Data'!F34)),IF(AND(ISNUMBER(OFFSET('Sanitation Data'!$F$13,0,10*ROW('Sanitation Data'!F34))),DD40="No",ISNUMBER(OFFSET('Sanitation Data'!$F$13,0,10*ROW('Sanitation Data'!F34)))),CONCATENATE("[",ROUND(OFFSET('Sanitation Data'!$F$13,0,10*ROW('Sanitation Data'!F34)),0),"]"),IF(AND(ISNUMBER(OFFSET('Sanitation Data'!$F$13,0,10*ROW('Sanitation Data'!F34))),DD40="",ISNUMBER(OFFSET('Sanitation Data'!$F$13,0,10*ROW('Sanitation Data'!F34)))),OFFSET('Sanitation Data'!$F$13,0,10*ROW('Sanitation Data'!F34)),NA())))</f>
        <v>#N/A</v>
      </c>
      <c r="AP40" s="134" t="e">
        <f ca="1">+IF(AND(ISNUMBER(OFFSET('Sanitation Data'!$G$5,0,10*ROW('Sanitation Data'!G34))),DE40="Yes"),100-OFFSET('Sanitation Data'!$G$5,0,10*ROW('Sanitation Data'!G34)),IF(AND(ISNUMBER(OFFSET('Sanitation Data'!$G$5,0,10*ROW('Sanitation Data'!G34))),DE40="No",ISNUMBER(OFFSET('Sanitation Data'!$G$5,0,10*ROW('Sanitation Data'!G34)))),CONCATENATE("[",ROUND(100-OFFSET('Sanitation Data'!$G$5,0,10*ROW('Sanitation Data'!G34)),0),"]"),IF(AND(ISNUMBER(OFFSET('Sanitation Data'!$G$5,0,10*ROW('Sanitation Data'!G34))),DE40="",ISNUMBER(OFFSET('Sanitation Data'!$G$5,0,10*ROW('Sanitation Data'!G34)))),100-OFFSET('Sanitation Data'!$G$5,0,10*ROW('Sanitation Data'!G34)),NA())))</f>
        <v>#N/A</v>
      </c>
      <c r="AQ40" s="134" t="e">
        <f ca="1">+IF(AND(ISNUMBER(OFFSET('Sanitation Data'!$G$7,0,10*ROW('Sanitation Data'!G34))),DF40="Yes"),OFFSET('Sanitation Data'!$G$7,0,10*ROW('Sanitation Data'!G34)),IF(AND(ISNUMBER(OFFSET('Sanitation Data'!$G$7,0,10*ROW('Sanitation Data'!G34))),DF40="No",ISNUMBER(OFFSET('Sanitation Data'!$G$7,0,10*ROW('Sanitation Data'!G34)))),CONCATENATE("[",ROUND(OFFSET('Sanitation Data'!$G$7,0,10*ROW('Sanitation Data'!G34)),0),"]"),IF(AND(ISNUMBER(OFFSET('Sanitation Data'!$G$7,0,10*ROW('Sanitation Data'!G34))),DF40="",ISNUMBER(OFFSET('Sanitation Data'!$G$7,0,10*ROW('Sanitation Data'!G34)))),OFFSET('Sanitation Data'!$G$7,0,10*ROW('Sanitation Data'!G34)),NA())))</f>
        <v>#N/A</v>
      </c>
      <c r="AR40" s="134" t="e">
        <f ca="1">+IF(AND(ISNUMBER(OFFSET('Sanitation Data'!$G$11,0,10*ROW('Sanitation Data'!G34))),DG40="Yes"),OFFSET('Sanitation Data'!$G$11,0,10*ROW('Sanitation Data'!G34)),IF(AND(ISNUMBER(OFFSET('Sanitation Data'!$G$11,0,10*ROW('Sanitation Data'!G34))),DG40="No",ISNUMBER(OFFSET('Sanitation Data'!$G$11,0,10*ROW('Sanitation Data'!G34)))),CONCATENATE("[",ROUND(OFFSET('Sanitation Data'!$G$11,0,10*ROW('Sanitation Data'!G34)),0),"]"),IF(AND(ISNUMBER(OFFSET('Sanitation Data'!$G$11,0,10*ROW('Sanitation Data'!G34))),DG40="",ISNUMBER(OFFSET('Sanitation Data'!$G$11,0,10*ROW('Sanitation Data'!G34)))),OFFSET('Sanitation Data'!$G$11,0,10*ROW('Sanitation Data'!G34)),NA())))</f>
        <v>#N/A</v>
      </c>
      <c r="AS40" s="134" t="e">
        <f ca="1">+IF(AND(ISNUMBER(OFFSET('Sanitation Data'!$G$12,0,10*ROW('Sanitation Data'!G34))),DH40="Yes"),OFFSET('Sanitation Data'!$G$12,0,10*ROW('Sanitation Data'!G34)),IF(AND(ISNUMBER(OFFSET('Sanitation Data'!$G$12,0,10*ROW('Sanitation Data'!G34))),DH40="No",ISNUMBER(OFFSET('Sanitation Data'!$G$12,0,10*ROW('Sanitation Data'!G34)))),CONCATENATE("[",ROUND(OFFSET('Sanitation Data'!$G$12,0,10*ROW('Sanitation Data'!G34)),0),"]"),IF(AND(ISNUMBER(OFFSET('Sanitation Data'!$G$12,0,10*ROW('Sanitation Data'!G34))),DH40="",ISNUMBER(OFFSET('Sanitation Data'!$G$12,0,10*ROW('Sanitation Data'!G34)))),OFFSET('Sanitation Data'!$G$12,0,10*ROW('Sanitation Data'!G34)),NA())))</f>
        <v>#N/A</v>
      </c>
      <c r="AT40" s="134" t="e">
        <f ca="1">+IF(AND(ISNUMBER(OFFSET('Sanitation Data'!$G$13,0,10*ROW('Sanitation Data'!G34))),DI40="Yes"),OFFSET('Sanitation Data'!$G$13,0,10*ROW('Sanitation Data'!G34)),IF(AND(ISNUMBER(OFFSET('Sanitation Data'!$G$13,0,10*ROW('Sanitation Data'!G34))),DI40="No",ISNUMBER(OFFSET('Sanitation Data'!$G$13,0,10*ROW('Sanitation Data'!G34)))),CONCATENATE("[",ROUND(OFFSET('Sanitation Data'!$G$13,0,10*ROW('Sanitation Data'!G34)),0),"]"),IF(AND(ISNUMBER(OFFSET('Sanitation Data'!$G$13,0,10*ROW('Sanitation Data'!G34))),DI40="",ISNUMBER(OFFSET('Sanitation Data'!$G$13,0,10*ROW('Sanitation Data'!G34)))),OFFSET('Sanitation Data'!$G$13,0,10*ROW('Sanitation Data'!G34)),NA())))</f>
        <v>#N/A</v>
      </c>
      <c r="AU40" s="134" t="e">
        <f ca="1">+IF(AND(ISNUMBER(OFFSET('Sanitation Data'!$H$5,0,10*ROW('Sanitation Data'!H34))),DJ40="Yes"),100-OFFSET('Sanitation Data'!$H$5,0,10*ROW('Sanitation Data'!H34)),IF(AND(ISNUMBER(OFFSET('Sanitation Data'!$H$5,0,10*ROW('Sanitation Data'!H34))),DJ40="No",ISNUMBER(OFFSET('Sanitation Data'!$H$5,0,10*ROW('Sanitation Data'!H34)))),CONCATENATE("[",ROUND(100-OFFSET('Sanitation Data'!$H$5,0,10*ROW('Sanitation Data'!H34)),0),"]"),IF(AND(ISNUMBER(OFFSET('Sanitation Data'!$H$5,0,10*ROW('Sanitation Data'!H34))),DJ40="",ISNUMBER(OFFSET('Sanitation Data'!$H$5,0,10*ROW('Sanitation Data'!H34)))),100-OFFSET('Sanitation Data'!$H$5,0,10*ROW('Sanitation Data'!H34)),NA())))</f>
        <v>#N/A</v>
      </c>
      <c r="AV40" s="134" t="e">
        <f ca="1">+IF(AND(ISNUMBER(OFFSET('Sanitation Data'!$H$7,0,10*ROW('Sanitation Data'!H34))),DK40="Yes"),OFFSET('Sanitation Data'!$H$7,0,10*ROW('Sanitation Data'!H34)),IF(AND(ISNUMBER(OFFSET('Sanitation Data'!$H$7,0,10*ROW('Sanitation Data'!H34))),DK40="No",ISNUMBER(OFFSET('Sanitation Data'!$H$7,0,10*ROW('Sanitation Data'!H34)))),CONCATENATE("[",ROUND(OFFSET('Sanitation Data'!$H$7,0,10*ROW('Sanitation Data'!H34)),0),"]"),IF(AND(ISNUMBER(OFFSET('Sanitation Data'!$H$7,0,10*ROW('Sanitation Data'!H34))),DK40="",ISNUMBER(OFFSET('Sanitation Data'!$H$7,0,10*ROW('Sanitation Data'!H34)))),OFFSET('Sanitation Data'!$H$7,0,10*ROW('Sanitation Data'!H34)),NA())))</f>
        <v>#N/A</v>
      </c>
      <c r="AW40" s="134" t="e">
        <f ca="1">+IF(AND(ISNUMBER(OFFSET('Sanitation Data'!$H$11,0,10*ROW('Sanitation Data'!H34))),DL40="Yes"),OFFSET('Sanitation Data'!$H$11,0,10*ROW('Sanitation Data'!H34)),IF(AND(ISNUMBER(OFFSET('Sanitation Data'!$H$11,0,10*ROW('Sanitation Data'!H34))),DL40="No",ISNUMBER(OFFSET('Sanitation Data'!$H$11,0,10*ROW('Sanitation Data'!H34)))),CONCATENATE("[",ROUND(OFFSET('Sanitation Data'!$H$11,0,10*ROW('Sanitation Data'!H34)),0),"]"),IF(AND(ISNUMBER(OFFSET('Sanitation Data'!$H$11,0,10*ROW('Sanitation Data'!H34))),DL40="",ISNUMBER(OFFSET('Sanitation Data'!$H$11,0,10*ROW('Sanitation Data'!H34)))),OFFSET('Sanitation Data'!$H$11,0,10*ROW('Sanitation Data'!H34)),NA())))</f>
        <v>#N/A</v>
      </c>
      <c r="AX40" s="134" t="e">
        <f ca="1">+IF(AND(ISNUMBER(OFFSET('Sanitation Data'!$H$12,0,10*ROW('Sanitation Data'!H34))),DM40="Yes"),OFFSET('Sanitation Data'!$H$12,0,10*ROW('Sanitation Data'!H34)),IF(AND(ISNUMBER(OFFSET('Sanitation Data'!$H$12,0,10*ROW('Sanitation Data'!H34))),DM40="No",ISNUMBER(OFFSET('Sanitation Data'!$H$12,0,10*ROW('Sanitation Data'!H34)))),CONCATENATE("[",ROUND(OFFSET('Sanitation Data'!$H$12,0,10*ROW('Sanitation Data'!H34)),0),"]"),IF(AND(ISNUMBER(OFFSET('Sanitation Data'!$H$12,0,10*ROW('Sanitation Data'!H34))),DM40="",ISNUMBER(OFFSET('Sanitation Data'!$H$12,0,10*ROW('Sanitation Data'!H34)))),OFFSET('Sanitation Data'!$H$12,0,10*ROW('Sanitation Data'!H34)),NA())))</f>
        <v>#N/A</v>
      </c>
      <c r="AY40" s="134" t="e">
        <f ca="1">+IF(AND(ISNUMBER(OFFSET('Sanitation Data'!$H$13,0,10*ROW('Sanitation Data'!H34))),DN40="Yes"),OFFSET('Sanitation Data'!$H$13,0,10*ROW('Sanitation Data'!H34)),IF(AND(ISNUMBER(OFFSET('Sanitation Data'!$H$13,0,10*ROW('Sanitation Data'!H34))),DN40="No",ISNUMBER(OFFSET('Sanitation Data'!$H$13,0,10*ROW('Sanitation Data'!H34)))),CONCATENATE("[",ROUND(OFFSET('Sanitation Data'!$H$13,0,10*ROW('Sanitation Data'!H34)),0),"]"),IF(AND(ISNUMBER(OFFSET('Sanitation Data'!$H$13,0,10*ROW('Sanitation Data'!H34))),DN40="",ISNUMBER(OFFSET('Sanitation Data'!$H$13,0,10*ROW('Sanitation Data'!H34)))),OFFSET('Sanitation Data'!$H$13,0,10*ROW('Sanitation Data'!H34)),NA())))</f>
        <v>#N/A</v>
      </c>
      <c r="AZ40" s="135" t="e">
        <f ca="1">+IF(AND(ISNUMBER(OFFSET('Hygiene Data'!$C$6,0,10*ROW('Hygiene Data'!C34))),DO40="Yes"),OFFSET('Hygiene Data'!$C$6,0,10*ROW('Hygiene Data'!C34)),IF(AND(ISNUMBER(OFFSET('Hygiene Data'!$C$6,0,10*ROW('Hygiene Data'!C34))),DO40="No",ISNUMBER(OFFSET('Hygiene Data'!$C$6,0,10*ROW('Hygiene Data'!C34)))),CONCATENATE("[",ROUND(OFFSET('Hygiene Data'!$C$6,0,10*ROW('Hygiene Data'!C34)),0),"]"),IF(AND(ISNUMBER(OFFSET('Hygiene Data'!$C$6,0,10*ROW('Hygiene Data'!C34))),DO40="",ISNUMBER(OFFSET('Hygiene Data'!$C$6,0,10*ROW('Hygiene Data'!C34)))),OFFSET('Hygiene Data'!$C$6,0,10*ROW('Hygiene Data'!C34)),NA())))</f>
        <v>#N/A</v>
      </c>
      <c r="BA40" s="135" t="e">
        <f ca="1">+IF(AND(ISNUMBER(OFFSET('Hygiene Data'!$C$8,0,10*ROW('Hygiene Data'!C34))),DP40="Yes"),OFFSET('Hygiene Data'!$C$8,0,10*ROW('Hygiene Data'!C34)),IF(AND(ISNUMBER(OFFSET('Hygiene Data'!$C$8,0,10*ROW('Hygiene Data'!C34))),DP40="No",ISNUMBER(OFFSET('Hygiene Data'!$C$8,0,10*ROW('Hygiene Data'!C34)))),CONCATENATE("[",ROUND(OFFSET('Hygiene Data'!$C$8,0,10*ROW('Hygiene Data'!C34)),0),"]"),IF(AND(ISNUMBER(OFFSET('Hygiene Data'!$C$8,0,10*ROW('Hygiene Data'!C34))),DP40="",ISNUMBER(OFFSET('Hygiene Data'!$C$8,0,10*ROW('Hygiene Data'!C34)))),OFFSET('Hygiene Data'!$C$8,0,10*ROW('Hygiene Data'!C34)),NA())))</f>
        <v>#N/A</v>
      </c>
      <c r="BB40" s="135" t="e">
        <f ca="1">+IF(AND(ISNUMBER(OFFSET('Hygiene Data'!$C$10,0,10*ROW('Hygiene Data'!C34))),DQ40="Yes"),OFFSET('Hygiene Data'!$C$10,0,10*ROW('Hygiene Data'!C34)),IF(AND(ISNUMBER(OFFSET('Hygiene Data'!$C$10,0,10*ROW('Hygiene Data'!C34))),DQ40="No",ISNUMBER(OFFSET('Hygiene Data'!$C$10,0,10*ROW('Hygiene Data'!C34)))),CONCATENATE("[",ROUND(OFFSET('Hygiene Data'!$C$10,0,10*ROW('Hygiene Data'!C34)),0),"]"),IF(AND(ISNUMBER(OFFSET('Hygiene Data'!$C$10,0,10*ROW('Hygiene Data'!C34))),DQ40="",ISNUMBER(OFFSET('Hygiene Data'!$C$10,0,10*ROW('Hygiene Data'!C34)))),OFFSET('Hygiene Data'!$C$10,0,10*ROW('Hygiene Data'!C34)),NA())))</f>
        <v>#N/A</v>
      </c>
      <c r="BC40" s="135" t="e">
        <f ca="1">+IF(AND(ISNUMBER(OFFSET('Hygiene Data'!$D$6,0,10*ROW('Hygiene Data'!D34))),DR40="Yes"),OFFSET('Hygiene Data'!$D$6,0,10*ROW('Hygiene Data'!D34)),IF(AND(ISNUMBER(OFFSET('Hygiene Data'!$D$6,0,10*ROW('Hygiene Data'!D34))),DR40="No",ISNUMBER(OFFSET('Hygiene Data'!$D$6,0,10*ROW('Hygiene Data'!D34)))),CONCATENATE("[",ROUND(OFFSET('Hygiene Data'!$D$6,0,10*ROW('Hygiene Data'!D34)),0),"]"),IF(AND(ISNUMBER(OFFSET('Hygiene Data'!$D$6,0,10*ROW('Hygiene Data'!D34))),DR40="",ISNUMBER(OFFSET('Hygiene Data'!$D$6,0,10*ROW('Hygiene Data'!D34)))),OFFSET('Hygiene Data'!$D$6,0,10*ROW('Hygiene Data'!D34)),NA())))</f>
        <v>#N/A</v>
      </c>
      <c r="BD40" s="135" t="e">
        <f ca="1">+IF(AND(ISNUMBER(OFFSET('Hygiene Data'!$D$8,0,10*ROW('Hygiene Data'!D34))),DS40="Yes"),OFFSET('Hygiene Data'!$D$8,0,10*ROW('Hygiene Data'!D34)),IF(AND(ISNUMBER(OFFSET('Hygiene Data'!$D$8,0,10*ROW('Hygiene Data'!D34))),DS40="No",ISNUMBER(OFFSET('Hygiene Data'!$D$8,0,10*ROW('Hygiene Data'!D34)))),CONCATENATE("[",ROUND(OFFSET('Hygiene Data'!$D$8,0,10*ROW('Hygiene Data'!D34)),0),"]"),IF(AND(ISNUMBER(OFFSET('Hygiene Data'!$D$8,0,10*ROW('Hygiene Data'!D34))),DS40="",ISNUMBER(OFFSET('Hygiene Data'!$D$8,0,10*ROW('Hygiene Data'!D34)))),OFFSET('Hygiene Data'!$D$8,0,10*ROW('Hygiene Data'!D34)),NA())))</f>
        <v>#N/A</v>
      </c>
      <c r="BE40" s="135" t="e">
        <f ca="1">+IF(AND(ISNUMBER(OFFSET('Hygiene Data'!$D$10,0,10*ROW('Hygiene Data'!D34))),DT40="Yes"),OFFSET('Hygiene Data'!$D$10,0,10*ROW('Hygiene Data'!D34)),IF(AND(ISNUMBER(OFFSET('Hygiene Data'!$D$10,0,10*ROW('Hygiene Data'!D34))),DT40="No",ISNUMBER(OFFSET('Hygiene Data'!$D$10,0,10*ROW('Hygiene Data'!D34)))),CONCATENATE("[",ROUND(OFFSET('Hygiene Data'!$D$10,0,10*ROW('Hygiene Data'!D34)),0),"]"),IF(AND(ISNUMBER(OFFSET('Hygiene Data'!$D$10,0,10*ROW('Hygiene Data'!D34))),DT40="",ISNUMBER(OFFSET('Hygiene Data'!$D$10,0,10*ROW('Hygiene Data'!D34)))),OFFSET('Hygiene Data'!$D$10,0,10*ROW('Hygiene Data'!D34)),NA())))</f>
        <v>#N/A</v>
      </c>
      <c r="BF40" s="135" t="e">
        <f ca="1">+IF(AND(ISNUMBER(OFFSET('Hygiene Data'!$E$6,0,10*ROW('Hygiene Data'!E34))),DU40="Yes"),OFFSET('Hygiene Data'!$E$6,0,10*ROW('Hygiene Data'!E34)),IF(AND(ISNUMBER(OFFSET('Hygiene Data'!$E$6,0,10*ROW('Hygiene Data'!E34))),DU40="No",ISNUMBER(OFFSET('Hygiene Data'!$E$6,0,10*ROW('Hygiene Data'!E34)))),CONCATENATE("[",ROUND(OFFSET('Hygiene Data'!$E$6,0,10*ROW('Hygiene Data'!E34)),0),"]"),IF(AND(ISNUMBER(OFFSET('Hygiene Data'!$E$6,0,10*ROW('Hygiene Data'!E34))),DU40="",ISNUMBER(OFFSET('Hygiene Data'!$E$6,0,10*ROW('Hygiene Data'!E34)))),OFFSET('Hygiene Data'!$E$6,0,10*ROW('Hygiene Data'!E34)),NA())))</f>
        <v>#N/A</v>
      </c>
      <c r="BG40" s="135" t="e">
        <f ca="1">+IF(AND(ISNUMBER(OFFSET('Hygiene Data'!$E$8,0,10*ROW('Hygiene Data'!E34))),DV40="Yes"),OFFSET('Hygiene Data'!$E$8,0,10*ROW('Hygiene Data'!E34)),IF(AND(ISNUMBER(OFFSET('Hygiene Data'!$E$8,0,10*ROW('Hygiene Data'!E34))),DV40="No",ISNUMBER(OFFSET('Hygiene Data'!$E$8,0,10*ROW('Hygiene Data'!E34)))),CONCATENATE("[",ROUND(OFFSET('Hygiene Data'!$E$8,0,10*ROW('Hygiene Data'!E34)),0),"]"),IF(AND(ISNUMBER(OFFSET('Hygiene Data'!$E$8,0,10*ROW('Hygiene Data'!E34))),DV40="",ISNUMBER(OFFSET('Hygiene Data'!$E$8,0,10*ROW('Hygiene Data'!E34)))),OFFSET('Hygiene Data'!$E$8,0,10*ROW('Hygiene Data'!E34)),NA())))</f>
        <v>#N/A</v>
      </c>
      <c r="BH40" s="135" t="e">
        <f ca="1">+IF(AND(ISNUMBER(OFFSET('Hygiene Data'!$E$10,0,10*ROW('Hygiene Data'!E34))),DW40="Yes"),OFFSET('Hygiene Data'!$E$10,0,10*ROW('Hygiene Data'!E34)),IF(AND(ISNUMBER(OFFSET('Hygiene Data'!$E$10,0,10*ROW('Hygiene Data'!E34))),DW40="No",ISNUMBER(OFFSET('Hygiene Data'!$E$10,0,10*ROW('Hygiene Data'!E34)))),CONCATENATE("[",ROUND(OFFSET('Hygiene Data'!$E$10,0,10*ROW('Hygiene Data'!E34)),0),"]"),IF(AND(ISNUMBER(OFFSET('Hygiene Data'!$E$10,0,10*ROW('Hygiene Data'!E34))),DW40="",ISNUMBER(OFFSET('Hygiene Data'!$E$10,0,10*ROW('Hygiene Data'!E34)))),OFFSET('Hygiene Data'!$E$10,0,10*ROW('Hygiene Data'!E34)),NA())))</f>
        <v>#N/A</v>
      </c>
      <c r="BI40" s="135" t="e">
        <f ca="1">+IF(AND(ISNUMBER(OFFSET('Hygiene Data'!$F$6,0,10*ROW('Hygiene Data'!F34))),DX40="Yes"),OFFSET('Hygiene Data'!$F$6,0,10*ROW('Hygiene Data'!F34)),IF(AND(ISNUMBER(OFFSET('Hygiene Data'!$F$6,0,10*ROW('Hygiene Data'!F34))),DX40="No",ISNUMBER(OFFSET('Hygiene Data'!$F$6,0,10*ROW('Hygiene Data'!F34)))),CONCATENATE("[",ROUND(OFFSET('Hygiene Data'!$F$6,0,10*ROW('Hygiene Data'!F34)),0),"]"),IF(AND(ISNUMBER(OFFSET('Hygiene Data'!$F$6,0,10*ROW('Hygiene Data'!F34))),DX40="",ISNUMBER(OFFSET('Hygiene Data'!$F$6,0,10*ROW('Hygiene Data'!F34)))),OFFSET('Hygiene Data'!$F$6,0,10*ROW('Hygiene Data'!F34)),NA())))</f>
        <v>#N/A</v>
      </c>
      <c r="BJ40" s="135" t="e">
        <f ca="1">+IF(AND(ISNUMBER(OFFSET('Hygiene Data'!$F$8,0,10*ROW('Hygiene Data'!F34))),DY40="Yes"),OFFSET('Hygiene Data'!$F$8,0,10*ROW('Hygiene Data'!F34)),IF(AND(ISNUMBER(OFFSET('Hygiene Data'!$F$8,0,10*ROW('Hygiene Data'!F34))),DY40="No",ISNUMBER(OFFSET('Hygiene Data'!$F$8,0,10*ROW('Hygiene Data'!F34)))),CONCATENATE("[",ROUND(OFFSET('Hygiene Data'!$F$8,0,10*ROW('Hygiene Data'!F34)),0),"]"),IF(AND(ISNUMBER(OFFSET('Hygiene Data'!$F$8,0,10*ROW('Hygiene Data'!F34))),DY40="",ISNUMBER(OFFSET('Hygiene Data'!$F$8,0,10*ROW('Hygiene Data'!F34)))),OFFSET('Hygiene Data'!$F$8,0,10*ROW('Hygiene Data'!F34)),NA())))</f>
        <v>#N/A</v>
      </c>
      <c r="BK40" s="135" t="e">
        <f ca="1">+IF(AND(ISNUMBER(OFFSET('Hygiene Data'!$F$10,0,10*ROW('Hygiene Data'!F34))),DZ40="Yes"),OFFSET('Hygiene Data'!$F$10,0,10*ROW('Hygiene Data'!F34)),IF(AND(ISNUMBER(OFFSET('Hygiene Data'!$F$10,0,10*ROW('Hygiene Data'!F34))),DZ40="No",ISNUMBER(OFFSET('Hygiene Data'!$F$10,0,10*ROW('Hygiene Data'!F34)))),CONCATENATE("[",ROUND(OFFSET('Hygiene Data'!$F$10,0,10*ROW('Hygiene Data'!F34)),0),"]"),IF(AND(ISNUMBER(OFFSET('Hygiene Data'!$F$10,0,10*ROW('Hygiene Data'!F34))),DZ40="",ISNUMBER(OFFSET('Hygiene Data'!$F$10,0,10*ROW('Hygiene Data'!F34)))),OFFSET('Hygiene Data'!$F$10,0,10*ROW('Hygiene Data'!F34)),NA())))</f>
        <v>#N/A</v>
      </c>
      <c r="BL40" s="135" t="e">
        <f ca="1">+IF(AND(ISNUMBER(OFFSET('Hygiene Data'!$G$6,0,10*ROW('Hygiene Data'!G34))),EA40="Yes"),OFFSET('Hygiene Data'!$G$6,0,10*ROW('Hygiene Data'!G34)),IF(AND(ISNUMBER(OFFSET('Hygiene Data'!$G$6,0,10*ROW('Hygiene Data'!G34))),EA40="No",ISNUMBER(OFFSET('Hygiene Data'!$G$6,0,10*ROW('Hygiene Data'!G34)))),CONCATENATE("[",ROUND(OFFSET('Hygiene Data'!$G$6,0,10*ROW('Hygiene Data'!G34)),0),"]"),IF(AND(ISNUMBER(OFFSET('Hygiene Data'!$G$6,0,10*ROW('Hygiene Data'!G34))),EA40="",ISNUMBER(OFFSET('Hygiene Data'!$G$6,0,10*ROW('Hygiene Data'!G34)))),OFFSET('Hygiene Data'!$G$6,0,10*ROW('Hygiene Data'!G34)),NA())))</f>
        <v>#N/A</v>
      </c>
      <c r="BM40" s="135" t="e">
        <f ca="1">+IF(AND(ISNUMBER(OFFSET('Hygiene Data'!$G$8,0,10*ROW('Hygiene Data'!G34))),EB40="Yes"),OFFSET('Hygiene Data'!$G$8,0,10*ROW('Hygiene Data'!G34)),IF(AND(ISNUMBER(OFFSET('Hygiene Data'!$G$8,0,10*ROW('Hygiene Data'!G34))),EB40="No",ISNUMBER(OFFSET('Hygiene Data'!$G$8,0,10*ROW('Hygiene Data'!G34)))),CONCATENATE("[",ROUND(OFFSET('Hygiene Data'!$G$8,0,10*ROW('Hygiene Data'!G34)),0),"]"),IF(AND(ISNUMBER(OFFSET('Hygiene Data'!$G$8,0,10*ROW('Hygiene Data'!G34))),EB40="",ISNUMBER(OFFSET('Hygiene Data'!$G$8,0,10*ROW('Hygiene Data'!G34)))),OFFSET('Hygiene Data'!$G$8,0,10*ROW('Hygiene Data'!G34)),NA())))</f>
        <v>#N/A</v>
      </c>
      <c r="BN40" s="135" t="e">
        <f ca="1">+IF(AND(ISNUMBER(OFFSET('Hygiene Data'!$G$10,0,10*ROW('Hygiene Data'!G34))),EC40="Yes"),OFFSET('Hygiene Data'!$G$10,0,10*ROW('Hygiene Data'!G34)),IF(AND(ISNUMBER(OFFSET('Hygiene Data'!$G$10,0,10*ROW('Hygiene Data'!G34))),EC40="No",ISNUMBER(OFFSET('Hygiene Data'!$G$10,0,10*ROW('Hygiene Data'!G34)))),CONCATENATE("[",ROUND(OFFSET('Hygiene Data'!$G$10,0,10*ROW('Hygiene Data'!G34)),0),"]"),IF(AND(ISNUMBER(OFFSET('Hygiene Data'!$G$10,0,10*ROW('Hygiene Data'!G34))),EC40="",ISNUMBER(OFFSET('Hygiene Data'!$G$10,0,10*ROW('Hygiene Data'!G34)))),OFFSET('Hygiene Data'!$G$10,0,10*ROW('Hygiene Data'!G34)),NA())))</f>
        <v>#N/A</v>
      </c>
      <c r="BO40" s="135" t="e">
        <f ca="1">+IF(AND(ISNUMBER(OFFSET('Hygiene Data'!$H$6,0,10*ROW('Hygiene Data'!H34))),ED40="Yes"),OFFSET('Hygiene Data'!$H$6,0,10*ROW('Hygiene Data'!H34)),IF(AND(ISNUMBER(OFFSET('Hygiene Data'!$H$6,0,10*ROW('Hygiene Data'!H34))),ED40="No",ISNUMBER(OFFSET('Hygiene Data'!$H$6,0,10*ROW('Hygiene Data'!H34)))),CONCATENATE("[",ROUND(OFFSET('Hygiene Data'!$H$6,0,10*ROW('Hygiene Data'!H34)),0),"]"),IF(AND(ISNUMBER(OFFSET('Hygiene Data'!$H$6,0,10*ROW('Hygiene Data'!H34))),ED40="",ISNUMBER(OFFSET('Hygiene Data'!$H$6,0,10*ROW('Hygiene Data'!H34)))),OFFSET('Hygiene Data'!$H$6,0,10*ROW('Hygiene Data'!H34)),NA())))</f>
        <v>#N/A</v>
      </c>
      <c r="BP40" s="135" t="e">
        <f ca="1">+IF(AND(ISNUMBER(OFFSET('Hygiene Data'!$H$8,0,10*ROW('Hygiene Data'!H34))),EE40="Yes"),OFFSET('Hygiene Data'!$H$8,0,10*ROW('Hygiene Data'!H34)),IF(AND(ISNUMBER(OFFSET('Hygiene Data'!$H$8,0,10*ROW('Hygiene Data'!H34))),EE40="No",ISNUMBER(OFFSET('Hygiene Data'!$H$8,0,10*ROW('Hygiene Data'!H34)))),CONCATENATE("[",ROUND(OFFSET('Hygiene Data'!$H$8,0,10*ROW('Hygiene Data'!H34)),0),"]"),IF(AND(ISNUMBER(OFFSET('Hygiene Data'!$H$8,0,10*ROW('Hygiene Data'!H34))),EE40="",ISNUMBER(OFFSET('Hygiene Data'!$H$8,0,10*ROW('Hygiene Data'!H34)))),OFFSET('Hygiene Data'!$H$8,0,10*ROW('Hygiene Data'!H34)),NA())))</f>
        <v>#N/A</v>
      </c>
      <c r="BQ40" s="135" t="e">
        <f ca="1">+IF(AND(ISNUMBER(OFFSET('Hygiene Data'!$H$10,0,10*ROW('Hygiene Data'!H34))),EF40="Yes"),OFFSET('Hygiene Data'!$H$10,0,10*ROW('Hygiene Data'!H34)),IF(AND(ISNUMBER(OFFSET('Hygiene Data'!$H$10,0,10*ROW('Hygiene Data'!H34))),EF40="No",ISNUMBER(OFFSET('Hygiene Data'!$H$10,0,10*ROW('Hygiene Data'!H34)))),CONCATENATE("[",ROUND(OFFSET('Hygiene Data'!$H$10,0,10*ROW('Hygiene Data'!H34)),0),"]"),IF(AND(ISNUMBER(OFFSET('Hygiene Data'!$H$10,0,10*ROW('Hygiene Data'!H34))),EF40="",ISNUMBER(OFFSET('Hygiene Data'!$H$10,0,10*ROW('Hygiene Data'!H34)))),OFFSET('Hygiene Data'!$H$10,0,10*ROW('Hygiene Data'!H34)),NA())))</f>
        <v>#N/A</v>
      </c>
      <c r="BS40" s="34" t="str">
        <f ca="1">+IF(OFFSET('Water Data'!$C$28,0,10*ROW('Water Data'!C34))="","",OFFSET('Water Data'!$C$28,0,10*ROW('Water Data'!C34)))</f>
        <v/>
      </c>
      <c r="BT40" s="34" t="str">
        <f ca="1">+IF(OFFSET('Water Data'!$C$29,0,10*ROW('Water Data'!C34))="","",OFFSET('Water Data'!$C$29,0,10*ROW('Water Data'!C34)))</f>
        <v/>
      </c>
      <c r="BU40" s="34" t="str">
        <f ca="1">+IF(OFFSET('Water Data'!$C$30,0,10*ROW('Water Data'!C34))="","",OFFSET('Water Data'!$C$30,0,10*ROW('Water Data'!C34)))</f>
        <v/>
      </c>
      <c r="BV40" s="34" t="str">
        <f ca="1">+IF(OFFSET('Water Data'!$D$28,0,10*ROW('Water Data'!D34))="","",OFFSET('Water Data'!$D$28,0,10*ROW('Water Data'!D34)))</f>
        <v/>
      </c>
      <c r="BW40" s="34" t="str">
        <f ca="1">+IF(OFFSET('Water Data'!$D$29,0,10*ROW('Water Data'!D34))="","",OFFSET('Water Data'!$D$29,0,10*ROW('Water Data'!D34)))</f>
        <v/>
      </c>
      <c r="BX40" s="34" t="str">
        <f ca="1">+IF(OFFSET('Water Data'!$D$30,0,10*ROW('Water Data'!D34))="","",OFFSET('Water Data'!$D$30,0,10*ROW('Water Data'!D34)))</f>
        <v/>
      </c>
      <c r="BY40" s="34" t="str">
        <f ca="1">+IF(OFFSET('Water Data'!$E$28,0,10*ROW('Water Data'!E34))="","",OFFSET('Water Data'!$E$28,0,10*ROW('Water Data'!E34)))</f>
        <v/>
      </c>
      <c r="BZ40" s="34" t="str">
        <f ca="1">+IF(OFFSET('Water Data'!$E$29,0,10*ROW('Water Data'!E34))="","",OFFSET('Water Data'!$E$29,0,10*ROW('Water Data'!E34)))</f>
        <v/>
      </c>
      <c r="CA40" s="34" t="str">
        <f ca="1">+IF(OFFSET('Water Data'!$E$30,0,10*ROW('Water Data'!E34))="","",OFFSET('Water Data'!$E$30,0,10*ROW('Water Data'!E34)))</f>
        <v/>
      </c>
      <c r="CB40" s="34" t="str">
        <f ca="1">+IF(OFFSET('Water Data'!$F$28,0,10*ROW('Water Data'!F34))="","",OFFSET('Water Data'!$F$28,0,10*ROW('Water Data'!F34)))</f>
        <v/>
      </c>
      <c r="CC40" s="34" t="str">
        <f ca="1">+IF(OFFSET('Water Data'!$F$29,0,10*ROW('Water Data'!F34))="","",OFFSET('Water Data'!$F$29,0,10*ROW('Water Data'!F34)))</f>
        <v/>
      </c>
      <c r="CD40" s="34" t="str">
        <f ca="1">+IF(OFFSET('Water Data'!$F$30,0,10*ROW('Water Data'!F34))="","",OFFSET('Water Data'!$F$30,0,10*ROW('Water Data'!F34)))</f>
        <v/>
      </c>
      <c r="CE40" s="34" t="str">
        <f ca="1">+IF(OFFSET('Water Data'!$G$28,0,10*ROW('Water Data'!G34))="","",OFFSET('Water Data'!$G$28,0,10*ROW('Water Data'!G34)))</f>
        <v/>
      </c>
      <c r="CF40" s="34" t="str">
        <f ca="1">+IF(OFFSET('Water Data'!$G$29,0,10*ROW('Water Data'!G34))="","",OFFSET('Water Data'!$G$29,0,10*ROW('Water Data'!G34)))</f>
        <v/>
      </c>
      <c r="CG40" s="34" t="str">
        <f ca="1">+IF(OFFSET('Water Data'!$G$30,0,10*ROW('Water Data'!G34))="","",OFFSET('Water Data'!$G$30,0,10*ROW('Water Data'!G34)))</f>
        <v/>
      </c>
      <c r="CH40" s="34" t="str">
        <f ca="1">+IF(OFFSET('Water Data'!$H$28,0,10*ROW('Water Data'!H34))="","",OFFSET('Water Data'!$H$28,0,10*ROW('Water Data'!H34)))</f>
        <v/>
      </c>
      <c r="CI40" s="34" t="str">
        <f ca="1">+IF(OFFSET('Water Data'!$H$29,0,10*ROW('Water Data'!H34))="","",OFFSET('Water Data'!$H$29,0,10*ROW('Water Data'!H34)))</f>
        <v/>
      </c>
      <c r="CJ40" s="34" t="str">
        <f ca="1">+IF(OFFSET('Water Data'!$H$30,0,10*ROW('Water Data'!H34))="","",OFFSET('Water Data'!$H$30,0,10*ROW('Water Data'!H34)))</f>
        <v/>
      </c>
      <c r="CK40" s="34" t="str">
        <f ca="1">+IF(OFFSET('Sanitation Data'!$C$29,0,10*ROW('Sanitation Data'!C34))="","",OFFSET('Sanitation Data'!$C$29,0,10*ROW('Sanitation Data'!C34)))</f>
        <v/>
      </c>
      <c r="CL40" s="34" t="str">
        <f ca="1">+IF(OFFSET('Sanitation Data'!$C$30,0,10*ROW('Sanitation Data'!C34))="","",OFFSET('Sanitation Data'!$C$30,0,10*ROW('Sanitation Data'!C34)))</f>
        <v/>
      </c>
      <c r="CM40" s="34" t="str">
        <f ca="1">+IF(OFFSET('Sanitation Data'!$C$31,0,10*ROW('Sanitation Data'!C34))="","",OFFSET('Sanitation Data'!$C$31,0,10*ROW('Sanitation Data'!C34)))</f>
        <v/>
      </c>
      <c r="CN40" s="34" t="str">
        <f ca="1">+IF(OFFSET('Sanitation Data'!$C$32,0,10*ROW('Sanitation Data'!C34))="","",OFFSET('Sanitation Data'!$C$32,0,10*ROW('Sanitation Data'!C34)))</f>
        <v/>
      </c>
      <c r="CO40" s="34" t="str">
        <f ca="1">+IF(OFFSET('Sanitation Data'!$C$33,0,10*ROW('Sanitation Data'!C34))="","",OFFSET('Sanitation Data'!$C$33,0,10*ROW('Sanitation Data'!C34)))</f>
        <v/>
      </c>
      <c r="CP40" s="34" t="str">
        <f ca="1">+IF(OFFSET('Sanitation Data'!$D$29,0,10*ROW('Sanitation Data'!D34))="","",OFFSET('Sanitation Data'!$D$29,0,10*ROW('Sanitation Data'!D34)))</f>
        <v/>
      </c>
      <c r="CQ40" s="34" t="str">
        <f ca="1">+IF(OFFSET('Sanitation Data'!$D$30,0,10*ROW('Sanitation Data'!D34))="","",OFFSET('Sanitation Data'!$D$30,0,10*ROW('Sanitation Data'!D34)))</f>
        <v/>
      </c>
      <c r="CR40" s="34" t="str">
        <f ca="1">+IF(OFFSET('Sanitation Data'!$D$31,0,10*ROW('Sanitation Data'!D34))="","",OFFSET('Sanitation Data'!$D$31,0,10*ROW('Sanitation Data'!D34)))</f>
        <v/>
      </c>
      <c r="CS40" s="34" t="str">
        <f ca="1">+IF(OFFSET('Sanitation Data'!$D$32,0,10*ROW('Sanitation Data'!D34))="","",OFFSET('Sanitation Data'!$D$32,0,10*ROW('Sanitation Data'!D34)))</f>
        <v/>
      </c>
      <c r="CT40" s="34" t="str">
        <f ca="1">+IF(OFFSET('Sanitation Data'!$D$33,0,10*ROW('Sanitation Data'!D34))="","",OFFSET('Sanitation Data'!$D$33,0,10*ROW('Sanitation Data'!D34)))</f>
        <v/>
      </c>
      <c r="CU40" s="34" t="str">
        <f ca="1">+IF(OFFSET('Sanitation Data'!$E$29,0,10*ROW('Sanitation Data'!E34))="","",OFFSET('Sanitation Data'!$E$29,0,10*ROW('Sanitation Data'!E34)))</f>
        <v/>
      </c>
      <c r="CV40" s="34" t="str">
        <f ca="1">+IF(OFFSET('Sanitation Data'!$E$30,0,10*ROW('Sanitation Data'!E34))="","",OFFSET('Sanitation Data'!$E$30,0,10*ROW('Sanitation Data'!E34)))</f>
        <v/>
      </c>
      <c r="CW40" s="34" t="str">
        <f ca="1">+IF(OFFSET('Sanitation Data'!$E$31,0,10*ROW('Sanitation Data'!E34))="","",OFFSET('Sanitation Data'!$E$31,0,10*ROW('Sanitation Data'!E34)))</f>
        <v/>
      </c>
      <c r="CX40" s="34" t="str">
        <f ca="1">+IF(OFFSET('Sanitation Data'!$E$32,0,10*ROW('Sanitation Data'!E34))="","",OFFSET('Sanitation Data'!$E$32,0,10*ROW('Sanitation Data'!E34)))</f>
        <v/>
      </c>
      <c r="CY40" s="34" t="str">
        <f ca="1">+IF(OFFSET('Sanitation Data'!$E$33,0,10*ROW('Sanitation Data'!E34))="","",OFFSET('Sanitation Data'!$E$33,0,10*ROW('Sanitation Data'!E34)))</f>
        <v/>
      </c>
      <c r="CZ40" s="34" t="str">
        <f ca="1">+IF(OFFSET('Sanitation Data'!$F$29,0,10*ROW('Sanitation Data'!F34))="","",OFFSET('Sanitation Data'!$F$29,0,10*ROW('Sanitation Data'!F34)))</f>
        <v/>
      </c>
      <c r="DA40" s="34" t="str">
        <f ca="1">+IF(OFFSET('Sanitation Data'!$F$30,0,10*ROW('Sanitation Data'!F34))="","",OFFSET('Sanitation Data'!$F$30,0,10*ROW('Sanitation Data'!F34)))</f>
        <v/>
      </c>
      <c r="DB40" s="34" t="str">
        <f ca="1">+IF(OFFSET('Sanitation Data'!$F$31,0,10*ROW('Sanitation Data'!F34))="","",OFFSET('Sanitation Data'!$F$31,0,10*ROW('Sanitation Data'!F34)))</f>
        <v/>
      </c>
      <c r="DC40" s="34" t="str">
        <f ca="1">+IF(OFFSET('Sanitation Data'!$F$32,0,10*ROW('Sanitation Data'!F34))="","",OFFSET('Sanitation Data'!$F$32,0,10*ROW('Sanitation Data'!F34)))</f>
        <v/>
      </c>
      <c r="DD40" s="34" t="str">
        <f ca="1">+IF(OFFSET('Sanitation Data'!$F$33,0,10*ROW('Sanitation Data'!F34))="","",OFFSET('Sanitation Data'!$F$33,0,10*ROW('Sanitation Data'!F34)))</f>
        <v/>
      </c>
      <c r="DE40" s="34" t="str">
        <f ca="1">+IF(OFFSET('Sanitation Data'!$G$29,0,10*ROW('Sanitation Data'!G34))="","",OFFSET('Sanitation Data'!$G$29,0,10*ROW('Sanitation Data'!G34)))</f>
        <v/>
      </c>
      <c r="DF40" s="34" t="str">
        <f ca="1">+IF(OFFSET('Sanitation Data'!$G$30,0,10*ROW('Sanitation Data'!G34))="","",OFFSET('Sanitation Data'!$G$30,0,10*ROW('Sanitation Data'!G34)))</f>
        <v/>
      </c>
      <c r="DG40" s="34" t="str">
        <f ca="1">+IF(OFFSET('Sanitation Data'!$G$31,0,10*ROW('Sanitation Data'!G34))="","",OFFSET('Sanitation Data'!$G$31,0,10*ROW('Sanitation Data'!G34)))</f>
        <v/>
      </c>
      <c r="DH40" s="34" t="str">
        <f ca="1">+IF(OFFSET('Sanitation Data'!$G$32,0,10*ROW('Sanitation Data'!G34))="","",OFFSET('Sanitation Data'!$G$32,0,10*ROW('Sanitation Data'!G34)))</f>
        <v/>
      </c>
      <c r="DI40" s="34" t="str">
        <f ca="1">+IF(OFFSET('Sanitation Data'!$G$33,0,10*ROW('Sanitation Data'!G34))="","",OFFSET('Sanitation Data'!$G$33,0,10*ROW('Sanitation Data'!G34)))</f>
        <v/>
      </c>
      <c r="DJ40" s="34" t="str">
        <f ca="1">+IF(OFFSET('Sanitation Data'!$H$29,0,10*ROW('Sanitation Data'!H34))="","",OFFSET('Sanitation Data'!$H$29,0,10*ROW('Sanitation Data'!H34)))</f>
        <v/>
      </c>
      <c r="DK40" s="34" t="str">
        <f ca="1">+IF(OFFSET('Sanitation Data'!$H$30,0,10*ROW('Sanitation Data'!H34))="","",OFFSET('Sanitation Data'!$H$30,0,10*ROW('Sanitation Data'!H34)))</f>
        <v/>
      </c>
      <c r="DL40" s="34" t="str">
        <f ca="1">+IF(OFFSET('Sanitation Data'!$H$31,0,10*ROW('Sanitation Data'!H34))="","",OFFSET('Sanitation Data'!$H$31,0,10*ROW('Sanitation Data'!H34)))</f>
        <v/>
      </c>
      <c r="DM40" s="34" t="str">
        <f ca="1">+IF(OFFSET('Sanitation Data'!$H$32,0,10*ROW('Sanitation Data'!H34))="","",OFFSET('Sanitation Data'!$H$32,0,10*ROW('Sanitation Data'!H34)))</f>
        <v/>
      </c>
      <c r="DN40" s="34" t="str">
        <f ca="1">+IF(OFFSET('Sanitation Data'!$H$33,0,10*ROW('Sanitation Data'!H34))="","",OFFSET('Sanitation Data'!$H$33,0,10*ROW('Sanitation Data'!H34)))</f>
        <v/>
      </c>
      <c r="DO40" s="34" t="str">
        <f ca="1">+IF(OFFSET('Hygiene Data'!$C$12,0,10*ROW('Hygiene Data'!C34))="","",OFFSET('Hygiene Data'!$C$12,0,10*ROW('Hygiene Data'!C34)))</f>
        <v/>
      </c>
      <c r="DP40" s="34" t="str">
        <f ca="1">+IF(OFFSET('Hygiene Data'!$C$13,0,10*ROW('Hygiene Data'!C34))="","",OFFSET('Hygiene Data'!$C$13,0,10*ROW('Hygiene Data'!C34)))</f>
        <v/>
      </c>
      <c r="DQ40" s="34" t="str">
        <f ca="1">+IF(OFFSET('Hygiene Data'!$C$14,0,10*ROW('Hygiene Data'!C34))="","",OFFSET('Hygiene Data'!$C$14,0,10*ROW('Hygiene Data'!C34)))</f>
        <v/>
      </c>
      <c r="DR40" s="34" t="str">
        <f ca="1">+IF(OFFSET('Hygiene Data'!$D$12,0,10*ROW('Hygiene Data'!D34))="","",OFFSET('Hygiene Data'!$D$12,0,10*ROW('Hygiene Data'!D34)))</f>
        <v/>
      </c>
      <c r="DS40" s="34" t="str">
        <f ca="1">+IF(OFFSET('Hygiene Data'!$D$13,0,10*ROW('Hygiene Data'!D34))="","",OFFSET('Hygiene Data'!$D$13,0,10*ROW('Hygiene Data'!D34)))</f>
        <v/>
      </c>
      <c r="DT40" s="34" t="str">
        <f ca="1">+IF(OFFSET('Hygiene Data'!$D$14,0,10*ROW('Hygiene Data'!D34))="","",OFFSET('Hygiene Data'!$D$14,0,10*ROW('Hygiene Data'!D34)))</f>
        <v/>
      </c>
      <c r="DU40" s="34" t="str">
        <f ca="1">+IF(OFFSET('Hygiene Data'!$E$12,0,10*ROW('Hygiene Data'!E34))="","",OFFSET('Hygiene Data'!$E$12,0,10*ROW('Hygiene Data'!E34)))</f>
        <v/>
      </c>
      <c r="DV40" s="34" t="str">
        <f ca="1">+IF(OFFSET('Hygiene Data'!$E$13,0,10*ROW('Hygiene Data'!E34))="","",OFFSET('Hygiene Data'!$E$13,0,10*ROW('Hygiene Data'!E34)))</f>
        <v/>
      </c>
      <c r="DW40" s="34" t="str">
        <f ca="1">+IF(OFFSET('Hygiene Data'!$E$14,0,10*ROW('Hygiene Data'!E34))="","",OFFSET('Hygiene Data'!$E$14,0,10*ROW('Hygiene Data'!E34)))</f>
        <v/>
      </c>
      <c r="DX40" s="34" t="str">
        <f ca="1">+IF(OFFSET('Hygiene Data'!$F$12,0,10*ROW('Hygiene Data'!F34))="","",OFFSET('Hygiene Data'!$F$12,0,10*ROW('Hygiene Data'!F34)))</f>
        <v/>
      </c>
      <c r="DY40" s="34" t="str">
        <f ca="1">+IF(OFFSET('Hygiene Data'!$F$13,0,10*ROW('Hygiene Data'!F34))="","",OFFSET('Hygiene Data'!$F$13,0,10*ROW('Hygiene Data'!F34)))</f>
        <v/>
      </c>
      <c r="DZ40" s="34" t="str">
        <f ca="1">+IF(OFFSET('Hygiene Data'!$F$14,0,10*ROW('Hygiene Data'!F34))="","",OFFSET('Hygiene Data'!$F$14,0,10*ROW('Hygiene Data'!F34)))</f>
        <v/>
      </c>
      <c r="EA40" s="34" t="str">
        <f ca="1">+IF(OFFSET('Hygiene Data'!$G$12,0,10*ROW('Hygiene Data'!G34))="","",OFFSET('Hygiene Data'!$G$12,0,10*ROW('Hygiene Data'!G34)))</f>
        <v/>
      </c>
      <c r="EB40" s="34" t="str">
        <f ca="1">+IF(OFFSET('Hygiene Data'!$G$13,0,10*ROW('Hygiene Data'!G34))="","",OFFSET('Hygiene Data'!$G$13,0,10*ROW('Hygiene Data'!G34)))</f>
        <v/>
      </c>
      <c r="EC40" s="34" t="str">
        <f ca="1">+IF(OFFSET('Hygiene Data'!$G$14,0,10*ROW('Hygiene Data'!G34))="","",OFFSET('Hygiene Data'!$G$14,0,10*ROW('Hygiene Data'!G34)))</f>
        <v/>
      </c>
      <c r="ED40" s="34" t="str">
        <f ca="1">+IF(OFFSET('Hygiene Data'!$H$12,0,10*ROW('Hygiene Data'!H34))="","",OFFSET('Hygiene Data'!$H$12,0,10*ROW('Hygiene Data'!H34)))</f>
        <v/>
      </c>
      <c r="EE40" s="34" t="str">
        <f ca="1">+IF(OFFSET('Hygiene Data'!$H$13,0,10*ROW('Hygiene Data'!H34))="","",OFFSET('Hygiene Data'!$H$13,0,10*ROW('Hygiene Data'!H34)))</f>
        <v/>
      </c>
      <c r="EF40" s="34" t="str">
        <f ca="1">+IF(OFFSET('Hygiene Data'!$H$14,0,10*ROW('Hygiene Data'!H34))="","",OFFSET('Hygiene Data'!$H$14,0,10*ROW('Hygiene Data'!H34)))</f>
        <v/>
      </c>
    </row>
    <row r="41" spans="1:136" x14ac:dyDescent="0.2">
      <c r="A41" s="50" t="str">
        <f ca="1">+IF(OFFSET('Water Data'!$B$1,0,10*ROW('Water Data'!B38))="","",OFFSET('Water Data'!$B$1,0,10*ROW('Water Data'!B38)))</f>
        <v/>
      </c>
      <c r="B41" s="50" t="str">
        <f ca="1">+IF(OFFSET('Water Data'!$A$3,0,10*ROW('Water Data'!A38))="","",OFFSET('Water Data'!$A$3,0,10*ROW('Water Data'!A38)))</f>
        <v/>
      </c>
      <c r="C41" s="50" t="str">
        <f ca="1">+IF(OFFSET('Water Data'!$C$3,0,10*ROW('Water Data'!C38))="","",OFFSET('Water Data'!$C$3,0,10*ROW('Water Data'!C38)))</f>
        <v/>
      </c>
      <c r="D41" s="133" t="e">
        <f ca="1">+IF(AND(ISNUMBER(OFFSET('Water Data'!$C$5,0,10*ROW('Water Data'!C35))),BS41="Yes"),100-OFFSET('Water Data'!$C$5,0,10*ROW('Water Data'!C35)),IF(AND(ISNUMBER(OFFSET('Water Data'!$C$5,0,10*ROW('Water Data'!C35))),BS41="No",ISNUMBER(OFFSET('Water Data'!$C$5,0,10*ROW('Water Data'!C35)))),CONCATENATE("[",ROUND(100-OFFSET('Water Data'!$C$5,0,10*ROW('Water Data'!C35)),0),"]"),IF(AND(ISNUMBER(OFFSET('Water Data'!$C$5,0,10*ROW('Water Data'!C35))),BS41="",ISNUMBER(OFFSET('Water Data'!$C$5,0,10*ROW('Water Data'!C35)))),100-OFFSET('Water Data'!$C$5,0,10*ROW('Water Data'!C35)),NA())))</f>
        <v>#N/A</v>
      </c>
      <c r="E41" s="133" t="e">
        <f ca="1">+IF(AND(ISNUMBER(OFFSET('Water Data'!$C$7,0,10*ROW('Water Data'!D35))),BT41="Yes"),OFFSET('Water Data'!$C$7,0,10*ROW('Water Data'!C35)),IF(AND(ISNUMBER(OFFSET('Water Data'!$C$7,0,10*ROW('Water Data'!C35))),BT41="No",ISNUMBER(OFFSET('Water Data'!$C$7,0,10*ROW('Water Data'!C35)))),CONCATENATE("[",ROUND(OFFSET('Water Data'!$C$7,0,10*ROW('Water Data'!C35)),0),"]"),IF(AND(ISNUMBER(OFFSET('Water Data'!$C$7,0,10*ROW('Water Data'!C35))),BT41="",ISNUMBER(OFFSET('Water Data'!$C$7,0,10*ROW('Water Data'!C35)))),OFFSET('Water Data'!$C$7,0,10*ROW('Water Data'!C35)),NA())))</f>
        <v>#N/A</v>
      </c>
      <c r="F41" s="133" t="e">
        <f ca="1">+IF(AND(ISNUMBER(OFFSET('Water Data'!$C$10,0,10*ROW('Water Data'!C35))),BU41="Yes"),OFFSET('Water Data'!$C$10,0,10*ROW('Water Data'!C35)),IF(AND(ISNUMBER(OFFSET('Water Data'!$C$10,0,10*ROW('Water Data'!C35))),BU41="No",ISNUMBER(OFFSET('Water Data'!$C$10,0,10*ROW('Water Data'!C35)))),CONCATENATE("[",ROUND(OFFSET('Water Data'!$C$10,0,10*ROW('Water Data'!C35)),0),"]"),IF(AND(ISNUMBER(OFFSET('Water Data'!$C$10,0,10*ROW('Water Data'!C35))),BU41="",ISNUMBER(OFFSET('Water Data'!$C$10,0,10*ROW('Water Data'!C35)))),OFFSET('Water Data'!$C$10,0,10*ROW('Water Data'!C35)),NA())))</f>
        <v>#N/A</v>
      </c>
      <c r="G41" s="133" t="e">
        <f ca="1">+IF(AND(ISNUMBER(OFFSET('Water Data'!$D$5,0,10*ROW('Water Data'!D35))),BV41="Yes"),100-OFFSET('Water Data'!$D$5,0,10*ROW('Water Data'!D35)),IF(AND(ISNUMBER(OFFSET('Water Data'!$D$5,0,10*ROW('Water Data'!D35))),BV41="No",ISNUMBER(OFFSET('Water Data'!$D$5,0,10*ROW('Water Data'!D35)))),CONCATENATE("[",ROUND(100-OFFSET('Water Data'!$D$5,0,10*ROW('Water Data'!D35)),0),"]"),IF(AND(ISNUMBER(OFFSET('Water Data'!$D$5,0,10*ROW('Water Data'!D35))),BV41="",ISNUMBER(OFFSET('Water Data'!$D$5,0,10*ROW('Water Data'!D35)))),100-OFFSET('Water Data'!$D$5,0,10*ROW('Water Data'!D35)),NA())))</f>
        <v>#N/A</v>
      </c>
      <c r="H41" s="133" t="e">
        <f ca="1">+IF(AND(ISNUMBER(OFFSET('Water Data'!$D$7,0,10*ROW('Water Data'!D35))),BW41="Yes"),OFFSET('Water Data'!$D$7,0,10*ROW('Water Data'!D35)),IF(AND(ISNUMBER(OFFSET('Water Data'!$D$7,0,10*ROW('Water Data'!D35))),BW41="No",ISNUMBER(OFFSET('Water Data'!$D$7,0,10*ROW('Water Data'!D35)))),CONCATENATE("[",ROUND(OFFSET('Water Data'!$C$7,0,10*ROW('Water Data'!D35)),0),"]"),IF(AND(ISNUMBER(OFFSET('Water Data'!$D$7,0,10*ROW('Water Data'!D35))),BW41="",ISNUMBER(OFFSET('Water Data'!$D$7,0,10*ROW('Water Data'!D35)))),OFFSET('Water Data'!$D$7,0,10*ROW('Water Data'!D35)),NA())))</f>
        <v>#N/A</v>
      </c>
      <c r="I41" s="133" t="e">
        <f ca="1">+IF(AND(ISNUMBER(OFFSET('Water Data'!$D$10,0,10*ROW('Water Data'!D35))),BX41="Yes"),OFFSET('Water Data'!$D$10,0,10*ROW('Water Data'!D35)),IF(AND(ISNUMBER(OFFSET('Water Data'!$D$10,0,10*ROW('Water Data'!D35))),BX41="No",ISNUMBER(OFFSET('Water Data'!$D$10,0,10*ROW('Water Data'!D35)))),CONCATENATE("[",ROUND(OFFSET('Water Data'!$D$10,0,10*ROW('Water Data'!D35)),0),"]"),IF(AND(ISNUMBER(OFFSET('Water Data'!$D$10,0,10*ROW('Water Data'!D35))),BX41="",ISNUMBER(OFFSET('Water Data'!$D$10,0,10*ROW('Water Data'!D35)))),OFFSET('Water Data'!$D$10,0,10*ROW('Water Data'!D35)),NA())))</f>
        <v>#N/A</v>
      </c>
      <c r="J41" s="133" t="e">
        <f ca="1">+IF(AND(ISNUMBER(OFFSET('Water Data'!$E$5,0,10*ROW('Water Data'!E35))),BY41="Yes"),100-OFFSET('Water Data'!$E$5,0,10*ROW('Water Data'!E35)),IF(AND(ISNUMBER(OFFSET('Water Data'!$E$5,0,10*ROW('Water Data'!E35))),BY41="No",ISNUMBER(OFFSET('Water Data'!$E$5,0,10*ROW('Water Data'!E35)))),CONCATENATE("[",ROUND(100-OFFSET('Water Data'!$E$5,0,10*ROW('Water Data'!E35)),0),"]"),IF(AND(ISNUMBER(OFFSET('Water Data'!$E$5,0,10*ROW('Water Data'!E35))),BY41="",ISNUMBER(OFFSET('Water Data'!$E$5,0,10*ROW('Water Data'!E35)))),100-OFFSET('Water Data'!$E$5,0,10*ROW('Water Data'!E35)),NA())))</f>
        <v>#N/A</v>
      </c>
      <c r="K41" s="133" t="e">
        <f ca="1">+IF(AND(ISNUMBER(OFFSET('Water Data'!$E$7,0,10*ROW('Water Data'!E35))),BZ41="Yes"),OFFSET('Water Data'!$E$7,0,10*ROW('Water Data'!E35)),IF(AND(ISNUMBER(OFFSET('Water Data'!$E$7,0,10*ROW('Water Data'!E35))),BZ41="No",ISNUMBER(OFFSET('Water Data'!$E$7,0,10*ROW('Water Data'!E35)))),CONCATENATE("[",ROUND(OFFSET('Water Data'!$E$7,0,10*ROW('Water Data'!E35)),0),"]"),IF(AND(ISNUMBER(OFFSET('Water Data'!$E$7,0,10*ROW('Water Data'!E35))),BZ41="",ISNUMBER(OFFSET('Water Data'!$E$7,0,10*ROW('Water Data'!E35)))),OFFSET('Water Data'!$E$7,0,10*ROW('Water Data'!E35)),NA())))</f>
        <v>#N/A</v>
      </c>
      <c r="L41" s="133" t="e">
        <f ca="1">+IF(AND(ISNUMBER(OFFSET('Water Data'!$E$10,0,10*ROW('Water Data'!E35))),CA41="Yes"),OFFSET('Water Data'!$E$10,0,10*ROW('Water Data'!E35)),IF(AND(ISNUMBER(OFFSET('Water Data'!$E$10,0,10*ROW('Water Data'!E35))),CA41="No",ISNUMBER(OFFSET('Water Data'!$E$10,0,10*ROW('Water Data'!E35)))),CONCATENATE("[",ROUND(OFFSET('Water Data'!$E$10,0,10*ROW('Water Data'!E35)),0),"]"),IF(AND(ISNUMBER(OFFSET('Water Data'!$E$10,0,10*ROW('Water Data'!E35))),CA41="",ISNUMBER(OFFSET('Water Data'!$E$10,0,10*ROW('Water Data'!E35)))),OFFSET('Water Data'!$E$10,0,10*ROW('Water Data'!E35)),NA())))</f>
        <v>#N/A</v>
      </c>
      <c r="M41" s="133" t="e">
        <f ca="1">+IF(AND(ISNUMBER(OFFSET('Water Data'!$F$5,0,10*ROW('Water Data'!F35))),CB41="Yes"),100-OFFSET('Water Data'!$F$5,0,10*ROW('Water Data'!F35)),IF(AND(ISNUMBER(OFFSET('Water Data'!$F$5,0,10*ROW('Water Data'!F35))),CB41="No",ISNUMBER(OFFSET('Water Data'!$F$5,0,10*ROW('Water Data'!F35)))),CONCATENATE("[",ROUND(100-OFFSET('Water Data'!$F$5,0,10*ROW('Water Data'!F35)),0),"]"),IF(AND(ISNUMBER(OFFSET('Water Data'!$F$5,0,10*ROW('Water Data'!F35))),CB41="",ISNUMBER(OFFSET('Water Data'!$F$5,0,10*ROW('Water Data'!F35)))),100-OFFSET('Water Data'!$F$5,0,10*ROW('Water Data'!F35)),NA())))</f>
        <v>#N/A</v>
      </c>
      <c r="N41" s="133" t="e">
        <f ca="1">+IF(AND(ISNUMBER(OFFSET('Water Data'!$F$7,0,10*ROW('Water Data'!F35))),CC41="Yes"),OFFSET('Water Data'!$F$7,0,10*ROW('Water Data'!F35)),IF(AND(ISNUMBER(OFFSET('Water Data'!$F$7,0,10*ROW('Water Data'!F35))),CC41="No",ISNUMBER(OFFSET('Water Data'!$F$7,0,10*ROW('Water Data'!F35)))),CONCATENATE("[",ROUND(OFFSET('Water Data'!$F$7,0,10*ROW('Water Data'!F35)),0),"]"),IF(AND(ISNUMBER(OFFSET('Water Data'!$F$7,0,10*ROW('Water Data'!F35))),CC41="",ISNUMBER(OFFSET('Water Data'!$F$7,0,10*ROW('Water Data'!F35)))),OFFSET('Water Data'!$F$7,0,10*ROW('Water Data'!F35)),NA())))</f>
        <v>#N/A</v>
      </c>
      <c r="O41" s="133" t="e">
        <f ca="1">+IF(AND(ISNUMBER(OFFSET('Water Data'!$F$10,0,10*ROW('Water Data'!F35))),CD41="Yes"),OFFSET('Water Data'!$F$10,0,10*ROW('Water Data'!F35)),IF(AND(ISNUMBER(OFFSET('Water Data'!$F$10,0,10*ROW('Water Data'!F35))),CD41="No",ISNUMBER(OFFSET('Water Data'!$F$10,0,10*ROW('Water Data'!F35)))),CONCATENATE("[",ROUND(OFFSET('Water Data'!$F$10,0,10*ROW('Water Data'!F35)),0),"]"),IF(AND(ISNUMBER(OFFSET('Water Data'!$F$10,0,10*ROW('Water Data'!F35))),CD41="",ISNUMBER(OFFSET('Water Data'!$F$10,0,10*ROW('Water Data'!F35)))),OFFSET('Water Data'!$F$10,0,10*ROW('Water Data'!F35)),NA())))</f>
        <v>#N/A</v>
      </c>
      <c r="P41" s="133" t="e">
        <f ca="1">+IF(AND(ISNUMBER(OFFSET('Water Data'!$G$5,0,10*ROW('Water Data'!G35))),CE41="Yes"),100-OFFSET('Water Data'!$G$5,0,10*ROW('Water Data'!G35)),IF(AND(ISNUMBER(OFFSET('Water Data'!$G$5,0,10*ROW('Water Data'!G35))),CE41="No",ISNUMBER(OFFSET('Water Data'!$G$5,0,10*ROW('Water Data'!G35)))),CONCATENATE("[",ROUND(100-OFFSET('Water Data'!$G$5,0,10*ROW('Water Data'!G35)),0),"]"),IF(AND(ISNUMBER(OFFSET('Water Data'!$G$5,0,10*ROW('Water Data'!G35))),CE41="",ISNUMBER(OFFSET('Water Data'!$G$5,0,10*ROW('Water Data'!G35)))),100-OFFSET('Water Data'!$G$5,0,10*ROW('Water Data'!G35)),NA())))</f>
        <v>#N/A</v>
      </c>
      <c r="Q41" s="133" t="e">
        <f ca="1">+IF(AND(ISNUMBER(OFFSET('Water Data'!$G$7,0,10*ROW('Water Data'!G35))),CF41="Yes"),OFFSET('Water Data'!$G$7,0,10*ROW('Water Data'!G35)),IF(AND(ISNUMBER(OFFSET('Water Data'!$G$7,0,10*ROW('Water Data'!G35))),CF41="No",ISNUMBER(OFFSET('Water Data'!$G$7,0,10*ROW('Water Data'!G35)))),CONCATENATE("[",ROUND(OFFSET('Water Data'!$G$7,0,10*ROW('Water Data'!G35)),0),"]"),IF(AND(ISNUMBER(OFFSET('Water Data'!$G$7,0,10*ROW('Water Data'!G35))),CF41="",ISNUMBER(OFFSET('Water Data'!$G$7,0,10*ROW('Water Data'!G35)))),OFFSET('Water Data'!$G$7,0,10*ROW('Water Data'!G35)),NA())))</f>
        <v>#N/A</v>
      </c>
      <c r="R41" s="133" t="e">
        <f ca="1">+IF(AND(ISNUMBER(OFFSET('Water Data'!$G$10,0,10*ROW('Water Data'!G35))),CG41="Yes"),OFFSET('Water Data'!$G$10,0,10*ROW('Water Data'!G35)),IF(AND(ISNUMBER(OFFSET('Water Data'!$G$10,0,10*ROW('Water Data'!G35))),CG41="No",ISNUMBER(OFFSET('Water Data'!$G$10,0,10*ROW('Water Data'!G35)))),CONCATENATE("[",ROUND(OFFSET('Water Data'!$G$10,0,10*ROW('Water Data'!G35)),0),"]"),IF(AND(ISNUMBER(OFFSET('Water Data'!$G$10,0,10*ROW('Water Data'!G35))),CG41="",ISNUMBER(OFFSET('Water Data'!$G$10,0,10*ROW('Water Data'!G35)))),OFFSET('Water Data'!$G$10,0,10*ROW('Water Data'!G35)),NA())))</f>
        <v>#N/A</v>
      </c>
      <c r="S41" s="133" t="e">
        <f ca="1">+IF(AND(ISNUMBER(OFFSET('Water Data'!$H$5,0,10*ROW('Water Data'!H35))),CH41="Yes"),100-OFFSET('Water Data'!$H$5,0,10*ROW('Water Data'!H35)),IF(AND(ISNUMBER(OFFSET('Water Data'!$H$5,0,10*ROW('Water Data'!H35))),CH41="No",ISNUMBER(OFFSET('Water Data'!$H$5,0,10*ROW('Water Data'!H35)))),CONCATENATE("[",ROUND(100-OFFSET('Water Data'!$H$5,0,10*ROW('Water Data'!H35)),0),"]"),IF(AND(ISNUMBER(OFFSET('Water Data'!$H$5,0,10*ROW('Water Data'!H35))),CH41="",ISNUMBER(OFFSET('Water Data'!$H$5,0,10*ROW('Water Data'!H35)))),100-OFFSET('Water Data'!$H$5,0,10*ROW('Water Data'!H35)),NA())))</f>
        <v>#N/A</v>
      </c>
      <c r="T41" s="133" t="e">
        <f ca="1">+IF(AND(ISNUMBER(OFFSET('Water Data'!$H$7,0,10*ROW('Water Data'!H35))),CI41="Yes"),OFFSET('Water Data'!$H$7,0,10*ROW('Water Data'!H35)),IF(AND(ISNUMBER(OFFSET('Water Data'!$H$7,0,10*ROW('Water Data'!H35))),CI41="No",ISNUMBER(OFFSET('Water Data'!$H$7,0,10*ROW('Water Data'!H35)))),CONCATENATE("[",ROUND(OFFSET('Water Data'!$H$7,0,10*ROW('Water Data'!H35)),0),"]"),IF(AND(ISNUMBER(OFFSET('Water Data'!$H$7,0,10*ROW('Water Data'!H35))),CI41="",ISNUMBER(OFFSET('Water Data'!$H$7,0,10*ROW('Water Data'!H35)))),OFFSET('Water Data'!$H$7,0,10*ROW('Water Data'!H35)),NA())))</f>
        <v>#N/A</v>
      </c>
      <c r="U41" s="133" t="e">
        <f ca="1">+IF(AND(ISNUMBER(OFFSET('Water Data'!$H$10,0,10*ROW('Water Data'!H35))),CJ41="Yes"),OFFSET('Water Data'!$H$10,0,10*ROW('Water Data'!H35)),IF(AND(ISNUMBER(OFFSET('Water Data'!$H$10,0,10*ROW('Water Data'!H35))),CJ41="No",ISNUMBER(OFFSET('Water Data'!$H$10,0,10*ROW('Water Data'!H35)))),CONCATENATE("[",ROUND(OFFSET('Water Data'!$H$10,0,10*ROW('Water Data'!H35)),0),"]"),IF(AND(ISNUMBER(OFFSET('Water Data'!$H$10,0,10*ROW('Water Data'!H35))),CJ41="",ISNUMBER(OFFSET('Water Data'!$H$10,0,10*ROW('Water Data'!H35)))),OFFSET('Water Data'!$H$10,0,10*ROW('Water Data'!H35)),NA())))</f>
        <v>#N/A</v>
      </c>
      <c r="V41" s="134" t="e">
        <f ca="1">+IF(AND(ISNUMBER(OFFSET('Sanitation Data'!$C$5,0,10*ROW('Sanitation Data'!C35))),CK41="Yes"),100-OFFSET('Sanitation Data'!$C$5,0,10*ROW('Sanitation Data'!C35)),IF(AND(ISNUMBER(OFFSET('Sanitation Data'!$C$5,0,10*ROW('Sanitation Data'!C35))),CK41="No",ISNUMBER(OFFSET('Sanitation Data'!$C$5,0,10*ROW('Sanitation Data'!C35)))),CONCATENATE("[",ROUND(100-OFFSET('Sanitation Data'!$C$5,0,10*ROW('Sanitation Data'!C35)),0),"]"),IF(AND(ISNUMBER(OFFSET('Sanitation Data'!$C$5,0,10*ROW('Sanitation Data'!C35))),CK41="",ISNUMBER(OFFSET('Sanitation Data'!$C$5,0,10*ROW('Sanitation Data'!C35)))),100-OFFSET('Sanitation Data'!$C$5,0,10*ROW('Sanitation Data'!C35)),NA())))</f>
        <v>#N/A</v>
      </c>
      <c r="W41" s="134" t="e">
        <f ca="1">+IF(AND(ISNUMBER(OFFSET('Sanitation Data'!$C$7,0,10*ROW('Sanitation Data'!C35))),CL41="Yes"),OFFSET('Sanitation Data'!$C$7,0,10*ROW('Sanitation Data'!C35)),IF(AND(ISNUMBER(OFFSET('Sanitation Data'!$C$7,0,10*ROW('Sanitation Data'!C35))),CL41="No",ISNUMBER(OFFSET('Sanitation Data'!$C$7,0,10*ROW('Sanitation Data'!C35)))),CONCATENATE("[",ROUND(OFFSET('Sanitation Data'!$C$7,0,10*ROW('Sanitation Data'!C35)),0),"]"),IF(AND(ISNUMBER(OFFSET('Sanitation Data'!$C$7,0,10*ROW('Sanitation Data'!C35))),CL41="",ISNUMBER(OFFSET('Sanitation Data'!$C$7,0,10*ROW('Sanitation Data'!C35)))),OFFSET('Sanitation Data'!$C$7,0,10*ROW('Sanitation Data'!C35)),NA())))</f>
        <v>#N/A</v>
      </c>
      <c r="X41" s="134" t="e">
        <f ca="1">+IF(AND(ISNUMBER(OFFSET('Sanitation Data'!$C$11,0,10*ROW('Sanitation Data'!C35))),CM41="Yes"),OFFSET('Sanitation Data'!$C$11,0,10*ROW('Sanitation Data'!C35)),IF(AND(ISNUMBER(OFFSET('Sanitation Data'!$C$11,0,10*ROW('Sanitation Data'!C35))),CM41="No",ISNUMBER(OFFSET('Sanitation Data'!$C$11,0,10*ROW('Sanitation Data'!C35)))),CONCATENATE("[",ROUND(OFFSET('Sanitation Data'!$C$11,0,10*ROW('Sanitation Data'!C35)),0),"]"),IF(AND(ISNUMBER(OFFSET('Sanitation Data'!$C$11,0,10*ROW('Sanitation Data'!C35))),CM41="",ISNUMBER(OFFSET('Sanitation Data'!$C$11,0,10*ROW('Sanitation Data'!C35)))),OFFSET('Sanitation Data'!$C$11,0,10*ROW('Sanitation Data'!C35)),NA())))</f>
        <v>#N/A</v>
      </c>
      <c r="Y41" s="134" t="e">
        <f ca="1">+IF(AND(ISNUMBER(OFFSET('Sanitation Data'!$C$12,0,10*ROW('Sanitation Data'!C35))),CN41="Yes"),OFFSET('Sanitation Data'!$C$12,0,10*ROW('Sanitation Data'!C35)),IF(AND(ISNUMBER(OFFSET('Sanitation Data'!$C$12,0,10*ROW('Sanitation Data'!C35))),CN41="No",ISNUMBER(OFFSET('Sanitation Data'!$C$12,0,10*ROW('Sanitation Data'!C35)))),CONCATENATE("[",ROUND(OFFSET('Sanitation Data'!$C$12,0,10*ROW('Sanitation Data'!C35)),0),"]"),IF(AND(ISNUMBER(OFFSET('Sanitation Data'!$C$12,0,10*ROW('Sanitation Data'!C35))),CN41="",ISNUMBER(OFFSET('Sanitation Data'!$C$12,0,10*ROW('Sanitation Data'!C35)))),OFFSET('Sanitation Data'!$C$12,0,10*ROW('Sanitation Data'!C35)),NA())))</f>
        <v>#N/A</v>
      </c>
      <c r="Z41" s="134" t="e">
        <f ca="1">+IF(AND(ISNUMBER(OFFSET('Sanitation Data'!$C$13,0,10*ROW('Sanitation Data'!C35))),CO41="Yes"),OFFSET('Sanitation Data'!$C$13,0,10*ROW('Sanitation Data'!C35)),IF(AND(ISNUMBER(OFFSET('Sanitation Data'!$C$13,0,10*ROW('Sanitation Data'!C35))),CO41="No",ISNUMBER(OFFSET('Sanitation Data'!$C$13,0,10*ROW('Sanitation Data'!C35)))),CONCATENATE("[",ROUND(OFFSET('Sanitation Data'!$C$13,0,10*ROW('Sanitation Data'!C35)),0),"]"),IF(AND(ISNUMBER(OFFSET('Sanitation Data'!$C$13,0,10*ROW('Sanitation Data'!C35))),CO41="",ISNUMBER(OFFSET('Sanitation Data'!$C$13,0,10*ROW('Sanitation Data'!C35)))),OFFSET('Sanitation Data'!$C$13,0,10*ROW('Sanitation Data'!C35)),NA())))</f>
        <v>#N/A</v>
      </c>
      <c r="AA41" s="134" t="e">
        <f ca="1">+IF(AND(ISNUMBER(OFFSET('Sanitation Data'!$D$5,0,10*ROW('Sanitation Data'!D35))),CP41="Yes"),100-OFFSET('Sanitation Data'!$D$5,0,10*ROW('Sanitation Data'!D35)),IF(AND(ISNUMBER(OFFSET('Sanitation Data'!$D$5,0,10*ROW('Sanitation Data'!D35))),CP41="No",ISNUMBER(OFFSET('Sanitation Data'!$D$5,0,10*ROW('Sanitation Data'!D35)))),CONCATENATE("[",ROUND(100-OFFSET('Sanitation Data'!$D$5,0,10*ROW('Sanitation Data'!D35)),0),"]"),IF(AND(ISNUMBER(OFFSET('Sanitation Data'!$D$5,0,10*ROW('Sanitation Data'!D35))),CP41="",ISNUMBER(OFFSET('Sanitation Data'!$D$5,0,10*ROW('Sanitation Data'!D35)))),100-OFFSET('Sanitation Data'!$D$5,0,10*ROW('Sanitation Data'!D35)),NA())))</f>
        <v>#N/A</v>
      </c>
      <c r="AB41" s="134" t="e">
        <f ca="1">+IF(AND(ISNUMBER(OFFSET('Sanitation Data'!$D$7,0,10*ROW('Sanitation Data'!D35))),CQ41="Yes"),OFFSET('Sanitation Data'!$D$7,0,10*ROW('Sanitation Data'!G35)),IF(AND(ISNUMBER(OFFSET('Sanitation Data'!$D$7,0,10*ROW('Sanitation Data'!D35))),CQ41="No",ISNUMBER(OFFSET('Sanitation Data'!$D$7,0,10*ROW('Sanitation Data'!D35)))),CONCATENATE("[",ROUND(OFFSET('Sanitation Data'!$D$7,0,10*ROW('Sanitation Data'!D35)),0),"]"),IF(AND(ISNUMBER(OFFSET('Sanitation Data'!$D$7,0,10*ROW('Sanitation Data'!D35))),CQ41="",ISNUMBER(OFFSET('Sanitation Data'!$D$7,0,10*ROW('Sanitation Data'!D35)))),OFFSET('Sanitation Data'!$D$7,0,10*ROW('Sanitation Data'!D35)),NA())))</f>
        <v>#N/A</v>
      </c>
      <c r="AC41" s="134" t="e">
        <f ca="1">+IF(AND(ISNUMBER(OFFSET('Sanitation Data'!$D$11,0,10*ROW('Sanitation Data'!D35))),CR41="Yes"),OFFSET('Sanitation Data'!$D$11,0,10*ROW('Sanitation Data'!D35)),IF(AND(ISNUMBER(OFFSET('Sanitation Data'!$D$11,0,10*ROW('Sanitation Data'!D35))),CR41="No",ISNUMBER(OFFSET('Sanitation Data'!$D$11,0,10*ROW('Sanitation Data'!D35)))),CONCATENATE("[",ROUND(OFFSET('Sanitation Data'!$D$11,0,10*ROW('Sanitation Data'!D35)),0),"]"),IF(AND(ISNUMBER(OFFSET('Sanitation Data'!$D$11,0,10*ROW('Sanitation Data'!D35))),CR41="",ISNUMBER(OFFSET('Sanitation Data'!$D$11,0,10*ROW('Sanitation Data'!D35)))),OFFSET('Sanitation Data'!$D$11,0,10*ROW('Sanitation Data'!D35)),NA())))</f>
        <v>#N/A</v>
      </c>
      <c r="AD41" s="134" t="e">
        <f ca="1">+IF(AND(ISNUMBER(OFFSET('Sanitation Data'!$D$12,0,10*ROW('Sanitation Data'!D35))),CS41="Yes"),OFFSET('Sanitation Data'!$D$12,0,10*ROW('Sanitation Data'!D35)),IF(AND(ISNUMBER(OFFSET('Sanitation Data'!$D$12,0,10*ROW('Sanitation Data'!D35))),CS41="No",ISNUMBER(OFFSET('Sanitation Data'!$D$12,0,10*ROW('Sanitation Data'!D35)))),CONCATENATE("[",ROUND(OFFSET('Sanitation Data'!$D$12,0,10*ROW('Sanitation Data'!D35)),0),"]"),IF(AND(ISNUMBER(OFFSET('Sanitation Data'!$D$12,0,10*ROW('Sanitation Data'!D35))),CS41="",ISNUMBER(OFFSET('Sanitation Data'!$D$12,0,10*ROW('Sanitation Data'!D35)))),OFFSET('Sanitation Data'!$D$12,0,10*ROW('Sanitation Data'!D35)),NA())))</f>
        <v>#N/A</v>
      </c>
      <c r="AE41" s="134" t="e">
        <f ca="1">+IF(AND(ISNUMBER(OFFSET('Sanitation Data'!$D$13,0,10*ROW('Sanitation Data'!D35))),CT41="Yes"),OFFSET('Sanitation Data'!$D$13,0,10*ROW('Sanitation Data'!D35)),IF(AND(ISNUMBER(OFFSET('Sanitation Data'!$D$13,0,10*ROW('Sanitation Data'!D35))),CT41="No",ISNUMBER(OFFSET('Sanitation Data'!$D$13,0,10*ROW('Sanitation Data'!D35)))),CONCATENATE("[",ROUND(OFFSET('Sanitation Data'!$D$13,0,10*ROW('Sanitation Data'!D35)),0),"]"),IF(AND(ISNUMBER(OFFSET('Sanitation Data'!$D$13,0,10*ROW('Sanitation Data'!D35))),CT41="",ISNUMBER(OFFSET('Sanitation Data'!$D$13,0,10*ROW('Sanitation Data'!D35)))),OFFSET('Sanitation Data'!$D$13,0,10*ROW('Sanitation Data'!D35)),NA())))</f>
        <v>#N/A</v>
      </c>
      <c r="AF41" s="134" t="e">
        <f ca="1">+IF(AND(ISNUMBER(OFFSET('Sanitation Data'!$E$5,0,10*ROW('Sanitation Data'!E35))),CU41="Yes"),100-OFFSET('Sanitation Data'!$E$5,0,10*ROW('Sanitation Data'!E35)),IF(AND(ISNUMBER(OFFSET('Sanitation Data'!$E$5,0,10*ROW('Sanitation Data'!E35))),CU41="No",ISNUMBER(OFFSET('Sanitation Data'!$E$5,0,10*ROW('Sanitation Data'!E35)))),CONCATENATE("[",ROUND(100-OFFSET('Sanitation Data'!$E$5,0,10*ROW('Sanitation Data'!E35)),0),"]"),IF(AND(ISNUMBER(OFFSET('Sanitation Data'!$E$5,0,10*ROW('Sanitation Data'!E35))),CU41="",ISNUMBER(OFFSET('Sanitation Data'!$E$5,0,10*ROW('Sanitation Data'!E35)))),100-OFFSET('Sanitation Data'!$E$5,0,10*ROW('Sanitation Data'!E35)),NA())))</f>
        <v>#N/A</v>
      </c>
      <c r="AG41" s="134" t="e">
        <f ca="1">+IF(AND(ISNUMBER(OFFSET('Sanitation Data'!$E$7,0,10*ROW('Sanitation Data'!E35))),CV41="Yes"),OFFSET('Sanitation Data'!$E$7,0,10*ROW('Sanitation Data'!E35)),IF(AND(ISNUMBER(OFFSET('Sanitation Data'!$E$7,0,10*ROW('Sanitation Data'!E35))),CV41="No",ISNUMBER(OFFSET('Sanitation Data'!$E$7,0,10*ROW('Sanitation Data'!E35)))),CONCATENATE("[",ROUND(OFFSET('Sanitation Data'!$E$7,0,10*ROW('Sanitation Data'!E35)),0),"]"),IF(AND(ISNUMBER(OFFSET('Sanitation Data'!$E$7,0,10*ROW('Sanitation Data'!E35))),CV41="",ISNUMBER(OFFSET('Sanitation Data'!$E$7,0,10*ROW('Sanitation Data'!E35)))),OFFSET('Sanitation Data'!$E$7,0,10*ROW('Sanitation Data'!E35)),NA())))</f>
        <v>#N/A</v>
      </c>
      <c r="AH41" s="134" t="e">
        <f ca="1">+IF(AND(ISNUMBER(OFFSET('Sanitation Data'!$E$11,0,10*ROW('Sanitation Data'!E35))),CW41="Yes"),OFFSET('Sanitation Data'!$E$11,0,10*ROW('Sanitation Data'!E35)),IF(AND(ISNUMBER(OFFSET('Sanitation Data'!$E$11,0,10*ROW('Sanitation Data'!E35))),CW41="No",ISNUMBER(OFFSET('Sanitation Data'!$E$11,0,10*ROW('Sanitation Data'!E35)))),CONCATENATE("[",ROUND(OFFSET('Sanitation Data'!$E$11,0,10*ROW('Sanitation Data'!E35)),0),"]"),IF(AND(ISNUMBER(OFFSET('Sanitation Data'!$E$11,0,10*ROW('Sanitation Data'!E35))),CW41="",ISNUMBER(OFFSET('Sanitation Data'!$E$11,0,10*ROW('Sanitation Data'!E35)))),OFFSET('Sanitation Data'!$E$11,0,10*ROW('Sanitation Data'!E35)),NA())))</f>
        <v>#N/A</v>
      </c>
      <c r="AI41" s="134" t="e">
        <f ca="1">+IF(AND(ISNUMBER(OFFSET('Sanitation Data'!$E$12,0,10*ROW('Sanitation Data'!E35))),CX41="Yes"),OFFSET('Sanitation Data'!$E$12,0,10*ROW('Sanitation Data'!E35)),IF(AND(ISNUMBER(OFFSET('Sanitation Data'!$E$12,0,10*ROW('Sanitation Data'!E35))),CX41="No",ISNUMBER(OFFSET('Sanitation Data'!$E$12,0,10*ROW('Sanitation Data'!E35)))),CONCATENATE("[",ROUND(OFFSET('Sanitation Data'!$E$12,0,10*ROW('Sanitation Data'!E35)),0),"]"),IF(AND(ISNUMBER(OFFSET('Sanitation Data'!$E$12,0,10*ROW('Sanitation Data'!E35))),CX41="",ISNUMBER(OFFSET('Sanitation Data'!$E$12,0,10*ROW('Sanitation Data'!E35)))),OFFSET('Sanitation Data'!$E$12,0,10*ROW('Sanitation Data'!E35)),NA())))</f>
        <v>#N/A</v>
      </c>
      <c r="AJ41" s="134" t="e">
        <f ca="1">+IF(AND(ISNUMBER(OFFSET('Sanitation Data'!$E$13,0,10*ROW('Sanitation Data'!E35))),CY41="Yes"),OFFSET('Sanitation Data'!$E$13,0,10*ROW('Sanitation Data'!E35)),IF(AND(ISNUMBER(OFFSET('Sanitation Data'!$E$13,0,10*ROW('Sanitation Data'!E35))),CY41="No",ISNUMBER(OFFSET('Sanitation Data'!$E$13,0,10*ROW('Sanitation Data'!E35)))),CONCATENATE("[",ROUND(OFFSET('Sanitation Data'!$E$13,0,10*ROW('Sanitation Data'!E35)),0),"]"),IF(AND(ISNUMBER(OFFSET('Sanitation Data'!$E$13,0,10*ROW('Sanitation Data'!E35))),CY41="",ISNUMBER(OFFSET('Sanitation Data'!$E$13,0,10*ROW('Sanitation Data'!E35)))),OFFSET('Sanitation Data'!$E$13,0,10*ROW('Sanitation Data'!E35)),NA())))</f>
        <v>#N/A</v>
      </c>
      <c r="AK41" s="134" t="e">
        <f ca="1">+IF(AND(ISNUMBER(OFFSET('Sanitation Data'!$F$5,0,10*ROW('Sanitation Data'!F35))),CZ41="Yes"),100-OFFSET('Sanitation Data'!$F$5,0,10*ROW('Sanitation Data'!F35)),IF(AND(ISNUMBER(OFFSET('Sanitation Data'!$F$5,0,10*ROW('Sanitation Data'!F35))),CZ41="No",ISNUMBER(OFFSET('Sanitation Data'!$F$5,0,10*ROW('Sanitation Data'!F35)))),CONCATENATE("[",ROUND(100-OFFSET('Sanitation Data'!$F$5,0,10*ROW('Sanitation Data'!F35)),0),"]"),IF(AND(ISNUMBER(OFFSET('Sanitation Data'!$F$5,0,10*ROW('Sanitation Data'!F35))),CZ41="",ISNUMBER(OFFSET('Sanitation Data'!$F$5,0,10*ROW('Sanitation Data'!F35)))),100-OFFSET('Sanitation Data'!$F$5,0,10*ROW('Sanitation Data'!F35)),NA())))</f>
        <v>#N/A</v>
      </c>
      <c r="AL41" s="134" t="e">
        <f ca="1">+IF(AND(ISNUMBER(OFFSET('Sanitation Data'!$F$7,0,10*ROW('Sanitation Data'!F35))),DA41="Yes"),OFFSET('Sanitation Data'!$F$7,0,10*ROW('Sanitation Data'!F35)),IF(AND(ISNUMBER(OFFSET('Sanitation Data'!$F$7,0,10*ROW('Sanitation Data'!F35))),DA41="No",ISNUMBER(OFFSET('Sanitation Data'!$F$7,0,10*ROW('Sanitation Data'!F35)))),CONCATENATE("[",ROUND(OFFSET('Sanitation Data'!$F$7,0,10*ROW('Sanitation Data'!F35)),0),"]"),IF(AND(ISNUMBER(OFFSET('Sanitation Data'!$F$7,0,10*ROW('Sanitation Data'!F35))),DA41="",ISNUMBER(OFFSET('Sanitation Data'!$F$7,0,10*ROW('Sanitation Data'!F35)))),OFFSET('Sanitation Data'!$F$7,0,10*ROW('Sanitation Data'!F35)),NA())))</f>
        <v>#N/A</v>
      </c>
      <c r="AM41" s="134" t="e">
        <f ca="1">+IF(AND(ISNUMBER(OFFSET('Sanitation Data'!$F$11,0,10*ROW('Sanitation Data'!F35))),DB41="Yes"),OFFSET('Sanitation Data'!$F$11,0,10*ROW('Sanitation Data'!F35)),IF(AND(ISNUMBER(OFFSET('Sanitation Data'!$F$11,0,10*ROW('Sanitation Data'!F35))),DB41="No",ISNUMBER(OFFSET('Sanitation Data'!$F$11,0,10*ROW('Sanitation Data'!F35)))),CONCATENATE("[",ROUND(OFFSET('Sanitation Data'!$F$11,0,10*ROW('Sanitation Data'!F35)),0),"]"),IF(AND(ISNUMBER(OFFSET('Sanitation Data'!$F$11,0,10*ROW('Sanitation Data'!F35))),DB41="",ISNUMBER(OFFSET('Sanitation Data'!$F$11,0,10*ROW('Sanitation Data'!F35)))),OFFSET('Sanitation Data'!$F$11,0,10*ROW('Sanitation Data'!F35)),NA())))</f>
        <v>#N/A</v>
      </c>
      <c r="AN41" s="134" t="e">
        <f ca="1">+IF(AND(ISNUMBER(OFFSET('Sanitation Data'!$F$12,0,10*ROW('Sanitation Data'!F35))),DC41="Yes"),OFFSET('Sanitation Data'!$F$12,0,10*ROW('Sanitation Data'!F35)),IF(AND(ISNUMBER(OFFSET('Sanitation Data'!$F$12,0,10*ROW('Sanitation Data'!F35))),DC41="No",ISNUMBER(OFFSET('Sanitation Data'!$F$12,0,10*ROW('Sanitation Data'!F35)))),CONCATENATE("[",ROUND(OFFSET('Sanitation Data'!$F$12,0,10*ROW('Sanitation Data'!F35)),0),"]"),IF(AND(ISNUMBER(OFFSET('Sanitation Data'!$F$12,0,10*ROW('Sanitation Data'!F35))),DC41="",ISNUMBER(OFFSET('Sanitation Data'!$F$12,0,10*ROW('Sanitation Data'!F35)))),OFFSET('Sanitation Data'!$F$12,0,10*ROW('Sanitation Data'!F35)),NA())))</f>
        <v>#N/A</v>
      </c>
      <c r="AO41" s="134" t="e">
        <f ca="1">+IF(AND(ISNUMBER(OFFSET('Sanitation Data'!$F$13,0,10*ROW('Sanitation Data'!F35))),DD41="Yes"),OFFSET('Sanitation Data'!$F$13,0,10*ROW('Sanitation Data'!F35)),IF(AND(ISNUMBER(OFFSET('Sanitation Data'!$F$13,0,10*ROW('Sanitation Data'!F35))),DD41="No",ISNUMBER(OFFSET('Sanitation Data'!$F$13,0,10*ROW('Sanitation Data'!F35)))),CONCATENATE("[",ROUND(OFFSET('Sanitation Data'!$F$13,0,10*ROW('Sanitation Data'!F35)),0),"]"),IF(AND(ISNUMBER(OFFSET('Sanitation Data'!$F$13,0,10*ROW('Sanitation Data'!F35))),DD41="",ISNUMBER(OFFSET('Sanitation Data'!$F$13,0,10*ROW('Sanitation Data'!F35)))),OFFSET('Sanitation Data'!$F$13,0,10*ROW('Sanitation Data'!F35)),NA())))</f>
        <v>#N/A</v>
      </c>
      <c r="AP41" s="134" t="e">
        <f ca="1">+IF(AND(ISNUMBER(OFFSET('Sanitation Data'!$G$5,0,10*ROW('Sanitation Data'!G35))),DE41="Yes"),100-OFFSET('Sanitation Data'!$G$5,0,10*ROW('Sanitation Data'!G35)),IF(AND(ISNUMBER(OFFSET('Sanitation Data'!$G$5,0,10*ROW('Sanitation Data'!G35))),DE41="No",ISNUMBER(OFFSET('Sanitation Data'!$G$5,0,10*ROW('Sanitation Data'!G35)))),CONCATENATE("[",ROUND(100-OFFSET('Sanitation Data'!$G$5,0,10*ROW('Sanitation Data'!G35)),0),"]"),IF(AND(ISNUMBER(OFFSET('Sanitation Data'!$G$5,0,10*ROW('Sanitation Data'!G35))),DE41="",ISNUMBER(OFFSET('Sanitation Data'!$G$5,0,10*ROW('Sanitation Data'!G35)))),100-OFFSET('Sanitation Data'!$G$5,0,10*ROW('Sanitation Data'!G35)),NA())))</f>
        <v>#N/A</v>
      </c>
      <c r="AQ41" s="134" t="e">
        <f ca="1">+IF(AND(ISNUMBER(OFFSET('Sanitation Data'!$G$7,0,10*ROW('Sanitation Data'!G35))),DF41="Yes"),OFFSET('Sanitation Data'!$G$7,0,10*ROW('Sanitation Data'!G35)),IF(AND(ISNUMBER(OFFSET('Sanitation Data'!$G$7,0,10*ROW('Sanitation Data'!G35))),DF41="No",ISNUMBER(OFFSET('Sanitation Data'!$G$7,0,10*ROW('Sanitation Data'!G35)))),CONCATENATE("[",ROUND(OFFSET('Sanitation Data'!$G$7,0,10*ROW('Sanitation Data'!G35)),0),"]"),IF(AND(ISNUMBER(OFFSET('Sanitation Data'!$G$7,0,10*ROW('Sanitation Data'!G35))),DF41="",ISNUMBER(OFFSET('Sanitation Data'!$G$7,0,10*ROW('Sanitation Data'!G35)))),OFFSET('Sanitation Data'!$G$7,0,10*ROW('Sanitation Data'!G35)),NA())))</f>
        <v>#N/A</v>
      </c>
      <c r="AR41" s="134" t="e">
        <f ca="1">+IF(AND(ISNUMBER(OFFSET('Sanitation Data'!$G$11,0,10*ROW('Sanitation Data'!G35))),DG41="Yes"),OFFSET('Sanitation Data'!$G$11,0,10*ROW('Sanitation Data'!G35)),IF(AND(ISNUMBER(OFFSET('Sanitation Data'!$G$11,0,10*ROW('Sanitation Data'!G35))),DG41="No",ISNUMBER(OFFSET('Sanitation Data'!$G$11,0,10*ROW('Sanitation Data'!G35)))),CONCATENATE("[",ROUND(OFFSET('Sanitation Data'!$G$11,0,10*ROW('Sanitation Data'!G35)),0),"]"),IF(AND(ISNUMBER(OFFSET('Sanitation Data'!$G$11,0,10*ROW('Sanitation Data'!G35))),DG41="",ISNUMBER(OFFSET('Sanitation Data'!$G$11,0,10*ROW('Sanitation Data'!G35)))),OFFSET('Sanitation Data'!$G$11,0,10*ROW('Sanitation Data'!G35)),NA())))</f>
        <v>#N/A</v>
      </c>
      <c r="AS41" s="134" t="e">
        <f ca="1">+IF(AND(ISNUMBER(OFFSET('Sanitation Data'!$G$12,0,10*ROW('Sanitation Data'!G35))),DH41="Yes"),OFFSET('Sanitation Data'!$G$12,0,10*ROW('Sanitation Data'!G35)),IF(AND(ISNUMBER(OFFSET('Sanitation Data'!$G$12,0,10*ROW('Sanitation Data'!G35))),DH41="No",ISNUMBER(OFFSET('Sanitation Data'!$G$12,0,10*ROW('Sanitation Data'!G35)))),CONCATENATE("[",ROUND(OFFSET('Sanitation Data'!$G$12,0,10*ROW('Sanitation Data'!G35)),0),"]"),IF(AND(ISNUMBER(OFFSET('Sanitation Data'!$G$12,0,10*ROW('Sanitation Data'!G35))),DH41="",ISNUMBER(OFFSET('Sanitation Data'!$G$12,0,10*ROW('Sanitation Data'!G35)))),OFFSET('Sanitation Data'!$G$12,0,10*ROW('Sanitation Data'!G35)),NA())))</f>
        <v>#N/A</v>
      </c>
      <c r="AT41" s="134" t="e">
        <f ca="1">+IF(AND(ISNUMBER(OFFSET('Sanitation Data'!$G$13,0,10*ROW('Sanitation Data'!G35))),DI41="Yes"),OFFSET('Sanitation Data'!$G$13,0,10*ROW('Sanitation Data'!G35)),IF(AND(ISNUMBER(OFFSET('Sanitation Data'!$G$13,0,10*ROW('Sanitation Data'!G35))),DI41="No",ISNUMBER(OFFSET('Sanitation Data'!$G$13,0,10*ROW('Sanitation Data'!G35)))),CONCATENATE("[",ROUND(OFFSET('Sanitation Data'!$G$13,0,10*ROW('Sanitation Data'!G35)),0),"]"),IF(AND(ISNUMBER(OFFSET('Sanitation Data'!$G$13,0,10*ROW('Sanitation Data'!G35))),DI41="",ISNUMBER(OFFSET('Sanitation Data'!$G$13,0,10*ROW('Sanitation Data'!G35)))),OFFSET('Sanitation Data'!$G$13,0,10*ROW('Sanitation Data'!G35)),NA())))</f>
        <v>#N/A</v>
      </c>
      <c r="AU41" s="134" t="e">
        <f ca="1">+IF(AND(ISNUMBER(OFFSET('Sanitation Data'!$H$5,0,10*ROW('Sanitation Data'!H35))),DJ41="Yes"),100-OFFSET('Sanitation Data'!$H$5,0,10*ROW('Sanitation Data'!H35)),IF(AND(ISNUMBER(OFFSET('Sanitation Data'!$H$5,0,10*ROW('Sanitation Data'!H35))),DJ41="No",ISNUMBER(OFFSET('Sanitation Data'!$H$5,0,10*ROW('Sanitation Data'!H35)))),CONCATENATE("[",ROUND(100-OFFSET('Sanitation Data'!$H$5,0,10*ROW('Sanitation Data'!H35)),0),"]"),IF(AND(ISNUMBER(OFFSET('Sanitation Data'!$H$5,0,10*ROW('Sanitation Data'!H35))),DJ41="",ISNUMBER(OFFSET('Sanitation Data'!$H$5,0,10*ROW('Sanitation Data'!H35)))),100-OFFSET('Sanitation Data'!$H$5,0,10*ROW('Sanitation Data'!H35)),NA())))</f>
        <v>#N/A</v>
      </c>
      <c r="AV41" s="134" t="e">
        <f ca="1">+IF(AND(ISNUMBER(OFFSET('Sanitation Data'!$H$7,0,10*ROW('Sanitation Data'!H35))),DK41="Yes"),OFFSET('Sanitation Data'!$H$7,0,10*ROW('Sanitation Data'!H35)),IF(AND(ISNUMBER(OFFSET('Sanitation Data'!$H$7,0,10*ROW('Sanitation Data'!H35))),DK41="No",ISNUMBER(OFFSET('Sanitation Data'!$H$7,0,10*ROW('Sanitation Data'!H35)))),CONCATENATE("[",ROUND(OFFSET('Sanitation Data'!$H$7,0,10*ROW('Sanitation Data'!H35)),0),"]"),IF(AND(ISNUMBER(OFFSET('Sanitation Data'!$H$7,0,10*ROW('Sanitation Data'!H35))),DK41="",ISNUMBER(OFFSET('Sanitation Data'!$H$7,0,10*ROW('Sanitation Data'!H35)))),OFFSET('Sanitation Data'!$H$7,0,10*ROW('Sanitation Data'!H35)),NA())))</f>
        <v>#N/A</v>
      </c>
      <c r="AW41" s="134" t="e">
        <f ca="1">+IF(AND(ISNUMBER(OFFSET('Sanitation Data'!$H$11,0,10*ROW('Sanitation Data'!H35))),DL41="Yes"),OFFSET('Sanitation Data'!$H$11,0,10*ROW('Sanitation Data'!H35)),IF(AND(ISNUMBER(OFFSET('Sanitation Data'!$H$11,0,10*ROW('Sanitation Data'!H35))),DL41="No",ISNUMBER(OFFSET('Sanitation Data'!$H$11,0,10*ROW('Sanitation Data'!H35)))),CONCATENATE("[",ROUND(OFFSET('Sanitation Data'!$H$11,0,10*ROW('Sanitation Data'!H35)),0),"]"),IF(AND(ISNUMBER(OFFSET('Sanitation Data'!$H$11,0,10*ROW('Sanitation Data'!H35))),DL41="",ISNUMBER(OFFSET('Sanitation Data'!$H$11,0,10*ROW('Sanitation Data'!H35)))),OFFSET('Sanitation Data'!$H$11,0,10*ROW('Sanitation Data'!H35)),NA())))</f>
        <v>#N/A</v>
      </c>
      <c r="AX41" s="134" t="e">
        <f ca="1">+IF(AND(ISNUMBER(OFFSET('Sanitation Data'!$H$12,0,10*ROW('Sanitation Data'!H35))),DM41="Yes"),OFFSET('Sanitation Data'!$H$12,0,10*ROW('Sanitation Data'!H35)),IF(AND(ISNUMBER(OFFSET('Sanitation Data'!$H$12,0,10*ROW('Sanitation Data'!H35))),DM41="No",ISNUMBER(OFFSET('Sanitation Data'!$H$12,0,10*ROW('Sanitation Data'!H35)))),CONCATENATE("[",ROUND(OFFSET('Sanitation Data'!$H$12,0,10*ROW('Sanitation Data'!H35)),0),"]"),IF(AND(ISNUMBER(OFFSET('Sanitation Data'!$H$12,0,10*ROW('Sanitation Data'!H35))),DM41="",ISNUMBER(OFFSET('Sanitation Data'!$H$12,0,10*ROW('Sanitation Data'!H35)))),OFFSET('Sanitation Data'!$H$12,0,10*ROW('Sanitation Data'!H35)),NA())))</f>
        <v>#N/A</v>
      </c>
      <c r="AY41" s="134" t="e">
        <f ca="1">+IF(AND(ISNUMBER(OFFSET('Sanitation Data'!$H$13,0,10*ROW('Sanitation Data'!H35))),DN41="Yes"),OFFSET('Sanitation Data'!$H$13,0,10*ROW('Sanitation Data'!H35)),IF(AND(ISNUMBER(OFFSET('Sanitation Data'!$H$13,0,10*ROW('Sanitation Data'!H35))),DN41="No",ISNUMBER(OFFSET('Sanitation Data'!$H$13,0,10*ROW('Sanitation Data'!H35)))),CONCATENATE("[",ROUND(OFFSET('Sanitation Data'!$H$13,0,10*ROW('Sanitation Data'!H35)),0),"]"),IF(AND(ISNUMBER(OFFSET('Sanitation Data'!$H$13,0,10*ROW('Sanitation Data'!H35))),DN41="",ISNUMBER(OFFSET('Sanitation Data'!$H$13,0,10*ROW('Sanitation Data'!H35)))),OFFSET('Sanitation Data'!$H$13,0,10*ROW('Sanitation Data'!H35)),NA())))</f>
        <v>#N/A</v>
      </c>
      <c r="AZ41" s="135" t="e">
        <f ca="1">+IF(AND(ISNUMBER(OFFSET('Hygiene Data'!$C$6,0,10*ROW('Hygiene Data'!C35))),DO41="Yes"),OFFSET('Hygiene Data'!$C$6,0,10*ROW('Hygiene Data'!C35)),IF(AND(ISNUMBER(OFFSET('Hygiene Data'!$C$6,0,10*ROW('Hygiene Data'!C35))),DO41="No",ISNUMBER(OFFSET('Hygiene Data'!$C$6,0,10*ROW('Hygiene Data'!C35)))),CONCATENATE("[",ROUND(OFFSET('Hygiene Data'!$C$6,0,10*ROW('Hygiene Data'!C35)),0),"]"),IF(AND(ISNUMBER(OFFSET('Hygiene Data'!$C$6,0,10*ROW('Hygiene Data'!C35))),DO41="",ISNUMBER(OFFSET('Hygiene Data'!$C$6,0,10*ROW('Hygiene Data'!C35)))),OFFSET('Hygiene Data'!$C$6,0,10*ROW('Hygiene Data'!C35)),NA())))</f>
        <v>#N/A</v>
      </c>
      <c r="BA41" s="135" t="e">
        <f ca="1">+IF(AND(ISNUMBER(OFFSET('Hygiene Data'!$C$8,0,10*ROW('Hygiene Data'!C35))),DP41="Yes"),OFFSET('Hygiene Data'!$C$8,0,10*ROW('Hygiene Data'!C35)),IF(AND(ISNUMBER(OFFSET('Hygiene Data'!$C$8,0,10*ROW('Hygiene Data'!C35))),DP41="No",ISNUMBER(OFFSET('Hygiene Data'!$C$8,0,10*ROW('Hygiene Data'!C35)))),CONCATENATE("[",ROUND(OFFSET('Hygiene Data'!$C$8,0,10*ROW('Hygiene Data'!C35)),0),"]"),IF(AND(ISNUMBER(OFFSET('Hygiene Data'!$C$8,0,10*ROW('Hygiene Data'!C35))),DP41="",ISNUMBER(OFFSET('Hygiene Data'!$C$8,0,10*ROW('Hygiene Data'!C35)))),OFFSET('Hygiene Data'!$C$8,0,10*ROW('Hygiene Data'!C35)),NA())))</f>
        <v>#N/A</v>
      </c>
      <c r="BB41" s="135" t="e">
        <f ca="1">+IF(AND(ISNUMBER(OFFSET('Hygiene Data'!$C$10,0,10*ROW('Hygiene Data'!C35))),DQ41="Yes"),OFFSET('Hygiene Data'!$C$10,0,10*ROW('Hygiene Data'!C35)),IF(AND(ISNUMBER(OFFSET('Hygiene Data'!$C$10,0,10*ROW('Hygiene Data'!C35))),DQ41="No",ISNUMBER(OFFSET('Hygiene Data'!$C$10,0,10*ROW('Hygiene Data'!C35)))),CONCATENATE("[",ROUND(OFFSET('Hygiene Data'!$C$10,0,10*ROW('Hygiene Data'!C35)),0),"]"),IF(AND(ISNUMBER(OFFSET('Hygiene Data'!$C$10,0,10*ROW('Hygiene Data'!C35))),DQ41="",ISNUMBER(OFFSET('Hygiene Data'!$C$10,0,10*ROW('Hygiene Data'!C35)))),OFFSET('Hygiene Data'!$C$10,0,10*ROW('Hygiene Data'!C35)),NA())))</f>
        <v>#N/A</v>
      </c>
      <c r="BC41" s="135" t="e">
        <f ca="1">+IF(AND(ISNUMBER(OFFSET('Hygiene Data'!$D$6,0,10*ROW('Hygiene Data'!D35))),DR41="Yes"),OFFSET('Hygiene Data'!$D$6,0,10*ROW('Hygiene Data'!D35)),IF(AND(ISNUMBER(OFFSET('Hygiene Data'!$D$6,0,10*ROW('Hygiene Data'!D35))),DR41="No",ISNUMBER(OFFSET('Hygiene Data'!$D$6,0,10*ROW('Hygiene Data'!D35)))),CONCATENATE("[",ROUND(OFFSET('Hygiene Data'!$D$6,0,10*ROW('Hygiene Data'!D35)),0),"]"),IF(AND(ISNUMBER(OFFSET('Hygiene Data'!$D$6,0,10*ROW('Hygiene Data'!D35))),DR41="",ISNUMBER(OFFSET('Hygiene Data'!$D$6,0,10*ROW('Hygiene Data'!D35)))),OFFSET('Hygiene Data'!$D$6,0,10*ROW('Hygiene Data'!D35)),NA())))</f>
        <v>#N/A</v>
      </c>
      <c r="BD41" s="135" t="e">
        <f ca="1">+IF(AND(ISNUMBER(OFFSET('Hygiene Data'!$D$8,0,10*ROW('Hygiene Data'!D35))),DS41="Yes"),OFFSET('Hygiene Data'!$D$8,0,10*ROW('Hygiene Data'!D35)),IF(AND(ISNUMBER(OFFSET('Hygiene Data'!$D$8,0,10*ROW('Hygiene Data'!D35))),DS41="No",ISNUMBER(OFFSET('Hygiene Data'!$D$8,0,10*ROW('Hygiene Data'!D35)))),CONCATENATE("[",ROUND(OFFSET('Hygiene Data'!$D$8,0,10*ROW('Hygiene Data'!D35)),0),"]"),IF(AND(ISNUMBER(OFFSET('Hygiene Data'!$D$8,0,10*ROW('Hygiene Data'!D35))),DS41="",ISNUMBER(OFFSET('Hygiene Data'!$D$8,0,10*ROW('Hygiene Data'!D35)))),OFFSET('Hygiene Data'!$D$8,0,10*ROW('Hygiene Data'!D35)),NA())))</f>
        <v>#N/A</v>
      </c>
      <c r="BE41" s="135" t="e">
        <f ca="1">+IF(AND(ISNUMBER(OFFSET('Hygiene Data'!$D$10,0,10*ROW('Hygiene Data'!D35))),DT41="Yes"),OFFSET('Hygiene Data'!$D$10,0,10*ROW('Hygiene Data'!D35)),IF(AND(ISNUMBER(OFFSET('Hygiene Data'!$D$10,0,10*ROW('Hygiene Data'!D35))),DT41="No",ISNUMBER(OFFSET('Hygiene Data'!$D$10,0,10*ROW('Hygiene Data'!D35)))),CONCATENATE("[",ROUND(OFFSET('Hygiene Data'!$D$10,0,10*ROW('Hygiene Data'!D35)),0),"]"),IF(AND(ISNUMBER(OFFSET('Hygiene Data'!$D$10,0,10*ROW('Hygiene Data'!D35))),DT41="",ISNUMBER(OFFSET('Hygiene Data'!$D$10,0,10*ROW('Hygiene Data'!D35)))),OFFSET('Hygiene Data'!$D$10,0,10*ROW('Hygiene Data'!D35)),NA())))</f>
        <v>#N/A</v>
      </c>
      <c r="BF41" s="135" t="e">
        <f ca="1">+IF(AND(ISNUMBER(OFFSET('Hygiene Data'!$E$6,0,10*ROW('Hygiene Data'!E35))),DU41="Yes"),OFFSET('Hygiene Data'!$E$6,0,10*ROW('Hygiene Data'!E35)),IF(AND(ISNUMBER(OFFSET('Hygiene Data'!$E$6,0,10*ROW('Hygiene Data'!E35))),DU41="No",ISNUMBER(OFFSET('Hygiene Data'!$E$6,0,10*ROW('Hygiene Data'!E35)))),CONCATENATE("[",ROUND(OFFSET('Hygiene Data'!$E$6,0,10*ROW('Hygiene Data'!E35)),0),"]"),IF(AND(ISNUMBER(OFFSET('Hygiene Data'!$E$6,0,10*ROW('Hygiene Data'!E35))),DU41="",ISNUMBER(OFFSET('Hygiene Data'!$E$6,0,10*ROW('Hygiene Data'!E35)))),OFFSET('Hygiene Data'!$E$6,0,10*ROW('Hygiene Data'!E35)),NA())))</f>
        <v>#N/A</v>
      </c>
      <c r="BG41" s="135" t="e">
        <f ca="1">+IF(AND(ISNUMBER(OFFSET('Hygiene Data'!$E$8,0,10*ROW('Hygiene Data'!E35))),DV41="Yes"),OFFSET('Hygiene Data'!$E$8,0,10*ROW('Hygiene Data'!E35)),IF(AND(ISNUMBER(OFFSET('Hygiene Data'!$E$8,0,10*ROW('Hygiene Data'!E35))),DV41="No",ISNUMBER(OFFSET('Hygiene Data'!$E$8,0,10*ROW('Hygiene Data'!E35)))),CONCATENATE("[",ROUND(OFFSET('Hygiene Data'!$E$8,0,10*ROW('Hygiene Data'!E35)),0),"]"),IF(AND(ISNUMBER(OFFSET('Hygiene Data'!$E$8,0,10*ROW('Hygiene Data'!E35))),DV41="",ISNUMBER(OFFSET('Hygiene Data'!$E$8,0,10*ROW('Hygiene Data'!E35)))),OFFSET('Hygiene Data'!$E$8,0,10*ROW('Hygiene Data'!E35)),NA())))</f>
        <v>#N/A</v>
      </c>
      <c r="BH41" s="135" t="e">
        <f ca="1">+IF(AND(ISNUMBER(OFFSET('Hygiene Data'!$E$10,0,10*ROW('Hygiene Data'!E35))),DW41="Yes"),OFFSET('Hygiene Data'!$E$10,0,10*ROW('Hygiene Data'!E35)),IF(AND(ISNUMBER(OFFSET('Hygiene Data'!$E$10,0,10*ROW('Hygiene Data'!E35))),DW41="No",ISNUMBER(OFFSET('Hygiene Data'!$E$10,0,10*ROW('Hygiene Data'!E35)))),CONCATENATE("[",ROUND(OFFSET('Hygiene Data'!$E$10,0,10*ROW('Hygiene Data'!E35)),0),"]"),IF(AND(ISNUMBER(OFFSET('Hygiene Data'!$E$10,0,10*ROW('Hygiene Data'!E35))),DW41="",ISNUMBER(OFFSET('Hygiene Data'!$E$10,0,10*ROW('Hygiene Data'!E35)))),OFFSET('Hygiene Data'!$E$10,0,10*ROW('Hygiene Data'!E35)),NA())))</f>
        <v>#N/A</v>
      </c>
      <c r="BI41" s="135" t="e">
        <f ca="1">+IF(AND(ISNUMBER(OFFSET('Hygiene Data'!$F$6,0,10*ROW('Hygiene Data'!F35))),DX41="Yes"),OFFSET('Hygiene Data'!$F$6,0,10*ROW('Hygiene Data'!F35)),IF(AND(ISNUMBER(OFFSET('Hygiene Data'!$F$6,0,10*ROW('Hygiene Data'!F35))),DX41="No",ISNUMBER(OFFSET('Hygiene Data'!$F$6,0,10*ROW('Hygiene Data'!F35)))),CONCATENATE("[",ROUND(OFFSET('Hygiene Data'!$F$6,0,10*ROW('Hygiene Data'!F35)),0),"]"),IF(AND(ISNUMBER(OFFSET('Hygiene Data'!$F$6,0,10*ROW('Hygiene Data'!F35))),DX41="",ISNUMBER(OFFSET('Hygiene Data'!$F$6,0,10*ROW('Hygiene Data'!F35)))),OFFSET('Hygiene Data'!$F$6,0,10*ROW('Hygiene Data'!F35)),NA())))</f>
        <v>#N/A</v>
      </c>
      <c r="BJ41" s="135" t="e">
        <f ca="1">+IF(AND(ISNUMBER(OFFSET('Hygiene Data'!$F$8,0,10*ROW('Hygiene Data'!F35))),DY41="Yes"),OFFSET('Hygiene Data'!$F$8,0,10*ROW('Hygiene Data'!F35)),IF(AND(ISNUMBER(OFFSET('Hygiene Data'!$F$8,0,10*ROW('Hygiene Data'!F35))),DY41="No",ISNUMBER(OFFSET('Hygiene Data'!$F$8,0,10*ROW('Hygiene Data'!F35)))),CONCATENATE("[",ROUND(OFFSET('Hygiene Data'!$F$8,0,10*ROW('Hygiene Data'!F35)),0),"]"),IF(AND(ISNUMBER(OFFSET('Hygiene Data'!$F$8,0,10*ROW('Hygiene Data'!F35))),DY41="",ISNUMBER(OFFSET('Hygiene Data'!$F$8,0,10*ROW('Hygiene Data'!F35)))),OFFSET('Hygiene Data'!$F$8,0,10*ROW('Hygiene Data'!F35)),NA())))</f>
        <v>#N/A</v>
      </c>
      <c r="BK41" s="135" t="e">
        <f ca="1">+IF(AND(ISNUMBER(OFFSET('Hygiene Data'!$F$10,0,10*ROW('Hygiene Data'!F35))),DZ41="Yes"),OFFSET('Hygiene Data'!$F$10,0,10*ROW('Hygiene Data'!F35)),IF(AND(ISNUMBER(OFFSET('Hygiene Data'!$F$10,0,10*ROW('Hygiene Data'!F35))),DZ41="No",ISNUMBER(OFFSET('Hygiene Data'!$F$10,0,10*ROW('Hygiene Data'!F35)))),CONCATENATE("[",ROUND(OFFSET('Hygiene Data'!$F$10,0,10*ROW('Hygiene Data'!F35)),0),"]"),IF(AND(ISNUMBER(OFFSET('Hygiene Data'!$F$10,0,10*ROW('Hygiene Data'!F35))),DZ41="",ISNUMBER(OFFSET('Hygiene Data'!$F$10,0,10*ROW('Hygiene Data'!F35)))),OFFSET('Hygiene Data'!$F$10,0,10*ROW('Hygiene Data'!F35)),NA())))</f>
        <v>#N/A</v>
      </c>
      <c r="BL41" s="135" t="e">
        <f ca="1">+IF(AND(ISNUMBER(OFFSET('Hygiene Data'!$G$6,0,10*ROW('Hygiene Data'!G35))),EA41="Yes"),OFFSET('Hygiene Data'!$G$6,0,10*ROW('Hygiene Data'!G35)),IF(AND(ISNUMBER(OFFSET('Hygiene Data'!$G$6,0,10*ROW('Hygiene Data'!G35))),EA41="No",ISNUMBER(OFFSET('Hygiene Data'!$G$6,0,10*ROW('Hygiene Data'!G35)))),CONCATENATE("[",ROUND(OFFSET('Hygiene Data'!$G$6,0,10*ROW('Hygiene Data'!G35)),0),"]"),IF(AND(ISNUMBER(OFFSET('Hygiene Data'!$G$6,0,10*ROW('Hygiene Data'!G35))),EA41="",ISNUMBER(OFFSET('Hygiene Data'!$G$6,0,10*ROW('Hygiene Data'!G35)))),OFFSET('Hygiene Data'!$G$6,0,10*ROW('Hygiene Data'!G35)),NA())))</f>
        <v>#N/A</v>
      </c>
      <c r="BM41" s="135" t="e">
        <f ca="1">+IF(AND(ISNUMBER(OFFSET('Hygiene Data'!$G$8,0,10*ROW('Hygiene Data'!G35))),EB41="Yes"),OFFSET('Hygiene Data'!$G$8,0,10*ROW('Hygiene Data'!G35)),IF(AND(ISNUMBER(OFFSET('Hygiene Data'!$G$8,0,10*ROW('Hygiene Data'!G35))),EB41="No",ISNUMBER(OFFSET('Hygiene Data'!$G$8,0,10*ROW('Hygiene Data'!G35)))),CONCATENATE("[",ROUND(OFFSET('Hygiene Data'!$G$8,0,10*ROW('Hygiene Data'!G35)),0),"]"),IF(AND(ISNUMBER(OFFSET('Hygiene Data'!$G$8,0,10*ROW('Hygiene Data'!G35))),EB41="",ISNUMBER(OFFSET('Hygiene Data'!$G$8,0,10*ROW('Hygiene Data'!G35)))),OFFSET('Hygiene Data'!$G$8,0,10*ROW('Hygiene Data'!G35)),NA())))</f>
        <v>#N/A</v>
      </c>
      <c r="BN41" s="135" t="e">
        <f ca="1">+IF(AND(ISNUMBER(OFFSET('Hygiene Data'!$G$10,0,10*ROW('Hygiene Data'!G35))),EC41="Yes"),OFFSET('Hygiene Data'!$G$10,0,10*ROW('Hygiene Data'!G35)),IF(AND(ISNUMBER(OFFSET('Hygiene Data'!$G$10,0,10*ROW('Hygiene Data'!G35))),EC41="No",ISNUMBER(OFFSET('Hygiene Data'!$G$10,0,10*ROW('Hygiene Data'!G35)))),CONCATENATE("[",ROUND(OFFSET('Hygiene Data'!$G$10,0,10*ROW('Hygiene Data'!G35)),0),"]"),IF(AND(ISNUMBER(OFFSET('Hygiene Data'!$G$10,0,10*ROW('Hygiene Data'!G35))),EC41="",ISNUMBER(OFFSET('Hygiene Data'!$G$10,0,10*ROW('Hygiene Data'!G35)))),OFFSET('Hygiene Data'!$G$10,0,10*ROW('Hygiene Data'!G35)),NA())))</f>
        <v>#N/A</v>
      </c>
      <c r="BO41" s="135" t="e">
        <f ca="1">+IF(AND(ISNUMBER(OFFSET('Hygiene Data'!$H$6,0,10*ROW('Hygiene Data'!H35))),ED41="Yes"),OFFSET('Hygiene Data'!$H$6,0,10*ROW('Hygiene Data'!H35)),IF(AND(ISNUMBER(OFFSET('Hygiene Data'!$H$6,0,10*ROW('Hygiene Data'!H35))),ED41="No",ISNUMBER(OFFSET('Hygiene Data'!$H$6,0,10*ROW('Hygiene Data'!H35)))),CONCATENATE("[",ROUND(OFFSET('Hygiene Data'!$H$6,0,10*ROW('Hygiene Data'!H35)),0),"]"),IF(AND(ISNUMBER(OFFSET('Hygiene Data'!$H$6,0,10*ROW('Hygiene Data'!H35))),ED41="",ISNUMBER(OFFSET('Hygiene Data'!$H$6,0,10*ROW('Hygiene Data'!H35)))),OFFSET('Hygiene Data'!$H$6,0,10*ROW('Hygiene Data'!H35)),NA())))</f>
        <v>#N/A</v>
      </c>
      <c r="BP41" s="135" t="e">
        <f ca="1">+IF(AND(ISNUMBER(OFFSET('Hygiene Data'!$H$8,0,10*ROW('Hygiene Data'!H35))),EE41="Yes"),OFFSET('Hygiene Data'!$H$8,0,10*ROW('Hygiene Data'!H35)),IF(AND(ISNUMBER(OFFSET('Hygiene Data'!$H$8,0,10*ROW('Hygiene Data'!H35))),EE41="No",ISNUMBER(OFFSET('Hygiene Data'!$H$8,0,10*ROW('Hygiene Data'!H35)))),CONCATENATE("[",ROUND(OFFSET('Hygiene Data'!$H$8,0,10*ROW('Hygiene Data'!H35)),0),"]"),IF(AND(ISNUMBER(OFFSET('Hygiene Data'!$H$8,0,10*ROW('Hygiene Data'!H35))),EE41="",ISNUMBER(OFFSET('Hygiene Data'!$H$8,0,10*ROW('Hygiene Data'!H35)))),OFFSET('Hygiene Data'!$H$8,0,10*ROW('Hygiene Data'!H35)),NA())))</f>
        <v>#N/A</v>
      </c>
      <c r="BQ41" s="135" t="e">
        <f ca="1">+IF(AND(ISNUMBER(OFFSET('Hygiene Data'!$H$10,0,10*ROW('Hygiene Data'!H35))),EF41="Yes"),OFFSET('Hygiene Data'!$H$10,0,10*ROW('Hygiene Data'!H35)),IF(AND(ISNUMBER(OFFSET('Hygiene Data'!$H$10,0,10*ROW('Hygiene Data'!H35))),EF41="No",ISNUMBER(OFFSET('Hygiene Data'!$H$10,0,10*ROW('Hygiene Data'!H35)))),CONCATENATE("[",ROUND(OFFSET('Hygiene Data'!$H$10,0,10*ROW('Hygiene Data'!H35)),0),"]"),IF(AND(ISNUMBER(OFFSET('Hygiene Data'!$H$10,0,10*ROW('Hygiene Data'!H35))),EF41="",ISNUMBER(OFFSET('Hygiene Data'!$H$10,0,10*ROW('Hygiene Data'!H35)))),OFFSET('Hygiene Data'!$H$10,0,10*ROW('Hygiene Data'!H35)),NA())))</f>
        <v>#N/A</v>
      </c>
      <c r="BS41" s="34" t="str">
        <f ca="1">+IF(OFFSET('Water Data'!$C$28,0,10*ROW('Water Data'!C35))="","",OFFSET('Water Data'!$C$28,0,10*ROW('Water Data'!C35)))</f>
        <v/>
      </c>
      <c r="BT41" s="34" t="str">
        <f ca="1">+IF(OFFSET('Water Data'!$C$29,0,10*ROW('Water Data'!C35))="","",OFFSET('Water Data'!$C$29,0,10*ROW('Water Data'!C35)))</f>
        <v/>
      </c>
      <c r="BU41" s="34" t="str">
        <f ca="1">+IF(OFFSET('Water Data'!$C$30,0,10*ROW('Water Data'!C35))="","",OFFSET('Water Data'!$C$30,0,10*ROW('Water Data'!C35)))</f>
        <v/>
      </c>
      <c r="BV41" s="34" t="str">
        <f ca="1">+IF(OFFSET('Water Data'!$D$28,0,10*ROW('Water Data'!D35))="","",OFFSET('Water Data'!$D$28,0,10*ROW('Water Data'!D35)))</f>
        <v/>
      </c>
      <c r="BW41" s="34" t="str">
        <f ca="1">+IF(OFFSET('Water Data'!$D$29,0,10*ROW('Water Data'!D35))="","",OFFSET('Water Data'!$D$29,0,10*ROW('Water Data'!D35)))</f>
        <v/>
      </c>
      <c r="BX41" s="34" t="str">
        <f ca="1">+IF(OFFSET('Water Data'!$D$30,0,10*ROW('Water Data'!D35))="","",OFFSET('Water Data'!$D$30,0,10*ROW('Water Data'!D35)))</f>
        <v/>
      </c>
      <c r="BY41" s="34" t="str">
        <f ca="1">+IF(OFFSET('Water Data'!$E$28,0,10*ROW('Water Data'!E35))="","",OFFSET('Water Data'!$E$28,0,10*ROW('Water Data'!E35)))</f>
        <v/>
      </c>
      <c r="BZ41" s="34" t="str">
        <f ca="1">+IF(OFFSET('Water Data'!$E$29,0,10*ROW('Water Data'!E35))="","",OFFSET('Water Data'!$E$29,0,10*ROW('Water Data'!E35)))</f>
        <v/>
      </c>
      <c r="CA41" s="34" t="str">
        <f ca="1">+IF(OFFSET('Water Data'!$E$30,0,10*ROW('Water Data'!E35))="","",OFFSET('Water Data'!$E$30,0,10*ROW('Water Data'!E35)))</f>
        <v/>
      </c>
      <c r="CB41" s="34" t="str">
        <f ca="1">+IF(OFFSET('Water Data'!$F$28,0,10*ROW('Water Data'!F35))="","",OFFSET('Water Data'!$F$28,0,10*ROW('Water Data'!F35)))</f>
        <v/>
      </c>
      <c r="CC41" s="34" t="str">
        <f ca="1">+IF(OFFSET('Water Data'!$F$29,0,10*ROW('Water Data'!F35))="","",OFFSET('Water Data'!$F$29,0,10*ROW('Water Data'!F35)))</f>
        <v/>
      </c>
      <c r="CD41" s="34" t="str">
        <f ca="1">+IF(OFFSET('Water Data'!$F$30,0,10*ROW('Water Data'!F35))="","",OFFSET('Water Data'!$F$30,0,10*ROW('Water Data'!F35)))</f>
        <v/>
      </c>
      <c r="CE41" s="34" t="str">
        <f ca="1">+IF(OFFSET('Water Data'!$G$28,0,10*ROW('Water Data'!G35))="","",OFFSET('Water Data'!$G$28,0,10*ROW('Water Data'!G35)))</f>
        <v/>
      </c>
      <c r="CF41" s="34" t="str">
        <f ca="1">+IF(OFFSET('Water Data'!$G$29,0,10*ROW('Water Data'!G35))="","",OFFSET('Water Data'!$G$29,0,10*ROW('Water Data'!G35)))</f>
        <v/>
      </c>
      <c r="CG41" s="34" t="str">
        <f ca="1">+IF(OFFSET('Water Data'!$G$30,0,10*ROW('Water Data'!G35))="","",OFFSET('Water Data'!$G$30,0,10*ROW('Water Data'!G35)))</f>
        <v/>
      </c>
      <c r="CH41" s="34" t="str">
        <f ca="1">+IF(OFFSET('Water Data'!$H$28,0,10*ROW('Water Data'!H35))="","",OFFSET('Water Data'!$H$28,0,10*ROW('Water Data'!H35)))</f>
        <v/>
      </c>
      <c r="CI41" s="34" t="str">
        <f ca="1">+IF(OFFSET('Water Data'!$H$29,0,10*ROW('Water Data'!H35))="","",OFFSET('Water Data'!$H$29,0,10*ROW('Water Data'!H35)))</f>
        <v/>
      </c>
      <c r="CJ41" s="34" t="str">
        <f ca="1">+IF(OFFSET('Water Data'!$H$30,0,10*ROW('Water Data'!H35))="","",OFFSET('Water Data'!$H$30,0,10*ROW('Water Data'!H35)))</f>
        <v/>
      </c>
      <c r="CK41" s="34" t="str">
        <f ca="1">+IF(OFFSET('Sanitation Data'!$C$29,0,10*ROW('Sanitation Data'!C35))="","",OFFSET('Sanitation Data'!$C$29,0,10*ROW('Sanitation Data'!C35)))</f>
        <v/>
      </c>
      <c r="CL41" s="34" t="str">
        <f ca="1">+IF(OFFSET('Sanitation Data'!$C$30,0,10*ROW('Sanitation Data'!C35))="","",OFFSET('Sanitation Data'!$C$30,0,10*ROW('Sanitation Data'!C35)))</f>
        <v/>
      </c>
      <c r="CM41" s="34" t="str">
        <f ca="1">+IF(OFFSET('Sanitation Data'!$C$31,0,10*ROW('Sanitation Data'!C35))="","",OFFSET('Sanitation Data'!$C$31,0,10*ROW('Sanitation Data'!C35)))</f>
        <v/>
      </c>
      <c r="CN41" s="34" t="str">
        <f ca="1">+IF(OFFSET('Sanitation Data'!$C$32,0,10*ROW('Sanitation Data'!C35))="","",OFFSET('Sanitation Data'!$C$32,0,10*ROW('Sanitation Data'!C35)))</f>
        <v/>
      </c>
      <c r="CO41" s="34" t="str">
        <f ca="1">+IF(OFFSET('Sanitation Data'!$C$33,0,10*ROW('Sanitation Data'!C35))="","",OFFSET('Sanitation Data'!$C$33,0,10*ROW('Sanitation Data'!C35)))</f>
        <v/>
      </c>
      <c r="CP41" s="34" t="str">
        <f ca="1">+IF(OFFSET('Sanitation Data'!$D$29,0,10*ROW('Sanitation Data'!D35))="","",OFFSET('Sanitation Data'!$D$29,0,10*ROW('Sanitation Data'!D35)))</f>
        <v/>
      </c>
      <c r="CQ41" s="34" t="str">
        <f ca="1">+IF(OFFSET('Sanitation Data'!$D$30,0,10*ROW('Sanitation Data'!D35))="","",OFFSET('Sanitation Data'!$D$30,0,10*ROW('Sanitation Data'!D35)))</f>
        <v/>
      </c>
      <c r="CR41" s="34" t="str">
        <f ca="1">+IF(OFFSET('Sanitation Data'!$D$31,0,10*ROW('Sanitation Data'!D35))="","",OFFSET('Sanitation Data'!$D$31,0,10*ROW('Sanitation Data'!D35)))</f>
        <v/>
      </c>
      <c r="CS41" s="34" t="str">
        <f ca="1">+IF(OFFSET('Sanitation Data'!$D$32,0,10*ROW('Sanitation Data'!D35))="","",OFFSET('Sanitation Data'!$D$32,0,10*ROW('Sanitation Data'!D35)))</f>
        <v/>
      </c>
      <c r="CT41" s="34" t="str">
        <f ca="1">+IF(OFFSET('Sanitation Data'!$D$33,0,10*ROW('Sanitation Data'!D35))="","",OFFSET('Sanitation Data'!$D$33,0,10*ROW('Sanitation Data'!D35)))</f>
        <v/>
      </c>
      <c r="CU41" s="34" t="str">
        <f ca="1">+IF(OFFSET('Sanitation Data'!$E$29,0,10*ROW('Sanitation Data'!E35))="","",OFFSET('Sanitation Data'!$E$29,0,10*ROW('Sanitation Data'!E35)))</f>
        <v/>
      </c>
      <c r="CV41" s="34" t="str">
        <f ca="1">+IF(OFFSET('Sanitation Data'!$E$30,0,10*ROW('Sanitation Data'!E35))="","",OFFSET('Sanitation Data'!$E$30,0,10*ROW('Sanitation Data'!E35)))</f>
        <v/>
      </c>
      <c r="CW41" s="34" t="str">
        <f ca="1">+IF(OFFSET('Sanitation Data'!$E$31,0,10*ROW('Sanitation Data'!E35))="","",OFFSET('Sanitation Data'!$E$31,0,10*ROW('Sanitation Data'!E35)))</f>
        <v/>
      </c>
      <c r="CX41" s="34" t="str">
        <f ca="1">+IF(OFFSET('Sanitation Data'!$E$32,0,10*ROW('Sanitation Data'!E35))="","",OFFSET('Sanitation Data'!$E$32,0,10*ROW('Sanitation Data'!E35)))</f>
        <v/>
      </c>
      <c r="CY41" s="34" t="str">
        <f ca="1">+IF(OFFSET('Sanitation Data'!$E$33,0,10*ROW('Sanitation Data'!E35))="","",OFFSET('Sanitation Data'!$E$33,0,10*ROW('Sanitation Data'!E35)))</f>
        <v/>
      </c>
      <c r="CZ41" s="34" t="str">
        <f ca="1">+IF(OFFSET('Sanitation Data'!$F$29,0,10*ROW('Sanitation Data'!F35))="","",OFFSET('Sanitation Data'!$F$29,0,10*ROW('Sanitation Data'!F35)))</f>
        <v/>
      </c>
      <c r="DA41" s="34" t="str">
        <f ca="1">+IF(OFFSET('Sanitation Data'!$F$30,0,10*ROW('Sanitation Data'!F35))="","",OFFSET('Sanitation Data'!$F$30,0,10*ROW('Sanitation Data'!F35)))</f>
        <v/>
      </c>
      <c r="DB41" s="34" t="str">
        <f ca="1">+IF(OFFSET('Sanitation Data'!$F$31,0,10*ROW('Sanitation Data'!F35))="","",OFFSET('Sanitation Data'!$F$31,0,10*ROW('Sanitation Data'!F35)))</f>
        <v/>
      </c>
      <c r="DC41" s="34" t="str">
        <f ca="1">+IF(OFFSET('Sanitation Data'!$F$32,0,10*ROW('Sanitation Data'!F35))="","",OFFSET('Sanitation Data'!$F$32,0,10*ROW('Sanitation Data'!F35)))</f>
        <v/>
      </c>
      <c r="DD41" s="34" t="str">
        <f ca="1">+IF(OFFSET('Sanitation Data'!$F$33,0,10*ROW('Sanitation Data'!F35))="","",OFFSET('Sanitation Data'!$F$33,0,10*ROW('Sanitation Data'!F35)))</f>
        <v/>
      </c>
      <c r="DE41" s="34" t="str">
        <f ca="1">+IF(OFFSET('Sanitation Data'!$G$29,0,10*ROW('Sanitation Data'!G35))="","",OFFSET('Sanitation Data'!$G$29,0,10*ROW('Sanitation Data'!G35)))</f>
        <v/>
      </c>
      <c r="DF41" s="34" t="str">
        <f ca="1">+IF(OFFSET('Sanitation Data'!$G$30,0,10*ROW('Sanitation Data'!G35))="","",OFFSET('Sanitation Data'!$G$30,0,10*ROW('Sanitation Data'!G35)))</f>
        <v/>
      </c>
      <c r="DG41" s="34" t="str">
        <f ca="1">+IF(OFFSET('Sanitation Data'!$G$31,0,10*ROW('Sanitation Data'!G35))="","",OFFSET('Sanitation Data'!$G$31,0,10*ROW('Sanitation Data'!G35)))</f>
        <v/>
      </c>
      <c r="DH41" s="34" t="str">
        <f ca="1">+IF(OFFSET('Sanitation Data'!$G$32,0,10*ROW('Sanitation Data'!G35))="","",OFFSET('Sanitation Data'!$G$32,0,10*ROW('Sanitation Data'!G35)))</f>
        <v/>
      </c>
      <c r="DI41" s="34" t="str">
        <f ca="1">+IF(OFFSET('Sanitation Data'!$G$33,0,10*ROW('Sanitation Data'!G35))="","",OFFSET('Sanitation Data'!$G$33,0,10*ROW('Sanitation Data'!G35)))</f>
        <v/>
      </c>
      <c r="DJ41" s="34" t="str">
        <f ca="1">+IF(OFFSET('Sanitation Data'!$H$29,0,10*ROW('Sanitation Data'!H35))="","",OFFSET('Sanitation Data'!$H$29,0,10*ROW('Sanitation Data'!H35)))</f>
        <v/>
      </c>
      <c r="DK41" s="34" t="str">
        <f ca="1">+IF(OFFSET('Sanitation Data'!$H$30,0,10*ROW('Sanitation Data'!H35))="","",OFFSET('Sanitation Data'!$H$30,0,10*ROW('Sanitation Data'!H35)))</f>
        <v/>
      </c>
      <c r="DL41" s="34" t="str">
        <f ca="1">+IF(OFFSET('Sanitation Data'!$H$31,0,10*ROW('Sanitation Data'!H35))="","",OFFSET('Sanitation Data'!$H$31,0,10*ROW('Sanitation Data'!H35)))</f>
        <v/>
      </c>
      <c r="DM41" s="34" t="str">
        <f ca="1">+IF(OFFSET('Sanitation Data'!$H$32,0,10*ROW('Sanitation Data'!H35))="","",OFFSET('Sanitation Data'!$H$32,0,10*ROW('Sanitation Data'!H35)))</f>
        <v/>
      </c>
      <c r="DN41" s="34" t="str">
        <f ca="1">+IF(OFFSET('Sanitation Data'!$H$33,0,10*ROW('Sanitation Data'!H35))="","",OFFSET('Sanitation Data'!$H$33,0,10*ROW('Sanitation Data'!H35)))</f>
        <v/>
      </c>
      <c r="DO41" s="34" t="str">
        <f ca="1">+IF(OFFSET('Hygiene Data'!$C$12,0,10*ROW('Hygiene Data'!C35))="","",OFFSET('Hygiene Data'!$C$12,0,10*ROW('Hygiene Data'!C35)))</f>
        <v/>
      </c>
      <c r="DP41" s="34" t="str">
        <f ca="1">+IF(OFFSET('Hygiene Data'!$C$13,0,10*ROW('Hygiene Data'!C35))="","",OFFSET('Hygiene Data'!$C$13,0,10*ROW('Hygiene Data'!C35)))</f>
        <v/>
      </c>
      <c r="DQ41" s="34" t="str">
        <f ca="1">+IF(OFFSET('Hygiene Data'!$C$14,0,10*ROW('Hygiene Data'!C35))="","",OFFSET('Hygiene Data'!$C$14,0,10*ROW('Hygiene Data'!C35)))</f>
        <v/>
      </c>
      <c r="DR41" s="34" t="str">
        <f ca="1">+IF(OFFSET('Hygiene Data'!$D$12,0,10*ROW('Hygiene Data'!D35))="","",OFFSET('Hygiene Data'!$D$12,0,10*ROW('Hygiene Data'!D35)))</f>
        <v/>
      </c>
      <c r="DS41" s="34" t="str">
        <f ca="1">+IF(OFFSET('Hygiene Data'!$D$13,0,10*ROW('Hygiene Data'!D35))="","",OFFSET('Hygiene Data'!$D$13,0,10*ROW('Hygiene Data'!D35)))</f>
        <v/>
      </c>
      <c r="DT41" s="34" t="str">
        <f ca="1">+IF(OFFSET('Hygiene Data'!$D$14,0,10*ROW('Hygiene Data'!D35))="","",OFFSET('Hygiene Data'!$D$14,0,10*ROW('Hygiene Data'!D35)))</f>
        <v/>
      </c>
      <c r="DU41" s="34" t="str">
        <f ca="1">+IF(OFFSET('Hygiene Data'!$E$12,0,10*ROW('Hygiene Data'!E35))="","",OFFSET('Hygiene Data'!$E$12,0,10*ROW('Hygiene Data'!E35)))</f>
        <v/>
      </c>
      <c r="DV41" s="34" t="str">
        <f ca="1">+IF(OFFSET('Hygiene Data'!$E$13,0,10*ROW('Hygiene Data'!E35))="","",OFFSET('Hygiene Data'!$E$13,0,10*ROW('Hygiene Data'!E35)))</f>
        <v/>
      </c>
      <c r="DW41" s="34" t="str">
        <f ca="1">+IF(OFFSET('Hygiene Data'!$E$14,0,10*ROW('Hygiene Data'!E35))="","",OFFSET('Hygiene Data'!$E$14,0,10*ROW('Hygiene Data'!E35)))</f>
        <v/>
      </c>
      <c r="DX41" s="34" t="str">
        <f ca="1">+IF(OFFSET('Hygiene Data'!$F$12,0,10*ROW('Hygiene Data'!F35))="","",OFFSET('Hygiene Data'!$F$12,0,10*ROW('Hygiene Data'!F35)))</f>
        <v/>
      </c>
      <c r="DY41" s="34" t="str">
        <f ca="1">+IF(OFFSET('Hygiene Data'!$F$13,0,10*ROW('Hygiene Data'!F35))="","",OFFSET('Hygiene Data'!$F$13,0,10*ROW('Hygiene Data'!F35)))</f>
        <v/>
      </c>
      <c r="DZ41" s="34" t="str">
        <f ca="1">+IF(OFFSET('Hygiene Data'!$F$14,0,10*ROW('Hygiene Data'!F35))="","",OFFSET('Hygiene Data'!$F$14,0,10*ROW('Hygiene Data'!F35)))</f>
        <v/>
      </c>
      <c r="EA41" s="34" t="str">
        <f ca="1">+IF(OFFSET('Hygiene Data'!$G$12,0,10*ROW('Hygiene Data'!G35))="","",OFFSET('Hygiene Data'!$G$12,0,10*ROW('Hygiene Data'!G35)))</f>
        <v/>
      </c>
      <c r="EB41" s="34" t="str">
        <f ca="1">+IF(OFFSET('Hygiene Data'!$G$13,0,10*ROW('Hygiene Data'!G35))="","",OFFSET('Hygiene Data'!$G$13,0,10*ROW('Hygiene Data'!G35)))</f>
        <v/>
      </c>
      <c r="EC41" s="34" t="str">
        <f ca="1">+IF(OFFSET('Hygiene Data'!$G$14,0,10*ROW('Hygiene Data'!G35))="","",OFFSET('Hygiene Data'!$G$14,0,10*ROW('Hygiene Data'!G35)))</f>
        <v/>
      </c>
      <c r="ED41" s="34" t="str">
        <f ca="1">+IF(OFFSET('Hygiene Data'!$H$12,0,10*ROW('Hygiene Data'!H35))="","",OFFSET('Hygiene Data'!$H$12,0,10*ROW('Hygiene Data'!H35)))</f>
        <v/>
      </c>
      <c r="EE41" s="34" t="str">
        <f ca="1">+IF(OFFSET('Hygiene Data'!$H$13,0,10*ROW('Hygiene Data'!H35))="","",OFFSET('Hygiene Data'!$H$13,0,10*ROW('Hygiene Data'!H35)))</f>
        <v/>
      </c>
      <c r="EF41" s="34" t="str">
        <f ca="1">+IF(OFFSET('Hygiene Data'!$H$14,0,10*ROW('Hygiene Data'!H35))="","",OFFSET('Hygiene Data'!$H$14,0,10*ROW('Hygiene Data'!H35)))</f>
        <v/>
      </c>
    </row>
    <row r="42" spans="1:136" x14ac:dyDescent="0.2">
      <c r="A42" s="50" t="str">
        <f ca="1">+IF(OFFSET('Water Data'!$B$1,0,10*ROW('Water Data'!B39))="","",OFFSET('Water Data'!$B$1,0,10*ROW('Water Data'!B39)))</f>
        <v/>
      </c>
      <c r="B42" s="50" t="str">
        <f ca="1">+IF(OFFSET('Water Data'!$A$3,0,10*ROW('Water Data'!A39))="","",OFFSET('Water Data'!$A$3,0,10*ROW('Water Data'!A39)))</f>
        <v/>
      </c>
      <c r="C42" s="50" t="str">
        <f ca="1">+IF(OFFSET('Water Data'!$C$3,0,10*ROW('Water Data'!C39))="","",OFFSET('Water Data'!$C$3,0,10*ROW('Water Data'!C39)))</f>
        <v/>
      </c>
      <c r="D42" s="133" t="e">
        <f ca="1">+IF(AND(ISNUMBER(OFFSET('Water Data'!$C$5,0,10*ROW('Water Data'!C36))),BS42="Yes"),100-OFFSET('Water Data'!$C$5,0,10*ROW('Water Data'!C36)),IF(AND(ISNUMBER(OFFSET('Water Data'!$C$5,0,10*ROW('Water Data'!C36))),BS42="No",ISNUMBER(OFFSET('Water Data'!$C$5,0,10*ROW('Water Data'!C36)))),CONCATENATE("[",ROUND(100-OFFSET('Water Data'!$C$5,0,10*ROW('Water Data'!C36)),0),"]"),IF(AND(ISNUMBER(OFFSET('Water Data'!$C$5,0,10*ROW('Water Data'!C36))),BS42="",ISNUMBER(OFFSET('Water Data'!$C$5,0,10*ROW('Water Data'!C36)))),100-OFFSET('Water Data'!$C$5,0,10*ROW('Water Data'!C36)),NA())))</f>
        <v>#N/A</v>
      </c>
      <c r="E42" s="133" t="e">
        <f ca="1">+IF(AND(ISNUMBER(OFFSET('Water Data'!$C$7,0,10*ROW('Water Data'!D36))),BT42="Yes"),OFFSET('Water Data'!$C$7,0,10*ROW('Water Data'!C36)),IF(AND(ISNUMBER(OFFSET('Water Data'!$C$7,0,10*ROW('Water Data'!C36))),BT42="No",ISNUMBER(OFFSET('Water Data'!$C$7,0,10*ROW('Water Data'!C36)))),CONCATENATE("[",ROUND(OFFSET('Water Data'!$C$7,0,10*ROW('Water Data'!C36)),0),"]"),IF(AND(ISNUMBER(OFFSET('Water Data'!$C$7,0,10*ROW('Water Data'!C36))),BT42="",ISNUMBER(OFFSET('Water Data'!$C$7,0,10*ROW('Water Data'!C36)))),OFFSET('Water Data'!$C$7,0,10*ROW('Water Data'!C36)),NA())))</f>
        <v>#N/A</v>
      </c>
      <c r="F42" s="133" t="e">
        <f ca="1">+IF(AND(ISNUMBER(OFFSET('Water Data'!$C$10,0,10*ROW('Water Data'!C36))),BU42="Yes"),OFFSET('Water Data'!$C$10,0,10*ROW('Water Data'!C36)),IF(AND(ISNUMBER(OFFSET('Water Data'!$C$10,0,10*ROW('Water Data'!C36))),BU42="No",ISNUMBER(OFFSET('Water Data'!$C$10,0,10*ROW('Water Data'!C36)))),CONCATENATE("[",ROUND(OFFSET('Water Data'!$C$10,0,10*ROW('Water Data'!C36)),0),"]"),IF(AND(ISNUMBER(OFFSET('Water Data'!$C$10,0,10*ROW('Water Data'!C36))),BU42="",ISNUMBER(OFFSET('Water Data'!$C$10,0,10*ROW('Water Data'!C36)))),OFFSET('Water Data'!$C$10,0,10*ROW('Water Data'!C36)),NA())))</f>
        <v>#N/A</v>
      </c>
      <c r="G42" s="133" t="e">
        <f ca="1">+IF(AND(ISNUMBER(OFFSET('Water Data'!$D$5,0,10*ROW('Water Data'!D36))),BV42="Yes"),100-OFFSET('Water Data'!$D$5,0,10*ROW('Water Data'!D36)),IF(AND(ISNUMBER(OFFSET('Water Data'!$D$5,0,10*ROW('Water Data'!D36))),BV42="No",ISNUMBER(OFFSET('Water Data'!$D$5,0,10*ROW('Water Data'!D36)))),CONCATENATE("[",ROUND(100-OFFSET('Water Data'!$D$5,0,10*ROW('Water Data'!D36)),0),"]"),IF(AND(ISNUMBER(OFFSET('Water Data'!$D$5,0,10*ROW('Water Data'!D36))),BV42="",ISNUMBER(OFFSET('Water Data'!$D$5,0,10*ROW('Water Data'!D36)))),100-OFFSET('Water Data'!$D$5,0,10*ROW('Water Data'!D36)),NA())))</f>
        <v>#N/A</v>
      </c>
      <c r="H42" s="133" t="e">
        <f ca="1">+IF(AND(ISNUMBER(OFFSET('Water Data'!$D$7,0,10*ROW('Water Data'!D36))),BW42="Yes"),OFFSET('Water Data'!$D$7,0,10*ROW('Water Data'!D36)),IF(AND(ISNUMBER(OFFSET('Water Data'!$D$7,0,10*ROW('Water Data'!D36))),BW42="No",ISNUMBER(OFFSET('Water Data'!$D$7,0,10*ROW('Water Data'!D36)))),CONCATENATE("[",ROUND(OFFSET('Water Data'!$C$7,0,10*ROW('Water Data'!D36)),0),"]"),IF(AND(ISNUMBER(OFFSET('Water Data'!$D$7,0,10*ROW('Water Data'!D36))),BW42="",ISNUMBER(OFFSET('Water Data'!$D$7,0,10*ROW('Water Data'!D36)))),OFFSET('Water Data'!$D$7,0,10*ROW('Water Data'!D36)),NA())))</f>
        <v>#N/A</v>
      </c>
      <c r="I42" s="133" t="e">
        <f ca="1">+IF(AND(ISNUMBER(OFFSET('Water Data'!$D$10,0,10*ROW('Water Data'!D36))),BX42="Yes"),OFFSET('Water Data'!$D$10,0,10*ROW('Water Data'!D36)),IF(AND(ISNUMBER(OFFSET('Water Data'!$D$10,0,10*ROW('Water Data'!D36))),BX42="No",ISNUMBER(OFFSET('Water Data'!$D$10,0,10*ROW('Water Data'!D36)))),CONCATENATE("[",ROUND(OFFSET('Water Data'!$D$10,0,10*ROW('Water Data'!D36)),0),"]"),IF(AND(ISNUMBER(OFFSET('Water Data'!$D$10,0,10*ROW('Water Data'!D36))),BX42="",ISNUMBER(OFFSET('Water Data'!$D$10,0,10*ROW('Water Data'!D36)))),OFFSET('Water Data'!$D$10,0,10*ROW('Water Data'!D36)),NA())))</f>
        <v>#N/A</v>
      </c>
      <c r="J42" s="133" t="e">
        <f ca="1">+IF(AND(ISNUMBER(OFFSET('Water Data'!$E$5,0,10*ROW('Water Data'!E36))),BY42="Yes"),100-OFFSET('Water Data'!$E$5,0,10*ROW('Water Data'!E36)),IF(AND(ISNUMBER(OFFSET('Water Data'!$E$5,0,10*ROW('Water Data'!E36))),BY42="No",ISNUMBER(OFFSET('Water Data'!$E$5,0,10*ROW('Water Data'!E36)))),CONCATENATE("[",ROUND(100-OFFSET('Water Data'!$E$5,0,10*ROW('Water Data'!E36)),0),"]"),IF(AND(ISNUMBER(OFFSET('Water Data'!$E$5,0,10*ROW('Water Data'!E36))),BY42="",ISNUMBER(OFFSET('Water Data'!$E$5,0,10*ROW('Water Data'!E36)))),100-OFFSET('Water Data'!$E$5,0,10*ROW('Water Data'!E36)),NA())))</f>
        <v>#N/A</v>
      </c>
      <c r="K42" s="133" t="e">
        <f ca="1">+IF(AND(ISNUMBER(OFFSET('Water Data'!$E$7,0,10*ROW('Water Data'!E36))),BZ42="Yes"),OFFSET('Water Data'!$E$7,0,10*ROW('Water Data'!E36)),IF(AND(ISNUMBER(OFFSET('Water Data'!$E$7,0,10*ROW('Water Data'!E36))),BZ42="No",ISNUMBER(OFFSET('Water Data'!$E$7,0,10*ROW('Water Data'!E36)))),CONCATENATE("[",ROUND(OFFSET('Water Data'!$E$7,0,10*ROW('Water Data'!E36)),0),"]"),IF(AND(ISNUMBER(OFFSET('Water Data'!$E$7,0,10*ROW('Water Data'!E36))),BZ42="",ISNUMBER(OFFSET('Water Data'!$E$7,0,10*ROW('Water Data'!E36)))),OFFSET('Water Data'!$E$7,0,10*ROW('Water Data'!E36)),NA())))</f>
        <v>#N/A</v>
      </c>
      <c r="L42" s="133" t="e">
        <f ca="1">+IF(AND(ISNUMBER(OFFSET('Water Data'!$E$10,0,10*ROW('Water Data'!E36))),CA42="Yes"),OFFSET('Water Data'!$E$10,0,10*ROW('Water Data'!E36)),IF(AND(ISNUMBER(OFFSET('Water Data'!$E$10,0,10*ROW('Water Data'!E36))),CA42="No",ISNUMBER(OFFSET('Water Data'!$E$10,0,10*ROW('Water Data'!E36)))),CONCATENATE("[",ROUND(OFFSET('Water Data'!$E$10,0,10*ROW('Water Data'!E36)),0),"]"),IF(AND(ISNUMBER(OFFSET('Water Data'!$E$10,0,10*ROW('Water Data'!E36))),CA42="",ISNUMBER(OFFSET('Water Data'!$E$10,0,10*ROW('Water Data'!E36)))),OFFSET('Water Data'!$E$10,0,10*ROW('Water Data'!E36)),NA())))</f>
        <v>#N/A</v>
      </c>
      <c r="M42" s="133" t="e">
        <f ca="1">+IF(AND(ISNUMBER(OFFSET('Water Data'!$F$5,0,10*ROW('Water Data'!F36))),CB42="Yes"),100-OFFSET('Water Data'!$F$5,0,10*ROW('Water Data'!F36)),IF(AND(ISNUMBER(OFFSET('Water Data'!$F$5,0,10*ROW('Water Data'!F36))),CB42="No",ISNUMBER(OFFSET('Water Data'!$F$5,0,10*ROW('Water Data'!F36)))),CONCATENATE("[",ROUND(100-OFFSET('Water Data'!$F$5,0,10*ROW('Water Data'!F36)),0),"]"),IF(AND(ISNUMBER(OFFSET('Water Data'!$F$5,0,10*ROW('Water Data'!F36))),CB42="",ISNUMBER(OFFSET('Water Data'!$F$5,0,10*ROW('Water Data'!F36)))),100-OFFSET('Water Data'!$F$5,0,10*ROW('Water Data'!F36)),NA())))</f>
        <v>#N/A</v>
      </c>
      <c r="N42" s="133" t="e">
        <f ca="1">+IF(AND(ISNUMBER(OFFSET('Water Data'!$F$7,0,10*ROW('Water Data'!F36))),CC42="Yes"),OFFSET('Water Data'!$F$7,0,10*ROW('Water Data'!F36)),IF(AND(ISNUMBER(OFFSET('Water Data'!$F$7,0,10*ROW('Water Data'!F36))),CC42="No",ISNUMBER(OFFSET('Water Data'!$F$7,0,10*ROW('Water Data'!F36)))),CONCATENATE("[",ROUND(OFFSET('Water Data'!$F$7,0,10*ROW('Water Data'!F36)),0),"]"),IF(AND(ISNUMBER(OFFSET('Water Data'!$F$7,0,10*ROW('Water Data'!F36))),CC42="",ISNUMBER(OFFSET('Water Data'!$F$7,0,10*ROW('Water Data'!F36)))),OFFSET('Water Data'!$F$7,0,10*ROW('Water Data'!F36)),NA())))</f>
        <v>#N/A</v>
      </c>
      <c r="O42" s="133" t="e">
        <f ca="1">+IF(AND(ISNUMBER(OFFSET('Water Data'!$F$10,0,10*ROW('Water Data'!F36))),CD42="Yes"),OFFSET('Water Data'!$F$10,0,10*ROW('Water Data'!F36)),IF(AND(ISNUMBER(OFFSET('Water Data'!$F$10,0,10*ROW('Water Data'!F36))),CD42="No",ISNUMBER(OFFSET('Water Data'!$F$10,0,10*ROW('Water Data'!F36)))),CONCATENATE("[",ROUND(OFFSET('Water Data'!$F$10,0,10*ROW('Water Data'!F36)),0),"]"),IF(AND(ISNUMBER(OFFSET('Water Data'!$F$10,0,10*ROW('Water Data'!F36))),CD42="",ISNUMBER(OFFSET('Water Data'!$F$10,0,10*ROW('Water Data'!F36)))),OFFSET('Water Data'!$F$10,0,10*ROW('Water Data'!F36)),NA())))</f>
        <v>#N/A</v>
      </c>
      <c r="P42" s="133" t="e">
        <f ca="1">+IF(AND(ISNUMBER(OFFSET('Water Data'!$G$5,0,10*ROW('Water Data'!G36))),CE42="Yes"),100-OFFSET('Water Data'!$G$5,0,10*ROW('Water Data'!G36)),IF(AND(ISNUMBER(OFFSET('Water Data'!$G$5,0,10*ROW('Water Data'!G36))),CE42="No",ISNUMBER(OFFSET('Water Data'!$G$5,0,10*ROW('Water Data'!G36)))),CONCATENATE("[",ROUND(100-OFFSET('Water Data'!$G$5,0,10*ROW('Water Data'!G36)),0),"]"),IF(AND(ISNUMBER(OFFSET('Water Data'!$G$5,0,10*ROW('Water Data'!G36))),CE42="",ISNUMBER(OFFSET('Water Data'!$G$5,0,10*ROW('Water Data'!G36)))),100-OFFSET('Water Data'!$G$5,0,10*ROW('Water Data'!G36)),NA())))</f>
        <v>#N/A</v>
      </c>
      <c r="Q42" s="133" t="e">
        <f ca="1">+IF(AND(ISNUMBER(OFFSET('Water Data'!$G$7,0,10*ROW('Water Data'!G36))),CF42="Yes"),OFFSET('Water Data'!$G$7,0,10*ROW('Water Data'!G36)),IF(AND(ISNUMBER(OFFSET('Water Data'!$G$7,0,10*ROW('Water Data'!G36))),CF42="No",ISNUMBER(OFFSET('Water Data'!$G$7,0,10*ROW('Water Data'!G36)))),CONCATENATE("[",ROUND(OFFSET('Water Data'!$G$7,0,10*ROW('Water Data'!G36)),0),"]"),IF(AND(ISNUMBER(OFFSET('Water Data'!$G$7,0,10*ROW('Water Data'!G36))),CF42="",ISNUMBER(OFFSET('Water Data'!$G$7,0,10*ROW('Water Data'!G36)))),OFFSET('Water Data'!$G$7,0,10*ROW('Water Data'!G36)),NA())))</f>
        <v>#N/A</v>
      </c>
      <c r="R42" s="133" t="e">
        <f ca="1">+IF(AND(ISNUMBER(OFFSET('Water Data'!$G$10,0,10*ROW('Water Data'!G36))),CG42="Yes"),OFFSET('Water Data'!$G$10,0,10*ROW('Water Data'!G36)),IF(AND(ISNUMBER(OFFSET('Water Data'!$G$10,0,10*ROW('Water Data'!G36))),CG42="No",ISNUMBER(OFFSET('Water Data'!$G$10,0,10*ROW('Water Data'!G36)))),CONCATENATE("[",ROUND(OFFSET('Water Data'!$G$10,0,10*ROW('Water Data'!G36)),0),"]"),IF(AND(ISNUMBER(OFFSET('Water Data'!$G$10,0,10*ROW('Water Data'!G36))),CG42="",ISNUMBER(OFFSET('Water Data'!$G$10,0,10*ROW('Water Data'!G36)))),OFFSET('Water Data'!$G$10,0,10*ROW('Water Data'!G36)),NA())))</f>
        <v>#N/A</v>
      </c>
      <c r="S42" s="133" t="e">
        <f ca="1">+IF(AND(ISNUMBER(OFFSET('Water Data'!$H$5,0,10*ROW('Water Data'!H36))),CH42="Yes"),100-OFFSET('Water Data'!$H$5,0,10*ROW('Water Data'!H36)),IF(AND(ISNUMBER(OFFSET('Water Data'!$H$5,0,10*ROW('Water Data'!H36))),CH42="No",ISNUMBER(OFFSET('Water Data'!$H$5,0,10*ROW('Water Data'!H36)))),CONCATENATE("[",ROUND(100-OFFSET('Water Data'!$H$5,0,10*ROW('Water Data'!H36)),0),"]"),IF(AND(ISNUMBER(OFFSET('Water Data'!$H$5,0,10*ROW('Water Data'!H36))),CH42="",ISNUMBER(OFFSET('Water Data'!$H$5,0,10*ROW('Water Data'!H36)))),100-OFFSET('Water Data'!$H$5,0,10*ROW('Water Data'!H36)),NA())))</f>
        <v>#N/A</v>
      </c>
      <c r="T42" s="133" t="e">
        <f ca="1">+IF(AND(ISNUMBER(OFFSET('Water Data'!$H$7,0,10*ROW('Water Data'!H36))),CI42="Yes"),OFFSET('Water Data'!$H$7,0,10*ROW('Water Data'!H36)),IF(AND(ISNUMBER(OFFSET('Water Data'!$H$7,0,10*ROW('Water Data'!H36))),CI42="No",ISNUMBER(OFFSET('Water Data'!$H$7,0,10*ROW('Water Data'!H36)))),CONCATENATE("[",ROUND(OFFSET('Water Data'!$H$7,0,10*ROW('Water Data'!H36)),0),"]"),IF(AND(ISNUMBER(OFFSET('Water Data'!$H$7,0,10*ROW('Water Data'!H36))),CI42="",ISNUMBER(OFFSET('Water Data'!$H$7,0,10*ROW('Water Data'!H36)))),OFFSET('Water Data'!$H$7,0,10*ROW('Water Data'!H36)),NA())))</f>
        <v>#N/A</v>
      </c>
      <c r="U42" s="133" t="e">
        <f ca="1">+IF(AND(ISNUMBER(OFFSET('Water Data'!$H$10,0,10*ROW('Water Data'!H36))),CJ42="Yes"),OFFSET('Water Data'!$H$10,0,10*ROW('Water Data'!H36)),IF(AND(ISNUMBER(OFFSET('Water Data'!$H$10,0,10*ROW('Water Data'!H36))),CJ42="No",ISNUMBER(OFFSET('Water Data'!$H$10,0,10*ROW('Water Data'!H36)))),CONCATENATE("[",ROUND(OFFSET('Water Data'!$H$10,0,10*ROW('Water Data'!H36)),0),"]"),IF(AND(ISNUMBER(OFFSET('Water Data'!$H$10,0,10*ROW('Water Data'!H36))),CJ42="",ISNUMBER(OFFSET('Water Data'!$H$10,0,10*ROW('Water Data'!H36)))),OFFSET('Water Data'!$H$10,0,10*ROW('Water Data'!H36)),NA())))</f>
        <v>#N/A</v>
      </c>
      <c r="V42" s="134" t="e">
        <f ca="1">+IF(AND(ISNUMBER(OFFSET('Sanitation Data'!$C$5,0,10*ROW('Sanitation Data'!C36))),CK42="Yes"),100-OFFSET('Sanitation Data'!$C$5,0,10*ROW('Sanitation Data'!C36)),IF(AND(ISNUMBER(OFFSET('Sanitation Data'!$C$5,0,10*ROW('Sanitation Data'!C36))),CK42="No",ISNUMBER(OFFSET('Sanitation Data'!$C$5,0,10*ROW('Sanitation Data'!C36)))),CONCATENATE("[",ROUND(100-OFFSET('Sanitation Data'!$C$5,0,10*ROW('Sanitation Data'!C36)),0),"]"),IF(AND(ISNUMBER(OFFSET('Sanitation Data'!$C$5,0,10*ROW('Sanitation Data'!C36))),CK42="",ISNUMBER(OFFSET('Sanitation Data'!$C$5,0,10*ROW('Sanitation Data'!C36)))),100-OFFSET('Sanitation Data'!$C$5,0,10*ROW('Sanitation Data'!C36)),NA())))</f>
        <v>#N/A</v>
      </c>
      <c r="W42" s="134" t="e">
        <f ca="1">+IF(AND(ISNUMBER(OFFSET('Sanitation Data'!$C$7,0,10*ROW('Sanitation Data'!C36))),CL42="Yes"),OFFSET('Sanitation Data'!$C$7,0,10*ROW('Sanitation Data'!C36)),IF(AND(ISNUMBER(OFFSET('Sanitation Data'!$C$7,0,10*ROW('Sanitation Data'!C36))),CL42="No",ISNUMBER(OFFSET('Sanitation Data'!$C$7,0,10*ROW('Sanitation Data'!C36)))),CONCATENATE("[",ROUND(OFFSET('Sanitation Data'!$C$7,0,10*ROW('Sanitation Data'!C36)),0),"]"),IF(AND(ISNUMBER(OFFSET('Sanitation Data'!$C$7,0,10*ROW('Sanitation Data'!C36))),CL42="",ISNUMBER(OFFSET('Sanitation Data'!$C$7,0,10*ROW('Sanitation Data'!C36)))),OFFSET('Sanitation Data'!$C$7,0,10*ROW('Sanitation Data'!C36)),NA())))</f>
        <v>#N/A</v>
      </c>
      <c r="X42" s="134" t="e">
        <f ca="1">+IF(AND(ISNUMBER(OFFSET('Sanitation Data'!$C$11,0,10*ROW('Sanitation Data'!C36))),CM42="Yes"),OFFSET('Sanitation Data'!$C$11,0,10*ROW('Sanitation Data'!C36)),IF(AND(ISNUMBER(OFFSET('Sanitation Data'!$C$11,0,10*ROW('Sanitation Data'!C36))),CM42="No",ISNUMBER(OFFSET('Sanitation Data'!$C$11,0,10*ROW('Sanitation Data'!C36)))),CONCATENATE("[",ROUND(OFFSET('Sanitation Data'!$C$11,0,10*ROW('Sanitation Data'!C36)),0),"]"),IF(AND(ISNUMBER(OFFSET('Sanitation Data'!$C$11,0,10*ROW('Sanitation Data'!C36))),CM42="",ISNUMBER(OFFSET('Sanitation Data'!$C$11,0,10*ROW('Sanitation Data'!C36)))),OFFSET('Sanitation Data'!$C$11,0,10*ROW('Sanitation Data'!C36)),NA())))</f>
        <v>#N/A</v>
      </c>
      <c r="Y42" s="134" t="e">
        <f ca="1">+IF(AND(ISNUMBER(OFFSET('Sanitation Data'!$C$12,0,10*ROW('Sanitation Data'!C36))),CN42="Yes"),OFFSET('Sanitation Data'!$C$12,0,10*ROW('Sanitation Data'!C36)),IF(AND(ISNUMBER(OFFSET('Sanitation Data'!$C$12,0,10*ROW('Sanitation Data'!C36))),CN42="No",ISNUMBER(OFFSET('Sanitation Data'!$C$12,0,10*ROW('Sanitation Data'!C36)))),CONCATENATE("[",ROUND(OFFSET('Sanitation Data'!$C$12,0,10*ROW('Sanitation Data'!C36)),0),"]"),IF(AND(ISNUMBER(OFFSET('Sanitation Data'!$C$12,0,10*ROW('Sanitation Data'!C36))),CN42="",ISNUMBER(OFFSET('Sanitation Data'!$C$12,0,10*ROW('Sanitation Data'!C36)))),OFFSET('Sanitation Data'!$C$12,0,10*ROW('Sanitation Data'!C36)),NA())))</f>
        <v>#N/A</v>
      </c>
      <c r="Z42" s="134" t="e">
        <f ca="1">+IF(AND(ISNUMBER(OFFSET('Sanitation Data'!$C$13,0,10*ROW('Sanitation Data'!C36))),CO42="Yes"),OFFSET('Sanitation Data'!$C$13,0,10*ROW('Sanitation Data'!C36)),IF(AND(ISNUMBER(OFFSET('Sanitation Data'!$C$13,0,10*ROW('Sanitation Data'!C36))),CO42="No",ISNUMBER(OFFSET('Sanitation Data'!$C$13,0,10*ROW('Sanitation Data'!C36)))),CONCATENATE("[",ROUND(OFFSET('Sanitation Data'!$C$13,0,10*ROW('Sanitation Data'!C36)),0),"]"),IF(AND(ISNUMBER(OFFSET('Sanitation Data'!$C$13,0,10*ROW('Sanitation Data'!C36))),CO42="",ISNUMBER(OFFSET('Sanitation Data'!$C$13,0,10*ROW('Sanitation Data'!C36)))),OFFSET('Sanitation Data'!$C$13,0,10*ROW('Sanitation Data'!C36)),NA())))</f>
        <v>#N/A</v>
      </c>
      <c r="AA42" s="134" t="e">
        <f ca="1">+IF(AND(ISNUMBER(OFFSET('Sanitation Data'!$D$5,0,10*ROW('Sanitation Data'!D36))),CP42="Yes"),100-OFFSET('Sanitation Data'!$D$5,0,10*ROW('Sanitation Data'!D36)),IF(AND(ISNUMBER(OFFSET('Sanitation Data'!$D$5,0,10*ROW('Sanitation Data'!D36))),CP42="No",ISNUMBER(OFFSET('Sanitation Data'!$D$5,0,10*ROW('Sanitation Data'!D36)))),CONCATENATE("[",ROUND(100-OFFSET('Sanitation Data'!$D$5,0,10*ROW('Sanitation Data'!D36)),0),"]"),IF(AND(ISNUMBER(OFFSET('Sanitation Data'!$D$5,0,10*ROW('Sanitation Data'!D36))),CP42="",ISNUMBER(OFFSET('Sanitation Data'!$D$5,0,10*ROW('Sanitation Data'!D36)))),100-OFFSET('Sanitation Data'!$D$5,0,10*ROW('Sanitation Data'!D36)),NA())))</f>
        <v>#N/A</v>
      </c>
      <c r="AB42" s="134" t="e">
        <f ca="1">+IF(AND(ISNUMBER(OFFSET('Sanitation Data'!$D$7,0,10*ROW('Sanitation Data'!D36))),CQ42="Yes"),OFFSET('Sanitation Data'!$D$7,0,10*ROW('Sanitation Data'!G36)),IF(AND(ISNUMBER(OFFSET('Sanitation Data'!$D$7,0,10*ROW('Sanitation Data'!D36))),CQ42="No",ISNUMBER(OFFSET('Sanitation Data'!$D$7,0,10*ROW('Sanitation Data'!D36)))),CONCATENATE("[",ROUND(OFFSET('Sanitation Data'!$D$7,0,10*ROW('Sanitation Data'!D36)),0),"]"),IF(AND(ISNUMBER(OFFSET('Sanitation Data'!$D$7,0,10*ROW('Sanitation Data'!D36))),CQ42="",ISNUMBER(OFFSET('Sanitation Data'!$D$7,0,10*ROW('Sanitation Data'!D36)))),OFFSET('Sanitation Data'!$D$7,0,10*ROW('Sanitation Data'!D36)),NA())))</f>
        <v>#N/A</v>
      </c>
      <c r="AC42" s="134" t="e">
        <f ca="1">+IF(AND(ISNUMBER(OFFSET('Sanitation Data'!$D$11,0,10*ROW('Sanitation Data'!D36))),CR42="Yes"),OFFSET('Sanitation Data'!$D$11,0,10*ROW('Sanitation Data'!D36)),IF(AND(ISNUMBER(OFFSET('Sanitation Data'!$D$11,0,10*ROW('Sanitation Data'!D36))),CR42="No",ISNUMBER(OFFSET('Sanitation Data'!$D$11,0,10*ROW('Sanitation Data'!D36)))),CONCATENATE("[",ROUND(OFFSET('Sanitation Data'!$D$11,0,10*ROW('Sanitation Data'!D36)),0),"]"),IF(AND(ISNUMBER(OFFSET('Sanitation Data'!$D$11,0,10*ROW('Sanitation Data'!D36))),CR42="",ISNUMBER(OFFSET('Sanitation Data'!$D$11,0,10*ROW('Sanitation Data'!D36)))),OFFSET('Sanitation Data'!$D$11,0,10*ROW('Sanitation Data'!D36)),NA())))</f>
        <v>#N/A</v>
      </c>
      <c r="AD42" s="134" t="e">
        <f ca="1">+IF(AND(ISNUMBER(OFFSET('Sanitation Data'!$D$12,0,10*ROW('Sanitation Data'!D36))),CS42="Yes"),OFFSET('Sanitation Data'!$D$12,0,10*ROW('Sanitation Data'!D36)),IF(AND(ISNUMBER(OFFSET('Sanitation Data'!$D$12,0,10*ROW('Sanitation Data'!D36))),CS42="No",ISNUMBER(OFFSET('Sanitation Data'!$D$12,0,10*ROW('Sanitation Data'!D36)))),CONCATENATE("[",ROUND(OFFSET('Sanitation Data'!$D$12,0,10*ROW('Sanitation Data'!D36)),0),"]"),IF(AND(ISNUMBER(OFFSET('Sanitation Data'!$D$12,0,10*ROW('Sanitation Data'!D36))),CS42="",ISNUMBER(OFFSET('Sanitation Data'!$D$12,0,10*ROW('Sanitation Data'!D36)))),OFFSET('Sanitation Data'!$D$12,0,10*ROW('Sanitation Data'!D36)),NA())))</f>
        <v>#N/A</v>
      </c>
      <c r="AE42" s="134" t="e">
        <f ca="1">+IF(AND(ISNUMBER(OFFSET('Sanitation Data'!$D$13,0,10*ROW('Sanitation Data'!D36))),CT42="Yes"),OFFSET('Sanitation Data'!$D$13,0,10*ROW('Sanitation Data'!D36)),IF(AND(ISNUMBER(OFFSET('Sanitation Data'!$D$13,0,10*ROW('Sanitation Data'!D36))),CT42="No",ISNUMBER(OFFSET('Sanitation Data'!$D$13,0,10*ROW('Sanitation Data'!D36)))),CONCATENATE("[",ROUND(OFFSET('Sanitation Data'!$D$13,0,10*ROW('Sanitation Data'!D36)),0),"]"),IF(AND(ISNUMBER(OFFSET('Sanitation Data'!$D$13,0,10*ROW('Sanitation Data'!D36))),CT42="",ISNUMBER(OFFSET('Sanitation Data'!$D$13,0,10*ROW('Sanitation Data'!D36)))),OFFSET('Sanitation Data'!$D$13,0,10*ROW('Sanitation Data'!D36)),NA())))</f>
        <v>#N/A</v>
      </c>
      <c r="AF42" s="134" t="e">
        <f ca="1">+IF(AND(ISNUMBER(OFFSET('Sanitation Data'!$E$5,0,10*ROW('Sanitation Data'!E36))),CU42="Yes"),100-OFFSET('Sanitation Data'!$E$5,0,10*ROW('Sanitation Data'!E36)),IF(AND(ISNUMBER(OFFSET('Sanitation Data'!$E$5,0,10*ROW('Sanitation Data'!E36))),CU42="No",ISNUMBER(OFFSET('Sanitation Data'!$E$5,0,10*ROW('Sanitation Data'!E36)))),CONCATENATE("[",ROUND(100-OFFSET('Sanitation Data'!$E$5,0,10*ROW('Sanitation Data'!E36)),0),"]"),IF(AND(ISNUMBER(OFFSET('Sanitation Data'!$E$5,0,10*ROW('Sanitation Data'!E36))),CU42="",ISNUMBER(OFFSET('Sanitation Data'!$E$5,0,10*ROW('Sanitation Data'!E36)))),100-OFFSET('Sanitation Data'!$E$5,0,10*ROW('Sanitation Data'!E36)),NA())))</f>
        <v>#N/A</v>
      </c>
      <c r="AG42" s="134" t="e">
        <f ca="1">+IF(AND(ISNUMBER(OFFSET('Sanitation Data'!$E$7,0,10*ROW('Sanitation Data'!E36))),CV42="Yes"),OFFSET('Sanitation Data'!$E$7,0,10*ROW('Sanitation Data'!E36)),IF(AND(ISNUMBER(OFFSET('Sanitation Data'!$E$7,0,10*ROW('Sanitation Data'!E36))),CV42="No",ISNUMBER(OFFSET('Sanitation Data'!$E$7,0,10*ROW('Sanitation Data'!E36)))),CONCATENATE("[",ROUND(OFFSET('Sanitation Data'!$E$7,0,10*ROW('Sanitation Data'!E36)),0),"]"),IF(AND(ISNUMBER(OFFSET('Sanitation Data'!$E$7,0,10*ROW('Sanitation Data'!E36))),CV42="",ISNUMBER(OFFSET('Sanitation Data'!$E$7,0,10*ROW('Sanitation Data'!E36)))),OFFSET('Sanitation Data'!$E$7,0,10*ROW('Sanitation Data'!E36)),NA())))</f>
        <v>#N/A</v>
      </c>
      <c r="AH42" s="134" t="e">
        <f ca="1">+IF(AND(ISNUMBER(OFFSET('Sanitation Data'!$E$11,0,10*ROW('Sanitation Data'!E36))),CW42="Yes"),OFFSET('Sanitation Data'!$E$11,0,10*ROW('Sanitation Data'!E36)),IF(AND(ISNUMBER(OFFSET('Sanitation Data'!$E$11,0,10*ROW('Sanitation Data'!E36))),CW42="No",ISNUMBER(OFFSET('Sanitation Data'!$E$11,0,10*ROW('Sanitation Data'!E36)))),CONCATENATE("[",ROUND(OFFSET('Sanitation Data'!$E$11,0,10*ROW('Sanitation Data'!E36)),0),"]"),IF(AND(ISNUMBER(OFFSET('Sanitation Data'!$E$11,0,10*ROW('Sanitation Data'!E36))),CW42="",ISNUMBER(OFFSET('Sanitation Data'!$E$11,0,10*ROW('Sanitation Data'!E36)))),OFFSET('Sanitation Data'!$E$11,0,10*ROW('Sanitation Data'!E36)),NA())))</f>
        <v>#N/A</v>
      </c>
      <c r="AI42" s="134" t="e">
        <f ca="1">+IF(AND(ISNUMBER(OFFSET('Sanitation Data'!$E$12,0,10*ROW('Sanitation Data'!E36))),CX42="Yes"),OFFSET('Sanitation Data'!$E$12,0,10*ROW('Sanitation Data'!E36)),IF(AND(ISNUMBER(OFFSET('Sanitation Data'!$E$12,0,10*ROW('Sanitation Data'!E36))),CX42="No",ISNUMBER(OFFSET('Sanitation Data'!$E$12,0,10*ROW('Sanitation Data'!E36)))),CONCATENATE("[",ROUND(OFFSET('Sanitation Data'!$E$12,0,10*ROW('Sanitation Data'!E36)),0),"]"),IF(AND(ISNUMBER(OFFSET('Sanitation Data'!$E$12,0,10*ROW('Sanitation Data'!E36))),CX42="",ISNUMBER(OFFSET('Sanitation Data'!$E$12,0,10*ROW('Sanitation Data'!E36)))),OFFSET('Sanitation Data'!$E$12,0,10*ROW('Sanitation Data'!E36)),NA())))</f>
        <v>#N/A</v>
      </c>
      <c r="AJ42" s="134" t="e">
        <f ca="1">+IF(AND(ISNUMBER(OFFSET('Sanitation Data'!$E$13,0,10*ROW('Sanitation Data'!E36))),CY42="Yes"),OFFSET('Sanitation Data'!$E$13,0,10*ROW('Sanitation Data'!E36)),IF(AND(ISNUMBER(OFFSET('Sanitation Data'!$E$13,0,10*ROW('Sanitation Data'!E36))),CY42="No",ISNUMBER(OFFSET('Sanitation Data'!$E$13,0,10*ROW('Sanitation Data'!E36)))),CONCATENATE("[",ROUND(OFFSET('Sanitation Data'!$E$13,0,10*ROW('Sanitation Data'!E36)),0),"]"),IF(AND(ISNUMBER(OFFSET('Sanitation Data'!$E$13,0,10*ROW('Sanitation Data'!E36))),CY42="",ISNUMBER(OFFSET('Sanitation Data'!$E$13,0,10*ROW('Sanitation Data'!E36)))),OFFSET('Sanitation Data'!$E$13,0,10*ROW('Sanitation Data'!E36)),NA())))</f>
        <v>#N/A</v>
      </c>
      <c r="AK42" s="134" t="e">
        <f ca="1">+IF(AND(ISNUMBER(OFFSET('Sanitation Data'!$F$5,0,10*ROW('Sanitation Data'!F36))),CZ42="Yes"),100-OFFSET('Sanitation Data'!$F$5,0,10*ROW('Sanitation Data'!F36)),IF(AND(ISNUMBER(OFFSET('Sanitation Data'!$F$5,0,10*ROW('Sanitation Data'!F36))),CZ42="No",ISNUMBER(OFFSET('Sanitation Data'!$F$5,0,10*ROW('Sanitation Data'!F36)))),CONCATENATE("[",ROUND(100-OFFSET('Sanitation Data'!$F$5,0,10*ROW('Sanitation Data'!F36)),0),"]"),IF(AND(ISNUMBER(OFFSET('Sanitation Data'!$F$5,0,10*ROW('Sanitation Data'!F36))),CZ42="",ISNUMBER(OFFSET('Sanitation Data'!$F$5,0,10*ROW('Sanitation Data'!F36)))),100-OFFSET('Sanitation Data'!$F$5,0,10*ROW('Sanitation Data'!F36)),NA())))</f>
        <v>#N/A</v>
      </c>
      <c r="AL42" s="134" t="e">
        <f ca="1">+IF(AND(ISNUMBER(OFFSET('Sanitation Data'!$F$7,0,10*ROW('Sanitation Data'!F36))),DA42="Yes"),OFFSET('Sanitation Data'!$F$7,0,10*ROW('Sanitation Data'!F36)),IF(AND(ISNUMBER(OFFSET('Sanitation Data'!$F$7,0,10*ROW('Sanitation Data'!F36))),DA42="No",ISNUMBER(OFFSET('Sanitation Data'!$F$7,0,10*ROW('Sanitation Data'!F36)))),CONCATENATE("[",ROUND(OFFSET('Sanitation Data'!$F$7,0,10*ROW('Sanitation Data'!F36)),0),"]"),IF(AND(ISNUMBER(OFFSET('Sanitation Data'!$F$7,0,10*ROW('Sanitation Data'!F36))),DA42="",ISNUMBER(OFFSET('Sanitation Data'!$F$7,0,10*ROW('Sanitation Data'!F36)))),OFFSET('Sanitation Data'!$F$7,0,10*ROW('Sanitation Data'!F36)),NA())))</f>
        <v>#N/A</v>
      </c>
      <c r="AM42" s="134" t="e">
        <f ca="1">+IF(AND(ISNUMBER(OFFSET('Sanitation Data'!$F$11,0,10*ROW('Sanitation Data'!F36))),DB42="Yes"),OFFSET('Sanitation Data'!$F$11,0,10*ROW('Sanitation Data'!F36)),IF(AND(ISNUMBER(OFFSET('Sanitation Data'!$F$11,0,10*ROW('Sanitation Data'!F36))),DB42="No",ISNUMBER(OFFSET('Sanitation Data'!$F$11,0,10*ROW('Sanitation Data'!F36)))),CONCATENATE("[",ROUND(OFFSET('Sanitation Data'!$F$11,0,10*ROW('Sanitation Data'!F36)),0),"]"),IF(AND(ISNUMBER(OFFSET('Sanitation Data'!$F$11,0,10*ROW('Sanitation Data'!F36))),DB42="",ISNUMBER(OFFSET('Sanitation Data'!$F$11,0,10*ROW('Sanitation Data'!F36)))),OFFSET('Sanitation Data'!$F$11,0,10*ROW('Sanitation Data'!F36)),NA())))</f>
        <v>#N/A</v>
      </c>
      <c r="AN42" s="134" t="e">
        <f ca="1">+IF(AND(ISNUMBER(OFFSET('Sanitation Data'!$F$12,0,10*ROW('Sanitation Data'!F36))),DC42="Yes"),OFFSET('Sanitation Data'!$F$12,0,10*ROW('Sanitation Data'!F36)),IF(AND(ISNUMBER(OFFSET('Sanitation Data'!$F$12,0,10*ROW('Sanitation Data'!F36))),DC42="No",ISNUMBER(OFFSET('Sanitation Data'!$F$12,0,10*ROW('Sanitation Data'!F36)))),CONCATENATE("[",ROUND(OFFSET('Sanitation Data'!$F$12,0,10*ROW('Sanitation Data'!F36)),0),"]"),IF(AND(ISNUMBER(OFFSET('Sanitation Data'!$F$12,0,10*ROW('Sanitation Data'!F36))),DC42="",ISNUMBER(OFFSET('Sanitation Data'!$F$12,0,10*ROW('Sanitation Data'!F36)))),OFFSET('Sanitation Data'!$F$12,0,10*ROW('Sanitation Data'!F36)),NA())))</f>
        <v>#N/A</v>
      </c>
      <c r="AO42" s="134" t="e">
        <f ca="1">+IF(AND(ISNUMBER(OFFSET('Sanitation Data'!$F$13,0,10*ROW('Sanitation Data'!F36))),DD42="Yes"),OFFSET('Sanitation Data'!$F$13,0,10*ROW('Sanitation Data'!F36)),IF(AND(ISNUMBER(OFFSET('Sanitation Data'!$F$13,0,10*ROW('Sanitation Data'!F36))),DD42="No",ISNUMBER(OFFSET('Sanitation Data'!$F$13,0,10*ROW('Sanitation Data'!F36)))),CONCATENATE("[",ROUND(OFFSET('Sanitation Data'!$F$13,0,10*ROW('Sanitation Data'!F36)),0),"]"),IF(AND(ISNUMBER(OFFSET('Sanitation Data'!$F$13,0,10*ROW('Sanitation Data'!F36))),DD42="",ISNUMBER(OFFSET('Sanitation Data'!$F$13,0,10*ROW('Sanitation Data'!F36)))),OFFSET('Sanitation Data'!$F$13,0,10*ROW('Sanitation Data'!F36)),NA())))</f>
        <v>#N/A</v>
      </c>
      <c r="AP42" s="134" t="e">
        <f ca="1">+IF(AND(ISNUMBER(OFFSET('Sanitation Data'!$G$5,0,10*ROW('Sanitation Data'!G36))),DE42="Yes"),100-OFFSET('Sanitation Data'!$G$5,0,10*ROW('Sanitation Data'!G36)),IF(AND(ISNUMBER(OFFSET('Sanitation Data'!$G$5,0,10*ROW('Sanitation Data'!G36))),DE42="No",ISNUMBER(OFFSET('Sanitation Data'!$G$5,0,10*ROW('Sanitation Data'!G36)))),CONCATENATE("[",ROUND(100-OFFSET('Sanitation Data'!$G$5,0,10*ROW('Sanitation Data'!G36)),0),"]"),IF(AND(ISNUMBER(OFFSET('Sanitation Data'!$G$5,0,10*ROW('Sanitation Data'!G36))),DE42="",ISNUMBER(OFFSET('Sanitation Data'!$G$5,0,10*ROW('Sanitation Data'!G36)))),100-OFFSET('Sanitation Data'!$G$5,0,10*ROW('Sanitation Data'!G36)),NA())))</f>
        <v>#N/A</v>
      </c>
      <c r="AQ42" s="134" t="e">
        <f ca="1">+IF(AND(ISNUMBER(OFFSET('Sanitation Data'!$G$7,0,10*ROW('Sanitation Data'!G36))),DF42="Yes"),OFFSET('Sanitation Data'!$G$7,0,10*ROW('Sanitation Data'!G36)),IF(AND(ISNUMBER(OFFSET('Sanitation Data'!$G$7,0,10*ROW('Sanitation Data'!G36))),DF42="No",ISNUMBER(OFFSET('Sanitation Data'!$G$7,0,10*ROW('Sanitation Data'!G36)))),CONCATENATE("[",ROUND(OFFSET('Sanitation Data'!$G$7,0,10*ROW('Sanitation Data'!G36)),0),"]"),IF(AND(ISNUMBER(OFFSET('Sanitation Data'!$G$7,0,10*ROW('Sanitation Data'!G36))),DF42="",ISNUMBER(OFFSET('Sanitation Data'!$G$7,0,10*ROW('Sanitation Data'!G36)))),OFFSET('Sanitation Data'!$G$7,0,10*ROW('Sanitation Data'!G36)),NA())))</f>
        <v>#N/A</v>
      </c>
      <c r="AR42" s="134" t="e">
        <f ca="1">+IF(AND(ISNUMBER(OFFSET('Sanitation Data'!$G$11,0,10*ROW('Sanitation Data'!G36))),DG42="Yes"),OFFSET('Sanitation Data'!$G$11,0,10*ROW('Sanitation Data'!G36)),IF(AND(ISNUMBER(OFFSET('Sanitation Data'!$G$11,0,10*ROW('Sanitation Data'!G36))),DG42="No",ISNUMBER(OFFSET('Sanitation Data'!$G$11,0,10*ROW('Sanitation Data'!G36)))),CONCATENATE("[",ROUND(OFFSET('Sanitation Data'!$G$11,0,10*ROW('Sanitation Data'!G36)),0),"]"),IF(AND(ISNUMBER(OFFSET('Sanitation Data'!$G$11,0,10*ROW('Sanitation Data'!G36))),DG42="",ISNUMBER(OFFSET('Sanitation Data'!$G$11,0,10*ROW('Sanitation Data'!G36)))),OFFSET('Sanitation Data'!$G$11,0,10*ROW('Sanitation Data'!G36)),NA())))</f>
        <v>#N/A</v>
      </c>
      <c r="AS42" s="134" t="e">
        <f ca="1">+IF(AND(ISNUMBER(OFFSET('Sanitation Data'!$G$12,0,10*ROW('Sanitation Data'!G36))),DH42="Yes"),OFFSET('Sanitation Data'!$G$12,0,10*ROW('Sanitation Data'!G36)),IF(AND(ISNUMBER(OFFSET('Sanitation Data'!$G$12,0,10*ROW('Sanitation Data'!G36))),DH42="No",ISNUMBER(OFFSET('Sanitation Data'!$G$12,0,10*ROW('Sanitation Data'!G36)))),CONCATENATE("[",ROUND(OFFSET('Sanitation Data'!$G$12,0,10*ROW('Sanitation Data'!G36)),0),"]"),IF(AND(ISNUMBER(OFFSET('Sanitation Data'!$G$12,0,10*ROW('Sanitation Data'!G36))),DH42="",ISNUMBER(OFFSET('Sanitation Data'!$G$12,0,10*ROW('Sanitation Data'!G36)))),OFFSET('Sanitation Data'!$G$12,0,10*ROW('Sanitation Data'!G36)),NA())))</f>
        <v>#N/A</v>
      </c>
      <c r="AT42" s="134" t="e">
        <f ca="1">+IF(AND(ISNUMBER(OFFSET('Sanitation Data'!$G$13,0,10*ROW('Sanitation Data'!G36))),DI42="Yes"),OFFSET('Sanitation Data'!$G$13,0,10*ROW('Sanitation Data'!G36)),IF(AND(ISNUMBER(OFFSET('Sanitation Data'!$G$13,0,10*ROW('Sanitation Data'!G36))),DI42="No",ISNUMBER(OFFSET('Sanitation Data'!$G$13,0,10*ROW('Sanitation Data'!G36)))),CONCATENATE("[",ROUND(OFFSET('Sanitation Data'!$G$13,0,10*ROW('Sanitation Data'!G36)),0),"]"),IF(AND(ISNUMBER(OFFSET('Sanitation Data'!$G$13,0,10*ROW('Sanitation Data'!G36))),DI42="",ISNUMBER(OFFSET('Sanitation Data'!$G$13,0,10*ROW('Sanitation Data'!G36)))),OFFSET('Sanitation Data'!$G$13,0,10*ROW('Sanitation Data'!G36)),NA())))</f>
        <v>#N/A</v>
      </c>
      <c r="AU42" s="134" t="e">
        <f ca="1">+IF(AND(ISNUMBER(OFFSET('Sanitation Data'!$H$5,0,10*ROW('Sanitation Data'!H36))),DJ42="Yes"),100-OFFSET('Sanitation Data'!$H$5,0,10*ROW('Sanitation Data'!H36)),IF(AND(ISNUMBER(OFFSET('Sanitation Data'!$H$5,0,10*ROW('Sanitation Data'!H36))),DJ42="No",ISNUMBER(OFFSET('Sanitation Data'!$H$5,0,10*ROW('Sanitation Data'!H36)))),CONCATENATE("[",ROUND(100-OFFSET('Sanitation Data'!$H$5,0,10*ROW('Sanitation Data'!H36)),0),"]"),IF(AND(ISNUMBER(OFFSET('Sanitation Data'!$H$5,0,10*ROW('Sanitation Data'!H36))),DJ42="",ISNUMBER(OFFSET('Sanitation Data'!$H$5,0,10*ROW('Sanitation Data'!H36)))),100-OFFSET('Sanitation Data'!$H$5,0,10*ROW('Sanitation Data'!H36)),NA())))</f>
        <v>#N/A</v>
      </c>
      <c r="AV42" s="134" t="e">
        <f ca="1">+IF(AND(ISNUMBER(OFFSET('Sanitation Data'!$H$7,0,10*ROW('Sanitation Data'!H36))),DK42="Yes"),OFFSET('Sanitation Data'!$H$7,0,10*ROW('Sanitation Data'!H36)),IF(AND(ISNUMBER(OFFSET('Sanitation Data'!$H$7,0,10*ROW('Sanitation Data'!H36))),DK42="No",ISNUMBER(OFFSET('Sanitation Data'!$H$7,0,10*ROW('Sanitation Data'!H36)))),CONCATENATE("[",ROUND(OFFSET('Sanitation Data'!$H$7,0,10*ROW('Sanitation Data'!H36)),0),"]"),IF(AND(ISNUMBER(OFFSET('Sanitation Data'!$H$7,0,10*ROW('Sanitation Data'!H36))),DK42="",ISNUMBER(OFFSET('Sanitation Data'!$H$7,0,10*ROW('Sanitation Data'!H36)))),OFFSET('Sanitation Data'!$H$7,0,10*ROW('Sanitation Data'!H36)),NA())))</f>
        <v>#N/A</v>
      </c>
      <c r="AW42" s="134" t="e">
        <f ca="1">+IF(AND(ISNUMBER(OFFSET('Sanitation Data'!$H$11,0,10*ROW('Sanitation Data'!H36))),DL42="Yes"),OFFSET('Sanitation Data'!$H$11,0,10*ROW('Sanitation Data'!H36)),IF(AND(ISNUMBER(OFFSET('Sanitation Data'!$H$11,0,10*ROW('Sanitation Data'!H36))),DL42="No",ISNUMBER(OFFSET('Sanitation Data'!$H$11,0,10*ROW('Sanitation Data'!H36)))),CONCATENATE("[",ROUND(OFFSET('Sanitation Data'!$H$11,0,10*ROW('Sanitation Data'!H36)),0),"]"),IF(AND(ISNUMBER(OFFSET('Sanitation Data'!$H$11,0,10*ROW('Sanitation Data'!H36))),DL42="",ISNUMBER(OFFSET('Sanitation Data'!$H$11,0,10*ROW('Sanitation Data'!H36)))),OFFSET('Sanitation Data'!$H$11,0,10*ROW('Sanitation Data'!H36)),NA())))</f>
        <v>#N/A</v>
      </c>
      <c r="AX42" s="134" t="e">
        <f ca="1">+IF(AND(ISNUMBER(OFFSET('Sanitation Data'!$H$12,0,10*ROW('Sanitation Data'!H36))),DM42="Yes"),OFFSET('Sanitation Data'!$H$12,0,10*ROW('Sanitation Data'!H36)),IF(AND(ISNUMBER(OFFSET('Sanitation Data'!$H$12,0,10*ROW('Sanitation Data'!H36))),DM42="No",ISNUMBER(OFFSET('Sanitation Data'!$H$12,0,10*ROW('Sanitation Data'!H36)))),CONCATENATE("[",ROUND(OFFSET('Sanitation Data'!$H$12,0,10*ROW('Sanitation Data'!H36)),0),"]"),IF(AND(ISNUMBER(OFFSET('Sanitation Data'!$H$12,0,10*ROW('Sanitation Data'!H36))),DM42="",ISNUMBER(OFFSET('Sanitation Data'!$H$12,0,10*ROW('Sanitation Data'!H36)))),OFFSET('Sanitation Data'!$H$12,0,10*ROW('Sanitation Data'!H36)),NA())))</f>
        <v>#N/A</v>
      </c>
      <c r="AY42" s="134" t="e">
        <f ca="1">+IF(AND(ISNUMBER(OFFSET('Sanitation Data'!$H$13,0,10*ROW('Sanitation Data'!H36))),DN42="Yes"),OFFSET('Sanitation Data'!$H$13,0,10*ROW('Sanitation Data'!H36)),IF(AND(ISNUMBER(OFFSET('Sanitation Data'!$H$13,0,10*ROW('Sanitation Data'!H36))),DN42="No",ISNUMBER(OFFSET('Sanitation Data'!$H$13,0,10*ROW('Sanitation Data'!H36)))),CONCATENATE("[",ROUND(OFFSET('Sanitation Data'!$H$13,0,10*ROW('Sanitation Data'!H36)),0),"]"),IF(AND(ISNUMBER(OFFSET('Sanitation Data'!$H$13,0,10*ROW('Sanitation Data'!H36))),DN42="",ISNUMBER(OFFSET('Sanitation Data'!$H$13,0,10*ROW('Sanitation Data'!H36)))),OFFSET('Sanitation Data'!$H$13,0,10*ROW('Sanitation Data'!H36)),NA())))</f>
        <v>#N/A</v>
      </c>
      <c r="AZ42" s="135" t="e">
        <f ca="1">+IF(AND(ISNUMBER(OFFSET('Hygiene Data'!$C$6,0,10*ROW('Hygiene Data'!C36))),DO42="Yes"),OFFSET('Hygiene Data'!$C$6,0,10*ROW('Hygiene Data'!C36)),IF(AND(ISNUMBER(OFFSET('Hygiene Data'!$C$6,0,10*ROW('Hygiene Data'!C36))),DO42="No",ISNUMBER(OFFSET('Hygiene Data'!$C$6,0,10*ROW('Hygiene Data'!C36)))),CONCATENATE("[",ROUND(OFFSET('Hygiene Data'!$C$6,0,10*ROW('Hygiene Data'!C36)),0),"]"),IF(AND(ISNUMBER(OFFSET('Hygiene Data'!$C$6,0,10*ROW('Hygiene Data'!C36))),DO42="",ISNUMBER(OFFSET('Hygiene Data'!$C$6,0,10*ROW('Hygiene Data'!C36)))),OFFSET('Hygiene Data'!$C$6,0,10*ROW('Hygiene Data'!C36)),NA())))</f>
        <v>#N/A</v>
      </c>
      <c r="BA42" s="135" t="e">
        <f ca="1">+IF(AND(ISNUMBER(OFFSET('Hygiene Data'!$C$8,0,10*ROW('Hygiene Data'!C36))),DP42="Yes"),OFFSET('Hygiene Data'!$C$8,0,10*ROW('Hygiene Data'!C36)),IF(AND(ISNUMBER(OFFSET('Hygiene Data'!$C$8,0,10*ROW('Hygiene Data'!C36))),DP42="No",ISNUMBER(OFFSET('Hygiene Data'!$C$8,0,10*ROW('Hygiene Data'!C36)))),CONCATENATE("[",ROUND(OFFSET('Hygiene Data'!$C$8,0,10*ROW('Hygiene Data'!C36)),0),"]"),IF(AND(ISNUMBER(OFFSET('Hygiene Data'!$C$8,0,10*ROW('Hygiene Data'!C36))),DP42="",ISNUMBER(OFFSET('Hygiene Data'!$C$8,0,10*ROW('Hygiene Data'!C36)))),OFFSET('Hygiene Data'!$C$8,0,10*ROW('Hygiene Data'!C36)),NA())))</f>
        <v>#N/A</v>
      </c>
      <c r="BB42" s="135" t="e">
        <f ca="1">+IF(AND(ISNUMBER(OFFSET('Hygiene Data'!$C$10,0,10*ROW('Hygiene Data'!C36))),DQ42="Yes"),OFFSET('Hygiene Data'!$C$10,0,10*ROW('Hygiene Data'!C36)),IF(AND(ISNUMBER(OFFSET('Hygiene Data'!$C$10,0,10*ROW('Hygiene Data'!C36))),DQ42="No",ISNUMBER(OFFSET('Hygiene Data'!$C$10,0,10*ROW('Hygiene Data'!C36)))),CONCATENATE("[",ROUND(OFFSET('Hygiene Data'!$C$10,0,10*ROW('Hygiene Data'!C36)),0),"]"),IF(AND(ISNUMBER(OFFSET('Hygiene Data'!$C$10,0,10*ROW('Hygiene Data'!C36))),DQ42="",ISNUMBER(OFFSET('Hygiene Data'!$C$10,0,10*ROW('Hygiene Data'!C36)))),OFFSET('Hygiene Data'!$C$10,0,10*ROW('Hygiene Data'!C36)),NA())))</f>
        <v>#N/A</v>
      </c>
      <c r="BC42" s="135" t="e">
        <f ca="1">+IF(AND(ISNUMBER(OFFSET('Hygiene Data'!$D$6,0,10*ROW('Hygiene Data'!D36))),DR42="Yes"),OFFSET('Hygiene Data'!$D$6,0,10*ROW('Hygiene Data'!D36)),IF(AND(ISNUMBER(OFFSET('Hygiene Data'!$D$6,0,10*ROW('Hygiene Data'!D36))),DR42="No",ISNUMBER(OFFSET('Hygiene Data'!$D$6,0,10*ROW('Hygiene Data'!D36)))),CONCATENATE("[",ROUND(OFFSET('Hygiene Data'!$D$6,0,10*ROW('Hygiene Data'!D36)),0),"]"),IF(AND(ISNUMBER(OFFSET('Hygiene Data'!$D$6,0,10*ROW('Hygiene Data'!D36))),DR42="",ISNUMBER(OFFSET('Hygiene Data'!$D$6,0,10*ROW('Hygiene Data'!D36)))),OFFSET('Hygiene Data'!$D$6,0,10*ROW('Hygiene Data'!D36)),NA())))</f>
        <v>#N/A</v>
      </c>
      <c r="BD42" s="135" t="e">
        <f ca="1">+IF(AND(ISNUMBER(OFFSET('Hygiene Data'!$D$8,0,10*ROW('Hygiene Data'!D36))),DS42="Yes"),OFFSET('Hygiene Data'!$D$8,0,10*ROW('Hygiene Data'!D36)),IF(AND(ISNUMBER(OFFSET('Hygiene Data'!$D$8,0,10*ROW('Hygiene Data'!D36))),DS42="No",ISNUMBER(OFFSET('Hygiene Data'!$D$8,0,10*ROW('Hygiene Data'!D36)))),CONCATENATE("[",ROUND(OFFSET('Hygiene Data'!$D$8,0,10*ROW('Hygiene Data'!D36)),0),"]"),IF(AND(ISNUMBER(OFFSET('Hygiene Data'!$D$8,0,10*ROW('Hygiene Data'!D36))),DS42="",ISNUMBER(OFFSET('Hygiene Data'!$D$8,0,10*ROW('Hygiene Data'!D36)))),OFFSET('Hygiene Data'!$D$8,0,10*ROW('Hygiene Data'!D36)),NA())))</f>
        <v>#N/A</v>
      </c>
      <c r="BE42" s="135" t="e">
        <f ca="1">+IF(AND(ISNUMBER(OFFSET('Hygiene Data'!$D$10,0,10*ROW('Hygiene Data'!D36))),DT42="Yes"),OFFSET('Hygiene Data'!$D$10,0,10*ROW('Hygiene Data'!D36)),IF(AND(ISNUMBER(OFFSET('Hygiene Data'!$D$10,0,10*ROW('Hygiene Data'!D36))),DT42="No",ISNUMBER(OFFSET('Hygiene Data'!$D$10,0,10*ROW('Hygiene Data'!D36)))),CONCATENATE("[",ROUND(OFFSET('Hygiene Data'!$D$10,0,10*ROW('Hygiene Data'!D36)),0),"]"),IF(AND(ISNUMBER(OFFSET('Hygiene Data'!$D$10,0,10*ROW('Hygiene Data'!D36))),DT42="",ISNUMBER(OFFSET('Hygiene Data'!$D$10,0,10*ROW('Hygiene Data'!D36)))),OFFSET('Hygiene Data'!$D$10,0,10*ROW('Hygiene Data'!D36)),NA())))</f>
        <v>#N/A</v>
      </c>
      <c r="BF42" s="135" t="e">
        <f ca="1">+IF(AND(ISNUMBER(OFFSET('Hygiene Data'!$E$6,0,10*ROW('Hygiene Data'!E36))),DU42="Yes"),OFFSET('Hygiene Data'!$E$6,0,10*ROW('Hygiene Data'!E36)),IF(AND(ISNUMBER(OFFSET('Hygiene Data'!$E$6,0,10*ROW('Hygiene Data'!E36))),DU42="No",ISNUMBER(OFFSET('Hygiene Data'!$E$6,0,10*ROW('Hygiene Data'!E36)))),CONCATENATE("[",ROUND(OFFSET('Hygiene Data'!$E$6,0,10*ROW('Hygiene Data'!E36)),0),"]"),IF(AND(ISNUMBER(OFFSET('Hygiene Data'!$E$6,0,10*ROW('Hygiene Data'!E36))),DU42="",ISNUMBER(OFFSET('Hygiene Data'!$E$6,0,10*ROW('Hygiene Data'!E36)))),OFFSET('Hygiene Data'!$E$6,0,10*ROW('Hygiene Data'!E36)),NA())))</f>
        <v>#N/A</v>
      </c>
      <c r="BG42" s="135" t="e">
        <f ca="1">+IF(AND(ISNUMBER(OFFSET('Hygiene Data'!$E$8,0,10*ROW('Hygiene Data'!E36))),DV42="Yes"),OFFSET('Hygiene Data'!$E$8,0,10*ROW('Hygiene Data'!E36)),IF(AND(ISNUMBER(OFFSET('Hygiene Data'!$E$8,0,10*ROW('Hygiene Data'!E36))),DV42="No",ISNUMBER(OFFSET('Hygiene Data'!$E$8,0,10*ROW('Hygiene Data'!E36)))),CONCATENATE("[",ROUND(OFFSET('Hygiene Data'!$E$8,0,10*ROW('Hygiene Data'!E36)),0),"]"),IF(AND(ISNUMBER(OFFSET('Hygiene Data'!$E$8,0,10*ROW('Hygiene Data'!E36))),DV42="",ISNUMBER(OFFSET('Hygiene Data'!$E$8,0,10*ROW('Hygiene Data'!E36)))),OFFSET('Hygiene Data'!$E$8,0,10*ROW('Hygiene Data'!E36)),NA())))</f>
        <v>#N/A</v>
      </c>
      <c r="BH42" s="135" t="e">
        <f ca="1">+IF(AND(ISNUMBER(OFFSET('Hygiene Data'!$E$10,0,10*ROW('Hygiene Data'!E36))),DW42="Yes"),OFFSET('Hygiene Data'!$E$10,0,10*ROW('Hygiene Data'!E36)),IF(AND(ISNUMBER(OFFSET('Hygiene Data'!$E$10,0,10*ROW('Hygiene Data'!E36))),DW42="No",ISNUMBER(OFFSET('Hygiene Data'!$E$10,0,10*ROW('Hygiene Data'!E36)))),CONCATENATE("[",ROUND(OFFSET('Hygiene Data'!$E$10,0,10*ROW('Hygiene Data'!E36)),0),"]"),IF(AND(ISNUMBER(OFFSET('Hygiene Data'!$E$10,0,10*ROW('Hygiene Data'!E36))),DW42="",ISNUMBER(OFFSET('Hygiene Data'!$E$10,0,10*ROW('Hygiene Data'!E36)))),OFFSET('Hygiene Data'!$E$10,0,10*ROW('Hygiene Data'!E36)),NA())))</f>
        <v>#N/A</v>
      </c>
      <c r="BI42" s="135" t="e">
        <f ca="1">+IF(AND(ISNUMBER(OFFSET('Hygiene Data'!$F$6,0,10*ROW('Hygiene Data'!F36))),DX42="Yes"),OFFSET('Hygiene Data'!$F$6,0,10*ROW('Hygiene Data'!F36)),IF(AND(ISNUMBER(OFFSET('Hygiene Data'!$F$6,0,10*ROW('Hygiene Data'!F36))),DX42="No",ISNUMBER(OFFSET('Hygiene Data'!$F$6,0,10*ROW('Hygiene Data'!F36)))),CONCATENATE("[",ROUND(OFFSET('Hygiene Data'!$F$6,0,10*ROW('Hygiene Data'!F36)),0),"]"),IF(AND(ISNUMBER(OFFSET('Hygiene Data'!$F$6,0,10*ROW('Hygiene Data'!F36))),DX42="",ISNUMBER(OFFSET('Hygiene Data'!$F$6,0,10*ROW('Hygiene Data'!F36)))),OFFSET('Hygiene Data'!$F$6,0,10*ROW('Hygiene Data'!F36)),NA())))</f>
        <v>#N/A</v>
      </c>
      <c r="BJ42" s="135" t="e">
        <f ca="1">+IF(AND(ISNUMBER(OFFSET('Hygiene Data'!$F$8,0,10*ROW('Hygiene Data'!F36))),DY42="Yes"),OFFSET('Hygiene Data'!$F$8,0,10*ROW('Hygiene Data'!F36)),IF(AND(ISNUMBER(OFFSET('Hygiene Data'!$F$8,0,10*ROW('Hygiene Data'!F36))),DY42="No",ISNUMBER(OFFSET('Hygiene Data'!$F$8,0,10*ROW('Hygiene Data'!F36)))),CONCATENATE("[",ROUND(OFFSET('Hygiene Data'!$F$8,0,10*ROW('Hygiene Data'!F36)),0),"]"),IF(AND(ISNUMBER(OFFSET('Hygiene Data'!$F$8,0,10*ROW('Hygiene Data'!F36))),DY42="",ISNUMBER(OFFSET('Hygiene Data'!$F$8,0,10*ROW('Hygiene Data'!F36)))),OFFSET('Hygiene Data'!$F$8,0,10*ROW('Hygiene Data'!F36)),NA())))</f>
        <v>#N/A</v>
      </c>
      <c r="BK42" s="135" t="e">
        <f ca="1">+IF(AND(ISNUMBER(OFFSET('Hygiene Data'!$F$10,0,10*ROW('Hygiene Data'!F36))),DZ42="Yes"),OFFSET('Hygiene Data'!$F$10,0,10*ROW('Hygiene Data'!F36)),IF(AND(ISNUMBER(OFFSET('Hygiene Data'!$F$10,0,10*ROW('Hygiene Data'!F36))),DZ42="No",ISNUMBER(OFFSET('Hygiene Data'!$F$10,0,10*ROW('Hygiene Data'!F36)))),CONCATENATE("[",ROUND(OFFSET('Hygiene Data'!$F$10,0,10*ROW('Hygiene Data'!F36)),0),"]"),IF(AND(ISNUMBER(OFFSET('Hygiene Data'!$F$10,0,10*ROW('Hygiene Data'!F36))),DZ42="",ISNUMBER(OFFSET('Hygiene Data'!$F$10,0,10*ROW('Hygiene Data'!F36)))),OFFSET('Hygiene Data'!$F$10,0,10*ROW('Hygiene Data'!F36)),NA())))</f>
        <v>#N/A</v>
      </c>
      <c r="BL42" s="135" t="e">
        <f ca="1">+IF(AND(ISNUMBER(OFFSET('Hygiene Data'!$G$6,0,10*ROW('Hygiene Data'!G36))),EA42="Yes"),OFFSET('Hygiene Data'!$G$6,0,10*ROW('Hygiene Data'!G36)),IF(AND(ISNUMBER(OFFSET('Hygiene Data'!$G$6,0,10*ROW('Hygiene Data'!G36))),EA42="No",ISNUMBER(OFFSET('Hygiene Data'!$G$6,0,10*ROW('Hygiene Data'!G36)))),CONCATENATE("[",ROUND(OFFSET('Hygiene Data'!$G$6,0,10*ROW('Hygiene Data'!G36)),0),"]"),IF(AND(ISNUMBER(OFFSET('Hygiene Data'!$G$6,0,10*ROW('Hygiene Data'!G36))),EA42="",ISNUMBER(OFFSET('Hygiene Data'!$G$6,0,10*ROW('Hygiene Data'!G36)))),OFFSET('Hygiene Data'!$G$6,0,10*ROW('Hygiene Data'!G36)),NA())))</f>
        <v>#N/A</v>
      </c>
      <c r="BM42" s="135" t="e">
        <f ca="1">+IF(AND(ISNUMBER(OFFSET('Hygiene Data'!$G$8,0,10*ROW('Hygiene Data'!G36))),EB42="Yes"),OFFSET('Hygiene Data'!$G$8,0,10*ROW('Hygiene Data'!G36)),IF(AND(ISNUMBER(OFFSET('Hygiene Data'!$G$8,0,10*ROW('Hygiene Data'!G36))),EB42="No",ISNUMBER(OFFSET('Hygiene Data'!$G$8,0,10*ROW('Hygiene Data'!G36)))),CONCATENATE("[",ROUND(OFFSET('Hygiene Data'!$G$8,0,10*ROW('Hygiene Data'!G36)),0),"]"),IF(AND(ISNUMBER(OFFSET('Hygiene Data'!$G$8,0,10*ROW('Hygiene Data'!G36))),EB42="",ISNUMBER(OFFSET('Hygiene Data'!$G$8,0,10*ROW('Hygiene Data'!G36)))),OFFSET('Hygiene Data'!$G$8,0,10*ROW('Hygiene Data'!G36)),NA())))</f>
        <v>#N/A</v>
      </c>
      <c r="BN42" s="135" t="e">
        <f ca="1">+IF(AND(ISNUMBER(OFFSET('Hygiene Data'!$G$10,0,10*ROW('Hygiene Data'!G36))),EC42="Yes"),OFFSET('Hygiene Data'!$G$10,0,10*ROW('Hygiene Data'!G36)),IF(AND(ISNUMBER(OFFSET('Hygiene Data'!$G$10,0,10*ROW('Hygiene Data'!G36))),EC42="No",ISNUMBER(OFFSET('Hygiene Data'!$G$10,0,10*ROW('Hygiene Data'!G36)))),CONCATENATE("[",ROUND(OFFSET('Hygiene Data'!$G$10,0,10*ROW('Hygiene Data'!G36)),0),"]"),IF(AND(ISNUMBER(OFFSET('Hygiene Data'!$G$10,0,10*ROW('Hygiene Data'!G36))),EC42="",ISNUMBER(OFFSET('Hygiene Data'!$G$10,0,10*ROW('Hygiene Data'!G36)))),OFFSET('Hygiene Data'!$G$10,0,10*ROW('Hygiene Data'!G36)),NA())))</f>
        <v>#N/A</v>
      </c>
      <c r="BO42" s="135" t="e">
        <f ca="1">+IF(AND(ISNUMBER(OFFSET('Hygiene Data'!$H$6,0,10*ROW('Hygiene Data'!H36))),ED42="Yes"),OFFSET('Hygiene Data'!$H$6,0,10*ROW('Hygiene Data'!H36)),IF(AND(ISNUMBER(OFFSET('Hygiene Data'!$H$6,0,10*ROW('Hygiene Data'!H36))),ED42="No",ISNUMBER(OFFSET('Hygiene Data'!$H$6,0,10*ROW('Hygiene Data'!H36)))),CONCATENATE("[",ROUND(OFFSET('Hygiene Data'!$H$6,0,10*ROW('Hygiene Data'!H36)),0),"]"),IF(AND(ISNUMBER(OFFSET('Hygiene Data'!$H$6,0,10*ROW('Hygiene Data'!H36))),ED42="",ISNUMBER(OFFSET('Hygiene Data'!$H$6,0,10*ROW('Hygiene Data'!H36)))),OFFSET('Hygiene Data'!$H$6,0,10*ROW('Hygiene Data'!H36)),NA())))</f>
        <v>#N/A</v>
      </c>
      <c r="BP42" s="135" t="e">
        <f ca="1">+IF(AND(ISNUMBER(OFFSET('Hygiene Data'!$H$8,0,10*ROW('Hygiene Data'!H36))),EE42="Yes"),OFFSET('Hygiene Data'!$H$8,0,10*ROW('Hygiene Data'!H36)),IF(AND(ISNUMBER(OFFSET('Hygiene Data'!$H$8,0,10*ROW('Hygiene Data'!H36))),EE42="No",ISNUMBER(OFFSET('Hygiene Data'!$H$8,0,10*ROW('Hygiene Data'!H36)))),CONCATENATE("[",ROUND(OFFSET('Hygiene Data'!$H$8,0,10*ROW('Hygiene Data'!H36)),0),"]"),IF(AND(ISNUMBER(OFFSET('Hygiene Data'!$H$8,0,10*ROW('Hygiene Data'!H36))),EE42="",ISNUMBER(OFFSET('Hygiene Data'!$H$8,0,10*ROW('Hygiene Data'!H36)))),OFFSET('Hygiene Data'!$H$8,0,10*ROW('Hygiene Data'!H36)),NA())))</f>
        <v>#N/A</v>
      </c>
      <c r="BQ42" s="135" t="e">
        <f ca="1">+IF(AND(ISNUMBER(OFFSET('Hygiene Data'!$H$10,0,10*ROW('Hygiene Data'!H36))),EF42="Yes"),OFFSET('Hygiene Data'!$H$10,0,10*ROW('Hygiene Data'!H36)),IF(AND(ISNUMBER(OFFSET('Hygiene Data'!$H$10,0,10*ROW('Hygiene Data'!H36))),EF42="No",ISNUMBER(OFFSET('Hygiene Data'!$H$10,0,10*ROW('Hygiene Data'!H36)))),CONCATENATE("[",ROUND(OFFSET('Hygiene Data'!$H$10,0,10*ROW('Hygiene Data'!H36)),0),"]"),IF(AND(ISNUMBER(OFFSET('Hygiene Data'!$H$10,0,10*ROW('Hygiene Data'!H36))),EF42="",ISNUMBER(OFFSET('Hygiene Data'!$H$10,0,10*ROW('Hygiene Data'!H36)))),OFFSET('Hygiene Data'!$H$10,0,10*ROW('Hygiene Data'!H36)),NA())))</f>
        <v>#N/A</v>
      </c>
      <c r="BS42" s="34" t="str">
        <f ca="1">+IF(OFFSET('Water Data'!$C$28,0,10*ROW('Water Data'!C36))="","",OFFSET('Water Data'!$C$28,0,10*ROW('Water Data'!C36)))</f>
        <v/>
      </c>
      <c r="BT42" s="34" t="str">
        <f ca="1">+IF(OFFSET('Water Data'!$C$29,0,10*ROW('Water Data'!C36))="","",OFFSET('Water Data'!$C$29,0,10*ROW('Water Data'!C36)))</f>
        <v/>
      </c>
      <c r="BU42" s="34" t="str">
        <f ca="1">+IF(OFFSET('Water Data'!$C$30,0,10*ROW('Water Data'!C36))="","",OFFSET('Water Data'!$C$30,0,10*ROW('Water Data'!C36)))</f>
        <v/>
      </c>
      <c r="BV42" s="34" t="str">
        <f ca="1">+IF(OFFSET('Water Data'!$D$28,0,10*ROW('Water Data'!D36))="","",OFFSET('Water Data'!$D$28,0,10*ROW('Water Data'!D36)))</f>
        <v/>
      </c>
      <c r="BW42" s="34" t="str">
        <f ca="1">+IF(OFFSET('Water Data'!$D$29,0,10*ROW('Water Data'!D36))="","",OFFSET('Water Data'!$D$29,0,10*ROW('Water Data'!D36)))</f>
        <v/>
      </c>
      <c r="BX42" s="34" t="str">
        <f ca="1">+IF(OFFSET('Water Data'!$D$30,0,10*ROW('Water Data'!D36))="","",OFFSET('Water Data'!$D$30,0,10*ROW('Water Data'!D36)))</f>
        <v/>
      </c>
      <c r="BY42" s="34" t="str">
        <f ca="1">+IF(OFFSET('Water Data'!$E$28,0,10*ROW('Water Data'!E36))="","",OFFSET('Water Data'!$E$28,0,10*ROW('Water Data'!E36)))</f>
        <v/>
      </c>
      <c r="BZ42" s="34" t="str">
        <f ca="1">+IF(OFFSET('Water Data'!$E$29,0,10*ROW('Water Data'!E36))="","",OFFSET('Water Data'!$E$29,0,10*ROW('Water Data'!E36)))</f>
        <v/>
      </c>
      <c r="CA42" s="34" t="str">
        <f ca="1">+IF(OFFSET('Water Data'!$E$30,0,10*ROW('Water Data'!E36))="","",OFFSET('Water Data'!$E$30,0,10*ROW('Water Data'!E36)))</f>
        <v/>
      </c>
      <c r="CB42" s="34" t="str">
        <f ca="1">+IF(OFFSET('Water Data'!$F$28,0,10*ROW('Water Data'!F36))="","",OFFSET('Water Data'!$F$28,0,10*ROW('Water Data'!F36)))</f>
        <v/>
      </c>
      <c r="CC42" s="34" t="str">
        <f ca="1">+IF(OFFSET('Water Data'!$F$29,0,10*ROW('Water Data'!F36))="","",OFFSET('Water Data'!$F$29,0,10*ROW('Water Data'!F36)))</f>
        <v/>
      </c>
      <c r="CD42" s="34" t="str">
        <f ca="1">+IF(OFFSET('Water Data'!$F$30,0,10*ROW('Water Data'!F36))="","",OFFSET('Water Data'!$F$30,0,10*ROW('Water Data'!F36)))</f>
        <v/>
      </c>
      <c r="CE42" s="34" t="str">
        <f ca="1">+IF(OFFSET('Water Data'!$G$28,0,10*ROW('Water Data'!G36))="","",OFFSET('Water Data'!$G$28,0,10*ROW('Water Data'!G36)))</f>
        <v/>
      </c>
      <c r="CF42" s="34" t="str">
        <f ca="1">+IF(OFFSET('Water Data'!$G$29,0,10*ROW('Water Data'!G36))="","",OFFSET('Water Data'!$G$29,0,10*ROW('Water Data'!G36)))</f>
        <v/>
      </c>
      <c r="CG42" s="34" t="str">
        <f ca="1">+IF(OFFSET('Water Data'!$G$30,0,10*ROW('Water Data'!G36))="","",OFFSET('Water Data'!$G$30,0,10*ROW('Water Data'!G36)))</f>
        <v/>
      </c>
      <c r="CH42" s="34" t="str">
        <f ca="1">+IF(OFFSET('Water Data'!$H$28,0,10*ROW('Water Data'!H36))="","",OFFSET('Water Data'!$H$28,0,10*ROW('Water Data'!H36)))</f>
        <v/>
      </c>
      <c r="CI42" s="34" t="str">
        <f ca="1">+IF(OFFSET('Water Data'!$H$29,0,10*ROW('Water Data'!H36))="","",OFFSET('Water Data'!$H$29,0,10*ROW('Water Data'!H36)))</f>
        <v/>
      </c>
      <c r="CJ42" s="34" t="str">
        <f ca="1">+IF(OFFSET('Water Data'!$H$30,0,10*ROW('Water Data'!H36))="","",OFFSET('Water Data'!$H$30,0,10*ROW('Water Data'!H36)))</f>
        <v/>
      </c>
      <c r="CK42" s="34" t="str">
        <f ca="1">+IF(OFFSET('Sanitation Data'!$C$29,0,10*ROW('Sanitation Data'!C36))="","",OFFSET('Sanitation Data'!$C$29,0,10*ROW('Sanitation Data'!C36)))</f>
        <v/>
      </c>
      <c r="CL42" s="34" t="str">
        <f ca="1">+IF(OFFSET('Sanitation Data'!$C$30,0,10*ROW('Sanitation Data'!C36))="","",OFFSET('Sanitation Data'!$C$30,0,10*ROW('Sanitation Data'!C36)))</f>
        <v/>
      </c>
      <c r="CM42" s="34" t="str">
        <f ca="1">+IF(OFFSET('Sanitation Data'!$C$31,0,10*ROW('Sanitation Data'!C36))="","",OFFSET('Sanitation Data'!$C$31,0,10*ROW('Sanitation Data'!C36)))</f>
        <v/>
      </c>
      <c r="CN42" s="34" t="str">
        <f ca="1">+IF(OFFSET('Sanitation Data'!$C$32,0,10*ROW('Sanitation Data'!C36))="","",OFFSET('Sanitation Data'!$C$32,0,10*ROW('Sanitation Data'!C36)))</f>
        <v/>
      </c>
      <c r="CO42" s="34" t="str">
        <f ca="1">+IF(OFFSET('Sanitation Data'!$C$33,0,10*ROW('Sanitation Data'!C36))="","",OFFSET('Sanitation Data'!$C$33,0,10*ROW('Sanitation Data'!C36)))</f>
        <v/>
      </c>
      <c r="CP42" s="34" t="str">
        <f ca="1">+IF(OFFSET('Sanitation Data'!$D$29,0,10*ROW('Sanitation Data'!D36))="","",OFFSET('Sanitation Data'!$D$29,0,10*ROW('Sanitation Data'!D36)))</f>
        <v/>
      </c>
      <c r="CQ42" s="34" t="str">
        <f ca="1">+IF(OFFSET('Sanitation Data'!$D$30,0,10*ROW('Sanitation Data'!D36))="","",OFFSET('Sanitation Data'!$D$30,0,10*ROW('Sanitation Data'!D36)))</f>
        <v/>
      </c>
      <c r="CR42" s="34" t="str">
        <f ca="1">+IF(OFFSET('Sanitation Data'!$D$31,0,10*ROW('Sanitation Data'!D36))="","",OFFSET('Sanitation Data'!$D$31,0,10*ROW('Sanitation Data'!D36)))</f>
        <v/>
      </c>
      <c r="CS42" s="34" t="str">
        <f ca="1">+IF(OFFSET('Sanitation Data'!$D$32,0,10*ROW('Sanitation Data'!D36))="","",OFFSET('Sanitation Data'!$D$32,0,10*ROW('Sanitation Data'!D36)))</f>
        <v/>
      </c>
      <c r="CT42" s="34" t="str">
        <f ca="1">+IF(OFFSET('Sanitation Data'!$D$33,0,10*ROW('Sanitation Data'!D36))="","",OFFSET('Sanitation Data'!$D$33,0,10*ROW('Sanitation Data'!D36)))</f>
        <v/>
      </c>
      <c r="CU42" s="34" t="str">
        <f ca="1">+IF(OFFSET('Sanitation Data'!$E$29,0,10*ROW('Sanitation Data'!E36))="","",OFFSET('Sanitation Data'!$E$29,0,10*ROW('Sanitation Data'!E36)))</f>
        <v/>
      </c>
      <c r="CV42" s="34" t="str">
        <f ca="1">+IF(OFFSET('Sanitation Data'!$E$30,0,10*ROW('Sanitation Data'!E36))="","",OFFSET('Sanitation Data'!$E$30,0,10*ROW('Sanitation Data'!E36)))</f>
        <v/>
      </c>
      <c r="CW42" s="34" t="str">
        <f ca="1">+IF(OFFSET('Sanitation Data'!$E$31,0,10*ROW('Sanitation Data'!E36))="","",OFFSET('Sanitation Data'!$E$31,0,10*ROW('Sanitation Data'!E36)))</f>
        <v/>
      </c>
      <c r="CX42" s="34" t="str">
        <f ca="1">+IF(OFFSET('Sanitation Data'!$E$32,0,10*ROW('Sanitation Data'!E36))="","",OFFSET('Sanitation Data'!$E$32,0,10*ROW('Sanitation Data'!E36)))</f>
        <v/>
      </c>
      <c r="CY42" s="34" t="str">
        <f ca="1">+IF(OFFSET('Sanitation Data'!$E$33,0,10*ROW('Sanitation Data'!E36))="","",OFFSET('Sanitation Data'!$E$33,0,10*ROW('Sanitation Data'!E36)))</f>
        <v/>
      </c>
      <c r="CZ42" s="34" t="str">
        <f ca="1">+IF(OFFSET('Sanitation Data'!$F$29,0,10*ROW('Sanitation Data'!F36))="","",OFFSET('Sanitation Data'!$F$29,0,10*ROW('Sanitation Data'!F36)))</f>
        <v/>
      </c>
      <c r="DA42" s="34" t="str">
        <f ca="1">+IF(OFFSET('Sanitation Data'!$F$30,0,10*ROW('Sanitation Data'!F36))="","",OFFSET('Sanitation Data'!$F$30,0,10*ROW('Sanitation Data'!F36)))</f>
        <v/>
      </c>
      <c r="DB42" s="34" t="str">
        <f ca="1">+IF(OFFSET('Sanitation Data'!$F$31,0,10*ROW('Sanitation Data'!F36))="","",OFFSET('Sanitation Data'!$F$31,0,10*ROW('Sanitation Data'!F36)))</f>
        <v/>
      </c>
      <c r="DC42" s="34" t="str">
        <f ca="1">+IF(OFFSET('Sanitation Data'!$F$32,0,10*ROW('Sanitation Data'!F36))="","",OFFSET('Sanitation Data'!$F$32,0,10*ROW('Sanitation Data'!F36)))</f>
        <v/>
      </c>
      <c r="DD42" s="34" t="str">
        <f ca="1">+IF(OFFSET('Sanitation Data'!$F$33,0,10*ROW('Sanitation Data'!F36))="","",OFFSET('Sanitation Data'!$F$33,0,10*ROW('Sanitation Data'!F36)))</f>
        <v/>
      </c>
      <c r="DE42" s="34" t="str">
        <f ca="1">+IF(OFFSET('Sanitation Data'!$G$29,0,10*ROW('Sanitation Data'!G36))="","",OFFSET('Sanitation Data'!$G$29,0,10*ROW('Sanitation Data'!G36)))</f>
        <v/>
      </c>
      <c r="DF42" s="34" t="str">
        <f ca="1">+IF(OFFSET('Sanitation Data'!$G$30,0,10*ROW('Sanitation Data'!G36))="","",OFFSET('Sanitation Data'!$G$30,0,10*ROW('Sanitation Data'!G36)))</f>
        <v/>
      </c>
      <c r="DG42" s="34" t="str">
        <f ca="1">+IF(OFFSET('Sanitation Data'!$G$31,0,10*ROW('Sanitation Data'!G36))="","",OFFSET('Sanitation Data'!$G$31,0,10*ROW('Sanitation Data'!G36)))</f>
        <v/>
      </c>
      <c r="DH42" s="34" t="str">
        <f ca="1">+IF(OFFSET('Sanitation Data'!$G$32,0,10*ROW('Sanitation Data'!G36))="","",OFFSET('Sanitation Data'!$G$32,0,10*ROW('Sanitation Data'!G36)))</f>
        <v/>
      </c>
      <c r="DI42" s="34" t="str">
        <f ca="1">+IF(OFFSET('Sanitation Data'!$G$33,0,10*ROW('Sanitation Data'!G36))="","",OFFSET('Sanitation Data'!$G$33,0,10*ROW('Sanitation Data'!G36)))</f>
        <v/>
      </c>
      <c r="DJ42" s="34" t="str">
        <f ca="1">+IF(OFFSET('Sanitation Data'!$H$29,0,10*ROW('Sanitation Data'!H36))="","",OFFSET('Sanitation Data'!$H$29,0,10*ROW('Sanitation Data'!H36)))</f>
        <v/>
      </c>
      <c r="DK42" s="34" t="str">
        <f ca="1">+IF(OFFSET('Sanitation Data'!$H$30,0,10*ROW('Sanitation Data'!H36))="","",OFFSET('Sanitation Data'!$H$30,0,10*ROW('Sanitation Data'!H36)))</f>
        <v/>
      </c>
      <c r="DL42" s="34" t="str">
        <f ca="1">+IF(OFFSET('Sanitation Data'!$H$31,0,10*ROW('Sanitation Data'!H36))="","",OFFSET('Sanitation Data'!$H$31,0,10*ROW('Sanitation Data'!H36)))</f>
        <v/>
      </c>
      <c r="DM42" s="34" t="str">
        <f ca="1">+IF(OFFSET('Sanitation Data'!$H$32,0,10*ROW('Sanitation Data'!H36))="","",OFFSET('Sanitation Data'!$H$32,0,10*ROW('Sanitation Data'!H36)))</f>
        <v/>
      </c>
      <c r="DN42" s="34" t="str">
        <f ca="1">+IF(OFFSET('Sanitation Data'!$H$33,0,10*ROW('Sanitation Data'!H36))="","",OFFSET('Sanitation Data'!$H$33,0,10*ROW('Sanitation Data'!H36)))</f>
        <v/>
      </c>
      <c r="DO42" s="34" t="str">
        <f ca="1">+IF(OFFSET('Hygiene Data'!$C$12,0,10*ROW('Hygiene Data'!C36))="","",OFFSET('Hygiene Data'!$C$12,0,10*ROW('Hygiene Data'!C36)))</f>
        <v/>
      </c>
      <c r="DP42" s="34" t="str">
        <f ca="1">+IF(OFFSET('Hygiene Data'!$C$13,0,10*ROW('Hygiene Data'!C36))="","",OFFSET('Hygiene Data'!$C$13,0,10*ROW('Hygiene Data'!C36)))</f>
        <v/>
      </c>
      <c r="DQ42" s="34" t="str">
        <f ca="1">+IF(OFFSET('Hygiene Data'!$C$14,0,10*ROW('Hygiene Data'!C36))="","",OFFSET('Hygiene Data'!$C$14,0,10*ROW('Hygiene Data'!C36)))</f>
        <v/>
      </c>
      <c r="DR42" s="34" t="str">
        <f ca="1">+IF(OFFSET('Hygiene Data'!$D$12,0,10*ROW('Hygiene Data'!D36))="","",OFFSET('Hygiene Data'!$D$12,0,10*ROW('Hygiene Data'!D36)))</f>
        <v/>
      </c>
      <c r="DS42" s="34" t="str">
        <f ca="1">+IF(OFFSET('Hygiene Data'!$D$13,0,10*ROW('Hygiene Data'!D36))="","",OFFSET('Hygiene Data'!$D$13,0,10*ROW('Hygiene Data'!D36)))</f>
        <v/>
      </c>
      <c r="DT42" s="34" t="str">
        <f ca="1">+IF(OFFSET('Hygiene Data'!$D$14,0,10*ROW('Hygiene Data'!D36))="","",OFFSET('Hygiene Data'!$D$14,0,10*ROW('Hygiene Data'!D36)))</f>
        <v/>
      </c>
      <c r="DU42" s="34" t="str">
        <f ca="1">+IF(OFFSET('Hygiene Data'!$E$12,0,10*ROW('Hygiene Data'!E36))="","",OFFSET('Hygiene Data'!$E$12,0,10*ROW('Hygiene Data'!E36)))</f>
        <v/>
      </c>
      <c r="DV42" s="34" t="str">
        <f ca="1">+IF(OFFSET('Hygiene Data'!$E$13,0,10*ROW('Hygiene Data'!E36))="","",OFFSET('Hygiene Data'!$E$13,0,10*ROW('Hygiene Data'!E36)))</f>
        <v/>
      </c>
      <c r="DW42" s="34" t="str">
        <f ca="1">+IF(OFFSET('Hygiene Data'!$E$14,0,10*ROW('Hygiene Data'!E36))="","",OFFSET('Hygiene Data'!$E$14,0,10*ROW('Hygiene Data'!E36)))</f>
        <v/>
      </c>
      <c r="DX42" s="34" t="str">
        <f ca="1">+IF(OFFSET('Hygiene Data'!$F$12,0,10*ROW('Hygiene Data'!F36))="","",OFFSET('Hygiene Data'!$F$12,0,10*ROW('Hygiene Data'!F36)))</f>
        <v/>
      </c>
      <c r="DY42" s="34" t="str">
        <f ca="1">+IF(OFFSET('Hygiene Data'!$F$13,0,10*ROW('Hygiene Data'!F36))="","",OFFSET('Hygiene Data'!$F$13,0,10*ROW('Hygiene Data'!F36)))</f>
        <v/>
      </c>
      <c r="DZ42" s="34" t="str">
        <f ca="1">+IF(OFFSET('Hygiene Data'!$F$14,0,10*ROW('Hygiene Data'!F36))="","",OFFSET('Hygiene Data'!$F$14,0,10*ROW('Hygiene Data'!F36)))</f>
        <v/>
      </c>
      <c r="EA42" s="34" t="str">
        <f ca="1">+IF(OFFSET('Hygiene Data'!$G$12,0,10*ROW('Hygiene Data'!G36))="","",OFFSET('Hygiene Data'!$G$12,0,10*ROW('Hygiene Data'!G36)))</f>
        <v/>
      </c>
      <c r="EB42" s="34" t="str">
        <f ca="1">+IF(OFFSET('Hygiene Data'!$G$13,0,10*ROW('Hygiene Data'!G36))="","",OFFSET('Hygiene Data'!$G$13,0,10*ROW('Hygiene Data'!G36)))</f>
        <v/>
      </c>
      <c r="EC42" s="34" t="str">
        <f ca="1">+IF(OFFSET('Hygiene Data'!$G$14,0,10*ROW('Hygiene Data'!G36))="","",OFFSET('Hygiene Data'!$G$14,0,10*ROW('Hygiene Data'!G36)))</f>
        <v/>
      </c>
      <c r="ED42" s="34" t="str">
        <f ca="1">+IF(OFFSET('Hygiene Data'!$H$12,0,10*ROW('Hygiene Data'!H36))="","",OFFSET('Hygiene Data'!$H$12,0,10*ROW('Hygiene Data'!H36)))</f>
        <v/>
      </c>
      <c r="EE42" s="34" t="str">
        <f ca="1">+IF(OFFSET('Hygiene Data'!$H$13,0,10*ROW('Hygiene Data'!H36))="","",OFFSET('Hygiene Data'!$H$13,0,10*ROW('Hygiene Data'!H36)))</f>
        <v/>
      </c>
      <c r="EF42" s="34" t="str">
        <f ca="1">+IF(OFFSET('Hygiene Data'!$H$14,0,10*ROW('Hygiene Data'!H36))="","",OFFSET('Hygiene Data'!$H$14,0,10*ROW('Hygiene Data'!H36)))</f>
        <v/>
      </c>
    </row>
    <row r="43" spans="1:136" x14ac:dyDescent="0.2">
      <c r="A43" s="50" t="str">
        <f ca="1">+IF(OFFSET('Water Data'!$B$1,0,10*ROW('Water Data'!B40))="","",OFFSET('Water Data'!$B$1,0,10*ROW('Water Data'!B40)))</f>
        <v/>
      </c>
      <c r="B43" s="50" t="str">
        <f ca="1">+IF(OFFSET('Water Data'!$A$3,0,10*ROW('Water Data'!A40))="","",OFFSET('Water Data'!$A$3,0,10*ROW('Water Data'!A40)))</f>
        <v/>
      </c>
      <c r="C43" s="50" t="str">
        <f ca="1">+IF(OFFSET('Water Data'!$C$3,0,10*ROW('Water Data'!C40))="","",OFFSET('Water Data'!$C$3,0,10*ROW('Water Data'!C40)))</f>
        <v/>
      </c>
      <c r="D43" s="133" t="e">
        <f ca="1">+IF(AND(ISNUMBER(OFFSET('Water Data'!$C$5,0,10*ROW('Water Data'!C37))),BS43="Yes"),100-OFFSET('Water Data'!$C$5,0,10*ROW('Water Data'!C37)),IF(AND(ISNUMBER(OFFSET('Water Data'!$C$5,0,10*ROW('Water Data'!C37))),BS43="No",ISNUMBER(OFFSET('Water Data'!$C$5,0,10*ROW('Water Data'!C37)))),CONCATENATE("[",ROUND(100-OFFSET('Water Data'!$C$5,0,10*ROW('Water Data'!C37)),0),"]"),IF(AND(ISNUMBER(OFFSET('Water Data'!$C$5,0,10*ROW('Water Data'!C37))),BS43="",ISNUMBER(OFFSET('Water Data'!$C$5,0,10*ROW('Water Data'!C37)))),100-OFFSET('Water Data'!$C$5,0,10*ROW('Water Data'!C37)),NA())))</f>
        <v>#N/A</v>
      </c>
      <c r="E43" s="133" t="e">
        <f ca="1">+IF(AND(ISNUMBER(OFFSET('Water Data'!$C$7,0,10*ROW('Water Data'!D37))),BT43="Yes"),OFFSET('Water Data'!$C$7,0,10*ROW('Water Data'!C37)),IF(AND(ISNUMBER(OFFSET('Water Data'!$C$7,0,10*ROW('Water Data'!C37))),BT43="No",ISNUMBER(OFFSET('Water Data'!$C$7,0,10*ROW('Water Data'!C37)))),CONCATENATE("[",ROUND(OFFSET('Water Data'!$C$7,0,10*ROW('Water Data'!C37)),0),"]"),IF(AND(ISNUMBER(OFFSET('Water Data'!$C$7,0,10*ROW('Water Data'!C37))),BT43="",ISNUMBER(OFFSET('Water Data'!$C$7,0,10*ROW('Water Data'!C37)))),OFFSET('Water Data'!$C$7,0,10*ROW('Water Data'!C37)),NA())))</f>
        <v>#N/A</v>
      </c>
      <c r="F43" s="133" t="e">
        <f ca="1">+IF(AND(ISNUMBER(OFFSET('Water Data'!$C$10,0,10*ROW('Water Data'!C37))),BU43="Yes"),OFFSET('Water Data'!$C$10,0,10*ROW('Water Data'!C37)),IF(AND(ISNUMBER(OFFSET('Water Data'!$C$10,0,10*ROW('Water Data'!C37))),BU43="No",ISNUMBER(OFFSET('Water Data'!$C$10,0,10*ROW('Water Data'!C37)))),CONCATENATE("[",ROUND(OFFSET('Water Data'!$C$10,0,10*ROW('Water Data'!C37)),0),"]"),IF(AND(ISNUMBER(OFFSET('Water Data'!$C$10,0,10*ROW('Water Data'!C37))),BU43="",ISNUMBER(OFFSET('Water Data'!$C$10,0,10*ROW('Water Data'!C37)))),OFFSET('Water Data'!$C$10,0,10*ROW('Water Data'!C37)),NA())))</f>
        <v>#N/A</v>
      </c>
      <c r="G43" s="133" t="e">
        <f ca="1">+IF(AND(ISNUMBER(OFFSET('Water Data'!$D$5,0,10*ROW('Water Data'!D37))),BV43="Yes"),100-OFFSET('Water Data'!$D$5,0,10*ROW('Water Data'!D37)),IF(AND(ISNUMBER(OFFSET('Water Data'!$D$5,0,10*ROW('Water Data'!D37))),BV43="No",ISNUMBER(OFFSET('Water Data'!$D$5,0,10*ROW('Water Data'!D37)))),CONCATENATE("[",ROUND(100-OFFSET('Water Data'!$D$5,0,10*ROW('Water Data'!D37)),0),"]"),IF(AND(ISNUMBER(OFFSET('Water Data'!$D$5,0,10*ROW('Water Data'!D37))),BV43="",ISNUMBER(OFFSET('Water Data'!$D$5,0,10*ROW('Water Data'!D37)))),100-OFFSET('Water Data'!$D$5,0,10*ROW('Water Data'!D37)),NA())))</f>
        <v>#N/A</v>
      </c>
      <c r="H43" s="133" t="e">
        <f ca="1">+IF(AND(ISNUMBER(OFFSET('Water Data'!$D$7,0,10*ROW('Water Data'!D37))),BW43="Yes"),OFFSET('Water Data'!$D$7,0,10*ROW('Water Data'!D37)),IF(AND(ISNUMBER(OFFSET('Water Data'!$D$7,0,10*ROW('Water Data'!D37))),BW43="No",ISNUMBER(OFFSET('Water Data'!$D$7,0,10*ROW('Water Data'!D37)))),CONCATENATE("[",ROUND(OFFSET('Water Data'!$C$7,0,10*ROW('Water Data'!D37)),0),"]"),IF(AND(ISNUMBER(OFFSET('Water Data'!$D$7,0,10*ROW('Water Data'!D37))),BW43="",ISNUMBER(OFFSET('Water Data'!$D$7,0,10*ROW('Water Data'!D37)))),OFFSET('Water Data'!$D$7,0,10*ROW('Water Data'!D37)),NA())))</f>
        <v>#N/A</v>
      </c>
      <c r="I43" s="133" t="e">
        <f ca="1">+IF(AND(ISNUMBER(OFFSET('Water Data'!$D$10,0,10*ROW('Water Data'!D37))),BX43="Yes"),OFFSET('Water Data'!$D$10,0,10*ROW('Water Data'!D37)),IF(AND(ISNUMBER(OFFSET('Water Data'!$D$10,0,10*ROW('Water Data'!D37))),BX43="No",ISNUMBER(OFFSET('Water Data'!$D$10,0,10*ROW('Water Data'!D37)))),CONCATENATE("[",ROUND(OFFSET('Water Data'!$D$10,0,10*ROW('Water Data'!D37)),0),"]"),IF(AND(ISNUMBER(OFFSET('Water Data'!$D$10,0,10*ROW('Water Data'!D37))),BX43="",ISNUMBER(OFFSET('Water Data'!$D$10,0,10*ROW('Water Data'!D37)))),OFFSET('Water Data'!$D$10,0,10*ROW('Water Data'!D37)),NA())))</f>
        <v>#N/A</v>
      </c>
      <c r="J43" s="133" t="e">
        <f ca="1">+IF(AND(ISNUMBER(OFFSET('Water Data'!$E$5,0,10*ROW('Water Data'!E37))),BY43="Yes"),100-OFFSET('Water Data'!$E$5,0,10*ROW('Water Data'!E37)),IF(AND(ISNUMBER(OFFSET('Water Data'!$E$5,0,10*ROW('Water Data'!E37))),BY43="No",ISNUMBER(OFFSET('Water Data'!$E$5,0,10*ROW('Water Data'!E37)))),CONCATENATE("[",ROUND(100-OFFSET('Water Data'!$E$5,0,10*ROW('Water Data'!E37)),0),"]"),IF(AND(ISNUMBER(OFFSET('Water Data'!$E$5,0,10*ROW('Water Data'!E37))),BY43="",ISNUMBER(OFFSET('Water Data'!$E$5,0,10*ROW('Water Data'!E37)))),100-OFFSET('Water Data'!$E$5,0,10*ROW('Water Data'!E37)),NA())))</f>
        <v>#N/A</v>
      </c>
      <c r="K43" s="133" t="e">
        <f ca="1">+IF(AND(ISNUMBER(OFFSET('Water Data'!$E$7,0,10*ROW('Water Data'!E37))),BZ43="Yes"),OFFSET('Water Data'!$E$7,0,10*ROW('Water Data'!E37)),IF(AND(ISNUMBER(OFFSET('Water Data'!$E$7,0,10*ROW('Water Data'!E37))),BZ43="No",ISNUMBER(OFFSET('Water Data'!$E$7,0,10*ROW('Water Data'!E37)))),CONCATENATE("[",ROUND(OFFSET('Water Data'!$E$7,0,10*ROW('Water Data'!E37)),0),"]"),IF(AND(ISNUMBER(OFFSET('Water Data'!$E$7,0,10*ROW('Water Data'!E37))),BZ43="",ISNUMBER(OFFSET('Water Data'!$E$7,0,10*ROW('Water Data'!E37)))),OFFSET('Water Data'!$E$7,0,10*ROW('Water Data'!E37)),NA())))</f>
        <v>#N/A</v>
      </c>
      <c r="L43" s="133" t="e">
        <f ca="1">+IF(AND(ISNUMBER(OFFSET('Water Data'!$E$10,0,10*ROW('Water Data'!E37))),CA43="Yes"),OFFSET('Water Data'!$E$10,0,10*ROW('Water Data'!E37)),IF(AND(ISNUMBER(OFFSET('Water Data'!$E$10,0,10*ROW('Water Data'!E37))),CA43="No",ISNUMBER(OFFSET('Water Data'!$E$10,0,10*ROW('Water Data'!E37)))),CONCATENATE("[",ROUND(OFFSET('Water Data'!$E$10,0,10*ROW('Water Data'!E37)),0),"]"),IF(AND(ISNUMBER(OFFSET('Water Data'!$E$10,0,10*ROW('Water Data'!E37))),CA43="",ISNUMBER(OFFSET('Water Data'!$E$10,0,10*ROW('Water Data'!E37)))),OFFSET('Water Data'!$E$10,0,10*ROW('Water Data'!E37)),NA())))</f>
        <v>#N/A</v>
      </c>
      <c r="M43" s="133" t="e">
        <f ca="1">+IF(AND(ISNUMBER(OFFSET('Water Data'!$F$5,0,10*ROW('Water Data'!F37))),CB43="Yes"),100-OFFSET('Water Data'!$F$5,0,10*ROW('Water Data'!F37)),IF(AND(ISNUMBER(OFFSET('Water Data'!$F$5,0,10*ROW('Water Data'!F37))),CB43="No",ISNUMBER(OFFSET('Water Data'!$F$5,0,10*ROW('Water Data'!F37)))),CONCATENATE("[",ROUND(100-OFFSET('Water Data'!$F$5,0,10*ROW('Water Data'!F37)),0),"]"),IF(AND(ISNUMBER(OFFSET('Water Data'!$F$5,0,10*ROW('Water Data'!F37))),CB43="",ISNUMBER(OFFSET('Water Data'!$F$5,0,10*ROW('Water Data'!F37)))),100-OFFSET('Water Data'!$F$5,0,10*ROW('Water Data'!F37)),NA())))</f>
        <v>#N/A</v>
      </c>
      <c r="N43" s="133" t="e">
        <f ca="1">+IF(AND(ISNUMBER(OFFSET('Water Data'!$F$7,0,10*ROW('Water Data'!F37))),CC43="Yes"),OFFSET('Water Data'!$F$7,0,10*ROW('Water Data'!F37)),IF(AND(ISNUMBER(OFFSET('Water Data'!$F$7,0,10*ROW('Water Data'!F37))),CC43="No",ISNUMBER(OFFSET('Water Data'!$F$7,0,10*ROW('Water Data'!F37)))),CONCATENATE("[",ROUND(OFFSET('Water Data'!$F$7,0,10*ROW('Water Data'!F37)),0),"]"),IF(AND(ISNUMBER(OFFSET('Water Data'!$F$7,0,10*ROW('Water Data'!F37))),CC43="",ISNUMBER(OFFSET('Water Data'!$F$7,0,10*ROW('Water Data'!F37)))),OFFSET('Water Data'!$F$7,0,10*ROW('Water Data'!F37)),NA())))</f>
        <v>#N/A</v>
      </c>
      <c r="O43" s="133" t="e">
        <f ca="1">+IF(AND(ISNUMBER(OFFSET('Water Data'!$F$10,0,10*ROW('Water Data'!F37))),CD43="Yes"),OFFSET('Water Data'!$F$10,0,10*ROW('Water Data'!F37)),IF(AND(ISNUMBER(OFFSET('Water Data'!$F$10,0,10*ROW('Water Data'!F37))),CD43="No",ISNUMBER(OFFSET('Water Data'!$F$10,0,10*ROW('Water Data'!F37)))),CONCATENATE("[",ROUND(OFFSET('Water Data'!$F$10,0,10*ROW('Water Data'!F37)),0),"]"),IF(AND(ISNUMBER(OFFSET('Water Data'!$F$10,0,10*ROW('Water Data'!F37))),CD43="",ISNUMBER(OFFSET('Water Data'!$F$10,0,10*ROW('Water Data'!F37)))),OFFSET('Water Data'!$F$10,0,10*ROW('Water Data'!F37)),NA())))</f>
        <v>#N/A</v>
      </c>
      <c r="P43" s="133" t="e">
        <f ca="1">+IF(AND(ISNUMBER(OFFSET('Water Data'!$G$5,0,10*ROW('Water Data'!G37))),CE43="Yes"),100-OFFSET('Water Data'!$G$5,0,10*ROW('Water Data'!G37)),IF(AND(ISNUMBER(OFFSET('Water Data'!$G$5,0,10*ROW('Water Data'!G37))),CE43="No",ISNUMBER(OFFSET('Water Data'!$G$5,0,10*ROW('Water Data'!G37)))),CONCATENATE("[",ROUND(100-OFFSET('Water Data'!$G$5,0,10*ROW('Water Data'!G37)),0),"]"),IF(AND(ISNUMBER(OFFSET('Water Data'!$G$5,0,10*ROW('Water Data'!G37))),CE43="",ISNUMBER(OFFSET('Water Data'!$G$5,0,10*ROW('Water Data'!G37)))),100-OFFSET('Water Data'!$G$5,0,10*ROW('Water Data'!G37)),NA())))</f>
        <v>#N/A</v>
      </c>
      <c r="Q43" s="133" t="e">
        <f ca="1">+IF(AND(ISNUMBER(OFFSET('Water Data'!$G$7,0,10*ROW('Water Data'!G37))),CF43="Yes"),OFFSET('Water Data'!$G$7,0,10*ROW('Water Data'!G37)),IF(AND(ISNUMBER(OFFSET('Water Data'!$G$7,0,10*ROW('Water Data'!G37))),CF43="No",ISNUMBER(OFFSET('Water Data'!$G$7,0,10*ROW('Water Data'!G37)))),CONCATENATE("[",ROUND(OFFSET('Water Data'!$G$7,0,10*ROW('Water Data'!G37)),0),"]"),IF(AND(ISNUMBER(OFFSET('Water Data'!$G$7,0,10*ROW('Water Data'!G37))),CF43="",ISNUMBER(OFFSET('Water Data'!$G$7,0,10*ROW('Water Data'!G37)))),OFFSET('Water Data'!$G$7,0,10*ROW('Water Data'!G37)),NA())))</f>
        <v>#N/A</v>
      </c>
      <c r="R43" s="133" t="e">
        <f ca="1">+IF(AND(ISNUMBER(OFFSET('Water Data'!$G$10,0,10*ROW('Water Data'!G37))),CG43="Yes"),OFFSET('Water Data'!$G$10,0,10*ROW('Water Data'!G37)),IF(AND(ISNUMBER(OFFSET('Water Data'!$G$10,0,10*ROW('Water Data'!G37))),CG43="No",ISNUMBER(OFFSET('Water Data'!$G$10,0,10*ROW('Water Data'!G37)))),CONCATENATE("[",ROUND(OFFSET('Water Data'!$G$10,0,10*ROW('Water Data'!G37)),0),"]"),IF(AND(ISNUMBER(OFFSET('Water Data'!$G$10,0,10*ROW('Water Data'!G37))),CG43="",ISNUMBER(OFFSET('Water Data'!$G$10,0,10*ROW('Water Data'!G37)))),OFFSET('Water Data'!$G$10,0,10*ROW('Water Data'!G37)),NA())))</f>
        <v>#N/A</v>
      </c>
      <c r="S43" s="133" t="e">
        <f ca="1">+IF(AND(ISNUMBER(OFFSET('Water Data'!$H$5,0,10*ROW('Water Data'!H37))),CH43="Yes"),100-OFFSET('Water Data'!$H$5,0,10*ROW('Water Data'!H37)),IF(AND(ISNUMBER(OFFSET('Water Data'!$H$5,0,10*ROW('Water Data'!H37))),CH43="No",ISNUMBER(OFFSET('Water Data'!$H$5,0,10*ROW('Water Data'!H37)))),CONCATENATE("[",ROUND(100-OFFSET('Water Data'!$H$5,0,10*ROW('Water Data'!H37)),0),"]"),IF(AND(ISNUMBER(OFFSET('Water Data'!$H$5,0,10*ROW('Water Data'!H37))),CH43="",ISNUMBER(OFFSET('Water Data'!$H$5,0,10*ROW('Water Data'!H37)))),100-OFFSET('Water Data'!$H$5,0,10*ROW('Water Data'!H37)),NA())))</f>
        <v>#N/A</v>
      </c>
      <c r="T43" s="133" t="e">
        <f ca="1">+IF(AND(ISNUMBER(OFFSET('Water Data'!$H$7,0,10*ROW('Water Data'!H37))),CI43="Yes"),OFFSET('Water Data'!$H$7,0,10*ROW('Water Data'!H37)),IF(AND(ISNUMBER(OFFSET('Water Data'!$H$7,0,10*ROW('Water Data'!H37))),CI43="No",ISNUMBER(OFFSET('Water Data'!$H$7,0,10*ROW('Water Data'!H37)))),CONCATENATE("[",ROUND(OFFSET('Water Data'!$H$7,0,10*ROW('Water Data'!H37)),0),"]"),IF(AND(ISNUMBER(OFFSET('Water Data'!$H$7,0,10*ROW('Water Data'!H37))),CI43="",ISNUMBER(OFFSET('Water Data'!$H$7,0,10*ROW('Water Data'!H37)))),OFFSET('Water Data'!$H$7,0,10*ROW('Water Data'!H37)),NA())))</f>
        <v>#N/A</v>
      </c>
      <c r="U43" s="133" t="e">
        <f ca="1">+IF(AND(ISNUMBER(OFFSET('Water Data'!$H$10,0,10*ROW('Water Data'!H37))),CJ43="Yes"),OFFSET('Water Data'!$H$10,0,10*ROW('Water Data'!H37)),IF(AND(ISNUMBER(OFFSET('Water Data'!$H$10,0,10*ROW('Water Data'!H37))),CJ43="No",ISNUMBER(OFFSET('Water Data'!$H$10,0,10*ROW('Water Data'!H37)))),CONCATENATE("[",ROUND(OFFSET('Water Data'!$H$10,0,10*ROW('Water Data'!H37)),0),"]"),IF(AND(ISNUMBER(OFFSET('Water Data'!$H$10,0,10*ROW('Water Data'!H37))),CJ43="",ISNUMBER(OFFSET('Water Data'!$H$10,0,10*ROW('Water Data'!H37)))),OFFSET('Water Data'!$H$10,0,10*ROW('Water Data'!H37)),NA())))</f>
        <v>#N/A</v>
      </c>
      <c r="V43" s="134" t="e">
        <f ca="1">+IF(AND(ISNUMBER(OFFSET('Sanitation Data'!$C$5,0,10*ROW('Sanitation Data'!C37))),CK43="Yes"),100-OFFSET('Sanitation Data'!$C$5,0,10*ROW('Sanitation Data'!C37)),IF(AND(ISNUMBER(OFFSET('Sanitation Data'!$C$5,0,10*ROW('Sanitation Data'!C37))),CK43="No",ISNUMBER(OFFSET('Sanitation Data'!$C$5,0,10*ROW('Sanitation Data'!C37)))),CONCATENATE("[",ROUND(100-OFFSET('Sanitation Data'!$C$5,0,10*ROW('Sanitation Data'!C37)),0),"]"),IF(AND(ISNUMBER(OFFSET('Sanitation Data'!$C$5,0,10*ROW('Sanitation Data'!C37))),CK43="",ISNUMBER(OFFSET('Sanitation Data'!$C$5,0,10*ROW('Sanitation Data'!C37)))),100-OFFSET('Sanitation Data'!$C$5,0,10*ROW('Sanitation Data'!C37)),NA())))</f>
        <v>#N/A</v>
      </c>
      <c r="W43" s="134" t="e">
        <f ca="1">+IF(AND(ISNUMBER(OFFSET('Sanitation Data'!$C$7,0,10*ROW('Sanitation Data'!C37))),CL43="Yes"),OFFSET('Sanitation Data'!$C$7,0,10*ROW('Sanitation Data'!C37)),IF(AND(ISNUMBER(OFFSET('Sanitation Data'!$C$7,0,10*ROW('Sanitation Data'!C37))),CL43="No",ISNUMBER(OFFSET('Sanitation Data'!$C$7,0,10*ROW('Sanitation Data'!C37)))),CONCATENATE("[",ROUND(OFFSET('Sanitation Data'!$C$7,0,10*ROW('Sanitation Data'!C37)),0),"]"),IF(AND(ISNUMBER(OFFSET('Sanitation Data'!$C$7,0,10*ROW('Sanitation Data'!C37))),CL43="",ISNUMBER(OFFSET('Sanitation Data'!$C$7,0,10*ROW('Sanitation Data'!C37)))),OFFSET('Sanitation Data'!$C$7,0,10*ROW('Sanitation Data'!C37)),NA())))</f>
        <v>#N/A</v>
      </c>
      <c r="X43" s="134" t="e">
        <f ca="1">+IF(AND(ISNUMBER(OFFSET('Sanitation Data'!$C$11,0,10*ROW('Sanitation Data'!C37))),CM43="Yes"),OFFSET('Sanitation Data'!$C$11,0,10*ROW('Sanitation Data'!C37)),IF(AND(ISNUMBER(OFFSET('Sanitation Data'!$C$11,0,10*ROW('Sanitation Data'!C37))),CM43="No",ISNUMBER(OFFSET('Sanitation Data'!$C$11,0,10*ROW('Sanitation Data'!C37)))),CONCATENATE("[",ROUND(OFFSET('Sanitation Data'!$C$11,0,10*ROW('Sanitation Data'!C37)),0),"]"),IF(AND(ISNUMBER(OFFSET('Sanitation Data'!$C$11,0,10*ROW('Sanitation Data'!C37))),CM43="",ISNUMBER(OFFSET('Sanitation Data'!$C$11,0,10*ROW('Sanitation Data'!C37)))),OFFSET('Sanitation Data'!$C$11,0,10*ROW('Sanitation Data'!C37)),NA())))</f>
        <v>#N/A</v>
      </c>
      <c r="Y43" s="134" t="e">
        <f ca="1">+IF(AND(ISNUMBER(OFFSET('Sanitation Data'!$C$12,0,10*ROW('Sanitation Data'!C37))),CN43="Yes"),OFFSET('Sanitation Data'!$C$12,0,10*ROW('Sanitation Data'!C37)),IF(AND(ISNUMBER(OFFSET('Sanitation Data'!$C$12,0,10*ROW('Sanitation Data'!C37))),CN43="No",ISNUMBER(OFFSET('Sanitation Data'!$C$12,0,10*ROW('Sanitation Data'!C37)))),CONCATENATE("[",ROUND(OFFSET('Sanitation Data'!$C$12,0,10*ROW('Sanitation Data'!C37)),0),"]"),IF(AND(ISNUMBER(OFFSET('Sanitation Data'!$C$12,0,10*ROW('Sanitation Data'!C37))),CN43="",ISNUMBER(OFFSET('Sanitation Data'!$C$12,0,10*ROW('Sanitation Data'!C37)))),OFFSET('Sanitation Data'!$C$12,0,10*ROW('Sanitation Data'!C37)),NA())))</f>
        <v>#N/A</v>
      </c>
      <c r="Z43" s="134" t="e">
        <f ca="1">+IF(AND(ISNUMBER(OFFSET('Sanitation Data'!$C$13,0,10*ROW('Sanitation Data'!C37))),CO43="Yes"),OFFSET('Sanitation Data'!$C$13,0,10*ROW('Sanitation Data'!C37)),IF(AND(ISNUMBER(OFFSET('Sanitation Data'!$C$13,0,10*ROW('Sanitation Data'!C37))),CO43="No",ISNUMBER(OFFSET('Sanitation Data'!$C$13,0,10*ROW('Sanitation Data'!C37)))),CONCATENATE("[",ROUND(OFFSET('Sanitation Data'!$C$13,0,10*ROW('Sanitation Data'!C37)),0),"]"),IF(AND(ISNUMBER(OFFSET('Sanitation Data'!$C$13,0,10*ROW('Sanitation Data'!C37))),CO43="",ISNUMBER(OFFSET('Sanitation Data'!$C$13,0,10*ROW('Sanitation Data'!C37)))),OFFSET('Sanitation Data'!$C$13,0,10*ROW('Sanitation Data'!C37)),NA())))</f>
        <v>#N/A</v>
      </c>
      <c r="AA43" s="134" t="e">
        <f ca="1">+IF(AND(ISNUMBER(OFFSET('Sanitation Data'!$D$5,0,10*ROW('Sanitation Data'!D37))),CP43="Yes"),100-OFFSET('Sanitation Data'!$D$5,0,10*ROW('Sanitation Data'!D37)),IF(AND(ISNUMBER(OFFSET('Sanitation Data'!$D$5,0,10*ROW('Sanitation Data'!D37))),CP43="No",ISNUMBER(OFFSET('Sanitation Data'!$D$5,0,10*ROW('Sanitation Data'!D37)))),CONCATENATE("[",ROUND(100-OFFSET('Sanitation Data'!$D$5,0,10*ROW('Sanitation Data'!D37)),0),"]"),IF(AND(ISNUMBER(OFFSET('Sanitation Data'!$D$5,0,10*ROW('Sanitation Data'!D37))),CP43="",ISNUMBER(OFFSET('Sanitation Data'!$D$5,0,10*ROW('Sanitation Data'!D37)))),100-OFFSET('Sanitation Data'!$D$5,0,10*ROW('Sanitation Data'!D37)),NA())))</f>
        <v>#N/A</v>
      </c>
      <c r="AB43" s="134" t="e">
        <f ca="1">+IF(AND(ISNUMBER(OFFSET('Sanitation Data'!$D$7,0,10*ROW('Sanitation Data'!D37))),CQ43="Yes"),OFFSET('Sanitation Data'!$D$7,0,10*ROW('Sanitation Data'!G37)),IF(AND(ISNUMBER(OFFSET('Sanitation Data'!$D$7,0,10*ROW('Sanitation Data'!D37))),CQ43="No",ISNUMBER(OFFSET('Sanitation Data'!$D$7,0,10*ROW('Sanitation Data'!D37)))),CONCATENATE("[",ROUND(OFFSET('Sanitation Data'!$D$7,0,10*ROW('Sanitation Data'!D37)),0),"]"),IF(AND(ISNUMBER(OFFSET('Sanitation Data'!$D$7,0,10*ROW('Sanitation Data'!D37))),CQ43="",ISNUMBER(OFFSET('Sanitation Data'!$D$7,0,10*ROW('Sanitation Data'!D37)))),OFFSET('Sanitation Data'!$D$7,0,10*ROW('Sanitation Data'!D37)),NA())))</f>
        <v>#N/A</v>
      </c>
      <c r="AC43" s="134" t="e">
        <f ca="1">+IF(AND(ISNUMBER(OFFSET('Sanitation Data'!$D$11,0,10*ROW('Sanitation Data'!D37))),CR43="Yes"),OFFSET('Sanitation Data'!$D$11,0,10*ROW('Sanitation Data'!D37)),IF(AND(ISNUMBER(OFFSET('Sanitation Data'!$D$11,0,10*ROW('Sanitation Data'!D37))),CR43="No",ISNUMBER(OFFSET('Sanitation Data'!$D$11,0,10*ROW('Sanitation Data'!D37)))),CONCATENATE("[",ROUND(OFFSET('Sanitation Data'!$D$11,0,10*ROW('Sanitation Data'!D37)),0),"]"),IF(AND(ISNUMBER(OFFSET('Sanitation Data'!$D$11,0,10*ROW('Sanitation Data'!D37))),CR43="",ISNUMBER(OFFSET('Sanitation Data'!$D$11,0,10*ROW('Sanitation Data'!D37)))),OFFSET('Sanitation Data'!$D$11,0,10*ROW('Sanitation Data'!D37)),NA())))</f>
        <v>#N/A</v>
      </c>
      <c r="AD43" s="134" t="e">
        <f ca="1">+IF(AND(ISNUMBER(OFFSET('Sanitation Data'!$D$12,0,10*ROW('Sanitation Data'!D37))),CS43="Yes"),OFFSET('Sanitation Data'!$D$12,0,10*ROW('Sanitation Data'!D37)),IF(AND(ISNUMBER(OFFSET('Sanitation Data'!$D$12,0,10*ROW('Sanitation Data'!D37))),CS43="No",ISNUMBER(OFFSET('Sanitation Data'!$D$12,0,10*ROW('Sanitation Data'!D37)))),CONCATENATE("[",ROUND(OFFSET('Sanitation Data'!$D$12,0,10*ROW('Sanitation Data'!D37)),0),"]"),IF(AND(ISNUMBER(OFFSET('Sanitation Data'!$D$12,0,10*ROW('Sanitation Data'!D37))),CS43="",ISNUMBER(OFFSET('Sanitation Data'!$D$12,0,10*ROW('Sanitation Data'!D37)))),OFFSET('Sanitation Data'!$D$12,0,10*ROW('Sanitation Data'!D37)),NA())))</f>
        <v>#N/A</v>
      </c>
      <c r="AE43" s="134" t="e">
        <f ca="1">+IF(AND(ISNUMBER(OFFSET('Sanitation Data'!$D$13,0,10*ROW('Sanitation Data'!D37))),CT43="Yes"),OFFSET('Sanitation Data'!$D$13,0,10*ROW('Sanitation Data'!D37)),IF(AND(ISNUMBER(OFFSET('Sanitation Data'!$D$13,0,10*ROW('Sanitation Data'!D37))),CT43="No",ISNUMBER(OFFSET('Sanitation Data'!$D$13,0,10*ROW('Sanitation Data'!D37)))),CONCATENATE("[",ROUND(OFFSET('Sanitation Data'!$D$13,0,10*ROW('Sanitation Data'!D37)),0),"]"),IF(AND(ISNUMBER(OFFSET('Sanitation Data'!$D$13,0,10*ROW('Sanitation Data'!D37))),CT43="",ISNUMBER(OFFSET('Sanitation Data'!$D$13,0,10*ROW('Sanitation Data'!D37)))),OFFSET('Sanitation Data'!$D$13,0,10*ROW('Sanitation Data'!D37)),NA())))</f>
        <v>#N/A</v>
      </c>
      <c r="AF43" s="134" t="e">
        <f ca="1">+IF(AND(ISNUMBER(OFFSET('Sanitation Data'!$E$5,0,10*ROW('Sanitation Data'!E37))),CU43="Yes"),100-OFFSET('Sanitation Data'!$E$5,0,10*ROW('Sanitation Data'!E37)),IF(AND(ISNUMBER(OFFSET('Sanitation Data'!$E$5,0,10*ROW('Sanitation Data'!E37))),CU43="No",ISNUMBER(OFFSET('Sanitation Data'!$E$5,0,10*ROW('Sanitation Data'!E37)))),CONCATENATE("[",ROUND(100-OFFSET('Sanitation Data'!$E$5,0,10*ROW('Sanitation Data'!E37)),0),"]"),IF(AND(ISNUMBER(OFFSET('Sanitation Data'!$E$5,0,10*ROW('Sanitation Data'!E37))),CU43="",ISNUMBER(OFFSET('Sanitation Data'!$E$5,0,10*ROW('Sanitation Data'!E37)))),100-OFFSET('Sanitation Data'!$E$5,0,10*ROW('Sanitation Data'!E37)),NA())))</f>
        <v>#N/A</v>
      </c>
      <c r="AG43" s="134" t="e">
        <f ca="1">+IF(AND(ISNUMBER(OFFSET('Sanitation Data'!$E$7,0,10*ROW('Sanitation Data'!E37))),CV43="Yes"),OFFSET('Sanitation Data'!$E$7,0,10*ROW('Sanitation Data'!E37)),IF(AND(ISNUMBER(OFFSET('Sanitation Data'!$E$7,0,10*ROW('Sanitation Data'!E37))),CV43="No",ISNUMBER(OFFSET('Sanitation Data'!$E$7,0,10*ROW('Sanitation Data'!E37)))),CONCATENATE("[",ROUND(OFFSET('Sanitation Data'!$E$7,0,10*ROW('Sanitation Data'!E37)),0),"]"),IF(AND(ISNUMBER(OFFSET('Sanitation Data'!$E$7,0,10*ROW('Sanitation Data'!E37))),CV43="",ISNUMBER(OFFSET('Sanitation Data'!$E$7,0,10*ROW('Sanitation Data'!E37)))),OFFSET('Sanitation Data'!$E$7,0,10*ROW('Sanitation Data'!E37)),NA())))</f>
        <v>#N/A</v>
      </c>
      <c r="AH43" s="134" t="e">
        <f ca="1">+IF(AND(ISNUMBER(OFFSET('Sanitation Data'!$E$11,0,10*ROW('Sanitation Data'!E37))),CW43="Yes"),OFFSET('Sanitation Data'!$E$11,0,10*ROW('Sanitation Data'!E37)),IF(AND(ISNUMBER(OFFSET('Sanitation Data'!$E$11,0,10*ROW('Sanitation Data'!E37))),CW43="No",ISNUMBER(OFFSET('Sanitation Data'!$E$11,0,10*ROW('Sanitation Data'!E37)))),CONCATENATE("[",ROUND(OFFSET('Sanitation Data'!$E$11,0,10*ROW('Sanitation Data'!E37)),0),"]"),IF(AND(ISNUMBER(OFFSET('Sanitation Data'!$E$11,0,10*ROW('Sanitation Data'!E37))),CW43="",ISNUMBER(OFFSET('Sanitation Data'!$E$11,0,10*ROW('Sanitation Data'!E37)))),OFFSET('Sanitation Data'!$E$11,0,10*ROW('Sanitation Data'!E37)),NA())))</f>
        <v>#N/A</v>
      </c>
      <c r="AI43" s="134" t="e">
        <f ca="1">+IF(AND(ISNUMBER(OFFSET('Sanitation Data'!$E$12,0,10*ROW('Sanitation Data'!E37))),CX43="Yes"),OFFSET('Sanitation Data'!$E$12,0,10*ROW('Sanitation Data'!E37)),IF(AND(ISNUMBER(OFFSET('Sanitation Data'!$E$12,0,10*ROW('Sanitation Data'!E37))),CX43="No",ISNUMBER(OFFSET('Sanitation Data'!$E$12,0,10*ROW('Sanitation Data'!E37)))),CONCATENATE("[",ROUND(OFFSET('Sanitation Data'!$E$12,0,10*ROW('Sanitation Data'!E37)),0),"]"),IF(AND(ISNUMBER(OFFSET('Sanitation Data'!$E$12,0,10*ROW('Sanitation Data'!E37))),CX43="",ISNUMBER(OFFSET('Sanitation Data'!$E$12,0,10*ROW('Sanitation Data'!E37)))),OFFSET('Sanitation Data'!$E$12,0,10*ROW('Sanitation Data'!E37)),NA())))</f>
        <v>#N/A</v>
      </c>
      <c r="AJ43" s="134" t="e">
        <f ca="1">+IF(AND(ISNUMBER(OFFSET('Sanitation Data'!$E$13,0,10*ROW('Sanitation Data'!E37))),CY43="Yes"),OFFSET('Sanitation Data'!$E$13,0,10*ROW('Sanitation Data'!E37)),IF(AND(ISNUMBER(OFFSET('Sanitation Data'!$E$13,0,10*ROW('Sanitation Data'!E37))),CY43="No",ISNUMBER(OFFSET('Sanitation Data'!$E$13,0,10*ROW('Sanitation Data'!E37)))),CONCATENATE("[",ROUND(OFFSET('Sanitation Data'!$E$13,0,10*ROW('Sanitation Data'!E37)),0),"]"),IF(AND(ISNUMBER(OFFSET('Sanitation Data'!$E$13,0,10*ROW('Sanitation Data'!E37))),CY43="",ISNUMBER(OFFSET('Sanitation Data'!$E$13,0,10*ROW('Sanitation Data'!E37)))),OFFSET('Sanitation Data'!$E$13,0,10*ROW('Sanitation Data'!E37)),NA())))</f>
        <v>#N/A</v>
      </c>
      <c r="AK43" s="134" t="e">
        <f ca="1">+IF(AND(ISNUMBER(OFFSET('Sanitation Data'!$F$5,0,10*ROW('Sanitation Data'!F37))),CZ43="Yes"),100-OFFSET('Sanitation Data'!$F$5,0,10*ROW('Sanitation Data'!F37)),IF(AND(ISNUMBER(OFFSET('Sanitation Data'!$F$5,0,10*ROW('Sanitation Data'!F37))),CZ43="No",ISNUMBER(OFFSET('Sanitation Data'!$F$5,0,10*ROW('Sanitation Data'!F37)))),CONCATENATE("[",ROUND(100-OFFSET('Sanitation Data'!$F$5,0,10*ROW('Sanitation Data'!F37)),0),"]"),IF(AND(ISNUMBER(OFFSET('Sanitation Data'!$F$5,0,10*ROW('Sanitation Data'!F37))),CZ43="",ISNUMBER(OFFSET('Sanitation Data'!$F$5,0,10*ROW('Sanitation Data'!F37)))),100-OFFSET('Sanitation Data'!$F$5,0,10*ROW('Sanitation Data'!F37)),NA())))</f>
        <v>#N/A</v>
      </c>
      <c r="AL43" s="134" t="e">
        <f ca="1">+IF(AND(ISNUMBER(OFFSET('Sanitation Data'!$F$7,0,10*ROW('Sanitation Data'!F37))),DA43="Yes"),OFFSET('Sanitation Data'!$F$7,0,10*ROW('Sanitation Data'!F37)),IF(AND(ISNUMBER(OFFSET('Sanitation Data'!$F$7,0,10*ROW('Sanitation Data'!F37))),DA43="No",ISNUMBER(OFFSET('Sanitation Data'!$F$7,0,10*ROW('Sanitation Data'!F37)))),CONCATENATE("[",ROUND(OFFSET('Sanitation Data'!$F$7,0,10*ROW('Sanitation Data'!F37)),0),"]"),IF(AND(ISNUMBER(OFFSET('Sanitation Data'!$F$7,0,10*ROW('Sanitation Data'!F37))),DA43="",ISNUMBER(OFFSET('Sanitation Data'!$F$7,0,10*ROW('Sanitation Data'!F37)))),OFFSET('Sanitation Data'!$F$7,0,10*ROW('Sanitation Data'!F37)),NA())))</f>
        <v>#N/A</v>
      </c>
      <c r="AM43" s="134" t="e">
        <f ca="1">+IF(AND(ISNUMBER(OFFSET('Sanitation Data'!$F$11,0,10*ROW('Sanitation Data'!F37))),DB43="Yes"),OFFSET('Sanitation Data'!$F$11,0,10*ROW('Sanitation Data'!F37)),IF(AND(ISNUMBER(OFFSET('Sanitation Data'!$F$11,0,10*ROW('Sanitation Data'!F37))),DB43="No",ISNUMBER(OFFSET('Sanitation Data'!$F$11,0,10*ROW('Sanitation Data'!F37)))),CONCATENATE("[",ROUND(OFFSET('Sanitation Data'!$F$11,0,10*ROW('Sanitation Data'!F37)),0),"]"),IF(AND(ISNUMBER(OFFSET('Sanitation Data'!$F$11,0,10*ROW('Sanitation Data'!F37))),DB43="",ISNUMBER(OFFSET('Sanitation Data'!$F$11,0,10*ROW('Sanitation Data'!F37)))),OFFSET('Sanitation Data'!$F$11,0,10*ROW('Sanitation Data'!F37)),NA())))</f>
        <v>#N/A</v>
      </c>
      <c r="AN43" s="134" t="e">
        <f ca="1">+IF(AND(ISNUMBER(OFFSET('Sanitation Data'!$F$12,0,10*ROW('Sanitation Data'!F37))),DC43="Yes"),OFFSET('Sanitation Data'!$F$12,0,10*ROW('Sanitation Data'!F37)),IF(AND(ISNUMBER(OFFSET('Sanitation Data'!$F$12,0,10*ROW('Sanitation Data'!F37))),DC43="No",ISNUMBER(OFFSET('Sanitation Data'!$F$12,0,10*ROW('Sanitation Data'!F37)))),CONCATENATE("[",ROUND(OFFSET('Sanitation Data'!$F$12,0,10*ROW('Sanitation Data'!F37)),0),"]"),IF(AND(ISNUMBER(OFFSET('Sanitation Data'!$F$12,0,10*ROW('Sanitation Data'!F37))),DC43="",ISNUMBER(OFFSET('Sanitation Data'!$F$12,0,10*ROW('Sanitation Data'!F37)))),OFFSET('Sanitation Data'!$F$12,0,10*ROW('Sanitation Data'!F37)),NA())))</f>
        <v>#N/A</v>
      </c>
      <c r="AO43" s="134" t="e">
        <f ca="1">+IF(AND(ISNUMBER(OFFSET('Sanitation Data'!$F$13,0,10*ROW('Sanitation Data'!F37))),DD43="Yes"),OFFSET('Sanitation Data'!$F$13,0,10*ROW('Sanitation Data'!F37)),IF(AND(ISNUMBER(OFFSET('Sanitation Data'!$F$13,0,10*ROW('Sanitation Data'!F37))),DD43="No",ISNUMBER(OFFSET('Sanitation Data'!$F$13,0,10*ROW('Sanitation Data'!F37)))),CONCATENATE("[",ROUND(OFFSET('Sanitation Data'!$F$13,0,10*ROW('Sanitation Data'!F37)),0),"]"),IF(AND(ISNUMBER(OFFSET('Sanitation Data'!$F$13,0,10*ROW('Sanitation Data'!F37))),DD43="",ISNUMBER(OFFSET('Sanitation Data'!$F$13,0,10*ROW('Sanitation Data'!F37)))),OFFSET('Sanitation Data'!$F$13,0,10*ROW('Sanitation Data'!F37)),NA())))</f>
        <v>#N/A</v>
      </c>
      <c r="AP43" s="134" t="e">
        <f ca="1">+IF(AND(ISNUMBER(OFFSET('Sanitation Data'!$G$5,0,10*ROW('Sanitation Data'!G37))),DE43="Yes"),100-OFFSET('Sanitation Data'!$G$5,0,10*ROW('Sanitation Data'!G37)),IF(AND(ISNUMBER(OFFSET('Sanitation Data'!$G$5,0,10*ROW('Sanitation Data'!G37))),DE43="No",ISNUMBER(OFFSET('Sanitation Data'!$G$5,0,10*ROW('Sanitation Data'!G37)))),CONCATENATE("[",ROUND(100-OFFSET('Sanitation Data'!$G$5,0,10*ROW('Sanitation Data'!G37)),0),"]"),IF(AND(ISNUMBER(OFFSET('Sanitation Data'!$G$5,0,10*ROW('Sanitation Data'!G37))),DE43="",ISNUMBER(OFFSET('Sanitation Data'!$G$5,0,10*ROW('Sanitation Data'!G37)))),100-OFFSET('Sanitation Data'!$G$5,0,10*ROW('Sanitation Data'!G37)),NA())))</f>
        <v>#N/A</v>
      </c>
      <c r="AQ43" s="134" t="e">
        <f ca="1">+IF(AND(ISNUMBER(OFFSET('Sanitation Data'!$G$7,0,10*ROW('Sanitation Data'!G37))),DF43="Yes"),OFFSET('Sanitation Data'!$G$7,0,10*ROW('Sanitation Data'!G37)),IF(AND(ISNUMBER(OFFSET('Sanitation Data'!$G$7,0,10*ROW('Sanitation Data'!G37))),DF43="No",ISNUMBER(OFFSET('Sanitation Data'!$G$7,0,10*ROW('Sanitation Data'!G37)))),CONCATENATE("[",ROUND(OFFSET('Sanitation Data'!$G$7,0,10*ROW('Sanitation Data'!G37)),0),"]"),IF(AND(ISNUMBER(OFFSET('Sanitation Data'!$G$7,0,10*ROW('Sanitation Data'!G37))),DF43="",ISNUMBER(OFFSET('Sanitation Data'!$G$7,0,10*ROW('Sanitation Data'!G37)))),OFFSET('Sanitation Data'!$G$7,0,10*ROW('Sanitation Data'!G37)),NA())))</f>
        <v>#N/A</v>
      </c>
      <c r="AR43" s="134" t="e">
        <f ca="1">+IF(AND(ISNUMBER(OFFSET('Sanitation Data'!$G$11,0,10*ROW('Sanitation Data'!G37))),DG43="Yes"),OFFSET('Sanitation Data'!$G$11,0,10*ROW('Sanitation Data'!G37)),IF(AND(ISNUMBER(OFFSET('Sanitation Data'!$G$11,0,10*ROW('Sanitation Data'!G37))),DG43="No",ISNUMBER(OFFSET('Sanitation Data'!$G$11,0,10*ROW('Sanitation Data'!G37)))),CONCATENATE("[",ROUND(OFFSET('Sanitation Data'!$G$11,0,10*ROW('Sanitation Data'!G37)),0),"]"),IF(AND(ISNUMBER(OFFSET('Sanitation Data'!$G$11,0,10*ROW('Sanitation Data'!G37))),DG43="",ISNUMBER(OFFSET('Sanitation Data'!$G$11,0,10*ROW('Sanitation Data'!G37)))),OFFSET('Sanitation Data'!$G$11,0,10*ROW('Sanitation Data'!G37)),NA())))</f>
        <v>#N/A</v>
      </c>
      <c r="AS43" s="134" t="e">
        <f ca="1">+IF(AND(ISNUMBER(OFFSET('Sanitation Data'!$G$12,0,10*ROW('Sanitation Data'!G37))),DH43="Yes"),OFFSET('Sanitation Data'!$G$12,0,10*ROW('Sanitation Data'!G37)),IF(AND(ISNUMBER(OFFSET('Sanitation Data'!$G$12,0,10*ROW('Sanitation Data'!G37))),DH43="No",ISNUMBER(OFFSET('Sanitation Data'!$G$12,0,10*ROW('Sanitation Data'!G37)))),CONCATENATE("[",ROUND(OFFSET('Sanitation Data'!$G$12,0,10*ROW('Sanitation Data'!G37)),0),"]"),IF(AND(ISNUMBER(OFFSET('Sanitation Data'!$G$12,0,10*ROW('Sanitation Data'!G37))),DH43="",ISNUMBER(OFFSET('Sanitation Data'!$G$12,0,10*ROW('Sanitation Data'!G37)))),OFFSET('Sanitation Data'!$G$12,0,10*ROW('Sanitation Data'!G37)),NA())))</f>
        <v>#N/A</v>
      </c>
      <c r="AT43" s="134" t="e">
        <f ca="1">+IF(AND(ISNUMBER(OFFSET('Sanitation Data'!$G$13,0,10*ROW('Sanitation Data'!G37))),DI43="Yes"),OFFSET('Sanitation Data'!$G$13,0,10*ROW('Sanitation Data'!G37)),IF(AND(ISNUMBER(OFFSET('Sanitation Data'!$G$13,0,10*ROW('Sanitation Data'!G37))),DI43="No",ISNUMBER(OFFSET('Sanitation Data'!$G$13,0,10*ROW('Sanitation Data'!G37)))),CONCATENATE("[",ROUND(OFFSET('Sanitation Data'!$G$13,0,10*ROW('Sanitation Data'!G37)),0),"]"),IF(AND(ISNUMBER(OFFSET('Sanitation Data'!$G$13,0,10*ROW('Sanitation Data'!G37))),DI43="",ISNUMBER(OFFSET('Sanitation Data'!$G$13,0,10*ROW('Sanitation Data'!G37)))),OFFSET('Sanitation Data'!$G$13,0,10*ROW('Sanitation Data'!G37)),NA())))</f>
        <v>#N/A</v>
      </c>
      <c r="AU43" s="134" t="e">
        <f ca="1">+IF(AND(ISNUMBER(OFFSET('Sanitation Data'!$H$5,0,10*ROW('Sanitation Data'!H37))),DJ43="Yes"),100-OFFSET('Sanitation Data'!$H$5,0,10*ROW('Sanitation Data'!H37)),IF(AND(ISNUMBER(OFFSET('Sanitation Data'!$H$5,0,10*ROW('Sanitation Data'!H37))),DJ43="No",ISNUMBER(OFFSET('Sanitation Data'!$H$5,0,10*ROW('Sanitation Data'!H37)))),CONCATENATE("[",ROUND(100-OFFSET('Sanitation Data'!$H$5,0,10*ROW('Sanitation Data'!H37)),0),"]"),IF(AND(ISNUMBER(OFFSET('Sanitation Data'!$H$5,0,10*ROW('Sanitation Data'!H37))),DJ43="",ISNUMBER(OFFSET('Sanitation Data'!$H$5,0,10*ROW('Sanitation Data'!H37)))),100-OFFSET('Sanitation Data'!$H$5,0,10*ROW('Sanitation Data'!H37)),NA())))</f>
        <v>#N/A</v>
      </c>
      <c r="AV43" s="134" t="e">
        <f ca="1">+IF(AND(ISNUMBER(OFFSET('Sanitation Data'!$H$7,0,10*ROW('Sanitation Data'!H37))),DK43="Yes"),OFFSET('Sanitation Data'!$H$7,0,10*ROW('Sanitation Data'!H37)),IF(AND(ISNUMBER(OFFSET('Sanitation Data'!$H$7,0,10*ROW('Sanitation Data'!H37))),DK43="No",ISNUMBER(OFFSET('Sanitation Data'!$H$7,0,10*ROW('Sanitation Data'!H37)))),CONCATENATE("[",ROUND(OFFSET('Sanitation Data'!$H$7,0,10*ROW('Sanitation Data'!H37)),0),"]"),IF(AND(ISNUMBER(OFFSET('Sanitation Data'!$H$7,0,10*ROW('Sanitation Data'!H37))),DK43="",ISNUMBER(OFFSET('Sanitation Data'!$H$7,0,10*ROW('Sanitation Data'!H37)))),OFFSET('Sanitation Data'!$H$7,0,10*ROW('Sanitation Data'!H37)),NA())))</f>
        <v>#N/A</v>
      </c>
      <c r="AW43" s="134" t="e">
        <f ca="1">+IF(AND(ISNUMBER(OFFSET('Sanitation Data'!$H$11,0,10*ROW('Sanitation Data'!H37))),DL43="Yes"),OFFSET('Sanitation Data'!$H$11,0,10*ROW('Sanitation Data'!H37)),IF(AND(ISNUMBER(OFFSET('Sanitation Data'!$H$11,0,10*ROW('Sanitation Data'!H37))),DL43="No",ISNUMBER(OFFSET('Sanitation Data'!$H$11,0,10*ROW('Sanitation Data'!H37)))),CONCATENATE("[",ROUND(OFFSET('Sanitation Data'!$H$11,0,10*ROW('Sanitation Data'!H37)),0),"]"),IF(AND(ISNUMBER(OFFSET('Sanitation Data'!$H$11,0,10*ROW('Sanitation Data'!H37))),DL43="",ISNUMBER(OFFSET('Sanitation Data'!$H$11,0,10*ROW('Sanitation Data'!H37)))),OFFSET('Sanitation Data'!$H$11,0,10*ROW('Sanitation Data'!H37)),NA())))</f>
        <v>#N/A</v>
      </c>
      <c r="AX43" s="134" t="e">
        <f ca="1">+IF(AND(ISNUMBER(OFFSET('Sanitation Data'!$H$12,0,10*ROW('Sanitation Data'!H37))),DM43="Yes"),OFFSET('Sanitation Data'!$H$12,0,10*ROW('Sanitation Data'!H37)),IF(AND(ISNUMBER(OFFSET('Sanitation Data'!$H$12,0,10*ROW('Sanitation Data'!H37))),DM43="No",ISNUMBER(OFFSET('Sanitation Data'!$H$12,0,10*ROW('Sanitation Data'!H37)))),CONCATENATE("[",ROUND(OFFSET('Sanitation Data'!$H$12,0,10*ROW('Sanitation Data'!H37)),0),"]"),IF(AND(ISNUMBER(OFFSET('Sanitation Data'!$H$12,0,10*ROW('Sanitation Data'!H37))),DM43="",ISNUMBER(OFFSET('Sanitation Data'!$H$12,0,10*ROW('Sanitation Data'!H37)))),OFFSET('Sanitation Data'!$H$12,0,10*ROW('Sanitation Data'!H37)),NA())))</f>
        <v>#N/A</v>
      </c>
      <c r="AY43" s="134" t="e">
        <f ca="1">+IF(AND(ISNUMBER(OFFSET('Sanitation Data'!$H$13,0,10*ROW('Sanitation Data'!H37))),DN43="Yes"),OFFSET('Sanitation Data'!$H$13,0,10*ROW('Sanitation Data'!H37)),IF(AND(ISNUMBER(OFFSET('Sanitation Data'!$H$13,0,10*ROW('Sanitation Data'!H37))),DN43="No",ISNUMBER(OFFSET('Sanitation Data'!$H$13,0,10*ROW('Sanitation Data'!H37)))),CONCATENATE("[",ROUND(OFFSET('Sanitation Data'!$H$13,0,10*ROW('Sanitation Data'!H37)),0),"]"),IF(AND(ISNUMBER(OFFSET('Sanitation Data'!$H$13,0,10*ROW('Sanitation Data'!H37))),DN43="",ISNUMBER(OFFSET('Sanitation Data'!$H$13,0,10*ROW('Sanitation Data'!H37)))),OFFSET('Sanitation Data'!$H$13,0,10*ROW('Sanitation Data'!H37)),NA())))</f>
        <v>#N/A</v>
      </c>
      <c r="AZ43" s="135" t="e">
        <f ca="1">+IF(AND(ISNUMBER(OFFSET('Hygiene Data'!$C$6,0,10*ROW('Hygiene Data'!C37))),DO43="Yes"),OFFSET('Hygiene Data'!$C$6,0,10*ROW('Hygiene Data'!C37)),IF(AND(ISNUMBER(OFFSET('Hygiene Data'!$C$6,0,10*ROW('Hygiene Data'!C37))),DO43="No",ISNUMBER(OFFSET('Hygiene Data'!$C$6,0,10*ROW('Hygiene Data'!C37)))),CONCATENATE("[",ROUND(OFFSET('Hygiene Data'!$C$6,0,10*ROW('Hygiene Data'!C37)),0),"]"),IF(AND(ISNUMBER(OFFSET('Hygiene Data'!$C$6,0,10*ROW('Hygiene Data'!C37))),DO43="",ISNUMBER(OFFSET('Hygiene Data'!$C$6,0,10*ROW('Hygiene Data'!C37)))),OFFSET('Hygiene Data'!$C$6,0,10*ROW('Hygiene Data'!C37)),NA())))</f>
        <v>#N/A</v>
      </c>
      <c r="BA43" s="135" t="e">
        <f ca="1">+IF(AND(ISNUMBER(OFFSET('Hygiene Data'!$C$8,0,10*ROW('Hygiene Data'!C37))),DP43="Yes"),OFFSET('Hygiene Data'!$C$8,0,10*ROW('Hygiene Data'!C37)),IF(AND(ISNUMBER(OFFSET('Hygiene Data'!$C$8,0,10*ROW('Hygiene Data'!C37))),DP43="No",ISNUMBER(OFFSET('Hygiene Data'!$C$8,0,10*ROW('Hygiene Data'!C37)))),CONCATENATE("[",ROUND(OFFSET('Hygiene Data'!$C$8,0,10*ROW('Hygiene Data'!C37)),0),"]"),IF(AND(ISNUMBER(OFFSET('Hygiene Data'!$C$8,0,10*ROW('Hygiene Data'!C37))),DP43="",ISNUMBER(OFFSET('Hygiene Data'!$C$8,0,10*ROW('Hygiene Data'!C37)))),OFFSET('Hygiene Data'!$C$8,0,10*ROW('Hygiene Data'!C37)),NA())))</f>
        <v>#N/A</v>
      </c>
      <c r="BB43" s="135" t="e">
        <f ca="1">+IF(AND(ISNUMBER(OFFSET('Hygiene Data'!$C$10,0,10*ROW('Hygiene Data'!C37))),DQ43="Yes"),OFFSET('Hygiene Data'!$C$10,0,10*ROW('Hygiene Data'!C37)),IF(AND(ISNUMBER(OFFSET('Hygiene Data'!$C$10,0,10*ROW('Hygiene Data'!C37))),DQ43="No",ISNUMBER(OFFSET('Hygiene Data'!$C$10,0,10*ROW('Hygiene Data'!C37)))),CONCATENATE("[",ROUND(OFFSET('Hygiene Data'!$C$10,0,10*ROW('Hygiene Data'!C37)),0),"]"),IF(AND(ISNUMBER(OFFSET('Hygiene Data'!$C$10,0,10*ROW('Hygiene Data'!C37))),DQ43="",ISNUMBER(OFFSET('Hygiene Data'!$C$10,0,10*ROW('Hygiene Data'!C37)))),OFFSET('Hygiene Data'!$C$10,0,10*ROW('Hygiene Data'!C37)),NA())))</f>
        <v>#N/A</v>
      </c>
      <c r="BC43" s="135" t="e">
        <f ca="1">+IF(AND(ISNUMBER(OFFSET('Hygiene Data'!$D$6,0,10*ROW('Hygiene Data'!D37))),DR43="Yes"),OFFSET('Hygiene Data'!$D$6,0,10*ROW('Hygiene Data'!D37)),IF(AND(ISNUMBER(OFFSET('Hygiene Data'!$D$6,0,10*ROW('Hygiene Data'!D37))),DR43="No",ISNUMBER(OFFSET('Hygiene Data'!$D$6,0,10*ROW('Hygiene Data'!D37)))),CONCATENATE("[",ROUND(OFFSET('Hygiene Data'!$D$6,0,10*ROW('Hygiene Data'!D37)),0),"]"),IF(AND(ISNUMBER(OFFSET('Hygiene Data'!$D$6,0,10*ROW('Hygiene Data'!D37))),DR43="",ISNUMBER(OFFSET('Hygiene Data'!$D$6,0,10*ROW('Hygiene Data'!D37)))),OFFSET('Hygiene Data'!$D$6,0,10*ROW('Hygiene Data'!D37)),NA())))</f>
        <v>#N/A</v>
      </c>
      <c r="BD43" s="135" t="e">
        <f ca="1">+IF(AND(ISNUMBER(OFFSET('Hygiene Data'!$D$8,0,10*ROW('Hygiene Data'!D37))),DS43="Yes"),OFFSET('Hygiene Data'!$D$8,0,10*ROW('Hygiene Data'!D37)),IF(AND(ISNUMBER(OFFSET('Hygiene Data'!$D$8,0,10*ROW('Hygiene Data'!D37))),DS43="No",ISNUMBER(OFFSET('Hygiene Data'!$D$8,0,10*ROW('Hygiene Data'!D37)))),CONCATENATE("[",ROUND(OFFSET('Hygiene Data'!$D$8,0,10*ROW('Hygiene Data'!D37)),0),"]"),IF(AND(ISNUMBER(OFFSET('Hygiene Data'!$D$8,0,10*ROW('Hygiene Data'!D37))),DS43="",ISNUMBER(OFFSET('Hygiene Data'!$D$8,0,10*ROW('Hygiene Data'!D37)))),OFFSET('Hygiene Data'!$D$8,0,10*ROW('Hygiene Data'!D37)),NA())))</f>
        <v>#N/A</v>
      </c>
      <c r="BE43" s="135" t="e">
        <f ca="1">+IF(AND(ISNUMBER(OFFSET('Hygiene Data'!$D$10,0,10*ROW('Hygiene Data'!D37))),DT43="Yes"),OFFSET('Hygiene Data'!$D$10,0,10*ROW('Hygiene Data'!D37)),IF(AND(ISNUMBER(OFFSET('Hygiene Data'!$D$10,0,10*ROW('Hygiene Data'!D37))),DT43="No",ISNUMBER(OFFSET('Hygiene Data'!$D$10,0,10*ROW('Hygiene Data'!D37)))),CONCATENATE("[",ROUND(OFFSET('Hygiene Data'!$D$10,0,10*ROW('Hygiene Data'!D37)),0),"]"),IF(AND(ISNUMBER(OFFSET('Hygiene Data'!$D$10,0,10*ROW('Hygiene Data'!D37))),DT43="",ISNUMBER(OFFSET('Hygiene Data'!$D$10,0,10*ROW('Hygiene Data'!D37)))),OFFSET('Hygiene Data'!$D$10,0,10*ROW('Hygiene Data'!D37)),NA())))</f>
        <v>#N/A</v>
      </c>
      <c r="BF43" s="135" t="e">
        <f ca="1">+IF(AND(ISNUMBER(OFFSET('Hygiene Data'!$E$6,0,10*ROW('Hygiene Data'!E37))),DU43="Yes"),OFFSET('Hygiene Data'!$E$6,0,10*ROW('Hygiene Data'!E37)),IF(AND(ISNUMBER(OFFSET('Hygiene Data'!$E$6,0,10*ROW('Hygiene Data'!E37))),DU43="No",ISNUMBER(OFFSET('Hygiene Data'!$E$6,0,10*ROW('Hygiene Data'!E37)))),CONCATENATE("[",ROUND(OFFSET('Hygiene Data'!$E$6,0,10*ROW('Hygiene Data'!E37)),0),"]"),IF(AND(ISNUMBER(OFFSET('Hygiene Data'!$E$6,0,10*ROW('Hygiene Data'!E37))),DU43="",ISNUMBER(OFFSET('Hygiene Data'!$E$6,0,10*ROW('Hygiene Data'!E37)))),OFFSET('Hygiene Data'!$E$6,0,10*ROW('Hygiene Data'!E37)),NA())))</f>
        <v>#N/A</v>
      </c>
      <c r="BG43" s="135" t="e">
        <f ca="1">+IF(AND(ISNUMBER(OFFSET('Hygiene Data'!$E$8,0,10*ROW('Hygiene Data'!E37))),DV43="Yes"),OFFSET('Hygiene Data'!$E$8,0,10*ROW('Hygiene Data'!E37)),IF(AND(ISNUMBER(OFFSET('Hygiene Data'!$E$8,0,10*ROW('Hygiene Data'!E37))),DV43="No",ISNUMBER(OFFSET('Hygiene Data'!$E$8,0,10*ROW('Hygiene Data'!E37)))),CONCATENATE("[",ROUND(OFFSET('Hygiene Data'!$E$8,0,10*ROW('Hygiene Data'!E37)),0),"]"),IF(AND(ISNUMBER(OFFSET('Hygiene Data'!$E$8,0,10*ROW('Hygiene Data'!E37))),DV43="",ISNUMBER(OFFSET('Hygiene Data'!$E$8,0,10*ROW('Hygiene Data'!E37)))),OFFSET('Hygiene Data'!$E$8,0,10*ROW('Hygiene Data'!E37)),NA())))</f>
        <v>#N/A</v>
      </c>
      <c r="BH43" s="135" t="e">
        <f ca="1">+IF(AND(ISNUMBER(OFFSET('Hygiene Data'!$E$10,0,10*ROW('Hygiene Data'!E37))),DW43="Yes"),OFFSET('Hygiene Data'!$E$10,0,10*ROW('Hygiene Data'!E37)),IF(AND(ISNUMBER(OFFSET('Hygiene Data'!$E$10,0,10*ROW('Hygiene Data'!E37))),DW43="No",ISNUMBER(OFFSET('Hygiene Data'!$E$10,0,10*ROW('Hygiene Data'!E37)))),CONCATENATE("[",ROUND(OFFSET('Hygiene Data'!$E$10,0,10*ROW('Hygiene Data'!E37)),0),"]"),IF(AND(ISNUMBER(OFFSET('Hygiene Data'!$E$10,0,10*ROW('Hygiene Data'!E37))),DW43="",ISNUMBER(OFFSET('Hygiene Data'!$E$10,0,10*ROW('Hygiene Data'!E37)))),OFFSET('Hygiene Data'!$E$10,0,10*ROW('Hygiene Data'!E37)),NA())))</f>
        <v>#N/A</v>
      </c>
      <c r="BI43" s="135" t="e">
        <f ca="1">+IF(AND(ISNUMBER(OFFSET('Hygiene Data'!$F$6,0,10*ROW('Hygiene Data'!F37))),DX43="Yes"),OFFSET('Hygiene Data'!$F$6,0,10*ROW('Hygiene Data'!F37)),IF(AND(ISNUMBER(OFFSET('Hygiene Data'!$F$6,0,10*ROW('Hygiene Data'!F37))),DX43="No",ISNUMBER(OFFSET('Hygiene Data'!$F$6,0,10*ROW('Hygiene Data'!F37)))),CONCATENATE("[",ROUND(OFFSET('Hygiene Data'!$F$6,0,10*ROW('Hygiene Data'!F37)),0),"]"),IF(AND(ISNUMBER(OFFSET('Hygiene Data'!$F$6,0,10*ROW('Hygiene Data'!F37))),DX43="",ISNUMBER(OFFSET('Hygiene Data'!$F$6,0,10*ROW('Hygiene Data'!F37)))),OFFSET('Hygiene Data'!$F$6,0,10*ROW('Hygiene Data'!F37)),NA())))</f>
        <v>#N/A</v>
      </c>
      <c r="BJ43" s="135" t="e">
        <f ca="1">+IF(AND(ISNUMBER(OFFSET('Hygiene Data'!$F$8,0,10*ROW('Hygiene Data'!F37))),DY43="Yes"),OFFSET('Hygiene Data'!$F$8,0,10*ROW('Hygiene Data'!F37)),IF(AND(ISNUMBER(OFFSET('Hygiene Data'!$F$8,0,10*ROW('Hygiene Data'!F37))),DY43="No",ISNUMBER(OFFSET('Hygiene Data'!$F$8,0,10*ROW('Hygiene Data'!F37)))),CONCATENATE("[",ROUND(OFFSET('Hygiene Data'!$F$8,0,10*ROW('Hygiene Data'!F37)),0),"]"),IF(AND(ISNUMBER(OFFSET('Hygiene Data'!$F$8,0,10*ROW('Hygiene Data'!F37))),DY43="",ISNUMBER(OFFSET('Hygiene Data'!$F$8,0,10*ROW('Hygiene Data'!F37)))),OFFSET('Hygiene Data'!$F$8,0,10*ROW('Hygiene Data'!F37)),NA())))</f>
        <v>#N/A</v>
      </c>
      <c r="BK43" s="135" t="e">
        <f ca="1">+IF(AND(ISNUMBER(OFFSET('Hygiene Data'!$F$10,0,10*ROW('Hygiene Data'!F37))),DZ43="Yes"),OFFSET('Hygiene Data'!$F$10,0,10*ROW('Hygiene Data'!F37)),IF(AND(ISNUMBER(OFFSET('Hygiene Data'!$F$10,0,10*ROW('Hygiene Data'!F37))),DZ43="No",ISNUMBER(OFFSET('Hygiene Data'!$F$10,0,10*ROW('Hygiene Data'!F37)))),CONCATENATE("[",ROUND(OFFSET('Hygiene Data'!$F$10,0,10*ROW('Hygiene Data'!F37)),0),"]"),IF(AND(ISNUMBER(OFFSET('Hygiene Data'!$F$10,0,10*ROW('Hygiene Data'!F37))),DZ43="",ISNUMBER(OFFSET('Hygiene Data'!$F$10,0,10*ROW('Hygiene Data'!F37)))),OFFSET('Hygiene Data'!$F$10,0,10*ROW('Hygiene Data'!F37)),NA())))</f>
        <v>#N/A</v>
      </c>
      <c r="BL43" s="135" t="e">
        <f ca="1">+IF(AND(ISNUMBER(OFFSET('Hygiene Data'!$G$6,0,10*ROW('Hygiene Data'!G37))),EA43="Yes"),OFFSET('Hygiene Data'!$G$6,0,10*ROW('Hygiene Data'!G37)),IF(AND(ISNUMBER(OFFSET('Hygiene Data'!$G$6,0,10*ROW('Hygiene Data'!G37))),EA43="No",ISNUMBER(OFFSET('Hygiene Data'!$G$6,0,10*ROW('Hygiene Data'!G37)))),CONCATENATE("[",ROUND(OFFSET('Hygiene Data'!$G$6,0,10*ROW('Hygiene Data'!G37)),0),"]"),IF(AND(ISNUMBER(OFFSET('Hygiene Data'!$G$6,0,10*ROW('Hygiene Data'!G37))),EA43="",ISNUMBER(OFFSET('Hygiene Data'!$G$6,0,10*ROW('Hygiene Data'!G37)))),OFFSET('Hygiene Data'!$G$6,0,10*ROW('Hygiene Data'!G37)),NA())))</f>
        <v>#N/A</v>
      </c>
      <c r="BM43" s="135" t="e">
        <f ca="1">+IF(AND(ISNUMBER(OFFSET('Hygiene Data'!$G$8,0,10*ROW('Hygiene Data'!G37))),EB43="Yes"),OFFSET('Hygiene Data'!$G$8,0,10*ROW('Hygiene Data'!G37)),IF(AND(ISNUMBER(OFFSET('Hygiene Data'!$G$8,0,10*ROW('Hygiene Data'!G37))),EB43="No",ISNUMBER(OFFSET('Hygiene Data'!$G$8,0,10*ROW('Hygiene Data'!G37)))),CONCATENATE("[",ROUND(OFFSET('Hygiene Data'!$G$8,0,10*ROW('Hygiene Data'!G37)),0),"]"),IF(AND(ISNUMBER(OFFSET('Hygiene Data'!$G$8,0,10*ROW('Hygiene Data'!G37))),EB43="",ISNUMBER(OFFSET('Hygiene Data'!$G$8,0,10*ROW('Hygiene Data'!G37)))),OFFSET('Hygiene Data'!$G$8,0,10*ROW('Hygiene Data'!G37)),NA())))</f>
        <v>#N/A</v>
      </c>
      <c r="BN43" s="135" t="e">
        <f ca="1">+IF(AND(ISNUMBER(OFFSET('Hygiene Data'!$G$10,0,10*ROW('Hygiene Data'!G37))),EC43="Yes"),OFFSET('Hygiene Data'!$G$10,0,10*ROW('Hygiene Data'!G37)),IF(AND(ISNUMBER(OFFSET('Hygiene Data'!$G$10,0,10*ROW('Hygiene Data'!G37))),EC43="No",ISNUMBER(OFFSET('Hygiene Data'!$G$10,0,10*ROW('Hygiene Data'!G37)))),CONCATENATE("[",ROUND(OFFSET('Hygiene Data'!$G$10,0,10*ROW('Hygiene Data'!G37)),0),"]"),IF(AND(ISNUMBER(OFFSET('Hygiene Data'!$G$10,0,10*ROW('Hygiene Data'!G37))),EC43="",ISNUMBER(OFFSET('Hygiene Data'!$G$10,0,10*ROW('Hygiene Data'!G37)))),OFFSET('Hygiene Data'!$G$10,0,10*ROW('Hygiene Data'!G37)),NA())))</f>
        <v>#N/A</v>
      </c>
      <c r="BO43" s="135" t="e">
        <f ca="1">+IF(AND(ISNUMBER(OFFSET('Hygiene Data'!$H$6,0,10*ROW('Hygiene Data'!H37))),ED43="Yes"),OFFSET('Hygiene Data'!$H$6,0,10*ROW('Hygiene Data'!H37)),IF(AND(ISNUMBER(OFFSET('Hygiene Data'!$H$6,0,10*ROW('Hygiene Data'!H37))),ED43="No",ISNUMBER(OFFSET('Hygiene Data'!$H$6,0,10*ROW('Hygiene Data'!H37)))),CONCATENATE("[",ROUND(OFFSET('Hygiene Data'!$H$6,0,10*ROW('Hygiene Data'!H37)),0),"]"),IF(AND(ISNUMBER(OFFSET('Hygiene Data'!$H$6,0,10*ROW('Hygiene Data'!H37))),ED43="",ISNUMBER(OFFSET('Hygiene Data'!$H$6,0,10*ROW('Hygiene Data'!H37)))),OFFSET('Hygiene Data'!$H$6,0,10*ROW('Hygiene Data'!H37)),NA())))</f>
        <v>#N/A</v>
      </c>
      <c r="BP43" s="135" t="e">
        <f ca="1">+IF(AND(ISNUMBER(OFFSET('Hygiene Data'!$H$8,0,10*ROW('Hygiene Data'!H37))),EE43="Yes"),OFFSET('Hygiene Data'!$H$8,0,10*ROW('Hygiene Data'!H37)),IF(AND(ISNUMBER(OFFSET('Hygiene Data'!$H$8,0,10*ROW('Hygiene Data'!H37))),EE43="No",ISNUMBER(OFFSET('Hygiene Data'!$H$8,0,10*ROW('Hygiene Data'!H37)))),CONCATENATE("[",ROUND(OFFSET('Hygiene Data'!$H$8,0,10*ROW('Hygiene Data'!H37)),0),"]"),IF(AND(ISNUMBER(OFFSET('Hygiene Data'!$H$8,0,10*ROW('Hygiene Data'!H37))),EE43="",ISNUMBER(OFFSET('Hygiene Data'!$H$8,0,10*ROW('Hygiene Data'!H37)))),OFFSET('Hygiene Data'!$H$8,0,10*ROW('Hygiene Data'!H37)),NA())))</f>
        <v>#N/A</v>
      </c>
      <c r="BQ43" s="135" t="e">
        <f ca="1">+IF(AND(ISNUMBER(OFFSET('Hygiene Data'!$H$10,0,10*ROW('Hygiene Data'!H37))),EF43="Yes"),OFFSET('Hygiene Data'!$H$10,0,10*ROW('Hygiene Data'!H37)),IF(AND(ISNUMBER(OFFSET('Hygiene Data'!$H$10,0,10*ROW('Hygiene Data'!H37))),EF43="No",ISNUMBER(OFFSET('Hygiene Data'!$H$10,0,10*ROW('Hygiene Data'!H37)))),CONCATENATE("[",ROUND(OFFSET('Hygiene Data'!$H$10,0,10*ROW('Hygiene Data'!H37)),0),"]"),IF(AND(ISNUMBER(OFFSET('Hygiene Data'!$H$10,0,10*ROW('Hygiene Data'!H37))),EF43="",ISNUMBER(OFFSET('Hygiene Data'!$H$10,0,10*ROW('Hygiene Data'!H37)))),OFFSET('Hygiene Data'!$H$10,0,10*ROW('Hygiene Data'!H37)),NA())))</f>
        <v>#N/A</v>
      </c>
      <c r="BS43" s="34" t="str">
        <f ca="1">+IF(OFFSET('Water Data'!$C$28,0,10*ROW('Water Data'!C37))="","",OFFSET('Water Data'!$C$28,0,10*ROW('Water Data'!C37)))</f>
        <v/>
      </c>
      <c r="BT43" s="34" t="str">
        <f ca="1">+IF(OFFSET('Water Data'!$C$29,0,10*ROW('Water Data'!C37))="","",OFFSET('Water Data'!$C$29,0,10*ROW('Water Data'!C37)))</f>
        <v/>
      </c>
      <c r="BU43" s="34" t="str">
        <f ca="1">+IF(OFFSET('Water Data'!$C$30,0,10*ROW('Water Data'!C37))="","",OFFSET('Water Data'!$C$30,0,10*ROW('Water Data'!C37)))</f>
        <v/>
      </c>
      <c r="BV43" s="34" t="str">
        <f ca="1">+IF(OFFSET('Water Data'!$D$28,0,10*ROW('Water Data'!D37))="","",OFFSET('Water Data'!$D$28,0,10*ROW('Water Data'!D37)))</f>
        <v/>
      </c>
      <c r="BW43" s="34" t="str">
        <f ca="1">+IF(OFFSET('Water Data'!$D$29,0,10*ROW('Water Data'!D37))="","",OFFSET('Water Data'!$D$29,0,10*ROW('Water Data'!D37)))</f>
        <v/>
      </c>
      <c r="BX43" s="34" t="str">
        <f ca="1">+IF(OFFSET('Water Data'!$D$30,0,10*ROW('Water Data'!D37))="","",OFFSET('Water Data'!$D$30,0,10*ROW('Water Data'!D37)))</f>
        <v/>
      </c>
      <c r="BY43" s="34" t="str">
        <f ca="1">+IF(OFFSET('Water Data'!$E$28,0,10*ROW('Water Data'!E37))="","",OFFSET('Water Data'!$E$28,0,10*ROW('Water Data'!E37)))</f>
        <v/>
      </c>
      <c r="BZ43" s="34" t="str">
        <f ca="1">+IF(OFFSET('Water Data'!$E$29,0,10*ROW('Water Data'!E37))="","",OFFSET('Water Data'!$E$29,0,10*ROW('Water Data'!E37)))</f>
        <v/>
      </c>
      <c r="CA43" s="34" t="str">
        <f ca="1">+IF(OFFSET('Water Data'!$E$30,0,10*ROW('Water Data'!E37))="","",OFFSET('Water Data'!$E$30,0,10*ROW('Water Data'!E37)))</f>
        <v/>
      </c>
      <c r="CB43" s="34" t="str">
        <f ca="1">+IF(OFFSET('Water Data'!$F$28,0,10*ROW('Water Data'!F37))="","",OFFSET('Water Data'!$F$28,0,10*ROW('Water Data'!F37)))</f>
        <v/>
      </c>
      <c r="CC43" s="34" t="str">
        <f ca="1">+IF(OFFSET('Water Data'!$F$29,0,10*ROW('Water Data'!F37))="","",OFFSET('Water Data'!$F$29,0,10*ROW('Water Data'!F37)))</f>
        <v/>
      </c>
      <c r="CD43" s="34" t="str">
        <f ca="1">+IF(OFFSET('Water Data'!$F$30,0,10*ROW('Water Data'!F37))="","",OFFSET('Water Data'!$F$30,0,10*ROW('Water Data'!F37)))</f>
        <v/>
      </c>
      <c r="CE43" s="34" t="str">
        <f ca="1">+IF(OFFSET('Water Data'!$G$28,0,10*ROW('Water Data'!G37))="","",OFFSET('Water Data'!$G$28,0,10*ROW('Water Data'!G37)))</f>
        <v/>
      </c>
      <c r="CF43" s="34" t="str">
        <f ca="1">+IF(OFFSET('Water Data'!$G$29,0,10*ROW('Water Data'!G37))="","",OFFSET('Water Data'!$G$29,0,10*ROW('Water Data'!G37)))</f>
        <v/>
      </c>
      <c r="CG43" s="34" t="str">
        <f ca="1">+IF(OFFSET('Water Data'!$G$30,0,10*ROW('Water Data'!G37))="","",OFFSET('Water Data'!$G$30,0,10*ROW('Water Data'!G37)))</f>
        <v/>
      </c>
      <c r="CH43" s="34" t="str">
        <f ca="1">+IF(OFFSET('Water Data'!$H$28,0,10*ROW('Water Data'!H37))="","",OFFSET('Water Data'!$H$28,0,10*ROW('Water Data'!H37)))</f>
        <v/>
      </c>
      <c r="CI43" s="34" t="str">
        <f ca="1">+IF(OFFSET('Water Data'!$H$29,0,10*ROW('Water Data'!H37))="","",OFFSET('Water Data'!$H$29,0,10*ROW('Water Data'!H37)))</f>
        <v/>
      </c>
      <c r="CJ43" s="34" t="str">
        <f ca="1">+IF(OFFSET('Water Data'!$H$30,0,10*ROW('Water Data'!H37))="","",OFFSET('Water Data'!$H$30,0,10*ROW('Water Data'!H37)))</f>
        <v/>
      </c>
      <c r="CK43" s="34" t="str">
        <f ca="1">+IF(OFFSET('Sanitation Data'!$C$29,0,10*ROW('Sanitation Data'!C37))="","",OFFSET('Sanitation Data'!$C$29,0,10*ROW('Sanitation Data'!C37)))</f>
        <v/>
      </c>
      <c r="CL43" s="34" t="str">
        <f ca="1">+IF(OFFSET('Sanitation Data'!$C$30,0,10*ROW('Sanitation Data'!C37))="","",OFFSET('Sanitation Data'!$C$30,0,10*ROW('Sanitation Data'!C37)))</f>
        <v/>
      </c>
      <c r="CM43" s="34" t="str">
        <f ca="1">+IF(OFFSET('Sanitation Data'!$C$31,0,10*ROW('Sanitation Data'!C37))="","",OFFSET('Sanitation Data'!$C$31,0,10*ROW('Sanitation Data'!C37)))</f>
        <v/>
      </c>
      <c r="CN43" s="34" t="str">
        <f ca="1">+IF(OFFSET('Sanitation Data'!$C$32,0,10*ROW('Sanitation Data'!C37))="","",OFFSET('Sanitation Data'!$C$32,0,10*ROW('Sanitation Data'!C37)))</f>
        <v/>
      </c>
      <c r="CO43" s="34" t="str">
        <f ca="1">+IF(OFFSET('Sanitation Data'!$C$33,0,10*ROW('Sanitation Data'!C37))="","",OFFSET('Sanitation Data'!$C$33,0,10*ROW('Sanitation Data'!C37)))</f>
        <v/>
      </c>
      <c r="CP43" s="34" t="str">
        <f ca="1">+IF(OFFSET('Sanitation Data'!$D$29,0,10*ROW('Sanitation Data'!D37))="","",OFFSET('Sanitation Data'!$D$29,0,10*ROW('Sanitation Data'!D37)))</f>
        <v/>
      </c>
      <c r="CQ43" s="34" t="str">
        <f ca="1">+IF(OFFSET('Sanitation Data'!$D$30,0,10*ROW('Sanitation Data'!D37))="","",OFFSET('Sanitation Data'!$D$30,0,10*ROW('Sanitation Data'!D37)))</f>
        <v/>
      </c>
      <c r="CR43" s="34" t="str">
        <f ca="1">+IF(OFFSET('Sanitation Data'!$D$31,0,10*ROW('Sanitation Data'!D37))="","",OFFSET('Sanitation Data'!$D$31,0,10*ROW('Sanitation Data'!D37)))</f>
        <v/>
      </c>
      <c r="CS43" s="34" t="str">
        <f ca="1">+IF(OFFSET('Sanitation Data'!$D$32,0,10*ROW('Sanitation Data'!D37))="","",OFFSET('Sanitation Data'!$D$32,0,10*ROW('Sanitation Data'!D37)))</f>
        <v/>
      </c>
      <c r="CT43" s="34" t="str">
        <f ca="1">+IF(OFFSET('Sanitation Data'!$D$33,0,10*ROW('Sanitation Data'!D37))="","",OFFSET('Sanitation Data'!$D$33,0,10*ROW('Sanitation Data'!D37)))</f>
        <v/>
      </c>
      <c r="CU43" s="34" t="str">
        <f ca="1">+IF(OFFSET('Sanitation Data'!$E$29,0,10*ROW('Sanitation Data'!E37))="","",OFFSET('Sanitation Data'!$E$29,0,10*ROW('Sanitation Data'!E37)))</f>
        <v/>
      </c>
      <c r="CV43" s="34" t="str">
        <f ca="1">+IF(OFFSET('Sanitation Data'!$E$30,0,10*ROW('Sanitation Data'!E37))="","",OFFSET('Sanitation Data'!$E$30,0,10*ROW('Sanitation Data'!E37)))</f>
        <v/>
      </c>
      <c r="CW43" s="34" t="str">
        <f ca="1">+IF(OFFSET('Sanitation Data'!$E$31,0,10*ROW('Sanitation Data'!E37))="","",OFFSET('Sanitation Data'!$E$31,0,10*ROW('Sanitation Data'!E37)))</f>
        <v/>
      </c>
      <c r="CX43" s="34" t="str">
        <f ca="1">+IF(OFFSET('Sanitation Data'!$E$32,0,10*ROW('Sanitation Data'!E37))="","",OFFSET('Sanitation Data'!$E$32,0,10*ROW('Sanitation Data'!E37)))</f>
        <v/>
      </c>
      <c r="CY43" s="34" t="str">
        <f ca="1">+IF(OFFSET('Sanitation Data'!$E$33,0,10*ROW('Sanitation Data'!E37))="","",OFFSET('Sanitation Data'!$E$33,0,10*ROW('Sanitation Data'!E37)))</f>
        <v/>
      </c>
      <c r="CZ43" s="34" t="str">
        <f ca="1">+IF(OFFSET('Sanitation Data'!$F$29,0,10*ROW('Sanitation Data'!F37))="","",OFFSET('Sanitation Data'!$F$29,0,10*ROW('Sanitation Data'!F37)))</f>
        <v/>
      </c>
      <c r="DA43" s="34" t="str">
        <f ca="1">+IF(OFFSET('Sanitation Data'!$F$30,0,10*ROW('Sanitation Data'!F37))="","",OFFSET('Sanitation Data'!$F$30,0,10*ROW('Sanitation Data'!F37)))</f>
        <v/>
      </c>
      <c r="DB43" s="34" t="str">
        <f ca="1">+IF(OFFSET('Sanitation Data'!$F$31,0,10*ROW('Sanitation Data'!F37))="","",OFFSET('Sanitation Data'!$F$31,0,10*ROW('Sanitation Data'!F37)))</f>
        <v/>
      </c>
      <c r="DC43" s="34" t="str">
        <f ca="1">+IF(OFFSET('Sanitation Data'!$F$32,0,10*ROW('Sanitation Data'!F37))="","",OFFSET('Sanitation Data'!$F$32,0,10*ROW('Sanitation Data'!F37)))</f>
        <v/>
      </c>
      <c r="DD43" s="34" t="str">
        <f ca="1">+IF(OFFSET('Sanitation Data'!$F$33,0,10*ROW('Sanitation Data'!F37))="","",OFFSET('Sanitation Data'!$F$33,0,10*ROW('Sanitation Data'!F37)))</f>
        <v/>
      </c>
      <c r="DE43" s="34" t="str">
        <f ca="1">+IF(OFFSET('Sanitation Data'!$G$29,0,10*ROW('Sanitation Data'!G37))="","",OFFSET('Sanitation Data'!$G$29,0,10*ROW('Sanitation Data'!G37)))</f>
        <v/>
      </c>
      <c r="DF43" s="34" t="str">
        <f ca="1">+IF(OFFSET('Sanitation Data'!$G$30,0,10*ROW('Sanitation Data'!G37))="","",OFFSET('Sanitation Data'!$G$30,0,10*ROW('Sanitation Data'!G37)))</f>
        <v/>
      </c>
      <c r="DG43" s="34" t="str">
        <f ca="1">+IF(OFFSET('Sanitation Data'!$G$31,0,10*ROW('Sanitation Data'!G37))="","",OFFSET('Sanitation Data'!$G$31,0,10*ROW('Sanitation Data'!G37)))</f>
        <v/>
      </c>
      <c r="DH43" s="34" t="str">
        <f ca="1">+IF(OFFSET('Sanitation Data'!$G$32,0,10*ROW('Sanitation Data'!G37))="","",OFFSET('Sanitation Data'!$G$32,0,10*ROW('Sanitation Data'!G37)))</f>
        <v/>
      </c>
      <c r="DI43" s="34" t="str">
        <f ca="1">+IF(OFFSET('Sanitation Data'!$G$33,0,10*ROW('Sanitation Data'!G37))="","",OFFSET('Sanitation Data'!$G$33,0,10*ROW('Sanitation Data'!G37)))</f>
        <v/>
      </c>
      <c r="DJ43" s="34" t="str">
        <f ca="1">+IF(OFFSET('Sanitation Data'!$H$29,0,10*ROW('Sanitation Data'!H37))="","",OFFSET('Sanitation Data'!$H$29,0,10*ROW('Sanitation Data'!H37)))</f>
        <v/>
      </c>
      <c r="DK43" s="34" t="str">
        <f ca="1">+IF(OFFSET('Sanitation Data'!$H$30,0,10*ROW('Sanitation Data'!H37))="","",OFFSET('Sanitation Data'!$H$30,0,10*ROW('Sanitation Data'!H37)))</f>
        <v/>
      </c>
      <c r="DL43" s="34" t="str">
        <f ca="1">+IF(OFFSET('Sanitation Data'!$H$31,0,10*ROW('Sanitation Data'!H37))="","",OFFSET('Sanitation Data'!$H$31,0,10*ROW('Sanitation Data'!H37)))</f>
        <v/>
      </c>
      <c r="DM43" s="34" t="str">
        <f ca="1">+IF(OFFSET('Sanitation Data'!$H$32,0,10*ROW('Sanitation Data'!H37))="","",OFFSET('Sanitation Data'!$H$32,0,10*ROW('Sanitation Data'!H37)))</f>
        <v/>
      </c>
      <c r="DN43" s="34" t="str">
        <f ca="1">+IF(OFFSET('Sanitation Data'!$H$33,0,10*ROW('Sanitation Data'!H37))="","",OFFSET('Sanitation Data'!$H$33,0,10*ROW('Sanitation Data'!H37)))</f>
        <v/>
      </c>
      <c r="DO43" s="34" t="str">
        <f ca="1">+IF(OFFSET('Hygiene Data'!$C$12,0,10*ROW('Hygiene Data'!C37))="","",OFFSET('Hygiene Data'!$C$12,0,10*ROW('Hygiene Data'!C37)))</f>
        <v/>
      </c>
      <c r="DP43" s="34" t="str">
        <f ca="1">+IF(OFFSET('Hygiene Data'!$C$13,0,10*ROW('Hygiene Data'!C37))="","",OFFSET('Hygiene Data'!$C$13,0,10*ROW('Hygiene Data'!C37)))</f>
        <v/>
      </c>
      <c r="DQ43" s="34" t="str">
        <f ca="1">+IF(OFFSET('Hygiene Data'!$C$14,0,10*ROW('Hygiene Data'!C37))="","",OFFSET('Hygiene Data'!$C$14,0,10*ROW('Hygiene Data'!C37)))</f>
        <v/>
      </c>
      <c r="DR43" s="34" t="str">
        <f ca="1">+IF(OFFSET('Hygiene Data'!$D$12,0,10*ROW('Hygiene Data'!D37))="","",OFFSET('Hygiene Data'!$D$12,0,10*ROW('Hygiene Data'!D37)))</f>
        <v/>
      </c>
      <c r="DS43" s="34" t="str">
        <f ca="1">+IF(OFFSET('Hygiene Data'!$D$13,0,10*ROW('Hygiene Data'!D37))="","",OFFSET('Hygiene Data'!$D$13,0,10*ROW('Hygiene Data'!D37)))</f>
        <v/>
      </c>
      <c r="DT43" s="34" t="str">
        <f ca="1">+IF(OFFSET('Hygiene Data'!$D$14,0,10*ROW('Hygiene Data'!D37))="","",OFFSET('Hygiene Data'!$D$14,0,10*ROW('Hygiene Data'!D37)))</f>
        <v/>
      </c>
      <c r="DU43" s="34" t="str">
        <f ca="1">+IF(OFFSET('Hygiene Data'!$E$12,0,10*ROW('Hygiene Data'!E37))="","",OFFSET('Hygiene Data'!$E$12,0,10*ROW('Hygiene Data'!E37)))</f>
        <v/>
      </c>
      <c r="DV43" s="34" t="str">
        <f ca="1">+IF(OFFSET('Hygiene Data'!$E$13,0,10*ROW('Hygiene Data'!E37))="","",OFFSET('Hygiene Data'!$E$13,0,10*ROW('Hygiene Data'!E37)))</f>
        <v/>
      </c>
      <c r="DW43" s="34" t="str">
        <f ca="1">+IF(OFFSET('Hygiene Data'!$E$14,0,10*ROW('Hygiene Data'!E37))="","",OFFSET('Hygiene Data'!$E$14,0,10*ROW('Hygiene Data'!E37)))</f>
        <v/>
      </c>
      <c r="DX43" s="34" t="str">
        <f ca="1">+IF(OFFSET('Hygiene Data'!$F$12,0,10*ROW('Hygiene Data'!F37))="","",OFFSET('Hygiene Data'!$F$12,0,10*ROW('Hygiene Data'!F37)))</f>
        <v/>
      </c>
      <c r="DY43" s="34" t="str">
        <f ca="1">+IF(OFFSET('Hygiene Data'!$F$13,0,10*ROW('Hygiene Data'!F37))="","",OFFSET('Hygiene Data'!$F$13,0,10*ROW('Hygiene Data'!F37)))</f>
        <v/>
      </c>
      <c r="DZ43" s="34" t="str">
        <f ca="1">+IF(OFFSET('Hygiene Data'!$F$14,0,10*ROW('Hygiene Data'!F37))="","",OFFSET('Hygiene Data'!$F$14,0,10*ROW('Hygiene Data'!F37)))</f>
        <v/>
      </c>
      <c r="EA43" s="34" t="str">
        <f ca="1">+IF(OFFSET('Hygiene Data'!$G$12,0,10*ROW('Hygiene Data'!G37))="","",OFFSET('Hygiene Data'!$G$12,0,10*ROW('Hygiene Data'!G37)))</f>
        <v/>
      </c>
      <c r="EB43" s="34" t="str">
        <f ca="1">+IF(OFFSET('Hygiene Data'!$G$13,0,10*ROW('Hygiene Data'!G37))="","",OFFSET('Hygiene Data'!$G$13,0,10*ROW('Hygiene Data'!G37)))</f>
        <v/>
      </c>
      <c r="EC43" s="34" t="str">
        <f ca="1">+IF(OFFSET('Hygiene Data'!$G$14,0,10*ROW('Hygiene Data'!G37))="","",OFFSET('Hygiene Data'!$G$14,0,10*ROW('Hygiene Data'!G37)))</f>
        <v/>
      </c>
      <c r="ED43" s="34" t="str">
        <f ca="1">+IF(OFFSET('Hygiene Data'!$H$12,0,10*ROW('Hygiene Data'!H37))="","",OFFSET('Hygiene Data'!$H$12,0,10*ROW('Hygiene Data'!H37)))</f>
        <v/>
      </c>
      <c r="EE43" s="34" t="str">
        <f ca="1">+IF(OFFSET('Hygiene Data'!$H$13,0,10*ROW('Hygiene Data'!H37))="","",OFFSET('Hygiene Data'!$H$13,0,10*ROW('Hygiene Data'!H37)))</f>
        <v/>
      </c>
      <c r="EF43" s="34" t="str">
        <f ca="1">+IF(OFFSET('Hygiene Data'!$H$14,0,10*ROW('Hygiene Data'!H37))="","",OFFSET('Hygiene Data'!$H$14,0,10*ROW('Hygiene Data'!H37)))</f>
        <v/>
      </c>
    </row>
    <row r="44" spans="1:136" x14ac:dyDescent="0.2">
      <c r="A44" s="50" t="str">
        <f ca="1">+IF(OFFSET('Water Data'!$B$1,0,10*ROW('Water Data'!B41))="","",OFFSET('Water Data'!$B$1,0,10*ROW('Water Data'!B41)))</f>
        <v/>
      </c>
      <c r="B44" s="50" t="str">
        <f ca="1">+IF(OFFSET('Water Data'!$A$3,0,10*ROW('Water Data'!A41))="","",OFFSET('Water Data'!$A$3,0,10*ROW('Water Data'!A41)))</f>
        <v/>
      </c>
      <c r="C44" s="50" t="str">
        <f ca="1">+IF(OFFSET('Water Data'!$C$3,0,10*ROW('Water Data'!C41))="","",OFFSET('Water Data'!$C$3,0,10*ROW('Water Data'!C41)))</f>
        <v/>
      </c>
      <c r="D44" s="133" t="e">
        <f ca="1">+IF(AND(ISNUMBER(OFFSET('Water Data'!$C$5,0,10*ROW('Water Data'!C38))),BS44="Yes"),100-OFFSET('Water Data'!$C$5,0,10*ROW('Water Data'!C38)),IF(AND(ISNUMBER(OFFSET('Water Data'!$C$5,0,10*ROW('Water Data'!C38))),BS44="No",ISNUMBER(OFFSET('Water Data'!$C$5,0,10*ROW('Water Data'!C38)))),CONCATENATE("[",ROUND(100-OFFSET('Water Data'!$C$5,0,10*ROW('Water Data'!C38)),0),"]"),IF(AND(ISNUMBER(OFFSET('Water Data'!$C$5,0,10*ROW('Water Data'!C38))),BS44="",ISNUMBER(OFFSET('Water Data'!$C$5,0,10*ROW('Water Data'!C38)))),100-OFFSET('Water Data'!$C$5,0,10*ROW('Water Data'!C38)),NA())))</f>
        <v>#N/A</v>
      </c>
      <c r="E44" s="133" t="e">
        <f ca="1">+IF(AND(ISNUMBER(OFFSET('Water Data'!$C$7,0,10*ROW('Water Data'!D38))),BT44="Yes"),OFFSET('Water Data'!$C$7,0,10*ROW('Water Data'!C38)),IF(AND(ISNUMBER(OFFSET('Water Data'!$C$7,0,10*ROW('Water Data'!C38))),BT44="No",ISNUMBER(OFFSET('Water Data'!$C$7,0,10*ROW('Water Data'!C38)))),CONCATENATE("[",ROUND(OFFSET('Water Data'!$C$7,0,10*ROW('Water Data'!C38)),0),"]"),IF(AND(ISNUMBER(OFFSET('Water Data'!$C$7,0,10*ROW('Water Data'!C38))),BT44="",ISNUMBER(OFFSET('Water Data'!$C$7,0,10*ROW('Water Data'!C38)))),OFFSET('Water Data'!$C$7,0,10*ROW('Water Data'!C38)),NA())))</f>
        <v>#N/A</v>
      </c>
      <c r="F44" s="133" t="e">
        <f ca="1">+IF(AND(ISNUMBER(OFFSET('Water Data'!$C$10,0,10*ROW('Water Data'!C38))),BU44="Yes"),OFFSET('Water Data'!$C$10,0,10*ROW('Water Data'!C38)),IF(AND(ISNUMBER(OFFSET('Water Data'!$C$10,0,10*ROW('Water Data'!C38))),BU44="No",ISNUMBER(OFFSET('Water Data'!$C$10,0,10*ROW('Water Data'!C38)))),CONCATENATE("[",ROUND(OFFSET('Water Data'!$C$10,0,10*ROW('Water Data'!C38)),0),"]"),IF(AND(ISNUMBER(OFFSET('Water Data'!$C$10,0,10*ROW('Water Data'!C38))),BU44="",ISNUMBER(OFFSET('Water Data'!$C$10,0,10*ROW('Water Data'!C38)))),OFFSET('Water Data'!$C$10,0,10*ROW('Water Data'!C38)),NA())))</f>
        <v>#N/A</v>
      </c>
      <c r="G44" s="133" t="e">
        <f ca="1">+IF(AND(ISNUMBER(OFFSET('Water Data'!$D$5,0,10*ROW('Water Data'!D38))),BV44="Yes"),100-OFFSET('Water Data'!$D$5,0,10*ROW('Water Data'!D38)),IF(AND(ISNUMBER(OFFSET('Water Data'!$D$5,0,10*ROW('Water Data'!D38))),BV44="No",ISNUMBER(OFFSET('Water Data'!$D$5,0,10*ROW('Water Data'!D38)))),CONCATENATE("[",ROUND(100-OFFSET('Water Data'!$D$5,0,10*ROW('Water Data'!D38)),0),"]"),IF(AND(ISNUMBER(OFFSET('Water Data'!$D$5,0,10*ROW('Water Data'!D38))),BV44="",ISNUMBER(OFFSET('Water Data'!$D$5,0,10*ROW('Water Data'!D38)))),100-OFFSET('Water Data'!$D$5,0,10*ROW('Water Data'!D38)),NA())))</f>
        <v>#N/A</v>
      </c>
      <c r="H44" s="133" t="e">
        <f ca="1">+IF(AND(ISNUMBER(OFFSET('Water Data'!$D$7,0,10*ROW('Water Data'!D38))),BW44="Yes"),OFFSET('Water Data'!$D$7,0,10*ROW('Water Data'!D38)),IF(AND(ISNUMBER(OFFSET('Water Data'!$D$7,0,10*ROW('Water Data'!D38))),BW44="No",ISNUMBER(OFFSET('Water Data'!$D$7,0,10*ROW('Water Data'!D38)))),CONCATENATE("[",ROUND(OFFSET('Water Data'!$C$7,0,10*ROW('Water Data'!D38)),0),"]"),IF(AND(ISNUMBER(OFFSET('Water Data'!$D$7,0,10*ROW('Water Data'!D38))),BW44="",ISNUMBER(OFFSET('Water Data'!$D$7,0,10*ROW('Water Data'!D38)))),OFFSET('Water Data'!$D$7,0,10*ROW('Water Data'!D38)),NA())))</f>
        <v>#N/A</v>
      </c>
      <c r="I44" s="133" t="e">
        <f ca="1">+IF(AND(ISNUMBER(OFFSET('Water Data'!$D$10,0,10*ROW('Water Data'!D38))),BX44="Yes"),OFFSET('Water Data'!$D$10,0,10*ROW('Water Data'!D38)),IF(AND(ISNUMBER(OFFSET('Water Data'!$D$10,0,10*ROW('Water Data'!D38))),BX44="No",ISNUMBER(OFFSET('Water Data'!$D$10,0,10*ROW('Water Data'!D38)))),CONCATENATE("[",ROUND(OFFSET('Water Data'!$D$10,0,10*ROW('Water Data'!D38)),0),"]"),IF(AND(ISNUMBER(OFFSET('Water Data'!$D$10,0,10*ROW('Water Data'!D38))),BX44="",ISNUMBER(OFFSET('Water Data'!$D$10,0,10*ROW('Water Data'!D38)))),OFFSET('Water Data'!$D$10,0,10*ROW('Water Data'!D38)),NA())))</f>
        <v>#N/A</v>
      </c>
      <c r="J44" s="133" t="e">
        <f ca="1">+IF(AND(ISNUMBER(OFFSET('Water Data'!$E$5,0,10*ROW('Water Data'!E38))),BY44="Yes"),100-OFFSET('Water Data'!$E$5,0,10*ROW('Water Data'!E38)),IF(AND(ISNUMBER(OFFSET('Water Data'!$E$5,0,10*ROW('Water Data'!E38))),BY44="No",ISNUMBER(OFFSET('Water Data'!$E$5,0,10*ROW('Water Data'!E38)))),CONCATENATE("[",ROUND(100-OFFSET('Water Data'!$E$5,0,10*ROW('Water Data'!E38)),0),"]"),IF(AND(ISNUMBER(OFFSET('Water Data'!$E$5,0,10*ROW('Water Data'!E38))),BY44="",ISNUMBER(OFFSET('Water Data'!$E$5,0,10*ROW('Water Data'!E38)))),100-OFFSET('Water Data'!$E$5,0,10*ROW('Water Data'!E38)),NA())))</f>
        <v>#N/A</v>
      </c>
      <c r="K44" s="133" t="e">
        <f ca="1">+IF(AND(ISNUMBER(OFFSET('Water Data'!$E$7,0,10*ROW('Water Data'!E38))),BZ44="Yes"),OFFSET('Water Data'!$E$7,0,10*ROW('Water Data'!E38)),IF(AND(ISNUMBER(OFFSET('Water Data'!$E$7,0,10*ROW('Water Data'!E38))),BZ44="No",ISNUMBER(OFFSET('Water Data'!$E$7,0,10*ROW('Water Data'!E38)))),CONCATENATE("[",ROUND(OFFSET('Water Data'!$E$7,0,10*ROW('Water Data'!E38)),0),"]"),IF(AND(ISNUMBER(OFFSET('Water Data'!$E$7,0,10*ROW('Water Data'!E38))),BZ44="",ISNUMBER(OFFSET('Water Data'!$E$7,0,10*ROW('Water Data'!E38)))),OFFSET('Water Data'!$E$7,0,10*ROW('Water Data'!E38)),NA())))</f>
        <v>#N/A</v>
      </c>
      <c r="L44" s="133" t="e">
        <f ca="1">+IF(AND(ISNUMBER(OFFSET('Water Data'!$E$10,0,10*ROW('Water Data'!E38))),CA44="Yes"),OFFSET('Water Data'!$E$10,0,10*ROW('Water Data'!E38)),IF(AND(ISNUMBER(OFFSET('Water Data'!$E$10,0,10*ROW('Water Data'!E38))),CA44="No",ISNUMBER(OFFSET('Water Data'!$E$10,0,10*ROW('Water Data'!E38)))),CONCATENATE("[",ROUND(OFFSET('Water Data'!$E$10,0,10*ROW('Water Data'!E38)),0),"]"),IF(AND(ISNUMBER(OFFSET('Water Data'!$E$10,0,10*ROW('Water Data'!E38))),CA44="",ISNUMBER(OFFSET('Water Data'!$E$10,0,10*ROW('Water Data'!E38)))),OFFSET('Water Data'!$E$10,0,10*ROW('Water Data'!E38)),NA())))</f>
        <v>#N/A</v>
      </c>
      <c r="M44" s="133" t="e">
        <f ca="1">+IF(AND(ISNUMBER(OFFSET('Water Data'!$F$5,0,10*ROW('Water Data'!F38))),CB44="Yes"),100-OFFSET('Water Data'!$F$5,0,10*ROW('Water Data'!F38)),IF(AND(ISNUMBER(OFFSET('Water Data'!$F$5,0,10*ROW('Water Data'!F38))),CB44="No",ISNUMBER(OFFSET('Water Data'!$F$5,0,10*ROW('Water Data'!F38)))),CONCATENATE("[",ROUND(100-OFFSET('Water Data'!$F$5,0,10*ROW('Water Data'!F38)),0),"]"),IF(AND(ISNUMBER(OFFSET('Water Data'!$F$5,0,10*ROW('Water Data'!F38))),CB44="",ISNUMBER(OFFSET('Water Data'!$F$5,0,10*ROW('Water Data'!F38)))),100-OFFSET('Water Data'!$F$5,0,10*ROW('Water Data'!F38)),NA())))</f>
        <v>#N/A</v>
      </c>
      <c r="N44" s="133" t="e">
        <f ca="1">+IF(AND(ISNUMBER(OFFSET('Water Data'!$F$7,0,10*ROW('Water Data'!F38))),CC44="Yes"),OFFSET('Water Data'!$F$7,0,10*ROW('Water Data'!F38)),IF(AND(ISNUMBER(OFFSET('Water Data'!$F$7,0,10*ROW('Water Data'!F38))),CC44="No",ISNUMBER(OFFSET('Water Data'!$F$7,0,10*ROW('Water Data'!F38)))),CONCATENATE("[",ROUND(OFFSET('Water Data'!$F$7,0,10*ROW('Water Data'!F38)),0),"]"),IF(AND(ISNUMBER(OFFSET('Water Data'!$F$7,0,10*ROW('Water Data'!F38))),CC44="",ISNUMBER(OFFSET('Water Data'!$F$7,0,10*ROW('Water Data'!F38)))),OFFSET('Water Data'!$F$7,0,10*ROW('Water Data'!F38)),NA())))</f>
        <v>#N/A</v>
      </c>
      <c r="O44" s="133" t="e">
        <f ca="1">+IF(AND(ISNUMBER(OFFSET('Water Data'!$F$10,0,10*ROW('Water Data'!F38))),CD44="Yes"),OFFSET('Water Data'!$F$10,0,10*ROW('Water Data'!F38)),IF(AND(ISNUMBER(OFFSET('Water Data'!$F$10,0,10*ROW('Water Data'!F38))),CD44="No",ISNUMBER(OFFSET('Water Data'!$F$10,0,10*ROW('Water Data'!F38)))),CONCATENATE("[",ROUND(OFFSET('Water Data'!$F$10,0,10*ROW('Water Data'!F38)),0),"]"),IF(AND(ISNUMBER(OFFSET('Water Data'!$F$10,0,10*ROW('Water Data'!F38))),CD44="",ISNUMBER(OFFSET('Water Data'!$F$10,0,10*ROW('Water Data'!F38)))),OFFSET('Water Data'!$F$10,0,10*ROW('Water Data'!F38)),NA())))</f>
        <v>#N/A</v>
      </c>
      <c r="P44" s="133" t="e">
        <f ca="1">+IF(AND(ISNUMBER(OFFSET('Water Data'!$G$5,0,10*ROW('Water Data'!G38))),CE44="Yes"),100-OFFSET('Water Data'!$G$5,0,10*ROW('Water Data'!G38)),IF(AND(ISNUMBER(OFFSET('Water Data'!$G$5,0,10*ROW('Water Data'!G38))),CE44="No",ISNUMBER(OFFSET('Water Data'!$G$5,0,10*ROW('Water Data'!G38)))),CONCATENATE("[",ROUND(100-OFFSET('Water Data'!$G$5,0,10*ROW('Water Data'!G38)),0),"]"),IF(AND(ISNUMBER(OFFSET('Water Data'!$G$5,0,10*ROW('Water Data'!G38))),CE44="",ISNUMBER(OFFSET('Water Data'!$G$5,0,10*ROW('Water Data'!G38)))),100-OFFSET('Water Data'!$G$5,0,10*ROW('Water Data'!G38)),NA())))</f>
        <v>#N/A</v>
      </c>
      <c r="Q44" s="133" t="e">
        <f ca="1">+IF(AND(ISNUMBER(OFFSET('Water Data'!$G$7,0,10*ROW('Water Data'!G38))),CF44="Yes"),OFFSET('Water Data'!$G$7,0,10*ROW('Water Data'!G38)),IF(AND(ISNUMBER(OFFSET('Water Data'!$G$7,0,10*ROW('Water Data'!G38))),CF44="No",ISNUMBER(OFFSET('Water Data'!$G$7,0,10*ROW('Water Data'!G38)))),CONCATENATE("[",ROUND(OFFSET('Water Data'!$G$7,0,10*ROW('Water Data'!G38)),0),"]"),IF(AND(ISNUMBER(OFFSET('Water Data'!$G$7,0,10*ROW('Water Data'!G38))),CF44="",ISNUMBER(OFFSET('Water Data'!$G$7,0,10*ROW('Water Data'!G38)))),OFFSET('Water Data'!$G$7,0,10*ROW('Water Data'!G38)),NA())))</f>
        <v>#N/A</v>
      </c>
      <c r="R44" s="133" t="e">
        <f ca="1">+IF(AND(ISNUMBER(OFFSET('Water Data'!$G$10,0,10*ROW('Water Data'!G38))),CG44="Yes"),OFFSET('Water Data'!$G$10,0,10*ROW('Water Data'!G38)),IF(AND(ISNUMBER(OFFSET('Water Data'!$G$10,0,10*ROW('Water Data'!G38))),CG44="No",ISNUMBER(OFFSET('Water Data'!$G$10,0,10*ROW('Water Data'!G38)))),CONCATENATE("[",ROUND(OFFSET('Water Data'!$G$10,0,10*ROW('Water Data'!G38)),0),"]"),IF(AND(ISNUMBER(OFFSET('Water Data'!$G$10,0,10*ROW('Water Data'!G38))),CG44="",ISNUMBER(OFFSET('Water Data'!$G$10,0,10*ROW('Water Data'!G38)))),OFFSET('Water Data'!$G$10,0,10*ROW('Water Data'!G38)),NA())))</f>
        <v>#N/A</v>
      </c>
      <c r="S44" s="133" t="e">
        <f ca="1">+IF(AND(ISNUMBER(OFFSET('Water Data'!$H$5,0,10*ROW('Water Data'!H38))),CH44="Yes"),100-OFFSET('Water Data'!$H$5,0,10*ROW('Water Data'!H38)),IF(AND(ISNUMBER(OFFSET('Water Data'!$H$5,0,10*ROW('Water Data'!H38))),CH44="No",ISNUMBER(OFFSET('Water Data'!$H$5,0,10*ROW('Water Data'!H38)))),CONCATENATE("[",ROUND(100-OFFSET('Water Data'!$H$5,0,10*ROW('Water Data'!H38)),0),"]"),IF(AND(ISNUMBER(OFFSET('Water Data'!$H$5,0,10*ROW('Water Data'!H38))),CH44="",ISNUMBER(OFFSET('Water Data'!$H$5,0,10*ROW('Water Data'!H38)))),100-OFFSET('Water Data'!$H$5,0,10*ROW('Water Data'!H38)),NA())))</f>
        <v>#N/A</v>
      </c>
      <c r="T44" s="133" t="e">
        <f ca="1">+IF(AND(ISNUMBER(OFFSET('Water Data'!$H$7,0,10*ROW('Water Data'!H38))),CI44="Yes"),OFFSET('Water Data'!$H$7,0,10*ROW('Water Data'!H38)),IF(AND(ISNUMBER(OFFSET('Water Data'!$H$7,0,10*ROW('Water Data'!H38))),CI44="No",ISNUMBER(OFFSET('Water Data'!$H$7,0,10*ROW('Water Data'!H38)))),CONCATENATE("[",ROUND(OFFSET('Water Data'!$H$7,0,10*ROW('Water Data'!H38)),0),"]"),IF(AND(ISNUMBER(OFFSET('Water Data'!$H$7,0,10*ROW('Water Data'!H38))),CI44="",ISNUMBER(OFFSET('Water Data'!$H$7,0,10*ROW('Water Data'!H38)))),OFFSET('Water Data'!$H$7,0,10*ROW('Water Data'!H38)),NA())))</f>
        <v>#N/A</v>
      </c>
      <c r="U44" s="133" t="e">
        <f ca="1">+IF(AND(ISNUMBER(OFFSET('Water Data'!$H$10,0,10*ROW('Water Data'!H38))),CJ44="Yes"),OFFSET('Water Data'!$H$10,0,10*ROW('Water Data'!H38)),IF(AND(ISNUMBER(OFFSET('Water Data'!$H$10,0,10*ROW('Water Data'!H38))),CJ44="No",ISNUMBER(OFFSET('Water Data'!$H$10,0,10*ROW('Water Data'!H38)))),CONCATENATE("[",ROUND(OFFSET('Water Data'!$H$10,0,10*ROW('Water Data'!H38)),0),"]"),IF(AND(ISNUMBER(OFFSET('Water Data'!$H$10,0,10*ROW('Water Data'!H38))),CJ44="",ISNUMBER(OFFSET('Water Data'!$H$10,0,10*ROW('Water Data'!H38)))),OFFSET('Water Data'!$H$10,0,10*ROW('Water Data'!H38)),NA())))</f>
        <v>#N/A</v>
      </c>
      <c r="V44" s="134" t="e">
        <f ca="1">+IF(AND(ISNUMBER(OFFSET('Sanitation Data'!$C$5,0,10*ROW('Sanitation Data'!C38))),CK44="Yes"),100-OFFSET('Sanitation Data'!$C$5,0,10*ROW('Sanitation Data'!C38)),IF(AND(ISNUMBER(OFFSET('Sanitation Data'!$C$5,0,10*ROW('Sanitation Data'!C38))),CK44="No",ISNUMBER(OFFSET('Sanitation Data'!$C$5,0,10*ROW('Sanitation Data'!C38)))),CONCATENATE("[",ROUND(100-OFFSET('Sanitation Data'!$C$5,0,10*ROW('Sanitation Data'!C38)),0),"]"),IF(AND(ISNUMBER(OFFSET('Sanitation Data'!$C$5,0,10*ROW('Sanitation Data'!C38))),CK44="",ISNUMBER(OFFSET('Sanitation Data'!$C$5,0,10*ROW('Sanitation Data'!C38)))),100-OFFSET('Sanitation Data'!$C$5,0,10*ROW('Sanitation Data'!C38)),NA())))</f>
        <v>#N/A</v>
      </c>
      <c r="W44" s="134" t="e">
        <f ca="1">+IF(AND(ISNUMBER(OFFSET('Sanitation Data'!$C$7,0,10*ROW('Sanitation Data'!C38))),CL44="Yes"),OFFSET('Sanitation Data'!$C$7,0,10*ROW('Sanitation Data'!C38)),IF(AND(ISNUMBER(OFFSET('Sanitation Data'!$C$7,0,10*ROW('Sanitation Data'!C38))),CL44="No",ISNUMBER(OFFSET('Sanitation Data'!$C$7,0,10*ROW('Sanitation Data'!C38)))),CONCATENATE("[",ROUND(OFFSET('Sanitation Data'!$C$7,0,10*ROW('Sanitation Data'!C38)),0),"]"),IF(AND(ISNUMBER(OFFSET('Sanitation Data'!$C$7,0,10*ROW('Sanitation Data'!C38))),CL44="",ISNUMBER(OFFSET('Sanitation Data'!$C$7,0,10*ROW('Sanitation Data'!C38)))),OFFSET('Sanitation Data'!$C$7,0,10*ROW('Sanitation Data'!C38)),NA())))</f>
        <v>#N/A</v>
      </c>
      <c r="X44" s="134" t="e">
        <f ca="1">+IF(AND(ISNUMBER(OFFSET('Sanitation Data'!$C$11,0,10*ROW('Sanitation Data'!C38))),CM44="Yes"),OFFSET('Sanitation Data'!$C$11,0,10*ROW('Sanitation Data'!C38)),IF(AND(ISNUMBER(OFFSET('Sanitation Data'!$C$11,0,10*ROW('Sanitation Data'!C38))),CM44="No",ISNUMBER(OFFSET('Sanitation Data'!$C$11,0,10*ROW('Sanitation Data'!C38)))),CONCATENATE("[",ROUND(OFFSET('Sanitation Data'!$C$11,0,10*ROW('Sanitation Data'!C38)),0),"]"),IF(AND(ISNUMBER(OFFSET('Sanitation Data'!$C$11,0,10*ROW('Sanitation Data'!C38))),CM44="",ISNUMBER(OFFSET('Sanitation Data'!$C$11,0,10*ROW('Sanitation Data'!C38)))),OFFSET('Sanitation Data'!$C$11,0,10*ROW('Sanitation Data'!C38)),NA())))</f>
        <v>#N/A</v>
      </c>
      <c r="Y44" s="134" t="e">
        <f ca="1">+IF(AND(ISNUMBER(OFFSET('Sanitation Data'!$C$12,0,10*ROW('Sanitation Data'!C38))),CN44="Yes"),OFFSET('Sanitation Data'!$C$12,0,10*ROW('Sanitation Data'!C38)),IF(AND(ISNUMBER(OFFSET('Sanitation Data'!$C$12,0,10*ROW('Sanitation Data'!C38))),CN44="No",ISNUMBER(OFFSET('Sanitation Data'!$C$12,0,10*ROW('Sanitation Data'!C38)))),CONCATENATE("[",ROUND(OFFSET('Sanitation Data'!$C$12,0,10*ROW('Sanitation Data'!C38)),0),"]"),IF(AND(ISNUMBER(OFFSET('Sanitation Data'!$C$12,0,10*ROW('Sanitation Data'!C38))),CN44="",ISNUMBER(OFFSET('Sanitation Data'!$C$12,0,10*ROW('Sanitation Data'!C38)))),OFFSET('Sanitation Data'!$C$12,0,10*ROW('Sanitation Data'!C38)),NA())))</f>
        <v>#N/A</v>
      </c>
      <c r="Z44" s="134" t="e">
        <f ca="1">+IF(AND(ISNUMBER(OFFSET('Sanitation Data'!$C$13,0,10*ROW('Sanitation Data'!C38))),CO44="Yes"),OFFSET('Sanitation Data'!$C$13,0,10*ROW('Sanitation Data'!C38)),IF(AND(ISNUMBER(OFFSET('Sanitation Data'!$C$13,0,10*ROW('Sanitation Data'!C38))),CO44="No",ISNUMBER(OFFSET('Sanitation Data'!$C$13,0,10*ROW('Sanitation Data'!C38)))),CONCATENATE("[",ROUND(OFFSET('Sanitation Data'!$C$13,0,10*ROW('Sanitation Data'!C38)),0),"]"),IF(AND(ISNUMBER(OFFSET('Sanitation Data'!$C$13,0,10*ROW('Sanitation Data'!C38))),CO44="",ISNUMBER(OFFSET('Sanitation Data'!$C$13,0,10*ROW('Sanitation Data'!C38)))),OFFSET('Sanitation Data'!$C$13,0,10*ROW('Sanitation Data'!C38)),NA())))</f>
        <v>#N/A</v>
      </c>
      <c r="AA44" s="134" t="e">
        <f ca="1">+IF(AND(ISNUMBER(OFFSET('Sanitation Data'!$D$5,0,10*ROW('Sanitation Data'!D38))),CP44="Yes"),100-OFFSET('Sanitation Data'!$D$5,0,10*ROW('Sanitation Data'!D38)),IF(AND(ISNUMBER(OFFSET('Sanitation Data'!$D$5,0,10*ROW('Sanitation Data'!D38))),CP44="No",ISNUMBER(OFFSET('Sanitation Data'!$D$5,0,10*ROW('Sanitation Data'!D38)))),CONCATENATE("[",ROUND(100-OFFSET('Sanitation Data'!$D$5,0,10*ROW('Sanitation Data'!D38)),0),"]"),IF(AND(ISNUMBER(OFFSET('Sanitation Data'!$D$5,0,10*ROW('Sanitation Data'!D38))),CP44="",ISNUMBER(OFFSET('Sanitation Data'!$D$5,0,10*ROW('Sanitation Data'!D38)))),100-OFFSET('Sanitation Data'!$D$5,0,10*ROW('Sanitation Data'!D38)),NA())))</f>
        <v>#N/A</v>
      </c>
      <c r="AB44" s="134" t="e">
        <f ca="1">+IF(AND(ISNUMBER(OFFSET('Sanitation Data'!$D$7,0,10*ROW('Sanitation Data'!D38))),CQ44="Yes"),OFFSET('Sanitation Data'!$D$7,0,10*ROW('Sanitation Data'!G38)),IF(AND(ISNUMBER(OFFSET('Sanitation Data'!$D$7,0,10*ROW('Sanitation Data'!D38))),CQ44="No",ISNUMBER(OFFSET('Sanitation Data'!$D$7,0,10*ROW('Sanitation Data'!D38)))),CONCATENATE("[",ROUND(OFFSET('Sanitation Data'!$D$7,0,10*ROW('Sanitation Data'!D38)),0),"]"),IF(AND(ISNUMBER(OFFSET('Sanitation Data'!$D$7,0,10*ROW('Sanitation Data'!D38))),CQ44="",ISNUMBER(OFFSET('Sanitation Data'!$D$7,0,10*ROW('Sanitation Data'!D38)))),OFFSET('Sanitation Data'!$D$7,0,10*ROW('Sanitation Data'!D38)),NA())))</f>
        <v>#N/A</v>
      </c>
      <c r="AC44" s="134" t="e">
        <f ca="1">+IF(AND(ISNUMBER(OFFSET('Sanitation Data'!$D$11,0,10*ROW('Sanitation Data'!D38))),CR44="Yes"),OFFSET('Sanitation Data'!$D$11,0,10*ROW('Sanitation Data'!D38)),IF(AND(ISNUMBER(OFFSET('Sanitation Data'!$D$11,0,10*ROW('Sanitation Data'!D38))),CR44="No",ISNUMBER(OFFSET('Sanitation Data'!$D$11,0,10*ROW('Sanitation Data'!D38)))),CONCATENATE("[",ROUND(OFFSET('Sanitation Data'!$D$11,0,10*ROW('Sanitation Data'!D38)),0),"]"),IF(AND(ISNUMBER(OFFSET('Sanitation Data'!$D$11,0,10*ROW('Sanitation Data'!D38))),CR44="",ISNUMBER(OFFSET('Sanitation Data'!$D$11,0,10*ROW('Sanitation Data'!D38)))),OFFSET('Sanitation Data'!$D$11,0,10*ROW('Sanitation Data'!D38)),NA())))</f>
        <v>#N/A</v>
      </c>
      <c r="AD44" s="134" t="e">
        <f ca="1">+IF(AND(ISNUMBER(OFFSET('Sanitation Data'!$D$12,0,10*ROW('Sanitation Data'!D38))),CS44="Yes"),OFFSET('Sanitation Data'!$D$12,0,10*ROW('Sanitation Data'!D38)),IF(AND(ISNUMBER(OFFSET('Sanitation Data'!$D$12,0,10*ROW('Sanitation Data'!D38))),CS44="No",ISNUMBER(OFFSET('Sanitation Data'!$D$12,0,10*ROW('Sanitation Data'!D38)))),CONCATENATE("[",ROUND(OFFSET('Sanitation Data'!$D$12,0,10*ROW('Sanitation Data'!D38)),0),"]"),IF(AND(ISNUMBER(OFFSET('Sanitation Data'!$D$12,0,10*ROW('Sanitation Data'!D38))),CS44="",ISNUMBER(OFFSET('Sanitation Data'!$D$12,0,10*ROW('Sanitation Data'!D38)))),OFFSET('Sanitation Data'!$D$12,0,10*ROW('Sanitation Data'!D38)),NA())))</f>
        <v>#N/A</v>
      </c>
      <c r="AE44" s="134" t="e">
        <f ca="1">+IF(AND(ISNUMBER(OFFSET('Sanitation Data'!$D$13,0,10*ROW('Sanitation Data'!D38))),CT44="Yes"),OFFSET('Sanitation Data'!$D$13,0,10*ROW('Sanitation Data'!D38)),IF(AND(ISNUMBER(OFFSET('Sanitation Data'!$D$13,0,10*ROW('Sanitation Data'!D38))),CT44="No",ISNUMBER(OFFSET('Sanitation Data'!$D$13,0,10*ROW('Sanitation Data'!D38)))),CONCATENATE("[",ROUND(OFFSET('Sanitation Data'!$D$13,0,10*ROW('Sanitation Data'!D38)),0),"]"),IF(AND(ISNUMBER(OFFSET('Sanitation Data'!$D$13,0,10*ROW('Sanitation Data'!D38))),CT44="",ISNUMBER(OFFSET('Sanitation Data'!$D$13,0,10*ROW('Sanitation Data'!D38)))),OFFSET('Sanitation Data'!$D$13,0,10*ROW('Sanitation Data'!D38)),NA())))</f>
        <v>#N/A</v>
      </c>
      <c r="AF44" s="134" t="e">
        <f ca="1">+IF(AND(ISNUMBER(OFFSET('Sanitation Data'!$E$5,0,10*ROW('Sanitation Data'!E38))),CU44="Yes"),100-OFFSET('Sanitation Data'!$E$5,0,10*ROW('Sanitation Data'!E38)),IF(AND(ISNUMBER(OFFSET('Sanitation Data'!$E$5,0,10*ROW('Sanitation Data'!E38))),CU44="No",ISNUMBER(OFFSET('Sanitation Data'!$E$5,0,10*ROW('Sanitation Data'!E38)))),CONCATENATE("[",ROUND(100-OFFSET('Sanitation Data'!$E$5,0,10*ROW('Sanitation Data'!E38)),0),"]"),IF(AND(ISNUMBER(OFFSET('Sanitation Data'!$E$5,0,10*ROW('Sanitation Data'!E38))),CU44="",ISNUMBER(OFFSET('Sanitation Data'!$E$5,0,10*ROW('Sanitation Data'!E38)))),100-OFFSET('Sanitation Data'!$E$5,0,10*ROW('Sanitation Data'!E38)),NA())))</f>
        <v>#N/A</v>
      </c>
      <c r="AG44" s="134" t="e">
        <f ca="1">+IF(AND(ISNUMBER(OFFSET('Sanitation Data'!$E$7,0,10*ROW('Sanitation Data'!E38))),CV44="Yes"),OFFSET('Sanitation Data'!$E$7,0,10*ROW('Sanitation Data'!E38)),IF(AND(ISNUMBER(OFFSET('Sanitation Data'!$E$7,0,10*ROW('Sanitation Data'!E38))),CV44="No",ISNUMBER(OFFSET('Sanitation Data'!$E$7,0,10*ROW('Sanitation Data'!E38)))),CONCATENATE("[",ROUND(OFFSET('Sanitation Data'!$E$7,0,10*ROW('Sanitation Data'!E38)),0),"]"),IF(AND(ISNUMBER(OFFSET('Sanitation Data'!$E$7,0,10*ROW('Sanitation Data'!E38))),CV44="",ISNUMBER(OFFSET('Sanitation Data'!$E$7,0,10*ROW('Sanitation Data'!E38)))),OFFSET('Sanitation Data'!$E$7,0,10*ROW('Sanitation Data'!E38)),NA())))</f>
        <v>#N/A</v>
      </c>
      <c r="AH44" s="134" t="e">
        <f ca="1">+IF(AND(ISNUMBER(OFFSET('Sanitation Data'!$E$11,0,10*ROW('Sanitation Data'!E38))),CW44="Yes"),OFFSET('Sanitation Data'!$E$11,0,10*ROW('Sanitation Data'!E38)),IF(AND(ISNUMBER(OFFSET('Sanitation Data'!$E$11,0,10*ROW('Sanitation Data'!E38))),CW44="No",ISNUMBER(OFFSET('Sanitation Data'!$E$11,0,10*ROW('Sanitation Data'!E38)))),CONCATENATE("[",ROUND(OFFSET('Sanitation Data'!$E$11,0,10*ROW('Sanitation Data'!E38)),0),"]"),IF(AND(ISNUMBER(OFFSET('Sanitation Data'!$E$11,0,10*ROW('Sanitation Data'!E38))),CW44="",ISNUMBER(OFFSET('Sanitation Data'!$E$11,0,10*ROW('Sanitation Data'!E38)))),OFFSET('Sanitation Data'!$E$11,0,10*ROW('Sanitation Data'!E38)),NA())))</f>
        <v>#N/A</v>
      </c>
      <c r="AI44" s="134" t="e">
        <f ca="1">+IF(AND(ISNUMBER(OFFSET('Sanitation Data'!$E$12,0,10*ROW('Sanitation Data'!E38))),CX44="Yes"),OFFSET('Sanitation Data'!$E$12,0,10*ROW('Sanitation Data'!E38)),IF(AND(ISNUMBER(OFFSET('Sanitation Data'!$E$12,0,10*ROW('Sanitation Data'!E38))),CX44="No",ISNUMBER(OFFSET('Sanitation Data'!$E$12,0,10*ROW('Sanitation Data'!E38)))),CONCATENATE("[",ROUND(OFFSET('Sanitation Data'!$E$12,0,10*ROW('Sanitation Data'!E38)),0),"]"),IF(AND(ISNUMBER(OFFSET('Sanitation Data'!$E$12,0,10*ROW('Sanitation Data'!E38))),CX44="",ISNUMBER(OFFSET('Sanitation Data'!$E$12,0,10*ROW('Sanitation Data'!E38)))),OFFSET('Sanitation Data'!$E$12,0,10*ROW('Sanitation Data'!E38)),NA())))</f>
        <v>#N/A</v>
      </c>
      <c r="AJ44" s="134" t="e">
        <f ca="1">+IF(AND(ISNUMBER(OFFSET('Sanitation Data'!$E$13,0,10*ROW('Sanitation Data'!E38))),CY44="Yes"),OFFSET('Sanitation Data'!$E$13,0,10*ROW('Sanitation Data'!E38)),IF(AND(ISNUMBER(OFFSET('Sanitation Data'!$E$13,0,10*ROW('Sanitation Data'!E38))),CY44="No",ISNUMBER(OFFSET('Sanitation Data'!$E$13,0,10*ROW('Sanitation Data'!E38)))),CONCATENATE("[",ROUND(OFFSET('Sanitation Data'!$E$13,0,10*ROW('Sanitation Data'!E38)),0),"]"),IF(AND(ISNUMBER(OFFSET('Sanitation Data'!$E$13,0,10*ROW('Sanitation Data'!E38))),CY44="",ISNUMBER(OFFSET('Sanitation Data'!$E$13,0,10*ROW('Sanitation Data'!E38)))),OFFSET('Sanitation Data'!$E$13,0,10*ROW('Sanitation Data'!E38)),NA())))</f>
        <v>#N/A</v>
      </c>
      <c r="AK44" s="134" t="e">
        <f ca="1">+IF(AND(ISNUMBER(OFFSET('Sanitation Data'!$F$5,0,10*ROW('Sanitation Data'!F38))),CZ44="Yes"),100-OFFSET('Sanitation Data'!$F$5,0,10*ROW('Sanitation Data'!F38)),IF(AND(ISNUMBER(OFFSET('Sanitation Data'!$F$5,0,10*ROW('Sanitation Data'!F38))),CZ44="No",ISNUMBER(OFFSET('Sanitation Data'!$F$5,0,10*ROW('Sanitation Data'!F38)))),CONCATENATE("[",ROUND(100-OFFSET('Sanitation Data'!$F$5,0,10*ROW('Sanitation Data'!F38)),0),"]"),IF(AND(ISNUMBER(OFFSET('Sanitation Data'!$F$5,0,10*ROW('Sanitation Data'!F38))),CZ44="",ISNUMBER(OFFSET('Sanitation Data'!$F$5,0,10*ROW('Sanitation Data'!F38)))),100-OFFSET('Sanitation Data'!$F$5,0,10*ROW('Sanitation Data'!F38)),NA())))</f>
        <v>#N/A</v>
      </c>
      <c r="AL44" s="134" t="e">
        <f ca="1">+IF(AND(ISNUMBER(OFFSET('Sanitation Data'!$F$7,0,10*ROW('Sanitation Data'!F38))),DA44="Yes"),OFFSET('Sanitation Data'!$F$7,0,10*ROW('Sanitation Data'!F38)),IF(AND(ISNUMBER(OFFSET('Sanitation Data'!$F$7,0,10*ROW('Sanitation Data'!F38))),DA44="No",ISNUMBER(OFFSET('Sanitation Data'!$F$7,0,10*ROW('Sanitation Data'!F38)))),CONCATENATE("[",ROUND(OFFSET('Sanitation Data'!$F$7,0,10*ROW('Sanitation Data'!F38)),0),"]"),IF(AND(ISNUMBER(OFFSET('Sanitation Data'!$F$7,0,10*ROW('Sanitation Data'!F38))),DA44="",ISNUMBER(OFFSET('Sanitation Data'!$F$7,0,10*ROW('Sanitation Data'!F38)))),OFFSET('Sanitation Data'!$F$7,0,10*ROW('Sanitation Data'!F38)),NA())))</f>
        <v>#N/A</v>
      </c>
      <c r="AM44" s="134" t="e">
        <f ca="1">+IF(AND(ISNUMBER(OFFSET('Sanitation Data'!$F$11,0,10*ROW('Sanitation Data'!F38))),DB44="Yes"),OFFSET('Sanitation Data'!$F$11,0,10*ROW('Sanitation Data'!F38)),IF(AND(ISNUMBER(OFFSET('Sanitation Data'!$F$11,0,10*ROW('Sanitation Data'!F38))),DB44="No",ISNUMBER(OFFSET('Sanitation Data'!$F$11,0,10*ROW('Sanitation Data'!F38)))),CONCATENATE("[",ROUND(OFFSET('Sanitation Data'!$F$11,0,10*ROW('Sanitation Data'!F38)),0),"]"),IF(AND(ISNUMBER(OFFSET('Sanitation Data'!$F$11,0,10*ROW('Sanitation Data'!F38))),DB44="",ISNUMBER(OFFSET('Sanitation Data'!$F$11,0,10*ROW('Sanitation Data'!F38)))),OFFSET('Sanitation Data'!$F$11,0,10*ROW('Sanitation Data'!F38)),NA())))</f>
        <v>#N/A</v>
      </c>
      <c r="AN44" s="134" t="e">
        <f ca="1">+IF(AND(ISNUMBER(OFFSET('Sanitation Data'!$F$12,0,10*ROW('Sanitation Data'!F38))),DC44="Yes"),OFFSET('Sanitation Data'!$F$12,0,10*ROW('Sanitation Data'!F38)),IF(AND(ISNUMBER(OFFSET('Sanitation Data'!$F$12,0,10*ROW('Sanitation Data'!F38))),DC44="No",ISNUMBER(OFFSET('Sanitation Data'!$F$12,0,10*ROW('Sanitation Data'!F38)))),CONCATENATE("[",ROUND(OFFSET('Sanitation Data'!$F$12,0,10*ROW('Sanitation Data'!F38)),0),"]"),IF(AND(ISNUMBER(OFFSET('Sanitation Data'!$F$12,0,10*ROW('Sanitation Data'!F38))),DC44="",ISNUMBER(OFFSET('Sanitation Data'!$F$12,0,10*ROW('Sanitation Data'!F38)))),OFFSET('Sanitation Data'!$F$12,0,10*ROW('Sanitation Data'!F38)),NA())))</f>
        <v>#N/A</v>
      </c>
      <c r="AO44" s="134" t="e">
        <f ca="1">+IF(AND(ISNUMBER(OFFSET('Sanitation Data'!$F$13,0,10*ROW('Sanitation Data'!F38))),DD44="Yes"),OFFSET('Sanitation Data'!$F$13,0,10*ROW('Sanitation Data'!F38)),IF(AND(ISNUMBER(OFFSET('Sanitation Data'!$F$13,0,10*ROW('Sanitation Data'!F38))),DD44="No",ISNUMBER(OFFSET('Sanitation Data'!$F$13,0,10*ROW('Sanitation Data'!F38)))),CONCATENATE("[",ROUND(OFFSET('Sanitation Data'!$F$13,0,10*ROW('Sanitation Data'!F38)),0),"]"),IF(AND(ISNUMBER(OFFSET('Sanitation Data'!$F$13,0,10*ROW('Sanitation Data'!F38))),DD44="",ISNUMBER(OFFSET('Sanitation Data'!$F$13,0,10*ROW('Sanitation Data'!F38)))),OFFSET('Sanitation Data'!$F$13,0,10*ROW('Sanitation Data'!F38)),NA())))</f>
        <v>#N/A</v>
      </c>
      <c r="AP44" s="134" t="e">
        <f ca="1">+IF(AND(ISNUMBER(OFFSET('Sanitation Data'!$G$5,0,10*ROW('Sanitation Data'!G38))),DE44="Yes"),100-OFFSET('Sanitation Data'!$G$5,0,10*ROW('Sanitation Data'!G38)),IF(AND(ISNUMBER(OFFSET('Sanitation Data'!$G$5,0,10*ROW('Sanitation Data'!G38))),DE44="No",ISNUMBER(OFFSET('Sanitation Data'!$G$5,0,10*ROW('Sanitation Data'!G38)))),CONCATENATE("[",ROUND(100-OFFSET('Sanitation Data'!$G$5,0,10*ROW('Sanitation Data'!G38)),0),"]"),IF(AND(ISNUMBER(OFFSET('Sanitation Data'!$G$5,0,10*ROW('Sanitation Data'!G38))),DE44="",ISNUMBER(OFFSET('Sanitation Data'!$G$5,0,10*ROW('Sanitation Data'!G38)))),100-OFFSET('Sanitation Data'!$G$5,0,10*ROW('Sanitation Data'!G38)),NA())))</f>
        <v>#N/A</v>
      </c>
      <c r="AQ44" s="134" t="e">
        <f ca="1">+IF(AND(ISNUMBER(OFFSET('Sanitation Data'!$G$7,0,10*ROW('Sanitation Data'!G38))),DF44="Yes"),OFFSET('Sanitation Data'!$G$7,0,10*ROW('Sanitation Data'!G38)),IF(AND(ISNUMBER(OFFSET('Sanitation Data'!$G$7,0,10*ROW('Sanitation Data'!G38))),DF44="No",ISNUMBER(OFFSET('Sanitation Data'!$G$7,0,10*ROW('Sanitation Data'!G38)))),CONCATENATE("[",ROUND(OFFSET('Sanitation Data'!$G$7,0,10*ROW('Sanitation Data'!G38)),0),"]"),IF(AND(ISNUMBER(OFFSET('Sanitation Data'!$G$7,0,10*ROW('Sanitation Data'!G38))),DF44="",ISNUMBER(OFFSET('Sanitation Data'!$G$7,0,10*ROW('Sanitation Data'!G38)))),OFFSET('Sanitation Data'!$G$7,0,10*ROW('Sanitation Data'!G38)),NA())))</f>
        <v>#N/A</v>
      </c>
      <c r="AR44" s="134" t="e">
        <f ca="1">+IF(AND(ISNUMBER(OFFSET('Sanitation Data'!$G$11,0,10*ROW('Sanitation Data'!G38))),DG44="Yes"),OFFSET('Sanitation Data'!$G$11,0,10*ROW('Sanitation Data'!G38)),IF(AND(ISNUMBER(OFFSET('Sanitation Data'!$G$11,0,10*ROW('Sanitation Data'!G38))),DG44="No",ISNUMBER(OFFSET('Sanitation Data'!$G$11,0,10*ROW('Sanitation Data'!G38)))),CONCATENATE("[",ROUND(OFFSET('Sanitation Data'!$G$11,0,10*ROW('Sanitation Data'!G38)),0),"]"),IF(AND(ISNUMBER(OFFSET('Sanitation Data'!$G$11,0,10*ROW('Sanitation Data'!G38))),DG44="",ISNUMBER(OFFSET('Sanitation Data'!$G$11,0,10*ROW('Sanitation Data'!G38)))),OFFSET('Sanitation Data'!$G$11,0,10*ROW('Sanitation Data'!G38)),NA())))</f>
        <v>#N/A</v>
      </c>
      <c r="AS44" s="134" t="e">
        <f ca="1">+IF(AND(ISNUMBER(OFFSET('Sanitation Data'!$G$12,0,10*ROW('Sanitation Data'!G38))),DH44="Yes"),OFFSET('Sanitation Data'!$G$12,0,10*ROW('Sanitation Data'!G38)),IF(AND(ISNUMBER(OFFSET('Sanitation Data'!$G$12,0,10*ROW('Sanitation Data'!G38))),DH44="No",ISNUMBER(OFFSET('Sanitation Data'!$G$12,0,10*ROW('Sanitation Data'!G38)))),CONCATENATE("[",ROUND(OFFSET('Sanitation Data'!$G$12,0,10*ROW('Sanitation Data'!G38)),0),"]"),IF(AND(ISNUMBER(OFFSET('Sanitation Data'!$G$12,0,10*ROW('Sanitation Data'!G38))),DH44="",ISNUMBER(OFFSET('Sanitation Data'!$G$12,0,10*ROW('Sanitation Data'!G38)))),OFFSET('Sanitation Data'!$G$12,0,10*ROW('Sanitation Data'!G38)),NA())))</f>
        <v>#N/A</v>
      </c>
      <c r="AT44" s="134" t="e">
        <f ca="1">+IF(AND(ISNUMBER(OFFSET('Sanitation Data'!$G$13,0,10*ROW('Sanitation Data'!G38))),DI44="Yes"),OFFSET('Sanitation Data'!$G$13,0,10*ROW('Sanitation Data'!G38)),IF(AND(ISNUMBER(OFFSET('Sanitation Data'!$G$13,0,10*ROW('Sanitation Data'!G38))),DI44="No",ISNUMBER(OFFSET('Sanitation Data'!$G$13,0,10*ROW('Sanitation Data'!G38)))),CONCATENATE("[",ROUND(OFFSET('Sanitation Data'!$G$13,0,10*ROW('Sanitation Data'!G38)),0),"]"),IF(AND(ISNUMBER(OFFSET('Sanitation Data'!$G$13,0,10*ROW('Sanitation Data'!G38))),DI44="",ISNUMBER(OFFSET('Sanitation Data'!$G$13,0,10*ROW('Sanitation Data'!G38)))),OFFSET('Sanitation Data'!$G$13,0,10*ROW('Sanitation Data'!G38)),NA())))</f>
        <v>#N/A</v>
      </c>
      <c r="AU44" s="134" t="e">
        <f ca="1">+IF(AND(ISNUMBER(OFFSET('Sanitation Data'!$H$5,0,10*ROW('Sanitation Data'!H38))),DJ44="Yes"),100-OFFSET('Sanitation Data'!$H$5,0,10*ROW('Sanitation Data'!H38)),IF(AND(ISNUMBER(OFFSET('Sanitation Data'!$H$5,0,10*ROW('Sanitation Data'!H38))),DJ44="No",ISNUMBER(OFFSET('Sanitation Data'!$H$5,0,10*ROW('Sanitation Data'!H38)))),CONCATENATE("[",ROUND(100-OFFSET('Sanitation Data'!$H$5,0,10*ROW('Sanitation Data'!H38)),0),"]"),IF(AND(ISNUMBER(OFFSET('Sanitation Data'!$H$5,0,10*ROW('Sanitation Data'!H38))),DJ44="",ISNUMBER(OFFSET('Sanitation Data'!$H$5,0,10*ROW('Sanitation Data'!H38)))),100-OFFSET('Sanitation Data'!$H$5,0,10*ROW('Sanitation Data'!H38)),NA())))</f>
        <v>#N/A</v>
      </c>
      <c r="AV44" s="134" t="e">
        <f ca="1">+IF(AND(ISNUMBER(OFFSET('Sanitation Data'!$H$7,0,10*ROW('Sanitation Data'!H38))),DK44="Yes"),OFFSET('Sanitation Data'!$H$7,0,10*ROW('Sanitation Data'!H38)),IF(AND(ISNUMBER(OFFSET('Sanitation Data'!$H$7,0,10*ROW('Sanitation Data'!H38))),DK44="No",ISNUMBER(OFFSET('Sanitation Data'!$H$7,0,10*ROW('Sanitation Data'!H38)))),CONCATENATE("[",ROUND(OFFSET('Sanitation Data'!$H$7,0,10*ROW('Sanitation Data'!H38)),0),"]"),IF(AND(ISNUMBER(OFFSET('Sanitation Data'!$H$7,0,10*ROW('Sanitation Data'!H38))),DK44="",ISNUMBER(OFFSET('Sanitation Data'!$H$7,0,10*ROW('Sanitation Data'!H38)))),OFFSET('Sanitation Data'!$H$7,0,10*ROW('Sanitation Data'!H38)),NA())))</f>
        <v>#N/A</v>
      </c>
      <c r="AW44" s="134" t="e">
        <f ca="1">+IF(AND(ISNUMBER(OFFSET('Sanitation Data'!$H$11,0,10*ROW('Sanitation Data'!H38))),DL44="Yes"),OFFSET('Sanitation Data'!$H$11,0,10*ROW('Sanitation Data'!H38)),IF(AND(ISNUMBER(OFFSET('Sanitation Data'!$H$11,0,10*ROW('Sanitation Data'!H38))),DL44="No",ISNUMBER(OFFSET('Sanitation Data'!$H$11,0,10*ROW('Sanitation Data'!H38)))),CONCATENATE("[",ROUND(OFFSET('Sanitation Data'!$H$11,0,10*ROW('Sanitation Data'!H38)),0),"]"),IF(AND(ISNUMBER(OFFSET('Sanitation Data'!$H$11,0,10*ROW('Sanitation Data'!H38))),DL44="",ISNUMBER(OFFSET('Sanitation Data'!$H$11,0,10*ROW('Sanitation Data'!H38)))),OFFSET('Sanitation Data'!$H$11,0,10*ROW('Sanitation Data'!H38)),NA())))</f>
        <v>#N/A</v>
      </c>
      <c r="AX44" s="134" t="e">
        <f ca="1">+IF(AND(ISNUMBER(OFFSET('Sanitation Data'!$H$12,0,10*ROW('Sanitation Data'!H38))),DM44="Yes"),OFFSET('Sanitation Data'!$H$12,0,10*ROW('Sanitation Data'!H38)),IF(AND(ISNUMBER(OFFSET('Sanitation Data'!$H$12,0,10*ROW('Sanitation Data'!H38))),DM44="No",ISNUMBER(OFFSET('Sanitation Data'!$H$12,0,10*ROW('Sanitation Data'!H38)))),CONCATENATE("[",ROUND(OFFSET('Sanitation Data'!$H$12,0,10*ROW('Sanitation Data'!H38)),0),"]"),IF(AND(ISNUMBER(OFFSET('Sanitation Data'!$H$12,0,10*ROW('Sanitation Data'!H38))),DM44="",ISNUMBER(OFFSET('Sanitation Data'!$H$12,0,10*ROW('Sanitation Data'!H38)))),OFFSET('Sanitation Data'!$H$12,0,10*ROW('Sanitation Data'!H38)),NA())))</f>
        <v>#N/A</v>
      </c>
      <c r="AY44" s="134" t="e">
        <f ca="1">+IF(AND(ISNUMBER(OFFSET('Sanitation Data'!$H$13,0,10*ROW('Sanitation Data'!H38))),DN44="Yes"),OFFSET('Sanitation Data'!$H$13,0,10*ROW('Sanitation Data'!H38)),IF(AND(ISNUMBER(OFFSET('Sanitation Data'!$H$13,0,10*ROW('Sanitation Data'!H38))),DN44="No",ISNUMBER(OFFSET('Sanitation Data'!$H$13,0,10*ROW('Sanitation Data'!H38)))),CONCATENATE("[",ROUND(OFFSET('Sanitation Data'!$H$13,0,10*ROW('Sanitation Data'!H38)),0),"]"),IF(AND(ISNUMBER(OFFSET('Sanitation Data'!$H$13,0,10*ROW('Sanitation Data'!H38))),DN44="",ISNUMBER(OFFSET('Sanitation Data'!$H$13,0,10*ROW('Sanitation Data'!H38)))),OFFSET('Sanitation Data'!$H$13,0,10*ROW('Sanitation Data'!H38)),NA())))</f>
        <v>#N/A</v>
      </c>
      <c r="AZ44" s="135" t="e">
        <f ca="1">+IF(AND(ISNUMBER(OFFSET('Hygiene Data'!$C$6,0,10*ROW('Hygiene Data'!C38))),DO44="Yes"),OFFSET('Hygiene Data'!$C$6,0,10*ROW('Hygiene Data'!C38)),IF(AND(ISNUMBER(OFFSET('Hygiene Data'!$C$6,0,10*ROW('Hygiene Data'!C38))),DO44="No",ISNUMBER(OFFSET('Hygiene Data'!$C$6,0,10*ROW('Hygiene Data'!C38)))),CONCATENATE("[",ROUND(OFFSET('Hygiene Data'!$C$6,0,10*ROW('Hygiene Data'!C38)),0),"]"),IF(AND(ISNUMBER(OFFSET('Hygiene Data'!$C$6,0,10*ROW('Hygiene Data'!C38))),DO44="",ISNUMBER(OFFSET('Hygiene Data'!$C$6,0,10*ROW('Hygiene Data'!C38)))),OFFSET('Hygiene Data'!$C$6,0,10*ROW('Hygiene Data'!C38)),NA())))</f>
        <v>#N/A</v>
      </c>
      <c r="BA44" s="135" t="e">
        <f ca="1">+IF(AND(ISNUMBER(OFFSET('Hygiene Data'!$C$8,0,10*ROW('Hygiene Data'!C38))),DP44="Yes"),OFFSET('Hygiene Data'!$C$8,0,10*ROW('Hygiene Data'!C38)),IF(AND(ISNUMBER(OFFSET('Hygiene Data'!$C$8,0,10*ROW('Hygiene Data'!C38))),DP44="No",ISNUMBER(OFFSET('Hygiene Data'!$C$8,0,10*ROW('Hygiene Data'!C38)))),CONCATENATE("[",ROUND(OFFSET('Hygiene Data'!$C$8,0,10*ROW('Hygiene Data'!C38)),0),"]"),IF(AND(ISNUMBER(OFFSET('Hygiene Data'!$C$8,0,10*ROW('Hygiene Data'!C38))),DP44="",ISNUMBER(OFFSET('Hygiene Data'!$C$8,0,10*ROW('Hygiene Data'!C38)))),OFFSET('Hygiene Data'!$C$8,0,10*ROW('Hygiene Data'!C38)),NA())))</f>
        <v>#N/A</v>
      </c>
      <c r="BB44" s="135" t="e">
        <f ca="1">+IF(AND(ISNUMBER(OFFSET('Hygiene Data'!$C$10,0,10*ROW('Hygiene Data'!C38))),DQ44="Yes"),OFFSET('Hygiene Data'!$C$10,0,10*ROW('Hygiene Data'!C38)),IF(AND(ISNUMBER(OFFSET('Hygiene Data'!$C$10,0,10*ROW('Hygiene Data'!C38))),DQ44="No",ISNUMBER(OFFSET('Hygiene Data'!$C$10,0,10*ROW('Hygiene Data'!C38)))),CONCATENATE("[",ROUND(OFFSET('Hygiene Data'!$C$10,0,10*ROW('Hygiene Data'!C38)),0),"]"),IF(AND(ISNUMBER(OFFSET('Hygiene Data'!$C$10,0,10*ROW('Hygiene Data'!C38))),DQ44="",ISNUMBER(OFFSET('Hygiene Data'!$C$10,0,10*ROW('Hygiene Data'!C38)))),OFFSET('Hygiene Data'!$C$10,0,10*ROW('Hygiene Data'!C38)),NA())))</f>
        <v>#N/A</v>
      </c>
      <c r="BC44" s="135" t="e">
        <f ca="1">+IF(AND(ISNUMBER(OFFSET('Hygiene Data'!$D$6,0,10*ROW('Hygiene Data'!D38))),DR44="Yes"),OFFSET('Hygiene Data'!$D$6,0,10*ROW('Hygiene Data'!D38)),IF(AND(ISNUMBER(OFFSET('Hygiene Data'!$D$6,0,10*ROW('Hygiene Data'!D38))),DR44="No",ISNUMBER(OFFSET('Hygiene Data'!$D$6,0,10*ROW('Hygiene Data'!D38)))),CONCATENATE("[",ROUND(OFFSET('Hygiene Data'!$D$6,0,10*ROW('Hygiene Data'!D38)),0),"]"),IF(AND(ISNUMBER(OFFSET('Hygiene Data'!$D$6,0,10*ROW('Hygiene Data'!D38))),DR44="",ISNUMBER(OFFSET('Hygiene Data'!$D$6,0,10*ROW('Hygiene Data'!D38)))),OFFSET('Hygiene Data'!$D$6,0,10*ROW('Hygiene Data'!D38)),NA())))</f>
        <v>#N/A</v>
      </c>
      <c r="BD44" s="135" t="e">
        <f ca="1">+IF(AND(ISNUMBER(OFFSET('Hygiene Data'!$D$8,0,10*ROW('Hygiene Data'!D38))),DS44="Yes"),OFFSET('Hygiene Data'!$D$8,0,10*ROW('Hygiene Data'!D38)),IF(AND(ISNUMBER(OFFSET('Hygiene Data'!$D$8,0,10*ROW('Hygiene Data'!D38))),DS44="No",ISNUMBER(OFFSET('Hygiene Data'!$D$8,0,10*ROW('Hygiene Data'!D38)))),CONCATENATE("[",ROUND(OFFSET('Hygiene Data'!$D$8,0,10*ROW('Hygiene Data'!D38)),0),"]"),IF(AND(ISNUMBER(OFFSET('Hygiene Data'!$D$8,0,10*ROW('Hygiene Data'!D38))),DS44="",ISNUMBER(OFFSET('Hygiene Data'!$D$8,0,10*ROW('Hygiene Data'!D38)))),OFFSET('Hygiene Data'!$D$8,0,10*ROW('Hygiene Data'!D38)),NA())))</f>
        <v>#N/A</v>
      </c>
      <c r="BE44" s="135" t="e">
        <f ca="1">+IF(AND(ISNUMBER(OFFSET('Hygiene Data'!$D$10,0,10*ROW('Hygiene Data'!D38))),DT44="Yes"),OFFSET('Hygiene Data'!$D$10,0,10*ROW('Hygiene Data'!D38)),IF(AND(ISNUMBER(OFFSET('Hygiene Data'!$D$10,0,10*ROW('Hygiene Data'!D38))),DT44="No",ISNUMBER(OFFSET('Hygiene Data'!$D$10,0,10*ROW('Hygiene Data'!D38)))),CONCATENATE("[",ROUND(OFFSET('Hygiene Data'!$D$10,0,10*ROW('Hygiene Data'!D38)),0),"]"),IF(AND(ISNUMBER(OFFSET('Hygiene Data'!$D$10,0,10*ROW('Hygiene Data'!D38))),DT44="",ISNUMBER(OFFSET('Hygiene Data'!$D$10,0,10*ROW('Hygiene Data'!D38)))),OFFSET('Hygiene Data'!$D$10,0,10*ROW('Hygiene Data'!D38)),NA())))</f>
        <v>#N/A</v>
      </c>
      <c r="BF44" s="135" t="e">
        <f ca="1">+IF(AND(ISNUMBER(OFFSET('Hygiene Data'!$E$6,0,10*ROW('Hygiene Data'!E38))),DU44="Yes"),OFFSET('Hygiene Data'!$E$6,0,10*ROW('Hygiene Data'!E38)),IF(AND(ISNUMBER(OFFSET('Hygiene Data'!$E$6,0,10*ROW('Hygiene Data'!E38))),DU44="No",ISNUMBER(OFFSET('Hygiene Data'!$E$6,0,10*ROW('Hygiene Data'!E38)))),CONCATENATE("[",ROUND(OFFSET('Hygiene Data'!$E$6,0,10*ROW('Hygiene Data'!E38)),0),"]"),IF(AND(ISNUMBER(OFFSET('Hygiene Data'!$E$6,0,10*ROW('Hygiene Data'!E38))),DU44="",ISNUMBER(OFFSET('Hygiene Data'!$E$6,0,10*ROW('Hygiene Data'!E38)))),OFFSET('Hygiene Data'!$E$6,0,10*ROW('Hygiene Data'!E38)),NA())))</f>
        <v>#N/A</v>
      </c>
      <c r="BG44" s="135" t="e">
        <f ca="1">+IF(AND(ISNUMBER(OFFSET('Hygiene Data'!$E$8,0,10*ROW('Hygiene Data'!E38))),DV44="Yes"),OFFSET('Hygiene Data'!$E$8,0,10*ROW('Hygiene Data'!E38)),IF(AND(ISNUMBER(OFFSET('Hygiene Data'!$E$8,0,10*ROW('Hygiene Data'!E38))),DV44="No",ISNUMBER(OFFSET('Hygiene Data'!$E$8,0,10*ROW('Hygiene Data'!E38)))),CONCATENATE("[",ROUND(OFFSET('Hygiene Data'!$E$8,0,10*ROW('Hygiene Data'!E38)),0),"]"),IF(AND(ISNUMBER(OFFSET('Hygiene Data'!$E$8,0,10*ROW('Hygiene Data'!E38))),DV44="",ISNUMBER(OFFSET('Hygiene Data'!$E$8,0,10*ROW('Hygiene Data'!E38)))),OFFSET('Hygiene Data'!$E$8,0,10*ROW('Hygiene Data'!E38)),NA())))</f>
        <v>#N/A</v>
      </c>
      <c r="BH44" s="135" t="e">
        <f ca="1">+IF(AND(ISNUMBER(OFFSET('Hygiene Data'!$E$10,0,10*ROW('Hygiene Data'!E38))),DW44="Yes"),OFFSET('Hygiene Data'!$E$10,0,10*ROW('Hygiene Data'!E38)),IF(AND(ISNUMBER(OFFSET('Hygiene Data'!$E$10,0,10*ROW('Hygiene Data'!E38))),DW44="No",ISNUMBER(OFFSET('Hygiene Data'!$E$10,0,10*ROW('Hygiene Data'!E38)))),CONCATENATE("[",ROUND(OFFSET('Hygiene Data'!$E$10,0,10*ROW('Hygiene Data'!E38)),0),"]"),IF(AND(ISNUMBER(OFFSET('Hygiene Data'!$E$10,0,10*ROW('Hygiene Data'!E38))),DW44="",ISNUMBER(OFFSET('Hygiene Data'!$E$10,0,10*ROW('Hygiene Data'!E38)))),OFFSET('Hygiene Data'!$E$10,0,10*ROW('Hygiene Data'!E38)),NA())))</f>
        <v>#N/A</v>
      </c>
      <c r="BI44" s="135" t="e">
        <f ca="1">+IF(AND(ISNUMBER(OFFSET('Hygiene Data'!$F$6,0,10*ROW('Hygiene Data'!F38))),DX44="Yes"),OFFSET('Hygiene Data'!$F$6,0,10*ROW('Hygiene Data'!F38)),IF(AND(ISNUMBER(OFFSET('Hygiene Data'!$F$6,0,10*ROW('Hygiene Data'!F38))),DX44="No",ISNUMBER(OFFSET('Hygiene Data'!$F$6,0,10*ROW('Hygiene Data'!F38)))),CONCATENATE("[",ROUND(OFFSET('Hygiene Data'!$F$6,0,10*ROW('Hygiene Data'!F38)),0),"]"),IF(AND(ISNUMBER(OFFSET('Hygiene Data'!$F$6,0,10*ROW('Hygiene Data'!F38))),DX44="",ISNUMBER(OFFSET('Hygiene Data'!$F$6,0,10*ROW('Hygiene Data'!F38)))),OFFSET('Hygiene Data'!$F$6,0,10*ROW('Hygiene Data'!F38)),NA())))</f>
        <v>#N/A</v>
      </c>
      <c r="BJ44" s="135" t="e">
        <f ca="1">+IF(AND(ISNUMBER(OFFSET('Hygiene Data'!$F$8,0,10*ROW('Hygiene Data'!F38))),DY44="Yes"),OFFSET('Hygiene Data'!$F$8,0,10*ROW('Hygiene Data'!F38)),IF(AND(ISNUMBER(OFFSET('Hygiene Data'!$F$8,0,10*ROW('Hygiene Data'!F38))),DY44="No",ISNUMBER(OFFSET('Hygiene Data'!$F$8,0,10*ROW('Hygiene Data'!F38)))),CONCATENATE("[",ROUND(OFFSET('Hygiene Data'!$F$8,0,10*ROW('Hygiene Data'!F38)),0),"]"),IF(AND(ISNUMBER(OFFSET('Hygiene Data'!$F$8,0,10*ROW('Hygiene Data'!F38))),DY44="",ISNUMBER(OFFSET('Hygiene Data'!$F$8,0,10*ROW('Hygiene Data'!F38)))),OFFSET('Hygiene Data'!$F$8,0,10*ROW('Hygiene Data'!F38)),NA())))</f>
        <v>#N/A</v>
      </c>
      <c r="BK44" s="135" t="e">
        <f ca="1">+IF(AND(ISNUMBER(OFFSET('Hygiene Data'!$F$10,0,10*ROW('Hygiene Data'!F38))),DZ44="Yes"),OFFSET('Hygiene Data'!$F$10,0,10*ROW('Hygiene Data'!F38)),IF(AND(ISNUMBER(OFFSET('Hygiene Data'!$F$10,0,10*ROW('Hygiene Data'!F38))),DZ44="No",ISNUMBER(OFFSET('Hygiene Data'!$F$10,0,10*ROW('Hygiene Data'!F38)))),CONCATENATE("[",ROUND(OFFSET('Hygiene Data'!$F$10,0,10*ROW('Hygiene Data'!F38)),0),"]"),IF(AND(ISNUMBER(OFFSET('Hygiene Data'!$F$10,0,10*ROW('Hygiene Data'!F38))),DZ44="",ISNUMBER(OFFSET('Hygiene Data'!$F$10,0,10*ROW('Hygiene Data'!F38)))),OFFSET('Hygiene Data'!$F$10,0,10*ROW('Hygiene Data'!F38)),NA())))</f>
        <v>#N/A</v>
      </c>
      <c r="BL44" s="135" t="e">
        <f ca="1">+IF(AND(ISNUMBER(OFFSET('Hygiene Data'!$G$6,0,10*ROW('Hygiene Data'!G38))),EA44="Yes"),OFFSET('Hygiene Data'!$G$6,0,10*ROW('Hygiene Data'!G38)),IF(AND(ISNUMBER(OFFSET('Hygiene Data'!$G$6,0,10*ROW('Hygiene Data'!G38))),EA44="No",ISNUMBER(OFFSET('Hygiene Data'!$G$6,0,10*ROW('Hygiene Data'!G38)))),CONCATENATE("[",ROUND(OFFSET('Hygiene Data'!$G$6,0,10*ROW('Hygiene Data'!G38)),0),"]"),IF(AND(ISNUMBER(OFFSET('Hygiene Data'!$G$6,0,10*ROW('Hygiene Data'!G38))),EA44="",ISNUMBER(OFFSET('Hygiene Data'!$G$6,0,10*ROW('Hygiene Data'!G38)))),OFFSET('Hygiene Data'!$G$6,0,10*ROW('Hygiene Data'!G38)),NA())))</f>
        <v>#N/A</v>
      </c>
      <c r="BM44" s="135" t="e">
        <f ca="1">+IF(AND(ISNUMBER(OFFSET('Hygiene Data'!$G$8,0,10*ROW('Hygiene Data'!G38))),EB44="Yes"),OFFSET('Hygiene Data'!$G$8,0,10*ROW('Hygiene Data'!G38)),IF(AND(ISNUMBER(OFFSET('Hygiene Data'!$G$8,0,10*ROW('Hygiene Data'!G38))),EB44="No",ISNUMBER(OFFSET('Hygiene Data'!$G$8,0,10*ROW('Hygiene Data'!G38)))),CONCATENATE("[",ROUND(OFFSET('Hygiene Data'!$G$8,0,10*ROW('Hygiene Data'!G38)),0),"]"),IF(AND(ISNUMBER(OFFSET('Hygiene Data'!$G$8,0,10*ROW('Hygiene Data'!G38))),EB44="",ISNUMBER(OFFSET('Hygiene Data'!$G$8,0,10*ROW('Hygiene Data'!G38)))),OFFSET('Hygiene Data'!$G$8,0,10*ROW('Hygiene Data'!G38)),NA())))</f>
        <v>#N/A</v>
      </c>
      <c r="BN44" s="135" t="e">
        <f ca="1">+IF(AND(ISNUMBER(OFFSET('Hygiene Data'!$G$10,0,10*ROW('Hygiene Data'!G38))),EC44="Yes"),OFFSET('Hygiene Data'!$G$10,0,10*ROW('Hygiene Data'!G38)),IF(AND(ISNUMBER(OFFSET('Hygiene Data'!$G$10,0,10*ROW('Hygiene Data'!G38))),EC44="No",ISNUMBER(OFFSET('Hygiene Data'!$G$10,0,10*ROW('Hygiene Data'!G38)))),CONCATENATE("[",ROUND(OFFSET('Hygiene Data'!$G$10,0,10*ROW('Hygiene Data'!G38)),0),"]"),IF(AND(ISNUMBER(OFFSET('Hygiene Data'!$G$10,0,10*ROW('Hygiene Data'!G38))),EC44="",ISNUMBER(OFFSET('Hygiene Data'!$G$10,0,10*ROW('Hygiene Data'!G38)))),OFFSET('Hygiene Data'!$G$10,0,10*ROW('Hygiene Data'!G38)),NA())))</f>
        <v>#N/A</v>
      </c>
      <c r="BO44" s="135" t="e">
        <f ca="1">+IF(AND(ISNUMBER(OFFSET('Hygiene Data'!$H$6,0,10*ROW('Hygiene Data'!H38))),ED44="Yes"),OFFSET('Hygiene Data'!$H$6,0,10*ROW('Hygiene Data'!H38)),IF(AND(ISNUMBER(OFFSET('Hygiene Data'!$H$6,0,10*ROW('Hygiene Data'!H38))),ED44="No",ISNUMBER(OFFSET('Hygiene Data'!$H$6,0,10*ROW('Hygiene Data'!H38)))),CONCATENATE("[",ROUND(OFFSET('Hygiene Data'!$H$6,0,10*ROW('Hygiene Data'!H38)),0),"]"),IF(AND(ISNUMBER(OFFSET('Hygiene Data'!$H$6,0,10*ROW('Hygiene Data'!H38))),ED44="",ISNUMBER(OFFSET('Hygiene Data'!$H$6,0,10*ROW('Hygiene Data'!H38)))),OFFSET('Hygiene Data'!$H$6,0,10*ROW('Hygiene Data'!H38)),NA())))</f>
        <v>#N/A</v>
      </c>
      <c r="BP44" s="135" t="e">
        <f ca="1">+IF(AND(ISNUMBER(OFFSET('Hygiene Data'!$H$8,0,10*ROW('Hygiene Data'!H38))),EE44="Yes"),OFFSET('Hygiene Data'!$H$8,0,10*ROW('Hygiene Data'!H38)),IF(AND(ISNUMBER(OFFSET('Hygiene Data'!$H$8,0,10*ROW('Hygiene Data'!H38))),EE44="No",ISNUMBER(OFFSET('Hygiene Data'!$H$8,0,10*ROW('Hygiene Data'!H38)))),CONCATENATE("[",ROUND(OFFSET('Hygiene Data'!$H$8,0,10*ROW('Hygiene Data'!H38)),0),"]"),IF(AND(ISNUMBER(OFFSET('Hygiene Data'!$H$8,0,10*ROW('Hygiene Data'!H38))),EE44="",ISNUMBER(OFFSET('Hygiene Data'!$H$8,0,10*ROW('Hygiene Data'!H38)))),OFFSET('Hygiene Data'!$H$8,0,10*ROW('Hygiene Data'!H38)),NA())))</f>
        <v>#N/A</v>
      </c>
      <c r="BQ44" s="135" t="e">
        <f ca="1">+IF(AND(ISNUMBER(OFFSET('Hygiene Data'!$H$10,0,10*ROW('Hygiene Data'!H38))),EF44="Yes"),OFFSET('Hygiene Data'!$H$10,0,10*ROW('Hygiene Data'!H38)),IF(AND(ISNUMBER(OFFSET('Hygiene Data'!$H$10,0,10*ROW('Hygiene Data'!H38))),EF44="No",ISNUMBER(OFFSET('Hygiene Data'!$H$10,0,10*ROW('Hygiene Data'!H38)))),CONCATENATE("[",ROUND(OFFSET('Hygiene Data'!$H$10,0,10*ROW('Hygiene Data'!H38)),0),"]"),IF(AND(ISNUMBER(OFFSET('Hygiene Data'!$H$10,0,10*ROW('Hygiene Data'!H38))),EF44="",ISNUMBER(OFFSET('Hygiene Data'!$H$10,0,10*ROW('Hygiene Data'!H38)))),OFFSET('Hygiene Data'!$H$10,0,10*ROW('Hygiene Data'!H38)),NA())))</f>
        <v>#N/A</v>
      </c>
      <c r="BS44" s="34" t="str">
        <f ca="1">+IF(OFFSET('Water Data'!$C$28,0,10*ROW('Water Data'!C38))="","",OFFSET('Water Data'!$C$28,0,10*ROW('Water Data'!C38)))</f>
        <v/>
      </c>
      <c r="BT44" s="34" t="str">
        <f ca="1">+IF(OFFSET('Water Data'!$C$29,0,10*ROW('Water Data'!C38))="","",OFFSET('Water Data'!$C$29,0,10*ROW('Water Data'!C38)))</f>
        <v/>
      </c>
      <c r="BU44" s="34" t="str">
        <f ca="1">+IF(OFFSET('Water Data'!$C$30,0,10*ROW('Water Data'!C38))="","",OFFSET('Water Data'!$C$30,0,10*ROW('Water Data'!C38)))</f>
        <v/>
      </c>
      <c r="BV44" s="34" t="str">
        <f ca="1">+IF(OFFSET('Water Data'!$D$28,0,10*ROW('Water Data'!D38))="","",OFFSET('Water Data'!$D$28,0,10*ROW('Water Data'!D38)))</f>
        <v/>
      </c>
      <c r="BW44" s="34" t="str">
        <f ca="1">+IF(OFFSET('Water Data'!$D$29,0,10*ROW('Water Data'!D38))="","",OFFSET('Water Data'!$D$29,0,10*ROW('Water Data'!D38)))</f>
        <v/>
      </c>
      <c r="BX44" s="34" t="str">
        <f ca="1">+IF(OFFSET('Water Data'!$D$30,0,10*ROW('Water Data'!D38))="","",OFFSET('Water Data'!$D$30,0,10*ROW('Water Data'!D38)))</f>
        <v/>
      </c>
      <c r="BY44" s="34" t="str">
        <f ca="1">+IF(OFFSET('Water Data'!$E$28,0,10*ROW('Water Data'!E38))="","",OFFSET('Water Data'!$E$28,0,10*ROW('Water Data'!E38)))</f>
        <v/>
      </c>
      <c r="BZ44" s="34" t="str">
        <f ca="1">+IF(OFFSET('Water Data'!$E$29,0,10*ROW('Water Data'!E38))="","",OFFSET('Water Data'!$E$29,0,10*ROW('Water Data'!E38)))</f>
        <v/>
      </c>
      <c r="CA44" s="34" t="str">
        <f ca="1">+IF(OFFSET('Water Data'!$E$30,0,10*ROW('Water Data'!E38))="","",OFFSET('Water Data'!$E$30,0,10*ROW('Water Data'!E38)))</f>
        <v/>
      </c>
      <c r="CB44" s="34" t="str">
        <f ca="1">+IF(OFFSET('Water Data'!$F$28,0,10*ROW('Water Data'!F38))="","",OFFSET('Water Data'!$F$28,0,10*ROW('Water Data'!F38)))</f>
        <v/>
      </c>
      <c r="CC44" s="34" t="str">
        <f ca="1">+IF(OFFSET('Water Data'!$F$29,0,10*ROW('Water Data'!F38))="","",OFFSET('Water Data'!$F$29,0,10*ROW('Water Data'!F38)))</f>
        <v/>
      </c>
      <c r="CD44" s="34" t="str">
        <f ca="1">+IF(OFFSET('Water Data'!$F$30,0,10*ROW('Water Data'!F38))="","",OFFSET('Water Data'!$F$30,0,10*ROW('Water Data'!F38)))</f>
        <v/>
      </c>
      <c r="CE44" s="34" t="str">
        <f ca="1">+IF(OFFSET('Water Data'!$G$28,0,10*ROW('Water Data'!G38))="","",OFFSET('Water Data'!$G$28,0,10*ROW('Water Data'!G38)))</f>
        <v/>
      </c>
      <c r="CF44" s="34" t="str">
        <f ca="1">+IF(OFFSET('Water Data'!$G$29,0,10*ROW('Water Data'!G38))="","",OFFSET('Water Data'!$G$29,0,10*ROW('Water Data'!G38)))</f>
        <v/>
      </c>
      <c r="CG44" s="34" t="str">
        <f ca="1">+IF(OFFSET('Water Data'!$G$30,0,10*ROW('Water Data'!G38))="","",OFFSET('Water Data'!$G$30,0,10*ROW('Water Data'!G38)))</f>
        <v/>
      </c>
      <c r="CH44" s="34" t="str">
        <f ca="1">+IF(OFFSET('Water Data'!$H$28,0,10*ROW('Water Data'!H38))="","",OFFSET('Water Data'!$H$28,0,10*ROW('Water Data'!H38)))</f>
        <v/>
      </c>
      <c r="CI44" s="34" t="str">
        <f ca="1">+IF(OFFSET('Water Data'!$H$29,0,10*ROW('Water Data'!H38))="","",OFFSET('Water Data'!$H$29,0,10*ROW('Water Data'!H38)))</f>
        <v/>
      </c>
      <c r="CJ44" s="34" t="str">
        <f ca="1">+IF(OFFSET('Water Data'!$H$30,0,10*ROW('Water Data'!H38))="","",OFFSET('Water Data'!$H$30,0,10*ROW('Water Data'!H38)))</f>
        <v/>
      </c>
      <c r="CK44" s="34" t="str">
        <f ca="1">+IF(OFFSET('Sanitation Data'!$C$29,0,10*ROW('Sanitation Data'!C38))="","",OFFSET('Sanitation Data'!$C$29,0,10*ROW('Sanitation Data'!C38)))</f>
        <v/>
      </c>
      <c r="CL44" s="34" t="str">
        <f ca="1">+IF(OFFSET('Sanitation Data'!$C$30,0,10*ROW('Sanitation Data'!C38))="","",OFFSET('Sanitation Data'!$C$30,0,10*ROW('Sanitation Data'!C38)))</f>
        <v/>
      </c>
      <c r="CM44" s="34" t="str">
        <f ca="1">+IF(OFFSET('Sanitation Data'!$C$31,0,10*ROW('Sanitation Data'!C38))="","",OFFSET('Sanitation Data'!$C$31,0,10*ROW('Sanitation Data'!C38)))</f>
        <v/>
      </c>
      <c r="CN44" s="34" t="str">
        <f ca="1">+IF(OFFSET('Sanitation Data'!$C$32,0,10*ROW('Sanitation Data'!C38))="","",OFFSET('Sanitation Data'!$C$32,0,10*ROW('Sanitation Data'!C38)))</f>
        <v/>
      </c>
      <c r="CO44" s="34" t="str">
        <f ca="1">+IF(OFFSET('Sanitation Data'!$C$33,0,10*ROW('Sanitation Data'!C38))="","",OFFSET('Sanitation Data'!$C$33,0,10*ROW('Sanitation Data'!C38)))</f>
        <v/>
      </c>
      <c r="CP44" s="34" t="str">
        <f ca="1">+IF(OFFSET('Sanitation Data'!$D$29,0,10*ROW('Sanitation Data'!D38))="","",OFFSET('Sanitation Data'!$D$29,0,10*ROW('Sanitation Data'!D38)))</f>
        <v/>
      </c>
      <c r="CQ44" s="34" t="str">
        <f ca="1">+IF(OFFSET('Sanitation Data'!$D$30,0,10*ROW('Sanitation Data'!D38))="","",OFFSET('Sanitation Data'!$D$30,0,10*ROW('Sanitation Data'!D38)))</f>
        <v/>
      </c>
      <c r="CR44" s="34" t="str">
        <f ca="1">+IF(OFFSET('Sanitation Data'!$D$31,0,10*ROW('Sanitation Data'!D38))="","",OFFSET('Sanitation Data'!$D$31,0,10*ROW('Sanitation Data'!D38)))</f>
        <v/>
      </c>
      <c r="CS44" s="34" t="str">
        <f ca="1">+IF(OFFSET('Sanitation Data'!$D$32,0,10*ROW('Sanitation Data'!D38))="","",OFFSET('Sanitation Data'!$D$32,0,10*ROW('Sanitation Data'!D38)))</f>
        <v/>
      </c>
      <c r="CT44" s="34" t="str">
        <f ca="1">+IF(OFFSET('Sanitation Data'!$D$33,0,10*ROW('Sanitation Data'!D38))="","",OFFSET('Sanitation Data'!$D$33,0,10*ROW('Sanitation Data'!D38)))</f>
        <v/>
      </c>
      <c r="CU44" s="34" t="str">
        <f ca="1">+IF(OFFSET('Sanitation Data'!$E$29,0,10*ROW('Sanitation Data'!E38))="","",OFFSET('Sanitation Data'!$E$29,0,10*ROW('Sanitation Data'!E38)))</f>
        <v/>
      </c>
      <c r="CV44" s="34" t="str">
        <f ca="1">+IF(OFFSET('Sanitation Data'!$E$30,0,10*ROW('Sanitation Data'!E38))="","",OFFSET('Sanitation Data'!$E$30,0,10*ROW('Sanitation Data'!E38)))</f>
        <v/>
      </c>
      <c r="CW44" s="34" t="str">
        <f ca="1">+IF(OFFSET('Sanitation Data'!$E$31,0,10*ROW('Sanitation Data'!E38))="","",OFFSET('Sanitation Data'!$E$31,0,10*ROW('Sanitation Data'!E38)))</f>
        <v/>
      </c>
      <c r="CX44" s="34" t="str">
        <f ca="1">+IF(OFFSET('Sanitation Data'!$E$32,0,10*ROW('Sanitation Data'!E38))="","",OFFSET('Sanitation Data'!$E$32,0,10*ROW('Sanitation Data'!E38)))</f>
        <v/>
      </c>
      <c r="CY44" s="34" t="str">
        <f ca="1">+IF(OFFSET('Sanitation Data'!$E$33,0,10*ROW('Sanitation Data'!E38))="","",OFFSET('Sanitation Data'!$E$33,0,10*ROW('Sanitation Data'!E38)))</f>
        <v/>
      </c>
      <c r="CZ44" s="34" t="str">
        <f ca="1">+IF(OFFSET('Sanitation Data'!$F$29,0,10*ROW('Sanitation Data'!F38))="","",OFFSET('Sanitation Data'!$F$29,0,10*ROW('Sanitation Data'!F38)))</f>
        <v/>
      </c>
      <c r="DA44" s="34" t="str">
        <f ca="1">+IF(OFFSET('Sanitation Data'!$F$30,0,10*ROW('Sanitation Data'!F38))="","",OFFSET('Sanitation Data'!$F$30,0,10*ROW('Sanitation Data'!F38)))</f>
        <v/>
      </c>
      <c r="DB44" s="34" t="str">
        <f ca="1">+IF(OFFSET('Sanitation Data'!$F$31,0,10*ROW('Sanitation Data'!F38))="","",OFFSET('Sanitation Data'!$F$31,0,10*ROW('Sanitation Data'!F38)))</f>
        <v/>
      </c>
      <c r="DC44" s="34" t="str">
        <f ca="1">+IF(OFFSET('Sanitation Data'!$F$32,0,10*ROW('Sanitation Data'!F38))="","",OFFSET('Sanitation Data'!$F$32,0,10*ROW('Sanitation Data'!F38)))</f>
        <v/>
      </c>
      <c r="DD44" s="34" t="str">
        <f ca="1">+IF(OFFSET('Sanitation Data'!$F$33,0,10*ROW('Sanitation Data'!F38))="","",OFFSET('Sanitation Data'!$F$33,0,10*ROW('Sanitation Data'!F38)))</f>
        <v/>
      </c>
      <c r="DE44" s="34" t="str">
        <f ca="1">+IF(OFFSET('Sanitation Data'!$G$29,0,10*ROW('Sanitation Data'!G38))="","",OFFSET('Sanitation Data'!$G$29,0,10*ROW('Sanitation Data'!G38)))</f>
        <v/>
      </c>
      <c r="DF44" s="34" t="str">
        <f ca="1">+IF(OFFSET('Sanitation Data'!$G$30,0,10*ROW('Sanitation Data'!G38))="","",OFFSET('Sanitation Data'!$G$30,0,10*ROW('Sanitation Data'!G38)))</f>
        <v/>
      </c>
      <c r="DG44" s="34" t="str">
        <f ca="1">+IF(OFFSET('Sanitation Data'!$G$31,0,10*ROW('Sanitation Data'!G38))="","",OFFSET('Sanitation Data'!$G$31,0,10*ROW('Sanitation Data'!G38)))</f>
        <v/>
      </c>
      <c r="DH44" s="34" t="str">
        <f ca="1">+IF(OFFSET('Sanitation Data'!$G$32,0,10*ROW('Sanitation Data'!G38))="","",OFFSET('Sanitation Data'!$G$32,0,10*ROW('Sanitation Data'!G38)))</f>
        <v/>
      </c>
      <c r="DI44" s="34" t="str">
        <f ca="1">+IF(OFFSET('Sanitation Data'!$G$33,0,10*ROW('Sanitation Data'!G38))="","",OFFSET('Sanitation Data'!$G$33,0,10*ROW('Sanitation Data'!G38)))</f>
        <v/>
      </c>
      <c r="DJ44" s="34" t="str">
        <f ca="1">+IF(OFFSET('Sanitation Data'!$H$29,0,10*ROW('Sanitation Data'!H38))="","",OFFSET('Sanitation Data'!$H$29,0,10*ROW('Sanitation Data'!H38)))</f>
        <v/>
      </c>
      <c r="DK44" s="34" t="str">
        <f ca="1">+IF(OFFSET('Sanitation Data'!$H$30,0,10*ROW('Sanitation Data'!H38))="","",OFFSET('Sanitation Data'!$H$30,0,10*ROW('Sanitation Data'!H38)))</f>
        <v/>
      </c>
      <c r="DL44" s="34" t="str">
        <f ca="1">+IF(OFFSET('Sanitation Data'!$H$31,0,10*ROW('Sanitation Data'!H38))="","",OFFSET('Sanitation Data'!$H$31,0,10*ROW('Sanitation Data'!H38)))</f>
        <v/>
      </c>
      <c r="DM44" s="34" t="str">
        <f ca="1">+IF(OFFSET('Sanitation Data'!$H$32,0,10*ROW('Sanitation Data'!H38))="","",OFFSET('Sanitation Data'!$H$32,0,10*ROW('Sanitation Data'!H38)))</f>
        <v/>
      </c>
      <c r="DN44" s="34" t="str">
        <f ca="1">+IF(OFFSET('Sanitation Data'!$H$33,0,10*ROW('Sanitation Data'!H38))="","",OFFSET('Sanitation Data'!$H$33,0,10*ROW('Sanitation Data'!H38)))</f>
        <v/>
      </c>
      <c r="DO44" s="34" t="str">
        <f ca="1">+IF(OFFSET('Hygiene Data'!$C$12,0,10*ROW('Hygiene Data'!C38))="","",OFFSET('Hygiene Data'!$C$12,0,10*ROW('Hygiene Data'!C38)))</f>
        <v/>
      </c>
      <c r="DP44" s="34" t="str">
        <f ca="1">+IF(OFFSET('Hygiene Data'!$C$13,0,10*ROW('Hygiene Data'!C38))="","",OFFSET('Hygiene Data'!$C$13,0,10*ROW('Hygiene Data'!C38)))</f>
        <v/>
      </c>
      <c r="DQ44" s="34" t="str">
        <f ca="1">+IF(OFFSET('Hygiene Data'!$C$14,0,10*ROW('Hygiene Data'!C38))="","",OFFSET('Hygiene Data'!$C$14,0,10*ROW('Hygiene Data'!C38)))</f>
        <v/>
      </c>
      <c r="DR44" s="34" t="str">
        <f ca="1">+IF(OFFSET('Hygiene Data'!$D$12,0,10*ROW('Hygiene Data'!D38))="","",OFFSET('Hygiene Data'!$D$12,0,10*ROW('Hygiene Data'!D38)))</f>
        <v/>
      </c>
      <c r="DS44" s="34" t="str">
        <f ca="1">+IF(OFFSET('Hygiene Data'!$D$13,0,10*ROW('Hygiene Data'!D38))="","",OFFSET('Hygiene Data'!$D$13,0,10*ROW('Hygiene Data'!D38)))</f>
        <v/>
      </c>
      <c r="DT44" s="34" t="str">
        <f ca="1">+IF(OFFSET('Hygiene Data'!$D$14,0,10*ROW('Hygiene Data'!D38))="","",OFFSET('Hygiene Data'!$D$14,0,10*ROW('Hygiene Data'!D38)))</f>
        <v/>
      </c>
      <c r="DU44" s="34" t="str">
        <f ca="1">+IF(OFFSET('Hygiene Data'!$E$12,0,10*ROW('Hygiene Data'!E38))="","",OFFSET('Hygiene Data'!$E$12,0,10*ROW('Hygiene Data'!E38)))</f>
        <v/>
      </c>
      <c r="DV44" s="34" t="str">
        <f ca="1">+IF(OFFSET('Hygiene Data'!$E$13,0,10*ROW('Hygiene Data'!E38))="","",OFFSET('Hygiene Data'!$E$13,0,10*ROW('Hygiene Data'!E38)))</f>
        <v/>
      </c>
      <c r="DW44" s="34" t="str">
        <f ca="1">+IF(OFFSET('Hygiene Data'!$E$14,0,10*ROW('Hygiene Data'!E38))="","",OFFSET('Hygiene Data'!$E$14,0,10*ROW('Hygiene Data'!E38)))</f>
        <v/>
      </c>
      <c r="DX44" s="34" t="str">
        <f ca="1">+IF(OFFSET('Hygiene Data'!$F$12,0,10*ROW('Hygiene Data'!F38))="","",OFFSET('Hygiene Data'!$F$12,0,10*ROW('Hygiene Data'!F38)))</f>
        <v/>
      </c>
      <c r="DY44" s="34" t="str">
        <f ca="1">+IF(OFFSET('Hygiene Data'!$F$13,0,10*ROW('Hygiene Data'!F38))="","",OFFSET('Hygiene Data'!$F$13,0,10*ROW('Hygiene Data'!F38)))</f>
        <v/>
      </c>
      <c r="DZ44" s="34" t="str">
        <f ca="1">+IF(OFFSET('Hygiene Data'!$F$14,0,10*ROW('Hygiene Data'!F38))="","",OFFSET('Hygiene Data'!$F$14,0,10*ROW('Hygiene Data'!F38)))</f>
        <v/>
      </c>
      <c r="EA44" s="34" t="str">
        <f ca="1">+IF(OFFSET('Hygiene Data'!$G$12,0,10*ROW('Hygiene Data'!G38))="","",OFFSET('Hygiene Data'!$G$12,0,10*ROW('Hygiene Data'!G38)))</f>
        <v/>
      </c>
      <c r="EB44" s="34" t="str">
        <f ca="1">+IF(OFFSET('Hygiene Data'!$G$13,0,10*ROW('Hygiene Data'!G38))="","",OFFSET('Hygiene Data'!$G$13,0,10*ROW('Hygiene Data'!G38)))</f>
        <v/>
      </c>
      <c r="EC44" s="34" t="str">
        <f ca="1">+IF(OFFSET('Hygiene Data'!$G$14,0,10*ROW('Hygiene Data'!G38))="","",OFFSET('Hygiene Data'!$G$14,0,10*ROW('Hygiene Data'!G38)))</f>
        <v/>
      </c>
      <c r="ED44" s="34" t="str">
        <f ca="1">+IF(OFFSET('Hygiene Data'!$H$12,0,10*ROW('Hygiene Data'!H38))="","",OFFSET('Hygiene Data'!$H$12,0,10*ROW('Hygiene Data'!H38)))</f>
        <v/>
      </c>
      <c r="EE44" s="34" t="str">
        <f ca="1">+IF(OFFSET('Hygiene Data'!$H$13,0,10*ROW('Hygiene Data'!H38))="","",OFFSET('Hygiene Data'!$H$13,0,10*ROW('Hygiene Data'!H38)))</f>
        <v/>
      </c>
      <c r="EF44" s="34" t="str">
        <f ca="1">+IF(OFFSET('Hygiene Data'!$H$14,0,10*ROW('Hygiene Data'!H38))="","",OFFSET('Hygiene Data'!$H$14,0,10*ROW('Hygiene Data'!H38)))</f>
        <v/>
      </c>
    </row>
    <row r="45" spans="1:136" x14ac:dyDescent="0.2">
      <c r="A45" s="50" t="str">
        <f ca="1">+IF(OFFSET('Water Data'!$B$1,0,10*ROW('Water Data'!B42))="","",OFFSET('Water Data'!$B$1,0,10*ROW('Water Data'!B42)))</f>
        <v/>
      </c>
      <c r="B45" s="50" t="str">
        <f ca="1">+IF(OFFSET('Water Data'!$A$3,0,10*ROW('Water Data'!A42))="","",OFFSET('Water Data'!$A$3,0,10*ROW('Water Data'!A42)))</f>
        <v/>
      </c>
      <c r="C45" s="50" t="str">
        <f ca="1">+IF(OFFSET('Water Data'!$C$3,0,10*ROW('Water Data'!C42))="","",OFFSET('Water Data'!$C$3,0,10*ROW('Water Data'!C42)))</f>
        <v/>
      </c>
      <c r="D45" s="133" t="e">
        <f ca="1">+IF(AND(ISNUMBER(OFFSET('Water Data'!$C$5,0,10*ROW('Water Data'!C39))),BS45="Yes"),100-OFFSET('Water Data'!$C$5,0,10*ROW('Water Data'!C39)),IF(AND(ISNUMBER(OFFSET('Water Data'!$C$5,0,10*ROW('Water Data'!C39))),BS45="No",ISNUMBER(OFFSET('Water Data'!$C$5,0,10*ROW('Water Data'!C39)))),CONCATENATE("[",ROUND(100-OFFSET('Water Data'!$C$5,0,10*ROW('Water Data'!C39)),0),"]"),IF(AND(ISNUMBER(OFFSET('Water Data'!$C$5,0,10*ROW('Water Data'!C39))),BS45="",ISNUMBER(OFFSET('Water Data'!$C$5,0,10*ROW('Water Data'!C39)))),100-OFFSET('Water Data'!$C$5,0,10*ROW('Water Data'!C39)),NA())))</f>
        <v>#N/A</v>
      </c>
      <c r="E45" s="133" t="e">
        <f ca="1">+IF(AND(ISNUMBER(OFFSET('Water Data'!$C$7,0,10*ROW('Water Data'!D39))),BT45="Yes"),OFFSET('Water Data'!$C$7,0,10*ROW('Water Data'!C39)),IF(AND(ISNUMBER(OFFSET('Water Data'!$C$7,0,10*ROW('Water Data'!C39))),BT45="No",ISNUMBER(OFFSET('Water Data'!$C$7,0,10*ROW('Water Data'!C39)))),CONCATENATE("[",ROUND(OFFSET('Water Data'!$C$7,0,10*ROW('Water Data'!C39)),0),"]"),IF(AND(ISNUMBER(OFFSET('Water Data'!$C$7,0,10*ROW('Water Data'!C39))),BT45="",ISNUMBER(OFFSET('Water Data'!$C$7,0,10*ROW('Water Data'!C39)))),OFFSET('Water Data'!$C$7,0,10*ROW('Water Data'!C39)),NA())))</f>
        <v>#N/A</v>
      </c>
      <c r="F45" s="133" t="e">
        <f ca="1">+IF(AND(ISNUMBER(OFFSET('Water Data'!$C$10,0,10*ROW('Water Data'!C39))),BU45="Yes"),OFFSET('Water Data'!$C$10,0,10*ROW('Water Data'!C39)),IF(AND(ISNUMBER(OFFSET('Water Data'!$C$10,0,10*ROW('Water Data'!C39))),BU45="No",ISNUMBER(OFFSET('Water Data'!$C$10,0,10*ROW('Water Data'!C39)))),CONCATENATE("[",ROUND(OFFSET('Water Data'!$C$10,0,10*ROW('Water Data'!C39)),0),"]"),IF(AND(ISNUMBER(OFFSET('Water Data'!$C$10,0,10*ROW('Water Data'!C39))),BU45="",ISNUMBER(OFFSET('Water Data'!$C$10,0,10*ROW('Water Data'!C39)))),OFFSET('Water Data'!$C$10,0,10*ROW('Water Data'!C39)),NA())))</f>
        <v>#N/A</v>
      </c>
      <c r="G45" s="133" t="e">
        <f ca="1">+IF(AND(ISNUMBER(OFFSET('Water Data'!$D$5,0,10*ROW('Water Data'!D39))),BV45="Yes"),100-OFFSET('Water Data'!$D$5,0,10*ROW('Water Data'!D39)),IF(AND(ISNUMBER(OFFSET('Water Data'!$D$5,0,10*ROW('Water Data'!D39))),BV45="No",ISNUMBER(OFFSET('Water Data'!$D$5,0,10*ROW('Water Data'!D39)))),CONCATENATE("[",ROUND(100-OFFSET('Water Data'!$D$5,0,10*ROW('Water Data'!D39)),0),"]"),IF(AND(ISNUMBER(OFFSET('Water Data'!$D$5,0,10*ROW('Water Data'!D39))),BV45="",ISNUMBER(OFFSET('Water Data'!$D$5,0,10*ROW('Water Data'!D39)))),100-OFFSET('Water Data'!$D$5,0,10*ROW('Water Data'!D39)),NA())))</f>
        <v>#N/A</v>
      </c>
      <c r="H45" s="133" t="e">
        <f ca="1">+IF(AND(ISNUMBER(OFFSET('Water Data'!$D$7,0,10*ROW('Water Data'!D39))),BW45="Yes"),OFFSET('Water Data'!$D$7,0,10*ROW('Water Data'!D39)),IF(AND(ISNUMBER(OFFSET('Water Data'!$D$7,0,10*ROW('Water Data'!D39))),BW45="No",ISNUMBER(OFFSET('Water Data'!$D$7,0,10*ROW('Water Data'!D39)))),CONCATENATE("[",ROUND(OFFSET('Water Data'!$C$7,0,10*ROW('Water Data'!D39)),0),"]"),IF(AND(ISNUMBER(OFFSET('Water Data'!$D$7,0,10*ROW('Water Data'!D39))),BW45="",ISNUMBER(OFFSET('Water Data'!$D$7,0,10*ROW('Water Data'!D39)))),OFFSET('Water Data'!$D$7,0,10*ROW('Water Data'!D39)),NA())))</f>
        <v>#N/A</v>
      </c>
      <c r="I45" s="133" t="e">
        <f ca="1">+IF(AND(ISNUMBER(OFFSET('Water Data'!$D$10,0,10*ROW('Water Data'!D39))),BX45="Yes"),OFFSET('Water Data'!$D$10,0,10*ROW('Water Data'!D39)),IF(AND(ISNUMBER(OFFSET('Water Data'!$D$10,0,10*ROW('Water Data'!D39))),BX45="No",ISNUMBER(OFFSET('Water Data'!$D$10,0,10*ROW('Water Data'!D39)))),CONCATENATE("[",ROUND(OFFSET('Water Data'!$D$10,0,10*ROW('Water Data'!D39)),0),"]"),IF(AND(ISNUMBER(OFFSET('Water Data'!$D$10,0,10*ROW('Water Data'!D39))),BX45="",ISNUMBER(OFFSET('Water Data'!$D$10,0,10*ROW('Water Data'!D39)))),OFFSET('Water Data'!$D$10,0,10*ROW('Water Data'!D39)),NA())))</f>
        <v>#N/A</v>
      </c>
      <c r="J45" s="133" t="e">
        <f ca="1">+IF(AND(ISNUMBER(OFFSET('Water Data'!$E$5,0,10*ROW('Water Data'!E39))),BY45="Yes"),100-OFFSET('Water Data'!$E$5,0,10*ROW('Water Data'!E39)),IF(AND(ISNUMBER(OFFSET('Water Data'!$E$5,0,10*ROW('Water Data'!E39))),BY45="No",ISNUMBER(OFFSET('Water Data'!$E$5,0,10*ROW('Water Data'!E39)))),CONCATENATE("[",ROUND(100-OFFSET('Water Data'!$E$5,0,10*ROW('Water Data'!E39)),0),"]"),IF(AND(ISNUMBER(OFFSET('Water Data'!$E$5,0,10*ROW('Water Data'!E39))),BY45="",ISNUMBER(OFFSET('Water Data'!$E$5,0,10*ROW('Water Data'!E39)))),100-OFFSET('Water Data'!$E$5,0,10*ROW('Water Data'!E39)),NA())))</f>
        <v>#N/A</v>
      </c>
      <c r="K45" s="133" t="e">
        <f ca="1">+IF(AND(ISNUMBER(OFFSET('Water Data'!$E$7,0,10*ROW('Water Data'!E39))),BZ45="Yes"),OFFSET('Water Data'!$E$7,0,10*ROW('Water Data'!E39)),IF(AND(ISNUMBER(OFFSET('Water Data'!$E$7,0,10*ROW('Water Data'!E39))),BZ45="No",ISNUMBER(OFFSET('Water Data'!$E$7,0,10*ROW('Water Data'!E39)))),CONCATENATE("[",ROUND(OFFSET('Water Data'!$E$7,0,10*ROW('Water Data'!E39)),0),"]"),IF(AND(ISNUMBER(OFFSET('Water Data'!$E$7,0,10*ROW('Water Data'!E39))),BZ45="",ISNUMBER(OFFSET('Water Data'!$E$7,0,10*ROW('Water Data'!E39)))),OFFSET('Water Data'!$E$7,0,10*ROW('Water Data'!E39)),NA())))</f>
        <v>#N/A</v>
      </c>
      <c r="L45" s="133" t="e">
        <f ca="1">+IF(AND(ISNUMBER(OFFSET('Water Data'!$E$10,0,10*ROW('Water Data'!E39))),CA45="Yes"),OFFSET('Water Data'!$E$10,0,10*ROW('Water Data'!E39)),IF(AND(ISNUMBER(OFFSET('Water Data'!$E$10,0,10*ROW('Water Data'!E39))),CA45="No",ISNUMBER(OFFSET('Water Data'!$E$10,0,10*ROW('Water Data'!E39)))),CONCATENATE("[",ROUND(OFFSET('Water Data'!$E$10,0,10*ROW('Water Data'!E39)),0),"]"),IF(AND(ISNUMBER(OFFSET('Water Data'!$E$10,0,10*ROW('Water Data'!E39))),CA45="",ISNUMBER(OFFSET('Water Data'!$E$10,0,10*ROW('Water Data'!E39)))),OFFSET('Water Data'!$E$10,0,10*ROW('Water Data'!E39)),NA())))</f>
        <v>#N/A</v>
      </c>
      <c r="M45" s="133" t="e">
        <f ca="1">+IF(AND(ISNUMBER(OFFSET('Water Data'!$F$5,0,10*ROW('Water Data'!F39))),CB45="Yes"),100-OFFSET('Water Data'!$F$5,0,10*ROW('Water Data'!F39)),IF(AND(ISNUMBER(OFFSET('Water Data'!$F$5,0,10*ROW('Water Data'!F39))),CB45="No",ISNUMBER(OFFSET('Water Data'!$F$5,0,10*ROW('Water Data'!F39)))),CONCATENATE("[",ROUND(100-OFFSET('Water Data'!$F$5,0,10*ROW('Water Data'!F39)),0),"]"),IF(AND(ISNUMBER(OFFSET('Water Data'!$F$5,0,10*ROW('Water Data'!F39))),CB45="",ISNUMBER(OFFSET('Water Data'!$F$5,0,10*ROW('Water Data'!F39)))),100-OFFSET('Water Data'!$F$5,0,10*ROW('Water Data'!F39)),NA())))</f>
        <v>#N/A</v>
      </c>
      <c r="N45" s="133" t="e">
        <f ca="1">+IF(AND(ISNUMBER(OFFSET('Water Data'!$F$7,0,10*ROW('Water Data'!F39))),CC45="Yes"),OFFSET('Water Data'!$F$7,0,10*ROW('Water Data'!F39)),IF(AND(ISNUMBER(OFFSET('Water Data'!$F$7,0,10*ROW('Water Data'!F39))),CC45="No",ISNUMBER(OFFSET('Water Data'!$F$7,0,10*ROW('Water Data'!F39)))),CONCATENATE("[",ROUND(OFFSET('Water Data'!$F$7,0,10*ROW('Water Data'!F39)),0),"]"),IF(AND(ISNUMBER(OFFSET('Water Data'!$F$7,0,10*ROW('Water Data'!F39))),CC45="",ISNUMBER(OFFSET('Water Data'!$F$7,0,10*ROW('Water Data'!F39)))),OFFSET('Water Data'!$F$7,0,10*ROW('Water Data'!F39)),NA())))</f>
        <v>#N/A</v>
      </c>
      <c r="O45" s="133" t="e">
        <f ca="1">+IF(AND(ISNUMBER(OFFSET('Water Data'!$F$10,0,10*ROW('Water Data'!F39))),CD45="Yes"),OFFSET('Water Data'!$F$10,0,10*ROW('Water Data'!F39)),IF(AND(ISNUMBER(OFFSET('Water Data'!$F$10,0,10*ROW('Water Data'!F39))),CD45="No",ISNUMBER(OFFSET('Water Data'!$F$10,0,10*ROW('Water Data'!F39)))),CONCATENATE("[",ROUND(OFFSET('Water Data'!$F$10,0,10*ROW('Water Data'!F39)),0),"]"),IF(AND(ISNUMBER(OFFSET('Water Data'!$F$10,0,10*ROW('Water Data'!F39))),CD45="",ISNUMBER(OFFSET('Water Data'!$F$10,0,10*ROW('Water Data'!F39)))),OFFSET('Water Data'!$F$10,0,10*ROW('Water Data'!F39)),NA())))</f>
        <v>#N/A</v>
      </c>
      <c r="P45" s="133" t="e">
        <f ca="1">+IF(AND(ISNUMBER(OFFSET('Water Data'!$G$5,0,10*ROW('Water Data'!G39))),CE45="Yes"),100-OFFSET('Water Data'!$G$5,0,10*ROW('Water Data'!G39)),IF(AND(ISNUMBER(OFFSET('Water Data'!$G$5,0,10*ROW('Water Data'!G39))),CE45="No",ISNUMBER(OFFSET('Water Data'!$G$5,0,10*ROW('Water Data'!G39)))),CONCATENATE("[",ROUND(100-OFFSET('Water Data'!$G$5,0,10*ROW('Water Data'!G39)),0),"]"),IF(AND(ISNUMBER(OFFSET('Water Data'!$G$5,0,10*ROW('Water Data'!G39))),CE45="",ISNUMBER(OFFSET('Water Data'!$G$5,0,10*ROW('Water Data'!G39)))),100-OFFSET('Water Data'!$G$5,0,10*ROW('Water Data'!G39)),NA())))</f>
        <v>#N/A</v>
      </c>
      <c r="Q45" s="133" t="e">
        <f ca="1">+IF(AND(ISNUMBER(OFFSET('Water Data'!$G$7,0,10*ROW('Water Data'!G39))),CF45="Yes"),OFFSET('Water Data'!$G$7,0,10*ROW('Water Data'!G39)),IF(AND(ISNUMBER(OFFSET('Water Data'!$G$7,0,10*ROW('Water Data'!G39))),CF45="No",ISNUMBER(OFFSET('Water Data'!$G$7,0,10*ROW('Water Data'!G39)))),CONCATENATE("[",ROUND(OFFSET('Water Data'!$G$7,0,10*ROW('Water Data'!G39)),0),"]"),IF(AND(ISNUMBER(OFFSET('Water Data'!$G$7,0,10*ROW('Water Data'!G39))),CF45="",ISNUMBER(OFFSET('Water Data'!$G$7,0,10*ROW('Water Data'!G39)))),OFFSET('Water Data'!$G$7,0,10*ROW('Water Data'!G39)),NA())))</f>
        <v>#N/A</v>
      </c>
      <c r="R45" s="133" t="e">
        <f ca="1">+IF(AND(ISNUMBER(OFFSET('Water Data'!$G$10,0,10*ROW('Water Data'!G39))),CG45="Yes"),OFFSET('Water Data'!$G$10,0,10*ROW('Water Data'!G39)),IF(AND(ISNUMBER(OFFSET('Water Data'!$G$10,0,10*ROW('Water Data'!G39))),CG45="No",ISNUMBER(OFFSET('Water Data'!$G$10,0,10*ROW('Water Data'!G39)))),CONCATENATE("[",ROUND(OFFSET('Water Data'!$G$10,0,10*ROW('Water Data'!G39)),0),"]"),IF(AND(ISNUMBER(OFFSET('Water Data'!$G$10,0,10*ROW('Water Data'!G39))),CG45="",ISNUMBER(OFFSET('Water Data'!$G$10,0,10*ROW('Water Data'!G39)))),OFFSET('Water Data'!$G$10,0,10*ROW('Water Data'!G39)),NA())))</f>
        <v>#N/A</v>
      </c>
      <c r="S45" s="133" t="e">
        <f ca="1">+IF(AND(ISNUMBER(OFFSET('Water Data'!$H$5,0,10*ROW('Water Data'!H39))),CH45="Yes"),100-OFFSET('Water Data'!$H$5,0,10*ROW('Water Data'!H39)),IF(AND(ISNUMBER(OFFSET('Water Data'!$H$5,0,10*ROW('Water Data'!H39))),CH45="No",ISNUMBER(OFFSET('Water Data'!$H$5,0,10*ROW('Water Data'!H39)))),CONCATENATE("[",ROUND(100-OFFSET('Water Data'!$H$5,0,10*ROW('Water Data'!H39)),0),"]"),IF(AND(ISNUMBER(OFFSET('Water Data'!$H$5,0,10*ROW('Water Data'!H39))),CH45="",ISNUMBER(OFFSET('Water Data'!$H$5,0,10*ROW('Water Data'!H39)))),100-OFFSET('Water Data'!$H$5,0,10*ROW('Water Data'!H39)),NA())))</f>
        <v>#N/A</v>
      </c>
      <c r="T45" s="133" t="e">
        <f ca="1">+IF(AND(ISNUMBER(OFFSET('Water Data'!$H$7,0,10*ROW('Water Data'!H39))),CI45="Yes"),OFFSET('Water Data'!$H$7,0,10*ROW('Water Data'!H39)),IF(AND(ISNUMBER(OFFSET('Water Data'!$H$7,0,10*ROW('Water Data'!H39))),CI45="No",ISNUMBER(OFFSET('Water Data'!$H$7,0,10*ROW('Water Data'!H39)))),CONCATENATE("[",ROUND(OFFSET('Water Data'!$H$7,0,10*ROW('Water Data'!H39)),0),"]"),IF(AND(ISNUMBER(OFFSET('Water Data'!$H$7,0,10*ROW('Water Data'!H39))),CI45="",ISNUMBER(OFFSET('Water Data'!$H$7,0,10*ROW('Water Data'!H39)))),OFFSET('Water Data'!$H$7,0,10*ROW('Water Data'!H39)),NA())))</f>
        <v>#N/A</v>
      </c>
      <c r="U45" s="133" t="e">
        <f ca="1">+IF(AND(ISNUMBER(OFFSET('Water Data'!$H$10,0,10*ROW('Water Data'!H39))),CJ45="Yes"),OFFSET('Water Data'!$H$10,0,10*ROW('Water Data'!H39)),IF(AND(ISNUMBER(OFFSET('Water Data'!$H$10,0,10*ROW('Water Data'!H39))),CJ45="No",ISNUMBER(OFFSET('Water Data'!$H$10,0,10*ROW('Water Data'!H39)))),CONCATENATE("[",ROUND(OFFSET('Water Data'!$H$10,0,10*ROW('Water Data'!H39)),0),"]"),IF(AND(ISNUMBER(OFFSET('Water Data'!$H$10,0,10*ROW('Water Data'!H39))),CJ45="",ISNUMBER(OFFSET('Water Data'!$H$10,0,10*ROW('Water Data'!H39)))),OFFSET('Water Data'!$H$10,0,10*ROW('Water Data'!H39)),NA())))</f>
        <v>#N/A</v>
      </c>
      <c r="V45" s="134" t="e">
        <f ca="1">+IF(AND(ISNUMBER(OFFSET('Sanitation Data'!$C$5,0,10*ROW('Sanitation Data'!C39))),CK45="Yes"),100-OFFSET('Sanitation Data'!$C$5,0,10*ROW('Sanitation Data'!C39)),IF(AND(ISNUMBER(OFFSET('Sanitation Data'!$C$5,0,10*ROW('Sanitation Data'!C39))),CK45="No",ISNUMBER(OFFSET('Sanitation Data'!$C$5,0,10*ROW('Sanitation Data'!C39)))),CONCATENATE("[",ROUND(100-OFFSET('Sanitation Data'!$C$5,0,10*ROW('Sanitation Data'!C39)),0),"]"),IF(AND(ISNUMBER(OFFSET('Sanitation Data'!$C$5,0,10*ROW('Sanitation Data'!C39))),CK45="",ISNUMBER(OFFSET('Sanitation Data'!$C$5,0,10*ROW('Sanitation Data'!C39)))),100-OFFSET('Sanitation Data'!$C$5,0,10*ROW('Sanitation Data'!C39)),NA())))</f>
        <v>#N/A</v>
      </c>
      <c r="W45" s="134" t="e">
        <f ca="1">+IF(AND(ISNUMBER(OFFSET('Sanitation Data'!$C$7,0,10*ROW('Sanitation Data'!C39))),CL45="Yes"),OFFSET('Sanitation Data'!$C$7,0,10*ROW('Sanitation Data'!C39)),IF(AND(ISNUMBER(OFFSET('Sanitation Data'!$C$7,0,10*ROW('Sanitation Data'!C39))),CL45="No",ISNUMBER(OFFSET('Sanitation Data'!$C$7,0,10*ROW('Sanitation Data'!C39)))),CONCATENATE("[",ROUND(OFFSET('Sanitation Data'!$C$7,0,10*ROW('Sanitation Data'!C39)),0),"]"),IF(AND(ISNUMBER(OFFSET('Sanitation Data'!$C$7,0,10*ROW('Sanitation Data'!C39))),CL45="",ISNUMBER(OFFSET('Sanitation Data'!$C$7,0,10*ROW('Sanitation Data'!C39)))),OFFSET('Sanitation Data'!$C$7,0,10*ROW('Sanitation Data'!C39)),NA())))</f>
        <v>#N/A</v>
      </c>
      <c r="X45" s="134" t="e">
        <f ca="1">+IF(AND(ISNUMBER(OFFSET('Sanitation Data'!$C$11,0,10*ROW('Sanitation Data'!C39))),CM45="Yes"),OFFSET('Sanitation Data'!$C$11,0,10*ROW('Sanitation Data'!C39)),IF(AND(ISNUMBER(OFFSET('Sanitation Data'!$C$11,0,10*ROW('Sanitation Data'!C39))),CM45="No",ISNUMBER(OFFSET('Sanitation Data'!$C$11,0,10*ROW('Sanitation Data'!C39)))),CONCATENATE("[",ROUND(OFFSET('Sanitation Data'!$C$11,0,10*ROW('Sanitation Data'!C39)),0),"]"),IF(AND(ISNUMBER(OFFSET('Sanitation Data'!$C$11,0,10*ROW('Sanitation Data'!C39))),CM45="",ISNUMBER(OFFSET('Sanitation Data'!$C$11,0,10*ROW('Sanitation Data'!C39)))),OFFSET('Sanitation Data'!$C$11,0,10*ROW('Sanitation Data'!C39)),NA())))</f>
        <v>#N/A</v>
      </c>
      <c r="Y45" s="134" t="e">
        <f ca="1">+IF(AND(ISNUMBER(OFFSET('Sanitation Data'!$C$12,0,10*ROW('Sanitation Data'!C39))),CN45="Yes"),OFFSET('Sanitation Data'!$C$12,0,10*ROW('Sanitation Data'!C39)),IF(AND(ISNUMBER(OFFSET('Sanitation Data'!$C$12,0,10*ROW('Sanitation Data'!C39))),CN45="No",ISNUMBER(OFFSET('Sanitation Data'!$C$12,0,10*ROW('Sanitation Data'!C39)))),CONCATENATE("[",ROUND(OFFSET('Sanitation Data'!$C$12,0,10*ROW('Sanitation Data'!C39)),0),"]"),IF(AND(ISNUMBER(OFFSET('Sanitation Data'!$C$12,0,10*ROW('Sanitation Data'!C39))),CN45="",ISNUMBER(OFFSET('Sanitation Data'!$C$12,0,10*ROW('Sanitation Data'!C39)))),OFFSET('Sanitation Data'!$C$12,0,10*ROW('Sanitation Data'!C39)),NA())))</f>
        <v>#N/A</v>
      </c>
      <c r="Z45" s="134" t="e">
        <f ca="1">+IF(AND(ISNUMBER(OFFSET('Sanitation Data'!$C$13,0,10*ROW('Sanitation Data'!C39))),CO45="Yes"),OFFSET('Sanitation Data'!$C$13,0,10*ROW('Sanitation Data'!C39)),IF(AND(ISNUMBER(OFFSET('Sanitation Data'!$C$13,0,10*ROW('Sanitation Data'!C39))),CO45="No",ISNUMBER(OFFSET('Sanitation Data'!$C$13,0,10*ROW('Sanitation Data'!C39)))),CONCATENATE("[",ROUND(OFFSET('Sanitation Data'!$C$13,0,10*ROW('Sanitation Data'!C39)),0),"]"),IF(AND(ISNUMBER(OFFSET('Sanitation Data'!$C$13,0,10*ROW('Sanitation Data'!C39))),CO45="",ISNUMBER(OFFSET('Sanitation Data'!$C$13,0,10*ROW('Sanitation Data'!C39)))),OFFSET('Sanitation Data'!$C$13,0,10*ROW('Sanitation Data'!C39)),NA())))</f>
        <v>#N/A</v>
      </c>
      <c r="AA45" s="134" t="e">
        <f ca="1">+IF(AND(ISNUMBER(OFFSET('Sanitation Data'!$D$5,0,10*ROW('Sanitation Data'!D39))),CP45="Yes"),100-OFFSET('Sanitation Data'!$D$5,0,10*ROW('Sanitation Data'!D39)),IF(AND(ISNUMBER(OFFSET('Sanitation Data'!$D$5,0,10*ROW('Sanitation Data'!D39))),CP45="No",ISNUMBER(OFFSET('Sanitation Data'!$D$5,0,10*ROW('Sanitation Data'!D39)))),CONCATENATE("[",ROUND(100-OFFSET('Sanitation Data'!$D$5,0,10*ROW('Sanitation Data'!D39)),0),"]"),IF(AND(ISNUMBER(OFFSET('Sanitation Data'!$D$5,0,10*ROW('Sanitation Data'!D39))),CP45="",ISNUMBER(OFFSET('Sanitation Data'!$D$5,0,10*ROW('Sanitation Data'!D39)))),100-OFFSET('Sanitation Data'!$D$5,0,10*ROW('Sanitation Data'!D39)),NA())))</f>
        <v>#N/A</v>
      </c>
      <c r="AB45" s="134" t="e">
        <f ca="1">+IF(AND(ISNUMBER(OFFSET('Sanitation Data'!$D$7,0,10*ROW('Sanitation Data'!D39))),CQ45="Yes"),OFFSET('Sanitation Data'!$D$7,0,10*ROW('Sanitation Data'!G39)),IF(AND(ISNUMBER(OFFSET('Sanitation Data'!$D$7,0,10*ROW('Sanitation Data'!D39))),CQ45="No",ISNUMBER(OFFSET('Sanitation Data'!$D$7,0,10*ROW('Sanitation Data'!D39)))),CONCATENATE("[",ROUND(OFFSET('Sanitation Data'!$D$7,0,10*ROW('Sanitation Data'!D39)),0),"]"),IF(AND(ISNUMBER(OFFSET('Sanitation Data'!$D$7,0,10*ROW('Sanitation Data'!D39))),CQ45="",ISNUMBER(OFFSET('Sanitation Data'!$D$7,0,10*ROW('Sanitation Data'!D39)))),OFFSET('Sanitation Data'!$D$7,0,10*ROW('Sanitation Data'!D39)),NA())))</f>
        <v>#N/A</v>
      </c>
      <c r="AC45" s="134" t="e">
        <f ca="1">+IF(AND(ISNUMBER(OFFSET('Sanitation Data'!$D$11,0,10*ROW('Sanitation Data'!D39))),CR45="Yes"),OFFSET('Sanitation Data'!$D$11,0,10*ROW('Sanitation Data'!D39)),IF(AND(ISNUMBER(OFFSET('Sanitation Data'!$D$11,0,10*ROW('Sanitation Data'!D39))),CR45="No",ISNUMBER(OFFSET('Sanitation Data'!$D$11,0,10*ROW('Sanitation Data'!D39)))),CONCATENATE("[",ROUND(OFFSET('Sanitation Data'!$D$11,0,10*ROW('Sanitation Data'!D39)),0),"]"),IF(AND(ISNUMBER(OFFSET('Sanitation Data'!$D$11,0,10*ROW('Sanitation Data'!D39))),CR45="",ISNUMBER(OFFSET('Sanitation Data'!$D$11,0,10*ROW('Sanitation Data'!D39)))),OFFSET('Sanitation Data'!$D$11,0,10*ROW('Sanitation Data'!D39)),NA())))</f>
        <v>#N/A</v>
      </c>
      <c r="AD45" s="134" t="e">
        <f ca="1">+IF(AND(ISNUMBER(OFFSET('Sanitation Data'!$D$12,0,10*ROW('Sanitation Data'!D39))),CS45="Yes"),OFFSET('Sanitation Data'!$D$12,0,10*ROW('Sanitation Data'!D39)),IF(AND(ISNUMBER(OFFSET('Sanitation Data'!$D$12,0,10*ROW('Sanitation Data'!D39))),CS45="No",ISNUMBER(OFFSET('Sanitation Data'!$D$12,0,10*ROW('Sanitation Data'!D39)))),CONCATENATE("[",ROUND(OFFSET('Sanitation Data'!$D$12,0,10*ROW('Sanitation Data'!D39)),0),"]"),IF(AND(ISNUMBER(OFFSET('Sanitation Data'!$D$12,0,10*ROW('Sanitation Data'!D39))),CS45="",ISNUMBER(OFFSET('Sanitation Data'!$D$12,0,10*ROW('Sanitation Data'!D39)))),OFFSET('Sanitation Data'!$D$12,0,10*ROW('Sanitation Data'!D39)),NA())))</f>
        <v>#N/A</v>
      </c>
      <c r="AE45" s="134" t="e">
        <f ca="1">+IF(AND(ISNUMBER(OFFSET('Sanitation Data'!$D$13,0,10*ROW('Sanitation Data'!D39))),CT45="Yes"),OFFSET('Sanitation Data'!$D$13,0,10*ROW('Sanitation Data'!D39)),IF(AND(ISNUMBER(OFFSET('Sanitation Data'!$D$13,0,10*ROW('Sanitation Data'!D39))),CT45="No",ISNUMBER(OFFSET('Sanitation Data'!$D$13,0,10*ROW('Sanitation Data'!D39)))),CONCATENATE("[",ROUND(OFFSET('Sanitation Data'!$D$13,0,10*ROW('Sanitation Data'!D39)),0),"]"),IF(AND(ISNUMBER(OFFSET('Sanitation Data'!$D$13,0,10*ROW('Sanitation Data'!D39))),CT45="",ISNUMBER(OFFSET('Sanitation Data'!$D$13,0,10*ROW('Sanitation Data'!D39)))),OFFSET('Sanitation Data'!$D$13,0,10*ROW('Sanitation Data'!D39)),NA())))</f>
        <v>#N/A</v>
      </c>
      <c r="AF45" s="134" t="e">
        <f ca="1">+IF(AND(ISNUMBER(OFFSET('Sanitation Data'!$E$5,0,10*ROW('Sanitation Data'!E39))),CU45="Yes"),100-OFFSET('Sanitation Data'!$E$5,0,10*ROW('Sanitation Data'!E39)),IF(AND(ISNUMBER(OFFSET('Sanitation Data'!$E$5,0,10*ROW('Sanitation Data'!E39))),CU45="No",ISNUMBER(OFFSET('Sanitation Data'!$E$5,0,10*ROW('Sanitation Data'!E39)))),CONCATENATE("[",ROUND(100-OFFSET('Sanitation Data'!$E$5,0,10*ROW('Sanitation Data'!E39)),0),"]"),IF(AND(ISNUMBER(OFFSET('Sanitation Data'!$E$5,0,10*ROW('Sanitation Data'!E39))),CU45="",ISNUMBER(OFFSET('Sanitation Data'!$E$5,0,10*ROW('Sanitation Data'!E39)))),100-OFFSET('Sanitation Data'!$E$5,0,10*ROW('Sanitation Data'!E39)),NA())))</f>
        <v>#N/A</v>
      </c>
      <c r="AG45" s="134" t="e">
        <f ca="1">+IF(AND(ISNUMBER(OFFSET('Sanitation Data'!$E$7,0,10*ROW('Sanitation Data'!E39))),CV45="Yes"),OFFSET('Sanitation Data'!$E$7,0,10*ROW('Sanitation Data'!E39)),IF(AND(ISNUMBER(OFFSET('Sanitation Data'!$E$7,0,10*ROW('Sanitation Data'!E39))),CV45="No",ISNUMBER(OFFSET('Sanitation Data'!$E$7,0,10*ROW('Sanitation Data'!E39)))),CONCATENATE("[",ROUND(OFFSET('Sanitation Data'!$E$7,0,10*ROW('Sanitation Data'!E39)),0),"]"),IF(AND(ISNUMBER(OFFSET('Sanitation Data'!$E$7,0,10*ROW('Sanitation Data'!E39))),CV45="",ISNUMBER(OFFSET('Sanitation Data'!$E$7,0,10*ROW('Sanitation Data'!E39)))),OFFSET('Sanitation Data'!$E$7,0,10*ROW('Sanitation Data'!E39)),NA())))</f>
        <v>#N/A</v>
      </c>
      <c r="AH45" s="134" t="e">
        <f ca="1">+IF(AND(ISNUMBER(OFFSET('Sanitation Data'!$E$11,0,10*ROW('Sanitation Data'!E39))),CW45="Yes"),OFFSET('Sanitation Data'!$E$11,0,10*ROW('Sanitation Data'!E39)),IF(AND(ISNUMBER(OFFSET('Sanitation Data'!$E$11,0,10*ROW('Sanitation Data'!E39))),CW45="No",ISNUMBER(OFFSET('Sanitation Data'!$E$11,0,10*ROW('Sanitation Data'!E39)))),CONCATENATE("[",ROUND(OFFSET('Sanitation Data'!$E$11,0,10*ROW('Sanitation Data'!E39)),0),"]"),IF(AND(ISNUMBER(OFFSET('Sanitation Data'!$E$11,0,10*ROW('Sanitation Data'!E39))),CW45="",ISNUMBER(OFFSET('Sanitation Data'!$E$11,0,10*ROW('Sanitation Data'!E39)))),OFFSET('Sanitation Data'!$E$11,0,10*ROW('Sanitation Data'!E39)),NA())))</f>
        <v>#N/A</v>
      </c>
      <c r="AI45" s="134" t="e">
        <f ca="1">+IF(AND(ISNUMBER(OFFSET('Sanitation Data'!$E$12,0,10*ROW('Sanitation Data'!E39))),CX45="Yes"),OFFSET('Sanitation Data'!$E$12,0,10*ROW('Sanitation Data'!E39)),IF(AND(ISNUMBER(OFFSET('Sanitation Data'!$E$12,0,10*ROW('Sanitation Data'!E39))),CX45="No",ISNUMBER(OFFSET('Sanitation Data'!$E$12,0,10*ROW('Sanitation Data'!E39)))),CONCATENATE("[",ROUND(OFFSET('Sanitation Data'!$E$12,0,10*ROW('Sanitation Data'!E39)),0),"]"),IF(AND(ISNUMBER(OFFSET('Sanitation Data'!$E$12,0,10*ROW('Sanitation Data'!E39))),CX45="",ISNUMBER(OFFSET('Sanitation Data'!$E$12,0,10*ROW('Sanitation Data'!E39)))),OFFSET('Sanitation Data'!$E$12,0,10*ROW('Sanitation Data'!E39)),NA())))</f>
        <v>#N/A</v>
      </c>
      <c r="AJ45" s="134" t="e">
        <f ca="1">+IF(AND(ISNUMBER(OFFSET('Sanitation Data'!$E$13,0,10*ROW('Sanitation Data'!E39))),CY45="Yes"),OFFSET('Sanitation Data'!$E$13,0,10*ROW('Sanitation Data'!E39)),IF(AND(ISNUMBER(OFFSET('Sanitation Data'!$E$13,0,10*ROW('Sanitation Data'!E39))),CY45="No",ISNUMBER(OFFSET('Sanitation Data'!$E$13,0,10*ROW('Sanitation Data'!E39)))),CONCATENATE("[",ROUND(OFFSET('Sanitation Data'!$E$13,0,10*ROW('Sanitation Data'!E39)),0),"]"),IF(AND(ISNUMBER(OFFSET('Sanitation Data'!$E$13,0,10*ROW('Sanitation Data'!E39))),CY45="",ISNUMBER(OFFSET('Sanitation Data'!$E$13,0,10*ROW('Sanitation Data'!E39)))),OFFSET('Sanitation Data'!$E$13,0,10*ROW('Sanitation Data'!E39)),NA())))</f>
        <v>#N/A</v>
      </c>
      <c r="AK45" s="134" t="e">
        <f ca="1">+IF(AND(ISNUMBER(OFFSET('Sanitation Data'!$F$5,0,10*ROW('Sanitation Data'!F39))),CZ45="Yes"),100-OFFSET('Sanitation Data'!$F$5,0,10*ROW('Sanitation Data'!F39)),IF(AND(ISNUMBER(OFFSET('Sanitation Data'!$F$5,0,10*ROW('Sanitation Data'!F39))),CZ45="No",ISNUMBER(OFFSET('Sanitation Data'!$F$5,0,10*ROW('Sanitation Data'!F39)))),CONCATENATE("[",ROUND(100-OFFSET('Sanitation Data'!$F$5,0,10*ROW('Sanitation Data'!F39)),0),"]"),IF(AND(ISNUMBER(OFFSET('Sanitation Data'!$F$5,0,10*ROW('Sanitation Data'!F39))),CZ45="",ISNUMBER(OFFSET('Sanitation Data'!$F$5,0,10*ROW('Sanitation Data'!F39)))),100-OFFSET('Sanitation Data'!$F$5,0,10*ROW('Sanitation Data'!F39)),NA())))</f>
        <v>#N/A</v>
      </c>
      <c r="AL45" s="134" t="e">
        <f ca="1">+IF(AND(ISNUMBER(OFFSET('Sanitation Data'!$F$7,0,10*ROW('Sanitation Data'!F39))),DA45="Yes"),OFFSET('Sanitation Data'!$F$7,0,10*ROW('Sanitation Data'!F39)),IF(AND(ISNUMBER(OFFSET('Sanitation Data'!$F$7,0,10*ROW('Sanitation Data'!F39))),DA45="No",ISNUMBER(OFFSET('Sanitation Data'!$F$7,0,10*ROW('Sanitation Data'!F39)))),CONCATENATE("[",ROUND(OFFSET('Sanitation Data'!$F$7,0,10*ROW('Sanitation Data'!F39)),0),"]"),IF(AND(ISNUMBER(OFFSET('Sanitation Data'!$F$7,0,10*ROW('Sanitation Data'!F39))),DA45="",ISNUMBER(OFFSET('Sanitation Data'!$F$7,0,10*ROW('Sanitation Data'!F39)))),OFFSET('Sanitation Data'!$F$7,0,10*ROW('Sanitation Data'!F39)),NA())))</f>
        <v>#N/A</v>
      </c>
      <c r="AM45" s="134" t="e">
        <f ca="1">+IF(AND(ISNUMBER(OFFSET('Sanitation Data'!$F$11,0,10*ROW('Sanitation Data'!F39))),DB45="Yes"),OFFSET('Sanitation Data'!$F$11,0,10*ROW('Sanitation Data'!F39)),IF(AND(ISNUMBER(OFFSET('Sanitation Data'!$F$11,0,10*ROW('Sanitation Data'!F39))),DB45="No",ISNUMBER(OFFSET('Sanitation Data'!$F$11,0,10*ROW('Sanitation Data'!F39)))),CONCATENATE("[",ROUND(OFFSET('Sanitation Data'!$F$11,0,10*ROW('Sanitation Data'!F39)),0),"]"),IF(AND(ISNUMBER(OFFSET('Sanitation Data'!$F$11,0,10*ROW('Sanitation Data'!F39))),DB45="",ISNUMBER(OFFSET('Sanitation Data'!$F$11,0,10*ROW('Sanitation Data'!F39)))),OFFSET('Sanitation Data'!$F$11,0,10*ROW('Sanitation Data'!F39)),NA())))</f>
        <v>#N/A</v>
      </c>
      <c r="AN45" s="134" t="e">
        <f ca="1">+IF(AND(ISNUMBER(OFFSET('Sanitation Data'!$F$12,0,10*ROW('Sanitation Data'!F39))),DC45="Yes"),OFFSET('Sanitation Data'!$F$12,0,10*ROW('Sanitation Data'!F39)),IF(AND(ISNUMBER(OFFSET('Sanitation Data'!$F$12,0,10*ROW('Sanitation Data'!F39))),DC45="No",ISNUMBER(OFFSET('Sanitation Data'!$F$12,0,10*ROW('Sanitation Data'!F39)))),CONCATENATE("[",ROUND(OFFSET('Sanitation Data'!$F$12,0,10*ROW('Sanitation Data'!F39)),0),"]"),IF(AND(ISNUMBER(OFFSET('Sanitation Data'!$F$12,0,10*ROW('Sanitation Data'!F39))),DC45="",ISNUMBER(OFFSET('Sanitation Data'!$F$12,0,10*ROW('Sanitation Data'!F39)))),OFFSET('Sanitation Data'!$F$12,0,10*ROW('Sanitation Data'!F39)),NA())))</f>
        <v>#N/A</v>
      </c>
      <c r="AO45" s="134" t="e">
        <f ca="1">+IF(AND(ISNUMBER(OFFSET('Sanitation Data'!$F$13,0,10*ROW('Sanitation Data'!F39))),DD45="Yes"),OFFSET('Sanitation Data'!$F$13,0,10*ROW('Sanitation Data'!F39)),IF(AND(ISNUMBER(OFFSET('Sanitation Data'!$F$13,0,10*ROW('Sanitation Data'!F39))),DD45="No",ISNUMBER(OFFSET('Sanitation Data'!$F$13,0,10*ROW('Sanitation Data'!F39)))),CONCATENATE("[",ROUND(OFFSET('Sanitation Data'!$F$13,0,10*ROW('Sanitation Data'!F39)),0),"]"),IF(AND(ISNUMBER(OFFSET('Sanitation Data'!$F$13,0,10*ROW('Sanitation Data'!F39))),DD45="",ISNUMBER(OFFSET('Sanitation Data'!$F$13,0,10*ROW('Sanitation Data'!F39)))),OFFSET('Sanitation Data'!$F$13,0,10*ROW('Sanitation Data'!F39)),NA())))</f>
        <v>#N/A</v>
      </c>
      <c r="AP45" s="134" t="e">
        <f ca="1">+IF(AND(ISNUMBER(OFFSET('Sanitation Data'!$G$5,0,10*ROW('Sanitation Data'!G39))),DE45="Yes"),100-OFFSET('Sanitation Data'!$G$5,0,10*ROW('Sanitation Data'!G39)),IF(AND(ISNUMBER(OFFSET('Sanitation Data'!$G$5,0,10*ROW('Sanitation Data'!G39))),DE45="No",ISNUMBER(OFFSET('Sanitation Data'!$G$5,0,10*ROW('Sanitation Data'!G39)))),CONCATENATE("[",ROUND(100-OFFSET('Sanitation Data'!$G$5,0,10*ROW('Sanitation Data'!G39)),0),"]"),IF(AND(ISNUMBER(OFFSET('Sanitation Data'!$G$5,0,10*ROW('Sanitation Data'!G39))),DE45="",ISNUMBER(OFFSET('Sanitation Data'!$G$5,0,10*ROW('Sanitation Data'!G39)))),100-OFFSET('Sanitation Data'!$G$5,0,10*ROW('Sanitation Data'!G39)),NA())))</f>
        <v>#N/A</v>
      </c>
      <c r="AQ45" s="134" t="e">
        <f ca="1">+IF(AND(ISNUMBER(OFFSET('Sanitation Data'!$G$7,0,10*ROW('Sanitation Data'!G39))),DF45="Yes"),OFFSET('Sanitation Data'!$G$7,0,10*ROW('Sanitation Data'!G39)),IF(AND(ISNUMBER(OFFSET('Sanitation Data'!$G$7,0,10*ROW('Sanitation Data'!G39))),DF45="No",ISNUMBER(OFFSET('Sanitation Data'!$G$7,0,10*ROW('Sanitation Data'!G39)))),CONCATENATE("[",ROUND(OFFSET('Sanitation Data'!$G$7,0,10*ROW('Sanitation Data'!G39)),0),"]"),IF(AND(ISNUMBER(OFFSET('Sanitation Data'!$G$7,0,10*ROW('Sanitation Data'!G39))),DF45="",ISNUMBER(OFFSET('Sanitation Data'!$G$7,0,10*ROW('Sanitation Data'!G39)))),OFFSET('Sanitation Data'!$G$7,0,10*ROW('Sanitation Data'!G39)),NA())))</f>
        <v>#N/A</v>
      </c>
      <c r="AR45" s="134" t="e">
        <f ca="1">+IF(AND(ISNUMBER(OFFSET('Sanitation Data'!$G$11,0,10*ROW('Sanitation Data'!G39))),DG45="Yes"),OFFSET('Sanitation Data'!$G$11,0,10*ROW('Sanitation Data'!G39)),IF(AND(ISNUMBER(OFFSET('Sanitation Data'!$G$11,0,10*ROW('Sanitation Data'!G39))),DG45="No",ISNUMBER(OFFSET('Sanitation Data'!$G$11,0,10*ROW('Sanitation Data'!G39)))),CONCATENATE("[",ROUND(OFFSET('Sanitation Data'!$G$11,0,10*ROW('Sanitation Data'!G39)),0),"]"),IF(AND(ISNUMBER(OFFSET('Sanitation Data'!$G$11,0,10*ROW('Sanitation Data'!G39))),DG45="",ISNUMBER(OFFSET('Sanitation Data'!$G$11,0,10*ROW('Sanitation Data'!G39)))),OFFSET('Sanitation Data'!$G$11,0,10*ROW('Sanitation Data'!G39)),NA())))</f>
        <v>#N/A</v>
      </c>
      <c r="AS45" s="134" t="e">
        <f ca="1">+IF(AND(ISNUMBER(OFFSET('Sanitation Data'!$G$12,0,10*ROW('Sanitation Data'!G39))),DH45="Yes"),OFFSET('Sanitation Data'!$G$12,0,10*ROW('Sanitation Data'!G39)),IF(AND(ISNUMBER(OFFSET('Sanitation Data'!$G$12,0,10*ROW('Sanitation Data'!G39))),DH45="No",ISNUMBER(OFFSET('Sanitation Data'!$G$12,0,10*ROW('Sanitation Data'!G39)))),CONCATENATE("[",ROUND(OFFSET('Sanitation Data'!$G$12,0,10*ROW('Sanitation Data'!G39)),0),"]"),IF(AND(ISNUMBER(OFFSET('Sanitation Data'!$G$12,0,10*ROW('Sanitation Data'!G39))),DH45="",ISNUMBER(OFFSET('Sanitation Data'!$G$12,0,10*ROW('Sanitation Data'!G39)))),OFFSET('Sanitation Data'!$G$12,0,10*ROW('Sanitation Data'!G39)),NA())))</f>
        <v>#N/A</v>
      </c>
      <c r="AT45" s="134" t="e">
        <f ca="1">+IF(AND(ISNUMBER(OFFSET('Sanitation Data'!$G$13,0,10*ROW('Sanitation Data'!G39))),DI45="Yes"),OFFSET('Sanitation Data'!$G$13,0,10*ROW('Sanitation Data'!G39)),IF(AND(ISNUMBER(OFFSET('Sanitation Data'!$G$13,0,10*ROW('Sanitation Data'!G39))),DI45="No",ISNUMBER(OFFSET('Sanitation Data'!$G$13,0,10*ROW('Sanitation Data'!G39)))),CONCATENATE("[",ROUND(OFFSET('Sanitation Data'!$G$13,0,10*ROW('Sanitation Data'!G39)),0),"]"),IF(AND(ISNUMBER(OFFSET('Sanitation Data'!$G$13,0,10*ROW('Sanitation Data'!G39))),DI45="",ISNUMBER(OFFSET('Sanitation Data'!$G$13,0,10*ROW('Sanitation Data'!G39)))),OFFSET('Sanitation Data'!$G$13,0,10*ROW('Sanitation Data'!G39)),NA())))</f>
        <v>#N/A</v>
      </c>
      <c r="AU45" s="134" t="e">
        <f ca="1">+IF(AND(ISNUMBER(OFFSET('Sanitation Data'!$H$5,0,10*ROW('Sanitation Data'!H39))),DJ45="Yes"),100-OFFSET('Sanitation Data'!$H$5,0,10*ROW('Sanitation Data'!H39)),IF(AND(ISNUMBER(OFFSET('Sanitation Data'!$H$5,0,10*ROW('Sanitation Data'!H39))),DJ45="No",ISNUMBER(OFFSET('Sanitation Data'!$H$5,0,10*ROW('Sanitation Data'!H39)))),CONCATENATE("[",ROUND(100-OFFSET('Sanitation Data'!$H$5,0,10*ROW('Sanitation Data'!H39)),0),"]"),IF(AND(ISNUMBER(OFFSET('Sanitation Data'!$H$5,0,10*ROW('Sanitation Data'!H39))),DJ45="",ISNUMBER(OFFSET('Sanitation Data'!$H$5,0,10*ROW('Sanitation Data'!H39)))),100-OFFSET('Sanitation Data'!$H$5,0,10*ROW('Sanitation Data'!H39)),NA())))</f>
        <v>#N/A</v>
      </c>
      <c r="AV45" s="134" t="e">
        <f ca="1">+IF(AND(ISNUMBER(OFFSET('Sanitation Data'!$H$7,0,10*ROW('Sanitation Data'!H39))),DK45="Yes"),OFFSET('Sanitation Data'!$H$7,0,10*ROW('Sanitation Data'!H39)),IF(AND(ISNUMBER(OFFSET('Sanitation Data'!$H$7,0,10*ROW('Sanitation Data'!H39))),DK45="No",ISNUMBER(OFFSET('Sanitation Data'!$H$7,0,10*ROW('Sanitation Data'!H39)))),CONCATENATE("[",ROUND(OFFSET('Sanitation Data'!$H$7,0,10*ROW('Sanitation Data'!H39)),0),"]"),IF(AND(ISNUMBER(OFFSET('Sanitation Data'!$H$7,0,10*ROW('Sanitation Data'!H39))),DK45="",ISNUMBER(OFFSET('Sanitation Data'!$H$7,0,10*ROW('Sanitation Data'!H39)))),OFFSET('Sanitation Data'!$H$7,0,10*ROW('Sanitation Data'!H39)),NA())))</f>
        <v>#N/A</v>
      </c>
      <c r="AW45" s="134" t="e">
        <f ca="1">+IF(AND(ISNUMBER(OFFSET('Sanitation Data'!$H$11,0,10*ROW('Sanitation Data'!H39))),DL45="Yes"),OFFSET('Sanitation Data'!$H$11,0,10*ROW('Sanitation Data'!H39)),IF(AND(ISNUMBER(OFFSET('Sanitation Data'!$H$11,0,10*ROW('Sanitation Data'!H39))),DL45="No",ISNUMBER(OFFSET('Sanitation Data'!$H$11,0,10*ROW('Sanitation Data'!H39)))),CONCATENATE("[",ROUND(OFFSET('Sanitation Data'!$H$11,0,10*ROW('Sanitation Data'!H39)),0),"]"),IF(AND(ISNUMBER(OFFSET('Sanitation Data'!$H$11,0,10*ROW('Sanitation Data'!H39))),DL45="",ISNUMBER(OFFSET('Sanitation Data'!$H$11,0,10*ROW('Sanitation Data'!H39)))),OFFSET('Sanitation Data'!$H$11,0,10*ROW('Sanitation Data'!H39)),NA())))</f>
        <v>#N/A</v>
      </c>
      <c r="AX45" s="134" t="e">
        <f ca="1">+IF(AND(ISNUMBER(OFFSET('Sanitation Data'!$H$12,0,10*ROW('Sanitation Data'!H39))),DM45="Yes"),OFFSET('Sanitation Data'!$H$12,0,10*ROW('Sanitation Data'!H39)),IF(AND(ISNUMBER(OFFSET('Sanitation Data'!$H$12,0,10*ROW('Sanitation Data'!H39))),DM45="No",ISNUMBER(OFFSET('Sanitation Data'!$H$12,0,10*ROW('Sanitation Data'!H39)))),CONCATENATE("[",ROUND(OFFSET('Sanitation Data'!$H$12,0,10*ROW('Sanitation Data'!H39)),0),"]"),IF(AND(ISNUMBER(OFFSET('Sanitation Data'!$H$12,0,10*ROW('Sanitation Data'!H39))),DM45="",ISNUMBER(OFFSET('Sanitation Data'!$H$12,0,10*ROW('Sanitation Data'!H39)))),OFFSET('Sanitation Data'!$H$12,0,10*ROW('Sanitation Data'!H39)),NA())))</f>
        <v>#N/A</v>
      </c>
      <c r="AY45" s="134" t="e">
        <f ca="1">+IF(AND(ISNUMBER(OFFSET('Sanitation Data'!$H$13,0,10*ROW('Sanitation Data'!H39))),DN45="Yes"),OFFSET('Sanitation Data'!$H$13,0,10*ROW('Sanitation Data'!H39)),IF(AND(ISNUMBER(OFFSET('Sanitation Data'!$H$13,0,10*ROW('Sanitation Data'!H39))),DN45="No",ISNUMBER(OFFSET('Sanitation Data'!$H$13,0,10*ROW('Sanitation Data'!H39)))),CONCATENATE("[",ROUND(OFFSET('Sanitation Data'!$H$13,0,10*ROW('Sanitation Data'!H39)),0),"]"),IF(AND(ISNUMBER(OFFSET('Sanitation Data'!$H$13,0,10*ROW('Sanitation Data'!H39))),DN45="",ISNUMBER(OFFSET('Sanitation Data'!$H$13,0,10*ROW('Sanitation Data'!H39)))),OFFSET('Sanitation Data'!$H$13,0,10*ROW('Sanitation Data'!H39)),NA())))</f>
        <v>#N/A</v>
      </c>
      <c r="AZ45" s="135" t="e">
        <f ca="1">+IF(AND(ISNUMBER(OFFSET('Hygiene Data'!$C$6,0,10*ROW('Hygiene Data'!C39))),DO45="Yes"),OFFSET('Hygiene Data'!$C$6,0,10*ROW('Hygiene Data'!C39)),IF(AND(ISNUMBER(OFFSET('Hygiene Data'!$C$6,0,10*ROW('Hygiene Data'!C39))),DO45="No",ISNUMBER(OFFSET('Hygiene Data'!$C$6,0,10*ROW('Hygiene Data'!C39)))),CONCATENATE("[",ROUND(OFFSET('Hygiene Data'!$C$6,0,10*ROW('Hygiene Data'!C39)),0),"]"),IF(AND(ISNUMBER(OFFSET('Hygiene Data'!$C$6,0,10*ROW('Hygiene Data'!C39))),DO45="",ISNUMBER(OFFSET('Hygiene Data'!$C$6,0,10*ROW('Hygiene Data'!C39)))),OFFSET('Hygiene Data'!$C$6,0,10*ROW('Hygiene Data'!C39)),NA())))</f>
        <v>#N/A</v>
      </c>
      <c r="BA45" s="135" t="e">
        <f ca="1">+IF(AND(ISNUMBER(OFFSET('Hygiene Data'!$C$8,0,10*ROW('Hygiene Data'!C39))),DP45="Yes"),OFFSET('Hygiene Data'!$C$8,0,10*ROW('Hygiene Data'!C39)),IF(AND(ISNUMBER(OFFSET('Hygiene Data'!$C$8,0,10*ROW('Hygiene Data'!C39))),DP45="No",ISNUMBER(OFFSET('Hygiene Data'!$C$8,0,10*ROW('Hygiene Data'!C39)))),CONCATENATE("[",ROUND(OFFSET('Hygiene Data'!$C$8,0,10*ROW('Hygiene Data'!C39)),0),"]"),IF(AND(ISNUMBER(OFFSET('Hygiene Data'!$C$8,0,10*ROW('Hygiene Data'!C39))),DP45="",ISNUMBER(OFFSET('Hygiene Data'!$C$8,0,10*ROW('Hygiene Data'!C39)))),OFFSET('Hygiene Data'!$C$8,0,10*ROW('Hygiene Data'!C39)),NA())))</f>
        <v>#N/A</v>
      </c>
      <c r="BB45" s="135" t="e">
        <f ca="1">+IF(AND(ISNUMBER(OFFSET('Hygiene Data'!$C$10,0,10*ROW('Hygiene Data'!C39))),DQ45="Yes"),OFFSET('Hygiene Data'!$C$10,0,10*ROW('Hygiene Data'!C39)),IF(AND(ISNUMBER(OFFSET('Hygiene Data'!$C$10,0,10*ROW('Hygiene Data'!C39))),DQ45="No",ISNUMBER(OFFSET('Hygiene Data'!$C$10,0,10*ROW('Hygiene Data'!C39)))),CONCATENATE("[",ROUND(OFFSET('Hygiene Data'!$C$10,0,10*ROW('Hygiene Data'!C39)),0),"]"),IF(AND(ISNUMBER(OFFSET('Hygiene Data'!$C$10,0,10*ROW('Hygiene Data'!C39))),DQ45="",ISNUMBER(OFFSET('Hygiene Data'!$C$10,0,10*ROW('Hygiene Data'!C39)))),OFFSET('Hygiene Data'!$C$10,0,10*ROW('Hygiene Data'!C39)),NA())))</f>
        <v>#N/A</v>
      </c>
      <c r="BC45" s="135" t="e">
        <f ca="1">+IF(AND(ISNUMBER(OFFSET('Hygiene Data'!$D$6,0,10*ROW('Hygiene Data'!D39))),DR45="Yes"),OFFSET('Hygiene Data'!$D$6,0,10*ROW('Hygiene Data'!D39)),IF(AND(ISNUMBER(OFFSET('Hygiene Data'!$D$6,0,10*ROW('Hygiene Data'!D39))),DR45="No",ISNUMBER(OFFSET('Hygiene Data'!$D$6,0,10*ROW('Hygiene Data'!D39)))),CONCATENATE("[",ROUND(OFFSET('Hygiene Data'!$D$6,0,10*ROW('Hygiene Data'!D39)),0),"]"),IF(AND(ISNUMBER(OFFSET('Hygiene Data'!$D$6,0,10*ROW('Hygiene Data'!D39))),DR45="",ISNUMBER(OFFSET('Hygiene Data'!$D$6,0,10*ROW('Hygiene Data'!D39)))),OFFSET('Hygiene Data'!$D$6,0,10*ROW('Hygiene Data'!D39)),NA())))</f>
        <v>#N/A</v>
      </c>
      <c r="BD45" s="135" t="e">
        <f ca="1">+IF(AND(ISNUMBER(OFFSET('Hygiene Data'!$D$8,0,10*ROW('Hygiene Data'!D39))),DS45="Yes"),OFFSET('Hygiene Data'!$D$8,0,10*ROW('Hygiene Data'!D39)),IF(AND(ISNUMBER(OFFSET('Hygiene Data'!$D$8,0,10*ROW('Hygiene Data'!D39))),DS45="No",ISNUMBER(OFFSET('Hygiene Data'!$D$8,0,10*ROW('Hygiene Data'!D39)))),CONCATENATE("[",ROUND(OFFSET('Hygiene Data'!$D$8,0,10*ROW('Hygiene Data'!D39)),0),"]"),IF(AND(ISNUMBER(OFFSET('Hygiene Data'!$D$8,0,10*ROW('Hygiene Data'!D39))),DS45="",ISNUMBER(OFFSET('Hygiene Data'!$D$8,0,10*ROW('Hygiene Data'!D39)))),OFFSET('Hygiene Data'!$D$8,0,10*ROW('Hygiene Data'!D39)),NA())))</f>
        <v>#N/A</v>
      </c>
      <c r="BE45" s="135" t="e">
        <f ca="1">+IF(AND(ISNUMBER(OFFSET('Hygiene Data'!$D$10,0,10*ROW('Hygiene Data'!D39))),DT45="Yes"),OFFSET('Hygiene Data'!$D$10,0,10*ROW('Hygiene Data'!D39)),IF(AND(ISNUMBER(OFFSET('Hygiene Data'!$D$10,0,10*ROW('Hygiene Data'!D39))),DT45="No",ISNUMBER(OFFSET('Hygiene Data'!$D$10,0,10*ROW('Hygiene Data'!D39)))),CONCATENATE("[",ROUND(OFFSET('Hygiene Data'!$D$10,0,10*ROW('Hygiene Data'!D39)),0),"]"),IF(AND(ISNUMBER(OFFSET('Hygiene Data'!$D$10,0,10*ROW('Hygiene Data'!D39))),DT45="",ISNUMBER(OFFSET('Hygiene Data'!$D$10,0,10*ROW('Hygiene Data'!D39)))),OFFSET('Hygiene Data'!$D$10,0,10*ROW('Hygiene Data'!D39)),NA())))</f>
        <v>#N/A</v>
      </c>
      <c r="BF45" s="135" t="e">
        <f ca="1">+IF(AND(ISNUMBER(OFFSET('Hygiene Data'!$E$6,0,10*ROW('Hygiene Data'!E39))),DU45="Yes"),OFFSET('Hygiene Data'!$E$6,0,10*ROW('Hygiene Data'!E39)),IF(AND(ISNUMBER(OFFSET('Hygiene Data'!$E$6,0,10*ROW('Hygiene Data'!E39))),DU45="No",ISNUMBER(OFFSET('Hygiene Data'!$E$6,0,10*ROW('Hygiene Data'!E39)))),CONCATENATE("[",ROUND(OFFSET('Hygiene Data'!$E$6,0,10*ROW('Hygiene Data'!E39)),0),"]"),IF(AND(ISNUMBER(OFFSET('Hygiene Data'!$E$6,0,10*ROW('Hygiene Data'!E39))),DU45="",ISNUMBER(OFFSET('Hygiene Data'!$E$6,0,10*ROW('Hygiene Data'!E39)))),OFFSET('Hygiene Data'!$E$6,0,10*ROW('Hygiene Data'!E39)),NA())))</f>
        <v>#N/A</v>
      </c>
      <c r="BG45" s="135" t="e">
        <f ca="1">+IF(AND(ISNUMBER(OFFSET('Hygiene Data'!$E$8,0,10*ROW('Hygiene Data'!E39))),DV45="Yes"),OFFSET('Hygiene Data'!$E$8,0,10*ROW('Hygiene Data'!E39)),IF(AND(ISNUMBER(OFFSET('Hygiene Data'!$E$8,0,10*ROW('Hygiene Data'!E39))),DV45="No",ISNUMBER(OFFSET('Hygiene Data'!$E$8,0,10*ROW('Hygiene Data'!E39)))),CONCATENATE("[",ROUND(OFFSET('Hygiene Data'!$E$8,0,10*ROW('Hygiene Data'!E39)),0),"]"),IF(AND(ISNUMBER(OFFSET('Hygiene Data'!$E$8,0,10*ROW('Hygiene Data'!E39))),DV45="",ISNUMBER(OFFSET('Hygiene Data'!$E$8,0,10*ROW('Hygiene Data'!E39)))),OFFSET('Hygiene Data'!$E$8,0,10*ROW('Hygiene Data'!E39)),NA())))</f>
        <v>#N/A</v>
      </c>
      <c r="BH45" s="135" t="e">
        <f ca="1">+IF(AND(ISNUMBER(OFFSET('Hygiene Data'!$E$10,0,10*ROW('Hygiene Data'!E39))),DW45="Yes"),OFFSET('Hygiene Data'!$E$10,0,10*ROW('Hygiene Data'!E39)),IF(AND(ISNUMBER(OFFSET('Hygiene Data'!$E$10,0,10*ROW('Hygiene Data'!E39))),DW45="No",ISNUMBER(OFFSET('Hygiene Data'!$E$10,0,10*ROW('Hygiene Data'!E39)))),CONCATENATE("[",ROUND(OFFSET('Hygiene Data'!$E$10,0,10*ROW('Hygiene Data'!E39)),0),"]"),IF(AND(ISNUMBER(OFFSET('Hygiene Data'!$E$10,0,10*ROW('Hygiene Data'!E39))),DW45="",ISNUMBER(OFFSET('Hygiene Data'!$E$10,0,10*ROW('Hygiene Data'!E39)))),OFFSET('Hygiene Data'!$E$10,0,10*ROW('Hygiene Data'!E39)),NA())))</f>
        <v>#N/A</v>
      </c>
      <c r="BI45" s="135" t="e">
        <f ca="1">+IF(AND(ISNUMBER(OFFSET('Hygiene Data'!$F$6,0,10*ROW('Hygiene Data'!F39))),DX45="Yes"),OFFSET('Hygiene Data'!$F$6,0,10*ROW('Hygiene Data'!F39)),IF(AND(ISNUMBER(OFFSET('Hygiene Data'!$F$6,0,10*ROW('Hygiene Data'!F39))),DX45="No",ISNUMBER(OFFSET('Hygiene Data'!$F$6,0,10*ROW('Hygiene Data'!F39)))),CONCATENATE("[",ROUND(OFFSET('Hygiene Data'!$F$6,0,10*ROW('Hygiene Data'!F39)),0),"]"),IF(AND(ISNUMBER(OFFSET('Hygiene Data'!$F$6,0,10*ROW('Hygiene Data'!F39))),DX45="",ISNUMBER(OFFSET('Hygiene Data'!$F$6,0,10*ROW('Hygiene Data'!F39)))),OFFSET('Hygiene Data'!$F$6,0,10*ROW('Hygiene Data'!F39)),NA())))</f>
        <v>#N/A</v>
      </c>
      <c r="BJ45" s="135" t="e">
        <f ca="1">+IF(AND(ISNUMBER(OFFSET('Hygiene Data'!$F$8,0,10*ROW('Hygiene Data'!F39))),DY45="Yes"),OFFSET('Hygiene Data'!$F$8,0,10*ROW('Hygiene Data'!F39)),IF(AND(ISNUMBER(OFFSET('Hygiene Data'!$F$8,0,10*ROW('Hygiene Data'!F39))),DY45="No",ISNUMBER(OFFSET('Hygiene Data'!$F$8,0,10*ROW('Hygiene Data'!F39)))),CONCATENATE("[",ROUND(OFFSET('Hygiene Data'!$F$8,0,10*ROW('Hygiene Data'!F39)),0),"]"),IF(AND(ISNUMBER(OFFSET('Hygiene Data'!$F$8,0,10*ROW('Hygiene Data'!F39))),DY45="",ISNUMBER(OFFSET('Hygiene Data'!$F$8,0,10*ROW('Hygiene Data'!F39)))),OFFSET('Hygiene Data'!$F$8,0,10*ROW('Hygiene Data'!F39)),NA())))</f>
        <v>#N/A</v>
      </c>
      <c r="BK45" s="135" t="e">
        <f ca="1">+IF(AND(ISNUMBER(OFFSET('Hygiene Data'!$F$10,0,10*ROW('Hygiene Data'!F39))),DZ45="Yes"),OFFSET('Hygiene Data'!$F$10,0,10*ROW('Hygiene Data'!F39)),IF(AND(ISNUMBER(OFFSET('Hygiene Data'!$F$10,0,10*ROW('Hygiene Data'!F39))),DZ45="No",ISNUMBER(OFFSET('Hygiene Data'!$F$10,0,10*ROW('Hygiene Data'!F39)))),CONCATENATE("[",ROUND(OFFSET('Hygiene Data'!$F$10,0,10*ROW('Hygiene Data'!F39)),0),"]"),IF(AND(ISNUMBER(OFFSET('Hygiene Data'!$F$10,0,10*ROW('Hygiene Data'!F39))),DZ45="",ISNUMBER(OFFSET('Hygiene Data'!$F$10,0,10*ROW('Hygiene Data'!F39)))),OFFSET('Hygiene Data'!$F$10,0,10*ROW('Hygiene Data'!F39)),NA())))</f>
        <v>#N/A</v>
      </c>
      <c r="BL45" s="135" t="e">
        <f ca="1">+IF(AND(ISNUMBER(OFFSET('Hygiene Data'!$G$6,0,10*ROW('Hygiene Data'!G39))),EA45="Yes"),OFFSET('Hygiene Data'!$G$6,0,10*ROW('Hygiene Data'!G39)),IF(AND(ISNUMBER(OFFSET('Hygiene Data'!$G$6,0,10*ROW('Hygiene Data'!G39))),EA45="No",ISNUMBER(OFFSET('Hygiene Data'!$G$6,0,10*ROW('Hygiene Data'!G39)))),CONCATENATE("[",ROUND(OFFSET('Hygiene Data'!$G$6,0,10*ROW('Hygiene Data'!G39)),0),"]"),IF(AND(ISNUMBER(OFFSET('Hygiene Data'!$G$6,0,10*ROW('Hygiene Data'!G39))),EA45="",ISNUMBER(OFFSET('Hygiene Data'!$G$6,0,10*ROW('Hygiene Data'!G39)))),OFFSET('Hygiene Data'!$G$6,0,10*ROW('Hygiene Data'!G39)),NA())))</f>
        <v>#N/A</v>
      </c>
      <c r="BM45" s="135" t="e">
        <f ca="1">+IF(AND(ISNUMBER(OFFSET('Hygiene Data'!$G$8,0,10*ROW('Hygiene Data'!G39))),EB45="Yes"),OFFSET('Hygiene Data'!$G$8,0,10*ROW('Hygiene Data'!G39)),IF(AND(ISNUMBER(OFFSET('Hygiene Data'!$G$8,0,10*ROW('Hygiene Data'!G39))),EB45="No",ISNUMBER(OFFSET('Hygiene Data'!$G$8,0,10*ROW('Hygiene Data'!G39)))),CONCATENATE("[",ROUND(OFFSET('Hygiene Data'!$G$8,0,10*ROW('Hygiene Data'!G39)),0),"]"),IF(AND(ISNUMBER(OFFSET('Hygiene Data'!$G$8,0,10*ROW('Hygiene Data'!G39))),EB45="",ISNUMBER(OFFSET('Hygiene Data'!$G$8,0,10*ROW('Hygiene Data'!G39)))),OFFSET('Hygiene Data'!$G$8,0,10*ROW('Hygiene Data'!G39)),NA())))</f>
        <v>#N/A</v>
      </c>
      <c r="BN45" s="135" t="e">
        <f ca="1">+IF(AND(ISNUMBER(OFFSET('Hygiene Data'!$G$10,0,10*ROW('Hygiene Data'!G39))),EC45="Yes"),OFFSET('Hygiene Data'!$G$10,0,10*ROW('Hygiene Data'!G39)),IF(AND(ISNUMBER(OFFSET('Hygiene Data'!$G$10,0,10*ROW('Hygiene Data'!G39))),EC45="No",ISNUMBER(OFFSET('Hygiene Data'!$G$10,0,10*ROW('Hygiene Data'!G39)))),CONCATENATE("[",ROUND(OFFSET('Hygiene Data'!$G$10,0,10*ROW('Hygiene Data'!G39)),0),"]"),IF(AND(ISNUMBER(OFFSET('Hygiene Data'!$G$10,0,10*ROW('Hygiene Data'!G39))),EC45="",ISNUMBER(OFFSET('Hygiene Data'!$G$10,0,10*ROW('Hygiene Data'!G39)))),OFFSET('Hygiene Data'!$G$10,0,10*ROW('Hygiene Data'!G39)),NA())))</f>
        <v>#N/A</v>
      </c>
      <c r="BO45" s="135" t="e">
        <f ca="1">+IF(AND(ISNUMBER(OFFSET('Hygiene Data'!$H$6,0,10*ROW('Hygiene Data'!H39))),ED45="Yes"),OFFSET('Hygiene Data'!$H$6,0,10*ROW('Hygiene Data'!H39)),IF(AND(ISNUMBER(OFFSET('Hygiene Data'!$H$6,0,10*ROW('Hygiene Data'!H39))),ED45="No",ISNUMBER(OFFSET('Hygiene Data'!$H$6,0,10*ROW('Hygiene Data'!H39)))),CONCATENATE("[",ROUND(OFFSET('Hygiene Data'!$H$6,0,10*ROW('Hygiene Data'!H39)),0),"]"),IF(AND(ISNUMBER(OFFSET('Hygiene Data'!$H$6,0,10*ROW('Hygiene Data'!H39))),ED45="",ISNUMBER(OFFSET('Hygiene Data'!$H$6,0,10*ROW('Hygiene Data'!H39)))),OFFSET('Hygiene Data'!$H$6,0,10*ROW('Hygiene Data'!H39)),NA())))</f>
        <v>#N/A</v>
      </c>
      <c r="BP45" s="135" t="e">
        <f ca="1">+IF(AND(ISNUMBER(OFFSET('Hygiene Data'!$H$8,0,10*ROW('Hygiene Data'!H39))),EE45="Yes"),OFFSET('Hygiene Data'!$H$8,0,10*ROW('Hygiene Data'!H39)),IF(AND(ISNUMBER(OFFSET('Hygiene Data'!$H$8,0,10*ROW('Hygiene Data'!H39))),EE45="No",ISNUMBER(OFFSET('Hygiene Data'!$H$8,0,10*ROW('Hygiene Data'!H39)))),CONCATENATE("[",ROUND(OFFSET('Hygiene Data'!$H$8,0,10*ROW('Hygiene Data'!H39)),0),"]"),IF(AND(ISNUMBER(OFFSET('Hygiene Data'!$H$8,0,10*ROW('Hygiene Data'!H39))),EE45="",ISNUMBER(OFFSET('Hygiene Data'!$H$8,0,10*ROW('Hygiene Data'!H39)))),OFFSET('Hygiene Data'!$H$8,0,10*ROW('Hygiene Data'!H39)),NA())))</f>
        <v>#N/A</v>
      </c>
      <c r="BQ45" s="135" t="e">
        <f ca="1">+IF(AND(ISNUMBER(OFFSET('Hygiene Data'!$H$10,0,10*ROW('Hygiene Data'!H39))),EF45="Yes"),OFFSET('Hygiene Data'!$H$10,0,10*ROW('Hygiene Data'!H39)),IF(AND(ISNUMBER(OFFSET('Hygiene Data'!$H$10,0,10*ROW('Hygiene Data'!H39))),EF45="No",ISNUMBER(OFFSET('Hygiene Data'!$H$10,0,10*ROW('Hygiene Data'!H39)))),CONCATENATE("[",ROUND(OFFSET('Hygiene Data'!$H$10,0,10*ROW('Hygiene Data'!H39)),0),"]"),IF(AND(ISNUMBER(OFFSET('Hygiene Data'!$H$10,0,10*ROW('Hygiene Data'!H39))),EF45="",ISNUMBER(OFFSET('Hygiene Data'!$H$10,0,10*ROW('Hygiene Data'!H39)))),OFFSET('Hygiene Data'!$H$10,0,10*ROW('Hygiene Data'!H39)),NA())))</f>
        <v>#N/A</v>
      </c>
      <c r="BS45" s="34" t="str">
        <f ca="1">+IF(OFFSET('Water Data'!$C$28,0,10*ROW('Water Data'!C39))="","",OFFSET('Water Data'!$C$28,0,10*ROW('Water Data'!C39)))</f>
        <v/>
      </c>
      <c r="BT45" s="34" t="str">
        <f ca="1">+IF(OFFSET('Water Data'!$C$29,0,10*ROW('Water Data'!C39))="","",OFFSET('Water Data'!$C$29,0,10*ROW('Water Data'!C39)))</f>
        <v/>
      </c>
      <c r="BU45" s="34" t="str">
        <f ca="1">+IF(OFFSET('Water Data'!$C$30,0,10*ROW('Water Data'!C39))="","",OFFSET('Water Data'!$C$30,0,10*ROW('Water Data'!C39)))</f>
        <v/>
      </c>
      <c r="BV45" s="34" t="str">
        <f ca="1">+IF(OFFSET('Water Data'!$D$28,0,10*ROW('Water Data'!D39))="","",OFFSET('Water Data'!$D$28,0,10*ROW('Water Data'!D39)))</f>
        <v/>
      </c>
      <c r="BW45" s="34" t="str">
        <f ca="1">+IF(OFFSET('Water Data'!$D$29,0,10*ROW('Water Data'!D39))="","",OFFSET('Water Data'!$D$29,0,10*ROW('Water Data'!D39)))</f>
        <v/>
      </c>
      <c r="BX45" s="34" t="str">
        <f ca="1">+IF(OFFSET('Water Data'!$D$30,0,10*ROW('Water Data'!D39))="","",OFFSET('Water Data'!$D$30,0,10*ROW('Water Data'!D39)))</f>
        <v/>
      </c>
      <c r="BY45" s="34" t="str">
        <f ca="1">+IF(OFFSET('Water Data'!$E$28,0,10*ROW('Water Data'!E39))="","",OFFSET('Water Data'!$E$28,0,10*ROW('Water Data'!E39)))</f>
        <v/>
      </c>
      <c r="BZ45" s="34" t="str">
        <f ca="1">+IF(OFFSET('Water Data'!$E$29,0,10*ROW('Water Data'!E39))="","",OFFSET('Water Data'!$E$29,0,10*ROW('Water Data'!E39)))</f>
        <v/>
      </c>
      <c r="CA45" s="34" t="str">
        <f ca="1">+IF(OFFSET('Water Data'!$E$30,0,10*ROW('Water Data'!E39))="","",OFFSET('Water Data'!$E$30,0,10*ROW('Water Data'!E39)))</f>
        <v/>
      </c>
      <c r="CB45" s="34" t="str">
        <f ca="1">+IF(OFFSET('Water Data'!$F$28,0,10*ROW('Water Data'!F39))="","",OFFSET('Water Data'!$F$28,0,10*ROW('Water Data'!F39)))</f>
        <v/>
      </c>
      <c r="CC45" s="34" t="str">
        <f ca="1">+IF(OFFSET('Water Data'!$F$29,0,10*ROW('Water Data'!F39))="","",OFFSET('Water Data'!$F$29,0,10*ROW('Water Data'!F39)))</f>
        <v/>
      </c>
      <c r="CD45" s="34" t="str">
        <f ca="1">+IF(OFFSET('Water Data'!$F$30,0,10*ROW('Water Data'!F39))="","",OFFSET('Water Data'!$F$30,0,10*ROW('Water Data'!F39)))</f>
        <v/>
      </c>
      <c r="CE45" s="34" t="str">
        <f ca="1">+IF(OFFSET('Water Data'!$G$28,0,10*ROW('Water Data'!G39))="","",OFFSET('Water Data'!$G$28,0,10*ROW('Water Data'!G39)))</f>
        <v/>
      </c>
      <c r="CF45" s="34" t="str">
        <f ca="1">+IF(OFFSET('Water Data'!$G$29,0,10*ROW('Water Data'!G39))="","",OFFSET('Water Data'!$G$29,0,10*ROW('Water Data'!G39)))</f>
        <v/>
      </c>
      <c r="CG45" s="34" t="str">
        <f ca="1">+IF(OFFSET('Water Data'!$G$30,0,10*ROW('Water Data'!G39))="","",OFFSET('Water Data'!$G$30,0,10*ROW('Water Data'!G39)))</f>
        <v/>
      </c>
      <c r="CH45" s="34" t="str">
        <f ca="1">+IF(OFFSET('Water Data'!$H$28,0,10*ROW('Water Data'!H39))="","",OFFSET('Water Data'!$H$28,0,10*ROW('Water Data'!H39)))</f>
        <v/>
      </c>
      <c r="CI45" s="34" t="str">
        <f ca="1">+IF(OFFSET('Water Data'!$H$29,0,10*ROW('Water Data'!H39))="","",OFFSET('Water Data'!$H$29,0,10*ROW('Water Data'!H39)))</f>
        <v/>
      </c>
      <c r="CJ45" s="34" t="str">
        <f ca="1">+IF(OFFSET('Water Data'!$H$30,0,10*ROW('Water Data'!H39))="","",OFFSET('Water Data'!$H$30,0,10*ROW('Water Data'!H39)))</f>
        <v/>
      </c>
      <c r="CK45" s="34" t="str">
        <f ca="1">+IF(OFFSET('Sanitation Data'!$C$29,0,10*ROW('Sanitation Data'!C39))="","",OFFSET('Sanitation Data'!$C$29,0,10*ROW('Sanitation Data'!C39)))</f>
        <v/>
      </c>
      <c r="CL45" s="34" t="str">
        <f ca="1">+IF(OFFSET('Sanitation Data'!$C$30,0,10*ROW('Sanitation Data'!C39))="","",OFFSET('Sanitation Data'!$C$30,0,10*ROW('Sanitation Data'!C39)))</f>
        <v/>
      </c>
      <c r="CM45" s="34" t="str">
        <f ca="1">+IF(OFFSET('Sanitation Data'!$C$31,0,10*ROW('Sanitation Data'!C39))="","",OFFSET('Sanitation Data'!$C$31,0,10*ROW('Sanitation Data'!C39)))</f>
        <v/>
      </c>
      <c r="CN45" s="34" t="str">
        <f ca="1">+IF(OFFSET('Sanitation Data'!$C$32,0,10*ROW('Sanitation Data'!C39))="","",OFFSET('Sanitation Data'!$C$32,0,10*ROW('Sanitation Data'!C39)))</f>
        <v/>
      </c>
      <c r="CO45" s="34" t="str">
        <f ca="1">+IF(OFFSET('Sanitation Data'!$C$33,0,10*ROW('Sanitation Data'!C39))="","",OFFSET('Sanitation Data'!$C$33,0,10*ROW('Sanitation Data'!C39)))</f>
        <v/>
      </c>
      <c r="CP45" s="34" t="str">
        <f ca="1">+IF(OFFSET('Sanitation Data'!$D$29,0,10*ROW('Sanitation Data'!D39))="","",OFFSET('Sanitation Data'!$D$29,0,10*ROW('Sanitation Data'!D39)))</f>
        <v/>
      </c>
      <c r="CQ45" s="34" t="str">
        <f ca="1">+IF(OFFSET('Sanitation Data'!$D$30,0,10*ROW('Sanitation Data'!D39))="","",OFFSET('Sanitation Data'!$D$30,0,10*ROW('Sanitation Data'!D39)))</f>
        <v/>
      </c>
      <c r="CR45" s="34" t="str">
        <f ca="1">+IF(OFFSET('Sanitation Data'!$D$31,0,10*ROW('Sanitation Data'!D39))="","",OFFSET('Sanitation Data'!$D$31,0,10*ROW('Sanitation Data'!D39)))</f>
        <v/>
      </c>
      <c r="CS45" s="34" t="str">
        <f ca="1">+IF(OFFSET('Sanitation Data'!$D$32,0,10*ROW('Sanitation Data'!D39))="","",OFFSET('Sanitation Data'!$D$32,0,10*ROW('Sanitation Data'!D39)))</f>
        <v/>
      </c>
      <c r="CT45" s="34" t="str">
        <f ca="1">+IF(OFFSET('Sanitation Data'!$D$33,0,10*ROW('Sanitation Data'!D39))="","",OFFSET('Sanitation Data'!$D$33,0,10*ROW('Sanitation Data'!D39)))</f>
        <v/>
      </c>
      <c r="CU45" s="34" t="str">
        <f ca="1">+IF(OFFSET('Sanitation Data'!$E$29,0,10*ROW('Sanitation Data'!E39))="","",OFFSET('Sanitation Data'!$E$29,0,10*ROW('Sanitation Data'!E39)))</f>
        <v/>
      </c>
      <c r="CV45" s="34" t="str">
        <f ca="1">+IF(OFFSET('Sanitation Data'!$E$30,0,10*ROW('Sanitation Data'!E39))="","",OFFSET('Sanitation Data'!$E$30,0,10*ROW('Sanitation Data'!E39)))</f>
        <v/>
      </c>
      <c r="CW45" s="34" t="str">
        <f ca="1">+IF(OFFSET('Sanitation Data'!$E$31,0,10*ROW('Sanitation Data'!E39))="","",OFFSET('Sanitation Data'!$E$31,0,10*ROW('Sanitation Data'!E39)))</f>
        <v/>
      </c>
      <c r="CX45" s="34" t="str">
        <f ca="1">+IF(OFFSET('Sanitation Data'!$E$32,0,10*ROW('Sanitation Data'!E39))="","",OFFSET('Sanitation Data'!$E$32,0,10*ROW('Sanitation Data'!E39)))</f>
        <v/>
      </c>
      <c r="CY45" s="34" t="str">
        <f ca="1">+IF(OFFSET('Sanitation Data'!$E$33,0,10*ROW('Sanitation Data'!E39))="","",OFFSET('Sanitation Data'!$E$33,0,10*ROW('Sanitation Data'!E39)))</f>
        <v/>
      </c>
      <c r="CZ45" s="34" t="str">
        <f ca="1">+IF(OFFSET('Sanitation Data'!$F$29,0,10*ROW('Sanitation Data'!F39))="","",OFFSET('Sanitation Data'!$F$29,0,10*ROW('Sanitation Data'!F39)))</f>
        <v/>
      </c>
      <c r="DA45" s="34" t="str">
        <f ca="1">+IF(OFFSET('Sanitation Data'!$F$30,0,10*ROW('Sanitation Data'!F39))="","",OFFSET('Sanitation Data'!$F$30,0,10*ROW('Sanitation Data'!F39)))</f>
        <v/>
      </c>
      <c r="DB45" s="34" t="str">
        <f ca="1">+IF(OFFSET('Sanitation Data'!$F$31,0,10*ROW('Sanitation Data'!F39))="","",OFFSET('Sanitation Data'!$F$31,0,10*ROW('Sanitation Data'!F39)))</f>
        <v/>
      </c>
      <c r="DC45" s="34" t="str">
        <f ca="1">+IF(OFFSET('Sanitation Data'!$F$32,0,10*ROW('Sanitation Data'!F39))="","",OFFSET('Sanitation Data'!$F$32,0,10*ROW('Sanitation Data'!F39)))</f>
        <v/>
      </c>
      <c r="DD45" s="34" t="str">
        <f ca="1">+IF(OFFSET('Sanitation Data'!$F$33,0,10*ROW('Sanitation Data'!F39))="","",OFFSET('Sanitation Data'!$F$33,0,10*ROW('Sanitation Data'!F39)))</f>
        <v/>
      </c>
      <c r="DE45" s="34" t="str">
        <f ca="1">+IF(OFFSET('Sanitation Data'!$G$29,0,10*ROW('Sanitation Data'!G39))="","",OFFSET('Sanitation Data'!$G$29,0,10*ROW('Sanitation Data'!G39)))</f>
        <v/>
      </c>
      <c r="DF45" s="34" t="str">
        <f ca="1">+IF(OFFSET('Sanitation Data'!$G$30,0,10*ROW('Sanitation Data'!G39))="","",OFFSET('Sanitation Data'!$G$30,0,10*ROW('Sanitation Data'!G39)))</f>
        <v/>
      </c>
      <c r="DG45" s="34" t="str">
        <f ca="1">+IF(OFFSET('Sanitation Data'!$G$31,0,10*ROW('Sanitation Data'!G39))="","",OFFSET('Sanitation Data'!$G$31,0,10*ROW('Sanitation Data'!G39)))</f>
        <v/>
      </c>
      <c r="DH45" s="34" t="str">
        <f ca="1">+IF(OFFSET('Sanitation Data'!$G$32,0,10*ROW('Sanitation Data'!G39))="","",OFFSET('Sanitation Data'!$G$32,0,10*ROW('Sanitation Data'!G39)))</f>
        <v/>
      </c>
      <c r="DI45" s="34" t="str">
        <f ca="1">+IF(OFFSET('Sanitation Data'!$G$33,0,10*ROW('Sanitation Data'!G39))="","",OFFSET('Sanitation Data'!$G$33,0,10*ROW('Sanitation Data'!G39)))</f>
        <v/>
      </c>
      <c r="DJ45" s="34" t="str">
        <f ca="1">+IF(OFFSET('Sanitation Data'!$H$29,0,10*ROW('Sanitation Data'!H39))="","",OFFSET('Sanitation Data'!$H$29,0,10*ROW('Sanitation Data'!H39)))</f>
        <v/>
      </c>
      <c r="DK45" s="34" t="str">
        <f ca="1">+IF(OFFSET('Sanitation Data'!$H$30,0,10*ROW('Sanitation Data'!H39))="","",OFFSET('Sanitation Data'!$H$30,0,10*ROW('Sanitation Data'!H39)))</f>
        <v/>
      </c>
      <c r="DL45" s="34" t="str">
        <f ca="1">+IF(OFFSET('Sanitation Data'!$H$31,0,10*ROW('Sanitation Data'!H39))="","",OFFSET('Sanitation Data'!$H$31,0,10*ROW('Sanitation Data'!H39)))</f>
        <v/>
      </c>
      <c r="DM45" s="34" t="str">
        <f ca="1">+IF(OFFSET('Sanitation Data'!$H$32,0,10*ROW('Sanitation Data'!H39))="","",OFFSET('Sanitation Data'!$H$32,0,10*ROW('Sanitation Data'!H39)))</f>
        <v/>
      </c>
      <c r="DN45" s="34" t="str">
        <f ca="1">+IF(OFFSET('Sanitation Data'!$H$33,0,10*ROW('Sanitation Data'!H39))="","",OFFSET('Sanitation Data'!$H$33,0,10*ROW('Sanitation Data'!H39)))</f>
        <v/>
      </c>
      <c r="DO45" s="34" t="str">
        <f ca="1">+IF(OFFSET('Hygiene Data'!$C$12,0,10*ROW('Hygiene Data'!C39))="","",OFFSET('Hygiene Data'!$C$12,0,10*ROW('Hygiene Data'!C39)))</f>
        <v/>
      </c>
      <c r="DP45" s="34" t="str">
        <f ca="1">+IF(OFFSET('Hygiene Data'!$C$13,0,10*ROW('Hygiene Data'!C39))="","",OFFSET('Hygiene Data'!$C$13,0,10*ROW('Hygiene Data'!C39)))</f>
        <v/>
      </c>
      <c r="DQ45" s="34" t="str">
        <f ca="1">+IF(OFFSET('Hygiene Data'!$C$14,0,10*ROW('Hygiene Data'!C39))="","",OFFSET('Hygiene Data'!$C$14,0,10*ROW('Hygiene Data'!C39)))</f>
        <v/>
      </c>
      <c r="DR45" s="34" t="str">
        <f ca="1">+IF(OFFSET('Hygiene Data'!$D$12,0,10*ROW('Hygiene Data'!D39))="","",OFFSET('Hygiene Data'!$D$12,0,10*ROW('Hygiene Data'!D39)))</f>
        <v/>
      </c>
      <c r="DS45" s="34" t="str">
        <f ca="1">+IF(OFFSET('Hygiene Data'!$D$13,0,10*ROW('Hygiene Data'!D39))="","",OFFSET('Hygiene Data'!$D$13,0,10*ROW('Hygiene Data'!D39)))</f>
        <v/>
      </c>
      <c r="DT45" s="34" t="str">
        <f ca="1">+IF(OFFSET('Hygiene Data'!$D$14,0,10*ROW('Hygiene Data'!D39))="","",OFFSET('Hygiene Data'!$D$14,0,10*ROW('Hygiene Data'!D39)))</f>
        <v/>
      </c>
      <c r="DU45" s="34" t="str">
        <f ca="1">+IF(OFFSET('Hygiene Data'!$E$12,0,10*ROW('Hygiene Data'!E39))="","",OFFSET('Hygiene Data'!$E$12,0,10*ROW('Hygiene Data'!E39)))</f>
        <v/>
      </c>
      <c r="DV45" s="34" t="str">
        <f ca="1">+IF(OFFSET('Hygiene Data'!$E$13,0,10*ROW('Hygiene Data'!E39))="","",OFFSET('Hygiene Data'!$E$13,0,10*ROW('Hygiene Data'!E39)))</f>
        <v/>
      </c>
      <c r="DW45" s="34" t="str">
        <f ca="1">+IF(OFFSET('Hygiene Data'!$E$14,0,10*ROW('Hygiene Data'!E39))="","",OFFSET('Hygiene Data'!$E$14,0,10*ROW('Hygiene Data'!E39)))</f>
        <v/>
      </c>
      <c r="DX45" s="34" t="str">
        <f ca="1">+IF(OFFSET('Hygiene Data'!$F$12,0,10*ROW('Hygiene Data'!F39))="","",OFFSET('Hygiene Data'!$F$12,0,10*ROW('Hygiene Data'!F39)))</f>
        <v/>
      </c>
      <c r="DY45" s="34" t="str">
        <f ca="1">+IF(OFFSET('Hygiene Data'!$F$13,0,10*ROW('Hygiene Data'!F39))="","",OFFSET('Hygiene Data'!$F$13,0,10*ROW('Hygiene Data'!F39)))</f>
        <v/>
      </c>
      <c r="DZ45" s="34" t="str">
        <f ca="1">+IF(OFFSET('Hygiene Data'!$F$14,0,10*ROW('Hygiene Data'!F39))="","",OFFSET('Hygiene Data'!$F$14,0,10*ROW('Hygiene Data'!F39)))</f>
        <v/>
      </c>
      <c r="EA45" s="34" t="str">
        <f ca="1">+IF(OFFSET('Hygiene Data'!$G$12,0,10*ROW('Hygiene Data'!G39))="","",OFFSET('Hygiene Data'!$G$12,0,10*ROW('Hygiene Data'!G39)))</f>
        <v/>
      </c>
      <c r="EB45" s="34" t="str">
        <f ca="1">+IF(OFFSET('Hygiene Data'!$G$13,0,10*ROW('Hygiene Data'!G39))="","",OFFSET('Hygiene Data'!$G$13,0,10*ROW('Hygiene Data'!G39)))</f>
        <v/>
      </c>
      <c r="EC45" s="34" t="str">
        <f ca="1">+IF(OFFSET('Hygiene Data'!$G$14,0,10*ROW('Hygiene Data'!G39))="","",OFFSET('Hygiene Data'!$G$14,0,10*ROW('Hygiene Data'!G39)))</f>
        <v/>
      </c>
      <c r="ED45" s="34" t="str">
        <f ca="1">+IF(OFFSET('Hygiene Data'!$H$12,0,10*ROW('Hygiene Data'!H39))="","",OFFSET('Hygiene Data'!$H$12,0,10*ROW('Hygiene Data'!H39)))</f>
        <v/>
      </c>
      <c r="EE45" s="34" t="str">
        <f ca="1">+IF(OFFSET('Hygiene Data'!$H$13,0,10*ROW('Hygiene Data'!H39))="","",OFFSET('Hygiene Data'!$H$13,0,10*ROW('Hygiene Data'!H39)))</f>
        <v/>
      </c>
      <c r="EF45" s="34" t="str">
        <f ca="1">+IF(OFFSET('Hygiene Data'!$H$14,0,10*ROW('Hygiene Data'!H39))="","",OFFSET('Hygiene Data'!$H$14,0,10*ROW('Hygiene Data'!H39)))</f>
        <v/>
      </c>
    </row>
    <row r="46" spans="1:136" x14ac:dyDescent="0.2">
      <c r="A46" s="50" t="str">
        <f ca="1">+IF(OFFSET('Water Data'!$B$1,0,10*ROW('Water Data'!B43))="","",OFFSET('Water Data'!$B$1,0,10*ROW('Water Data'!B43)))</f>
        <v/>
      </c>
      <c r="B46" s="50" t="str">
        <f ca="1">+IF(OFFSET('Water Data'!$A$3,0,10*ROW('Water Data'!A43))="","",OFFSET('Water Data'!$A$3,0,10*ROW('Water Data'!A43)))</f>
        <v/>
      </c>
      <c r="C46" s="50" t="str">
        <f ca="1">+IF(OFFSET('Water Data'!$C$3,0,10*ROW('Water Data'!C43))="","",OFFSET('Water Data'!$C$3,0,10*ROW('Water Data'!C43)))</f>
        <v/>
      </c>
      <c r="D46" s="133" t="e">
        <f ca="1">+IF(AND(ISNUMBER(OFFSET('Water Data'!$C$5,0,10*ROW('Water Data'!C40))),BS46="Yes"),100-OFFSET('Water Data'!$C$5,0,10*ROW('Water Data'!C40)),IF(AND(ISNUMBER(OFFSET('Water Data'!$C$5,0,10*ROW('Water Data'!C40))),BS46="No",ISNUMBER(OFFSET('Water Data'!$C$5,0,10*ROW('Water Data'!C40)))),CONCATENATE("[",ROUND(100-OFFSET('Water Data'!$C$5,0,10*ROW('Water Data'!C40)),0),"]"),IF(AND(ISNUMBER(OFFSET('Water Data'!$C$5,0,10*ROW('Water Data'!C40))),BS46="",ISNUMBER(OFFSET('Water Data'!$C$5,0,10*ROW('Water Data'!C40)))),100-OFFSET('Water Data'!$C$5,0,10*ROW('Water Data'!C40)),NA())))</f>
        <v>#N/A</v>
      </c>
      <c r="E46" s="133" t="e">
        <f ca="1">+IF(AND(ISNUMBER(OFFSET('Water Data'!$C$7,0,10*ROW('Water Data'!D40))),BT46="Yes"),OFFSET('Water Data'!$C$7,0,10*ROW('Water Data'!C40)),IF(AND(ISNUMBER(OFFSET('Water Data'!$C$7,0,10*ROW('Water Data'!C40))),BT46="No",ISNUMBER(OFFSET('Water Data'!$C$7,0,10*ROW('Water Data'!C40)))),CONCATENATE("[",ROUND(OFFSET('Water Data'!$C$7,0,10*ROW('Water Data'!C40)),0),"]"),IF(AND(ISNUMBER(OFFSET('Water Data'!$C$7,0,10*ROW('Water Data'!C40))),BT46="",ISNUMBER(OFFSET('Water Data'!$C$7,0,10*ROW('Water Data'!C40)))),OFFSET('Water Data'!$C$7,0,10*ROW('Water Data'!C40)),NA())))</f>
        <v>#N/A</v>
      </c>
      <c r="F46" s="133" t="e">
        <f ca="1">+IF(AND(ISNUMBER(OFFSET('Water Data'!$C$10,0,10*ROW('Water Data'!C40))),BU46="Yes"),OFFSET('Water Data'!$C$10,0,10*ROW('Water Data'!C40)),IF(AND(ISNUMBER(OFFSET('Water Data'!$C$10,0,10*ROW('Water Data'!C40))),BU46="No",ISNUMBER(OFFSET('Water Data'!$C$10,0,10*ROW('Water Data'!C40)))),CONCATENATE("[",ROUND(OFFSET('Water Data'!$C$10,0,10*ROW('Water Data'!C40)),0),"]"),IF(AND(ISNUMBER(OFFSET('Water Data'!$C$10,0,10*ROW('Water Data'!C40))),BU46="",ISNUMBER(OFFSET('Water Data'!$C$10,0,10*ROW('Water Data'!C40)))),OFFSET('Water Data'!$C$10,0,10*ROW('Water Data'!C40)),NA())))</f>
        <v>#N/A</v>
      </c>
      <c r="G46" s="133" t="e">
        <f ca="1">+IF(AND(ISNUMBER(OFFSET('Water Data'!$D$5,0,10*ROW('Water Data'!D40))),BV46="Yes"),100-OFFSET('Water Data'!$D$5,0,10*ROW('Water Data'!D40)),IF(AND(ISNUMBER(OFFSET('Water Data'!$D$5,0,10*ROW('Water Data'!D40))),BV46="No",ISNUMBER(OFFSET('Water Data'!$D$5,0,10*ROW('Water Data'!D40)))),CONCATENATE("[",ROUND(100-OFFSET('Water Data'!$D$5,0,10*ROW('Water Data'!D40)),0),"]"),IF(AND(ISNUMBER(OFFSET('Water Data'!$D$5,0,10*ROW('Water Data'!D40))),BV46="",ISNUMBER(OFFSET('Water Data'!$D$5,0,10*ROW('Water Data'!D40)))),100-OFFSET('Water Data'!$D$5,0,10*ROW('Water Data'!D40)),NA())))</f>
        <v>#N/A</v>
      </c>
      <c r="H46" s="133" t="e">
        <f ca="1">+IF(AND(ISNUMBER(OFFSET('Water Data'!$D$7,0,10*ROW('Water Data'!D40))),BW46="Yes"),OFFSET('Water Data'!$D$7,0,10*ROW('Water Data'!D40)),IF(AND(ISNUMBER(OFFSET('Water Data'!$D$7,0,10*ROW('Water Data'!D40))),BW46="No",ISNUMBER(OFFSET('Water Data'!$D$7,0,10*ROW('Water Data'!D40)))),CONCATENATE("[",ROUND(OFFSET('Water Data'!$C$7,0,10*ROW('Water Data'!D40)),0),"]"),IF(AND(ISNUMBER(OFFSET('Water Data'!$D$7,0,10*ROW('Water Data'!D40))),BW46="",ISNUMBER(OFFSET('Water Data'!$D$7,0,10*ROW('Water Data'!D40)))),OFFSET('Water Data'!$D$7,0,10*ROW('Water Data'!D40)),NA())))</f>
        <v>#N/A</v>
      </c>
      <c r="I46" s="133" t="e">
        <f ca="1">+IF(AND(ISNUMBER(OFFSET('Water Data'!$D$10,0,10*ROW('Water Data'!D40))),BX46="Yes"),OFFSET('Water Data'!$D$10,0,10*ROW('Water Data'!D40)),IF(AND(ISNUMBER(OFFSET('Water Data'!$D$10,0,10*ROW('Water Data'!D40))),BX46="No",ISNUMBER(OFFSET('Water Data'!$D$10,0,10*ROW('Water Data'!D40)))),CONCATENATE("[",ROUND(OFFSET('Water Data'!$D$10,0,10*ROW('Water Data'!D40)),0),"]"),IF(AND(ISNUMBER(OFFSET('Water Data'!$D$10,0,10*ROW('Water Data'!D40))),BX46="",ISNUMBER(OFFSET('Water Data'!$D$10,0,10*ROW('Water Data'!D40)))),OFFSET('Water Data'!$D$10,0,10*ROW('Water Data'!D40)),NA())))</f>
        <v>#N/A</v>
      </c>
      <c r="J46" s="133" t="e">
        <f ca="1">+IF(AND(ISNUMBER(OFFSET('Water Data'!$E$5,0,10*ROW('Water Data'!E40))),BY46="Yes"),100-OFFSET('Water Data'!$E$5,0,10*ROW('Water Data'!E40)),IF(AND(ISNUMBER(OFFSET('Water Data'!$E$5,0,10*ROW('Water Data'!E40))),BY46="No",ISNUMBER(OFFSET('Water Data'!$E$5,0,10*ROW('Water Data'!E40)))),CONCATENATE("[",ROUND(100-OFFSET('Water Data'!$E$5,0,10*ROW('Water Data'!E40)),0),"]"),IF(AND(ISNUMBER(OFFSET('Water Data'!$E$5,0,10*ROW('Water Data'!E40))),BY46="",ISNUMBER(OFFSET('Water Data'!$E$5,0,10*ROW('Water Data'!E40)))),100-OFFSET('Water Data'!$E$5,0,10*ROW('Water Data'!E40)),NA())))</f>
        <v>#N/A</v>
      </c>
      <c r="K46" s="133" t="e">
        <f ca="1">+IF(AND(ISNUMBER(OFFSET('Water Data'!$E$7,0,10*ROW('Water Data'!E40))),BZ46="Yes"),OFFSET('Water Data'!$E$7,0,10*ROW('Water Data'!E40)),IF(AND(ISNUMBER(OFFSET('Water Data'!$E$7,0,10*ROW('Water Data'!E40))),BZ46="No",ISNUMBER(OFFSET('Water Data'!$E$7,0,10*ROW('Water Data'!E40)))),CONCATENATE("[",ROUND(OFFSET('Water Data'!$E$7,0,10*ROW('Water Data'!E40)),0),"]"),IF(AND(ISNUMBER(OFFSET('Water Data'!$E$7,0,10*ROW('Water Data'!E40))),BZ46="",ISNUMBER(OFFSET('Water Data'!$E$7,0,10*ROW('Water Data'!E40)))),OFFSET('Water Data'!$E$7,0,10*ROW('Water Data'!E40)),NA())))</f>
        <v>#N/A</v>
      </c>
      <c r="L46" s="133" t="e">
        <f ca="1">+IF(AND(ISNUMBER(OFFSET('Water Data'!$E$10,0,10*ROW('Water Data'!E40))),CA46="Yes"),OFFSET('Water Data'!$E$10,0,10*ROW('Water Data'!E40)),IF(AND(ISNUMBER(OFFSET('Water Data'!$E$10,0,10*ROW('Water Data'!E40))),CA46="No",ISNUMBER(OFFSET('Water Data'!$E$10,0,10*ROW('Water Data'!E40)))),CONCATENATE("[",ROUND(OFFSET('Water Data'!$E$10,0,10*ROW('Water Data'!E40)),0),"]"),IF(AND(ISNUMBER(OFFSET('Water Data'!$E$10,0,10*ROW('Water Data'!E40))),CA46="",ISNUMBER(OFFSET('Water Data'!$E$10,0,10*ROW('Water Data'!E40)))),OFFSET('Water Data'!$E$10,0,10*ROW('Water Data'!E40)),NA())))</f>
        <v>#N/A</v>
      </c>
      <c r="M46" s="133" t="e">
        <f ca="1">+IF(AND(ISNUMBER(OFFSET('Water Data'!$F$5,0,10*ROW('Water Data'!F40))),CB46="Yes"),100-OFFSET('Water Data'!$F$5,0,10*ROW('Water Data'!F40)),IF(AND(ISNUMBER(OFFSET('Water Data'!$F$5,0,10*ROW('Water Data'!F40))),CB46="No",ISNUMBER(OFFSET('Water Data'!$F$5,0,10*ROW('Water Data'!F40)))),CONCATENATE("[",ROUND(100-OFFSET('Water Data'!$F$5,0,10*ROW('Water Data'!F40)),0),"]"),IF(AND(ISNUMBER(OFFSET('Water Data'!$F$5,0,10*ROW('Water Data'!F40))),CB46="",ISNUMBER(OFFSET('Water Data'!$F$5,0,10*ROW('Water Data'!F40)))),100-OFFSET('Water Data'!$F$5,0,10*ROW('Water Data'!F40)),NA())))</f>
        <v>#N/A</v>
      </c>
      <c r="N46" s="133" t="e">
        <f ca="1">+IF(AND(ISNUMBER(OFFSET('Water Data'!$F$7,0,10*ROW('Water Data'!F40))),CC46="Yes"),OFFSET('Water Data'!$F$7,0,10*ROW('Water Data'!F40)),IF(AND(ISNUMBER(OFFSET('Water Data'!$F$7,0,10*ROW('Water Data'!F40))),CC46="No",ISNUMBER(OFFSET('Water Data'!$F$7,0,10*ROW('Water Data'!F40)))),CONCATENATE("[",ROUND(OFFSET('Water Data'!$F$7,0,10*ROW('Water Data'!F40)),0),"]"),IF(AND(ISNUMBER(OFFSET('Water Data'!$F$7,0,10*ROW('Water Data'!F40))),CC46="",ISNUMBER(OFFSET('Water Data'!$F$7,0,10*ROW('Water Data'!F40)))),OFFSET('Water Data'!$F$7,0,10*ROW('Water Data'!F40)),NA())))</f>
        <v>#N/A</v>
      </c>
      <c r="O46" s="133" t="e">
        <f ca="1">+IF(AND(ISNUMBER(OFFSET('Water Data'!$F$10,0,10*ROW('Water Data'!F40))),CD46="Yes"),OFFSET('Water Data'!$F$10,0,10*ROW('Water Data'!F40)),IF(AND(ISNUMBER(OFFSET('Water Data'!$F$10,0,10*ROW('Water Data'!F40))),CD46="No",ISNUMBER(OFFSET('Water Data'!$F$10,0,10*ROW('Water Data'!F40)))),CONCATENATE("[",ROUND(OFFSET('Water Data'!$F$10,0,10*ROW('Water Data'!F40)),0),"]"),IF(AND(ISNUMBER(OFFSET('Water Data'!$F$10,0,10*ROW('Water Data'!F40))),CD46="",ISNUMBER(OFFSET('Water Data'!$F$10,0,10*ROW('Water Data'!F40)))),OFFSET('Water Data'!$F$10,0,10*ROW('Water Data'!F40)),NA())))</f>
        <v>#N/A</v>
      </c>
      <c r="P46" s="133" t="e">
        <f ca="1">+IF(AND(ISNUMBER(OFFSET('Water Data'!$G$5,0,10*ROW('Water Data'!G40))),CE46="Yes"),100-OFFSET('Water Data'!$G$5,0,10*ROW('Water Data'!G40)),IF(AND(ISNUMBER(OFFSET('Water Data'!$G$5,0,10*ROW('Water Data'!G40))),CE46="No",ISNUMBER(OFFSET('Water Data'!$G$5,0,10*ROW('Water Data'!G40)))),CONCATENATE("[",ROUND(100-OFFSET('Water Data'!$G$5,0,10*ROW('Water Data'!G40)),0),"]"),IF(AND(ISNUMBER(OFFSET('Water Data'!$G$5,0,10*ROW('Water Data'!G40))),CE46="",ISNUMBER(OFFSET('Water Data'!$G$5,0,10*ROW('Water Data'!G40)))),100-OFFSET('Water Data'!$G$5,0,10*ROW('Water Data'!G40)),NA())))</f>
        <v>#N/A</v>
      </c>
      <c r="Q46" s="133" t="e">
        <f ca="1">+IF(AND(ISNUMBER(OFFSET('Water Data'!$G$7,0,10*ROW('Water Data'!G40))),CF46="Yes"),OFFSET('Water Data'!$G$7,0,10*ROW('Water Data'!G40)),IF(AND(ISNUMBER(OFFSET('Water Data'!$G$7,0,10*ROW('Water Data'!G40))),CF46="No",ISNUMBER(OFFSET('Water Data'!$G$7,0,10*ROW('Water Data'!G40)))),CONCATENATE("[",ROUND(OFFSET('Water Data'!$G$7,0,10*ROW('Water Data'!G40)),0),"]"),IF(AND(ISNUMBER(OFFSET('Water Data'!$G$7,0,10*ROW('Water Data'!G40))),CF46="",ISNUMBER(OFFSET('Water Data'!$G$7,0,10*ROW('Water Data'!G40)))),OFFSET('Water Data'!$G$7,0,10*ROW('Water Data'!G40)),NA())))</f>
        <v>#N/A</v>
      </c>
      <c r="R46" s="133" t="e">
        <f ca="1">+IF(AND(ISNUMBER(OFFSET('Water Data'!$G$10,0,10*ROW('Water Data'!G40))),CG46="Yes"),OFFSET('Water Data'!$G$10,0,10*ROW('Water Data'!G40)),IF(AND(ISNUMBER(OFFSET('Water Data'!$G$10,0,10*ROW('Water Data'!G40))),CG46="No",ISNUMBER(OFFSET('Water Data'!$G$10,0,10*ROW('Water Data'!G40)))),CONCATENATE("[",ROUND(OFFSET('Water Data'!$G$10,0,10*ROW('Water Data'!G40)),0),"]"),IF(AND(ISNUMBER(OFFSET('Water Data'!$G$10,0,10*ROW('Water Data'!G40))),CG46="",ISNUMBER(OFFSET('Water Data'!$G$10,0,10*ROW('Water Data'!G40)))),OFFSET('Water Data'!$G$10,0,10*ROW('Water Data'!G40)),NA())))</f>
        <v>#N/A</v>
      </c>
      <c r="S46" s="133" t="e">
        <f ca="1">+IF(AND(ISNUMBER(OFFSET('Water Data'!$H$5,0,10*ROW('Water Data'!H40))),CH46="Yes"),100-OFFSET('Water Data'!$H$5,0,10*ROW('Water Data'!H40)),IF(AND(ISNUMBER(OFFSET('Water Data'!$H$5,0,10*ROW('Water Data'!H40))),CH46="No",ISNUMBER(OFFSET('Water Data'!$H$5,0,10*ROW('Water Data'!H40)))),CONCATENATE("[",ROUND(100-OFFSET('Water Data'!$H$5,0,10*ROW('Water Data'!H40)),0),"]"),IF(AND(ISNUMBER(OFFSET('Water Data'!$H$5,0,10*ROW('Water Data'!H40))),CH46="",ISNUMBER(OFFSET('Water Data'!$H$5,0,10*ROW('Water Data'!H40)))),100-OFFSET('Water Data'!$H$5,0,10*ROW('Water Data'!H40)),NA())))</f>
        <v>#N/A</v>
      </c>
      <c r="T46" s="133" t="e">
        <f ca="1">+IF(AND(ISNUMBER(OFFSET('Water Data'!$H$7,0,10*ROW('Water Data'!H40))),CI46="Yes"),OFFSET('Water Data'!$H$7,0,10*ROW('Water Data'!H40)),IF(AND(ISNUMBER(OFFSET('Water Data'!$H$7,0,10*ROW('Water Data'!H40))),CI46="No",ISNUMBER(OFFSET('Water Data'!$H$7,0,10*ROW('Water Data'!H40)))),CONCATENATE("[",ROUND(OFFSET('Water Data'!$H$7,0,10*ROW('Water Data'!H40)),0),"]"),IF(AND(ISNUMBER(OFFSET('Water Data'!$H$7,0,10*ROW('Water Data'!H40))),CI46="",ISNUMBER(OFFSET('Water Data'!$H$7,0,10*ROW('Water Data'!H40)))),OFFSET('Water Data'!$H$7,0,10*ROW('Water Data'!H40)),NA())))</f>
        <v>#N/A</v>
      </c>
      <c r="U46" s="133" t="e">
        <f ca="1">+IF(AND(ISNUMBER(OFFSET('Water Data'!$H$10,0,10*ROW('Water Data'!H40))),CJ46="Yes"),OFFSET('Water Data'!$H$10,0,10*ROW('Water Data'!H40)),IF(AND(ISNUMBER(OFFSET('Water Data'!$H$10,0,10*ROW('Water Data'!H40))),CJ46="No",ISNUMBER(OFFSET('Water Data'!$H$10,0,10*ROW('Water Data'!H40)))),CONCATENATE("[",ROUND(OFFSET('Water Data'!$H$10,0,10*ROW('Water Data'!H40)),0),"]"),IF(AND(ISNUMBER(OFFSET('Water Data'!$H$10,0,10*ROW('Water Data'!H40))),CJ46="",ISNUMBER(OFFSET('Water Data'!$H$10,0,10*ROW('Water Data'!H40)))),OFFSET('Water Data'!$H$10,0,10*ROW('Water Data'!H40)),NA())))</f>
        <v>#N/A</v>
      </c>
      <c r="V46" s="134" t="e">
        <f ca="1">+IF(AND(ISNUMBER(OFFSET('Sanitation Data'!$C$5,0,10*ROW('Sanitation Data'!C40))),CK46="Yes"),100-OFFSET('Sanitation Data'!$C$5,0,10*ROW('Sanitation Data'!C40)),IF(AND(ISNUMBER(OFFSET('Sanitation Data'!$C$5,0,10*ROW('Sanitation Data'!C40))),CK46="No",ISNUMBER(OFFSET('Sanitation Data'!$C$5,0,10*ROW('Sanitation Data'!C40)))),CONCATENATE("[",ROUND(100-OFFSET('Sanitation Data'!$C$5,0,10*ROW('Sanitation Data'!C40)),0),"]"),IF(AND(ISNUMBER(OFFSET('Sanitation Data'!$C$5,0,10*ROW('Sanitation Data'!C40))),CK46="",ISNUMBER(OFFSET('Sanitation Data'!$C$5,0,10*ROW('Sanitation Data'!C40)))),100-OFFSET('Sanitation Data'!$C$5,0,10*ROW('Sanitation Data'!C40)),NA())))</f>
        <v>#N/A</v>
      </c>
      <c r="W46" s="134" t="e">
        <f ca="1">+IF(AND(ISNUMBER(OFFSET('Sanitation Data'!$C$7,0,10*ROW('Sanitation Data'!C40))),CL46="Yes"),OFFSET('Sanitation Data'!$C$7,0,10*ROW('Sanitation Data'!C40)),IF(AND(ISNUMBER(OFFSET('Sanitation Data'!$C$7,0,10*ROW('Sanitation Data'!C40))),CL46="No",ISNUMBER(OFFSET('Sanitation Data'!$C$7,0,10*ROW('Sanitation Data'!C40)))),CONCATENATE("[",ROUND(OFFSET('Sanitation Data'!$C$7,0,10*ROW('Sanitation Data'!C40)),0),"]"),IF(AND(ISNUMBER(OFFSET('Sanitation Data'!$C$7,0,10*ROW('Sanitation Data'!C40))),CL46="",ISNUMBER(OFFSET('Sanitation Data'!$C$7,0,10*ROW('Sanitation Data'!C40)))),OFFSET('Sanitation Data'!$C$7,0,10*ROW('Sanitation Data'!C40)),NA())))</f>
        <v>#N/A</v>
      </c>
      <c r="X46" s="134" t="e">
        <f ca="1">+IF(AND(ISNUMBER(OFFSET('Sanitation Data'!$C$11,0,10*ROW('Sanitation Data'!C40))),CM46="Yes"),OFFSET('Sanitation Data'!$C$11,0,10*ROW('Sanitation Data'!C40)),IF(AND(ISNUMBER(OFFSET('Sanitation Data'!$C$11,0,10*ROW('Sanitation Data'!C40))),CM46="No",ISNUMBER(OFFSET('Sanitation Data'!$C$11,0,10*ROW('Sanitation Data'!C40)))),CONCATENATE("[",ROUND(OFFSET('Sanitation Data'!$C$11,0,10*ROW('Sanitation Data'!C40)),0),"]"),IF(AND(ISNUMBER(OFFSET('Sanitation Data'!$C$11,0,10*ROW('Sanitation Data'!C40))),CM46="",ISNUMBER(OFFSET('Sanitation Data'!$C$11,0,10*ROW('Sanitation Data'!C40)))),OFFSET('Sanitation Data'!$C$11,0,10*ROW('Sanitation Data'!C40)),NA())))</f>
        <v>#N/A</v>
      </c>
      <c r="Y46" s="134" t="e">
        <f ca="1">+IF(AND(ISNUMBER(OFFSET('Sanitation Data'!$C$12,0,10*ROW('Sanitation Data'!C40))),CN46="Yes"),OFFSET('Sanitation Data'!$C$12,0,10*ROW('Sanitation Data'!C40)),IF(AND(ISNUMBER(OFFSET('Sanitation Data'!$C$12,0,10*ROW('Sanitation Data'!C40))),CN46="No",ISNUMBER(OFFSET('Sanitation Data'!$C$12,0,10*ROW('Sanitation Data'!C40)))),CONCATENATE("[",ROUND(OFFSET('Sanitation Data'!$C$12,0,10*ROW('Sanitation Data'!C40)),0),"]"),IF(AND(ISNUMBER(OFFSET('Sanitation Data'!$C$12,0,10*ROW('Sanitation Data'!C40))),CN46="",ISNUMBER(OFFSET('Sanitation Data'!$C$12,0,10*ROW('Sanitation Data'!C40)))),OFFSET('Sanitation Data'!$C$12,0,10*ROW('Sanitation Data'!C40)),NA())))</f>
        <v>#N/A</v>
      </c>
      <c r="Z46" s="134" t="e">
        <f ca="1">+IF(AND(ISNUMBER(OFFSET('Sanitation Data'!$C$13,0,10*ROW('Sanitation Data'!C40))),CO46="Yes"),OFFSET('Sanitation Data'!$C$13,0,10*ROW('Sanitation Data'!C40)),IF(AND(ISNUMBER(OFFSET('Sanitation Data'!$C$13,0,10*ROW('Sanitation Data'!C40))),CO46="No",ISNUMBER(OFFSET('Sanitation Data'!$C$13,0,10*ROW('Sanitation Data'!C40)))),CONCATENATE("[",ROUND(OFFSET('Sanitation Data'!$C$13,0,10*ROW('Sanitation Data'!C40)),0),"]"),IF(AND(ISNUMBER(OFFSET('Sanitation Data'!$C$13,0,10*ROW('Sanitation Data'!C40))),CO46="",ISNUMBER(OFFSET('Sanitation Data'!$C$13,0,10*ROW('Sanitation Data'!C40)))),OFFSET('Sanitation Data'!$C$13,0,10*ROW('Sanitation Data'!C40)),NA())))</f>
        <v>#N/A</v>
      </c>
      <c r="AA46" s="134" t="e">
        <f ca="1">+IF(AND(ISNUMBER(OFFSET('Sanitation Data'!$D$5,0,10*ROW('Sanitation Data'!D40))),CP46="Yes"),100-OFFSET('Sanitation Data'!$D$5,0,10*ROW('Sanitation Data'!D40)),IF(AND(ISNUMBER(OFFSET('Sanitation Data'!$D$5,0,10*ROW('Sanitation Data'!D40))),CP46="No",ISNUMBER(OFFSET('Sanitation Data'!$D$5,0,10*ROW('Sanitation Data'!D40)))),CONCATENATE("[",ROUND(100-OFFSET('Sanitation Data'!$D$5,0,10*ROW('Sanitation Data'!D40)),0),"]"),IF(AND(ISNUMBER(OFFSET('Sanitation Data'!$D$5,0,10*ROW('Sanitation Data'!D40))),CP46="",ISNUMBER(OFFSET('Sanitation Data'!$D$5,0,10*ROW('Sanitation Data'!D40)))),100-OFFSET('Sanitation Data'!$D$5,0,10*ROW('Sanitation Data'!D40)),NA())))</f>
        <v>#N/A</v>
      </c>
      <c r="AB46" s="134" t="e">
        <f ca="1">+IF(AND(ISNUMBER(OFFSET('Sanitation Data'!$D$7,0,10*ROW('Sanitation Data'!D40))),CQ46="Yes"),OFFSET('Sanitation Data'!$D$7,0,10*ROW('Sanitation Data'!G40)),IF(AND(ISNUMBER(OFFSET('Sanitation Data'!$D$7,0,10*ROW('Sanitation Data'!D40))),CQ46="No",ISNUMBER(OFFSET('Sanitation Data'!$D$7,0,10*ROW('Sanitation Data'!D40)))),CONCATENATE("[",ROUND(OFFSET('Sanitation Data'!$D$7,0,10*ROW('Sanitation Data'!D40)),0),"]"),IF(AND(ISNUMBER(OFFSET('Sanitation Data'!$D$7,0,10*ROW('Sanitation Data'!D40))),CQ46="",ISNUMBER(OFFSET('Sanitation Data'!$D$7,0,10*ROW('Sanitation Data'!D40)))),OFFSET('Sanitation Data'!$D$7,0,10*ROW('Sanitation Data'!D40)),NA())))</f>
        <v>#N/A</v>
      </c>
      <c r="AC46" s="134" t="e">
        <f ca="1">+IF(AND(ISNUMBER(OFFSET('Sanitation Data'!$D$11,0,10*ROW('Sanitation Data'!D40))),CR46="Yes"),OFFSET('Sanitation Data'!$D$11,0,10*ROW('Sanitation Data'!D40)),IF(AND(ISNUMBER(OFFSET('Sanitation Data'!$D$11,0,10*ROW('Sanitation Data'!D40))),CR46="No",ISNUMBER(OFFSET('Sanitation Data'!$D$11,0,10*ROW('Sanitation Data'!D40)))),CONCATENATE("[",ROUND(OFFSET('Sanitation Data'!$D$11,0,10*ROW('Sanitation Data'!D40)),0),"]"),IF(AND(ISNUMBER(OFFSET('Sanitation Data'!$D$11,0,10*ROW('Sanitation Data'!D40))),CR46="",ISNUMBER(OFFSET('Sanitation Data'!$D$11,0,10*ROW('Sanitation Data'!D40)))),OFFSET('Sanitation Data'!$D$11,0,10*ROW('Sanitation Data'!D40)),NA())))</f>
        <v>#N/A</v>
      </c>
      <c r="AD46" s="134" t="e">
        <f ca="1">+IF(AND(ISNUMBER(OFFSET('Sanitation Data'!$D$12,0,10*ROW('Sanitation Data'!D40))),CS46="Yes"),OFFSET('Sanitation Data'!$D$12,0,10*ROW('Sanitation Data'!D40)),IF(AND(ISNUMBER(OFFSET('Sanitation Data'!$D$12,0,10*ROW('Sanitation Data'!D40))),CS46="No",ISNUMBER(OFFSET('Sanitation Data'!$D$12,0,10*ROW('Sanitation Data'!D40)))),CONCATENATE("[",ROUND(OFFSET('Sanitation Data'!$D$12,0,10*ROW('Sanitation Data'!D40)),0),"]"),IF(AND(ISNUMBER(OFFSET('Sanitation Data'!$D$12,0,10*ROW('Sanitation Data'!D40))),CS46="",ISNUMBER(OFFSET('Sanitation Data'!$D$12,0,10*ROW('Sanitation Data'!D40)))),OFFSET('Sanitation Data'!$D$12,0,10*ROW('Sanitation Data'!D40)),NA())))</f>
        <v>#N/A</v>
      </c>
      <c r="AE46" s="134" t="e">
        <f ca="1">+IF(AND(ISNUMBER(OFFSET('Sanitation Data'!$D$13,0,10*ROW('Sanitation Data'!D40))),CT46="Yes"),OFFSET('Sanitation Data'!$D$13,0,10*ROW('Sanitation Data'!D40)),IF(AND(ISNUMBER(OFFSET('Sanitation Data'!$D$13,0,10*ROW('Sanitation Data'!D40))),CT46="No",ISNUMBER(OFFSET('Sanitation Data'!$D$13,0,10*ROW('Sanitation Data'!D40)))),CONCATENATE("[",ROUND(OFFSET('Sanitation Data'!$D$13,0,10*ROW('Sanitation Data'!D40)),0),"]"),IF(AND(ISNUMBER(OFFSET('Sanitation Data'!$D$13,0,10*ROW('Sanitation Data'!D40))),CT46="",ISNUMBER(OFFSET('Sanitation Data'!$D$13,0,10*ROW('Sanitation Data'!D40)))),OFFSET('Sanitation Data'!$D$13,0,10*ROW('Sanitation Data'!D40)),NA())))</f>
        <v>#N/A</v>
      </c>
      <c r="AF46" s="134" t="e">
        <f ca="1">+IF(AND(ISNUMBER(OFFSET('Sanitation Data'!$E$5,0,10*ROW('Sanitation Data'!E40))),CU46="Yes"),100-OFFSET('Sanitation Data'!$E$5,0,10*ROW('Sanitation Data'!E40)),IF(AND(ISNUMBER(OFFSET('Sanitation Data'!$E$5,0,10*ROW('Sanitation Data'!E40))),CU46="No",ISNUMBER(OFFSET('Sanitation Data'!$E$5,0,10*ROW('Sanitation Data'!E40)))),CONCATENATE("[",ROUND(100-OFFSET('Sanitation Data'!$E$5,0,10*ROW('Sanitation Data'!E40)),0),"]"),IF(AND(ISNUMBER(OFFSET('Sanitation Data'!$E$5,0,10*ROW('Sanitation Data'!E40))),CU46="",ISNUMBER(OFFSET('Sanitation Data'!$E$5,0,10*ROW('Sanitation Data'!E40)))),100-OFFSET('Sanitation Data'!$E$5,0,10*ROW('Sanitation Data'!E40)),NA())))</f>
        <v>#N/A</v>
      </c>
      <c r="AG46" s="134" t="e">
        <f ca="1">+IF(AND(ISNUMBER(OFFSET('Sanitation Data'!$E$7,0,10*ROW('Sanitation Data'!E40))),CV46="Yes"),OFFSET('Sanitation Data'!$E$7,0,10*ROW('Sanitation Data'!E40)),IF(AND(ISNUMBER(OFFSET('Sanitation Data'!$E$7,0,10*ROW('Sanitation Data'!E40))),CV46="No",ISNUMBER(OFFSET('Sanitation Data'!$E$7,0,10*ROW('Sanitation Data'!E40)))),CONCATENATE("[",ROUND(OFFSET('Sanitation Data'!$E$7,0,10*ROW('Sanitation Data'!E40)),0),"]"),IF(AND(ISNUMBER(OFFSET('Sanitation Data'!$E$7,0,10*ROW('Sanitation Data'!E40))),CV46="",ISNUMBER(OFFSET('Sanitation Data'!$E$7,0,10*ROW('Sanitation Data'!E40)))),OFFSET('Sanitation Data'!$E$7,0,10*ROW('Sanitation Data'!E40)),NA())))</f>
        <v>#N/A</v>
      </c>
      <c r="AH46" s="134" t="e">
        <f ca="1">+IF(AND(ISNUMBER(OFFSET('Sanitation Data'!$E$11,0,10*ROW('Sanitation Data'!E40))),CW46="Yes"),OFFSET('Sanitation Data'!$E$11,0,10*ROW('Sanitation Data'!E40)),IF(AND(ISNUMBER(OFFSET('Sanitation Data'!$E$11,0,10*ROW('Sanitation Data'!E40))),CW46="No",ISNUMBER(OFFSET('Sanitation Data'!$E$11,0,10*ROW('Sanitation Data'!E40)))),CONCATENATE("[",ROUND(OFFSET('Sanitation Data'!$E$11,0,10*ROW('Sanitation Data'!E40)),0),"]"),IF(AND(ISNUMBER(OFFSET('Sanitation Data'!$E$11,0,10*ROW('Sanitation Data'!E40))),CW46="",ISNUMBER(OFFSET('Sanitation Data'!$E$11,0,10*ROW('Sanitation Data'!E40)))),OFFSET('Sanitation Data'!$E$11,0,10*ROW('Sanitation Data'!E40)),NA())))</f>
        <v>#N/A</v>
      </c>
      <c r="AI46" s="134" t="e">
        <f ca="1">+IF(AND(ISNUMBER(OFFSET('Sanitation Data'!$E$12,0,10*ROW('Sanitation Data'!E40))),CX46="Yes"),OFFSET('Sanitation Data'!$E$12,0,10*ROW('Sanitation Data'!E40)),IF(AND(ISNUMBER(OFFSET('Sanitation Data'!$E$12,0,10*ROW('Sanitation Data'!E40))),CX46="No",ISNUMBER(OFFSET('Sanitation Data'!$E$12,0,10*ROW('Sanitation Data'!E40)))),CONCATENATE("[",ROUND(OFFSET('Sanitation Data'!$E$12,0,10*ROW('Sanitation Data'!E40)),0),"]"),IF(AND(ISNUMBER(OFFSET('Sanitation Data'!$E$12,0,10*ROW('Sanitation Data'!E40))),CX46="",ISNUMBER(OFFSET('Sanitation Data'!$E$12,0,10*ROW('Sanitation Data'!E40)))),OFFSET('Sanitation Data'!$E$12,0,10*ROW('Sanitation Data'!E40)),NA())))</f>
        <v>#N/A</v>
      </c>
      <c r="AJ46" s="134" t="e">
        <f ca="1">+IF(AND(ISNUMBER(OFFSET('Sanitation Data'!$E$13,0,10*ROW('Sanitation Data'!E40))),CY46="Yes"),OFFSET('Sanitation Data'!$E$13,0,10*ROW('Sanitation Data'!E40)),IF(AND(ISNUMBER(OFFSET('Sanitation Data'!$E$13,0,10*ROW('Sanitation Data'!E40))),CY46="No",ISNUMBER(OFFSET('Sanitation Data'!$E$13,0,10*ROW('Sanitation Data'!E40)))),CONCATENATE("[",ROUND(OFFSET('Sanitation Data'!$E$13,0,10*ROW('Sanitation Data'!E40)),0),"]"),IF(AND(ISNUMBER(OFFSET('Sanitation Data'!$E$13,0,10*ROW('Sanitation Data'!E40))),CY46="",ISNUMBER(OFFSET('Sanitation Data'!$E$13,0,10*ROW('Sanitation Data'!E40)))),OFFSET('Sanitation Data'!$E$13,0,10*ROW('Sanitation Data'!E40)),NA())))</f>
        <v>#N/A</v>
      </c>
      <c r="AK46" s="134" t="e">
        <f ca="1">+IF(AND(ISNUMBER(OFFSET('Sanitation Data'!$F$5,0,10*ROW('Sanitation Data'!F40))),CZ46="Yes"),100-OFFSET('Sanitation Data'!$F$5,0,10*ROW('Sanitation Data'!F40)),IF(AND(ISNUMBER(OFFSET('Sanitation Data'!$F$5,0,10*ROW('Sanitation Data'!F40))),CZ46="No",ISNUMBER(OFFSET('Sanitation Data'!$F$5,0,10*ROW('Sanitation Data'!F40)))),CONCATENATE("[",ROUND(100-OFFSET('Sanitation Data'!$F$5,0,10*ROW('Sanitation Data'!F40)),0),"]"),IF(AND(ISNUMBER(OFFSET('Sanitation Data'!$F$5,0,10*ROW('Sanitation Data'!F40))),CZ46="",ISNUMBER(OFFSET('Sanitation Data'!$F$5,0,10*ROW('Sanitation Data'!F40)))),100-OFFSET('Sanitation Data'!$F$5,0,10*ROW('Sanitation Data'!F40)),NA())))</f>
        <v>#N/A</v>
      </c>
      <c r="AL46" s="134" t="e">
        <f ca="1">+IF(AND(ISNUMBER(OFFSET('Sanitation Data'!$F$7,0,10*ROW('Sanitation Data'!F40))),DA46="Yes"),OFFSET('Sanitation Data'!$F$7,0,10*ROW('Sanitation Data'!F40)),IF(AND(ISNUMBER(OFFSET('Sanitation Data'!$F$7,0,10*ROW('Sanitation Data'!F40))),DA46="No",ISNUMBER(OFFSET('Sanitation Data'!$F$7,0,10*ROW('Sanitation Data'!F40)))),CONCATENATE("[",ROUND(OFFSET('Sanitation Data'!$F$7,0,10*ROW('Sanitation Data'!F40)),0),"]"),IF(AND(ISNUMBER(OFFSET('Sanitation Data'!$F$7,0,10*ROW('Sanitation Data'!F40))),DA46="",ISNUMBER(OFFSET('Sanitation Data'!$F$7,0,10*ROW('Sanitation Data'!F40)))),OFFSET('Sanitation Data'!$F$7,0,10*ROW('Sanitation Data'!F40)),NA())))</f>
        <v>#N/A</v>
      </c>
      <c r="AM46" s="134" t="e">
        <f ca="1">+IF(AND(ISNUMBER(OFFSET('Sanitation Data'!$F$11,0,10*ROW('Sanitation Data'!F40))),DB46="Yes"),OFFSET('Sanitation Data'!$F$11,0,10*ROW('Sanitation Data'!F40)),IF(AND(ISNUMBER(OFFSET('Sanitation Data'!$F$11,0,10*ROW('Sanitation Data'!F40))),DB46="No",ISNUMBER(OFFSET('Sanitation Data'!$F$11,0,10*ROW('Sanitation Data'!F40)))),CONCATENATE("[",ROUND(OFFSET('Sanitation Data'!$F$11,0,10*ROW('Sanitation Data'!F40)),0),"]"),IF(AND(ISNUMBER(OFFSET('Sanitation Data'!$F$11,0,10*ROW('Sanitation Data'!F40))),DB46="",ISNUMBER(OFFSET('Sanitation Data'!$F$11,0,10*ROW('Sanitation Data'!F40)))),OFFSET('Sanitation Data'!$F$11,0,10*ROW('Sanitation Data'!F40)),NA())))</f>
        <v>#N/A</v>
      </c>
      <c r="AN46" s="134" t="e">
        <f ca="1">+IF(AND(ISNUMBER(OFFSET('Sanitation Data'!$F$12,0,10*ROW('Sanitation Data'!F40))),DC46="Yes"),OFFSET('Sanitation Data'!$F$12,0,10*ROW('Sanitation Data'!F40)),IF(AND(ISNUMBER(OFFSET('Sanitation Data'!$F$12,0,10*ROW('Sanitation Data'!F40))),DC46="No",ISNUMBER(OFFSET('Sanitation Data'!$F$12,0,10*ROW('Sanitation Data'!F40)))),CONCATENATE("[",ROUND(OFFSET('Sanitation Data'!$F$12,0,10*ROW('Sanitation Data'!F40)),0),"]"),IF(AND(ISNUMBER(OFFSET('Sanitation Data'!$F$12,0,10*ROW('Sanitation Data'!F40))),DC46="",ISNUMBER(OFFSET('Sanitation Data'!$F$12,0,10*ROW('Sanitation Data'!F40)))),OFFSET('Sanitation Data'!$F$12,0,10*ROW('Sanitation Data'!F40)),NA())))</f>
        <v>#N/A</v>
      </c>
      <c r="AO46" s="134" t="e">
        <f ca="1">+IF(AND(ISNUMBER(OFFSET('Sanitation Data'!$F$13,0,10*ROW('Sanitation Data'!F40))),DD46="Yes"),OFFSET('Sanitation Data'!$F$13,0,10*ROW('Sanitation Data'!F40)),IF(AND(ISNUMBER(OFFSET('Sanitation Data'!$F$13,0,10*ROW('Sanitation Data'!F40))),DD46="No",ISNUMBER(OFFSET('Sanitation Data'!$F$13,0,10*ROW('Sanitation Data'!F40)))),CONCATENATE("[",ROUND(OFFSET('Sanitation Data'!$F$13,0,10*ROW('Sanitation Data'!F40)),0),"]"),IF(AND(ISNUMBER(OFFSET('Sanitation Data'!$F$13,0,10*ROW('Sanitation Data'!F40))),DD46="",ISNUMBER(OFFSET('Sanitation Data'!$F$13,0,10*ROW('Sanitation Data'!F40)))),OFFSET('Sanitation Data'!$F$13,0,10*ROW('Sanitation Data'!F40)),NA())))</f>
        <v>#N/A</v>
      </c>
      <c r="AP46" s="134" t="e">
        <f ca="1">+IF(AND(ISNUMBER(OFFSET('Sanitation Data'!$G$5,0,10*ROW('Sanitation Data'!G40))),DE46="Yes"),100-OFFSET('Sanitation Data'!$G$5,0,10*ROW('Sanitation Data'!G40)),IF(AND(ISNUMBER(OFFSET('Sanitation Data'!$G$5,0,10*ROW('Sanitation Data'!G40))),DE46="No",ISNUMBER(OFFSET('Sanitation Data'!$G$5,0,10*ROW('Sanitation Data'!G40)))),CONCATENATE("[",ROUND(100-OFFSET('Sanitation Data'!$G$5,0,10*ROW('Sanitation Data'!G40)),0),"]"),IF(AND(ISNUMBER(OFFSET('Sanitation Data'!$G$5,0,10*ROW('Sanitation Data'!G40))),DE46="",ISNUMBER(OFFSET('Sanitation Data'!$G$5,0,10*ROW('Sanitation Data'!G40)))),100-OFFSET('Sanitation Data'!$G$5,0,10*ROW('Sanitation Data'!G40)),NA())))</f>
        <v>#N/A</v>
      </c>
      <c r="AQ46" s="134" t="e">
        <f ca="1">+IF(AND(ISNUMBER(OFFSET('Sanitation Data'!$G$7,0,10*ROW('Sanitation Data'!G40))),DF46="Yes"),OFFSET('Sanitation Data'!$G$7,0,10*ROW('Sanitation Data'!G40)),IF(AND(ISNUMBER(OFFSET('Sanitation Data'!$G$7,0,10*ROW('Sanitation Data'!G40))),DF46="No",ISNUMBER(OFFSET('Sanitation Data'!$G$7,0,10*ROW('Sanitation Data'!G40)))),CONCATENATE("[",ROUND(OFFSET('Sanitation Data'!$G$7,0,10*ROW('Sanitation Data'!G40)),0),"]"),IF(AND(ISNUMBER(OFFSET('Sanitation Data'!$G$7,0,10*ROW('Sanitation Data'!G40))),DF46="",ISNUMBER(OFFSET('Sanitation Data'!$G$7,0,10*ROW('Sanitation Data'!G40)))),OFFSET('Sanitation Data'!$G$7,0,10*ROW('Sanitation Data'!G40)),NA())))</f>
        <v>#N/A</v>
      </c>
      <c r="AR46" s="134" t="e">
        <f ca="1">+IF(AND(ISNUMBER(OFFSET('Sanitation Data'!$G$11,0,10*ROW('Sanitation Data'!G40))),DG46="Yes"),OFFSET('Sanitation Data'!$G$11,0,10*ROW('Sanitation Data'!G40)),IF(AND(ISNUMBER(OFFSET('Sanitation Data'!$G$11,0,10*ROW('Sanitation Data'!G40))),DG46="No",ISNUMBER(OFFSET('Sanitation Data'!$G$11,0,10*ROW('Sanitation Data'!G40)))),CONCATENATE("[",ROUND(OFFSET('Sanitation Data'!$G$11,0,10*ROW('Sanitation Data'!G40)),0),"]"),IF(AND(ISNUMBER(OFFSET('Sanitation Data'!$G$11,0,10*ROW('Sanitation Data'!G40))),DG46="",ISNUMBER(OFFSET('Sanitation Data'!$G$11,0,10*ROW('Sanitation Data'!G40)))),OFFSET('Sanitation Data'!$G$11,0,10*ROW('Sanitation Data'!G40)),NA())))</f>
        <v>#N/A</v>
      </c>
      <c r="AS46" s="134" t="e">
        <f ca="1">+IF(AND(ISNUMBER(OFFSET('Sanitation Data'!$G$12,0,10*ROW('Sanitation Data'!G40))),DH46="Yes"),OFFSET('Sanitation Data'!$G$12,0,10*ROW('Sanitation Data'!G40)),IF(AND(ISNUMBER(OFFSET('Sanitation Data'!$G$12,0,10*ROW('Sanitation Data'!G40))),DH46="No",ISNUMBER(OFFSET('Sanitation Data'!$G$12,0,10*ROW('Sanitation Data'!G40)))),CONCATENATE("[",ROUND(OFFSET('Sanitation Data'!$G$12,0,10*ROW('Sanitation Data'!G40)),0),"]"),IF(AND(ISNUMBER(OFFSET('Sanitation Data'!$G$12,0,10*ROW('Sanitation Data'!G40))),DH46="",ISNUMBER(OFFSET('Sanitation Data'!$G$12,0,10*ROW('Sanitation Data'!G40)))),OFFSET('Sanitation Data'!$G$12,0,10*ROW('Sanitation Data'!G40)),NA())))</f>
        <v>#N/A</v>
      </c>
      <c r="AT46" s="134" t="e">
        <f ca="1">+IF(AND(ISNUMBER(OFFSET('Sanitation Data'!$G$13,0,10*ROW('Sanitation Data'!G40))),DI46="Yes"),OFFSET('Sanitation Data'!$G$13,0,10*ROW('Sanitation Data'!G40)),IF(AND(ISNUMBER(OFFSET('Sanitation Data'!$G$13,0,10*ROW('Sanitation Data'!G40))),DI46="No",ISNUMBER(OFFSET('Sanitation Data'!$G$13,0,10*ROW('Sanitation Data'!G40)))),CONCATENATE("[",ROUND(OFFSET('Sanitation Data'!$G$13,0,10*ROW('Sanitation Data'!G40)),0),"]"),IF(AND(ISNUMBER(OFFSET('Sanitation Data'!$G$13,0,10*ROW('Sanitation Data'!G40))),DI46="",ISNUMBER(OFFSET('Sanitation Data'!$G$13,0,10*ROW('Sanitation Data'!G40)))),OFFSET('Sanitation Data'!$G$13,0,10*ROW('Sanitation Data'!G40)),NA())))</f>
        <v>#N/A</v>
      </c>
      <c r="AU46" s="134" t="e">
        <f ca="1">+IF(AND(ISNUMBER(OFFSET('Sanitation Data'!$H$5,0,10*ROW('Sanitation Data'!H40))),DJ46="Yes"),100-OFFSET('Sanitation Data'!$H$5,0,10*ROW('Sanitation Data'!H40)),IF(AND(ISNUMBER(OFFSET('Sanitation Data'!$H$5,0,10*ROW('Sanitation Data'!H40))),DJ46="No",ISNUMBER(OFFSET('Sanitation Data'!$H$5,0,10*ROW('Sanitation Data'!H40)))),CONCATENATE("[",ROUND(100-OFFSET('Sanitation Data'!$H$5,0,10*ROW('Sanitation Data'!H40)),0),"]"),IF(AND(ISNUMBER(OFFSET('Sanitation Data'!$H$5,0,10*ROW('Sanitation Data'!H40))),DJ46="",ISNUMBER(OFFSET('Sanitation Data'!$H$5,0,10*ROW('Sanitation Data'!H40)))),100-OFFSET('Sanitation Data'!$H$5,0,10*ROW('Sanitation Data'!H40)),NA())))</f>
        <v>#N/A</v>
      </c>
      <c r="AV46" s="134" t="e">
        <f ca="1">+IF(AND(ISNUMBER(OFFSET('Sanitation Data'!$H$7,0,10*ROW('Sanitation Data'!H40))),DK46="Yes"),OFFSET('Sanitation Data'!$H$7,0,10*ROW('Sanitation Data'!H40)),IF(AND(ISNUMBER(OFFSET('Sanitation Data'!$H$7,0,10*ROW('Sanitation Data'!H40))),DK46="No",ISNUMBER(OFFSET('Sanitation Data'!$H$7,0,10*ROW('Sanitation Data'!H40)))),CONCATENATE("[",ROUND(OFFSET('Sanitation Data'!$H$7,0,10*ROW('Sanitation Data'!H40)),0),"]"),IF(AND(ISNUMBER(OFFSET('Sanitation Data'!$H$7,0,10*ROW('Sanitation Data'!H40))),DK46="",ISNUMBER(OFFSET('Sanitation Data'!$H$7,0,10*ROW('Sanitation Data'!H40)))),OFFSET('Sanitation Data'!$H$7,0,10*ROW('Sanitation Data'!H40)),NA())))</f>
        <v>#N/A</v>
      </c>
      <c r="AW46" s="134" t="e">
        <f ca="1">+IF(AND(ISNUMBER(OFFSET('Sanitation Data'!$H$11,0,10*ROW('Sanitation Data'!H40))),DL46="Yes"),OFFSET('Sanitation Data'!$H$11,0,10*ROW('Sanitation Data'!H40)),IF(AND(ISNUMBER(OFFSET('Sanitation Data'!$H$11,0,10*ROW('Sanitation Data'!H40))),DL46="No",ISNUMBER(OFFSET('Sanitation Data'!$H$11,0,10*ROW('Sanitation Data'!H40)))),CONCATENATE("[",ROUND(OFFSET('Sanitation Data'!$H$11,0,10*ROW('Sanitation Data'!H40)),0),"]"),IF(AND(ISNUMBER(OFFSET('Sanitation Data'!$H$11,0,10*ROW('Sanitation Data'!H40))),DL46="",ISNUMBER(OFFSET('Sanitation Data'!$H$11,0,10*ROW('Sanitation Data'!H40)))),OFFSET('Sanitation Data'!$H$11,0,10*ROW('Sanitation Data'!H40)),NA())))</f>
        <v>#N/A</v>
      </c>
      <c r="AX46" s="134" t="e">
        <f ca="1">+IF(AND(ISNUMBER(OFFSET('Sanitation Data'!$H$12,0,10*ROW('Sanitation Data'!H40))),DM46="Yes"),OFFSET('Sanitation Data'!$H$12,0,10*ROW('Sanitation Data'!H40)),IF(AND(ISNUMBER(OFFSET('Sanitation Data'!$H$12,0,10*ROW('Sanitation Data'!H40))),DM46="No",ISNUMBER(OFFSET('Sanitation Data'!$H$12,0,10*ROW('Sanitation Data'!H40)))),CONCATENATE("[",ROUND(OFFSET('Sanitation Data'!$H$12,0,10*ROW('Sanitation Data'!H40)),0),"]"),IF(AND(ISNUMBER(OFFSET('Sanitation Data'!$H$12,0,10*ROW('Sanitation Data'!H40))),DM46="",ISNUMBER(OFFSET('Sanitation Data'!$H$12,0,10*ROW('Sanitation Data'!H40)))),OFFSET('Sanitation Data'!$H$12,0,10*ROW('Sanitation Data'!H40)),NA())))</f>
        <v>#N/A</v>
      </c>
      <c r="AY46" s="134" t="e">
        <f ca="1">+IF(AND(ISNUMBER(OFFSET('Sanitation Data'!$H$13,0,10*ROW('Sanitation Data'!H40))),DN46="Yes"),OFFSET('Sanitation Data'!$H$13,0,10*ROW('Sanitation Data'!H40)),IF(AND(ISNUMBER(OFFSET('Sanitation Data'!$H$13,0,10*ROW('Sanitation Data'!H40))),DN46="No",ISNUMBER(OFFSET('Sanitation Data'!$H$13,0,10*ROW('Sanitation Data'!H40)))),CONCATENATE("[",ROUND(OFFSET('Sanitation Data'!$H$13,0,10*ROW('Sanitation Data'!H40)),0),"]"),IF(AND(ISNUMBER(OFFSET('Sanitation Data'!$H$13,0,10*ROW('Sanitation Data'!H40))),DN46="",ISNUMBER(OFFSET('Sanitation Data'!$H$13,0,10*ROW('Sanitation Data'!H40)))),OFFSET('Sanitation Data'!$H$13,0,10*ROW('Sanitation Data'!H40)),NA())))</f>
        <v>#N/A</v>
      </c>
      <c r="AZ46" s="135" t="e">
        <f ca="1">+IF(AND(ISNUMBER(OFFSET('Hygiene Data'!$C$6,0,10*ROW('Hygiene Data'!C40))),DO46="Yes"),OFFSET('Hygiene Data'!$C$6,0,10*ROW('Hygiene Data'!C40)),IF(AND(ISNUMBER(OFFSET('Hygiene Data'!$C$6,0,10*ROW('Hygiene Data'!C40))),DO46="No",ISNUMBER(OFFSET('Hygiene Data'!$C$6,0,10*ROW('Hygiene Data'!C40)))),CONCATENATE("[",ROUND(OFFSET('Hygiene Data'!$C$6,0,10*ROW('Hygiene Data'!C40)),0),"]"),IF(AND(ISNUMBER(OFFSET('Hygiene Data'!$C$6,0,10*ROW('Hygiene Data'!C40))),DO46="",ISNUMBER(OFFSET('Hygiene Data'!$C$6,0,10*ROW('Hygiene Data'!C40)))),OFFSET('Hygiene Data'!$C$6,0,10*ROW('Hygiene Data'!C40)),NA())))</f>
        <v>#N/A</v>
      </c>
      <c r="BA46" s="135" t="e">
        <f ca="1">+IF(AND(ISNUMBER(OFFSET('Hygiene Data'!$C$8,0,10*ROW('Hygiene Data'!C40))),DP46="Yes"),OFFSET('Hygiene Data'!$C$8,0,10*ROW('Hygiene Data'!C40)),IF(AND(ISNUMBER(OFFSET('Hygiene Data'!$C$8,0,10*ROW('Hygiene Data'!C40))),DP46="No",ISNUMBER(OFFSET('Hygiene Data'!$C$8,0,10*ROW('Hygiene Data'!C40)))),CONCATENATE("[",ROUND(OFFSET('Hygiene Data'!$C$8,0,10*ROW('Hygiene Data'!C40)),0),"]"),IF(AND(ISNUMBER(OFFSET('Hygiene Data'!$C$8,0,10*ROW('Hygiene Data'!C40))),DP46="",ISNUMBER(OFFSET('Hygiene Data'!$C$8,0,10*ROW('Hygiene Data'!C40)))),OFFSET('Hygiene Data'!$C$8,0,10*ROW('Hygiene Data'!C40)),NA())))</f>
        <v>#N/A</v>
      </c>
      <c r="BB46" s="135" t="e">
        <f ca="1">+IF(AND(ISNUMBER(OFFSET('Hygiene Data'!$C$10,0,10*ROW('Hygiene Data'!C40))),DQ46="Yes"),OFFSET('Hygiene Data'!$C$10,0,10*ROW('Hygiene Data'!C40)),IF(AND(ISNUMBER(OFFSET('Hygiene Data'!$C$10,0,10*ROW('Hygiene Data'!C40))),DQ46="No",ISNUMBER(OFFSET('Hygiene Data'!$C$10,0,10*ROW('Hygiene Data'!C40)))),CONCATENATE("[",ROUND(OFFSET('Hygiene Data'!$C$10,0,10*ROW('Hygiene Data'!C40)),0),"]"),IF(AND(ISNUMBER(OFFSET('Hygiene Data'!$C$10,0,10*ROW('Hygiene Data'!C40))),DQ46="",ISNUMBER(OFFSET('Hygiene Data'!$C$10,0,10*ROW('Hygiene Data'!C40)))),OFFSET('Hygiene Data'!$C$10,0,10*ROW('Hygiene Data'!C40)),NA())))</f>
        <v>#N/A</v>
      </c>
      <c r="BC46" s="135" t="e">
        <f ca="1">+IF(AND(ISNUMBER(OFFSET('Hygiene Data'!$D$6,0,10*ROW('Hygiene Data'!D40))),DR46="Yes"),OFFSET('Hygiene Data'!$D$6,0,10*ROW('Hygiene Data'!D40)),IF(AND(ISNUMBER(OFFSET('Hygiene Data'!$D$6,0,10*ROW('Hygiene Data'!D40))),DR46="No",ISNUMBER(OFFSET('Hygiene Data'!$D$6,0,10*ROW('Hygiene Data'!D40)))),CONCATENATE("[",ROUND(OFFSET('Hygiene Data'!$D$6,0,10*ROW('Hygiene Data'!D40)),0),"]"),IF(AND(ISNUMBER(OFFSET('Hygiene Data'!$D$6,0,10*ROW('Hygiene Data'!D40))),DR46="",ISNUMBER(OFFSET('Hygiene Data'!$D$6,0,10*ROW('Hygiene Data'!D40)))),OFFSET('Hygiene Data'!$D$6,0,10*ROW('Hygiene Data'!D40)),NA())))</f>
        <v>#N/A</v>
      </c>
      <c r="BD46" s="135" t="e">
        <f ca="1">+IF(AND(ISNUMBER(OFFSET('Hygiene Data'!$D$8,0,10*ROW('Hygiene Data'!D40))),DS46="Yes"),OFFSET('Hygiene Data'!$D$8,0,10*ROW('Hygiene Data'!D40)),IF(AND(ISNUMBER(OFFSET('Hygiene Data'!$D$8,0,10*ROW('Hygiene Data'!D40))),DS46="No",ISNUMBER(OFFSET('Hygiene Data'!$D$8,0,10*ROW('Hygiene Data'!D40)))),CONCATENATE("[",ROUND(OFFSET('Hygiene Data'!$D$8,0,10*ROW('Hygiene Data'!D40)),0),"]"),IF(AND(ISNUMBER(OFFSET('Hygiene Data'!$D$8,0,10*ROW('Hygiene Data'!D40))),DS46="",ISNUMBER(OFFSET('Hygiene Data'!$D$8,0,10*ROW('Hygiene Data'!D40)))),OFFSET('Hygiene Data'!$D$8,0,10*ROW('Hygiene Data'!D40)),NA())))</f>
        <v>#N/A</v>
      </c>
      <c r="BE46" s="135" t="e">
        <f ca="1">+IF(AND(ISNUMBER(OFFSET('Hygiene Data'!$D$10,0,10*ROW('Hygiene Data'!D40))),DT46="Yes"),OFFSET('Hygiene Data'!$D$10,0,10*ROW('Hygiene Data'!D40)),IF(AND(ISNUMBER(OFFSET('Hygiene Data'!$D$10,0,10*ROW('Hygiene Data'!D40))),DT46="No",ISNUMBER(OFFSET('Hygiene Data'!$D$10,0,10*ROW('Hygiene Data'!D40)))),CONCATENATE("[",ROUND(OFFSET('Hygiene Data'!$D$10,0,10*ROW('Hygiene Data'!D40)),0),"]"),IF(AND(ISNUMBER(OFFSET('Hygiene Data'!$D$10,0,10*ROW('Hygiene Data'!D40))),DT46="",ISNUMBER(OFFSET('Hygiene Data'!$D$10,0,10*ROW('Hygiene Data'!D40)))),OFFSET('Hygiene Data'!$D$10,0,10*ROW('Hygiene Data'!D40)),NA())))</f>
        <v>#N/A</v>
      </c>
      <c r="BF46" s="135" t="e">
        <f ca="1">+IF(AND(ISNUMBER(OFFSET('Hygiene Data'!$E$6,0,10*ROW('Hygiene Data'!E40))),DU46="Yes"),OFFSET('Hygiene Data'!$E$6,0,10*ROW('Hygiene Data'!E40)),IF(AND(ISNUMBER(OFFSET('Hygiene Data'!$E$6,0,10*ROW('Hygiene Data'!E40))),DU46="No",ISNUMBER(OFFSET('Hygiene Data'!$E$6,0,10*ROW('Hygiene Data'!E40)))),CONCATENATE("[",ROUND(OFFSET('Hygiene Data'!$E$6,0,10*ROW('Hygiene Data'!E40)),0),"]"),IF(AND(ISNUMBER(OFFSET('Hygiene Data'!$E$6,0,10*ROW('Hygiene Data'!E40))),DU46="",ISNUMBER(OFFSET('Hygiene Data'!$E$6,0,10*ROW('Hygiene Data'!E40)))),OFFSET('Hygiene Data'!$E$6,0,10*ROW('Hygiene Data'!E40)),NA())))</f>
        <v>#N/A</v>
      </c>
      <c r="BG46" s="135" t="e">
        <f ca="1">+IF(AND(ISNUMBER(OFFSET('Hygiene Data'!$E$8,0,10*ROW('Hygiene Data'!E40))),DV46="Yes"),OFFSET('Hygiene Data'!$E$8,0,10*ROW('Hygiene Data'!E40)),IF(AND(ISNUMBER(OFFSET('Hygiene Data'!$E$8,0,10*ROW('Hygiene Data'!E40))),DV46="No",ISNUMBER(OFFSET('Hygiene Data'!$E$8,0,10*ROW('Hygiene Data'!E40)))),CONCATENATE("[",ROUND(OFFSET('Hygiene Data'!$E$8,0,10*ROW('Hygiene Data'!E40)),0),"]"),IF(AND(ISNUMBER(OFFSET('Hygiene Data'!$E$8,0,10*ROW('Hygiene Data'!E40))),DV46="",ISNUMBER(OFFSET('Hygiene Data'!$E$8,0,10*ROW('Hygiene Data'!E40)))),OFFSET('Hygiene Data'!$E$8,0,10*ROW('Hygiene Data'!E40)),NA())))</f>
        <v>#N/A</v>
      </c>
      <c r="BH46" s="135" t="e">
        <f ca="1">+IF(AND(ISNUMBER(OFFSET('Hygiene Data'!$E$10,0,10*ROW('Hygiene Data'!E40))),DW46="Yes"),OFFSET('Hygiene Data'!$E$10,0,10*ROW('Hygiene Data'!E40)),IF(AND(ISNUMBER(OFFSET('Hygiene Data'!$E$10,0,10*ROW('Hygiene Data'!E40))),DW46="No",ISNUMBER(OFFSET('Hygiene Data'!$E$10,0,10*ROW('Hygiene Data'!E40)))),CONCATENATE("[",ROUND(OFFSET('Hygiene Data'!$E$10,0,10*ROW('Hygiene Data'!E40)),0),"]"),IF(AND(ISNUMBER(OFFSET('Hygiene Data'!$E$10,0,10*ROW('Hygiene Data'!E40))),DW46="",ISNUMBER(OFFSET('Hygiene Data'!$E$10,0,10*ROW('Hygiene Data'!E40)))),OFFSET('Hygiene Data'!$E$10,0,10*ROW('Hygiene Data'!E40)),NA())))</f>
        <v>#N/A</v>
      </c>
      <c r="BI46" s="135" t="e">
        <f ca="1">+IF(AND(ISNUMBER(OFFSET('Hygiene Data'!$F$6,0,10*ROW('Hygiene Data'!F40))),DX46="Yes"),OFFSET('Hygiene Data'!$F$6,0,10*ROW('Hygiene Data'!F40)),IF(AND(ISNUMBER(OFFSET('Hygiene Data'!$F$6,0,10*ROW('Hygiene Data'!F40))),DX46="No",ISNUMBER(OFFSET('Hygiene Data'!$F$6,0,10*ROW('Hygiene Data'!F40)))),CONCATENATE("[",ROUND(OFFSET('Hygiene Data'!$F$6,0,10*ROW('Hygiene Data'!F40)),0),"]"),IF(AND(ISNUMBER(OFFSET('Hygiene Data'!$F$6,0,10*ROW('Hygiene Data'!F40))),DX46="",ISNUMBER(OFFSET('Hygiene Data'!$F$6,0,10*ROW('Hygiene Data'!F40)))),OFFSET('Hygiene Data'!$F$6,0,10*ROW('Hygiene Data'!F40)),NA())))</f>
        <v>#N/A</v>
      </c>
      <c r="BJ46" s="135" t="e">
        <f ca="1">+IF(AND(ISNUMBER(OFFSET('Hygiene Data'!$F$8,0,10*ROW('Hygiene Data'!F40))),DY46="Yes"),OFFSET('Hygiene Data'!$F$8,0,10*ROW('Hygiene Data'!F40)),IF(AND(ISNUMBER(OFFSET('Hygiene Data'!$F$8,0,10*ROW('Hygiene Data'!F40))),DY46="No",ISNUMBER(OFFSET('Hygiene Data'!$F$8,0,10*ROW('Hygiene Data'!F40)))),CONCATENATE("[",ROUND(OFFSET('Hygiene Data'!$F$8,0,10*ROW('Hygiene Data'!F40)),0),"]"),IF(AND(ISNUMBER(OFFSET('Hygiene Data'!$F$8,0,10*ROW('Hygiene Data'!F40))),DY46="",ISNUMBER(OFFSET('Hygiene Data'!$F$8,0,10*ROW('Hygiene Data'!F40)))),OFFSET('Hygiene Data'!$F$8,0,10*ROW('Hygiene Data'!F40)),NA())))</f>
        <v>#N/A</v>
      </c>
      <c r="BK46" s="135" t="e">
        <f ca="1">+IF(AND(ISNUMBER(OFFSET('Hygiene Data'!$F$10,0,10*ROW('Hygiene Data'!F40))),DZ46="Yes"),OFFSET('Hygiene Data'!$F$10,0,10*ROW('Hygiene Data'!F40)),IF(AND(ISNUMBER(OFFSET('Hygiene Data'!$F$10,0,10*ROW('Hygiene Data'!F40))),DZ46="No",ISNUMBER(OFFSET('Hygiene Data'!$F$10,0,10*ROW('Hygiene Data'!F40)))),CONCATENATE("[",ROUND(OFFSET('Hygiene Data'!$F$10,0,10*ROW('Hygiene Data'!F40)),0),"]"),IF(AND(ISNUMBER(OFFSET('Hygiene Data'!$F$10,0,10*ROW('Hygiene Data'!F40))),DZ46="",ISNUMBER(OFFSET('Hygiene Data'!$F$10,0,10*ROW('Hygiene Data'!F40)))),OFFSET('Hygiene Data'!$F$10,0,10*ROW('Hygiene Data'!F40)),NA())))</f>
        <v>#N/A</v>
      </c>
      <c r="BL46" s="135" t="e">
        <f ca="1">+IF(AND(ISNUMBER(OFFSET('Hygiene Data'!$G$6,0,10*ROW('Hygiene Data'!G40))),EA46="Yes"),OFFSET('Hygiene Data'!$G$6,0,10*ROW('Hygiene Data'!G40)),IF(AND(ISNUMBER(OFFSET('Hygiene Data'!$G$6,0,10*ROW('Hygiene Data'!G40))),EA46="No",ISNUMBER(OFFSET('Hygiene Data'!$G$6,0,10*ROW('Hygiene Data'!G40)))),CONCATENATE("[",ROUND(OFFSET('Hygiene Data'!$G$6,0,10*ROW('Hygiene Data'!G40)),0),"]"),IF(AND(ISNUMBER(OFFSET('Hygiene Data'!$G$6,0,10*ROW('Hygiene Data'!G40))),EA46="",ISNUMBER(OFFSET('Hygiene Data'!$G$6,0,10*ROW('Hygiene Data'!G40)))),OFFSET('Hygiene Data'!$G$6,0,10*ROW('Hygiene Data'!G40)),NA())))</f>
        <v>#N/A</v>
      </c>
      <c r="BM46" s="135" t="e">
        <f ca="1">+IF(AND(ISNUMBER(OFFSET('Hygiene Data'!$G$8,0,10*ROW('Hygiene Data'!G40))),EB46="Yes"),OFFSET('Hygiene Data'!$G$8,0,10*ROW('Hygiene Data'!G40)),IF(AND(ISNUMBER(OFFSET('Hygiene Data'!$G$8,0,10*ROW('Hygiene Data'!G40))),EB46="No",ISNUMBER(OFFSET('Hygiene Data'!$G$8,0,10*ROW('Hygiene Data'!G40)))),CONCATENATE("[",ROUND(OFFSET('Hygiene Data'!$G$8,0,10*ROW('Hygiene Data'!G40)),0),"]"),IF(AND(ISNUMBER(OFFSET('Hygiene Data'!$G$8,0,10*ROW('Hygiene Data'!G40))),EB46="",ISNUMBER(OFFSET('Hygiene Data'!$G$8,0,10*ROW('Hygiene Data'!G40)))),OFFSET('Hygiene Data'!$G$8,0,10*ROW('Hygiene Data'!G40)),NA())))</f>
        <v>#N/A</v>
      </c>
      <c r="BN46" s="135" t="e">
        <f ca="1">+IF(AND(ISNUMBER(OFFSET('Hygiene Data'!$G$10,0,10*ROW('Hygiene Data'!G40))),EC46="Yes"),OFFSET('Hygiene Data'!$G$10,0,10*ROW('Hygiene Data'!G40)),IF(AND(ISNUMBER(OFFSET('Hygiene Data'!$G$10,0,10*ROW('Hygiene Data'!G40))),EC46="No",ISNUMBER(OFFSET('Hygiene Data'!$G$10,0,10*ROW('Hygiene Data'!G40)))),CONCATENATE("[",ROUND(OFFSET('Hygiene Data'!$G$10,0,10*ROW('Hygiene Data'!G40)),0),"]"),IF(AND(ISNUMBER(OFFSET('Hygiene Data'!$G$10,0,10*ROW('Hygiene Data'!G40))),EC46="",ISNUMBER(OFFSET('Hygiene Data'!$G$10,0,10*ROW('Hygiene Data'!G40)))),OFFSET('Hygiene Data'!$G$10,0,10*ROW('Hygiene Data'!G40)),NA())))</f>
        <v>#N/A</v>
      </c>
      <c r="BO46" s="135" t="e">
        <f ca="1">+IF(AND(ISNUMBER(OFFSET('Hygiene Data'!$H$6,0,10*ROW('Hygiene Data'!H40))),ED46="Yes"),OFFSET('Hygiene Data'!$H$6,0,10*ROW('Hygiene Data'!H40)),IF(AND(ISNUMBER(OFFSET('Hygiene Data'!$H$6,0,10*ROW('Hygiene Data'!H40))),ED46="No",ISNUMBER(OFFSET('Hygiene Data'!$H$6,0,10*ROW('Hygiene Data'!H40)))),CONCATENATE("[",ROUND(OFFSET('Hygiene Data'!$H$6,0,10*ROW('Hygiene Data'!H40)),0),"]"),IF(AND(ISNUMBER(OFFSET('Hygiene Data'!$H$6,0,10*ROW('Hygiene Data'!H40))),ED46="",ISNUMBER(OFFSET('Hygiene Data'!$H$6,0,10*ROW('Hygiene Data'!H40)))),OFFSET('Hygiene Data'!$H$6,0,10*ROW('Hygiene Data'!H40)),NA())))</f>
        <v>#N/A</v>
      </c>
      <c r="BP46" s="135" t="e">
        <f ca="1">+IF(AND(ISNUMBER(OFFSET('Hygiene Data'!$H$8,0,10*ROW('Hygiene Data'!H40))),EE46="Yes"),OFFSET('Hygiene Data'!$H$8,0,10*ROW('Hygiene Data'!H40)),IF(AND(ISNUMBER(OFFSET('Hygiene Data'!$H$8,0,10*ROW('Hygiene Data'!H40))),EE46="No",ISNUMBER(OFFSET('Hygiene Data'!$H$8,0,10*ROW('Hygiene Data'!H40)))),CONCATENATE("[",ROUND(OFFSET('Hygiene Data'!$H$8,0,10*ROW('Hygiene Data'!H40)),0),"]"),IF(AND(ISNUMBER(OFFSET('Hygiene Data'!$H$8,0,10*ROW('Hygiene Data'!H40))),EE46="",ISNUMBER(OFFSET('Hygiene Data'!$H$8,0,10*ROW('Hygiene Data'!H40)))),OFFSET('Hygiene Data'!$H$8,0,10*ROW('Hygiene Data'!H40)),NA())))</f>
        <v>#N/A</v>
      </c>
      <c r="BQ46" s="135" t="e">
        <f ca="1">+IF(AND(ISNUMBER(OFFSET('Hygiene Data'!$H$10,0,10*ROW('Hygiene Data'!H40))),EF46="Yes"),OFFSET('Hygiene Data'!$H$10,0,10*ROW('Hygiene Data'!H40)),IF(AND(ISNUMBER(OFFSET('Hygiene Data'!$H$10,0,10*ROW('Hygiene Data'!H40))),EF46="No",ISNUMBER(OFFSET('Hygiene Data'!$H$10,0,10*ROW('Hygiene Data'!H40)))),CONCATENATE("[",ROUND(OFFSET('Hygiene Data'!$H$10,0,10*ROW('Hygiene Data'!H40)),0),"]"),IF(AND(ISNUMBER(OFFSET('Hygiene Data'!$H$10,0,10*ROW('Hygiene Data'!H40))),EF46="",ISNUMBER(OFFSET('Hygiene Data'!$H$10,0,10*ROW('Hygiene Data'!H40)))),OFFSET('Hygiene Data'!$H$10,0,10*ROW('Hygiene Data'!H40)),NA())))</f>
        <v>#N/A</v>
      </c>
      <c r="BS46" s="34" t="str">
        <f ca="1">+IF(OFFSET('Water Data'!$C$28,0,10*ROW('Water Data'!C40))="","",OFFSET('Water Data'!$C$28,0,10*ROW('Water Data'!C40)))</f>
        <v/>
      </c>
      <c r="BT46" s="34" t="str">
        <f ca="1">+IF(OFFSET('Water Data'!$C$29,0,10*ROW('Water Data'!C40))="","",OFFSET('Water Data'!$C$29,0,10*ROW('Water Data'!C40)))</f>
        <v/>
      </c>
      <c r="BU46" s="34" t="str">
        <f ca="1">+IF(OFFSET('Water Data'!$C$30,0,10*ROW('Water Data'!C40))="","",OFFSET('Water Data'!$C$30,0,10*ROW('Water Data'!C40)))</f>
        <v/>
      </c>
      <c r="BV46" s="34" t="str">
        <f ca="1">+IF(OFFSET('Water Data'!$D$28,0,10*ROW('Water Data'!D40))="","",OFFSET('Water Data'!$D$28,0,10*ROW('Water Data'!D40)))</f>
        <v/>
      </c>
      <c r="BW46" s="34" t="str">
        <f ca="1">+IF(OFFSET('Water Data'!$D$29,0,10*ROW('Water Data'!D40))="","",OFFSET('Water Data'!$D$29,0,10*ROW('Water Data'!D40)))</f>
        <v/>
      </c>
      <c r="BX46" s="34" t="str">
        <f ca="1">+IF(OFFSET('Water Data'!$D$30,0,10*ROW('Water Data'!D40))="","",OFFSET('Water Data'!$D$30,0,10*ROW('Water Data'!D40)))</f>
        <v/>
      </c>
      <c r="BY46" s="34" t="str">
        <f ca="1">+IF(OFFSET('Water Data'!$E$28,0,10*ROW('Water Data'!E40))="","",OFFSET('Water Data'!$E$28,0,10*ROW('Water Data'!E40)))</f>
        <v/>
      </c>
      <c r="BZ46" s="34" t="str">
        <f ca="1">+IF(OFFSET('Water Data'!$E$29,0,10*ROW('Water Data'!E40))="","",OFFSET('Water Data'!$E$29,0,10*ROW('Water Data'!E40)))</f>
        <v/>
      </c>
      <c r="CA46" s="34" t="str">
        <f ca="1">+IF(OFFSET('Water Data'!$E$30,0,10*ROW('Water Data'!E40))="","",OFFSET('Water Data'!$E$30,0,10*ROW('Water Data'!E40)))</f>
        <v/>
      </c>
      <c r="CB46" s="34" t="str">
        <f ca="1">+IF(OFFSET('Water Data'!$F$28,0,10*ROW('Water Data'!F40))="","",OFFSET('Water Data'!$F$28,0,10*ROW('Water Data'!F40)))</f>
        <v/>
      </c>
      <c r="CC46" s="34" t="str">
        <f ca="1">+IF(OFFSET('Water Data'!$F$29,0,10*ROW('Water Data'!F40))="","",OFFSET('Water Data'!$F$29,0,10*ROW('Water Data'!F40)))</f>
        <v/>
      </c>
      <c r="CD46" s="34" t="str">
        <f ca="1">+IF(OFFSET('Water Data'!$F$30,0,10*ROW('Water Data'!F40))="","",OFFSET('Water Data'!$F$30,0,10*ROW('Water Data'!F40)))</f>
        <v/>
      </c>
      <c r="CE46" s="34" t="str">
        <f ca="1">+IF(OFFSET('Water Data'!$G$28,0,10*ROW('Water Data'!G40))="","",OFFSET('Water Data'!$G$28,0,10*ROW('Water Data'!G40)))</f>
        <v/>
      </c>
      <c r="CF46" s="34" t="str">
        <f ca="1">+IF(OFFSET('Water Data'!$G$29,0,10*ROW('Water Data'!G40))="","",OFFSET('Water Data'!$G$29,0,10*ROW('Water Data'!G40)))</f>
        <v/>
      </c>
      <c r="CG46" s="34" t="str">
        <f ca="1">+IF(OFFSET('Water Data'!$G$30,0,10*ROW('Water Data'!G40))="","",OFFSET('Water Data'!$G$30,0,10*ROW('Water Data'!G40)))</f>
        <v/>
      </c>
      <c r="CH46" s="34" t="str">
        <f ca="1">+IF(OFFSET('Water Data'!$H$28,0,10*ROW('Water Data'!H40))="","",OFFSET('Water Data'!$H$28,0,10*ROW('Water Data'!H40)))</f>
        <v/>
      </c>
      <c r="CI46" s="34" t="str">
        <f ca="1">+IF(OFFSET('Water Data'!$H$29,0,10*ROW('Water Data'!H40))="","",OFFSET('Water Data'!$H$29,0,10*ROW('Water Data'!H40)))</f>
        <v/>
      </c>
      <c r="CJ46" s="34" t="str">
        <f ca="1">+IF(OFFSET('Water Data'!$H$30,0,10*ROW('Water Data'!H40))="","",OFFSET('Water Data'!$H$30,0,10*ROW('Water Data'!H40)))</f>
        <v/>
      </c>
      <c r="CK46" s="34" t="str">
        <f ca="1">+IF(OFFSET('Sanitation Data'!$C$29,0,10*ROW('Sanitation Data'!C40))="","",OFFSET('Sanitation Data'!$C$29,0,10*ROW('Sanitation Data'!C40)))</f>
        <v/>
      </c>
      <c r="CL46" s="34" t="str">
        <f ca="1">+IF(OFFSET('Sanitation Data'!$C$30,0,10*ROW('Sanitation Data'!C40))="","",OFFSET('Sanitation Data'!$C$30,0,10*ROW('Sanitation Data'!C40)))</f>
        <v/>
      </c>
      <c r="CM46" s="34" t="str">
        <f ca="1">+IF(OFFSET('Sanitation Data'!$C$31,0,10*ROW('Sanitation Data'!C40))="","",OFFSET('Sanitation Data'!$C$31,0,10*ROW('Sanitation Data'!C40)))</f>
        <v/>
      </c>
      <c r="CN46" s="34" t="str">
        <f ca="1">+IF(OFFSET('Sanitation Data'!$C$32,0,10*ROW('Sanitation Data'!C40))="","",OFFSET('Sanitation Data'!$C$32,0,10*ROW('Sanitation Data'!C40)))</f>
        <v/>
      </c>
      <c r="CO46" s="34" t="str">
        <f ca="1">+IF(OFFSET('Sanitation Data'!$C$33,0,10*ROW('Sanitation Data'!C40))="","",OFFSET('Sanitation Data'!$C$33,0,10*ROW('Sanitation Data'!C40)))</f>
        <v/>
      </c>
      <c r="CP46" s="34" t="str">
        <f ca="1">+IF(OFFSET('Sanitation Data'!$D$29,0,10*ROW('Sanitation Data'!D40))="","",OFFSET('Sanitation Data'!$D$29,0,10*ROW('Sanitation Data'!D40)))</f>
        <v/>
      </c>
      <c r="CQ46" s="34" t="str">
        <f ca="1">+IF(OFFSET('Sanitation Data'!$D$30,0,10*ROW('Sanitation Data'!D40))="","",OFFSET('Sanitation Data'!$D$30,0,10*ROW('Sanitation Data'!D40)))</f>
        <v/>
      </c>
      <c r="CR46" s="34" t="str">
        <f ca="1">+IF(OFFSET('Sanitation Data'!$D$31,0,10*ROW('Sanitation Data'!D40))="","",OFFSET('Sanitation Data'!$D$31,0,10*ROW('Sanitation Data'!D40)))</f>
        <v/>
      </c>
      <c r="CS46" s="34" t="str">
        <f ca="1">+IF(OFFSET('Sanitation Data'!$D$32,0,10*ROW('Sanitation Data'!D40))="","",OFFSET('Sanitation Data'!$D$32,0,10*ROW('Sanitation Data'!D40)))</f>
        <v/>
      </c>
      <c r="CT46" s="34" t="str">
        <f ca="1">+IF(OFFSET('Sanitation Data'!$D$33,0,10*ROW('Sanitation Data'!D40))="","",OFFSET('Sanitation Data'!$D$33,0,10*ROW('Sanitation Data'!D40)))</f>
        <v/>
      </c>
      <c r="CU46" s="34" t="str">
        <f ca="1">+IF(OFFSET('Sanitation Data'!$E$29,0,10*ROW('Sanitation Data'!E40))="","",OFFSET('Sanitation Data'!$E$29,0,10*ROW('Sanitation Data'!E40)))</f>
        <v/>
      </c>
      <c r="CV46" s="34" t="str">
        <f ca="1">+IF(OFFSET('Sanitation Data'!$E$30,0,10*ROW('Sanitation Data'!E40))="","",OFFSET('Sanitation Data'!$E$30,0,10*ROW('Sanitation Data'!E40)))</f>
        <v/>
      </c>
      <c r="CW46" s="34" t="str">
        <f ca="1">+IF(OFFSET('Sanitation Data'!$E$31,0,10*ROW('Sanitation Data'!E40))="","",OFFSET('Sanitation Data'!$E$31,0,10*ROW('Sanitation Data'!E40)))</f>
        <v/>
      </c>
      <c r="CX46" s="34" t="str">
        <f ca="1">+IF(OFFSET('Sanitation Data'!$E$32,0,10*ROW('Sanitation Data'!E40))="","",OFFSET('Sanitation Data'!$E$32,0,10*ROW('Sanitation Data'!E40)))</f>
        <v/>
      </c>
      <c r="CY46" s="34" t="str">
        <f ca="1">+IF(OFFSET('Sanitation Data'!$E$33,0,10*ROW('Sanitation Data'!E40))="","",OFFSET('Sanitation Data'!$E$33,0,10*ROW('Sanitation Data'!E40)))</f>
        <v/>
      </c>
      <c r="CZ46" s="34" t="str">
        <f ca="1">+IF(OFFSET('Sanitation Data'!$F$29,0,10*ROW('Sanitation Data'!F40))="","",OFFSET('Sanitation Data'!$F$29,0,10*ROW('Sanitation Data'!F40)))</f>
        <v/>
      </c>
      <c r="DA46" s="34" t="str">
        <f ca="1">+IF(OFFSET('Sanitation Data'!$F$30,0,10*ROW('Sanitation Data'!F40))="","",OFFSET('Sanitation Data'!$F$30,0,10*ROW('Sanitation Data'!F40)))</f>
        <v/>
      </c>
      <c r="DB46" s="34" t="str">
        <f ca="1">+IF(OFFSET('Sanitation Data'!$F$31,0,10*ROW('Sanitation Data'!F40))="","",OFFSET('Sanitation Data'!$F$31,0,10*ROW('Sanitation Data'!F40)))</f>
        <v/>
      </c>
      <c r="DC46" s="34" t="str">
        <f ca="1">+IF(OFFSET('Sanitation Data'!$F$32,0,10*ROW('Sanitation Data'!F40))="","",OFFSET('Sanitation Data'!$F$32,0,10*ROW('Sanitation Data'!F40)))</f>
        <v/>
      </c>
      <c r="DD46" s="34" t="str">
        <f ca="1">+IF(OFFSET('Sanitation Data'!$F$33,0,10*ROW('Sanitation Data'!F40))="","",OFFSET('Sanitation Data'!$F$33,0,10*ROW('Sanitation Data'!F40)))</f>
        <v/>
      </c>
      <c r="DE46" s="34" t="str">
        <f ca="1">+IF(OFFSET('Sanitation Data'!$G$29,0,10*ROW('Sanitation Data'!G40))="","",OFFSET('Sanitation Data'!$G$29,0,10*ROW('Sanitation Data'!G40)))</f>
        <v/>
      </c>
      <c r="DF46" s="34" t="str">
        <f ca="1">+IF(OFFSET('Sanitation Data'!$G$30,0,10*ROW('Sanitation Data'!G40))="","",OFFSET('Sanitation Data'!$G$30,0,10*ROW('Sanitation Data'!G40)))</f>
        <v/>
      </c>
      <c r="DG46" s="34" t="str">
        <f ca="1">+IF(OFFSET('Sanitation Data'!$G$31,0,10*ROW('Sanitation Data'!G40))="","",OFFSET('Sanitation Data'!$G$31,0,10*ROW('Sanitation Data'!G40)))</f>
        <v/>
      </c>
      <c r="DH46" s="34" t="str">
        <f ca="1">+IF(OFFSET('Sanitation Data'!$G$32,0,10*ROW('Sanitation Data'!G40))="","",OFFSET('Sanitation Data'!$G$32,0,10*ROW('Sanitation Data'!G40)))</f>
        <v/>
      </c>
      <c r="DI46" s="34" t="str">
        <f ca="1">+IF(OFFSET('Sanitation Data'!$G$33,0,10*ROW('Sanitation Data'!G40))="","",OFFSET('Sanitation Data'!$G$33,0,10*ROW('Sanitation Data'!G40)))</f>
        <v/>
      </c>
      <c r="DJ46" s="34" t="str">
        <f ca="1">+IF(OFFSET('Sanitation Data'!$H$29,0,10*ROW('Sanitation Data'!H40))="","",OFFSET('Sanitation Data'!$H$29,0,10*ROW('Sanitation Data'!H40)))</f>
        <v/>
      </c>
      <c r="DK46" s="34" t="str">
        <f ca="1">+IF(OFFSET('Sanitation Data'!$H$30,0,10*ROW('Sanitation Data'!H40))="","",OFFSET('Sanitation Data'!$H$30,0,10*ROW('Sanitation Data'!H40)))</f>
        <v/>
      </c>
      <c r="DL46" s="34" t="str">
        <f ca="1">+IF(OFFSET('Sanitation Data'!$H$31,0,10*ROW('Sanitation Data'!H40))="","",OFFSET('Sanitation Data'!$H$31,0,10*ROW('Sanitation Data'!H40)))</f>
        <v/>
      </c>
      <c r="DM46" s="34" t="str">
        <f ca="1">+IF(OFFSET('Sanitation Data'!$H$32,0,10*ROW('Sanitation Data'!H40))="","",OFFSET('Sanitation Data'!$H$32,0,10*ROW('Sanitation Data'!H40)))</f>
        <v/>
      </c>
      <c r="DN46" s="34" t="str">
        <f ca="1">+IF(OFFSET('Sanitation Data'!$H$33,0,10*ROW('Sanitation Data'!H40))="","",OFFSET('Sanitation Data'!$H$33,0,10*ROW('Sanitation Data'!H40)))</f>
        <v/>
      </c>
      <c r="DO46" s="34" t="str">
        <f ca="1">+IF(OFFSET('Hygiene Data'!$C$12,0,10*ROW('Hygiene Data'!C40))="","",OFFSET('Hygiene Data'!$C$12,0,10*ROW('Hygiene Data'!C40)))</f>
        <v/>
      </c>
      <c r="DP46" s="34" t="str">
        <f ca="1">+IF(OFFSET('Hygiene Data'!$C$13,0,10*ROW('Hygiene Data'!C40))="","",OFFSET('Hygiene Data'!$C$13,0,10*ROW('Hygiene Data'!C40)))</f>
        <v/>
      </c>
      <c r="DQ46" s="34" t="str">
        <f ca="1">+IF(OFFSET('Hygiene Data'!$C$14,0,10*ROW('Hygiene Data'!C40))="","",OFFSET('Hygiene Data'!$C$14,0,10*ROW('Hygiene Data'!C40)))</f>
        <v/>
      </c>
      <c r="DR46" s="34" t="str">
        <f ca="1">+IF(OFFSET('Hygiene Data'!$D$12,0,10*ROW('Hygiene Data'!D40))="","",OFFSET('Hygiene Data'!$D$12,0,10*ROW('Hygiene Data'!D40)))</f>
        <v/>
      </c>
      <c r="DS46" s="34" t="str">
        <f ca="1">+IF(OFFSET('Hygiene Data'!$D$13,0,10*ROW('Hygiene Data'!D40))="","",OFFSET('Hygiene Data'!$D$13,0,10*ROW('Hygiene Data'!D40)))</f>
        <v/>
      </c>
      <c r="DT46" s="34" t="str">
        <f ca="1">+IF(OFFSET('Hygiene Data'!$D$14,0,10*ROW('Hygiene Data'!D40))="","",OFFSET('Hygiene Data'!$D$14,0,10*ROW('Hygiene Data'!D40)))</f>
        <v/>
      </c>
      <c r="DU46" s="34" t="str">
        <f ca="1">+IF(OFFSET('Hygiene Data'!$E$12,0,10*ROW('Hygiene Data'!E40))="","",OFFSET('Hygiene Data'!$E$12,0,10*ROW('Hygiene Data'!E40)))</f>
        <v/>
      </c>
      <c r="DV46" s="34" t="str">
        <f ca="1">+IF(OFFSET('Hygiene Data'!$E$13,0,10*ROW('Hygiene Data'!E40))="","",OFFSET('Hygiene Data'!$E$13,0,10*ROW('Hygiene Data'!E40)))</f>
        <v/>
      </c>
      <c r="DW46" s="34" t="str">
        <f ca="1">+IF(OFFSET('Hygiene Data'!$E$14,0,10*ROW('Hygiene Data'!E40))="","",OFFSET('Hygiene Data'!$E$14,0,10*ROW('Hygiene Data'!E40)))</f>
        <v/>
      </c>
      <c r="DX46" s="34" t="str">
        <f ca="1">+IF(OFFSET('Hygiene Data'!$F$12,0,10*ROW('Hygiene Data'!F40))="","",OFFSET('Hygiene Data'!$F$12,0,10*ROW('Hygiene Data'!F40)))</f>
        <v/>
      </c>
      <c r="DY46" s="34" t="str">
        <f ca="1">+IF(OFFSET('Hygiene Data'!$F$13,0,10*ROW('Hygiene Data'!F40))="","",OFFSET('Hygiene Data'!$F$13,0,10*ROW('Hygiene Data'!F40)))</f>
        <v/>
      </c>
      <c r="DZ46" s="34" t="str">
        <f ca="1">+IF(OFFSET('Hygiene Data'!$F$14,0,10*ROW('Hygiene Data'!F40))="","",OFFSET('Hygiene Data'!$F$14,0,10*ROW('Hygiene Data'!F40)))</f>
        <v/>
      </c>
      <c r="EA46" s="34" t="str">
        <f ca="1">+IF(OFFSET('Hygiene Data'!$G$12,0,10*ROW('Hygiene Data'!G40))="","",OFFSET('Hygiene Data'!$G$12,0,10*ROW('Hygiene Data'!G40)))</f>
        <v/>
      </c>
      <c r="EB46" s="34" t="str">
        <f ca="1">+IF(OFFSET('Hygiene Data'!$G$13,0,10*ROW('Hygiene Data'!G40))="","",OFFSET('Hygiene Data'!$G$13,0,10*ROW('Hygiene Data'!G40)))</f>
        <v/>
      </c>
      <c r="EC46" s="34" t="str">
        <f ca="1">+IF(OFFSET('Hygiene Data'!$G$14,0,10*ROW('Hygiene Data'!G40))="","",OFFSET('Hygiene Data'!$G$14,0,10*ROW('Hygiene Data'!G40)))</f>
        <v/>
      </c>
      <c r="ED46" s="34" t="str">
        <f ca="1">+IF(OFFSET('Hygiene Data'!$H$12,0,10*ROW('Hygiene Data'!H40))="","",OFFSET('Hygiene Data'!$H$12,0,10*ROW('Hygiene Data'!H40)))</f>
        <v/>
      </c>
      <c r="EE46" s="34" t="str">
        <f ca="1">+IF(OFFSET('Hygiene Data'!$H$13,0,10*ROW('Hygiene Data'!H40))="","",OFFSET('Hygiene Data'!$H$13,0,10*ROW('Hygiene Data'!H40)))</f>
        <v/>
      </c>
      <c r="EF46" s="34" t="str">
        <f ca="1">+IF(OFFSET('Hygiene Data'!$H$14,0,10*ROW('Hygiene Data'!H40))="","",OFFSET('Hygiene Data'!$H$14,0,10*ROW('Hygiene Data'!H40)))</f>
        <v/>
      </c>
    </row>
    <row r="47" spans="1:136" x14ac:dyDescent="0.2">
      <c r="A47" s="50" t="str">
        <f ca="1">+IF(OFFSET('Water Data'!$B$1,0,10*ROW('Water Data'!B44))="","",OFFSET('Water Data'!$B$1,0,10*ROW('Water Data'!B44)))</f>
        <v/>
      </c>
      <c r="B47" s="50" t="str">
        <f ca="1">+IF(OFFSET('Water Data'!$A$3,0,10*ROW('Water Data'!A44))="","",OFFSET('Water Data'!$A$3,0,10*ROW('Water Data'!A44)))</f>
        <v/>
      </c>
      <c r="C47" s="50" t="str">
        <f ca="1">+IF(OFFSET('Water Data'!$C$3,0,10*ROW('Water Data'!C44))="","",OFFSET('Water Data'!$C$3,0,10*ROW('Water Data'!C44)))</f>
        <v/>
      </c>
      <c r="D47" s="133" t="e">
        <f ca="1">+IF(AND(ISNUMBER(OFFSET('Water Data'!$C$5,0,10*ROW('Water Data'!C41))),BS47="Yes"),100-OFFSET('Water Data'!$C$5,0,10*ROW('Water Data'!C41)),IF(AND(ISNUMBER(OFFSET('Water Data'!$C$5,0,10*ROW('Water Data'!C41))),BS47="No",ISNUMBER(OFFSET('Water Data'!$C$5,0,10*ROW('Water Data'!C41)))),CONCATENATE("[",ROUND(100-OFFSET('Water Data'!$C$5,0,10*ROW('Water Data'!C41)),0),"]"),IF(AND(ISNUMBER(OFFSET('Water Data'!$C$5,0,10*ROW('Water Data'!C41))),BS47="",ISNUMBER(OFFSET('Water Data'!$C$5,0,10*ROW('Water Data'!C41)))),100-OFFSET('Water Data'!$C$5,0,10*ROW('Water Data'!C41)),NA())))</f>
        <v>#N/A</v>
      </c>
      <c r="E47" s="133" t="e">
        <f ca="1">+IF(AND(ISNUMBER(OFFSET('Water Data'!$C$7,0,10*ROW('Water Data'!D41))),BT47="Yes"),OFFSET('Water Data'!$C$7,0,10*ROW('Water Data'!C41)),IF(AND(ISNUMBER(OFFSET('Water Data'!$C$7,0,10*ROW('Water Data'!C41))),BT47="No",ISNUMBER(OFFSET('Water Data'!$C$7,0,10*ROW('Water Data'!C41)))),CONCATENATE("[",ROUND(OFFSET('Water Data'!$C$7,0,10*ROW('Water Data'!C41)),0),"]"),IF(AND(ISNUMBER(OFFSET('Water Data'!$C$7,0,10*ROW('Water Data'!C41))),BT47="",ISNUMBER(OFFSET('Water Data'!$C$7,0,10*ROW('Water Data'!C41)))),OFFSET('Water Data'!$C$7,0,10*ROW('Water Data'!C41)),NA())))</f>
        <v>#N/A</v>
      </c>
      <c r="F47" s="133" t="e">
        <f ca="1">+IF(AND(ISNUMBER(OFFSET('Water Data'!$C$10,0,10*ROW('Water Data'!C41))),BU47="Yes"),OFFSET('Water Data'!$C$10,0,10*ROW('Water Data'!C41)),IF(AND(ISNUMBER(OFFSET('Water Data'!$C$10,0,10*ROW('Water Data'!C41))),BU47="No",ISNUMBER(OFFSET('Water Data'!$C$10,0,10*ROW('Water Data'!C41)))),CONCATENATE("[",ROUND(OFFSET('Water Data'!$C$10,0,10*ROW('Water Data'!C41)),0),"]"),IF(AND(ISNUMBER(OFFSET('Water Data'!$C$10,0,10*ROW('Water Data'!C41))),BU47="",ISNUMBER(OFFSET('Water Data'!$C$10,0,10*ROW('Water Data'!C41)))),OFFSET('Water Data'!$C$10,0,10*ROW('Water Data'!C41)),NA())))</f>
        <v>#N/A</v>
      </c>
      <c r="G47" s="133" t="e">
        <f ca="1">+IF(AND(ISNUMBER(OFFSET('Water Data'!$D$5,0,10*ROW('Water Data'!D41))),BV47="Yes"),100-OFFSET('Water Data'!$D$5,0,10*ROW('Water Data'!D41)),IF(AND(ISNUMBER(OFFSET('Water Data'!$D$5,0,10*ROW('Water Data'!D41))),BV47="No",ISNUMBER(OFFSET('Water Data'!$D$5,0,10*ROW('Water Data'!D41)))),CONCATENATE("[",ROUND(100-OFFSET('Water Data'!$D$5,0,10*ROW('Water Data'!D41)),0),"]"),IF(AND(ISNUMBER(OFFSET('Water Data'!$D$5,0,10*ROW('Water Data'!D41))),BV47="",ISNUMBER(OFFSET('Water Data'!$D$5,0,10*ROW('Water Data'!D41)))),100-OFFSET('Water Data'!$D$5,0,10*ROW('Water Data'!D41)),NA())))</f>
        <v>#N/A</v>
      </c>
      <c r="H47" s="133" t="e">
        <f ca="1">+IF(AND(ISNUMBER(OFFSET('Water Data'!$D$7,0,10*ROW('Water Data'!D41))),BW47="Yes"),OFFSET('Water Data'!$D$7,0,10*ROW('Water Data'!D41)),IF(AND(ISNUMBER(OFFSET('Water Data'!$D$7,0,10*ROW('Water Data'!D41))),BW47="No",ISNUMBER(OFFSET('Water Data'!$D$7,0,10*ROW('Water Data'!D41)))),CONCATENATE("[",ROUND(OFFSET('Water Data'!$C$7,0,10*ROW('Water Data'!D41)),0),"]"),IF(AND(ISNUMBER(OFFSET('Water Data'!$D$7,0,10*ROW('Water Data'!D41))),BW47="",ISNUMBER(OFFSET('Water Data'!$D$7,0,10*ROW('Water Data'!D41)))),OFFSET('Water Data'!$D$7,0,10*ROW('Water Data'!D41)),NA())))</f>
        <v>#N/A</v>
      </c>
      <c r="I47" s="133" t="e">
        <f ca="1">+IF(AND(ISNUMBER(OFFSET('Water Data'!$D$10,0,10*ROW('Water Data'!D41))),BX47="Yes"),OFFSET('Water Data'!$D$10,0,10*ROW('Water Data'!D41)),IF(AND(ISNUMBER(OFFSET('Water Data'!$D$10,0,10*ROW('Water Data'!D41))),BX47="No",ISNUMBER(OFFSET('Water Data'!$D$10,0,10*ROW('Water Data'!D41)))),CONCATENATE("[",ROUND(OFFSET('Water Data'!$D$10,0,10*ROW('Water Data'!D41)),0),"]"),IF(AND(ISNUMBER(OFFSET('Water Data'!$D$10,0,10*ROW('Water Data'!D41))),BX47="",ISNUMBER(OFFSET('Water Data'!$D$10,0,10*ROW('Water Data'!D41)))),OFFSET('Water Data'!$D$10,0,10*ROW('Water Data'!D41)),NA())))</f>
        <v>#N/A</v>
      </c>
      <c r="J47" s="133" t="e">
        <f ca="1">+IF(AND(ISNUMBER(OFFSET('Water Data'!$E$5,0,10*ROW('Water Data'!E41))),BY47="Yes"),100-OFFSET('Water Data'!$E$5,0,10*ROW('Water Data'!E41)),IF(AND(ISNUMBER(OFFSET('Water Data'!$E$5,0,10*ROW('Water Data'!E41))),BY47="No",ISNUMBER(OFFSET('Water Data'!$E$5,0,10*ROW('Water Data'!E41)))),CONCATENATE("[",ROUND(100-OFFSET('Water Data'!$E$5,0,10*ROW('Water Data'!E41)),0),"]"),IF(AND(ISNUMBER(OFFSET('Water Data'!$E$5,0,10*ROW('Water Data'!E41))),BY47="",ISNUMBER(OFFSET('Water Data'!$E$5,0,10*ROW('Water Data'!E41)))),100-OFFSET('Water Data'!$E$5,0,10*ROW('Water Data'!E41)),NA())))</f>
        <v>#N/A</v>
      </c>
      <c r="K47" s="133" t="e">
        <f ca="1">+IF(AND(ISNUMBER(OFFSET('Water Data'!$E$7,0,10*ROW('Water Data'!E41))),BZ47="Yes"),OFFSET('Water Data'!$E$7,0,10*ROW('Water Data'!E41)),IF(AND(ISNUMBER(OFFSET('Water Data'!$E$7,0,10*ROW('Water Data'!E41))),BZ47="No",ISNUMBER(OFFSET('Water Data'!$E$7,0,10*ROW('Water Data'!E41)))),CONCATENATE("[",ROUND(OFFSET('Water Data'!$E$7,0,10*ROW('Water Data'!E41)),0),"]"),IF(AND(ISNUMBER(OFFSET('Water Data'!$E$7,0,10*ROW('Water Data'!E41))),BZ47="",ISNUMBER(OFFSET('Water Data'!$E$7,0,10*ROW('Water Data'!E41)))),OFFSET('Water Data'!$E$7,0,10*ROW('Water Data'!E41)),NA())))</f>
        <v>#N/A</v>
      </c>
      <c r="L47" s="133" t="e">
        <f ca="1">+IF(AND(ISNUMBER(OFFSET('Water Data'!$E$10,0,10*ROW('Water Data'!E41))),CA47="Yes"),OFFSET('Water Data'!$E$10,0,10*ROW('Water Data'!E41)),IF(AND(ISNUMBER(OFFSET('Water Data'!$E$10,0,10*ROW('Water Data'!E41))),CA47="No",ISNUMBER(OFFSET('Water Data'!$E$10,0,10*ROW('Water Data'!E41)))),CONCATENATE("[",ROUND(OFFSET('Water Data'!$E$10,0,10*ROW('Water Data'!E41)),0),"]"),IF(AND(ISNUMBER(OFFSET('Water Data'!$E$10,0,10*ROW('Water Data'!E41))),CA47="",ISNUMBER(OFFSET('Water Data'!$E$10,0,10*ROW('Water Data'!E41)))),OFFSET('Water Data'!$E$10,0,10*ROW('Water Data'!E41)),NA())))</f>
        <v>#N/A</v>
      </c>
      <c r="M47" s="133" t="e">
        <f ca="1">+IF(AND(ISNUMBER(OFFSET('Water Data'!$F$5,0,10*ROW('Water Data'!F41))),CB47="Yes"),100-OFFSET('Water Data'!$F$5,0,10*ROW('Water Data'!F41)),IF(AND(ISNUMBER(OFFSET('Water Data'!$F$5,0,10*ROW('Water Data'!F41))),CB47="No",ISNUMBER(OFFSET('Water Data'!$F$5,0,10*ROW('Water Data'!F41)))),CONCATENATE("[",ROUND(100-OFFSET('Water Data'!$F$5,0,10*ROW('Water Data'!F41)),0),"]"),IF(AND(ISNUMBER(OFFSET('Water Data'!$F$5,0,10*ROW('Water Data'!F41))),CB47="",ISNUMBER(OFFSET('Water Data'!$F$5,0,10*ROW('Water Data'!F41)))),100-OFFSET('Water Data'!$F$5,0,10*ROW('Water Data'!F41)),NA())))</f>
        <v>#N/A</v>
      </c>
      <c r="N47" s="133" t="e">
        <f ca="1">+IF(AND(ISNUMBER(OFFSET('Water Data'!$F$7,0,10*ROW('Water Data'!F41))),CC47="Yes"),OFFSET('Water Data'!$F$7,0,10*ROW('Water Data'!F41)),IF(AND(ISNUMBER(OFFSET('Water Data'!$F$7,0,10*ROW('Water Data'!F41))),CC47="No",ISNUMBER(OFFSET('Water Data'!$F$7,0,10*ROW('Water Data'!F41)))),CONCATENATE("[",ROUND(OFFSET('Water Data'!$F$7,0,10*ROW('Water Data'!F41)),0),"]"),IF(AND(ISNUMBER(OFFSET('Water Data'!$F$7,0,10*ROW('Water Data'!F41))),CC47="",ISNUMBER(OFFSET('Water Data'!$F$7,0,10*ROW('Water Data'!F41)))),OFFSET('Water Data'!$F$7,0,10*ROW('Water Data'!F41)),NA())))</f>
        <v>#N/A</v>
      </c>
      <c r="O47" s="133" t="e">
        <f ca="1">+IF(AND(ISNUMBER(OFFSET('Water Data'!$F$10,0,10*ROW('Water Data'!F41))),CD47="Yes"),OFFSET('Water Data'!$F$10,0,10*ROW('Water Data'!F41)),IF(AND(ISNUMBER(OFFSET('Water Data'!$F$10,0,10*ROW('Water Data'!F41))),CD47="No",ISNUMBER(OFFSET('Water Data'!$F$10,0,10*ROW('Water Data'!F41)))),CONCATENATE("[",ROUND(OFFSET('Water Data'!$F$10,0,10*ROW('Water Data'!F41)),0),"]"),IF(AND(ISNUMBER(OFFSET('Water Data'!$F$10,0,10*ROW('Water Data'!F41))),CD47="",ISNUMBER(OFFSET('Water Data'!$F$10,0,10*ROW('Water Data'!F41)))),OFFSET('Water Data'!$F$10,0,10*ROW('Water Data'!F41)),NA())))</f>
        <v>#N/A</v>
      </c>
      <c r="P47" s="133" t="e">
        <f ca="1">+IF(AND(ISNUMBER(OFFSET('Water Data'!$G$5,0,10*ROW('Water Data'!G41))),CE47="Yes"),100-OFFSET('Water Data'!$G$5,0,10*ROW('Water Data'!G41)),IF(AND(ISNUMBER(OFFSET('Water Data'!$G$5,0,10*ROW('Water Data'!G41))),CE47="No",ISNUMBER(OFFSET('Water Data'!$G$5,0,10*ROW('Water Data'!G41)))),CONCATENATE("[",ROUND(100-OFFSET('Water Data'!$G$5,0,10*ROW('Water Data'!G41)),0),"]"),IF(AND(ISNUMBER(OFFSET('Water Data'!$G$5,0,10*ROW('Water Data'!G41))),CE47="",ISNUMBER(OFFSET('Water Data'!$G$5,0,10*ROW('Water Data'!G41)))),100-OFFSET('Water Data'!$G$5,0,10*ROW('Water Data'!G41)),NA())))</f>
        <v>#N/A</v>
      </c>
      <c r="Q47" s="133" t="e">
        <f ca="1">+IF(AND(ISNUMBER(OFFSET('Water Data'!$G$7,0,10*ROW('Water Data'!G41))),CF47="Yes"),OFFSET('Water Data'!$G$7,0,10*ROW('Water Data'!G41)),IF(AND(ISNUMBER(OFFSET('Water Data'!$G$7,0,10*ROW('Water Data'!G41))),CF47="No",ISNUMBER(OFFSET('Water Data'!$G$7,0,10*ROW('Water Data'!G41)))),CONCATENATE("[",ROUND(OFFSET('Water Data'!$G$7,0,10*ROW('Water Data'!G41)),0),"]"),IF(AND(ISNUMBER(OFFSET('Water Data'!$G$7,0,10*ROW('Water Data'!G41))),CF47="",ISNUMBER(OFFSET('Water Data'!$G$7,0,10*ROW('Water Data'!G41)))),OFFSET('Water Data'!$G$7,0,10*ROW('Water Data'!G41)),NA())))</f>
        <v>#N/A</v>
      </c>
      <c r="R47" s="133" t="e">
        <f ca="1">+IF(AND(ISNUMBER(OFFSET('Water Data'!$G$10,0,10*ROW('Water Data'!G41))),CG47="Yes"),OFFSET('Water Data'!$G$10,0,10*ROW('Water Data'!G41)),IF(AND(ISNUMBER(OFFSET('Water Data'!$G$10,0,10*ROW('Water Data'!G41))),CG47="No",ISNUMBER(OFFSET('Water Data'!$G$10,0,10*ROW('Water Data'!G41)))),CONCATENATE("[",ROUND(OFFSET('Water Data'!$G$10,0,10*ROW('Water Data'!G41)),0),"]"),IF(AND(ISNUMBER(OFFSET('Water Data'!$G$10,0,10*ROW('Water Data'!G41))),CG47="",ISNUMBER(OFFSET('Water Data'!$G$10,0,10*ROW('Water Data'!G41)))),OFFSET('Water Data'!$G$10,0,10*ROW('Water Data'!G41)),NA())))</f>
        <v>#N/A</v>
      </c>
      <c r="S47" s="133" t="e">
        <f ca="1">+IF(AND(ISNUMBER(OFFSET('Water Data'!$H$5,0,10*ROW('Water Data'!H41))),CH47="Yes"),100-OFFSET('Water Data'!$H$5,0,10*ROW('Water Data'!H41)),IF(AND(ISNUMBER(OFFSET('Water Data'!$H$5,0,10*ROW('Water Data'!H41))),CH47="No",ISNUMBER(OFFSET('Water Data'!$H$5,0,10*ROW('Water Data'!H41)))),CONCATENATE("[",ROUND(100-OFFSET('Water Data'!$H$5,0,10*ROW('Water Data'!H41)),0),"]"),IF(AND(ISNUMBER(OFFSET('Water Data'!$H$5,0,10*ROW('Water Data'!H41))),CH47="",ISNUMBER(OFFSET('Water Data'!$H$5,0,10*ROW('Water Data'!H41)))),100-OFFSET('Water Data'!$H$5,0,10*ROW('Water Data'!H41)),NA())))</f>
        <v>#N/A</v>
      </c>
      <c r="T47" s="133" t="e">
        <f ca="1">+IF(AND(ISNUMBER(OFFSET('Water Data'!$H$7,0,10*ROW('Water Data'!H41))),CI47="Yes"),OFFSET('Water Data'!$H$7,0,10*ROW('Water Data'!H41)),IF(AND(ISNUMBER(OFFSET('Water Data'!$H$7,0,10*ROW('Water Data'!H41))),CI47="No",ISNUMBER(OFFSET('Water Data'!$H$7,0,10*ROW('Water Data'!H41)))),CONCATENATE("[",ROUND(OFFSET('Water Data'!$H$7,0,10*ROW('Water Data'!H41)),0),"]"),IF(AND(ISNUMBER(OFFSET('Water Data'!$H$7,0,10*ROW('Water Data'!H41))),CI47="",ISNUMBER(OFFSET('Water Data'!$H$7,0,10*ROW('Water Data'!H41)))),OFFSET('Water Data'!$H$7,0,10*ROW('Water Data'!H41)),NA())))</f>
        <v>#N/A</v>
      </c>
      <c r="U47" s="133" t="e">
        <f ca="1">+IF(AND(ISNUMBER(OFFSET('Water Data'!$H$10,0,10*ROW('Water Data'!H41))),CJ47="Yes"),OFFSET('Water Data'!$H$10,0,10*ROW('Water Data'!H41)),IF(AND(ISNUMBER(OFFSET('Water Data'!$H$10,0,10*ROW('Water Data'!H41))),CJ47="No",ISNUMBER(OFFSET('Water Data'!$H$10,0,10*ROW('Water Data'!H41)))),CONCATENATE("[",ROUND(OFFSET('Water Data'!$H$10,0,10*ROW('Water Data'!H41)),0),"]"),IF(AND(ISNUMBER(OFFSET('Water Data'!$H$10,0,10*ROW('Water Data'!H41))),CJ47="",ISNUMBER(OFFSET('Water Data'!$H$10,0,10*ROW('Water Data'!H41)))),OFFSET('Water Data'!$H$10,0,10*ROW('Water Data'!H41)),NA())))</f>
        <v>#N/A</v>
      </c>
      <c r="V47" s="134" t="e">
        <f ca="1">+IF(AND(ISNUMBER(OFFSET('Sanitation Data'!$C$5,0,10*ROW('Sanitation Data'!C41))),CK47="Yes"),100-OFFSET('Sanitation Data'!$C$5,0,10*ROW('Sanitation Data'!C41)),IF(AND(ISNUMBER(OFFSET('Sanitation Data'!$C$5,0,10*ROW('Sanitation Data'!C41))),CK47="No",ISNUMBER(OFFSET('Sanitation Data'!$C$5,0,10*ROW('Sanitation Data'!C41)))),CONCATENATE("[",ROUND(100-OFFSET('Sanitation Data'!$C$5,0,10*ROW('Sanitation Data'!C41)),0),"]"),IF(AND(ISNUMBER(OFFSET('Sanitation Data'!$C$5,0,10*ROW('Sanitation Data'!C41))),CK47="",ISNUMBER(OFFSET('Sanitation Data'!$C$5,0,10*ROW('Sanitation Data'!C41)))),100-OFFSET('Sanitation Data'!$C$5,0,10*ROW('Sanitation Data'!C41)),NA())))</f>
        <v>#N/A</v>
      </c>
      <c r="W47" s="134" t="e">
        <f ca="1">+IF(AND(ISNUMBER(OFFSET('Sanitation Data'!$C$7,0,10*ROW('Sanitation Data'!C41))),CL47="Yes"),OFFSET('Sanitation Data'!$C$7,0,10*ROW('Sanitation Data'!C41)),IF(AND(ISNUMBER(OFFSET('Sanitation Data'!$C$7,0,10*ROW('Sanitation Data'!C41))),CL47="No",ISNUMBER(OFFSET('Sanitation Data'!$C$7,0,10*ROW('Sanitation Data'!C41)))),CONCATENATE("[",ROUND(OFFSET('Sanitation Data'!$C$7,0,10*ROW('Sanitation Data'!C41)),0),"]"),IF(AND(ISNUMBER(OFFSET('Sanitation Data'!$C$7,0,10*ROW('Sanitation Data'!C41))),CL47="",ISNUMBER(OFFSET('Sanitation Data'!$C$7,0,10*ROW('Sanitation Data'!C41)))),OFFSET('Sanitation Data'!$C$7,0,10*ROW('Sanitation Data'!C41)),NA())))</f>
        <v>#N/A</v>
      </c>
      <c r="X47" s="134" t="e">
        <f ca="1">+IF(AND(ISNUMBER(OFFSET('Sanitation Data'!$C$11,0,10*ROW('Sanitation Data'!C41))),CM47="Yes"),OFFSET('Sanitation Data'!$C$11,0,10*ROW('Sanitation Data'!C41)),IF(AND(ISNUMBER(OFFSET('Sanitation Data'!$C$11,0,10*ROW('Sanitation Data'!C41))),CM47="No",ISNUMBER(OFFSET('Sanitation Data'!$C$11,0,10*ROW('Sanitation Data'!C41)))),CONCATENATE("[",ROUND(OFFSET('Sanitation Data'!$C$11,0,10*ROW('Sanitation Data'!C41)),0),"]"),IF(AND(ISNUMBER(OFFSET('Sanitation Data'!$C$11,0,10*ROW('Sanitation Data'!C41))),CM47="",ISNUMBER(OFFSET('Sanitation Data'!$C$11,0,10*ROW('Sanitation Data'!C41)))),OFFSET('Sanitation Data'!$C$11,0,10*ROW('Sanitation Data'!C41)),NA())))</f>
        <v>#N/A</v>
      </c>
      <c r="Y47" s="134" t="e">
        <f ca="1">+IF(AND(ISNUMBER(OFFSET('Sanitation Data'!$C$12,0,10*ROW('Sanitation Data'!C41))),CN47="Yes"),OFFSET('Sanitation Data'!$C$12,0,10*ROW('Sanitation Data'!C41)),IF(AND(ISNUMBER(OFFSET('Sanitation Data'!$C$12,0,10*ROW('Sanitation Data'!C41))),CN47="No",ISNUMBER(OFFSET('Sanitation Data'!$C$12,0,10*ROW('Sanitation Data'!C41)))),CONCATENATE("[",ROUND(OFFSET('Sanitation Data'!$C$12,0,10*ROW('Sanitation Data'!C41)),0),"]"),IF(AND(ISNUMBER(OFFSET('Sanitation Data'!$C$12,0,10*ROW('Sanitation Data'!C41))),CN47="",ISNUMBER(OFFSET('Sanitation Data'!$C$12,0,10*ROW('Sanitation Data'!C41)))),OFFSET('Sanitation Data'!$C$12,0,10*ROW('Sanitation Data'!C41)),NA())))</f>
        <v>#N/A</v>
      </c>
      <c r="Z47" s="134" t="e">
        <f ca="1">+IF(AND(ISNUMBER(OFFSET('Sanitation Data'!$C$13,0,10*ROW('Sanitation Data'!C41))),CO47="Yes"),OFFSET('Sanitation Data'!$C$13,0,10*ROW('Sanitation Data'!C41)),IF(AND(ISNUMBER(OFFSET('Sanitation Data'!$C$13,0,10*ROW('Sanitation Data'!C41))),CO47="No",ISNUMBER(OFFSET('Sanitation Data'!$C$13,0,10*ROW('Sanitation Data'!C41)))),CONCATENATE("[",ROUND(OFFSET('Sanitation Data'!$C$13,0,10*ROW('Sanitation Data'!C41)),0),"]"),IF(AND(ISNUMBER(OFFSET('Sanitation Data'!$C$13,0,10*ROW('Sanitation Data'!C41))),CO47="",ISNUMBER(OFFSET('Sanitation Data'!$C$13,0,10*ROW('Sanitation Data'!C41)))),OFFSET('Sanitation Data'!$C$13,0,10*ROW('Sanitation Data'!C41)),NA())))</f>
        <v>#N/A</v>
      </c>
      <c r="AA47" s="134" t="e">
        <f ca="1">+IF(AND(ISNUMBER(OFFSET('Sanitation Data'!$D$5,0,10*ROW('Sanitation Data'!D41))),CP47="Yes"),100-OFFSET('Sanitation Data'!$D$5,0,10*ROW('Sanitation Data'!D41)),IF(AND(ISNUMBER(OFFSET('Sanitation Data'!$D$5,0,10*ROW('Sanitation Data'!D41))),CP47="No",ISNUMBER(OFFSET('Sanitation Data'!$D$5,0,10*ROW('Sanitation Data'!D41)))),CONCATENATE("[",ROUND(100-OFFSET('Sanitation Data'!$D$5,0,10*ROW('Sanitation Data'!D41)),0),"]"),IF(AND(ISNUMBER(OFFSET('Sanitation Data'!$D$5,0,10*ROW('Sanitation Data'!D41))),CP47="",ISNUMBER(OFFSET('Sanitation Data'!$D$5,0,10*ROW('Sanitation Data'!D41)))),100-OFFSET('Sanitation Data'!$D$5,0,10*ROW('Sanitation Data'!D41)),NA())))</f>
        <v>#N/A</v>
      </c>
      <c r="AB47" s="134" t="e">
        <f ca="1">+IF(AND(ISNUMBER(OFFSET('Sanitation Data'!$D$7,0,10*ROW('Sanitation Data'!D41))),CQ47="Yes"),OFFSET('Sanitation Data'!$D$7,0,10*ROW('Sanitation Data'!G41)),IF(AND(ISNUMBER(OFFSET('Sanitation Data'!$D$7,0,10*ROW('Sanitation Data'!D41))),CQ47="No",ISNUMBER(OFFSET('Sanitation Data'!$D$7,0,10*ROW('Sanitation Data'!D41)))),CONCATENATE("[",ROUND(OFFSET('Sanitation Data'!$D$7,0,10*ROW('Sanitation Data'!D41)),0),"]"),IF(AND(ISNUMBER(OFFSET('Sanitation Data'!$D$7,0,10*ROW('Sanitation Data'!D41))),CQ47="",ISNUMBER(OFFSET('Sanitation Data'!$D$7,0,10*ROW('Sanitation Data'!D41)))),OFFSET('Sanitation Data'!$D$7,0,10*ROW('Sanitation Data'!D41)),NA())))</f>
        <v>#N/A</v>
      </c>
      <c r="AC47" s="134" t="e">
        <f ca="1">+IF(AND(ISNUMBER(OFFSET('Sanitation Data'!$D$11,0,10*ROW('Sanitation Data'!D41))),CR47="Yes"),OFFSET('Sanitation Data'!$D$11,0,10*ROW('Sanitation Data'!D41)),IF(AND(ISNUMBER(OFFSET('Sanitation Data'!$D$11,0,10*ROW('Sanitation Data'!D41))),CR47="No",ISNUMBER(OFFSET('Sanitation Data'!$D$11,0,10*ROW('Sanitation Data'!D41)))),CONCATENATE("[",ROUND(OFFSET('Sanitation Data'!$D$11,0,10*ROW('Sanitation Data'!D41)),0),"]"),IF(AND(ISNUMBER(OFFSET('Sanitation Data'!$D$11,0,10*ROW('Sanitation Data'!D41))),CR47="",ISNUMBER(OFFSET('Sanitation Data'!$D$11,0,10*ROW('Sanitation Data'!D41)))),OFFSET('Sanitation Data'!$D$11,0,10*ROW('Sanitation Data'!D41)),NA())))</f>
        <v>#N/A</v>
      </c>
      <c r="AD47" s="134" t="e">
        <f ca="1">+IF(AND(ISNUMBER(OFFSET('Sanitation Data'!$D$12,0,10*ROW('Sanitation Data'!D41))),CS47="Yes"),OFFSET('Sanitation Data'!$D$12,0,10*ROW('Sanitation Data'!D41)),IF(AND(ISNUMBER(OFFSET('Sanitation Data'!$D$12,0,10*ROW('Sanitation Data'!D41))),CS47="No",ISNUMBER(OFFSET('Sanitation Data'!$D$12,0,10*ROW('Sanitation Data'!D41)))),CONCATENATE("[",ROUND(OFFSET('Sanitation Data'!$D$12,0,10*ROW('Sanitation Data'!D41)),0),"]"),IF(AND(ISNUMBER(OFFSET('Sanitation Data'!$D$12,0,10*ROW('Sanitation Data'!D41))),CS47="",ISNUMBER(OFFSET('Sanitation Data'!$D$12,0,10*ROW('Sanitation Data'!D41)))),OFFSET('Sanitation Data'!$D$12,0,10*ROW('Sanitation Data'!D41)),NA())))</f>
        <v>#N/A</v>
      </c>
      <c r="AE47" s="134" t="e">
        <f ca="1">+IF(AND(ISNUMBER(OFFSET('Sanitation Data'!$D$13,0,10*ROW('Sanitation Data'!D41))),CT47="Yes"),OFFSET('Sanitation Data'!$D$13,0,10*ROW('Sanitation Data'!D41)),IF(AND(ISNUMBER(OFFSET('Sanitation Data'!$D$13,0,10*ROW('Sanitation Data'!D41))),CT47="No",ISNUMBER(OFFSET('Sanitation Data'!$D$13,0,10*ROW('Sanitation Data'!D41)))),CONCATENATE("[",ROUND(OFFSET('Sanitation Data'!$D$13,0,10*ROW('Sanitation Data'!D41)),0),"]"),IF(AND(ISNUMBER(OFFSET('Sanitation Data'!$D$13,0,10*ROW('Sanitation Data'!D41))),CT47="",ISNUMBER(OFFSET('Sanitation Data'!$D$13,0,10*ROW('Sanitation Data'!D41)))),OFFSET('Sanitation Data'!$D$13,0,10*ROW('Sanitation Data'!D41)),NA())))</f>
        <v>#N/A</v>
      </c>
      <c r="AF47" s="134" t="e">
        <f ca="1">+IF(AND(ISNUMBER(OFFSET('Sanitation Data'!$E$5,0,10*ROW('Sanitation Data'!E41))),CU47="Yes"),100-OFFSET('Sanitation Data'!$E$5,0,10*ROW('Sanitation Data'!E41)),IF(AND(ISNUMBER(OFFSET('Sanitation Data'!$E$5,0,10*ROW('Sanitation Data'!E41))),CU47="No",ISNUMBER(OFFSET('Sanitation Data'!$E$5,0,10*ROW('Sanitation Data'!E41)))),CONCATENATE("[",ROUND(100-OFFSET('Sanitation Data'!$E$5,0,10*ROW('Sanitation Data'!E41)),0),"]"),IF(AND(ISNUMBER(OFFSET('Sanitation Data'!$E$5,0,10*ROW('Sanitation Data'!E41))),CU47="",ISNUMBER(OFFSET('Sanitation Data'!$E$5,0,10*ROW('Sanitation Data'!E41)))),100-OFFSET('Sanitation Data'!$E$5,0,10*ROW('Sanitation Data'!E41)),NA())))</f>
        <v>#N/A</v>
      </c>
      <c r="AG47" s="134" t="e">
        <f ca="1">+IF(AND(ISNUMBER(OFFSET('Sanitation Data'!$E$7,0,10*ROW('Sanitation Data'!E41))),CV47="Yes"),OFFSET('Sanitation Data'!$E$7,0,10*ROW('Sanitation Data'!E41)),IF(AND(ISNUMBER(OFFSET('Sanitation Data'!$E$7,0,10*ROW('Sanitation Data'!E41))),CV47="No",ISNUMBER(OFFSET('Sanitation Data'!$E$7,0,10*ROW('Sanitation Data'!E41)))),CONCATENATE("[",ROUND(OFFSET('Sanitation Data'!$E$7,0,10*ROW('Sanitation Data'!E41)),0),"]"),IF(AND(ISNUMBER(OFFSET('Sanitation Data'!$E$7,0,10*ROW('Sanitation Data'!E41))),CV47="",ISNUMBER(OFFSET('Sanitation Data'!$E$7,0,10*ROW('Sanitation Data'!E41)))),OFFSET('Sanitation Data'!$E$7,0,10*ROW('Sanitation Data'!E41)),NA())))</f>
        <v>#N/A</v>
      </c>
      <c r="AH47" s="134" t="e">
        <f ca="1">+IF(AND(ISNUMBER(OFFSET('Sanitation Data'!$E$11,0,10*ROW('Sanitation Data'!E41))),CW47="Yes"),OFFSET('Sanitation Data'!$E$11,0,10*ROW('Sanitation Data'!E41)),IF(AND(ISNUMBER(OFFSET('Sanitation Data'!$E$11,0,10*ROW('Sanitation Data'!E41))),CW47="No",ISNUMBER(OFFSET('Sanitation Data'!$E$11,0,10*ROW('Sanitation Data'!E41)))),CONCATENATE("[",ROUND(OFFSET('Sanitation Data'!$E$11,0,10*ROW('Sanitation Data'!E41)),0),"]"),IF(AND(ISNUMBER(OFFSET('Sanitation Data'!$E$11,0,10*ROW('Sanitation Data'!E41))),CW47="",ISNUMBER(OFFSET('Sanitation Data'!$E$11,0,10*ROW('Sanitation Data'!E41)))),OFFSET('Sanitation Data'!$E$11,0,10*ROW('Sanitation Data'!E41)),NA())))</f>
        <v>#N/A</v>
      </c>
      <c r="AI47" s="134" t="e">
        <f ca="1">+IF(AND(ISNUMBER(OFFSET('Sanitation Data'!$E$12,0,10*ROW('Sanitation Data'!E41))),CX47="Yes"),OFFSET('Sanitation Data'!$E$12,0,10*ROW('Sanitation Data'!E41)),IF(AND(ISNUMBER(OFFSET('Sanitation Data'!$E$12,0,10*ROW('Sanitation Data'!E41))),CX47="No",ISNUMBER(OFFSET('Sanitation Data'!$E$12,0,10*ROW('Sanitation Data'!E41)))),CONCATENATE("[",ROUND(OFFSET('Sanitation Data'!$E$12,0,10*ROW('Sanitation Data'!E41)),0),"]"),IF(AND(ISNUMBER(OFFSET('Sanitation Data'!$E$12,0,10*ROW('Sanitation Data'!E41))),CX47="",ISNUMBER(OFFSET('Sanitation Data'!$E$12,0,10*ROW('Sanitation Data'!E41)))),OFFSET('Sanitation Data'!$E$12,0,10*ROW('Sanitation Data'!E41)),NA())))</f>
        <v>#N/A</v>
      </c>
      <c r="AJ47" s="134" t="e">
        <f ca="1">+IF(AND(ISNUMBER(OFFSET('Sanitation Data'!$E$13,0,10*ROW('Sanitation Data'!E41))),CY47="Yes"),OFFSET('Sanitation Data'!$E$13,0,10*ROW('Sanitation Data'!E41)),IF(AND(ISNUMBER(OFFSET('Sanitation Data'!$E$13,0,10*ROW('Sanitation Data'!E41))),CY47="No",ISNUMBER(OFFSET('Sanitation Data'!$E$13,0,10*ROW('Sanitation Data'!E41)))),CONCATENATE("[",ROUND(OFFSET('Sanitation Data'!$E$13,0,10*ROW('Sanitation Data'!E41)),0),"]"),IF(AND(ISNUMBER(OFFSET('Sanitation Data'!$E$13,0,10*ROW('Sanitation Data'!E41))),CY47="",ISNUMBER(OFFSET('Sanitation Data'!$E$13,0,10*ROW('Sanitation Data'!E41)))),OFFSET('Sanitation Data'!$E$13,0,10*ROW('Sanitation Data'!E41)),NA())))</f>
        <v>#N/A</v>
      </c>
      <c r="AK47" s="134" t="e">
        <f ca="1">+IF(AND(ISNUMBER(OFFSET('Sanitation Data'!$F$5,0,10*ROW('Sanitation Data'!F41))),CZ47="Yes"),100-OFFSET('Sanitation Data'!$F$5,0,10*ROW('Sanitation Data'!F41)),IF(AND(ISNUMBER(OFFSET('Sanitation Data'!$F$5,0,10*ROW('Sanitation Data'!F41))),CZ47="No",ISNUMBER(OFFSET('Sanitation Data'!$F$5,0,10*ROW('Sanitation Data'!F41)))),CONCATENATE("[",ROUND(100-OFFSET('Sanitation Data'!$F$5,0,10*ROW('Sanitation Data'!F41)),0),"]"),IF(AND(ISNUMBER(OFFSET('Sanitation Data'!$F$5,0,10*ROW('Sanitation Data'!F41))),CZ47="",ISNUMBER(OFFSET('Sanitation Data'!$F$5,0,10*ROW('Sanitation Data'!F41)))),100-OFFSET('Sanitation Data'!$F$5,0,10*ROW('Sanitation Data'!F41)),NA())))</f>
        <v>#N/A</v>
      </c>
      <c r="AL47" s="134" t="e">
        <f ca="1">+IF(AND(ISNUMBER(OFFSET('Sanitation Data'!$F$7,0,10*ROW('Sanitation Data'!F41))),DA47="Yes"),OFFSET('Sanitation Data'!$F$7,0,10*ROW('Sanitation Data'!F41)),IF(AND(ISNUMBER(OFFSET('Sanitation Data'!$F$7,0,10*ROW('Sanitation Data'!F41))),DA47="No",ISNUMBER(OFFSET('Sanitation Data'!$F$7,0,10*ROW('Sanitation Data'!F41)))),CONCATENATE("[",ROUND(OFFSET('Sanitation Data'!$F$7,0,10*ROW('Sanitation Data'!F41)),0),"]"),IF(AND(ISNUMBER(OFFSET('Sanitation Data'!$F$7,0,10*ROW('Sanitation Data'!F41))),DA47="",ISNUMBER(OFFSET('Sanitation Data'!$F$7,0,10*ROW('Sanitation Data'!F41)))),OFFSET('Sanitation Data'!$F$7,0,10*ROW('Sanitation Data'!F41)),NA())))</f>
        <v>#N/A</v>
      </c>
      <c r="AM47" s="134" t="e">
        <f ca="1">+IF(AND(ISNUMBER(OFFSET('Sanitation Data'!$F$11,0,10*ROW('Sanitation Data'!F41))),DB47="Yes"),OFFSET('Sanitation Data'!$F$11,0,10*ROW('Sanitation Data'!F41)),IF(AND(ISNUMBER(OFFSET('Sanitation Data'!$F$11,0,10*ROW('Sanitation Data'!F41))),DB47="No",ISNUMBER(OFFSET('Sanitation Data'!$F$11,0,10*ROW('Sanitation Data'!F41)))),CONCATENATE("[",ROUND(OFFSET('Sanitation Data'!$F$11,0,10*ROW('Sanitation Data'!F41)),0),"]"),IF(AND(ISNUMBER(OFFSET('Sanitation Data'!$F$11,0,10*ROW('Sanitation Data'!F41))),DB47="",ISNUMBER(OFFSET('Sanitation Data'!$F$11,0,10*ROW('Sanitation Data'!F41)))),OFFSET('Sanitation Data'!$F$11,0,10*ROW('Sanitation Data'!F41)),NA())))</f>
        <v>#N/A</v>
      </c>
      <c r="AN47" s="134" t="e">
        <f ca="1">+IF(AND(ISNUMBER(OFFSET('Sanitation Data'!$F$12,0,10*ROW('Sanitation Data'!F41))),DC47="Yes"),OFFSET('Sanitation Data'!$F$12,0,10*ROW('Sanitation Data'!F41)),IF(AND(ISNUMBER(OFFSET('Sanitation Data'!$F$12,0,10*ROW('Sanitation Data'!F41))),DC47="No",ISNUMBER(OFFSET('Sanitation Data'!$F$12,0,10*ROW('Sanitation Data'!F41)))),CONCATENATE("[",ROUND(OFFSET('Sanitation Data'!$F$12,0,10*ROW('Sanitation Data'!F41)),0),"]"),IF(AND(ISNUMBER(OFFSET('Sanitation Data'!$F$12,0,10*ROW('Sanitation Data'!F41))),DC47="",ISNUMBER(OFFSET('Sanitation Data'!$F$12,0,10*ROW('Sanitation Data'!F41)))),OFFSET('Sanitation Data'!$F$12,0,10*ROW('Sanitation Data'!F41)),NA())))</f>
        <v>#N/A</v>
      </c>
      <c r="AO47" s="134" t="e">
        <f ca="1">+IF(AND(ISNUMBER(OFFSET('Sanitation Data'!$F$13,0,10*ROW('Sanitation Data'!F41))),DD47="Yes"),OFFSET('Sanitation Data'!$F$13,0,10*ROW('Sanitation Data'!F41)),IF(AND(ISNUMBER(OFFSET('Sanitation Data'!$F$13,0,10*ROW('Sanitation Data'!F41))),DD47="No",ISNUMBER(OFFSET('Sanitation Data'!$F$13,0,10*ROW('Sanitation Data'!F41)))),CONCATENATE("[",ROUND(OFFSET('Sanitation Data'!$F$13,0,10*ROW('Sanitation Data'!F41)),0),"]"),IF(AND(ISNUMBER(OFFSET('Sanitation Data'!$F$13,0,10*ROW('Sanitation Data'!F41))),DD47="",ISNUMBER(OFFSET('Sanitation Data'!$F$13,0,10*ROW('Sanitation Data'!F41)))),OFFSET('Sanitation Data'!$F$13,0,10*ROW('Sanitation Data'!F41)),NA())))</f>
        <v>#N/A</v>
      </c>
      <c r="AP47" s="134" t="e">
        <f ca="1">+IF(AND(ISNUMBER(OFFSET('Sanitation Data'!$G$5,0,10*ROW('Sanitation Data'!G41))),DE47="Yes"),100-OFFSET('Sanitation Data'!$G$5,0,10*ROW('Sanitation Data'!G41)),IF(AND(ISNUMBER(OFFSET('Sanitation Data'!$G$5,0,10*ROW('Sanitation Data'!G41))),DE47="No",ISNUMBER(OFFSET('Sanitation Data'!$G$5,0,10*ROW('Sanitation Data'!G41)))),CONCATENATE("[",ROUND(100-OFFSET('Sanitation Data'!$G$5,0,10*ROW('Sanitation Data'!G41)),0),"]"),IF(AND(ISNUMBER(OFFSET('Sanitation Data'!$G$5,0,10*ROW('Sanitation Data'!G41))),DE47="",ISNUMBER(OFFSET('Sanitation Data'!$G$5,0,10*ROW('Sanitation Data'!G41)))),100-OFFSET('Sanitation Data'!$G$5,0,10*ROW('Sanitation Data'!G41)),NA())))</f>
        <v>#N/A</v>
      </c>
      <c r="AQ47" s="134" t="e">
        <f ca="1">+IF(AND(ISNUMBER(OFFSET('Sanitation Data'!$G$7,0,10*ROW('Sanitation Data'!G41))),DF47="Yes"),OFFSET('Sanitation Data'!$G$7,0,10*ROW('Sanitation Data'!G41)),IF(AND(ISNUMBER(OFFSET('Sanitation Data'!$G$7,0,10*ROW('Sanitation Data'!G41))),DF47="No",ISNUMBER(OFFSET('Sanitation Data'!$G$7,0,10*ROW('Sanitation Data'!G41)))),CONCATENATE("[",ROUND(OFFSET('Sanitation Data'!$G$7,0,10*ROW('Sanitation Data'!G41)),0),"]"),IF(AND(ISNUMBER(OFFSET('Sanitation Data'!$G$7,0,10*ROW('Sanitation Data'!G41))),DF47="",ISNUMBER(OFFSET('Sanitation Data'!$G$7,0,10*ROW('Sanitation Data'!G41)))),OFFSET('Sanitation Data'!$G$7,0,10*ROW('Sanitation Data'!G41)),NA())))</f>
        <v>#N/A</v>
      </c>
      <c r="AR47" s="134" t="e">
        <f ca="1">+IF(AND(ISNUMBER(OFFSET('Sanitation Data'!$G$11,0,10*ROW('Sanitation Data'!G41))),DG47="Yes"),OFFSET('Sanitation Data'!$G$11,0,10*ROW('Sanitation Data'!G41)),IF(AND(ISNUMBER(OFFSET('Sanitation Data'!$G$11,0,10*ROW('Sanitation Data'!G41))),DG47="No",ISNUMBER(OFFSET('Sanitation Data'!$G$11,0,10*ROW('Sanitation Data'!G41)))),CONCATENATE("[",ROUND(OFFSET('Sanitation Data'!$G$11,0,10*ROW('Sanitation Data'!G41)),0),"]"),IF(AND(ISNUMBER(OFFSET('Sanitation Data'!$G$11,0,10*ROW('Sanitation Data'!G41))),DG47="",ISNUMBER(OFFSET('Sanitation Data'!$G$11,0,10*ROW('Sanitation Data'!G41)))),OFFSET('Sanitation Data'!$G$11,0,10*ROW('Sanitation Data'!G41)),NA())))</f>
        <v>#N/A</v>
      </c>
      <c r="AS47" s="134" t="e">
        <f ca="1">+IF(AND(ISNUMBER(OFFSET('Sanitation Data'!$G$12,0,10*ROW('Sanitation Data'!G41))),DH47="Yes"),OFFSET('Sanitation Data'!$G$12,0,10*ROW('Sanitation Data'!G41)),IF(AND(ISNUMBER(OFFSET('Sanitation Data'!$G$12,0,10*ROW('Sanitation Data'!G41))),DH47="No",ISNUMBER(OFFSET('Sanitation Data'!$G$12,0,10*ROW('Sanitation Data'!G41)))),CONCATENATE("[",ROUND(OFFSET('Sanitation Data'!$G$12,0,10*ROW('Sanitation Data'!G41)),0),"]"),IF(AND(ISNUMBER(OFFSET('Sanitation Data'!$G$12,0,10*ROW('Sanitation Data'!G41))),DH47="",ISNUMBER(OFFSET('Sanitation Data'!$G$12,0,10*ROW('Sanitation Data'!G41)))),OFFSET('Sanitation Data'!$G$12,0,10*ROW('Sanitation Data'!G41)),NA())))</f>
        <v>#N/A</v>
      </c>
      <c r="AT47" s="134" t="e">
        <f ca="1">+IF(AND(ISNUMBER(OFFSET('Sanitation Data'!$G$13,0,10*ROW('Sanitation Data'!G41))),DI47="Yes"),OFFSET('Sanitation Data'!$G$13,0,10*ROW('Sanitation Data'!G41)),IF(AND(ISNUMBER(OFFSET('Sanitation Data'!$G$13,0,10*ROW('Sanitation Data'!G41))),DI47="No",ISNUMBER(OFFSET('Sanitation Data'!$G$13,0,10*ROW('Sanitation Data'!G41)))),CONCATENATE("[",ROUND(OFFSET('Sanitation Data'!$G$13,0,10*ROW('Sanitation Data'!G41)),0),"]"),IF(AND(ISNUMBER(OFFSET('Sanitation Data'!$G$13,0,10*ROW('Sanitation Data'!G41))),DI47="",ISNUMBER(OFFSET('Sanitation Data'!$G$13,0,10*ROW('Sanitation Data'!G41)))),OFFSET('Sanitation Data'!$G$13,0,10*ROW('Sanitation Data'!G41)),NA())))</f>
        <v>#N/A</v>
      </c>
      <c r="AU47" s="134" t="e">
        <f ca="1">+IF(AND(ISNUMBER(OFFSET('Sanitation Data'!$H$5,0,10*ROW('Sanitation Data'!H41))),DJ47="Yes"),100-OFFSET('Sanitation Data'!$H$5,0,10*ROW('Sanitation Data'!H41)),IF(AND(ISNUMBER(OFFSET('Sanitation Data'!$H$5,0,10*ROW('Sanitation Data'!H41))),DJ47="No",ISNUMBER(OFFSET('Sanitation Data'!$H$5,0,10*ROW('Sanitation Data'!H41)))),CONCATENATE("[",ROUND(100-OFFSET('Sanitation Data'!$H$5,0,10*ROW('Sanitation Data'!H41)),0),"]"),IF(AND(ISNUMBER(OFFSET('Sanitation Data'!$H$5,0,10*ROW('Sanitation Data'!H41))),DJ47="",ISNUMBER(OFFSET('Sanitation Data'!$H$5,0,10*ROW('Sanitation Data'!H41)))),100-OFFSET('Sanitation Data'!$H$5,0,10*ROW('Sanitation Data'!H41)),NA())))</f>
        <v>#N/A</v>
      </c>
      <c r="AV47" s="134" t="e">
        <f ca="1">+IF(AND(ISNUMBER(OFFSET('Sanitation Data'!$H$7,0,10*ROW('Sanitation Data'!H41))),DK47="Yes"),OFFSET('Sanitation Data'!$H$7,0,10*ROW('Sanitation Data'!H41)),IF(AND(ISNUMBER(OFFSET('Sanitation Data'!$H$7,0,10*ROW('Sanitation Data'!H41))),DK47="No",ISNUMBER(OFFSET('Sanitation Data'!$H$7,0,10*ROW('Sanitation Data'!H41)))),CONCATENATE("[",ROUND(OFFSET('Sanitation Data'!$H$7,0,10*ROW('Sanitation Data'!H41)),0),"]"),IF(AND(ISNUMBER(OFFSET('Sanitation Data'!$H$7,0,10*ROW('Sanitation Data'!H41))),DK47="",ISNUMBER(OFFSET('Sanitation Data'!$H$7,0,10*ROW('Sanitation Data'!H41)))),OFFSET('Sanitation Data'!$H$7,0,10*ROW('Sanitation Data'!H41)),NA())))</f>
        <v>#N/A</v>
      </c>
      <c r="AW47" s="134" t="e">
        <f ca="1">+IF(AND(ISNUMBER(OFFSET('Sanitation Data'!$H$11,0,10*ROW('Sanitation Data'!H41))),DL47="Yes"),OFFSET('Sanitation Data'!$H$11,0,10*ROW('Sanitation Data'!H41)),IF(AND(ISNUMBER(OFFSET('Sanitation Data'!$H$11,0,10*ROW('Sanitation Data'!H41))),DL47="No",ISNUMBER(OFFSET('Sanitation Data'!$H$11,0,10*ROW('Sanitation Data'!H41)))),CONCATENATE("[",ROUND(OFFSET('Sanitation Data'!$H$11,0,10*ROW('Sanitation Data'!H41)),0),"]"),IF(AND(ISNUMBER(OFFSET('Sanitation Data'!$H$11,0,10*ROW('Sanitation Data'!H41))),DL47="",ISNUMBER(OFFSET('Sanitation Data'!$H$11,0,10*ROW('Sanitation Data'!H41)))),OFFSET('Sanitation Data'!$H$11,0,10*ROW('Sanitation Data'!H41)),NA())))</f>
        <v>#N/A</v>
      </c>
      <c r="AX47" s="134" t="e">
        <f ca="1">+IF(AND(ISNUMBER(OFFSET('Sanitation Data'!$H$12,0,10*ROW('Sanitation Data'!H41))),DM47="Yes"),OFFSET('Sanitation Data'!$H$12,0,10*ROW('Sanitation Data'!H41)),IF(AND(ISNUMBER(OFFSET('Sanitation Data'!$H$12,0,10*ROW('Sanitation Data'!H41))),DM47="No",ISNUMBER(OFFSET('Sanitation Data'!$H$12,0,10*ROW('Sanitation Data'!H41)))),CONCATENATE("[",ROUND(OFFSET('Sanitation Data'!$H$12,0,10*ROW('Sanitation Data'!H41)),0),"]"),IF(AND(ISNUMBER(OFFSET('Sanitation Data'!$H$12,0,10*ROW('Sanitation Data'!H41))),DM47="",ISNUMBER(OFFSET('Sanitation Data'!$H$12,0,10*ROW('Sanitation Data'!H41)))),OFFSET('Sanitation Data'!$H$12,0,10*ROW('Sanitation Data'!H41)),NA())))</f>
        <v>#N/A</v>
      </c>
      <c r="AY47" s="134" t="e">
        <f ca="1">+IF(AND(ISNUMBER(OFFSET('Sanitation Data'!$H$13,0,10*ROW('Sanitation Data'!H41))),DN47="Yes"),OFFSET('Sanitation Data'!$H$13,0,10*ROW('Sanitation Data'!H41)),IF(AND(ISNUMBER(OFFSET('Sanitation Data'!$H$13,0,10*ROW('Sanitation Data'!H41))),DN47="No",ISNUMBER(OFFSET('Sanitation Data'!$H$13,0,10*ROW('Sanitation Data'!H41)))),CONCATENATE("[",ROUND(OFFSET('Sanitation Data'!$H$13,0,10*ROW('Sanitation Data'!H41)),0),"]"),IF(AND(ISNUMBER(OFFSET('Sanitation Data'!$H$13,0,10*ROW('Sanitation Data'!H41))),DN47="",ISNUMBER(OFFSET('Sanitation Data'!$H$13,0,10*ROW('Sanitation Data'!H41)))),OFFSET('Sanitation Data'!$H$13,0,10*ROW('Sanitation Data'!H41)),NA())))</f>
        <v>#N/A</v>
      </c>
      <c r="AZ47" s="135" t="e">
        <f ca="1">+IF(AND(ISNUMBER(OFFSET('Hygiene Data'!$C$6,0,10*ROW('Hygiene Data'!C41))),DO47="Yes"),OFFSET('Hygiene Data'!$C$6,0,10*ROW('Hygiene Data'!C41)),IF(AND(ISNUMBER(OFFSET('Hygiene Data'!$C$6,0,10*ROW('Hygiene Data'!C41))),DO47="No",ISNUMBER(OFFSET('Hygiene Data'!$C$6,0,10*ROW('Hygiene Data'!C41)))),CONCATENATE("[",ROUND(OFFSET('Hygiene Data'!$C$6,0,10*ROW('Hygiene Data'!C41)),0),"]"),IF(AND(ISNUMBER(OFFSET('Hygiene Data'!$C$6,0,10*ROW('Hygiene Data'!C41))),DO47="",ISNUMBER(OFFSET('Hygiene Data'!$C$6,0,10*ROW('Hygiene Data'!C41)))),OFFSET('Hygiene Data'!$C$6,0,10*ROW('Hygiene Data'!C41)),NA())))</f>
        <v>#N/A</v>
      </c>
      <c r="BA47" s="135" t="e">
        <f ca="1">+IF(AND(ISNUMBER(OFFSET('Hygiene Data'!$C$8,0,10*ROW('Hygiene Data'!C41))),DP47="Yes"),OFFSET('Hygiene Data'!$C$8,0,10*ROW('Hygiene Data'!C41)),IF(AND(ISNUMBER(OFFSET('Hygiene Data'!$C$8,0,10*ROW('Hygiene Data'!C41))),DP47="No",ISNUMBER(OFFSET('Hygiene Data'!$C$8,0,10*ROW('Hygiene Data'!C41)))),CONCATENATE("[",ROUND(OFFSET('Hygiene Data'!$C$8,0,10*ROW('Hygiene Data'!C41)),0),"]"),IF(AND(ISNUMBER(OFFSET('Hygiene Data'!$C$8,0,10*ROW('Hygiene Data'!C41))),DP47="",ISNUMBER(OFFSET('Hygiene Data'!$C$8,0,10*ROW('Hygiene Data'!C41)))),OFFSET('Hygiene Data'!$C$8,0,10*ROW('Hygiene Data'!C41)),NA())))</f>
        <v>#N/A</v>
      </c>
      <c r="BB47" s="135" t="e">
        <f ca="1">+IF(AND(ISNUMBER(OFFSET('Hygiene Data'!$C$10,0,10*ROW('Hygiene Data'!C41))),DQ47="Yes"),OFFSET('Hygiene Data'!$C$10,0,10*ROW('Hygiene Data'!C41)),IF(AND(ISNUMBER(OFFSET('Hygiene Data'!$C$10,0,10*ROW('Hygiene Data'!C41))),DQ47="No",ISNUMBER(OFFSET('Hygiene Data'!$C$10,0,10*ROW('Hygiene Data'!C41)))),CONCATENATE("[",ROUND(OFFSET('Hygiene Data'!$C$10,0,10*ROW('Hygiene Data'!C41)),0),"]"),IF(AND(ISNUMBER(OFFSET('Hygiene Data'!$C$10,0,10*ROW('Hygiene Data'!C41))),DQ47="",ISNUMBER(OFFSET('Hygiene Data'!$C$10,0,10*ROW('Hygiene Data'!C41)))),OFFSET('Hygiene Data'!$C$10,0,10*ROW('Hygiene Data'!C41)),NA())))</f>
        <v>#N/A</v>
      </c>
      <c r="BC47" s="135" t="e">
        <f ca="1">+IF(AND(ISNUMBER(OFFSET('Hygiene Data'!$D$6,0,10*ROW('Hygiene Data'!D41))),DR47="Yes"),OFFSET('Hygiene Data'!$D$6,0,10*ROW('Hygiene Data'!D41)),IF(AND(ISNUMBER(OFFSET('Hygiene Data'!$D$6,0,10*ROW('Hygiene Data'!D41))),DR47="No",ISNUMBER(OFFSET('Hygiene Data'!$D$6,0,10*ROW('Hygiene Data'!D41)))),CONCATENATE("[",ROUND(OFFSET('Hygiene Data'!$D$6,0,10*ROW('Hygiene Data'!D41)),0),"]"),IF(AND(ISNUMBER(OFFSET('Hygiene Data'!$D$6,0,10*ROW('Hygiene Data'!D41))),DR47="",ISNUMBER(OFFSET('Hygiene Data'!$D$6,0,10*ROW('Hygiene Data'!D41)))),OFFSET('Hygiene Data'!$D$6,0,10*ROW('Hygiene Data'!D41)),NA())))</f>
        <v>#N/A</v>
      </c>
      <c r="BD47" s="135" t="e">
        <f ca="1">+IF(AND(ISNUMBER(OFFSET('Hygiene Data'!$D$8,0,10*ROW('Hygiene Data'!D41))),DS47="Yes"),OFFSET('Hygiene Data'!$D$8,0,10*ROW('Hygiene Data'!D41)),IF(AND(ISNUMBER(OFFSET('Hygiene Data'!$D$8,0,10*ROW('Hygiene Data'!D41))),DS47="No",ISNUMBER(OFFSET('Hygiene Data'!$D$8,0,10*ROW('Hygiene Data'!D41)))),CONCATENATE("[",ROUND(OFFSET('Hygiene Data'!$D$8,0,10*ROW('Hygiene Data'!D41)),0),"]"),IF(AND(ISNUMBER(OFFSET('Hygiene Data'!$D$8,0,10*ROW('Hygiene Data'!D41))),DS47="",ISNUMBER(OFFSET('Hygiene Data'!$D$8,0,10*ROW('Hygiene Data'!D41)))),OFFSET('Hygiene Data'!$D$8,0,10*ROW('Hygiene Data'!D41)),NA())))</f>
        <v>#N/A</v>
      </c>
      <c r="BE47" s="135" t="e">
        <f ca="1">+IF(AND(ISNUMBER(OFFSET('Hygiene Data'!$D$10,0,10*ROW('Hygiene Data'!D41))),DT47="Yes"),OFFSET('Hygiene Data'!$D$10,0,10*ROW('Hygiene Data'!D41)),IF(AND(ISNUMBER(OFFSET('Hygiene Data'!$D$10,0,10*ROW('Hygiene Data'!D41))),DT47="No",ISNUMBER(OFFSET('Hygiene Data'!$D$10,0,10*ROW('Hygiene Data'!D41)))),CONCATENATE("[",ROUND(OFFSET('Hygiene Data'!$D$10,0,10*ROW('Hygiene Data'!D41)),0),"]"),IF(AND(ISNUMBER(OFFSET('Hygiene Data'!$D$10,0,10*ROW('Hygiene Data'!D41))),DT47="",ISNUMBER(OFFSET('Hygiene Data'!$D$10,0,10*ROW('Hygiene Data'!D41)))),OFFSET('Hygiene Data'!$D$10,0,10*ROW('Hygiene Data'!D41)),NA())))</f>
        <v>#N/A</v>
      </c>
      <c r="BF47" s="135" t="e">
        <f ca="1">+IF(AND(ISNUMBER(OFFSET('Hygiene Data'!$E$6,0,10*ROW('Hygiene Data'!E41))),DU47="Yes"),OFFSET('Hygiene Data'!$E$6,0,10*ROW('Hygiene Data'!E41)),IF(AND(ISNUMBER(OFFSET('Hygiene Data'!$E$6,0,10*ROW('Hygiene Data'!E41))),DU47="No",ISNUMBER(OFFSET('Hygiene Data'!$E$6,0,10*ROW('Hygiene Data'!E41)))),CONCATENATE("[",ROUND(OFFSET('Hygiene Data'!$E$6,0,10*ROW('Hygiene Data'!E41)),0),"]"),IF(AND(ISNUMBER(OFFSET('Hygiene Data'!$E$6,0,10*ROW('Hygiene Data'!E41))),DU47="",ISNUMBER(OFFSET('Hygiene Data'!$E$6,0,10*ROW('Hygiene Data'!E41)))),OFFSET('Hygiene Data'!$E$6,0,10*ROW('Hygiene Data'!E41)),NA())))</f>
        <v>#N/A</v>
      </c>
      <c r="BG47" s="135" t="e">
        <f ca="1">+IF(AND(ISNUMBER(OFFSET('Hygiene Data'!$E$8,0,10*ROW('Hygiene Data'!E41))),DV47="Yes"),OFFSET('Hygiene Data'!$E$8,0,10*ROW('Hygiene Data'!E41)),IF(AND(ISNUMBER(OFFSET('Hygiene Data'!$E$8,0,10*ROW('Hygiene Data'!E41))),DV47="No",ISNUMBER(OFFSET('Hygiene Data'!$E$8,0,10*ROW('Hygiene Data'!E41)))),CONCATENATE("[",ROUND(OFFSET('Hygiene Data'!$E$8,0,10*ROW('Hygiene Data'!E41)),0),"]"),IF(AND(ISNUMBER(OFFSET('Hygiene Data'!$E$8,0,10*ROW('Hygiene Data'!E41))),DV47="",ISNUMBER(OFFSET('Hygiene Data'!$E$8,0,10*ROW('Hygiene Data'!E41)))),OFFSET('Hygiene Data'!$E$8,0,10*ROW('Hygiene Data'!E41)),NA())))</f>
        <v>#N/A</v>
      </c>
      <c r="BH47" s="135" t="e">
        <f ca="1">+IF(AND(ISNUMBER(OFFSET('Hygiene Data'!$E$10,0,10*ROW('Hygiene Data'!E41))),DW47="Yes"),OFFSET('Hygiene Data'!$E$10,0,10*ROW('Hygiene Data'!E41)),IF(AND(ISNUMBER(OFFSET('Hygiene Data'!$E$10,0,10*ROW('Hygiene Data'!E41))),DW47="No",ISNUMBER(OFFSET('Hygiene Data'!$E$10,0,10*ROW('Hygiene Data'!E41)))),CONCATENATE("[",ROUND(OFFSET('Hygiene Data'!$E$10,0,10*ROW('Hygiene Data'!E41)),0),"]"),IF(AND(ISNUMBER(OFFSET('Hygiene Data'!$E$10,0,10*ROW('Hygiene Data'!E41))),DW47="",ISNUMBER(OFFSET('Hygiene Data'!$E$10,0,10*ROW('Hygiene Data'!E41)))),OFFSET('Hygiene Data'!$E$10,0,10*ROW('Hygiene Data'!E41)),NA())))</f>
        <v>#N/A</v>
      </c>
      <c r="BI47" s="135" t="e">
        <f ca="1">+IF(AND(ISNUMBER(OFFSET('Hygiene Data'!$F$6,0,10*ROW('Hygiene Data'!F41))),DX47="Yes"),OFFSET('Hygiene Data'!$F$6,0,10*ROW('Hygiene Data'!F41)),IF(AND(ISNUMBER(OFFSET('Hygiene Data'!$F$6,0,10*ROW('Hygiene Data'!F41))),DX47="No",ISNUMBER(OFFSET('Hygiene Data'!$F$6,0,10*ROW('Hygiene Data'!F41)))),CONCATENATE("[",ROUND(OFFSET('Hygiene Data'!$F$6,0,10*ROW('Hygiene Data'!F41)),0),"]"),IF(AND(ISNUMBER(OFFSET('Hygiene Data'!$F$6,0,10*ROW('Hygiene Data'!F41))),DX47="",ISNUMBER(OFFSET('Hygiene Data'!$F$6,0,10*ROW('Hygiene Data'!F41)))),OFFSET('Hygiene Data'!$F$6,0,10*ROW('Hygiene Data'!F41)),NA())))</f>
        <v>#N/A</v>
      </c>
      <c r="BJ47" s="135" t="e">
        <f ca="1">+IF(AND(ISNUMBER(OFFSET('Hygiene Data'!$F$8,0,10*ROW('Hygiene Data'!F41))),DY47="Yes"),OFFSET('Hygiene Data'!$F$8,0,10*ROW('Hygiene Data'!F41)),IF(AND(ISNUMBER(OFFSET('Hygiene Data'!$F$8,0,10*ROW('Hygiene Data'!F41))),DY47="No",ISNUMBER(OFFSET('Hygiene Data'!$F$8,0,10*ROW('Hygiene Data'!F41)))),CONCATENATE("[",ROUND(OFFSET('Hygiene Data'!$F$8,0,10*ROW('Hygiene Data'!F41)),0),"]"),IF(AND(ISNUMBER(OFFSET('Hygiene Data'!$F$8,0,10*ROW('Hygiene Data'!F41))),DY47="",ISNUMBER(OFFSET('Hygiene Data'!$F$8,0,10*ROW('Hygiene Data'!F41)))),OFFSET('Hygiene Data'!$F$8,0,10*ROW('Hygiene Data'!F41)),NA())))</f>
        <v>#N/A</v>
      </c>
      <c r="BK47" s="135" t="e">
        <f ca="1">+IF(AND(ISNUMBER(OFFSET('Hygiene Data'!$F$10,0,10*ROW('Hygiene Data'!F41))),DZ47="Yes"),OFFSET('Hygiene Data'!$F$10,0,10*ROW('Hygiene Data'!F41)),IF(AND(ISNUMBER(OFFSET('Hygiene Data'!$F$10,0,10*ROW('Hygiene Data'!F41))),DZ47="No",ISNUMBER(OFFSET('Hygiene Data'!$F$10,0,10*ROW('Hygiene Data'!F41)))),CONCATENATE("[",ROUND(OFFSET('Hygiene Data'!$F$10,0,10*ROW('Hygiene Data'!F41)),0),"]"),IF(AND(ISNUMBER(OFFSET('Hygiene Data'!$F$10,0,10*ROW('Hygiene Data'!F41))),DZ47="",ISNUMBER(OFFSET('Hygiene Data'!$F$10,0,10*ROW('Hygiene Data'!F41)))),OFFSET('Hygiene Data'!$F$10,0,10*ROW('Hygiene Data'!F41)),NA())))</f>
        <v>#N/A</v>
      </c>
      <c r="BL47" s="135" t="e">
        <f ca="1">+IF(AND(ISNUMBER(OFFSET('Hygiene Data'!$G$6,0,10*ROW('Hygiene Data'!G41))),EA47="Yes"),OFFSET('Hygiene Data'!$G$6,0,10*ROW('Hygiene Data'!G41)),IF(AND(ISNUMBER(OFFSET('Hygiene Data'!$G$6,0,10*ROW('Hygiene Data'!G41))),EA47="No",ISNUMBER(OFFSET('Hygiene Data'!$G$6,0,10*ROW('Hygiene Data'!G41)))),CONCATENATE("[",ROUND(OFFSET('Hygiene Data'!$G$6,0,10*ROW('Hygiene Data'!G41)),0),"]"),IF(AND(ISNUMBER(OFFSET('Hygiene Data'!$G$6,0,10*ROW('Hygiene Data'!G41))),EA47="",ISNUMBER(OFFSET('Hygiene Data'!$G$6,0,10*ROW('Hygiene Data'!G41)))),OFFSET('Hygiene Data'!$G$6,0,10*ROW('Hygiene Data'!G41)),NA())))</f>
        <v>#N/A</v>
      </c>
      <c r="BM47" s="135" t="e">
        <f ca="1">+IF(AND(ISNUMBER(OFFSET('Hygiene Data'!$G$8,0,10*ROW('Hygiene Data'!G41))),EB47="Yes"),OFFSET('Hygiene Data'!$G$8,0,10*ROW('Hygiene Data'!G41)),IF(AND(ISNUMBER(OFFSET('Hygiene Data'!$G$8,0,10*ROW('Hygiene Data'!G41))),EB47="No",ISNUMBER(OFFSET('Hygiene Data'!$G$8,0,10*ROW('Hygiene Data'!G41)))),CONCATENATE("[",ROUND(OFFSET('Hygiene Data'!$G$8,0,10*ROW('Hygiene Data'!G41)),0),"]"),IF(AND(ISNUMBER(OFFSET('Hygiene Data'!$G$8,0,10*ROW('Hygiene Data'!G41))),EB47="",ISNUMBER(OFFSET('Hygiene Data'!$G$8,0,10*ROW('Hygiene Data'!G41)))),OFFSET('Hygiene Data'!$G$8,0,10*ROW('Hygiene Data'!G41)),NA())))</f>
        <v>#N/A</v>
      </c>
      <c r="BN47" s="135" t="e">
        <f ca="1">+IF(AND(ISNUMBER(OFFSET('Hygiene Data'!$G$10,0,10*ROW('Hygiene Data'!G41))),EC47="Yes"),OFFSET('Hygiene Data'!$G$10,0,10*ROW('Hygiene Data'!G41)),IF(AND(ISNUMBER(OFFSET('Hygiene Data'!$G$10,0,10*ROW('Hygiene Data'!G41))),EC47="No",ISNUMBER(OFFSET('Hygiene Data'!$G$10,0,10*ROW('Hygiene Data'!G41)))),CONCATENATE("[",ROUND(OFFSET('Hygiene Data'!$G$10,0,10*ROW('Hygiene Data'!G41)),0),"]"),IF(AND(ISNUMBER(OFFSET('Hygiene Data'!$G$10,0,10*ROW('Hygiene Data'!G41))),EC47="",ISNUMBER(OFFSET('Hygiene Data'!$G$10,0,10*ROW('Hygiene Data'!G41)))),OFFSET('Hygiene Data'!$G$10,0,10*ROW('Hygiene Data'!G41)),NA())))</f>
        <v>#N/A</v>
      </c>
      <c r="BO47" s="135" t="e">
        <f ca="1">+IF(AND(ISNUMBER(OFFSET('Hygiene Data'!$H$6,0,10*ROW('Hygiene Data'!H41))),ED47="Yes"),OFFSET('Hygiene Data'!$H$6,0,10*ROW('Hygiene Data'!H41)),IF(AND(ISNUMBER(OFFSET('Hygiene Data'!$H$6,0,10*ROW('Hygiene Data'!H41))),ED47="No",ISNUMBER(OFFSET('Hygiene Data'!$H$6,0,10*ROW('Hygiene Data'!H41)))),CONCATENATE("[",ROUND(OFFSET('Hygiene Data'!$H$6,0,10*ROW('Hygiene Data'!H41)),0),"]"),IF(AND(ISNUMBER(OFFSET('Hygiene Data'!$H$6,0,10*ROW('Hygiene Data'!H41))),ED47="",ISNUMBER(OFFSET('Hygiene Data'!$H$6,0,10*ROW('Hygiene Data'!H41)))),OFFSET('Hygiene Data'!$H$6,0,10*ROW('Hygiene Data'!H41)),NA())))</f>
        <v>#N/A</v>
      </c>
      <c r="BP47" s="135" t="e">
        <f ca="1">+IF(AND(ISNUMBER(OFFSET('Hygiene Data'!$H$8,0,10*ROW('Hygiene Data'!H41))),EE47="Yes"),OFFSET('Hygiene Data'!$H$8,0,10*ROW('Hygiene Data'!H41)),IF(AND(ISNUMBER(OFFSET('Hygiene Data'!$H$8,0,10*ROW('Hygiene Data'!H41))),EE47="No",ISNUMBER(OFFSET('Hygiene Data'!$H$8,0,10*ROW('Hygiene Data'!H41)))),CONCATENATE("[",ROUND(OFFSET('Hygiene Data'!$H$8,0,10*ROW('Hygiene Data'!H41)),0),"]"),IF(AND(ISNUMBER(OFFSET('Hygiene Data'!$H$8,0,10*ROW('Hygiene Data'!H41))),EE47="",ISNUMBER(OFFSET('Hygiene Data'!$H$8,0,10*ROW('Hygiene Data'!H41)))),OFFSET('Hygiene Data'!$H$8,0,10*ROW('Hygiene Data'!H41)),NA())))</f>
        <v>#N/A</v>
      </c>
      <c r="BQ47" s="135" t="e">
        <f ca="1">+IF(AND(ISNUMBER(OFFSET('Hygiene Data'!$H$10,0,10*ROW('Hygiene Data'!H41))),EF47="Yes"),OFFSET('Hygiene Data'!$H$10,0,10*ROW('Hygiene Data'!H41)),IF(AND(ISNUMBER(OFFSET('Hygiene Data'!$H$10,0,10*ROW('Hygiene Data'!H41))),EF47="No",ISNUMBER(OFFSET('Hygiene Data'!$H$10,0,10*ROW('Hygiene Data'!H41)))),CONCATENATE("[",ROUND(OFFSET('Hygiene Data'!$H$10,0,10*ROW('Hygiene Data'!H41)),0),"]"),IF(AND(ISNUMBER(OFFSET('Hygiene Data'!$H$10,0,10*ROW('Hygiene Data'!H41))),EF47="",ISNUMBER(OFFSET('Hygiene Data'!$H$10,0,10*ROW('Hygiene Data'!H41)))),OFFSET('Hygiene Data'!$H$10,0,10*ROW('Hygiene Data'!H41)),NA())))</f>
        <v>#N/A</v>
      </c>
      <c r="BS47" s="34" t="str">
        <f ca="1">+IF(OFFSET('Water Data'!$C$28,0,10*ROW('Water Data'!C41))="","",OFFSET('Water Data'!$C$28,0,10*ROW('Water Data'!C41)))</f>
        <v/>
      </c>
      <c r="BT47" s="34" t="str">
        <f ca="1">+IF(OFFSET('Water Data'!$C$29,0,10*ROW('Water Data'!C41))="","",OFFSET('Water Data'!$C$29,0,10*ROW('Water Data'!C41)))</f>
        <v/>
      </c>
      <c r="BU47" s="34" t="str">
        <f ca="1">+IF(OFFSET('Water Data'!$C$30,0,10*ROW('Water Data'!C41))="","",OFFSET('Water Data'!$C$30,0,10*ROW('Water Data'!C41)))</f>
        <v/>
      </c>
      <c r="BV47" s="34" t="str">
        <f ca="1">+IF(OFFSET('Water Data'!$D$28,0,10*ROW('Water Data'!D41))="","",OFFSET('Water Data'!$D$28,0,10*ROW('Water Data'!D41)))</f>
        <v/>
      </c>
      <c r="BW47" s="34" t="str">
        <f ca="1">+IF(OFFSET('Water Data'!$D$29,0,10*ROW('Water Data'!D41))="","",OFFSET('Water Data'!$D$29,0,10*ROW('Water Data'!D41)))</f>
        <v/>
      </c>
      <c r="BX47" s="34" t="str">
        <f ca="1">+IF(OFFSET('Water Data'!$D$30,0,10*ROW('Water Data'!D41))="","",OFFSET('Water Data'!$D$30,0,10*ROW('Water Data'!D41)))</f>
        <v/>
      </c>
      <c r="BY47" s="34" t="str">
        <f ca="1">+IF(OFFSET('Water Data'!$E$28,0,10*ROW('Water Data'!E41))="","",OFFSET('Water Data'!$E$28,0,10*ROW('Water Data'!E41)))</f>
        <v/>
      </c>
      <c r="BZ47" s="34" t="str">
        <f ca="1">+IF(OFFSET('Water Data'!$E$29,0,10*ROW('Water Data'!E41))="","",OFFSET('Water Data'!$E$29,0,10*ROW('Water Data'!E41)))</f>
        <v/>
      </c>
      <c r="CA47" s="34" t="str">
        <f ca="1">+IF(OFFSET('Water Data'!$E$30,0,10*ROW('Water Data'!E41))="","",OFFSET('Water Data'!$E$30,0,10*ROW('Water Data'!E41)))</f>
        <v/>
      </c>
      <c r="CB47" s="34" t="str">
        <f ca="1">+IF(OFFSET('Water Data'!$F$28,0,10*ROW('Water Data'!F41))="","",OFFSET('Water Data'!$F$28,0,10*ROW('Water Data'!F41)))</f>
        <v/>
      </c>
      <c r="CC47" s="34" t="str">
        <f ca="1">+IF(OFFSET('Water Data'!$F$29,0,10*ROW('Water Data'!F41))="","",OFFSET('Water Data'!$F$29,0,10*ROW('Water Data'!F41)))</f>
        <v/>
      </c>
      <c r="CD47" s="34" t="str">
        <f ca="1">+IF(OFFSET('Water Data'!$F$30,0,10*ROW('Water Data'!F41))="","",OFFSET('Water Data'!$F$30,0,10*ROW('Water Data'!F41)))</f>
        <v/>
      </c>
      <c r="CE47" s="34" t="str">
        <f ca="1">+IF(OFFSET('Water Data'!$G$28,0,10*ROW('Water Data'!G41))="","",OFFSET('Water Data'!$G$28,0,10*ROW('Water Data'!G41)))</f>
        <v/>
      </c>
      <c r="CF47" s="34" t="str">
        <f ca="1">+IF(OFFSET('Water Data'!$G$29,0,10*ROW('Water Data'!G41))="","",OFFSET('Water Data'!$G$29,0,10*ROW('Water Data'!G41)))</f>
        <v/>
      </c>
      <c r="CG47" s="34" t="str">
        <f ca="1">+IF(OFFSET('Water Data'!$G$30,0,10*ROW('Water Data'!G41))="","",OFFSET('Water Data'!$G$30,0,10*ROW('Water Data'!G41)))</f>
        <v/>
      </c>
      <c r="CH47" s="34" t="str">
        <f ca="1">+IF(OFFSET('Water Data'!$H$28,0,10*ROW('Water Data'!H41))="","",OFFSET('Water Data'!$H$28,0,10*ROW('Water Data'!H41)))</f>
        <v/>
      </c>
      <c r="CI47" s="34" t="str">
        <f ca="1">+IF(OFFSET('Water Data'!$H$29,0,10*ROW('Water Data'!H41))="","",OFFSET('Water Data'!$H$29,0,10*ROW('Water Data'!H41)))</f>
        <v/>
      </c>
      <c r="CJ47" s="34" t="str">
        <f ca="1">+IF(OFFSET('Water Data'!$H$30,0,10*ROW('Water Data'!H41))="","",OFFSET('Water Data'!$H$30,0,10*ROW('Water Data'!H41)))</f>
        <v/>
      </c>
      <c r="CK47" s="34" t="str">
        <f ca="1">+IF(OFFSET('Sanitation Data'!$C$29,0,10*ROW('Sanitation Data'!C41))="","",OFFSET('Sanitation Data'!$C$29,0,10*ROW('Sanitation Data'!C41)))</f>
        <v/>
      </c>
      <c r="CL47" s="34" t="str">
        <f ca="1">+IF(OFFSET('Sanitation Data'!$C$30,0,10*ROW('Sanitation Data'!C41))="","",OFFSET('Sanitation Data'!$C$30,0,10*ROW('Sanitation Data'!C41)))</f>
        <v/>
      </c>
      <c r="CM47" s="34" t="str">
        <f ca="1">+IF(OFFSET('Sanitation Data'!$C$31,0,10*ROW('Sanitation Data'!C41))="","",OFFSET('Sanitation Data'!$C$31,0,10*ROW('Sanitation Data'!C41)))</f>
        <v/>
      </c>
      <c r="CN47" s="34" t="str">
        <f ca="1">+IF(OFFSET('Sanitation Data'!$C$32,0,10*ROW('Sanitation Data'!C41))="","",OFFSET('Sanitation Data'!$C$32,0,10*ROW('Sanitation Data'!C41)))</f>
        <v/>
      </c>
      <c r="CO47" s="34" t="str">
        <f ca="1">+IF(OFFSET('Sanitation Data'!$C$33,0,10*ROW('Sanitation Data'!C41))="","",OFFSET('Sanitation Data'!$C$33,0,10*ROW('Sanitation Data'!C41)))</f>
        <v/>
      </c>
      <c r="CP47" s="34" t="str">
        <f ca="1">+IF(OFFSET('Sanitation Data'!$D$29,0,10*ROW('Sanitation Data'!D41))="","",OFFSET('Sanitation Data'!$D$29,0,10*ROW('Sanitation Data'!D41)))</f>
        <v/>
      </c>
      <c r="CQ47" s="34" t="str">
        <f ca="1">+IF(OFFSET('Sanitation Data'!$D$30,0,10*ROW('Sanitation Data'!D41))="","",OFFSET('Sanitation Data'!$D$30,0,10*ROW('Sanitation Data'!D41)))</f>
        <v/>
      </c>
      <c r="CR47" s="34" t="str">
        <f ca="1">+IF(OFFSET('Sanitation Data'!$D$31,0,10*ROW('Sanitation Data'!D41))="","",OFFSET('Sanitation Data'!$D$31,0,10*ROW('Sanitation Data'!D41)))</f>
        <v/>
      </c>
      <c r="CS47" s="34" t="str">
        <f ca="1">+IF(OFFSET('Sanitation Data'!$D$32,0,10*ROW('Sanitation Data'!D41))="","",OFFSET('Sanitation Data'!$D$32,0,10*ROW('Sanitation Data'!D41)))</f>
        <v/>
      </c>
      <c r="CT47" s="34" t="str">
        <f ca="1">+IF(OFFSET('Sanitation Data'!$D$33,0,10*ROW('Sanitation Data'!D41))="","",OFFSET('Sanitation Data'!$D$33,0,10*ROW('Sanitation Data'!D41)))</f>
        <v/>
      </c>
      <c r="CU47" s="34" t="str">
        <f ca="1">+IF(OFFSET('Sanitation Data'!$E$29,0,10*ROW('Sanitation Data'!E41))="","",OFFSET('Sanitation Data'!$E$29,0,10*ROW('Sanitation Data'!E41)))</f>
        <v/>
      </c>
      <c r="CV47" s="34" t="str">
        <f ca="1">+IF(OFFSET('Sanitation Data'!$E$30,0,10*ROW('Sanitation Data'!E41))="","",OFFSET('Sanitation Data'!$E$30,0,10*ROW('Sanitation Data'!E41)))</f>
        <v/>
      </c>
      <c r="CW47" s="34" t="str">
        <f ca="1">+IF(OFFSET('Sanitation Data'!$E$31,0,10*ROW('Sanitation Data'!E41))="","",OFFSET('Sanitation Data'!$E$31,0,10*ROW('Sanitation Data'!E41)))</f>
        <v/>
      </c>
      <c r="CX47" s="34" t="str">
        <f ca="1">+IF(OFFSET('Sanitation Data'!$E$32,0,10*ROW('Sanitation Data'!E41))="","",OFFSET('Sanitation Data'!$E$32,0,10*ROW('Sanitation Data'!E41)))</f>
        <v/>
      </c>
      <c r="CY47" s="34" t="str">
        <f ca="1">+IF(OFFSET('Sanitation Data'!$E$33,0,10*ROW('Sanitation Data'!E41))="","",OFFSET('Sanitation Data'!$E$33,0,10*ROW('Sanitation Data'!E41)))</f>
        <v/>
      </c>
      <c r="CZ47" s="34" t="str">
        <f ca="1">+IF(OFFSET('Sanitation Data'!$F$29,0,10*ROW('Sanitation Data'!F41))="","",OFFSET('Sanitation Data'!$F$29,0,10*ROW('Sanitation Data'!F41)))</f>
        <v/>
      </c>
      <c r="DA47" s="34" t="str">
        <f ca="1">+IF(OFFSET('Sanitation Data'!$F$30,0,10*ROW('Sanitation Data'!F41))="","",OFFSET('Sanitation Data'!$F$30,0,10*ROW('Sanitation Data'!F41)))</f>
        <v/>
      </c>
      <c r="DB47" s="34" t="str">
        <f ca="1">+IF(OFFSET('Sanitation Data'!$F$31,0,10*ROW('Sanitation Data'!F41))="","",OFFSET('Sanitation Data'!$F$31,0,10*ROW('Sanitation Data'!F41)))</f>
        <v/>
      </c>
      <c r="DC47" s="34" t="str">
        <f ca="1">+IF(OFFSET('Sanitation Data'!$F$32,0,10*ROW('Sanitation Data'!F41))="","",OFFSET('Sanitation Data'!$F$32,0,10*ROW('Sanitation Data'!F41)))</f>
        <v/>
      </c>
      <c r="DD47" s="34" t="str">
        <f ca="1">+IF(OFFSET('Sanitation Data'!$F$33,0,10*ROW('Sanitation Data'!F41))="","",OFFSET('Sanitation Data'!$F$33,0,10*ROW('Sanitation Data'!F41)))</f>
        <v/>
      </c>
      <c r="DE47" s="34" t="str">
        <f ca="1">+IF(OFFSET('Sanitation Data'!$G$29,0,10*ROW('Sanitation Data'!G41))="","",OFFSET('Sanitation Data'!$G$29,0,10*ROW('Sanitation Data'!G41)))</f>
        <v/>
      </c>
      <c r="DF47" s="34" t="str">
        <f ca="1">+IF(OFFSET('Sanitation Data'!$G$30,0,10*ROW('Sanitation Data'!G41))="","",OFFSET('Sanitation Data'!$G$30,0,10*ROW('Sanitation Data'!G41)))</f>
        <v/>
      </c>
      <c r="DG47" s="34" t="str">
        <f ca="1">+IF(OFFSET('Sanitation Data'!$G$31,0,10*ROW('Sanitation Data'!G41))="","",OFFSET('Sanitation Data'!$G$31,0,10*ROW('Sanitation Data'!G41)))</f>
        <v/>
      </c>
      <c r="DH47" s="34" t="str">
        <f ca="1">+IF(OFFSET('Sanitation Data'!$G$32,0,10*ROW('Sanitation Data'!G41))="","",OFFSET('Sanitation Data'!$G$32,0,10*ROW('Sanitation Data'!G41)))</f>
        <v/>
      </c>
      <c r="DI47" s="34" t="str">
        <f ca="1">+IF(OFFSET('Sanitation Data'!$G$33,0,10*ROW('Sanitation Data'!G41))="","",OFFSET('Sanitation Data'!$G$33,0,10*ROW('Sanitation Data'!G41)))</f>
        <v/>
      </c>
      <c r="DJ47" s="34" t="str">
        <f ca="1">+IF(OFFSET('Sanitation Data'!$H$29,0,10*ROW('Sanitation Data'!H41))="","",OFFSET('Sanitation Data'!$H$29,0,10*ROW('Sanitation Data'!H41)))</f>
        <v/>
      </c>
      <c r="DK47" s="34" t="str">
        <f ca="1">+IF(OFFSET('Sanitation Data'!$H$30,0,10*ROW('Sanitation Data'!H41))="","",OFFSET('Sanitation Data'!$H$30,0,10*ROW('Sanitation Data'!H41)))</f>
        <v/>
      </c>
      <c r="DL47" s="34" t="str">
        <f ca="1">+IF(OFFSET('Sanitation Data'!$H$31,0,10*ROW('Sanitation Data'!H41))="","",OFFSET('Sanitation Data'!$H$31,0,10*ROW('Sanitation Data'!H41)))</f>
        <v/>
      </c>
      <c r="DM47" s="34" t="str">
        <f ca="1">+IF(OFFSET('Sanitation Data'!$H$32,0,10*ROW('Sanitation Data'!H41))="","",OFFSET('Sanitation Data'!$H$32,0,10*ROW('Sanitation Data'!H41)))</f>
        <v/>
      </c>
      <c r="DN47" s="34" t="str">
        <f ca="1">+IF(OFFSET('Sanitation Data'!$H$33,0,10*ROW('Sanitation Data'!H41))="","",OFFSET('Sanitation Data'!$H$33,0,10*ROW('Sanitation Data'!H41)))</f>
        <v/>
      </c>
      <c r="DO47" s="34" t="str">
        <f ca="1">+IF(OFFSET('Hygiene Data'!$C$12,0,10*ROW('Hygiene Data'!C41))="","",OFFSET('Hygiene Data'!$C$12,0,10*ROW('Hygiene Data'!C41)))</f>
        <v/>
      </c>
      <c r="DP47" s="34" t="str">
        <f ca="1">+IF(OFFSET('Hygiene Data'!$C$13,0,10*ROW('Hygiene Data'!C41))="","",OFFSET('Hygiene Data'!$C$13,0,10*ROW('Hygiene Data'!C41)))</f>
        <v/>
      </c>
      <c r="DQ47" s="34" t="str">
        <f ca="1">+IF(OFFSET('Hygiene Data'!$C$14,0,10*ROW('Hygiene Data'!C41))="","",OFFSET('Hygiene Data'!$C$14,0,10*ROW('Hygiene Data'!C41)))</f>
        <v/>
      </c>
      <c r="DR47" s="34" t="str">
        <f ca="1">+IF(OFFSET('Hygiene Data'!$D$12,0,10*ROW('Hygiene Data'!D41))="","",OFFSET('Hygiene Data'!$D$12,0,10*ROW('Hygiene Data'!D41)))</f>
        <v/>
      </c>
      <c r="DS47" s="34" t="str">
        <f ca="1">+IF(OFFSET('Hygiene Data'!$D$13,0,10*ROW('Hygiene Data'!D41))="","",OFFSET('Hygiene Data'!$D$13,0,10*ROW('Hygiene Data'!D41)))</f>
        <v/>
      </c>
      <c r="DT47" s="34" t="str">
        <f ca="1">+IF(OFFSET('Hygiene Data'!$D$14,0,10*ROW('Hygiene Data'!D41))="","",OFFSET('Hygiene Data'!$D$14,0,10*ROW('Hygiene Data'!D41)))</f>
        <v/>
      </c>
      <c r="DU47" s="34" t="str">
        <f ca="1">+IF(OFFSET('Hygiene Data'!$E$12,0,10*ROW('Hygiene Data'!E41))="","",OFFSET('Hygiene Data'!$E$12,0,10*ROW('Hygiene Data'!E41)))</f>
        <v/>
      </c>
      <c r="DV47" s="34" t="str">
        <f ca="1">+IF(OFFSET('Hygiene Data'!$E$13,0,10*ROW('Hygiene Data'!E41))="","",OFFSET('Hygiene Data'!$E$13,0,10*ROW('Hygiene Data'!E41)))</f>
        <v/>
      </c>
      <c r="DW47" s="34" t="str">
        <f ca="1">+IF(OFFSET('Hygiene Data'!$E$14,0,10*ROW('Hygiene Data'!E41))="","",OFFSET('Hygiene Data'!$E$14,0,10*ROW('Hygiene Data'!E41)))</f>
        <v/>
      </c>
      <c r="DX47" s="34" t="str">
        <f ca="1">+IF(OFFSET('Hygiene Data'!$F$12,0,10*ROW('Hygiene Data'!F41))="","",OFFSET('Hygiene Data'!$F$12,0,10*ROW('Hygiene Data'!F41)))</f>
        <v/>
      </c>
      <c r="DY47" s="34" t="str">
        <f ca="1">+IF(OFFSET('Hygiene Data'!$F$13,0,10*ROW('Hygiene Data'!F41))="","",OFFSET('Hygiene Data'!$F$13,0,10*ROW('Hygiene Data'!F41)))</f>
        <v/>
      </c>
      <c r="DZ47" s="34" t="str">
        <f ca="1">+IF(OFFSET('Hygiene Data'!$F$14,0,10*ROW('Hygiene Data'!F41))="","",OFFSET('Hygiene Data'!$F$14,0,10*ROW('Hygiene Data'!F41)))</f>
        <v/>
      </c>
      <c r="EA47" s="34" t="str">
        <f ca="1">+IF(OFFSET('Hygiene Data'!$G$12,0,10*ROW('Hygiene Data'!G41))="","",OFFSET('Hygiene Data'!$G$12,0,10*ROW('Hygiene Data'!G41)))</f>
        <v/>
      </c>
      <c r="EB47" s="34" t="str">
        <f ca="1">+IF(OFFSET('Hygiene Data'!$G$13,0,10*ROW('Hygiene Data'!G41))="","",OFFSET('Hygiene Data'!$G$13,0,10*ROW('Hygiene Data'!G41)))</f>
        <v/>
      </c>
      <c r="EC47" s="34" t="str">
        <f ca="1">+IF(OFFSET('Hygiene Data'!$G$14,0,10*ROW('Hygiene Data'!G41))="","",OFFSET('Hygiene Data'!$G$14,0,10*ROW('Hygiene Data'!G41)))</f>
        <v/>
      </c>
      <c r="ED47" s="34" t="str">
        <f ca="1">+IF(OFFSET('Hygiene Data'!$H$12,0,10*ROW('Hygiene Data'!H41))="","",OFFSET('Hygiene Data'!$H$12,0,10*ROW('Hygiene Data'!H41)))</f>
        <v/>
      </c>
      <c r="EE47" s="34" t="str">
        <f ca="1">+IF(OFFSET('Hygiene Data'!$H$13,0,10*ROW('Hygiene Data'!H41))="","",OFFSET('Hygiene Data'!$H$13,0,10*ROW('Hygiene Data'!H41)))</f>
        <v/>
      </c>
      <c r="EF47" s="34" t="str">
        <f ca="1">+IF(OFFSET('Hygiene Data'!$H$14,0,10*ROW('Hygiene Data'!H41))="","",OFFSET('Hygiene Data'!$H$14,0,10*ROW('Hygiene Data'!H41)))</f>
        <v/>
      </c>
    </row>
    <row r="48" spans="1:136" x14ac:dyDescent="0.2">
      <c r="A48" s="50" t="str">
        <f ca="1">+IF(OFFSET('Water Data'!$B$1,0,10*ROW('Water Data'!B45))="","",OFFSET('Water Data'!$B$1,0,10*ROW('Water Data'!B45)))</f>
        <v/>
      </c>
      <c r="B48" s="50" t="str">
        <f ca="1">+IF(OFFSET('Water Data'!$A$3,0,10*ROW('Water Data'!A45))="","",OFFSET('Water Data'!$A$3,0,10*ROW('Water Data'!A45)))</f>
        <v/>
      </c>
      <c r="C48" s="50" t="str">
        <f ca="1">+IF(OFFSET('Water Data'!$C$3,0,10*ROW('Water Data'!C45))="","",OFFSET('Water Data'!$C$3,0,10*ROW('Water Data'!C45)))</f>
        <v/>
      </c>
      <c r="D48" s="133" t="e">
        <f ca="1">+IF(AND(ISNUMBER(OFFSET('Water Data'!$C$5,0,10*ROW('Water Data'!C42))),BS48="Yes"),100-OFFSET('Water Data'!$C$5,0,10*ROW('Water Data'!C42)),IF(AND(ISNUMBER(OFFSET('Water Data'!$C$5,0,10*ROW('Water Data'!C42))),BS48="No",ISNUMBER(OFFSET('Water Data'!$C$5,0,10*ROW('Water Data'!C42)))),CONCATENATE("[",ROUND(100-OFFSET('Water Data'!$C$5,0,10*ROW('Water Data'!C42)),0),"]"),IF(AND(ISNUMBER(OFFSET('Water Data'!$C$5,0,10*ROW('Water Data'!C42))),BS48="",ISNUMBER(OFFSET('Water Data'!$C$5,0,10*ROW('Water Data'!C42)))),100-OFFSET('Water Data'!$C$5,0,10*ROW('Water Data'!C42)),NA())))</f>
        <v>#N/A</v>
      </c>
      <c r="E48" s="133" t="e">
        <f ca="1">+IF(AND(ISNUMBER(OFFSET('Water Data'!$C$7,0,10*ROW('Water Data'!D42))),BT48="Yes"),OFFSET('Water Data'!$C$7,0,10*ROW('Water Data'!C42)),IF(AND(ISNUMBER(OFFSET('Water Data'!$C$7,0,10*ROW('Water Data'!C42))),BT48="No",ISNUMBER(OFFSET('Water Data'!$C$7,0,10*ROW('Water Data'!C42)))),CONCATENATE("[",ROUND(OFFSET('Water Data'!$C$7,0,10*ROW('Water Data'!C42)),0),"]"),IF(AND(ISNUMBER(OFFSET('Water Data'!$C$7,0,10*ROW('Water Data'!C42))),BT48="",ISNUMBER(OFFSET('Water Data'!$C$7,0,10*ROW('Water Data'!C42)))),OFFSET('Water Data'!$C$7,0,10*ROW('Water Data'!C42)),NA())))</f>
        <v>#N/A</v>
      </c>
      <c r="F48" s="133" t="e">
        <f ca="1">+IF(AND(ISNUMBER(OFFSET('Water Data'!$C$10,0,10*ROW('Water Data'!C42))),BU48="Yes"),OFFSET('Water Data'!$C$10,0,10*ROW('Water Data'!C42)),IF(AND(ISNUMBER(OFFSET('Water Data'!$C$10,0,10*ROW('Water Data'!C42))),BU48="No",ISNUMBER(OFFSET('Water Data'!$C$10,0,10*ROW('Water Data'!C42)))),CONCATENATE("[",ROUND(OFFSET('Water Data'!$C$10,0,10*ROW('Water Data'!C42)),0),"]"),IF(AND(ISNUMBER(OFFSET('Water Data'!$C$10,0,10*ROW('Water Data'!C42))),BU48="",ISNUMBER(OFFSET('Water Data'!$C$10,0,10*ROW('Water Data'!C42)))),OFFSET('Water Data'!$C$10,0,10*ROW('Water Data'!C42)),NA())))</f>
        <v>#N/A</v>
      </c>
      <c r="G48" s="133" t="e">
        <f ca="1">+IF(AND(ISNUMBER(OFFSET('Water Data'!$D$5,0,10*ROW('Water Data'!D42))),BV48="Yes"),100-OFFSET('Water Data'!$D$5,0,10*ROW('Water Data'!D42)),IF(AND(ISNUMBER(OFFSET('Water Data'!$D$5,0,10*ROW('Water Data'!D42))),BV48="No",ISNUMBER(OFFSET('Water Data'!$D$5,0,10*ROW('Water Data'!D42)))),CONCATENATE("[",ROUND(100-OFFSET('Water Data'!$D$5,0,10*ROW('Water Data'!D42)),0),"]"),IF(AND(ISNUMBER(OFFSET('Water Data'!$D$5,0,10*ROW('Water Data'!D42))),BV48="",ISNUMBER(OFFSET('Water Data'!$D$5,0,10*ROW('Water Data'!D42)))),100-OFFSET('Water Data'!$D$5,0,10*ROW('Water Data'!D42)),NA())))</f>
        <v>#N/A</v>
      </c>
      <c r="H48" s="133" t="e">
        <f ca="1">+IF(AND(ISNUMBER(OFFSET('Water Data'!$D$7,0,10*ROW('Water Data'!D42))),BW48="Yes"),OFFSET('Water Data'!$D$7,0,10*ROW('Water Data'!D42)),IF(AND(ISNUMBER(OFFSET('Water Data'!$D$7,0,10*ROW('Water Data'!D42))),BW48="No",ISNUMBER(OFFSET('Water Data'!$D$7,0,10*ROW('Water Data'!D42)))),CONCATENATE("[",ROUND(OFFSET('Water Data'!$C$7,0,10*ROW('Water Data'!D42)),0),"]"),IF(AND(ISNUMBER(OFFSET('Water Data'!$D$7,0,10*ROW('Water Data'!D42))),BW48="",ISNUMBER(OFFSET('Water Data'!$D$7,0,10*ROW('Water Data'!D42)))),OFFSET('Water Data'!$D$7,0,10*ROW('Water Data'!D42)),NA())))</f>
        <v>#N/A</v>
      </c>
      <c r="I48" s="133" t="e">
        <f ca="1">+IF(AND(ISNUMBER(OFFSET('Water Data'!$D$10,0,10*ROW('Water Data'!D42))),BX48="Yes"),OFFSET('Water Data'!$D$10,0,10*ROW('Water Data'!D42)),IF(AND(ISNUMBER(OFFSET('Water Data'!$D$10,0,10*ROW('Water Data'!D42))),BX48="No",ISNUMBER(OFFSET('Water Data'!$D$10,0,10*ROW('Water Data'!D42)))),CONCATENATE("[",ROUND(OFFSET('Water Data'!$D$10,0,10*ROW('Water Data'!D42)),0),"]"),IF(AND(ISNUMBER(OFFSET('Water Data'!$D$10,0,10*ROW('Water Data'!D42))),BX48="",ISNUMBER(OFFSET('Water Data'!$D$10,0,10*ROW('Water Data'!D42)))),OFFSET('Water Data'!$D$10,0,10*ROW('Water Data'!D42)),NA())))</f>
        <v>#N/A</v>
      </c>
      <c r="J48" s="133" t="e">
        <f ca="1">+IF(AND(ISNUMBER(OFFSET('Water Data'!$E$5,0,10*ROW('Water Data'!E42))),BY48="Yes"),100-OFFSET('Water Data'!$E$5,0,10*ROW('Water Data'!E42)),IF(AND(ISNUMBER(OFFSET('Water Data'!$E$5,0,10*ROW('Water Data'!E42))),BY48="No",ISNUMBER(OFFSET('Water Data'!$E$5,0,10*ROW('Water Data'!E42)))),CONCATENATE("[",ROUND(100-OFFSET('Water Data'!$E$5,0,10*ROW('Water Data'!E42)),0),"]"),IF(AND(ISNUMBER(OFFSET('Water Data'!$E$5,0,10*ROW('Water Data'!E42))),BY48="",ISNUMBER(OFFSET('Water Data'!$E$5,0,10*ROW('Water Data'!E42)))),100-OFFSET('Water Data'!$E$5,0,10*ROW('Water Data'!E42)),NA())))</f>
        <v>#N/A</v>
      </c>
      <c r="K48" s="133" t="e">
        <f ca="1">+IF(AND(ISNUMBER(OFFSET('Water Data'!$E$7,0,10*ROW('Water Data'!E42))),BZ48="Yes"),OFFSET('Water Data'!$E$7,0,10*ROW('Water Data'!E42)),IF(AND(ISNUMBER(OFFSET('Water Data'!$E$7,0,10*ROW('Water Data'!E42))),BZ48="No",ISNUMBER(OFFSET('Water Data'!$E$7,0,10*ROW('Water Data'!E42)))),CONCATENATE("[",ROUND(OFFSET('Water Data'!$E$7,0,10*ROW('Water Data'!E42)),0),"]"),IF(AND(ISNUMBER(OFFSET('Water Data'!$E$7,0,10*ROW('Water Data'!E42))),BZ48="",ISNUMBER(OFFSET('Water Data'!$E$7,0,10*ROW('Water Data'!E42)))),OFFSET('Water Data'!$E$7,0,10*ROW('Water Data'!E42)),NA())))</f>
        <v>#N/A</v>
      </c>
      <c r="L48" s="133" t="e">
        <f ca="1">+IF(AND(ISNUMBER(OFFSET('Water Data'!$E$10,0,10*ROW('Water Data'!E42))),CA48="Yes"),OFFSET('Water Data'!$E$10,0,10*ROW('Water Data'!E42)),IF(AND(ISNUMBER(OFFSET('Water Data'!$E$10,0,10*ROW('Water Data'!E42))),CA48="No",ISNUMBER(OFFSET('Water Data'!$E$10,0,10*ROW('Water Data'!E42)))),CONCATENATE("[",ROUND(OFFSET('Water Data'!$E$10,0,10*ROW('Water Data'!E42)),0),"]"),IF(AND(ISNUMBER(OFFSET('Water Data'!$E$10,0,10*ROW('Water Data'!E42))),CA48="",ISNUMBER(OFFSET('Water Data'!$E$10,0,10*ROW('Water Data'!E42)))),OFFSET('Water Data'!$E$10,0,10*ROW('Water Data'!E42)),NA())))</f>
        <v>#N/A</v>
      </c>
      <c r="M48" s="133" t="e">
        <f ca="1">+IF(AND(ISNUMBER(OFFSET('Water Data'!$F$5,0,10*ROW('Water Data'!F42))),CB48="Yes"),100-OFFSET('Water Data'!$F$5,0,10*ROW('Water Data'!F42)),IF(AND(ISNUMBER(OFFSET('Water Data'!$F$5,0,10*ROW('Water Data'!F42))),CB48="No",ISNUMBER(OFFSET('Water Data'!$F$5,0,10*ROW('Water Data'!F42)))),CONCATENATE("[",ROUND(100-OFFSET('Water Data'!$F$5,0,10*ROW('Water Data'!F42)),0),"]"),IF(AND(ISNUMBER(OFFSET('Water Data'!$F$5,0,10*ROW('Water Data'!F42))),CB48="",ISNUMBER(OFFSET('Water Data'!$F$5,0,10*ROW('Water Data'!F42)))),100-OFFSET('Water Data'!$F$5,0,10*ROW('Water Data'!F42)),NA())))</f>
        <v>#N/A</v>
      </c>
      <c r="N48" s="133" t="e">
        <f ca="1">+IF(AND(ISNUMBER(OFFSET('Water Data'!$F$7,0,10*ROW('Water Data'!F42))),CC48="Yes"),OFFSET('Water Data'!$F$7,0,10*ROW('Water Data'!F42)),IF(AND(ISNUMBER(OFFSET('Water Data'!$F$7,0,10*ROW('Water Data'!F42))),CC48="No",ISNUMBER(OFFSET('Water Data'!$F$7,0,10*ROW('Water Data'!F42)))),CONCATENATE("[",ROUND(OFFSET('Water Data'!$F$7,0,10*ROW('Water Data'!F42)),0),"]"),IF(AND(ISNUMBER(OFFSET('Water Data'!$F$7,0,10*ROW('Water Data'!F42))),CC48="",ISNUMBER(OFFSET('Water Data'!$F$7,0,10*ROW('Water Data'!F42)))),OFFSET('Water Data'!$F$7,0,10*ROW('Water Data'!F42)),NA())))</f>
        <v>#N/A</v>
      </c>
      <c r="O48" s="133" t="e">
        <f ca="1">+IF(AND(ISNUMBER(OFFSET('Water Data'!$F$10,0,10*ROW('Water Data'!F42))),CD48="Yes"),OFFSET('Water Data'!$F$10,0,10*ROW('Water Data'!F42)),IF(AND(ISNUMBER(OFFSET('Water Data'!$F$10,0,10*ROW('Water Data'!F42))),CD48="No",ISNUMBER(OFFSET('Water Data'!$F$10,0,10*ROW('Water Data'!F42)))),CONCATENATE("[",ROUND(OFFSET('Water Data'!$F$10,0,10*ROW('Water Data'!F42)),0),"]"),IF(AND(ISNUMBER(OFFSET('Water Data'!$F$10,0,10*ROW('Water Data'!F42))),CD48="",ISNUMBER(OFFSET('Water Data'!$F$10,0,10*ROW('Water Data'!F42)))),OFFSET('Water Data'!$F$10,0,10*ROW('Water Data'!F42)),NA())))</f>
        <v>#N/A</v>
      </c>
      <c r="P48" s="133" t="e">
        <f ca="1">+IF(AND(ISNUMBER(OFFSET('Water Data'!$G$5,0,10*ROW('Water Data'!G42))),CE48="Yes"),100-OFFSET('Water Data'!$G$5,0,10*ROW('Water Data'!G42)),IF(AND(ISNUMBER(OFFSET('Water Data'!$G$5,0,10*ROW('Water Data'!G42))),CE48="No",ISNUMBER(OFFSET('Water Data'!$G$5,0,10*ROW('Water Data'!G42)))),CONCATENATE("[",ROUND(100-OFFSET('Water Data'!$G$5,0,10*ROW('Water Data'!G42)),0),"]"),IF(AND(ISNUMBER(OFFSET('Water Data'!$G$5,0,10*ROW('Water Data'!G42))),CE48="",ISNUMBER(OFFSET('Water Data'!$G$5,0,10*ROW('Water Data'!G42)))),100-OFFSET('Water Data'!$G$5,0,10*ROW('Water Data'!G42)),NA())))</f>
        <v>#N/A</v>
      </c>
      <c r="Q48" s="133" t="e">
        <f ca="1">+IF(AND(ISNUMBER(OFFSET('Water Data'!$G$7,0,10*ROW('Water Data'!G42))),CF48="Yes"),OFFSET('Water Data'!$G$7,0,10*ROW('Water Data'!G42)),IF(AND(ISNUMBER(OFFSET('Water Data'!$G$7,0,10*ROW('Water Data'!G42))),CF48="No",ISNUMBER(OFFSET('Water Data'!$G$7,0,10*ROW('Water Data'!G42)))),CONCATENATE("[",ROUND(OFFSET('Water Data'!$G$7,0,10*ROW('Water Data'!G42)),0),"]"),IF(AND(ISNUMBER(OFFSET('Water Data'!$G$7,0,10*ROW('Water Data'!G42))),CF48="",ISNUMBER(OFFSET('Water Data'!$G$7,0,10*ROW('Water Data'!G42)))),OFFSET('Water Data'!$G$7,0,10*ROW('Water Data'!G42)),NA())))</f>
        <v>#N/A</v>
      </c>
      <c r="R48" s="133" t="e">
        <f ca="1">+IF(AND(ISNUMBER(OFFSET('Water Data'!$G$10,0,10*ROW('Water Data'!G42))),CG48="Yes"),OFFSET('Water Data'!$G$10,0,10*ROW('Water Data'!G42)),IF(AND(ISNUMBER(OFFSET('Water Data'!$G$10,0,10*ROW('Water Data'!G42))),CG48="No",ISNUMBER(OFFSET('Water Data'!$G$10,0,10*ROW('Water Data'!G42)))),CONCATENATE("[",ROUND(OFFSET('Water Data'!$G$10,0,10*ROW('Water Data'!G42)),0),"]"),IF(AND(ISNUMBER(OFFSET('Water Data'!$G$10,0,10*ROW('Water Data'!G42))),CG48="",ISNUMBER(OFFSET('Water Data'!$G$10,0,10*ROW('Water Data'!G42)))),OFFSET('Water Data'!$G$10,0,10*ROW('Water Data'!G42)),NA())))</f>
        <v>#N/A</v>
      </c>
      <c r="S48" s="133" t="e">
        <f ca="1">+IF(AND(ISNUMBER(OFFSET('Water Data'!$H$5,0,10*ROW('Water Data'!H42))),CH48="Yes"),100-OFFSET('Water Data'!$H$5,0,10*ROW('Water Data'!H42)),IF(AND(ISNUMBER(OFFSET('Water Data'!$H$5,0,10*ROW('Water Data'!H42))),CH48="No",ISNUMBER(OFFSET('Water Data'!$H$5,0,10*ROW('Water Data'!H42)))),CONCATENATE("[",ROUND(100-OFFSET('Water Data'!$H$5,0,10*ROW('Water Data'!H42)),0),"]"),IF(AND(ISNUMBER(OFFSET('Water Data'!$H$5,0,10*ROW('Water Data'!H42))),CH48="",ISNUMBER(OFFSET('Water Data'!$H$5,0,10*ROW('Water Data'!H42)))),100-OFFSET('Water Data'!$H$5,0,10*ROW('Water Data'!H42)),NA())))</f>
        <v>#N/A</v>
      </c>
      <c r="T48" s="133" t="e">
        <f ca="1">+IF(AND(ISNUMBER(OFFSET('Water Data'!$H$7,0,10*ROW('Water Data'!H42))),CI48="Yes"),OFFSET('Water Data'!$H$7,0,10*ROW('Water Data'!H42)),IF(AND(ISNUMBER(OFFSET('Water Data'!$H$7,0,10*ROW('Water Data'!H42))),CI48="No",ISNUMBER(OFFSET('Water Data'!$H$7,0,10*ROW('Water Data'!H42)))),CONCATENATE("[",ROUND(OFFSET('Water Data'!$H$7,0,10*ROW('Water Data'!H42)),0),"]"),IF(AND(ISNUMBER(OFFSET('Water Data'!$H$7,0,10*ROW('Water Data'!H42))),CI48="",ISNUMBER(OFFSET('Water Data'!$H$7,0,10*ROW('Water Data'!H42)))),OFFSET('Water Data'!$H$7,0,10*ROW('Water Data'!H42)),NA())))</f>
        <v>#N/A</v>
      </c>
      <c r="U48" s="133" t="e">
        <f ca="1">+IF(AND(ISNUMBER(OFFSET('Water Data'!$H$10,0,10*ROW('Water Data'!H42))),CJ48="Yes"),OFFSET('Water Data'!$H$10,0,10*ROW('Water Data'!H42)),IF(AND(ISNUMBER(OFFSET('Water Data'!$H$10,0,10*ROW('Water Data'!H42))),CJ48="No",ISNUMBER(OFFSET('Water Data'!$H$10,0,10*ROW('Water Data'!H42)))),CONCATENATE("[",ROUND(OFFSET('Water Data'!$H$10,0,10*ROW('Water Data'!H42)),0),"]"),IF(AND(ISNUMBER(OFFSET('Water Data'!$H$10,0,10*ROW('Water Data'!H42))),CJ48="",ISNUMBER(OFFSET('Water Data'!$H$10,0,10*ROW('Water Data'!H42)))),OFFSET('Water Data'!$H$10,0,10*ROW('Water Data'!H42)),NA())))</f>
        <v>#N/A</v>
      </c>
      <c r="V48" s="134" t="e">
        <f ca="1">+IF(AND(ISNUMBER(OFFSET('Sanitation Data'!$C$5,0,10*ROW('Sanitation Data'!C42))),CK48="Yes"),100-OFFSET('Sanitation Data'!$C$5,0,10*ROW('Sanitation Data'!C42)),IF(AND(ISNUMBER(OFFSET('Sanitation Data'!$C$5,0,10*ROW('Sanitation Data'!C42))),CK48="No",ISNUMBER(OFFSET('Sanitation Data'!$C$5,0,10*ROW('Sanitation Data'!C42)))),CONCATENATE("[",ROUND(100-OFFSET('Sanitation Data'!$C$5,0,10*ROW('Sanitation Data'!C42)),0),"]"),IF(AND(ISNUMBER(OFFSET('Sanitation Data'!$C$5,0,10*ROW('Sanitation Data'!C42))),CK48="",ISNUMBER(OFFSET('Sanitation Data'!$C$5,0,10*ROW('Sanitation Data'!C42)))),100-OFFSET('Sanitation Data'!$C$5,0,10*ROW('Sanitation Data'!C42)),NA())))</f>
        <v>#N/A</v>
      </c>
      <c r="W48" s="134" t="e">
        <f ca="1">+IF(AND(ISNUMBER(OFFSET('Sanitation Data'!$C$7,0,10*ROW('Sanitation Data'!C42))),CL48="Yes"),OFFSET('Sanitation Data'!$C$7,0,10*ROW('Sanitation Data'!C42)),IF(AND(ISNUMBER(OFFSET('Sanitation Data'!$C$7,0,10*ROW('Sanitation Data'!C42))),CL48="No",ISNUMBER(OFFSET('Sanitation Data'!$C$7,0,10*ROW('Sanitation Data'!C42)))),CONCATENATE("[",ROUND(OFFSET('Sanitation Data'!$C$7,0,10*ROW('Sanitation Data'!C42)),0),"]"),IF(AND(ISNUMBER(OFFSET('Sanitation Data'!$C$7,0,10*ROW('Sanitation Data'!C42))),CL48="",ISNUMBER(OFFSET('Sanitation Data'!$C$7,0,10*ROW('Sanitation Data'!C42)))),OFFSET('Sanitation Data'!$C$7,0,10*ROW('Sanitation Data'!C42)),NA())))</f>
        <v>#N/A</v>
      </c>
      <c r="X48" s="134" t="e">
        <f ca="1">+IF(AND(ISNUMBER(OFFSET('Sanitation Data'!$C$11,0,10*ROW('Sanitation Data'!C42))),CM48="Yes"),OFFSET('Sanitation Data'!$C$11,0,10*ROW('Sanitation Data'!C42)),IF(AND(ISNUMBER(OFFSET('Sanitation Data'!$C$11,0,10*ROW('Sanitation Data'!C42))),CM48="No",ISNUMBER(OFFSET('Sanitation Data'!$C$11,0,10*ROW('Sanitation Data'!C42)))),CONCATENATE("[",ROUND(OFFSET('Sanitation Data'!$C$11,0,10*ROW('Sanitation Data'!C42)),0),"]"),IF(AND(ISNUMBER(OFFSET('Sanitation Data'!$C$11,0,10*ROW('Sanitation Data'!C42))),CM48="",ISNUMBER(OFFSET('Sanitation Data'!$C$11,0,10*ROW('Sanitation Data'!C42)))),OFFSET('Sanitation Data'!$C$11,0,10*ROW('Sanitation Data'!C42)),NA())))</f>
        <v>#N/A</v>
      </c>
      <c r="Y48" s="134" t="e">
        <f ca="1">+IF(AND(ISNUMBER(OFFSET('Sanitation Data'!$C$12,0,10*ROW('Sanitation Data'!C42))),CN48="Yes"),OFFSET('Sanitation Data'!$C$12,0,10*ROW('Sanitation Data'!C42)),IF(AND(ISNUMBER(OFFSET('Sanitation Data'!$C$12,0,10*ROW('Sanitation Data'!C42))),CN48="No",ISNUMBER(OFFSET('Sanitation Data'!$C$12,0,10*ROW('Sanitation Data'!C42)))),CONCATENATE("[",ROUND(OFFSET('Sanitation Data'!$C$12,0,10*ROW('Sanitation Data'!C42)),0),"]"),IF(AND(ISNUMBER(OFFSET('Sanitation Data'!$C$12,0,10*ROW('Sanitation Data'!C42))),CN48="",ISNUMBER(OFFSET('Sanitation Data'!$C$12,0,10*ROW('Sanitation Data'!C42)))),OFFSET('Sanitation Data'!$C$12,0,10*ROW('Sanitation Data'!C42)),NA())))</f>
        <v>#N/A</v>
      </c>
      <c r="Z48" s="134" t="e">
        <f ca="1">+IF(AND(ISNUMBER(OFFSET('Sanitation Data'!$C$13,0,10*ROW('Sanitation Data'!C42))),CO48="Yes"),OFFSET('Sanitation Data'!$C$13,0,10*ROW('Sanitation Data'!C42)),IF(AND(ISNUMBER(OFFSET('Sanitation Data'!$C$13,0,10*ROW('Sanitation Data'!C42))),CO48="No",ISNUMBER(OFFSET('Sanitation Data'!$C$13,0,10*ROW('Sanitation Data'!C42)))),CONCATENATE("[",ROUND(OFFSET('Sanitation Data'!$C$13,0,10*ROW('Sanitation Data'!C42)),0),"]"),IF(AND(ISNUMBER(OFFSET('Sanitation Data'!$C$13,0,10*ROW('Sanitation Data'!C42))),CO48="",ISNUMBER(OFFSET('Sanitation Data'!$C$13,0,10*ROW('Sanitation Data'!C42)))),OFFSET('Sanitation Data'!$C$13,0,10*ROW('Sanitation Data'!C42)),NA())))</f>
        <v>#N/A</v>
      </c>
      <c r="AA48" s="134" t="e">
        <f ca="1">+IF(AND(ISNUMBER(OFFSET('Sanitation Data'!$D$5,0,10*ROW('Sanitation Data'!D42))),CP48="Yes"),100-OFFSET('Sanitation Data'!$D$5,0,10*ROW('Sanitation Data'!D42)),IF(AND(ISNUMBER(OFFSET('Sanitation Data'!$D$5,0,10*ROW('Sanitation Data'!D42))),CP48="No",ISNUMBER(OFFSET('Sanitation Data'!$D$5,0,10*ROW('Sanitation Data'!D42)))),CONCATENATE("[",ROUND(100-OFFSET('Sanitation Data'!$D$5,0,10*ROW('Sanitation Data'!D42)),0),"]"),IF(AND(ISNUMBER(OFFSET('Sanitation Data'!$D$5,0,10*ROW('Sanitation Data'!D42))),CP48="",ISNUMBER(OFFSET('Sanitation Data'!$D$5,0,10*ROW('Sanitation Data'!D42)))),100-OFFSET('Sanitation Data'!$D$5,0,10*ROW('Sanitation Data'!D42)),NA())))</f>
        <v>#N/A</v>
      </c>
      <c r="AB48" s="134" t="e">
        <f ca="1">+IF(AND(ISNUMBER(OFFSET('Sanitation Data'!$D$7,0,10*ROW('Sanitation Data'!D42))),CQ48="Yes"),OFFSET('Sanitation Data'!$D$7,0,10*ROW('Sanitation Data'!G42)),IF(AND(ISNUMBER(OFFSET('Sanitation Data'!$D$7,0,10*ROW('Sanitation Data'!D42))),CQ48="No",ISNUMBER(OFFSET('Sanitation Data'!$D$7,0,10*ROW('Sanitation Data'!D42)))),CONCATENATE("[",ROUND(OFFSET('Sanitation Data'!$D$7,0,10*ROW('Sanitation Data'!D42)),0),"]"),IF(AND(ISNUMBER(OFFSET('Sanitation Data'!$D$7,0,10*ROW('Sanitation Data'!D42))),CQ48="",ISNUMBER(OFFSET('Sanitation Data'!$D$7,0,10*ROW('Sanitation Data'!D42)))),OFFSET('Sanitation Data'!$D$7,0,10*ROW('Sanitation Data'!D42)),NA())))</f>
        <v>#N/A</v>
      </c>
      <c r="AC48" s="134" t="e">
        <f ca="1">+IF(AND(ISNUMBER(OFFSET('Sanitation Data'!$D$11,0,10*ROW('Sanitation Data'!D42))),CR48="Yes"),OFFSET('Sanitation Data'!$D$11,0,10*ROW('Sanitation Data'!D42)),IF(AND(ISNUMBER(OFFSET('Sanitation Data'!$D$11,0,10*ROW('Sanitation Data'!D42))),CR48="No",ISNUMBER(OFFSET('Sanitation Data'!$D$11,0,10*ROW('Sanitation Data'!D42)))),CONCATENATE("[",ROUND(OFFSET('Sanitation Data'!$D$11,0,10*ROW('Sanitation Data'!D42)),0),"]"),IF(AND(ISNUMBER(OFFSET('Sanitation Data'!$D$11,0,10*ROW('Sanitation Data'!D42))),CR48="",ISNUMBER(OFFSET('Sanitation Data'!$D$11,0,10*ROW('Sanitation Data'!D42)))),OFFSET('Sanitation Data'!$D$11,0,10*ROW('Sanitation Data'!D42)),NA())))</f>
        <v>#N/A</v>
      </c>
      <c r="AD48" s="134" t="e">
        <f ca="1">+IF(AND(ISNUMBER(OFFSET('Sanitation Data'!$D$12,0,10*ROW('Sanitation Data'!D42))),CS48="Yes"),OFFSET('Sanitation Data'!$D$12,0,10*ROW('Sanitation Data'!D42)),IF(AND(ISNUMBER(OFFSET('Sanitation Data'!$D$12,0,10*ROW('Sanitation Data'!D42))),CS48="No",ISNUMBER(OFFSET('Sanitation Data'!$D$12,0,10*ROW('Sanitation Data'!D42)))),CONCATENATE("[",ROUND(OFFSET('Sanitation Data'!$D$12,0,10*ROW('Sanitation Data'!D42)),0),"]"),IF(AND(ISNUMBER(OFFSET('Sanitation Data'!$D$12,0,10*ROW('Sanitation Data'!D42))),CS48="",ISNUMBER(OFFSET('Sanitation Data'!$D$12,0,10*ROW('Sanitation Data'!D42)))),OFFSET('Sanitation Data'!$D$12,0,10*ROW('Sanitation Data'!D42)),NA())))</f>
        <v>#N/A</v>
      </c>
      <c r="AE48" s="134" t="e">
        <f ca="1">+IF(AND(ISNUMBER(OFFSET('Sanitation Data'!$D$13,0,10*ROW('Sanitation Data'!D42))),CT48="Yes"),OFFSET('Sanitation Data'!$D$13,0,10*ROW('Sanitation Data'!D42)),IF(AND(ISNUMBER(OFFSET('Sanitation Data'!$D$13,0,10*ROW('Sanitation Data'!D42))),CT48="No",ISNUMBER(OFFSET('Sanitation Data'!$D$13,0,10*ROW('Sanitation Data'!D42)))),CONCATENATE("[",ROUND(OFFSET('Sanitation Data'!$D$13,0,10*ROW('Sanitation Data'!D42)),0),"]"),IF(AND(ISNUMBER(OFFSET('Sanitation Data'!$D$13,0,10*ROW('Sanitation Data'!D42))),CT48="",ISNUMBER(OFFSET('Sanitation Data'!$D$13,0,10*ROW('Sanitation Data'!D42)))),OFFSET('Sanitation Data'!$D$13,0,10*ROW('Sanitation Data'!D42)),NA())))</f>
        <v>#N/A</v>
      </c>
      <c r="AF48" s="134" t="e">
        <f ca="1">+IF(AND(ISNUMBER(OFFSET('Sanitation Data'!$E$5,0,10*ROW('Sanitation Data'!E42))),CU48="Yes"),100-OFFSET('Sanitation Data'!$E$5,0,10*ROW('Sanitation Data'!E42)),IF(AND(ISNUMBER(OFFSET('Sanitation Data'!$E$5,0,10*ROW('Sanitation Data'!E42))),CU48="No",ISNUMBER(OFFSET('Sanitation Data'!$E$5,0,10*ROW('Sanitation Data'!E42)))),CONCATENATE("[",ROUND(100-OFFSET('Sanitation Data'!$E$5,0,10*ROW('Sanitation Data'!E42)),0),"]"),IF(AND(ISNUMBER(OFFSET('Sanitation Data'!$E$5,0,10*ROW('Sanitation Data'!E42))),CU48="",ISNUMBER(OFFSET('Sanitation Data'!$E$5,0,10*ROW('Sanitation Data'!E42)))),100-OFFSET('Sanitation Data'!$E$5,0,10*ROW('Sanitation Data'!E42)),NA())))</f>
        <v>#N/A</v>
      </c>
      <c r="AG48" s="134" t="e">
        <f ca="1">+IF(AND(ISNUMBER(OFFSET('Sanitation Data'!$E$7,0,10*ROW('Sanitation Data'!E42))),CV48="Yes"),OFFSET('Sanitation Data'!$E$7,0,10*ROW('Sanitation Data'!E42)),IF(AND(ISNUMBER(OFFSET('Sanitation Data'!$E$7,0,10*ROW('Sanitation Data'!E42))),CV48="No",ISNUMBER(OFFSET('Sanitation Data'!$E$7,0,10*ROW('Sanitation Data'!E42)))),CONCATENATE("[",ROUND(OFFSET('Sanitation Data'!$E$7,0,10*ROW('Sanitation Data'!E42)),0),"]"),IF(AND(ISNUMBER(OFFSET('Sanitation Data'!$E$7,0,10*ROW('Sanitation Data'!E42))),CV48="",ISNUMBER(OFFSET('Sanitation Data'!$E$7,0,10*ROW('Sanitation Data'!E42)))),OFFSET('Sanitation Data'!$E$7,0,10*ROW('Sanitation Data'!E42)),NA())))</f>
        <v>#N/A</v>
      </c>
      <c r="AH48" s="134" t="e">
        <f ca="1">+IF(AND(ISNUMBER(OFFSET('Sanitation Data'!$E$11,0,10*ROW('Sanitation Data'!E42))),CW48="Yes"),OFFSET('Sanitation Data'!$E$11,0,10*ROW('Sanitation Data'!E42)),IF(AND(ISNUMBER(OFFSET('Sanitation Data'!$E$11,0,10*ROW('Sanitation Data'!E42))),CW48="No",ISNUMBER(OFFSET('Sanitation Data'!$E$11,0,10*ROW('Sanitation Data'!E42)))),CONCATENATE("[",ROUND(OFFSET('Sanitation Data'!$E$11,0,10*ROW('Sanitation Data'!E42)),0),"]"),IF(AND(ISNUMBER(OFFSET('Sanitation Data'!$E$11,0,10*ROW('Sanitation Data'!E42))),CW48="",ISNUMBER(OFFSET('Sanitation Data'!$E$11,0,10*ROW('Sanitation Data'!E42)))),OFFSET('Sanitation Data'!$E$11,0,10*ROW('Sanitation Data'!E42)),NA())))</f>
        <v>#N/A</v>
      </c>
      <c r="AI48" s="134" t="e">
        <f ca="1">+IF(AND(ISNUMBER(OFFSET('Sanitation Data'!$E$12,0,10*ROW('Sanitation Data'!E42))),CX48="Yes"),OFFSET('Sanitation Data'!$E$12,0,10*ROW('Sanitation Data'!E42)),IF(AND(ISNUMBER(OFFSET('Sanitation Data'!$E$12,0,10*ROW('Sanitation Data'!E42))),CX48="No",ISNUMBER(OFFSET('Sanitation Data'!$E$12,0,10*ROW('Sanitation Data'!E42)))),CONCATENATE("[",ROUND(OFFSET('Sanitation Data'!$E$12,0,10*ROW('Sanitation Data'!E42)),0),"]"),IF(AND(ISNUMBER(OFFSET('Sanitation Data'!$E$12,0,10*ROW('Sanitation Data'!E42))),CX48="",ISNUMBER(OFFSET('Sanitation Data'!$E$12,0,10*ROW('Sanitation Data'!E42)))),OFFSET('Sanitation Data'!$E$12,0,10*ROW('Sanitation Data'!E42)),NA())))</f>
        <v>#N/A</v>
      </c>
      <c r="AJ48" s="134" t="e">
        <f ca="1">+IF(AND(ISNUMBER(OFFSET('Sanitation Data'!$E$13,0,10*ROW('Sanitation Data'!E42))),CY48="Yes"),OFFSET('Sanitation Data'!$E$13,0,10*ROW('Sanitation Data'!E42)),IF(AND(ISNUMBER(OFFSET('Sanitation Data'!$E$13,0,10*ROW('Sanitation Data'!E42))),CY48="No",ISNUMBER(OFFSET('Sanitation Data'!$E$13,0,10*ROW('Sanitation Data'!E42)))),CONCATENATE("[",ROUND(OFFSET('Sanitation Data'!$E$13,0,10*ROW('Sanitation Data'!E42)),0),"]"),IF(AND(ISNUMBER(OFFSET('Sanitation Data'!$E$13,0,10*ROW('Sanitation Data'!E42))),CY48="",ISNUMBER(OFFSET('Sanitation Data'!$E$13,0,10*ROW('Sanitation Data'!E42)))),OFFSET('Sanitation Data'!$E$13,0,10*ROW('Sanitation Data'!E42)),NA())))</f>
        <v>#N/A</v>
      </c>
      <c r="AK48" s="134" t="e">
        <f ca="1">+IF(AND(ISNUMBER(OFFSET('Sanitation Data'!$F$5,0,10*ROW('Sanitation Data'!F42))),CZ48="Yes"),100-OFFSET('Sanitation Data'!$F$5,0,10*ROW('Sanitation Data'!F42)),IF(AND(ISNUMBER(OFFSET('Sanitation Data'!$F$5,0,10*ROW('Sanitation Data'!F42))),CZ48="No",ISNUMBER(OFFSET('Sanitation Data'!$F$5,0,10*ROW('Sanitation Data'!F42)))),CONCATENATE("[",ROUND(100-OFFSET('Sanitation Data'!$F$5,0,10*ROW('Sanitation Data'!F42)),0),"]"),IF(AND(ISNUMBER(OFFSET('Sanitation Data'!$F$5,0,10*ROW('Sanitation Data'!F42))),CZ48="",ISNUMBER(OFFSET('Sanitation Data'!$F$5,0,10*ROW('Sanitation Data'!F42)))),100-OFFSET('Sanitation Data'!$F$5,0,10*ROW('Sanitation Data'!F42)),NA())))</f>
        <v>#N/A</v>
      </c>
      <c r="AL48" s="134" t="e">
        <f ca="1">+IF(AND(ISNUMBER(OFFSET('Sanitation Data'!$F$7,0,10*ROW('Sanitation Data'!F42))),DA48="Yes"),OFFSET('Sanitation Data'!$F$7,0,10*ROW('Sanitation Data'!F42)),IF(AND(ISNUMBER(OFFSET('Sanitation Data'!$F$7,0,10*ROW('Sanitation Data'!F42))),DA48="No",ISNUMBER(OFFSET('Sanitation Data'!$F$7,0,10*ROW('Sanitation Data'!F42)))),CONCATENATE("[",ROUND(OFFSET('Sanitation Data'!$F$7,0,10*ROW('Sanitation Data'!F42)),0),"]"),IF(AND(ISNUMBER(OFFSET('Sanitation Data'!$F$7,0,10*ROW('Sanitation Data'!F42))),DA48="",ISNUMBER(OFFSET('Sanitation Data'!$F$7,0,10*ROW('Sanitation Data'!F42)))),OFFSET('Sanitation Data'!$F$7,0,10*ROW('Sanitation Data'!F42)),NA())))</f>
        <v>#N/A</v>
      </c>
      <c r="AM48" s="134" t="e">
        <f ca="1">+IF(AND(ISNUMBER(OFFSET('Sanitation Data'!$F$11,0,10*ROW('Sanitation Data'!F42))),DB48="Yes"),OFFSET('Sanitation Data'!$F$11,0,10*ROW('Sanitation Data'!F42)),IF(AND(ISNUMBER(OFFSET('Sanitation Data'!$F$11,0,10*ROW('Sanitation Data'!F42))),DB48="No",ISNUMBER(OFFSET('Sanitation Data'!$F$11,0,10*ROW('Sanitation Data'!F42)))),CONCATENATE("[",ROUND(OFFSET('Sanitation Data'!$F$11,0,10*ROW('Sanitation Data'!F42)),0),"]"),IF(AND(ISNUMBER(OFFSET('Sanitation Data'!$F$11,0,10*ROW('Sanitation Data'!F42))),DB48="",ISNUMBER(OFFSET('Sanitation Data'!$F$11,0,10*ROW('Sanitation Data'!F42)))),OFFSET('Sanitation Data'!$F$11,0,10*ROW('Sanitation Data'!F42)),NA())))</f>
        <v>#N/A</v>
      </c>
      <c r="AN48" s="134" t="e">
        <f ca="1">+IF(AND(ISNUMBER(OFFSET('Sanitation Data'!$F$12,0,10*ROW('Sanitation Data'!F42))),DC48="Yes"),OFFSET('Sanitation Data'!$F$12,0,10*ROW('Sanitation Data'!F42)),IF(AND(ISNUMBER(OFFSET('Sanitation Data'!$F$12,0,10*ROW('Sanitation Data'!F42))),DC48="No",ISNUMBER(OFFSET('Sanitation Data'!$F$12,0,10*ROW('Sanitation Data'!F42)))),CONCATENATE("[",ROUND(OFFSET('Sanitation Data'!$F$12,0,10*ROW('Sanitation Data'!F42)),0),"]"),IF(AND(ISNUMBER(OFFSET('Sanitation Data'!$F$12,0,10*ROW('Sanitation Data'!F42))),DC48="",ISNUMBER(OFFSET('Sanitation Data'!$F$12,0,10*ROW('Sanitation Data'!F42)))),OFFSET('Sanitation Data'!$F$12,0,10*ROW('Sanitation Data'!F42)),NA())))</f>
        <v>#N/A</v>
      </c>
      <c r="AO48" s="134" t="e">
        <f ca="1">+IF(AND(ISNUMBER(OFFSET('Sanitation Data'!$F$13,0,10*ROW('Sanitation Data'!F42))),DD48="Yes"),OFFSET('Sanitation Data'!$F$13,0,10*ROW('Sanitation Data'!F42)),IF(AND(ISNUMBER(OFFSET('Sanitation Data'!$F$13,0,10*ROW('Sanitation Data'!F42))),DD48="No",ISNUMBER(OFFSET('Sanitation Data'!$F$13,0,10*ROW('Sanitation Data'!F42)))),CONCATENATE("[",ROUND(OFFSET('Sanitation Data'!$F$13,0,10*ROW('Sanitation Data'!F42)),0),"]"),IF(AND(ISNUMBER(OFFSET('Sanitation Data'!$F$13,0,10*ROW('Sanitation Data'!F42))),DD48="",ISNUMBER(OFFSET('Sanitation Data'!$F$13,0,10*ROW('Sanitation Data'!F42)))),OFFSET('Sanitation Data'!$F$13,0,10*ROW('Sanitation Data'!F42)),NA())))</f>
        <v>#N/A</v>
      </c>
      <c r="AP48" s="134" t="e">
        <f ca="1">+IF(AND(ISNUMBER(OFFSET('Sanitation Data'!$G$5,0,10*ROW('Sanitation Data'!G42))),DE48="Yes"),100-OFFSET('Sanitation Data'!$G$5,0,10*ROW('Sanitation Data'!G42)),IF(AND(ISNUMBER(OFFSET('Sanitation Data'!$G$5,0,10*ROW('Sanitation Data'!G42))),DE48="No",ISNUMBER(OFFSET('Sanitation Data'!$G$5,0,10*ROW('Sanitation Data'!G42)))),CONCATENATE("[",ROUND(100-OFFSET('Sanitation Data'!$G$5,0,10*ROW('Sanitation Data'!G42)),0),"]"),IF(AND(ISNUMBER(OFFSET('Sanitation Data'!$G$5,0,10*ROW('Sanitation Data'!G42))),DE48="",ISNUMBER(OFFSET('Sanitation Data'!$G$5,0,10*ROW('Sanitation Data'!G42)))),100-OFFSET('Sanitation Data'!$G$5,0,10*ROW('Sanitation Data'!G42)),NA())))</f>
        <v>#N/A</v>
      </c>
      <c r="AQ48" s="134" t="e">
        <f ca="1">+IF(AND(ISNUMBER(OFFSET('Sanitation Data'!$G$7,0,10*ROW('Sanitation Data'!G42))),DF48="Yes"),OFFSET('Sanitation Data'!$G$7,0,10*ROW('Sanitation Data'!G42)),IF(AND(ISNUMBER(OFFSET('Sanitation Data'!$G$7,0,10*ROW('Sanitation Data'!G42))),DF48="No",ISNUMBER(OFFSET('Sanitation Data'!$G$7,0,10*ROW('Sanitation Data'!G42)))),CONCATENATE("[",ROUND(OFFSET('Sanitation Data'!$G$7,0,10*ROW('Sanitation Data'!G42)),0),"]"),IF(AND(ISNUMBER(OFFSET('Sanitation Data'!$G$7,0,10*ROW('Sanitation Data'!G42))),DF48="",ISNUMBER(OFFSET('Sanitation Data'!$G$7,0,10*ROW('Sanitation Data'!G42)))),OFFSET('Sanitation Data'!$G$7,0,10*ROW('Sanitation Data'!G42)),NA())))</f>
        <v>#N/A</v>
      </c>
      <c r="AR48" s="134" t="e">
        <f ca="1">+IF(AND(ISNUMBER(OFFSET('Sanitation Data'!$G$11,0,10*ROW('Sanitation Data'!G42))),DG48="Yes"),OFFSET('Sanitation Data'!$G$11,0,10*ROW('Sanitation Data'!G42)),IF(AND(ISNUMBER(OFFSET('Sanitation Data'!$G$11,0,10*ROW('Sanitation Data'!G42))),DG48="No",ISNUMBER(OFFSET('Sanitation Data'!$G$11,0,10*ROW('Sanitation Data'!G42)))),CONCATENATE("[",ROUND(OFFSET('Sanitation Data'!$G$11,0,10*ROW('Sanitation Data'!G42)),0),"]"),IF(AND(ISNUMBER(OFFSET('Sanitation Data'!$G$11,0,10*ROW('Sanitation Data'!G42))),DG48="",ISNUMBER(OFFSET('Sanitation Data'!$G$11,0,10*ROW('Sanitation Data'!G42)))),OFFSET('Sanitation Data'!$G$11,0,10*ROW('Sanitation Data'!G42)),NA())))</f>
        <v>#N/A</v>
      </c>
      <c r="AS48" s="134" t="e">
        <f ca="1">+IF(AND(ISNUMBER(OFFSET('Sanitation Data'!$G$12,0,10*ROW('Sanitation Data'!G42))),DH48="Yes"),OFFSET('Sanitation Data'!$G$12,0,10*ROW('Sanitation Data'!G42)),IF(AND(ISNUMBER(OFFSET('Sanitation Data'!$G$12,0,10*ROW('Sanitation Data'!G42))),DH48="No",ISNUMBER(OFFSET('Sanitation Data'!$G$12,0,10*ROW('Sanitation Data'!G42)))),CONCATENATE("[",ROUND(OFFSET('Sanitation Data'!$G$12,0,10*ROW('Sanitation Data'!G42)),0),"]"),IF(AND(ISNUMBER(OFFSET('Sanitation Data'!$G$12,0,10*ROW('Sanitation Data'!G42))),DH48="",ISNUMBER(OFFSET('Sanitation Data'!$G$12,0,10*ROW('Sanitation Data'!G42)))),OFFSET('Sanitation Data'!$G$12,0,10*ROW('Sanitation Data'!G42)),NA())))</f>
        <v>#N/A</v>
      </c>
      <c r="AT48" s="134" t="e">
        <f ca="1">+IF(AND(ISNUMBER(OFFSET('Sanitation Data'!$G$13,0,10*ROW('Sanitation Data'!G42))),DI48="Yes"),OFFSET('Sanitation Data'!$G$13,0,10*ROW('Sanitation Data'!G42)),IF(AND(ISNUMBER(OFFSET('Sanitation Data'!$G$13,0,10*ROW('Sanitation Data'!G42))),DI48="No",ISNUMBER(OFFSET('Sanitation Data'!$G$13,0,10*ROW('Sanitation Data'!G42)))),CONCATENATE("[",ROUND(OFFSET('Sanitation Data'!$G$13,0,10*ROW('Sanitation Data'!G42)),0),"]"),IF(AND(ISNUMBER(OFFSET('Sanitation Data'!$G$13,0,10*ROW('Sanitation Data'!G42))),DI48="",ISNUMBER(OFFSET('Sanitation Data'!$G$13,0,10*ROW('Sanitation Data'!G42)))),OFFSET('Sanitation Data'!$G$13,0,10*ROW('Sanitation Data'!G42)),NA())))</f>
        <v>#N/A</v>
      </c>
      <c r="AU48" s="134" t="e">
        <f ca="1">+IF(AND(ISNUMBER(OFFSET('Sanitation Data'!$H$5,0,10*ROW('Sanitation Data'!H42))),DJ48="Yes"),100-OFFSET('Sanitation Data'!$H$5,0,10*ROW('Sanitation Data'!H42)),IF(AND(ISNUMBER(OFFSET('Sanitation Data'!$H$5,0,10*ROW('Sanitation Data'!H42))),DJ48="No",ISNUMBER(OFFSET('Sanitation Data'!$H$5,0,10*ROW('Sanitation Data'!H42)))),CONCATENATE("[",ROUND(100-OFFSET('Sanitation Data'!$H$5,0,10*ROW('Sanitation Data'!H42)),0),"]"),IF(AND(ISNUMBER(OFFSET('Sanitation Data'!$H$5,0,10*ROW('Sanitation Data'!H42))),DJ48="",ISNUMBER(OFFSET('Sanitation Data'!$H$5,0,10*ROW('Sanitation Data'!H42)))),100-OFFSET('Sanitation Data'!$H$5,0,10*ROW('Sanitation Data'!H42)),NA())))</f>
        <v>#N/A</v>
      </c>
      <c r="AV48" s="134" t="e">
        <f ca="1">+IF(AND(ISNUMBER(OFFSET('Sanitation Data'!$H$7,0,10*ROW('Sanitation Data'!H42))),DK48="Yes"),OFFSET('Sanitation Data'!$H$7,0,10*ROW('Sanitation Data'!H42)),IF(AND(ISNUMBER(OFFSET('Sanitation Data'!$H$7,0,10*ROW('Sanitation Data'!H42))),DK48="No",ISNUMBER(OFFSET('Sanitation Data'!$H$7,0,10*ROW('Sanitation Data'!H42)))),CONCATENATE("[",ROUND(OFFSET('Sanitation Data'!$H$7,0,10*ROW('Sanitation Data'!H42)),0),"]"),IF(AND(ISNUMBER(OFFSET('Sanitation Data'!$H$7,0,10*ROW('Sanitation Data'!H42))),DK48="",ISNUMBER(OFFSET('Sanitation Data'!$H$7,0,10*ROW('Sanitation Data'!H42)))),OFFSET('Sanitation Data'!$H$7,0,10*ROW('Sanitation Data'!H42)),NA())))</f>
        <v>#N/A</v>
      </c>
      <c r="AW48" s="134" t="e">
        <f ca="1">+IF(AND(ISNUMBER(OFFSET('Sanitation Data'!$H$11,0,10*ROW('Sanitation Data'!H42))),DL48="Yes"),OFFSET('Sanitation Data'!$H$11,0,10*ROW('Sanitation Data'!H42)),IF(AND(ISNUMBER(OFFSET('Sanitation Data'!$H$11,0,10*ROW('Sanitation Data'!H42))),DL48="No",ISNUMBER(OFFSET('Sanitation Data'!$H$11,0,10*ROW('Sanitation Data'!H42)))),CONCATENATE("[",ROUND(OFFSET('Sanitation Data'!$H$11,0,10*ROW('Sanitation Data'!H42)),0),"]"),IF(AND(ISNUMBER(OFFSET('Sanitation Data'!$H$11,0,10*ROW('Sanitation Data'!H42))),DL48="",ISNUMBER(OFFSET('Sanitation Data'!$H$11,0,10*ROW('Sanitation Data'!H42)))),OFFSET('Sanitation Data'!$H$11,0,10*ROW('Sanitation Data'!H42)),NA())))</f>
        <v>#N/A</v>
      </c>
      <c r="AX48" s="134" t="e">
        <f ca="1">+IF(AND(ISNUMBER(OFFSET('Sanitation Data'!$H$12,0,10*ROW('Sanitation Data'!H42))),DM48="Yes"),OFFSET('Sanitation Data'!$H$12,0,10*ROW('Sanitation Data'!H42)),IF(AND(ISNUMBER(OFFSET('Sanitation Data'!$H$12,0,10*ROW('Sanitation Data'!H42))),DM48="No",ISNUMBER(OFFSET('Sanitation Data'!$H$12,0,10*ROW('Sanitation Data'!H42)))),CONCATENATE("[",ROUND(OFFSET('Sanitation Data'!$H$12,0,10*ROW('Sanitation Data'!H42)),0),"]"),IF(AND(ISNUMBER(OFFSET('Sanitation Data'!$H$12,0,10*ROW('Sanitation Data'!H42))),DM48="",ISNUMBER(OFFSET('Sanitation Data'!$H$12,0,10*ROW('Sanitation Data'!H42)))),OFFSET('Sanitation Data'!$H$12,0,10*ROW('Sanitation Data'!H42)),NA())))</f>
        <v>#N/A</v>
      </c>
      <c r="AY48" s="134" t="e">
        <f ca="1">+IF(AND(ISNUMBER(OFFSET('Sanitation Data'!$H$13,0,10*ROW('Sanitation Data'!H42))),DN48="Yes"),OFFSET('Sanitation Data'!$H$13,0,10*ROW('Sanitation Data'!H42)),IF(AND(ISNUMBER(OFFSET('Sanitation Data'!$H$13,0,10*ROW('Sanitation Data'!H42))),DN48="No",ISNUMBER(OFFSET('Sanitation Data'!$H$13,0,10*ROW('Sanitation Data'!H42)))),CONCATENATE("[",ROUND(OFFSET('Sanitation Data'!$H$13,0,10*ROW('Sanitation Data'!H42)),0),"]"),IF(AND(ISNUMBER(OFFSET('Sanitation Data'!$H$13,0,10*ROW('Sanitation Data'!H42))),DN48="",ISNUMBER(OFFSET('Sanitation Data'!$H$13,0,10*ROW('Sanitation Data'!H42)))),OFFSET('Sanitation Data'!$H$13,0,10*ROW('Sanitation Data'!H42)),NA())))</f>
        <v>#N/A</v>
      </c>
      <c r="AZ48" s="135" t="e">
        <f ca="1">+IF(AND(ISNUMBER(OFFSET('Hygiene Data'!$C$6,0,10*ROW('Hygiene Data'!C42))),DO48="Yes"),OFFSET('Hygiene Data'!$C$6,0,10*ROW('Hygiene Data'!C42)),IF(AND(ISNUMBER(OFFSET('Hygiene Data'!$C$6,0,10*ROW('Hygiene Data'!C42))),DO48="No",ISNUMBER(OFFSET('Hygiene Data'!$C$6,0,10*ROW('Hygiene Data'!C42)))),CONCATENATE("[",ROUND(OFFSET('Hygiene Data'!$C$6,0,10*ROW('Hygiene Data'!C42)),0),"]"),IF(AND(ISNUMBER(OFFSET('Hygiene Data'!$C$6,0,10*ROW('Hygiene Data'!C42))),DO48="",ISNUMBER(OFFSET('Hygiene Data'!$C$6,0,10*ROW('Hygiene Data'!C42)))),OFFSET('Hygiene Data'!$C$6,0,10*ROW('Hygiene Data'!C42)),NA())))</f>
        <v>#N/A</v>
      </c>
      <c r="BA48" s="135" t="e">
        <f ca="1">+IF(AND(ISNUMBER(OFFSET('Hygiene Data'!$C$8,0,10*ROW('Hygiene Data'!C42))),DP48="Yes"),OFFSET('Hygiene Data'!$C$8,0,10*ROW('Hygiene Data'!C42)),IF(AND(ISNUMBER(OFFSET('Hygiene Data'!$C$8,0,10*ROW('Hygiene Data'!C42))),DP48="No",ISNUMBER(OFFSET('Hygiene Data'!$C$8,0,10*ROW('Hygiene Data'!C42)))),CONCATENATE("[",ROUND(OFFSET('Hygiene Data'!$C$8,0,10*ROW('Hygiene Data'!C42)),0),"]"),IF(AND(ISNUMBER(OFFSET('Hygiene Data'!$C$8,0,10*ROW('Hygiene Data'!C42))),DP48="",ISNUMBER(OFFSET('Hygiene Data'!$C$8,0,10*ROW('Hygiene Data'!C42)))),OFFSET('Hygiene Data'!$C$8,0,10*ROW('Hygiene Data'!C42)),NA())))</f>
        <v>#N/A</v>
      </c>
      <c r="BB48" s="135" t="e">
        <f ca="1">+IF(AND(ISNUMBER(OFFSET('Hygiene Data'!$C$10,0,10*ROW('Hygiene Data'!C42))),DQ48="Yes"),OFFSET('Hygiene Data'!$C$10,0,10*ROW('Hygiene Data'!C42)),IF(AND(ISNUMBER(OFFSET('Hygiene Data'!$C$10,0,10*ROW('Hygiene Data'!C42))),DQ48="No",ISNUMBER(OFFSET('Hygiene Data'!$C$10,0,10*ROW('Hygiene Data'!C42)))),CONCATENATE("[",ROUND(OFFSET('Hygiene Data'!$C$10,0,10*ROW('Hygiene Data'!C42)),0),"]"),IF(AND(ISNUMBER(OFFSET('Hygiene Data'!$C$10,0,10*ROW('Hygiene Data'!C42))),DQ48="",ISNUMBER(OFFSET('Hygiene Data'!$C$10,0,10*ROW('Hygiene Data'!C42)))),OFFSET('Hygiene Data'!$C$10,0,10*ROW('Hygiene Data'!C42)),NA())))</f>
        <v>#N/A</v>
      </c>
      <c r="BC48" s="135" t="e">
        <f ca="1">+IF(AND(ISNUMBER(OFFSET('Hygiene Data'!$D$6,0,10*ROW('Hygiene Data'!D42))),DR48="Yes"),OFFSET('Hygiene Data'!$D$6,0,10*ROW('Hygiene Data'!D42)),IF(AND(ISNUMBER(OFFSET('Hygiene Data'!$D$6,0,10*ROW('Hygiene Data'!D42))),DR48="No",ISNUMBER(OFFSET('Hygiene Data'!$D$6,0,10*ROW('Hygiene Data'!D42)))),CONCATENATE("[",ROUND(OFFSET('Hygiene Data'!$D$6,0,10*ROW('Hygiene Data'!D42)),0),"]"),IF(AND(ISNUMBER(OFFSET('Hygiene Data'!$D$6,0,10*ROW('Hygiene Data'!D42))),DR48="",ISNUMBER(OFFSET('Hygiene Data'!$D$6,0,10*ROW('Hygiene Data'!D42)))),OFFSET('Hygiene Data'!$D$6,0,10*ROW('Hygiene Data'!D42)),NA())))</f>
        <v>#N/A</v>
      </c>
      <c r="BD48" s="135" t="e">
        <f ca="1">+IF(AND(ISNUMBER(OFFSET('Hygiene Data'!$D$8,0,10*ROW('Hygiene Data'!D42))),DS48="Yes"),OFFSET('Hygiene Data'!$D$8,0,10*ROW('Hygiene Data'!D42)),IF(AND(ISNUMBER(OFFSET('Hygiene Data'!$D$8,0,10*ROW('Hygiene Data'!D42))),DS48="No",ISNUMBER(OFFSET('Hygiene Data'!$D$8,0,10*ROW('Hygiene Data'!D42)))),CONCATENATE("[",ROUND(OFFSET('Hygiene Data'!$D$8,0,10*ROW('Hygiene Data'!D42)),0),"]"),IF(AND(ISNUMBER(OFFSET('Hygiene Data'!$D$8,0,10*ROW('Hygiene Data'!D42))),DS48="",ISNUMBER(OFFSET('Hygiene Data'!$D$8,0,10*ROW('Hygiene Data'!D42)))),OFFSET('Hygiene Data'!$D$8,0,10*ROW('Hygiene Data'!D42)),NA())))</f>
        <v>#N/A</v>
      </c>
      <c r="BE48" s="135" t="e">
        <f ca="1">+IF(AND(ISNUMBER(OFFSET('Hygiene Data'!$D$10,0,10*ROW('Hygiene Data'!D42))),DT48="Yes"),OFFSET('Hygiene Data'!$D$10,0,10*ROW('Hygiene Data'!D42)),IF(AND(ISNUMBER(OFFSET('Hygiene Data'!$D$10,0,10*ROW('Hygiene Data'!D42))),DT48="No",ISNUMBER(OFFSET('Hygiene Data'!$D$10,0,10*ROW('Hygiene Data'!D42)))),CONCATENATE("[",ROUND(OFFSET('Hygiene Data'!$D$10,0,10*ROW('Hygiene Data'!D42)),0),"]"),IF(AND(ISNUMBER(OFFSET('Hygiene Data'!$D$10,0,10*ROW('Hygiene Data'!D42))),DT48="",ISNUMBER(OFFSET('Hygiene Data'!$D$10,0,10*ROW('Hygiene Data'!D42)))),OFFSET('Hygiene Data'!$D$10,0,10*ROW('Hygiene Data'!D42)),NA())))</f>
        <v>#N/A</v>
      </c>
      <c r="BF48" s="135" t="e">
        <f ca="1">+IF(AND(ISNUMBER(OFFSET('Hygiene Data'!$E$6,0,10*ROW('Hygiene Data'!E42))),DU48="Yes"),OFFSET('Hygiene Data'!$E$6,0,10*ROW('Hygiene Data'!E42)),IF(AND(ISNUMBER(OFFSET('Hygiene Data'!$E$6,0,10*ROW('Hygiene Data'!E42))),DU48="No",ISNUMBER(OFFSET('Hygiene Data'!$E$6,0,10*ROW('Hygiene Data'!E42)))),CONCATENATE("[",ROUND(OFFSET('Hygiene Data'!$E$6,0,10*ROW('Hygiene Data'!E42)),0),"]"),IF(AND(ISNUMBER(OFFSET('Hygiene Data'!$E$6,0,10*ROW('Hygiene Data'!E42))),DU48="",ISNUMBER(OFFSET('Hygiene Data'!$E$6,0,10*ROW('Hygiene Data'!E42)))),OFFSET('Hygiene Data'!$E$6,0,10*ROW('Hygiene Data'!E42)),NA())))</f>
        <v>#N/A</v>
      </c>
      <c r="BG48" s="135" t="e">
        <f ca="1">+IF(AND(ISNUMBER(OFFSET('Hygiene Data'!$E$8,0,10*ROW('Hygiene Data'!E42))),DV48="Yes"),OFFSET('Hygiene Data'!$E$8,0,10*ROW('Hygiene Data'!E42)),IF(AND(ISNUMBER(OFFSET('Hygiene Data'!$E$8,0,10*ROW('Hygiene Data'!E42))),DV48="No",ISNUMBER(OFFSET('Hygiene Data'!$E$8,0,10*ROW('Hygiene Data'!E42)))),CONCATENATE("[",ROUND(OFFSET('Hygiene Data'!$E$8,0,10*ROW('Hygiene Data'!E42)),0),"]"),IF(AND(ISNUMBER(OFFSET('Hygiene Data'!$E$8,0,10*ROW('Hygiene Data'!E42))),DV48="",ISNUMBER(OFFSET('Hygiene Data'!$E$8,0,10*ROW('Hygiene Data'!E42)))),OFFSET('Hygiene Data'!$E$8,0,10*ROW('Hygiene Data'!E42)),NA())))</f>
        <v>#N/A</v>
      </c>
      <c r="BH48" s="135" t="e">
        <f ca="1">+IF(AND(ISNUMBER(OFFSET('Hygiene Data'!$E$10,0,10*ROW('Hygiene Data'!E42))),DW48="Yes"),OFFSET('Hygiene Data'!$E$10,0,10*ROW('Hygiene Data'!E42)),IF(AND(ISNUMBER(OFFSET('Hygiene Data'!$E$10,0,10*ROW('Hygiene Data'!E42))),DW48="No",ISNUMBER(OFFSET('Hygiene Data'!$E$10,0,10*ROW('Hygiene Data'!E42)))),CONCATENATE("[",ROUND(OFFSET('Hygiene Data'!$E$10,0,10*ROW('Hygiene Data'!E42)),0),"]"),IF(AND(ISNUMBER(OFFSET('Hygiene Data'!$E$10,0,10*ROW('Hygiene Data'!E42))),DW48="",ISNUMBER(OFFSET('Hygiene Data'!$E$10,0,10*ROW('Hygiene Data'!E42)))),OFFSET('Hygiene Data'!$E$10,0,10*ROW('Hygiene Data'!E42)),NA())))</f>
        <v>#N/A</v>
      </c>
      <c r="BI48" s="135" t="e">
        <f ca="1">+IF(AND(ISNUMBER(OFFSET('Hygiene Data'!$F$6,0,10*ROW('Hygiene Data'!F42))),DX48="Yes"),OFFSET('Hygiene Data'!$F$6,0,10*ROW('Hygiene Data'!F42)),IF(AND(ISNUMBER(OFFSET('Hygiene Data'!$F$6,0,10*ROW('Hygiene Data'!F42))),DX48="No",ISNUMBER(OFFSET('Hygiene Data'!$F$6,0,10*ROW('Hygiene Data'!F42)))),CONCATENATE("[",ROUND(OFFSET('Hygiene Data'!$F$6,0,10*ROW('Hygiene Data'!F42)),0),"]"),IF(AND(ISNUMBER(OFFSET('Hygiene Data'!$F$6,0,10*ROW('Hygiene Data'!F42))),DX48="",ISNUMBER(OFFSET('Hygiene Data'!$F$6,0,10*ROW('Hygiene Data'!F42)))),OFFSET('Hygiene Data'!$F$6,0,10*ROW('Hygiene Data'!F42)),NA())))</f>
        <v>#N/A</v>
      </c>
      <c r="BJ48" s="135" t="e">
        <f ca="1">+IF(AND(ISNUMBER(OFFSET('Hygiene Data'!$F$8,0,10*ROW('Hygiene Data'!F42))),DY48="Yes"),OFFSET('Hygiene Data'!$F$8,0,10*ROW('Hygiene Data'!F42)),IF(AND(ISNUMBER(OFFSET('Hygiene Data'!$F$8,0,10*ROW('Hygiene Data'!F42))),DY48="No",ISNUMBER(OFFSET('Hygiene Data'!$F$8,0,10*ROW('Hygiene Data'!F42)))),CONCATENATE("[",ROUND(OFFSET('Hygiene Data'!$F$8,0,10*ROW('Hygiene Data'!F42)),0),"]"),IF(AND(ISNUMBER(OFFSET('Hygiene Data'!$F$8,0,10*ROW('Hygiene Data'!F42))),DY48="",ISNUMBER(OFFSET('Hygiene Data'!$F$8,0,10*ROW('Hygiene Data'!F42)))),OFFSET('Hygiene Data'!$F$8,0,10*ROW('Hygiene Data'!F42)),NA())))</f>
        <v>#N/A</v>
      </c>
      <c r="BK48" s="135" t="e">
        <f ca="1">+IF(AND(ISNUMBER(OFFSET('Hygiene Data'!$F$10,0,10*ROW('Hygiene Data'!F42))),DZ48="Yes"),OFFSET('Hygiene Data'!$F$10,0,10*ROW('Hygiene Data'!F42)),IF(AND(ISNUMBER(OFFSET('Hygiene Data'!$F$10,0,10*ROW('Hygiene Data'!F42))),DZ48="No",ISNUMBER(OFFSET('Hygiene Data'!$F$10,0,10*ROW('Hygiene Data'!F42)))),CONCATENATE("[",ROUND(OFFSET('Hygiene Data'!$F$10,0,10*ROW('Hygiene Data'!F42)),0),"]"),IF(AND(ISNUMBER(OFFSET('Hygiene Data'!$F$10,0,10*ROW('Hygiene Data'!F42))),DZ48="",ISNUMBER(OFFSET('Hygiene Data'!$F$10,0,10*ROW('Hygiene Data'!F42)))),OFFSET('Hygiene Data'!$F$10,0,10*ROW('Hygiene Data'!F42)),NA())))</f>
        <v>#N/A</v>
      </c>
      <c r="BL48" s="135" t="e">
        <f ca="1">+IF(AND(ISNUMBER(OFFSET('Hygiene Data'!$G$6,0,10*ROW('Hygiene Data'!G42))),EA48="Yes"),OFFSET('Hygiene Data'!$G$6,0,10*ROW('Hygiene Data'!G42)),IF(AND(ISNUMBER(OFFSET('Hygiene Data'!$G$6,0,10*ROW('Hygiene Data'!G42))),EA48="No",ISNUMBER(OFFSET('Hygiene Data'!$G$6,0,10*ROW('Hygiene Data'!G42)))),CONCATENATE("[",ROUND(OFFSET('Hygiene Data'!$G$6,0,10*ROW('Hygiene Data'!G42)),0),"]"),IF(AND(ISNUMBER(OFFSET('Hygiene Data'!$G$6,0,10*ROW('Hygiene Data'!G42))),EA48="",ISNUMBER(OFFSET('Hygiene Data'!$G$6,0,10*ROW('Hygiene Data'!G42)))),OFFSET('Hygiene Data'!$G$6,0,10*ROW('Hygiene Data'!G42)),NA())))</f>
        <v>#N/A</v>
      </c>
      <c r="BM48" s="135" t="e">
        <f ca="1">+IF(AND(ISNUMBER(OFFSET('Hygiene Data'!$G$8,0,10*ROW('Hygiene Data'!G42))),EB48="Yes"),OFFSET('Hygiene Data'!$G$8,0,10*ROW('Hygiene Data'!G42)),IF(AND(ISNUMBER(OFFSET('Hygiene Data'!$G$8,0,10*ROW('Hygiene Data'!G42))),EB48="No",ISNUMBER(OFFSET('Hygiene Data'!$G$8,0,10*ROW('Hygiene Data'!G42)))),CONCATENATE("[",ROUND(OFFSET('Hygiene Data'!$G$8,0,10*ROW('Hygiene Data'!G42)),0),"]"),IF(AND(ISNUMBER(OFFSET('Hygiene Data'!$G$8,0,10*ROW('Hygiene Data'!G42))),EB48="",ISNUMBER(OFFSET('Hygiene Data'!$G$8,0,10*ROW('Hygiene Data'!G42)))),OFFSET('Hygiene Data'!$G$8,0,10*ROW('Hygiene Data'!G42)),NA())))</f>
        <v>#N/A</v>
      </c>
      <c r="BN48" s="135" t="e">
        <f ca="1">+IF(AND(ISNUMBER(OFFSET('Hygiene Data'!$G$10,0,10*ROW('Hygiene Data'!G42))),EC48="Yes"),OFFSET('Hygiene Data'!$G$10,0,10*ROW('Hygiene Data'!G42)),IF(AND(ISNUMBER(OFFSET('Hygiene Data'!$G$10,0,10*ROW('Hygiene Data'!G42))),EC48="No",ISNUMBER(OFFSET('Hygiene Data'!$G$10,0,10*ROW('Hygiene Data'!G42)))),CONCATENATE("[",ROUND(OFFSET('Hygiene Data'!$G$10,0,10*ROW('Hygiene Data'!G42)),0),"]"),IF(AND(ISNUMBER(OFFSET('Hygiene Data'!$G$10,0,10*ROW('Hygiene Data'!G42))),EC48="",ISNUMBER(OFFSET('Hygiene Data'!$G$10,0,10*ROW('Hygiene Data'!G42)))),OFFSET('Hygiene Data'!$G$10,0,10*ROW('Hygiene Data'!G42)),NA())))</f>
        <v>#N/A</v>
      </c>
      <c r="BO48" s="135" t="e">
        <f ca="1">+IF(AND(ISNUMBER(OFFSET('Hygiene Data'!$H$6,0,10*ROW('Hygiene Data'!H42))),ED48="Yes"),OFFSET('Hygiene Data'!$H$6,0,10*ROW('Hygiene Data'!H42)),IF(AND(ISNUMBER(OFFSET('Hygiene Data'!$H$6,0,10*ROW('Hygiene Data'!H42))),ED48="No",ISNUMBER(OFFSET('Hygiene Data'!$H$6,0,10*ROW('Hygiene Data'!H42)))),CONCATENATE("[",ROUND(OFFSET('Hygiene Data'!$H$6,0,10*ROW('Hygiene Data'!H42)),0),"]"),IF(AND(ISNUMBER(OFFSET('Hygiene Data'!$H$6,0,10*ROW('Hygiene Data'!H42))),ED48="",ISNUMBER(OFFSET('Hygiene Data'!$H$6,0,10*ROW('Hygiene Data'!H42)))),OFFSET('Hygiene Data'!$H$6,0,10*ROW('Hygiene Data'!H42)),NA())))</f>
        <v>#N/A</v>
      </c>
      <c r="BP48" s="135" t="e">
        <f ca="1">+IF(AND(ISNUMBER(OFFSET('Hygiene Data'!$H$8,0,10*ROW('Hygiene Data'!H42))),EE48="Yes"),OFFSET('Hygiene Data'!$H$8,0,10*ROW('Hygiene Data'!H42)),IF(AND(ISNUMBER(OFFSET('Hygiene Data'!$H$8,0,10*ROW('Hygiene Data'!H42))),EE48="No",ISNUMBER(OFFSET('Hygiene Data'!$H$8,0,10*ROW('Hygiene Data'!H42)))),CONCATENATE("[",ROUND(OFFSET('Hygiene Data'!$H$8,0,10*ROW('Hygiene Data'!H42)),0),"]"),IF(AND(ISNUMBER(OFFSET('Hygiene Data'!$H$8,0,10*ROW('Hygiene Data'!H42))),EE48="",ISNUMBER(OFFSET('Hygiene Data'!$H$8,0,10*ROW('Hygiene Data'!H42)))),OFFSET('Hygiene Data'!$H$8,0,10*ROW('Hygiene Data'!H42)),NA())))</f>
        <v>#N/A</v>
      </c>
      <c r="BQ48" s="135" t="e">
        <f ca="1">+IF(AND(ISNUMBER(OFFSET('Hygiene Data'!$H$10,0,10*ROW('Hygiene Data'!H42))),EF48="Yes"),OFFSET('Hygiene Data'!$H$10,0,10*ROW('Hygiene Data'!H42)),IF(AND(ISNUMBER(OFFSET('Hygiene Data'!$H$10,0,10*ROW('Hygiene Data'!H42))),EF48="No",ISNUMBER(OFFSET('Hygiene Data'!$H$10,0,10*ROW('Hygiene Data'!H42)))),CONCATENATE("[",ROUND(OFFSET('Hygiene Data'!$H$10,0,10*ROW('Hygiene Data'!H42)),0),"]"),IF(AND(ISNUMBER(OFFSET('Hygiene Data'!$H$10,0,10*ROW('Hygiene Data'!H42))),EF48="",ISNUMBER(OFFSET('Hygiene Data'!$H$10,0,10*ROW('Hygiene Data'!H42)))),OFFSET('Hygiene Data'!$H$10,0,10*ROW('Hygiene Data'!H42)),NA())))</f>
        <v>#N/A</v>
      </c>
      <c r="BS48" s="34" t="str">
        <f ca="1">+IF(OFFSET('Water Data'!$C$28,0,10*ROW('Water Data'!C42))="","",OFFSET('Water Data'!$C$28,0,10*ROW('Water Data'!C42)))</f>
        <v/>
      </c>
      <c r="BT48" s="34" t="str">
        <f ca="1">+IF(OFFSET('Water Data'!$C$29,0,10*ROW('Water Data'!C42))="","",OFFSET('Water Data'!$C$29,0,10*ROW('Water Data'!C42)))</f>
        <v/>
      </c>
      <c r="BU48" s="34" t="str">
        <f ca="1">+IF(OFFSET('Water Data'!$C$30,0,10*ROW('Water Data'!C42))="","",OFFSET('Water Data'!$C$30,0,10*ROW('Water Data'!C42)))</f>
        <v/>
      </c>
      <c r="BV48" s="34" t="str">
        <f ca="1">+IF(OFFSET('Water Data'!$D$28,0,10*ROW('Water Data'!D42))="","",OFFSET('Water Data'!$D$28,0,10*ROW('Water Data'!D42)))</f>
        <v/>
      </c>
      <c r="BW48" s="34" t="str">
        <f ca="1">+IF(OFFSET('Water Data'!$D$29,0,10*ROW('Water Data'!D42))="","",OFFSET('Water Data'!$D$29,0,10*ROW('Water Data'!D42)))</f>
        <v/>
      </c>
      <c r="BX48" s="34" t="str">
        <f ca="1">+IF(OFFSET('Water Data'!$D$30,0,10*ROW('Water Data'!D42))="","",OFFSET('Water Data'!$D$30,0,10*ROW('Water Data'!D42)))</f>
        <v/>
      </c>
      <c r="BY48" s="34" t="str">
        <f ca="1">+IF(OFFSET('Water Data'!$E$28,0,10*ROW('Water Data'!E42))="","",OFFSET('Water Data'!$E$28,0,10*ROW('Water Data'!E42)))</f>
        <v/>
      </c>
      <c r="BZ48" s="34" t="str">
        <f ca="1">+IF(OFFSET('Water Data'!$E$29,0,10*ROW('Water Data'!E42))="","",OFFSET('Water Data'!$E$29,0,10*ROW('Water Data'!E42)))</f>
        <v/>
      </c>
      <c r="CA48" s="34" t="str">
        <f ca="1">+IF(OFFSET('Water Data'!$E$30,0,10*ROW('Water Data'!E42))="","",OFFSET('Water Data'!$E$30,0,10*ROW('Water Data'!E42)))</f>
        <v/>
      </c>
      <c r="CB48" s="34" t="str">
        <f ca="1">+IF(OFFSET('Water Data'!$F$28,0,10*ROW('Water Data'!F42))="","",OFFSET('Water Data'!$F$28,0,10*ROW('Water Data'!F42)))</f>
        <v/>
      </c>
      <c r="CC48" s="34" t="str">
        <f ca="1">+IF(OFFSET('Water Data'!$F$29,0,10*ROW('Water Data'!F42))="","",OFFSET('Water Data'!$F$29,0,10*ROW('Water Data'!F42)))</f>
        <v/>
      </c>
      <c r="CD48" s="34" t="str">
        <f ca="1">+IF(OFFSET('Water Data'!$F$30,0,10*ROW('Water Data'!F42))="","",OFFSET('Water Data'!$F$30,0,10*ROW('Water Data'!F42)))</f>
        <v/>
      </c>
      <c r="CE48" s="34" t="str">
        <f ca="1">+IF(OFFSET('Water Data'!$G$28,0,10*ROW('Water Data'!G42))="","",OFFSET('Water Data'!$G$28,0,10*ROW('Water Data'!G42)))</f>
        <v/>
      </c>
      <c r="CF48" s="34" t="str">
        <f ca="1">+IF(OFFSET('Water Data'!$G$29,0,10*ROW('Water Data'!G42))="","",OFFSET('Water Data'!$G$29,0,10*ROW('Water Data'!G42)))</f>
        <v/>
      </c>
      <c r="CG48" s="34" t="str">
        <f ca="1">+IF(OFFSET('Water Data'!$G$30,0,10*ROW('Water Data'!G42))="","",OFFSET('Water Data'!$G$30,0,10*ROW('Water Data'!G42)))</f>
        <v/>
      </c>
      <c r="CH48" s="34" t="str">
        <f ca="1">+IF(OFFSET('Water Data'!$H$28,0,10*ROW('Water Data'!H42))="","",OFFSET('Water Data'!$H$28,0,10*ROW('Water Data'!H42)))</f>
        <v/>
      </c>
      <c r="CI48" s="34" t="str">
        <f ca="1">+IF(OFFSET('Water Data'!$H$29,0,10*ROW('Water Data'!H42))="","",OFFSET('Water Data'!$H$29,0,10*ROW('Water Data'!H42)))</f>
        <v/>
      </c>
      <c r="CJ48" s="34" t="str">
        <f ca="1">+IF(OFFSET('Water Data'!$H$30,0,10*ROW('Water Data'!H42))="","",OFFSET('Water Data'!$H$30,0,10*ROW('Water Data'!H42)))</f>
        <v/>
      </c>
      <c r="CK48" s="34" t="str">
        <f ca="1">+IF(OFFSET('Sanitation Data'!$C$29,0,10*ROW('Sanitation Data'!C42))="","",OFFSET('Sanitation Data'!$C$29,0,10*ROW('Sanitation Data'!C42)))</f>
        <v/>
      </c>
      <c r="CL48" s="34" t="str">
        <f ca="1">+IF(OFFSET('Sanitation Data'!$C$30,0,10*ROW('Sanitation Data'!C42))="","",OFFSET('Sanitation Data'!$C$30,0,10*ROW('Sanitation Data'!C42)))</f>
        <v/>
      </c>
      <c r="CM48" s="34" t="str">
        <f ca="1">+IF(OFFSET('Sanitation Data'!$C$31,0,10*ROW('Sanitation Data'!C42))="","",OFFSET('Sanitation Data'!$C$31,0,10*ROW('Sanitation Data'!C42)))</f>
        <v/>
      </c>
      <c r="CN48" s="34" t="str">
        <f ca="1">+IF(OFFSET('Sanitation Data'!$C$32,0,10*ROW('Sanitation Data'!C42))="","",OFFSET('Sanitation Data'!$C$32,0,10*ROW('Sanitation Data'!C42)))</f>
        <v/>
      </c>
      <c r="CO48" s="34" t="str">
        <f ca="1">+IF(OFFSET('Sanitation Data'!$C$33,0,10*ROW('Sanitation Data'!C42))="","",OFFSET('Sanitation Data'!$C$33,0,10*ROW('Sanitation Data'!C42)))</f>
        <v/>
      </c>
      <c r="CP48" s="34" t="str">
        <f ca="1">+IF(OFFSET('Sanitation Data'!$D$29,0,10*ROW('Sanitation Data'!D42))="","",OFFSET('Sanitation Data'!$D$29,0,10*ROW('Sanitation Data'!D42)))</f>
        <v/>
      </c>
      <c r="CQ48" s="34" t="str">
        <f ca="1">+IF(OFFSET('Sanitation Data'!$D$30,0,10*ROW('Sanitation Data'!D42))="","",OFFSET('Sanitation Data'!$D$30,0,10*ROW('Sanitation Data'!D42)))</f>
        <v/>
      </c>
      <c r="CR48" s="34" t="str">
        <f ca="1">+IF(OFFSET('Sanitation Data'!$D$31,0,10*ROW('Sanitation Data'!D42))="","",OFFSET('Sanitation Data'!$D$31,0,10*ROW('Sanitation Data'!D42)))</f>
        <v/>
      </c>
      <c r="CS48" s="34" t="str">
        <f ca="1">+IF(OFFSET('Sanitation Data'!$D$32,0,10*ROW('Sanitation Data'!D42))="","",OFFSET('Sanitation Data'!$D$32,0,10*ROW('Sanitation Data'!D42)))</f>
        <v/>
      </c>
      <c r="CT48" s="34" t="str">
        <f ca="1">+IF(OFFSET('Sanitation Data'!$D$33,0,10*ROW('Sanitation Data'!D42))="","",OFFSET('Sanitation Data'!$D$33,0,10*ROW('Sanitation Data'!D42)))</f>
        <v/>
      </c>
      <c r="CU48" s="34" t="str">
        <f ca="1">+IF(OFFSET('Sanitation Data'!$E$29,0,10*ROW('Sanitation Data'!E42))="","",OFFSET('Sanitation Data'!$E$29,0,10*ROW('Sanitation Data'!E42)))</f>
        <v/>
      </c>
      <c r="CV48" s="34" t="str">
        <f ca="1">+IF(OFFSET('Sanitation Data'!$E$30,0,10*ROW('Sanitation Data'!E42))="","",OFFSET('Sanitation Data'!$E$30,0,10*ROW('Sanitation Data'!E42)))</f>
        <v/>
      </c>
      <c r="CW48" s="34" t="str">
        <f ca="1">+IF(OFFSET('Sanitation Data'!$E$31,0,10*ROW('Sanitation Data'!E42))="","",OFFSET('Sanitation Data'!$E$31,0,10*ROW('Sanitation Data'!E42)))</f>
        <v/>
      </c>
      <c r="CX48" s="34" t="str">
        <f ca="1">+IF(OFFSET('Sanitation Data'!$E$32,0,10*ROW('Sanitation Data'!E42))="","",OFFSET('Sanitation Data'!$E$32,0,10*ROW('Sanitation Data'!E42)))</f>
        <v/>
      </c>
      <c r="CY48" s="34" t="str">
        <f ca="1">+IF(OFFSET('Sanitation Data'!$E$33,0,10*ROW('Sanitation Data'!E42))="","",OFFSET('Sanitation Data'!$E$33,0,10*ROW('Sanitation Data'!E42)))</f>
        <v/>
      </c>
      <c r="CZ48" s="34" t="str">
        <f ca="1">+IF(OFFSET('Sanitation Data'!$F$29,0,10*ROW('Sanitation Data'!F42))="","",OFFSET('Sanitation Data'!$F$29,0,10*ROW('Sanitation Data'!F42)))</f>
        <v/>
      </c>
      <c r="DA48" s="34" t="str">
        <f ca="1">+IF(OFFSET('Sanitation Data'!$F$30,0,10*ROW('Sanitation Data'!F42))="","",OFFSET('Sanitation Data'!$F$30,0,10*ROW('Sanitation Data'!F42)))</f>
        <v/>
      </c>
      <c r="DB48" s="34" t="str">
        <f ca="1">+IF(OFFSET('Sanitation Data'!$F$31,0,10*ROW('Sanitation Data'!F42))="","",OFFSET('Sanitation Data'!$F$31,0,10*ROW('Sanitation Data'!F42)))</f>
        <v/>
      </c>
      <c r="DC48" s="34" t="str">
        <f ca="1">+IF(OFFSET('Sanitation Data'!$F$32,0,10*ROW('Sanitation Data'!F42))="","",OFFSET('Sanitation Data'!$F$32,0,10*ROW('Sanitation Data'!F42)))</f>
        <v/>
      </c>
      <c r="DD48" s="34" t="str">
        <f ca="1">+IF(OFFSET('Sanitation Data'!$F$33,0,10*ROW('Sanitation Data'!F42))="","",OFFSET('Sanitation Data'!$F$33,0,10*ROW('Sanitation Data'!F42)))</f>
        <v/>
      </c>
      <c r="DE48" s="34" t="str">
        <f ca="1">+IF(OFFSET('Sanitation Data'!$G$29,0,10*ROW('Sanitation Data'!G42))="","",OFFSET('Sanitation Data'!$G$29,0,10*ROW('Sanitation Data'!G42)))</f>
        <v/>
      </c>
      <c r="DF48" s="34" t="str">
        <f ca="1">+IF(OFFSET('Sanitation Data'!$G$30,0,10*ROW('Sanitation Data'!G42))="","",OFFSET('Sanitation Data'!$G$30,0,10*ROW('Sanitation Data'!G42)))</f>
        <v/>
      </c>
      <c r="DG48" s="34" t="str">
        <f ca="1">+IF(OFFSET('Sanitation Data'!$G$31,0,10*ROW('Sanitation Data'!G42))="","",OFFSET('Sanitation Data'!$G$31,0,10*ROW('Sanitation Data'!G42)))</f>
        <v/>
      </c>
      <c r="DH48" s="34" t="str">
        <f ca="1">+IF(OFFSET('Sanitation Data'!$G$32,0,10*ROW('Sanitation Data'!G42))="","",OFFSET('Sanitation Data'!$G$32,0,10*ROW('Sanitation Data'!G42)))</f>
        <v/>
      </c>
      <c r="DI48" s="34" t="str">
        <f ca="1">+IF(OFFSET('Sanitation Data'!$G$33,0,10*ROW('Sanitation Data'!G42))="","",OFFSET('Sanitation Data'!$G$33,0,10*ROW('Sanitation Data'!G42)))</f>
        <v/>
      </c>
      <c r="DJ48" s="34" t="str">
        <f ca="1">+IF(OFFSET('Sanitation Data'!$H$29,0,10*ROW('Sanitation Data'!H42))="","",OFFSET('Sanitation Data'!$H$29,0,10*ROW('Sanitation Data'!H42)))</f>
        <v/>
      </c>
      <c r="DK48" s="34" t="str">
        <f ca="1">+IF(OFFSET('Sanitation Data'!$H$30,0,10*ROW('Sanitation Data'!H42))="","",OFFSET('Sanitation Data'!$H$30,0,10*ROW('Sanitation Data'!H42)))</f>
        <v/>
      </c>
      <c r="DL48" s="34" t="str">
        <f ca="1">+IF(OFFSET('Sanitation Data'!$H$31,0,10*ROW('Sanitation Data'!H42))="","",OFFSET('Sanitation Data'!$H$31,0,10*ROW('Sanitation Data'!H42)))</f>
        <v/>
      </c>
      <c r="DM48" s="34" t="str">
        <f ca="1">+IF(OFFSET('Sanitation Data'!$H$32,0,10*ROW('Sanitation Data'!H42))="","",OFFSET('Sanitation Data'!$H$32,0,10*ROW('Sanitation Data'!H42)))</f>
        <v/>
      </c>
      <c r="DN48" s="34" t="str">
        <f ca="1">+IF(OFFSET('Sanitation Data'!$H$33,0,10*ROW('Sanitation Data'!H42))="","",OFFSET('Sanitation Data'!$H$33,0,10*ROW('Sanitation Data'!H42)))</f>
        <v/>
      </c>
      <c r="DO48" s="34" t="str">
        <f ca="1">+IF(OFFSET('Hygiene Data'!$C$12,0,10*ROW('Hygiene Data'!C42))="","",OFFSET('Hygiene Data'!$C$12,0,10*ROW('Hygiene Data'!C42)))</f>
        <v/>
      </c>
      <c r="DP48" s="34" t="str">
        <f ca="1">+IF(OFFSET('Hygiene Data'!$C$13,0,10*ROW('Hygiene Data'!C42))="","",OFFSET('Hygiene Data'!$C$13,0,10*ROW('Hygiene Data'!C42)))</f>
        <v/>
      </c>
      <c r="DQ48" s="34" t="str">
        <f ca="1">+IF(OFFSET('Hygiene Data'!$C$14,0,10*ROW('Hygiene Data'!C42))="","",OFFSET('Hygiene Data'!$C$14,0,10*ROW('Hygiene Data'!C42)))</f>
        <v/>
      </c>
      <c r="DR48" s="34" t="str">
        <f ca="1">+IF(OFFSET('Hygiene Data'!$D$12,0,10*ROW('Hygiene Data'!D42))="","",OFFSET('Hygiene Data'!$D$12,0,10*ROW('Hygiene Data'!D42)))</f>
        <v/>
      </c>
      <c r="DS48" s="34" t="str">
        <f ca="1">+IF(OFFSET('Hygiene Data'!$D$13,0,10*ROW('Hygiene Data'!D42))="","",OFFSET('Hygiene Data'!$D$13,0,10*ROW('Hygiene Data'!D42)))</f>
        <v/>
      </c>
      <c r="DT48" s="34" t="str">
        <f ca="1">+IF(OFFSET('Hygiene Data'!$D$14,0,10*ROW('Hygiene Data'!D42))="","",OFFSET('Hygiene Data'!$D$14,0,10*ROW('Hygiene Data'!D42)))</f>
        <v/>
      </c>
      <c r="DU48" s="34" t="str">
        <f ca="1">+IF(OFFSET('Hygiene Data'!$E$12,0,10*ROW('Hygiene Data'!E42))="","",OFFSET('Hygiene Data'!$E$12,0,10*ROW('Hygiene Data'!E42)))</f>
        <v/>
      </c>
      <c r="DV48" s="34" t="str">
        <f ca="1">+IF(OFFSET('Hygiene Data'!$E$13,0,10*ROW('Hygiene Data'!E42))="","",OFFSET('Hygiene Data'!$E$13,0,10*ROW('Hygiene Data'!E42)))</f>
        <v/>
      </c>
      <c r="DW48" s="34" t="str">
        <f ca="1">+IF(OFFSET('Hygiene Data'!$E$14,0,10*ROW('Hygiene Data'!E42))="","",OFFSET('Hygiene Data'!$E$14,0,10*ROW('Hygiene Data'!E42)))</f>
        <v/>
      </c>
      <c r="DX48" s="34" t="str">
        <f ca="1">+IF(OFFSET('Hygiene Data'!$F$12,0,10*ROW('Hygiene Data'!F42))="","",OFFSET('Hygiene Data'!$F$12,0,10*ROW('Hygiene Data'!F42)))</f>
        <v/>
      </c>
      <c r="DY48" s="34" t="str">
        <f ca="1">+IF(OFFSET('Hygiene Data'!$F$13,0,10*ROW('Hygiene Data'!F42))="","",OFFSET('Hygiene Data'!$F$13,0,10*ROW('Hygiene Data'!F42)))</f>
        <v/>
      </c>
      <c r="DZ48" s="34" t="str">
        <f ca="1">+IF(OFFSET('Hygiene Data'!$F$14,0,10*ROW('Hygiene Data'!F42))="","",OFFSET('Hygiene Data'!$F$14,0,10*ROW('Hygiene Data'!F42)))</f>
        <v/>
      </c>
      <c r="EA48" s="34" t="str">
        <f ca="1">+IF(OFFSET('Hygiene Data'!$G$12,0,10*ROW('Hygiene Data'!G42))="","",OFFSET('Hygiene Data'!$G$12,0,10*ROW('Hygiene Data'!G42)))</f>
        <v/>
      </c>
      <c r="EB48" s="34" t="str">
        <f ca="1">+IF(OFFSET('Hygiene Data'!$G$13,0,10*ROW('Hygiene Data'!G42))="","",OFFSET('Hygiene Data'!$G$13,0,10*ROW('Hygiene Data'!G42)))</f>
        <v/>
      </c>
      <c r="EC48" s="34" t="str">
        <f ca="1">+IF(OFFSET('Hygiene Data'!$G$14,0,10*ROW('Hygiene Data'!G42))="","",OFFSET('Hygiene Data'!$G$14,0,10*ROW('Hygiene Data'!G42)))</f>
        <v/>
      </c>
      <c r="ED48" s="34" t="str">
        <f ca="1">+IF(OFFSET('Hygiene Data'!$H$12,0,10*ROW('Hygiene Data'!H42))="","",OFFSET('Hygiene Data'!$H$12,0,10*ROW('Hygiene Data'!H42)))</f>
        <v/>
      </c>
      <c r="EE48" s="34" t="str">
        <f ca="1">+IF(OFFSET('Hygiene Data'!$H$13,0,10*ROW('Hygiene Data'!H42))="","",OFFSET('Hygiene Data'!$H$13,0,10*ROW('Hygiene Data'!H42)))</f>
        <v/>
      </c>
      <c r="EF48" s="34" t="str">
        <f ca="1">+IF(OFFSET('Hygiene Data'!$H$14,0,10*ROW('Hygiene Data'!H42))="","",OFFSET('Hygiene Data'!$H$14,0,10*ROW('Hygiene Data'!H42)))</f>
        <v/>
      </c>
    </row>
    <row r="49" spans="1:136" x14ac:dyDescent="0.2">
      <c r="A49" s="50" t="str">
        <f ca="1">+IF(OFFSET('Water Data'!$B$1,0,10*ROW('Water Data'!B46))="","",OFFSET('Water Data'!$B$1,0,10*ROW('Water Data'!B46)))</f>
        <v/>
      </c>
      <c r="B49" s="50" t="str">
        <f ca="1">+IF(OFFSET('Water Data'!$A$3,0,10*ROW('Water Data'!A46))="","",OFFSET('Water Data'!$A$3,0,10*ROW('Water Data'!A46)))</f>
        <v/>
      </c>
      <c r="C49" s="50" t="str">
        <f ca="1">+IF(OFFSET('Water Data'!$C$3,0,10*ROW('Water Data'!C46))="","",OFFSET('Water Data'!$C$3,0,10*ROW('Water Data'!C46)))</f>
        <v/>
      </c>
      <c r="D49" s="133" t="e">
        <f ca="1">+IF(AND(ISNUMBER(OFFSET('Water Data'!$C$5,0,10*ROW('Water Data'!C43))),BS49="Yes"),100-OFFSET('Water Data'!$C$5,0,10*ROW('Water Data'!C43)),IF(AND(ISNUMBER(OFFSET('Water Data'!$C$5,0,10*ROW('Water Data'!C43))),BS49="No",ISNUMBER(OFFSET('Water Data'!$C$5,0,10*ROW('Water Data'!C43)))),CONCATENATE("[",ROUND(100-OFFSET('Water Data'!$C$5,0,10*ROW('Water Data'!C43)),0),"]"),IF(AND(ISNUMBER(OFFSET('Water Data'!$C$5,0,10*ROW('Water Data'!C43))),BS49="",ISNUMBER(OFFSET('Water Data'!$C$5,0,10*ROW('Water Data'!C43)))),100-OFFSET('Water Data'!$C$5,0,10*ROW('Water Data'!C43)),NA())))</f>
        <v>#N/A</v>
      </c>
      <c r="E49" s="133" t="e">
        <f ca="1">+IF(AND(ISNUMBER(OFFSET('Water Data'!$C$7,0,10*ROW('Water Data'!D43))),BT49="Yes"),OFFSET('Water Data'!$C$7,0,10*ROW('Water Data'!C43)),IF(AND(ISNUMBER(OFFSET('Water Data'!$C$7,0,10*ROW('Water Data'!C43))),BT49="No",ISNUMBER(OFFSET('Water Data'!$C$7,0,10*ROW('Water Data'!C43)))),CONCATENATE("[",ROUND(OFFSET('Water Data'!$C$7,0,10*ROW('Water Data'!C43)),0),"]"),IF(AND(ISNUMBER(OFFSET('Water Data'!$C$7,0,10*ROW('Water Data'!C43))),BT49="",ISNUMBER(OFFSET('Water Data'!$C$7,0,10*ROW('Water Data'!C43)))),OFFSET('Water Data'!$C$7,0,10*ROW('Water Data'!C43)),NA())))</f>
        <v>#N/A</v>
      </c>
      <c r="F49" s="133" t="e">
        <f ca="1">+IF(AND(ISNUMBER(OFFSET('Water Data'!$C$10,0,10*ROW('Water Data'!C43))),BU49="Yes"),OFFSET('Water Data'!$C$10,0,10*ROW('Water Data'!C43)),IF(AND(ISNUMBER(OFFSET('Water Data'!$C$10,0,10*ROW('Water Data'!C43))),BU49="No",ISNUMBER(OFFSET('Water Data'!$C$10,0,10*ROW('Water Data'!C43)))),CONCATENATE("[",ROUND(OFFSET('Water Data'!$C$10,0,10*ROW('Water Data'!C43)),0),"]"),IF(AND(ISNUMBER(OFFSET('Water Data'!$C$10,0,10*ROW('Water Data'!C43))),BU49="",ISNUMBER(OFFSET('Water Data'!$C$10,0,10*ROW('Water Data'!C43)))),OFFSET('Water Data'!$C$10,0,10*ROW('Water Data'!C43)),NA())))</f>
        <v>#N/A</v>
      </c>
      <c r="G49" s="133" t="e">
        <f ca="1">+IF(AND(ISNUMBER(OFFSET('Water Data'!$D$5,0,10*ROW('Water Data'!D43))),BV49="Yes"),100-OFFSET('Water Data'!$D$5,0,10*ROW('Water Data'!D43)),IF(AND(ISNUMBER(OFFSET('Water Data'!$D$5,0,10*ROW('Water Data'!D43))),BV49="No",ISNUMBER(OFFSET('Water Data'!$D$5,0,10*ROW('Water Data'!D43)))),CONCATENATE("[",ROUND(100-OFFSET('Water Data'!$D$5,0,10*ROW('Water Data'!D43)),0),"]"),IF(AND(ISNUMBER(OFFSET('Water Data'!$D$5,0,10*ROW('Water Data'!D43))),BV49="",ISNUMBER(OFFSET('Water Data'!$D$5,0,10*ROW('Water Data'!D43)))),100-OFFSET('Water Data'!$D$5,0,10*ROW('Water Data'!D43)),NA())))</f>
        <v>#N/A</v>
      </c>
      <c r="H49" s="133" t="e">
        <f ca="1">+IF(AND(ISNUMBER(OFFSET('Water Data'!$D$7,0,10*ROW('Water Data'!D43))),BW49="Yes"),OFFSET('Water Data'!$D$7,0,10*ROW('Water Data'!D43)),IF(AND(ISNUMBER(OFFSET('Water Data'!$D$7,0,10*ROW('Water Data'!D43))),BW49="No",ISNUMBER(OFFSET('Water Data'!$D$7,0,10*ROW('Water Data'!D43)))),CONCATENATE("[",ROUND(OFFSET('Water Data'!$C$7,0,10*ROW('Water Data'!D43)),0),"]"),IF(AND(ISNUMBER(OFFSET('Water Data'!$D$7,0,10*ROW('Water Data'!D43))),BW49="",ISNUMBER(OFFSET('Water Data'!$D$7,0,10*ROW('Water Data'!D43)))),OFFSET('Water Data'!$D$7,0,10*ROW('Water Data'!D43)),NA())))</f>
        <v>#N/A</v>
      </c>
      <c r="I49" s="133" t="e">
        <f ca="1">+IF(AND(ISNUMBER(OFFSET('Water Data'!$D$10,0,10*ROW('Water Data'!D43))),BX49="Yes"),OFFSET('Water Data'!$D$10,0,10*ROW('Water Data'!D43)),IF(AND(ISNUMBER(OFFSET('Water Data'!$D$10,0,10*ROW('Water Data'!D43))),BX49="No",ISNUMBER(OFFSET('Water Data'!$D$10,0,10*ROW('Water Data'!D43)))),CONCATENATE("[",ROUND(OFFSET('Water Data'!$D$10,0,10*ROW('Water Data'!D43)),0),"]"),IF(AND(ISNUMBER(OFFSET('Water Data'!$D$10,0,10*ROW('Water Data'!D43))),BX49="",ISNUMBER(OFFSET('Water Data'!$D$10,0,10*ROW('Water Data'!D43)))),OFFSET('Water Data'!$D$10,0,10*ROW('Water Data'!D43)),NA())))</f>
        <v>#N/A</v>
      </c>
      <c r="J49" s="133" t="e">
        <f ca="1">+IF(AND(ISNUMBER(OFFSET('Water Data'!$E$5,0,10*ROW('Water Data'!E43))),BY49="Yes"),100-OFFSET('Water Data'!$E$5,0,10*ROW('Water Data'!E43)),IF(AND(ISNUMBER(OFFSET('Water Data'!$E$5,0,10*ROW('Water Data'!E43))),BY49="No",ISNUMBER(OFFSET('Water Data'!$E$5,0,10*ROW('Water Data'!E43)))),CONCATENATE("[",ROUND(100-OFFSET('Water Data'!$E$5,0,10*ROW('Water Data'!E43)),0),"]"),IF(AND(ISNUMBER(OFFSET('Water Data'!$E$5,0,10*ROW('Water Data'!E43))),BY49="",ISNUMBER(OFFSET('Water Data'!$E$5,0,10*ROW('Water Data'!E43)))),100-OFFSET('Water Data'!$E$5,0,10*ROW('Water Data'!E43)),NA())))</f>
        <v>#N/A</v>
      </c>
      <c r="K49" s="133" t="e">
        <f ca="1">+IF(AND(ISNUMBER(OFFSET('Water Data'!$E$7,0,10*ROW('Water Data'!E43))),BZ49="Yes"),OFFSET('Water Data'!$E$7,0,10*ROW('Water Data'!E43)),IF(AND(ISNUMBER(OFFSET('Water Data'!$E$7,0,10*ROW('Water Data'!E43))),BZ49="No",ISNUMBER(OFFSET('Water Data'!$E$7,0,10*ROW('Water Data'!E43)))),CONCATENATE("[",ROUND(OFFSET('Water Data'!$E$7,0,10*ROW('Water Data'!E43)),0),"]"),IF(AND(ISNUMBER(OFFSET('Water Data'!$E$7,0,10*ROW('Water Data'!E43))),BZ49="",ISNUMBER(OFFSET('Water Data'!$E$7,0,10*ROW('Water Data'!E43)))),OFFSET('Water Data'!$E$7,0,10*ROW('Water Data'!E43)),NA())))</f>
        <v>#N/A</v>
      </c>
      <c r="L49" s="133" t="e">
        <f ca="1">+IF(AND(ISNUMBER(OFFSET('Water Data'!$E$10,0,10*ROW('Water Data'!E43))),CA49="Yes"),OFFSET('Water Data'!$E$10,0,10*ROW('Water Data'!E43)),IF(AND(ISNUMBER(OFFSET('Water Data'!$E$10,0,10*ROW('Water Data'!E43))),CA49="No",ISNUMBER(OFFSET('Water Data'!$E$10,0,10*ROW('Water Data'!E43)))),CONCATENATE("[",ROUND(OFFSET('Water Data'!$E$10,0,10*ROW('Water Data'!E43)),0),"]"),IF(AND(ISNUMBER(OFFSET('Water Data'!$E$10,0,10*ROW('Water Data'!E43))),CA49="",ISNUMBER(OFFSET('Water Data'!$E$10,0,10*ROW('Water Data'!E43)))),OFFSET('Water Data'!$E$10,0,10*ROW('Water Data'!E43)),NA())))</f>
        <v>#N/A</v>
      </c>
      <c r="M49" s="133" t="e">
        <f ca="1">+IF(AND(ISNUMBER(OFFSET('Water Data'!$F$5,0,10*ROW('Water Data'!F43))),CB49="Yes"),100-OFFSET('Water Data'!$F$5,0,10*ROW('Water Data'!F43)),IF(AND(ISNUMBER(OFFSET('Water Data'!$F$5,0,10*ROW('Water Data'!F43))),CB49="No",ISNUMBER(OFFSET('Water Data'!$F$5,0,10*ROW('Water Data'!F43)))),CONCATENATE("[",ROUND(100-OFFSET('Water Data'!$F$5,0,10*ROW('Water Data'!F43)),0),"]"),IF(AND(ISNUMBER(OFFSET('Water Data'!$F$5,0,10*ROW('Water Data'!F43))),CB49="",ISNUMBER(OFFSET('Water Data'!$F$5,0,10*ROW('Water Data'!F43)))),100-OFFSET('Water Data'!$F$5,0,10*ROW('Water Data'!F43)),NA())))</f>
        <v>#N/A</v>
      </c>
      <c r="N49" s="133" t="e">
        <f ca="1">+IF(AND(ISNUMBER(OFFSET('Water Data'!$F$7,0,10*ROW('Water Data'!F43))),CC49="Yes"),OFFSET('Water Data'!$F$7,0,10*ROW('Water Data'!F43)),IF(AND(ISNUMBER(OFFSET('Water Data'!$F$7,0,10*ROW('Water Data'!F43))),CC49="No",ISNUMBER(OFFSET('Water Data'!$F$7,0,10*ROW('Water Data'!F43)))),CONCATENATE("[",ROUND(OFFSET('Water Data'!$F$7,0,10*ROW('Water Data'!F43)),0),"]"),IF(AND(ISNUMBER(OFFSET('Water Data'!$F$7,0,10*ROW('Water Data'!F43))),CC49="",ISNUMBER(OFFSET('Water Data'!$F$7,0,10*ROW('Water Data'!F43)))),OFFSET('Water Data'!$F$7,0,10*ROW('Water Data'!F43)),NA())))</f>
        <v>#N/A</v>
      </c>
      <c r="O49" s="133" t="e">
        <f ca="1">+IF(AND(ISNUMBER(OFFSET('Water Data'!$F$10,0,10*ROW('Water Data'!F43))),CD49="Yes"),OFFSET('Water Data'!$F$10,0,10*ROW('Water Data'!F43)),IF(AND(ISNUMBER(OFFSET('Water Data'!$F$10,0,10*ROW('Water Data'!F43))),CD49="No",ISNUMBER(OFFSET('Water Data'!$F$10,0,10*ROW('Water Data'!F43)))),CONCATENATE("[",ROUND(OFFSET('Water Data'!$F$10,0,10*ROW('Water Data'!F43)),0),"]"),IF(AND(ISNUMBER(OFFSET('Water Data'!$F$10,0,10*ROW('Water Data'!F43))),CD49="",ISNUMBER(OFFSET('Water Data'!$F$10,0,10*ROW('Water Data'!F43)))),OFFSET('Water Data'!$F$10,0,10*ROW('Water Data'!F43)),NA())))</f>
        <v>#N/A</v>
      </c>
      <c r="P49" s="133" t="e">
        <f ca="1">+IF(AND(ISNUMBER(OFFSET('Water Data'!$G$5,0,10*ROW('Water Data'!G43))),CE49="Yes"),100-OFFSET('Water Data'!$G$5,0,10*ROW('Water Data'!G43)),IF(AND(ISNUMBER(OFFSET('Water Data'!$G$5,0,10*ROW('Water Data'!G43))),CE49="No",ISNUMBER(OFFSET('Water Data'!$G$5,0,10*ROW('Water Data'!G43)))),CONCATENATE("[",ROUND(100-OFFSET('Water Data'!$G$5,0,10*ROW('Water Data'!G43)),0),"]"),IF(AND(ISNUMBER(OFFSET('Water Data'!$G$5,0,10*ROW('Water Data'!G43))),CE49="",ISNUMBER(OFFSET('Water Data'!$G$5,0,10*ROW('Water Data'!G43)))),100-OFFSET('Water Data'!$G$5,0,10*ROW('Water Data'!G43)),NA())))</f>
        <v>#N/A</v>
      </c>
      <c r="Q49" s="133" t="e">
        <f ca="1">+IF(AND(ISNUMBER(OFFSET('Water Data'!$G$7,0,10*ROW('Water Data'!G43))),CF49="Yes"),OFFSET('Water Data'!$G$7,0,10*ROW('Water Data'!G43)),IF(AND(ISNUMBER(OFFSET('Water Data'!$G$7,0,10*ROW('Water Data'!G43))),CF49="No",ISNUMBER(OFFSET('Water Data'!$G$7,0,10*ROW('Water Data'!G43)))),CONCATENATE("[",ROUND(OFFSET('Water Data'!$G$7,0,10*ROW('Water Data'!G43)),0),"]"),IF(AND(ISNUMBER(OFFSET('Water Data'!$G$7,0,10*ROW('Water Data'!G43))),CF49="",ISNUMBER(OFFSET('Water Data'!$G$7,0,10*ROW('Water Data'!G43)))),OFFSET('Water Data'!$G$7,0,10*ROW('Water Data'!G43)),NA())))</f>
        <v>#N/A</v>
      </c>
      <c r="R49" s="133" t="e">
        <f ca="1">+IF(AND(ISNUMBER(OFFSET('Water Data'!$G$10,0,10*ROW('Water Data'!G43))),CG49="Yes"),OFFSET('Water Data'!$G$10,0,10*ROW('Water Data'!G43)),IF(AND(ISNUMBER(OFFSET('Water Data'!$G$10,0,10*ROW('Water Data'!G43))),CG49="No",ISNUMBER(OFFSET('Water Data'!$G$10,0,10*ROW('Water Data'!G43)))),CONCATENATE("[",ROUND(OFFSET('Water Data'!$G$10,0,10*ROW('Water Data'!G43)),0),"]"),IF(AND(ISNUMBER(OFFSET('Water Data'!$G$10,0,10*ROW('Water Data'!G43))),CG49="",ISNUMBER(OFFSET('Water Data'!$G$10,0,10*ROW('Water Data'!G43)))),OFFSET('Water Data'!$G$10,0,10*ROW('Water Data'!G43)),NA())))</f>
        <v>#N/A</v>
      </c>
      <c r="S49" s="133" t="e">
        <f ca="1">+IF(AND(ISNUMBER(OFFSET('Water Data'!$H$5,0,10*ROW('Water Data'!H43))),CH49="Yes"),100-OFFSET('Water Data'!$H$5,0,10*ROW('Water Data'!H43)),IF(AND(ISNUMBER(OFFSET('Water Data'!$H$5,0,10*ROW('Water Data'!H43))),CH49="No",ISNUMBER(OFFSET('Water Data'!$H$5,0,10*ROW('Water Data'!H43)))),CONCATENATE("[",ROUND(100-OFFSET('Water Data'!$H$5,0,10*ROW('Water Data'!H43)),0),"]"),IF(AND(ISNUMBER(OFFSET('Water Data'!$H$5,0,10*ROW('Water Data'!H43))),CH49="",ISNUMBER(OFFSET('Water Data'!$H$5,0,10*ROW('Water Data'!H43)))),100-OFFSET('Water Data'!$H$5,0,10*ROW('Water Data'!H43)),NA())))</f>
        <v>#N/A</v>
      </c>
      <c r="T49" s="133" t="e">
        <f ca="1">+IF(AND(ISNUMBER(OFFSET('Water Data'!$H$7,0,10*ROW('Water Data'!H43))),CI49="Yes"),OFFSET('Water Data'!$H$7,0,10*ROW('Water Data'!H43)),IF(AND(ISNUMBER(OFFSET('Water Data'!$H$7,0,10*ROW('Water Data'!H43))),CI49="No",ISNUMBER(OFFSET('Water Data'!$H$7,0,10*ROW('Water Data'!H43)))),CONCATENATE("[",ROUND(OFFSET('Water Data'!$H$7,0,10*ROW('Water Data'!H43)),0),"]"),IF(AND(ISNUMBER(OFFSET('Water Data'!$H$7,0,10*ROW('Water Data'!H43))),CI49="",ISNUMBER(OFFSET('Water Data'!$H$7,0,10*ROW('Water Data'!H43)))),OFFSET('Water Data'!$H$7,0,10*ROW('Water Data'!H43)),NA())))</f>
        <v>#N/A</v>
      </c>
      <c r="U49" s="133" t="e">
        <f ca="1">+IF(AND(ISNUMBER(OFFSET('Water Data'!$H$10,0,10*ROW('Water Data'!H43))),CJ49="Yes"),OFFSET('Water Data'!$H$10,0,10*ROW('Water Data'!H43)),IF(AND(ISNUMBER(OFFSET('Water Data'!$H$10,0,10*ROW('Water Data'!H43))),CJ49="No",ISNUMBER(OFFSET('Water Data'!$H$10,0,10*ROW('Water Data'!H43)))),CONCATENATE("[",ROUND(OFFSET('Water Data'!$H$10,0,10*ROW('Water Data'!H43)),0),"]"),IF(AND(ISNUMBER(OFFSET('Water Data'!$H$10,0,10*ROW('Water Data'!H43))),CJ49="",ISNUMBER(OFFSET('Water Data'!$H$10,0,10*ROW('Water Data'!H43)))),OFFSET('Water Data'!$H$10,0,10*ROW('Water Data'!H43)),NA())))</f>
        <v>#N/A</v>
      </c>
      <c r="V49" s="134" t="e">
        <f ca="1">+IF(AND(ISNUMBER(OFFSET('Sanitation Data'!$C$5,0,10*ROW('Sanitation Data'!C43))),CK49="Yes"),100-OFFSET('Sanitation Data'!$C$5,0,10*ROW('Sanitation Data'!C43)),IF(AND(ISNUMBER(OFFSET('Sanitation Data'!$C$5,0,10*ROW('Sanitation Data'!C43))),CK49="No",ISNUMBER(OFFSET('Sanitation Data'!$C$5,0,10*ROW('Sanitation Data'!C43)))),CONCATENATE("[",ROUND(100-OFFSET('Sanitation Data'!$C$5,0,10*ROW('Sanitation Data'!C43)),0),"]"),IF(AND(ISNUMBER(OFFSET('Sanitation Data'!$C$5,0,10*ROW('Sanitation Data'!C43))),CK49="",ISNUMBER(OFFSET('Sanitation Data'!$C$5,0,10*ROW('Sanitation Data'!C43)))),100-OFFSET('Sanitation Data'!$C$5,0,10*ROW('Sanitation Data'!C43)),NA())))</f>
        <v>#N/A</v>
      </c>
      <c r="W49" s="134" t="e">
        <f ca="1">+IF(AND(ISNUMBER(OFFSET('Sanitation Data'!$C$7,0,10*ROW('Sanitation Data'!C43))),CL49="Yes"),OFFSET('Sanitation Data'!$C$7,0,10*ROW('Sanitation Data'!C43)),IF(AND(ISNUMBER(OFFSET('Sanitation Data'!$C$7,0,10*ROW('Sanitation Data'!C43))),CL49="No",ISNUMBER(OFFSET('Sanitation Data'!$C$7,0,10*ROW('Sanitation Data'!C43)))),CONCATENATE("[",ROUND(OFFSET('Sanitation Data'!$C$7,0,10*ROW('Sanitation Data'!C43)),0),"]"),IF(AND(ISNUMBER(OFFSET('Sanitation Data'!$C$7,0,10*ROW('Sanitation Data'!C43))),CL49="",ISNUMBER(OFFSET('Sanitation Data'!$C$7,0,10*ROW('Sanitation Data'!C43)))),OFFSET('Sanitation Data'!$C$7,0,10*ROW('Sanitation Data'!C43)),NA())))</f>
        <v>#N/A</v>
      </c>
      <c r="X49" s="134" t="e">
        <f ca="1">+IF(AND(ISNUMBER(OFFSET('Sanitation Data'!$C$11,0,10*ROW('Sanitation Data'!C43))),CM49="Yes"),OFFSET('Sanitation Data'!$C$11,0,10*ROW('Sanitation Data'!C43)),IF(AND(ISNUMBER(OFFSET('Sanitation Data'!$C$11,0,10*ROW('Sanitation Data'!C43))),CM49="No",ISNUMBER(OFFSET('Sanitation Data'!$C$11,0,10*ROW('Sanitation Data'!C43)))),CONCATENATE("[",ROUND(OFFSET('Sanitation Data'!$C$11,0,10*ROW('Sanitation Data'!C43)),0),"]"),IF(AND(ISNUMBER(OFFSET('Sanitation Data'!$C$11,0,10*ROW('Sanitation Data'!C43))),CM49="",ISNUMBER(OFFSET('Sanitation Data'!$C$11,0,10*ROW('Sanitation Data'!C43)))),OFFSET('Sanitation Data'!$C$11,0,10*ROW('Sanitation Data'!C43)),NA())))</f>
        <v>#N/A</v>
      </c>
      <c r="Y49" s="134" t="e">
        <f ca="1">+IF(AND(ISNUMBER(OFFSET('Sanitation Data'!$C$12,0,10*ROW('Sanitation Data'!C43))),CN49="Yes"),OFFSET('Sanitation Data'!$C$12,0,10*ROW('Sanitation Data'!C43)),IF(AND(ISNUMBER(OFFSET('Sanitation Data'!$C$12,0,10*ROW('Sanitation Data'!C43))),CN49="No",ISNUMBER(OFFSET('Sanitation Data'!$C$12,0,10*ROW('Sanitation Data'!C43)))),CONCATENATE("[",ROUND(OFFSET('Sanitation Data'!$C$12,0,10*ROW('Sanitation Data'!C43)),0),"]"),IF(AND(ISNUMBER(OFFSET('Sanitation Data'!$C$12,0,10*ROW('Sanitation Data'!C43))),CN49="",ISNUMBER(OFFSET('Sanitation Data'!$C$12,0,10*ROW('Sanitation Data'!C43)))),OFFSET('Sanitation Data'!$C$12,0,10*ROW('Sanitation Data'!C43)),NA())))</f>
        <v>#N/A</v>
      </c>
      <c r="Z49" s="134" t="e">
        <f ca="1">+IF(AND(ISNUMBER(OFFSET('Sanitation Data'!$C$13,0,10*ROW('Sanitation Data'!C43))),CO49="Yes"),OFFSET('Sanitation Data'!$C$13,0,10*ROW('Sanitation Data'!C43)),IF(AND(ISNUMBER(OFFSET('Sanitation Data'!$C$13,0,10*ROW('Sanitation Data'!C43))),CO49="No",ISNUMBER(OFFSET('Sanitation Data'!$C$13,0,10*ROW('Sanitation Data'!C43)))),CONCATENATE("[",ROUND(OFFSET('Sanitation Data'!$C$13,0,10*ROW('Sanitation Data'!C43)),0),"]"),IF(AND(ISNUMBER(OFFSET('Sanitation Data'!$C$13,0,10*ROW('Sanitation Data'!C43))),CO49="",ISNUMBER(OFFSET('Sanitation Data'!$C$13,0,10*ROW('Sanitation Data'!C43)))),OFFSET('Sanitation Data'!$C$13,0,10*ROW('Sanitation Data'!C43)),NA())))</f>
        <v>#N/A</v>
      </c>
      <c r="AA49" s="134" t="e">
        <f ca="1">+IF(AND(ISNUMBER(OFFSET('Sanitation Data'!$D$5,0,10*ROW('Sanitation Data'!D43))),CP49="Yes"),100-OFFSET('Sanitation Data'!$D$5,0,10*ROW('Sanitation Data'!D43)),IF(AND(ISNUMBER(OFFSET('Sanitation Data'!$D$5,0,10*ROW('Sanitation Data'!D43))),CP49="No",ISNUMBER(OFFSET('Sanitation Data'!$D$5,0,10*ROW('Sanitation Data'!D43)))),CONCATENATE("[",ROUND(100-OFFSET('Sanitation Data'!$D$5,0,10*ROW('Sanitation Data'!D43)),0),"]"),IF(AND(ISNUMBER(OFFSET('Sanitation Data'!$D$5,0,10*ROW('Sanitation Data'!D43))),CP49="",ISNUMBER(OFFSET('Sanitation Data'!$D$5,0,10*ROW('Sanitation Data'!D43)))),100-OFFSET('Sanitation Data'!$D$5,0,10*ROW('Sanitation Data'!D43)),NA())))</f>
        <v>#N/A</v>
      </c>
      <c r="AB49" s="134" t="e">
        <f ca="1">+IF(AND(ISNUMBER(OFFSET('Sanitation Data'!$D$7,0,10*ROW('Sanitation Data'!D43))),CQ49="Yes"),OFFSET('Sanitation Data'!$D$7,0,10*ROW('Sanitation Data'!G43)),IF(AND(ISNUMBER(OFFSET('Sanitation Data'!$D$7,0,10*ROW('Sanitation Data'!D43))),CQ49="No",ISNUMBER(OFFSET('Sanitation Data'!$D$7,0,10*ROW('Sanitation Data'!D43)))),CONCATENATE("[",ROUND(OFFSET('Sanitation Data'!$D$7,0,10*ROW('Sanitation Data'!D43)),0),"]"),IF(AND(ISNUMBER(OFFSET('Sanitation Data'!$D$7,0,10*ROW('Sanitation Data'!D43))),CQ49="",ISNUMBER(OFFSET('Sanitation Data'!$D$7,0,10*ROW('Sanitation Data'!D43)))),OFFSET('Sanitation Data'!$D$7,0,10*ROW('Sanitation Data'!D43)),NA())))</f>
        <v>#N/A</v>
      </c>
      <c r="AC49" s="134" t="e">
        <f ca="1">+IF(AND(ISNUMBER(OFFSET('Sanitation Data'!$D$11,0,10*ROW('Sanitation Data'!D43))),CR49="Yes"),OFFSET('Sanitation Data'!$D$11,0,10*ROW('Sanitation Data'!D43)),IF(AND(ISNUMBER(OFFSET('Sanitation Data'!$D$11,0,10*ROW('Sanitation Data'!D43))),CR49="No",ISNUMBER(OFFSET('Sanitation Data'!$D$11,0,10*ROW('Sanitation Data'!D43)))),CONCATENATE("[",ROUND(OFFSET('Sanitation Data'!$D$11,0,10*ROW('Sanitation Data'!D43)),0),"]"),IF(AND(ISNUMBER(OFFSET('Sanitation Data'!$D$11,0,10*ROW('Sanitation Data'!D43))),CR49="",ISNUMBER(OFFSET('Sanitation Data'!$D$11,0,10*ROW('Sanitation Data'!D43)))),OFFSET('Sanitation Data'!$D$11,0,10*ROW('Sanitation Data'!D43)),NA())))</f>
        <v>#N/A</v>
      </c>
      <c r="AD49" s="134" t="e">
        <f ca="1">+IF(AND(ISNUMBER(OFFSET('Sanitation Data'!$D$12,0,10*ROW('Sanitation Data'!D43))),CS49="Yes"),OFFSET('Sanitation Data'!$D$12,0,10*ROW('Sanitation Data'!D43)),IF(AND(ISNUMBER(OFFSET('Sanitation Data'!$D$12,0,10*ROW('Sanitation Data'!D43))),CS49="No",ISNUMBER(OFFSET('Sanitation Data'!$D$12,0,10*ROW('Sanitation Data'!D43)))),CONCATENATE("[",ROUND(OFFSET('Sanitation Data'!$D$12,0,10*ROW('Sanitation Data'!D43)),0),"]"),IF(AND(ISNUMBER(OFFSET('Sanitation Data'!$D$12,0,10*ROW('Sanitation Data'!D43))),CS49="",ISNUMBER(OFFSET('Sanitation Data'!$D$12,0,10*ROW('Sanitation Data'!D43)))),OFFSET('Sanitation Data'!$D$12,0,10*ROW('Sanitation Data'!D43)),NA())))</f>
        <v>#N/A</v>
      </c>
      <c r="AE49" s="134" t="e">
        <f ca="1">+IF(AND(ISNUMBER(OFFSET('Sanitation Data'!$D$13,0,10*ROW('Sanitation Data'!D43))),CT49="Yes"),OFFSET('Sanitation Data'!$D$13,0,10*ROW('Sanitation Data'!D43)),IF(AND(ISNUMBER(OFFSET('Sanitation Data'!$D$13,0,10*ROW('Sanitation Data'!D43))),CT49="No",ISNUMBER(OFFSET('Sanitation Data'!$D$13,0,10*ROW('Sanitation Data'!D43)))),CONCATENATE("[",ROUND(OFFSET('Sanitation Data'!$D$13,0,10*ROW('Sanitation Data'!D43)),0),"]"),IF(AND(ISNUMBER(OFFSET('Sanitation Data'!$D$13,0,10*ROW('Sanitation Data'!D43))),CT49="",ISNUMBER(OFFSET('Sanitation Data'!$D$13,0,10*ROW('Sanitation Data'!D43)))),OFFSET('Sanitation Data'!$D$13,0,10*ROW('Sanitation Data'!D43)),NA())))</f>
        <v>#N/A</v>
      </c>
      <c r="AF49" s="134" t="e">
        <f ca="1">+IF(AND(ISNUMBER(OFFSET('Sanitation Data'!$E$5,0,10*ROW('Sanitation Data'!E43))),CU49="Yes"),100-OFFSET('Sanitation Data'!$E$5,0,10*ROW('Sanitation Data'!E43)),IF(AND(ISNUMBER(OFFSET('Sanitation Data'!$E$5,0,10*ROW('Sanitation Data'!E43))),CU49="No",ISNUMBER(OFFSET('Sanitation Data'!$E$5,0,10*ROW('Sanitation Data'!E43)))),CONCATENATE("[",ROUND(100-OFFSET('Sanitation Data'!$E$5,0,10*ROW('Sanitation Data'!E43)),0),"]"),IF(AND(ISNUMBER(OFFSET('Sanitation Data'!$E$5,0,10*ROW('Sanitation Data'!E43))),CU49="",ISNUMBER(OFFSET('Sanitation Data'!$E$5,0,10*ROW('Sanitation Data'!E43)))),100-OFFSET('Sanitation Data'!$E$5,0,10*ROW('Sanitation Data'!E43)),NA())))</f>
        <v>#N/A</v>
      </c>
      <c r="AG49" s="134" t="e">
        <f ca="1">+IF(AND(ISNUMBER(OFFSET('Sanitation Data'!$E$7,0,10*ROW('Sanitation Data'!E43))),CV49="Yes"),OFFSET('Sanitation Data'!$E$7,0,10*ROW('Sanitation Data'!E43)),IF(AND(ISNUMBER(OFFSET('Sanitation Data'!$E$7,0,10*ROW('Sanitation Data'!E43))),CV49="No",ISNUMBER(OFFSET('Sanitation Data'!$E$7,0,10*ROW('Sanitation Data'!E43)))),CONCATENATE("[",ROUND(OFFSET('Sanitation Data'!$E$7,0,10*ROW('Sanitation Data'!E43)),0),"]"),IF(AND(ISNUMBER(OFFSET('Sanitation Data'!$E$7,0,10*ROW('Sanitation Data'!E43))),CV49="",ISNUMBER(OFFSET('Sanitation Data'!$E$7,0,10*ROW('Sanitation Data'!E43)))),OFFSET('Sanitation Data'!$E$7,0,10*ROW('Sanitation Data'!E43)),NA())))</f>
        <v>#N/A</v>
      </c>
      <c r="AH49" s="134" t="e">
        <f ca="1">+IF(AND(ISNUMBER(OFFSET('Sanitation Data'!$E$11,0,10*ROW('Sanitation Data'!E43))),CW49="Yes"),OFFSET('Sanitation Data'!$E$11,0,10*ROW('Sanitation Data'!E43)),IF(AND(ISNUMBER(OFFSET('Sanitation Data'!$E$11,0,10*ROW('Sanitation Data'!E43))),CW49="No",ISNUMBER(OFFSET('Sanitation Data'!$E$11,0,10*ROW('Sanitation Data'!E43)))),CONCATENATE("[",ROUND(OFFSET('Sanitation Data'!$E$11,0,10*ROW('Sanitation Data'!E43)),0),"]"),IF(AND(ISNUMBER(OFFSET('Sanitation Data'!$E$11,0,10*ROW('Sanitation Data'!E43))),CW49="",ISNUMBER(OFFSET('Sanitation Data'!$E$11,0,10*ROW('Sanitation Data'!E43)))),OFFSET('Sanitation Data'!$E$11,0,10*ROW('Sanitation Data'!E43)),NA())))</f>
        <v>#N/A</v>
      </c>
      <c r="AI49" s="134" t="e">
        <f ca="1">+IF(AND(ISNUMBER(OFFSET('Sanitation Data'!$E$12,0,10*ROW('Sanitation Data'!E43))),CX49="Yes"),OFFSET('Sanitation Data'!$E$12,0,10*ROW('Sanitation Data'!E43)),IF(AND(ISNUMBER(OFFSET('Sanitation Data'!$E$12,0,10*ROW('Sanitation Data'!E43))),CX49="No",ISNUMBER(OFFSET('Sanitation Data'!$E$12,0,10*ROW('Sanitation Data'!E43)))),CONCATENATE("[",ROUND(OFFSET('Sanitation Data'!$E$12,0,10*ROW('Sanitation Data'!E43)),0),"]"),IF(AND(ISNUMBER(OFFSET('Sanitation Data'!$E$12,0,10*ROW('Sanitation Data'!E43))),CX49="",ISNUMBER(OFFSET('Sanitation Data'!$E$12,0,10*ROW('Sanitation Data'!E43)))),OFFSET('Sanitation Data'!$E$12,0,10*ROW('Sanitation Data'!E43)),NA())))</f>
        <v>#N/A</v>
      </c>
      <c r="AJ49" s="134" t="e">
        <f ca="1">+IF(AND(ISNUMBER(OFFSET('Sanitation Data'!$E$13,0,10*ROW('Sanitation Data'!E43))),CY49="Yes"),OFFSET('Sanitation Data'!$E$13,0,10*ROW('Sanitation Data'!E43)),IF(AND(ISNUMBER(OFFSET('Sanitation Data'!$E$13,0,10*ROW('Sanitation Data'!E43))),CY49="No",ISNUMBER(OFFSET('Sanitation Data'!$E$13,0,10*ROW('Sanitation Data'!E43)))),CONCATENATE("[",ROUND(OFFSET('Sanitation Data'!$E$13,0,10*ROW('Sanitation Data'!E43)),0),"]"),IF(AND(ISNUMBER(OFFSET('Sanitation Data'!$E$13,0,10*ROW('Sanitation Data'!E43))),CY49="",ISNUMBER(OFFSET('Sanitation Data'!$E$13,0,10*ROW('Sanitation Data'!E43)))),OFFSET('Sanitation Data'!$E$13,0,10*ROW('Sanitation Data'!E43)),NA())))</f>
        <v>#N/A</v>
      </c>
      <c r="AK49" s="134" t="e">
        <f ca="1">+IF(AND(ISNUMBER(OFFSET('Sanitation Data'!$F$5,0,10*ROW('Sanitation Data'!F43))),CZ49="Yes"),100-OFFSET('Sanitation Data'!$F$5,0,10*ROW('Sanitation Data'!F43)),IF(AND(ISNUMBER(OFFSET('Sanitation Data'!$F$5,0,10*ROW('Sanitation Data'!F43))),CZ49="No",ISNUMBER(OFFSET('Sanitation Data'!$F$5,0,10*ROW('Sanitation Data'!F43)))),CONCATENATE("[",ROUND(100-OFFSET('Sanitation Data'!$F$5,0,10*ROW('Sanitation Data'!F43)),0),"]"),IF(AND(ISNUMBER(OFFSET('Sanitation Data'!$F$5,0,10*ROW('Sanitation Data'!F43))),CZ49="",ISNUMBER(OFFSET('Sanitation Data'!$F$5,0,10*ROW('Sanitation Data'!F43)))),100-OFFSET('Sanitation Data'!$F$5,0,10*ROW('Sanitation Data'!F43)),NA())))</f>
        <v>#N/A</v>
      </c>
      <c r="AL49" s="134" t="e">
        <f ca="1">+IF(AND(ISNUMBER(OFFSET('Sanitation Data'!$F$7,0,10*ROW('Sanitation Data'!F43))),DA49="Yes"),OFFSET('Sanitation Data'!$F$7,0,10*ROW('Sanitation Data'!F43)),IF(AND(ISNUMBER(OFFSET('Sanitation Data'!$F$7,0,10*ROW('Sanitation Data'!F43))),DA49="No",ISNUMBER(OFFSET('Sanitation Data'!$F$7,0,10*ROW('Sanitation Data'!F43)))),CONCATENATE("[",ROUND(OFFSET('Sanitation Data'!$F$7,0,10*ROW('Sanitation Data'!F43)),0),"]"),IF(AND(ISNUMBER(OFFSET('Sanitation Data'!$F$7,0,10*ROW('Sanitation Data'!F43))),DA49="",ISNUMBER(OFFSET('Sanitation Data'!$F$7,0,10*ROW('Sanitation Data'!F43)))),OFFSET('Sanitation Data'!$F$7,0,10*ROW('Sanitation Data'!F43)),NA())))</f>
        <v>#N/A</v>
      </c>
      <c r="AM49" s="134" t="e">
        <f ca="1">+IF(AND(ISNUMBER(OFFSET('Sanitation Data'!$F$11,0,10*ROW('Sanitation Data'!F43))),DB49="Yes"),OFFSET('Sanitation Data'!$F$11,0,10*ROW('Sanitation Data'!F43)),IF(AND(ISNUMBER(OFFSET('Sanitation Data'!$F$11,0,10*ROW('Sanitation Data'!F43))),DB49="No",ISNUMBER(OFFSET('Sanitation Data'!$F$11,0,10*ROW('Sanitation Data'!F43)))),CONCATENATE("[",ROUND(OFFSET('Sanitation Data'!$F$11,0,10*ROW('Sanitation Data'!F43)),0),"]"),IF(AND(ISNUMBER(OFFSET('Sanitation Data'!$F$11,0,10*ROW('Sanitation Data'!F43))),DB49="",ISNUMBER(OFFSET('Sanitation Data'!$F$11,0,10*ROW('Sanitation Data'!F43)))),OFFSET('Sanitation Data'!$F$11,0,10*ROW('Sanitation Data'!F43)),NA())))</f>
        <v>#N/A</v>
      </c>
      <c r="AN49" s="134" t="e">
        <f ca="1">+IF(AND(ISNUMBER(OFFSET('Sanitation Data'!$F$12,0,10*ROW('Sanitation Data'!F43))),DC49="Yes"),OFFSET('Sanitation Data'!$F$12,0,10*ROW('Sanitation Data'!F43)),IF(AND(ISNUMBER(OFFSET('Sanitation Data'!$F$12,0,10*ROW('Sanitation Data'!F43))),DC49="No",ISNUMBER(OFFSET('Sanitation Data'!$F$12,0,10*ROW('Sanitation Data'!F43)))),CONCATENATE("[",ROUND(OFFSET('Sanitation Data'!$F$12,0,10*ROW('Sanitation Data'!F43)),0),"]"),IF(AND(ISNUMBER(OFFSET('Sanitation Data'!$F$12,0,10*ROW('Sanitation Data'!F43))),DC49="",ISNUMBER(OFFSET('Sanitation Data'!$F$12,0,10*ROW('Sanitation Data'!F43)))),OFFSET('Sanitation Data'!$F$12,0,10*ROW('Sanitation Data'!F43)),NA())))</f>
        <v>#N/A</v>
      </c>
      <c r="AO49" s="134" t="e">
        <f ca="1">+IF(AND(ISNUMBER(OFFSET('Sanitation Data'!$F$13,0,10*ROW('Sanitation Data'!F43))),DD49="Yes"),OFFSET('Sanitation Data'!$F$13,0,10*ROW('Sanitation Data'!F43)),IF(AND(ISNUMBER(OFFSET('Sanitation Data'!$F$13,0,10*ROW('Sanitation Data'!F43))),DD49="No",ISNUMBER(OFFSET('Sanitation Data'!$F$13,0,10*ROW('Sanitation Data'!F43)))),CONCATENATE("[",ROUND(OFFSET('Sanitation Data'!$F$13,0,10*ROW('Sanitation Data'!F43)),0),"]"),IF(AND(ISNUMBER(OFFSET('Sanitation Data'!$F$13,0,10*ROW('Sanitation Data'!F43))),DD49="",ISNUMBER(OFFSET('Sanitation Data'!$F$13,0,10*ROW('Sanitation Data'!F43)))),OFFSET('Sanitation Data'!$F$13,0,10*ROW('Sanitation Data'!F43)),NA())))</f>
        <v>#N/A</v>
      </c>
      <c r="AP49" s="134" t="e">
        <f ca="1">+IF(AND(ISNUMBER(OFFSET('Sanitation Data'!$G$5,0,10*ROW('Sanitation Data'!G43))),DE49="Yes"),100-OFFSET('Sanitation Data'!$G$5,0,10*ROW('Sanitation Data'!G43)),IF(AND(ISNUMBER(OFFSET('Sanitation Data'!$G$5,0,10*ROW('Sanitation Data'!G43))),DE49="No",ISNUMBER(OFFSET('Sanitation Data'!$G$5,0,10*ROW('Sanitation Data'!G43)))),CONCATENATE("[",ROUND(100-OFFSET('Sanitation Data'!$G$5,0,10*ROW('Sanitation Data'!G43)),0),"]"),IF(AND(ISNUMBER(OFFSET('Sanitation Data'!$G$5,0,10*ROW('Sanitation Data'!G43))),DE49="",ISNUMBER(OFFSET('Sanitation Data'!$G$5,0,10*ROW('Sanitation Data'!G43)))),100-OFFSET('Sanitation Data'!$G$5,0,10*ROW('Sanitation Data'!G43)),NA())))</f>
        <v>#N/A</v>
      </c>
      <c r="AQ49" s="134" t="e">
        <f ca="1">+IF(AND(ISNUMBER(OFFSET('Sanitation Data'!$G$7,0,10*ROW('Sanitation Data'!G43))),DF49="Yes"),OFFSET('Sanitation Data'!$G$7,0,10*ROW('Sanitation Data'!G43)),IF(AND(ISNUMBER(OFFSET('Sanitation Data'!$G$7,0,10*ROW('Sanitation Data'!G43))),DF49="No",ISNUMBER(OFFSET('Sanitation Data'!$G$7,0,10*ROW('Sanitation Data'!G43)))),CONCATENATE("[",ROUND(OFFSET('Sanitation Data'!$G$7,0,10*ROW('Sanitation Data'!G43)),0),"]"),IF(AND(ISNUMBER(OFFSET('Sanitation Data'!$G$7,0,10*ROW('Sanitation Data'!G43))),DF49="",ISNUMBER(OFFSET('Sanitation Data'!$G$7,0,10*ROW('Sanitation Data'!G43)))),OFFSET('Sanitation Data'!$G$7,0,10*ROW('Sanitation Data'!G43)),NA())))</f>
        <v>#N/A</v>
      </c>
      <c r="AR49" s="134" t="e">
        <f ca="1">+IF(AND(ISNUMBER(OFFSET('Sanitation Data'!$G$11,0,10*ROW('Sanitation Data'!G43))),DG49="Yes"),OFFSET('Sanitation Data'!$G$11,0,10*ROW('Sanitation Data'!G43)),IF(AND(ISNUMBER(OFFSET('Sanitation Data'!$G$11,0,10*ROW('Sanitation Data'!G43))),DG49="No",ISNUMBER(OFFSET('Sanitation Data'!$G$11,0,10*ROW('Sanitation Data'!G43)))),CONCATENATE("[",ROUND(OFFSET('Sanitation Data'!$G$11,0,10*ROW('Sanitation Data'!G43)),0),"]"),IF(AND(ISNUMBER(OFFSET('Sanitation Data'!$G$11,0,10*ROW('Sanitation Data'!G43))),DG49="",ISNUMBER(OFFSET('Sanitation Data'!$G$11,0,10*ROW('Sanitation Data'!G43)))),OFFSET('Sanitation Data'!$G$11,0,10*ROW('Sanitation Data'!G43)),NA())))</f>
        <v>#N/A</v>
      </c>
      <c r="AS49" s="134" t="e">
        <f ca="1">+IF(AND(ISNUMBER(OFFSET('Sanitation Data'!$G$12,0,10*ROW('Sanitation Data'!G43))),DH49="Yes"),OFFSET('Sanitation Data'!$G$12,0,10*ROW('Sanitation Data'!G43)),IF(AND(ISNUMBER(OFFSET('Sanitation Data'!$G$12,0,10*ROW('Sanitation Data'!G43))),DH49="No",ISNUMBER(OFFSET('Sanitation Data'!$G$12,0,10*ROW('Sanitation Data'!G43)))),CONCATENATE("[",ROUND(OFFSET('Sanitation Data'!$G$12,0,10*ROW('Sanitation Data'!G43)),0),"]"),IF(AND(ISNUMBER(OFFSET('Sanitation Data'!$G$12,0,10*ROW('Sanitation Data'!G43))),DH49="",ISNUMBER(OFFSET('Sanitation Data'!$G$12,0,10*ROW('Sanitation Data'!G43)))),OFFSET('Sanitation Data'!$G$12,0,10*ROW('Sanitation Data'!G43)),NA())))</f>
        <v>#N/A</v>
      </c>
      <c r="AT49" s="134" t="e">
        <f ca="1">+IF(AND(ISNUMBER(OFFSET('Sanitation Data'!$G$13,0,10*ROW('Sanitation Data'!G43))),DI49="Yes"),OFFSET('Sanitation Data'!$G$13,0,10*ROW('Sanitation Data'!G43)),IF(AND(ISNUMBER(OFFSET('Sanitation Data'!$G$13,0,10*ROW('Sanitation Data'!G43))),DI49="No",ISNUMBER(OFFSET('Sanitation Data'!$G$13,0,10*ROW('Sanitation Data'!G43)))),CONCATENATE("[",ROUND(OFFSET('Sanitation Data'!$G$13,0,10*ROW('Sanitation Data'!G43)),0),"]"),IF(AND(ISNUMBER(OFFSET('Sanitation Data'!$G$13,0,10*ROW('Sanitation Data'!G43))),DI49="",ISNUMBER(OFFSET('Sanitation Data'!$G$13,0,10*ROW('Sanitation Data'!G43)))),OFFSET('Sanitation Data'!$G$13,0,10*ROW('Sanitation Data'!G43)),NA())))</f>
        <v>#N/A</v>
      </c>
      <c r="AU49" s="134" t="e">
        <f ca="1">+IF(AND(ISNUMBER(OFFSET('Sanitation Data'!$H$5,0,10*ROW('Sanitation Data'!H43))),DJ49="Yes"),100-OFFSET('Sanitation Data'!$H$5,0,10*ROW('Sanitation Data'!H43)),IF(AND(ISNUMBER(OFFSET('Sanitation Data'!$H$5,0,10*ROW('Sanitation Data'!H43))),DJ49="No",ISNUMBER(OFFSET('Sanitation Data'!$H$5,0,10*ROW('Sanitation Data'!H43)))),CONCATENATE("[",ROUND(100-OFFSET('Sanitation Data'!$H$5,0,10*ROW('Sanitation Data'!H43)),0),"]"),IF(AND(ISNUMBER(OFFSET('Sanitation Data'!$H$5,0,10*ROW('Sanitation Data'!H43))),DJ49="",ISNUMBER(OFFSET('Sanitation Data'!$H$5,0,10*ROW('Sanitation Data'!H43)))),100-OFFSET('Sanitation Data'!$H$5,0,10*ROW('Sanitation Data'!H43)),NA())))</f>
        <v>#N/A</v>
      </c>
      <c r="AV49" s="134" t="e">
        <f ca="1">+IF(AND(ISNUMBER(OFFSET('Sanitation Data'!$H$7,0,10*ROW('Sanitation Data'!H43))),DK49="Yes"),OFFSET('Sanitation Data'!$H$7,0,10*ROW('Sanitation Data'!H43)),IF(AND(ISNUMBER(OFFSET('Sanitation Data'!$H$7,0,10*ROW('Sanitation Data'!H43))),DK49="No",ISNUMBER(OFFSET('Sanitation Data'!$H$7,0,10*ROW('Sanitation Data'!H43)))),CONCATENATE("[",ROUND(OFFSET('Sanitation Data'!$H$7,0,10*ROW('Sanitation Data'!H43)),0),"]"),IF(AND(ISNUMBER(OFFSET('Sanitation Data'!$H$7,0,10*ROW('Sanitation Data'!H43))),DK49="",ISNUMBER(OFFSET('Sanitation Data'!$H$7,0,10*ROW('Sanitation Data'!H43)))),OFFSET('Sanitation Data'!$H$7,0,10*ROW('Sanitation Data'!H43)),NA())))</f>
        <v>#N/A</v>
      </c>
      <c r="AW49" s="134" t="e">
        <f ca="1">+IF(AND(ISNUMBER(OFFSET('Sanitation Data'!$H$11,0,10*ROW('Sanitation Data'!H43))),DL49="Yes"),OFFSET('Sanitation Data'!$H$11,0,10*ROW('Sanitation Data'!H43)),IF(AND(ISNUMBER(OFFSET('Sanitation Data'!$H$11,0,10*ROW('Sanitation Data'!H43))),DL49="No",ISNUMBER(OFFSET('Sanitation Data'!$H$11,0,10*ROW('Sanitation Data'!H43)))),CONCATENATE("[",ROUND(OFFSET('Sanitation Data'!$H$11,0,10*ROW('Sanitation Data'!H43)),0),"]"),IF(AND(ISNUMBER(OFFSET('Sanitation Data'!$H$11,0,10*ROW('Sanitation Data'!H43))),DL49="",ISNUMBER(OFFSET('Sanitation Data'!$H$11,0,10*ROW('Sanitation Data'!H43)))),OFFSET('Sanitation Data'!$H$11,0,10*ROW('Sanitation Data'!H43)),NA())))</f>
        <v>#N/A</v>
      </c>
      <c r="AX49" s="134" t="e">
        <f ca="1">+IF(AND(ISNUMBER(OFFSET('Sanitation Data'!$H$12,0,10*ROW('Sanitation Data'!H43))),DM49="Yes"),OFFSET('Sanitation Data'!$H$12,0,10*ROW('Sanitation Data'!H43)),IF(AND(ISNUMBER(OFFSET('Sanitation Data'!$H$12,0,10*ROW('Sanitation Data'!H43))),DM49="No",ISNUMBER(OFFSET('Sanitation Data'!$H$12,0,10*ROW('Sanitation Data'!H43)))),CONCATENATE("[",ROUND(OFFSET('Sanitation Data'!$H$12,0,10*ROW('Sanitation Data'!H43)),0),"]"),IF(AND(ISNUMBER(OFFSET('Sanitation Data'!$H$12,0,10*ROW('Sanitation Data'!H43))),DM49="",ISNUMBER(OFFSET('Sanitation Data'!$H$12,0,10*ROW('Sanitation Data'!H43)))),OFFSET('Sanitation Data'!$H$12,0,10*ROW('Sanitation Data'!H43)),NA())))</f>
        <v>#N/A</v>
      </c>
      <c r="AY49" s="134" t="e">
        <f ca="1">+IF(AND(ISNUMBER(OFFSET('Sanitation Data'!$H$13,0,10*ROW('Sanitation Data'!H43))),DN49="Yes"),OFFSET('Sanitation Data'!$H$13,0,10*ROW('Sanitation Data'!H43)),IF(AND(ISNUMBER(OFFSET('Sanitation Data'!$H$13,0,10*ROW('Sanitation Data'!H43))),DN49="No",ISNUMBER(OFFSET('Sanitation Data'!$H$13,0,10*ROW('Sanitation Data'!H43)))),CONCATENATE("[",ROUND(OFFSET('Sanitation Data'!$H$13,0,10*ROW('Sanitation Data'!H43)),0),"]"),IF(AND(ISNUMBER(OFFSET('Sanitation Data'!$H$13,0,10*ROW('Sanitation Data'!H43))),DN49="",ISNUMBER(OFFSET('Sanitation Data'!$H$13,0,10*ROW('Sanitation Data'!H43)))),OFFSET('Sanitation Data'!$H$13,0,10*ROW('Sanitation Data'!H43)),NA())))</f>
        <v>#N/A</v>
      </c>
      <c r="AZ49" s="135" t="e">
        <f ca="1">+IF(AND(ISNUMBER(OFFSET('Hygiene Data'!$C$6,0,10*ROW('Hygiene Data'!C43))),DO49="Yes"),OFFSET('Hygiene Data'!$C$6,0,10*ROW('Hygiene Data'!C43)),IF(AND(ISNUMBER(OFFSET('Hygiene Data'!$C$6,0,10*ROW('Hygiene Data'!C43))),DO49="No",ISNUMBER(OFFSET('Hygiene Data'!$C$6,0,10*ROW('Hygiene Data'!C43)))),CONCATENATE("[",ROUND(OFFSET('Hygiene Data'!$C$6,0,10*ROW('Hygiene Data'!C43)),0),"]"),IF(AND(ISNUMBER(OFFSET('Hygiene Data'!$C$6,0,10*ROW('Hygiene Data'!C43))),DO49="",ISNUMBER(OFFSET('Hygiene Data'!$C$6,0,10*ROW('Hygiene Data'!C43)))),OFFSET('Hygiene Data'!$C$6,0,10*ROW('Hygiene Data'!C43)),NA())))</f>
        <v>#N/A</v>
      </c>
      <c r="BA49" s="135" t="e">
        <f ca="1">+IF(AND(ISNUMBER(OFFSET('Hygiene Data'!$C$8,0,10*ROW('Hygiene Data'!C43))),DP49="Yes"),OFFSET('Hygiene Data'!$C$8,0,10*ROW('Hygiene Data'!C43)),IF(AND(ISNUMBER(OFFSET('Hygiene Data'!$C$8,0,10*ROW('Hygiene Data'!C43))),DP49="No",ISNUMBER(OFFSET('Hygiene Data'!$C$8,0,10*ROW('Hygiene Data'!C43)))),CONCATENATE("[",ROUND(OFFSET('Hygiene Data'!$C$8,0,10*ROW('Hygiene Data'!C43)),0),"]"),IF(AND(ISNUMBER(OFFSET('Hygiene Data'!$C$8,0,10*ROW('Hygiene Data'!C43))),DP49="",ISNUMBER(OFFSET('Hygiene Data'!$C$8,0,10*ROW('Hygiene Data'!C43)))),OFFSET('Hygiene Data'!$C$8,0,10*ROW('Hygiene Data'!C43)),NA())))</f>
        <v>#N/A</v>
      </c>
      <c r="BB49" s="135" t="e">
        <f ca="1">+IF(AND(ISNUMBER(OFFSET('Hygiene Data'!$C$10,0,10*ROW('Hygiene Data'!C43))),DQ49="Yes"),OFFSET('Hygiene Data'!$C$10,0,10*ROW('Hygiene Data'!C43)),IF(AND(ISNUMBER(OFFSET('Hygiene Data'!$C$10,0,10*ROW('Hygiene Data'!C43))),DQ49="No",ISNUMBER(OFFSET('Hygiene Data'!$C$10,0,10*ROW('Hygiene Data'!C43)))),CONCATENATE("[",ROUND(OFFSET('Hygiene Data'!$C$10,0,10*ROW('Hygiene Data'!C43)),0),"]"),IF(AND(ISNUMBER(OFFSET('Hygiene Data'!$C$10,0,10*ROW('Hygiene Data'!C43))),DQ49="",ISNUMBER(OFFSET('Hygiene Data'!$C$10,0,10*ROW('Hygiene Data'!C43)))),OFFSET('Hygiene Data'!$C$10,0,10*ROW('Hygiene Data'!C43)),NA())))</f>
        <v>#N/A</v>
      </c>
      <c r="BC49" s="135" t="e">
        <f ca="1">+IF(AND(ISNUMBER(OFFSET('Hygiene Data'!$D$6,0,10*ROW('Hygiene Data'!D43))),DR49="Yes"),OFFSET('Hygiene Data'!$D$6,0,10*ROW('Hygiene Data'!D43)),IF(AND(ISNUMBER(OFFSET('Hygiene Data'!$D$6,0,10*ROW('Hygiene Data'!D43))),DR49="No",ISNUMBER(OFFSET('Hygiene Data'!$D$6,0,10*ROW('Hygiene Data'!D43)))),CONCATENATE("[",ROUND(OFFSET('Hygiene Data'!$D$6,0,10*ROW('Hygiene Data'!D43)),0),"]"),IF(AND(ISNUMBER(OFFSET('Hygiene Data'!$D$6,0,10*ROW('Hygiene Data'!D43))),DR49="",ISNUMBER(OFFSET('Hygiene Data'!$D$6,0,10*ROW('Hygiene Data'!D43)))),OFFSET('Hygiene Data'!$D$6,0,10*ROW('Hygiene Data'!D43)),NA())))</f>
        <v>#N/A</v>
      </c>
      <c r="BD49" s="135" t="e">
        <f ca="1">+IF(AND(ISNUMBER(OFFSET('Hygiene Data'!$D$8,0,10*ROW('Hygiene Data'!D43))),DS49="Yes"),OFFSET('Hygiene Data'!$D$8,0,10*ROW('Hygiene Data'!D43)),IF(AND(ISNUMBER(OFFSET('Hygiene Data'!$D$8,0,10*ROW('Hygiene Data'!D43))),DS49="No",ISNUMBER(OFFSET('Hygiene Data'!$D$8,0,10*ROW('Hygiene Data'!D43)))),CONCATENATE("[",ROUND(OFFSET('Hygiene Data'!$D$8,0,10*ROW('Hygiene Data'!D43)),0),"]"),IF(AND(ISNUMBER(OFFSET('Hygiene Data'!$D$8,0,10*ROW('Hygiene Data'!D43))),DS49="",ISNUMBER(OFFSET('Hygiene Data'!$D$8,0,10*ROW('Hygiene Data'!D43)))),OFFSET('Hygiene Data'!$D$8,0,10*ROW('Hygiene Data'!D43)),NA())))</f>
        <v>#N/A</v>
      </c>
      <c r="BE49" s="135" t="e">
        <f ca="1">+IF(AND(ISNUMBER(OFFSET('Hygiene Data'!$D$10,0,10*ROW('Hygiene Data'!D43))),DT49="Yes"),OFFSET('Hygiene Data'!$D$10,0,10*ROW('Hygiene Data'!D43)),IF(AND(ISNUMBER(OFFSET('Hygiene Data'!$D$10,0,10*ROW('Hygiene Data'!D43))),DT49="No",ISNUMBER(OFFSET('Hygiene Data'!$D$10,0,10*ROW('Hygiene Data'!D43)))),CONCATENATE("[",ROUND(OFFSET('Hygiene Data'!$D$10,0,10*ROW('Hygiene Data'!D43)),0),"]"),IF(AND(ISNUMBER(OFFSET('Hygiene Data'!$D$10,0,10*ROW('Hygiene Data'!D43))),DT49="",ISNUMBER(OFFSET('Hygiene Data'!$D$10,0,10*ROW('Hygiene Data'!D43)))),OFFSET('Hygiene Data'!$D$10,0,10*ROW('Hygiene Data'!D43)),NA())))</f>
        <v>#N/A</v>
      </c>
      <c r="BF49" s="135" t="e">
        <f ca="1">+IF(AND(ISNUMBER(OFFSET('Hygiene Data'!$E$6,0,10*ROW('Hygiene Data'!E43))),DU49="Yes"),OFFSET('Hygiene Data'!$E$6,0,10*ROW('Hygiene Data'!E43)),IF(AND(ISNUMBER(OFFSET('Hygiene Data'!$E$6,0,10*ROW('Hygiene Data'!E43))),DU49="No",ISNUMBER(OFFSET('Hygiene Data'!$E$6,0,10*ROW('Hygiene Data'!E43)))),CONCATENATE("[",ROUND(OFFSET('Hygiene Data'!$E$6,0,10*ROW('Hygiene Data'!E43)),0),"]"),IF(AND(ISNUMBER(OFFSET('Hygiene Data'!$E$6,0,10*ROW('Hygiene Data'!E43))),DU49="",ISNUMBER(OFFSET('Hygiene Data'!$E$6,0,10*ROW('Hygiene Data'!E43)))),OFFSET('Hygiene Data'!$E$6,0,10*ROW('Hygiene Data'!E43)),NA())))</f>
        <v>#N/A</v>
      </c>
      <c r="BG49" s="135" t="e">
        <f ca="1">+IF(AND(ISNUMBER(OFFSET('Hygiene Data'!$E$8,0,10*ROW('Hygiene Data'!E43))),DV49="Yes"),OFFSET('Hygiene Data'!$E$8,0,10*ROW('Hygiene Data'!E43)),IF(AND(ISNUMBER(OFFSET('Hygiene Data'!$E$8,0,10*ROW('Hygiene Data'!E43))),DV49="No",ISNUMBER(OFFSET('Hygiene Data'!$E$8,0,10*ROW('Hygiene Data'!E43)))),CONCATENATE("[",ROUND(OFFSET('Hygiene Data'!$E$8,0,10*ROW('Hygiene Data'!E43)),0),"]"),IF(AND(ISNUMBER(OFFSET('Hygiene Data'!$E$8,0,10*ROW('Hygiene Data'!E43))),DV49="",ISNUMBER(OFFSET('Hygiene Data'!$E$8,0,10*ROW('Hygiene Data'!E43)))),OFFSET('Hygiene Data'!$E$8,0,10*ROW('Hygiene Data'!E43)),NA())))</f>
        <v>#N/A</v>
      </c>
      <c r="BH49" s="135" t="e">
        <f ca="1">+IF(AND(ISNUMBER(OFFSET('Hygiene Data'!$E$10,0,10*ROW('Hygiene Data'!E43))),DW49="Yes"),OFFSET('Hygiene Data'!$E$10,0,10*ROW('Hygiene Data'!E43)),IF(AND(ISNUMBER(OFFSET('Hygiene Data'!$E$10,0,10*ROW('Hygiene Data'!E43))),DW49="No",ISNUMBER(OFFSET('Hygiene Data'!$E$10,0,10*ROW('Hygiene Data'!E43)))),CONCATENATE("[",ROUND(OFFSET('Hygiene Data'!$E$10,0,10*ROW('Hygiene Data'!E43)),0),"]"),IF(AND(ISNUMBER(OFFSET('Hygiene Data'!$E$10,0,10*ROW('Hygiene Data'!E43))),DW49="",ISNUMBER(OFFSET('Hygiene Data'!$E$10,0,10*ROW('Hygiene Data'!E43)))),OFFSET('Hygiene Data'!$E$10,0,10*ROW('Hygiene Data'!E43)),NA())))</f>
        <v>#N/A</v>
      </c>
      <c r="BI49" s="135" t="e">
        <f ca="1">+IF(AND(ISNUMBER(OFFSET('Hygiene Data'!$F$6,0,10*ROW('Hygiene Data'!F43))),DX49="Yes"),OFFSET('Hygiene Data'!$F$6,0,10*ROW('Hygiene Data'!F43)),IF(AND(ISNUMBER(OFFSET('Hygiene Data'!$F$6,0,10*ROW('Hygiene Data'!F43))),DX49="No",ISNUMBER(OFFSET('Hygiene Data'!$F$6,0,10*ROW('Hygiene Data'!F43)))),CONCATENATE("[",ROUND(OFFSET('Hygiene Data'!$F$6,0,10*ROW('Hygiene Data'!F43)),0),"]"),IF(AND(ISNUMBER(OFFSET('Hygiene Data'!$F$6,0,10*ROW('Hygiene Data'!F43))),DX49="",ISNUMBER(OFFSET('Hygiene Data'!$F$6,0,10*ROW('Hygiene Data'!F43)))),OFFSET('Hygiene Data'!$F$6,0,10*ROW('Hygiene Data'!F43)),NA())))</f>
        <v>#N/A</v>
      </c>
      <c r="BJ49" s="135" t="e">
        <f ca="1">+IF(AND(ISNUMBER(OFFSET('Hygiene Data'!$F$8,0,10*ROW('Hygiene Data'!F43))),DY49="Yes"),OFFSET('Hygiene Data'!$F$8,0,10*ROW('Hygiene Data'!F43)),IF(AND(ISNUMBER(OFFSET('Hygiene Data'!$F$8,0,10*ROW('Hygiene Data'!F43))),DY49="No",ISNUMBER(OFFSET('Hygiene Data'!$F$8,0,10*ROW('Hygiene Data'!F43)))),CONCATENATE("[",ROUND(OFFSET('Hygiene Data'!$F$8,0,10*ROW('Hygiene Data'!F43)),0),"]"),IF(AND(ISNUMBER(OFFSET('Hygiene Data'!$F$8,0,10*ROW('Hygiene Data'!F43))),DY49="",ISNUMBER(OFFSET('Hygiene Data'!$F$8,0,10*ROW('Hygiene Data'!F43)))),OFFSET('Hygiene Data'!$F$8,0,10*ROW('Hygiene Data'!F43)),NA())))</f>
        <v>#N/A</v>
      </c>
      <c r="BK49" s="135" t="e">
        <f ca="1">+IF(AND(ISNUMBER(OFFSET('Hygiene Data'!$F$10,0,10*ROW('Hygiene Data'!F43))),DZ49="Yes"),OFFSET('Hygiene Data'!$F$10,0,10*ROW('Hygiene Data'!F43)),IF(AND(ISNUMBER(OFFSET('Hygiene Data'!$F$10,0,10*ROW('Hygiene Data'!F43))),DZ49="No",ISNUMBER(OFFSET('Hygiene Data'!$F$10,0,10*ROW('Hygiene Data'!F43)))),CONCATENATE("[",ROUND(OFFSET('Hygiene Data'!$F$10,0,10*ROW('Hygiene Data'!F43)),0),"]"),IF(AND(ISNUMBER(OFFSET('Hygiene Data'!$F$10,0,10*ROW('Hygiene Data'!F43))),DZ49="",ISNUMBER(OFFSET('Hygiene Data'!$F$10,0,10*ROW('Hygiene Data'!F43)))),OFFSET('Hygiene Data'!$F$10,0,10*ROW('Hygiene Data'!F43)),NA())))</f>
        <v>#N/A</v>
      </c>
      <c r="BL49" s="135" t="e">
        <f ca="1">+IF(AND(ISNUMBER(OFFSET('Hygiene Data'!$G$6,0,10*ROW('Hygiene Data'!G43))),EA49="Yes"),OFFSET('Hygiene Data'!$G$6,0,10*ROW('Hygiene Data'!G43)),IF(AND(ISNUMBER(OFFSET('Hygiene Data'!$G$6,0,10*ROW('Hygiene Data'!G43))),EA49="No",ISNUMBER(OFFSET('Hygiene Data'!$G$6,0,10*ROW('Hygiene Data'!G43)))),CONCATENATE("[",ROUND(OFFSET('Hygiene Data'!$G$6,0,10*ROW('Hygiene Data'!G43)),0),"]"),IF(AND(ISNUMBER(OFFSET('Hygiene Data'!$G$6,0,10*ROW('Hygiene Data'!G43))),EA49="",ISNUMBER(OFFSET('Hygiene Data'!$G$6,0,10*ROW('Hygiene Data'!G43)))),OFFSET('Hygiene Data'!$G$6,0,10*ROW('Hygiene Data'!G43)),NA())))</f>
        <v>#N/A</v>
      </c>
      <c r="BM49" s="135" t="e">
        <f ca="1">+IF(AND(ISNUMBER(OFFSET('Hygiene Data'!$G$8,0,10*ROW('Hygiene Data'!G43))),EB49="Yes"),OFFSET('Hygiene Data'!$G$8,0,10*ROW('Hygiene Data'!G43)),IF(AND(ISNUMBER(OFFSET('Hygiene Data'!$G$8,0,10*ROW('Hygiene Data'!G43))),EB49="No",ISNUMBER(OFFSET('Hygiene Data'!$G$8,0,10*ROW('Hygiene Data'!G43)))),CONCATENATE("[",ROUND(OFFSET('Hygiene Data'!$G$8,0,10*ROW('Hygiene Data'!G43)),0),"]"),IF(AND(ISNUMBER(OFFSET('Hygiene Data'!$G$8,0,10*ROW('Hygiene Data'!G43))),EB49="",ISNUMBER(OFFSET('Hygiene Data'!$G$8,0,10*ROW('Hygiene Data'!G43)))),OFFSET('Hygiene Data'!$G$8,0,10*ROW('Hygiene Data'!G43)),NA())))</f>
        <v>#N/A</v>
      </c>
      <c r="BN49" s="135" t="e">
        <f ca="1">+IF(AND(ISNUMBER(OFFSET('Hygiene Data'!$G$10,0,10*ROW('Hygiene Data'!G43))),EC49="Yes"),OFFSET('Hygiene Data'!$G$10,0,10*ROW('Hygiene Data'!G43)),IF(AND(ISNUMBER(OFFSET('Hygiene Data'!$G$10,0,10*ROW('Hygiene Data'!G43))),EC49="No",ISNUMBER(OFFSET('Hygiene Data'!$G$10,0,10*ROW('Hygiene Data'!G43)))),CONCATENATE("[",ROUND(OFFSET('Hygiene Data'!$G$10,0,10*ROW('Hygiene Data'!G43)),0),"]"),IF(AND(ISNUMBER(OFFSET('Hygiene Data'!$G$10,0,10*ROW('Hygiene Data'!G43))),EC49="",ISNUMBER(OFFSET('Hygiene Data'!$G$10,0,10*ROW('Hygiene Data'!G43)))),OFFSET('Hygiene Data'!$G$10,0,10*ROW('Hygiene Data'!G43)),NA())))</f>
        <v>#N/A</v>
      </c>
      <c r="BO49" s="135" t="e">
        <f ca="1">+IF(AND(ISNUMBER(OFFSET('Hygiene Data'!$H$6,0,10*ROW('Hygiene Data'!H43))),ED49="Yes"),OFFSET('Hygiene Data'!$H$6,0,10*ROW('Hygiene Data'!H43)),IF(AND(ISNUMBER(OFFSET('Hygiene Data'!$H$6,0,10*ROW('Hygiene Data'!H43))),ED49="No",ISNUMBER(OFFSET('Hygiene Data'!$H$6,0,10*ROW('Hygiene Data'!H43)))),CONCATENATE("[",ROUND(OFFSET('Hygiene Data'!$H$6,0,10*ROW('Hygiene Data'!H43)),0),"]"),IF(AND(ISNUMBER(OFFSET('Hygiene Data'!$H$6,0,10*ROW('Hygiene Data'!H43))),ED49="",ISNUMBER(OFFSET('Hygiene Data'!$H$6,0,10*ROW('Hygiene Data'!H43)))),OFFSET('Hygiene Data'!$H$6,0,10*ROW('Hygiene Data'!H43)),NA())))</f>
        <v>#N/A</v>
      </c>
      <c r="BP49" s="135" t="e">
        <f ca="1">+IF(AND(ISNUMBER(OFFSET('Hygiene Data'!$H$8,0,10*ROW('Hygiene Data'!H43))),EE49="Yes"),OFFSET('Hygiene Data'!$H$8,0,10*ROW('Hygiene Data'!H43)),IF(AND(ISNUMBER(OFFSET('Hygiene Data'!$H$8,0,10*ROW('Hygiene Data'!H43))),EE49="No",ISNUMBER(OFFSET('Hygiene Data'!$H$8,0,10*ROW('Hygiene Data'!H43)))),CONCATENATE("[",ROUND(OFFSET('Hygiene Data'!$H$8,0,10*ROW('Hygiene Data'!H43)),0),"]"),IF(AND(ISNUMBER(OFFSET('Hygiene Data'!$H$8,0,10*ROW('Hygiene Data'!H43))),EE49="",ISNUMBER(OFFSET('Hygiene Data'!$H$8,0,10*ROW('Hygiene Data'!H43)))),OFFSET('Hygiene Data'!$H$8,0,10*ROW('Hygiene Data'!H43)),NA())))</f>
        <v>#N/A</v>
      </c>
      <c r="BQ49" s="135" t="e">
        <f ca="1">+IF(AND(ISNUMBER(OFFSET('Hygiene Data'!$H$10,0,10*ROW('Hygiene Data'!H43))),EF49="Yes"),OFFSET('Hygiene Data'!$H$10,0,10*ROW('Hygiene Data'!H43)),IF(AND(ISNUMBER(OFFSET('Hygiene Data'!$H$10,0,10*ROW('Hygiene Data'!H43))),EF49="No",ISNUMBER(OFFSET('Hygiene Data'!$H$10,0,10*ROW('Hygiene Data'!H43)))),CONCATENATE("[",ROUND(OFFSET('Hygiene Data'!$H$10,0,10*ROW('Hygiene Data'!H43)),0),"]"),IF(AND(ISNUMBER(OFFSET('Hygiene Data'!$H$10,0,10*ROW('Hygiene Data'!H43))),EF49="",ISNUMBER(OFFSET('Hygiene Data'!$H$10,0,10*ROW('Hygiene Data'!H43)))),OFFSET('Hygiene Data'!$H$10,0,10*ROW('Hygiene Data'!H43)),NA())))</f>
        <v>#N/A</v>
      </c>
      <c r="BS49" s="34" t="str">
        <f ca="1">+IF(OFFSET('Water Data'!$C$28,0,10*ROW('Water Data'!C43))="","",OFFSET('Water Data'!$C$28,0,10*ROW('Water Data'!C43)))</f>
        <v/>
      </c>
      <c r="BT49" s="34" t="str">
        <f ca="1">+IF(OFFSET('Water Data'!$C$29,0,10*ROW('Water Data'!C43))="","",OFFSET('Water Data'!$C$29,0,10*ROW('Water Data'!C43)))</f>
        <v/>
      </c>
      <c r="BU49" s="34" t="str">
        <f ca="1">+IF(OFFSET('Water Data'!$C$30,0,10*ROW('Water Data'!C43))="","",OFFSET('Water Data'!$C$30,0,10*ROW('Water Data'!C43)))</f>
        <v/>
      </c>
      <c r="BV49" s="34" t="str">
        <f ca="1">+IF(OFFSET('Water Data'!$D$28,0,10*ROW('Water Data'!D43))="","",OFFSET('Water Data'!$D$28,0,10*ROW('Water Data'!D43)))</f>
        <v/>
      </c>
      <c r="BW49" s="34" t="str">
        <f ca="1">+IF(OFFSET('Water Data'!$D$29,0,10*ROW('Water Data'!D43))="","",OFFSET('Water Data'!$D$29,0,10*ROW('Water Data'!D43)))</f>
        <v/>
      </c>
      <c r="BX49" s="34" t="str">
        <f ca="1">+IF(OFFSET('Water Data'!$D$30,0,10*ROW('Water Data'!D43))="","",OFFSET('Water Data'!$D$30,0,10*ROW('Water Data'!D43)))</f>
        <v/>
      </c>
      <c r="BY49" s="34" t="str">
        <f ca="1">+IF(OFFSET('Water Data'!$E$28,0,10*ROW('Water Data'!E43))="","",OFFSET('Water Data'!$E$28,0,10*ROW('Water Data'!E43)))</f>
        <v/>
      </c>
      <c r="BZ49" s="34" t="str">
        <f ca="1">+IF(OFFSET('Water Data'!$E$29,0,10*ROW('Water Data'!E43))="","",OFFSET('Water Data'!$E$29,0,10*ROW('Water Data'!E43)))</f>
        <v/>
      </c>
      <c r="CA49" s="34" t="str">
        <f ca="1">+IF(OFFSET('Water Data'!$E$30,0,10*ROW('Water Data'!E43))="","",OFFSET('Water Data'!$E$30,0,10*ROW('Water Data'!E43)))</f>
        <v/>
      </c>
      <c r="CB49" s="34" t="str">
        <f ca="1">+IF(OFFSET('Water Data'!$F$28,0,10*ROW('Water Data'!F43))="","",OFFSET('Water Data'!$F$28,0,10*ROW('Water Data'!F43)))</f>
        <v/>
      </c>
      <c r="CC49" s="34" t="str">
        <f ca="1">+IF(OFFSET('Water Data'!$F$29,0,10*ROW('Water Data'!F43))="","",OFFSET('Water Data'!$F$29,0,10*ROW('Water Data'!F43)))</f>
        <v/>
      </c>
      <c r="CD49" s="34" t="str">
        <f ca="1">+IF(OFFSET('Water Data'!$F$30,0,10*ROW('Water Data'!F43))="","",OFFSET('Water Data'!$F$30,0,10*ROW('Water Data'!F43)))</f>
        <v/>
      </c>
      <c r="CE49" s="34" t="str">
        <f ca="1">+IF(OFFSET('Water Data'!$G$28,0,10*ROW('Water Data'!G43))="","",OFFSET('Water Data'!$G$28,0,10*ROW('Water Data'!G43)))</f>
        <v/>
      </c>
      <c r="CF49" s="34" t="str">
        <f ca="1">+IF(OFFSET('Water Data'!$G$29,0,10*ROW('Water Data'!G43))="","",OFFSET('Water Data'!$G$29,0,10*ROW('Water Data'!G43)))</f>
        <v/>
      </c>
      <c r="CG49" s="34" t="str">
        <f ca="1">+IF(OFFSET('Water Data'!$G$30,0,10*ROW('Water Data'!G43))="","",OFFSET('Water Data'!$G$30,0,10*ROW('Water Data'!G43)))</f>
        <v/>
      </c>
      <c r="CH49" s="34" t="str">
        <f ca="1">+IF(OFFSET('Water Data'!$H$28,0,10*ROW('Water Data'!H43))="","",OFFSET('Water Data'!$H$28,0,10*ROW('Water Data'!H43)))</f>
        <v/>
      </c>
      <c r="CI49" s="34" t="str">
        <f ca="1">+IF(OFFSET('Water Data'!$H$29,0,10*ROW('Water Data'!H43))="","",OFFSET('Water Data'!$H$29,0,10*ROW('Water Data'!H43)))</f>
        <v/>
      </c>
      <c r="CJ49" s="34" t="str">
        <f ca="1">+IF(OFFSET('Water Data'!$H$30,0,10*ROW('Water Data'!H43))="","",OFFSET('Water Data'!$H$30,0,10*ROW('Water Data'!H43)))</f>
        <v/>
      </c>
      <c r="CK49" s="34" t="str">
        <f ca="1">+IF(OFFSET('Sanitation Data'!$C$29,0,10*ROW('Sanitation Data'!C43))="","",OFFSET('Sanitation Data'!$C$29,0,10*ROW('Sanitation Data'!C43)))</f>
        <v/>
      </c>
      <c r="CL49" s="34" t="str">
        <f ca="1">+IF(OFFSET('Sanitation Data'!$C$30,0,10*ROW('Sanitation Data'!C43))="","",OFFSET('Sanitation Data'!$C$30,0,10*ROW('Sanitation Data'!C43)))</f>
        <v/>
      </c>
      <c r="CM49" s="34" t="str">
        <f ca="1">+IF(OFFSET('Sanitation Data'!$C$31,0,10*ROW('Sanitation Data'!C43))="","",OFFSET('Sanitation Data'!$C$31,0,10*ROW('Sanitation Data'!C43)))</f>
        <v/>
      </c>
      <c r="CN49" s="34" t="str">
        <f ca="1">+IF(OFFSET('Sanitation Data'!$C$32,0,10*ROW('Sanitation Data'!C43))="","",OFFSET('Sanitation Data'!$C$32,0,10*ROW('Sanitation Data'!C43)))</f>
        <v/>
      </c>
      <c r="CO49" s="34" t="str">
        <f ca="1">+IF(OFFSET('Sanitation Data'!$C$33,0,10*ROW('Sanitation Data'!C43))="","",OFFSET('Sanitation Data'!$C$33,0,10*ROW('Sanitation Data'!C43)))</f>
        <v/>
      </c>
      <c r="CP49" s="34" t="str">
        <f ca="1">+IF(OFFSET('Sanitation Data'!$D$29,0,10*ROW('Sanitation Data'!D43))="","",OFFSET('Sanitation Data'!$D$29,0,10*ROW('Sanitation Data'!D43)))</f>
        <v/>
      </c>
      <c r="CQ49" s="34" t="str">
        <f ca="1">+IF(OFFSET('Sanitation Data'!$D$30,0,10*ROW('Sanitation Data'!D43))="","",OFFSET('Sanitation Data'!$D$30,0,10*ROW('Sanitation Data'!D43)))</f>
        <v/>
      </c>
      <c r="CR49" s="34" t="str">
        <f ca="1">+IF(OFFSET('Sanitation Data'!$D$31,0,10*ROW('Sanitation Data'!D43))="","",OFFSET('Sanitation Data'!$D$31,0,10*ROW('Sanitation Data'!D43)))</f>
        <v/>
      </c>
      <c r="CS49" s="34" t="str">
        <f ca="1">+IF(OFFSET('Sanitation Data'!$D$32,0,10*ROW('Sanitation Data'!D43))="","",OFFSET('Sanitation Data'!$D$32,0,10*ROW('Sanitation Data'!D43)))</f>
        <v/>
      </c>
      <c r="CT49" s="34" t="str">
        <f ca="1">+IF(OFFSET('Sanitation Data'!$D$33,0,10*ROW('Sanitation Data'!D43))="","",OFFSET('Sanitation Data'!$D$33,0,10*ROW('Sanitation Data'!D43)))</f>
        <v/>
      </c>
      <c r="CU49" s="34" t="str">
        <f ca="1">+IF(OFFSET('Sanitation Data'!$E$29,0,10*ROW('Sanitation Data'!E43))="","",OFFSET('Sanitation Data'!$E$29,0,10*ROW('Sanitation Data'!E43)))</f>
        <v/>
      </c>
      <c r="CV49" s="34" t="str">
        <f ca="1">+IF(OFFSET('Sanitation Data'!$E$30,0,10*ROW('Sanitation Data'!E43))="","",OFFSET('Sanitation Data'!$E$30,0,10*ROW('Sanitation Data'!E43)))</f>
        <v/>
      </c>
      <c r="CW49" s="34" t="str">
        <f ca="1">+IF(OFFSET('Sanitation Data'!$E$31,0,10*ROW('Sanitation Data'!E43))="","",OFFSET('Sanitation Data'!$E$31,0,10*ROW('Sanitation Data'!E43)))</f>
        <v/>
      </c>
      <c r="CX49" s="34" t="str">
        <f ca="1">+IF(OFFSET('Sanitation Data'!$E$32,0,10*ROW('Sanitation Data'!E43))="","",OFFSET('Sanitation Data'!$E$32,0,10*ROW('Sanitation Data'!E43)))</f>
        <v/>
      </c>
      <c r="CY49" s="34" t="str">
        <f ca="1">+IF(OFFSET('Sanitation Data'!$E$33,0,10*ROW('Sanitation Data'!E43))="","",OFFSET('Sanitation Data'!$E$33,0,10*ROW('Sanitation Data'!E43)))</f>
        <v/>
      </c>
      <c r="CZ49" s="34" t="str">
        <f ca="1">+IF(OFFSET('Sanitation Data'!$F$29,0,10*ROW('Sanitation Data'!F43))="","",OFFSET('Sanitation Data'!$F$29,0,10*ROW('Sanitation Data'!F43)))</f>
        <v/>
      </c>
      <c r="DA49" s="34" t="str">
        <f ca="1">+IF(OFFSET('Sanitation Data'!$F$30,0,10*ROW('Sanitation Data'!F43))="","",OFFSET('Sanitation Data'!$F$30,0,10*ROW('Sanitation Data'!F43)))</f>
        <v/>
      </c>
      <c r="DB49" s="34" t="str">
        <f ca="1">+IF(OFFSET('Sanitation Data'!$F$31,0,10*ROW('Sanitation Data'!F43))="","",OFFSET('Sanitation Data'!$F$31,0,10*ROW('Sanitation Data'!F43)))</f>
        <v/>
      </c>
      <c r="DC49" s="34" t="str">
        <f ca="1">+IF(OFFSET('Sanitation Data'!$F$32,0,10*ROW('Sanitation Data'!F43))="","",OFFSET('Sanitation Data'!$F$32,0,10*ROW('Sanitation Data'!F43)))</f>
        <v/>
      </c>
      <c r="DD49" s="34" t="str">
        <f ca="1">+IF(OFFSET('Sanitation Data'!$F$33,0,10*ROW('Sanitation Data'!F43))="","",OFFSET('Sanitation Data'!$F$33,0,10*ROW('Sanitation Data'!F43)))</f>
        <v/>
      </c>
      <c r="DE49" s="34" t="str">
        <f ca="1">+IF(OFFSET('Sanitation Data'!$G$29,0,10*ROW('Sanitation Data'!G43))="","",OFFSET('Sanitation Data'!$G$29,0,10*ROW('Sanitation Data'!G43)))</f>
        <v/>
      </c>
      <c r="DF49" s="34" t="str">
        <f ca="1">+IF(OFFSET('Sanitation Data'!$G$30,0,10*ROW('Sanitation Data'!G43))="","",OFFSET('Sanitation Data'!$G$30,0,10*ROW('Sanitation Data'!G43)))</f>
        <v/>
      </c>
      <c r="DG49" s="34" t="str">
        <f ca="1">+IF(OFFSET('Sanitation Data'!$G$31,0,10*ROW('Sanitation Data'!G43))="","",OFFSET('Sanitation Data'!$G$31,0,10*ROW('Sanitation Data'!G43)))</f>
        <v/>
      </c>
      <c r="DH49" s="34" t="str">
        <f ca="1">+IF(OFFSET('Sanitation Data'!$G$32,0,10*ROW('Sanitation Data'!G43))="","",OFFSET('Sanitation Data'!$G$32,0,10*ROW('Sanitation Data'!G43)))</f>
        <v/>
      </c>
      <c r="DI49" s="34" t="str">
        <f ca="1">+IF(OFFSET('Sanitation Data'!$G$33,0,10*ROW('Sanitation Data'!G43))="","",OFFSET('Sanitation Data'!$G$33,0,10*ROW('Sanitation Data'!G43)))</f>
        <v/>
      </c>
      <c r="DJ49" s="34" t="str">
        <f ca="1">+IF(OFFSET('Sanitation Data'!$H$29,0,10*ROW('Sanitation Data'!H43))="","",OFFSET('Sanitation Data'!$H$29,0,10*ROW('Sanitation Data'!H43)))</f>
        <v/>
      </c>
      <c r="DK49" s="34" t="str">
        <f ca="1">+IF(OFFSET('Sanitation Data'!$H$30,0,10*ROW('Sanitation Data'!H43))="","",OFFSET('Sanitation Data'!$H$30,0,10*ROW('Sanitation Data'!H43)))</f>
        <v/>
      </c>
      <c r="DL49" s="34" t="str">
        <f ca="1">+IF(OFFSET('Sanitation Data'!$H$31,0,10*ROW('Sanitation Data'!H43))="","",OFFSET('Sanitation Data'!$H$31,0,10*ROW('Sanitation Data'!H43)))</f>
        <v/>
      </c>
      <c r="DM49" s="34" t="str">
        <f ca="1">+IF(OFFSET('Sanitation Data'!$H$32,0,10*ROW('Sanitation Data'!H43))="","",OFFSET('Sanitation Data'!$H$32,0,10*ROW('Sanitation Data'!H43)))</f>
        <v/>
      </c>
      <c r="DN49" s="34" t="str">
        <f ca="1">+IF(OFFSET('Sanitation Data'!$H$33,0,10*ROW('Sanitation Data'!H43))="","",OFFSET('Sanitation Data'!$H$33,0,10*ROW('Sanitation Data'!H43)))</f>
        <v/>
      </c>
      <c r="DO49" s="34" t="str">
        <f ca="1">+IF(OFFSET('Hygiene Data'!$C$12,0,10*ROW('Hygiene Data'!C43))="","",OFFSET('Hygiene Data'!$C$12,0,10*ROW('Hygiene Data'!C43)))</f>
        <v/>
      </c>
      <c r="DP49" s="34" t="str">
        <f ca="1">+IF(OFFSET('Hygiene Data'!$C$13,0,10*ROW('Hygiene Data'!C43))="","",OFFSET('Hygiene Data'!$C$13,0,10*ROW('Hygiene Data'!C43)))</f>
        <v/>
      </c>
      <c r="DQ49" s="34" t="str">
        <f ca="1">+IF(OFFSET('Hygiene Data'!$C$14,0,10*ROW('Hygiene Data'!C43))="","",OFFSET('Hygiene Data'!$C$14,0,10*ROW('Hygiene Data'!C43)))</f>
        <v/>
      </c>
      <c r="DR49" s="34" t="str">
        <f ca="1">+IF(OFFSET('Hygiene Data'!$D$12,0,10*ROW('Hygiene Data'!D43))="","",OFFSET('Hygiene Data'!$D$12,0,10*ROW('Hygiene Data'!D43)))</f>
        <v/>
      </c>
      <c r="DS49" s="34" t="str">
        <f ca="1">+IF(OFFSET('Hygiene Data'!$D$13,0,10*ROW('Hygiene Data'!D43))="","",OFFSET('Hygiene Data'!$D$13,0,10*ROW('Hygiene Data'!D43)))</f>
        <v/>
      </c>
      <c r="DT49" s="34" t="str">
        <f ca="1">+IF(OFFSET('Hygiene Data'!$D$14,0,10*ROW('Hygiene Data'!D43))="","",OFFSET('Hygiene Data'!$D$14,0,10*ROW('Hygiene Data'!D43)))</f>
        <v/>
      </c>
      <c r="DU49" s="34" t="str">
        <f ca="1">+IF(OFFSET('Hygiene Data'!$E$12,0,10*ROW('Hygiene Data'!E43))="","",OFFSET('Hygiene Data'!$E$12,0,10*ROW('Hygiene Data'!E43)))</f>
        <v/>
      </c>
      <c r="DV49" s="34" t="str">
        <f ca="1">+IF(OFFSET('Hygiene Data'!$E$13,0,10*ROW('Hygiene Data'!E43))="","",OFFSET('Hygiene Data'!$E$13,0,10*ROW('Hygiene Data'!E43)))</f>
        <v/>
      </c>
      <c r="DW49" s="34" t="str">
        <f ca="1">+IF(OFFSET('Hygiene Data'!$E$14,0,10*ROW('Hygiene Data'!E43))="","",OFFSET('Hygiene Data'!$E$14,0,10*ROW('Hygiene Data'!E43)))</f>
        <v/>
      </c>
      <c r="DX49" s="34" t="str">
        <f ca="1">+IF(OFFSET('Hygiene Data'!$F$12,0,10*ROW('Hygiene Data'!F43))="","",OFFSET('Hygiene Data'!$F$12,0,10*ROW('Hygiene Data'!F43)))</f>
        <v/>
      </c>
      <c r="DY49" s="34" t="str">
        <f ca="1">+IF(OFFSET('Hygiene Data'!$F$13,0,10*ROW('Hygiene Data'!F43))="","",OFFSET('Hygiene Data'!$F$13,0,10*ROW('Hygiene Data'!F43)))</f>
        <v/>
      </c>
      <c r="DZ49" s="34" t="str">
        <f ca="1">+IF(OFFSET('Hygiene Data'!$F$14,0,10*ROW('Hygiene Data'!F43))="","",OFFSET('Hygiene Data'!$F$14,0,10*ROW('Hygiene Data'!F43)))</f>
        <v/>
      </c>
      <c r="EA49" s="34" t="str">
        <f ca="1">+IF(OFFSET('Hygiene Data'!$G$12,0,10*ROW('Hygiene Data'!G43))="","",OFFSET('Hygiene Data'!$G$12,0,10*ROW('Hygiene Data'!G43)))</f>
        <v/>
      </c>
      <c r="EB49" s="34" t="str">
        <f ca="1">+IF(OFFSET('Hygiene Data'!$G$13,0,10*ROW('Hygiene Data'!G43))="","",OFFSET('Hygiene Data'!$G$13,0,10*ROW('Hygiene Data'!G43)))</f>
        <v/>
      </c>
      <c r="EC49" s="34" t="str">
        <f ca="1">+IF(OFFSET('Hygiene Data'!$G$14,0,10*ROW('Hygiene Data'!G43))="","",OFFSET('Hygiene Data'!$G$14,0,10*ROW('Hygiene Data'!G43)))</f>
        <v/>
      </c>
      <c r="ED49" s="34" t="str">
        <f ca="1">+IF(OFFSET('Hygiene Data'!$H$12,0,10*ROW('Hygiene Data'!H43))="","",OFFSET('Hygiene Data'!$H$12,0,10*ROW('Hygiene Data'!H43)))</f>
        <v/>
      </c>
      <c r="EE49" s="34" t="str">
        <f ca="1">+IF(OFFSET('Hygiene Data'!$H$13,0,10*ROW('Hygiene Data'!H43))="","",OFFSET('Hygiene Data'!$H$13,0,10*ROW('Hygiene Data'!H43)))</f>
        <v/>
      </c>
      <c r="EF49" s="34" t="str">
        <f ca="1">+IF(OFFSET('Hygiene Data'!$H$14,0,10*ROW('Hygiene Data'!H43))="","",OFFSET('Hygiene Data'!$H$14,0,10*ROW('Hygiene Data'!H43)))</f>
        <v/>
      </c>
    </row>
    <row r="50" spans="1:136" x14ac:dyDescent="0.2">
      <c r="A50" s="50" t="str">
        <f ca="1">+IF(OFFSET('Water Data'!$B$1,0,10*ROW('Water Data'!B47))="","",OFFSET('Water Data'!$B$1,0,10*ROW('Water Data'!B47)))</f>
        <v/>
      </c>
      <c r="B50" s="50" t="str">
        <f ca="1">+IF(OFFSET('Water Data'!$A$3,0,10*ROW('Water Data'!A47))="","",OFFSET('Water Data'!$A$3,0,10*ROW('Water Data'!A47)))</f>
        <v/>
      </c>
      <c r="C50" s="50" t="str">
        <f ca="1">+IF(OFFSET('Water Data'!$C$3,0,10*ROW('Water Data'!C47))="","",OFFSET('Water Data'!$C$3,0,10*ROW('Water Data'!C47)))</f>
        <v/>
      </c>
      <c r="D50" s="133" t="e">
        <f ca="1">+IF(AND(ISNUMBER(OFFSET('Water Data'!$C$5,0,10*ROW('Water Data'!C44))),BS50="Yes"),100-OFFSET('Water Data'!$C$5,0,10*ROW('Water Data'!C44)),IF(AND(ISNUMBER(OFFSET('Water Data'!$C$5,0,10*ROW('Water Data'!C44))),BS50="No",ISNUMBER(OFFSET('Water Data'!$C$5,0,10*ROW('Water Data'!C44)))),CONCATENATE("[",ROUND(100-OFFSET('Water Data'!$C$5,0,10*ROW('Water Data'!C44)),0),"]"),IF(AND(ISNUMBER(OFFSET('Water Data'!$C$5,0,10*ROW('Water Data'!C44))),BS50="",ISNUMBER(OFFSET('Water Data'!$C$5,0,10*ROW('Water Data'!C44)))),100-OFFSET('Water Data'!$C$5,0,10*ROW('Water Data'!C44)),NA())))</f>
        <v>#N/A</v>
      </c>
      <c r="E50" s="133" t="e">
        <f ca="1">+IF(AND(ISNUMBER(OFFSET('Water Data'!$C$7,0,10*ROW('Water Data'!D44))),BT50="Yes"),OFFSET('Water Data'!$C$7,0,10*ROW('Water Data'!C44)),IF(AND(ISNUMBER(OFFSET('Water Data'!$C$7,0,10*ROW('Water Data'!C44))),BT50="No",ISNUMBER(OFFSET('Water Data'!$C$7,0,10*ROW('Water Data'!C44)))),CONCATENATE("[",ROUND(OFFSET('Water Data'!$C$7,0,10*ROW('Water Data'!C44)),0),"]"),IF(AND(ISNUMBER(OFFSET('Water Data'!$C$7,0,10*ROW('Water Data'!C44))),BT50="",ISNUMBER(OFFSET('Water Data'!$C$7,0,10*ROW('Water Data'!C44)))),OFFSET('Water Data'!$C$7,0,10*ROW('Water Data'!C44)),NA())))</f>
        <v>#N/A</v>
      </c>
      <c r="F50" s="133" t="e">
        <f ca="1">+IF(AND(ISNUMBER(OFFSET('Water Data'!$C$10,0,10*ROW('Water Data'!C44))),BU50="Yes"),OFFSET('Water Data'!$C$10,0,10*ROW('Water Data'!C44)),IF(AND(ISNUMBER(OFFSET('Water Data'!$C$10,0,10*ROW('Water Data'!C44))),BU50="No",ISNUMBER(OFFSET('Water Data'!$C$10,0,10*ROW('Water Data'!C44)))),CONCATENATE("[",ROUND(OFFSET('Water Data'!$C$10,0,10*ROW('Water Data'!C44)),0),"]"),IF(AND(ISNUMBER(OFFSET('Water Data'!$C$10,0,10*ROW('Water Data'!C44))),BU50="",ISNUMBER(OFFSET('Water Data'!$C$10,0,10*ROW('Water Data'!C44)))),OFFSET('Water Data'!$C$10,0,10*ROW('Water Data'!C44)),NA())))</f>
        <v>#N/A</v>
      </c>
      <c r="G50" s="133" t="e">
        <f ca="1">+IF(AND(ISNUMBER(OFFSET('Water Data'!$D$5,0,10*ROW('Water Data'!D44))),BV50="Yes"),100-OFFSET('Water Data'!$D$5,0,10*ROW('Water Data'!D44)),IF(AND(ISNUMBER(OFFSET('Water Data'!$D$5,0,10*ROW('Water Data'!D44))),BV50="No",ISNUMBER(OFFSET('Water Data'!$D$5,0,10*ROW('Water Data'!D44)))),CONCATENATE("[",ROUND(100-OFFSET('Water Data'!$D$5,0,10*ROW('Water Data'!D44)),0),"]"),IF(AND(ISNUMBER(OFFSET('Water Data'!$D$5,0,10*ROW('Water Data'!D44))),BV50="",ISNUMBER(OFFSET('Water Data'!$D$5,0,10*ROW('Water Data'!D44)))),100-OFFSET('Water Data'!$D$5,0,10*ROW('Water Data'!D44)),NA())))</f>
        <v>#N/A</v>
      </c>
      <c r="H50" s="133" t="e">
        <f ca="1">+IF(AND(ISNUMBER(OFFSET('Water Data'!$D$7,0,10*ROW('Water Data'!D44))),BW50="Yes"),OFFSET('Water Data'!$D$7,0,10*ROW('Water Data'!D44)),IF(AND(ISNUMBER(OFFSET('Water Data'!$D$7,0,10*ROW('Water Data'!D44))),BW50="No",ISNUMBER(OFFSET('Water Data'!$D$7,0,10*ROW('Water Data'!D44)))),CONCATENATE("[",ROUND(OFFSET('Water Data'!$C$7,0,10*ROW('Water Data'!D44)),0),"]"),IF(AND(ISNUMBER(OFFSET('Water Data'!$D$7,0,10*ROW('Water Data'!D44))),BW50="",ISNUMBER(OFFSET('Water Data'!$D$7,0,10*ROW('Water Data'!D44)))),OFFSET('Water Data'!$D$7,0,10*ROW('Water Data'!D44)),NA())))</f>
        <v>#N/A</v>
      </c>
      <c r="I50" s="133" t="e">
        <f ca="1">+IF(AND(ISNUMBER(OFFSET('Water Data'!$D$10,0,10*ROW('Water Data'!D44))),BX50="Yes"),OFFSET('Water Data'!$D$10,0,10*ROW('Water Data'!D44)),IF(AND(ISNUMBER(OFFSET('Water Data'!$D$10,0,10*ROW('Water Data'!D44))),BX50="No",ISNUMBER(OFFSET('Water Data'!$D$10,0,10*ROW('Water Data'!D44)))),CONCATENATE("[",ROUND(OFFSET('Water Data'!$D$10,0,10*ROW('Water Data'!D44)),0),"]"),IF(AND(ISNUMBER(OFFSET('Water Data'!$D$10,0,10*ROW('Water Data'!D44))),BX50="",ISNUMBER(OFFSET('Water Data'!$D$10,0,10*ROW('Water Data'!D44)))),OFFSET('Water Data'!$D$10,0,10*ROW('Water Data'!D44)),NA())))</f>
        <v>#N/A</v>
      </c>
      <c r="J50" s="133" t="e">
        <f ca="1">+IF(AND(ISNUMBER(OFFSET('Water Data'!$E$5,0,10*ROW('Water Data'!E44))),BY50="Yes"),100-OFFSET('Water Data'!$E$5,0,10*ROW('Water Data'!E44)),IF(AND(ISNUMBER(OFFSET('Water Data'!$E$5,0,10*ROW('Water Data'!E44))),BY50="No",ISNUMBER(OFFSET('Water Data'!$E$5,0,10*ROW('Water Data'!E44)))),CONCATENATE("[",ROUND(100-OFFSET('Water Data'!$E$5,0,10*ROW('Water Data'!E44)),0),"]"),IF(AND(ISNUMBER(OFFSET('Water Data'!$E$5,0,10*ROW('Water Data'!E44))),BY50="",ISNUMBER(OFFSET('Water Data'!$E$5,0,10*ROW('Water Data'!E44)))),100-OFFSET('Water Data'!$E$5,0,10*ROW('Water Data'!E44)),NA())))</f>
        <v>#N/A</v>
      </c>
      <c r="K50" s="133" t="e">
        <f ca="1">+IF(AND(ISNUMBER(OFFSET('Water Data'!$E$7,0,10*ROW('Water Data'!E44))),BZ50="Yes"),OFFSET('Water Data'!$E$7,0,10*ROW('Water Data'!E44)),IF(AND(ISNUMBER(OFFSET('Water Data'!$E$7,0,10*ROW('Water Data'!E44))),BZ50="No",ISNUMBER(OFFSET('Water Data'!$E$7,0,10*ROW('Water Data'!E44)))),CONCATENATE("[",ROUND(OFFSET('Water Data'!$E$7,0,10*ROW('Water Data'!E44)),0),"]"),IF(AND(ISNUMBER(OFFSET('Water Data'!$E$7,0,10*ROW('Water Data'!E44))),BZ50="",ISNUMBER(OFFSET('Water Data'!$E$7,0,10*ROW('Water Data'!E44)))),OFFSET('Water Data'!$E$7,0,10*ROW('Water Data'!E44)),NA())))</f>
        <v>#N/A</v>
      </c>
      <c r="L50" s="133" t="e">
        <f ca="1">+IF(AND(ISNUMBER(OFFSET('Water Data'!$E$10,0,10*ROW('Water Data'!E44))),CA50="Yes"),OFFSET('Water Data'!$E$10,0,10*ROW('Water Data'!E44)),IF(AND(ISNUMBER(OFFSET('Water Data'!$E$10,0,10*ROW('Water Data'!E44))),CA50="No",ISNUMBER(OFFSET('Water Data'!$E$10,0,10*ROW('Water Data'!E44)))),CONCATENATE("[",ROUND(OFFSET('Water Data'!$E$10,0,10*ROW('Water Data'!E44)),0),"]"),IF(AND(ISNUMBER(OFFSET('Water Data'!$E$10,0,10*ROW('Water Data'!E44))),CA50="",ISNUMBER(OFFSET('Water Data'!$E$10,0,10*ROW('Water Data'!E44)))),OFFSET('Water Data'!$E$10,0,10*ROW('Water Data'!E44)),NA())))</f>
        <v>#N/A</v>
      </c>
      <c r="M50" s="133" t="e">
        <f ca="1">+IF(AND(ISNUMBER(OFFSET('Water Data'!$F$5,0,10*ROW('Water Data'!F44))),CB50="Yes"),100-OFFSET('Water Data'!$F$5,0,10*ROW('Water Data'!F44)),IF(AND(ISNUMBER(OFFSET('Water Data'!$F$5,0,10*ROW('Water Data'!F44))),CB50="No",ISNUMBER(OFFSET('Water Data'!$F$5,0,10*ROW('Water Data'!F44)))),CONCATENATE("[",ROUND(100-OFFSET('Water Data'!$F$5,0,10*ROW('Water Data'!F44)),0),"]"),IF(AND(ISNUMBER(OFFSET('Water Data'!$F$5,0,10*ROW('Water Data'!F44))),CB50="",ISNUMBER(OFFSET('Water Data'!$F$5,0,10*ROW('Water Data'!F44)))),100-OFFSET('Water Data'!$F$5,0,10*ROW('Water Data'!F44)),NA())))</f>
        <v>#N/A</v>
      </c>
      <c r="N50" s="133" t="e">
        <f ca="1">+IF(AND(ISNUMBER(OFFSET('Water Data'!$F$7,0,10*ROW('Water Data'!F44))),CC50="Yes"),OFFSET('Water Data'!$F$7,0,10*ROW('Water Data'!F44)),IF(AND(ISNUMBER(OFFSET('Water Data'!$F$7,0,10*ROW('Water Data'!F44))),CC50="No",ISNUMBER(OFFSET('Water Data'!$F$7,0,10*ROW('Water Data'!F44)))),CONCATENATE("[",ROUND(OFFSET('Water Data'!$F$7,0,10*ROW('Water Data'!F44)),0),"]"),IF(AND(ISNUMBER(OFFSET('Water Data'!$F$7,0,10*ROW('Water Data'!F44))),CC50="",ISNUMBER(OFFSET('Water Data'!$F$7,0,10*ROW('Water Data'!F44)))),OFFSET('Water Data'!$F$7,0,10*ROW('Water Data'!F44)),NA())))</f>
        <v>#N/A</v>
      </c>
      <c r="O50" s="133" t="e">
        <f ca="1">+IF(AND(ISNUMBER(OFFSET('Water Data'!$F$10,0,10*ROW('Water Data'!F44))),CD50="Yes"),OFFSET('Water Data'!$F$10,0,10*ROW('Water Data'!F44)),IF(AND(ISNUMBER(OFFSET('Water Data'!$F$10,0,10*ROW('Water Data'!F44))),CD50="No",ISNUMBER(OFFSET('Water Data'!$F$10,0,10*ROW('Water Data'!F44)))),CONCATENATE("[",ROUND(OFFSET('Water Data'!$F$10,0,10*ROW('Water Data'!F44)),0),"]"),IF(AND(ISNUMBER(OFFSET('Water Data'!$F$10,0,10*ROW('Water Data'!F44))),CD50="",ISNUMBER(OFFSET('Water Data'!$F$10,0,10*ROW('Water Data'!F44)))),OFFSET('Water Data'!$F$10,0,10*ROW('Water Data'!F44)),NA())))</f>
        <v>#N/A</v>
      </c>
      <c r="P50" s="133" t="e">
        <f ca="1">+IF(AND(ISNUMBER(OFFSET('Water Data'!$G$5,0,10*ROW('Water Data'!G44))),CE50="Yes"),100-OFFSET('Water Data'!$G$5,0,10*ROW('Water Data'!G44)),IF(AND(ISNUMBER(OFFSET('Water Data'!$G$5,0,10*ROW('Water Data'!G44))),CE50="No",ISNUMBER(OFFSET('Water Data'!$G$5,0,10*ROW('Water Data'!G44)))),CONCATENATE("[",ROUND(100-OFFSET('Water Data'!$G$5,0,10*ROW('Water Data'!G44)),0),"]"),IF(AND(ISNUMBER(OFFSET('Water Data'!$G$5,0,10*ROW('Water Data'!G44))),CE50="",ISNUMBER(OFFSET('Water Data'!$G$5,0,10*ROW('Water Data'!G44)))),100-OFFSET('Water Data'!$G$5,0,10*ROW('Water Data'!G44)),NA())))</f>
        <v>#N/A</v>
      </c>
      <c r="Q50" s="133" t="e">
        <f ca="1">+IF(AND(ISNUMBER(OFFSET('Water Data'!$G$7,0,10*ROW('Water Data'!G44))),CF50="Yes"),OFFSET('Water Data'!$G$7,0,10*ROW('Water Data'!G44)),IF(AND(ISNUMBER(OFFSET('Water Data'!$G$7,0,10*ROW('Water Data'!G44))),CF50="No",ISNUMBER(OFFSET('Water Data'!$G$7,0,10*ROW('Water Data'!G44)))),CONCATENATE("[",ROUND(OFFSET('Water Data'!$G$7,0,10*ROW('Water Data'!G44)),0),"]"),IF(AND(ISNUMBER(OFFSET('Water Data'!$G$7,0,10*ROW('Water Data'!G44))),CF50="",ISNUMBER(OFFSET('Water Data'!$G$7,0,10*ROW('Water Data'!G44)))),OFFSET('Water Data'!$G$7,0,10*ROW('Water Data'!G44)),NA())))</f>
        <v>#N/A</v>
      </c>
      <c r="R50" s="133" t="e">
        <f ca="1">+IF(AND(ISNUMBER(OFFSET('Water Data'!$G$10,0,10*ROW('Water Data'!G44))),CG50="Yes"),OFFSET('Water Data'!$G$10,0,10*ROW('Water Data'!G44)),IF(AND(ISNUMBER(OFFSET('Water Data'!$G$10,0,10*ROW('Water Data'!G44))),CG50="No",ISNUMBER(OFFSET('Water Data'!$G$10,0,10*ROW('Water Data'!G44)))),CONCATENATE("[",ROUND(OFFSET('Water Data'!$G$10,0,10*ROW('Water Data'!G44)),0),"]"),IF(AND(ISNUMBER(OFFSET('Water Data'!$G$10,0,10*ROW('Water Data'!G44))),CG50="",ISNUMBER(OFFSET('Water Data'!$G$10,0,10*ROW('Water Data'!G44)))),OFFSET('Water Data'!$G$10,0,10*ROW('Water Data'!G44)),NA())))</f>
        <v>#N/A</v>
      </c>
      <c r="S50" s="133" t="e">
        <f ca="1">+IF(AND(ISNUMBER(OFFSET('Water Data'!$H$5,0,10*ROW('Water Data'!H44))),CH50="Yes"),100-OFFSET('Water Data'!$H$5,0,10*ROW('Water Data'!H44)),IF(AND(ISNUMBER(OFFSET('Water Data'!$H$5,0,10*ROW('Water Data'!H44))),CH50="No",ISNUMBER(OFFSET('Water Data'!$H$5,0,10*ROW('Water Data'!H44)))),CONCATENATE("[",ROUND(100-OFFSET('Water Data'!$H$5,0,10*ROW('Water Data'!H44)),0),"]"),IF(AND(ISNUMBER(OFFSET('Water Data'!$H$5,0,10*ROW('Water Data'!H44))),CH50="",ISNUMBER(OFFSET('Water Data'!$H$5,0,10*ROW('Water Data'!H44)))),100-OFFSET('Water Data'!$H$5,0,10*ROW('Water Data'!H44)),NA())))</f>
        <v>#N/A</v>
      </c>
      <c r="T50" s="133" t="e">
        <f ca="1">+IF(AND(ISNUMBER(OFFSET('Water Data'!$H$7,0,10*ROW('Water Data'!H44))),CI50="Yes"),OFFSET('Water Data'!$H$7,0,10*ROW('Water Data'!H44)),IF(AND(ISNUMBER(OFFSET('Water Data'!$H$7,0,10*ROW('Water Data'!H44))),CI50="No",ISNUMBER(OFFSET('Water Data'!$H$7,0,10*ROW('Water Data'!H44)))),CONCATENATE("[",ROUND(OFFSET('Water Data'!$H$7,0,10*ROW('Water Data'!H44)),0),"]"),IF(AND(ISNUMBER(OFFSET('Water Data'!$H$7,0,10*ROW('Water Data'!H44))),CI50="",ISNUMBER(OFFSET('Water Data'!$H$7,0,10*ROW('Water Data'!H44)))),OFFSET('Water Data'!$H$7,0,10*ROW('Water Data'!H44)),NA())))</f>
        <v>#N/A</v>
      </c>
      <c r="U50" s="133" t="e">
        <f ca="1">+IF(AND(ISNUMBER(OFFSET('Water Data'!$H$10,0,10*ROW('Water Data'!H44))),CJ50="Yes"),OFFSET('Water Data'!$H$10,0,10*ROW('Water Data'!H44)),IF(AND(ISNUMBER(OFFSET('Water Data'!$H$10,0,10*ROW('Water Data'!H44))),CJ50="No",ISNUMBER(OFFSET('Water Data'!$H$10,0,10*ROW('Water Data'!H44)))),CONCATENATE("[",ROUND(OFFSET('Water Data'!$H$10,0,10*ROW('Water Data'!H44)),0),"]"),IF(AND(ISNUMBER(OFFSET('Water Data'!$H$10,0,10*ROW('Water Data'!H44))),CJ50="",ISNUMBER(OFFSET('Water Data'!$H$10,0,10*ROW('Water Data'!H44)))),OFFSET('Water Data'!$H$10,0,10*ROW('Water Data'!H44)),NA())))</f>
        <v>#N/A</v>
      </c>
      <c r="V50" s="134" t="e">
        <f ca="1">+IF(AND(ISNUMBER(OFFSET('Sanitation Data'!$C$5,0,10*ROW('Sanitation Data'!C44))),CK50="Yes"),100-OFFSET('Sanitation Data'!$C$5,0,10*ROW('Sanitation Data'!C44)),IF(AND(ISNUMBER(OFFSET('Sanitation Data'!$C$5,0,10*ROW('Sanitation Data'!C44))),CK50="No",ISNUMBER(OFFSET('Sanitation Data'!$C$5,0,10*ROW('Sanitation Data'!C44)))),CONCATENATE("[",ROUND(100-OFFSET('Sanitation Data'!$C$5,0,10*ROW('Sanitation Data'!C44)),0),"]"),IF(AND(ISNUMBER(OFFSET('Sanitation Data'!$C$5,0,10*ROW('Sanitation Data'!C44))),CK50="",ISNUMBER(OFFSET('Sanitation Data'!$C$5,0,10*ROW('Sanitation Data'!C44)))),100-OFFSET('Sanitation Data'!$C$5,0,10*ROW('Sanitation Data'!C44)),NA())))</f>
        <v>#N/A</v>
      </c>
      <c r="W50" s="134" t="e">
        <f ca="1">+IF(AND(ISNUMBER(OFFSET('Sanitation Data'!$C$7,0,10*ROW('Sanitation Data'!C44))),CL50="Yes"),OFFSET('Sanitation Data'!$C$7,0,10*ROW('Sanitation Data'!C44)),IF(AND(ISNUMBER(OFFSET('Sanitation Data'!$C$7,0,10*ROW('Sanitation Data'!C44))),CL50="No",ISNUMBER(OFFSET('Sanitation Data'!$C$7,0,10*ROW('Sanitation Data'!C44)))),CONCATENATE("[",ROUND(OFFSET('Sanitation Data'!$C$7,0,10*ROW('Sanitation Data'!C44)),0),"]"),IF(AND(ISNUMBER(OFFSET('Sanitation Data'!$C$7,0,10*ROW('Sanitation Data'!C44))),CL50="",ISNUMBER(OFFSET('Sanitation Data'!$C$7,0,10*ROW('Sanitation Data'!C44)))),OFFSET('Sanitation Data'!$C$7,0,10*ROW('Sanitation Data'!C44)),NA())))</f>
        <v>#N/A</v>
      </c>
      <c r="X50" s="134" t="e">
        <f ca="1">+IF(AND(ISNUMBER(OFFSET('Sanitation Data'!$C$11,0,10*ROW('Sanitation Data'!C44))),CM50="Yes"),OFFSET('Sanitation Data'!$C$11,0,10*ROW('Sanitation Data'!C44)),IF(AND(ISNUMBER(OFFSET('Sanitation Data'!$C$11,0,10*ROW('Sanitation Data'!C44))),CM50="No",ISNUMBER(OFFSET('Sanitation Data'!$C$11,0,10*ROW('Sanitation Data'!C44)))),CONCATENATE("[",ROUND(OFFSET('Sanitation Data'!$C$11,0,10*ROW('Sanitation Data'!C44)),0),"]"),IF(AND(ISNUMBER(OFFSET('Sanitation Data'!$C$11,0,10*ROW('Sanitation Data'!C44))),CM50="",ISNUMBER(OFFSET('Sanitation Data'!$C$11,0,10*ROW('Sanitation Data'!C44)))),OFFSET('Sanitation Data'!$C$11,0,10*ROW('Sanitation Data'!C44)),NA())))</f>
        <v>#N/A</v>
      </c>
      <c r="Y50" s="134" t="e">
        <f ca="1">+IF(AND(ISNUMBER(OFFSET('Sanitation Data'!$C$12,0,10*ROW('Sanitation Data'!C44))),CN50="Yes"),OFFSET('Sanitation Data'!$C$12,0,10*ROW('Sanitation Data'!C44)),IF(AND(ISNUMBER(OFFSET('Sanitation Data'!$C$12,0,10*ROW('Sanitation Data'!C44))),CN50="No",ISNUMBER(OFFSET('Sanitation Data'!$C$12,0,10*ROW('Sanitation Data'!C44)))),CONCATENATE("[",ROUND(OFFSET('Sanitation Data'!$C$12,0,10*ROW('Sanitation Data'!C44)),0),"]"),IF(AND(ISNUMBER(OFFSET('Sanitation Data'!$C$12,0,10*ROW('Sanitation Data'!C44))),CN50="",ISNUMBER(OFFSET('Sanitation Data'!$C$12,0,10*ROW('Sanitation Data'!C44)))),OFFSET('Sanitation Data'!$C$12,0,10*ROW('Sanitation Data'!C44)),NA())))</f>
        <v>#N/A</v>
      </c>
      <c r="Z50" s="134" t="e">
        <f ca="1">+IF(AND(ISNUMBER(OFFSET('Sanitation Data'!$C$13,0,10*ROW('Sanitation Data'!C44))),CO50="Yes"),OFFSET('Sanitation Data'!$C$13,0,10*ROW('Sanitation Data'!C44)),IF(AND(ISNUMBER(OFFSET('Sanitation Data'!$C$13,0,10*ROW('Sanitation Data'!C44))),CO50="No",ISNUMBER(OFFSET('Sanitation Data'!$C$13,0,10*ROW('Sanitation Data'!C44)))),CONCATENATE("[",ROUND(OFFSET('Sanitation Data'!$C$13,0,10*ROW('Sanitation Data'!C44)),0),"]"),IF(AND(ISNUMBER(OFFSET('Sanitation Data'!$C$13,0,10*ROW('Sanitation Data'!C44))),CO50="",ISNUMBER(OFFSET('Sanitation Data'!$C$13,0,10*ROW('Sanitation Data'!C44)))),OFFSET('Sanitation Data'!$C$13,0,10*ROW('Sanitation Data'!C44)),NA())))</f>
        <v>#N/A</v>
      </c>
      <c r="AA50" s="134" t="e">
        <f ca="1">+IF(AND(ISNUMBER(OFFSET('Sanitation Data'!$D$5,0,10*ROW('Sanitation Data'!D44))),CP50="Yes"),100-OFFSET('Sanitation Data'!$D$5,0,10*ROW('Sanitation Data'!D44)),IF(AND(ISNUMBER(OFFSET('Sanitation Data'!$D$5,0,10*ROW('Sanitation Data'!D44))),CP50="No",ISNUMBER(OFFSET('Sanitation Data'!$D$5,0,10*ROW('Sanitation Data'!D44)))),CONCATENATE("[",ROUND(100-OFFSET('Sanitation Data'!$D$5,0,10*ROW('Sanitation Data'!D44)),0),"]"),IF(AND(ISNUMBER(OFFSET('Sanitation Data'!$D$5,0,10*ROW('Sanitation Data'!D44))),CP50="",ISNUMBER(OFFSET('Sanitation Data'!$D$5,0,10*ROW('Sanitation Data'!D44)))),100-OFFSET('Sanitation Data'!$D$5,0,10*ROW('Sanitation Data'!D44)),NA())))</f>
        <v>#N/A</v>
      </c>
      <c r="AB50" s="134" t="e">
        <f ca="1">+IF(AND(ISNUMBER(OFFSET('Sanitation Data'!$D$7,0,10*ROW('Sanitation Data'!D44))),CQ50="Yes"),OFFSET('Sanitation Data'!$D$7,0,10*ROW('Sanitation Data'!G44)),IF(AND(ISNUMBER(OFFSET('Sanitation Data'!$D$7,0,10*ROW('Sanitation Data'!D44))),CQ50="No",ISNUMBER(OFFSET('Sanitation Data'!$D$7,0,10*ROW('Sanitation Data'!D44)))),CONCATENATE("[",ROUND(OFFSET('Sanitation Data'!$D$7,0,10*ROW('Sanitation Data'!D44)),0),"]"),IF(AND(ISNUMBER(OFFSET('Sanitation Data'!$D$7,0,10*ROW('Sanitation Data'!D44))),CQ50="",ISNUMBER(OFFSET('Sanitation Data'!$D$7,0,10*ROW('Sanitation Data'!D44)))),OFFSET('Sanitation Data'!$D$7,0,10*ROW('Sanitation Data'!D44)),NA())))</f>
        <v>#N/A</v>
      </c>
      <c r="AC50" s="134" t="e">
        <f ca="1">+IF(AND(ISNUMBER(OFFSET('Sanitation Data'!$D$11,0,10*ROW('Sanitation Data'!D44))),CR50="Yes"),OFFSET('Sanitation Data'!$D$11,0,10*ROW('Sanitation Data'!D44)),IF(AND(ISNUMBER(OFFSET('Sanitation Data'!$D$11,0,10*ROW('Sanitation Data'!D44))),CR50="No",ISNUMBER(OFFSET('Sanitation Data'!$D$11,0,10*ROW('Sanitation Data'!D44)))),CONCATENATE("[",ROUND(OFFSET('Sanitation Data'!$D$11,0,10*ROW('Sanitation Data'!D44)),0),"]"),IF(AND(ISNUMBER(OFFSET('Sanitation Data'!$D$11,0,10*ROW('Sanitation Data'!D44))),CR50="",ISNUMBER(OFFSET('Sanitation Data'!$D$11,0,10*ROW('Sanitation Data'!D44)))),OFFSET('Sanitation Data'!$D$11,0,10*ROW('Sanitation Data'!D44)),NA())))</f>
        <v>#N/A</v>
      </c>
      <c r="AD50" s="134" t="e">
        <f ca="1">+IF(AND(ISNUMBER(OFFSET('Sanitation Data'!$D$12,0,10*ROW('Sanitation Data'!D44))),CS50="Yes"),OFFSET('Sanitation Data'!$D$12,0,10*ROW('Sanitation Data'!D44)),IF(AND(ISNUMBER(OFFSET('Sanitation Data'!$D$12,0,10*ROW('Sanitation Data'!D44))),CS50="No",ISNUMBER(OFFSET('Sanitation Data'!$D$12,0,10*ROW('Sanitation Data'!D44)))),CONCATENATE("[",ROUND(OFFSET('Sanitation Data'!$D$12,0,10*ROW('Sanitation Data'!D44)),0),"]"),IF(AND(ISNUMBER(OFFSET('Sanitation Data'!$D$12,0,10*ROW('Sanitation Data'!D44))),CS50="",ISNUMBER(OFFSET('Sanitation Data'!$D$12,0,10*ROW('Sanitation Data'!D44)))),OFFSET('Sanitation Data'!$D$12,0,10*ROW('Sanitation Data'!D44)),NA())))</f>
        <v>#N/A</v>
      </c>
      <c r="AE50" s="134" t="e">
        <f ca="1">+IF(AND(ISNUMBER(OFFSET('Sanitation Data'!$D$13,0,10*ROW('Sanitation Data'!D44))),CT50="Yes"),OFFSET('Sanitation Data'!$D$13,0,10*ROW('Sanitation Data'!D44)),IF(AND(ISNUMBER(OFFSET('Sanitation Data'!$D$13,0,10*ROW('Sanitation Data'!D44))),CT50="No",ISNUMBER(OFFSET('Sanitation Data'!$D$13,0,10*ROW('Sanitation Data'!D44)))),CONCATENATE("[",ROUND(OFFSET('Sanitation Data'!$D$13,0,10*ROW('Sanitation Data'!D44)),0),"]"),IF(AND(ISNUMBER(OFFSET('Sanitation Data'!$D$13,0,10*ROW('Sanitation Data'!D44))),CT50="",ISNUMBER(OFFSET('Sanitation Data'!$D$13,0,10*ROW('Sanitation Data'!D44)))),OFFSET('Sanitation Data'!$D$13,0,10*ROW('Sanitation Data'!D44)),NA())))</f>
        <v>#N/A</v>
      </c>
      <c r="AF50" s="134" t="e">
        <f ca="1">+IF(AND(ISNUMBER(OFFSET('Sanitation Data'!$E$5,0,10*ROW('Sanitation Data'!E44))),CU50="Yes"),100-OFFSET('Sanitation Data'!$E$5,0,10*ROW('Sanitation Data'!E44)),IF(AND(ISNUMBER(OFFSET('Sanitation Data'!$E$5,0,10*ROW('Sanitation Data'!E44))),CU50="No",ISNUMBER(OFFSET('Sanitation Data'!$E$5,0,10*ROW('Sanitation Data'!E44)))),CONCATENATE("[",ROUND(100-OFFSET('Sanitation Data'!$E$5,0,10*ROW('Sanitation Data'!E44)),0),"]"),IF(AND(ISNUMBER(OFFSET('Sanitation Data'!$E$5,0,10*ROW('Sanitation Data'!E44))),CU50="",ISNUMBER(OFFSET('Sanitation Data'!$E$5,0,10*ROW('Sanitation Data'!E44)))),100-OFFSET('Sanitation Data'!$E$5,0,10*ROW('Sanitation Data'!E44)),NA())))</f>
        <v>#N/A</v>
      </c>
      <c r="AG50" s="134" t="e">
        <f ca="1">+IF(AND(ISNUMBER(OFFSET('Sanitation Data'!$E$7,0,10*ROW('Sanitation Data'!E44))),CV50="Yes"),OFFSET('Sanitation Data'!$E$7,0,10*ROW('Sanitation Data'!E44)),IF(AND(ISNUMBER(OFFSET('Sanitation Data'!$E$7,0,10*ROW('Sanitation Data'!E44))),CV50="No",ISNUMBER(OFFSET('Sanitation Data'!$E$7,0,10*ROW('Sanitation Data'!E44)))),CONCATENATE("[",ROUND(OFFSET('Sanitation Data'!$E$7,0,10*ROW('Sanitation Data'!E44)),0),"]"),IF(AND(ISNUMBER(OFFSET('Sanitation Data'!$E$7,0,10*ROW('Sanitation Data'!E44))),CV50="",ISNUMBER(OFFSET('Sanitation Data'!$E$7,0,10*ROW('Sanitation Data'!E44)))),OFFSET('Sanitation Data'!$E$7,0,10*ROW('Sanitation Data'!E44)),NA())))</f>
        <v>#N/A</v>
      </c>
      <c r="AH50" s="134" t="e">
        <f ca="1">+IF(AND(ISNUMBER(OFFSET('Sanitation Data'!$E$11,0,10*ROW('Sanitation Data'!E44))),CW50="Yes"),OFFSET('Sanitation Data'!$E$11,0,10*ROW('Sanitation Data'!E44)),IF(AND(ISNUMBER(OFFSET('Sanitation Data'!$E$11,0,10*ROW('Sanitation Data'!E44))),CW50="No",ISNUMBER(OFFSET('Sanitation Data'!$E$11,0,10*ROW('Sanitation Data'!E44)))),CONCATENATE("[",ROUND(OFFSET('Sanitation Data'!$E$11,0,10*ROW('Sanitation Data'!E44)),0),"]"),IF(AND(ISNUMBER(OFFSET('Sanitation Data'!$E$11,0,10*ROW('Sanitation Data'!E44))),CW50="",ISNUMBER(OFFSET('Sanitation Data'!$E$11,0,10*ROW('Sanitation Data'!E44)))),OFFSET('Sanitation Data'!$E$11,0,10*ROW('Sanitation Data'!E44)),NA())))</f>
        <v>#N/A</v>
      </c>
      <c r="AI50" s="134" t="e">
        <f ca="1">+IF(AND(ISNUMBER(OFFSET('Sanitation Data'!$E$12,0,10*ROW('Sanitation Data'!E44))),CX50="Yes"),OFFSET('Sanitation Data'!$E$12,0,10*ROW('Sanitation Data'!E44)),IF(AND(ISNUMBER(OFFSET('Sanitation Data'!$E$12,0,10*ROW('Sanitation Data'!E44))),CX50="No",ISNUMBER(OFFSET('Sanitation Data'!$E$12,0,10*ROW('Sanitation Data'!E44)))),CONCATENATE("[",ROUND(OFFSET('Sanitation Data'!$E$12,0,10*ROW('Sanitation Data'!E44)),0),"]"),IF(AND(ISNUMBER(OFFSET('Sanitation Data'!$E$12,0,10*ROW('Sanitation Data'!E44))),CX50="",ISNUMBER(OFFSET('Sanitation Data'!$E$12,0,10*ROW('Sanitation Data'!E44)))),OFFSET('Sanitation Data'!$E$12,0,10*ROW('Sanitation Data'!E44)),NA())))</f>
        <v>#N/A</v>
      </c>
      <c r="AJ50" s="134" t="e">
        <f ca="1">+IF(AND(ISNUMBER(OFFSET('Sanitation Data'!$E$13,0,10*ROW('Sanitation Data'!E44))),CY50="Yes"),OFFSET('Sanitation Data'!$E$13,0,10*ROW('Sanitation Data'!E44)),IF(AND(ISNUMBER(OFFSET('Sanitation Data'!$E$13,0,10*ROW('Sanitation Data'!E44))),CY50="No",ISNUMBER(OFFSET('Sanitation Data'!$E$13,0,10*ROW('Sanitation Data'!E44)))),CONCATENATE("[",ROUND(OFFSET('Sanitation Data'!$E$13,0,10*ROW('Sanitation Data'!E44)),0),"]"),IF(AND(ISNUMBER(OFFSET('Sanitation Data'!$E$13,0,10*ROW('Sanitation Data'!E44))),CY50="",ISNUMBER(OFFSET('Sanitation Data'!$E$13,0,10*ROW('Sanitation Data'!E44)))),OFFSET('Sanitation Data'!$E$13,0,10*ROW('Sanitation Data'!E44)),NA())))</f>
        <v>#N/A</v>
      </c>
      <c r="AK50" s="134" t="e">
        <f ca="1">+IF(AND(ISNUMBER(OFFSET('Sanitation Data'!$F$5,0,10*ROW('Sanitation Data'!F44))),CZ50="Yes"),100-OFFSET('Sanitation Data'!$F$5,0,10*ROW('Sanitation Data'!F44)),IF(AND(ISNUMBER(OFFSET('Sanitation Data'!$F$5,0,10*ROW('Sanitation Data'!F44))),CZ50="No",ISNUMBER(OFFSET('Sanitation Data'!$F$5,0,10*ROW('Sanitation Data'!F44)))),CONCATENATE("[",ROUND(100-OFFSET('Sanitation Data'!$F$5,0,10*ROW('Sanitation Data'!F44)),0),"]"),IF(AND(ISNUMBER(OFFSET('Sanitation Data'!$F$5,0,10*ROW('Sanitation Data'!F44))),CZ50="",ISNUMBER(OFFSET('Sanitation Data'!$F$5,0,10*ROW('Sanitation Data'!F44)))),100-OFFSET('Sanitation Data'!$F$5,0,10*ROW('Sanitation Data'!F44)),NA())))</f>
        <v>#N/A</v>
      </c>
      <c r="AL50" s="134" t="e">
        <f ca="1">+IF(AND(ISNUMBER(OFFSET('Sanitation Data'!$F$7,0,10*ROW('Sanitation Data'!F44))),DA50="Yes"),OFFSET('Sanitation Data'!$F$7,0,10*ROW('Sanitation Data'!F44)),IF(AND(ISNUMBER(OFFSET('Sanitation Data'!$F$7,0,10*ROW('Sanitation Data'!F44))),DA50="No",ISNUMBER(OFFSET('Sanitation Data'!$F$7,0,10*ROW('Sanitation Data'!F44)))),CONCATENATE("[",ROUND(OFFSET('Sanitation Data'!$F$7,0,10*ROW('Sanitation Data'!F44)),0),"]"),IF(AND(ISNUMBER(OFFSET('Sanitation Data'!$F$7,0,10*ROW('Sanitation Data'!F44))),DA50="",ISNUMBER(OFFSET('Sanitation Data'!$F$7,0,10*ROW('Sanitation Data'!F44)))),OFFSET('Sanitation Data'!$F$7,0,10*ROW('Sanitation Data'!F44)),NA())))</f>
        <v>#N/A</v>
      </c>
      <c r="AM50" s="134" t="e">
        <f ca="1">+IF(AND(ISNUMBER(OFFSET('Sanitation Data'!$F$11,0,10*ROW('Sanitation Data'!F44))),DB50="Yes"),OFFSET('Sanitation Data'!$F$11,0,10*ROW('Sanitation Data'!F44)),IF(AND(ISNUMBER(OFFSET('Sanitation Data'!$F$11,0,10*ROW('Sanitation Data'!F44))),DB50="No",ISNUMBER(OFFSET('Sanitation Data'!$F$11,0,10*ROW('Sanitation Data'!F44)))),CONCATENATE("[",ROUND(OFFSET('Sanitation Data'!$F$11,0,10*ROW('Sanitation Data'!F44)),0),"]"),IF(AND(ISNUMBER(OFFSET('Sanitation Data'!$F$11,0,10*ROW('Sanitation Data'!F44))),DB50="",ISNUMBER(OFFSET('Sanitation Data'!$F$11,0,10*ROW('Sanitation Data'!F44)))),OFFSET('Sanitation Data'!$F$11,0,10*ROW('Sanitation Data'!F44)),NA())))</f>
        <v>#N/A</v>
      </c>
      <c r="AN50" s="134" t="e">
        <f ca="1">+IF(AND(ISNUMBER(OFFSET('Sanitation Data'!$F$12,0,10*ROW('Sanitation Data'!F44))),DC50="Yes"),OFFSET('Sanitation Data'!$F$12,0,10*ROW('Sanitation Data'!F44)),IF(AND(ISNUMBER(OFFSET('Sanitation Data'!$F$12,0,10*ROW('Sanitation Data'!F44))),DC50="No",ISNUMBER(OFFSET('Sanitation Data'!$F$12,0,10*ROW('Sanitation Data'!F44)))),CONCATENATE("[",ROUND(OFFSET('Sanitation Data'!$F$12,0,10*ROW('Sanitation Data'!F44)),0),"]"),IF(AND(ISNUMBER(OFFSET('Sanitation Data'!$F$12,0,10*ROW('Sanitation Data'!F44))),DC50="",ISNUMBER(OFFSET('Sanitation Data'!$F$12,0,10*ROW('Sanitation Data'!F44)))),OFFSET('Sanitation Data'!$F$12,0,10*ROW('Sanitation Data'!F44)),NA())))</f>
        <v>#N/A</v>
      </c>
      <c r="AO50" s="134" t="e">
        <f ca="1">+IF(AND(ISNUMBER(OFFSET('Sanitation Data'!$F$13,0,10*ROW('Sanitation Data'!F44))),DD50="Yes"),OFFSET('Sanitation Data'!$F$13,0,10*ROW('Sanitation Data'!F44)),IF(AND(ISNUMBER(OFFSET('Sanitation Data'!$F$13,0,10*ROW('Sanitation Data'!F44))),DD50="No",ISNUMBER(OFFSET('Sanitation Data'!$F$13,0,10*ROW('Sanitation Data'!F44)))),CONCATENATE("[",ROUND(OFFSET('Sanitation Data'!$F$13,0,10*ROW('Sanitation Data'!F44)),0),"]"),IF(AND(ISNUMBER(OFFSET('Sanitation Data'!$F$13,0,10*ROW('Sanitation Data'!F44))),DD50="",ISNUMBER(OFFSET('Sanitation Data'!$F$13,0,10*ROW('Sanitation Data'!F44)))),OFFSET('Sanitation Data'!$F$13,0,10*ROW('Sanitation Data'!F44)),NA())))</f>
        <v>#N/A</v>
      </c>
      <c r="AP50" s="134" t="e">
        <f ca="1">+IF(AND(ISNUMBER(OFFSET('Sanitation Data'!$G$5,0,10*ROW('Sanitation Data'!G44))),DE50="Yes"),100-OFFSET('Sanitation Data'!$G$5,0,10*ROW('Sanitation Data'!G44)),IF(AND(ISNUMBER(OFFSET('Sanitation Data'!$G$5,0,10*ROW('Sanitation Data'!G44))),DE50="No",ISNUMBER(OFFSET('Sanitation Data'!$G$5,0,10*ROW('Sanitation Data'!G44)))),CONCATENATE("[",ROUND(100-OFFSET('Sanitation Data'!$G$5,0,10*ROW('Sanitation Data'!G44)),0),"]"),IF(AND(ISNUMBER(OFFSET('Sanitation Data'!$G$5,0,10*ROW('Sanitation Data'!G44))),DE50="",ISNUMBER(OFFSET('Sanitation Data'!$G$5,0,10*ROW('Sanitation Data'!G44)))),100-OFFSET('Sanitation Data'!$G$5,0,10*ROW('Sanitation Data'!G44)),NA())))</f>
        <v>#N/A</v>
      </c>
      <c r="AQ50" s="134" t="e">
        <f ca="1">+IF(AND(ISNUMBER(OFFSET('Sanitation Data'!$G$7,0,10*ROW('Sanitation Data'!G44))),DF50="Yes"),OFFSET('Sanitation Data'!$G$7,0,10*ROW('Sanitation Data'!G44)),IF(AND(ISNUMBER(OFFSET('Sanitation Data'!$G$7,0,10*ROW('Sanitation Data'!G44))),DF50="No",ISNUMBER(OFFSET('Sanitation Data'!$G$7,0,10*ROW('Sanitation Data'!G44)))),CONCATENATE("[",ROUND(OFFSET('Sanitation Data'!$G$7,0,10*ROW('Sanitation Data'!G44)),0),"]"),IF(AND(ISNUMBER(OFFSET('Sanitation Data'!$G$7,0,10*ROW('Sanitation Data'!G44))),DF50="",ISNUMBER(OFFSET('Sanitation Data'!$G$7,0,10*ROW('Sanitation Data'!G44)))),OFFSET('Sanitation Data'!$G$7,0,10*ROW('Sanitation Data'!G44)),NA())))</f>
        <v>#N/A</v>
      </c>
      <c r="AR50" s="134" t="e">
        <f ca="1">+IF(AND(ISNUMBER(OFFSET('Sanitation Data'!$G$11,0,10*ROW('Sanitation Data'!G44))),DG50="Yes"),OFFSET('Sanitation Data'!$G$11,0,10*ROW('Sanitation Data'!G44)),IF(AND(ISNUMBER(OFFSET('Sanitation Data'!$G$11,0,10*ROW('Sanitation Data'!G44))),DG50="No",ISNUMBER(OFFSET('Sanitation Data'!$G$11,0,10*ROW('Sanitation Data'!G44)))),CONCATENATE("[",ROUND(OFFSET('Sanitation Data'!$G$11,0,10*ROW('Sanitation Data'!G44)),0),"]"),IF(AND(ISNUMBER(OFFSET('Sanitation Data'!$G$11,0,10*ROW('Sanitation Data'!G44))),DG50="",ISNUMBER(OFFSET('Sanitation Data'!$G$11,0,10*ROW('Sanitation Data'!G44)))),OFFSET('Sanitation Data'!$G$11,0,10*ROW('Sanitation Data'!G44)),NA())))</f>
        <v>#N/A</v>
      </c>
      <c r="AS50" s="134" t="e">
        <f ca="1">+IF(AND(ISNUMBER(OFFSET('Sanitation Data'!$G$12,0,10*ROW('Sanitation Data'!G44))),DH50="Yes"),OFFSET('Sanitation Data'!$G$12,0,10*ROW('Sanitation Data'!G44)),IF(AND(ISNUMBER(OFFSET('Sanitation Data'!$G$12,0,10*ROW('Sanitation Data'!G44))),DH50="No",ISNUMBER(OFFSET('Sanitation Data'!$G$12,0,10*ROW('Sanitation Data'!G44)))),CONCATENATE("[",ROUND(OFFSET('Sanitation Data'!$G$12,0,10*ROW('Sanitation Data'!G44)),0),"]"),IF(AND(ISNUMBER(OFFSET('Sanitation Data'!$G$12,0,10*ROW('Sanitation Data'!G44))),DH50="",ISNUMBER(OFFSET('Sanitation Data'!$G$12,0,10*ROW('Sanitation Data'!G44)))),OFFSET('Sanitation Data'!$G$12,0,10*ROW('Sanitation Data'!G44)),NA())))</f>
        <v>#N/A</v>
      </c>
      <c r="AT50" s="134" t="e">
        <f ca="1">+IF(AND(ISNUMBER(OFFSET('Sanitation Data'!$G$13,0,10*ROW('Sanitation Data'!G44))),DI50="Yes"),OFFSET('Sanitation Data'!$G$13,0,10*ROW('Sanitation Data'!G44)),IF(AND(ISNUMBER(OFFSET('Sanitation Data'!$G$13,0,10*ROW('Sanitation Data'!G44))),DI50="No",ISNUMBER(OFFSET('Sanitation Data'!$G$13,0,10*ROW('Sanitation Data'!G44)))),CONCATENATE("[",ROUND(OFFSET('Sanitation Data'!$G$13,0,10*ROW('Sanitation Data'!G44)),0),"]"),IF(AND(ISNUMBER(OFFSET('Sanitation Data'!$G$13,0,10*ROW('Sanitation Data'!G44))),DI50="",ISNUMBER(OFFSET('Sanitation Data'!$G$13,0,10*ROW('Sanitation Data'!G44)))),OFFSET('Sanitation Data'!$G$13,0,10*ROW('Sanitation Data'!G44)),NA())))</f>
        <v>#N/A</v>
      </c>
      <c r="AU50" s="134" t="e">
        <f ca="1">+IF(AND(ISNUMBER(OFFSET('Sanitation Data'!$H$5,0,10*ROW('Sanitation Data'!H44))),DJ50="Yes"),100-OFFSET('Sanitation Data'!$H$5,0,10*ROW('Sanitation Data'!H44)),IF(AND(ISNUMBER(OFFSET('Sanitation Data'!$H$5,0,10*ROW('Sanitation Data'!H44))),DJ50="No",ISNUMBER(OFFSET('Sanitation Data'!$H$5,0,10*ROW('Sanitation Data'!H44)))),CONCATENATE("[",ROUND(100-OFFSET('Sanitation Data'!$H$5,0,10*ROW('Sanitation Data'!H44)),0),"]"),IF(AND(ISNUMBER(OFFSET('Sanitation Data'!$H$5,0,10*ROW('Sanitation Data'!H44))),DJ50="",ISNUMBER(OFFSET('Sanitation Data'!$H$5,0,10*ROW('Sanitation Data'!H44)))),100-OFFSET('Sanitation Data'!$H$5,0,10*ROW('Sanitation Data'!H44)),NA())))</f>
        <v>#N/A</v>
      </c>
      <c r="AV50" s="134" t="e">
        <f ca="1">+IF(AND(ISNUMBER(OFFSET('Sanitation Data'!$H$7,0,10*ROW('Sanitation Data'!H44))),DK50="Yes"),OFFSET('Sanitation Data'!$H$7,0,10*ROW('Sanitation Data'!H44)),IF(AND(ISNUMBER(OFFSET('Sanitation Data'!$H$7,0,10*ROW('Sanitation Data'!H44))),DK50="No",ISNUMBER(OFFSET('Sanitation Data'!$H$7,0,10*ROW('Sanitation Data'!H44)))),CONCATENATE("[",ROUND(OFFSET('Sanitation Data'!$H$7,0,10*ROW('Sanitation Data'!H44)),0),"]"),IF(AND(ISNUMBER(OFFSET('Sanitation Data'!$H$7,0,10*ROW('Sanitation Data'!H44))),DK50="",ISNUMBER(OFFSET('Sanitation Data'!$H$7,0,10*ROW('Sanitation Data'!H44)))),OFFSET('Sanitation Data'!$H$7,0,10*ROW('Sanitation Data'!H44)),NA())))</f>
        <v>#N/A</v>
      </c>
      <c r="AW50" s="134" t="e">
        <f ca="1">+IF(AND(ISNUMBER(OFFSET('Sanitation Data'!$H$11,0,10*ROW('Sanitation Data'!H44))),DL50="Yes"),OFFSET('Sanitation Data'!$H$11,0,10*ROW('Sanitation Data'!H44)),IF(AND(ISNUMBER(OFFSET('Sanitation Data'!$H$11,0,10*ROW('Sanitation Data'!H44))),DL50="No",ISNUMBER(OFFSET('Sanitation Data'!$H$11,0,10*ROW('Sanitation Data'!H44)))),CONCATENATE("[",ROUND(OFFSET('Sanitation Data'!$H$11,0,10*ROW('Sanitation Data'!H44)),0),"]"),IF(AND(ISNUMBER(OFFSET('Sanitation Data'!$H$11,0,10*ROW('Sanitation Data'!H44))),DL50="",ISNUMBER(OFFSET('Sanitation Data'!$H$11,0,10*ROW('Sanitation Data'!H44)))),OFFSET('Sanitation Data'!$H$11,0,10*ROW('Sanitation Data'!H44)),NA())))</f>
        <v>#N/A</v>
      </c>
      <c r="AX50" s="134" t="e">
        <f ca="1">+IF(AND(ISNUMBER(OFFSET('Sanitation Data'!$H$12,0,10*ROW('Sanitation Data'!H44))),DM50="Yes"),OFFSET('Sanitation Data'!$H$12,0,10*ROW('Sanitation Data'!H44)),IF(AND(ISNUMBER(OFFSET('Sanitation Data'!$H$12,0,10*ROW('Sanitation Data'!H44))),DM50="No",ISNUMBER(OFFSET('Sanitation Data'!$H$12,0,10*ROW('Sanitation Data'!H44)))),CONCATENATE("[",ROUND(OFFSET('Sanitation Data'!$H$12,0,10*ROW('Sanitation Data'!H44)),0),"]"),IF(AND(ISNUMBER(OFFSET('Sanitation Data'!$H$12,0,10*ROW('Sanitation Data'!H44))),DM50="",ISNUMBER(OFFSET('Sanitation Data'!$H$12,0,10*ROW('Sanitation Data'!H44)))),OFFSET('Sanitation Data'!$H$12,0,10*ROW('Sanitation Data'!H44)),NA())))</f>
        <v>#N/A</v>
      </c>
      <c r="AY50" s="134" t="e">
        <f ca="1">+IF(AND(ISNUMBER(OFFSET('Sanitation Data'!$H$13,0,10*ROW('Sanitation Data'!H44))),DN50="Yes"),OFFSET('Sanitation Data'!$H$13,0,10*ROW('Sanitation Data'!H44)),IF(AND(ISNUMBER(OFFSET('Sanitation Data'!$H$13,0,10*ROW('Sanitation Data'!H44))),DN50="No",ISNUMBER(OFFSET('Sanitation Data'!$H$13,0,10*ROW('Sanitation Data'!H44)))),CONCATENATE("[",ROUND(OFFSET('Sanitation Data'!$H$13,0,10*ROW('Sanitation Data'!H44)),0),"]"),IF(AND(ISNUMBER(OFFSET('Sanitation Data'!$H$13,0,10*ROW('Sanitation Data'!H44))),DN50="",ISNUMBER(OFFSET('Sanitation Data'!$H$13,0,10*ROW('Sanitation Data'!H44)))),OFFSET('Sanitation Data'!$H$13,0,10*ROW('Sanitation Data'!H44)),NA())))</f>
        <v>#N/A</v>
      </c>
      <c r="AZ50" s="135" t="e">
        <f ca="1">+IF(AND(ISNUMBER(OFFSET('Hygiene Data'!$C$6,0,10*ROW('Hygiene Data'!C44))),DO50="Yes"),OFFSET('Hygiene Data'!$C$6,0,10*ROW('Hygiene Data'!C44)),IF(AND(ISNUMBER(OFFSET('Hygiene Data'!$C$6,0,10*ROW('Hygiene Data'!C44))),DO50="No",ISNUMBER(OFFSET('Hygiene Data'!$C$6,0,10*ROW('Hygiene Data'!C44)))),CONCATENATE("[",ROUND(OFFSET('Hygiene Data'!$C$6,0,10*ROW('Hygiene Data'!C44)),0),"]"),IF(AND(ISNUMBER(OFFSET('Hygiene Data'!$C$6,0,10*ROW('Hygiene Data'!C44))),DO50="",ISNUMBER(OFFSET('Hygiene Data'!$C$6,0,10*ROW('Hygiene Data'!C44)))),OFFSET('Hygiene Data'!$C$6,0,10*ROW('Hygiene Data'!C44)),NA())))</f>
        <v>#N/A</v>
      </c>
      <c r="BA50" s="135" t="e">
        <f ca="1">+IF(AND(ISNUMBER(OFFSET('Hygiene Data'!$C$8,0,10*ROW('Hygiene Data'!C44))),DP50="Yes"),OFFSET('Hygiene Data'!$C$8,0,10*ROW('Hygiene Data'!C44)),IF(AND(ISNUMBER(OFFSET('Hygiene Data'!$C$8,0,10*ROW('Hygiene Data'!C44))),DP50="No",ISNUMBER(OFFSET('Hygiene Data'!$C$8,0,10*ROW('Hygiene Data'!C44)))),CONCATENATE("[",ROUND(OFFSET('Hygiene Data'!$C$8,0,10*ROW('Hygiene Data'!C44)),0),"]"),IF(AND(ISNUMBER(OFFSET('Hygiene Data'!$C$8,0,10*ROW('Hygiene Data'!C44))),DP50="",ISNUMBER(OFFSET('Hygiene Data'!$C$8,0,10*ROW('Hygiene Data'!C44)))),OFFSET('Hygiene Data'!$C$8,0,10*ROW('Hygiene Data'!C44)),NA())))</f>
        <v>#N/A</v>
      </c>
      <c r="BB50" s="135" t="e">
        <f ca="1">+IF(AND(ISNUMBER(OFFSET('Hygiene Data'!$C$10,0,10*ROW('Hygiene Data'!C44))),DQ50="Yes"),OFFSET('Hygiene Data'!$C$10,0,10*ROW('Hygiene Data'!C44)),IF(AND(ISNUMBER(OFFSET('Hygiene Data'!$C$10,0,10*ROW('Hygiene Data'!C44))),DQ50="No",ISNUMBER(OFFSET('Hygiene Data'!$C$10,0,10*ROW('Hygiene Data'!C44)))),CONCATENATE("[",ROUND(OFFSET('Hygiene Data'!$C$10,0,10*ROW('Hygiene Data'!C44)),0),"]"),IF(AND(ISNUMBER(OFFSET('Hygiene Data'!$C$10,0,10*ROW('Hygiene Data'!C44))),DQ50="",ISNUMBER(OFFSET('Hygiene Data'!$C$10,0,10*ROW('Hygiene Data'!C44)))),OFFSET('Hygiene Data'!$C$10,0,10*ROW('Hygiene Data'!C44)),NA())))</f>
        <v>#N/A</v>
      </c>
      <c r="BC50" s="135" t="e">
        <f ca="1">+IF(AND(ISNUMBER(OFFSET('Hygiene Data'!$D$6,0,10*ROW('Hygiene Data'!D44))),DR50="Yes"),OFFSET('Hygiene Data'!$D$6,0,10*ROW('Hygiene Data'!D44)),IF(AND(ISNUMBER(OFFSET('Hygiene Data'!$D$6,0,10*ROW('Hygiene Data'!D44))),DR50="No",ISNUMBER(OFFSET('Hygiene Data'!$D$6,0,10*ROW('Hygiene Data'!D44)))),CONCATENATE("[",ROUND(OFFSET('Hygiene Data'!$D$6,0,10*ROW('Hygiene Data'!D44)),0),"]"),IF(AND(ISNUMBER(OFFSET('Hygiene Data'!$D$6,0,10*ROW('Hygiene Data'!D44))),DR50="",ISNUMBER(OFFSET('Hygiene Data'!$D$6,0,10*ROW('Hygiene Data'!D44)))),OFFSET('Hygiene Data'!$D$6,0,10*ROW('Hygiene Data'!D44)),NA())))</f>
        <v>#N/A</v>
      </c>
      <c r="BD50" s="135" t="e">
        <f ca="1">+IF(AND(ISNUMBER(OFFSET('Hygiene Data'!$D$8,0,10*ROW('Hygiene Data'!D44))),DS50="Yes"),OFFSET('Hygiene Data'!$D$8,0,10*ROW('Hygiene Data'!D44)),IF(AND(ISNUMBER(OFFSET('Hygiene Data'!$D$8,0,10*ROW('Hygiene Data'!D44))),DS50="No",ISNUMBER(OFFSET('Hygiene Data'!$D$8,0,10*ROW('Hygiene Data'!D44)))),CONCATENATE("[",ROUND(OFFSET('Hygiene Data'!$D$8,0,10*ROW('Hygiene Data'!D44)),0),"]"),IF(AND(ISNUMBER(OFFSET('Hygiene Data'!$D$8,0,10*ROW('Hygiene Data'!D44))),DS50="",ISNUMBER(OFFSET('Hygiene Data'!$D$8,0,10*ROW('Hygiene Data'!D44)))),OFFSET('Hygiene Data'!$D$8,0,10*ROW('Hygiene Data'!D44)),NA())))</f>
        <v>#N/A</v>
      </c>
      <c r="BE50" s="135" t="e">
        <f ca="1">+IF(AND(ISNUMBER(OFFSET('Hygiene Data'!$D$10,0,10*ROW('Hygiene Data'!D44))),DT50="Yes"),OFFSET('Hygiene Data'!$D$10,0,10*ROW('Hygiene Data'!D44)),IF(AND(ISNUMBER(OFFSET('Hygiene Data'!$D$10,0,10*ROW('Hygiene Data'!D44))),DT50="No",ISNUMBER(OFFSET('Hygiene Data'!$D$10,0,10*ROW('Hygiene Data'!D44)))),CONCATENATE("[",ROUND(OFFSET('Hygiene Data'!$D$10,0,10*ROW('Hygiene Data'!D44)),0),"]"),IF(AND(ISNUMBER(OFFSET('Hygiene Data'!$D$10,0,10*ROW('Hygiene Data'!D44))),DT50="",ISNUMBER(OFFSET('Hygiene Data'!$D$10,0,10*ROW('Hygiene Data'!D44)))),OFFSET('Hygiene Data'!$D$10,0,10*ROW('Hygiene Data'!D44)),NA())))</f>
        <v>#N/A</v>
      </c>
      <c r="BF50" s="135" t="e">
        <f ca="1">+IF(AND(ISNUMBER(OFFSET('Hygiene Data'!$E$6,0,10*ROW('Hygiene Data'!E44))),DU50="Yes"),OFFSET('Hygiene Data'!$E$6,0,10*ROW('Hygiene Data'!E44)),IF(AND(ISNUMBER(OFFSET('Hygiene Data'!$E$6,0,10*ROW('Hygiene Data'!E44))),DU50="No",ISNUMBER(OFFSET('Hygiene Data'!$E$6,0,10*ROW('Hygiene Data'!E44)))),CONCATENATE("[",ROUND(OFFSET('Hygiene Data'!$E$6,0,10*ROW('Hygiene Data'!E44)),0),"]"),IF(AND(ISNUMBER(OFFSET('Hygiene Data'!$E$6,0,10*ROW('Hygiene Data'!E44))),DU50="",ISNUMBER(OFFSET('Hygiene Data'!$E$6,0,10*ROW('Hygiene Data'!E44)))),OFFSET('Hygiene Data'!$E$6,0,10*ROW('Hygiene Data'!E44)),NA())))</f>
        <v>#N/A</v>
      </c>
      <c r="BG50" s="135" t="e">
        <f ca="1">+IF(AND(ISNUMBER(OFFSET('Hygiene Data'!$E$8,0,10*ROW('Hygiene Data'!E44))),DV50="Yes"),OFFSET('Hygiene Data'!$E$8,0,10*ROW('Hygiene Data'!E44)),IF(AND(ISNUMBER(OFFSET('Hygiene Data'!$E$8,0,10*ROW('Hygiene Data'!E44))),DV50="No",ISNUMBER(OFFSET('Hygiene Data'!$E$8,0,10*ROW('Hygiene Data'!E44)))),CONCATENATE("[",ROUND(OFFSET('Hygiene Data'!$E$8,0,10*ROW('Hygiene Data'!E44)),0),"]"),IF(AND(ISNUMBER(OFFSET('Hygiene Data'!$E$8,0,10*ROW('Hygiene Data'!E44))),DV50="",ISNUMBER(OFFSET('Hygiene Data'!$E$8,0,10*ROW('Hygiene Data'!E44)))),OFFSET('Hygiene Data'!$E$8,0,10*ROW('Hygiene Data'!E44)),NA())))</f>
        <v>#N/A</v>
      </c>
      <c r="BH50" s="135" t="e">
        <f ca="1">+IF(AND(ISNUMBER(OFFSET('Hygiene Data'!$E$10,0,10*ROW('Hygiene Data'!E44))),DW50="Yes"),OFFSET('Hygiene Data'!$E$10,0,10*ROW('Hygiene Data'!E44)),IF(AND(ISNUMBER(OFFSET('Hygiene Data'!$E$10,0,10*ROW('Hygiene Data'!E44))),DW50="No",ISNUMBER(OFFSET('Hygiene Data'!$E$10,0,10*ROW('Hygiene Data'!E44)))),CONCATENATE("[",ROUND(OFFSET('Hygiene Data'!$E$10,0,10*ROW('Hygiene Data'!E44)),0),"]"),IF(AND(ISNUMBER(OFFSET('Hygiene Data'!$E$10,0,10*ROW('Hygiene Data'!E44))),DW50="",ISNUMBER(OFFSET('Hygiene Data'!$E$10,0,10*ROW('Hygiene Data'!E44)))),OFFSET('Hygiene Data'!$E$10,0,10*ROW('Hygiene Data'!E44)),NA())))</f>
        <v>#N/A</v>
      </c>
      <c r="BI50" s="135" t="e">
        <f ca="1">+IF(AND(ISNUMBER(OFFSET('Hygiene Data'!$F$6,0,10*ROW('Hygiene Data'!F44))),DX50="Yes"),OFFSET('Hygiene Data'!$F$6,0,10*ROW('Hygiene Data'!F44)),IF(AND(ISNUMBER(OFFSET('Hygiene Data'!$F$6,0,10*ROW('Hygiene Data'!F44))),DX50="No",ISNUMBER(OFFSET('Hygiene Data'!$F$6,0,10*ROW('Hygiene Data'!F44)))),CONCATENATE("[",ROUND(OFFSET('Hygiene Data'!$F$6,0,10*ROW('Hygiene Data'!F44)),0),"]"),IF(AND(ISNUMBER(OFFSET('Hygiene Data'!$F$6,0,10*ROW('Hygiene Data'!F44))),DX50="",ISNUMBER(OFFSET('Hygiene Data'!$F$6,0,10*ROW('Hygiene Data'!F44)))),OFFSET('Hygiene Data'!$F$6,0,10*ROW('Hygiene Data'!F44)),NA())))</f>
        <v>#N/A</v>
      </c>
      <c r="BJ50" s="135" t="e">
        <f ca="1">+IF(AND(ISNUMBER(OFFSET('Hygiene Data'!$F$8,0,10*ROW('Hygiene Data'!F44))),DY50="Yes"),OFFSET('Hygiene Data'!$F$8,0,10*ROW('Hygiene Data'!F44)),IF(AND(ISNUMBER(OFFSET('Hygiene Data'!$F$8,0,10*ROW('Hygiene Data'!F44))),DY50="No",ISNUMBER(OFFSET('Hygiene Data'!$F$8,0,10*ROW('Hygiene Data'!F44)))),CONCATENATE("[",ROUND(OFFSET('Hygiene Data'!$F$8,0,10*ROW('Hygiene Data'!F44)),0),"]"),IF(AND(ISNUMBER(OFFSET('Hygiene Data'!$F$8,0,10*ROW('Hygiene Data'!F44))),DY50="",ISNUMBER(OFFSET('Hygiene Data'!$F$8,0,10*ROW('Hygiene Data'!F44)))),OFFSET('Hygiene Data'!$F$8,0,10*ROW('Hygiene Data'!F44)),NA())))</f>
        <v>#N/A</v>
      </c>
      <c r="BK50" s="135" t="e">
        <f ca="1">+IF(AND(ISNUMBER(OFFSET('Hygiene Data'!$F$10,0,10*ROW('Hygiene Data'!F44))),DZ50="Yes"),OFFSET('Hygiene Data'!$F$10,0,10*ROW('Hygiene Data'!F44)),IF(AND(ISNUMBER(OFFSET('Hygiene Data'!$F$10,0,10*ROW('Hygiene Data'!F44))),DZ50="No",ISNUMBER(OFFSET('Hygiene Data'!$F$10,0,10*ROW('Hygiene Data'!F44)))),CONCATENATE("[",ROUND(OFFSET('Hygiene Data'!$F$10,0,10*ROW('Hygiene Data'!F44)),0),"]"),IF(AND(ISNUMBER(OFFSET('Hygiene Data'!$F$10,0,10*ROW('Hygiene Data'!F44))),DZ50="",ISNUMBER(OFFSET('Hygiene Data'!$F$10,0,10*ROW('Hygiene Data'!F44)))),OFFSET('Hygiene Data'!$F$10,0,10*ROW('Hygiene Data'!F44)),NA())))</f>
        <v>#N/A</v>
      </c>
      <c r="BL50" s="135" t="e">
        <f ca="1">+IF(AND(ISNUMBER(OFFSET('Hygiene Data'!$G$6,0,10*ROW('Hygiene Data'!G44))),EA50="Yes"),OFFSET('Hygiene Data'!$G$6,0,10*ROW('Hygiene Data'!G44)),IF(AND(ISNUMBER(OFFSET('Hygiene Data'!$G$6,0,10*ROW('Hygiene Data'!G44))),EA50="No",ISNUMBER(OFFSET('Hygiene Data'!$G$6,0,10*ROW('Hygiene Data'!G44)))),CONCATENATE("[",ROUND(OFFSET('Hygiene Data'!$G$6,0,10*ROW('Hygiene Data'!G44)),0),"]"),IF(AND(ISNUMBER(OFFSET('Hygiene Data'!$G$6,0,10*ROW('Hygiene Data'!G44))),EA50="",ISNUMBER(OFFSET('Hygiene Data'!$G$6,0,10*ROW('Hygiene Data'!G44)))),OFFSET('Hygiene Data'!$G$6,0,10*ROW('Hygiene Data'!G44)),NA())))</f>
        <v>#N/A</v>
      </c>
      <c r="BM50" s="135" t="e">
        <f ca="1">+IF(AND(ISNUMBER(OFFSET('Hygiene Data'!$G$8,0,10*ROW('Hygiene Data'!G44))),EB50="Yes"),OFFSET('Hygiene Data'!$G$8,0,10*ROW('Hygiene Data'!G44)),IF(AND(ISNUMBER(OFFSET('Hygiene Data'!$G$8,0,10*ROW('Hygiene Data'!G44))),EB50="No",ISNUMBER(OFFSET('Hygiene Data'!$G$8,0,10*ROW('Hygiene Data'!G44)))),CONCATENATE("[",ROUND(OFFSET('Hygiene Data'!$G$8,0,10*ROW('Hygiene Data'!G44)),0),"]"),IF(AND(ISNUMBER(OFFSET('Hygiene Data'!$G$8,0,10*ROW('Hygiene Data'!G44))),EB50="",ISNUMBER(OFFSET('Hygiene Data'!$G$8,0,10*ROW('Hygiene Data'!G44)))),OFFSET('Hygiene Data'!$G$8,0,10*ROW('Hygiene Data'!G44)),NA())))</f>
        <v>#N/A</v>
      </c>
      <c r="BN50" s="135" t="e">
        <f ca="1">+IF(AND(ISNUMBER(OFFSET('Hygiene Data'!$G$10,0,10*ROW('Hygiene Data'!G44))),EC50="Yes"),OFFSET('Hygiene Data'!$G$10,0,10*ROW('Hygiene Data'!G44)),IF(AND(ISNUMBER(OFFSET('Hygiene Data'!$G$10,0,10*ROW('Hygiene Data'!G44))),EC50="No",ISNUMBER(OFFSET('Hygiene Data'!$G$10,0,10*ROW('Hygiene Data'!G44)))),CONCATENATE("[",ROUND(OFFSET('Hygiene Data'!$G$10,0,10*ROW('Hygiene Data'!G44)),0),"]"),IF(AND(ISNUMBER(OFFSET('Hygiene Data'!$G$10,0,10*ROW('Hygiene Data'!G44))),EC50="",ISNUMBER(OFFSET('Hygiene Data'!$G$10,0,10*ROW('Hygiene Data'!G44)))),OFFSET('Hygiene Data'!$G$10,0,10*ROW('Hygiene Data'!G44)),NA())))</f>
        <v>#N/A</v>
      </c>
      <c r="BO50" s="135" t="e">
        <f ca="1">+IF(AND(ISNUMBER(OFFSET('Hygiene Data'!$H$6,0,10*ROW('Hygiene Data'!H44))),ED50="Yes"),OFFSET('Hygiene Data'!$H$6,0,10*ROW('Hygiene Data'!H44)),IF(AND(ISNUMBER(OFFSET('Hygiene Data'!$H$6,0,10*ROW('Hygiene Data'!H44))),ED50="No",ISNUMBER(OFFSET('Hygiene Data'!$H$6,0,10*ROW('Hygiene Data'!H44)))),CONCATENATE("[",ROUND(OFFSET('Hygiene Data'!$H$6,0,10*ROW('Hygiene Data'!H44)),0),"]"),IF(AND(ISNUMBER(OFFSET('Hygiene Data'!$H$6,0,10*ROW('Hygiene Data'!H44))),ED50="",ISNUMBER(OFFSET('Hygiene Data'!$H$6,0,10*ROW('Hygiene Data'!H44)))),OFFSET('Hygiene Data'!$H$6,0,10*ROW('Hygiene Data'!H44)),NA())))</f>
        <v>#N/A</v>
      </c>
      <c r="BP50" s="135" t="e">
        <f ca="1">+IF(AND(ISNUMBER(OFFSET('Hygiene Data'!$H$8,0,10*ROW('Hygiene Data'!H44))),EE50="Yes"),OFFSET('Hygiene Data'!$H$8,0,10*ROW('Hygiene Data'!H44)),IF(AND(ISNUMBER(OFFSET('Hygiene Data'!$H$8,0,10*ROW('Hygiene Data'!H44))),EE50="No",ISNUMBER(OFFSET('Hygiene Data'!$H$8,0,10*ROW('Hygiene Data'!H44)))),CONCATENATE("[",ROUND(OFFSET('Hygiene Data'!$H$8,0,10*ROW('Hygiene Data'!H44)),0),"]"),IF(AND(ISNUMBER(OFFSET('Hygiene Data'!$H$8,0,10*ROW('Hygiene Data'!H44))),EE50="",ISNUMBER(OFFSET('Hygiene Data'!$H$8,0,10*ROW('Hygiene Data'!H44)))),OFFSET('Hygiene Data'!$H$8,0,10*ROW('Hygiene Data'!H44)),NA())))</f>
        <v>#N/A</v>
      </c>
      <c r="BQ50" s="135" t="e">
        <f ca="1">+IF(AND(ISNUMBER(OFFSET('Hygiene Data'!$H$10,0,10*ROW('Hygiene Data'!H44))),EF50="Yes"),OFFSET('Hygiene Data'!$H$10,0,10*ROW('Hygiene Data'!H44)),IF(AND(ISNUMBER(OFFSET('Hygiene Data'!$H$10,0,10*ROW('Hygiene Data'!H44))),EF50="No",ISNUMBER(OFFSET('Hygiene Data'!$H$10,0,10*ROW('Hygiene Data'!H44)))),CONCATENATE("[",ROUND(OFFSET('Hygiene Data'!$H$10,0,10*ROW('Hygiene Data'!H44)),0),"]"),IF(AND(ISNUMBER(OFFSET('Hygiene Data'!$H$10,0,10*ROW('Hygiene Data'!H44))),EF50="",ISNUMBER(OFFSET('Hygiene Data'!$H$10,0,10*ROW('Hygiene Data'!H44)))),OFFSET('Hygiene Data'!$H$10,0,10*ROW('Hygiene Data'!H44)),NA())))</f>
        <v>#N/A</v>
      </c>
      <c r="BS50" s="34" t="str">
        <f ca="1">+IF(OFFSET('Water Data'!$C$28,0,10*ROW('Water Data'!C44))="","",OFFSET('Water Data'!$C$28,0,10*ROW('Water Data'!C44)))</f>
        <v/>
      </c>
      <c r="BT50" s="34" t="str">
        <f ca="1">+IF(OFFSET('Water Data'!$C$29,0,10*ROW('Water Data'!C44))="","",OFFSET('Water Data'!$C$29,0,10*ROW('Water Data'!C44)))</f>
        <v/>
      </c>
      <c r="BU50" s="34" t="str">
        <f ca="1">+IF(OFFSET('Water Data'!$C$30,0,10*ROW('Water Data'!C44))="","",OFFSET('Water Data'!$C$30,0,10*ROW('Water Data'!C44)))</f>
        <v/>
      </c>
      <c r="BV50" s="34" t="str">
        <f ca="1">+IF(OFFSET('Water Data'!$D$28,0,10*ROW('Water Data'!D44))="","",OFFSET('Water Data'!$D$28,0,10*ROW('Water Data'!D44)))</f>
        <v/>
      </c>
      <c r="BW50" s="34" t="str">
        <f ca="1">+IF(OFFSET('Water Data'!$D$29,0,10*ROW('Water Data'!D44))="","",OFFSET('Water Data'!$D$29,0,10*ROW('Water Data'!D44)))</f>
        <v/>
      </c>
      <c r="BX50" s="34" t="str">
        <f ca="1">+IF(OFFSET('Water Data'!$D$30,0,10*ROW('Water Data'!D44))="","",OFFSET('Water Data'!$D$30,0,10*ROW('Water Data'!D44)))</f>
        <v/>
      </c>
      <c r="BY50" s="34" t="str">
        <f ca="1">+IF(OFFSET('Water Data'!$E$28,0,10*ROW('Water Data'!E44))="","",OFFSET('Water Data'!$E$28,0,10*ROW('Water Data'!E44)))</f>
        <v/>
      </c>
      <c r="BZ50" s="34" t="str">
        <f ca="1">+IF(OFFSET('Water Data'!$E$29,0,10*ROW('Water Data'!E44))="","",OFFSET('Water Data'!$E$29,0,10*ROW('Water Data'!E44)))</f>
        <v/>
      </c>
      <c r="CA50" s="34" t="str">
        <f ca="1">+IF(OFFSET('Water Data'!$E$30,0,10*ROW('Water Data'!E44))="","",OFFSET('Water Data'!$E$30,0,10*ROW('Water Data'!E44)))</f>
        <v/>
      </c>
      <c r="CB50" s="34" t="str">
        <f ca="1">+IF(OFFSET('Water Data'!$F$28,0,10*ROW('Water Data'!F44))="","",OFFSET('Water Data'!$F$28,0,10*ROW('Water Data'!F44)))</f>
        <v/>
      </c>
      <c r="CC50" s="34" t="str">
        <f ca="1">+IF(OFFSET('Water Data'!$F$29,0,10*ROW('Water Data'!F44))="","",OFFSET('Water Data'!$F$29,0,10*ROW('Water Data'!F44)))</f>
        <v/>
      </c>
      <c r="CD50" s="34" t="str">
        <f ca="1">+IF(OFFSET('Water Data'!$F$30,0,10*ROW('Water Data'!F44))="","",OFFSET('Water Data'!$F$30,0,10*ROW('Water Data'!F44)))</f>
        <v/>
      </c>
      <c r="CE50" s="34" t="str">
        <f ca="1">+IF(OFFSET('Water Data'!$G$28,0,10*ROW('Water Data'!G44))="","",OFFSET('Water Data'!$G$28,0,10*ROW('Water Data'!G44)))</f>
        <v/>
      </c>
      <c r="CF50" s="34" t="str">
        <f ca="1">+IF(OFFSET('Water Data'!$G$29,0,10*ROW('Water Data'!G44))="","",OFFSET('Water Data'!$G$29,0,10*ROW('Water Data'!G44)))</f>
        <v/>
      </c>
      <c r="CG50" s="34" t="str">
        <f ca="1">+IF(OFFSET('Water Data'!$G$30,0,10*ROW('Water Data'!G44))="","",OFFSET('Water Data'!$G$30,0,10*ROW('Water Data'!G44)))</f>
        <v/>
      </c>
      <c r="CH50" s="34" t="str">
        <f ca="1">+IF(OFFSET('Water Data'!$H$28,0,10*ROW('Water Data'!H44))="","",OFFSET('Water Data'!$H$28,0,10*ROW('Water Data'!H44)))</f>
        <v/>
      </c>
      <c r="CI50" s="34" t="str">
        <f ca="1">+IF(OFFSET('Water Data'!$H$29,0,10*ROW('Water Data'!H44))="","",OFFSET('Water Data'!$H$29,0,10*ROW('Water Data'!H44)))</f>
        <v/>
      </c>
      <c r="CJ50" s="34" t="str">
        <f ca="1">+IF(OFFSET('Water Data'!$H$30,0,10*ROW('Water Data'!H44))="","",OFFSET('Water Data'!$H$30,0,10*ROW('Water Data'!H44)))</f>
        <v/>
      </c>
      <c r="CK50" s="34" t="str">
        <f ca="1">+IF(OFFSET('Sanitation Data'!$C$29,0,10*ROW('Sanitation Data'!C44))="","",OFFSET('Sanitation Data'!$C$29,0,10*ROW('Sanitation Data'!C44)))</f>
        <v/>
      </c>
      <c r="CL50" s="34" t="str">
        <f ca="1">+IF(OFFSET('Sanitation Data'!$C$30,0,10*ROW('Sanitation Data'!C44))="","",OFFSET('Sanitation Data'!$C$30,0,10*ROW('Sanitation Data'!C44)))</f>
        <v/>
      </c>
      <c r="CM50" s="34" t="str">
        <f ca="1">+IF(OFFSET('Sanitation Data'!$C$31,0,10*ROW('Sanitation Data'!C44))="","",OFFSET('Sanitation Data'!$C$31,0,10*ROW('Sanitation Data'!C44)))</f>
        <v/>
      </c>
      <c r="CN50" s="34" t="str">
        <f ca="1">+IF(OFFSET('Sanitation Data'!$C$32,0,10*ROW('Sanitation Data'!C44))="","",OFFSET('Sanitation Data'!$C$32,0,10*ROW('Sanitation Data'!C44)))</f>
        <v/>
      </c>
      <c r="CO50" s="34" t="str">
        <f ca="1">+IF(OFFSET('Sanitation Data'!$C$33,0,10*ROW('Sanitation Data'!C44))="","",OFFSET('Sanitation Data'!$C$33,0,10*ROW('Sanitation Data'!C44)))</f>
        <v/>
      </c>
      <c r="CP50" s="34" t="str">
        <f ca="1">+IF(OFFSET('Sanitation Data'!$D$29,0,10*ROW('Sanitation Data'!D44))="","",OFFSET('Sanitation Data'!$D$29,0,10*ROW('Sanitation Data'!D44)))</f>
        <v/>
      </c>
      <c r="CQ50" s="34" t="str">
        <f ca="1">+IF(OFFSET('Sanitation Data'!$D$30,0,10*ROW('Sanitation Data'!D44))="","",OFFSET('Sanitation Data'!$D$30,0,10*ROW('Sanitation Data'!D44)))</f>
        <v/>
      </c>
      <c r="CR50" s="34" t="str">
        <f ca="1">+IF(OFFSET('Sanitation Data'!$D$31,0,10*ROW('Sanitation Data'!D44))="","",OFFSET('Sanitation Data'!$D$31,0,10*ROW('Sanitation Data'!D44)))</f>
        <v/>
      </c>
      <c r="CS50" s="34" t="str">
        <f ca="1">+IF(OFFSET('Sanitation Data'!$D$32,0,10*ROW('Sanitation Data'!D44))="","",OFFSET('Sanitation Data'!$D$32,0,10*ROW('Sanitation Data'!D44)))</f>
        <v/>
      </c>
      <c r="CT50" s="34" t="str">
        <f ca="1">+IF(OFFSET('Sanitation Data'!$D$33,0,10*ROW('Sanitation Data'!D44))="","",OFFSET('Sanitation Data'!$D$33,0,10*ROW('Sanitation Data'!D44)))</f>
        <v/>
      </c>
      <c r="CU50" s="34" t="str">
        <f ca="1">+IF(OFFSET('Sanitation Data'!$E$29,0,10*ROW('Sanitation Data'!E44))="","",OFFSET('Sanitation Data'!$E$29,0,10*ROW('Sanitation Data'!E44)))</f>
        <v/>
      </c>
      <c r="CV50" s="34" t="str">
        <f ca="1">+IF(OFFSET('Sanitation Data'!$E$30,0,10*ROW('Sanitation Data'!E44))="","",OFFSET('Sanitation Data'!$E$30,0,10*ROW('Sanitation Data'!E44)))</f>
        <v/>
      </c>
      <c r="CW50" s="34" t="str">
        <f ca="1">+IF(OFFSET('Sanitation Data'!$E$31,0,10*ROW('Sanitation Data'!E44))="","",OFFSET('Sanitation Data'!$E$31,0,10*ROW('Sanitation Data'!E44)))</f>
        <v/>
      </c>
      <c r="CX50" s="34" t="str">
        <f ca="1">+IF(OFFSET('Sanitation Data'!$E$32,0,10*ROW('Sanitation Data'!E44))="","",OFFSET('Sanitation Data'!$E$32,0,10*ROW('Sanitation Data'!E44)))</f>
        <v/>
      </c>
      <c r="CY50" s="34" t="str">
        <f ca="1">+IF(OFFSET('Sanitation Data'!$E$33,0,10*ROW('Sanitation Data'!E44))="","",OFFSET('Sanitation Data'!$E$33,0,10*ROW('Sanitation Data'!E44)))</f>
        <v/>
      </c>
      <c r="CZ50" s="34" t="str">
        <f ca="1">+IF(OFFSET('Sanitation Data'!$F$29,0,10*ROW('Sanitation Data'!F44))="","",OFFSET('Sanitation Data'!$F$29,0,10*ROW('Sanitation Data'!F44)))</f>
        <v/>
      </c>
      <c r="DA50" s="34" t="str">
        <f ca="1">+IF(OFFSET('Sanitation Data'!$F$30,0,10*ROW('Sanitation Data'!F44))="","",OFFSET('Sanitation Data'!$F$30,0,10*ROW('Sanitation Data'!F44)))</f>
        <v/>
      </c>
      <c r="DB50" s="34" t="str">
        <f ca="1">+IF(OFFSET('Sanitation Data'!$F$31,0,10*ROW('Sanitation Data'!F44))="","",OFFSET('Sanitation Data'!$F$31,0,10*ROW('Sanitation Data'!F44)))</f>
        <v/>
      </c>
      <c r="DC50" s="34" t="str">
        <f ca="1">+IF(OFFSET('Sanitation Data'!$F$32,0,10*ROW('Sanitation Data'!F44))="","",OFFSET('Sanitation Data'!$F$32,0,10*ROW('Sanitation Data'!F44)))</f>
        <v/>
      </c>
      <c r="DD50" s="34" t="str">
        <f ca="1">+IF(OFFSET('Sanitation Data'!$F$33,0,10*ROW('Sanitation Data'!F44))="","",OFFSET('Sanitation Data'!$F$33,0,10*ROW('Sanitation Data'!F44)))</f>
        <v/>
      </c>
      <c r="DE50" s="34" t="str">
        <f ca="1">+IF(OFFSET('Sanitation Data'!$G$29,0,10*ROW('Sanitation Data'!G44))="","",OFFSET('Sanitation Data'!$G$29,0,10*ROW('Sanitation Data'!G44)))</f>
        <v/>
      </c>
      <c r="DF50" s="34" t="str">
        <f ca="1">+IF(OFFSET('Sanitation Data'!$G$30,0,10*ROW('Sanitation Data'!G44))="","",OFFSET('Sanitation Data'!$G$30,0,10*ROW('Sanitation Data'!G44)))</f>
        <v/>
      </c>
      <c r="DG50" s="34" t="str">
        <f ca="1">+IF(OFFSET('Sanitation Data'!$G$31,0,10*ROW('Sanitation Data'!G44))="","",OFFSET('Sanitation Data'!$G$31,0,10*ROW('Sanitation Data'!G44)))</f>
        <v/>
      </c>
      <c r="DH50" s="34" t="str">
        <f ca="1">+IF(OFFSET('Sanitation Data'!$G$32,0,10*ROW('Sanitation Data'!G44))="","",OFFSET('Sanitation Data'!$G$32,0,10*ROW('Sanitation Data'!G44)))</f>
        <v/>
      </c>
      <c r="DI50" s="34" t="str">
        <f ca="1">+IF(OFFSET('Sanitation Data'!$G$33,0,10*ROW('Sanitation Data'!G44))="","",OFFSET('Sanitation Data'!$G$33,0,10*ROW('Sanitation Data'!G44)))</f>
        <v/>
      </c>
      <c r="DJ50" s="34" t="str">
        <f ca="1">+IF(OFFSET('Sanitation Data'!$H$29,0,10*ROW('Sanitation Data'!H44))="","",OFFSET('Sanitation Data'!$H$29,0,10*ROW('Sanitation Data'!H44)))</f>
        <v/>
      </c>
      <c r="DK50" s="34" t="str">
        <f ca="1">+IF(OFFSET('Sanitation Data'!$H$30,0,10*ROW('Sanitation Data'!H44))="","",OFFSET('Sanitation Data'!$H$30,0,10*ROW('Sanitation Data'!H44)))</f>
        <v/>
      </c>
      <c r="DL50" s="34" t="str">
        <f ca="1">+IF(OFFSET('Sanitation Data'!$H$31,0,10*ROW('Sanitation Data'!H44))="","",OFFSET('Sanitation Data'!$H$31,0,10*ROW('Sanitation Data'!H44)))</f>
        <v/>
      </c>
      <c r="DM50" s="34" t="str">
        <f ca="1">+IF(OFFSET('Sanitation Data'!$H$32,0,10*ROW('Sanitation Data'!H44))="","",OFFSET('Sanitation Data'!$H$32,0,10*ROW('Sanitation Data'!H44)))</f>
        <v/>
      </c>
      <c r="DN50" s="34" t="str">
        <f ca="1">+IF(OFFSET('Sanitation Data'!$H$33,0,10*ROW('Sanitation Data'!H44))="","",OFFSET('Sanitation Data'!$H$33,0,10*ROW('Sanitation Data'!H44)))</f>
        <v/>
      </c>
      <c r="DO50" s="34" t="str">
        <f ca="1">+IF(OFFSET('Hygiene Data'!$C$12,0,10*ROW('Hygiene Data'!C44))="","",OFFSET('Hygiene Data'!$C$12,0,10*ROW('Hygiene Data'!C44)))</f>
        <v/>
      </c>
      <c r="DP50" s="34" t="str">
        <f ca="1">+IF(OFFSET('Hygiene Data'!$C$13,0,10*ROW('Hygiene Data'!C44))="","",OFFSET('Hygiene Data'!$C$13,0,10*ROW('Hygiene Data'!C44)))</f>
        <v/>
      </c>
      <c r="DQ50" s="34" t="str">
        <f ca="1">+IF(OFFSET('Hygiene Data'!$C$14,0,10*ROW('Hygiene Data'!C44))="","",OFFSET('Hygiene Data'!$C$14,0,10*ROW('Hygiene Data'!C44)))</f>
        <v/>
      </c>
      <c r="DR50" s="34" t="str">
        <f ca="1">+IF(OFFSET('Hygiene Data'!$D$12,0,10*ROW('Hygiene Data'!D44))="","",OFFSET('Hygiene Data'!$D$12,0,10*ROW('Hygiene Data'!D44)))</f>
        <v/>
      </c>
      <c r="DS50" s="34" t="str">
        <f ca="1">+IF(OFFSET('Hygiene Data'!$D$13,0,10*ROW('Hygiene Data'!D44))="","",OFFSET('Hygiene Data'!$D$13,0,10*ROW('Hygiene Data'!D44)))</f>
        <v/>
      </c>
      <c r="DT50" s="34" t="str">
        <f ca="1">+IF(OFFSET('Hygiene Data'!$D$14,0,10*ROW('Hygiene Data'!D44))="","",OFFSET('Hygiene Data'!$D$14,0,10*ROW('Hygiene Data'!D44)))</f>
        <v/>
      </c>
      <c r="DU50" s="34" t="str">
        <f ca="1">+IF(OFFSET('Hygiene Data'!$E$12,0,10*ROW('Hygiene Data'!E44))="","",OFFSET('Hygiene Data'!$E$12,0,10*ROW('Hygiene Data'!E44)))</f>
        <v/>
      </c>
      <c r="DV50" s="34" t="str">
        <f ca="1">+IF(OFFSET('Hygiene Data'!$E$13,0,10*ROW('Hygiene Data'!E44))="","",OFFSET('Hygiene Data'!$E$13,0,10*ROW('Hygiene Data'!E44)))</f>
        <v/>
      </c>
      <c r="DW50" s="34" t="str">
        <f ca="1">+IF(OFFSET('Hygiene Data'!$E$14,0,10*ROW('Hygiene Data'!E44))="","",OFFSET('Hygiene Data'!$E$14,0,10*ROW('Hygiene Data'!E44)))</f>
        <v/>
      </c>
      <c r="DX50" s="34" t="str">
        <f ca="1">+IF(OFFSET('Hygiene Data'!$F$12,0,10*ROW('Hygiene Data'!F44))="","",OFFSET('Hygiene Data'!$F$12,0,10*ROW('Hygiene Data'!F44)))</f>
        <v/>
      </c>
      <c r="DY50" s="34" t="str">
        <f ca="1">+IF(OFFSET('Hygiene Data'!$F$13,0,10*ROW('Hygiene Data'!F44))="","",OFFSET('Hygiene Data'!$F$13,0,10*ROW('Hygiene Data'!F44)))</f>
        <v/>
      </c>
      <c r="DZ50" s="34" t="str">
        <f ca="1">+IF(OFFSET('Hygiene Data'!$F$14,0,10*ROW('Hygiene Data'!F44))="","",OFFSET('Hygiene Data'!$F$14,0,10*ROW('Hygiene Data'!F44)))</f>
        <v/>
      </c>
      <c r="EA50" s="34" t="str">
        <f ca="1">+IF(OFFSET('Hygiene Data'!$G$12,0,10*ROW('Hygiene Data'!G44))="","",OFFSET('Hygiene Data'!$G$12,0,10*ROW('Hygiene Data'!G44)))</f>
        <v/>
      </c>
      <c r="EB50" s="34" t="str">
        <f ca="1">+IF(OFFSET('Hygiene Data'!$G$13,0,10*ROW('Hygiene Data'!G44))="","",OFFSET('Hygiene Data'!$G$13,0,10*ROW('Hygiene Data'!G44)))</f>
        <v/>
      </c>
      <c r="EC50" s="34" t="str">
        <f ca="1">+IF(OFFSET('Hygiene Data'!$G$14,0,10*ROW('Hygiene Data'!G44))="","",OFFSET('Hygiene Data'!$G$14,0,10*ROW('Hygiene Data'!G44)))</f>
        <v/>
      </c>
      <c r="ED50" s="34" t="str">
        <f ca="1">+IF(OFFSET('Hygiene Data'!$H$12,0,10*ROW('Hygiene Data'!H44))="","",OFFSET('Hygiene Data'!$H$12,0,10*ROW('Hygiene Data'!H44)))</f>
        <v/>
      </c>
      <c r="EE50" s="34" t="str">
        <f ca="1">+IF(OFFSET('Hygiene Data'!$H$13,0,10*ROW('Hygiene Data'!H44))="","",OFFSET('Hygiene Data'!$H$13,0,10*ROW('Hygiene Data'!H44)))</f>
        <v/>
      </c>
      <c r="EF50" s="34" t="str">
        <f ca="1">+IF(OFFSET('Hygiene Data'!$H$14,0,10*ROW('Hygiene Data'!H44))="","",OFFSET('Hygiene Data'!$H$14,0,10*ROW('Hygiene Data'!H44)))</f>
        <v/>
      </c>
    </row>
    <row r="51" spans="1:136" x14ac:dyDescent="0.2">
      <c r="A51" s="50" t="str">
        <f ca="1">+IF(OFFSET('Water Data'!$B$1,0,10*ROW('Water Data'!B48))="","",OFFSET('Water Data'!$B$1,0,10*ROW('Water Data'!B48)))</f>
        <v/>
      </c>
      <c r="B51" s="50" t="str">
        <f ca="1">+IF(OFFSET('Water Data'!$A$3,0,10*ROW('Water Data'!A48))="","",OFFSET('Water Data'!$A$3,0,10*ROW('Water Data'!A48)))</f>
        <v/>
      </c>
      <c r="C51" s="50" t="str">
        <f ca="1">+IF(OFFSET('Water Data'!$C$3,0,10*ROW('Water Data'!C48))="","",OFFSET('Water Data'!$C$3,0,10*ROW('Water Data'!C48)))</f>
        <v/>
      </c>
      <c r="D51" s="133" t="e">
        <f ca="1">+IF(AND(ISNUMBER(OFFSET('Water Data'!$C$5,0,10*ROW('Water Data'!C45))),BS51="Yes"),100-OFFSET('Water Data'!$C$5,0,10*ROW('Water Data'!C45)),IF(AND(ISNUMBER(OFFSET('Water Data'!$C$5,0,10*ROW('Water Data'!C45))),BS51="No",ISNUMBER(OFFSET('Water Data'!$C$5,0,10*ROW('Water Data'!C45)))),CONCATENATE("[",ROUND(100-OFFSET('Water Data'!$C$5,0,10*ROW('Water Data'!C45)),0),"]"),IF(AND(ISNUMBER(OFFSET('Water Data'!$C$5,0,10*ROW('Water Data'!C45))),BS51="",ISNUMBER(OFFSET('Water Data'!$C$5,0,10*ROW('Water Data'!C45)))),100-OFFSET('Water Data'!$C$5,0,10*ROW('Water Data'!C45)),NA())))</f>
        <v>#N/A</v>
      </c>
      <c r="E51" s="133" t="e">
        <f ca="1">+IF(AND(ISNUMBER(OFFSET('Water Data'!$C$7,0,10*ROW('Water Data'!D45))),BT51="Yes"),OFFSET('Water Data'!$C$7,0,10*ROW('Water Data'!C45)),IF(AND(ISNUMBER(OFFSET('Water Data'!$C$7,0,10*ROW('Water Data'!C45))),BT51="No",ISNUMBER(OFFSET('Water Data'!$C$7,0,10*ROW('Water Data'!C45)))),CONCATENATE("[",ROUND(OFFSET('Water Data'!$C$7,0,10*ROW('Water Data'!C45)),0),"]"),IF(AND(ISNUMBER(OFFSET('Water Data'!$C$7,0,10*ROW('Water Data'!C45))),BT51="",ISNUMBER(OFFSET('Water Data'!$C$7,0,10*ROW('Water Data'!C45)))),OFFSET('Water Data'!$C$7,0,10*ROW('Water Data'!C45)),NA())))</f>
        <v>#N/A</v>
      </c>
      <c r="F51" s="133" t="e">
        <f ca="1">+IF(AND(ISNUMBER(OFFSET('Water Data'!$C$10,0,10*ROW('Water Data'!C45))),BU51="Yes"),OFFSET('Water Data'!$C$10,0,10*ROW('Water Data'!C45)),IF(AND(ISNUMBER(OFFSET('Water Data'!$C$10,0,10*ROW('Water Data'!C45))),BU51="No",ISNUMBER(OFFSET('Water Data'!$C$10,0,10*ROW('Water Data'!C45)))),CONCATENATE("[",ROUND(OFFSET('Water Data'!$C$10,0,10*ROW('Water Data'!C45)),0),"]"),IF(AND(ISNUMBER(OFFSET('Water Data'!$C$10,0,10*ROW('Water Data'!C45))),BU51="",ISNUMBER(OFFSET('Water Data'!$C$10,0,10*ROW('Water Data'!C45)))),OFFSET('Water Data'!$C$10,0,10*ROW('Water Data'!C45)),NA())))</f>
        <v>#N/A</v>
      </c>
      <c r="G51" s="133" t="e">
        <f ca="1">+IF(AND(ISNUMBER(OFFSET('Water Data'!$D$5,0,10*ROW('Water Data'!D45))),BV51="Yes"),100-OFFSET('Water Data'!$D$5,0,10*ROW('Water Data'!D45)),IF(AND(ISNUMBER(OFFSET('Water Data'!$D$5,0,10*ROW('Water Data'!D45))),BV51="No",ISNUMBER(OFFSET('Water Data'!$D$5,0,10*ROW('Water Data'!D45)))),CONCATENATE("[",ROUND(100-OFFSET('Water Data'!$D$5,0,10*ROW('Water Data'!D45)),0),"]"),IF(AND(ISNUMBER(OFFSET('Water Data'!$D$5,0,10*ROW('Water Data'!D45))),BV51="",ISNUMBER(OFFSET('Water Data'!$D$5,0,10*ROW('Water Data'!D45)))),100-OFFSET('Water Data'!$D$5,0,10*ROW('Water Data'!D45)),NA())))</f>
        <v>#N/A</v>
      </c>
      <c r="H51" s="133" t="e">
        <f ca="1">+IF(AND(ISNUMBER(OFFSET('Water Data'!$D$7,0,10*ROW('Water Data'!D45))),BW51="Yes"),OFFSET('Water Data'!$D$7,0,10*ROW('Water Data'!D45)),IF(AND(ISNUMBER(OFFSET('Water Data'!$D$7,0,10*ROW('Water Data'!D45))),BW51="No",ISNUMBER(OFFSET('Water Data'!$D$7,0,10*ROW('Water Data'!D45)))),CONCATENATE("[",ROUND(OFFSET('Water Data'!$C$7,0,10*ROW('Water Data'!D45)),0),"]"),IF(AND(ISNUMBER(OFFSET('Water Data'!$D$7,0,10*ROW('Water Data'!D45))),BW51="",ISNUMBER(OFFSET('Water Data'!$D$7,0,10*ROW('Water Data'!D45)))),OFFSET('Water Data'!$D$7,0,10*ROW('Water Data'!D45)),NA())))</f>
        <v>#N/A</v>
      </c>
      <c r="I51" s="133" t="e">
        <f ca="1">+IF(AND(ISNUMBER(OFFSET('Water Data'!$D$10,0,10*ROW('Water Data'!D45))),BX51="Yes"),OFFSET('Water Data'!$D$10,0,10*ROW('Water Data'!D45)),IF(AND(ISNUMBER(OFFSET('Water Data'!$D$10,0,10*ROW('Water Data'!D45))),BX51="No",ISNUMBER(OFFSET('Water Data'!$D$10,0,10*ROW('Water Data'!D45)))),CONCATENATE("[",ROUND(OFFSET('Water Data'!$D$10,0,10*ROW('Water Data'!D45)),0),"]"),IF(AND(ISNUMBER(OFFSET('Water Data'!$D$10,0,10*ROW('Water Data'!D45))),BX51="",ISNUMBER(OFFSET('Water Data'!$D$10,0,10*ROW('Water Data'!D45)))),OFFSET('Water Data'!$D$10,0,10*ROW('Water Data'!D45)),NA())))</f>
        <v>#N/A</v>
      </c>
      <c r="J51" s="133" t="e">
        <f ca="1">+IF(AND(ISNUMBER(OFFSET('Water Data'!$E$5,0,10*ROW('Water Data'!E45))),BY51="Yes"),100-OFFSET('Water Data'!$E$5,0,10*ROW('Water Data'!E45)),IF(AND(ISNUMBER(OFFSET('Water Data'!$E$5,0,10*ROW('Water Data'!E45))),BY51="No",ISNUMBER(OFFSET('Water Data'!$E$5,0,10*ROW('Water Data'!E45)))),CONCATENATE("[",ROUND(100-OFFSET('Water Data'!$E$5,0,10*ROW('Water Data'!E45)),0),"]"),IF(AND(ISNUMBER(OFFSET('Water Data'!$E$5,0,10*ROW('Water Data'!E45))),BY51="",ISNUMBER(OFFSET('Water Data'!$E$5,0,10*ROW('Water Data'!E45)))),100-OFFSET('Water Data'!$E$5,0,10*ROW('Water Data'!E45)),NA())))</f>
        <v>#N/A</v>
      </c>
      <c r="K51" s="133" t="e">
        <f ca="1">+IF(AND(ISNUMBER(OFFSET('Water Data'!$E$7,0,10*ROW('Water Data'!E45))),BZ51="Yes"),OFFSET('Water Data'!$E$7,0,10*ROW('Water Data'!E45)),IF(AND(ISNUMBER(OFFSET('Water Data'!$E$7,0,10*ROW('Water Data'!E45))),BZ51="No",ISNUMBER(OFFSET('Water Data'!$E$7,0,10*ROW('Water Data'!E45)))),CONCATENATE("[",ROUND(OFFSET('Water Data'!$E$7,0,10*ROW('Water Data'!E45)),0),"]"),IF(AND(ISNUMBER(OFFSET('Water Data'!$E$7,0,10*ROW('Water Data'!E45))),BZ51="",ISNUMBER(OFFSET('Water Data'!$E$7,0,10*ROW('Water Data'!E45)))),OFFSET('Water Data'!$E$7,0,10*ROW('Water Data'!E45)),NA())))</f>
        <v>#N/A</v>
      </c>
      <c r="L51" s="133" t="e">
        <f ca="1">+IF(AND(ISNUMBER(OFFSET('Water Data'!$E$10,0,10*ROW('Water Data'!E45))),CA51="Yes"),OFFSET('Water Data'!$E$10,0,10*ROW('Water Data'!E45)),IF(AND(ISNUMBER(OFFSET('Water Data'!$E$10,0,10*ROW('Water Data'!E45))),CA51="No",ISNUMBER(OFFSET('Water Data'!$E$10,0,10*ROW('Water Data'!E45)))),CONCATENATE("[",ROUND(OFFSET('Water Data'!$E$10,0,10*ROW('Water Data'!E45)),0),"]"),IF(AND(ISNUMBER(OFFSET('Water Data'!$E$10,0,10*ROW('Water Data'!E45))),CA51="",ISNUMBER(OFFSET('Water Data'!$E$10,0,10*ROW('Water Data'!E45)))),OFFSET('Water Data'!$E$10,0,10*ROW('Water Data'!E45)),NA())))</f>
        <v>#N/A</v>
      </c>
      <c r="M51" s="133" t="e">
        <f ca="1">+IF(AND(ISNUMBER(OFFSET('Water Data'!$F$5,0,10*ROW('Water Data'!F45))),CB51="Yes"),100-OFFSET('Water Data'!$F$5,0,10*ROW('Water Data'!F45)),IF(AND(ISNUMBER(OFFSET('Water Data'!$F$5,0,10*ROW('Water Data'!F45))),CB51="No",ISNUMBER(OFFSET('Water Data'!$F$5,0,10*ROW('Water Data'!F45)))),CONCATENATE("[",ROUND(100-OFFSET('Water Data'!$F$5,0,10*ROW('Water Data'!F45)),0),"]"),IF(AND(ISNUMBER(OFFSET('Water Data'!$F$5,0,10*ROW('Water Data'!F45))),CB51="",ISNUMBER(OFFSET('Water Data'!$F$5,0,10*ROW('Water Data'!F45)))),100-OFFSET('Water Data'!$F$5,0,10*ROW('Water Data'!F45)),NA())))</f>
        <v>#N/A</v>
      </c>
      <c r="N51" s="133" t="e">
        <f ca="1">+IF(AND(ISNUMBER(OFFSET('Water Data'!$F$7,0,10*ROW('Water Data'!F45))),CC51="Yes"),OFFSET('Water Data'!$F$7,0,10*ROW('Water Data'!F45)),IF(AND(ISNUMBER(OFFSET('Water Data'!$F$7,0,10*ROW('Water Data'!F45))),CC51="No",ISNUMBER(OFFSET('Water Data'!$F$7,0,10*ROW('Water Data'!F45)))),CONCATENATE("[",ROUND(OFFSET('Water Data'!$F$7,0,10*ROW('Water Data'!F45)),0),"]"),IF(AND(ISNUMBER(OFFSET('Water Data'!$F$7,0,10*ROW('Water Data'!F45))),CC51="",ISNUMBER(OFFSET('Water Data'!$F$7,0,10*ROW('Water Data'!F45)))),OFFSET('Water Data'!$F$7,0,10*ROW('Water Data'!F45)),NA())))</f>
        <v>#N/A</v>
      </c>
      <c r="O51" s="133" t="e">
        <f ca="1">+IF(AND(ISNUMBER(OFFSET('Water Data'!$F$10,0,10*ROW('Water Data'!F45))),CD51="Yes"),OFFSET('Water Data'!$F$10,0,10*ROW('Water Data'!F45)),IF(AND(ISNUMBER(OFFSET('Water Data'!$F$10,0,10*ROW('Water Data'!F45))),CD51="No",ISNUMBER(OFFSET('Water Data'!$F$10,0,10*ROW('Water Data'!F45)))),CONCATENATE("[",ROUND(OFFSET('Water Data'!$F$10,0,10*ROW('Water Data'!F45)),0),"]"),IF(AND(ISNUMBER(OFFSET('Water Data'!$F$10,0,10*ROW('Water Data'!F45))),CD51="",ISNUMBER(OFFSET('Water Data'!$F$10,0,10*ROW('Water Data'!F45)))),OFFSET('Water Data'!$F$10,0,10*ROW('Water Data'!F45)),NA())))</f>
        <v>#N/A</v>
      </c>
      <c r="P51" s="133" t="e">
        <f ca="1">+IF(AND(ISNUMBER(OFFSET('Water Data'!$G$5,0,10*ROW('Water Data'!G45))),CE51="Yes"),100-OFFSET('Water Data'!$G$5,0,10*ROW('Water Data'!G45)),IF(AND(ISNUMBER(OFFSET('Water Data'!$G$5,0,10*ROW('Water Data'!G45))),CE51="No",ISNUMBER(OFFSET('Water Data'!$G$5,0,10*ROW('Water Data'!G45)))),CONCATENATE("[",ROUND(100-OFFSET('Water Data'!$G$5,0,10*ROW('Water Data'!G45)),0),"]"),IF(AND(ISNUMBER(OFFSET('Water Data'!$G$5,0,10*ROW('Water Data'!G45))),CE51="",ISNUMBER(OFFSET('Water Data'!$G$5,0,10*ROW('Water Data'!G45)))),100-OFFSET('Water Data'!$G$5,0,10*ROW('Water Data'!G45)),NA())))</f>
        <v>#N/A</v>
      </c>
      <c r="Q51" s="133" t="e">
        <f ca="1">+IF(AND(ISNUMBER(OFFSET('Water Data'!$G$7,0,10*ROW('Water Data'!G45))),CF51="Yes"),OFFSET('Water Data'!$G$7,0,10*ROW('Water Data'!G45)),IF(AND(ISNUMBER(OFFSET('Water Data'!$G$7,0,10*ROW('Water Data'!G45))),CF51="No",ISNUMBER(OFFSET('Water Data'!$G$7,0,10*ROW('Water Data'!G45)))),CONCATENATE("[",ROUND(OFFSET('Water Data'!$G$7,0,10*ROW('Water Data'!G45)),0),"]"),IF(AND(ISNUMBER(OFFSET('Water Data'!$G$7,0,10*ROW('Water Data'!G45))),CF51="",ISNUMBER(OFFSET('Water Data'!$G$7,0,10*ROW('Water Data'!G45)))),OFFSET('Water Data'!$G$7,0,10*ROW('Water Data'!G45)),NA())))</f>
        <v>#N/A</v>
      </c>
      <c r="R51" s="133" t="e">
        <f ca="1">+IF(AND(ISNUMBER(OFFSET('Water Data'!$G$10,0,10*ROW('Water Data'!G45))),CG51="Yes"),OFFSET('Water Data'!$G$10,0,10*ROW('Water Data'!G45)),IF(AND(ISNUMBER(OFFSET('Water Data'!$G$10,0,10*ROW('Water Data'!G45))),CG51="No",ISNUMBER(OFFSET('Water Data'!$G$10,0,10*ROW('Water Data'!G45)))),CONCATENATE("[",ROUND(OFFSET('Water Data'!$G$10,0,10*ROW('Water Data'!G45)),0),"]"),IF(AND(ISNUMBER(OFFSET('Water Data'!$G$10,0,10*ROW('Water Data'!G45))),CG51="",ISNUMBER(OFFSET('Water Data'!$G$10,0,10*ROW('Water Data'!G45)))),OFFSET('Water Data'!$G$10,0,10*ROW('Water Data'!G45)),NA())))</f>
        <v>#N/A</v>
      </c>
      <c r="S51" s="133" t="e">
        <f ca="1">+IF(AND(ISNUMBER(OFFSET('Water Data'!$H$5,0,10*ROW('Water Data'!H45))),CH51="Yes"),100-OFFSET('Water Data'!$H$5,0,10*ROW('Water Data'!H45)),IF(AND(ISNUMBER(OFFSET('Water Data'!$H$5,0,10*ROW('Water Data'!H45))),CH51="No",ISNUMBER(OFFSET('Water Data'!$H$5,0,10*ROW('Water Data'!H45)))),CONCATENATE("[",ROUND(100-OFFSET('Water Data'!$H$5,0,10*ROW('Water Data'!H45)),0),"]"),IF(AND(ISNUMBER(OFFSET('Water Data'!$H$5,0,10*ROW('Water Data'!H45))),CH51="",ISNUMBER(OFFSET('Water Data'!$H$5,0,10*ROW('Water Data'!H45)))),100-OFFSET('Water Data'!$H$5,0,10*ROW('Water Data'!H45)),NA())))</f>
        <v>#N/A</v>
      </c>
      <c r="T51" s="133" t="e">
        <f ca="1">+IF(AND(ISNUMBER(OFFSET('Water Data'!$H$7,0,10*ROW('Water Data'!H45))),CI51="Yes"),OFFSET('Water Data'!$H$7,0,10*ROW('Water Data'!H45)),IF(AND(ISNUMBER(OFFSET('Water Data'!$H$7,0,10*ROW('Water Data'!H45))),CI51="No",ISNUMBER(OFFSET('Water Data'!$H$7,0,10*ROW('Water Data'!H45)))),CONCATENATE("[",ROUND(OFFSET('Water Data'!$H$7,0,10*ROW('Water Data'!H45)),0),"]"),IF(AND(ISNUMBER(OFFSET('Water Data'!$H$7,0,10*ROW('Water Data'!H45))),CI51="",ISNUMBER(OFFSET('Water Data'!$H$7,0,10*ROW('Water Data'!H45)))),OFFSET('Water Data'!$H$7,0,10*ROW('Water Data'!H45)),NA())))</f>
        <v>#N/A</v>
      </c>
      <c r="U51" s="133" t="e">
        <f ca="1">+IF(AND(ISNUMBER(OFFSET('Water Data'!$H$10,0,10*ROW('Water Data'!H45))),CJ51="Yes"),OFFSET('Water Data'!$H$10,0,10*ROW('Water Data'!H45)),IF(AND(ISNUMBER(OFFSET('Water Data'!$H$10,0,10*ROW('Water Data'!H45))),CJ51="No",ISNUMBER(OFFSET('Water Data'!$H$10,0,10*ROW('Water Data'!H45)))),CONCATENATE("[",ROUND(OFFSET('Water Data'!$H$10,0,10*ROW('Water Data'!H45)),0),"]"),IF(AND(ISNUMBER(OFFSET('Water Data'!$H$10,0,10*ROW('Water Data'!H45))),CJ51="",ISNUMBER(OFFSET('Water Data'!$H$10,0,10*ROW('Water Data'!H45)))),OFFSET('Water Data'!$H$10,0,10*ROW('Water Data'!H45)),NA())))</f>
        <v>#N/A</v>
      </c>
      <c r="V51" s="134" t="e">
        <f ca="1">+IF(AND(ISNUMBER(OFFSET('Sanitation Data'!$C$5,0,10*ROW('Sanitation Data'!C45))),CK51="Yes"),100-OFFSET('Sanitation Data'!$C$5,0,10*ROW('Sanitation Data'!C45)),IF(AND(ISNUMBER(OFFSET('Sanitation Data'!$C$5,0,10*ROW('Sanitation Data'!C45))),CK51="No",ISNUMBER(OFFSET('Sanitation Data'!$C$5,0,10*ROW('Sanitation Data'!C45)))),CONCATENATE("[",ROUND(100-OFFSET('Sanitation Data'!$C$5,0,10*ROW('Sanitation Data'!C45)),0),"]"),IF(AND(ISNUMBER(OFFSET('Sanitation Data'!$C$5,0,10*ROW('Sanitation Data'!C45))),CK51="",ISNUMBER(OFFSET('Sanitation Data'!$C$5,0,10*ROW('Sanitation Data'!C45)))),100-OFFSET('Sanitation Data'!$C$5,0,10*ROW('Sanitation Data'!C45)),NA())))</f>
        <v>#N/A</v>
      </c>
      <c r="W51" s="134" t="e">
        <f ca="1">+IF(AND(ISNUMBER(OFFSET('Sanitation Data'!$C$7,0,10*ROW('Sanitation Data'!C45))),CL51="Yes"),OFFSET('Sanitation Data'!$C$7,0,10*ROW('Sanitation Data'!C45)),IF(AND(ISNUMBER(OFFSET('Sanitation Data'!$C$7,0,10*ROW('Sanitation Data'!C45))),CL51="No",ISNUMBER(OFFSET('Sanitation Data'!$C$7,0,10*ROW('Sanitation Data'!C45)))),CONCATENATE("[",ROUND(OFFSET('Sanitation Data'!$C$7,0,10*ROW('Sanitation Data'!C45)),0),"]"),IF(AND(ISNUMBER(OFFSET('Sanitation Data'!$C$7,0,10*ROW('Sanitation Data'!C45))),CL51="",ISNUMBER(OFFSET('Sanitation Data'!$C$7,0,10*ROW('Sanitation Data'!C45)))),OFFSET('Sanitation Data'!$C$7,0,10*ROW('Sanitation Data'!C45)),NA())))</f>
        <v>#N/A</v>
      </c>
      <c r="X51" s="134" t="e">
        <f ca="1">+IF(AND(ISNUMBER(OFFSET('Sanitation Data'!$C$11,0,10*ROW('Sanitation Data'!C45))),CM51="Yes"),OFFSET('Sanitation Data'!$C$11,0,10*ROW('Sanitation Data'!C45)),IF(AND(ISNUMBER(OFFSET('Sanitation Data'!$C$11,0,10*ROW('Sanitation Data'!C45))),CM51="No",ISNUMBER(OFFSET('Sanitation Data'!$C$11,0,10*ROW('Sanitation Data'!C45)))),CONCATENATE("[",ROUND(OFFSET('Sanitation Data'!$C$11,0,10*ROW('Sanitation Data'!C45)),0),"]"),IF(AND(ISNUMBER(OFFSET('Sanitation Data'!$C$11,0,10*ROW('Sanitation Data'!C45))),CM51="",ISNUMBER(OFFSET('Sanitation Data'!$C$11,0,10*ROW('Sanitation Data'!C45)))),OFFSET('Sanitation Data'!$C$11,0,10*ROW('Sanitation Data'!C45)),NA())))</f>
        <v>#N/A</v>
      </c>
      <c r="Y51" s="134" t="e">
        <f ca="1">+IF(AND(ISNUMBER(OFFSET('Sanitation Data'!$C$12,0,10*ROW('Sanitation Data'!C45))),CN51="Yes"),OFFSET('Sanitation Data'!$C$12,0,10*ROW('Sanitation Data'!C45)),IF(AND(ISNUMBER(OFFSET('Sanitation Data'!$C$12,0,10*ROW('Sanitation Data'!C45))),CN51="No",ISNUMBER(OFFSET('Sanitation Data'!$C$12,0,10*ROW('Sanitation Data'!C45)))),CONCATENATE("[",ROUND(OFFSET('Sanitation Data'!$C$12,0,10*ROW('Sanitation Data'!C45)),0),"]"),IF(AND(ISNUMBER(OFFSET('Sanitation Data'!$C$12,0,10*ROW('Sanitation Data'!C45))),CN51="",ISNUMBER(OFFSET('Sanitation Data'!$C$12,0,10*ROW('Sanitation Data'!C45)))),OFFSET('Sanitation Data'!$C$12,0,10*ROW('Sanitation Data'!C45)),NA())))</f>
        <v>#N/A</v>
      </c>
      <c r="Z51" s="134" t="e">
        <f ca="1">+IF(AND(ISNUMBER(OFFSET('Sanitation Data'!$C$13,0,10*ROW('Sanitation Data'!C45))),CO51="Yes"),OFFSET('Sanitation Data'!$C$13,0,10*ROW('Sanitation Data'!C45)),IF(AND(ISNUMBER(OFFSET('Sanitation Data'!$C$13,0,10*ROW('Sanitation Data'!C45))),CO51="No",ISNUMBER(OFFSET('Sanitation Data'!$C$13,0,10*ROW('Sanitation Data'!C45)))),CONCATENATE("[",ROUND(OFFSET('Sanitation Data'!$C$13,0,10*ROW('Sanitation Data'!C45)),0),"]"),IF(AND(ISNUMBER(OFFSET('Sanitation Data'!$C$13,0,10*ROW('Sanitation Data'!C45))),CO51="",ISNUMBER(OFFSET('Sanitation Data'!$C$13,0,10*ROW('Sanitation Data'!C45)))),OFFSET('Sanitation Data'!$C$13,0,10*ROW('Sanitation Data'!C45)),NA())))</f>
        <v>#N/A</v>
      </c>
      <c r="AA51" s="134" t="e">
        <f ca="1">+IF(AND(ISNUMBER(OFFSET('Sanitation Data'!$D$5,0,10*ROW('Sanitation Data'!D45))),CP51="Yes"),100-OFFSET('Sanitation Data'!$D$5,0,10*ROW('Sanitation Data'!D45)),IF(AND(ISNUMBER(OFFSET('Sanitation Data'!$D$5,0,10*ROW('Sanitation Data'!D45))),CP51="No",ISNUMBER(OFFSET('Sanitation Data'!$D$5,0,10*ROW('Sanitation Data'!D45)))),CONCATENATE("[",ROUND(100-OFFSET('Sanitation Data'!$D$5,0,10*ROW('Sanitation Data'!D45)),0),"]"),IF(AND(ISNUMBER(OFFSET('Sanitation Data'!$D$5,0,10*ROW('Sanitation Data'!D45))),CP51="",ISNUMBER(OFFSET('Sanitation Data'!$D$5,0,10*ROW('Sanitation Data'!D45)))),100-OFFSET('Sanitation Data'!$D$5,0,10*ROW('Sanitation Data'!D45)),NA())))</f>
        <v>#N/A</v>
      </c>
      <c r="AB51" s="134" t="e">
        <f ca="1">+IF(AND(ISNUMBER(OFFSET('Sanitation Data'!$D$7,0,10*ROW('Sanitation Data'!D45))),CQ51="Yes"),OFFSET('Sanitation Data'!$D$7,0,10*ROW('Sanitation Data'!G45)),IF(AND(ISNUMBER(OFFSET('Sanitation Data'!$D$7,0,10*ROW('Sanitation Data'!D45))),CQ51="No",ISNUMBER(OFFSET('Sanitation Data'!$D$7,0,10*ROW('Sanitation Data'!D45)))),CONCATENATE("[",ROUND(OFFSET('Sanitation Data'!$D$7,0,10*ROW('Sanitation Data'!D45)),0),"]"),IF(AND(ISNUMBER(OFFSET('Sanitation Data'!$D$7,0,10*ROW('Sanitation Data'!D45))),CQ51="",ISNUMBER(OFFSET('Sanitation Data'!$D$7,0,10*ROW('Sanitation Data'!D45)))),OFFSET('Sanitation Data'!$D$7,0,10*ROW('Sanitation Data'!D45)),NA())))</f>
        <v>#N/A</v>
      </c>
      <c r="AC51" s="134" t="e">
        <f ca="1">+IF(AND(ISNUMBER(OFFSET('Sanitation Data'!$D$11,0,10*ROW('Sanitation Data'!D45))),CR51="Yes"),OFFSET('Sanitation Data'!$D$11,0,10*ROW('Sanitation Data'!D45)),IF(AND(ISNUMBER(OFFSET('Sanitation Data'!$D$11,0,10*ROW('Sanitation Data'!D45))),CR51="No",ISNUMBER(OFFSET('Sanitation Data'!$D$11,0,10*ROW('Sanitation Data'!D45)))),CONCATENATE("[",ROUND(OFFSET('Sanitation Data'!$D$11,0,10*ROW('Sanitation Data'!D45)),0),"]"),IF(AND(ISNUMBER(OFFSET('Sanitation Data'!$D$11,0,10*ROW('Sanitation Data'!D45))),CR51="",ISNUMBER(OFFSET('Sanitation Data'!$D$11,0,10*ROW('Sanitation Data'!D45)))),OFFSET('Sanitation Data'!$D$11,0,10*ROW('Sanitation Data'!D45)),NA())))</f>
        <v>#N/A</v>
      </c>
      <c r="AD51" s="134" t="e">
        <f ca="1">+IF(AND(ISNUMBER(OFFSET('Sanitation Data'!$D$12,0,10*ROW('Sanitation Data'!D45))),CS51="Yes"),OFFSET('Sanitation Data'!$D$12,0,10*ROW('Sanitation Data'!D45)),IF(AND(ISNUMBER(OFFSET('Sanitation Data'!$D$12,0,10*ROW('Sanitation Data'!D45))),CS51="No",ISNUMBER(OFFSET('Sanitation Data'!$D$12,0,10*ROW('Sanitation Data'!D45)))),CONCATENATE("[",ROUND(OFFSET('Sanitation Data'!$D$12,0,10*ROW('Sanitation Data'!D45)),0),"]"),IF(AND(ISNUMBER(OFFSET('Sanitation Data'!$D$12,0,10*ROW('Sanitation Data'!D45))),CS51="",ISNUMBER(OFFSET('Sanitation Data'!$D$12,0,10*ROW('Sanitation Data'!D45)))),OFFSET('Sanitation Data'!$D$12,0,10*ROW('Sanitation Data'!D45)),NA())))</f>
        <v>#N/A</v>
      </c>
      <c r="AE51" s="134" t="e">
        <f ca="1">+IF(AND(ISNUMBER(OFFSET('Sanitation Data'!$D$13,0,10*ROW('Sanitation Data'!D45))),CT51="Yes"),OFFSET('Sanitation Data'!$D$13,0,10*ROW('Sanitation Data'!D45)),IF(AND(ISNUMBER(OFFSET('Sanitation Data'!$D$13,0,10*ROW('Sanitation Data'!D45))),CT51="No",ISNUMBER(OFFSET('Sanitation Data'!$D$13,0,10*ROW('Sanitation Data'!D45)))),CONCATENATE("[",ROUND(OFFSET('Sanitation Data'!$D$13,0,10*ROW('Sanitation Data'!D45)),0),"]"),IF(AND(ISNUMBER(OFFSET('Sanitation Data'!$D$13,0,10*ROW('Sanitation Data'!D45))),CT51="",ISNUMBER(OFFSET('Sanitation Data'!$D$13,0,10*ROW('Sanitation Data'!D45)))),OFFSET('Sanitation Data'!$D$13,0,10*ROW('Sanitation Data'!D45)),NA())))</f>
        <v>#N/A</v>
      </c>
      <c r="AF51" s="134" t="e">
        <f ca="1">+IF(AND(ISNUMBER(OFFSET('Sanitation Data'!$E$5,0,10*ROW('Sanitation Data'!E45))),CU51="Yes"),100-OFFSET('Sanitation Data'!$E$5,0,10*ROW('Sanitation Data'!E45)),IF(AND(ISNUMBER(OFFSET('Sanitation Data'!$E$5,0,10*ROW('Sanitation Data'!E45))),CU51="No",ISNUMBER(OFFSET('Sanitation Data'!$E$5,0,10*ROW('Sanitation Data'!E45)))),CONCATENATE("[",ROUND(100-OFFSET('Sanitation Data'!$E$5,0,10*ROW('Sanitation Data'!E45)),0),"]"),IF(AND(ISNUMBER(OFFSET('Sanitation Data'!$E$5,0,10*ROW('Sanitation Data'!E45))),CU51="",ISNUMBER(OFFSET('Sanitation Data'!$E$5,0,10*ROW('Sanitation Data'!E45)))),100-OFFSET('Sanitation Data'!$E$5,0,10*ROW('Sanitation Data'!E45)),NA())))</f>
        <v>#N/A</v>
      </c>
      <c r="AG51" s="134" t="e">
        <f ca="1">+IF(AND(ISNUMBER(OFFSET('Sanitation Data'!$E$7,0,10*ROW('Sanitation Data'!E45))),CV51="Yes"),OFFSET('Sanitation Data'!$E$7,0,10*ROW('Sanitation Data'!E45)),IF(AND(ISNUMBER(OFFSET('Sanitation Data'!$E$7,0,10*ROW('Sanitation Data'!E45))),CV51="No",ISNUMBER(OFFSET('Sanitation Data'!$E$7,0,10*ROW('Sanitation Data'!E45)))),CONCATENATE("[",ROUND(OFFSET('Sanitation Data'!$E$7,0,10*ROW('Sanitation Data'!E45)),0),"]"),IF(AND(ISNUMBER(OFFSET('Sanitation Data'!$E$7,0,10*ROW('Sanitation Data'!E45))),CV51="",ISNUMBER(OFFSET('Sanitation Data'!$E$7,0,10*ROW('Sanitation Data'!E45)))),OFFSET('Sanitation Data'!$E$7,0,10*ROW('Sanitation Data'!E45)),NA())))</f>
        <v>#N/A</v>
      </c>
      <c r="AH51" s="134" t="e">
        <f ca="1">+IF(AND(ISNUMBER(OFFSET('Sanitation Data'!$E$11,0,10*ROW('Sanitation Data'!E45))),CW51="Yes"),OFFSET('Sanitation Data'!$E$11,0,10*ROW('Sanitation Data'!E45)),IF(AND(ISNUMBER(OFFSET('Sanitation Data'!$E$11,0,10*ROW('Sanitation Data'!E45))),CW51="No",ISNUMBER(OFFSET('Sanitation Data'!$E$11,0,10*ROW('Sanitation Data'!E45)))),CONCATENATE("[",ROUND(OFFSET('Sanitation Data'!$E$11,0,10*ROW('Sanitation Data'!E45)),0),"]"),IF(AND(ISNUMBER(OFFSET('Sanitation Data'!$E$11,0,10*ROW('Sanitation Data'!E45))),CW51="",ISNUMBER(OFFSET('Sanitation Data'!$E$11,0,10*ROW('Sanitation Data'!E45)))),OFFSET('Sanitation Data'!$E$11,0,10*ROW('Sanitation Data'!E45)),NA())))</f>
        <v>#N/A</v>
      </c>
      <c r="AI51" s="134" t="e">
        <f ca="1">+IF(AND(ISNUMBER(OFFSET('Sanitation Data'!$E$12,0,10*ROW('Sanitation Data'!E45))),CX51="Yes"),OFFSET('Sanitation Data'!$E$12,0,10*ROW('Sanitation Data'!E45)),IF(AND(ISNUMBER(OFFSET('Sanitation Data'!$E$12,0,10*ROW('Sanitation Data'!E45))),CX51="No",ISNUMBER(OFFSET('Sanitation Data'!$E$12,0,10*ROW('Sanitation Data'!E45)))),CONCATENATE("[",ROUND(OFFSET('Sanitation Data'!$E$12,0,10*ROW('Sanitation Data'!E45)),0),"]"),IF(AND(ISNUMBER(OFFSET('Sanitation Data'!$E$12,0,10*ROW('Sanitation Data'!E45))),CX51="",ISNUMBER(OFFSET('Sanitation Data'!$E$12,0,10*ROW('Sanitation Data'!E45)))),OFFSET('Sanitation Data'!$E$12,0,10*ROW('Sanitation Data'!E45)),NA())))</f>
        <v>#N/A</v>
      </c>
      <c r="AJ51" s="134" t="e">
        <f ca="1">+IF(AND(ISNUMBER(OFFSET('Sanitation Data'!$E$13,0,10*ROW('Sanitation Data'!E45))),CY51="Yes"),OFFSET('Sanitation Data'!$E$13,0,10*ROW('Sanitation Data'!E45)),IF(AND(ISNUMBER(OFFSET('Sanitation Data'!$E$13,0,10*ROW('Sanitation Data'!E45))),CY51="No",ISNUMBER(OFFSET('Sanitation Data'!$E$13,0,10*ROW('Sanitation Data'!E45)))),CONCATENATE("[",ROUND(OFFSET('Sanitation Data'!$E$13,0,10*ROW('Sanitation Data'!E45)),0),"]"),IF(AND(ISNUMBER(OFFSET('Sanitation Data'!$E$13,0,10*ROW('Sanitation Data'!E45))),CY51="",ISNUMBER(OFFSET('Sanitation Data'!$E$13,0,10*ROW('Sanitation Data'!E45)))),OFFSET('Sanitation Data'!$E$13,0,10*ROW('Sanitation Data'!E45)),NA())))</f>
        <v>#N/A</v>
      </c>
      <c r="AK51" s="134" t="e">
        <f ca="1">+IF(AND(ISNUMBER(OFFSET('Sanitation Data'!$F$5,0,10*ROW('Sanitation Data'!F45))),CZ51="Yes"),100-OFFSET('Sanitation Data'!$F$5,0,10*ROW('Sanitation Data'!F45)),IF(AND(ISNUMBER(OFFSET('Sanitation Data'!$F$5,0,10*ROW('Sanitation Data'!F45))),CZ51="No",ISNUMBER(OFFSET('Sanitation Data'!$F$5,0,10*ROW('Sanitation Data'!F45)))),CONCATENATE("[",ROUND(100-OFFSET('Sanitation Data'!$F$5,0,10*ROW('Sanitation Data'!F45)),0),"]"),IF(AND(ISNUMBER(OFFSET('Sanitation Data'!$F$5,0,10*ROW('Sanitation Data'!F45))),CZ51="",ISNUMBER(OFFSET('Sanitation Data'!$F$5,0,10*ROW('Sanitation Data'!F45)))),100-OFFSET('Sanitation Data'!$F$5,0,10*ROW('Sanitation Data'!F45)),NA())))</f>
        <v>#N/A</v>
      </c>
      <c r="AL51" s="134" t="e">
        <f ca="1">+IF(AND(ISNUMBER(OFFSET('Sanitation Data'!$F$7,0,10*ROW('Sanitation Data'!F45))),DA51="Yes"),OFFSET('Sanitation Data'!$F$7,0,10*ROW('Sanitation Data'!F45)),IF(AND(ISNUMBER(OFFSET('Sanitation Data'!$F$7,0,10*ROW('Sanitation Data'!F45))),DA51="No",ISNUMBER(OFFSET('Sanitation Data'!$F$7,0,10*ROW('Sanitation Data'!F45)))),CONCATENATE("[",ROUND(OFFSET('Sanitation Data'!$F$7,0,10*ROW('Sanitation Data'!F45)),0),"]"),IF(AND(ISNUMBER(OFFSET('Sanitation Data'!$F$7,0,10*ROW('Sanitation Data'!F45))),DA51="",ISNUMBER(OFFSET('Sanitation Data'!$F$7,0,10*ROW('Sanitation Data'!F45)))),OFFSET('Sanitation Data'!$F$7,0,10*ROW('Sanitation Data'!F45)),NA())))</f>
        <v>#N/A</v>
      </c>
      <c r="AM51" s="134" t="e">
        <f ca="1">+IF(AND(ISNUMBER(OFFSET('Sanitation Data'!$F$11,0,10*ROW('Sanitation Data'!F45))),DB51="Yes"),OFFSET('Sanitation Data'!$F$11,0,10*ROW('Sanitation Data'!F45)),IF(AND(ISNUMBER(OFFSET('Sanitation Data'!$F$11,0,10*ROW('Sanitation Data'!F45))),DB51="No",ISNUMBER(OFFSET('Sanitation Data'!$F$11,0,10*ROW('Sanitation Data'!F45)))),CONCATENATE("[",ROUND(OFFSET('Sanitation Data'!$F$11,0,10*ROW('Sanitation Data'!F45)),0),"]"),IF(AND(ISNUMBER(OFFSET('Sanitation Data'!$F$11,0,10*ROW('Sanitation Data'!F45))),DB51="",ISNUMBER(OFFSET('Sanitation Data'!$F$11,0,10*ROW('Sanitation Data'!F45)))),OFFSET('Sanitation Data'!$F$11,0,10*ROW('Sanitation Data'!F45)),NA())))</f>
        <v>#N/A</v>
      </c>
      <c r="AN51" s="134" t="e">
        <f ca="1">+IF(AND(ISNUMBER(OFFSET('Sanitation Data'!$F$12,0,10*ROW('Sanitation Data'!F45))),DC51="Yes"),OFFSET('Sanitation Data'!$F$12,0,10*ROW('Sanitation Data'!F45)),IF(AND(ISNUMBER(OFFSET('Sanitation Data'!$F$12,0,10*ROW('Sanitation Data'!F45))),DC51="No",ISNUMBER(OFFSET('Sanitation Data'!$F$12,0,10*ROW('Sanitation Data'!F45)))),CONCATENATE("[",ROUND(OFFSET('Sanitation Data'!$F$12,0,10*ROW('Sanitation Data'!F45)),0),"]"),IF(AND(ISNUMBER(OFFSET('Sanitation Data'!$F$12,0,10*ROW('Sanitation Data'!F45))),DC51="",ISNUMBER(OFFSET('Sanitation Data'!$F$12,0,10*ROW('Sanitation Data'!F45)))),OFFSET('Sanitation Data'!$F$12,0,10*ROW('Sanitation Data'!F45)),NA())))</f>
        <v>#N/A</v>
      </c>
      <c r="AO51" s="134" t="e">
        <f ca="1">+IF(AND(ISNUMBER(OFFSET('Sanitation Data'!$F$13,0,10*ROW('Sanitation Data'!F45))),DD51="Yes"),OFFSET('Sanitation Data'!$F$13,0,10*ROW('Sanitation Data'!F45)),IF(AND(ISNUMBER(OFFSET('Sanitation Data'!$F$13,0,10*ROW('Sanitation Data'!F45))),DD51="No",ISNUMBER(OFFSET('Sanitation Data'!$F$13,0,10*ROW('Sanitation Data'!F45)))),CONCATENATE("[",ROUND(OFFSET('Sanitation Data'!$F$13,0,10*ROW('Sanitation Data'!F45)),0),"]"),IF(AND(ISNUMBER(OFFSET('Sanitation Data'!$F$13,0,10*ROW('Sanitation Data'!F45))),DD51="",ISNUMBER(OFFSET('Sanitation Data'!$F$13,0,10*ROW('Sanitation Data'!F45)))),OFFSET('Sanitation Data'!$F$13,0,10*ROW('Sanitation Data'!F45)),NA())))</f>
        <v>#N/A</v>
      </c>
      <c r="AP51" s="134" t="e">
        <f ca="1">+IF(AND(ISNUMBER(OFFSET('Sanitation Data'!$G$5,0,10*ROW('Sanitation Data'!G45))),DE51="Yes"),100-OFFSET('Sanitation Data'!$G$5,0,10*ROW('Sanitation Data'!G45)),IF(AND(ISNUMBER(OFFSET('Sanitation Data'!$G$5,0,10*ROW('Sanitation Data'!G45))),DE51="No",ISNUMBER(OFFSET('Sanitation Data'!$G$5,0,10*ROW('Sanitation Data'!G45)))),CONCATENATE("[",ROUND(100-OFFSET('Sanitation Data'!$G$5,0,10*ROW('Sanitation Data'!G45)),0),"]"),IF(AND(ISNUMBER(OFFSET('Sanitation Data'!$G$5,0,10*ROW('Sanitation Data'!G45))),DE51="",ISNUMBER(OFFSET('Sanitation Data'!$G$5,0,10*ROW('Sanitation Data'!G45)))),100-OFFSET('Sanitation Data'!$G$5,0,10*ROW('Sanitation Data'!G45)),NA())))</f>
        <v>#N/A</v>
      </c>
      <c r="AQ51" s="134" t="e">
        <f ca="1">+IF(AND(ISNUMBER(OFFSET('Sanitation Data'!$G$7,0,10*ROW('Sanitation Data'!G45))),DF51="Yes"),OFFSET('Sanitation Data'!$G$7,0,10*ROW('Sanitation Data'!G45)),IF(AND(ISNUMBER(OFFSET('Sanitation Data'!$G$7,0,10*ROW('Sanitation Data'!G45))),DF51="No",ISNUMBER(OFFSET('Sanitation Data'!$G$7,0,10*ROW('Sanitation Data'!G45)))),CONCATENATE("[",ROUND(OFFSET('Sanitation Data'!$G$7,0,10*ROW('Sanitation Data'!G45)),0),"]"),IF(AND(ISNUMBER(OFFSET('Sanitation Data'!$G$7,0,10*ROW('Sanitation Data'!G45))),DF51="",ISNUMBER(OFFSET('Sanitation Data'!$G$7,0,10*ROW('Sanitation Data'!G45)))),OFFSET('Sanitation Data'!$G$7,0,10*ROW('Sanitation Data'!G45)),NA())))</f>
        <v>#N/A</v>
      </c>
      <c r="AR51" s="134" t="e">
        <f ca="1">+IF(AND(ISNUMBER(OFFSET('Sanitation Data'!$G$11,0,10*ROW('Sanitation Data'!G45))),DG51="Yes"),OFFSET('Sanitation Data'!$G$11,0,10*ROW('Sanitation Data'!G45)),IF(AND(ISNUMBER(OFFSET('Sanitation Data'!$G$11,0,10*ROW('Sanitation Data'!G45))),DG51="No",ISNUMBER(OFFSET('Sanitation Data'!$G$11,0,10*ROW('Sanitation Data'!G45)))),CONCATENATE("[",ROUND(OFFSET('Sanitation Data'!$G$11,0,10*ROW('Sanitation Data'!G45)),0),"]"),IF(AND(ISNUMBER(OFFSET('Sanitation Data'!$G$11,0,10*ROW('Sanitation Data'!G45))),DG51="",ISNUMBER(OFFSET('Sanitation Data'!$G$11,0,10*ROW('Sanitation Data'!G45)))),OFFSET('Sanitation Data'!$G$11,0,10*ROW('Sanitation Data'!G45)),NA())))</f>
        <v>#N/A</v>
      </c>
      <c r="AS51" s="134" t="e">
        <f ca="1">+IF(AND(ISNUMBER(OFFSET('Sanitation Data'!$G$12,0,10*ROW('Sanitation Data'!G45))),DH51="Yes"),OFFSET('Sanitation Data'!$G$12,0,10*ROW('Sanitation Data'!G45)),IF(AND(ISNUMBER(OFFSET('Sanitation Data'!$G$12,0,10*ROW('Sanitation Data'!G45))),DH51="No",ISNUMBER(OFFSET('Sanitation Data'!$G$12,0,10*ROW('Sanitation Data'!G45)))),CONCATENATE("[",ROUND(OFFSET('Sanitation Data'!$G$12,0,10*ROW('Sanitation Data'!G45)),0),"]"),IF(AND(ISNUMBER(OFFSET('Sanitation Data'!$G$12,0,10*ROW('Sanitation Data'!G45))),DH51="",ISNUMBER(OFFSET('Sanitation Data'!$G$12,0,10*ROW('Sanitation Data'!G45)))),OFFSET('Sanitation Data'!$G$12,0,10*ROW('Sanitation Data'!G45)),NA())))</f>
        <v>#N/A</v>
      </c>
      <c r="AT51" s="134" t="e">
        <f ca="1">+IF(AND(ISNUMBER(OFFSET('Sanitation Data'!$G$13,0,10*ROW('Sanitation Data'!G45))),DI51="Yes"),OFFSET('Sanitation Data'!$G$13,0,10*ROW('Sanitation Data'!G45)),IF(AND(ISNUMBER(OFFSET('Sanitation Data'!$G$13,0,10*ROW('Sanitation Data'!G45))),DI51="No",ISNUMBER(OFFSET('Sanitation Data'!$G$13,0,10*ROW('Sanitation Data'!G45)))),CONCATENATE("[",ROUND(OFFSET('Sanitation Data'!$G$13,0,10*ROW('Sanitation Data'!G45)),0),"]"),IF(AND(ISNUMBER(OFFSET('Sanitation Data'!$G$13,0,10*ROW('Sanitation Data'!G45))),DI51="",ISNUMBER(OFFSET('Sanitation Data'!$G$13,0,10*ROW('Sanitation Data'!G45)))),OFFSET('Sanitation Data'!$G$13,0,10*ROW('Sanitation Data'!G45)),NA())))</f>
        <v>#N/A</v>
      </c>
      <c r="AU51" s="134" t="e">
        <f ca="1">+IF(AND(ISNUMBER(OFFSET('Sanitation Data'!$H$5,0,10*ROW('Sanitation Data'!H45))),DJ51="Yes"),100-OFFSET('Sanitation Data'!$H$5,0,10*ROW('Sanitation Data'!H45)),IF(AND(ISNUMBER(OFFSET('Sanitation Data'!$H$5,0,10*ROW('Sanitation Data'!H45))),DJ51="No",ISNUMBER(OFFSET('Sanitation Data'!$H$5,0,10*ROW('Sanitation Data'!H45)))),CONCATENATE("[",ROUND(100-OFFSET('Sanitation Data'!$H$5,0,10*ROW('Sanitation Data'!H45)),0),"]"),IF(AND(ISNUMBER(OFFSET('Sanitation Data'!$H$5,0,10*ROW('Sanitation Data'!H45))),DJ51="",ISNUMBER(OFFSET('Sanitation Data'!$H$5,0,10*ROW('Sanitation Data'!H45)))),100-OFFSET('Sanitation Data'!$H$5,0,10*ROW('Sanitation Data'!H45)),NA())))</f>
        <v>#N/A</v>
      </c>
      <c r="AV51" s="134" t="e">
        <f ca="1">+IF(AND(ISNUMBER(OFFSET('Sanitation Data'!$H$7,0,10*ROW('Sanitation Data'!H45))),DK51="Yes"),OFFSET('Sanitation Data'!$H$7,0,10*ROW('Sanitation Data'!H45)),IF(AND(ISNUMBER(OFFSET('Sanitation Data'!$H$7,0,10*ROW('Sanitation Data'!H45))),DK51="No",ISNUMBER(OFFSET('Sanitation Data'!$H$7,0,10*ROW('Sanitation Data'!H45)))),CONCATENATE("[",ROUND(OFFSET('Sanitation Data'!$H$7,0,10*ROW('Sanitation Data'!H45)),0),"]"),IF(AND(ISNUMBER(OFFSET('Sanitation Data'!$H$7,0,10*ROW('Sanitation Data'!H45))),DK51="",ISNUMBER(OFFSET('Sanitation Data'!$H$7,0,10*ROW('Sanitation Data'!H45)))),OFFSET('Sanitation Data'!$H$7,0,10*ROW('Sanitation Data'!H45)),NA())))</f>
        <v>#N/A</v>
      </c>
      <c r="AW51" s="134" t="e">
        <f ca="1">+IF(AND(ISNUMBER(OFFSET('Sanitation Data'!$H$11,0,10*ROW('Sanitation Data'!H45))),DL51="Yes"),OFFSET('Sanitation Data'!$H$11,0,10*ROW('Sanitation Data'!H45)),IF(AND(ISNUMBER(OFFSET('Sanitation Data'!$H$11,0,10*ROW('Sanitation Data'!H45))),DL51="No",ISNUMBER(OFFSET('Sanitation Data'!$H$11,0,10*ROW('Sanitation Data'!H45)))),CONCATENATE("[",ROUND(OFFSET('Sanitation Data'!$H$11,0,10*ROW('Sanitation Data'!H45)),0),"]"),IF(AND(ISNUMBER(OFFSET('Sanitation Data'!$H$11,0,10*ROW('Sanitation Data'!H45))),DL51="",ISNUMBER(OFFSET('Sanitation Data'!$H$11,0,10*ROW('Sanitation Data'!H45)))),OFFSET('Sanitation Data'!$H$11,0,10*ROW('Sanitation Data'!H45)),NA())))</f>
        <v>#N/A</v>
      </c>
      <c r="AX51" s="134" t="e">
        <f ca="1">+IF(AND(ISNUMBER(OFFSET('Sanitation Data'!$H$12,0,10*ROW('Sanitation Data'!H45))),DM51="Yes"),OFFSET('Sanitation Data'!$H$12,0,10*ROW('Sanitation Data'!H45)),IF(AND(ISNUMBER(OFFSET('Sanitation Data'!$H$12,0,10*ROW('Sanitation Data'!H45))),DM51="No",ISNUMBER(OFFSET('Sanitation Data'!$H$12,0,10*ROW('Sanitation Data'!H45)))),CONCATENATE("[",ROUND(OFFSET('Sanitation Data'!$H$12,0,10*ROW('Sanitation Data'!H45)),0),"]"),IF(AND(ISNUMBER(OFFSET('Sanitation Data'!$H$12,0,10*ROW('Sanitation Data'!H45))),DM51="",ISNUMBER(OFFSET('Sanitation Data'!$H$12,0,10*ROW('Sanitation Data'!H45)))),OFFSET('Sanitation Data'!$H$12,0,10*ROW('Sanitation Data'!H45)),NA())))</f>
        <v>#N/A</v>
      </c>
      <c r="AY51" s="134" t="e">
        <f ca="1">+IF(AND(ISNUMBER(OFFSET('Sanitation Data'!$H$13,0,10*ROW('Sanitation Data'!H45))),DN51="Yes"),OFFSET('Sanitation Data'!$H$13,0,10*ROW('Sanitation Data'!H45)),IF(AND(ISNUMBER(OFFSET('Sanitation Data'!$H$13,0,10*ROW('Sanitation Data'!H45))),DN51="No",ISNUMBER(OFFSET('Sanitation Data'!$H$13,0,10*ROW('Sanitation Data'!H45)))),CONCATENATE("[",ROUND(OFFSET('Sanitation Data'!$H$13,0,10*ROW('Sanitation Data'!H45)),0),"]"),IF(AND(ISNUMBER(OFFSET('Sanitation Data'!$H$13,0,10*ROW('Sanitation Data'!H45))),DN51="",ISNUMBER(OFFSET('Sanitation Data'!$H$13,0,10*ROW('Sanitation Data'!H45)))),OFFSET('Sanitation Data'!$H$13,0,10*ROW('Sanitation Data'!H45)),NA())))</f>
        <v>#N/A</v>
      </c>
      <c r="AZ51" s="135" t="e">
        <f ca="1">+IF(AND(ISNUMBER(OFFSET('Hygiene Data'!$C$6,0,10*ROW('Hygiene Data'!C45))),DO51="Yes"),OFFSET('Hygiene Data'!$C$6,0,10*ROW('Hygiene Data'!C45)),IF(AND(ISNUMBER(OFFSET('Hygiene Data'!$C$6,0,10*ROW('Hygiene Data'!C45))),DO51="No",ISNUMBER(OFFSET('Hygiene Data'!$C$6,0,10*ROW('Hygiene Data'!C45)))),CONCATENATE("[",ROUND(OFFSET('Hygiene Data'!$C$6,0,10*ROW('Hygiene Data'!C45)),0),"]"),IF(AND(ISNUMBER(OFFSET('Hygiene Data'!$C$6,0,10*ROW('Hygiene Data'!C45))),DO51="",ISNUMBER(OFFSET('Hygiene Data'!$C$6,0,10*ROW('Hygiene Data'!C45)))),OFFSET('Hygiene Data'!$C$6,0,10*ROW('Hygiene Data'!C45)),NA())))</f>
        <v>#N/A</v>
      </c>
      <c r="BA51" s="135" t="e">
        <f ca="1">+IF(AND(ISNUMBER(OFFSET('Hygiene Data'!$C$8,0,10*ROW('Hygiene Data'!C45))),DP51="Yes"),OFFSET('Hygiene Data'!$C$8,0,10*ROW('Hygiene Data'!C45)),IF(AND(ISNUMBER(OFFSET('Hygiene Data'!$C$8,0,10*ROW('Hygiene Data'!C45))),DP51="No",ISNUMBER(OFFSET('Hygiene Data'!$C$8,0,10*ROW('Hygiene Data'!C45)))),CONCATENATE("[",ROUND(OFFSET('Hygiene Data'!$C$8,0,10*ROW('Hygiene Data'!C45)),0),"]"),IF(AND(ISNUMBER(OFFSET('Hygiene Data'!$C$8,0,10*ROW('Hygiene Data'!C45))),DP51="",ISNUMBER(OFFSET('Hygiene Data'!$C$8,0,10*ROW('Hygiene Data'!C45)))),OFFSET('Hygiene Data'!$C$8,0,10*ROW('Hygiene Data'!C45)),NA())))</f>
        <v>#N/A</v>
      </c>
      <c r="BB51" s="135" t="e">
        <f ca="1">+IF(AND(ISNUMBER(OFFSET('Hygiene Data'!$C$10,0,10*ROW('Hygiene Data'!C45))),DQ51="Yes"),OFFSET('Hygiene Data'!$C$10,0,10*ROW('Hygiene Data'!C45)),IF(AND(ISNUMBER(OFFSET('Hygiene Data'!$C$10,0,10*ROW('Hygiene Data'!C45))),DQ51="No",ISNUMBER(OFFSET('Hygiene Data'!$C$10,0,10*ROW('Hygiene Data'!C45)))),CONCATENATE("[",ROUND(OFFSET('Hygiene Data'!$C$10,0,10*ROW('Hygiene Data'!C45)),0),"]"),IF(AND(ISNUMBER(OFFSET('Hygiene Data'!$C$10,0,10*ROW('Hygiene Data'!C45))),DQ51="",ISNUMBER(OFFSET('Hygiene Data'!$C$10,0,10*ROW('Hygiene Data'!C45)))),OFFSET('Hygiene Data'!$C$10,0,10*ROW('Hygiene Data'!C45)),NA())))</f>
        <v>#N/A</v>
      </c>
      <c r="BC51" s="135" t="e">
        <f ca="1">+IF(AND(ISNUMBER(OFFSET('Hygiene Data'!$D$6,0,10*ROW('Hygiene Data'!D45))),DR51="Yes"),OFFSET('Hygiene Data'!$D$6,0,10*ROW('Hygiene Data'!D45)),IF(AND(ISNUMBER(OFFSET('Hygiene Data'!$D$6,0,10*ROW('Hygiene Data'!D45))),DR51="No",ISNUMBER(OFFSET('Hygiene Data'!$D$6,0,10*ROW('Hygiene Data'!D45)))),CONCATENATE("[",ROUND(OFFSET('Hygiene Data'!$D$6,0,10*ROW('Hygiene Data'!D45)),0),"]"),IF(AND(ISNUMBER(OFFSET('Hygiene Data'!$D$6,0,10*ROW('Hygiene Data'!D45))),DR51="",ISNUMBER(OFFSET('Hygiene Data'!$D$6,0,10*ROW('Hygiene Data'!D45)))),OFFSET('Hygiene Data'!$D$6,0,10*ROW('Hygiene Data'!D45)),NA())))</f>
        <v>#N/A</v>
      </c>
      <c r="BD51" s="135" t="e">
        <f ca="1">+IF(AND(ISNUMBER(OFFSET('Hygiene Data'!$D$8,0,10*ROW('Hygiene Data'!D45))),DS51="Yes"),OFFSET('Hygiene Data'!$D$8,0,10*ROW('Hygiene Data'!D45)),IF(AND(ISNUMBER(OFFSET('Hygiene Data'!$D$8,0,10*ROW('Hygiene Data'!D45))),DS51="No",ISNUMBER(OFFSET('Hygiene Data'!$D$8,0,10*ROW('Hygiene Data'!D45)))),CONCATENATE("[",ROUND(OFFSET('Hygiene Data'!$D$8,0,10*ROW('Hygiene Data'!D45)),0),"]"),IF(AND(ISNUMBER(OFFSET('Hygiene Data'!$D$8,0,10*ROW('Hygiene Data'!D45))),DS51="",ISNUMBER(OFFSET('Hygiene Data'!$D$8,0,10*ROW('Hygiene Data'!D45)))),OFFSET('Hygiene Data'!$D$8,0,10*ROW('Hygiene Data'!D45)),NA())))</f>
        <v>#N/A</v>
      </c>
      <c r="BE51" s="135" t="e">
        <f ca="1">+IF(AND(ISNUMBER(OFFSET('Hygiene Data'!$D$10,0,10*ROW('Hygiene Data'!D45))),DT51="Yes"),OFFSET('Hygiene Data'!$D$10,0,10*ROW('Hygiene Data'!D45)),IF(AND(ISNUMBER(OFFSET('Hygiene Data'!$D$10,0,10*ROW('Hygiene Data'!D45))),DT51="No",ISNUMBER(OFFSET('Hygiene Data'!$D$10,0,10*ROW('Hygiene Data'!D45)))),CONCATENATE("[",ROUND(OFFSET('Hygiene Data'!$D$10,0,10*ROW('Hygiene Data'!D45)),0),"]"),IF(AND(ISNUMBER(OFFSET('Hygiene Data'!$D$10,0,10*ROW('Hygiene Data'!D45))),DT51="",ISNUMBER(OFFSET('Hygiene Data'!$D$10,0,10*ROW('Hygiene Data'!D45)))),OFFSET('Hygiene Data'!$D$10,0,10*ROW('Hygiene Data'!D45)),NA())))</f>
        <v>#N/A</v>
      </c>
      <c r="BF51" s="135" t="e">
        <f ca="1">+IF(AND(ISNUMBER(OFFSET('Hygiene Data'!$E$6,0,10*ROW('Hygiene Data'!E45))),DU51="Yes"),OFFSET('Hygiene Data'!$E$6,0,10*ROW('Hygiene Data'!E45)),IF(AND(ISNUMBER(OFFSET('Hygiene Data'!$E$6,0,10*ROW('Hygiene Data'!E45))),DU51="No",ISNUMBER(OFFSET('Hygiene Data'!$E$6,0,10*ROW('Hygiene Data'!E45)))),CONCATENATE("[",ROUND(OFFSET('Hygiene Data'!$E$6,0,10*ROW('Hygiene Data'!E45)),0),"]"),IF(AND(ISNUMBER(OFFSET('Hygiene Data'!$E$6,0,10*ROW('Hygiene Data'!E45))),DU51="",ISNUMBER(OFFSET('Hygiene Data'!$E$6,0,10*ROW('Hygiene Data'!E45)))),OFFSET('Hygiene Data'!$E$6,0,10*ROW('Hygiene Data'!E45)),NA())))</f>
        <v>#N/A</v>
      </c>
      <c r="BG51" s="135" t="e">
        <f ca="1">+IF(AND(ISNUMBER(OFFSET('Hygiene Data'!$E$8,0,10*ROW('Hygiene Data'!E45))),DV51="Yes"),OFFSET('Hygiene Data'!$E$8,0,10*ROW('Hygiene Data'!E45)),IF(AND(ISNUMBER(OFFSET('Hygiene Data'!$E$8,0,10*ROW('Hygiene Data'!E45))),DV51="No",ISNUMBER(OFFSET('Hygiene Data'!$E$8,0,10*ROW('Hygiene Data'!E45)))),CONCATENATE("[",ROUND(OFFSET('Hygiene Data'!$E$8,0,10*ROW('Hygiene Data'!E45)),0),"]"),IF(AND(ISNUMBER(OFFSET('Hygiene Data'!$E$8,0,10*ROW('Hygiene Data'!E45))),DV51="",ISNUMBER(OFFSET('Hygiene Data'!$E$8,0,10*ROW('Hygiene Data'!E45)))),OFFSET('Hygiene Data'!$E$8,0,10*ROW('Hygiene Data'!E45)),NA())))</f>
        <v>#N/A</v>
      </c>
      <c r="BH51" s="135" t="e">
        <f ca="1">+IF(AND(ISNUMBER(OFFSET('Hygiene Data'!$E$10,0,10*ROW('Hygiene Data'!E45))),DW51="Yes"),OFFSET('Hygiene Data'!$E$10,0,10*ROW('Hygiene Data'!E45)),IF(AND(ISNUMBER(OFFSET('Hygiene Data'!$E$10,0,10*ROW('Hygiene Data'!E45))),DW51="No",ISNUMBER(OFFSET('Hygiene Data'!$E$10,0,10*ROW('Hygiene Data'!E45)))),CONCATENATE("[",ROUND(OFFSET('Hygiene Data'!$E$10,0,10*ROW('Hygiene Data'!E45)),0),"]"),IF(AND(ISNUMBER(OFFSET('Hygiene Data'!$E$10,0,10*ROW('Hygiene Data'!E45))),DW51="",ISNUMBER(OFFSET('Hygiene Data'!$E$10,0,10*ROW('Hygiene Data'!E45)))),OFFSET('Hygiene Data'!$E$10,0,10*ROW('Hygiene Data'!E45)),NA())))</f>
        <v>#N/A</v>
      </c>
      <c r="BI51" s="135" t="e">
        <f ca="1">+IF(AND(ISNUMBER(OFFSET('Hygiene Data'!$F$6,0,10*ROW('Hygiene Data'!F45))),DX51="Yes"),OFFSET('Hygiene Data'!$F$6,0,10*ROW('Hygiene Data'!F45)),IF(AND(ISNUMBER(OFFSET('Hygiene Data'!$F$6,0,10*ROW('Hygiene Data'!F45))),DX51="No",ISNUMBER(OFFSET('Hygiene Data'!$F$6,0,10*ROW('Hygiene Data'!F45)))),CONCATENATE("[",ROUND(OFFSET('Hygiene Data'!$F$6,0,10*ROW('Hygiene Data'!F45)),0),"]"),IF(AND(ISNUMBER(OFFSET('Hygiene Data'!$F$6,0,10*ROW('Hygiene Data'!F45))),DX51="",ISNUMBER(OFFSET('Hygiene Data'!$F$6,0,10*ROW('Hygiene Data'!F45)))),OFFSET('Hygiene Data'!$F$6,0,10*ROW('Hygiene Data'!F45)),NA())))</f>
        <v>#N/A</v>
      </c>
      <c r="BJ51" s="135" t="e">
        <f ca="1">+IF(AND(ISNUMBER(OFFSET('Hygiene Data'!$F$8,0,10*ROW('Hygiene Data'!F45))),DY51="Yes"),OFFSET('Hygiene Data'!$F$8,0,10*ROW('Hygiene Data'!F45)),IF(AND(ISNUMBER(OFFSET('Hygiene Data'!$F$8,0,10*ROW('Hygiene Data'!F45))),DY51="No",ISNUMBER(OFFSET('Hygiene Data'!$F$8,0,10*ROW('Hygiene Data'!F45)))),CONCATENATE("[",ROUND(OFFSET('Hygiene Data'!$F$8,0,10*ROW('Hygiene Data'!F45)),0),"]"),IF(AND(ISNUMBER(OFFSET('Hygiene Data'!$F$8,0,10*ROW('Hygiene Data'!F45))),DY51="",ISNUMBER(OFFSET('Hygiene Data'!$F$8,0,10*ROW('Hygiene Data'!F45)))),OFFSET('Hygiene Data'!$F$8,0,10*ROW('Hygiene Data'!F45)),NA())))</f>
        <v>#N/A</v>
      </c>
      <c r="BK51" s="135" t="e">
        <f ca="1">+IF(AND(ISNUMBER(OFFSET('Hygiene Data'!$F$10,0,10*ROW('Hygiene Data'!F45))),DZ51="Yes"),OFFSET('Hygiene Data'!$F$10,0,10*ROW('Hygiene Data'!F45)),IF(AND(ISNUMBER(OFFSET('Hygiene Data'!$F$10,0,10*ROW('Hygiene Data'!F45))),DZ51="No",ISNUMBER(OFFSET('Hygiene Data'!$F$10,0,10*ROW('Hygiene Data'!F45)))),CONCATENATE("[",ROUND(OFFSET('Hygiene Data'!$F$10,0,10*ROW('Hygiene Data'!F45)),0),"]"),IF(AND(ISNUMBER(OFFSET('Hygiene Data'!$F$10,0,10*ROW('Hygiene Data'!F45))),DZ51="",ISNUMBER(OFFSET('Hygiene Data'!$F$10,0,10*ROW('Hygiene Data'!F45)))),OFFSET('Hygiene Data'!$F$10,0,10*ROW('Hygiene Data'!F45)),NA())))</f>
        <v>#N/A</v>
      </c>
      <c r="BL51" s="135" t="e">
        <f ca="1">+IF(AND(ISNUMBER(OFFSET('Hygiene Data'!$G$6,0,10*ROW('Hygiene Data'!G45))),EA51="Yes"),OFFSET('Hygiene Data'!$G$6,0,10*ROW('Hygiene Data'!G45)),IF(AND(ISNUMBER(OFFSET('Hygiene Data'!$G$6,0,10*ROW('Hygiene Data'!G45))),EA51="No",ISNUMBER(OFFSET('Hygiene Data'!$G$6,0,10*ROW('Hygiene Data'!G45)))),CONCATENATE("[",ROUND(OFFSET('Hygiene Data'!$G$6,0,10*ROW('Hygiene Data'!G45)),0),"]"),IF(AND(ISNUMBER(OFFSET('Hygiene Data'!$G$6,0,10*ROW('Hygiene Data'!G45))),EA51="",ISNUMBER(OFFSET('Hygiene Data'!$G$6,0,10*ROW('Hygiene Data'!G45)))),OFFSET('Hygiene Data'!$G$6,0,10*ROW('Hygiene Data'!G45)),NA())))</f>
        <v>#N/A</v>
      </c>
      <c r="BM51" s="135" t="e">
        <f ca="1">+IF(AND(ISNUMBER(OFFSET('Hygiene Data'!$G$8,0,10*ROW('Hygiene Data'!G45))),EB51="Yes"),OFFSET('Hygiene Data'!$G$8,0,10*ROW('Hygiene Data'!G45)),IF(AND(ISNUMBER(OFFSET('Hygiene Data'!$G$8,0,10*ROW('Hygiene Data'!G45))),EB51="No",ISNUMBER(OFFSET('Hygiene Data'!$G$8,0,10*ROW('Hygiene Data'!G45)))),CONCATENATE("[",ROUND(OFFSET('Hygiene Data'!$G$8,0,10*ROW('Hygiene Data'!G45)),0),"]"),IF(AND(ISNUMBER(OFFSET('Hygiene Data'!$G$8,0,10*ROW('Hygiene Data'!G45))),EB51="",ISNUMBER(OFFSET('Hygiene Data'!$G$8,0,10*ROW('Hygiene Data'!G45)))),OFFSET('Hygiene Data'!$G$8,0,10*ROW('Hygiene Data'!G45)),NA())))</f>
        <v>#N/A</v>
      </c>
      <c r="BN51" s="135" t="e">
        <f ca="1">+IF(AND(ISNUMBER(OFFSET('Hygiene Data'!$G$10,0,10*ROW('Hygiene Data'!G45))),EC51="Yes"),OFFSET('Hygiene Data'!$G$10,0,10*ROW('Hygiene Data'!G45)),IF(AND(ISNUMBER(OFFSET('Hygiene Data'!$G$10,0,10*ROW('Hygiene Data'!G45))),EC51="No",ISNUMBER(OFFSET('Hygiene Data'!$G$10,0,10*ROW('Hygiene Data'!G45)))),CONCATENATE("[",ROUND(OFFSET('Hygiene Data'!$G$10,0,10*ROW('Hygiene Data'!G45)),0),"]"),IF(AND(ISNUMBER(OFFSET('Hygiene Data'!$G$10,0,10*ROW('Hygiene Data'!G45))),EC51="",ISNUMBER(OFFSET('Hygiene Data'!$G$10,0,10*ROW('Hygiene Data'!G45)))),OFFSET('Hygiene Data'!$G$10,0,10*ROW('Hygiene Data'!G45)),NA())))</f>
        <v>#N/A</v>
      </c>
      <c r="BO51" s="135" t="e">
        <f ca="1">+IF(AND(ISNUMBER(OFFSET('Hygiene Data'!$H$6,0,10*ROW('Hygiene Data'!H45))),ED51="Yes"),OFFSET('Hygiene Data'!$H$6,0,10*ROW('Hygiene Data'!H45)),IF(AND(ISNUMBER(OFFSET('Hygiene Data'!$H$6,0,10*ROW('Hygiene Data'!H45))),ED51="No",ISNUMBER(OFFSET('Hygiene Data'!$H$6,0,10*ROW('Hygiene Data'!H45)))),CONCATENATE("[",ROUND(OFFSET('Hygiene Data'!$H$6,0,10*ROW('Hygiene Data'!H45)),0),"]"),IF(AND(ISNUMBER(OFFSET('Hygiene Data'!$H$6,0,10*ROW('Hygiene Data'!H45))),ED51="",ISNUMBER(OFFSET('Hygiene Data'!$H$6,0,10*ROW('Hygiene Data'!H45)))),OFFSET('Hygiene Data'!$H$6,0,10*ROW('Hygiene Data'!H45)),NA())))</f>
        <v>#N/A</v>
      </c>
      <c r="BP51" s="135" t="e">
        <f ca="1">+IF(AND(ISNUMBER(OFFSET('Hygiene Data'!$H$8,0,10*ROW('Hygiene Data'!H45))),EE51="Yes"),OFFSET('Hygiene Data'!$H$8,0,10*ROW('Hygiene Data'!H45)),IF(AND(ISNUMBER(OFFSET('Hygiene Data'!$H$8,0,10*ROW('Hygiene Data'!H45))),EE51="No",ISNUMBER(OFFSET('Hygiene Data'!$H$8,0,10*ROW('Hygiene Data'!H45)))),CONCATENATE("[",ROUND(OFFSET('Hygiene Data'!$H$8,0,10*ROW('Hygiene Data'!H45)),0),"]"),IF(AND(ISNUMBER(OFFSET('Hygiene Data'!$H$8,0,10*ROW('Hygiene Data'!H45))),EE51="",ISNUMBER(OFFSET('Hygiene Data'!$H$8,0,10*ROW('Hygiene Data'!H45)))),OFFSET('Hygiene Data'!$H$8,0,10*ROW('Hygiene Data'!H45)),NA())))</f>
        <v>#N/A</v>
      </c>
      <c r="BQ51" s="135" t="e">
        <f ca="1">+IF(AND(ISNUMBER(OFFSET('Hygiene Data'!$H$10,0,10*ROW('Hygiene Data'!H45))),EF51="Yes"),OFFSET('Hygiene Data'!$H$10,0,10*ROW('Hygiene Data'!H45)),IF(AND(ISNUMBER(OFFSET('Hygiene Data'!$H$10,0,10*ROW('Hygiene Data'!H45))),EF51="No",ISNUMBER(OFFSET('Hygiene Data'!$H$10,0,10*ROW('Hygiene Data'!H45)))),CONCATENATE("[",ROUND(OFFSET('Hygiene Data'!$H$10,0,10*ROW('Hygiene Data'!H45)),0),"]"),IF(AND(ISNUMBER(OFFSET('Hygiene Data'!$H$10,0,10*ROW('Hygiene Data'!H45))),EF51="",ISNUMBER(OFFSET('Hygiene Data'!$H$10,0,10*ROW('Hygiene Data'!H45)))),OFFSET('Hygiene Data'!$H$10,0,10*ROW('Hygiene Data'!H45)),NA())))</f>
        <v>#N/A</v>
      </c>
      <c r="BS51" s="34" t="str">
        <f ca="1">+IF(OFFSET('Water Data'!$C$28,0,10*ROW('Water Data'!C45))="","",OFFSET('Water Data'!$C$28,0,10*ROW('Water Data'!C45)))</f>
        <v/>
      </c>
      <c r="BT51" s="34" t="str">
        <f ca="1">+IF(OFFSET('Water Data'!$C$29,0,10*ROW('Water Data'!C45))="","",OFFSET('Water Data'!$C$29,0,10*ROW('Water Data'!C45)))</f>
        <v/>
      </c>
      <c r="BU51" s="34" t="str">
        <f ca="1">+IF(OFFSET('Water Data'!$C$30,0,10*ROW('Water Data'!C45))="","",OFFSET('Water Data'!$C$30,0,10*ROW('Water Data'!C45)))</f>
        <v/>
      </c>
      <c r="BV51" s="34" t="str">
        <f ca="1">+IF(OFFSET('Water Data'!$D$28,0,10*ROW('Water Data'!D45))="","",OFFSET('Water Data'!$D$28,0,10*ROW('Water Data'!D45)))</f>
        <v/>
      </c>
      <c r="BW51" s="34" t="str">
        <f ca="1">+IF(OFFSET('Water Data'!$D$29,0,10*ROW('Water Data'!D45))="","",OFFSET('Water Data'!$D$29,0,10*ROW('Water Data'!D45)))</f>
        <v/>
      </c>
      <c r="BX51" s="34" t="str">
        <f ca="1">+IF(OFFSET('Water Data'!$D$30,0,10*ROW('Water Data'!D45))="","",OFFSET('Water Data'!$D$30,0,10*ROW('Water Data'!D45)))</f>
        <v/>
      </c>
      <c r="BY51" s="34" t="str">
        <f ca="1">+IF(OFFSET('Water Data'!$E$28,0,10*ROW('Water Data'!E45))="","",OFFSET('Water Data'!$E$28,0,10*ROW('Water Data'!E45)))</f>
        <v/>
      </c>
      <c r="BZ51" s="34" t="str">
        <f ca="1">+IF(OFFSET('Water Data'!$E$29,0,10*ROW('Water Data'!E45))="","",OFFSET('Water Data'!$E$29,0,10*ROW('Water Data'!E45)))</f>
        <v/>
      </c>
      <c r="CA51" s="34" t="str">
        <f ca="1">+IF(OFFSET('Water Data'!$E$30,0,10*ROW('Water Data'!E45))="","",OFFSET('Water Data'!$E$30,0,10*ROW('Water Data'!E45)))</f>
        <v/>
      </c>
      <c r="CB51" s="34" t="str">
        <f ca="1">+IF(OFFSET('Water Data'!$F$28,0,10*ROW('Water Data'!F45))="","",OFFSET('Water Data'!$F$28,0,10*ROW('Water Data'!F45)))</f>
        <v/>
      </c>
      <c r="CC51" s="34" t="str">
        <f ca="1">+IF(OFFSET('Water Data'!$F$29,0,10*ROW('Water Data'!F45))="","",OFFSET('Water Data'!$F$29,0,10*ROW('Water Data'!F45)))</f>
        <v/>
      </c>
      <c r="CD51" s="34" t="str">
        <f ca="1">+IF(OFFSET('Water Data'!$F$30,0,10*ROW('Water Data'!F45))="","",OFFSET('Water Data'!$F$30,0,10*ROW('Water Data'!F45)))</f>
        <v/>
      </c>
      <c r="CE51" s="34" t="str">
        <f ca="1">+IF(OFFSET('Water Data'!$G$28,0,10*ROW('Water Data'!G45))="","",OFFSET('Water Data'!$G$28,0,10*ROW('Water Data'!G45)))</f>
        <v/>
      </c>
      <c r="CF51" s="34" t="str">
        <f ca="1">+IF(OFFSET('Water Data'!$G$29,0,10*ROW('Water Data'!G45))="","",OFFSET('Water Data'!$G$29,0,10*ROW('Water Data'!G45)))</f>
        <v/>
      </c>
      <c r="CG51" s="34" t="str">
        <f ca="1">+IF(OFFSET('Water Data'!$G$30,0,10*ROW('Water Data'!G45))="","",OFFSET('Water Data'!$G$30,0,10*ROW('Water Data'!G45)))</f>
        <v/>
      </c>
      <c r="CH51" s="34" t="str">
        <f ca="1">+IF(OFFSET('Water Data'!$H$28,0,10*ROW('Water Data'!H45))="","",OFFSET('Water Data'!$H$28,0,10*ROW('Water Data'!H45)))</f>
        <v/>
      </c>
      <c r="CI51" s="34" t="str">
        <f ca="1">+IF(OFFSET('Water Data'!$H$29,0,10*ROW('Water Data'!H45))="","",OFFSET('Water Data'!$H$29,0,10*ROW('Water Data'!H45)))</f>
        <v/>
      </c>
      <c r="CJ51" s="34" t="str">
        <f ca="1">+IF(OFFSET('Water Data'!$H$30,0,10*ROW('Water Data'!H45))="","",OFFSET('Water Data'!$H$30,0,10*ROW('Water Data'!H45)))</f>
        <v/>
      </c>
      <c r="CK51" s="34" t="str">
        <f ca="1">+IF(OFFSET('Sanitation Data'!$C$29,0,10*ROW('Sanitation Data'!C45))="","",OFFSET('Sanitation Data'!$C$29,0,10*ROW('Sanitation Data'!C45)))</f>
        <v/>
      </c>
      <c r="CL51" s="34" t="str">
        <f ca="1">+IF(OFFSET('Sanitation Data'!$C$30,0,10*ROW('Sanitation Data'!C45))="","",OFFSET('Sanitation Data'!$C$30,0,10*ROW('Sanitation Data'!C45)))</f>
        <v/>
      </c>
      <c r="CM51" s="34" t="str">
        <f ca="1">+IF(OFFSET('Sanitation Data'!$C$31,0,10*ROW('Sanitation Data'!C45))="","",OFFSET('Sanitation Data'!$C$31,0,10*ROW('Sanitation Data'!C45)))</f>
        <v/>
      </c>
      <c r="CN51" s="34" t="str">
        <f ca="1">+IF(OFFSET('Sanitation Data'!$C$32,0,10*ROW('Sanitation Data'!C45))="","",OFFSET('Sanitation Data'!$C$32,0,10*ROW('Sanitation Data'!C45)))</f>
        <v/>
      </c>
      <c r="CO51" s="34" t="str">
        <f ca="1">+IF(OFFSET('Sanitation Data'!$C$33,0,10*ROW('Sanitation Data'!C45))="","",OFFSET('Sanitation Data'!$C$33,0,10*ROW('Sanitation Data'!C45)))</f>
        <v/>
      </c>
      <c r="CP51" s="34" t="str">
        <f ca="1">+IF(OFFSET('Sanitation Data'!$D$29,0,10*ROW('Sanitation Data'!D45))="","",OFFSET('Sanitation Data'!$D$29,0,10*ROW('Sanitation Data'!D45)))</f>
        <v/>
      </c>
      <c r="CQ51" s="34" t="str">
        <f ca="1">+IF(OFFSET('Sanitation Data'!$D$30,0,10*ROW('Sanitation Data'!D45))="","",OFFSET('Sanitation Data'!$D$30,0,10*ROW('Sanitation Data'!D45)))</f>
        <v/>
      </c>
      <c r="CR51" s="34" t="str">
        <f ca="1">+IF(OFFSET('Sanitation Data'!$D$31,0,10*ROW('Sanitation Data'!D45))="","",OFFSET('Sanitation Data'!$D$31,0,10*ROW('Sanitation Data'!D45)))</f>
        <v/>
      </c>
      <c r="CS51" s="34" t="str">
        <f ca="1">+IF(OFFSET('Sanitation Data'!$D$32,0,10*ROW('Sanitation Data'!D45))="","",OFFSET('Sanitation Data'!$D$32,0,10*ROW('Sanitation Data'!D45)))</f>
        <v/>
      </c>
      <c r="CT51" s="34" t="str">
        <f ca="1">+IF(OFFSET('Sanitation Data'!$D$33,0,10*ROW('Sanitation Data'!D45))="","",OFFSET('Sanitation Data'!$D$33,0,10*ROW('Sanitation Data'!D45)))</f>
        <v/>
      </c>
      <c r="CU51" s="34" t="str">
        <f ca="1">+IF(OFFSET('Sanitation Data'!$E$29,0,10*ROW('Sanitation Data'!E45))="","",OFFSET('Sanitation Data'!$E$29,0,10*ROW('Sanitation Data'!E45)))</f>
        <v/>
      </c>
      <c r="CV51" s="34" t="str">
        <f ca="1">+IF(OFFSET('Sanitation Data'!$E$30,0,10*ROW('Sanitation Data'!E45))="","",OFFSET('Sanitation Data'!$E$30,0,10*ROW('Sanitation Data'!E45)))</f>
        <v/>
      </c>
      <c r="CW51" s="34" t="str">
        <f ca="1">+IF(OFFSET('Sanitation Data'!$E$31,0,10*ROW('Sanitation Data'!E45))="","",OFFSET('Sanitation Data'!$E$31,0,10*ROW('Sanitation Data'!E45)))</f>
        <v/>
      </c>
      <c r="CX51" s="34" t="str">
        <f ca="1">+IF(OFFSET('Sanitation Data'!$E$32,0,10*ROW('Sanitation Data'!E45))="","",OFFSET('Sanitation Data'!$E$32,0,10*ROW('Sanitation Data'!E45)))</f>
        <v/>
      </c>
      <c r="CY51" s="34" t="str">
        <f ca="1">+IF(OFFSET('Sanitation Data'!$E$33,0,10*ROW('Sanitation Data'!E45))="","",OFFSET('Sanitation Data'!$E$33,0,10*ROW('Sanitation Data'!E45)))</f>
        <v/>
      </c>
      <c r="CZ51" s="34" t="str">
        <f ca="1">+IF(OFFSET('Sanitation Data'!$F$29,0,10*ROW('Sanitation Data'!F45))="","",OFFSET('Sanitation Data'!$F$29,0,10*ROW('Sanitation Data'!F45)))</f>
        <v/>
      </c>
      <c r="DA51" s="34" t="str">
        <f ca="1">+IF(OFFSET('Sanitation Data'!$F$30,0,10*ROW('Sanitation Data'!F45))="","",OFFSET('Sanitation Data'!$F$30,0,10*ROW('Sanitation Data'!F45)))</f>
        <v/>
      </c>
      <c r="DB51" s="34" t="str">
        <f ca="1">+IF(OFFSET('Sanitation Data'!$F$31,0,10*ROW('Sanitation Data'!F45))="","",OFFSET('Sanitation Data'!$F$31,0,10*ROW('Sanitation Data'!F45)))</f>
        <v/>
      </c>
      <c r="DC51" s="34" t="str">
        <f ca="1">+IF(OFFSET('Sanitation Data'!$F$32,0,10*ROW('Sanitation Data'!F45))="","",OFFSET('Sanitation Data'!$F$32,0,10*ROW('Sanitation Data'!F45)))</f>
        <v/>
      </c>
      <c r="DD51" s="34" t="str">
        <f ca="1">+IF(OFFSET('Sanitation Data'!$F$33,0,10*ROW('Sanitation Data'!F45))="","",OFFSET('Sanitation Data'!$F$33,0,10*ROW('Sanitation Data'!F45)))</f>
        <v/>
      </c>
      <c r="DE51" s="34" t="str">
        <f ca="1">+IF(OFFSET('Sanitation Data'!$G$29,0,10*ROW('Sanitation Data'!G45))="","",OFFSET('Sanitation Data'!$G$29,0,10*ROW('Sanitation Data'!G45)))</f>
        <v/>
      </c>
      <c r="DF51" s="34" t="str">
        <f ca="1">+IF(OFFSET('Sanitation Data'!$G$30,0,10*ROW('Sanitation Data'!G45))="","",OFFSET('Sanitation Data'!$G$30,0,10*ROW('Sanitation Data'!G45)))</f>
        <v/>
      </c>
      <c r="DG51" s="34" t="str">
        <f ca="1">+IF(OFFSET('Sanitation Data'!$G$31,0,10*ROW('Sanitation Data'!G45))="","",OFFSET('Sanitation Data'!$G$31,0,10*ROW('Sanitation Data'!G45)))</f>
        <v/>
      </c>
      <c r="DH51" s="34" t="str">
        <f ca="1">+IF(OFFSET('Sanitation Data'!$G$32,0,10*ROW('Sanitation Data'!G45))="","",OFFSET('Sanitation Data'!$G$32,0,10*ROW('Sanitation Data'!G45)))</f>
        <v/>
      </c>
      <c r="DI51" s="34" t="str">
        <f ca="1">+IF(OFFSET('Sanitation Data'!$G$33,0,10*ROW('Sanitation Data'!G45))="","",OFFSET('Sanitation Data'!$G$33,0,10*ROW('Sanitation Data'!G45)))</f>
        <v/>
      </c>
      <c r="DJ51" s="34" t="str">
        <f ca="1">+IF(OFFSET('Sanitation Data'!$H$29,0,10*ROW('Sanitation Data'!H45))="","",OFFSET('Sanitation Data'!$H$29,0,10*ROW('Sanitation Data'!H45)))</f>
        <v/>
      </c>
      <c r="DK51" s="34" t="str">
        <f ca="1">+IF(OFFSET('Sanitation Data'!$H$30,0,10*ROW('Sanitation Data'!H45))="","",OFFSET('Sanitation Data'!$H$30,0,10*ROW('Sanitation Data'!H45)))</f>
        <v/>
      </c>
      <c r="DL51" s="34" t="str">
        <f ca="1">+IF(OFFSET('Sanitation Data'!$H$31,0,10*ROW('Sanitation Data'!H45))="","",OFFSET('Sanitation Data'!$H$31,0,10*ROW('Sanitation Data'!H45)))</f>
        <v/>
      </c>
      <c r="DM51" s="34" t="str">
        <f ca="1">+IF(OFFSET('Sanitation Data'!$H$32,0,10*ROW('Sanitation Data'!H45))="","",OFFSET('Sanitation Data'!$H$32,0,10*ROW('Sanitation Data'!H45)))</f>
        <v/>
      </c>
      <c r="DN51" s="34" t="str">
        <f ca="1">+IF(OFFSET('Sanitation Data'!$H$33,0,10*ROW('Sanitation Data'!H45))="","",OFFSET('Sanitation Data'!$H$33,0,10*ROW('Sanitation Data'!H45)))</f>
        <v/>
      </c>
      <c r="DO51" s="34" t="str">
        <f ca="1">+IF(OFFSET('Hygiene Data'!$C$12,0,10*ROW('Hygiene Data'!C45))="","",OFFSET('Hygiene Data'!$C$12,0,10*ROW('Hygiene Data'!C45)))</f>
        <v/>
      </c>
      <c r="DP51" s="34" t="str">
        <f ca="1">+IF(OFFSET('Hygiene Data'!$C$13,0,10*ROW('Hygiene Data'!C45))="","",OFFSET('Hygiene Data'!$C$13,0,10*ROW('Hygiene Data'!C45)))</f>
        <v/>
      </c>
      <c r="DQ51" s="34" t="str">
        <f ca="1">+IF(OFFSET('Hygiene Data'!$C$14,0,10*ROW('Hygiene Data'!C45))="","",OFFSET('Hygiene Data'!$C$14,0,10*ROW('Hygiene Data'!C45)))</f>
        <v/>
      </c>
      <c r="DR51" s="34" t="str">
        <f ca="1">+IF(OFFSET('Hygiene Data'!$D$12,0,10*ROW('Hygiene Data'!D45))="","",OFFSET('Hygiene Data'!$D$12,0,10*ROW('Hygiene Data'!D45)))</f>
        <v/>
      </c>
      <c r="DS51" s="34" t="str">
        <f ca="1">+IF(OFFSET('Hygiene Data'!$D$13,0,10*ROW('Hygiene Data'!D45))="","",OFFSET('Hygiene Data'!$D$13,0,10*ROW('Hygiene Data'!D45)))</f>
        <v/>
      </c>
      <c r="DT51" s="34" t="str">
        <f ca="1">+IF(OFFSET('Hygiene Data'!$D$14,0,10*ROW('Hygiene Data'!D45))="","",OFFSET('Hygiene Data'!$D$14,0,10*ROW('Hygiene Data'!D45)))</f>
        <v/>
      </c>
      <c r="DU51" s="34" t="str">
        <f ca="1">+IF(OFFSET('Hygiene Data'!$E$12,0,10*ROW('Hygiene Data'!E45))="","",OFFSET('Hygiene Data'!$E$12,0,10*ROW('Hygiene Data'!E45)))</f>
        <v/>
      </c>
      <c r="DV51" s="34" t="str">
        <f ca="1">+IF(OFFSET('Hygiene Data'!$E$13,0,10*ROW('Hygiene Data'!E45))="","",OFFSET('Hygiene Data'!$E$13,0,10*ROW('Hygiene Data'!E45)))</f>
        <v/>
      </c>
      <c r="DW51" s="34" t="str">
        <f ca="1">+IF(OFFSET('Hygiene Data'!$E$14,0,10*ROW('Hygiene Data'!E45))="","",OFFSET('Hygiene Data'!$E$14,0,10*ROW('Hygiene Data'!E45)))</f>
        <v/>
      </c>
      <c r="DX51" s="34" t="str">
        <f ca="1">+IF(OFFSET('Hygiene Data'!$F$12,0,10*ROW('Hygiene Data'!F45))="","",OFFSET('Hygiene Data'!$F$12,0,10*ROW('Hygiene Data'!F45)))</f>
        <v/>
      </c>
      <c r="DY51" s="34" t="str">
        <f ca="1">+IF(OFFSET('Hygiene Data'!$F$13,0,10*ROW('Hygiene Data'!F45))="","",OFFSET('Hygiene Data'!$F$13,0,10*ROW('Hygiene Data'!F45)))</f>
        <v/>
      </c>
      <c r="DZ51" s="34" t="str">
        <f ca="1">+IF(OFFSET('Hygiene Data'!$F$14,0,10*ROW('Hygiene Data'!F45))="","",OFFSET('Hygiene Data'!$F$14,0,10*ROW('Hygiene Data'!F45)))</f>
        <v/>
      </c>
      <c r="EA51" s="34" t="str">
        <f ca="1">+IF(OFFSET('Hygiene Data'!$G$12,0,10*ROW('Hygiene Data'!G45))="","",OFFSET('Hygiene Data'!$G$12,0,10*ROW('Hygiene Data'!G45)))</f>
        <v/>
      </c>
      <c r="EB51" s="34" t="str">
        <f ca="1">+IF(OFFSET('Hygiene Data'!$G$13,0,10*ROW('Hygiene Data'!G45))="","",OFFSET('Hygiene Data'!$G$13,0,10*ROW('Hygiene Data'!G45)))</f>
        <v/>
      </c>
      <c r="EC51" s="34" t="str">
        <f ca="1">+IF(OFFSET('Hygiene Data'!$G$14,0,10*ROW('Hygiene Data'!G45))="","",OFFSET('Hygiene Data'!$G$14,0,10*ROW('Hygiene Data'!G45)))</f>
        <v/>
      </c>
      <c r="ED51" s="34" t="str">
        <f ca="1">+IF(OFFSET('Hygiene Data'!$H$12,0,10*ROW('Hygiene Data'!H45))="","",OFFSET('Hygiene Data'!$H$12,0,10*ROW('Hygiene Data'!H45)))</f>
        <v/>
      </c>
      <c r="EE51" s="34" t="str">
        <f ca="1">+IF(OFFSET('Hygiene Data'!$H$13,0,10*ROW('Hygiene Data'!H45))="","",OFFSET('Hygiene Data'!$H$13,0,10*ROW('Hygiene Data'!H45)))</f>
        <v/>
      </c>
      <c r="EF51" s="34" t="str">
        <f ca="1">+IF(OFFSET('Hygiene Data'!$H$14,0,10*ROW('Hygiene Data'!H45))="","",OFFSET('Hygiene Data'!$H$14,0,10*ROW('Hygiene Data'!H45)))</f>
        <v/>
      </c>
    </row>
    <row r="52" spans="1:136" x14ac:dyDescent="0.2">
      <c r="A52" s="50" t="str">
        <f ca="1">+IF(OFFSET('Water Data'!$B$1,0,10*ROW('Water Data'!B49))="","",OFFSET('Water Data'!$B$1,0,10*ROW('Water Data'!B49)))</f>
        <v/>
      </c>
      <c r="B52" s="50" t="str">
        <f ca="1">+IF(OFFSET('Water Data'!$A$3,0,10*ROW('Water Data'!A49))="","",OFFSET('Water Data'!$A$3,0,10*ROW('Water Data'!A49)))</f>
        <v/>
      </c>
      <c r="C52" s="50" t="str">
        <f ca="1">+IF(OFFSET('Water Data'!$C$3,0,10*ROW('Water Data'!C49))="","",OFFSET('Water Data'!$C$3,0,10*ROW('Water Data'!C49)))</f>
        <v/>
      </c>
      <c r="D52" s="133" t="e">
        <f ca="1">+IF(AND(ISNUMBER(OFFSET('Water Data'!$C$5,0,10*ROW('Water Data'!C46))),BS52="Yes"),100-OFFSET('Water Data'!$C$5,0,10*ROW('Water Data'!C46)),IF(AND(ISNUMBER(OFFSET('Water Data'!$C$5,0,10*ROW('Water Data'!C46))),BS52="No",ISNUMBER(OFFSET('Water Data'!$C$5,0,10*ROW('Water Data'!C46)))),CONCATENATE("[",ROUND(100-OFFSET('Water Data'!$C$5,0,10*ROW('Water Data'!C46)),0),"]"),IF(AND(ISNUMBER(OFFSET('Water Data'!$C$5,0,10*ROW('Water Data'!C46))),BS52="",ISNUMBER(OFFSET('Water Data'!$C$5,0,10*ROW('Water Data'!C46)))),100-OFFSET('Water Data'!$C$5,0,10*ROW('Water Data'!C46)),NA())))</f>
        <v>#N/A</v>
      </c>
      <c r="E52" s="133" t="e">
        <f ca="1">+IF(AND(ISNUMBER(OFFSET('Water Data'!$C$7,0,10*ROW('Water Data'!D46))),BT52="Yes"),OFFSET('Water Data'!$C$7,0,10*ROW('Water Data'!C46)),IF(AND(ISNUMBER(OFFSET('Water Data'!$C$7,0,10*ROW('Water Data'!C46))),BT52="No",ISNUMBER(OFFSET('Water Data'!$C$7,0,10*ROW('Water Data'!C46)))),CONCATENATE("[",ROUND(OFFSET('Water Data'!$C$7,0,10*ROW('Water Data'!C46)),0),"]"),IF(AND(ISNUMBER(OFFSET('Water Data'!$C$7,0,10*ROW('Water Data'!C46))),BT52="",ISNUMBER(OFFSET('Water Data'!$C$7,0,10*ROW('Water Data'!C46)))),OFFSET('Water Data'!$C$7,0,10*ROW('Water Data'!C46)),NA())))</f>
        <v>#N/A</v>
      </c>
      <c r="F52" s="133" t="e">
        <f ca="1">+IF(AND(ISNUMBER(OFFSET('Water Data'!$C$10,0,10*ROW('Water Data'!C46))),BU52="Yes"),OFFSET('Water Data'!$C$10,0,10*ROW('Water Data'!C46)),IF(AND(ISNUMBER(OFFSET('Water Data'!$C$10,0,10*ROW('Water Data'!C46))),BU52="No",ISNUMBER(OFFSET('Water Data'!$C$10,0,10*ROW('Water Data'!C46)))),CONCATENATE("[",ROUND(OFFSET('Water Data'!$C$10,0,10*ROW('Water Data'!C46)),0),"]"),IF(AND(ISNUMBER(OFFSET('Water Data'!$C$10,0,10*ROW('Water Data'!C46))),BU52="",ISNUMBER(OFFSET('Water Data'!$C$10,0,10*ROW('Water Data'!C46)))),OFFSET('Water Data'!$C$10,0,10*ROW('Water Data'!C46)),NA())))</f>
        <v>#N/A</v>
      </c>
      <c r="G52" s="133" t="e">
        <f ca="1">+IF(AND(ISNUMBER(OFFSET('Water Data'!$D$5,0,10*ROW('Water Data'!D46))),BV52="Yes"),100-OFFSET('Water Data'!$D$5,0,10*ROW('Water Data'!D46)),IF(AND(ISNUMBER(OFFSET('Water Data'!$D$5,0,10*ROW('Water Data'!D46))),BV52="No",ISNUMBER(OFFSET('Water Data'!$D$5,0,10*ROW('Water Data'!D46)))),CONCATENATE("[",ROUND(100-OFFSET('Water Data'!$D$5,0,10*ROW('Water Data'!D46)),0),"]"),IF(AND(ISNUMBER(OFFSET('Water Data'!$D$5,0,10*ROW('Water Data'!D46))),BV52="",ISNUMBER(OFFSET('Water Data'!$D$5,0,10*ROW('Water Data'!D46)))),100-OFFSET('Water Data'!$D$5,0,10*ROW('Water Data'!D46)),NA())))</f>
        <v>#N/A</v>
      </c>
      <c r="H52" s="133" t="e">
        <f ca="1">+IF(AND(ISNUMBER(OFFSET('Water Data'!$D$7,0,10*ROW('Water Data'!D46))),BW52="Yes"),OFFSET('Water Data'!$D$7,0,10*ROW('Water Data'!D46)),IF(AND(ISNUMBER(OFFSET('Water Data'!$D$7,0,10*ROW('Water Data'!D46))),BW52="No",ISNUMBER(OFFSET('Water Data'!$D$7,0,10*ROW('Water Data'!D46)))),CONCATENATE("[",ROUND(OFFSET('Water Data'!$C$7,0,10*ROW('Water Data'!D46)),0),"]"),IF(AND(ISNUMBER(OFFSET('Water Data'!$D$7,0,10*ROW('Water Data'!D46))),BW52="",ISNUMBER(OFFSET('Water Data'!$D$7,0,10*ROW('Water Data'!D46)))),OFFSET('Water Data'!$D$7,0,10*ROW('Water Data'!D46)),NA())))</f>
        <v>#N/A</v>
      </c>
      <c r="I52" s="133" t="e">
        <f ca="1">+IF(AND(ISNUMBER(OFFSET('Water Data'!$D$10,0,10*ROW('Water Data'!D46))),BX52="Yes"),OFFSET('Water Data'!$D$10,0,10*ROW('Water Data'!D46)),IF(AND(ISNUMBER(OFFSET('Water Data'!$D$10,0,10*ROW('Water Data'!D46))),BX52="No",ISNUMBER(OFFSET('Water Data'!$D$10,0,10*ROW('Water Data'!D46)))),CONCATENATE("[",ROUND(OFFSET('Water Data'!$D$10,0,10*ROW('Water Data'!D46)),0),"]"),IF(AND(ISNUMBER(OFFSET('Water Data'!$D$10,0,10*ROW('Water Data'!D46))),BX52="",ISNUMBER(OFFSET('Water Data'!$D$10,0,10*ROW('Water Data'!D46)))),OFFSET('Water Data'!$D$10,0,10*ROW('Water Data'!D46)),NA())))</f>
        <v>#N/A</v>
      </c>
      <c r="J52" s="133" t="e">
        <f ca="1">+IF(AND(ISNUMBER(OFFSET('Water Data'!$E$5,0,10*ROW('Water Data'!E46))),BY52="Yes"),100-OFFSET('Water Data'!$E$5,0,10*ROW('Water Data'!E46)),IF(AND(ISNUMBER(OFFSET('Water Data'!$E$5,0,10*ROW('Water Data'!E46))),BY52="No",ISNUMBER(OFFSET('Water Data'!$E$5,0,10*ROW('Water Data'!E46)))),CONCATENATE("[",ROUND(100-OFFSET('Water Data'!$E$5,0,10*ROW('Water Data'!E46)),0),"]"),IF(AND(ISNUMBER(OFFSET('Water Data'!$E$5,0,10*ROW('Water Data'!E46))),BY52="",ISNUMBER(OFFSET('Water Data'!$E$5,0,10*ROW('Water Data'!E46)))),100-OFFSET('Water Data'!$E$5,0,10*ROW('Water Data'!E46)),NA())))</f>
        <v>#N/A</v>
      </c>
      <c r="K52" s="133" t="e">
        <f ca="1">+IF(AND(ISNUMBER(OFFSET('Water Data'!$E$7,0,10*ROW('Water Data'!E46))),BZ52="Yes"),OFFSET('Water Data'!$E$7,0,10*ROW('Water Data'!E46)),IF(AND(ISNUMBER(OFFSET('Water Data'!$E$7,0,10*ROW('Water Data'!E46))),BZ52="No",ISNUMBER(OFFSET('Water Data'!$E$7,0,10*ROW('Water Data'!E46)))),CONCATENATE("[",ROUND(OFFSET('Water Data'!$E$7,0,10*ROW('Water Data'!E46)),0),"]"),IF(AND(ISNUMBER(OFFSET('Water Data'!$E$7,0,10*ROW('Water Data'!E46))),BZ52="",ISNUMBER(OFFSET('Water Data'!$E$7,0,10*ROW('Water Data'!E46)))),OFFSET('Water Data'!$E$7,0,10*ROW('Water Data'!E46)),NA())))</f>
        <v>#N/A</v>
      </c>
      <c r="L52" s="133" t="e">
        <f ca="1">+IF(AND(ISNUMBER(OFFSET('Water Data'!$E$10,0,10*ROW('Water Data'!E46))),CA52="Yes"),OFFSET('Water Data'!$E$10,0,10*ROW('Water Data'!E46)),IF(AND(ISNUMBER(OFFSET('Water Data'!$E$10,0,10*ROW('Water Data'!E46))),CA52="No",ISNUMBER(OFFSET('Water Data'!$E$10,0,10*ROW('Water Data'!E46)))),CONCATENATE("[",ROUND(OFFSET('Water Data'!$E$10,0,10*ROW('Water Data'!E46)),0),"]"),IF(AND(ISNUMBER(OFFSET('Water Data'!$E$10,0,10*ROW('Water Data'!E46))),CA52="",ISNUMBER(OFFSET('Water Data'!$E$10,0,10*ROW('Water Data'!E46)))),OFFSET('Water Data'!$E$10,0,10*ROW('Water Data'!E46)),NA())))</f>
        <v>#N/A</v>
      </c>
      <c r="M52" s="133" t="e">
        <f ca="1">+IF(AND(ISNUMBER(OFFSET('Water Data'!$F$5,0,10*ROW('Water Data'!F46))),CB52="Yes"),100-OFFSET('Water Data'!$F$5,0,10*ROW('Water Data'!F46)),IF(AND(ISNUMBER(OFFSET('Water Data'!$F$5,0,10*ROW('Water Data'!F46))),CB52="No",ISNUMBER(OFFSET('Water Data'!$F$5,0,10*ROW('Water Data'!F46)))),CONCATENATE("[",ROUND(100-OFFSET('Water Data'!$F$5,0,10*ROW('Water Data'!F46)),0),"]"),IF(AND(ISNUMBER(OFFSET('Water Data'!$F$5,0,10*ROW('Water Data'!F46))),CB52="",ISNUMBER(OFFSET('Water Data'!$F$5,0,10*ROW('Water Data'!F46)))),100-OFFSET('Water Data'!$F$5,0,10*ROW('Water Data'!F46)),NA())))</f>
        <v>#N/A</v>
      </c>
      <c r="N52" s="133" t="e">
        <f ca="1">+IF(AND(ISNUMBER(OFFSET('Water Data'!$F$7,0,10*ROW('Water Data'!F46))),CC52="Yes"),OFFSET('Water Data'!$F$7,0,10*ROW('Water Data'!F46)),IF(AND(ISNUMBER(OFFSET('Water Data'!$F$7,0,10*ROW('Water Data'!F46))),CC52="No",ISNUMBER(OFFSET('Water Data'!$F$7,0,10*ROW('Water Data'!F46)))),CONCATENATE("[",ROUND(OFFSET('Water Data'!$F$7,0,10*ROW('Water Data'!F46)),0),"]"),IF(AND(ISNUMBER(OFFSET('Water Data'!$F$7,0,10*ROW('Water Data'!F46))),CC52="",ISNUMBER(OFFSET('Water Data'!$F$7,0,10*ROW('Water Data'!F46)))),OFFSET('Water Data'!$F$7,0,10*ROW('Water Data'!F46)),NA())))</f>
        <v>#N/A</v>
      </c>
      <c r="O52" s="133" t="e">
        <f ca="1">+IF(AND(ISNUMBER(OFFSET('Water Data'!$F$10,0,10*ROW('Water Data'!F46))),CD52="Yes"),OFFSET('Water Data'!$F$10,0,10*ROW('Water Data'!F46)),IF(AND(ISNUMBER(OFFSET('Water Data'!$F$10,0,10*ROW('Water Data'!F46))),CD52="No",ISNUMBER(OFFSET('Water Data'!$F$10,0,10*ROW('Water Data'!F46)))),CONCATENATE("[",ROUND(OFFSET('Water Data'!$F$10,0,10*ROW('Water Data'!F46)),0),"]"),IF(AND(ISNUMBER(OFFSET('Water Data'!$F$10,0,10*ROW('Water Data'!F46))),CD52="",ISNUMBER(OFFSET('Water Data'!$F$10,0,10*ROW('Water Data'!F46)))),OFFSET('Water Data'!$F$10,0,10*ROW('Water Data'!F46)),NA())))</f>
        <v>#N/A</v>
      </c>
      <c r="P52" s="133" t="e">
        <f ca="1">+IF(AND(ISNUMBER(OFFSET('Water Data'!$G$5,0,10*ROW('Water Data'!G46))),CE52="Yes"),100-OFFSET('Water Data'!$G$5,0,10*ROW('Water Data'!G46)),IF(AND(ISNUMBER(OFFSET('Water Data'!$G$5,0,10*ROW('Water Data'!G46))),CE52="No",ISNUMBER(OFFSET('Water Data'!$G$5,0,10*ROW('Water Data'!G46)))),CONCATENATE("[",ROUND(100-OFFSET('Water Data'!$G$5,0,10*ROW('Water Data'!G46)),0),"]"),IF(AND(ISNUMBER(OFFSET('Water Data'!$G$5,0,10*ROW('Water Data'!G46))),CE52="",ISNUMBER(OFFSET('Water Data'!$G$5,0,10*ROW('Water Data'!G46)))),100-OFFSET('Water Data'!$G$5,0,10*ROW('Water Data'!G46)),NA())))</f>
        <v>#N/A</v>
      </c>
      <c r="Q52" s="133" t="e">
        <f ca="1">+IF(AND(ISNUMBER(OFFSET('Water Data'!$G$7,0,10*ROW('Water Data'!G46))),CF52="Yes"),OFFSET('Water Data'!$G$7,0,10*ROW('Water Data'!G46)),IF(AND(ISNUMBER(OFFSET('Water Data'!$G$7,0,10*ROW('Water Data'!G46))),CF52="No",ISNUMBER(OFFSET('Water Data'!$G$7,0,10*ROW('Water Data'!G46)))),CONCATENATE("[",ROUND(OFFSET('Water Data'!$G$7,0,10*ROW('Water Data'!G46)),0),"]"),IF(AND(ISNUMBER(OFFSET('Water Data'!$G$7,0,10*ROW('Water Data'!G46))),CF52="",ISNUMBER(OFFSET('Water Data'!$G$7,0,10*ROW('Water Data'!G46)))),OFFSET('Water Data'!$G$7,0,10*ROW('Water Data'!G46)),NA())))</f>
        <v>#N/A</v>
      </c>
      <c r="R52" s="133" t="e">
        <f ca="1">+IF(AND(ISNUMBER(OFFSET('Water Data'!$G$10,0,10*ROW('Water Data'!G46))),CG52="Yes"),OFFSET('Water Data'!$G$10,0,10*ROW('Water Data'!G46)),IF(AND(ISNUMBER(OFFSET('Water Data'!$G$10,0,10*ROW('Water Data'!G46))),CG52="No",ISNUMBER(OFFSET('Water Data'!$G$10,0,10*ROW('Water Data'!G46)))),CONCATENATE("[",ROUND(OFFSET('Water Data'!$G$10,0,10*ROW('Water Data'!G46)),0),"]"),IF(AND(ISNUMBER(OFFSET('Water Data'!$G$10,0,10*ROW('Water Data'!G46))),CG52="",ISNUMBER(OFFSET('Water Data'!$G$10,0,10*ROW('Water Data'!G46)))),OFFSET('Water Data'!$G$10,0,10*ROW('Water Data'!G46)),NA())))</f>
        <v>#N/A</v>
      </c>
      <c r="S52" s="133" t="e">
        <f ca="1">+IF(AND(ISNUMBER(OFFSET('Water Data'!$H$5,0,10*ROW('Water Data'!H46))),CH52="Yes"),100-OFFSET('Water Data'!$H$5,0,10*ROW('Water Data'!H46)),IF(AND(ISNUMBER(OFFSET('Water Data'!$H$5,0,10*ROW('Water Data'!H46))),CH52="No",ISNUMBER(OFFSET('Water Data'!$H$5,0,10*ROW('Water Data'!H46)))),CONCATENATE("[",ROUND(100-OFFSET('Water Data'!$H$5,0,10*ROW('Water Data'!H46)),0),"]"),IF(AND(ISNUMBER(OFFSET('Water Data'!$H$5,0,10*ROW('Water Data'!H46))),CH52="",ISNUMBER(OFFSET('Water Data'!$H$5,0,10*ROW('Water Data'!H46)))),100-OFFSET('Water Data'!$H$5,0,10*ROW('Water Data'!H46)),NA())))</f>
        <v>#N/A</v>
      </c>
      <c r="T52" s="133" t="e">
        <f ca="1">+IF(AND(ISNUMBER(OFFSET('Water Data'!$H$7,0,10*ROW('Water Data'!H46))),CI52="Yes"),OFFSET('Water Data'!$H$7,0,10*ROW('Water Data'!H46)),IF(AND(ISNUMBER(OFFSET('Water Data'!$H$7,0,10*ROW('Water Data'!H46))),CI52="No",ISNUMBER(OFFSET('Water Data'!$H$7,0,10*ROW('Water Data'!H46)))),CONCATENATE("[",ROUND(OFFSET('Water Data'!$H$7,0,10*ROW('Water Data'!H46)),0),"]"),IF(AND(ISNUMBER(OFFSET('Water Data'!$H$7,0,10*ROW('Water Data'!H46))),CI52="",ISNUMBER(OFFSET('Water Data'!$H$7,0,10*ROW('Water Data'!H46)))),OFFSET('Water Data'!$H$7,0,10*ROW('Water Data'!H46)),NA())))</f>
        <v>#N/A</v>
      </c>
      <c r="U52" s="133" t="e">
        <f ca="1">+IF(AND(ISNUMBER(OFFSET('Water Data'!$H$10,0,10*ROW('Water Data'!H46))),CJ52="Yes"),OFFSET('Water Data'!$H$10,0,10*ROW('Water Data'!H46)),IF(AND(ISNUMBER(OFFSET('Water Data'!$H$10,0,10*ROW('Water Data'!H46))),CJ52="No",ISNUMBER(OFFSET('Water Data'!$H$10,0,10*ROW('Water Data'!H46)))),CONCATENATE("[",ROUND(OFFSET('Water Data'!$H$10,0,10*ROW('Water Data'!H46)),0),"]"),IF(AND(ISNUMBER(OFFSET('Water Data'!$H$10,0,10*ROW('Water Data'!H46))),CJ52="",ISNUMBER(OFFSET('Water Data'!$H$10,0,10*ROW('Water Data'!H46)))),OFFSET('Water Data'!$H$10,0,10*ROW('Water Data'!H46)),NA())))</f>
        <v>#N/A</v>
      </c>
      <c r="V52" s="134" t="e">
        <f ca="1">+IF(AND(ISNUMBER(OFFSET('Sanitation Data'!$C$5,0,10*ROW('Sanitation Data'!C46))),CK52="Yes"),100-OFFSET('Sanitation Data'!$C$5,0,10*ROW('Sanitation Data'!C46)),IF(AND(ISNUMBER(OFFSET('Sanitation Data'!$C$5,0,10*ROW('Sanitation Data'!C46))),CK52="No",ISNUMBER(OFFSET('Sanitation Data'!$C$5,0,10*ROW('Sanitation Data'!C46)))),CONCATENATE("[",ROUND(100-OFFSET('Sanitation Data'!$C$5,0,10*ROW('Sanitation Data'!C46)),0),"]"),IF(AND(ISNUMBER(OFFSET('Sanitation Data'!$C$5,0,10*ROW('Sanitation Data'!C46))),CK52="",ISNUMBER(OFFSET('Sanitation Data'!$C$5,0,10*ROW('Sanitation Data'!C46)))),100-OFFSET('Sanitation Data'!$C$5,0,10*ROW('Sanitation Data'!C46)),NA())))</f>
        <v>#N/A</v>
      </c>
      <c r="W52" s="134" t="e">
        <f ca="1">+IF(AND(ISNUMBER(OFFSET('Sanitation Data'!$C$7,0,10*ROW('Sanitation Data'!C46))),CL52="Yes"),OFFSET('Sanitation Data'!$C$7,0,10*ROW('Sanitation Data'!C46)),IF(AND(ISNUMBER(OFFSET('Sanitation Data'!$C$7,0,10*ROW('Sanitation Data'!C46))),CL52="No",ISNUMBER(OFFSET('Sanitation Data'!$C$7,0,10*ROW('Sanitation Data'!C46)))),CONCATENATE("[",ROUND(OFFSET('Sanitation Data'!$C$7,0,10*ROW('Sanitation Data'!C46)),0),"]"),IF(AND(ISNUMBER(OFFSET('Sanitation Data'!$C$7,0,10*ROW('Sanitation Data'!C46))),CL52="",ISNUMBER(OFFSET('Sanitation Data'!$C$7,0,10*ROW('Sanitation Data'!C46)))),OFFSET('Sanitation Data'!$C$7,0,10*ROW('Sanitation Data'!C46)),NA())))</f>
        <v>#N/A</v>
      </c>
      <c r="X52" s="134" t="e">
        <f ca="1">+IF(AND(ISNUMBER(OFFSET('Sanitation Data'!$C$11,0,10*ROW('Sanitation Data'!C46))),CM52="Yes"),OFFSET('Sanitation Data'!$C$11,0,10*ROW('Sanitation Data'!C46)),IF(AND(ISNUMBER(OFFSET('Sanitation Data'!$C$11,0,10*ROW('Sanitation Data'!C46))),CM52="No",ISNUMBER(OFFSET('Sanitation Data'!$C$11,0,10*ROW('Sanitation Data'!C46)))),CONCATENATE("[",ROUND(OFFSET('Sanitation Data'!$C$11,0,10*ROW('Sanitation Data'!C46)),0),"]"),IF(AND(ISNUMBER(OFFSET('Sanitation Data'!$C$11,0,10*ROW('Sanitation Data'!C46))),CM52="",ISNUMBER(OFFSET('Sanitation Data'!$C$11,0,10*ROW('Sanitation Data'!C46)))),OFFSET('Sanitation Data'!$C$11,0,10*ROW('Sanitation Data'!C46)),NA())))</f>
        <v>#N/A</v>
      </c>
      <c r="Y52" s="134" t="e">
        <f ca="1">+IF(AND(ISNUMBER(OFFSET('Sanitation Data'!$C$12,0,10*ROW('Sanitation Data'!C46))),CN52="Yes"),OFFSET('Sanitation Data'!$C$12,0,10*ROW('Sanitation Data'!C46)),IF(AND(ISNUMBER(OFFSET('Sanitation Data'!$C$12,0,10*ROW('Sanitation Data'!C46))),CN52="No",ISNUMBER(OFFSET('Sanitation Data'!$C$12,0,10*ROW('Sanitation Data'!C46)))),CONCATENATE("[",ROUND(OFFSET('Sanitation Data'!$C$12,0,10*ROW('Sanitation Data'!C46)),0),"]"),IF(AND(ISNUMBER(OFFSET('Sanitation Data'!$C$12,0,10*ROW('Sanitation Data'!C46))),CN52="",ISNUMBER(OFFSET('Sanitation Data'!$C$12,0,10*ROW('Sanitation Data'!C46)))),OFFSET('Sanitation Data'!$C$12,0,10*ROW('Sanitation Data'!C46)),NA())))</f>
        <v>#N/A</v>
      </c>
      <c r="Z52" s="134" t="e">
        <f ca="1">+IF(AND(ISNUMBER(OFFSET('Sanitation Data'!$C$13,0,10*ROW('Sanitation Data'!C46))),CO52="Yes"),OFFSET('Sanitation Data'!$C$13,0,10*ROW('Sanitation Data'!C46)),IF(AND(ISNUMBER(OFFSET('Sanitation Data'!$C$13,0,10*ROW('Sanitation Data'!C46))),CO52="No",ISNUMBER(OFFSET('Sanitation Data'!$C$13,0,10*ROW('Sanitation Data'!C46)))),CONCATENATE("[",ROUND(OFFSET('Sanitation Data'!$C$13,0,10*ROW('Sanitation Data'!C46)),0),"]"),IF(AND(ISNUMBER(OFFSET('Sanitation Data'!$C$13,0,10*ROW('Sanitation Data'!C46))),CO52="",ISNUMBER(OFFSET('Sanitation Data'!$C$13,0,10*ROW('Sanitation Data'!C46)))),OFFSET('Sanitation Data'!$C$13,0,10*ROW('Sanitation Data'!C46)),NA())))</f>
        <v>#N/A</v>
      </c>
      <c r="AA52" s="134" t="e">
        <f ca="1">+IF(AND(ISNUMBER(OFFSET('Sanitation Data'!$D$5,0,10*ROW('Sanitation Data'!D46))),CP52="Yes"),100-OFFSET('Sanitation Data'!$D$5,0,10*ROW('Sanitation Data'!D46)),IF(AND(ISNUMBER(OFFSET('Sanitation Data'!$D$5,0,10*ROW('Sanitation Data'!D46))),CP52="No",ISNUMBER(OFFSET('Sanitation Data'!$D$5,0,10*ROW('Sanitation Data'!D46)))),CONCATENATE("[",ROUND(100-OFFSET('Sanitation Data'!$D$5,0,10*ROW('Sanitation Data'!D46)),0),"]"),IF(AND(ISNUMBER(OFFSET('Sanitation Data'!$D$5,0,10*ROW('Sanitation Data'!D46))),CP52="",ISNUMBER(OFFSET('Sanitation Data'!$D$5,0,10*ROW('Sanitation Data'!D46)))),100-OFFSET('Sanitation Data'!$D$5,0,10*ROW('Sanitation Data'!D46)),NA())))</f>
        <v>#N/A</v>
      </c>
      <c r="AB52" s="134" t="e">
        <f ca="1">+IF(AND(ISNUMBER(OFFSET('Sanitation Data'!$D$7,0,10*ROW('Sanitation Data'!D46))),CQ52="Yes"),OFFSET('Sanitation Data'!$D$7,0,10*ROW('Sanitation Data'!G46)),IF(AND(ISNUMBER(OFFSET('Sanitation Data'!$D$7,0,10*ROW('Sanitation Data'!D46))),CQ52="No",ISNUMBER(OFFSET('Sanitation Data'!$D$7,0,10*ROW('Sanitation Data'!D46)))),CONCATENATE("[",ROUND(OFFSET('Sanitation Data'!$D$7,0,10*ROW('Sanitation Data'!D46)),0),"]"),IF(AND(ISNUMBER(OFFSET('Sanitation Data'!$D$7,0,10*ROW('Sanitation Data'!D46))),CQ52="",ISNUMBER(OFFSET('Sanitation Data'!$D$7,0,10*ROW('Sanitation Data'!D46)))),OFFSET('Sanitation Data'!$D$7,0,10*ROW('Sanitation Data'!D46)),NA())))</f>
        <v>#N/A</v>
      </c>
      <c r="AC52" s="134" t="e">
        <f ca="1">+IF(AND(ISNUMBER(OFFSET('Sanitation Data'!$D$11,0,10*ROW('Sanitation Data'!D46))),CR52="Yes"),OFFSET('Sanitation Data'!$D$11,0,10*ROW('Sanitation Data'!D46)),IF(AND(ISNUMBER(OFFSET('Sanitation Data'!$D$11,0,10*ROW('Sanitation Data'!D46))),CR52="No",ISNUMBER(OFFSET('Sanitation Data'!$D$11,0,10*ROW('Sanitation Data'!D46)))),CONCATENATE("[",ROUND(OFFSET('Sanitation Data'!$D$11,0,10*ROW('Sanitation Data'!D46)),0),"]"),IF(AND(ISNUMBER(OFFSET('Sanitation Data'!$D$11,0,10*ROW('Sanitation Data'!D46))),CR52="",ISNUMBER(OFFSET('Sanitation Data'!$D$11,0,10*ROW('Sanitation Data'!D46)))),OFFSET('Sanitation Data'!$D$11,0,10*ROW('Sanitation Data'!D46)),NA())))</f>
        <v>#N/A</v>
      </c>
      <c r="AD52" s="134" t="e">
        <f ca="1">+IF(AND(ISNUMBER(OFFSET('Sanitation Data'!$D$12,0,10*ROW('Sanitation Data'!D46))),CS52="Yes"),OFFSET('Sanitation Data'!$D$12,0,10*ROW('Sanitation Data'!D46)),IF(AND(ISNUMBER(OFFSET('Sanitation Data'!$D$12,0,10*ROW('Sanitation Data'!D46))),CS52="No",ISNUMBER(OFFSET('Sanitation Data'!$D$12,0,10*ROW('Sanitation Data'!D46)))),CONCATENATE("[",ROUND(OFFSET('Sanitation Data'!$D$12,0,10*ROW('Sanitation Data'!D46)),0),"]"),IF(AND(ISNUMBER(OFFSET('Sanitation Data'!$D$12,0,10*ROW('Sanitation Data'!D46))),CS52="",ISNUMBER(OFFSET('Sanitation Data'!$D$12,0,10*ROW('Sanitation Data'!D46)))),OFFSET('Sanitation Data'!$D$12,0,10*ROW('Sanitation Data'!D46)),NA())))</f>
        <v>#N/A</v>
      </c>
      <c r="AE52" s="134" t="e">
        <f ca="1">+IF(AND(ISNUMBER(OFFSET('Sanitation Data'!$D$13,0,10*ROW('Sanitation Data'!D46))),CT52="Yes"),OFFSET('Sanitation Data'!$D$13,0,10*ROW('Sanitation Data'!D46)),IF(AND(ISNUMBER(OFFSET('Sanitation Data'!$D$13,0,10*ROW('Sanitation Data'!D46))),CT52="No",ISNUMBER(OFFSET('Sanitation Data'!$D$13,0,10*ROW('Sanitation Data'!D46)))),CONCATENATE("[",ROUND(OFFSET('Sanitation Data'!$D$13,0,10*ROW('Sanitation Data'!D46)),0),"]"),IF(AND(ISNUMBER(OFFSET('Sanitation Data'!$D$13,0,10*ROW('Sanitation Data'!D46))),CT52="",ISNUMBER(OFFSET('Sanitation Data'!$D$13,0,10*ROW('Sanitation Data'!D46)))),OFFSET('Sanitation Data'!$D$13,0,10*ROW('Sanitation Data'!D46)),NA())))</f>
        <v>#N/A</v>
      </c>
      <c r="AF52" s="134" t="e">
        <f ca="1">+IF(AND(ISNUMBER(OFFSET('Sanitation Data'!$E$5,0,10*ROW('Sanitation Data'!E46))),CU52="Yes"),100-OFFSET('Sanitation Data'!$E$5,0,10*ROW('Sanitation Data'!E46)),IF(AND(ISNUMBER(OFFSET('Sanitation Data'!$E$5,0,10*ROW('Sanitation Data'!E46))),CU52="No",ISNUMBER(OFFSET('Sanitation Data'!$E$5,0,10*ROW('Sanitation Data'!E46)))),CONCATENATE("[",ROUND(100-OFFSET('Sanitation Data'!$E$5,0,10*ROW('Sanitation Data'!E46)),0),"]"),IF(AND(ISNUMBER(OFFSET('Sanitation Data'!$E$5,0,10*ROW('Sanitation Data'!E46))),CU52="",ISNUMBER(OFFSET('Sanitation Data'!$E$5,0,10*ROW('Sanitation Data'!E46)))),100-OFFSET('Sanitation Data'!$E$5,0,10*ROW('Sanitation Data'!E46)),NA())))</f>
        <v>#N/A</v>
      </c>
      <c r="AG52" s="134" t="e">
        <f ca="1">+IF(AND(ISNUMBER(OFFSET('Sanitation Data'!$E$7,0,10*ROW('Sanitation Data'!E46))),CV52="Yes"),OFFSET('Sanitation Data'!$E$7,0,10*ROW('Sanitation Data'!E46)),IF(AND(ISNUMBER(OFFSET('Sanitation Data'!$E$7,0,10*ROW('Sanitation Data'!E46))),CV52="No",ISNUMBER(OFFSET('Sanitation Data'!$E$7,0,10*ROW('Sanitation Data'!E46)))),CONCATENATE("[",ROUND(OFFSET('Sanitation Data'!$E$7,0,10*ROW('Sanitation Data'!E46)),0),"]"),IF(AND(ISNUMBER(OFFSET('Sanitation Data'!$E$7,0,10*ROW('Sanitation Data'!E46))),CV52="",ISNUMBER(OFFSET('Sanitation Data'!$E$7,0,10*ROW('Sanitation Data'!E46)))),OFFSET('Sanitation Data'!$E$7,0,10*ROW('Sanitation Data'!E46)),NA())))</f>
        <v>#N/A</v>
      </c>
      <c r="AH52" s="134" t="e">
        <f ca="1">+IF(AND(ISNUMBER(OFFSET('Sanitation Data'!$E$11,0,10*ROW('Sanitation Data'!E46))),CW52="Yes"),OFFSET('Sanitation Data'!$E$11,0,10*ROW('Sanitation Data'!E46)),IF(AND(ISNUMBER(OFFSET('Sanitation Data'!$E$11,0,10*ROW('Sanitation Data'!E46))),CW52="No",ISNUMBER(OFFSET('Sanitation Data'!$E$11,0,10*ROW('Sanitation Data'!E46)))),CONCATENATE("[",ROUND(OFFSET('Sanitation Data'!$E$11,0,10*ROW('Sanitation Data'!E46)),0),"]"),IF(AND(ISNUMBER(OFFSET('Sanitation Data'!$E$11,0,10*ROW('Sanitation Data'!E46))),CW52="",ISNUMBER(OFFSET('Sanitation Data'!$E$11,0,10*ROW('Sanitation Data'!E46)))),OFFSET('Sanitation Data'!$E$11,0,10*ROW('Sanitation Data'!E46)),NA())))</f>
        <v>#N/A</v>
      </c>
      <c r="AI52" s="134" t="e">
        <f ca="1">+IF(AND(ISNUMBER(OFFSET('Sanitation Data'!$E$12,0,10*ROW('Sanitation Data'!E46))),CX52="Yes"),OFFSET('Sanitation Data'!$E$12,0,10*ROW('Sanitation Data'!E46)),IF(AND(ISNUMBER(OFFSET('Sanitation Data'!$E$12,0,10*ROW('Sanitation Data'!E46))),CX52="No",ISNUMBER(OFFSET('Sanitation Data'!$E$12,0,10*ROW('Sanitation Data'!E46)))),CONCATENATE("[",ROUND(OFFSET('Sanitation Data'!$E$12,0,10*ROW('Sanitation Data'!E46)),0),"]"),IF(AND(ISNUMBER(OFFSET('Sanitation Data'!$E$12,0,10*ROW('Sanitation Data'!E46))),CX52="",ISNUMBER(OFFSET('Sanitation Data'!$E$12,0,10*ROW('Sanitation Data'!E46)))),OFFSET('Sanitation Data'!$E$12,0,10*ROW('Sanitation Data'!E46)),NA())))</f>
        <v>#N/A</v>
      </c>
      <c r="AJ52" s="134" t="e">
        <f ca="1">+IF(AND(ISNUMBER(OFFSET('Sanitation Data'!$E$13,0,10*ROW('Sanitation Data'!E46))),CY52="Yes"),OFFSET('Sanitation Data'!$E$13,0,10*ROW('Sanitation Data'!E46)),IF(AND(ISNUMBER(OFFSET('Sanitation Data'!$E$13,0,10*ROW('Sanitation Data'!E46))),CY52="No",ISNUMBER(OFFSET('Sanitation Data'!$E$13,0,10*ROW('Sanitation Data'!E46)))),CONCATENATE("[",ROUND(OFFSET('Sanitation Data'!$E$13,0,10*ROW('Sanitation Data'!E46)),0),"]"),IF(AND(ISNUMBER(OFFSET('Sanitation Data'!$E$13,0,10*ROW('Sanitation Data'!E46))),CY52="",ISNUMBER(OFFSET('Sanitation Data'!$E$13,0,10*ROW('Sanitation Data'!E46)))),OFFSET('Sanitation Data'!$E$13,0,10*ROW('Sanitation Data'!E46)),NA())))</f>
        <v>#N/A</v>
      </c>
      <c r="AK52" s="134" t="e">
        <f ca="1">+IF(AND(ISNUMBER(OFFSET('Sanitation Data'!$F$5,0,10*ROW('Sanitation Data'!F46))),CZ52="Yes"),100-OFFSET('Sanitation Data'!$F$5,0,10*ROW('Sanitation Data'!F46)),IF(AND(ISNUMBER(OFFSET('Sanitation Data'!$F$5,0,10*ROW('Sanitation Data'!F46))),CZ52="No",ISNUMBER(OFFSET('Sanitation Data'!$F$5,0,10*ROW('Sanitation Data'!F46)))),CONCATENATE("[",ROUND(100-OFFSET('Sanitation Data'!$F$5,0,10*ROW('Sanitation Data'!F46)),0),"]"),IF(AND(ISNUMBER(OFFSET('Sanitation Data'!$F$5,0,10*ROW('Sanitation Data'!F46))),CZ52="",ISNUMBER(OFFSET('Sanitation Data'!$F$5,0,10*ROW('Sanitation Data'!F46)))),100-OFFSET('Sanitation Data'!$F$5,0,10*ROW('Sanitation Data'!F46)),NA())))</f>
        <v>#N/A</v>
      </c>
      <c r="AL52" s="134" t="e">
        <f ca="1">+IF(AND(ISNUMBER(OFFSET('Sanitation Data'!$F$7,0,10*ROW('Sanitation Data'!F46))),DA52="Yes"),OFFSET('Sanitation Data'!$F$7,0,10*ROW('Sanitation Data'!F46)),IF(AND(ISNUMBER(OFFSET('Sanitation Data'!$F$7,0,10*ROW('Sanitation Data'!F46))),DA52="No",ISNUMBER(OFFSET('Sanitation Data'!$F$7,0,10*ROW('Sanitation Data'!F46)))),CONCATENATE("[",ROUND(OFFSET('Sanitation Data'!$F$7,0,10*ROW('Sanitation Data'!F46)),0),"]"),IF(AND(ISNUMBER(OFFSET('Sanitation Data'!$F$7,0,10*ROW('Sanitation Data'!F46))),DA52="",ISNUMBER(OFFSET('Sanitation Data'!$F$7,0,10*ROW('Sanitation Data'!F46)))),OFFSET('Sanitation Data'!$F$7,0,10*ROW('Sanitation Data'!F46)),NA())))</f>
        <v>#N/A</v>
      </c>
      <c r="AM52" s="134" t="e">
        <f ca="1">+IF(AND(ISNUMBER(OFFSET('Sanitation Data'!$F$11,0,10*ROW('Sanitation Data'!F46))),DB52="Yes"),OFFSET('Sanitation Data'!$F$11,0,10*ROW('Sanitation Data'!F46)),IF(AND(ISNUMBER(OFFSET('Sanitation Data'!$F$11,0,10*ROW('Sanitation Data'!F46))),DB52="No",ISNUMBER(OFFSET('Sanitation Data'!$F$11,0,10*ROW('Sanitation Data'!F46)))),CONCATENATE("[",ROUND(OFFSET('Sanitation Data'!$F$11,0,10*ROW('Sanitation Data'!F46)),0),"]"),IF(AND(ISNUMBER(OFFSET('Sanitation Data'!$F$11,0,10*ROW('Sanitation Data'!F46))),DB52="",ISNUMBER(OFFSET('Sanitation Data'!$F$11,0,10*ROW('Sanitation Data'!F46)))),OFFSET('Sanitation Data'!$F$11,0,10*ROW('Sanitation Data'!F46)),NA())))</f>
        <v>#N/A</v>
      </c>
      <c r="AN52" s="134" t="e">
        <f ca="1">+IF(AND(ISNUMBER(OFFSET('Sanitation Data'!$F$12,0,10*ROW('Sanitation Data'!F46))),DC52="Yes"),OFFSET('Sanitation Data'!$F$12,0,10*ROW('Sanitation Data'!F46)),IF(AND(ISNUMBER(OFFSET('Sanitation Data'!$F$12,0,10*ROW('Sanitation Data'!F46))),DC52="No",ISNUMBER(OFFSET('Sanitation Data'!$F$12,0,10*ROW('Sanitation Data'!F46)))),CONCATENATE("[",ROUND(OFFSET('Sanitation Data'!$F$12,0,10*ROW('Sanitation Data'!F46)),0),"]"),IF(AND(ISNUMBER(OFFSET('Sanitation Data'!$F$12,0,10*ROW('Sanitation Data'!F46))),DC52="",ISNUMBER(OFFSET('Sanitation Data'!$F$12,0,10*ROW('Sanitation Data'!F46)))),OFFSET('Sanitation Data'!$F$12,0,10*ROW('Sanitation Data'!F46)),NA())))</f>
        <v>#N/A</v>
      </c>
      <c r="AO52" s="134" t="e">
        <f ca="1">+IF(AND(ISNUMBER(OFFSET('Sanitation Data'!$F$13,0,10*ROW('Sanitation Data'!F46))),DD52="Yes"),OFFSET('Sanitation Data'!$F$13,0,10*ROW('Sanitation Data'!F46)),IF(AND(ISNUMBER(OFFSET('Sanitation Data'!$F$13,0,10*ROW('Sanitation Data'!F46))),DD52="No",ISNUMBER(OFFSET('Sanitation Data'!$F$13,0,10*ROW('Sanitation Data'!F46)))),CONCATENATE("[",ROUND(OFFSET('Sanitation Data'!$F$13,0,10*ROW('Sanitation Data'!F46)),0),"]"),IF(AND(ISNUMBER(OFFSET('Sanitation Data'!$F$13,0,10*ROW('Sanitation Data'!F46))),DD52="",ISNUMBER(OFFSET('Sanitation Data'!$F$13,0,10*ROW('Sanitation Data'!F46)))),OFFSET('Sanitation Data'!$F$13,0,10*ROW('Sanitation Data'!F46)),NA())))</f>
        <v>#N/A</v>
      </c>
      <c r="AP52" s="134" t="e">
        <f ca="1">+IF(AND(ISNUMBER(OFFSET('Sanitation Data'!$G$5,0,10*ROW('Sanitation Data'!G46))),DE52="Yes"),100-OFFSET('Sanitation Data'!$G$5,0,10*ROW('Sanitation Data'!G46)),IF(AND(ISNUMBER(OFFSET('Sanitation Data'!$G$5,0,10*ROW('Sanitation Data'!G46))),DE52="No",ISNUMBER(OFFSET('Sanitation Data'!$G$5,0,10*ROW('Sanitation Data'!G46)))),CONCATENATE("[",ROUND(100-OFFSET('Sanitation Data'!$G$5,0,10*ROW('Sanitation Data'!G46)),0),"]"),IF(AND(ISNUMBER(OFFSET('Sanitation Data'!$G$5,0,10*ROW('Sanitation Data'!G46))),DE52="",ISNUMBER(OFFSET('Sanitation Data'!$G$5,0,10*ROW('Sanitation Data'!G46)))),100-OFFSET('Sanitation Data'!$G$5,0,10*ROW('Sanitation Data'!G46)),NA())))</f>
        <v>#N/A</v>
      </c>
      <c r="AQ52" s="134" t="e">
        <f ca="1">+IF(AND(ISNUMBER(OFFSET('Sanitation Data'!$G$7,0,10*ROW('Sanitation Data'!G46))),DF52="Yes"),OFFSET('Sanitation Data'!$G$7,0,10*ROW('Sanitation Data'!G46)),IF(AND(ISNUMBER(OFFSET('Sanitation Data'!$G$7,0,10*ROW('Sanitation Data'!G46))),DF52="No",ISNUMBER(OFFSET('Sanitation Data'!$G$7,0,10*ROW('Sanitation Data'!G46)))),CONCATENATE("[",ROUND(OFFSET('Sanitation Data'!$G$7,0,10*ROW('Sanitation Data'!G46)),0),"]"),IF(AND(ISNUMBER(OFFSET('Sanitation Data'!$G$7,0,10*ROW('Sanitation Data'!G46))),DF52="",ISNUMBER(OFFSET('Sanitation Data'!$G$7,0,10*ROW('Sanitation Data'!G46)))),OFFSET('Sanitation Data'!$G$7,0,10*ROW('Sanitation Data'!G46)),NA())))</f>
        <v>#N/A</v>
      </c>
      <c r="AR52" s="134" t="e">
        <f ca="1">+IF(AND(ISNUMBER(OFFSET('Sanitation Data'!$G$11,0,10*ROW('Sanitation Data'!G46))),DG52="Yes"),OFFSET('Sanitation Data'!$G$11,0,10*ROW('Sanitation Data'!G46)),IF(AND(ISNUMBER(OFFSET('Sanitation Data'!$G$11,0,10*ROW('Sanitation Data'!G46))),DG52="No",ISNUMBER(OFFSET('Sanitation Data'!$G$11,0,10*ROW('Sanitation Data'!G46)))),CONCATENATE("[",ROUND(OFFSET('Sanitation Data'!$G$11,0,10*ROW('Sanitation Data'!G46)),0),"]"),IF(AND(ISNUMBER(OFFSET('Sanitation Data'!$G$11,0,10*ROW('Sanitation Data'!G46))),DG52="",ISNUMBER(OFFSET('Sanitation Data'!$G$11,0,10*ROW('Sanitation Data'!G46)))),OFFSET('Sanitation Data'!$G$11,0,10*ROW('Sanitation Data'!G46)),NA())))</f>
        <v>#N/A</v>
      </c>
      <c r="AS52" s="134" t="e">
        <f ca="1">+IF(AND(ISNUMBER(OFFSET('Sanitation Data'!$G$12,0,10*ROW('Sanitation Data'!G46))),DH52="Yes"),OFFSET('Sanitation Data'!$G$12,0,10*ROW('Sanitation Data'!G46)),IF(AND(ISNUMBER(OFFSET('Sanitation Data'!$G$12,0,10*ROW('Sanitation Data'!G46))),DH52="No",ISNUMBER(OFFSET('Sanitation Data'!$G$12,0,10*ROW('Sanitation Data'!G46)))),CONCATENATE("[",ROUND(OFFSET('Sanitation Data'!$G$12,0,10*ROW('Sanitation Data'!G46)),0),"]"),IF(AND(ISNUMBER(OFFSET('Sanitation Data'!$G$12,0,10*ROW('Sanitation Data'!G46))),DH52="",ISNUMBER(OFFSET('Sanitation Data'!$G$12,0,10*ROW('Sanitation Data'!G46)))),OFFSET('Sanitation Data'!$G$12,0,10*ROW('Sanitation Data'!G46)),NA())))</f>
        <v>#N/A</v>
      </c>
      <c r="AT52" s="134" t="e">
        <f ca="1">+IF(AND(ISNUMBER(OFFSET('Sanitation Data'!$G$13,0,10*ROW('Sanitation Data'!G46))),DI52="Yes"),OFFSET('Sanitation Data'!$G$13,0,10*ROW('Sanitation Data'!G46)),IF(AND(ISNUMBER(OFFSET('Sanitation Data'!$G$13,0,10*ROW('Sanitation Data'!G46))),DI52="No",ISNUMBER(OFFSET('Sanitation Data'!$G$13,0,10*ROW('Sanitation Data'!G46)))),CONCATENATE("[",ROUND(OFFSET('Sanitation Data'!$G$13,0,10*ROW('Sanitation Data'!G46)),0),"]"),IF(AND(ISNUMBER(OFFSET('Sanitation Data'!$G$13,0,10*ROW('Sanitation Data'!G46))),DI52="",ISNUMBER(OFFSET('Sanitation Data'!$G$13,0,10*ROW('Sanitation Data'!G46)))),OFFSET('Sanitation Data'!$G$13,0,10*ROW('Sanitation Data'!G46)),NA())))</f>
        <v>#N/A</v>
      </c>
      <c r="AU52" s="134" t="e">
        <f ca="1">+IF(AND(ISNUMBER(OFFSET('Sanitation Data'!$H$5,0,10*ROW('Sanitation Data'!H46))),DJ52="Yes"),100-OFFSET('Sanitation Data'!$H$5,0,10*ROW('Sanitation Data'!H46)),IF(AND(ISNUMBER(OFFSET('Sanitation Data'!$H$5,0,10*ROW('Sanitation Data'!H46))),DJ52="No",ISNUMBER(OFFSET('Sanitation Data'!$H$5,0,10*ROW('Sanitation Data'!H46)))),CONCATENATE("[",ROUND(100-OFFSET('Sanitation Data'!$H$5,0,10*ROW('Sanitation Data'!H46)),0),"]"),IF(AND(ISNUMBER(OFFSET('Sanitation Data'!$H$5,0,10*ROW('Sanitation Data'!H46))),DJ52="",ISNUMBER(OFFSET('Sanitation Data'!$H$5,0,10*ROW('Sanitation Data'!H46)))),100-OFFSET('Sanitation Data'!$H$5,0,10*ROW('Sanitation Data'!H46)),NA())))</f>
        <v>#N/A</v>
      </c>
      <c r="AV52" s="134" t="e">
        <f ca="1">+IF(AND(ISNUMBER(OFFSET('Sanitation Data'!$H$7,0,10*ROW('Sanitation Data'!H46))),DK52="Yes"),OFFSET('Sanitation Data'!$H$7,0,10*ROW('Sanitation Data'!H46)),IF(AND(ISNUMBER(OFFSET('Sanitation Data'!$H$7,0,10*ROW('Sanitation Data'!H46))),DK52="No",ISNUMBER(OFFSET('Sanitation Data'!$H$7,0,10*ROW('Sanitation Data'!H46)))),CONCATENATE("[",ROUND(OFFSET('Sanitation Data'!$H$7,0,10*ROW('Sanitation Data'!H46)),0),"]"),IF(AND(ISNUMBER(OFFSET('Sanitation Data'!$H$7,0,10*ROW('Sanitation Data'!H46))),DK52="",ISNUMBER(OFFSET('Sanitation Data'!$H$7,0,10*ROW('Sanitation Data'!H46)))),OFFSET('Sanitation Data'!$H$7,0,10*ROW('Sanitation Data'!H46)),NA())))</f>
        <v>#N/A</v>
      </c>
      <c r="AW52" s="134" t="e">
        <f ca="1">+IF(AND(ISNUMBER(OFFSET('Sanitation Data'!$H$11,0,10*ROW('Sanitation Data'!H46))),DL52="Yes"),OFFSET('Sanitation Data'!$H$11,0,10*ROW('Sanitation Data'!H46)),IF(AND(ISNUMBER(OFFSET('Sanitation Data'!$H$11,0,10*ROW('Sanitation Data'!H46))),DL52="No",ISNUMBER(OFFSET('Sanitation Data'!$H$11,0,10*ROW('Sanitation Data'!H46)))),CONCATENATE("[",ROUND(OFFSET('Sanitation Data'!$H$11,0,10*ROW('Sanitation Data'!H46)),0),"]"),IF(AND(ISNUMBER(OFFSET('Sanitation Data'!$H$11,0,10*ROW('Sanitation Data'!H46))),DL52="",ISNUMBER(OFFSET('Sanitation Data'!$H$11,0,10*ROW('Sanitation Data'!H46)))),OFFSET('Sanitation Data'!$H$11,0,10*ROW('Sanitation Data'!H46)),NA())))</f>
        <v>#N/A</v>
      </c>
      <c r="AX52" s="134" t="e">
        <f ca="1">+IF(AND(ISNUMBER(OFFSET('Sanitation Data'!$H$12,0,10*ROW('Sanitation Data'!H46))),DM52="Yes"),OFFSET('Sanitation Data'!$H$12,0,10*ROW('Sanitation Data'!H46)),IF(AND(ISNUMBER(OFFSET('Sanitation Data'!$H$12,0,10*ROW('Sanitation Data'!H46))),DM52="No",ISNUMBER(OFFSET('Sanitation Data'!$H$12,0,10*ROW('Sanitation Data'!H46)))),CONCATENATE("[",ROUND(OFFSET('Sanitation Data'!$H$12,0,10*ROW('Sanitation Data'!H46)),0),"]"),IF(AND(ISNUMBER(OFFSET('Sanitation Data'!$H$12,0,10*ROW('Sanitation Data'!H46))),DM52="",ISNUMBER(OFFSET('Sanitation Data'!$H$12,0,10*ROW('Sanitation Data'!H46)))),OFFSET('Sanitation Data'!$H$12,0,10*ROW('Sanitation Data'!H46)),NA())))</f>
        <v>#N/A</v>
      </c>
      <c r="AY52" s="134" t="e">
        <f ca="1">+IF(AND(ISNUMBER(OFFSET('Sanitation Data'!$H$13,0,10*ROW('Sanitation Data'!H46))),DN52="Yes"),OFFSET('Sanitation Data'!$H$13,0,10*ROW('Sanitation Data'!H46)),IF(AND(ISNUMBER(OFFSET('Sanitation Data'!$H$13,0,10*ROW('Sanitation Data'!H46))),DN52="No",ISNUMBER(OFFSET('Sanitation Data'!$H$13,0,10*ROW('Sanitation Data'!H46)))),CONCATENATE("[",ROUND(OFFSET('Sanitation Data'!$H$13,0,10*ROW('Sanitation Data'!H46)),0),"]"),IF(AND(ISNUMBER(OFFSET('Sanitation Data'!$H$13,0,10*ROW('Sanitation Data'!H46))),DN52="",ISNUMBER(OFFSET('Sanitation Data'!$H$13,0,10*ROW('Sanitation Data'!H46)))),OFFSET('Sanitation Data'!$H$13,0,10*ROW('Sanitation Data'!H46)),NA())))</f>
        <v>#N/A</v>
      </c>
      <c r="AZ52" s="135" t="e">
        <f ca="1">+IF(AND(ISNUMBER(OFFSET('Hygiene Data'!$C$6,0,10*ROW('Hygiene Data'!C46))),DO52="Yes"),OFFSET('Hygiene Data'!$C$6,0,10*ROW('Hygiene Data'!C46)),IF(AND(ISNUMBER(OFFSET('Hygiene Data'!$C$6,0,10*ROW('Hygiene Data'!C46))),DO52="No",ISNUMBER(OFFSET('Hygiene Data'!$C$6,0,10*ROW('Hygiene Data'!C46)))),CONCATENATE("[",ROUND(OFFSET('Hygiene Data'!$C$6,0,10*ROW('Hygiene Data'!C46)),0),"]"),IF(AND(ISNUMBER(OFFSET('Hygiene Data'!$C$6,0,10*ROW('Hygiene Data'!C46))),DO52="",ISNUMBER(OFFSET('Hygiene Data'!$C$6,0,10*ROW('Hygiene Data'!C46)))),OFFSET('Hygiene Data'!$C$6,0,10*ROW('Hygiene Data'!C46)),NA())))</f>
        <v>#N/A</v>
      </c>
      <c r="BA52" s="135" t="e">
        <f ca="1">+IF(AND(ISNUMBER(OFFSET('Hygiene Data'!$C$8,0,10*ROW('Hygiene Data'!C46))),DP52="Yes"),OFFSET('Hygiene Data'!$C$8,0,10*ROW('Hygiene Data'!C46)),IF(AND(ISNUMBER(OFFSET('Hygiene Data'!$C$8,0,10*ROW('Hygiene Data'!C46))),DP52="No",ISNUMBER(OFFSET('Hygiene Data'!$C$8,0,10*ROW('Hygiene Data'!C46)))),CONCATENATE("[",ROUND(OFFSET('Hygiene Data'!$C$8,0,10*ROW('Hygiene Data'!C46)),0),"]"),IF(AND(ISNUMBER(OFFSET('Hygiene Data'!$C$8,0,10*ROW('Hygiene Data'!C46))),DP52="",ISNUMBER(OFFSET('Hygiene Data'!$C$8,0,10*ROW('Hygiene Data'!C46)))),OFFSET('Hygiene Data'!$C$8,0,10*ROW('Hygiene Data'!C46)),NA())))</f>
        <v>#N/A</v>
      </c>
      <c r="BB52" s="135" t="e">
        <f ca="1">+IF(AND(ISNUMBER(OFFSET('Hygiene Data'!$C$10,0,10*ROW('Hygiene Data'!C46))),DQ52="Yes"),OFFSET('Hygiene Data'!$C$10,0,10*ROW('Hygiene Data'!C46)),IF(AND(ISNUMBER(OFFSET('Hygiene Data'!$C$10,0,10*ROW('Hygiene Data'!C46))),DQ52="No",ISNUMBER(OFFSET('Hygiene Data'!$C$10,0,10*ROW('Hygiene Data'!C46)))),CONCATENATE("[",ROUND(OFFSET('Hygiene Data'!$C$10,0,10*ROW('Hygiene Data'!C46)),0),"]"),IF(AND(ISNUMBER(OFFSET('Hygiene Data'!$C$10,0,10*ROW('Hygiene Data'!C46))),DQ52="",ISNUMBER(OFFSET('Hygiene Data'!$C$10,0,10*ROW('Hygiene Data'!C46)))),OFFSET('Hygiene Data'!$C$10,0,10*ROW('Hygiene Data'!C46)),NA())))</f>
        <v>#N/A</v>
      </c>
      <c r="BC52" s="135" t="e">
        <f ca="1">+IF(AND(ISNUMBER(OFFSET('Hygiene Data'!$D$6,0,10*ROW('Hygiene Data'!D46))),DR52="Yes"),OFFSET('Hygiene Data'!$D$6,0,10*ROW('Hygiene Data'!D46)),IF(AND(ISNUMBER(OFFSET('Hygiene Data'!$D$6,0,10*ROW('Hygiene Data'!D46))),DR52="No",ISNUMBER(OFFSET('Hygiene Data'!$D$6,0,10*ROW('Hygiene Data'!D46)))),CONCATENATE("[",ROUND(OFFSET('Hygiene Data'!$D$6,0,10*ROW('Hygiene Data'!D46)),0),"]"),IF(AND(ISNUMBER(OFFSET('Hygiene Data'!$D$6,0,10*ROW('Hygiene Data'!D46))),DR52="",ISNUMBER(OFFSET('Hygiene Data'!$D$6,0,10*ROW('Hygiene Data'!D46)))),OFFSET('Hygiene Data'!$D$6,0,10*ROW('Hygiene Data'!D46)),NA())))</f>
        <v>#N/A</v>
      </c>
      <c r="BD52" s="135" t="e">
        <f ca="1">+IF(AND(ISNUMBER(OFFSET('Hygiene Data'!$D$8,0,10*ROW('Hygiene Data'!D46))),DS52="Yes"),OFFSET('Hygiene Data'!$D$8,0,10*ROW('Hygiene Data'!D46)),IF(AND(ISNUMBER(OFFSET('Hygiene Data'!$D$8,0,10*ROW('Hygiene Data'!D46))),DS52="No",ISNUMBER(OFFSET('Hygiene Data'!$D$8,0,10*ROW('Hygiene Data'!D46)))),CONCATENATE("[",ROUND(OFFSET('Hygiene Data'!$D$8,0,10*ROW('Hygiene Data'!D46)),0),"]"),IF(AND(ISNUMBER(OFFSET('Hygiene Data'!$D$8,0,10*ROW('Hygiene Data'!D46))),DS52="",ISNUMBER(OFFSET('Hygiene Data'!$D$8,0,10*ROW('Hygiene Data'!D46)))),OFFSET('Hygiene Data'!$D$8,0,10*ROW('Hygiene Data'!D46)),NA())))</f>
        <v>#N/A</v>
      </c>
      <c r="BE52" s="135" t="e">
        <f ca="1">+IF(AND(ISNUMBER(OFFSET('Hygiene Data'!$D$10,0,10*ROW('Hygiene Data'!D46))),DT52="Yes"),OFFSET('Hygiene Data'!$D$10,0,10*ROW('Hygiene Data'!D46)),IF(AND(ISNUMBER(OFFSET('Hygiene Data'!$D$10,0,10*ROW('Hygiene Data'!D46))),DT52="No",ISNUMBER(OFFSET('Hygiene Data'!$D$10,0,10*ROW('Hygiene Data'!D46)))),CONCATENATE("[",ROUND(OFFSET('Hygiene Data'!$D$10,0,10*ROW('Hygiene Data'!D46)),0),"]"),IF(AND(ISNUMBER(OFFSET('Hygiene Data'!$D$10,0,10*ROW('Hygiene Data'!D46))),DT52="",ISNUMBER(OFFSET('Hygiene Data'!$D$10,0,10*ROW('Hygiene Data'!D46)))),OFFSET('Hygiene Data'!$D$10,0,10*ROW('Hygiene Data'!D46)),NA())))</f>
        <v>#N/A</v>
      </c>
      <c r="BF52" s="135" t="e">
        <f ca="1">+IF(AND(ISNUMBER(OFFSET('Hygiene Data'!$E$6,0,10*ROW('Hygiene Data'!E46))),DU52="Yes"),OFFSET('Hygiene Data'!$E$6,0,10*ROW('Hygiene Data'!E46)),IF(AND(ISNUMBER(OFFSET('Hygiene Data'!$E$6,0,10*ROW('Hygiene Data'!E46))),DU52="No",ISNUMBER(OFFSET('Hygiene Data'!$E$6,0,10*ROW('Hygiene Data'!E46)))),CONCATENATE("[",ROUND(OFFSET('Hygiene Data'!$E$6,0,10*ROW('Hygiene Data'!E46)),0),"]"),IF(AND(ISNUMBER(OFFSET('Hygiene Data'!$E$6,0,10*ROW('Hygiene Data'!E46))),DU52="",ISNUMBER(OFFSET('Hygiene Data'!$E$6,0,10*ROW('Hygiene Data'!E46)))),OFFSET('Hygiene Data'!$E$6,0,10*ROW('Hygiene Data'!E46)),NA())))</f>
        <v>#N/A</v>
      </c>
      <c r="BG52" s="135" t="e">
        <f ca="1">+IF(AND(ISNUMBER(OFFSET('Hygiene Data'!$E$8,0,10*ROW('Hygiene Data'!E46))),DV52="Yes"),OFFSET('Hygiene Data'!$E$8,0,10*ROW('Hygiene Data'!E46)),IF(AND(ISNUMBER(OFFSET('Hygiene Data'!$E$8,0,10*ROW('Hygiene Data'!E46))),DV52="No",ISNUMBER(OFFSET('Hygiene Data'!$E$8,0,10*ROW('Hygiene Data'!E46)))),CONCATENATE("[",ROUND(OFFSET('Hygiene Data'!$E$8,0,10*ROW('Hygiene Data'!E46)),0),"]"),IF(AND(ISNUMBER(OFFSET('Hygiene Data'!$E$8,0,10*ROW('Hygiene Data'!E46))),DV52="",ISNUMBER(OFFSET('Hygiene Data'!$E$8,0,10*ROW('Hygiene Data'!E46)))),OFFSET('Hygiene Data'!$E$8,0,10*ROW('Hygiene Data'!E46)),NA())))</f>
        <v>#N/A</v>
      </c>
      <c r="BH52" s="135" t="e">
        <f ca="1">+IF(AND(ISNUMBER(OFFSET('Hygiene Data'!$E$10,0,10*ROW('Hygiene Data'!E46))),DW52="Yes"),OFFSET('Hygiene Data'!$E$10,0,10*ROW('Hygiene Data'!E46)),IF(AND(ISNUMBER(OFFSET('Hygiene Data'!$E$10,0,10*ROW('Hygiene Data'!E46))),DW52="No",ISNUMBER(OFFSET('Hygiene Data'!$E$10,0,10*ROW('Hygiene Data'!E46)))),CONCATENATE("[",ROUND(OFFSET('Hygiene Data'!$E$10,0,10*ROW('Hygiene Data'!E46)),0),"]"),IF(AND(ISNUMBER(OFFSET('Hygiene Data'!$E$10,0,10*ROW('Hygiene Data'!E46))),DW52="",ISNUMBER(OFFSET('Hygiene Data'!$E$10,0,10*ROW('Hygiene Data'!E46)))),OFFSET('Hygiene Data'!$E$10,0,10*ROW('Hygiene Data'!E46)),NA())))</f>
        <v>#N/A</v>
      </c>
      <c r="BI52" s="135" t="e">
        <f ca="1">+IF(AND(ISNUMBER(OFFSET('Hygiene Data'!$F$6,0,10*ROW('Hygiene Data'!F46))),DX52="Yes"),OFFSET('Hygiene Data'!$F$6,0,10*ROW('Hygiene Data'!F46)),IF(AND(ISNUMBER(OFFSET('Hygiene Data'!$F$6,0,10*ROW('Hygiene Data'!F46))),DX52="No",ISNUMBER(OFFSET('Hygiene Data'!$F$6,0,10*ROW('Hygiene Data'!F46)))),CONCATENATE("[",ROUND(OFFSET('Hygiene Data'!$F$6,0,10*ROW('Hygiene Data'!F46)),0),"]"),IF(AND(ISNUMBER(OFFSET('Hygiene Data'!$F$6,0,10*ROW('Hygiene Data'!F46))),DX52="",ISNUMBER(OFFSET('Hygiene Data'!$F$6,0,10*ROW('Hygiene Data'!F46)))),OFFSET('Hygiene Data'!$F$6,0,10*ROW('Hygiene Data'!F46)),NA())))</f>
        <v>#N/A</v>
      </c>
      <c r="BJ52" s="135" t="e">
        <f ca="1">+IF(AND(ISNUMBER(OFFSET('Hygiene Data'!$F$8,0,10*ROW('Hygiene Data'!F46))),DY52="Yes"),OFFSET('Hygiene Data'!$F$8,0,10*ROW('Hygiene Data'!F46)),IF(AND(ISNUMBER(OFFSET('Hygiene Data'!$F$8,0,10*ROW('Hygiene Data'!F46))),DY52="No",ISNUMBER(OFFSET('Hygiene Data'!$F$8,0,10*ROW('Hygiene Data'!F46)))),CONCATENATE("[",ROUND(OFFSET('Hygiene Data'!$F$8,0,10*ROW('Hygiene Data'!F46)),0),"]"),IF(AND(ISNUMBER(OFFSET('Hygiene Data'!$F$8,0,10*ROW('Hygiene Data'!F46))),DY52="",ISNUMBER(OFFSET('Hygiene Data'!$F$8,0,10*ROW('Hygiene Data'!F46)))),OFFSET('Hygiene Data'!$F$8,0,10*ROW('Hygiene Data'!F46)),NA())))</f>
        <v>#N/A</v>
      </c>
      <c r="BK52" s="135" t="e">
        <f ca="1">+IF(AND(ISNUMBER(OFFSET('Hygiene Data'!$F$10,0,10*ROW('Hygiene Data'!F46))),DZ52="Yes"),OFFSET('Hygiene Data'!$F$10,0,10*ROW('Hygiene Data'!F46)),IF(AND(ISNUMBER(OFFSET('Hygiene Data'!$F$10,0,10*ROW('Hygiene Data'!F46))),DZ52="No",ISNUMBER(OFFSET('Hygiene Data'!$F$10,0,10*ROW('Hygiene Data'!F46)))),CONCATENATE("[",ROUND(OFFSET('Hygiene Data'!$F$10,0,10*ROW('Hygiene Data'!F46)),0),"]"),IF(AND(ISNUMBER(OFFSET('Hygiene Data'!$F$10,0,10*ROW('Hygiene Data'!F46))),DZ52="",ISNUMBER(OFFSET('Hygiene Data'!$F$10,0,10*ROW('Hygiene Data'!F46)))),OFFSET('Hygiene Data'!$F$10,0,10*ROW('Hygiene Data'!F46)),NA())))</f>
        <v>#N/A</v>
      </c>
      <c r="BL52" s="135" t="e">
        <f ca="1">+IF(AND(ISNUMBER(OFFSET('Hygiene Data'!$G$6,0,10*ROW('Hygiene Data'!G46))),EA52="Yes"),OFFSET('Hygiene Data'!$G$6,0,10*ROW('Hygiene Data'!G46)),IF(AND(ISNUMBER(OFFSET('Hygiene Data'!$G$6,0,10*ROW('Hygiene Data'!G46))),EA52="No",ISNUMBER(OFFSET('Hygiene Data'!$G$6,0,10*ROW('Hygiene Data'!G46)))),CONCATENATE("[",ROUND(OFFSET('Hygiene Data'!$G$6,0,10*ROW('Hygiene Data'!G46)),0),"]"),IF(AND(ISNUMBER(OFFSET('Hygiene Data'!$G$6,0,10*ROW('Hygiene Data'!G46))),EA52="",ISNUMBER(OFFSET('Hygiene Data'!$G$6,0,10*ROW('Hygiene Data'!G46)))),OFFSET('Hygiene Data'!$G$6,0,10*ROW('Hygiene Data'!G46)),NA())))</f>
        <v>#N/A</v>
      </c>
      <c r="BM52" s="135" t="e">
        <f ca="1">+IF(AND(ISNUMBER(OFFSET('Hygiene Data'!$G$8,0,10*ROW('Hygiene Data'!G46))),EB52="Yes"),OFFSET('Hygiene Data'!$G$8,0,10*ROW('Hygiene Data'!G46)),IF(AND(ISNUMBER(OFFSET('Hygiene Data'!$G$8,0,10*ROW('Hygiene Data'!G46))),EB52="No",ISNUMBER(OFFSET('Hygiene Data'!$G$8,0,10*ROW('Hygiene Data'!G46)))),CONCATENATE("[",ROUND(OFFSET('Hygiene Data'!$G$8,0,10*ROW('Hygiene Data'!G46)),0),"]"),IF(AND(ISNUMBER(OFFSET('Hygiene Data'!$G$8,0,10*ROW('Hygiene Data'!G46))),EB52="",ISNUMBER(OFFSET('Hygiene Data'!$G$8,0,10*ROW('Hygiene Data'!G46)))),OFFSET('Hygiene Data'!$G$8,0,10*ROW('Hygiene Data'!G46)),NA())))</f>
        <v>#N/A</v>
      </c>
      <c r="BN52" s="135" t="e">
        <f ca="1">+IF(AND(ISNUMBER(OFFSET('Hygiene Data'!$G$10,0,10*ROW('Hygiene Data'!G46))),EC52="Yes"),OFFSET('Hygiene Data'!$G$10,0,10*ROW('Hygiene Data'!G46)),IF(AND(ISNUMBER(OFFSET('Hygiene Data'!$G$10,0,10*ROW('Hygiene Data'!G46))),EC52="No",ISNUMBER(OFFSET('Hygiene Data'!$G$10,0,10*ROW('Hygiene Data'!G46)))),CONCATENATE("[",ROUND(OFFSET('Hygiene Data'!$G$10,0,10*ROW('Hygiene Data'!G46)),0),"]"),IF(AND(ISNUMBER(OFFSET('Hygiene Data'!$G$10,0,10*ROW('Hygiene Data'!G46))),EC52="",ISNUMBER(OFFSET('Hygiene Data'!$G$10,0,10*ROW('Hygiene Data'!G46)))),OFFSET('Hygiene Data'!$G$10,0,10*ROW('Hygiene Data'!G46)),NA())))</f>
        <v>#N/A</v>
      </c>
      <c r="BO52" s="135" t="e">
        <f ca="1">+IF(AND(ISNUMBER(OFFSET('Hygiene Data'!$H$6,0,10*ROW('Hygiene Data'!H46))),ED52="Yes"),OFFSET('Hygiene Data'!$H$6,0,10*ROW('Hygiene Data'!H46)),IF(AND(ISNUMBER(OFFSET('Hygiene Data'!$H$6,0,10*ROW('Hygiene Data'!H46))),ED52="No",ISNUMBER(OFFSET('Hygiene Data'!$H$6,0,10*ROW('Hygiene Data'!H46)))),CONCATENATE("[",ROUND(OFFSET('Hygiene Data'!$H$6,0,10*ROW('Hygiene Data'!H46)),0),"]"),IF(AND(ISNUMBER(OFFSET('Hygiene Data'!$H$6,0,10*ROW('Hygiene Data'!H46))),ED52="",ISNUMBER(OFFSET('Hygiene Data'!$H$6,0,10*ROW('Hygiene Data'!H46)))),OFFSET('Hygiene Data'!$H$6,0,10*ROW('Hygiene Data'!H46)),NA())))</f>
        <v>#N/A</v>
      </c>
      <c r="BP52" s="135" t="e">
        <f ca="1">+IF(AND(ISNUMBER(OFFSET('Hygiene Data'!$H$8,0,10*ROW('Hygiene Data'!H46))),EE52="Yes"),OFFSET('Hygiene Data'!$H$8,0,10*ROW('Hygiene Data'!H46)),IF(AND(ISNUMBER(OFFSET('Hygiene Data'!$H$8,0,10*ROW('Hygiene Data'!H46))),EE52="No",ISNUMBER(OFFSET('Hygiene Data'!$H$8,0,10*ROW('Hygiene Data'!H46)))),CONCATENATE("[",ROUND(OFFSET('Hygiene Data'!$H$8,0,10*ROW('Hygiene Data'!H46)),0),"]"),IF(AND(ISNUMBER(OFFSET('Hygiene Data'!$H$8,0,10*ROW('Hygiene Data'!H46))),EE52="",ISNUMBER(OFFSET('Hygiene Data'!$H$8,0,10*ROW('Hygiene Data'!H46)))),OFFSET('Hygiene Data'!$H$8,0,10*ROW('Hygiene Data'!H46)),NA())))</f>
        <v>#N/A</v>
      </c>
      <c r="BQ52" s="135" t="e">
        <f ca="1">+IF(AND(ISNUMBER(OFFSET('Hygiene Data'!$H$10,0,10*ROW('Hygiene Data'!H46))),EF52="Yes"),OFFSET('Hygiene Data'!$H$10,0,10*ROW('Hygiene Data'!H46)),IF(AND(ISNUMBER(OFFSET('Hygiene Data'!$H$10,0,10*ROW('Hygiene Data'!H46))),EF52="No",ISNUMBER(OFFSET('Hygiene Data'!$H$10,0,10*ROW('Hygiene Data'!H46)))),CONCATENATE("[",ROUND(OFFSET('Hygiene Data'!$H$10,0,10*ROW('Hygiene Data'!H46)),0),"]"),IF(AND(ISNUMBER(OFFSET('Hygiene Data'!$H$10,0,10*ROW('Hygiene Data'!H46))),EF52="",ISNUMBER(OFFSET('Hygiene Data'!$H$10,0,10*ROW('Hygiene Data'!H46)))),OFFSET('Hygiene Data'!$H$10,0,10*ROW('Hygiene Data'!H46)),NA())))</f>
        <v>#N/A</v>
      </c>
      <c r="BS52" s="34" t="str">
        <f ca="1">+IF(OFFSET('Water Data'!$C$28,0,10*ROW('Water Data'!C46))="","",OFFSET('Water Data'!$C$28,0,10*ROW('Water Data'!C46)))</f>
        <v/>
      </c>
      <c r="BT52" s="34" t="str">
        <f ca="1">+IF(OFFSET('Water Data'!$C$29,0,10*ROW('Water Data'!C46))="","",OFFSET('Water Data'!$C$29,0,10*ROW('Water Data'!C46)))</f>
        <v/>
      </c>
      <c r="BU52" s="34" t="str">
        <f ca="1">+IF(OFFSET('Water Data'!$C$30,0,10*ROW('Water Data'!C46))="","",OFFSET('Water Data'!$C$30,0,10*ROW('Water Data'!C46)))</f>
        <v/>
      </c>
      <c r="BV52" s="34" t="str">
        <f ca="1">+IF(OFFSET('Water Data'!$D$28,0,10*ROW('Water Data'!D46))="","",OFFSET('Water Data'!$D$28,0,10*ROW('Water Data'!D46)))</f>
        <v/>
      </c>
      <c r="BW52" s="34" t="str">
        <f ca="1">+IF(OFFSET('Water Data'!$D$29,0,10*ROW('Water Data'!D46))="","",OFFSET('Water Data'!$D$29,0,10*ROW('Water Data'!D46)))</f>
        <v/>
      </c>
      <c r="BX52" s="34" t="str">
        <f ca="1">+IF(OFFSET('Water Data'!$D$30,0,10*ROW('Water Data'!D46))="","",OFFSET('Water Data'!$D$30,0,10*ROW('Water Data'!D46)))</f>
        <v/>
      </c>
      <c r="BY52" s="34" t="str">
        <f ca="1">+IF(OFFSET('Water Data'!$E$28,0,10*ROW('Water Data'!E46))="","",OFFSET('Water Data'!$E$28,0,10*ROW('Water Data'!E46)))</f>
        <v/>
      </c>
      <c r="BZ52" s="34" t="str">
        <f ca="1">+IF(OFFSET('Water Data'!$E$29,0,10*ROW('Water Data'!E46))="","",OFFSET('Water Data'!$E$29,0,10*ROW('Water Data'!E46)))</f>
        <v/>
      </c>
      <c r="CA52" s="34" t="str">
        <f ca="1">+IF(OFFSET('Water Data'!$E$30,0,10*ROW('Water Data'!E46))="","",OFFSET('Water Data'!$E$30,0,10*ROW('Water Data'!E46)))</f>
        <v/>
      </c>
      <c r="CB52" s="34" t="str">
        <f ca="1">+IF(OFFSET('Water Data'!$F$28,0,10*ROW('Water Data'!F46))="","",OFFSET('Water Data'!$F$28,0,10*ROW('Water Data'!F46)))</f>
        <v/>
      </c>
      <c r="CC52" s="34" t="str">
        <f ca="1">+IF(OFFSET('Water Data'!$F$29,0,10*ROW('Water Data'!F46))="","",OFFSET('Water Data'!$F$29,0,10*ROW('Water Data'!F46)))</f>
        <v/>
      </c>
      <c r="CD52" s="34" t="str">
        <f ca="1">+IF(OFFSET('Water Data'!$F$30,0,10*ROW('Water Data'!F46))="","",OFFSET('Water Data'!$F$30,0,10*ROW('Water Data'!F46)))</f>
        <v/>
      </c>
      <c r="CE52" s="34" t="str">
        <f ca="1">+IF(OFFSET('Water Data'!$G$28,0,10*ROW('Water Data'!G46))="","",OFFSET('Water Data'!$G$28,0,10*ROW('Water Data'!G46)))</f>
        <v/>
      </c>
      <c r="CF52" s="34" t="str">
        <f ca="1">+IF(OFFSET('Water Data'!$G$29,0,10*ROW('Water Data'!G46))="","",OFFSET('Water Data'!$G$29,0,10*ROW('Water Data'!G46)))</f>
        <v/>
      </c>
      <c r="CG52" s="34" t="str">
        <f ca="1">+IF(OFFSET('Water Data'!$G$30,0,10*ROW('Water Data'!G46))="","",OFFSET('Water Data'!$G$30,0,10*ROW('Water Data'!G46)))</f>
        <v/>
      </c>
      <c r="CH52" s="34" t="str">
        <f ca="1">+IF(OFFSET('Water Data'!$H$28,0,10*ROW('Water Data'!H46))="","",OFFSET('Water Data'!$H$28,0,10*ROW('Water Data'!H46)))</f>
        <v/>
      </c>
      <c r="CI52" s="34" t="str">
        <f ca="1">+IF(OFFSET('Water Data'!$H$29,0,10*ROW('Water Data'!H46))="","",OFFSET('Water Data'!$H$29,0,10*ROW('Water Data'!H46)))</f>
        <v/>
      </c>
      <c r="CJ52" s="34" t="str">
        <f ca="1">+IF(OFFSET('Water Data'!$H$30,0,10*ROW('Water Data'!H46))="","",OFFSET('Water Data'!$H$30,0,10*ROW('Water Data'!H46)))</f>
        <v/>
      </c>
      <c r="CK52" s="34" t="str">
        <f ca="1">+IF(OFFSET('Sanitation Data'!$C$29,0,10*ROW('Sanitation Data'!C46))="","",OFFSET('Sanitation Data'!$C$29,0,10*ROW('Sanitation Data'!C46)))</f>
        <v/>
      </c>
      <c r="CL52" s="34" t="str">
        <f ca="1">+IF(OFFSET('Sanitation Data'!$C$30,0,10*ROW('Sanitation Data'!C46))="","",OFFSET('Sanitation Data'!$C$30,0,10*ROW('Sanitation Data'!C46)))</f>
        <v/>
      </c>
      <c r="CM52" s="34" t="str">
        <f ca="1">+IF(OFFSET('Sanitation Data'!$C$31,0,10*ROW('Sanitation Data'!C46))="","",OFFSET('Sanitation Data'!$C$31,0,10*ROW('Sanitation Data'!C46)))</f>
        <v/>
      </c>
      <c r="CN52" s="34" t="str">
        <f ca="1">+IF(OFFSET('Sanitation Data'!$C$32,0,10*ROW('Sanitation Data'!C46))="","",OFFSET('Sanitation Data'!$C$32,0,10*ROW('Sanitation Data'!C46)))</f>
        <v/>
      </c>
      <c r="CO52" s="34" t="str">
        <f ca="1">+IF(OFFSET('Sanitation Data'!$C$33,0,10*ROW('Sanitation Data'!C46))="","",OFFSET('Sanitation Data'!$C$33,0,10*ROW('Sanitation Data'!C46)))</f>
        <v/>
      </c>
      <c r="CP52" s="34" t="str">
        <f ca="1">+IF(OFFSET('Sanitation Data'!$D$29,0,10*ROW('Sanitation Data'!D46))="","",OFFSET('Sanitation Data'!$D$29,0,10*ROW('Sanitation Data'!D46)))</f>
        <v/>
      </c>
      <c r="CQ52" s="34" t="str">
        <f ca="1">+IF(OFFSET('Sanitation Data'!$D$30,0,10*ROW('Sanitation Data'!D46))="","",OFFSET('Sanitation Data'!$D$30,0,10*ROW('Sanitation Data'!D46)))</f>
        <v/>
      </c>
      <c r="CR52" s="34" t="str">
        <f ca="1">+IF(OFFSET('Sanitation Data'!$D$31,0,10*ROW('Sanitation Data'!D46))="","",OFFSET('Sanitation Data'!$D$31,0,10*ROW('Sanitation Data'!D46)))</f>
        <v/>
      </c>
      <c r="CS52" s="34" t="str">
        <f ca="1">+IF(OFFSET('Sanitation Data'!$D$32,0,10*ROW('Sanitation Data'!D46))="","",OFFSET('Sanitation Data'!$D$32,0,10*ROW('Sanitation Data'!D46)))</f>
        <v/>
      </c>
      <c r="CT52" s="34" t="str">
        <f ca="1">+IF(OFFSET('Sanitation Data'!$D$33,0,10*ROW('Sanitation Data'!D46))="","",OFFSET('Sanitation Data'!$D$33,0,10*ROW('Sanitation Data'!D46)))</f>
        <v/>
      </c>
      <c r="CU52" s="34" t="str">
        <f ca="1">+IF(OFFSET('Sanitation Data'!$E$29,0,10*ROW('Sanitation Data'!E46))="","",OFFSET('Sanitation Data'!$E$29,0,10*ROW('Sanitation Data'!E46)))</f>
        <v/>
      </c>
      <c r="CV52" s="34" t="str">
        <f ca="1">+IF(OFFSET('Sanitation Data'!$E$30,0,10*ROW('Sanitation Data'!E46))="","",OFFSET('Sanitation Data'!$E$30,0,10*ROW('Sanitation Data'!E46)))</f>
        <v/>
      </c>
      <c r="CW52" s="34" t="str">
        <f ca="1">+IF(OFFSET('Sanitation Data'!$E$31,0,10*ROW('Sanitation Data'!E46))="","",OFFSET('Sanitation Data'!$E$31,0,10*ROW('Sanitation Data'!E46)))</f>
        <v/>
      </c>
      <c r="CX52" s="34" t="str">
        <f ca="1">+IF(OFFSET('Sanitation Data'!$E$32,0,10*ROW('Sanitation Data'!E46))="","",OFFSET('Sanitation Data'!$E$32,0,10*ROW('Sanitation Data'!E46)))</f>
        <v/>
      </c>
      <c r="CY52" s="34" t="str">
        <f ca="1">+IF(OFFSET('Sanitation Data'!$E$33,0,10*ROW('Sanitation Data'!E46))="","",OFFSET('Sanitation Data'!$E$33,0,10*ROW('Sanitation Data'!E46)))</f>
        <v/>
      </c>
      <c r="CZ52" s="34" t="str">
        <f ca="1">+IF(OFFSET('Sanitation Data'!$F$29,0,10*ROW('Sanitation Data'!F46))="","",OFFSET('Sanitation Data'!$F$29,0,10*ROW('Sanitation Data'!F46)))</f>
        <v/>
      </c>
      <c r="DA52" s="34" t="str">
        <f ca="1">+IF(OFFSET('Sanitation Data'!$F$30,0,10*ROW('Sanitation Data'!F46))="","",OFFSET('Sanitation Data'!$F$30,0,10*ROW('Sanitation Data'!F46)))</f>
        <v/>
      </c>
      <c r="DB52" s="34" t="str">
        <f ca="1">+IF(OFFSET('Sanitation Data'!$F$31,0,10*ROW('Sanitation Data'!F46))="","",OFFSET('Sanitation Data'!$F$31,0,10*ROW('Sanitation Data'!F46)))</f>
        <v/>
      </c>
      <c r="DC52" s="34" t="str">
        <f ca="1">+IF(OFFSET('Sanitation Data'!$F$32,0,10*ROW('Sanitation Data'!F46))="","",OFFSET('Sanitation Data'!$F$32,0,10*ROW('Sanitation Data'!F46)))</f>
        <v/>
      </c>
      <c r="DD52" s="34" t="str">
        <f ca="1">+IF(OFFSET('Sanitation Data'!$F$33,0,10*ROW('Sanitation Data'!F46))="","",OFFSET('Sanitation Data'!$F$33,0,10*ROW('Sanitation Data'!F46)))</f>
        <v/>
      </c>
      <c r="DE52" s="34" t="str">
        <f ca="1">+IF(OFFSET('Sanitation Data'!$G$29,0,10*ROW('Sanitation Data'!G46))="","",OFFSET('Sanitation Data'!$G$29,0,10*ROW('Sanitation Data'!G46)))</f>
        <v/>
      </c>
      <c r="DF52" s="34" t="str">
        <f ca="1">+IF(OFFSET('Sanitation Data'!$G$30,0,10*ROW('Sanitation Data'!G46))="","",OFFSET('Sanitation Data'!$G$30,0,10*ROW('Sanitation Data'!G46)))</f>
        <v/>
      </c>
      <c r="DG52" s="34" t="str">
        <f ca="1">+IF(OFFSET('Sanitation Data'!$G$31,0,10*ROW('Sanitation Data'!G46))="","",OFFSET('Sanitation Data'!$G$31,0,10*ROW('Sanitation Data'!G46)))</f>
        <v/>
      </c>
      <c r="DH52" s="34" t="str">
        <f ca="1">+IF(OFFSET('Sanitation Data'!$G$32,0,10*ROW('Sanitation Data'!G46))="","",OFFSET('Sanitation Data'!$G$32,0,10*ROW('Sanitation Data'!G46)))</f>
        <v/>
      </c>
      <c r="DI52" s="34" t="str">
        <f ca="1">+IF(OFFSET('Sanitation Data'!$G$33,0,10*ROW('Sanitation Data'!G46))="","",OFFSET('Sanitation Data'!$G$33,0,10*ROW('Sanitation Data'!G46)))</f>
        <v/>
      </c>
      <c r="DJ52" s="34" t="str">
        <f ca="1">+IF(OFFSET('Sanitation Data'!$H$29,0,10*ROW('Sanitation Data'!H46))="","",OFFSET('Sanitation Data'!$H$29,0,10*ROW('Sanitation Data'!H46)))</f>
        <v/>
      </c>
      <c r="DK52" s="34" t="str">
        <f ca="1">+IF(OFFSET('Sanitation Data'!$H$30,0,10*ROW('Sanitation Data'!H46))="","",OFFSET('Sanitation Data'!$H$30,0,10*ROW('Sanitation Data'!H46)))</f>
        <v/>
      </c>
      <c r="DL52" s="34" t="str">
        <f ca="1">+IF(OFFSET('Sanitation Data'!$H$31,0,10*ROW('Sanitation Data'!H46))="","",OFFSET('Sanitation Data'!$H$31,0,10*ROW('Sanitation Data'!H46)))</f>
        <v/>
      </c>
      <c r="DM52" s="34" t="str">
        <f ca="1">+IF(OFFSET('Sanitation Data'!$H$32,0,10*ROW('Sanitation Data'!H46))="","",OFFSET('Sanitation Data'!$H$32,0,10*ROW('Sanitation Data'!H46)))</f>
        <v/>
      </c>
      <c r="DN52" s="34" t="str">
        <f ca="1">+IF(OFFSET('Sanitation Data'!$H$33,0,10*ROW('Sanitation Data'!H46))="","",OFFSET('Sanitation Data'!$H$33,0,10*ROW('Sanitation Data'!H46)))</f>
        <v/>
      </c>
      <c r="DO52" s="34" t="str">
        <f ca="1">+IF(OFFSET('Hygiene Data'!$C$12,0,10*ROW('Hygiene Data'!C46))="","",OFFSET('Hygiene Data'!$C$12,0,10*ROW('Hygiene Data'!C46)))</f>
        <v/>
      </c>
      <c r="DP52" s="34" t="str">
        <f ca="1">+IF(OFFSET('Hygiene Data'!$C$13,0,10*ROW('Hygiene Data'!C46))="","",OFFSET('Hygiene Data'!$C$13,0,10*ROW('Hygiene Data'!C46)))</f>
        <v/>
      </c>
      <c r="DQ52" s="34" t="str">
        <f ca="1">+IF(OFFSET('Hygiene Data'!$C$14,0,10*ROW('Hygiene Data'!C46))="","",OFFSET('Hygiene Data'!$C$14,0,10*ROW('Hygiene Data'!C46)))</f>
        <v/>
      </c>
      <c r="DR52" s="34" t="str">
        <f ca="1">+IF(OFFSET('Hygiene Data'!$D$12,0,10*ROW('Hygiene Data'!D46))="","",OFFSET('Hygiene Data'!$D$12,0,10*ROW('Hygiene Data'!D46)))</f>
        <v/>
      </c>
      <c r="DS52" s="34" t="str">
        <f ca="1">+IF(OFFSET('Hygiene Data'!$D$13,0,10*ROW('Hygiene Data'!D46))="","",OFFSET('Hygiene Data'!$D$13,0,10*ROW('Hygiene Data'!D46)))</f>
        <v/>
      </c>
      <c r="DT52" s="34" t="str">
        <f ca="1">+IF(OFFSET('Hygiene Data'!$D$14,0,10*ROW('Hygiene Data'!D46))="","",OFFSET('Hygiene Data'!$D$14,0,10*ROW('Hygiene Data'!D46)))</f>
        <v/>
      </c>
      <c r="DU52" s="34" t="str">
        <f ca="1">+IF(OFFSET('Hygiene Data'!$E$12,0,10*ROW('Hygiene Data'!E46))="","",OFFSET('Hygiene Data'!$E$12,0,10*ROW('Hygiene Data'!E46)))</f>
        <v/>
      </c>
      <c r="DV52" s="34" t="str">
        <f ca="1">+IF(OFFSET('Hygiene Data'!$E$13,0,10*ROW('Hygiene Data'!E46))="","",OFFSET('Hygiene Data'!$E$13,0,10*ROW('Hygiene Data'!E46)))</f>
        <v/>
      </c>
      <c r="DW52" s="34" t="str">
        <f ca="1">+IF(OFFSET('Hygiene Data'!$E$14,0,10*ROW('Hygiene Data'!E46))="","",OFFSET('Hygiene Data'!$E$14,0,10*ROW('Hygiene Data'!E46)))</f>
        <v/>
      </c>
      <c r="DX52" s="34" t="str">
        <f ca="1">+IF(OFFSET('Hygiene Data'!$F$12,0,10*ROW('Hygiene Data'!F46))="","",OFFSET('Hygiene Data'!$F$12,0,10*ROW('Hygiene Data'!F46)))</f>
        <v/>
      </c>
      <c r="DY52" s="34" t="str">
        <f ca="1">+IF(OFFSET('Hygiene Data'!$F$13,0,10*ROW('Hygiene Data'!F46))="","",OFFSET('Hygiene Data'!$F$13,0,10*ROW('Hygiene Data'!F46)))</f>
        <v/>
      </c>
      <c r="DZ52" s="34" t="str">
        <f ca="1">+IF(OFFSET('Hygiene Data'!$F$14,0,10*ROW('Hygiene Data'!F46))="","",OFFSET('Hygiene Data'!$F$14,0,10*ROW('Hygiene Data'!F46)))</f>
        <v/>
      </c>
      <c r="EA52" s="34" t="str">
        <f ca="1">+IF(OFFSET('Hygiene Data'!$G$12,0,10*ROW('Hygiene Data'!G46))="","",OFFSET('Hygiene Data'!$G$12,0,10*ROW('Hygiene Data'!G46)))</f>
        <v/>
      </c>
      <c r="EB52" s="34" t="str">
        <f ca="1">+IF(OFFSET('Hygiene Data'!$G$13,0,10*ROW('Hygiene Data'!G46))="","",OFFSET('Hygiene Data'!$G$13,0,10*ROW('Hygiene Data'!G46)))</f>
        <v/>
      </c>
      <c r="EC52" s="34" t="str">
        <f ca="1">+IF(OFFSET('Hygiene Data'!$G$14,0,10*ROW('Hygiene Data'!G46))="","",OFFSET('Hygiene Data'!$G$14,0,10*ROW('Hygiene Data'!G46)))</f>
        <v/>
      </c>
      <c r="ED52" s="34" t="str">
        <f ca="1">+IF(OFFSET('Hygiene Data'!$H$12,0,10*ROW('Hygiene Data'!H46))="","",OFFSET('Hygiene Data'!$H$12,0,10*ROW('Hygiene Data'!H46)))</f>
        <v/>
      </c>
      <c r="EE52" s="34" t="str">
        <f ca="1">+IF(OFFSET('Hygiene Data'!$H$13,0,10*ROW('Hygiene Data'!H46))="","",OFFSET('Hygiene Data'!$H$13,0,10*ROW('Hygiene Data'!H46)))</f>
        <v/>
      </c>
      <c r="EF52" s="34" t="str">
        <f ca="1">+IF(OFFSET('Hygiene Data'!$H$14,0,10*ROW('Hygiene Data'!H46))="","",OFFSET('Hygiene Data'!$H$14,0,10*ROW('Hygiene Data'!H46)))</f>
        <v/>
      </c>
    </row>
    <row r="53" spans="1:136" x14ac:dyDescent="0.2">
      <c r="A53" s="50" t="str">
        <f ca="1">+IF(OFFSET('Water Data'!$B$1,0,10*ROW('Water Data'!B50))="","",OFFSET('Water Data'!$B$1,0,10*ROW('Water Data'!B50)))</f>
        <v/>
      </c>
      <c r="B53" s="50" t="str">
        <f ca="1">+IF(OFFSET('Water Data'!$A$3,0,10*ROW('Water Data'!A50))="","",OFFSET('Water Data'!$A$3,0,10*ROW('Water Data'!A50)))</f>
        <v/>
      </c>
      <c r="C53" s="50" t="str">
        <f ca="1">+IF(OFFSET('Water Data'!$C$3,0,10*ROW('Water Data'!C50))="","",OFFSET('Water Data'!$C$3,0,10*ROW('Water Data'!C50)))</f>
        <v/>
      </c>
      <c r="D53" s="133" t="e">
        <f ca="1">+IF(AND(ISNUMBER(OFFSET('Water Data'!$C$5,0,10*ROW('Water Data'!C47))),BS53="Yes"),100-OFFSET('Water Data'!$C$5,0,10*ROW('Water Data'!C47)),IF(AND(ISNUMBER(OFFSET('Water Data'!$C$5,0,10*ROW('Water Data'!C47))),BS53="No",ISNUMBER(OFFSET('Water Data'!$C$5,0,10*ROW('Water Data'!C47)))),CONCATENATE("[",ROUND(100-OFFSET('Water Data'!$C$5,0,10*ROW('Water Data'!C47)),0),"]"),IF(AND(ISNUMBER(OFFSET('Water Data'!$C$5,0,10*ROW('Water Data'!C47))),BS53="",ISNUMBER(OFFSET('Water Data'!$C$5,0,10*ROW('Water Data'!C47)))),100-OFFSET('Water Data'!$C$5,0,10*ROW('Water Data'!C47)),NA())))</f>
        <v>#N/A</v>
      </c>
      <c r="E53" s="133" t="e">
        <f ca="1">+IF(AND(ISNUMBER(OFFSET('Water Data'!$C$7,0,10*ROW('Water Data'!D47))),BT53="Yes"),OFFSET('Water Data'!$C$7,0,10*ROW('Water Data'!C47)),IF(AND(ISNUMBER(OFFSET('Water Data'!$C$7,0,10*ROW('Water Data'!C47))),BT53="No",ISNUMBER(OFFSET('Water Data'!$C$7,0,10*ROW('Water Data'!C47)))),CONCATENATE("[",ROUND(OFFSET('Water Data'!$C$7,0,10*ROW('Water Data'!C47)),0),"]"),IF(AND(ISNUMBER(OFFSET('Water Data'!$C$7,0,10*ROW('Water Data'!C47))),BT53="",ISNUMBER(OFFSET('Water Data'!$C$7,0,10*ROW('Water Data'!C47)))),OFFSET('Water Data'!$C$7,0,10*ROW('Water Data'!C47)),NA())))</f>
        <v>#N/A</v>
      </c>
      <c r="F53" s="133" t="e">
        <f ca="1">+IF(AND(ISNUMBER(OFFSET('Water Data'!$C$10,0,10*ROW('Water Data'!C47))),BU53="Yes"),OFFSET('Water Data'!$C$10,0,10*ROW('Water Data'!C47)),IF(AND(ISNUMBER(OFFSET('Water Data'!$C$10,0,10*ROW('Water Data'!C47))),BU53="No",ISNUMBER(OFFSET('Water Data'!$C$10,0,10*ROW('Water Data'!C47)))),CONCATENATE("[",ROUND(OFFSET('Water Data'!$C$10,0,10*ROW('Water Data'!C47)),0),"]"),IF(AND(ISNUMBER(OFFSET('Water Data'!$C$10,0,10*ROW('Water Data'!C47))),BU53="",ISNUMBER(OFFSET('Water Data'!$C$10,0,10*ROW('Water Data'!C47)))),OFFSET('Water Data'!$C$10,0,10*ROW('Water Data'!C47)),NA())))</f>
        <v>#N/A</v>
      </c>
      <c r="G53" s="133" t="e">
        <f ca="1">+IF(AND(ISNUMBER(OFFSET('Water Data'!$D$5,0,10*ROW('Water Data'!D47))),BV53="Yes"),100-OFFSET('Water Data'!$D$5,0,10*ROW('Water Data'!D47)),IF(AND(ISNUMBER(OFFSET('Water Data'!$D$5,0,10*ROW('Water Data'!D47))),BV53="No",ISNUMBER(OFFSET('Water Data'!$D$5,0,10*ROW('Water Data'!D47)))),CONCATENATE("[",ROUND(100-OFFSET('Water Data'!$D$5,0,10*ROW('Water Data'!D47)),0),"]"),IF(AND(ISNUMBER(OFFSET('Water Data'!$D$5,0,10*ROW('Water Data'!D47))),BV53="",ISNUMBER(OFFSET('Water Data'!$D$5,0,10*ROW('Water Data'!D47)))),100-OFFSET('Water Data'!$D$5,0,10*ROW('Water Data'!D47)),NA())))</f>
        <v>#N/A</v>
      </c>
      <c r="H53" s="133" t="e">
        <f ca="1">+IF(AND(ISNUMBER(OFFSET('Water Data'!$D$7,0,10*ROW('Water Data'!D47))),BW53="Yes"),OFFSET('Water Data'!$D$7,0,10*ROW('Water Data'!D47)),IF(AND(ISNUMBER(OFFSET('Water Data'!$D$7,0,10*ROW('Water Data'!D47))),BW53="No",ISNUMBER(OFFSET('Water Data'!$D$7,0,10*ROW('Water Data'!D47)))),CONCATENATE("[",ROUND(OFFSET('Water Data'!$C$7,0,10*ROW('Water Data'!D47)),0),"]"),IF(AND(ISNUMBER(OFFSET('Water Data'!$D$7,0,10*ROW('Water Data'!D47))),BW53="",ISNUMBER(OFFSET('Water Data'!$D$7,0,10*ROW('Water Data'!D47)))),OFFSET('Water Data'!$D$7,0,10*ROW('Water Data'!D47)),NA())))</f>
        <v>#N/A</v>
      </c>
      <c r="I53" s="133" t="e">
        <f ca="1">+IF(AND(ISNUMBER(OFFSET('Water Data'!$D$10,0,10*ROW('Water Data'!D47))),BX53="Yes"),OFFSET('Water Data'!$D$10,0,10*ROW('Water Data'!D47)),IF(AND(ISNUMBER(OFFSET('Water Data'!$D$10,0,10*ROW('Water Data'!D47))),BX53="No",ISNUMBER(OFFSET('Water Data'!$D$10,0,10*ROW('Water Data'!D47)))),CONCATENATE("[",ROUND(OFFSET('Water Data'!$D$10,0,10*ROW('Water Data'!D47)),0),"]"),IF(AND(ISNUMBER(OFFSET('Water Data'!$D$10,0,10*ROW('Water Data'!D47))),BX53="",ISNUMBER(OFFSET('Water Data'!$D$10,0,10*ROW('Water Data'!D47)))),OFFSET('Water Data'!$D$10,0,10*ROW('Water Data'!D47)),NA())))</f>
        <v>#N/A</v>
      </c>
      <c r="J53" s="133" t="e">
        <f ca="1">+IF(AND(ISNUMBER(OFFSET('Water Data'!$E$5,0,10*ROW('Water Data'!E47))),BY53="Yes"),100-OFFSET('Water Data'!$E$5,0,10*ROW('Water Data'!E47)),IF(AND(ISNUMBER(OFFSET('Water Data'!$E$5,0,10*ROW('Water Data'!E47))),BY53="No",ISNUMBER(OFFSET('Water Data'!$E$5,0,10*ROW('Water Data'!E47)))),CONCATENATE("[",ROUND(100-OFFSET('Water Data'!$E$5,0,10*ROW('Water Data'!E47)),0),"]"),IF(AND(ISNUMBER(OFFSET('Water Data'!$E$5,0,10*ROW('Water Data'!E47))),BY53="",ISNUMBER(OFFSET('Water Data'!$E$5,0,10*ROW('Water Data'!E47)))),100-OFFSET('Water Data'!$E$5,0,10*ROW('Water Data'!E47)),NA())))</f>
        <v>#N/A</v>
      </c>
      <c r="K53" s="133" t="e">
        <f ca="1">+IF(AND(ISNUMBER(OFFSET('Water Data'!$E$7,0,10*ROW('Water Data'!E47))),BZ53="Yes"),OFFSET('Water Data'!$E$7,0,10*ROW('Water Data'!E47)),IF(AND(ISNUMBER(OFFSET('Water Data'!$E$7,0,10*ROW('Water Data'!E47))),BZ53="No",ISNUMBER(OFFSET('Water Data'!$E$7,0,10*ROW('Water Data'!E47)))),CONCATENATE("[",ROUND(OFFSET('Water Data'!$E$7,0,10*ROW('Water Data'!E47)),0),"]"),IF(AND(ISNUMBER(OFFSET('Water Data'!$E$7,0,10*ROW('Water Data'!E47))),BZ53="",ISNUMBER(OFFSET('Water Data'!$E$7,0,10*ROW('Water Data'!E47)))),OFFSET('Water Data'!$E$7,0,10*ROW('Water Data'!E47)),NA())))</f>
        <v>#N/A</v>
      </c>
      <c r="L53" s="133" t="e">
        <f ca="1">+IF(AND(ISNUMBER(OFFSET('Water Data'!$E$10,0,10*ROW('Water Data'!E47))),CA53="Yes"),OFFSET('Water Data'!$E$10,0,10*ROW('Water Data'!E47)),IF(AND(ISNUMBER(OFFSET('Water Data'!$E$10,0,10*ROW('Water Data'!E47))),CA53="No",ISNUMBER(OFFSET('Water Data'!$E$10,0,10*ROW('Water Data'!E47)))),CONCATENATE("[",ROUND(OFFSET('Water Data'!$E$10,0,10*ROW('Water Data'!E47)),0),"]"),IF(AND(ISNUMBER(OFFSET('Water Data'!$E$10,0,10*ROW('Water Data'!E47))),CA53="",ISNUMBER(OFFSET('Water Data'!$E$10,0,10*ROW('Water Data'!E47)))),OFFSET('Water Data'!$E$10,0,10*ROW('Water Data'!E47)),NA())))</f>
        <v>#N/A</v>
      </c>
      <c r="M53" s="133" t="e">
        <f ca="1">+IF(AND(ISNUMBER(OFFSET('Water Data'!$F$5,0,10*ROW('Water Data'!F47))),CB53="Yes"),100-OFFSET('Water Data'!$F$5,0,10*ROW('Water Data'!F47)),IF(AND(ISNUMBER(OFFSET('Water Data'!$F$5,0,10*ROW('Water Data'!F47))),CB53="No",ISNUMBER(OFFSET('Water Data'!$F$5,0,10*ROW('Water Data'!F47)))),CONCATENATE("[",ROUND(100-OFFSET('Water Data'!$F$5,0,10*ROW('Water Data'!F47)),0),"]"),IF(AND(ISNUMBER(OFFSET('Water Data'!$F$5,0,10*ROW('Water Data'!F47))),CB53="",ISNUMBER(OFFSET('Water Data'!$F$5,0,10*ROW('Water Data'!F47)))),100-OFFSET('Water Data'!$F$5,0,10*ROW('Water Data'!F47)),NA())))</f>
        <v>#N/A</v>
      </c>
      <c r="N53" s="133" t="e">
        <f ca="1">+IF(AND(ISNUMBER(OFFSET('Water Data'!$F$7,0,10*ROW('Water Data'!F47))),CC53="Yes"),OFFSET('Water Data'!$F$7,0,10*ROW('Water Data'!F47)),IF(AND(ISNUMBER(OFFSET('Water Data'!$F$7,0,10*ROW('Water Data'!F47))),CC53="No",ISNUMBER(OFFSET('Water Data'!$F$7,0,10*ROW('Water Data'!F47)))),CONCATENATE("[",ROUND(OFFSET('Water Data'!$F$7,0,10*ROW('Water Data'!F47)),0),"]"),IF(AND(ISNUMBER(OFFSET('Water Data'!$F$7,0,10*ROW('Water Data'!F47))),CC53="",ISNUMBER(OFFSET('Water Data'!$F$7,0,10*ROW('Water Data'!F47)))),OFFSET('Water Data'!$F$7,0,10*ROW('Water Data'!F47)),NA())))</f>
        <v>#N/A</v>
      </c>
      <c r="O53" s="133" t="e">
        <f ca="1">+IF(AND(ISNUMBER(OFFSET('Water Data'!$F$10,0,10*ROW('Water Data'!F47))),CD53="Yes"),OFFSET('Water Data'!$F$10,0,10*ROW('Water Data'!F47)),IF(AND(ISNUMBER(OFFSET('Water Data'!$F$10,0,10*ROW('Water Data'!F47))),CD53="No",ISNUMBER(OFFSET('Water Data'!$F$10,0,10*ROW('Water Data'!F47)))),CONCATENATE("[",ROUND(OFFSET('Water Data'!$F$10,0,10*ROW('Water Data'!F47)),0),"]"),IF(AND(ISNUMBER(OFFSET('Water Data'!$F$10,0,10*ROW('Water Data'!F47))),CD53="",ISNUMBER(OFFSET('Water Data'!$F$10,0,10*ROW('Water Data'!F47)))),OFFSET('Water Data'!$F$10,0,10*ROW('Water Data'!F47)),NA())))</f>
        <v>#N/A</v>
      </c>
      <c r="P53" s="133" t="e">
        <f ca="1">+IF(AND(ISNUMBER(OFFSET('Water Data'!$G$5,0,10*ROW('Water Data'!G47))),CE53="Yes"),100-OFFSET('Water Data'!$G$5,0,10*ROW('Water Data'!G47)),IF(AND(ISNUMBER(OFFSET('Water Data'!$G$5,0,10*ROW('Water Data'!G47))),CE53="No",ISNUMBER(OFFSET('Water Data'!$G$5,0,10*ROW('Water Data'!G47)))),CONCATENATE("[",ROUND(100-OFFSET('Water Data'!$G$5,0,10*ROW('Water Data'!G47)),0),"]"),IF(AND(ISNUMBER(OFFSET('Water Data'!$G$5,0,10*ROW('Water Data'!G47))),CE53="",ISNUMBER(OFFSET('Water Data'!$G$5,0,10*ROW('Water Data'!G47)))),100-OFFSET('Water Data'!$G$5,0,10*ROW('Water Data'!G47)),NA())))</f>
        <v>#N/A</v>
      </c>
      <c r="Q53" s="133" t="e">
        <f ca="1">+IF(AND(ISNUMBER(OFFSET('Water Data'!$G$7,0,10*ROW('Water Data'!G47))),CF53="Yes"),OFFSET('Water Data'!$G$7,0,10*ROW('Water Data'!G47)),IF(AND(ISNUMBER(OFFSET('Water Data'!$G$7,0,10*ROW('Water Data'!G47))),CF53="No",ISNUMBER(OFFSET('Water Data'!$G$7,0,10*ROW('Water Data'!G47)))),CONCATENATE("[",ROUND(OFFSET('Water Data'!$G$7,0,10*ROW('Water Data'!G47)),0),"]"),IF(AND(ISNUMBER(OFFSET('Water Data'!$G$7,0,10*ROW('Water Data'!G47))),CF53="",ISNUMBER(OFFSET('Water Data'!$G$7,0,10*ROW('Water Data'!G47)))),OFFSET('Water Data'!$G$7,0,10*ROW('Water Data'!G47)),NA())))</f>
        <v>#N/A</v>
      </c>
      <c r="R53" s="133" t="e">
        <f ca="1">+IF(AND(ISNUMBER(OFFSET('Water Data'!$G$10,0,10*ROW('Water Data'!G47))),CG53="Yes"),OFFSET('Water Data'!$G$10,0,10*ROW('Water Data'!G47)),IF(AND(ISNUMBER(OFFSET('Water Data'!$G$10,0,10*ROW('Water Data'!G47))),CG53="No",ISNUMBER(OFFSET('Water Data'!$G$10,0,10*ROW('Water Data'!G47)))),CONCATENATE("[",ROUND(OFFSET('Water Data'!$G$10,0,10*ROW('Water Data'!G47)),0),"]"),IF(AND(ISNUMBER(OFFSET('Water Data'!$G$10,0,10*ROW('Water Data'!G47))),CG53="",ISNUMBER(OFFSET('Water Data'!$G$10,0,10*ROW('Water Data'!G47)))),OFFSET('Water Data'!$G$10,0,10*ROW('Water Data'!G47)),NA())))</f>
        <v>#N/A</v>
      </c>
      <c r="S53" s="133" t="e">
        <f ca="1">+IF(AND(ISNUMBER(OFFSET('Water Data'!$H$5,0,10*ROW('Water Data'!H47))),CH53="Yes"),100-OFFSET('Water Data'!$H$5,0,10*ROW('Water Data'!H47)),IF(AND(ISNUMBER(OFFSET('Water Data'!$H$5,0,10*ROW('Water Data'!H47))),CH53="No",ISNUMBER(OFFSET('Water Data'!$H$5,0,10*ROW('Water Data'!H47)))),CONCATENATE("[",ROUND(100-OFFSET('Water Data'!$H$5,0,10*ROW('Water Data'!H47)),0),"]"),IF(AND(ISNUMBER(OFFSET('Water Data'!$H$5,0,10*ROW('Water Data'!H47))),CH53="",ISNUMBER(OFFSET('Water Data'!$H$5,0,10*ROW('Water Data'!H47)))),100-OFFSET('Water Data'!$H$5,0,10*ROW('Water Data'!H47)),NA())))</f>
        <v>#N/A</v>
      </c>
      <c r="T53" s="133" t="e">
        <f ca="1">+IF(AND(ISNUMBER(OFFSET('Water Data'!$H$7,0,10*ROW('Water Data'!H47))),CI53="Yes"),OFFSET('Water Data'!$H$7,0,10*ROW('Water Data'!H47)),IF(AND(ISNUMBER(OFFSET('Water Data'!$H$7,0,10*ROW('Water Data'!H47))),CI53="No",ISNUMBER(OFFSET('Water Data'!$H$7,0,10*ROW('Water Data'!H47)))),CONCATENATE("[",ROUND(OFFSET('Water Data'!$H$7,0,10*ROW('Water Data'!H47)),0),"]"),IF(AND(ISNUMBER(OFFSET('Water Data'!$H$7,0,10*ROW('Water Data'!H47))),CI53="",ISNUMBER(OFFSET('Water Data'!$H$7,0,10*ROW('Water Data'!H47)))),OFFSET('Water Data'!$H$7,0,10*ROW('Water Data'!H47)),NA())))</f>
        <v>#N/A</v>
      </c>
      <c r="U53" s="133" t="e">
        <f ca="1">+IF(AND(ISNUMBER(OFFSET('Water Data'!$H$10,0,10*ROW('Water Data'!H47))),CJ53="Yes"),OFFSET('Water Data'!$H$10,0,10*ROW('Water Data'!H47)),IF(AND(ISNUMBER(OFFSET('Water Data'!$H$10,0,10*ROW('Water Data'!H47))),CJ53="No",ISNUMBER(OFFSET('Water Data'!$H$10,0,10*ROW('Water Data'!H47)))),CONCATENATE("[",ROUND(OFFSET('Water Data'!$H$10,0,10*ROW('Water Data'!H47)),0),"]"),IF(AND(ISNUMBER(OFFSET('Water Data'!$H$10,0,10*ROW('Water Data'!H47))),CJ53="",ISNUMBER(OFFSET('Water Data'!$H$10,0,10*ROW('Water Data'!H47)))),OFFSET('Water Data'!$H$10,0,10*ROW('Water Data'!H47)),NA())))</f>
        <v>#N/A</v>
      </c>
      <c r="V53" s="134" t="e">
        <f ca="1">+IF(AND(ISNUMBER(OFFSET('Sanitation Data'!$C$5,0,10*ROW('Sanitation Data'!C47))),CK53="Yes"),100-OFFSET('Sanitation Data'!$C$5,0,10*ROW('Sanitation Data'!C47)),IF(AND(ISNUMBER(OFFSET('Sanitation Data'!$C$5,0,10*ROW('Sanitation Data'!C47))),CK53="No",ISNUMBER(OFFSET('Sanitation Data'!$C$5,0,10*ROW('Sanitation Data'!C47)))),CONCATENATE("[",ROUND(100-OFFSET('Sanitation Data'!$C$5,0,10*ROW('Sanitation Data'!C47)),0),"]"),IF(AND(ISNUMBER(OFFSET('Sanitation Data'!$C$5,0,10*ROW('Sanitation Data'!C47))),CK53="",ISNUMBER(OFFSET('Sanitation Data'!$C$5,0,10*ROW('Sanitation Data'!C47)))),100-OFFSET('Sanitation Data'!$C$5,0,10*ROW('Sanitation Data'!C47)),NA())))</f>
        <v>#N/A</v>
      </c>
      <c r="W53" s="134" t="e">
        <f ca="1">+IF(AND(ISNUMBER(OFFSET('Sanitation Data'!$C$7,0,10*ROW('Sanitation Data'!C47))),CL53="Yes"),OFFSET('Sanitation Data'!$C$7,0,10*ROW('Sanitation Data'!C47)),IF(AND(ISNUMBER(OFFSET('Sanitation Data'!$C$7,0,10*ROW('Sanitation Data'!C47))),CL53="No",ISNUMBER(OFFSET('Sanitation Data'!$C$7,0,10*ROW('Sanitation Data'!C47)))),CONCATENATE("[",ROUND(OFFSET('Sanitation Data'!$C$7,0,10*ROW('Sanitation Data'!C47)),0),"]"),IF(AND(ISNUMBER(OFFSET('Sanitation Data'!$C$7,0,10*ROW('Sanitation Data'!C47))),CL53="",ISNUMBER(OFFSET('Sanitation Data'!$C$7,0,10*ROW('Sanitation Data'!C47)))),OFFSET('Sanitation Data'!$C$7,0,10*ROW('Sanitation Data'!C47)),NA())))</f>
        <v>#N/A</v>
      </c>
      <c r="X53" s="134" t="e">
        <f ca="1">+IF(AND(ISNUMBER(OFFSET('Sanitation Data'!$C$11,0,10*ROW('Sanitation Data'!C47))),CM53="Yes"),OFFSET('Sanitation Data'!$C$11,0,10*ROW('Sanitation Data'!C47)),IF(AND(ISNUMBER(OFFSET('Sanitation Data'!$C$11,0,10*ROW('Sanitation Data'!C47))),CM53="No",ISNUMBER(OFFSET('Sanitation Data'!$C$11,0,10*ROW('Sanitation Data'!C47)))),CONCATENATE("[",ROUND(OFFSET('Sanitation Data'!$C$11,0,10*ROW('Sanitation Data'!C47)),0),"]"),IF(AND(ISNUMBER(OFFSET('Sanitation Data'!$C$11,0,10*ROW('Sanitation Data'!C47))),CM53="",ISNUMBER(OFFSET('Sanitation Data'!$C$11,0,10*ROW('Sanitation Data'!C47)))),OFFSET('Sanitation Data'!$C$11,0,10*ROW('Sanitation Data'!C47)),NA())))</f>
        <v>#N/A</v>
      </c>
      <c r="Y53" s="134" t="e">
        <f ca="1">+IF(AND(ISNUMBER(OFFSET('Sanitation Data'!$C$12,0,10*ROW('Sanitation Data'!C47))),CN53="Yes"),OFFSET('Sanitation Data'!$C$12,0,10*ROW('Sanitation Data'!C47)),IF(AND(ISNUMBER(OFFSET('Sanitation Data'!$C$12,0,10*ROW('Sanitation Data'!C47))),CN53="No",ISNUMBER(OFFSET('Sanitation Data'!$C$12,0,10*ROW('Sanitation Data'!C47)))),CONCATENATE("[",ROUND(OFFSET('Sanitation Data'!$C$12,0,10*ROW('Sanitation Data'!C47)),0),"]"),IF(AND(ISNUMBER(OFFSET('Sanitation Data'!$C$12,0,10*ROW('Sanitation Data'!C47))),CN53="",ISNUMBER(OFFSET('Sanitation Data'!$C$12,0,10*ROW('Sanitation Data'!C47)))),OFFSET('Sanitation Data'!$C$12,0,10*ROW('Sanitation Data'!C47)),NA())))</f>
        <v>#N/A</v>
      </c>
      <c r="Z53" s="134" t="e">
        <f ca="1">+IF(AND(ISNUMBER(OFFSET('Sanitation Data'!$C$13,0,10*ROW('Sanitation Data'!C47))),CO53="Yes"),OFFSET('Sanitation Data'!$C$13,0,10*ROW('Sanitation Data'!C47)),IF(AND(ISNUMBER(OFFSET('Sanitation Data'!$C$13,0,10*ROW('Sanitation Data'!C47))),CO53="No",ISNUMBER(OFFSET('Sanitation Data'!$C$13,0,10*ROW('Sanitation Data'!C47)))),CONCATENATE("[",ROUND(OFFSET('Sanitation Data'!$C$13,0,10*ROW('Sanitation Data'!C47)),0),"]"),IF(AND(ISNUMBER(OFFSET('Sanitation Data'!$C$13,0,10*ROW('Sanitation Data'!C47))),CO53="",ISNUMBER(OFFSET('Sanitation Data'!$C$13,0,10*ROW('Sanitation Data'!C47)))),OFFSET('Sanitation Data'!$C$13,0,10*ROW('Sanitation Data'!C47)),NA())))</f>
        <v>#N/A</v>
      </c>
      <c r="AA53" s="134" t="e">
        <f ca="1">+IF(AND(ISNUMBER(OFFSET('Sanitation Data'!$D$5,0,10*ROW('Sanitation Data'!D47))),CP53="Yes"),100-OFFSET('Sanitation Data'!$D$5,0,10*ROW('Sanitation Data'!D47)),IF(AND(ISNUMBER(OFFSET('Sanitation Data'!$D$5,0,10*ROW('Sanitation Data'!D47))),CP53="No",ISNUMBER(OFFSET('Sanitation Data'!$D$5,0,10*ROW('Sanitation Data'!D47)))),CONCATENATE("[",ROUND(100-OFFSET('Sanitation Data'!$D$5,0,10*ROW('Sanitation Data'!D47)),0),"]"),IF(AND(ISNUMBER(OFFSET('Sanitation Data'!$D$5,0,10*ROW('Sanitation Data'!D47))),CP53="",ISNUMBER(OFFSET('Sanitation Data'!$D$5,0,10*ROW('Sanitation Data'!D47)))),100-OFFSET('Sanitation Data'!$D$5,0,10*ROW('Sanitation Data'!D47)),NA())))</f>
        <v>#N/A</v>
      </c>
      <c r="AB53" s="134" t="e">
        <f ca="1">+IF(AND(ISNUMBER(OFFSET('Sanitation Data'!$D$7,0,10*ROW('Sanitation Data'!D47))),CQ53="Yes"),OFFSET('Sanitation Data'!$D$7,0,10*ROW('Sanitation Data'!G47)),IF(AND(ISNUMBER(OFFSET('Sanitation Data'!$D$7,0,10*ROW('Sanitation Data'!D47))),CQ53="No",ISNUMBER(OFFSET('Sanitation Data'!$D$7,0,10*ROW('Sanitation Data'!D47)))),CONCATENATE("[",ROUND(OFFSET('Sanitation Data'!$D$7,0,10*ROW('Sanitation Data'!D47)),0),"]"),IF(AND(ISNUMBER(OFFSET('Sanitation Data'!$D$7,0,10*ROW('Sanitation Data'!D47))),CQ53="",ISNUMBER(OFFSET('Sanitation Data'!$D$7,0,10*ROW('Sanitation Data'!D47)))),OFFSET('Sanitation Data'!$D$7,0,10*ROW('Sanitation Data'!D47)),NA())))</f>
        <v>#N/A</v>
      </c>
      <c r="AC53" s="134" t="e">
        <f ca="1">+IF(AND(ISNUMBER(OFFSET('Sanitation Data'!$D$11,0,10*ROW('Sanitation Data'!D47))),CR53="Yes"),OFFSET('Sanitation Data'!$D$11,0,10*ROW('Sanitation Data'!D47)),IF(AND(ISNUMBER(OFFSET('Sanitation Data'!$D$11,0,10*ROW('Sanitation Data'!D47))),CR53="No",ISNUMBER(OFFSET('Sanitation Data'!$D$11,0,10*ROW('Sanitation Data'!D47)))),CONCATENATE("[",ROUND(OFFSET('Sanitation Data'!$D$11,0,10*ROW('Sanitation Data'!D47)),0),"]"),IF(AND(ISNUMBER(OFFSET('Sanitation Data'!$D$11,0,10*ROW('Sanitation Data'!D47))),CR53="",ISNUMBER(OFFSET('Sanitation Data'!$D$11,0,10*ROW('Sanitation Data'!D47)))),OFFSET('Sanitation Data'!$D$11,0,10*ROW('Sanitation Data'!D47)),NA())))</f>
        <v>#N/A</v>
      </c>
      <c r="AD53" s="134" t="e">
        <f ca="1">+IF(AND(ISNUMBER(OFFSET('Sanitation Data'!$D$12,0,10*ROW('Sanitation Data'!D47))),CS53="Yes"),OFFSET('Sanitation Data'!$D$12,0,10*ROW('Sanitation Data'!D47)),IF(AND(ISNUMBER(OFFSET('Sanitation Data'!$D$12,0,10*ROW('Sanitation Data'!D47))),CS53="No",ISNUMBER(OFFSET('Sanitation Data'!$D$12,0,10*ROW('Sanitation Data'!D47)))),CONCATENATE("[",ROUND(OFFSET('Sanitation Data'!$D$12,0,10*ROW('Sanitation Data'!D47)),0),"]"),IF(AND(ISNUMBER(OFFSET('Sanitation Data'!$D$12,0,10*ROW('Sanitation Data'!D47))),CS53="",ISNUMBER(OFFSET('Sanitation Data'!$D$12,0,10*ROW('Sanitation Data'!D47)))),OFFSET('Sanitation Data'!$D$12,0,10*ROW('Sanitation Data'!D47)),NA())))</f>
        <v>#N/A</v>
      </c>
      <c r="AE53" s="134" t="e">
        <f ca="1">+IF(AND(ISNUMBER(OFFSET('Sanitation Data'!$D$13,0,10*ROW('Sanitation Data'!D47))),CT53="Yes"),OFFSET('Sanitation Data'!$D$13,0,10*ROW('Sanitation Data'!D47)),IF(AND(ISNUMBER(OFFSET('Sanitation Data'!$D$13,0,10*ROW('Sanitation Data'!D47))),CT53="No",ISNUMBER(OFFSET('Sanitation Data'!$D$13,0,10*ROW('Sanitation Data'!D47)))),CONCATENATE("[",ROUND(OFFSET('Sanitation Data'!$D$13,0,10*ROW('Sanitation Data'!D47)),0),"]"),IF(AND(ISNUMBER(OFFSET('Sanitation Data'!$D$13,0,10*ROW('Sanitation Data'!D47))),CT53="",ISNUMBER(OFFSET('Sanitation Data'!$D$13,0,10*ROW('Sanitation Data'!D47)))),OFFSET('Sanitation Data'!$D$13,0,10*ROW('Sanitation Data'!D47)),NA())))</f>
        <v>#N/A</v>
      </c>
      <c r="AF53" s="134" t="e">
        <f ca="1">+IF(AND(ISNUMBER(OFFSET('Sanitation Data'!$E$5,0,10*ROW('Sanitation Data'!E47))),CU53="Yes"),100-OFFSET('Sanitation Data'!$E$5,0,10*ROW('Sanitation Data'!E47)),IF(AND(ISNUMBER(OFFSET('Sanitation Data'!$E$5,0,10*ROW('Sanitation Data'!E47))),CU53="No",ISNUMBER(OFFSET('Sanitation Data'!$E$5,0,10*ROW('Sanitation Data'!E47)))),CONCATENATE("[",ROUND(100-OFFSET('Sanitation Data'!$E$5,0,10*ROW('Sanitation Data'!E47)),0),"]"),IF(AND(ISNUMBER(OFFSET('Sanitation Data'!$E$5,0,10*ROW('Sanitation Data'!E47))),CU53="",ISNUMBER(OFFSET('Sanitation Data'!$E$5,0,10*ROW('Sanitation Data'!E47)))),100-OFFSET('Sanitation Data'!$E$5,0,10*ROW('Sanitation Data'!E47)),NA())))</f>
        <v>#N/A</v>
      </c>
      <c r="AG53" s="134" t="e">
        <f ca="1">+IF(AND(ISNUMBER(OFFSET('Sanitation Data'!$E$7,0,10*ROW('Sanitation Data'!E47))),CV53="Yes"),OFFSET('Sanitation Data'!$E$7,0,10*ROW('Sanitation Data'!E47)),IF(AND(ISNUMBER(OFFSET('Sanitation Data'!$E$7,0,10*ROW('Sanitation Data'!E47))),CV53="No",ISNUMBER(OFFSET('Sanitation Data'!$E$7,0,10*ROW('Sanitation Data'!E47)))),CONCATENATE("[",ROUND(OFFSET('Sanitation Data'!$E$7,0,10*ROW('Sanitation Data'!E47)),0),"]"),IF(AND(ISNUMBER(OFFSET('Sanitation Data'!$E$7,0,10*ROW('Sanitation Data'!E47))),CV53="",ISNUMBER(OFFSET('Sanitation Data'!$E$7,0,10*ROW('Sanitation Data'!E47)))),OFFSET('Sanitation Data'!$E$7,0,10*ROW('Sanitation Data'!E47)),NA())))</f>
        <v>#N/A</v>
      </c>
      <c r="AH53" s="134" t="e">
        <f ca="1">+IF(AND(ISNUMBER(OFFSET('Sanitation Data'!$E$11,0,10*ROW('Sanitation Data'!E47))),CW53="Yes"),OFFSET('Sanitation Data'!$E$11,0,10*ROW('Sanitation Data'!E47)),IF(AND(ISNUMBER(OFFSET('Sanitation Data'!$E$11,0,10*ROW('Sanitation Data'!E47))),CW53="No",ISNUMBER(OFFSET('Sanitation Data'!$E$11,0,10*ROW('Sanitation Data'!E47)))),CONCATENATE("[",ROUND(OFFSET('Sanitation Data'!$E$11,0,10*ROW('Sanitation Data'!E47)),0),"]"),IF(AND(ISNUMBER(OFFSET('Sanitation Data'!$E$11,0,10*ROW('Sanitation Data'!E47))),CW53="",ISNUMBER(OFFSET('Sanitation Data'!$E$11,0,10*ROW('Sanitation Data'!E47)))),OFFSET('Sanitation Data'!$E$11,0,10*ROW('Sanitation Data'!E47)),NA())))</f>
        <v>#N/A</v>
      </c>
      <c r="AI53" s="134" t="e">
        <f ca="1">+IF(AND(ISNUMBER(OFFSET('Sanitation Data'!$E$12,0,10*ROW('Sanitation Data'!E47))),CX53="Yes"),OFFSET('Sanitation Data'!$E$12,0,10*ROW('Sanitation Data'!E47)),IF(AND(ISNUMBER(OFFSET('Sanitation Data'!$E$12,0,10*ROW('Sanitation Data'!E47))),CX53="No",ISNUMBER(OFFSET('Sanitation Data'!$E$12,0,10*ROW('Sanitation Data'!E47)))),CONCATENATE("[",ROUND(OFFSET('Sanitation Data'!$E$12,0,10*ROW('Sanitation Data'!E47)),0),"]"),IF(AND(ISNUMBER(OFFSET('Sanitation Data'!$E$12,0,10*ROW('Sanitation Data'!E47))),CX53="",ISNUMBER(OFFSET('Sanitation Data'!$E$12,0,10*ROW('Sanitation Data'!E47)))),OFFSET('Sanitation Data'!$E$12,0,10*ROW('Sanitation Data'!E47)),NA())))</f>
        <v>#N/A</v>
      </c>
      <c r="AJ53" s="134" t="e">
        <f ca="1">+IF(AND(ISNUMBER(OFFSET('Sanitation Data'!$E$13,0,10*ROW('Sanitation Data'!E47))),CY53="Yes"),OFFSET('Sanitation Data'!$E$13,0,10*ROW('Sanitation Data'!E47)),IF(AND(ISNUMBER(OFFSET('Sanitation Data'!$E$13,0,10*ROW('Sanitation Data'!E47))),CY53="No",ISNUMBER(OFFSET('Sanitation Data'!$E$13,0,10*ROW('Sanitation Data'!E47)))),CONCATENATE("[",ROUND(OFFSET('Sanitation Data'!$E$13,0,10*ROW('Sanitation Data'!E47)),0),"]"),IF(AND(ISNUMBER(OFFSET('Sanitation Data'!$E$13,0,10*ROW('Sanitation Data'!E47))),CY53="",ISNUMBER(OFFSET('Sanitation Data'!$E$13,0,10*ROW('Sanitation Data'!E47)))),OFFSET('Sanitation Data'!$E$13,0,10*ROW('Sanitation Data'!E47)),NA())))</f>
        <v>#N/A</v>
      </c>
      <c r="AK53" s="134" t="e">
        <f ca="1">+IF(AND(ISNUMBER(OFFSET('Sanitation Data'!$F$5,0,10*ROW('Sanitation Data'!F47))),CZ53="Yes"),100-OFFSET('Sanitation Data'!$F$5,0,10*ROW('Sanitation Data'!F47)),IF(AND(ISNUMBER(OFFSET('Sanitation Data'!$F$5,0,10*ROW('Sanitation Data'!F47))),CZ53="No",ISNUMBER(OFFSET('Sanitation Data'!$F$5,0,10*ROW('Sanitation Data'!F47)))),CONCATENATE("[",ROUND(100-OFFSET('Sanitation Data'!$F$5,0,10*ROW('Sanitation Data'!F47)),0),"]"),IF(AND(ISNUMBER(OFFSET('Sanitation Data'!$F$5,0,10*ROW('Sanitation Data'!F47))),CZ53="",ISNUMBER(OFFSET('Sanitation Data'!$F$5,0,10*ROW('Sanitation Data'!F47)))),100-OFFSET('Sanitation Data'!$F$5,0,10*ROW('Sanitation Data'!F47)),NA())))</f>
        <v>#N/A</v>
      </c>
      <c r="AL53" s="134" t="e">
        <f ca="1">+IF(AND(ISNUMBER(OFFSET('Sanitation Data'!$F$7,0,10*ROW('Sanitation Data'!F47))),DA53="Yes"),OFFSET('Sanitation Data'!$F$7,0,10*ROW('Sanitation Data'!F47)),IF(AND(ISNUMBER(OFFSET('Sanitation Data'!$F$7,0,10*ROW('Sanitation Data'!F47))),DA53="No",ISNUMBER(OFFSET('Sanitation Data'!$F$7,0,10*ROW('Sanitation Data'!F47)))),CONCATENATE("[",ROUND(OFFSET('Sanitation Data'!$F$7,0,10*ROW('Sanitation Data'!F47)),0),"]"),IF(AND(ISNUMBER(OFFSET('Sanitation Data'!$F$7,0,10*ROW('Sanitation Data'!F47))),DA53="",ISNUMBER(OFFSET('Sanitation Data'!$F$7,0,10*ROW('Sanitation Data'!F47)))),OFFSET('Sanitation Data'!$F$7,0,10*ROW('Sanitation Data'!F47)),NA())))</f>
        <v>#N/A</v>
      </c>
      <c r="AM53" s="134" t="e">
        <f ca="1">+IF(AND(ISNUMBER(OFFSET('Sanitation Data'!$F$11,0,10*ROW('Sanitation Data'!F47))),DB53="Yes"),OFFSET('Sanitation Data'!$F$11,0,10*ROW('Sanitation Data'!F47)),IF(AND(ISNUMBER(OFFSET('Sanitation Data'!$F$11,0,10*ROW('Sanitation Data'!F47))),DB53="No",ISNUMBER(OFFSET('Sanitation Data'!$F$11,0,10*ROW('Sanitation Data'!F47)))),CONCATENATE("[",ROUND(OFFSET('Sanitation Data'!$F$11,0,10*ROW('Sanitation Data'!F47)),0),"]"),IF(AND(ISNUMBER(OFFSET('Sanitation Data'!$F$11,0,10*ROW('Sanitation Data'!F47))),DB53="",ISNUMBER(OFFSET('Sanitation Data'!$F$11,0,10*ROW('Sanitation Data'!F47)))),OFFSET('Sanitation Data'!$F$11,0,10*ROW('Sanitation Data'!F47)),NA())))</f>
        <v>#N/A</v>
      </c>
      <c r="AN53" s="134" t="e">
        <f ca="1">+IF(AND(ISNUMBER(OFFSET('Sanitation Data'!$F$12,0,10*ROW('Sanitation Data'!F47))),DC53="Yes"),OFFSET('Sanitation Data'!$F$12,0,10*ROW('Sanitation Data'!F47)),IF(AND(ISNUMBER(OFFSET('Sanitation Data'!$F$12,0,10*ROW('Sanitation Data'!F47))),DC53="No",ISNUMBER(OFFSET('Sanitation Data'!$F$12,0,10*ROW('Sanitation Data'!F47)))),CONCATENATE("[",ROUND(OFFSET('Sanitation Data'!$F$12,0,10*ROW('Sanitation Data'!F47)),0),"]"),IF(AND(ISNUMBER(OFFSET('Sanitation Data'!$F$12,0,10*ROW('Sanitation Data'!F47))),DC53="",ISNUMBER(OFFSET('Sanitation Data'!$F$12,0,10*ROW('Sanitation Data'!F47)))),OFFSET('Sanitation Data'!$F$12,0,10*ROW('Sanitation Data'!F47)),NA())))</f>
        <v>#N/A</v>
      </c>
      <c r="AO53" s="134" t="e">
        <f ca="1">+IF(AND(ISNUMBER(OFFSET('Sanitation Data'!$F$13,0,10*ROW('Sanitation Data'!F47))),DD53="Yes"),OFFSET('Sanitation Data'!$F$13,0,10*ROW('Sanitation Data'!F47)),IF(AND(ISNUMBER(OFFSET('Sanitation Data'!$F$13,0,10*ROW('Sanitation Data'!F47))),DD53="No",ISNUMBER(OFFSET('Sanitation Data'!$F$13,0,10*ROW('Sanitation Data'!F47)))),CONCATENATE("[",ROUND(OFFSET('Sanitation Data'!$F$13,0,10*ROW('Sanitation Data'!F47)),0),"]"),IF(AND(ISNUMBER(OFFSET('Sanitation Data'!$F$13,0,10*ROW('Sanitation Data'!F47))),DD53="",ISNUMBER(OFFSET('Sanitation Data'!$F$13,0,10*ROW('Sanitation Data'!F47)))),OFFSET('Sanitation Data'!$F$13,0,10*ROW('Sanitation Data'!F47)),NA())))</f>
        <v>#N/A</v>
      </c>
      <c r="AP53" s="134" t="e">
        <f ca="1">+IF(AND(ISNUMBER(OFFSET('Sanitation Data'!$G$5,0,10*ROW('Sanitation Data'!G47))),DE53="Yes"),100-OFFSET('Sanitation Data'!$G$5,0,10*ROW('Sanitation Data'!G47)),IF(AND(ISNUMBER(OFFSET('Sanitation Data'!$G$5,0,10*ROW('Sanitation Data'!G47))),DE53="No",ISNUMBER(OFFSET('Sanitation Data'!$G$5,0,10*ROW('Sanitation Data'!G47)))),CONCATENATE("[",ROUND(100-OFFSET('Sanitation Data'!$G$5,0,10*ROW('Sanitation Data'!G47)),0),"]"),IF(AND(ISNUMBER(OFFSET('Sanitation Data'!$G$5,0,10*ROW('Sanitation Data'!G47))),DE53="",ISNUMBER(OFFSET('Sanitation Data'!$G$5,0,10*ROW('Sanitation Data'!G47)))),100-OFFSET('Sanitation Data'!$G$5,0,10*ROW('Sanitation Data'!G47)),NA())))</f>
        <v>#N/A</v>
      </c>
      <c r="AQ53" s="134" t="e">
        <f ca="1">+IF(AND(ISNUMBER(OFFSET('Sanitation Data'!$G$7,0,10*ROW('Sanitation Data'!G47))),DF53="Yes"),OFFSET('Sanitation Data'!$G$7,0,10*ROW('Sanitation Data'!G47)),IF(AND(ISNUMBER(OFFSET('Sanitation Data'!$G$7,0,10*ROW('Sanitation Data'!G47))),DF53="No",ISNUMBER(OFFSET('Sanitation Data'!$G$7,0,10*ROW('Sanitation Data'!G47)))),CONCATENATE("[",ROUND(OFFSET('Sanitation Data'!$G$7,0,10*ROW('Sanitation Data'!G47)),0),"]"),IF(AND(ISNUMBER(OFFSET('Sanitation Data'!$G$7,0,10*ROW('Sanitation Data'!G47))),DF53="",ISNUMBER(OFFSET('Sanitation Data'!$G$7,0,10*ROW('Sanitation Data'!G47)))),OFFSET('Sanitation Data'!$G$7,0,10*ROW('Sanitation Data'!G47)),NA())))</f>
        <v>#N/A</v>
      </c>
      <c r="AR53" s="134" t="e">
        <f ca="1">+IF(AND(ISNUMBER(OFFSET('Sanitation Data'!$G$11,0,10*ROW('Sanitation Data'!G47))),DG53="Yes"),OFFSET('Sanitation Data'!$G$11,0,10*ROW('Sanitation Data'!G47)),IF(AND(ISNUMBER(OFFSET('Sanitation Data'!$G$11,0,10*ROW('Sanitation Data'!G47))),DG53="No",ISNUMBER(OFFSET('Sanitation Data'!$G$11,0,10*ROW('Sanitation Data'!G47)))),CONCATENATE("[",ROUND(OFFSET('Sanitation Data'!$G$11,0,10*ROW('Sanitation Data'!G47)),0),"]"),IF(AND(ISNUMBER(OFFSET('Sanitation Data'!$G$11,0,10*ROW('Sanitation Data'!G47))),DG53="",ISNUMBER(OFFSET('Sanitation Data'!$G$11,0,10*ROW('Sanitation Data'!G47)))),OFFSET('Sanitation Data'!$G$11,0,10*ROW('Sanitation Data'!G47)),NA())))</f>
        <v>#N/A</v>
      </c>
      <c r="AS53" s="134" t="e">
        <f ca="1">+IF(AND(ISNUMBER(OFFSET('Sanitation Data'!$G$12,0,10*ROW('Sanitation Data'!G47))),DH53="Yes"),OFFSET('Sanitation Data'!$G$12,0,10*ROW('Sanitation Data'!G47)),IF(AND(ISNUMBER(OFFSET('Sanitation Data'!$G$12,0,10*ROW('Sanitation Data'!G47))),DH53="No",ISNUMBER(OFFSET('Sanitation Data'!$G$12,0,10*ROW('Sanitation Data'!G47)))),CONCATENATE("[",ROUND(OFFSET('Sanitation Data'!$G$12,0,10*ROW('Sanitation Data'!G47)),0),"]"),IF(AND(ISNUMBER(OFFSET('Sanitation Data'!$G$12,0,10*ROW('Sanitation Data'!G47))),DH53="",ISNUMBER(OFFSET('Sanitation Data'!$G$12,0,10*ROW('Sanitation Data'!G47)))),OFFSET('Sanitation Data'!$G$12,0,10*ROW('Sanitation Data'!G47)),NA())))</f>
        <v>#N/A</v>
      </c>
      <c r="AT53" s="134" t="e">
        <f ca="1">+IF(AND(ISNUMBER(OFFSET('Sanitation Data'!$G$13,0,10*ROW('Sanitation Data'!G47))),DI53="Yes"),OFFSET('Sanitation Data'!$G$13,0,10*ROW('Sanitation Data'!G47)),IF(AND(ISNUMBER(OFFSET('Sanitation Data'!$G$13,0,10*ROW('Sanitation Data'!G47))),DI53="No",ISNUMBER(OFFSET('Sanitation Data'!$G$13,0,10*ROW('Sanitation Data'!G47)))),CONCATENATE("[",ROUND(OFFSET('Sanitation Data'!$G$13,0,10*ROW('Sanitation Data'!G47)),0),"]"),IF(AND(ISNUMBER(OFFSET('Sanitation Data'!$G$13,0,10*ROW('Sanitation Data'!G47))),DI53="",ISNUMBER(OFFSET('Sanitation Data'!$G$13,0,10*ROW('Sanitation Data'!G47)))),OFFSET('Sanitation Data'!$G$13,0,10*ROW('Sanitation Data'!G47)),NA())))</f>
        <v>#N/A</v>
      </c>
      <c r="AU53" s="134" t="e">
        <f ca="1">+IF(AND(ISNUMBER(OFFSET('Sanitation Data'!$H$5,0,10*ROW('Sanitation Data'!H47))),DJ53="Yes"),100-OFFSET('Sanitation Data'!$H$5,0,10*ROW('Sanitation Data'!H47)),IF(AND(ISNUMBER(OFFSET('Sanitation Data'!$H$5,0,10*ROW('Sanitation Data'!H47))),DJ53="No",ISNUMBER(OFFSET('Sanitation Data'!$H$5,0,10*ROW('Sanitation Data'!H47)))),CONCATENATE("[",ROUND(100-OFFSET('Sanitation Data'!$H$5,0,10*ROW('Sanitation Data'!H47)),0),"]"),IF(AND(ISNUMBER(OFFSET('Sanitation Data'!$H$5,0,10*ROW('Sanitation Data'!H47))),DJ53="",ISNUMBER(OFFSET('Sanitation Data'!$H$5,0,10*ROW('Sanitation Data'!H47)))),100-OFFSET('Sanitation Data'!$H$5,0,10*ROW('Sanitation Data'!H47)),NA())))</f>
        <v>#N/A</v>
      </c>
      <c r="AV53" s="134" t="e">
        <f ca="1">+IF(AND(ISNUMBER(OFFSET('Sanitation Data'!$H$7,0,10*ROW('Sanitation Data'!H47))),DK53="Yes"),OFFSET('Sanitation Data'!$H$7,0,10*ROW('Sanitation Data'!H47)),IF(AND(ISNUMBER(OFFSET('Sanitation Data'!$H$7,0,10*ROW('Sanitation Data'!H47))),DK53="No",ISNUMBER(OFFSET('Sanitation Data'!$H$7,0,10*ROW('Sanitation Data'!H47)))),CONCATENATE("[",ROUND(OFFSET('Sanitation Data'!$H$7,0,10*ROW('Sanitation Data'!H47)),0),"]"),IF(AND(ISNUMBER(OFFSET('Sanitation Data'!$H$7,0,10*ROW('Sanitation Data'!H47))),DK53="",ISNUMBER(OFFSET('Sanitation Data'!$H$7,0,10*ROW('Sanitation Data'!H47)))),OFFSET('Sanitation Data'!$H$7,0,10*ROW('Sanitation Data'!H47)),NA())))</f>
        <v>#N/A</v>
      </c>
      <c r="AW53" s="134" t="e">
        <f ca="1">+IF(AND(ISNUMBER(OFFSET('Sanitation Data'!$H$11,0,10*ROW('Sanitation Data'!H47))),DL53="Yes"),OFFSET('Sanitation Data'!$H$11,0,10*ROW('Sanitation Data'!H47)),IF(AND(ISNUMBER(OFFSET('Sanitation Data'!$H$11,0,10*ROW('Sanitation Data'!H47))),DL53="No",ISNUMBER(OFFSET('Sanitation Data'!$H$11,0,10*ROW('Sanitation Data'!H47)))),CONCATENATE("[",ROUND(OFFSET('Sanitation Data'!$H$11,0,10*ROW('Sanitation Data'!H47)),0),"]"),IF(AND(ISNUMBER(OFFSET('Sanitation Data'!$H$11,0,10*ROW('Sanitation Data'!H47))),DL53="",ISNUMBER(OFFSET('Sanitation Data'!$H$11,0,10*ROW('Sanitation Data'!H47)))),OFFSET('Sanitation Data'!$H$11,0,10*ROW('Sanitation Data'!H47)),NA())))</f>
        <v>#N/A</v>
      </c>
      <c r="AX53" s="134" t="e">
        <f ca="1">+IF(AND(ISNUMBER(OFFSET('Sanitation Data'!$H$12,0,10*ROW('Sanitation Data'!H47))),DM53="Yes"),OFFSET('Sanitation Data'!$H$12,0,10*ROW('Sanitation Data'!H47)),IF(AND(ISNUMBER(OFFSET('Sanitation Data'!$H$12,0,10*ROW('Sanitation Data'!H47))),DM53="No",ISNUMBER(OFFSET('Sanitation Data'!$H$12,0,10*ROW('Sanitation Data'!H47)))),CONCATENATE("[",ROUND(OFFSET('Sanitation Data'!$H$12,0,10*ROW('Sanitation Data'!H47)),0),"]"),IF(AND(ISNUMBER(OFFSET('Sanitation Data'!$H$12,0,10*ROW('Sanitation Data'!H47))),DM53="",ISNUMBER(OFFSET('Sanitation Data'!$H$12,0,10*ROW('Sanitation Data'!H47)))),OFFSET('Sanitation Data'!$H$12,0,10*ROW('Sanitation Data'!H47)),NA())))</f>
        <v>#N/A</v>
      </c>
      <c r="AY53" s="134" t="e">
        <f ca="1">+IF(AND(ISNUMBER(OFFSET('Sanitation Data'!$H$13,0,10*ROW('Sanitation Data'!H47))),DN53="Yes"),OFFSET('Sanitation Data'!$H$13,0,10*ROW('Sanitation Data'!H47)),IF(AND(ISNUMBER(OFFSET('Sanitation Data'!$H$13,0,10*ROW('Sanitation Data'!H47))),DN53="No",ISNUMBER(OFFSET('Sanitation Data'!$H$13,0,10*ROW('Sanitation Data'!H47)))),CONCATENATE("[",ROUND(OFFSET('Sanitation Data'!$H$13,0,10*ROW('Sanitation Data'!H47)),0),"]"),IF(AND(ISNUMBER(OFFSET('Sanitation Data'!$H$13,0,10*ROW('Sanitation Data'!H47))),DN53="",ISNUMBER(OFFSET('Sanitation Data'!$H$13,0,10*ROW('Sanitation Data'!H47)))),OFFSET('Sanitation Data'!$H$13,0,10*ROW('Sanitation Data'!H47)),NA())))</f>
        <v>#N/A</v>
      </c>
      <c r="AZ53" s="135" t="e">
        <f ca="1">+IF(AND(ISNUMBER(OFFSET('Hygiene Data'!$C$6,0,10*ROW('Hygiene Data'!C47))),DO53="Yes"),OFFSET('Hygiene Data'!$C$6,0,10*ROW('Hygiene Data'!C47)),IF(AND(ISNUMBER(OFFSET('Hygiene Data'!$C$6,0,10*ROW('Hygiene Data'!C47))),DO53="No",ISNUMBER(OFFSET('Hygiene Data'!$C$6,0,10*ROW('Hygiene Data'!C47)))),CONCATENATE("[",ROUND(OFFSET('Hygiene Data'!$C$6,0,10*ROW('Hygiene Data'!C47)),0),"]"),IF(AND(ISNUMBER(OFFSET('Hygiene Data'!$C$6,0,10*ROW('Hygiene Data'!C47))),DO53="",ISNUMBER(OFFSET('Hygiene Data'!$C$6,0,10*ROW('Hygiene Data'!C47)))),OFFSET('Hygiene Data'!$C$6,0,10*ROW('Hygiene Data'!C47)),NA())))</f>
        <v>#N/A</v>
      </c>
      <c r="BA53" s="135" t="e">
        <f ca="1">+IF(AND(ISNUMBER(OFFSET('Hygiene Data'!$C$8,0,10*ROW('Hygiene Data'!C47))),DP53="Yes"),OFFSET('Hygiene Data'!$C$8,0,10*ROW('Hygiene Data'!C47)),IF(AND(ISNUMBER(OFFSET('Hygiene Data'!$C$8,0,10*ROW('Hygiene Data'!C47))),DP53="No",ISNUMBER(OFFSET('Hygiene Data'!$C$8,0,10*ROW('Hygiene Data'!C47)))),CONCATENATE("[",ROUND(OFFSET('Hygiene Data'!$C$8,0,10*ROW('Hygiene Data'!C47)),0),"]"),IF(AND(ISNUMBER(OFFSET('Hygiene Data'!$C$8,0,10*ROW('Hygiene Data'!C47))),DP53="",ISNUMBER(OFFSET('Hygiene Data'!$C$8,0,10*ROW('Hygiene Data'!C47)))),OFFSET('Hygiene Data'!$C$8,0,10*ROW('Hygiene Data'!C47)),NA())))</f>
        <v>#N/A</v>
      </c>
      <c r="BB53" s="135" t="e">
        <f ca="1">+IF(AND(ISNUMBER(OFFSET('Hygiene Data'!$C$10,0,10*ROW('Hygiene Data'!C47))),DQ53="Yes"),OFFSET('Hygiene Data'!$C$10,0,10*ROW('Hygiene Data'!C47)),IF(AND(ISNUMBER(OFFSET('Hygiene Data'!$C$10,0,10*ROW('Hygiene Data'!C47))),DQ53="No",ISNUMBER(OFFSET('Hygiene Data'!$C$10,0,10*ROW('Hygiene Data'!C47)))),CONCATENATE("[",ROUND(OFFSET('Hygiene Data'!$C$10,0,10*ROW('Hygiene Data'!C47)),0),"]"),IF(AND(ISNUMBER(OFFSET('Hygiene Data'!$C$10,0,10*ROW('Hygiene Data'!C47))),DQ53="",ISNUMBER(OFFSET('Hygiene Data'!$C$10,0,10*ROW('Hygiene Data'!C47)))),OFFSET('Hygiene Data'!$C$10,0,10*ROW('Hygiene Data'!C47)),NA())))</f>
        <v>#N/A</v>
      </c>
      <c r="BC53" s="135" t="e">
        <f ca="1">+IF(AND(ISNUMBER(OFFSET('Hygiene Data'!$D$6,0,10*ROW('Hygiene Data'!D47))),DR53="Yes"),OFFSET('Hygiene Data'!$D$6,0,10*ROW('Hygiene Data'!D47)),IF(AND(ISNUMBER(OFFSET('Hygiene Data'!$D$6,0,10*ROW('Hygiene Data'!D47))),DR53="No",ISNUMBER(OFFSET('Hygiene Data'!$D$6,0,10*ROW('Hygiene Data'!D47)))),CONCATENATE("[",ROUND(OFFSET('Hygiene Data'!$D$6,0,10*ROW('Hygiene Data'!D47)),0),"]"),IF(AND(ISNUMBER(OFFSET('Hygiene Data'!$D$6,0,10*ROW('Hygiene Data'!D47))),DR53="",ISNUMBER(OFFSET('Hygiene Data'!$D$6,0,10*ROW('Hygiene Data'!D47)))),OFFSET('Hygiene Data'!$D$6,0,10*ROW('Hygiene Data'!D47)),NA())))</f>
        <v>#N/A</v>
      </c>
      <c r="BD53" s="135" t="e">
        <f ca="1">+IF(AND(ISNUMBER(OFFSET('Hygiene Data'!$D$8,0,10*ROW('Hygiene Data'!D47))),DS53="Yes"),OFFSET('Hygiene Data'!$D$8,0,10*ROW('Hygiene Data'!D47)),IF(AND(ISNUMBER(OFFSET('Hygiene Data'!$D$8,0,10*ROW('Hygiene Data'!D47))),DS53="No",ISNUMBER(OFFSET('Hygiene Data'!$D$8,0,10*ROW('Hygiene Data'!D47)))),CONCATENATE("[",ROUND(OFFSET('Hygiene Data'!$D$8,0,10*ROW('Hygiene Data'!D47)),0),"]"),IF(AND(ISNUMBER(OFFSET('Hygiene Data'!$D$8,0,10*ROW('Hygiene Data'!D47))),DS53="",ISNUMBER(OFFSET('Hygiene Data'!$D$8,0,10*ROW('Hygiene Data'!D47)))),OFFSET('Hygiene Data'!$D$8,0,10*ROW('Hygiene Data'!D47)),NA())))</f>
        <v>#N/A</v>
      </c>
      <c r="BE53" s="135" t="e">
        <f ca="1">+IF(AND(ISNUMBER(OFFSET('Hygiene Data'!$D$10,0,10*ROW('Hygiene Data'!D47))),DT53="Yes"),OFFSET('Hygiene Data'!$D$10,0,10*ROW('Hygiene Data'!D47)),IF(AND(ISNUMBER(OFFSET('Hygiene Data'!$D$10,0,10*ROW('Hygiene Data'!D47))),DT53="No",ISNUMBER(OFFSET('Hygiene Data'!$D$10,0,10*ROW('Hygiene Data'!D47)))),CONCATENATE("[",ROUND(OFFSET('Hygiene Data'!$D$10,0,10*ROW('Hygiene Data'!D47)),0),"]"),IF(AND(ISNUMBER(OFFSET('Hygiene Data'!$D$10,0,10*ROW('Hygiene Data'!D47))),DT53="",ISNUMBER(OFFSET('Hygiene Data'!$D$10,0,10*ROW('Hygiene Data'!D47)))),OFFSET('Hygiene Data'!$D$10,0,10*ROW('Hygiene Data'!D47)),NA())))</f>
        <v>#N/A</v>
      </c>
      <c r="BF53" s="135" t="e">
        <f ca="1">+IF(AND(ISNUMBER(OFFSET('Hygiene Data'!$E$6,0,10*ROW('Hygiene Data'!E47))),DU53="Yes"),OFFSET('Hygiene Data'!$E$6,0,10*ROW('Hygiene Data'!E47)),IF(AND(ISNUMBER(OFFSET('Hygiene Data'!$E$6,0,10*ROW('Hygiene Data'!E47))),DU53="No",ISNUMBER(OFFSET('Hygiene Data'!$E$6,0,10*ROW('Hygiene Data'!E47)))),CONCATENATE("[",ROUND(OFFSET('Hygiene Data'!$E$6,0,10*ROW('Hygiene Data'!E47)),0),"]"),IF(AND(ISNUMBER(OFFSET('Hygiene Data'!$E$6,0,10*ROW('Hygiene Data'!E47))),DU53="",ISNUMBER(OFFSET('Hygiene Data'!$E$6,0,10*ROW('Hygiene Data'!E47)))),OFFSET('Hygiene Data'!$E$6,0,10*ROW('Hygiene Data'!E47)),NA())))</f>
        <v>#N/A</v>
      </c>
      <c r="BG53" s="135" t="e">
        <f ca="1">+IF(AND(ISNUMBER(OFFSET('Hygiene Data'!$E$8,0,10*ROW('Hygiene Data'!E47))),DV53="Yes"),OFFSET('Hygiene Data'!$E$8,0,10*ROW('Hygiene Data'!E47)),IF(AND(ISNUMBER(OFFSET('Hygiene Data'!$E$8,0,10*ROW('Hygiene Data'!E47))),DV53="No",ISNUMBER(OFFSET('Hygiene Data'!$E$8,0,10*ROW('Hygiene Data'!E47)))),CONCATENATE("[",ROUND(OFFSET('Hygiene Data'!$E$8,0,10*ROW('Hygiene Data'!E47)),0),"]"),IF(AND(ISNUMBER(OFFSET('Hygiene Data'!$E$8,0,10*ROW('Hygiene Data'!E47))),DV53="",ISNUMBER(OFFSET('Hygiene Data'!$E$8,0,10*ROW('Hygiene Data'!E47)))),OFFSET('Hygiene Data'!$E$8,0,10*ROW('Hygiene Data'!E47)),NA())))</f>
        <v>#N/A</v>
      </c>
      <c r="BH53" s="135" t="e">
        <f ca="1">+IF(AND(ISNUMBER(OFFSET('Hygiene Data'!$E$10,0,10*ROW('Hygiene Data'!E47))),DW53="Yes"),OFFSET('Hygiene Data'!$E$10,0,10*ROW('Hygiene Data'!E47)),IF(AND(ISNUMBER(OFFSET('Hygiene Data'!$E$10,0,10*ROW('Hygiene Data'!E47))),DW53="No",ISNUMBER(OFFSET('Hygiene Data'!$E$10,0,10*ROW('Hygiene Data'!E47)))),CONCATENATE("[",ROUND(OFFSET('Hygiene Data'!$E$10,0,10*ROW('Hygiene Data'!E47)),0),"]"),IF(AND(ISNUMBER(OFFSET('Hygiene Data'!$E$10,0,10*ROW('Hygiene Data'!E47))),DW53="",ISNUMBER(OFFSET('Hygiene Data'!$E$10,0,10*ROW('Hygiene Data'!E47)))),OFFSET('Hygiene Data'!$E$10,0,10*ROW('Hygiene Data'!E47)),NA())))</f>
        <v>#N/A</v>
      </c>
      <c r="BI53" s="135" t="e">
        <f ca="1">+IF(AND(ISNUMBER(OFFSET('Hygiene Data'!$F$6,0,10*ROW('Hygiene Data'!F47))),DX53="Yes"),OFFSET('Hygiene Data'!$F$6,0,10*ROW('Hygiene Data'!F47)),IF(AND(ISNUMBER(OFFSET('Hygiene Data'!$F$6,0,10*ROW('Hygiene Data'!F47))),DX53="No",ISNUMBER(OFFSET('Hygiene Data'!$F$6,0,10*ROW('Hygiene Data'!F47)))),CONCATENATE("[",ROUND(OFFSET('Hygiene Data'!$F$6,0,10*ROW('Hygiene Data'!F47)),0),"]"),IF(AND(ISNUMBER(OFFSET('Hygiene Data'!$F$6,0,10*ROW('Hygiene Data'!F47))),DX53="",ISNUMBER(OFFSET('Hygiene Data'!$F$6,0,10*ROW('Hygiene Data'!F47)))),OFFSET('Hygiene Data'!$F$6,0,10*ROW('Hygiene Data'!F47)),NA())))</f>
        <v>#N/A</v>
      </c>
      <c r="BJ53" s="135" t="e">
        <f ca="1">+IF(AND(ISNUMBER(OFFSET('Hygiene Data'!$F$8,0,10*ROW('Hygiene Data'!F47))),DY53="Yes"),OFFSET('Hygiene Data'!$F$8,0,10*ROW('Hygiene Data'!F47)),IF(AND(ISNUMBER(OFFSET('Hygiene Data'!$F$8,0,10*ROW('Hygiene Data'!F47))),DY53="No",ISNUMBER(OFFSET('Hygiene Data'!$F$8,0,10*ROW('Hygiene Data'!F47)))),CONCATENATE("[",ROUND(OFFSET('Hygiene Data'!$F$8,0,10*ROW('Hygiene Data'!F47)),0),"]"),IF(AND(ISNUMBER(OFFSET('Hygiene Data'!$F$8,0,10*ROW('Hygiene Data'!F47))),DY53="",ISNUMBER(OFFSET('Hygiene Data'!$F$8,0,10*ROW('Hygiene Data'!F47)))),OFFSET('Hygiene Data'!$F$8,0,10*ROW('Hygiene Data'!F47)),NA())))</f>
        <v>#N/A</v>
      </c>
      <c r="BK53" s="135" t="e">
        <f ca="1">+IF(AND(ISNUMBER(OFFSET('Hygiene Data'!$F$10,0,10*ROW('Hygiene Data'!F47))),DZ53="Yes"),OFFSET('Hygiene Data'!$F$10,0,10*ROW('Hygiene Data'!F47)),IF(AND(ISNUMBER(OFFSET('Hygiene Data'!$F$10,0,10*ROW('Hygiene Data'!F47))),DZ53="No",ISNUMBER(OFFSET('Hygiene Data'!$F$10,0,10*ROW('Hygiene Data'!F47)))),CONCATENATE("[",ROUND(OFFSET('Hygiene Data'!$F$10,0,10*ROW('Hygiene Data'!F47)),0),"]"),IF(AND(ISNUMBER(OFFSET('Hygiene Data'!$F$10,0,10*ROW('Hygiene Data'!F47))),DZ53="",ISNUMBER(OFFSET('Hygiene Data'!$F$10,0,10*ROW('Hygiene Data'!F47)))),OFFSET('Hygiene Data'!$F$10,0,10*ROW('Hygiene Data'!F47)),NA())))</f>
        <v>#N/A</v>
      </c>
      <c r="BL53" s="135" t="e">
        <f ca="1">+IF(AND(ISNUMBER(OFFSET('Hygiene Data'!$G$6,0,10*ROW('Hygiene Data'!G47))),EA53="Yes"),OFFSET('Hygiene Data'!$G$6,0,10*ROW('Hygiene Data'!G47)),IF(AND(ISNUMBER(OFFSET('Hygiene Data'!$G$6,0,10*ROW('Hygiene Data'!G47))),EA53="No",ISNUMBER(OFFSET('Hygiene Data'!$G$6,0,10*ROW('Hygiene Data'!G47)))),CONCATENATE("[",ROUND(OFFSET('Hygiene Data'!$G$6,0,10*ROW('Hygiene Data'!G47)),0),"]"),IF(AND(ISNUMBER(OFFSET('Hygiene Data'!$G$6,0,10*ROW('Hygiene Data'!G47))),EA53="",ISNUMBER(OFFSET('Hygiene Data'!$G$6,0,10*ROW('Hygiene Data'!G47)))),OFFSET('Hygiene Data'!$G$6,0,10*ROW('Hygiene Data'!G47)),NA())))</f>
        <v>#N/A</v>
      </c>
      <c r="BM53" s="135" t="e">
        <f ca="1">+IF(AND(ISNUMBER(OFFSET('Hygiene Data'!$G$8,0,10*ROW('Hygiene Data'!G47))),EB53="Yes"),OFFSET('Hygiene Data'!$G$8,0,10*ROW('Hygiene Data'!G47)),IF(AND(ISNUMBER(OFFSET('Hygiene Data'!$G$8,0,10*ROW('Hygiene Data'!G47))),EB53="No",ISNUMBER(OFFSET('Hygiene Data'!$G$8,0,10*ROW('Hygiene Data'!G47)))),CONCATENATE("[",ROUND(OFFSET('Hygiene Data'!$G$8,0,10*ROW('Hygiene Data'!G47)),0),"]"),IF(AND(ISNUMBER(OFFSET('Hygiene Data'!$G$8,0,10*ROW('Hygiene Data'!G47))),EB53="",ISNUMBER(OFFSET('Hygiene Data'!$G$8,0,10*ROW('Hygiene Data'!G47)))),OFFSET('Hygiene Data'!$G$8,0,10*ROW('Hygiene Data'!G47)),NA())))</f>
        <v>#N/A</v>
      </c>
      <c r="BN53" s="135" t="e">
        <f ca="1">+IF(AND(ISNUMBER(OFFSET('Hygiene Data'!$G$10,0,10*ROW('Hygiene Data'!G47))),EC53="Yes"),OFFSET('Hygiene Data'!$G$10,0,10*ROW('Hygiene Data'!G47)),IF(AND(ISNUMBER(OFFSET('Hygiene Data'!$G$10,0,10*ROW('Hygiene Data'!G47))),EC53="No",ISNUMBER(OFFSET('Hygiene Data'!$G$10,0,10*ROW('Hygiene Data'!G47)))),CONCATENATE("[",ROUND(OFFSET('Hygiene Data'!$G$10,0,10*ROW('Hygiene Data'!G47)),0),"]"),IF(AND(ISNUMBER(OFFSET('Hygiene Data'!$G$10,0,10*ROW('Hygiene Data'!G47))),EC53="",ISNUMBER(OFFSET('Hygiene Data'!$G$10,0,10*ROW('Hygiene Data'!G47)))),OFFSET('Hygiene Data'!$G$10,0,10*ROW('Hygiene Data'!G47)),NA())))</f>
        <v>#N/A</v>
      </c>
      <c r="BO53" s="135" t="e">
        <f ca="1">+IF(AND(ISNUMBER(OFFSET('Hygiene Data'!$H$6,0,10*ROW('Hygiene Data'!H47))),ED53="Yes"),OFFSET('Hygiene Data'!$H$6,0,10*ROW('Hygiene Data'!H47)),IF(AND(ISNUMBER(OFFSET('Hygiene Data'!$H$6,0,10*ROW('Hygiene Data'!H47))),ED53="No",ISNUMBER(OFFSET('Hygiene Data'!$H$6,0,10*ROW('Hygiene Data'!H47)))),CONCATENATE("[",ROUND(OFFSET('Hygiene Data'!$H$6,0,10*ROW('Hygiene Data'!H47)),0),"]"),IF(AND(ISNUMBER(OFFSET('Hygiene Data'!$H$6,0,10*ROW('Hygiene Data'!H47))),ED53="",ISNUMBER(OFFSET('Hygiene Data'!$H$6,0,10*ROW('Hygiene Data'!H47)))),OFFSET('Hygiene Data'!$H$6,0,10*ROW('Hygiene Data'!H47)),NA())))</f>
        <v>#N/A</v>
      </c>
      <c r="BP53" s="135" t="e">
        <f ca="1">+IF(AND(ISNUMBER(OFFSET('Hygiene Data'!$H$8,0,10*ROW('Hygiene Data'!H47))),EE53="Yes"),OFFSET('Hygiene Data'!$H$8,0,10*ROW('Hygiene Data'!H47)),IF(AND(ISNUMBER(OFFSET('Hygiene Data'!$H$8,0,10*ROW('Hygiene Data'!H47))),EE53="No",ISNUMBER(OFFSET('Hygiene Data'!$H$8,0,10*ROW('Hygiene Data'!H47)))),CONCATENATE("[",ROUND(OFFSET('Hygiene Data'!$H$8,0,10*ROW('Hygiene Data'!H47)),0),"]"),IF(AND(ISNUMBER(OFFSET('Hygiene Data'!$H$8,0,10*ROW('Hygiene Data'!H47))),EE53="",ISNUMBER(OFFSET('Hygiene Data'!$H$8,0,10*ROW('Hygiene Data'!H47)))),OFFSET('Hygiene Data'!$H$8,0,10*ROW('Hygiene Data'!H47)),NA())))</f>
        <v>#N/A</v>
      </c>
      <c r="BQ53" s="135" t="e">
        <f ca="1">+IF(AND(ISNUMBER(OFFSET('Hygiene Data'!$H$10,0,10*ROW('Hygiene Data'!H47))),EF53="Yes"),OFFSET('Hygiene Data'!$H$10,0,10*ROW('Hygiene Data'!H47)),IF(AND(ISNUMBER(OFFSET('Hygiene Data'!$H$10,0,10*ROW('Hygiene Data'!H47))),EF53="No",ISNUMBER(OFFSET('Hygiene Data'!$H$10,0,10*ROW('Hygiene Data'!H47)))),CONCATENATE("[",ROUND(OFFSET('Hygiene Data'!$H$10,0,10*ROW('Hygiene Data'!H47)),0),"]"),IF(AND(ISNUMBER(OFFSET('Hygiene Data'!$H$10,0,10*ROW('Hygiene Data'!H47))),EF53="",ISNUMBER(OFFSET('Hygiene Data'!$H$10,0,10*ROW('Hygiene Data'!H47)))),OFFSET('Hygiene Data'!$H$10,0,10*ROW('Hygiene Data'!H47)),NA())))</f>
        <v>#N/A</v>
      </c>
      <c r="BS53" s="34" t="str">
        <f ca="1">+IF(OFFSET('Water Data'!$C$28,0,10*ROW('Water Data'!C47))="","",OFFSET('Water Data'!$C$28,0,10*ROW('Water Data'!C47)))</f>
        <v/>
      </c>
      <c r="BT53" s="34" t="str">
        <f ca="1">+IF(OFFSET('Water Data'!$C$29,0,10*ROW('Water Data'!C47))="","",OFFSET('Water Data'!$C$29,0,10*ROW('Water Data'!C47)))</f>
        <v/>
      </c>
      <c r="BU53" s="34" t="str">
        <f ca="1">+IF(OFFSET('Water Data'!$C$30,0,10*ROW('Water Data'!C47))="","",OFFSET('Water Data'!$C$30,0,10*ROW('Water Data'!C47)))</f>
        <v/>
      </c>
      <c r="BV53" s="34" t="str">
        <f ca="1">+IF(OFFSET('Water Data'!$D$28,0,10*ROW('Water Data'!D47))="","",OFFSET('Water Data'!$D$28,0,10*ROW('Water Data'!D47)))</f>
        <v/>
      </c>
      <c r="BW53" s="34" t="str">
        <f ca="1">+IF(OFFSET('Water Data'!$D$29,0,10*ROW('Water Data'!D47))="","",OFFSET('Water Data'!$D$29,0,10*ROW('Water Data'!D47)))</f>
        <v/>
      </c>
      <c r="BX53" s="34" t="str">
        <f ca="1">+IF(OFFSET('Water Data'!$D$30,0,10*ROW('Water Data'!D47))="","",OFFSET('Water Data'!$D$30,0,10*ROW('Water Data'!D47)))</f>
        <v/>
      </c>
      <c r="BY53" s="34" t="str">
        <f ca="1">+IF(OFFSET('Water Data'!$E$28,0,10*ROW('Water Data'!E47))="","",OFFSET('Water Data'!$E$28,0,10*ROW('Water Data'!E47)))</f>
        <v/>
      </c>
      <c r="BZ53" s="34" t="str">
        <f ca="1">+IF(OFFSET('Water Data'!$E$29,0,10*ROW('Water Data'!E47))="","",OFFSET('Water Data'!$E$29,0,10*ROW('Water Data'!E47)))</f>
        <v/>
      </c>
      <c r="CA53" s="34" t="str">
        <f ca="1">+IF(OFFSET('Water Data'!$E$30,0,10*ROW('Water Data'!E47))="","",OFFSET('Water Data'!$E$30,0,10*ROW('Water Data'!E47)))</f>
        <v/>
      </c>
      <c r="CB53" s="34" t="str">
        <f ca="1">+IF(OFFSET('Water Data'!$F$28,0,10*ROW('Water Data'!F47))="","",OFFSET('Water Data'!$F$28,0,10*ROW('Water Data'!F47)))</f>
        <v/>
      </c>
      <c r="CC53" s="34" t="str">
        <f ca="1">+IF(OFFSET('Water Data'!$F$29,0,10*ROW('Water Data'!F47))="","",OFFSET('Water Data'!$F$29,0,10*ROW('Water Data'!F47)))</f>
        <v/>
      </c>
      <c r="CD53" s="34" t="str">
        <f ca="1">+IF(OFFSET('Water Data'!$F$30,0,10*ROW('Water Data'!F47))="","",OFFSET('Water Data'!$F$30,0,10*ROW('Water Data'!F47)))</f>
        <v/>
      </c>
      <c r="CE53" s="34" t="str">
        <f ca="1">+IF(OFFSET('Water Data'!$G$28,0,10*ROW('Water Data'!G47))="","",OFFSET('Water Data'!$G$28,0,10*ROW('Water Data'!G47)))</f>
        <v/>
      </c>
      <c r="CF53" s="34" t="str">
        <f ca="1">+IF(OFFSET('Water Data'!$G$29,0,10*ROW('Water Data'!G47))="","",OFFSET('Water Data'!$G$29,0,10*ROW('Water Data'!G47)))</f>
        <v/>
      </c>
      <c r="CG53" s="34" t="str">
        <f ca="1">+IF(OFFSET('Water Data'!$G$30,0,10*ROW('Water Data'!G47))="","",OFFSET('Water Data'!$G$30,0,10*ROW('Water Data'!G47)))</f>
        <v/>
      </c>
      <c r="CH53" s="34" t="str">
        <f ca="1">+IF(OFFSET('Water Data'!$H$28,0,10*ROW('Water Data'!H47))="","",OFFSET('Water Data'!$H$28,0,10*ROW('Water Data'!H47)))</f>
        <v/>
      </c>
      <c r="CI53" s="34" t="str">
        <f ca="1">+IF(OFFSET('Water Data'!$H$29,0,10*ROW('Water Data'!H47))="","",OFFSET('Water Data'!$H$29,0,10*ROW('Water Data'!H47)))</f>
        <v/>
      </c>
      <c r="CJ53" s="34" t="str">
        <f ca="1">+IF(OFFSET('Water Data'!$H$30,0,10*ROW('Water Data'!H47))="","",OFFSET('Water Data'!$H$30,0,10*ROW('Water Data'!H47)))</f>
        <v/>
      </c>
      <c r="CK53" s="34" t="str">
        <f ca="1">+IF(OFFSET('Sanitation Data'!$C$29,0,10*ROW('Sanitation Data'!C47))="","",OFFSET('Sanitation Data'!$C$29,0,10*ROW('Sanitation Data'!C47)))</f>
        <v/>
      </c>
      <c r="CL53" s="34" t="str">
        <f ca="1">+IF(OFFSET('Sanitation Data'!$C$30,0,10*ROW('Sanitation Data'!C47))="","",OFFSET('Sanitation Data'!$C$30,0,10*ROW('Sanitation Data'!C47)))</f>
        <v/>
      </c>
      <c r="CM53" s="34" t="str">
        <f ca="1">+IF(OFFSET('Sanitation Data'!$C$31,0,10*ROW('Sanitation Data'!C47))="","",OFFSET('Sanitation Data'!$C$31,0,10*ROW('Sanitation Data'!C47)))</f>
        <v/>
      </c>
      <c r="CN53" s="34" t="str">
        <f ca="1">+IF(OFFSET('Sanitation Data'!$C$32,0,10*ROW('Sanitation Data'!C47))="","",OFFSET('Sanitation Data'!$C$32,0,10*ROW('Sanitation Data'!C47)))</f>
        <v/>
      </c>
      <c r="CO53" s="34" t="str">
        <f ca="1">+IF(OFFSET('Sanitation Data'!$C$33,0,10*ROW('Sanitation Data'!C47))="","",OFFSET('Sanitation Data'!$C$33,0,10*ROW('Sanitation Data'!C47)))</f>
        <v/>
      </c>
      <c r="CP53" s="34" t="str">
        <f ca="1">+IF(OFFSET('Sanitation Data'!$D$29,0,10*ROW('Sanitation Data'!D47))="","",OFFSET('Sanitation Data'!$D$29,0,10*ROW('Sanitation Data'!D47)))</f>
        <v/>
      </c>
      <c r="CQ53" s="34" t="str">
        <f ca="1">+IF(OFFSET('Sanitation Data'!$D$30,0,10*ROW('Sanitation Data'!D47))="","",OFFSET('Sanitation Data'!$D$30,0,10*ROW('Sanitation Data'!D47)))</f>
        <v/>
      </c>
      <c r="CR53" s="34" t="str">
        <f ca="1">+IF(OFFSET('Sanitation Data'!$D$31,0,10*ROW('Sanitation Data'!D47))="","",OFFSET('Sanitation Data'!$D$31,0,10*ROW('Sanitation Data'!D47)))</f>
        <v/>
      </c>
      <c r="CS53" s="34" t="str">
        <f ca="1">+IF(OFFSET('Sanitation Data'!$D$32,0,10*ROW('Sanitation Data'!D47))="","",OFFSET('Sanitation Data'!$D$32,0,10*ROW('Sanitation Data'!D47)))</f>
        <v/>
      </c>
      <c r="CT53" s="34" t="str">
        <f ca="1">+IF(OFFSET('Sanitation Data'!$D$33,0,10*ROW('Sanitation Data'!D47))="","",OFFSET('Sanitation Data'!$D$33,0,10*ROW('Sanitation Data'!D47)))</f>
        <v/>
      </c>
      <c r="CU53" s="34" t="str">
        <f ca="1">+IF(OFFSET('Sanitation Data'!$E$29,0,10*ROW('Sanitation Data'!E47))="","",OFFSET('Sanitation Data'!$E$29,0,10*ROW('Sanitation Data'!E47)))</f>
        <v/>
      </c>
      <c r="CV53" s="34" t="str">
        <f ca="1">+IF(OFFSET('Sanitation Data'!$E$30,0,10*ROW('Sanitation Data'!E47))="","",OFFSET('Sanitation Data'!$E$30,0,10*ROW('Sanitation Data'!E47)))</f>
        <v/>
      </c>
      <c r="CW53" s="34" t="str">
        <f ca="1">+IF(OFFSET('Sanitation Data'!$E$31,0,10*ROW('Sanitation Data'!E47))="","",OFFSET('Sanitation Data'!$E$31,0,10*ROW('Sanitation Data'!E47)))</f>
        <v/>
      </c>
      <c r="CX53" s="34" t="str">
        <f ca="1">+IF(OFFSET('Sanitation Data'!$E$32,0,10*ROW('Sanitation Data'!E47))="","",OFFSET('Sanitation Data'!$E$32,0,10*ROW('Sanitation Data'!E47)))</f>
        <v/>
      </c>
      <c r="CY53" s="34" t="str">
        <f ca="1">+IF(OFFSET('Sanitation Data'!$E$33,0,10*ROW('Sanitation Data'!E47))="","",OFFSET('Sanitation Data'!$E$33,0,10*ROW('Sanitation Data'!E47)))</f>
        <v/>
      </c>
      <c r="CZ53" s="34" t="str">
        <f ca="1">+IF(OFFSET('Sanitation Data'!$F$29,0,10*ROW('Sanitation Data'!F47))="","",OFFSET('Sanitation Data'!$F$29,0,10*ROW('Sanitation Data'!F47)))</f>
        <v/>
      </c>
      <c r="DA53" s="34" t="str">
        <f ca="1">+IF(OFFSET('Sanitation Data'!$F$30,0,10*ROW('Sanitation Data'!F47))="","",OFFSET('Sanitation Data'!$F$30,0,10*ROW('Sanitation Data'!F47)))</f>
        <v/>
      </c>
      <c r="DB53" s="34" t="str">
        <f ca="1">+IF(OFFSET('Sanitation Data'!$F$31,0,10*ROW('Sanitation Data'!F47))="","",OFFSET('Sanitation Data'!$F$31,0,10*ROW('Sanitation Data'!F47)))</f>
        <v/>
      </c>
      <c r="DC53" s="34" t="str">
        <f ca="1">+IF(OFFSET('Sanitation Data'!$F$32,0,10*ROW('Sanitation Data'!F47))="","",OFFSET('Sanitation Data'!$F$32,0,10*ROW('Sanitation Data'!F47)))</f>
        <v/>
      </c>
      <c r="DD53" s="34" t="str">
        <f ca="1">+IF(OFFSET('Sanitation Data'!$F$33,0,10*ROW('Sanitation Data'!F47))="","",OFFSET('Sanitation Data'!$F$33,0,10*ROW('Sanitation Data'!F47)))</f>
        <v/>
      </c>
      <c r="DE53" s="34" t="str">
        <f ca="1">+IF(OFFSET('Sanitation Data'!$G$29,0,10*ROW('Sanitation Data'!G47))="","",OFFSET('Sanitation Data'!$G$29,0,10*ROW('Sanitation Data'!G47)))</f>
        <v/>
      </c>
      <c r="DF53" s="34" t="str">
        <f ca="1">+IF(OFFSET('Sanitation Data'!$G$30,0,10*ROW('Sanitation Data'!G47))="","",OFFSET('Sanitation Data'!$G$30,0,10*ROW('Sanitation Data'!G47)))</f>
        <v/>
      </c>
      <c r="DG53" s="34" t="str">
        <f ca="1">+IF(OFFSET('Sanitation Data'!$G$31,0,10*ROW('Sanitation Data'!G47))="","",OFFSET('Sanitation Data'!$G$31,0,10*ROW('Sanitation Data'!G47)))</f>
        <v/>
      </c>
      <c r="DH53" s="34" t="str">
        <f ca="1">+IF(OFFSET('Sanitation Data'!$G$32,0,10*ROW('Sanitation Data'!G47))="","",OFFSET('Sanitation Data'!$G$32,0,10*ROW('Sanitation Data'!G47)))</f>
        <v/>
      </c>
      <c r="DI53" s="34" t="str">
        <f ca="1">+IF(OFFSET('Sanitation Data'!$G$33,0,10*ROW('Sanitation Data'!G47))="","",OFFSET('Sanitation Data'!$G$33,0,10*ROW('Sanitation Data'!G47)))</f>
        <v/>
      </c>
      <c r="DJ53" s="34" t="str">
        <f ca="1">+IF(OFFSET('Sanitation Data'!$H$29,0,10*ROW('Sanitation Data'!H47))="","",OFFSET('Sanitation Data'!$H$29,0,10*ROW('Sanitation Data'!H47)))</f>
        <v/>
      </c>
      <c r="DK53" s="34" t="str">
        <f ca="1">+IF(OFFSET('Sanitation Data'!$H$30,0,10*ROW('Sanitation Data'!H47))="","",OFFSET('Sanitation Data'!$H$30,0,10*ROW('Sanitation Data'!H47)))</f>
        <v/>
      </c>
      <c r="DL53" s="34" t="str">
        <f ca="1">+IF(OFFSET('Sanitation Data'!$H$31,0,10*ROW('Sanitation Data'!H47))="","",OFFSET('Sanitation Data'!$H$31,0,10*ROW('Sanitation Data'!H47)))</f>
        <v/>
      </c>
      <c r="DM53" s="34" t="str">
        <f ca="1">+IF(OFFSET('Sanitation Data'!$H$32,0,10*ROW('Sanitation Data'!H47))="","",OFFSET('Sanitation Data'!$H$32,0,10*ROW('Sanitation Data'!H47)))</f>
        <v/>
      </c>
      <c r="DN53" s="34" t="str">
        <f ca="1">+IF(OFFSET('Sanitation Data'!$H$33,0,10*ROW('Sanitation Data'!H47))="","",OFFSET('Sanitation Data'!$H$33,0,10*ROW('Sanitation Data'!H47)))</f>
        <v/>
      </c>
      <c r="DO53" s="34" t="str">
        <f ca="1">+IF(OFFSET('Hygiene Data'!$C$12,0,10*ROW('Hygiene Data'!C47))="","",OFFSET('Hygiene Data'!$C$12,0,10*ROW('Hygiene Data'!C47)))</f>
        <v/>
      </c>
      <c r="DP53" s="34" t="str">
        <f ca="1">+IF(OFFSET('Hygiene Data'!$C$13,0,10*ROW('Hygiene Data'!C47))="","",OFFSET('Hygiene Data'!$C$13,0,10*ROW('Hygiene Data'!C47)))</f>
        <v/>
      </c>
      <c r="DQ53" s="34" t="str">
        <f ca="1">+IF(OFFSET('Hygiene Data'!$C$14,0,10*ROW('Hygiene Data'!C47))="","",OFFSET('Hygiene Data'!$C$14,0,10*ROW('Hygiene Data'!C47)))</f>
        <v/>
      </c>
      <c r="DR53" s="34" t="str">
        <f ca="1">+IF(OFFSET('Hygiene Data'!$D$12,0,10*ROW('Hygiene Data'!D47))="","",OFFSET('Hygiene Data'!$D$12,0,10*ROW('Hygiene Data'!D47)))</f>
        <v/>
      </c>
      <c r="DS53" s="34" t="str">
        <f ca="1">+IF(OFFSET('Hygiene Data'!$D$13,0,10*ROW('Hygiene Data'!D47))="","",OFFSET('Hygiene Data'!$D$13,0,10*ROW('Hygiene Data'!D47)))</f>
        <v/>
      </c>
      <c r="DT53" s="34" t="str">
        <f ca="1">+IF(OFFSET('Hygiene Data'!$D$14,0,10*ROW('Hygiene Data'!D47))="","",OFFSET('Hygiene Data'!$D$14,0,10*ROW('Hygiene Data'!D47)))</f>
        <v/>
      </c>
      <c r="DU53" s="34" t="str">
        <f ca="1">+IF(OFFSET('Hygiene Data'!$E$12,0,10*ROW('Hygiene Data'!E47))="","",OFFSET('Hygiene Data'!$E$12,0,10*ROW('Hygiene Data'!E47)))</f>
        <v/>
      </c>
      <c r="DV53" s="34" t="str">
        <f ca="1">+IF(OFFSET('Hygiene Data'!$E$13,0,10*ROW('Hygiene Data'!E47))="","",OFFSET('Hygiene Data'!$E$13,0,10*ROW('Hygiene Data'!E47)))</f>
        <v/>
      </c>
      <c r="DW53" s="34" t="str">
        <f ca="1">+IF(OFFSET('Hygiene Data'!$E$14,0,10*ROW('Hygiene Data'!E47))="","",OFFSET('Hygiene Data'!$E$14,0,10*ROW('Hygiene Data'!E47)))</f>
        <v/>
      </c>
      <c r="DX53" s="34" t="str">
        <f ca="1">+IF(OFFSET('Hygiene Data'!$F$12,0,10*ROW('Hygiene Data'!F47))="","",OFFSET('Hygiene Data'!$F$12,0,10*ROW('Hygiene Data'!F47)))</f>
        <v/>
      </c>
      <c r="DY53" s="34" t="str">
        <f ca="1">+IF(OFFSET('Hygiene Data'!$F$13,0,10*ROW('Hygiene Data'!F47))="","",OFFSET('Hygiene Data'!$F$13,0,10*ROW('Hygiene Data'!F47)))</f>
        <v/>
      </c>
      <c r="DZ53" s="34" t="str">
        <f ca="1">+IF(OFFSET('Hygiene Data'!$F$14,0,10*ROW('Hygiene Data'!F47))="","",OFFSET('Hygiene Data'!$F$14,0,10*ROW('Hygiene Data'!F47)))</f>
        <v/>
      </c>
      <c r="EA53" s="34" t="str">
        <f ca="1">+IF(OFFSET('Hygiene Data'!$G$12,0,10*ROW('Hygiene Data'!G47))="","",OFFSET('Hygiene Data'!$G$12,0,10*ROW('Hygiene Data'!G47)))</f>
        <v/>
      </c>
      <c r="EB53" s="34" t="str">
        <f ca="1">+IF(OFFSET('Hygiene Data'!$G$13,0,10*ROW('Hygiene Data'!G47))="","",OFFSET('Hygiene Data'!$G$13,0,10*ROW('Hygiene Data'!G47)))</f>
        <v/>
      </c>
      <c r="EC53" s="34" t="str">
        <f ca="1">+IF(OFFSET('Hygiene Data'!$G$14,0,10*ROW('Hygiene Data'!G47))="","",OFFSET('Hygiene Data'!$G$14,0,10*ROW('Hygiene Data'!G47)))</f>
        <v/>
      </c>
      <c r="ED53" s="34" t="str">
        <f ca="1">+IF(OFFSET('Hygiene Data'!$H$12,0,10*ROW('Hygiene Data'!H47))="","",OFFSET('Hygiene Data'!$H$12,0,10*ROW('Hygiene Data'!H47)))</f>
        <v/>
      </c>
      <c r="EE53" s="34" t="str">
        <f ca="1">+IF(OFFSET('Hygiene Data'!$H$13,0,10*ROW('Hygiene Data'!H47))="","",OFFSET('Hygiene Data'!$H$13,0,10*ROW('Hygiene Data'!H47)))</f>
        <v/>
      </c>
      <c r="EF53" s="34" t="str">
        <f ca="1">+IF(OFFSET('Hygiene Data'!$H$14,0,10*ROW('Hygiene Data'!H47))="","",OFFSET('Hygiene Data'!$H$14,0,10*ROW('Hygiene Data'!H47)))</f>
        <v/>
      </c>
    </row>
    <row r="54" spans="1:136" x14ac:dyDescent="0.2">
      <c r="A54" s="50" t="str">
        <f ca="1">+IF(OFFSET('Water Data'!$B$1,0,10*ROW('Water Data'!B51))="","",OFFSET('Water Data'!$B$1,0,10*ROW('Water Data'!B51)))</f>
        <v/>
      </c>
      <c r="B54" s="50" t="str">
        <f ca="1">+IF(OFFSET('Water Data'!$A$3,0,10*ROW('Water Data'!A51))="","",OFFSET('Water Data'!$A$3,0,10*ROW('Water Data'!A51)))</f>
        <v/>
      </c>
      <c r="C54" s="50" t="str">
        <f ca="1">+IF(OFFSET('Water Data'!$C$3,0,10*ROW('Water Data'!C51))="","",OFFSET('Water Data'!$C$3,0,10*ROW('Water Data'!C51)))</f>
        <v/>
      </c>
      <c r="D54" s="133" t="e">
        <f ca="1">+IF(AND(ISNUMBER(OFFSET('Water Data'!$C$5,0,10*ROW('Water Data'!C48))),BS54="Yes"),100-OFFSET('Water Data'!$C$5,0,10*ROW('Water Data'!C48)),IF(AND(ISNUMBER(OFFSET('Water Data'!$C$5,0,10*ROW('Water Data'!C48))),BS54="No",ISNUMBER(OFFSET('Water Data'!$C$5,0,10*ROW('Water Data'!C48)))),CONCATENATE("[",ROUND(100-OFFSET('Water Data'!$C$5,0,10*ROW('Water Data'!C48)),0),"]"),IF(AND(ISNUMBER(OFFSET('Water Data'!$C$5,0,10*ROW('Water Data'!C48))),BS54="",ISNUMBER(OFFSET('Water Data'!$C$5,0,10*ROW('Water Data'!C48)))),100-OFFSET('Water Data'!$C$5,0,10*ROW('Water Data'!C48)),NA())))</f>
        <v>#N/A</v>
      </c>
      <c r="E54" s="133" t="e">
        <f ca="1">+IF(AND(ISNUMBER(OFFSET('Water Data'!$C$7,0,10*ROW('Water Data'!D48))),BT54="Yes"),OFFSET('Water Data'!$C$7,0,10*ROW('Water Data'!C48)),IF(AND(ISNUMBER(OFFSET('Water Data'!$C$7,0,10*ROW('Water Data'!C48))),BT54="No",ISNUMBER(OFFSET('Water Data'!$C$7,0,10*ROW('Water Data'!C48)))),CONCATENATE("[",ROUND(OFFSET('Water Data'!$C$7,0,10*ROW('Water Data'!C48)),0),"]"),IF(AND(ISNUMBER(OFFSET('Water Data'!$C$7,0,10*ROW('Water Data'!C48))),BT54="",ISNUMBER(OFFSET('Water Data'!$C$7,0,10*ROW('Water Data'!C48)))),OFFSET('Water Data'!$C$7,0,10*ROW('Water Data'!C48)),NA())))</f>
        <v>#N/A</v>
      </c>
      <c r="F54" s="133" t="e">
        <f ca="1">+IF(AND(ISNUMBER(OFFSET('Water Data'!$C$10,0,10*ROW('Water Data'!C48))),BU54="Yes"),OFFSET('Water Data'!$C$10,0,10*ROW('Water Data'!C48)),IF(AND(ISNUMBER(OFFSET('Water Data'!$C$10,0,10*ROW('Water Data'!C48))),BU54="No",ISNUMBER(OFFSET('Water Data'!$C$10,0,10*ROW('Water Data'!C48)))),CONCATENATE("[",ROUND(OFFSET('Water Data'!$C$10,0,10*ROW('Water Data'!C48)),0),"]"),IF(AND(ISNUMBER(OFFSET('Water Data'!$C$10,0,10*ROW('Water Data'!C48))),BU54="",ISNUMBER(OFFSET('Water Data'!$C$10,0,10*ROW('Water Data'!C48)))),OFFSET('Water Data'!$C$10,0,10*ROW('Water Data'!C48)),NA())))</f>
        <v>#N/A</v>
      </c>
      <c r="G54" s="133" t="e">
        <f ca="1">+IF(AND(ISNUMBER(OFFSET('Water Data'!$D$5,0,10*ROW('Water Data'!D48))),BV54="Yes"),100-OFFSET('Water Data'!$D$5,0,10*ROW('Water Data'!D48)),IF(AND(ISNUMBER(OFFSET('Water Data'!$D$5,0,10*ROW('Water Data'!D48))),BV54="No",ISNUMBER(OFFSET('Water Data'!$D$5,0,10*ROW('Water Data'!D48)))),CONCATENATE("[",ROUND(100-OFFSET('Water Data'!$D$5,0,10*ROW('Water Data'!D48)),0),"]"),IF(AND(ISNUMBER(OFFSET('Water Data'!$D$5,0,10*ROW('Water Data'!D48))),BV54="",ISNUMBER(OFFSET('Water Data'!$D$5,0,10*ROW('Water Data'!D48)))),100-OFFSET('Water Data'!$D$5,0,10*ROW('Water Data'!D48)),NA())))</f>
        <v>#N/A</v>
      </c>
      <c r="H54" s="133" t="e">
        <f ca="1">+IF(AND(ISNUMBER(OFFSET('Water Data'!$D$7,0,10*ROW('Water Data'!D48))),BW54="Yes"),OFFSET('Water Data'!$D$7,0,10*ROW('Water Data'!D48)),IF(AND(ISNUMBER(OFFSET('Water Data'!$D$7,0,10*ROW('Water Data'!D48))),BW54="No",ISNUMBER(OFFSET('Water Data'!$D$7,0,10*ROW('Water Data'!D48)))),CONCATENATE("[",ROUND(OFFSET('Water Data'!$C$7,0,10*ROW('Water Data'!D48)),0),"]"),IF(AND(ISNUMBER(OFFSET('Water Data'!$D$7,0,10*ROW('Water Data'!D48))),BW54="",ISNUMBER(OFFSET('Water Data'!$D$7,0,10*ROW('Water Data'!D48)))),OFFSET('Water Data'!$D$7,0,10*ROW('Water Data'!D48)),NA())))</f>
        <v>#N/A</v>
      </c>
      <c r="I54" s="133" t="e">
        <f ca="1">+IF(AND(ISNUMBER(OFFSET('Water Data'!$D$10,0,10*ROW('Water Data'!D48))),BX54="Yes"),OFFSET('Water Data'!$D$10,0,10*ROW('Water Data'!D48)),IF(AND(ISNUMBER(OFFSET('Water Data'!$D$10,0,10*ROW('Water Data'!D48))),BX54="No",ISNUMBER(OFFSET('Water Data'!$D$10,0,10*ROW('Water Data'!D48)))),CONCATENATE("[",ROUND(OFFSET('Water Data'!$D$10,0,10*ROW('Water Data'!D48)),0),"]"),IF(AND(ISNUMBER(OFFSET('Water Data'!$D$10,0,10*ROW('Water Data'!D48))),BX54="",ISNUMBER(OFFSET('Water Data'!$D$10,0,10*ROW('Water Data'!D48)))),OFFSET('Water Data'!$D$10,0,10*ROW('Water Data'!D48)),NA())))</f>
        <v>#N/A</v>
      </c>
      <c r="J54" s="133" t="e">
        <f ca="1">+IF(AND(ISNUMBER(OFFSET('Water Data'!$E$5,0,10*ROW('Water Data'!E48))),BY54="Yes"),100-OFFSET('Water Data'!$E$5,0,10*ROW('Water Data'!E48)),IF(AND(ISNUMBER(OFFSET('Water Data'!$E$5,0,10*ROW('Water Data'!E48))),BY54="No",ISNUMBER(OFFSET('Water Data'!$E$5,0,10*ROW('Water Data'!E48)))),CONCATENATE("[",ROUND(100-OFFSET('Water Data'!$E$5,0,10*ROW('Water Data'!E48)),0),"]"),IF(AND(ISNUMBER(OFFSET('Water Data'!$E$5,0,10*ROW('Water Data'!E48))),BY54="",ISNUMBER(OFFSET('Water Data'!$E$5,0,10*ROW('Water Data'!E48)))),100-OFFSET('Water Data'!$E$5,0,10*ROW('Water Data'!E48)),NA())))</f>
        <v>#N/A</v>
      </c>
      <c r="K54" s="133" t="e">
        <f ca="1">+IF(AND(ISNUMBER(OFFSET('Water Data'!$E$7,0,10*ROW('Water Data'!E48))),BZ54="Yes"),OFFSET('Water Data'!$E$7,0,10*ROW('Water Data'!E48)),IF(AND(ISNUMBER(OFFSET('Water Data'!$E$7,0,10*ROW('Water Data'!E48))),BZ54="No",ISNUMBER(OFFSET('Water Data'!$E$7,0,10*ROW('Water Data'!E48)))),CONCATENATE("[",ROUND(OFFSET('Water Data'!$E$7,0,10*ROW('Water Data'!E48)),0),"]"),IF(AND(ISNUMBER(OFFSET('Water Data'!$E$7,0,10*ROW('Water Data'!E48))),BZ54="",ISNUMBER(OFFSET('Water Data'!$E$7,0,10*ROW('Water Data'!E48)))),OFFSET('Water Data'!$E$7,0,10*ROW('Water Data'!E48)),NA())))</f>
        <v>#N/A</v>
      </c>
      <c r="L54" s="133" t="e">
        <f ca="1">+IF(AND(ISNUMBER(OFFSET('Water Data'!$E$10,0,10*ROW('Water Data'!E48))),CA54="Yes"),OFFSET('Water Data'!$E$10,0,10*ROW('Water Data'!E48)),IF(AND(ISNUMBER(OFFSET('Water Data'!$E$10,0,10*ROW('Water Data'!E48))),CA54="No",ISNUMBER(OFFSET('Water Data'!$E$10,0,10*ROW('Water Data'!E48)))),CONCATENATE("[",ROUND(OFFSET('Water Data'!$E$10,0,10*ROW('Water Data'!E48)),0),"]"),IF(AND(ISNUMBER(OFFSET('Water Data'!$E$10,0,10*ROW('Water Data'!E48))),CA54="",ISNUMBER(OFFSET('Water Data'!$E$10,0,10*ROW('Water Data'!E48)))),OFFSET('Water Data'!$E$10,0,10*ROW('Water Data'!E48)),NA())))</f>
        <v>#N/A</v>
      </c>
      <c r="M54" s="133" t="e">
        <f ca="1">+IF(AND(ISNUMBER(OFFSET('Water Data'!$F$5,0,10*ROW('Water Data'!F48))),CB54="Yes"),100-OFFSET('Water Data'!$F$5,0,10*ROW('Water Data'!F48)),IF(AND(ISNUMBER(OFFSET('Water Data'!$F$5,0,10*ROW('Water Data'!F48))),CB54="No",ISNUMBER(OFFSET('Water Data'!$F$5,0,10*ROW('Water Data'!F48)))),CONCATENATE("[",ROUND(100-OFFSET('Water Data'!$F$5,0,10*ROW('Water Data'!F48)),0),"]"),IF(AND(ISNUMBER(OFFSET('Water Data'!$F$5,0,10*ROW('Water Data'!F48))),CB54="",ISNUMBER(OFFSET('Water Data'!$F$5,0,10*ROW('Water Data'!F48)))),100-OFFSET('Water Data'!$F$5,0,10*ROW('Water Data'!F48)),NA())))</f>
        <v>#N/A</v>
      </c>
      <c r="N54" s="133" t="e">
        <f ca="1">+IF(AND(ISNUMBER(OFFSET('Water Data'!$F$7,0,10*ROW('Water Data'!F48))),CC54="Yes"),OFFSET('Water Data'!$F$7,0,10*ROW('Water Data'!F48)),IF(AND(ISNUMBER(OFFSET('Water Data'!$F$7,0,10*ROW('Water Data'!F48))),CC54="No",ISNUMBER(OFFSET('Water Data'!$F$7,0,10*ROW('Water Data'!F48)))),CONCATENATE("[",ROUND(OFFSET('Water Data'!$F$7,0,10*ROW('Water Data'!F48)),0),"]"),IF(AND(ISNUMBER(OFFSET('Water Data'!$F$7,0,10*ROW('Water Data'!F48))),CC54="",ISNUMBER(OFFSET('Water Data'!$F$7,0,10*ROW('Water Data'!F48)))),OFFSET('Water Data'!$F$7,0,10*ROW('Water Data'!F48)),NA())))</f>
        <v>#N/A</v>
      </c>
      <c r="O54" s="133" t="e">
        <f ca="1">+IF(AND(ISNUMBER(OFFSET('Water Data'!$F$10,0,10*ROW('Water Data'!F48))),CD54="Yes"),OFFSET('Water Data'!$F$10,0,10*ROW('Water Data'!F48)),IF(AND(ISNUMBER(OFFSET('Water Data'!$F$10,0,10*ROW('Water Data'!F48))),CD54="No",ISNUMBER(OFFSET('Water Data'!$F$10,0,10*ROW('Water Data'!F48)))),CONCATENATE("[",ROUND(OFFSET('Water Data'!$F$10,0,10*ROW('Water Data'!F48)),0),"]"),IF(AND(ISNUMBER(OFFSET('Water Data'!$F$10,0,10*ROW('Water Data'!F48))),CD54="",ISNUMBER(OFFSET('Water Data'!$F$10,0,10*ROW('Water Data'!F48)))),OFFSET('Water Data'!$F$10,0,10*ROW('Water Data'!F48)),NA())))</f>
        <v>#N/A</v>
      </c>
      <c r="P54" s="133" t="e">
        <f ca="1">+IF(AND(ISNUMBER(OFFSET('Water Data'!$G$5,0,10*ROW('Water Data'!G48))),CE54="Yes"),100-OFFSET('Water Data'!$G$5,0,10*ROW('Water Data'!G48)),IF(AND(ISNUMBER(OFFSET('Water Data'!$G$5,0,10*ROW('Water Data'!G48))),CE54="No",ISNUMBER(OFFSET('Water Data'!$G$5,0,10*ROW('Water Data'!G48)))),CONCATENATE("[",ROUND(100-OFFSET('Water Data'!$G$5,0,10*ROW('Water Data'!G48)),0),"]"),IF(AND(ISNUMBER(OFFSET('Water Data'!$G$5,0,10*ROW('Water Data'!G48))),CE54="",ISNUMBER(OFFSET('Water Data'!$G$5,0,10*ROW('Water Data'!G48)))),100-OFFSET('Water Data'!$G$5,0,10*ROW('Water Data'!G48)),NA())))</f>
        <v>#N/A</v>
      </c>
      <c r="Q54" s="133" t="e">
        <f ca="1">+IF(AND(ISNUMBER(OFFSET('Water Data'!$G$7,0,10*ROW('Water Data'!G48))),CF54="Yes"),OFFSET('Water Data'!$G$7,0,10*ROW('Water Data'!G48)),IF(AND(ISNUMBER(OFFSET('Water Data'!$G$7,0,10*ROW('Water Data'!G48))),CF54="No",ISNUMBER(OFFSET('Water Data'!$G$7,0,10*ROW('Water Data'!G48)))),CONCATENATE("[",ROUND(OFFSET('Water Data'!$G$7,0,10*ROW('Water Data'!G48)),0),"]"),IF(AND(ISNUMBER(OFFSET('Water Data'!$G$7,0,10*ROW('Water Data'!G48))),CF54="",ISNUMBER(OFFSET('Water Data'!$G$7,0,10*ROW('Water Data'!G48)))),OFFSET('Water Data'!$G$7,0,10*ROW('Water Data'!G48)),NA())))</f>
        <v>#N/A</v>
      </c>
      <c r="R54" s="133" t="e">
        <f ca="1">+IF(AND(ISNUMBER(OFFSET('Water Data'!$G$10,0,10*ROW('Water Data'!G48))),CG54="Yes"),OFFSET('Water Data'!$G$10,0,10*ROW('Water Data'!G48)),IF(AND(ISNUMBER(OFFSET('Water Data'!$G$10,0,10*ROW('Water Data'!G48))),CG54="No",ISNUMBER(OFFSET('Water Data'!$G$10,0,10*ROW('Water Data'!G48)))),CONCATENATE("[",ROUND(OFFSET('Water Data'!$G$10,0,10*ROW('Water Data'!G48)),0),"]"),IF(AND(ISNUMBER(OFFSET('Water Data'!$G$10,0,10*ROW('Water Data'!G48))),CG54="",ISNUMBER(OFFSET('Water Data'!$G$10,0,10*ROW('Water Data'!G48)))),OFFSET('Water Data'!$G$10,0,10*ROW('Water Data'!G48)),NA())))</f>
        <v>#N/A</v>
      </c>
      <c r="S54" s="133" t="e">
        <f ca="1">+IF(AND(ISNUMBER(OFFSET('Water Data'!$H$5,0,10*ROW('Water Data'!H48))),CH54="Yes"),100-OFFSET('Water Data'!$H$5,0,10*ROW('Water Data'!H48)),IF(AND(ISNUMBER(OFFSET('Water Data'!$H$5,0,10*ROW('Water Data'!H48))),CH54="No",ISNUMBER(OFFSET('Water Data'!$H$5,0,10*ROW('Water Data'!H48)))),CONCATENATE("[",ROUND(100-OFFSET('Water Data'!$H$5,0,10*ROW('Water Data'!H48)),0),"]"),IF(AND(ISNUMBER(OFFSET('Water Data'!$H$5,0,10*ROW('Water Data'!H48))),CH54="",ISNUMBER(OFFSET('Water Data'!$H$5,0,10*ROW('Water Data'!H48)))),100-OFFSET('Water Data'!$H$5,0,10*ROW('Water Data'!H48)),NA())))</f>
        <v>#N/A</v>
      </c>
      <c r="T54" s="133" t="e">
        <f ca="1">+IF(AND(ISNUMBER(OFFSET('Water Data'!$H$7,0,10*ROW('Water Data'!H48))),CI54="Yes"),OFFSET('Water Data'!$H$7,0,10*ROW('Water Data'!H48)),IF(AND(ISNUMBER(OFFSET('Water Data'!$H$7,0,10*ROW('Water Data'!H48))),CI54="No",ISNUMBER(OFFSET('Water Data'!$H$7,0,10*ROW('Water Data'!H48)))),CONCATENATE("[",ROUND(OFFSET('Water Data'!$H$7,0,10*ROW('Water Data'!H48)),0),"]"),IF(AND(ISNUMBER(OFFSET('Water Data'!$H$7,0,10*ROW('Water Data'!H48))),CI54="",ISNUMBER(OFFSET('Water Data'!$H$7,0,10*ROW('Water Data'!H48)))),OFFSET('Water Data'!$H$7,0,10*ROW('Water Data'!H48)),NA())))</f>
        <v>#N/A</v>
      </c>
      <c r="U54" s="133" t="e">
        <f ca="1">+IF(AND(ISNUMBER(OFFSET('Water Data'!$H$10,0,10*ROW('Water Data'!H48))),CJ54="Yes"),OFFSET('Water Data'!$H$10,0,10*ROW('Water Data'!H48)),IF(AND(ISNUMBER(OFFSET('Water Data'!$H$10,0,10*ROW('Water Data'!H48))),CJ54="No",ISNUMBER(OFFSET('Water Data'!$H$10,0,10*ROW('Water Data'!H48)))),CONCATENATE("[",ROUND(OFFSET('Water Data'!$H$10,0,10*ROW('Water Data'!H48)),0),"]"),IF(AND(ISNUMBER(OFFSET('Water Data'!$H$10,0,10*ROW('Water Data'!H48))),CJ54="",ISNUMBER(OFFSET('Water Data'!$H$10,0,10*ROW('Water Data'!H48)))),OFFSET('Water Data'!$H$10,0,10*ROW('Water Data'!H48)),NA())))</f>
        <v>#N/A</v>
      </c>
      <c r="V54" s="134" t="e">
        <f ca="1">+IF(AND(ISNUMBER(OFFSET('Sanitation Data'!$C$5,0,10*ROW('Sanitation Data'!C48))),CK54="Yes"),100-OFFSET('Sanitation Data'!$C$5,0,10*ROW('Sanitation Data'!C48)),IF(AND(ISNUMBER(OFFSET('Sanitation Data'!$C$5,0,10*ROW('Sanitation Data'!C48))),CK54="No",ISNUMBER(OFFSET('Sanitation Data'!$C$5,0,10*ROW('Sanitation Data'!C48)))),CONCATENATE("[",ROUND(100-OFFSET('Sanitation Data'!$C$5,0,10*ROW('Sanitation Data'!C48)),0),"]"),IF(AND(ISNUMBER(OFFSET('Sanitation Data'!$C$5,0,10*ROW('Sanitation Data'!C48))),CK54="",ISNUMBER(OFFSET('Sanitation Data'!$C$5,0,10*ROW('Sanitation Data'!C48)))),100-OFFSET('Sanitation Data'!$C$5,0,10*ROW('Sanitation Data'!C48)),NA())))</f>
        <v>#N/A</v>
      </c>
      <c r="W54" s="134" t="e">
        <f ca="1">+IF(AND(ISNUMBER(OFFSET('Sanitation Data'!$C$7,0,10*ROW('Sanitation Data'!C48))),CL54="Yes"),OFFSET('Sanitation Data'!$C$7,0,10*ROW('Sanitation Data'!C48)),IF(AND(ISNUMBER(OFFSET('Sanitation Data'!$C$7,0,10*ROW('Sanitation Data'!C48))),CL54="No",ISNUMBER(OFFSET('Sanitation Data'!$C$7,0,10*ROW('Sanitation Data'!C48)))),CONCATENATE("[",ROUND(OFFSET('Sanitation Data'!$C$7,0,10*ROW('Sanitation Data'!C48)),0),"]"),IF(AND(ISNUMBER(OFFSET('Sanitation Data'!$C$7,0,10*ROW('Sanitation Data'!C48))),CL54="",ISNUMBER(OFFSET('Sanitation Data'!$C$7,0,10*ROW('Sanitation Data'!C48)))),OFFSET('Sanitation Data'!$C$7,0,10*ROW('Sanitation Data'!C48)),NA())))</f>
        <v>#N/A</v>
      </c>
      <c r="X54" s="134" t="e">
        <f ca="1">+IF(AND(ISNUMBER(OFFSET('Sanitation Data'!$C$11,0,10*ROW('Sanitation Data'!C48))),CM54="Yes"),OFFSET('Sanitation Data'!$C$11,0,10*ROW('Sanitation Data'!C48)),IF(AND(ISNUMBER(OFFSET('Sanitation Data'!$C$11,0,10*ROW('Sanitation Data'!C48))),CM54="No",ISNUMBER(OFFSET('Sanitation Data'!$C$11,0,10*ROW('Sanitation Data'!C48)))),CONCATENATE("[",ROUND(OFFSET('Sanitation Data'!$C$11,0,10*ROW('Sanitation Data'!C48)),0),"]"),IF(AND(ISNUMBER(OFFSET('Sanitation Data'!$C$11,0,10*ROW('Sanitation Data'!C48))),CM54="",ISNUMBER(OFFSET('Sanitation Data'!$C$11,0,10*ROW('Sanitation Data'!C48)))),OFFSET('Sanitation Data'!$C$11,0,10*ROW('Sanitation Data'!C48)),NA())))</f>
        <v>#N/A</v>
      </c>
      <c r="Y54" s="134" t="e">
        <f ca="1">+IF(AND(ISNUMBER(OFFSET('Sanitation Data'!$C$12,0,10*ROW('Sanitation Data'!C48))),CN54="Yes"),OFFSET('Sanitation Data'!$C$12,0,10*ROW('Sanitation Data'!C48)),IF(AND(ISNUMBER(OFFSET('Sanitation Data'!$C$12,0,10*ROW('Sanitation Data'!C48))),CN54="No",ISNUMBER(OFFSET('Sanitation Data'!$C$12,0,10*ROW('Sanitation Data'!C48)))),CONCATENATE("[",ROUND(OFFSET('Sanitation Data'!$C$12,0,10*ROW('Sanitation Data'!C48)),0),"]"),IF(AND(ISNUMBER(OFFSET('Sanitation Data'!$C$12,0,10*ROW('Sanitation Data'!C48))),CN54="",ISNUMBER(OFFSET('Sanitation Data'!$C$12,0,10*ROW('Sanitation Data'!C48)))),OFFSET('Sanitation Data'!$C$12,0,10*ROW('Sanitation Data'!C48)),NA())))</f>
        <v>#N/A</v>
      </c>
      <c r="Z54" s="134" t="e">
        <f ca="1">+IF(AND(ISNUMBER(OFFSET('Sanitation Data'!$C$13,0,10*ROW('Sanitation Data'!C48))),CO54="Yes"),OFFSET('Sanitation Data'!$C$13,0,10*ROW('Sanitation Data'!C48)),IF(AND(ISNUMBER(OFFSET('Sanitation Data'!$C$13,0,10*ROW('Sanitation Data'!C48))),CO54="No",ISNUMBER(OFFSET('Sanitation Data'!$C$13,0,10*ROW('Sanitation Data'!C48)))),CONCATENATE("[",ROUND(OFFSET('Sanitation Data'!$C$13,0,10*ROW('Sanitation Data'!C48)),0),"]"),IF(AND(ISNUMBER(OFFSET('Sanitation Data'!$C$13,0,10*ROW('Sanitation Data'!C48))),CO54="",ISNUMBER(OFFSET('Sanitation Data'!$C$13,0,10*ROW('Sanitation Data'!C48)))),OFFSET('Sanitation Data'!$C$13,0,10*ROW('Sanitation Data'!C48)),NA())))</f>
        <v>#N/A</v>
      </c>
      <c r="AA54" s="134" t="e">
        <f ca="1">+IF(AND(ISNUMBER(OFFSET('Sanitation Data'!$D$5,0,10*ROW('Sanitation Data'!D48))),CP54="Yes"),100-OFFSET('Sanitation Data'!$D$5,0,10*ROW('Sanitation Data'!D48)),IF(AND(ISNUMBER(OFFSET('Sanitation Data'!$D$5,0,10*ROW('Sanitation Data'!D48))),CP54="No",ISNUMBER(OFFSET('Sanitation Data'!$D$5,0,10*ROW('Sanitation Data'!D48)))),CONCATENATE("[",ROUND(100-OFFSET('Sanitation Data'!$D$5,0,10*ROW('Sanitation Data'!D48)),0),"]"),IF(AND(ISNUMBER(OFFSET('Sanitation Data'!$D$5,0,10*ROW('Sanitation Data'!D48))),CP54="",ISNUMBER(OFFSET('Sanitation Data'!$D$5,0,10*ROW('Sanitation Data'!D48)))),100-OFFSET('Sanitation Data'!$D$5,0,10*ROW('Sanitation Data'!D48)),NA())))</f>
        <v>#N/A</v>
      </c>
      <c r="AB54" s="134" t="e">
        <f ca="1">+IF(AND(ISNUMBER(OFFSET('Sanitation Data'!$D$7,0,10*ROW('Sanitation Data'!D48))),CQ54="Yes"),OFFSET('Sanitation Data'!$D$7,0,10*ROW('Sanitation Data'!G48)),IF(AND(ISNUMBER(OFFSET('Sanitation Data'!$D$7,0,10*ROW('Sanitation Data'!D48))),CQ54="No",ISNUMBER(OFFSET('Sanitation Data'!$D$7,0,10*ROW('Sanitation Data'!D48)))),CONCATENATE("[",ROUND(OFFSET('Sanitation Data'!$D$7,0,10*ROW('Sanitation Data'!D48)),0),"]"),IF(AND(ISNUMBER(OFFSET('Sanitation Data'!$D$7,0,10*ROW('Sanitation Data'!D48))),CQ54="",ISNUMBER(OFFSET('Sanitation Data'!$D$7,0,10*ROW('Sanitation Data'!D48)))),OFFSET('Sanitation Data'!$D$7,0,10*ROW('Sanitation Data'!D48)),NA())))</f>
        <v>#N/A</v>
      </c>
      <c r="AC54" s="134" t="e">
        <f ca="1">+IF(AND(ISNUMBER(OFFSET('Sanitation Data'!$D$11,0,10*ROW('Sanitation Data'!D48))),CR54="Yes"),OFFSET('Sanitation Data'!$D$11,0,10*ROW('Sanitation Data'!D48)),IF(AND(ISNUMBER(OFFSET('Sanitation Data'!$D$11,0,10*ROW('Sanitation Data'!D48))),CR54="No",ISNUMBER(OFFSET('Sanitation Data'!$D$11,0,10*ROW('Sanitation Data'!D48)))),CONCATENATE("[",ROUND(OFFSET('Sanitation Data'!$D$11,0,10*ROW('Sanitation Data'!D48)),0),"]"),IF(AND(ISNUMBER(OFFSET('Sanitation Data'!$D$11,0,10*ROW('Sanitation Data'!D48))),CR54="",ISNUMBER(OFFSET('Sanitation Data'!$D$11,0,10*ROW('Sanitation Data'!D48)))),OFFSET('Sanitation Data'!$D$11,0,10*ROW('Sanitation Data'!D48)),NA())))</f>
        <v>#N/A</v>
      </c>
      <c r="AD54" s="134" t="e">
        <f ca="1">+IF(AND(ISNUMBER(OFFSET('Sanitation Data'!$D$12,0,10*ROW('Sanitation Data'!D48))),CS54="Yes"),OFFSET('Sanitation Data'!$D$12,0,10*ROW('Sanitation Data'!D48)),IF(AND(ISNUMBER(OFFSET('Sanitation Data'!$D$12,0,10*ROW('Sanitation Data'!D48))),CS54="No",ISNUMBER(OFFSET('Sanitation Data'!$D$12,0,10*ROW('Sanitation Data'!D48)))),CONCATENATE("[",ROUND(OFFSET('Sanitation Data'!$D$12,0,10*ROW('Sanitation Data'!D48)),0),"]"),IF(AND(ISNUMBER(OFFSET('Sanitation Data'!$D$12,0,10*ROW('Sanitation Data'!D48))),CS54="",ISNUMBER(OFFSET('Sanitation Data'!$D$12,0,10*ROW('Sanitation Data'!D48)))),OFFSET('Sanitation Data'!$D$12,0,10*ROW('Sanitation Data'!D48)),NA())))</f>
        <v>#N/A</v>
      </c>
      <c r="AE54" s="134" t="e">
        <f ca="1">+IF(AND(ISNUMBER(OFFSET('Sanitation Data'!$D$13,0,10*ROW('Sanitation Data'!D48))),CT54="Yes"),OFFSET('Sanitation Data'!$D$13,0,10*ROW('Sanitation Data'!D48)),IF(AND(ISNUMBER(OFFSET('Sanitation Data'!$D$13,0,10*ROW('Sanitation Data'!D48))),CT54="No",ISNUMBER(OFFSET('Sanitation Data'!$D$13,0,10*ROW('Sanitation Data'!D48)))),CONCATENATE("[",ROUND(OFFSET('Sanitation Data'!$D$13,0,10*ROW('Sanitation Data'!D48)),0),"]"),IF(AND(ISNUMBER(OFFSET('Sanitation Data'!$D$13,0,10*ROW('Sanitation Data'!D48))),CT54="",ISNUMBER(OFFSET('Sanitation Data'!$D$13,0,10*ROW('Sanitation Data'!D48)))),OFFSET('Sanitation Data'!$D$13,0,10*ROW('Sanitation Data'!D48)),NA())))</f>
        <v>#N/A</v>
      </c>
      <c r="AF54" s="134" t="e">
        <f ca="1">+IF(AND(ISNUMBER(OFFSET('Sanitation Data'!$E$5,0,10*ROW('Sanitation Data'!E48))),CU54="Yes"),100-OFFSET('Sanitation Data'!$E$5,0,10*ROW('Sanitation Data'!E48)),IF(AND(ISNUMBER(OFFSET('Sanitation Data'!$E$5,0,10*ROW('Sanitation Data'!E48))),CU54="No",ISNUMBER(OFFSET('Sanitation Data'!$E$5,0,10*ROW('Sanitation Data'!E48)))),CONCATENATE("[",ROUND(100-OFFSET('Sanitation Data'!$E$5,0,10*ROW('Sanitation Data'!E48)),0),"]"),IF(AND(ISNUMBER(OFFSET('Sanitation Data'!$E$5,0,10*ROW('Sanitation Data'!E48))),CU54="",ISNUMBER(OFFSET('Sanitation Data'!$E$5,0,10*ROW('Sanitation Data'!E48)))),100-OFFSET('Sanitation Data'!$E$5,0,10*ROW('Sanitation Data'!E48)),NA())))</f>
        <v>#N/A</v>
      </c>
      <c r="AG54" s="134" t="e">
        <f ca="1">+IF(AND(ISNUMBER(OFFSET('Sanitation Data'!$E$7,0,10*ROW('Sanitation Data'!E48))),CV54="Yes"),OFFSET('Sanitation Data'!$E$7,0,10*ROW('Sanitation Data'!E48)),IF(AND(ISNUMBER(OFFSET('Sanitation Data'!$E$7,0,10*ROW('Sanitation Data'!E48))),CV54="No",ISNUMBER(OFFSET('Sanitation Data'!$E$7,0,10*ROW('Sanitation Data'!E48)))),CONCATENATE("[",ROUND(OFFSET('Sanitation Data'!$E$7,0,10*ROW('Sanitation Data'!E48)),0),"]"),IF(AND(ISNUMBER(OFFSET('Sanitation Data'!$E$7,0,10*ROW('Sanitation Data'!E48))),CV54="",ISNUMBER(OFFSET('Sanitation Data'!$E$7,0,10*ROW('Sanitation Data'!E48)))),OFFSET('Sanitation Data'!$E$7,0,10*ROW('Sanitation Data'!E48)),NA())))</f>
        <v>#N/A</v>
      </c>
      <c r="AH54" s="134" t="e">
        <f ca="1">+IF(AND(ISNUMBER(OFFSET('Sanitation Data'!$E$11,0,10*ROW('Sanitation Data'!E48))),CW54="Yes"),OFFSET('Sanitation Data'!$E$11,0,10*ROW('Sanitation Data'!E48)),IF(AND(ISNUMBER(OFFSET('Sanitation Data'!$E$11,0,10*ROW('Sanitation Data'!E48))),CW54="No",ISNUMBER(OFFSET('Sanitation Data'!$E$11,0,10*ROW('Sanitation Data'!E48)))),CONCATENATE("[",ROUND(OFFSET('Sanitation Data'!$E$11,0,10*ROW('Sanitation Data'!E48)),0),"]"),IF(AND(ISNUMBER(OFFSET('Sanitation Data'!$E$11,0,10*ROW('Sanitation Data'!E48))),CW54="",ISNUMBER(OFFSET('Sanitation Data'!$E$11,0,10*ROW('Sanitation Data'!E48)))),OFFSET('Sanitation Data'!$E$11,0,10*ROW('Sanitation Data'!E48)),NA())))</f>
        <v>#N/A</v>
      </c>
      <c r="AI54" s="134" t="e">
        <f ca="1">+IF(AND(ISNUMBER(OFFSET('Sanitation Data'!$E$12,0,10*ROW('Sanitation Data'!E48))),CX54="Yes"),OFFSET('Sanitation Data'!$E$12,0,10*ROW('Sanitation Data'!E48)),IF(AND(ISNUMBER(OFFSET('Sanitation Data'!$E$12,0,10*ROW('Sanitation Data'!E48))),CX54="No",ISNUMBER(OFFSET('Sanitation Data'!$E$12,0,10*ROW('Sanitation Data'!E48)))),CONCATENATE("[",ROUND(OFFSET('Sanitation Data'!$E$12,0,10*ROW('Sanitation Data'!E48)),0),"]"),IF(AND(ISNUMBER(OFFSET('Sanitation Data'!$E$12,0,10*ROW('Sanitation Data'!E48))),CX54="",ISNUMBER(OFFSET('Sanitation Data'!$E$12,0,10*ROW('Sanitation Data'!E48)))),OFFSET('Sanitation Data'!$E$12,0,10*ROW('Sanitation Data'!E48)),NA())))</f>
        <v>#N/A</v>
      </c>
      <c r="AJ54" s="134" t="e">
        <f ca="1">+IF(AND(ISNUMBER(OFFSET('Sanitation Data'!$E$13,0,10*ROW('Sanitation Data'!E48))),CY54="Yes"),OFFSET('Sanitation Data'!$E$13,0,10*ROW('Sanitation Data'!E48)),IF(AND(ISNUMBER(OFFSET('Sanitation Data'!$E$13,0,10*ROW('Sanitation Data'!E48))),CY54="No",ISNUMBER(OFFSET('Sanitation Data'!$E$13,0,10*ROW('Sanitation Data'!E48)))),CONCATENATE("[",ROUND(OFFSET('Sanitation Data'!$E$13,0,10*ROW('Sanitation Data'!E48)),0),"]"),IF(AND(ISNUMBER(OFFSET('Sanitation Data'!$E$13,0,10*ROW('Sanitation Data'!E48))),CY54="",ISNUMBER(OFFSET('Sanitation Data'!$E$13,0,10*ROW('Sanitation Data'!E48)))),OFFSET('Sanitation Data'!$E$13,0,10*ROW('Sanitation Data'!E48)),NA())))</f>
        <v>#N/A</v>
      </c>
      <c r="AK54" s="134" t="e">
        <f ca="1">+IF(AND(ISNUMBER(OFFSET('Sanitation Data'!$F$5,0,10*ROW('Sanitation Data'!F48))),CZ54="Yes"),100-OFFSET('Sanitation Data'!$F$5,0,10*ROW('Sanitation Data'!F48)),IF(AND(ISNUMBER(OFFSET('Sanitation Data'!$F$5,0,10*ROW('Sanitation Data'!F48))),CZ54="No",ISNUMBER(OFFSET('Sanitation Data'!$F$5,0,10*ROW('Sanitation Data'!F48)))),CONCATENATE("[",ROUND(100-OFFSET('Sanitation Data'!$F$5,0,10*ROW('Sanitation Data'!F48)),0),"]"),IF(AND(ISNUMBER(OFFSET('Sanitation Data'!$F$5,0,10*ROW('Sanitation Data'!F48))),CZ54="",ISNUMBER(OFFSET('Sanitation Data'!$F$5,0,10*ROW('Sanitation Data'!F48)))),100-OFFSET('Sanitation Data'!$F$5,0,10*ROW('Sanitation Data'!F48)),NA())))</f>
        <v>#N/A</v>
      </c>
      <c r="AL54" s="134" t="e">
        <f ca="1">+IF(AND(ISNUMBER(OFFSET('Sanitation Data'!$F$7,0,10*ROW('Sanitation Data'!F48))),DA54="Yes"),OFFSET('Sanitation Data'!$F$7,0,10*ROW('Sanitation Data'!F48)),IF(AND(ISNUMBER(OFFSET('Sanitation Data'!$F$7,0,10*ROW('Sanitation Data'!F48))),DA54="No",ISNUMBER(OFFSET('Sanitation Data'!$F$7,0,10*ROW('Sanitation Data'!F48)))),CONCATENATE("[",ROUND(OFFSET('Sanitation Data'!$F$7,0,10*ROW('Sanitation Data'!F48)),0),"]"),IF(AND(ISNUMBER(OFFSET('Sanitation Data'!$F$7,0,10*ROW('Sanitation Data'!F48))),DA54="",ISNUMBER(OFFSET('Sanitation Data'!$F$7,0,10*ROW('Sanitation Data'!F48)))),OFFSET('Sanitation Data'!$F$7,0,10*ROW('Sanitation Data'!F48)),NA())))</f>
        <v>#N/A</v>
      </c>
      <c r="AM54" s="134" t="e">
        <f ca="1">+IF(AND(ISNUMBER(OFFSET('Sanitation Data'!$F$11,0,10*ROW('Sanitation Data'!F48))),DB54="Yes"),OFFSET('Sanitation Data'!$F$11,0,10*ROW('Sanitation Data'!F48)),IF(AND(ISNUMBER(OFFSET('Sanitation Data'!$F$11,0,10*ROW('Sanitation Data'!F48))),DB54="No",ISNUMBER(OFFSET('Sanitation Data'!$F$11,0,10*ROW('Sanitation Data'!F48)))),CONCATENATE("[",ROUND(OFFSET('Sanitation Data'!$F$11,0,10*ROW('Sanitation Data'!F48)),0),"]"),IF(AND(ISNUMBER(OFFSET('Sanitation Data'!$F$11,0,10*ROW('Sanitation Data'!F48))),DB54="",ISNUMBER(OFFSET('Sanitation Data'!$F$11,0,10*ROW('Sanitation Data'!F48)))),OFFSET('Sanitation Data'!$F$11,0,10*ROW('Sanitation Data'!F48)),NA())))</f>
        <v>#N/A</v>
      </c>
      <c r="AN54" s="134" t="e">
        <f ca="1">+IF(AND(ISNUMBER(OFFSET('Sanitation Data'!$F$12,0,10*ROW('Sanitation Data'!F48))),DC54="Yes"),OFFSET('Sanitation Data'!$F$12,0,10*ROW('Sanitation Data'!F48)),IF(AND(ISNUMBER(OFFSET('Sanitation Data'!$F$12,0,10*ROW('Sanitation Data'!F48))),DC54="No",ISNUMBER(OFFSET('Sanitation Data'!$F$12,0,10*ROW('Sanitation Data'!F48)))),CONCATENATE("[",ROUND(OFFSET('Sanitation Data'!$F$12,0,10*ROW('Sanitation Data'!F48)),0),"]"),IF(AND(ISNUMBER(OFFSET('Sanitation Data'!$F$12,0,10*ROW('Sanitation Data'!F48))),DC54="",ISNUMBER(OFFSET('Sanitation Data'!$F$12,0,10*ROW('Sanitation Data'!F48)))),OFFSET('Sanitation Data'!$F$12,0,10*ROW('Sanitation Data'!F48)),NA())))</f>
        <v>#N/A</v>
      </c>
      <c r="AO54" s="134" t="e">
        <f ca="1">+IF(AND(ISNUMBER(OFFSET('Sanitation Data'!$F$13,0,10*ROW('Sanitation Data'!F48))),DD54="Yes"),OFFSET('Sanitation Data'!$F$13,0,10*ROW('Sanitation Data'!F48)),IF(AND(ISNUMBER(OFFSET('Sanitation Data'!$F$13,0,10*ROW('Sanitation Data'!F48))),DD54="No",ISNUMBER(OFFSET('Sanitation Data'!$F$13,0,10*ROW('Sanitation Data'!F48)))),CONCATENATE("[",ROUND(OFFSET('Sanitation Data'!$F$13,0,10*ROW('Sanitation Data'!F48)),0),"]"),IF(AND(ISNUMBER(OFFSET('Sanitation Data'!$F$13,0,10*ROW('Sanitation Data'!F48))),DD54="",ISNUMBER(OFFSET('Sanitation Data'!$F$13,0,10*ROW('Sanitation Data'!F48)))),OFFSET('Sanitation Data'!$F$13,0,10*ROW('Sanitation Data'!F48)),NA())))</f>
        <v>#N/A</v>
      </c>
      <c r="AP54" s="134" t="e">
        <f ca="1">+IF(AND(ISNUMBER(OFFSET('Sanitation Data'!$G$5,0,10*ROW('Sanitation Data'!G48))),DE54="Yes"),100-OFFSET('Sanitation Data'!$G$5,0,10*ROW('Sanitation Data'!G48)),IF(AND(ISNUMBER(OFFSET('Sanitation Data'!$G$5,0,10*ROW('Sanitation Data'!G48))),DE54="No",ISNUMBER(OFFSET('Sanitation Data'!$G$5,0,10*ROW('Sanitation Data'!G48)))),CONCATENATE("[",ROUND(100-OFFSET('Sanitation Data'!$G$5,0,10*ROW('Sanitation Data'!G48)),0),"]"),IF(AND(ISNUMBER(OFFSET('Sanitation Data'!$G$5,0,10*ROW('Sanitation Data'!G48))),DE54="",ISNUMBER(OFFSET('Sanitation Data'!$G$5,0,10*ROW('Sanitation Data'!G48)))),100-OFFSET('Sanitation Data'!$G$5,0,10*ROW('Sanitation Data'!G48)),NA())))</f>
        <v>#N/A</v>
      </c>
      <c r="AQ54" s="134" t="e">
        <f ca="1">+IF(AND(ISNUMBER(OFFSET('Sanitation Data'!$G$7,0,10*ROW('Sanitation Data'!G48))),DF54="Yes"),OFFSET('Sanitation Data'!$G$7,0,10*ROW('Sanitation Data'!G48)),IF(AND(ISNUMBER(OFFSET('Sanitation Data'!$G$7,0,10*ROW('Sanitation Data'!G48))),DF54="No",ISNUMBER(OFFSET('Sanitation Data'!$G$7,0,10*ROW('Sanitation Data'!G48)))),CONCATENATE("[",ROUND(OFFSET('Sanitation Data'!$G$7,0,10*ROW('Sanitation Data'!G48)),0),"]"),IF(AND(ISNUMBER(OFFSET('Sanitation Data'!$G$7,0,10*ROW('Sanitation Data'!G48))),DF54="",ISNUMBER(OFFSET('Sanitation Data'!$G$7,0,10*ROW('Sanitation Data'!G48)))),OFFSET('Sanitation Data'!$G$7,0,10*ROW('Sanitation Data'!G48)),NA())))</f>
        <v>#N/A</v>
      </c>
      <c r="AR54" s="134" t="e">
        <f ca="1">+IF(AND(ISNUMBER(OFFSET('Sanitation Data'!$G$11,0,10*ROW('Sanitation Data'!G48))),DG54="Yes"),OFFSET('Sanitation Data'!$G$11,0,10*ROW('Sanitation Data'!G48)),IF(AND(ISNUMBER(OFFSET('Sanitation Data'!$G$11,0,10*ROW('Sanitation Data'!G48))),DG54="No",ISNUMBER(OFFSET('Sanitation Data'!$G$11,0,10*ROW('Sanitation Data'!G48)))),CONCATENATE("[",ROUND(OFFSET('Sanitation Data'!$G$11,0,10*ROW('Sanitation Data'!G48)),0),"]"),IF(AND(ISNUMBER(OFFSET('Sanitation Data'!$G$11,0,10*ROW('Sanitation Data'!G48))),DG54="",ISNUMBER(OFFSET('Sanitation Data'!$G$11,0,10*ROW('Sanitation Data'!G48)))),OFFSET('Sanitation Data'!$G$11,0,10*ROW('Sanitation Data'!G48)),NA())))</f>
        <v>#N/A</v>
      </c>
      <c r="AS54" s="134" t="e">
        <f ca="1">+IF(AND(ISNUMBER(OFFSET('Sanitation Data'!$G$12,0,10*ROW('Sanitation Data'!G48))),DH54="Yes"),OFFSET('Sanitation Data'!$G$12,0,10*ROW('Sanitation Data'!G48)),IF(AND(ISNUMBER(OFFSET('Sanitation Data'!$G$12,0,10*ROW('Sanitation Data'!G48))),DH54="No",ISNUMBER(OFFSET('Sanitation Data'!$G$12,0,10*ROW('Sanitation Data'!G48)))),CONCATENATE("[",ROUND(OFFSET('Sanitation Data'!$G$12,0,10*ROW('Sanitation Data'!G48)),0),"]"),IF(AND(ISNUMBER(OFFSET('Sanitation Data'!$G$12,0,10*ROW('Sanitation Data'!G48))),DH54="",ISNUMBER(OFFSET('Sanitation Data'!$G$12,0,10*ROW('Sanitation Data'!G48)))),OFFSET('Sanitation Data'!$G$12,0,10*ROW('Sanitation Data'!G48)),NA())))</f>
        <v>#N/A</v>
      </c>
      <c r="AT54" s="134" t="e">
        <f ca="1">+IF(AND(ISNUMBER(OFFSET('Sanitation Data'!$G$13,0,10*ROW('Sanitation Data'!G48))),DI54="Yes"),OFFSET('Sanitation Data'!$G$13,0,10*ROW('Sanitation Data'!G48)),IF(AND(ISNUMBER(OFFSET('Sanitation Data'!$G$13,0,10*ROW('Sanitation Data'!G48))),DI54="No",ISNUMBER(OFFSET('Sanitation Data'!$G$13,0,10*ROW('Sanitation Data'!G48)))),CONCATENATE("[",ROUND(OFFSET('Sanitation Data'!$G$13,0,10*ROW('Sanitation Data'!G48)),0),"]"),IF(AND(ISNUMBER(OFFSET('Sanitation Data'!$G$13,0,10*ROW('Sanitation Data'!G48))),DI54="",ISNUMBER(OFFSET('Sanitation Data'!$G$13,0,10*ROW('Sanitation Data'!G48)))),OFFSET('Sanitation Data'!$G$13,0,10*ROW('Sanitation Data'!G48)),NA())))</f>
        <v>#N/A</v>
      </c>
      <c r="AU54" s="134" t="e">
        <f ca="1">+IF(AND(ISNUMBER(OFFSET('Sanitation Data'!$H$5,0,10*ROW('Sanitation Data'!H48))),DJ54="Yes"),100-OFFSET('Sanitation Data'!$H$5,0,10*ROW('Sanitation Data'!H48)),IF(AND(ISNUMBER(OFFSET('Sanitation Data'!$H$5,0,10*ROW('Sanitation Data'!H48))),DJ54="No",ISNUMBER(OFFSET('Sanitation Data'!$H$5,0,10*ROW('Sanitation Data'!H48)))),CONCATENATE("[",ROUND(100-OFFSET('Sanitation Data'!$H$5,0,10*ROW('Sanitation Data'!H48)),0),"]"),IF(AND(ISNUMBER(OFFSET('Sanitation Data'!$H$5,0,10*ROW('Sanitation Data'!H48))),DJ54="",ISNUMBER(OFFSET('Sanitation Data'!$H$5,0,10*ROW('Sanitation Data'!H48)))),100-OFFSET('Sanitation Data'!$H$5,0,10*ROW('Sanitation Data'!H48)),NA())))</f>
        <v>#N/A</v>
      </c>
      <c r="AV54" s="134" t="e">
        <f ca="1">+IF(AND(ISNUMBER(OFFSET('Sanitation Data'!$H$7,0,10*ROW('Sanitation Data'!H48))),DK54="Yes"),OFFSET('Sanitation Data'!$H$7,0,10*ROW('Sanitation Data'!H48)),IF(AND(ISNUMBER(OFFSET('Sanitation Data'!$H$7,0,10*ROW('Sanitation Data'!H48))),DK54="No",ISNUMBER(OFFSET('Sanitation Data'!$H$7,0,10*ROW('Sanitation Data'!H48)))),CONCATENATE("[",ROUND(OFFSET('Sanitation Data'!$H$7,0,10*ROW('Sanitation Data'!H48)),0),"]"),IF(AND(ISNUMBER(OFFSET('Sanitation Data'!$H$7,0,10*ROW('Sanitation Data'!H48))),DK54="",ISNUMBER(OFFSET('Sanitation Data'!$H$7,0,10*ROW('Sanitation Data'!H48)))),OFFSET('Sanitation Data'!$H$7,0,10*ROW('Sanitation Data'!H48)),NA())))</f>
        <v>#N/A</v>
      </c>
      <c r="AW54" s="134" t="e">
        <f ca="1">+IF(AND(ISNUMBER(OFFSET('Sanitation Data'!$H$11,0,10*ROW('Sanitation Data'!H48))),DL54="Yes"),OFFSET('Sanitation Data'!$H$11,0,10*ROW('Sanitation Data'!H48)),IF(AND(ISNUMBER(OFFSET('Sanitation Data'!$H$11,0,10*ROW('Sanitation Data'!H48))),DL54="No",ISNUMBER(OFFSET('Sanitation Data'!$H$11,0,10*ROW('Sanitation Data'!H48)))),CONCATENATE("[",ROUND(OFFSET('Sanitation Data'!$H$11,0,10*ROW('Sanitation Data'!H48)),0),"]"),IF(AND(ISNUMBER(OFFSET('Sanitation Data'!$H$11,0,10*ROW('Sanitation Data'!H48))),DL54="",ISNUMBER(OFFSET('Sanitation Data'!$H$11,0,10*ROW('Sanitation Data'!H48)))),OFFSET('Sanitation Data'!$H$11,0,10*ROW('Sanitation Data'!H48)),NA())))</f>
        <v>#N/A</v>
      </c>
      <c r="AX54" s="134" t="e">
        <f ca="1">+IF(AND(ISNUMBER(OFFSET('Sanitation Data'!$H$12,0,10*ROW('Sanitation Data'!H48))),DM54="Yes"),OFFSET('Sanitation Data'!$H$12,0,10*ROW('Sanitation Data'!H48)),IF(AND(ISNUMBER(OFFSET('Sanitation Data'!$H$12,0,10*ROW('Sanitation Data'!H48))),DM54="No",ISNUMBER(OFFSET('Sanitation Data'!$H$12,0,10*ROW('Sanitation Data'!H48)))),CONCATENATE("[",ROUND(OFFSET('Sanitation Data'!$H$12,0,10*ROW('Sanitation Data'!H48)),0),"]"),IF(AND(ISNUMBER(OFFSET('Sanitation Data'!$H$12,0,10*ROW('Sanitation Data'!H48))),DM54="",ISNUMBER(OFFSET('Sanitation Data'!$H$12,0,10*ROW('Sanitation Data'!H48)))),OFFSET('Sanitation Data'!$H$12,0,10*ROW('Sanitation Data'!H48)),NA())))</f>
        <v>#N/A</v>
      </c>
      <c r="AY54" s="134" t="e">
        <f ca="1">+IF(AND(ISNUMBER(OFFSET('Sanitation Data'!$H$13,0,10*ROW('Sanitation Data'!H48))),DN54="Yes"),OFFSET('Sanitation Data'!$H$13,0,10*ROW('Sanitation Data'!H48)),IF(AND(ISNUMBER(OFFSET('Sanitation Data'!$H$13,0,10*ROW('Sanitation Data'!H48))),DN54="No",ISNUMBER(OFFSET('Sanitation Data'!$H$13,0,10*ROW('Sanitation Data'!H48)))),CONCATENATE("[",ROUND(OFFSET('Sanitation Data'!$H$13,0,10*ROW('Sanitation Data'!H48)),0),"]"),IF(AND(ISNUMBER(OFFSET('Sanitation Data'!$H$13,0,10*ROW('Sanitation Data'!H48))),DN54="",ISNUMBER(OFFSET('Sanitation Data'!$H$13,0,10*ROW('Sanitation Data'!H48)))),OFFSET('Sanitation Data'!$H$13,0,10*ROW('Sanitation Data'!H48)),NA())))</f>
        <v>#N/A</v>
      </c>
      <c r="AZ54" s="135" t="e">
        <f ca="1">+IF(AND(ISNUMBER(OFFSET('Hygiene Data'!$C$6,0,10*ROW('Hygiene Data'!C48))),DO54="Yes"),OFFSET('Hygiene Data'!$C$6,0,10*ROW('Hygiene Data'!C48)),IF(AND(ISNUMBER(OFFSET('Hygiene Data'!$C$6,0,10*ROW('Hygiene Data'!C48))),DO54="No",ISNUMBER(OFFSET('Hygiene Data'!$C$6,0,10*ROW('Hygiene Data'!C48)))),CONCATENATE("[",ROUND(OFFSET('Hygiene Data'!$C$6,0,10*ROW('Hygiene Data'!C48)),0),"]"),IF(AND(ISNUMBER(OFFSET('Hygiene Data'!$C$6,0,10*ROW('Hygiene Data'!C48))),DO54="",ISNUMBER(OFFSET('Hygiene Data'!$C$6,0,10*ROW('Hygiene Data'!C48)))),OFFSET('Hygiene Data'!$C$6,0,10*ROW('Hygiene Data'!C48)),NA())))</f>
        <v>#N/A</v>
      </c>
      <c r="BA54" s="135" t="e">
        <f ca="1">+IF(AND(ISNUMBER(OFFSET('Hygiene Data'!$C$8,0,10*ROW('Hygiene Data'!C48))),DP54="Yes"),OFFSET('Hygiene Data'!$C$8,0,10*ROW('Hygiene Data'!C48)),IF(AND(ISNUMBER(OFFSET('Hygiene Data'!$C$8,0,10*ROW('Hygiene Data'!C48))),DP54="No",ISNUMBER(OFFSET('Hygiene Data'!$C$8,0,10*ROW('Hygiene Data'!C48)))),CONCATENATE("[",ROUND(OFFSET('Hygiene Data'!$C$8,0,10*ROW('Hygiene Data'!C48)),0),"]"),IF(AND(ISNUMBER(OFFSET('Hygiene Data'!$C$8,0,10*ROW('Hygiene Data'!C48))),DP54="",ISNUMBER(OFFSET('Hygiene Data'!$C$8,0,10*ROW('Hygiene Data'!C48)))),OFFSET('Hygiene Data'!$C$8,0,10*ROW('Hygiene Data'!C48)),NA())))</f>
        <v>#N/A</v>
      </c>
      <c r="BB54" s="135" t="e">
        <f ca="1">+IF(AND(ISNUMBER(OFFSET('Hygiene Data'!$C$10,0,10*ROW('Hygiene Data'!C48))),DQ54="Yes"),OFFSET('Hygiene Data'!$C$10,0,10*ROW('Hygiene Data'!C48)),IF(AND(ISNUMBER(OFFSET('Hygiene Data'!$C$10,0,10*ROW('Hygiene Data'!C48))),DQ54="No",ISNUMBER(OFFSET('Hygiene Data'!$C$10,0,10*ROW('Hygiene Data'!C48)))),CONCATENATE("[",ROUND(OFFSET('Hygiene Data'!$C$10,0,10*ROW('Hygiene Data'!C48)),0),"]"),IF(AND(ISNUMBER(OFFSET('Hygiene Data'!$C$10,0,10*ROW('Hygiene Data'!C48))),DQ54="",ISNUMBER(OFFSET('Hygiene Data'!$C$10,0,10*ROW('Hygiene Data'!C48)))),OFFSET('Hygiene Data'!$C$10,0,10*ROW('Hygiene Data'!C48)),NA())))</f>
        <v>#N/A</v>
      </c>
      <c r="BC54" s="135" t="e">
        <f ca="1">+IF(AND(ISNUMBER(OFFSET('Hygiene Data'!$D$6,0,10*ROW('Hygiene Data'!D48))),DR54="Yes"),OFFSET('Hygiene Data'!$D$6,0,10*ROW('Hygiene Data'!D48)),IF(AND(ISNUMBER(OFFSET('Hygiene Data'!$D$6,0,10*ROW('Hygiene Data'!D48))),DR54="No",ISNUMBER(OFFSET('Hygiene Data'!$D$6,0,10*ROW('Hygiene Data'!D48)))),CONCATENATE("[",ROUND(OFFSET('Hygiene Data'!$D$6,0,10*ROW('Hygiene Data'!D48)),0),"]"),IF(AND(ISNUMBER(OFFSET('Hygiene Data'!$D$6,0,10*ROW('Hygiene Data'!D48))),DR54="",ISNUMBER(OFFSET('Hygiene Data'!$D$6,0,10*ROW('Hygiene Data'!D48)))),OFFSET('Hygiene Data'!$D$6,0,10*ROW('Hygiene Data'!D48)),NA())))</f>
        <v>#N/A</v>
      </c>
      <c r="BD54" s="135" t="e">
        <f ca="1">+IF(AND(ISNUMBER(OFFSET('Hygiene Data'!$D$8,0,10*ROW('Hygiene Data'!D48))),DS54="Yes"),OFFSET('Hygiene Data'!$D$8,0,10*ROW('Hygiene Data'!D48)),IF(AND(ISNUMBER(OFFSET('Hygiene Data'!$D$8,0,10*ROW('Hygiene Data'!D48))),DS54="No",ISNUMBER(OFFSET('Hygiene Data'!$D$8,0,10*ROW('Hygiene Data'!D48)))),CONCATENATE("[",ROUND(OFFSET('Hygiene Data'!$D$8,0,10*ROW('Hygiene Data'!D48)),0),"]"),IF(AND(ISNUMBER(OFFSET('Hygiene Data'!$D$8,0,10*ROW('Hygiene Data'!D48))),DS54="",ISNUMBER(OFFSET('Hygiene Data'!$D$8,0,10*ROW('Hygiene Data'!D48)))),OFFSET('Hygiene Data'!$D$8,0,10*ROW('Hygiene Data'!D48)),NA())))</f>
        <v>#N/A</v>
      </c>
      <c r="BE54" s="135" t="e">
        <f ca="1">+IF(AND(ISNUMBER(OFFSET('Hygiene Data'!$D$10,0,10*ROW('Hygiene Data'!D48))),DT54="Yes"),OFFSET('Hygiene Data'!$D$10,0,10*ROW('Hygiene Data'!D48)),IF(AND(ISNUMBER(OFFSET('Hygiene Data'!$D$10,0,10*ROW('Hygiene Data'!D48))),DT54="No",ISNUMBER(OFFSET('Hygiene Data'!$D$10,0,10*ROW('Hygiene Data'!D48)))),CONCATENATE("[",ROUND(OFFSET('Hygiene Data'!$D$10,0,10*ROW('Hygiene Data'!D48)),0),"]"),IF(AND(ISNUMBER(OFFSET('Hygiene Data'!$D$10,0,10*ROW('Hygiene Data'!D48))),DT54="",ISNUMBER(OFFSET('Hygiene Data'!$D$10,0,10*ROW('Hygiene Data'!D48)))),OFFSET('Hygiene Data'!$D$10,0,10*ROW('Hygiene Data'!D48)),NA())))</f>
        <v>#N/A</v>
      </c>
      <c r="BF54" s="135" t="e">
        <f ca="1">+IF(AND(ISNUMBER(OFFSET('Hygiene Data'!$E$6,0,10*ROW('Hygiene Data'!E48))),DU54="Yes"),OFFSET('Hygiene Data'!$E$6,0,10*ROW('Hygiene Data'!E48)),IF(AND(ISNUMBER(OFFSET('Hygiene Data'!$E$6,0,10*ROW('Hygiene Data'!E48))),DU54="No",ISNUMBER(OFFSET('Hygiene Data'!$E$6,0,10*ROW('Hygiene Data'!E48)))),CONCATENATE("[",ROUND(OFFSET('Hygiene Data'!$E$6,0,10*ROW('Hygiene Data'!E48)),0),"]"),IF(AND(ISNUMBER(OFFSET('Hygiene Data'!$E$6,0,10*ROW('Hygiene Data'!E48))),DU54="",ISNUMBER(OFFSET('Hygiene Data'!$E$6,0,10*ROW('Hygiene Data'!E48)))),OFFSET('Hygiene Data'!$E$6,0,10*ROW('Hygiene Data'!E48)),NA())))</f>
        <v>#N/A</v>
      </c>
      <c r="BG54" s="135" t="e">
        <f ca="1">+IF(AND(ISNUMBER(OFFSET('Hygiene Data'!$E$8,0,10*ROW('Hygiene Data'!E48))),DV54="Yes"),OFFSET('Hygiene Data'!$E$8,0,10*ROW('Hygiene Data'!E48)),IF(AND(ISNUMBER(OFFSET('Hygiene Data'!$E$8,0,10*ROW('Hygiene Data'!E48))),DV54="No",ISNUMBER(OFFSET('Hygiene Data'!$E$8,0,10*ROW('Hygiene Data'!E48)))),CONCATENATE("[",ROUND(OFFSET('Hygiene Data'!$E$8,0,10*ROW('Hygiene Data'!E48)),0),"]"),IF(AND(ISNUMBER(OFFSET('Hygiene Data'!$E$8,0,10*ROW('Hygiene Data'!E48))),DV54="",ISNUMBER(OFFSET('Hygiene Data'!$E$8,0,10*ROW('Hygiene Data'!E48)))),OFFSET('Hygiene Data'!$E$8,0,10*ROW('Hygiene Data'!E48)),NA())))</f>
        <v>#N/A</v>
      </c>
      <c r="BH54" s="135" t="e">
        <f ca="1">+IF(AND(ISNUMBER(OFFSET('Hygiene Data'!$E$10,0,10*ROW('Hygiene Data'!E48))),DW54="Yes"),OFFSET('Hygiene Data'!$E$10,0,10*ROW('Hygiene Data'!E48)),IF(AND(ISNUMBER(OFFSET('Hygiene Data'!$E$10,0,10*ROW('Hygiene Data'!E48))),DW54="No",ISNUMBER(OFFSET('Hygiene Data'!$E$10,0,10*ROW('Hygiene Data'!E48)))),CONCATENATE("[",ROUND(OFFSET('Hygiene Data'!$E$10,0,10*ROW('Hygiene Data'!E48)),0),"]"),IF(AND(ISNUMBER(OFFSET('Hygiene Data'!$E$10,0,10*ROW('Hygiene Data'!E48))),DW54="",ISNUMBER(OFFSET('Hygiene Data'!$E$10,0,10*ROW('Hygiene Data'!E48)))),OFFSET('Hygiene Data'!$E$10,0,10*ROW('Hygiene Data'!E48)),NA())))</f>
        <v>#N/A</v>
      </c>
      <c r="BI54" s="135" t="e">
        <f ca="1">+IF(AND(ISNUMBER(OFFSET('Hygiene Data'!$F$6,0,10*ROW('Hygiene Data'!F48))),DX54="Yes"),OFFSET('Hygiene Data'!$F$6,0,10*ROW('Hygiene Data'!F48)),IF(AND(ISNUMBER(OFFSET('Hygiene Data'!$F$6,0,10*ROW('Hygiene Data'!F48))),DX54="No",ISNUMBER(OFFSET('Hygiene Data'!$F$6,0,10*ROW('Hygiene Data'!F48)))),CONCATENATE("[",ROUND(OFFSET('Hygiene Data'!$F$6,0,10*ROW('Hygiene Data'!F48)),0),"]"),IF(AND(ISNUMBER(OFFSET('Hygiene Data'!$F$6,0,10*ROW('Hygiene Data'!F48))),DX54="",ISNUMBER(OFFSET('Hygiene Data'!$F$6,0,10*ROW('Hygiene Data'!F48)))),OFFSET('Hygiene Data'!$F$6,0,10*ROW('Hygiene Data'!F48)),NA())))</f>
        <v>#N/A</v>
      </c>
      <c r="BJ54" s="135" t="e">
        <f ca="1">+IF(AND(ISNUMBER(OFFSET('Hygiene Data'!$F$8,0,10*ROW('Hygiene Data'!F48))),DY54="Yes"),OFFSET('Hygiene Data'!$F$8,0,10*ROW('Hygiene Data'!F48)),IF(AND(ISNUMBER(OFFSET('Hygiene Data'!$F$8,0,10*ROW('Hygiene Data'!F48))),DY54="No",ISNUMBER(OFFSET('Hygiene Data'!$F$8,0,10*ROW('Hygiene Data'!F48)))),CONCATENATE("[",ROUND(OFFSET('Hygiene Data'!$F$8,0,10*ROW('Hygiene Data'!F48)),0),"]"),IF(AND(ISNUMBER(OFFSET('Hygiene Data'!$F$8,0,10*ROW('Hygiene Data'!F48))),DY54="",ISNUMBER(OFFSET('Hygiene Data'!$F$8,0,10*ROW('Hygiene Data'!F48)))),OFFSET('Hygiene Data'!$F$8,0,10*ROW('Hygiene Data'!F48)),NA())))</f>
        <v>#N/A</v>
      </c>
      <c r="BK54" s="135" t="e">
        <f ca="1">+IF(AND(ISNUMBER(OFFSET('Hygiene Data'!$F$10,0,10*ROW('Hygiene Data'!F48))),DZ54="Yes"),OFFSET('Hygiene Data'!$F$10,0,10*ROW('Hygiene Data'!F48)),IF(AND(ISNUMBER(OFFSET('Hygiene Data'!$F$10,0,10*ROW('Hygiene Data'!F48))),DZ54="No",ISNUMBER(OFFSET('Hygiene Data'!$F$10,0,10*ROW('Hygiene Data'!F48)))),CONCATENATE("[",ROUND(OFFSET('Hygiene Data'!$F$10,0,10*ROW('Hygiene Data'!F48)),0),"]"),IF(AND(ISNUMBER(OFFSET('Hygiene Data'!$F$10,0,10*ROW('Hygiene Data'!F48))),DZ54="",ISNUMBER(OFFSET('Hygiene Data'!$F$10,0,10*ROW('Hygiene Data'!F48)))),OFFSET('Hygiene Data'!$F$10,0,10*ROW('Hygiene Data'!F48)),NA())))</f>
        <v>#N/A</v>
      </c>
      <c r="BL54" s="135" t="e">
        <f ca="1">+IF(AND(ISNUMBER(OFFSET('Hygiene Data'!$G$6,0,10*ROW('Hygiene Data'!G48))),EA54="Yes"),OFFSET('Hygiene Data'!$G$6,0,10*ROW('Hygiene Data'!G48)),IF(AND(ISNUMBER(OFFSET('Hygiene Data'!$G$6,0,10*ROW('Hygiene Data'!G48))),EA54="No",ISNUMBER(OFFSET('Hygiene Data'!$G$6,0,10*ROW('Hygiene Data'!G48)))),CONCATENATE("[",ROUND(OFFSET('Hygiene Data'!$G$6,0,10*ROW('Hygiene Data'!G48)),0),"]"),IF(AND(ISNUMBER(OFFSET('Hygiene Data'!$G$6,0,10*ROW('Hygiene Data'!G48))),EA54="",ISNUMBER(OFFSET('Hygiene Data'!$G$6,0,10*ROW('Hygiene Data'!G48)))),OFFSET('Hygiene Data'!$G$6,0,10*ROW('Hygiene Data'!G48)),NA())))</f>
        <v>#N/A</v>
      </c>
      <c r="BM54" s="135" t="e">
        <f ca="1">+IF(AND(ISNUMBER(OFFSET('Hygiene Data'!$G$8,0,10*ROW('Hygiene Data'!G48))),EB54="Yes"),OFFSET('Hygiene Data'!$G$8,0,10*ROW('Hygiene Data'!G48)),IF(AND(ISNUMBER(OFFSET('Hygiene Data'!$G$8,0,10*ROW('Hygiene Data'!G48))),EB54="No",ISNUMBER(OFFSET('Hygiene Data'!$G$8,0,10*ROW('Hygiene Data'!G48)))),CONCATENATE("[",ROUND(OFFSET('Hygiene Data'!$G$8,0,10*ROW('Hygiene Data'!G48)),0),"]"),IF(AND(ISNUMBER(OFFSET('Hygiene Data'!$G$8,0,10*ROW('Hygiene Data'!G48))),EB54="",ISNUMBER(OFFSET('Hygiene Data'!$G$8,0,10*ROW('Hygiene Data'!G48)))),OFFSET('Hygiene Data'!$G$8,0,10*ROW('Hygiene Data'!G48)),NA())))</f>
        <v>#N/A</v>
      </c>
      <c r="BN54" s="135" t="e">
        <f ca="1">+IF(AND(ISNUMBER(OFFSET('Hygiene Data'!$G$10,0,10*ROW('Hygiene Data'!G48))),EC54="Yes"),OFFSET('Hygiene Data'!$G$10,0,10*ROW('Hygiene Data'!G48)),IF(AND(ISNUMBER(OFFSET('Hygiene Data'!$G$10,0,10*ROW('Hygiene Data'!G48))),EC54="No",ISNUMBER(OFFSET('Hygiene Data'!$G$10,0,10*ROW('Hygiene Data'!G48)))),CONCATENATE("[",ROUND(OFFSET('Hygiene Data'!$G$10,0,10*ROW('Hygiene Data'!G48)),0),"]"),IF(AND(ISNUMBER(OFFSET('Hygiene Data'!$G$10,0,10*ROW('Hygiene Data'!G48))),EC54="",ISNUMBER(OFFSET('Hygiene Data'!$G$10,0,10*ROW('Hygiene Data'!G48)))),OFFSET('Hygiene Data'!$G$10,0,10*ROW('Hygiene Data'!G48)),NA())))</f>
        <v>#N/A</v>
      </c>
      <c r="BO54" s="135" t="e">
        <f ca="1">+IF(AND(ISNUMBER(OFFSET('Hygiene Data'!$H$6,0,10*ROW('Hygiene Data'!H48))),ED54="Yes"),OFFSET('Hygiene Data'!$H$6,0,10*ROW('Hygiene Data'!H48)),IF(AND(ISNUMBER(OFFSET('Hygiene Data'!$H$6,0,10*ROW('Hygiene Data'!H48))),ED54="No",ISNUMBER(OFFSET('Hygiene Data'!$H$6,0,10*ROW('Hygiene Data'!H48)))),CONCATENATE("[",ROUND(OFFSET('Hygiene Data'!$H$6,0,10*ROW('Hygiene Data'!H48)),0),"]"),IF(AND(ISNUMBER(OFFSET('Hygiene Data'!$H$6,0,10*ROW('Hygiene Data'!H48))),ED54="",ISNUMBER(OFFSET('Hygiene Data'!$H$6,0,10*ROW('Hygiene Data'!H48)))),OFFSET('Hygiene Data'!$H$6,0,10*ROW('Hygiene Data'!H48)),NA())))</f>
        <v>#N/A</v>
      </c>
      <c r="BP54" s="135" t="e">
        <f ca="1">+IF(AND(ISNUMBER(OFFSET('Hygiene Data'!$H$8,0,10*ROW('Hygiene Data'!H48))),EE54="Yes"),OFFSET('Hygiene Data'!$H$8,0,10*ROW('Hygiene Data'!H48)),IF(AND(ISNUMBER(OFFSET('Hygiene Data'!$H$8,0,10*ROW('Hygiene Data'!H48))),EE54="No",ISNUMBER(OFFSET('Hygiene Data'!$H$8,0,10*ROW('Hygiene Data'!H48)))),CONCATENATE("[",ROUND(OFFSET('Hygiene Data'!$H$8,0,10*ROW('Hygiene Data'!H48)),0),"]"),IF(AND(ISNUMBER(OFFSET('Hygiene Data'!$H$8,0,10*ROW('Hygiene Data'!H48))),EE54="",ISNUMBER(OFFSET('Hygiene Data'!$H$8,0,10*ROW('Hygiene Data'!H48)))),OFFSET('Hygiene Data'!$H$8,0,10*ROW('Hygiene Data'!H48)),NA())))</f>
        <v>#N/A</v>
      </c>
      <c r="BQ54" s="135" t="e">
        <f ca="1">+IF(AND(ISNUMBER(OFFSET('Hygiene Data'!$H$10,0,10*ROW('Hygiene Data'!H48))),EF54="Yes"),OFFSET('Hygiene Data'!$H$10,0,10*ROW('Hygiene Data'!H48)),IF(AND(ISNUMBER(OFFSET('Hygiene Data'!$H$10,0,10*ROW('Hygiene Data'!H48))),EF54="No",ISNUMBER(OFFSET('Hygiene Data'!$H$10,0,10*ROW('Hygiene Data'!H48)))),CONCATENATE("[",ROUND(OFFSET('Hygiene Data'!$H$10,0,10*ROW('Hygiene Data'!H48)),0),"]"),IF(AND(ISNUMBER(OFFSET('Hygiene Data'!$H$10,0,10*ROW('Hygiene Data'!H48))),EF54="",ISNUMBER(OFFSET('Hygiene Data'!$H$10,0,10*ROW('Hygiene Data'!H48)))),OFFSET('Hygiene Data'!$H$10,0,10*ROW('Hygiene Data'!H48)),NA())))</f>
        <v>#N/A</v>
      </c>
      <c r="BS54" s="34" t="str">
        <f ca="1">+IF(OFFSET('Water Data'!$C$28,0,10*ROW('Water Data'!C48))="","",OFFSET('Water Data'!$C$28,0,10*ROW('Water Data'!C48)))</f>
        <v/>
      </c>
      <c r="BT54" s="34" t="str">
        <f ca="1">+IF(OFFSET('Water Data'!$C$29,0,10*ROW('Water Data'!C48))="","",OFFSET('Water Data'!$C$29,0,10*ROW('Water Data'!C48)))</f>
        <v/>
      </c>
      <c r="BU54" s="34" t="str">
        <f ca="1">+IF(OFFSET('Water Data'!$C$30,0,10*ROW('Water Data'!C48))="","",OFFSET('Water Data'!$C$30,0,10*ROW('Water Data'!C48)))</f>
        <v/>
      </c>
      <c r="BV54" s="34" t="str">
        <f ca="1">+IF(OFFSET('Water Data'!$D$28,0,10*ROW('Water Data'!D48))="","",OFFSET('Water Data'!$D$28,0,10*ROW('Water Data'!D48)))</f>
        <v/>
      </c>
      <c r="BW54" s="34" t="str">
        <f ca="1">+IF(OFFSET('Water Data'!$D$29,0,10*ROW('Water Data'!D48))="","",OFFSET('Water Data'!$D$29,0,10*ROW('Water Data'!D48)))</f>
        <v/>
      </c>
      <c r="BX54" s="34" t="str">
        <f ca="1">+IF(OFFSET('Water Data'!$D$30,0,10*ROW('Water Data'!D48))="","",OFFSET('Water Data'!$D$30,0,10*ROW('Water Data'!D48)))</f>
        <v/>
      </c>
      <c r="BY54" s="34" t="str">
        <f ca="1">+IF(OFFSET('Water Data'!$E$28,0,10*ROW('Water Data'!E48))="","",OFFSET('Water Data'!$E$28,0,10*ROW('Water Data'!E48)))</f>
        <v/>
      </c>
      <c r="BZ54" s="34" t="str">
        <f ca="1">+IF(OFFSET('Water Data'!$E$29,0,10*ROW('Water Data'!E48))="","",OFFSET('Water Data'!$E$29,0,10*ROW('Water Data'!E48)))</f>
        <v/>
      </c>
      <c r="CA54" s="34" t="str">
        <f ca="1">+IF(OFFSET('Water Data'!$E$30,0,10*ROW('Water Data'!E48))="","",OFFSET('Water Data'!$E$30,0,10*ROW('Water Data'!E48)))</f>
        <v/>
      </c>
      <c r="CB54" s="34" t="str">
        <f ca="1">+IF(OFFSET('Water Data'!$F$28,0,10*ROW('Water Data'!F48))="","",OFFSET('Water Data'!$F$28,0,10*ROW('Water Data'!F48)))</f>
        <v/>
      </c>
      <c r="CC54" s="34" t="str">
        <f ca="1">+IF(OFFSET('Water Data'!$F$29,0,10*ROW('Water Data'!F48))="","",OFFSET('Water Data'!$F$29,0,10*ROW('Water Data'!F48)))</f>
        <v/>
      </c>
      <c r="CD54" s="34" t="str">
        <f ca="1">+IF(OFFSET('Water Data'!$F$30,0,10*ROW('Water Data'!F48))="","",OFFSET('Water Data'!$F$30,0,10*ROW('Water Data'!F48)))</f>
        <v/>
      </c>
      <c r="CE54" s="34" t="str">
        <f ca="1">+IF(OFFSET('Water Data'!$G$28,0,10*ROW('Water Data'!G48))="","",OFFSET('Water Data'!$G$28,0,10*ROW('Water Data'!G48)))</f>
        <v/>
      </c>
      <c r="CF54" s="34" t="str">
        <f ca="1">+IF(OFFSET('Water Data'!$G$29,0,10*ROW('Water Data'!G48))="","",OFFSET('Water Data'!$G$29,0,10*ROW('Water Data'!G48)))</f>
        <v/>
      </c>
      <c r="CG54" s="34" t="str">
        <f ca="1">+IF(OFFSET('Water Data'!$G$30,0,10*ROW('Water Data'!G48))="","",OFFSET('Water Data'!$G$30,0,10*ROW('Water Data'!G48)))</f>
        <v/>
      </c>
      <c r="CH54" s="34" t="str">
        <f ca="1">+IF(OFFSET('Water Data'!$H$28,0,10*ROW('Water Data'!H48))="","",OFFSET('Water Data'!$H$28,0,10*ROW('Water Data'!H48)))</f>
        <v/>
      </c>
      <c r="CI54" s="34" t="str">
        <f ca="1">+IF(OFFSET('Water Data'!$H$29,0,10*ROW('Water Data'!H48))="","",OFFSET('Water Data'!$H$29,0,10*ROW('Water Data'!H48)))</f>
        <v/>
      </c>
      <c r="CJ54" s="34" t="str">
        <f ca="1">+IF(OFFSET('Water Data'!$H$30,0,10*ROW('Water Data'!H48))="","",OFFSET('Water Data'!$H$30,0,10*ROW('Water Data'!H48)))</f>
        <v/>
      </c>
      <c r="CK54" s="34" t="str">
        <f ca="1">+IF(OFFSET('Sanitation Data'!$C$29,0,10*ROW('Sanitation Data'!C48))="","",OFFSET('Sanitation Data'!$C$29,0,10*ROW('Sanitation Data'!C48)))</f>
        <v/>
      </c>
      <c r="CL54" s="34" t="str">
        <f ca="1">+IF(OFFSET('Sanitation Data'!$C$30,0,10*ROW('Sanitation Data'!C48))="","",OFFSET('Sanitation Data'!$C$30,0,10*ROW('Sanitation Data'!C48)))</f>
        <v/>
      </c>
      <c r="CM54" s="34" t="str">
        <f ca="1">+IF(OFFSET('Sanitation Data'!$C$31,0,10*ROW('Sanitation Data'!C48))="","",OFFSET('Sanitation Data'!$C$31,0,10*ROW('Sanitation Data'!C48)))</f>
        <v/>
      </c>
      <c r="CN54" s="34" t="str">
        <f ca="1">+IF(OFFSET('Sanitation Data'!$C$32,0,10*ROW('Sanitation Data'!C48))="","",OFFSET('Sanitation Data'!$C$32,0,10*ROW('Sanitation Data'!C48)))</f>
        <v/>
      </c>
      <c r="CO54" s="34" t="str">
        <f ca="1">+IF(OFFSET('Sanitation Data'!$C$33,0,10*ROW('Sanitation Data'!C48))="","",OFFSET('Sanitation Data'!$C$33,0,10*ROW('Sanitation Data'!C48)))</f>
        <v/>
      </c>
      <c r="CP54" s="34" t="str">
        <f ca="1">+IF(OFFSET('Sanitation Data'!$D$29,0,10*ROW('Sanitation Data'!D48))="","",OFFSET('Sanitation Data'!$D$29,0,10*ROW('Sanitation Data'!D48)))</f>
        <v/>
      </c>
      <c r="CQ54" s="34" t="str">
        <f ca="1">+IF(OFFSET('Sanitation Data'!$D$30,0,10*ROW('Sanitation Data'!D48))="","",OFFSET('Sanitation Data'!$D$30,0,10*ROW('Sanitation Data'!D48)))</f>
        <v/>
      </c>
      <c r="CR54" s="34" t="str">
        <f ca="1">+IF(OFFSET('Sanitation Data'!$D$31,0,10*ROW('Sanitation Data'!D48))="","",OFFSET('Sanitation Data'!$D$31,0,10*ROW('Sanitation Data'!D48)))</f>
        <v/>
      </c>
      <c r="CS54" s="34" t="str">
        <f ca="1">+IF(OFFSET('Sanitation Data'!$D$32,0,10*ROW('Sanitation Data'!D48))="","",OFFSET('Sanitation Data'!$D$32,0,10*ROW('Sanitation Data'!D48)))</f>
        <v/>
      </c>
      <c r="CT54" s="34" t="str">
        <f ca="1">+IF(OFFSET('Sanitation Data'!$D$33,0,10*ROW('Sanitation Data'!D48))="","",OFFSET('Sanitation Data'!$D$33,0,10*ROW('Sanitation Data'!D48)))</f>
        <v/>
      </c>
      <c r="CU54" s="34" t="str">
        <f ca="1">+IF(OFFSET('Sanitation Data'!$E$29,0,10*ROW('Sanitation Data'!E48))="","",OFFSET('Sanitation Data'!$E$29,0,10*ROW('Sanitation Data'!E48)))</f>
        <v/>
      </c>
      <c r="CV54" s="34" t="str">
        <f ca="1">+IF(OFFSET('Sanitation Data'!$E$30,0,10*ROW('Sanitation Data'!E48))="","",OFFSET('Sanitation Data'!$E$30,0,10*ROW('Sanitation Data'!E48)))</f>
        <v/>
      </c>
      <c r="CW54" s="34" t="str">
        <f ca="1">+IF(OFFSET('Sanitation Data'!$E$31,0,10*ROW('Sanitation Data'!E48))="","",OFFSET('Sanitation Data'!$E$31,0,10*ROW('Sanitation Data'!E48)))</f>
        <v/>
      </c>
      <c r="CX54" s="34" t="str">
        <f ca="1">+IF(OFFSET('Sanitation Data'!$E$32,0,10*ROW('Sanitation Data'!E48))="","",OFFSET('Sanitation Data'!$E$32,0,10*ROW('Sanitation Data'!E48)))</f>
        <v/>
      </c>
      <c r="CY54" s="34" t="str">
        <f ca="1">+IF(OFFSET('Sanitation Data'!$E$33,0,10*ROW('Sanitation Data'!E48))="","",OFFSET('Sanitation Data'!$E$33,0,10*ROW('Sanitation Data'!E48)))</f>
        <v/>
      </c>
      <c r="CZ54" s="34" t="str">
        <f ca="1">+IF(OFFSET('Sanitation Data'!$F$29,0,10*ROW('Sanitation Data'!F48))="","",OFFSET('Sanitation Data'!$F$29,0,10*ROW('Sanitation Data'!F48)))</f>
        <v/>
      </c>
      <c r="DA54" s="34" t="str">
        <f ca="1">+IF(OFFSET('Sanitation Data'!$F$30,0,10*ROW('Sanitation Data'!F48))="","",OFFSET('Sanitation Data'!$F$30,0,10*ROW('Sanitation Data'!F48)))</f>
        <v/>
      </c>
      <c r="DB54" s="34" t="str">
        <f ca="1">+IF(OFFSET('Sanitation Data'!$F$31,0,10*ROW('Sanitation Data'!F48))="","",OFFSET('Sanitation Data'!$F$31,0,10*ROW('Sanitation Data'!F48)))</f>
        <v/>
      </c>
      <c r="DC54" s="34" t="str">
        <f ca="1">+IF(OFFSET('Sanitation Data'!$F$32,0,10*ROW('Sanitation Data'!F48))="","",OFFSET('Sanitation Data'!$F$32,0,10*ROW('Sanitation Data'!F48)))</f>
        <v/>
      </c>
      <c r="DD54" s="34" t="str">
        <f ca="1">+IF(OFFSET('Sanitation Data'!$F$33,0,10*ROW('Sanitation Data'!F48))="","",OFFSET('Sanitation Data'!$F$33,0,10*ROW('Sanitation Data'!F48)))</f>
        <v/>
      </c>
      <c r="DE54" s="34" t="str">
        <f ca="1">+IF(OFFSET('Sanitation Data'!$G$29,0,10*ROW('Sanitation Data'!G48))="","",OFFSET('Sanitation Data'!$G$29,0,10*ROW('Sanitation Data'!G48)))</f>
        <v/>
      </c>
      <c r="DF54" s="34" t="str">
        <f ca="1">+IF(OFFSET('Sanitation Data'!$G$30,0,10*ROW('Sanitation Data'!G48))="","",OFFSET('Sanitation Data'!$G$30,0,10*ROW('Sanitation Data'!G48)))</f>
        <v/>
      </c>
      <c r="DG54" s="34" t="str">
        <f ca="1">+IF(OFFSET('Sanitation Data'!$G$31,0,10*ROW('Sanitation Data'!G48))="","",OFFSET('Sanitation Data'!$G$31,0,10*ROW('Sanitation Data'!G48)))</f>
        <v/>
      </c>
      <c r="DH54" s="34" t="str">
        <f ca="1">+IF(OFFSET('Sanitation Data'!$G$32,0,10*ROW('Sanitation Data'!G48))="","",OFFSET('Sanitation Data'!$G$32,0,10*ROW('Sanitation Data'!G48)))</f>
        <v/>
      </c>
      <c r="DI54" s="34" t="str">
        <f ca="1">+IF(OFFSET('Sanitation Data'!$G$33,0,10*ROW('Sanitation Data'!G48))="","",OFFSET('Sanitation Data'!$G$33,0,10*ROW('Sanitation Data'!G48)))</f>
        <v/>
      </c>
      <c r="DJ54" s="34" t="str">
        <f ca="1">+IF(OFFSET('Sanitation Data'!$H$29,0,10*ROW('Sanitation Data'!H48))="","",OFFSET('Sanitation Data'!$H$29,0,10*ROW('Sanitation Data'!H48)))</f>
        <v/>
      </c>
      <c r="DK54" s="34" t="str">
        <f ca="1">+IF(OFFSET('Sanitation Data'!$H$30,0,10*ROW('Sanitation Data'!H48))="","",OFFSET('Sanitation Data'!$H$30,0,10*ROW('Sanitation Data'!H48)))</f>
        <v/>
      </c>
      <c r="DL54" s="34" t="str">
        <f ca="1">+IF(OFFSET('Sanitation Data'!$H$31,0,10*ROW('Sanitation Data'!H48))="","",OFFSET('Sanitation Data'!$H$31,0,10*ROW('Sanitation Data'!H48)))</f>
        <v/>
      </c>
      <c r="DM54" s="34" t="str">
        <f ca="1">+IF(OFFSET('Sanitation Data'!$H$32,0,10*ROW('Sanitation Data'!H48))="","",OFFSET('Sanitation Data'!$H$32,0,10*ROW('Sanitation Data'!H48)))</f>
        <v/>
      </c>
      <c r="DN54" s="34" t="str">
        <f ca="1">+IF(OFFSET('Sanitation Data'!$H$33,0,10*ROW('Sanitation Data'!H48))="","",OFFSET('Sanitation Data'!$H$33,0,10*ROW('Sanitation Data'!H48)))</f>
        <v/>
      </c>
      <c r="DO54" s="34" t="str">
        <f ca="1">+IF(OFFSET('Hygiene Data'!$C$12,0,10*ROW('Hygiene Data'!C48))="","",OFFSET('Hygiene Data'!$C$12,0,10*ROW('Hygiene Data'!C48)))</f>
        <v/>
      </c>
      <c r="DP54" s="34" t="str">
        <f ca="1">+IF(OFFSET('Hygiene Data'!$C$13,0,10*ROW('Hygiene Data'!C48))="","",OFFSET('Hygiene Data'!$C$13,0,10*ROW('Hygiene Data'!C48)))</f>
        <v/>
      </c>
      <c r="DQ54" s="34" t="str">
        <f ca="1">+IF(OFFSET('Hygiene Data'!$C$14,0,10*ROW('Hygiene Data'!C48))="","",OFFSET('Hygiene Data'!$C$14,0,10*ROW('Hygiene Data'!C48)))</f>
        <v/>
      </c>
      <c r="DR54" s="34" t="str">
        <f ca="1">+IF(OFFSET('Hygiene Data'!$D$12,0,10*ROW('Hygiene Data'!D48))="","",OFFSET('Hygiene Data'!$D$12,0,10*ROW('Hygiene Data'!D48)))</f>
        <v/>
      </c>
      <c r="DS54" s="34" t="str">
        <f ca="1">+IF(OFFSET('Hygiene Data'!$D$13,0,10*ROW('Hygiene Data'!D48))="","",OFFSET('Hygiene Data'!$D$13,0,10*ROW('Hygiene Data'!D48)))</f>
        <v/>
      </c>
      <c r="DT54" s="34" t="str">
        <f ca="1">+IF(OFFSET('Hygiene Data'!$D$14,0,10*ROW('Hygiene Data'!D48))="","",OFFSET('Hygiene Data'!$D$14,0,10*ROW('Hygiene Data'!D48)))</f>
        <v/>
      </c>
      <c r="DU54" s="34" t="str">
        <f ca="1">+IF(OFFSET('Hygiene Data'!$E$12,0,10*ROW('Hygiene Data'!E48))="","",OFFSET('Hygiene Data'!$E$12,0,10*ROW('Hygiene Data'!E48)))</f>
        <v/>
      </c>
      <c r="DV54" s="34" t="str">
        <f ca="1">+IF(OFFSET('Hygiene Data'!$E$13,0,10*ROW('Hygiene Data'!E48))="","",OFFSET('Hygiene Data'!$E$13,0,10*ROW('Hygiene Data'!E48)))</f>
        <v/>
      </c>
      <c r="DW54" s="34" t="str">
        <f ca="1">+IF(OFFSET('Hygiene Data'!$E$14,0,10*ROW('Hygiene Data'!E48))="","",OFFSET('Hygiene Data'!$E$14,0,10*ROW('Hygiene Data'!E48)))</f>
        <v/>
      </c>
      <c r="DX54" s="34" t="str">
        <f ca="1">+IF(OFFSET('Hygiene Data'!$F$12,0,10*ROW('Hygiene Data'!F48))="","",OFFSET('Hygiene Data'!$F$12,0,10*ROW('Hygiene Data'!F48)))</f>
        <v/>
      </c>
      <c r="DY54" s="34" t="str">
        <f ca="1">+IF(OFFSET('Hygiene Data'!$F$13,0,10*ROW('Hygiene Data'!F48))="","",OFFSET('Hygiene Data'!$F$13,0,10*ROW('Hygiene Data'!F48)))</f>
        <v/>
      </c>
      <c r="DZ54" s="34" t="str">
        <f ca="1">+IF(OFFSET('Hygiene Data'!$F$14,0,10*ROW('Hygiene Data'!F48))="","",OFFSET('Hygiene Data'!$F$14,0,10*ROW('Hygiene Data'!F48)))</f>
        <v/>
      </c>
      <c r="EA54" s="34" t="str">
        <f ca="1">+IF(OFFSET('Hygiene Data'!$G$12,0,10*ROW('Hygiene Data'!G48))="","",OFFSET('Hygiene Data'!$G$12,0,10*ROW('Hygiene Data'!G48)))</f>
        <v/>
      </c>
      <c r="EB54" s="34" t="str">
        <f ca="1">+IF(OFFSET('Hygiene Data'!$G$13,0,10*ROW('Hygiene Data'!G48))="","",OFFSET('Hygiene Data'!$G$13,0,10*ROW('Hygiene Data'!G48)))</f>
        <v/>
      </c>
      <c r="EC54" s="34" t="str">
        <f ca="1">+IF(OFFSET('Hygiene Data'!$G$14,0,10*ROW('Hygiene Data'!G48))="","",OFFSET('Hygiene Data'!$G$14,0,10*ROW('Hygiene Data'!G48)))</f>
        <v/>
      </c>
      <c r="ED54" s="34" t="str">
        <f ca="1">+IF(OFFSET('Hygiene Data'!$H$12,0,10*ROW('Hygiene Data'!H48))="","",OFFSET('Hygiene Data'!$H$12,0,10*ROW('Hygiene Data'!H48)))</f>
        <v/>
      </c>
      <c r="EE54" s="34" t="str">
        <f ca="1">+IF(OFFSET('Hygiene Data'!$H$13,0,10*ROW('Hygiene Data'!H48))="","",OFFSET('Hygiene Data'!$H$13,0,10*ROW('Hygiene Data'!H48)))</f>
        <v/>
      </c>
      <c r="EF54" s="34" t="str">
        <f ca="1">+IF(OFFSET('Hygiene Data'!$H$14,0,10*ROW('Hygiene Data'!H48))="","",OFFSET('Hygiene Data'!$H$14,0,10*ROW('Hygiene Data'!H48)))</f>
        <v/>
      </c>
    </row>
    <row r="55" spans="1:136" x14ac:dyDescent="0.2">
      <c r="A55" s="50" t="str">
        <f ca="1">+IF(OFFSET('Water Data'!$B$1,0,10*ROW('Water Data'!B52))="","",OFFSET('Water Data'!$B$1,0,10*ROW('Water Data'!B52)))</f>
        <v/>
      </c>
      <c r="B55" s="50" t="str">
        <f ca="1">+IF(OFFSET('Water Data'!$A$3,0,10*ROW('Water Data'!A52))="","",OFFSET('Water Data'!$A$3,0,10*ROW('Water Data'!A52)))</f>
        <v/>
      </c>
      <c r="C55" s="50" t="str">
        <f ca="1">+IF(OFFSET('Water Data'!$C$3,0,10*ROW('Water Data'!C52))="","",OFFSET('Water Data'!$C$3,0,10*ROW('Water Data'!C52)))</f>
        <v/>
      </c>
      <c r="D55" s="133" t="e">
        <f ca="1">+IF(AND(ISNUMBER(OFFSET('Water Data'!$C$5,0,10*ROW('Water Data'!C49))),BS55="Yes"),100-OFFSET('Water Data'!$C$5,0,10*ROW('Water Data'!C49)),IF(AND(ISNUMBER(OFFSET('Water Data'!$C$5,0,10*ROW('Water Data'!C49))),BS55="No",ISNUMBER(OFFSET('Water Data'!$C$5,0,10*ROW('Water Data'!C49)))),CONCATENATE("[",ROUND(100-OFFSET('Water Data'!$C$5,0,10*ROW('Water Data'!C49)),0),"]"),IF(AND(ISNUMBER(OFFSET('Water Data'!$C$5,0,10*ROW('Water Data'!C49))),BS55="",ISNUMBER(OFFSET('Water Data'!$C$5,0,10*ROW('Water Data'!C49)))),100-OFFSET('Water Data'!$C$5,0,10*ROW('Water Data'!C49)),NA())))</f>
        <v>#N/A</v>
      </c>
      <c r="E55" s="133" t="e">
        <f ca="1">+IF(AND(ISNUMBER(OFFSET('Water Data'!$C$7,0,10*ROW('Water Data'!D49))),BT55="Yes"),OFFSET('Water Data'!$C$7,0,10*ROW('Water Data'!C49)),IF(AND(ISNUMBER(OFFSET('Water Data'!$C$7,0,10*ROW('Water Data'!C49))),BT55="No",ISNUMBER(OFFSET('Water Data'!$C$7,0,10*ROW('Water Data'!C49)))),CONCATENATE("[",ROUND(OFFSET('Water Data'!$C$7,0,10*ROW('Water Data'!C49)),0),"]"),IF(AND(ISNUMBER(OFFSET('Water Data'!$C$7,0,10*ROW('Water Data'!C49))),BT55="",ISNUMBER(OFFSET('Water Data'!$C$7,0,10*ROW('Water Data'!C49)))),OFFSET('Water Data'!$C$7,0,10*ROW('Water Data'!C49)),NA())))</f>
        <v>#N/A</v>
      </c>
      <c r="F55" s="133" t="e">
        <f ca="1">+IF(AND(ISNUMBER(OFFSET('Water Data'!$C$10,0,10*ROW('Water Data'!C49))),BU55="Yes"),OFFSET('Water Data'!$C$10,0,10*ROW('Water Data'!C49)),IF(AND(ISNUMBER(OFFSET('Water Data'!$C$10,0,10*ROW('Water Data'!C49))),BU55="No",ISNUMBER(OFFSET('Water Data'!$C$10,0,10*ROW('Water Data'!C49)))),CONCATENATE("[",ROUND(OFFSET('Water Data'!$C$10,0,10*ROW('Water Data'!C49)),0),"]"),IF(AND(ISNUMBER(OFFSET('Water Data'!$C$10,0,10*ROW('Water Data'!C49))),BU55="",ISNUMBER(OFFSET('Water Data'!$C$10,0,10*ROW('Water Data'!C49)))),OFFSET('Water Data'!$C$10,0,10*ROW('Water Data'!C49)),NA())))</f>
        <v>#N/A</v>
      </c>
      <c r="G55" s="133" t="e">
        <f ca="1">+IF(AND(ISNUMBER(OFFSET('Water Data'!$D$5,0,10*ROW('Water Data'!D49))),BV55="Yes"),100-OFFSET('Water Data'!$D$5,0,10*ROW('Water Data'!D49)),IF(AND(ISNUMBER(OFFSET('Water Data'!$D$5,0,10*ROW('Water Data'!D49))),BV55="No",ISNUMBER(OFFSET('Water Data'!$D$5,0,10*ROW('Water Data'!D49)))),CONCATENATE("[",ROUND(100-OFFSET('Water Data'!$D$5,0,10*ROW('Water Data'!D49)),0),"]"),IF(AND(ISNUMBER(OFFSET('Water Data'!$D$5,0,10*ROW('Water Data'!D49))),BV55="",ISNUMBER(OFFSET('Water Data'!$D$5,0,10*ROW('Water Data'!D49)))),100-OFFSET('Water Data'!$D$5,0,10*ROW('Water Data'!D49)),NA())))</f>
        <v>#N/A</v>
      </c>
      <c r="H55" s="133" t="e">
        <f ca="1">+IF(AND(ISNUMBER(OFFSET('Water Data'!$D$7,0,10*ROW('Water Data'!D49))),BW55="Yes"),OFFSET('Water Data'!$D$7,0,10*ROW('Water Data'!D49)),IF(AND(ISNUMBER(OFFSET('Water Data'!$D$7,0,10*ROW('Water Data'!D49))),BW55="No",ISNUMBER(OFFSET('Water Data'!$D$7,0,10*ROW('Water Data'!D49)))),CONCATENATE("[",ROUND(OFFSET('Water Data'!$C$7,0,10*ROW('Water Data'!D49)),0),"]"),IF(AND(ISNUMBER(OFFSET('Water Data'!$D$7,0,10*ROW('Water Data'!D49))),BW55="",ISNUMBER(OFFSET('Water Data'!$D$7,0,10*ROW('Water Data'!D49)))),OFFSET('Water Data'!$D$7,0,10*ROW('Water Data'!D49)),NA())))</f>
        <v>#N/A</v>
      </c>
      <c r="I55" s="133" t="e">
        <f ca="1">+IF(AND(ISNUMBER(OFFSET('Water Data'!$D$10,0,10*ROW('Water Data'!D49))),BX55="Yes"),OFFSET('Water Data'!$D$10,0,10*ROW('Water Data'!D49)),IF(AND(ISNUMBER(OFFSET('Water Data'!$D$10,0,10*ROW('Water Data'!D49))),BX55="No",ISNUMBER(OFFSET('Water Data'!$D$10,0,10*ROW('Water Data'!D49)))),CONCATENATE("[",ROUND(OFFSET('Water Data'!$D$10,0,10*ROW('Water Data'!D49)),0),"]"),IF(AND(ISNUMBER(OFFSET('Water Data'!$D$10,0,10*ROW('Water Data'!D49))),BX55="",ISNUMBER(OFFSET('Water Data'!$D$10,0,10*ROW('Water Data'!D49)))),OFFSET('Water Data'!$D$10,0,10*ROW('Water Data'!D49)),NA())))</f>
        <v>#N/A</v>
      </c>
      <c r="J55" s="133" t="e">
        <f ca="1">+IF(AND(ISNUMBER(OFFSET('Water Data'!$E$5,0,10*ROW('Water Data'!E49))),BY55="Yes"),100-OFFSET('Water Data'!$E$5,0,10*ROW('Water Data'!E49)),IF(AND(ISNUMBER(OFFSET('Water Data'!$E$5,0,10*ROW('Water Data'!E49))),BY55="No",ISNUMBER(OFFSET('Water Data'!$E$5,0,10*ROW('Water Data'!E49)))),CONCATENATE("[",ROUND(100-OFFSET('Water Data'!$E$5,0,10*ROW('Water Data'!E49)),0),"]"),IF(AND(ISNUMBER(OFFSET('Water Data'!$E$5,0,10*ROW('Water Data'!E49))),BY55="",ISNUMBER(OFFSET('Water Data'!$E$5,0,10*ROW('Water Data'!E49)))),100-OFFSET('Water Data'!$E$5,0,10*ROW('Water Data'!E49)),NA())))</f>
        <v>#N/A</v>
      </c>
      <c r="K55" s="133" t="e">
        <f ca="1">+IF(AND(ISNUMBER(OFFSET('Water Data'!$E$7,0,10*ROW('Water Data'!E49))),BZ55="Yes"),OFFSET('Water Data'!$E$7,0,10*ROW('Water Data'!E49)),IF(AND(ISNUMBER(OFFSET('Water Data'!$E$7,0,10*ROW('Water Data'!E49))),BZ55="No",ISNUMBER(OFFSET('Water Data'!$E$7,0,10*ROW('Water Data'!E49)))),CONCATENATE("[",ROUND(OFFSET('Water Data'!$E$7,0,10*ROW('Water Data'!E49)),0),"]"),IF(AND(ISNUMBER(OFFSET('Water Data'!$E$7,0,10*ROW('Water Data'!E49))),BZ55="",ISNUMBER(OFFSET('Water Data'!$E$7,0,10*ROW('Water Data'!E49)))),OFFSET('Water Data'!$E$7,0,10*ROW('Water Data'!E49)),NA())))</f>
        <v>#N/A</v>
      </c>
      <c r="L55" s="133" t="e">
        <f ca="1">+IF(AND(ISNUMBER(OFFSET('Water Data'!$E$10,0,10*ROW('Water Data'!E49))),CA55="Yes"),OFFSET('Water Data'!$E$10,0,10*ROW('Water Data'!E49)),IF(AND(ISNUMBER(OFFSET('Water Data'!$E$10,0,10*ROW('Water Data'!E49))),CA55="No",ISNUMBER(OFFSET('Water Data'!$E$10,0,10*ROW('Water Data'!E49)))),CONCATENATE("[",ROUND(OFFSET('Water Data'!$E$10,0,10*ROW('Water Data'!E49)),0),"]"),IF(AND(ISNUMBER(OFFSET('Water Data'!$E$10,0,10*ROW('Water Data'!E49))),CA55="",ISNUMBER(OFFSET('Water Data'!$E$10,0,10*ROW('Water Data'!E49)))),OFFSET('Water Data'!$E$10,0,10*ROW('Water Data'!E49)),NA())))</f>
        <v>#N/A</v>
      </c>
      <c r="M55" s="133" t="e">
        <f ca="1">+IF(AND(ISNUMBER(OFFSET('Water Data'!$F$5,0,10*ROW('Water Data'!F49))),CB55="Yes"),100-OFFSET('Water Data'!$F$5,0,10*ROW('Water Data'!F49)),IF(AND(ISNUMBER(OFFSET('Water Data'!$F$5,0,10*ROW('Water Data'!F49))),CB55="No",ISNUMBER(OFFSET('Water Data'!$F$5,0,10*ROW('Water Data'!F49)))),CONCATENATE("[",ROUND(100-OFFSET('Water Data'!$F$5,0,10*ROW('Water Data'!F49)),0),"]"),IF(AND(ISNUMBER(OFFSET('Water Data'!$F$5,0,10*ROW('Water Data'!F49))),CB55="",ISNUMBER(OFFSET('Water Data'!$F$5,0,10*ROW('Water Data'!F49)))),100-OFFSET('Water Data'!$F$5,0,10*ROW('Water Data'!F49)),NA())))</f>
        <v>#N/A</v>
      </c>
      <c r="N55" s="133" t="e">
        <f ca="1">+IF(AND(ISNUMBER(OFFSET('Water Data'!$F$7,0,10*ROW('Water Data'!F49))),CC55="Yes"),OFFSET('Water Data'!$F$7,0,10*ROW('Water Data'!F49)),IF(AND(ISNUMBER(OFFSET('Water Data'!$F$7,0,10*ROW('Water Data'!F49))),CC55="No",ISNUMBER(OFFSET('Water Data'!$F$7,0,10*ROW('Water Data'!F49)))),CONCATENATE("[",ROUND(OFFSET('Water Data'!$F$7,0,10*ROW('Water Data'!F49)),0),"]"),IF(AND(ISNUMBER(OFFSET('Water Data'!$F$7,0,10*ROW('Water Data'!F49))),CC55="",ISNUMBER(OFFSET('Water Data'!$F$7,0,10*ROW('Water Data'!F49)))),OFFSET('Water Data'!$F$7,0,10*ROW('Water Data'!F49)),NA())))</f>
        <v>#N/A</v>
      </c>
      <c r="O55" s="133" t="e">
        <f ca="1">+IF(AND(ISNUMBER(OFFSET('Water Data'!$F$10,0,10*ROW('Water Data'!F49))),CD55="Yes"),OFFSET('Water Data'!$F$10,0,10*ROW('Water Data'!F49)),IF(AND(ISNUMBER(OFFSET('Water Data'!$F$10,0,10*ROW('Water Data'!F49))),CD55="No",ISNUMBER(OFFSET('Water Data'!$F$10,0,10*ROW('Water Data'!F49)))),CONCATENATE("[",ROUND(OFFSET('Water Data'!$F$10,0,10*ROW('Water Data'!F49)),0),"]"),IF(AND(ISNUMBER(OFFSET('Water Data'!$F$10,0,10*ROW('Water Data'!F49))),CD55="",ISNUMBER(OFFSET('Water Data'!$F$10,0,10*ROW('Water Data'!F49)))),OFFSET('Water Data'!$F$10,0,10*ROW('Water Data'!F49)),NA())))</f>
        <v>#N/A</v>
      </c>
      <c r="P55" s="133" t="e">
        <f ca="1">+IF(AND(ISNUMBER(OFFSET('Water Data'!$G$5,0,10*ROW('Water Data'!G49))),CE55="Yes"),100-OFFSET('Water Data'!$G$5,0,10*ROW('Water Data'!G49)),IF(AND(ISNUMBER(OFFSET('Water Data'!$G$5,0,10*ROW('Water Data'!G49))),CE55="No",ISNUMBER(OFFSET('Water Data'!$G$5,0,10*ROW('Water Data'!G49)))),CONCATENATE("[",ROUND(100-OFFSET('Water Data'!$G$5,0,10*ROW('Water Data'!G49)),0),"]"),IF(AND(ISNUMBER(OFFSET('Water Data'!$G$5,0,10*ROW('Water Data'!G49))),CE55="",ISNUMBER(OFFSET('Water Data'!$G$5,0,10*ROW('Water Data'!G49)))),100-OFFSET('Water Data'!$G$5,0,10*ROW('Water Data'!G49)),NA())))</f>
        <v>#N/A</v>
      </c>
      <c r="Q55" s="133" t="e">
        <f ca="1">+IF(AND(ISNUMBER(OFFSET('Water Data'!$G$7,0,10*ROW('Water Data'!G49))),CF55="Yes"),OFFSET('Water Data'!$G$7,0,10*ROW('Water Data'!G49)),IF(AND(ISNUMBER(OFFSET('Water Data'!$G$7,0,10*ROW('Water Data'!G49))),CF55="No",ISNUMBER(OFFSET('Water Data'!$G$7,0,10*ROW('Water Data'!G49)))),CONCATENATE("[",ROUND(OFFSET('Water Data'!$G$7,0,10*ROW('Water Data'!G49)),0),"]"),IF(AND(ISNUMBER(OFFSET('Water Data'!$G$7,0,10*ROW('Water Data'!G49))),CF55="",ISNUMBER(OFFSET('Water Data'!$G$7,0,10*ROW('Water Data'!G49)))),OFFSET('Water Data'!$G$7,0,10*ROW('Water Data'!G49)),NA())))</f>
        <v>#N/A</v>
      </c>
      <c r="R55" s="133" t="e">
        <f ca="1">+IF(AND(ISNUMBER(OFFSET('Water Data'!$G$10,0,10*ROW('Water Data'!G49))),CG55="Yes"),OFFSET('Water Data'!$G$10,0,10*ROW('Water Data'!G49)),IF(AND(ISNUMBER(OFFSET('Water Data'!$G$10,0,10*ROW('Water Data'!G49))),CG55="No",ISNUMBER(OFFSET('Water Data'!$G$10,0,10*ROW('Water Data'!G49)))),CONCATENATE("[",ROUND(OFFSET('Water Data'!$G$10,0,10*ROW('Water Data'!G49)),0),"]"),IF(AND(ISNUMBER(OFFSET('Water Data'!$G$10,0,10*ROW('Water Data'!G49))),CG55="",ISNUMBER(OFFSET('Water Data'!$G$10,0,10*ROW('Water Data'!G49)))),OFFSET('Water Data'!$G$10,0,10*ROW('Water Data'!G49)),NA())))</f>
        <v>#N/A</v>
      </c>
      <c r="S55" s="133" t="e">
        <f ca="1">+IF(AND(ISNUMBER(OFFSET('Water Data'!$H$5,0,10*ROW('Water Data'!H49))),CH55="Yes"),100-OFFSET('Water Data'!$H$5,0,10*ROW('Water Data'!H49)),IF(AND(ISNUMBER(OFFSET('Water Data'!$H$5,0,10*ROW('Water Data'!H49))),CH55="No",ISNUMBER(OFFSET('Water Data'!$H$5,0,10*ROW('Water Data'!H49)))),CONCATENATE("[",ROUND(100-OFFSET('Water Data'!$H$5,0,10*ROW('Water Data'!H49)),0),"]"),IF(AND(ISNUMBER(OFFSET('Water Data'!$H$5,0,10*ROW('Water Data'!H49))),CH55="",ISNUMBER(OFFSET('Water Data'!$H$5,0,10*ROW('Water Data'!H49)))),100-OFFSET('Water Data'!$H$5,0,10*ROW('Water Data'!H49)),NA())))</f>
        <v>#N/A</v>
      </c>
      <c r="T55" s="133" t="e">
        <f ca="1">+IF(AND(ISNUMBER(OFFSET('Water Data'!$H$7,0,10*ROW('Water Data'!H49))),CI55="Yes"),OFFSET('Water Data'!$H$7,0,10*ROW('Water Data'!H49)),IF(AND(ISNUMBER(OFFSET('Water Data'!$H$7,0,10*ROW('Water Data'!H49))),CI55="No",ISNUMBER(OFFSET('Water Data'!$H$7,0,10*ROW('Water Data'!H49)))),CONCATENATE("[",ROUND(OFFSET('Water Data'!$H$7,0,10*ROW('Water Data'!H49)),0),"]"),IF(AND(ISNUMBER(OFFSET('Water Data'!$H$7,0,10*ROW('Water Data'!H49))),CI55="",ISNUMBER(OFFSET('Water Data'!$H$7,0,10*ROW('Water Data'!H49)))),OFFSET('Water Data'!$H$7,0,10*ROW('Water Data'!H49)),NA())))</f>
        <v>#N/A</v>
      </c>
      <c r="U55" s="133" t="e">
        <f ca="1">+IF(AND(ISNUMBER(OFFSET('Water Data'!$H$10,0,10*ROW('Water Data'!H49))),CJ55="Yes"),OFFSET('Water Data'!$H$10,0,10*ROW('Water Data'!H49)),IF(AND(ISNUMBER(OFFSET('Water Data'!$H$10,0,10*ROW('Water Data'!H49))),CJ55="No",ISNUMBER(OFFSET('Water Data'!$H$10,0,10*ROW('Water Data'!H49)))),CONCATENATE("[",ROUND(OFFSET('Water Data'!$H$10,0,10*ROW('Water Data'!H49)),0),"]"),IF(AND(ISNUMBER(OFFSET('Water Data'!$H$10,0,10*ROW('Water Data'!H49))),CJ55="",ISNUMBER(OFFSET('Water Data'!$H$10,0,10*ROW('Water Data'!H49)))),OFFSET('Water Data'!$H$10,0,10*ROW('Water Data'!H49)),NA())))</f>
        <v>#N/A</v>
      </c>
      <c r="V55" s="134" t="e">
        <f ca="1">+IF(AND(ISNUMBER(OFFSET('Sanitation Data'!$C$5,0,10*ROW('Sanitation Data'!C49))),CK55="Yes"),100-OFFSET('Sanitation Data'!$C$5,0,10*ROW('Sanitation Data'!C49)),IF(AND(ISNUMBER(OFFSET('Sanitation Data'!$C$5,0,10*ROW('Sanitation Data'!C49))),CK55="No",ISNUMBER(OFFSET('Sanitation Data'!$C$5,0,10*ROW('Sanitation Data'!C49)))),CONCATENATE("[",ROUND(100-OFFSET('Sanitation Data'!$C$5,0,10*ROW('Sanitation Data'!C49)),0),"]"),IF(AND(ISNUMBER(OFFSET('Sanitation Data'!$C$5,0,10*ROW('Sanitation Data'!C49))),CK55="",ISNUMBER(OFFSET('Sanitation Data'!$C$5,0,10*ROW('Sanitation Data'!C49)))),100-OFFSET('Sanitation Data'!$C$5,0,10*ROW('Sanitation Data'!C49)),NA())))</f>
        <v>#N/A</v>
      </c>
      <c r="W55" s="134" t="e">
        <f ca="1">+IF(AND(ISNUMBER(OFFSET('Sanitation Data'!$C$7,0,10*ROW('Sanitation Data'!C49))),CL55="Yes"),OFFSET('Sanitation Data'!$C$7,0,10*ROW('Sanitation Data'!C49)),IF(AND(ISNUMBER(OFFSET('Sanitation Data'!$C$7,0,10*ROW('Sanitation Data'!C49))),CL55="No",ISNUMBER(OFFSET('Sanitation Data'!$C$7,0,10*ROW('Sanitation Data'!C49)))),CONCATENATE("[",ROUND(OFFSET('Sanitation Data'!$C$7,0,10*ROW('Sanitation Data'!C49)),0),"]"),IF(AND(ISNUMBER(OFFSET('Sanitation Data'!$C$7,0,10*ROW('Sanitation Data'!C49))),CL55="",ISNUMBER(OFFSET('Sanitation Data'!$C$7,0,10*ROW('Sanitation Data'!C49)))),OFFSET('Sanitation Data'!$C$7,0,10*ROW('Sanitation Data'!C49)),NA())))</f>
        <v>#N/A</v>
      </c>
      <c r="X55" s="134" t="e">
        <f ca="1">+IF(AND(ISNUMBER(OFFSET('Sanitation Data'!$C$11,0,10*ROW('Sanitation Data'!C49))),CM55="Yes"),OFFSET('Sanitation Data'!$C$11,0,10*ROW('Sanitation Data'!C49)),IF(AND(ISNUMBER(OFFSET('Sanitation Data'!$C$11,0,10*ROW('Sanitation Data'!C49))),CM55="No",ISNUMBER(OFFSET('Sanitation Data'!$C$11,0,10*ROW('Sanitation Data'!C49)))),CONCATENATE("[",ROUND(OFFSET('Sanitation Data'!$C$11,0,10*ROW('Sanitation Data'!C49)),0),"]"),IF(AND(ISNUMBER(OFFSET('Sanitation Data'!$C$11,0,10*ROW('Sanitation Data'!C49))),CM55="",ISNUMBER(OFFSET('Sanitation Data'!$C$11,0,10*ROW('Sanitation Data'!C49)))),OFFSET('Sanitation Data'!$C$11,0,10*ROW('Sanitation Data'!C49)),NA())))</f>
        <v>#N/A</v>
      </c>
      <c r="Y55" s="134" t="e">
        <f ca="1">+IF(AND(ISNUMBER(OFFSET('Sanitation Data'!$C$12,0,10*ROW('Sanitation Data'!C49))),CN55="Yes"),OFFSET('Sanitation Data'!$C$12,0,10*ROW('Sanitation Data'!C49)),IF(AND(ISNUMBER(OFFSET('Sanitation Data'!$C$12,0,10*ROW('Sanitation Data'!C49))),CN55="No",ISNUMBER(OFFSET('Sanitation Data'!$C$12,0,10*ROW('Sanitation Data'!C49)))),CONCATENATE("[",ROUND(OFFSET('Sanitation Data'!$C$12,0,10*ROW('Sanitation Data'!C49)),0),"]"),IF(AND(ISNUMBER(OFFSET('Sanitation Data'!$C$12,0,10*ROW('Sanitation Data'!C49))),CN55="",ISNUMBER(OFFSET('Sanitation Data'!$C$12,0,10*ROW('Sanitation Data'!C49)))),OFFSET('Sanitation Data'!$C$12,0,10*ROW('Sanitation Data'!C49)),NA())))</f>
        <v>#N/A</v>
      </c>
      <c r="Z55" s="134" t="e">
        <f ca="1">+IF(AND(ISNUMBER(OFFSET('Sanitation Data'!$C$13,0,10*ROW('Sanitation Data'!C49))),CO55="Yes"),OFFSET('Sanitation Data'!$C$13,0,10*ROW('Sanitation Data'!C49)),IF(AND(ISNUMBER(OFFSET('Sanitation Data'!$C$13,0,10*ROW('Sanitation Data'!C49))),CO55="No",ISNUMBER(OFFSET('Sanitation Data'!$C$13,0,10*ROW('Sanitation Data'!C49)))),CONCATENATE("[",ROUND(OFFSET('Sanitation Data'!$C$13,0,10*ROW('Sanitation Data'!C49)),0),"]"),IF(AND(ISNUMBER(OFFSET('Sanitation Data'!$C$13,0,10*ROW('Sanitation Data'!C49))),CO55="",ISNUMBER(OFFSET('Sanitation Data'!$C$13,0,10*ROW('Sanitation Data'!C49)))),OFFSET('Sanitation Data'!$C$13,0,10*ROW('Sanitation Data'!C49)),NA())))</f>
        <v>#N/A</v>
      </c>
      <c r="AA55" s="134" t="e">
        <f ca="1">+IF(AND(ISNUMBER(OFFSET('Sanitation Data'!$D$5,0,10*ROW('Sanitation Data'!D49))),CP55="Yes"),100-OFFSET('Sanitation Data'!$D$5,0,10*ROW('Sanitation Data'!D49)),IF(AND(ISNUMBER(OFFSET('Sanitation Data'!$D$5,0,10*ROW('Sanitation Data'!D49))),CP55="No",ISNUMBER(OFFSET('Sanitation Data'!$D$5,0,10*ROW('Sanitation Data'!D49)))),CONCATENATE("[",ROUND(100-OFFSET('Sanitation Data'!$D$5,0,10*ROW('Sanitation Data'!D49)),0),"]"),IF(AND(ISNUMBER(OFFSET('Sanitation Data'!$D$5,0,10*ROW('Sanitation Data'!D49))),CP55="",ISNUMBER(OFFSET('Sanitation Data'!$D$5,0,10*ROW('Sanitation Data'!D49)))),100-OFFSET('Sanitation Data'!$D$5,0,10*ROW('Sanitation Data'!D49)),NA())))</f>
        <v>#N/A</v>
      </c>
      <c r="AB55" s="134" t="e">
        <f ca="1">+IF(AND(ISNUMBER(OFFSET('Sanitation Data'!$D$7,0,10*ROW('Sanitation Data'!D49))),CQ55="Yes"),OFFSET('Sanitation Data'!$D$7,0,10*ROW('Sanitation Data'!G49)),IF(AND(ISNUMBER(OFFSET('Sanitation Data'!$D$7,0,10*ROW('Sanitation Data'!D49))),CQ55="No",ISNUMBER(OFFSET('Sanitation Data'!$D$7,0,10*ROW('Sanitation Data'!D49)))),CONCATENATE("[",ROUND(OFFSET('Sanitation Data'!$D$7,0,10*ROW('Sanitation Data'!D49)),0),"]"),IF(AND(ISNUMBER(OFFSET('Sanitation Data'!$D$7,0,10*ROW('Sanitation Data'!D49))),CQ55="",ISNUMBER(OFFSET('Sanitation Data'!$D$7,0,10*ROW('Sanitation Data'!D49)))),OFFSET('Sanitation Data'!$D$7,0,10*ROW('Sanitation Data'!D49)),NA())))</f>
        <v>#N/A</v>
      </c>
      <c r="AC55" s="134" t="e">
        <f ca="1">+IF(AND(ISNUMBER(OFFSET('Sanitation Data'!$D$11,0,10*ROW('Sanitation Data'!D49))),CR55="Yes"),OFFSET('Sanitation Data'!$D$11,0,10*ROW('Sanitation Data'!D49)),IF(AND(ISNUMBER(OFFSET('Sanitation Data'!$D$11,0,10*ROW('Sanitation Data'!D49))),CR55="No",ISNUMBER(OFFSET('Sanitation Data'!$D$11,0,10*ROW('Sanitation Data'!D49)))),CONCATENATE("[",ROUND(OFFSET('Sanitation Data'!$D$11,0,10*ROW('Sanitation Data'!D49)),0),"]"),IF(AND(ISNUMBER(OFFSET('Sanitation Data'!$D$11,0,10*ROW('Sanitation Data'!D49))),CR55="",ISNUMBER(OFFSET('Sanitation Data'!$D$11,0,10*ROW('Sanitation Data'!D49)))),OFFSET('Sanitation Data'!$D$11,0,10*ROW('Sanitation Data'!D49)),NA())))</f>
        <v>#N/A</v>
      </c>
      <c r="AD55" s="134" t="e">
        <f ca="1">+IF(AND(ISNUMBER(OFFSET('Sanitation Data'!$D$12,0,10*ROW('Sanitation Data'!D49))),CS55="Yes"),OFFSET('Sanitation Data'!$D$12,0,10*ROW('Sanitation Data'!D49)),IF(AND(ISNUMBER(OFFSET('Sanitation Data'!$D$12,0,10*ROW('Sanitation Data'!D49))),CS55="No",ISNUMBER(OFFSET('Sanitation Data'!$D$12,0,10*ROW('Sanitation Data'!D49)))),CONCATENATE("[",ROUND(OFFSET('Sanitation Data'!$D$12,0,10*ROW('Sanitation Data'!D49)),0),"]"),IF(AND(ISNUMBER(OFFSET('Sanitation Data'!$D$12,0,10*ROW('Sanitation Data'!D49))),CS55="",ISNUMBER(OFFSET('Sanitation Data'!$D$12,0,10*ROW('Sanitation Data'!D49)))),OFFSET('Sanitation Data'!$D$12,0,10*ROW('Sanitation Data'!D49)),NA())))</f>
        <v>#N/A</v>
      </c>
      <c r="AE55" s="134" t="e">
        <f ca="1">+IF(AND(ISNUMBER(OFFSET('Sanitation Data'!$D$13,0,10*ROW('Sanitation Data'!D49))),CT55="Yes"),OFFSET('Sanitation Data'!$D$13,0,10*ROW('Sanitation Data'!D49)),IF(AND(ISNUMBER(OFFSET('Sanitation Data'!$D$13,0,10*ROW('Sanitation Data'!D49))),CT55="No",ISNUMBER(OFFSET('Sanitation Data'!$D$13,0,10*ROW('Sanitation Data'!D49)))),CONCATENATE("[",ROUND(OFFSET('Sanitation Data'!$D$13,0,10*ROW('Sanitation Data'!D49)),0),"]"),IF(AND(ISNUMBER(OFFSET('Sanitation Data'!$D$13,0,10*ROW('Sanitation Data'!D49))),CT55="",ISNUMBER(OFFSET('Sanitation Data'!$D$13,0,10*ROW('Sanitation Data'!D49)))),OFFSET('Sanitation Data'!$D$13,0,10*ROW('Sanitation Data'!D49)),NA())))</f>
        <v>#N/A</v>
      </c>
      <c r="AF55" s="134" t="e">
        <f ca="1">+IF(AND(ISNUMBER(OFFSET('Sanitation Data'!$E$5,0,10*ROW('Sanitation Data'!E49))),CU55="Yes"),100-OFFSET('Sanitation Data'!$E$5,0,10*ROW('Sanitation Data'!E49)),IF(AND(ISNUMBER(OFFSET('Sanitation Data'!$E$5,0,10*ROW('Sanitation Data'!E49))),CU55="No",ISNUMBER(OFFSET('Sanitation Data'!$E$5,0,10*ROW('Sanitation Data'!E49)))),CONCATENATE("[",ROUND(100-OFFSET('Sanitation Data'!$E$5,0,10*ROW('Sanitation Data'!E49)),0),"]"),IF(AND(ISNUMBER(OFFSET('Sanitation Data'!$E$5,0,10*ROW('Sanitation Data'!E49))),CU55="",ISNUMBER(OFFSET('Sanitation Data'!$E$5,0,10*ROW('Sanitation Data'!E49)))),100-OFFSET('Sanitation Data'!$E$5,0,10*ROW('Sanitation Data'!E49)),NA())))</f>
        <v>#N/A</v>
      </c>
      <c r="AG55" s="134" t="e">
        <f ca="1">+IF(AND(ISNUMBER(OFFSET('Sanitation Data'!$E$7,0,10*ROW('Sanitation Data'!E49))),CV55="Yes"),OFFSET('Sanitation Data'!$E$7,0,10*ROW('Sanitation Data'!E49)),IF(AND(ISNUMBER(OFFSET('Sanitation Data'!$E$7,0,10*ROW('Sanitation Data'!E49))),CV55="No",ISNUMBER(OFFSET('Sanitation Data'!$E$7,0,10*ROW('Sanitation Data'!E49)))),CONCATENATE("[",ROUND(OFFSET('Sanitation Data'!$E$7,0,10*ROW('Sanitation Data'!E49)),0),"]"),IF(AND(ISNUMBER(OFFSET('Sanitation Data'!$E$7,0,10*ROW('Sanitation Data'!E49))),CV55="",ISNUMBER(OFFSET('Sanitation Data'!$E$7,0,10*ROW('Sanitation Data'!E49)))),OFFSET('Sanitation Data'!$E$7,0,10*ROW('Sanitation Data'!E49)),NA())))</f>
        <v>#N/A</v>
      </c>
      <c r="AH55" s="134" t="e">
        <f ca="1">+IF(AND(ISNUMBER(OFFSET('Sanitation Data'!$E$11,0,10*ROW('Sanitation Data'!E49))),CW55="Yes"),OFFSET('Sanitation Data'!$E$11,0,10*ROW('Sanitation Data'!E49)),IF(AND(ISNUMBER(OFFSET('Sanitation Data'!$E$11,0,10*ROW('Sanitation Data'!E49))),CW55="No",ISNUMBER(OFFSET('Sanitation Data'!$E$11,0,10*ROW('Sanitation Data'!E49)))),CONCATENATE("[",ROUND(OFFSET('Sanitation Data'!$E$11,0,10*ROW('Sanitation Data'!E49)),0),"]"),IF(AND(ISNUMBER(OFFSET('Sanitation Data'!$E$11,0,10*ROW('Sanitation Data'!E49))),CW55="",ISNUMBER(OFFSET('Sanitation Data'!$E$11,0,10*ROW('Sanitation Data'!E49)))),OFFSET('Sanitation Data'!$E$11,0,10*ROW('Sanitation Data'!E49)),NA())))</f>
        <v>#N/A</v>
      </c>
      <c r="AI55" s="134" t="e">
        <f ca="1">+IF(AND(ISNUMBER(OFFSET('Sanitation Data'!$E$12,0,10*ROW('Sanitation Data'!E49))),CX55="Yes"),OFFSET('Sanitation Data'!$E$12,0,10*ROW('Sanitation Data'!E49)),IF(AND(ISNUMBER(OFFSET('Sanitation Data'!$E$12,0,10*ROW('Sanitation Data'!E49))),CX55="No",ISNUMBER(OFFSET('Sanitation Data'!$E$12,0,10*ROW('Sanitation Data'!E49)))),CONCATENATE("[",ROUND(OFFSET('Sanitation Data'!$E$12,0,10*ROW('Sanitation Data'!E49)),0),"]"),IF(AND(ISNUMBER(OFFSET('Sanitation Data'!$E$12,0,10*ROW('Sanitation Data'!E49))),CX55="",ISNUMBER(OFFSET('Sanitation Data'!$E$12,0,10*ROW('Sanitation Data'!E49)))),OFFSET('Sanitation Data'!$E$12,0,10*ROW('Sanitation Data'!E49)),NA())))</f>
        <v>#N/A</v>
      </c>
      <c r="AJ55" s="134" t="e">
        <f ca="1">+IF(AND(ISNUMBER(OFFSET('Sanitation Data'!$E$13,0,10*ROW('Sanitation Data'!E49))),CY55="Yes"),OFFSET('Sanitation Data'!$E$13,0,10*ROW('Sanitation Data'!E49)),IF(AND(ISNUMBER(OFFSET('Sanitation Data'!$E$13,0,10*ROW('Sanitation Data'!E49))),CY55="No",ISNUMBER(OFFSET('Sanitation Data'!$E$13,0,10*ROW('Sanitation Data'!E49)))),CONCATENATE("[",ROUND(OFFSET('Sanitation Data'!$E$13,0,10*ROW('Sanitation Data'!E49)),0),"]"),IF(AND(ISNUMBER(OFFSET('Sanitation Data'!$E$13,0,10*ROW('Sanitation Data'!E49))),CY55="",ISNUMBER(OFFSET('Sanitation Data'!$E$13,0,10*ROW('Sanitation Data'!E49)))),OFFSET('Sanitation Data'!$E$13,0,10*ROW('Sanitation Data'!E49)),NA())))</f>
        <v>#N/A</v>
      </c>
      <c r="AK55" s="134" t="e">
        <f ca="1">+IF(AND(ISNUMBER(OFFSET('Sanitation Data'!$F$5,0,10*ROW('Sanitation Data'!F49))),CZ55="Yes"),100-OFFSET('Sanitation Data'!$F$5,0,10*ROW('Sanitation Data'!F49)),IF(AND(ISNUMBER(OFFSET('Sanitation Data'!$F$5,0,10*ROW('Sanitation Data'!F49))),CZ55="No",ISNUMBER(OFFSET('Sanitation Data'!$F$5,0,10*ROW('Sanitation Data'!F49)))),CONCATENATE("[",ROUND(100-OFFSET('Sanitation Data'!$F$5,0,10*ROW('Sanitation Data'!F49)),0),"]"),IF(AND(ISNUMBER(OFFSET('Sanitation Data'!$F$5,0,10*ROW('Sanitation Data'!F49))),CZ55="",ISNUMBER(OFFSET('Sanitation Data'!$F$5,0,10*ROW('Sanitation Data'!F49)))),100-OFFSET('Sanitation Data'!$F$5,0,10*ROW('Sanitation Data'!F49)),NA())))</f>
        <v>#N/A</v>
      </c>
      <c r="AL55" s="134" t="e">
        <f ca="1">+IF(AND(ISNUMBER(OFFSET('Sanitation Data'!$F$7,0,10*ROW('Sanitation Data'!F49))),DA55="Yes"),OFFSET('Sanitation Data'!$F$7,0,10*ROW('Sanitation Data'!F49)),IF(AND(ISNUMBER(OFFSET('Sanitation Data'!$F$7,0,10*ROW('Sanitation Data'!F49))),DA55="No",ISNUMBER(OFFSET('Sanitation Data'!$F$7,0,10*ROW('Sanitation Data'!F49)))),CONCATENATE("[",ROUND(OFFSET('Sanitation Data'!$F$7,0,10*ROW('Sanitation Data'!F49)),0),"]"),IF(AND(ISNUMBER(OFFSET('Sanitation Data'!$F$7,0,10*ROW('Sanitation Data'!F49))),DA55="",ISNUMBER(OFFSET('Sanitation Data'!$F$7,0,10*ROW('Sanitation Data'!F49)))),OFFSET('Sanitation Data'!$F$7,0,10*ROW('Sanitation Data'!F49)),NA())))</f>
        <v>#N/A</v>
      </c>
      <c r="AM55" s="134" t="e">
        <f ca="1">+IF(AND(ISNUMBER(OFFSET('Sanitation Data'!$F$11,0,10*ROW('Sanitation Data'!F49))),DB55="Yes"),OFFSET('Sanitation Data'!$F$11,0,10*ROW('Sanitation Data'!F49)),IF(AND(ISNUMBER(OFFSET('Sanitation Data'!$F$11,0,10*ROW('Sanitation Data'!F49))),DB55="No",ISNUMBER(OFFSET('Sanitation Data'!$F$11,0,10*ROW('Sanitation Data'!F49)))),CONCATENATE("[",ROUND(OFFSET('Sanitation Data'!$F$11,0,10*ROW('Sanitation Data'!F49)),0),"]"),IF(AND(ISNUMBER(OFFSET('Sanitation Data'!$F$11,0,10*ROW('Sanitation Data'!F49))),DB55="",ISNUMBER(OFFSET('Sanitation Data'!$F$11,0,10*ROW('Sanitation Data'!F49)))),OFFSET('Sanitation Data'!$F$11,0,10*ROW('Sanitation Data'!F49)),NA())))</f>
        <v>#N/A</v>
      </c>
      <c r="AN55" s="134" t="e">
        <f ca="1">+IF(AND(ISNUMBER(OFFSET('Sanitation Data'!$F$12,0,10*ROW('Sanitation Data'!F49))),DC55="Yes"),OFFSET('Sanitation Data'!$F$12,0,10*ROW('Sanitation Data'!F49)),IF(AND(ISNUMBER(OFFSET('Sanitation Data'!$F$12,0,10*ROW('Sanitation Data'!F49))),DC55="No",ISNUMBER(OFFSET('Sanitation Data'!$F$12,0,10*ROW('Sanitation Data'!F49)))),CONCATENATE("[",ROUND(OFFSET('Sanitation Data'!$F$12,0,10*ROW('Sanitation Data'!F49)),0),"]"),IF(AND(ISNUMBER(OFFSET('Sanitation Data'!$F$12,0,10*ROW('Sanitation Data'!F49))),DC55="",ISNUMBER(OFFSET('Sanitation Data'!$F$12,0,10*ROW('Sanitation Data'!F49)))),OFFSET('Sanitation Data'!$F$12,0,10*ROW('Sanitation Data'!F49)),NA())))</f>
        <v>#N/A</v>
      </c>
      <c r="AO55" s="134" t="e">
        <f ca="1">+IF(AND(ISNUMBER(OFFSET('Sanitation Data'!$F$13,0,10*ROW('Sanitation Data'!F49))),DD55="Yes"),OFFSET('Sanitation Data'!$F$13,0,10*ROW('Sanitation Data'!F49)),IF(AND(ISNUMBER(OFFSET('Sanitation Data'!$F$13,0,10*ROW('Sanitation Data'!F49))),DD55="No",ISNUMBER(OFFSET('Sanitation Data'!$F$13,0,10*ROW('Sanitation Data'!F49)))),CONCATENATE("[",ROUND(OFFSET('Sanitation Data'!$F$13,0,10*ROW('Sanitation Data'!F49)),0),"]"),IF(AND(ISNUMBER(OFFSET('Sanitation Data'!$F$13,0,10*ROW('Sanitation Data'!F49))),DD55="",ISNUMBER(OFFSET('Sanitation Data'!$F$13,0,10*ROW('Sanitation Data'!F49)))),OFFSET('Sanitation Data'!$F$13,0,10*ROW('Sanitation Data'!F49)),NA())))</f>
        <v>#N/A</v>
      </c>
      <c r="AP55" s="134" t="e">
        <f ca="1">+IF(AND(ISNUMBER(OFFSET('Sanitation Data'!$G$5,0,10*ROW('Sanitation Data'!G49))),DE55="Yes"),100-OFFSET('Sanitation Data'!$G$5,0,10*ROW('Sanitation Data'!G49)),IF(AND(ISNUMBER(OFFSET('Sanitation Data'!$G$5,0,10*ROW('Sanitation Data'!G49))),DE55="No",ISNUMBER(OFFSET('Sanitation Data'!$G$5,0,10*ROW('Sanitation Data'!G49)))),CONCATENATE("[",ROUND(100-OFFSET('Sanitation Data'!$G$5,0,10*ROW('Sanitation Data'!G49)),0),"]"),IF(AND(ISNUMBER(OFFSET('Sanitation Data'!$G$5,0,10*ROW('Sanitation Data'!G49))),DE55="",ISNUMBER(OFFSET('Sanitation Data'!$G$5,0,10*ROW('Sanitation Data'!G49)))),100-OFFSET('Sanitation Data'!$G$5,0,10*ROW('Sanitation Data'!G49)),NA())))</f>
        <v>#N/A</v>
      </c>
      <c r="AQ55" s="134" t="e">
        <f ca="1">+IF(AND(ISNUMBER(OFFSET('Sanitation Data'!$G$7,0,10*ROW('Sanitation Data'!G49))),DF55="Yes"),OFFSET('Sanitation Data'!$G$7,0,10*ROW('Sanitation Data'!G49)),IF(AND(ISNUMBER(OFFSET('Sanitation Data'!$G$7,0,10*ROW('Sanitation Data'!G49))),DF55="No",ISNUMBER(OFFSET('Sanitation Data'!$G$7,0,10*ROW('Sanitation Data'!G49)))),CONCATENATE("[",ROUND(OFFSET('Sanitation Data'!$G$7,0,10*ROW('Sanitation Data'!G49)),0),"]"),IF(AND(ISNUMBER(OFFSET('Sanitation Data'!$G$7,0,10*ROW('Sanitation Data'!G49))),DF55="",ISNUMBER(OFFSET('Sanitation Data'!$G$7,0,10*ROW('Sanitation Data'!G49)))),OFFSET('Sanitation Data'!$G$7,0,10*ROW('Sanitation Data'!G49)),NA())))</f>
        <v>#N/A</v>
      </c>
      <c r="AR55" s="134" t="e">
        <f ca="1">+IF(AND(ISNUMBER(OFFSET('Sanitation Data'!$G$11,0,10*ROW('Sanitation Data'!G49))),DG55="Yes"),OFFSET('Sanitation Data'!$G$11,0,10*ROW('Sanitation Data'!G49)),IF(AND(ISNUMBER(OFFSET('Sanitation Data'!$G$11,0,10*ROW('Sanitation Data'!G49))),DG55="No",ISNUMBER(OFFSET('Sanitation Data'!$G$11,0,10*ROW('Sanitation Data'!G49)))),CONCATENATE("[",ROUND(OFFSET('Sanitation Data'!$G$11,0,10*ROW('Sanitation Data'!G49)),0),"]"),IF(AND(ISNUMBER(OFFSET('Sanitation Data'!$G$11,0,10*ROW('Sanitation Data'!G49))),DG55="",ISNUMBER(OFFSET('Sanitation Data'!$G$11,0,10*ROW('Sanitation Data'!G49)))),OFFSET('Sanitation Data'!$G$11,0,10*ROW('Sanitation Data'!G49)),NA())))</f>
        <v>#N/A</v>
      </c>
      <c r="AS55" s="134" t="e">
        <f ca="1">+IF(AND(ISNUMBER(OFFSET('Sanitation Data'!$G$12,0,10*ROW('Sanitation Data'!G49))),DH55="Yes"),OFFSET('Sanitation Data'!$G$12,0,10*ROW('Sanitation Data'!G49)),IF(AND(ISNUMBER(OFFSET('Sanitation Data'!$G$12,0,10*ROW('Sanitation Data'!G49))),DH55="No",ISNUMBER(OFFSET('Sanitation Data'!$G$12,0,10*ROW('Sanitation Data'!G49)))),CONCATENATE("[",ROUND(OFFSET('Sanitation Data'!$G$12,0,10*ROW('Sanitation Data'!G49)),0),"]"),IF(AND(ISNUMBER(OFFSET('Sanitation Data'!$G$12,0,10*ROW('Sanitation Data'!G49))),DH55="",ISNUMBER(OFFSET('Sanitation Data'!$G$12,0,10*ROW('Sanitation Data'!G49)))),OFFSET('Sanitation Data'!$G$12,0,10*ROW('Sanitation Data'!G49)),NA())))</f>
        <v>#N/A</v>
      </c>
      <c r="AT55" s="134" t="e">
        <f ca="1">+IF(AND(ISNUMBER(OFFSET('Sanitation Data'!$G$13,0,10*ROW('Sanitation Data'!G49))),DI55="Yes"),OFFSET('Sanitation Data'!$G$13,0,10*ROW('Sanitation Data'!G49)),IF(AND(ISNUMBER(OFFSET('Sanitation Data'!$G$13,0,10*ROW('Sanitation Data'!G49))),DI55="No",ISNUMBER(OFFSET('Sanitation Data'!$G$13,0,10*ROW('Sanitation Data'!G49)))),CONCATENATE("[",ROUND(OFFSET('Sanitation Data'!$G$13,0,10*ROW('Sanitation Data'!G49)),0),"]"),IF(AND(ISNUMBER(OFFSET('Sanitation Data'!$G$13,0,10*ROW('Sanitation Data'!G49))),DI55="",ISNUMBER(OFFSET('Sanitation Data'!$G$13,0,10*ROW('Sanitation Data'!G49)))),OFFSET('Sanitation Data'!$G$13,0,10*ROW('Sanitation Data'!G49)),NA())))</f>
        <v>#N/A</v>
      </c>
      <c r="AU55" s="134" t="e">
        <f ca="1">+IF(AND(ISNUMBER(OFFSET('Sanitation Data'!$H$5,0,10*ROW('Sanitation Data'!H49))),DJ55="Yes"),100-OFFSET('Sanitation Data'!$H$5,0,10*ROW('Sanitation Data'!H49)),IF(AND(ISNUMBER(OFFSET('Sanitation Data'!$H$5,0,10*ROW('Sanitation Data'!H49))),DJ55="No",ISNUMBER(OFFSET('Sanitation Data'!$H$5,0,10*ROW('Sanitation Data'!H49)))),CONCATENATE("[",ROUND(100-OFFSET('Sanitation Data'!$H$5,0,10*ROW('Sanitation Data'!H49)),0),"]"),IF(AND(ISNUMBER(OFFSET('Sanitation Data'!$H$5,0,10*ROW('Sanitation Data'!H49))),DJ55="",ISNUMBER(OFFSET('Sanitation Data'!$H$5,0,10*ROW('Sanitation Data'!H49)))),100-OFFSET('Sanitation Data'!$H$5,0,10*ROW('Sanitation Data'!H49)),NA())))</f>
        <v>#N/A</v>
      </c>
      <c r="AV55" s="134" t="e">
        <f ca="1">+IF(AND(ISNUMBER(OFFSET('Sanitation Data'!$H$7,0,10*ROW('Sanitation Data'!H49))),DK55="Yes"),OFFSET('Sanitation Data'!$H$7,0,10*ROW('Sanitation Data'!H49)),IF(AND(ISNUMBER(OFFSET('Sanitation Data'!$H$7,0,10*ROW('Sanitation Data'!H49))),DK55="No",ISNUMBER(OFFSET('Sanitation Data'!$H$7,0,10*ROW('Sanitation Data'!H49)))),CONCATENATE("[",ROUND(OFFSET('Sanitation Data'!$H$7,0,10*ROW('Sanitation Data'!H49)),0),"]"),IF(AND(ISNUMBER(OFFSET('Sanitation Data'!$H$7,0,10*ROW('Sanitation Data'!H49))),DK55="",ISNUMBER(OFFSET('Sanitation Data'!$H$7,0,10*ROW('Sanitation Data'!H49)))),OFFSET('Sanitation Data'!$H$7,0,10*ROW('Sanitation Data'!H49)),NA())))</f>
        <v>#N/A</v>
      </c>
      <c r="AW55" s="134" t="e">
        <f ca="1">+IF(AND(ISNUMBER(OFFSET('Sanitation Data'!$H$11,0,10*ROW('Sanitation Data'!H49))),DL55="Yes"),OFFSET('Sanitation Data'!$H$11,0,10*ROW('Sanitation Data'!H49)),IF(AND(ISNUMBER(OFFSET('Sanitation Data'!$H$11,0,10*ROW('Sanitation Data'!H49))),DL55="No",ISNUMBER(OFFSET('Sanitation Data'!$H$11,0,10*ROW('Sanitation Data'!H49)))),CONCATENATE("[",ROUND(OFFSET('Sanitation Data'!$H$11,0,10*ROW('Sanitation Data'!H49)),0),"]"),IF(AND(ISNUMBER(OFFSET('Sanitation Data'!$H$11,0,10*ROW('Sanitation Data'!H49))),DL55="",ISNUMBER(OFFSET('Sanitation Data'!$H$11,0,10*ROW('Sanitation Data'!H49)))),OFFSET('Sanitation Data'!$H$11,0,10*ROW('Sanitation Data'!H49)),NA())))</f>
        <v>#N/A</v>
      </c>
      <c r="AX55" s="134" t="e">
        <f ca="1">+IF(AND(ISNUMBER(OFFSET('Sanitation Data'!$H$12,0,10*ROW('Sanitation Data'!H49))),DM55="Yes"),OFFSET('Sanitation Data'!$H$12,0,10*ROW('Sanitation Data'!H49)),IF(AND(ISNUMBER(OFFSET('Sanitation Data'!$H$12,0,10*ROW('Sanitation Data'!H49))),DM55="No",ISNUMBER(OFFSET('Sanitation Data'!$H$12,0,10*ROW('Sanitation Data'!H49)))),CONCATENATE("[",ROUND(OFFSET('Sanitation Data'!$H$12,0,10*ROW('Sanitation Data'!H49)),0),"]"),IF(AND(ISNUMBER(OFFSET('Sanitation Data'!$H$12,0,10*ROW('Sanitation Data'!H49))),DM55="",ISNUMBER(OFFSET('Sanitation Data'!$H$12,0,10*ROW('Sanitation Data'!H49)))),OFFSET('Sanitation Data'!$H$12,0,10*ROW('Sanitation Data'!H49)),NA())))</f>
        <v>#N/A</v>
      </c>
      <c r="AY55" s="134" t="e">
        <f ca="1">+IF(AND(ISNUMBER(OFFSET('Sanitation Data'!$H$13,0,10*ROW('Sanitation Data'!H49))),DN55="Yes"),OFFSET('Sanitation Data'!$H$13,0,10*ROW('Sanitation Data'!H49)),IF(AND(ISNUMBER(OFFSET('Sanitation Data'!$H$13,0,10*ROW('Sanitation Data'!H49))),DN55="No",ISNUMBER(OFFSET('Sanitation Data'!$H$13,0,10*ROW('Sanitation Data'!H49)))),CONCATENATE("[",ROUND(OFFSET('Sanitation Data'!$H$13,0,10*ROW('Sanitation Data'!H49)),0),"]"),IF(AND(ISNUMBER(OFFSET('Sanitation Data'!$H$13,0,10*ROW('Sanitation Data'!H49))),DN55="",ISNUMBER(OFFSET('Sanitation Data'!$H$13,0,10*ROW('Sanitation Data'!H49)))),OFFSET('Sanitation Data'!$H$13,0,10*ROW('Sanitation Data'!H49)),NA())))</f>
        <v>#N/A</v>
      </c>
      <c r="AZ55" s="135" t="e">
        <f ca="1">+IF(AND(ISNUMBER(OFFSET('Hygiene Data'!$C$6,0,10*ROW('Hygiene Data'!C49))),DO55="Yes"),OFFSET('Hygiene Data'!$C$6,0,10*ROW('Hygiene Data'!C49)),IF(AND(ISNUMBER(OFFSET('Hygiene Data'!$C$6,0,10*ROW('Hygiene Data'!C49))),DO55="No",ISNUMBER(OFFSET('Hygiene Data'!$C$6,0,10*ROW('Hygiene Data'!C49)))),CONCATENATE("[",ROUND(OFFSET('Hygiene Data'!$C$6,0,10*ROW('Hygiene Data'!C49)),0),"]"),IF(AND(ISNUMBER(OFFSET('Hygiene Data'!$C$6,0,10*ROW('Hygiene Data'!C49))),DO55="",ISNUMBER(OFFSET('Hygiene Data'!$C$6,0,10*ROW('Hygiene Data'!C49)))),OFFSET('Hygiene Data'!$C$6,0,10*ROW('Hygiene Data'!C49)),NA())))</f>
        <v>#N/A</v>
      </c>
      <c r="BA55" s="135" t="e">
        <f ca="1">+IF(AND(ISNUMBER(OFFSET('Hygiene Data'!$C$8,0,10*ROW('Hygiene Data'!C49))),DP55="Yes"),OFFSET('Hygiene Data'!$C$8,0,10*ROW('Hygiene Data'!C49)),IF(AND(ISNUMBER(OFFSET('Hygiene Data'!$C$8,0,10*ROW('Hygiene Data'!C49))),DP55="No",ISNUMBER(OFFSET('Hygiene Data'!$C$8,0,10*ROW('Hygiene Data'!C49)))),CONCATENATE("[",ROUND(OFFSET('Hygiene Data'!$C$8,0,10*ROW('Hygiene Data'!C49)),0),"]"),IF(AND(ISNUMBER(OFFSET('Hygiene Data'!$C$8,0,10*ROW('Hygiene Data'!C49))),DP55="",ISNUMBER(OFFSET('Hygiene Data'!$C$8,0,10*ROW('Hygiene Data'!C49)))),OFFSET('Hygiene Data'!$C$8,0,10*ROW('Hygiene Data'!C49)),NA())))</f>
        <v>#N/A</v>
      </c>
      <c r="BB55" s="135" t="e">
        <f ca="1">+IF(AND(ISNUMBER(OFFSET('Hygiene Data'!$C$10,0,10*ROW('Hygiene Data'!C49))),DQ55="Yes"),OFFSET('Hygiene Data'!$C$10,0,10*ROW('Hygiene Data'!C49)),IF(AND(ISNUMBER(OFFSET('Hygiene Data'!$C$10,0,10*ROW('Hygiene Data'!C49))),DQ55="No",ISNUMBER(OFFSET('Hygiene Data'!$C$10,0,10*ROW('Hygiene Data'!C49)))),CONCATENATE("[",ROUND(OFFSET('Hygiene Data'!$C$10,0,10*ROW('Hygiene Data'!C49)),0),"]"),IF(AND(ISNUMBER(OFFSET('Hygiene Data'!$C$10,0,10*ROW('Hygiene Data'!C49))),DQ55="",ISNUMBER(OFFSET('Hygiene Data'!$C$10,0,10*ROW('Hygiene Data'!C49)))),OFFSET('Hygiene Data'!$C$10,0,10*ROW('Hygiene Data'!C49)),NA())))</f>
        <v>#N/A</v>
      </c>
      <c r="BC55" s="135" t="e">
        <f ca="1">+IF(AND(ISNUMBER(OFFSET('Hygiene Data'!$D$6,0,10*ROW('Hygiene Data'!D49))),DR55="Yes"),OFFSET('Hygiene Data'!$D$6,0,10*ROW('Hygiene Data'!D49)),IF(AND(ISNUMBER(OFFSET('Hygiene Data'!$D$6,0,10*ROW('Hygiene Data'!D49))),DR55="No",ISNUMBER(OFFSET('Hygiene Data'!$D$6,0,10*ROW('Hygiene Data'!D49)))),CONCATENATE("[",ROUND(OFFSET('Hygiene Data'!$D$6,0,10*ROW('Hygiene Data'!D49)),0),"]"),IF(AND(ISNUMBER(OFFSET('Hygiene Data'!$D$6,0,10*ROW('Hygiene Data'!D49))),DR55="",ISNUMBER(OFFSET('Hygiene Data'!$D$6,0,10*ROW('Hygiene Data'!D49)))),OFFSET('Hygiene Data'!$D$6,0,10*ROW('Hygiene Data'!D49)),NA())))</f>
        <v>#N/A</v>
      </c>
      <c r="BD55" s="135" t="e">
        <f ca="1">+IF(AND(ISNUMBER(OFFSET('Hygiene Data'!$D$8,0,10*ROW('Hygiene Data'!D49))),DS55="Yes"),OFFSET('Hygiene Data'!$D$8,0,10*ROW('Hygiene Data'!D49)),IF(AND(ISNUMBER(OFFSET('Hygiene Data'!$D$8,0,10*ROW('Hygiene Data'!D49))),DS55="No",ISNUMBER(OFFSET('Hygiene Data'!$D$8,0,10*ROW('Hygiene Data'!D49)))),CONCATENATE("[",ROUND(OFFSET('Hygiene Data'!$D$8,0,10*ROW('Hygiene Data'!D49)),0),"]"),IF(AND(ISNUMBER(OFFSET('Hygiene Data'!$D$8,0,10*ROW('Hygiene Data'!D49))),DS55="",ISNUMBER(OFFSET('Hygiene Data'!$D$8,0,10*ROW('Hygiene Data'!D49)))),OFFSET('Hygiene Data'!$D$8,0,10*ROW('Hygiene Data'!D49)),NA())))</f>
        <v>#N/A</v>
      </c>
      <c r="BE55" s="135" t="e">
        <f ca="1">+IF(AND(ISNUMBER(OFFSET('Hygiene Data'!$D$10,0,10*ROW('Hygiene Data'!D49))),DT55="Yes"),OFFSET('Hygiene Data'!$D$10,0,10*ROW('Hygiene Data'!D49)),IF(AND(ISNUMBER(OFFSET('Hygiene Data'!$D$10,0,10*ROW('Hygiene Data'!D49))),DT55="No",ISNUMBER(OFFSET('Hygiene Data'!$D$10,0,10*ROW('Hygiene Data'!D49)))),CONCATENATE("[",ROUND(OFFSET('Hygiene Data'!$D$10,0,10*ROW('Hygiene Data'!D49)),0),"]"),IF(AND(ISNUMBER(OFFSET('Hygiene Data'!$D$10,0,10*ROW('Hygiene Data'!D49))),DT55="",ISNUMBER(OFFSET('Hygiene Data'!$D$10,0,10*ROW('Hygiene Data'!D49)))),OFFSET('Hygiene Data'!$D$10,0,10*ROW('Hygiene Data'!D49)),NA())))</f>
        <v>#N/A</v>
      </c>
      <c r="BF55" s="135" t="e">
        <f ca="1">+IF(AND(ISNUMBER(OFFSET('Hygiene Data'!$E$6,0,10*ROW('Hygiene Data'!E49))),DU55="Yes"),OFFSET('Hygiene Data'!$E$6,0,10*ROW('Hygiene Data'!E49)),IF(AND(ISNUMBER(OFFSET('Hygiene Data'!$E$6,0,10*ROW('Hygiene Data'!E49))),DU55="No",ISNUMBER(OFFSET('Hygiene Data'!$E$6,0,10*ROW('Hygiene Data'!E49)))),CONCATENATE("[",ROUND(OFFSET('Hygiene Data'!$E$6,0,10*ROW('Hygiene Data'!E49)),0),"]"),IF(AND(ISNUMBER(OFFSET('Hygiene Data'!$E$6,0,10*ROW('Hygiene Data'!E49))),DU55="",ISNUMBER(OFFSET('Hygiene Data'!$E$6,0,10*ROW('Hygiene Data'!E49)))),OFFSET('Hygiene Data'!$E$6,0,10*ROW('Hygiene Data'!E49)),NA())))</f>
        <v>#N/A</v>
      </c>
      <c r="BG55" s="135" t="e">
        <f ca="1">+IF(AND(ISNUMBER(OFFSET('Hygiene Data'!$E$8,0,10*ROW('Hygiene Data'!E49))),DV55="Yes"),OFFSET('Hygiene Data'!$E$8,0,10*ROW('Hygiene Data'!E49)),IF(AND(ISNUMBER(OFFSET('Hygiene Data'!$E$8,0,10*ROW('Hygiene Data'!E49))),DV55="No",ISNUMBER(OFFSET('Hygiene Data'!$E$8,0,10*ROW('Hygiene Data'!E49)))),CONCATENATE("[",ROUND(OFFSET('Hygiene Data'!$E$8,0,10*ROW('Hygiene Data'!E49)),0),"]"),IF(AND(ISNUMBER(OFFSET('Hygiene Data'!$E$8,0,10*ROW('Hygiene Data'!E49))),DV55="",ISNUMBER(OFFSET('Hygiene Data'!$E$8,0,10*ROW('Hygiene Data'!E49)))),OFFSET('Hygiene Data'!$E$8,0,10*ROW('Hygiene Data'!E49)),NA())))</f>
        <v>#N/A</v>
      </c>
      <c r="BH55" s="135" t="e">
        <f ca="1">+IF(AND(ISNUMBER(OFFSET('Hygiene Data'!$E$10,0,10*ROW('Hygiene Data'!E49))),DW55="Yes"),OFFSET('Hygiene Data'!$E$10,0,10*ROW('Hygiene Data'!E49)),IF(AND(ISNUMBER(OFFSET('Hygiene Data'!$E$10,0,10*ROW('Hygiene Data'!E49))),DW55="No",ISNUMBER(OFFSET('Hygiene Data'!$E$10,0,10*ROW('Hygiene Data'!E49)))),CONCATENATE("[",ROUND(OFFSET('Hygiene Data'!$E$10,0,10*ROW('Hygiene Data'!E49)),0),"]"),IF(AND(ISNUMBER(OFFSET('Hygiene Data'!$E$10,0,10*ROW('Hygiene Data'!E49))),DW55="",ISNUMBER(OFFSET('Hygiene Data'!$E$10,0,10*ROW('Hygiene Data'!E49)))),OFFSET('Hygiene Data'!$E$10,0,10*ROW('Hygiene Data'!E49)),NA())))</f>
        <v>#N/A</v>
      </c>
      <c r="BI55" s="135" t="e">
        <f ca="1">+IF(AND(ISNUMBER(OFFSET('Hygiene Data'!$F$6,0,10*ROW('Hygiene Data'!F49))),DX55="Yes"),OFFSET('Hygiene Data'!$F$6,0,10*ROW('Hygiene Data'!F49)),IF(AND(ISNUMBER(OFFSET('Hygiene Data'!$F$6,0,10*ROW('Hygiene Data'!F49))),DX55="No",ISNUMBER(OFFSET('Hygiene Data'!$F$6,0,10*ROW('Hygiene Data'!F49)))),CONCATENATE("[",ROUND(OFFSET('Hygiene Data'!$F$6,0,10*ROW('Hygiene Data'!F49)),0),"]"),IF(AND(ISNUMBER(OFFSET('Hygiene Data'!$F$6,0,10*ROW('Hygiene Data'!F49))),DX55="",ISNUMBER(OFFSET('Hygiene Data'!$F$6,0,10*ROW('Hygiene Data'!F49)))),OFFSET('Hygiene Data'!$F$6,0,10*ROW('Hygiene Data'!F49)),NA())))</f>
        <v>#N/A</v>
      </c>
      <c r="BJ55" s="135" t="e">
        <f ca="1">+IF(AND(ISNUMBER(OFFSET('Hygiene Data'!$F$8,0,10*ROW('Hygiene Data'!F49))),DY55="Yes"),OFFSET('Hygiene Data'!$F$8,0,10*ROW('Hygiene Data'!F49)),IF(AND(ISNUMBER(OFFSET('Hygiene Data'!$F$8,0,10*ROW('Hygiene Data'!F49))),DY55="No",ISNUMBER(OFFSET('Hygiene Data'!$F$8,0,10*ROW('Hygiene Data'!F49)))),CONCATENATE("[",ROUND(OFFSET('Hygiene Data'!$F$8,0,10*ROW('Hygiene Data'!F49)),0),"]"),IF(AND(ISNUMBER(OFFSET('Hygiene Data'!$F$8,0,10*ROW('Hygiene Data'!F49))),DY55="",ISNUMBER(OFFSET('Hygiene Data'!$F$8,0,10*ROW('Hygiene Data'!F49)))),OFFSET('Hygiene Data'!$F$8,0,10*ROW('Hygiene Data'!F49)),NA())))</f>
        <v>#N/A</v>
      </c>
      <c r="BK55" s="135" t="e">
        <f ca="1">+IF(AND(ISNUMBER(OFFSET('Hygiene Data'!$F$10,0,10*ROW('Hygiene Data'!F49))),DZ55="Yes"),OFFSET('Hygiene Data'!$F$10,0,10*ROW('Hygiene Data'!F49)),IF(AND(ISNUMBER(OFFSET('Hygiene Data'!$F$10,0,10*ROW('Hygiene Data'!F49))),DZ55="No",ISNUMBER(OFFSET('Hygiene Data'!$F$10,0,10*ROW('Hygiene Data'!F49)))),CONCATENATE("[",ROUND(OFFSET('Hygiene Data'!$F$10,0,10*ROW('Hygiene Data'!F49)),0),"]"),IF(AND(ISNUMBER(OFFSET('Hygiene Data'!$F$10,0,10*ROW('Hygiene Data'!F49))),DZ55="",ISNUMBER(OFFSET('Hygiene Data'!$F$10,0,10*ROW('Hygiene Data'!F49)))),OFFSET('Hygiene Data'!$F$10,0,10*ROW('Hygiene Data'!F49)),NA())))</f>
        <v>#N/A</v>
      </c>
      <c r="BL55" s="135" t="e">
        <f ca="1">+IF(AND(ISNUMBER(OFFSET('Hygiene Data'!$G$6,0,10*ROW('Hygiene Data'!G49))),EA55="Yes"),OFFSET('Hygiene Data'!$G$6,0,10*ROW('Hygiene Data'!G49)),IF(AND(ISNUMBER(OFFSET('Hygiene Data'!$G$6,0,10*ROW('Hygiene Data'!G49))),EA55="No",ISNUMBER(OFFSET('Hygiene Data'!$G$6,0,10*ROW('Hygiene Data'!G49)))),CONCATENATE("[",ROUND(OFFSET('Hygiene Data'!$G$6,0,10*ROW('Hygiene Data'!G49)),0),"]"),IF(AND(ISNUMBER(OFFSET('Hygiene Data'!$G$6,0,10*ROW('Hygiene Data'!G49))),EA55="",ISNUMBER(OFFSET('Hygiene Data'!$G$6,0,10*ROW('Hygiene Data'!G49)))),OFFSET('Hygiene Data'!$G$6,0,10*ROW('Hygiene Data'!G49)),NA())))</f>
        <v>#N/A</v>
      </c>
      <c r="BM55" s="135" t="e">
        <f ca="1">+IF(AND(ISNUMBER(OFFSET('Hygiene Data'!$G$8,0,10*ROW('Hygiene Data'!G49))),EB55="Yes"),OFFSET('Hygiene Data'!$G$8,0,10*ROW('Hygiene Data'!G49)),IF(AND(ISNUMBER(OFFSET('Hygiene Data'!$G$8,0,10*ROW('Hygiene Data'!G49))),EB55="No",ISNUMBER(OFFSET('Hygiene Data'!$G$8,0,10*ROW('Hygiene Data'!G49)))),CONCATENATE("[",ROUND(OFFSET('Hygiene Data'!$G$8,0,10*ROW('Hygiene Data'!G49)),0),"]"),IF(AND(ISNUMBER(OFFSET('Hygiene Data'!$G$8,0,10*ROW('Hygiene Data'!G49))),EB55="",ISNUMBER(OFFSET('Hygiene Data'!$G$8,0,10*ROW('Hygiene Data'!G49)))),OFFSET('Hygiene Data'!$G$8,0,10*ROW('Hygiene Data'!G49)),NA())))</f>
        <v>#N/A</v>
      </c>
      <c r="BN55" s="135" t="e">
        <f ca="1">+IF(AND(ISNUMBER(OFFSET('Hygiene Data'!$G$10,0,10*ROW('Hygiene Data'!G49))),EC55="Yes"),OFFSET('Hygiene Data'!$G$10,0,10*ROW('Hygiene Data'!G49)),IF(AND(ISNUMBER(OFFSET('Hygiene Data'!$G$10,0,10*ROW('Hygiene Data'!G49))),EC55="No",ISNUMBER(OFFSET('Hygiene Data'!$G$10,0,10*ROW('Hygiene Data'!G49)))),CONCATENATE("[",ROUND(OFFSET('Hygiene Data'!$G$10,0,10*ROW('Hygiene Data'!G49)),0),"]"),IF(AND(ISNUMBER(OFFSET('Hygiene Data'!$G$10,0,10*ROW('Hygiene Data'!G49))),EC55="",ISNUMBER(OFFSET('Hygiene Data'!$G$10,0,10*ROW('Hygiene Data'!G49)))),OFFSET('Hygiene Data'!$G$10,0,10*ROW('Hygiene Data'!G49)),NA())))</f>
        <v>#N/A</v>
      </c>
      <c r="BO55" s="135" t="e">
        <f ca="1">+IF(AND(ISNUMBER(OFFSET('Hygiene Data'!$H$6,0,10*ROW('Hygiene Data'!H49))),ED55="Yes"),OFFSET('Hygiene Data'!$H$6,0,10*ROW('Hygiene Data'!H49)),IF(AND(ISNUMBER(OFFSET('Hygiene Data'!$H$6,0,10*ROW('Hygiene Data'!H49))),ED55="No",ISNUMBER(OFFSET('Hygiene Data'!$H$6,0,10*ROW('Hygiene Data'!H49)))),CONCATENATE("[",ROUND(OFFSET('Hygiene Data'!$H$6,0,10*ROW('Hygiene Data'!H49)),0),"]"),IF(AND(ISNUMBER(OFFSET('Hygiene Data'!$H$6,0,10*ROW('Hygiene Data'!H49))),ED55="",ISNUMBER(OFFSET('Hygiene Data'!$H$6,0,10*ROW('Hygiene Data'!H49)))),OFFSET('Hygiene Data'!$H$6,0,10*ROW('Hygiene Data'!H49)),NA())))</f>
        <v>#N/A</v>
      </c>
      <c r="BP55" s="135" t="e">
        <f ca="1">+IF(AND(ISNUMBER(OFFSET('Hygiene Data'!$H$8,0,10*ROW('Hygiene Data'!H49))),EE55="Yes"),OFFSET('Hygiene Data'!$H$8,0,10*ROW('Hygiene Data'!H49)),IF(AND(ISNUMBER(OFFSET('Hygiene Data'!$H$8,0,10*ROW('Hygiene Data'!H49))),EE55="No",ISNUMBER(OFFSET('Hygiene Data'!$H$8,0,10*ROW('Hygiene Data'!H49)))),CONCATENATE("[",ROUND(OFFSET('Hygiene Data'!$H$8,0,10*ROW('Hygiene Data'!H49)),0),"]"),IF(AND(ISNUMBER(OFFSET('Hygiene Data'!$H$8,0,10*ROW('Hygiene Data'!H49))),EE55="",ISNUMBER(OFFSET('Hygiene Data'!$H$8,0,10*ROW('Hygiene Data'!H49)))),OFFSET('Hygiene Data'!$H$8,0,10*ROW('Hygiene Data'!H49)),NA())))</f>
        <v>#N/A</v>
      </c>
      <c r="BQ55" s="135" t="e">
        <f ca="1">+IF(AND(ISNUMBER(OFFSET('Hygiene Data'!$H$10,0,10*ROW('Hygiene Data'!H49))),EF55="Yes"),OFFSET('Hygiene Data'!$H$10,0,10*ROW('Hygiene Data'!H49)),IF(AND(ISNUMBER(OFFSET('Hygiene Data'!$H$10,0,10*ROW('Hygiene Data'!H49))),EF55="No",ISNUMBER(OFFSET('Hygiene Data'!$H$10,0,10*ROW('Hygiene Data'!H49)))),CONCATENATE("[",ROUND(OFFSET('Hygiene Data'!$H$10,0,10*ROW('Hygiene Data'!H49)),0),"]"),IF(AND(ISNUMBER(OFFSET('Hygiene Data'!$H$10,0,10*ROW('Hygiene Data'!H49))),EF55="",ISNUMBER(OFFSET('Hygiene Data'!$H$10,0,10*ROW('Hygiene Data'!H49)))),OFFSET('Hygiene Data'!$H$10,0,10*ROW('Hygiene Data'!H49)),NA())))</f>
        <v>#N/A</v>
      </c>
      <c r="BS55" s="34" t="str">
        <f ca="1">+IF(OFFSET('Water Data'!$C$28,0,10*ROW('Water Data'!C49))="","",OFFSET('Water Data'!$C$28,0,10*ROW('Water Data'!C49)))</f>
        <v/>
      </c>
      <c r="BT55" s="34" t="str">
        <f ca="1">+IF(OFFSET('Water Data'!$C$29,0,10*ROW('Water Data'!C49))="","",OFFSET('Water Data'!$C$29,0,10*ROW('Water Data'!C49)))</f>
        <v/>
      </c>
      <c r="BU55" s="34" t="str">
        <f ca="1">+IF(OFFSET('Water Data'!$C$30,0,10*ROW('Water Data'!C49))="","",OFFSET('Water Data'!$C$30,0,10*ROW('Water Data'!C49)))</f>
        <v/>
      </c>
      <c r="BV55" s="34" t="str">
        <f ca="1">+IF(OFFSET('Water Data'!$D$28,0,10*ROW('Water Data'!D49))="","",OFFSET('Water Data'!$D$28,0,10*ROW('Water Data'!D49)))</f>
        <v/>
      </c>
      <c r="BW55" s="34" t="str">
        <f ca="1">+IF(OFFSET('Water Data'!$D$29,0,10*ROW('Water Data'!D49))="","",OFFSET('Water Data'!$D$29,0,10*ROW('Water Data'!D49)))</f>
        <v/>
      </c>
      <c r="BX55" s="34" t="str">
        <f ca="1">+IF(OFFSET('Water Data'!$D$30,0,10*ROW('Water Data'!D49))="","",OFFSET('Water Data'!$D$30,0,10*ROW('Water Data'!D49)))</f>
        <v/>
      </c>
      <c r="BY55" s="34" t="str">
        <f ca="1">+IF(OFFSET('Water Data'!$E$28,0,10*ROW('Water Data'!E49))="","",OFFSET('Water Data'!$E$28,0,10*ROW('Water Data'!E49)))</f>
        <v/>
      </c>
      <c r="BZ55" s="34" t="str">
        <f ca="1">+IF(OFFSET('Water Data'!$E$29,0,10*ROW('Water Data'!E49))="","",OFFSET('Water Data'!$E$29,0,10*ROW('Water Data'!E49)))</f>
        <v/>
      </c>
      <c r="CA55" s="34" t="str">
        <f ca="1">+IF(OFFSET('Water Data'!$E$30,0,10*ROW('Water Data'!E49))="","",OFFSET('Water Data'!$E$30,0,10*ROW('Water Data'!E49)))</f>
        <v/>
      </c>
      <c r="CB55" s="34" t="str">
        <f ca="1">+IF(OFFSET('Water Data'!$F$28,0,10*ROW('Water Data'!F49))="","",OFFSET('Water Data'!$F$28,0,10*ROW('Water Data'!F49)))</f>
        <v/>
      </c>
      <c r="CC55" s="34" t="str">
        <f ca="1">+IF(OFFSET('Water Data'!$F$29,0,10*ROW('Water Data'!F49))="","",OFFSET('Water Data'!$F$29,0,10*ROW('Water Data'!F49)))</f>
        <v/>
      </c>
      <c r="CD55" s="34" t="str">
        <f ca="1">+IF(OFFSET('Water Data'!$F$30,0,10*ROW('Water Data'!F49))="","",OFFSET('Water Data'!$F$30,0,10*ROW('Water Data'!F49)))</f>
        <v/>
      </c>
      <c r="CE55" s="34" t="str">
        <f ca="1">+IF(OFFSET('Water Data'!$G$28,0,10*ROW('Water Data'!G49))="","",OFFSET('Water Data'!$G$28,0,10*ROW('Water Data'!G49)))</f>
        <v/>
      </c>
      <c r="CF55" s="34" t="str">
        <f ca="1">+IF(OFFSET('Water Data'!$G$29,0,10*ROW('Water Data'!G49))="","",OFFSET('Water Data'!$G$29,0,10*ROW('Water Data'!G49)))</f>
        <v/>
      </c>
      <c r="CG55" s="34" t="str">
        <f ca="1">+IF(OFFSET('Water Data'!$G$30,0,10*ROW('Water Data'!G49))="","",OFFSET('Water Data'!$G$30,0,10*ROW('Water Data'!G49)))</f>
        <v/>
      </c>
      <c r="CH55" s="34" t="str">
        <f ca="1">+IF(OFFSET('Water Data'!$H$28,0,10*ROW('Water Data'!H49))="","",OFFSET('Water Data'!$H$28,0,10*ROW('Water Data'!H49)))</f>
        <v/>
      </c>
      <c r="CI55" s="34" t="str">
        <f ca="1">+IF(OFFSET('Water Data'!$H$29,0,10*ROW('Water Data'!H49))="","",OFFSET('Water Data'!$H$29,0,10*ROW('Water Data'!H49)))</f>
        <v/>
      </c>
      <c r="CJ55" s="34" t="str">
        <f ca="1">+IF(OFFSET('Water Data'!$H$30,0,10*ROW('Water Data'!H49))="","",OFFSET('Water Data'!$H$30,0,10*ROW('Water Data'!H49)))</f>
        <v/>
      </c>
      <c r="CK55" s="34" t="str">
        <f ca="1">+IF(OFFSET('Sanitation Data'!$C$29,0,10*ROW('Sanitation Data'!C49))="","",OFFSET('Sanitation Data'!$C$29,0,10*ROW('Sanitation Data'!C49)))</f>
        <v/>
      </c>
      <c r="CL55" s="34" t="str">
        <f ca="1">+IF(OFFSET('Sanitation Data'!$C$30,0,10*ROW('Sanitation Data'!C49))="","",OFFSET('Sanitation Data'!$C$30,0,10*ROW('Sanitation Data'!C49)))</f>
        <v/>
      </c>
      <c r="CM55" s="34" t="str">
        <f ca="1">+IF(OFFSET('Sanitation Data'!$C$31,0,10*ROW('Sanitation Data'!C49))="","",OFFSET('Sanitation Data'!$C$31,0,10*ROW('Sanitation Data'!C49)))</f>
        <v/>
      </c>
      <c r="CN55" s="34" t="str">
        <f ca="1">+IF(OFFSET('Sanitation Data'!$C$32,0,10*ROW('Sanitation Data'!C49))="","",OFFSET('Sanitation Data'!$C$32,0,10*ROW('Sanitation Data'!C49)))</f>
        <v/>
      </c>
      <c r="CO55" s="34" t="str">
        <f ca="1">+IF(OFFSET('Sanitation Data'!$C$33,0,10*ROW('Sanitation Data'!C49))="","",OFFSET('Sanitation Data'!$C$33,0,10*ROW('Sanitation Data'!C49)))</f>
        <v/>
      </c>
      <c r="CP55" s="34" t="str">
        <f ca="1">+IF(OFFSET('Sanitation Data'!$D$29,0,10*ROW('Sanitation Data'!D49))="","",OFFSET('Sanitation Data'!$D$29,0,10*ROW('Sanitation Data'!D49)))</f>
        <v/>
      </c>
      <c r="CQ55" s="34" t="str">
        <f ca="1">+IF(OFFSET('Sanitation Data'!$D$30,0,10*ROW('Sanitation Data'!D49))="","",OFFSET('Sanitation Data'!$D$30,0,10*ROW('Sanitation Data'!D49)))</f>
        <v/>
      </c>
      <c r="CR55" s="34" t="str">
        <f ca="1">+IF(OFFSET('Sanitation Data'!$D$31,0,10*ROW('Sanitation Data'!D49))="","",OFFSET('Sanitation Data'!$D$31,0,10*ROW('Sanitation Data'!D49)))</f>
        <v/>
      </c>
      <c r="CS55" s="34" t="str">
        <f ca="1">+IF(OFFSET('Sanitation Data'!$D$32,0,10*ROW('Sanitation Data'!D49))="","",OFFSET('Sanitation Data'!$D$32,0,10*ROW('Sanitation Data'!D49)))</f>
        <v/>
      </c>
      <c r="CT55" s="34" t="str">
        <f ca="1">+IF(OFFSET('Sanitation Data'!$D$33,0,10*ROW('Sanitation Data'!D49))="","",OFFSET('Sanitation Data'!$D$33,0,10*ROW('Sanitation Data'!D49)))</f>
        <v/>
      </c>
      <c r="CU55" s="34" t="str">
        <f ca="1">+IF(OFFSET('Sanitation Data'!$E$29,0,10*ROW('Sanitation Data'!E49))="","",OFFSET('Sanitation Data'!$E$29,0,10*ROW('Sanitation Data'!E49)))</f>
        <v/>
      </c>
      <c r="CV55" s="34" t="str">
        <f ca="1">+IF(OFFSET('Sanitation Data'!$E$30,0,10*ROW('Sanitation Data'!E49))="","",OFFSET('Sanitation Data'!$E$30,0,10*ROW('Sanitation Data'!E49)))</f>
        <v/>
      </c>
      <c r="CW55" s="34" t="str">
        <f ca="1">+IF(OFFSET('Sanitation Data'!$E$31,0,10*ROW('Sanitation Data'!E49))="","",OFFSET('Sanitation Data'!$E$31,0,10*ROW('Sanitation Data'!E49)))</f>
        <v/>
      </c>
      <c r="CX55" s="34" t="str">
        <f ca="1">+IF(OFFSET('Sanitation Data'!$E$32,0,10*ROW('Sanitation Data'!E49))="","",OFFSET('Sanitation Data'!$E$32,0,10*ROW('Sanitation Data'!E49)))</f>
        <v/>
      </c>
      <c r="CY55" s="34" t="str">
        <f ca="1">+IF(OFFSET('Sanitation Data'!$E$33,0,10*ROW('Sanitation Data'!E49))="","",OFFSET('Sanitation Data'!$E$33,0,10*ROW('Sanitation Data'!E49)))</f>
        <v/>
      </c>
      <c r="CZ55" s="34" t="str">
        <f ca="1">+IF(OFFSET('Sanitation Data'!$F$29,0,10*ROW('Sanitation Data'!F49))="","",OFFSET('Sanitation Data'!$F$29,0,10*ROW('Sanitation Data'!F49)))</f>
        <v/>
      </c>
      <c r="DA55" s="34" t="str">
        <f ca="1">+IF(OFFSET('Sanitation Data'!$F$30,0,10*ROW('Sanitation Data'!F49))="","",OFFSET('Sanitation Data'!$F$30,0,10*ROW('Sanitation Data'!F49)))</f>
        <v/>
      </c>
      <c r="DB55" s="34" t="str">
        <f ca="1">+IF(OFFSET('Sanitation Data'!$F$31,0,10*ROW('Sanitation Data'!F49))="","",OFFSET('Sanitation Data'!$F$31,0,10*ROW('Sanitation Data'!F49)))</f>
        <v/>
      </c>
      <c r="DC55" s="34" t="str">
        <f ca="1">+IF(OFFSET('Sanitation Data'!$F$32,0,10*ROW('Sanitation Data'!F49))="","",OFFSET('Sanitation Data'!$F$32,0,10*ROW('Sanitation Data'!F49)))</f>
        <v/>
      </c>
      <c r="DD55" s="34" t="str">
        <f ca="1">+IF(OFFSET('Sanitation Data'!$F$33,0,10*ROW('Sanitation Data'!F49))="","",OFFSET('Sanitation Data'!$F$33,0,10*ROW('Sanitation Data'!F49)))</f>
        <v/>
      </c>
      <c r="DE55" s="34" t="str">
        <f ca="1">+IF(OFFSET('Sanitation Data'!$G$29,0,10*ROW('Sanitation Data'!G49))="","",OFFSET('Sanitation Data'!$G$29,0,10*ROW('Sanitation Data'!G49)))</f>
        <v/>
      </c>
      <c r="DF55" s="34" t="str">
        <f ca="1">+IF(OFFSET('Sanitation Data'!$G$30,0,10*ROW('Sanitation Data'!G49))="","",OFFSET('Sanitation Data'!$G$30,0,10*ROW('Sanitation Data'!G49)))</f>
        <v/>
      </c>
      <c r="DG55" s="34" t="str">
        <f ca="1">+IF(OFFSET('Sanitation Data'!$G$31,0,10*ROW('Sanitation Data'!G49))="","",OFFSET('Sanitation Data'!$G$31,0,10*ROW('Sanitation Data'!G49)))</f>
        <v/>
      </c>
      <c r="DH55" s="34" t="str">
        <f ca="1">+IF(OFFSET('Sanitation Data'!$G$32,0,10*ROW('Sanitation Data'!G49))="","",OFFSET('Sanitation Data'!$G$32,0,10*ROW('Sanitation Data'!G49)))</f>
        <v/>
      </c>
      <c r="DI55" s="34" t="str">
        <f ca="1">+IF(OFFSET('Sanitation Data'!$G$33,0,10*ROW('Sanitation Data'!G49))="","",OFFSET('Sanitation Data'!$G$33,0,10*ROW('Sanitation Data'!G49)))</f>
        <v/>
      </c>
      <c r="DJ55" s="34" t="str">
        <f ca="1">+IF(OFFSET('Sanitation Data'!$H$29,0,10*ROW('Sanitation Data'!H49))="","",OFFSET('Sanitation Data'!$H$29,0,10*ROW('Sanitation Data'!H49)))</f>
        <v/>
      </c>
      <c r="DK55" s="34" t="str">
        <f ca="1">+IF(OFFSET('Sanitation Data'!$H$30,0,10*ROW('Sanitation Data'!H49))="","",OFFSET('Sanitation Data'!$H$30,0,10*ROW('Sanitation Data'!H49)))</f>
        <v/>
      </c>
      <c r="DL55" s="34" t="str">
        <f ca="1">+IF(OFFSET('Sanitation Data'!$H$31,0,10*ROW('Sanitation Data'!H49))="","",OFFSET('Sanitation Data'!$H$31,0,10*ROW('Sanitation Data'!H49)))</f>
        <v/>
      </c>
      <c r="DM55" s="34" t="str">
        <f ca="1">+IF(OFFSET('Sanitation Data'!$H$32,0,10*ROW('Sanitation Data'!H49))="","",OFFSET('Sanitation Data'!$H$32,0,10*ROW('Sanitation Data'!H49)))</f>
        <v/>
      </c>
      <c r="DN55" s="34" t="str">
        <f ca="1">+IF(OFFSET('Sanitation Data'!$H$33,0,10*ROW('Sanitation Data'!H49))="","",OFFSET('Sanitation Data'!$H$33,0,10*ROW('Sanitation Data'!H49)))</f>
        <v/>
      </c>
      <c r="DO55" s="34" t="str">
        <f ca="1">+IF(OFFSET('Hygiene Data'!$C$12,0,10*ROW('Hygiene Data'!C49))="","",OFFSET('Hygiene Data'!$C$12,0,10*ROW('Hygiene Data'!C49)))</f>
        <v/>
      </c>
      <c r="DP55" s="34" t="str">
        <f ca="1">+IF(OFFSET('Hygiene Data'!$C$13,0,10*ROW('Hygiene Data'!C49))="","",OFFSET('Hygiene Data'!$C$13,0,10*ROW('Hygiene Data'!C49)))</f>
        <v/>
      </c>
      <c r="DQ55" s="34" t="str">
        <f ca="1">+IF(OFFSET('Hygiene Data'!$C$14,0,10*ROW('Hygiene Data'!C49))="","",OFFSET('Hygiene Data'!$C$14,0,10*ROW('Hygiene Data'!C49)))</f>
        <v/>
      </c>
      <c r="DR55" s="34" t="str">
        <f ca="1">+IF(OFFSET('Hygiene Data'!$D$12,0,10*ROW('Hygiene Data'!D49))="","",OFFSET('Hygiene Data'!$D$12,0,10*ROW('Hygiene Data'!D49)))</f>
        <v/>
      </c>
      <c r="DS55" s="34" t="str">
        <f ca="1">+IF(OFFSET('Hygiene Data'!$D$13,0,10*ROW('Hygiene Data'!D49))="","",OFFSET('Hygiene Data'!$D$13,0,10*ROW('Hygiene Data'!D49)))</f>
        <v/>
      </c>
      <c r="DT55" s="34" t="str">
        <f ca="1">+IF(OFFSET('Hygiene Data'!$D$14,0,10*ROW('Hygiene Data'!D49))="","",OFFSET('Hygiene Data'!$D$14,0,10*ROW('Hygiene Data'!D49)))</f>
        <v/>
      </c>
      <c r="DU55" s="34" t="str">
        <f ca="1">+IF(OFFSET('Hygiene Data'!$E$12,0,10*ROW('Hygiene Data'!E49))="","",OFFSET('Hygiene Data'!$E$12,0,10*ROW('Hygiene Data'!E49)))</f>
        <v/>
      </c>
      <c r="DV55" s="34" t="str">
        <f ca="1">+IF(OFFSET('Hygiene Data'!$E$13,0,10*ROW('Hygiene Data'!E49))="","",OFFSET('Hygiene Data'!$E$13,0,10*ROW('Hygiene Data'!E49)))</f>
        <v/>
      </c>
      <c r="DW55" s="34" t="str">
        <f ca="1">+IF(OFFSET('Hygiene Data'!$E$14,0,10*ROW('Hygiene Data'!E49))="","",OFFSET('Hygiene Data'!$E$14,0,10*ROW('Hygiene Data'!E49)))</f>
        <v/>
      </c>
      <c r="DX55" s="34" t="str">
        <f ca="1">+IF(OFFSET('Hygiene Data'!$F$12,0,10*ROW('Hygiene Data'!F49))="","",OFFSET('Hygiene Data'!$F$12,0,10*ROW('Hygiene Data'!F49)))</f>
        <v/>
      </c>
      <c r="DY55" s="34" t="str">
        <f ca="1">+IF(OFFSET('Hygiene Data'!$F$13,0,10*ROW('Hygiene Data'!F49))="","",OFFSET('Hygiene Data'!$F$13,0,10*ROW('Hygiene Data'!F49)))</f>
        <v/>
      </c>
      <c r="DZ55" s="34" t="str">
        <f ca="1">+IF(OFFSET('Hygiene Data'!$F$14,0,10*ROW('Hygiene Data'!F49))="","",OFFSET('Hygiene Data'!$F$14,0,10*ROW('Hygiene Data'!F49)))</f>
        <v/>
      </c>
      <c r="EA55" s="34" t="str">
        <f ca="1">+IF(OFFSET('Hygiene Data'!$G$12,0,10*ROW('Hygiene Data'!G49))="","",OFFSET('Hygiene Data'!$G$12,0,10*ROW('Hygiene Data'!G49)))</f>
        <v/>
      </c>
      <c r="EB55" s="34" t="str">
        <f ca="1">+IF(OFFSET('Hygiene Data'!$G$13,0,10*ROW('Hygiene Data'!G49))="","",OFFSET('Hygiene Data'!$G$13,0,10*ROW('Hygiene Data'!G49)))</f>
        <v/>
      </c>
      <c r="EC55" s="34" t="str">
        <f ca="1">+IF(OFFSET('Hygiene Data'!$G$14,0,10*ROW('Hygiene Data'!G49))="","",OFFSET('Hygiene Data'!$G$14,0,10*ROW('Hygiene Data'!G49)))</f>
        <v/>
      </c>
      <c r="ED55" s="34" t="str">
        <f ca="1">+IF(OFFSET('Hygiene Data'!$H$12,0,10*ROW('Hygiene Data'!H49))="","",OFFSET('Hygiene Data'!$H$12,0,10*ROW('Hygiene Data'!H49)))</f>
        <v/>
      </c>
      <c r="EE55" s="34" t="str">
        <f ca="1">+IF(OFFSET('Hygiene Data'!$H$13,0,10*ROW('Hygiene Data'!H49))="","",OFFSET('Hygiene Data'!$H$13,0,10*ROW('Hygiene Data'!H49)))</f>
        <v/>
      </c>
      <c r="EF55" s="34" t="str">
        <f ca="1">+IF(OFFSET('Hygiene Data'!$H$14,0,10*ROW('Hygiene Data'!H49))="","",OFFSET('Hygiene Data'!$H$14,0,10*ROW('Hygiene Data'!H49)))</f>
        <v/>
      </c>
    </row>
    <row r="56" spans="1:136" x14ac:dyDescent="0.2">
      <c r="A56" s="50" t="str">
        <f ca="1">+IF(OFFSET('Water Data'!$B$1,0,10*ROW('Water Data'!B53))="","",OFFSET('Water Data'!$B$1,0,10*ROW('Water Data'!B53)))</f>
        <v/>
      </c>
      <c r="B56" s="50" t="str">
        <f ca="1">+IF(OFFSET('Water Data'!$A$3,0,10*ROW('Water Data'!A53))="","",OFFSET('Water Data'!$A$3,0,10*ROW('Water Data'!A53)))</f>
        <v/>
      </c>
      <c r="C56" s="50" t="str">
        <f ca="1">+IF(OFFSET('Water Data'!$C$3,0,10*ROW('Water Data'!C53))="","",OFFSET('Water Data'!$C$3,0,10*ROW('Water Data'!C53)))</f>
        <v/>
      </c>
      <c r="D56" s="133" t="e">
        <f ca="1">+IF(AND(ISNUMBER(OFFSET('Water Data'!$C$5,0,10*ROW('Water Data'!C50))),BS56="Yes"),100-OFFSET('Water Data'!$C$5,0,10*ROW('Water Data'!C50)),IF(AND(ISNUMBER(OFFSET('Water Data'!$C$5,0,10*ROW('Water Data'!C50))),BS56="No",ISNUMBER(OFFSET('Water Data'!$C$5,0,10*ROW('Water Data'!C50)))),CONCATENATE("[",ROUND(100-OFFSET('Water Data'!$C$5,0,10*ROW('Water Data'!C50)),0),"]"),IF(AND(ISNUMBER(OFFSET('Water Data'!$C$5,0,10*ROW('Water Data'!C50))),BS56="",ISNUMBER(OFFSET('Water Data'!$C$5,0,10*ROW('Water Data'!C50)))),100-OFFSET('Water Data'!$C$5,0,10*ROW('Water Data'!C50)),NA())))</f>
        <v>#N/A</v>
      </c>
      <c r="E56" s="133" t="e">
        <f ca="1">+IF(AND(ISNUMBER(OFFSET('Water Data'!$C$7,0,10*ROW('Water Data'!D50))),BT56="Yes"),OFFSET('Water Data'!$C$7,0,10*ROW('Water Data'!C50)),IF(AND(ISNUMBER(OFFSET('Water Data'!$C$7,0,10*ROW('Water Data'!C50))),BT56="No",ISNUMBER(OFFSET('Water Data'!$C$7,0,10*ROW('Water Data'!C50)))),CONCATENATE("[",ROUND(OFFSET('Water Data'!$C$7,0,10*ROW('Water Data'!C50)),0),"]"),IF(AND(ISNUMBER(OFFSET('Water Data'!$C$7,0,10*ROW('Water Data'!C50))),BT56="",ISNUMBER(OFFSET('Water Data'!$C$7,0,10*ROW('Water Data'!C50)))),OFFSET('Water Data'!$C$7,0,10*ROW('Water Data'!C50)),NA())))</f>
        <v>#N/A</v>
      </c>
      <c r="F56" s="133" t="e">
        <f ca="1">+IF(AND(ISNUMBER(OFFSET('Water Data'!$C$10,0,10*ROW('Water Data'!C50))),BU56="Yes"),OFFSET('Water Data'!$C$10,0,10*ROW('Water Data'!C50)),IF(AND(ISNUMBER(OFFSET('Water Data'!$C$10,0,10*ROW('Water Data'!C50))),BU56="No",ISNUMBER(OFFSET('Water Data'!$C$10,0,10*ROW('Water Data'!C50)))),CONCATENATE("[",ROUND(OFFSET('Water Data'!$C$10,0,10*ROW('Water Data'!C50)),0),"]"),IF(AND(ISNUMBER(OFFSET('Water Data'!$C$10,0,10*ROW('Water Data'!C50))),BU56="",ISNUMBER(OFFSET('Water Data'!$C$10,0,10*ROW('Water Data'!C50)))),OFFSET('Water Data'!$C$10,0,10*ROW('Water Data'!C50)),NA())))</f>
        <v>#N/A</v>
      </c>
      <c r="G56" s="133" t="e">
        <f ca="1">+IF(AND(ISNUMBER(OFFSET('Water Data'!$D$5,0,10*ROW('Water Data'!D50))),BV56="Yes"),100-OFFSET('Water Data'!$D$5,0,10*ROW('Water Data'!D50)),IF(AND(ISNUMBER(OFFSET('Water Data'!$D$5,0,10*ROW('Water Data'!D50))),BV56="No",ISNUMBER(OFFSET('Water Data'!$D$5,0,10*ROW('Water Data'!D50)))),CONCATENATE("[",ROUND(100-OFFSET('Water Data'!$D$5,0,10*ROW('Water Data'!D50)),0),"]"),IF(AND(ISNUMBER(OFFSET('Water Data'!$D$5,0,10*ROW('Water Data'!D50))),BV56="",ISNUMBER(OFFSET('Water Data'!$D$5,0,10*ROW('Water Data'!D50)))),100-OFFSET('Water Data'!$D$5,0,10*ROW('Water Data'!D50)),NA())))</f>
        <v>#N/A</v>
      </c>
      <c r="H56" s="133" t="e">
        <f ca="1">+IF(AND(ISNUMBER(OFFSET('Water Data'!$D$7,0,10*ROW('Water Data'!D50))),BW56="Yes"),OFFSET('Water Data'!$D$7,0,10*ROW('Water Data'!D50)),IF(AND(ISNUMBER(OFFSET('Water Data'!$D$7,0,10*ROW('Water Data'!D50))),BW56="No",ISNUMBER(OFFSET('Water Data'!$D$7,0,10*ROW('Water Data'!D50)))),CONCATENATE("[",ROUND(OFFSET('Water Data'!$C$7,0,10*ROW('Water Data'!D50)),0),"]"),IF(AND(ISNUMBER(OFFSET('Water Data'!$D$7,0,10*ROW('Water Data'!D50))),BW56="",ISNUMBER(OFFSET('Water Data'!$D$7,0,10*ROW('Water Data'!D50)))),OFFSET('Water Data'!$D$7,0,10*ROW('Water Data'!D50)),NA())))</f>
        <v>#N/A</v>
      </c>
      <c r="I56" s="133" t="e">
        <f ca="1">+IF(AND(ISNUMBER(OFFSET('Water Data'!$D$10,0,10*ROW('Water Data'!D50))),BX56="Yes"),OFFSET('Water Data'!$D$10,0,10*ROW('Water Data'!D50)),IF(AND(ISNUMBER(OFFSET('Water Data'!$D$10,0,10*ROW('Water Data'!D50))),BX56="No",ISNUMBER(OFFSET('Water Data'!$D$10,0,10*ROW('Water Data'!D50)))),CONCATENATE("[",ROUND(OFFSET('Water Data'!$D$10,0,10*ROW('Water Data'!D50)),0),"]"),IF(AND(ISNUMBER(OFFSET('Water Data'!$D$10,0,10*ROW('Water Data'!D50))),BX56="",ISNUMBER(OFFSET('Water Data'!$D$10,0,10*ROW('Water Data'!D50)))),OFFSET('Water Data'!$D$10,0,10*ROW('Water Data'!D50)),NA())))</f>
        <v>#N/A</v>
      </c>
      <c r="J56" s="133" t="e">
        <f ca="1">+IF(AND(ISNUMBER(OFFSET('Water Data'!$E$5,0,10*ROW('Water Data'!E50))),BY56="Yes"),100-OFFSET('Water Data'!$E$5,0,10*ROW('Water Data'!E50)),IF(AND(ISNUMBER(OFFSET('Water Data'!$E$5,0,10*ROW('Water Data'!E50))),BY56="No",ISNUMBER(OFFSET('Water Data'!$E$5,0,10*ROW('Water Data'!E50)))),CONCATENATE("[",ROUND(100-OFFSET('Water Data'!$E$5,0,10*ROW('Water Data'!E50)),0),"]"),IF(AND(ISNUMBER(OFFSET('Water Data'!$E$5,0,10*ROW('Water Data'!E50))),BY56="",ISNUMBER(OFFSET('Water Data'!$E$5,0,10*ROW('Water Data'!E50)))),100-OFFSET('Water Data'!$E$5,0,10*ROW('Water Data'!E50)),NA())))</f>
        <v>#N/A</v>
      </c>
      <c r="K56" s="133" t="e">
        <f ca="1">+IF(AND(ISNUMBER(OFFSET('Water Data'!$E$7,0,10*ROW('Water Data'!E50))),BZ56="Yes"),OFFSET('Water Data'!$E$7,0,10*ROW('Water Data'!E50)),IF(AND(ISNUMBER(OFFSET('Water Data'!$E$7,0,10*ROW('Water Data'!E50))),BZ56="No",ISNUMBER(OFFSET('Water Data'!$E$7,0,10*ROW('Water Data'!E50)))),CONCATENATE("[",ROUND(OFFSET('Water Data'!$E$7,0,10*ROW('Water Data'!E50)),0),"]"),IF(AND(ISNUMBER(OFFSET('Water Data'!$E$7,0,10*ROW('Water Data'!E50))),BZ56="",ISNUMBER(OFFSET('Water Data'!$E$7,0,10*ROW('Water Data'!E50)))),OFFSET('Water Data'!$E$7,0,10*ROW('Water Data'!E50)),NA())))</f>
        <v>#N/A</v>
      </c>
      <c r="L56" s="133" t="e">
        <f ca="1">+IF(AND(ISNUMBER(OFFSET('Water Data'!$E$10,0,10*ROW('Water Data'!E50))),CA56="Yes"),OFFSET('Water Data'!$E$10,0,10*ROW('Water Data'!E50)),IF(AND(ISNUMBER(OFFSET('Water Data'!$E$10,0,10*ROW('Water Data'!E50))),CA56="No",ISNUMBER(OFFSET('Water Data'!$E$10,0,10*ROW('Water Data'!E50)))),CONCATENATE("[",ROUND(OFFSET('Water Data'!$E$10,0,10*ROW('Water Data'!E50)),0),"]"),IF(AND(ISNUMBER(OFFSET('Water Data'!$E$10,0,10*ROW('Water Data'!E50))),CA56="",ISNUMBER(OFFSET('Water Data'!$E$10,0,10*ROW('Water Data'!E50)))),OFFSET('Water Data'!$E$10,0,10*ROW('Water Data'!E50)),NA())))</f>
        <v>#N/A</v>
      </c>
      <c r="M56" s="133" t="e">
        <f ca="1">+IF(AND(ISNUMBER(OFFSET('Water Data'!$F$5,0,10*ROW('Water Data'!F50))),CB56="Yes"),100-OFFSET('Water Data'!$F$5,0,10*ROW('Water Data'!F50)),IF(AND(ISNUMBER(OFFSET('Water Data'!$F$5,0,10*ROW('Water Data'!F50))),CB56="No",ISNUMBER(OFFSET('Water Data'!$F$5,0,10*ROW('Water Data'!F50)))),CONCATENATE("[",ROUND(100-OFFSET('Water Data'!$F$5,0,10*ROW('Water Data'!F50)),0),"]"),IF(AND(ISNUMBER(OFFSET('Water Data'!$F$5,0,10*ROW('Water Data'!F50))),CB56="",ISNUMBER(OFFSET('Water Data'!$F$5,0,10*ROW('Water Data'!F50)))),100-OFFSET('Water Data'!$F$5,0,10*ROW('Water Data'!F50)),NA())))</f>
        <v>#N/A</v>
      </c>
      <c r="N56" s="133" t="e">
        <f ca="1">+IF(AND(ISNUMBER(OFFSET('Water Data'!$F$7,0,10*ROW('Water Data'!F50))),CC56="Yes"),OFFSET('Water Data'!$F$7,0,10*ROW('Water Data'!F50)),IF(AND(ISNUMBER(OFFSET('Water Data'!$F$7,0,10*ROW('Water Data'!F50))),CC56="No",ISNUMBER(OFFSET('Water Data'!$F$7,0,10*ROW('Water Data'!F50)))),CONCATENATE("[",ROUND(OFFSET('Water Data'!$F$7,0,10*ROW('Water Data'!F50)),0),"]"),IF(AND(ISNUMBER(OFFSET('Water Data'!$F$7,0,10*ROW('Water Data'!F50))),CC56="",ISNUMBER(OFFSET('Water Data'!$F$7,0,10*ROW('Water Data'!F50)))),OFFSET('Water Data'!$F$7,0,10*ROW('Water Data'!F50)),NA())))</f>
        <v>#N/A</v>
      </c>
      <c r="O56" s="133" t="e">
        <f ca="1">+IF(AND(ISNUMBER(OFFSET('Water Data'!$F$10,0,10*ROW('Water Data'!F50))),CD56="Yes"),OFFSET('Water Data'!$F$10,0,10*ROW('Water Data'!F50)),IF(AND(ISNUMBER(OFFSET('Water Data'!$F$10,0,10*ROW('Water Data'!F50))),CD56="No",ISNUMBER(OFFSET('Water Data'!$F$10,0,10*ROW('Water Data'!F50)))),CONCATENATE("[",ROUND(OFFSET('Water Data'!$F$10,0,10*ROW('Water Data'!F50)),0),"]"),IF(AND(ISNUMBER(OFFSET('Water Data'!$F$10,0,10*ROW('Water Data'!F50))),CD56="",ISNUMBER(OFFSET('Water Data'!$F$10,0,10*ROW('Water Data'!F50)))),OFFSET('Water Data'!$F$10,0,10*ROW('Water Data'!F50)),NA())))</f>
        <v>#N/A</v>
      </c>
      <c r="P56" s="133" t="e">
        <f ca="1">+IF(AND(ISNUMBER(OFFSET('Water Data'!$G$5,0,10*ROW('Water Data'!G50))),CE56="Yes"),100-OFFSET('Water Data'!$G$5,0,10*ROW('Water Data'!G50)),IF(AND(ISNUMBER(OFFSET('Water Data'!$G$5,0,10*ROW('Water Data'!G50))),CE56="No",ISNUMBER(OFFSET('Water Data'!$G$5,0,10*ROW('Water Data'!G50)))),CONCATENATE("[",ROUND(100-OFFSET('Water Data'!$G$5,0,10*ROW('Water Data'!G50)),0),"]"),IF(AND(ISNUMBER(OFFSET('Water Data'!$G$5,0,10*ROW('Water Data'!G50))),CE56="",ISNUMBER(OFFSET('Water Data'!$G$5,0,10*ROW('Water Data'!G50)))),100-OFFSET('Water Data'!$G$5,0,10*ROW('Water Data'!G50)),NA())))</f>
        <v>#N/A</v>
      </c>
      <c r="Q56" s="133" t="e">
        <f ca="1">+IF(AND(ISNUMBER(OFFSET('Water Data'!$G$7,0,10*ROW('Water Data'!G50))),CF56="Yes"),OFFSET('Water Data'!$G$7,0,10*ROW('Water Data'!G50)),IF(AND(ISNUMBER(OFFSET('Water Data'!$G$7,0,10*ROW('Water Data'!G50))),CF56="No",ISNUMBER(OFFSET('Water Data'!$G$7,0,10*ROW('Water Data'!G50)))),CONCATENATE("[",ROUND(OFFSET('Water Data'!$G$7,0,10*ROW('Water Data'!G50)),0),"]"),IF(AND(ISNUMBER(OFFSET('Water Data'!$G$7,0,10*ROW('Water Data'!G50))),CF56="",ISNUMBER(OFFSET('Water Data'!$G$7,0,10*ROW('Water Data'!G50)))),OFFSET('Water Data'!$G$7,0,10*ROW('Water Data'!G50)),NA())))</f>
        <v>#N/A</v>
      </c>
      <c r="R56" s="133" t="e">
        <f ca="1">+IF(AND(ISNUMBER(OFFSET('Water Data'!$G$10,0,10*ROW('Water Data'!G50))),CG56="Yes"),OFFSET('Water Data'!$G$10,0,10*ROW('Water Data'!G50)),IF(AND(ISNUMBER(OFFSET('Water Data'!$G$10,0,10*ROW('Water Data'!G50))),CG56="No",ISNUMBER(OFFSET('Water Data'!$G$10,0,10*ROW('Water Data'!G50)))),CONCATENATE("[",ROUND(OFFSET('Water Data'!$G$10,0,10*ROW('Water Data'!G50)),0),"]"),IF(AND(ISNUMBER(OFFSET('Water Data'!$G$10,0,10*ROW('Water Data'!G50))),CG56="",ISNUMBER(OFFSET('Water Data'!$G$10,0,10*ROW('Water Data'!G50)))),OFFSET('Water Data'!$G$10,0,10*ROW('Water Data'!G50)),NA())))</f>
        <v>#N/A</v>
      </c>
      <c r="S56" s="133" t="e">
        <f ca="1">+IF(AND(ISNUMBER(OFFSET('Water Data'!$H$5,0,10*ROW('Water Data'!H50))),CH56="Yes"),100-OFFSET('Water Data'!$H$5,0,10*ROW('Water Data'!H50)),IF(AND(ISNUMBER(OFFSET('Water Data'!$H$5,0,10*ROW('Water Data'!H50))),CH56="No",ISNUMBER(OFFSET('Water Data'!$H$5,0,10*ROW('Water Data'!H50)))),CONCATENATE("[",ROUND(100-OFFSET('Water Data'!$H$5,0,10*ROW('Water Data'!H50)),0),"]"),IF(AND(ISNUMBER(OFFSET('Water Data'!$H$5,0,10*ROW('Water Data'!H50))),CH56="",ISNUMBER(OFFSET('Water Data'!$H$5,0,10*ROW('Water Data'!H50)))),100-OFFSET('Water Data'!$H$5,0,10*ROW('Water Data'!H50)),NA())))</f>
        <v>#N/A</v>
      </c>
      <c r="T56" s="133" t="e">
        <f ca="1">+IF(AND(ISNUMBER(OFFSET('Water Data'!$H$7,0,10*ROW('Water Data'!H50))),CI56="Yes"),OFFSET('Water Data'!$H$7,0,10*ROW('Water Data'!H50)),IF(AND(ISNUMBER(OFFSET('Water Data'!$H$7,0,10*ROW('Water Data'!H50))),CI56="No",ISNUMBER(OFFSET('Water Data'!$H$7,0,10*ROW('Water Data'!H50)))),CONCATENATE("[",ROUND(OFFSET('Water Data'!$H$7,0,10*ROW('Water Data'!H50)),0),"]"),IF(AND(ISNUMBER(OFFSET('Water Data'!$H$7,0,10*ROW('Water Data'!H50))),CI56="",ISNUMBER(OFFSET('Water Data'!$H$7,0,10*ROW('Water Data'!H50)))),OFFSET('Water Data'!$H$7,0,10*ROW('Water Data'!H50)),NA())))</f>
        <v>#N/A</v>
      </c>
      <c r="U56" s="133" t="e">
        <f ca="1">+IF(AND(ISNUMBER(OFFSET('Water Data'!$H$10,0,10*ROW('Water Data'!H50))),CJ56="Yes"),OFFSET('Water Data'!$H$10,0,10*ROW('Water Data'!H50)),IF(AND(ISNUMBER(OFFSET('Water Data'!$H$10,0,10*ROW('Water Data'!H50))),CJ56="No",ISNUMBER(OFFSET('Water Data'!$H$10,0,10*ROW('Water Data'!H50)))),CONCATENATE("[",ROUND(OFFSET('Water Data'!$H$10,0,10*ROW('Water Data'!H50)),0),"]"),IF(AND(ISNUMBER(OFFSET('Water Data'!$H$10,0,10*ROW('Water Data'!H50))),CJ56="",ISNUMBER(OFFSET('Water Data'!$H$10,0,10*ROW('Water Data'!H50)))),OFFSET('Water Data'!$H$10,0,10*ROW('Water Data'!H50)),NA())))</f>
        <v>#N/A</v>
      </c>
      <c r="V56" s="134" t="e">
        <f ca="1">+IF(AND(ISNUMBER(OFFSET('Sanitation Data'!$C$5,0,10*ROW('Sanitation Data'!C50))),CK56="Yes"),100-OFFSET('Sanitation Data'!$C$5,0,10*ROW('Sanitation Data'!C50)),IF(AND(ISNUMBER(OFFSET('Sanitation Data'!$C$5,0,10*ROW('Sanitation Data'!C50))),CK56="No",ISNUMBER(OFFSET('Sanitation Data'!$C$5,0,10*ROW('Sanitation Data'!C50)))),CONCATENATE("[",ROUND(100-OFFSET('Sanitation Data'!$C$5,0,10*ROW('Sanitation Data'!C50)),0),"]"),IF(AND(ISNUMBER(OFFSET('Sanitation Data'!$C$5,0,10*ROW('Sanitation Data'!C50))),CK56="",ISNUMBER(OFFSET('Sanitation Data'!$C$5,0,10*ROW('Sanitation Data'!C50)))),100-OFFSET('Sanitation Data'!$C$5,0,10*ROW('Sanitation Data'!C50)),NA())))</f>
        <v>#N/A</v>
      </c>
      <c r="W56" s="134" t="e">
        <f ca="1">+IF(AND(ISNUMBER(OFFSET('Sanitation Data'!$C$7,0,10*ROW('Sanitation Data'!C50))),CL56="Yes"),OFFSET('Sanitation Data'!$C$7,0,10*ROW('Sanitation Data'!C50)),IF(AND(ISNUMBER(OFFSET('Sanitation Data'!$C$7,0,10*ROW('Sanitation Data'!C50))),CL56="No",ISNUMBER(OFFSET('Sanitation Data'!$C$7,0,10*ROW('Sanitation Data'!C50)))),CONCATENATE("[",ROUND(OFFSET('Sanitation Data'!$C$7,0,10*ROW('Sanitation Data'!C50)),0),"]"),IF(AND(ISNUMBER(OFFSET('Sanitation Data'!$C$7,0,10*ROW('Sanitation Data'!C50))),CL56="",ISNUMBER(OFFSET('Sanitation Data'!$C$7,0,10*ROW('Sanitation Data'!C50)))),OFFSET('Sanitation Data'!$C$7,0,10*ROW('Sanitation Data'!C50)),NA())))</f>
        <v>#N/A</v>
      </c>
      <c r="X56" s="134" t="e">
        <f ca="1">+IF(AND(ISNUMBER(OFFSET('Sanitation Data'!$C$11,0,10*ROW('Sanitation Data'!C50))),CM56="Yes"),OFFSET('Sanitation Data'!$C$11,0,10*ROW('Sanitation Data'!C50)),IF(AND(ISNUMBER(OFFSET('Sanitation Data'!$C$11,0,10*ROW('Sanitation Data'!C50))),CM56="No",ISNUMBER(OFFSET('Sanitation Data'!$C$11,0,10*ROW('Sanitation Data'!C50)))),CONCATENATE("[",ROUND(OFFSET('Sanitation Data'!$C$11,0,10*ROW('Sanitation Data'!C50)),0),"]"),IF(AND(ISNUMBER(OFFSET('Sanitation Data'!$C$11,0,10*ROW('Sanitation Data'!C50))),CM56="",ISNUMBER(OFFSET('Sanitation Data'!$C$11,0,10*ROW('Sanitation Data'!C50)))),OFFSET('Sanitation Data'!$C$11,0,10*ROW('Sanitation Data'!C50)),NA())))</f>
        <v>#N/A</v>
      </c>
      <c r="Y56" s="134" t="e">
        <f ca="1">+IF(AND(ISNUMBER(OFFSET('Sanitation Data'!$C$12,0,10*ROW('Sanitation Data'!C50))),CN56="Yes"),OFFSET('Sanitation Data'!$C$12,0,10*ROW('Sanitation Data'!C50)),IF(AND(ISNUMBER(OFFSET('Sanitation Data'!$C$12,0,10*ROW('Sanitation Data'!C50))),CN56="No",ISNUMBER(OFFSET('Sanitation Data'!$C$12,0,10*ROW('Sanitation Data'!C50)))),CONCATENATE("[",ROUND(OFFSET('Sanitation Data'!$C$12,0,10*ROW('Sanitation Data'!C50)),0),"]"),IF(AND(ISNUMBER(OFFSET('Sanitation Data'!$C$12,0,10*ROW('Sanitation Data'!C50))),CN56="",ISNUMBER(OFFSET('Sanitation Data'!$C$12,0,10*ROW('Sanitation Data'!C50)))),OFFSET('Sanitation Data'!$C$12,0,10*ROW('Sanitation Data'!C50)),NA())))</f>
        <v>#N/A</v>
      </c>
      <c r="Z56" s="134" t="e">
        <f ca="1">+IF(AND(ISNUMBER(OFFSET('Sanitation Data'!$C$13,0,10*ROW('Sanitation Data'!C50))),CO56="Yes"),OFFSET('Sanitation Data'!$C$13,0,10*ROW('Sanitation Data'!C50)),IF(AND(ISNUMBER(OFFSET('Sanitation Data'!$C$13,0,10*ROW('Sanitation Data'!C50))),CO56="No",ISNUMBER(OFFSET('Sanitation Data'!$C$13,0,10*ROW('Sanitation Data'!C50)))),CONCATENATE("[",ROUND(OFFSET('Sanitation Data'!$C$13,0,10*ROW('Sanitation Data'!C50)),0),"]"),IF(AND(ISNUMBER(OFFSET('Sanitation Data'!$C$13,0,10*ROW('Sanitation Data'!C50))),CO56="",ISNUMBER(OFFSET('Sanitation Data'!$C$13,0,10*ROW('Sanitation Data'!C50)))),OFFSET('Sanitation Data'!$C$13,0,10*ROW('Sanitation Data'!C50)),NA())))</f>
        <v>#N/A</v>
      </c>
      <c r="AA56" s="134" t="e">
        <f ca="1">+IF(AND(ISNUMBER(OFFSET('Sanitation Data'!$D$5,0,10*ROW('Sanitation Data'!D50))),CP56="Yes"),100-OFFSET('Sanitation Data'!$D$5,0,10*ROW('Sanitation Data'!D50)),IF(AND(ISNUMBER(OFFSET('Sanitation Data'!$D$5,0,10*ROW('Sanitation Data'!D50))),CP56="No",ISNUMBER(OFFSET('Sanitation Data'!$D$5,0,10*ROW('Sanitation Data'!D50)))),CONCATENATE("[",ROUND(100-OFFSET('Sanitation Data'!$D$5,0,10*ROW('Sanitation Data'!D50)),0),"]"),IF(AND(ISNUMBER(OFFSET('Sanitation Data'!$D$5,0,10*ROW('Sanitation Data'!D50))),CP56="",ISNUMBER(OFFSET('Sanitation Data'!$D$5,0,10*ROW('Sanitation Data'!D50)))),100-OFFSET('Sanitation Data'!$D$5,0,10*ROW('Sanitation Data'!D50)),NA())))</f>
        <v>#N/A</v>
      </c>
      <c r="AB56" s="134" t="e">
        <f ca="1">+IF(AND(ISNUMBER(OFFSET('Sanitation Data'!$D$7,0,10*ROW('Sanitation Data'!D50))),CQ56="Yes"),OFFSET('Sanitation Data'!$D$7,0,10*ROW('Sanitation Data'!G50)),IF(AND(ISNUMBER(OFFSET('Sanitation Data'!$D$7,0,10*ROW('Sanitation Data'!D50))),CQ56="No",ISNUMBER(OFFSET('Sanitation Data'!$D$7,0,10*ROW('Sanitation Data'!D50)))),CONCATENATE("[",ROUND(OFFSET('Sanitation Data'!$D$7,0,10*ROW('Sanitation Data'!D50)),0),"]"),IF(AND(ISNUMBER(OFFSET('Sanitation Data'!$D$7,0,10*ROW('Sanitation Data'!D50))),CQ56="",ISNUMBER(OFFSET('Sanitation Data'!$D$7,0,10*ROW('Sanitation Data'!D50)))),OFFSET('Sanitation Data'!$D$7,0,10*ROW('Sanitation Data'!D50)),NA())))</f>
        <v>#N/A</v>
      </c>
      <c r="AC56" s="134" t="e">
        <f ca="1">+IF(AND(ISNUMBER(OFFSET('Sanitation Data'!$D$11,0,10*ROW('Sanitation Data'!D50))),CR56="Yes"),OFFSET('Sanitation Data'!$D$11,0,10*ROW('Sanitation Data'!D50)),IF(AND(ISNUMBER(OFFSET('Sanitation Data'!$D$11,0,10*ROW('Sanitation Data'!D50))),CR56="No",ISNUMBER(OFFSET('Sanitation Data'!$D$11,0,10*ROW('Sanitation Data'!D50)))),CONCATENATE("[",ROUND(OFFSET('Sanitation Data'!$D$11,0,10*ROW('Sanitation Data'!D50)),0),"]"),IF(AND(ISNUMBER(OFFSET('Sanitation Data'!$D$11,0,10*ROW('Sanitation Data'!D50))),CR56="",ISNUMBER(OFFSET('Sanitation Data'!$D$11,0,10*ROW('Sanitation Data'!D50)))),OFFSET('Sanitation Data'!$D$11,0,10*ROW('Sanitation Data'!D50)),NA())))</f>
        <v>#N/A</v>
      </c>
      <c r="AD56" s="134" t="e">
        <f ca="1">+IF(AND(ISNUMBER(OFFSET('Sanitation Data'!$D$12,0,10*ROW('Sanitation Data'!D50))),CS56="Yes"),OFFSET('Sanitation Data'!$D$12,0,10*ROW('Sanitation Data'!D50)),IF(AND(ISNUMBER(OFFSET('Sanitation Data'!$D$12,0,10*ROW('Sanitation Data'!D50))),CS56="No",ISNUMBER(OFFSET('Sanitation Data'!$D$12,0,10*ROW('Sanitation Data'!D50)))),CONCATENATE("[",ROUND(OFFSET('Sanitation Data'!$D$12,0,10*ROW('Sanitation Data'!D50)),0),"]"),IF(AND(ISNUMBER(OFFSET('Sanitation Data'!$D$12,0,10*ROW('Sanitation Data'!D50))),CS56="",ISNUMBER(OFFSET('Sanitation Data'!$D$12,0,10*ROW('Sanitation Data'!D50)))),OFFSET('Sanitation Data'!$D$12,0,10*ROW('Sanitation Data'!D50)),NA())))</f>
        <v>#N/A</v>
      </c>
      <c r="AE56" s="134" t="e">
        <f ca="1">+IF(AND(ISNUMBER(OFFSET('Sanitation Data'!$D$13,0,10*ROW('Sanitation Data'!D50))),CT56="Yes"),OFFSET('Sanitation Data'!$D$13,0,10*ROW('Sanitation Data'!D50)),IF(AND(ISNUMBER(OFFSET('Sanitation Data'!$D$13,0,10*ROW('Sanitation Data'!D50))),CT56="No",ISNUMBER(OFFSET('Sanitation Data'!$D$13,0,10*ROW('Sanitation Data'!D50)))),CONCATENATE("[",ROUND(OFFSET('Sanitation Data'!$D$13,0,10*ROW('Sanitation Data'!D50)),0),"]"),IF(AND(ISNUMBER(OFFSET('Sanitation Data'!$D$13,0,10*ROW('Sanitation Data'!D50))),CT56="",ISNUMBER(OFFSET('Sanitation Data'!$D$13,0,10*ROW('Sanitation Data'!D50)))),OFFSET('Sanitation Data'!$D$13,0,10*ROW('Sanitation Data'!D50)),NA())))</f>
        <v>#N/A</v>
      </c>
      <c r="AF56" s="134" t="e">
        <f ca="1">+IF(AND(ISNUMBER(OFFSET('Sanitation Data'!$E$5,0,10*ROW('Sanitation Data'!E50))),CU56="Yes"),100-OFFSET('Sanitation Data'!$E$5,0,10*ROW('Sanitation Data'!E50)),IF(AND(ISNUMBER(OFFSET('Sanitation Data'!$E$5,0,10*ROW('Sanitation Data'!E50))),CU56="No",ISNUMBER(OFFSET('Sanitation Data'!$E$5,0,10*ROW('Sanitation Data'!E50)))),CONCATENATE("[",ROUND(100-OFFSET('Sanitation Data'!$E$5,0,10*ROW('Sanitation Data'!E50)),0),"]"),IF(AND(ISNUMBER(OFFSET('Sanitation Data'!$E$5,0,10*ROW('Sanitation Data'!E50))),CU56="",ISNUMBER(OFFSET('Sanitation Data'!$E$5,0,10*ROW('Sanitation Data'!E50)))),100-OFFSET('Sanitation Data'!$E$5,0,10*ROW('Sanitation Data'!E50)),NA())))</f>
        <v>#N/A</v>
      </c>
      <c r="AG56" s="134" t="e">
        <f ca="1">+IF(AND(ISNUMBER(OFFSET('Sanitation Data'!$E$7,0,10*ROW('Sanitation Data'!E50))),CV56="Yes"),OFFSET('Sanitation Data'!$E$7,0,10*ROW('Sanitation Data'!E50)),IF(AND(ISNUMBER(OFFSET('Sanitation Data'!$E$7,0,10*ROW('Sanitation Data'!E50))),CV56="No",ISNUMBER(OFFSET('Sanitation Data'!$E$7,0,10*ROW('Sanitation Data'!E50)))),CONCATENATE("[",ROUND(OFFSET('Sanitation Data'!$E$7,0,10*ROW('Sanitation Data'!E50)),0),"]"),IF(AND(ISNUMBER(OFFSET('Sanitation Data'!$E$7,0,10*ROW('Sanitation Data'!E50))),CV56="",ISNUMBER(OFFSET('Sanitation Data'!$E$7,0,10*ROW('Sanitation Data'!E50)))),OFFSET('Sanitation Data'!$E$7,0,10*ROW('Sanitation Data'!E50)),NA())))</f>
        <v>#N/A</v>
      </c>
      <c r="AH56" s="134" t="e">
        <f ca="1">+IF(AND(ISNUMBER(OFFSET('Sanitation Data'!$E$11,0,10*ROW('Sanitation Data'!E50))),CW56="Yes"),OFFSET('Sanitation Data'!$E$11,0,10*ROW('Sanitation Data'!E50)),IF(AND(ISNUMBER(OFFSET('Sanitation Data'!$E$11,0,10*ROW('Sanitation Data'!E50))),CW56="No",ISNUMBER(OFFSET('Sanitation Data'!$E$11,0,10*ROW('Sanitation Data'!E50)))),CONCATENATE("[",ROUND(OFFSET('Sanitation Data'!$E$11,0,10*ROW('Sanitation Data'!E50)),0),"]"),IF(AND(ISNUMBER(OFFSET('Sanitation Data'!$E$11,0,10*ROW('Sanitation Data'!E50))),CW56="",ISNUMBER(OFFSET('Sanitation Data'!$E$11,0,10*ROW('Sanitation Data'!E50)))),OFFSET('Sanitation Data'!$E$11,0,10*ROW('Sanitation Data'!E50)),NA())))</f>
        <v>#N/A</v>
      </c>
      <c r="AI56" s="134" t="e">
        <f ca="1">+IF(AND(ISNUMBER(OFFSET('Sanitation Data'!$E$12,0,10*ROW('Sanitation Data'!E50))),CX56="Yes"),OFFSET('Sanitation Data'!$E$12,0,10*ROW('Sanitation Data'!E50)),IF(AND(ISNUMBER(OFFSET('Sanitation Data'!$E$12,0,10*ROW('Sanitation Data'!E50))),CX56="No",ISNUMBER(OFFSET('Sanitation Data'!$E$12,0,10*ROW('Sanitation Data'!E50)))),CONCATENATE("[",ROUND(OFFSET('Sanitation Data'!$E$12,0,10*ROW('Sanitation Data'!E50)),0),"]"),IF(AND(ISNUMBER(OFFSET('Sanitation Data'!$E$12,0,10*ROW('Sanitation Data'!E50))),CX56="",ISNUMBER(OFFSET('Sanitation Data'!$E$12,0,10*ROW('Sanitation Data'!E50)))),OFFSET('Sanitation Data'!$E$12,0,10*ROW('Sanitation Data'!E50)),NA())))</f>
        <v>#N/A</v>
      </c>
      <c r="AJ56" s="134" t="e">
        <f ca="1">+IF(AND(ISNUMBER(OFFSET('Sanitation Data'!$E$13,0,10*ROW('Sanitation Data'!E50))),CY56="Yes"),OFFSET('Sanitation Data'!$E$13,0,10*ROW('Sanitation Data'!E50)),IF(AND(ISNUMBER(OFFSET('Sanitation Data'!$E$13,0,10*ROW('Sanitation Data'!E50))),CY56="No",ISNUMBER(OFFSET('Sanitation Data'!$E$13,0,10*ROW('Sanitation Data'!E50)))),CONCATENATE("[",ROUND(OFFSET('Sanitation Data'!$E$13,0,10*ROW('Sanitation Data'!E50)),0),"]"),IF(AND(ISNUMBER(OFFSET('Sanitation Data'!$E$13,0,10*ROW('Sanitation Data'!E50))),CY56="",ISNUMBER(OFFSET('Sanitation Data'!$E$13,0,10*ROW('Sanitation Data'!E50)))),OFFSET('Sanitation Data'!$E$13,0,10*ROW('Sanitation Data'!E50)),NA())))</f>
        <v>#N/A</v>
      </c>
      <c r="AK56" s="134" t="e">
        <f ca="1">+IF(AND(ISNUMBER(OFFSET('Sanitation Data'!$F$5,0,10*ROW('Sanitation Data'!F50))),CZ56="Yes"),100-OFFSET('Sanitation Data'!$F$5,0,10*ROW('Sanitation Data'!F50)),IF(AND(ISNUMBER(OFFSET('Sanitation Data'!$F$5,0,10*ROW('Sanitation Data'!F50))),CZ56="No",ISNUMBER(OFFSET('Sanitation Data'!$F$5,0,10*ROW('Sanitation Data'!F50)))),CONCATENATE("[",ROUND(100-OFFSET('Sanitation Data'!$F$5,0,10*ROW('Sanitation Data'!F50)),0),"]"),IF(AND(ISNUMBER(OFFSET('Sanitation Data'!$F$5,0,10*ROW('Sanitation Data'!F50))),CZ56="",ISNUMBER(OFFSET('Sanitation Data'!$F$5,0,10*ROW('Sanitation Data'!F50)))),100-OFFSET('Sanitation Data'!$F$5,0,10*ROW('Sanitation Data'!F50)),NA())))</f>
        <v>#N/A</v>
      </c>
      <c r="AL56" s="134" t="e">
        <f ca="1">+IF(AND(ISNUMBER(OFFSET('Sanitation Data'!$F$7,0,10*ROW('Sanitation Data'!F50))),DA56="Yes"),OFFSET('Sanitation Data'!$F$7,0,10*ROW('Sanitation Data'!F50)),IF(AND(ISNUMBER(OFFSET('Sanitation Data'!$F$7,0,10*ROW('Sanitation Data'!F50))),DA56="No",ISNUMBER(OFFSET('Sanitation Data'!$F$7,0,10*ROW('Sanitation Data'!F50)))),CONCATENATE("[",ROUND(OFFSET('Sanitation Data'!$F$7,0,10*ROW('Sanitation Data'!F50)),0),"]"),IF(AND(ISNUMBER(OFFSET('Sanitation Data'!$F$7,0,10*ROW('Sanitation Data'!F50))),DA56="",ISNUMBER(OFFSET('Sanitation Data'!$F$7,0,10*ROW('Sanitation Data'!F50)))),OFFSET('Sanitation Data'!$F$7,0,10*ROW('Sanitation Data'!F50)),NA())))</f>
        <v>#N/A</v>
      </c>
      <c r="AM56" s="134" t="e">
        <f ca="1">+IF(AND(ISNUMBER(OFFSET('Sanitation Data'!$F$11,0,10*ROW('Sanitation Data'!F50))),DB56="Yes"),OFFSET('Sanitation Data'!$F$11,0,10*ROW('Sanitation Data'!F50)),IF(AND(ISNUMBER(OFFSET('Sanitation Data'!$F$11,0,10*ROW('Sanitation Data'!F50))),DB56="No",ISNUMBER(OFFSET('Sanitation Data'!$F$11,0,10*ROW('Sanitation Data'!F50)))),CONCATENATE("[",ROUND(OFFSET('Sanitation Data'!$F$11,0,10*ROW('Sanitation Data'!F50)),0),"]"),IF(AND(ISNUMBER(OFFSET('Sanitation Data'!$F$11,0,10*ROW('Sanitation Data'!F50))),DB56="",ISNUMBER(OFFSET('Sanitation Data'!$F$11,0,10*ROW('Sanitation Data'!F50)))),OFFSET('Sanitation Data'!$F$11,0,10*ROW('Sanitation Data'!F50)),NA())))</f>
        <v>#N/A</v>
      </c>
      <c r="AN56" s="134" t="e">
        <f ca="1">+IF(AND(ISNUMBER(OFFSET('Sanitation Data'!$F$12,0,10*ROW('Sanitation Data'!F50))),DC56="Yes"),OFFSET('Sanitation Data'!$F$12,0,10*ROW('Sanitation Data'!F50)),IF(AND(ISNUMBER(OFFSET('Sanitation Data'!$F$12,0,10*ROW('Sanitation Data'!F50))),DC56="No",ISNUMBER(OFFSET('Sanitation Data'!$F$12,0,10*ROW('Sanitation Data'!F50)))),CONCATENATE("[",ROUND(OFFSET('Sanitation Data'!$F$12,0,10*ROW('Sanitation Data'!F50)),0),"]"),IF(AND(ISNUMBER(OFFSET('Sanitation Data'!$F$12,0,10*ROW('Sanitation Data'!F50))),DC56="",ISNUMBER(OFFSET('Sanitation Data'!$F$12,0,10*ROW('Sanitation Data'!F50)))),OFFSET('Sanitation Data'!$F$12,0,10*ROW('Sanitation Data'!F50)),NA())))</f>
        <v>#N/A</v>
      </c>
      <c r="AO56" s="134" t="e">
        <f ca="1">+IF(AND(ISNUMBER(OFFSET('Sanitation Data'!$F$13,0,10*ROW('Sanitation Data'!F50))),DD56="Yes"),OFFSET('Sanitation Data'!$F$13,0,10*ROW('Sanitation Data'!F50)),IF(AND(ISNUMBER(OFFSET('Sanitation Data'!$F$13,0,10*ROW('Sanitation Data'!F50))),DD56="No",ISNUMBER(OFFSET('Sanitation Data'!$F$13,0,10*ROW('Sanitation Data'!F50)))),CONCATENATE("[",ROUND(OFFSET('Sanitation Data'!$F$13,0,10*ROW('Sanitation Data'!F50)),0),"]"),IF(AND(ISNUMBER(OFFSET('Sanitation Data'!$F$13,0,10*ROW('Sanitation Data'!F50))),DD56="",ISNUMBER(OFFSET('Sanitation Data'!$F$13,0,10*ROW('Sanitation Data'!F50)))),OFFSET('Sanitation Data'!$F$13,0,10*ROW('Sanitation Data'!F50)),NA())))</f>
        <v>#N/A</v>
      </c>
      <c r="AP56" s="134" t="e">
        <f ca="1">+IF(AND(ISNUMBER(OFFSET('Sanitation Data'!$G$5,0,10*ROW('Sanitation Data'!G50))),DE56="Yes"),100-OFFSET('Sanitation Data'!$G$5,0,10*ROW('Sanitation Data'!G50)),IF(AND(ISNUMBER(OFFSET('Sanitation Data'!$G$5,0,10*ROW('Sanitation Data'!G50))),DE56="No",ISNUMBER(OFFSET('Sanitation Data'!$G$5,0,10*ROW('Sanitation Data'!G50)))),CONCATENATE("[",ROUND(100-OFFSET('Sanitation Data'!$G$5,0,10*ROW('Sanitation Data'!G50)),0),"]"),IF(AND(ISNUMBER(OFFSET('Sanitation Data'!$G$5,0,10*ROW('Sanitation Data'!G50))),DE56="",ISNUMBER(OFFSET('Sanitation Data'!$G$5,0,10*ROW('Sanitation Data'!G50)))),100-OFFSET('Sanitation Data'!$G$5,0,10*ROW('Sanitation Data'!G50)),NA())))</f>
        <v>#N/A</v>
      </c>
      <c r="AQ56" s="134" t="e">
        <f ca="1">+IF(AND(ISNUMBER(OFFSET('Sanitation Data'!$G$7,0,10*ROW('Sanitation Data'!G50))),DF56="Yes"),OFFSET('Sanitation Data'!$G$7,0,10*ROW('Sanitation Data'!G50)),IF(AND(ISNUMBER(OFFSET('Sanitation Data'!$G$7,0,10*ROW('Sanitation Data'!G50))),DF56="No",ISNUMBER(OFFSET('Sanitation Data'!$G$7,0,10*ROW('Sanitation Data'!G50)))),CONCATENATE("[",ROUND(OFFSET('Sanitation Data'!$G$7,0,10*ROW('Sanitation Data'!G50)),0),"]"),IF(AND(ISNUMBER(OFFSET('Sanitation Data'!$G$7,0,10*ROW('Sanitation Data'!G50))),DF56="",ISNUMBER(OFFSET('Sanitation Data'!$G$7,0,10*ROW('Sanitation Data'!G50)))),OFFSET('Sanitation Data'!$G$7,0,10*ROW('Sanitation Data'!G50)),NA())))</f>
        <v>#N/A</v>
      </c>
      <c r="AR56" s="134" t="e">
        <f ca="1">+IF(AND(ISNUMBER(OFFSET('Sanitation Data'!$G$11,0,10*ROW('Sanitation Data'!G50))),DG56="Yes"),OFFSET('Sanitation Data'!$G$11,0,10*ROW('Sanitation Data'!G50)),IF(AND(ISNUMBER(OFFSET('Sanitation Data'!$G$11,0,10*ROW('Sanitation Data'!G50))),DG56="No",ISNUMBER(OFFSET('Sanitation Data'!$G$11,0,10*ROW('Sanitation Data'!G50)))),CONCATENATE("[",ROUND(OFFSET('Sanitation Data'!$G$11,0,10*ROW('Sanitation Data'!G50)),0),"]"),IF(AND(ISNUMBER(OFFSET('Sanitation Data'!$G$11,0,10*ROW('Sanitation Data'!G50))),DG56="",ISNUMBER(OFFSET('Sanitation Data'!$G$11,0,10*ROW('Sanitation Data'!G50)))),OFFSET('Sanitation Data'!$G$11,0,10*ROW('Sanitation Data'!G50)),NA())))</f>
        <v>#N/A</v>
      </c>
      <c r="AS56" s="134" t="e">
        <f ca="1">+IF(AND(ISNUMBER(OFFSET('Sanitation Data'!$G$12,0,10*ROW('Sanitation Data'!G50))),DH56="Yes"),OFFSET('Sanitation Data'!$G$12,0,10*ROW('Sanitation Data'!G50)),IF(AND(ISNUMBER(OFFSET('Sanitation Data'!$G$12,0,10*ROW('Sanitation Data'!G50))),DH56="No",ISNUMBER(OFFSET('Sanitation Data'!$G$12,0,10*ROW('Sanitation Data'!G50)))),CONCATENATE("[",ROUND(OFFSET('Sanitation Data'!$G$12,0,10*ROW('Sanitation Data'!G50)),0),"]"),IF(AND(ISNUMBER(OFFSET('Sanitation Data'!$G$12,0,10*ROW('Sanitation Data'!G50))),DH56="",ISNUMBER(OFFSET('Sanitation Data'!$G$12,0,10*ROW('Sanitation Data'!G50)))),OFFSET('Sanitation Data'!$G$12,0,10*ROW('Sanitation Data'!G50)),NA())))</f>
        <v>#N/A</v>
      </c>
      <c r="AT56" s="134" t="e">
        <f ca="1">+IF(AND(ISNUMBER(OFFSET('Sanitation Data'!$G$13,0,10*ROW('Sanitation Data'!G50))),DI56="Yes"),OFFSET('Sanitation Data'!$G$13,0,10*ROW('Sanitation Data'!G50)),IF(AND(ISNUMBER(OFFSET('Sanitation Data'!$G$13,0,10*ROW('Sanitation Data'!G50))),DI56="No",ISNUMBER(OFFSET('Sanitation Data'!$G$13,0,10*ROW('Sanitation Data'!G50)))),CONCATENATE("[",ROUND(OFFSET('Sanitation Data'!$G$13,0,10*ROW('Sanitation Data'!G50)),0),"]"),IF(AND(ISNUMBER(OFFSET('Sanitation Data'!$G$13,0,10*ROW('Sanitation Data'!G50))),DI56="",ISNUMBER(OFFSET('Sanitation Data'!$G$13,0,10*ROW('Sanitation Data'!G50)))),OFFSET('Sanitation Data'!$G$13,0,10*ROW('Sanitation Data'!G50)),NA())))</f>
        <v>#N/A</v>
      </c>
      <c r="AU56" s="134" t="e">
        <f ca="1">+IF(AND(ISNUMBER(OFFSET('Sanitation Data'!$H$5,0,10*ROW('Sanitation Data'!H50))),DJ56="Yes"),100-OFFSET('Sanitation Data'!$H$5,0,10*ROW('Sanitation Data'!H50)),IF(AND(ISNUMBER(OFFSET('Sanitation Data'!$H$5,0,10*ROW('Sanitation Data'!H50))),DJ56="No",ISNUMBER(OFFSET('Sanitation Data'!$H$5,0,10*ROW('Sanitation Data'!H50)))),CONCATENATE("[",ROUND(100-OFFSET('Sanitation Data'!$H$5,0,10*ROW('Sanitation Data'!H50)),0),"]"),IF(AND(ISNUMBER(OFFSET('Sanitation Data'!$H$5,0,10*ROW('Sanitation Data'!H50))),DJ56="",ISNUMBER(OFFSET('Sanitation Data'!$H$5,0,10*ROW('Sanitation Data'!H50)))),100-OFFSET('Sanitation Data'!$H$5,0,10*ROW('Sanitation Data'!H50)),NA())))</f>
        <v>#N/A</v>
      </c>
      <c r="AV56" s="134" t="e">
        <f ca="1">+IF(AND(ISNUMBER(OFFSET('Sanitation Data'!$H$7,0,10*ROW('Sanitation Data'!H50))),DK56="Yes"),OFFSET('Sanitation Data'!$H$7,0,10*ROW('Sanitation Data'!H50)),IF(AND(ISNUMBER(OFFSET('Sanitation Data'!$H$7,0,10*ROW('Sanitation Data'!H50))),DK56="No",ISNUMBER(OFFSET('Sanitation Data'!$H$7,0,10*ROW('Sanitation Data'!H50)))),CONCATENATE("[",ROUND(OFFSET('Sanitation Data'!$H$7,0,10*ROW('Sanitation Data'!H50)),0),"]"),IF(AND(ISNUMBER(OFFSET('Sanitation Data'!$H$7,0,10*ROW('Sanitation Data'!H50))),DK56="",ISNUMBER(OFFSET('Sanitation Data'!$H$7,0,10*ROW('Sanitation Data'!H50)))),OFFSET('Sanitation Data'!$H$7,0,10*ROW('Sanitation Data'!H50)),NA())))</f>
        <v>#N/A</v>
      </c>
      <c r="AW56" s="134" t="e">
        <f ca="1">+IF(AND(ISNUMBER(OFFSET('Sanitation Data'!$H$11,0,10*ROW('Sanitation Data'!H50))),DL56="Yes"),OFFSET('Sanitation Data'!$H$11,0,10*ROW('Sanitation Data'!H50)),IF(AND(ISNUMBER(OFFSET('Sanitation Data'!$H$11,0,10*ROW('Sanitation Data'!H50))),DL56="No",ISNUMBER(OFFSET('Sanitation Data'!$H$11,0,10*ROW('Sanitation Data'!H50)))),CONCATENATE("[",ROUND(OFFSET('Sanitation Data'!$H$11,0,10*ROW('Sanitation Data'!H50)),0),"]"),IF(AND(ISNUMBER(OFFSET('Sanitation Data'!$H$11,0,10*ROW('Sanitation Data'!H50))),DL56="",ISNUMBER(OFFSET('Sanitation Data'!$H$11,0,10*ROW('Sanitation Data'!H50)))),OFFSET('Sanitation Data'!$H$11,0,10*ROW('Sanitation Data'!H50)),NA())))</f>
        <v>#N/A</v>
      </c>
      <c r="AX56" s="134" t="e">
        <f ca="1">+IF(AND(ISNUMBER(OFFSET('Sanitation Data'!$H$12,0,10*ROW('Sanitation Data'!H50))),DM56="Yes"),OFFSET('Sanitation Data'!$H$12,0,10*ROW('Sanitation Data'!H50)),IF(AND(ISNUMBER(OFFSET('Sanitation Data'!$H$12,0,10*ROW('Sanitation Data'!H50))),DM56="No",ISNUMBER(OFFSET('Sanitation Data'!$H$12,0,10*ROW('Sanitation Data'!H50)))),CONCATENATE("[",ROUND(OFFSET('Sanitation Data'!$H$12,0,10*ROW('Sanitation Data'!H50)),0),"]"),IF(AND(ISNUMBER(OFFSET('Sanitation Data'!$H$12,0,10*ROW('Sanitation Data'!H50))),DM56="",ISNUMBER(OFFSET('Sanitation Data'!$H$12,0,10*ROW('Sanitation Data'!H50)))),OFFSET('Sanitation Data'!$H$12,0,10*ROW('Sanitation Data'!H50)),NA())))</f>
        <v>#N/A</v>
      </c>
      <c r="AY56" s="134" t="e">
        <f ca="1">+IF(AND(ISNUMBER(OFFSET('Sanitation Data'!$H$13,0,10*ROW('Sanitation Data'!H50))),DN56="Yes"),OFFSET('Sanitation Data'!$H$13,0,10*ROW('Sanitation Data'!H50)),IF(AND(ISNUMBER(OFFSET('Sanitation Data'!$H$13,0,10*ROW('Sanitation Data'!H50))),DN56="No",ISNUMBER(OFFSET('Sanitation Data'!$H$13,0,10*ROW('Sanitation Data'!H50)))),CONCATENATE("[",ROUND(OFFSET('Sanitation Data'!$H$13,0,10*ROW('Sanitation Data'!H50)),0),"]"),IF(AND(ISNUMBER(OFFSET('Sanitation Data'!$H$13,0,10*ROW('Sanitation Data'!H50))),DN56="",ISNUMBER(OFFSET('Sanitation Data'!$H$13,0,10*ROW('Sanitation Data'!H50)))),OFFSET('Sanitation Data'!$H$13,0,10*ROW('Sanitation Data'!H50)),NA())))</f>
        <v>#N/A</v>
      </c>
      <c r="AZ56" s="135" t="e">
        <f ca="1">+IF(AND(ISNUMBER(OFFSET('Hygiene Data'!$C$6,0,10*ROW('Hygiene Data'!C50))),DO56="Yes"),OFFSET('Hygiene Data'!$C$6,0,10*ROW('Hygiene Data'!C50)),IF(AND(ISNUMBER(OFFSET('Hygiene Data'!$C$6,0,10*ROW('Hygiene Data'!C50))),DO56="No",ISNUMBER(OFFSET('Hygiene Data'!$C$6,0,10*ROW('Hygiene Data'!C50)))),CONCATENATE("[",ROUND(OFFSET('Hygiene Data'!$C$6,0,10*ROW('Hygiene Data'!C50)),0),"]"),IF(AND(ISNUMBER(OFFSET('Hygiene Data'!$C$6,0,10*ROW('Hygiene Data'!C50))),DO56="",ISNUMBER(OFFSET('Hygiene Data'!$C$6,0,10*ROW('Hygiene Data'!C50)))),OFFSET('Hygiene Data'!$C$6,0,10*ROW('Hygiene Data'!C50)),NA())))</f>
        <v>#N/A</v>
      </c>
      <c r="BA56" s="135" t="e">
        <f ca="1">+IF(AND(ISNUMBER(OFFSET('Hygiene Data'!$C$8,0,10*ROW('Hygiene Data'!C50))),DP56="Yes"),OFFSET('Hygiene Data'!$C$8,0,10*ROW('Hygiene Data'!C50)),IF(AND(ISNUMBER(OFFSET('Hygiene Data'!$C$8,0,10*ROW('Hygiene Data'!C50))),DP56="No",ISNUMBER(OFFSET('Hygiene Data'!$C$8,0,10*ROW('Hygiene Data'!C50)))),CONCATENATE("[",ROUND(OFFSET('Hygiene Data'!$C$8,0,10*ROW('Hygiene Data'!C50)),0),"]"),IF(AND(ISNUMBER(OFFSET('Hygiene Data'!$C$8,0,10*ROW('Hygiene Data'!C50))),DP56="",ISNUMBER(OFFSET('Hygiene Data'!$C$8,0,10*ROW('Hygiene Data'!C50)))),OFFSET('Hygiene Data'!$C$8,0,10*ROW('Hygiene Data'!C50)),NA())))</f>
        <v>#N/A</v>
      </c>
      <c r="BB56" s="135" t="e">
        <f ca="1">+IF(AND(ISNUMBER(OFFSET('Hygiene Data'!$C$10,0,10*ROW('Hygiene Data'!C50))),DQ56="Yes"),OFFSET('Hygiene Data'!$C$10,0,10*ROW('Hygiene Data'!C50)),IF(AND(ISNUMBER(OFFSET('Hygiene Data'!$C$10,0,10*ROW('Hygiene Data'!C50))),DQ56="No",ISNUMBER(OFFSET('Hygiene Data'!$C$10,0,10*ROW('Hygiene Data'!C50)))),CONCATENATE("[",ROUND(OFFSET('Hygiene Data'!$C$10,0,10*ROW('Hygiene Data'!C50)),0),"]"),IF(AND(ISNUMBER(OFFSET('Hygiene Data'!$C$10,0,10*ROW('Hygiene Data'!C50))),DQ56="",ISNUMBER(OFFSET('Hygiene Data'!$C$10,0,10*ROW('Hygiene Data'!C50)))),OFFSET('Hygiene Data'!$C$10,0,10*ROW('Hygiene Data'!C50)),NA())))</f>
        <v>#N/A</v>
      </c>
      <c r="BC56" s="135" t="e">
        <f ca="1">+IF(AND(ISNUMBER(OFFSET('Hygiene Data'!$D$6,0,10*ROW('Hygiene Data'!D50))),DR56="Yes"),OFFSET('Hygiene Data'!$D$6,0,10*ROW('Hygiene Data'!D50)),IF(AND(ISNUMBER(OFFSET('Hygiene Data'!$D$6,0,10*ROW('Hygiene Data'!D50))),DR56="No",ISNUMBER(OFFSET('Hygiene Data'!$D$6,0,10*ROW('Hygiene Data'!D50)))),CONCATENATE("[",ROUND(OFFSET('Hygiene Data'!$D$6,0,10*ROW('Hygiene Data'!D50)),0),"]"),IF(AND(ISNUMBER(OFFSET('Hygiene Data'!$D$6,0,10*ROW('Hygiene Data'!D50))),DR56="",ISNUMBER(OFFSET('Hygiene Data'!$D$6,0,10*ROW('Hygiene Data'!D50)))),OFFSET('Hygiene Data'!$D$6,0,10*ROW('Hygiene Data'!D50)),NA())))</f>
        <v>#N/A</v>
      </c>
      <c r="BD56" s="135" t="e">
        <f ca="1">+IF(AND(ISNUMBER(OFFSET('Hygiene Data'!$D$8,0,10*ROW('Hygiene Data'!D50))),DS56="Yes"),OFFSET('Hygiene Data'!$D$8,0,10*ROW('Hygiene Data'!D50)),IF(AND(ISNUMBER(OFFSET('Hygiene Data'!$D$8,0,10*ROW('Hygiene Data'!D50))),DS56="No",ISNUMBER(OFFSET('Hygiene Data'!$D$8,0,10*ROW('Hygiene Data'!D50)))),CONCATENATE("[",ROUND(OFFSET('Hygiene Data'!$D$8,0,10*ROW('Hygiene Data'!D50)),0),"]"),IF(AND(ISNUMBER(OFFSET('Hygiene Data'!$D$8,0,10*ROW('Hygiene Data'!D50))),DS56="",ISNUMBER(OFFSET('Hygiene Data'!$D$8,0,10*ROW('Hygiene Data'!D50)))),OFFSET('Hygiene Data'!$D$8,0,10*ROW('Hygiene Data'!D50)),NA())))</f>
        <v>#N/A</v>
      </c>
      <c r="BE56" s="135" t="e">
        <f ca="1">+IF(AND(ISNUMBER(OFFSET('Hygiene Data'!$D$10,0,10*ROW('Hygiene Data'!D50))),DT56="Yes"),OFFSET('Hygiene Data'!$D$10,0,10*ROW('Hygiene Data'!D50)),IF(AND(ISNUMBER(OFFSET('Hygiene Data'!$D$10,0,10*ROW('Hygiene Data'!D50))),DT56="No",ISNUMBER(OFFSET('Hygiene Data'!$D$10,0,10*ROW('Hygiene Data'!D50)))),CONCATENATE("[",ROUND(OFFSET('Hygiene Data'!$D$10,0,10*ROW('Hygiene Data'!D50)),0),"]"),IF(AND(ISNUMBER(OFFSET('Hygiene Data'!$D$10,0,10*ROW('Hygiene Data'!D50))),DT56="",ISNUMBER(OFFSET('Hygiene Data'!$D$10,0,10*ROW('Hygiene Data'!D50)))),OFFSET('Hygiene Data'!$D$10,0,10*ROW('Hygiene Data'!D50)),NA())))</f>
        <v>#N/A</v>
      </c>
      <c r="BF56" s="135" t="e">
        <f ca="1">+IF(AND(ISNUMBER(OFFSET('Hygiene Data'!$E$6,0,10*ROW('Hygiene Data'!E50))),DU56="Yes"),OFFSET('Hygiene Data'!$E$6,0,10*ROW('Hygiene Data'!E50)),IF(AND(ISNUMBER(OFFSET('Hygiene Data'!$E$6,0,10*ROW('Hygiene Data'!E50))),DU56="No",ISNUMBER(OFFSET('Hygiene Data'!$E$6,0,10*ROW('Hygiene Data'!E50)))),CONCATENATE("[",ROUND(OFFSET('Hygiene Data'!$E$6,0,10*ROW('Hygiene Data'!E50)),0),"]"),IF(AND(ISNUMBER(OFFSET('Hygiene Data'!$E$6,0,10*ROW('Hygiene Data'!E50))),DU56="",ISNUMBER(OFFSET('Hygiene Data'!$E$6,0,10*ROW('Hygiene Data'!E50)))),OFFSET('Hygiene Data'!$E$6,0,10*ROW('Hygiene Data'!E50)),NA())))</f>
        <v>#N/A</v>
      </c>
      <c r="BG56" s="135" t="e">
        <f ca="1">+IF(AND(ISNUMBER(OFFSET('Hygiene Data'!$E$8,0,10*ROW('Hygiene Data'!E50))),DV56="Yes"),OFFSET('Hygiene Data'!$E$8,0,10*ROW('Hygiene Data'!E50)),IF(AND(ISNUMBER(OFFSET('Hygiene Data'!$E$8,0,10*ROW('Hygiene Data'!E50))),DV56="No",ISNUMBER(OFFSET('Hygiene Data'!$E$8,0,10*ROW('Hygiene Data'!E50)))),CONCATENATE("[",ROUND(OFFSET('Hygiene Data'!$E$8,0,10*ROW('Hygiene Data'!E50)),0),"]"),IF(AND(ISNUMBER(OFFSET('Hygiene Data'!$E$8,0,10*ROW('Hygiene Data'!E50))),DV56="",ISNUMBER(OFFSET('Hygiene Data'!$E$8,0,10*ROW('Hygiene Data'!E50)))),OFFSET('Hygiene Data'!$E$8,0,10*ROW('Hygiene Data'!E50)),NA())))</f>
        <v>#N/A</v>
      </c>
      <c r="BH56" s="135" t="e">
        <f ca="1">+IF(AND(ISNUMBER(OFFSET('Hygiene Data'!$E$10,0,10*ROW('Hygiene Data'!E50))),DW56="Yes"),OFFSET('Hygiene Data'!$E$10,0,10*ROW('Hygiene Data'!E50)),IF(AND(ISNUMBER(OFFSET('Hygiene Data'!$E$10,0,10*ROW('Hygiene Data'!E50))),DW56="No",ISNUMBER(OFFSET('Hygiene Data'!$E$10,0,10*ROW('Hygiene Data'!E50)))),CONCATENATE("[",ROUND(OFFSET('Hygiene Data'!$E$10,0,10*ROW('Hygiene Data'!E50)),0),"]"),IF(AND(ISNUMBER(OFFSET('Hygiene Data'!$E$10,0,10*ROW('Hygiene Data'!E50))),DW56="",ISNUMBER(OFFSET('Hygiene Data'!$E$10,0,10*ROW('Hygiene Data'!E50)))),OFFSET('Hygiene Data'!$E$10,0,10*ROW('Hygiene Data'!E50)),NA())))</f>
        <v>#N/A</v>
      </c>
      <c r="BI56" s="135" t="e">
        <f ca="1">+IF(AND(ISNUMBER(OFFSET('Hygiene Data'!$F$6,0,10*ROW('Hygiene Data'!F50))),DX56="Yes"),OFFSET('Hygiene Data'!$F$6,0,10*ROW('Hygiene Data'!F50)),IF(AND(ISNUMBER(OFFSET('Hygiene Data'!$F$6,0,10*ROW('Hygiene Data'!F50))),DX56="No",ISNUMBER(OFFSET('Hygiene Data'!$F$6,0,10*ROW('Hygiene Data'!F50)))),CONCATENATE("[",ROUND(OFFSET('Hygiene Data'!$F$6,0,10*ROW('Hygiene Data'!F50)),0),"]"),IF(AND(ISNUMBER(OFFSET('Hygiene Data'!$F$6,0,10*ROW('Hygiene Data'!F50))),DX56="",ISNUMBER(OFFSET('Hygiene Data'!$F$6,0,10*ROW('Hygiene Data'!F50)))),OFFSET('Hygiene Data'!$F$6,0,10*ROW('Hygiene Data'!F50)),NA())))</f>
        <v>#N/A</v>
      </c>
      <c r="BJ56" s="135" t="e">
        <f ca="1">+IF(AND(ISNUMBER(OFFSET('Hygiene Data'!$F$8,0,10*ROW('Hygiene Data'!F50))),DY56="Yes"),OFFSET('Hygiene Data'!$F$8,0,10*ROW('Hygiene Data'!F50)),IF(AND(ISNUMBER(OFFSET('Hygiene Data'!$F$8,0,10*ROW('Hygiene Data'!F50))),DY56="No",ISNUMBER(OFFSET('Hygiene Data'!$F$8,0,10*ROW('Hygiene Data'!F50)))),CONCATENATE("[",ROUND(OFFSET('Hygiene Data'!$F$8,0,10*ROW('Hygiene Data'!F50)),0),"]"),IF(AND(ISNUMBER(OFFSET('Hygiene Data'!$F$8,0,10*ROW('Hygiene Data'!F50))),DY56="",ISNUMBER(OFFSET('Hygiene Data'!$F$8,0,10*ROW('Hygiene Data'!F50)))),OFFSET('Hygiene Data'!$F$8,0,10*ROW('Hygiene Data'!F50)),NA())))</f>
        <v>#N/A</v>
      </c>
      <c r="BK56" s="135" t="e">
        <f ca="1">+IF(AND(ISNUMBER(OFFSET('Hygiene Data'!$F$10,0,10*ROW('Hygiene Data'!F50))),DZ56="Yes"),OFFSET('Hygiene Data'!$F$10,0,10*ROW('Hygiene Data'!F50)),IF(AND(ISNUMBER(OFFSET('Hygiene Data'!$F$10,0,10*ROW('Hygiene Data'!F50))),DZ56="No",ISNUMBER(OFFSET('Hygiene Data'!$F$10,0,10*ROW('Hygiene Data'!F50)))),CONCATENATE("[",ROUND(OFFSET('Hygiene Data'!$F$10,0,10*ROW('Hygiene Data'!F50)),0),"]"),IF(AND(ISNUMBER(OFFSET('Hygiene Data'!$F$10,0,10*ROW('Hygiene Data'!F50))),DZ56="",ISNUMBER(OFFSET('Hygiene Data'!$F$10,0,10*ROW('Hygiene Data'!F50)))),OFFSET('Hygiene Data'!$F$10,0,10*ROW('Hygiene Data'!F50)),NA())))</f>
        <v>#N/A</v>
      </c>
      <c r="BL56" s="135" t="e">
        <f ca="1">+IF(AND(ISNUMBER(OFFSET('Hygiene Data'!$G$6,0,10*ROW('Hygiene Data'!G50))),EA56="Yes"),OFFSET('Hygiene Data'!$G$6,0,10*ROW('Hygiene Data'!G50)),IF(AND(ISNUMBER(OFFSET('Hygiene Data'!$G$6,0,10*ROW('Hygiene Data'!G50))),EA56="No",ISNUMBER(OFFSET('Hygiene Data'!$G$6,0,10*ROW('Hygiene Data'!G50)))),CONCATENATE("[",ROUND(OFFSET('Hygiene Data'!$G$6,0,10*ROW('Hygiene Data'!G50)),0),"]"),IF(AND(ISNUMBER(OFFSET('Hygiene Data'!$G$6,0,10*ROW('Hygiene Data'!G50))),EA56="",ISNUMBER(OFFSET('Hygiene Data'!$G$6,0,10*ROW('Hygiene Data'!G50)))),OFFSET('Hygiene Data'!$G$6,0,10*ROW('Hygiene Data'!G50)),NA())))</f>
        <v>#N/A</v>
      </c>
      <c r="BM56" s="135" t="e">
        <f ca="1">+IF(AND(ISNUMBER(OFFSET('Hygiene Data'!$G$8,0,10*ROW('Hygiene Data'!G50))),EB56="Yes"),OFFSET('Hygiene Data'!$G$8,0,10*ROW('Hygiene Data'!G50)),IF(AND(ISNUMBER(OFFSET('Hygiene Data'!$G$8,0,10*ROW('Hygiene Data'!G50))),EB56="No",ISNUMBER(OFFSET('Hygiene Data'!$G$8,0,10*ROW('Hygiene Data'!G50)))),CONCATENATE("[",ROUND(OFFSET('Hygiene Data'!$G$8,0,10*ROW('Hygiene Data'!G50)),0),"]"),IF(AND(ISNUMBER(OFFSET('Hygiene Data'!$G$8,0,10*ROW('Hygiene Data'!G50))),EB56="",ISNUMBER(OFFSET('Hygiene Data'!$G$8,0,10*ROW('Hygiene Data'!G50)))),OFFSET('Hygiene Data'!$G$8,0,10*ROW('Hygiene Data'!G50)),NA())))</f>
        <v>#N/A</v>
      </c>
      <c r="BN56" s="135" t="e">
        <f ca="1">+IF(AND(ISNUMBER(OFFSET('Hygiene Data'!$G$10,0,10*ROW('Hygiene Data'!G50))),EC56="Yes"),OFFSET('Hygiene Data'!$G$10,0,10*ROW('Hygiene Data'!G50)),IF(AND(ISNUMBER(OFFSET('Hygiene Data'!$G$10,0,10*ROW('Hygiene Data'!G50))),EC56="No",ISNUMBER(OFFSET('Hygiene Data'!$G$10,0,10*ROW('Hygiene Data'!G50)))),CONCATENATE("[",ROUND(OFFSET('Hygiene Data'!$G$10,0,10*ROW('Hygiene Data'!G50)),0),"]"),IF(AND(ISNUMBER(OFFSET('Hygiene Data'!$G$10,0,10*ROW('Hygiene Data'!G50))),EC56="",ISNUMBER(OFFSET('Hygiene Data'!$G$10,0,10*ROW('Hygiene Data'!G50)))),OFFSET('Hygiene Data'!$G$10,0,10*ROW('Hygiene Data'!G50)),NA())))</f>
        <v>#N/A</v>
      </c>
      <c r="BO56" s="135" t="e">
        <f ca="1">+IF(AND(ISNUMBER(OFFSET('Hygiene Data'!$H$6,0,10*ROW('Hygiene Data'!H50))),ED56="Yes"),OFFSET('Hygiene Data'!$H$6,0,10*ROW('Hygiene Data'!H50)),IF(AND(ISNUMBER(OFFSET('Hygiene Data'!$H$6,0,10*ROW('Hygiene Data'!H50))),ED56="No",ISNUMBER(OFFSET('Hygiene Data'!$H$6,0,10*ROW('Hygiene Data'!H50)))),CONCATENATE("[",ROUND(OFFSET('Hygiene Data'!$H$6,0,10*ROW('Hygiene Data'!H50)),0),"]"),IF(AND(ISNUMBER(OFFSET('Hygiene Data'!$H$6,0,10*ROW('Hygiene Data'!H50))),ED56="",ISNUMBER(OFFSET('Hygiene Data'!$H$6,0,10*ROW('Hygiene Data'!H50)))),OFFSET('Hygiene Data'!$H$6,0,10*ROW('Hygiene Data'!H50)),NA())))</f>
        <v>#N/A</v>
      </c>
      <c r="BP56" s="135" t="e">
        <f ca="1">+IF(AND(ISNUMBER(OFFSET('Hygiene Data'!$H$8,0,10*ROW('Hygiene Data'!H50))),EE56="Yes"),OFFSET('Hygiene Data'!$H$8,0,10*ROW('Hygiene Data'!H50)),IF(AND(ISNUMBER(OFFSET('Hygiene Data'!$H$8,0,10*ROW('Hygiene Data'!H50))),EE56="No",ISNUMBER(OFFSET('Hygiene Data'!$H$8,0,10*ROW('Hygiene Data'!H50)))),CONCATENATE("[",ROUND(OFFSET('Hygiene Data'!$H$8,0,10*ROW('Hygiene Data'!H50)),0),"]"),IF(AND(ISNUMBER(OFFSET('Hygiene Data'!$H$8,0,10*ROW('Hygiene Data'!H50))),EE56="",ISNUMBER(OFFSET('Hygiene Data'!$H$8,0,10*ROW('Hygiene Data'!H50)))),OFFSET('Hygiene Data'!$H$8,0,10*ROW('Hygiene Data'!H50)),NA())))</f>
        <v>#N/A</v>
      </c>
      <c r="BQ56" s="135" t="e">
        <f ca="1">+IF(AND(ISNUMBER(OFFSET('Hygiene Data'!$H$10,0,10*ROW('Hygiene Data'!H50))),EF56="Yes"),OFFSET('Hygiene Data'!$H$10,0,10*ROW('Hygiene Data'!H50)),IF(AND(ISNUMBER(OFFSET('Hygiene Data'!$H$10,0,10*ROW('Hygiene Data'!H50))),EF56="No",ISNUMBER(OFFSET('Hygiene Data'!$H$10,0,10*ROW('Hygiene Data'!H50)))),CONCATENATE("[",ROUND(OFFSET('Hygiene Data'!$H$10,0,10*ROW('Hygiene Data'!H50)),0),"]"),IF(AND(ISNUMBER(OFFSET('Hygiene Data'!$H$10,0,10*ROW('Hygiene Data'!H50))),EF56="",ISNUMBER(OFFSET('Hygiene Data'!$H$10,0,10*ROW('Hygiene Data'!H50)))),OFFSET('Hygiene Data'!$H$10,0,10*ROW('Hygiene Data'!H50)),NA())))</f>
        <v>#N/A</v>
      </c>
      <c r="BS56" s="34" t="str">
        <f ca="1">+IF(OFFSET('Water Data'!$C$28,0,10*ROW('Water Data'!C50))="","",OFFSET('Water Data'!$C$28,0,10*ROW('Water Data'!C50)))</f>
        <v/>
      </c>
      <c r="BT56" s="34" t="str">
        <f ca="1">+IF(OFFSET('Water Data'!$C$29,0,10*ROW('Water Data'!C50))="","",OFFSET('Water Data'!$C$29,0,10*ROW('Water Data'!C50)))</f>
        <v/>
      </c>
      <c r="BU56" s="34" t="str">
        <f ca="1">+IF(OFFSET('Water Data'!$C$30,0,10*ROW('Water Data'!C50))="","",OFFSET('Water Data'!$C$30,0,10*ROW('Water Data'!C50)))</f>
        <v/>
      </c>
      <c r="BV56" s="34" t="str">
        <f ca="1">+IF(OFFSET('Water Data'!$D$28,0,10*ROW('Water Data'!D50))="","",OFFSET('Water Data'!$D$28,0,10*ROW('Water Data'!D50)))</f>
        <v/>
      </c>
      <c r="BW56" s="34" t="str">
        <f ca="1">+IF(OFFSET('Water Data'!$D$29,0,10*ROW('Water Data'!D50))="","",OFFSET('Water Data'!$D$29,0,10*ROW('Water Data'!D50)))</f>
        <v/>
      </c>
      <c r="BX56" s="34" t="str">
        <f ca="1">+IF(OFFSET('Water Data'!$D$30,0,10*ROW('Water Data'!D50))="","",OFFSET('Water Data'!$D$30,0,10*ROW('Water Data'!D50)))</f>
        <v/>
      </c>
      <c r="BY56" s="34" t="str">
        <f ca="1">+IF(OFFSET('Water Data'!$E$28,0,10*ROW('Water Data'!E50))="","",OFFSET('Water Data'!$E$28,0,10*ROW('Water Data'!E50)))</f>
        <v/>
      </c>
      <c r="BZ56" s="34" t="str">
        <f ca="1">+IF(OFFSET('Water Data'!$E$29,0,10*ROW('Water Data'!E50))="","",OFFSET('Water Data'!$E$29,0,10*ROW('Water Data'!E50)))</f>
        <v/>
      </c>
      <c r="CA56" s="34" t="str">
        <f ca="1">+IF(OFFSET('Water Data'!$E$30,0,10*ROW('Water Data'!E50))="","",OFFSET('Water Data'!$E$30,0,10*ROW('Water Data'!E50)))</f>
        <v/>
      </c>
      <c r="CB56" s="34" t="str">
        <f ca="1">+IF(OFFSET('Water Data'!$F$28,0,10*ROW('Water Data'!F50))="","",OFFSET('Water Data'!$F$28,0,10*ROW('Water Data'!F50)))</f>
        <v/>
      </c>
      <c r="CC56" s="34" t="str">
        <f ca="1">+IF(OFFSET('Water Data'!$F$29,0,10*ROW('Water Data'!F50))="","",OFFSET('Water Data'!$F$29,0,10*ROW('Water Data'!F50)))</f>
        <v/>
      </c>
      <c r="CD56" s="34" t="str">
        <f ca="1">+IF(OFFSET('Water Data'!$F$30,0,10*ROW('Water Data'!F50))="","",OFFSET('Water Data'!$F$30,0,10*ROW('Water Data'!F50)))</f>
        <v/>
      </c>
      <c r="CE56" s="34" t="str">
        <f ca="1">+IF(OFFSET('Water Data'!$G$28,0,10*ROW('Water Data'!G50))="","",OFFSET('Water Data'!$G$28,0,10*ROW('Water Data'!G50)))</f>
        <v/>
      </c>
      <c r="CF56" s="34" t="str">
        <f ca="1">+IF(OFFSET('Water Data'!$G$29,0,10*ROW('Water Data'!G50))="","",OFFSET('Water Data'!$G$29,0,10*ROW('Water Data'!G50)))</f>
        <v/>
      </c>
      <c r="CG56" s="34" t="str">
        <f ca="1">+IF(OFFSET('Water Data'!$G$30,0,10*ROW('Water Data'!G50))="","",OFFSET('Water Data'!$G$30,0,10*ROW('Water Data'!G50)))</f>
        <v/>
      </c>
      <c r="CH56" s="34" t="str">
        <f ca="1">+IF(OFFSET('Water Data'!$H$28,0,10*ROW('Water Data'!H50))="","",OFFSET('Water Data'!$H$28,0,10*ROW('Water Data'!H50)))</f>
        <v/>
      </c>
      <c r="CI56" s="34" t="str">
        <f ca="1">+IF(OFFSET('Water Data'!$H$29,0,10*ROW('Water Data'!H50))="","",OFFSET('Water Data'!$H$29,0,10*ROW('Water Data'!H50)))</f>
        <v/>
      </c>
      <c r="CJ56" s="34" t="str">
        <f ca="1">+IF(OFFSET('Water Data'!$H$30,0,10*ROW('Water Data'!H50))="","",OFFSET('Water Data'!$H$30,0,10*ROW('Water Data'!H50)))</f>
        <v/>
      </c>
      <c r="CK56" s="34" t="str">
        <f ca="1">+IF(OFFSET('Sanitation Data'!$C$29,0,10*ROW('Sanitation Data'!C50))="","",OFFSET('Sanitation Data'!$C$29,0,10*ROW('Sanitation Data'!C50)))</f>
        <v/>
      </c>
      <c r="CL56" s="34" t="str">
        <f ca="1">+IF(OFFSET('Sanitation Data'!$C$30,0,10*ROW('Sanitation Data'!C50))="","",OFFSET('Sanitation Data'!$C$30,0,10*ROW('Sanitation Data'!C50)))</f>
        <v/>
      </c>
      <c r="CM56" s="34" t="str">
        <f ca="1">+IF(OFFSET('Sanitation Data'!$C$31,0,10*ROW('Sanitation Data'!C50))="","",OFFSET('Sanitation Data'!$C$31,0,10*ROW('Sanitation Data'!C50)))</f>
        <v/>
      </c>
      <c r="CN56" s="34" t="str">
        <f ca="1">+IF(OFFSET('Sanitation Data'!$C$32,0,10*ROW('Sanitation Data'!C50))="","",OFFSET('Sanitation Data'!$C$32,0,10*ROW('Sanitation Data'!C50)))</f>
        <v/>
      </c>
      <c r="CO56" s="34" t="str">
        <f ca="1">+IF(OFFSET('Sanitation Data'!$C$33,0,10*ROW('Sanitation Data'!C50))="","",OFFSET('Sanitation Data'!$C$33,0,10*ROW('Sanitation Data'!C50)))</f>
        <v/>
      </c>
      <c r="CP56" s="34" t="str">
        <f ca="1">+IF(OFFSET('Sanitation Data'!$D$29,0,10*ROW('Sanitation Data'!D50))="","",OFFSET('Sanitation Data'!$D$29,0,10*ROW('Sanitation Data'!D50)))</f>
        <v/>
      </c>
      <c r="CQ56" s="34" t="str">
        <f ca="1">+IF(OFFSET('Sanitation Data'!$D$30,0,10*ROW('Sanitation Data'!D50))="","",OFFSET('Sanitation Data'!$D$30,0,10*ROW('Sanitation Data'!D50)))</f>
        <v/>
      </c>
      <c r="CR56" s="34" t="str">
        <f ca="1">+IF(OFFSET('Sanitation Data'!$D$31,0,10*ROW('Sanitation Data'!D50))="","",OFFSET('Sanitation Data'!$D$31,0,10*ROW('Sanitation Data'!D50)))</f>
        <v/>
      </c>
      <c r="CS56" s="34" t="str">
        <f ca="1">+IF(OFFSET('Sanitation Data'!$D$32,0,10*ROW('Sanitation Data'!D50))="","",OFFSET('Sanitation Data'!$D$32,0,10*ROW('Sanitation Data'!D50)))</f>
        <v/>
      </c>
      <c r="CT56" s="34" t="str">
        <f ca="1">+IF(OFFSET('Sanitation Data'!$D$33,0,10*ROW('Sanitation Data'!D50))="","",OFFSET('Sanitation Data'!$D$33,0,10*ROW('Sanitation Data'!D50)))</f>
        <v/>
      </c>
      <c r="CU56" s="34" t="str">
        <f ca="1">+IF(OFFSET('Sanitation Data'!$E$29,0,10*ROW('Sanitation Data'!E50))="","",OFFSET('Sanitation Data'!$E$29,0,10*ROW('Sanitation Data'!E50)))</f>
        <v/>
      </c>
      <c r="CV56" s="34" t="str">
        <f ca="1">+IF(OFFSET('Sanitation Data'!$E$30,0,10*ROW('Sanitation Data'!E50))="","",OFFSET('Sanitation Data'!$E$30,0,10*ROW('Sanitation Data'!E50)))</f>
        <v/>
      </c>
      <c r="CW56" s="34" t="str">
        <f ca="1">+IF(OFFSET('Sanitation Data'!$E$31,0,10*ROW('Sanitation Data'!E50))="","",OFFSET('Sanitation Data'!$E$31,0,10*ROW('Sanitation Data'!E50)))</f>
        <v/>
      </c>
      <c r="CX56" s="34" t="str">
        <f ca="1">+IF(OFFSET('Sanitation Data'!$E$32,0,10*ROW('Sanitation Data'!E50))="","",OFFSET('Sanitation Data'!$E$32,0,10*ROW('Sanitation Data'!E50)))</f>
        <v/>
      </c>
      <c r="CY56" s="34" t="str">
        <f ca="1">+IF(OFFSET('Sanitation Data'!$E$33,0,10*ROW('Sanitation Data'!E50))="","",OFFSET('Sanitation Data'!$E$33,0,10*ROW('Sanitation Data'!E50)))</f>
        <v/>
      </c>
      <c r="CZ56" s="34" t="str">
        <f ca="1">+IF(OFFSET('Sanitation Data'!$F$29,0,10*ROW('Sanitation Data'!F50))="","",OFFSET('Sanitation Data'!$F$29,0,10*ROW('Sanitation Data'!F50)))</f>
        <v/>
      </c>
      <c r="DA56" s="34" t="str">
        <f ca="1">+IF(OFFSET('Sanitation Data'!$F$30,0,10*ROW('Sanitation Data'!F50))="","",OFFSET('Sanitation Data'!$F$30,0,10*ROW('Sanitation Data'!F50)))</f>
        <v/>
      </c>
      <c r="DB56" s="34" t="str">
        <f ca="1">+IF(OFFSET('Sanitation Data'!$F$31,0,10*ROW('Sanitation Data'!F50))="","",OFFSET('Sanitation Data'!$F$31,0,10*ROW('Sanitation Data'!F50)))</f>
        <v/>
      </c>
      <c r="DC56" s="34" t="str">
        <f ca="1">+IF(OFFSET('Sanitation Data'!$F$32,0,10*ROW('Sanitation Data'!F50))="","",OFFSET('Sanitation Data'!$F$32,0,10*ROW('Sanitation Data'!F50)))</f>
        <v/>
      </c>
      <c r="DD56" s="34" t="str">
        <f ca="1">+IF(OFFSET('Sanitation Data'!$F$33,0,10*ROW('Sanitation Data'!F50))="","",OFFSET('Sanitation Data'!$F$33,0,10*ROW('Sanitation Data'!F50)))</f>
        <v/>
      </c>
      <c r="DE56" s="34" t="str">
        <f ca="1">+IF(OFFSET('Sanitation Data'!$G$29,0,10*ROW('Sanitation Data'!G50))="","",OFFSET('Sanitation Data'!$G$29,0,10*ROW('Sanitation Data'!G50)))</f>
        <v/>
      </c>
      <c r="DF56" s="34" t="str">
        <f ca="1">+IF(OFFSET('Sanitation Data'!$G$30,0,10*ROW('Sanitation Data'!G50))="","",OFFSET('Sanitation Data'!$G$30,0,10*ROW('Sanitation Data'!G50)))</f>
        <v/>
      </c>
      <c r="DG56" s="34" t="str">
        <f ca="1">+IF(OFFSET('Sanitation Data'!$G$31,0,10*ROW('Sanitation Data'!G50))="","",OFFSET('Sanitation Data'!$G$31,0,10*ROW('Sanitation Data'!G50)))</f>
        <v/>
      </c>
      <c r="DH56" s="34" t="str">
        <f ca="1">+IF(OFFSET('Sanitation Data'!$G$32,0,10*ROW('Sanitation Data'!G50))="","",OFFSET('Sanitation Data'!$G$32,0,10*ROW('Sanitation Data'!G50)))</f>
        <v/>
      </c>
      <c r="DI56" s="34" t="str">
        <f ca="1">+IF(OFFSET('Sanitation Data'!$G$33,0,10*ROW('Sanitation Data'!G50))="","",OFFSET('Sanitation Data'!$G$33,0,10*ROW('Sanitation Data'!G50)))</f>
        <v/>
      </c>
      <c r="DJ56" s="34" t="str">
        <f ca="1">+IF(OFFSET('Sanitation Data'!$H$29,0,10*ROW('Sanitation Data'!H50))="","",OFFSET('Sanitation Data'!$H$29,0,10*ROW('Sanitation Data'!H50)))</f>
        <v/>
      </c>
      <c r="DK56" s="34" t="str">
        <f ca="1">+IF(OFFSET('Sanitation Data'!$H$30,0,10*ROW('Sanitation Data'!H50))="","",OFFSET('Sanitation Data'!$H$30,0,10*ROW('Sanitation Data'!H50)))</f>
        <v/>
      </c>
      <c r="DL56" s="34" t="str">
        <f ca="1">+IF(OFFSET('Sanitation Data'!$H$31,0,10*ROW('Sanitation Data'!H50))="","",OFFSET('Sanitation Data'!$H$31,0,10*ROW('Sanitation Data'!H50)))</f>
        <v/>
      </c>
      <c r="DM56" s="34" t="str">
        <f ca="1">+IF(OFFSET('Sanitation Data'!$H$32,0,10*ROW('Sanitation Data'!H50))="","",OFFSET('Sanitation Data'!$H$32,0,10*ROW('Sanitation Data'!H50)))</f>
        <v/>
      </c>
      <c r="DN56" s="34" t="str">
        <f ca="1">+IF(OFFSET('Sanitation Data'!$H$33,0,10*ROW('Sanitation Data'!H50))="","",OFFSET('Sanitation Data'!$H$33,0,10*ROW('Sanitation Data'!H50)))</f>
        <v/>
      </c>
      <c r="DO56" s="34" t="str">
        <f ca="1">+IF(OFFSET('Hygiene Data'!$C$12,0,10*ROW('Hygiene Data'!C50))="","",OFFSET('Hygiene Data'!$C$12,0,10*ROW('Hygiene Data'!C50)))</f>
        <v/>
      </c>
      <c r="DP56" s="34" t="str">
        <f ca="1">+IF(OFFSET('Hygiene Data'!$C$13,0,10*ROW('Hygiene Data'!C50))="","",OFFSET('Hygiene Data'!$C$13,0,10*ROW('Hygiene Data'!C50)))</f>
        <v/>
      </c>
      <c r="DQ56" s="34" t="str">
        <f ca="1">+IF(OFFSET('Hygiene Data'!$C$14,0,10*ROW('Hygiene Data'!C50))="","",OFFSET('Hygiene Data'!$C$14,0,10*ROW('Hygiene Data'!C50)))</f>
        <v/>
      </c>
      <c r="DR56" s="34" t="str">
        <f ca="1">+IF(OFFSET('Hygiene Data'!$D$12,0,10*ROW('Hygiene Data'!D50))="","",OFFSET('Hygiene Data'!$D$12,0,10*ROW('Hygiene Data'!D50)))</f>
        <v/>
      </c>
      <c r="DS56" s="34" t="str">
        <f ca="1">+IF(OFFSET('Hygiene Data'!$D$13,0,10*ROW('Hygiene Data'!D50))="","",OFFSET('Hygiene Data'!$D$13,0,10*ROW('Hygiene Data'!D50)))</f>
        <v/>
      </c>
      <c r="DT56" s="34" t="str">
        <f ca="1">+IF(OFFSET('Hygiene Data'!$D$14,0,10*ROW('Hygiene Data'!D50))="","",OFFSET('Hygiene Data'!$D$14,0,10*ROW('Hygiene Data'!D50)))</f>
        <v/>
      </c>
      <c r="DU56" s="34" t="str">
        <f ca="1">+IF(OFFSET('Hygiene Data'!$E$12,0,10*ROW('Hygiene Data'!E50))="","",OFFSET('Hygiene Data'!$E$12,0,10*ROW('Hygiene Data'!E50)))</f>
        <v/>
      </c>
      <c r="DV56" s="34" t="str">
        <f ca="1">+IF(OFFSET('Hygiene Data'!$E$13,0,10*ROW('Hygiene Data'!E50))="","",OFFSET('Hygiene Data'!$E$13,0,10*ROW('Hygiene Data'!E50)))</f>
        <v/>
      </c>
      <c r="DW56" s="34" t="str">
        <f ca="1">+IF(OFFSET('Hygiene Data'!$E$14,0,10*ROW('Hygiene Data'!E50))="","",OFFSET('Hygiene Data'!$E$14,0,10*ROW('Hygiene Data'!E50)))</f>
        <v/>
      </c>
      <c r="DX56" s="34" t="str">
        <f ca="1">+IF(OFFSET('Hygiene Data'!$F$12,0,10*ROW('Hygiene Data'!F50))="","",OFFSET('Hygiene Data'!$F$12,0,10*ROW('Hygiene Data'!F50)))</f>
        <v/>
      </c>
      <c r="DY56" s="34" t="str">
        <f ca="1">+IF(OFFSET('Hygiene Data'!$F$13,0,10*ROW('Hygiene Data'!F50))="","",OFFSET('Hygiene Data'!$F$13,0,10*ROW('Hygiene Data'!F50)))</f>
        <v/>
      </c>
      <c r="DZ56" s="34" t="str">
        <f ca="1">+IF(OFFSET('Hygiene Data'!$F$14,0,10*ROW('Hygiene Data'!F50))="","",OFFSET('Hygiene Data'!$F$14,0,10*ROW('Hygiene Data'!F50)))</f>
        <v/>
      </c>
      <c r="EA56" s="34" t="str">
        <f ca="1">+IF(OFFSET('Hygiene Data'!$G$12,0,10*ROW('Hygiene Data'!G50))="","",OFFSET('Hygiene Data'!$G$12,0,10*ROW('Hygiene Data'!G50)))</f>
        <v/>
      </c>
      <c r="EB56" s="34" t="str">
        <f ca="1">+IF(OFFSET('Hygiene Data'!$G$13,0,10*ROW('Hygiene Data'!G50))="","",OFFSET('Hygiene Data'!$G$13,0,10*ROW('Hygiene Data'!G50)))</f>
        <v/>
      </c>
      <c r="EC56" s="34" t="str">
        <f ca="1">+IF(OFFSET('Hygiene Data'!$G$14,0,10*ROW('Hygiene Data'!G50))="","",OFFSET('Hygiene Data'!$G$14,0,10*ROW('Hygiene Data'!G50)))</f>
        <v/>
      </c>
      <c r="ED56" s="34" t="str">
        <f ca="1">+IF(OFFSET('Hygiene Data'!$H$12,0,10*ROW('Hygiene Data'!H50))="","",OFFSET('Hygiene Data'!$H$12,0,10*ROW('Hygiene Data'!H50)))</f>
        <v/>
      </c>
      <c r="EE56" s="34" t="str">
        <f ca="1">+IF(OFFSET('Hygiene Data'!$H$13,0,10*ROW('Hygiene Data'!H50))="","",OFFSET('Hygiene Data'!$H$13,0,10*ROW('Hygiene Data'!H50)))</f>
        <v/>
      </c>
      <c r="EF56" s="34" t="str">
        <f ca="1">+IF(OFFSET('Hygiene Data'!$H$14,0,10*ROW('Hygiene Data'!H50))="","",OFFSET('Hygiene Data'!$H$14,0,10*ROW('Hygiene Data'!H50)))</f>
        <v/>
      </c>
    </row>
    <row r="57" spans="1:136" x14ac:dyDescent="0.2">
      <c r="A57" s="50" t="str">
        <f ca="1">+IF(OFFSET('Water Data'!$B$1,0,10*ROW('Water Data'!B54))="","",OFFSET('Water Data'!$B$1,0,10*ROW('Water Data'!B54)))</f>
        <v/>
      </c>
      <c r="B57" s="50" t="str">
        <f ca="1">+IF(OFFSET('Water Data'!$A$3,0,10*ROW('Water Data'!A54))="","",OFFSET('Water Data'!$A$3,0,10*ROW('Water Data'!A54)))</f>
        <v/>
      </c>
      <c r="C57" s="50" t="str">
        <f ca="1">+IF(OFFSET('Water Data'!$C$3,0,10*ROW('Water Data'!C54))="","",OFFSET('Water Data'!$C$3,0,10*ROW('Water Data'!C54)))</f>
        <v/>
      </c>
      <c r="D57" s="133" t="e">
        <f ca="1">+IF(AND(ISNUMBER(OFFSET('Water Data'!$C$5,0,10*ROW('Water Data'!C51))),BS57="Yes"),100-OFFSET('Water Data'!$C$5,0,10*ROW('Water Data'!C51)),IF(AND(ISNUMBER(OFFSET('Water Data'!$C$5,0,10*ROW('Water Data'!C51))),BS57="No",ISNUMBER(OFFSET('Water Data'!$C$5,0,10*ROW('Water Data'!C51)))),CONCATENATE("[",ROUND(100-OFFSET('Water Data'!$C$5,0,10*ROW('Water Data'!C51)),0),"]"),IF(AND(ISNUMBER(OFFSET('Water Data'!$C$5,0,10*ROW('Water Data'!C51))),BS57="",ISNUMBER(OFFSET('Water Data'!$C$5,0,10*ROW('Water Data'!C51)))),100-OFFSET('Water Data'!$C$5,0,10*ROW('Water Data'!C51)),NA())))</f>
        <v>#N/A</v>
      </c>
      <c r="E57" s="133" t="e">
        <f ca="1">+IF(AND(ISNUMBER(OFFSET('Water Data'!$C$7,0,10*ROW('Water Data'!D51))),BT57="Yes"),OFFSET('Water Data'!$C$7,0,10*ROW('Water Data'!C51)),IF(AND(ISNUMBER(OFFSET('Water Data'!$C$7,0,10*ROW('Water Data'!C51))),BT57="No",ISNUMBER(OFFSET('Water Data'!$C$7,0,10*ROW('Water Data'!C51)))),CONCATENATE("[",ROUND(OFFSET('Water Data'!$C$7,0,10*ROW('Water Data'!C51)),0),"]"),IF(AND(ISNUMBER(OFFSET('Water Data'!$C$7,0,10*ROW('Water Data'!C51))),BT57="",ISNUMBER(OFFSET('Water Data'!$C$7,0,10*ROW('Water Data'!C51)))),OFFSET('Water Data'!$C$7,0,10*ROW('Water Data'!C51)),NA())))</f>
        <v>#N/A</v>
      </c>
      <c r="F57" s="133" t="e">
        <f ca="1">+IF(AND(ISNUMBER(OFFSET('Water Data'!$C$10,0,10*ROW('Water Data'!C51))),BU57="Yes"),OFFSET('Water Data'!$C$10,0,10*ROW('Water Data'!C51)),IF(AND(ISNUMBER(OFFSET('Water Data'!$C$10,0,10*ROW('Water Data'!C51))),BU57="No",ISNUMBER(OFFSET('Water Data'!$C$10,0,10*ROW('Water Data'!C51)))),CONCATENATE("[",ROUND(OFFSET('Water Data'!$C$10,0,10*ROW('Water Data'!C51)),0),"]"),IF(AND(ISNUMBER(OFFSET('Water Data'!$C$10,0,10*ROW('Water Data'!C51))),BU57="",ISNUMBER(OFFSET('Water Data'!$C$10,0,10*ROW('Water Data'!C51)))),OFFSET('Water Data'!$C$10,0,10*ROW('Water Data'!C51)),NA())))</f>
        <v>#N/A</v>
      </c>
      <c r="G57" s="133" t="e">
        <f ca="1">+IF(AND(ISNUMBER(OFFSET('Water Data'!$D$5,0,10*ROW('Water Data'!D51))),BV57="Yes"),100-OFFSET('Water Data'!$D$5,0,10*ROW('Water Data'!D51)),IF(AND(ISNUMBER(OFFSET('Water Data'!$D$5,0,10*ROW('Water Data'!D51))),BV57="No",ISNUMBER(OFFSET('Water Data'!$D$5,0,10*ROW('Water Data'!D51)))),CONCATENATE("[",ROUND(100-OFFSET('Water Data'!$D$5,0,10*ROW('Water Data'!D51)),0),"]"),IF(AND(ISNUMBER(OFFSET('Water Data'!$D$5,0,10*ROW('Water Data'!D51))),BV57="",ISNUMBER(OFFSET('Water Data'!$D$5,0,10*ROW('Water Data'!D51)))),100-OFFSET('Water Data'!$D$5,0,10*ROW('Water Data'!D51)),NA())))</f>
        <v>#N/A</v>
      </c>
      <c r="H57" s="133" t="e">
        <f ca="1">+IF(AND(ISNUMBER(OFFSET('Water Data'!$D$7,0,10*ROW('Water Data'!D51))),BW57="Yes"),OFFSET('Water Data'!$D$7,0,10*ROW('Water Data'!D51)),IF(AND(ISNUMBER(OFFSET('Water Data'!$D$7,0,10*ROW('Water Data'!D51))),BW57="No",ISNUMBER(OFFSET('Water Data'!$D$7,0,10*ROW('Water Data'!D51)))),CONCATENATE("[",ROUND(OFFSET('Water Data'!$C$7,0,10*ROW('Water Data'!D51)),0),"]"),IF(AND(ISNUMBER(OFFSET('Water Data'!$D$7,0,10*ROW('Water Data'!D51))),BW57="",ISNUMBER(OFFSET('Water Data'!$D$7,0,10*ROW('Water Data'!D51)))),OFFSET('Water Data'!$D$7,0,10*ROW('Water Data'!D51)),NA())))</f>
        <v>#N/A</v>
      </c>
      <c r="I57" s="133" t="e">
        <f ca="1">+IF(AND(ISNUMBER(OFFSET('Water Data'!$D$10,0,10*ROW('Water Data'!D51))),BX57="Yes"),OFFSET('Water Data'!$D$10,0,10*ROW('Water Data'!D51)),IF(AND(ISNUMBER(OFFSET('Water Data'!$D$10,0,10*ROW('Water Data'!D51))),BX57="No",ISNUMBER(OFFSET('Water Data'!$D$10,0,10*ROW('Water Data'!D51)))),CONCATENATE("[",ROUND(OFFSET('Water Data'!$D$10,0,10*ROW('Water Data'!D51)),0),"]"),IF(AND(ISNUMBER(OFFSET('Water Data'!$D$10,0,10*ROW('Water Data'!D51))),BX57="",ISNUMBER(OFFSET('Water Data'!$D$10,0,10*ROW('Water Data'!D51)))),OFFSET('Water Data'!$D$10,0,10*ROW('Water Data'!D51)),NA())))</f>
        <v>#N/A</v>
      </c>
      <c r="J57" s="133" t="e">
        <f ca="1">+IF(AND(ISNUMBER(OFFSET('Water Data'!$E$5,0,10*ROW('Water Data'!E51))),BY57="Yes"),100-OFFSET('Water Data'!$E$5,0,10*ROW('Water Data'!E51)),IF(AND(ISNUMBER(OFFSET('Water Data'!$E$5,0,10*ROW('Water Data'!E51))),BY57="No",ISNUMBER(OFFSET('Water Data'!$E$5,0,10*ROW('Water Data'!E51)))),CONCATENATE("[",ROUND(100-OFFSET('Water Data'!$E$5,0,10*ROW('Water Data'!E51)),0),"]"),IF(AND(ISNUMBER(OFFSET('Water Data'!$E$5,0,10*ROW('Water Data'!E51))),BY57="",ISNUMBER(OFFSET('Water Data'!$E$5,0,10*ROW('Water Data'!E51)))),100-OFFSET('Water Data'!$E$5,0,10*ROW('Water Data'!E51)),NA())))</f>
        <v>#N/A</v>
      </c>
      <c r="K57" s="133" t="e">
        <f ca="1">+IF(AND(ISNUMBER(OFFSET('Water Data'!$E$7,0,10*ROW('Water Data'!E51))),BZ57="Yes"),OFFSET('Water Data'!$E$7,0,10*ROW('Water Data'!E51)),IF(AND(ISNUMBER(OFFSET('Water Data'!$E$7,0,10*ROW('Water Data'!E51))),BZ57="No",ISNUMBER(OFFSET('Water Data'!$E$7,0,10*ROW('Water Data'!E51)))),CONCATENATE("[",ROUND(OFFSET('Water Data'!$E$7,0,10*ROW('Water Data'!E51)),0),"]"),IF(AND(ISNUMBER(OFFSET('Water Data'!$E$7,0,10*ROW('Water Data'!E51))),BZ57="",ISNUMBER(OFFSET('Water Data'!$E$7,0,10*ROW('Water Data'!E51)))),OFFSET('Water Data'!$E$7,0,10*ROW('Water Data'!E51)),NA())))</f>
        <v>#N/A</v>
      </c>
      <c r="L57" s="133" t="e">
        <f ca="1">+IF(AND(ISNUMBER(OFFSET('Water Data'!$E$10,0,10*ROW('Water Data'!E51))),CA57="Yes"),OFFSET('Water Data'!$E$10,0,10*ROW('Water Data'!E51)),IF(AND(ISNUMBER(OFFSET('Water Data'!$E$10,0,10*ROW('Water Data'!E51))),CA57="No",ISNUMBER(OFFSET('Water Data'!$E$10,0,10*ROW('Water Data'!E51)))),CONCATENATE("[",ROUND(OFFSET('Water Data'!$E$10,0,10*ROW('Water Data'!E51)),0),"]"),IF(AND(ISNUMBER(OFFSET('Water Data'!$E$10,0,10*ROW('Water Data'!E51))),CA57="",ISNUMBER(OFFSET('Water Data'!$E$10,0,10*ROW('Water Data'!E51)))),OFFSET('Water Data'!$E$10,0,10*ROW('Water Data'!E51)),NA())))</f>
        <v>#N/A</v>
      </c>
      <c r="M57" s="133" t="e">
        <f ca="1">+IF(AND(ISNUMBER(OFFSET('Water Data'!$F$5,0,10*ROW('Water Data'!F51))),CB57="Yes"),100-OFFSET('Water Data'!$F$5,0,10*ROW('Water Data'!F51)),IF(AND(ISNUMBER(OFFSET('Water Data'!$F$5,0,10*ROW('Water Data'!F51))),CB57="No",ISNUMBER(OFFSET('Water Data'!$F$5,0,10*ROW('Water Data'!F51)))),CONCATENATE("[",ROUND(100-OFFSET('Water Data'!$F$5,0,10*ROW('Water Data'!F51)),0),"]"),IF(AND(ISNUMBER(OFFSET('Water Data'!$F$5,0,10*ROW('Water Data'!F51))),CB57="",ISNUMBER(OFFSET('Water Data'!$F$5,0,10*ROW('Water Data'!F51)))),100-OFFSET('Water Data'!$F$5,0,10*ROW('Water Data'!F51)),NA())))</f>
        <v>#N/A</v>
      </c>
      <c r="N57" s="133" t="e">
        <f ca="1">+IF(AND(ISNUMBER(OFFSET('Water Data'!$F$7,0,10*ROW('Water Data'!F51))),CC57="Yes"),OFFSET('Water Data'!$F$7,0,10*ROW('Water Data'!F51)),IF(AND(ISNUMBER(OFFSET('Water Data'!$F$7,0,10*ROW('Water Data'!F51))),CC57="No",ISNUMBER(OFFSET('Water Data'!$F$7,0,10*ROW('Water Data'!F51)))),CONCATENATE("[",ROUND(OFFSET('Water Data'!$F$7,0,10*ROW('Water Data'!F51)),0),"]"),IF(AND(ISNUMBER(OFFSET('Water Data'!$F$7,0,10*ROW('Water Data'!F51))),CC57="",ISNUMBER(OFFSET('Water Data'!$F$7,0,10*ROW('Water Data'!F51)))),OFFSET('Water Data'!$F$7,0,10*ROW('Water Data'!F51)),NA())))</f>
        <v>#N/A</v>
      </c>
      <c r="O57" s="133" t="e">
        <f ca="1">+IF(AND(ISNUMBER(OFFSET('Water Data'!$F$10,0,10*ROW('Water Data'!F51))),CD57="Yes"),OFFSET('Water Data'!$F$10,0,10*ROW('Water Data'!F51)),IF(AND(ISNUMBER(OFFSET('Water Data'!$F$10,0,10*ROW('Water Data'!F51))),CD57="No",ISNUMBER(OFFSET('Water Data'!$F$10,0,10*ROW('Water Data'!F51)))),CONCATENATE("[",ROUND(OFFSET('Water Data'!$F$10,0,10*ROW('Water Data'!F51)),0),"]"),IF(AND(ISNUMBER(OFFSET('Water Data'!$F$10,0,10*ROW('Water Data'!F51))),CD57="",ISNUMBER(OFFSET('Water Data'!$F$10,0,10*ROW('Water Data'!F51)))),OFFSET('Water Data'!$F$10,0,10*ROW('Water Data'!F51)),NA())))</f>
        <v>#N/A</v>
      </c>
      <c r="P57" s="133" t="e">
        <f ca="1">+IF(AND(ISNUMBER(OFFSET('Water Data'!$G$5,0,10*ROW('Water Data'!G51))),CE57="Yes"),100-OFFSET('Water Data'!$G$5,0,10*ROW('Water Data'!G51)),IF(AND(ISNUMBER(OFFSET('Water Data'!$G$5,0,10*ROW('Water Data'!G51))),CE57="No",ISNUMBER(OFFSET('Water Data'!$G$5,0,10*ROW('Water Data'!G51)))),CONCATENATE("[",ROUND(100-OFFSET('Water Data'!$G$5,0,10*ROW('Water Data'!G51)),0),"]"),IF(AND(ISNUMBER(OFFSET('Water Data'!$G$5,0,10*ROW('Water Data'!G51))),CE57="",ISNUMBER(OFFSET('Water Data'!$G$5,0,10*ROW('Water Data'!G51)))),100-OFFSET('Water Data'!$G$5,0,10*ROW('Water Data'!G51)),NA())))</f>
        <v>#N/A</v>
      </c>
      <c r="Q57" s="133" t="e">
        <f ca="1">+IF(AND(ISNUMBER(OFFSET('Water Data'!$G$7,0,10*ROW('Water Data'!G51))),CF57="Yes"),OFFSET('Water Data'!$G$7,0,10*ROW('Water Data'!G51)),IF(AND(ISNUMBER(OFFSET('Water Data'!$G$7,0,10*ROW('Water Data'!G51))),CF57="No",ISNUMBER(OFFSET('Water Data'!$G$7,0,10*ROW('Water Data'!G51)))),CONCATENATE("[",ROUND(OFFSET('Water Data'!$G$7,0,10*ROW('Water Data'!G51)),0),"]"),IF(AND(ISNUMBER(OFFSET('Water Data'!$G$7,0,10*ROW('Water Data'!G51))),CF57="",ISNUMBER(OFFSET('Water Data'!$G$7,0,10*ROW('Water Data'!G51)))),OFFSET('Water Data'!$G$7,0,10*ROW('Water Data'!G51)),NA())))</f>
        <v>#N/A</v>
      </c>
      <c r="R57" s="133" t="e">
        <f ca="1">+IF(AND(ISNUMBER(OFFSET('Water Data'!$G$10,0,10*ROW('Water Data'!G51))),CG57="Yes"),OFFSET('Water Data'!$G$10,0,10*ROW('Water Data'!G51)),IF(AND(ISNUMBER(OFFSET('Water Data'!$G$10,0,10*ROW('Water Data'!G51))),CG57="No",ISNUMBER(OFFSET('Water Data'!$G$10,0,10*ROW('Water Data'!G51)))),CONCATENATE("[",ROUND(OFFSET('Water Data'!$G$10,0,10*ROW('Water Data'!G51)),0),"]"),IF(AND(ISNUMBER(OFFSET('Water Data'!$G$10,0,10*ROW('Water Data'!G51))),CG57="",ISNUMBER(OFFSET('Water Data'!$G$10,0,10*ROW('Water Data'!G51)))),OFFSET('Water Data'!$G$10,0,10*ROW('Water Data'!G51)),NA())))</f>
        <v>#N/A</v>
      </c>
      <c r="S57" s="133" t="e">
        <f ca="1">+IF(AND(ISNUMBER(OFFSET('Water Data'!$H$5,0,10*ROW('Water Data'!H51))),CH57="Yes"),100-OFFSET('Water Data'!$H$5,0,10*ROW('Water Data'!H51)),IF(AND(ISNUMBER(OFFSET('Water Data'!$H$5,0,10*ROW('Water Data'!H51))),CH57="No",ISNUMBER(OFFSET('Water Data'!$H$5,0,10*ROW('Water Data'!H51)))),CONCATENATE("[",ROUND(100-OFFSET('Water Data'!$H$5,0,10*ROW('Water Data'!H51)),0),"]"),IF(AND(ISNUMBER(OFFSET('Water Data'!$H$5,0,10*ROW('Water Data'!H51))),CH57="",ISNUMBER(OFFSET('Water Data'!$H$5,0,10*ROW('Water Data'!H51)))),100-OFFSET('Water Data'!$H$5,0,10*ROW('Water Data'!H51)),NA())))</f>
        <v>#N/A</v>
      </c>
      <c r="T57" s="133" t="e">
        <f ca="1">+IF(AND(ISNUMBER(OFFSET('Water Data'!$H$7,0,10*ROW('Water Data'!H51))),CI57="Yes"),OFFSET('Water Data'!$H$7,0,10*ROW('Water Data'!H51)),IF(AND(ISNUMBER(OFFSET('Water Data'!$H$7,0,10*ROW('Water Data'!H51))),CI57="No",ISNUMBER(OFFSET('Water Data'!$H$7,0,10*ROW('Water Data'!H51)))),CONCATENATE("[",ROUND(OFFSET('Water Data'!$H$7,0,10*ROW('Water Data'!H51)),0),"]"),IF(AND(ISNUMBER(OFFSET('Water Data'!$H$7,0,10*ROW('Water Data'!H51))),CI57="",ISNUMBER(OFFSET('Water Data'!$H$7,0,10*ROW('Water Data'!H51)))),OFFSET('Water Data'!$H$7,0,10*ROW('Water Data'!H51)),NA())))</f>
        <v>#N/A</v>
      </c>
      <c r="U57" s="133" t="e">
        <f ca="1">+IF(AND(ISNUMBER(OFFSET('Water Data'!$H$10,0,10*ROW('Water Data'!H51))),CJ57="Yes"),OFFSET('Water Data'!$H$10,0,10*ROW('Water Data'!H51)),IF(AND(ISNUMBER(OFFSET('Water Data'!$H$10,0,10*ROW('Water Data'!H51))),CJ57="No",ISNUMBER(OFFSET('Water Data'!$H$10,0,10*ROW('Water Data'!H51)))),CONCATENATE("[",ROUND(OFFSET('Water Data'!$H$10,0,10*ROW('Water Data'!H51)),0),"]"),IF(AND(ISNUMBER(OFFSET('Water Data'!$H$10,0,10*ROW('Water Data'!H51))),CJ57="",ISNUMBER(OFFSET('Water Data'!$H$10,0,10*ROW('Water Data'!H51)))),OFFSET('Water Data'!$H$10,0,10*ROW('Water Data'!H51)),NA())))</f>
        <v>#N/A</v>
      </c>
      <c r="V57" s="134" t="e">
        <f ca="1">+IF(AND(ISNUMBER(OFFSET('Sanitation Data'!$C$5,0,10*ROW('Sanitation Data'!C51))),CK57="Yes"),100-OFFSET('Sanitation Data'!$C$5,0,10*ROW('Sanitation Data'!C51)),IF(AND(ISNUMBER(OFFSET('Sanitation Data'!$C$5,0,10*ROW('Sanitation Data'!C51))),CK57="No",ISNUMBER(OFFSET('Sanitation Data'!$C$5,0,10*ROW('Sanitation Data'!C51)))),CONCATENATE("[",ROUND(100-OFFSET('Sanitation Data'!$C$5,0,10*ROW('Sanitation Data'!C51)),0),"]"),IF(AND(ISNUMBER(OFFSET('Sanitation Data'!$C$5,0,10*ROW('Sanitation Data'!C51))),CK57="",ISNUMBER(OFFSET('Sanitation Data'!$C$5,0,10*ROW('Sanitation Data'!C51)))),100-OFFSET('Sanitation Data'!$C$5,0,10*ROW('Sanitation Data'!C51)),NA())))</f>
        <v>#N/A</v>
      </c>
      <c r="W57" s="134" t="e">
        <f ca="1">+IF(AND(ISNUMBER(OFFSET('Sanitation Data'!$C$7,0,10*ROW('Sanitation Data'!C51))),CL57="Yes"),OFFSET('Sanitation Data'!$C$7,0,10*ROW('Sanitation Data'!C51)),IF(AND(ISNUMBER(OFFSET('Sanitation Data'!$C$7,0,10*ROW('Sanitation Data'!C51))),CL57="No",ISNUMBER(OFFSET('Sanitation Data'!$C$7,0,10*ROW('Sanitation Data'!C51)))),CONCATENATE("[",ROUND(OFFSET('Sanitation Data'!$C$7,0,10*ROW('Sanitation Data'!C51)),0),"]"),IF(AND(ISNUMBER(OFFSET('Sanitation Data'!$C$7,0,10*ROW('Sanitation Data'!C51))),CL57="",ISNUMBER(OFFSET('Sanitation Data'!$C$7,0,10*ROW('Sanitation Data'!C51)))),OFFSET('Sanitation Data'!$C$7,0,10*ROW('Sanitation Data'!C51)),NA())))</f>
        <v>#N/A</v>
      </c>
      <c r="X57" s="134" t="e">
        <f ca="1">+IF(AND(ISNUMBER(OFFSET('Sanitation Data'!$C$11,0,10*ROW('Sanitation Data'!C51))),CM57="Yes"),OFFSET('Sanitation Data'!$C$11,0,10*ROW('Sanitation Data'!C51)),IF(AND(ISNUMBER(OFFSET('Sanitation Data'!$C$11,0,10*ROW('Sanitation Data'!C51))),CM57="No",ISNUMBER(OFFSET('Sanitation Data'!$C$11,0,10*ROW('Sanitation Data'!C51)))),CONCATENATE("[",ROUND(OFFSET('Sanitation Data'!$C$11,0,10*ROW('Sanitation Data'!C51)),0),"]"),IF(AND(ISNUMBER(OFFSET('Sanitation Data'!$C$11,0,10*ROW('Sanitation Data'!C51))),CM57="",ISNUMBER(OFFSET('Sanitation Data'!$C$11,0,10*ROW('Sanitation Data'!C51)))),OFFSET('Sanitation Data'!$C$11,0,10*ROW('Sanitation Data'!C51)),NA())))</f>
        <v>#N/A</v>
      </c>
      <c r="Y57" s="134" t="e">
        <f ca="1">+IF(AND(ISNUMBER(OFFSET('Sanitation Data'!$C$12,0,10*ROW('Sanitation Data'!C51))),CN57="Yes"),OFFSET('Sanitation Data'!$C$12,0,10*ROW('Sanitation Data'!C51)),IF(AND(ISNUMBER(OFFSET('Sanitation Data'!$C$12,0,10*ROW('Sanitation Data'!C51))),CN57="No",ISNUMBER(OFFSET('Sanitation Data'!$C$12,0,10*ROW('Sanitation Data'!C51)))),CONCATENATE("[",ROUND(OFFSET('Sanitation Data'!$C$12,0,10*ROW('Sanitation Data'!C51)),0),"]"),IF(AND(ISNUMBER(OFFSET('Sanitation Data'!$C$12,0,10*ROW('Sanitation Data'!C51))),CN57="",ISNUMBER(OFFSET('Sanitation Data'!$C$12,0,10*ROW('Sanitation Data'!C51)))),OFFSET('Sanitation Data'!$C$12,0,10*ROW('Sanitation Data'!C51)),NA())))</f>
        <v>#N/A</v>
      </c>
      <c r="Z57" s="134" t="e">
        <f ca="1">+IF(AND(ISNUMBER(OFFSET('Sanitation Data'!$C$13,0,10*ROW('Sanitation Data'!C51))),CO57="Yes"),OFFSET('Sanitation Data'!$C$13,0,10*ROW('Sanitation Data'!C51)),IF(AND(ISNUMBER(OFFSET('Sanitation Data'!$C$13,0,10*ROW('Sanitation Data'!C51))),CO57="No",ISNUMBER(OFFSET('Sanitation Data'!$C$13,0,10*ROW('Sanitation Data'!C51)))),CONCATENATE("[",ROUND(OFFSET('Sanitation Data'!$C$13,0,10*ROW('Sanitation Data'!C51)),0),"]"),IF(AND(ISNUMBER(OFFSET('Sanitation Data'!$C$13,0,10*ROW('Sanitation Data'!C51))),CO57="",ISNUMBER(OFFSET('Sanitation Data'!$C$13,0,10*ROW('Sanitation Data'!C51)))),OFFSET('Sanitation Data'!$C$13,0,10*ROW('Sanitation Data'!C51)),NA())))</f>
        <v>#N/A</v>
      </c>
      <c r="AA57" s="134" t="e">
        <f ca="1">+IF(AND(ISNUMBER(OFFSET('Sanitation Data'!$D$5,0,10*ROW('Sanitation Data'!D51))),CP57="Yes"),100-OFFSET('Sanitation Data'!$D$5,0,10*ROW('Sanitation Data'!D51)),IF(AND(ISNUMBER(OFFSET('Sanitation Data'!$D$5,0,10*ROW('Sanitation Data'!D51))),CP57="No",ISNUMBER(OFFSET('Sanitation Data'!$D$5,0,10*ROW('Sanitation Data'!D51)))),CONCATENATE("[",ROUND(100-OFFSET('Sanitation Data'!$D$5,0,10*ROW('Sanitation Data'!D51)),0),"]"),IF(AND(ISNUMBER(OFFSET('Sanitation Data'!$D$5,0,10*ROW('Sanitation Data'!D51))),CP57="",ISNUMBER(OFFSET('Sanitation Data'!$D$5,0,10*ROW('Sanitation Data'!D51)))),100-OFFSET('Sanitation Data'!$D$5,0,10*ROW('Sanitation Data'!D51)),NA())))</f>
        <v>#N/A</v>
      </c>
      <c r="AB57" s="134" t="e">
        <f ca="1">+IF(AND(ISNUMBER(OFFSET('Sanitation Data'!$D$7,0,10*ROW('Sanitation Data'!D51))),CQ57="Yes"),OFFSET('Sanitation Data'!$D$7,0,10*ROW('Sanitation Data'!G51)),IF(AND(ISNUMBER(OFFSET('Sanitation Data'!$D$7,0,10*ROW('Sanitation Data'!D51))),CQ57="No",ISNUMBER(OFFSET('Sanitation Data'!$D$7,0,10*ROW('Sanitation Data'!D51)))),CONCATENATE("[",ROUND(OFFSET('Sanitation Data'!$D$7,0,10*ROW('Sanitation Data'!D51)),0),"]"),IF(AND(ISNUMBER(OFFSET('Sanitation Data'!$D$7,0,10*ROW('Sanitation Data'!D51))),CQ57="",ISNUMBER(OFFSET('Sanitation Data'!$D$7,0,10*ROW('Sanitation Data'!D51)))),OFFSET('Sanitation Data'!$D$7,0,10*ROW('Sanitation Data'!D51)),NA())))</f>
        <v>#N/A</v>
      </c>
      <c r="AC57" s="134" t="e">
        <f ca="1">+IF(AND(ISNUMBER(OFFSET('Sanitation Data'!$D$11,0,10*ROW('Sanitation Data'!D51))),CR57="Yes"),OFFSET('Sanitation Data'!$D$11,0,10*ROW('Sanitation Data'!D51)),IF(AND(ISNUMBER(OFFSET('Sanitation Data'!$D$11,0,10*ROW('Sanitation Data'!D51))),CR57="No",ISNUMBER(OFFSET('Sanitation Data'!$D$11,0,10*ROW('Sanitation Data'!D51)))),CONCATENATE("[",ROUND(OFFSET('Sanitation Data'!$D$11,0,10*ROW('Sanitation Data'!D51)),0),"]"),IF(AND(ISNUMBER(OFFSET('Sanitation Data'!$D$11,0,10*ROW('Sanitation Data'!D51))),CR57="",ISNUMBER(OFFSET('Sanitation Data'!$D$11,0,10*ROW('Sanitation Data'!D51)))),OFFSET('Sanitation Data'!$D$11,0,10*ROW('Sanitation Data'!D51)),NA())))</f>
        <v>#N/A</v>
      </c>
      <c r="AD57" s="134" t="e">
        <f ca="1">+IF(AND(ISNUMBER(OFFSET('Sanitation Data'!$D$12,0,10*ROW('Sanitation Data'!D51))),CS57="Yes"),OFFSET('Sanitation Data'!$D$12,0,10*ROW('Sanitation Data'!D51)),IF(AND(ISNUMBER(OFFSET('Sanitation Data'!$D$12,0,10*ROW('Sanitation Data'!D51))),CS57="No",ISNUMBER(OFFSET('Sanitation Data'!$D$12,0,10*ROW('Sanitation Data'!D51)))),CONCATENATE("[",ROUND(OFFSET('Sanitation Data'!$D$12,0,10*ROW('Sanitation Data'!D51)),0),"]"),IF(AND(ISNUMBER(OFFSET('Sanitation Data'!$D$12,0,10*ROW('Sanitation Data'!D51))),CS57="",ISNUMBER(OFFSET('Sanitation Data'!$D$12,0,10*ROW('Sanitation Data'!D51)))),OFFSET('Sanitation Data'!$D$12,0,10*ROW('Sanitation Data'!D51)),NA())))</f>
        <v>#N/A</v>
      </c>
      <c r="AE57" s="134" t="e">
        <f ca="1">+IF(AND(ISNUMBER(OFFSET('Sanitation Data'!$D$13,0,10*ROW('Sanitation Data'!D51))),CT57="Yes"),OFFSET('Sanitation Data'!$D$13,0,10*ROW('Sanitation Data'!D51)),IF(AND(ISNUMBER(OFFSET('Sanitation Data'!$D$13,0,10*ROW('Sanitation Data'!D51))),CT57="No",ISNUMBER(OFFSET('Sanitation Data'!$D$13,0,10*ROW('Sanitation Data'!D51)))),CONCATENATE("[",ROUND(OFFSET('Sanitation Data'!$D$13,0,10*ROW('Sanitation Data'!D51)),0),"]"),IF(AND(ISNUMBER(OFFSET('Sanitation Data'!$D$13,0,10*ROW('Sanitation Data'!D51))),CT57="",ISNUMBER(OFFSET('Sanitation Data'!$D$13,0,10*ROW('Sanitation Data'!D51)))),OFFSET('Sanitation Data'!$D$13,0,10*ROW('Sanitation Data'!D51)),NA())))</f>
        <v>#N/A</v>
      </c>
      <c r="AF57" s="134" t="e">
        <f ca="1">+IF(AND(ISNUMBER(OFFSET('Sanitation Data'!$E$5,0,10*ROW('Sanitation Data'!E51))),CU57="Yes"),100-OFFSET('Sanitation Data'!$E$5,0,10*ROW('Sanitation Data'!E51)),IF(AND(ISNUMBER(OFFSET('Sanitation Data'!$E$5,0,10*ROW('Sanitation Data'!E51))),CU57="No",ISNUMBER(OFFSET('Sanitation Data'!$E$5,0,10*ROW('Sanitation Data'!E51)))),CONCATENATE("[",ROUND(100-OFFSET('Sanitation Data'!$E$5,0,10*ROW('Sanitation Data'!E51)),0),"]"),IF(AND(ISNUMBER(OFFSET('Sanitation Data'!$E$5,0,10*ROW('Sanitation Data'!E51))),CU57="",ISNUMBER(OFFSET('Sanitation Data'!$E$5,0,10*ROW('Sanitation Data'!E51)))),100-OFFSET('Sanitation Data'!$E$5,0,10*ROW('Sanitation Data'!E51)),NA())))</f>
        <v>#N/A</v>
      </c>
      <c r="AG57" s="134" t="e">
        <f ca="1">+IF(AND(ISNUMBER(OFFSET('Sanitation Data'!$E$7,0,10*ROW('Sanitation Data'!E51))),CV57="Yes"),OFFSET('Sanitation Data'!$E$7,0,10*ROW('Sanitation Data'!E51)),IF(AND(ISNUMBER(OFFSET('Sanitation Data'!$E$7,0,10*ROW('Sanitation Data'!E51))),CV57="No",ISNUMBER(OFFSET('Sanitation Data'!$E$7,0,10*ROW('Sanitation Data'!E51)))),CONCATENATE("[",ROUND(OFFSET('Sanitation Data'!$E$7,0,10*ROW('Sanitation Data'!E51)),0),"]"),IF(AND(ISNUMBER(OFFSET('Sanitation Data'!$E$7,0,10*ROW('Sanitation Data'!E51))),CV57="",ISNUMBER(OFFSET('Sanitation Data'!$E$7,0,10*ROW('Sanitation Data'!E51)))),OFFSET('Sanitation Data'!$E$7,0,10*ROW('Sanitation Data'!E51)),NA())))</f>
        <v>#N/A</v>
      </c>
      <c r="AH57" s="134" t="e">
        <f ca="1">+IF(AND(ISNUMBER(OFFSET('Sanitation Data'!$E$11,0,10*ROW('Sanitation Data'!E51))),CW57="Yes"),OFFSET('Sanitation Data'!$E$11,0,10*ROW('Sanitation Data'!E51)),IF(AND(ISNUMBER(OFFSET('Sanitation Data'!$E$11,0,10*ROW('Sanitation Data'!E51))),CW57="No",ISNUMBER(OFFSET('Sanitation Data'!$E$11,0,10*ROW('Sanitation Data'!E51)))),CONCATENATE("[",ROUND(OFFSET('Sanitation Data'!$E$11,0,10*ROW('Sanitation Data'!E51)),0),"]"),IF(AND(ISNUMBER(OFFSET('Sanitation Data'!$E$11,0,10*ROW('Sanitation Data'!E51))),CW57="",ISNUMBER(OFFSET('Sanitation Data'!$E$11,0,10*ROW('Sanitation Data'!E51)))),OFFSET('Sanitation Data'!$E$11,0,10*ROW('Sanitation Data'!E51)),NA())))</f>
        <v>#N/A</v>
      </c>
      <c r="AI57" s="134" t="e">
        <f ca="1">+IF(AND(ISNUMBER(OFFSET('Sanitation Data'!$E$12,0,10*ROW('Sanitation Data'!E51))),CX57="Yes"),OFFSET('Sanitation Data'!$E$12,0,10*ROW('Sanitation Data'!E51)),IF(AND(ISNUMBER(OFFSET('Sanitation Data'!$E$12,0,10*ROW('Sanitation Data'!E51))),CX57="No",ISNUMBER(OFFSET('Sanitation Data'!$E$12,0,10*ROW('Sanitation Data'!E51)))),CONCATENATE("[",ROUND(OFFSET('Sanitation Data'!$E$12,0,10*ROW('Sanitation Data'!E51)),0),"]"),IF(AND(ISNUMBER(OFFSET('Sanitation Data'!$E$12,0,10*ROW('Sanitation Data'!E51))),CX57="",ISNUMBER(OFFSET('Sanitation Data'!$E$12,0,10*ROW('Sanitation Data'!E51)))),OFFSET('Sanitation Data'!$E$12,0,10*ROW('Sanitation Data'!E51)),NA())))</f>
        <v>#N/A</v>
      </c>
      <c r="AJ57" s="134" t="e">
        <f ca="1">+IF(AND(ISNUMBER(OFFSET('Sanitation Data'!$E$13,0,10*ROW('Sanitation Data'!E51))),CY57="Yes"),OFFSET('Sanitation Data'!$E$13,0,10*ROW('Sanitation Data'!E51)),IF(AND(ISNUMBER(OFFSET('Sanitation Data'!$E$13,0,10*ROW('Sanitation Data'!E51))),CY57="No",ISNUMBER(OFFSET('Sanitation Data'!$E$13,0,10*ROW('Sanitation Data'!E51)))),CONCATENATE("[",ROUND(OFFSET('Sanitation Data'!$E$13,0,10*ROW('Sanitation Data'!E51)),0),"]"),IF(AND(ISNUMBER(OFFSET('Sanitation Data'!$E$13,0,10*ROW('Sanitation Data'!E51))),CY57="",ISNUMBER(OFFSET('Sanitation Data'!$E$13,0,10*ROW('Sanitation Data'!E51)))),OFFSET('Sanitation Data'!$E$13,0,10*ROW('Sanitation Data'!E51)),NA())))</f>
        <v>#N/A</v>
      </c>
      <c r="AK57" s="134" t="e">
        <f ca="1">+IF(AND(ISNUMBER(OFFSET('Sanitation Data'!$F$5,0,10*ROW('Sanitation Data'!F51))),CZ57="Yes"),100-OFFSET('Sanitation Data'!$F$5,0,10*ROW('Sanitation Data'!F51)),IF(AND(ISNUMBER(OFFSET('Sanitation Data'!$F$5,0,10*ROW('Sanitation Data'!F51))),CZ57="No",ISNUMBER(OFFSET('Sanitation Data'!$F$5,0,10*ROW('Sanitation Data'!F51)))),CONCATENATE("[",ROUND(100-OFFSET('Sanitation Data'!$F$5,0,10*ROW('Sanitation Data'!F51)),0),"]"),IF(AND(ISNUMBER(OFFSET('Sanitation Data'!$F$5,0,10*ROW('Sanitation Data'!F51))),CZ57="",ISNUMBER(OFFSET('Sanitation Data'!$F$5,0,10*ROW('Sanitation Data'!F51)))),100-OFFSET('Sanitation Data'!$F$5,0,10*ROW('Sanitation Data'!F51)),NA())))</f>
        <v>#N/A</v>
      </c>
      <c r="AL57" s="134" t="e">
        <f ca="1">+IF(AND(ISNUMBER(OFFSET('Sanitation Data'!$F$7,0,10*ROW('Sanitation Data'!F51))),DA57="Yes"),OFFSET('Sanitation Data'!$F$7,0,10*ROW('Sanitation Data'!F51)),IF(AND(ISNUMBER(OFFSET('Sanitation Data'!$F$7,0,10*ROW('Sanitation Data'!F51))),DA57="No",ISNUMBER(OFFSET('Sanitation Data'!$F$7,0,10*ROW('Sanitation Data'!F51)))),CONCATENATE("[",ROUND(OFFSET('Sanitation Data'!$F$7,0,10*ROW('Sanitation Data'!F51)),0),"]"),IF(AND(ISNUMBER(OFFSET('Sanitation Data'!$F$7,0,10*ROW('Sanitation Data'!F51))),DA57="",ISNUMBER(OFFSET('Sanitation Data'!$F$7,0,10*ROW('Sanitation Data'!F51)))),OFFSET('Sanitation Data'!$F$7,0,10*ROW('Sanitation Data'!F51)),NA())))</f>
        <v>#N/A</v>
      </c>
      <c r="AM57" s="134" t="e">
        <f ca="1">+IF(AND(ISNUMBER(OFFSET('Sanitation Data'!$F$11,0,10*ROW('Sanitation Data'!F51))),DB57="Yes"),OFFSET('Sanitation Data'!$F$11,0,10*ROW('Sanitation Data'!F51)),IF(AND(ISNUMBER(OFFSET('Sanitation Data'!$F$11,0,10*ROW('Sanitation Data'!F51))),DB57="No",ISNUMBER(OFFSET('Sanitation Data'!$F$11,0,10*ROW('Sanitation Data'!F51)))),CONCATENATE("[",ROUND(OFFSET('Sanitation Data'!$F$11,0,10*ROW('Sanitation Data'!F51)),0),"]"),IF(AND(ISNUMBER(OFFSET('Sanitation Data'!$F$11,0,10*ROW('Sanitation Data'!F51))),DB57="",ISNUMBER(OFFSET('Sanitation Data'!$F$11,0,10*ROW('Sanitation Data'!F51)))),OFFSET('Sanitation Data'!$F$11,0,10*ROW('Sanitation Data'!F51)),NA())))</f>
        <v>#N/A</v>
      </c>
      <c r="AN57" s="134" t="e">
        <f ca="1">+IF(AND(ISNUMBER(OFFSET('Sanitation Data'!$F$12,0,10*ROW('Sanitation Data'!F51))),DC57="Yes"),OFFSET('Sanitation Data'!$F$12,0,10*ROW('Sanitation Data'!F51)),IF(AND(ISNUMBER(OFFSET('Sanitation Data'!$F$12,0,10*ROW('Sanitation Data'!F51))),DC57="No",ISNUMBER(OFFSET('Sanitation Data'!$F$12,0,10*ROW('Sanitation Data'!F51)))),CONCATENATE("[",ROUND(OFFSET('Sanitation Data'!$F$12,0,10*ROW('Sanitation Data'!F51)),0),"]"),IF(AND(ISNUMBER(OFFSET('Sanitation Data'!$F$12,0,10*ROW('Sanitation Data'!F51))),DC57="",ISNUMBER(OFFSET('Sanitation Data'!$F$12,0,10*ROW('Sanitation Data'!F51)))),OFFSET('Sanitation Data'!$F$12,0,10*ROW('Sanitation Data'!F51)),NA())))</f>
        <v>#N/A</v>
      </c>
      <c r="AO57" s="134" t="e">
        <f ca="1">+IF(AND(ISNUMBER(OFFSET('Sanitation Data'!$F$13,0,10*ROW('Sanitation Data'!F51))),DD57="Yes"),OFFSET('Sanitation Data'!$F$13,0,10*ROW('Sanitation Data'!F51)),IF(AND(ISNUMBER(OFFSET('Sanitation Data'!$F$13,0,10*ROW('Sanitation Data'!F51))),DD57="No",ISNUMBER(OFFSET('Sanitation Data'!$F$13,0,10*ROW('Sanitation Data'!F51)))),CONCATENATE("[",ROUND(OFFSET('Sanitation Data'!$F$13,0,10*ROW('Sanitation Data'!F51)),0),"]"),IF(AND(ISNUMBER(OFFSET('Sanitation Data'!$F$13,0,10*ROW('Sanitation Data'!F51))),DD57="",ISNUMBER(OFFSET('Sanitation Data'!$F$13,0,10*ROW('Sanitation Data'!F51)))),OFFSET('Sanitation Data'!$F$13,0,10*ROW('Sanitation Data'!F51)),NA())))</f>
        <v>#N/A</v>
      </c>
      <c r="AP57" s="134" t="e">
        <f ca="1">+IF(AND(ISNUMBER(OFFSET('Sanitation Data'!$G$5,0,10*ROW('Sanitation Data'!G51))),DE57="Yes"),100-OFFSET('Sanitation Data'!$G$5,0,10*ROW('Sanitation Data'!G51)),IF(AND(ISNUMBER(OFFSET('Sanitation Data'!$G$5,0,10*ROW('Sanitation Data'!G51))),DE57="No",ISNUMBER(OFFSET('Sanitation Data'!$G$5,0,10*ROW('Sanitation Data'!G51)))),CONCATENATE("[",ROUND(100-OFFSET('Sanitation Data'!$G$5,0,10*ROW('Sanitation Data'!G51)),0),"]"),IF(AND(ISNUMBER(OFFSET('Sanitation Data'!$G$5,0,10*ROW('Sanitation Data'!G51))),DE57="",ISNUMBER(OFFSET('Sanitation Data'!$G$5,0,10*ROW('Sanitation Data'!G51)))),100-OFFSET('Sanitation Data'!$G$5,0,10*ROW('Sanitation Data'!G51)),NA())))</f>
        <v>#N/A</v>
      </c>
      <c r="AQ57" s="134" t="e">
        <f ca="1">+IF(AND(ISNUMBER(OFFSET('Sanitation Data'!$G$7,0,10*ROW('Sanitation Data'!G51))),DF57="Yes"),OFFSET('Sanitation Data'!$G$7,0,10*ROW('Sanitation Data'!G51)),IF(AND(ISNUMBER(OFFSET('Sanitation Data'!$G$7,0,10*ROW('Sanitation Data'!G51))),DF57="No",ISNUMBER(OFFSET('Sanitation Data'!$G$7,0,10*ROW('Sanitation Data'!G51)))),CONCATENATE("[",ROUND(OFFSET('Sanitation Data'!$G$7,0,10*ROW('Sanitation Data'!G51)),0),"]"),IF(AND(ISNUMBER(OFFSET('Sanitation Data'!$G$7,0,10*ROW('Sanitation Data'!G51))),DF57="",ISNUMBER(OFFSET('Sanitation Data'!$G$7,0,10*ROW('Sanitation Data'!G51)))),OFFSET('Sanitation Data'!$G$7,0,10*ROW('Sanitation Data'!G51)),NA())))</f>
        <v>#N/A</v>
      </c>
      <c r="AR57" s="134" t="e">
        <f ca="1">+IF(AND(ISNUMBER(OFFSET('Sanitation Data'!$G$11,0,10*ROW('Sanitation Data'!G51))),DG57="Yes"),OFFSET('Sanitation Data'!$G$11,0,10*ROW('Sanitation Data'!G51)),IF(AND(ISNUMBER(OFFSET('Sanitation Data'!$G$11,0,10*ROW('Sanitation Data'!G51))),DG57="No",ISNUMBER(OFFSET('Sanitation Data'!$G$11,0,10*ROW('Sanitation Data'!G51)))),CONCATENATE("[",ROUND(OFFSET('Sanitation Data'!$G$11,0,10*ROW('Sanitation Data'!G51)),0),"]"),IF(AND(ISNUMBER(OFFSET('Sanitation Data'!$G$11,0,10*ROW('Sanitation Data'!G51))),DG57="",ISNUMBER(OFFSET('Sanitation Data'!$G$11,0,10*ROW('Sanitation Data'!G51)))),OFFSET('Sanitation Data'!$G$11,0,10*ROW('Sanitation Data'!G51)),NA())))</f>
        <v>#N/A</v>
      </c>
      <c r="AS57" s="134" t="e">
        <f ca="1">+IF(AND(ISNUMBER(OFFSET('Sanitation Data'!$G$12,0,10*ROW('Sanitation Data'!G51))),DH57="Yes"),OFFSET('Sanitation Data'!$G$12,0,10*ROW('Sanitation Data'!G51)),IF(AND(ISNUMBER(OFFSET('Sanitation Data'!$G$12,0,10*ROW('Sanitation Data'!G51))),DH57="No",ISNUMBER(OFFSET('Sanitation Data'!$G$12,0,10*ROW('Sanitation Data'!G51)))),CONCATENATE("[",ROUND(OFFSET('Sanitation Data'!$G$12,0,10*ROW('Sanitation Data'!G51)),0),"]"),IF(AND(ISNUMBER(OFFSET('Sanitation Data'!$G$12,0,10*ROW('Sanitation Data'!G51))),DH57="",ISNUMBER(OFFSET('Sanitation Data'!$G$12,0,10*ROW('Sanitation Data'!G51)))),OFFSET('Sanitation Data'!$G$12,0,10*ROW('Sanitation Data'!G51)),NA())))</f>
        <v>#N/A</v>
      </c>
      <c r="AT57" s="134" t="e">
        <f ca="1">+IF(AND(ISNUMBER(OFFSET('Sanitation Data'!$G$13,0,10*ROW('Sanitation Data'!G51))),DI57="Yes"),OFFSET('Sanitation Data'!$G$13,0,10*ROW('Sanitation Data'!G51)),IF(AND(ISNUMBER(OFFSET('Sanitation Data'!$G$13,0,10*ROW('Sanitation Data'!G51))),DI57="No",ISNUMBER(OFFSET('Sanitation Data'!$G$13,0,10*ROW('Sanitation Data'!G51)))),CONCATENATE("[",ROUND(OFFSET('Sanitation Data'!$G$13,0,10*ROW('Sanitation Data'!G51)),0),"]"),IF(AND(ISNUMBER(OFFSET('Sanitation Data'!$G$13,0,10*ROW('Sanitation Data'!G51))),DI57="",ISNUMBER(OFFSET('Sanitation Data'!$G$13,0,10*ROW('Sanitation Data'!G51)))),OFFSET('Sanitation Data'!$G$13,0,10*ROW('Sanitation Data'!G51)),NA())))</f>
        <v>#N/A</v>
      </c>
      <c r="AU57" s="134" t="e">
        <f ca="1">+IF(AND(ISNUMBER(OFFSET('Sanitation Data'!$H$5,0,10*ROW('Sanitation Data'!H51))),DJ57="Yes"),100-OFFSET('Sanitation Data'!$H$5,0,10*ROW('Sanitation Data'!H51)),IF(AND(ISNUMBER(OFFSET('Sanitation Data'!$H$5,0,10*ROW('Sanitation Data'!H51))),DJ57="No",ISNUMBER(OFFSET('Sanitation Data'!$H$5,0,10*ROW('Sanitation Data'!H51)))),CONCATENATE("[",ROUND(100-OFFSET('Sanitation Data'!$H$5,0,10*ROW('Sanitation Data'!H51)),0),"]"),IF(AND(ISNUMBER(OFFSET('Sanitation Data'!$H$5,0,10*ROW('Sanitation Data'!H51))),DJ57="",ISNUMBER(OFFSET('Sanitation Data'!$H$5,0,10*ROW('Sanitation Data'!H51)))),100-OFFSET('Sanitation Data'!$H$5,0,10*ROW('Sanitation Data'!H51)),NA())))</f>
        <v>#N/A</v>
      </c>
      <c r="AV57" s="134" t="e">
        <f ca="1">+IF(AND(ISNUMBER(OFFSET('Sanitation Data'!$H$7,0,10*ROW('Sanitation Data'!H51))),DK57="Yes"),OFFSET('Sanitation Data'!$H$7,0,10*ROW('Sanitation Data'!H51)),IF(AND(ISNUMBER(OFFSET('Sanitation Data'!$H$7,0,10*ROW('Sanitation Data'!H51))),DK57="No",ISNUMBER(OFFSET('Sanitation Data'!$H$7,0,10*ROW('Sanitation Data'!H51)))),CONCATENATE("[",ROUND(OFFSET('Sanitation Data'!$H$7,0,10*ROW('Sanitation Data'!H51)),0),"]"),IF(AND(ISNUMBER(OFFSET('Sanitation Data'!$H$7,0,10*ROW('Sanitation Data'!H51))),DK57="",ISNUMBER(OFFSET('Sanitation Data'!$H$7,0,10*ROW('Sanitation Data'!H51)))),OFFSET('Sanitation Data'!$H$7,0,10*ROW('Sanitation Data'!H51)),NA())))</f>
        <v>#N/A</v>
      </c>
      <c r="AW57" s="134" t="e">
        <f ca="1">+IF(AND(ISNUMBER(OFFSET('Sanitation Data'!$H$11,0,10*ROW('Sanitation Data'!H51))),DL57="Yes"),OFFSET('Sanitation Data'!$H$11,0,10*ROW('Sanitation Data'!H51)),IF(AND(ISNUMBER(OFFSET('Sanitation Data'!$H$11,0,10*ROW('Sanitation Data'!H51))),DL57="No",ISNUMBER(OFFSET('Sanitation Data'!$H$11,0,10*ROW('Sanitation Data'!H51)))),CONCATENATE("[",ROUND(OFFSET('Sanitation Data'!$H$11,0,10*ROW('Sanitation Data'!H51)),0),"]"),IF(AND(ISNUMBER(OFFSET('Sanitation Data'!$H$11,0,10*ROW('Sanitation Data'!H51))),DL57="",ISNUMBER(OFFSET('Sanitation Data'!$H$11,0,10*ROW('Sanitation Data'!H51)))),OFFSET('Sanitation Data'!$H$11,0,10*ROW('Sanitation Data'!H51)),NA())))</f>
        <v>#N/A</v>
      </c>
      <c r="AX57" s="134" t="e">
        <f ca="1">+IF(AND(ISNUMBER(OFFSET('Sanitation Data'!$H$12,0,10*ROW('Sanitation Data'!H51))),DM57="Yes"),OFFSET('Sanitation Data'!$H$12,0,10*ROW('Sanitation Data'!H51)),IF(AND(ISNUMBER(OFFSET('Sanitation Data'!$H$12,0,10*ROW('Sanitation Data'!H51))),DM57="No",ISNUMBER(OFFSET('Sanitation Data'!$H$12,0,10*ROW('Sanitation Data'!H51)))),CONCATENATE("[",ROUND(OFFSET('Sanitation Data'!$H$12,0,10*ROW('Sanitation Data'!H51)),0),"]"),IF(AND(ISNUMBER(OFFSET('Sanitation Data'!$H$12,0,10*ROW('Sanitation Data'!H51))),DM57="",ISNUMBER(OFFSET('Sanitation Data'!$H$12,0,10*ROW('Sanitation Data'!H51)))),OFFSET('Sanitation Data'!$H$12,0,10*ROW('Sanitation Data'!H51)),NA())))</f>
        <v>#N/A</v>
      </c>
      <c r="AY57" s="134" t="e">
        <f ca="1">+IF(AND(ISNUMBER(OFFSET('Sanitation Data'!$H$13,0,10*ROW('Sanitation Data'!H51))),DN57="Yes"),OFFSET('Sanitation Data'!$H$13,0,10*ROW('Sanitation Data'!H51)),IF(AND(ISNUMBER(OFFSET('Sanitation Data'!$H$13,0,10*ROW('Sanitation Data'!H51))),DN57="No",ISNUMBER(OFFSET('Sanitation Data'!$H$13,0,10*ROW('Sanitation Data'!H51)))),CONCATENATE("[",ROUND(OFFSET('Sanitation Data'!$H$13,0,10*ROW('Sanitation Data'!H51)),0),"]"),IF(AND(ISNUMBER(OFFSET('Sanitation Data'!$H$13,0,10*ROW('Sanitation Data'!H51))),DN57="",ISNUMBER(OFFSET('Sanitation Data'!$H$13,0,10*ROW('Sanitation Data'!H51)))),OFFSET('Sanitation Data'!$H$13,0,10*ROW('Sanitation Data'!H51)),NA())))</f>
        <v>#N/A</v>
      </c>
      <c r="AZ57" s="135" t="e">
        <f ca="1">+IF(AND(ISNUMBER(OFFSET('Hygiene Data'!$C$6,0,10*ROW('Hygiene Data'!C51))),DO57="Yes"),OFFSET('Hygiene Data'!$C$6,0,10*ROW('Hygiene Data'!C51)),IF(AND(ISNUMBER(OFFSET('Hygiene Data'!$C$6,0,10*ROW('Hygiene Data'!C51))),DO57="No",ISNUMBER(OFFSET('Hygiene Data'!$C$6,0,10*ROW('Hygiene Data'!C51)))),CONCATENATE("[",ROUND(OFFSET('Hygiene Data'!$C$6,0,10*ROW('Hygiene Data'!C51)),0),"]"),IF(AND(ISNUMBER(OFFSET('Hygiene Data'!$C$6,0,10*ROW('Hygiene Data'!C51))),DO57="",ISNUMBER(OFFSET('Hygiene Data'!$C$6,0,10*ROW('Hygiene Data'!C51)))),OFFSET('Hygiene Data'!$C$6,0,10*ROW('Hygiene Data'!C51)),NA())))</f>
        <v>#N/A</v>
      </c>
      <c r="BA57" s="135" t="e">
        <f ca="1">+IF(AND(ISNUMBER(OFFSET('Hygiene Data'!$C$8,0,10*ROW('Hygiene Data'!C51))),DP57="Yes"),OFFSET('Hygiene Data'!$C$8,0,10*ROW('Hygiene Data'!C51)),IF(AND(ISNUMBER(OFFSET('Hygiene Data'!$C$8,0,10*ROW('Hygiene Data'!C51))),DP57="No",ISNUMBER(OFFSET('Hygiene Data'!$C$8,0,10*ROW('Hygiene Data'!C51)))),CONCATENATE("[",ROUND(OFFSET('Hygiene Data'!$C$8,0,10*ROW('Hygiene Data'!C51)),0),"]"),IF(AND(ISNUMBER(OFFSET('Hygiene Data'!$C$8,0,10*ROW('Hygiene Data'!C51))),DP57="",ISNUMBER(OFFSET('Hygiene Data'!$C$8,0,10*ROW('Hygiene Data'!C51)))),OFFSET('Hygiene Data'!$C$8,0,10*ROW('Hygiene Data'!C51)),NA())))</f>
        <v>#N/A</v>
      </c>
      <c r="BB57" s="135" t="e">
        <f ca="1">+IF(AND(ISNUMBER(OFFSET('Hygiene Data'!$C$10,0,10*ROW('Hygiene Data'!C51))),DQ57="Yes"),OFFSET('Hygiene Data'!$C$10,0,10*ROW('Hygiene Data'!C51)),IF(AND(ISNUMBER(OFFSET('Hygiene Data'!$C$10,0,10*ROW('Hygiene Data'!C51))),DQ57="No",ISNUMBER(OFFSET('Hygiene Data'!$C$10,0,10*ROW('Hygiene Data'!C51)))),CONCATENATE("[",ROUND(OFFSET('Hygiene Data'!$C$10,0,10*ROW('Hygiene Data'!C51)),0),"]"),IF(AND(ISNUMBER(OFFSET('Hygiene Data'!$C$10,0,10*ROW('Hygiene Data'!C51))),DQ57="",ISNUMBER(OFFSET('Hygiene Data'!$C$10,0,10*ROW('Hygiene Data'!C51)))),OFFSET('Hygiene Data'!$C$10,0,10*ROW('Hygiene Data'!C51)),NA())))</f>
        <v>#N/A</v>
      </c>
      <c r="BC57" s="135" t="e">
        <f ca="1">+IF(AND(ISNUMBER(OFFSET('Hygiene Data'!$D$6,0,10*ROW('Hygiene Data'!D51))),DR57="Yes"),OFFSET('Hygiene Data'!$D$6,0,10*ROW('Hygiene Data'!D51)),IF(AND(ISNUMBER(OFFSET('Hygiene Data'!$D$6,0,10*ROW('Hygiene Data'!D51))),DR57="No",ISNUMBER(OFFSET('Hygiene Data'!$D$6,0,10*ROW('Hygiene Data'!D51)))),CONCATENATE("[",ROUND(OFFSET('Hygiene Data'!$D$6,0,10*ROW('Hygiene Data'!D51)),0),"]"),IF(AND(ISNUMBER(OFFSET('Hygiene Data'!$D$6,0,10*ROW('Hygiene Data'!D51))),DR57="",ISNUMBER(OFFSET('Hygiene Data'!$D$6,0,10*ROW('Hygiene Data'!D51)))),OFFSET('Hygiene Data'!$D$6,0,10*ROW('Hygiene Data'!D51)),NA())))</f>
        <v>#N/A</v>
      </c>
      <c r="BD57" s="135" t="e">
        <f ca="1">+IF(AND(ISNUMBER(OFFSET('Hygiene Data'!$D$8,0,10*ROW('Hygiene Data'!D51))),DS57="Yes"),OFFSET('Hygiene Data'!$D$8,0,10*ROW('Hygiene Data'!D51)),IF(AND(ISNUMBER(OFFSET('Hygiene Data'!$D$8,0,10*ROW('Hygiene Data'!D51))),DS57="No",ISNUMBER(OFFSET('Hygiene Data'!$D$8,0,10*ROW('Hygiene Data'!D51)))),CONCATENATE("[",ROUND(OFFSET('Hygiene Data'!$D$8,0,10*ROW('Hygiene Data'!D51)),0),"]"),IF(AND(ISNUMBER(OFFSET('Hygiene Data'!$D$8,0,10*ROW('Hygiene Data'!D51))),DS57="",ISNUMBER(OFFSET('Hygiene Data'!$D$8,0,10*ROW('Hygiene Data'!D51)))),OFFSET('Hygiene Data'!$D$8,0,10*ROW('Hygiene Data'!D51)),NA())))</f>
        <v>#N/A</v>
      </c>
      <c r="BE57" s="135" t="e">
        <f ca="1">+IF(AND(ISNUMBER(OFFSET('Hygiene Data'!$D$10,0,10*ROW('Hygiene Data'!D51))),DT57="Yes"),OFFSET('Hygiene Data'!$D$10,0,10*ROW('Hygiene Data'!D51)),IF(AND(ISNUMBER(OFFSET('Hygiene Data'!$D$10,0,10*ROW('Hygiene Data'!D51))),DT57="No",ISNUMBER(OFFSET('Hygiene Data'!$D$10,0,10*ROW('Hygiene Data'!D51)))),CONCATENATE("[",ROUND(OFFSET('Hygiene Data'!$D$10,0,10*ROW('Hygiene Data'!D51)),0),"]"),IF(AND(ISNUMBER(OFFSET('Hygiene Data'!$D$10,0,10*ROW('Hygiene Data'!D51))),DT57="",ISNUMBER(OFFSET('Hygiene Data'!$D$10,0,10*ROW('Hygiene Data'!D51)))),OFFSET('Hygiene Data'!$D$10,0,10*ROW('Hygiene Data'!D51)),NA())))</f>
        <v>#N/A</v>
      </c>
      <c r="BF57" s="135" t="e">
        <f ca="1">+IF(AND(ISNUMBER(OFFSET('Hygiene Data'!$E$6,0,10*ROW('Hygiene Data'!E51))),DU57="Yes"),OFFSET('Hygiene Data'!$E$6,0,10*ROW('Hygiene Data'!E51)),IF(AND(ISNUMBER(OFFSET('Hygiene Data'!$E$6,0,10*ROW('Hygiene Data'!E51))),DU57="No",ISNUMBER(OFFSET('Hygiene Data'!$E$6,0,10*ROW('Hygiene Data'!E51)))),CONCATENATE("[",ROUND(OFFSET('Hygiene Data'!$E$6,0,10*ROW('Hygiene Data'!E51)),0),"]"),IF(AND(ISNUMBER(OFFSET('Hygiene Data'!$E$6,0,10*ROW('Hygiene Data'!E51))),DU57="",ISNUMBER(OFFSET('Hygiene Data'!$E$6,0,10*ROW('Hygiene Data'!E51)))),OFFSET('Hygiene Data'!$E$6,0,10*ROW('Hygiene Data'!E51)),NA())))</f>
        <v>#N/A</v>
      </c>
      <c r="BG57" s="135" t="e">
        <f ca="1">+IF(AND(ISNUMBER(OFFSET('Hygiene Data'!$E$8,0,10*ROW('Hygiene Data'!E51))),DV57="Yes"),OFFSET('Hygiene Data'!$E$8,0,10*ROW('Hygiene Data'!E51)),IF(AND(ISNUMBER(OFFSET('Hygiene Data'!$E$8,0,10*ROW('Hygiene Data'!E51))),DV57="No",ISNUMBER(OFFSET('Hygiene Data'!$E$8,0,10*ROW('Hygiene Data'!E51)))),CONCATENATE("[",ROUND(OFFSET('Hygiene Data'!$E$8,0,10*ROW('Hygiene Data'!E51)),0),"]"),IF(AND(ISNUMBER(OFFSET('Hygiene Data'!$E$8,0,10*ROW('Hygiene Data'!E51))),DV57="",ISNUMBER(OFFSET('Hygiene Data'!$E$8,0,10*ROW('Hygiene Data'!E51)))),OFFSET('Hygiene Data'!$E$8,0,10*ROW('Hygiene Data'!E51)),NA())))</f>
        <v>#N/A</v>
      </c>
      <c r="BH57" s="135" t="e">
        <f ca="1">+IF(AND(ISNUMBER(OFFSET('Hygiene Data'!$E$10,0,10*ROW('Hygiene Data'!E51))),DW57="Yes"),OFFSET('Hygiene Data'!$E$10,0,10*ROW('Hygiene Data'!E51)),IF(AND(ISNUMBER(OFFSET('Hygiene Data'!$E$10,0,10*ROW('Hygiene Data'!E51))),DW57="No",ISNUMBER(OFFSET('Hygiene Data'!$E$10,0,10*ROW('Hygiene Data'!E51)))),CONCATENATE("[",ROUND(OFFSET('Hygiene Data'!$E$10,0,10*ROW('Hygiene Data'!E51)),0),"]"),IF(AND(ISNUMBER(OFFSET('Hygiene Data'!$E$10,0,10*ROW('Hygiene Data'!E51))),DW57="",ISNUMBER(OFFSET('Hygiene Data'!$E$10,0,10*ROW('Hygiene Data'!E51)))),OFFSET('Hygiene Data'!$E$10,0,10*ROW('Hygiene Data'!E51)),NA())))</f>
        <v>#N/A</v>
      </c>
      <c r="BI57" s="135" t="e">
        <f ca="1">+IF(AND(ISNUMBER(OFFSET('Hygiene Data'!$F$6,0,10*ROW('Hygiene Data'!F51))),DX57="Yes"),OFFSET('Hygiene Data'!$F$6,0,10*ROW('Hygiene Data'!F51)),IF(AND(ISNUMBER(OFFSET('Hygiene Data'!$F$6,0,10*ROW('Hygiene Data'!F51))),DX57="No",ISNUMBER(OFFSET('Hygiene Data'!$F$6,0,10*ROW('Hygiene Data'!F51)))),CONCATENATE("[",ROUND(OFFSET('Hygiene Data'!$F$6,0,10*ROW('Hygiene Data'!F51)),0),"]"),IF(AND(ISNUMBER(OFFSET('Hygiene Data'!$F$6,0,10*ROW('Hygiene Data'!F51))),DX57="",ISNUMBER(OFFSET('Hygiene Data'!$F$6,0,10*ROW('Hygiene Data'!F51)))),OFFSET('Hygiene Data'!$F$6,0,10*ROW('Hygiene Data'!F51)),NA())))</f>
        <v>#N/A</v>
      </c>
      <c r="BJ57" s="135" t="e">
        <f ca="1">+IF(AND(ISNUMBER(OFFSET('Hygiene Data'!$F$8,0,10*ROW('Hygiene Data'!F51))),DY57="Yes"),OFFSET('Hygiene Data'!$F$8,0,10*ROW('Hygiene Data'!F51)),IF(AND(ISNUMBER(OFFSET('Hygiene Data'!$F$8,0,10*ROW('Hygiene Data'!F51))),DY57="No",ISNUMBER(OFFSET('Hygiene Data'!$F$8,0,10*ROW('Hygiene Data'!F51)))),CONCATENATE("[",ROUND(OFFSET('Hygiene Data'!$F$8,0,10*ROW('Hygiene Data'!F51)),0),"]"),IF(AND(ISNUMBER(OFFSET('Hygiene Data'!$F$8,0,10*ROW('Hygiene Data'!F51))),DY57="",ISNUMBER(OFFSET('Hygiene Data'!$F$8,0,10*ROW('Hygiene Data'!F51)))),OFFSET('Hygiene Data'!$F$8,0,10*ROW('Hygiene Data'!F51)),NA())))</f>
        <v>#N/A</v>
      </c>
      <c r="BK57" s="135" t="e">
        <f ca="1">+IF(AND(ISNUMBER(OFFSET('Hygiene Data'!$F$10,0,10*ROW('Hygiene Data'!F51))),DZ57="Yes"),OFFSET('Hygiene Data'!$F$10,0,10*ROW('Hygiene Data'!F51)),IF(AND(ISNUMBER(OFFSET('Hygiene Data'!$F$10,0,10*ROW('Hygiene Data'!F51))),DZ57="No",ISNUMBER(OFFSET('Hygiene Data'!$F$10,0,10*ROW('Hygiene Data'!F51)))),CONCATENATE("[",ROUND(OFFSET('Hygiene Data'!$F$10,0,10*ROW('Hygiene Data'!F51)),0),"]"),IF(AND(ISNUMBER(OFFSET('Hygiene Data'!$F$10,0,10*ROW('Hygiene Data'!F51))),DZ57="",ISNUMBER(OFFSET('Hygiene Data'!$F$10,0,10*ROW('Hygiene Data'!F51)))),OFFSET('Hygiene Data'!$F$10,0,10*ROW('Hygiene Data'!F51)),NA())))</f>
        <v>#N/A</v>
      </c>
      <c r="BL57" s="135" t="e">
        <f ca="1">+IF(AND(ISNUMBER(OFFSET('Hygiene Data'!$G$6,0,10*ROW('Hygiene Data'!G51))),EA57="Yes"),OFFSET('Hygiene Data'!$G$6,0,10*ROW('Hygiene Data'!G51)),IF(AND(ISNUMBER(OFFSET('Hygiene Data'!$G$6,0,10*ROW('Hygiene Data'!G51))),EA57="No",ISNUMBER(OFFSET('Hygiene Data'!$G$6,0,10*ROW('Hygiene Data'!G51)))),CONCATENATE("[",ROUND(OFFSET('Hygiene Data'!$G$6,0,10*ROW('Hygiene Data'!G51)),0),"]"),IF(AND(ISNUMBER(OFFSET('Hygiene Data'!$G$6,0,10*ROW('Hygiene Data'!G51))),EA57="",ISNUMBER(OFFSET('Hygiene Data'!$G$6,0,10*ROW('Hygiene Data'!G51)))),OFFSET('Hygiene Data'!$G$6,0,10*ROW('Hygiene Data'!G51)),NA())))</f>
        <v>#N/A</v>
      </c>
      <c r="BM57" s="135" t="e">
        <f ca="1">+IF(AND(ISNUMBER(OFFSET('Hygiene Data'!$G$8,0,10*ROW('Hygiene Data'!G51))),EB57="Yes"),OFFSET('Hygiene Data'!$G$8,0,10*ROW('Hygiene Data'!G51)),IF(AND(ISNUMBER(OFFSET('Hygiene Data'!$G$8,0,10*ROW('Hygiene Data'!G51))),EB57="No",ISNUMBER(OFFSET('Hygiene Data'!$G$8,0,10*ROW('Hygiene Data'!G51)))),CONCATENATE("[",ROUND(OFFSET('Hygiene Data'!$G$8,0,10*ROW('Hygiene Data'!G51)),0),"]"),IF(AND(ISNUMBER(OFFSET('Hygiene Data'!$G$8,0,10*ROW('Hygiene Data'!G51))),EB57="",ISNUMBER(OFFSET('Hygiene Data'!$G$8,0,10*ROW('Hygiene Data'!G51)))),OFFSET('Hygiene Data'!$G$8,0,10*ROW('Hygiene Data'!G51)),NA())))</f>
        <v>#N/A</v>
      </c>
      <c r="BN57" s="135" t="e">
        <f ca="1">+IF(AND(ISNUMBER(OFFSET('Hygiene Data'!$G$10,0,10*ROW('Hygiene Data'!G51))),EC57="Yes"),OFFSET('Hygiene Data'!$G$10,0,10*ROW('Hygiene Data'!G51)),IF(AND(ISNUMBER(OFFSET('Hygiene Data'!$G$10,0,10*ROW('Hygiene Data'!G51))),EC57="No",ISNUMBER(OFFSET('Hygiene Data'!$G$10,0,10*ROW('Hygiene Data'!G51)))),CONCATENATE("[",ROUND(OFFSET('Hygiene Data'!$G$10,0,10*ROW('Hygiene Data'!G51)),0),"]"),IF(AND(ISNUMBER(OFFSET('Hygiene Data'!$G$10,0,10*ROW('Hygiene Data'!G51))),EC57="",ISNUMBER(OFFSET('Hygiene Data'!$G$10,0,10*ROW('Hygiene Data'!G51)))),OFFSET('Hygiene Data'!$G$10,0,10*ROW('Hygiene Data'!G51)),NA())))</f>
        <v>#N/A</v>
      </c>
      <c r="BO57" s="135" t="e">
        <f ca="1">+IF(AND(ISNUMBER(OFFSET('Hygiene Data'!$H$6,0,10*ROW('Hygiene Data'!H51))),ED57="Yes"),OFFSET('Hygiene Data'!$H$6,0,10*ROW('Hygiene Data'!H51)),IF(AND(ISNUMBER(OFFSET('Hygiene Data'!$H$6,0,10*ROW('Hygiene Data'!H51))),ED57="No",ISNUMBER(OFFSET('Hygiene Data'!$H$6,0,10*ROW('Hygiene Data'!H51)))),CONCATENATE("[",ROUND(OFFSET('Hygiene Data'!$H$6,0,10*ROW('Hygiene Data'!H51)),0),"]"),IF(AND(ISNUMBER(OFFSET('Hygiene Data'!$H$6,0,10*ROW('Hygiene Data'!H51))),ED57="",ISNUMBER(OFFSET('Hygiene Data'!$H$6,0,10*ROW('Hygiene Data'!H51)))),OFFSET('Hygiene Data'!$H$6,0,10*ROW('Hygiene Data'!H51)),NA())))</f>
        <v>#N/A</v>
      </c>
      <c r="BP57" s="135" t="e">
        <f ca="1">+IF(AND(ISNUMBER(OFFSET('Hygiene Data'!$H$8,0,10*ROW('Hygiene Data'!H51))),EE57="Yes"),OFFSET('Hygiene Data'!$H$8,0,10*ROW('Hygiene Data'!H51)),IF(AND(ISNUMBER(OFFSET('Hygiene Data'!$H$8,0,10*ROW('Hygiene Data'!H51))),EE57="No",ISNUMBER(OFFSET('Hygiene Data'!$H$8,0,10*ROW('Hygiene Data'!H51)))),CONCATENATE("[",ROUND(OFFSET('Hygiene Data'!$H$8,0,10*ROW('Hygiene Data'!H51)),0),"]"),IF(AND(ISNUMBER(OFFSET('Hygiene Data'!$H$8,0,10*ROW('Hygiene Data'!H51))),EE57="",ISNUMBER(OFFSET('Hygiene Data'!$H$8,0,10*ROW('Hygiene Data'!H51)))),OFFSET('Hygiene Data'!$H$8,0,10*ROW('Hygiene Data'!H51)),NA())))</f>
        <v>#N/A</v>
      </c>
      <c r="BQ57" s="135" t="e">
        <f ca="1">+IF(AND(ISNUMBER(OFFSET('Hygiene Data'!$H$10,0,10*ROW('Hygiene Data'!H51))),EF57="Yes"),OFFSET('Hygiene Data'!$H$10,0,10*ROW('Hygiene Data'!H51)),IF(AND(ISNUMBER(OFFSET('Hygiene Data'!$H$10,0,10*ROW('Hygiene Data'!H51))),EF57="No",ISNUMBER(OFFSET('Hygiene Data'!$H$10,0,10*ROW('Hygiene Data'!H51)))),CONCATENATE("[",ROUND(OFFSET('Hygiene Data'!$H$10,0,10*ROW('Hygiene Data'!H51)),0),"]"),IF(AND(ISNUMBER(OFFSET('Hygiene Data'!$H$10,0,10*ROW('Hygiene Data'!H51))),EF57="",ISNUMBER(OFFSET('Hygiene Data'!$H$10,0,10*ROW('Hygiene Data'!H51)))),OFFSET('Hygiene Data'!$H$10,0,10*ROW('Hygiene Data'!H51)),NA())))</f>
        <v>#N/A</v>
      </c>
      <c r="BS57" s="34" t="str">
        <f ca="1">+IF(OFFSET('Water Data'!$C$28,0,10*ROW('Water Data'!C51))="","",OFFSET('Water Data'!$C$28,0,10*ROW('Water Data'!C51)))</f>
        <v/>
      </c>
      <c r="BT57" s="34" t="str">
        <f ca="1">+IF(OFFSET('Water Data'!$C$29,0,10*ROW('Water Data'!C51))="","",OFFSET('Water Data'!$C$29,0,10*ROW('Water Data'!C51)))</f>
        <v/>
      </c>
      <c r="BU57" s="34" t="str">
        <f ca="1">+IF(OFFSET('Water Data'!$C$30,0,10*ROW('Water Data'!C51))="","",OFFSET('Water Data'!$C$30,0,10*ROW('Water Data'!C51)))</f>
        <v/>
      </c>
      <c r="BV57" s="34" t="str">
        <f ca="1">+IF(OFFSET('Water Data'!$D$28,0,10*ROW('Water Data'!D51))="","",OFFSET('Water Data'!$D$28,0,10*ROW('Water Data'!D51)))</f>
        <v/>
      </c>
      <c r="BW57" s="34" t="str">
        <f ca="1">+IF(OFFSET('Water Data'!$D$29,0,10*ROW('Water Data'!D51))="","",OFFSET('Water Data'!$D$29,0,10*ROW('Water Data'!D51)))</f>
        <v/>
      </c>
      <c r="BX57" s="34" t="str">
        <f ca="1">+IF(OFFSET('Water Data'!$D$30,0,10*ROW('Water Data'!D51))="","",OFFSET('Water Data'!$D$30,0,10*ROW('Water Data'!D51)))</f>
        <v/>
      </c>
      <c r="BY57" s="34" t="str">
        <f ca="1">+IF(OFFSET('Water Data'!$E$28,0,10*ROW('Water Data'!E51))="","",OFFSET('Water Data'!$E$28,0,10*ROW('Water Data'!E51)))</f>
        <v/>
      </c>
      <c r="BZ57" s="34" t="str">
        <f ca="1">+IF(OFFSET('Water Data'!$E$29,0,10*ROW('Water Data'!E51))="","",OFFSET('Water Data'!$E$29,0,10*ROW('Water Data'!E51)))</f>
        <v/>
      </c>
      <c r="CA57" s="34" t="str">
        <f ca="1">+IF(OFFSET('Water Data'!$E$30,0,10*ROW('Water Data'!E51))="","",OFFSET('Water Data'!$E$30,0,10*ROW('Water Data'!E51)))</f>
        <v/>
      </c>
      <c r="CB57" s="34" t="str">
        <f ca="1">+IF(OFFSET('Water Data'!$F$28,0,10*ROW('Water Data'!F51))="","",OFFSET('Water Data'!$F$28,0,10*ROW('Water Data'!F51)))</f>
        <v/>
      </c>
      <c r="CC57" s="34" t="str">
        <f ca="1">+IF(OFFSET('Water Data'!$F$29,0,10*ROW('Water Data'!F51))="","",OFFSET('Water Data'!$F$29,0,10*ROW('Water Data'!F51)))</f>
        <v/>
      </c>
      <c r="CD57" s="34" t="str">
        <f ca="1">+IF(OFFSET('Water Data'!$F$30,0,10*ROW('Water Data'!F51))="","",OFFSET('Water Data'!$F$30,0,10*ROW('Water Data'!F51)))</f>
        <v/>
      </c>
      <c r="CE57" s="34" t="str">
        <f ca="1">+IF(OFFSET('Water Data'!$G$28,0,10*ROW('Water Data'!G51))="","",OFFSET('Water Data'!$G$28,0,10*ROW('Water Data'!G51)))</f>
        <v/>
      </c>
      <c r="CF57" s="34" t="str">
        <f ca="1">+IF(OFFSET('Water Data'!$G$29,0,10*ROW('Water Data'!G51))="","",OFFSET('Water Data'!$G$29,0,10*ROW('Water Data'!G51)))</f>
        <v/>
      </c>
      <c r="CG57" s="34" t="str">
        <f ca="1">+IF(OFFSET('Water Data'!$G$30,0,10*ROW('Water Data'!G51))="","",OFFSET('Water Data'!$G$30,0,10*ROW('Water Data'!G51)))</f>
        <v/>
      </c>
      <c r="CH57" s="34" t="str">
        <f ca="1">+IF(OFFSET('Water Data'!$H$28,0,10*ROW('Water Data'!H51))="","",OFFSET('Water Data'!$H$28,0,10*ROW('Water Data'!H51)))</f>
        <v/>
      </c>
      <c r="CI57" s="34" t="str">
        <f ca="1">+IF(OFFSET('Water Data'!$H$29,0,10*ROW('Water Data'!H51))="","",OFFSET('Water Data'!$H$29,0,10*ROW('Water Data'!H51)))</f>
        <v/>
      </c>
      <c r="CJ57" s="34" t="str">
        <f ca="1">+IF(OFFSET('Water Data'!$H$30,0,10*ROW('Water Data'!H51))="","",OFFSET('Water Data'!$H$30,0,10*ROW('Water Data'!H51)))</f>
        <v/>
      </c>
      <c r="CK57" s="34" t="str">
        <f ca="1">+IF(OFFSET('Sanitation Data'!$C$29,0,10*ROW('Sanitation Data'!C51))="","",OFFSET('Sanitation Data'!$C$29,0,10*ROW('Sanitation Data'!C51)))</f>
        <v/>
      </c>
      <c r="CL57" s="34" t="str">
        <f ca="1">+IF(OFFSET('Sanitation Data'!$C$30,0,10*ROW('Sanitation Data'!C51))="","",OFFSET('Sanitation Data'!$C$30,0,10*ROW('Sanitation Data'!C51)))</f>
        <v/>
      </c>
      <c r="CM57" s="34" t="str">
        <f ca="1">+IF(OFFSET('Sanitation Data'!$C$31,0,10*ROW('Sanitation Data'!C51))="","",OFFSET('Sanitation Data'!$C$31,0,10*ROW('Sanitation Data'!C51)))</f>
        <v/>
      </c>
      <c r="CN57" s="34" t="str">
        <f ca="1">+IF(OFFSET('Sanitation Data'!$C$32,0,10*ROW('Sanitation Data'!C51))="","",OFFSET('Sanitation Data'!$C$32,0,10*ROW('Sanitation Data'!C51)))</f>
        <v/>
      </c>
      <c r="CO57" s="34" t="str">
        <f ca="1">+IF(OFFSET('Sanitation Data'!$C$33,0,10*ROW('Sanitation Data'!C51))="","",OFFSET('Sanitation Data'!$C$33,0,10*ROW('Sanitation Data'!C51)))</f>
        <v/>
      </c>
      <c r="CP57" s="34" t="str">
        <f ca="1">+IF(OFFSET('Sanitation Data'!$D$29,0,10*ROW('Sanitation Data'!D51))="","",OFFSET('Sanitation Data'!$D$29,0,10*ROW('Sanitation Data'!D51)))</f>
        <v/>
      </c>
      <c r="CQ57" s="34" t="str">
        <f ca="1">+IF(OFFSET('Sanitation Data'!$D$30,0,10*ROW('Sanitation Data'!D51))="","",OFFSET('Sanitation Data'!$D$30,0,10*ROW('Sanitation Data'!D51)))</f>
        <v/>
      </c>
      <c r="CR57" s="34" t="str">
        <f ca="1">+IF(OFFSET('Sanitation Data'!$D$31,0,10*ROW('Sanitation Data'!D51))="","",OFFSET('Sanitation Data'!$D$31,0,10*ROW('Sanitation Data'!D51)))</f>
        <v/>
      </c>
      <c r="CS57" s="34" t="str">
        <f ca="1">+IF(OFFSET('Sanitation Data'!$D$32,0,10*ROW('Sanitation Data'!D51))="","",OFFSET('Sanitation Data'!$D$32,0,10*ROW('Sanitation Data'!D51)))</f>
        <v/>
      </c>
      <c r="CT57" s="34" t="str">
        <f ca="1">+IF(OFFSET('Sanitation Data'!$D$33,0,10*ROW('Sanitation Data'!D51))="","",OFFSET('Sanitation Data'!$D$33,0,10*ROW('Sanitation Data'!D51)))</f>
        <v/>
      </c>
      <c r="CU57" s="34" t="str">
        <f ca="1">+IF(OFFSET('Sanitation Data'!$E$29,0,10*ROW('Sanitation Data'!E51))="","",OFFSET('Sanitation Data'!$E$29,0,10*ROW('Sanitation Data'!E51)))</f>
        <v/>
      </c>
      <c r="CV57" s="34" t="str">
        <f ca="1">+IF(OFFSET('Sanitation Data'!$E$30,0,10*ROW('Sanitation Data'!E51))="","",OFFSET('Sanitation Data'!$E$30,0,10*ROW('Sanitation Data'!E51)))</f>
        <v/>
      </c>
      <c r="CW57" s="34" t="str">
        <f ca="1">+IF(OFFSET('Sanitation Data'!$E$31,0,10*ROW('Sanitation Data'!E51))="","",OFFSET('Sanitation Data'!$E$31,0,10*ROW('Sanitation Data'!E51)))</f>
        <v/>
      </c>
      <c r="CX57" s="34" t="str">
        <f ca="1">+IF(OFFSET('Sanitation Data'!$E$32,0,10*ROW('Sanitation Data'!E51))="","",OFFSET('Sanitation Data'!$E$32,0,10*ROW('Sanitation Data'!E51)))</f>
        <v/>
      </c>
      <c r="CY57" s="34" t="str">
        <f ca="1">+IF(OFFSET('Sanitation Data'!$E$33,0,10*ROW('Sanitation Data'!E51))="","",OFFSET('Sanitation Data'!$E$33,0,10*ROW('Sanitation Data'!E51)))</f>
        <v/>
      </c>
      <c r="CZ57" s="34" t="str">
        <f ca="1">+IF(OFFSET('Sanitation Data'!$F$29,0,10*ROW('Sanitation Data'!F51))="","",OFFSET('Sanitation Data'!$F$29,0,10*ROW('Sanitation Data'!F51)))</f>
        <v/>
      </c>
      <c r="DA57" s="34" t="str">
        <f ca="1">+IF(OFFSET('Sanitation Data'!$F$30,0,10*ROW('Sanitation Data'!F51))="","",OFFSET('Sanitation Data'!$F$30,0,10*ROW('Sanitation Data'!F51)))</f>
        <v/>
      </c>
      <c r="DB57" s="34" t="str">
        <f ca="1">+IF(OFFSET('Sanitation Data'!$F$31,0,10*ROW('Sanitation Data'!F51))="","",OFFSET('Sanitation Data'!$F$31,0,10*ROW('Sanitation Data'!F51)))</f>
        <v/>
      </c>
      <c r="DC57" s="34" t="str">
        <f ca="1">+IF(OFFSET('Sanitation Data'!$F$32,0,10*ROW('Sanitation Data'!F51))="","",OFFSET('Sanitation Data'!$F$32,0,10*ROW('Sanitation Data'!F51)))</f>
        <v/>
      </c>
      <c r="DD57" s="34" t="str">
        <f ca="1">+IF(OFFSET('Sanitation Data'!$F$33,0,10*ROW('Sanitation Data'!F51))="","",OFFSET('Sanitation Data'!$F$33,0,10*ROW('Sanitation Data'!F51)))</f>
        <v/>
      </c>
      <c r="DE57" s="34" t="str">
        <f ca="1">+IF(OFFSET('Sanitation Data'!$G$29,0,10*ROW('Sanitation Data'!G51))="","",OFFSET('Sanitation Data'!$G$29,0,10*ROW('Sanitation Data'!G51)))</f>
        <v/>
      </c>
      <c r="DF57" s="34" t="str">
        <f ca="1">+IF(OFFSET('Sanitation Data'!$G$30,0,10*ROW('Sanitation Data'!G51))="","",OFFSET('Sanitation Data'!$G$30,0,10*ROW('Sanitation Data'!G51)))</f>
        <v/>
      </c>
      <c r="DG57" s="34" t="str">
        <f ca="1">+IF(OFFSET('Sanitation Data'!$G$31,0,10*ROW('Sanitation Data'!G51))="","",OFFSET('Sanitation Data'!$G$31,0,10*ROW('Sanitation Data'!G51)))</f>
        <v/>
      </c>
      <c r="DH57" s="34" t="str">
        <f ca="1">+IF(OFFSET('Sanitation Data'!$G$32,0,10*ROW('Sanitation Data'!G51))="","",OFFSET('Sanitation Data'!$G$32,0,10*ROW('Sanitation Data'!G51)))</f>
        <v/>
      </c>
      <c r="DI57" s="34" t="str">
        <f ca="1">+IF(OFFSET('Sanitation Data'!$G$33,0,10*ROW('Sanitation Data'!G51))="","",OFFSET('Sanitation Data'!$G$33,0,10*ROW('Sanitation Data'!G51)))</f>
        <v/>
      </c>
      <c r="DJ57" s="34" t="str">
        <f ca="1">+IF(OFFSET('Sanitation Data'!$H$29,0,10*ROW('Sanitation Data'!H51))="","",OFFSET('Sanitation Data'!$H$29,0,10*ROW('Sanitation Data'!H51)))</f>
        <v/>
      </c>
      <c r="DK57" s="34" t="str">
        <f ca="1">+IF(OFFSET('Sanitation Data'!$H$30,0,10*ROW('Sanitation Data'!H51))="","",OFFSET('Sanitation Data'!$H$30,0,10*ROW('Sanitation Data'!H51)))</f>
        <v/>
      </c>
      <c r="DL57" s="34" t="str">
        <f ca="1">+IF(OFFSET('Sanitation Data'!$H$31,0,10*ROW('Sanitation Data'!H51))="","",OFFSET('Sanitation Data'!$H$31,0,10*ROW('Sanitation Data'!H51)))</f>
        <v/>
      </c>
      <c r="DM57" s="34" t="str">
        <f ca="1">+IF(OFFSET('Sanitation Data'!$H$32,0,10*ROW('Sanitation Data'!H51))="","",OFFSET('Sanitation Data'!$H$32,0,10*ROW('Sanitation Data'!H51)))</f>
        <v/>
      </c>
      <c r="DN57" s="34" t="str">
        <f ca="1">+IF(OFFSET('Sanitation Data'!$H$33,0,10*ROW('Sanitation Data'!H51))="","",OFFSET('Sanitation Data'!$H$33,0,10*ROW('Sanitation Data'!H51)))</f>
        <v/>
      </c>
      <c r="DO57" s="34" t="str">
        <f ca="1">+IF(OFFSET('Hygiene Data'!$C$12,0,10*ROW('Hygiene Data'!C51))="","",OFFSET('Hygiene Data'!$C$12,0,10*ROW('Hygiene Data'!C51)))</f>
        <v/>
      </c>
      <c r="DP57" s="34" t="str">
        <f ca="1">+IF(OFFSET('Hygiene Data'!$C$13,0,10*ROW('Hygiene Data'!C51))="","",OFFSET('Hygiene Data'!$C$13,0,10*ROW('Hygiene Data'!C51)))</f>
        <v/>
      </c>
      <c r="DQ57" s="34" t="str">
        <f ca="1">+IF(OFFSET('Hygiene Data'!$C$14,0,10*ROW('Hygiene Data'!C51))="","",OFFSET('Hygiene Data'!$C$14,0,10*ROW('Hygiene Data'!C51)))</f>
        <v/>
      </c>
      <c r="DR57" s="34" t="str">
        <f ca="1">+IF(OFFSET('Hygiene Data'!$D$12,0,10*ROW('Hygiene Data'!D51))="","",OFFSET('Hygiene Data'!$D$12,0,10*ROW('Hygiene Data'!D51)))</f>
        <v/>
      </c>
      <c r="DS57" s="34" t="str">
        <f ca="1">+IF(OFFSET('Hygiene Data'!$D$13,0,10*ROW('Hygiene Data'!D51))="","",OFFSET('Hygiene Data'!$D$13,0,10*ROW('Hygiene Data'!D51)))</f>
        <v/>
      </c>
      <c r="DT57" s="34" t="str">
        <f ca="1">+IF(OFFSET('Hygiene Data'!$D$14,0,10*ROW('Hygiene Data'!D51))="","",OFFSET('Hygiene Data'!$D$14,0,10*ROW('Hygiene Data'!D51)))</f>
        <v/>
      </c>
      <c r="DU57" s="34" t="str">
        <f ca="1">+IF(OFFSET('Hygiene Data'!$E$12,0,10*ROW('Hygiene Data'!E51))="","",OFFSET('Hygiene Data'!$E$12,0,10*ROW('Hygiene Data'!E51)))</f>
        <v/>
      </c>
      <c r="DV57" s="34" t="str">
        <f ca="1">+IF(OFFSET('Hygiene Data'!$E$13,0,10*ROW('Hygiene Data'!E51))="","",OFFSET('Hygiene Data'!$E$13,0,10*ROW('Hygiene Data'!E51)))</f>
        <v/>
      </c>
      <c r="DW57" s="34" t="str">
        <f ca="1">+IF(OFFSET('Hygiene Data'!$E$14,0,10*ROW('Hygiene Data'!E51))="","",OFFSET('Hygiene Data'!$E$14,0,10*ROW('Hygiene Data'!E51)))</f>
        <v/>
      </c>
      <c r="DX57" s="34" t="str">
        <f ca="1">+IF(OFFSET('Hygiene Data'!$F$12,0,10*ROW('Hygiene Data'!F51))="","",OFFSET('Hygiene Data'!$F$12,0,10*ROW('Hygiene Data'!F51)))</f>
        <v/>
      </c>
      <c r="DY57" s="34" t="str">
        <f ca="1">+IF(OFFSET('Hygiene Data'!$F$13,0,10*ROW('Hygiene Data'!F51))="","",OFFSET('Hygiene Data'!$F$13,0,10*ROW('Hygiene Data'!F51)))</f>
        <v/>
      </c>
      <c r="DZ57" s="34" t="str">
        <f ca="1">+IF(OFFSET('Hygiene Data'!$F$14,0,10*ROW('Hygiene Data'!F51))="","",OFFSET('Hygiene Data'!$F$14,0,10*ROW('Hygiene Data'!F51)))</f>
        <v/>
      </c>
      <c r="EA57" s="34" t="str">
        <f ca="1">+IF(OFFSET('Hygiene Data'!$G$12,0,10*ROW('Hygiene Data'!G51))="","",OFFSET('Hygiene Data'!$G$12,0,10*ROW('Hygiene Data'!G51)))</f>
        <v/>
      </c>
      <c r="EB57" s="34" t="str">
        <f ca="1">+IF(OFFSET('Hygiene Data'!$G$13,0,10*ROW('Hygiene Data'!G51))="","",OFFSET('Hygiene Data'!$G$13,0,10*ROW('Hygiene Data'!G51)))</f>
        <v/>
      </c>
      <c r="EC57" s="34" t="str">
        <f ca="1">+IF(OFFSET('Hygiene Data'!$G$14,0,10*ROW('Hygiene Data'!G51))="","",OFFSET('Hygiene Data'!$G$14,0,10*ROW('Hygiene Data'!G51)))</f>
        <v/>
      </c>
      <c r="ED57" s="34" t="str">
        <f ca="1">+IF(OFFSET('Hygiene Data'!$H$12,0,10*ROW('Hygiene Data'!H51))="","",OFFSET('Hygiene Data'!$H$12,0,10*ROW('Hygiene Data'!H51)))</f>
        <v/>
      </c>
      <c r="EE57" s="34" t="str">
        <f ca="1">+IF(OFFSET('Hygiene Data'!$H$13,0,10*ROW('Hygiene Data'!H51))="","",OFFSET('Hygiene Data'!$H$13,0,10*ROW('Hygiene Data'!H51)))</f>
        <v/>
      </c>
      <c r="EF57" s="34" t="str">
        <f ca="1">+IF(OFFSET('Hygiene Data'!$H$14,0,10*ROW('Hygiene Data'!H51))="","",OFFSET('Hygiene Data'!$H$14,0,10*ROW('Hygiene Data'!H51)))</f>
        <v/>
      </c>
    </row>
    <row r="58" spans="1:136" x14ac:dyDescent="0.2">
      <c r="A58" s="50" t="str">
        <f ca="1">+IF(OFFSET('Water Data'!$B$1,0,10*ROW('Water Data'!B55))="","",OFFSET('Water Data'!$B$1,0,10*ROW('Water Data'!B55)))</f>
        <v/>
      </c>
      <c r="B58" s="50" t="str">
        <f ca="1">+IF(OFFSET('Water Data'!$A$3,0,10*ROW('Water Data'!A55))="","",OFFSET('Water Data'!$A$3,0,10*ROW('Water Data'!A55)))</f>
        <v/>
      </c>
      <c r="C58" s="50" t="str">
        <f ca="1">+IF(OFFSET('Water Data'!$C$3,0,10*ROW('Water Data'!C55))="","",OFFSET('Water Data'!$C$3,0,10*ROW('Water Data'!C55)))</f>
        <v/>
      </c>
      <c r="D58" s="133" t="e">
        <f ca="1">+IF(AND(ISNUMBER(OFFSET('Water Data'!$C$5,0,10*ROW('Water Data'!C52))),BS58="Yes"),100-OFFSET('Water Data'!$C$5,0,10*ROW('Water Data'!C52)),IF(AND(ISNUMBER(OFFSET('Water Data'!$C$5,0,10*ROW('Water Data'!C52))),BS58="No",ISNUMBER(OFFSET('Water Data'!$C$5,0,10*ROW('Water Data'!C52)))),CONCATENATE("[",ROUND(100-OFFSET('Water Data'!$C$5,0,10*ROW('Water Data'!C52)),0),"]"),IF(AND(ISNUMBER(OFFSET('Water Data'!$C$5,0,10*ROW('Water Data'!C52))),BS58="",ISNUMBER(OFFSET('Water Data'!$C$5,0,10*ROW('Water Data'!C52)))),100-OFFSET('Water Data'!$C$5,0,10*ROW('Water Data'!C52)),NA())))</f>
        <v>#N/A</v>
      </c>
      <c r="E58" s="133" t="e">
        <f ca="1">+IF(AND(ISNUMBER(OFFSET('Water Data'!$C$7,0,10*ROW('Water Data'!D52))),BT58="Yes"),OFFSET('Water Data'!$C$7,0,10*ROW('Water Data'!C52)),IF(AND(ISNUMBER(OFFSET('Water Data'!$C$7,0,10*ROW('Water Data'!C52))),BT58="No",ISNUMBER(OFFSET('Water Data'!$C$7,0,10*ROW('Water Data'!C52)))),CONCATENATE("[",ROUND(OFFSET('Water Data'!$C$7,0,10*ROW('Water Data'!C52)),0),"]"),IF(AND(ISNUMBER(OFFSET('Water Data'!$C$7,0,10*ROW('Water Data'!C52))),BT58="",ISNUMBER(OFFSET('Water Data'!$C$7,0,10*ROW('Water Data'!C52)))),OFFSET('Water Data'!$C$7,0,10*ROW('Water Data'!C52)),NA())))</f>
        <v>#N/A</v>
      </c>
      <c r="F58" s="133" t="e">
        <f ca="1">+IF(AND(ISNUMBER(OFFSET('Water Data'!$C$10,0,10*ROW('Water Data'!C52))),BU58="Yes"),OFFSET('Water Data'!$C$10,0,10*ROW('Water Data'!C52)),IF(AND(ISNUMBER(OFFSET('Water Data'!$C$10,0,10*ROW('Water Data'!C52))),BU58="No",ISNUMBER(OFFSET('Water Data'!$C$10,0,10*ROW('Water Data'!C52)))),CONCATENATE("[",ROUND(OFFSET('Water Data'!$C$10,0,10*ROW('Water Data'!C52)),0),"]"),IF(AND(ISNUMBER(OFFSET('Water Data'!$C$10,0,10*ROW('Water Data'!C52))),BU58="",ISNUMBER(OFFSET('Water Data'!$C$10,0,10*ROW('Water Data'!C52)))),OFFSET('Water Data'!$C$10,0,10*ROW('Water Data'!C52)),NA())))</f>
        <v>#N/A</v>
      </c>
      <c r="G58" s="133" t="e">
        <f ca="1">+IF(AND(ISNUMBER(OFFSET('Water Data'!$D$5,0,10*ROW('Water Data'!D52))),BV58="Yes"),100-OFFSET('Water Data'!$D$5,0,10*ROW('Water Data'!D52)),IF(AND(ISNUMBER(OFFSET('Water Data'!$D$5,0,10*ROW('Water Data'!D52))),BV58="No",ISNUMBER(OFFSET('Water Data'!$D$5,0,10*ROW('Water Data'!D52)))),CONCATENATE("[",ROUND(100-OFFSET('Water Data'!$D$5,0,10*ROW('Water Data'!D52)),0),"]"),IF(AND(ISNUMBER(OFFSET('Water Data'!$D$5,0,10*ROW('Water Data'!D52))),BV58="",ISNUMBER(OFFSET('Water Data'!$D$5,0,10*ROW('Water Data'!D52)))),100-OFFSET('Water Data'!$D$5,0,10*ROW('Water Data'!D52)),NA())))</f>
        <v>#N/A</v>
      </c>
      <c r="H58" s="133" t="e">
        <f ca="1">+IF(AND(ISNUMBER(OFFSET('Water Data'!$D$7,0,10*ROW('Water Data'!D52))),BW58="Yes"),OFFSET('Water Data'!$D$7,0,10*ROW('Water Data'!D52)),IF(AND(ISNUMBER(OFFSET('Water Data'!$D$7,0,10*ROW('Water Data'!D52))),BW58="No",ISNUMBER(OFFSET('Water Data'!$D$7,0,10*ROW('Water Data'!D52)))),CONCATENATE("[",ROUND(OFFSET('Water Data'!$C$7,0,10*ROW('Water Data'!D52)),0),"]"),IF(AND(ISNUMBER(OFFSET('Water Data'!$D$7,0,10*ROW('Water Data'!D52))),BW58="",ISNUMBER(OFFSET('Water Data'!$D$7,0,10*ROW('Water Data'!D52)))),OFFSET('Water Data'!$D$7,0,10*ROW('Water Data'!D52)),NA())))</f>
        <v>#N/A</v>
      </c>
      <c r="I58" s="133" t="e">
        <f ca="1">+IF(AND(ISNUMBER(OFFSET('Water Data'!$D$10,0,10*ROW('Water Data'!D52))),BX58="Yes"),OFFSET('Water Data'!$D$10,0,10*ROW('Water Data'!D52)),IF(AND(ISNUMBER(OFFSET('Water Data'!$D$10,0,10*ROW('Water Data'!D52))),BX58="No",ISNUMBER(OFFSET('Water Data'!$D$10,0,10*ROW('Water Data'!D52)))),CONCATENATE("[",ROUND(OFFSET('Water Data'!$D$10,0,10*ROW('Water Data'!D52)),0),"]"),IF(AND(ISNUMBER(OFFSET('Water Data'!$D$10,0,10*ROW('Water Data'!D52))),BX58="",ISNUMBER(OFFSET('Water Data'!$D$10,0,10*ROW('Water Data'!D52)))),OFFSET('Water Data'!$D$10,0,10*ROW('Water Data'!D52)),NA())))</f>
        <v>#N/A</v>
      </c>
      <c r="J58" s="133" t="e">
        <f ca="1">+IF(AND(ISNUMBER(OFFSET('Water Data'!$E$5,0,10*ROW('Water Data'!E52))),BY58="Yes"),100-OFFSET('Water Data'!$E$5,0,10*ROW('Water Data'!E52)),IF(AND(ISNUMBER(OFFSET('Water Data'!$E$5,0,10*ROW('Water Data'!E52))),BY58="No",ISNUMBER(OFFSET('Water Data'!$E$5,0,10*ROW('Water Data'!E52)))),CONCATENATE("[",ROUND(100-OFFSET('Water Data'!$E$5,0,10*ROW('Water Data'!E52)),0),"]"),IF(AND(ISNUMBER(OFFSET('Water Data'!$E$5,0,10*ROW('Water Data'!E52))),BY58="",ISNUMBER(OFFSET('Water Data'!$E$5,0,10*ROW('Water Data'!E52)))),100-OFFSET('Water Data'!$E$5,0,10*ROW('Water Data'!E52)),NA())))</f>
        <v>#N/A</v>
      </c>
      <c r="K58" s="133" t="e">
        <f ca="1">+IF(AND(ISNUMBER(OFFSET('Water Data'!$E$7,0,10*ROW('Water Data'!E52))),BZ58="Yes"),OFFSET('Water Data'!$E$7,0,10*ROW('Water Data'!E52)),IF(AND(ISNUMBER(OFFSET('Water Data'!$E$7,0,10*ROW('Water Data'!E52))),BZ58="No",ISNUMBER(OFFSET('Water Data'!$E$7,0,10*ROW('Water Data'!E52)))),CONCATENATE("[",ROUND(OFFSET('Water Data'!$E$7,0,10*ROW('Water Data'!E52)),0),"]"),IF(AND(ISNUMBER(OFFSET('Water Data'!$E$7,0,10*ROW('Water Data'!E52))),BZ58="",ISNUMBER(OFFSET('Water Data'!$E$7,0,10*ROW('Water Data'!E52)))),OFFSET('Water Data'!$E$7,0,10*ROW('Water Data'!E52)),NA())))</f>
        <v>#N/A</v>
      </c>
      <c r="L58" s="133" t="e">
        <f ca="1">+IF(AND(ISNUMBER(OFFSET('Water Data'!$E$10,0,10*ROW('Water Data'!E52))),CA58="Yes"),OFFSET('Water Data'!$E$10,0,10*ROW('Water Data'!E52)),IF(AND(ISNUMBER(OFFSET('Water Data'!$E$10,0,10*ROW('Water Data'!E52))),CA58="No",ISNUMBER(OFFSET('Water Data'!$E$10,0,10*ROW('Water Data'!E52)))),CONCATENATE("[",ROUND(OFFSET('Water Data'!$E$10,0,10*ROW('Water Data'!E52)),0),"]"),IF(AND(ISNUMBER(OFFSET('Water Data'!$E$10,0,10*ROW('Water Data'!E52))),CA58="",ISNUMBER(OFFSET('Water Data'!$E$10,0,10*ROW('Water Data'!E52)))),OFFSET('Water Data'!$E$10,0,10*ROW('Water Data'!E52)),NA())))</f>
        <v>#N/A</v>
      </c>
      <c r="M58" s="133" t="e">
        <f ca="1">+IF(AND(ISNUMBER(OFFSET('Water Data'!$F$5,0,10*ROW('Water Data'!F52))),CB58="Yes"),100-OFFSET('Water Data'!$F$5,0,10*ROW('Water Data'!F52)),IF(AND(ISNUMBER(OFFSET('Water Data'!$F$5,0,10*ROW('Water Data'!F52))),CB58="No",ISNUMBER(OFFSET('Water Data'!$F$5,0,10*ROW('Water Data'!F52)))),CONCATENATE("[",ROUND(100-OFFSET('Water Data'!$F$5,0,10*ROW('Water Data'!F52)),0),"]"),IF(AND(ISNUMBER(OFFSET('Water Data'!$F$5,0,10*ROW('Water Data'!F52))),CB58="",ISNUMBER(OFFSET('Water Data'!$F$5,0,10*ROW('Water Data'!F52)))),100-OFFSET('Water Data'!$F$5,0,10*ROW('Water Data'!F52)),NA())))</f>
        <v>#N/A</v>
      </c>
      <c r="N58" s="133" t="e">
        <f ca="1">+IF(AND(ISNUMBER(OFFSET('Water Data'!$F$7,0,10*ROW('Water Data'!F52))),CC58="Yes"),OFFSET('Water Data'!$F$7,0,10*ROW('Water Data'!F52)),IF(AND(ISNUMBER(OFFSET('Water Data'!$F$7,0,10*ROW('Water Data'!F52))),CC58="No",ISNUMBER(OFFSET('Water Data'!$F$7,0,10*ROW('Water Data'!F52)))),CONCATENATE("[",ROUND(OFFSET('Water Data'!$F$7,0,10*ROW('Water Data'!F52)),0),"]"),IF(AND(ISNUMBER(OFFSET('Water Data'!$F$7,0,10*ROW('Water Data'!F52))),CC58="",ISNUMBER(OFFSET('Water Data'!$F$7,0,10*ROW('Water Data'!F52)))),OFFSET('Water Data'!$F$7,0,10*ROW('Water Data'!F52)),NA())))</f>
        <v>#N/A</v>
      </c>
      <c r="O58" s="133" t="e">
        <f ca="1">+IF(AND(ISNUMBER(OFFSET('Water Data'!$F$10,0,10*ROW('Water Data'!F52))),CD58="Yes"),OFFSET('Water Data'!$F$10,0,10*ROW('Water Data'!F52)),IF(AND(ISNUMBER(OFFSET('Water Data'!$F$10,0,10*ROW('Water Data'!F52))),CD58="No",ISNUMBER(OFFSET('Water Data'!$F$10,0,10*ROW('Water Data'!F52)))),CONCATENATE("[",ROUND(OFFSET('Water Data'!$F$10,0,10*ROW('Water Data'!F52)),0),"]"),IF(AND(ISNUMBER(OFFSET('Water Data'!$F$10,0,10*ROW('Water Data'!F52))),CD58="",ISNUMBER(OFFSET('Water Data'!$F$10,0,10*ROW('Water Data'!F52)))),OFFSET('Water Data'!$F$10,0,10*ROW('Water Data'!F52)),NA())))</f>
        <v>#N/A</v>
      </c>
      <c r="P58" s="133" t="e">
        <f ca="1">+IF(AND(ISNUMBER(OFFSET('Water Data'!$G$5,0,10*ROW('Water Data'!G52))),CE58="Yes"),100-OFFSET('Water Data'!$G$5,0,10*ROW('Water Data'!G52)),IF(AND(ISNUMBER(OFFSET('Water Data'!$G$5,0,10*ROW('Water Data'!G52))),CE58="No",ISNUMBER(OFFSET('Water Data'!$G$5,0,10*ROW('Water Data'!G52)))),CONCATENATE("[",ROUND(100-OFFSET('Water Data'!$G$5,0,10*ROW('Water Data'!G52)),0),"]"),IF(AND(ISNUMBER(OFFSET('Water Data'!$G$5,0,10*ROW('Water Data'!G52))),CE58="",ISNUMBER(OFFSET('Water Data'!$G$5,0,10*ROW('Water Data'!G52)))),100-OFFSET('Water Data'!$G$5,0,10*ROW('Water Data'!G52)),NA())))</f>
        <v>#N/A</v>
      </c>
      <c r="Q58" s="133" t="e">
        <f ca="1">+IF(AND(ISNUMBER(OFFSET('Water Data'!$G$7,0,10*ROW('Water Data'!G52))),CF58="Yes"),OFFSET('Water Data'!$G$7,0,10*ROW('Water Data'!G52)),IF(AND(ISNUMBER(OFFSET('Water Data'!$G$7,0,10*ROW('Water Data'!G52))),CF58="No",ISNUMBER(OFFSET('Water Data'!$G$7,0,10*ROW('Water Data'!G52)))),CONCATENATE("[",ROUND(OFFSET('Water Data'!$G$7,0,10*ROW('Water Data'!G52)),0),"]"),IF(AND(ISNUMBER(OFFSET('Water Data'!$G$7,0,10*ROW('Water Data'!G52))),CF58="",ISNUMBER(OFFSET('Water Data'!$G$7,0,10*ROW('Water Data'!G52)))),OFFSET('Water Data'!$G$7,0,10*ROW('Water Data'!G52)),NA())))</f>
        <v>#N/A</v>
      </c>
      <c r="R58" s="133" t="e">
        <f ca="1">+IF(AND(ISNUMBER(OFFSET('Water Data'!$G$10,0,10*ROW('Water Data'!G52))),CG58="Yes"),OFFSET('Water Data'!$G$10,0,10*ROW('Water Data'!G52)),IF(AND(ISNUMBER(OFFSET('Water Data'!$G$10,0,10*ROW('Water Data'!G52))),CG58="No",ISNUMBER(OFFSET('Water Data'!$G$10,0,10*ROW('Water Data'!G52)))),CONCATENATE("[",ROUND(OFFSET('Water Data'!$G$10,0,10*ROW('Water Data'!G52)),0),"]"),IF(AND(ISNUMBER(OFFSET('Water Data'!$G$10,0,10*ROW('Water Data'!G52))),CG58="",ISNUMBER(OFFSET('Water Data'!$G$10,0,10*ROW('Water Data'!G52)))),OFFSET('Water Data'!$G$10,0,10*ROW('Water Data'!G52)),NA())))</f>
        <v>#N/A</v>
      </c>
      <c r="S58" s="133" t="e">
        <f ca="1">+IF(AND(ISNUMBER(OFFSET('Water Data'!$H$5,0,10*ROW('Water Data'!H52))),CH58="Yes"),100-OFFSET('Water Data'!$H$5,0,10*ROW('Water Data'!H52)),IF(AND(ISNUMBER(OFFSET('Water Data'!$H$5,0,10*ROW('Water Data'!H52))),CH58="No",ISNUMBER(OFFSET('Water Data'!$H$5,0,10*ROW('Water Data'!H52)))),CONCATENATE("[",ROUND(100-OFFSET('Water Data'!$H$5,0,10*ROW('Water Data'!H52)),0),"]"),IF(AND(ISNUMBER(OFFSET('Water Data'!$H$5,0,10*ROW('Water Data'!H52))),CH58="",ISNUMBER(OFFSET('Water Data'!$H$5,0,10*ROW('Water Data'!H52)))),100-OFFSET('Water Data'!$H$5,0,10*ROW('Water Data'!H52)),NA())))</f>
        <v>#N/A</v>
      </c>
      <c r="T58" s="133" t="e">
        <f ca="1">+IF(AND(ISNUMBER(OFFSET('Water Data'!$H$7,0,10*ROW('Water Data'!H52))),CI58="Yes"),OFFSET('Water Data'!$H$7,0,10*ROW('Water Data'!H52)),IF(AND(ISNUMBER(OFFSET('Water Data'!$H$7,0,10*ROW('Water Data'!H52))),CI58="No",ISNUMBER(OFFSET('Water Data'!$H$7,0,10*ROW('Water Data'!H52)))),CONCATENATE("[",ROUND(OFFSET('Water Data'!$H$7,0,10*ROW('Water Data'!H52)),0),"]"),IF(AND(ISNUMBER(OFFSET('Water Data'!$H$7,0,10*ROW('Water Data'!H52))),CI58="",ISNUMBER(OFFSET('Water Data'!$H$7,0,10*ROW('Water Data'!H52)))),OFFSET('Water Data'!$H$7,0,10*ROW('Water Data'!H52)),NA())))</f>
        <v>#N/A</v>
      </c>
      <c r="U58" s="133" t="e">
        <f ca="1">+IF(AND(ISNUMBER(OFFSET('Water Data'!$H$10,0,10*ROW('Water Data'!H52))),CJ58="Yes"),OFFSET('Water Data'!$H$10,0,10*ROW('Water Data'!H52)),IF(AND(ISNUMBER(OFFSET('Water Data'!$H$10,0,10*ROW('Water Data'!H52))),CJ58="No",ISNUMBER(OFFSET('Water Data'!$H$10,0,10*ROW('Water Data'!H52)))),CONCATENATE("[",ROUND(OFFSET('Water Data'!$H$10,0,10*ROW('Water Data'!H52)),0),"]"),IF(AND(ISNUMBER(OFFSET('Water Data'!$H$10,0,10*ROW('Water Data'!H52))),CJ58="",ISNUMBER(OFFSET('Water Data'!$H$10,0,10*ROW('Water Data'!H52)))),OFFSET('Water Data'!$H$10,0,10*ROW('Water Data'!H52)),NA())))</f>
        <v>#N/A</v>
      </c>
      <c r="V58" s="134" t="e">
        <f ca="1">+IF(AND(ISNUMBER(OFFSET('Sanitation Data'!$C$5,0,10*ROW('Sanitation Data'!C52))),CK58="Yes"),100-OFFSET('Sanitation Data'!$C$5,0,10*ROW('Sanitation Data'!C52)),IF(AND(ISNUMBER(OFFSET('Sanitation Data'!$C$5,0,10*ROW('Sanitation Data'!C52))),CK58="No",ISNUMBER(OFFSET('Sanitation Data'!$C$5,0,10*ROW('Sanitation Data'!C52)))),CONCATENATE("[",ROUND(100-OFFSET('Sanitation Data'!$C$5,0,10*ROW('Sanitation Data'!C52)),0),"]"),IF(AND(ISNUMBER(OFFSET('Sanitation Data'!$C$5,0,10*ROW('Sanitation Data'!C52))),CK58="",ISNUMBER(OFFSET('Sanitation Data'!$C$5,0,10*ROW('Sanitation Data'!C52)))),100-OFFSET('Sanitation Data'!$C$5,0,10*ROW('Sanitation Data'!C52)),NA())))</f>
        <v>#N/A</v>
      </c>
      <c r="W58" s="134" t="e">
        <f ca="1">+IF(AND(ISNUMBER(OFFSET('Sanitation Data'!$C$7,0,10*ROW('Sanitation Data'!C52))),CL58="Yes"),OFFSET('Sanitation Data'!$C$7,0,10*ROW('Sanitation Data'!C52)),IF(AND(ISNUMBER(OFFSET('Sanitation Data'!$C$7,0,10*ROW('Sanitation Data'!C52))),CL58="No",ISNUMBER(OFFSET('Sanitation Data'!$C$7,0,10*ROW('Sanitation Data'!C52)))),CONCATENATE("[",ROUND(OFFSET('Sanitation Data'!$C$7,0,10*ROW('Sanitation Data'!C52)),0),"]"),IF(AND(ISNUMBER(OFFSET('Sanitation Data'!$C$7,0,10*ROW('Sanitation Data'!C52))),CL58="",ISNUMBER(OFFSET('Sanitation Data'!$C$7,0,10*ROW('Sanitation Data'!C52)))),OFFSET('Sanitation Data'!$C$7,0,10*ROW('Sanitation Data'!C52)),NA())))</f>
        <v>#N/A</v>
      </c>
      <c r="X58" s="134" t="e">
        <f ca="1">+IF(AND(ISNUMBER(OFFSET('Sanitation Data'!$C$11,0,10*ROW('Sanitation Data'!C52))),CM58="Yes"),OFFSET('Sanitation Data'!$C$11,0,10*ROW('Sanitation Data'!C52)),IF(AND(ISNUMBER(OFFSET('Sanitation Data'!$C$11,0,10*ROW('Sanitation Data'!C52))),CM58="No",ISNUMBER(OFFSET('Sanitation Data'!$C$11,0,10*ROW('Sanitation Data'!C52)))),CONCATENATE("[",ROUND(OFFSET('Sanitation Data'!$C$11,0,10*ROW('Sanitation Data'!C52)),0),"]"),IF(AND(ISNUMBER(OFFSET('Sanitation Data'!$C$11,0,10*ROW('Sanitation Data'!C52))),CM58="",ISNUMBER(OFFSET('Sanitation Data'!$C$11,0,10*ROW('Sanitation Data'!C52)))),OFFSET('Sanitation Data'!$C$11,0,10*ROW('Sanitation Data'!C52)),NA())))</f>
        <v>#N/A</v>
      </c>
      <c r="Y58" s="134" t="e">
        <f ca="1">+IF(AND(ISNUMBER(OFFSET('Sanitation Data'!$C$12,0,10*ROW('Sanitation Data'!C52))),CN58="Yes"),OFFSET('Sanitation Data'!$C$12,0,10*ROW('Sanitation Data'!C52)),IF(AND(ISNUMBER(OFFSET('Sanitation Data'!$C$12,0,10*ROW('Sanitation Data'!C52))),CN58="No",ISNUMBER(OFFSET('Sanitation Data'!$C$12,0,10*ROW('Sanitation Data'!C52)))),CONCATENATE("[",ROUND(OFFSET('Sanitation Data'!$C$12,0,10*ROW('Sanitation Data'!C52)),0),"]"),IF(AND(ISNUMBER(OFFSET('Sanitation Data'!$C$12,0,10*ROW('Sanitation Data'!C52))),CN58="",ISNUMBER(OFFSET('Sanitation Data'!$C$12,0,10*ROW('Sanitation Data'!C52)))),OFFSET('Sanitation Data'!$C$12,0,10*ROW('Sanitation Data'!C52)),NA())))</f>
        <v>#N/A</v>
      </c>
      <c r="Z58" s="134" t="e">
        <f ca="1">+IF(AND(ISNUMBER(OFFSET('Sanitation Data'!$C$13,0,10*ROW('Sanitation Data'!C52))),CO58="Yes"),OFFSET('Sanitation Data'!$C$13,0,10*ROW('Sanitation Data'!C52)),IF(AND(ISNUMBER(OFFSET('Sanitation Data'!$C$13,0,10*ROW('Sanitation Data'!C52))),CO58="No",ISNUMBER(OFFSET('Sanitation Data'!$C$13,0,10*ROW('Sanitation Data'!C52)))),CONCATENATE("[",ROUND(OFFSET('Sanitation Data'!$C$13,0,10*ROW('Sanitation Data'!C52)),0),"]"),IF(AND(ISNUMBER(OFFSET('Sanitation Data'!$C$13,0,10*ROW('Sanitation Data'!C52))),CO58="",ISNUMBER(OFFSET('Sanitation Data'!$C$13,0,10*ROW('Sanitation Data'!C52)))),OFFSET('Sanitation Data'!$C$13,0,10*ROW('Sanitation Data'!C52)),NA())))</f>
        <v>#N/A</v>
      </c>
      <c r="AA58" s="134" t="e">
        <f ca="1">+IF(AND(ISNUMBER(OFFSET('Sanitation Data'!$D$5,0,10*ROW('Sanitation Data'!D52))),CP58="Yes"),100-OFFSET('Sanitation Data'!$D$5,0,10*ROW('Sanitation Data'!D52)),IF(AND(ISNUMBER(OFFSET('Sanitation Data'!$D$5,0,10*ROW('Sanitation Data'!D52))),CP58="No",ISNUMBER(OFFSET('Sanitation Data'!$D$5,0,10*ROW('Sanitation Data'!D52)))),CONCATENATE("[",ROUND(100-OFFSET('Sanitation Data'!$D$5,0,10*ROW('Sanitation Data'!D52)),0),"]"),IF(AND(ISNUMBER(OFFSET('Sanitation Data'!$D$5,0,10*ROW('Sanitation Data'!D52))),CP58="",ISNUMBER(OFFSET('Sanitation Data'!$D$5,0,10*ROW('Sanitation Data'!D52)))),100-OFFSET('Sanitation Data'!$D$5,0,10*ROW('Sanitation Data'!D52)),NA())))</f>
        <v>#N/A</v>
      </c>
      <c r="AB58" s="134" t="e">
        <f ca="1">+IF(AND(ISNUMBER(OFFSET('Sanitation Data'!$D$7,0,10*ROW('Sanitation Data'!D52))),CQ58="Yes"),OFFSET('Sanitation Data'!$D$7,0,10*ROW('Sanitation Data'!G52)),IF(AND(ISNUMBER(OFFSET('Sanitation Data'!$D$7,0,10*ROW('Sanitation Data'!D52))),CQ58="No",ISNUMBER(OFFSET('Sanitation Data'!$D$7,0,10*ROW('Sanitation Data'!D52)))),CONCATENATE("[",ROUND(OFFSET('Sanitation Data'!$D$7,0,10*ROW('Sanitation Data'!D52)),0),"]"),IF(AND(ISNUMBER(OFFSET('Sanitation Data'!$D$7,0,10*ROW('Sanitation Data'!D52))),CQ58="",ISNUMBER(OFFSET('Sanitation Data'!$D$7,0,10*ROW('Sanitation Data'!D52)))),OFFSET('Sanitation Data'!$D$7,0,10*ROW('Sanitation Data'!D52)),NA())))</f>
        <v>#N/A</v>
      </c>
      <c r="AC58" s="134" t="e">
        <f ca="1">+IF(AND(ISNUMBER(OFFSET('Sanitation Data'!$D$11,0,10*ROW('Sanitation Data'!D52))),CR58="Yes"),OFFSET('Sanitation Data'!$D$11,0,10*ROW('Sanitation Data'!D52)),IF(AND(ISNUMBER(OFFSET('Sanitation Data'!$D$11,0,10*ROW('Sanitation Data'!D52))),CR58="No",ISNUMBER(OFFSET('Sanitation Data'!$D$11,0,10*ROW('Sanitation Data'!D52)))),CONCATENATE("[",ROUND(OFFSET('Sanitation Data'!$D$11,0,10*ROW('Sanitation Data'!D52)),0),"]"),IF(AND(ISNUMBER(OFFSET('Sanitation Data'!$D$11,0,10*ROW('Sanitation Data'!D52))),CR58="",ISNUMBER(OFFSET('Sanitation Data'!$D$11,0,10*ROW('Sanitation Data'!D52)))),OFFSET('Sanitation Data'!$D$11,0,10*ROW('Sanitation Data'!D52)),NA())))</f>
        <v>#N/A</v>
      </c>
      <c r="AD58" s="134" t="e">
        <f ca="1">+IF(AND(ISNUMBER(OFFSET('Sanitation Data'!$D$12,0,10*ROW('Sanitation Data'!D52))),CS58="Yes"),OFFSET('Sanitation Data'!$D$12,0,10*ROW('Sanitation Data'!D52)),IF(AND(ISNUMBER(OFFSET('Sanitation Data'!$D$12,0,10*ROW('Sanitation Data'!D52))),CS58="No",ISNUMBER(OFFSET('Sanitation Data'!$D$12,0,10*ROW('Sanitation Data'!D52)))),CONCATENATE("[",ROUND(OFFSET('Sanitation Data'!$D$12,0,10*ROW('Sanitation Data'!D52)),0),"]"),IF(AND(ISNUMBER(OFFSET('Sanitation Data'!$D$12,0,10*ROW('Sanitation Data'!D52))),CS58="",ISNUMBER(OFFSET('Sanitation Data'!$D$12,0,10*ROW('Sanitation Data'!D52)))),OFFSET('Sanitation Data'!$D$12,0,10*ROW('Sanitation Data'!D52)),NA())))</f>
        <v>#N/A</v>
      </c>
      <c r="AE58" s="134" t="e">
        <f ca="1">+IF(AND(ISNUMBER(OFFSET('Sanitation Data'!$D$13,0,10*ROW('Sanitation Data'!D52))),CT58="Yes"),OFFSET('Sanitation Data'!$D$13,0,10*ROW('Sanitation Data'!D52)),IF(AND(ISNUMBER(OFFSET('Sanitation Data'!$D$13,0,10*ROW('Sanitation Data'!D52))),CT58="No",ISNUMBER(OFFSET('Sanitation Data'!$D$13,0,10*ROW('Sanitation Data'!D52)))),CONCATENATE("[",ROUND(OFFSET('Sanitation Data'!$D$13,0,10*ROW('Sanitation Data'!D52)),0),"]"),IF(AND(ISNUMBER(OFFSET('Sanitation Data'!$D$13,0,10*ROW('Sanitation Data'!D52))),CT58="",ISNUMBER(OFFSET('Sanitation Data'!$D$13,0,10*ROW('Sanitation Data'!D52)))),OFFSET('Sanitation Data'!$D$13,0,10*ROW('Sanitation Data'!D52)),NA())))</f>
        <v>#N/A</v>
      </c>
      <c r="AF58" s="134" t="e">
        <f ca="1">+IF(AND(ISNUMBER(OFFSET('Sanitation Data'!$E$5,0,10*ROW('Sanitation Data'!E52))),CU58="Yes"),100-OFFSET('Sanitation Data'!$E$5,0,10*ROW('Sanitation Data'!E52)),IF(AND(ISNUMBER(OFFSET('Sanitation Data'!$E$5,0,10*ROW('Sanitation Data'!E52))),CU58="No",ISNUMBER(OFFSET('Sanitation Data'!$E$5,0,10*ROW('Sanitation Data'!E52)))),CONCATENATE("[",ROUND(100-OFFSET('Sanitation Data'!$E$5,0,10*ROW('Sanitation Data'!E52)),0),"]"),IF(AND(ISNUMBER(OFFSET('Sanitation Data'!$E$5,0,10*ROW('Sanitation Data'!E52))),CU58="",ISNUMBER(OFFSET('Sanitation Data'!$E$5,0,10*ROW('Sanitation Data'!E52)))),100-OFFSET('Sanitation Data'!$E$5,0,10*ROW('Sanitation Data'!E52)),NA())))</f>
        <v>#N/A</v>
      </c>
      <c r="AG58" s="134" t="e">
        <f ca="1">+IF(AND(ISNUMBER(OFFSET('Sanitation Data'!$E$7,0,10*ROW('Sanitation Data'!E52))),CV58="Yes"),OFFSET('Sanitation Data'!$E$7,0,10*ROW('Sanitation Data'!E52)),IF(AND(ISNUMBER(OFFSET('Sanitation Data'!$E$7,0,10*ROW('Sanitation Data'!E52))),CV58="No",ISNUMBER(OFFSET('Sanitation Data'!$E$7,0,10*ROW('Sanitation Data'!E52)))),CONCATENATE("[",ROUND(OFFSET('Sanitation Data'!$E$7,0,10*ROW('Sanitation Data'!E52)),0),"]"),IF(AND(ISNUMBER(OFFSET('Sanitation Data'!$E$7,0,10*ROW('Sanitation Data'!E52))),CV58="",ISNUMBER(OFFSET('Sanitation Data'!$E$7,0,10*ROW('Sanitation Data'!E52)))),OFFSET('Sanitation Data'!$E$7,0,10*ROW('Sanitation Data'!E52)),NA())))</f>
        <v>#N/A</v>
      </c>
      <c r="AH58" s="134" t="e">
        <f ca="1">+IF(AND(ISNUMBER(OFFSET('Sanitation Data'!$E$11,0,10*ROW('Sanitation Data'!E52))),CW58="Yes"),OFFSET('Sanitation Data'!$E$11,0,10*ROW('Sanitation Data'!E52)),IF(AND(ISNUMBER(OFFSET('Sanitation Data'!$E$11,0,10*ROW('Sanitation Data'!E52))),CW58="No",ISNUMBER(OFFSET('Sanitation Data'!$E$11,0,10*ROW('Sanitation Data'!E52)))),CONCATENATE("[",ROUND(OFFSET('Sanitation Data'!$E$11,0,10*ROW('Sanitation Data'!E52)),0),"]"),IF(AND(ISNUMBER(OFFSET('Sanitation Data'!$E$11,0,10*ROW('Sanitation Data'!E52))),CW58="",ISNUMBER(OFFSET('Sanitation Data'!$E$11,0,10*ROW('Sanitation Data'!E52)))),OFFSET('Sanitation Data'!$E$11,0,10*ROW('Sanitation Data'!E52)),NA())))</f>
        <v>#N/A</v>
      </c>
      <c r="AI58" s="134" t="e">
        <f ca="1">+IF(AND(ISNUMBER(OFFSET('Sanitation Data'!$E$12,0,10*ROW('Sanitation Data'!E52))),CX58="Yes"),OFFSET('Sanitation Data'!$E$12,0,10*ROW('Sanitation Data'!E52)),IF(AND(ISNUMBER(OFFSET('Sanitation Data'!$E$12,0,10*ROW('Sanitation Data'!E52))),CX58="No",ISNUMBER(OFFSET('Sanitation Data'!$E$12,0,10*ROW('Sanitation Data'!E52)))),CONCATENATE("[",ROUND(OFFSET('Sanitation Data'!$E$12,0,10*ROW('Sanitation Data'!E52)),0),"]"),IF(AND(ISNUMBER(OFFSET('Sanitation Data'!$E$12,0,10*ROW('Sanitation Data'!E52))),CX58="",ISNUMBER(OFFSET('Sanitation Data'!$E$12,0,10*ROW('Sanitation Data'!E52)))),OFFSET('Sanitation Data'!$E$12,0,10*ROW('Sanitation Data'!E52)),NA())))</f>
        <v>#N/A</v>
      </c>
      <c r="AJ58" s="134" t="e">
        <f ca="1">+IF(AND(ISNUMBER(OFFSET('Sanitation Data'!$E$13,0,10*ROW('Sanitation Data'!E52))),CY58="Yes"),OFFSET('Sanitation Data'!$E$13,0,10*ROW('Sanitation Data'!E52)),IF(AND(ISNUMBER(OFFSET('Sanitation Data'!$E$13,0,10*ROW('Sanitation Data'!E52))),CY58="No",ISNUMBER(OFFSET('Sanitation Data'!$E$13,0,10*ROW('Sanitation Data'!E52)))),CONCATENATE("[",ROUND(OFFSET('Sanitation Data'!$E$13,0,10*ROW('Sanitation Data'!E52)),0),"]"),IF(AND(ISNUMBER(OFFSET('Sanitation Data'!$E$13,0,10*ROW('Sanitation Data'!E52))),CY58="",ISNUMBER(OFFSET('Sanitation Data'!$E$13,0,10*ROW('Sanitation Data'!E52)))),OFFSET('Sanitation Data'!$E$13,0,10*ROW('Sanitation Data'!E52)),NA())))</f>
        <v>#N/A</v>
      </c>
      <c r="AK58" s="134" t="e">
        <f ca="1">+IF(AND(ISNUMBER(OFFSET('Sanitation Data'!$F$5,0,10*ROW('Sanitation Data'!F52))),CZ58="Yes"),100-OFFSET('Sanitation Data'!$F$5,0,10*ROW('Sanitation Data'!F52)),IF(AND(ISNUMBER(OFFSET('Sanitation Data'!$F$5,0,10*ROW('Sanitation Data'!F52))),CZ58="No",ISNUMBER(OFFSET('Sanitation Data'!$F$5,0,10*ROW('Sanitation Data'!F52)))),CONCATENATE("[",ROUND(100-OFFSET('Sanitation Data'!$F$5,0,10*ROW('Sanitation Data'!F52)),0),"]"),IF(AND(ISNUMBER(OFFSET('Sanitation Data'!$F$5,0,10*ROW('Sanitation Data'!F52))),CZ58="",ISNUMBER(OFFSET('Sanitation Data'!$F$5,0,10*ROW('Sanitation Data'!F52)))),100-OFFSET('Sanitation Data'!$F$5,0,10*ROW('Sanitation Data'!F52)),NA())))</f>
        <v>#N/A</v>
      </c>
      <c r="AL58" s="134" t="e">
        <f ca="1">+IF(AND(ISNUMBER(OFFSET('Sanitation Data'!$F$7,0,10*ROW('Sanitation Data'!F52))),DA58="Yes"),OFFSET('Sanitation Data'!$F$7,0,10*ROW('Sanitation Data'!F52)),IF(AND(ISNUMBER(OFFSET('Sanitation Data'!$F$7,0,10*ROW('Sanitation Data'!F52))),DA58="No",ISNUMBER(OFFSET('Sanitation Data'!$F$7,0,10*ROW('Sanitation Data'!F52)))),CONCATENATE("[",ROUND(OFFSET('Sanitation Data'!$F$7,0,10*ROW('Sanitation Data'!F52)),0),"]"),IF(AND(ISNUMBER(OFFSET('Sanitation Data'!$F$7,0,10*ROW('Sanitation Data'!F52))),DA58="",ISNUMBER(OFFSET('Sanitation Data'!$F$7,0,10*ROW('Sanitation Data'!F52)))),OFFSET('Sanitation Data'!$F$7,0,10*ROW('Sanitation Data'!F52)),NA())))</f>
        <v>#N/A</v>
      </c>
      <c r="AM58" s="134" t="e">
        <f ca="1">+IF(AND(ISNUMBER(OFFSET('Sanitation Data'!$F$11,0,10*ROW('Sanitation Data'!F52))),DB58="Yes"),OFFSET('Sanitation Data'!$F$11,0,10*ROW('Sanitation Data'!F52)),IF(AND(ISNUMBER(OFFSET('Sanitation Data'!$F$11,0,10*ROW('Sanitation Data'!F52))),DB58="No",ISNUMBER(OFFSET('Sanitation Data'!$F$11,0,10*ROW('Sanitation Data'!F52)))),CONCATENATE("[",ROUND(OFFSET('Sanitation Data'!$F$11,0,10*ROW('Sanitation Data'!F52)),0),"]"),IF(AND(ISNUMBER(OFFSET('Sanitation Data'!$F$11,0,10*ROW('Sanitation Data'!F52))),DB58="",ISNUMBER(OFFSET('Sanitation Data'!$F$11,0,10*ROW('Sanitation Data'!F52)))),OFFSET('Sanitation Data'!$F$11,0,10*ROW('Sanitation Data'!F52)),NA())))</f>
        <v>#N/A</v>
      </c>
      <c r="AN58" s="134" t="e">
        <f ca="1">+IF(AND(ISNUMBER(OFFSET('Sanitation Data'!$F$12,0,10*ROW('Sanitation Data'!F52))),DC58="Yes"),OFFSET('Sanitation Data'!$F$12,0,10*ROW('Sanitation Data'!F52)),IF(AND(ISNUMBER(OFFSET('Sanitation Data'!$F$12,0,10*ROW('Sanitation Data'!F52))),DC58="No",ISNUMBER(OFFSET('Sanitation Data'!$F$12,0,10*ROW('Sanitation Data'!F52)))),CONCATENATE("[",ROUND(OFFSET('Sanitation Data'!$F$12,0,10*ROW('Sanitation Data'!F52)),0),"]"),IF(AND(ISNUMBER(OFFSET('Sanitation Data'!$F$12,0,10*ROW('Sanitation Data'!F52))),DC58="",ISNUMBER(OFFSET('Sanitation Data'!$F$12,0,10*ROW('Sanitation Data'!F52)))),OFFSET('Sanitation Data'!$F$12,0,10*ROW('Sanitation Data'!F52)),NA())))</f>
        <v>#N/A</v>
      </c>
      <c r="AO58" s="134" t="e">
        <f ca="1">+IF(AND(ISNUMBER(OFFSET('Sanitation Data'!$F$13,0,10*ROW('Sanitation Data'!F52))),DD58="Yes"),OFFSET('Sanitation Data'!$F$13,0,10*ROW('Sanitation Data'!F52)),IF(AND(ISNUMBER(OFFSET('Sanitation Data'!$F$13,0,10*ROW('Sanitation Data'!F52))),DD58="No",ISNUMBER(OFFSET('Sanitation Data'!$F$13,0,10*ROW('Sanitation Data'!F52)))),CONCATENATE("[",ROUND(OFFSET('Sanitation Data'!$F$13,0,10*ROW('Sanitation Data'!F52)),0),"]"),IF(AND(ISNUMBER(OFFSET('Sanitation Data'!$F$13,0,10*ROW('Sanitation Data'!F52))),DD58="",ISNUMBER(OFFSET('Sanitation Data'!$F$13,0,10*ROW('Sanitation Data'!F52)))),OFFSET('Sanitation Data'!$F$13,0,10*ROW('Sanitation Data'!F52)),NA())))</f>
        <v>#N/A</v>
      </c>
      <c r="AP58" s="134" t="e">
        <f ca="1">+IF(AND(ISNUMBER(OFFSET('Sanitation Data'!$G$5,0,10*ROW('Sanitation Data'!G52))),DE58="Yes"),100-OFFSET('Sanitation Data'!$G$5,0,10*ROW('Sanitation Data'!G52)),IF(AND(ISNUMBER(OFFSET('Sanitation Data'!$G$5,0,10*ROW('Sanitation Data'!G52))),DE58="No",ISNUMBER(OFFSET('Sanitation Data'!$G$5,0,10*ROW('Sanitation Data'!G52)))),CONCATENATE("[",ROUND(100-OFFSET('Sanitation Data'!$G$5,0,10*ROW('Sanitation Data'!G52)),0),"]"),IF(AND(ISNUMBER(OFFSET('Sanitation Data'!$G$5,0,10*ROW('Sanitation Data'!G52))),DE58="",ISNUMBER(OFFSET('Sanitation Data'!$G$5,0,10*ROW('Sanitation Data'!G52)))),100-OFFSET('Sanitation Data'!$G$5,0,10*ROW('Sanitation Data'!G52)),NA())))</f>
        <v>#N/A</v>
      </c>
      <c r="AQ58" s="134" t="e">
        <f ca="1">+IF(AND(ISNUMBER(OFFSET('Sanitation Data'!$G$7,0,10*ROW('Sanitation Data'!G52))),DF58="Yes"),OFFSET('Sanitation Data'!$G$7,0,10*ROW('Sanitation Data'!G52)),IF(AND(ISNUMBER(OFFSET('Sanitation Data'!$G$7,0,10*ROW('Sanitation Data'!G52))),DF58="No",ISNUMBER(OFFSET('Sanitation Data'!$G$7,0,10*ROW('Sanitation Data'!G52)))),CONCATENATE("[",ROUND(OFFSET('Sanitation Data'!$G$7,0,10*ROW('Sanitation Data'!G52)),0),"]"),IF(AND(ISNUMBER(OFFSET('Sanitation Data'!$G$7,0,10*ROW('Sanitation Data'!G52))),DF58="",ISNUMBER(OFFSET('Sanitation Data'!$G$7,0,10*ROW('Sanitation Data'!G52)))),OFFSET('Sanitation Data'!$G$7,0,10*ROW('Sanitation Data'!G52)),NA())))</f>
        <v>#N/A</v>
      </c>
      <c r="AR58" s="134" t="e">
        <f ca="1">+IF(AND(ISNUMBER(OFFSET('Sanitation Data'!$G$11,0,10*ROW('Sanitation Data'!G52))),DG58="Yes"),OFFSET('Sanitation Data'!$G$11,0,10*ROW('Sanitation Data'!G52)),IF(AND(ISNUMBER(OFFSET('Sanitation Data'!$G$11,0,10*ROW('Sanitation Data'!G52))),DG58="No",ISNUMBER(OFFSET('Sanitation Data'!$G$11,0,10*ROW('Sanitation Data'!G52)))),CONCATENATE("[",ROUND(OFFSET('Sanitation Data'!$G$11,0,10*ROW('Sanitation Data'!G52)),0),"]"),IF(AND(ISNUMBER(OFFSET('Sanitation Data'!$G$11,0,10*ROW('Sanitation Data'!G52))),DG58="",ISNUMBER(OFFSET('Sanitation Data'!$G$11,0,10*ROW('Sanitation Data'!G52)))),OFFSET('Sanitation Data'!$G$11,0,10*ROW('Sanitation Data'!G52)),NA())))</f>
        <v>#N/A</v>
      </c>
      <c r="AS58" s="134" t="e">
        <f ca="1">+IF(AND(ISNUMBER(OFFSET('Sanitation Data'!$G$12,0,10*ROW('Sanitation Data'!G52))),DH58="Yes"),OFFSET('Sanitation Data'!$G$12,0,10*ROW('Sanitation Data'!G52)),IF(AND(ISNUMBER(OFFSET('Sanitation Data'!$G$12,0,10*ROW('Sanitation Data'!G52))),DH58="No",ISNUMBER(OFFSET('Sanitation Data'!$G$12,0,10*ROW('Sanitation Data'!G52)))),CONCATENATE("[",ROUND(OFFSET('Sanitation Data'!$G$12,0,10*ROW('Sanitation Data'!G52)),0),"]"),IF(AND(ISNUMBER(OFFSET('Sanitation Data'!$G$12,0,10*ROW('Sanitation Data'!G52))),DH58="",ISNUMBER(OFFSET('Sanitation Data'!$G$12,0,10*ROW('Sanitation Data'!G52)))),OFFSET('Sanitation Data'!$G$12,0,10*ROW('Sanitation Data'!G52)),NA())))</f>
        <v>#N/A</v>
      </c>
      <c r="AT58" s="134" t="e">
        <f ca="1">+IF(AND(ISNUMBER(OFFSET('Sanitation Data'!$G$13,0,10*ROW('Sanitation Data'!G52))),DI58="Yes"),OFFSET('Sanitation Data'!$G$13,0,10*ROW('Sanitation Data'!G52)),IF(AND(ISNUMBER(OFFSET('Sanitation Data'!$G$13,0,10*ROW('Sanitation Data'!G52))),DI58="No",ISNUMBER(OFFSET('Sanitation Data'!$G$13,0,10*ROW('Sanitation Data'!G52)))),CONCATENATE("[",ROUND(OFFSET('Sanitation Data'!$G$13,0,10*ROW('Sanitation Data'!G52)),0),"]"),IF(AND(ISNUMBER(OFFSET('Sanitation Data'!$G$13,0,10*ROW('Sanitation Data'!G52))),DI58="",ISNUMBER(OFFSET('Sanitation Data'!$G$13,0,10*ROW('Sanitation Data'!G52)))),OFFSET('Sanitation Data'!$G$13,0,10*ROW('Sanitation Data'!G52)),NA())))</f>
        <v>#N/A</v>
      </c>
      <c r="AU58" s="134" t="e">
        <f ca="1">+IF(AND(ISNUMBER(OFFSET('Sanitation Data'!$H$5,0,10*ROW('Sanitation Data'!H52))),DJ58="Yes"),100-OFFSET('Sanitation Data'!$H$5,0,10*ROW('Sanitation Data'!H52)),IF(AND(ISNUMBER(OFFSET('Sanitation Data'!$H$5,0,10*ROW('Sanitation Data'!H52))),DJ58="No",ISNUMBER(OFFSET('Sanitation Data'!$H$5,0,10*ROW('Sanitation Data'!H52)))),CONCATENATE("[",ROUND(100-OFFSET('Sanitation Data'!$H$5,0,10*ROW('Sanitation Data'!H52)),0),"]"),IF(AND(ISNUMBER(OFFSET('Sanitation Data'!$H$5,0,10*ROW('Sanitation Data'!H52))),DJ58="",ISNUMBER(OFFSET('Sanitation Data'!$H$5,0,10*ROW('Sanitation Data'!H52)))),100-OFFSET('Sanitation Data'!$H$5,0,10*ROW('Sanitation Data'!H52)),NA())))</f>
        <v>#N/A</v>
      </c>
      <c r="AV58" s="134" t="e">
        <f ca="1">+IF(AND(ISNUMBER(OFFSET('Sanitation Data'!$H$7,0,10*ROW('Sanitation Data'!H52))),DK58="Yes"),OFFSET('Sanitation Data'!$H$7,0,10*ROW('Sanitation Data'!H52)),IF(AND(ISNUMBER(OFFSET('Sanitation Data'!$H$7,0,10*ROW('Sanitation Data'!H52))),DK58="No",ISNUMBER(OFFSET('Sanitation Data'!$H$7,0,10*ROW('Sanitation Data'!H52)))),CONCATENATE("[",ROUND(OFFSET('Sanitation Data'!$H$7,0,10*ROW('Sanitation Data'!H52)),0),"]"),IF(AND(ISNUMBER(OFFSET('Sanitation Data'!$H$7,0,10*ROW('Sanitation Data'!H52))),DK58="",ISNUMBER(OFFSET('Sanitation Data'!$H$7,0,10*ROW('Sanitation Data'!H52)))),OFFSET('Sanitation Data'!$H$7,0,10*ROW('Sanitation Data'!H52)),NA())))</f>
        <v>#N/A</v>
      </c>
      <c r="AW58" s="134" t="e">
        <f ca="1">+IF(AND(ISNUMBER(OFFSET('Sanitation Data'!$H$11,0,10*ROW('Sanitation Data'!H52))),DL58="Yes"),OFFSET('Sanitation Data'!$H$11,0,10*ROW('Sanitation Data'!H52)),IF(AND(ISNUMBER(OFFSET('Sanitation Data'!$H$11,0,10*ROW('Sanitation Data'!H52))),DL58="No",ISNUMBER(OFFSET('Sanitation Data'!$H$11,0,10*ROW('Sanitation Data'!H52)))),CONCATENATE("[",ROUND(OFFSET('Sanitation Data'!$H$11,0,10*ROW('Sanitation Data'!H52)),0),"]"),IF(AND(ISNUMBER(OFFSET('Sanitation Data'!$H$11,0,10*ROW('Sanitation Data'!H52))),DL58="",ISNUMBER(OFFSET('Sanitation Data'!$H$11,0,10*ROW('Sanitation Data'!H52)))),OFFSET('Sanitation Data'!$H$11,0,10*ROW('Sanitation Data'!H52)),NA())))</f>
        <v>#N/A</v>
      </c>
      <c r="AX58" s="134" t="e">
        <f ca="1">+IF(AND(ISNUMBER(OFFSET('Sanitation Data'!$H$12,0,10*ROW('Sanitation Data'!H52))),DM58="Yes"),OFFSET('Sanitation Data'!$H$12,0,10*ROW('Sanitation Data'!H52)),IF(AND(ISNUMBER(OFFSET('Sanitation Data'!$H$12,0,10*ROW('Sanitation Data'!H52))),DM58="No",ISNUMBER(OFFSET('Sanitation Data'!$H$12,0,10*ROW('Sanitation Data'!H52)))),CONCATENATE("[",ROUND(OFFSET('Sanitation Data'!$H$12,0,10*ROW('Sanitation Data'!H52)),0),"]"),IF(AND(ISNUMBER(OFFSET('Sanitation Data'!$H$12,0,10*ROW('Sanitation Data'!H52))),DM58="",ISNUMBER(OFFSET('Sanitation Data'!$H$12,0,10*ROW('Sanitation Data'!H52)))),OFFSET('Sanitation Data'!$H$12,0,10*ROW('Sanitation Data'!H52)),NA())))</f>
        <v>#N/A</v>
      </c>
      <c r="AY58" s="134" t="e">
        <f ca="1">+IF(AND(ISNUMBER(OFFSET('Sanitation Data'!$H$13,0,10*ROW('Sanitation Data'!H52))),DN58="Yes"),OFFSET('Sanitation Data'!$H$13,0,10*ROW('Sanitation Data'!H52)),IF(AND(ISNUMBER(OFFSET('Sanitation Data'!$H$13,0,10*ROW('Sanitation Data'!H52))),DN58="No",ISNUMBER(OFFSET('Sanitation Data'!$H$13,0,10*ROW('Sanitation Data'!H52)))),CONCATENATE("[",ROUND(OFFSET('Sanitation Data'!$H$13,0,10*ROW('Sanitation Data'!H52)),0),"]"),IF(AND(ISNUMBER(OFFSET('Sanitation Data'!$H$13,0,10*ROW('Sanitation Data'!H52))),DN58="",ISNUMBER(OFFSET('Sanitation Data'!$H$13,0,10*ROW('Sanitation Data'!H52)))),OFFSET('Sanitation Data'!$H$13,0,10*ROW('Sanitation Data'!H52)),NA())))</f>
        <v>#N/A</v>
      </c>
      <c r="AZ58" s="135" t="e">
        <f ca="1">+IF(AND(ISNUMBER(OFFSET('Hygiene Data'!$C$6,0,10*ROW('Hygiene Data'!C52))),DO58="Yes"),OFFSET('Hygiene Data'!$C$6,0,10*ROW('Hygiene Data'!C52)),IF(AND(ISNUMBER(OFFSET('Hygiene Data'!$C$6,0,10*ROW('Hygiene Data'!C52))),DO58="No",ISNUMBER(OFFSET('Hygiene Data'!$C$6,0,10*ROW('Hygiene Data'!C52)))),CONCATENATE("[",ROUND(OFFSET('Hygiene Data'!$C$6,0,10*ROW('Hygiene Data'!C52)),0),"]"),IF(AND(ISNUMBER(OFFSET('Hygiene Data'!$C$6,0,10*ROW('Hygiene Data'!C52))),DO58="",ISNUMBER(OFFSET('Hygiene Data'!$C$6,0,10*ROW('Hygiene Data'!C52)))),OFFSET('Hygiene Data'!$C$6,0,10*ROW('Hygiene Data'!C52)),NA())))</f>
        <v>#N/A</v>
      </c>
      <c r="BA58" s="135" t="e">
        <f ca="1">+IF(AND(ISNUMBER(OFFSET('Hygiene Data'!$C$8,0,10*ROW('Hygiene Data'!C52))),DP58="Yes"),OFFSET('Hygiene Data'!$C$8,0,10*ROW('Hygiene Data'!C52)),IF(AND(ISNUMBER(OFFSET('Hygiene Data'!$C$8,0,10*ROW('Hygiene Data'!C52))),DP58="No",ISNUMBER(OFFSET('Hygiene Data'!$C$8,0,10*ROW('Hygiene Data'!C52)))),CONCATENATE("[",ROUND(OFFSET('Hygiene Data'!$C$8,0,10*ROW('Hygiene Data'!C52)),0),"]"),IF(AND(ISNUMBER(OFFSET('Hygiene Data'!$C$8,0,10*ROW('Hygiene Data'!C52))),DP58="",ISNUMBER(OFFSET('Hygiene Data'!$C$8,0,10*ROW('Hygiene Data'!C52)))),OFFSET('Hygiene Data'!$C$8,0,10*ROW('Hygiene Data'!C52)),NA())))</f>
        <v>#N/A</v>
      </c>
      <c r="BB58" s="135" t="e">
        <f ca="1">+IF(AND(ISNUMBER(OFFSET('Hygiene Data'!$C$10,0,10*ROW('Hygiene Data'!C52))),DQ58="Yes"),OFFSET('Hygiene Data'!$C$10,0,10*ROW('Hygiene Data'!C52)),IF(AND(ISNUMBER(OFFSET('Hygiene Data'!$C$10,0,10*ROW('Hygiene Data'!C52))),DQ58="No",ISNUMBER(OFFSET('Hygiene Data'!$C$10,0,10*ROW('Hygiene Data'!C52)))),CONCATENATE("[",ROUND(OFFSET('Hygiene Data'!$C$10,0,10*ROW('Hygiene Data'!C52)),0),"]"),IF(AND(ISNUMBER(OFFSET('Hygiene Data'!$C$10,0,10*ROW('Hygiene Data'!C52))),DQ58="",ISNUMBER(OFFSET('Hygiene Data'!$C$10,0,10*ROW('Hygiene Data'!C52)))),OFFSET('Hygiene Data'!$C$10,0,10*ROW('Hygiene Data'!C52)),NA())))</f>
        <v>#N/A</v>
      </c>
      <c r="BC58" s="135" t="e">
        <f ca="1">+IF(AND(ISNUMBER(OFFSET('Hygiene Data'!$D$6,0,10*ROW('Hygiene Data'!D52))),DR58="Yes"),OFFSET('Hygiene Data'!$D$6,0,10*ROW('Hygiene Data'!D52)),IF(AND(ISNUMBER(OFFSET('Hygiene Data'!$D$6,0,10*ROW('Hygiene Data'!D52))),DR58="No",ISNUMBER(OFFSET('Hygiene Data'!$D$6,0,10*ROW('Hygiene Data'!D52)))),CONCATENATE("[",ROUND(OFFSET('Hygiene Data'!$D$6,0,10*ROW('Hygiene Data'!D52)),0),"]"),IF(AND(ISNUMBER(OFFSET('Hygiene Data'!$D$6,0,10*ROW('Hygiene Data'!D52))),DR58="",ISNUMBER(OFFSET('Hygiene Data'!$D$6,0,10*ROW('Hygiene Data'!D52)))),OFFSET('Hygiene Data'!$D$6,0,10*ROW('Hygiene Data'!D52)),NA())))</f>
        <v>#N/A</v>
      </c>
      <c r="BD58" s="135" t="e">
        <f ca="1">+IF(AND(ISNUMBER(OFFSET('Hygiene Data'!$D$8,0,10*ROW('Hygiene Data'!D52))),DS58="Yes"),OFFSET('Hygiene Data'!$D$8,0,10*ROW('Hygiene Data'!D52)),IF(AND(ISNUMBER(OFFSET('Hygiene Data'!$D$8,0,10*ROW('Hygiene Data'!D52))),DS58="No",ISNUMBER(OFFSET('Hygiene Data'!$D$8,0,10*ROW('Hygiene Data'!D52)))),CONCATENATE("[",ROUND(OFFSET('Hygiene Data'!$D$8,0,10*ROW('Hygiene Data'!D52)),0),"]"),IF(AND(ISNUMBER(OFFSET('Hygiene Data'!$D$8,0,10*ROW('Hygiene Data'!D52))),DS58="",ISNUMBER(OFFSET('Hygiene Data'!$D$8,0,10*ROW('Hygiene Data'!D52)))),OFFSET('Hygiene Data'!$D$8,0,10*ROW('Hygiene Data'!D52)),NA())))</f>
        <v>#N/A</v>
      </c>
      <c r="BE58" s="135" t="e">
        <f ca="1">+IF(AND(ISNUMBER(OFFSET('Hygiene Data'!$D$10,0,10*ROW('Hygiene Data'!D52))),DT58="Yes"),OFFSET('Hygiene Data'!$D$10,0,10*ROW('Hygiene Data'!D52)),IF(AND(ISNUMBER(OFFSET('Hygiene Data'!$D$10,0,10*ROW('Hygiene Data'!D52))),DT58="No",ISNUMBER(OFFSET('Hygiene Data'!$D$10,0,10*ROW('Hygiene Data'!D52)))),CONCATENATE("[",ROUND(OFFSET('Hygiene Data'!$D$10,0,10*ROW('Hygiene Data'!D52)),0),"]"),IF(AND(ISNUMBER(OFFSET('Hygiene Data'!$D$10,0,10*ROW('Hygiene Data'!D52))),DT58="",ISNUMBER(OFFSET('Hygiene Data'!$D$10,0,10*ROW('Hygiene Data'!D52)))),OFFSET('Hygiene Data'!$D$10,0,10*ROW('Hygiene Data'!D52)),NA())))</f>
        <v>#N/A</v>
      </c>
      <c r="BF58" s="135" t="e">
        <f ca="1">+IF(AND(ISNUMBER(OFFSET('Hygiene Data'!$E$6,0,10*ROW('Hygiene Data'!E52))),DU58="Yes"),OFFSET('Hygiene Data'!$E$6,0,10*ROW('Hygiene Data'!E52)),IF(AND(ISNUMBER(OFFSET('Hygiene Data'!$E$6,0,10*ROW('Hygiene Data'!E52))),DU58="No",ISNUMBER(OFFSET('Hygiene Data'!$E$6,0,10*ROW('Hygiene Data'!E52)))),CONCATENATE("[",ROUND(OFFSET('Hygiene Data'!$E$6,0,10*ROW('Hygiene Data'!E52)),0),"]"),IF(AND(ISNUMBER(OFFSET('Hygiene Data'!$E$6,0,10*ROW('Hygiene Data'!E52))),DU58="",ISNUMBER(OFFSET('Hygiene Data'!$E$6,0,10*ROW('Hygiene Data'!E52)))),OFFSET('Hygiene Data'!$E$6,0,10*ROW('Hygiene Data'!E52)),NA())))</f>
        <v>#N/A</v>
      </c>
      <c r="BG58" s="135" t="e">
        <f ca="1">+IF(AND(ISNUMBER(OFFSET('Hygiene Data'!$E$8,0,10*ROW('Hygiene Data'!E52))),DV58="Yes"),OFFSET('Hygiene Data'!$E$8,0,10*ROW('Hygiene Data'!E52)),IF(AND(ISNUMBER(OFFSET('Hygiene Data'!$E$8,0,10*ROW('Hygiene Data'!E52))),DV58="No",ISNUMBER(OFFSET('Hygiene Data'!$E$8,0,10*ROW('Hygiene Data'!E52)))),CONCATENATE("[",ROUND(OFFSET('Hygiene Data'!$E$8,0,10*ROW('Hygiene Data'!E52)),0),"]"),IF(AND(ISNUMBER(OFFSET('Hygiene Data'!$E$8,0,10*ROW('Hygiene Data'!E52))),DV58="",ISNUMBER(OFFSET('Hygiene Data'!$E$8,0,10*ROW('Hygiene Data'!E52)))),OFFSET('Hygiene Data'!$E$8,0,10*ROW('Hygiene Data'!E52)),NA())))</f>
        <v>#N/A</v>
      </c>
      <c r="BH58" s="135" t="e">
        <f ca="1">+IF(AND(ISNUMBER(OFFSET('Hygiene Data'!$E$10,0,10*ROW('Hygiene Data'!E52))),DW58="Yes"),OFFSET('Hygiene Data'!$E$10,0,10*ROW('Hygiene Data'!E52)),IF(AND(ISNUMBER(OFFSET('Hygiene Data'!$E$10,0,10*ROW('Hygiene Data'!E52))),DW58="No",ISNUMBER(OFFSET('Hygiene Data'!$E$10,0,10*ROW('Hygiene Data'!E52)))),CONCATENATE("[",ROUND(OFFSET('Hygiene Data'!$E$10,0,10*ROW('Hygiene Data'!E52)),0),"]"),IF(AND(ISNUMBER(OFFSET('Hygiene Data'!$E$10,0,10*ROW('Hygiene Data'!E52))),DW58="",ISNUMBER(OFFSET('Hygiene Data'!$E$10,0,10*ROW('Hygiene Data'!E52)))),OFFSET('Hygiene Data'!$E$10,0,10*ROW('Hygiene Data'!E52)),NA())))</f>
        <v>#N/A</v>
      </c>
      <c r="BI58" s="135" t="e">
        <f ca="1">+IF(AND(ISNUMBER(OFFSET('Hygiene Data'!$F$6,0,10*ROW('Hygiene Data'!F52))),DX58="Yes"),OFFSET('Hygiene Data'!$F$6,0,10*ROW('Hygiene Data'!F52)),IF(AND(ISNUMBER(OFFSET('Hygiene Data'!$F$6,0,10*ROW('Hygiene Data'!F52))),DX58="No",ISNUMBER(OFFSET('Hygiene Data'!$F$6,0,10*ROW('Hygiene Data'!F52)))),CONCATENATE("[",ROUND(OFFSET('Hygiene Data'!$F$6,0,10*ROW('Hygiene Data'!F52)),0),"]"),IF(AND(ISNUMBER(OFFSET('Hygiene Data'!$F$6,0,10*ROW('Hygiene Data'!F52))),DX58="",ISNUMBER(OFFSET('Hygiene Data'!$F$6,0,10*ROW('Hygiene Data'!F52)))),OFFSET('Hygiene Data'!$F$6,0,10*ROW('Hygiene Data'!F52)),NA())))</f>
        <v>#N/A</v>
      </c>
      <c r="BJ58" s="135" t="e">
        <f ca="1">+IF(AND(ISNUMBER(OFFSET('Hygiene Data'!$F$8,0,10*ROW('Hygiene Data'!F52))),DY58="Yes"),OFFSET('Hygiene Data'!$F$8,0,10*ROW('Hygiene Data'!F52)),IF(AND(ISNUMBER(OFFSET('Hygiene Data'!$F$8,0,10*ROW('Hygiene Data'!F52))),DY58="No",ISNUMBER(OFFSET('Hygiene Data'!$F$8,0,10*ROW('Hygiene Data'!F52)))),CONCATENATE("[",ROUND(OFFSET('Hygiene Data'!$F$8,0,10*ROW('Hygiene Data'!F52)),0),"]"),IF(AND(ISNUMBER(OFFSET('Hygiene Data'!$F$8,0,10*ROW('Hygiene Data'!F52))),DY58="",ISNUMBER(OFFSET('Hygiene Data'!$F$8,0,10*ROW('Hygiene Data'!F52)))),OFFSET('Hygiene Data'!$F$8,0,10*ROW('Hygiene Data'!F52)),NA())))</f>
        <v>#N/A</v>
      </c>
      <c r="BK58" s="135" t="e">
        <f ca="1">+IF(AND(ISNUMBER(OFFSET('Hygiene Data'!$F$10,0,10*ROW('Hygiene Data'!F52))),DZ58="Yes"),OFFSET('Hygiene Data'!$F$10,0,10*ROW('Hygiene Data'!F52)),IF(AND(ISNUMBER(OFFSET('Hygiene Data'!$F$10,0,10*ROW('Hygiene Data'!F52))),DZ58="No",ISNUMBER(OFFSET('Hygiene Data'!$F$10,0,10*ROW('Hygiene Data'!F52)))),CONCATENATE("[",ROUND(OFFSET('Hygiene Data'!$F$10,0,10*ROW('Hygiene Data'!F52)),0),"]"),IF(AND(ISNUMBER(OFFSET('Hygiene Data'!$F$10,0,10*ROW('Hygiene Data'!F52))),DZ58="",ISNUMBER(OFFSET('Hygiene Data'!$F$10,0,10*ROW('Hygiene Data'!F52)))),OFFSET('Hygiene Data'!$F$10,0,10*ROW('Hygiene Data'!F52)),NA())))</f>
        <v>#N/A</v>
      </c>
      <c r="BL58" s="135" t="e">
        <f ca="1">+IF(AND(ISNUMBER(OFFSET('Hygiene Data'!$G$6,0,10*ROW('Hygiene Data'!G52))),EA58="Yes"),OFFSET('Hygiene Data'!$G$6,0,10*ROW('Hygiene Data'!G52)),IF(AND(ISNUMBER(OFFSET('Hygiene Data'!$G$6,0,10*ROW('Hygiene Data'!G52))),EA58="No",ISNUMBER(OFFSET('Hygiene Data'!$G$6,0,10*ROW('Hygiene Data'!G52)))),CONCATENATE("[",ROUND(OFFSET('Hygiene Data'!$G$6,0,10*ROW('Hygiene Data'!G52)),0),"]"),IF(AND(ISNUMBER(OFFSET('Hygiene Data'!$G$6,0,10*ROW('Hygiene Data'!G52))),EA58="",ISNUMBER(OFFSET('Hygiene Data'!$G$6,0,10*ROW('Hygiene Data'!G52)))),OFFSET('Hygiene Data'!$G$6,0,10*ROW('Hygiene Data'!G52)),NA())))</f>
        <v>#N/A</v>
      </c>
      <c r="BM58" s="135" t="e">
        <f ca="1">+IF(AND(ISNUMBER(OFFSET('Hygiene Data'!$G$8,0,10*ROW('Hygiene Data'!G52))),EB58="Yes"),OFFSET('Hygiene Data'!$G$8,0,10*ROW('Hygiene Data'!G52)),IF(AND(ISNUMBER(OFFSET('Hygiene Data'!$G$8,0,10*ROW('Hygiene Data'!G52))),EB58="No",ISNUMBER(OFFSET('Hygiene Data'!$G$8,0,10*ROW('Hygiene Data'!G52)))),CONCATENATE("[",ROUND(OFFSET('Hygiene Data'!$G$8,0,10*ROW('Hygiene Data'!G52)),0),"]"),IF(AND(ISNUMBER(OFFSET('Hygiene Data'!$G$8,0,10*ROW('Hygiene Data'!G52))),EB58="",ISNUMBER(OFFSET('Hygiene Data'!$G$8,0,10*ROW('Hygiene Data'!G52)))),OFFSET('Hygiene Data'!$G$8,0,10*ROW('Hygiene Data'!G52)),NA())))</f>
        <v>#N/A</v>
      </c>
      <c r="BN58" s="135" t="e">
        <f ca="1">+IF(AND(ISNUMBER(OFFSET('Hygiene Data'!$G$10,0,10*ROW('Hygiene Data'!G52))),EC58="Yes"),OFFSET('Hygiene Data'!$G$10,0,10*ROW('Hygiene Data'!G52)),IF(AND(ISNUMBER(OFFSET('Hygiene Data'!$G$10,0,10*ROW('Hygiene Data'!G52))),EC58="No",ISNUMBER(OFFSET('Hygiene Data'!$G$10,0,10*ROW('Hygiene Data'!G52)))),CONCATENATE("[",ROUND(OFFSET('Hygiene Data'!$G$10,0,10*ROW('Hygiene Data'!G52)),0),"]"),IF(AND(ISNUMBER(OFFSET('Hygiene Data'!$G$10,0,10*ROW('Hygiene Data'!G52))),EC58="",ISNUMBER(OFFSET('Hygiene Data'!$G$10,0,10*ROW('Hygiene Data'!G52)))),OFFSET('Hygiene Data'!$G$10,0,10*ROW('Hygiene Data'!G52)),NA())))</f>
        <v>#N/A</v>
      </c>
      <c r="BO58" s="135" t="e">
        <f ca="1">+IF(AND(ISNUMBER(OFFSET('Hygiene Data'!$H$6,0,10*ROW('Hygiene Data'!H52))),ED58="Yes"),OFFSET('Hygiene Data'!$H$6,0,10*ROW('Hygiene Data'!H52)),IF(AND(ISNUMBER(OFFSET('Hygiene Data'!$H$6,0,10*ROW('Hygiene Data'!H52))),ED58="No",ISNUMBER(OFFSET('Hygiene Data'!$H$6,0,10*ROW('Hygiene Data'!H52)))),CONCATENATE("[",ROUND(OFFSET('Hygiene Data'!$H$6,0,10*ROW('Hygiene Data'!H52)),0),"]"),IF(AND(ISNUMBER(OFFSET('Hygiene Data'!$H$6,0,10*ROW('Hygiene Data'!H52))),ED58="",ISNUMBER(OFFSET('Hygiene Data'!$H$6,0,10*ROW('Hygiene Data'!H52)))),OFFSET('Hygiene Data'!$H$6,0,10*ROW('Hygiene Data'!H52)),NA())))</f>
        <v>#N/A</v>
      </c>
      <c r="BP58" s="135" t="e">
        <f ca="1">+IF(AND(ISNUMBER(OFFSET('Hygiene Data'!$H$8,0,10*ROW('Hygiene Data'!H52))),EE58="Yes"),OFFSET('Hygiene Data'!$H$8,0,10*ROW('Hygiene Data'!H52)),IF(AND(ISNUMBER(OFFSET('Hygiene Data'!$H$8,0,10*ROW('Hygiene Data'!H52))),EE58="No",ISNUMBER(OFFSET('Hygiene Data'!$H$8,0,10*ROW('Hygiene Data'!H52)))),CONCATENATE("[",ROUND(OFFSET('Hygiene Data'!$H$8,0,10*ROW('Hygiene Data'!H52)),0),"]"),IF(AND(ISNUMBER(OFFSET('Hygiene Data'!$H$8,0,10*ROW('Hygiene Data'!H52))),EE58="",ISNUMBER(OFFSET('Hygiene Data'!$H$8,0,10*ROW('Hygiene Data'!H52)))),OFFSET('Hygiene Data'!$H$8,0,10*ROW('Hygiene Data'!H52)),NA())))</f>
        <v>#N/A</v>
      </c>
      <c r="BQ58" s="135" t="e">
        <f ca="1">+IF(AND(ISNUMBER(OFFSET('Hygiene Data'!$H$10,0,10*ROW('Hygiene Data'!H52))),EF58="Yes"),OFFSET('Hygiene Data'!$H$10,0,10*ROW('Hygiene Data'!H52)),IF(AND(ISNUMBER(OFFSET('Hygiene Data'!$H$10,0,10*ROW('Hygiene Data'!H52))),EF58="No",ISNUMBER(OFFSET('Hygiene Data'!$H$10,0,10*ROW('Hygiene Data'!H52)))),CONCATENATE("[",ROUND(OFFSET('Hygiene Data'!$H$10,0,10*ROW('Hygiene Data'!H52)),0),"]"),IF(AND(ISNUMBER(OFFSET('Hygiene Data'!$H$10,0,10*ROW('Hygiene Data'!H52))),EF58="",ISNUMBER(OFFSET('Hygiene Data'!$H$10,0,10*ROW('Hygiene Data'!H52)))),OFFSET('Hygiene Data'!$H$10,0,10*ROW('Hygiene Data'!H52)),NA())))</f>
        <v>#N/A</v>
      </c>
      <c r="BS58" s="34" t="str">
        <f ca="1">+IF(OFFSET('Water Data'!$C$28,0,10*ROW('Water Data'!C52))="","",OFFSET('Water Data'!$C$28,0,10*ROW('Water Data'!C52)))</f>
        <v/>
      </c>
      <c r="BT58" s="34" t="str">
        <f ca="1">+IF(OFFSET('Water Data'!$C$29,0,10*ROW('Water Data'!C52))="","",OFFSET('Water Data'!$C$29,0,10*ROW('Water Data'!C52)))</f>
        <v/>
      </c>
      <c r="BU58" s="34" t="str">
        <f ca="1">+IF(OFFSET('Water Data'!$C$30,0,10*ROW('Water Data'!C52))="","",OFFSET('Water Data'!$C$30,0,10*ROW('Water Data'!C52)))</f>
        <v/>
      </c>
      <c r="BV58" s="34" t="str">
        <f ca="1">+IF(OFFSET('Water Data'!$D$28,0,10*ROW('Water Data'!D52))="","",OFFSET('Water Data'!$D$28,0,10*ROW('Water Data'!D52)))</f>
        <v/>
      </c>
      <c r="BW58" s="34" t="str">
        <f ca="1">+IF(OFFSET('Water Data'!$D$29,0,10*ROW('Water Data'!D52))="","",OFFSET('Water Data'!$D$29,0,10*ROW('Water Data'!D52)))</f>
        <v/>
      </c>
      <c r="BX58" s="34" t="str">
        <f ca="1">+IF(OFFSET('Water Data'!$D$30,0,10*ROW('Water Data'!D52))="","",OFFSET('Water Data'!$D$30,0,10*ROW('Water Data'!D52)))</f>
        <v/>
      </c>
      <c r="BY58" s="34" t="str">
        <f ca="1">+IF(OFFSET('Water Data'!$E$28,0,10*ROW('Water Data'!E52))="","",OFFSET('Water Data'!$E$28,0,10*ROW('Water Data'!E52)))</f>
        <v/>
      </c>
      <c r="BZ58" s="34" t="str">
        <f ca="1">+IF(OFFSET('Water Data'!$E$29,0,10*ROW('Water Data'!E52))="","",OFFSET('Water Data'!$E$29,0,10*ROW('Water Data'!E52)))</f>
        <v/>
      </c>
      <c r="CA58" s="34" t="str">
        <f ca="1">+IF(OFFSET('Water Data'!$E$30,0,10*ROW('Water Data'!E52))="","",OFFSET('Water Data'!$E$30,0,10*ROW('Water Data'!E52)))</f>
        <v/>
      </c>
      <c r="CB58" s="34" t="str">
        <f ca="1">+IF(OFFSET('Water Data'!$F$28,0,10*ROW('Water Data'!F52))="","",OFFSET('Water Data'!$F$28,0,10*ROW('Water Data'!F52)))</f>
        <v/>
      </c>
      <c r="CC58" s="34" t="str">
        <f ca="1">+IF(OFFSET('Water Data'!$F$29,0,10*ROW('Water Data'!F52))="","",OFFSET('Water Data'!$F$29,0,10*ROW('Water Data'!F52)))</f>
        <v/>
      </c>
      <c r="CD58" s="34" t="str">
        <f ca="1">+IF(OFFSET('Water Data'!$F$30,0,10*ROW('Water Data'!F52))="","",OFFSET('Water Data'!$F$30,0,10*ROW('Water Data'!F52)))</f>
        <v/>
      </c>
      <c r="CE58" s="34" t="str">
        <f ca="1">+IF(OFFSET('Water Data'!$G$28,0,10*ROW('Water Data'!G52))="","",OFFSET('Water Data'!$G$28,0,10*ROW('Water Data'!G52)))</f>
        <v/>
      </c>
      <c r="CF58" s="34" t="str">
        <f ca="1">+IF(OFFSET('Water Data'!$G$29,0,10*ROW('Water Data'!G52))="","",OFFSET('Water Data'!$G$29,0,10*ROW('Water Data'!G52)))</f>
        <v/>
      </c>
      <c r="CG58" s="34" t="str">
        <f ca="1">+IF(OFFSET('Water Data'!$G$30,0,10*ROW('Water Data'!G52))="","",OFFSET('Water Data'!$G$30,0,10*ROW('Water Data'!G52)))</f>
        <v/>
      </c>
      <c r="CH58" s="34" t="str">
        <f ca="1">+IF(OFFSET('Water Data'!$H$28,0,10*ROW('Water Data'!H52))="","",OFFSET('Water Data'!$H$28,0,10*ROW('Water Data'!H52)))</f>
        <v/>
      </c>
      <c r="CI58" s="34" t="str">
        <f ca="1">+IF(OFFSET('Water Data'!$H$29,0,10*ROW('Water Data'!H52))="","",OFFSET('Water Data'!$H$29,0,10*ROW('Water Data'!H52)))</f>
        <v/>
      </c>
      <c r="CJ58" s="34" t="str">
        <f ca="1">+IF(OFFSET('Water Data'!$H$30,0,10*ROW('Water Data'!H52))="","",OFFSET('Water Data'!$H$30,0,10*ROW('Water Data'!H52)))</f>
        <v/>
      </c>
      <c r="CK58" s="34" t="str">
        <f ca="1">+IF(OFFSET('Sanitation Data'!$C$29,0,10*ROW('Sanitation Data'!C52))="","",OFFSET('Sanitation Data'!$C$29,0,10*ROW('Sanitation Data'!C52)))</f>
        <v/>
      </c>
      <c r="CL58" s="34" t="str">
        <f ca="1">+IF(OFFSET('Sanitation Data'!$C$30,0,10*ROW('Sanitation Data'!C52))="","",OFFSET('Sanitation Data'!$C$30,0,10*ROW('Sanitation Data'!C52)))</f>
        <v/>
      </c>
      <c r="CM58" s="34" t="str">
        <f ca="1">+IF(OFFSET('Sanitation Data'!$C$31,0,10*ROW('Sanitation Data'!C52))="","",OFFSET('Sanitation Data'!$C$31,0,10*ROW('Sanitation Data'!C52)))</f>
        <v/>
      </c>
      <c r="CN58" s="34" t="str">
        <f ca="1">+IF(OFFSET('Sanitation Data'!$C$32,0,10*ROW('Sanitation Data'!C52))="","",OFFSET('Sanitation Data'!$C$32,0,10*ROW('Sanitation Data'!C52)))</f>
        <v/>
      </c>
      <c r="CO58" s="34" t="str">
        <f ca="1">+IF(OFFSET('Sanitation Data'!$C$33,0,10*ROW('Sanitation Data'!C52))="","",OFFSET('Sanitation Data'!$C$33,0,10*ROW('Sanitation Data'!C52)))</f>
        <v/>
      </c>
      <c r="CP58" s="34" t="str">
        <f ca="1">+IF(OFFSET('Sanitation Data'!$D$29,0,10*ROW('Sanitation Data'!D52))="","",OFFSET('Sanitation Data'!$D$29,0,10*ROW('Sanitation Data'!D52)))</f>
        <v/>
      </c>
      <c r="CQ58" s="34" t="str">
        <f ca="1">+IF(OFFSET('Sanitation Data'!$D$30,0,10*ROW('Sanitation Data'!D52))="","",OFFSET('Sanitation Data'!$D$30,0,10*ROW('Sanitation Data'!D52)))</f>
        <v/>
      </c>
      <c r="CR58" s="34" t="str">
        <f ca="1">+IF(OFFSET('Sanitation Data'!$D$31,0,10*ROW('Sanitation Data'!D52))="","",OFFSET('Sanitation Data'!$D$31,0,10*ROW('Sanitation Data'!D52)))</f>
        <v/>
      </c>
      <c r="CS58" s="34" t="str">
        <f ca="1">+IF(OFFSET('Sanitation Data'!$D$32,0,10*ROW('Sanitation Data'!D52))="","",OFFSET('Sanitation Data'!$D$32,0,10*ROW('Sanitation Data'!D52)))</f>
        <v/>
      </c>
      <c r="CT58" s="34" t="str">
        <f ca="1">+IF(OFFSET('Sanitation Data'!$D$33,0,10*ROW('Sanitation Data'!D52))="","",OFFSET('Sanitation Data'!$D$33,0,10*ROW('Sanitation Data'!D52)))</f>
        <v/>
      </c>
      <c r="CU58" s="34" t="str">
        <f ca="1">+IF(OFFSET('Sanitation Data'!$E$29,0,10*ROW('Sanitation Data'!E52))="","",OFFSET('Sanitation Data'!$E$29,0,10*ROW('Sanitation Data'!E52)))</f>
        <v/>
      </c>
      <c r="CV58" s="34" t="str">
        <f ca="1">+IF(OFFSET('Sanitation Data'!$E$30,0,10*ROW('Sanitation Data'!E52))="","",OFFSET('Sanitation Data'!$E$30,0,10*ROW('Sanitation Data'!E52)))</f>
        <v/>
      </c>
      <c r="CW58" s="34" t="str">
        <f ca="1">+IF(OFFSET('Sanitation Data'!$E$31,0,10*ROW('Sanitation Data'!E52))="","",OFFSET('Sanitation Data'!$E$31,0,10*ROW('Sanitation Data'!E52)))</f>
        <v/>
      </c>
      <c r="CX58" s="34" t="str">
        <f ca="1">+IF(OFFSET('Sanitation Data'!$E$32,0,10*ROW('Sanitation Data'!E52))="","",OFFSET('Sanitation Data'!$E$32,0,10*ROW('Sanitation Data'!E52)))</f>
        <v/>
      </c>
      <c r="CY58" s="34" t="str">
        <f ca="1">+IF(OFFSET('Sanitation Data'!$E$33,0,10*ROW('Sanitation Data'!E52))="","",OFFSET('Sanitation Data'!$E$33,0,10*ROW('Sanitation Data'!E52)))</f>
        <v/>
      </c>
      <c r="CZ58" s="34" t="str">
        <f ca="1">+IF(OFFSET('Sanitation Data'!$F$29,0,10*ROW('Sanitation Data'!F52))="","",OFFSET('Sanitation Data'!$F$29,0,10*ROW('Sanitation Data'!F52)))</f>
        <v/>
      </c>
      <c r="DA58" s="34" t="str">
        <f ca="1">+IF(OFFSET('Sanitation Data'!$F$30,0,10*ROW('Sanitation Data'!F52))="","",OFFSET('Sanitation Data'!$F$30,0,10*ROW('Sanitation Data'!F52)))</f>
        <v/>
      </c>
      <c r="DB58" s="34" t="str">
        <f ca="1">+IF(OFFSET('Sanitation Data'!$F$31,0,10*ROW('Sanitation Data'!F52))="","",OFFSET('Sanitation Data'!$F$31,0,10*ROW('Sanitation Data'!F52)))</f>
        <v/>
      </c>
      <c r="DC58" s="34" t="str">
        <f ca="1">+IF(OFFSET('Sanitation Data'!$F$32,0,10*ROW('Sanitation Data'!F52))="","",OFFSET('Sanitation Data'!$F$32,0,10*ROW('Sanitation Data'!F52)))</f>
        <v/>
      </c>
      <c r="DD58" s="34" t="str">
        <f ca="1">+IF(OFFSET('Sanitation Data'!$F$33,0,10*ROW('Sanitation Data'!F52))="","",OFFSET('Sanitation Data'!$F$33,0,10*ROW('Sanitation Data'!F52)))</f>
        <v/>
      </c>
      <c r="DE58" s="34" t="str">
        <f ca="1">+IF(OFFSET('Sanitation Data'!$G$29,0,10*ROW('Sanitation Data'!G52))="","",OFFSET('Sanitation Data'!$G$29,0,10*ROW('Sanitation Data'!G52)))</f>
        <v/>
      </c>
      <c r="DF58" s="34" t="str">
        <f ca="1">+IF(OFFSET('Sanitation Data'!$G$30,0,10*ROW('Sanitation Data'!G52))="","",OFFSET('Sanitation Data'!$G$30,0,10*ROW('Sanitation Data'!G52)))</f>
        <v/>
      </c>
      <c r="DG58" s="34" t="str">
        <f ca="1">+IF(OFFSET('Sanitation Data'!$G$31,0,10*ROW('Sanitation Data'!G52))="","",OFFSET('Sanitation Data'!$G$31,0,10*ROW('Sanitation Data'!G52)))</f>
        <v/>
      </c>
      <c r="DH58" s="34" t="str">
        <f ca="1">+IF(OFFSET('Sanitation Data'!$G$32,0,10*ROW('Sanitation Data'!G52))="","",OFFSET('Sanitation Data'!$G$32,0,10*ROW('Sanitation Data'!G52)))</f>
        <v/>
      </c>
      <c r="DI58" s="34" t="str">
        <f ca="1">+IF(OFFSET('Sanitation Data'!$G$33,0,10*ROW('Sanitation Data'!G52))="","",OFFSET('Sanitation Data'!$G$33,0,10*ROW('Sanitation Data'!G52)))</f>
        <v/>
      </c>
      <c r="DJ58" s="34" t="str">
        <f ca="1">+IF(OFFSET('Sanitation Data'!$H$29,0,10*ROW('Sanitation Data'!H52))="","",OFFSET('Sanitation Data'!$H$29,0,10*ROW('Sanitation Data'!H52)))</f>
        <v/>
      </c>
      <c r="DK58" s="34" t="str">
        <f ca="1">+IF(OFFSET('Sanitation Data'!$H$30,0,10*ROW('Sanitation Data'!H52))="","",OFFSET('Sanitation Data'!$H$30,0,10*ROW('Sanitation Data'!H52)))</f>
        <v/>
      </c>
      <c r="DL58" s="34" t="str">
        <f ca="1">+IF(OFFSET('Sanitation Data'!$H$31,0,10*ROW('Sanitation Data'!H52))="","",OFFSET('Sanitation Data'!$H$31,0,10*ROW('Sanitation Data'!H52)))</f>
        <v/>
      </c>
      <c r="DM58" s="34" t="str">
        <f ca="1">+IF(OFFSET('Sanitation Data'!$H$32,0,10*ROW('Sanitation Data'!H52))="","",OFFSET('Sanitation Data'!$H$32,0,10*ROW('Sanitation Data'!H52)))</f>
        <v/>
      </c>
      <c r="DN58" s="34" t="str">
        <f ca="1">+IF(OFFSET('Sanitation Data'!$H$33,0,10*ROW('Sanitation Data'!H52))="","",OFFSET('Sanitation Data'!$H$33,0,10*ROW('Sanitation Data'!H52)))</f>
        <v/>
      </c>
      <c r="DO58" s="34" t="str">
        <f ca="1">+IF(OFFSET('Hygiene Data'!$C$12,0,10*ROW('Hygiene Data'!C52))="","",OFFSET('Hygiene Data'!$C$12,0,10*ROW('Hygiene Data'!C52)))</f>
        <v/>
      </c>
      <c r="DP58" s="34" t="str">
        <f ca="1">+IF(OFFSET('Hygiene Data'!$C$13,0,10*ROW('Hygiene Data'!C52))="","",OFFSET('Hygiene Data'!$C$13,0,10*ROW('Hygiene Data'!C52)))</f>
        <v/>
      </c>
      <c r="DQ58" s="34" t="str">
        <f ca="1">+IF(OFFSET('Hygiene Data'!$C$14,0,10*ROW('Hygiene Data'!C52))="","",OFFSET('Hygiene Data'!$C$14,0,10*ROW('Hygiene Data'!C52)))</f>
        <v/>
      </c>
      <c r="DR58" s="34" t="str">
        <f ca="1">+IF(OFFSET('Hygiene Data'!$D$12,0,10*ROW('Hygiene Data'!D52))="","",OFFSET('Hygiene Data'!$D$12,0,10*ROW('Hygiene Data'!D52)))</f>
        <v/>
      </c>
      <c r="DS58" s="34" t="str">
        <f ca="1">+IF(OFFSET('Hygiene Data'!$D$13,0,10*ROW('Hygiene Data'!D52))="","",OFFSET('Hygiene Data'!$D$13,0,10*ROW('Hygiene Data'!D52)))</f>
        <v/>
      </c>
      <c r="DT58" s="34" t="str">
        <f ca="1">+IF(OFFSET('Hygiene Data'!$D$14,0,10*ROW('Hygiene Data'!D52))="","",OFFSET('Hygiene Data'!$D$14,0,10*ROW('Hygiene Data'!D52)))</f>
        <v/>
      </c>
      <c r="DU58" s="34" t="str">
        <f ca="1">+IF(OFFSET('Hygiene Data'!$E$12,0,10*ROW('Hygiene Data'!E52))="","",OFFSET('Hygiene Data'!$E$12,0,10*ROW('Hygiene Data'!E52)))</f>
        <v/>
      </c>
      <c r="DV58" s="34" t="str">
        <f ca="1">+IF(OFFSET('Hygiene Data'!$E$13,0,10*ROW('Hygiene Data'!E52))="","",OFFSET('Hygiene Data'!$E$13,0,10*ROW('Hygiene Data'!E52)))</f>
        <v/>
      </c>
      <c r="DW58" s="34" t="str">
        <f ca="1">+IF(OFFSET('Hygiene Data'!$E$14,0,10*ROW('Hygiene Data'!E52))="","",OFFSET('Hygiene Data'!$E$14,0,10*ROW('Hygiene Data'!E52)))</f>
        <v/>
      </c>
      <c r="DX58" s="34" t="str">
        <f ca="1">+IF(OFFSET('Hygiene Data'!$F$12,0,10*ROW('Hygiene Data'!F52))="","",OFFSET('Hygiene Data'!$F$12,0,10*ROW('Hygiene Data'!F52)))</f>
        <v/>
      </c>
      <c r="DY58" s="34" t="str">
        <f ca="1">+IF(OFFSET('Hygiene Data'!$F$13,0,10*ROW('Hygiene Data'!F52))="","",OFFSET('Hygiene Data'!$F$13,0,10*ROW('Hygiene Data'!F52)))</f>
        <v/>
      </c>
      <c r="DZ58" s="34" t="str">
        <f ca="1">+IF(OFFSET('Hygiene Data'!$F$14,0,10*ROW('Hygiene Data'!F52))="","",OFFSET('Hygiene Data'!$F$14,0,10*ROW('Hygiene Data'!F52)))</f>
        <v/>
      </c>
      <c r="EA58" s="34" t="str">
        <f ca="1">+IF(OFFSET('Hygiene Data'!$G$12,0,10*ROW('Hygiene Data'!G52))="","",OFFSET('Hygiene Data'!$G$12,0,10*ROW('Hygiene Data'!G52)))</f>
        <v/>
      </c>
      <c r="EB58" s="34" t="str">
        <f ca="1">+IF(OFFSET('Hygiene Data'!$G$13,0,10*ROW('Hygiene Data'!G52))="","",OFFSET('Hygiene Data'!$G$13,0,10*ROW('Hygiene Data'!G52)))</f>
        <v/>
      </c>
      <c r="EC58" s="34" t="str">
        <f ca="1">+IF(OFFSET('Hygiene Data'!$G$14,0,10*ROW('Hygiene Data'!G52))="","",OFFSET('Hygiene Data'!$G$14,0,10*ROW('Hygiene Data'!G52)))</f>
        <v/>
      </c>
      <c r="ED58" s="34" t="str">
        <f ca="1">+IF(OFFSET('Hygiene Data'!$H$12,0,10*ROW('Hygiene Data'!H52))="","",OFFSET('Hygiene Data'!$H$12,0,10*ROW('Hygiene Data'!H52)))</f>
        <v/>
      </c>
      <c r="EE58" s="34" t="str">
        <f ca="1">+IF(OFFSET('Hygiene Data'!$H$13,0,10*ROW('Hygiene Data'!H52))="","",OFFSET('Hygiene Data'!$H$13,0,10*ROW('Hygiene Data'!H52)))</f>
        <v/>
      </c>
      <c r="EF58" s="34" t="str">
        <f ca="1">+IF(OFFSET('Hygiene Data'!$H$14,0,10*ROW('Hygiene Data'!H52))="","",OFFSET('Hygiene Data'!$H$14,0,10*ROW('Hygiene Data'!H52)))</f>
        <v/>
      </c>
    </row>
    <row r="59" spans="1:136" x14ac:dyDescent="0.2">
      <c r="A59" s="50" t="str">
        <f ca="1">+IF(OFFSET('Water Data'!$B$1,0,10*ROW('Water Data'!B56))="","",OFFSET('Water Data'!$B$1,0,10*ROW('Water Data'!B56)))</f>
        <v/>
      </c>
      <c r="B59" s="50" t="str">
        <f ca="1">+IF(OFFSET('Water Data'!$A$3,0,10*ROW('Water Data'!A56))="","",OFFSET('Water Data'!$A$3,0,10*ROW('Water Data'!A56)))</f>
        <v/>
      </c>
      <c r="C59" s="50" t="str">
        <f ca="1">+IF(OFFSET('Water Data'!$C$3,0,10*ROW('Water Data'!C56))="","",OFFSET('Water Data'!$C$3,0,10*ROW('Water Data'!C56)))</f>
        <v/>
      </c>
      <c r="D59" s="133" t="e">
        <f ca="1">+IF(AND(ISNUMBER(OFFSET('Water Data'!$C$5,0,10*ROW('Water Data'!C53))),BS59="Yes"),100-OFFSET('Water Data'!$C$5,0,10*ROW('Water Data'!C53)),IF(AND(ISNUMBER(OFFSET('Water Data'!$C$5,0,10*ROW('Water Data'!C53))),BS59="No",ISNUMBER(OFFSET('Water Data'!$C$5,0,10*ROW('Water Data'!C53)))),CONCATENATE("[",ROUND(100-OFFSET('Water Data'!$C$5,0,10*ROW('Water Data'!C53)),0),"]"),IF(AND(ISNUMBER(OFFSET('Water Data'!$C$5,0,10*ROW('Water Data'!C53))),BS59="",ISNUMBER(OFFSET('Water Data'!$C$5,0,10*ROW('Water Data'!C53)))),100-OFFSET('Water Data'!$C$5,0,10*ROW('Water Data'!C53)),NA())))</f>
        <v>#N/A</v>
      </c>
      <c r="E59" s="133" t="e">
        <f ca="1">+IF(AND(ISNUMBER(OFFSET('Water Data'!$C$7,0,10*ROW('Water Data'!D53))),BT59="Yes"),OFFSET('Water Data'!$C$7,0,10*ROW('Water Data'!C53)),IF(AND(ISNUMBER(OFFSET('Water Data'!$C$7,0,10*ROW('Water Data'!C53))),BT59="No",ISNUMBER(OFFSET('Water Data'!$C$7,0,10*ROW('Water Data'!C53)))),CONCATENATE("[",ROUND(OFFSET('Water Data'!$C$7,0,10*ROW('Water Data'!C53)),0),"]"),IF(AND(ISNUMBER(OFFSET('Water Data'!$C$7,0,10*ROW('Water Data'!C53))),BT59="",ISNUMBER(OFFSET('Water Data'!$C$7,0,10*ROW('Water Data'!C53)))),OFFSET('Water Data'!$C$7,0,10*ROW('Water Data'!C53)),NA())))</f>
        <v>#N/A</v>
      </c>
      <c r="F59" s="133" t="e">
        <f ca="1">+IF(AND(ISNUMBER(OFFSET('Water Data'!$C$10,0,10*ROW('Water Data'!C53))),BU59="Yes"),OFFSET('Water Data'!$C$10,0,10*ROW('Water Data'!C53)),IF(AND(ISNUMBER(OFFSET('Water Data'!$C$10,0,10*ROW('Water Data'!C53))),BU59="No",ISNUMBER(OFFSET('Water Data'!$C$10,0,10*ROW('Water Data'!C53)))),CONCATENATE("[",ROUND(OFFSET('Water Data'!$C$10,0,10*ROW('Water Data'!C53)),0),"]"),IF(AND(ISNUMBER(OFFSET('Water Data'!$C$10,0,10*ROW('Water Data'!C53))),BU59="",ISNUMBER(OFFSET('Water Data'!$C$10,0,10*ROW('Water Data'!C53)))),OFFSET('Water Data'!$C$10,0,10*ROW('Water Data'!C53)),NA())))</f>
        <v>#N/A</v>
      </c>
      <c r="G59" s="133" t="e">
        <f ca="1">+IF(AND(ISNUMBER(OFFSET('Water Data'!$D$5,0,10*ROW('Water Data'!D53))),BV59="Yes"),100-OFFSET('Water Data'!$D$5,0,10*ROW('Water Data'!D53)),IF(AND(ISNUMBER(OFFSET('Water Data'!$D$5,0,10*ROW('Water Data'!D53))),BV59="No",ISNUMBER(OFFSET('Water Data'!$D$5,0,10*ROW('Water Data'!D53)))),CONCATENATE("[",ROUND(100-OFFSET('Water Data'!$D$5,0,10*ROW('Water Data'!D53)),0),"]"),IF(AND(ISNUMBER(OFFSET('Water Data'!$D$5,0,10*ROW('Water Data'!D53))),BV59="",ISNUMBER(OFFSET('Water Data'!$D$5,0,10*ROW('Water Data'!D53)))),100-OFFSET('Water Data'!$D$5,0,10*ROW('Water Data'!D53)),NA())))</f>
        <v>#N/A</v>
      </c>
      <c r="H59" s="133" t="e">
        <f ca="1">+IF(AND(ISNUMBER(OFFSET('Water Data'!$D$7,0,10*ROW('Water Data'!D53))),BW59="Yes"),OFFSET('Water Data'!$D$7,0,10*ROW('Water Data'!D53)),IF(AND(ISNUMBER(OFFSET('Water Data'!$D$7,0,10*ROW('Water Data'!D53))),BW59="No",ISNUMBER(OFFSET('Water Data'!$D$7,0,10*ROW('Water Data'!D53)))),CONCATENATE("[",ROUND(OFFSET('Water Data'!$C$7,0,10*ROW('Water Data'!D53)),0),"]"),IF(AND(ISNUMBER(OFFSET('Water Data'!$D$7,0,10*ROW('Water Data'!D53))),BW59="",ISNUMBER(OFFSET('Water Data'!$D$7,0,10*ROW('Water Data'!D53)))),OFFSET('Water Data'!$D$7,0,10*ROW('Water Data'!D53)),NA())))</f>
        <v>#N/A</v>
      </c>
      <c r="I59" s="133" t="e">
        <f ca="1">+IF(AND(ISNUMBER(OFFSET('Water Data'!$D$10,0,10*ROW('Water Data'!D53))),BX59="Yes"),OFFSET('Water Data'!$D$10,0,10*ROW('Water Data'!D53)),IF(AND(ISNUMBER(OFFSET('Water Data'!$D$10,0,10*ROW('Water Data'!D53))),BX59="No",ISNUMBER(OFFSET('Water Data'!$D$10,0,10*ROW('Water Data'!D53)))),CONCATENATE("[",ROUND(OFFSET('Water Data'!$D$10,0,10*ROW('Water Data'!D53)),0),"]"),IF(AND(ISNUMBER(OFFSET('Water Data'!$D$10,0,10*ROW('Water Data'!D53))),BX59="",ISNUMBER(OFFSET('Water Data'!$D$10,0,10*ROW('Water Data'!D53)))),OFFSET('Water Data'!$D$10,0,10*ROW('Water Data'!D53)),NA())))</f>
        <v>#N/A</v>
      </c>
      <c r="J59" s="133" t="e">
        <f ca="1">+IF(AND(ISNUMBER(OFFSET('Water Data'!$E$5,0,10*ROW('Water Data'!E53))),BY59="Yes"),100-OFFSET('Water Data'!$E$5,0,10*ROW('Water Data'!E53)),IF(AND(ISNUMBER(OFFSET('Water Data'!$E$5,0,10*ROW('Water Data'!E53))),BY59="No",ISNUMBER(OFFSET('Water Data'!$E$5,0,10*ROW('Water Data'!E53)))),CONCATENATE("[",ROUND(100-OFFSET('Water Data'!$E$5,0,10*ROW('Water Data'!E53)),0),"]"),IF(AND(ISNUMBER(OFFSET('Water Data'!$E$5,0,10*ROW('Water Data'!E53))),BY59="",ISNUMBER(OFFSET('Water Data'!$E$5,0,10*ROW('Water Data'!E53)))),100-OFFSET('Water Data'!$E$5,0,10*ROW('Water Data'!E53)),NA())))</f>
        <v>#N/A</v>
      </c>
      <c r="K59" s="133" t="e">
        <f ca="1">+IF(AND(ISNUMBER(OFFSET('Water Data'!$E$7,0,10*ROW('Water Data'!E53))),BZ59="Yes"),OFFSET('Water Data'!$E$7,0,10*ROW('Water Data'!E53)),IF(AND(ISNUMBER(OFFSET('Water Data'!$E$7,0,10*ROW('Water Data'!E53))),BZ59="No",ISNUMBER(OFFSET('Water Data'!$E$7,0,10*ROW('Water Data'!E53)))),CONCATENATE("[",ROUND(OFFSET('Water Data'!$E$7,0,10*ROW('Water Data'!E53)),0),"]"),IF(AND(ISNUMBER(OFFSET('Water Data'!$E$7,0,10*ROW('Water Data'!E53))),BZ59="",ISNUMBER(OFFSET('Water Data'!$E$7,0,10*ROW('Water Data'!E53)))),OFFSET('Water Data'!$E$7,0,10*ROW('Water Data'!E53)),NA())))</f>
        <v>#N/A</v>
      </c>
      <c r="L59" s="133" t="e">
        <f ca="1">+IF(AND(ISNUMBER(OFFSET('Water Data'!$E$10,0,10*ROW('Water Data'!E53))),CA59="Yes"),OFFSET('Water Data'!$E$10,0,10*ROW('Water Data'!E53)),IF(AND(ISNUMBER(OFFSET('Water Data'!$E$10,0,10*ROW('Water Data'!E53))),CA59="No",ISNUMBER(OFFSET('Water Data'!$E$10,0,10*ROW('Water Data'!E53)))),CONCATENATE("[",ROUND(OFFSET('Water Data'!$E$10,0,10*ROW('Water Data'!E53)),0),"]"),IF(AND(ISNUMBER(OFFSET('Water Data'!$E$10,0,10*ROW('Water Data'!E53))),CA59="",ISNUMBER(OFFSET('Water Data'!$E$10,0,10*ROW('Water Data'!E53)))),OFFSET('Water Data'!$E$10,0,10*ROW('Water Data'!E53)),NA())))</f>
        <v>#N/A</v>
      </c>
      <c r="M59" s="133" t="e">
        <f ca="1">+IF(AND(ISNUMBER(OFFSET('Water Data'!$F$5,0,10*ROW('Water Data'!F53))),CB59="Yes"),100-OFFSET('Water Data'!$F$5,0,10*ROW('Water Data'!F53)),IF(AND(ISNUMBER(OFFSET('Water Data'!$F$5,0,10*ROW('Water Data'!F53))),CB59="No",ISNUMBER(OFFSET('Water Data'!$F$5,0,10*ROW('Water Data'!F53)))),CONCATENATE("[",ROUND(100-OFFSET('Water Data'!$F$5,0,10*ROW('Water Data'!F53)),0),"]"),IF(AND(ISNUMBER(OFFSET('Water Data'!$F$5,0,10*ROW('Water Data'!F53))),CB59="",ISNUMBER(OFFSET('Water Data'!$F$5,0,10*ROW('Water Data'!F53)))),100-OFFSET('Water Data'!$F$5,0,10*ROW('Water Data'!F53)),NA())))</f>
        <v>#N/A</v>
      </c>
      <c r="N59" s="133" t="e">
        <f ca="1">+IF(AND(ISNUMBER(OFFSET('Water Data'!$F$7,0,10*ROW('Water Data'!F53))),CC59="Yes"),OFFSET('Water Data'!$F$7,0,10*ROW('Water Data'!F53)),IF(AND(ISNUMBER(OFFSET('Water Data'!$F$7,0,10*ROW('Water Data'!F53))),CC59="No",ISNUMBER(OFFSET('Water Data'!$F$7,0,10*ROW('Water Data'!F53)))),CONCATENATE("[",ROUND(OFFSET('Water Data'!$F$7,0,10*ROW('Water Data'!F53)),0),"]"),IF(AND(ISNUMBER(OFFSET('Water Data'!$F$7,0,10*ROW('Water Data'!F53))),CC59="",ISNUMBER(OFFSET('Water Data'!$F$7,0,10*ROW('Water Data'!F53)))),OFFSET('Water Data'!$F$7,0,10*ROW('Water Data'!F53)),NA())))</f>
        <v>#N/A</v>
      </c>
      <c r="O59" s="133" t="e">
        <f ca="1">+IF(AND(ISNUMBER(OFFSET('Water Data'!$F$10,0,10*ROW('Water Data'!F53))),CD59="Yes"),OFFSET('Water Data'!$F$10,0,10*ROW('Water Data'!F53)),IF(AND(ISNUMBER(OFFSET('Water Data'!$F$10,0,10*ROW('Water Data'!F53))),CD59="No",ISNUMBER(OFFSET('Water Data'!$F$10,0,10*ROW('Water Data'!F53)))),CONCATENATE("[",ROUND(OFFSET('Water Data'!$F$10,0,10*ROW('Water Data'!F53)),0),"]"),IF(AND(ISNUMBER(OFFSET('Water Data'!$F$10,0,10*ROW('Water Data'!F53))),CD59="",ISNUMBER(OFFSET('Water Data'!$F$10,0,10*ROW('Water Data'!F53)))),OFFSET('Water Data'!$F$10,0,10*ROW('Water Data'!F53)),NA())))</f>
        <v>#N/A</v>
      </c>
      <c r="P59" s="133" t="e">
        <f ca="1">+IF(AND(ISNUMBER(OFFSET('Water Data'!$G$5,0,10*ROW('Water Data'!G53))),CE59="Yes"),100-OFFSET('Water Data'!$G$5,0,10*ROW('Water Data'!G53)),IF(AND(ISNUMBER(OFFSET('Water Data'!$G$5,0,10*ROW('Water Data'!G53))),CE59="No",ISNUMBER(OFFSET('Water Data'!$G$5,0,10*ROW('Water Data'!G53)))),CONCATENATE("[",ROUND(100-OFFSET('Water Data'!$G$5,0,10*ROW('Water Data'!G53)),0),"]"),IF(AND(ISNUMBER(OFFSET('Water Data'!$G$5,0,10*ROW('Water Data'!G53))),CE59="",ISNUMBER(OFFSET('Water Data'!$G$5,0,10*ROW('Water Data'!G53)))),100-OFFSET('Water Data'!$G$5,0,10*ROW('Water Data'!G53)),NA())))</f>
        <v>#N/A</v>
      </c>
      <c r="Q59" s="133" t="e">
        <f ca="1">+IF(AND(ISNUMBER(OFFSET('Water Data'!$G$7,0,10*ROW('Water Data'!G53))),CF59="Yes"),OFFSET('Water Data'!$G$7,0,10*ROW('Water Data'!G53)),IF(AND(ISNUMBER(OFFSET('Water Data'!$G$7,0,10*ROW('Water Data'!G53))),CF59="No",ISNUMBER(OFFSET('Water Data'!$G$7,0,10*ROW('Water Data'!G53)))),CONCATENATE("[",ROUND(OFFSET('Water Data'!$G$7,0,10*ROW('Water Data'!G53)),0),"]"),IF(AND(ISNUMBER(OFFSET('Water Data'!$G$7,0,10*ROW('Water Data'!G53))),CF59="",ISNUMBER(OFFSET('Water Data'!$G$7,0,10*ROW('Water Data'!G53)))),OFFSET('Water Data'!$G$7,0,10*ROW('Water Data'!G53)),NA())))</f>
        <v>#N/A</v>
      </c>
      <c r="R59" s="133" t="e">
        <f ca="1">+IF(AND(ISNUMBER(OFFSET('Water Data'!$G$10,0,10*ROW('Water Data'!G53))),CG59="Yes"),OFFSET('Water Data'!$G$10,0,10*ROW('Water Data'!G53)),IF(AND(ISNUMBER(OFFSET('Water Data'!$G$10,0,10*ROW('Water Data'!G53))),CG59="No",ISNUMBER(OFFSET('Water Data'!$G$10,0,10*ROW('Water Data'!G53)))),CONCATENATE("[",ROUND(OFFSET('Water Data'!$G$10,0,10*ROW('Water Data'!G53)),0),"]"),IF(AND(ISNUMBER(OFFSET('Water Data'!$G$10,0,10*ROW('Water Data'!G53))),CG59="",ISNUMBER(OFFSET('Water Data'!$G$10,0,10*ROW('Water Data'!G53)))),OFFSET('Water Data'!$G$10,0,10*ROW('Water Data'!G53)),NA())))</f>
        <v>#N/A</v>
      </c>
      <c r="S59" s="133" t="e">
        <f ca="1">+IF(AND(ISNUMBER(OFFSET('Water Data'!$H$5,0,10*ROW('Water Data'!H53))),CH59="Yes"),100-OFFSET('Water Data'!$H$5,0,10*ROW('Water Data'!H53)),IF(AND(ISNUMBER(OFFSET('Water Data'!$H$5,0,10*ROW('Water Data'!H53))),CH59="No",ISNUMBER(OFFSET('Water Data'!$H$5,0,10*ROW('Water Data'!H53)))),CONCATENATE("[",ROUND(100-OFFSET('Water Data'!$H$5,0,10*ROW('Water Data'!H53)),0),"]"),IF(AND(ISNUMBER(OFFSET('Water Data'!$H$5,0,10*ROW('Water Data'!H53))),CH59="",ISNUMBER(OFFSET('Water Data'!$H$5,0,10*ROW('Water Data'!H53)))),100-OFFSET('Water Data'!$H$5,0,10*ROW('Water Data'!H53)),NA())))</f>
        <v>#N/A</v>
      </c>
      <c r="T59" s="133" t="e">
        <f ca="1">+IF(AND(ISNUMBER(OFFSET('Water Data'!$H$7,0,10*ROW('Water Data'!H53))),CI59="Yes"),OFFSET('Water Data'!$H$7,0,10*ROW('Water Data'!H53)),IF(AND(ISNUMBER(OFFSET('Water Data'!$H$7,0,10*ROW('Water Data'!H53))),CI59="No",ISNUMBER(OFFSET('Water Data'!$H$7,0,10*ROW('Water Data'!H53)))),CONCATENATE("[",ROUND(OFFSET('Water Data'!$H$7,0,10*ROW('Water Data'!H53)),0),"]"),IF(AND(ISNUMBER(OFFSET('Water Data'!$H$7,0,10*ROW('Water Data'!H53))),CI59="",ISNUMBER(OFFSET('Water Data'!$H$7,0,10*ROW('Water Data'!H53)))),OFFSET('Water Data'!$H$7,0,10*ROW('Water Data'!H53)),NA())))</f>
        <v>#N/A</v>
      </c>
      <c r="U59" s="133" t="e">
        <f ca="1">+IF(AND(ISNUMBER(OFFSET('Water Data'!$H$10,0,10*ROW('Water Data'!H53))),CJ59="Yes"),OFFSET('Water Data'!$H$10,0,10*ROW('Water Data'!H53)),IF(AND(ISNUMBER(OFFSET('Water Data'!$H$10,0,10*ROW('Water Data'!H53))),CJ59="No",ISNUMBER(OFFSET('Water Data'!$H$10,0,10*ROW('Water Data'!H53)))),CONCATENATE("[",ROUND(OFFSET('Water Data'!$H$10,0,10*ROW('Water Data'!H53)),0),"]"),IF(AND(ISNUMBER(OFFSET('Water Data'!$H$10,0,10*ROW('Water Data'!H53))),CJ59="",ISNUMBER(OFFSET('Water Data'!$H$10,0,10*ROW('Water Data'!H53)))),OFFSET('Water Data'!$H$10,0,10*ROW('Water Data'!H53)),NA())))</f>
        <v>#N/A</v>
      </c>
      <c r="V59" s="134" t="e">
        <f ca="1">+IF(AND(ISNUMBER(OFFSET('Sanitation Data'!$C$5,0,10*ROW('Sanitation Data'!C53))),CK59="Yes"),100-OFFSET('Sanitation Data'!$C$5,0,10*ROW('Sanitation Data'!C53)),IF(AND(ISNUMBER(OFFSET('Sanitation Data'!$C$5,0,10*ROW('Sanitation Data'!C53))),CK59="No",ISNUMBER(OFFSET('Sanitation Data'!$C$5,0,10*ROW('Sanitation Data'!C53)))),CONCATENATE("[",ROUND(100-OFFSET('Sanitation Data'!$C$5,0,10*ROW('Sanitation Data'!C53)),0),"]"),IF(AND(ISNUMBER(OFFSET('Sanitation Data'!$C$5,0,10*ROW('Sanitation Data'!C53))),CK59="",ISNUMBER(OFFSET('Sanitation Data'!$C$5,0,10*ROW('Sanitation Data'!C53)))),100-OFFSET('Sanitation Data'!$C$5,0,10*ROW('Sanitation Data'!C53)),NA())))</f>
        <v>#N/A</v>
      </c>
      <c r="W59" s="134" t="e">
        <f ca="1">+IF(AND(ISNUMBER(OFFSET('Sanitation Data'!$C$7,0,10*ROW('Sanitation Data'!C53))),CL59="Yes"),OFFSET('Sanitation Data'!$C$7,0,10*ROW('Sanitation Data'!C53)),IF(AND(ISNUMBER(OFFSET('Sanitation Data'!$C$7,0,10*ROW('Sanitation Data'!C53))),CL59="No",ISNUMBER(OFFSET('Sanitation Data'!$C$7,0,10*ROW('Sanitation Data'!C53)))),CONCATENATE("[",ROUND(OFFSET('Sanitation Data'!$C$7,0,10*ROW('Sanitation Data'!C53)),0),"]"),IF(AND(ISNUMBER(OFFSET('Sanitation Data'!$C$7,0,10*ROW('Sanitation Data'!C53))),CL59="",ISNUMBER(OFFSET('Sanitation Data'!$C$7,0,10*ROW('Sanitation Data'!C53)))),OFFSET('Sanitation Data'!$C$7,0,10*ROW('Sanitation Data'!C53)),NA())))</f>
        <v>#N/A</v>
      </c>
      <c r="X59" s="134" t="e">
        <f ca="1">+IF(AND(ISNUMBER(OFFSET('Sanitation Data'!$C$11,0,10*ROW('Sanitation Data'!C53))),CM59="Yes"),OFFSET('Sanitation Data'!$C$11,0,10*ROW('Sanitation Data'!C53)),IF(AND(ISNUMBER(OFFSET('Sanitation Data'!$C$11,0,10*ROW('Sanitation Data'!C53))),CM59="No",ISNUMBER(OFFSET('Sanitation Data'!$C$11,0,10*ROW('Sanitation Data'!C53)))),CONCATENATE("[",ROUND(OFFSET('Sanitation Data'!$C$11,0,10*ROW('Sanitation Data'!C53)),0),"]"),IF(AND(ISNUMBER(OFFSET('Sanitation Data'!$C$11,0,10*ROW('Sanitation Data'!C53))),CM59="",ISNUMBER(OFFSET('Sanitation Data'!$C$11,0,10*ROW('Sanitation Data'!C53)))),OFFSET('Sanitation Data'!$C$11,0,10*ROW('Sanitation Data'!C53)),NA())))</f>
        <v>#N/A</v>
      </c>
      <c r="Y59" s="134" t="e">
        <f ca="1">+IF(AND(ISNUMBER(OFFSET('Sanitation Data'!$C$12,0,10*ROW('Sanitation Data'!C53))),CN59="Yes"),OFFSET('Sanitation Data'!$C$12,0,10*ROW('Sanitation Data'!C53)),IF(AND(ISNUMBER(OFFSET('Sanitation Data'!$C$12,0,10*ROW('Sanitation Data'!C53))),CN59="No",ISNUMBER(OFFSET('Sanitation Data'!$C$12,0,10*ROW('Sanitation Data'!C53)))),CONCATENATE("[",ROUND(OFFSET('Sanitation Data'!$C$12,0,10*ROW('Sanitation Data'!C53)),0),"]"),IF(AND(ISNUMBER(OFFSET('Sanitation Data'!$C$12,0,10*ROW('Sanitation Data'!C53))),CN59="",ISNUMBER(OFFSET('Sanitation Data'!$C$12,0,10*ROW('Sanitation Data'!C53)))),OFFSET('Sanitation Data'!$C$12,0,10*ROW('Sanitation Data'!C53)),NA())))</f>
        <v>#N/A</v>
      </c>
      <c r="Z59" s="134" t="e">
        <f ca="1">+IF(AND(ISNUMBER(OFFSET('Sanitation Data'!$C$13,0,10*ROW('Sanitation Data'!C53))),CO59="Yes"),OFFSET('Sanitation Data'!$C$13,0,10*ROW('Sanitation Data'!C53)),IF(AND(ISNUMBER(OFFSET('Sanitation Data'!$C$13,0,10*ROW('Sanitation Data'!C53))),CO59="No",ISNUMBER(OFFSET('Sanitation Data'!$C$13,0,10*ROW('Sanitation Data'!C53)))),CONCATENATE("[",ROUND(OFFSET('Sanitation Data'!$C$13,0,10*ROW('Sanitation Data'!C53)),0),"]"),IF(AND(ISNUMBER(OFFSET('Sanitation Data'!$C$13,0,10*ROW('Sanitation Data'!C53))),CO59="",ISNUMBER(OFFSET('Sanitation Data'!$C$13,0,10*ROW('Sanitation Data'!C53)))),OFFSET('Sanitation Data'!$C$13,0,10*ROW('Sanitation Data'!C53)),NA())))</f>
        <v>#N/A</v>
      </c>
      <c r="AA59" s="134" t="e">
        <f ca="1">+IF(AND(ISNUMBER(OFFSET('Sanitation Data'!$D$5,0,10*ROW('Sanitation Data'!D53))),CP59="Yes"),100-OFFSET('Sanitation Data'!$D$5,0,10*ROW('Sanitation Data'!D53)),IF(AND(ISNUMBER(OFFSET('Sanitation Data'!$D$5,0,10*ROW('Sanitation Data'!D53))),CP59="No",ISNUMBER(OFFSET('Sanitation Data'!$D$5,0,10*ROW('Sanitation Data'!D53)))),CONCATENATE("[",ROUND(100-OFFSET('Sanitation Data'!$D$5,0,10*ROW('Sanitation Data'!D53)),0),"]"),IF(AND(ISNUMBER(OFFSET('Sanitation Data'!$D$5,0,10*ROW('Sanitation Data'!D53))),CP59="",ISNUMBER(OFFSET('Sanitation Data'!$D$5,0,10*ROW('Sanitation Data'!D53)))),100-OFFSET('Sanitation Data'!$D$5,0,10*ROW('Sanitation Data'!D53)),NA())))</f>
        <v>#N/A</v>
      </c>
      <c r="AB59" s="134" t="e">
        <f ca="1">+IF(AND(ISNUMBER(OFFSET('Sanitation Data'!$D$7,0,10*ROW('Sanitation Data'!D53))),CQ59="Yes"),OFFSET('Sanitation Data'!$D$7,0,10*ROW('Sanitation Data'!G53)),IF(AND(ISNUMBER(OFFSET('Sanitation Data'!$D$7,0,10*ROW('Sanitation Data'!D53))),CQ59="No",ISNUMBER(OFFSET('Sanitation Data'!$D$7,0,10*ROW('Sanitation Data'!D53)))),CONCATENATE("[",ROUND(OFFSET('Sanitation Data'!$D$7,0,10*ROW('Sanitation Data'!D53)),0),"]"),IF(AND(ISNUMBER(OFFSET('Sanitation Data'!$D$7,0,10*ROW('Sanitation Data'!D53))),CQ59="",ISNUMBER(OFFSET('Sanitation Data'!$D$7,0,10*ROW('Sanitation Data'!D53)))),OFFSET('Sanitation Data'!$D$7,0,10*ROW('Sanitation Data'!D53)),NA())))</f>
        <v>#N/A</v>
      </c>
      <c r="AC59" s="134" t="e">
        <f ca="1">+IF(AND(ISNUMBER(OFFSET('Sanitation Data'!$D$11,0,10*ROW('Sanitation Data'!D53))),CR59="Yes"),OFFSET('Sanitation Data'!$D$11,0,10*ROW('Sanitation Data'!D53)),IF(AND(ISNUMBER(OFFSET('Sanitation Data'!$D$11,0,10*ROW('Sanitation Data'!D53))),CR59="No",ISNUMBER(OFFSET('Sanitation Data'!$D$11,0,10*ROW('Sanitation Data'!D53)))),CONCATENATE("[",ROUND(OFFSET('Sanitation Data'!$D$11,0,10*ROW('Sanitation Data'!D53)),0),"]"),IF(AND(ISNUMBER(OFFSET('Sanitation Data'!$D$11,0,10*ROW('Sanitation Data'!D53))),CR59="",ISNUMBER(OFFSET('Sanitation Data'!$D$11,0,10*ROW('Sanitation Data'!D53)))),OFFSET('Sanitation Data'!$D$11,0,10*ROW('Sanitation Data'!D53)),NA())))</f>
        <v>#N/A</v>
      </c>
      <c r="AD59" s="134" t="e">
        <f ca="1">+IF(AND(ISNUMBER(OFFSET('Sanitation Data'!$D$12,0,10*ROW('Sanitation Data'!D53))),CS59="Yes"),OFFSET('Sanitation Data'!$D$12,0,10*ROW('Sanitation Data'!D53)),IF(AND(ISNUMBER(OFFSET('Sanitation Data'!$D$12,0,10*ROW('Sanitation Data'!D53))),CS59="No",ISNUMBER(OFFSET('Sanitation Data'!$D$12,0,10*ROW('Sanitation Data'!D53)))),CONCATENATE("[",ROUND(OFFSET('Sanitation Data'!$D$12,0,10*ROW('Sanitation Data'!D53)),0),"]"),IF(AND(ISNUMBER(OFFSET('Sanitation Data'!$D$12,0,10*ROW('Sanitation Data'!D53))),CS59="",ISNUMBER(OFFSET('Sanitation Data'!$D$12,0,10*ROW('Sanitation Data'!D53)))),OFFSET('Sanitation Data'!$D$12,0,10*ROW('Sanitation Data'!D53)),NA())))</f>
        <v>#N/A</v>
      </c>
      <c r="AE59" s="134" t="e">
        <f ca="1">+IF(AND(ISNUMBER(OFFSET('Sanitation Data'!$D$13,0,10*ROW('Sanitation Data'!D53))),CT59="Yes"),OFFSET('Sanitation Data'!$D$13,0,10*ROW('Sanitation Data'!D53)),IF(AND(ISNUMBER(OFFSET('Sanitation Data'!$D$13,0,10*ROW('Sanitation Data'!D53))),CT59="No",ISNUMBER(OFFSET('Sanitation Data'!$D$13,0,10*ROW('Sanitation Data'!D53)))),CONCATENATE("[",ROUND(OFFSET('Sanitation Data'!$D$13,0,10*ROW('Sanitation Data'!D53)),0),"]"),IF(AND(ISNUMBER(OFFSET('Sanitation Data'!$D$13,0,10*ROW('Sanitation Data'!D53))),CT59="",ISNUMBER(OFFSET('Sanitation Data'!$D$13,0,10*ROW('Sanitation Data'!D53)))),OFFSET('Sanitation Data'!$D$13,0,10*ROW('Sanitation Data'!D53)),NA())))</f>
        <v>#N/A</v>
      </c>
      <c r="AF59" s="134" t="e">
        <f ca="1">+IF(AND(ISNUMBER(OFFSET('Sanitation Data'!$E$5,0,10*ROW('Sanitation Data'!E53))),CU59="Yes"),100-OFFSET('Sanitation Data'!$E$5,0,10*ROW('Sanitation Data'!E53)),IF(AND(ISNUMBER(OFFSET('Sanitation Data'!$E$5,0,10*ROW('Sanitation Data'!E53))),CU59="No",ISNUMBER(OFFSET('Sanitation Data'!$E$5,0,10*ROW('Sanitation Data'!E53)))),CONCATENATE("[",ROUND(100-OFFSET('Sanitation Data'!$E$5,0,10*ROW('Sanitation Data'!E53)),0),"]"),IF(AND(ISNUMBER(OFFSET('Sanitation Data'!$E$5,0,10*ROW('Sanitation Data'!E53))),CU59="",ISNUMBER(OFFSET('Sanitation Data'!$E$5,0,10*ROW('Sanitation Data'!E53)))),100-OFFSET('Sanitation Data'!$E$5,0,10*ROW('Sanitation Data'!E53)),NA())))</f>
        <v>#N/A</v>
      </c>
      <c r="AG59" s="134" t="e">
        <f ca="1">+IF(AND(ISNUMBER(OFFSET('Sanitation Data'!$E$7,0,10*ROW('Sanitation Data'!E53))),CV59="Yes"),OFFSET('Sanitation Data'!$E$7,0,10*ROW('Sanitation Data'!E53)),IF(AND(ISNUMBER(OFFSET('Sanitation Data'!$E$7,0,10*ROW('Sanitation Data'!E53))),CV59="No",ISNUMBER(OFFSET('Sanitation Data'!$E$7,0,10*ROW('Sanitation Data'!E53)))),CONCATENATE("[",ROUND(OFFSET('Sanitation Data'!$E$7,0,10*ROW('Sanitation Data'!E53)),0),"]"),IF(AND(ISNUMBER(OFFSET('Sanitation Data'!$E$7,0,10*ROW('Sanitation Data'!E53))),CV59="",ISNUMBER(OFFSET('Sanitation Data'!$E$7,0,10*ROW('Sanitation Data'!E53)))),OFFSET('Sanitation Data'!$E$7,0,10*ROW('Sanitation Data'!E53)),NA())))</f>
        <v>#N/A</v>
      </c>
      <c r="AH59" s="134" t="e">
        <f ca="1">+IF(AND(ISNUMBER(OFFSET('Sanitation Data'!$E$11,0,10*ROW('Sanitation Data'!E53))),CW59="Yes"),OFFSET('Sanitation Data'!$E$11,0,10*ROW('Sanitation Data'!E53)),IF(AND(ISNUMBER(OFFSET('Sanitation Data'!$E$11,0,10*ROW('Sanitation Data'!E53))),CW59="No",ISNUMBER(OFFSET('Sanitation Data'!$E$11,0,10*ROW('Sanitation Data'!E53)))),CONCATENATE("[",ROUND(OFFSET('Sanitation Data'!$E$11,0,10*ROW('Sanitation Data'!E53)),0),"]"),IF(AND(ISNUMBER(OFFSET('Sanitation Data'!$E$11,0,10*ROW('Sanitation Data'!E53))),CW59="",ISNUMBER(OFFSET('Sanitation Data'!$E$11,0,10*ROW('Sanitation Data'!E53)))),OFFSET('Sanitation Data'!$E$11,0,10*ROW('Sanitation Data'!E53)),NA())))</f>
        <v>#N/A</v>
      </c>
      <c r="AI59" s="134" t="e">
        <f ca="1">+IF(AND(ISNUMBER(OFFSET('Sanitation Data'!$E$12,0,10*ROW('Sanitation Data'!E53))),CX59="Yes"),OFFSET('Sanitation Data'!$E$12,0,10*ROW('Sanitation Data'!E53)),IF(AND(ISNUMBER(OFFSET('Sanitation Data'!$E$12,0,10*ROW('Sanitation Data'!E53))),CX59="No",ISNUMBER(OFFSET('Sanitation Data'!$E$12,0,10*ROW('Sanitation Data'!E53)))),CONCATENATE("[",ROUND(OFFSET('Sanitation Data'!$E$12,0,10*ROW('Sanitation Data'!E53)),0),"]"),IF(AND(ISNUMBER(OFFSET('Sanitation Data'!$E$12,0,10*ROW('Sanitation Data'!E53))),CX59="",ISNUMBER(OFFSET('Sanitation Data'!$E$12,0,10*ROW('Sanitation Data'!E53)))),OFFSET('Sanitation Data'!$E$12,0,10*ROW('Sanitation Data'!E53)),NA())))</f>
        <v>#N/A</v>
      </c>
      <c r="AJ59" s="134" t="e">
        <f ca="1">+IF(AND(ISNUMBER(OFFSET('Sanitation Data'!$E$13,0,10*ROW('Sanitation Data'!E53))),CY59="Yes"),OFFSET('Sanitation Data'!$E$13,0,10*ROW('Sanitation Data'!E53)),IF(AND(ISNUMBER(OFFSET('Sanitation Data'!$E$13,0,10*ROW('Sanitation Data'!E53))),CY59="No",ISNUMBER(OFFSET('Sanitation Data'!$E$13,0,10*ROW('Sanitation Data'!E53)))),CONCATENATE("[",ROUND(OFFSET('Sanitation Data'!$E$13,0,10*ROW('Sanitation Data'!E53)),0),"]"),IF(AND(ISNUMBER(OFFSET('Sanitation Data'!$E$13,0,10*ROW('Sanitation Data'!E53))),CY59="",ISNUMBER(OFFSET('Sanitation Data'!$E$13,0,10*ROW('Sanitation Data'!E53)))),OFFSET('Sanitation Data'!$E$13,0,10*ROW('Sanitation Data'!E53)),NA())))</f>
        <v>#N/A</v>
      </c>
      <c r="AK59" s="134" t="e">
        <f ca="1">+IF(AND(ISNUMBER(OFFSET('Sanitation Data'!$F$5,0,10*ROW('Sanitation Data'!F53))),CZ59="Yes"),100-OFFSET('Sanitation Data'!$F$5,0,10*ROW('Sanitation Data'!F53)),IF(AND(ISNUMBER(OFFSET('Sanitation Data'!$F$5,0,10*ROW('Sanitation Data'!F53))),CZ59="No",ISNUMBER(OFFSET('Sanitation Data'!$F$5,0,10*ROW('Sanitation Data'!F53)))),CONCATENATE("[",ROUND(100-OFFSET('Sanitation Data'!$F$5,0,10*ROW('Sanitation Data'!F53)),0),"]"),IF(AND(ISNUMBER(OFFSET('Sanitation Data'!$F$5,0,10*ROW('Sanitation Data'!F53))),CZ59="",ISNUMBER(OFFSET('Sanitation Data'!$F$5,0,10*ROW('Sanitation Data'!F53)))),100-OFFSET('Sanitation Data'!$F$5,0,10*ROW('Sanitation Data'!F53)),NA())))</f>
        <v>#N/A</v>
      </c>
      <c r="AL59" s="134" t="e">
        <f ca="1">+IF(AND(ISNUMBER(OFFSET('Sanitation Data'!$F$7,0,10*ROW('Sanitation Data'!F53))),DA59="Yes"),OFFSET('Sanitation Data'!$F$7,0,10*ROW('Sanitation Data'!F53)),IF(AND(ISNUMBER(OFFSET('Sanitation Data'!$F$7,0,10*ROW('Sanitation Data'!F53))),DA59="No",ISNUMBER(OFFSET('Sanitation Data'!$F$7,0,10*ROW('Sanitation Data'!F53)))),CONCATENATE("[",ROUND(OFFSET('Sanitation Data'!$F$7,0,10*ROW('Sanitation Data'!F53)),0),"]"),IF(AND(ISNUMBER(OFFSET('Sanitation Data'!$F$7,0,10*ROW('Sanitation Data'!F53))),DA59="",ISNUMBER(OFFSET('Sanitation Data'!$F$7,0,10*ROW('Sanitation Data'!F53)))),OFFSET('Sanitation Data'!$F$7,0,10*ROW('Sanitation Data'!F53)),NA())))</f>
        <v>#N/A</v>
      </c>
      <c r="AM59" s="134" t="e">
        <f ca="1">+IF(AND(ISNUMBER(OFFSET('Sanitation Data'!$F$11,0,10*ROW('Sanitation Data'!F53))),DB59="Yes"),OFFSET('Sanitation Data'!$F$11,0,10*ROW('Sanitation Data'!F53)),IF(AND(ISNUMBER(OFFSET('Sanitation Data'!$F$11,0,10*ROW('Sanitation Data'!F53))),DB59="No",ISNUMBER(OFFSET('Sanitation Data'!$F$11,0,10*ROW('Sanitation Data'!F53)))),CONCATENATE("[",ROUND(OFFSET('Sanitation Data'!$F$11,0,10*ROW('Sanitation Data'!F53)),0),"]"),IF(AND(ISNUMBER(OFFSET('Sanitation Data'!$F$11,0,10*ROW('Sanitation Data'!F53))),DB59="",ISNUMBER(OFFSET('Sanitation Data'!$F$11,0,10*ROW('Sanitation Data'!F53)))),OFFSET('Sanitation Data'!$F$11,0,10*ROW('Sanitation Data'!F53)),NA())))</f>
        <v>#N/A</v>
      </c>
      <c r="AN59" s="134" t="e">
        <f ca="1">+IF(AND(ISNUMBER(OFFSET('Sanitation Data'!$F$12,0,10*ROW('Sanitation Data'!F53))),DC59="Yes"),OFFSET('Sanitation Data'!$F$12,0,10*ROW('Sanitation Data'!F53)),IF(AND(ISNUMBER(OFFSET('Sanitation Data'!$F$12,0,10*ROW('Sanitation Data'!F53))),DC59="No",ISNUMBER(OFFSET('Sanitation Data'!$F$12,0,10*ROW('Sanitation Data'!F53)))),CONCATENATE("[",ROUND(OFFSET('Sanitation Data'!$F$12,0,10*ROW('Sanitation Data'!F53)),0),"]"),IF(AND(ISNUMBER(OFFSET('Sanitation Data'!$F$12,0,10*ROW('Sanitation Data'!F53))),DC59="",ISNUMBER(OFFSET('Sanitation Data'!$F$12,0,10*ROW('Sanitation Data'!F53)))),OFFSET('Sanitation Data'!$F$12,0,10*ROW('Sanitation Data'!F53)),NA())))</f>
        <v>#N/A</v>
      </c>
      <c r="AO59" s="134" t="e">
        <f ca="1">+IF(AND(ISNUMBER(OFFSET('Sanitation Data'!$F$13,0,10*ROW('Sanitation Data'!F53))),DD59="Yes"),OFFSET('Sanitation Data'!$F$13,0,10*ROW('Sanitation Data'!F53)),IF(AND(ISNUMBER(OFFSET('Sanitation Data'!$F$13,0,10*ROW('Sanitation Data'!F53))),DD59="No",ISNUMBER(OFFSET('Sanitation Data'!$F$13,0,10*ROW('Sanitation Data'!F53)))),CONCATENATE("[",ROUND(OFFSET('Sanitation Data'!$F$13,0,10*ROW('Sanitation Data'!F53)),0),"]"),IF(AND(ISNUMBER(OFFSET('Sanitation Data'!$F$13,0,10*ROW('Sanitation Data'!F53))),DD59="",ISNUMBER(OFFSET('Sanitation Data'!$F$13,0,10*ROW('Sanitation Data'!F53)))),OFFSET('Sanitation Data'!$F$13,0,10*ROW('Sanitation Data'!F53)),NA())))</f>
        <v>#N/A</v>
      </c>
      <c r="AP59" s="134" t="e">
        <f ca="1">+IF(AND(ISNUMBER(OFFSET('Sanitation Data'!$G$5,0,10*ROW('Sanitation Data'!G53))),DE59="Yes"),100-OFFSET('Sanitation Data'!$G$5,0,10*ROW('Sanitation Data'!G53)),IF(AND(ISNUMBER(OFFSET('Sanitation Data'!$G$5,0,10*ROW('Sanitation Data'!G53))),DE59="No",ISNUMBER(OFFSET('Sanitation Data'!$G$5,0,10*ROW('Sanitation Data'!G53)))),CONCATENATE("[",ROUND(100-OFFSET('Sanitation Data'!$G$5,0,10*ROW('Sanitation Data'!G53)),0),"]"),IF(AND(ISNUMBER(OFFSET('Sanitation Data'!$G$5,0,10*ROW('Sanitation Data'!G53))),DE59="",ISNUMBER(OFFSET('Sanitation Data'!$G$5,0,10*ROW('Sanitation Data'!G53)))),100-OFFSET('Sanitation Data'!$G$5,0,10*ROW('Sanitation Data'!G53)),NA())))</f>
        <v>#N/A</v>
      </c>
      <c r="AQ59" s="134" t="e">
        <f ca="1">+IF(AND(ISNUMBER(OFFSET('Sanitation Data'!$G$7,0,10*ROW('Sanitation Data'!G53))),DF59="Yes"),OFFSET('Sanitation Data'!$G$7,0,10*ROW('Sanitation Data'!G53)),IF(AND(ISNUMBER(OFFSET('Sanitation Data'!$G$7,0,10*ROW('Sanitation Data'!G53))),DF59="No",ISNUMBER(OFFSET('Sanitation Data'!$G$7,0,10*ROW('Sanitation Data'!G53)))),CONCATENATE("[",ROUND(OFFSET('Sanitation Data'!$G$7,0,10*ROW('Sanitation Data'!G53)),0),"]"),IF(AND(ISNUMBER(OFFSET('Sanitation Data'!$G$7,0,10*ROW('Sanitation Data'!G53))),DF59="",ISNUMBER(OFFSET('Sanitation Data'!$G$7,0,10*ROW('Sanitation Data'!G53)))),OFFSET('Sanitation Data'!$G$7,0,10*ROW('Sanitation Data'!G53)),NA())))</f>
        <v>#N/A</v>
      </c>
      <c r="AR59" s="134" t="e">
        <f ca="1">+IF(AND(ISNUMBER(OFFSET('Sanitation Data'!$G$11,0,10*ROW('Sanitation Data'!G53))),DG59="Yes"),OFFSET('Sanitation Data'!$G$11,0,10*ROW('Sanitation Data'!G53)),IF(AND(ISNUMBER(OFFSET('Sanitation Data'!$G$11,0,10*ROW('Sanitation Data'!G53))),DG59="No",ISNUMBER(OFFSET('Sanitation Data'!$G$11,0,10*ROW('Sanitation Data'!G53)))),CONCATENATE("[",ROUND(OFFSET('Sanitation Data'!$G$11,0,10*ROW('Sanitation Data'!G53)),0),"]"),IF(AND(ISNUMBER(OFFSET('Sanitation Data'!$G$11,0,10*ROW('Sanitation Data'!G53))),DG59="",ISNUMBER(OFFSET('Sanitation Data'!$G$11,0,10*ROW('Sanitation Data'!G53)))),OFFSET('Sanitation Data'!$G$11,0,10*ROW('Sanitation Data'!G53)),NA())))</f>
        <v>#N/A</v>
      </c>
      <c r="AS59" s="134" t="e">
        <f ca="1">+IF(AND(ISNUMBER(OFFSET('Sanitation Data'!$G$12,0,10*ROW('Sanitation Data'!G53))),DH59="Yes"),OFFSET('Sanitation Data'!$G$12,0,10*ROW('Sanitation Data'!G53)),IF(AND(ISNUMBER(OFFSET('Sanitation Data'!$G$12,0,10*ROW('Sanitation Data'!G53))),DH59="No",ISNUMBER(OFFSET('Sanitation Data'!$G$12,0,10*ROW('Sanitation Data'!G53)))),CONCATENATE("[",ROUND(OFFSET('Sanitation Data'!$G$12,0,10*ROW('Sanitation Data'!G53)),0),"]"),IF(AND(ISNUMBER(OFFSET('Sanitation Data'!$G$12,0,10*ROW('Sanitation Data'!G53))),DH59="",ISNUMBER(OFFSET('Sanitation Data'!$G$12,0,10*ROW('Sanitation Data'!G53)))),OFFSET('Sanitation Data'!$G$12,0,10*ROW('Sanitation Data'!G53)),NA())))</f>
        <v>#N/A</v>
      </c>
      <c r="AT59" s="134" t="e">
        <f ca="1">+IF(AND(ISNUMBER(OFFSET('Sanitation Data'!$G$13,0,10*ROW('Sanitation Data'!G53))),DI59="Yes"),OFFSET('Sanitation Data'!$G$13,0,10*ROW('Sanitation Data'!G53)),IF(AND(ISNUMBER(OFFSET('Sanitation Data'!$G$13,0,10*ROW('Sanitation Data'!G53))),DI59="No",ISNUMBER(OFFSET('Sanitation Data'!$G$13,0,10*ROW('Sanitation Data'!G53)))),CONCATENATE("[",ROUND(OFFSET('Sanitation Data'!$G$13,0,10*ROW('Sanitation Data'!G53)),0),"]"),IF(AND(ISNUMBER(OFFSET('Sanitation Data'!$G$13,0,10*ROW('Sanitation Data'!G53))),DI59="",ISNUMBER(OFFSET('Sanitation Data'!$G$13,0,10*ROW('Sanitation Data'!G53)))),OFFSET('Sanitation Data'!$G$13,0,10*ROW('Sanitation Data'!G53)),NA())))</f>
        <v>#N/A</v>
      </c>
      <c r="AU59" s="134" t="e">
        <f ca="1">+IF(AND(ISNUMBER(OFFSET('Sanitation Data'!$H$5,0,10*ROW('Sanitation Data'!H53))),DJ59="Yes"),100-OFFSET('Sanitation Data'!$H$5,0,10*ROW('Sanitation Data'!H53)),IF(AND(ISNUMBER(OFFSET('Sanitation Data'!$H$5,0,10*ROW('Sanitation Data'!H53))),DJ59="No",ISNUMBER(OFFSET('Sanitation Data'!$H$5,0,10*ROW('Sanitation Data'!H53)))),CONCATENATE("[",ROUND(100-OFFSET('Sanitation Data'!$H$5,0,10*ROW('Sanitation Data'!H53)),0),"]"),IF(AND(ISNUMBER(OFFSET('Sanitation Data'!$H$5,0,10*ROW('Sanitation Data'!H53))),DJ59="",ISNUMBER(OFFSET('Sanitation Data'!$H$5,0,10*ROW('Sanitation Data'!H53)))),100-OFFSET('Sanitation Data'!$H$5,0,10*ROW('Sanitation Data'!H53)),NA())))</f>
        <v>#N/A</v>
      </c>
      <c r="AV59" s="134" t="e">
        <f ca="1">+IF(AND(ISNUMBER(OFFSET('Sanitation Data'!$H$7,0,10*ROW('Sanitation Data'!H53))),DK59="Yes"),OFFSET('Sanitation Data'!$H$7,0,10*ROW('Sanitation Data'!H53)),IF(AND(ISNUMBER(OFFSET('Sanitation Data'!$H$7,0,10*ROW('Sanitation Data'!H53))),DK59="No",ISNUMBER(OFFSET('Sanitation Data'!$H$7,0,10*ROW('Sanitation Data'!H53)))),CONCATENATE("[",ROUND(OFFSET('Sanitation Data'!$H$7,0,10*ROW('Sanitation Data'!H53)),0),"]"),IF(AND(ISNUMBER(OFFSET('Sanitation Data'!$H$7,0,10*ROW('Sanitation Data'!H53))),DK59="",ISNUMBER(OFFSET('Sanitation Data'!$H$7,0,10*ROW('Sanitation Data'!H53)))),OFFSET('Sanitation Data'!$H$7,0,10*ROW('Sanitation Data'!H53)),NA())))</f>
        <v>#N/A</v>
      </c>
      <c r="AW59" s="134" t="e">
        <f ca="1">+IF(AND(ISNUMBER(OFFSET('Sanitation Data'!$H$11,0,10*ROW('Sanitation Data'!H53))),DL59="Yes"),OFFSET('Sanitation Data'!$H$11,0,10*ROW('Sanitation Data'!H53)),IF(AND(ISNUMBER(OFFSET('Sanitation Data'!$H$11,0,10*ROW('Sanitation Data'!H53))),DL59="No",ISNUMBER(OFFSET('Sanitation Data'!$H$11,0,10*ROW('Sanitation Data'!H53)))),CONCATENATE("[",ROUND(OFFSET('Sanitation Data'!$H$11,0,10*ROW('Sanitation Data'!H53)),0),"]"),IF(AND(ISNUMBER(OFFSET('Sanitation Data'!$H$11,0,10*ROW('Sanitation Data'!H53))),DL59="",ISNUMBER(OFFSET('Sanitation Data'!$H$11,0,10*ROW('Sanitation Data'!H53)))),OFFSET('Sanitation Data'!$H$11,0,10*ROW('Sanitation Data'!H53)),NA())))</f>
        <v>#N/A</v>
      </c>
      <c r="AX59" s="134" t="e">
        <f ca="1">+IF(AND(ISNUMBER(OFFSET('Sanitation Data'!$H$12,0,10*ROW('Sanitation Data'!H53))),DM59="Yes"),OFFSET('Sanitation Data'!$H$12,0,10*ROW('Sanitation Data'!H53)),IF(AND(ISNUMBER(OFFSET('Sanitation Data'!$H$12,0,10*ROW('Sanitation Data'!H53))),DM59="No",ISNUMBER(OFFSET('Sanitation Data'!$H$12,0,10*ROW('Sanitation Data'!H53)))),CONCATENATE("[",ROUND(OFFSET('Sanitation Data'!$H$12,0,10*ROW('Sanitation Data'!H53)),0),"]"),IF(AND(ISNUMBER(OFFSET('Sanitation Data'!$H$12,0,10*ROW('Sanitation Data'!H53))),DM59="",ISNUMBER(OFFSET('Sanitation Data'!$H$12,0,10*ROW('Sanitation Data'!H53)))),OFFSET('Sanitation Data'!$H$12,0,10*ROW('Sanitation Data'!H53)),NA())))</f>
        <v>#N/A</v>
      </c>
      <c r="AY59" s="134" t="e">
        <f ca="1">+IF(AND(ISNUMBER(OFFSET('Sanitation Data'!$H$13,0,10*ROW('Sanitation Data'!H53))),DN59="Yes"),OFFSET('Sanitation Data'!$H$13,0,10*ROW('Sanitation Data'!H53)),IF(AND(ISNUMBER(OFFSET('Sanitation Data'!$H$13,0,10*ROW('Sanitation Data'!H53))),DN59="No",ISNUMBER(OFFSET('Sanitation Data'!$H$13,0,10*ROW('Sanitation Data'!H53)))),CONCATENATE("[",ROUND(OFFSET('Sanitation Data'!$H$13,0,10*ROW('Sanitation Data'!H53)),0),"]"),IF(AND(ISNUMBER(OFFSET('Sanitation Data'!$H$13,0,10*ROW('Sanitation Data'!H53))),DN59="",ISNUMBER(OFFSET('Sanitation Data'!$H$13,0,10*ROW('Sanitation Data'!H53)))),OFFSET('Sanitation Data'!$H$13,0,10*ROW('Sanitation Data'!H53)),NA())))</f>
        <v>#N/A</v>
      </c>
      <c r="AZ59" s="135" t="e">
        <f ca="1">+IF(AND(ISNUMBER(OFFSET('Hygiene Data'!$C$6,0,10*ROW('Hygiene Data'!C53))),DO59="Yes"),OFFSET('Hygiene Data'!$C$6,0,10*ROW('Hygiene Data'!C53)),IF(AND(ISNUMBER(OFFSET('Hygiene Data'!$C$6,0,10*ROW('Hygiene Data'!C53))),DO59="No",ISNUMBER(OFFSET('Hygiene Data'!$C$6,0,10*ROW('Hygiene Data'!C53)))),CONCATENATE("[",ROUND(OFFSET('Hygiene Data'!$C$6,0,10*ROW('Hygiene Data'!C53)),0),"]"),IF(AND(ISNUMBER(OFFSET('Hygiene Data'!$C$6,0,10*ROW('Hygiene Data'!C53))),DO59="",ISNUMBER(OFFSET('Hygiene Data'!$C$6,0,10*ROW('Hygiene Data'!C53)))),OFFSET('Hygiene Data'!$C$6,0,10*ROW('Hygiene Data'!C53)),NA())))</f>
        <v>#N/A</v>
      </c>
      <c r="BA59" s="135" t="e">
        <f ca="1">+IF(AND(ISNUMBER(OFFSET('Hygiene Data'!$C$8,0,10*ROW('Hygiene Data'!C53))),DP59="Yes"),OFFSET('Hygiene Data'!$C$8,0,10*ROW('Hygiene Data'!C53)),IF(AND(ISNUMBER(OFFSET('Hygiene Data'!$C$8,0,10*ROW('Hygiene Data'!C53))),DP59="No",ISNUMBER(OFFSET('Hygiene Data'!$C$8,0,10*ROW('Hygiene Data'!C53)))),CONCATENATE("[",ROUND(OFFSET('Hygiene Data'!$C$8,0,10*ROW('Hygiene Data'!C53)),0),"]"),IF(AND(ISNUMBER(OFFSET('Hygiene Data'!$C$8,0,10*ROW('Hygiene Data'!C53))),DP59="",ISNUMBER(OFFSET('Hygiene Data'!$C$8,0,10*ROW('Hygiene Data'!C53)))),OFFSET('Hygiene Data'!$C$8,0,10*ROW('Hygiene Data'!C53)),NA())))</f>
        <v>#N/A</v>
      </c>
      <c r="BB59" s="135" t="e">
        <f ca="1">+IF(AND(ISNUMBER(OFFSET('Hygiene Data'!$C$10,0,10*ROW('Hygiene Data'!C53))),DQ59="Yes"),OFFSET('Hygiene Data'!$C$10,0,10*ROW('Hygiene Data'!C53)),IF(AND(ISNUMBER(OFFSET('Hygiene Data'!$C$10,0,10*ROW('Hygiene Data'!C53))),DQ59="No",ISNUMBER(OFFSET('Hygiene Data'!$C$10,0,10*ROW('Hygiene Data'!C53)))),CONCATENATE("[",ROUND(OFFSET('Hygiene Data'!$C$10,0,10*ROW('Hygiene Data'!C53)),0),"]"),IF(AND(ISNUMBER(OFFSET('Hygiene Data'!$C$10,0,10*ROW('Hygiene Data'!C53))),DQ59="",ISNUMBER(OFFSET('Hygiene Data'!$C$10,0,10*ROW('Hygiene Data'!C53)))),OFFSET('Hygiene Data'!$C$10,0,10*ROW('Hygiene Data'!C53)),NA())))</f>
        <v>#N/A</v>
      </c>
      <c r="BC59" s="135" t="e">
        <f ca="1">+IF(AND(ISNUMBER(OFFSET('Hygiene Data'!$D$6,0,10*ROW('Hygiene Data'!D53))),DR59="Yes"),OFFSET('Hygiene Data'!$D$6,0,10*ROW('Hygiene Data'!D53)),IF(AND(ISNUMBER(OFFSET('Hygiene Data'!$D$6,0,10*ROW('Hygiene Data'!D53))),DR59="No",ISNUMBER(OFFSET('Hygiene Data'!$D$6,0,10*ROW('Hygiene Data'!D53)))),CONCATENATE("[",ROUND(OFFSET('Hygiene Data'!$D$6,0,10*ROW('Hygiene Data'!D53)),0),"]"),IF(AND(ISNUMBER(OFFSET('Hygiene Data'!$D$6,0,10*ROW('Hygiene Data'!D53))),DR59="",ISNUMBER(OFFSET('Hygiene Data'!$D$6,0,10*ROW('Hygiene Data'!D53)))),OFFSET('Hygiene Data'!$D$6,0,10*ROW('Hygiene Data'!D53)),NA())))</f>
        <v>#N/A</v>
      </c>
      <c r="BD59" s="135" t="e">
        <f ca="1">+IF(AND(ISNUMBER(OFFSET('Hygiene Data'!$D$8,0,10*ROW('Hygiene Data'!D53))),DS59="Yes"),OFFSET('Hygiene Data'!$D$8,0,10*ROW('Hygiene Data'!D53)),IF(AND(ISNUMBER(OFFSET('Hygiene Data'!$D$8,0,10*ROW('Hygiene Data'!D53))),DS59="No",ISNUMBER(OFFSET('Hygiene Data'!$D$8,0,10*ROW('Hygiene Data'!D53)))),CONCATENATE("[",ROUND(OFFSET('Hygiene Data'!$D$8,0,10*ROW('Hygiene Data'!D53)),0),"]"),IF(AND(ISNUMBER(OFFSET('Hygiene Data'!$D$8,0,10*ROW('Hygiene Data'!D53))),DS59="",ISNUMBER(OFFSET('Hygiene Data'!$D$8,0,10*ROW('Hygiene Data'!D53)))),OFFSET('Hygiene Data'!$D$8,0,10*ROW('Hygiene Data'!D53)),NA())))</f>
        <v>#N/A</v>
      </c>
      <c r="BE59" s="135" t="e">
        <f ca="1">+IF(AND(ISNUMBER(OFFSET('Hygiene Data'!$D$10,0,10*ROW('Hygiene Data'!D53))),DT59="Yes"),OFFSET('Hygiene Data'!$D$10,0,10*ROW('Hygiene Data'!D53)),IF(AND(ISNUMBER(OFFSET('Hygiene Data'!$D$10,0,10*ROW('Hygiene Data'!D53))),DT59="No",ISNUMBER(OFFSET('Hygiene Data'!$D$10,0,10*ROW('Hygiene Data'!D53)))),CONCATENATE("[",ROUND(OFFSET('Hygiene Data'!$D$10,0,10*ROW('Hygiene Data'!D53)),0),"]"),IF(AND(ISNUMBER(OFFSET('Hygiene Data'!$D$10,0,10*ROW('Hygiene Data'!D53))),DT59="",ISNUMBER(OFFSET('Hygiene Data'!$D$10,0,10*ROW('Hygiene Data'!D53)))),OFFSET('Hygiene Data'!$D$10,0,10*ROW('Hygiene Data'!D53)),NA())))</f>
        <v>#N/A</v>
      </c>
      <c r="BF59" s="135" t="e">
        <f ca="1">+IF(AND(ISNUMBER(OFFSET('Hygiene Data'!$E$6,0,10*ROW('Hygiene Data'!E53))),DU59="Yes"),OFFSET('Hygiene Data'!$E$6,0,10*ROW('Hygiene Data'!E53)),IF(AND(ISNUMBER(OFFSET('Hygiene Data'!$E$6,0,10*ROW('Hygiene Data'!E53))),DU59="No",ISNUMBER(OFFSET('Hygiene Data'!$E$6,0,10*ROW('Hygiene Data'!E53)))),CONCATENATE("[",ROUND(OFFSET('Hygiene Data'!$E$6,0,10*ROW('Hygiene Data'!E53)),0),"]"),IF(AND(ISNUMBER(OFFSET('Hygiene Data'!$E$6,0,10*ROW('Hygiene Data'!E53))),DU59="",ISNUMBER(OFFSET('Hygiene Data'!$E$6,0,10*ROW('Hygiene Data'!E53)))),OFFSET('Hygiene Data'!$E$6,0,10*ROW('Hygiene Data'!E53)),NA())))</f>
        <v>#N/A</v>
      </c>
      <c r="BG59" s="135" t="e">
        <f ca="1">+IF(AND(ISNUMBER(OFFSET('Hygiene Data'!$E$8,0,10*ROW('Hygiene Data'!E53))),DV59="Yes"),OFFSET('Hygiene Data'!$E$8,0,10*ROW('Hygiene Data'!E53)),IF(AND(ISNUMBER(OFFSET('Hygiene Data'!$E$8,0,10*ROW('Hygiene Data'!E53))),DV59="No",ISNUMBER(OFFSET('Hygiene Data'!$E$8,0,10*ROW('Hygiene Data'!E53)))),CONCATENATE("[",ROUND(OFFSET('Hygiene Data'!$E$8,0,10*ROW('Hygiene Data'!E53)),0),"]"),IF(AND(ISNUMBER(OFFSET('Hygiene Data'!$E$8,0,10*ROW('Hygiene Data'!E53))),DV59="",ISNUMBER(OFFSET('Hygiene Data'!$E$8,0,10*ROW('Hygiene Data'!E53)))),OFFSET('Hygiene Data'!$E$8,0,10*ROW('Hygiene Data'!E53)),NA())))</f>
        <v>#N/A</v>
      </c>
      <c r="BH59" s="135" t="e">
        <f ca="1">+IF(AND(ISNUMBER(OFFSET('Hygiene Data'!$E$10,0,10*ROW('Hygiene Data'!E53))),DW59="Yes"),OFFSET('Hygiene Data'!$E$10,0,10*ROW('Hygiene Data'!E53)),IF(AND(ISNUMBER(OFFSET('Hygiene Data'!$E$10,0,10*ROW('Hygiene Data'!E53))),DW59="No",ISNUMBER(OFFSET('Hygiene Data'!$E$10,0,10*ROW('Hygiene Data'!E53)))),CONCATENATE("[",ROUND(OFFSET('Hygiene Data'!$E$10,0,10*ROW('Hygiene Data'!E53)),0),"]"),IF(AND(ISNUMBER(OFFSET('Hygiene Data'!$E$10,0,10*ROW('Hygiene Data'!E53))),DW59="",ISNUMBER(OFFSET('Hygiene Data'!$E$10,0,10*ROW('Hygiene Data'!E53)))),OFFSET('Hygiene Data'!$E$10,0,10*ROW('Hygiene Data'!E53)),NA())))</f>
        <v>#N/A</v>
      </c>
      <c r="BI59" s="135" t="e">
        <f ca="1">+IF(AND(ISNUMBER(OFFSET('Hygiene Data'!$F$6,0,10*ROW('Hygiene Data'!F53))),DX59="Yes"),OFFSET('Hygiene Data'!$F$6,0,10*ROW('Hygiene Data'!F53)),IF(AND(ISNUMBER(OFFSET('Hygiene Data'!$F$6,0,10*ROW('Hygiene Data'!F53))),DX59="No",ISNUMBER(OFFSET('Hygiene Data'!$F$6,0,10*ROW('Hygiene Data'!F53)))),CONCATENATE("[",ROUND(OFFSET('Hygiene Data'!$F$6,0,10*ROW('Hygiene Data'!F53)),0),"]"),IF(AND(ISNUMBER(OFFSET('Hygiene Data'!$F$6,0,10*ROW('Hygiene Data'!F53))),DX59="",ISNUMBER(OFFSET('Hygiene Data'!$F$6,0,10*ROW('Hygiene Data'!F53)))),OFFSET('Hygiene Data'!$F$6,0,10*ROW('Hygiene Data'!F53)),NA())))</f>
        <v>#N/A</v>
      </c>
      <c r="BJ59" s="135" t="e">
        <f ca="1">+IF(AND(ISNUMBER(OFFSET('Hygiene Data'!$F$8,0,10*ROW('Hygiene Data'!F53))),DY59="Yes"),OFFSET('Hygiene Data'!$F$8,0,10*ROW('Hygiene Data'!F53)),IF(AND(ISNUMBER(OFFSET('Hygiene Data'!$F$8,0,10*ROW('Hygiene Data'!F53))),DY59="No",ISNUMBER(OFFSET('Hygiene Data'!$F$8,0,10*ROW('Hygiene Data'!F53)))),CONCATENATE("[",ROUND(OFFSET('Hygiene Data'!$F$8,0,10*ROW('Hygiene Data'!F53)),0),"]"),IF(AND(ISNUMBER(OFFSET('Hygiene Data'!$F$8,0,10*ROW('Hygiene Data'!F53))),DY59="",ISNUMBER(OFFSET('Hygiene Data'!$F$8,0,10*ROW('Hygiene Data'!F53)))),OFFSET('Hygiene Data'!$F$8,0,10*ROW('Hygiene Data'!F53)),NA())))</f>
        <v>#N/A</v>
      </c>
      <c r="BK59" s="135" t="e">
        <f ca="1">+IF(AND(ISNUMBER(OFFSET('Hygiene Data'!$F$10,0,10*ROW('Hygiene Data'!F53))),DZ59="Yes"),OFFSET('Hygiene Data'!$F$10,0,10*ROW('Hygiene Data'!F53)),IF(AND(ISNUMBER(OFFSET('Hygiene Data'!$F$10,0,10*ROW('Hygiene Data'!F53))),DZ59="No",ISNUMBER(OFFSET('Hygiene Data'!$F$10,0,10*ROW('Hygiene Data'!F53)))),CONCATENATE("[",ROUND(OFFSET('Hygiene Data'!$F$10,0,10*ROW('Hygiene Data'!F53)),0),"]"),IF(AND(ISNUMBER(OFFSET('Hygiene Data'!$F$10,0,10*ROW('Hygiene Data'!F53))),DZ59="",ISNUMBER(OFFSET('Hygiene Data'!$F$10,0,10*ROW('Hygiene Data'!F53)))),OFFSET('Hygiene Data'!$F$10,0,10*ROW('Hygiene Data'!F53)),NA())))</f>
        <v>#N/A</v>
      </c>
      <c r="BL59" s="135" t="e">
        <f ca="1">+IF(AND(ISNUMBER(OFFSET('Hygiene Data'!$G$6,0,10*ROW('Hygiene Data'!G53))),EA59="Yes"),OFFSET('Hygiene Data'!$G$6,0,10*ROW('Hygiene Data'!G53)),IF(AND(ISNUMBER(OFFSET('Hygiene Data'!$G$6,0,10*ROW('Hygiene Data'!G53))),EA59="No",ISNUMBER(OFFSET('Hygiene Data'!$G$6,0,10*ROW('Hygiene Data'!G53)))),CONCATENATE("[",ROUND(OFFSET('Hygiene Data'!$G$6,0,10*ROW('Hygiene Data'!G53)),0),"]"),IF(AND(ISNUMBER(OFFSET('Hygiene Data'!$G$6,0,10*ROW('Hygiene Data'!G53))),EA59="",ISNUMBER(OFFSET('Hygiene Data'!$G$6,0,10*ROW('Hygiene Data'!G53)))),OFFSET('Hygiene Data'!$G$6,0,10*ROW('Hygiene Data'!G53)),NA())))</f>
        <v>#N/A</v>
      </c>
      <c r="BM59" s="135" t="e">
        <f ca="1">+IF(AND(ISNUMBER(OFFSET('Hygiene Data'!$G$8,0,10*ROW('Hygiene Data'!G53))),EB59="Yes"),OFFSET('Hygiene Data'!$G$8,0,10*ROW('Hygiene Data'!G53)),IF(AND(ISNUMBER(OFFSET('Hygiene Data'!$G$8,0,10*ROW('Hygiene Data'!G53))),EB59="No",ISNUMBER(OFFSET('Hygiene Data'!$G$8,0,10*ROW('Hygiene Data'!G53)))),CONCATENATE("[",ROUND(OFFSET('Hygiene Data'!$G$8,0,10*ROW('Hygiene Data'!G53)),0),"]"),IF(AND(ISNUMBER(OFFSET('Hygiene Data'!$G$8,0,10*ROW('Hygiene Data'!G53))),EB59="",ISNUMBER(OFFSET('Hygiene Data'!$G$8,0,10*ROW('Hygiene Data'!G53)))),OFFSET('Hygiene Data'!$G$8,0,10*ROW('Hygiene Data'!G53)),NA())))</f>
        <v>#N/A</v>
      </c>
      <c r="BN59" s="135" t="e">
        <f ca="1">+IF(AND(ISNUMBER(OFFSET('Hygiene Data'!$G$10,0,10*ROW('Hygiene Data'!G53))),EC59="Yes"),OFFSET('Hygiene Data'!$G$10,0,10*ROW('Hygiene Data'!G53)),IF(AND(ISNUMBER(OFFSET('Hygiene Data'!$G$10,0,10*ROW('Hygiene Data'!G53))),EC59="No",ISNUMBER(OFFSET('Hygiene Data'!$G$10,0,10*ROW('Hygiene Data'!G53)))),CONCATENATE("[",ROUND(OFFSET('Hygiene Data'!$G$10,0,10*ROW('Hygiene Data'!G53)),0),"]"),IF(AND(ISNUMBER(OFFSET('Hygiene Data'!$G$10,0,10*ROW('Hygiene Data'!G53))),EC59="",ISNUMBER(OFFSET('Hygiene Data'!$G$10,0,10*ROW('Hygiene Data'!G53)))),OFFSET('Hygiene Data'!$G$10,0,10*ROW('Hygiene Data'!G53)),NA())))</f>
        <v>#N/A</v>
      </c>
      <c r="BO59" s="135" t="e">
        <f ca="1">+IF(AND(ISNUMBER(OFFSET('Hygiene Data'!$H$6,0,10*ROW('Hygiene Data'!H53))),ED59="Yes"),OFFSET('Hygiene Data'!$H$6,0,10*ROW('Hygiene Data'!H53)),IF(AND(ISNUMBER(OFFSET('Hygiene Data'!$H$6,0,10*ROW('Hygiene Data'!H53))),ED59="No",ISNUMBER(OFFSET('Hygiene Data'!$H$6,0,10*ROW('Hygiene Data'!H53)))),CONCATENATE("[",ROUND(OFFSET('Hygiene Data'!$H$6,0,10*ROW('Hygiene Data'!H53)),0),"]"),IF(AND(ISNUMBER(OFFSET('Hygiene Data'!$H$6,0,10*ROW('Hygiene Data'!H53))),ED59="",ISNUMBER(OFFSET('Hygiene Data'!$H$6,0,10*ROW('Hygiene Data'!H53)))),OFFSET('Hygiene Data'!$H$6,0,10*ROW('Hygiene Data'!H53)),NA())))</f>
        <v>#N/A</v>
      </c>
      <c r="BP59" s="135" t="e">
        <f ca="1">+IF(AND(ISNUMBER(OFFSET('Hygiene Data'!$H$8,0,10*ROW('Hygiene Data'!H53))),EE59="Yes"),OFFSET('Hygiene Data'!$H$8,0,10*ROW('Hygiene Data'!H53)),IF(AND(ISNUMBER(OFFSET('Hygiene Data'!$H$8,0,10*ROW('Hygiene Data'!H53))),EE59="No",ISNUMBER(OFFSET('Hygiene Data'!$H$8,0,10*ROW('Hygiene Data'!H53)))),CONCATENATE("[",ROUND(OFFSET('Hygiene Data'!$H$8,0,10*ROW('Hygiene Data'!H53)),0),"]"),IF(AND(ISNUMBER(OFFSET('Hygiene Data'!$H$8,0,10*ROW('Hygiene Data'!H53))),EE59="",ISNUMBER(OFFSET('Hygiene Data'!$H$8,0,10*ROW('Hygiene Data'!H53)))),OFFSET('Hygiene Data'!$H$8,0,10*ROW('Hygiene Data'!H53)),NA())))</f>
        <v>#N/A</v>
      </c>
      <c r="BQ59" s="135" t="e">
        <f ca="1">+IF(AND(ISNUMBER(OFFSET('Hygiene Data'!$H$10,0,10*ROW('Hygiene Data'!H53))),EF59="Yes"),OFFSET('Hygiene Data'!$H$10,0,10*ROW('Hygiene Data'!H53)),IF(AND(ISNUMBER(OFFSET('Hygiene Data'!$H$10,0,10*ROW('Hygiene Data'!H53))),EF59="No",ISNUMBER(OFFSET('Hygiene Data'!$H$10,0,10*ROW('Hygiene Data'!H53)))),CONCATENATE("[",ROUND(OFFSET('Hygiene Data'!$H$10,0,10*ROW('Hygiene Data'!H53)),0),"]"),IF(AND(ISNUMBER(OFFSET('Hygiene Data'!$H$10,0,10*ROW('Hygiene Data'!H53))),EF59="",ISNUMBER(OFFSET('Hygiene Data'!$H$10,0,10*ROW('Hygiene Data'!H53)))),OFFSET('Hygiene Data'!$H$10,0,10*ROW('Hygiene Data'!H53)),NA())))</f>
        <v>#N/A</v>
      </c>
      <c r="BS59" s="34" t="str">
        <f ca="1">+IF(OFFSET('Water Data'!$C$28,0,10*ROW('Water Data'!C53))="","",OFFSET('Water Data'!$C$28,0,10*ROW('Water Data'!C53)))</f>
        <v/>
      </c>
      <c r="BT59" s="34" t="str">
        <f ca="1">+IF(OFFSET('Water Data'!$C$29,0,10*ROW('Water Data'!C53))="","",OFFSET('Water Data'!$C$29,0,10*ROW('Water Data'!C53)))</f>
        <v/>
      </c>
      <c r="BU59" s="34" t="str">
        <f ca="1">+IF(OFFSET('Water Data'!$C$30,0,10*ROW('Water Data'!C53))="","",OFFSET('Water Data'!$C$30,0,10*ROW('Water Data'!C53)))</f>
        <v/>
      </c>
      <c r="BV59" s="34" t="str">
        <f ca="1">+IF(OFFSET('Water Data'!$D$28,0,10*ROW('Water Data'!D53))="","",OFFSET('Water Data'!$D$28,0,10*ROW('Water Data'!D53)))</f>
        <v/>
      </c>
      <c r="BW59" s="34" t="str">
        <f ca="1">+IF(OFFSET('Water Data'!$D$29,0,10*ROW('Water Data'!D53))="","",OFFSET('Water Data'!$D$29,0,10*ROW('Water Data'!D53)))</f>
        <v/>
      </c>
      <c r="BX59" s="34" t="str">
        <f ca="1">+IF(OFFSET('Water Data'!$D$30,0,10*ROW('Water Data'!D53))="","",OFFSET('Water Data'!$D$30,0,10*ROW('Water Data'!D53)))</f>
        <v/>
      </c>
      <c r="BY59" s="34" t="str">
        <f ca="1">+IF(OFFSET('Water Data'!$E$28,0,10*ROW('Water Data'!E53))="","",OFFSET('Water Data'!$E$28,0,10*ROW('Water Data'!E53)))</f>
        <v/>
      </c>
      <c r="BZ59" s="34" t="str">
        <f ca="1">+IF(OFFSET('Water Data'!$E$29,0,10*ROW('Water Data'!E53))="","",OFFSET('Water Data'!$E$29,0,10*ROW('Water Data'!E53)))</f>
        <v/>
      </c>
      <c r="CA59" s="34" t="str">
        <f ca="1">+IF(OFFSET('Water Data'!$E$30,0,10*ROW('Water Data'!E53))="","",OFFSET('Water Data'!$E$30,0,10*ROW('Water Data'!E53)))</f>
        <v/>
      </c>
      <c r="CB59" s="34" t="str">
        <f ca="1">+IF(OFFSET('Water Data'!$F$28,0,10*ROW('Water Data'!F53))="","",OFFSET('Water Data'!$F$28,0,10*ROW('Water Data'!F53)))</f>
        <v/>
      </c>
      <c r="CC59" s="34" t="str">
        <f ca="1">+IF(OFFSET('Water Data'!$F$29,0,10*ROW('Water Data'!F53))="","",OFFSET('Water Data'!$F$29,0,10*ROW('Water Data'!F53)))</f>
        <v/>
      </c>
      <c r="CD59" s="34" t="str">
        <f ca="1">+IF(OFFSET('Water Data'!$F$30,0,10*ROW('Water Data'!F53))="","",OFFSET('Water Data'!$F$30,0,10*ROW('Water Data'!F53)))</f>
        <v/>
      </c>
      <c r="CE59" s="34" t="str">
        <f ca="1">+IF(OFFSET('Water Data'!$G$28,0,10*ROW('Water Data'!G53))="","",OFFSET('Water Data'!$G$28,0,10*ROW('Water Data'!G53)))</f>
        <v/>
      </c>
      <c r="CF59" s="34" t="str">
        <f ca="1">+IF(OFFSET('Water Data'!$G$29,0,10*ROW('Water Data'!G53))="","",OFFSET('Water Data'!$G$29,0,10*ROW('Water Data'!G53)))</f>
        <v/>
      </c>
      <c r="CG59" s="34" t="str">
        <f ca="1">+IF(OFFSET('Water Data'!$G$30,0,10*ROW('Water Data'!G53))="","",OFFSET('Water Data'!$G$30,0,10*ROW('Water Data'!G53)))</f>
        <v/>
      </c>
      <c r="CH59" s="34" t="str">
        <f ca="1">+IF(OFFSET('Water Data'!$H$28,0,10*ROW('Water Data'!H53))="","",OFFSET('Water Data'!$H$28,0,10*ROW('Water Data'!H53)))</f>
        <v/>
      </c>
      <c r="CI59" s="34" t="str">
        <f ca="1">+IF(OFFSET('Water Data'!$H$29,0,10*ROW('Water Data'!H53))="","",OFFSET('Water Data'!$H$29,0,10*ROW('Water Data'!H53)))</f>
        <v/>
      </c>
      <c r="CJ59" s="34" t="str">
        <f ca="1">+IF(OFFSET('Water Data'!$H$30,0,10*ROW('Water Data'!H53))="","",OFFSET('Water Data'!$H$30,0,10*ROW('Water Data'!H53)))</f>
        <v/>
      </c>
      <c r="CK59" s="34" t="str">
        <f ca="1">+IF(OFFSET('Sanitation Data'!$C$29,0,10*ROW('Sanitation Data'!C53))="","",OFFSET('Sanitation Data'!$C$29,0,10*ROW('Sanitation Data'!C53)))</f>
        <v/>
      </c>
      <c r="CL59" s="34" t="str">
        <f ca="1">+IF(OFFSET('Sanitation Data'!$C$30,0,10*ROW('Sanitation Data'!C53))="","",OFFSET('Sanitation Data'!$C$30,0,10*ROW('Sanitation Data'!C53)))</f>
        <v/>
      </c>
      <c r="CM59" s="34" t="str">
        <f ca="1">+IF(OFFSET('Sanitation Data'!$C$31,0,10*ROW('Sanitation Data'!C53))="","",OFFSET('Sanitation Data'!$C$31,0,10*ROW('Sanitation Data'!C53)))</f>
        <v/>
      </c>
      <c r="CN59" s="34" t="str">
        <f ca="1">+IF(OFFSET('Sanitation Data'!$C$32,0,10*ROW('Sanitation Data'!C53))="","",OFFSET('Sanitation Data'!$C$32,0,10*ROW('Sanitation Data'!C53)))</f>
        <v/>
      </c>
      <c r="CO59" s="34" t="str">
        <f ca="1">+IF(OFFSET('Sanitation Data'!$C$33,0,10*ROW('Sanitation Data'!C53))="","",OFFSET('Sanitation Data'!$C$33,0,10*ROW('Sanitation Data'!C53)))</f>
        <v/>
      </c>
      <c r="CP59" s="34" t="str">
        <f ca="1">+IF(OFFSET('Sanitation Data'!$D$29,0,10*ROW('Sanitation Data'!D53))="","",OFFSET('Sanitation Data'!$D$29,0,10*ROW('Sanitation Data'!D53)))</f>
        <v/>
      </c>
      <c r="CQ59" s="34" t="str">
        <f ca="1">+IF(OFFSET('Sanitation Data'!$D$30,0,10*ROW('Sanitation Data'!D53))="","",OFFSET('Sanitation Data'!$D$30,0,10*ROW('Sanitation Data'!D53)))</f>
        <v/>
      </c>
      <c r="CR59" s="34" t="str">
        <f ca="1">+IF(OFFSET('Sanitation Data'!$D$31,0,10*ROW('Sanitation Data'!D53))="","",OFFSET('Sanitation Data'!$D$31,0,10*ROW('Sanitation Data'!D53)))</f>
        <v/>
      </c>
      <c r="CS59" s="34" t="str">
        <f ca="1">+IF(OFFSET('Sanitation Data'!$D$32,0,10*ROW('Sanitation Data'!D53))="","",OFFSET('Sanitation Data'!$D$32,0,10*ROW('Sanitation Data'!D53)))</f>
        <v/>
      </c>
      <c r="CT59" s="34" t="str">
        <f ca="1">+IF(OFFSET('Sanitation Data'!$D$33,0,10*ROW('Sanitation Data'!D53))="","",OFFSET('Sanitation Data'!$D$33,0,10*ROW('Sanitation Data'!D53)))</f>
        <v/>
      </c>
      <c r="CU59" s="34" t="str">
        <f ca="1">+IF(OFFSET('Sanitation Data'!$E$29,0,10*ROW('Sanitation Data'!E53))="","",OFFSET('Sanitation Data'!$E$29,0,10*ROW('Sanitation Data'!E53)))</f>
        <v/>
      </c>
      <c r="CV59" s="34" t="str">
        <f ca="1">+IF(OFFSET('Sanitation Data'!$E$30,0,10*ROW('Sanitation Data'!E53))="","",OFFSET('Sanitation Data'!$E$30,0,10*ROW('Sanitation Data'!E53)))</f>
        <v/>
      </c>
      <c r="CW59" s="34" t="str">
        <f ca="1">+IF(OFFSET('Sanitation Data'!$E$31,0,10*ROW('Sanitation Data'!E53))="","",OFFSET('Sanitation Data'!$E$31,0,10*ROW('Sanitation Data'!E53)))</f>
        <v/>
      </c>
      <c r="CX59" s="34" t="str">
        <f ca="1">+IF(OFFSET('Sanitation Data'!$E$32,0,10*ROW('Sanitation Data'!E53))="","",OFFSET('Sanitation Data'!$E$32,0,10*ROW('Sanitation Data'!E53)))</f>
        <v/>
      </c>
      <c r="CY59" s="34" t="str">
        <f ca="1">+IF(OFFSET('Sanitation Data'!$E$33,0,10*ROW('Sanitation Data'!E53))="","",OFFSET('Sanitation Data'!$E$33,0,10*ROW('Sanitation Data'!E53)))</f>
        <v/>
      </c>
      <c r="CZ59" s="34" t="str">
        <f ca="1">+IF(OFFSET('Sanitation Data'!$F$29,0,10*ROW('Sanitation Data'!F53))="","",OFFSET('Sanitation Data'!$F$29,0,10*ROW('Sanitation Data'!F53)))</f>
        <v/>
      </c>
      <c r="DA59" s="34" t="str">
        <f ca="1">+IF(OFFSET('Sanitation Data'!$F$30,0,10*ROW('Sanitation Data'!F53))="","",OFFSET('Sanitation Data'!$F$30,0,10*ROW('Sanitation Data'!F53)))</f>
        <v/>
      </c>
      <c r="DB59" s="34" t="str">
        <f ca="1">+IF(OFFSET('Sanitation Data'!$F$31,0,10*ROW('Sanitation Data'!F53))="","",OFFSET('Sanitation Data'!$F$31,0,10*ROW('Sanitation Data'!F53)))</f>
        <v/>
      </c>
      <c r="DC59" s="34" t="str">
        <f ca="1">+IF(OFFSET('Sanitation Data'!$F$32,0,10*ROW('Sanitation Data'!F53))="","",OFFSET('Sanitation Data'!$F$32,0,10*ROW('Sanitation Data'!F53)))</f>
        <v/>
      </c>
      <c r="DD59" s="34" t="str">
        <f ca="1">+IF(OFFSET('Sanitation Data'!$F$33,0,10*ROW('Sanitation Data'!F53))="","",OFFSET('Sanitation Data'!$F$33,0,10*ROW('Sanitation Data'!F53)))</f>
        <v/>
      </c>
      <c r="DE59" s="34" t="str">
        <f ca="1">+IF(OFFSET('Sanitation Data'!$G$29,0,10*ROW('Sanitation Data'!G53))="","",OFFSET('Sanitation Data'!$G$29,0,10*ROW('Sanitation Data'!G53)))</f>
        <v/>
      </c>
      <c r="DF59" s="34" t="str">
        <f ca="1">+IF(OFFSET('Sanitation Data'!$G$30,0,10*ROW('Sanitation Data'!G53))="","",OFFSET('Sanitation Data'!$G$30,0,10*ROW('Sanitation Data'!G53)))</f>
        <v/>
      </c>
      <c r="DG59" s="34" t="str">
        <f ca="1">+IF(OFFSET('Sanitation Data'!$G$31,0,10*ROW('Sanitation Data'!G53))="","",OFFSET('Sanitation Data'!$G$31,0,10*ROW('Sanitation Data'!G53)))</f>
        <v/>
      </c>
      <c r="DH59" s="34" t="str">
        <f ca="1">+IF(OFFSET('Sanitation Data'!$G$32,0,10*ROW('Sanitation Data'!G53))="","",OFFSET('Sanitation Data'!$G$32,0,10*ROW('Sanitation Data'!G53)))</f>
        <v/>
      </c>
      <c r="DI59" s="34" t="str">
        <f ca="1">+IF(OFFSET('Sanitation Data'!$G$33,0,10*ROW('Sanitation Data'!G53))="","",OFFSET('Sanitation Data'!$G$33,0,10*ROW('Sanitation Data'!G53)))</f>
        <v/>
      </c>
      <c r="DJ59" s="34" t="str">
        <f ca="1">+IF(OFFSET('Sanitation Data'!$H$29,0,10*ROW('Sanitation Data'!H53))="","",OFFSET('Sanitation Data'!$H$29,0,10*ROW('Sanitation Data'!H53)))</f>
        <v/>
      </c>
      <c r="DK59" s="34" t="str">
        <f ca="1">+IF(OFFSET('Sanitation Data'!$H$30,0,10*ROW('Sanitation Data'!H53))="","",OFFSET('Sanitation Data'!$H$30,0,10*ROW('Sanitation Data'!H53)))</f>
        <v/>
      </c>
      <c r="DL59" s="34" t="str">
        <f ca="1">+IF(OFFSET('Sanitation Data'!$H$31,0,10*ROW('Sanitation Data'!H53))="","",OFFSET('Sanitation Data'!$H$31,0,10*ROW('Sanitation Data'!H53)))</f>
        <v/>
      </c>
      <c r="DM59" s="34" t="str">
        <f ca="1">+IF(OFFSET('Sanitation Data'!$H$32,0,10*ROW('Sanitation Data'!H53))="","",OFFSET('Sanitation Data'!$H$32,0,10*ROW('Sanitation Data'!H53)))</f>
        <v/>
      </c>
      <c r="DN59" s="34" t="str">
        <f ca="1">+IF(OFFSET('Sanitation Data'!$H$33,0,10*ROW('Sanitation Data'!H53))="","",OFFSET('Sanitation Data'!$H$33,0,10*ROW('Sanitation Data'!H53)))</f>
        <v/>
      </c>
      <c r="DO59" s="34" t="str">
        <f ca="1">+IF(OFFSET('Hygiene Data'!$C$12,0,10*ROW('Hygiene Data'!C53))="","",OFFSET('Hygiene Data'!$C$12,0,10*ROW('Hygiene Data'!C53)))</f>
        <v/>
      </c>
      <c r="DP59" s="34" t="str">
        <f ca="1">+IF(OFFSET('Hygiene Data'!$C$13,0,10*ROW('Hygiene Data'!C53))="","",OFFSET('Hygiene Data'!$C$13,0,10*ROW('Hygiene Data'!C53)))</f>
        <v/>
      </c>
      <c r="DQ59" s="34" t="str">
        <f ca="1">+IF(OFFSET('Hygiene Data'!$C$14,0,10*ROW('Hygiene Data'!C53))="","",OFFSET('Hygiene Data'!$C$14,0,10*ROW('Hygiene Data'!C53)))</f>
        <v/>
      </c>
      <c r="DR59" s="34" t="str">
        <f ca="1">+IF(OFFSET('Hygiene Data'!$D$12,0,10*ROW('Hygiene Data'!D53))="","",OFFSET('Hygiene Data'!$D$12,0,10*ROW('Hygiene Data'!D53)))</f>
        <v/>
      </c>
      <c r="DS59" s="34" t="str">
        <f ca="1">+IF(OFFSET('Hygiene Data'!$D$13,0,10*ROW('Hygiene Data'!D53))="","",OFFSET('Hygiene Data'!$D$13,0,10*ROW('Hygiene Data'!D53)))</f>
        <v/>
      </c>
      <c r="DT59" s="34" t="str">
        <f ca="1">+IF(OFFSET('Hygiene Data'!$D$14,0,10*ROW('Hygiene Data'!D53))="","",OFFSET('Hygiene Data'!$D$14,0,10*ROW('Hygiene Data'!D53)))</f>
        <v/>
      </c>
      <c r="DU59" s="34" t="str">
        <f ca="1">+IF(OFFSET('Hygiene Data'!$E$12,0,10*ROW('Hygiene Data'!E53))="","",OFFSET('Hygiene Data'!$E$12,0,10*ROW('Hygiene Data'!E53)))</f>
        <v/>
      </c>
      <c r="DV59" s="34" t="str">
        <f ca="1">+IF(OFFSET('Hygiene Data'!$E$13,0,10*ROW('Hygiene Data'!E53))="","",OFFSET('Hygiene Data'!$E$13,0,10*ROW('Hygiene Data'!E53)))</f>
        <v/>
      </c>
      <c r="DW59" s="34" t="str">
        <f ca="1">+IF(OFFSET('Hygiene Data'!$E$14,0,10*ROW('Hygiene Data'!E53))="","",OFFSET('Hygiene Data'!$E$14,0,10*ROW('Hygiene Data'!E53)))</f>
        <v/>
      </c>
      <c r="DX59" s="34" t="str">
        <f ca="1">+IF(OFFSET('Hygiene Data'!$F$12,0,10*ROW('Hygiene Data'!F53))="","",OFFSET('Hygiene Data'!$F$12,0,10*ROW('Hygiene Data'!F53)))</f>
        <v/>
      </c>
      <c r="DY59" s="34" t="str">
        <f ca="1">+IF(OFFSET('Hygiene Data'!$F$13,0,10*ROW('Hygiene Data'!F53))="","",OFFSET('Hygiene Data'!$F$13,0,10*ROW('Hygiene Data'!F53)))</f>
        <v/>
      </c>
      <c r="DZ59" s="34" t="str">
        <f ca="1">+IF(OFFSET('Hygiene Data'!$F$14,0,10*ROW('Hygiene Data'!F53))="","",OFFSET('Hygiene Data'!$F$14,0,10*ROW('Hygiene Data'!F53)))</f>
        <v/>
      </c>
      <c r="EA59" s="34" t="str">
        <f ca="1">+IF(OFFSET('Hygiene Data'!$G$12,0,10*ROW('Hygiene Data'!G53))="","",OFFSET('Hygiene Data'!$G$12,0,10*ROW('Hygiene Data'!G53)))</f>
        <v/>
      </c>
      <c r="EB59" s="34" t="str">
        <f ca="1">+IF(OFFSET('Hygiene Data'!$G$13,0,10*ROW('Hygiene Data'!G53))="","",OFFSET('Hygiene Data'!$G$13,0,10*ROW('Hygiene Data'!G53)))</f>
        <v/>
      </c>
      <c r="EC59" s="34" t="str">
        <f ca="1">+IF(OFFSET('Hygiene Data'!$G$14,0,10*ROW('Hygiene Data'!G53))="","",OFFSET('Hygiene Data'!$G$14,0,10*ROW('Hygiene Data'!G53)))</f>
        <v/>
      </c>
      <c r="ED59" s="34" t="str">
        <f ca="1">+IF(OFFSET('Hygiene Data'!$H$12,0,10*ROW('Hygiene Data'!H53))="","",OFFSET('Hygiene Data'!$H$12,0,10*ROW('Hygiene Data'!H53)))</f>
        <v/>
      </c>
      <c r="EE59" s="34" t="str">
        <f ca="1">+IF(OFFSET('Hygiene Data'!$H$13,0,10*ROW('Hygiene Data'!H53))="","",OFFSET('Hygiene Data'!$H$13,0,10*ROW('Hygiene Data'!H53)))</f>
        <v/>
      </c>
      <c r="EF59" s="34" t="str">
        <f ca="1">+IF(OFFSET('Hygiene Data'!$H$14,0,10*ROW('Hygiene Data'!H53))="","",OFFSET('Hygiene Data'!$H$14,0,10*ROW('Hygiene Data'!H53)))</f>
        <v/>
      </c>
    </row>
    <row r="60" spans="1:136" x14ac:dyDescent="0.2">
      <c r="A60" s="50" t="str">
        <f ca="1">+IF(OFFSET('Water Data'!$B$1,0,10*ROW('Water Data'!B57))="","",OFFSET('Water Data'!$B$1,0,10*ROW('Water Data'!B57)))</f>
        <v/>
      </c>
      <c r="B60" s="50" t="str">
        <f ca="1">+IF(OFFSET('Water Data'!$A$3,0,10*ROW('Water Data'!A57))="","",OFFSET('Water Data'!$A$3,0,10*ROW('Water Data'!A57)))</f>
        <v/>
      </c>
      <c r="C60" s="50" t="str">
        <f ca="1">+IF(OFFSET('Water Data'!$C$3,0,10*ROW('Water Data'!C57))="","",OFFSET('Water Data'!$C$3,0,10*ROW('Water Data'!C57)))</f>
        <v/>
      </c>
      <c r="D60" s="133" t="e">
        <f ca="1">+IF(AND(ISNUMBER(OFFSET('Water Data'!$C$5,0,10*ROW('Water Data'!C54))),BS60="Yes"),100-OFFSET('Water Data'!$C$5,0,10*ROW('Water Data'!C54)),IF(AND(ISNUMBER(OFFSET('Water Data'!$C$5,0,10*ROW('Water Data'!C54))),BS60="No",ISNUMBER(OFFSET('Water Data'!$C$5,0,10*ROW('Water Data'!C54)))),CONCATENATE("[",ROUND(100-OFFSET('Water Data'!$C$5,0,10*ROW('Water Data'!C54)),0),"]"),IF(AND(ISNUMBER(OFFSET('Water Data'!$C$5,0,10*ROW('Water Data'!C54))),BS60="",ISNUMBER(OFFSET('Water Data'!$C$5,0,10*ROW('Water Data'!C54)))),100-OFFSET('Water Data'!$C$5,0,10*ROW('Water Data'!C54)),NA())))</f>
        <v>#N/A</v>
      </c>
      <c r="E60" s="133" t="e">
        <f ca="1">+IF(AND(ISNUMBER(OFFSET('Water Data'!$C$7,0,10*ROW('Water Data'!D54))),BT60="Yes"),OFFSET('Water Data'!$C$7,0,10*ROW('Water Data'!C54)),IF(AND(ISNUMBER(OFFSET('Water Data'!$C$7,0,10*ROW('Water Data'!C54))),BT60="No",ISNUMBER(OFFSET('Water Data'!$C$7,0,10*ROW('Water Data'!C54)))),CONCATENATE("[",ROUND(OFFSET('Water Data'!$C$7,0,10*ROW('Water Data'!C54)),0),"]"),IF(AND(ISNUMBER(OFFSET('Water Data'!$C$7,0,10*ROW('Water Data'!C54))),BT60="",ISNUMBER(OFFSET('Water Data'!$C$7,0,10*ROW('Water Data'!C54)))),OFFSET('Water Data'!$C$7,0,10*ROW('Water Data'!C54)),NA())))</f>
        <v>#N/A</v>
      </c>
      <c r="F60" s="133" t="e">
        <f ca="1">+IF(AND(ISNUMBER(OFFSET('Water Data'!$C$10,0,10*ROW('Water Data'!C54))),BU60="Yes"),OFFSET('Water Data'!$C$10,0,10*ROW('Water Data'!C54)),IF(AND(ISNUMBER(OFFSET('Water Data'!$C$10,0,10*ROW('Water Data'!C54))),BU60="No",ISNUMBER(OFFSET('Water Data'!$C$10,0,10*ROW('Water Data'!C54)))),CONCATENATE("[",ROUND(OFFSET('Water Data'!$C$10,0,10*ROW('Water Data'!C54)),0),"]"),IF(AND(ISNUMBER(OFFSET('Water Data'!$C$10,0,10*ROW('Water Data'!C54))),BU60="",ISNUMBER(OFFSET('Water Data'!$C$10,0,10*ROW('Water Data'!C54)))),OFFSET('Water Data'!$C$10,0,10*ROW('Water Data'!C54)),NA())))</f>
        <v>#N/A</v>
      </c>
      <c r="G60" s="133" t="e">
        <f ca="1">+IF(AND(ISNUMBER(OFFSET('Water Data'!$D$5,0,10*ROW('Water Data'!D54))),BV60="Yes"),100-OFFSET('Water Data'!$D$5,0,10*ROW('Water Data'!D54)),IF(AND(ISNUMBER(OFFSET('Water Data'!$D$5,0,10*ROW('Water Data'!D54))),BV60="No",ISNUMBER(OFFSET('Water Data'!$D$5,0,10*ROW('Water Data'!D54)))),CONCATENATE("[",ROUND(100-OFFSET('Water Data'!$D$5,0,10*ROW('Water Data'!D54)),0),"]"),IF(AND(ISNUMBER(OFFSET('Water Data'!$D$5,0,10*ROW('Water Data'!D54))),BV60="",ISNUMBER(OFFSET('Water Data'!$D$5,0,10*ROW('Water Data'!D54)))),100-OFFSET('Water Data'!$D$5,0,10*ROW('Water Data'!D54)),NA())))</f>
        <v>#N/A</v>
      </c>
      <c r="H60" s="133" t="e">
        <f ca="1">+IF(AND(ISNUMBER(OFFSET('Water Data'!$D$7,0,10*ROW('Water Data'!D54))),BW60="Yes"),OFFSET('Water Data'!$D$7,0,10*ROW('Water Data'!D54)),IF(AND(ISNUMBER(OFFSET('Water Data'!$D$7,0,10*ROW('Water Data'!D54))),BW60="No",ISNUMBER(OFFSET('Water Data'!$D$7,0,10*ROW('Water Data'!D54)))),CONCATENATE("[",ROUND(OFFSET('Water Data'!$C$7,0,10*ROW('Water Data'!D54)),0),"]"),IF(AND(ISNUMBER(OFFSET('Water Data'!$D$7,0,10*ROW('Water Data'!D54))),BW60="",ISNUMBER(OFFSET('Water Data'!$D$7,0,10*ROW('Water Data'!D54)))),OFFSET('Water Data'!$D$7,0,10*ROW('Water Data'!D54)),NA())))</f>
        <v>#N/A</v>
      </c>
      <c r="I60" s="133" t="e">
        <f ca="1">+IF(AND(ISNUMBER(OFFSET('Water Data'!$D$10,0,10*ROW('Water Data'!D54))),BX60="Yes"),OFFSET('Water Data'!$D$10,0,10*ROW('Water Data'!D54)),IF(AND(ISNUMBER(OFFSET('Water Data'!$D$10,0,10*ROW('Water Data'!D54))),BX60="No",ISNUMBER(OFFSET('Water Data'!$D$10,0,10*ROW('Water Data'!D54)))),CONCATENATE("[",ROUND(OFFSET('Water Data'!$D$10,0,10*ROW('Water Data'!D54)),0),"]"),IF(AND(ISNUMBER(OFFSET('Water Data'!$D$10,0,10*ROW('Water Data'!D54))),BX60="",ISNUMBER(OFFSET('Water Data'!$D$10,0,10*ROW('Water Data'!D54)))),OFFSET('Water Data'!$D$10,0,10*ROW('Water Data'!D54)),NA())))</f>
        <v>#N/A</v>
      </c>
      <c r="J60" s="133" t="e">
        <f ca="1">+IF(AND(ISNUMBER(OFFSET('Water Data'!$E$5,0,10*ROW('Water Data'!E54))),BY60="Yes"),100-OFFSET('Water Data'!$E$5,0,10*ROW('Water Data'!E54)),IF(AND(ISNUMBER(OFFSET('Water Data'!$E$5,0,10*ROW('Water Data'!E54))),BY60="No",ISNUMBER(OFFSET('Water Data'!$E$5,0,10*ROW('Water Data'!E54)))),CONCATENATE("[",ROUND(100-OFFSET('Water Data'!$E$5,0,10*ROW('Water Data'!E54)),0),"]"),IF(AND(ISNUMBER(OFFSET('Water Data'!$E$5,0,10*ROW('Water Data'!E54))),BY60="",ISNUMBER(OFFSET('Water Data'!$E$5,0,10*ROW('Water Data'!E54)))),100-OFFSET('Water Data'!$E$5,0,10*ROW('Water Data'!E54)),NA())))</f>
        <v>#N/A</v>
      </c>
      <c r="K60" s="133" t="e">
        <f ca="1">+IF(AND(ISNUMBER(OFFSET('Water Data'!$E$7,0,10*ROW('Water Data'!E54))),BZ60="Yes"),OFFSET('Water Data'!$E$7,0,10*ROW('Water Data'!E54)),IF(AND(ISNUMBER(OFFSET('Water Data'!$E$7,0,10*ROW('Water Data'!E54))),BZ60="No",ISNUMBER(OFFSET('Water Data'!$E$7,0,10*ROW('Water Data'!E54)))),CONCATENATE("[",ROUND(OFFSET('Water Data'!$E$7,0,10*ROW('Water Data'!E54)),0),"]"),IF(AND(ISNUMBER(OFFSET('Water Data'!$E$7,0,10*ROW('Water Data'!E54))),BZ60="",ISNUMBER(OFFSET('Water Data'!$E$7,0,10*ROW('Water Data'!E54)))),OFFSET('Water Data'!$E$7,0,10*ROW('Water Data'!E54)),NA())))</f>
        <v>#N/A</v>
      </c>
      <c r="L60" s="133" t="e">
        <f ca="1">+IF(AND(ISNUMBER(OFFSET('Water Data'!$E$10,0,10*ROW('Water Data'!E54))),CA60="Yes"),OFFSET('Water Data'!$E$10,0,10*ROW('Water Data'!E54)),IF(AND(ISNUMBER(OFFSET('Water Data'!$E$10,0,10*ROW('Water Data'!E54))),CA60="No",ISNUMBER(OFFSET('Water Data'!$E$10,0,10*ROW('Water Data'!E54)))),CONCATENATE("[",ROUND(OFFSET('Water Data'!$E$10,0,10*ROW('Water Data'!E54)),0),"]"),IF(AND(ISNUMBER(OFFSET('Water Data'!$E$10,0,10*ROW('Water Data'!E54))),CA60="",ISNUMBER(OFFSET('Water Data'!$E$10,0,10*ROW('Water Data'!E54)))),OFFSET('Water Data'!$E$10,0,10*ROW('Water Data'!E54)),NA())))</f>
        <v>#N/A</v>
      </c>
      <c r="M60" s="133" t="e">
        <f ca="1">+IF(AND(ISNUMBER(OFFSET('Water Data'!$F$5,0,10*ROW('Water Data'!F54))),CB60="Yes"),100-OFFSET('Water Data'!$F$5,0,10*ROW('Water Data'!F54)),IF(AND(ISNUMBER(OFFSET('Water Data'!$F$5,0,10*ROW('Water Data'!F54))),CB60="No",ISNUMBER(OFFSET('Water Data'!$F$5,0,10*ROW('Water Data'!F54)))),CONCATENATE("[",ROUND(100-OFFSET('Water Data'!$F$5,0,10*ROW('Water Data'!F54)),0),"]"),IF(AND(ISNUMBER(OFFSET('Water Data'!$F$5,0,10*ROW('Water Data'!F54))),CB60="",ISNUMBER(OFFSET('Water Data'!$F$5,0,10*ROW('Water Data'!F54)))),100-OFFSET('Water Data'!$F$5,0,10*ROW('Water Data'!F54)),NA())))</f>
        <v>#N/A</v>
      </c>
      <c r="N60" s="133" t="e">
        <f ca="1">+IF(AND(ISNUMBER(OFFSET('Water Data'!$F$7,0,10*ROW('Water Data'!F54))),CC60="Yes"),OFFSET('Water Data'!$F$7,0,10*ROW('Water Data'!F54)),IF(AND(ISNUMBER(OFFSET('Water Data'!$F$7,0,10*ROW('Water Data'!F54))),CC60="No",ISNUMBER(OFFSET('Water Data'!$F$7,0,10*ROW('Water Data'!F54)))),CONCATENATE("[",ROUND(OFFSET('Water Data'!$F$7,0,10*ROW('Water Data'!F54)),0),"]"),IF(AND(ISNUMBER(OFFSET('Water Data'!$F$7,0,10*ROW('Water Data'!F54))),CC60="",ISNUMBER(OFFSET('Water Data'!$F$7,0,10*ROW('Water Data'!F54)))),OFFSET('Water Data'!$F$7,0,10*ROW('Water Data'!F54)),NA())))</f>
        <v>#N/A</v>
      </c>
      <c r="O60" s="133" t="e">
        <f ca="1">+IF(AND(ISNUMBER(OFFSET('Water Data'!$F$10,0,10*ROW('Water Data'!F54))),CD60="Yes"),OFFSET('Water Data'!$F$10,0,10*ROW('Water Data'!F54)),IF(AND(ISNUMBER(OFFSET('Water Data'!$F$10,0,10*ROW('Water Data'!F54))),CD60="No",ISNUMBER(OFFSET('Water Data'!$F$10,0,10*ROW('Water Data'!F54)))),CONCATENATE("[",ROUND(OFFSET('Water Data'!$F$10,0,10*ROW('Water Data'!F54)),0),"]"),IF(AND(ISNUMBER(OFFSET('Water Data'!$F$10,0,10*ROW('Water Data'!F54))),CD60="",ISNUMBER(OFFSET('Water Data'!$F$10,0,10*ROW('Water Data'!F54)))),OFFSET('Water Data'!$F$10,0,10*ROW('Water Data'!F54)),NA())))</f>
        <v>#N/A</v>
      </c>
      <c r="P60" s="133" t="e">
        <f ca="1">+IF(AND(ISNUMBER(OFFSET('Water Data'!$G$5,0,10*ROW('Water Data'!G54))),CE60="Yes"),100-OFFSET('Water Data'!$G$5,0,10*ROW('Water Data'!G54)),IF(AND(ISNUMBER(OFFSET('Water Data'!$G$5,0,10*ROW('Water Data'!G54))),CE60="No",ISNUMBER(OFFSET('Water Data'!$G$5,0,10*ROW('Water Data'!G54)))),CONCATENATE("[",ROUND(100-OFFSET('Water Data'!$G$5,0,10*ROW('Water Data'!G54)),0),"]"),IF(AND(ISNUMBER(OFFSET('Water Data'!$G$5,0,10*ROW('Water Data'!G54))),CE60="",ISNUMBER(OFFSET('Water Data'!$G$5,0,10*ROW('Water Data'!G54)))),100-OFFSET('Water Data'!$G$5,0,10*ROW('Water Data'!G54)),NA())))</f>
        <v>#N/A</v>
      </c>
      <c r="Q60" s="133" t="e">
        <f ca="1">+IF(AND(ISNUMBER(OFFSET('Water Data'!$G$7,0,10*ROW('Water Data'!G54))),CF60="Yes"),OFFSET('Water Data'!$G$7,0,10*ROW('Water Data'!G54)),IF(AND(ISNUMBER(OFFSET('Water Data'!$G$7,0,10*ROW('Water Data'!G54))),CF60="No",ISNUMBER(OFFSET('Water Data'!$G$7,0,10*ROW('Water Data'!G54)))),CONCATENATE("[",ROUND(OFFSET('Water Data'!$G$7,0,10*ROW('Water Data'!G54)),0),"]"),IF(AND(ISNUMBER(OFFSET('Water Data'!$G$7,0,10*ROW('Water Data'!G54))),CF60="",ISNUMBER(OFFSET('Water Data'!$G$7,0,10*ROW('Water Data'!G54)))),OFFSET('Water Data'!$G$7,0,10*ROW('Water Data'!G54)),NA())))</f>
        <v>#N/A</v>
      </c>
      <c r="R60" s="133" t="e">
        <f ca="1">+IF(AND(ISNUMBER(OFFSET('Water Data'!$G$10,0,10*ROW('Water Data'!G54))),CG60="Yes"),OFFSET('Water Data'!$G$10,0,10*ROW('Water Data'!G54)),IF(AND(ISNUMBER(OFFSET('Water Data'!$G$10,0,10*ROW('Water Data'!G54))),CG60="No",ISNUMBER(OFFSET('Water Data'!$G$10,0,10*ROW('Water Data'!G54)))),CONCATENATE("[",ROUND(OFFSET('Water Data'!$G$10,0,10*ROW('Water Data'!G54)),0),"]"),IF(AND(ISNUMBER(OFFSET('Water Data'!$G$10,0,10*ROW('Water Data'!G54))),CG60="",ISNUMBER(OFFSET('Water Data'!$G$10,0,10*ROW('Water Data'!G54)))),OFFSET('Water Data'!$G$10,0,10*ROW('Water Data'!G54)),NA())))</f>
        <v>#N/A</v>
      </c>
      <c r="S60" s="133" t="e">
        <f ca="1">+IF(AND(ISNUMBER(OFFSET('Water Data'!$H$5,0,10*ROW('Water Data'!H54))),CH60="Yes"),100-OFFSET('Water Data'!$H$5,0,10*ROW('Water Data'!H54)),IF(AND(ISNUMBER(OFFSET('Water Data'!$H$5,0,10*ROW('Water Data'!H54))),CH60="No",ISNUMBER(OFFSET('Water Data'!$H$5,0,10*ROW('Water Data'!H54)))),CONCATENATE("[",ROUND(100-OFFSET('Water Data'!$H$5,0,10*ROW('Water Data'!H54)),0),"]"),IF(AND(ISNUMBER(OFFSET('Water Data'!$H$5,0,10*ROW('Water Data'!H54))),CH60="",ISNUMBER(OFFSET('Water Data'!$H$5,0,10*ROW('Water Data'!H54)))),100-OFFSET('Water Data'!$H$5,0,10*ROW('Water Data'!H54)),NA())))</f>
        <v>#N/A</v>
      </c>
      <c r="T60" s="133" t="e">
        <f ca="1">+IF(AND(ISNUMBER(OFFSET('Water Data'!$H$7,0,10*ROW('Water Data'!H54))),CI60="Yes"),OFFSET('Water Data'!$H$7,0,10*ROW('Water Data'!H54)),IF(AND(ISNUMBER(OFFSET('Water Data'!$H$7,0,10*ROW('Water Data'!H54))),CI60="No",ISNUMBER(OFFSET('Water Data'!$H$7,0,10*ROW('Water Data'!H54)))),CONCATENATE("[",ROUND(OFFSET('Water Data'!$H$7,0,10*ROW('Water Data'!H54)),0),"]"),IF(AND(ISNUMBER(OFFSET('Water Data'!$H$7,0,10*ROW('Water Data'!H54))),CI60="",ISNUMBER(OFFSET('Water Data'!$H$7,0,10*ROW('Water Data'!H54)))),OFFSET('Water Data'!$H$7,0,10*ROW('Water Data'!H54)),NA())))</f>
        <v>#N/A</v>
      </c>
      <c r="U60" s="133" t="e">
        <f ca="1">+IF(AND(ISNUMBER(OFFSET('Water Data'!$H$10,0,10*ROW('Water Data'!H54))),CJ60="Yes"),OFFSET('Water Data'!$H$10,0,10*ROW('Water Data'!H54)),IF(AND(ISNUMBER(OFFSET('Water Data'!$H$10,0,10*ROW('Water Data'!H54))),CJ60="No",ISNUMBER(OFFSET('Water Data'!$H$10,0,10*ROW('Water Data'!H54)))),CONCATENATE("[",ROUND(OFFSET('Water Data'!$H$10,0,10*ROW('Water Data'!H54)),0),"]"),IF(AND(ISNUMBER(OFFSET('Water Data'!$H$10,0,10*ROW('Water Data'!H54))),CJ60="",ISNUMBER(OFFSET('Water Data'!$H$10,0,10*ROW('Water Data'!H54)))),OFFSET('Water Data'!$H$10,0,10*ROW('Water Data'!H54)),NA())))</f>
        <v>#N/A</v>
      </c>
      <c r="V60" s="134" t="e">
        <f ca="1">+IF(AND(ISNUMBER(OFFSET('Sanitation Data'!$C$5,0,10*ROW('Sanitation Data'!C54))),CK60="Yes"),100-OFFSET('Sanitation Data'!$C$5,0,10*ROW('Sanitation Data'!C54)),IF(AND(ISNUMBER(OFFSET('Sanitation Data'!$C$5,0,10*ROW('Sanitation Data'!C54))),CK60="No",ISNUMBER(OFFSET('Sanitation Data'!$C$5,0,10*ROW('Sanitation Data'!C54)))),CONCATENATE("[",ROUND(100-OFFSET('Sanitation Data'!$C$5,0,10*ROW('Sanitation Data'!C54)),0),"]"),IF(AND(ISNUMBER(OFFSET('Sanitation Data'!$C$5,0,10*ROW('Sanitation Data'!C54))),CK60="",ISNUMBER(OFFSET('Sanitation Data'!$C$5,0,10*ROW('Sanitation Data'!C54)))),100-OFFSET('Sanitation Data'!$C$5,0,10*ROW('Sanitation Data'!C54)),NA())))</f>
        <v>#N/A</v>
      </c>
      <c r="W60" s="134" t="e">
        <f ca="1">+IF(AND(ISNUMBER(OFFSET('Sanitation Data'!$C$7,0,10*ROW('Sanitation Data'!C54))),CL60="Yes"),OFFSET('Sanitation Data'!$C$7,0,10*ROW('Sanitation Data'!C54)),IF(AND(ISNUMBER(OFFSET('Sanitation Data'!$C$7,0,10*ROW('Sanitation Data'!C54))),CL60="No",ISNUMBER(OFFSET('Sanitation Data'!$C$7,0,10*ROW('Sanitation Data'!C54)))),CONCATENATE("[",ROUND(OFFSET('Sanitation Data'!$C$7,0,10*ROW('Sanitation Data'!C54)),0),"]"),IF(AND(ISNUMBER(OFFSET('Sanitation Data'!$C$7,0,10*ROW('Sanitation Data'!C54))),CL60="",ISNUMBER(OFFSET('Sanitation Data'!$C$7,0,10*ROW('Sanitation Data'!C54)))),OFFSET('Sanitation Data'!$C$7,0,10*ROW('Sanitation Data'!C54)),NA())))</f>
        <v>#N/A</v>
      </c>
      <c r="X60" s="134" t="e">
        <f ca="1">+IF(AND(ISNUMBER(OFFSET('Sanitation Data'!$C$11,0,10*ROW('Sanitation Data'!C54))),CM60="Yes"),OFFSET('Sanitation Data'!$C$11,0,10*ROW('Sanitation Data'!C54)),IF(AND(ISNUMBER(OFFSET('Sanitation Data'!$C$11,0,10*ROW('Sanitation Data'!C54))),CM60="No",ISNUMBER(OFFSET('Sanitation Data'!$C$11,0,10*ROW('Sanitation Data'!C54)))),CONCATENATE("[",ROUND(OFFSET('Sanitation Data'!$C$11,0,10*ROW('Sanitation Data'!C54)),0),"]"),IF(AND(ISNUMBER(OFFSET('Sanitation Data'!$C$11,0,10*ROW('Sanitation Data'!C54))),CM60="",ISNUMBER(OFFSET('Sanitation Data'!$C$11,0,10*ROW('Sanitation Data'!C54)))),OFFSET('Sanitation Data'!$C$11,0,10*ROW('Sanitation Data'!C54)),NA())))</f>
        <v>#N/A</v>
      </c>
      <c r="Y60" s="134" t="e">
        <f ca="1">+IF(AND(ISNUMBER(OFFSET('Sanitation Data'!$C$12,0,10*ROW('Sanitation Data'!C54))),CN60="Yes"),OFFSET('Sanitation Data'!$C$12,0,10*ROW('Sanitation Data'!C54)),IF(AND(ISNUMBER(OFFSET('Sanitation Data'!$C$12,0,10*ROW('Sanitation Data'!C54))),CN60="No",ISNUMBER(OFFSET('Sanitation Data'!$C$12,0,10*ROW('Sanitation Data'!C54)))),CONCATENATE("[",ROUND(OFFSET('Sanitation Data'!$C$12,0,10*ROW('Sanitation Data'!C54)),0),"]"),IF(AND(ISNUMBER(OFFSET('Sanitation Data'!$C$12,0,10*ROW('Sanitation Data'!C54))),CN60="",ISNUMBER(OFFSET('Sanitation Data'!$C$12,0,10*ROW('Sanitation Data'!C54)))),OFFSET('Sanitation Data'!$C$12,0,10*ROW('Sanitation Data'!C54)),NA())))</f>
        <v>#N/A</v>
      </c>
      <c r="Z60" s="134" t="e">
        <f ca="1">+IF(AND(ISNUMBER(OFFSET('Sanitation Data'!$C$13,0,10*ROW('Sanitation Data'!C54))),CO60="Yes"),OFFSET('Sanitation Data'!$C$13,0,10*ROW('Sanitation Data'!C54)),IF(AND(ISNUMBER(OFFSET('Sanitation Data'!$C$13,0,10*ROW('Sanitation Data'!C54))),CO60="No",ISNUMBER(OFFSET('Sanitation Data'!$C$13,0,10*ROW('Sanitation Data'!C54)))),CONCATENATE("[",ROUND(OFFSET('Sanitation Data'!$C$13,0,10*ROW('Sanitation Data'!C54)),0),"]"),IF(AND(ISNUMBER(OFFSET('Sanitation Data'!$C$13,0,10*ROW('Sanitation Data'!C54))),CO60="",ISNUMBER(OFFSET('Sanitation Data'!$C$13,0,10*ROW('Sanitation Data'!C54)))),OFFSET('Sanitation Data'!$C$13,0,10*ROW('Sanitation Data'!C54)),NA())))</f>
        <v>#N/A</v>
      </c>
      <c r="AA60" s="134" t="e">
        <f ca="1">+IF(AND(ISNUMBER(OFFSET('Sanitation Data'!$D$5,0,10*ROW('Sanitation Data'!D54))),CP60="Yes"),100-OFFSET('Sanitation Data'!$D$5,0,10*ROW('Sanitation Data'!D54)),IF(AND(ISNUMBER(OFFSET('Sanitation Data'!$D$5,0,10*ROW('Sanitation Data'!D54))),CP60="No",ISNUMBER(OFFSET('Sanitation Data'!$D$5,0,10*ROW('Sanitation Data'!D54)))),CONCATENATE("[",ROUND(100-OFFSET('Sanitation Data'!$D$5,0,10*ROW('Sanitation Data'!D54)),0),"]"),IF(AND(ISNUMBER(OFFSET('Sanitation Data'!$D$5,0,10*ROW('Sanitation Data'!D54))),CP60="",ISNUMBER(OFFSET('Sanitation Data'!$D$5,0,10*ROW('Sanitation Data'!D54)))),100-OFFSET('Sanitation Data'!$D$5,0,10*ROW('Sanitation Data'!D54)),NA())))</f>
        <v>#N/A</v>
      </c>
      <c r="AB60" s="134" t="e">
        <f ca="1">+IF(AND(ISNUMBER(OFFSET('Sanitation Data'!$D$7,0,10*ROW('Sanitation Data'!D54))),CQ60="Yes"),OFFSET('Sanitation Data'!$D$7,0,10*ROW('Sanitation Data'!G54)),IF(AND(ISNUMBER(OFFSET('Sanitation Data'!$D$7,0,10*ROW('Sanitation Data'!D54))),CQ60="No",ISNUMBER(OFFSET('Sanitation Data'!$D$7,0,10*ROW('Sanitation Data'!D54)))),CONCATENATE("[",ROUND(OFFSET('Sanitation Data'!$D$7,0,10*ROW('Sanitation Data'!D54)),0),"]"),IF(AND(ISNUMBER(OFFSET('Sanitation Data'!$D$7,0,10*ROW('Sanitation Data'!D54))),CQ60="",ISNUMBER(OFFSET('Sanitation Data'!$D$7,0,10*ROW('Sanitation Data'!D54)))),OFFSET('Sanitation Data'!$D$7,0,10*ROW('Sanitation Data'!D54)),NA())))</f>
        <v>#N/A</v>
      </c>
      <c r="AC60" s="134" t="e">
        <f ca="1">+IF(AND(ISNUMBER(OFFSET('Sanitation Data'!$D$11,0,10*ROW('Sanitation Data'!D54))),CR60="Yes"),OFFSET('Sanitation Data'!$D$11,0,10*ROW('Sanitation Data'!D54)),IF(AND(ISNUMBER(OFFSET('Sanitation Data'!$D$11,0,10*ROW('Sanitation Data'!D54))),CR60="No",ISNUMBER(OFFSET('Sanitation Data'!$D$11,0,10*ROW('Sanitation Data'!D54)))),CONCATENATE("[",ROUND(OFFSET('Sanitation Data'!$D$11,0,10*ROW('Sanitation Data'!D54)),0),"]"),IF(AND(ISNUMBER(OFFSET('Sanitation Data'!$D$11,0,10*ROW('Sanitation Data'!D54))),CR60="",ISNUMBER(OFFSET('Sanitation Data'!$D$11,0,10*ROW('Sanitation Data'!D54)))),OFFSET('Sanitation Data'!$D$11,0,10*ROW('Sanitation Data'!D54)),NA())))</f>
        <v>#N/A</v>
      </c>
      <c r="AD60" s="134" t="e">
        <f ca="1">+IF(AND(ISNUMBER(OFFSET('Sanitation Data'!$D$12,0,10*ROW('Sanitation Data'!D54))),CS60="Yes"),OFFSET('Sanitation Data'!$D$12,0,10*ROW('Sanitation Data'!D54)),IF(AND(ISNUMBER(OFFSET('Sanitation Data'!$D$12,0,10*ROW('Sanitation Data'!D54))),CS60="No",ISNUMBER(OFFSET('Sanitation Data'!$D$12,0,10*ROW('Sanitation Data'!D54)))),CONCATENATE("[",ROUND(OFFSET('Sanitation Data'!$D$12,0,10*ROW('Sanitation Data'!D54)),0),"]"),IF(AND(ISNUMBER(OFFSET('Sanitation Data'!$D$12,0,10*ROW('Sanitation Data'!D54))),CS60="",ISNUMBER(OFFSET('Sanitation Data'!$D$12,0,10*ROW('Sanitation Data'!D54)))),OFFSET('Sanitation Data'!$D$12,0,10*ROW('Sanitation Data'!D54)),NA())))</f>
        <v>#N/A</v>
      </c>
      <c r="AE60" s="134" t="e">
        <f ca="1">+IF(AND(ISNUMBER(OFFSET('Sanitation Data'!$D$13,0,10*ROW('Sanitation Data'!D54))),CT60="Yes"),OFFSET('Sanitation Data'!$D$13,0,10*ROW('Sanitation Data'!D54)),IF(AND(ISNUMBER(OFFSET('Sanitation Data'!$D$13,0,10*ROW('Sanitation Data'!D54))),CT60="No",ISNUMBER(OFFSET('Sanitation Data'!$D$13,0,10*ROW('Sanitation Data'!D54)))),CONCATENATE("[",ROUND(OFFSET('Sanitation Data'!$D$13,0,10*ROW('Sanitation Data'!D54)),0),"]"),IF(AND(ISNUMBER(OFFSET('Sanitation Data'!$D$13,0,10*ROW('Sanitation Data'!D54))),CT60="",ISNUMBER(OFFSET('Sanitation Data'!$D$13,0,10*ROW('Sanitation Data'!D54)))),OFFSET('Sanitation Data'!$D$13,0,10*ROW('Sanitation Data'!D54)),NA())))</f>
        <v>#N/A</v>
      </c>
      <c r="AF60" s="134" t="e">
        <f ca="1">+IF(AND(ISNUMBER(OFFSET('Sanitation Data'!$E$5,0,10*ROW('Sanitation Data'!E54))),CU60="Yes"),100-OFFSET('Sanitation Data'!$E$5,0,10*ROW('Sanitation Data'!E54)),IF(AND(ISNUMBER(OFFSET('Sanitation Data'!$E$5,0,10*ROW('Sanitation Data'!E54))),CU60="No",ISNUMBER(OFFSET('Sanitation Data'!$E$5,0,10*ROW('Sanitation Data'!E54)))),CONCATENATE("[",ROUND(100-OFFSET('Sanitation Data'!$E$5,0,10*ROW('Sanitation Data'!E54)),0),"]"),IF(AND(ISNUMBER(OFFSET('Sanitation Data'!$E$5,0,10*ROW('Sanitation Data'!E54))),CU60="",ISNUMBER(OFFSET('Sanitation Data'!$E$5,0,10*ROW('Sanitation Data'!E54)))),100-OFFSET('Sanitation Data'!$E$5,0,10*ROW('Sanitation Data'!E54)),NA())))</f>
        <v>#N/A</v>
      </c>
      <c r="AG60" s="134" t="e">
        <f ca="1">+IF(AND(ISNUMBER(OFFSET('Sanitation Data'!$E$7,0,10*ROW('Sanitation Data'!E54))),CV60="Yes"),OFFSET('Sanitation Data'!$E$7,0,10*ROW('Sanitation Data'!E54)),IF(AND(ISNUMBER(OFFSET('Sanitation Data'!$E$7,0,10*ROW('Sanitation Data'!E54))),CV60="No",ISNUMBER(OFFSET('Sanitation Data'!$E$7,0,10*ROW('Sanitation Data'!E54)))),CONCATENATE("[",ROUND(OFFSET('Sanitation Data'!$E$7,0,10*ROW('Sanitation Data'!E54)),0),"]"),IF(AND(ISNUMBER(OFFSET('Sanitation Data'!$E$7,0,10*ROW('Sanitation Data'!E54))),CV60="",ISNUMBER(OFFSET('Sanitation Data'!$E$7,0,10*ROW('Sanitation Data'!E54)))),OFFSET('Sanitation Data'!$E$7,0,10*ROW('Sanitation Data'!E54)),NA())))</f>
        <v>#N/A</v>
      </c>
      <c r="AH60" s="134" t="e">
        <f ca="1">+IF(AND(ISNUMBER(OFFSET('Sanitation Data'!$E$11,0,10*ROW('Sanitation Data'!E54))),CW60="Yes"),OFFSET('Sanitation Data'!$E$11,0,10*ROW('Sanitation Data'!E54)),IF(AND(ISNUMBER(OFFSET('Sanitation Data'!$E$11,0,10*ROW('Sanitation Data'!E54))),CW60="No",ISNUMBER(OFFSET('Sanitation Data'!$E$11,0,10*ROW('Sanitation Data'!E54)))),CONCATENATE("[",ROUND(OFFSET('Sanitation Data'!$E$11,0,10*ROW('Sanitation Data'!E54)),0),"]"),IF(AND(ISNUMBER(OFFSET('Sanitation Data'!$E$11,0,10*ROW('Sanitation Data'!E54))),CW60="",ISNUMBER(OFFSET('Sanitation Data'!$E$11,0,10*ROW('Sanitation Data'!E54)))),OFFSET('Sanitation Data'!$E$11,0,10*ROW('Sanitation Data'!E54)),NA())))</f>
        <v>#N/A</v>
      </c>
      <c r="AI60" s="134" t="e">
        <f ca="1">+IF(AND(ISNUMBER(OFFSET('Sanitation Data'!$E$12,0,10*ROW('Sanitation Data'!E54))),CX60="Yes"),OFFSET('Sanitation Data'!$E$12,0,10*ROW('Sanitation Data'!E54)),IF(AND(ISNUMBER(OFFSET('Sanitation Data'!$E$12,0,10*ROW('Sanitation Data'!E54))),CX60="No",ISNUMBER(OFFSET('Sanitation Data'!$E$12,0,10*ROW('Sanitation Data'!E54)))),CONCATENATE("[",ROUND(OFFSET('Sanitation Data'!$E$12,0,10*ROW('Sanitation Data'!E54)),0),"]"),IF(AND(ISNUMBER(OFFSET('Sanitation Data'!$E$12,0,10*ROW('Sanitation Data'!E54))),CX60="",ISNUMBER(OFFSET('Sanitation Data'!$E$12,0,10*ROW('Sanitation Data'!E54)))),OFFSET('Sanitation Data'!$E$12,0,10*ROW('Sanitation Data'!E54)),NA())))</f>
        <v>#N/A</v>
      </c>
      <c r="AJ60" s="134" t="e">
        <f ca="1">+IF(AND(ISNUMBER(OFFSET('Sanitation Data'!$E$13,0,10*ROW('Sanitation Data'!E54))),CY60="Yes"),OFFSET('Sanitation Data'!$E$13,0,10*ROW('Sanitation Data'!E54)),IF(AND(ISNUMBER(OFFSET('Sanitation Data'!$E$13,0,10*ROW('Sanitation Data'!E54))),CY60="No",ISNUMBER(OFFSET('Sanitation Data'!$E$13,0,10*ROW('Sanitation Data'!E54)))),CONCATENATE("[",ROUND(OFFSET('Sanitation Data'!$E$13,0,10*ROW('Sanitation Data'!E54)),0),"]"),IF(AND(ISNUMBER(OFFSET('Sanitation Data'!$E$13,0,10*ROW('Sanitation Data'!E54))),CY60="",ISNUMBER(OFFSET('Sanitation Data'!$E$13,0,10*ROW('Sanitation Data'!E54)))),OFFSET('Sanitation Data'!$E$13,0,10*ROW('Sanitation Data'!E54)),NA())))</f>
        <v>#N/A</v>
      </c>
      <c r="AK60" s="134" t="e">
        <f ca="1">+IF(AND(ISNUMBER(OFFSET('Sanitation Data'!$F$5,0,10*ROW('Sanitation Data'!F54))),CZ60="Yes"),100-OFFSET('Sanitation Data'!$F$5,0,10*ROW('Sanitation Data'!F54)),IF(AND(ISNUMBER(OFFSET('Sanitation Data'!$F$5,0,10*ROW('Sanitation Data'!F54))),CZ60="No",ISNUMBER(OFFSET('Sanitation Data'!$F$5,0,10*ROW('Sanitation Data'!F54)))),CONCATENATE("[",ROUND(100-OFFSET('Sanitation Data'!$F$5,0,10*ROW('Sanitation Data'!F54)),0),"]"),IF(AND(ISNUMBER(OFFSET('Sanitation Data'!$F$5,0,10*ROW('Sanitation Data'!F54))),CZ60="",ISNUMBER(OFFSET('Sanitation Data'!$F$5,0,10*ROW('Sanitation Data'!F54)))),100-OFFSET('Sanitation Data'!$F$5,0,10*ROW('Sanitation Data'!F54)),NA())))</f>
        <v>#N/A</v>
      </c>
      <c r="AL60" s="134" t="e">
        <f ca="1">+IF(AND(ISNUMBER(OFFSET('Sanitation Data'!$F$7,0,10*ROW('Sanitation Data'!F54))),DA60="Yes"),OFFSET('Sanitation Data'!$F$7,0,10*ROW('Sanitation Data'!F54)),IF(AND(ISNUMBER(OFFSET('Sanitation Data'!$F$7,0,10*ROW('Sanitation Data'!F54))),DA60="No",ISNUMBER(OFFSET('Sanitation Data'!$F$7,0,10*ROW('Sanitation Data'!F54)))),CONCATENATE("[",ROUND(OFFSET('Sanitation Data'!$F$7,0,10*ROW('Sanitation Data'!F54)),0),"]"),IF(AND(ISNUMBER(OFFSET('Sanitation Data'!$F$7,0,10*ROW('Sanitation Data'!F54))),DA60="",ISNUMBER(OFFSET('Sanitation Data'!$F$7,0,10*ROW('Sanitation Data'!F54)))),OFFSET('Sanitation Data'!$F$7,0,10*ROW('Sanitation Data'!F54)),NA())))</f>
        <v>#N/A</v>
      </c>
      <c r="AM60" s="134" t="e">
        <f ca="1">+IF(AND(ISNUMBER(OFFSET('Sanitation Data'!$F$11,0,10*ROW('Sanitation Data'!F54))),DB60="Yes"),OFFSET('Sanitation Data'!$F$11,0,10*ROW('Sanitation Data'!F54)),IF(AND(ISNUMBER(OFFSET('Sanitation Data'!$F$11,0,10*ROW('Sanitation Data'!F54))),DB60="No",ISNUMBER(OFFSET('Sanitation Data'!$F$11,0,10*ROW('Sanitation Data'!F54)))),CONCATENATE("[",ROUND(OFFSET('Sanitation Data'!$F$11,0,10*ROW('Sanitation Data'!F54)),0),"]"),IF(AND(ISNUMBER(OFFSET('Sanitation Data'!$F$11,0,10*ROW('Sanitation Data'!F54))),DB60="",ISNUMBER(OFFSET('Sanitation Data'!$F$11,0,10*ROW('Sanitation Data'!F54)))),OFFSET('Sanitation Data'!$F$11,0,10*ROW('Sanitation Data'!F54)),NA())))</f>
        <v>#N/A</v>
      </c>
      <c r="AN60" s="134" t="e">
        <f ca="1">+IF(AND(ISNUMBER(OFFSET('Sanitation Data'!$F$12,0,10*ROW('Sanitation Data'!F54))),DC60="Yes"),OFFSET('Sanitation Data'!$F$12,0,10*ROW('Sanitation Data'!F54)),IF(AND(ISNUMBER(OFFSET('Sanitation Data'!$F$12,0,10*ROW('Sanitation Data'!F54))),DC60="No",ISNUMBER(OFFSET('Sanitation Data'!$F$12,0,10*ROW('Sanitation Data'!F54)))),CONCATENATE("[",ROUND(OFFSET('Sanitation Data'!$F$12,0,10*ROW('Sanitation Data'!F54)),0),"]"),IF(AND(ISNUMBER(OFFSET('Sanitation Data'!$F$12,0,10*ROW('Sanitation Data'!F54))),DC60="",ISNUMBER(OFFSET('Sanitation Data'!$F$12,0,10*ROW('Sanitation Data'!F54)))),OFFSET('Sanitation Data'!$F$12,0,10*ROW('Sanitation Data'!F54)),NA())))</f>
        <v>#N/A</v>
      </c>
      <c r="AO60" s="134" t="e">
        <f ca="1">+IF(AND(ISNUMBER(OFFSET('Sanitation Data'!$F$13,0,10*ROW('Sanitation Data'!F54))),DD60="Yes"),OFFSET('Sanitation Data'!$F$13,0,10*ROW('Sanitation Data'!F54)),IF(AND(ISNUMBER(OFFSET('Sanitation Data'!$F$13,0,10*ROW('Sanitation Data'!F54))),DD60="No",ISNUMBER(OFFSET('Sanitation Data'!$F$13,0,10*ROW('Sanitation Data'!F54)))),CONCATENATE("[",ROUND(OFFSET('Sanitation Data'!$F$13,0,10*ROW('Sanitation Data'!F54)),0),"]"),IF(AND(ISNUMBER(OFFSET('Sanitation Data'!$F$13,0,10*ROW('Sanitation Data'!F54))),DD60="",ISNUMBER(OFFSET('Sanitation Data'!$F$13,0,10*ROW('Sanitation Data'!F54)))),OFFSET('Sanitation Data'!$F$13,0,10*ROW('Sanitation Data'!F54)),NA())))</f>
        <v>#N/A</v>
      </c>
      <c r="AP60" s="134" t="e">
        <f ca="1">+IF(AND(ISNUMBER(OFFSET('Sanitation Data'!$G$5,0,10*ROW('Sanitation Data'!G54))),DE60="Yes"),100-OFFSET('Sanitation Data'!$G$5,0,10*ROW('Sanitation Data'!G54)),IF(AND(ISNUMBER(OFFSET('Sanitation Data'!$G$5,0,10*ROW('Sanitation Data'!G54))),DE60="No",ISNUMBER(OFFSET('Sanitation Data'!$G$5,0,10*ROW('Sanitation Data'!G54)))),CONCATENATE("[",ROUND(100-OFFSET('Sanitation Data'!$G$5,0,10*ROW('Sanitation Data'!G54)),0),"]"),IF(AND(ISNUMBER(OFFSET('Sanitation Data'!$G$5,0,10*ROW('Sanitation Data'!G54))),DE60="",ISNUMBER(OFFSET('Sanitation Data'!$G$5,0,10*ROW('Sanitation Data'!G54)))),100-OFFSET('Sanitation Data'!$G$5,0,10*ROW('Sanitation Data'!G54)),NA())))</f>
        <v>#N/A</v>
      </c>
      <c r="AQ60" s="134" t="e">
        <f ca="1">+IF(AND(ISNUMBER(OFFSET('Sanitation Data'!$G$7,0,10*ROW('Sanitation Data'!G54))),DF60="Yes"),OFFSET('Sanitation Data'!$G$7,0,10*ROW('Sanitation Data'!G54)),IF(AND(ISNUMBER(OFFSET('Sanitation Data'!$G$7,0,10*ROW('Sanitation Data'!G54))),DF60="No",ISNUMBER(OFFSET('Sanitation Data'!$G$7,0,10*ROW('Sanitation Data'!G54)))),CONCATENATE("[",ROUND(OFFSET('Sanitation Data'!$G$7,0,10*ROW('Sanitation Data'!G54)),0),"]"),IF(AND(ISNUMBER(OFFSET('Sanitation Data'!$G$7,0,10*ROW('Sanitation Data'!G54))),DF60="",ISNUMBER(OFFSET('Sanitation Data'!$G$7,0,10*ROW('Sanitation Data'!G54)))),OFFSET('Sanitation Data'!$G$7,0,10*ROW('Sanitation Data'!G54)),NA())))</f>
        <v>#N/A</v>
      </c>
      <c r="AR60" s="134" t="e">
        <f ca="1">+IF(AND(ISNUMBER(OFFSET('Sanitation Data'!$G$11,0,10*ROW('Sanitation Data'!G54))),DG60="Yes"),OFFSET('Sanitation Data'!$G$11,0,10*ROW('Sanitation Data'!G54)),IF(AND(ISNUMBER(OFFSET('Sanitation Data'!$G$11,0,10*ROW('Sanitation Data'!G54))),DG60="No",ISNUMBER(OFFSET('Sanitation Data'!$G$11,0,10*ROW('Sanitation Data'!G54)))),CONCATENATE("[",ROUND(OFFSET('Sanitation Data'!$G$11,0,10*ROW('Sanitation Data'!G54)),0),"]"),IF(AND(ISNUMBER(OFFSET('Sanitation Data'!$G$11,0,10*ROW('Sanitation Data'!G54))),DG60="",ISNUMBER(OFFSET('Sanitation Data'!$G$11,0,10*ROW('Sanitation Data'!G54)))),OFFSET('Sanitation Data'!$G$11,0,10*ROW('Sanitation Data'!G54)),NA())))</f>
        <v>#N/A</v>
      </c>
      <c r="AS60" s="134" t="e">
        <f ca="1">+IF(AND(ISNUMBER(OFFSET('Sanitation Data'!$G$12,0,10*ROW('Sanitation Data'!G54))),DH60="Yes"),OFFSET('Sanitation Data'!$G$12,0,10*ROW('Sanitation Data'!G54)),IF(AND(ISNUMBER(OFFSET('Sanitation Data'!$G$12,0,10*ROW('Sanitation Data'!G54))),DH60="No",ISNUMBER(OFFSET('Sanitation Data'!$G$12,0,10*ROW('Sanitation Data'!G54)))),CONCATENATE("[",ROUND(OFFSET('Sanitation Data'!$G$12,0,10*ROW('Sanitation Data'!G54)),0),"]"),IF(AND(ISNUMBER(OFFSET('Sanitation Data'!$G$12,0,10*ROW('Sanitation Data'!G54))),DH60="",ISNUMBER(OFFSET('Sanitation Data'!$G$12,0,10*ROW('Sanitation Data'!G54)))),OFFSET('Sanitation Data'!$G$12,0,10*ROW('Sanitation Data'!G54)),NA())))</f>
        <v>#N/A</v>
      </c>
      <c r="AT60" s="134" t="e">
        <f ca="1">+IF(AND(ISNUMBER(OFFSET('Sanitation Data'!$G$13,0,10*ROW('Sanitation Data'!G54))),DI60="Yes"),OFFSET('Sanitation Data'!$G$13,0,10*ROW('Sanitation Data'!G54)),IF(AND(ISNUMBER(OFFSET('Sanitation Data'!$G$13,0,10*ROW('Sanitation Data'!G54))),DI60="No",ISNUMBER(OFFSET('Sanitation Data'!$G$13,0,10*ROW('Sanitation Data'!G54)))),CONCATENATE("[",ROUND(OFFSET('Sanitation Data'!$G$13,0,10*ROW('Sanitation Data'!G54)),0),"]"),IF(AND(ISNUMBER(OFFSET('Sanitation Data'!$G$13,0,10*ROW('Sanitation Data'!G54))),DI60="",ISNUMBER(OFFSET('Sanitation Data'!$G$13,0,10*ROW('Sanitation Data'!G54)))),OFFSET('Sanitation Data'!$G$13,0,10*ROW('Sanitation Data'!G54)),NA())))</f>
        <v>#N/A</v>
      </c>
      <c r="AU60" s="134" t="e">
        <f ca="1">+IF(AND(ISNUMBER(OFFSET('Sanitation Data'!$H$5,0,10*ROW('Sanitation Data'!H54))),DJ60="Yes"),100-OFFSET('Sanitation Data'!$H$5,0,10*ROW('Sanitation Data'!H54)),IF(AND(ISNUMBER(OFFSET('Sanitation Data'!$H$5,0,10*ROW('Sanitation Data'!H54))),DJ60="No",ISNUMBER(OFFSET('Sanitation Data'!$H$5,0,10*ROW('Sanitation Data'!H54)))),CONCATENATE("[",ROUND(100-OFFSET('Sanitation Data'!$H$5,0,10*ROW('Sanitation Data'!H54)),0),"]"),IF(AND(ISNUMBER(OFFSET('Sanitation Data'!$H$5,0,10*ROW('Sanitation Data'!H54))),DJ60="",ISNUMBER(OFFSET('Sanitation Data'!$H$5,0,10*ROW('Sanitation Data'!H54)))),100-OFFSET('Sanitation Data'!$H$5,0,10*ROW('Sanitation Data'!H54)),NA())))</f>
        <v>#N/A</v>
      </c>
      <c r="AV60" s="134" t="e">
        <f ca="1">+IF(AND(ISNUMBER(OFFSET('Sanitation Data'!$H$7,0,10*ROW('Sanitation Data'!H54))),DK60="Yes"),OFFSET('Sanitation Data'!$H$7,0,10*ROW('Sanitation Data'!H54)),IF(AND(ISNUMBER(OFFSET('Sanitation Data'!$H$7,0,10*ROW('Sanitation Data'!H54))),DK60="No",ISNUMBER(OFFSET('Sanitation Data'!$H$7,0,10*ROW('Sanitation Data'!H54)))),CONCATENATE("[",ROUND(OFFSET('Sanitation Data'!$H$7,0,10*ROW('Sanitation Data'!H54)),0),"]"),IF(AND(ISNUMBER(OFFSET('Sanitation Data'!$H$7,0,10*ROW('Sanitation Data'!H54))),DK60="",ISNUMBER(OFFSET('Sanitation Data'!$H$7,0,10*ROW('Sanitation Data'!H54)))),OFFSET('Sanitation Data'!$H$7,0,10*ROW('Sanitation Data'!H54)),NA())))</f>
        <v>#N/A</v>
      </c>
      <c r="AW60" s="134" t="e">
        <f ca="1">+IF(AND(ISNUMBER(OFFSET('Sanitation Data'!$H$11,0,10*ROW('Sanitation Data'!H54))),DL60="Yes"),OFFSET('Sanitation Data'!$H$11,0,10*ROW('Sanitation Data'!H54)),IF(AND(ISNUMBER(OFFSET('Sanitation Data'!$H$11,0,10*ROW('Sanitation Data'!H54))),DL60="No",ISNUMBER(OFFSET('Sanitation Data'!$H$11,0,10*ROW('Sanitation Data'!H54)))),CONCATENATE("[",ROUND(OFFSET('Sanitation Data'!$H$11,0,10*ROW('Sanitation Data'!H54)),0),"]"),IF(AND(ISNUMBER(OFFSET('Sanitation Data'!$H$11,0,10*ROW('Sanitation Data'!H54))),DL60="",ISNUMBER(OFFSET('Sanitation Data'!$H$11,0,10*ROW('Sanitation Data'!H54)))),OFFSET('Sanitation Data'!$H$11,0,10*ROW('Sanitation Data'!H54)),NA())))</f>
        <v>#N/A</v>
      </c>
      <c r="AX60" s="134" t="e">
        <f ca="1">+IF(AND(ISNUMBER(OFFSET('Sanitation Data'!$H$12,0,10*ROW('Sanitation Data'!H54))),DM60="Yes"),OFFSET('Sanitation Data'!$H$12,0,10*ROW('Sanitation Data'!H54)),IF(AND(ISNUMBER(OFFSET('Sanitation Data'!$H$12,0,10*ROW('Sanitation Data'!H54))),DM60="No",ISNUMBER(OFFSET('Sanitation Data'!$H$12,0,10*ROW('Sanitation Data'!H54)))),CONCATENATE("[",ROUND(OFFSET('Sanitation Data'!$H$12,0,10*ROW('Sanitation Data'!H54)),0),"]"),IF(AND(ISNUMBER(OFFSET('Sanitation Data'!$H$12,0,10*ROW('Sanitation Data'!H54))),DM60="",ISNUMBER(OFFSET('Sanitation Data'!$H$12,0,10*ROW('Sanitation Data'!H54)))),OFFSET('Sanitation Data'!$H$12,0,10*ROW('Sanitation Data'!H54)),NA())))</f>
        <v>#N/A</v>
      </c>
      <c r="AY60" s="134" t="e">
        <f ca="1">+IF(AND(ISNUMBER(OFFSET('Sanitation Data'!$H$13,0,10*ROW('Sanitation Data'!H54))),DN60="Yes"),OFFSET('Sanitation Data'!$H$13,0,10*ROW('Sanitation Data'!H54)),IF(AND(ISNUMBER(OFFSET('Sanitation Data'!$H$13,0,10*ROW('Sanitation Data'!H54))),DN60="No",ISNUMBER(OFFSET('Sanitation Data'!$H$13,0,10*ROW('Sanitation Data'!H54)))),CONCATENATE("[",ROUND(OFFSET('Sanitation Data'!$H$13,0,10*ROW('Sanitation Data'!H54)),0),"]"),IF(AND(ISNUMBER(OFFSET('Sanitation Data'!$H$13,0,10*ROW('Sanitation Data'!H54))),DN60="",ISNUMBER(OFFSET('Sanitation Data'!$H$13,0,10*ROW('Sanitation Data'!H54)))),OFFSET('Sanitation Data'!$H$13,0,10*ROW('Sanitation Data'!H54)),NA())))</f>
        <v>#N/A</v>
      </c>
      <c r="AZ60" s="135" t="e">
        <f ca="1">+IF(AND(ISNUMBER(OFFSET('Hygiene Data'!$C$6,0,10*ROW('Hygiene Data'!C54))),DO60="Yes"),OFFSET('Hygiene Data'!$C$6,0,10*ROW('Hygiene Data'!C54)),IF(AND(ISNUMBER(OFFSET('Hygiene Data'!$C$6,0,10*ROW('Hygiene Data'!C54))),DO60="No",ISNUMBER(OFFSET('Hygiene Data'!$C$6,0,10*ROW('Hygiene Data'!C54)))),CONCATENATE("[",ROUND(OFFSET('Hygiene Data'!$C$6,0,10*ROW('Hygiene Data'!C54)),0),"]"),IF(AND(ISNUMBER(OFFSET('Hygiene Data'!$C$6,0,10*ROW('Hygiene Data'!C54))),DO60="",ISNUMBER(OFFSET('Hygiene Data'!$C$6,0,10*ROW('Hygiene Data'!C54)))),OFFSET('Hygiene Data'!$C$6,0,10*ROW('Hygiene Data'!C54)),NA())))</f>
        <v>#N/A</v>
      </c>
      <c r="BA60" s="135" t="e">
        <f ca="1">+IF(AND(ISNUMBER(OFFSET('Hygiene Data'!$C$8,0,10*ROW('Hygiene Data'!C54))),DP60="Yes"),OFFSET('Hygiene Data'!$C$8,0,10*ROW('Hygiene Data'!C54)),IF(AND(ISNUMBER(OFFSET('Hygiene Data'!$C$8,0,10*ROW('Hygiene Data'!C54))),DP60="No",ISNUMBER(OFFSET('Hygiene Data'!$C$8,0,10*ROW('Hygiene Data'!C54)))),CONCATENATE("[",ROUND(OFFSET('Hygiene Data'!$C$8,0,10*ROW('Hygiene Data'!C54)),0),"]"),IF(AND(ISNUMBER(OFFSET('Hygiene Data'!$C$8,0,10*ROW('Hygiene Data'!C54))),DP60="",ISNUMBER(OFFSET('Hygiene Data'!$C$8,0,10*ROW('Hygiene Data'!C54)))),OFFSET('Hygiene Data'!$C$8,0,10*ROW('Hygiene Data'!C54)),NA())))</f>
        <v>#N/A</v>
      </c>
      <c r="BB60" s="135" t="e">
        <f ca="1">+IF(AND(ISNUMBER(OFFSET('Hygiene Data'!$C$10,0,10*ROW('Hygiene Data'!C54))),DQ60="Yes"),OFFSET('Hygiene Data'!$C$10,0,10*ROW('Hygiene Data'!C54)),IF(AND(ISNUMBER(OFFSET('Hygiene Data'!$C$10,0,10*ROW('Hygiene Data'!C54))),DQ60="No",ISNUMBER(OFFSET('Hygiene Data'!$C$10,0,10*ROW('Hygiene Data'!C54)))),CONCATENATE("[",ROUND(OFFSET('Hygiene Data'!$C$10,0,10*ROW('Hygiene Data'!C54)),0),"]"),IF(AND(ISNUMBER(OFFSET('Hygiene Data'!$C$10,0,10*ROW('Hygiene Data'!C54))),DQ60="",ISNUMBER(OFFSET('Hygiene Data'!$C$10,0,10*ROW('Hygiene Data'!C54)))),OFFSET('Hygiene Data'!$C$10,0,10*ROW('Hygiene Data'!C54)),NA())))</f>
        <v>#N/A</v>
      </c>
      <c r="BC60" s="135" t="e">
        <f ca="1">+IF(AND(ISNUMBER(OFFSET('Hygiene Data'!$D$6,0,10*ROW('Hygiene Data'!D54))),DR60="Yes"),OFFSET('Hygiene Data'!$D$6,0,10*ROW('Hygiene Data'!D54)),IF(AND(ISNUMBER(OFFSET('Hygiene Data'!$D$6,0,10*ROW('Hygiene Data'!D54))),DR60="No",ISNUMBER(OFFSET('Hygiene Data'!$D$6,0,10*ROW('Hygiene Data'!D54)))),CONCATENATE("[",ROUND(OFFSET('Hygiene Data'!$D$6,0,10*ROW('Hygiene Data'!D54)),0),"]"),IF(AND(ISNUMBER(OFFSET('Hygiene Data'!$D$6,0,10*ROW('Hygiene Data'!D54))),DR60="",ISNUMBER(OFFSET('Hygiene Data'!$D$6,0,10*ROW('Hygiene Data'!D54)))),OFFSET('Hygiene Data'!$D$6,0,10*ROW('Hygiene Data'!D54)),NA())))</f>
        <v>#N/A</v>
      </c>
      <c r="BD60" s="135" t="e">
        <f ca="1">+IF(AND(ISNUMBER(OFFSET('Hygiene Data'!$D$8,0,10*ROW('Hygiene Data'!D54))),DS60="Yes"),OFFSET('Hygiene Data'!$D$8,0,10*ROW('Hygiene Data'!D54)),IF(AND(ISNUMBER(OFFSET('Hygiene Data'!$D$8,0,10*ROW('Hygiene Data'!D54))),DS60="No",ISNUMBER(OFFSET('Hygiene Data'!$D$8,0,10*ROW('Hygiene Data'!D54)))),CONCATENATE("[",ROUND(OFFSET('Hygiene Data'!$D$8,0,10*ROW('Hygiene Data'!D54)),0),"]"),IF(AND(ISNUMBER(OFFSET('Hygiene Data'!$D$8,0,10*ROW('Hygiene Data'!D54))),DS60="",ISNUMBER(OFFSET('Hygiene Data'!$D$8,0,10*ROW('Hygiene Data'!D54)))),OFFSET('Hygiene Data'!$D$8,0,10*ROW('Hygiene Data'!D54)),NA())))</f>
        <v>#N/A</v>
      </c>
      <c r="BE60" s="135" t="e">
        <f ca="1">+IF(AND(ISNUMBER(OFFSET('Hygiene Data'!$D$10,0,10*ROW('Hygiene Data'!D54))),DT60="Yes"),OFFSET('Hygiene Data'!$D$10,0,10*ROW('Hygiene Data'!D54)),IF(AND(ISNUMBER(OFFSET('Hygiene Data'!$D$10,0,10*ROW('Hygiene Data'!D54))),DT60="No",ISNUMBER(OFFSET('Hygiene Data'!$D$10,0,10*ROW('Hygiene Data'!D54)))),CONCATENATE("[",ROUND(OFFSET('Hygiene Data'!$D$10,0,10*ROW('Hygiene Data'!D54)),0),"]"),IF(AND(ISNUMBER(OFFSET('Hygiene Data'!$D$10,0,10*ROW('Hygiene Data'!D54))),DT60="",ISNUMBER(OFFSET('Hygiene Data'!$D$10,0,10*ROW('Hygiene Data'!D54)))),OFFSET('Hygiene Data'!$D$10,0,10*ROW('Hygiene Data'!D54)),NA())))</f>
        <v>#N/A</v>
      </c>
      <c r="BF60" s="135" t="e">
        <f ca="1">+IF(AND(ISNUMBER(OFFSET('Hygiene Data'!$E$6,0,10*ROW('Hygiene Data'!E54))),DU60="Yes"),OFFSET('Hygiene Data'!$E$6,0,10*ROW('Hygiene Data'!E54)),IF(AND(ISNUMBER(OFFSET('Hygiene Data'!$E$6,0,10*ROW('Hygiene Data'!E54))),DU60="No",ISNUMBER(OFFSET('Hygiene Data'!$E$6,0,10*ROW('Hygiene Data'!E54)))),CONCATENATE("[",ROUND(OFFSET('Hygiene Data'!$E$6,0,10*ROW('Hygiene Data'!E54)),0),"]"),IF(AND(ISNUMBER(OFFSET('Hygiene Data'!$E$6,0,10*ROW('Hygiene Data'!E54))),DU60="",ISNUMBER(OFFSET('Hygiene Data'!$E$6,0,10*ROW('Hygiene Data'!E54)))),OFFSET('Hygiene Data'!$E$6,0,10*ROW('Hygiene Data'!E54)),NA())))</f>
        <v>#N/A</v>
      </c>
      <c r="BG60" s="135" t="e">
        <f ca="1">+IF(AND(ISNUMBER(OFFSET('Hygiene Data'!$E$8,0,10*ROW('Hygiene Data'!E54))),DV60="Yes"),OFFSET('Hygiene Data'!$E$8,0,10*ROW('Hygiene Data'!E54)),IF(AND(ISNUMBER(OFFSET('Hygiene Data'!$E$8,0,10*ROW('Hygiene Data'!E54))),DV60="No",ISNUMBER(OFFSET('Hygiene Data'!$E$8,0,10*ROW('Hygiene Data'!E54)))),CONCATENATE("[",ROUND(OFFSET('Hygiene Data'!$E$8,0,10*ROW('Hygiene Data'!E54)),0),"]"),IF(AND(ISNUMBER(OFFSET('Hygiene Data'!$E$8,0,10*ROW('Hygiene Data'!E54))),DV60="",ISNUMBER(OFFSET('Hygiene Data'!$E$8,0,10*ROW('Hygiene Data'!E54)))),OFFSET('Hygiene Data'!$E$8,0,10*ROW('Hygiene Data'!E54)),NA())))</f>
        <v>#N/A</v>
      </c>
      <c r="BH60" s="135" t="e">
        <f ca="1">+IF(AND(ISNUMBER(OFFSET('Hygiene Data'!$E$10,0,10*ROW('Hygiene Data'!E54))),DW60="Yes"),OFFSET('Hygiene Data'!$E$10,0,10*ROW('Hygiene Data'!E54)),IF(AND(ISNUMBER(OFFSET('Hygiene Data'!$E$10,0,10*ROW('Hygiene Data'!E54))),DW60="No",ISNUMBER(OFFSET('Hygiene Data'!$E$10,0,10*ROW('Hygiene Data'!E54)))),CONCATENATE("[",ROUND(OFFSET('Hygiene Data'!$E$10,0,10*ROW('Hygiene Data'!E54)),0),"]"),IF(AND(ISNUMBER(OFFSET('Hygiene Data'!$E$10,0,10*ROW('Hygiene Data'!E54))),DW60="",ISNUMBER(OFFSET('Hygiene Data'!$E$10,0,10*ROW('Hygiene Data'!E54)))),OFFSET('Hygiene Data'!$E$10,0,10*ROW('Hygiene Data'!E54)),NA())))</f>
        <v>#N/A</v>
      </c>
      <c r="BI60" s="135" t="e">
        <f ca="1">+IF(AND(ISNUMBER(OFFSET('Hygiene Data'!$F$6,0,10*ROW('Hygiene Data'!F54))),DX60="Yes"),OFFSET('Hygiene Data'!$F$6,0,10*ROW('Hygiene Data'!F54)),IF(AND(ISNUMBER(OFFSET('Hygiene Data'!$F$6,0,10*ROW('Hygiene Data'!F54))),DX60="No",ISNUMBER(OFFSET('Hygiene Data'!$F$6,0,10*ROW('Hygiene Data'!F54)))),CONCATENATE("[",ROUND(OFFSET('Hygiene Data'!$F$6,0,10*ROW('Hygiene Data'!F54)),0),"]"),IF(AND(ISNUMBER(OFFSET('Hygiene Data'!$F$6,0,10*ROW('Hygiene Data'!F54))),DX60="",ISNUMBER(OFFSET('Hygiene Data'!$F$6,0,10*ROW('Hygiene Data'!F54)))),OFFSET('Hygiene Data'!$F$6,0,10*ROW('Hygiene Data'!F54)),NA())))</f>
        <v>#N/A</v>
      </c>
      <c r="BJ60" s="135" t="e">
        <f ca="1">+IF(AND(ISNUMBER(OFFSET('Hygiene Data'!$F$8,0,10*ROW('Hygiene Data'!F54))),DY60="Yes"),OFFSET('Hygiene Data'!$F$8,0,10*ROW('Hygiene Data'!F54)),IF(AND(ISNUMBER(OFFSET('Hygiene Data'!$F$8,0,10*ROW('Hygiene Data'!F54))),DY60="No",ISNUMBER(OFFSET('Hygiene Data'!$F$8,0,10*ROW('Hygiene Data'!F54)))),CONCATENATE("[",ROUND(OFFSET('Hygiene Data'!$F$8,0,10*ROW('Hygiene Data'!F54)),0),"]"),IF(AND(ISNUMBER(OFFSET('Hygiene Data'!$F$8,0,10*ROW('Hygiene Data'!F54))),DY60="",ISNUMBER(OFFSET('Hygiene Data'!$F$8,0,10*ROW('Hygiene Data'!F54)))),OFFSET('Hygiene Data'!$F$8,0,10*ROW('Hygiene Data'!F54)),NA())))</f>
        <v>#N/A</v>
      </c>
      <c r="BK60" s="135" t="e">
        <f ca="1">+IF(AND(ISNUMBER(OFFSET('Hygiene Data'!$F$10,0,10*ROW('Hygiene Data'!F54))),DZ60="Yes"),OFFSET('Hygiene Data'!$F$10,0,10*ROW('Hygiene Data'!F54)),IF(AND(ISNUMBER(OFFSET('Hygiene Data'!$F$10,0,10*ROW('Hygiene Data'!F54))),DZ60="No",ISNUMBER(OFFSET('Hygiene Data'!$F$10,0,10*ROW('Hygiene Data'!F54)))),CONCATENATE("[",ROUND(OFFSET('Hygiene Data'!$F$10,0,10*ROW('Hygiene Data'!F54)),0),"]"),IF(AND(ISNUMBER(OFFSET('Hygiene Data'!$F$10,0,10*ROW('Hygiene Data'!F54))),DZ60="",ISNUMBER(OFFSET('Hygiene Data'!$F$10,0,10*ROW('Hygiene Data'!F54)))),OFFSET('Hygiene Data'!$F$10,0,10*ROW('Hygiene Data'!F54)),NA())))</f>
        <v>#N/A</v>
      </c>
      <c r="BL60" s="135" t="e">
        <f ca="1">+IF(AND(ISNUMBER(OFFSET('Hygiene Data'!$G$6,0,10*ROW('Hygiene Data'!G54))),EA60="Yes"),OFFSET('Hygiene Data'!$G$6,0,10*ROW('Hygiene Data'!G54)),IF(AND(ISNUMBER(OFFSET('Hygiene Data'!$G$6,0,10*ROW('Hygiene Data'!G54))),EA60="No",ISNUMBER(OFFSET('Hygiene Data'!$G$6,0,10*ROW('Hygiene Data'!G54)))),CONCATENATE("[",ROUND(OFFSET('Hygiene Data'!$G$6,0,10*ROW('Hygiene Data'!G54)),0),"]"),IF(AND(ISNUMBER(OFFSET('Hygiene Data'!$G$6,0,10*ROW('Hygiene Data'!G54))),EA60="",ISNUMBER(OFFSET('Hygiene Data'!$G$6,0,10*ROW('Hygiene Data'!G54)))),OFFSET('Hygiene Data'!$G$6,0,10*ROW('Hygiene Data'!G54)),NA())))</f>
        <v>#N/A</v>
      </c>
      <c r="BM60" s="135" t="e">
        <f ca="1">+IF(AND(ISNUMBER(OFFSET('Hygiene Data'!$G$8,0,10*ROW('Hygiene Data'!G54))),EB60="Yes"),OFFSET('Hygiene Data'!$G$8,0,10*ROW('Hygiene Data'!G54)),IF(AND(ISNUMBER(OFFSET('Hygiene Data'!$G$8,0,10*ROW('Hygiene Data'!G54))),EB60="No",ISNUMBER(OFFSET('Hygiene Data'!$G$8,0,10*ROW('Hygiene Data'!G54)))),CONCATENATE("[",ROUND(OFFSET('Hygiene Data'!$G$8,0,10*ROW('Hygiene Data'!G54)),0),"]"),IF(AND(ISNUMBER(OFFSET('Hygiene Data'!$G$8,0,10*ROW('Hygiene Data'!G54))),EB60="",ISNUMBER(OFFSET('Hygiene Data'!$G$8,0,10*ROW('Hygiene Data'!G54)))),OFFSET('Hygiene Data'!$G$8,0,10*ROW('Hygiene Data'!G54)),NA())))</f>
        <v>#N/A</v>
      </c>
      <c r="BN60" s="135" t="e">
        <f ca="1">+IF(AND(ISNUMBER(OFFSET('Hygiene Data'!$G$10,0,10*ROW('Hygiene Data'!G54))),EC60="Yes"),OFFSET('Hygiene Data'!$G$10,0,10*ROW('Hygiene Data'!G54)),IF(AND(ISNUMBER(OFFSET('Hygiene Data'!$G$10,0,10*ROW('Hygiene Data'!G54))),EC60="No",ISNUMBER(OFFSET('Hygiene Data'!$G$10,0,10*ROW('Hygiene Data'!G54)))),CONCATENATE("[",ROUND(OFFSET('Hygiene Data'!$G$10,0,10*ROW('Hygiene Data'!G54)),0),"]"),IF(AND(ISNUMBER(OFFSET('Hygiene Data'!$G$10,0,10*ROW('Hygiene Data'!G54))),EC60="",ISNUMBER(OFFSET('Hygiene Data'!$G$10,0,10*ROW('Hygiene Data'!G54)))),OFFSET('Hygiene Data'!$G$10,0,10*ROW('Hygiene Data'!G54)),NA())))</f>
        <v>#N/A</v>
      </c>
      <c r="BO60" s="135" t="e">
        <f ca="1">+IF(AND(ISNUMBER(OFFSET('Hygiene Data'!$H$6,0,10*ROW('Hygiene Data'!H54))),ED60="Yes"),OFFSET('Hygiene Data'!$H$6,0,10*ROW('Hygiene Data'!H54)),IF(AND(ISNUMBER(OFFSET('Hygiene Data'!$H$6,0,10*ROW('Hygiene Data'!H54))),ED60="No",ISNUMBER(OFFSET('Hygiene Data'!$H$6,0,10*ROW('Hygiene Data'!H54)))),CONCATENATE("[",ROUND(OFFSET('Hygiene Data'!$H$6,0,10*ROW('Hygiene Data'!H54)),0),"]"),IF(AND(ISNUMBER(OFFSET('Hygiene Data'!$H$6,0,10*ROW('Hygiene Data'!H54))),ED60="",ISNUMBER(OFFSET('Hygiene Data'!$H$6,0,10*ROW('Hygiene Data'!H54)))),OFFSET('Hygiene Data'!$H$6,0,10*ROW('Hygiene Data'!H54)),NA())))</f>
        <v>#N/A</v>
      </c>
      <c r="BP60" s="135" t="e">
        <f ca="1">+IF(AND(ISNUMBER(OFFSET('Hygiene Data'!$H$8,0,10*ROW('Hygiene Data'!H54))),EE60="Yes"),OFFSET('Hygiene Data'!$H$8,0,10*ROW('Hygiene Data'!H54)),IF(AND(ISNUMBER(OFFSET('Hygiene Data'!$H$8,0,10*ROW('Hygiene Data'!H54))),EE60="No",ISNUMBER(OFFSET('Hygiene Data'!$H$8,0,10*ROW('Hygiene Data'!H54)))),CONCATENATE("[",ROUND(OFFSET('Hygiene Data'!$H$8,0,10*ROW('Hygiene Data'!H54)),0),"]"),IF(AND(ISNUMBER(OFFSET('Hygiene Data'!$H$8,0,10*ROW('Hygiene Data'!H54))),EE60="",ISNUMBER(OFFSET('Hygiene Data'!$H$8,0,10*ROW('Hygiene Data'!H54)))),OFFSET('Hygiene Data'!$H$8,0,10*ROW('Hygiene Data'!H54)),NA())))</f>
        <v>#N/A</v>
      </c>
      <c r="BQ60" s="135" t="e">
        <f ca="1">+IF(AND(ISNUMBER(OFFSET('Hygiene Data'!$H$10,0,10*ROW('Hygiene Data'!H54))),EF60="Yes"),OFFSET('Hygiene Data'!$H$10,0,10*ROW('Hygiene Data'!H54)),IF(AND(ISNUMBER(OFFSET('Hygiene Data'!$H$10,0,10*ROW('Hygiene Data'!H54))),EF60="No",ISNUMBER(OFFSET('Hygiene Data'!$H$10,0,10*ROW('Hygiene Data'!H54)))),CONCATENATE("[",ROUND(OFFSET('Hygiene Data'!$H$10,0,10*ROW('Hygiene Data'!H54)),0),"]"),IF(AND(ISNUMBER(OFFSET('Hygiene Data'!$H$10,0,10*ROW('Hygiene Data'!H54))),EF60="",ISNUMBER(OFFSET('Hygiene Data'!$H$10,0,10*ROW('Hygiene Data'!H54)))),OFFSET('Hygiene Data'!$H$10,0,10*ROW('Hygiene Data'!H54)),NA())))</f>
        <v>#N/A</v>
      </c>
      <c r="BS60" s="34" t="str">
        <f ca="1">+IF(OFFSET('Water Data'!$C$28,0,10*ROW('Water Data'!C54))="","",OFFSET('Water Data'!$C$28,0,10*ROW('Water Data'!C54)))</f>
        <v/>
      </c>
      <c r="BT60" s="34" t="str">
        <f ca="1">+IF(OFFSET('Water Data'!$C$29,0,10*ROW('Water Data'!C54))="","",OFFSET('Water Data'!$C$29,0,10*ROW('Water Data'!C54)))</f>
        <v/>
      </c>
      <c r="BU60" s="34" t="str">
        <f ca="1">+IF(OFFSET('Water Data'!$C$30,0,10*ROW('Water Data'!C54))="","",OFFSET('Water Data'!$C$30,0,10*ROW('Water Data'!C54)))</f>
        <v/>
      </c>
      <c r="BV60" s="34" t="str">
        <f ca="1">+IF(OFFSET('Water Data'!$D$28,0,10*ROW('Water Data'!D54))="","",OFFSET('Water Data'!$D$28,0,10*ROW('Water Data'!D54)))</f>
        <v/>
      </c>
      <c r="BW60" s="34" t="str">
        <f ca="1">+IF(OFFSET('Water Data'!$D$29,0,10*ROW('Water Data'!D54))="","",OFFSET('Water Data'!$D$29,0,10*ROW('Water Data'!D54)))</f>
        <v/>
      </c>
      <c r="BX60" s="34" t="str">
        <f ca="1">+IF(OFFSET('Water Data'!$D$30,0,10*ROW('Water Data'!D54))="","",OFFSET('Water Data'!$D$30,0,10*ROW('Water Data'!D54)))</f>
        <v/>
      </c>
      <c r="BY60" s="34" t="str">
        <f ca="1">+IF(OFFSET('Water Data'!$E$28,0,10*ROW('Water Data'!E54))="","",OFFSET('Water Data'!$E$28,0,10*ROW('Water Data'!E54)))</f>
        <v/>
      </c>
      <c r="BZ60" s="34" t="str">
        <f ca="1">+IF(OFFSET('Water Data'!$E$29,0,10*ROW('Water Data'!E54))="","",OFFSET('Water Data'!$E$29,0,10*ROW('Water Data'!E54)))</f>
        <v/>
      </c>
      <c r="CA60" s="34" t="str">
        <f ca="1">+IF(OFFSET('Water Data'!$E$30,0,10*ROW('Water Data'!E54))="","",OFFSET('Water Data'!$E$30,0,10*ROW('Water Data'!E54)))</f>
        <v/>
      </c>
      <c r="CB60" s="34" t="str">
        <f ca="1">+IF(OFFSET('Water Data'!$F$28,0,10*ROW('Water Data'!F54))="","",OFFSET('Water Data'!$F$28,0,10*ROW('Water Data'!F54)))</f>
        <v/>
      </c>
      <c r="CC60" s="34" t="str">
        <f ca="1">+IF(OFFSET('Water Data'!$F$29,0,10*ROW('Water Data'!F54))="","",OFFSET('Water Data'!$F$29,0,10*ROW('Water Data'!F54)))</f>
        <v/>
      </c>
      <c r="CD60" s="34" t="str">
        <f ca="1">+IF(OFFSET('Water Data'!$F$30,0,10*ROW('Water Data'!F54))="","",OFFSET('Water Data'!$F$30,0,10*ROW('Water Data'!F54)))</f>
        <v/>
      </c>
      <c r="CE60" s="34" t="str">
        <f ca="1">+IF(OFFSET('Water Data'!$G$28,0,10*ROW('Water Data'!G54))="","",OFFSET('Water Data'!$G$28,0,10*ROW('Water Data'!G54)))</f>
        <v/>
      </c>
      <c r="CF60" s="34" t="str">
        <f ca="1">+IF(OFFSET('Water Data'!$G$29,0,10*ROW('Water Data'!G54))="","",OFFSET('Water Data'!$G$29,0,10*ROW('Water Data'!G54)))</f>
        <v/>
      </c>
      <c r="CG60" s="34" t="str">
        <f ca="1">+IF(OFFSET('Water Data'!$G$30,0,10*ROW('Water Data'!G54))="","",OFFSET('Water Data'!$G$30,0,10*ROW('Water Data'!G54)))</f>
        <v/>
      </c>
      <c r="CH60" s="34" t="str">
        <f ca="1">+IF(OFFSET('Water Data'!$H$28,0,10*ROW('Water Data'!H54))="","",OFFSET('Water Data'!$H$28,0,10*ROW('Water Data'!H54)))</f>
        <v/>
      </c>
      <c r="CI60" s="34" t="str">
        <f ca="1">+IF(OFFSET('Water Data'!$H$29,0,10*ROW('Water Data'!H54))="","",OFFSET('Water Data'!$H$29,0,10*ROW('Water Data'!H54)))</f>
        <v/>
      </c>
      <c r="CJ60" s="34" t="str">
        <f ca="1">+IF(OFFSET('Water Data'!$H$30,0,10*ROW('Water Data'!H54))="","",OFFSET('Water Data'!$H$30,0,10*ROW('Water Data'!H54)))</f>
        <v/>
      </c>
      <c r="CK60" s="34" t="str">
        <f ca="1">+IF(OFFSET('Sanitation Data'!$C$29,0,10*ROW('Sanitation Data'!C54))="","",OFFSET('Sanitation Data'!$C$29,0,10*ROW('Sanitation Data'!C54)))</f>
        <v/>
      </c>
      <c r="CL60" s="34" t="str">
        <f ca="1">+IF(OFFSET('Sanitation Data'!$C$30,0,10*ROW('Sanitation Data'!C54))="","",OFFSET('Sanitation Data'!$C$30,0,10*ROW('Sanitation Data'!C54)))</f>
        <v/>
      </c>
      <c r="CM60" s="34" t="str">
        <f ca="1">+IF(OFFSET('Sanitation Data'!$C$31,0,10*ROW('Sanitation Data'!C54))="","",OFFSET('Sanitation Data'!$C$31,0,10*ROW('Sanitation Data'!C54)))</f>
        <v/>
      </c>
      <c r="CN60" s="34" t="str">
        <f ca="1">+IF(OFFSET('Sanitation Data'!$C$32,0,10*ROW('Sanitation Data'!C54))="","",OFFSET('Sanitation Data'!$C$32,0,10*ROW('Sanitation Data'!C54)))</f>
        <v/>
      </c>
      <c r="CO60" s="34" t="str">
        <f ca="1">+IF(OFFSET('Sanitation Data'!$C$33,0,10*ROW('Sanitation Data'!C54))="","",OFFSET('Sanitation Data'!$C$33,0,10*ROW('Sanitation Data'!C54)))</f>
        <v/>
      </c>
      <c r="CP60" s="34" t="str">
        <f ca="1">+IF(OFFSET('Sanitation Data'!$D$29,0,10*ROW('Sanitation Data'!D54))="","",OFFSET('Sanitation Data'!$D$29,0,10*ROW('Sanitation Data'!D54)))</f>
        <v/>
      </c>
      <c r="CQ60" s="34" t="str">
        <f ca="1">+IF(OFFSET('Sanitation Data'!$D$30,0,10*ROW('Sanitation Data'!D54))="","",OFFSET('Sanitation Data'!$D$30,0,10*ROW('Sanitation Data'!D54)))</f>
        <v/>
      </c>
      <c r="CR60" s="34" t="str">
        <f ca="1">+IF(OFFSET('Sanitation Data'!$D$31,0,10*ROW('Sanitation Data'!D54))="","",OFFSET('Sanitation Data'!$D$31,0,10*ROW('Sanitation Data'!D54)))</f>
        <v/>
      </c>
      <c r="CS60" s="34" t="str">
        <f ca="1">+IF(OFFSET('Sanitation Data'!$D$32,0,10*ROW('Sanitation Data'!D54))="","",OFFSET('Sanitation Data'!$D$32,0,10*ROW('Sanitation Data'!D54)))</f>
        <v/>
      </c>
      <c r="CT60" s="34" t="str">
        <f ca="1">+IF(OFFSET('Sanitation Data'!$D$33,0,10*ROW('Sanitation Data'!D54))="","",OFFSET('Sanitation Data'!$D$33,0,10*ROW('Sanitation Data'!D54)))</f>
        <v/>
      </c>
      <c r="CU60" s="34" t="str">
        <f ca="1">+IF(OFFSET('Sanitation Data'!$E$29,0,10*ROW('Sanitation Data'!E54))="","",OFFSET('Sanitation Data'!$E$29,0,10*ROW('Sanitation Data'!E54)))</f>
        <v/>
      </c>
      <c r="CV60" s="34" t="str">
        <f ca="1">+IF(OFFSET('Sanitation Data'!$E$30,0,10*ROW('Sanitation Data'!E54))="","",OFFSET('Sanitation Data'!$E$30,0,10*ROW('Sanitation Data'!E54)))</f>
        <v/>
      </c>
      <c r="CW60" s="34" t="str">
        <f ca="1">+IF(OFFSET('Sanitation Data'!$E$31,0,10*ROW('Sanitation Data'!E54))="","",OFFSET('Sanitation Data'!$E$31,0,10*ROW('Sanitation Data'!E54)))</f>
        <v/>
      </c>
      <c r="CX60" s="34" t="str">
        <f ca="1">+IF(OFFSET('Sanitation Data'!$E$32,0,10*ROW('Sanitation Data'!E54))="","",OFFSET('Sanitation Data'!$E$32,0,10*ROW('Sanitation Data'!E54)))</f>
        <v/>
      </c>
      <c r="CY60" s="34" t="str">
        <f ca="1">+IF(OFFSET('Sanitation Data'!$E$33,0,10*ROW('Sanitation Data'!E54))="","",OFFSET('Sanitation Data'!$E$33,0,10*ROW('Sanitation Data'!E54)))</f>
        <v/>
      </c>
      <c r="CZ60" s="34" t="str">
        <f ca="1">+IF(OFFSET('Sanitation Data'!$F$29,0,10*ROW('Sanitation Data'!F54))="","",OFFSET('Sanitation Data'!$F$29,0,10*ROW('Sanitation Data'!F54)))</f>
        <v/>
      </c>
      <c r="DA60" s="34" t="str">
        <f ca="1">+IF(OFFSET('Sanitation Data'!$F$30,0,10*ROW('Sanitation Data'!F54))="","",OFFSET('Sanitation Data'!$F$30,0,10*ROW('Sanitation Data'!F54)))</f>
        <v/>
      </c>
      <c r="DB60" s="34" t="str">
        <f ca="1">+IF(OFFSET('Sanitation Data'!$F$31,0,10*ROW('Sanitation Data'!F54))="","",OFFSET('Sanitation Data'!$F$31,0,10*ROW('Sanitation Data'!F54)))</f>
        <v/>
      </c>
      <c r="DC60" s="34" t="str">
        <f ca="1">+IF(OFFSET('Sanitation Data'!$F$32,0,10*ROW('Sanitation Data'!F54))="","",OFFSET('Sanitation Data'!$F$32,0,10*ROW('Sanitation Data'!F54)))</f>
        <v/>
      </c>
      <c r="DD60" s="34" t="str">
        <f ca="1">+IF(OFFSET('Sanitation Data'!$F$33,0,10*ROW('Sanitation Data'!F54))="","",OFFSET('Sanitation Data'!$F$33,0,10*ROW('Sanitation Data'!F54)))</f>
        <v/>
      </c>
      <c r="DE60" s="34" t="str">
        <f ca="1">+IF(OFFSET('Sanitation Data'!$G$29,0,10*ROW('Sanitation Data'!G54))="","",OFFSET('Sanitation Data'!$G$29,0,10*ROW('Sanitation Data'!G54)))</f>
        <v/>
      </c>
      <c r="DF60" s="34" t="str">
        <f ca="1">+IF(OFFSET('Sanitation Data'!$G$30,0,10*ROW('Sanitation Data'!G54))="","",OFFSET('Sanitation Data'!$G$30,0,10*ROW('Sanitation Data'!G54)))</f>
        <v/>
      </c>
      <c r="DG60" s="34" t="str">
        <f ca="1">+IF(OFFSET('Sanitation Data'!$G$31,0,10*ROW('Sanitation Data'!G54))="","",OFFSET('Sanitation Data'!$G$31,0,10*ROW('Sanitation Data'!G54)))</f>
        <v/>
      </c>
      <c r="DH60" s="34" t="str">
        <f ca="1">+IF(OFFSET('Sanitation Data'!$G$32,0,10*ROW('Sanitation Data'!G54))="","",OFFSET('Sanitation Data'!$G$32,0,10*ROW('Sanitation Data'!G54)))</f>
        <v/>
      </c>
      <c r="DI60" s="34" t="str">
        <f ca="1">+IF(OFFSET('Sanitation Data'!$G$33,0,10*ROW('Sanitation Data'!G54))="","",OFFSET('Sanitation Data'!$G$33,0,10*ROW('Sanitation Data'!G54)))</f>
        <v/>
      </c>
      <c r="DJ60" s="34" t="str">
        <f ca="1">+IF(OFFSET('Sanitation Data'!$H$29,0,10*ROW('Sanitation Data'!H54))="","",OFFSET('Sanitation Data'!$H$29,0,10*ROW('Sanitation Data'!H54)))</f>
        <v/>
      </c>
      <c r="DK60" s="34" t="str">
        <f ca="1">+IF(OFFSET('Sanitation Data'!$H$30,0,10*ROW('Sanitation Data'!H54))="","",OFFSET('Sanitation Data'!$H$30,0,10*ROW('Sanitation Data'!H54)))</f>
        <v/>
      </c>
      <c r="DL60" s="34" t="str">
        <f ca="1">+IF(OFFSET('Sanitation Data'!$H$31,0,10*ROW('Sanitation Data'!H54))="","",OFFSET('Sanitation Data'!$H$31,0,10*ROW('Sanitation Data'!H54)))</f>
        <v/>
      </c>
      <c r="DM60" s="34" t="str">
        <f ca="1">+IF(OFFSET('Sanitation Data'!$H$32,0,10*ROW('Sanitation Data'!H54))="","",OFFSET('Sanitation Data'!$H$32,0,10*ROW('Sanitation Data'!H54)))</f>
        <v/>
      </c>
      <c r="DN60" s="34" t="str">
        <f ca="1">+IF(OFFSET('Sanitation Data'!$H$33,0,10*ROW('Sanitation Data'!H54))="","",OFFSET('Sanitation Data'!$H$33,0,10*ROW('Sanitation Data'!H54)))</f>
        <v/>
      </c>
      <c r="DO60" s="34" t="str">
        <f ca="1">+IF(OFFSET('Hygiene Data'!$C$12,0,10*ROW('Hygiene Data'!C54))="","",OFFSET('Hygiene Data'!$C$12,0,10*ROW('Hygiene Data'!C54)))</f>
        <v/>
      </c>
      <c r="DP60" s="34" t="str">
        <f ca="1">+IF(OFFSET('Hygiene Data'!$C$13,0,10*ROW('Hygiene Data'!C54))="","",OFFSET('Hygiene Data'!$C$13,0,10*ROW('Hygiene Data'!C54)))</f>
        <v/>
      </c>
      <c r="DQ60" s="34" t="str">
        <f ca="1">+IF(OFFSET('Hygiene Data'!$C$14,0,10*ROW('Hygiene Data'!C54))="","",OFFSET('Hygiene Data'!$C$14,0,10*ROW('Hygiene Data'!C54)))</f>
        <v/>
      </c>
      <c r="DR60" s="34" t="str">
        <f ca="1">+IF(OFFSET('Hygiene Data'!$D$12,0,10*ROW('Hygiene Data'!D54))="","",OFFSET('Hygiene Data'!$D$12,0,10*ROW('Hygiene Data'!D54)))</f>
        <v/>
      </c>
      <c r="DS60" s="34" t="str">
        <f ca="1">+IF(OFFSET('Hygiene Data'!$D$13,0,10*ROW('Hygiene Data'!D54))="","",OFFSET('Hygiene Data'!$D$13,0,10*ROW('Hygiene Data'!D54)))</f>
        <v/>
      </c>
      <c r="DT60" s="34" t="str">
        <f ca="1">+IF(OFFSET('Hygiene Data'!$D$14,0,10*ROW('Hygiene Data'!D54))="","",OFFSET('Hygiene Data'!$D$14,0,10*ROW('Hygiene Data'!D54)))</f>
        <v/>
      </c>
      <c r="DU60" s="34" t="str">
        <f ca="1">+IF(OFFSET('Hygiene Data'!$E$12,0,10*ROW('Hygiene Data'!E54))="","",OFFSET('Hygiene Data'!$E$12,0,10*ROW('Hygiene Data'!E54)))</f>
        <v/>
      </c>
      <c r="DV60" s="34" t="str">
        <f ca="1">+IF(OFFSET('Hygiene Data'!$E$13,0,10*ROW('Hygiene Data'!E54))="","",OFFSET('Hygiene Data'!$E$13,0,10*ROW('Hygiene Data'!E54)))</f>
        <v/>
      </c>
      <c r="DW60" s="34" t="str">
        <f ca="1">+IF(OFFSET('Hygiene Data'!$E$14,0,10*ROW('Hygiene Data'!E54))="","",OFFSET('Hygiene Data'!$E$14,0,10*ROW('Hygiene Data'!E54)))</f>
        <v/>
      </c>
      <c r="DX60" s="34" t="str">
        <f ca="1">+IF(OFFSET('Hygiene Data'!$F$12,0,10*ROW('Hygiene Data'!F54))="","",OFFSET('Hygiene Data'!$F$12,0,10*ROW('Hygiene Data'!F54)))</f>
        <v/>
      </c>
      <c r="DY60" s="34" t="str">
        <f ca="1">+IF(OFFSET('Hygiene Data'!$F$13,0,10*ROW('Hygiene Data'!F54))="","",OFFSET('Hygiene Data'!$F$13,0,10*ROW('Hygiene Data'!F54)))</f>
        <v/>
      </c>
      <c r="DZ60" s="34" t="str">
        <f ca="1">+IF(OFFSET('Hygiene Data'!$F$14,0,10*ROW('Hygiene Data'!F54))="","",OFFSET('Hygiene Data'!$F$14,0,10*ROW('Hygiene Data'!F54)))</f>
        <v/>
      </c>
      <c r="EA60" s="34" t="str">
        <f ca="1">+IF(OFFSET('Hygiene Data'!$G$12,0,10*ROW('Hygiene Data'!G54))="","",OFFSET('Hygiene Data'!$G$12,0,10*ROW('Hygiene Data'!G54)))</f>
        <v/>
      </c>
      <c r="EB60" s="34" t="str">
        <f ca="1">+IF(OFFSET('Hygiene Data'!$G$13,0,10*ROW('Hygiene Data'!G54))="","",OFFSET('Hygiene Data'!$G$13,0,10*ROW('Hygiene Data'!G54)))</f>
        <v/>
      </c>
      <c r="EC60" s="34" t="str">
        <f ca="1">+IF(OFFSET('Hygiene Data'!$G$14,0,10*ROW('Hygiene Data'!G54))="","",OFFSET('Hygiene Data'!$G$14,0,10*ROW('Hygiene Data'!G54)))</f>
        <v/>
      </c>
      <c r="ED60" s="34" t="str">
        <f ca="1">+IF(OFFSET('Hygiene Data'!$H$12,0,10*ROW('Hygiene Data'!H54))="","",OFFSET('Hygiene Data'!$H$12,0,10*ROW('Hygiene Data'!H54)))</f>
        <v/>
      </c>
      <c r="EE60" s="34" t="str">
        <f ca="1">+IF(OFFSET('Hygiene Data'!$H$13,0,10*ROW('Hygiene Data'!H54))="","",OFFSET('Hygiene Data'!$H$13,0,10*ROW('Hygiene Data'!H54)))</f>
        <v/>
      </c>
      <c r="EF60" s="34" t="str">
        <f ca="1">+IF(OFFSET('Hygiene Data'!$H$14,0,10*ROW('Hygiene Data'!H54))="","",OFFSET('Hygiene Data'!$H$14,0,10*ROW('Hygiene Data'!H54)))</f>
        <v/>
      </c>
    </row>
    <row r="61" spans="1:136" x14ac:dyDescent="0.2">
      <c r="A61" s="50" t="str">
        <f ca="1">+IF(OFFSET('Water Data'!$B$1,0,10*ROW('Water Data'!B58))="","",OFFSET('Water Data'!$B$1,0,10*ROW('Water Data'!B58)))</f>
        <v/>
      </c>
      <c r="B61" s="50" t="str">
        <f ca="1">+IF(OFFSET('Water Data'!$A$3,0,10*ROW('Water Data'!A58))="","",OFFSET('Water Data'!$A$3,0,10*ROW('Water Data'!A58)))</f>
        <v/>
      </c>
      <c r="C61" s="50" t="str">
        <f ca="1">+IF(OFFSET('Water Data'!$C$3,0,10*ROW('Water Data'!C58))="","",OFFSET('Water Data'!$C$3,0,10*ROW('Water Data'!C58)))</f>
        <v/>
      </c>
      <c r="D61" s="133" t="e">
        <f ca="1">+IF(AND(ISNUMBER(OFFSET('Water Data'!$C$5,0,10*ROW('Water Data'!C55))),BS61="Yes"),100-OFFSET('Water Data'!$C$5,0,10*ROW('Water Data'!C55)),IF(AND(ISNUMBER(OFFSET('Water Data'!$C$5,0,10*ROW('Water Data'!C55))),BS61="No",ISNUMBER(OFFSET('Water Data'!$C$5,0,10*ROW('Water Data'!C55)))),CONCATENATE("[",ROUND(100-OFFSET('Water Data'!$C$5,0,10*ROW('Water Data'!C55)),0),"]"),IF(AND(ISNUMBER(OFFSET('Water Data'!$C$5,0,10*ROW('Water Data'!C55))),BS61="",ISNUMBER(OFFSET('Water Data'!$C$5,0,10*ROW('Water Data'!C55)))),100-OFFSET('Water Data'!$C$5,0,10*ROW('Water Data'!C55)),NA())))</f>
        <v>#N/A</v>
      </c>
      <c r="E61" s="133" t="e">
        <f ca="1">+IF(AND(ISNUMBER(OFFSET('Water Data'!$C$7,0,10*ROW('Water Data'!D55))),BT61="Yes"),OFFSET('Water Data'!$C$7,0,10*ROW('Water Data'!C55)),IF(AND(ISNUMBER(OFFSET('Water Data'!$C$7,0,10*ROW('Water Data'!C55))),BT61="No",ISNUMBER(OFFSET('Water Data'!$C$7,0,10*ROW('Water Data'!C55)))),CONCATENATE("[",ROUND(OFFSET('Water Data'!$C$7,0,10*ROW('Water Data'!C55)),0),"]"),IF(AND(ISNUMBER(OFFSET('Water Data'!$C$7,0,10*ROW('Water Data'!C55))),BT61="",ISNUMBER(OFFSET('Water Data'!$C$7,0,10*ROW('Water Data'!C55)))),OFFSET('Water Data'!$C$7,0,10*ROW('Water Data'!C55)),NA())))</f>
        <v>#N/A</v>
      </c>
      <c r="F61" s="133" t="e">
        <f ca="1">+IF(AND(ISNUMBER(OFFSET('Water Data'!$C$10,0,10*ROW('Water Data'!C55))),BU61="Yes"),OFFSET('Water Data'!$C$10,0,10*ROW('Water Data'!C55)),IF(AND(ISNUMBER(OFFSET('Water Data'!$C$10,0,10*ROW('Water Data'!C55))),BU61="No",ISNUMBER(OFFSET('Water Data'!$C$10,0,10*ROW('Water Data'!C55)))),CONCATENATE("[",ROUND(OFFSET('Water Data'!$C$10,0,10*ROW('Water Data'!C55)),0),"]"),IF(AND(ISNUMBER(OFFSET('Water Data'!$C$10,0,10*ROW('Water Data'!C55))),BU61="",ISNUMBER(OFFSET('Water Data'!$C$10,0,10*ROW('Water Data'!C55)))),OFFSET('Water Data'!$C$10,0,10*ROW('Water Data'!C55)),NA())))</f>
        <v>#N/A</v>
      </c>
      <c r="G61" s="133" t="e">
        <f ca="1">+IF(AND(ISNUMBER(OFFSET('Water Data'!$D$5,0,10*ROW('Water Data'!D55))),BV61="Yes"),100-OFFSET('Water Data'!$D$5,0,10*ROW('Water Data'!D55)),IF(AND(ISNUMBER(OFFSET('Water Data'!$D$5,0,10*ROW('Water Data'!D55))),BV61="No",ISNUMBER(OFFSET('Water Data'!$D$5,0,10*ROW('Water Data'!D55)))),CONCATENATE("[",ROUND(100-OFFSET('Water Data'!$D$5,0,10*ROW('Water Data'!D55)),0),"]"),IF(AND(ISNUMBER(OFFSET('Water Data'!$D$5,0,10*ROW('Water Data'!D55))),BV61="",ISNUMBER(OFFSET('Water Data'!$D$5,0,10*ROW('Water Data'!D55)))),100-OFFSET('Water Data'!$D$5,0,10*ROW('Water Data'!D55)),NA())))</f>
        <v>#N/A</v>
      </c>
      <c r="H61" s="133" t="e">
        <f ca="1">+IF(AND(ISNUMBER(OFFSET('Water Data'!$D$7,0,10*ROW('Water Data'!D55))),BW61="Yes"),OFFSET('Water Data'!$D$7,0,10*ROW('Water Data'!D55)),IF(AND(ISNUMBER(OFFSET('Water Data'!$D$7,0,10*ROW('Water Data'!D55))),BW61="No",ISNUMBER(OFFSET('Water Data'!$D$7,0,10*ROW('Water Data'!D55)))),CONCATENATE("[",ROUND(OFFSET('Water Data'!$C$7,0,10*ROW('Water Data'!D55)),0),"]"),IF(AND(ISNUMBER(OFFSET('Water Data'!$D$7,0,10*ROW('Water Data'!D55))),BW61="",ISNUMBER(OFFSET('Water Data'!$D$7,0,10*ROW('Water Data'!D55)))),OFFSET('Water Data'!$D$7,0,10*ROW('Water Data'!D55)),NA())))</f>
        <v>#N/A</v>
      </c>
      <c r="I61" s="133" t="e">
        <f ca="1">+IF(AND(ISNUMBER(OFFSET('Water Data'!$D$10,0,10*ROW('Water Data'!D55))),BX61="Yes"),OFFSET('Water Data'!$D$10,0,10*ROW('Water Data'!D55)),IF(AND(ISNUMBER(OFFSET('Water Data'!$D$10,0,10*ROW('Water Data'!D55))),BX61="No",ISNUMBER(OFFSET('Water Data'!$D$10,0,10*ROW('Water Data'!D55)))),CONCATENATE("[",ROUND(OFFSET('Water Data'!$D$10,0,10*ROW('Water Data'!D55)),0),"]"),IF(AND(ISNUMBER(OFFSET('Water Data'!$D$10,0,10*ROW('Water Data'!D55))),BX61="",ISNUMBER(OFFSET('Water Data'!$D$10,0,10*ROW('Water Data'!D55)))),OFFSET('Water Data'!$D$10,0,10*ROW('Water Data'!D55)),NA())))</f>
        <v>#N/A</v>
      </c>
      <c r="J61" s="133" t="e">
        <f ca="1">+IF(AND(ISNUMBER(OFFSET('Water Data'!$E$5,0,10*ROW('Water Data'!E55))),BY61="Yes"),100-OFFSET('Water Data'!$E$5,0,10*ROW('Water Data'!E55)),IF(AND(ISNUMBER(OFFSET('Water Data'!$E$5,0,10*ROW('Water Data'!E55))),BY61="No",ISNUMBER(OFFSET('Water Data'!$E$5,0,10*ROW('Water Data'!E55)))),CONCATENATE("[",ROUND(100-OFFSET('Water Data'!$E$5,0,10*ROW('Water Data'!E55)),0),"]"),IF(AND(ISNUMBER(OFFSET('Water Data'!$E$5,0,10*ROW('Water Data'!E55))),BY61="",ISNUMBER(OFFSET('Water Data'!$E$5,0,10*ROW('Water Data'!E55)))),100-OFFSET('Water Data'!$E$5,0,10*ROW('Water Data'!E55)),NA())))</f>
        <v>#N/A</v>
      </c>
      <c r="K61" s="133" t="e">
        <f ca="1">+IF(AND(ISNUMBER(OFFSET('Water Data'!$E$7,0,10*ROW('Water Data'!E55))),BZ61="Yes"),OFFSET('Water Data'!$E$7,0,10*ROW('Water Data'!E55)),IF(AND(ISNUMBER(OFFSET('Water Data'!$E$7,0,10*ROW('Water Data'!E55))),BZ61="No",ISNUMBER(OFFSET('Water Data'!$E$7,0,10*ROW('Water Data'!E55)))),CONCATENATE("[",ROUND(OFFSET('Water Data'!$E$7,0,10*ROW('Water Data'!E55)),0),"]"),IF(AND(ISNUMBER(OFFSET('Water Data'!$E$7,0,10*ROW('Water Data'!E55))),BZ61="",ISNUMBER(OFFSET('Water Data'!$E$7,0,10*ROW('Water Data'!E55)))),OFFSET('Water Data'!$E$7,0,10*ROW('Water Data'!E55)),NA())))</f>
        <v>#N/A</v>
      </c>
      <c r="L61" s="133" t="e">
        <f ca="1">+IF(AND(ISNUMBER(OFFSET('Water Data'!$E$10,0,10*ROW('Water Data'!E55))),CA61="Yes"),OFFSET('Water Data'!$E$10,0,10*ROW('Water Data'!E55)),IF(AND(ISNUMBER(OFFSET('Water Data'!$E$10,0,10*ROW('Water Data'!E55))),CA61="No",ISNUMBER(OFFSET('Water Data'!$E$10,0,10*ROW('Water Data'!E55)))),CONCATENATE("[",ROUND(OFFSET('Water Data'!$E$10,0,10*ROW('Water Data'!E55)),0),"]"),IF(AND(ISNUMBER(OFFSET('Water Data'!$E$10,0,10*ROW('Water Data'!E55))),CA61="",ISNUMBER(OFFSET('Water Data'!$E$10,0,10*ROW('Water Data'!E55)))),OFFSET('Water Data'!$E$10,0,10*ROW('Water Data'!E55)),NA())))</f>
        <v>#N/A</v>
      </c>
      <c r="M61" s="133" t="e">
        <f ca="1">+IF(AND(ISNUMBER(OFFSET('Water Data'!$F$5,0,10*ROW('Water Data'!F55))),CB61="Yes"),100-OFFSET('Water Data'!$F$5,0,10*ROW('Water Data'!F55)),IF(AND(ISNUMBER(OFFSET('Water Data'!$F$5,0,10*ROW('Water Data'!F55))),CB61="No",ISNUMBER(OFFSET('Water Data'!$F$5,0,10*ROW('Water Data'!F55)))),CONCATENATE("[",ROUND(100-OFFSET('Water Data'!$F$5,0,10*ROW('Water Data'!F55)),0),"]"),IF(AND(ISNUMBER(OFFSET('Water Data'!$F$5,0,10*ROW('Water Data'!F55))),CB61="",ISNUMBER(OFFSET('Water Data'!$F$5,0,10*ROW('Water Data'!F55)))),100-OFFSET('Water Data'!$F$5,0,10*ROW('Water Data'!F55)),NA())))</f>
        <v>#N/A</v>
      </c>
      <c r="N61" s="133" t="e">
        <f ca="1">+IF(AND(ISNUMBER(OFFSET('Water Data'!$F$7,0,10*ROW('Water Data'!F55))),CC61="Yes"),OFFSET('Water Data'!$F$7,0,10*ROW('Water Data'!F55)),IF(AND(ISNUMBER(OFFSET('Water Data'!$F$7,0,10*ROW('Water Data'!F55))),CC61="No",ISNUMBER(OFFSET('Water Data'!$F$7,0,10*ROW('Water Data'!F55)))),CONCATENATE("[",ROUND(OFFSET('Water Data'!$F$7,0,10*ROW('Water Data'!F55)),0),"]"),IF(AND(ISNUMBER(OFFSET('Water Data'!$F$7,0,10*ROW('Water Data'!F55))),CC61="",ISNUMBER(OFFSET('Water Data'!$F$7,0,10*ROW('Water Data'!F55)))),OFFSET('Water Data'!$F$7,0,10*ROW('Water Data'!F55)),NA())))</f>
        <v>#N/A</v>
      </c>
      <c r="O61" s="133" t="e">
        <f ca="1">+IF(AND(ISNUMBER(OFFSET('Water Data'!$F$10,0,10*ROW('Water Data'!F55))),CD61="Yes"),OFFSET('Water Data'!$F$10,0,10*ROW('Water Data'!F55)),IF(AND(ISNUMBER(OFFSET('Water Data'!$F$10,0,10*ROW('Water Data'!F55))),CD61="No",ISNUMBER(OFFSET('Water Data'!$F$10,0,10*ROW('Water Data'!F55)))),CONCATENATE("[",ROUND(OFFSET('Water Data'!$F$10,0,10*ROW('Water Data'!F55)),0),"]"),IF(AND(ISNUMBER(OFFSET('Water Data'!$F$10,0,10*ROW('Water Data'!F55))),CD61="",ISNUMBER(OFFSET('Water Data'!$F$10,0,10*ROW('Water Data'!F55)))),OFFSET('Water Data'!$F$10,0,10*ROW('Water Data'!F55)),NA())))</f>
        <v>#N/A</v>
      </c>
      <c r="P61" s="133" t="e">
        <f ca="1">+IF(AND(ISNUMBER(OFFSET('Water Data'!$G$5,0,10*ROW('Water Data'!G55))),CE61="Yes"),100-OFFSET('Water Data'!$G$5,0,10*ROW('Water Data'!G55)),IF(AND(ISNUMBER(OFFSET('Water Data'!$G$5,0,10*ROW('Water Data'!G55))),CE61="No",ISNUMBER(OFFSET('Water Data'!$G$5,0,10*ROW('Water Data'!G55)))),CONCATENATE("[",ROUND(100-OFFSET('Water Data'!$G$5,0,10*ROW('Water Data'!G55)),0),"]"),IF(AND(ISNUMBER(OFFSET('Water Data'!$G$5,0,10*ROW('Water Data'!G55))),CE61="",ISNUMBER(OFFSET('Water Data'!$G$5,0,10*ROW('Water Data'!G55)))),100-OFFSET('Water Data'!$G$5,0,10*ROW('Water Data'!G55)),NA())))</f>
        <v>#N/A</v>
      </c>
      <c r="Q61" s="133" t="e">
        <f ca="1">+IF(AND(ISNUMBER(OFFSET('Water Data'!$G$7,0,10*ROW('Water Data'!G55))),CF61="Yes"),OFFSET('Water Data'!$G$7,0,10*ROW('Water Data'!G55)),IF(AND(ISNUMBER(OFFSET('Water Data'!$G$7,0,10*ROW('Water Data'!G55))),CF61="No",ISNUMBER(OFFSET('Water Data'!$G$7,0,10*ROW('Water Data'!G55)))),CONCATENATE("[",ROUND(OFFSET('Water Data'!$G$7,0,10*ROW('Water Data'!G55)),0),"]"),IF(AND(ISNUMBER(OFFSET('Water Data'!$G$7,0,10*ROW('Water Data'!G55))),CF61="",ISNUMBER(OFFSET('Water Data'!$G$7,0,10*ROW('Water Data'!G55)))),OFFSET('Water Data'!$G$7,0,10*ROW('Water Data'!G55)),NA())))</f>
        <v>#N/A</v>
      </c>
      <c r="R61" s="133" t="e">
        <f ca="1">+IF(AND(ISNUMBER(OFFSET('Water Data'!$G$10,0,10*ROW('Water Data'!G55))),CG61="Yes"),OFFSET('Water Data'!$G$10,0,10*ROW('Water Data'!G55)),IF(AND(ISNUMBER(OFFSET('Water Data'!$G$10,0,10*ROW('Water Data'!G55))),CG61="No",ISNUMBER(OFFSET('Water Data'!$G$10,0,10*ROW('Water Data'!G55)))),CONCATENATE("[",ROUND(OFFSET('Water Data'!$G$10,0,10*ROW('Water Data'!G55)),0),"]"),IF(AND(ISNUMBER(OFFSET('Water Data'!$G$10,0,10*ROW('Water Data'!G55))),CG61="",ISNUMBER(OFFSET('Water Data'!$G$10,0,10*ROW('Water Data'!G55)))),OFFSET('Water Data'!$G$10,0,10*ROW('Water Data'!G55)),NA())))</f>
        <v>#N/A</v>
      </c>
      <c r="S61" s="133" t="e">
        <f ca="1">+IF(AND(ISNUMBER(OFFSET('Water Data'!$H$5,0,10*ROW('Water Data'!H55))),CH61="Yes"),100-OFFSET('Water Data'!$H$5,0,10*ROW('Water Data'!H55)),IF(AND(ISNUMBER(OFFSET('Water Data'!$H$5,0,10*ROW('Water Data'!H55))),CH61="No",ISNUMBER(OFFSET('Water Data'!$H$5,0,10*ROW('Water Data'!H55)))),CONCATENATE("[",ROUND(100-OFFSET('Water Data'!$H$5,0,10*ROW('Water Data'!H55)),0),"]"),IF(AND(ISNUMBER(OFFSET('Water Data'!$H$5,0,10*ROW('Water Data'!H55))),CH61="",ISNUMBER(OFFSET('Water Data'!$H$5,0,10*ROW('Water Data'!H55)))),100-OFFSET('Water Data'!$H$5,0,10*ROW('Water Data'!H55)),NA())))</f>
        <v>#N/A</v>
      </c>
      <c r="T61" s="133" t="e">
        <f ca="1">+IF(AND(ISNUMBER(OFFSET('Water Data'!$H$7,0,10*ROW('Water Data'!H55))),CI61="Yes"),OFFSET('Water Data'!$H$7,0,10*ROW('Water Data'!H55)),IF(AND(ISNUMBER(OFFSET('Water Data'!$H$7,0,10*ROW('Water Data'!H55))),CI61="No",ISNUMBER(OFFSET('Water Data'!$H$7,0,10*ROW('Water Data'!H55)))),CONCATENATE("[",ROUND(OFFSET('Water Data'!$H$7,0,10*ROW('Water Data'!H55)),0),"]"),IF(AND(ISNUMBER(OFFSET('Water Data'!$H$7,0,10*ROW('Water Data'!H55))),CI61="",ISNUMBER(OFFSET('Water Data'!$H$7,0,10*ROW('Water Data'!H55)))),OFFSET('Water Data'!$H$7,0,10*ROW('Water Data'!H55)),NA())))</f>
        <v>#N/A</v>
      </c>
      <c r="U61" s="133" t="e">
        <f ca="1">+IF(AND(ISNUMBER(OFFSET('Water Data'!$H$10,0,10*ROW('Water Data'!H55))),CJ61="Yes"),OFFSET('Water Data'!$H$10,0,10*ROW('Water Data'!H55)),IF(AND(ISNUMBER(OFFSET('Water Data'!$H$10,0,10*ROW('Water Data'!H55))),CJ61="No",ISNUMBER(OFFSET('Water Data'!$H$10,0,10*ROW('Water Data'!H55)))),CONCATENATE("[",ROUND(OFFSET('Water Data'!$H$10,0,10*ROW('Water Data'!H55)),0),"]"),IF(AND(ISNUMBER(OFFSET('Water Data'!$H$10,0,10*ROW('Water Data'!H55))),CJ61="",ISNUMBER(OFFSET('Water Data'!$H$10,0,10*ROW('Water Data'!H55)))),OFFSET('Water Data'!$H$10,0,10*ROW('Water Data'!H55)),NA())))</f>
        <v>#N/A</v>
      </c>
      <c r="V61" s="134" t="e">
        <f ca="1">+IF(AND(ISNUMBER(OFFSET('Sanitation Data'!$C$5,0,10*ROW('Sanitation Data'!C55))),CK61="Yes"),100-OFFSET('Sanitation Data'!$C$5,0,10*ROW('Sanitation Data'!C55)),IF(AND(ISNUMBER(OFFSET('Sanitation Data'!$C$5,0,10*ROW('Sanitation Data'!C55))),CK61="No",ISNUMBER(OFFSET('Sanitation Data'!$C$5,0,10*ROW('Sanitation Data'!C55)))),CONCATENATE("[",ROUND(100-OFFSET('Sanitation Data'!$C$5,0,10*ROW('Sanitation Data'!C55)),0),"]"),IF(AND(ISNUMBER(OFFSET('Sanitation Data'!$C$5,0,10*ROW('Sanitation Data'!C55))),CK61="",ISNUMBER(OFFSET('Sanitation Data'!$C$5,0,10*ROW('Sanitation Data'!C55)))),100-OFFSET('Sanitation Data'!$C$5,0,10*ROW('Sanitation Data'!C55)),NA())))</f>
        <v>#N/A</v>
      </c>
      <c r="W61" s="134" t="e">
        <f ca="1">+IF(AND(ISNUMBER(OFFSET('Sanitation Data'!$C$7,0,10*ROW('Sanitation Data'!C55))),CL61="Yes"),OFFSET('Sanitation Data'!$C$7,0,10*ROW('Sanitation Data'!C55)),IF(AND(ISNUMBER(OFFSET('Sanitation Data'!$C$7,0,10*ROW('Sanitation Data'!C55))),CL61="No",ISNUMBER(OFFSET('Sanitation Data'!$C$7,0,10*ROW('Sanitation Data'!C55)))),CONCATENATE("[",ROUND(OFFSET('Sanitation Data'!$C$7,0,10*ROW('Sanitation Data'!C55)),0),"]"),IF(AND(ISNUMBER(OFFSET('Sanitation Data'!$C$7,0,10*ROW('Sanitation Data'!C55))),CL61="",ISNUMBER(OFFSET('Sanitation Data'!$C$7,0,10*ROW('Sanitation Data'!C55)))),OFFSET('Sanitation Data'!$C$7,0,10*ROW('Sanitation Data'!C55)),NA())))</f>
        <v>#N/A</v>
      </c>
      <c r="X61" s="134" t="e">
        <f ca="1">+IF(AND(ISNUMBER(OFFSET('Sanitation Data'!$C$11,0,10*ROW('Sanitation Data'!C55))),CM61="Yes"),OFFSET('Sanitation Data'!$C$11,0,10*ROW('Sanitation Data'!C55)),IF(AND(ISNUMBER(OFFSET('Sanitation Data'!$C$11,0,10*ROW('Sanitation Data'!C55))),CM61="No",ISNUMBER(OFFSET('Sanitation Data'!$C$11,0,10*ROW('Sanitation Data'!C55)))),CONCATENATE("[",ROUND(OFFSET('Sanitation Data'!$C$11,0,10*ROW('Sanitation Data'!C55)),0),"]"),IF(AND(ISNUMBER(OFFSET('Sanitation Data'!$C$11,0,10*ROW('Sanitation Data'!C55))),CM61="",ISNUMBER(OFFSET('Sanitation Data'!$C$11,0,10*ROW('Sanitation Data'!C55)))),OFFSET('Sanitation Data'!$C$11,0,10*ROW('Sanitation Data'!C55)),NA())))</f>
        <v>#N/A</v>
      </c>
      <c r="Y61" s="134" t="e">
        <f ca="1">+IF(AND(ISNUMBER(OFFSET('Sanitation Data'!$C$12,0,10*ROW('Sanitation Data'!C55))),CN61="Yes"),OFFSET('Sanitation Data'!$C$12,0,10*ROW('Sanitation Data'!C55)),IF(AND(ISNUMBER(OFFSET('Sanitation Data'!$C$12,0,10*ROW('Sanitation Data'!C55))),CN61="No",ISNUMBER(OFFSET('Sanitation Data'!$C$12,0,10*ROW('Sanitation Data'!C55)))),CONCATENATE("[",ROUND(OFFSET('Sanitation Data'!$C$12,0,10*ROW('Sanitation Data'!C55)),0),"]"),IF(AND(ISNUMBER(OFFSET('Sanitation Data'!$C$12,0,10*ROW('Sanitation Data'!C55))),CN61="",ISNUMBER(OFFSET('Sanitation Data'!$C$12,0,10*ROW('Sanitation Data'!C55)))),OFFSET('Sanitation Data'!$C$12,0,10*ROW('Sanitation Data'!C55)),NA())))</f>
        <v>#N/A</v>
      </c>
      <c r="Z61" s="134" t="e">
        <f ca="1">+IF(AND(ISNUMBER(OFFSET('Sanitation Data'!$C$13,0,10*ROW('Sanitation Data'!C55))),CO61="Yes"),OFFSET('Sanitation Data'!$C$13,0,10*ROW('Sanitation Data'!C55)),IF(AND(ISNUMBER(OFFSET('Sanitation Data'!$C$13,0,10*ROW('Sanitation Data'!C55))),CO61="No",ISNUMBER(OFFSET('Sanitation Data'!$C$13,0,10*ROW('Sanitation Data'!C55)))),CONCATENATE("[",ROUND(OFFSET('Sanitation Data'!$C$13,0,10*ROW('Sanitation Data'!C55)),0),"]"),IF(AND(ISNUMBER(OFFSET('Sanitation Data'!$C$13,0,10*ROW('Sanitation Data'!C55))),CO61="",ISNUMBER(OFFSET('Sanitation Data'!$C$13,0,10*ROW('Sanitation Data'!C55)))),OFFSET('Sanitation Data'!$C$13,0,10*ROW('Sanitation Data'!C55)),NA())))</f>
        <v>#N/A</v>
      </c>
      <c r="AA61" s="134" t="e">
        <f ca="1">+IF(AND(ISNUMBER(OFFSET('Sanitation Data'!$D$5,0,10*ROW('Sanitation Data'!D55))),CP61="Yes"),100-OFFSET('Sanitation Data'!$D$5,0,10*ROW('Sanitation Data'!D55)),IF(AND(ISNUMBER(OFFSET('Sanitation Data'!$D$5,0,10*ROW('Sanitation Data'!D55))),CP61="No",ISNUMBER(OFFSET('Sanitation Data'!$D$5,0,10*ROW('Sanitation Data'!D55)))),CONCATENATE("[",ROUND(100-OFFSET('Sanitation Data'!$D$5,0,10*ROW('Sanitation Data'!D55)),0),"]"),IF(AND(ISNUMBER(OFFSET('Sanitation Data'!$D$5,0,10*ROW('Sanitation Data'!D55))),CP61="",ISNUMBER(OFFSET('Sanitation Data'!$D$5,0,10*ROW('Sanitation Data'!D55)))),100-OFFSET('Sanitation Data'!$D$5,0,10*ROW('Sanitation Data'!D55)),NA())))</f>
        <v>#N/A</v>
      </c>
      <c r="AB61" s="134" t="e">
        <f ca="1">+IF(AND(ISNUMBER(OFFSET('Sanitation Data'!$D$7,0,10*ROW('Sanitation Data'!D55))),CQ61="Yes"),OFFSET('Sanitation Data'!$D$7,0,10*ROW('Sanitation Data'!G55)),IF(AND(ISNUMBER(OFFSET('Sanitation Data'!$D$7,0,10*ROW('Sanitation Data'!D55))),CQ61="No",ISNUMBER(OFFSET('Sanitation Data'!$D$7,0,10*ROW('Sanitation Data'!D55)))),CONCATENATE("[",ROUND(OFFSET('Sanitation Data'!$D$7,0,10*ROW('Sanitation Data'!D55)),0),"]"),IF(AND(ISNUMBER(OFFSET('Sanitation Data'!$D$7,0,10*ROW('Sanitation Data'!D55))),CQ61="",ISNUMBER(OFFSET('Sanitation Data'!$D$7,0,10*ROW('Sanitation Data'!D55)))),OFFSET('Sanitation Data'!$D$7,0,10*ROW('Sanitation Data'!D55)),NA())))</f>
        <v>#N/A</v>
      </c>
      <c r="AC61" s="134" t="e">
        <f ca="1">+IF(AND(ISNUMBER(OFFSET('Sanitation Data'!$D$11,0,10*ROW('Sanitation Data'!D55))),CR61="Yes"),OFFSET('Sanitation Data'!$D$11,0,10*ROW('Sanitation Data'!D55)),IF(AND(ISNUMBER(OFFSET('Sanitation Data'!$D$11,0,10*ROW('Sanitation Data'!D55))),CR61="No",ISNUMBER(OFFSET('Sanitation Data'!$D$11,0,10*ROW('Sanitation Data'!D55)))),CONCATENATE("[",ROUND(OFFSET('Sanitation Data'!$D$11,0,10*ROW('Sanitation Data'!D55)),0),"]"),IF(AND(ISNUMBER(OFFSET('Sanitation Data'!$D$11,0,10*ROW('Sanitation Data'!D55))),CR61="",ISNUMBER(OFFSET('Sanitation Data'!$D$11,0,10*ROW('Sanitation Data'!D55)))),OFFSET('Sanitation Data'!$D$11,0,10*ROW('Sanitation Data'!D55)),NA())))</f>
        <v>#N/A</v>
      </c>
      <c r="AD61" s="134" t="e">
        <f ca="1">+IF(AND(ISNUMBER(OFFSET('Sanitation Data'!$D$12,0,10*ROW('Sanitation Data'!D55))),CS61="Yes"),OFFSET('Sanitation Data'!$D$12,0,10*ROW('Sanitation Data'!D55)),IF(AND(ISNUMBER(OFFSET('Sanitation Data'!$D$12,0,10*ROW('Sanitation Data'!D55))),CS61="No",ISNUMBER(OFFSET('Sanitation Data'!$D$12,0,10*ROW('Sanitation Data'!D55)))),CONCATENATE("[",ROUND(OFFSET('Sanitation Data'!$D$12,0,10*ROW('Sanitation Data'!D55)),0),"]"),IF(AND(ISNUMBER(OFFSET('Sanitation Data'!$D$12,0,10*ROW('Sanitation Data'!D55))),CS61="",ISNUMBER(OFFSET('Sanitation Data'!$D$12,0,10*ROW('Sanitation Data'!D55)))),OFFSET('Sanitation Data'!$D$12,0,10*ROW('Sanitation Data'!D55)),NA())))</f>
        <v>#N/A</v>
      </c>
      <c r="AE61" s="134" t="e">
        <f ca="1">+IF(AND(ISNUMBER(OFFSET('Sanitation Data'!$D$13,0,10*ROW('Sanitation Data'!D55))),CT61="Yes"),OFFSET('Sanitation Data'!$D$13,0,10*ROW('Sanitation Data'!D55)),IF(AND(ISNUMBER(OFFSET('Sanitation Data'!$D$13,0,10*ROW('Sanitation Data'!D55))),CT61="No",ISNUMBER(OFFSET('Sanitation Data'!$D$13,0,10*ROW('Sanitation Data'!D55)))),CONCATENATE("[",ROUND(OFFSET('Sanitation Data'!$D$13,0,10*ROW('Sanitation Data'!D55)),0),"]"),IF(AND(ISNUMBER(OFFSET('Sanitation Data'!$D$13,0,10*ROW('Sanitation Data'!D55))),CT61="",ISNUMBER(OFFSET('Sanitation Data'!$D$13,0,10*ROW('Sanitation Data'!D55)))),OFFSET('Sanitation Data'!$D$13,0,10*ROW('Sanitation Data'!D55)),NA())))</f>
        <v>#N/A</v>
      </c>
      <c r="AF61" s="134" t="e">
        <f ca="1">+IF(AND(ISNUMBER(OFFSET('Sanitation Data'!$E$5,0,10*ROW('Sanitation Data'!E55))),CU61="Yes"),100-OFFSET('Sanitation Data'!$E$5,0,10*ROW('Sanitation Data'!E55)),IF(AND(ISNUMBER(OFFSET('Sanitation Data'!$E$5,0,10*ROW('Sanitation Data'!E55))),CU61="No",ISNUMBER(OFFSET('Sanitation Data'!$E$5,0,10*ROW('Sanitation Data'!E55)))),CONCATENATE("[",ROUND(100-OFFSET('Sanitation Data'!$E$5,0,10*ROW('Sanitation Data'!E55)),0),"]"),IF(AND(ISNUMBER(OFFSET('Sanitation Data'!$E$5,0,10*ROW('Sanitation Data'!E55))),CU61="",ISNUMBER(OFFSET('Sanitation Data'!$E$5,0,10*ROW('Sanitation Data'!E55)))),100-OFFSET('Sanitation Data'!$E$5,0,10*ROW('Sanitation Data'!E55)),NA())))</f>
        <v>#N/A</v>
      </c>
      <c r="AG61" s="134" t="e">
        <f ca="1">+IF(AND(ISNUMBER(OFFSET('Sanitation Data'!$E$7,0,10*ROW('Sanitation Data'!E55))),CV61="Yes"),OFFSET('Sanitation Data'!$E$7,0,10*ROW('Sanitation Data'!E55)),IF(AND(ISNUMBER(OFFSET('Sanitation Data'!$E$7,0,10*ROW('Sanitation Data'!E55))),CV61="No",ISNUMBER(OFFSET('Sanitation Data'!$E$7,0,10*ROW('Sanitation Data'!E55)))),CONCATENATE("[",ROUND(OFFSET('Sanitation Data'!$E$7,0,10*ROW('Sanitation Data'!E55)),0),"]"),IF(AND(ISNUMBER(OFFSET('Sanitation Data'!$E$7,0,10*ROW('Sanitation Data'!E55))),CV61="",ISNUMBER(OFFSET('Sanitation Data'!$E$7,0,10*ROW('Sanitation Data'!E55)))),OFFSET('Sanitation Data'!$E$7,0,10*ROW('Sanitation Data'!E55)),NA())))</f>
        <v>#N/A</v>
      </c>
      <c r="AH61" s="134" t="e">
        <f ca="1">+IF(AND(ISNUMBER(OFFSET('Sanitation Data'!$E$11,0,10*ROW('Sanitation Data'!E55))),CW61="Yes"),OFFSET('Sanitation Data'!$E$11,0,10*ROW('Sanitation Data'!E55)),IF(AND(ISNUMBER(OFFSET('Sanitation Data'!$E$11,0,10*ROW('Sanitation Data'!E55))),CW61="No",ISNUMBER(OFFSET('Sanitation Data'!$E$11,0,10*ROW('Sanitation Data'!E55)))),CONCATENATE("[",ROUND(OFFSET('Sanitation Data'!$E$11,0,10*ROW('Sanitation Data'!E55)),0),"]"),IF(AND(ISNUMBER(OFFSET('Sanitation Data'!$E$11,0,10*ROW('Sanitation Data'!E55))),CW61="",ISNUMBER(OFFSET('Sanitation Data'!$E$11,0,10*ROW('Sanitation Data'!E55)))),OFFSET('Sanitation Data'!$E$11,0,10*ROW('Sanitation Data'!E55)),NA())))</f>
        <v>#N/A</v>
      </c>
      <c r="AI61" s="134" t="e">
        <f ca="1">+IF(AND(ISNUMBER(OFFSET('Sanitation Data'!$E$12,0,10*ROW('Sanitation Data'!E55))),CX61="Yes"),OFFSET('Sanitation Data'!$E$12,0,10*ROW('Sanitation Data'!E55)),IF(AND(ISNUMBER(OFFSET('Sanitation Data'!$E$12,0,10*ROW('Sanitation Data'!E55))),CX61="No",ISNUMBER(OFFSET('Sanitation Data'!$E$12,0,10*ROW('Sanitation Data'!E55)))),CONCATENATE("[",ROUND(OFFSET('Sanitation Data'!$E$12,0,10*ROW('Sanitation Data'!E55)),0),"]"),IF(AND(ISNUMBER(OFFSET('Sanitation Data'!$E$12,0,10*ROW('Sanitation Data'!E55))),CX61="",ISNUMBER(OFFSET('Sanitation Data'!$E$12,0,10*ROW('Sanitation Data'!E55)))),OFFSET('Sanitation Data'!$E$12,0,10*ROW('Sanitation Data'!E55)),NA())))</f>
        <v>#N/A</v>
      </c>
      <c r="AJ61" s="134" t="e">
        <f ca="1">+IF(AND(ISNUMBER(OFFSET('Sanitation Data'!$E$13,0,10*ROW('Sanitation Data'!E55))),CY61="Yes"),OFFSET('Sanitation Data'!$E$13,0,10*ROW('Sanitation Data'!E55)),IF(AND(ISNUMBER(OFFSET('Sanitation Data'!$E$13,0,10*ROW('Sanitation Data'!E55))),CY61="No",ISNUMBER(OFFSET('Sanitation Data'!$E$13,0,10*ROW('Sanitation Data'!E55)))),CONCATENATE("[",ROUND(OFFSET('Sanitation Data'!$E$13,0,10*ROW('Sanitation Data'!E55)),0),"]"),IF(AND(ISNUMBER(OFFSET('Sanitation Data'!$E$13,0,10*ROW('Sanitation Data'!E55))),CY61="",ISNUMBER(OFFSET('Sanitation Data'!$E$13,0,10*ROW('Sanitation Data'!E55)))),OFFSET('Sanitation Data'!$E$13,0,10*ROW('Sanitation Data'!E55)),NA())))</f>
        <v>#N/A</v>
      </c>
      <c r="AK61" s="134" t="e">
        <f ca="1">+IF(AND(ISNUMBER(OFFSET('Sanitation Data'!$F$5,0,10*ROW('Sanitation Data'!F55))),CZ61="Yes"),100-OFFSET('Sanitation Data'!$F$5,0,10*ROW('Sanitation Data'!F55)),IF(AND(ISNUMBER(OFFSET('Sanitation Data'!$F$5,0,10*ROW('Sanitation Data'!F55))),CZ61="No",ISNUMBER(OFFSET('Sanitation Data'!$F$5,0,10*ROW('Sanitation Data'!F55)))),CONCATENATE("[",ROUND(100-OFFSET('Sanitation Data'!$F$5,0,10*ROW('Sanitation Data'!F55)),0),"]"),IF(AND(ISNUMBER(OFFSET('Sanitation Data'!$F$5,0,10*ROW('Sanitation Data'!F55))),CZ61="",ISNUMBER(OFFSET('Sanitation Data'!$F$5,0,10*ROW('Sanitation Data'!F55)))),100-OFFSET('Sanitation Data'!$F$5,0,10*ROW('Sanitation Data'!F55)),NA())))</f>
        <v>#N/A</v>
      </c>
      <c r="AL61" s="134" t="e">
        <f ca="1">+IF(AND(ISNUMBER(OFFSET('Sanitation Data'!$F$7,0,10*ROW('Sanitation Data'!F55))),DA61="Yes"),OFFSET('Sanitation Data'!$F$7,0,10*ROW('Sanitation Data'!F55)),IF(AND(ISNUMBER(OFFSET('Sanitation Data'!$F$7,0,10*ROW('Sanitation Data'!F55))),DA61="No",ISNUMBER(OFFSET('Sanitation Data'!$F$7,0,10*ROW('Sanitation Data'!F55)))),CONCATENATE("[",ROUND(OFFSET('Sanitation Data'!$F$7,0,10*ROW('Sanitation Data'!F55)),0),"]"),IF(AND(ISNUMBER(OFFSET('Sanitation Data'!$F$7,0,10*ROW('Sanitation Data'!F55))),DA61="",ISNUMBER(OFFSET('Sanitation Data'!$F$7,0,10*ROW('Sanitation Data'!F55)))),OFFSET('Sanitation Data'!$F$7,0,10*ROW('Sanitation Data'!F55)),NA())))</f>
        <v>#N/A</v>
      </c>
      <c r="AM61" s="134" t="e">
        <f ca="1">+IF(AND(ISNUMBER(OFFSET('Sanitation Data'!$F$11,0,10*ROW('Sanitation Data'!F55))),DB61="Yes"),OFFSET('Sanitation Data'!$F$11,0,10*ROW('Sanitation Data'!F55)),IF(AND(ISNUMBER(OFFSET('Sanitation Data'!$F$11,0,10*ROW('Sanitation Data'!F55))),DB61="No",ISNUMBER(OFFSET('Sanitation Data'!$F$11,0,10*ROW('Sanitation Data'!F55)))),CONCATENATE("[",ROUND(OFFSET('Sanitation Data'!$F$11,0,10*ROW('Sanitation Data'!F55)),0),"]"),IF(AND(ISNUMBER(OFFSET('Sanitation Data'!$F$11,0,10*ROW('Sanitation Data'!F55))),DB61="",ISNUMBER(OFFSET('Sanitation Data'!$F$11,0,10*ROW('Sanitation Data'!F55)))),OFFSET('Sanitation Data'!$F$11,0,10*ROW('Sanitation Data'!F55)),NA())))</f>
        <v>#N/A</v>
      </c>
      <c r="AN61" s="134" t="e">
        <f ca="1">+IF(AND(ISNUMBER(OFFSET('Sanitation Data'!$F$12,0,10*ROW('Sanitation Data'!F55))),DC61="Yes"),OFFSET('Sanitation Data'!$F$12,0,10*ROW('Sanitation Data'!F55)),IF(AND(ISNUMBER(OFFSET('Sanitation Data'!$F$12,0,10*ROW('Sanitation Data'!F55))),DC61="No",ISNUMBER(OFFSET('Sanitation Data'!$F$12,0,10*ROW('Sanitation Data'!F55)))),CONCATENATE("[",ROUND(OFFSET('Sanitation Data'!$F$12,0,10*ROW('Sanitation Data'!F55)),0),"]"),IF(AND(ISNUMBER(OFFSET('Sanitation Data'!$F$12,0,10*ROW('Sanitation Data'!F55))),DC61="",ISNUMBER(OFFSET('Sanitation Data'!$F$12,0,10*ROW('Sanitation Data'!F55)))),OFFSET('Sanitation Data'!$F$12,0,10*ROW('Sanitation Data'!F55)),NA())))</f>
        <v>#N/A</v>
      </c>
      <c r="AO61" s="134" t="e">
        <f ca="1">+IF(AND(ISNUMBER(OFFSET('Sanitation Data'!$F$13,0,10*ROW('Sanitation Data'!F55))),DD61="Yes"),OFFSET('Sanitation Data'!$F$13,0,10*ROW('Sanitation Data'!F55)),IF(AND(ISNUMBER(OFFSET('Sanitation Data'!$F$13,0,10*ROW('Sanitation Data'!F55))),DD61="No",ISNUMBER(OFFSET('Sanitation Data'!$F$13,0,10*ROW('Sanitation Data'!F55)))),CONCATENATE("[",ROUND(OFFSET('Sanitation Data'!$F$13,0,10*ROW('Sanitation Data'!F55)),0),"]"),IF(AND(ISNUMBER(OFFSET('Sanitation Data'!$F$13,0,10*ROW('Sanitation Data'!F55))),DD61="",ISNUMBER(OFFSET('Sanitation Data'!$F$13,0,10*ROW('Sanitation Data'!F55)))),OFFSET('Sanitation Data'!$F$13,0,10*ROW('Sanitation Data'!F55)),NA())))</f>
        <v>#N/A</v>
      </c>
      <c r="AP61" s="134" t="e">
        <f ca="1">+IF(AND(ISNUMBER(OFFSET('Sanitation Data'!$G$5,0,10*ROW('Sanitation Data'!G55))),DE61="Yes"),100-OFFSET('Sanitation Data'!$G$5,0,10*ROW('Sanitation Data'!G55)),IF(AND(ISNUMBER(OFFSET('Sanitation Data'!$G$5,0,10*ROW('Sanitation Data'!G55))),DE61="No",ISNUMBER(OFFSET('Sanitation Data'!$G$5,0,10*ROW('Sanitation Data'!G55)))),CONCATENATE("[",ROUND(100-OFFSET('Sanitation Data'!$G$5,0,10*ROW('Sanitation Data'!G55)),0),"]"),IF(AND(ISNUMBER(OFFSET('Sanitation Data'!$G$5,0,10*ROW('Sanitation Data'!G55))),DE61="",ISNUMBER(OFFSET('Sanitation Data'!$G$5,0,10*ROW('Sanitation Data'!G55)))),100-OFFSET('Sanitation Data'!$G$5,0,10*ROW('Sanitation Data'!G55)),NA())))</f>
        <v>#N/A</v>
      </c>
      <c r="AQ61" s="134" t="e">
        <f ca="1">+IF(AND(ISNUMBER(OFFSET('Sanitation Data'!$G$7,0,10*ROW('Sanitation Data'!G55))),DF61="Yes"),OFFSET('Sanitation Data'!$G$7,0,10*ROW('Sanitation Data'!G55)),IF(AND(ISNUMBER(OFFSET('Sanitation Data'!$G$7,0,10*ROW('Sanitation Data'!G55))),DF61="No",ISNUMBER(OFFSET('Sanitation Data'!$G$7,0,10*ROW('Sanitation Data'!G55)))),CONCATENATE("[",ROUND(OFFSET('Sanitation Data'!$G$7,0,10*ROW('Sanitation Data'!G55)),0),"]"),IF(AND(ISNUMBER(OFFSET('Sanitation Data'!$G$7,0,10*ROW('Sanitation Data'!G55))),DF61="",ISNUMBER(OFFSET('Sanitation Data'!$G$7,0,10*ROW('Sanitation Data'!G55)))),OFFSET('Sanitation Data'!$G$7,0,10*ROW('Sanitation Data'!G55)),NA())))</f>
        <v>#N/A</v>
      </c>
      <c r="AR61" s="134" t="e">
        <f ca="1">+IF(AND(ISNUMBER(OFFSET('Sanitation Data'!$G$11,0,10*ROW('Sanitation Data'!G55))),DG61="Yes"),OFFSET('Sanitation Data'!$G$11,0,10*ROW('Sanitation Data'!G55)),IF(AND(ISNUMBER(OFFSET('Sanitation Data'!$G$11,0,10*ROW('Sanitation Data'!G55))),DG61="No",ISNUMBER(OFFSET('Sanitation Data'!$G$11,0,10*ROW('Sanitation Data'!G55)))),CONCATENATE("[",ROUND(OFFSET('Sanitation Data'!$G$11,0,10*ROW('Sanitation Data'!G55)),0),"]"),IF(AND(ISNUMBER(OFFSET('Sanitation Data'!$G$11,0,10*ROW('Sanitation Data'!G55))),DG61="",ISNUMBER(OFFSET('Sanitation Data'!$G$11,0,10*ROW('Sanitation Data'!G55)))),OFFSET('Sanitation Data'!$G$11,0,10*ROW('Sanitation Data'!G55)),NA())))</f>
        <v>#N/A</v>
      </c>
      <c r="AS61" s="134" t="e">
        <f ca="1">+IF(AND(ISNUMBER(OFFSET('Sanitation Data'!$G$12,0,10*ROW('Sanitation Data'!G55))),DH61="Yes"),OFFSET('Sanitation Data'!$G$12,0,10*ROW('Sanitation Data'!G55)),IF(AND(ISNUMBER(OFFSET('Sanitation Data'!$G$12,0,10*ROW('Sanitation Data'!G55))),DH61="No",ISNUMBER(OFFSET('Sanitation Data'!$G$12,0,10*ROW('Sanitation Data'!G55)))),CONCATENATE("[",ROUND(OFFSET('Sanitation Data'!$G$12,0,10*ROW('Sanitation Data'!G55)),0),"]"),IF(AND(ISNUMBER(OFFSET('Sanitation Data'!$G$12,0,10*ROW('Sanitation Data'!G55))),DH61="",ISNUMBER(OFFSET('Sanitation Data'!$G$12,0,10*ROW('Sanitation Data'!G55)))),OFFSET('Sanitation Data'!$G$12,0,10*ROW('Sanitation Data'!G55)),NA())))</f>
        <v>#N/A</v>
      </c>
      <c r="AT61" s="134" t="e">
        <f ca="1">+IF(AND(ISNUMBER(OFFSET('Sanitation Data'!$G$13,0,10*ROW('Sanitation Data'!G55))),DI61="Yes"),OFFSET('Sanitation Data'!$G$13,0,10*ROW('Sanitation Data'!G55)),IF(AND(ISNUMBER(OFFSET('Sanitation Data'!$G$13,0,10*ROW('Sanitation Data'!G55))),DI61="No",ISNUMBER(OFFSET('Sanitation Data'!$G$13,0,10*ROW('Sanitation Data'!G55)))),CONCATENATE("[",ROUND(OFFSET('Sanitation Data'!$G$13,0,10*ROW('Sanitation Data'!G55)),0),"]"),IF(AND(ISNUMBER(OFFSET('Sanitation Data'!$G$13,0,10*ROW('Sanitation Data'!G55))),DI61="",ISNUMBER(OFFSET('Sanitation Data'!$G$13,0,10*ROW('Sanitation Data'!G55)))),OFFSET('Sanitation Data'!$G$13,0,10*ROW('Sanitation Data'!G55)),NA())))</f>
        <v>#N/A</v>
      </c>
      <c r="AU61" s="134" t="e">
        <f ca="1">+IF(AND(ISNUMBER(OFFSET('Sanitation Data'!$H$5,0,10*ROW('Sanitation Data'!H55))),DJ61="Yes"),100-OFFSET('Sanitation Data'!$H$5,0,10*ROW('Sanitation Data'!H55)),IF(AND(ISNUMBER(OFFSET('Sanitation Data'!$H$5,0,10*ROW('Sanitation Data'!H55))),DJ61="No",ISNUMBER(OFFSET('Sanitation Data'!$H$5,0,10*ROW('Sanitation Data'!H55)))),CONCATENATE("[",ROUND(100-OFFSET('Sanitation Data'!$H$5,0,10*ROW('Sanitation Data'!H55)),0),"]"),IF(AND(ISNUMBER(OFFSET('Sanitation Data'!$H$5,0,10*ROW('Sanitation Data'!H55))),DJ61="",ISNUMBER(OFFSET('Sanitation Data'!$H$5,0,10*ROW('Sanitation Data'!H55)))),100-OFFSET('Sanitation Data'!$H$5,0,10*ROW('Sanitation Data'!H55)),NA())))</f>
        <v>#N/A</v>
      </c>
      <c r="AV61" s="134" t="e">
        <f ca="1">+IF(AND(ISNUMBER(OFFSET('Sanitation Data'!$H$7,0,10*ROW('Sanitation Data'!H55))),DK61="Yes"),OFFSET('Sanitation Data'!$H$7,0,10*ROW('Sanitation Data'!H55)),IF(AND(ISNUMBER(OFFSET('Sanitation Data'!$H$7,0,10*ROW('Sanitation Data'!H55))),DK61="No",ISNUMBER(OFFSET('Sanitation Data'!$H$7,0,10*ROW('Sanitation Data'!H55)))),CONCATENATE("[",ROUND(OFFSET('Sanitation Data'!$H$7,0,10*ROW('Sanitation Data'!H55)),0),"]"),IF(AND(ISNUMBER(OFFSET('Sanitation Data'!$H$7,0,10*ROW('Sanitation Data'!H55))),DK61="",ISNUMBER(OFFSET('Sanitation Data'!$H$7,0,10*ROW('Sanitation Data'!H55)))),OFFSET('Sanitation Data'!$H$7,0,10*ROW('Sanitation Data'!H55)),NA())))</f>
        <v>#N/A</v>
      </c>
      <c r="AW61" s="134" t="e">
        <f ca="1">+IF(AND(ISNUMBER(OFFSET('Sanitation Data'!$H$11,0,10*ROW('Sanitation Data'!H55))),DL61="Yes"),OFFSET('Sanitation Data'!$H$11,0,10*ROW('Sanitation Data'!H55)),IF(AND(ISNUMBER(OFFSET('Sanitation Data'!$H$11,0,10*ROW('Sanitation Data'!H55))),DL61="No",ISNUMBER(OFFSET('Sanitation Data'!$H$11,0,10*ROW('Sanitation Data'!H55)))),CONCATENATE("[",ROUND(OFFSET('Sanitation Data'!$H$11,0,10*ROW('Sanitation Data'!H55)),0),"]"),IF(AND(ISNUMBER(OFFSET('Sanitation Data'!$H$11,0,10*ROW('Sanitation Data'!H55))),DL61="",ISNUMBER(OFFSET('Sanitation Data'!$H$11,0,10*ROW('Sanitation Data'!H55)))),OFFSET('Sanitation Data'!$H$11,0,10*ROW('Sanitation Data'!H55)),NA())))</f>
        <v>#N/A</v>
      </c>
      <c r="AX61" s="134" t="e">
        <f ca="1">+IF(AND(ISNUMBER(OFFSET('Sanitation Data'!$H$12,0,10*ROW('Sanitation Data'!H55))),DM61="Yes"),OFFSET('Sanitation Data'!$H$12,0,10*ROW('Sanitation Data'!H55)),IF(AND(ISNUMBER(OFFSET('Sanitation Data'!$H$12,0,10*ROW('Sanitation Data'!H55))),DM61="No",ISNUMBER(OFFSET('Sanitation Data'!$H$12,0,10*ROW('Sanitation Data'!H55)))),CONCATENATE("[",ROUND(OFFSET('Sanitation Data'!$H$12,0,10*ROW('Sanitation Data'!H55)),0),"]"),IF(AND(ISNUMBER(OFFSET('Sanitation Data'!$H$12,0,10*ROW('Sanitation Data'!H55))),DM61="",ISNUMBER(OFFSET('Sanitation Data'!$H$12,0,10*ROW('Sanitation Data'!H55)))),OFFSET('Sanitation Data'!$H$12,0,10*ROW('Sanitation Data'!H55)),NA())))</f>
        <v>#N/A</v>
      </c>
      <c r="AY61" s="134" t="e">
        <f ca="1">+IF(AND(ISNUMBER(OFFSET('Sanitation Data'!$H$13,0,10*ROW('Sanitation Data'!H55))),DN61="Yes"),OFFSET('Sanitation Data'!$H$13,0,10*ROW('Sanitation Data'!H55)),IF(AND(ISNUMBER(OFFSET('Sanitation Data'!$H$13,0,10*ROW('Sanitation Data'!H55))),DN61="No",ISNUMBER(OFFSET('Sanitation Data'!$H$13,0,10*ROW('Sanitation Data'!H55)))),CONCATENATE("[",ROUND(OFFSET('Sanitation Data'!$H$13,0,10*ROW('Sanitation Data'!H55)),0),"]"),IF(AND(ISNUMBER(OFFSET('Sanitation Data'!$H$13,0,10*ROW('Sanitation Data'!H55))),DN61="",ISNUMBER(OFFSET('Sanitation Data'!$H$13,0,10*ROW('Sanitation Data'!H55)))),OFFSET('Sanitation Data'!$H$13,0,10*ROW('Sanitation Data'!H55)),NA())))</f>
        <v>#N/A</v>
      </c>
      <c r="AZ61" s="135" t="e">
        <f ca="1">+IF(AND(ISNUMBER(OFFSET('Hygiene Data'!$C$6,0,10*ROW('Hygiene Data'!C55))),DO61="Yes"),OFFSET('Hygiene Data'!$C$6,0,10*ROW('Hygiene Data'!C55)),IF(AND(ISNUMBER(OFFSET('Hygiene Data'!$C$6,0,10*ROW('Hygiene Data'!C55))),DO61="No",ISNUMBER(OFFSET('Hygiene Data'!$C$6,0,10*ROW('Hygiene Data'!C55)))),CONCATENATE("[",ROUND(OFFSET('Hygiene Data'!$C$6,0,10*ROW('Hygiene Data'!C55)),0),"]"),IF(AND(ISNUMBER(OFFSET('Hygiene Data'!$C$6,0,10*ROW('Hygiene Data'!C55))),DO61="",ISNUMBER(OFFSET('Hygiene Data'!$C$6,0,10*ROW('Hygiene Data'!C55)))),OFFSET('Hygiene Data'!$C$6,0,10*ROW('Hygiene Data'!C55)),NA())))</f>
        <v>#N/A</v>
      </c>
      <c r="BA61" s="135" t="e">
        <f ca="1">+IF(AND(ISNUMBER(OFFSET('Hygiene Data'!$C$8,0,10*ROW('Hygiene Data'!C55))),DP61="Yes"),OFFSET('Hygiene Data'!$C$8,0,10*ROW('Hygiene Data'!C55)),IF(AND(ISNUMBER(OFFSET('Hygiene Data'!$C$8,0,10*ROW('Hygiene Data'!C55))),DP61="No",ISNUMBER(OFFSET('Hygiene Data'!$C$8,0,10*ROW('Hygiene Data'!C55)))),CONCATENATE("[",ROUND(OFFSET('Hygiene Data'!$C$8,0,10*ROW('Hygiene Data'!C55)),0),"]"),IF(AND(ISNUMBER(OFFSET('Hygiene Data'!$C$8,0,10*ROW('Hygiene Data'!C55))),DP61="",ISNUMBER(OFFSET('Hygiene Data'!$C$8,0,10*ROW('Hygiene Data'!C55)))),OFFSET('Hygiene Data'!$C$8,0,10*ROW('Hygiene Data'!C55)),NA())))</f>
        <v>#N/A</v>
      </c>
      <c r="BB61" s="135" t="e">
        <f ca="1">+IF(AND(ISNUMBER(OFFSET('Hygiene Data'!$C$10,0,10*ROW('Hygiene Data'!C55))),DQ61="Yes"),OFFSET('Hygiene Data'!$C$10,0,10*ROW('Hygiene Data'!C55)),IF(AND(ISNUMBER(OFFSET('Hygiene Data'!$C$10,0,10*ROW('Hygiene Data'!C55))),DQ61="No",ISNUMBER(OFFSET('Hygiene Data'!$C$10,0,10*ROW('Hygiene Data'!C55)))),CONCATENATE("[",ROUND(OFFSET('Hygiene Data'!$C$10,0,10*ROW('Hygiene Data'!C55)),0),"]"),IF(AND(ISNUMBER(OFFSET('Hygiene Data'!$C$10,0,10*ROW('Hygiene Data'!C55))),DQ61="",ISNUMBER(OFFSET('Hygiene Data'!$C$10,0,10*ROW('Hygiene Data'!C55)))),OFFSET('Hygiene Data'!$C$10,0,10*ROW('Hygiene Data'!C55)),NA())))</f>
        <v>#N/A</v>
      </c>
      <c r="BC61" s="135" t="e">
        <f ca="1">+IF(AND(ISNUMBER(OFFSET('Hygiene Data'!$D$6,0,10*ROW('Hygiene Data'!D55))),DR61="Yes"),OFFSET('Hygiene Data'!$D$6,0,10*ROW('Hygiene Data'!D55)),IF(AND(ISNUMBER(OFFSET('Hygiene Data'!$D$6,0,10*ROW('Hygiene Data'!D55))),DR61="No",ISNUMBER(OFFSET('Hygiene Data'!$D$6,0,10*ROW('Hygiene Data'!D55)))),CONCATENATE("[",ROUND(OFFSET('Hygiene Data'!$D$6,0,10*ROW('Hygiene Data'!D55)),0),"]"),IF(AND(ISNUMBER(OFFSET('Hygiene Data'!$D$6,0,10*ROW('Hygiene Data'!D55))),DR61="",ISNUMBER(OFFSET('Hygiene Data'!$D$6,0,10*ROW('Hygiene Data'!D55)))),OFFSET('Hygiene Data'!$D$6,0,10*ROW('Hygiene Data'!D55)),NA())))</f>
        <v>#N/A</v>
      </c>
      <c r="BD61" s="135" t="e">
        <f ca="1">+IF(AND(ISNUMBER(OFFSET('Hygiene Data'!$D$8,0,10*ROW('Hygiene Data'!D55))),DS61="Yes"),OFFSET('Hygiene Data'!$D$8,0,10*ROW('Hygiene Data'!D55)),IF(AND(ISNUMBER(OFFSET('Hygiene Data'!$D$8,0,10*ROW('Hygiene Data'!D55))),DS61="No",ISNUMBER(OFFSET('Hygiene Data'!$D$8,0,10*ROW('Hygiene Data'!D55)))),CONCATENATE("[",ROUND(OFFSET('Hygiene Data'!$D$8,0,10*ROW('Hygiene Data'!D55)),0),"]"),IF(AND(ISNUMBER(OFFSET('Hygiene Data'!$D$8,0,10*ROW('Hygiene Data'!D55))),DS61="",ISNUMBER(OFFSET('Hygiene Data'!$D$8,0,10*ROW('Hygiene Data'!D55)))),OFFSET('Hygiene Data'!$D$8,0,10*ROW('Hygiene Data'!D55)),NA())))</f>
        <v>#N/A</v>
      </c>
      <c r="BE61" s="135" t="e">
        <f ca="1">+IF(AND(ISNUMBER(OFFSET('Hygiene Data'!$D$10,0,10*ROW('Hygiene Data'!D55))),DT61="Yes"),OFFSET('Hygiene Data'!$D$10,0,10*ROW('Hygiene Data'!D55)),IF(AND(ISNUMBER(OFFSET('Hygiene Data'!$D$10,0,10*ROW('Hygiene Data'!D55))),DT61="No",ISNUMBER(OFFSET('Hygiene Data'!$D$10,0,10*ROW('Hygiene Data'!D55)))),CONCATENATE("[",ROUND(OFFSET('Hygiene Data'!$D$10,0,10*ROW('Hygiene Data'!D55)),0),"]"),IF(AND(ISNUMBER(OFFSET('Hygiene Data'!$D$10,0,10*ROW('Hygiene Data'!D55))),DT61="",ISNUMBER(OFFSET('Hygiene Data'!$D$10,0,10*ROW('Hygiene Data'!D55)))),OFFSET('Hygiene Data'!$D$10,0,10*ROW('Hygiene Data'!D55)),NA())))</f>
        <v>#N/A</v>
      </c>
      <c r="BF61" s="135" t="e">
        <f ca="1">+IF(AND(ISNUMBER(OFFSET('Hygiene Data'!$E$6,0,10*ROW('Hygiene Data'!E55))),DU61="Yes"),OFFSET('Hygiene Data'!$E$6,0,10*ROW('Hygiene Data'!E55)),IF(AND(ISNUMBER(OFFSET('Hygiene Data'!$E$6,0,10*ROW('Hygiene Data'!E55))),DU61="No",ISNUMBER(OFFSET('Hygiene Data'!$E$6,0,10*ROW('Hygiene Data'!E55)))),CONCATENATE("[",ROUND(OFFSET('Hygiene Data'!$E$6,0,10*ROW('Hygiene Data'!E55)),0),"]"),IF(AND(ISNUMBER(OFFSET('Hygiene Data'!$E$6,0,10*ROW('Hygiene Data'!E55))),DU61="",ISNUMBER(OFFSET('Hygiene Data'!$E$6,0,10*ROW('Hygiene Data'!E55)))),OFFSET('Hygiene Data'!$E$6,0,10*ROW('Hygiene Data'!E55)),NA())))</f>
        <v>#N/A</v>
      </c>
      <c r="BG61" s="135" t="e">
        <f ca="1">+IF(AND(ISNUMBER(OFFSET('Hygiene Data'!$E$8,0,10*ROW('Hygiene Data'!E55))),DV61="Yes"),OFFSET('Hygiene Data'!$E$8,0,10*ROW('Hygiene Data'!E55)),IF(AND(ISNUMBER(OFFSET('Hygiene Data'!$E$8,0,10*ROW('Hygiene Data'!E55))),DV61="No",ISNUMBER(OFFSET('Hygiene Data'!$E$8,0,10*ROW('Hygiene Data'!E55)))),CONCATENATE("[",ROUND(OFFSET('Hygiene Data'!$E$8,0,10*ROW('Hygiene Data'!E55)),0),"]"),IF(AND(ISNUMBER(OFFSET('Hygiene Data'!$E$8,0,10*ROW('Hygiene Data'!E55))),DV61="",ISNUMBER(OFFSET('Hygiene Data'!$E$8,0,10*ROW('Hygiene Data'!E55)))),OFFSET('Hygiene Data'!$E$8,0,10*ROW('Hygiene Data'!E55)),NA())))</f>
        <v>#N/A</v>
      </c>
      <c r="BH61" s="135" t="e">
        <f ca="1">+IF(AND(ISNUMBER(OFFSET('Hygiene Data'!$E$10,0,10*ROW('Hygiene Data'!E55))),DW61="Yes"),OFFSET('Hygiene Data'!$E$10,0,10*ROW('Hygiene Data'!E55)),IF(AND(ISNUMBER(OFFSET('Hygiene Data'!$E$10,0,10*ROW('Hygiene Data'!E55))),DW61="No",ISNUMBER(OFFSET('Hygiene Data'!$E$10,0,10*ROW('Hygiene Data'!E55)))),CONCATENATE("[",ROUND(OFFSET('Hygiene Data'!$E$10,0,10*ROW('Hygiene Data'!E55)),0),"]"),IF(AND(ISNUMBER(OFFSET('Hygiene Data'!$E$10,0,10*ROW('Hygiene Data'!E55))),DW61="",ISNUMBER(OFFSET('Hygiene Data'!$E$10,0,10*ROW('Hygiene Data'!E55)))),OFFSET('Hygiene Data'!$E$10,0,10*ROW('Hygiene Data'!E55)),NA())))</f>
        <v>#N/A</v>
      </c>
      <c r="BI61" s="135" t="e">
        <f ca="1">+IF(AND(ISNUMBER(OFFSET('Hygiene Data'!$F$6,0,10*ROW('Hygiene Data'!F55))),DX61="Yes"),OFFSET('Hygiene Data'!$F$6,0,10*ROW('Hygiene Data'!F55)),IF(AND(ISNUMBER(OFFSET('Hygiene Data'!$F$6,0,10*ROW('Hygiene Data'!F55))),DX61="No",ISNUMBER(OFFSET('Hygiene Data'!$F$6,0,10*ROW('Hygiene Data'!F55)))),CONCATENATE("[",ROUND(OFFSET('Hygiene Data'!$F$6,0,10*ROW('Hygiene Data'!F55)),0),"]"),IF(AND(ISNUMBER(OFFSET('Hygiene Data'!$F$6,0,10*ROW('Hygiene Data'!F55))),DX61="",ISNUMBER(OFFSET('Hygiene Data'!$F$6,0,10*ROW('Hygiene Data'!F55)))),OFFSET('Hygiene Data'!$F$6,0,10*ROW('Hygiene Data'!F55)),NA())))</f>
        <v>#N/A</v>
      </c>
      <c r="BJ61" s="135" t="e">
        <f ca="1">+IF(AND(ISNUMBER(OFFSET('Hygiene Data'!$F$8,0,10*ROW('Hygiene Data'!F55))),DY61="Yes"),OFFSET('Hygiene Data'!$F$8,0,10*ROW('Hygiene Data'!F55)),IF(AND(ISNUMBER(OFFSET('Hygiene Data'!$F$8,0,10*ROW('Hygiene Data'!F55))),DY61="No",ISNUMBER(OFFSET('Hygiene Data'!$F$8,0,10*ROW('Hygiene Data'!F55)))),CONCATENATE("[",ROUND(OFFSET('Hygiene Data'!$F$8,0,10*ROW('Hygiene Data'!F55)),0),"]"),IF(AND(ISNUMBER(OFFSET('Hygiene Data'!$F$8,0,10*ROW('Hygiene Data'!F55))),DY61="",ISNUMBER(OFFSET('Hygiene Data'!$F$8,0,10*ROW('Hygiene Data'!F55)))),OFFSET('Hygiene Data'!$F$8,0,10*ROW('Hygiene Data'!F55)),NA())))</f>
        <v>#N/A</v>
      </c>
      <c r="BK61" s="135" t="e">
        <f ca="1">+IF(AND(ISNUMBER(OFFSET('Hygiene Data'!$F$10,0,10*ROW('Hygiene Data'!F55))),DZ61="Yes"),OFFSET('Hygiene Data'!$F$10,0,10*ROW('Hygiene Data'!F55)),IF(AND(ISNUMBER(OFFSET('Hygiene Data'!$F$10,0,10*ROW('Hygiene Data'!F55))),DZ61="No",ISNUMBER(OFFSET('Hygiene Data'!$F$10,0,10*ROW('Hygiene Data'!F55)))),CONCATENATE("[",ROUND(OFFSET('Hygiene Data'!$F$10,0,10*ROW('Hygiene Data'!F55)),0),"]"),IF(AND(ISNUMBER(OFFSET('Hygiene Data'!$F$10,0,10*ROW('Hygiene Data'!F55))),DZ61="",ISNUMBER(OFFSET('Hygiene Data'!$F$10,0,10*ROW('Hygiene Data'!F55)))),OFFSET('Hygiene Data'!$F$10,0,10*ROW('Hygiene Data'!F55)),NA())))</f>
        <v>#N/A</v>
      </c>
      <c r="BL61" s="135" t="e">
        <f ca="1">+IF(AND(ISNUMBER(OFFSET('Hygiene Data'!$G$6,0,10*ROW('Hygiene Data'!G55))),EA61="Yes"),OFFSET('Hygiene Data'!$G$6,0,10*ROW('Hygiene Data'!G55)),IF(AND(ISNUMBER(OFFSET('Hygiene Data'!$G$6,0,10*ROW('Hygiene Data'!G55))),EA61="No",ISNUMBER(OFFSET('Hygiene Data'!$G$6,0,10*ROW('Hygiene Data'!G55)))),CONCATENATE("[",ROUND(OFFSET('Hygiene Data'!$G$6,0,10*ROW('Hygiene Data'!G55)),0),"]"),IF(AND(ISNUMBER(OFFSET('Hygiene Data'!$G$6,0,10*ROW('Hygiene Data'!G55))),EA61="",ISNUMBER(OFFSET('Hygiene Data'!$G$6,0,10*ROW('Hygiene Data'!G55)))),OFFSET('Hygiene Data'!$G$6,0,10*ROW('Hygiene Data'!G55)),NA())))</f>
        <v>#N/A</v>
      </c>
      <c r="BM61" s="135" t="e">
        <f ca="1">+IF(AND(ISNUMBER(OFFSET('Hygiene Data'!$G$8,0,10*ROW('Hygiene Data'!G55))),EB61="Yes"),OFFSET('Hygiene Data'!$G$8,0,10*ROW('Hygiene Data'!G55)),IF(AND(ISNUMBER(OFFSET('Hygiene Data'!$G$8,0,10*ROW('Hygiene Data'!G55))),EB61="No",ISNUMBER(OFFSET('Hygiene Data'!$G$8,0,10*ROW('Hygiene Data'!G55)))),CONCATENATE("[",ROUND(OFFSET('Hygiene Data'!$G$8,0,10*ROW('Hygiene Data'!G55)),0),"]"),IF(AND(ISNUMBER(OFFSET('Hygiene Data'!$G$8,0,10*ROW('Hygiene Data'!G55))),EB61="",ISNUMBER(OFFSET('Hygiene Data'!$G$8,0,10*ROW('Hygiene Data'!G55)))),OFFSET('Hygiene Data'!$G$8,0,10*ROW('Hygiene Data'!G55)),NA())))</f>
        <v>#N/A</v>
      </c>
      <c r="BN61" s="135" t="e">
        <f ca="1">+IF(AND(ISNUMBER(OFFSET('Hygiene Data'!$G$10,0,10*ROW('Hygiene Data'!G55))),EC61="Yes"),OFFSET('Hygiene Data'!$G$10,0,10*ROW('Hygiene Data'!G55)),IF(AND(ISNUMBER(OFFSET('Hygiene Data'!$G$10,0,10*ROW('Hygiene Data'!G55))),EC61="No",ISNUMBER(OFFSET('Hygiene Data'!$G$10,0,10*ROW('Hygiene Data'!G55)))),CONCATENATE("[",ROUND(OFFSET('Hygiene Data'!$G$10,0,10*ROW('Hygiene Data'!G55)),0),"]"),IF(AND(ISNUMBER(OFFSET('Hygiene Data'!$G$10,0,10*ROW('Hygiene Data'!G55))),EC61="",ISNUMBER(OFFSET('Hygiene Data'!$G$10,0,10*ROW('Hygiene Data'!G55)))),OFFSET('Hygiene Data'!$G$10,0,10*ROW('Hygiene Data'!G55)),NA())))</f>
        <v>#N/A</v>
      </c>
      <c r="BO61" s="135" t="e">
        <f ca="1">+IF(AND(ISNUMBER(OFFSET('Hygiene Data'!$H$6,0,10*ROW('Hygiene Data'!H55))),ED61="Yes"),OFFSET('Hygiene Data'!$H$6,0,10*ROW('Hygiene Data'!H55)),IF(AND(ISNUMBER(OFFSET('Hygiene Data'!$H$6,0,10*ROW('Hygiene Data'!H55))),ED61="No",ISNUMBER(OFFSET('Hygiene Data'!$H$6,0,10*ROW('Hygiene Data'!H55)))),CONCATENATE("[",ROUND(OFFSET('Hygiene Data'!$H$6,0,10*ROW('Hygiene Data'!H55)),0),"]"),IF(AND(ISNUMBER(OFFSET('Hygiene Data'!$H$6,0,10*ROW('Hygiene Data'!H55))),ED61="",ISNUMBER(OFFSET('Hygiene Data'!$H$6,0,10*ROW('Hygiene Data'!H55)))),OFFSET('Hygiene Data'!$H$6,0,10*ROW('Hygiene Data'!H55)),NA())))</f>
        <v>#N/A</v>
      </c>
      <c r="BP61" s="135" t="e">
        <f ca="1">+IF(AND(ISNUMBER(OFFSET('Hygiene Data'!$H$8,0,10*ROW('Hygiene Data'!H55))),EE61="Yes"),OFFSET('Hygiene Data'!$H$8,0,10*ROW('Hygiene Data'!H55)),IF(AND(ISNUMBER(OFFSET('Hygiene Data'!$H$8,0,10*ROW('Hygiene Data'!H55))),EE61="No",ISNUMBER(OFFSET('Hygiene Data'!$H$8,0,10*ROW('Hygiene Data'!H55)))),CONCATENATE("[",ROUND(OFFSET('Hygiene Data'!$H$8,0,10*ROW('Hygiene Data'!H55)),0),"]"),IF(AND(ISNUMBER(OFFSET('Hygiene Data'!$H$8,0,10*ROW('Hygiene Data'!H55))),EE61="",ISNUMBER(OFFSET('Hygiene Data'!$H$8,0,10*ROW('Hygiene Data'!H55)))),OFFSET('Hygiene Data'!$H$8,0,10*ROW('Hygiene Data'!H55)),NA())))</f>
        <v>#N/A</v>
      </c>
      <c r="BQ61" s="135" t="e">
        <f ca="1">+IF(AND(ISNUMBER(OFFSET('Hygiene Data'!$H$10,0,10*ROW('Hygiene Data'!H55))),EF61="Yes"),OFFSET('Hygiene Data'!$H$10,0,10*ROW('Hygiene Data'!H55)),IF(AND(ISNUMBER(OFFSET('Hygiene Data'!$H$10,0,10*ROW('Hygiene Data'!H55))),EF61="No",ISNUMBER(OFFSET('Hygiene Data'!$H$10,0,10*ROW('Hygiene Data'!H55)))),CONCATENATE("[",ROUND(OFFSET('Hygiene Data'!$H$10,0,10*ROW('Hygiene Data'!H55)),0),"]"),IF(AND(ISNUMBER(OFFSET('Hygiene Data'!$H$10,0,10*ROW('Hygiene Data'!H55))),EF61="",ISNUMBER(OFFSET('Hygiene Data'!$H$10,0,10*ROW('Hygiene Data'!H55)))),OFFSET('Hygiene Data'!$H$10,0,10*ROW('Hygiene Data'!H55)),NA())))</f>
        <v>#N/A</v>
      </c>
      <c r="BS61" s="34" t="str">
        <f ca="1">+IF(OFFSET('Water Data'!$C$28,0,10*ROW('Water Data'!C55))="","",OFFSET('Water Data'!$C$28,0,10*ROW('Water Data'!C55)))</f>
        <v/>
      </c>
      <c r="BT61" s="34" t="str">
        <f ca="1">+IF(OFFSET('Water Data'!$C$29,0,10*ROW('Water Data'!C55))="","",OFFSET('Water Data'!$C$29,0,10*ROW('Water Data'!C55)))</f>
        <v/>
      </c>
      <c r="BU61" s="34" t="str">
        <f ca="1">+IF(OFFSET('Water Data'!$C$30,0,10*ROW('Water Data'!C55))="","",OFFSET('Water Data'!$C$30,0,10*ROW('Water Data'!C55)))</f>
        <v/>
      </c>
      <c r="BV61" s="34" t="str">
        <f ca="1">+IF(OFFSET('Water Data'!$D$28,0,10*ROW('Water Data'!D55))="","",OFFSET('Water Data'!$D$28,0,10*ROW('Water Data'!D55)))</f>
        <v/>
      </c>
      <c r="BW61" s="34" t="str">
        <f ca="1">+IF(OFFSET('Water Data'!$D$29,0,10*ROW('Water Data'!D55))="","",OFFSET('Water Data'!$D$29,0,10*ROW('Water Data'!D55)))</f>
        <v/>
      </c>
      <c r="BX61" s="34" t="str">
        <f ca="1">+IF(OFFSET('Water Data'!$D$30,0,10*ROW('Water Data'!D55))="","",OFFSET('Water Data'!$D$30,0,10*ROW('Water Data'!D55)))</f>
        <v/>
      </c>
      <c r="BY61" s="34" t="str">
        <f ca="1">+IF(OFFSET('Water Data'!$E$28,0,10*ROW('Water Data'!E55))="","",OFFSET('Water Data'!$E$28,0,10*ROW('Water Data'!E55)))</f>
        <v/>
      </c>
      <c r="BZ61" s="34" t="str">
        <f ca="1">+IF(OFFSET('Water Data'!$E$29,0,10*ROW('Water Data'!E55))="","",OFFSET('Water Data'!$E$29,0,10*ROW('Water Data'!E55)))</f>
        <v/>
      </c>
      <c r="CA61" s="34" t="str">
        <f ca="1">+IF(OFFSET('Water Data'!$E$30,0,10*ROW('Water Data'!E55))="","",OFFSET('Water Data'!$E$30,0,10*ROW('Water Data'!E55)))</f>
        <v/>
      </c>
      <c r="CB61" s="34" t="str">
        <f ca="1">+IF(OFFSET('Water Data'!$F$28,0,10*ROW('Water Data'!F55))="","",OFFSET('Water Data'!$F$28,0,10*ROW('Water Data'!F55)))</f>
        <v/>
      </c>
      <c r="CC61" s="34" t="str">
        <f ca="1">+IF(OFFSET('Water Data'!$F$29,0,10*ROW('Water Data'!F55))="","",OFFSET('Water Data'!$F$29,0,10*ROW('Water Data'!F55)))</f>
        <v/>
      </c>
      <c r="CD61" s="34" t="str">
        <f ca="1">+IF(OFFSET('Water Data'!$F$30,0,10*ROW('Water Data'!F55))="","",OFFSET('Water Data'!$F$30,0,10*ROW('Water Data'!F55)))</f>
        <v/>
      </c>
      <c r="CE61" s="34" t="str">
        <f ca="1">+IF(OFFSET('Water Data'!$G$28,0,10*ROW('Water Data'!G55))="","",OFFSET('Water Data'!$G$28,0,10*ROW('Water Data'!G55)))</f>
        <v/>
      </c>
      <c r="CF61" s="34" t="str">
        <f ca="1">+IF(OFFSET('Water Data'!$G$29,0,10*ROW('Water Data'!G55))="","",OFFSET('Water Data'!$G$29,0,10*ROW('Water Data'!G55)))</f>
        <v/>
      </c>
      <c r="CG61" s="34" t="str">
        <f ca="1">+IF(OFFSET('Water Data'!$G$30,0,10*ROW('Water Data'!G55))="","",OFFSET('Water Data'!$G$30,0,10*ROW('Water Data'!G55)))</f>
        <v/>
      </c>
      <c r="CH61" s="34" t="str">
        <f ca="1">+IF(OFFSET('Water Data'!$H$28,0,10*ROW('Water Data'!H55))="","",OFFSET('Water Data'!$H$28,0,10*ROW('Water Data'!H55)))</f>
        <v/>
      </c>
      <c r="CI61" s="34" t="str">
        <f ca="1">+IF(OFFSET('Water Data'!$H$29,0,10*ROW('Water Data'!H55))="","",OFFSET('Water Data'!$H$29,0,10*ROW('Water Data'!H55)))</f>
        <v/>
      </c>
      <c r="CJ61" s="34" t="str">
        <f ca="1">+IF(OFFSET('Water Data'!$H$30,0,10*ROW('Water Data'!H55))="","",OFFSET('Water Data'!$H$30,0,10*ROW('Water Data'!H55)))</f>
        <v/>
      </c>
      <c r="CK61" s="34" t="str">
        <f ca="1">+IF(OFFSET('Sanitation Data'!$C$29,0,10*ROW('Sanitation Data'!C55))="","",OFFSET('Sanitation Data'!$C$29,0,10*ROW('Sanitation Data'!C55)))</f>
        <v/>
      </c>
      <c r="CL61" s="34" t="str">
        <f ca="1">+IF(OFFSET('Sanitation Data'!$C$30,0,10*ROW('Sanitation Data'!C55))="","",OFFSET('Sanitation Data'!$C$30,0,10*ROW('Sanitation Data'!C55)))</f>
        <v/>
      </c>
      <c r="CM61" s="34" t="str">
        <f ca="1">+IF(OFFSET('Sanitation Data'!$C$31,0,10*ROW('Sanitation Data'!C55))="","",OFFSET('Sanitation Data'!$C$31,0,10*ROW('Sanitation Data'!C55)))</f>
        <v/>
      </c>
      <c r="CN61" s="34" t="str">
        <f ca="1">+IF(OFFSET('Sanitation Data'!$C$32,0,10*ROW('Sanitation Data'!C55))="","",OFFSET('Sanitation Data'!$C$32,0,10*ROW('Sanitation Data'!C55)))</f>
        <v/>
      </c>
      <c r="CO61" s="34" t="str">
        <f ca="1">+IF(OFFSET('Sanitation Data'!$C$33,0,10*ROW('Sanitation Data'!C55))="","",OFFSET('Sanitation Data'!$C$33,0,10*ROW('Sanitation Data'!C55)))</f>
        <v/>
      </c>
      <c r="CP61" s="34" t="str">
        <f ca="1">+IF(OFFSET('Sanitation Data'!$D$29,0,10*ROW('Sanitation Data'!D55))="","",OFFSET('Sanitation Data'!$D$29,0,10*ROW('Sanitation Data'!D55)))</f>
        <v/>
      </c>
      <c r="CQ61" s="34" t="str">
        <f ca="1">+IF(OFFSET('Sanitation Data'!$D$30,0,10*ROW('Sanitation Data'!D55))="","",OFFSET('Sanitation Data'!$D$30,0,10*ROW('Sanitation Data'!D55)))</f>
        <v/>
      </c>
      <c r="CR61" s="34" t="str">
        <f ca="1">+IF(OFFSET('Sanitation Data'!$D$31,0,10*ROW('Sanitation Data'!D55))="","",OFFSET('Sanitation Data'!$D$31,0,10*ROW('Sanitation Data'!D55)))</f>
        <v/>
      </c>
      <c r="CS61" s="34" t="str">
        <f ca="1">+IF(OFFSET('Sanitation Data'!$D$32,0,10*ROW('Sanitation Data'!D55))="","",OFFSET('Sanitation Data'!$D$32,0,10*ROW('Sanitation Data'!D55)))</f>
        <v/>
      </c>
      <c r="CT61" s="34" t="str">
        <f ca="1">+IF(OFFSET('Sanitation Data'!$D$33,0,10*ROW('Sanitation Data'!D55))="","",OFFSET('Sanitation Data'!$D$33,0,10*ROW('Sanitation Data'!D55)))</f>
        <v/>
      </c>
      <c r="CU61" s="34" t="str">
        <f ca="1">+IF(OFFSET('Sanitation Data'!$E$29,0,10*ROW('Sanitation Data'!E55))="","",OFFSET('Sanitation Data'!$E$29,0,10*ROW('Sanitation Data'!E55)))</f>
        <v/>
      </c>
      <c r="CV61" s="34" t="str">
        <f ca="1">+IF(OFFSET('Sanitation Data'!$E$30,0,10*ROW('Sanitation Data'!E55))="","",OFFSET('Sanitation Data'!$E$30,0,10*ROW('Sanitation Data'!E55)))</f>
        <v/>
      </c>
      <c r="CW61" s="34" t="str">
        <f ca="1">+IF(OFFSET('Sanitation Data'!$E$31,0,10*ROW('Sanitation Data'!E55))="","",OFFSET('Sanitation Data'!$E$31,0,10*ROW('Sanitation Data'!E55)))</f>
        <v/>
      </c>
      <c r="CX61" s="34" t="str">
        <f ca="1">+IF(OFFSET('Sanitation Data'!$E$32,0,10*ROW('Sanitation Data'!E55))="","",OFFSET('Sanitation Data'!$E$32,0,10*ROW('Sanitation Data'!E55)))</f>
        <v/>
      </c>
      <c r="CY61" s="34" t="str">
        <f ca="1">+IF(OFFSET('Sanitation Data'!$E$33,0,10*ROW('Sanitation Data'!E55))="","",OFFSET('Sanitation Data'!$E$33,0,10*ROW('Sanitation Data'!E55)))</f>
        <v/>
      </c>
      <c r="CZ61" s="34" t="str">
        <f ca="1">+IF(OFFSET('Sanitation Data'!$F$29,0,10*ROW('Sanitation Data'!F55))="","",OFFSET('Sanitation Data'!$F$29,0,10*ROW('Sanitation Data'!F55)))</f>
        <v/>
      </c>
      <c r="DA61" s="34" t="str">
        <f ca="1">+IF(OFFSET('Sanitation Data'!$F$30,0,10*ROW('Sanitation Data'!F55))="","",OFFSET('Sanitation Data'!$F$30,0,10*ROW('Sanitation Data'!F55)))</f>
        <v/>
      </c>
      <c r="DB61" s="34" t="str">
        <f ca="1">+IF(OFFSET('Sanitation Data'!$F$31,0,10*ROW('Sanitation Data'!F55))="","",OFFSET('Sanitation Data'!$F$31,0,10*ROW('Sanitation Data'!F55)))</f>
        <v/>
      </c>
      <c r="DC61" s="34" t="str">
        <f ca="1">+IF(OFFSET('Sanitation Data'!$F$32,0,10*ROW('Sanitation Data'!F55))="","",OFFSET('Sanitation Data'!$F$32,0,10*ROW('Sanitation Data'!F55)))</f>
        <v/>
      </c>
      <c r="DD61" s="34" t="str">
        <f ca="1">+IF(OFFSET('Sanitation Data'!$F$33,0,10*ROW('Sanitation Data'!F55))="","",OFFSET('Sanitation Data'!$F$33,0,10*ROW('Sanitation Data'!F55)))</f>
        <v/>
      </c>
      <c r="DE61" s="34" t="str">
        <f ca="1">+IF(OFFSET('Sanitation Data'!$G$29,0,10*ROW('Sanitation Data'!G55))="","",OFFSET('Sanitation Data'!$G$29,0,10*ROW('Sanitation Data'!G55)))</f>
        <v/>
      </c>
      <c r="DF61" s="34" t="str">
        <f ca="1">+IF(OFFSET('Sanitation Data'!$G$30,0,10*ROW('Sanitation Data'!G55))="","",OFFSET('Sanitation Data'!$G$30,0,10*ROW('Sanitation Data'!G55)))</f>
        <v/>
      </c>
      <c r="DG61" s="34" t="str">
        <f ca="1">+IF(OFFSET('Sanitation Data'!$G$31,0,10*ROW('Sanitation Data'!G55))="","",OFFSET('Sanitation Data'!$G$31,0,10*ROW('Sanitation Data'!G55)))</f>
        <v/>
      </c>
      <c r="DH61" s="34" t="str">
        <f ca="1">+IF(OFFSET('Sanitation Data'!$G$32,0,10*ROW('Sanitation Data'!G55))="","",OFFSET('Sanitation Data'!$G$32,0,10*ROW('Sanitation Data'!G55)))</f>
        <v/>
      </c>
      <c r="DI61" s="34" t="str">
        <f ca="1">+IF(OFFSET('Sanitation Data'!$G$33,0,10*ROW('Sanitation Data'!G55))="","",OFFSET('Sanitation Data'!$G$33,0,10*ROW('Sanitation Data'!G55)))</f>
        <v/>
      </c>
      <c r="DJ61" s="34" t="str">
        <f ca="1">+IF(OFFSET('Sanitation Data'!$H$29,0,10*ROW('Sanitation Data'!H55))="","",OFFSET('Sanitation Data'!$H$29,0,10*ROW('Sanitation Data'!H55)))</f>
        <v/>
      </c>
      <c r="DK61" s="34" t="str">
        <f ca="1">+IF(OFFSET('Sanitation Data'!$H$30,0,10*ROW('Sanitation Data'!H55))="","",OFFSET('Sanitation Data'!$H$30,0,10*ROW('Sanitation Data'!H55)))</f>
        <v/>
      </c>
      <c r="DL61" s="34" t="str">
        <f ca="1">+IF(OFFSET('Sanitation Data'!$H$31,0,10*ROW('Sanitation Data'!H55))="","",OFFSET('Sanitation Data'!$H$31,0,10*ROW('Sanitation Data'!H55)))</f>
        <v/>
      </c>
      <c r="DM61" s="34" t="str">
        <f ca="1">+IF(OFFSET('Sanitation Data'!$H$32,0,10*ROW('Sanitation Data'!H55))="","",OFFSET('Sanitation Data'!$H$32,0,10*ROW('Sanitation Data'!H55)))</f>
        <v/>
      </c>
      <c r="DN61" s="34" t="str">
        <f ca="1">+IF(OFFSET('Sanitation Data'!$H$33,0,10*ROW('Sanitation Data'!H55))="","",OFFSET('Sanitation Data'!$H$33,0,10*ROW('Sanitation Data'!H55)))</f>
        <v/>
      </c>
      <c r="DO61" s="34" t="str">
        <f ca="1">+IF(OFFSET('Hygiene Data'!$C$12,0,10*ROW('Hygiene Data'!C55))="","",OFFSET('Hygiene Data'!$C$12,0,10*ROW('Hygiene Data'!C55)))</f>
        <v/>
      </c>
      <c r="DP61" s="34" t="str">
        <f ca="1">+IF(OFFSET('Hygiene Data'!$C$13,0,10*ROW('Hygiene Data'!C55))="","",OFFSET('Hygiene Data'!$C$13,0,10*ROW('Hygiene Data'!C55)))</f>
        <v/>
      </c>
      <c r="DQ61" s="34" t="str">
        <f ca="1">+IF(OFFSET('Hygiene Data'!$C$14,0,10*ROW('Hygiene Data'!C55))="","",OFFSET('Hygiene Data'!$C$14,0,10*ROW('Hygiene Data'!C55)))</f>
        <v/>
      </c>
      <c r="DR61" s="34" t="str">
        <f ca="1">+IF(OFFSET('Hygiene Data'!$D$12,0,10*ROW('Hygiene Data'!D55))="","",OFFSET('Hygiene Data'!$D$12,0,10*ROW('Hygiene Data'!D55)))</f>
        <v/>
      </c>
      <c r="DS61" s="34" t="str">
        <f ca="1">+IF(OFFSET('Hygiene Data'!$D$13,0,10*ROW('Hygiene Data'!D55))="","",OFFSET('Hygiene Data'!$D$13,0,10*ROW('Hygiene Data'!D55)))</f>
        <v/>
      </c>
      <c r="DT61" s="34" t="str">
        <f ca="1">+IF(OFFSET('Hygiene Data'!$D$14,0,10*ROW('Hygiene Data'!D55))="","",OFFSET('Hygiene Data'!$D$14,0,10*ROW('Hygiene Data'!D55)))</f>
        <v/>
      </c>
      <c r="DU61" s="34" t="str">
        <f ca="1">+IF(OFFSET('Hygiene Data'!$E$12,0,10*ROW('Hygiene Data'!E55))="","",OFFSET('Hygiene Data'!$E$12,0,10*ROW('Hygiene Data'!E55)))</f>
        <v/>
      </c>
      <c r="DV61" s="34" t="str">
        <f ca="1">+IF(OFFSET('Hygiene Data'!$E$13,0,10*ROW('Hygiene Data'!E55))="","",OFFSET('Hygiene Data'!$E$13,0,10*ROW('Hygiene Data'!E55)))</f>
        <v/>
      </c>
      <c r="DW61" s="34" t="str">
        <f ca="1">+IF(OFFSET('Hygiene Data'!$E$14,0,10*ROW('Hygiene Data'!E55))="","",OFFSET('Hygiene Data'!$E$14,0,10*ROW('Hygiene Data'!E55)))</f>
        <v/>
      </c>
      <c r="DX61" s="34" t="str">
        <f ca="1">+IF(OFFSET('Hygiene Data'!$F$12,0,10*ROW('Hygiene Data'!F55))="","",OFFSET('Hygiene Data'!$F$12,0,10*ROW('Hygiene Data'!F55)))</f>
        <v/>
      </c>
      <c r="DY61" s="34" t="str">
        <f ca="1">+IF(OFFSET('Hygiene Data'!$F$13,0,10*ROW('Hygiene Data'!F55))="","",OFFSET('Hygiene Data'!$F$13,0,10*ROW('Hygiene Data'!F55)))</f>
        <v/>
      </c>
      <c r="DZ61" s="34" t="str">
        <f ca="1">+IF(OFFSET('Hygiene Data'!$F$14,0,10*ROW('Hygiene Data'!F55))="","",OFFSET('Hygiene Data'!$F$14,0,10*ROW('Hygiene Data'!F55)))</f>
        <v/>
      </c>
      <c r="EA61" s="34" t="str">
        <f ca="1">+IF(OFFSET('Hygiene Data'!$G$12,0,10*ROW('Hygiene Data'!G55))="","",OFFSET('Hygiene Data'!$G$12,0,10*ROW('Hygiene Data'!G55)))</f>
        <v/>
      </c>
      <c r="EB61" s="34" t="str">
        <f ca="1">+IF(OFFSET('Hygiene Data'!$G$13,0,10*ROW('Hygiene Data'!G55))="","",OFFSET('Hygiene Data'!$G$13,0,10*ROW('Hygiene Data'!G55)))</f>
        <v/>
      </c>
      <c r="EC61" s="34" t="str">
        <f ca="1">+IF(OFFSET('Hygiene Data'!$G$14,0,10*ROW('Hygiene Data'!G55))="","",OFFSET('Hygiene Data'!$G$14,0,10*ROW('Hygiene Data'!G55)))</f>
        <v/>
      </c>
      <c r="ED61" s="34" t="str">
        <f ca="1">+IF(OFFSET('Hygiene Data'!$H$12,0,10*ROW('Hygiene Data'!H55))="","",OFFSET('Hygiene Data'!$H$12,0,10*ROW('Hygiene Data'!H55)))</f>
        <v/>
      </c>
      <c r="EE61" s="34" t="str">
        <f ca="1">+IF(OFFSET('Hygiene Data'!$H$13,0,10*ROW('Hygiene Data'!H55))="","",OFFSET('Hygiene Data'!$H$13,0,10*ROW('Hygiene Data'!H55)))</f>
        <v/>
      </c>
      <c r="EF61" s="34" t="str">
        <f ca="1">+IF(OFFSET('Hygiene Data'!$H$14,0,10*ROW('Hygiene Data'!H55))="","",OFFSET('Hygiene Data'!$H$14,0,10*ROW('Hygiene Data'!H55)))</f>
        <v/>
      </c>
    </row>
    <row r="62" spans="1:136" x14ac:dyDescent="0.2">
      <c r="A62" s="50" t="str">
        <f ca="1">+IF(OFFSET('Water Data'!$B$1,0,10*ROW('Water Data'!B59))="","",OFFSET('Water Data'!$B$1,0,10*ROW('Water Data'!B59)))</f>
        <v/>
      </c>
      <c r="B62" s="50" t="str">
        <f ca="1">+IF(OFFSET('Water Data'!$A$3,0,10*ROW('Water Data'!A59))="","",OFFSET('Water Data'!$A$3,0,10*ROW('Water Data'!A59)))</f>
        <v/>
      </c>
      <c r="C62" s="50" t="str">
        <f ca="1">+IF(OFFSET('Water Data'!$C$3,0,10*ROW('Water Data'!C59))="","",OFFSET('Water Data'!$C$3,0,10*ROW('Water Data'!C59)))</f>
        <v/>
      </c>
      <c r="D62" s="133" t="e">
        <f ca="1">+IF(AND(ISNUMBER(OFFSET('Water Data'!$C$5,0,10*ROW('Water Data'!C56))),BS62="Yes"),100-OFFSET('Water Data'!$C$5,0,10*ROW('Water Data'!C56)),IF(AND(ISNUMBER(OFFSET('Water Data'!$C$5,0,10*ROW('Water Data'!C56))),BS62="No",ISNUMBER(OFFSET('Water Data'!$C$5,0,10*ROW('Water Data'!C56)))),CONCATENATE("[",ROUND(100-OFFSET('Water Data'!$C$5,0,10*ROW('Water Data'!C56)),0),"]"),IF(AND(ISNUMBER(OFFSET('Water Data'!$C$5,0,10*ROW('Water Data'!C56))),BS62="",ISNUMBER(OFFSET('Water Data'!$C$5,0,10*ROW('Water Data'!C56)))),100-OFFSET('Water Data'!$C$5,0,10*ROW('Water Data'!C56)),NA())))</f>
        <v>#N/A</v>
      </c>
      <c r="E62" s="133" t="e">
        <f ca="1">+IF(AND(ISNUMBER(OFFSET('Water Data'!$C$7,0,10*ROW('Water Data'!D56))),BT62="Yes"),OFFSET('Water Data'!$C$7,0,10*ROW('Water Data'!C56)),IF(AND(ISNUMBER(OFFSET('Water Data'!$C$7,0,10*ROW('Water Data'!C56))),BT62="No",ISNUMBER(OFFSET('Water Data'!$C$7,0,10*ROW('Water Data'!C56)))),CONCATENATE("[",ROUND(OFFSET('Water Data'!$C$7,0,10*ROW('Water Data'!C56)),0),"]"),IF(AND(ISNUMBER(OFFSET('Water Data'!$C$7,0,10*ROW('Water Data'!C56))),BT62="",ISNUMBER(OFFSET('Water Data'!$C$7,0,10*ROW('Water Data'!C56)))),OFFSET('Water Data'!$C$7,0,10*ROW('Water Data'!C56)),NA())))</f>
        <v>#N/A</v>
      </c>
      <c r="F62" s="133" t="e">
        <f ca="1">+IF(AND(ISNUMBER(OFFSET('Water Data'!$C$10,0,10*ROW('Water Data'!C56))),BU62="Yes"),OFFSET('Water Data'!$C$10,0,10*ROW('Water Data'!C56)),IF(AND(ISNUMBER(OFFSET('Water Data'!$C$10,0,10*ROW('Water Data'!C56))),BU62="No",ISNUMBER(OFFSET('Water Data'!$C$10,0,10*ROW('Water Data'!C56)))),CONCATENATE("[",ROUND(OFFSET('Water Data'!$C$10,0,10*ROW('Water Data'!C56)),0),"]"),IF(AND(ISNUMBER(OFFSET('Water Data'!$C$10,0,10*ROW('Water Data'!C56))),BU62="",ISNUMBER(OFFSET('Water Data'!$C$10,0,10*ROW('Water Data'!C56)))),OFFSET('Water Data'!$C$10,0,10*ROW('Water Data'!C56)),NA())))</f>
        <v>#N/A</v>
      </c>
      <c r="G62" s="133" t="e">
        <f ca="1">+IF(AND(ISNUMBER(OFFSET('Water Data'!$D$5,0,10*ROW('Water Data'!D56))),BV62="Yes"),100-OFFSET('Water Data'!$D$5,0,10*ROW('Water Data'!D56)),IF(AND(ISNUMBER(OFFSET('Water Data'!$D$5,0,10*ROW('Water Data'!D56))),BV62="No",ISNUMBER(OFFSET('Water Data'!$D$5,0,10*ROW('Water Data'!D56)))),CONCATENATE("[",ROUND(100-OFFSET('Water Data'!$D$5,0,10*ROW('Water Data'!D56)),0),"]"),IF(AND(ISNUMBER(OFFSET('Water Data'!$D$5,0,10*ROW('Water Data'!D56))),BV62="",ISNUMBER(OFFSET('Water Data'!$D$5,0,10*ROW('Water Data'!D56)))),100-OFFSET('Water Data'!$D$5,0,10*ROW('Water Data'!D56)),NA())))</f>
        <v>#N/A</v>
      </c>
      <c r="H62" s="133" t="e">
        <f ca="1">+IF(AND(ISNUMBER(OFFSET('Water Data'!$D$7,0,10*ROW('Water Data'!D56))),BW62="Yes"),OFFSET('Water Data'!$D$7,0,10*ROW('Water Data'!D56)),IF(AND(ISNUMBER(OFFSET('Water Data'!$D$7,0,10*ROW('Water Data'!D56))),BW62="No",ISNUMBER(OFFSET('Water Data'!$D$7,0,10*ROW('Water Data'!D56)))),CONCATENATE("[",ROUND(OFFSET('Water Data'!$C$7,0,10*ROW('Water Data'!D56)),0),"]"),IF(AND(ISNUMBER(OFFSET('Water Data'!$D$7,0,10*ROW('Water Data'!D56))),BW62="",ISNUMBER(OFFSET('Water Data'!$D$7,0,10*ROW('Water Data'!D56)))),OFFSET('Water Data'!$D$7,0,10*ROW('Water Data'!D56)),NA())))</f>
        <v>#N/A</v>
      </c>
      <c r="I62" s="133" t="e">
        <f ca="1">+IF(AND(ISNUMBER(OFFSET('Water Data'!$D$10,0,10*ROW('Water Data'!D56))),BX62="Yes"),OFFSET('Water Data'!$D$10,0,10*ROW('Water Data'!D56)),IF(AND(ISNUMBER(OFFSET('Water Data'!$D$10,0,10*ROW('Water Data'!D56))),BX62="No",ISNUMBER(OFFSET('Water Data'!$D$10,0,10*ROW('Water Data'!D56)))),CONCATENATE("[",ROUND(OFFSET('Water Data'!$D$10,0,10*ROW('Water Data'!D56)),0),"]"),IF(AND(ISNUMBER(OFFSET('Water Data'!$D$10,0,10*ROW('Water Data'!D56))),BX62="",ISNUMBER(OFFSET('Water Data'!$D$10,0,10*ROW('Water Data'!D56)))),OFFSET('Water Data'!$D$10,0,10*ROW('Water Data'!D56)),NA())))</f>
        <v>#N/A</v>
      </c>
      <c r="J62" s="133" t="e">
        <f ca="1">+IF(AND(ISNUMBER(OFFSET('Water Data'!$E$5,0,10*ROW('Water Data'!E56))),BY62="Yes"),100-OFFSET('Water Data'!$E$5,0,10*ROW('Water Data'!E56)),IF(AND(ISNUMBER(OFFSET('Water Data'!$E$5,0,10*ROW('Water Data'!E56))),BY62="No",ISNUMBER(OFFSET('Water Data'!$E$5,0,10*ROW('Water Data'!E56)))),CONCATENATE("[",ROUND(100-OFFSET('Water Data'!$E$5,0,10*ROW('Water Data'!E56)),0),"]"),IF(AND(ISNUMBER(OFFSET('Water Data'!$E$5,0,10*ROW('Water Data'!E56))),BY62="",ISNUMBER(OFFSET('Water Data'!$E$5,0,10*ROW('Water Data'!E56)))),100-OFFSET('Water Data'!$E$5,0,10*ROW('Water Data'!E56)),NA())))</f>
        <v>#N/A</v>
      </c>
      <c r="K62" s="133" t="e">
        <f ca="1">+IF(AND(ISNUMBER(OFFSET('Water Data'!$E$7,0,10*ROW('Water Data'!E56))),BZ62="Yes"),OFFSET('Water Data'!$E$7,0,10*ROW('Water Data'!E56)),IF(AND(ISNUMBER(OFFSET('Water Data'!$E$7,0,10*ROW('Water Data'!E56))),BZ62="No",ISNUMBER(OFFSET('Water Data'!$E$7,0,10*ROW('Water Data'!E56)))),CONCATENATE("[",ROUND(OFFSET('Water Data'!$E$7,0,10*ROW('Water Data'!E56)),0),"]"),IF(AND(ISNUMBER(OFFSET('Water Data'!$E$7,0,10*ROW('Water Data'!E56))),BZ62="",ISNUMBER(OFFSET('Water Data'!$E$7,0,10*ROW('Water Data'!E56)))),OFFSET('Water Data'!$E$7,0,10*ROW('Water Data'!E56)),NA())))</f>
        <v>#N/A</v>
      </c>
      <c r="L62" s="133" t="e">
        <f ca="1">+IF(AND(ISNUMBER(OFFSET('Water Data'!$E$10,0,10*ROW('Water Data'!E56))),CA62="Yes"),OFFSET('Water Data'!$E$10,0,10*ROW('Water Data'!E56)),IF(AND(ISNUMBER(OFFSET('Water Data'!$E$10,0,10*ROW('Water Data'!E56))),CA62="No",ISNUMBER(OFFSET('Water Data'!$E$10,0,10*ROW('Water Data'!E56)))),CONCATENATE("[",ROUND(OFFSET('Water Data'!$E$10,0,10*ROW('Water Data'!E56)),0),"]"),IF(AND(ISNUMBER(OFFSET('Water Data'!$E$10,0,10*ROW('Water Data'!E56))),CA62="",ISNUMBER(OFFSET('Water Data'!$E$10,0,10*ROW('Water Data'!E56)))),OFFSET('Water Data'!$E$10,0,10*ROW('Water Data'!E56)),NA())))</f>
        <v>#N/A</v>
      </c>
      <c r="M62" s="133" t="e">
        <f ca="1">+IF(AND(ISNUMBER(OFFSET('Water Data'!$F$5,0,10*ROW('Water Data'!F56))),CB62="Yes"),100-OFFSET('Water Data'!$F$5,0,10*ROW('Water Data'!F56)),IF(AND(ISNUMBER(OFFSET('Water Data'!$F$5,0,10*ROW('Water Data'!F56))),CB62="No",ISNUMBER(OFFSET('Water Data'!$F$5,0,10*ROW('Water Data'!F56)))),CONCATENATE("[",ROUND(100-OFFSET('Water Data'!$F$5,0,10*ROW('Water Data'!F56)),0),"]"),IF(AND(ISNUMBER(OFFSET('Water Data'!$F$5,0,10*ROW('Water Data'!F56))),CB62="",ISNUMBER(OFFSET('Water Data'!$F$5,0,10*ROW('Water Data'!F56)))),100-OFFSET('Water Data'!$F$5,0,10*ROW('Water Data'!F56)),NA())))</f>
        <v>#N/A</v>
      </c>
      <c r="N62" s="133" t="e">
        <f ca="1">+IF(AND(ISNUMBER(OFFSET('Water Data'!$F$7,0,10*ROW('Water Data'!F56))),CC62="Yes"),OFFSET('Water Data'!$F$7,0,10*ROW('Water Data'!F56)),IF(AND(ISNUMBER(OFFSET('Water Data'!$F$7,0,10*ROW('Water Data'!F56))),CC62="No",ISNUMBER(OFFSET('Water Data'!$F$7,0,10*ROW('Water Data'!F56)))),CONCATENATE("[",ROUND(OFFSET('Water Data'!$F$7,0,10*ROW('Water Data'!F56)),0),"]"),IF(AND(ISNUMBER(OFFSET('Water Data'!$F$7,0,10*ROW('Water Data'!F56))),CC62="",ISNUMBER(OFFSET('Water Data'!$F$7,0,10*ROW('Water Data'!F56)))),OFFSET('Water Data'!$F$7,0,10*ROW('Water Data'!F56)),NA())))</f>
        <v>#N/A</v>
      </c>
      <c r="O62" s="133" t="e">
        <f ca="1">+IF(AND(ISNUMBER(OFFSET('Water Data'!$F$10,0,10*ROW('Water Data'!F56))),CD62="Yes"),OFFSET('Water Data'!$F$10,0,10*ROW('Water Data'!F56)),IF(AND(ISNUMBER(OFFSET('Water Data'!$F$10,0,10*ROW('Water Data'!F56))),CD62="No",ISNUMBER(OFFSET('Water Data'!$F$10,0,10*ROW('Water Data'!F56)))),CONCATENATE("[",ROUND(OFFSET('Water Data'!$F$10,0,10*ROW('Water Data'!F56)),0),"]"),IF(AND(ISNUMBER(OFFSET('Water Data'!$F$10,0,10*ROW('Water Data'!F56))),CD62="",ISNUMBER(OFFSET('Water Data'!$F$10,0,10*ROW('Water Data'!F56)))),OFFSET('Water Data'!$F$10,0,10*ROW('Water Data'!F56)),NA())))</f>
        <v>#N/A</v>
      </c>
      <c r="P62" s="133" t="e">
        <f ca="1">+IF(AND(ISNUMBER(OFFSET('Water Data'!$G$5,0,10*ROW('Water Data'!G56))),CE62="Yes"),100-OFFSET('Water Data'!$G$5,0,10*ROW('Water Data'!G56)),IF(AND(ISNUMBER(OFFSET('Water Data'!$G$5,0,10*ROW('Water Data'!G56))),CE62="No",ISNUMBER(OFFSET('Water Data'!$G$5,0,10*ROW('Water Data'!G56)))),CONCATENATE("[",ROUND(100-OFFSET('Water Data'!$G$5,0,10*ROW('Water Data'!G56)),0),"]"),IF(AND(ISNUMBER(OFFSET('Water Data'!$G$5,0,10*ROW('Water Data'!G56))),CE62="",ISNUMBER(OFFSET('Water Data'!$G$5,0,10*ROW('Water Data'!G56)))),100-OFFSET('Water Data'!$G$5,0,10*ROW('Water Data'!G56)),NA())))</f>
        <v>#N/A</v>
      </c>
      <c r="Q62" s="133" t="e">
        <f ca="1">+IF(AND(ISNUMBER(OFFSET('Water Data'!$G$7,0,10*ROW('Water Data'!G56))),CF62="Yes"),OFFSET('Water Data'!$G$7,0,10*ROW('Water Data'!G56)),IF(AND(ISNUMBER(OFFSET('Water Data'!$G$7,0,10*ROW('Water Data'!G56))),CF62="No",ISNUMBER(OFFSET('Water Data'!$G$7,0,10*ROW('Water Data'!G56)))),CONCATENATE("[",ROUND(OFFSET('Water Data'!$G$7,0,10*ROW('Water Data'!G56)),0),"]"),IF(AND(ISNUMBER(OFFSET('Water Data'!$G$7,0,10*ROW('Water Data'!G56))),CF62="",ISNUMBER(OFFSET('Water Data'!$G$7,0,10*ROW('Water Data'!G56)))),OFFSET('Water Data'!$G$7,0,10*ROW('Water Data'!G56)),NA())))</f>
        <v>#N/A</v>
      </c>
      <c r="R62" s="133" t="e">
        <f ca="1">+IF(AND(ISNUMBER(OFFSET('Water Data'!$G$10,0,10*ROW('Water Data'!G56))),CG62="Yes"),OFFSET('Water Data'!$G$10,0,10*ROW('Water Data'!G56)),IF(AND(ISNUMBER(OFFSET('Water Data'!$G$10,0,10*ROW('Water Data'!G56))),CG62="No",ISNUMBER(OFFSET('Water Data'!$G$10,0,10*ROW('Water Data'!G56)))),CONCATENATE("[",ROUND(OFFSET('Water Data'!$G$10,0,10*ROW('Water Data'!G56)),0),"]"),IF(AND(ISNUMBER(OFFSET('Water Data'!$G$10,0,10*ROW('Water Data'!G56))),CG62="",ISNUMBER(OFFSET('Water Data'!$G$10,0,10*ROW('Water Data'!G56)))),OFFSET('Water Data'!$G$10,0,10*ROW('Water Data'!G56)),NA())))</f>
        <v>#N/A</v>
      </c>
      <c r="S62" s="133" t="e">
        <f ca="1">+IF(AND(ISNUMBER(OFFSET('Water Data'!$H$5,0,10*ROW('Water Data'!H56))),CH62="Yes"),100-OFFSET('Water Data'!$H$5,0,10*ROW('Water Data'!H56)),IF(AND(ISNUMBER(OFFSET('Water Data'!$H$5,0,10*ROW('Water Data'!H56))),CH62="No",ISNUMBER(OFFSET('Water Data'!$H$5,0,10*ROW('Water Data'!H56)))),CONCATENATE("[",ROUND(100-OFFSET('Water Data'!$H$5,0,10*ROW('Water Data'!H56)),0),"]"),IF(AND(ISNUMBER(OFFSET('Water Data'!$H$5,0,10*ROW('Water Data'!H56))),CH62="",ISNUMBER(OFFSET('Water Data'!$H$5,0,10*ROW('Water Data'!H56)))),100-OFFSET('Water Data'!$H$5,0,10*ROW('Water Data'!H56)),NA())))</f>
        <v>#N/A</v>
      </c>
      <c r="T62" s="133" t="e">
        <f ca="1">+IF(AND(ISNUMBER(OFFSET('Water Data'!$H$7,0,10*ROW('Water Data'!H56))),CI62="Yes"),OFFSET('Water Data'!$H$7,0,10*ROW('Water Data'!H56)),IF(AND(ISNUMBER(OFFSET('Water Data'!$H$7,0,10*ROW('Water Data'!H56))),CI62="No",ISNUMBER(OFFSET('Water Data'!$H$7,0,10*ROW('Water Data'!H56)))),CONCATENATE("[",ROUND(OFFSET('Water Data'!$H$7,0,10*ROW('Water Data'!H56)),0),"]"),IF(AND(ISNUMBER(OFFSET('Water Data'!$H$7,0,10*ROW('Water Data'!H56))),CI62="",ISNUMBER(OFFSET('Water Data'!$H$7,0,10*ROW('Water Data'!H56)))),OFFSET('Water Data'!$H$7,0,10*ROW('Water Data'!H56)),NA())))</f>
        <v>#N/A</v>
      </c>
      <c r="U62" s="133" t="e">
        <f ca="1">+IF(AND(ISNUMBER(OFFSET('Water Data'!$H$10,0,10*ROW('Water Data'!H56))),CJ62="Yes"),OFFSET('Water Data'!$H$10,0,10*ROW('Water Data'!H56)),IF(AND(ISNUMBER(OFFSET('Water Data'!$H$10,0,10*ROW('Water Data'!H56))),CJ62="No",ISNUMBER(OFFSET('Water Data'!$H$10,0,10*ROW('Water Data'!H56)))),CONCATENATE("[",ROUND(OFFSET('Water Data'!$H$10,0,10*ROW('Water Data'!H56)),0),"]"),IF(AND(ISNUMBER(OFFSET('Water Data'!$H$10,0,10*ROW('Water Data'!H56))),CJ62="",ISNUMBER(OFFSET('Water Data'!$H$10,0,10*ROW('Water Data'!H56)))),OFFSET('Water Data'!$H$10,0,10*ROW('Water Data'!H56)),NA())))</f>
        <v>#N/A</v>
      </c>
      <c r="V62" s="134" t="e">
        <f ca="1">+IF(AND(ISNUMBER(OFFSET('Sanitation Data'!$C$5,0,10*ROW('Sanitation Data'!C56))),CK62="Yes"),100-OFFSET('Sanitation Data'!$C$5,0,10*ROW('Sanitation Data'!C56)),IF(AND(ISNUMBER(OFFSET('Sanitation Data'!$C$5,0,10*ROW('Sanitation Data'!C56))),CK62="No",ISNUMBER(OFFSET('Sanitation Data'!$C$5,0,10*ROW('Sanitation Data'!C56)))),CONCATENATE("[",ROUND(100-OFFSET('Sanitation Data'!$C$5,0,10*ROW('Sanitation Data'!C56)),0),"]"),IF(AND(ISNUMBER(OFFSET('Sanitation Data'!$C$5,0,10*ROW('Sanitation Data'!C56))),CK62="",ISNUMBER(OFFSET('Sanitation Data'!$C$5,0,10*ROW('Sanitation Data'!C56)))),100-OFFSET('Sanitation Data'!$C$5,0,10*ROW('Sanitation Data'!C56)),NA())))</f>
        <v>#N/A</v>
      </c>
      <c r="W62" s="134" t="e">
        <f ca="1">+IF(AND(ISNUMBER(OFFSET('Sanitation Data'!$C$7,0,10*ROW('Sanitation Data'!C56))),CL62="Yes"),OFFSET('Sanitation Data'!$C$7,0,10*ROW('Sanitation Data'!C56)),IF(AND(ISNUMBER(OFFSET('Sanitation Data'!$C$7,0,10*ROW('Sanitation Data'!C56))),CL62="No",ISNUMBER(OFFSET('Sanitation Data'!$C$7,0,10*ROW('Sanitation Data'!C56)))),CONCATENATE("[",ROUND(OFFSET('Sanitation Data'!$C$7,0,10*ROW('Sanitation Data'!C56)),0),"]"),IF(AND(ISNUMBER(OFFSET('Sanitation Data'!$C$7,0,10*ROW('Sanitation Data'!C56))),CL62="",ISNUMBER(OFFSET('Sanitation Data'!$C$7,0,10*ROW('Sanitation Data'!C56)))),OFFSET('Sanitation Data'!$C$7,0,10*ROW('Sanitation Data'!C56)),NA())))</f>
        <v>#N/A</v>
      </c>
      <c r="X62" s="134" t="e">
        <f ca="1">+IF(AND(ISNUMBER(OFFSET('Sanitation Data'!$C$11,0,10*ROW('Sanitation Data'!C56))),CM62="Yes"),OFFSET('Sanitation Data'!$C$11,0,10*ROW('Sanitation Data'!C56)),IF(AND(ISNUMBER(OFFSET('Sanitation Data'!$C$11,0,10*ROW('Sanitation Data'!C56))),CM62="No",ISNUMBER(OFFSET('Sanitation Data'!$C$11,0,10*ROW('Sanitation Data'!C56)))),CONCATENATE("[",ROUND(OFFSET('Sanitation Data'!$C$11,0,10*ROW('Sanitation Data'!C56)),0),"]"),IF(AND(ISNUMBER(OFFSET('Sanitation Data'!$C$11,0,10*ROW('Sanitation Data'!C56))),CM62="",ISNUMBER(OFFSET('Sanitation Data'!$C$11,0,10*ROW('Sanitation Data'!C56)))),OFFSET('Sanitation Data'!$C$11,0,10*ROW('Sanitation Data'!C56)),NA())))</f>
        <v>#N/A</v>
      </c>
      <c r="Y62" s="134" t="e">
        <f ca="1">+IF(AND(ISNUMBER(OFFSET('Sanitation Data'!$C$12,0,10*ROW('Sanitation Data'!C56))),CN62="Yes"),OFFSET('Sanitation Data'!$C$12,0,10*ROW('Sanitation Data'!C56)),IF(AND(ISNUMBER(OFFSET('Sanitation Data'!$C$12,0,10*ROW('Sanitation Data'!C56))),CN62="No",ISNUMBER(OFFSET('Sanitation Data'!$C$12,0,10*ROW('Sanitation Data'!C56)))),CONCATENATE("[",ROUND(OFFSET('Sanitation Data'!$C$12,0,10*ROW('Sanitation Data'!C56)),0),"]"),IF(AND(ISNUMBER(OFFSET('Sanitation Data'!$C$12,0,10*ROW('Sanitation Data'!C56))),CN62="",ISNUMBER(OFFSET('Sanitation Data'!$C$12,0,10*ROW('Sanitation Data'!C56)))),OFFSET('Sanitation Data'!$C$12,0,10*ROW('Sanitation Data'!C56)),NA())))</f>
        <v>#N/A</v>
      </c>
      <c r="Z62" s="134" t="e">
        <f ca="1">+IF(AND(ISNUMBER(OFFSET('Sanitation Data'!$C$13,0,10*ROW('Sanitation Data'!C56))),CO62="Yes"),OFFSET('Sanitation Data'!$C$13,0,10*ROW('Sanitation Data'!C56)),IF(AND(ISNUMBER(OFFSET('Sanitation Data'!$C$13,0,10*ROW('Sanitation Data'!C56))),CO62="No",ISNUMBER(OFFSET('Sanitation Data'!$C$13,0,10*ROW('Sanitation Data'!C56)))),CONCATENATE("[",ROUND(OFFSET('Sanitation Data'!$C$13,0,10*ROW('Sanitation Data'!C56)),0),"]"),IF(AND(ISNUMBER(OFFSET('Sanitation Data'!$C$13,0,10*ROW('Sanitation Data'!C56))),CO62="",ISNUMBER(OFFSET('Sanitation Data'!$C$13,0,10*ROW('Sanitation Data'!C56)))),OFFSET('Sanitation Data'!$C$13,0,10*ROW('Sanitation Data'!C56)),NA())))</f>
        <v>#N/A</v>
      </c>
      <c r="AA62" s="134" t="e">
        <f ca="1">+IF(AND(ISNUMBER(OFFSET('Sanitation Data'!$D$5,0,10*ROW('Sanitation Data'!D56))),CP62="Yes"),100-OFFSET('Sanitation Data'!$D$5,0,10*ROW('Sanitation Data'!D56)),IF(AND(ISNUMBER(OFFSET('Sanitation Data'!$D$5,0,10*ROW('Sanitation Data'!D56))),CP62="No",ISNUMBER(OFFSET('Sanitation Data'!$D$5,0,10*ROW('Sanitation Data'!D56)))),CONCATENATE("[",ROUND(100-OFFSET('Sanitation Data'!$D$5,0,10*ROW('Sanitation Data'!D56)),0),"]"),IF(AND(ISNUMBER(OFFSET('Sanitation Data'!$D$5,0,10*ROW('Sanitation Data'!D56))),CP62="",ISNUMBER(OFFSET('Sanitation Data'!$D$5,0,10*ROW('Sanitation Data'!D56)))),100-OFFSET('Sanitation Data'!$D$5,0,10*ROW('Sanitation Data'!D56)),NA())))</f>
        <v>#N/A</v>
      </c>
      <c r="AB62" s="134" t="e">
        <f ca="1">+IF(AND(ISNUMBER(OFFSET('Sanitation Data'!$D$7,0,10*ROW('Sanitation Data'!D56))),CQ62="Yes"),OFFSET('Sanitation Data'!$D$7,0,10*ROW('Sanitation Data'!G56)),IF(AND(ISNUMBER(OFFSET('Sanitation Data'!$D$7,0,10*ROW('Sanitation Data'!D56))),CQ62="No",ISNUMBER(OFFSET('Sanitation Data'!$D$7,0,10*ROW('Sanitation Data'!D56)))),CONCATENATE("[",ROUND(OFFSET('Sanitation Data'!$D$7,0,10*ROW('Sanitation Data'!D56)),0),"]"),IF(AND(ISNUMBER(OFFSET('Sanitation Data'!$D$7,0,10*ROW('Sanitation Data'!D56))),CQ62="",ISNUMBER(OFFSET('Sanitation Data'!$D$7,0,10*ROW('Sanitation Data'!D56)))),OFFSET('Sanitation Data'!$D$7,0,10*ROW('Sanitation Data'!D56)),NA())))</f>
        <v>#N/A</v>
      </c>
      <c r="AC62" s="134" t="e">
        <f ca="1">+IF(AND(ISNUMBER(OFFSET('Sanitation Data'!$D$11,0,10*ROW('Sanitation Data'!D56))),CR62="Yes"),OFFSET('Sanitation Data'!$D$11,0,10*ROW('Sanitation Data'!D56)),IF(AND(ISNUMBER(OFFSET('Sanitation Data'!$D$11,0,10*ROW('Sanitation Data'!D56))),CR62="No",ISNUMBER(OFFSET('Sanitation Data'!$D$11,0,10*ROW('Sanitation Data'!D56)))),CONCATENATE("[",ROUND(OFFSET('Sanitation Data'!$D$11,0,10*ROW('Sanitation Data'!D56)),0),"]"),IF(AND(ISNUMBER(OFFSET('Sanitation Data'!$D$11,0,10*ROW('Sanitation Data'!D56))),CR62="",ISNUMBER(OFFSET('Sanitation Data'!$D$11,0,10*ROW('Sanitation Data'!D56)))),OFFSET('Sanitation Data'!$D$11,0,10*ROW('Sanitation Data'!D56)),NA())))</f>
        <v>#N/A</v>
      </c>
      <c r="AD62" s="134" t="e">
        <f ca="1">+IF(AND(ISNUMBER(OFFSET('Sanitation Data'!$D$12,0,10*ROW('Sanitation Data'!D56))),CS62="Yes"),OFFSET('Sanitation Data'!$D$12,0,10*ROW('Sanitation Data'!D56)),IF(AND(ISNUMBER(OFFSET('Sanitation Data'!$D$12,0,10*ROW('Sanitation Data'!D56))),CS62="No",ISNUMBER(OFFSET('Sanitation Data'!$D$12,0,10*ROW('Sanitation Data'!D56)))),CONCATENATE("[",ROUND(OFFSET('Sanitation Data'!$D$12,0,10*ROW('Sanitation Data'!D56)),0),"]"),IF(AND(ISNUMBER(OFFSET('Sanitation Data'!$D$12,0,10*ROW('Sanitation Data'!D56))),CS62="",ISNUMBER(OFFSET('Sanitation Data'!$D$12,0,10*ROW('Sanitation Data'!D56)))),OFFSET('Sanitation Data'!$D$12,0,10*ROW('Sanitation Data'!D56)),NA())))</f>
        <v>#N/A</v>
      </c>
      <c r="AE62" s="134" t="e">
        <f ca="1">+IF(AND(ISNUMBER(OFFSET('Sanitation Data'!$D$13,0,10*ROW('Sanitation Data'!D56))),CT62="Yes"),OFFSET('Sanitation Data'!$D$13,0,10*ROW('Sanitation Data'!D56)),IF(AND(ISNUMBER(OFFSET('Sanitation Data'!$D$13,0,10*ROW('Sanitation Data'!D56))),CT62="No",ISNUMBER(OFFSET('Sanitation Data'!$D$13,0,10*ROW('Sanitation Data'!D56)))),CONCATENATE("[",ROUND(OFFSET('Sanitation Data'!$D$13,0,10*ROW('Sanitation Data'!D56)),0),"]"),IF(AND(ISNUMBER(OFFSET('Sanitation Data'!$D$13,0,10*ROW('Sanitation Data'!D56))),CT62="",ISNUMBER(OFFSET('Sanitation Data'!$D$13,0,10*ROW('Sanitation Data'!D56)))),OFFSET('Sanitation Data'!$D$13,0,10*ROW('Sanitation Data'!D56)),NA())))</f>
        <v>#N/A</v>
      </c>
      <c r="AF62" s="134" t="e">
        <f ca="1">+IF(AND(ISNUMBER(OFFSET('Sanitation Data'!$E$5,0,10*ROW('Sanitation Data'!E56))),CU62="Yes"),100-OFFSET('Sanitation Data'!$E$5,0,10*ROW('Sanitation Data'!E56)),IF(AND(ISNUMBER(OFFSET('Sanitation Data'!$E$5,0,10*ROW('Sanitation Data'!E56))),CU62="No",ISNUMBER(OFFSET('Sanitation Data'!$E$5,0,10*ROW('Sanitation Data'!E56)))),CONCATENATE("[",ROUND(100-OFFSET('Sanitation Data'!$E$5,0,10*ROW('Sanitation Data'!E56)),0),"]"),IF(AND(ISNUMBER(OFFSET('Sanitation Data'!$E$5,0,10*ROW('Sanitation Data'!E56))),CU62="",ISNUMBER(OFFSET('Sanitation Data'!$E$5,0,10*ROW('Sanitation Data'!E56)))),100-OFFSET('Sanitation Data'!$E$5,0,10*ROW('Sanitation Data'!E56)),NA())))</f>
        <v>#N/A</v>
      </c>
      <c r="AG62" s="134" t="e">
        <f ca="1">+IF(AND(ISNUMBER(OFFSET('Sanitation Data'!$E$7,0,10*ROW('Sanitation Data'!E56))),CV62="Yes"),OFFSET('Sanitation Data'!$E$7,0,10*ROW('Sanitation Data'!E56)),IF(AND(ISNUMBER(OFFSET('Sanitation Data'!$E$7,0,10*ROW('Sanitation Data'!E56))),CV62="No",ISNUMBER(OFFSET('Sanitation Data'!$E$7,0,10*ROW('Sanitation Data'!E56)))),CONCATENATE("[",ROUND(OFFSET('Sanitation Data'!$E$7,0,10*ROW('Sanitation Data'!E56)),0),"]"),IF(AND(ISNUMBER(OFFSET('Sanitation Data'!$E$7,0,10*ROW('Sanitation Data'!E56))),CV62="",ISNUMBER(OFFSET('Sanitation Data'!$E$7,0,10*ROW('Sanitation Data'!E56)))),OFFSET('Sanitation Data'!$E$7,0,10*ROW('Sanitation Data'!E56)),NA())))</f>
        <v>#N/A</v>
      </c>
      <c r="AH62" s="134" t="e">
        <f ca="1">+IF(AND(ISNUMBER(OFFSET('Sanitation Data'!$E$11,0,10*ROW('Sanitation Data'!E56))),CW62="Yes"),OFFSET('Sanitation Data'!$E$11,0,10*ROW('Sanitation Data'!E56)),IF(AND(ISNUMBER(OFFSET('Sanitation Data'!$E$11,0,10*ROW('Sanitation Data'!E56))),CW62="No",ISNUMBER(OFFSET('Sanitation Data'!$E$11,0,10*ROW('Sanitation Data'!E56)))),CONCATENATE("[",ROUND(OFFSET('Sanitation Data'!$E$11,0,10*ROW('Sanitation Data'!E56)),0),"]"),IF(AND(ISNUMBER(OFFSET('Sanitation Data'!$E$11,0,10*ROW('Sanitation Data'!E56))),CW62="",ISNUMBER(OFFSET('Sanitation Data'!$E$11,0,10*ROW('Sanitation Data'!E56)))),OFFSET('Sanitation Data'!$E$11,0,10*ROW('Sanitation Data'!E56)),NA())))</f>
        <v>#N/A</v>
      </c>
      <c r="AI62" s="134" t="e">
        <f ca="1">+IF(AND(ISNUMBER(OFFSET('Sanitation Data'!$E$12,0,10*ROW('Sanitation Data'!E56))),CX62="Yes"),OFFSET('Sanitation Data'!$E$12,0,10*ROW('Sanitation Data'!E56)),IF(AND(ISNUMBER(OFFSET('Sanitation Data'!$E$12,0,10*ROW('Sanitation Data'!E56))),CX62="No",ISNUMBER(OFFSET('Sanitation Data'!$E$12,0,10*ROW('Sanitation Data'!E56)))),CONCATENATE("[",ROUND(OFFSET('Sanitation Data'!$E$12,0,10*ROW('Sanitation Data'!E56)),0),"]"),IF(AND(ISNUMBER(OFFSET('Sanitation Data'!$E$12,0,10*ROW('Sanitation Data'!E56))),CX62="",ISNUMBER(OFFSET('Sanitation Data'!$E$12,0,10*ROW('Sanitation Data'!E56)))),OFFSET('Sanitation Data'!$E$12,0,10*ROW('Sanitation Data'!E56)),NA())))</f>
        <v>#N/A</v>
      </c>
      <c r="AJ62" s="134" t="e">
        <f ca="1">+IF(AND(ISNUMBER(OFFSET('Sanitation Data'!$E$13,0,10*ROW('Sanitation Data'!E56))),CY62="Yes"),OFFSET('Sanitation Data'!$E$13,0,10*ROW('Sanitation Data'!E56)),IF(AND(ISNUMBER(OFFSET('Sanitation Data'!$E$13,0,10*ROW('Sanitation Data'!E56))),CY62="No",ISNUMBER(OFFSET('Sanitation Data'!$E$13,0,10*ROW('Sanitation Data'!E56)))),CONCATENATE("[",ROUND(OFFSET('Sanitation Data'!$E$13,0,10*ROW('Sanitation Data'!E56)),0),"]"),IF(AND(ISNUMBER(OFFSET('Sanitation Data'!$E$13,0,10*ROW('Sanitation Data'!E56))),CY62="",ISNUMBER(OFFSET('Sanitation Data'!$E$13,0,10*ROW('Sanitation Data'!E56)))),OFFSET('Sanitation Data'!$E$13,0,10*ROW('Sanitation Data'!E56)),NA())))</f>
        <v>#N/A</v>
      </c>
      <c r="AK62" s="134" t="e">
        <f ca="1">+IF(AND(ISNUMBER(OFFSET('Sanitation Data'!$F$5,0,10*ROW('Sanitation Data'!F56))),CZ62="Yes"),100-OFFSET('Sanitation Data'!$F$5,0,10*ROW('Sanitation Data'!F56)),IF(AND(ISNUMBER(OFFSET('Sanitation Data'!$F$5,0,10*ROW('Sanitation Data'!F56))),CZ62="No",ISNUMBER(OFFSET('Sanitation Data'!$F$5,0,10*ROW('Sanitation Data'!F56)))),CONCATENATE("[",ROUND(100-OFFSET('Sanitation Data'!$F$5,0,10*ROW('Sanitation Data'!F56)),0),"]"),IF(AND(ISNUMBER(OFFSET('Sanitation Data'!$F$5,0,10*ROW('Sanitation Data'!F56))),CZ62="",ISNUMBER(OFFSET('Sanitation Data'!$F$5,0,10*ROW('Sanitation Data'!F56)))),100-OFFSET('Sanitation Data'!$F$5,0,10*ROW('Sanitation Data'!F56)),NA())))</f>
        <v>#N/A</v>
      </c>
      <c r="AL62" s="134" t="e">
        <f ca="1">+IF(AND(ISNUMBER(OFFSET('Sanitation Data'!$F$7,0,10*ROW('Sanitation Data'!F56))),DA62="Yes"),OFFSET('Sanitation Data'!$F$7,0,10*ROW('Sanitation Data'!F56)),IF(AND(ISNUMBER(OFFSET('Sanitation Data'!$F$7,0,10*ROW('Sanitation Data'!F56))),DA62="No",ISNUMBER(OFFSET('Sanitation Data'!$F$7,0,10*ROW('Sanitation Data'!F56)))),CONCATENATE("[",ROUND(OFFSET('Sanitation Data'!$F$7,0,10*ROW('Sanitation Data'!F56)),0),"]"),IF(AND(ISNUMBER(OFFSET('Sanitation Data'!$F$7,0,10*ROW('Sanitation Data'!F56))),DA62="",ISNUMBER(OFFSET('Sanitation Data'!$F$7,0,10*ROW('Sanitation Data'!F56)))),OFFSET('Sanitation Data'!$F$7,0,10*ROW('Sanitation Data'!F56)),NA())))</f>
        <v>#N/A</v>
      </c>
      <c r="AM62" s="134" t="e">
        <f ca="1">+IF(AND(ISNUMBER(OFFSET('Sanitation Data'!$F$11,0,10*ROW('Sanitation Data'!F56))),DB62="Yes"),OFFSET('Sanitation Data'!$F$11,0,10*ROW('Sanitation Data'!F56)),IF(AND(ISNUMBER(OFFSET('Sanitation Data'!$F$11,0,10*ROW('Sanitation Data'!F56))),DB62="No",ISNUMBER(OFFSET('Sanitation Data'!$F$11,0,10*ROW('Sanitation Data'!F56)))),CONCATENATE("[",ROUND(OFFSET('Sanitation Data'!$F$11,0,10*ROW('Sanitation Data'!F56)),0),"]"),IF(AND(ISNUMBER(OFFSET('Sanitation Data'!$F$11,0,10*ROW('Sanitation Data'!F56))),DB62="",ISNUMBER(OFFSET('Sanitation Data'!$F$11,0,10*ROW('Sanitation Data'!F56)))),OFFSET('Sanitation Data'!$F$11,0,10*ROW('Sanitation Data'!F56)),NA())))</f>
        <v>#N/A</v>
      </c>
      <c r="AN62" s="134" t="e">
        <f ca="1">+IF(AND(ISNUMBER(OFFSET('Sanitation Data'!$F$12,0,10*ROW('Sanitation Data'!F56))),DC62="Yes"),OFFSET('Sanitation Data'!$F$12,0,10*ROW('Sanitation Data'!F56)),IF(AND(ISNUMBER(OFFSET('Sanitation Data'!$F$12,0,10*ROW('Sanitation Data'!F56))),DC62="No",ISNUMBER(OFFSET('Sanitation Data'!$F$12,0,10*ROW('Sanitation Data'!F56)))),CONCATENATE("[",ROUND(OFFSET('Sanitation Data'!$F$12,0,10*ROW('Sanitation Data'!F56)),0),"]"),IF(AND(ISNUMBER(OFFSET('Sanitation Data'!$F$12,0,10*ROW('Sanitation Data'!F56))),DC62="",ISNUMBER(OFFSET('Sanitation Data'!$F$12,0,10*ROW('Sanitation Data'!F56)))),OFFSET('Sanitation Data'!$F$12,0,10*ROW('Sanitation Data'!F56)),NA())))</f>
        <v>#N/A</v>
      </c>
      <c r="AO62" s="134" t="e">
        <f ca="1">+IF(AND(ISNUMBER(OFFSET('Sanitation Data'!$F$13,0,10*ROW('Sanitation Data'!F56))),DD62="Yes"),OFFSET('Sanitation Data'!$F$13,0,10*ROW('Sanitation Data'!F56)),IF(AND(ISNUMBER(OFFSET('Sanitation Data'!$F$13,0,10*ROW('Sanitation Data'!F56))),DD62="No",ISNUMBER(OFFSET('Sanitation Data'!$F$13,0,10*ROW('Sanitation Data'!F56)))),CONCATENATE("[",ROUND(OFFSET('Sanitation Data'!$F$13,0,10*ROW('Sanitation Data'!F56)),0),"]"),IF(AND(ISNUMBER(OFFSET('Sanitation Data'!$F$13,0,10*ROW('Sanitation Data'!F56))),DD62="",ISNUMBER(OFFSET('Sanitation Data'!$F$13,0,10*ROW('Sanitation Data'!F56)))),OFFSET('Sanitation Data'!$F$13,0,10*ROW('Sanitation Data'!F56)),NA())))</f>
        <v>#N/A</v>
      </c>
      <c r="AP62" s="134" t="e">
        <f ca="1">+IF(AND(ISNUMBER(OFFSET('Sanitation Data'!$G$5,0,10*ROW('Sanitation Data'!G56))),DE62="Yes"),100-OFFSET('Sanitation Data'!$G$5,0,10*ROW('Sanitation Data'!G56)),IF(AND(ISNUMBER(OFFSET('Sanitation Data'!$G$5,0,10*ROW('Sanitation Data'!G56))),DE62="No",ISNUMBER(OFFSET('Sanitation Data'!$G$5,0,10*ROW('Sanitation Data'!G56)))),CONCATENATE("[",ROUND(100-OFFSET('Sanitation Data'!$G$5,0,10*ROW('Sanitation Data'!G56)),0),"]"),IF(AND(ISNUMBER(OFFSET('Sanitation Data'!$G$5,0,10*ROW('Sanitation Data'!G56))),DE62="",ISNUMBER(OFFSET('Sanitation Data'!$G$5,0,10*ROW('Sanitation Data'!G56)))),100-OFFSET('Sanitation Data'!$G$5,0,10*ROW('Sanitation Data'!G56)),NA())))</f>
        <v>#N/A</v>
      </c>
      <c r="AQ62" s="134" t="e">
        <f ca="1">+IF(AND(ISNUMBER(OFFSET('Sanitation Data'!$G$7,0,10*ROW('Sanitation Data'!G56))),DF62="Yes"),OFFSET('Sanitation Data'!$G$7,0,10*ROW('Sanitation Data'!G56)),IF(AND(ISNUMBER(OFFSET('Sanitation Data'!$G$7,0,10*ROW('Sanitation Data'!G56))),DF62="No",ISNUMBER(OFFSET('Sanitation Data'!$G$7,0,10*ROW('Sanitation Data'!G56)))),CONCATENATE("[",ROUND(OFFSET('Sanitation Data'!$G$7,0,10*ROW('Sanitation Data'!G56)),0),"]"),IF(AND(ISNUMBER(OFFSET('Sanitation Data'!$G$7,0,10*ROW('Sanitation Data'!G56))),DF62="",ISNUMBER(OFFSET('Sanitation Data'!$G$7,0,10*ROW('Sanitation Data'!G56)))),OFFSET('Sanitation Data'!$G$7,0,10*ROW('Sanitation Data'!G56)),NA())))</f>
        <v>#N/A</v>
      </c>
      <c r="AR62" s="134" t="e">
        <f ca="1">+IF(AND(ISNUMBER(OFFSET('Sanitation Data'!$G$11,0,10*ROW('Sanitation Data'!G56))),DG62="Yes"),OFFSET('Sanitation Data'!$G$11,0,10*ROW('Sanitation Data'!G56)),IF(AND(ISNUMBER(OFFSET('Sanitation Data'!$G$11,0,10*ROW('Sanitation Data'!G56))),DG62="No",ISNUMBER(OFFSET('Sanitation Data'!$G$11,0,10*ROW('Sanitation Data'!G56)))),CONCATENATE("[",ROUND(OFFSET('Sanitation Data'!$G$11,0,10*ROW('Sanitation Data'!G56)),0),"]"),IF(AND(ISNUMBER(OFFSET('Sanitation Data'!$G$11,0,10*ROW('Sanitation Data'!G56))),DG62="",ISNUMBER(OFFSET('Sanitation Data'!$G$11,0,10*ROW('Sanitation Data'!G56)))),OFFSET('Sanitation Data'!$G$11,0,10*ROW('Sanitation Data'!G56)),NA())))</f>
        <v>#N/A</v>
      </c>
      <c r="AS62" s="134" t="e">
        <f ca="1">+IF(AND(ISNUMBER(OFFSET('Sanitation Data'!$G$12,0,10*ROW('Sanitation Data'!G56))),DH62="Yes"),OFFSET('Sanitation Data'!$G$12,0,10*ROW('Sanitation Data'!G56)),IF(AND(ISNUMBER(OFFSET('Sanitation Data'!$G$12,0,10*ROW('Sanitation Data'!G56))),DH62="No",ISNUMBER(OFFSET('Sanitation Data'!$G$12,0,10*ROW('Sanitation Data'!G56)))),CONCATENATE("[",ROUND(OFFSET('Sanitation Data'!$G$12,0,10*ROW('Sanitation Data'!G56)),0),"]"),IF(AND(ISNUMBER(OFFSET('Sanitation Data'!$G$12,0,10*ROW('Sanitation Data'!G56))),DH62="",ISNUMBER(OFFSET('Sanitation Data'!$G$12,0,10*ROW('Sanitation Data'!G56)))),OFFSET('Sanitation Data'!$G$12,0,10*ROW('Sanitation Data'!G56)),NA())))</f>
        <v>#N/A</v>
      </c>
      <c r="AT62" s="134" t="e">
        <f ca="1">+IF(AND(ISNUMBER(OFFSET('Sanitation Data'!$G$13,0,10*ROW('Sanitation Data'!G56))),DI62="Yes"),OFFSET('Sanitation Data'!$G$13,0,10*ROW('Sanitation Data'!G56)),IF(AND(ISNUMBER(OFFSET('Sanitation Data'!$G$13,0,10*ROW('Sanitation Data'!G56))),DI62="No",ISNUMBER(OFFSET('Sanitation Data'!$G$13,0,10*ROW('Sanitation Data'!G56)))),CONCATENATE("[",ROUND(OFFSET('Sanitation Data'!$G$13,0,10*ROW('Sanitation Data'!G56)),0),"]"),IF(AND(ISNUMBER(OFFSET('Sanitation Data'!$G$13,0,10*ROW('Sanitation Data'!G56))),DI62="",ISNUMBER(OFFSET('Sanitation Data'!$G$13,0,10*ROW('Sanitation Data'!G56)))),OFFSET('Sanitation Data'!$G$13,0,10*ROW('Sanitation Data'!G56)),NA())))</f>
        <v>#N/A</v>
      </c>
      <c r="AU62" s="134" t="e">
        <f ca="1">+IF(AND(ISNUMBER(OFFSET('Sanitation Data'!$H$5,0,10*ROW('Sanitation Data'!H56))),DJ62="Yes"),100-OFFSET('Sanitation Data'!$H$5,0,10*ROW('Sanitation Data'!H56)),IF(AND(ISNUMBER(OFFSET('Sanitation Data'!$H$5,0,10*ROW('Sanitation Data'!H56))),DJ62="No",ISNUMBER(OFFSET('Sanitation Data'!$H$5,0,10*ROW('Sanitation Data'!H56)))),CONCATENATE("[",ROUND(100-OFFSET('Sanitation Data'!$H$5,0,10*ROW('Sanitation Data'!H56)),0),"]"),IF(AND(ISNUMBER(OFFSET('Sanitation Data'!$H$5,0,10*ROW('Sanitation Data'!H56))),DJ62="",ISNUMBER(OFFSET('Sanitation Data'!$H$5,0,10*ROW('Sanitation Data'!H56)))),100-OFFSET('Sanitation Data'!$H$5,0,10*ROW('Sanitation Data'!H56)),NA())))</f>
        <v>#N/A</v>
      </c>
      <c r="AV62" s="134" t="e">
        <f ca="1">+IF(AND(ISNUMBER(OFFSET('Sanitation Data'!$H$7,0,10*ROW('Sanitation Data'!H56))),DK62="Yes"),OFFSET('Sanitation Data'!$H$7,0,10*ROW('Sanitation Data'!H56)),IF(AND(ISNUMBER(OFFSET('Sanitation Data'!$H$7,0,10*ROW('Sanitation Data'!H56))),DK62="No",ISNUMBER(OFFSET('Sanitation Data'!$H$7,0,10*ROW('Sanitation Data'!H56)))),CONCATENATE("[",ROUND(OFFSET('Sanitation Data'!$H$7,0,10*ROW('Sanitation Data'!H56)),0),"]"),IF(AND(ISNUMBER(OFFSET('Sanitation Data'!$H$7,0,10*ROW('Sanitation Data'!H56))),DK62="",ISNUMBER(OFFSET('Sanitation Data'!$H$7,0,10*ROW('Sanitation Data'!H56)))),OFFSET('Sanitation Data'!$H$7,0,10*ROW('Sanitation Data'!H56)),NA())))</f>
        <v>#N/A</v>
      </c>
      <c r="AW62" s="134" t="e">
        <f ca="1">+IF(AND(ISNUMBER(OFFSET('Sanitation Data'!$H$11,0,10*ROW('Sanitation Data'!H56))),DL62="Yes"),OFFSET('Sanitation Data'!$H$11,0,10*ROW('Sanitation Data'!H56)),IF(AND(ISNUMBER(OFFSET('Sanitation Data'!$H$11,0,10*ROW('Sanitation Data'!H56))),DL62="No",ISNUMBER(OFFSET('Sanitation Data'!$H$11,0,10*ROW('Sanitation Data'!H56)))),CONCATENATE("[",ROUND(OFFSET('Sanitation Data'!$H$11,0,10*ROW('Sanitation Data'!H56)),0),"]"),IF(AND(ISNUMBER(OFFSET('Sanitation Data'!$H$11,0,10*ROW('Sanitation Data'!H56))),DL62="",ISNUMBER(OFFSET('Sanitation Data'!$H$11,0,10*ROW('Sanitation Data'!H56)))),OFFSET('Sanitation Data'!$H$11,0,10*ROW('Sanitation Data'!H56)),NA())))</f>
        <v>#N/A</v>
      </c>
      <c r="AX62" s="134" t="e">
        <f ca="1">+IF(AND(ISNUMBER(OFFSET('Sanitation Data'!$H$12,0,10*ROW('Sanitation Data'!H56))),DM62="Yes"),OFFSET('Sanitation Data'!$H$12,0,10*ROW('Sanitation Data'!H56)),IF(AND(ISNUMBER(OFFSET('Sanitation Data'!$H$12,0,10*ROW('Sanitation Data'!H56))),DM62="No",ISNUMBER(OFFSET('Sanitation Data'!$H$12,0,10*ROW('Sanitation Data'!H56)))),CONCATENATE("[",ROUND(OFFSET('Sanitation Data'!$H$12,0,10*ROW('Sanitation Data'!H56)),0),"]"),IF(AND(ISNUMBER(OFFSET('Sanitation Data'!$H$12,0,10*ROW('Sanitation Data'!H56))),DM62="",ISNUMBER(OFFSET('Sanitation Data'!$H$12,0,10*ROW('Sanitation Data'!H56)))),OFFSET('Sanitation Data'!$H$12,0,10*ROW('Sanitation Data'!H56)),NA())))</f>
        <v>#N/A</v>
      </c>
      <c r="AY62" s="134" t="e">
        <f ca="1">+IF(AND(ISNUMBER(OFFSET('Sanitation Data'!$H$13,0,10*ROW('Sanitation Data'!H56))),DN62="Yes"),OFFSET('Sanitation Data'!$H$13,0,10*ROW('Sanitation Data'!H56)),IF(AND(ISNUMBER(OFFSET('Sanitation Data'!$H$13,0,10*ROW('Sanitation Data'!H56))),DN62="No",ISNUMBER(OFFSET('Sanitation Data'!$H$13,0,10*ROW('Sanitation Data'!H56)))),CONCATENATE("[",ROUND(OFFSET('Sanitation Data'!$H$13,0,10*ROW('Sanitation Data'!H56)),0),"]"),IF(AND(ISNUMBER(OFFSET('Sanitation Data'!$H$13,0,10*ROW('Sanitation Data'!H56))),DN62="",ISNUMBER(OFFSET('Sanitation Data'!$H$13,0,10*ROW('Sanitation Data'!H56)))),OFFSET('Sanitation Data'!$H$13,0,10*ROW('Sanitation Data'!H56)),NA())))</f>
        <v>#N/A</v>
      </c>
      <c r="AZ62" s="135" t="e">
        <f ca="1">+IF(AND(ISNUMBER(OFFSET('Hygiene Data'!$C$6,0,10*ROW('Hygiene Data'!C56))),DO62="Yes"),OFFSET('Hygiene Data'!$C$6,0,10*ROW('Hygiene Data'!C56)),IF(AND(ISNUMBER(OFFSET('Hygiene Data'!$C$6,0,10*ROW('Hygiene Data'!C56))),DO62="No",ISNUMBER(OFFSET('Hygiene Data'!$C$6,0,10*ROW('Hygiene Data'!C56)))),CONCATENATE("[",ROUND(OFFSET('Hygiene Data'!$C$6,0,10*ROW('Hygiene Data'!C56)),0),"]"),IF(AND(ISNUMBER(OFFSET('Hygiene Data'!$C$6,0,10*ROW('Hygiene Data'!C56))),DO62="",ISNUMBER(OFFSET('Hygiene Data'!$C$6,0,10*ROW('Hygiene Data'!C56)))),OFFSET('Hygiene Data'!$C$6,0,10*ROW('Hygiene Data'!C56)),NA())))</f>
        <v>#N/A</v>
      </c>
      <c r="BA62" s="135" t="e">
        <f ca="1">+IF(AND(ISNUMBER(OFFSET('Hygiene Data'!$C$8,0,10*ROW('Hygiene Data'!C56))),DP62="Yes"),OFFSET('Hygiene Data'!$C$8,0,10*ROW('Hygiene Data'!C56)),IF(AND(ISNUMBER(OFFSET('Hygiene Data'!$C$8,0,10*ROW('Hygiene Data'!C56))),DP62="No",ISNUMBER(OFFSET('Hygiene Data'!$C$8,0,10*ROW('Hygiene Data'!C56)))),CONCATENATE("[",ROUND(OFFSET('Hygiene Data'!$C$8,0,10*ROW('Hygiene Data'!C56)),0),"]"),IF(AND(ISNUMBER(OFFSET('Hygiene Data'!$C$8,0,10*ROW('Hygiene Data'!C56))),DP62="",ISNUMBER(OFFSET('Hygiene Data'!$C$8,0,10*ROW('Hygiene Data'!C56)))),OFFSET('Hygiene Data'!$C$8,0,10*ROW('Hygiene Data'!C56)),NA())))</f>
        <v>#N/A</v>
      </c>
      <c r="BB62" s="135" t="e">
        <f ca="1">+IF(AND(ISNUMBER(OFFSET('Hygiene Data'!$C$10,0,10*ROW('Hygiene Data'!C56))),DQ62="Yes"),OFFSET('Hygiene Data'!$C$10,0,10*ROW('Hygiene Data'!C56)),IF(AND(ISNUMBER(OFFSET('Hygiene Data'!$C$10,0,10*ROW('Hygiene Data'!C56))),DQ62="No",ISNUMBER(OFFSET('Hygiene Data'!$C$10,0,10*ROW('Hygiene Data'!C56)))),CONCATENATE("[",ROUND(OFFSET('Hygiene Data'!$C$10,0,10*ROW('Hygiene Data'!C56)),0),"]"),IF(AND(ISNUMBER(OFFSET('Hygiene Data'!$C$10,0,10*ROW('Hygiene Data'!C56))),DQ62="",ISNUMBER(OFFSET('Hygiene Data'!$C$10,0,10*ROW('Hygiene Data'!C56)))),OFFSET('Hygiene Data'!$C$10,0,10*ROW('Hygiene Data'!C56)),NA())))</f>
        <v>#N/A</v>
      </c>
      <c r="BC62" s="135" t="e">
        <f ca="1">+IF(AND(ISNUMBER(OFFSET('Hygiene Data'!$D$6,0,10*ROW('Hygiene Data'!D56))),DR62="Yes"),OFFSET('Hygiene Data'!$D$6,0,10*ROW('Hygiene Data'!D56)),IF(AND(ISNUMBER(OFFSET('Hygiene Data'!$D$6,0,10*ROW('Hygiene Data'!D56))),DR62="No",ISNUMBER(OFFSET('Hygiene Data'!$D$6,0,10*ROW('Hygiene Data'!D56)))),CONCATENATE("[",ROUND(OFFSET('Hygiene Data'!$D$6,0,10*ROW('Hygiene Data'!D56)),0),"]"),IF(AND(ISNUMBER(OFFSET('Hygiene Data'!$D$6,0,10*ROW('Hygiene Data'!D56))),DR62="",ISNUMBER(OFFSET('Hygiene Data'!$D$6,0,10*ROW('Hygiene Data'!D56)))),OFFSET('Hygiene Data'!$D$6,0,10*ROW('Hygiene Data'!D56)),NA())))</f>
        <v>#N/A</v>
      </c>
      <c r="BD62" s="135" t="e">
        <f ca="1">+IF(AND(ISNUMBER(OFFSET('Hygiene Data'!$D$8,0,10*ROW('Hygiene Data'!D56))),DS62="Yes"),OFFSET('Hygiene Data'!$D$8,0,10*ROW('Hygiene Data'!D56)),IF(AND(ISNUMBER(OFFSET('Hygiene Data'!$D$8,0,10*ROW('Hygiene Data'!D56))),DS62="No",ISNUMBER(OFFSET('Hygiene Data'!$D$8,0,10*ROW('Hygiene Data'!D56)))),CONCATENATE("[",ROUND(OFFSET('Hygiene Data'!$D$8,0,10*ROW('Hygiene Data'!D56)),0),"]"),IF(AND(ISNUMBER(OFFSET('Hygiene Data'!$D$8,0,10*ROW('Hygiene Data'!D56))),DS62="",ISNUMBER(OFFSET('Hygiene Data'!$D$8,0,10*ROW('Hygiene Data'!D56)))),OFFSET('Hygiene Data'!$D$8,0,10*ROW('Hygiene Data'!D56)),NA())))</f>
        <v>#N/A</v>
      </c>
      <c r="BE62" s="135" t="e">
        <f ca="1">+IF(AND(ISNUMBER(OFFSET('Hygiene Data'!$D$10,0,10*ROW('Hygiene Data'!D56))),DT62="Yes"),OFFSET('Hygiene Data'!$D$10,0,10*ROW('Hygiene Data'!D56)),IF(AND(ISNUMBER(OFFSET('Hygiene Data'!$D$10,0,10*ROW('Hygiene Data'!D56))),DT62="No",ISNUMBER(OFFSET('Hygiene Data'!$D$10,0,10*ROW('Hygiene Data'!D56)))),CONCATENATE("[",ROUND(OFFSET('Hygiene Data'!$D$10,0,10*ROW('Hygiene Data'!D56)),0),"]"),IF(AND(ISNUMBER(OFFSET('Hygiene Data'!$D$10,0,10*ROW('Hygiene Data'!D56))),DT62="",ISNUMBER(OFFSET('Hygiene Data'!$D$10,0,10*ROW('Hygiene Data'!D56)))),OFFSET('Hygiene Data'!$D$10,0,10*ROW('Hygiene Data'!D56)),NA())))</f>
        <v>#N/A</v>
      </c>
      <c r="BF62" s="135" t="e">
        <f ca="1">+IF(AND(ISNUMBER(OFFSET('Hygiene Data'!$E$6,0,10*ROW('Hygiene Data'!E56))),DU62="Yes"),OFFSET('Hygiene Data'!$E$6,0,10*ROW('Hygiene Data'!E56)),IF(AND(ISNUMBER(OFFSET('Hygiene Data'!$E$6,0,10*ROW('Hygiene Data'!E56))),DU62="No",ISNUMBER(OFFSET('Hygiene Data'!$E$6,0,10*ROW('Hygiene Data'!E56)))),CONCATENATE("[",ROUND(OFFSET('Hygiene Data'!$E$6,0,10*ROW('Hygiene Data'!E56)),0),"]"),IF(AND(ISNUMBER(OFFSET('Hygiene Data'!$E$6,0,10*ROW('Hygiene Data'!E56))),DU62="",ISNUMBER(OFFSET('Hygiene Data'!$E$6,0,10*ROW('Hygiene Data'!E56)))),OFFSET('Hygiene Data'!$E$6,0,10*ROW('Hygiene Data'!E56)),NA())))</f>
        <v>#N/A</v>
      </c>
      <c r="BG62" s="135" t="e">
        <f ca="1">+IF(AND(ISNUMBER(OFFSET('Hygiene Data'!$E$8,0,10*ROW('Hygiene Data'!E56))),DV62="Yes"),OFFSET('Hygiene Data'!$E$8,0,10*ROW('Hygiene Data'!E56)),IF(AND(ISNUMBER(OFFSET('Hygiene Data'!$E$8,0,10*ROW('Hygiene Data'!E56))),DV62="No",ISNUMBER(OFFSET('Hygiene Data'!$E$8,0,10*ROW('Hygiene Data'!E56)))),CONCATENATE("[",ROUND(OFFSET('Hygiene Data'!$E$8,0,10*ROW('Hygiene Data'!E56)),0),"]"),IF(AND(ISNUMBER(OFFSET('Hygiene Data'!$E$8,0,10*ROW('Hygiene Data'!E56))),DV62="",ISNUMBER(OFFSET('Hygiene Data'!$E$8,0,10*ROW('Hygiene Data'!E56)))),OFFSET('Hygiene Data'!$E$8,0,10*ROW('Hygiene Data'!E56)),NA())))</f>
        <v>#N/A</v>
      </c>
      <c r="BH62" s="135" t="e">
        <f ca="1">+IF(AND(ISNUMBER(OFFSET('Hygiene Data'!$E$10,0,10*ROW('Hygiene Data'!E56))),DW62="Yes"),OFFSET('Hygiene Data'!$E$10,0,10*ROW('Hygiene Data'!E56)),IF(AND(ISNUMBER(OFFSET('Hygiene Data'!$E$10,0,10*ROW('Hygiene Data'!E56))),DW62="No",ISNUMBER(OFFSET('Hygiene Data'!$E$10,0,10*ROW('Hygiene Data'!E56)))),CONCATENATE("[",ROUND(OFFSET('Hygiene Data'!$E$10,0,10*ROW('Hygiene Data'!E56)),0),"]"),IF(AND(ISNUMBER(OFFSET('Hygiene Data'!$E$10,0,10*ROW('Hygiene Data'!E56))),DW62="",ISNUMBER(OFFSET('Hygiene Data'!$E$10,0,10*ROW('Hygiene Data'!E56)))),OFFSET('Hygiene Data'!$E$10,0,10*ROW('Hygiene Data'!E56)),NA())))</f>
        <v>#N/A</v>
      </c>
      <c r="BI62" s="135" t="e">
        <f ca="1">+IF(AND(ISNUMBER(OFFSET('Hygiene Data'!$F$6,0,10*ROW('Hygiene Data'!F56))),DX62="Yes"),OFFSET('Hygiene Data'!$F$6,0,10*ROW('Hygiene Data'!F56)),IF(AND(ISNUMBER(OFFSET('Hygiene Data'!$F$6,0,10*ROW('Hygiene Data'!F56))),DX62="No",ISNUMBER(OFFSET('Hygiene Data'!$F$6,0,10*ROW('Hygiene Data'!F56)))),CONCATENATE("[",ROUND(OFFSET('Hygiene Data'!$F$6,0,10*ROW('Hygiene Data'!F56)),0),"]"),IF(AND(ISNUMBER(OFFSET('Hygiene Data'!$F$6,0,10*ROW('Hygiene Data'!F56))),DX62="",ISNUMBER(OFFSET('Hygiene Data'!$F$6,0,10*ROW('Hygiene Data'!F56)))),OFFSET('Hygiene Data'!$F$6,0,10*ROW('Hygiene Data'!F56)),NA())))</f>
        <v>#N/A</v>
      </c>
      <c r="BJ62" s="135" t="e">
        <f ca="1">+IF(AND(ISNUMBER(OFFSET('Hygiene Data'!$F$8,0,10*ROW('Hygiene Data'!F56))),DY62="Yes"),OFFSET('Hygiene Data'!$F$8,0,10*ROW('Hygiene Data'!F56)),IF(AND(ISNUMBER(OFFSET('Hygiene Data'!$F$8,0,10*ROW('Hygiene Data'!F56))),DY62="No",ISNUMBER(OFFSET('Hygiene Data'!$F$8,0,10*ROW('Hygiene Data'!F56)))),CONCATENATE("[",ROUND(OFFSET('Hygiene Data'!$F$8,0,10*ROW('Hygiene Data'!F56)),0),"]"),IF(AND(ISNUMBER(OFFSET('Hygiene Data'!$F$8,0,10*ROW('Hygiene Data'!F56))),DY62="",ISNUMBER(OFFSET('Hygiene Data'!$F$8,0,10*ROW('Hygiene Data'!F56)))),OFFSET('Hygiene Data'!$F$8,0,10*ROW('Hygiene Data'!F56)),NA())))</f>
        <v>#N/A</v>
      </c>
      <c r="BK62" s="135" t="e">
        <f ca="1">+IF(AND(ISNUMBER(OFFSET('Hygiene Data'!$F$10,0,10*ROW('Hygiene Data'!F56))),DZ62="Yes"),OFFSET('Hygiene Data'!$F$10,0,10*ROW('Hygiene Data'!F56)),IF(AND(ISNUMBER(OFFSET('Hygiene Data'!$F$10,0,10*ROW('Hygiene Data'!F56))),DZ62="No",ISNUMBER(OFFSET('Hygiene Data'!$F$10,0,10*ROW('Hygiene Data'!F56)))),CONCATENATE("[",ROUND(OFFSET('Hygiene Data'!$F$10,0,10*ROW('Hygiene Data'!F56)),0),"]"),IF(AND(ISNUMBER(OFFSET('Hygiene Data'!$F$10,0,10*ROW('Hygiene Data'!F56))),DZ62="",ISNUMBER(OFFSET('Hygiene Data'!$F$10,0,10*ROW('Hygiene Data'!F56)))),OFFSET('Hygiene Data'!$F$10,0,10*ROW('Hygiene Data'!F56)),NA())))</f>
        <v>#N/A</v>
      </c>
      <c r="BL62" s="135" t="e">
        <f ca="1">+IF(AND(ISNUMBER(OFFSET('Hygiene Data'!$G$6,0,10*ROW('Hygiene Data'!G56))),EA62="Yes"),OFFSET('Hygiene Data'!$G$6,0,10*ROW('Hygiene Data'!G56)),IF(AND(ISNUMBER(OFFSET('Hygiene Data'!$G$6,0,10*ROW('Hygiene Data'!G56))),EA62="No",ISNUMBER(OFFSET('Hygiene Data'!$G$6,0,10*ROW('Hygiene Data'!G56)))),CONCATENATE("[",ROUND(OFFSET('Hygiene Data'!$G$6,0,10*ROW('Hygiene Data'!G56)),0),"]"),IF(AND(ISNUMBER(OFFSET('Hygiene Data'!$G$6,0,10*ROW('Hygiene Data'!G56))),EA62="",ISNUMBER(OFFSET('Hygiene Data'!$G$6,0,10*ROW('Hygiene Data'!G56)))),OFFSET('Hygiene Data'!$G$6,0,10*ROW('Hygiene Data'!G56)),NA())))</f>
        <v>#N/A</v>
      </c>
      <c r="BM62" s="135" t="e">
        <f ca="1">+IF(AND(ISNUMBER(OFFSET('Hygiene Data'!$G$8,0,10*ROW('Hygiene Data'!G56))),EB62="Yes"),OFFSET('Hygiene Data'!$G$8,0,10*ROW('Hygiene Data'!G56)),IF(AND(ISNUMBER(OFFSET('Hygiene Data'!$G$8,0,10*ROW('Hygiene Data'!G56))),EB62="No",ISNUMBER(OFFSET('Hygiene Data'!$G$8,0,10*ROW('Hygiene Data'!G56)))),CONCATENATE("[",ROUND(OFFSET('Hygiene Data'!$G$8,0,10*ROW('Hygiene Data'!G56)),0),"]"),IF(AND(ISNUMBER(OFFSET('Hygiene Data'!$G$8,0,10*ROW('Hygiene Data'!G56))),EB62="",ISNUMBER(OFFSET('Hygiene Data'!$G$8,0,10*ROW('Hygiene Data'!G56)))),OFFSET('Hygiene Data'!$G$8,0,10*ROW('Hygiene Data'!G56)),NA())))</f>
        <v>#N/A</v>
      </c>
      <c r="BN62" s="135" t="e">
        <f ca="1">+IF(AND(ISNUMBER(OFFSET('Hygiene Data'!$G$10,0,10*ROW('Hygiene Data'!G56))),EC62="Yes"),OFFSET('Hygiene Data'!$G$10,0,10*ROW('Hygiene Data'!G56)),IF(AND(ISNUMBER(OFFSET('Hygiene Data'!$G$10,0,10*ROW('Hygiene Data'!G56))),EC62="No",ISNUMBER(OFFSET('Hygiene Data'!$G$10,0,10*ROW('Hygiene Data'!G56)))),CONCATENATE("[",ROUND(OFFSET('Hygiene Data'!$G$10,0,10*ROW('Hygiene Data'!G56)),0),"]"),IF(AND(ISNUMBER(OFFSET('Hygiene Data'!$G$10,0,10*ROW('Hygiene Data'!G56))),EC62="",ISNUMBER(OFFSET('Hygiene Data'!$G$10,0,10*ROW('Hygiene Data'!G56)))),OFFSET('Hygiene Data'!$G$10,0,10*ROW('Hygiene Data'!G56)),NA())))</f>
        <v>#N/A</v>
      </c>
      <c r="BO62" s="135" t="e">
        <f ca="1">+IF(AND(ISNUMBER(OFFSET('Hygiene Data'!$H$6,0,10*ROW('Hygiene Data'!H56))),ED62="Yes"),OFFSET('Hygiene Data'!$H$6,0,10*ROW('Hygiene Data'!H56)),IF(AND(ISNUMBER(OFFSET('Hygiene Data'!$H$6,0,10*ROW('Hygiene Data'!H56))),ED62="No",ISNUMBER(OFFSET('Hygiene Data'!$H$6,0,10*ROW('Hygiene Data'!H56)))),CONCATENATE("[",ROUND(OFFSET('Hygiene Data'!$H$6,0,10*ROW('Hygiene Data'!H56)),0),"]"),IF(AND(ISNUMBER(OFFSET('Hygiene Data'!$H$6,0,10*ROW('Hygiene Data'!H56))),ED62="",ISNUMBER(OFFSET('Hygiene Data'!$H$6,0,10*ROW('Hygiene Data'!H56)))),OFFSET('Hygiene Data'!$H$6,0,10*ROW('Hygiene Data'!H56)),NA())))</f>
        <v>#N/A</v>
      </c>
      <c r="BP62" s="135" t="e">
        <f ca="1">+IF(AND(ISNUMBER(OFFSET('Hygiene Data'!$H$8,0,10*ROW('Hygiene Data'!H56))),EE62="Yes"),OFFSET('Hygiene Data'!$H$8,0,10*ROW('Hygiene Data'!H56)),IF(AND(ISNUMBER(OFFSET('Hygiene Data'!$H$8,0,10*ROW('Hygiene Data'!H56))),EE62="No",ISNUMBER(OFFSET('Hygiene Data'!$H$8,0,10*ROW('Hygiene Data'!H56)))),CONCATENATE("[",ROUND(OFFSET('Hygiene Data'!$H$8,0,10*ROW('Hygiene Data'!H56)),0),"]"),IF(AND(ISNUMBER(OFFSET('Hygiene Data'!$H$8,0,10*ROW('Hygiene Data'!H56))),EE62="",ISNUMBER(OFFSET('Hygiene Data'!$H$8,0,10*ROW('Hygiene Data'!H56)))),OFFSET('Hygiene Data'!$H$8,0,10*ROW('Hygiene Data'!H56)),NA())))</f>
        <v>#N/A</v>
      </c>
      <c r="BQ62" s="135" t="e">
        <f ca="1">+IF(AND(ISNUMBER(OFFSET('Hygiene Data'!$H$10,0,10*ROW('Hygiene Data'!H56))),EF62="Yes"),OFFSET('Hygiene Data'!$H$10,0,10*ROW('Hygiene Data'!H56)),IF(AND(ISNUMBER(OFFSET('Hygiene Data'!$H$10,0,10*ROW('Hygiene Data'!H56))),EF62="No",ISNUMBER(OFFSET('Hygiene Data'!$H$10,0,10*ROW('Hygiene Data'!H56)))),CONCATENATE("[",ROUND(OFFSET('Hygiene Data'!$H$10,0,10*ROW('Hygiene Data'!H56)),0),"]"),IF(AND(ISNUMBER(OFFSET('Hygiene Data'!$H$10,0,10*ROW('Hygiene Data'!H56))),EF62="",ISNUMBER(OFFSET('Hygiene Data'!$H$10,0,10*ROW('Hygiene Data'!H56)))),OFFSET('Hygiene Data'!$H$10,0,10*ROW('Hygiene Data'!H56)),NA())))</f>
        <v>#N/A</v>
      </c>
      <c r="BS62" s="34" t="str">
        <f ca="1">+IF(OFFSET('Water Data'!$C$28,0,10*ROW('Water Data'!C56))="","",OFFSET('Water Data'!$C$28,0,10*ROW('Water Data'!C56)))</f>
        <v/>
      </c>
      <c r="BT62" s="34" t="str">
        <f ca="1">+IF(OFFSET('Water Data'!$C$29,0,10*ROW('Water Data'!C56))="","",OFFSET('Water Data'!$C$29,0,10*ROW('Water Data'!C56)))</f>
        <v/>
      </c>
      <c r="BU62" s="34" t="str">
        <f ca="1">+IF(OFFSET('Water Data'!$C$30,0,10*ROW('Water Data'!C56))="","",OFFSET('Water Data'!$C$30,0,10*ROW('Water Data'!C56)))</f>
        <v/>
      </c>
      <c r="BV62" s="34" t="str">
        <f ca="1">+IF(OFFSET('Water Data'!$D$28,0,10*ROW('Water Data'!D56))="","",OFFSET('Water Data'!$D$28,0,10*ROW('Water Data'!D56)))</f>
        <v/>
      </c>
      <c r="BW62" s="34" t="str">
        <f ca="1">+IF(OFFSET('Water Data'!$D$29,0,10*ROW('Water Data'!D56))="","",OFFSET('Water Data'!$D$29,0,10*ROW('Water Data'!D56)))</f>
        <v/>
      </c>
      <c r="BX62" s="34" t="str">
        <f ca="1">+IF(OFFSET('Water Data'!$D$30,0,10*ROW('Water Data'!D56))="","",OFFSET('Water Data'!$D$30,0,10*ROW('Water Data'!D56)))</f>
        <v/>
      </c>
      <c r="BY62" s="34" t="str">
        <f ca="1">+IF(OFFSET('Water Data'!$E$28,0,10*ROW('Water Data'!E56))="","",OFFSET('Water Data'!$E$28,0,10*ROW('Water Data'!E56)))</f>
        <v/>
      </c>
      <c r="BZ62" s="34" t="str">
        <f ca="1">+IF(OFFSET('Water Data'!$E$29,0,10*ROW('Water Data'!E56))="","",OFFSET('Water Data'!$E$29,0,10*ROW('Water Data'!E56)))</f>
        <v/>
      </c>
      <c r="CA62" s="34" t="str">
        <f ca="1">+IF(OFFSET('Water Data'!$E$30,0,10*ROW('Water Data'!E56))="","",OFFSET('Water Data'!$E$30,0,10*ROW('Water Data'!E56)))</f>
        <v/>
      </c>
      <c r="CB62" s="34" t="str">
        <f ca="1">+IF(OFFSET('Water Data'!$F$28,0,10*ROW('Water Data'!F56))="","",OFFSET('Water Data'!$F$28,0,10*ROW('Water Data'!F56)))</f>
        <v/>
      </c>
      <c r="CC62" s="34" t="str">
        <f ca="1">+IF(OFFSET('Water Data'!$F$29,0,10*ROW('Water Data'!F56))="","",OFFSET('Water Data'!$F$29,0,10*ROW('Water Data'!F56)))</f>
        <v/>
      </c>
      <c r="CD62" s="34" t="str">
        <f ca="1">+IF(OFFSET('Water Data'!$F$30,0,10*ROW('Water Data'!F56))="","",OFFSET('Water Data'!$F$30,0,10*ROW('Water Data'!F56)))</f>
        <v/>
      </c>
      <c r="CE62" s="34" t="str">
        <f ca="1">+IF(OFFSET('Water Data'!$G$28,0,10*ROW('Water Data'!G56))="","",OFFSET('Water Data'!$G$28,0,10*ROW('Water Data'!G56)))</f>
        <v/>
      </c>
      <c r="CF62" s="34" t="str">
        <f ca="1">+IF(OFFSET('Water Data'!$G$29,0,10*ROW('Water Data'!G56))="","",OFFSET('Water Data'!$G$29,0,10*ROW('Water Data'!G56)))</f>
        <v/>
      </c>
      <c r="CG62" s="34" t="str">
        <f ca="1">+IF(OFFSET('Water Data'!$G$30,0,10*ROW('Water Data'!G56))="","",OFFSET('Water Data'!$G$30,0,10*ROW('Water Data'!G56)))</f>
        <v/>
      </c>
      <c r="CH62" s="34" t="str">
        <f ca="1">+IF(OFFSET('Water Data'!$H$28,0,10*ROW('Water Data'!H56))="","",OFFSET('Water Data'!$H$28,0,10*ROW('Water Data'!H56)))</f>
        <v/>
      </c>
      <c r="CI62" s="34" t="str">
        <f ca="1">+IF(OFFSET('Water Data'!$H$29,0,10*ROW('Water Data'!H56))="","",OFFSET('Water Data'!$H$29,0,10*ROW('Water Data'!H56)))</f>
        <v/>
      </c>
      <c r="CJ62" s="34" t="str">
        <f ca="1">+IF(OFFSET('Water Data'!$H$30,0,10*ROW('Water Data'!H56))="","",OFFSET('Water Data'!$H$30,0,10*ROW('Water Data'!H56)))</f>
        <v/>
      </c>
      <c r="CK62" s="34" t="str">
        <f ca="1">+IF(OFFSET('Sanitation Data'!$C$29,0,10*ROW('Sanitation Data'!C56))="","",OFFSET('Sanitation Data'!$C$29,0,10*ROW('Sanitation Data'!C56)))</f>
        <v/>
      </c>
      <c r="CL62" s="34" t="str">
        <f ca="1">+IF(OFFSET('Sanitation Data'!$C$30,0,10*ROW('Sanitation Data'!C56))="","",OFFSET('Sanitation Data'!$C$30,0,10*ROW('Sanitation Data'!C56)))</f>
        <v/>
      </c>
      <c r="CM62" s="34" t="str">
        <f ca="1">+IF(OFFSET('Sanitation Data'!$C$31,0,10*ROW('Sanitation Data'!C56))="","",OFFSET('Sanitation Data'!$C$31,0,10*ROW('Sanitation Data'!C56)))</f>
        <v/>
      </c>
      <c r="CN62" s="34" t="str">
        <f ca="1">+IF(OFFSET('Sanitation Data'!$C$32,0,10*ROW('Sanitation Data'!C56))="","",OFFSET('Sanitation Data'!$C$32,0,10*ROW('Sanitation Data'!C56)))</f>
        <v/>
      </c>
      <c r="CO62" s="34" t="str">
        <f ca="1">+IF(OFFSET('Sanitation Data'!$C$33,0,10*ROW('Sanitation Data'!C56))="","",OFFSET('Sanitation Data'!$C$33,0,10*ROW('Sanitation Data'!C56)))</f>
        <v/>
      </c>
      <c r="CP62" s="34" t="str">
        <f ca="1">+IF(OFFSET('Sanitation Data'!$D$29,0,10*ROW('Sanitation Data'!D56))="","",OFFSET('Sanitation Data'!$D$29,0,10*ROW('Sanitation Data'!D56)))</f>
        <v/>
      </c>
      <c r="CQ62" s="34" t="str">
        <f ca="1">+IF(OFFSET('Sanitation Data'!$D$30,0,10*ROW('Sanitation Data'!D56))="","",OFFSET('Sanitation Data'!$D$30,0,10*ROW('Sanitation Data'!D56)))</f>
        <v/>
      </c>
      <c r="CR62" s="34" t="str">
        <f ca="1">+IF(OFFSET('Sanitation Data'!$D$31,0,10*ROW('Sanitation Data'!D56))="","",OFFSET('Sanitation Data'!$D$31,0,10*ROW('Sanitation Data'!D56)))</f>
        <v/>
      </c>
      <c r="CS62" s="34" t="str">
        <f ca="1">+IF(OFFSET('Sanitation Data'!$D$32,0,10*ROW('Sanitation Data'!D56))="","",OFFSET('Sanitation Data'!$D$32,0,10*ROW('Sanitation Data'!D56)))</f>
        <v/>
      </c>
      <c r="CT62" s="34" t="str">
        <f ca="1">+IF(OFFSET('Sanitation Data'!$D$33,0,10*ROW('Sanitation Data'!D56))="","",OFFSET('Sanitation Data'!$D$33,0,10*ROW('Sanitation Data'!D56)))</f>
        <v/>
      </c>
      <c r="CU62" s="34" t="str">
        <f ca="1">+IF(OFFSET('Sanitation Data'!$E$29,0,10*ROW('Sanitation Data'!E56))="","",OFFSET('Sanitation Data'!$E$29,0,10*ROW('Sanitation Data'!E56)))</f>
        <v/>
      </c>
      <c r="CV62" s="34" t="str">
        <f ca="1">+IF(OFFSET('Sanitation Data'!$E$30,0,10*ROW('Sanitation Data'!E56))="","",OFFSET('Sanitation Data'!$E$30,0,10*ROW('Sanitation Data'!E56)))</f>
        <v/>
      </c>
      <c r="CW62" s="34" t="str">
        <f ca="1">+IF(OFFSET('Sanitation Data'!$E$31,0,10*ROW('Sanitation Data'!E56))="","",OFFSET('Sanitation Data'!$E$31,0,10*ROW('Sanitation Data'!E56)))</f>
        <v/>
      </c>
      <c r="CX62" s="34" t="str">
        <f ca="1">+IF(OFFSET('Sanitation Data'!$E$32,0,10*ROW('Sanitation Data'!E56))="","",OFFSET('Sanitation Data'!$E$32,0,10*ROW('Sanitation Data'!E56)))</f>
        <v/>
      </c>
      <c r="CY62" s="34" t="str">
        <f ca="1">+IF(OFFSET('Sanitation Data'!$E$33,0,10*ROW('Sanitation Data'!E56))="","",OFFSET('Sanitation Data'!$E$33,0,10*ROW('Sanitation Data'!E56)))</f>
        <v/>
      </c>
      <c r="CZ62" s="34" t="str">
        <f ca="1">+IF(OFFSET('Sanitation Data'!$F$29,0,10*ROW('Sanitation Data'!F56))="","",OFFSET('Sanitation Data'!$F$29,0,10*ROW('Sanitation Data'!F56)))</f>
        <v/>
      </c>
      <c r="DA62" s="34" t="str">
        <f ca="1">+IF(OFFSET('Sanitation Data'!$F$30,0,10*ROW('Sanitation Data'!F56))="","",OFFSET('Sanitation Data'!$F$30,0,10*ROW('Sanitation Data'!F56)))</f>
        <v/>
      </c>
      <c r="DB62" s="34" t="str">
        <f ca="1">+IF(OFFSET('Sanitation Data'!$F$31,0,10*ROW('Sanitation Data'!F56))="","",OFFSET('Sanitation Data'!$F$31,0,10*ROW('Sanitation Data'!F56)))</f>
        <v/>
      </c>
      <c r="DC62" s="34" t="str">
        <f ca="1">+IF(OFFSET('Sanitation Data'!$F$32,0,10*ROW('Sanitation Data'!F56))="","",OFFSET('Sanitation Data'!$F$32,0,10*ROW('Sanitation Data'!F56)))</f>
        <v/>
      </c>
      <c r="DD62" s="34" t="str">
        <f ca="1">+IF(OFFSET('Sanitation Data'!$F$33,0,10*ROW('Sanitation Data'!F56))="","",OFFSET('Sanitation Data'!$F$33,0,10*ROW('Sanitation Data'!F56)))</f>
        <v/>
      </c>
      <c r="DE62" s="34" t="str">
        <f ca="1">+IF(OFFSET('Sanitation Data'!$G$29,0,10*ROW('Sanitation Data'!G56))="","",OFFSET('Sanitation Data'!$G$29,0,10*ROW('Sanitation Data'!G56)))</f>
        <v/>
      </c>
      <c r="DF62" s="34" t="str">
        <f ca="1">+IF(OFFSET('Sanitation Data'!$G$30,0,10*ROW('Sanitation Data'!G56))="","",OFFSET('Sanitation Data'!$G$30,0,10*ROW('Sanitation Data'!G56)))</f>
        <v/>
      </c>
      <c r="DG62" s="34" t="str">
        <f ca="1">+IF(OFFSET('Sanitation Data'!$G$31,0,10*ROW('Sanitation Data'!G56))="","",OFFSET('Sanitation Data'!$G$31,0,10*ROW('Sanitation Data'!G56)))</f>
        <v/>
      </c>
      <c r="DH62" s="34" t="str">
        <f ca="1">+IF(OFFSET('Sanitation Data'!$G$32,0,10*ROW('Sanitation Data'!G56))="","",OFFSET('Sanitation Data'!$G$32,0,10*ROW('Sanitation Data'!G56)))</f>
        <v/>
      </c>
      <c r="DI62" s="34" t="str">
        <f ca="1">+IF(OFFSET('Sanitation Data'!$G$33,0,10*ROW('Sanitation Data'!G56))="","",OFFSET('Sanitation Data'!$G$33,0,10*ROW('Sanitation Data'!G56)))</f>
        <v/>
      </c>
      <c r="DJ62" s="34" t="str">
        <f ca="1">+IF(OFFSET('Sanitation Data'!$H$29,0,10*ROW('Sanitation Data'!H56))="","",OFFSET('Sanitation Data'!$H$29,0,10*ROW('Sanitation Data'!H56)))</f>
        <v/>
      </c>
      <c r="DK62" s="34" t="str">
        <f ca="1">+IF(OFFSET('Sanitation Data'!$H$30,0,10*ROW('Sanitation Data'!H56))="","",OFFSET('Sanitation Data'!$H$30,0,10*ROW('Sanitation Data'!H56)))</f>
        <v/>
      </c>
      <c r="DL62" s="34" t="str">
        <f ca="1">+IF(OFFSET('Sanitation Data'!$H$31,0,10*ROW('Sanitation Data'!H56))="","",OFFSET('Sanitation Data'!$H$31,0,10*ROW('Sanitation Data'!H56)))</f>
        <v/>
      </c>
      <c r="DM62" s="34" t="str">
        <f ca="1">+IF(OFFSET('Sanitation Data'!$H$32,0,10*ROW('Sanitation Data'!H56))="","",OFFSET('Sanitation Data'!$H$32,0,10*ROW('Sanitation Data'!H56)))</f>
        <v/>
      </c>
      <c r="DN62" s="34" t="str">
        <f ca="1">+IF(OFFSET('Sanitation Data'!$H$33,0,10*ROW('Sanitation Data'!H56))="","",OFFSET('Sanitation Data'!$H$33,0,10*ROW('Sanitation Data'!H56)))</f>
        <v/>
      </c>
      <c r="DO62" s="34" t="str">
        <f ca="1">+IF(OFFSET('Hygiene Data'!$C$12,0,10*ROW('Hygiene Data'!C56))="","",OFFSET('Hygiene Data'!$C$12,0,10*ROW('Hygiene Data'!C56)))</f>
        <v/>
      </c>
      <c r="DP62" s="34" t="str">
        <f ca="1">+IF(OFFSET('Hygiene Data'!$C$13,0,10*ROW('Hygiene Data'!C56))="","",OFFSET('Hygiene Data'!$C$13,0,10*ROW('Hygiene Data'!C56)))</f>
        <v/>
      </c>
      <c r="DQ62" s="34" t="str">
        <f ca="1">+IF(OFFSET('Hygiene Data'!$C$14,0,10*ROW('Hygiene Data'!C56))="","",OFFSET('Hygiene Data'!$C$14,0,10*ROW('Hygiene Data'!C56)))</f>
        <v/>
      </c>
      <c r="DR62" s="34" t="str">
        <f ca="1">+IF(OFFSET('Hygiene Data'!$D$12,0,10*ROW('Hygiene Data'!D56))="","",OFFSET('Hygiene Data'!$D$12,0,10*ROW('Hygiene Data'!D56)))</f>
        <v/>
      </c>
      <c r="DS62" s="34" t="str">
        <f ca="1">+IF(OFFSET('Hygiene Data'!$D$13,0,10*ROW('Hygiene Data'!D56))="","",OFFSET('Hygiene Data'!$D$13,0,10*ROW('Hygiene Data'!D56)))</f>
        <v/>
      </c>
      <c r="DT62" s="34" t="str">
        <f ca="1">+IF(OFFSET('Hygiene Data'!$D$14,0,10*ROW('Hygiene Data'!D56))="","",OFFSET('Hygiene Data'!$D$14,0,10*ROW('Hygiene Data'!D56)))</f>
        <v/>
      </c>
      <c r="DU62" s="34" t="str">
        <f ca="1">+IF(OFFSET('Hygiene Data'!$E$12,0,10*ROW('Hygiene Data'!E56))="","",OFFSET('Hygiene Data'!$E$12,0,10*ROW('Hygiene Data'!E56)))</f>
        <v/>
      </c>
      <c r="DV62" s="34" t="str">
        <f ca="1">+IF(OFFSET('Hygiene Data'!$E$13,0,10*ROW('Hygiene Data'!E56))="","",OFFSET('Hygiene Data'!$E$13,0,10*ROW('Hygiene Data'!E56)))</f>
        <v/>
      </c>
      <c r="DW62" s="34" t="str">
        <f ca="1">+IF(OFFSET('Hygiene Data'!$E$14,0,10*ROW('Hygiene Data'!E56))="","",OFFSET('Hygiene Data'!$E$14,0,10*ROW('Hygiene Data'!E56)))</f>
        <v/>
      </c>
      <c r="DX62" s="34" t="str">
        <f ca="1">+IF(OFFSET('Hygiene Data'!$F$12,0,10*ROW('Hygiene Data'!F56))="","",OFFSET('Hygiene Data'!$F$12,0,10*ROW('Hygiene Data'!F56)))</f>
        <v/>
      </c>
      <c r="DY62" s="34" t="str">
        <f ca="1">+IF(OFFSET('Hygiene Data'!$F$13,0,10*ROW('Hygiene Data'!F56))="","",OFFSET('Hygiene Data'!$F$13,0,10*ROW('Hygiene Data'!F56)))</f>
        <v/>
      </c>
      <c r="DZ62" s="34" t="str">
        <f ca="1">+IF(OFFSET('Hygiene Data'!$F$14,0,10*ROW('Hygiene Data'!F56))="","",OFFSET('Hygiene Data'!$F$14,0,10*ROW('Hygiene Data'!F56)))</f>
        <v/>
      </c>
      <c r="EA62" s="34" t="str">
        <f ca="1">+IF(OFFSET('Hygiene Data'!$G$12,0,10*ROW('Hygiene Data'!G56))="","",OFFSET('Hygiene Data'!$G$12,0,10*ROW('Hygiene Data'!G56)))</f>
        <v/>
      </c>
      <c r="EB62" s="34" t="str">
        <f ca="1">+IF(OFFSET('Hygiene Data'!$G$13,0,10*ROW('Hygiene Data'!G56))="","",OFFSET('Hygiene Data'!$G$13,0,10*ROW('Hygiene Data'!G56)))</f>
        <v/>
      </c>
      <c r="EC62" s="34" t="str">
        <f ca="1">+IF(OFFSET('Hygiene Data'!$G$14,0,10*ROW('Hygiene Data'!G56))="","",OFFSET('Hygiene Data'!$G$14,0,10*ROW('Hygiene Data'!G56)))</f>
        <v/>
      </c>
      <c r="ED62" s="34" t="str">
        <f ca="1">+IF(OFFSET('Hygiene Data'!$H$12,0,10*ROW('Hygiene Data'!H56))="","",OFFSET('Hygiene Data'!$H$12,0,10*ROW('Hygiene Data'!H56)))</f>
        <v/>
      </c>
      <c r="EE62" s="34" t="str">
        <f ca="1">+IF(OFFSET('Hygiene Data'!$H$13,0,10*ROW('Hygiene Data'!H56))="","",OFFSET('Hygiene Data'!$H$13,0,10*ROW('Hygiene Data'!H56)))</f>
        <v/>
      </c>
      <c r="EF62" s="34" t="str">
        <f ca="1">+IF(OFFSET('Hygiene Data'!$H$14,0,10*ROW('Hygiene Data'!H56))="","",OFFSET('Hygiene Data'!$H$14,0,10*ROW('Hygiene Data'!H56)))</f>
        <v/>
      </c>
    </row>
    <row r="63" spans="1:136" x14ac:dyDescent="0.2">
      <c r="A63" s="50" t="str">
        <f ca="1">+IF(OFFSET('Water Data'!$B$1,0,10*ROW('Water Data'!B60))="","",OFFSET('Water Data'!$B$1,0,10*ROW('Water Data'!B60)))</f>
        <v/>
      </c>
      <c r="B63" s="50" t="str">
        <f ca="1">+IF(OFFSET('Water Data'!$A$3,0,10*ROW('Water Data'!A60))="","",OFFSET('Water Data'!$A$3,0,10*ROW('Water Data'!A60)))</f>
        <v/>
      </c>
      <c r="C63" s="50" t="str">
        <f ca="1">+IF(OFFSET('Water Data'!$C$3,0,10*ROW('Water Data'!C60))="","",OFFSET('Water Data'!$C$3,0,10*ROW('Water Data'!C60)))</f>
        <v/>
      </c>
      <c r="D63" s="133" t="e">
        <f ca="1">+IF(AND(ISNUMBER(OFFSET('Water Data'!$C$5,0,10*ROW('Water Data'!C57))),BS63="Yes"),100-OFFSET('Water Data'!$C$5,0,10*ROW('Water Data'!C57)),IF(AND(ISNUMBER(OFFSET('Water Data'!$C$5,0,10*ROW('Water Data'!C57))),BS63="No",ISNUMBER(OFFSET('Water Data'!$C$5,0,10*ROW('Water Data'!C57)))),CONCATENATE("[",ROUND(100-OFFSET('Water Data'!$C$5,0,10*ROW('Water Data'!C57)),0),"]"),IF(AND(ISNUMBER(OFFSET('Water Data'!$C$5,0,10*ROW('Water Data'!C57))),BS63="",ISNUMBER(OFFSET('Water Data'!$C$5,0,10*ROW('Water Data'!C57)))),100-OFFSET('Water Data'!$C$5,0,10*ROW('Water Data'!C57)),NA())))</f>
        <v>#N/A</v>
      </c>
      <c r="E63" s="133" t="e">
        <f ca="1">+IF(AND(ISNUMBER(OFFSET('Water Data'!$C$7,0,10*ROW('Water Data'!D57))),BT63="Yes"),OFFSET('Water Data'!$C$7,0,10*ROW('Water Data'!C57)),IF(AND(ISNUMBER(OFFSET('Water Data'!$C$7,0,10*ROW('Water Data'!C57))),BT63="No",ISNUMBER(OFFSET('Water Data'!$C$7,0,10*ROW('Water Data'!C57)))),CONCATENATE("[",ROUND(OFFSET('Water Data'!$C$7,0,10*ROW('Water Data'!C57)),0),"]"),IF(AND(ISNUMBER(OFFSET('Water Data'!$C$7,0,10*ROW('Water Data'!C57))),BT63="",ISNUMBER(OFFSET('Water Data'!$C$7,0,10*ROW('Water Data'!C57)))),OFFSET('Water Data'!$C$7,0,10*ROW('Water Data'!C57)),NA())))</f>
        <v>#N/A</v>
      </c>
      <c r="F63" s="133" t="e">
        <f ca="1">+IF(AND(ISNUMBER(OFFSET('Water Data'!$C$10,0,10*ROW('Water Data'!C57))),BU63="Yes"),OFFSET('Water Data'!$C$10,0,10*ROW('Water Data'!C57)),IF(AND(ISNUMBER(OFFSET('Water Data'!$C$10,0,10*ROW('Water Data'!C57))),BU63="No",ISNUMBER(OFFSET('Water Data'!$C$10,0,10*ROW('Water Data'!C57)))),CONCATENATE("[",ROUND(OFFSET('Water Data'!$C$10,0,10*ROW('Water Data'!C57)),0),"]"),IF(AND(ISNUMBER(OFFSET('Water Data'!$C$10,0,10*ROW('Water Data'!C57))),BU63="",ISNUMBER(OFFSET('Water Data'!$C$10,0,10*ROW('Water Data'!C57)))),OFFSET('Water Data'!$C$10,0,10*ROW('Water Data'!C57)),NA())))</f>
        <v>#N/A</v>
      </c>
      <c r="G63" s="133" t="e">
        <f ca="1">+IF(AND(ISNUMBER(OFFSET('Water Data'!$D$5,0,10*ROW('Water Data'!D57))),BV63="Yes"),100-OFFSET('Water Data'!$D$5,0,10*ROW('Water Data'!D57)),IF(AND(ISNUMBER(OFFSET('Water Data'!$D$5,0,10*ROW('Water Data'!D57))),BV63="No",ISNUMBER(OFFSET('Water Data'!$D$5,0,10*ROW('Water Data'!D57)))),CONCATENATE("[",ROUND(100-OFFSET('Water Data'!$D$5,0,10*ROW('Water Data'!D57)),0),"]"),IF(AND(ISNUMBER(OFFSET('Water Data'!$D$5,0,10*ROW('Water Data'!D57))),BV63="",ISNUMBER(OFFSET('Water Data'!$D$5,0,10*ROW('Water Data'!D57)))),100-OFFSET('Water Data'!$D$5,0,10*ROW('Water Data'!D57)),NA())))</f>
        <v>#N/A</v>
      </c>
      <c r="H63" s="133" t="e">
        <f ca="1">+IF(AND(ISNUMBER(OFFSET('Water Data'!$D$7,0,10*ROW('Water Data'!D57))),BW63="Yes"),OFFSET('Water Data'!$D$7,0,10*ROW('Water Data'!D57)),IF(AND(ISNUMBER(OFFSET('Water Data'!$D$7,0,10*ROW('Water Data'!D57))),BW63="No",ISNUMBER(OFFSET('Water Data'!$D$7,0,10*ROW('Water Data'!D57)))),CONCATENATE("[",ROUND(OFFSET('Water Data'!$C$7,0,10*ROW('Water Data'!D57)),0),"]"),IF(AND(ISNUMBER(OFFSET('Water Data'!$D$7,0,10*ROW('Water Data'!D57))),BW63="",ISNUMBER(OFFSET('Water Data'!$D$7,0,10*ROW('Water Data'!D57)))),OFFSET('Water Data'!$D$7,0,10*ROW('Water Data'!D57)),NA())))</f>
        <v>#N/A</v>
      </c>
      <c r="I63" s="133" t="e">
        <f ca="1">+IF(AND(ISNUMBER(OFFSET('Water Data'!$D$10,0,10*ROW('Water Data'!D57))),BX63="Yes"),OFFSET('Water Data'!$D$10,0,10*ROW('Water Data'!D57)),IF(AND(ISNUMBER(OFFSET('Water Data'!$D$10,0,10*ROW('Water Data'!D57))),BX63="No",ISNUMBER(OFFSET('Water Data'!$D$10,0,10*ROW('Water Data'!D57)))),CONCATENATE("[",ROUND(OFFSET('Water Data'!$D$10,0,10*ROW('Water Data'!D57)),0),"]"),IF(AND(ISNUMBER(OFFSET('Water Data'!$D$10,0,10*ROW('Water Data'!D57))),BX63="",ISNUMBER(OFFSET('Water Data'!$D$10,0,10*ROW('Water Data'!D57)))),OFFSET('Water Data'!$D$10,0,10*ROW('Water Data'!D57)),NA())))</f>
        <v>#N/A</v>
      </c>
      <c r="J63" s="133" t="e">
        <f ca="1">+IF(AND(ISNUMBER(OFFSET('Water Data'!$E$5,0,10*ROW('Water Data'!E57))),BY63="Yes"),100-OFFSET('Water Data'!$E$5,0,10*ROW('Water Data'!E57)),IF(AND(ISNUMBER(OFFSET('Water Data'!$E$5,0,10*ROW('Water Data'!E57))),BY63="No",ISNUMBER(OFFSET('Water Data'!$E$5,0,10*ROW('Water Data'!E57)))),CONCATENATE("[",ROUND(100-OFFSET('Water Data'!$E$5,0,10*ROW('Water Data'!E57)),0),"]"),IF(AND(ISNUMBER(OFFSET('Water Data'!$E$5,0,10*ROW('Water Data'!E57))),BY63="",ISNUMBER(OFFSET('Water Data'!$E$5,0,10*ROW('Water Data'!E57)))),100-OFFSET('Water Data'!$E$5,0,10*ROW('Water Data'!E57)),NA())))</f>
        <v>#N/A</v>
      </c>
      <c r="K63" s="133" t="e">
        <f ca="1">+IF(AND(ISNUMBER(OFFSET('Water Data'!$E$7,0,10*ROW('Water Data'!E57))),BZ63="Yes"),OFFSET('Water Data'!$E$7,0,10*ROW('Water Data'!E57)),IF(AND(ISNUMBER(OFFSET('Water Data'!$E$7,0,10*ROW('Water Data'!E57))),BZ63="No",ISNUMBER(OFFSET('Water Data'!$E$7,0,10*ROW('Water Data'!E57)))),CONCATENATE("[",ROUND(OFFSET('Water Data'!$E$7,0,10*ROW('Water Data'!E57)),0),"]"),IF(AND(ISNUMBER(OFFSET('Water Data'!$E$7,0,10*ROW('Water Data'!E57))),BZ63="",ISNUMBER(OFFSET('Water Data'!$E$7,0,10*ROW('Water Data'!E57)))),OFFSET('Water Data'!$E$7,0,10*ROW('Water Data'!E57)),NA())))</f>
        <v>#N/A</v>
      </c>
      <c r="L63" s="133" t="e">
        <f ca="1">+IF(AND(ISNUMBER(OFFSET('Water Data'!$E$10,0,10*ROW('Water Data'!E57))),CA63="Yes"),OFFSET('Water Data'!$E$10,0,10*ROW('Water Data'!E57)),IF(AND(ISNUMBER(OFFSET('Water Data'!$E$10,0,10*ROW('Water Data'!E57))),CA63="No",ISNUMBER(OFFSET('Water Data'!$E$10,0,10*ROW('Water Data'!E57)))),CONCATENATE("[",ROUND(OFFSET('Water Data'!$E$10,0,10*ROW('Water Data'!E57)),0),"]"),IF(AND(ISNUMBER(OFFSET('Water Data'!$E$10,0,10*ROW('Water Data'!E57))),CA63="",ISNUMBER(OFFSET('Water Data'!$E$10,0,10*ROW('Water Data'!E57)))),OFFSET('Water Data'!$E$10,0,10*ROW('Water Data'!E57)),NA())))</f>
        <v>#N/A</v>
      </c>
      <c r="M63" s="133" t="e">
        <f ca="1">+IF(AND(ISNUMBER(OFFSET('Water Data'!$F$5,0,10*ROW('Water Data'!F57))),CB63="Yes"),100-OFFSET('Water Data'!$F$5,0,10*ROW('Water Data'!F57)),IF(AND(ISNUMBER(OFFSET('Water Data'!$F$5,0,10*ROW('Water Data'!F57))),CB63="No",ISNUMBER(OFFSET('Water Data'!$F$5,0,10*ROW('Water Data'!F57)))),CONCATENATE("[",ROUND(100-OFFSET('Water Data'!$F$5,0,10*ROW('Water Data'!F57)),0),"]"),IF(AND(ISNUMBER(OFFSET('Water Data'!$F$5,0,10*ROW('Water Data'!F57))),CB63="",ISNUMBER(OFFSET('Water Data'!$F$5,0,10*ROW('Water Data'!F57)))),100-OFFSET('Water Data'!$F$5,0,10*ROW('Water Data'!F57)),NA())))</f>
        <v>#N/A</v>
      </c>
      <c r="N63" s="133" t="e">
        <f ca="1">+IF(AND(ISNUMBER(OFFSET('Water Data'!$F$7,0,10*ROW('Water Data'!F57))),CC63="Yes"),OFFSET('Water Data'!$F$7,0,10*ROW('Water Data'!F57)),IF(AND(ISNUMBER(OFFSET('Water Data'!$F$7,0,10*ROW('Water Data'!F57))),CC63="No",ISNUMBER(OFFSET('Water Data'!$F$7,0,10*ROW('Water Data'!F57)))),CONCATENATE("[",ROUND(OFFSET('Water Data'!$F$7,0,10*ROW('Water Data'!F57)),0),"]"),IF(AND(ISNUMBER(OFFSET('Water Data'!$F$7,0,10*ROW('Water Data'!F57))),CC63="",ISNUMBER(OFFSET('Water Data'!$F$7,0,10*ROW('Water Data'!F57)))),OFFSET('Water Data'!$F$7,0,10*ROW('Water Data'!F57)),NA())))</f>
        <v>#N/A</v>
      </c>
      <c r="O63" s="133" t="e">
        <f ca="1">+IF(AND(ISNUMBER(OFFSET('Water Data'!$F$10,0,10*ROW('Water Data'!F57))),CD63="Yes"),OFFSET('Water Data'!$F$10,0,10*ROW('Water Data'!F57)),IF(AND(ISNUMBER(OFFSET('Water Data'!$F$10,0,10*ROW('Water Data'!F57))),CD63="No",ISNUMBER(OFFSET('Water Data'!$F$10,0,10*ROW('Water Data'!F57)))),CONCATENATE("[",ROUND(OFFSET('Water Data'!$F$10,0,10*ROW('Water Data'!F57)),0),"]"),IF(AND(ISNUMBER(OFFSET('Water Data'!$F$10,0,10*ROW('Water Data'!F57))),CD63="",ISNUMBER(OFFSET('Water Data'!$F$10,0,10*ROW('Water Data'!F57)))),OFFSET('Water Data'!$F$10,0,10*ROW('Water Data'!F57)),NA())))</f>
        <v>#N/A</v>
      </c>
      <c r="P63" s="133" t="e">
        <f ca="1">+IF(AND(ISNUMBER(OFFSET('Water Data'!$G$5,0,10*ROW('Water Data'!G57))),CE63="Yes"),100-OFFSET('Water Data'!$G$5,0,10*ROW('Water Data'!G57)),IF(AND(ISNUMBER(OFFSET('Water Data'!$G$5,0,10*ROW('Water Data'!G57))),CE63="No",ISNUMBER(OFFSET('Water Data'!$G$5,0,10*ROW('Water Data'!G57)))),CONCATENATE("[",ROUND(100-OFFSET('Water Data'!$G$5,0,10*ROW('Water Data'!G57)),0),"]"),IF(AND(ISNUMBER(OFFSET('Water Data'!$G$5,0,10*ROW('Water Data'!G57))),CE63="",ISNUMBER(OFFSET('Water Data'!$G$5,0,10*ROW('Water Data'!G57)))),100-OFFSET('Water Data'!$G$5,0,10*ROW('Water Data'!G57)),NA())))</f>
        <v>#N/A</v>
      </c>
      <c r="Q63" s="133" t="e">
        <f ca="1">+IF(AND(ISNUMBER(OFFSET('Water Data'!$G$7,0,10*ROW('Water Data'!G57))),CF63="Yes"),OFFSET('Water Data'!$G$7,0,10*ROW('Water Data'!G57)),IF(AND(ISNUMBER(OFFSET('Water Data'!$G$7,0,10*ROW('Water Data'!G57))),CF63="No",ISNUMBER(OFFSET('Water Data'!$G$7,0,10*ROW('Water Data'!G57)))),CONCATENATE("[",ROUND(OFFSET('Water Data'!$G$7,0,10*ROW('Water Data'!G57)),0),"]"),IF(AND(ISNUMBER(OFFSET('Water Data'!$G$7,0,10*ROW('Water Data'!G57))),CF63="",ISNUMBER(OFFSET('Water Data'!$G$7,0,10*ROW('Water Data'!G57)))),OFFSET('Water Data'!$G$7,0,10*ROW('Water Data'!G57)),NA())))</f>
        <v>#N/A</v>
      </c>
      <c r="R63" s="133" t="e">
        <f ca="1">+IF(AND(ISNUMBER(OFFSET('Water Data'!$G$10,0,10*ROW('Water Data'!G57))),CG63="Yes"),OFFSET('Water Data'!$G$10,0,10*ROW('Water Data'!G57)),IF(AND(ISNUMBER(OFFSET('Water Data'!$G$10,0,10*ROW('Water Data'!G57))),CG63="No",ISNUMBER(OFFSET('Water Data'!$G$10,0,10*ROW('Water Data'!G57)))),CONCATENATE("[",ROUND(OFFSET('Water Data'!$G$10,0,10*ROW('Water Data'!G57)),0),"]"),IF(AND(ISNUMBER(OFFSET('Water Data'!$G$10,0,10*ROW('Water Data'!G57))),CG63="",ISNUMBER(OFFSET('Water Data'!$G$10,0,10*ROW('Water Data'!G57)))),OFFSET('Water Data'!$G$10,0,10*ROW('Water Data'!G57)),NA())))</f>
        <v>#N/A</v>
      </c>
      <c r="S63" s="133" t="e">
        <f ca="1">+IF(AND(ISNUMBER(OFFSET('Water Data'!$H$5,0,10*ROW('Water Data'!H57))),CH63="Yes"),100-OFFSET('Water Data'!$H$5,0,10*ROW('Water Data'!H57)),IF(AND(ISNUMBER(OFFSET('Water Data'!$H$5,0,10*ROW('Water Data'!H57))),CH63="No",ISNUMBER(OFFSET('Water Data'!$H$5,0,10*ROW('Water Data'!H57)))),CONCATENATE("[",ROUND(100-OFFSET('Water Data'!$H$5,0,10*ROW('Water Data'!H57)),0),"]"),IF(AND(ISNUMBER(OFFSET('Water Data'!$H$5,0,10*ROW('Water Data'!H57))),CH63="",ISNUMBER(OFFSET('Water Data'!$H$5,0,10*ROW('Water Data'!H57)))),100-OFFSET('Water Data'!$H$5,0,10*ROW('Water Data'!H57)),NA())))</f>
        <v>#N/A</v>
      </c>
      <c r="T63" s="133" t="e">
        <f ca="1">+IF(AND(ISNUMBER(OFFSET('Water Data'!$H$7,0,10*ROW('Water Data'!H57))),CI63="Yes"),OFFSET('Water Data'!$H$7,0,10*ROW('Water Data'!H57)),IF(AND(ISNUMBER(OFFSET('Water Data'!$H$7,0,10*ROW('Water Data'!H57))),CI63="No",ISNUMBER(OFFSET('Water Data'!$H$7,0,10*ROW('Water Data'!H57)))),CONCATENATE("[",ROUND(OFFSET('Water Data'!$H$7,0,10*ROW('Water Data'!H57)),0),"]"),IF(AND(ISNUMBER(OFFSET('Water Data'!$H$7,0,10*ROW('Water Data'!H57))),CI63="",ISNUMBER(OFFSET('Water Data'!$H$7,0,10*ROW('Water Data'!H57)))),OFFSET('Water Data'!$H$7,0,10*ROW('Water Data'!H57)),NA())))</f>
        <v>#N/A</v>
      </c>
      <c r="U63" s="133" t="e">
        <f ca="1">+IF(AND(ISNUMBER(OFFSET('Water Data'!$H$10,0,10*ROW('Water Data'!H57))),CJ63="Yes"),OFFSET('Water Data'!$H$10,0,10*ROW('Water Data'!H57)),IF(AND(ISNUMBER(OFFSET('Water Data'!$H$10,0,10*ROW('Water Data'!H57))),CJ63="No",ISNUMBER(OFFSET('Water Data'!$H$10,0,10*ROW('Water Data'!H57)))),CONCATENATE("[",ROUND(OFFSET('Water Data'!$H$10,0,10*ROW('Water Data'!H57)),0),"]"),IF(AND(ISNUMBER(OFFSET('Water Data'!$H$10,0,10*ROW('Water Data'!H57))),CJ63="",ISNUMBER(OFFSET('Water Data'!$H$10,0,10*ROW('Water Data'!H57)))),OFFSET('Water Data'!$H$10,0,10*ROW('Water Data'!H57)),NA())))</f>
        <v>#N/A</v>
      </c>
      <c r="V63" s="134" t="e">
        <f ca="1">+IF(AND(ISNUMBER(OFFSET('Sanitation Data'!$C$5,0,10*ROW('Sanitation Data'!C57))),CK63="Yes"),100-OFFSET('Sanitation Data'!$C$5,0,10*ROW('Sanitation Data'!C57)),IF(AND(ISNUMBER(OFFSET('Sanitation Data'!$C$5,0,10*ROW('Sanitation Data'!C57))),CK63="No",ISNUMBER(OFFSET('Sanitation Data'!$C$5,0,10*ROW('Sanitation Data'!C57)))),CONCATENATE("[",ROUND(100-OFFSET('Sanitation Data'!$C$5,0,10*ROW('Sanitation Data'!C57)),0),"]"),IF(AND(ISNUMBER(OFFSET('Sanitation Data'!$C$5,0,10*ROW('Sanitation Data'!C57))),CK63="",ISNUMBER(OFFSET('Sanitation Data'!$C$5,0,10*ROW('Sanitation Data'!C57)))),100-OFFSET('Sanitation Data'!$C$5,0,10*ROW('Sanitation Data'!C57)),NA())))</f>
        <v>#N/A</v>
      </c>
      <c r="W63" s="134" t="e">
        <f ca="1">+IF(AND(ISNUMBER(OFFSET('Sanitation Data'!$C$7,0,10*ROW('Sanitation Data'!C57))),CL63="Yes"),OFFSET('Sanitation Data'!$C$7,0,10*ROW('Sanitation Data'!C57)),IF(AND(ISNUMBER(OFFSET('Sanitation Data'!$C$7,0,10*ROW('Sanitation Data'!C57))),CL63="No",ISNUMBER(OFFSET('Sanitation Data'!$C$7,0,10*ROW('Sanitation Data'!C57)))),CONCATENATE("[",ROUND(OFFSET('Sanitation Data'!$C$7,0,10*ROW('Sanitation Data'!C57)),0),"]"),IF(AND(ISNUMBER(OFFSET('Sanitation Data'!$C$7,0,10*ROW('Sanitation Data'!C57))),CL63="",ISNUMBER(OFFSET('Sanitation Data'!$C$7,0,10*ROW('Sanitation Data'!C57)))),OFFSET('Sanitation Data'!$C$7,0,10*ROW('Sanitation Data'!C57)),NA())))</f>
        <v>#N/A</v>
      </c>
      <c r="X63" s="134" t="e">
        <f ca="1">+IF(AND(ISNUMBER(OFFSET('Sanitation Data'!$C$11,0,10*ROW('Sanitation Data'!C57))),CM63="Yes"),OFFSET('Sanitation Data'!$C$11,0,10*ROW('Sanitation Data'!C57)),IF(AND(ISNUMBER(OFFSET('Sanitation Data'!$C$11,0,10*ROW('Sanitation Data'!C57))),CM63="No",ISNUMBER(OFFSET('Sanitation Data'!$C$11,0,10*ROW('Sanitation Data'!C57)))),CONCATENATE("[",ROUND(OFFSET('Sanitation Data'!$C$11,0,10*ROW('Sanitation Data'!C57)),0),"]"),IF(AND(ISNUMBER(OFFSET('Sanitation Data'!$C$11,0,10*ROW('Sanitation Data'!C57))),CM63="",ISNUMBER(OFFSET('Sanitation Data'!$C$11,0,10*ROW('Sanitation Data'!C57)))),OFFSET('Sanitation Data'!$C$11,0,10*ROW('Sanitation Data'!C57)),NA())))</f>
        <v>#N/A</v>
      </c>
      <c r="Y63" s="134" t="e">
        <f ca="1">+IF(AND(ISNUMBER(OFFSET('Sanitation Data'!$C$12,0,10*ROW('Sanitation Data'!C57))),CN63="Yes"),OFFSET('Sanitation Data'!$C$12,0,10*ROW('Sanitation Data'!C57)),IF(AND(ISNUMBER(OFFSET('Sanitation Data'!$C$12,0,10*ROW('Sanitation Data'!C57))),CN63="No",ISNUMBER(OFFSET('Sanitation Data'!$C$12,0,10*ROW('Sanitation Data'!C57)))),CONCATENATE("[",ROUND(OFFSET('Sanitation Data'!$C$12,0,10*ROW('Sanitation Data'!C57)),0),"]"),IF(AND(ISNUMBER(OFFSET('Sanitation Data'!$C$12,0,10*ROW('Sanitation Data'!C57))),CN63="",ISNUMBER(OFFSET('Sanitation Data'!$C$12,0,10*ROW('Sanitation Data'!C57)))),OFFSET('Sanitation Data'!$C$12,0,10*ROW('Sanitation Data'!C57)),NA())))</f>
        <v>#N/A</v>
      </c>
      <c r="Z63" s="134" t="e">
        <f ca="1">+IF(AND(ISNUMBER(OFFSET('Sanitation Data'!$C$13,0,10*ROW('Sanitation Data'!C57))),CO63="Yes"),OFFSET('Sanitation Data'!$C$13,0,10*ROW('Sanitation Data'!C57)),IF(AND(ISNUMBER(OFFSET('Sanitation Data'!$C$13,0,10*ROW('Sanitation Data'!C57))),CO63="No",ISNUMBER(OFFSET('Sanitation Data'!$C$13,0,10*ROW('Sanitation Data'!C57)))),CONCATENATE("[",ROUND(OFFSET('Sanitation Data'!$C$13,0,10*ROW('Sanitation Data'!C57)),0),"]"),IF(AND(ISNUMBER(OFFSET('Sanitation Data'!$C$13,0,10*ROW('Sanitation Data'!C57))),CO63="",ISNUMBER(OFFSET('Sanitation Data'!$C$13,0,10*ROW('Sanitation Data'!C57)))),OFFSET('Sanitation Data'!$C$13,0,10*ROW('Sanitation Data'!C57)),NA())))</f>
        <v>#N/A</v>
      </c>
      <c r="AA63" s="134" t="e">
        <f ca="1">+IF(AND(ISNUMBER(OFFSET('Sanitation Data'!$D$5,0,10*ROW('Sanitation Data'!D57))),CP63="Yes"),100-OFFSET('Sanitation Data'!$D$5,0,10*ROW('Sanitation Data'!D57)),IF(AND(ISNUMBER(OFFSET('Sanitation Data'!$D$5,0,10*ROW('Sanitation Data'!D57))),CP63="No",ISNUMBER(OFFSET('Sanitation Data'!$D$5,0,10*ROW('Sanitation Data'!D57)))),CONCATENATE("[",ROUND(100-OFFSET('Sanitation Data'!$D$5,0,10*ROW('Sanitation Data'!D57)),0),"]"),IF(AND(ISNUMBER(OFFSET('Sanitation Data'!$D$5,0,10*ROW('Sanitation Data'!D57))),CP63="",ISNUMBER(OFFSET('Sanitation Data'!$D$5,0,10*ROW('Sanitation Data'!D57)))),100-OFFSET('Sanitation Data'!$D$5,0,10*ROW('Sanitation Data'!D57)),NA())))</f>
        <v>#N/A</v>
      </c>
      <c r="AB63" s="134" t="e">
        <f ca="1">+IF(AND(ISNUMBER(OFFSET('Sanitation Data'!$D$7,0,10*ROW('Sanitation Data'!D57))),CQ63="Yes"),OFFSET('Sanitation Data'!$D$7,0,10*ROW('Sanitation Data'!G57)),IF(AND(ISNUMBER(OFFSET('Sanitation Data'!$D$7,0,10*ROW('Sanitation Data'!D57))),CQ63="No",ISNUMBER(OFFSET('Sanitation Data'!$D$7,0,10*ROW('Sanitation Data'!D57)))),CONCATENATE("[",ROUND(OFFSET('Sanitation Data'!$D$7,0,10*ROW('Sanitation Data'!D57)),0),"]"),IF(AND(ISNUMBER(OFFSET('Sanitation Data'!$D$7,0,10*ROW('Sanitation Data'!D57))),CQ63="",ISNUMBER(OFFSET('Sanitation Data'!$D$7,0,10*ROW('Sanitation Data'!D57)))),OFFSET('Sanitation Data'!$D$7,0,10*ROW('Sanitation Data'!D57)),NA())))</f>
        <v>#N/A</v>
      </c>
      <c r="AC63" s="134" t="e">
        <f ca="1">+IF(AND(ISNUMBER(OFFSET('Sanitation Data'!$D$11,0,10*ROW('Sanitation Data'!D57))),CR63="Yes"),OFFSET('Sanitation Data'!$D$11,0,10*ROW('Sanitation Data'!D57)),IF(AND(ISNUMBER(OFFSET('Sanitation Data'!$D$11,0,10*ROW('Sanitation Data'!D57))),CR63="No",ISNUMBER(OFFSET('Sanitation Data'!$D$11,0,10*ROW('Sanitation Data'!D57)))),CONCATENATE("[",ROUND(OFFSET('Sanitation Data'!$D$11,0,10*ROW('Sanitation Data'!D57)),0),"]"),IF(AND(ISNUMBER(OFFSET('Sanitation Data'!$D$11,0,10*ROW('Sanitation Data'!D57))),CR63="",ISNUMBER(OFFSET('Sanitation Data'!$D$11,0,10*ROW('Sanitation Data'!D57)))),OFFSET('Sanitation Data'!$D$11,0,10*ROW('Sanitation Data'!D57)),NA())))</f>
        <v>#N/A</v>
      </c>
      <c r="AD63" s="134" t="e">
        <f ca="1">+IF(AND(ISNUMBER(OFFSET('Sanitation Data'!$D$12,0,10*ROW('Sanitation Data'!D57))),CS63="Yes"),OFFSET('Sanitation Data'!$D$12,0,10*ROW('Sanitation Data'!D57)),IF(AND(ISNUMBER(OFFSET('Sanitation Data'!$D$12,0,10*ROW('Sanitation Data'!D57))),CS63="No",ISNUMBER(OFFSET('Sanitation Data'!$D$12,0,10*ROW('Sanitation Data'!D57)))),CONCATENATE("[",ROUND(OFFSET('Sanitation Data'!$D$12,0,10*ROW('Sanitation Data'!D57)),0),"]"),IF(AND(ISNUMBER(OFFSET('Sanitation Data'!$D$12,0,10*ROW('Sanitation Data'!D57))),CS63="",ISNUMBER(OFFSET('Sanitation Data'!$D$12,0,10*ROW('Sanitation Data'!D57)))),OFFSET('Sanitation Data'!$D$12,0,10*ROW('Sanitation Data'!D57)),NA())))</f>
        <v>#N/A</v>
      </c>
      <c r="AE63" s="134" t="e">
        <f ca="1">+IF(AND(ISNUMBER(OFFSET('Sanitation Data'!$D$13,0,10*ROW('Sanitation Data'!D57))),CT63="Yes"),OFFSET('Sanitation Data'!$D$13,0,10*ROW('Sanitation Data'!D57)),IF(AND(ISNUMBER(OFFSET('Sanitation Data'!$D$13,0,10*ROW('Sanitation Data'!D57))),CT63="No",ISNUMBER(OFFSET('Sanitation Data'!$D$13,0,10*ROW('Sanitation Data'!D57)))),CONCATENATE("[",ROUND(OFFSET('Sanitation Data'!$D$13,0,10*ROW('Sanitation Data'!D57)),0),"]"),IF(AND(ISNUMBER(OFFSET('Sanitation Data'!$D$13,0,10*ROW('Sanitation Data'!D57))),CT63="",ISNUMBER(OFFSET('Sanitation Data'!$D$13,0,10*ROW('Sanitation Data'!D57)))),OFFSET('Sanitation Data'!$D$13,0,10*ROW('Sanitation Data'!D57)),NA())))</f>
        <v>#N/A</v>
      </c>
      <c r="AF63" s="134" t="e">
        <f ca="1">+IF(AND(ISNUMBER(OFFSET('Sanitation Data'!$E$5,0,10*ROW('Sanitation Data'!E57))),CU63="Yes"),100-OFFSET('Sanitation Data'!$E$5,0,10*ROW('Sanitation Data'!E57)),IF(AND(ISNUMBER(OFFSET('Sanitation Data'!$E$5,0,10*ROW('Sanitation Data'!E57))),CU63="No",ISNUMBER(OFFSET('Sanitation Data'!$E$5,0,10*ROW('Sanitation Data'!E57)))),CONCATENATE("[",ROUND(100-OFFSET('Sanitation Data'!$E$5,0,10*ROW('Sanitation Data'!E57)),0),"]"),IF(AND(ISNUMBER(OFFSET('Sanitation Data'!$E$5,0,10*ROW('Sanitation Data'!E57))),CU63="",ISNUMBER(OFFSET('Sanitation Data'!$E$5,0,10*ROW('Sanitation Data'!E57)))),100-OFFSET('Sanitation Data'!$E$5,0,10*ROW('Sanitation Data'!E57)),NA())))</f>
        <v>#N/A</v>
      </c>
      <c r="AG63" s="134" t="e">
        <f ca="1">+IF(AND(ISNUMBER(OFFSET('Sanitation Data'!$E$7,0,10*ROW('Sanitation Data'!E57))),CV63="Yes"),OFFSET('Sanitation Data'!$E$7,0,10*ROW('Sanitation Data'!E57)),IF(AND(ISNUMBER(OFFSET('Sanitation Data'!$E$7,0,10*ROW('Sanitation Data'!E57))),CV63="No",ISNUMBER(OFFSET('Sanitation Data'!$E$7,0,10*ROW('Sanitation Data'!E57)))),CONCATENATE("[",ROUND(OFFSET('Sanitation Data'!$E$7,0,10*ROW('Sanitation Data'!E57)),0),"]"),IF(AND(ISNUMBER(OFFSET('Sanitation Data'!$E$7,0,10*ROW('Sanitation Data'!E57))),CV63="",ISNUMBER(OFFSET('Sanitation Data'!$E$7,0,10*ROW('Sanitation Data'!E57)))),OFFSET('Sanitation Data'!$E$7,0,10*ROW('Sanitation Data'!E57)),NA())))</f>
        <v>#N/A</v>
      </c>
      <c r="AH63" s="134" t="e">
        <f ca="1">+IF(AND(ISNUMBER(OFFSET('Sanitation Data'!$E$11,0,10*ROW('Sanitation Data'!E57))),CW63="Yes"),OFFSET('Sanitation Data'!$E$11,0,10*ROW('Sanitation Data'!E57)),IF(AND(ISNUMBER(OFFSET('Sanitation Data'!$E$11,0,10*ROW('Sanitation Data'!E57))),CW63="No",ISNUMBER(OFFSET('Sanitation Data'!$E$11,0,10*ROW('Sanitation Data'!E57)))),CONCATENATE("[",ROUND(OFFSET('Sanitation Data'!$E$11,0,10*ROW('Sanitation Data'!E57)),0),"]"),IF(AND(ISNUMBER(OFFSET('Sanitation Data'!$E$11,0,10*ROW('Sanitation Data'!E57))),CW63="",ISNUMBER(OFFSET('Sanitation Data'!$E$11,0,10*ROW('Sanitation Data'!E57)))),OFFSET('Sanitation Data'!$E$11,0,10*ROW('Sanitation Data'!E57)),NA())))</f>
        <v>#N/A</v>
      </c>
      <c r="AI63" s="134" t="e">
        <f ca="1">+IF(AND(ISNUMBER(OFFSET('Sanitation Data'!$E$12,0,10*ROW('Sanitation Data'!E57))),CX63="Yes"),OFFSET('Sanitation Data'!$E$12,0,10*ROW('Sanitation Data'!E57)),IF(AND(ISNUMBER(OFFSET('Sanitation Data'!$E$12,0,10*ROW('Sanitation Data'!E57))),CX63="No",ISNUMBER(OFFSET('Sanitation Data'!$E$12,0,10*ROW('Sanitation Data'!E57)))),CONCATENATE("[",ROUND(OFFSET('Sanitation Data'!$E$12,0,10*ROW('Sanitation Data'!E57)),0),"]"),IF(AND(ISNUMBER(OFFSET('Sanitation Data'!$E$12,0,10*ROW('Sanitation Data'!E57))),CX63="",ISNUMBER(OFFSET('Sanitation Data'!$E$12,0,10*ROW('Sanitation Data'!E57)))),OFFSET('Sanitation Data'!$E$12,0,10*ROW('Sanitation Data'!E57)),NA())))</f>
        <v>#N/A</v>
      </c>
      <c r="AJ63" s="134" t="e">
        <f ca="1">+IF(AND(ISNUMBER(OFFSET('Sanitation Data'!$E$13,0,10*ROW('Sanitation Data'!E57))),CY63="Yes"),OFFSET('Sanitation Data'!$E$13,0,10*ROW('Sanitation Data'!E57)),IF(AND(ISNUMBER(OFFSET('Sanitation Data'!$E$13,0,10*ROW('Sanitation Data'!E57))),CY63="No",ISNUMBER(OFFSET('Sanitation Data'!$E$13,0,10*ROW('Sanitation Data'!E57)))),CONCATENATE("[",ROUND(OFFSET('Sanitation Data'!$E$13,0,10*ROW('Sanitation Data'!E57)),0),"]"),IF(AND(ISNUMBER(OFFSET('Sanitation Data'!$E$13,0,10*ROW('Sanitation Data'!E57))),CY63="",ISNUMBER(OFFSET('Sanitation Data'!$E$13,0,10*ROW('Sanitation Data'!E57)))),OFFSET('Sanitation Data'!$E$13,0,10*ROW('Sanitation Data'!E57)),NA())))</f>
        <v>#N/A</v>
      </c>
      <c r="AK63" s="134" t="e">
        <f ca="1">+IF(AND(ISNUMBER(OFFSET('Sanitation Data'!$F$5,0,10*ROW('Sanitation Data'!F57))),CZ63="Yes"),100-OFFSET('Sanitation Data'!$F$5,0,10*ROW('Sanitation Data'!F57)),IF(AND(ISNUMBER(OFFSET('Sanitation Data'!$F$5,0,10*ROW('Sanitation Data'!F57))),CZ63="No",ISNUMBER(OFFSET('Sanitation Data'!$F$5,0,10*ROW('Sanitation Data'!F57)))),CONCATENATE("[",ROUND(100-OFFSET('Sanitation Data'!$F$5,0,10*ROW('Sanitation Data'!F57)),0),"]"),IF(AND(ISNUMBER(OFFSET('Sanitation Data'!$F$5,0,10*ROW('Sanitation Data'!F57))),CZ63="",ISNUMBER(OFFSET('Sanitation Data'!$F$5,0,10*ROW('Sanitation Data'!F57)))),100-OFFSET('Sanitation Data'!$F$5,0,10*ROW('Sanitation Data'!F57)),NA())))</f>
        <v>#N/A</v>
      </c>
      <c r="AL63" s="134" t="e">
        <f ca="1">+IF(AND(ISNUMBER(OFFSET('Sanitation Data'!$F$7,0,10*ROW('Sanitation Data'!F57))),DA63="Yes"),OFFSET('Sanitation Data'!$F$7,0,10*ROW('Sanitation Data'!F57)),IF(AND(ISNUMBER(OFFSET('Sanitation Data'!$F$7,0,10*ROW('Sanitation Data'!F57))),DA63="No",ISNUMBER(OFFSET('Sanitation Data'!$F$7,0,10*ROW('Sanitation Data'!F57)))),CONCATENATE("[",ROUND(OFFSET('Sanitation Data'!$F$7,0,10*ROW('Sanitation Data'!F57)),0),"]"),IF(AND(ISNUMBER(OFFSET('Sanitation Data'!$F$7,0,10*ROW('Sanitation Data'!F57))),DA63="",ISNUMBER(OFFSET('Sanitation Data'!$F$7,0,10*ROW('Sanitation Data'!F57)))),OFFSET('Sanitation Data'!$F$7,0,10*ROW('Sanitation Data'!F57)),NA())))</f>
        <v>#N/A</v>
      </c>
      <c r="AM63" s="134" t="e">
        <f ca="1">+IF(AND(ISNUMBER(OFFSET('Sanitation Data'!$F$11,0,10*ROW('Sanitation Data'!F57))),DB63="Yes"),OFFSET('Sanitation Data'!$F$11,0,10*ROW('Sanitation Data'!F57)),IF(AND(ISNUMBER(OFFSET('Sanitation Data'!$F$11,0,10*ROW('Sanitation Data'!F57))),DB63="No",ISNUMBER(OFFSET('Sanitation Data'!$F$11,0,10*ROW('Sanitation Data'!F57)))),CONCATENATE("[",ROUND(OFFSET('Sanitation Data'!$F$11,0,10*ROW('Sanitation Data'!F57)),0),"]"),IF(AND(ISNUMBER(OFFSET('Sanitation Data'!$F$11,0,10*ROW('Sanitation Data'!F57))),DB63="",ISNUMBER(OFFSET('Sanitation Data'!$F$11,0,10*ROW('Sanitation Data'!F57)))),OFFSET('Sanitation Data'!$F$11,0,10*ROW('Sanitation Data'!F57)),NA())))</f>
        <v>#N/A</v>
      </c>
      <c r="AN63" s="134" t="e">
        <f ca="1">+IF(AND(ISNUMBER(OFFSET('Sanitation Data'!$F$12,0,10*ROW('Sanitation Data'!F57))),DC63="Yes"),OFFSET('Sanitation Data'!$F$12,0,10*ROW('Sanitation Data'!F57)),IF(AND(ISNUMBER(OFFSET('Sanitation Data'!$F$12,0,10*ROW('Sanitation Data'!F57))),DC63="No",ISNUMBER(OFFSET('Sanitation Data'!$F$12,0,10*ROW('Sanitation Data'!F57)))),CONCATENATE("[",ROUND(OFFSET('Sanitation Data'!$F$12,0,10*ROW('Sanitation Data'!F57)),0),"]"),IF(AND(ISNUMBER(OFFSET('Sanitation Data'!$F$12,0,10*ROW('Sanitation Data'!F57))),DC63="",ISNUMBER(OFFSET('Sanitation Data'!$F$12,0,10*ROW('Sanitation Data'!F57)))),OFFSET('Sanitation Data'!$F$12,0,10*ROW('Sanitation Data'!F57)),NA())))</f>
        <v>#N/A</v>
      </c>
      <c r="AO63" s="134" t="e">
        <f ca="1">+IF(AND(ISNUMBER(OFFSET('Sanitation Data'!$F$13,0,10*ROW('Sanitation Data'!F57))),DD63="Yes"),OFFSET('Sanitation Data'!$F$13,0,10*ROW('Sanitation Data'!F57)),IF(AND(ISNUMBER(OFFSET('Sanitation Data'!$F$13,0,10*ROW('Sanitation Data'!F57))),DD63="No",ISNUMBER(OFFSET('Sanitation Data'!$F$13,0,10*ROW('Sanitation Data'!F57)))),CONCATENATE("[",ROUND(OFFSET('Sanitation Data'!$F$13,0,10*ROW('Sanitation Data'!F57)),0),"]"),IF(AND(ISNUMBER(OFFSET('Sanitation Data'!$F$13,0,10*ROW('Sanitation Data'!F57))),DD63="",ISNUMBER(OFFSET('Sanitation Data'!$F$13,0,10*ROW('Sanitation Data'!F57)))),OFFSET('Sanitation Data'!$F$13,0,10*ROW('Sanitation Data'!F57)),NA())))</f>
        <v>#N/A</v>
      </c>
      <c r="AP63" s="134" t="e">
        <f ca="1">+IF(AND(ISNUMBER(OFFSET('Sanitation Data'!$G$5,0,10*ROW('Sanitation Data'!G57))),DE63="Yes"),100-OFFSET('Sanitation Data'!$G$5,0,10*ROW('Sanitation Data'!G57)),IF(AND(ISNUMBER(OFFSET('Sanitation Data'!$G$5,0,10*ROW('Sanitation Data'!G57))),DE63="No",ISNUMBER(OFFSET('Sanitation Data'!$G$5,0,10*ROW('Sanitation Data'!G57)))),CONCATENATE("[",ROUND(100-OFFSET('Sanitation Data'!$G$5,0,10*ROW('Sanitation Data'!G57)),0),"]"),IF(AND(ISNUMBER(OFFSET('Sanitation Data'!$G$5,0,10*ROW('Sanitation Data'!G57))),DE63="",ISNUMBER(OFFSET('Sanitation Data'!$G$5,0,10*ROW('Sanitation Data'!G57)))),100-OFFSET('Sanitation Data'!$G$5,0,10*ROW('Sanitation Data'!G57)),NA())))</f>
        <v>#N/A</v>
      </c>
      <c r="AQ63" s="134" t="e">
        <f ca="1">+IF(AND(ISNUMBER(OFFSET('Sanitation Data'!$G$7,0,10*ROW('Sanitation Data'!G57))),DF63="Yes"),OFFSET('Sanitation Data'!$G$7,0,10*ROW('Sanitation Data'!G57)),IF(AND(ISNUMBER(OFFSET('Sanitation Data'!$G$7,0,10*ROW('Sanitation Data'!G57))),DF63="No",ISNUMBER(OFFSET('Sanitation Data'!$G$7,0,10*ROW('Sanitation Data'!G57)))),CONCATENATE("[",ROUND(OFFSET('Sanitation Data'!$G$7,0,10*ROW('Sanitation Data'!G57)),0),"]"),IF(AND(ISNUMBER(OFFSET('Sanitation Data'!$G$7,0,10*ROW('Sanitation Data'!G57))),DF63="",ISNUMBER(OFFSET('Sanitation Data'!$G$7,0,10*ROW('Sanitation Data'!G57)))),OFFSET('Sanitation Data'!$G$7,0,10*ROW('Sanitation Data'!G57)),NA())))</f>
        <v>#N/A</v>
      </c>
      <c r="AR63" s="134" t="e">
        <f ca="1">+IF(AND(ISNUMBER(OFFSET('Sanitation Data'!$G$11,0,10*ROW('Sanitation Data'!G57))),DG63="Yes"),OFFSET('Sanitation Data'!$G$11,0,10*ROW('Sanitation Data'!G57)),IF(AND(ISNUMBER(OFFSET('Sanitation Data'!$G$11,0,10*ROW('Sanitation Data'!G57))),DG63="No",ISNUMBER(OFFSET('Sanitation Data'!$G$11,0,10*ROW('Sanitation Data'!G57)))),CONCATENATE("[",ROUND(OFFSET('Sanitation Data'!$G$11,0,10*ROW('Sanitation Data'!G57)),0),"]"),IF(AND(ISNUMBER(OFFSET('Sanitation Data'!$G$11,0,10*ROW('Sanitation Data'!G57))),DG63="",ISNUMBER(OFFSET('Sanitation Data'!$G$11,0,10*ROW('Sanitation Data'!G57)))),OFFSET('Sanitation Data'!$G$11,0,10*ROW('Sanitation Data'!G57)),NA())))</f>
        <v>#N/A</v>
      </c>
      <c r="AS63" s="134" t="e">
        <f ca="1">+IF(AND(ISNUMBER(OFFSET('Sanitation Data'!$G$12,0,10*ROW('Sanitation Data'!G57))),DH63="Yes"),OFFSET('Sanitation Data'!$G$12,0,10*ROW('Sanitation Data'!G57)),IF(AND(ISNUMBER(OFFSET('Sanitation Data'!$G$12,0,10*ROW('Sanitation Data'!G57))),DH63="No",ISNUMBER(OFFSET('Sanitation Data'!$G$12,0,10*ROW('Sanitation Data'!G57)))),CONCATENATE("[",ROUND(OFFSET('Sanitation Data'!$G$12,0,10*ROW('Sanitation Data'!G57)),0),"]"),IF(AND(ISNUMBER(OFFSET('Sanitation Data'!$G$12,0,10*ROW('Sanitation Data'!G57))),DH63="",ISNUMBER(OFFSET('Sanitation Data'!$G$12,0,10*ROW('Sanitation Data'!G57)))),OFFSET('Sanitation Data'!$G$12,0,10*ROW('Sanitation Data'!G57)),NA())))</f>
        <v>#N/A</v>
      </c>
      <c r="AT63" s="134" t="e">
        <f ca="1">+IF(AND(ISNUMBER(OFFSET('Sanitation Data'!$G$13,0,10*ROW('Sanitation Data'!G57))),DI63="Yes"),OFFSET('Sanitation Data'!$G$13,0,10*ROW('Sanitation Data'!G57)),IF(AND(ISNUMBER(OFFSET('Sanitation Data'!$G$13,0,10*ROW('Sanitation Data'!G57))),DI63="No",ISNUMBER(OFFSET('Sanitation Data'!$G$13,0,10*ROW('Sanitation Data'!G57)))),CONCATENATE("[",ROUND(OFFSET('Sanitation Data'!$G$13,0,10*ROW('Sanitation Data'!G57)),0),"]"),IF(AND(ISNUMBER(OFFSET('Sanitation Data'!$G$13,0,10*ROW('Sanitation Data'!G57))),DI63="",ISNUMBER(OFFSET('Sanitation Data'!$G$13,0,10*ROW('Sanitation Data'!G57)))),OFFSET('Sanitation Data'!$G$13,0,10*ROW('Sanitation Data'!G57)),NA())))</f>
        <v>#N/A</v>
      </c>
      <c r="AU63" s="134" t="e">
        <f ca="1">+IF(AND(ISNUMBER(OFFSET('Sanitation Data'!$H$5,0,10*ROW('Sanitation Data'!H57))),DJ63="Yes"),100-OFFSET('Sanitation Data'!$H$5,0,10*ROW('Sanitation Data'!H57)),IF(AND(ISNUMBER(OFFSET('Sanitation Data'!$H$5,0,10*ROW('Sanitation Data'!H57))),DJ63="No",ISNUMBER(OFFSET('Sanitation Data'!$H$5,0,10*ROW('Sanitation Data'!H57)))),CONCATENATE("[",ROUND(100-OFFSET('Sanitation Data'!$H$5,0,10*ROW('Sanitation Data'!H57)),0),"]"),IF(AND(ISNUMBER(OFFSET('Sanitation Data'!$H$5,0,10*ROW('Sanitation Data'!H57))),DJ63="",ISNUMBER(OFFSET('Sanitation Data'!$H$5,0,10*ROW('Sanitation Data'!H57)))),100-OFFSET('Sanitation Data'!$H$5,0,10*ROW('Sanitation Data'!H57)),NA())))</f>
        <v>#N/A</v>
      </c>
      <c r="AV63" s="134" t="e">
        <f ca="1">+IF(AND(ISNUMBER(OFFSET('Sanitation Data'!$H$7,0,10*ROW('Sanitation Data'!H57))),DK63="Yes"),OFFSET('Sanitation Data'!$H$7,0,10*ROW('Sanitation Data'!H57)),IF(AND(ISNUMBER(OFFSET('Sanitation Data'!$H$7,0,10*ROW('Sanitation Data'!H57))),DK63="No",ISNUMBER(OFFSET('Sanitation Data'!$H$7,0,10*ROW('Sanitation Data'!H57)))),CONCATENATE("[",ROUND(OFFSET('Sanitation Data'!$H$7,0,10*ROW('Sanitation Data'!H57)),0),"]"),IF(AND(ISNUMBER(OFFSET('Sanitation Data'!$H$7,0,10*ROW('Sanitation Data'!H57))),DK63="",ISNUMBER(OFFSET('Sanitation Data'!$H$7,0,10*ROW('Sanitation Data'!H57)))),OFFSET('Sanitation Data'!$H$7,0,10*ROW('Sanitation Data'!H57)),NA())))</f>
        <v>#N/A</v>
      </c>
      <c r="AW63" s="134" t="e">
        <f ca="1">+IF(AND(ISNUMBER(OFFSET('Sanitation Data'!$H$11,0,10*ROW('Sanitation Data'!H57))),DL63="Yes"),OFFSET('Sanitation Data'!$H$11,0,10*ROW('Sanitation Data'!H57)),IF(AND(ISNUMBER(OFFSET('Sanitation Data'!$H$11,0,10*ROW('Sanitation Data'!H57))),DL63="No",ISNUMBER(OFFSET('Sanitation Data'!$H$11,0,10*ROW('Sanitation Data'!H57)))),CONCATENATE("[",ROUND(OFFSET('Sanitation Data'!$H$11,0,10*ROW('Sanitation Data'!H57)),0),"]"),IF(AND(ISNUMBER(OFFSET('Sanitation Data'!$H$11,0,10*ROW('Sanitation Data'!H57))),DL63="",ISNUMBER(OFFSET('Sanitation Data'!$H$11,0,10*ROW('Sanitation Data'!H57)))),OFFSET('Sanitation Data'!$H$11,0,10*ROW('Sanitation Data'!H57)),NA())))</f>
        <v>#N/A</v>
      </c>
      <c r="AX63" s="134" t="e">
        <f ca="1">+IF(AND(ISNUMBER(OFFSET('Sanitation Data'!$H$12,0,10*ROW('Sanitation Data'!H57))),DM63="Yes"),OFFSET('Sanitation Data'!$H$12,0,10*ROW('Sanitation Data'!H57)),IF(AND(ISNUMBER(OFFSET('Sanitation Data'!$H$12,0,10*ROW('Sanitation Data'!H57))),DM63="No",ISNUMBER(OFFSET('Sanitation Data'!$H$12,0,10*ROW('Sanitation Data'!H57)))),CONCATENATE("[",ROUND(OFFSET('Sanitation Data'!$H$12,0,10*ROW('Sanitation Data'!H57)),0),"]"),IF(AND(ISNUMBER(OFFSET('Sanitation Data'!$H$12,0,10*ROW('Sanitation Data'!H57))),DM63="",ISNUMBER(OFFSET('Sanitation Data'!$H$12,0,10*ROW('Sanitation Data'!H57)))),OFFSET('Sanitation Data'!$H$12,0,10*ROW('Sanitation Data'!H57)),NA())))</f>
        <v>#N/A</v>
      </c>
      <c r="AY63" s="134" t="e">
        <f ca="1">+IF(AND(ISNUMBER(OFFSET('Sanitation Data'!$H$13,0,10*ROW('Sanitation Data'!H57))),DN63="Yes"),OFFSET('Sanitation Data'!$H$13,0,10*ROW('Sanitation Data'!H57)),IF(AND(ISNUMBER(OFFSET('Sanitation Data'!$H$13,0,10*ROW('Sanitation Data'!H57))),DN63="No",ISNUMBER(OFFSET('Sanitation Data'!$H$13,0,10*ROW('Sanitation Data'!H57)))),CONCATENATE("[",ROUND(OFFSET('Sanitation Data'!$H$13,0,10*ROW('Sanitation Data'!H57)),0),"]"),IF(AND(ISNUMBER(OFFSET('Sanitation Data'!$H$13,0,10*ROW('Sanitation Data'!H57))),DN63="",ISNUMBER(OFFSET('Sanitation Data'!$H$13,0,10*ROW('Sanitation Data'!H57)))),OFFSET('Sanitation Data'!$H$13,0,10*ROW('Sanitation Data'!H57)),NA())))</f>
        <v>#N/A</v>
      </c>
      <c r="AZ63" s="135" t="e">
        <f ca="1">+IF(AND(ISNUMBER(OFFSET('Hygiene Data'!$C$6,0,10*ROW('Hygiene Data'!C57))),DO63="Yes"),OFFSET('Hygiene Data'!$C$6,0,10*ROW('Hygiene Data'!C57)),IF(AND(ISNUMBER(OFFSET('Hygiene Data'!$C$6,0,10*ROW('Hygiene Data'!C57))),DO63="No",ISNUMBER(OFFSET('Hygiene Data'!$C$6,0,10*ROW('Hygiene Data'!C57)))),CONCATENATE("[",ROUND(OFFSET('Hygiene Data'!$C$6,0,10*ROW('Hygiene Data'!C57)),0),"]"),IF(AND(ISNUMBER(OFFSET('Hygiene Data'!$C$6,0,10*ROW('Hygiene Data'!C57))),DO63="",ISNUMBER(OFFSET('Hygiene Data'!$C$6,0,10*ROW('Hygiene Data'!C57)))),OFFSET('Hygiene Data'!$C$6,0,10*ROW('Hygiene Data'!C57)),NA())))</f>
        <v>#N/A</v>
      </c>
      <c r="BA63" s="135" t="e">
        <f ca="1">+IF(AND(ISNUMBER(OFFSET('Hygiene Data'!$C$8,0,10*ROW('Hygiene Data'!C57))),DP63="Yes"),OFFSET('Hygiene Data'!$C$8,0,10*ROW('Hygiene Data'!C57)),IF(AND(ISNUMBER(OFFSET('Hygiene Data'!$C$8,0,10*ROW('Hygiene Data'!C57))),DP63="No",ISNUMBER(OFFSET('Hygiene Data'!$C$8,0,10*ROW('Hygiene Data'!C57)))),CONCATENATE("[",ROUND(OFFSET('Hygiene Data'!$C$8,0,10*ROW('Hygiene Data'!C57)),0),"]"),IF(AND(ISNUMBER(OFFSET('Hygiene Data'!$C$8,0,10*ROW('Hygiene Data'!C57))),DP63="",ISNUMBER(OFFSET('Hygiene Data'!$C$8,0,10*ROW('Hygiene Data'!C57)))),OFFSET('Hygiene Data'!$C$8,0,10*ROW('Hygiene Data'!C57)),NA())))</f>
        <v>#N/A</v>
      </c>
      <c r="BB63" s="135" t="e">
        <f ca="1">+IF(AND(ISNUMBER(OFFSET('Hygiene Data'!$C$10,0,10*ROW('Hygiene Data'!C57))),DQ63="Yes"),OFFSET('Hygiene Data'!$C$10,0,10*ROW('Hygiene Data'!C57)),IF(AND(ISNUMBER(OFFSET('Hygiene Data'!$C$10,0,10*ROW('Hygiene Data'!C57))),DQ63="No",ISNUMBER(OFFSET('Hygiene Data'!$C$10,0,10*ROW('Hygiene Data'!C57)))),CONCATENATE("[",ROUND(OFFSET('Hygiene Data'!$C$10,0,10*ROW('Hygiene Data'!C57)),0),"]"),IF(AND(ISNUMBER(OFFSET('Hygiene Data'!$C$10,0,10*ROW('Hygiene Data'!C57))),DQ63="",ISNUMBER(OFFSET('Hygiene Data'!$C$10,0,10*ROW('Hygiene Data'!C57)))),OFFSET('Hygiene Data'!$C$10,0,10*ROW('Hygiene Data'!C57)),NA())))</f>
        <v>#N/A</v>
      </c>
      <c r="BC63" s="135" t="e">
        <f ca="1">+IF(AND(ISNUMBER(OFFSET('Hygiene Data'!$D$6,0,10*ROW('Hygiene Data'!D57))),DR63="Yes"),OFFSET('Hygiene Data'!$D$6,0,10*ROW('Hygiene Data'!D57)),IF(AND(ISNUMBER(OFFSET('Hygiene Data'!$D$6,0,10*ROW('Hygiene Data'!D57))),DR63="No",ISNUMBER(OFFSET('Hygiene Data'!$D$6,0,10*ROW('Hygiene Data'!D57)))),CONCATENATE("[",ROUND(OFFSET('Hygiene Data'!$D$6,0,10*ROW('Hygiene Data'!D57)),0),"]"),IF(AND(ISNUMBER(OFFSET('Hygiene Data'!$D$6,0,10*ROW('Hygiene Data'!D57))),DR63="",ISNUMBER(OFFSET('Hygiene Data'!$D$6,0,10*ROW('Hygiene Data'!D57)))),OFFSET('Hygiene Data'!$D$6,0,10*ROW('Hygiene Data'!D57)),NA())))</f>
        <v>#N/A</v>
      </c>
      <c r="BD63" s="135" t="e">
        <f ca="1">+IF(AND(ISNUMBER(OFFSET('Hygiene Data'!$D$8,0,10*ROW('Hygiene Data'!D57))),DS63="Yes"),OFFSET('Hygiene Data'!$D$8,0,10*ROW('Hygiene Data'!D57)),IF(AND(ISNUMBER(OFFSET('Hygiene Data'!$D$8,0,10*ROW('Hygiene Data'!D57))),DS63="No",ISNUMBER(OFFSET('Hygiene Data'!$D$8,0,10*ROW('Hygiene Data'!D57)))),CONCATENATE("[",ROUND(OFFSET('Hygiene Data'!$D$8,0,10*ROW('Hygiene Data'!D57)),0),"]"),IF(AND(ISNUMBER(OFFSET('Hygiene Data'!$D$8,0,10*ROW('Hygiene Data'!D57))),DS63="",ISNUMBER(OFFSET('Hygiene Data'!$D$8,0,10*ROW('Hygiene Data'!D57)))),OFFSET('Hygiene Data'!$D$8,0,10*ROW('Hygiene Data'!D57)),NA())))</f>
        <v>#N/A</v>
      </c>
      <c r="BE63" s="135" t="e">
        <f ca="1">+IF(AND(ISNUMBER(OFFSET('Hygiene Data'!$D$10,0,10*ROW('Hygiene Data'!D57))),DT63="Yes"),OFFSET('Hygiene Data'!$D$10,0,10*ROW('Hygiene Data'!D57)),IF(AND(ISNUMBER(OFFSET('Hygiene Data'!$D$10,0,10*ROW('Hygiene Data'!D57))),DT63="No",ISNUMBER(OFFSET('Hygiene Data'!$D$10,0,10*ROW('Hygiene Data'!D57)))),CONCATENATE("[",ROUND(OFFSET('Hygiene Data'!$D$10,0,10*ROW('Hygiene Data'!D57)),0),"]"),IF(AND(ISNUMBER(OFFSET('Hygiene Data'!$D$10,0,10*ROW('Hygiene Data'!D57))),DT63="",ISNUMBER(OFFSET('Hygiene Data'!$D$10,0,10*ROW('Hygiene Data'!D57)))),OFFSET('Hygiene Data'!$D$10,0,10*ROW('Hygiene Data'!D57)),NA())))</f>
        <v>#N/A</v>
      </c>
      <c r="BF63" s="135" t="e">
        <f ca="1">+IF(AND(ISNUMBER(OFFSET('Hygiene Data'!$E$6,0,10*ROW('Hygiene Data'!E57))),DU63="Yes"),OFFSET('Hygiene Data'!$E$6,0,10*ROW('Hygiene Data'!E57)),IF(AND(ISNUMBER(OFFSET('Hygiene Data'!$E$6,0,10*ROW('Hygiene Data'!E57))),DU63="No",ISNUMBER(OFFSET('Hygiene Data'!$E$6,0,10*ROW('Hygiene Data'!E57)))),CONCATENATE("[",ROUND(OFFSET('Hygiene Data'!$E$6,0,10*ROW('Hygiene Data'!E57)),0),"]"),IF(AND(ISNUMBER(OFFSET('Hygiene Data'!$E$6,0,10*ROW('Hygiene Data'!E57))),DU63="",ISNUMBER(OFFSET('Hygiene Data'!$E$6,0,10*ROW('Hygiene Data'!E57)))),OFFSET('Hygiene Data'!$E$6,0,10*ROW('Hygiene Data'!E57)),NA())))</f>
        <v>#N/A</v>
      </c>
      <c r="BG63" s="135" t="e">
        <f ca="1">+IF(AND(ISNUMBER(OFFSET('Hygiene Data'!$E$8,0,10*ROW('Hygiene Data'!E57))),DV63="Yes"),OFFSET('Hygiene Data'!$E$8,0,10*ROW('Hygiene Data'!E57)),IF(AND(ISNUMBER(OFFSET('Hygiene Data'!$E$8,0,10*ROW('Hygiene Data'!E57))),DV63="No",ISNUMBER(OFFSET('Hygiene Data'!$E$8,0,10*ROW('Hygiene Data'!E57)))),CONCATENATE("[",ROUND(OFFSET('Hygiene Data'!$E$8,0,10*ROW('Hygiene Data'!E57)),0),"]"),IF(AND(ISNUMBER(OFFSET('Hygiene Data'!$E$8,0,10*ROW('Hygiene Data'!E57))),DV63="",ISNUMBER(OFFSET('Hygiene Data'!$E$8,0,10*ROW('Hygiene Data'!E57)))),OFFSET('Hygiene Data'!$E$8,0,10*ROW('Hygiene Data'!E57)),NA())))</f>
        <v>#N/A</v>
      </c>
      <c r="BH63" s="135" t="e">
        <f ca="1">+IF(AND(ISNUMBER(OFFSET('Hygiene Data'!$E$10,0,10*ROW('Hygiene Data'!E57))),DW63="Yes"),OFFSET('Hygiene Data'!$E$10,0,10*ROW('Hygiene Data'!E57)),IF(AND(ISNUMBER(OFFSET('Hygiene Data'!$E$10,0,10*ROW('Hygiene Data'!E57))),DW63="No",ISNUMBER(OFFSET('Hygiene Data'!$E$10,0,10*ROW('Hygiene Data'!E57)))),CONCATENATE("[",ROUND(OFFSET('Hygiene Data'!$E$10,0,10*ROW('Hygiene Data'!E57)),0),"]"),IF(AND(ISNUMBER(OFFSET('Hygiene Data'!$E$10,0,10*ROW('Hygiene Data'!E57))),DW63="",ISNUMBER(OFFSET('Hygiene Data'!$E$10,0,10*ROW('Hygiene Data'!E57)))),OFFSET('Hygiene Data'!$E$10,0,10*ROW('Hygiene Data'!E57)),NA())))</f>
        <v>#N/A</v>
      </c>
      <c r="BI63" s="135" t="e">
        <f ca="1">+IF(AND(ISNUMBER(OFFSET('Hygiene Data'!$F$6,0,10*ROW('Hygiene Data'!F57))),DX63="Yes"),OFFSET('Hygiene Data'!$F$6,0,10*ROW('Hygiene Data'!F57)),IF(AND(ISNUMBER(OFFSET('Hygiene Data'!$F$6,0,10*ROW('Hygiene Data'!F57))),DX63="No",ISNUMBER(OFFSET('Hygiene Data'!$F$6,0,10*ROW('Hygiene Data'!F57)))),CONCATENATE("[",ROUND(OFFSET('Hygiene Data'!$F$6,0,10*ROW('Hygiene Data'!F57)),0),"]"),IF(AND(ISNUMBER(OFFSET('Hygiene Data'!$F$6,0,10*ROW('Hygiene Data'!F57))),DX63="",ISNUMBER(OFFSET('Hygiene Data'!$F$6,0,10*ROW('Hygiene Data'!F57)))),OFFSET('Hygiene Data'!$F$6,0,10*ROW('Hygiene Data'!F57)),NA())))</f>
        <v>#N/A</v>
      </c>
      <c r="BJ63" s="135" t="e">
        <f ca="1">+IF(AND(ISNUMBER(OFFSET('Hygiene Data'!$F$8,0,10*ROW('Hygiene Data'!F57))),DY63="Yes"),OFFSET('Hygiene Data'!$F$8,0,10*ROW('Hygiene Data'!F57)),IF(AND(ISNUMBER(OFFSET('Hygiene Data'!$F$8,0,10*ROW('Hygiene Data'!F57))),DY63="No",ISNUMBER(OFFSET('Hygiene Data'!$F$8,0,10*ROW('Hygiene Data'!F57)))),CONCATENATE("[",ROUND(OFFSET('Hygiene Data'!$F$8,0,10*ROW('Hygiene Data'!F57)),0),"]"),IF(AND(ISNUMBER(OFFSET('Hygiene Data'!$F$8,0,10*ROW('Hygiene Data'!F57))),DY63="",ISNUMBER(OFFSET('Hygiene Data'!$F$8,0,10*ROW('Hygiene Data'!F57)))),OFFSET('Hygiene Data'!$F$8,0,10*ROW('Hygiene Data'!F57)),NA())))</f>
        <v>#N/A</v>
      </c>
      <c r="BK63" s="135" t="e">
        <f ca="1">+IF(AND(ISNUMBER(OFFSET('Hygiene Data'!$F$10,0,10*ROW('Hygiene Data'!F57))),DZ63="Yes"),OFFSET('Hygiene Data'!$F$10,0,10*ROW('Hygiene Data'!F57)),IF(AND(ISNUMBER(OFFSET('Hygiene Data'!$F$10,0,10*ROW('Hygiene Data'!F57))),DZ63="No",ISNUMBER(OFFSET('Hygiene Data'!$F$10,0,10*ROW('Hygiene Data'!F57)))),CONCATENATE("[",ROUND(OFFSET('Hygiene Data'!$F$10,0,10*ROW('Hygiene Data'!F57)),0),"]"),IF(AND(ISNUMBER(OFFSET('Hygiene Data'!$F$10,0,10*ROW('Hygiene Data'!F57))),DZ63="",ISNUMBER(OFFSET('Hygiene Data'!$F$10,0,10*ROW('Hygiene Data'!F57)))),OFFSET('Hygiene Data'!$F$10,0,10*ROW('Hygiene Data'!F57)),NA())))</f>
        <v>#N/A</v>
      </c>
      <c r="BL63" s="135" t="e">
        <f ca="1">+IF(AND(ISNUMBER(OFFSET('Hygiene Data'!$G$6,0,10*ROW('Hygiene Data'!G57))),EA63="Yes"),OFFSET('Hygiene Data'!$G$6,0,10*ROW('Hygiene Data'!G57)),IF(AND(ISNUMBER(OFFSET('Hygiene Data'!$G$6,0,10*ROW('Hygiene Data'!G57))),EA63="No",ISNUMBER(OFFSET('Hygiene Data'!$G$6,0,10*ROW('Hygiene Data'!G57)))),CONCATENATE("[",ROUND(OFFSET('Hygiene Data'!$G$6,0,10*ROW('Hygiene Data'!G57)),0),"]"),IF(AND(ISNUMBER(OFFSET('Hygiene Data'!$G$6,0,10*ROW('Hygiene Data'!G57))),EA63="",ISNUMBER(OFFSET('Hygiene Data'!$G$6,0,10*ROW('Hygiene Data'!G57)))),OFFSET('Hygiene Data'!$G$6,0,10*ROW('Hygiene Data'!G57)),NA())))</f>
        <v>#N/A</v>
      </c>
      <c r="BM63" s="135" t="e">
        <f ca="1">+IF(AND(ISNUMBER(OFFSET('Hygiene Data'!$G$8,0,10*ROW('Hygiene Data'!G57))),EB63="Yes"),OFFSET('Hygiene Data'!$G$8,0,10*ROW('Hygiene Data'!G57)),IF(AND(ISNUMBER(OFFSET('Hygiene Data'!$G$8,0,10*ROW('Hygiene Data'!G57))),EB63="No",ISNUMBER(OFFSET('Hygiene Data'!$G$8,0,10*ROW('Hygiene Data'!G57)))),CONCATENATE("[",ROUND(OFFSET('Hygiene Data'!$G$8,0,10*ROW('Hygiene Data'!G57)),0),"]"),IF(AND(ISNUMBER(OFFSET('Hygiene Data'!$G$8,0,10*ROW('Hygiene Data'!G57))),EB63="",ISNUMBER(OFFSET('Hygiene Data'!$G$8,0,10*ROW('Hygiene Data'!G57)))),OFFSET('Hygiene Data'!$G$8,0,10*ROW('Hygiene Data'!G57)),NA())))</f>
        <v>#N/A</v>
      </c>
      <c r="BN63" s="135" t="e">
        <f ca="1">+IF(AND(ISNUMBER(OFFSET('Hygiene Data'!$G$10,0,10*ROW('Hygiene Data'!G57))),EC63="Yes"),OFFSET('Hygiene Data'!$G$10,0,10*ROW('Hygiene Data'!G57)),IF(AND(ISNUMBER(OFFSET('Hygiene Data'!$G$10,0,10*ROW('Hygiene Data'!G57))),EC63="No",ISNUMBER(OFFSET('Hygiene Data'!$G$10,0,10*ROW('Hygiene Data'!G57)))),CONCATENATE("[",ROUND(OFFSET('Hygiene Data'!$G$10,0,10*ROW('Hygiene Data'!G57)),0),"]"),IF(AND(ISNUMBER(OFFSET('Hygiene Data'!$G$10,0,10*ROW('Hygiene Data'!G57))),EC63="",ISNUMBER(OFFSET('Hygiene Data'!$G$10,0,10*ROW('Hygiene Data'!G57)))),OFFSET('Hygiene Data'!$G$10,0,10*ROW('Hygiene Data'!G57)),NA())))</f>
        <v>#N/A</v>
      </c>
      <c r="BO63" s="135" t="e">
        <f ca="1">+IF(AND(ISNUMBER(OFFSET('Hygiene Data'!$H$6,0,10*ROW('Hygiene Data'!H57))),ED63="Yes"),OFFSET('Hygiene Data'!$H$6,0,10*ROW('Hygiene Data'!H57)),IF(AND(ISNUMBER(OFFSET('Hygiene Data'!$H$6,0,10*ROW('Hygiene Data'!H57))),ED63="No",ISNUMBER(OFFSET('Hygiene Data'!$H$6,0,10*ROW('Hygiene Data'!H57)))),CONCATENATE("[",ROUND(OFFSET('Hygiene Data'!$H$6,0,10*ROW('Hygiene Data'!H57)),0),"]"),IF(AND(ISNUMBER(OFFSET('Hygiene Data'!$H$6,0,10*ROW('Hygiene Data'!H57))),ED63="",ISNUMBER(OFFSET('Hygiene Data'!$H$6,0,10*ROW('Hygiene Data'!H57)))),OFFSET('Hygiene Data'!$H$6,0,10*ROW('Hygiene Data'!H57)),NA())))</f>
        <v>#N/A</v>
      </c>
      <c r="BP63" s="135" t="e">
        <f ca="1">+IF(AND(ISNUMBER(OFFSET('Hygiene Data'!$H$8,0,10*ROW('Hygiene Data'!H57))),EE63="Yes"),OFFSET('Hygiene Data'!$H$8,0,10*ROW('Hygiene Data'!H57)),IF(AND(ISNUMBER(OFFSET('Hygiene Data'!$H$8,0,10*ROW('Hygiene Data'!H57))),EE63="No",ISNUMBER(OFFSET('Hygiene Data'!$H$8,0,10*ROW('Hygiene Data'!H57)))),CONCATENATE("[",ROUND(OFFSET('Hygiene Data'!$H$8,0,10*ROW('Hygiene Data'!H57)),0),"]"),IF(AND(ISNUMBER(OFFSET('Hygiene Data'!$H$8,0,10*ROW('Hygiene Data'!H57))),EE63="",ISNUMBER(OFFSET('Hygiene Data'!$H$8,0,10*ROW('Hygiene Data'!H57)))),OFFSET('Hygiene Data'!$H$8,0,10*ROW('Hygiene Data'!H57)),NA())))</f>
        <v>#N/A</v>
      </c>
      <c r="BQ63" s="135" t="e">
        <f ca="1">+IF(AND(ISNUMBER(OFFSET('Hygiene Data'!$H$10,0,10*ROW('Hygiene Data'!H57))),EF63="Yes"),OFFSET('Hygiene Data'!$H$10,0,10*ROW('Hygiene Data'!H57)),IF(AND(ISNUMBER(OFFSET('Hygiene Data'!$H$10,0,10*ROW('Hygiene Data'!H57))),EF63="No",ISNUMBER(OFFSET('Hygiene Data'!$H$10,0,10*ROW('Hygiene Data'!H57)))),CONCATENATE("[",ROUND(OFFSET('Hygiene Data'!$H$10,0,10*ROW('Hygiene Data'!H57)),0),"]"),IF(AND(ISNUMBER(OFFSET('Hygiene Data'!$H$10,0,10*ROW('Hygiene Data'!H57))),EF63="",ISNUMBER(OFFSET('Hygiene Data'!$H$10,0,10*ROW('Hygiene Data'!H57)))),OFFSET('Hygiene Data'!$H$10,0,10*ROW('Hygiene Data'!H57)),NA())))</f>
        <v>#N/A</v>
      </c>
      <c r="BS63" s="34" t="str">
        <f ca="1">+IF(OFFSET('Water Data'!$C$28,0,10*ROW('Water Data'!C57))="","",OFFSET('Water Data'!$C$28,0,10*ROW('Water Data'!C57)))</f>
        <v/>
      </c>
      <c r="BT63" s="34" t="str">
        <f ca="1">+IF(OFFSET('Water Data'!$C$29,0,10*ROW('Water Data'!C57))="","",OFFSET('Water Data'!$C$29,0,10*ROW('Water Data'!C57)))</f>
        <v/>
      </c>
      <c r="BU63" s="34" t="str">
        <f ca="1">+IF(OFFSET('Water Data'!$C$30,0,10*ROW('Water Data'!C57))="","",OFFSET('Water Data'!$C$30,0,10*ROW('Water Data'!C57)))</f>
        <v/>
      </c>
      <c r="BV63" s="34" t="str">
        <f ca="1">+IF(OFFSET('Water Data'!$D$28,0,10*ROW('Water Data'!D57))="","",OFFSET('Water Data'!$D$28,0,10*ROW('Water Data'!D57)))</f>
        <v/>
      </c>
      <c r="BW63" s="34" t="str">
        <f ca="1">+IF(OFFSET('Water Data'!$D$29,0,10*ROW('Water Data'!D57))="","",OFFSET('Water Data'!$D$29,0,10*ROW('Water Data'!D57)))</f>
        <v/>
      </c>
      <c r="BX63" s="34" t="str">
        <f ca="1">+IF(OFFSET('Water Data'!$D$30,0,10*ROW('Water Data'!D57))="","",OFFSET('Water Data'!$D$30,0,10*ROW('Water Data'!D57)))</f>
        <v/>
      </c>
      <c r="BY63" s="34" t="str">
        <f ca="1">+IF(OFFSET('Water Data'!$E$28,0,10*ROW('Water Data'!E57))="","",OFFSET('Water Data'!$E$28,0,10*ROW('Water Data'!E57)))</f>
        <v/>
      </c>
      <c r="BZ63" s="34" t="str">
        <f ca="1">+IF(OFFSET('Water Data'!$E$29,0,10*ROW('Water Data'!E57))="","",OFFSET('Water Data'!$E$29,0,10*ROW('Water Data'!E57)))</f>
        <v/>
      </c>
      <c r="CA63" s="34" t="str">
        <f ca="1">+IF(OFFSET('Water Data'!$E$30,0,10*ROW('Water Data'!E57))="","",OFFSET('Water Data'!$E$30,0,10*ROW('Water Data'!E57)))</f>
        <v/>
      </c>
      <c r="CB63" s="34" t="str">
        <f ca="1">+IF(OFFSET('Water Data'!$F$28,0,10*ROW('Water Data'!F57))="","",OFFSET('Water Data'!$F$28,0,10*ROW('Water Data'!F57)))</f>
        <v/>
      </c>
      <c r="CC63" s="34" t="str">
        <f ca="1">+IF(OFFSET('Water Data'!$F$29,0,10*ROW('Water Data'!F57))="","",OFFSET('Water Data'!$F$29,0,10*ROW('Water Data'!F57)))</f>
        <v/>
      </c>
      <c r="CD63" s="34" t="str">
        <f ca="1">+IF(OFFSET('Water Data'!$F$30,0,10*ROW('Water Data'!F57))="","",OFFSET('Water Data'!$F$30,0,10*ROW('Water Data'!F57)))</f>
        <v/>
      </c>
      <c r="CE63" s="34" t="str">
        <f ca="1">+IF(OFFSET('Water Data'!$G$28,0,10*ROW('Water Data'!G57))="","",OFFSET('Water Data'!$G$28,0,10*ROW('Water Data'!G57)))</f>
        <v/>
      </c>
      <c r="CF63" s="34" t="str">
        <f ca="1">+IF(OFFSET('Water Data'!$G$29,0,10*ROW('Water Data'!G57))="","",OFFSET('Water Data'!$G$29,0,10*ROW('Water Data'!G57)))</f>
        <v/>
      </c>
      <c r="CG63" s="34" t="str">
        <f ca="1">+IF(OFFSET('Water Data'!$G$30,0,10*ROW('Water Data'!G57))="","",OFFSET('Water Data'!$G$30,0,10*ROW('Water Data'!G57)))</f>
        <v/>
      </c>
      <c r="CH63" s="34" t="str">
        <f ca="1">+IF(OFFSET('Water Data'!$H$28,0,10*ROW('Water Data'!H57))="","",OFFSET('Water Data'!$H$28,0,10*ROW('Water Data'!H57)))</f>
        <v/>
      </c>
      <c r="CI63" s="34" t="str">
        <f ca="1">+IF(OFFSET('Water Data'!$H$29,0,10*ROW('Water Data'!H57))="","",OFFSET('Water Data'!$H$29,0,10*ROW('Water Data'!H57)))</f>
        <v/>
      </c>
      <c r="CJ63" s="34" t="str">
        <f ca="1">+IF(OFFSET('Water Data'!$H$30,0,10*ROW('Water Data'!H57))="","",OFFSET('Water Data'!$H$30,0,10*ROW('Water Data'!H57)))</f>
        <v/>
      </c>
      <c r="CK63" s="34" t="str">
        <f ca="1">+IF(OFFSET('Sanitation Data'!$C$29,0,10*ROW('Sanitation Data'!C57))="","",OFFSET('Sanitation Data'!$C$29,0,10*ROW('Sanitation Data'!C57)))</f>
        <v/>
      </c>
      <c r="CL63" s="34" t="str">
        <f ca="1">+IF(OFFSET('Sanitation Data'!$C$30,0,10*ROW('Sanitation Data'!C57))="","",OFFSET('Sanitation Data'!$C$30,0,10*ROW('Sanitation Data'!C57)))</f>
        <v/>
      </c>
      <c r="CM63" s="34" t="str">
        <f ca="1">+IF(OFFSET('Sanitation Data'!$C$31,0,10*ROW('Sanitation Data'!C57))="","",OFFSET('Sanitation Data'!$C$31,0,10*ROW('Sanitation Data'!C57)))</f>
        <v/>
      </c>
      <c r="CN63" s="34" t="str">
        <f ca="1">+IF(OFFSET('Sanitation Data'!$C$32,0,10*ROW('Sanitation Data'!C57))="","",OFFSET('Sanitation Data'!$C$32,0,10*ROW('Sanitation Data'!C57)))</f>
        <v/>
      </c>
      <c r="CO63" s="34" t="str">
        <f ca="1">+IF(OFFSET('Sanitation Data'!$C$33,0,10*ROW('Sanitation Data'!C57))="","",OFFSET('Sanitation Data'!$C$33,0,10*ROW('Sanitation Data'!C57)))</f>
        <v/>
      </c>
      <c r="CP63" s="34" t="str">
        <f ca="1">+IF(OFFSET('Sanitation Data'!$D$29,0,10*ROW('Sanitation Data'!D57))="","",OFFSET('Sanitation Data'!$D$29,0,10*ROW('Sanitation Data'!D57)))</f>
        <v/>
      </c>
      <c r="CQ63" s="34" t="str">
        <f ca="1">+IF(OFFSET('Sanitation Data'!$D$30,0,10*ROW('Sanitation Data'!D57))="","",OFFSET('Sanitation Data'!$D$30,0,10*ROW('Sanitation Data'!D57)))</f>
        <v/>
      </c>
      <c r="CR63" s="34" t="str">
        <f ca="1">+IF(OFFSET('Sanitation Data'!$D$31,0,10*ROW('Sanitation Data'!D57))="","",OFFSET('Sanitation Data'!$D$31,0,10*ROW('Sanitation Data'!D57)))</f>
        <v/>
      </c>
      <c r="CS63" s="34" t="str">
        <f ca="1">+IF(OFFSET('Sanitation Data'!$D$32,0,10*ROW('Sanitation Data'!D57))="","",OFFSET('Sanitation Data'!$D$32,0,10*ROW('Sanitation Data'!D57)))</f>
        <v/>
      </c>
      <c r="CT63" s="34" t="str">
        <f ca="1">+IF(OFFSET('Sanitation Data'!$D$33,0,10*ROW('Sanitation Data'!D57))="","",OFFSET('Sanitation Data'!$D$33,0,10*ROW('Sanitation Data'!D57)))</f>
        <v/>
      </c>
      <c r="CU63" s="34" t="str">
        <f ca="1">+IF(OFFSET('Sanitation Data'!$E$29,0,10*ROW('Sanitation Data'!E57))="","",OFFSET('Sanitation Data'!$E$29,0,10*ROW('Sanitation Data'!E57)))</f>
        <v/>
      </c>
      <c r="CV63" s="34" t="str">
        <f ca="1">+IF(OFFSET('Sanitation Data'!$E$30,0,10*ROW('Sanitation Data'!E57))="","",OFFSET('Sanitation Data'!$E$30,0,10*ROW('Sanitation Data'!E57)))</f>
        <v/>
      </c>
      <c r="CW63" s="34" t="str">
        <f ca="1">+IF(OFFSET('Sanitation Data'!$E$31,0,10*ROW('Sanitation Data'!E57))="","",OFFSET('Sanitation Data'!$E$31,0,10*ROW('Sanitation Data'!E57)))</f>
        <v/>
      </c>
      <c r="CX63" s="34" t="str">
        <f ca="1">+IF(OFFSET('Sanitation Data'!$E$32,0,10*ROW('Sanitation Data'!E57))="","",OFFSET('Sanitation Data'!$E$32,0,10*ROW('Sanitation Data'!E57)))</f>
        <v/>
      </c>
      <c r="CY63" s="34" t="str">
        <f ca="1">+IF(OFFSET('Sanitation Data'!$E$33,0,10*ROW('Sanitation Data'!E57))="","",OFFSET('Sanitation Data'!$E$33,0,10*ROW('Sanitation Data'!E57)))</f>
        <v/>
      </c>
      <c r="CZ63" s="34" t="str">
        <f ca="1">+IF(OFFSET('Sanitation Data'!$F$29,0,10*ROW('Sanitation Data'!F57))="","",OFFSET('Sanitation Data'!$F$29,0,10*ROW('Sanitation Data'!F57)))</f>
        <v/>
      </c>
      <c r="DA63" s="34" t="str">
        <f ca="1">+IF(OFFSET('Sanitation Data'!$F$30,0,10*ROW('Sanitation Data'!F57))="","",OFFSET('Sanitation Data'!$F$30,0,10*ROW('Sanitation Data'!F57)))</f>
        <v/>
      </c>
      <c r="DB63" s="34" t="str">
        <f ca="1">+IF(OFFSET('Sanitation Data'!$F$31,0,10*ROW('Sanitation Data'!F57))="","",OFFSET('Sanitation Data'!$F$31,0,10*ROW('Sanitation Data'!F57)))</f>
        <v/>
      </c>
      <c r="DC63" s="34" t="str">
        <f ca="1">+IF(OFFSET('Sanitation Data'!$F$32,0,10*ROW('Sanitation Data'!F57))="","",OFFSET('Sanitation Data'!$F$32,0,10*ROW('Sanitation Data'!F57)))</f>
        <v/>
      </c>
      <c r="DD63" s="34" t="str">
        <f ca="1">+IF(OFFSET('Sanitation Data'!$F$33,0,10*ROW('Sanitation Data'!F57))="","",OFFSET('Sanitation Data'!$F$33,0,10*ROW('Sanitation Data'!F57)))</f>
        <v/>
      </c>
      <c r="DE63" s="34" t="str">
        <f ca="1">+IF(OFFSET('Sanitation Data'!$G$29,0,10*ROW('Sanitation Data'!G57))="","",OFFSET('Sanitation Data'!$G$29,0,10*ROW('Sanitation Data'!G57)))</f>
        <v/>
      </c>
      <c r="DF63" s="34" t="str">
        <f ca="1">+IF(OFFSET('Sanitation Data'!$G$30,0,10*ROW('Sanitation Data'!G57))="","",OFFSET('Sanitation Data'!$G$30,0,10*ROW('Sanitation Data'!G57)))</f>
        <v/>
      </c>
      <c r="DG63" s="34" t="str">
        <f ca="1">+IF(OFFSET('Sanitation Data'!$G$31,0,10*ROW('Sanitation Data'!G57))="","",OFFSET('Sanitation Data'!$G$31,0,10*ROW('Sanitation Data'!G57)))</f>
        <v/>
      </c>
      <c r="DH63" s="34" t="str">
        <f ca="1">+IF(OFFSET('Sanitation Data'!$G$32,0,10*ROW('Sanitation Data'!G57))="","",OFFSET('Sanitation Data'!$G$32,0,10*ROW('Sanitation Data'!G57)))</f>
        <v/>
      </c>
      <c r="DI63" s="34" t="str">
        <f ca="1">+IF(OFFSET('Sanitation Data'!$G$33,0,10*ROW('Sanitation Data'!G57))="","",OFFSET('Sanitation Data'!$G$33,0,10*ROW('Sanitation Data'!G57)))</f>
        <v/>
      </c>
      <c r="DJ63" s="34" t="str">
        <f ca="1">+IF(OFFSET('Sanitation Data'!$H$29,0,10*ROW('Sanitation Data'!H57))="","",OFFSET('Sanitation Data'!$H$29,0,10*ROW('Sanitation Data'!H57)))</f>
        <v/>
      </c>
      <c r="DK63" s="34" t="str">
        <f ca="1">+IF(OFFSET('Sanitation Data'!$H$30,0,10*ROW('Sanitation Data'!H57))="","",OFFSET('Sanitation Data'!$H$30,0,10*ROW('Sanitation Data'!H57)))</f>
        <v/>
      </c>
      <c r="DL63" s="34" t="str">
        <f ca="1">+IF(OFFSET('Sanitation Data'!$H$31,0,10*ROW('Sanitation Data'!H57))="","",OFFSET('Sanitation Data'!$H$31,0,10*ROW('Sanitation Data'!H57)))</f>
        <v/>
      </c>
      <c r="DM63" s="34" t="str">
        <f ca="1">+IF(OFFSET('Sanitation Data'!$H$32,0,10*ROW('Sanitation Data'!H57))="","",OFFSET('Sanitation Data'!$H$32,0,10*ROW('Sanitation Data'!H57)))</f>
        <v/>
      </c>
      <c r="DN63" s="34" t="str">
        <f ca="1">+IF(OFFSET('Sanitation Data'!$H$33,0,10*ROW('Sanitation Data'!H57))="","",OFFSET('Sanitation Data'!$H$33,0,10*ROW('Sanitation Data'!H57)))</f>
        <v/>
      </c>
      <c r="DO63" s="34" t="str">
        <f ca="1">+IF(OFFSET('Hygiene Data'!$C$12,0,10*ROW('Hygiene Data'!C57))="","",OFFSET('Hygiene Data'!$C$12,0,10*ROW('Hygiene Data'!C57)))</f>
        <v/>
      </c>
      <c r="DP63" s="34" t="str">
        <f ca="1">+IF(OFFSET('Hygiene Data'!$C$13,0,10*ROW('Hygiene Data'!C57))="","",OFFSET('Hygiene Data'!$C$13,0,10*ROW('Hygiene Data'!C57)))</f>
        <v/>
      </c>
      <c r="DQ63" s="34" t="str">
        <f ca="1">+IF(OFFSET('Hygiene Data'!$C$14,0,10*ROW('Hygiene Data'!C57))="","",OFFSET('Hygiene Data'!$C$14,0,10*ROW('Hygiene Data'!C57)))</f>
        <v/>
      </c>
      <c r="DR63" s="34" t="str">
        <f ca="1">+IF(OFFSET('Hygiene Data'!$D$12,0,10*ROW('Hygiene Data'!D57))="","",OFFSET('Hygiene Data'!$D$12,0,10*ROW('Hygiene Data'!D57)))</f>
        <v/>
      </c>
      <c r="DS63" s="34" t="str">
        <f ca="1">+IF(OFFSET('Hygiene Data'!$D$13,0,10*ROW('Hygiene Data'!D57))="","",OFFSET('Hygiene Data'!$D$13,0,10*ROW('Hygiene Data'!D57)))</f>
        <v/>
      </c>
      <c r="DT63" s="34" t="str">
        <f ca="1">+IF(OFFSET('Hygiene Data'!$D$14,0,10*ROW('Hygiene Data'!D57))="","",OFFSET('Hygiene Data'!$D$14,0,10*ROW('Hygiene Data'!D57)))</f>
        <v/>
      </c>
      <c r="DU63" s="34" t="str">
        <f ca="1">+IF(OFFSET('Hygiene Data'!$E$12,0,10*ROW('Hygiene Data'!E57))="","",OFFSET('Hygiene Data'!$E$12,0,10*ROW('Hygiene Data'!E57)))</f>
        <v/>
      </c>
      <c r="DV63" s="34" t="str">
        <f ca="1">+IF(OFFSET('Hygiene Data'!$E$13,0,10*ROW('Hygiene Data'!E57))="","",OFFSET('Hygiene Data'!$E$13,0,10*ROW('Hygiene Data'!E57)))</f>
        <v/>
      </c>
      <c r="DW63" s="34" t="str">
        <f ca="1">+IF(OFFSET('Hygiene Data'!$E$14,0,10*ROW('Hygiene Data'!E57))="","",OFFSET('Hygiene Data'!$E$14,0,10*ROW('Hygiene Data'!E57)))</f>
        <v/>
      </c>
      <c r="DX63" s="34" t="str">
        <f ca="1">+IF(OFFSET('Hygiene Data'!$F$12,0,10*ROW('Hygiene Data'!F57))="","",OFFSET('Hygiene Data'!$F$12,0,10*ROW('Hygiene Data'!F57)))</f>
        <v/>
      </c>
      <c r="DY63" s="34" t="str">
        <f ca="1">+IF(OFFSET('Hygiene Data'!$F$13,0,10*ROW('Hygiene Data'!F57))="","",OFFSET('Hygiene Data'!$F$13,0,10*ROW('Hygiene Data'!F57)))</f>
        <v/>
      </c>
      <c r="DZ63" s="34" t="str">
        <f ca="1">+IF(OFFSET('Hygiene Data'!$F$14,0,10*ROW('Hygiene Data'!F57))="","",OFFSET('Hygiene Data'!$F$14,0,10*ROW('Hygiene Data'!F57)))</f>
        <v/>
      </c>
      <c r="EA63" s="34" t="str">
        <f ca="1">+IF(OFFSET('Hygiene Data'!$G$12,0,10*ROW('Hygiene Data'!G57))="","",OFFSET('Hygiene Data'!$G$12,0,10*ROW('Hygiene Data'!G57)))</f>
        <v/>
      </c>
      <c r="EB63" s="34" t="str">
        <f ca="1">+IF(OFFSET('Hygiene Data'!$G$13,0,10*ROW('Hygiene Data'!G57))="","",OFFSET('Hygiene Data'!$G$13,0,10*ROW('Hygiene Data'!G57)))</f>
        <v/>
      </c>
      <c r="EC63" s="34" t="str">
        <f ca="1">+IF(OFFSET('Hygiene Data'!$G$14,0,10*ROW('Hygiene Data'!G57))="","",OFFSET('Hygiene Data'!$G$14,0,10*ROW('Hygiene Data'!G57)))</f>
        <v/>
      </c>
      <c r="ED63" s="34" t="str">
        <f ca="1">+IF(OFFSET('Hygiene Data'!$H$12,0,10*ROW('Hygiene Data'!H57))="","",OFFSET('Hygiene Data'!$H$12,0,10*ROW('Hygiene Data'!H57)))</f>
        <v/>
      </c>
      <c r="EE63" s="34" t="str">
        <f ca="1">+IF(OFFSET('Hygiene Data'!$H$13,0,10*ROW('Hygiene Data'!H57))="","",OFFSET('Hygiene Data'!$H$13,0,10*ROW('Hygiene Data'!H57)))</f>
        <v/>
      </c>
      <c r="EF63" s="34" t="str">
        <f ca="1">+IF(OFFSET('Hygiene Data'!$H$14,0,10*ROW('Hygiene Data'!H57))="","",OFFSET('Hygiene Data'!$H$14,0,10*ROW('Hygiene Data'!H57)))</f>
        <v/>
      </c>
    </row>
    <row r="64" spans="1:136" x14ac:dyDescent="0.2">
      <c r="A64" s="50" t="str">
        <f ca="1">+IF(OFFSET('Water Data'!$B$1,0,10*ROW('Water Data'!B61))="","",OFFSET('Water Data'!$B$1,0,10*ROW('Water Data'!B61)))</f>
        <v/>
      </c>
      <c r="B64" s="50" t="str">
        <f ca="1">+IF(OFFSET('Water Data'!$A$3,0,10*ROW('Water Data'!A61))="","",OFFSET('Water Data'!$A$3,0,10*ROW('Water Data'!A61)))</f>
        <v/>
      </c>
      <c r="C64" s="50" t="str">
        <f ca="1">+IF(OFFSET('Water Data'!$C$3,0,10*ROW('Water Data'!C61))="","",OFFSET('Water Data'!$C$3,0,10*ROW('Water Data'!C61)))</f>
        <v/>
      </c>
      <c r="D64" s="133" t="e">
        <f ca="1">+IF(AND(ISNUMBER(OFFSET('Water Data'!$C$5,0,10*ROW('Water Data'!C58))),BS64="Yes"),100-OFFSET('Water Data'!$C$5,0,10*ROW('Water Data'!C58)),IF(AND(ISNUMBER(OFFSET('Water Data'!$C$5,0,10*ROW('Water Data'!C58))),BS64="No",ISNUMBER(OFFSET('Water Data'!$C$5,0,10*ROW('Water Data'!C58)))),CONCATENATE("[",ROUND(100-OFFSET('Water Data'!$C$5,0,10*ROW('Water Data'!C58)),0),"]"),IF(AND(ISNUMBER(OFFSET('Water Data'!$C$5,0,10*ROW('Water Data'!C58))),BS64="",ISNUMBER(OFFSET('Water Data'!$C$5,0,10*ROW('Water Data'!C58)))),100-OFFSET('Water Data'!$C$5,0,10*ROW('Water Data'!C58)),NA())))</f>
        <v>#N/A</v>
      </c>
      <c r="E64" s="133" t="e">
        <f ca="1">+IF(AND(ISNUMBER(OFFSET('Water Data'!$C$7,0,10*ROW('Water Data'!D58))),BT64="Yes"),OFFSET('Water Data'!$C$7,0,10*ROW('Water Data'!C58)),IF(AND(ISNUMBER(OFFSET('Water Data'!$C$7,0,10*ROW('Water Data'!C58))),BT64="No",ISNUMBER(OFFSET('Water Data'!$C$7,0,10*ROW('Water Data'!C58)))),CONCATENATE("[",ROUND(OFFSET('Water Data'!$C$7,0,10*ROW('Water Data'!C58)),0),"]"),IF(AND(ISNUMBER(OFFSET('Water Data'!$C$7,0,10*ROW('Water Data'!C58))),BT64="",ISNUMBER(OFFSET('Water Data'!$C$7,0,10*ROW('Water Data'!C58)))),OFFSET('Water Data'!$C$7,0,10*ROW('Water Data'!C58)),NA())))</f>
        <v>#N/A</v>
      </c>
      <c r="F64" s="133" t="e">
        <f ca="1">+IF(AND(ISNUMBER(OFFSET('Water Data'!$C$10,0,10*ROW('Water Data'!C58))),BU64="Yes"),OFFSET('Water Data'!$C$10,0,10*ROW('Water Data'!C58)),IF(AND(ISNUMBER(OFFSET('Water Data'!$C$10,0,10*ROW('Water Data'!C58))),BU64="No",ISNUMBER(OFFSET('Water Data'!$C$10,0,10*ROW('Water Data'!C58)))),CONCATENATE("[",ROUND(OFFSET('Water Data'!$C$10,0,10*ROW('Water Data'!C58)),0),"]"),IF(AND(ISNUMBER(OFFSET('Water Data'!$C$10,0,10*ROW('Water Data'!C58))),BU64="",ISNUMBER(OFFSET('Water Data'!$C$10,0,10*ROW('Water Data'!C58)))),OFFSET('Water Data'!$C$10,0,10*ROW('Water Data'!C58)),NA())))</f>
        <v>#N/A</v>
      </c>
      <c r="G64" s="133" t="e">
        <f ca="1">+IF(AND(ISNUMBER(OFFSET('Water Data'!$D$5,0,10*ROW('Water Data'!D58))),BV64="Yes"),100-OFFSET('Water Data'!$D$5,0,10*ROW('Water Data'!D58)),IF(AND(ISNUMBER(OFFSET('Water Data'!$D$5,0,10*ROW('Water Data'!D58))),BV64="No",ISNUMBER(OFFSET('Water Data'!$D$5,0,10*ROW('Water Data'!D58)))),CONCATENATE("[",ROUND(100-OFFSET('Water Data'!$D$5,0,10*ROW('Water Data'!D58)),0),"]"),IF(AND(ISNUMBER(OFFSET('Water Data'!$D$5,0,10*ROW('Water Data'!D58))),BV64="",ISNUMBER(OFFSET('Water Data'!$D$5,0,10*ROW('Water Data'!D58)))),100-OFFSET('Water Data'!$D$5,0,10*ROW('Water Data'!D58)),NA())))</f>
        <v>#N/A</v>
      </c>
      <c r="H64" s="133" t="e">
        <f ca="1">+IF(AND(ISNUMBER(OFFSET('Water Data'!$D$7,0,10*ROW('Water Data'!D58))),BW64="Yes"),OFFSET('Water Data'!$D$7,0,10*ROW('Water Data'!D58)),IF(AND(ISNUMBER(OFFSET('Water Data'!$D$7,0,10*ROW('Water Data'!D58))),BW64="No",ISNUMBER(OFFSET('Water Data'!$D$7,0,10*ROW('Water Data'!D58)))),CONCATENATE("[",ROUND(OFFSET('Water Data'!$C$7,0,10*ROW('Water Data'!D58)),0),"]"),IF(AND(ISNUMBER(OFFSET('Water Data'!$D$7,0,10*ROW('Water Data'!D58))),BW64="",ISNUMBER(OFFSET('Water Data'!$D$7,0,10*ROW('Water Data'!D58)))),OFFSET('Water Data'!$D$7,0,10*ROW('Water Data'!D58)),NA())))</f>
        <v>#N/A</v>
      </c>
      <c r="I64" s="133" t="e">
        <f ca="1">+IF(AND(ISNUMBER(OFFSET('Water Data'!$D$10,0,10*ROW('Water Data'!D58))),BX64="Yes"),OFFSET('Water Data'!$D$10,0,10*ROW('Water Data'!D58)),IF(AND(ISNUMBER(OFFSET('Water Data'!$D$10,0,10*ROW('Water Data'!D58))),BX64="No",ISNUMBER(OFFSET('Water Data'!$D$10,0,10*ROW('Water Data'!D58)))),CONCATENATE("[",ROUND(OFFSET('Water Data'!$D$10,0,10*ROW('Water Data'!D58)),0),"]"),IF(AND(ISNUMBER(OFFSET('Water Data'!$D$10,0,10*ROW('Water Data'!D58))),BX64="",ISNUMBER(OFFSET('Water Data'!$D$10,0,10*ROW('Water Data'!D58)))),OFFSET('Water Data'!$D$10,0,10*ROW('Water Data'!D58)),NA())))</f>
        <v>#N/A</v>
      </c>
      <c r="J64" s="133" t="e">
        <f ca="1">+IF(AND(ISNUMBER(OFFSET('Water Data'!$E$5,0,10*ROW('Water Data'!E58))),BY64="Yes"),100-OFFSET('Water Data'!$E$5,0,10*ROW('Water Data'!E58)),IF(AND(ISNUMBER(OFFSET('Water Data'!$E$5,0,10*ROW('Water Data'!E58))),BY64="No",ISNUMBER(OFFSET('Water Data'!$E$5,0,10*ROW('Water Data'!E58)))),CONCATENATE("[",ROUND(100-OFFSET('Water Data'!$E$5,0,10*ROW('Water Data'!E58)),0),"]"),IF(AND(ISNUMBER(OFFSET('Water Data'!$E$5,0,10*ROW('Water Data'!E58))),BY64="",ISNUMBER(OFFSET('Water Data'!$E$5,0,10*ROW('Water Data'!E58)))),100-OFFSET('Water Data'!$E$5,0,10*ROW('Water Data'!E58)),NA())))</f>
        <v>#N/A</v>
      </c>
      <c r="K64" s="133" t="e">
        <f ca="1">+IF(AND(ISNUMBER(OFFSET('Water Data'!$E$7,0,10*ROW('Water Data'!E58))),BZ64="Yes"),OFFSET('Water Data'!$E$7,0,10*ROW('Water Data'!E58)),IF(AND(ISNUMBER(OFFSET('Water Data'!$E$7,0,10*ROW('Water Data'!E58))),BZ64="No",ISNUMBER(OFFSET('Water Data'!$E$7,0,10*ROW('Water Data'!E58)))),CONCATENATE("[",ROUND(OFFSET('Water Data'!$E$7,0,10*ROW('Water Data'!E58)),0),"]"),IF(AND(ISNUMBER(OFFSET('Water Data'!$E$7,0,10*ROW('Water Data'!E58))),BZ64="",ISNUMBER(OFFSET('Water Data'!$E$7,0,10*ROW('Water Data'!E58)))),OFFSET('Water Data'!$E$7,0,10*ROW('Water Data'!E58)),NA())))</f>
        <v>#N/A</v>
      </c>
      <c r="L64" s="133" t="e">
        <f ca="1">+IF(AND(ISNUMBER(OFFSET('Water Data'!$E$10,0,10*ROW('Water Data'!E58))),CA64="Yes"),OFFSET('Water Data'!$E$10,0,10*ROW('Water Data'!E58)),IF(AND(ISNUMBER(OFFSET('Water Data'!$E$10,0,10*ROW('Water Data'!E58))),CA64="No",ISNUMBER(OFFSET('Water Data'!$E$10,0,10*ROW('Water Data'!E58)))),CONCATENATE("[",ROUND(OFFSET('Water Data'!$E$10,0,10*ROW('Water Data'!E58)),0),"]"),IF(AND(ISNUMBER(OFFSET('Water Data'!$E$10,0,10*ROW('Water Data'!E58))),CA64="",ISNUMBER(OFFSET('Water Data'!$E$10,0,10*ROW('Water Data'!E58)))),OFFSET('Water Data'!$E$10,0,10*ROW('Water Data'!E58)),NA())))</f>
        <v>#N/A</v>
      </c>
      <c r="M64" s="133" t="e">
        <f ca="1">+IF(AND(ISNUMBER(OFFSET('Water Data'!$F$5,0,10*ROW('Water Data'!F58))),CB64="Yes"),100-OFFSET('Water Data'!$F$5,0,10*ROW('Water Data'!F58)),IF(AND(ISNUMBER(OFFSET('Water Data'!$F$5,0,10*ROW('Water Data'!F58))),CB64="No",ISNUMBER(OFFSET('Water Data'!$F$5,0,10*ROW('Water Data'!F58)))),CONCATENATE("[",ROUND(100-OFFSET('Water Data'!$F$5,0,10*ROW('Water Data'!F58)),0),"]"),IF(AND(ISNUMBER(OFFSET('Water Data'!$F$5,0,10*ROW('Water Data'!F58))),CB64="",ISNUMBER(OFFSET('Water Data'!$F$5,0,10*ROW('Water Data'!F58)))),100-OFFSET('Water Data'!$F$5,0,10*ROW('Water Data'!F58)),NA())))</f>
        <v>#N/A</v>
      </c>
      <c r="N64" s="133" t="e">
        <f ca="1">+IF(AND(ISNUMBER(OFFSET('Water Data'!$F$7,0,10*ROW('Water Data'!F58))),CC64="Yes"),OFFSET('Water Data'!$F$7,0,10*ROW('Water Data'!F58)),IF(AND(ISNUMBER(OFFSET('Water Data'!$F$7,0,10*ROW('Water Data'!F58))),CC64="No",ISNUMBER(OFFSET('Water Data'!$F$7,0,10*ROW('Water Data'!F58)))),CONCATENATE("[",ROUND(OFFSET('Water Data'!$F$7,0,10*ROW('Water Data'!F58)),0),"]"),IF(AND(ISNUMBER(OFFSET('Water Data'!$F$7,0,10*ROW('Water Data'!F58))),CC64="",ISNUMBER(OFFSET('Water Data'!$F$7,0,10*ROW('Water Data'!F58)))),OFFSET('Water Data'!$F$7,0,10*ROW('Water Data'!F58)),NA())))</f>
        <v>#N/A</v>
      </c>
      <c r="O64" s="133" t="e">
        <f ca="1">+IF(AND(ISNUMBER(OFFSET('Water Data'!$F$10,0,10*ROW('Water Data'!F58))),CD64="Yes"),OFFSET('Water Data'!$F$10,0,10*ROW('Water Data'!F58)),IF(AND(ISNUMBER(OFFSET('Water Data'!$F$10,0,10*ROW('Water Data'!F58))),CD64="No",ISNUMBER(OFFSET('Water Data'!$F$10,0,10*ROW('Water Data'!F58)))),CONCATENATE("[",ROUND(OFFSET('Water Data'!$F$10,0,10*ROW('Water Data'!F58)),0),"]"),IF(AND(ISNUMBER(OFFSET('Water Data'!$F$10,0,10*ROW('Water Data'!F58))),CD64="",ISNUMBER(OFFSET('Water Data'!$F$10,0,10*ROW('Water Data'!F58)))),OFFSET('Water Data'!$F$10,0,10*ROW('Water Data'!F58)),NA())))</f>
        <v>#N/A</v>
      </c>
      <c r="P64" s="133" t="e">
        <f ca="1">+IF(AND(ISNUMBER(OFFSET('Water Data'!$G$5,0,10*ROW('Water Data'!G58))),CE64="Yes"),100-OFFSET('Water Data'!$G$5,0,10*ROW('Water Data'!G58)),IF(AND(ISNUMBER(OFFSET('Water Data'!$G$5,0,10*ROW('Water Data'!G58))),CE64="No",ISNUMBER(OFFSET('Water Data'!$G$5,0,10*ROW('Water Data'!G58)))),CONCATENATE("[",ROUND(100-OFFSET('Water Data'!$G$5,0,10*ROW('Water Data'!G58)),0),"]"),IF(AND(ISNUMBER(OFFSET('Water Data'!$G$5,0,10*ROW('Water Data'!G58))),CE64="",ISNUMBER(OFFSET('Water Data'!$G$5,0,10*ROW('Water Data'!G58)))),100-OFFSET('Water Data'!$G$5,0,10*ROW('Water Data'!G58)),NA())))</f>
        <v>#N/A</v>
      </c>
      <c r="Q64" s="133" t="e">
        <f ca="1">+IF(AND(ISNUMBER(OFFSET('Water Data'!$G$7,0,10*ROW('Water Data'!G58))),CF64="Yes"),OFFSET('Water Data'!$G$7,0,10*ROW('Water Data'!G58)),IF(AND(ISNUMBER(OFFSET('Water Data'!$G$7,0,10*ROW('Water Data'!G58))),CF64="No",ISNUMBER(OFFSET('Water Data'!$G$7,0,10*ROW('Water Data'!G58)))),CONCATENATE("[",ROUND(OFFSET('Water Data'!$G$7,0,10*ROW('Water Data'!G58)),0),"]"),IF(AND(ISNUMBER(OFFSET('Water Data'!$G$7,0,10*ROW('Water Data'!G58))),CF64="",ISNUMBER(OFFSET('Water Data'!$G$7,0,10*ROW('Water Data'!G58)))),OFFSET('Water Data'!$G$7,0,10*ROW('Water Data'!G58)),NA())))</f>
        <v>#N/A</v>
      </c>
      <c r="R64" s="133" t="e">
        <f ca="1">+IF(AND(ISNUMBER(OFFSET('Water Data'!$G$10,0,10*ROW('Water Data'!G58))),CG64="Yes"),OFFSET('Water Data'!$G$10,0,10*ROW('Water Data'!G58)),IF(AND(ISNUMBER(OFFSET('Water Data'!$G$10,0,10*ROW('Water Data'!G58))),CG64="No",ISNUMBER(OFFSET('Water Data'!$G$10,0,10*ROW('Water Data'!G58)))),CONCATENATE("[",ROUND(OFFSET('Water Data'!$G$10,0,10*ROW('Water Data'!G58)),0),"]"),IF(AND(ISNUMBER(OFFSET('Water Data'!$G$10,0,10*ROW('Water Data'!G58))),CG64="",ISNUMBER(OFFSET('Water Data'!$G$10,0,10*ROW('Water Data'!G58)))),OFFSET('Water Data'!$G$10,0,10*ROW('Water Data'!G58)),NA())))</f>
        <v>#N/A</v>
      </c>
      <c r="S64" s="133" t="e">
        <f ca="1">+IF(AND(ISNUMBER(OFFSET('Water Data'!$H$5,0,10*ROW('Water Data'!H58))),CH64="Yes"),100-OFFSET('Water Data'!$H$5,0,10*ROW('Water Data'!H58)),IF(AND(ISNUMBER(OFFSET('Water Data'!$H$5,0,10*ROW('Water Data'!H58))),CH64="No",ISNUMBER(OFFSET('Water Data'!$H$5,0,10*ROW('Water Data'!H58)))),CONCATENATE("[",ROUND(100-OFFSET('Water Data'!$H$5,0,10*ROW('Water Data'!H58)),0),"]"),IF(AND(ISNUMBER(OFFSET('Water Data'!$H$5,0,10*ROW('Water Data'!H58))),CH64="",ISNUMBER(OFFSET('Water Data'!$H$5,0,10*ROW('Water Data'!H58)))),100-OFFSET('Water Data'!$H$5,0,10*ROW('Water Data'!H58)),NA())))</f>
        <v>#N/A</v>
      </c>
      <c r="T64" s="133" t="e">
        <f ca="1">+IF(AND(ISNUMBER(OFFSET('Water Data'!$H$7,0,10*ROW('Water Data'!H58))),CI64="Yes"),OFFSET('Water Data'!$H$7,0,10*ROW('Water Data'!H58)),IF(AND(ISNUMBER(OFFSET('Water Data'!$H$7,0,10*ROW('Water Data'!H58))),CI64="No",ISNUMBER(OFFSET('Water Data'!$H$7,0,10*ROW('Water Data'!H58)))),CONCATENATE("[",ROUND(OFFSET('Water Data'!$H$7,0,10*ROW('Water Data'!H58)),0),"]"),IF(AND(ISNUMBER(OFFSET('Water Data'!$H$7,0,10*ROW('Water Data'!H58))),CI64="",ISNUMBER(OFFSET('Water Data'!$H$7,0,10*ROW('Water Data'!H58)))),OFFSET('Water Data'!$H$7,0,10*ROW('Water Data'!H58)),NA())))</f>
        <v>#N/A</v>
      </c>
      <c r="U64" s="133" t="e">
        <f ca="1">+IF(AND(ISNUMBER(OFFSET('Water Data'!$H$10,0,10*ROW('Water Data'!H58))),CJ64="Yes"),OFFSET('Water Data'!$H$10,0,10*ROW('Water Data'!H58)),IF(AND(ISNUMBER(OFFSET('Water Data'!$H$10,0,10*ROW('Water Data'!H58))),CJ64="No",ISNUMBER(OFFSET('Water Data'!$H$10,0,10*ROW('Water Data'!H58)))),CONCATENATE("[",ROUND(OFFSET('Water Data'!$H$10,0,10*ROW('Water Data'!H58)),0),"]"),IF(AND(ISNUMBER(OFFSET('Water Data'!$H$10,0,10*ROW('Water Data'!H58))),CJ64="",ISNUMBER(OFFSET('Water Data'!$H$10,0,10*ROW('Water Data'!H58)))),OFFSET('Water Data'!$H$10,0,10*ROW('Water Data'!H58)),NA())))</f>
        <v>#N/A</v>
      </c>
      <c r="V64" s="134" t="e">
        <f ca="1">+IF(AND(ISNUMBER(OFFSET('Sanitation Data'!$C$5,0,10*ROW('Sanitation Data'!C58))),CK64="Yes"),100-OFFSET('Sanitation Data'!$C$5,0,10*ROW('Sanitation Data'!C58)),IF(AND(ISNUMBER(OFFSET('Sanitation Data'!$C$5,0,10*ROW('Sanitation Data'!C58))),CK64="No",ISNUMBER(OFFSET('Sanitation Data'!$C$5,0,10*ROW('Sanitation Data'!C58)))),CONCATENATE("[",ROUND(100-OFFSET('Sanitation Data'!$C$5,0,10*ROW('Sanitation Data'!C58)),0),"]"),IF(AND(ISNUMBER(OFFSET('Sanitation Data'!$C$5,0,10*ROW('Sanitation Data'!C58))),CK64="",ISNUMBER(OFFSET('Sanitation Data'!$C$5,0,10*ROW('Sanitation Data'!C58)))),100-OFFSET('Sanitation Data'!$C$5,0,10*ROW('Sanitation Data'!C58)),NA())))</f>
        <v>#N/A</v>
      </c>
      <c r="W64" s="134" t="e">
        <f ca="1">+IF(AND(ISNUMBER(OFFSET('Sanitation Data'!$C$7,0,10*ROW('Sanitation Data'!C58))),CL64="Yes"),OFFSET('Sanitation Data'!$C$7,0,10*ROW('Sanitation Data'!C58)),IF(AND(ISNUMBER(OFFSET('Sanitation Data'!$C$7,0,10*ROW('Sanitation Data'!C58))),CL64="No",ISNUMBER(OFFSET('Sanitation Data'!$C$7,0,10*ROW('Sanitation Data'!C58)))),CONCATENATE("[",ROUND(OFFSET('Sanitation Data'!$C$7,0,10*ROW('Sanitation Data'!C58)),0),"]"),IF(AND(ISNUMBER(OFFSET('Sanitation Data'!$C$7,0,10*ROW('Sanitation Data'!C58))),CL64="",ISNUMBER(OFFSET('Sanitation Data'!$C$7,0,10*ROW('Sanitation Data'!C58)))),OFFSET('Sanitation Data'!$C$7,0,10*ROW('Sanitation Data'!C58)),NA())))</f>
        <v>#N/A</v>
      </c>
      <c r="X64" s="134" t="e">
        <f ca="1">+IF(AND(ISNUMBER(OFFSET('Sanitation Data'!$C$11,0,10*ROW('Sanitation Data'!C58))),CM64="Yes"),OFFSET('Sanitation Data'!$C$11,0,10*ROW('Sanitation Data'!C58)),IF(AND(ISNUMBER(OFFSET('Sanitation Data'!$C$11,0,10*ROW('Sanitation Data'!C58))),CM64="No",ISNUMBER(OFFSET('Sanitation Data'!$C$11,0,10*ROW('Sanitation Data'!C58)))),CONCATENATE("[",ROUND(OFFSET('Sanitation Data'!$C$11,0,10*ROW('Sanitation Data'!C58)),0),"]"),IF(AND(ISNUMBER(OFFSET('Sanitation Data'!$C$11,0,10*ROW('Sanitation Data'!C58))),CM64="",ISNUMBER(OFFSET('Sanitation Data'!$C$11,0,10*ROW('Sanitation Data'!C58)))),OFFSET('Sanitation Data'!$C$11,0,10*ROW('Sanitation Data'!C58)),NA())))</f>
        <v>#N/A</v>
      </c>
      <c r="Y64" s="134" t="e">
        <f ca="1">+IF(AND(ISNUMBER(OFFSET('Sanitation Data'!$C$12,0,10*ROW('Sanitation Data'!C58))),CN64="Yes"),OFFSET('Sanitation Data'!$C$12,0,10*ROW('Sanitation Data'!C58)),IF(AND(ISNUMBER(OFFSET('Sanitation Data'!$C$12,0,10*ROW('Sanitation Data'!C58))),CN64="No",ISNUMBER(OFFSET('Sanitation Data'!$C$12,0,10*ROW('Sanitation Data'!C58)))),CONCATENATE("[",ROUND(OFFSET('Sanitation Data'!$C$12,0,10*ROW('Sanitation Data'!C58)),0),"]"),IF(AND(ISNUMBER(OFFSET('Sanitation Data'!$C$12,0,10*ROW('Sanitation Data'!C58))),CN64="",ISNUMBER(OFFSET('Sanitation Data'!$C$12,0,10*ROW('Sanitation Data'!C58)))),OFFSET('Sanitation Data'!$C$12,0,10*ROW('Sanitation Data'!C58)),NA())))</f>
        <v>#N/A</v>
      </c>
      <c r="Z64" s="134" t="e">
        <f ca="1">+IF(AND(ISNUMBER(OFFSET('Sanitation Data'!$C$13,0,10*ROW('Sanitation Data'!C58))),CO64="Yes"),OFFSET('Sanitation Data'!$C$13,0,10*ROW('Sanitation Data'!C58)),IF(AND(ISNUMBER(OFFSET('Sanitation Data'!$C$13,0,10*ROW('Sanitation Data'!C58))),CO64="No",ISNUMBER(OFFSET('Sanitation Data'!$C$13,0,10*ROW('Sanitation Data'!C58)))),CONCATENATE("[",ROUND(OFFSET('Sanitation Data'!$C$13,0,10*ROW('Sanitation Data'!C58)),0),"]"),IF(AND(ISNUMBER(OFFSET('Sanitation Data'!$C$13,0,10*ROW('Sanitation Data'!C58))),CO64="",ISNUMBER(OFFSET('Sanitation Data'!$C$13,0,10*ROW('Sanitation Data'!C58)))),OFFSET('Sanitation Data'!$C$13,0,10*ROW('Sanitation Data'!C58)),NA())))</f>
        <v>#N/A</v>
      </c>
      <c r="AA64" s="134" t="e">
        <f ca="1">+IF(AND(ISNUMBER(OFFSET('Sanitation Data'!$D$5,0,10*ROW('Sanitation Data'!D58))),CP64="Yes"),100-OFFSET('Sanitation Data'!$D$5,0,10*ROW('Sanitation Data'!D58)),IF(AND(ISNUMBER(OFFSET('Sanitation Data'!$D$5,0,10*ROW('Sanitation Data'!D58))),CP64="No",ISNUMBER(OFFSET('Sanitation Data'!$D$5,0,10*ROW('Sanitation Data'!D58)))),CONCATENATE("[",ROUND(100-OFFSET('Sanitation Data'!$D$5,0,10*ROW('Sanitation Data'!D58)),0),"]"),IF(AND(ISNUMBER(OFFSET('Sanitation Data'!$D$5,0,10*ROW('Sanitation Data'!D58))),CP64="",ISNUMBER(OFFSET('Sanitation Data'!$D$5,0,10*ROW('Sanitation Data'!D58)))),100-OFFSET('Sanitation Data'!$D$5,0,10*ROW('Sanitation Data'!D58)),NA())))</f>
        <v>#N/A</v>
      </c>
      <c r="AB64" s="134" t="e">
        <f ca="1">+IF(AND(ISNUMBER(OFFSET('Sanitation Data'!$D$7,0,10*ROW('Sanitation Data'!D58))),CQ64="Yes"),OFFSET('Sanitation Data'!$D$7,0,10*ROW('Sanitation Data'!G58)),IF(AND(ISNUMBER(OFFSET('Sanitation Data'!$D$7,0,10*ROW('Sanitation Data'!D58))),CQ64="No",ISNUMBER(OFFSET('Sanitation Data'!$D$7,0,10*ROW('Sanitation Data'!D58)))),CONCATENATE("[",ROUND(OFFSET('Sanitation Data'!$D$7,0,10*ROW('Sanitation Data'!D58)),0),"]"),IF(AND(ISNUMBER(OFFSET('Sanitation Data'!$D$7,0,10*ROW('Sanitation Data'!D58))),CQ64="",ISNUMBER(OFFSET('Sanitation Data'!$D$7,0,10*ROW('Sanitation Data'!D58)))),OFFSET('Sanitation Data'!$D$7,0,10*ROW('Sanitation Data'!D58)),NA())))</f>
        <v>#N/A</v>
      </c>
      <c r="AC64" s="134" t="e">
        <f ca="1">+IF(AND(ISNUMBER(OFFSET('Sanitation Data'!$D$11,0,10*ROW('Sanitation Data'!D58))),CR64="Yes"),OFFSET('Sanitation Data'!$D$11,0,10*ROW('Sanitation Data'!D58)),IF(AND(ISNUMBER(OFFSET('Sanitation Data'!$D$11,0,10*ROW('Sanitation Data'!D58))),CR64="No",ISNUMBER(OFFSET('Sanitation Data'!$D$11,0,10*ROW('Sanitation Data'!D58)))),CONCATENATE("[",ROUND(OFFSET('Sanitation Data'!$D$11,0,10*ROW('Sanitation Data'!D58)),0),"]"),IF(AND(ISNUMBER(OFFSET('Sanitation Data'!$D$11,0,10*ROW('Sanitation Data'!D58))),CR64="",ISNUMBER(OFFSET('Sanitation Data'!$D$11,0,10*ROW('Sanitation Data'!D58)))),OFFSET('Sanitation Data'!$D$11,0,10*ROW('Sanitation Data'!D58)),NA())))</f>
        <v>#N/A</v>
      </c>
      <c r="AD64" s="134" t="e">
        <f ca="1">+IF(AND(ISNUMBER(OFFSET('Sanitation Data'!$D$12,0,10*ROW('Sanitation Data'!D58))),CS64="Yes"),OFFSET('Sanitation Data'!$D$12,0,10*ROW('Sanitation Data'!D58)),IF(AND(ISNUMBER(OFFSET('Sanitation Data'!$D$12,0,10*ROW('Sanitation Data'!D58))),CS64="No",ISNUMBER(OFFSET('Sanitation Data'!$D$12,0,10*ROW('Sanitation Data'!D58)))),CONCATENATE("[",ROUND(OFFSET('Sanitation Data'!$D$12,0,10*ROW('Sanitation Data'!D58)),0),"]"),IF(AND(ISNUMBER(OFFSET('Sanitation Data'!$D$12,0,10*ROW('Sanitation Data'!D58))),CS64="",ISNUMBER(OFFSET('Sanitation Data'!$D$12,0,10*ROW('Sanitation Data'!D58)))),OFFSET('Sanitation Data'!$D$12,0,10*ROW('Sanitation Data'!D58)),NA())))</f>
        <v>#N/A</v>
      </c>
      <c r="AE64" s="134" t="e">
        <f ca="1">+IF(AND(ISNUMBER(OFFSET('Sanitation Data'!$D$13,0,10*ROW('Sanitation Data'!D58))),CT64="Yes"),OFFSET('Sanitation Data'!$D$13,0,10*ROW('Sanitation Data'!D58)),IF(AND(ISNUMBER(OFFSET('Sanitation Data'!$D$13,0,10*ROW('Sanitation Data'!D58))),CT64="No",ISNUMBER(OFFSET('Sanitation Data'!$D$13,0,10*ROW('Sanitation Data'!D58)))),CONCATENATE("[",ROUND(OFFSET('Sanitation Data'!$D$13,0,10*ROW('Sanitation Data'!D58)),0),"]"),IF(AND(ISNUMBER(OFFSET('Sanitation Data'!$D$13,0,10*ROW('Sanitation Data'!D58))),CT64="",ISNUMBER(OFFSET('Sanitation Data'!$D$13,0,10*ROW('Sanitation Data'!D58)))),OFFSET('Sanitation Data'!$D$13,0,10*ROW('Sanitation Data'!D58)),NA())))</f>
        <v>#N/A</v>
      </c>
      <c r="AF64" s="134" t="e">
        <f ca="1">+IF(AND(ISNUMBER(OFFSET('Sanitation Data'!$E$5,0,10*ROW('Sanitation Data'!E58))),CU64="Yes"),100-OFFSET('Sanitation Data'!$E$5,0,10*ROW('Sanitation Data'!E58)),IF(AND(ISNUMBER(OFFSET('Sanitation Data'!$E$5,0,10*ROW('Sanitation Data'!E58))),CU64="No",ISNUMBER(OFFSET('Sanitation Data'!$E$5,0,10*ROW('Sanitation Data'!E58)))),CONCATENATE("[",ROUND(100-OFFSET('Sanitation Data'!$E$5,0,10*ROW('Sanitation Data'!E58)),0),"]"),IF(AND(ISNUMBER(OFFSET('Sanitation Data'!$E$5,0,10*ROW('Sanitation Data'!E58))),CU64="",ISNUMBER(OFFSET('Sanitation Data'!$E$5,0,10*ROW('Sanitation Data'!E58)))),100-OFFSET('Sanitation Data'!$E$5,0,10*ROW('Sanitation Data'!E58)),NA())))</f>
        <v>#N/A</v>
      </c>
      <c r="AG64" s="134" t="e">
        <f ca="1">+IF(AND(ISNUMBER(OFFSET('Sanitation Data'!$E$7,0,10*ROW('Sanitation Data'!E58))),CV64="Yes"),OFFSET('Sanitation Data'!$E$7,0,10*ROW('Sanitation Data'!E58)),IF(AND(ISNUMBER(OFFSET('Sanitation Data'!$E$7,0,10*ROW('Sanitation Data'!E58))),CV64="No",ISNUMBER(OFFSET('Sanitation Data'!$E$7,0,10*ROW('Sanitation Data'!E58)))),CONCATENATE("[",ROUND(OFFSET('Sanitation Data'!$E$7,0,10*ROW('Sanitation Data'!E58)),0),"]"),IF(AND(ISNUMBER(OFFSET('Sanitation Data'!$E$7,0,10*ROW('Sanitation Data'!E58))),CV64="",ISNUMBER(OFFSET('Sanitation Data'!$E$7,0,10*ROW('Sanitation Data'!E58)))),OFFSET('Sanitation Data'!$E$7,0,10*ROW('Sanitation Data'!E58)),NA())))</f>
        <v>#N/A</v>
      </c>
      <c r="AH64" s="134" t="e">
        <f ca="1">+IF(AND(ISNUMBER(OFFSET('Sanitation Data'!$E$11,0,10*ROW('Sanitation Data'!E58))),CW64="Yes"),OFFSET('Sanitation Data'!$E$11,0,10*ROW('Sanitation Data'!E58)),IF(AND(ISNUMBER(OFFSET('Sanitation Data'!$E$11,0,10*ROW('Sanitation Data'!E58))),CW64="No",ISNUMBER(OFFSET('Sanitation Data'!$E$11,0,10*ROW('Sanitation Data'!E58)))),CONCATENATE("[",ROUND(OFFSET('Sanitation Data'!$E$11,0,10*ROW('Sanitation Data'!E58)),0),"]"),IF(AND(ISNUMBER(OFFSET('Sanitation Data'!$E$11,0,10*ROW('Sanitation Data'!E58))),CW64="",ISNUMBER(OFFSET('Sanitation Data'!$E$11,0,10*ROW('Sanitation Data'!E58)))),OFFSET('Sanitation Data'!$E$11,0,10*ROW('Sanitation Data'!E58)),NA())))</f>
        <v>#N/A</v>
      </c>
      <c r="AI64" s="134" t="e">
        <f ca="1">+IF(AND(ISNUMBER(OFFSET('Sanitation Data'!$E$12,0,10*ROW('Sanitation Data'!E58))),CX64="Yes"),OFFSET('Sanitation Data'!$E$12,0,10*ROW('Sanitation Data'!E58)),IF(AND(ISNUMBER(OFFSET('Sanitation Data'!$E$12,0,10*ROW('Sanitation Data'!E58))),CX64="No",ISNUMBER(OFFSET('Sanitation Data'!$E$12,0,10*ROW('Sanitation Data'!E58)))),CONCATENATE("[",ROUND(OFFSET('Sanitation Data'!$E$12,0,10*ROW('Sanitation Data'!E58)),0),"]"),IF(AND(ISNUMBER(OFFSET('Sanitation Data'!$E$12,0,10*ROW('Sanitation Data'!E58))),CX64="",ISNUMBER(OFFSET('Sanitation Data'!$E$12,0,10*ROW('Sanitation Data'!E58)))),OFFSET('Sanitation Data'!$E$12,0,10*ROW('Sanitation Data'!E58)),NA())))</f>
        <v>#N/A</v>
      </c>
      <c r="AJ64" s="134" t="e">
        <f ca="1">+IF(AND(ISNUMBER(OFFSET('Sanitation Data'!$E$13,0,10*ROW('Sanitation Data'!E58))),CY64="Yes"),OFFSET('Sanitation Data'!$E$13,0,10*ROW('Sanitation Data'!E58)),IF(AND(ISNUMBER(OFFSET('Sanitation Data'!$E$13,0,10*ROW('Sanitation Data'!E58))),CY64="No",ISNUMBER(OFFSET('Sanitation Data'!$E$13,0,10*ROW('Sanitation Data'!E58)))),CONCATENATE("[",ROUND(OFFSET('Sanitation Data'!$E$13,0,10*ROW('Sanitation Data'!E58)),0),"]"),IF(AND(ISNUMBER(OFFSET('Sanitation Data'!$E$13,0,10*ROW('Sanitation Data'!E58))),CY64="",ISNUMBER(OFFSET('Sanitation Data'!$E$13,0,10*ROW('Sanitation Data'!E58)))),OFFSET('Sanitation Data'!$E$13,0,10*ROW('Sanitation Data'!E58)),NA())))</f>
        <v>#N/A</v>
      </c>
      <c r="AK64" s="134" t="e">
        <f ca="1">+IF(AND(ISNUMBER(OFFSET('Sanitation Data'!$F$5,0,10*ROW('Sanitation Data'!F58))),CZ64="Yes"),100-OFFSET('Sanitation Data'!$F$5,0,10*ROW('Sanitation Data'!F58)),IF(AND(ISNUMBER(OFFSET('Sanitation Data'!$F$5,0,10*ROW('Sanitation Data'!F58))),CZ64="No",ISNUMBER(OFFSET('Sanitation Data'!$F$5,0,10*ROW('Sanitation Data'!F58)))),CONCATENATE("[",ROUND(100-OFFSET('Sanitation Data'!$F$5,0,10*ROW('Sanitation Data'!F58)),0),"]"),IF(AND(ISNUMBER(OFFSET('Sanitation Data'!$F$5,0,10*ROW('Sanitation Data'!F58))),CZ64="",ISNUMBER(OFFSET('Sanitation Data'!$F$5,0,10*ROW('Sanitation Data'!F58)))),100-OFFSET('Sanitation Data'!$F$5,0,10*ROW('Sanitation Data'!F58)),NA())))</f>
        <v>#N/A</v>
      </c>
      <c r="AL64" s="134" t="e">
        <f ca="1">+IF(AND(ISNUMBER(OFFSET('Sanitation Data'!$F$7,0,10*ROW('Sanitation Data'!F58))),DA64="Yes"),OFFSET('Sanitation Data'!$F$7,0,10*ROW('Sanitation Data'!F58)),IF(AND(ISNUMBER(OFFSET('Sanitation Data'!$F$7,0,10*ROW('Sanitation Data'!F58))),DA64="No",ISNUMBER(OFFSET('Sanitation Data'!$F$7,0,10*ROW('Sanitation Data'!F58)))),CONCATENATE("[",ROUND(OFFSET('Sanitation Data'!$F$7,0,10*ROW('Sanitation Data'!F58)),0),"]"),IF(AND(ISNUMBER(OFFSET('Sanitation Data'!$F$7,0,10*ROW('Sanitation Data'!F58))),DA64="",ISNUMBER(OFFSET('Sanitation Data'!$F$7,0,10*ROW('Sanitation Data'!F58)))),OFFSET('Sanitation Data'!$F$7,0,10*ROW('Sanitation Data'!F58)),NA())))</f>
        <v>#N/A</v>
      </c>
      <c r="AM64" s="134" t="e">
        <f ca="1">+IF(AND(ISNUMBER(OFFSET('Sanitation Data'!$F$11,0,10*ROW('Sanitation Data'!F58))),DB64="Yes"),OFFSET('Sanitation Data'!$F$11,0,10*ROW('Sanitation Data'!F58)),IF(AND(ISNUMBER(OFFSET('Sanitation Data'!$F$11,0,10*ROW('Sanitation Data'!F58))),DB64="No",ISNUMBER(OFFSET('Sanitation Data'!$F$11,0,10*ROW('Sanitation Data'!F58)))),CONCATENATE("[",ROUND(OFFSET('Sanitation Data'!$F$11,0,10*ROW('Sanitation Data'!F58)),0),"]"),IF(AND(ISNUMBER(OFFSET('Sanitation Data'!$F$11,0,10*ROW('Sanitation Data'!F58))),DB64="",ISNUMBER(OFFSET('Sanitation Data'!$F$11,0,10*ROW('Sanitation Data'!F58)))),OFFSET('Sanitation Data'!$F$11,0,10*ROW('Sanitation Data'!F58)),NA())))</f>
        <v>#N/A</v>
      </c>
      <c r="AN64" s="134" t="e">
        <f ca="1">+IF(AND(ISNUMBER(OFFSET('Sanitation Data'!$F$12,0,10*ROW('Sanitation Data'!F58))),DC64="Yes"),OFFSET('Sanitation Data'!$F$12,0,10*ROW('Sanitation Data'!F58)),IF(AND(ISNUMBER(OFFSET('Sanitation Data'!$F$12,0,10*ROW('Sanitation Data'!F58))),DC64="No",ISNUMBER(OFFSET('Sanitation Data'!$F$12,0,10*ROW('Sanitation Data'!F58)))),CONCATENATE("[",ROUND(OFFSET('Sanitation Data'!$F$12,0,10*ROW('Sanitation Data'!F58)),0),"]"),IF(AND(ISNUMBER(OFFSET('Sanitation Data'!$F$12,0,10*ROW('Sanitation Data'!F58))),DC64="",ISNUMBER(OFFSET('Sanitation Data'!$F$12,0,10*ROW('Sanitation Data'!F58)))),OFFSET('Sanitation Data'!$F$12,0,10*ROW('Sanitation Data'!F58)),NA())))</f>
        <v>#N/A</v>
      </c>
      <c r="AO64" s="134" t="e">
        <f ca="1">+IF(AND(ISNUMBER(OFFSET('Sanitation Data'!$F$13,0,10*ROW('Sanitation Data'!F58))),DD64="Yes"),OFFSET('Sanitation Data'!$F$13,0,10*ROW('Sanitation Data'!F58)),IF(AND(ISNUMBER(OFFSET('Sanitation Data'!$F$13,0,10*ROW('Sanitation Data'!F58))),DD64="No",ISNUMBER(OFFSET('Sanitation Data'!$F$13,0,10*ROW('Sanitation Data'!F58)))),CONCATENATE("[",ROUND(OFFSET('Sanitation Data'!$F$13,0,10*ROW('Sanitation Data'!F58)),0),"]"),IF(AND(ISNUMBER(OFFSET('Sanitation Data'!$F$13,0,10*ROW('Sanitation Data'!F58))),DD64="",ISNUMBER(OFFSET('Sanitation Data'!$F$13,0,10*ROW('Sanitation Data'!F58)))),OFFSET('Sanitation Data'!$F$13,0,10*ROW('Sanitation Data'!F58)),NA())))</f>
        <v>#N/A</v>
      </c>
      <c r="AP64" s="134" t="e">
        <f ca="1">+IF(AND(ISNUMBER(OFFSET('Sanitation Data'!$G$5,0,10*ROW('Sanitation Data'!G58))),DE64="Yes"),100-OFFSET('Sanitation Data'!$G$5,0,10*ROW('Sanitation Data'!G58)),IF(AND(ISNUMBER(OFFSET('Sanitation Data'!$G$5,0,10*ROW('Sanitation Data'!G58))),DE64="No",ISNUMBER(OFFSET('Sanitation Data'!$G$5,0,10*ROW('Sanitation Data'!G58)))),CONCATENATE("[",ROUND(100-OFFSET('Sanitation Data'!$G$5,0,10*ROW('Sanitation Data'!G58)),0),"]"),IF(AND(ISNUMBER(OFFSET('Sanitation Data'!$G$5,0,10*ROW('Sanitation Data'!G58))),DE64="",ISNUMBER(OFFSET('Sanitation Data'!$G$5,0,10*ROW('Sanitation Data'!G58)))),100-OFFSET('Sanitation Data'!$G$5,0,10*ROW('Sanitation Data'!G58)),NA())))</f>
        <v>#N/A</v>
      </c>
      <c r="AQ64" s="134" t="e">
        <f ca="1">+IF(AND(ISNUMBER(OFFSET('Sanitation Data'!$G$7,0,10*ROW('Sanitation Data'!G58))),DF64="Yes"),OFFSET('Sanitation Data'!$G$7,0,10*ROW('Sanitation Data'!G58)),IF(AND(ISNUMBER(OFFSET('Sanitation Data'!$G$7,0,10*ROW('Sanitation Data'!G58))),DF64="No",ISNUMBER(OFFSET('Sanitation Data'!$G$7,0,10*ROW('Sanitation Data'!G58)))),CONCATENATE("[",ROUND(OFFSET('Sanitation Data'!$G$7,0,10*ROW('Sanitation Data'!G58)),0),"]"),IF(AND(ISNUMBER(OFFSET('Sanitation Data'!$G$7,0,10*ROW('Sanitation Data'!G58))),DF64="",ISNUMBER(OFFSET('Sanitation Data'!$G$7,0,10*ROW('Sanitation Data'!G58)))),OFFSET('Sanitation Data'!$G$7,0,10*ROW('Sanitation Data'!G58)),NA())))</f>
        <v>#N/A</v>
      </c>
      <c r="AR64" s="134" t="e">
        <f ca="1">+IF(AND(ISNUMBER(OFFSET('Sanitation Data'!$G$11,0,10*ROW('Sanitation Data'!G58))),DG64="Yes"),OFFSET('Sanitation Data'!$G$11,0,10*ROW('Sanitation Data'!G58)),IF(AND(ISNUMBER(OFFSET('Sanitation Data'!$G$11,0,10*ROW('Sanitation Data'!G58))),DG64="No",ISNUMBER(OFFSET('Sanitation Data'!$G$11,0,10*ROW('Sanitation Data'!G58)))),CONCATENATE("[",ROUND(OFFSET('Sanitation Data'!$G$11,0,10*ROW('Sanitation Data'!G58)),0),"]"),IF(AND(ISNUMBER(OFFSET('Sanitation Data'!$G$11,0,10*ROW('Sanitation Data'!G58))),DG64="",ISNUMBER(OFFSET('Sanitation Data'!$G$11,0,10*ROW('Sanitation Data'!G58)))),OFFSET('Sanitation Data'!$G$11,0,10*ROW('Sanitation Data'!G58)),NA())))</f>
        <v>#N/A</v>
      </c>
      <c r="AS64" s="134" t="e">
        <f ca="1">+IF(AND(ISNUMBER(OFFSET('Sanitation Data'!$G$12,0,10*ROW('Sanitation Data'!G58))),DH64="Yes"),OFFSET('Sanitation Data'!$G$12,0,10*ROW('Sanitation Data'!G58)),IF(AND(ISNUMBER(OFFSET('Sanitation Data'!$G$12,0,10*ROW('Sanitation Data'!G58))),DH64="No",ISNUMBER(OFFSET('Sanitation Data'!$G$12,0,10*ROW('Sanitation Data'!G58)))),CONCATENATE("[",ROUND(OFFSET('Sanitation Data'!$G$12,0,10*ROW('Sanitation Data'!G58)),0),"]"),IF(AND(ISNUMBER(OFFSET('Sanitation Data'!$G$12,0,10*ROW('Sanitation Data'!G58))),DH64="",ISNUMBER(OFFSET('Sanitation Data'!$G$12,0,10*ROW('Sanitation Data'!G58)))),OFFSET('Sanitation Data'!$G$12,0,10*ROW('Sanitation Data'!G58)),NA())))</f>
        <v>#N/A</v>
      </c>
      <c r="AT64" s="134" t="e">
        <f ca="1">+IF(AND(ISNUMBER(OFFSET('Sanitation Data'!$G$13,0,10*ROW('Sanitation Data'!G58))),DI64="Yes"),OFFSET('Sanitation Data'!$G$13,0,10*ROW('Sanitation Data'!G58)),IF(AND(ISNUMBER(OFFSET('Sanitation Data'!$G$13,0,10*ROW('Sanitation Data'!G58))),DI64="No",ISNUMBER(OFFSET('Sanitation Data'!$G$13,0,10*ROW('Sanitation Data'!G58)))),CONCATENATE("[",ROUND(OFFSET('Sanitation Data'!$G$13,0,10*ROW('Sanitation Data'!G58)),0),"]"),IF(AND(ISNUMBER(OFFSET('Sanitation Data'!$G$13,0,10*ROW('Sanitation Data'!G58))),DI64="",ISNUMBER(OFFSET('Sanitation Data'!$G$13,0,10*ROW('Sanitation Data'!G58)))),OFFSET('Sanitation Data'!$G$13,0,10*ROW('Sanitation Data'!G58)),NA())))</f>
        <v>#N/A</v>
      </c>
      <c r="AU64" s="134" t="e">
        <f ca="1">+IF(AND(ISNUMBER(OFFSET('Sanitation Data'!$H$5,0,10*ROW('Sanitation Data'!H58))),DJ64="Yes"),100-OFFSET('Sanitation Data'!$H$5,0,10*ROW('Sanitation Data'!H58)),IF(AND(ISNUMBER(OFFSET('Sanitation Data'!$H$5,0,10*ROW('Sanitation Data'!H58))),DJ64="No",ISNUMBER(OFFSET('Sanitation Data'!$H$5,0,10*ROW('Sanitation Data'!H58)))),CONCATENATE("[",ROUND(100-OFFSET('Sanitation Data'!$H$5,0,10*ROW('Sanitation Data'!H58)),0),"]"),IF(AND(ISNUMBER(OFFSET('Sanitation Data'!$H$5,0,10*ROW('Sanitation Data'!H58))),DJ64="",ISNUMBER(OFFSET('Sanitation Data'!$H$5,0,10*ROW('Sanitation Data'!H58)))),100-OFFSET('Sanitation Data'!$H$5,0,10*ROW('Sanitation Data'!H58)),NA())))</f>
        <v>#N/A</v>
      </c>
      <c r="AV64" s="134" t="e">
        <f ca="1">+IF(AND(ISNUMBER(OFFSET('Sanitation Data'!$H$7,0,10*ROW('Sanitation Data'!H58))),DK64="Yes"),OFFSET('Sanitation Data'!$H$7,0,10*ROW('Sanitation Data'!H58)),IF(AND(ISNUMBER(OFFSET('Sanitation Data'!$H$7,0,10*ROW('Sanitation Data'!H58))),DK64="No",ISNUMBER(OFFSET('Sanitation Data'!$H$7,0,10*ROW('Sanitation Data'!H58)))),CONCATENATE("[",ROUND(OFFSET('Sanitation Data'!$H$7,0,10*ROW('Sanitation Data'!H58)),0),"]"),IF(AND(ISNUMBER(OFFSET('Sanitation Data'!$H$7,0,10*ROW('Sanitation Data'!H58))),DK64="",ISNUMBER(OFFSET('Sanitation Data'!$H$7,0,10*ROW('Sanitation Data'!H58)))),OFFSET('Sanitation Data'!$H$7,0,10*ROW('Sanitation Data'!H58)),NA())))</f>
        <v>#N/A</v>
      </c>
      <c r="AW64" s="134" t="e">
        <f ca="1">+IF(AND(ISNUMBER(OFFSET('Sanitation Data'!$H$11,0,10*ROW('Sanitation Data'!H58))),DL64="Yes"),OFFSET('Sanitation Data'!$H$11,0,10*ROW('Sanitation Data'!H58)),IF(AND(ISNUMBER(OFFSET('Sanitation Data'!$H$11,0,10*ROW('Sanitation Data'!H58))),DL64="No",ISNUMBER(OFFSET('Sanitation Data'!$H$11,0,10*ROW('Sanitation Data'!H58)))),CONCATENATE("[",ROUND(OFFSET('Sanitation Data'!$H$11,0,10*ROW('Sanitation Data'!H58)),0),"]"),IF(AND(ISNUMBER(OFFSET('Sanitation Data'!$H$11,0,10*ROW('Sanitation Data'!H58))),DL64="",ISNUMBER(OFFSET('Sanitation Data'!$H$11,0,10*ROW('Sanitation Data'!H58)))),OFFSET('Sanitation Data'!$H$11,0,10*ROW('Sanitation Data'!H58)),NA())))</f>
        <v>#N/A</v>
      </c>
      <c r="AX64" s="134" t="e">
        <f ca="1">+IF(AND(ISNUMBER(OFFSET('Sanitation Data'!$H$12,0,10*ROW('Sanitation Data'!H58))),DM64="Yes"),OFFSET('Sanitation Data'!$H$12,0,10*ROW('Sanitation Data'!H58)),IF(AND(ISNUMBER(OFFSET('Sanitation Data'!$H$12,0,10*ROW('Sanitation Data'!H58))),DM64="No",ISNUMBER(OFFSET('Sanitation Data'!$H$12,0,10*ROW('Sanitation Data'!H58)))),CONCATENATE("[",ROUND(OFFSET('Sanitation Data'!$H$12,0,10*ROW('Sanitation Data'!H58)),0),"]"),IF(AND(ISNUMBER(OFFSET('Sanitation Data'!$H$12,0,10*ROW('Sanitation Data'!H58))),DM64="",ISNUMBER(OFFSET('Sanitation Data'!$H$12,0,10*ROW('Sanitation Data'!H58)))),OFFSET('Sanitation Data'!$H$12,0,10*ROW('Sanitation Data'!H58)),NA())))</f>
        <v>#N/A</v>
      </c>
      <c r="AY64" s="134" t="e">
        <f ca="1">+IF(AND(ISNUMBER(OFFSET('Sanitation Data'!$H$13,0,10*ROW('Sanitation Data'!H58))),DN64="Yes"),OFFSET('Sanitation Data'!$H$13,0,10*ROW('Sanitation Data'!H58)),IF(AND(ISNUMBER(OFFSET('Sanitation Data'!$H$13,0,10*ROW('Sanitation Data'!H58))),DN64="No",ISNUMBER(OFFSET('Sanitation Data'!$H$13,0,10*ROW('Sanitation Data'!H58)))),CONCATENATE("[",ROUND(OFFSET('Sanitation Data'!$H$13,0,10*ROW('Sanitation Data'!H58)),0),"]"),IF(AND(ISNUMBER(OFFSET('Sanitation Data'!$H$13,0,10*ROW('Sanitation Data'!H58))),DN64="",ISNUMBER(OFFSET('Sanitation Data'!$H$13,0,10*ROW('Sanitation Data'!H58)))),OFFSET('Sanitation Data'!$H$13,0,10*ROW('Sanitation Data'!H58)),NA())))</f>
        <v>#N/A</v>
      </c>
      <c r="AZ64" s="135" t="e">
        <f ca="1">+IF(AND(ISNUMBER(OFFSET('Hygiene Data'!$C$6,0,10*ROW('Hygiene Data'!C58))),DO64="Yes"),OFFSET('Hygiene Data'!$C$6,0,10*ROW('Hygiene Data'!C58)),IF(AND(ISNUMBER(OFFSET('Hygiene Data'!$C$6,0,10*ROW('Hygiene Data'!C58))),DO64="No",ISNUMBER(OFFSET('Hygiene Data'!$C$6,0,10*ROW('Hygiene Data'!C58)))),CONCATENATE("[",ROUND(OFFSET('Hygiene Data'!$C$6,0,10*ROW('Hygiene Data'!C58)),0),"]"),IF(AND(ISNUMBER(OFFSET('Hygiene Data'!$C$6,0,10*ROW('Hygiene Data'!C58))),DO64="",ISNUMBER(OFFSET('Hygiene Data'!$C$6,0,10*ROW('Hygiene Data'!C58)))),OFFSET('Hygiene Data'!$C$6,0,10*ROW('Hygiene Data'!C58)),NA())))</f>
        <v>#N/A</v>
      </c>
      <c r="BA64" s="135" t="e">
        <f ca="1">+IF(AND(ISNUMBER(OFFSET('Hygiene Data'!$C$8,0,10*ROW('Hygiene Data'!C58))),DP64="Yes"),OFFSET('Hygiene Data'!$C$8,0,10*ROW('Hygiene Data'!C58)),IF(AND(ISNUMBER(OFFSET('Hygiene Data'!$C$8,0,10*ROW('Hygiene Data'!C58))),DP64="No",ISNUMBER(OFFSET('Hygiene Data'!$C$8,0,10*ROW('Hygiene Data'!C58)))),CONCATENATE("[",ROUND(OFFSET('Hygiene Data'!$C$8,0,10*ROW('Hygiene Data'!C58)),0),"]"),IF(AND(ISNUMBER(OFFSET('Hygiene Data'!$C$8,0,10*ROW('Hygiene Data'!C58))),DP64="",ISNUMBER(OFFSET('Hygiene Data'!$C$8,0,10*ROW('Hygiene Data'!C58)))),OFFSET('Hygiene Data'!$C$8,0,10*ROW('Hygiene Data'!C58)),NA())))</f>
        <v>#N/A</v>
      </c>
      <c r="BB64" s="135" t="e">
        <f ca="1">+IF(AND(ISNUMBER(OFFSET('Hygiene Data'!$C$10,0,10*ROW('Hygiene Data'!C58))),DQ64="Yes"),OFFSET('Hygiene Data'!$C$10,0,10*ROW('Hygiene Data'!C58)),IF(AND(ISNUMBER(OFFSET('Hygiene Data'!$C$10,0,10*ROW('Hygiene Data'!C58))),DQ64="No",ISNUMBER(OFFSET('Hygiene Data'!$C$10,0,10*ROW('Hygiene Data'!C58)))),CONCATENATE("[",ROUND(OFFSET('Hygiene Data'!$C$10,0,10*ROW('Hygiene Data'!C58)),0),"]"),IF(AND(ISNUMBER(OFFSET('Hygiene Data'!$C$10,0,10*ROW('Hygiene Data'!C58))),DQ64="",ISNUMBER(OFFSET('Hygiene Data'!$C$10,0,10*ROW('Hygiene Data'!C58)))),OFFSET('Hygiene Data'!$C$10,0,10*ROW('Hygiene Data'!C58)),NA())))</f>
        <v>#N/A</v>
      </c>
      <c r="BC64" s="135" t="e">
        <f ca="1">+IF(AND(ISNUMBER(OFFSET('Hygiene Data'!$D$6,0,10*ROW('Hygiene Data'!D58))),DR64="Yes"),OFFSET('Hygiene Data'!$D$6,0,10*ROW('Hygiene Data'!D58)),IF(AND(ISNUMBER(OFFSET('Hygiene Data'!$D$6,0,10*ROW('Hygiene Data'!D58))),DR64="No",ISNUMBER(OFFSET('Hygiene Data'!$D$6,0,10*ROW('Hygiene Data'!D58)))),CONCATENATE("[",ROUND(OFFSET('Hygiene Data'!$D$6,0,10*ROW('Hygiene Data'!D58)),0),"]"),IF(AND(ISNUMBER(OFFSET('Hygiene Data'!$D$6,0,10*ROW('Hygiene Data'!D58))),DR64="",ISNUMBER(OFFSET('Hygiene Data'!$D$6,0,10*ROW('Hygiene Data'!D58)))),OFFSET('Hygiene Data'!$D$6,0,10*ROW('Hygiene Data'!D58)),NA())))</f>
        <v>#N/A</v>
      </c>
      <c r="BD64" s="135" t="e">
        <f ca="1">+IF(AND(ISNUMBER(OFFSET('Hygiene Data'!$D$8,0,10*ROW('Hygiene Data'!D58))),DS64="Yes"),OFFSET('Hygiene Data'!$D$8,0,10*ROW('Hygiene Data'!D58)),IF(AND(ISNUMBER(OFFSET('Hygiene Data'!$D$8,0,10*ROW('Hygiene Data'!D58))),DS64="No",ISNUMBER(OFFSET('Hygiene Data'!$D$8,0,10*ROW('Hygiene Data'!D58)))),CONCATENATE("[",ROUND(OFFSET('Hygiene Data'!$D$8,0,10*ROW('Hygiene Data'!D58)),0),"]"),IF(AND(ISNUMBER(OFFSET('Hygiene Data'!$D$8,0,10*ROW('Hygiene Data'!D58))),DS64="",ISNUMBER(OFFSET('Hygiene Data'!$D$8,0,10*ROW('Hygiene Data'!D58)))),OFFSET('Hygiene Data'!$D$8,0,10*ROW('Hygiene Data'!D58)),NA())))</f>
        <v>#N/A</v>
      </c>
      <c r="BE64" s="135" t="e">
        <f ca="1">+IF(AND(ISNUMBER(OFFSET('Hygiene Data'!$D$10,0,10*ROW('Hygiene Data'!D58))),DT64="Yes"),OFFSET('Hygiene Data'!$D$10,0,10*ROW('Hygiene Data'!D58)),IF(AND(ISNUMBER(OFFSET('Hygiene Data'!$D$10,0,10*ROW('Hygiene Data'!D58))),DT64="No",ISNUMBER(OFFSET('Hygiene Data'!$D$10,0,10*ROW('Hygiene Data'!D58)))),CONCATENATE("[",ROUND(OFFSET('Hygiene Data'!$D$10,0,10*ROW('Hygiene Data'!D58)),0),"]"),IF(AND(ISNUMBER(OFFSET('Hygiene Data'!$D$10,0,10*ROW('Hygiene Data'!D58))),DT64="",ISNUMBER(OFFSET('Hygiene Data'!$D$10,0,10*ROW('Hygiene Data'!D58)))),OFFSET('Hygiene Data'!$D$10,0,10*ROW('Hygiene Data'!D58)),NA())))</f>
        <v>#N/A</v>
      </c>
      <c r="BF64" s="135" t="e">
        <f ca="1">+IF(AND(ISNUMBER(OFFSET('Hygiene Data'!$E$6,0,10*ROW('Hygiene Data'!E58))),DU64="Yes"),OFFSET('Hygiene Data'!$E$6,0,10*ROW('Hygiene Data'!E58)),IF(AND(ISNUMBER(OFFSET('Hygiene Data'!$E$6,0,10*ROW('Hygiene Data'!E58))),DU64="No",ISNUMBER(OFFSET('Hygiene Data'!$E$6,0,10*ROW('Hygiene Data'!E58)))),CONCATENATE("[",ROUND(OFFSET('Hygiene Data'!$E$6,0,10*ROW('Hygiene Data'!E58)),0),"]"),IF(AND(ISNUMBER(OFFSET('Hygiene Data'!$E$6,0,10*ROW('Hygiene Data'!E58))),DU64="",ISNUMBER(OFFSET('Hygiene Data'!$E$6,0,10*ROW('Hygiene Data'!E58)))),OFFSET('Hygiene Data'!$E$6,0,10*ROW('Hygiene Data'!E58)),NA())))</f>
        <v>#N/A</v>
      </c>
      <c r="BG64" s="135" t="e">
        <f ca="1">+IF(AND(ISNUMBER(OFFSET('Hygiene Data'!$E$8,0,10*ROW('Hygiene Data'!E58))),DV64="Yes"),OFFSET('Hygiene Data'!$E$8,0,10*ROW('Hygiene Data'!E58)),IF(AND(ISNUMBER(OFFSET('Hygiene Data'!$E$8,0,10*ROW('Hygiene Data'!E58))),DV64="No",ISNUMBER(OFFSET('Hygiene Data'!$E$8,0,10*ROW('Hygiene Data'!E58)))),CONCATENATE("[",ROUND(OFFSET('Hygiene Data'!$E$8,0,10*ROW('Hygiene Data'!E58)),0),"]"),IF(AND(ISNUMBER(OFFSET('Hygiene Data'!$E$8,0,10*ROW('Hygiene Data'!E58))),DV64="",ISNUMBER(OFFSET('Hygiene Data'!$E$8,0,10*ROW('Hygiene Data'!E58)))),OFFSET('Hygiene Data'!$E$8,0,10*ROW('Hygiene Data'!E58)),NA())))</f>
        <v>#N/A</v>
      </c>
      <c r="BH64" s="135" t="e">
        <f ca="1">+IF(AND(ISNUMBER(OFFSET('Hygiene Data'!$E$10,0,10*ROW('Hygiene Data'!E58))),DW64="Yes"),OFFSET('Hygiene Data'!$E$10,0,10*ROW('Hygiene Data'!E58)),IF(AND(ISNUMBER(OFFSET('Hygiene Data'!$E$10,0,10*ROW('Hygiene Data'!E58))),DW64="No",ISNUMBER(OFFSET('Hygiene Data'!$E$10,0,10*ROW('Hygiene Data'!E58)))),CONCATENATE("[",ROUND(OFFSET('Hygiene Data'!$E$10,0,10*ROW('Hygiene Data'!E58)),0),"]"),IF(AND(ISNUMBER(OFFSET('Hygiene Data'!$E$10,0,10*ROW('Hygiene Data'!E58))),DW64="",ISNUMBER(OFFSET('Hygiene Data'!$E$10,0,10*ROW('Hygiene Data'!E58)))),OFFSET('Hygiene Data'!$E$10,0,10*ROW('Hygiene Data'!E58)),NA())))</f>
        <v>#N/A</v>
      </c>
      <c r="BI64" s="135" t="e">
        <f ca="1">+IF(AND(ISNUMBER(OFFSET('Hygiene Data'!$F$6,0,10*ROW('Hygiene Data'!F58))),DX64="Yes"),OFFSET('Hygiene Data'!$F$6,0,10*ROW('Hygiene Data'!F58)),IF(AND(ISNUMBER(OFFSET('Hygiene Data'!$F$6,0,10*ROW('Hygiene Data'!F58))),DX64="No",ISNUMBER(OFFSET('Hygiene Data'!$F$6,0,10*ROW('Hygiene Data'!F58)))),CONCATENATE("[",ROUND(OFFSET('Hygiene Data'!$F$6,0,10*ROW('Hygiene Data'!F58)),0),"]"),IF(AND(ISNUMBER(OFFSET('Hygiene Data'!$F$6,0,10*ROW('Hygiene Data'!F58))),DX64="",ISNUMBER(OFFSET('Hygiene Data'!$F$6,0,10*ROW('Hygiene Data'!F58)))),OFFSET('Hygiene Data'!$F$6,0,10*ROW('Hygiene Data'!F58)),NA())))</f>
        <v>#N/A</v>
      </c>
      <c r="BJ64" s="135" t="e">
        <f ca="1">+IF(AND(ISNUMBER(OFFSET('Hygiene Data'!$F$8,0,10*ROW('Hygiene Data'!F58))),DY64="Yes"),OFFSET('Hygiene Data'!$F$8,0,10*ROW('Hygiene Data'!F58)),IF(AND(ISNUMBER(OFFSET('Hygiene Data'!$F$8,0,10*ROW('Hygiene Data'!F58))),DY64="No",ISNUMBER(OFFSET('Hygiene Data'!$F$8,0,10*ROW('Hygiene Data'!F58)))),CONCATENATE("[",ROUND(OFFSET('Hygiene Data'!$F$8,0,10*ROW('Hygiene Data'!F58)),0),"]"),IF(AND(ISNUMBER(OFFSET('Hygiene Data'!$F$8,0,10*ROW('Hygiene Data'!F58))),DY64="",ISNUMBER(OFFSET('Hygiene Data'!$F$8,0,10*ROW('Hygiene Data'!F58)))),OFFSET('Hygiene Data'!$F$8,0,10*ROW('Hygiene Data'!F58)),NA())))</f>
        <v>#N/A</v>
      </c>
      <c r="BK64" s="135" t="e">
        <f ca="1">+IF(AND(ISNUMBER(OFFSET('Hygiene Data'!$F$10,0,10*ROW('Hygiene Data'!F58))),DZ64="Yes"),OFFSET('Hygiene Data'!$F$10,0,10*ROW('Hygiene Data'!F58)),IF(AND(ISNUMBER(OFFSET('Hygiene Data'!$F$10,0,10*ROW('Hygiene Data'!F58))),DZ64="No",ISNUMBER(OFFSET('Hygiene Data'!$F$10,0,10*ROW('Hygiene Data'!F58)))),CONCATENATE("[",ROUND(OFFSET('Hygiene Data'!$F$10,0,10*ROW('Hygiene Data'!F58)),0),"]"),IF(AND(ISNUMBER(OFFSET('Hygiene Data'!$F$10,0,10*ROW('Hygiene Data'!F58))),DZ64="",ISNUMBER(OFFSET('Hygiene Data'!$F$10,0,10*ROW('Hygiene Data'!F58)))),OFFSET('Hygiene Data'!$F$10,0,10*ROW('Hygiene Data'!F58)),NA())))</f>
        <v>#N/A</v>
      </c>
      <c r="BL64" s="135" t="e">
        <f ca="1">+IF(AND(ISNUMBER(OFFSET('Hygiene Data'!$G$6,0,10*ROW('Hygiene Data'!G58))),EA64="Yes"),OFFSET('Hygiene Data'!$G$6,0,10*ROW('Hygiene Data'!G58)),IF(AND(ISNUMBER(OFFSET('Hygiene Data'!$G$6,0,10*ROW('Hygiene Data'!G58))),EA64="No",ISNUMBER(OFFSET('Hygiene Data'!$G$6,0,10*ROW('Hygiene Data'!G58)))),CONCATENATE("[",ROUND(OFFSET('Hygiene Data'!$G$6,0,10*ROW('Hygiene Data'!G58)),0),"]"),IF(AND(ISNUMBER(OFFSET('Hygiene Data'!$G$6,0,10*ROW('Hygiene Data'!G58))),EA64="",ISNUMBER(OFFSET('Hygiene Data'!$G$6,0,10*ROW('Hygiene Data'!G58)))),OFFSET('Hygiene Data'!$G$6,0,10*ROW('Hygiene Data'!G58)),NA())))</f>
        <v>#N/A</v>
      </c>
      <c r="BM64" s="135" t="e">
        <f ca="1">+IF(AND(ISNUMBER(OFFSET('Hygiene Data'!$G$8,0,10*ROW('Hygiene Data'!G58))),EB64="Yes"),OFFSET('Hygiene Data'!$G$8,0,10*ROW('Hygiene Data'!G58)),IF(AND(ISNUMBER(OFFSET('Hygiene Data'!$G$8,0,10*ROW('Hygiene Data'!G58))),EB64="No",ISNUMBER(OFFSET('Hygiene Data'!$G$8,0,10*ROW('Hygiene Data'!G58)))),CONCATENATE("[",ROUND(OFFSET('Hygiene Data'!$G$8,0,10*ROW('Hygiene Data'!G58)),0),"]"),IF(AND(ISNUMBER(OFFSET('Hygiene Data'!$G$8,0,10*ROW('Hygiene Data'!G58))),EB64="",ISNUMBER(OFFSET('Hygiene Data'!$G$8,0,10*ROW('Hygiene Data'!G58)))),OFFSET('Hygiene Data'!$G$8,0,10*ROW('Hygiene Data'!G58)),NA())))</f>
        <v>#N/A</v>
      </c>
      <c r="BN64" s="135" t="e">
        <f ca="1">+IF(AND(ISNUMBER(OFFSET('Hygiene Data'!$G$10,0,10*ROW('Hygiene Data'!G58))),EC64="Yes"),OFFSET('Hygiene Data'!$G$10,0,10*ROW('Hygiene Data'!G58)),IF(AND(ISNUMBER(OFFSET('Hygiene Data'!$G$10,0,10*ROW('Hygiene Data'!G58))),EC64="No",ISNUMBER(OFFSET('Hygiene Data'!$G$10,0,10*ROW('Hygiene Data'!G58)))),CONCATENATE("[",ROUND(OFFSET('Hygiene Data'!$G$10,0,10*ROW('Hygiene Data'!G58)),0),"]"),IF(AND(ISNUMBER(OFFSET('Hygiene Data'!$G$10,0,10*ROW('Hygiene Data'!G58))),EC64="",ISNUMBER(OFFSET('Hygiene Data'!$G$10,0,10*ROW('Hygiene Data'!G58)))),OFFSET('Hygiene Data'!$G$10,0,10*ROW('Hygiene Data'!G58)),NA())))</f>
        <v>#N/A</v>
      </c>
      <c r="BO64" s="135" t="e">
        <f ca="1">+IF(AND(ISNUMBER(OFFSET('Hygiene Data'!$H$6,0,10*ROW('Hygiene Data'!H58))),ED64="Yes"),OFFSET('Hygiene Data'!$H$6,0,10*ROW('Hygiene Data'!H58)),IF(AND(ISNUMBER(OFFSET('Hygiene Data'!$H$6,0,10*ROW('Hygiene Data'!H58))),ED64="No",ISNUMBER(OFFSET('Hygiene Data'!$H$6,0,10*ROW('Hygiene Data'!H58)))),CONCATENATE("[",ROUND(OFFSET('Hygiene Data'!$H$6,0,10*ROW('Hygiene Data'!H58)),0),"]"),IF(AND(ISNUMBER(OFFSET('Hygiene Data'!$H$6,0,10*ROW('Hygiene Data'!H58))),ED64="",ISNUMBER(OFFSET('Hygiene Data'!$H$6,0,10*ROW('Hygiene Data'!H58)))),OFFSET('Hygiene Data'!$H$6,0,10*ROW('Hygiene Data'!H58)),NA())))</f>
        <v>#N/A</v>
      </c>
      <c r="BP64" s="135" t="e">
        <f ca="1">+IF(AND(ISNUMBER(OFFSET('Hygiene Data'!$H$8,0,10*ROW('Hygiene Data'!H58))),EE64="Yes"),OFFSET('Hygiene Data'!$H$8,0,10*ROW('Hygiene Data'!H58)),IF(AND(ISNUMBER(OFFSET('Hygiene Data'!$H$8,0,10*ROW('Hygiene Data'!H58))),EE64="No",ISNUMBER(OFFSET('Hygiene Data'!$H$8,0,10*ROW('Hygiene Data'!H58)))),CONCATENATE("[",ROUND(OFFSET('Hygiene Data'!$H$8,0,10*ROW('Hygiene Data'!H58)),0),"]"),IF(AND(ISNUMBER(OFFSET('Hygiene Data'!$H$8,0,10*ROW('Hygiene Data'!H58))),EE64="",ISNUMBER(OFFSET('Hygiene Data'!$H$8,0,10*ROW('Hygiene Data'!H58)))),OFFSET('Hygiene Data'!$H$8,0,10*ROW('Hygiene Data'!H58)),NA())))</f>
        <v>#N/A</v>
      </c>
      <c r="BQ64" s="135" t="e">
        <f ca="1">+IF(AND(ISNUMBER(OFFSET('Hygiene Data'!$H$10,0,10*ROW('Hygiene Data'!H58))),EF64="Yes"),OFFSET('Hygiene Data'!$H$10,0,10*ROW('Hygiene Data'!H58)),IF(AND(ISNUMBER(OFFSET('Hygiene Data'!$H$10,0,10*ROW('Hygiene Data'!H58))),EF64="No",ISNUMBER(OFFSET('Hygiene Data'!$H$10,0,10*ROW('Hygiene Data'!H58)))),CONCATENATE("[",ROUND(OFFSET('Hygiene Data'!$H$10,0,10*ROW('Hygiene Data'!H58)),0),"]"),IF(AND(ISNUMBER(OFFSET('Hygiene Data'!$H$10,0,10*ROW('Hygiene Data'!H58))),EF64="",ISNUMBER(OFFSET('Hygiene Data'!$H$10,0,10*ROW('Hygiene Data'!H58)))),OFFSET('Hygiene Data'!$H$10,0,10*ROW('Hygiene Data'!H58)),NA())))</f>
        <v>#N/A</v>
      </c>
      <c r="BS64" s="34" t="str">
        <f ca="1">+IF(OFFSET('Water Data'!$C$28,0,10*ROW('Water Data'!C58))="","",OFFSET('Water Data'!$C$28,0,10*ROW('Water Data'!C58)))</f>
        <v/>
      </c>
      <c r="BT64" s="34" t="str">
        <f ca="1">+IF(OFFSET('Water Data'!$C$29,0,10*ROW('Water Data'!C58))="","",OFFSET('Water Data'!$C$29,0,10*ROW('Water Data'!C58)))</f>
        <v/>
      </c>
      <c r="BU64" s="34" t="str">
        <f ca="1">+IF(OFFSET('Water Data'!$C$30,0,10*ROW('Water Data'!C58))="","",OFFSET('Water Data'!$C$30,0,10*ROW('Water Data'!C58)))</f>
        <v/>
      </c>
      <c r="BV64" s="34" t="str">
        <f ca="1">+IF(OFFSET('Water Data'!$D$28,0,10*ROW('Water Data'!D58))="","",OFFSET('Water Data'!$D$28,0,10*ROW('Water Data'!D58)))</f>
        <v/>
      </c>
      <c r="BW64" s="34" t="str">
        <f ca="1">+IF(OFFSET('Water Data'!$D$29,0,10*ROW('Water Data'!D58))="","",OFFSET('Water Data'!$D$29,0,10*ROW('Water Data'!D58)))</f>
        <v/>
      </c>
      <c r="BX64" s="34" t="str">
        <f ca="1">+IF(OFFSET('Water Data'!$D$30,0,10*ROW('Water Data'!D58))="","",OFFSET('Water Data'!$D$30,0,10*ROW('Water Data'!D58)))</f>
        <v/>
      </c>
      <c r="BY64" s="34" t="str">
        <f ca="1">+IF(OFFSET('Water Data'!$E$28,0,10*ROW('Water Data'!E58))="","",OFFSET('Water Data'!$E$28,0,10*ROW('Water Data'!E58)))</f>
        <v/>
      </c>
      <c r="BZ64" s="34" t="str">
        <f ca="1">+IF(OFFSET('Water Data'!$E$29,0,10*ROW('Water Data'!E58))="","",OFFSET('Water Data'!$E$29,0,10*ROW('Water Data'!E58)))</f>
        <v/>
      </c>
      <c r="CA64" s="34" t="str">
        <f ca="1">+IF(OFFSET('Water Data'!$E$30,0,10*ROW('Water Data'!E58))="","",OFFSET('Water Data'!$E$30,0,10*ROW('Water Data'!E58)))</f>
        <v/>
      </c>
      <c r="CB64" s="34" t="str">
        <f ca="1">+IF(OFFSET('Water Data'!$F$28,0,10*ROW('Water Data'!F58))="","",OFFSET('Water Data'!$F$28,0,10*ROW('Water Data'!F58)))</f>
        <v/>
      </c>
      <c r="CC64" s="34" t="str">
        <f ca="1">+IF(OFFSET('Water Data'!$F$29,0,10*ROW('Water Data'!F58))="","",OFFSET('Water Data'!$F$29,0,10*ROW('Water Data'!F58)))</f>
        <v/>
      </c>
      <c r="CD64" s="34" t="str">
        <f ca="1">+IF(OFFSET('Water Data'!$F$30,0,10*ROW('Water Data'!F58))="","",OFFSET('Water Data'!$F$30,0,10*ROW('Water Data'!F58)))</f>
        <v/>
      </c>
      <c r="CE64" s="34" t="str">
        <f ca="1">+IF(OFFSET('Water Data'!$G$28,0,10*ROW('Water Data'!G58))="","",OFFSET('Water Data'!$G$28,0,10*ROW('Water Data'!G58)))</f>
        <v/>
      </c>
      <c r="CF64" s="34" t="str">
        <f ca="1">+IF(OFFSET('Water Data'!$G$29,0,10*ROW('Water Data'!G58))="","",OFFSET('Water Data'!$G$29,0,10*ROW('Water Data'!G58)))</f>
        <v/>
      </c>
      <c r="CG64" s="34" t="str">
        <f ca="1">+IF(OFFSET('Water Data'!$G$30,0,10*ROW('Water Data'!G58))="","",OFFSET('Water Data'!$G$30,0,10*ROW('Water Data'!G58)))</f>
        <v/>
      </c>
      <c r="CH64" s="34" t="str">
        <f ca="1">+IF(OFFSET('Water Data'!$H$28,0,10*ROW('Water Data'!H58))="","",OFFSET('Water Data'!$H$28,0,10*ROW('Water Data'!H58)))</f>
        <v/>
      </c>
      <c r="CI64" s="34" t="str">
        <f ca="1">+IF(OFFSET('Water Data'!$H$29,0,10*ROW('Water Data'!H58))="","",OFFSET('Water Data'!$H$29,0,10*ROW('Water Data'!H58)))</f>
        <v/>
      </c>
      <c r="CJ64" s="34" t="str">
        <f ca="1">+IF(OFFSET('Water Data'!$H$30,0,10*ROW('Water Data'!H58))="","",OFFSET('Water Data'!$H$30,0,10*ROW('Water Data'!H58)))</f>
        <v/>
      </c>
      <c r="CK64" s="34" t="str">
        <f ca="1">+IF(OFFSET('Sanitation Data'!$C$29,0,10*ROW('Sanitation Data'!C58))="","",OFFSET('Sanitation Data'!$C$29,0,10*ROW('Sanitation Data'!C58)))</f>
        <v/>
      </c>
      <c r="CL64" s="34" t="str">
        <f ca="1">+IF(OFFSET('Sanitation Data'!$C$30,0,10*ROW('Sanitation Data'!C58))="","",OFFSET('Sanitation Data'!$C$30,0,10*ROW('Sanitation Data'!C58)))</f>
        <v/>
      </c>
      <c r="CM64" s="34" t="str">
        <f ca="1">+IF(OFFSET('Sanitation Data'!$C$31,0,10*ROW('Sanitation Data'!C58))="","",OFFSET('Sanitation Data'!$C$31,0,10*ROW('Sanitation Data'!C58)))</f>
        <v/>
      </c>
      <c r="CN64" s="34" t="str">
        <f ca="1">+IF(OFFSET('Sanitation Data'!$C$32,0,10*ROW('Sanitation Data'!C58))="","",OFFSET('Sanitation Data'!$C$32,0,10*ROW('Sanitation Data'!C58)))</f>
        <v/>
      </c>
      <c r="CO64" s="34" t="str">
        <f ca="1">+IF(OFFSET('Sanitation Data'!$C$33,0,10*ROW('Sanitation Data'!C58))="","",OFFSET('Sanitation Data'!$C$33,0,10*ROW('Sanitation Data'!C58)))</f>
        <v/>
      </c>
      <c r="CP64" s="34" t="str">
        <f ca="1">+IF(OFFSET('Sanitation Data'!$D$29,0,10*ROW('Sanitation Data'!D58))="","",OFFSET('Sanitation Data'!$D$29,0,10*ROW('Sanitation Data'!D58)))</f>
        <v/>
      </c>
      <c r="CQ64" s="34" t="str">
        <f ca="1">+IF(OFFSET('Sanitation Data'!$D$30,0,10*ROW('Sanitation Data'!D58))="","",OFFSET('Sanitation Data'!$D$30,0,10*ROW('Sanitation Data'!D58)))</f>
        <v/>
      </c>
      <c r="CR64" s="34" t="str">
        <f ca="1">+IF(OFFSET('Sanitation Data'!$D$31,0,10*ROW('Sanitation Data'!D58))="","",OFFSET('Sanitation Data'!$D$31,0,10*ROW('Sanitation Data'!D58)))</f>
        <v/>
      </c>
      <c r="CS64" s="34" t="str">
        <f ca="1">+IF(OFFSET('Sanitation Data'!$D$32,0,10*ROW('Sanitation Data'!D58))="","",OFFSET('Sanitation Data'!$D$32,0,10*ROW('Sanitation Data'!D58)))</f>
        <v/>
      </c>
      <c r="CT64" s="34" t="str">
        <f ca="1">+IF(OFFSET('Sanitation Data'!$D$33,0,10*ROW('Sanitation Data'!D58))="","",OFFSET('Sanitation Data'!$D$33,0,10*ROW('Sanitation Data'!D58)))</f>
        <v/>
      </c>
      <c r="CU64" s="34" t="str">
        <f ca="1">+IF(OFFSET('Sanitation Data'!$E$29,0,10*ROW('Sanitation Data'!E58))="","",OFFSET('Sanitation Data'!$E$29,0,10*ROW('Sanitation Data'!E58)))</f>
        <v/>
      </c>
      <c r="CV64" s="34" t="str">
        <f ca="1">+IF(OFFSET('Sanitation Data'!$E$30,0,10*ROW('Sanitation Data'!E58))="","",OFFSET('Sanitation Data'!$E$30,0,10*ROW('Sanitation Data'!E58)))</f>
        <v/>
      </c>
      <c r="CW64" s="34" t="str">
        <f ca="1">+IF(OFFSET('Sanitation Data'!$E$31,0,10*ROW('Sanitation Data'!E58))="","",OFFSET('Sanitation Data'!$E$31,0,10*ROW('Sanitation Data'!E58)))</f>
        <v/>
      </c>
      <c r="CX64" s="34" t="str">
        <f ca="1">+IF(OFFSET('Sanitation Data'!$E$32,0,10*ROW('Sanitation Data'!E58))="","",OFFSET('Sanitation Data'!$E$32,0,10*ROW('Sanitation Data'!E58)))</f>
        <v/>
      </c>
      <c r="CY64" s="34" t="str">
        <f ca="1">+IF(OFFSET('Sanitation Data'!$E$33,0,10*ROW('Sanitation Data'!E58))="","",OFFSET('Sanitation Data'!$E$33,0,10*ROW('Sanitation Data'!E58)))</f>
        <v/>
      </c>
      <c r="CZ64" s="34" t="str">
        <f ca="1">+IF(OFFSET('Sanitation Data'!$F$29,0,10*ROW('Sanitation Data'!F58))="","",OFFSET('Sanitation Data'!$F$29,0,10*ROW('Sanitation Data'!F58)))</f>
        <v/>
      </c>
      <c r="DA64" s="34" t="str">
        <f ca="1">+IF(OFFSET('Sanitation Data'!$F$30,0,10*ROW('Sanitation Data'!F58))="","",OFFSET('Sanitation Data'!$F$30,0,10*ROW('Sanitation Data'!F58)))</f>
        <v/>
      </c>
      <c r="DB64" s="34" t="str">
        <f ca="1">+IF(OFFSET('Sanitation Data'!$F$31,0,10*ROW('Sanitation Data'!F58))="","",OFFSET('Sanitation Data'!$F$31,0,10*ROW('Sanitation Data'!F58)))</f>
        <v/>
      </c>
      <c r="DC64" s="34" t="str">
        <f ca="1">+IF(OFFSET('Sanitation Data'!$F$32,0,10*ROW('Sanitation Data'!F58))="","",OFFSET('Sanitation Data'!$F$32,0,10*ROW('Sanitation Data'!F58)))</f>
        <v/>
      </c>
      <c r="DD64" s="34" t="str">
        <f ca="1">+IF(OFFSET('Sanitation Data'!$F$33,0,10*ROW('Sanitation Data'!F58))="","",OFFSET('Sanitation Data'!$F$33,0,10*ROW('Sanitation Data'!F58)))</f>
        <v/>
      </c>
      <c r="DE64" s="34" t="str">
        <f ca="1">+IF(OFFSET('Sanitation Data'!$G$29,0,10*ROW('Sanitation Data'!G58))="","",OFFSET('Sanitation Data'!$G$29,0,10*ROW('Sanitation Data'!G58)))</f>
        <v/>
      </c>
      <c r="DF64" s="34" t="str">
        <f ca="1">+IF(OFFSET('Sanitation Data'!$G$30,0,10*ROW('Sanitation Data'!G58))="","",OFFSET('Sanitation Data'!$G$30,0,10*ROW('Sanitation Data'!G58)))</f>
        <v/>
      </c>
      <c r="DG64" s="34" t="str">
        <f ca="1">+IF(OFFSET('Sanitation Data'!$G$31,0,10*ROW('Sanitation Data'!G58))="","",OFFSET('Sanitation Data'!$G$31,0,10*ROW('Sanitation Data'!G58)))</f>
        <v/>
      </c>
      <c r="DH64" s="34" t="str">
        <f ca="1">+IF(OFFSET('Sanitation Data'!$G$32,0,10*ROW('Sanitation Data'!G58))="","",OFFSET('Sanitation Data'!$G$32,0,10*ROW('Sanitation Data'!G58)))</f>
        <v/>
      </c>
      <c r="DI64" s="34" t="str">
        <f ca="1">+IF(OFFSET('Sanitation Data'!$G$33,0,10*ROW('Sanitation Data'!G58))="","",OFFSET('Sanitation Data'!$G$33,0,10*ROW('Sanitation Data'!G58)))</f>
        <v/>
      </c>
      <c r="DJ64" s="34" t="str">
        <f ca="1">+IF(OFFSET('Sanitation Data'!$H$29,0,10*ROW('Sanitation Data'!H58))="","",OFFSET('Sanitation Data'!$H$29,0,10*ROW('Sanitation Data'!H58)))</f>
        <v/>
      </c>
      <c r="DK64" s="34" t="str">
        <f ca="1">+IF(OFFSET('Sanitation Data'!$H$30,0,10*ROW('Sanitation Data'!H58))="","",OFFSET('Sanitation Data'!$H$30,0,10*ROW('Sanitation Data'!H58)))</f>
        <v/>
      </c>
      <c r="DL64" s="34" t="str">
        <f ca="1">+IF(OFFSET('Sanitation Data'!$H$31,0,10*ROW('Sanitation Data'!H58))="","",OFFSET('Sanitation Data'!$H$31,0,10*ROW('Sanitation Data'!H58)))</f>
        <v/>
      </c>
      <c r="DM64" s="34" t="str">
        <f ca="1">+IF(OFFSET('Sanitation Data'!$H$32,0,10*ROW('Sanitation Data'!H58))="","",OFFSET('Sanitation Data'!$H$32,0,10*ROW('Sanitation Data'!H58)))</f>
        <v/>
      </c>
      <c r="DN64" s="34" t="str">
        <f ca="1">+IF(OFFSET('Sanitation Data'!$H$33,0,10*ROW('Sanitation Data'!H58))="","",OFFSET('Sanitation Data'!$H$33,0,10*ROW('Sanitation Data'!H58)))</f>
        <v/>
      </c>
      <c r="DO64" s="34" t="str">
        <f ca="1">+IF(OFFSET('Hygiene Data'!$C$12,0,10*ROW('Hygiene Data'!C58))="","",OFFSET('Hygiene Data'!$C$12,0,10*ROW('Hygiene Data'!C58)))</f>
        <v/>
      </c>
      <c r="DP64" s="34" t="str">
        <f ca="1">+IF(OFFSET('Hygiene Data'!$C$13,0,10*ROW('Hygiene Data'!C58))="","",OFFSET('Hygiene Data'!$C$13,0,10*ROW('Hygiene Data'!C58)))</f>
        <v/>
      </c>
      <c r="DQ64" s="34" t="str">
        <f ca="1">+IF(OFFSET('Hygiene Data'!$C$14,0,10*ROW('Hygiene Data'!C58))="","",OFFSET('Hygiene Data'!$C$14,0,10*ROW('Hygiene Data'!C58)))</f>
        <v/>
      </c>
      <c r="DR64" s="34" t="str">
        <f ca="1">+IF(OFFSET('Hygiene Data'!$D$12,0,10*ROW('Hygiene Data'!D58))="","",OFFSET('Hygiene Data'!$D$12,0,10*ROW('Hygiene Data'!D58)))</f>
        <v/>
      </c>
      <c r="DS64" s="34" t="str">
        <f ca="1">+IF(OFFSET('Hygiene Data'!$D$13,0,10*ROW('Hygiene Data'!D58))="","",OFFSET('Hygiene Data'!$D$13,0,10*ROW('Hygiene Data'!D58)))</f>
        <v/>
      </c>
      <c r="DT64" s="34" t="str">
        <f ca="1">+IF(OFFSET('Hygiene Data'!$D$14,0,10*ROW('Hygiene Data'!D58))="","",OFFSET('Hygiene Data'!$D$14,0,10*ROW('Hygiene Data'!D58)))</f>
        <v/>
      </c>
      <c r="DU64" s="34" t="str">
        <f ca="1">+IF(OFFSET('Hygiene Data'!$E$12,0,10*ROW('Hygiene Data'!E58))="","",OFFSET('Hygiene Data'!$E$12,0,10*ROW('Hygiene Data'!E58)))</f>
        <v/>
      </c>
      <c r="DV64" s="34" t="str">
        <f ca="1">+IF(OFFSET('Hygiene Data'!$E$13,0,10*ROW('Hygiene Data'!E58))="","",OFFSET('Hygiene Data'!$E$13,0,10*ROW('Hygiene Data'!E58)))</f>
        <v/>
      </c>
      <c r="DW64" s="34" t="str">
        <f ca="1">+IF(OFFSET('Hygiene Data'!$E$14,0,10*ROW('Hygiene Data'!E58))="","",OFFSET('Hygiene Data'!$E$14,0,10*ROW('Hygiene Data'!E58)))</f>
        <v/>
      </c>
      <c r="DX64" s="34" t="str">
        <f ca="1">+IF(OFFSET('Hygiene Data'!$F$12,0,10*ROW('Hygiene Data'!F58))="","",OFFSET('Hygiene Data'!$F$12,0,10*ROW('Hygiene Data'!F58)))</f>
        <v/>
      </c>
      <c r="DY64" s="34" t="str">
        <f ca="1">+IF(OFFSET('Hygiene Data'!$F$13,0,10*ROW('Hygiene Data'!F58))="","",OFFSET('Hygiene Data'!$F$13,0,10*ROW('Hygiene Data'!F58)))</f>
        <v/>
      </c>
      <c r="DZ64" s="34" t="str">
        <f ca="1">+IF(OFFSET('Hygiene Data'!$F$14,0,10*ROW('Hygiene Data'!F58))="","",OFFSET('Hygiene Data'!$F$14,0,10*ROW('Hygiene Data'!F58)))</f>
        <v/>
      </c>
      <c r="EA64" s="34" t="str">
        <f ca="1">+IF(OFFSET('Hygiene Data'!$G$12,0,10*ROW('Hygiene Data'!G58))="","",OFFSET('Hygiene Data'!$G$12,0,10*ROW('Hygiene Data'!G58)))</f>
        <v/>
      </c>
      <c r="EB64" s="34" t="str">
        <f ca="1">+IF(OFFSET('Hygiene Data'!$G$13,0,10*ROW('Hygiene Data'!G58))="","",OFFSET('Hygiene Data'!$G$13,0,10*ROW('Hygiene Data'!G58)))</f>
        <v/>
      </c>
      <c r="EC64" s="34" t="str">
        <f ca="1">+IF(OFFSET('Hygiene Data'!$G$14,0,10*ROW('Hygiene Data'!G58))="","",OFFSET('Hygiene Data'!$G$14,0,10*ROW('Hygiene Data'!G58)))</f>
        <v/>
      </c>
      <c r="ED64" s="34" t="str">
        <f ca="1">+IF(OFFSET('Hygiene Data'!$H$12,0,10*ROW('Hygiene Data'!H58))="","",OFFSET('Hygiene Data'!$H$12,0,10*ROW('Hygiene Data'!H58)))</f>
        <v/>
      </c>
      <c r="EE64" s="34" t="str">
        <f ca="1">+IF(OFFSET('Hygiene Data'!$H$13,0,10*ROW('Hygiene Data'!H58))="","",OFFSET('Hygiene Data'!$H$13,0,10*ROW('Hygiene Data'!H58)))</f>
        <v/>
      </c>
      <c r="EF64" s="34" t="str">
        <f ca="1">+IF(OFFSET('Hygiene Data'!$H$14,0,10*ROW('Hygiene Data'!H58))="","",OFFSET('Hygiene Data'!$H$14,0,10*ROW('Hygiene Data'!H58)))</f>
        <v/>
      </c>
    </row>
    <row r="65" spans="1:136" x14ac:dyDescent="0.2">
      <c r="A65" s="50" t="str">
        <f ca="1">+IF(OFFSET('Water Data'!$B$1,0,10*ROW('Water Data'!B62))="","",OFFSET('Water Data'!$B$1,0,10*ROW('Water Data'!B62)))</f>
        <v/>
      </c>
      <c r="B65" s="50" t="str">
        <f ca="1">+IF(OFFSET('Water Data'!$A$3,0,10*ROW('Water Data'!A62))="","",OFFSET('Water Data'!$A$3,0,10*ROW('Water Data'!A62)))</f>
        <v/>
      </c>
      <c r="C65" s="50" t="str">
        <f ca="1">+IF(OFFSET('Water Data'!$C$3,0,10*ROW('Water Data'!C62))="","",OFFSET('Water Data'!$C$3,0,10*ROW('Water Data'!C62)))</f>
        <v/>
      </c>
      <c r="D65" s="133" t="e">
        <f ca="1">+IF(AND(ISNUMBER(OFFSET('Water Data'!$C$5,0,10*ROW('Water Data'!C59))),BS65="Yes"),100-OFFSET('Water Data'!$C$5,0,10*ROW('Water Data'!C59)),IF(AND(ISNUMBER(OFFSET('Water Data'!$C$5,0,10*ROW('Water Data'!C59))),BS65="No",ISNUMBER(OFFSET('Water Data'!$C$5,0,10*ROW('Water Data'!C59)))),CONCATENATE("[",ROUND(100-OFFSET('Water Data'!$C$5,0,10*ROW('Water Data'!C59)),0),"]"),IF(AND(ISNUMBER(OFFSET('Water Data'!$C$5,0,10*ROW('Water Data'!C59))),BS65="",ISNUMBER(OFFSET('Water Data'!$C$5,0,10*ROW('Water Data'!C59)))),100-OFFSET('Water Data'!$C$5,0,10*ROW('Water Data'!C59)),NA())))</f>
        <v>#N/A</v>
      </c>
      <c r="E65" s="133" t="e">
        <f ca="1">+IF(AND(ISNUMBER(OFFSET('Water Data'!$C$7,0,10*ROW('Water Data'!D59))),BT65="Yes"),OFFSET('Water Data'!$C$7,0,10*ROW('Water Data'!C59)),IF(AND(ISNUMBER(OFFSET('Water Data'!$C$7,0,10*ROW('Water Data'!C59))),BT65="No",ISNUMBER(OFFSET('Water Data'!$C$7,0,10*ROW('Water Data'!C59)))),CONCATENATE("[",ROUND(OFFSET('Water Data'!$C$7,0,10*ROW('Water Data'!C59)),0),"]"),IF(AND(ISNUMBER(OFFSET('Water Data'!$C$7,0,10*ROW('Water Data'!C59))),BT65="",ISNUMBER(OFFSET('Water Data'!$C$7,0,10*ROW('Water Data'!C59)))),OFFSET('Water Data'!$C$7,0,10*ROW('Water Data'!C59)),NA())))</f>
        <v>#N/A</v>
      </c>
      <c r="F65" s="133" t="e">
        <f ca="1">+IF(AND(ISNUMBER(OFFSET('Water Data'!$C$10,0,10*ROW('Water Data'!C59))),BU65="Yes"),OFFSET('Water Data'!$C$10,0,10*ROW('Water Data'!C59)),IF(AND(ISNUMBER(OFFSET('Water Data'!$C$10,0,10*ROW('Water Data'!C59))),BU65="No",ISNUMBER(OFFSET('Water Data'!$C$10,0,10*ROW('Water Data'!C59)))),CONCATENATE("[",ROUND(OFFSET('Water Data'!$C$10,0,10*ROW('Water Data'!C59)),0),"]"),IF(AND(ISNUMBER(OFFSET('Water Data'!$C$10,0,10*ROW('Water Data'!C59))),BU65="",ISNUMBER(OFFSET('Water Data'!$C$10,0,10*ROW('Water Data'!C59)))),OFFSET('Water Data'!$C$10,0,10*ROW('Water Data'!C59)),NA())))</f>
        <v>#N/A</v>
      </c>
      <c r="G65" s="133" t="e">
        <f ca="1">+IF(AND(ISNUMBER(OFFSET('Water Data'!$D$5,0,10*ROW('Water Data'!D59))),BV65="Yes"),100-OFFSET('Water Data'!$D$5,0,10*ROW('Water Data'!D59)),IF(AND(ISNUMBER(OFFSET('Water Data'!$D$5,0,10*ROW('Water Data'!D59))),BV65="No",ISNUMBER(OFFSET('Water Data'!$D$5,0,10*ROW('Water Data'!D59)))),CONCATENATE("[",ROUND(100-OFFSET('Water Data'!$D$5,0,10*ROW('Water Data'!D59)),0),"]"),IF(AND(ISNUMBER(OFFSET('Water Data'!$D$5,0,10*ROW('Water Data'!D59))),BV65="",ISNUMBER(OFFSET('Water Data'!$D$5,0,10*ROW('Water Data'!D59)))),100-OFFSET('Water Data'!$D$5,0,10*ROW('Water Data'!D59)),NA())))</f>
        <v>#N/A</v>
      </c>
      <c r="H65" s="133" t="e">
        <f ca="1">+IF(AND(ISNUMBER(OFFSET('Water Data'!$D$7,0,10*ROW('Water Data'!D59))),BW65="Yes"),OFFSET('Water Data'!$D$7,0,10*ROW('Water Data'!D59)),IF(AND(ISNUMBER(OFFSET('Water Data'!$D$7,0,10*ROW('Water Data'!D59))),BW65="No",ISNUMBER(OFFSET('Water Data'!$D$7,0,10*ROW('Water Data'!D59)))),CONCATENATE("[",ROUND(OFFSET('Water Data'!$C$7,0,10*ROW('Water Data'!D59)),0),"]"),IF(AND(ISNUMBER(OFFSET('Water Data'!$D$7,0,10*ROW('Water Data'!D59))),BW65="",ISNUMBER(OFFSET('Water Data'!$D$7,0,10*ROW('Water Data'!D59)))),OFFSET('Water Data'!$D$7,0,10*ROW('Water Data'!D59)),NA())))</f>
        <v>#N/A</v>
      </c>
      <c r="I65" s="133" t="e">
        <f ca="1">+IF(AND(ISNUMBER(OFFSET('Water Data'!$D$10,0,10*ROW('Water Data'!D59))),BX65="Yes"),OFFSET('Water Data'!$D$10,0,10*ROW('Water Data'!D59)),IF(AND(ISNUMBER(OFFSET('Water Data'!$D$10,0,10*ROW('Water Data'!D59))),BX65="No",ISNUMBER(OFFSET('Water Data'!$D$10,0,10*ROW('Water Data'!D59)))),CONCATENATE("[",ROUND(OFFSET('Water Data'!$D$10,0,10*ROW('Water Data'!D59)),0),"]"),IF(AND(ISNUMBER(OFFSET('Water Data'!$D$10,0,10*ROW('Water Data'!D59))),BX65="",ISNUMBER(OFFSET('Water Data'!$D$10,0,10*ROW('Water Data'!D59)))),OFFSET('Water Data'!$D$10,0,10*ROW('Water Data'!D59)),NA())))</f>
        <v>#N/A</v>
      </c>
      <c r="J65" s="133" t="e">
        <f ca="1">+IF(AND(ISNUMBER(OFFSET('Water Data'!$E$5,0,10*ROW('Water Data'!E59))),BY65="Yes"),100-OFFSET('Water Data'!$E$5,0,10*ROW('Water Data'!E59)),IF(AND(ISNUMBER(OFFSET('Water Data'!$E$5,0,10*ROW('Water Data'!E59))),BY65="No",ISNUMBER(OFFSET('Water Data'!$E$5,0,10*ROW('Water Data'!E59)))),CONCATENATE("[",ROUND(100-OFFSET('Water Data'!$E$5,0,10*ROW('Water Data'!E59)),0),"]"),IF(AND(ISNUMBER(OFFSET('Water Data'!$E$5,0,10*ROW('Water Data'!E59))),BY65="",ISNUMBER(OFFSET('Water Data'!$E$5,0,10*ROW('Water Data'!E59)))),100-OFFSET('Water Data'!$E$5,0,10*ROW('Water Data'!E59)),NA())))</f>
        <v>#N/A</v>
      </c>
      <c r="K65" s="133" t="e">
        <f ca="1">+IF(AND(ISNUMBER(OFFSET('Water Data'!$E$7,0,10*ROW('Water Data'!E59))),BZ65="Yes"),OFFSET('Water Data'!$E$7,0,10*ROW('Water Data'!E59)),IF(AND(ISNUMBER(OFFSET('Water Data'!$E$7,0,10*ROW('Water Data'!E59))),BZ65="No",ISNUMBER(OFFSET('Water Data'!$E$7,0,10*ROW('Water Data'!E59)))),CONCATENATE("[",ROUND(OFFSET('Water Data'!$E$7,0,10*ROW('Water Data'!E59)),0),"]"),IF(AND(ISNUMBER(OFFSET('Water Data'!$E$7,0,10*ROW('Water Data'!E59))),BZ65="",ISNUMBER(OFFSET('Water Data'!$E$7,0,10*ROW('Water Data'!E59)))),OFFSET('Water Data'!$E$7,0,10*ROW('Water Data'!E59)),NA())))</f>
        <v>#N/A</v>
      </c>
      <c r="L65" s="133" t="e">
        <f ca="1">+IF(AND(ISNUMBER(OFFSET('Water Data'!$E$10,0,10*ROW('Water Data'!E59))),CA65="Yes"),OFFSET('Water Data'!$E$10,0,10*ROW('Water Data'!E59)),IF(AND(ISNUMBER(OFFSET('Water Data'!$E$10,0,10*ROW('Water Data'!E59))),CA65="No",ISNUMBER(OFFSET('Water Data'!$E$10,0,10*ROW('Water Data'!E59)))),CONCATENATE("[",ROUND(OFFSET('Water Data'!$E$10,0,10*ROW('Water Data'!E59)),0),"]"),IF(AND(ISNUMBER(OFFSET('Water Data'!$E$10,0,10*ROW('Water Data'!E59))),CA65="",ISNUMBER(OFFSET('Water Data'!$E$10,0,10*ROW('Water Data'!E59)))),OFFSET('Water Data'!$E$10,0,10*ROW('Water Data'!E59)),NA())))</f>
        <v>#N/A</v>
      </c>
      <c r="M65" s="133" t="e">
        <f ca="1">+IF(AND(ISNUMBER(OFFSET('Water Data'!$F$5,0,10*ROW('Water Data'!F59))),CB65="Yes"),100-OFFSET('Water Data'!$F$5,0,10*ROW('Water Data'!F59)),IF(AND(ISNUMBER(OFFSET('Water Data'!$F$5,0,10*ROW('Water Data'!F59))),CB65="No",ISNUMBER(OFFSET('Water Data'!$F$5,0,10*ROW('Water Data'!F59)))),CONCATENATE("[",ROUND(100-OFFSET('Water Data'!$F$5,0,10*ROW('Water Data'!F59)),0),"]"),IF(AND(ISNUMBER(OFFSET('Water Data'!$F$5,0,10*ROW('Water Data'!F59))),CB65="",ISNUMBER(OFFSET('Water Data'!$F$5,0,10*ROW('Water Data'!F59)))),100-OFFSET('Water Data'!$F$5,0,10*ROW('Water Data'!F59)),NA())))</f>
        <v>#N/A</v>
      </c>
      <c r="N65" s="133" t="e">
        <f ca="1">+IF(AND(ISNUMBER(OFFSET('Water Data'!$F$7,0,10*ROW('Water Data'!F59))),CC65="Yes"),OFFSET('Water Data'!$F$7,0,10*ROW('Water Data'!F59)),IF(AND(ISNUMBER(OFFSET('Water Data'!$F$7,0,10*ROW('Water Data'!F59))),CC65="No",ISNUMBER(OFFSET('Water Data'!$F$7,0,10*ROW('Water Data'!F59)))),CONCATENATE("[",ROUND(OFFSET('Water Data'!$F$7,0,10*ROW('Water Data'!F59)),0),"]"),IF(AND(ISNUMBER(OFFSET('Water Data'!$F$7,0,10*ROW('Water Data'!F59))),CC65="",ISNUMBER(OFFSET('Water Data'!$F$7,0,10*ROW('Water Data'!F59)))),OFFSET('Water Data'!$F$7,0,10*ROW('Water Data'!F59)),NA())))</f>
        <v>#N/A</v>
      </c>
      <c r="O65" s="133" t="e">
        <f ca="1">+IF(AND(ISNUMBER(OFFSET('Water Data'!$F$10,0,10*ROW('Water Data'!F59))),CD65="Yes"),OFFSET('Water Data'!$F$10,0,10*ROW('Water Data'!F59)),IF(AND(ISNUMBER(OFFSET('Water Data'!$F$10,0,10*ROW('Water Data'!F59))),CD65="No",ISNUMBER(OFFSET('Water Data'!$F$10,0,10*ROW('Water Data'!F59)))),CONCATENATE("[",ROUND(OFFSET('Water Data'!$F$10,0,10*ROW('Water Data'!F59)),0),"]"),IF(AND(ISNUMBER(OFFSET('Water Data'!$F$10,0,10*ROW('Water Data'!F59))),CD65="",ISNUMBER(OFFSET('Water Data'!$F$10,0,10*ROW('Water Data'!F59)))),OFFSET('Water Data'!$F$10,0,10*ROW('Water Data'!F59)),NA())))</f>
        <v>#N/A</v>
      </c>
      <c r="P65" s="133" t="e">
        <f ca="1">+IF(AND(ISNUMBER(OFFSET('Water Data'!$G$5,0,10*ROW('Water Data'!G59))),CE65="Yes"),100-OFFSET('Water Data'!$G$5,0,10*ROW('Water Data'!G59)),IF(AND(ISNUMBER(OFFSET('Water Data'!$G$5,0,10*ROW('Water Data'!G59))),CE65="No",ISNUMBER(OFFSET('Water Data'!$G$5,0,10*ROW('Water Data'!G59)))),CONCATENATE("[",ROUND(100-OFFSET('Water Data'!$G$5,0,10*ROW('Water Data'!G59)),0),"]"),IF(AND(ISNUMBER(OFFSET('Water Data'!$G$5,0,10*ROW('Water Data'!G59))),CE65="",ISNUMBER(OFFSET('Water Data'!$G$5,0,10*ROW('Water Data'!G59)))),100-OFFSET('Water Data'!$G$5,0,10*ROW('Water Data'!G59)),NA())))</f>
        <v>#N/A</v>
      </c>
      <c r="Q65" s="133" t="e">
        <f ca="1">+IF(AND(ISNUMBER(OFFSET('Water Data'!$G$7,0,10*ROW('Water Data'!G59))),CF65="Yes"),OFFSET('Water Data'!$G$7,0,10*ROW('Water Data'!G59)),IF(AND(ISNUMBER(OFFSET('Water Data'!$G$7,0,10*ROW('Water Data'!G59))),CF65="No",ISNUMBER(OFFSET('Water Data'!$G$7,0,10*ROW('Water Data'!G59)))),CONCATENATE("[",ROUND(OFFSET('Water Data'!$G$7,0,10*ROW('Water Data'!G59)),0),"]"),IF(AND(ISNUMBER(OFFSET('Water Data'!$G$7,0,10*ROW('Water Data'!G59))),CF65="",ISNUMBER(OFFSET('Water Data'!$G$7,0,10*ROW('Water Data'!G59)))),OFFSET('Water Data'!$G$7,0,10*ROW('Water Data'!G59)),NA())))</f>
        <v>#N/A</v>
      </c>
      <c r="R65" s="133" t="e">
        <f ca="1">+IF(AND(ISNUMBER(OFFSET('Water Data'!$G$10,0,10*ROW('Water Data'!G59))),CG65="Yes"),OFFSET('Water Data'!$G$10,0,10*ROW('Water Data'!G59)),IF(AND(ISNUMBER(OFFSET('Water Data'!$G$10,0,10*ROW('Water Data'!G59))),CG65="No",ISNUMBER(OFFSET('Water Data'!$G$10,0,10*ROW('Water Data'!G59)))),CONCATENATE("[",ROUND(OFFSET('Water Data'!$G$10,0,10*ROW('Water Data'!G59)),0),"]"),IF(AND(ISNUMBER(OFFSET('Water Data'!$G$10,0,10*ROW('Water Data'!G59))),CG65="",ISNUMBER(OFFSET('Water Data'!$G$10,0,10*ROW('Water Data'!G59)))),OFFSET('Water Data'!$G$10,0,10*ROW('Water Data'!G59)),NA())))</f>
        <v>#N/A</v>
      </c>
      <c r="S65" s="133" t="e">
        <f ca="1">+IF(AND(ISNUMBER(OFFSET('Water Data'!$H$5,0,10*ROW('Water Data'!H59))),CH65="Yes"),100-OFFSET('Water Data'!$H$5,0,10*ROW('Water Data'!H59)),IF(AND(ISNUMBER(OFFSET('Water Data'!$H$5,0,10*ROW('Water Data'!H59))),CH65="No",ISNUMBER(OFFSET('Water Data'!$H$5,0,10*ROW('Water Data'!H59)))),CONCATENATE("[",ROUND(100-OFFSET('Water Data'!$H$5,0,10*ROW('Water Data'!H59)),0),"]"),IF(AND(ISNUMBER(OFFSET('Water Data'!$H$5,0,10*ROW('Water Data'!H59))),CH65="",ISNUMBER(OFFSET('Water Data'!$H$5,0,10*ROW('Water Data'!H59)))),100-OFFSET('Water Data'!$H$5,0,10*ROW('Water Data'!H59)),NA())))</f>
        <v>#N/A</v>
      </c>
      <c r="T65" s="133" t="e">
        <f ca="1">+IF(AND(ISNUMBER(OFFSET('Water Data'!$H$7,0,10*ROW('Water Data'!H59))),CI65="Yes"),OFFSET('Water Data'!$H$7,0,10*ROW('Water Data'!H59)),IF(AND(ISNUMBER(OFFSET('Water Data'!$H$7,0,10*ROW('Water Data'!H59))),CI65="No",ISNUMBER(OFFSET('Water Data'!$H$7,0,10*ROW('Water Data'!H59)))),CONCATENATE("[",ROUND(OFFSET('Water Data'!$H$7,0,10*ROW('Water Data'!H59)),0),"]"),IF(AND(ISNUMBER(OFFSET('Water Data'!$H$7,0,10*ROW('Water Data'!H59))),CI65="",ISNUMBER(OFFSET('Water Data'!$H$7,0,10*ROW('Water Data'!H59)))),OFFSET('Water Data'!$H$7,0,10*ROW('Water Data'!H59)),NA())))</f>
        <v>#N/A</v>
      </c>
      <c r="U65" s="133" t="e">
        <f ca="1">+IF(AND(ISNUMBER(OFFSET('Water Data'!$H$10,0,10*ROW('Water Data'!H59))),CJ65="Yes"),OFFSET('Water Data'!$H$10,0,10*ROW('Water Data'!H59)),IF(AND(ISNUMBER(OFFSET('Water Data'!$H$10,0,10*ROW('Water Data'!H59))),CJ65="No",ISNUMBER(OFFSET('Water Data'!$H$10,0,10*ROW('Water Data'!H59)))),CONCATENATE("[",ROUND(OFFSET('Water Data'!$H$10,0,10*ROW('Water Data'!H59)),0),"]"),IF(AND(ISNUMBER(OFFSET('Water Data'!$H$10,0,10*ROW('Water Data'!H59))),CJ65="",ISNUMBER(OFFSET('Water Data'!$H$10,0,10*ROW('Water Data'!H59)))),OFFSET('Water Data'!$H$10,0,10*ROW('Water Data'!H59)),NA())))</f>
        <v>#N/A</v>
      </c>
      <c r="V65" s="134" t="e">
        <f ca="1">+IF(AND(ISNUMBER(OFFSET('Sanitation Data'!$C$5,0,10*ROW('Sanitation Data'!C59))),CK65="Yes"),100-OFFSET('Sanitation Data'!$C$5,0,10*ROW('Sanitation Data'!C59)),IF(AND(ISNUMBER(OFFSET('Sanitation Data'!$C$5,0,10*ROW('Sanitation Data'!C59))),CK65="No",ISNUMBER(OFFSET('Sanitation Data'!$C$5,0,10*ROW('Sanitation Data'!C59)))),CONCATENATE("[",ROUND(100-OFFSET('Sanitation Data'!$C$5,0,10*ROW('Sanitation Data'!C59)),0),"]"),IF(AND(ISNUMBER(OFFSET('Sanitation Data'!$C$5,0,10*ROW('Sanitation Data'!C59))),CK65="",ISNUMBER(OFFSET('Sanitation Data'!$C$5,0,10*ROW('Sanitation Data'!C59)))),100-OFFSET('Sanitation Data'!$C$5,0,10*ROW('Sanitation Data'!C59)),NA())))</f>
        <v>#N/A</v>
      </c>
      <c r="W65" s="134" t="e">
        <f ca="1">+IF(AND(ISNUMBER(OFFSET('Sanitation Data'!$C$7,0,10*ROW('Sanitation Data'!C59))),CL65="Yes"),OFFSET('Sanitation Data'!$C$7,0,10*ROW('Sanitation Data'!C59)),IF(AND(ISNUMBER(OFFSET('Sanitation Data'!$C$7,0,10*ROW('Sanitation Data'!C59))),CL65="No",ISNUMBER(OFFSET('Sanitation Data'!$C$7,0,10*ROW('Sanitation Data'!C59)))),CONCATENATE("[",ROUND(OFFSET('Sanitation Data'!$C$7,0,10*ROW('Sanitation Data'!C59)),0),"]"),IF(AND(ISNUMBER(OFFSET('Sanitation Data'!$C$7,0,10*ROW('Sanitation Data'!C59))),CL65="",ISNUMBER(OFFSET('Sanitation Data'!$C$7,0,10*ROW('Sanitation Data'!C59)))),OFFSET('Sanitation Data'!$C$7,0,10*ROW('Sanitation Data'!C59)),NA())))</f>
        <v>#N/A</v>
      </c>
      <c r="X65" s="134" t="e">
        <f ca="1">+IF(AND(ISNUMBER(OFFSET('Sanitation Data'!$C$11,0,10*ROW('Sanitation Data'!C59))),CM65="Yes"),OFFSET('Sanitation Data'!$C$11,0,10*ROW('Sanitation Data'!C59)),IF(AND(ISNUMBER(OFFSET('Sanitation Data'!$C$11,0,10*ROW('Sanitation Data'!C59))),CM65="No",ISNUMBER(OFFSET('Sanitation Data'!$C$11,0,10*ROW('Sanitation Data'!C59)))),CONCATENATE("[",ROUND(OFFSET('Sanitation Data'!$C$11,0,10*ROW('Sanitation Data'!C59)),0),"]"),IF(AND(ISNUMBER(OFFSET('Sanitation Data'!$C$11,0,10*ROW('Sanitation Data'!C59))),CM65="",ISNUMBER(OFFSET('Sanitation Data'!$C$11,0,10*ROW('Sanitation Data'!C59)))),OFFSET('Sanitation Data'!$C$11,0,10*ROW('Sanitation Data'!C59)),NA())))</f>
        <v>#N/A</v>
      </c>
      <c r="Y65" s="134" t="e">
        <f ca="1">+IF(AND(ISNUMBER(OFFSET('Sanitation Data'!$C$12,0,10*ROW('Sanitation Data'!C59))),CN65="Yes"),OFFSET('Sanitation Data'!$C$12,0,10*ROW('Sanitation Data'!C59)),IF(AND(ISNUMBER(OFFSET('Sanitation Data'!$C$12,0,10*ROW('Sanitation Data'!C59))),CN65="No",ISNUMBER(OFFSET('Sanitation Data'!$C$12,0,10*ROW('Sanitation Data'!C59)))),CONCATENATE("[",ROUND(OFFSET('Sanitation Data'!$C$12,0,10*ROW('Sanitation Data'!C59)),0),"]"),IF(AND(ISNUMBER(OFFSET('Sanitation Data'!$C$12,0,10*ROW('Sanitation Data'!C59))),CN65="",ISNUMBER(OFFSET('Sanitation Data'!$C$12,0,10*ROW('Sanitation Data'!C59)))),OFFSET('Sanitation Data'!$C$12,0,10*ROW('Sanitation Data'!C59)),NA())))</f>
        <v>#N/A</v>
      </c>
      <c r="Z65" s="134" t="e">
        <f ca="1">+IF(AND(ISNUMBER(OFFSET('Sanitation Data'!$C$13,0,10*ROW('Sanitation Data'!C59))),CO65="Yes"),OFFSET('Sanitation Data'!$C$13,0,10*ROW('Sanitation Data'!C59)),IF(AND(ISNUMBER(OFFSET('Sanitation Data'!$C$13,0,10*ROW('Sanitation Data'!C59))),CO65="No",ISNUMBER(OFFSET('Sanitation Data'!$C$13,0,10*ROW('Sanitation Data'!C59)))),CONCATENATE("[",ROUND(OFFSET('Sanitation Data'!$C$13,0,10*ROW('Sanitation Data'!C59)),0),"]"),IF(AND(ISNUMBER(OFFSET('Sanitation Data'!$C$13,0,10*ROW('Sanitation Data'!C59))),CO65="",ISNUMBER(OFFSET('Sanitation Data'!$C$13,0,10*ROW('Sanitation Data'!C59)))),OFFSET('Sanitation Data'!$C$13,0,10*ROW('Sanitation Data'!C59)),NA())))</f>
        <v>#N/A</v>
      </c>
      <c r="AA65" s="134" t="e">
        <f ca="1">+IF(AND(ISNUMBER(OFFSET('Sanitation Data'!$D$5,0,10*ROW('Sanitation Data'!D59))),CP65="Yes"),100-OFFSET('Sanitation Data'!$D$5,0,10*ROW('Sanitation Data'!D59)),IF(AND(ISNUMBER(OFFSET('Sanitation Data'!$D$5,0,10*ROW('Sanitation Data'!D59))),CP65="No",ISNUMBER(OFFSET('Sanitation Data'!$D$5,0,10*ROW('Sanitation Data'!D59)))),CONCATENATE("[",ROUND(100-OFFSET('Sanitation Data'!$D$5,0,10*ROW('Sanitation Data'!D59)),0),"]"),IF(AND(ISNUMBER(OFFSET('Sanitation Data'!$D$5,0,10*ROW('Sanitation Data'!D59))),CP65="",ISNUMBER(OFFSET('Sanitation Data'!$D$5,0,10*ROW('Sanitation Data'!D59)))),100-OFFSET('Sanitation Data'!$D$5,0,10*ROW('Sanitation Data'!D59)),NA())))</f>
        <v>#N/A</v>
      </c>
      <c r="AB65" s="134" t="e">
        <f ca="1">+IF(AND(ISNUMBER(OFFSET('Sanitation Data'!$D$7,0,10*ROW('Sanitation Data'!D59))),CQ65="Yes"),OFFSET('Sanitation Data'!$D$7,0,10*ROW('Sanitation Data'!G59)),IF(AND(ISNUMBER(OFFSET('Sanitation Data'!$D$7,0,10*ROW('Sanitation Data'!D59))),CQ65="No",ISNUMBER(OFFSET('Sanitation Data'!$D$7,0,10*ROW('Sanitation Data'!D59)))),CONCATENATE("[",ROUND(OFFSET('Sanitation Data'!$D$7,0,10*ROW('Sanitation Data'!D59)),0),"]"),IF(AND(ISNUMBER(OFFSET('Sanitation Data'!$D$7,0,10*ROW('Sanitation Data'!D59))),CQ65="",ISNUMBER(OFFSET('Sanitation Data'!$D$7,0,10*ROW('Sanitation Data'!D59)))),OFFSET('Sanitation Data'!$D$7,0,10*ROW('Sanitation Data'!D59)),NA())))</f>
        <v>#N/A</v>
      </c>
      <c r="AC65" s="134" t="e">
        <f ca="1">+IF(AND(ISNUMBER(OFFSET('Sanitation Data'!$D$11,0,10*ROW('Sanitation Data'!D59))),CR65="Yes"),OFFSET('Sanitation Data'!$D$11,0,10*ROW('Sanitation Data'!D59)),IF(AND(ISNUMBER(OFFSET('Sanitation Data'!$D$11,0,10*ROW('Sanitation Data'!D59))),CR65="No",ISNUMBER(OFFSET('Sanitation Data'!$D$11,0,10*ROW('Sanitation Data'!D59)))),CONCATENATE("[",ROUND(OFFSET('Sanitation Data'!$D$11,0,10*ROW('Sanitation Data'!D59)),0),"]"),IF(AND(ISNUMBER(OFFSET('Sanitation Data'!$D$11,0,10*ROW('Sanitation Data'!D59))),CR65="",ISNUMBER(OFFSET('Sanitation Data'!$D$11,0,10*ROW('Sanitation Data'!D59)))),OFFSET('Sanitation Data'!$D$11,0,10*ROW('Sanitation Data'!D59)),NA())))</f>
        <v>#N/A</v>
      </c>
      <c r="AD65" s="134" t="e">
        <f ca="1">+IF(AND(ISNUMBER(OFFSET('Sanitation Data'!$D$12,0,10*ROW('Sanitation Data'!D59))),CS65="Yes"),OFFSET('Sanitation Data'!$D$12,0,10*ROW('Sanitation Data'!D59)),IF(AND(ISNUMBER(OFFSET('Sanitation Data'!$D$12,0,10*ROW('Sanitation Data'!D59))),CS65="No",ISNUMBER(OFFSET('Sanitation Data'!$D$12,0,10*ROW('Sanitation Data'!D59)))),CONCATENATE("[",ROUND(OFFSET('Sanitation Data'!$D$12,0,10*ROW('Sanitation Data'!D59)),0),"]"),IF(AND(ISNUMBER(OFFSET('Sanitation Data'!$D$12,0,10*ROW('Sanitation Data'!D59))),CS65="",ISNUMBER(OFFSET('Sanitation Data'!$D$12,0,10*ROW('Sanitation Data'!D59)))),OFFSET('Sanitation Data'!$D$12,0,10*ROW('Sanitation Data'!D59)),NA())))</f>
        <v>#N/A</v>
      </c>
      <c r="AE65" s="134" t="e">
        <f ca="1">+IF(AND(ISNUMBER(OFFSET('Sanitation Data'!$D$13,0,10*ROW('Sanitation Data'!D59))),CT65="Yes"),OFFSET('Sanitation Data'!$D$13,0,10*ROW('Sanitation Data'!D59)),IF(AND(ISNUMBER(OFFSET('Sanitation Data'!$D$13,0,10*ROW('Sanitation Data'!D59))),CT65="No",ISNUMBER(OFFSET('Sanitation Data'!$D$13,0,10*ROW('Sanitation Data'!D59)))),CONCATENATE("[",ROUND(OFFSET('Sanitation Data'!$D$13,0,10*ROW('Sanitation Data'!D59)),0),"]"),IF(AND(ISNUMBER(OFFSET('Sanitation Data'!$D$13,0,10*ROW('Sanitation Data'!D59))),CT65="",ISNUMBER(OFFSET('Sanitation Data'!$D$13,0,10*ROW('Sanitation Data'!D59)))),OFFSET('Sanitation Data'!$D$13,0,10*ROW('Sanitation Data'!D59)),NA())))</f>
        <v>#N/A</v>
      </c>
      <c r="AF65" s="134" t="e">
        <f ca="1">+IF(AND(ISNUMBER(OFFSET('Sanitation Data'!$E$5,0,10*ROW('Sanitation Data'!E59))),CU65="Yes"),100-OFFSET('Sanitation Data'!$E$5,0,10*ROW('Sanitation Data'!E59)),IF(AND(ISNUMBER(OFFSET('Sanitation Data'!$E$5,0,10*ROW('Sanitation Data'!E59))),CU65="No",ISNUMBER(OFFSET('Sanitation Data'!$E$5,0,10*ROW('Sanitation Data'!E59)))),CONCATENATE("[",ROUND(100-OFFSET('Sanitation Data'!$E$5,0,10*ROW('Sanitation Data'!E59)),0),"]"),IF(AND(ISNUMBER(OFFSET('Sanitation Data'!$E$5,0,10*ROW('Sanitation Data'!E59))),CU65="",ISNUMBER(OFFSET('Sanitation Data'!$E$5,0,10*ROW('Sanitation Data'!E59)))),100-OFFSET('Sanitation Data'!$E$5,0,10*ROW('Sanitation Data'!E59)),NA())))</f>
        <v>#N/A</v>
      </c>
      <c r="AG65" s="134" t="e">
        <f ca="1">+IF(AND(ISNUMBER(OFFSET('Sanitation Data'!$E$7,0,10*ROW('Sanitation Data'!E59))),CV65="Yes"),OFFSET('Sanitation Data'!$E$7,0,10*ROW('Sanitation Data'!E59)),IF(AND(ISNUMBER(OFFSET('Sanitation Data'!$E$7,0,10*ROW('Sanitation Data'!E59))),CV65="No",ISNUMBER(OFFSET('Sanitation Data'!$E$7,0,10*ROW('Sanitation Data'!E59)))),CONCATENATE("[",ROUND(OFFSET('Sanitation Data'!$E$7,0,10*ROW('Sanitation Data'!E59)),0),"]"),IF(AND(ISNUMBER(OFFSET('Sanitation Data'!$E$7,0,10*ROW('Sanitation Data'!E59))),CV65="",ISNUMBER(OFFSET('Sanitation Data'!$E$7,0,10*ROW('Sanitation Data'!E59)))),OFFSET('Sanitation Data'!$E$7,0,10*ROW('Sanitation Data'!E59)),NA())))</f>
        <v>#N/A</v>
      </c>
      <c r="AH65" s="134" t="e">
        <f ca="1">+IF(AND(ISNUMBER(OFFSET('Sanitation Data'!$E$11,0,10*ROW('Sanitation Data'!E59))),CW65="Yes"),OFFSET('Sanitation Data'!$E$11,0,10*ROW('Sanitation Data'!E59)),IF(AND(ISNUMBER(OFFSET('Sanitation Data'!$E$11,0,10*ROW('Sanitation Data'!E59))),CW65="No",ISNUMBER(OFFSET('Sanitation Data'!$E$11,0,10*ROW('Sanitation Data'!E59)))),CONCATENATE("[",ROUND(OFFSET('Sanitation Data'!$E$11,0,10*ROW('Sanitation Data'!E59)),0),"]"),IF(AND(ISNUMBER(OFFSET('Sanitation Data'!$E$11,0,10*ROW('Sanitation Data'!E59))),CW65="",ISNUMBER(OFFSET('Sanitation Data'!$E$11,0,10*ROW('Sanitation Data'!E59)))),OFFSET('Sanitation Data'!$E$11,0,10*ROW('Sanitation Data'!E59)),NA())))</f>
        <v>#N/A</v>
      </c>
      <c r="AI65" s="134" t="e">
        <f ca="1">+IF(AND(ISNUMBER(OFFSET('Sanitation Data'!$E$12,0,10*ROW('Sanitation Data'!E59))),CX65="Yes"),OFFSET('Sanitation Data'!$E$12,0,10*ROW('Sanitation Data'!E59)),IF(AND(ISNUMBER(OFFSET('Sanitation Data'!$E$12,0,10*ROW('Sanitation Data'!E59))),CX65="No",ISNUMBER(OFFSET('Sanitation Data'!$E$12,0,10*ROW('Sanitation Data'!E59)))),CONCATENATE("[",ROUND(OFFSET('Sanitation Data'!$E$12,0,10*ROW('Sanitation Data'!E59)),0),"]"),IF(AND(ISNUMBER(OFFSET('Sanitation Data'!$E$12,0,10*ROW('Sanitation Data'!E59))),CX65="",ISNUMBER(OFFSET('Sanitation Data'!$E$12,0,10*ROW('Sanitation Data'!E59)))),OFFSET('Sanitation Data'!$E$12,0,10*ROW('Sanitation Data'!E59)),NA())))</f>
        <v>#N/A</v>
      </c>
      <c r="AJ65" s="134" t="e">
        <f ca="1">+IF(AND(ISNUMBER(OFFSET('Sanitation Data'!$E$13,0,10*ROW('Sanitation Data'!E59))),CY65="Yes"),OFFSET('Sanitation Data'!$E$13,0,10*ROW('Sanitation Data'!E59)),IF(AND(ISNUMBER(OFFSET('Sanitation Data'!$E$13,0,10*ROW('Sanitation Data'!E59))),CY65="No",ISNUMBER(OFFSET('Sanitation Data'!$E$13,0,10*ROW('Sanitation Data'!E59)))),CONCATENATE("[",ROUND(OFFSET('Sanitation Data'!$E$13,0,10*ROW('Sanitation Data'!E59)),0),"]"),IF(AND(ISNUMBER(OFFSET('Sanitation Data'!$E$13,0,10*ROW('Sanitation Data'!E59))),CY65="",ISNUMBER(OFFSET('Sanitation Data'!$E$13,0,10*ROW('Sanitation Data'!E59)))),OFFSET('Sanitation Data'!$E$13,0,10*ROW('Sanitation Data'!E59)),NA())))</f>
        <v>#N/A</v>
      </c>
      <c r="AK65" s="134" t="e">
        <f ca="1">+IF(AND(ISNUMBER(OFFSET('Sanitation Data'!$F$5,0,10*ROW('Sanitation Data'!F59))),CZ65="Yes"),100-OFFSET('Sanitation Data'!$F$5,0,10*ROW('Sanitation Data'!F59)),IF(AND(ISNUMBER(OFFSET('Sanitation Data'!$F$5,0,10*ROW('Sanitation Data'!F59))),CZ65="No",ISNUMBER(OFFSET('Sanitation Data'!$F$5,0,10*ROW('Sanitation Data'!F59)))),CONCATENATE("[",ROUND(100-OFFSET('Sanitation Data'!$F$5,0,10*ROW('Sanitation Data'!F59)),0),"]"),IF(AND(ISNUMBER(OFFSET('Sanitation Data'!$F$5,0,10*ROW('Sanitation Data'!F59))),CZ65="",ISNUMBER(OFFSET('Sanitation Data'!$F$5,0,10*ROW('Sanitation Data'!F59)))),100-OFFSET('Sanitation Data'!$F$5,0,10*ROW('Sanitation Data'!F59)),NA())))</f>
        <v>#N/A</v>
      </c>
      <c r="AL65" s="134" t="e">
        <f ca="1">+IF(AND(ISNUMBER(OFFSET('Sanitation Data'!$F$7,0,10*ROW('Sanitation Data'!F59))),DA65="Yes"),OFFSET('Sanitation Data'!$F$7,0,10*ROW('Sanitation Data'!F59)),IF(AND(ISNUMBER(OFFSET('Sanitation Data'!$F$7,0,10*ROW('Sanitation Data'!F59))),DA65="No",ISNUMBER(OFFSET('Sanitation Data'!$F$7,0,10*ROW('Sanitation Data'!F59)))),CONCATENATE("[",ROUND(OFFSET('Sanitation Data'!$F$7,0,10*ROW('Sanitation Data'!F59)),0),"]"),IF(AND(ISNUMBER(OFFSET('Sanitation Data'!$F$7,0,10*ROW('Sanitation Data'!F59))),DA65="",ISNUMBER(OFFSET('Sanitation Data'!$F$7,0,10*ROW('Sanitation Data'!F59)))),OFFSET('Sanitation Data'!$F$7,0,10*ROW('Sanitation Data'!F59)),NA())))</f>
        <v>#N/A</v>
      </c>
      <c r="AM65" s="134" t="e">
        <f ca="1">+IF(AND(ISNUMBER(OFFSET('Sanitation Data'!$F$11,0,10*ROW('Sanitation Data'!F59))),DB65="Yes"),OFFSET('Sanitation Data'!$F$11,0,10*ROW('Sanitation Data'!F59)),IF(AND(ISNUMBER(OFFSET('Sanitation Data'!$F$11,0,10*ROW('Sanitation Data'!F59))),DB65="No",ISNUMBER(OFFSET('Sanitation Data'!$F$11,0,10*ROW('Sanitation Data'!F59)))),CONCATENATE("[",ROUND(OFFSET('Sanitation Data'!$F$11,0,10*ROW('Sanitation Data'!F59)),0),"]"),IF(AND(ISNUMBER(OFFSET('Sanitation Data'!$F$11,0,10*ROW('Sanitation Data'!F59))),DB65="",ISNUMBER(OFFSET('Sanitation Data'!$F$11,0,10*ROW('Sanitation Data'!F59)))),OFFSET('Sanitation Data'!$F$11,0,10*ROW('Sanitation Data'!F59)),NA())))</f>
        <v>#N/A</v>
      </c>
      <c r="AN65" s="134" t="e">
        <f ca="1">+IF(AND(ISNUMBER(OFFSET('Sanitation Data'!$F$12,0,10*ROW('Sanitation Data'!F59))),DC65="Yes"),OFFSET('Sanitation Data'!$F$12,0,10*ROW('Sanitation Data'!F59)),IF(AND(ISNUMBER(OFFSET('Sanitation Data'!$F$12,0,10*ROW('Sanitation Data'!F59))),DC65="No",ISNUMBER(OFFSET('Sanitation Data'!$F$12,0,10*ROW('Sanitation Data'!F59)))),CONCATENATE("[",ROUND(OFFSET('Sanitation Data'!$F$12,0,10*ROW('Sanitation Data'!F59)),0),"]"),IF(AND(ISNUMBER(OFFSET('Sanitation Data'!$F$12,0,10*ROW('Sanitation Data'!F59))),DC65="",ISNUMBER(OFFSET('Sanitation Data'!$F$12,0,10*ROW('Sanitation Data'!F59)))),OFFSET('Sanitation Data'!$F$12,0,10*ROW('Sanitation Data'!F59)),NA())))</f>
        <v>#N/A</v>
      </c>
      <c r="AO65" s="134" t="e">
        <f ca="1">+IF(AND(ISNUMBER(OFFSET('Sanitation Data'!$F$13,0,10*ROW('Sanitation Data'!F59))),DD65="Yes"),OFFSET('Sanitation Data'!$F$13,0,10*ROW('Sanitation Data'!F59)),IF(AND(ISNUMBER(OFFSET('Sanitation Data'!$F$13,0,10*ROW('Sanitation Data'!F59))),DD65="No",ISNUMBER(OFFSET('Sanitation Data'!$F$13,0,10*ROW('Sanitation Data'!F59)))),CONCATENATE("[",ROUND(OFFSET('Sanitation Data'!$F$13,0,10*ROW('Sanitation Data'!F59)),0),"]"),IF(AND(ISNUMBER(OFFSET('Sanitation Data'!$F$13,0,10*ROW('Sanitation Data'!F59))),DD65="",ISNUMBER(OFFSET('Sanitation Data'!$F$13,0,10*ROW('Sanitation Data'!F59)))),OFFSET('Sanitation Data'!$F$13,0,10*ROW('Sanitation Data'!F59)),NA())))</f>
        <v>#N/A</v>
      </c>
      <c r="AP65" s="134" t="e">
        <f ca="1">+IF(AND(ISNUMBER(OFFSET('Sanitation Data'!$G$5,0,10*ROW('Sanitation Data'!G59))),DE65="Yes"),100-OFFSET('Sanitation Data'!$G$5,0,10*ROW('Sanitation Data'!G59)),IF(AND(ISNUMBER(OFFSET('Sanitation Data'!$G$5,0,10*ROW('Sanitation Data'!G59))),DE65="No",ISNUMBER(OFFSET('Sanitation Data'!$G$5,0,10*ROW('Sanitation Data'!G59)))),CONCATENATE("[",ROUND(100-OFFSET('Sanitation Data'!$G$5,0,10*ROW('Sanitation Data'!G59)),0),"]"),IF(AND(ISNUMBER(OFFSET('Sanitation Data'!$G$5,0,10*ROW('Sanitation Data'!G59))),DE65="",ISNUMBER(OFFSET('Sanitation Data'!$G$5,0,10*ROW('Sanitation Data'!G59)))),100-OFFSET('Sanitation Data'!$G$5,0,10*ROW('Sanitation Data'!G59)),NA())))</f>
        <v>#N/A</v>
      </c>
      <c r="AQ65" s="134" t="e">
        <f ca="1">+IF(AND(ISNUMBER(OFFSET('Sanitation Data'!$G$7,0,10*ROW('Sanitation Data'!G59))),DF65="Yes"),OFFSET('Sanitation Data'!$G$7,0,10*ROW('Sanitation Data'!G59)),IF(AND(ISNUMBER(OFFSET('Sanitation Data'!$G$7,0,10*ROW('Sanitation Data'!G59))),DF65="No",ISNUMBER(OFFSET('Sanitation Data'!$G$7,0,10*ROW('Sanitation Data'!G59)))),CONCATENATE("[",ROUND(OFFSET('Sanitation Data'!$G$7,0,10*ROW('Sanitation Data'!G59)),0),"]"),IF(AND(ISNUMBER(OFFSET('Sanitation Data'!$G$7,0,10*ROW('Sanitation Data'!G59))),DF65="",ISNUMBER(OFFSET('Sanitation Data'!$G$7,0,10*ROW('Sanitation Data'!G59)))),OFFSET('Sanitation Data'!$G$7,0,10*ROW('Sanitation Data'!G59)),NA())))</f>
        <v>#N/A</v>
      </c>
      <c r="AR65" s="134" t="e">
        <f ca="1">+IF(AND(ISNUMBER(OFFSET('Sanitation Data'!$G$11,0,10*ROW('Sanitation Data'!G59))),DG65="Yes"),OFFSET('Sanitation Data'!$G$11,0,10*ROW('Sanitation Data'!G59)),IF(AND(ISNUMBER(OFFSET('Sanitation Data'!$G$11,0,10*ROW('Sanitation Data'!G59))),DG65="No",ISNUMBER(OFFSET('Sanitation Data'!$G$11,0,10*ROW('Sanitation Data'!G59)))),CONCATENATE("[",ROUND(OFFSET('Sanitation Data'!$G$11,0,10*ROW('Sanitation Data'!G59)),0),"]"),IF(AND(ISNUMBER(OFFSET('Sanitation Data'!$G$11,0,10*ROW('Sanitation Data'!G59))),DG65="",ISNUMBER(OFFSET('Sanitation Data'!$G$11,0,10*ROW('Sanitation Data'!G59)))),OFFSET('Sanitation Data'!$G$11,0,10*ROW('Sanitation Data'!G59)),NA())))</f>
        <v>#N/A</v>
      </c>
      <c r="AS65" s="134" t="e">
        <f ca="1">+IF(AND(ISNUMBER(OFFSET('Sanitation Data'!$G$12,0,10*ROW('Sanitation Data'!G59))),DH65="Yes"),OFFSET('Sanitation Data'!$G$12,0,10*ROW('Sanitation Data'!G59)),IF(AND(ISNUMBER(OFFSET('Sanitation Data'!$G$12,0,10*ROW('Sanitation Data'!G59))),DH65="No",ISNUMBER(OFFSET('Sanitation Data'!$G$12,0,10*ROW('Sanitation Data'!G59)))),CONCATENATE("[",ROUND(OFFSET('Sanitation Data'!$G$12,0,10*ROW('Sanitation Data'!G59)),0),"]"),IF(AND(ISNUMBER(OFFSET('Sanitation Data'!$G$12,0,10*ROW('Sanitation Data'!G59))),DH65="",ISNUMBER(OFFSET('Sanitation Data'!$G$12,0,10*ROW('Sanitation Data'!G59)))),OFFSET('Sanitation Data'!$G$12,0,10*ROW('Sanitation Data'!G59)),NA())))</f>
        <v>#N/A</v>
      </c>
      <c r="AT65" s="134" t="e">
        <f ca="1">+IF(AND(ISNUMBER(OFFSET('Sanitation Data'!$G$13,0,10*ROW('Sanitation Data'!G59))),DI65="Yes"),OFFSET('Sanitation Data'!$G$13,0,10*ROW('Sanitation Data'!G59)),IF(AND(ISNUMBER(OFFSET('Sanitation Data'!$G$13,0,10*ROW('Sanitation Data'!G59))),DI65="No",ISNUMBER(OFFSET('Sanitation Data'!$G$13,0,10*ROW('Sanitation Data'!G59)))),CONCATENATE("[",ROUND(OFFSET('Sanitation Data'!$G$13,0,10*ROW('Sanitation Data'!G59)),0),"]"),IF(AND(ISNUMBER(OFFSET('Sanitation Data'!$G$13,0,10*ROW('Sanitation Data'!G59))),DI65="",ISNUMBER(OFFSET('Sanitation Data'!$G$13,0,10*ROW('Sanitation Data'!G59)))),OFFSET('Sanitation Data'!$G$13,0,10*ROW('Sanitation Data'!G59)),NA())))</f>
        <v>#N/A</v>
      </c>
      <c r="AU65" s="134" t="e">
        <f ca="1">+IF(AND(ISNUMBER(OFFSET('Sanitation Data'!$H$5,0,10*ROW('Sanitation Data'!H59))),DJ65="Yes"),100-OFFSET('Sanitation Data'!$H$5,0,10*ROW('Sanitation Data'!H59)),IF(AND(ISNUMBER(OFFSET('Sanitation Data'!$H$5,0,10*ROW('Sanitation Data'!H59))),DJ65="No",ISNUMBER(OFFSET('Sanitation Data'!$H$5,0,10*ROW('Sanitation Data'!H59)))),CONCATENATE("[",ROUND(100-OFFSET('Sanitation Data'!$H$5,0,10*ROW('Sanitation Data'!H59)),0),"]"),IF(AND(ISNUMBER(OFFSET('Sanitation Data'!$H$5,0,10*ROW('Sanitation Data'!H59))),DJ65="",ISNUMBER(OFFSET('Sanitation Data'!$H$5,0,10*ROW('Sanitation Data'!H59)))),100-OFFSET('Sanitation Data'!$H$5,0,10*ROW('Sanitation Data'!H59)),NA())))</f>
        <v>#N/A</v>
      </c>
      <c r="AV65" s="134" t="e">
        <f ca="1">+IF(AND(ISNUMBER(OFFSET('Sanitation Data'!$H$7,0,10*ROW('Sanitation Data'!H59))),DK65="Yes"),OFFSET('Sanitation Data'!$H$7,0,10*ROW('Sanitation Data'!H59)),IF(AND(ISNUMBER(OFFSET('Sanitation Data'!$H$7,0,10*ROW('Sanitation Data'!H59))),DK65="No",ISNUMBER(OFFSET('Sanitation Data'!$H$7,0,10*ROW('Sanitation Data'!H59)))),CONCATENATE("[",ROUND(OFFSET('Sanitation Data'!$H$7,0,10*ROW('Sanitation Data'!H59)),0),"]"),IF(AND(ISNUMBER(OFFSET('Sanitation Data'!$H$7,0,10*ROW('Sanitation Data'!H59))),DK65="",ISNUMBER(OFFSET('Sanitation Data'!$H$7,0,10*ROW('Sanitation Data'!H59)))),OFFSET('Sanitation Data'!$H$7,0,10*ROW('Sanitation Data'!H59)),NA())))</f>
        <v>#N/A</v>
      </c>
      <c r="AW65" s="134" t="e">
        <f ca="1">+IF(AND(ISNUMBER(OFFSET('Sanitation Data'!$H$11,0,10*ROW('Sanitation Data'!H59))),DL65="Yes"),OFFSET('Sanitation Data'!$H$11,0,10*ROW('Sanitation Data'!H59)),IF(AND(ISNUMBER(OFFSET('Sanitation Data'!$H$11,0,10*ROW('Sanitation Data'!H59))),DL65="No",ISNUMBER(OFFSET('Sanitation Data'!$H$11,0,10*ROW('Sanitation Data'!H59)))),CONCATENATE("[",ROUND(OFFSET('Sanitation Data'!$H$11,0,10*ROW('Sanitation Data'!H59)),0),"]"),IF(AND(ISNUMBER(OFFSET('Sanitation Data'!$H$11,0,10*ROW('Sanitation Data'!H59))),DL65="",ISNUMBER(OFFSET('Sanitation Data'!$H$11,0,10*ROW('Sanitation Data'!H59)))),OFFSET('Sanitation Data'!$H$11,0,10*ROW('Sanitation Data'!H59)),NA())))</f>
        <v>#N/A</v>
      </c>
      <c r="AX65" s="134" t="e">
        <f ca="1">+IF(AND(ISNUMBER(OFFSET('Sanitation Data'!$H$12,0,10*ROW('Sanitation Data'!H59))),DM65="Yes"),OFFSET('Sanitation Data'!$H$12,0,10*ROW('Sanitation Data'!H59)),IF(AND(ISNUMBER(OFFSET('Sanitation Data'!$H$12,0,10*ROW('Sanitation Data'!H59))),DM65="No",ISNUMBER(OFFSET('Sanitation Data'!$H$12,0,10*ROW('Sanitation Data'!H59)))),CONCATENATE("[",ROUND(OFFSET('Sanitation Data'!$H$12,0,10*ROW('Sanitation Data'!H59)),0),"]"),IF(AND(ISNUMBER(OFFSET('Sanitation Data'!$H$12,0,10*ROW('Sanitation Data'!H59))),DM65="",ISNUMBER(OFFSET('Sanitation Data'!$H$12,0,10*ROW('Sanitation Data'!H59)))),OFFSET('Sanitation Data'!$H$12,0,10*ROW('Sanitation Data'!H59)),NA())))</f>
        <v>#N/A</v>
      </c>
      <c r="AY65" s="134" t="e">
        <f ca="1">+IF(AND(ISNUMBER(OFFSET('Sanitation Data'!$H$13,0,10*ROW('Sanitation Data'!H59))),DN65="Yes"),OFFSET('Sanitation Data'!$H$13,0,10*ROW('Sanitation Data'!H59)),IF(AND(ISNUMBER(OFFSET('Sanitation Data'!$H$13,0,10*ROW('Sanitation Data'!H59))),DN65="No",ISNUMBER(OFFSET('Sanitation Data'!$H$13,0,10*ROW('Sanitation Data'!H59)))),CONCATENATE("[",ROUND(OFFSET('Sanitation Data'!$H$13,0,10*ROW('Sanitation Data'!H59)),0),"]"),IF(AND(ISNUMBER(OFFSET('Sanitation Data'!$H$13,0,10*ROW('Sanitation Data'!H59))),DN65="",ISNUMBER(OFFSET('Sanitation Data'!$H$13,0,10*ROW('Sanitation Data'!H59)))),OFFSET('Sanitation Data'!$H$13,0,10*ROW('Sanitation Data'!H59)),NA())))</f>
        <v>#N/A</v>
      </c>
      <c r="AZ65" s="135" t="e">
        <f ca="1">+IF(AND(ISNUMBER(OFFSET('Hygiene Data'!$C$6,0,10*ROW('Hygiene Data'!C59))),DO65="Yes"),OFFSET('Hygiene Data'!$C$6,0,10*ROW('Hygiene Data'!C59)),IF(AND(ISNUMBER(OFFSET('Hygiene Data'!$C$6,0,10*ROW('Hygiene Data'!C59))),DO65="No",ISNUMBER(OFFSET('Hygiene Data'!$C$6,0,10*ROW('Hygiene Data'!C59)))),CONCATENATE("[",ROUND(OFFSET('Hygiene Data'!$C$6,0,10*ROW('Hygiene Data'!C59)),0),"]"),IF(AND(ISNUMBER(OFFSET('Hygiene Data'!$C$6,0,10*ROW('Hygiene Data'!C59))),DO65="",ISNUMBER(OFFSET('Hygiene Data'!$C$6,0,10*ROW('Hygiene Data'!C59)))),OFFSET('Hygiene Data'!$C$6,0,10*ROW('Hygiene Data'!C59)),NA())))</f>
        <v>#N/A</v>
      </c>
      <c r="BA65" s="135" t="e">
        <f ca="1">+IF(AND(ISNUMBER(OFFSET('Hygiene Data'!$C$8,0,10*ROW('Hygiene Data'!C59))),DP65="Yes"),OFFSET('Hygiene Data'!$C$8,0,10*ROW('Hygiene Data'!C59)),IF(AND(ISNUMBER(OFFSET('Hygiene Data'!$C$8,0,10*ROW('Hygiene Data'!C59))),DP65="No",ISNUMBER(OFFSET('Hygiene Data'!$C$8,0,10*ROW('Hygiene Data'!C59)))),CONCATENATE("[",ROUND(OFFSET('Hygiene Data'!$C$8,0,10*ROW('Hygiene Data'!C59)),0),"]"),IF(AND(ISNUMBER(OFFSET('Hygiene Data'!$C$8,0,10*ROW('Hygiene Data'!C59))),DP65="",ISNUMBER(OFFSET('Hygiene Data'!$C$8,0,10*ROW('Hygiene Data'!C59)))),OFFSET('Hygiene Data'!$C$8,0,10*ROW('Hygiene Data'!C59)),NA())))</f>
        <v>#N/A</v>
      </c>
      <c r="BB65" s="135" t="e">
        <f ca="1">+IF(AND(ISNUMBER(OFFSET('Hygiene Data'!$C$10,0,10*ROW('Hygiene Data'!C59))),DQ65="Yes"),OFFSET('Hygiene Data'!$C$10,0,10*ROW('Hygiene Data'!C59)),IF(AND(ISNUMBER(OFFSET('Hygiene Data'!$C$10,0,10*ROW('Hygiene Data'!C59))),DQ65="No",ISNUMBER(OFFSET('Hygiene Data'!$C$10,0,10*ROW('Hygiene Data'!C59)))),CONCATENATE("[",ROUND(OFFSET('Hygiene Data'!$C$10,0,10*ROW('Hygiene Data'!C59)),0),"]"),IF(AND(ISNUMBER(OFFSET('Hygiene Data'!$C$10,0,10*ROW('Hygiene Data'!C59))),DQ65="",ISNUMBER(OFFSET('Hygiene Data'!$C$10,0,10*ROW('Hygiene Data'!C59)))),OFFSET('Hygiene Data'!$C$10,0,10*ROW('Hygiene Data'!C59)),NA())))</f>
        <v>#N/A</v>
      </c>
      <c r="BC65" s="135" t="e">
        <f ca="1">+IF(AND(ISNUMBER(OFFSET('Hygiene Data'!$D$6,0,10*ROW('Hygiene Data'!D59))),DR65="Yes"),OFFSET('Hygiene Data'!$D$6,0,10*ROW('Hygiene Data'!D59)),IF(AND(ISNUMBER(OFFSET('Hygiene Data'!$D$6,0,10*ROW('Hygiene Data'!D59))),DR65="No",ISNUMBER(OFFSET('Hygiene Data'!$D$6,0,10*ROW('Hygiene Data'!D59)))),CONCATENATE("[",ROUND(OFFSET('Hygiene Data'!$D$6,0,10*ROW('Hygiene Data'!D59)),0),"]"),IF(AND(ISNUMBER(OFFSET('Hygiene Data'!$D$6,0,10*ROW('Hygiene Data'!D59))),DR65="",ISNUMBER(OFFSET('Hygiene Data'!$D$6,0,10*ROW('Hygiene Data'!D59)))),OFFSET('Hygiene Data'!$D$6,0,10*ROW('Hygiene Data'!D59)),NA())))</f>
        <v>#N/A</v>
      </c>
      <c r="BD65" s="135" t="e">
        <f ca="1">+IF(AND(ISNUMBER(OFFSET('Hygiene Data'!$D$8,0,10*ROW('Hygiene Data'!D59))),DS65="Yes"),OFFSET('Hygiene Data'!$D$8,0,10*ROW('Hygiene Data'!D59)),IF(AND(ISNUMBER(OFFSET('Hygiene Data'!$D$8,0,10*ROW('Hygiene Data'!D59))),DS65="No",ISNUMBER(OFFSET('Hygiene Data'!$D$8,0,10*ROW('Hygiene Data'!D59)))),CONCATENATE("[",ROUND(OFFSET('Hygiene Data'!$D$8,0,10*ROW('Hygiene Data'!D59)),0),"]"),IF(AND(ISNUMBER(OFFSET('Hygiene Data'!$D$8,0,10*ROW('Hygiene Data'!D59))),DS65="",ISNUMBER(OFFSET('Hygiene Data'!$D$8,0,10*ROW('Hygiene Data'!D59)))),OFFSET('Hygiene Data'!$D$8,0,10*ROW('Hygiene Data'!D59)),NA())))</f>
        <v>#N/A</v>
      </c>
      <c r="BE65" s="135" t="e">
        <f ca="1">+IF(AND(ISNUMBER(OFFSET('Hygiene Data'!$D$10,0,10*ROW('Hygiene Data'!D59))),DT65="Yes"),OFFSET('Hygiene Data'!$D$10,0,10*ROW('Hygiene Data'!D59)),IF(AND(ISNUMBER(OFFSET('Hygiene Data'!$D$10,0,10*ROW('Hygiene Data'!D59))),DT65="No",ISNUMBER(OFFSET('Hygiene Data'!$D$10,0,10*ROW('Hygiene Data'!D59)))),CONCATENATE("[",ROUND(OFFSET('Hygiene Data'!$D$10,0,10*ROW('Hygiene Data'!D59)),0),"]"),IF(AND(ISNUMBER(OFFSET('Hygiene Data'!$D$10,0,10*ROW('Hygiene Data'!D59))),DT65="",ISNUMBER(OFFSET('Hygiene Data'!$D$10,0,10*ROW('Hygiene Data'!D59)))),OFFSET('Hygiene Data'!$D$10,0,10*ROW('Hygiene Data'!D59)),NA())))</f>
        <v>#N/A</v>
      </c>
      <c r="BF65" s="135" t="e">
        <f ca="1">+IF(AND(ISNUMBER(OFFSET('Hygiene Data'!$E$6,0,10*ROW('Hygiene Data'!E59))),DU65="Yes"),OFFSET('Hygiene Data'!$E$6,0,10*ROW('Hygiene Data'!E59)),IF(AND(ISNUMBER(OFFSET('Hygiene Data'!$E$6,0,10*ROW('Hygiene Data'!E59))),DU65="No",ISNUMBER(OFFSET('Hygiene Data'!$E$6,0,10*ROW('Hygiene Data'!E59)))),CONCATENATE("[",ROUND(OFFSET('Hygiene Data'!$E$6,0,10*ROW('Hygiene Data'!E59)),0),"]"),IF(AND(ISNUMBER(OFFSET('Hygiene Data'!$E$6,0,10*ROW('Hygiene Data'!E59))),DU65="",ISNUMBER(OFFSET('Hygiene Data'!$E$6,0,10*ROW('Hygiene Data'!E59)))),OFFSET('Hygiene Data'!$E$6,0,10*ROW('Hygiene Data'!E59)),NA())))</f>
        <v>#N/A</v>
      </c>
      <c r="BG65" s="135" t="e">
        <f ca="1">+IF(AND(ISNUMBER(OFFSET('Hygiene Data'!$E$8,0,10*ROW('Hygiene Data'!E59))),DV65="Yes"),OFFSET('Hygiene Data'!$E$8,0,10*ROW('Hygiene Data'!E59)),IF(AND(ISNUMBER(OFFSET('Hygiene Data'!$E$8,0,10*ROW('Hygiene Data'!E59))),DV65="No",ISNUMBER(OFFSET('Hygiene Data'!$E$8,0,10*ROW('Hygiene Data'!E59)))),CONCATENATE("[",ROUND(OFFSET('Hygiene Data'!$E$8,0,10*ROW('Hygiene Data'!E59)),0),"]"),IF(AND(ISNUMBER(OFFSET('Hygiene Data'!$E$8,0,10*ROW('Hygiene Data'!E59))),DV65="",ISNUMBER(OFFSET('Hygiene Data'!$E$8,0,10*ROW('Hygiene Data'!E59)))),OFFSET('Hygiene Data'!$E$8,0,10*ROW('Hygiene Data'!E59)),NA())))</f>
        <v>#N/A</v>
      </c>
      <c r="BH65" s="135" t="e">
        <f ca="1">+IF(AND(ISNUMBER(OFFSET('Hygiene Data'!$E$10,0,10*ROW('Hygiene Data'!E59))),DW65="Yes"),OFFSET('Hygiene Data'!$E$10,0,10*ROW('Hygiene Data'!E59)),IF(AND(ISNUMBER(OFFSET('Hygiene Data'!$E$10,0,10*ROW('Hygiene Data'!E59))),DW65="No",ISNUMBER(OFFSET('Hygiene Data'!$E$10,0,10*ROW('Hygiene Data'!E59)))),CONCATENATE("[",ROUND(OFFSET('Hygiene Data'!$E$10,0,10*ROW('Hygiene Data'!E59)),0),"]"),IF(AND(ISNUMBER(OFFSET('Hygiene Data'!$E$10,0,10*ROW('Hygiene Data'!E59))),DW65="",ISNUMBER(OFFSET('Hygiene Data'!$E$10,0,10*ROW('Hygiene Data'!E59)))),OFFSET('Hygiene Data'!$E$10,0,10*ROW('Hygiene Data'!E59)),NA())))</f>
        <v>#N/A</v>
      </c>
      <c r="BI65" s="135" t="e">
        <f ca="1">+IF(AND(ISNUMBER(OFFSET('Hygiene Data'!$F$6,0,10*ROW('Hygiene Data'!F59))),DX65="Yes"),OFFSET('Hygiene Data'!$F$6,0,10*ROW('Hygiene Data'!F59)),IF(AND(ISNUMBER(OFFSET('Hygiene Data'!$F$6,0,10*ROW('Hygiene Data'!F59))),DX65="No",ISNUMBER(OFFSET('Hygiene Data'!$F$6,0,10*ROW('Hygiene Data'!F59)))),CONCATENATE("[",ROUND(OFFSET('Hygiene Data'!$F$6,0,10*ROW('Hygiene Data'!F59)),0),"]"),IF(AND(ISNUMBER(OFFSET('Hygiene Data'!$F$6,0,10*ROW('Hygiene Data'!F59))),DX65="",ISNUMBER(OFFSET('Hygiene Data'!$F$6,0,10*ROW('Hygiene Data'!F59)))),OFFSET('Hygiene Data'!$F$6,0,10*ROW('Hygiene Data'!F59)),NA())))</f>
        <v>#N/A</v>
      </c>
      <c r="BJ65" s="135" t="e">
        <f ca="1">+IF(AND(ISNUMBER(OFFSET('Hygiene Data'!$F$8,0,10*ROW('Hygiene Data'!F59))),DY65="Yes"),OFFSET('Hygiene Data'!$F$8,0,10*ROW('Hygiene Data'!F59)),IF(AND(ISNUMBER(OFFSET('Hygiene Data'!$F$8,0,10*ROW('Hygiene Data'!F59))),DY65="No",ISNUMBER(OFFSET('Hygiene Data'!$F$8,0,10*ROW('Hygiene Data'!F59)))),CONCATENATE("[",ROUND(OFFSET('Hygiene Data'!$F$8,0,10*ROW('Hygiene Data'!F59)),0),"]"),IF(AND(ISNUMBER(OFFSET('Hygiene Data'!$F$8,0,10*ROW('Hygiene Data'!F59))),DY65="",ISNUMBER(OFFSET('Hygiene Data'!$F$8,0,10*ROW('Hygiene Data'!F59)))),OFFSET('Hygiene Data'!$F$8,0,10*ROW('Hygiene Data'!F59)),NA())))</f>
        <v>#N/A</v>
      </c>
      <c r="BK65" s="135" t="e">
        <f ca="1">+IF(AND(ISNUMBER(OFFSET('Hygiene Data'!$F$10,0,10*ROW('Hygiene Data'!F59))),DZ65="Yes"),OFFSET('Hygiene Data'!$F$10,0,10*ROW('Hygiene Data'!F59)),IF(AND(ISNUMBER(OFFSET('Hygiene Data'!$F$10,0,10*ROW('Hygiene Data'!F59))),DZ65="No",ISNUMBER(OFFSET('Hygiene Data'!$F$10,0,10*ROW('Hygiene Data'!F59)))),CONCATENATE("[",ROUND(OFFSET('Hygiene Data'!$F$10,0,10*ROW('Hygiene Data'!F59)),0),"]"),IF(AND(ISNUMBER(OFFSET('Hygiene Data'!$F$10,0,10*ROW('Hygiene Data'!F59))),DZ65="",ISNUMBER(OFFSET('Hygiene Data'!$F$10,0,10*ROW('Hygiene Data'!F59)))),OFFSET('Hygiene Data'!$F$10,0,10*ROW('Hygiene Data'!F59)),NA())))</f>
        <v>#N/A</v>
      </c>
      <c r="BL65" s="135" t="e">
        <f ca="1">+IF(AND(ISNUMBER(OFFSET('Hygiene Data'!$G$6,0,10*ROW('Hygiene Data'!G59))),EA65="Yes"),OFFSET('Hygiene Data'!$G$6,0,10*ROW('Hygiene Data'!G59)),IF(AND(ISNUMBER(OFFSET('Hygiene Data'!$G$6,0,10*ROW('Hygiene Data'!G59))),EA65="No",ISNUMBER(OFFSET('Hygiene Data'!$G$6,0,10*ROW('Hygiene Data'!G59)))),CONCATENATE("[",ROUND(OFFSET('Hygiene Data'!$G$6,0,10*ROW('Hygiene Data'!G59)),0),"]"),IF(AND(ISNUMBER(OFFSET('Hygiene Data'!$G$6,0,10*ROW('Hygiene Data'!G59))),EA65="",ISNUMBER(OFFSET('Hygiene Data'!$G$6,0,10*ROW('Hygiene Data'!G59)))),OFFSET('Hygiene Data'!$G$6,0,10*ROW('Hygiene Data'!G59)),NA())))</f>
        <v>#N/A</v>
      </c>
      <c r="BM65" s="135" t="e">
        <f ca="1">+IF(AND(ISNUMBER(OFFSET('Hygiene Data'!$G$8,0,10*ROW('Hygiene Data'!G59))),EB65="Yes"),OFFSET('Hygiene Data'!$G$8,0,10*ROW('Hygiene Data'!G59)),IF(AND(ISNUMBER(OFFSET('Hygiene Data'!$G$8,0,10*ROW('Hygiene Data'!G59))),EB65="No",ISNUMBER(OFFSET('Hygiene Data'!$G$8,0,10*ROW('Hygiene Data'!G59)))),CONCATENATE("[",ROUND(OFFSET('Hygiene Data'!$G$8,0,10*ROW('Hygiene Data'!G59)),0),"]"),IF(AND(ISNUMBER(OFFSET('Hygiene Data'!$G$8,0,10*ROW('Hygiene Data'!G59))),EB65="",ISNUMBER(OFFSET('Hygiene Data'!$G$8,0,10*ROW('Hygiene Data'!G59)))),OFFSET('Hygiene Data'!$G$8,0,10*ROW('Hygiene Data'!G59)),NA())))</f>
        <v>#N/A</v>
      </c>
      <c r="BN65" s="135" t="e">
        <f ca="1">+IF(AND(ISNUMBER(OFFSET('Hygiene Data'!$G$10,0,10*ROW('Hygiene Data'!G59))),EC65="Yes"),OFFSET('Hygiene Data'!$G$10,0,10*ROW('Hygiene Data'!G59)),IF(AND(ISNUMBER(OFFSET('Hygiene Data'!$G$10,0,10*ROW('Hygiene Data'!G59))),EC65="No",ISNUMBER(OFFSET('Hygiene Data'!$G$10,0,10*ROW('Hygiene Data'!G59)))),CONCATENATE("[",ROUND(OFFSET('Hygiene Data'!$G$10,0,10*ROW('Hygiene Data'!G59)),0),"]"),IF(AND(ISNUMBER(OFFSET('Hygiene Data'!$G$10,0,10*ROW('Hygiene Data'!G59))),EC65="",ISNUMBER(OFFSET('Hygiene Data'!$G$10,0,10*ROW('Hygiene Data'!G59)))),OFFSET('Hygiene Data'!$G$10,0,10*ROW('Hygiene Data'!G59)),NA())))</f>
        <v>#N/A</v>
      </c>
      <c r="BO65" s="135" t="e">
        <f ca="1">+IF(AND(ISNUMBER(OFFSET('Hygiene Data'!$H$6,0,10*ROW('Hygiene Data'!H59))),ED65="Yes"),OFFSET('Hygiene Data'!$H$6,0,10*ROW('Hygiene Data'!H59)),IF(AND(ISNUMBER(OFFSET('Hygiene Data'!$H$6,0,10*ROW('Hygiene Data'!H59))),ED65="No",ISNUMBER(OFFSET('Hygiene Data'!$H$6,0,10*ROW('Hygiene Data'!H59)))),CONCATENATE("[",ROUND(OFFSET('Hygiene Data'!$H$6,0,10*ROW('Hygiene Data'!H59)),0),"]"),IF(AND(ISNUMBER(OFFSET('Hygiene Data'!$H$6,0,10*ROW('Hygiene Data'!H59))),ED65="",ISNUMBER(OFFSET('Hygiene Data'!$H$6,0,10*ROW('Hygiene Data'!H59)))),OFFSET('Hygiene Data'!$H$6,0,10*ROW('Hygiene Data'!H59)),NA())))</f>
        <v>#N/A</v>
      </c>
      <c r="BP65" s="135" t="e">
        <f ca="1">+IF(AND(ISNUMBER(OFFSET('Hygiene Data'!$H$8,0,10*ROW('Hygiene Data'!H59))),EE65="Yes"),OFFSET('Hygiene Data'!$H$8,0,10*ROW('Hygiene Data'!H59)),IF(AND(ISNUMBER(OFFSET('Hygiene Data'!$H$8,0,10*ROW('Hygiene Data'!H59))),EE65="No",ISNUMBER(OFFSET('Hygiene Data'!$H$8,0,10*ROW('Hygiene Data'!H59)))),CONCATENATE("[",ROUND(OFFSET('Hygiene Data'!$H$8,0,10*ROW('Hygiene Data'!H59)),0),"]"),IF(AND(ISNUMBER(OFFSET('Hygiene Data'!$H$8,0,10*ROW('Hygiene Data'!H59))),EE65="",ISNUMBER(OFFSET('Hygiene Data'!$H$8,0,10*ROW('Hygiene Data'!H59)))),OFFSET('Hygiene Data'!$H$8,0,10*ROW('Hygiene Data'!H59)),NA())))</f>
        <v>#N/A</v>
      </c>
      <c r="BQ65" s="135" t="e">
        <f ca="1">+IF(AND(ISNUMBER(OFFSET('Hygiene Data'!$H$10,0,10*ROW('Hygiene Data'!H59))),EF65="Yes"),OFFSET('Hygiene Data'!$H$10,0,10*ROW('Hygiene Data'!H59)),IF(AND(ISNUMBER(OFFSET('Hygiene Data'!$H$10,0,10*ROW('Hygiene Data'!H59))),EF65="No",ISNUMBER(OFFSET('Hygiene Data'!$H$10,0,10*ROW('Hygiene Data'!H59)))),CONCATENATE("[",ROUND(OFFSET('Hygiene Data'!$H$10,0,10*ROW('Hygiene Data'!H59)),0),"]"),IF(AND(ISNUMBER(OFFSET('Hygiene Data'!$H$10,0,10*ROW('Hygiene Data'!H59))),EF65="",ISNUMBER(OFFSET('Hygiene Data'!$H$10,0,10*ROW('Hygiene Data'!H59)))),OFFSET('Hygiene Data'!$H$10,0,10*ROW('Hygiene Data'!H59)),NA())))</f>
        <v>#N/A</v>
      </c>
      <c r="BS65" s="34" t="str">
        <f ca="1">+IF(OFFSET('Water Data'!$C$28,0,10*ROW('Water Data'!C59))="","",OFFSET('Water Data'!$C$28,0,10*ROW('Water Data'!C59)))</f>
        <v/>
      </c>
      <c r="BT65" s="34" t="str">
        <f ca="1">+IF(OFFSET('Water Data'!$C$29,0,10*ROW('Water Data'!C59))="","",OFFSET('Water Data'!$C$29,0,10*ROW('Water Data'!C59)))</f>
        <v/>
      </c>
      <c r="BU65" s="34" t="str">
        <f ca="1">+IF(OFFSET('Water Data'!$C$30,0,10*ROW('Water Data'!C59))="","",OFFSET('Water Data'!$C$30,0,10*ROW('Water Data'!C59)))</f>
        <v/>
      </c>
      <c r="BV65" s="34" t="str">
        <f ca="1">+IF(OFFSET('Water Data'!$D$28,0,10*ROW('Water Data'!D59))="","",OFFSET('Water Data'!$D$28,0,10*ROW('Water Data'!D59)))</f>
        <v/>
      </c>
      <c r="BW65" s="34" t="str">
        <f ca="1">+IF(OFFSET('Water Data'!$D$29,0,10*ROW('Water Data'!D59))="","",OFFSET('Water Data'!$D$29,0,10*ROW('Water Data'!D59)))</f>
        <v/>
      </c>
      <c r="BX65" s="34" t="str">
        <f ca="1">+IF(OFFSET('Water Data'!$D$30,0,10*ROW('Water Data'!D59))="","",OFFSET('Water Data'!$D$30,0,10*ROW('Water Data'!D59)))</f>
        <v/>
      </c>
      <c r="BY65" s="34" t="str">
        <f ca="1">+IF(OFFSET('Water Data'!$E$28,0,10*ROW('Water Data'!E59))="","",OFFSET('Water Data'!$E$28,0,10*ROW('Water Data'!E59)))</f>
        <v/>
      </c>
      <c r="BZ65" s="34" t="str">
        <f ca="1">+IF(OFFSET('Water Data'!$E$29,0,10*ROW('Water Data'!E59))="","",OFFSET('Water Data'!$E$29,0,10*ROW('Water Data'!E59)))</f>
        <v/>
      </c>
      <c r="CA65" s="34" t="str">
        <f ca="1">+IF(OFFSET('Water Data'!$E$30,0,10*ROW('Water Data'!E59))="","",OFFSET('Water Data'!$E$30,0,10*ROW('Water Data'!E59)))</f>
        <v/>
      </c>
      <c r="CB65" s="34" t="str">
        <f ca="1">+IF(OFFSET('Water Data'!$F$28,0,10*ROW('Water Data'!F59))="","",OFFSET('Water Data'!$F$28,0,10*ROW('Water Data'!F59)))</f>
        <v/>
      </c>
      <c r="CC65" s="34" t="str">
        <f ca="1">+IF(OFFSET('Water Data'!$F$29,0,10*ROW('Water Data'!F59))="","",OFFSET('Water Data'!$F$29,0,10*ROW('Water Data'!F59)))</f>
        <v/>
      </c>
      <c r="CD65" s="34" t="str">
        <f ca="1">+IF(OFFSET('Water Data'!$F$30,0,10*ROW('Water Data'!F59))="","",OFFSET('Water Data'!$F$30,0,10*ROW('Water Data'!F59)))</f>
        <v/>
      </c>
      <c r="CE65" s="34" t="str">
        <f ca="1">+IF(OFFSET('Water Data'!$G$28,0,10*ROW('Water Data'!G59))="","",OFFSET('Water Data'!$G$28,0,10*ROW('Water Data'!G59)))</f>
        <v/>
      </c>
      <c r="CF65" s="34" t="str">
        <f ca="1">+IF(OFFSET('Water Data'!$G$29,0,10*ROW('Water Data'!G59))="","",OFFSET('Water Data'!$G$29,0,10*ROW('Water Data'!G59)))</f>
        <v/>
      </c>
      <c r="CG65" s="34" t="str">
        <f ca="1">+IF(OFFSET('Water Data'!$G$30,0,10*ROW('Water Data'!G59))="","",OFFSET('Water Data'!$G$30,0,10*ROW('Water Data'!G59)))</f>
        <v/>
      </c>
      <c r="CH65" s="34" t="str">
        <f ca="1">+IF(OFFSET('Water Data'!$H$28,0,10*ROW('Water Data'!H59))="","",OFFSET('Water Data'!$H$28,0,10*ROW('Water Data'!H59)))</f>
        <v/>
      </c>
      <c r="CI65" s="34" t="str">
        <f ca="1">+IF(OFFSET('Water Data'!$H$29,0,10*ROW('Water Data'!H59))="","",OFFSET('Water Data'!$H$29,0,10*ROW('Water Data'!H59)))</f>
        <v/>
      </c>
      <c r="CJ65" s="34" t="str">
        <f ca="1">+IF(OFFSET('Water Data'!$H$30,0,10*ROW('Water Data'!H59))="","",OFFSET('Water Data'!$H$30,0,10*ROW('Water Data'!H59)))</f>
        <v/>
      </c>
      <c r="CK65" s="34" t="str">
        <f ca="1">+IF(OFFSET('Sanitation Data'!$C$29,0,10*ROW('Sanitation Data'!C59))="","",OFFSET('Sanitation Data'!$C$29,0,10*ROW('Sanitation Data'!C59)))</f>
        <v/>
      </c>
      <c r="CL65" s="34" t="str">
        <f ca="1">+IF(OFFSET('Sanitation Data'!$C$30,0,10*ROW('Sanitation Data'!C59))="","",OFFSET('Sanitation Data'!$C$30,0,10*ROW('Sanitation Data'!C59)))</f>
        <v/>
      </c>
      <c r="CM65" s="34" t="str">
        <f ca="1">+IF(OFFSET('Sanitation Data'!$C$31,0,10*ROW('Sanitation Data'!C59))="","",OFFSET('Sanitation Data'!$C$31,0,10*ROW('Sanitation Data'!C59)))</f>
        <v/>
      </c>
      <c r="CN65" s="34" t="str">
        <f ca="1">+IF(OFFSET('Sanitation Data'!$C$32,0,10*ROW('Sanitation Data'!C59))="","",OFFSET('Sanitation Data'!$C$32,0,10*ROW('Sanitation Data'!C59)))</f>
        <v/>
      </c>
      <c r="CO65" s="34" t="str">
        <f ca="1">+IF(OFFSET('Sanitation Data'!$C$33,0,10*ROW('Sanitation Data'!C59))="","",OFFSET('Sanitation Data'!$C$33,0,10*ROW('Sanitation Data'!C59)))</f>
        <v/>
      </c>
      <c r="CP65" s="34" t="str">
        <f ca="1">+IF(OFFSET('Sanitation Data'!$D$29,0,10*ROW('Sanitation Data'!D59))="","",OFFSET('Sanitation Data'!$D$29,0,10*ROW('Sanitation Data'!D59)))</f>
        <v/>
      </c>
      <c r="CQ65" s="34" t="str">
        <f ca="1">+IF(OFFSET('Sanitation Data'!$D$30,0,10*ROW('Sanitation Data'!D59))="","",OFFSET('Sanitation Data'!$D$30,0,10*ROW('Sanitation Data'!D59)))</f>
        <v/>
      </c>
      <c r="CR65" s="34" t="str">
        <f ca="1">+IF(OFFSET('Sanitation Data'!$D$31,0,10*ROW('Sanitation Data'!D59))="","",OFFSET('Sanitation Data'!$D$31,0,10*ROW('Sanitation Data'!D59)))</f>
        <v/>
      </c>
      <c r="CS65" s="34" t="str">
        <f ca="1">+IF(OFFSET('Sanitation Data'!$D$32,0,10*ROW('Sanitation Data'!D59))="","",OFFSET('Sanitation Data'!$D$32,0,10*ROW('Sanitation Data'!D59)))</f>
        <v/>
      </c>
      <c r="CT65" s="34" t="str">
        <f ca="1">+IF(OFFSET('Sanitation Data'!$D$33,0,10*ROW('Sanitation Data'!D59))="","",OFFSET('Sanitation Data'!$D$33,0,10*ROW('Sanitation Data'!D59)))</f>
        <v/>
      </c>
      <c r="CU65" s="34" t="str">
        <f ca="1">+IF(OFFSET('Sanitation Data'!$E$29,0,10*ROW('Sanitation Data'!E59))="","",OFFSET('Sanitation Data'!$E$29,0,10*ROW('Sanitation Data'!E59)))</f>
        <v/>
      </c>
      <c r="CV65" s="34" t="str">
        <f ca="1">+IF(OFFSET('Sanitation Data'!$E$30,0,10*ROW('Sanitation Data'!E59))="","",OFFSET('Sanitation Data'!$E$30,0,10*ROW('Sanitation Data'!E59)))</f>
        <v/>
      </c>
      <c r="CW65" s="34" t="str">
        <f ca="1">+IF(OFFSET('Sanitation Data'!$E$31,0,10*ROW('Sanitation Data'!E59))="","",OFFSET('Sanitation Data'!$E$31,0,10*ROW('Sanitation Data'!E59)))</f>
        <v/>
      </c>
      <c r="CX65" s="34" t="str">
        <f ca="1">+IF(OFFSET('Sanitation Data'!$E$32,0,10*ROW('Sanitation Data'!E59))="","",OFFSET('Sanitation Data'!$E$32,0,10*ROW('Sanitation Data'!E59)))</f>
        <v/>
      </c>
      <c r="CY65" s="34" t="str">
        <f ca="1">+IF(OFFSET('Sanitation Data'!$E$33,0,10*ROW('Sanitation Data'!E59))="","",OFFSET('Sanitation Data'!$E$33,0,10*ROW('Sanitation Data'!E59)))</f>
        <v/>
      </c>
      <c r="CZ65" s="34" t="str">
        <f ca="1">+IF(OFFSET('Sanitation Data'!$F$29,0,10*ROW('Sanitation Data'!F59))="","",OFFSET('Sanitation Data'!$F$29,0,10*ROW('Sanitation Data'!F59)))</f>
        <v/>
      </c>
      <c r="DA65" s="34" t="str">
        <f ca="1">+IF(OFFSET('Sanitation Data'!$F$30,0,10*ROW('Sanitation Data'!F59))="","",OFFSET('Sanitation Data'!$F$30,0,10*ROW('Sanitation Data'!F59)))</f>
        <v/>
      </c>
      <c r="DB65" s="34" t="str">
        <f ca="1">+IF(OFFSET('Sanitation Data'!$F$31,0,10*ROW('Sanitation Data'!F59))="","",OFFSET('Sanitation Data'!$F$31,0,10*ROW('Sanitation Data'!F59)))</f>
        <v/>
      </c>
      <c r="DC65" s="34" t="str">
        <f ca="1">+IF(OFFSET('Sanitation Data'!$F$32,0,10*ROW('Sanitation Data'!F59))="","",OFFSET('Sanitation Data'!$F$32,0,10*ROW('Sanitation Data'!F59)))</f>
        <v/>
      </c>
      <c r="DD65" s="34" t="str">
        <f ca="1">+IF(OFFSET('Sanitation Data'!$F$33,0,10*ROW('Sanitation Data'!F59))="","",OFFSET('Sanitation Data'!$F$33,0,10*ROW('Sanitation Data'!F59)))</f>
        <v/>
      </c>
      <c r="DE65" s="34" t="str">
        <f ca="1">+IF(OFFSET('Sanitation Data'!$G$29,0,10*ROW('Sanitation Data'!G59))="","",OFFSET('Sanitation Data'!$G$29,0,10*ROW('Sanitation Data'!G59)))</f>
        <v/>
      </c>
      <c r="DF65" s="34" t="str">
        <f ca="1">+IF(OFFSET('Sanitation Data'!$G$30,0,10*ROW('Sanitation Data'!G59))="","",OFFSET('Sanitation Data'!$G$30,0,10*ROW('Sanitation Data'!G59)))</f>
        <v/>
      </c>
      <c r="DG65" s="34" t="str">
        <f ca="1">+IF(OFFSET('Sanitation Data'!$G$31,0,10*ROW('Sanitation Data'!G59))="","",OFFSET('Sanitation Data'!$G$31,0,10*ROW('Sanitation Data'!G59)))</f>
        <v/>
      </c>
      <c r="DH65" s="34" t="str">
        <f ca="1">+IF(OFFSET('Sanitation Data'!$G$32,0,10*ROW('Sanitation Data'!G59))="","",OFFSET('Sanitation Data'!$G$32,0,10*ROW('Sanitation Data'!G59)))</f>
        <v/>
      </c>
      <c r="DI65" s="34" t="str">
        <f ca="1">+IF(OFFSET('Sanitation Data'!$G$33,0,10*ROW('Sanitation Data'!G59))="","",OFFSET('Sanitation Data'!$G$33,0,10*ROW('Sanitation Data'!G59)))</f>
        <v/>
      </c>
      <c r="DJ65" s="34" t="str">
        <f ca="1">+IF(OFFSET('Sanitation Data'!$H$29,0,10*ROW('Sanitation Data'!H59))="","",OFFSET('Sanitation Data'!$H$29,0,10*ROW('Sanitation Data'!H59)))</f>
        <v/>
      </c>
      <c r="DK65" s="34" t="str">
        <f ca="1">+IF(OFFSET('Sanitation Data'!$H$30,0,10*ROW('Sanitation Data'!H59))="","",OFFSET('Sanitation Data'!$H$30,0,10*ROW('Sanitation Data'!H59)))</f>
        <v/>
      </c>
      <c r="DL65" s="34" t="str">
        <f ca="1">+IF(OFFSET('Sanitation Data'!$H$31,0,10*ROW('Sanitation Data'!H59))="","",OFFSET('Sanitation Data'!$H$31,0,10*ROW('Sanitation Data'!H59)))</f>
        <v/>
      </c>
      <c r="DM65" s="34" t="str">
        <f ca="1">+IF(OFFSET('Sanitation Data'!$H$32,0,10*ROW('Sanitation Data'!H59))="","",OFFSET('Sanitation Data'!$H$32,0,10*ROW('Sanitation Data'!H59)))</f>
        <v/>
      </c>
      <c r="DN65" s="34" t="str">
        <f ca="1">+IF(OFFSET('Sanitation Data'!$H$33,0,10*ROW('Sanitation Data'!H59))="","",OFFSET('Sanitation Data'!$H$33,0,10*ROW('Sanitation Data'!H59)))</f>
        <v/>
      </c>
      <c r="DO65" s="34" t="str">
        <f ca="1">+IF(OFFSET('Hygiene Data'!$C$12,0,10*ROW('Hygiene Data'!C59))="","",OFFSET('Hygiene Data'!$C$12,0,10*ROW('Hygiene Data'!C59)))</f>
        <v/>
      </c>
      <c r="DP65" s="34" t="str">
        <f ca="1">+IF(OFFSET('Hygiene Data'!$C$13,0,10*ROW('Hygiene Data'!C59))="","",OFFSET('Hygiene Data'!$C$13,0,10*ROW('Hygiene Data'!C59)))</f>
        <v/>
      </c>
      <c r="DQ65" s="34" t="str">
        <f ca="1">+IF(OFFSET('Hygiene Data'!$C$14,0,10*ROW('Hygiene Data'!C59))="","",OFFSET('Hygiene Data'!$C$14,0,10*ROW('Hygiene Data'!C59)))</f>
        <v/>
      </c>
      <c r="DR65" s="34" t="str">
        <f ca="1">+IF(OFFSET('Hygiene Data'!$D$12,0,10*ROW('Hygiene Data'!D59))="","",OFFSET('Hygiene Data'!$D$12,0,10*ROW('Hygiene Data'!D59)))</f>
        <v/>
      </c>
      <c r="DS65" s="34" t="str">
        <f ca="1">+IF(OFFSET('Hygiene Data'!$D$13,0,10*ROW('Hygiene Data'!D59))="","",OFFSET('Hygiene Data'!$D$13,0,10*ROW('Hygiene Data'!D59)))</f>
        <v/>
      </c>
      <c r="DT65" s="34" t="str">
        <f ca="1">+IF(OFFSET('Hygiene Data'!$D$14,0,10*ROW('Hygiene Data'!D59))="","",OFFSET('Hygiene Data'!$D$14,0,10*ROW('Hygiene Data'!D59)))</f>
        <v/>
      </c>
      <c r="DU65" s="34" t="str">
        <f ca="1">+IF(OFFSET('Hygiene Data'!$E$12,0,10*ROW('Hygiene Data'!E59))="","",OFFSET('Hygiene Data'!$E$12,0,10*ROW('Hygiene Data'!E59)))</f>
        <v/>
      </c>
      <c r="DV65" s="34" t="str">
        <f ca="1">+IF(OFFSET('Hygiene Data'!$E$13,0,10*ROW('Hygiene Data'!E59))="","",OFFSET('Hygiene Data'!$E$13,0,10*ROW('Hygiene Data'!E59)))</f>
        <v/>
      </c>
      <c r="DW65" s="34" t="str">
        <f ca="1">+IF(OFFSET('Hygiene Data'!$E$14,0,10*ROW('Hygiene Data'!E59))="","",OFFSET('Hygiene Data'!$E$14,0,10*ROW('Hygiene Data'!E59)))</f>
        <v/>
      </c>
      <c r="DX65" s="34" t="str">
        <f ca="1">+IF(OFFSET('Hygiene Data'!$F$12,0,10*ROW('Hygiene Data'!F59))="","",OFFSET('Hygiene Data'!$F$12,0,10*ROW('Hygiene Data'!F59)))</f>
        <v/>
      </c>
      <c r="DY65" s="34" t="str">
        <f ca="1">+IF(OFFSET('Hygiene Data'!$F$13,0,10*ROW('Hygiene Data'!F59))="","",OFFSET('Hygiene Data'!$F$13,0,10*ROW('Hygiene Data'!F59)))</f>
        <v/>
      </c>
      <c r="DZ65" s="34" t="str">
        <f ca="1">+IF(OFFSET('Hygiene Data'!$F$14,0,10*ROW('Hygiene Data'!F59))="","",OFFSET('Hygiene Data'!$F$14,0,10*ROW('Hygiene Data'!F59)))</f>
        <v/>
      </c>
      <c r="EA65" s="34" t="str">
        <f ca="1">+IF(OFFSET('Hygiene Data'!$G$12,0,10*ROW('Hygiene Data'!G59))="","",OFFSET('Hygiene Data'!$G$12,0,10*ROW('Hygiene Data'!G59)))</f>
        <v/>
      </c>
      <c r="EB65" s="34" t="str">
        <f ca="1">+IF(OFFSET('Hygiene Data'!$G$13,0,10*ROW('Hygiene Data'!G59))="","",OFFSET('Hygiene Data'!$G$13,0,10*ROW('Hygiene Data'!G59)))</f>
        <v/>
      </c>
      <c r="EC65" s="34" t="str">
        <f ca="1">+IF(OFFSET('Hygiene Data'!$G$14,0,10*ROW('Hygiene Data'!G59))="","",OFFSET('Hygiene Data'!$G$14,0,10*ROW('Hygiene Data'!G59)))</f>
        <v/>
      </c>
      <c r="ED65" s="34" t="str">
        <f ca="1">+IF(OFFSET('Hygiene Data'!$H$12,0,10*ROW('Hygiene Data'!H59))="","",OFFSET('Hygiene Data'!$H$12,0,10*ROW('Hygiene Data'!H59)))</f>
        <v/>
      </c>
      <c r="EE65" s="34" t="str">
        <f ca="1">+IF(OFFSET('Hygiene Data'!$H$13,0,10*ROW('Hygiene Data'!H59))="","",OFFSET('Hygiene Data'!$H$13,0,10*ROW('Hygiene Data'!H59)))</f>
        <v/>
      </c>
      <c r="EF65" s="34" t="str">
        <f ca="1">+IF(OFFSET('Hygiene Data'!$H$14,0,10*ROW('Hygiene Data'!H59))="","",OFFSET('Hygiene Data'!$H$14,0,10*ROW('Hygiene Data'!H59)))</f>
        <v/>
      </c>
    </row>
    <row r="66" spans="1:136" x14ac:dyDescent="0.2">
      <c r="A66" s="50" t="str">
        <f ca="1">+IF(OFFSET('Water Data'!$B$1,0,10*ROW('Water Data'!B63))="","",OFFSET('Water Data'!$B$1,0,10*ROW('Water Data'!B63)))</f>
        <v/>
      </c>
      <c r="B66" s="50" t="str">
        <f ca="1">+IF(OFFSET('Water Data'!$A$3,0,10*ROW('Water Data'!A63))="","",OFFSET('Water Data'!$A$3,0,10*ROW('Water Data'!A63)))</f>
        <v/>
      </c>
      <c r="C66" s="50" t="str">
        <f ca="1">+IF(OFFSET('Water Data'!$C$3,0,10*ROW('Water Data'!C63))="","",OFFSET('Water Data'!$C$3,0,10*ROW('Water Data'!C63)))</f>
        <v/>
      </c>
      <c r="D66" s="133" t="e">
        <f ca="1">+IF(AND(ISNUMBER(OFFSET('Water Data'!$C$5,0,10*ROW('Water Data'!C60))),BS66="Yes"),100-OFFSET('Water Data'!$C$5,0,10*ROW('Water Data'!C60)),IF(AND(ISNUMBER(OFFSET('Water Data'!$C$5,0,10*ROW('Water Data'!C60))),BS66="No",ISNUMBER(OFFSET('Water Data'!$C$5,0,10*ROW('Water Data'!C60)))),CONCATENATE("[",ROUND(100-OFFSET('Water Data'!$C$5,0,10*ROW('Water Data'!C60)),0),"]"),IF(AND(ISNUMBER(OFFSET('Water Data'!$C$5,0,10*ROW('Water Data'!C60))),BS66="",ISNUMBER(OFFSET('Water Data'!$C$5,0,10*ROW('Water Data'!C60)))),100-OFFSET('Water Data'!$C$5,0,10*ROW('Water Data'!C60)),NA())))</f>
        <v>#N/A</v>
      </c>
      <c r="E66" s="133" t="e">
        <f ca="1">+IF(AND(ISNUMBER(OFFSET('Water Data'!$C$7,0,10*ROW('Water Data'!D60))),BT66="Yes"),OFFSET('Water Data'!$C$7,0,10*ROW('Water Data'!C60)),IF(AND(ISNUMBER(OFFSET('Water Data'!$C$7,0,10*ROW('Water Data'!C60))),BT66="No",ISNUMBER(OFFSET('Water Data'!$C$7,0,10*ROW('Water Data'!C60)))),CONCATENATE("[",ROUND(OFFSET('Water Data'!$C$7,0,10*ROW('Water Data'!C60)),0),"]"),IF(AND(ISNUMBER(OFFSET('Water Data'!$C$7,0,10*ROW('Water Data'!C60))),BT66="",ISNUMBER(OFFSET('Water Data'!$C$7,0,10*ROW('Water Data'!C60)))),OFFSET('Water Data'!$C$7,0,10*ROW('Water Data'!C60)),NA())))</f>
        <v>#N/A</v>
      </c>
      <c r="F66" s="133" t="e">
        <f ca="1">+IF(AND(ISNUMBER(OFFSET('Water Data'!$C$10,0,10*ROW('Water Data'!C60))),BU66="Yes"),OFFSET('Water Data'!$C$10,0,10*ROW('Water Data'!C60)),IF(AND(ISNUMBER(OFFSET('Water Data'!$C$10,0,10*ROW('Water Data'!C60))),BU66="No",ISNUMBER(OFFSET('Water Data'!$C$10,0,10*ROW('Water Data'!C60)))),CONCATENATE("[",ROUND(OFFSET('Water Data'!$C$10,0,10*ROW('Water Data'!C60)),0),"]"),IF(AND(ISNUMBER(OFFSET('Water Data'!$C$10,0,10*ROW('Water Data'!C60))),BU66="",ISNUMBER(OFFSET('Water Data'!$C$10,0,10*ROW('Water Data'!C60)))),OFFSET('Water Data'!$C$10,0,10*ROW('Water Data'!C60)),NA())))</f>
        <v>#N/A</v>
      </c>
      <c r="G66" s="133" t="e">
        <f ca="1">+IF(AND(ISNUMBER(OFFSET('Water Data'!$D$5,0,10*ROW('Water Data'!D60))),BV66="Yes"),100-OFFSET('Water Data'!$D$5,0,10*ROW('Water Data'!D60)),IF(AND(ISNUMBER(OFFSET('Water Data'!$D$5,0,10*ROW('Water Data'!D60))),BV66="No",ISNUMBER(OFFSET('Water Data'!$D$5,0,10*ROW('Water Data'!D60)))),CONCATENATE("[",ROUND(100-OFFSET('Water Data'!$D$5,0,10*ROW('Water Data'!D60)),0),"]"),IF(AND(ISNUMBER(OFFSET('Water Data'!$D$5,0,10*ROW('Water Data'!D60))),BV66="",ISNUMBER(OFFSET('Water Data'!$D$5,0,10*ROW('Water Data'!D60)))),100-OFFSET('Water Data'!$D$5,0,10*ROW('Water Data'!D60)),NA())))</f>
        <v>#N/A</v>
      </c>
      <c r="H66" s="133" t="e">
        <f ca="1">+IF(AND(ISNUMBER(OFFSET('Water Data'!$D$7,0,10*ROW('Water Data'!D60))),BW66="Yes"),OFFSET('Water Data'!$D$7,0,10*ROW('Water Data'!D60)),IF(AND(ISNUMBER(OFFSET('Water Data'!$D$7,0,10*ROW('Water Data'!D60))),BW66="No",ISNUMBER(OFFSET('Water Data'!$D$7,0,10*ROW('Water Data'!D60)))),CONCATENATE("[",ROUND(OFFSET('Water Data'!$C$7,0,10*ROW('Water Data'!D60)),0),"]"),IF(AND(ISNUMBER(OFFSET('Water Data'!$D$7,0,10*ROW('Water Data'!D60))),BW66="",ISNUMBER(OFFSET('Water Data'!$D$7,0,10*ROW('Water Data'!D60)))),OFFSET('Water Data'!$D$7,0,10*ROW('Water Data'!D60)),NA())))</f>
        <v>#N/A</v>
      </c>
      <c r="I66" s="133" t="e">
        <f ca="1">+IF(AND(ISNUMBER(OFFSET('Water Data'!$D$10,0,10*ROW('Water Data'!D60))),BX66="Yes"),OFFSET('Water Data'!$D$10,0,10*ROW('Water Data'!D60)),IF(AND(ISNUMBER(OFFSET('Water Data'!$D$10,0,10*ROW('Water Data'!D60))),BX66="No",ISNUMBER(OFFSET('Water Data'!$D$10,0,10*ROW('Water Data'!D60)))),CONCATENATE("[",ROUND(OFFSET('Water Data'!$D$10,0,10*ROW('Water Data'!D60)),0),"]"),IF(AND(ISNUMBER(OFFSET('Water Data'!$D$10,0,10*ROW('Water Data'!D60))),BX66="",ISNUMBER(OFFSET('Water Data'!$D$10,0,10*ROW('Water Data'!D60)))),OFFSET('Water Data'!$D$10,0,10*ROW('Water Data'!D60)),NA())))</f>
        <v>#N/A</v>
      </c>
      <c r="J66" s="133" t="e">
        <f ca="1">+IF(AND(ISNUMBER(OFFSET('Water Data'!$E$5,0,10*ROW('Water Data'!E60))),BY66="Yes"),100-OFFSET('Water Data'!$E$5,0,10*ROW('Water Data'!E60)),IF(AND(ISNUMBER(OFFSET('Water Data'!$E$5,0,10*ROW('Water Data'!E60))),BY66="No",ISNUMBER(OFFSET('Water Data'!$E$5,0,10*ROW('Water Data'!E60)))),CONCATENATE("[",ROUND(100-OFFSET('Water Data'!$E$5,0,10*ROW('Water Data'!E60)),0),"]"),IF(AND(ISNUMBER(OFFSET('Water Data'!$E$5,0,10*ROW('Water Data'!E60))),BY66="",ISNUMBER(OFFSET('Water Data'!$E$5,0,10*ROW('Water Data'!E60)))),100-OFFSET('Water Data'!$E$5,0,10*ROW('Water Data'!E60)),NA())))</f>
        <v>#N/A</v>
      </c>
      <c r="K66" s="133" t="e">
        <f ca="1">+IF(AND(ISNUMBER(OFFSET('Water Data'!$E$7,0,10*ROW('Water Data'!E60))),BZ66="Yes"),OFFSET('Water Data'!$E$7,0,10*ROW('Water Data'!E60)),IF(AND(ISNUMBER(OFFSET('Water Data'!$E$7,0,10*ROW('Water Data'!E60))),BZ66="No",ISNUMBER(OFFSET('Water Data'!$E$7,0,10*ROW('Water Data'!E60)))),CONCATENATE("[",ROUND(OFFSET('Water Data'!$E$7,0,10*ROW('Water Data'!E60)),0),"]"),IF(AND(ISNUMBER(OFFSET('Water Data'!$E$7,0,10*ROW('Water Data'!E60))),BZ66="",ISNUMBER(OFFSET('Water Data'!$E$7,0,10*ROW('Water Data'!E60)))),OFFSET('Water Data'!$E$7,0,10*ROW('Water Data'!E60)),NA())))</f>
        <v>#N/A</v>
      </c>
      <c r="L66" s="133" t="e">
        <f ca="1">+IF(AND(ISNUMBER(OFFSET('Water Data'!$E$10,0,10*ROW('Water Data'!E60))),CA66="Yes"),OFFSET('Water Data'!$E$10,0,10*ROW('Water Data'!E60)),IF(AND(ISNUMBER(OFFSET('Water Data'!$E$10,0,10*ROW('Water Data'!E60))),CA66="No",ISNUMBER(OFFSET('Water Data'!$E$10,0,10*ROW('Water Data'!E60)))),CONCATENATE("[",ROUND(OFFSET('Water Data'!$E$10,0,10*ROW('Water Data'!E60)),0),"]"),IF(AND(ISNUMBER(OFFSET('Water Data'!$E$10,0,10*ROW('Water Data'!E60))),CA66="",ISNUMBER(OFFSET('Water Data'!$E$10,0,10*ROW('Water Data'!E60)))),OFFSET('Water Data'!$E$10,0,10*ROW('Water Data'!E60)),NA())))</f>
        <v>#N/A</v>
      </c>
      <c r="M66" s="133" t="e">
        <f ca="1">+IF(AND(ISNUMBER(OFFSET('Water Data'!$F$5,0,10*ROW('Water Data'!F60))),CB66="Yes"),100-OFFSET('Water Data'!$F$5,0,10*ROW('Water Data'!F60)),IF(AND(ISNUMBER(OFFSET('Water Data'!$F$5,0,10*ROW('Water Data'!F60))),CB66="No",ISNUMBER(OFFSET('Water Data'!$F$5,0,10*ROW('Water Data'!F60)))),CONCATENATE("[",ROUND(100-OFFSET('Water Data'!$F$5,0,10*ROW('Water Data'!F60)),0),"]"),IF(AND(ISNUMBER(OFFSET('Water Data'!$F$5,0,10*ROW('Water Data'!F60))),CB66="",ISNUMBER(OFFSET('Water Data'!$F$5,0,10*ROW('Water Data'!F60)))),100-OFFSET('Water Data'!$F$5,0,10*ROW('Water Data'!F60)),NA())))</f>
        <v>#N/A</v>
      </c>
      <c r="N66" s="133" t="e">
        <f ca="1">+IF(AND(ISNUMBER(OFFSET('Water Data'!$F$7,0,10*ROW('Water Data'!F60))),CC66="Yes"),OFFSET('Water Data'!$F$7,0,10*ROW('Water Data'!F60)),IF(AND(ISNUMBER(OFFSET('Water Data'!$F$7,0,10*ROW('Water Data'!F60))),CC66="No",ISNUMBER(OFFSET('Water Data'!$F$7,0,10*ROW('Water Data'!F60)))),CONCATENATE("[",ROUND(OFFSET('Water Data'!$F$7,0,10*ROW('Water Data'!F60)),0),"]"),IF(AND(ISNUMBER(OFFSET('Water Data'!$F$7,0,10*ROW('Water Data'!F60))),CC66="",ISNUMBER(OFFSET('Water Data'!$F$7,0,10*ROW('Water Data'!F60)))),OFFSET('Water Data'!$F$7,0,10*ROW('Water Data'!F60)),NA())))</f>
        <v>#N/A</v>
      </c>
      <c r="O66" s="133" t="e">
        <f ca="1">+IF(AND(ISNUMBER(OFFSET('Water Data'!$F$10,0,10*ROW('Water Data'!F60))),CD66="Yes"),OFFSET('Water Data'!$F$10,0,10*ROW('Water Data'!F60)),IF(AND(ISNUMBER(OFFSET('Water Data'!$F$10,0,10*ROW('Water Data'!F60))),CD66="No",ISNUMBER(OFFSET('Water Data'!$F$10,0,10*ROW('Water Data'!F60)))),CONCATENATE("[",ROUND(OFFSET('Water Data'!$F$10,0,10*ROW('Water Data'!F60)),0),"]"),IF(AND(ISNUMBER(OFFSET('Water Data'!$F$10,0,10*ROW('Water Data'!F60))),CD66="",ISNUMBER(OFFSET('Water Data'!$F$10,0,10*ROW('Water Data'!F60)))),OFFSET('Water Data'!$F$10,0,10*ROW('Water Data'!F60)),NA())))</f>
        <v>#N/A</v>
      </c>
      <c r="P66" s="133" t="e">
        <f ca="1">+IF(AND(ISNUMBER(OFFSET('Water Data'!$G$5,0,10*ROW('Water Data'!G60))),CE66="Yes"),100-OFFSET('Water Data'!$G$5,0,10*ROW('Water Data'!G60)),IF(AND(ISNUMBER(OFFSET('Water Data'!$G$5,0,10*ROW('Water Data'!G60))),CE66="No",ISNUMBER(OFFSET('Water Data'!$G$5,0,10*ROW('Water Data'!G60)))),CONCATENATE("[",ROUND(100-OFFSET('Water Data'!$G$5,0,10*ROW('Water Data'!G60)),0),"]"),IF(AND(ISNUMBER(OFFSET('Water Data'!$G$5,0,10*ROW('Water Data'!G60))),CE66="",ISNUMBER(OFFSET('Water Data'!$G$5,0,10*ROW('Water Data'!G60)))),100-OFFSET('Water Data'!$G$5,0,10*ROW('Water Data'!G60)),NA())))</f>
        <v>#N/A</v>
      </c>
      <c r="Q66" s="133" t="e">
        <f ca="1">+IF(AND(ISNUMBER(OFFSET('Water Data'!$G$7,0,10*ROW('Water Data'!G60))),CF66="Yes"),OFFSET('Water Data'!$G$7,0,10*ROW('Water Data'!G60)),IF(AND(ISNUMBER(OFFSET('Water Data'!$G$7,0,10*ROW('Water Data'!G60))),CF66="No",ISNUMBER(OFFSET('Water Data'!$G$7,0,10*ROW('Water Data'!G60)))),CONCATENATE("[",ROUND(OFFSET('Water Data'!$G$7,0,10*ROW('Water Data'!G60)),0),"]"),IF(AND(ISNUMBER(OFFSET('Water Data'!$G$7,0,10*ROW('Water Data'!G60))),CF66="",ISNUMBER(OFFSET('Water Data'!$G$7,0,10*ROW('Water Data'!G60)))),OFFSET('Water Data'!$G$7,0,10*ROW('Water Data'!G60)),NA())))</f>
        <v>#N/A</v>
      </c>
      <c r="R66" s="133" t="e">
        <f ca="1">+IF(AND(ISNUMBER(OFFSET('Water Data'!$G$10,0,10*ROW('Water Data'!G60))),CG66="Yes"),OFFSET('Water Data'!$G$10,0,10*ROW('Water Data'!G60)),IF(AND(ISNUMBER(OFFSET('Water Data'!$G$10,0,10*ROW('Water Data'!G60))),CG66="No",ISNUMBER(OFFSET('Water Data'!$G$10,0,10*ROW('Water Data'!G60)))),CONCATENATE("[",ROUND(OFFSET('Water Data'!$G$10,0,10*ROW('Water Data'!G60)),0),"]"),IF(AND(ISNUMBER(OFFSET('Water Data'!$G$10,0,10*ROW('Water Data'!G60))),CG66="",ISNUMBER(OFFSET('Water Data'!$G$10,0,10*ROW('Water Data'!G60)))),OFFSET('Water Data'!$G$10,0,10*ROW('Water Data'!G60)),NA())))</f>
        <v>#N/A</v>
      </c>
      <c r="S66" s="133" t="e">
        <f ca="1">+IF(AND(ISNUMBER(OFFSET('Water Data'!$H$5,0,10*ROW('Water Data'!H60))),CH66="Yes"),100-OFFSET('Water Data'!$H$5,0,10*ROW('Water Data'!H60)),IF(AND(ISNUMBER(OFFSET('Water Data'!$H$5,0,10*ROW('Water Data'!H60))),CH66="No",ISNUMBER(OFFSET('Water Data'!$H$5,0,10*ROW('Water Data'!H60)))),CONCATENATE("[",ROUND(100-OFFSET('Water Data'!$H$5,0,10*ROW('Water Data'!H60)),0),"]"),IF(AND(ISNUMBER(OFFSET('Water Data'!$H$5,0,10*ROW('Water Data'!H60))),CH66="",ISNUMBER(OFFSET('Water Data'!$H$5,0,10*ROW('Water Data'!H60)))),100-OFFSET('Water Data'!$H$5,0,10*ROW('Water Data'!H60)),NA())))</f>
        <v>#N/A</v>
      </c>
      <c r="T66" s="133" t="e">
        <f ca="1">+IF(AND(ISNUMBER(OFFSET('Water Data'!$H$7,0,10*ROW('Water Data'!H60))),CI66="Yes"),OFFSET('Water Data'!$H$7,0,10*ROW('Water Data'!H60)),IF(AND(ISNUMBER(OFFSET('Water Data'!$H$7,0,10*ROW('Water Data'!H60))),CI66="No",ISNUMBER(OFFSET('Water Data'!$H$7,0,10*ROW('Water Data'!H60)))),CONCATENATE("[",ROUND(OFFSET('Water Data'!$H$7,0,10*ROW('Water Data'!H60)),0),"]"),IF(AND(ISNUMBER(OFFSET('Water Data'!$H$7,0,10*ROW('Water Data'!H60))),CI66="",ISNUMBER(OFFSET('Water Data'!$H$7,0,10*ROW('Water Data'!H60)))),OFFSET('Water Data'!$H$7,0,10*ROW('Water Data'!H60)),NA())))</f>
        <v>#N/A</v>
      </c>
      <c r="U66" s="133" t="e">
        <f ca="1">+IF(AND(ISNUMBER(OFFSET('Water Data'!$H$10,0,10*ROW('Water Data'!H60))),CJ66="Yes"),OFFSET('Water Data'!$H$10,0,10*ROW('Water Data'!H60)),IF(AND(ISNUMBER(OFFSET('Water Data'!$H$10,0,10*ROW('Water Data'!H60))),CJ66="No",ISNUMBER(OFFSET('Water Data'!$H$10,0,10*ROW('Water Data'!H60)))),CONCATENATE("[",ROUND(OFFSET('Water Data'!$H$10,0,10*ROW('Water Data'!H60)),0),"]"),IF(AND(ISNUMBER(OFFSET('Water Data'!$H$10,0,10*ROW('Water Data'!H60))),CJ66="",ISNUMBER(OFFSET('Water Data'!$H$10,0,10*ROW('Water Data'!H60)))),OFFSET('Water Data'!$H$10,0,10*ROW('Water Data'!H60)),NA())))</f>
        <v>#N/A</v>
      </c>
      <c r="V66" s="134" t="e">
        <f ca="1">+IF(AND(ISNUMBER(OFFSET('Sanitation Data'!$C$5,0,10*ROW('Sanitation Data'!C60))),CK66="Yes"),100-OFFSET('Sanitation Data'!$C$5,0,10*ROW('Sanitation Data'!C60)),IF(AND(ISNUMBER(OFFSET('Sanitation Data'!$C$5,0,10*ROW('Sanitation Data'!C60))),CK66="No",ISNUMBER(OFFSET('Sanitation Data'!$C$5,0,10*ROW('Sanitation Data'!C60)))),CONCATENATE("[",ROUND(100-OFFSET('Sanitation Data'!$C$5,0,10*ROW('Sanitation Data'!C60)),0),"]"),IF(AND(ISNUMBER(OFFSET('Sanitation Data'!$C$5,0,10*ROW('Sanitation Data'!C60))),CK66="",ISNUMBER(OFFSET('Sanitation Data'!$C$5,0,10*ROW('Sanitation Data'!C60)))),100-OFFSET('Sanitation Data'!$C$5,0,10*ROW('Sanitation Data'!C60)),NA())))</f>
        <v>#N/A</v>
      </c>
      <c r="W66" s="134" t="e">
        <f ca="1">+IF(AND(ISNUMBER(OFFSET('Sanitation Data'!$C$7,0,10*ROW('Sanitation Data'!C60))),CL66="Yes"),OFFSET('Sanitation Data'!$C$7,0,10*ROW('Sanitation Data'!C60)),IF(AND(ISNUMBER(OFFSET('Sanitation Data'!$C$7,0,10*ROW('Sanitation Data'!C60))),CL66="No",ISNUMBER(OFFSET('Sanitation Data'!$C$7,0,10*ROW('Sanitation Data'!C60)))),CONCATENATE("[",ROUND(OFFSET('Sanitation Data'!$C$7,0,10*ROW('Sanitation Data'!C60)),0),"]"),IF(AND(ISNUMBER(OFFSET('Sanitation Data'!$C$7,0,10*ROW('Sanitation Data'!C60))),CL66="",ISNUMBER(OFFSET('Sanitation Data'!$C$7,0,10*ROW('Sanitation Data'!C60)))),OFFSET('Sanitation Data'!$C$7,0,10*ROW('Sanitation Data'!C60)),NA())))</f>
        <v>#N/A</v>
      </c>
      <c r="X66" s="134" t="e">
        <f ca="1">+IF(AND(ISNUMBER(OFFSET('Sanitation Data'!$C$11,0,10*ROW('Sanitation Data'!C60))),CM66="Yes"),OFFSET('Sanitation Data'!$C$11,0,10*ROW('Sanitation Data'!C60)),IF(AND(ISNUMBER(OFFSET('Sanitation Data'!$C$11,0,10*ROW('Sanitation Data'!C60))),CM66="No",ISNUMBER(OFFSET('Sanitation Data'!$C$11,0,10*ROW('Sanitation Data'!C60)))),CONCATENATE("[",ROUND(OFFSET('Sanitation Data'!$C$11,0,10*ROW('Sanitation Data'!C60)),0),"]"),IF(AND(ISNUMBER(OFFSET('Sanitation Data'!$C$11,0,10*ROW('Sanitation Data'!C60))),CM66="",ISNUMBER(OFFSET('Sanitation Data'!$C$11,0,10*ROW('Sanitation Data'!C60)))),OFFSET('Sanitation Data'!$C$11,0,10*ROW('Sanitation Data'!C60)),NA())))</f>
        <v>#N/A</v>
      </c>
      <c r="Y66" s="134" t="e">
        <f ca="1">+IF(AND(ISNUMBER(OFFSET('Sanitation Data'!$C$12,0,10*ROW('Sanitation Data'!C60))),CN66="Yes"),OFFSET('Sanitation Data'!$C$12,0,10*ROW('Sanitation Data'!C60)),IF(AND(ISNUMBER(OFFSET('Sanitation Data'!$C$12,0,10*ROW('Sanitation Data'!C60))),CN66="No",ISNUMBER(OFFSET('Sanitation Data'!$C$12,0,10*ROW('Sanitation Data'!C60)))),CONCATENATE("[",ROUND(OFFSET('Sanitation Data'!$C$12,0,10*ROW('Sanitation Data'!C60)),0),"]"),IF(AND(ISNUMBER(OFFSET('Sanitation Data'!$C$12,0,10*ROW('Sanitation Data'!C60))),CN66="",ISNUMBER(OFFSET('Sanitation Data'!$C$12,0,10*ROW('Sanitation Data'!C60)))),OFFSET('Sanitation Data'!$C$12,0,10*ROW('Sanitation Data'!C60)),NA())))</f>
        <v>#N/A</v>
      </c>
      <c r="Z66" s="134" t="e">
        <f ca="1">+IF(AND(ISNUMBER(OFFSET('Sanitation Data'!$C$13,0,10*ROW('Sanitation Data'!C60))),CO66="Yes"),OFFSET('Sanitation Data'!$C$13,0,10*ROW('Sanitation Data'!C60)),IF(AND(ISNUMBER(OFFSET('Sanitation Data'!$C$13,0,10*ROW('Sanitation Data'!C60))),CO66="No",ISNUMBER(OFFSET('Sanitation Data'!$C$13,0,10*ROW('Sanitation Data'!C60)))),CONCATENATE("[",ROUND(OFFSET('Sanitation Data'!$C$13,0,10*ROW('Sanitation Data'!C60)),0),"]"),IF(AND(ISNUMBER(OFFSET('Sanitation Data'!$C$13,0,10*ROW('Sanitation Data'!C60))),CO66="",ISNUMBER(OFFSET('Sanitation Data'!$C$13,0,10*ROW('Sanitation Data'!C60)))),OFFSET('Sanitation Data'!$C$13,0,10*ROW('Sanitation Data'!C60)),NA())))</f>
        <v>#N/A</v>
      </c>
      <c r="AA66" s="134" t="e">
        <f ca="1">+IF(AND(ISNUMBER(OFFSET('Sanitation Data'!$D$5,0,10*ROW('Sanitation Data'!D60))),CP66="Yes"),100-OFFSET('Sanitation Data'!$D$5,0,10*ROW('Sanitation Data'!D60)),IF(AND(ISNUMBER(OFFSET('Sanitation Data'!$D$5,0,10*ROW('Sanitation Data'!D60))),CP66="No",ISNUMBER(OFFSET('Sanitation Data'!$D$5,0,10*ROW('Sanitation Data'!D60)))),CONCATENATE("[",ROUND(100-OFFSET('Sanitation Data'!$D$5,0,10*ROW('Sanitation Data'!D60)),0),"]"),IF(AND(ISNUMBER(OFFSET('Sanitation Data'!$D$5,0,10*ROW('Sanitation Data'!D60))),CP66="",ISNUMBER(OFFSET('Sanitation Data'!$D$5,0,10*ROW('Sanitation Data'!D60)))),100-OFFSET('Sanitation Data'!$D$5,0,10*ROW('Sanitation Data'!D60)),NA())))</f>
        <v>#N/A</v>
      </c>
      <c r="AB66" s="134" t="e">
        <f ca="1">+IF(AND(ISNUMBER(OFFSET('Sanitation Data'!$D$7,0,10*ROW('Sanitation Data'!D60))),CQ66="Yes"),OFFSET('Sanitation Data'!$D$7,0,10*ROW('Sanitation Data'!G60)),IF(AND(ISNUMBER(OFFSET('Sanitation Data'!$D$7,0,10*ROW('Sanitation Data'!D60))),CQ66="No",ISNUMBER(OFFSET('Sanitation Data'!$D$7,0,10*ROW('Sanitation Data'!D60)))),CONCATENATE("[",ROUND(OFFSET('Sanitation Data'!$D$7,0,10*ROW('Sanitation Data'!D60)),0),"]"),IF(AND(ISNUMBER(OFFSET('Sanitation Data'!$D$7,0,10*ROW('Sanitation Data'!D60))),CQ66="",ISNUMBER(OFFSET('Sanitation Data'!$D$7,0,10*ROW('Sanitation Data'!D60)))),OFFSET('Sanitation Data'!$D$7,0,10*ROW('Sanitation Data'!D60)),NA())))</f>
        <v>#N/A</v>
      </c>
      <c r="AC66" s="134" t="e">
        <f ca="1">+IF(AND(ISNUMBER(OFFSET('Sanitation Data'!$D$11,0,10*ROW('Sanitation Data'!D60))),CR66="Yes"),OFFSET('Sanitation Data'!$D$11,0,10*ROW('Sanitation Data'!D60)),IF(AND(ISNUMBER(OFFSET('Sanitation Data'!$D$11,0,10*ROW('Sanitation Data'!D60))),CR66="No",ISNUMBER(OFFSET('Sanitation Data'!$D$11,0,10*ROW('Sanitation Data'!D60)))),CONCATENATE("[",ROUND(OFFSET('Sanitation Data'!$D$11,0,10*ROW('Sanitation Data'!D60)),0),"]"),IF(AND(ISNUMBER(OFFSET('Sanitation Data'!$D$11,0,10*ROW('Sanitation Data'!D60))),CR66="",ISNUMBER(OFFSET('Sanitation Data'!$D$11,0,10*ROW('Sanitation Data'!D60)))),OFFSET('Sanitation Data'!$D$11,0,10*ROW('Sanitation Data'!D60)),NA())))</f>
        <v>#N/A</v>
      </c>
      <c r="AD66" s="134" t="e">
        <f ca="1">+IF(AND(ISNUMBER(OFFSET('Sanitation Data'!$D$12,0,10*ROW('Sanitation Data'!D60))),CS66="Yes"),OFFSET('Sanitation Data'!$D$12,0,10*ROW('Sanitation Data'!D60)),IF(AND(ISNUMBER(OFFSET('Sanitation Data'!$D$12,0,10*ROW('Sanitation Data'!D60))),CS66="No",ISNUMBER(OFFSET('Sanitation Data'!$D$12,0,10*ROW('Sanitation Data'!D60)))),CONCATENATE("[",ROUND(OFFSET('Sanitation Data'!$D$12,0,10*ROW('Sanitation Data'!D60)),0),"]"),IF(AND(ISNUMBER(OFFSET('Sanitation Data'!$D$12,0,10*ROW('Sanitation Data'!D60))),CS66="",ISNUMBER(OFFSET('Sanitation Data'!$D$12,0,10*ROW('Sanitation Data'!D60)))),OFFSET('Sanitation Data'!$D$12,0,10*ROW('Sanitation Data'!D60)),NA())))</f>
        <v>#N/A</v>
      </c>
      <c r="AE66" s="134" t="e">
        <f ca="1">+IF(AND(ISNUMBER(OFFSET('Sanitation Data'!$D$13,0,10*ROW('Sanitation Data'!D60))),CT66="Yes"),OFFSET('Sanitation Data'!$D$13,0,10*ROW('Sanitation Data'!D60)),IF(AND(ISNUMBER(OFFSET('Sanitation Data'!$D$13,0,10*ROW('Sanitation Data'!D60))),CT66="No",ISNUMBER(OFFSET('Sanitation Data'!$D$13,0,10*ROW('Sanitation Data'!D60)))),CONCATENATE("[",ROUND(OFFSET('Sanitation Data'!$D$13,0,10*ROW('Sanitation Data'!D60)),0),"]"),IF(AND(ISNUMBER(OFFSET('Sanitation Data'!$D$13,0,10*ROW('Sanitation Data'!D60))),CT66="",ISNUMBER(OFFSET('Sanitation Data'!$D$13,0,10*ROW('Sanitation Data'!D60)))),OFFSET('Sanitation Data'!$D$13,0,10*ROW('Sanitation Data'!D60)),NA())))</f>
        <v>#N/A</v>
      </c>
      <c r="AF66" s="134" t="e">
        <f ca="1">+IF(AND(ISNUMBER(OFFSET('Sanitation Data'!$E$5,0,10*ROW('Sanitation Data'!E60))),CU66="Yes"),100-OFFSET('Sanitation Data'!$E$5,0,10*ROW('Sanitation Data'!E60)),IF(AND(ISNUMBER(OFFSET('Sanitation Data'!$E$5,0,10*ROW('Sanitation Data'!E60))),CU66="No",ISNUMBER(OFFSET('Sanitation Data'!$E$5,0,10*ROW('Sanitation Data'!E60)))),CONCATENATE("[",ROUND(100-OFFSET('Sanitation Data'!$E$5,0,10*ROW('Sanitation Data'!E60)),0),"]"),IF(AND(ISNUMBER(OFFSET('Sanitation Data'!$E$5,0,10*ROW('Sanitation Data'!E60))),CU66="",ISNUMBER(OFFSET('Sanitation Data'!$E$5,0,10*ROW('Sanitation Data'!E60)))),100-OFFSET('Sanitation Data'!$E$5,0,10*ROW('Sanitation Data'!E60)),NA())))</f>
        <v>#N/A</v>
      </c>
      <c r="AG66" s="134" t="e">
        <f ca="1">+IF(AND(ISNUMBER(OFFSET('Sanitation Data'!$E$7,0,10*ROW('Sanitation Data'!E60))),CV66="Yes"),OFFSET('Sanitation Data'!$E$7,0,10*ROW('Sanitation Data'!E60)),IF(AND(ISNUMBER(OFFSET('Sanitation Data'!$E$7,0,10*ROW('Sanitation Data'!E60))),CV66="No",ISNUMBER(OFFSET('Sanitation Data'!$E$7,0,10*ROW('Sanitation Data'!E60)))),CONCATENATE("[",ROUND(OFFSET('Sanitation Data'!$E$7,0,10*ROW('Sanitation Data'!E60)),0),"]"),IF(AND(ISNUMBER(OFFSET('Sanitation Data'!$E$7,0,10*ROW('Sanitation Data'!E60))),CV66="",ISNUMBER(OFFSET('Sanitation Data'!$E$7,0,10*ROW('Sanitation Data'!E60)))),OFFSET('Sanitation Data'!$E$7,0,10*ROW('Sanitation Data'!E60)),NA())))</f>
        <v>#N/A</v>
      </c>
      <c r="AH66" s="134" t="e">
        <f ca="1">+IF(AND(ISNUMBER(OFFSET('Sanitation Data'!$E$11,0,10*ROW('Sanitation Data'!E60))),CW66="Yes"),OFFSET('Sanitation Data'!$E$11,0,10*ROW('Sanitation Data'!E60)),IF(AND(ISNUMBER(OFFSET('Sanitation Data'!$E$11,0,10*ROW('Sanitation Data'!E60))),CW66="No",ISNUMBER(OFFSET('Sanitation Data'!$E$11,0,10*ROW('Sanitation Data'!E60)))),CONCATENATE("[",ROUND(OFFSET('Sanitation Data'!$E$11,0,10*ROW('Sanitation Data'!E60)),0),"]"),IF(AND(ISNUMBER(OFFSET('Sanitation Data'!$E$11,0,10*ROW('Sanitation Data'!E60))),CW66="",ISNUMBER(OFFSET('Sanitation Data'!$E$11,0,10*ROW('Sanitation Data'!E60)))),OFFSET('Sanitation Data'!$E$11,0,10*ROW('Sanitation Data'!E60)),NA())))</f>
        <v>#N/A</v>
      </c>
      <c r="AI66" s="134" t="e">
        <f ca="1">+IF(AND(ISNUMBER(OFFSET('Sanitation Data'!$E$12,0,10*ROW('Sanitation Data'!E60))),CX66="Yes"),OFFSET('Sanitation Data'!$E$12,0,10*ROW('Sanitation Data'!E60)),IF(AND(ISNUMBER(OFFSET('Sanitation Data'!$E$12,0,10*ROW('Sanitation Data'!E60))),CX66="No",ISNUMBER(OFFSET('Sanitation Data'!$E$12,0,10*ROW('Sanitation Data'!E60)))),CONCATENATE("[",ROUND(OFFSET('Sanitation Data'!$E$12,0,10*ROW('Sanitation Data'!E60)),0),"]"),IF(AND(ISNUMBER(OFFSET('Sanitation Data'!$E$12,0,10*ROW('Sanitation Data'!E60))),CX66="",ISNUMBER(OFFSET('Sanitation Data'!$E$12,0,10*ROW('Sanitation Data'!E60)))),OFFSET('Sanitation Data'!$E$12,0,10*ROW('Sanitation Data'!E60)),NA())))</f>
        <v>#N/A</v>
      </c>
      <c r="AJ66" s="134" t="e">
        <f ca="1">+IF(AND(ISNUMBER(OFFSET('Sanitation Data'!$E$13,0,10*ROW('Sanitation Data'!E60))),CY66="Yes"),OFFSET('Sanitation Data'!$E$13,0,10*ROW('Sanitation Data'!E60)),IF(AND(ISNUMBER(OFFSET('Sanitation Data'!$E$13,0,10*ROW('Sanitation Data'!E60))),CY66="No",ISNUMBER(OFFSET('Sanitation Data'!$E$13,0,10*ROW('Sanitation Data'!E60)))),CONCATENATE("[",ROUND(OFFSET('Sanitation Data'!$E$13,0,10*ROW('Sanitation Data'!E60)),0),"]"),IF(AND(ISNUMBER(OFFSET('Sanitation Data'!$E$13,0,10*ROW('Sanitation Data'!E60))),CY66="",ISNUMBER(OFFSET('Sanitation Data'!$E$13,0,10*ROW('Sanitation Data'!E60)))),OFFSET('Sanitation Data'!$E$13,0,10*ROW('Sanitation Data'!E60)),NA())))</f>
        <v>#N/A</v>
      </c>
      <c r="AK66" s="134" t="e">
        <f ca="1">+IF(AND(ISNUMBER(OFFSET('Sanitation Data'!$F$5,0,10*ROW('Sanitation Data'!F60))),CZ66="Yes"),100-OFFSET('Sanitation Data'!$F$5,0,10*ROW('Sanitation Data'!F60)),IF(AND(ISNUMBER(OFFSET('Sanitation Data'!$F$5,0,10*ROW('Sanitation Data'!F60))),CZ66="No",ISNUMBER(OFFSET('Sanitation Data'!$F$5,0,10*ROW('Sanitation Data'!F60)))),CONCATENATE("[",ROUND(100-OFFSET('Sanitation Data'!$F$5,0,10*ROW('Sanitation Data'!F60)),0),"]"),IF(AND(ISNUMBER(OFFSET('Sanitation Data'!$F$5,0,10*ROW('Sanitation Data'!F60))),CZ66="",ISNUMBER(OFFSET('Sanitation Data'!$F$5,0,10*ROW('Sanitation Data'!F60)))),100-OFFSET('Sanitation Data'!$F$5,0,10*ROW('Sanitation Data'!F60)),NA())))</f>
        <v>#N/A</v>
      </c>
      <c r="AL66" s="134" t="e">
        <f ca="1">+IF(AND(ISNUMBER(OFFSET('Sanitation Data'!$F$7,0,10*ROW('Sanitation Data'!F60))),DA66="Yes"),OFFSET('Sanitation Data'!$F$7,0,10*ROW('Sanitation Data'!F60)),IF(AND(ISNUMBER(OFFSET('Sanitation Data'!$F$7,0,10*ROW('Sanitation Data'!F60))),DA66="No",ISNUMBER(OFFSET('Sanitation Data'!$F$7,0,10*ROW('Sanitation Data'!F60)))),CONCATENATE("[",ROUND(OFFSET('Sanitation Data'!$F$7,0,10*ROW('Sanitation Data'!F60)),0),"]"),IF(AND(ISNUMBER(OFFSET('Sanitation Data'!$F$7,0,10*ROW('Sanitation Data'!F60))),DA66="",ISNUMBER(OFFSET('Sanitation Data'!$F$7,0,10*ROW('Sanitation Data'!F60)))),OFFSET('Sanitation Data'!$F$7,0,10*ROW('Sanitation Data'!F60)),NA())))</f>
        <v>#N/A</v>
      </c>
      <c r="AM66" s="134" t="e">
        <f ca="1">+IF(AND(ISNUMBER(OFFSET('Sanitation Data'!$F$11,0,10*ROW('Sanitation Data'!F60))),DB66="Yes"),OFFSET('Sanitation Data'!$F$11,0,10*ROW('Sanitation Data'!F60)),IF(AND(ISNUMBER(OFFSET('Sanitation Data'!$F$11,0,10*ROW('Sanitation Data'!F60))),DB66="No",ISNUMBER(OFFSET('Sanitation Data'!$F$11,0,10*ROW('Sanitation Data'!F60)))),CONCATENATE("[",ROUND(OFFSET('Sanitation Data'!$F$11,0,10*ROW('Sanitation Data'!F60)),0),"]"),IF(AND(ISNUMBER(OFFSET('Sanitation Data'!$F$11,0,10*ROW('Sanitation Data'!F60))),DB66="",ISNUMBER(OFFSET('Sanitation Data'!$F$11,0,10*ROW('Sanitation Data'!F60)))),OFFSET('Sanitation Data'!$F$11,0,10*ROW('Sanitation Data'!F60)),NA())))</f>
        <v>#N/A</v>
      </c>
      <c r="AN66" s="134" t="e">
        <f ca="1">+IF(AND(ISNUMBER(OFFSET('Sanitation Data'!$F$12,0,10*ROW('Sanitation Data'!F60))),DC66="Yes"),OFFSET('Sanitation Data'!$F$12,0,10*ROW('Sanitation Data'!F60)),IF(AND(ISNUMBER(OFFSET('Sanitation Data'!$F$12,0,10*ROW('Sanitation Data'!F60))),DC66="No",ISNUMBER(OFFSET('Sanitation Data'!$F$12,0,10*ROW('Sanitation Data'!F60)))),CONCATENATE("[",ROUND(OFFSET('Sanitation Data'!$F$12,0,10*ROW('Sanitation Data'!F60)),0),"]"),IF(AND(ISNUMBER(OFFSET('Sanitation Data'!$F$12,0,10*ROW('Sanitation Data'!F60))),DC66="",ISNUMBER(OFFSET('Sanitation Data'!$F$12,0,10*ROW('Sanitation Data'!F60)))),OFFSET('Sanitation Data'!$F$12,0,10*ROW('Sanitation Data'!F60)),NA())))</f>
        <v>#N/A</v>
      </c>
      <c r="AO66" s="134" t="e">
        <f ca="1">+IF(AND(ISNUMBER(OFFSET('Sanitation Data'!$F$13,0,10*ROW('Sanitation Data'!F60))),DD66="Yes"),OFFSET('Sanitation Data'!$F$13,0,10*ROW('Sanitation Data'!F60)),IF(AND(ISNUMBER(OFFSET('Sanitation Data'!$F$13,0,10*ROW('Sanitation Data'!F60))),DD66="No",ISNUMBER(OFFSET('Sanitation Data'!$F$13,0,10*ROW('Sanitation Data'!F60)))),CONCATENATE("[",ROUND(OFFSET('Sanitation Data'!$F$13,0,10*ROW('Sanitation Data'!F60)),0),"]"),IF(AND(ISNUMBER(OFFSET('Sanitation Data'!$F$13,0,10*ROW('Sanitation Data'!F60))),DD66="",ISNUMBER(OFFSET('Sanitation Data'!$F$13,0,10*ROW('Sanitation Data'!F60)))),OFFSET('Sanitation Data'!$F$13,0,10*ROW('Sanitation Data'!F60)),NA())))</f>
        <v>#N/A</v>
      </c>
      <c r="AP66" s="134" t="e">
        <f ca="1">+IF(AND(ISNUMBER(OFFSET('Sanitation Data'!$G$5,0,10*ROW('Sanitation Data'!G60))),DE66="Yes"),100-OFFSET('Sanitation Data'!$G$5,0,10*ROW('Sanitation Data'!G60)),IF(AND(ISNUMBER(OFFSET('Sanitation Data'!$G$5,0,10*ROW('Sanitation Data'!G60))),DE66="No",ISNUMBER(OFFSET('Sanitation Data'!$G$5,0,10*ROW('Sanitation Data'!G60)))),CONCATENATE("[",ROUND(100-OFFSET('Sanitation Data'!$G$5,0,10*ROW('Sanitation Data'!G60)),0),"]"),IF(AND(ISNUMBER(OFFSET('Sanitation Data'!$G$5,0,10*ROW('Sanitation Data'!G60))),DE66="",ISNUMBER(OFFSET('Sanitation Data'!$G$5,0,10*ROW('Sanitation Data'!G60)))),100-OFFSET('Sanitation Data'!$G$5,0,10*ROW('Sanitation Data'!G60)),NA())))</f>
        <v>#N/A</v>
      </c>
      <c r="AQ66" s="134" t="e">
        <f ca="1">+IF(AND(ISNUMBER(OFFSET('Sanitation Data'!$G$7,0,10*ROW('Sanitation Data'!G60))),DF66="Yes"),OFFSET('Sanitation Data'!$G$7,0,10*ROW('Sanitation Data'!G60)),IF(AND(ISNUMBER(OFFSET('Sanitation Data'!$G$7,0,10*ROW('Sanitation Data'!G60))),DF66="No",ISNUMBER(OFFSET('Sanitation Data'!$G$7,0,10*ROW('Sanitation Data'!G60)))),CONCATENATE("[",ROUND(OFFSET('Sanitation Data'!$G$7,0,10*ROW('Sanitation Data'!G60)),0),"]"),IF(AND(ISNUMBER(OFFSET('Sanitation Data'!$G$7,0,10*ROW('Sanitation Data'!G60))),DF66="",ISNUMBER(OFFSET('Sanitation Data'!$G$7,0,10*ROW('Sanitation Data'!G60)))),OFFSET('Sanitation Data'!$G$7,0,10*ROW('Sanitation Data'!G60)),NA())))</f>
        <v>#N/A</v>
      </c>
      <c r="AR66" s="134" t="e">
        <f ca="1">+IF(AND(ISNUMBER(OFFSET('Sanitation Data'!$G$11,0,10*ROW('Sanitation Data'!G60))),DG66="Yes"),OFFSET('Sanitation Data'!$G$11,0,10*ROW('Sanitation Data'!G60)),IF(AND(ISNUMBER(OFFSET('Sanitation Data'!$G$11,0,10*ROW('Sanitation Data'!G60))),DG66="No",ISNUMBER(OFFSET('Sanitation Data'!$G$11,0,10*ROW('Sanitation Data'!G60)))),CONCATENATE("[",ROUND(OFFSET('Sanitation Data'!$G$11,0,10*ROW('Sanitation Data'!G60)),0),"]"),IF(AND(ISNUMBER(OFFSET('Sanitation Data'!$G$11,0,10*ROW('Sanitation Data'!G60))),DG66="",ISNUMBER(OFFSET('Sanitation Data'!$G$11,0,10*ROW('Sanitation Data'!G60)))),OFFSET('Sanitation Data'!$G$11,0,10*ROW('Sanitation Data'!G60)),NA())))</f>
        <v>#N/A</v>
      </c>
      <c r="AS66" s="134" t="e">
        <f ca="1">+IF(AND(ISNUMBER(OFFSET('Sanitation Data'!$G$12,0,10*ROW('Sanitation Data'!G60))),DH66="Yes"),OFFSET('Sanitation Data'!$G$12,0,10*ROW('Sanitation Data'!G60)),IF(AND(ISNUMBER(OFFSET('Sanitation Data'!$G$12,0,10*ROW('Sanitation Data'!G60))),DH66="No",ISNUMBER(OFFSET('Sanitation Data'!$G$12,0,10*ROW('Sanitation Data'!G60)))),CONCATENATE("[",ROUND(OFFSET('Sanitation Data'!$G$12,0,10*ROW('Sanitation Data'!G60)),0),"]"),IF(AND(ISNUMBER(OFFSET('Sanitation Data'!$G$12,0,10*ROW('Sanitation Data'!G60))),DH66="",ISNUMBER(OFFSET('Sanitation Data'!$G$12,0,10*ROW('Sanitation Data'!G60)))),OFFSET('Sanitation Data'!$G$12,0,10*ROW('Sanitation Data'!G60)),NA())))</f>
        <v>#N/A</v>
      </c>
      <c r="AT66" s="134" t="e">
        <f ca="1">+IF(AND(ISNUMBER(OFFSET('Sanitation Data'!$G$13,0,10*ROW('Sanitation Data'!G60))),DI66="Yes"),OFFSET('Sanitation Data'!$G$13,0,10*ROW('Sanitation Data'!G60)),IF(AND(ISNUMBER(OFFSET('Sanitation Data'!$G$13,0,10*ROW('Sanitation Data'!G60))),DI66="No",ISNUMBER(OFFSET('Sanitation Data'!$G$13,0,10*ROW('Sanitation Data'!G60)))),CONCATENATE("[",ROUND(OFFSET('Sanitation Data'!$G$13,0,10*ROW('Sanitation Data'!G60)),0),"]"),IF(AND(ISNUMBER(OFFSET('Sanitation Data'!$G$13,0,10*ROW('Sanitation Data'!G60))),DI66="",ISNUMBER(OFFSET('Sanitation Data'!$G$13,0,10*ROW('Sanitation Data'!G60)))),OFFSET('Sanitation Data'!$G$13,0,10*ROW('Sanitation Data'!G60)),NA())))</f>
        <v>#N/A</v>
      </c>
      <c r="AU66" s="134" t="e">
        <f ca="1">+IF(AND(ISNUMBER(OFFSET('Sanitation Data'!$H$5,0,10*ROW('Sanitation Data'!H60))),DJ66="Yes"),100-OFFSET('Sanitation Data'!$H$5,0,10*ROW('Sanitation Data'!H60)),IF(AND(ISNUMBER(OFFSET('Sanitation Data'!$H$5,0,10*ROW('Sanitation Data'!H60))),DJ66="No",ISNUMBER(OFFSET('Sanitation Data'!$H$5,0,10*ROW('Sanitation Data'!H60)))),CONCATENATE("[",ROUND(100-OFFSET('Sanitation Data'!$H$5,0,10*ROW('Sanitation Data'!H60)),0),"]"),IF(AND(ISNUMBER(OFFSET('Sanitation Data'!$H$5,0,10*ROW('Sanitation Data'!H60))),DJ66="",ISNUMBER(OFFSET('Sanitation Data'!$H$5,0,10*ROW('Sanitation Data'!H60)))),100-OFFSET('Sanitation Data'!$H$5,0,10*ROW('Sanitation Data'!H60)),NA())))</f>
        <v>#N/A</v>
      </c>
      <c r="AV66" s="134" t="e">
        <f ca="1">+IF(AND(ISNUMBER(OFFSET('Sanitation Data'!$H$7,0,10*ROW('Sanitation Data'!H60))),DK66="Yes"),OFFSET('Sanitation Data'!$H$7,0,10*ROW('Sanitation Data'!H60)),IF(AND(ISNUMBER(OFFSET('Sanitation Data'!$H$7,0,10*ROW('Sanitation Data'!H60))),DK66="No",ISNUMBER(OFFSET('Sanitation Data'!$H$7,0,10*ROW('Sanitation Data'!H60)))),CONCATENATE("[",ROUND(OFFSET('Sanitation Data'!$H$7,0,10*ROW('Sanitation Data'!H60)),0),"]"),IF(AND(ISNUMBER(OFFSET('Sanitation Data'!$H$7,0,10*ROW('Sanitation Data'!H60))),DK66="",ISNUMBER(OFFSET('Sanitation Data'!$H$7,0,10*ROW('Sanitation Data'!H60)))),OFFSET('Sanitation Data'!$H$7,0,10*ROW('Sanitation Data'!H60)),NA())))</f>
        <v>#N/A</v>
      </c>
      <c r="AW66" s="134" t="e">
        <f ca="1">+IF(AND(ISNUMBER(OFFSET('Sanitation Data'!$H$11,0,10*ROW('Sanitation Data'!H60))),DL66="Yes"),OFFSET('Sanitation Data'!$H$11,0,10*ROW('Sanitation Data'!H60)),IF(AND(ISNUMBER(OFFSET('Sanitation Data'!$H$11,0,10*ROW('Sanitation Data'!H60))),DL66="No",ISNUMBER(OFFSET('Sanitation Data'!$H$11,0,10*ROW('Sanitation Data'!H60)))),CONCATENATE("[",ROUND(OFFSET('Sanitation Data'!$H$11,0,10*ROW('Sanitation Data'!H60)),0),"]"),IF(AND(ISNUMBER(OFFSET('Sanitation Data'!$H$11,0,10*ROW('Sanitation Data'!H60))),DL66="",ISNUMBER(OFFSET('Sanitation Data'!$H$11,0,10*ROW('Sanitation Data'!H60)))),OFFSET('Sanitation Data'!$H$11,0,10*ROW('Sanitation Data'!H60)),NA())))</f>
        <v>#N/A</v>
      </c>
      <c r="AX66" s="134" t="e">
        <f ca="1">+IF(AND(ISNUMBER(OFFSET('Sanitation Data'!$H$12,0,10*ROW('Sanitation Data'!H60))),DM66="Yes"),OFFSET('Sanitation Data'!$H$12,0,10*ROW('Sanitation Data'!H60)),IF(AND(ISNUMBER(OFFSET('Sanitation Data'!$H$12,0,10*ROW('Sanitation Data'!H60))),DM66="No",ISNUMBER(OFFSET('Sanitation Data'!$H$12,0,10*ROW('Sanitation Data'!H60)))),CONCATENATE("[",ROUND(OFFSET('Sanitation Data'!$H$12,0,10*ROW('Sanitation Data'!H60)),0),"]"),IF(AND(ISNUMBER(OFFSET('Sanitation Data'!$H$12,0,10*ROW('Sanitation Data'!H60))),DM66="",ISNUMBER(OFFSET('Sanitation Data'!$H$12,0,10*ROW('Sanitation Data'!H60)))),OFFSET('Sanitation Data'!$H$12,0,10*ROW('Sanitation Data'!H60)),NA())))</f>
        <v>#N/A</v>
      </c>
      <c r="AY66" s="134" t="e">
        <f ca="1">+IF(AND(ISNUMBER(OFFSET('Sanitation Data'!$H$13,0,10*ROW('Sanitation Data'!H60))),DN66="Yes"),OFFSET('Sanitation Data'!$H$13,0,10*ROW('Sanitation Data'!H60)),IF(AND(ISNUMBER(OFFSET('Sanitation Data'!$H$13,0,10*ROW('Sanitation Data'!H60))),DN66="No",ISNUMBER(OFFSET('Sanitation Data'!$H$13,0,10*ROW('Sanitation Data'!H60)))),CONCATENATE("[",ROUND(OFFSET('Sanitation Data'!$H$13,0,10*ROW('Sanitation Data'!H60)),0),"]"),IF(AND(ISNUMBER(OFFSET('Sanitation Data'!$H$13,0,10*ROW('Sanitation Data'!H60))),DN66="",ISNUMBER(OFFSET('Sanitation Data'!$H$13,0,10*ROW('Sanitation Data'!H60)))),OFFSET('Sanitation Data'!$H$13,0,10*ROW('Sanitation Data'!H60)),NA())))</f>
        <v>#N/A</v>
      </c>
      <c r="AZ66" s="135" t="e">
        <f ca="1">+IF(AND(ISNUMBER(OFFSET('Hygiene Data'!$C$6,0,10*ROW('Hygiene Data'!C60))),DO66="Yes"),OFFSET('Hygiene Data'!$C$6,0,10*ROW('Hygiene Data'!C60)),IF(AND(ISNUMBER(OFFSET('Hygiene Data'!$C$6,0,10*ROW('Hygiene Data'!C60))),DO66="No",ISNUMBER(OFFSET('Hygiene Data'!$C$6,0,10*ROW('Hygiene Data'!C60)))),CONCATENATE("[",ROUND(OFFSET('Hygiene Data'!$C$6,0,10*ROW('Hygiene Data'!C60)),0),"]"),IF(AND(ISNUMBER(OFFSET('Hygiene Data'!$C$6,0,10*ROW('Hygiene Data'!C60))),DO66="",ISNUMBER(OFFSET('Hygiene Data'!$C$6,0,10*ROW('Hygiene Data'!C60)))),OFFSET('Hygiene Data'!$C$6,0,10*ROW('Hygiene Data'!C60)),NA())))</f>
        <v>#N/A</v>
      </c>
      <c r="BA66" s="135" t="e">
        <f ca="1">+IF(AND(ISNUMBER(OFFSET('Hygiene Data'!$C$8,0,10*ROW('Hygiene Data'!C60))),DP66="Yes"),OFFSET('Hygiene Data'!$C$8,0,10*ROW('Hygiene Data'!C60)),IF(AND(ISNUMBER(OFFSET('Hygiene Data'!$C$8,0,10*ROW('Hygiene Data'!C60))),DP66="No",ISNUMBER(OFFSET('Hygiene Data'!$C$8,0,10*ROW('Hygiene Data'!C60)))),CONCATENATE("[",ROUND(OFFSET('Hygiene Data'!$C$8,0,10*ROW('Hygiene Data'!C60)),0),"]"),IF(AND(ISNUMBER(OFFSET('Hygiene Data'!$C$8,0,10*ROW('Hygiene Data'!C60))),DP66="",ISNUMBER(OFFSET('Hygiene Data'!$C$8,0,10*ROW('Hygiene Data'!C60)))),OFFSET('Hygiene Data'!$C$8,0,10*ROW('Hygiene Data'!C60)),NA())))</f>
        <v>#N/A</v>
      </c>
      <c r="BB66" s="135" t="e">
        <f ca="1">+IF(AND(ISNUMBER(OFFSET('Hygiene Data'!$C$10,0,10*ROW('Hygiene Data'!C60))),DQ66="Yes"),OFFSET('Hygiene Data'!$C$10,0,10*ROW('Hygiene Data'!C60)),IF(AND(ISNUMBER(OFFSET('Hygiene Data'!$C$10,0,10*ROW('Hygiene Data'!C60))),DQ66="No",ISNUMBER(OFFSET('Hygiene Data'!$C$10,0,10*ROW('Hygiene Data'!C60)))),CONCATENATE("[",ROUND(OFFSET('Hygiene Data'!$C$10,0,10*ROW('Hygiene Data'!C60)),0),"]"),IF(AND(ISNUMBER(OFFSET('Hygiene Data'!$C$10,0,10*ROW('Hygiene Data'!C60))),DQ66="",ISNUMBER(OFFSET('Hygiene Data'!$C$10,0,10*ROW('Hygiene Data'!C60)))),OFFSET('Hygiene Data'!$C$10,0,10*ROW('Hygiene Data'!C60)),NA())))</f>
        <v>#N/A</v>
      </c>
      <c r="BC66" s="135" t="e">
        <f ca="1">+IF(AND(ISNUMBER(OFFSET('Hygiene Data'!$D$6,0,10*ROW('Hygiene Data'!D60))),DR66="Yes"),OFFSET('Hygiene Data'!$D$6,0,10*ROW('Hygiene Data'!D60)),IF(AND(ISNUMBER(OFFSET('Hygiene Data'!$D$6,0,10*ROW('Hygiene Data'!D60))),DR66="No",ISNUMBER(OFFSET('Hygiene Data'!$D$6,0,10*ROW('Hygiene Data'!D60)))),CONCATENATE("[",ROUND(OFFSET('Hygiene Data'!$D$6,0,10*ROW('Hygiene Data'!D60)),0),"]"),IF(AND(ISNUMBER(OFFSET('Hygiene Data'!$D$6,0,10*ROW('Hygiene Data'!D60))),DR66="",ISNUMBER(OFFSET('Hygiene Data'!$D$6,0,10*ROW('Hygiene Data'!D60)))),OFFSET('Hygiene Data'!$D$6,0,10*ROW('Hygiene Data'!D60)),NA())))</f>
        <v>#N/A</v>
      </c>
      <c r="BD66" s="135" t="e">
        <f ca="1">+IF(AND(ISNUMBER(OFFSET('Hygiene Data'!$D$8,0,10*ROW('Hygiene Data'!D60))),DS66="Yes"),OFFSET('Hygiene Data'!$D$8,0,10*ROW('Hygiene Data'!D60)),IF(AND(ISNUMBER(OFFSET('Hygiene Data'!$D$8,0,10*ROW('Hygiene Data'!D60))),DS66="No",ISNUMBER(OFFSET('Hygiene Data'!$D$8,0,10*ROW('Hygiene Data'!D60)))),CONCATENATE("[",ROUND(OFFSET('Hygiene Data'!$D$8,0,10*ROW('Hygiene Data'!D60)),0),"]"),IF(AND(ISNUMBER(OFFSET('Hygiene Data'!$D$8,0,10*ROW('Hygiene Data'!D60))),DS66="",ISNUMBER(OFFSET('Hygiene Data'!$D$8,0,10*ROW('Hygiene Data'!D60)))),OFFSET('Hygiene Data'!$D$8,0,10*ROW('Hygiene Data'!D60)),NA())))</f>
        <v>#N/A</v>
      </c>
      <c r="BE66" s="135" t="e">
        <f ca="1">+IF(AND(ISNUMBER(OFFSET('Hygiene Data'!$D$10,0,10*ROW('Hygiene Data'!D60))),DT66="Yes"),OFFSET('Hygiene Data'!$D$10,0,10*ROW('Hygiene Data'!D60)),IF(AND(ISNUMBER(OFFSET('Hygiene Data'!$D$10,0,10*ROW('Hygiene Data'!D60))),DT66="No",ISNUMBER(OFFSET('Hygiene Data'!$D$10,0,10*ROW('Hygiene Data'!D60)))),CONCATENATE("[",ROUND(OFFSET('Hygiene Data'!$D$10,0,10*ROW('Hygiene Data'!D60)),0),"]"),IF(AND(ISNUMBER(OFFSET('Hygiene Data'!$D$10,0,10*ROW('Hygiene Data'!D60))),DT66="",ISNUMBER(OFFSET('Hygiene Data'!$D$10,0,10*ROW('Hygiene Data'!D60)))),OFFSET('Hygiene Data'!$D$10,0,10*ROW('Hygiene Data'!D60)),NA())))</f>
        <v>#N/A</v>
      </c>
      <c r="BF66" s="135" t="e">
        <f ca="1">+IF(AND(ISNUMBER(OFFSET('Hygiene Data'!$E$6,0,10*ROW('Hygiene Data'!E60))),DU66="Yes"),OFFSET('Hygiene Data'!$E$6,0,10*ROW('Hygiene Data'!E60)),IF(AND(ISNUMBER(OFFSET('Hygiene Data'!$E$6,0,10*ROW('Hygiene Data'!E60))),DU66="No",ISNUMBER(OFFSET('Hygiene Data'!$E$6,0,10*ROW('Hygiene Data'!E60)))),CONCATENATE("[",ROUND(OFFSET('Hygiene Data'!$E$6,0,10*ROW('Hygiene Data'!E60)),0),"]"),IF(AND(ISNUMBER(OFFSET('Hygiene Data'!$E$6,0,10*ROW('Hygiene Data'!E60))),DU66="",ISNUMBER(OFFSET('Hygiene Data'!$E$6,0,10*ROW('Hygiene Data'!E60)))),OFFSET('Hygiene Data'!$E$6,0,10*ROW('Hygiene Data'!E60)),NA())))</f>
        <v>#N/A</v>
      </c>
      <c r="BG66" s="135" t="e">
        <f ca="1">+IF(AND(ISNUMBER(OFFSET('Hygiene Data'!$E$8,0,10*ROW('Hygiene Data'!E60))),DV66="Yes"),OFFSET('Hygiene Data'!$E$8,0,10*ROW('Hygiene Data'!E60)),IF(AND(ISNUMBER(OFFSET('Hygiene Data'!$E$8,0,10*ROW('Hygiene Data'!E60))),DV66="No",ISNUMBER(OFFSET('Hygiene Data'!$E$8,0,10*ROW('Hygiene Data'!E60)))),CONCATENATE("[",ROUND(OFFSET('Hygiene Data'!$E$8,0,10*ROW('Hygiene Data'!E60)),0),"]"),IF(AND(ISNUMBER(OFFSET('Hygiene Data'!$E$8,0,10*ROW('Hygiene Data'!E60))),DV66="",ISNUMBER(OFFSET('Hygiene Data'!$E$8,0,10*ROW('Hygiene Data'!E60)))),OFFSET('Hygiene Data'!$E$8,0,10*ROW('Hygiene Data'!E60)),NA())))</f>
        <v>#N/A</v>
      </c>
      <c r="BH66" s="135" t="e">
        <f ca="1">+IF(AND(ISNUMBER(OFFSET('Hygiene Data'!$E$10,0,10*ROW('Hygiene Data'!E60))),DW66="Yes"),OFFSET('Hygiene Data'!$E$10,0,10*ROW('Hygiene Data'!E60)),IF(AND(ISNUMBER(OFFSET('Hygiene Data'!$E$10,0,10*ROW('Hygiene Data'!E60))),DW66="No",ISNUMBER(OFFSET('Hygiene Data'!$E$10,0,10*ROW('Hygiene Data'!E60)))),CONCATENATE("[",ROUND(OFFSET('Hygiene Data'!$E$10,0,10*ROW('Hygiene Data'!E60)),0),"]"),IF(AND(ISNUMBER(OFFSET('Hygiene Data'!$E$10,0,10*ROW('Hygiene Data'!E60))),DW66="",ISNUMBER(OFFSET('Hygiene Data'!$E$10,0,10*ROW('Hygiene Data'!E60)))),OFFSET('Hygiene Data'!$E$10,0,10*ROW('Hygiene Data'!E60)),NA())))</f>
        <v>#N/A</v>
      </c>
      <c r="BI66" s="135" t="e">
        <f ca="1">+IF(AND(ISNUMBER(OFFSET('Hygiene Data'!$F$6,0,10*ROW('Hygiene Data'!F60))),DX66="Yes"),OFFSET('Hygiene Data'!$F$6,0,10*ROW('Hygiene Data'!F60)),IF(AND(ISNUMBER(OFFSET('Hygiene Data'!$F$6,0,10*ROW('Hygiene Data'!F60))),DX66="No",ISNUMBER(OFFSET('Hygiene Data'!$F$6,0,10*ROW('Hygiene Data'!F60)))),CONCATENATE("[",ROUND(OFFSET('Hygiene Data'!$F$6,0,10*ROW('Hygiene Data'!F60)),0),"]"),IF(AND(ISNUMBER(OFFSET('Hygiene Data'!$F$6,0,10*ROW('Hygiene Data'!F60))),DX66="",ISNUMBER(OFFSET('Hygiene Data'!$F$6,0,10*ROW('Hygiene Data'!F60)))),OFFSET('Hygiene Data'!$F$6,0,10*ROW('Hygiene Data'!F60)),NA())))</f>
        <v>#N/A</v>
      </c>
      <c r="BJ66" s="135" t="e">
        <f ca="1">+IF(AND(ISNUMBER(OFFSET('Hygiene Data'!$F$8,0,10*ROW('Hygiene Data'!F60))),DY66="Yes"),OFFSET('Hygiene Data'!$F$8,0,10*ROW('Hygiene Data'!F60)),IF(AND(ISNUMBER(OFFSET('Hygiene Data'!$F$8,0,10*ROW('Hygiene Data'!F60))),DY66="No",ISNUMBER(OFFSET('Hygiene Data'!$F$8,0,10*ROW('Hygiene Data'!F60)))),CONCATENATE("[",ROUND(OFFSET('Hygiene Data'!$F$8,0,10*ROW('Hygiene Data'!F60)),0),"]"),IF(AND(ISNUMBER(OFFSET('Hygiene Data'!$F$8,0,10*ROW('Hygiene Data'!F60))),DY66="",ISNUMBER(OFFSET('Hygiene Data'!$F$8,0,10*ROW('Hygiene Data'!F60)))),OFFSET('Hygiene Data'!$F$8,0,10*ROW('Hygiene Data'!F60)),NA())))</f>
        <v>#N/A</v>
      </c>
      <c r="BK66" s="135" t="e">
        <f ca="1">+IF(AND(ISNUMBER(OFFSET('Hygiene Data'!$F$10,0,10*ROW('Hygiene Data'!F60))),DZ66="Yes"),OFFSET('Hygiene Data'!$F$10,0,10*ROW('Hygiene Data'!F60)),IF(AND(ISNUMBER(OFFSET('Hygiene Data'!$F$10,0,10*ROW('Hygiene Data'!F60))),DZ66="No",ISNUMBER(OFFSET('Hygiene Data'!$F$10,0,10*ROW('Hygiene Data'!F60)))),CONCATENATE("[",ROUND(OFFSET('Hygiene Data'!$F$10,0,10*ROW('Hygiene Data'!F60)),0),"]"),IF(AND(ISNUMBER(OFFSET('Hygiene Data'!$F$10,0,10*ROW('Hygiene Data'!F60))),DZ66="",ISNUMBER(OFFSET('Hygiene Data'!$F$10,0,10*ROW('Hygiene Data'!F60)))),OFFSET('Hygiene Data'!$F$10,0,10*ROW('Hygiene Data'!F60)),NA())))</f>
        <v>#N/A</v>
      </c>
      <c r="BL66" s="135" t="e">
        <f ca="1">+IF(AND(ISNUMBER(OFFSET('Hygiene Data'!$G$6,0,10*ROW('Hygiene Data'!G60))),EA66="Yes"),OFFSET('Hygiene Data'!$G$6,0,10*ROW('Hygiene Data'!G60)),IF(AND(ISNUMBER(OFFSET('Hygiene Data'!$G$6,0,10*ROW('Hygiene Data'!G60))),EA66="No",ISNUMBER(OFFSET('Hygiene Data'!$G$6,0,10*ROW('Hygiene Data'!G60)))),CONCATENATE("[",ROUND(OFFSET('Hygiene Data'!$G$6,0,10*ROW('Hygiene Data'!G60)),0),"]"),IF(AND(ISNUMBER(OFFSET('Hygiene Data'!$G$6,0,10*ROW('Hygiene Data'!G60))),EA66="",ISNUMBER(OFFSET('Hygiene Data'!$G$6,0,10*ROW('Hygiene Data'!G60)))),OFFSET('Hygiene Data'!$G$6,0,10*ROW('Hygiene Data'!G60)),NA())))</f>
        <v>#N/A</v>
      </c>
      <c r="BM66" s="135" t="e">
        <f ca="1">+IF(AND(ISNUMBER(OFFSET('Hygiene Data'!$G$8,0,10*ROW('Hygiene Data'!G60))),EB66="Yes"),OFFSET('Hygiene Data'!$G$8,0,10*ROW('Hygiene Data'!G60)),IF(AND(ISNUMBER(OFFSET('Hygiene Data'!$G$8,0,10*ROW('Hygiene Data'!G60))),EB66="No",ISNUMBER(OFFSET('Hygiene Data'!$G$8,0,10*ROW('Hygiene Data'!G60)))),CONCATENATE("[",ROUND(OFFSET('Hygiene Data'!$G$8,0,10*ROW('Hygiene Data'!G60)),0),"]"),IF(AND(ISNUMBER(OFFSET('Hygiene Data'!$G$8,0,10*ROW('Hygiene Data'!G60))),EB66="",ISNUMBER(OFFSET('Hygiene Data'!$G$8,0,10*ROW('Hygiene Data'!G60)))),OFFSET('Hygiene Data'!$G$8,0,10*ROW('Hygiene Data'!G60)),NA())))</f>
        <v>#N/A</v>
      </c>
      <c r="BN66" s="135" t="e">
        <f ca="1">+IF(AND(ISNUMBER(OFFSET('Hygiene Data'!$G$10,0,10*ROW('Hygiene Data'!G60))),EC66="Yes"),OFFSET('Hygiene Data'!$G$10,0,10*ROW('Hygiene Data'!G60)),IF(AND(ISNUMBER(OFFSET('Hygiene Data'!$G$10,0,10*ROW('Hygiene Data'!G60))),EC66="No",ISNUMBER(OFFSET('Hygiene Data'!$G$10,0,10*ROW('Hygiene Data'!G60)))),CONCATENATE("[",ROUND(OFFSET('Hygiene Data'!$G$10,0,10*ROW('Hygiene Data'!G60)),0),"]"),IF(AND(ISNUMBER(OFFSET('Hygiene Data'!$G$10,0,10*ROW('Hygiene Data'!G60))),EC66="",ISNUMBER(OFFSET('Hygiene Data'!$G$10,0,10*ROW('Hygiene Data'!G60)))),OFFSET('Hygiene Data'!$G$10,0,10*ROW('Hygiene Data'!G60)),NA())))</f>
        <v>#N/A</v>
      </c>
      <c r="BO66" s="135" t="e">
        <f ca="1">+IF(AND(ISNUMBER(OFFSET('Hygiene Data'!$H$6,0,10*ROW('Hygiene Data'!H60))),ED66="Yes"),OFFSET('Hygiene Data'!$H$6,0,10*ROW('Hygiene Data'!H60)),IF(AND(ISNUMBER(OFFSET('Hygiene Data'!$H$6,0,10*ROW('Hygiene Data'!H60))),ED66="No",ISNUMBER(OFFSET('Hygiene Data'!$H$6,0,10*ROW('Hygiene Data'!H60)))),CONCATENATE("[",ROUND(OFFSET('Hygiene Data'!$H$6,0,10*ROW('Hygiene Data'!H60)),0),"]"),IF(AND(ISNUMBER(OFFSET('Hygiene Data'!$H$6,0,10*ROW('Hygiene Data'!H60))),ED66="",ISNUMBER(OFFSET('Hygiene Data'!$H$6,0,10*ROW('Hygiene Data'!H60)))),OFFSET('Hygiene Data'!$H$6,0,10*ROW('Hygiene Data'!H60)),NA())))</f>
        <v>#N/A</v>
      </c>
      <c r="BP66" s="135" t="e">
        <f ca="1">+IF(AND(ISNUMBER(OFFSET('Hygiene Data'!$H$8,0,10*ROW('Hygiene Data'!H60))),EE66="Yes"),OFFSET('Hygiene Data'!$H$8,0,10*ROW('Hygiene Data'!H60)),IF(AND(ISNUMBER(OFFSET('Hygiene Data'!$H$8,0,10*ROW('Hygiene Data'!H60))),EE66="No",ISNUMBER(OFFSET('Hygiene Data'!$H$8,0,10*ROW('Hygiene Data'!H60)))),CONCATENATE("[",ROUND(OFFSET('Hygiene Data'!$H$8,0,10*ROW('Hygiene Data'!H60)),0),"]"),IF(AND(ISNUMBER(OFFSET('Hygiene Data'!$H$8,0,10*ROW('Hygiene Data'!H60))),EE66="",ISNUMBER(OFFSET('Hygiene Data'!$H$8,0,10*ROW('Hygiene Data'!H60)))),OFFSET('Hygiene Data'!$H$8,0,10*ROW('Hygiene Data'!H60)),NA())))</f>
        <v>#N/A</v>
      </c>
      <c r="BQ66" s="135" t="e">
        <f ca="1">+IF(AND(ISNUMBER(OFFSET('Hygiene Data'!$H$10,0,10*ROW('Hygiene Data'!H60))),EF66="Yes"),OFFSET('Hygiene Data'!$H$10,0,10*ROW('Hygiene Data'!H60)),IF(AND(ISNUMBER(OFFSET('Hygiene Data'!$H$10,0,10*ROW('Hygiene Data'!H60))),EF66="No",ISNUMBER(OFFSET('Hygiene Data'!$H$10,0,10*ROW('Hygiene Data'!H60)))),CONCATENATE("[",ROUND(OFFSET('Hygiene Data'!$H$10,0,10*ROW('Hygiene Data'!H60)),0),"]"),IF(AND(ISNUMBER(OFFSET('Hygiene Data'!$H$10,0,10*ROW('Hygiene Data'!H60))),EF66="",ISNUMBER(OFFSET('Hygiene Data'!$H$10,0,10*ROW('Hygiene Data'!H60)))),OFFSET('Hygiene Data'!$H$10,0,10*ROW('Hygiene Data'!H60)),NA())))</f>
        <v>#N/A</v>
      </c>
      <c r="BS66" s="34" t="str">
        <f ca="1">+IF(OFFSET('Water Data'!$C$28,0,10*ROW('Water Data'!C60))="","",OFFSET('Water Data'!$C$28,0,10*ROW('Water Data'!C60)))</f>
        <v/>
      </c>
      <c r="BT66" s="34" t="str">
        <f ca="1">+IF(OFFSET('Water Data'!$C$29,0,10*ROW('Water Data'!C60))="","",OFFSET('Water Data'!$C$29,0,10*ROW('Water Data'!C60)))</f>
        <v/>
      </c>
      <c r="BU66" s="34" t="str">
        <f ca="1">+IF(OFFSET('Water Data'!$C$30,0,10*ROW('Water Data'!C60))="","",OFFSET('Water Data'!$C$30,0,10*ROW('Water Data'!C60)))</f>
        <v/>
      </c>
      <c r="BV66" s="34" t="str">
        <f ca="1">+IF(OFFSET('Water Data'!$D$28,0,10*ROW('Water Data'!D60))="","",OFFSET('Water Data'!$D$28,0,10*ROW('Water Data'!D60)))</f>
        <v/>
      </c>
      <c r="BW66" s="34" t="str">
        <f ca="1">+IF(OFFSET('Water Data'!$D$29,0,10*ROW('Water Data'!D60))="","",OFFSET('Water Data'!$D$29,0,10*ROW('Water Data'!D60)))</f>
        <v/>
      </c>
      <c r="BX66" s="34" t="str">
        <f ca="1">+IF(OFFSET('Water Data'!$D$30,0,10*ROW('Water Data'!D60))="","",OFFSET('Water Data'!$D$30,0,10*ROW('Water Data'!D60)))</f>
        <v/>
      </c>
      <c r="BY66" s="34" t="str">
        <f ca="1">+IF(OFFSET('Water Data'!$E$28,0,10*ROW('Water Data'!E60))="","",OFFSET('Water Data'!$E$28,0,10*ROW('Water Data'!E60)))</f>
        <v/>
      </c>
      <c r="BZ66" s="34" t="str">
        <f ca="1">+IF(OFFSET('Water Data'!$E$29,0,10*ROW('Water Data'!E60))="","",OFFSET('Water Data'!$E$29,0,10*ROW('Water Data'!E60)))</f>
        <v/>
      </c>
      <c r="CA66" s="34" t="str">
        <f ca="1">+IF(OFFSET('Water Data'!$E$30,0,10*ROW('Water Data'!E60))="","",OFFSET('Water Data'!$E$30,0,10*ROW('Water Data'!E60)))</f>
        <v/>
      </c>
      <c r="CB66" s="34" t="str">
        <f ca="1">+IF(OFFSET('Water Data'!$F$28,0,10*ROW('Water Data'!F60))="","",OFFSET('Water Data'!$F$28,0,10*ROW('Water Data'!F60)))</f>
        <v/>
      </c>
      <c r="CC66" s="34" t="str">
        <f ca="1">+IF(OFFSET('Water Data'!$F$29,0,10*ROW('Water Data'!F60))="","",OFFSET('Water Data'!$F$29,0,10*ROW('Water Data'!F60)))</f>
        <v/>
      </c>
      <c r="CD66" s="34" t="str">
        <f ca="1">+IF(OFFSET('Water Data'!$F$30,0,10*ROW('Water Data'!F60))="","",OFFSET('Water Data'!$F$30,0,10*ROW('Water Data'!F60)))</f>
        <v/>
      </c>
      <c r="CE66" s="34" t="str">
        <f ca="1">+IF(OFFSET('Water Data'!$G$28,0,10*ROW('Water Data'!G60))="","",OFFSET('Water Data'!$G$28,0,10*ROW('Water Data'!G60)))</f>
        <v/>
      </c>
      <c r="CF66" s="34" t="str">
        <f ca="1">+IF(OFFSET('Water Data'!$G$29,0,10*ROW('Water Data'!G60))="","",OFFSET('Water Data'!$G$29,0,10*ROW('Water Data'!G60)))</f>
        <v/>
      </c>
      <c r="CG66" s="34" t="str">
        <f ca="1">+IF(OFFSET('Water Data'!$G$30,0,10*ROW('Water Data'!G60))="","",OFFSET('Water Data'!$G$30,0,10*ROW('Water Data'!G60)))</f>
        <v/>
      </c>
      <c r="CH66" s="34" t="str">
        <f ca="1">+IF(OFFSET('Water Data'!$H$28,0,10*ROW('Water Data'!H60))="","",OFFSET('Water Data'!$H$28,0,10*ROW('Water Data'!H60)))</f>
        <v/>
      </c>
      <c r="CI66" s="34" t="str">
        <f ca="1">+IF(OFFSET('Water Data'!$H$29,0,10*ROW('Water Data'!H60))="","",OFFSET('Water Data'!$H$29,0,10*ROW('Water Data'!H60)))</f>
        <v/>
      </c>
      <c r="CJ66" s="34" t="str">
        <f ca="1">+IF(OFFSET('Water Data'!$H$30,0,10*ROW('Water Data'!H60))="","",OFFSET('Water Data'!$H$30,0,10*ROW('Water Data'!H60)))</f>
        <v/>
      </c>
      <c r="CK66" s="34" t="str">
        <f ca="1">+IF(OFFSET('Sanitation Data'!$C$29,0,10*ROW('Sanitation Data'!C60))="","",OFFSET('Sanitation Data'!$C$29,0,10*ROW('Sanitation Data'!C60)))</f>
        <v/>
      </c>
      <c r="CL66" s="34" t="str">
        <f ca="1">+IF(OFFSET('Sanitation Data'!$C$30,0,10*ROW('Sanitation Data'!C60))="","",OFFSET('Sanitation Data'!$C$30,0,10*ROW('Sanitation Data'!C60)))</f>
        <v/>
      </c>
      <c r="CM66" s="34" t="str">
        <f ca="1">+IF(OFFSET('Sanitation Data'!$C$31,0,10*ROW('Sanitation Data'!C60))="","",OFFSET('Sanitation Data'!$C$31,0,10*ROW('Sanitation Data'!C60)))</f>
        <v/>
      </c>
      <c r="CN66" s="34" t="str">
        <f ca="1">+IF(OFFSET('Sanitation Data'!$C$32,0,10*ROW('Sanitation Data'!C60))="","",OFFSET('Sanitation Data'!$C$32,0,10*ROW('Sanitation Data'!C60)))</f>
        <v/>
      </c>
      <c r="CO66" s="34" t="str">
        <f ca="1">+IF(OFFSET('Sanitation Data'!$C$33,0,10*ROW('Sanitation Data'!C60))="","",OFFSET('Sanitation Data'!$C$33,0,10*ROW('Sanitation Data'!C60)))</f>
        <v/>
      </c>
      <c r="CP66" s="34" t="str">
        <f ca="1">+IF(OFFSET('Sanitation Data'!$D$29,0,10*ROW('Sanitation Data'!D60))="","",OFFSET('Sanitation Data'!$D$29,0,10*ROW('Sanitation Data'!D60)))</f>
        <v/>
      </c>
      <c r="CQ66" s="34" t="str">
        <f ca="1">+IF(OFFSET('Sanitation Data'!$D$30,0,10*ROW('Sanitation Data'!D60))="","",OFFSET('Sanitation Data'!$D$30,0,10*ROW('Sanitation Data'!D60)))</f>
        <v/>
      </c>
      <c r="CR66" s="34" t="str">
        <f ca="1">+IF(OFFSET('Sanitation Data'!$D$31,0,10*ROW('Sanitation Data'!D60))="","",OFFSET('Sanitation Data'!$D$31,0,10*ROW('Sanitation Data'!D60)))</f>
        <v/>
      </c>
      <c r="CS66" s="34" t="str">
        <f ca="1">+IF(OFFSET('Sanitation Data'!$D$32,0,10*ROW('Sanitation Data'!D60))="","",OFFSET('Sanitation Data'!$D$32,0,10*ROW('Sanitation Data'!D60)))</f>
        <v/>
      </c>
      <c r="CT66" s="34" t="str">
        <f ca="1">+IF(OFFSET('Sanitation Data'!$D$33,0,10*ROW('Sanitation Data'!D60))="","",OFFSET('Sanitation Data'!$D$33,0,10*ROW('Sanitation Data'!D60)))</f>
        <v/>
      </c>
      <c r="CU66" s="34" t="str">
        <f ca="1">+IF(OFFSET('Sanitation Data'!$E$29,0,10*ROW('Sanitation Data'!E60))="","",OFFSET('Sanitation Data'!$E$29,0,10*ROW('Sanitation Data'!E60)))</f>
        <v/>
      </c>
      <c r="CV66" s="34" t="str">
        <f ca="1">+IF(OFFSET('Sanitation Data'!$E$30,0,10*ROW('Sanitation Data'!E60))="","",OFFSET('Sanitation Data'!$E$30,0,10*ROW('Sanitation Data'!E60)))</f>
        <v/>
      </c>
      <c r="CW66" s="34" t="str">
        <f ca="1">+IF(OFFSET('Sanitation Data'!$E$31,0,10*ROW('Sanitation Data'!E60))="","",OFFSET('Sanitation Data'!$E$31,0,10*ROW('Sanitation Data'!E60)))</f>
        <v/>
      </c>
      <c r="CX66" s="34" t="str">
        <f ca="1">+IF(OFFSET('Sanitation Data'!$E$32,0,10*ROW('Sanitation Data'!E60))="","",OFFSET('Sanitation Data'!$E$32,0,10*ROW('Sanitation Data'!E60)))</f>
        <v/>
      </c>
      <c r="CY66" s="34" t="str">
        <f ca="1">+IF(OFFSET('Sanitation Data'!$E$33,0,10*ROW('Sanitation Data'!E60))="","",OFFSET('Sanitation Data'!$E$33,0,10*ROW('Sanitation Data'!E60)))</f>
        <v/>
      </c>
      <c r="CZ66" s="34" t="str">
        <f ca="1">+IF(OFFSET('Sanitation Data'!$F$29,0,10*ROW('Sanitation Data'!F60))="","",OFFSET('Sanitation Data'!$F$29,0,10*ROW('Sanitation Data'!F60)))</f>
        <v/>
      </c>
      <c r="DA66" s="34" t="str">
        <f ca="1">+IF(OFFSET('Sanitation Data'!$F$30,0,10*ROW('Sanitation Data'!F60))="","",OFFSET('Sanitation Data'!$F$30,0,10*ROW('Sanitation Data'!F60)))</f>
        <v/>
      </c>
      <c r="DB66" s="34" t="str">
        <f ca="1">+IF(OFFSET('Sanitation Data'!$F$31,0,10*ROW('Sanitation Data'!F60))="","",OFFSET('Sanitation Data'!$F$31,0,10*ROW('Sanitation Data'!F60)))</f>
        <v/>
      </c>
      <c r="DC66" s="34" t="str">
        <f ca="1">+IF(OFFSET('Sanitation Data'!$F$32,0,10*ROW('Sanitation Data'!F60))="","",OFFSET('Sanitation Data'!$F$32,0,10*ROW('Sanitation Data'!F60)))</f>
        <v/>
      </c>
      <c r="DD66" s="34" t="str">
        <f ca="1">+IF(OFFSET('Sanitation Data'!$F$33,0,10*ROW('Sanitation Data'!F60))="","",OFFSET('Sanitation Data'!$F$33,0,10*ROW('Sanitation Data'!F60)))</f>
        <v/>
      </c>
      <c r="DE66" s="34" t="str">
        <f ca="1">+IF(OFFSET('Sanitation Data'!$G$29,0,10*ROW('Sanitation Data'!G60))="","",OFFSET('Sanitation Data'!$G$29,0,10*ROW('Sanitation Data'!G60)))</f>
        <v/>
      </c>
      <c r="DF66" s="34" t="str">
        <f ca="1">+IF(OFFSET('Sanitation Data'!$G$30,0,10*ROW('Sanitation Data'!G60))="","",OFFSET('Sanitation Data'!$G$30,0,10*ROW('Sanitation Data'!G60)))</f>
        <v/>
      </c>
      <c r="DG66" s="34" t="str">
        <f ca="1">+IF(OFFSET('Sanitation Data'!$G$31,0,10*ROW('Sanitation Data'!G60))="","",OFFSET('Sanitation Data'!$G$31,0,10*ROW('Sanitation Data'!G60)))</f>
        <v/>
      </c>
      <c r="DH66" s="34" t="str">
        <f ca="1">+IF(OFFSET('Sanitation Data'!$G$32,0,10*ROW('Sanitation Data'!G60))="","",OFFSET('Sanitation Data'!$G$32,0,10*ROW('Sanitation Data'!G60)))</f>
        <v/>
      </c>
      <c r="DI66" s="34" t="str">
        <f ca="1">+IF(OFFSET('Sanitation Data'!$G$33,0,10*ROW('Sanitation Data'!G60))="","",OFFSET('Sanitation Data'!$G$33,0,10*ROW('Sanitation Data'!G60)))</f>
        <v/>
      </c>
      <c r="DJ66" s="34" t="str">
        <f ca="1">+IF(OFFSET('Sanitation Data'!$H$29,0,10*ROW('Sanitation Data'!H60))="","",OFFSET('Sanitation Data'!$H$29,0,10*ROW('Sanitation Data'!H60)))</f>
        <v/>
      </c>
      <c r="DK66" s="34" t="str">
        <f ca="1">+IF(OFFSET('Sanitation Data'!$H$30,0,10*ROW('Sanitation Data'!H60))="","",OFFSET('Sanitation Data'!$H$30,0,10*ROW('Sanitation Data'!H60)))</f>
        <v/>
      </c>
      <c r="DL66" s="34" t="str">
        <f ca="1">+IF(OFFSET('Sanitation Data'!$H$31,0,10*ROW('Sanitation Data'!H60))="","",OFFSET('Sanitation Data'!$H$31,0,10*ROW('Sanitation Data'!H60)))</f>
        <v/>
      </c>
      <c r="DM66" s="34" t="str">
        <f ca="1">+IF(OFFSET('Sanitation Data'!$H$32,0,10*ROW('Sanitation Data'!H60))="","",OFFSET('Sanitation Data'!$H$32,0,10*ROW('Sanitation Data'!H60)))</f>
        <v/>
      </c>
      <c r="DN66" s="34" t="str">
        <f ca="1">+IF(OFFSET('Sanitation Data'!$H$33,0,10*ROW('Sanitation Data'!H60))="","",OFFSET('Sanitation Data'!$H$33,0,10*ROW('Sanitation Data'!H60)))</f>
        <v/>
      </c>
      <c r="DO66" s="34" t="str">
        <f ca="1">+IF(OFFSET('Hygiene Data'!$C$12,0,10*ROW('Hygiene Data'!C60))="","",OFFSET('Hygiene Data'!$C$12,0,10*ROW('Hygiene Data'!C60)))</f>
        <v/>
      </c>
      <c r="DP66" s="34" t="str">
        <f ca="1">+IF(OFFSET('Hygiene Data'!$C$13,0,10*ROW('Hygiene Data'!C60))="","",OFFSET('Hygiene Data'!$C$13,0,10*ROW('Hygiene Data'!C60)))</f>
        <v/>
      </c>
      <c r="DQ66" s="34" t="str">
        <f ca="1">+IF(OFFSET('Hygiene Data'!$C$14,0,10*ROW('Hygiene Data'!C60))="","",OFFSET('Hygiene Data'!$C$14,0,10*ROW('Hygiene Data'!C60)))</f>
        <v/>
      </c>
      <c r="DR66" s="34" t="str">
        <f ca="1">+IF(OFFSET('Hygiene Data'!$D$12,0,10*ROW('Hygiene Data'!D60))="","",OFFSET('Hygiene Data'!$D$12,0,10*ROW('Hygiene Data'!D60)))</f>
        <v/>
      </c>
      <c r="DS66" s="34" t="str">
        <f ca="1">+IF(OFFSET('Hygiene Data'!$D$13,0,10*ROW('Hygiene Data'!D60))="","",OFFSET('Hygiene Data'!$D$13,0,10*ROW('Hygiene Data'!D60)))</f>
        <v/>
      </c>
      <c r="DT66" s="34" t="str">
        <f ca="1">+IF(OFFSET('Hygiene Data'!$D$14,0,10*ROW('Hygiene Data'!D60))="","",OFFSET('Hygiene Data'!$D$14,0,10*ROW('Hygiene Data'!D60)))</f>
        <v/>
      </c>
      <c r="DU66" s="34" t="str">
        <f ca="1">+IF(OFFSET('Hygiene Data'!$E$12,0,10*ROW('Hygiene Data'!E60))="","",OFFSET('Hygiene Data'!$E$12,0,10*ROW('Hygiene Data'!E60)))</f>
        <v/>
      </c>
      <c r="DV66" s="34" t="str">
        <f ca="1">+IF(OFFSET('Hygiene Data'!$E$13,0,10*ROW('Hygiene Data'!E60))="","",OFFSET('Hygiene Data'!$E$13,0,10*ROW('Hygiene Data'!E60)))</f>
        <v/>
      </c>
      <c r="DW66" s="34" t="str">
        <f ca="1">+IF(OFFSET('Hygiene Data'!$E$14,0,10*ROW('Hygiene Data'!E60))="","",OFFSET('Hygiene Data'!$E$14,0,10*ROW('Hygiene Data'!E60)))</f>
        <v/>
      </c>
      <c r="DX66" s="34" t="str">
        <f ca="1">+IF(OFFSET('Hygiene Data'!$F$12,0,10*ROW('Hygiene Data'!F60))="","",OFFSET('Hygiene Data'!$F$12,0,10*ROW('Hygiene Data'!F60)))</f>
        <v/>
      </c>
      <c r="DY66" s="34" t="str">
        <f ca="1">+IF(OFFSET('Hygiene Data'!$F$13,0,10*ROW('Hygiene Data'!F60))="","",OFFSET('Hygiene Data'!$F$13,0,10*ROW('Hygiene Data'!F60)))</f>
        <v/>
      </c>
      <c r="DZ66" s="34" t="str">
        <f ca="1">+IF(OFFSET('Hygiene Data'!$F$14,0,10*ROW('Hygiene Data'!F60))="","",OFFSET('Hygiene Data'!$F$14,0,10*ROW('Hygiene Data'!F60)))</f>
        <v/>
      </c>
      <c r="EA66" s="34" t="str">
        <f ca="1">+IF(OFFSET('Hygiene Data'!$G$12,0,10*ROW('Hygiene Data'!G60))="","",OFFSET('Hygiene Data'!$G$12,0,10*ROW('Hygiene Data'!G60)))</f>
        <v/>
      </c>
      <c r="EB66" s="34" t="str">
        <f ca="1">+IF(OFFSET('Hygiene Data'!$G$13,0,10*ROW('Hygiene Data'!G60))="","",OFFSET('Hygiene Data'!$G$13,0,10*ROW('Hygiene Data'!G60)))</f>
        <v/>
      </c>
      <c r="EC66" s="34" t="str">
        <f ca="1">+IF(OFFSET('Hygiene Data'!$G$14,0,10*ROW('Hygiene Data'!G60))="","",OFFSET('Hygiene Data'!$G$14,0,10*ROW('Hygiene Data'!G60)))</f>
        <v/>
      </c>
      <c r="ED66" s="34" t="str">
        <f ca="1">+IF(OFFSET('Hygiene Data'!$H$12,0,10*ROW('Hygiene Data'!H60))="","",OFFSET('Hygiene Data'!$H$12,0,10*ROW('Hygiene Data'!H60)))</f>
        <v/>
      </c>
      <c r="EE66" s="34" t="str">
        <f ca="1">+IF(OFFSET('Hygiene Data'!$H$13,0,10*ROW('Hygiene Data'!H60))="","",OFFSET('Hygiene Data'!$H$13,0,10*ROW('Hygiene Data'!H60)))</f>
        <v/>
      </c>
      <c r="EF66" s="34" t="str">
        <f ca="1">+IF(OFFSET('Hygiene Data'!$H$14,0,10*ROW('Hygiene Data'!H60))="","",OFFSET('Hygiene Data'!$H$14,0,10*ROW('Hygiene Data'!H60)))</f>
        <v/>
      </c>
    </row>
    <row r="67" spans="1:136" x14ac:dyDescent="0.2">
      <c r="A67" s="50" t="str">
        <f ca="1">+IF(OFFSET('Water Data'!$B$1,0,10*ROW('Water Data'!B64))="","",OFFSET('Water Data'!$B$1,0,10*ROW('Water Data'!B64)))</f>
        <v/>
      </c>
      <c r="B67" s="50" t="str">
        <f ca="1">+IF(OFFSET('Water Data'!$A$3,0,10*ROW('Water Data'!A64))="","",OFFSET('Water Data'!$A$3,0,10*ROW('Water Data'!A64)))</f>
        <v/>
      </c>
      <c r="C67" s="50" t="str">
        <f ca="1">+IF(OFFSET('Water Data'!$C$3,0,10*ROW('Water Data'!C64))="","",OFFSET('Water Data'!$C$3,0,10*ROW('Water Data'!C64)))</f>
        <v/>
      </c>
      <c r="D67" s="133" t="e">
        <f ca="1">+IF(AND(ISNUMBER(OFFSET('Water Data'!$C$5,0,10*ROW('Water Data'!C61))),BS67="Yes"),100-OFFSET('Water Data'!$C$5,0,10*ROW('Water Data'!C61)),IF(AND(ISNUMBER(OFFSET('Water Data'!$C$5,0,10*ROW('Water Data'!C61))),BS67="No",ISNUMBER(OFFSET('Water Data'!$C$5,0,10*ROW('Water Data'!C61)))),CONCATENATE("[",ROUND(100-OFFSET('Water Data'!$C$5,0,10*ROW('Water Data'!C61)),0),"]"),IF(AND(ISNUMBER(OFFSET('Water Data'!$C$5,0,10*ROW('Water Data'!C61))),BS67="",ISNUMBER(OFFSET('Water Data'!$C$5,0,10*ROW('Water Data'!C61)))),100-OFFSET('Water Data'!$C$5,0,10*ROW('Water Data'!C61)),NA())))</f>
        <v>#N/A</v>
      </c>
      <c r="E67" s="133" t="e">
        <f ca="1">+IF(AND(ISNUMBER(OFFSET('Water Data'!$C$7,0,10*ROW('Water Data'!D61))),BT67="Yes"),OFFSET('Water Data'!$C$7,0,10*ROW('Water Data'!C61)),IF(AND(ISNUMBER(OFFSET('Water Data'!$C$7,0,10*ROW('Water Data'!C61))),BT67="No",ISNUMBER(OFFSET('Water Data'!$C$7,0,10*ROW('Water Data'!C61)))),CONCATENATE("[",ROUND(OFFSET('Water Data'!$C$7,0,10*ROW('Water Data'!C61)),0),"]"),IF(AND(ISNUMBER(OFFSET('Water Data'!$C$7,0,10*ROW('Water Data'!C61))),BT67="",ISNUMBER(OFFSET('Water Data'!$C$7,0,10*ROW('Water Data'!C61)))),OFFSET('Water Data'!$C$7,0,10*ROW('Water Data'!C61)),NA())))</f>
        <v>#N/A</v>
      </c>
      <c r="F67" s="133" t="e">
        <f ca="1">+IF(AND(ISNUMBER(OFFSET('Water Data'!$C$10,0,10*ROW('Water Data'!C61))),BU67="Yes"),OFFSET('Water Data'!$C$10,0,10*ROW('Water Data'!C61)),IF(AND(ISNUMBER(OFFSET('Water Data'!$C$10,0,10*ROW('Water Data'!C61))),BU67="No",ISNUMBER(OFFSET('Water Data'!$C$10,0,10*ROW('Water Data'!C61)))),CONCATENATE("[",ROUND(OFFSET('Water Data'!$C$10,0,10*ROW('Water Data'!C61)),0),"]"),IF(AND(ISNUMBER(OFFSET('Water Data'!$C$10,0,10*ROW('Water Data'!C61))),BU67="",ISNUMBER(OFFSET('Water Data'!$C$10,0,10*ROW('Water Data'!C61)))),OFFSET('Water Data'!$C$10,0,10*ROW('Water Data'!C61)),NA())))</f>
        <v>#N/A</v>
      </c>
      <c r="G67" s="133" t="e">
        <f ca="1">+IF(AND(ISNUMBER(OFFSET('Water Data'!$D$5,0,10*ROW('Water Data'!D61))),BV67="Yes"),100-OFFSET('Water Data'!$D$5,0,10*ROW('Water Data'!D61)),IF(AND(ISNUMBER(OFFSET('Water Data'!$D$5,0,10*ROW('Water Data'!D61))),BV67="No",ISNUMBER(OFFSET('Water Data'!$D$5,0,10*ROW('Water Data'!D61)))),CONCATENATE("[",ROUND(100-OFFSET('Water Data'!$D$5,0,10*ROW('Water Data'!D61)),0),"]"),IF(AND(ISNUMBER(OFFSET('Water Data'!$D$5,0,10*ROW('Water Data'!D61))),BV67="",ISNUMBER(OFFSET('Water Data'!$D$5,0,10*ROW('Water Data'!D61)))),100-OFFSET('Water Data'!$D$5,0,10*ROW('Water Data'!D61)),NA())))</f>
        <v>#N/A</v>
      </c>
      <c r="H67" s="133" t="e">
        <f ca="1">+IF(AND(ISNUMBER(OFFSET('Water Data'!$D$7,0,10*ROW('Water Data'!D61))),BW67="Yes"),OFFSET('Water Data'!$D$7,0,10*ROW('Water Data'!D61)),IF(AND(ISNUMBER(OFFSET('Water Data'!$D$7,0,10*ROW('Water Data'!D61))),BW67="No",ISNUMBER(OFFSET('Water Data'!$D$7,0,10*ROW('Water Data'!D61)))),CONCATENATE("[",ROUND(OFFSET('Water Data'!$C$7,0,10*ROW('Water Data'!D61)),0),"]"),IF(AND(ISNUMBER(OFFSET('Water Data'!$D$7,0,10*ROW('Water Data'!D61))),BW67="",ISNUMBER(OFFSET('Water Data'!$D$7,0,10*ROW('Water Data'!D61)))),OFFSET('Water Data'!$D$7,0,10*ROW('Water Data'!D61)),NA())))</f>
        <v>#N/A</v>
      </c>
      <c r="I67" s="133" t="e">
        <f ca="1">+IF(AND(ISNUMBER(OFFSET('Water Data'!$D$10,0,10*ROW('Water Data'!D61))),BX67="Yes"),OFFSET('Water Data'!$D$10,0,10*ROW('Water Data'!D61)),IF(AND(ISNUMBER(OFFSET('Water Data'!$D$10,0,10*ROW('Water Data'!D61))),BX67="No",ISNUMBER(OFFSET('Water Data'!$D$10,0,10*ROW('Water Data'!D61)))),CONCATENATE("[",ROUND(OFFSET('Water Data'!$D$10,0,10*ROW('Water Data'!D61)),0),"]"),IF(AND(ISNUMBER(OFFSET('Water Data'!$D$10,0,10*ROW('Water Data'!D61))),BX67="",ISNUMBER(OFFSET('Water Data'!$D$10,0,10*ROW('Water Data'!D61)))),OFFSET('Water Data'!$D$10,0,10*ROW('Water Data'!D61)),NA())))</f>
        <v>#N/A</v>
      </c>
      <c r="J67" s="133" t="e">
        <f ca="1">+IF(AND(ISNUMBER(OFFSET('Water Data'!$E$5,0,10*ROW('Water Data'!E61))),BY67="Yes"),100-OFFSET('Water Data'!$E$5,0,10*ROW('Water Data'!E61)),IF(AND(ISNUMBER(OFFSET('Water Data'!$E$5,0,10*ROW('Water Data'!E61))),BY67="No",ISNUMBER(OFFSET('Water Data'!$E$5,0,10*ROW('Water Data'!E61)))),CONCATENATE("[",ROUND(100-OFFSET('Water Data'!$E$5,0,10*ROW('Water Data'!E61)),0),"]"),IF(AND(ISNUMBER(OFFSET('Water Data'!$E$5,0,10*ROW('Water Data'!E61))),BY67="",ISNUMBER(OFFSET('Water Data'!$E$5,0,10*ROW('Water Data'!E61)))),100-OFFSET('Water Data'!$E$5,0,10*ROW('Water Data'!E61)),NA())))</f>
        <v>#N/A</v>
      </c>
      <c r="K67" s="133" t="e">
        <f ca="1">+IF(AND(ISNUMBER(OFFSET('Water Data'!$E$7,0,10*ROW('Water Data'!E61))),BZ67="Yes"),OFFSET('Water Data'!$E$7,0,10*ROW('Water Data'!E61)),IF(AND(ISNUMBER(OFFSET('Water Data'!$E$7,0,10*ROW('Water Data'!E61))),BZ67="No",ISNUMBER(OFFSET('Water Data'!$E$7,0,10*ROW('Water Data'!E61)))),CONCATENATE("[",ROUND(OFFSET('Water Data'!$E$7,0,10*ROW('Water Data'!E61)),0),"]"),IF(AND(ISNUMBER(OFFSET('Water Data'!$E$7,0,10*ROW('Water Data'!E61))),BZ67="",ISNUMBER(OFFSET('Water Data'!$E$7,0,10*ROW('Water Data'!E61)))),OFFSET('Water Data'!$E$7,0,10*ROW('Water Data'!E61)),NA())))</f>
        <v>#N/A</v>
      </c>
      <c r="L67" s="133" t="e">
        <f ca="1">+IF(AND(ISNUMBER(OFFSET('Water Data'!$E$10,0,10*ROW('Water Data'!E61))),CA67="Yes"),OFFSET('Water Data'!$E$10,0,10*ROW('Water Data'!E61)),IF(AND(ISNUMBER(OFFSET('Water Data'!$E$10,0,10*ROW('Water Data'!E61))),CA67="No",ISNUMBER(OFFSET('Water Data'!$E$10,0,10*ROW('Water Data'!E61)))),CONCATENATE("[",ROUND(OFFSET('Water Data'!$E$10,0,10*ROW('Water Data'!E61)),0),"]"),IF(AND(ISNUMBER(OFFSET('Water Data'!$E$10,0,10*ROW('Water Data'!E61))),CA67="",ISNUMBER(OFFSET('Water Data'!$E$10,0,10*ROW('Water Data'!E61)))),OFFSET('Water Data'!$E$10,0,10*ROW('Water Data'!E61)),NA())))</f>
        <v>#N/A</v>
      </c>
      <c r="M67" s="133" t="e">
        <f ca="1">+IF(AND(ISNUMBER(OFFSET('Water Data'!$F$5,0,10*ROW('Water Data'!F61))),CB67="Yes"),100-OFFSET('Water Data'!$F$5,0,10*ROW('Water Data'!F61)),IF(AND(ISNUMBER(OFFSET('Water Data'!$F$5,0,10*ROW('Water Data'!F61))),CB67="No",ISNUMBER(OFFSET('Water Data'!$F$5,0,10*ROW('Water Data'!F61)))),CONCATENATE("[",ROUND(100-OFFSET('Water Data'!$F$5,0,10*ROW('Water Data'!F61)),0),"]"),IF(AND(ISNUMBER(OFFSET('Water Data'!$F$5,0,10*ROW('Water Data'!F61))),CB67="",ISNUMBER(OFFSET('Water Data'!$F$5,0,10*ROW('Water Data'!F61)))),100-OFFSET('Water Data'!$F$5,0,10*ROW('Water Data'!F61)),NA())))</f>
        <v>#N/A</v>
      </c>
      <c r="N67" s="133" t="e">
        <f ca="1">+IF(AND(ISNUMBER(OFFSET('Water Data'!$F$7,0,10*ROW('Water Data'!F61))),CC67="Yes"),OFFSET('Water Data'!$F$7,0,10*ROW('Water Data'!F61)),IF(AND(ISNUMBER(OFFSET('Water Data'!$F$7,0,10*ROW('Water Data'!F61))),CC67="No",ISNUMBER(OFFSET('Water Data'!$F$7,0,10*ROW('Water Data'!F61)))),CONCATENATE("[",ROUND(OFFSET('Water Data'!$F$7,0,10*ROW('Water Data'!F61)),0),"]"),IF(AND(ISNUMBER(OFFSET('Water Data'!$F$7,0,10*ROW('Water Data'!F61))),CC67="",ISNUMBER(OFFSET('Water Data'!$F$7,0,10*ROW('Water Data'!F61)))),OFFSET('Water Data'!$F$7,0,10*ROW('Water Data'!F61)),NA())))</f>
        <v>#N/A</v>
      </c>
      <c r="O67" s="133" t="e">
        <f ca="1">+IF(AND(ISNUMBER(OFFSET('Water Data'!$F$10,0,10*ROW('Water Data'!F61))),CD67="Yes"),OFFSET('Water Data'!$F$10,0,10*ROW('Water Data'!F61)),IF(AND(ISNUMBER(OFFSET('Water Data'!$F$10,0,10*ROW('Water Data'!F61))),CD67="No",ISNUMBER(OFFSET('Water Data'!$F$10,0,10*ROW('Water Data'!F61)))),CONCATENATE("[",ROUND(OFFSET('Water Data'!$F$10,0,10*ROW('Water Data'!F61)),0),"]"),IF(AND(ISNUMBER(OFFSET('Water Data'!$F$10,0,10*ROW('Water Data'!F61))),CD67="",ISNUMBER(OFFSET('Water Data'!$F$10,0,10*ROW('Water Data'!F61)))),OFFSET('Water Data'!$F$10,0,10*ROW('Water Data'!F61)),NA())))</f>
        <v>#N/A</v>
      </c>
      <c r="P67" s="133" t="e">
        <f ca="1">+IF(AND(ISNUMBER(OFFSET('Water Data'!$G$5,0,10*ROW('Water Data'!G61))),CE67="Yes"),100-OFFSET('Water Data'!$G$5,0,10*ROW('Water Data'!G61)),IF(AND(ISNUMBER(OFFSET('Water Data'!$G$5,0,10*ROW('Water Data'!G61))),CE67="No",ISNUMBER(OFFSET('Water Data'!$G$5,0,10*ROW('Water Data'!G61)))),CONCATENATE("[",ROUND(100-OFFSET('Water Data'!$G$5,0,10*ROW('Water Data'!G61)),0),"]"),IF(AND(ISNUMBER(OFFSET('Water Data'!$G$5,0,10*ROW('Water Data'!G61))),CE67="",ISNUMBER(OFFSET('Water Data'!$G$5,0,10*ROW('Water Data'!G61)))),100-OFFSET('Water Data'!$G$5,0,10*ROW('Water Data'!G61)),NA())))</f>
        <v>#N/A</v>
      </c>
      <c r="Q67" s="133" t="e">
        <f ca="1">+IF(AND(ISNUMBER(OFFSET('Water Data'!$G$7,0,10*ROW('Water Data'!G61))),CF67="Yes"),OFFSET('Water Data'!$G$7,0,10*ROW('Water Data'!G61)),IF(AND(ISNUMBER(OFFSET('Water Data'!$G$7,0,10*ROW('Water Data'!G61))),CF67="No",ISNUMBER(OFFSET('Water Data'!$G$7,0,10*ROW('Water Data'!G61)))),CONCATENATE("[",ROUND(OFFSET('Water Data'!$G$7,0,10*ROW('Water Data'!G61)),0),"]"),IF(AND(ISNUMBER(OFFSET('Water Data'!$G$7,0,10*ROW('Water Data'!G61))),CF67="",ISNUMBER(OFFSET('Water Data'!$G$7,0,10*ROW('Water Data'!G61)))),OFFSET('Water Data'!$G$7,0,10*ROW('Water Data'!G61)),NA())))</f>
        <v>#N/A</v>
      </c>
      <c r="R67" s="133" t="e">
        <f ca="1">+IF(AND(ISNUMBER(OFFSET('Water Data'!$G$10,0,10*ROW('Water Data'!G61))),CG67="Yes"),OFFSET('Water Data'!$G$10,0,10*ROW('Water Data'!G61)),IF(AND(ISNUMBER(OFFSET('Water Data'!$G$10,0,10*ROW('Water Data'!G61))),CG67="No",ISNUMBER(OFFSET('Water Data'!$G$10,0,10*ROW('Water Data'!G61)))),CONCATENATE("[",ROUND(OFFSET('Water Data'!$G$10,0,10*ROW('Water Data'!G61)),0),"]"),IF(AND(ISNUMBER(OFFSET('Water Data'!$G$10,0,10*ROW('Water Data'!G61))),CG67="",ISNUMBER(OFFSET('Water Data'!$G$10,0,10*ROW('Water Data'!G61)))),OFFSET('Water Data'!$G$10,0,10*ROW('Water Data'!G61)),NA())))</f>
        <v>#N/A</v>
      </c>
      <c r="S67" s="133" t="e">
        <f ca="1">+IF(AND(ISNUMBER(OFFSET('Water Data'!$H$5,0,10*ROW('Water Data'!H61))),CH67="Yes"),100-OFFSET('Water Data'!$H$5,0,10*ROW('Water Data'!H61)),IF(AND(ISNUMBER(OFFSET('Water Data'!$H$5,0,10*ROW('Water Data'!H61))),CH67="No",ISNUMBER(OFFSET('Water Data'!$H$5,0,10*ROW('Water Data'!H61)))),CONCATENATE("[",ROUND(100-OFFSET('Water Data'!$H$5,0,10*ROW('Water Data'!H61)),0),"]"),IF(AND(ISNUMBER(OFFSET('Water Data'!$H$5,0,10*ROW('Water Data'!H61))),CH67="",ISNUMBER(OFFSET('Water Data'!$H$5,0,10*ROW('Water Data'!H61)))),100-OFFSET('Water Data'!$H$5,0,10*ROW('Water Data'!H61)),NA())))</f>
        <v>#N/A</v>
      </c>
      <c r="T67" s="133" t="e">
        <f ca="1">+IF(AND(ISNUMBER(OFFSET('Water Data'!$H$7,0,10*ROW('Water Data'!H61))),CI67="Yes"),OFFSET('Water Data'!$H$7,0,10*ROW('Water Data'!H61)),IF(AND(ISNUMBER(OFFSET('Water Data'!$H$7,0,10*ROW('Water Data'!H61))),CI67="No",ISNUMBER(OFFSET('Water Data'!$H$7,0,10*ROW('Water Data'!H61)))),CONCATENATE("[",ROUND(OFFSET('Water Data'!$H$7,0,10*ROW('Water Data'!H61)),0),"]"),IF(AND(ISNUMBER(OFFSET('Water Data'!$H$7,0,10*ROW('Water Data'!H61))),CI67="",ISNUMBER(OFFSET('Water Data'!$H$7,0,10*ROW('Water Data'!H61)))),OFFSET('Water Data'!$H$7,0,10*ROW('Water Data'!H61)),NA())))</f>
        <v>#N/A</v>
      </c>
      <c r="U67" s="133" t="e">
        <f ca="1">+IF(AND(ISNUMBER(OFFSET('Water Data'!$H$10,0,10*ROW('Water Data'!H61))),CJ67="Yes"),OFFSET('Water Data'!$H$10,0,10*ROW('Water Data'!H61)),IF(AND(ISNUMBER(OFFSET('Water Data'!$H$10,0,10*ROW('Water Data'!H61))),CJ67="No",ISNUMBER(OFFSET('Water Data'!$H$10,0,10*ROW('Water Data'!H61)))),CONCATENATE("[",ROUND(OFFSET('Water Data'!$H$10,0,10*ROW('Water Data'!H61)),0),"]"),IF(AND(ISNUMBER(OFFSET('Water Data'!$H$10,0,10*ROW('Water Data'!H61))),CJ67="",ISNUMBER(OFFSET('Water Data'!$H$10,0,10*ROW('Water Data'!H61)))),OFFSET('Water Data'!$H$10,0,10*ROW('Water Data'!H61)),NA())))</f>
        <v>#N/A</v>
      </c>
      <c r="V67" s="134" t="e">
        <f ca="1">+IF(AND(ISNUMBER(OFFSET('Sanitation Data'!$C$5,0,10*ROW('Sanitation Data'!C61))),CK67="Yes"),100-OFFSET('Sanitation Data'!$C$5,0,10*ROW('Sanitation Data'!C61)),IF(AND(ISNUMBER(OFFSET('Sanitation Data'!$C$5,0,10*ROW('Sanitation Data'!C61))),CK67="No",ISNUMBER(OFFSET('Sanitation Data'!$C$5,0,10*ROW('Sanitation Data'!C61)))),CONCATENATE("[",ROUND(100-OFFSET('Sanitation Data'!$C$5,0,10*ROW('Sanitation Data'!C61)),0),"]"),IF(AND(ISNUMBER(OFFSET('Sanitation Data'!$C$5,0,10*ROW('Sanitation Data'!C61))),CK67="",ISNUMBER(OFFSET('Sanitation Data'!$C$5,0,10*ROW('Sanitation Data'!C61)))),100-OFFSET('Sanitation Data'!$C$5,0,10*ROW('Sanitation Data'!C61)),NA())))</f>
        <v>#N/A</v>
      </c>
      <c r="W67" s="134" t="e">
        <f ca="1">+IF(AND(ISNUMBER(OFFSET('Sanitation Data'!$C$7,0,10*ROW('Sanitation Data'!C61))),CL67="Yes"),OFFSET('Sanitation Data'!$C$7,0,10*ROW('Sanitation Data'!C61)),IF(AND(ISNUMBER(OFFSET('Sanitation Data'!$C$7,0,10*ROW('Sanitation Data'!C61))),CL67="No",ISNUMBER(OFFSET('Sanitation Data'!$C$7,0,10*ROW('Sanitation Data'!C61)))),CONCATENATE("[",ROUND(OFFSET('Sanitation Data'!$C$7,0,10*ROW('Sanitation Data'!C61)),0),"]"),IF(AND(ISNUMBER(OFFSET('Sanitation Data'!$C$7,0,10*ROW('Sanitation Data'!C61))),CL67="",ISNUMBER(OFFSET('Sanitation Data'!$C$7,0,10*ROW('Sanitation Data'!C61)))),OFFSET('Sanitation Data'!$C$7,0,10*ROW('Sanitation Data'!C61)),NA())))</f>
        <v>#N/A</v>
      </c>
      <c r="X67" s="134" t="e">
        <f ca="1">+IF(AND(ISNUMBER(OFFSET('Sanitation Data'!$C$11,0,10*ROW('Sanitation Data'!C61))),CM67="Yes"),OFFSET('Sanitation Data'!$C$11,0,10*ROW('Sanitation Data'!C61)),IF(AND(ISNUMBER(OFFSET('Sanitation Data'!$C$11,0,10*ROW('Sanitation Data'!C61))),CM67="No",ISNUMBER(OFFSET('Sanitation Data'!$C$11,0,10*ROW('Sanitation Data'!C61)))),CONCATENATE("[",ROUND(OFFSET('Sanitation Data'!$C$11,0,10*ROW('Sanitation Data'!C61)),0),"]"),IF(AND(ISNUMBER(OFFSET('Sanitation Data'!$C$11,0,10*ROW('Sanitation Data'!C61))),CM67="",ISNUMBER(OFFSET('Sanitation Data'!$C$11,0,10*ROW('Sanitation Data'!C61)))),OFFSET('Sanitation Data'!$C$11,0,10*ROW('Sanitation Data'!C61)),NA())))</f>
        <v>#N/A</v>
      </c>
      <c r="Y67" s="134" t="e">
        <f ca="1">+IF(AND(ISNUMBER(OFFSET('Sanitation Data'!$C$12,0,10*ROW('Sanitation Data'!C61))),CN67="Yes"),OFFSET('Sanitation Data'!$C$12,0,10*ROW('Sanitation Data'!C61)),IF(AND(ISNUMBER(OFFSET('Sanitation Data'!$C$12,0,10*ROW('Sanitation Data'!C61))),CN67="No",ISNUMBER(OFFSET('Sanitation Data'!$C$12,0,10*ROW('Sanitation Data'!C61)))),CONCATENATE("[",ROUND(OFFSET('Sanitation Data'!$C$12,0,10*ROW('Sanitation Data'!C61)),0),"]"),IF(AND(ISNUMBER(OFFSET('Sanitation Data'!$C$12,0,10*ROW('Sanitation Data'!C61))),CN67="",ISNUMBER(OFFSET('Sanitation Data'!$C$12,0,10*ROW('Sanitation Data'!C61)))),OFFSET('Sanitation Data'!$C$12,0,10*ROW('Sanitation Data'!C61)),NA())))</f>
        <v>#N/A</v>
      </c>
      <c r="Z67" s="134" t="e">
        <f ca="1">+IF(AND(ISNUMBER(OFFSET('Sanitation Data'!$C$13,0,10*ROW('Sanitation Data'!C61))),CO67="Yes"),OFFSET('Sanitation Data'!$C$13,0,10*ROW('Sanitation Data'!C61)),IF(AND(ISNUMBER(OFFSET('Sanitation Data'!$C$13,0,10*ROW('Sanitation Data'!C61))),CO67="No",ISNUMBER(OFFSET('Sanitation Data'!$C$13,0,10*ROW('Sanitation Data'!C61)))),CONCATENATE("[",ROUND(OFFSET('Sanitation Data'!$C$13,0,10*ROW('Sanitation Data'!C61)),0),"]"),IF(AND(ISNUMBER(OFFSET('Sanitation Data'!$C$13,0,10*ROW('Sanitation Data'!C61))),CO67="",ISNUMBER(OFFSET('Sanitation Data'!$C$13,0,10*ROW('Sanitation Data'!C61)))),OFFSET('Sanitation Data'!$C$13,0,10*ROW('Sanitation Data'!C61)),NA())))</f>
        <v>#N/A</v>
      </c>
      <c r="AA67" s="134" t="e">
        <f ca="1">+IF(AND(ISNUMBER(OFFSET('Sanitation Data'!$D$5,0,10*ROW('Sanitation Data'!D61))),CP67="Yes"),100-OFFSET('Sanitation Data'!$D$5,0,10*ROW('Sanitation Data'!D61)),IF(AND(ISNUMBER(OFFSET('Sanitation Data'!$D$5,0,10*ROW('Sanitation Data'!D61))),CP67="No",ISNUMBER(OFFSET('Sanitation Data'!$D$5,0,10*ROW('Sanitation Data'!D61)))),CONCATENATE("[",ROUND(100-OFFSET('Sanitation Data'!$D$5,0,10*ROW('Sanitation Data'!D61)),0),"]"),IF(AND(ISNUMBER(OFFSET('Sanitation Data'!$D$5,0,10*ROW('Sanitation Data'!D61))),CP67="",ISNUMBER(OFFSET('Sanitation Data'!$D$5,0,10*ROW('Sanitation Data'!D61)))),100-OFFSET('Sanitation Data'!$D$5,0,10*ROW('Sanitation Data'!D61)),NA())))</f>
        <v>#N/A</v>
      </c>
      <c r="AB67" s="134" t="e">
        <f ca="1">+IF(AND(ISNUMBER(OFFSET('Sanitation Data'!$D$7,0,10*ROW('Sanitation Data'!D61))),CQ67="Yes"),OFFSET('Sanitation Data'!$D$7,0,10*ROW('Sanitation Data'!G61)),IF(AND(ISNUMBER(OFFSET('Sanitation Data'!$D$7,0,10*ROW('Sanitation Data'!D61))),CQ67="No",ISNUMBER(OFFSET('Sanitation Data'!$D$7,0,10*ROW('Sanitation Data'!D61)))),CONCATENATE("[",ROUND(OFFSET('Sanitation Data'!$D$7,0,10*ROW('Sanitation Data'!D61)),0),"]"),IF(AND(ISNUMBER(OFFSET('Sanitation Data'!$D$7,0,10*ROW('Sanitation Data'!D61))),CQ67="",ISNUMBER(OFFSET('Sanitation Data'!$D$7,0,10*ROW('Sanitation Data'!D61)))),OFFSET('Sanitation Data'!$D$7,0,10*ROW('Sanitation Data'!D61)),NA())))</f>
        <v>#N/A</v>
      </c>
      <c r="AC67" s="134" t="e">
        <f ca="1">+IF(AND(ISNUMBER(OFFSET('Sanitation Data'!$D$11,0,10*ROW('Sanitation Data'!D61))),CR67="Yes"),OFFSET('Sanitation Data'!$D$11,0,10*ROW('Sanitation Data'!D61)),IF(AND(ISNUMBER(OFFSET('Sanitation Data'!$D$11,0,10*ROW('Sanitation Data'!D61))),CR67="No",ISNUMBER(OFFSET('Sanitation Data'!$D$11,0,10*ROW('Sanitation Data'!D61)))),CONCATENATE("[",ROUND(OFFSET('Sanitation Data'!$D$11,0,10*ROW('Sanitation Data'!D61)),0),"]"),IF(AND(ISNUMBER(OFFSET('Sanitation Data'!$D$11,0,10*ROW('Sanitation Data'!D61))),CR67="",ISNUMBER(OFFSET('Sanitation Data'!$D$11,0,10*ROW('Sanitation Data'!D61)))),OFFSET('Sanitation Data'!$D$11,0,10*ROW('Sanitation Data'!D61)),NA())))</f>
        <v>#N/A</v>
      </c>
      <c r="AD67" s="134" t="e">
        <f ca="1">+IF(AND(ISNUMBER(OFFSET('Sanitation Data'!$D$12,0,10*ROW('Sanitation Data'!D61))),CS67="Yes"),OFFSET('Sanitation Data'!$D$12,0,10*ROW('Sanitation Data'!D61)),IF(AND(ISNUMBER(OFFSET('Sanitation Data'!$D$12,0,10*ROW('Sanitation Data'!D61))),CS67="No",ISNUMBER(OFFSET('Sanitation Data'!$D$12,0,10*ROW('Sanitation Data'!D61)))),CONCATENATE("[",ROUND(OFFSET('Sanitation Data'!$D$12,0,10*ROW('Sanitation Data'!D61)),0),"]"),IF(AND(ISNUMBER(OFFSET('Sanitation Data'!$D$12,0,10*ROW('Sanitation Data'!D61))),CS67="",ISNUMBER(OFFSET('Sanitation Data'!$D$12,0,10*ROW('Sanitation Data'!D61)))),OFFSET('Sanitation Data'!$D$12,0,10*ROW('Sanitation Data'!D61)),NA())))</f>
        <v>#N/A</v>
      </c>
      <c r="AE67" s="134" t="e">
        <f ca="1">+IF(AND(ISNUMBER(OFFSET('Sanitation Data'!$D$13,0,10*ROW('Sanitation Data'!D61))),CT67="Yes"),OFFSET('Sanitation Data'!$D$13,0,10*ROW('Sanitation Data'!D61)),IF(AND(ISNUMBER(OFFSET('Sanitation Data'!$D$13,0,10*ROW('Sanitation Data'!D61))),CT67="No",ISNUMBER(OFFSET('Sanitation Data'!$D$13,0,10*ROW('Sanitation Data'!D61)))),CONCATENATE("[",ROUND(OFFSET('Sanitation Data'!$D$13,0,10*ROW('Sanitation Data'!D61)),0),"]"),IF(AND(ISNUMBER(OFFSET('Sanitation Data'!$D$13,0,10*ROW('Sanitation Data'!D61))),CT67="",ISNUMBER(OFFSET('Sanitation Data'!$D$13,0,10*ROW('Sanitation Data'!D61)))),OFFSET('Sanitation Data'!$D$13,0,10*ROW('Sanitation Data'!D61)),NA())))</f>
        <v>#N/A</v>
      </c>
      <c r="AF67" s="134" t="e">
        <f ca="1">+IF(AND(ISNUMBER(OFFSET('Sanitation Data'!$E$5,0,10*ROW('Sanitation Data'!E61))),CU67="Yes"),100-OFFSET('Sanitation Data'!$E$5,0,10*ROW('Sanitation Data'!E61)),IF(AND(ISNUMBER(OFFSET('Sanitation Data'!$E$5,0,10*ROW('Sanitation Data'!E61))),CU67="No",ISNUMBER(OFFSET('Sanitation Data'!$E$5,0,10*ROW('Sanitation Data'!E61)))),CONCATENATE("[",ROUND(100-OFFSET('Sanitation Data'!$E$5,0,10*ROW('Sanitation Data'!E61)),0),"]"),IF(AND(ISNUMBER(OFFSET('Sanitation Data'!$E$5,0,10*ROW('Sanitation Data'!E61))),CU67="",ISNUMBER(OFFSET('Sanitation Data'!$E$5,0,10*ROW('Sanitation Data'!E61)))),100-OFFSET('Sanitation Data'!$E$5,0,10*ROW('Sanitation Data'!E61)),NA())))</f>
        <v>#N/A</v>
      </c>
      <c r="AG67" s="134" t="e">
        <f ca="1">+IF(AND(ISNUMBER(OFFSET('Sanitation Data'!$E$7,0,10*ROW('Sanitation Data'!E61))),CV67="Yes"),OFFSET('Sanitation Data'!$E$7,0,10*ROW('Sanitation Data'!E61)),IF(AND(ISNUMBER(OFFSET('Sanitation Data'!$E$7,0,10*ROW('Sanitation Data'!E61))),CV67="No",ISNUMBER(OFFSET('Sanitation Data'!$E$7,0,10*ROW('Sanitation Data'!E61)))),CONCATENATE("[",ROUND(OFFSET('Sanitation Data'!$E$7,0,10*ROW('Sanitation Data'!E61)),0),"]"),IF(AND(ISNUMBER(OFFSET('Sanitation Data'!$E$7,0,10*ROW('Sanitation Data'!E61))),CV67="",ISNUMBER(OFFSET('Sanitation Data'!$E$7,0,10*ROW('Sanitation Data'!E61)))),OFFSET('Sanitation Data'!$E$7,0,10*ROW('Sanitation Data'!E61)),NA())))</f>
        <v>#N/A</v>
      </c>
      <c r="AH67" s="134" t="e">
        <f ca="1">+IF(AND(ISNUMBER(OFFSET('Sanitation Data'!$E$11,0,10*ROW('Sanitation Data'!E61))),CW67="Yes"),OFFSET('Sanitation Data'!$E$11,0,10*ROW('Sanitation Data'!E61)),IF(AND(ISNUMBER(OFFSET('Sanitation Data'!$E$11,0,10*ROW('Sanitation Data'!E61))),CW67="No",ISNUMBER(OFFSET('Sanitation Data'!$E$11,0,10*ROW('Sanitation Data'!E61)))),CONCATENATE("[",ROUND(OFFSET('Sanitation Data'!$E$11,0,10*ROW('Sanitation Data'!E61)),0),"]"),IF(AND(ISNUMBER(OFFSET('Sanitation Data'!$E$11,0,10*ROW('Sanitation Data'!E61))),CW67="",ISNUMBER(OFFSET('Sanitation Data'!$E$11,0,10*ROW('Sanitation Data'!E61)))),OFFSET('Sanitation Data'!$E$11,0,10*ROW('Sanitation Data'!E61)),NA())))</f>
        <v>#N/A</v>
      </c>
      <c r="AI67" s="134" t="e">
        <f ca="1">+IF(AND(ISNUMBER(OFFSET('Sanitation Data'!$E$12,0,10*ROW('Sanitation Data'!E61))),CX67="Yes"),OFFSET('Sanitation Data'!$E$12,0,10*ROW('Sanitation Data'!E61)),IF(AND(ISNUMBER(OFFSET('Sanitation Data'!$E$12,0,10*ROW('Sanitation Data'!E61))),CX67="No",ISNUMBER(OFFSET('Sanitation Data'!$E$12,0,10*ROW('Sanitation Data'!E61)))),CONCATENATE("[",ROUND(OFFSET('Sanitation Data'!$E$12,0,10*ROW('Sanitation Data'!E61)),0),"]"),IF(AND(ISNUMBER(OFFSET('Sanitation Data'!$E$12,0,10*ROW('Sanitation Data'!E61))),CX67="",ISNUMBER(OFFSET('Sanitation Data'!$E$12,0,10*ROW('Sanitation Data'!E61)))),OFFSET('Sanitation Data'!$E$12,0,10*ROW('Sanitation Data'!E61)),NA())))</f>
        <v>#N/A</v>
      </c>
      <c r="AJ67" s="134" t="e">
        <f ca="1">+IF(AND(ISNUMBER(OFFSET('Sanitation Data'!$E$13,0,10*ROW('Sanitation Data'!E61))),CY67="Yes"),OFFSET('Sanitation Data'!$E$13,0,10*ROW('Sanitation Data'!E61)),IF(AND(ISNUMBER(OFFSET('Sanitation Data'!$E$13,0,10*ROW('Sanitation Data'!E61))),CY67="No",ISNUMBER(OFFSET('Sanitation Data'!$E$13,0,10*ROW('Sanitation Data'!E61)))),CONCATENATE("[",ROUND(OFFSET('Sanitation Data'!$E$13,0,10*ROW('Sanitation Data'!E61)),0),"]"),IF(AND(ISNUMBER(OFFSET('Sanitation Data'!$E$13,0,10*ROW('Sanitation Data'!E61))),CY67="",ISNUMBER(OFFSET('Sanitation Data'!$E$13,0,10*ROW('Sanitation Data'!E61)))),OFFSET('Sanitation Data'!$E$13,0,10*ROW('Sanitation Data'!E61)),NA())))</f>
        <v>#N/A</v>
      </c>
      <c r="AK67" s="134" t="e">
        <f ca="1">+IF(AND(ISNUMBER(OFFSET('Sanitation Data'!$F$5,0,10*ROW('Sanitation Data'!F61))),CZ67="Yes"),100-OFFSET('Sanitation Data'!$F$5,0,10*ROW('Sanitation Data'!F61)),IF(AND(ISNUMBER(OFFSET('Sanitation Data'!$F$5,0,10*ROW('Sanitation Data'!F61))),CZ67="No",ISNUMBER(OFFSET('Sanitation Data'!$F$5,0,10*ROW('Sanitation Data'!F61)))),CONCATENATE("[",ROUND(100-OFFSET('Sanitation Data'!$F$5,0,10*ROW('Sanitation Data'!F61)),0),"]"),IF(AND(ISNUMBER(OFFSET('Sanitation Data'!$F$5,0,10*ROW('Sanitation Data'!F61))),CZ67="",ISNUMBER(OFFSET('Sanitation Data'!$F$5,0,10*ROW('Sanitation Data'!F61)))),100-OFFSET('Sanitation Data'!$F$5,0,10*ROW('Sanitation Data'!F61)),NA())))</f>
        <v>#N/A</v>
      </c>
      <c r="AL67" s="134" t="e">
        <f ca="1">+IF(AND(ISNUMBER(OFFSET('Sanitation Data'!$F$7,0,10*ROW('Sanitation Data'!F61))),DA67="Yes"),OFFSET('Sanitation Data'!$F$7,0,10*ROW('Sanitation Data'!F61)),IF(AND(ISNUMBER(OFFSET('Sanitation Data'!$F$7,0,10*ROW('Sanitation Data'!F61))),DA67="No",ISNUMBER(OFFSET('Sanitation Data'!$F$7,0,10*ROW('Sanitation Data'!F61)))),CONCATENATE("[",ROUND(OFFSET('Sanitation Data'!$F$7,0,10*ROW('Sanitation Data'!F61)),0),"]"),IF(AND(ISNUMBER(OFFSET('Sanitation Data'!$F$7,0,10*ROW('Sanitation Data'!F61))),DA67="",ISNUMBER(OFFSET('Sanitation Data'!$F$7,0,10*ROW('Sanitation Data'!F61)))),OFFSET('Sanitation Data'!$F$7,0,10*ROW('Sanitation Data'!F61)),NA())))</f>
        <v>#N/A</v>
      </c>
      <c r="AM67" s="134" t="e">
        <f ca="1">+IF(AND(ISNUMBER(OFFSET('Sanitation Data'!$F$11,0,10*ROW('Sanitation Data'!F61))),DB67="Yes"),OFFSET('Sanitation Data'!$F$11,0,10*ROW('Sanitation Data'!F61)),IF(AND(ISNUMBER(OFFSET('Sanitation Data'!$F$11,0,10*ROW('Sanitation Data'!F61))),DB67="No",ISNUMBER(OFFSET('Sanitation Data'!$F$11,0,10*ROW('Sanitation Data'!F61)))),CONCATENATE("[",ROUND(OFFSET('Sanitation Data'!$F$11,0,10*ROW('Sanitation Data'!F61)),0),"]"),IF(AND(ISNUMBER(OFFSET('Sanitation Data'!$F$11,0,10*ROW('Sanitation Data'!F61))),DB67="",ISNUMBER(OFFSET('Sanitation Data'!$F$11,0,10*ROW('Sanitation Data'!F61)))),OFFSET('Sanitation Data'!$F$11,0,10*ROW('Sanitation Data'!F61)),NA())))</f>
        <v>#N/A</v>
      </c>
      <c r="AN67" s="134" t="e">
        <f ca="1">+IF(AND(ISNUMBER(OFFSET('Sanitation Data'!$F$12,0,10*ROW('Sanitation Data'!F61))),DC67="Yes"),OFFSET('Sanitation Data'!$F$12,0,10*ROW('Sanitation Data'!F61)),IF(AND(ISNUMBER(OFFSET('Sanitation Data'!$F$12,0,10*ROW('Sanitation Data'!F61))),DC67="No",ISNUMBER(OFFSET('Sanitation Data'!$F$12,0,10*ROW('Sanitation Data'!F61)))),CONCATENATE("[",ROUND(OFFSET('Sanitation Data'!$F$12,0,10*ROW('Sanitation Data'!F61)),0),"]"),IF(AND(ISNUMBER(OFFSET('Sanitation Data'!$F$12,0,10*ROW('Sanitation Data'!F61))),DC67="",ISNUMBER(OFFSET('Sanitation Data'!$F$12,0,10*ROW('Sanitation Data'!F61)))),OFFSET('Sanitation Data'!$F$12,0,10*ROW('Sanitation Data'!F61)),NA())))</f>
        <v>#N/A</v>
      </c>
      <c r="AO67" s="134" t="e">
        <f ca="1">+IF(AND(ISNUMBER(OFFSET('Sanitation Data'!$F$13,0,10*ROW('Sanitation Data'!F61))),DD67="Yes"),OFFSET('Sanitation Data'!$F$13,0,10*ROW('Sanitation Data'!F61)),IF(AND(ISNUMBER(OFFSET('Sanitation Data'!$F$13,0,10*ROW('Sanitation Data'!F61))),DD67="No",ISNUMBER(OFFSET('Sanitation Data'!$F$13,0,10*ROW('Sanitation Data'!F61)))),CONCATENATE("[",ROUND(OFFSET('Sanitation Data'!$F$13,0,10*ROW('Sanitation Data'!F61)),0),"]"),IF(AND(ISNUMBER(OFFSET('Sanitation Data'!$F$13,0,10*ROW('Sanitation Data'!F61))),DD67="",ISNUMBER(OFFSET('Sanitation Data'!$F$13,0,10*ROW('Sanitation Data'!F61)))),OFFSET('Sanitation Data'!$F$13,0,10*ROW('Sanitation Data'!F61)),NA())))</f>
        <v>#N/A</v>
      </c>
      <c r="AP67" s="134" t="e">
        <f ca="1">+IF(AND(ISNUMBER(OFFSET('Sanitation Data'!$G$5,0,10*ROW('Sanitation Data'!G61))),DE67="Yes"),100-OFFSET('Sanitation Data'!$G$5,0,10*ROW('Sanitation Data'!G61)),IF(AND(ISNUMBER(OFFSET('Sanitation Data'!$G$5,0,10*ROW('Sanitation Data'!G61))),DE67="No",ISNUMBER(OFFSET('Sanitation Data'!$G$5,0,10*ROW('Sanitation Data'!G61)))),CONCATENATE("[",ROUND(100-OFFSET('Sanitation Data'!$G$5,0,10*ROW('Sanitation Data'!G61)),0),"]"),IF(AND(ISNUMBER(OFFSET('Sanitation Data'!$G$5,0,10*ROW('Sanitation Data'!G61))),DE67="",ISNUMBER(OFFSET('Sanitation Data'!$G$5,0,10*ROW('Sanitation Data'!G61)))),100-OFFSET('Sanitation Data'!$G$5,0,10*ROW('Sanitation Data'!G61)),NA())))</f>
        <v>#N/A</v>
      </c>
      <c r="AQ67" s="134" t="e">
        <f ca="1">+IF(AND(ISNUMBER(OFFSET('Sanitation Data'!$G$7,0,10*ROW('Sanitation Data'!G61))),DF67="Yes"),OFFSET('Sanitation Data'!$G$7,0,10*ROW('Sanitation Data'!G61)),IF(AND(ISNUMBER(OFFSET('Sanitation Data'!$G$7,0,10*ROW('Sanitation Data'!G61))),DF67="No",ISNUMBER(OFFSET('Sanitation Data'!$G$7,0,10*ROW('Sanitation Data'!G61)))),CONCATENATE("[",ROUND(OFFSET('Sanitation Data'!$G$7,0,10*ROW('Sanitation Data'!G61)),0),"]"),IF(AND(ISNUMBER(OFFSET('Sanitation Data'!$G$7,0,10*ROW('Sanitation Data'!G61))),DF67="",ISNUMBER(OFFSET('Sanitation Data'!$G$7,0,10*ROW('Sanitation Data'!G61)))),OFFSET('Sanitation Data'!$G$7,0,10*ROW('Sanitation Data'!G61)),NA())))</f>
        <v>#N/A</v>
      </c>
      <c r="AR67" s="134" t="e">
        <f ca="1">+IF(AND(ISNUMBER(OFFSET('Sanitation Data'!$G$11,0,10*ROW('Sanitation Data'!G61))),DG67="Yes"),OFFSET('Sanitation Data'!$G$11,0,10*ROW('Sanitation Data'!G61)),IF(AND(ISNUMBER(OFFSET('Sanitation Data'!$G$11,0,10*ROW('Sanitation Data'!G61))),DG67="No",ISNUMBER(OFFSET('Sanitation Data'!$G$11,0,10*ROW('Sanitation Data'!G61)))),CONCATENATE("[",ROUND(OFFSET('Sanitation Data'!$G$11,0,10*ROW('Sanitation Data'!G61)),0),"]"),IF(AND(ISNUMBER(OFFSET('Sanitation Data'!$G$11,0,10*ROW('Sanitation Data'!G61))),DG67="",ISNUMBER(OFFSET('Sanitation Data'!$G$11,0,10*ROW('Sanitation Data'!G61)))),OFFSET('Sanitation Data'!$G$11,0,10*ROW('Sanitation Data'!G61)),NA())))</f>
        <v>#N/A</v>
      </c>
      <c r="AS67" s="134" t="e">
        <f ca="1">+IF(AND(ISNUMBER(OFFSET('Sanitation Data'!$G$12,0,10*ROW('Sanitation Data'!G61))),DH67="Yes"),OFFSET('Sanitation Data'!$G$12,0,10*ROW('Sanitation Data'!G61)),IF(AND(ISNUMBER(OFFSET('Sanitation Data'!$G$12,0,10*ROW('Sanitation Data'!G61))),DH67="No",ISNUMBER(OFFSET('Sanitation Data'!$G$12,0,10*ROW('Sanitation Data'!G61)))),CONCATENATE("[",ROUND(OFFSET('Sanitation Data'!$G$12,0,10*ROW('Sanitation Data'!G61)),0),"]"),IF(AND(ISNUMBER(OFFSET('Sanitation Data'!$G$12,0,10*ROW('Sanitation Data'!G61))),DH67="",ISNUMBER(OFFSET('Sanitation Data'!$G$12,0,10*ROW('Sanitation Data'!G61)))),OFFSET('Sanitation Data'!$G$12,0,10*ROW('Sanitation Data'!G61)),NA())))</f>
        <v>#N/A</v>
      </c>
      <c r="AT67" s="134" t="e">
        <f ca="1">+IF(AND(ISNUMBER(OFFSET('Sanitation Data'!$G$13,0,10*ROW('Sanitation Data'!G61))),DI67="Yes"),OFFSET('Sanitation Data'!$G$13,0,10*ROW('Sanitation Data'!G61)),IF(AND(ISNUMBER(OFFSET('Sanitation Data'!$G$13,0,10*ROW('Sanitation Data'!G61))),DI67="No",ISNUMBER(OFFSET('Sanitation Data'!$G$13,0,10*ROW('Sanitation Data'!G61)))),CONCATENATE("[",ROUND(OFFSET('Sanitation Data'!$G$13,0,10*ROW('Sanitation Data'!G61)),0),"]"),IF(AND(ISNUMBER(OFFSET('Sanitation Data'!$G$13,0,10*ROW('Sanitation Data'!G61))),DI67="",ISNUMBER(OFFSET('Sanitation Data'!$G$13,0,10*ROW('Sanitation Data'!G61)))),OFFSET('Sanitation Data'!$G$13,0,10*ROW('Sanitation Data'!G61)),NA())))</f>
        <v>#N/A</v>
      </c>
      <c r="AU67" s="134" t="e">
        <f ca="1">+IF(AND(ISNUMBER(OFFSET('Sanitation Data'!$H$5,0,10*ROW('Sanitation Data'!H61))),DJ67="Yes"),100-OFFSET('Sanitation Data'!$H$5,0,10*ROW('Sanitation Data'!H61)),IF(AND(ISNUMBER(OFFSET('Sanitation Data'!$H$5,0,10*ROW('Sanitation Data'!H61))),DJ67="No",ISNUMBER(OFFSET('Sanitation Data'!$H$5,0,10*ROW('Sanitation Data'!H61)))),CONCATENATE("[",ROUND(100-OFFSET('Sanitation Data'!$H$5,0,10*ROW('Sanitation Data'!H61)),0),"]"),IF(AND(ISNUMBER(OFFSET('Sanitation Data'!$H$5,0,10*ROW('Sanitation Data'!H61))),DJ67="",ISNUMBER(OFFSET('Sanitation Data'!$H$5,0,10*ROW('Sanitation Data'!H61)))),100-OFFSET('Sanitation Data'!$H$5,0,10*ROW('Sanitation Data'!H61)),NA())))</f>
        <v>#N/A</v>
      </c>
      <c r="AV67" s="134" t="e">
        <f ca="1">+IF(AND(ISNUMBER(OFFSET('Sanitation Data'!$H$7,0,10*ROW('Sanitation Data'!H61))),DK67="Yes"),OFFSET('Sanitation Data'!$H$7,0,10*ROW('Sanitation Data'!H61)),IF(AND(ISNUMBER(OFFSET('Sanitation Data'!$H$7,0,10*ROW('Sanitation Data'!H61))),DK67="No",ISNUMBER(OFFSET('Sanitation Data'!$H$7,0,10*ROW('Sanitation Data'!H61)))),CONCATENATE("[",ROUND(OFFSET('Sanitation Data'!$H$7,0,10*ROW('Sanitation Data'!H61)),0),"]"),IF(AND(ISNUMBER(OFFSET('Sanitation Data'!$H$7,0,10*ROW('Sanitation Data'!H61))),DK67="",ISNUMBER(OFFSET('Sanitation Data'!$H$7,0,10*ROW('Sanitation Data'!H61)))),OFFSET('Sanitation Data'!$H$7,0,10*ROW('Sanitation Data'!H61)),NA())))</f>
        <v>#N/A</v>
      </c>
      <c r="AW67" s="134" t="e">
        <f ca="1">+IF(AND(ISNUMBER(OFFSET('Sanitation Data'!$H$11,0,10*ROW('Sanitation Data'!H61))),DL67="Yes"),OFFSET('Sanitation Data'!$H$11,0,10*ROW('Sanitation Data'!H61)),IF(AND(ISNUMBER(OFFSET('Sanitation Data'!$H$11,0,10*ROW('Sanitation Data'!H61))),DL67="No",ISNUMBER(OFFSET('Sanitation Data'!$H$11,0,10*ROW('Sanitation Data'!H61)))),CONCATENATE("[",ROUND(OFFSET('Sanitation Data'!$H$11,0,10*ROW('Sanitation Data'!H61)),0),"]"),IF(AND(ISNUMBER(OFFSET('Sanitation Data'!$H$11,0,10*ROW('Sanitation Data'!H61))),DL67="",ISNUMBER(OFFSET('Sanitation Data'!$H$11,0,10*ROW('Sanitation Data'!H61)))),OFFSET('Sanitation Data'!$H$11,0,10*ROW('Sanitation Data'!H61)),NA())))</f>
        <v>#N/A</v>
      </c>
      <c r="AX67" s="134" t="e">
        <f ca="1">+IF(AND(ISNUMBER(OFFSET('Sanitation Data'!$H$12,0,10*ROW('Sanitation Data'!H61))),DM67="Yes"),OFFSET('Sanitation Data'!$H$12,0,10*ROW('Sanitation Data'!H61)),IF(AND(ISNUMBER(OFFSET('Sanitation Data'!$H$12,0,10*ROW('Sanitation Data'!H61))),DM67="No",ISNUMBER(OFFSET('Sanitation Data'!$H$12,0,10*ROW('Sanitation Data'!H61)))),CONCATENATE("[",ROUND(OFFSET('Sanitation Data'!$H$12,0,10*ROW('Sanitation Data'!H61)),0),"]"),IF(AND(ISNUMBER(OFFSET('Sanitation Data'!$H$12,0,10*ROW('Sanitation Data'!H61))),DM67="",ISNUMBER(OFFSET('Sanitation Data'!$H$12,0,10*ROW('Sanitation Data'!H61)))),OFFSET('Sanitation Data'!$H$12,0,10*ROW('Sanitation Data'!H61)),NA())))</f>
        <v>#N/A</v>
      </c>
      <c r="AY67" s="134" t="e">
        <f ca="1">+IF(AND(ISNUMBER(OFFSET('Sanitation Data'!$H$13,0,10*ROW('Sanitation Data'!H61))),DN67="Yes"),OFFSET('Sanitation Data'!$H$13,0,10*ROW('Sanitation Data'!H61)),IF(AND(ISNUMBER(OFFSET('Sanitation Data'!$H$13,0,10*ROW('Sanitation Data'!H61))),DN67="No",ISNUMBER(OFFSET('Sanitation Data'!$H$13,0,10*ROW('Sanitation Data'!H61)))),CONCATENATE("[",ROUND(OFFSET('Sanitation Data'!$H$13,0,10*ROW('Sanitation Data'!H61)),0),"]"),IF(AND(ISNUMBER(OFFSET('Sanitation Data'!$H$13,0,10*ROW('Sanitation Data'!H61))),DN67="",ISNUMBER(OFFSET('Sanitation Data'!$H$13,0,10*ROW('Sanitation Data'!H61)))),OFFSET('Sanitation Data'!$H$13,0,10*ROW('Sanitation Data'!H61)),NA())))</f>
        <v>#N/A</v>
      </c>
      <c r="AZ67" s="135" t="e">
        <f ca="1">+IF(AND(ISNUMBER(OFFSET('Hygiene Data'!$C$6,0,10*ROW('Hygiene Data'!C61))),DO67="Yes"),OFFSET('Hygiene Data'!$C$6,0,10*ROW('Hygiene Data'!C61)),IF(AND(ISNUMBER(OFFSET('Hygiene Data'!$C$6,0,10*ROW('Hygiene Data'!C61))),DO67="No",ISNUMBER(OFFSET('Hygiene Data'!$C$6,0,10*ROW('Hygiene Data'!C61)))),CONCATENATE("[",ROUND(OFFSET('Hygiene Data'!$C$6,0,10*ROW('Hygiene Data'!C61)),0),"]"),IF(AND(ISNUMBER(OFFSET('Hygiene Data'!$C$6,0,10*ROW('Hygiene Data'!C61))),DO67="",ISNUMBER(OFFSET('Hygiene Data'!$C$6,0,10*ROW('Hygiene Data'!C61)))),OFFSET('Hygiene Data'!$C$6,0,10*ROW('Hygiene Data'!C61)),NA())))</f>
        <v>#N/A</v>
      </c>
      <c r="BA67" s="135" t="e">
        <f ca="1">+IF(AND(ISNUMBER(OFFSET('Hygiene Data'!$C$8,0,10*ROW('Hygiene Data'!C61))),DP67="Yes"),OFFSET('Hygiene Data'!$C$8,0,10*ROW('Hygiene Data'!C61)),IF(AND(ISNUMBER(OFFSET('Hygiene Data'!$C$8,0,10*ROW('Hygiene Data'!C61))),DP67="No",ISNUMBER(OFFSET('Hygiene Data'!$C$8,0,10*ROW('Hygiene Data'!C61)))),CONCATENATE("[",ROUND(OFFSET('Hygiene Data'!$C$8,0,10*ROW('Hygiene Data'!C61)),0),"]"),IF(AND(ISNUMBER(OFFSET('Hygiene Data'!$C$8,0,10*ROW('Hygiene Data'!C61))),DP67="",ISNUMBER(OFFSET('Hygiene Data'!$C$8,0,10*ROW('Hygiene Data'!C61)))),OFFSET('Hygiene Data'!$C$8,0,10*ROW('Hygiene Data'!C61)),NA())))</f>
        <v>#N/A</v>
      </c>
      <c r="BB67" s="135" t="e">
        <f ca="1">+IF(AND(ISNUMBER(OFFSET('Hygiene Data'!$C$10,0,10*ROW('Hygiene Data'!C61))),DQ67="Yes"),OFFSET('Hygiene Data'!$C$10,0,10*ROW('Hygiene Data'!C61)),IF(AND(ISNUMBER(OFFSET('Hygiene Data'!$C$10,0,10*ROW('Hygiene Data'!C61))),DQ67="No",ISNUMBER(OFFSET('Hygiene Data'!$C$10,0,10*ROW('Hygiene Data'!C61)))),CONCATENATE("[",ROUND(OFFSET('Hygiene Data'!$C$10,0,10*ROW('Hygiene Data'!C61)),0),"]"),IF(AND(ISNUMBER(OFFSET('Hygiene Data'!$C$10,0,10*ROW('Hygiene Data'!C61))),DQ67="",ISNUMBER(OFFSET('Hygiene Data'!$C$10,0,10*ROW('Hygiene Data'!C61)))),OFFSET('Hygiene Data'!$C$10,0,10*ROW('Hygiene Data'!C61)),NA())))</f>
        <v>#N/A</v>
      </c>
      <c r="BC67" s="135" t="e">
        <f ca="1">+IF(AND(ISNUMBER(OFFSET('Hygiene Data'!$D$6,0,10*ROW('Hygiene Data'!D61))),DR67="Yes"),OFFSET('Hygiene Data'!$D$6,0,10*ROW('Hygiene Data'!D61)),IF(AND(ISNUMBER(OFFSET('Hygiene Data'!$D$6,0,10*ROW('Hygiene Data'!D61))),DR67="No",ISNUMBER(OFFSET('Hygiene Data'!$D$6,0,10*ROW('Hygiene Data'!D61)))),CONCATENATE("[",ROUND(OFFSET('Hygiene Data'!$D$6,0,10*ROW('Hygiene Data'!D61)),0),"]"),IF(AND(ISNUMBER(OFFSET('Hygiene Data'!$D$6,0,10*ROW('Hygiene Data'!D61))),DR67="",ISNUMBER(OFFSET('Hygiene Data'!$D$6,0,10*ROW('Hygiene Data'!D61)))),OFFSET('Hygiene Data'!$D$6,0,10*ROW('Hygiene Data'!D61)),NA())))</f>
        <v>#N/A</v>
      </c>
      <c r="BD67" s="135" t="e">
        <f ca="1">+IF(AND(ISNUMBER(OFFSET('Hygiene Data'!$D$8,0,10*ROW('Hygiene Data'!D61))),DS67="Yes"),OFFSET('Hygiene Data'!$D$8,0,10*ROW('Hygiene Data'!D61)),IF(AND(ISNUMBER(OFFSET('Hygiene Data'!$D$8,0,10*ROW('Hygiene Data'!D61))),DS67="No",ISNUMBER(OFFSET('Hygiene Data'!$D$8,0,10*ROW('Hygiene Data'!D61)))),CONCATENATE("[",ROUND(OFFSET('Hygiene Data'!$D$8,0,10*ROW('Hygiene Data'!D61)),0),"]"),IF(AND(ISNUMBER(OFFSET('Hygiene Data'!$D$8,0,10*ROW('Hygiene Data'!D61))),DS67="",ISNUMBER(OFFSET('Hygiene Data'!$D$8,0,10*ROW('Hygiene Data'!D61)))),OFFSET('Hygiene Data'!$D$8,0,10*ROW('Hygiene Data'!D61)),NA())))</f>
        <v>#N/A</v>
      </c>
      <c r="BE67" s="135" t="e">
        <f ca="1">+IF(AND(ISNUMBER(OFFSET('Hygiene Data'!$D$10,0,10*ROW('Hygiene Data'!D61))),DT67="Yes"),OFFSET('Hygiene Data'!$D$10,0,10*ROW('Hygiene Data'!D61)),IF(AND(ISNUMBER(OFFSET('Hygiene Data'!$D$10,0,10*ROW('Hygiene Data'!D61))),DT67="No",ISNUMBER(OFFSET('Hygiene Data'!$D$10,0,10*ROW('Hygiene Data'!D61)))),CONCATENATE("[",ROUND(OFFSET('Hygiene Data'!$D$10,0,10*ROW('Hygiene Data'!D61)),0),"]"),IF(AND(ISNUMBER(OFFSET('Hygiene Data'!$D$10,0,10*ROW('Hygiene Data'!D61))),DT67="",ISNUMBER(OFFSET('Hygiene Data'!$D$10,0,10*ROW('Hygiene Data'!D61)))),OFFSET('Hygiene Data'!$D$10,0,10*ROW('Hygiene Data'!D61)),NA())))</f>
        <v>#N/A</v>
      </c>
      <c r="BF67" s="135" t="e">
        <f ca="1">+IF(AND(ISNUMBER(OFFSET('Hygiene Data'!$E$6,0,10*ROW('Hygiene Data'!E61))),DU67="Yes"),OFFSET('Hygiene Data'!$E$6,0,10*ROW('Hygiene Data'!E61)),IF(AND(ISNUMBER(OFFSET('Hygiene Data'!$E$6,0,10*ROW('Hygiene Data'!E61))),DU67="No",ISNUMBER(OFFSET('Hygiene Data'!$E$6,0,10*ROW('Hygiene Data'!E61)))),CONCATENATE("[",ROUND(OFFSET('Hygiene Data'!$E$6,0,10*ROW('Hygiene Data'!E61)),0),"]"),IF(AND(ISNUMBER(OFFSET('Hygiene Data'!$E$6,0,10*ROW('Hygiene Data'!E61))),DU67="",ISNUMBER(OFFSET('Hygiene Data'!$E$6,0,10*ROW('Hygiene Data'!E61)))),OFFSET('Hygiene Data'!$E$6,0,10*ROW('Hygiene Data'!E61)),NA())))</f>
        <v>#N/A</v>
      </c>
      <c r="BG67" s="135" t="e">
        <f ca="1">+IF(AND(ISNUMBER(OFFSET('Hygiene Data'!$E$8,0,10*ROW('Hygiene Data'!E61))),DV67="Yes"),OFFSET('Hygiene Data'!$E$8,0,10*ROW('Hygiene Data'!E61)),IF(AND(ISNUMBER(OFFSET('Hygiene Data'!$E$8,0,10*ROW('Hygiene Data'!E61))),DV67="No",ISNUMBER(OFFSET('Hygiene Data'!$E$8,0,10*ROW('Hygiene Data'!E61)))),CONCATENATE("[",ROUND(OFFSET('Hygiene Data'!$E$8,0,10*ROW('Hygiene Data'!E61)),0),"]"),IF(AND(ISNUMBER(OFFSET('Hygiene Data'!$E$8,0,10*ROW('Hygiene Data'!E61))),DV67="",ISNUMBER(OFFSET('Hygiene Data'!$E$8,0,10*ROW('Hygiene Data'!E61)))),OFFSET('Hygiene Data'!$E$8,0,10*ROW('Hygiene Data'!E61)),NA())))</f>
        <v>#N/A</v>
      </c>
      <c r="BH67" s="135" t="e">
        <f ca="1">+IF(AND(ISNUMBER(OFFSET('Hygiene Data'!$E$10,0,10*ROW('Hygiene Data'!E61))),DW67="Yes"),OFFSET('Hygiene Data'!$E$10,0,10*ROW('Hygiene Data'!E61)),IF(AND(ISNUMBER(OFFSET('Hygiene Data'!$E$10,0,10*ROW('Hygiene Data'!E61))),DW67="No",ISNUMBER(OFFSET('Hygiene Data'!$E$10,0,10*ROW('Hygiene Data'!E61)))),CONCATENATE("[",ROUND(OFFSET('Hygiene Data'!$E$10,0,10*ROW('Hygiene Data'!E61)),0),"]"),IF(AND(ISNUMBER(OFFSET('Hygiene Data'!$E$10,0,10*ROW('Hygiene Data'!E61))),DW67="",ISNUMBER(OFFSET('Hygiene Data'!$E$10,0,10*ROW('Hygiene Data'!E61)))),OFFSET('Hygiene Data'!$E$10,0,10*ROW('Hygiene Data'!E61)),NA())))</f>
        <v>#N/A</v>
      </c>
      <c r="BI67" s="135" t="e">
        <f ca="1">+IF(AND(ISNUMBER(OFFSET('Hygiene Data'!$F$6,0,10*ROW('Hygiene Data'!F61))),DX67="Yes"),OFFSET('Hygiene Data'!$F$6,0,10*ROW('Hygiene Data'!F61)),IF(AND(ISNUMBER(OFFSET('Hygiene Data'!$F$6,0,10*ROW('Hygiene Data'!F61))),DX67="No",ISNUMBER(OFFSET('Hygiene Data'!$F$6,0,10*ROW('Hygiene Data'!F61)))),CONCATENATE("[",ROUND(OFFSET('Hygiene Data'!$F$6,0,10*ROW('Hygiene Data'!F61)),0),"]"),IF(AND(ISNUMBER(OFFSET('Hygiene Data'!$F$6,0,10*ROW('Hygiene Data'!F61))),DX67="",ISNUMBER(OFFSET('Hygiene Data'!$F$6,0,10*ROW('Hygiene Data'!F61)))),OFFSET('Hygiene Data'!$F$6,0,10*ROW('Hygiene Data'!F61)),NA())))</f>
        <v>#N/A</v>
      </c>
      <c r="BJ67" s="135" t="e">
        <f ca="1">+IF(AND(ISNUMBER(OFFSET('Hygiene Data'!$F$8,0,10*ROW('Hygiene Data'!F61))),DY67="Yes"),OFFSET('Hygiene Data'!$F$8,0,10*ROW('Hygiene Data'!F61)),IF(AND(ISNUMBER(OFFSET('Hygiene Data'!$F$8,0,10*ROW('Hygiene Data'!F61))),DY67="No",ISNUMBER(OFFSET('Hygiene Data'!$F$8,0,10*ROW('Hygiene Data'!F61)))),CONCATENATE("[",ROUND(OFFSET('Hygiene Data'!$F$8,0,10*ROW('Hygiene Data'!F61)),0),"]"),IF(AND(ISNUMBER(OFFSET('Hygiene Data'!$F$8,0,10*ROW('Hygiene Data'!F61))),DY67="",ISNUMBER(OFFSET('Hygiene Data'!$F$8,0,10*ROW('Hygiene Data'!F61)))),OFFSET('Hygiene Data'!$F$8,0,10*ROW('Hygiene Data'!F61)),NA())))</f>
        <v>#N/A</v>
      </c>
      <c r="BK67" s="135" t="e">
        <f ca="1">+IF(AND(ISNUMBER(OFFSET('Hygiene Data'!$F$10,0,10*ROW('Hygiene Data'!F61))),DZ67="Yes"),OFFSET('Hygiene Data'!$F$10,0,10*ROW('Hygiene Data'!F61)),IF(AND(ISNUMBER(OFFSET('Hygiene Data'!$F$10,0,10*ROW('Hygiene Data'!F61))),DZ67="No",ISNUMBER(OFFSET('Hygiene Data'!$F$10,0,10*ROW('Hygiene Data'!F61)))),CONCATENATE("[",ROUND(OFFSET('Hygiene Data'!$F$10,0,10*ROW('Hygiene Data'!F61)),0),"]"),IF(AND(ISNUMBER(OFFSET('Hygiene Data'!$F$10,0,10*ROW('Hygiene Data'!F61))),DZ67="",ISNUMBER(OFFSET('Hygiene Data'!$F$10,0,10*ROW('Hygiene Data'!F61)))),OFFSET('Hygiene Data'!$F$10,0,10*ROW('Hygiene Data'!F61)),NA())))</f>
        <v>#N/A</v>
      </c>
      <c r="BL67" s="135" t="e">
        <f ca="1">+IF(AND(ISNUMBER(OFFSET('Hygiene Data'!$G$6,0,10*ROW('Hygiene Data'!G61))),EA67="Yes"),OFFSET('Hygiene Data'!$G$6,0,10*ROW('Hygiene Data'!G61)),IF(AND(ISNUMBER(OFFSET('Hygiene Data'!$G$6,0,10*ROW('Hygiene Data'!G61))),EA67="No",ISNUMBER(OFFSET('Hygiene Data'!$G$6,0,10*ROW('Hygiene Data'!G61)))),CONCATENATE("[",ROUND(OFFSET('Hygiene Data'!$G$6,0,10*ROW('Hygiene Data'!G61)),0),"]"),IF(AND(ISNUMBER(OFFSET('Hygiene Data'!$G$6,0,10*ROW('Hygiene Data'!G61))),EA67="",ISNUMBER(OFFSET('Hygiene Data'!$G$6,0,10*ROW('Hygiene Data'!G61)))),OFFSET('Hygiene Data'!$G$6,0,10*ROW('Hygiene Data'!G61)),NA())))</f>
        <v>#N/A</v>
      </c>
      <c r="BM67" s="135" t="e">
        <f ca="1">+IF(AND(ISNUMBER(OFFSET('Hygiene Data'!$G$8,0,10*ROW('Hygiene Data'!G61))),EB67="Yes"),OFFSET('Hygiene Data'!$G$8,0,10*ROW('Hygiene Data'!G61)),IF(AND(ISNUMBER(OFFSET('Hygiene Data'!$G$8,0,10*ROW('Hygiene Data'!G61))),EB67="No",ISNUMBER(OFFSET('Hygiene Data'!$G$8,0,10*ROW('Hygiene Data'!G61)))),CONCATENATE("[",ROUND(OFFSET('Hygiene Data'!$G$8,0,10*ROW('Hygiene Data'!G61)),0),"]"),IF(AND(ISNUMBER(OFFSET('Hygiene Data'!$G$8,0,10*ROW('Hygiene Data'!G61))),EB67="",ISNUMBER(OFFSET('Hygiene Data'!$G$8,0,10*ROW('Hygiene Data'!G61)))),OFFSET('Hygiene Data'!$G$8,0,10*ROW('Hygiene Data'!G61)),NA())))</f>
        <v>#N/A</v>
      </c>
      <c r="BN67" s="135" t="e">
        <f ca="1">+IF(AND(ISNUMBER(OFFSET('Hygiene Data'!$G$10,0,10*ROW('Hygiene Data'!G61))),EC67="Yes"),OFFSET('Hygiene Data'!$G$10,0,10*ROW('Hygiene Data'!G61)),IF(AND(ISNUMBER(OFFSET('Hygiene Data'!$G$10,0,10*ROW('Hygiene Data'!G61))),EC67="No",ISNUMBER(OFFSET('Hygiene Data'!$G$10,0,10*ROW('Hygiene Data'!G61)))),CONCATENATE("[",ROUND(OFFSET('Hygiene Data'!$G$10,0,10*ROW('Hygiene Data'!G61)),0),"]"),IF(AND(ISNUMBER(OFFSET('Hygiene Data'!$G$10,0,10*ROW('Hygiene Data'!G61))),EC67="",ISNUMBER(OFFSET('Hygiene Data'!$G$10,0,10*ROW('Hygiene Data'!G61)))),OFFSET('Hygiene Data'!$G$10,0,10*ROW('Hygiene Data'!G61)),NA())))</f>
        <v>#N/A</v>
      </c>
      <c r="BO67" s="135" t="e">
        <f ca="1">+IF(AND(ISNUMBER(OFFSET('Hygiene Data'!$H$6,0,10*ROW('Hygiene Data'!H61))),ED67="Yes"),OFFSET('Hygiene Data'!$H$6,0,10*ROW('Hygiene Data'!H61)),IF(AND(ISNUMBER(OFFSET('Hygiene Data'!$H$6,0,10*ROW('Hygiene Data'!H61))),ED67="No",ISNUMBER(OFFSET('Hygiene Data'!$H$6,0,10*ROW('Hygiene Data'!H61)))),CONCATENATE("[",ROUND(OFFSET('Hygiene Data'!$H$6,0,10*ROW('Hygiene Data'!H61)),0),"]"),IF(AND(ISNUMBER(OFFSET('Hygiene Data'!$H$6,0,10*ROW('Hygiene Data'!H61))),ED67="",ISNUMBER(OFFSET('Hygiene Data'!$H$6,0,10*ROW('Hygiene Data'!H61)))),OFFSET('Hygiene Data'!$H$6,0,10*ROW('Hygiene Data'!H61)),NA())))</f>
        <v>#N/A</v>
      </c>
      <c r="BP67" s="135" t="e">
        <f ca="1">+IF(AND(ISNUMBER(OFFSET('Hygiene Data'!$H$8,0,10*ROW('Hygiene Data'!H61))),EE67="Yes"),OFFSET('Hygiene Data'!$H$8,0,10*ROW('Hygiene Data'!H61)),IF(AND(ISNUMBER(OFFSET('Hygiene Data'!$H$8,0,10*ROW('Hygiene Data'!H61))),EE67="No",ISNUMBER(OFFSET('Hygiene Data'!$H$8,0,10*ROW('Hygiene Data'!H61)))),CONCATENATE("[",ROUND(OFFSET('Hygiene Data'!$H$8,0,10*ROW('Hygiene Data'!H61)),0),"]"),IF(AND(ISNUMBER(OFFSET('Hygiene Data'!$H$8,0,10*ROW('Hygiene Data'!H61))),EE67="",ISNUMBER(OFFSET('Hygiene Data'!$H$8,0,10*ROW('Hygiene Data'!H61)))),OFFSET('Hygiene Data'!$H$8,0,10*ROW('Hygiene Data'!H61)),NA())))</f>
        <v>#N/A</v>
      </c>
      <c r="BQ67" s="135" t="e">
        <f ca="1">+IF(AND(ISNUMBER(OFFSET('Hygiene Data'!$H$10,0,10*ROW('Hygiene Data'!H61))),EF67="Yes"),OFFSET('Hygiene Data'!$H$10,0,10*ROW('Hygiene Data'!H61)),IF(AND(ISNUMBER(OFFSET('Hygiene Data'!$H$10,0,10*ROW('Hygiene Data'!H61))),EF67="No",ISNUMBER(OFFSET('Hygiene Data'!$H$10,0,10*ROW('Hygiene Data'!H61)))),CONCATENATE("[",ROUND(OFFSET('Hygiene Data'!$H$10,0,10*ROW('Hygiene Data'!H61)),0),"]"),IF(AND(ISNUMBER(OFFSET('Hygiene Data'!$H$10,0,10*ROW('Hygiene Data'!H61))),EF67="",ISNUMBER(OFFSET('Hygiene Data'!$H$10,0,10*ROW('Hygiene Data'!H61)))),OFFSET('Hygiene Data'!$H$10,0,10*ROW('Hygiene Data'!H61)),NA())))</f>
        <v>#N/A</v>
      </c>
      <c r="BS67" s="34" t="str">
        <f ca="1">+IF(OFFSET('Water Data'!$C$28,0,10*ROW('Water Data'!C61))="","",OFFSET('Water Data'!$C$28,0,10*ROW('Water Data'!C61)))</f>
        <v/>
      </c>
      <c r="BT67" s="34" t="str">
        <f ca="1">+IF(OFFSET('Water Data'!$C$29,0,10*ROW('Water Data'!C61))="","",OFFSET('Water Data'!$C$29,0,10*ROW('Water Data'!C61)))</f>
        <v/>
      </c>
      <c r="BU67" s="34" t="str">
        <f ca="1">+IF(OFFSET('Water Data'!$C$30,0,10*ROW('Water Data'!C61))="","",OFFSET('Water Data'!$C$30,0,10*ROW('Water Data'!C61)))</f>
        <v/>
      </c>
      <c r="BV67" s="34" t="str">
        <f ca="1">+IF(OFFSET('Water Data'!$D$28,0,10*ROW('Water Data'!D61))="","",OFFSET('Water Data'!$D$28,0,10*ROW('Water Data'!D61)))</f>
        <v/>
      </c>
      <c r="BW67" s="34" t="str">
        <f ca="1">+IF(OFFSET('Water Data'!$D$29,0,10*ROW('Water Data'!D61))="","",OFFSET('Water Data'!$D$29,0,10*ROW('Water Data'!D61)))</f>
        <v/>
      </c>
      <c r="BX67" s="34" t="str">
        <f ca="1">+IF(OFFSET('Water Data'!$D$30,0,10*ROW('Water Data'!D61))="","",OFFSET('Water Data'!$D$30,0,10*ROW('Water Data'!D61)))</f>
        <v/>
      </c>
      <c r="BY67" s="34" t="str">
        <f ca="1">+IF(OFFSET('Water Data'!$E$28,0,10*ROW('Water Data'!E61))="","",OFFSET('Water Data'!$E$28,0,10*ROW('Water Data'!E61)))</f>
        <v/>
      </c>
      <c r="BZ67" s="34" t="str">
        <f ca="1">+IF(OFFSET('Water Data'!$E$29,0,10*ROW('Water Data'!E61))="","",OFFSET('Water Data'!$E$29,0,10*ROW('Water Data'!E61)))</f>
        <v/>
      </c>
      <c r="CA67" s="34" t="str">
        <f ca="1">+IF(OFFSET('Water Data'!$E$30,0,10*ROW('Water Data'!E61))="","",OFFSET('Water Data'!$E$30,0,10*ROW('Water Data'!E61)))</f>
        <v/>
      </c>
      <c r="CB67" s="34" t="str">
        <f ca="1">+IF(OFFSET('Water Data'!$F$28,0,10*ROW('Water Data'!F61))="","",OFFSET('Water Data'!$F$28,0,10*ROW('Water Data'!F61)))</f>
        <v/>
      </c>
      <c r="CC67" s="34" t="str">
        <f ca="1">+IF(OFFSET('Water Data'!$F$29,0,10*ROW('Water Data'!F61))="","",OFFSET('Water Data'!$F$29,0,10*ROW('Water Data'!F61)))</f>
        <v/>
      </c>
      <c r="CD67" s="34" t="str">
        <f ca="1">+IF(OFFSET('Water Data'!$F$30,0,10*ROW('Water Data'!F61))="","",OFFSET('Water Data'!$F$30,0,10*ROW('Water Data'!F61)))</f>
        <v/>
      </c>
      <c r="CE67" s="34" t="str">
        <f ca="1">+IF(OFFSET('Water Data'!$G$28,0,10*ROW('Water Data'!G61))="","",OFFSET('Water Data'!$G$28,0,10*ROW('Water Data'!G61)))</f>
        <v/>
      </c>
      <c r="CF67" s="34" t="str">
        <f ca="1">+IF(OFFSET('Water Data'!$G$29,0,10*ROW('Water Data'!G61))="","",OFFSET('Water Data'!$G$29,0,10*ROW('Water Data'!G61)))</f>
        <v/>
      </c>
      <c r="CG67" s="34" t="str">
        <f ca="1">+IF(OFFSET('Water Data'!$G$30,0,10*ROW('Water Data'!G61))="","",OFFSET('Water Data'!$G$30,0,10*ROW('Water Data'!G61)))</f>
        <v/>
      </c>
      <c r="CH67" s="34" t="str">
        <f ca="1">+IF(OFFSET('Water Data'!$H$28,0,10*ROW('Water Data'!H61))="","",OFFSET('Water Data'!$H$28,0,10*ROW('Water Data'!H61)))</f>
        <v/>
      </c>
      <c r="CI67" s="34" t="str">
        <f ca="1">+IF(OFFSET('Water Data'!$H$29,0,10*ROW('Water Data'!H61))="","",OFFSET('Water Data'!$H$29,0,10*ROW('Water Data'!H61)))</f>
        <v/>
      </c>
      <c r="CJ67" s="34" t="str">
        <f ca="1">+IF(OFFSET('Water Data'!$H$30,0,10*ROW('Water Data'!H61))="","",OFFSET('Water Data'!$H$30,0,10*ROW('Water Data'!H61)))</f>
        <v/>
      </c>
      <c r="CK67" s="34" t="str">
        <f ca="1">+IF(OFFSET('Sanitation Data'!$C$29,0,10*ROW('Sanitation Data'!C61))="","",OFFSET('Sanitation Data'!$C$29,0,10*ROW('Sanitation Data'!C61)))</f>
        <v/>
      </c>
      <c r="CL67" s="34" t="str">
        <f ca="1">+IF(OFFSET('Sanitation Data'!$C$30,0,10*ROW('Sanitation Data'!C61))="","",OFFSET('Sanitation Data'!$C$30,0,10*ROW('Sanitation Data'!C61)))</f>
        <v/>
      </c>
      <c r="CM67" s="34" t="str">
        <f ca="1">+IF(OFFSET('Sanitation Data'!$C$31,0,10*ROW('Sanitation Data'!C61))="","",OFFSET('Sanitation Data'!$C$31,0,10*ROW('Sanitation Data'!C61)))</f>
        <v/>
      </c>
      <c r="CN67" s="34" t="str">
        <f ca="1">+IF(OFFSET('Sanitation Data'!$C$32,0,10*ROW('Sanitation Data'!C61))="","",OFFSET('Sanitation Data'!$C$32,0,10*ROW('Sanitation Data'!C61)))</f>
        <v/>
      </c>
      <c r="CO67" s="34" t="str">
        <f ca="1">+IF(OFFSET('Sanitation Data'!$C$33,0,10*ROW('Sanitation Data'!C61))="","",OFFSET('Sanitation Data'!$C$33,0,10*ROW('Sanitation Data'!C61)))</f>
        <v/>
      </c>
      <c r="CP67" s="34" t="str">
        <f ca="1">+IF(OFFSET('Sanitation Data'!$D$29,0,10*ROW('Sanitation Data'!D61))="","",OFFSET('Sanitation Data'!$D$29,0,10*ROW('Sanitation Data'!D61)))</f>
        <v/>
      </c>
      <c r="CQ67" s="34" t="str">
        <f ca="1">+IF(OFFSET('Sanitation Data'!$D$30,0,10*ROW('Sanitation Data'!D61))="","",OFFSET('Sanitation Data'!$D$30,0,10*ROW('Sanitation Data'!D61)))</f>
        <v/>
      </c>
      <c r="CR67" s="34" t="str">
        <f ca="1">+IF(OFFSET('Sanitation Data'!$D$31,0,10*ROW('Sanitation Data'!D61))="","",OFFSET('Sanitation Data'!$D$31,0,10*ROW('Sanitation Data'!D61)))</f>
        <v/>
      </c>
      <c r="CS67" s="34" t="str">
        <f ca="1">+IF(OFFSET('Sanitation Data'!$D$32,0,10*ROW('Sanitation Data'!D61))="","",OFFSET('Sanitation Data'!$D$32,0,10*ROW('Sanitation Data'!D61)))</f>
        <v/>
      </c>
      <c r="CT67" s="34" t="str">
        <f ca="1">+IF(OFFSET('Sanitation Data'!$D$33,0,10*ROW('Sanitation Data'!D61))="","",OFFSET('Sanitation Data'!$D$33,0,10*ROW('Sanitation Data'!D61)))</f>
        <v/>
      </c>
      <c r="CU67" s="34" t="str">
        <f ca="1">+IF(OFFSET('Sanitation Data'!$E$29,0,10*ROW('Sanitation Data'!E61))="","",OFFSET('Sanitation Data'!$E$29,0,10*ROW('Sanitation Data'!E61)))</f>
        <v/>
      </c>
      <c r="CV67" s="34" t="str">
        <f ca="1">+IF(OFFSET('Sanitation Data'!$E$30,0,10*ROW('Sanitation Data'!E61))="","",OFFSET('Sanitation Data'!$E$30,0,10*ROW('Sanitation Data'!E61)))</f>
        <v/>
      </c>
      <c r="CW67" s="34" t="str">
        <f ca="1">+IF(OFFSET('Sanitation Data'!$E$31,0,10*ROW('Sanitation Data'!E61))="","",OFFSET('Sanitation Data'!$E$31,0,10*ROW('Sanitation Data'!E61)))</f>
        <v/>
      </c>
      <c r="CX67" s="34" t="str">
        <f ca="1">+IF(OFFSET('Sanitation Data'!$E$32,0,10*ROW('Sanitation Data'!E61))="","",OFFSET('Sanitation Data'!$E$32,0,10*ROW('Sanitation Data'!E61)))</f>
        <v/>
      </c>
      <c r="CY67" s="34" t="str">
        <f ca="1">+IF(OFFSET('Sanitation Data'!$E$33,0,10*ROW('Sanitation Data'!E61))="","",OFFSET('Sanitation Data'!$E$33,0,10*ROW('Sanitation Data'!E61)))</f>
        <v/>
      </c>
      <c r="CZ67" s="34" t="str">
        <f ca="1">+IF(OFFSET('Sanitation Data'!$F$29,0,10*ROW('Sanitation Data'!F61))="","",OFFSET('Sanitation Data'!$F$29,0,10*ROW('Sanitation Data'!F61)))</f>
        <v/>
      </c>
      <c r="DA67" s="34" t="str">
        <f ca="1">+IF(OFFSET('Sanitation Data'!$F$30,0,10*ROW('Sanitation Data'!F61))="","",OFFSET('Sanitation Data'!$F$30,0,10*ROW('Sanitation Data'!F61)))</f>
        <v/>
      </c>
      <c r="DB67" s="34" t="str">
        <f ca="1">+IF(OFFSET('Sanitation Data'!$F$31,0,10*ROW('Sanitation Data'!F61))="","",OFFSET('Sanitation Data'!$F$31,0,10*ROW('Sanitation Data'!F61)))</f>
        <v/>
      </c>
      <c r="DC67" s="34" t="str">
        <f ca="1">+IF(OFFSET('Sanitation Data'!$F$32,0,10*ROW('Sanitation Data'!F61))="","",OFFSET('Sanitation Data'!$F$32,0,10*ROW('Sanitation Data'!F61)))</f>
        <v/>
      </c>
      <c r="DD67" s="34" t="str">
        <f ca="1">+IF(OFFSET('Sanitation Data'!$F$33,0,10*ROW('Sanitation Data'!F61))="","",OFFSET('Sanitation Data'!$F$33,0,10*ROW('Sanitation Data'!F61)))</f>
        <v/>
      </c>
      <c r="DE67" s="34" t="str">
        <f ca="1">+IF(OFFSET('Sanitation Data'!$G$29,0,10*ROW('Sanitation Data'!G61))="","",OFFSET('Sanitation Data'!$G$29,0,10*ROW('Sanitation Data'!G61)))</f>
        <v/>
      </c>
      <c r="DF67" s="34" t="str">
        <f ca="1">+IF(OFFSET('Sanitation Data'!$G$30,0,10*ROW('Sanitation Data'!G61))="","",OFFSET('Sanitation Data'!$G$30,0,10*ROW('Sanitation Data'!G61)))</f>
        <v/>
      </c>
      <c r="DG67" s="34" t="str">
        <f ca="1">+IF(OFFSET('Sanitation Data'!$G$31,0,10*ROW('Sanitation Data'!G61))="","",OFFSET('Sanitation Data'!$G$31,0,10*ROW('Sanitation Data'!G61)))</f>
        <v/>
      </c>
      <c r="DH67" s="34" t="str">
        <f ca="1">+IF(OFFSET('Sanitation Data'!$G$32,0,10*ROW('Sanitation Data'!G61))="","",OFFSET('Sanitation Data'!$G$32,0,10*ROW('Sanitation Data'!G61)))</f>
        <v/>
      </c>
      <c r="DI67" s="34" t="str">
        <f ca="1">+IF(OFFSET('Sanitation Data'!$G$33,0,10*ROW('Sanitation Data'!G61))="","",OFFSET('Sanitation Data'!$G$33,0,10*ROW('Sanitation Data'!G61)))</f>
        <v/>
      </c>
      <c r="DJ67" s="34" t="str">
        <f ca="1">+IF(OFFSET('Sanitation Data'!$H$29,0,10*ROW('Sanitation Data'!H61))="","",OFFSET('Sanitation Data'!$H$29,0,10*ROW('Sanitation Data'!H61)))</f>
        <v/>
      </c>
      <c r="DK67" s="34" t="str">
        <f ca="1">+IF(OFFSET('Sanitation Data'!$H$30,0,10*ROW('Sanitation Data'!H61))="","",OFFSET('Sanitation Data'!$H$30,0,10*ROW('Sanitation Data'!H61)))</f>
        <v/>
      </c>
      <c r="DL67" s="34" t="str">
        <f ca="1">+IF(OFFSET('Sanitation Data'!$H$31,0,10*ROW('Sanitation Data'!H61))="","",OFFSET('Sanitation Data'!$H$31,0,10*ROW('Sanitation Data'!H61)))</f>
        <v/>
      </c>
      <c r="DM67" s="34" t="str">
        <f ca="1">+IF(OFFSET('Sanitation Data'!$H$32,0,10*ROW('Sanitation Data'!H61))="","",OFFSET('Sanitation Data'!$H$32,0,10*ROW('Sanitation Data'!H61)))</f>
        <v/>
      </c>
      <c r="DN67" s="34" t="str">
        <f ca="1">+IF(OFFSET('Sanitation Data'!$H$33,0,10*ROW('Sanitation Data'!H61))="","",OFFSET('Sanitation Data'!$H$33,0,10*ROW('Sanitation Data'!H61)))</f>
        <v/>
      </c>
      <c r="DO67" s="34" t="str">
        <f ca="1">+IF(OFFSET('Hygiene Data'!$C$12,0,10*ROW('Hygiene Data'!C61))="","",OFFSET('Hygiene Data'!$C$12,0,10*ROW('Hygiene Data'!C61)))</f>
        <v/>
      </c>
      <c r="DP67" s="34" t="str">
        <f ca="1">+IF(OFFSET('Hygiene Data'!$C$13,0,10*ROW('Hygiene Data'!C61))="","",OFFSET('Hygiene Data'!$C$13,0,10*ROW('Hygiene Data'!C61)))</f>
        <v/>
      </c>
      <c r="DQ67" s="34" t="str">
        <f ca="1">+IF(OFFSET('Hygiene Data'!$C$14,0,10*ROW('Hygiene Data'!C61))="","",OFFSET('Hygiene Data'!$C$14,0,10*ROW('Hygiene Data'!C61)))</f>
        <v/>
      </c>
      <c r="DR67" s="34" t="str">
        <f ca="1">+IF(OFFSET('Hygiene Data'!$D$12,0,10*ROW('Hygiene Data'!D61))="","",OFFSET('Hygiene Data'!$D$12,0,10*ROW('Hygiene Data'!D61)))</f>
        <v/>
      </c>
      <c r="DS67" s="34" t="str">
        <f ca="1">+IF(OFFSET('Hygiene Data'!$D$13,0,10*ROW('Hygiene Data'!D61))="","",OFFSET('Hygiene Data'!$D$13,0,10*ROW('Hygiene Data'!D61)))</f>
        <v/>
      </c>
      <c r="DT67" s="34" t="str">
        <f ca="1">+IF(OFFSET('Hygiene Data'!$D$14,0,10*ROW('Hygiene Data'!D61))="","",OFFSET('Hygiene Data'!$D$14,0,10*ROW('Hygiene Data'!D61)))</f>
        <v/>
      </c>
      <c r="DU67" s="34" t="str">
        <f ca="1">+IF(OFFSET('Hygiene Data'!$E$12,0,10*ROW('Hygiene Data'!E61))="","",OFFSET('Hygiene Data'!$E$12,0,10*ROW('Hygiene Data'!E61)))</f>
        <v/>
      </c>
      <c r="DV67" s="34" t="str">
        <f ca="1">+IF(OFFSET('Hygiene Data'!$E$13,0,10*ROW('Hygiene Data'!E61))="","",OFFSET('Hygiene Data'!$E$13,0,10*ROW('Hygiene Data'!E61)))</f>
        <v/>
      </c>
      <c r="DW67" s="34" t="str">
        <f ca="1">+IF(OFFSET('Hygiene Data'!$E$14,0,10*ROW('Hygiene Data'!E61))="","",OFFSET('Hygiene Data'!$E$14,0,10*ROW('Hygiene Data'!E61)))</f>
        <v/>
      </c>
      <c r="DX67" s="34" t="str">
        <f ca="1">+IF(OFFSET('Hygiene Data'!$F$12,0,10*ROW('Hygiene Data'!F61))="","",OFFSET('Hygiene Data'!$F$12,0,10*ROW('Hygiene Data'!F61)))</f>
        <v/>
      </c>
      <c r="DY67" s="34" t="str">
        <f ca="1">+IF(OFFSET('Hygiene Data'!$F$13,0,10*ROW('Hygiene Data'!F61))="","",OFFSET('Hygiene Data'!$F$13,0,10*ROW('Hygiene Data'!F61)))</f>
        <v/>
      </c>
      <c r="DZ67" s="34" t="str">
        <f ca="1">+IF(OFFSET('Hygiene Data'!$F$14,0,10*ROW('Hygiene Data'!F61))="","",OFFSET('Hygiene Data'!$F$14,0,10*ROW('Hygiene Data'!F61)))</f>
        <v/>
      </c>
      <c r="EA67" s="34" t="str">
        <f ca="1">+IF(OFFSET('Hygiene Data'!$G$12,0,10*ROW('Hygiene Data'!G61))="","",OFFSET('Hygiene Data'!$G$12,0,10*ROW('Hygiene Data'!G61)))</f>
        <v/>
      </c>
      <c r="EB67" s="34" t="str">
        <f ca="1">+IF(OFFSET('Hygiene Data'!$G$13,0,10*ROW('Hygiene Data'!G61))="","",OFFSET('Hygiene Data'!$G$13,0,10*ROW('Hygiene Data'!G61)))</f>
        <v/>
      </c>
      <c r="EC67" s="34" t="str">
        <f ca="1">+IF(OFFSET('Hygiene Data'!$G$14,0,10*ROW('Hygiene Data'!G61))="","",OFFSET('Hygiene Data'!$G$14,0,10*ROW('Hygiene Data'!G61)))</f>
        <v/>
      </c>
      <c r="ED67" s="34" t="str">
        <f ca="1">+IF(OFFSET('Hygiene Data'!$H$12,0,10*ROW('Hygiene Data'!H61))="","",OFFSET('Hygiene Data'!$H$12,0,10*ROW('Hygiene Data'!H61)))</f>
        <v/>
      </c>
      <c r="EE67" s="34" t="str">
        <f ca="1">+IF(OFFSET('Hygiene Data'!$H$13,0,10*ROW('Hygiene Data'!H61))="","",OFFSET('Hygiene Data'!$H$13,0,10*ROW('Hygiene Data'!H61)))</f>
        <v/>
      </c>
      <c r="EF67" s="34" t="str">
        <f ca="1">+IF(OFFSET('Hygiene Data'!$H$14,0,10*ROW('Hygiene Data'!H61))="","",OFFSET('Hygiene Data'!$H$14,0,10*ROW('Hygiene Data'!H61)))</f>
        <v/>
      </c>
    </row>
    <row r="68" spans="1:136" x14ac:dyDescent="0.2">
      <c r="A68" s="50" t="str">
        <f ca="1">+IF(OFFSET('Water Data'!$B$1,0,10*ROW('Water Data'!B65))="","",OFFSET('Water Data'!$B$1,0,10*ROW('Water Data'!B65)))</f>
        <v/>
      </c>
      <c r="B68" s="50" t="str">
        <f ca="1">+IF(OFFSET('Water Data'!$A$3,0,10*ROW('Water Data'!A65))="","",OFFSET('Water Data'!$A$3,0,10*ROW('Water Data'!A65)))</f>
        <v/>
      </c>
      <c r="C68" s="50" t="str">
        <f ca="1">+IF(OFFSET('Water Data'!$C$3,0,10*ROW('Water Data'!C65))="","",OFFSET('Water Data'!$C$3,0,10*ROW('Water Data'!C65)))</f>
        <v/>
      </c>
      <c r="D68" s="133" t="e">
        <f ca="1">+IF(AND(ISNUMBER(OFFSET('Water Data'!$C$5,0,10*ROW('Water Data'!C62))),BS68="Yes"),100-OFFSET('Water Data'!$C$5,0,10*ROW('Water Data'!C62)),IF(AND(ISNUMBER(OFFSET('Water Data'!$C$5,0,10*ROW('Water Data'!C62))),BS68="No",ISNUMBER(OFFSET('Water Data'!$C$5,0,10*ROW('Water Data'!C62)))),CONCATENATE("[",ROUND(100-OFFSET('Water Data'!$C$5,0,10*ROW('Water Data'!C62)),0),"]"),IF(AND(ISNUMBER(OFFSET('Water Data'!$C$5,0,10*ROW('Water Data'!C62))),BS68="",ISNUMBER(OFFSET('Water Data'!$C$5,0,10*ROW('Water Data'!C62)))),100-OFFSET('Water Data'!$C$5,0,10*ROW('Water Data'!C62)),NA())))</f>
        <v>#N/A</v>
      </c>
      <c r="E68" s="133" t="e">
        <f ca="1">+IF(AND(ISNUMBER(OFFSET('Water Data'!$C$7,0,10*ROW('Water Data'!D62))),BT68="Yes"),OFFSET('Water Data'!$C$7,0,10*ROW('Water Data'!C62)),IF(AND(ISNUMBER(OFFSET('Water Data'!$C$7,0,10*ROW('Water Data'!C62))),BT68="No",ISNUMBER(OFFSET('Water Data'!$C$7,0,10*ROW('Water Data'!C62)))),CONCATENATE("[",ROUND(OFFSET('Water Data'!$C$7,0,10*ROW('Water Data'!C62)),0),"]"),IF(AND(ISNUMBER(OFFSET('Water Data'!$C$7,0,10*ROW('Water Data'!C62))),BT68="",ISNUMBER(OFFSET('Water Data'!$C$7,0,10*ROW('Water Data'!C62)))),OFFSET('Water Data'!$C$7,0,10*ROW('Water Data'!C62)),NA())))</f>
        <v>#N/A</v>
      </c>
      <c r="F68" s="133" t="e">
        <f ca="1">+IF(AND(ISNUMBER(OFFSET('Water Data'!$C$10,0,10*ROW('Water Data'!C62))),BU68="Yes"),OFFSET('Water Data'!$C$10,0,10*ROW('Water Data'!C62)),IF(AND(ISNUMBER(OFFSET('Water Data'!$C$10,0,10*ROW('Water Data'!C62))),BU68="No",ISNUMBER(OFFSET('Water Data'!$C$10,0,10*ROW('Water Data'!C62)))),CONCATENATE("[",ROUND(OFFSET('Water Data'!$C$10,0,10*ROW('Water Data'!C62)),0),"]"),IF(AND(ISNUMBER(OFFSET('Water Data'!$C$10,0,10*ROW('Water Data'!C62))),BU68="",ISNUMBER(OFFSET('Water Data'!$C$10,0,10*ROW('Water Data'!C62)))),OFFSET('Water Data'!$C$10,0,10*ROW('Water Data'!C62)),NA())))</f>
        <v>#N/A</v>
      </c>
      <c r="G68" s="133" t="e">
        <f ca="1">+IF(AND(ISNUMBER(OFFSET('Water Data'!$D$5,0,10*ROW('Water Data'!D62))),BV68="Yes"),100-OFFSET('Water Data'!$D$5,0,10*ROW('Water Data'!D62)),IF(AND(ISNUMBER(OFFSET('Water Data'!$D$5,0,10*ROW('Water Data'!D62))),BV68="No",ISNUMBER(OFFSET('Water Data'!$D$5,0,10*ROW('Water Data'!D62)))),CONCATENATE("[",ROUND(100-OFFSET('Water Data'!$D$5,0,10*ROW('Water Data'!D62)),0),"]"),IF(AND(ISNUMBER(OFFSET('Water Data'!$D$5,0,10*ROW('Water Data'!D62))),BV68="",ISNUMBER(OFFSET('Water Data'!$D$5,0,10*ROW('Water Data'!D62)))),100-OFFSET('Water Data'!$D$5,0,10*ROW('Water Data'!D62)),NA())))</f>
        <v>#N/A</v>
      </c>
      <c r="H68" s="133" t="e">
        <f ca="1">+IF(AND(ISNUMBER(OFFSET('Water Data'!$D$7,0,10*ROW('Water Data'!D62))),BW68="Yes"),OFFSET('Water Data'!$D$7,0,10*ROW('Water Data'!D62)),IF(AND(ISNUMBER(OFFSET('Water Data'!$D$7,0,10*ROW('Water Data'!D62))),BW68="No",ISNUMBER(OFFSET('Water Data'!$D$7,0,10*ROW('Water Data'!D62)))),CONCATENATE("[",ROUND(OFFSET('Water Data'!$C$7,0,10*ROW('Water Data'!D62)),0),"]"),IF(AND(ISNUMBER(OFFSET('Water Data'!$D$7,0,10*ROW('Water Data'!D62))),BW68="",ISNUMBER(OFFSET('Water Data'!$D$7,0,10*ROW('Water Data'!D62)))),OFFSET('Water Data'!$D$7,0,10*ROW('Water Data'!D62)),NA())))</f>
        <v>#N/A</v>
      </c>
      <c r="I68" s="133" t="e">
        <f ca="1">+IF(AND(ISNUMBER(OFFSET('Water Data'!$D$10,0,10*ROW('Water Data'!D62))),BX68="Yes"),OFFSET('Water Data'!$D$10,0,10*ROW('Water Data'!D62)),IF(AND(ISNUMBER(OFFSET('Water Data'!$D$10,0,10*ROW('Water Data'!D62))),BX68="No",ISNUMBER(OFFSET('Water Data'!$D$10,0,10*ROW('Water Data'!D62)))),CONCATENATE("[",ROUND(OFFSET('Water Data'!$D$10,0,10*ROW('Water Data'!D62)),0),"]"),IF(AND(ISNUMBER(OFFSET('Water Data'!$D$10,0,10*ROW('Water Data'!D62))),BX68="",ISNUMBER(OFFSET('Water Data'!$D$10,0,10*ROW('Water Data'!D62)))),OFFSET('Water Data'!$D$10,0,10*ROW('Water Data'!D62)),NA())))</f>
        <v>#N/A</v>
      </c>
      <c r="J68" s="133" t="e">
        <f ca="1">+IF(AND(ISNUMBER(OFFSET('Water Data'!$E$5,0,10*ROW('Water Data'!E62))),BY68="Yes"),100-OFFSET('Water Data'!$E$5,0,10*ROW('Water Data'!E62)),IF(AND(ISNUMBER(OFFSET('Water Data'!$E$5,0,10*ROW('Water Data'!E62))),BY68="No",ISNUMBER(OFFSET('Water Data'!$E$5,0,10*ROW('Water Data'!E62)))),CONCATENATE("[",ROUND(100-OFFSET('Water Data'!$E$5,0,10*ROW('Water Data'!E62)),0),"]"),IF(AND(ISNUMBER(OFFSET('Water Data'!$E$5,0,10*ROW('Water Data'!E62))),BY68="",ISNUMBER(OFFSET('Water Data'!$E$5,0,10*ROW('Water Data'!E62)))),100-OFFSET('Water Data'!$E$5,0,10*ROW('Water Data'!E62)),NA())))</f>
        <v>#N/A</v>
      </c>
      <c r="K68" s="133" t="e">
        <f ca="1">+IF(AND(ISNUMBER(OFFSET('Water Data'!$E$7,0,10*ROW('Water Data'!E62))),BZ68="Yes"),OFFSET('Water Data'!$E$7,0,10*ROW('Water Data'!E62)),IF(AND(ISNUMBER(OFFSET('Water Data'!$E$7,0,10*ROW('Water Data'!E62))),BZ68="No",ISNUMBER(OFFSET('Water Data'!$E$7,0,10*ROW('Water Data'!E62)))),CONCATENATE("[",ROUND(OFFSET('Water Data'!$E$7,0,10*ROW('Water Data'!E62)),0),"]"),IF(AND(ISNUMBER(OFFSET('Water Data'!$E$7,0,10*ROW('Water Data'!E62))),BZ68="",ISNUMBER(OFFSET('Water Data'!$E$7,0,10*ROW('Water Data'!E62)))),OFFSET('Water Data'!$E$7,0,10*ROW('Water Data'!E62)),NA())))</f>
        <v>#N/A</v>
      </c>
      <c r="L68" s="133" t="e">
        <f ca="1">+IF(AND(ISNUMBER(OFFSET('Water Data'!$E$10,0,10*ROW('Water Data'!E62))),CA68="Yes"),OFFSET('Water Data'!$E$10,0,10*ROW('Water Data'!E62)),IF(AND(ISNUMBER(OFFSET('Water Data'!$E$10,0,10*ROW('Water Data'!E62))),CA68="No",ISNUMBER(OFFSET('Water Data'!$E$10,0,10*ROW('Water Data'!E62)))),CONCATENATE("[",ROUND(OFFSET('Water Data'!$E$10,0,10*ROW('Water Data'!E62)),0),"]"),IF(AND(ISNUMBER(OFFSET('Water Data'!$E$10,0,10*ROW('Water Data'!E62))),CA68="",ISNUMBER(OFFSET('Water Data'!$E$10,0,10*ROW('Water Data'!E62)))),OFFSET('Water Data'!$E$10,0,10*ROW('Water Data'!E62)),NA())))</f>
        <v>#N/A</v>
      </c>
      <c r="M68" s="133" t="e">
        <f ca="1">+IF(AND(ISNUMBER(OFFSET('Water Data'!$F$5,0,10*ROW('Water Data'!F62))),CB68="Yes"),100-OFFSET('Water Data'!$F$5,0,10*ROW('Water Data'!F62)),IF(AND(ISNUMBER(OFFSET('Water Data'!$F$5,0,10*ROW('Water Data'!F62))),CB68="No",ISNUMBER(OFFSET('Water Data'!$F$5,0,10*ROW('Water Data'!F62)))),CONCATENATE("[",ROUND(100-OFFSET('Water Data'!$F$5,0,10*ROW('Water Data'!F62)),0),"]"),IF(AND(ISNUMBER(OFFSET('Water Data'!$F$5,0,10*ROW('Water Data'!F62))),CB68="",ISNUMBER(OFFSET('Water Data'!$F$5,0,10*ROW('Water Data'!F62)))),100-OFFSET('Water Data'!$F$5,0,10*ROW('Water Data'!F62)),NA())))</f>
        <v>#N/A</v>
      </c>
      <c r="N68" s="133" t="e">
        <f ca="1">+IF(AND(ISNUMBER(OFFSET('Water Data'!$F$7,0,10*ROW('Water Data'!F62))),CC68="Yes"),OFFSET('Water Data'!$F$7,0,10*ROW('Water Data'!F62)),IF(AND(ISNUMBER(OFFSET('Water Data'!$F$7,0,10*ROW('Water Data'!F62))),CC68="No",ISNUMBER(OFFSET('Water Data'!$F$7,0,10*ROW('Water Data'!F62)))),CONCATENATE("[",ROUND(OFFSET('Water Data'!$F$7,0,10*ROW('Water Data'!F62)),0),"]"),IF(AND(ISNUMBER(OFFSET('Water Data'!$F$7,0,10*ROW('Water Data'!F62))),CC68="",ISNUMBER(OFFSET('Water Data'!$F$7,0,10*ROW('Water Data'!F62)))),OFFSET('Water Data'!$F$7,0,10*ROW('Water Data'!F62)),NA())))</f>
        <v>#N/A</v>
      </c>
      <c r="O68" s="133" t="e">
        <f ca="1">+IF(AND(ISNUMBER(OFFSET('Water Data'!$F$10,0,10*ROW('Water Data'!F62))),CD68="Yes"),OFFSET('Water Data'!$F$10,0,10*ROW('Water Data'!F62)),IF(AND(ISNUMBER(OFFSET('Water Data'!$F$10,0,10*ROW('Water Data'!F62))),CD68="No",ISNUMBER(OFFSET('Water Data'!$F$10,0,10*ROW('Water Data'!F62)))),CONCATENATE("[",ROUND(OFFSET('Water Data'!$F$10,0,10*ROW('Water Data'!F62)),0),"]"),IF(AND(ISNUMBER(OFFSET('Water Data'!$F$10,0,10*ROW('Water Data'!F62))),CD68="",ISNUMBER(OFFSET('Water Data'!$F$10,0,10*ROW('Water Data'!F62)))),OFFSET('Water Data'!$F$10,0,10*ROW('Water Data'!F62)),NA())))</f>
        <v>#N/A</v>
      </c>
      <c r="P68" s="133" t="e">
        <f ca="1">+IF(AND(ISNUMBER(OFFSET('Water Data'!$G$5,0,10*ROW('Water Data'!G62))),CE68="Yes"),100-OFFSET('Water Data'!$G$5,0,10*ROW('Water Data'!G62)),IF(AND(ISNUMBER(OFFSET('Water Data'!$G$5,0,10*ROW('Water Data'!G62))),CE68="No",ISNUMBER(OFFSET('Water Data'!$G$5,0,10*ROW('Water Data'!G62)))),CONCATENATE("[",ROUND(100-OFFSET('Water Data'!$G$5,0,10*ROW('Water Data'!G62)),0),"]"),IF(AND(ISNUMBER(OFFSET('Water Data'!$G$5,0,10*ROW('Water Data'!G62))),CE68="",ISNUMBER(OFFSET('Water Data'!$G$5,0,10*ROW('Water Data'!G62)))),100-OFFSET('Water Data'!$G$5,0,10*ROW('Water Data'!G62)),NA())))</f>
        <v>#N/A</v>
      </c>
      <c r="Q68" s="133" t="e">
        <f ca="1">+IF(AND(ISNUMBER(OFFSET('Water Data'!$G$7,0,10*ROW('Water Data'!G62))),CF68="Yes"),OFFSET('Water Data'!$G$7,0,10*ROW('Water Data'!G62)),IF(AND(ISNUMBER(OFFSET('Water Data'!$G$7,0,10*ROW('Water Data'!G62))),CF68="No",ISNUMBER(OFFSET('Water Data'!$G$7,0,10*ROW('Water Data'!G62)))),CONCATENATE("[",ROUND(OFFSET('Water Data'!$G$7,0,10*ROW('Water Data'!G62)),0),"]"),IF(AND(ISNUMBER(OFFSET('Water Data'!$G$7,0,10*ROW('Water Data'!G62))),CF68="",ISNUMBER(OFFSET('Water Data'!$G$7,0,10*ROW('Water Data'!G62)))),OFFSET('Water Data'!$G$7,0,10*ROW('Water Data'!G62)),NA())))</f>
        <v>#N/A</v>
      </c>
      <c r="R68" s="133" t="e">
        <f ca="1">+IF(AND(ISNUMBER(OFFSET('Water Data'!$G$10,0,10*ROW('Water Data'!G62))),CG68="Yes"),OFFSET('Water Data'!$G$10,0,10*ROW('Water Data'!G62)),IF(AND(ISNUMBER(OFFSET('Water Data'!$G$10,0,10*ROW('Water Data'!G62))),CG68="No",ISNUMBER(OFFSET('Water Data'!$G$10,0,10*ROW('Water Data'!G62)))),CONCATENATE("[",ROUND(OFFSET('Water Data'!$G$10,0,10*ROW('Water Data'!G62)),0),"]"),IF(AND(ISNUMBER(OFFSET('Water Data'!$G$10,0,10*ROW('Water Data'!G62))),CG68="",ISNUMBER(OFFSET('Water Data'!$G$10,0,10*ROW('Water Data'!G62)))),OFFSET('Water Data'!$G$10,0,10*ROW('Water Data'!G62)),NA())))</f>
        <v>#N/A</v>
      </c>
      <c r="S68" s="133" t="e">
        <f ca="1">+IF(AND(ISNUMBER(OFFSET('Water Data'!$H$5,0,10*ROW('Water Data'!H62))),CH68="Yes"),100-OFFSET('Water Data'!$H$5,0,10*ROW('Water Data'!H62)),IF(AND(ISNUMBER(OFFSET('Water Data'!$H$5,0,10*ROW('Water Data'!H62))),CH68="No",ISNUMBER(OFFSET('Water Data'!$H$5,0,10*ROW('Water Data'!H62)))),CONCATENATE("[",ROUND(100-OFFSET('Water Data'!$H$5,0,10*ROW('Water Data'!H62)),0),"]"),IF(AND(ISNUMBER(OFFSET('Water Data'!$H$5,0,10*ROW('Water Data'!H62))),CH68="",ISNUMBER(OFFSET('Water Data'!$H$5,0,10*ROW('Water Data'!H62)))),100-OFFSET('Water Data'!$H$5,0,10*ROW('Water Data'!H62)),NA())))</f>
        <v>#N/A</v>
      </c>
      <c r="T68" s="133" t="e">
        <f ca="1">+IF(AND(ISNUMBER(OFFSET('Water Data'!$H$7,0,10*ROW('Water Data'!H62))),CI68="Yes"),OFFSET('Water Data'!$H$7,0,10*ROW('Water Data'!H62)),IF(AND(ISNUMBER(OFFSET('Water Data'!$H$7,0,10*ROW('Water Data'!H62))),CI68="No",ISNUMBER(OFFSET('Water Data'!$H$7,0,10*ROW('Water Data'!H62)))),CONCATENATE("[",ROUND(OFFSET('Water Data'!$H$7,0,10*ROW('Water Data'!H62)),0),"]"),IF(AND(ISNUMBER(OFFSET('Water Data'!$H$7,0,10*ROW('Water Data'!H62))),CI68="",ISNUMBER(OFFSET('Water Data'!$H$7,0,10*ROW('Water Data'!H62)))),OFFSET('Water Data'!$H$7,0,10*ROW('Water Data'!H62)),NA())))</f>
        <v>#N/A</v>
      </c>
      <c r="U68" s="133" t="e">
        <f ca="1">+IF(AND(ISNUMBER(OFFSET('Water Data'!$H$10,0,10*ROW('Water Data'!H62))),CJ68="Yes"),OFFSET('Water Data'!$H$10,0,10*ROW('Water Data'!H62)),IF(AND(ISNUMBER(OFFSET('Water Data'!$H$10,0,10*ROW('Water Data'!H62))),CJ68="No",ISNUMBER(OFFSET('Water Data'!$H$10,0,10*ROW('Water Data'!H62)))),CONCATENATE("[",ROUND(OFFSET('Water Data'!$H$10,0,10*ROW('Water Data'!H62)),0),"]"),IF(AND(ISNUMBER(OFFSET('Water Data'!$H$10,0,10*ROW('Water Data'!H62))),CJ68="",ISNUMBER(OFFSET('Water Data'!$H$10,0,10*ROW('Water Data'!H62)))),OFFSET('Water Data'!$H$10,0,10*ROW('Water Data'!H62)),NA())))</f>
        <v>#N/A</v>
      </c>
      <c r="V68" s="134" t="e">
        <f ca="1">+IF(AND(ISNUMBER(OFFSET('Sanitation Data'!$C$5,0,10*ROW('Sanitation Data'!C62))),CK68="Yes"),100-OFFSET('Sanitation Data'!$C$5,0,10*ROW('Sanitation Data'!C62)),IF(AND(ISNUMBER(OFFSET('Sanitation Data'!$C$5,0,10*ROW('Sanitation Data'!C62))),CK68="No",ISNUMBER(OFFSET('Sanitation Data'!$C$5,0,10*ROW('Sanitation Data'!C62)))),CONCATENATE("[",ROUND(100-OFFSET('Sanitation Data'!$C$5,0,10*ROW('Sanitation Data'!C62)),0),"]"),IF(AND(ISNUMBER(OFFSET('Sanitation Data'!$C$5,0,10*ROW('Sanitation Data'!C62))),CK68="",ISNUMBER(OFFSET('Sanitation Data'!$C$5,0,10*ROW('Sanitation Data'!C62)))),100-OFFSET('Sanitation Data'!$C$5,0,10*ROW('Sanitation Data'!C62)),NA())))</f>
        <v>#N/A</v>
      </c>
      <c r="W68" s="134" t="e">
        <f ca="1">+IF(AND(ISNUMBER(OFFSET('Sanitation Data'!$C$7,0,10*ROW('Sanitation Data'!C62))),CL68="Yes"),OFFSET('Sanitation Data'!$C$7,0,10*ROW('Sanitation Data'!C62)),IF(AND(ISNUMBER(OFFSET('Sanitation Data'!$C$7,0,10*ROW('Sanitation Data'!C62))),CL68="No",ISNUMBER(OFFSET('Sanitation Data'!$C$7,0,10*ROW('Sanitation Data'!C62)))),CONCATENATE("[",ROUND(OFFSET('Sanitation Data'!$C$7,0,10*ROW('Sanitation Data'!C62)),0),"]"),IF(AND(ISNUMBER(OFFSET('Sanitation Data'!$C$7,0,10*ROW('Sanitation Data'!C62))),CL68="",ISNUMBER(OFFSET('Sanitation Data'!$C$7,0,10*ROW('Sanitation Data'!C62)))),OFFSET('Sanitation Data'!$C$7,0,10*ROW('Sanitation Data'!C62)),NA())))</f>
        <v>#N/A</v>
      </c>
      <c r="X68" s="134" t="e">
        <f ca="1">+IF(AND(ISNUMBER(OFFSET('Sanitation Data'!$C$11,0,10*ROW('Sanitation Data'!C62))),CM68="Yes"),OFFSET('Sanitation Data'!$C$11,0,10*ROW('Sanitation Data'!C62)),IF(AND(ISNUMBER(OFFSET('Sanitation Data'!$C$11,0,10*ROW('Sanitation Data'!C62))),CM68="No",ISNUMBER(OFFSET('Sanitation Data'!$C$11,0,10*ROW('Sanitation Data'!C62)))),CONCATENATE("[",ROUND(OFFSET('Sanitation Data'!$C$11,0,10*ROW('Sanitation Data'!C62)),0),"]"),IF(AND(ISNUMBER(OFFSET('Sanitation Data'!$C$11,0,10*ROW('Sanitation Data'!C62))),CM68="",ISNUMBER(OFFSET('Sanitation Data'!$C$11,0,10*ROW('Sanitation Data'!C62)))),OFFSET('Sanitation Data'!$C$11,0,10*ROW('Sanitation Data'!C62)),NA())))</f>
        <v>#N/A</v>
      </c>
      <c r="Y68" s="134" t="e">
        <f ca="1">+IF(AND(ISNUMBER(OFFSET('Sanitation Data'!$C$12,0,10*ROW('Sanitation Data'!C62))),CN68="Yes"),OFFSET('Sanitation Data'!$C$12,0,10*ROW('Sanitation Data'!C62)),IF(AND(ISNUMBER(OFFSET('Sanitation Data'!$C$12,0,10*ROW('Sanitation Data'!C62))),CN68="No",ISNUMBER(OFFSET('Sanitation Data'!$C$12,0,10*ROW('Sanitation Data'!C62)))),CONCATENATE("[",ROUND(OFFSET('Sanitation Data'!$C$12,0,10*ROW('Sanitation Data'!C62)),0),"]"),IF(AND(ISNUMBER(OFFSET('Sanitation Data'!$C$12,0,10*ROW('Sanitation Data'!C62))),CN68="",ISNUMBER(OFFSET('Sanitation Data'!$C$12,0,10*ROW('Sanitation Data'!C62)))),OFFSET('Sanitation Data'!$C$12,0,10*ROW('Sanitation Data'!C62)),NA())))</f>
        <v>#N/A</v>
      </c>
      <c r="Z68" s="134" t="e">
        <f ca="1">+IF(AND(ISNUMBER(OFFSET('Sanitation Data'!$C$13,0,10*ROW('Sanitation Data'!C62))),CO68="Yes"),OFFSET('Sanitation Data'!$C$13,0,10*ROW('Sanitation Data'!C62)),IF(AND(ISNUMBER(OFFSET('Sanitation Data'!$C$13,0,10*ROW('Sanitation Data'!C62))),CO68="No",ISNUMBER(OFFSET('Sanitation Data'!$C$13,0,10*ROW('Sanitation Data'!C62)))),CONCATENATE("[",ROUND(OFFSET('Sanitation Data'!$C$13,0,10*ROW('Sanitation Data'!C62)),0),"]"),IF(AND(ISNUMBER(OFFSET('Sanitation Data'!$C$13,0,10*ROW('Sanitation Data'!C62))),CO68="",ISNUMBER(OFFSET('Sanitation Data'!$C$13,0,10*ROW('Sanitation Data'!C62)))),OFFSET('Sanitation Data'!$C$13,0,10*ROW('Sanitation Data'!C62)),NA())))</f>
        <v>#N/A</v>
      </c>
      <c r="AA68" s="134" t="e">
        <f ca="1">+IF(AND(ISNUMBER(OFFSET('Sanitation Data'!$D$5,0,10*ROW('Sanitation Data'!D62))),CP68="Yes"),100-OFFSET('Sanitation Data'!$D$5,0,10*ROW('Sanitation Data'!D62)),IF(AND(ISNUMBER(OFFSET('Sanitation Data'!$D$5,0,10*ROW('Sanitation Data'!D62))),CP68="No",ISNUMBER(OFFSET('Sanitation Data'!$D$5,0,10*ROW('Sanitation Data'!D62)))),CONCATENATE("[",ROUND(100-OFFSET('Sanitation Data'!$D$5,0,10*ROW('Sanitation Data'!D62)),0),"]"),IF(AND(ISNUMBER(OFFSET('Sanitation Data'!$D$5,0,10*ROW('Sanitation Data'!D62))),CP68="",ISNUMBER(OFFSET('Sanitation Data'!$D$5,0,10*ROW('Sanitation Data'!D62)))),100-OFFSET('Sanitation Data'!$D$5,0,10*ROW('Sanitation Data'!D62)),NA())))</f>
        <v>#N/A</v>
      </c>
      <c r="AB68" s="134" t="e">
        <f ca="1">+IF(AND(ISNUMBER(OFFSET('Sanitation Data'!$D$7,0,10*ROW('Sanitation Data'!D62))),CQ68="Yes"),OFFSET('Sanitation Data'!$D$7,0,10*ROW('Sanitation Data'!G62)),IF(AND(ISNUMBER(OFFSET('Sanitation Data'!$D$7,0,10*ROW('Sanitation Data'!D62))),CQ68="No",ISNUMBER(OFFSET('Sanitation Data'!$D$7,0,10*ROW('Sanitation Data'!D62)))),CONCATENATE("[",ROUND(OFFSET('Sanitation Data'!$D$7,0,10*ROW('Sanitation Data'!D62)),0),"]"),IF(AND(ISNUMBER(OFFSET('Sanitation Data'!$D$7,0,10*ROW('Sanitation Data'!D62))),CQ68="",ISNUMBER(OFFSET('Sanitation Data'!$D$7,0,10*ROW('Sanitation Data'!D62)))),OFFSET('Sanitation Data'!$D$7,0,10*ROW('Sanitation Data'!D62)),NA())))</f>
        <v>#N/A</v>
      </c>
      <c r="AC68" s="134" t="e">
        <f ca="1">+IF(AND(ISNUMBER(OFFSET('Sanitation Data'!$D$11,0,10*ROW('Sanitation Data'!D62))),CR68="Yes"),OFFSET('Sanitation Data'!$D$11,0,10*ROW('Sanitation Data'!D62)),IF(AND(ISNUMBER(OFFSET('Sanitation Data'!$D$11,0,10*ROW('Sanitation Data'!D62))),CR68="No",ISNUMBER(OFFSET('Sanitation Data'!$D$11,0,10*ROW('Sanitation Data'!D62)))),CONCATENATE("[",ROUND(OFFSET('Sanitation Data'!$D$11,0,10*ROW('Sanitation Data'!D62)),0),"]"),IF(AND(ISNUMBER(OFFSET('Sanitation Data'!$D$11,0,10*ROW('Sanitation Data'!D62))),CR68="",ISNUMBER(OFFSET('Sanitation Data'!$D$11,0,10*ROW('Sanitation Data'!D62)))),OFFSET('Sanitation Data'!$D$11,0,10*ROW('Sanitation Data'!D62)),NA())))</f>
        <v>#N/A</v>
      </c>
      <c r="AD68" s="134" t="e">
        <f ca="1">+IF(AND(ISNUMBER(OFFSET('Sanitation Data'!$D$12,0,10*ROW('Sanitation Data'!D62))),CS68="Yes"),OFFSET('Sanitation Data'!$D$12,0,10*ROW('Sanitation Data'!D62)),IF(AND(ISNUMBER(OFFSET('Sanitation Data'!$D$12,0,10*ROW('Sanitation Data'!D62))),CS68="No",ISNUMBER(OFFSET('Sanitation Data'!$D$12,0,10*ROW('Sanitation Data'!D62)))),CONCATENATE("[",ROUND(OFFSET('Sanitation Data'!$D$12,0,10*ROW('Sanitation Data'!D62)),0),"]"),IF(AND(ISNUMBER(OFFSET('Sanitation Data'!$D$12,0,10*ROW('Sanitation Data'!D62))),CS68="",ISNUMBER(OFFSET('Sanitation Data'!$D$12,0,10*ROW('Sanitation Data'!D62)))),OFFSET('Sanitation Data'!$D$12,0,10*ROW('Sanitation Data'!D62)),NA())))</f>
        <v>#N/A</v>
      </c>
      <c r="AE68" s="134" t="e">
        <f ca="1">+IF(AND(ISNUMBER(OFFSET('Sanitation Data'!$D$13,0,10*ROW('Sanitation Data'!D62))),CT68="Yes"),OFFSET('Sanitation Data'!$D$13,0,10*ROW('Sanitation Data'!D62)),IF(AND(ISNUMBER(OFFSET('Sanitation Data'!$D$13,0,10*ROW('Sanitation Data'!D62))),CT68="No",ISNUMBER(OFFSET('Sanitation Data'!$D$13,0,10*ROW('Sanitation Data'!D62)))),CONCATENATE("[",ROUND(OFFSET('Sanitation Data'!$D$13,0,10*ROW('Sanitation Data'!D62)),0),"]"),IF(AND(ISNUMBER(OFFSET('Sanitation Data'!$D$13,0,10*ROW('Sanitation Data'!D62))),CT68="",ISNUMBER(OFFSET('Sanitation Data'!$D$13,0,10*ROW('Sanitation Data'!D62)))),OFFSET('Sanitation Data'!$D$13,0,10*ROW('Sanitation Data'!D62)),NA())))</f>
        <v>#N/A</v>
      </c>
      <c r="AF68" s="134" t="e">
        <f ca="1">+IF(AND(ISNUMBER(OFFSET('Sanitation Data'!$E$5,0,10*ROW('Sanitation Data'!E62))),CU68="Yes"),100-OFFSET('Sanitation Data'!$E$5,0,10*ROW('Sanitation Data'!E62)),IF(AND(ISNUMBER(OFFSET('Sanitation Data'!$E$5,0,10*ROW('Sanitation Data'!E62))),CU68="No",ISNUMBER(OFFSET('Sanitation Data'!$E$5,0,10*ROW('Sanitation Data'!E62)))),CONCATENATE("[",ROUND(100-OFFSET('Sanitation Data'!$E$5,0,10*ROW('Sanitation Data'!E62)),0),"]"),IF(AND(ISNUMBER(OFFSET('Sanitation Data'!$E$5,0,10*ROW('Sanitation Data'!E62))),CU68="",ISNUMBER(OFFSET('Sanitation Data'!$E$5,0,10*ROW('Sanitation Data'!E62)))),100-OFFSET('Sanitation Data'!$E$5,0,10*ROW('Sanitation Data'!E62)),NA())))</f>
        <v>#N/A</v>
      </c>
      <c r="AG68" s="134" t="e">
        <f ca="1">+IF(AND(ISNUMBER(OFFSET('Sanitation Data'!$E$7,0,10*ROW('Sanitation Data'!E62))),CV68="Yes"),OFFSET('Sanitation Data'!$E$7,0,10*ROW('Sanitation Data'!E62)),IF(AND(ISNUMBER(OFFSET('Sanitation Data'!$E$7,0,10*ROW('Sanitation Data'!E62))),CV68="No",ISNUMBER(OFFSET('Sanitation Data'!$E$7,0,10*ROW('Sanitation Data'!E62)))),CONCATENATE("[",ROUND(OFFSET('Sanitation Data'!$E$7,0,10*ROW('Sanitation Data'!E62)),0),"]"),IF(AND(ISNUMBER(OFFSET('Sanitation Data'!$E$7,0,10*ROW('Sanitation Data'!E62))),CV68="",ISNUMBER(OFFSET('Sanitation Data'!$E$7,0,10*ROW('Sanitation Data'!E62)))),OFFSET('Sanitation Data'!$E$7,0,10*ROW('Sanitation Data'!E62)),NA())))</f>
        <v>#N/A</v>
      </c>
      <c r="AH68" s="134" t="e">
        <f ca="1">+IF(AND(ISNUMBER(OFFSET('Sanitation Data'!$E$11,0,10*ROW('Sanitation Data'!E62))),CW68="Yes"),OFFSET('Sanitation Data'!$E$11,0,10*ROW('Sanitation Data'!E62)),IF(AND(ISNUMBER(OFFSET('Sanitation Data'!$E$11,0,10*ROW('Sanitation Data'!E62))),CW68="No",ISNUMBER(OFFSET('Sanitation Data'!$E$11,0,10*ROW('Sanitation Data'!E62)))),CONCATENATE("[",ROUND(OFFSET('Sanitation Data'!$E$11,0,10*ROW('Sanitation Data'!E62)),0),"]"),IF(AND(ISNUMBER(OFFSET('Sanitation Data'!$E$11,0,10*ROW('Sanitation Data'!E62))),CW68="",ISNUMBER(OFFSET('Sanitation Data'!$E$11,0,10*ROW('Sanitation Data'!E62)))),OFFSET('Sanitation Data'!$E$11,0,10*ROW('Sanitation Data'!E62)),NA())))</f>
        <v>#N/A</v>
      </c>
      <c r="AI68" s="134" t="e">
        <f ca="1">+IF(AND(ISNUMBER(OFFSET('Sanitation Data'!$E$12,0,10*ROW('Sanitation Data'!E62))),CX68="Yes"),OFFSET('Sanitation Data'!$E$12,0,10*ROW('Sanitation Data'!E62)),IF(AND(ISNUMBER(OFFSET('Sanitation Data'!$E$12,0,10*ROW('Sanitation Data'!E62))),CX68="No",ISNUMBER(OFFSET('Sanitation Data'!$E$12,0,10*ROW('Sanitation Data'!E62)))),CONCATENATE("[",ROUND(OFFSET('Sanitation Data'!$E$12,0,10*ROW('Sanitation Data'!E62)),0),"]"),IF(AND(ISNUMBER(OFFSET('Sanitation Data'!$E$12,0,10*ROW('Sanitation Data'!E62))),CX68="",ISNUMBER(OFFSET('Sanitation Data'!$E$12,0,10*ROW('Sanitation Data'!E62)))),OFFSET('Sanitation Data'!$E$12,0,10*ROW('Sanitation Data'!E62)),NA())))</f>
        <v>#N/A</v>
      </c>
      <c r="AJ68" s="134" t="e">
        <f ca="1">+IF(AND(ISNUMBER(OFFSET('Sanitation Data'!$E$13,0,10*ROW('Sanitation Data'!E62))),CY68="Yes"),OFFSET('Sanitation Data'!$E$13,0,10*ROW('Sanitation Data'!E62)),IF(AND(ISNUMBER(OFFSET('Sanitation Data'!$E$13,0,10*ROW('Sanitation Data'!E62))),CY68="No",ISNUMBER(OFFSET('Sanitation Data'!$E$13,0,10*ROW('Sanitation Data'!E62)))),CONCATENATE("[",ROUND(OFFSET('Sanitation Data'!$E$13,0,10*ROW('Sanitation Data'!E62)),0),"]"),IF(AND(ISNUMBER(OFFSET('Sanitation Data'!$E$13,0,10*ROW('Sanitation Data'!E62))),CY68="",ISNUMBER(OFFSET('Sanitation Data'!$E$13,0,10*ROW('Sanitation Data'!E62)))),OFFSET('Sanitation Data'!$E$13,0,10*ROW('Sanitation Data'!E62)),NA())))</f>
        <v>#N/A</v>
      </c>
      <c r="AK68" s="134" t="e">
        <f ca="1">+IF(AND(ISNUMBER(OFFSET('Sanitation Data'!$F$5,0,10*ROW('Sanitation Data'!F62))),CZ68="Yes"),100-OFFSET('Sanitation Data'!$F$5,0,10*ROW('Sanitation Data'!F62)),IF(AND(ISNUMBER(OFFSET('Sanitation Data'!$F$5,0,10*ROW('Sanitation Data'!F62))),CZ68="No",ISNUMBER(OFFSET('Sanitation Data'!$F$5,0,10*ROW('Sanitation Data'!F62)))),CONCATENATE("[",ROUND(100-OFFSET('Sanitation Data'!$F$5,0,10*ROW('Sanitation Data'!F62)),0),"]"),IF(AND(ISNUMBER(OFFSET('Sanitation Data'!$F$5,0,10*ROW('Sanitation Data'!F62))),CZ68="",ISNUMBER(OFFSET('Sanitation Data'!$F$5,0,10*ROW('Sanitation Data'!F62)))),100-OFFSET('Sanitation Data'!$F$5,0,10*ROW('Sanitation Data'!F62)),NA())))</f>
        <v>#N/A</v>
      </c>
      <c r="AL68" s="134" t="e">
        <f ca="1">+IF(AND(ISNUMBER(OFFSET('Sanitation Data'!$F$7,0,10*ROW('Sanitation Data'!F62))),DA68="Yes"),OFFSET('Sanitation Data'!$F$7,0,10*ROW('Sanitation Data'!F62)),IF(AND(ISNUMBER(OFFSET('Sanitation Data'!$F$7,0,10*ROW('Sanitation Data'!F62))),DA68="No",ISNUMBER(OFFSET('Sanitation Data'!$F$7,0,10*ROW('Sanitation Data'!F62)))),CONCATENATE("[",ROUND(OFFSET('Sanitation Data'!$F$7,0,10*ROW('Sanitation Data'!F62)),0),"]"),IF(AND(ISNUMBER(OFFSET('Sanitation Data'!$F$7,0,10*ROW('Sanitation Data'!F62))),DA68="",ISNUMBER(OFFSET('Sanitation Data'!$F$7,0,10*ROW('Sanitation Data'!F62)))),OFFSET('Sanitation Data'!$F$7,0,10*ROW('Sanitation Data'!F62)),NA())))</f>
        <v>#N/A</v>
      </c>
      <c r="AM68" s="134" t="e">
        <f ca="1">+IF(AND(ISNUMBER(OFFSET('Sanitation Data'!$F$11,0,10*ROW('Sanitation Data'!F62))),DB68="Yes"),OFFSET('Sanitation Data'!$F$11,0,10*ROW('Sanitation Data'!F62)),IF(AND(ISNUMBER(OFFSET('Sanitation Data'!$F$11,0,10*ROW('Sanitation Data'!F62))),DB68="No",ISNUMBER(OFFSET('Sanitation Data'!$F$11,0,10*ROW('Sanitation Data'!F62)))),CONCATENATE("[",ROUND(OFFSET('Sanitation Data'!$F$11,0,10*ROW('Sanitation Data'!F62)),0),"]"),IF(AND(ISNUMBER(OFFSET('Sanitation Data'!$F$11,0,10*ROW('Sanitation Data'!F62))),DB68="",ISNUMBER(OFFSET('Sanitation Data'!$F$11,0,10*ROW('Sanitation Data'!F62)))),OFFSET('Sanitation Data'!$F$11,0,10*ROW('Sanitation Data'!F62)),NA())))</f>
        <v>#N/A</v>
      </c>
      <c r="AN68" s="134" t="e">
        <f ca="1">+IF(AND(ISNUMBER(OFFSET('Sanitation Data'!$F$12,0,10*ROW('Sanitation Data'!F62))),DC68="Yes"),OFFSET('Sanitation Data'!$F$12,0,10*ROW('Sanitation Data'!F62)),IF(AND(ISNUMBER(OFFSET('Sanitation Data'!$F$12,0,10*ROW('Sanitation Data'!F62))),DC68="No",ISNUMBER(OFFSET('Sanitation Data'!$F$12,0,10*ROW('Sanitation Data'!F62)))),CONCATENATE("[",ROUND(OFFSET('Sanitation Data'!$F$12,0,10*ROW('Sanitation Data'!F62)),0),"]"),IF(AND(ISNUMBER(OFFSET('Sanitation Data'!$F$12,0,10*ROW('Sanitation Data'!F62))),DC68="",ISNUMBER(OFFSET('Sanitation Data'!$F$12,0,10*ROW('Sanitation Data'!F62)))),OFFSET('Sanitation Data'!$F$12,0,10*ROW('Sanitation Data'!F62)),NA())))</f>
        <v>#N/A</v>
      </c>
      <c r="AO68" s="134" t="e">
        <f ca="1">+IF(AND(ISNUMBER(OFFSET('Sanitation Data'!$F$13,0,10*ROW('Sanitation Data'!F62))),DD68="Yes"),OFFSET('Sanitation Data'!$F$13,0,10*ROW('Sanitation Data'!F62)),IF(AND(ISNUMBER(OFFSET('Sanitation Data'!$F$13,0,10*ROW('Sanitation Data'!F62))),DD68="No",ISNUMBER(OFFSET('Sanitation Data'!$F$13,0,10*ROW('Sanitation Data'!F62)))),CONCATENATE("[",ROUND(OFFSET('Sanitation Data'!$F$13,0,10*ROW('Sanitation Data'!F62)),0),"]"),IF(AND(ISNUMBER(OFFSET('Sanitation Data'!$F$13,0,10*ROW('Sanitation Data'!F62))),DD68="",ISNUMBER(OFFSET('Sanitation Data'!$F$13,0,10*ROW('Sanitation Data'!F62)))),OFFSET('Sanitation Data'!$F$13,0,10*ROW('Sanitation Data'!F62)),NA())))</f>
        <v>#N/A</v>
      </c>
      <c r="AP68" s="134" t="e">
        <f ca="1">+IF(AND(ISNUMBER(OFFSET('Sanitation Data'!$G$5,0,10*ROW('Sanitation Data'!G62))),DE68="Yes"),100-OFFSET('Sanitation Data'!$G$5,0,10*ROW('Sanitation Data'!G62)),IF(AND(ISNUMBER(OFFSET('Sanitation Data'!$G$5,0,10*ROW('Sanitation Data'!G62))),DE68="No",ISNUMBER(OFFSET('Sanitation Data'!$G$5,0,10*ROW('Sanitation Data'!G62)))),CONCATENATE("[",ROUND(100-OFFSET('Sanitation Data'!$G$5,0,10*ROW('Sanitation Data'!G62)),0),"]"),IF(AND(ISNUMBER(OFFSET('Sanitation Data'!$G$5,0,10*ROW('Sanitation Data'!G62))),DE68="",ISNUMBER(OFFSET('Sanitation Data'!$G$5,0,10*ROW('Sanitation Data'!G62)))),100-OFFSET('Sanitation Data'!$G$5,0,10*ROW('Sanitation Data'!G62)),NA())))</f>
        <v>#N/A</v>
      </c>
      <c r="AQ68" s="134" t="e">
        <f ca="1">+IF(AND(ISNUMBER(OFFSET('Sanitation Data'!$G$7,0,10*ROW('Sanitation Data'!G62))),DF68="Yes"),OFFSET('Sanitation Data'!$G$7,0,10*ROW('Sanitation Data'!G62)),IF(AND(ISNUMBER(OFFSET('Sanitation Data'!$G$7,0,10*ROW('Sanitation Data'!G62))),DF68="No",ISNUMBER(OFFSET('Sanitation Data'!$G$7,0,10*ROW('Sanitation Data'!G62)))),CONCATENATE("[",ROUND(OFFSET('Sanitation Data'!$G$7,0,10*ROW('Sanitation Data'!G62)),0),"]"),IF(AND(ISNUMBER(OFFSET('Sanitation Data'!$G$7,0,10*ROW('Sanitation Data'!G62))),DF68="",ISNUMBER(OFFSET('Sanitation Data'!$G$7,0,10*ROW('Sanitation Data'!G62)))),OFFSET('Sanitation Data'!$G$7,0,10*ROW('Sanitation Data'!G62)),NA())))</f>
        <v>#N/A</v>
      </c>
      <c r="AR68" s="134" t="e">
        <f ca="1">+IF(AND(ISNUMBER(OFFSET('Sanitation Data'!$G$11,0,10*ROW('Sanitation Data'!G62))),DG68="Yes"),OFFSET('Sanitation Data'!$G$11,0,10*ROW('Sanitation Data'!G62)),IF(AND(ISNUMBER(OFFSET('Sanitation Data'!$G$11,0,10*ROW('Sanitation Data'!G62))),DG68="No",ISNUMBER(OFFSET('Sanitation Data'!$G$11,0,10*ROW('Sanitation Data'!G62)))),CONCATENATE("[",ROUND(OFFSET('Sanitation Data'!$G$11,0,10*ROW('Sanitation Data'!G62)),0),"]"),IF(AND(ISNUMBER(OFFSET('Sanitation Data'!$G$11,0,10*ROW('Sanitation Data'!G62))),DG68="",ISNUMBER(OFFSET('Sanitation Data'!$G$11,0,10*ROW('Sanitation Data'!G62)))),OFFSET('Sanitation Data'!$G$11,0,10*ROW('Sanitation Data'!G62)),NA())))</f>
        <v>#N/A</v>
      </c>
      <c r="AS68" s="134" t="e">
        <f ca="1">+IF(AND(ISNUMBER(OFFSET('Sanitation Data'!$G$12,0,10*ROW('Sanitation Data'!G62))),DH68="Yes"),OFFSET('Sanitation Data'!$G$12,0,10*ROW('Sanitation Data'!G62)),IF(AND(ISNUMBER(OFFSET('Sanitation Data'!$G$12,0,10*ROW('Sanitation Data'!G62))),DH68="No",ISNUMBER(OFFSET('Sanitation Data'!$G$12,0,10*ROW('Sanitation Data'!G62)))),CONCATENATE("[",ROUND(OFFSET('Sanitation Data'!$G$12,0,10*ROW('Sanitation Data'!G62)),0),"]"),IF(AND(ISNUMBER(OFFSET('Sanitation Data'!$G$12,0,10*ROW('Sanitation Data'!G62))),DH68="",ISNUMBER(OFFSET('Sanitation Data'!$G$12,0,10*ROW('Sanitation Data'!G62)))),OFFSET('Sanitation Data'!$G$12,0,10*ROW('Sanitation Data'!G62)),NA())))</f>
        <v>#N/A</v>
      </c>
      <c r="AT68" s="134" t="e">
        <f ca="1">+IF(AND(ISNUMBER(OFFSET('Sanitation Data'!$G$13,0,10*ROW('Sanitation Data'!G62))),DI68="Yes"),OFFSET('Sanitation Data'!$G$13,0,10*ROW('Sanitation Data'!G62)),IF(AND(ISNUMBER(OFFSET('Sanitation Data'!$G$13,0,10*ROW('Sanitation Data'!G62))),DI68="No",ISNUMBER(OFFSET('Sanitation Data'!$G$13,0,10*ROW('Sanitation Data'!G62)))),CONCATENATE("[",ROUND(OFFSET('Sanitation Data'!$G$13,0,10*ROW('Sanitation Data'!G62)),0),"]"),IF(AND(ISNUMBER(OFFSET('Sanitation Data'!$G$13,0,10*ROW('Sanitation Data'!G62))),DI68="",ISNUMBER(OFFSET('Sanitation Data'!$G$13,0,10*ROW('Sanitation Data'!G62)))),OFFSET('Sanitation Data'!$G$13,0,10*ROW('Sanitation Data'!G62)),NA())))</f>
        <v>#N/A</v>
      </c>
      <c r="AU68" s="134" t="e">
        <f ca="1">+IF(AND(ISNUMBER(OFFSET('Sanitation Data'!$H$5,0,10*ROW('Sanitation Data'!H62))),DJ68="Yes"),100-OFFSET('Sanitation Data'!$H$5,0,10*ROW('Sanitation Data'!H62)),IF(AND(ISNUMBER(OFFSET('Sanitation Data'!$H$5,0,10*ROW('Sanitation Data'!H62))),DJ68="No",ISNUMBER(OFFSET('Sanitation Data'!$H$5,0,10*ROW('Sanitation Data'!H62)))),CONCATENATE("[",ROUND(100-OFFSET('Sanitation Data'!$H$5,0,10*ROW('Sanitation Data'!H62)),0),"]"),IF(AND(ISNUMBER(OFFSET('Sanitation Data'!$H$5,0,10*ROW('Sanitation Data'!H62))),DJ68="",ISNUMBER(OFFSET('Sanitation Data'!$H$5,0,10*ROW('Sanitation Data'!H62)))),100-OFFSET('Sanitation Data'!$H$5,0,10*ROW('Sanitation Data'!H62)),NA())))</f>
        <v>#N/A</v>
      </c>
      <c r="AV68" s="134" t="e">
        <f ca="1">+IF(AND(ISNUMBER(OFFSET('Sanitation Data'!$H$7,0,10*ROW('Sanitation Data'!H62))),DK68="Yes"),OFFSET('Sanitation Data'!$H$7,0,10*ROW('Sanitation Data'!H62)),IF(AND(ISNUMBER(OFFSET('Sanitation Data'!$H$7,0,10*ROW('Sanitation Data'!H62))),DK68="No",ISNUMBER(OFFSET('Sanitation Data'!$H$7,0,10*ROW('Sanitation Data'!H62)))),CONCATENATE("[",ROUND(OFFSET('Sanitation Data'!$H$7,0,10*ROW('Sanitation Data'!H62)),0),"]"),IF(AND(ISNUMBER(OFFSET('Sanitation Data'!$H$7,0,10*ROW('Sanitation Data'!H62))),DK68="",ISNUMBER(OFFSET('Sanitation Data'!$H$7,0,10*ROW('Sanitation Data'!H62)))),OFFSET('Sanitation Data'!$H$7,0,10*ROW('Sanitation Data'!H62)),NA())))</f>
        <v>#N/A</v>
      </c>
      <c r="AW68" s="134" t="e">
        <f ca="1">+IF(AND(ISNUMBER(OFFSET('Sanitation Data'!$H$11,0,10*ROW('Sanitation Data'!H62))),DL68="Yes"),OFFSET('Sanitation Data'!$H$11,0,10*ROW('Sanitation Data'!H62)),IF(AND(ISNUMBER(OFFSET('Sanitation Data'!$H$11,0,10*ROW('Sanitation Data'!H62))),DL68="No",ISNUMBER(OFFSET('Sanitation Data'!$H$11,0,10*ROW('Sanitation Data'!H62)))),CONCATENATE("[",ROUND(OFFSET('Sanitation Data'!$H$11,0,10*ROW('Sanitation Data'!H62)),0),"]"),IF(AND(ISNUMBER(OFFSET('Sanitation Data'!$H$11,0,10*ROW('Sanitation Data'!H62))),DL68="",ISNUMBER(OFFSET('Sanitation Data'!$H$11,0,10*ROW('Sanitation Data'!H62)))),OFFSET('Sanitation Data'!$H$11,0,10*ROW('Sanitation Data'!H62)),NA())))</f>
        <v>#N/A</v>
      </c>
      <c r="AX68" s="134" t="e">
        <f ca="1">+IF(AND(ISNUMBER(OFFSET('Sanitation Data'!$H$12,0,10*ROW('Sanitation Data'!H62))),DM68="Yes"),OFFSET('Sanitation Data'!$H$12,0,10*ROW('Sanitation Data'!H62)),IF(AND(ISNUMBER(OFFSET('Sanitation Data'!$H$12,0,10*ROW('Sanitation Data'!H62))),DM68="No",ISNUMBER(OFFSET('Sanitation Data'!$H$12,0,10*ROW('Sanitation Data'!H62)))),CONCATENATE("[",ROUND(OFFSET('Sanitation Data'!$H$12,0,10*ROW('Sanitation Data'!H62)),0),"]"),IF(AND(ISNUMBER(OFFSET('Sanitation Data'!$H$12,0,10*ROW('Sanitation Data'!H62))),DM68="",ISNUMBER(OFFSET('Sanitation Data'!$H$12,0,10*ROW('Sanitation Data'!H62)))),OFFSET('Sanitation Data'!$H$12,0,10*ROW('Sanitation Data'!H62)),NA())))</f>
        <v>#N/A</v>
      </c>
      <c r="AY68" s="134" t="e">
        <f ca="1">+IF(AND(ISNUMBER(OFFSET('Sanitation Data'!$H$13,0,10*ROW('Sanitation Data'!H62))),DN68="Yes"),OFFSET('Sanitation Data'!$H$13,0,10*ROW('Sanitation Data'!H62)),IF(AND(ISNUMBER(OFFSET('Sanitation Data'!$H$13,0,10*ROW('Sanitation Data'!H62))),DN68="No",ISNUMBER(OFFSET('Sanitation Data'!$H$13,0,10*ROW('Sanitation Data'!H62)))),CONCATENATE("[",ROUND(OFFSET('Sanitation Data'!$H$13,0,10*ROW('Sanitation Data'!H62)),0),"]"),IF(AND(ISNUMBER(OFFSET('Sanitation Data'!$H$13,0,10*ROW('Sanitation Data'!H62))),DN68="",ISNUMBER(OFFSET('Sanitation Data'!$H$13,0,10*ROW('Sanitation Data'!H62)))),OFFSET('Sanitation Data'!$H$13,0,10*ROW('Sanitation Data'!H62)),NA())))</f>
        <v>#N/A</v>
      </c>
      <c r="AZ68" s="135" t="e">
        <f ca="1">+IF(AND(ISNUMBER(OFFSET('Hygiene Data'!$C$6,0,10*ROW('Hygiene Data'!C62))),DO68="Yes"),OFFSET('Hygiene Data'!$C$6,0,10*ROW('Hygiene Data'!C62)),IF(AND(ISNUMBER(OFFSET('Hygiene Data'!$C$6,0,10*ROW('Hygiene Data'!C62))),DO68="No",ISNUMBER(OFFSET('Hygiene Data'!$C$6,0,10*ROW('Hygiene Data'!C62)))),CONCATENATE("[",ROUND(OFFSET('Hygiene Data'!$C$6,0,10*ROW('Hygiene Data'!C62)),0),"]"),IF(AND(ISNUMBER(OFFSET('Hygiene Data'!$C$6,0,10*ROW('Hygiene Data'!C62))),DO68="",ISNUMBER(OFFSET('Hygiene Data'!$C$6,0,10*ROW('Hygiene Data'!C62)))),OFFSET('Hygiene Data'!$C$6,0,10*ROW('Hygiene Data'!C62)),NA())))</f>
        <v>#N/A</v>
      </c>
      <c r="BA68" s="135" t="e">
        <f ca="1">+IF(AND(ISNUMBER(OFFSET('Hygiene Data'!$C$8,0,10*ROW('Hygiene Data'!C62))),DP68="Yes"),OFFSET('Hygiene Data'!$C$8,0,10*ROW('Hygiene Data'!C62)),IF(AND(ISNUMBER(OFFSET('Hygiene Data'!$C$8,0,10*ROW('Hygiene Data'!C62))),DP68="No",ISNUMBER(OFFSET('Hygiene Data'!$C$8,0,10*ROW('Hygiene Data'!C62)))),CONCATENATE("[",ROUND(OFFSET('Hygiene Data'!$C$8,0,10*ROW('Hygiene Data'!C62)),0),"]"),IF(AND(ISNUMBER(OFFSET('Hygiene Data'!$C$8,0,10*ROW('Hygiene Data'!C62))),DP68="",ISNUMBER(OFFSET('Hygiene Data'!$C$8,0,10*ROW('Hygiene Data'!C62)))),OFFSET('Hygiene Data'!$C$8,0,10*ROW('Hygiene Data'!C62)),NA())))</f>
        <v>#N/A</v>
      </c>
      <c r="BB68" s="135" t="e">
        <f ca="1">+IF(AND(ISNUMBER(OFFSET('Hygiene Data'!$C$10,0,10*ROW('Hygiene Data'!C62))),DQ68="Yes"),OFFSET('Hygiene Data'!$C$10,0,10*ROW('Hygiene Data'!C62)),IF(AND(ISNUMBER(OFFSET('Hygiene Data'!$C$10,0,10*ROW('Hygiene Data'!C62))),DQ68="No",ISNUMBER(OFFSET('Hygiene Data'!$C$10,0,10*ROW('Hygiene Data'!C62)))),CONCATENATE("[",ROUND(OFFSET('Hygiene Data'!$C$10,0,10*ROW('Hygiene Data'!C62)),0),"]"),IF(AND(ISNUMBER(OFFSET('Hygiene Data'!$C$10,0,10*ROW('Hygiene Data'!C62))),DQ68="",ISNUMBER(OFFSET('Hygiene Data'!$C$10,0,10*ROW('Hygiene Data'!C62)))),OFFSET('Hygiene Data'!$C$10,0,10*ROW('Hygiene Data'!C62)),NA())))</f>
        <v>#N/A</v>
      </c>
      <c r="BC68" s="135" t="e">
        <f ca="1">+IF(AND(ISNUMBER(OFFSET('Hygiene Data'!$D$6,0,10*ROW('Hygiene Data'!D62))),DR68="Yes"),OFFSET('Hygiene Data'!$D$6,0,10*ROW('Hygiene Data'!D62)),IF(AND(ISNUMBER(OFFSET('Hygiene Data'!$D$6,0,10*ROW('Hygiene Data'!D62))),DR68="No",ISNUMBER(OFFSET('Hygiene Data'!$D$6,0,10*ROW('Hygiene Data'!D62)))),CONCATENATE("[",ROUND(OFFSET('Hygiene Data'!$D$6,0,10*ROW('Hygiene Data'!D62)),0),"]"),IF(AND(ISNUMBER(OFFSET('Hygiene Data'!$D$6,0,10*ROW('Hygiene Data'!D62))),DR68="",ISNUMBER(OFFSET('Hygiene Data'!$D$6,0,10*ROW('Hygiene Data'!D62)))),OFFSET('Hygiene Data'!$D$6,0,10*ROW('Hygiene Data'!D62)),NA())))</f>
        <v>#N/A</v>
      </c>
      <c r="BD68" s="135" t="e">
        <f ca="1">+IF(AND(ISNUMBER(OFFSET('Hygiene Data'!$D$8,0,10*ROW('Hygiene Data'!D62))),DS68="Yes"),OFFSET('Hygiene Data'!$D$8,0,10*ROW('Hygiene Data'!D62)),IF(AND(ISNUMBER(OFFSET('Hygiene Data'!$D$8,0,10*ROW('Hygiene Data'!D62))),DS68="No",ISNUMBER(OFFSET('Hygiene Data'!$D$8,0,10*ROW('Hygiene Data'!D62)))),CONCATENATE("[",ROUND(OFFSET('Hygiene Data'!$D$8,0,10*ROW('Hygiene Data'!D62)),0),"]"),IF(AND(ISNUMBER(OFFSET('Hygiene Data'!$D$8,0,10*ROW('Hygiene Data'!D62))),DS68="",ISNUMBER(OFFSET('Hygiene Data'!$D$8,0,10*ROW('Hygiene Data'!D62)))),OFFSET('Hygiene Data'!$D$8,0,10*ROW('Hygiene Data'!D62)),NA())))</f>
        <v>#N/A</v>
      </c>
      <c r="BE68" s="135" t="e">
        <f ca="1">+IF(AND(ISNUMBER(OFFSET('Hygiene Data'!$D$10,0,10*ROW('Hygiene Data'!D62))),DT68="Yes"),OFFSET('Hygiene Data'!$D$10,0,10*ROW('Hygiene Data'!D62)),IF(AND(ISNUMBER(OFFSET('Hygiene Data'!$D$10,0,10*ROW('Hygiene Data'!D62))),DT68="No",ISNUMBER(OFFSET('Hygiene Data'!$D$10,0,10*ROW('Hygiene Data'!D62)))),CONCATENATE("[",ROUND(OFFSET('Hygiene Data'!$D$10,0,10*ROW('Hygiene Data'!D62)),0),"]"),IF(AND(ISNUMBER(OFFSET('Hygiene Data'!$D$10,0,10*ROW('Hygiene Data'!D62))),DT68="",ISNUMBER(OFFSET('Hygiene Data'!$D$10,0,10*ROW('Hygiene Data'!D62)))),OFFSET('Hygiene Data'!$D$10,0,10*ROW('Hygiene Data'!D62)),NA())))</f>
        <v>#N/A</v>
      </c>
      <c r="BF68" s="135" t="e">
        <f ca="1">+IF(AND(ISNUMBER(OFFSET('Hygiene Data'!$E$6,0,10*ROW('Hygiene Data'!E62))),DU68="Yes"),OFFSET('Hygiene Data'!$E$6,0,10*ROW('Hygiene Data'!E62)),IF(AND(ISNUMBER(OFFSET('Hygiene Data'!$E$6,0,10*ROW('Hygiene Data'!E62))),DU68="No",ISNUMBER(OFFSET('Hygiene Data'!$E$6,0,10*ROW('Hygiene Data'!E62)))),CONCATENATE("[",ROUND(OFFSET('Hygiene Data'!$E$6,0,10*ROW('Hygiene Data'!E62)),0),"]"),IF(AND(ISNUMBER(OFFSET('Hygiene Data'!$E$6,0,10*ROW('Hygiene Data'!E62))),DU68="",ISNUMBER(OFFSET('Hygiene Data'!$E$6,0,10*ROW('Hygiene Data'!E62)))),OFFSET('Hygiene Data'!$E$6,0,10*ROW('Hygiene Data'!E62)),NA())))</f>
        <v>#N/A</v>
      </c>
      <c r="BG68" s="135" t="e">
        <f ca="1">+IF(AND(ISNUMBER(OFFSET('Hygiene Data'!$E$8,0,10*ROW('Hygiene Data'!E62))),DV68="Yes"),OFFSET('Hygiene Data'!$E$8,0,10*ROW('Hygiene Data'!E62)),IF(AND(ISNUMBER(OFFSET('Hygiene Data'!$E$8,0,10*ROW('Hygiene Data'!E62))),DV68="No",ISNUMBER(OFFSET('Hygiene Data'!$E$8,0,10*ROW('Hygiene Data'!E62)))),CONCATENATE("[",ROUND(OFFSET('Hygiene Data'!$E$8,0,10*ROW('Hygiene Data'!E62)),0),"]"),IF(AND(ISNUMBER(OFFSET('Hygiene Data'!$E$8,0,10*ROW('Hygiene Data'!E62))),DV68="",ISNUMBER(OFFSET('Hygiene Data'!$E$8,0,10*ROW('Hygiene Data'!E62)))),OFFSET('Hygiene Data'!$E$8,0,10*ROW('Hygiene Data'!E62)),NA())))</f>
        <v>#N/A</v>
      </c>
      <c r="BH68" s="135" t="e">
        <f ca="1">+IF(AND(ISNUMBER(OFFSET('Hygiene Data'!$E$10,0,10*ROW('Hygiene Data'!E62))),DW68="Yes"),OFFSET('Hygiene Data'!$E$10,0,10*ROW('Hygiene Data'!E62)),IF(AND(ISNUMBER(OFFSET('Hygiene Data'!$E$10,0,10*ROW('Hygiene Data'!E62))),DW68="No",ISNUMBER(OFFSET('Hygiene Data'!$E$10,0,10*ROW('Hygiene Data'!E62)))),CONCATENATE("[",ROUND(OFFSET('Hygiene Data'!$E$10,0,10*ROW('Hygiene Data'!E62)),0),"]"),IF(AND(ISNUMBER(OFFSET('Hygiene Data'!$E$10,0,10*ROW('Hygiene Data'!E62))),DW68="",ISNUMBER(OFFSET('Hygiene Data'!$E$10,0,10*ROW('Hygiene Data'!E62)))),OFFSET('Hygiene Data'!$E$10,0,10*ROW('Hygiene Data'!E62)),NA())))</f>
        <v>#N/A</v>
      </c>
      <c r="BI68" s="135" t="e">
        <f ca="1">+IF(AND(ISNUMBER(OFFSET('Hygiene Data'!$F$6,0,10*ROW('Hygiene Data'!F62))),DX68="Yes"),OFFSET('Hygiene Data'!$F$6,0,10*ROW('Hygiene Data'!F62)),IF(AND(ISNUMBER(OFFSET('Hygiene Data'!$F$6,0,10*ROW('Hygiene Data'!F62))),DX68="No",ISNUMBER(OFFSET('Hygiene Data'!$F$6,0,10*ROW('Hygiene Data'!F62)))),CONCATENATE("[",ROUND(OFFSET('Hygiene Data'!$F$6,0,10*ROW('Hygiene Data'!F62)),0),"]"),IF(AND(ISNUMBER(OFFSET('Hygiene Data'!$F$6,0,10*ROW('Hygiene Data'!F62))),DX68="",ISNUMBER(OFFSET('Hygiene Data'!$F$6,0,10*ROW('Hygiene Data'!F62)))),OFFSET('Hygiene Data'!$F$6,0,10*ROW('Hygiene Data'!F62)),NA())))</f>
        <v>#N/A</v>
      </c>
      <c r="BJ68" s="135" t="e">
        <f ca="1">+IF(AND(ISNUMBER(OFFSET('Hygiene Data'!$F$8,0,10*ROW('Hygiene Data'!F62))),DY68="Yes"),OFFSET('Hygiene Data'!$F$8,0,10*ROW('Hygiene Data'!F62)),IF(AND(ISNUMBER(OFFSET('Hygiene Data'!$F$8,0,10*ROW('Hygiene Data'!F62))),DY68="No",ISNUMBER(OFFSET('Hygiene Data'!$F$8,0,10*ROW('Hygiene Data'!F62)))),CONCATENATE("[",ROUND(OFFSET('Hygiene Data'!$F$8,0,10*ROW('Hygiene Data'!F62)),0),"]"),IF(AND(ISNUMBER(OFFSET('Hygiene Data'!$F$8,0,10*ROW('Hygiene Data'!F62))),DY68="",ISNUMBER(OFFSET('Hygiene Data'!$F$8,0,10*ROW('Hygiene Data'!F62)))),OFFSET('Hygiene Data'!$F$8,0,10*ROW('Hygiene Data'!F62)),NA())))</f>
        <v>#N/A</v>
      </c>
      <c r="BK68" s="135" t="e">
        <f ca="1">+IF(AND(ISNUMBER(OFFSET('Hygiene Data'!$F$10,0,10*ROW('Hygiene Data'!F62))),DZ68="Yes"),OFFSET('Hygiene Data'!$F$10,0,10*ROW('Hygiene Data'!F62)),IF(AND(ISNUMBER(OFFSET('Hygiene Data'!$F$10,0,10*ROW('Hygiene Data'!F62))),DZ68="No",ISNUMBER(OFFSET('Hygiene Data'!$F$10,0,10*ROW('Hygiene Data'!F62)))),CONCATENATE("[",ROUND(OFFSET('Hygiene Data'!$F$10,0,10*ROW('Hygiene Data'!F62)),0),"]"),IF(AND(ISNUMBER(OFFSET('Hygiene Data'!$F$10,0,10*ROW('Hygiene Data'!F62))),DZ68="",ISNUMBER(OFFSET('Hygiene Data'!$F$10,0,10*ROW('Hygiene Data'!F62)))),OFFSET('Hygiene Data'!$F$10,0,10*ROW('Hygiene Data'!F62)),NA())))</f>
        <v>#N/A</v>
      </c>
      <c r="BL68" s="135" t="e">
        <f ca="1">+IF(AND(ISNUMBER(OFFSET('Hygiene Data'!$G$6,0,10*ROW('Hygiene Data'!G62))),EA68="Yes"),OFFSET('Hygiene Data'!$G$6,0,10*ROW('Hygiene Data'!G62)),IF(AND(ISNUMBER(OFFSET('Hygiene Data'!$G$6,0,10*ROW('Hygiene Data'!G62))),EA68="No",ISNUMBER(OFFSET('Hygiene Data'!$G$6,0,10*ROW('Hygiene Data'!G62)))),CONCATENATE("[",ROUND(OFFSET('Hygiene Data'!$G$6,0,10*ROW('Hygiene Data'!G62)),0),"]"),IF(AND(ISNUMBER(OFFSET('Hygiene Data'!$G$6,0,10*ROW('Hygiene Data'!G62))),EA68="",ISNUMBER(OFFSET('Hygiene Data'!$G$6,0,10*ROW('Hygiene Data'!G62)))),OFFSET('Hygiene Data'!$G$6,0,10*ROW('Hygiene Data'!G62)),NA())))</f>
        <v>#N/A</v>
      </c>
      <c r="BM68" s="135" t="e">
        <f ca="1">+IF(AND(ISNUMBER(OFFSET('Hygiene Data'!$G$8,0,10*ROW('Hygiene Data'!G62))),EB68="Yes"),OFFSET('Hygiene Data'!$G$8,0,10*ROW('Hygiene Data'!G62)),IF(AND(ISNUMBER(OFFSET('Hygiene Data'!$G$8,0,10*ROW('Hygiene Data'!G62))),EB68="No",ISNUMBER(OFFSET('Hygiene Data'!$G$8,0,10*ROW('Hygiene Data'!G62)))),CONCATENATE("[",ROUND(OFFSET('Hygiene Data'!$G$8,0,10*ROW('Hygiene Data'!G62)),0),"]"),IF(AND(ISNUMBER(OFFSET('Hygiene Data'!$G$8,0,10*ROW('Hygiene Data'!G62))),EB68="",ISNUMBER(OFFSET('Hygiene Data'!$G$8,0,10*ROW('Hygiene Data'!G62)))),OFFSET('Hygiene Data'!$G$8,0,10*ROW('Hygiene Data'!G62)),NA())))</f>
        <v>#N/A</v>
      </c>
      <c r="BN68" s="135" t="e">
        <f ca="1">+IF(AND(ISNUMBER(OFFSET('Hygiene Data'!$G$10,0,10*ROW('Hygiene Data'!G62))),EC68="Yes"),OFFSET('Hygiene Data'!$G$10,0,10*ROW('Hygiene Data'!G62)),IF(AND(ISNUMBER(OFFSET('Hygiene Data'!$G$10,0,10*ROW('Hygiene Data'!G62))),EC68="No",ISNUMBER(OFFSET('Hygiene Data'!$G$10,0,10*ROW('Hygiene Data'!G62)))),CONCATENATE("[",ROUND(OFFSET('Hygiene Data'!$G$10,0,10*ROW('Hygiene Data'!G62)),0),"]"),IF(AND(ISNUMBER(OFFSET('Hygiene Data'!$G$10,0,10*ROW('Hygiene Data'!G62))),EC68="",ISNUMBER(OFFSET('Hygiene Data'!$G$10,0,10*ROW('Hygiene Data'!G62)))),OFFSET('Hygiene Data'!$G$10,0,10*ROW('Hygiene Data'!G62)),NA())))</f>
        <v>#N/A</v>
      </c>
      <c r="BO68" s="135" t="e">
        <f ca="1">+IF(AND(ISNUMBER(OFFSET('Hygiene Data'!$H$6,0,10*ROW('Hygiene Data'!H62))),ED68="Yes"),OFFSET('Hygiene Data'!$H$6,0,10*ROW('Hygiene Data'!H62)),IF(AND(ISNUMBER(OFFSET('Hygiene Data'!$H$6,0,10*ROW('Hygiene Data'!H62))),ED68="No",ISNUMBER(OFFSET('Hygiene Data'!$H$6,0,10*ROW('Hygiene Data'!H62)))),CONCATENATE("[",ROUND(OFFSET('Hygiene Data'!$H$6,0,10*ROW('Hygiene Data'!H62)),0),"]"),IF(AND(ISNUMBER(OFFSET('Hygiene Data'!$H$6,0,10*ROW('Hygiene Data'!H62))),ED68="",ISNUMBER(OFFSET('Hygiene Data'!$H$6,0,10*ROW('Hygiene Data'!H62)))),OFFSET('Hygiene Data'!$H$6,0,10*ROW('Hygiene Data'!H62)),NA())))</f>
        <v>#N/A</v>
      </c>
      <c r="BP68" s="135" t="e">
        <f ca="1">+IF(AND(ISNUMBER(OFFSET('Hygiene Data'!$H$8,0,10*ROW('Hygiene Data'!H62))),EE68="Yes"),OFFSET('Hygiene Data'!$H$8,0,10*ROW('Hygiene Data'!H62)),IF(AND(ISNUMBER(OFFSET('Hygiene Data'!$H$8,0,10*ROW('Hygiene Data'!H62))),EE68="No",ISNUMBER(OFFSET('Hygiene Data'!$H$8,0,10*ROW('Hygiene Data'!H62)))),CONCATENATE("[",ROUND(OFFSET('Hygiene Data'!$H$8,0,10*ROW('Hygiene Data'!H62)),0),"]"),IF(AND(ISNUMBER(OFFSET('Hygiene Data'!$H$8,0,10*ROW('Hygiene Data'!H62))),EE68="",ISNUMBER(OFFSET('Hygiene Data'!$H$8,0,10*ROW('Hygiene Data'!H62)))),OFFSET('Hygiene Data'!$H$8,0,10*ROW('Hygiene Data'!H62)),NA())))</f>
        <v>#N/A</v>
      </c>
      <c r="BQ68" s="135" t="e">
        <f ca="1">+IF(AND(ISNUMBER(OFFSET('Hygiene Data'!$H$10,0,10*ROW('Hygiene Data'!H62))),EF68="Yes"),OFFSET('Hygiene Data'!$H$10,0,10*ROW('Hygiene Data'!H62)),IF(AND(ISNUMBER(OFFSET('Hygiene Data'!$H$10,0,10*ROW('Hygiene Data'!H62))),EF68="No",ISNUMBER(OFFSET('Hygiene Data'!$H$10,0,10*ROW('Hygiene Data'!H62)))),CONCATENATE("[",ROUND(OFFSET('Hygiene Data'!$H$10,0,10*ROW('Hygiene Data'!H62)),0),"]"),IF(AND(ISNUMBER(OFFSET('Hygiene Data'!$H$10,0,10*ROW('Hygiene Data'!H62))),EF68="",ISNUMBER(OFFSET('Hygiene Data'!$H$10,0,10*ROW('Hygiene Data'!H62)))),OFFSET('Hygiene Data'!$H$10,0,10*ROW('Hygiene Data'!H62)),NA())))</f>
        <v>#N/A</v>
      </c>
      <c r="BS68" s="34" t="str">
        <f ca="1">+IF(OFFSET('Water Data'!$C$28,0,10*ROW('Water Data'!C62))="","",OFFSET('Water Data'!$C$28,0,10*ROW('Water Data'!C62)))</f>
        <v/>
      </c>
      <c r="BT68" s="34" t="str">
        <f ca="1">+IF(OFFSET('Water Data'!$C$29,0,10*ROW('Water Data'!C62))="","",OFFSET('Water Data'!$C$29,0,10*ROW('Water Data'!C62)))</f>
        <v/>
      </c>
      <c r="BU68" s="34" t="str">
        <f ca="1">+IF(OFFSET('Water Data'!$C$30,0,10*ROW('Water Data'!C62))="","",OFFSET('Water Data'!$C$30,0,10*ROW('Water Data'!C62)))</f>
        <v/>
      </c>
      <c r="BV68" s="34" t="str">
        <f ca="1">+IF(OFFSET('Water Data'!$D$28,0,10*ROW('Water Data'!D62))="","",OFFSET('Water Data'!$D$28,0,10*ROW('Water Data'!D62)))</f>
        <v/>
      </c>
      <c r="BW68" s="34" t="str">
        <f ca="1">+IF(OFFSET('Water Data'!$D$29,0,10*ROW('Water Data'!D62))="","",OFFSET('Water Data'!$D$29,0,10*ROW('Water Data'!D62)))</f>
        <v/>
      </c>
      <c r="BX68" s="34" t="str">
        <f ca="1">+IF(OFFSET('Water Data'!$D$30,0,10*ROW('Water Data'!D62))="","",OFFSET('Water Data'!$D$30,0,10*ROW('Water Data'!D62)))</f>
        <v/>
      </c>
      <c r="BY68" s="34" t="str">
        <f ca="1">+IF(OFFSET('Water Data'!$E$28,0,10*ROW('Water Data'!E62))="","",OFFSET('Water Data'!$E$28,0,10*ROW('Water Data'!E62)))</f>
        <v/>
      </c>
      <c r="BZ68" s="34" t="str">
        <f ca="1">+IF(OFFSET('Water Data'!$E$29,0,10*ROW('Water Data'!E62))="","",OFFSET('Water Data'!$E$29,0,10*ROW('Water Data'!E62)))</f>
        <v/>
      </c>
      <c r="CA68" s="34" t="str">
        <f ca="1">+IF(OFFSET('Water Data'!$E$30,0,10*ROW('Water Data'!E62))="","",OFFSET('Water Data'!$E$30,0,10*ROW('Water Data'!E62)))</f>
        <v/>
      </c>
      <c r="CB68" s="34" t="str">
        <f ca="1">+IF(OFFSET('Water Data'!$F$28,0,10*ROW('Water Data'!F62))="","",OFFSET('Water Data'!$F$28,0,10*ROW('Water Data'!F62)))</f>
        <v/>
      </c>
      <c r="CC68" s="34" t="str">
        <f ca="1">+IF(OFFSET('Water Data'!$F$29,0,10*ROW('Water Data'!F62))="","",OFFSET('Water Data'!$F$29,0,10*ROW('Water Data'!F62)))</f>
        <v/>
      </c>
      <c r="CD68" s="34" t="str">
        <f ca="1">+IF(OFFSET('Water Data'!$F$30,0,10*ROW('Water Data'!F62))="","",OFFSET('Water Data'!$F$30,0,10*ROW('Water Data'!F62)))</f>
        <v/>
      </c>
      <c r="CE68" s="34" t="str">
        <f ca="1">+IF(OFFSET('Water Data'!$G$28,0,10*ROW('Water Data'!G62))="","",OFFSET('Water Data'!$G$28,0,10*ROW('Water Data'!G62)))</f>
        <v/>
      </c>
      <c r="CF68" s="34" t="str">
        <f ca="1">+IF(OFFSET('Water Data'!$G$29,0,10*ROW('Water Data'!G62))="","",OFFSET('Water Data'!$G$29,0,10*ROW('Water Data'!G62)))</f>
        <v/>
      </c>
      <c r="CG68" s="34" t="str">
        <f ca="1">+IF(OFFSET('Water Data'!$G$30,0,10*ROW('Water Data'!G62))="","",OFFSET('Water Data'!$G$30,0,10*ROW('Water Data'!G62)))</f>
        <v/>
      </c>
      <c r="CH68" s="34" t="str">
        <f ca="1">+IF(OFFSET('Water Data'!$H$28,0,10*ROW('Water Data'!H62))="","",OFFSET('Water Data'!$H$28,0,10*ROW('Water Data'!H62)))</f>
        <v/>
      </c>
      <c r="CI68" s="34" t="str">
        <f ca="1">+IF(OFFSET('Water Data'!$H$29,0,10*ROW('Water Data'!H62))="","",OFFSET('Water Data'!$H$29,0,10*ROW('Water Data'!H62)))</f>
        <v/>
      </c>
      <c r="CJ68" s="34" t="str">
        <f ca="1">+IF(OFFSET('Water Data'!$H$30,0,10*ROW('Water Data'!H62))="","",OFFSET('Water Data'!$H$30,0,10*ROW('Water Data'!H62)))</f>
        <v/>
      </c>
      <c r="CK68" s="34" t="str">
        <f ca="1">+IF(OFFSET('Sanitation Data'!$C$29,0,10*ROW('Sanitation Data'!C62))="","",OFFSET('Sanitation Data'!$C$29,0,10*ROW('Sanitation Data'!C62)))</f>
        <v/>
      </c>
      <c r="CL68" s="34" t="str">
        <f ca="1">+IF(OFFSET('Sanitation Data'!$C$30,0,10*ROW('Sanitation Data'!C62))="","",OFFSET('Sanitation Data'!$C$30,0,10*ROW('Sanitation Data'!C62)))</f>
        <v/>
      </c>
      <c r="CM68" s="34" t="str">
        <f ca="1">+IF(OFFSET('Sanitation Data'!$C$31,0,10*ROW('Sanitation Data'!C62))="","",OFFSET('Sanitation Data'!$C$31,0,10*ROW('Sanitation Data'!C62)))</f>
        <v/>
      </c>
      <c r="CN68" s="34" t="str">
        <f ca="1">+IF(OFFSET('Sanitation Data'!$C$32,0,10*ROW('Sanitation Data'!C62))="","",OFFSET('Sanitation Data'!$C$32,0,10*ROW('Sanitation Data'!C62)))</f>
        <v/>
      </c>
      <c r="CO68" s="34" t="str">
        <f ca="1">+IF(OFFSET('Sanitation Data'!$C$33,0,10*ROW('Sanitation Data'!C62))="","",OFFSET('Sanitation Data'!$C$33,0,10*ROW('Sanitation Data'!C62)))</f>
        <v/>
      </c>
      <c r="CP68" s="34" t="str">
        <f ca="1">+IF(OFFSET('Sanitation Data'!$D$29,0,10*ROW('Sanitation Data'!D62))="","",OFFSET('Sanitation Data'!$D$29,0,10*ROW('Sanitation Data'!D62)))</f>
        <v/>
      </c>
      <c r="CQ68" s="34" t="str">
        <f ca="1">+IF(OFFSET('Sanitation Data'!$D$30,0,10*ROW('Sanitation Data'!D62))="","",OFFSET('Sanitation Data'!$D$30,0,10*ROW('Sanitation Data'!D62)))</f>
        <v/>
      </c>
      <c r="CR68" s="34" t="str">
        <f ca="1">+IF(OFFSET('Sanitation Data'!$D$31,0,10*ROW('Sanitation Data'!D62))="","",OFFSET('Sanitation Data'!$D$31,0,10*ROW('Sanitation Data'!D62)))</f>
        <v/>
      </c>
      <c r="CS68" s="34" t="str">
        <f ca="1">+IF(OFFSET('Sanitation Data'!$D$32,0,10*ROW('Sanitation Data'!D62))="","",OFFSET('Sanitation Data'!$D$32,0,10*ROW('Sanitation Data'!D62)))</f>
        <v/>
      </c>
      <c r="CT68" s="34" t="str">
        <f ca="1">+IF(OFFSET('Sanitation Data'!$D$33,0,10*ROW('Sanitation Data'!D62))="","",OFFSET('Sanitation Data'!$D$33,0,10*ROW('Sanitation Data'!D62)))</f>
        <v/>
      </c>
      <c r="CU68" s="34" t="str">
        <f ca="1">+IF(OFFSET('Sanitation Data'!$E$29,0,10*ROW('Sanitation Data'!E62))="","",OFFSET('Sanitation Data'!$E$29,0,10*ROW('Sanitation Data'!E62)))</f>
        <v/>
      </c>
      <c r="CV68" s="34" t="str">
        <f ca="1">+IF(OFFSET('Sanitation Data'!$E$30,0,10*ROW('Sanitation Data'!E62))="","",OFFSET('Sanitation Data'!$E$30,0,10*ROW('Sanitation Data'!E62)))</f>
        <v/>
      </c>
      <c r="CW68" s="34" t="str">
        <f ca="1">+IF(OFFSET('Sanitation Data'!$E$31,0,10*ROW('Sanitation Data'!E62))="","",OFFSET('Sanitation Data'!$E$31,0,10*ROW('Sanitation Data'!E62)))</f>
        <v/>
      </c>
      <c r="CX68" s="34" t="str">
        <f ca="1">+IF(OFFSET('Sanitation Data'!$E$32,0,10*ROW('Sanitation Data'!E62))="","",OFFSET('Sanitation Data'!$E$32,0,10*ROW('Sanitation Data'!E62)))</f>
        <v/>
      </c>
      <c r="CY68" s="34" t="str">
        <f ca="1">+IF(OFFSET('Sanitation Data'!$E$33,0,10*ROW('Sanitation Data'!E62))="","",OFFSET('Sanitation Data'!$E$33,0,10*ROW('Sanitation Data'!E62)))</f>
        <v/>
      </c>
      <c r="CZ68" s="34" t="str">
        <f ca="1">+IF(OFFSET('Sanitation Data'!$F$29,0,10*ROW('Sanitation Data'!F62))="","",OFFSET('Sanitation Data'!$F$29,0,10*ROW('Sanitation Data'!F62)))</f>
        <v/>
      </c>
      <c r="DA68" s="34" t="str">
        <f ca="1">+IF(OFFSET('Sanitation Data'!$F$30,0,10*ROW('Sanitation Data'!F62))="","",OFFSET('Sanitation Data'!$F$30,0,10*ROW('Sanitation Data'!F62)))</f>
        <v/>
      </c>
      <c r="DB68" s="34" t="str">
        <f ca="1">+IF(OFFSET('Sanitation Data'!$F$31,0,10*ROW('Sanitation Data'!F62))="","",OFFSET('Sanitation Data'!$F$31,0,10*ROW('Sanitation Data'!F62)))</f>
        <v/>
      </c>
      <c r="DC68" s="34" t="str">
        <f ca="1">+IF(OFFSET('Sanitation Data'!$F$32,0,10*ROW('Sanitation Data'!F62))="","",OFFSET('Sanitation Data'!$F$32,0,10*ROW('Sanitation Data'!F62)))</f>
        <v/>
      </c>
      <c r="DD68" s="34" t="str">
        <f ca="1">+IF(OFFSET('Sanitation Data'!$F$33,0,10*ROW('Sanitation Data'!F62))="","",OFFSET('Sanitation Data'!$F$33,0,10*ROW('Sanitation Data'!F62)))</f>
        <v/>
      </c>
      <c r="DE68" s="34" t="str">
        <f ca="1">+IF(OFFSET('Sanitation Data'!$G$29,0,10*ROW('Sanitation Data'!G62))="","",OFFSET('Sanitation Data'!$G$29,0,10*ROW('Sanitation Data'!G62)))</f>
        <v/>
      </c>
      <c r="DF68" s="34" t="str">
        <f ca="1">+IF(OFFSET('Sanitation Data'!$G$30,0,10*ROW('Sanitation Data'!G62))="","",OFFSET('Sanitation Data'!$G$30,0,10*ROW('Sanitation Data'!G62)))</f>
        <v/>
      </c>
      <c r="DG68" s="34" t="str">
        <f ca="1">+IF(OFFSET('Sanitation Data'!$G$31,0,10*ROW('Sanitation Data'!G62))="","",OFFSET('Sanitation Data'!$G$31,0,10*ROW('Sanitation Data'!G62)))</f>
        <v/>
      </c>
      <c r="DH68" s="34" t="str">
        <f ca="1">+IF(OFFSET('Sanitation Data'!$G$32,0,10*ROW('Sanitation Data'!G62))="","",OFFSET('Sanitation Data'!$G$32,0,10*ROW('Sanitation Data'!G62)))</f>
        <v/>
      </c>
      <c r="DI68" s="34" t="str">
        <f ca="1">+IF(OFFSET('Sanitation Data'!$G$33,0,10*ROW('Sanitation Data'!G62))="","",OFFSET('Sanitation Data'!$G$33,0,10*ROW('Sanitation Data'!G62)))</f>
        <v/>
      </c>
      <c r="DJ68" s="34" t="str">
        <f ca="1">+IF(OFFSET('Sanitation Data'!$H$29,0,10*ROW('Sanitation Data'!H62))="","",OFFSET('Sanitation Data'!$H$29,0,10*ROW('Sanitation Data'!H62)))</f>
        <v/>
      </c>
      <c r="DK68" s="34" t="str">
        <f ca="1">+IF(OFFSET('Sanitation Data'!$H$30,0,10*ROW('Sanitation Data'!H62))="","",OFFSET('Sanitation Data'!$H$30,0,10*ROW('Sanitation Data'!H62)))</f>
        <v/>
      </c>
      <c r="DL68" s="34" t="str">
        <f ca="1">+IF(OFFSET('Sanitation Data'!$H$31,0,10*ROW('Sanitation Data'!H62))="","",OFFSET('Sanitation Data'!$H$31,0,10*ROW('Sanitation Data'!H62)))</f>
        <v/>
      </c>
      <c r="DM68" s="34" t="str">
        <f ca="1">+IF(OFFSET('Sanitation Data'!$H$32,0,10*ROW('Sanitation Data'!H62))="","",OFFSET('Sanitation Data'!$H$32,0,10*ROW('Sanitation Data'!H62)))</f>
        <v/>
      </c>
      <c r="DN68" s="34" t="str">
        <f ca="1">+IF(OFFSET('Sanitation Data'!$H$33,0,10*ROW('Sanitation Data'!H62))="","",OFFSET('Sanitation Data'!$H$33,0,10*ROW('Sanitation Data'!H62)))</f>
        <v/>
      </c>
      <c r="DO68" s="34" t="str">
        <f ca="1">+IF(OFFSET('Hygiene Data'!$C$12,0,10*ROW('Hygiene Data'!C62))="","",OFFSET('Hygiene Data'!$C$12,0,10*ROW('Hygiene Data'!C62)))</f>
        <v/>
      </c>
      <c r="DP68" s="34" t="str">
        <f ca="1">+IF(OFFSET('Hygiene Data'!$C$13,0,10*ROW('Hygiene Data'!C62))="","",OFFSET('Hygiene Data'!$C$13,0,10*ROW('Hygiene Data'!C62)))</f>
        <v/>
      </c>
      <c r="DQ68" s="34" t="str">
        <f ca="1">+IF(OFFSET('Hygiene Data'!$C$14,0,10*ROW('Hygiene Data'!C62))="","",OFFSET('Hygiene Data'!$C$14,0,10*ROW('Hygiene Data'!C62)))</f>
        <v/>
      </c>
      <c r="DR68" s="34" t="str">
        <f ca="1">+IF(OFFSET('Hygiene Data'!$D$12,0,10*ROW('Hygiene Data'!D62))="","",OFFSET('Hygiene Data'!$D$12,0,10*ROW('Hygiene Data'!D62)))</f>
        <v/>
      </c>
      <c r="DS68" s="34" t="str">
        <f ca="1">+IF(OFFSET('Hygiene Data'!$D$13,0,10*ROW('Hygiene Data'!D62))="","",OFFSET('Hygiene Data'!$D$13,0,10*ROW('Hygiene Data'!D62)))</f>
        <v/>
      </c>
      <c r="DT68" s="34" t="str">
        <f ca="1">+IF(OFFSET('Hygiene Data'!$D$14,0,10*ROW('Hygiene Data'!D62))="","",OFFSET('Hygiene Data'!$D$14,0,10*ROW('Hygiene Data'!D62)))</f>
        <v/>
      </c>
      <c r="DU68" s="34" t="str">
        <f ca="1">+IF(OFFSET('Hygiene Data'!$E$12,0,10*ROW('Hygiene Data'!E62))="","",OFFSET('Hygiene Data'!$E$12,0,10*ROW('Hygiene Data'!E62)))</f>
        <v/>
      </c>
      <c r="DV68" s="34" t="str">
        <f ca="1">+IF(OFFSET('Hygiene Data'!$E$13,0,10*ROW('Hygiene Data'!E62))="","",OFFSET('Hygiene Data'!$E$13,0,10*ROW('Hygiene Data'!E62)))</f>
        <v/>
      </c>
      <c r="DW68" s="34" t="str">
        <f ca="1">+IF(OFFSET('Hygiene Data'!$E$14,0,10*ROW('Hygiene Data'!E62))="","",OFFSET('Hygiene Data'!$E$14,0,10*ROW('Hygiene Data'!E62)))</f>
        <v/>
      </c>
      <c r="DX68" s="34" t="str">
        <f ca="1">+IF(OFFSET('Hygiene Data'!$F$12,0,10*ROW('Hygiene Data'!F62))="","",OFFSET('Hygiene Data'!$F$12,0,10*ROW('Hygiene Data'!F62)))</f>
        <v/>
      </c>
      <c r="DY68" s="34" t="str">
        <f ca="1">+IF(OFFSET('Hygiene Data'!$F$13,0,10*ROW('Hygiene Data'!F62))="","",OFFSET('Hygiene Data'!$F$13,0,10*ROW('Hygiene Data'!F62)))</f>
        <v/>
      </c>
      <c r="DZ68" s="34" t="str">
        <f ca="1">+IF(OFFSET('Hygiene Data'!$F$14,0,10*ROW('Hygiene Data'!F62))="","",OFFSET('Hygiene Data'!$F$14,0,10*ROW('Hygiene Data'!F62)))</f>
        <v/>
      </c>
      <c r="EA68" s="34" t="str">
        <f ca="1">+IF(OFFSET('Hygiene Data'!$G$12,0,10*ROW('Hygiene Data'!G62))="","",OFFSET('Hygiene Data'!$G$12,0,10*ROW('Hygiene Data'!G62)))</f>
        <v/>
      </c>
      <c r="EB68" s="34" t="str">
        <f ca="1">+IF(OFFSET('Hygiene Data'!$G$13,0,10*ROW('Hygiene Data'!G62))="","",OFFSET('Hygiene Data'!$G$13,0,10*ROW('Hygiene Data'!G62)))</f>
        <v/>
      </c>
      <c r="EC68" s="34" t="str">
        <f ca="1">+IF(OFFSET('Hygiene Data'!$G$14,0,10*ROW('Hygiene Data'!G62))="","",OFFSET('Hygiene Data'!$G$14,0,10*ROW('Hygiene Data'!G62)))</f>
        <v/>
      </c>
      <c r="ED68" s="34" t="str">
        <f ca="1">+IF(OFFSET('Hygiene Data'!$H$12,0,10*ROW('Hygiene Data'!H62))="","",OFFSET('Hygiene Data'!$H$12,0,10*ROW('Hygiene Data'!H62)))</f>
        <v/>
      </c>
      <c r="EE68" s="34" t="str">
        <f ca="1">+IF(OFFSET('Hygiene Data'!$H$13,0,10*ROW('Hygiene Data'!H62))="","",OFFSET('Hygiene Data'!$H$13,0,10*ROW('Hygiene Data'!H62)))</f>
        <v/>
      </c>
      <c r="EF68" s="34" t="str">
        <f ca="1">+IF(OFFSET('Hygiene Data'!$H$14,0,10*ROW('Hygiene Data'!H62))="","",OFFSET('Hygiene Data'!$H$14,0,10*ROW('Hygiene Data'!H62)))</f>
        <v/>
      </c>
    </row>
    <row r="69" spans="1:136" x14ac:dyDescent="0.2">
      <c r="A69" s="50" t="str">
        <f ca="1">+IF(OFFSET('Water Data'!$B$1,0,10*ROW('Water Data'!B66))="","",OFFSET('Water Data'!$B$1,0,10*ROW('Water Data'!B66)))</f>
        <v/>
      </c>
      <c r="B69" s="50" t="str">
        <f ca="1">+IF(OFFSET('Water Data'!$A$3,0,10*ROW('Water Data'!A66))="","",OFFSET('Water Data'!$A$3,0,10*ROW('Water Data'!A66)))</f>
        <v/>
      </c>
      <c r="C69" s="50" t="str">
        <f ca="1">+IF(OFFSET('Water Data'!$C$3,0,10*ROW('Water Data'!C66))="","",OFFSET('Water Data'!$C$3,0,10*ROW('Water Data'!C66)))</f>
        <v/>
      </c>
      <c r="D69" s="133" t="e">
        <f ca="1">+IF(AND(ISNUMBER(OFFSET('Water Data'!$C$5,0,10*ROW('Water Data'!C63))),BS69="Yes"),100-OFFSET('Water Data'!$C$5,0,10*ROW('Water Data'!C63)),IF(AND(ISNUMBER(OFFSET('Water Data'!$C$5,0,10*ROW('Water Data'!C63))),BS69="No",ISNUMBER(OFFSET('Water Data'!$C$5,0,10*ROW('Water Data'!C63)))),CONCATENATE("[",ROUND(100-OFFSET('Water Data'!$C$5,0,10*ROW('Water Data'!C63)),0),"]"),IF(AND(ISNUMBER(OFFSET('Water Data'!$C$5,0,10*ROW('Water Data'!C63))),BS69="",ISNUMBER(OFFSET('Water Data'!$C$5,0,10*ROW('Water Data'!C63)))),100-OFFSET('Water Data'!$C$5,0,10*ROW('Water Data'!C63)),NA())))</f>
        <v>#N/A</v>
      </c>
      <c r="E69" s="133" t="e">
        <f ca="1">+IF(AND(ISNUMBER(OFFSET('Water Data'!$C$7,0,10*ROW('Water Data'!D63))),BT69="Yes"),OFFSET('Water Data'!$C$7,0,10*ROW('Water Data'!C63)),IF(AND(ISNUMBER(OFFSET('Water Data'!$C$7,0,10*ROW('Water Data'!C63))),BT69="No",ISNUMBER(OFFSET('Water Data'!$C$7,0,10*ROW('Water Data'!C63)))),CONCATENATE("[",ROUND(OFFSET('Water Data'!$C$7,0,10*ROW('Water Data'!C63)),0),"]"),IF(AND(ISNUMBER(OFFSET('Water Data'!$C$7,0,10*ROW('Water Data'!C63))),BT69="",ISNUMBER(OFFSET('Water Data'!$C$7,0,10*ROW('Water Data'!C63)))),OFFSET('Water Data'!$C$7,0,10*ROW('Water Data'!C63)),NA())))</f>
        <v>#N/A</v>
      </c>
      <c r="F69" s="133" t="e">
        <f ca="1">+IF(AND(ISNUMBER(OFFSET('Water Data'!$C$10,0,10*ROW('Water Data'!C63))),BU69="Yes"),OFFSET('Water Data'!$C$10,0,10*ROW('Water Data'!C63)),IF(AND(ISNUMBER(OFFSET('Water Data'!$C$10,0,10*ROW('Water Data'!C63))),BU69="No",ISNUMBER(OFFSET('Water Data'!$C$10,0,10*ROW('Water Data'!C63)))),CONCATENATE("[",ROUND(OFFSET('Water Data'!$C$10,0,10*ROW('Water Data'!C63)),0),"]"),IF(AND(ISNUMBER(OFFSET('Water Data'!$C$10,0,10*ROW('Water Data'!C63))),BU69="",ISNUMBER(OFFSET('Water Data'!$C$10,0,10*ROW('Water Data'!C63)))),OFFSET('Water Data'!$C$10,0,10*ROW('Water Data'!C63)),NA())))</f>
        <v>#N/A</v>
      </c>
      <c r="G69" s="133" t="e">
        <f ca="1">+IF(AND(ISNUMBER(OFFSET('Water Data'!$D$5,0,10*ROW('Water Data'!D63))),BV69="Yes"),100-OFFSET('Water Data'!$D$5,0,10*ROW('Water Data'!D63)),IF(AND(ISNUMBER(OFFSET('Water Data'!$D$5,0,10*ROW('Water Data'!D63))),BV69="No",ISNUMBER(OFFSET('Water Data'!$D$5,0,10*ROW('Water Data'!D63)))),CONCATENATE("[",ROUND(100-OFFSET('Water Data'!$D$5,0,10*ROW('Water Data'!D63)),0),"]"),IF(AND(ISNUMBER(OFFSET('Water Data'!$D$5,0,10*ROW('Water Data'!D63))),BV69="",ISNUMBER(OFFSET('Water Data'!$D$5,0,10*ROW('Water Data'!D63)))),100-OFFSET('Water Data'!$D$5,0,10*ROW('Water Data'!D63)),NA())))</f>
        <v>#N/A</v>
      </c>
      <c r="H69" s="133" t="e">
        <f ca="1">+IF(AND(ISNUMBER(OFFSET('Water Data'!$D$7,0,10*ROW('Water Data'!D63))),BW69="Yes"),OFFSET('Water Data'!$D$7,0,10*ROW('Water Data'!D63)),IF(AND(ISNUMBER(OFFSET('Water Data'!$D$7,0,10*ROW('Water Data'!D63))),BW69="No",ISNUMBER(OFFSET('Water Data'!$D$7,0,10*ROW('Water Data'!D63)))),CONCATENATE("[",ROUND(OFFSET('Water Data'!$C$7,0,10*ROW('Water Data'!D63)),0),"]"),IF(AND(ISNUMBER(OFFSET('Water Data'!$D$7,0,10*ROW('Water Data'!D63))),BW69="",ISNUMBER(OFFSET('Water Data'!$D$7,0,10*ROW('Water Data'!D63)))),OFFSET('Water Data'!$D$7,0,10*ROW('Water Data'!D63)),NA())))</f>
        <v>#N/A</v>
      </c>
      <c r="I69" s="133" t="e">
        <f ca="1">+IF(AND(ISNUMBER(OFFSET('Water Data'!$D$10,0,10*ROW('Water Data'!D63))),BX69="Yes"),OFFSET('Water Data'!$D$10,0,10*ROW('Water Data'!D63)),IF(AND(ISNUMBER(OFFSET('Water Data'!$D$10,0,10*ROW('Water Data'!D63))),BX69="No",ISNUMBER(OFFSET('Water Data'!$D$10,0,10*ROW('Water Data'!D63)))),CONCATENATE("[",ROUND(OFFSET('Water Data'!$D$10,0,10*ROW('Water Data'!D63)),0),"]"),IF(AND(ISNUMBER(OFFSET('Water Data'!$D$10,0,10*ROW('Water Data'!D63))),BX69="",ISNUMBER(OFFSET('Water Data'!$D$10,0,10*ROW('Water Data'!D63)))),OFFSET('Water Data'!$D$10,0,10*ROW('Water Data'!D63)),NA())))</f>
        <v>#N/A</v>
      </c>
      <c r="J69" s="133" t="e">
        <f ca="1">+IF(AND(ISNUMBER(OFFSET('Water Data'!$E$5,0,10*ROW('Water Data'!E63))),BY69="Yes"),100-OFFSET('Water Data'!$E$5,0,10*ROW('Water Data'!E63)),IF(AND(ISNUMBER(OFFSET('Water Data'!$E$5,0,10*ROW('Water Data'!E63))),BY69="No",ISNUMBER(OFFSET('Water Data'!$E$5,0,10*ROW('Water Data'!E63)))),CONCATENATE("[",ROUND(100-OFFSET('Water Data'!$E$5,0,10*ROW('Water Data'!E63)),0),"]"),IF(AND(ISNUMBER(OFFSET('Water Data'!$E$5,0,10*ROW('Water Data'!E63))),BY69="",ISNUMBER(OFFSET('Water Data'!$E$5,0,10*ROW('Water Data'!E63)))),100-OFFSET('Water Data'!$E$5,0,10*ROW('Water Data'!E63)),NA())))</f>
        <v>#N/A</v>
      </c>
      <c r="K69" s="133" t="e">
        <f ca="1">+IF(AND(ISNUMBER(OFFSET('Water Data'!$E$7,0,10*ROW('Water Data'!E63))),BZ69="Yes"),OFFSET('Water Data'!$E$7,0,10*ROW('Water Data'!E63)),IF(AND(ISNUMBER(OFFSET('Water Data'!$E$7,0,10*ROW('Water Data'!E63))),BZ69="No",ISNUMBER(OFFSET('Water Data'!$E$7,0,10*ROW('Water Data'!E63)))),CONCATENATE("[",ROUND(OFFSET('Water Data'!$E$7,0,10*ROW('Water Data'!E63)),0),"]"),IF(AND(ISNUMBER(OFFSET('Water Data'!$E$7,0,10*ROW('Water Data'!E63))),BZ69="",ISNUMBER(OFFSET('Water Data'!$E$7,0,10*ROW('Water Data'!E63)))),OFFSET('Water Data'!$E$7,0,10*ROW('Water Data'!E63)),NA())))</f>
        <v>#N/A</v>
      </c>
      <c r="L69" s="133" t="e">
        <f ca="1">+IF(AND(ISNUMBER(OFFSET('Water Data'!$E$10,0,10*ROW('Water Data'!E63))),CA69="Yes"),OFFSET('Water Data'!$E$10,0,10*ROW('Water Data'!E63)),IF(AND(ISNUMBER(OFFSET('Water Data'!$E$10,0,10*ROW('Water Data'!E63))),CA69="No",ISNUMBER(OFFSET('Water Data'!$E$10,0,10*ROW('Water Data'!E63)))),CONCATENATE("[",ROUND(OFFSET('Water Data'!$E$10,0,10*ROW('Water Data'!E63)),0),"]"),IF(AND(ISNUMBER(OFFSET('Water Data'!$E$10,0,10*ROW('Water Data'!E63))),CA69="",ISNUMBER(OFFSET('Water Data'!$E$10,0,10*ROW('Water Data'!E63)))),OFFSET('Water Data'!$E$10,0,10*ROW('Water Data'!E63)),NA())))</f>
        <v>#N/A</v>
      </c>
      <c r="M69" s="133" t="e">
        <f ca="1">+IF(AND(ISNUMBER(OFFSET('Water Data'!$F$5,0,10*ROW('Water Data'!F63))),CB69="Yes"),100-OFFSET('Water Data'!$F$5,0,10*ROW('Water Data'!F63)),IF(AND(ISNUMBER(OFFSET('Water Data'!$F$5,0,10*ROW('Water Data'!F63))),CB69="No",ISNUMBER(OFFSET('Water Data'!$F$5,0,10*ROW('Water Data'!F63)))),CONCATENATE("[",ROUND(100-OFFSET('Water Data'!$F$5,0,10*ROW('Water Data'!F63)),0),"]"),IF(AND(ISNUMBER(OFFSET('Water Data'!$F$5,0,10*ROW('Water Data'!F63))),CB69="",ISNUMBER(OFFSET('Water Data'!$F$5,0,10*ROW('Water Data'!F63)))),100-OFFSET('Water Data'!$F$5,0,10*ROW('Water Data'!F63)),NA())))</f>
        <v>#N/A</v>
      </c>
      <c r="N69" s="133" t="e">
        <f ca="1">+IF(AND(ISNUMBER(OFFSET('Water Data'!$F$7,0,10*ROW('Water Data'!F63))),CC69="Yes"),OFFSET('Water Data'!$F$7,0,10*ROW('Water Data'!F63)),IF(AND(ISNUMBER(OFFSET('Water Data'!$F$7,0,10*ROW('Water Data'!F63))),CC69="No",ISNUMBER(OFFSET('Water Data'!$F$7,0,10*ROW('Water Data'!F63)))),CONCATENATE("[",ROUND(OFFSET('Water Data'!$F$7,0,10*ROW('Water Data'!F63)),0),"]"),IF(AND(ISNUMBER(OFFSET('Water Data'!$F$7,0,10*ROW('Water Data'!F63))),CC69="",ISNUMBER(OFFSET('Water Data'!$F$7,0,10*ROW('Water Data'!F63)))),OFFSET('Water Data'!$F$7,0,10*ROW('Water Data'!F63)),NA())))</f>
        <v>#N/A</v>
      </c>
      <c r="O69" s="133" t="e">
        <f ca="1">+IF(AND(ISNUMBER(OFFSET('Water Data'!$F$10,0,10*ROW('Water Data'!F63))),CD69="Yes"),OFFSET('Water Data'!$F$10,0,10*ROW('Water Data'!F63)),IF(AND(ISNUMBER(OFFSET('Water Data'!$F$10,0,10*ROW('Water Data'!F63))),CD69="No",ISNUMBER(OFFSET('Water Data'!$F$10,0,10*ROW('Water Data'!F63)))),CONCATENATE("[",ROUND(OFFSET('Water Data'!$F$10,0,10*ROW('Water Data'!F63)),0),"]"),IF(AND(ISNUMBER(OFFSET('Water Data'!$F$10,0,10*ROW('Water Data'!F63))),CD69="",ISNUMBER(OFFSET('Water Data'!$F$10,0,10*ROW('Water Data'!F63)))),OFFSET('Water Data'!$F$10,0,10*ROW('Water Data'!F63)),NA())))</f>
        <v>#N/A</v>
      </c>
      <c r="P69" s="133" t="e">
        <f ca="1">+IF(AND(ISNUMBER(OFFSET('Water Data'!$G$5,0,10*ROW('Water Data'!G63))),CE69="Yes"),100-OFFSET('Water Data'!$G$5,0,10*ROW('Water Data'!G63)),IF(AND(ISNUMBER(OFFSET('Water Data'!$G$5,0,10*ROW('Water Data'!G63))),CE69="No",ISNUMBER(OFFSET('Water Data'!$G$5,0,10*ROW('Water Data'!G63)))),CONCATENATE("[",ROUND(100-OFFSET('Water Data'!$G$5,0,10*ROW('Water Data'!G63)),0),"]"),IF(AND(ISNUMBER(OFFSET('Water Data'!$G$5,0,10*ROW('Water Data'!G63))),CE69="",ISNUMBER(OFFSET('Water Data'!$G$5,0,10*ROW('Water Data'!G63)))),100-OFFSET('Water Data'!$G$5,0,10*ROW('Water Data'!G63)),NA())))</f>
        <v>#N/A</v>
      </c>
      <c r="Q69" s="133" t="e">
        <f ca="1">+IF(AND(ISNUMBER(OFFSET('Water Data'!$G$7,0,10*ROW('Water Data'!G63))),CF69="Yes"),OFFSET('Water Data'!$G$7,0,10*ROW('Water Data'!G63)),IF(AND(ISNUMBER(OFFSET('Water Data'!$G$7,0,10*ROW('Water Data'!G63))),CF69="No",ISNUMBER(OFFSET('Water Data'!$G$7,0,10*ROW('Water Data'!G63)))),CONCATENATE("[",ROUND(OFFSET('Water Data'!$G$7,0,10*ROW('Water Data'!G63)),0),"]"),IF(AND(ISNUMBER(OFFSET('Water Data'!$G$7,0,10*ROW('Water Data'!G63))),CF69="",ISNUMBER(OFFSET('Water Data'!$G$7,0,10*ROW('Water Data'!G63)))),OFFSET('Water Data'!$G$7,0,10*ROW('Water Data'!G63)),NA())))</f>
        <v>#N/A</v>
      </c>
      <c r="R69" s="133" t="e">
        <f ca="1">+IF(AND(ISNUMBER(OFFSET('Water Data'!$G$10,0,10*ROW('Water Data'!G63))),CG69="Yes"),OFFSET('Water Data'!$G$10,0,10*ROW('Water Data'!G63)),IF(AND(ISNUMBER(OFFSET('Water Data'!$G$10,0,10*ROW('Water Data'!G63))),CG69="No",ISNUMBER(OFFSET('Water Data'!$G$10,0,10*ROW('Water Data'!G63)))),CONCATENATE("[",ROUND(OFFSET('Water Data'!$G$10,0,10*ROW('Water Data'!G63)),0),"]"),IF(AND(ISNUMBER(OFFSET('Water Data'!$G$10,0,10*ROW('Water Data'!G63))),CG69="",ISNUMBER(OFFSET('Water Data'!$G$10,0,10*ROW('Water Data'!G63)))),OFFSET('Water Data'!$G$10,0,10*ROW('Water Data'!G63)),NA())))</f>
        <v>#N/A</v>
      </c>
      <c r="S69" s="133" t="e">
        <f ca="1">+IF(AND(ISNUMBER(OFFSET('Water Data'!$H$5,0,10*ROW('Water Data'!H63))),CH69="Yes"),100-OFFSET('Water Data'!$H$5,0,10*ROW('Water Data'!H63)),IF(AND(ISNUMBER(OFFSET('Water Data'!$H$5,0,10*ROW('Water Data'!H63))),CH69="No",ISNUMBER(OFFSET('Water Data'!$H$5,0,10*ROW('Water Data'!H63)))),CONCATENATE("[",ROUND(100-OFFSET('Water Data'!$H$5,0,10*ROW('Water Data'!H63)),0),"]"),IF(AND(ISNUMBER(OFFSET('Water Data'!$H$5,0,10*ROW('Water Data'!H63))),CH69="",ISNUMBER(OFFSET('Water Data'!$H$5,0,10*ROW('Water Data'!H63)))),100-OFFSET('Water Data'!$H$5,0,10*ROW('Water Data'!H63)),NA())))</f>
        <v>#N/A</v>
      </c>
      <c r="T69" s="133" t="e">
        <f ca="1">+IF(AND(ISNUMBER(OFFSET('Water Data'!$H$7,0,10*ROW('Water Data'!H63))),CI69="Yes"),OFFSET('Water Data'!$H$7,0,10*ROW('Water Data'!H63)),IF(AND(ISNUMBER(OFFSET('Water Data'!$H$7,0,10*ROW('Water Data'!H63))),CI69="No",ISNUMBER(OFFSET('Water Data'!$H$7,0,10*ROW('Water Data'!H63)))),CONCATENATE("[",ROUND(OFFSET('Water Data'!$H$7,0,10*ROW('Water Data'!H63)),0),"]"),IF(AND(ISNUMBER(OFFSET('Water Data'!$H$7,0,10*ROW('Water Data'!H63))),CI69="",ISNUMBER(OFFSET('Water Data'!$H$7,0,10*ROW('Water Data'!H63)))),OFFSET('Water Data'!$H$7,0,10*ROW('Water Data'!H63)),NA())))</f>
        <v>#N/A</v>
      </c>
      <c r="U69" s="133" t="e">
        <f ca="1">+IF(AND(ISNUMBER(OFFSET('Water Data'!$H$10,0,10*ROW('Water Data'!H63))),CJ69="Yes"),OFFSET('Water Data'!$H$10,0,10*ROW('Water Data'!H63)),IF(AND(ISNUMBER(OFFSET('Water Data'!$H$10,0,10*ROW('Water Data'!H63))),CJ69="No",ISNUMBER(OFFSET('Water Data'!$H$10,0,10*ROW('Water Data'!H63)))),CONCATENATE("[",ROUND(OFFSET('Water Data'!$H$10,0,10*ROW('Water Data'!H63)),0),"]"),IF(AND(ISNUMBER(OFFSET('Water Data'!$H$10,0,10*ROW('Water Data'!H63))),CJ69="",ISNUMBER(OFFSET('Water Data'!$H$10,0,10*ROW('Water Data'!H63)))),OFFSET('Water Data'!$H$10,0,10*ROW('Water Data'!H63)),NA())))</f>
        <v>#N/A</v>
      </c>
      <c r="V69" s="134" t="e">
        <f ca="1">+IF(AND(ISNUMBER(OFFSET('Sanitation Data'!$C$5,0,10*ROW('Sanitation Data'!C63))),CK69="Yes"),100-OFFSET('Sanitation Data'!$C$5,0,10*ROW('Sanitation Data'!C63)),IF(AND(ISNUMBER(OFFSET('Sanitation Data'!$C$5,0,10*ROW('Sanitation Data'!C63))),CK69="No",ISNUMBER(OFFSET('Sanitation Data'!$C$5,0,10*ROW('Sanitation Data'!C63)))),CONCATENATE("[",ROUND(100-OFFSET('Sanitation Data'!$C$5,0,10*ROW('Sanitation Data'!C63)),0),"]"),IF(AND(ISNUMBER(OFFSET('Sanitation Data'!$C$5,0,10*ROW('Sanitation Data'!C63))),CK69="",ISNUMBER(OFFSET('Sanitation Data'!$C$5,0,10*ROW('Sanitation Data'!C63)))),100-OFFSET('Sanitation Data'!$C$5,0,10*ROW('Sanitation Data'!C63)),NA())))</f>
        <v>#N/A</v>
      </c>
      <c r="W69" s="134" t="e">
        <f ca="1">+IF(AND(ISNUMBER(OFFSET('Sanitation Data'!$C$7,0,10*ROW('Sanitation Data'!C63))),CL69="Yes"),OFFSET('Sanitation Data'!$C$7,0,10*ROW('Sanitation Data'!C63)),IF(AND(ISNUMBER(OFFSET('Sanitation Data'!$C$7,0,10*ROW('Sanitation Data'!C63))),CL69="No",ISNUMBER(OFFSET('Sanitation Data'!$C$7,0,10*ROW('Sanitation Data'!C63)))),CONCATENATE("[",ROUND(OFFSET('Sanitation Data'!$C$7,0,10*ROW('Sanitation Data'!C63)),0),"]"),IF(AND(ISNUMBER(OFFSET('Sanitation Data'!$C$7,0,10*ROW('Sanitation Data'!C63))),CL69="",ISNUMBER(OFFSET('Sanitation Data'!$C$7,0,10*ROW('Sanitation Data'!C63)))),OFFSET('Sanitation Data'!$C$7,0,10*ROW('Sanitation Data'!C63)),NA())))</f>
        <v>#N/A</v>
      </c>
      <c r="X69" s="134" t="e">
        <f ca="1">+IF(AND(ISNUMBER(OFFSET('Sanitation Data'!$C$11,0,10*ROW('Sanitation Data'!C63))),CM69="Yes"),OFFSET('Sanitation Data'!$C$11,0,10*ROW('Sanitation Data'!C63)),IF(AND(ISNUMBER(OFFSET('Sanitation Data'!$C$11,0,10*ROW('Sanitation Data'!C63))),CM69="No",ISNUMBER(OFFSET('Sanitation Data'!$C$11,0,10*ROW('Sanitation Data'!C63)))),CONCATENATE("[",ROUND(OFFSET('Sanitation Data'!$C$11,0,10*ROW('Sanitation Data'!C63)),0),"]"),IF(AND(ISNUMBER(OFFSET('Sanitation Data'!$C$11,0,10*ROW('Sanitation Data'!C63))),CM69="",ISNUMBER(OFFSET('Sanitation Data'!$C$11,0,10*ROW('Sanitation Data'!C63)))),OFFSET('Sanitation Data'!$C$11,0,10*ROW('Sanitation Data'!C63)),NA())))</f>
        <v>#N/A</v>
      </c>
      <c r="Y69" s="134" t="e">
        <f ca="1">+IF(AND(ISNUMBER(OFFSET('Sanitation Data'!$C$12,0,10*ROW('Sanitation Data'!C63))),CN69="Yes"),OFFSET('Sanitation Data'!$C$12,0,10*ROW('Sanitation Data'!C63)),IF(AND(ISNUMBER(OFFSET('Sanitation Data'!$C$12,0,10*ROW('Sanitation Data'!C63))),CN69="No",ISNUMBER(OFFSET('Sanitation Data'!$C$12,0,10*ROW('Sanitation Data'!C63)))),CONCATENATE("[",ROUND(OFFSET('Sanitation Data'!$C$12,0,10*ROW('Sanitation Data'!C63)),0),"]"),IF(AND(ISNUMBER(OFFSET('Sanitation Data'!$C$12,0,10*ROW('Sanitation Data'!C63))),CN69="",ISNUMBER(OFFSET('Sanitation Data'!$C$12,0,10*ROW('Sanitation Data'!C63)))),OFFSET('Sanitation Data'!$C$12,0,10*ROW('Sanitation Data'!C63)),NA())))</f>
        <v>#N/A</v>
      </c>
      <c r="Z69" s="134" t="e">
        <f ca="1">+IF(AND(ISNUMBER(OFFSET('Sanitation Data'!$C$13,0,10*ROW('Sanitation Data'!C63))),CO69="Yes"),OFFSET('Sanitation Data'!$C$13,0,10*ROW('Sanitation Data'!C63)),IF(AND(ISNUMBER(OFFSET('Sanitation Data'!$C$13,0,10*ROW('Sanitation Data'!C63))),CO69="No",ISNUMBER(OFFSET('Sanitation Data'!$C$13,0,10*ROW('Sanitation Data'!C63)))),CONCATENATE("[",ROUND(OFFSET('Sanitation Data'!$C$13,0,10*ROW('Sanitation Data'!C63)),0),"]"),IF(AND(ISNUMBER(OFFSET('Sanitation Data'!$C$13,0,10*ROW('Sanitation Data'!C63))),CO69="",ISNUMBER(OFFSET('Sanitation Data'!$C$13,0,10*ROW('Sanitation Data'!C63)))),OFFSET('Sanitation Data'!$C$13,0,10*ROW('Sanitation Data'!C63)),NA())))</f>
        <v>#N/A</v>
      </c>
      <c r="AA69" s="134" t="e">
        <f ca="1">+IF(AND(ISNUMBER(OFFSET('Sanitation Data'!$D$5,0,10*ROW('Sanitation Data'!D63))),CP69="Yes"),100-OFFSET('Sanitation Data'!$D$5,0,10*ROW('Sanitation Data'!D63)),IF(AND(ISNUMBER(OFFSET('Sanitation Data'!$D$5,0,10*ROW('Sanitation Data'!D63))),CP69="No",ISNUMBER(OFFSET('Sanitation Data'!$D$5,0,10*ROW('Sanitation Data'!D63)))),CONCATENATE("[",ROUND(100-OFFSET('Sanitation Data'!$D$5,0,10*ROW('Sanitation Data'!D63)),0),"]"),IF(AND(ISNUMBER(OFFSET('Sanitation Data'!$D$5,0,10*ROW('Sanitation Data'!D63))),CP69="",ISNUMBER(OFFSET('Sanitation Data'!$D$5,0,10*ROW('Sanitation Data'!D63)))),100-OFFSET('Sanitation Data'!$D$5,0,10*ROW('Sanitation Data'!D63)),NA())))</f>
        <v>#N/A</v>
      </c>
      <c r="AB69" s="134" t="e">
        <f ca="1">+IF(AND(ISNUMBER(OFFSET('Sanitation Data'!$D$7,0,10*ROW('Sanitation Data'!D63))),CQ69="Yes"),OFFSET('Sanitation Data'!$D$7,0,10*ROW('Sanitation Data'!G63)),IF(AND(ISNUMBER(OFFSET('Sanitation Data'!$D$7,0,10*ROW('Sanitation Data'!D63))),CQ69="No",ISNUMBER(OFFSET('Sanitation Data'!$D$7,0,10*ROW('Sanitation Data'!D63)))),CONCATENATE("[",ROUND(OFFSET('Sanitation Data'!$D$7,0,10*ROW('Sanitation Data'!D63)),0),"]"),IF(AND(ISNUMBER(OFFSET('Sanitation Data'!$D$7,0,10*ROW('Sanitation Data'!D63))),CQ69="",ISNUMBER(OFFSET('Sanitation Data'!$D$7,0,10*ROW('Sanitation Data'!D63)))),OFFSET('Sanitation Data'!$D$7,0,10*ROW('Sanitation Data'!D63)),NA())))</f>
        <v>#N/A</v>
      </c>
      <c r="AC69" s="134" t="e">
        <f ca="1">+IF(AND(ISNUMBER(OFFSET('Sanitation Data'!$D$11,0,10*ROW('Sanitation Data'!D63))),CR69="Yes"),OFFSET('Sanitation Data'!$D$11,0,10*ROW('Sanitation Data'!D63)),IF(AND(ISNUMBER(OFFSET('Sanitation Data'!$D$11,0,10*ROW('Sanitation Data'!D63))),CR69="No",ISNUMBER(OFFSET('Sanitation Data'!$D$11,0,10*ROW('Sanitation Data'!D63)))),CONCATENATE("[",ROUND(OFFSET('Sanitation Data'!$D$11,0,10*ROW('Sanitation Data'!D63)),0),"]"),IF(AND(ISNUMBER(OFFSET('Sanitation Data'!$D$11,0,10*ROW('Sanitation Data'!D63))),CR69="",ISNUMBER(OFFSET('Sanitation Data'!$D$11,0,10*ROW('Sanitation Data'!D63)))),OFFSET('Sanitation Data'!$D$11,0,10*ROW('Sanitation Data'!D63)),NA())))</f>
        <v>#N/A</v>
      </c>
      <c r="AD69" s="134" t="e">
        <f ca="1">+IF(AND(ISNUMBER(OFFSET('Sanitation Data'!$D$12,0,10*ROW('Sanitation Data'!D63))),CS69="Yes"),OFFSET('Sanitation Data'!$D$12,0,10*ROW('Sanitation Data'!D63)),IF(AND(ISNUMBER(OFFSET('Sanitation Data'!$D$12,0,10*ROW('Sanitation Data'!D63))),CS69="No",ISNUMBER(OFFSET('Sanitation Data'!$D$12,0,10*ROW('Sanitation Data'!D63)))),CONCATENATE("[",ROUND(OFFSET('Sanitation Data'!$D$12,0,10*ROW('Sanitation Data'!D63)),0),"]"),IF(AND(ISNUMBER(OFFSET('Sanitation Data'!$D$12,0,10*ROW('Sanitation Data'!D63))),CS69="",ISNUMBER(OFFSET('Sanitation Data'!$D$12,0,10*ROW('Sanitation Data'!D63)))),OFFSET('Sanitation Data'!$D$12,0,10*ROW('Sanitation Data'!D63)),NA())))</f>
        <v>#N/A</v>
      </c>
      <c r="AE69" s="134" t="e">
        <f ca="1">+IF(AND(ISNUMBER(OFFSET('Sanitation Data'!$D$13,0,10*ROW('Sanitation Data'!D63))),CT69="Yes"),OFFSET('Sanitation Data'!$D$13,0,10*ROW('Sanitation Data'!D63)),IF(AND(ISNUMBER(OFFSET('Sanitation Data'!$D$13,0,10*ROW('Sanitation Data'!D63))),CT69="No",ISNUMBER(OFFSET('Sanitation Data'!$D$13,0,10*ROW('Sanitation Data'!D63)))),CONCATENATE("[",ROUND(OFFSET('Sanitation Data'!$D$13,0,10*ROW('Sanitation Data'!D63)),0),"]"),IF(AND(ISNUMBER(OFFSET('Sanitation Data'!$D$13,0,10*ROW('Sanitation Data'!D63))),CT69="",ISNUMBER(OFFSET('Sanitation Data'!$D$13,0,10*ROW('Sanitation Data'!D63)))),OFFSET('Sanitation Data'!$D$13,0,10*ROW('Sanitation Data'!D63)),NA())))</f>
        <v>#N/A</v>
      </c>
      <c r="AF69" s="134" t="e">
        <f ca="1">+IF(AND(ISNUMBER(OFFSET('Sanitation Data'!$E$5,0,10*ROW('Sanitation Data'!E63))),CU69="Yes"),100-OFFSET('Sanitation Data'!$E$5,0,10*ROW('Sanitation Data'!E63)),IF(AND(ISNUMBER(OFFSET('Sanitation Data'!$E$5,0,10*ROW('Sanitation Data'!E63))),CU69="No",ISNUMBER(OFFSET('Sanitation Data'!$E$5,0,10*ROW('Sanitation Data'!E63)))),CONCATENATE("[",ROUND(100-OFFSET('Sanitation Data'!$E$5,0,10*ROW('Sanitation Data'!E63)),0),"]"),IF(AND(ISNUMBER(OFFSET('Sanitation Data'!$E$5,0,10*ROW('Sanitation Data'!E63))),CU69="",ISNUMBER(OFFSET('Sanitation Data'!$E$5,0,10*ROW('Sanitation Data'!E63)))),100-OFFSET('Sanitation Data'!$E$5,0,10*ROW('Sanitation Data'!E63)),NA())))</f>
        <v>#N/A</v>
      </c>
      <c r="AG69" s="134" t="e">
        <f ca="1">+IF(AND(ISNUMBER(OFFSET('Sanitation Data'!$E$7,0,10*ROW('Sanitation Data'!E63))),CV69="Yes"),OFFSET('Sanitation Data'!$E$7,0,10*ROW('Sanitation Data'!E63)),IF(AND(ISNUMBER(OFFSET('Sanitation Data'!$E$7,0,10*ROW('Sanitation Data'!E63))),CV69="No",ISNUMBER(OFFSET('Sanitation Data'!$E$7,0,10*ROW('Sanitation Data'!E63)))),CONCATENATE("[",ROUND(OFFSET('Sanitation Data'!$E$7,0,10*ROW('Sanitation Data'!E63)),0),"]"),IF(AND(ISNUMBER(OFFSET('Sanitation Data'!$E$7,0,10*ROW('Sanitation Data'!E63))),CV69="",ISNUMBER(OFFSET('Sanitation Data'!$E$7,0,10*ROW('Sanitation Data'!E63)))),OFFSET('Sanitation Data'!$E$7,0,10*ROW('Sanitation Data'!E63)),NA())))</f>
        <v>#N/A</v>
      </c>
      <c r="AH69" s="134" t="e">
        <f ca="1">+IF(AND(ISNUMBER(OFFSET('Sanitation Data'!$E$11,0,10*ROW('Sanitation Data'!E63))),CW69="Yes"),OFFSET('Sanitation Data'!$E$11,0,10*ROW('Sanitation Data'!E63)),IF(AND(ISNUMBER(OFFSET('Sanitation Data'!$E$11,0,10*ROW('Sanitation Data'!E63))),CW69="No",ISNUMBER(OFFSET('Sanitation Data'!$E$11,0,10*ROW('Sanitation Data'!E63)))),CONCATENATE("[",ROUND(OFFSET('Sanitation Data'!$E$11,0,10*ROW('Sanitation Data'!E63)),0),"]"),IF(AND(ISNUMBER(OFFSET('Sanitation Data'!$E$11,0,10*ROW('Sanitation Data'!E63))),CW69="",ISNUMBER(OFFSET('Sanitation Data'!$E$11,0,10*ROW('Sanitation Data'!E63)))),OFFSET('Sanitation Data'!$E$11,0,10*ROW('Sanitation Data'!E63)),NA())))</f>
        <v>#N/A</v>
      </c>
      <c r="AI69" s="134" t="e">
        <f ca="1">+IF(AND(ISNUMBER(OFFSET('Sanitation Data'!$E$12,0,10*ROW('Sanitation Data'!E63))),CX69="Yes"),OFFSET('Sanitation Data'!$E$12,0,10*ROW('Sanitation Data'!E63)),IF(AND(ISNUMBER(OFFSET('Sanitation Data'!$E$12,0,10*ROW('Sanitation Data'!E63))),CX69="No",ISNUMBER(OFFSET('Sanitation Data'!$E$12,0,10*ROW('Sanitation Data'!E63)))),CONCATENATE("[",ROUND(OFFSET('Sanitation Data'!$E$12,0,10*ROW('Sanitation Data'!E63)),0),"]"),IF(AND(ISNUMBER(OFFSET('Sanitation Data'!$E$12,0,10*ROW('Sanitation Data'!E63))),CX69="",ISNUMBER(OFFSET('Sanitation Data'!$E$12,0,10*ROW('Sanitation Data'!E63)))),OFFSET('Sanitation Data'!$E$12,0,10*ROW('Sanitation Data'!E63)),NA())))</f>
        <v>#N/A</v>
      </c>
      <c r="AJ69" s="134" t="e">
        <f ca="1">+IF(AND(ISNUMBER(OFFSET('Sanitation Data'!$E$13,0,10*ROW('Sanitation Data'!E63))),CY69="Yes"),OFFSET('Sanitation Data'!$E$13,0,10*ROW('Sanitation Data'!E63)),IF(AND(ISNUMBER(OFFSET('Sanitation Data'!$E$13,0,10*ROW('Sanitation Data'!E63))),CY69="No",ISNUMBER(OFFSET('Sanitation Data'!$E$13,0,10*ROW('Sanitation Data'!E63)))),CONCATENATE("[",ROUND(OFFSET('Sanitation Data'!$E$13,0,10*ROW('Sanitation Data'!E63)),0),"]"),IF(AND(ISNUMBER(OFFSET('Sanitation Data'!$E$13,0,10*ROW('Sanitation Data'!E63))),CY69="",ISNUMBER(OFFSET('Sanitation Data'!$E$13,0,10*ROW('Sanitation Data'!E63)))),OFFSET('Sanitation Data'!$E$13,0,10*ROW('Sanitation Data'!E63)),NA())))</f>
        <v>#N/A</v>
      </c>
      <c r="AK69" s="134" t="e">
        <f ca="1">+IF(AND(ISNUMBER(OFFSET('Sanitation Data'!$F$5,0,10*ROW('Sanitation Data'!F63))),CZ69="Yes"),100-OFFSET('Sanitation Data'!$F$5,0,10*ROW('Sanitation Data'!F63)),IF(AND(ISNUMBER(OFFSET('Sanitation Data'!$F$5,0,10*ROW('Sanitation Data'!F63))),CZ69="No",ISNUMBER(OFFSET('Sanitation Data'!$F$5,0,10*ROW('Sanitation Data'!F63)))),CONCATENATE("[",ROUND(100-OFFSET('Sanitation Data'!$F$5,0,10*ROW('Sanitation Data'!F63)),0),"]"),IF(AND(ISNUMBER(OFFSET('Sanitation Data'!$F$5,0,10*ROW('Sanitation Data'!F63))),CZ69="",ISNUMBER(OFFSET('Sanitation Data'!$F$5,0,10*ROW('Sanitation Data'!F63)))),100-OFFSET('Sanitation Data'!$F$5,0,10*ROW('Sanitation Data'!F63)),NA())))</f>
        <v>#N/A</v>
      </c>
      <c r="AL69" s="134" t="e">
        <f ca="1">+IF(AND(ISNUMBER(OFFSET('Sanitation Data'!$F$7,0,10*ROW('Sanitation Data'!F63))),DA69="Yes"),OFFSET('Sanitation Data'!$F$7,0,10*ROW('Sanitation Data'!F63)),IF(AND(ISNUMBER(OFFSET('Sanitation Data'!$F$7,0,10*ROW('Sanitation Data'!F63))),DA69="No",ISNUMBER(OFFSET('Sanitation Data'!$F$7,0,10*ROW('Sanitation Data'!F63)))),CONCATENATE("[",ROUND(OFFSET('Sanitation Data'!$F$7,0,10*ROW('Sanitation Data'!F63)),0),"]"),IF(AND(ISNUMBER(OFFSET('Sanitation Data'!$F$7,0,10*ROW('Sanitation Data'!F63))),DA69="",ISNUMBER(OFFSET('Sanitation Data'!$F$7,0,10*ROW('Sanitation Data'!F63)))),OFFSET('Sanitation Data'!$F$7,0,10*ROW('Sanitation Data'!F63)),NA())))</f>
        <v>#N/A</v>
      </c>
      <c r="AM69" s="134" t="e">
        <f ca="1">+IF(AND(ISNUMBER(OFFSET('Sanitation Data'!$F$11,0,10*ROW('Sanitation Data'!F63))),DB69="Yes"),OFFSET('Sanitation Data'!$F$11,0,10*ROW('Sanitation Data'!F63)),IF(AND(ISNUMBER(OFFSET('Sanitation Data'!$F$11,0,10*ROW('Sanitation Data'!F63))),DB69="No",ISNUMBER(OFFSET('Sanitation Data'!$F$11,0,10*ROW('Sanitation Data'!F63)))),CONCATENATE("[",ROUND(OFFSET('Sanitation Data'!$F$11,0,10*ROW('Sanitation Data'!F63)),0),"]"),IF(AND(ISNUMBER(OFFSET('Sanitation Data'!$F$11,0,10*ROW('Sanitation Data'!F63))),DB69="",ISNUMBER(OFFSET('Sanitation Data'!$F$11,0,10*ROW('Sanitation Data'!F63)))),OFFSET('Sanitation Data'!$F$11,0,10*ROW('Sanitation Data'!F63)),NA())))</f>
        <v>#N/A</v>
      </c>
      <c r="AN69" s="134" t="e">
        <f ca="1">+IF(AND(ISNUMBER(OFFSET('Sanitation Data'!$F$12,0,10*ROW('Sanitation Data'!F63))),DC69="Yes"),OFFSET('Sanitation Data'!$F$12,0,10*ROW('Sanitation Data'!F63)),IF(AND(ISNUMBER(OFFSET('Sanitation Data'!$F$12,0,10*ROW('Sanitation Data'!F63))),DC69="No",ISNUMBER(OFFSET('Sanitation Data'!$F$12,0,10*ROW('Sanitation Data'!F63)))),CONCATENATE("[",ROUND(OFFSET('Sanitation Data'!$F$12,0,10*ROW('Sanitation Data'!F63)),0),"]"),IF(AND(ISNUMBER(OFFSET('Sanitation Data'!$F$12,0,10*ROW('Sanitation Data'!F63))),DC69="",ISNUMBER(OFFSET('Sanitation Data'!$F$12,0,10*ROW('Sanitation Data'!F63)))),OFFSET('Sanitation Data'!$F$12,0,10*ROW('Sanitation Data'!F63)),NA())))</f>
        <v>#N/A</v>
      </c>
      <c r="AO69" s="134" t="e">
        <f ca="1">+IF(AND(ISNUMBER(OFFSET('Sanitation Data'!$F$13,0,10*ROW('Sanitation Data'!F63))),DD69="Yes"),OFFSET('Sanitation Data'!$F$13,0,10*ROW('Sanitation Data'!F63)),IF(AND(ISNUMBER(OFFSET('Sanitation Data'!$F$13,0,10*ROW('Sanitation Data'!F63))),DD69="No",ISNUMBER(OFFSET('Sanitation Data'!$F$13,0,10*ROW('Sanitation Data'!F63)))),CONCATENATE("[",ROUND(OFFSET('Sanitation Data'!$F$13,0,10*ROW('Sanitation Data'!F63)),0),"]"),IF(AND(ISNUMBER(OFFSET('Sanitation Data'!$F$13,0,10*ROW('Sanitation Data'!F63))),DD69="",ISNUMBER(OFFSET('Sanitation Data'!$F$13,0,10*ROW('Sanitation Data'!F63)))),OFFSET('Sanitation Data'!$F$13,0,10*ROW('Sanitation Data'!F63)),NA())))</f>
        <v>#N/A</v>
      </c>
      <c r="AP69" s="134" t="e">
        <f ca="1">+IF(AND(ISNUMBER(OFFSET('Sanitation Data'!$G$5,0,10*ROW('Sanitation Data'!G63))),DE69="Yes"),100-OFFSET('Sanitation Data'!$G$5,0,10*ROW('Sanitation Data'!G63)),IF(AND(ISNUMBER(OFFSET('Sanitation Data'!$G$5,0,10*ROW('Sanitation Data'!G63))),DE69="No",ISNUMBER(OFFSET('Sanitation Data'!$G$5,0,10*ROW('Sanitation Data'!G63)))),CONCATENATE("[",ROUND(100-OFFSET('Sanitation Data'!$G$5,0,10*ROW('Sanitation Data'!G63)),0),"]"),IF(AND(ISNUMBER(OFFSET('Sanitation Data'!$G$5,0,10*ROW('Sanitation Data'!G63))),DE69="",ISNUMBER(OFFSET('Sanitation Data'!$G$5,0,10*ROW('Sanitation Data'!G63)))),100-OFFSET('Sanitation Data'!$G$5,0,10*ROW('Sanitation Data'!G63)),NA())))</f>
        <v>#N/A</v>
      </c>
      <c r="AQ69" s="134" t="e">
        <f ca="1">+IF(AND(ISNUMBER(OFFSET('Sanitation Data'!$G$7,0,10*ROW('Sanitation Data'!G63))),DF69="Yes"),OFFSET('Sanitation Data'!$G$7,0,10*ROW('Sanitation Data'!G63)),IF(AND(ISNUMBER(OFFSET('Sanitation Data'!$G$7,0,10*ROW('Sanitation Data'!G63))),DF69="No",ISNUMBER(OFFSET('Sanitation Data'!$G$7,0,10*ROW('Sanitation Data'!G63)))),CONCATENATE("[",ROUND(OFFSET('Sanitation Data'!$G$7,0,10*ROW('Sanitation Data'!G63)),0),"]"),IF(AND(ISNUMBER(OFFSET('Sanitation Data'!$G$7,0,10*ROW('Sanitation Data'!G63))),DF69="",ISNUMBER(OFFSET('Sanitation Data'!$G$7,0,10*ROW('Sanitation Data'!G63)))),OFFSET('Sanitation Data'!$G$7,0,10*ROW('Sanitation Data'!G63)),NA())))</f>
        <v>#N/A</v>
      </c>
      <c r="AR69" s="134" t="e">
        <f ca="1">+IF(AND(ISNUMBER(OFFSET('Sanitation Data'!$G$11,0,10*ROW('Sanitation Data'!G63))),DG69="Yes"),OFFSET('Sanitation Data'!$G$11,0,10*ROW('Sanitation Data'!G63)),IF(AND(ISNUMBER(OFFSET('Sanitation Data'!$G$11,0,10*ROW('Sanitation Data'!G63))),DG69="No",ISNUMBER(OFFSET('Sanitation Data'!$G$11,0,10*ROW('Sanitation Data'!G63)))),CONCATENATE("[",ROUND(OFFSET('Sanitation Data'!$G$11,0,10*ROW('Sanitation Data'!G63)),0),"]"),IF(AND(ISNUMBER(OFFSET('Sanitation Data'!$G$11,0,10*ROW('Sanitation Data'!G63))),DG69="",ISNUMBER(OFFSET('Sanitation Data'!$G$11,0,10*ROW('Sanitation Data'!G63)))),OFFSET('Sanitation Data'!$G$11,0,10*ROW('Sanitation Data'!G63)),NA())))</f>
        <v>#N/A</v>
      </c>
      <c r="AS69" s="134" t="e">
        <f ca="1">+IF(AND(ISNUMBER(OFFSET('Sanitation Data'!$G$12,0,10*ROW('Sanitation Data'!G63))),DH69="Yes"),OFFSET('Sanitation Data'!$G$12,0,10*ROW('Sanitation Data'!G63)),IF(AND(ISNUMBER(OFFSET('Sanitation Data'!$G$12,0,10*ROW('Sanitation Data'!G63))),DH69="No",ISNUMBER(OFFSET('Sanitation Data'!$G$12,0,10*ROW('Sanitation Data'!G63)))),CONCATENATE("[",ROUND(OFFSET('Sanitation Data'!$G$12,0,10*ROW('Sanitation Data'!G63)),0),"]"),IF(AND(ISNUMBER(OFFSET('Sanitation Data'!$G$12,0,10*ROW('Sanitation Data'!G63))),DH69="",ISNUMBER(OFFSET('Sanitation Data'!$G$12,0,10*ROW('Sanitation Data'!G63)))),OFFSET('Sanitation Data'!$G$12,0,10*ROW('Sanitation Data'!G63)),NA())))</f>
        <v>#N/A</v>
      </c>
      <c r="AT69" s="134" t="e">
        <f ca="1">+IF(AND(ISNUMBER(OFFSET('Sanitation Data'!$G$13,0,10*ROW('Sanitation Data'!G63))),DI69="Yes"),OFFSET('Sanitation Data'!$G$13,0,10*ROW('Sanitation Data'!G63)),IF(AND(ISNUMBER(OFFSET('Sanitation Data'!$G$13,0,10*ROW('Sanitation Data'!G63))),DI69="No",ISNUMBER(OFFSET('Sanitation Data'!$G$13,0,10*ROW('Sanitation Data'!G63)))),CONCATENATE("[",ROUND(OFFSET('Sanitation Data'!$G$13,0,10*ROW('Sanitation Data'!G63)),0),"]"),IF(AND(ISNUMBER(OFFSET('Sanitation Data'!$G$13,0,10*ROW('Sanitation Data'!G63))),DI69="",ISNUMBER(OFFSET('Sanitation Data'!$G$13,0,10*ROW('Sanitation Data'!G63)))),OFFSET('Sanitation Data'!$G$13,0,10*ROW('Sanitation Data'!G63)),NA())))</f>
        <v>#N/A</v>
      </c>
      <c r="AU69" s="134" t="e">
        <f ca="1">+IF(AND(ISNUMBER(OFFSET('Sanitation Data'!$H$5,0,10*ROW('Sanitation Data'!H63))),DJ69="Yes"),100-OFFSET('Sanitation Data'!$H$5,0,10*ROW('Sanitation Data'!H63)),IF(AND(ISNUMBER(OFFSET('Sanitation Data'!$H$5,0,10*ROW('Sanitation Data'!H63))),DJ69="No",ISNUMBER(OFFSET('Sanitation Data'!$H$5,0,10*ROW('Sanitation Data'!H63)))),CONCATENATE("[",ROUND(100-OFFSET('Sanitation Data'!$H$5,0,10*ROW('Sanitation Data'!H63)),0),"]"),IF(AND(ISNUMBER(OFFSET('Sanitation Data'!$H$5,0,10*ROW('Sanitation Data'!H63))),DJ69="",ISNUMBER(OFFSET('Sanitation Data'!$H$5,0,10*ROW('Sanitation Data'!H63)))),100-OFFSET('Sanitation Data'!$H$5,0,10*ROW('Sanitation Data'!H63)),NA())))</f>
        <v>#N/A</v>
      </c>
      <c r="AV69" s="134" t="e">
        <f ca="1">+IF(AND(ISNUMBER(OFFSET('Sanitation Data'!$H$7,0,10*ROW('Sanitation Data'!H63))),DK69="Yes"),OFFSET('Sanitation Data'!$H$7,0,10*ROW('Sanitation Data'!H63)),IF(AND(ISNUMBER(OFFSET('Sanitation Data'!$H$7,0,10*ROW('Sanitation Data'!H63))),DK69="No",ISNUMBER(OFFSET('Sanitation Data'!$H$7,0,10*ROW('Sanitation Data'!H63)))),CONCATENATE("[",ROUND(OFFSET('Sanitation Data'!$H$7,0,10*ROW('Sanitation Data'!H63)),0),"]"),IF(AND(ISNUMBER(OFFSET('Sanitation Data'!$H$7,0,10*ROW('Sanitation Data'!H63))),DK69="",ISNUMBER(OFFSET('Sanitation Data'!$H$7,0,10*ROW('Sanitation Data'!H63)))),OFFSET('Sanitation Data'!$H$7,0,10*ROW('Sanitation Data'!H63)),NA())))</f>
        <v>#N/A</v>
      </c>
      <c r="AW69" s="134" t="e">
        <f ca="1">+IF(AND(ISNUMBER(OFFSET('Sanitation Data'!$H$11,0,10*ROW('Sanitation Data'!H63))),DL69="Yes"),OFFSET('Sanitation Data'!$H$11,0,10*ROW('Sanitation Data'!H63)),IF(AND(ISNUMBER(OFFSET('Sanitation Data'!$H$11,0,10*ROW('Sanitation Data'!H63))),DL69="No",ISNUMBER(OFFSET('Sanitation Data'!$H$11,0,10*ROW('Sanitation Data'!H63)))),CONCATENATE("[",ROUND(OFFSET('Sanitation Data'!$H$11,0,10*ROW('Sanitation Data'!H63)),0),"]"),IF(AND(ISNUMBER(OFFSET('Sanitation Data'!$H$11,0,10*ROW('Sanitation Data'!H63))),DL69="",ISNUMBER(OFFSET('Sanitation Data'!$H$11,0,10*ROW('Sanitation Data'!H63)))),OFFSET('Sanitation Data'!$H$11,0,10*ROW('Sanitation Data'!H63)),NA())))</f>
        <v>#N/A</v>
      </c>
      <c r="AX69" s="134" t="e">
        <f ca="1">+IF(AND(ISNUMBER(OFFSET('Sanitation Data'!$H$12,0,10*ROW('Sanitation Data'!H63))),DM69="Yes"),OFFSET('Sanitation Data'!$H$12,0,10*ROW('Sanitation Data'!H63)),IF(AND(ISNUMBER(OFFSET('Sanitation Data'!$H$12,0,10*ROW('Sanitation Data'!H63))),DM69="No",ISNUMBER(OFFSET('Sanitation Data'!$H$12,0,10*ROW('Sanitation Data'!H63)))),CONCATENATE("[",ROUND(OFFSET('Sanitation Data'!$H$12,0,10*ROW('Sanitation Data'!H63)),0),"]"),IF(AND(ISNUMBER(OFFSET('Sanitation Data'!$H$12,0,10*ROW('Sanitation Data'!H63))),DM69="",ISNUMBER(OFFSET('Sanitation Data'!$H$12,0,10*ROW('Sanitation Data'!H63)))),OFFSET('Sanitation Data'!$H$12,0,10*ROW('Sanitation Data'!H63)),NA())))</f>
        <v>#N/A</v>
      </c>
      <c r="AY69" s="134" t="e">
        <f ca="1">+IF(AND(ISNUMBER(OFFSET('Sanitation Data'!$H$13,0,10*ROW('Sanitation Data'!H63))),DN69="Yes"),OFFSET('Sanitation Data'!$H$13,0,10*ROW('Sanitation Data'!H63)),IF(AND(ISNUMBER(OFFSET('Sanitation Data'!$H$13,0,10*ROW('Sanitation Data'!H63))),DN69="No",ISNUMBER(OFFSET('Sanitation Data'!$H$13,0,10*ROW('Sanitation Data'!H63)))),CONCATENATE("[",ROUND(OFFSET('Sanitation Data'!$H$13,0,10*ROW('Sanitation Data'!H63)),0),"]"),IF(AND(ISNUMBER(OFFSET('Sanitation Data'!$H$13,0,10*ROW('Sanitation Data'!H63))),DN69="",ISNUMBER(OFFSET('Sanitation Data'!$H$13,0,10*ROW('Sanitation Data'!H63)))),OFFSET('Sanitation Data'!$H$13,0,10*ROW('Sanitation Data'!H63)),NA())))</f>
        <v>#N/A</v>
      </c>
      <c r="AZ69" s="135" t="e">
        <f ca="1">+IF(AND(ISNUMBER(OFFSET('Hygiene Data'!$C$6,0,10*ROW('Hygiene Data'!C63))),DO69="Yes"),OFFSET('Hygiene Data'!$C$6,0,10*ROW('Hygiene Data'!C63)),IF(AND(ISNUMBER(OFFSET('Hygiene Data'!$C$6,0,10*ROW('Hygiene Data'!C63))),DO69="No",ISNUMBER(OFFSET('Hygiene Data'!$C$6,0,10*ROW('Hygiene Data'!C63)))),CONCATENATE("[",ROUND(OFFSET('Hygiene Data'!$C$6,0,10*ROW('Hygiene Data'!C63)),0),"]"),IF(AND(ISNUMBER(OFFSET('Hygiene Data'!$C$6,0,10*ROW('Hygiene Data'!C63))),DO69="",ISNUMBER(OFFSET('Hygiene Data'!$C$6,0,10*ROW('Hygiene Data'!C63)))),OFFSET('Hygiene Data'!$C$6,0,10*ROW('Hygiene Data'!C63)),NA())))</f>
        <v>#N/A</v>
      </c>
      <c r="BA69" s="135" t="e">
        <f ca="1">+IF(AND(ISNUMBER(OFFSET('Hygiene Data'!$C$8,0,10*ROW('Hygiene Data'!C63))),DP69="Yes"),OFFSET('Hygiene Data'!$C$8,0,10*ROW('Hygiene Data'!C63)),IF(AND(ISNUMBER(OFFSET('Hygiene Data'!$C$8,0,10*ROW('Hygiene Data'!C63))),DP69="No",ISNUMBER(OFFSET('Hygiene Data'!$C$8,0,10*ROW('Hygiene Data'!C63)))),CONCATENATE("[",ROUND(OFFSET('Hygiene Data'!$C$8,0,10*ROW('Hygiene Data'!C63)),0),"]"),IF(AND(ISNUMBER(OFFSET('Hygiene Data'!$C$8,0,10*ROW('Hygiene Data'!C63))),DP69="",ISNUMBER(OFFSET('Hygiene Data'!$C$8,0,10*ROW('Hygiene Data'!C63)))),OFFSET('Hygiene Data'!$C$8,0,10*ROW('Hygiene Data'!C63)),NA())))</f>
        <v>#N/A</v>
      </c>
      <c r="BB69" s="135" t="e">
        <f ca="1">+IF(AND(ISNUMBER(OFFSET('Hygiene Data'!$C$10,0,10*ROW('Hygiene Data'!C63))),DQ69="Yes"),OFFSET('Hygiene Data'!$C$10,0,10*ROW('Hygiene Data'!C63)),IF(AND(ISNUMBER(OFFSET('Hygiene Data'!$C$10,0,10*ROW('Hygiene Data'!C63))),DQ69="No",ISNUMBER(OFFSET('Hygiene Data'!$C$10,0,10*ROW('Hygiene Data'!C63)))),CONCATENATE("[",ROUND(OFFSET('Hygiene Data'!$C$10,0,10*ROW('Hygiene Data'!C63)),0),"]"),IF(AND(ISNUMBER(OFFSET('Hygiene Data'!$C$10,0,10*ROW('Hygiene Data'!C63))),DQ69="",ISNUMBER(OFFSET('Hygiene Data'!$C$10,0,10*ROW('Hygiene Data'!C63)))),OFFSET('Hygiene Data'!$C$10,0,10*ROW('Hygiene Data'!C63)),NA())))</f>
        <v>#N/A</v>
      </c>
      <c r="BC69" s="135" t="e">
        <f ca="1">+IF(AND(ISNUMBER(OFFSET('Hygiene Data'!$D$6,0,10*ROW('Hygiene Data'!D63))),DR69="Yes"),OFFSET('Hygiene Data'!$D$6,0,10*ROW('Hygiene Data'!D63)),IF(AND(ISNUMBER(OFFSET('Hygiene Data'!$D$6,0,10*ROW('Hygiene Data'!D63))),DR69="No",ISNUMBER(OFFSET('Hygiene Data'!$D$6,0,10*ROW('Hygiene Data'!D63)))),CONCATENATE("[",ROUND(OFFSET('Hygiene Data'!$D$6,0,10*ROW('Hygiene Data'!D63)),0),"]"),IF(AND(ISNUMBER(OFFSET('Hygiene Data'!$D$6,0,10*ROW('Hygiene Data'!D63))),DR69="",ISNUMBER(OFFSET('Hygiene Data'!$D$6,0,10*ROW('Hygiene Data'!D63)))),OFFSET('Hygiene Data'!$D$6,0,10*ROW('Hygiene Data'!D63)),NA())))</f>
        <v>#N/A</v>
      </c>
      <c r="BD69" s="135" t="e">
        <f ca="1">+IF(AND(ISNUMBER(OFFSET('Hygiene Data'!$D$8,0,10*ROW('Hygiene Data'!D63))),DS69="Yes"),OFFSET('Hygiene Data'!$D$8,0,10*ROW('Hygiene Data'!D63)),IF(AND(ISNUMBER(OFFSET('Hygiene Data'!$D$8,0,10*ROW('Hygiene Data'!D63))),DS69="No",ISNUMBER(OFFSET('Hygiene Data'!$D$8,0,10*ROW('Hygiene Data'!D63)))),CONCATENATE("[",ROUND(OFFSET('Hygiene Data'!$D$8,0,10*ROW('Hygiene Data'!D63)),0),"]"),IF(AND(ISNUMBER(OFFSET('Hygiene Data'!$D$8,0,10*ROW('Hygiene Data'!D63))),DS69="",ISNUMBER(OFFSET('Hygiene Data'!$D$8,0,10*ROW('Hygiene Data'!D63)))),OFFSET('Hygiene Data'!$D$8,0,10*ROW('Hygiene Data'!D63)),NA())))</f>
        <v>#N/A</v>
      </c>
      <c r="BE69" s="135" t="e">
        <f ca="1">+IF(AND(ISNUMBER(OFFSET('Hygiene Data'!$D$10,0,10*ROW('Hygiene Data'!D63))),DT69="Yes"),OFFSET('Hygiene Data'!$D$10,0,10*ROW('Hygiene Data'!D63)),IF(AND(ISNUMBER(OFFSET('Hygiene Data'!$D$10,0,10*ROW('Hygiene Data'!D63))),DT69="No",ISNUMBER(OFFSET('Hygiene Data'!$D$10,0,10*ROW('Hygiene Data'!D63)))),CONCATENATE("[",ROUND(OFFSET('Hygiene Data'!$D$10,0,10*ROW('Hygiene Data'!D63)),0),"]"),IF(AND(ISNUMBER(OFFSET('Hygiene Data'!$D$10,0,10*ROW('Hygiene Data'!D63))),DT69="",ISNUMBER(OFFSET('Hygiene Data'!$D$10,0,10*ROW('Hygiene Data'!D63)))),OFFSET('Hygiene Data'!$D$10,0,10*ROW('Hygiene Data'!D63)),NA())))</f>
        <v>#N/A</v>
      </c>
      <c r="BF69" s="135" t="e">
        <f ca="1">+IF(AND(ISNUMBER(OFFSET('Hygiene Data'!$E$6,0,10*ROW('Hygiene Data'!E63))),DU69="Yes"),OFFSET('Hygiene Data'!$E$6,0,10*ROW('Hygiene Data'!E63)),IF(AND(ISNUMBER(OFFSET('Hygiene Data'!$E$6,0,10*ROW('Hygiene Data'!E63))),DU69="No",ISNUMBER(OFFSET('Hygiene Data'!$E$6,0,10*ROW('Hygiene Data'!E63)))),CONCATENATE("[",ROUND(OFFSET('Hygiene Data'!$E$6,0,10*ROW('Hygiene Data'!E63)),0),"]"),IF(AND(ISNUMBER(OFFSET('Hygiene Data'!$E$6,0,10*ROW('Hygiene Data'!E63))),DU69="",ISNUMBER(OFFSET('Hygiene Data'!$E$6,0,10*ROW('Hygiene Data'!E63)))),OFFSET('Hygiene Data'!$E$6,0,10*ROW('Hygiene Data'!E63)),NA())))</f>
        <v>#N/A</v>
      </c>
      <c r="BG69" s="135" t="e">
        <f ca="1">+IF(AND(ISNUMBER(OFFSET('Hygiene Data'!$E$8,0,10*ROW('Hygiene Data'!E63))),DV69="Yes"),OFFSET('Hygiene Data'!$E$8,0,10*ROW('Hygiene Data'!E63)),IF(AND(ISNUMBER(OFFSET('Hygiene Data'!$E$8,0,10*ROW('Hygiene Data'!E63))),DV69="No",ISNUMBER(OFFSET('Hygiene Data'!$E$8,0,10*ROW('Hygiene Data'!E63)))),CONCATENATE("[",ROUND(OFFSET('Hygiene Data'!$E$8,0,10*ROW('Hygiene Data'!E63)),0),"]"),IF(AND(ISNUMBER(OFFSET('Hygiene Data'!$E$8,0,10*ROW('Hygiene Data'!E63))),DV69="",ISNUMBER(OFFSET('Hygiene Data'!$E$8,0,10*ROW('Hygiene Data'!E63)))),OFFSET('Hygiene Data'!$E$8,0,10*ROW('Hygiene Data'!E63)),NA())))</f>
        <v>#N/A</v>
      </c>
      <c r="BH69" s="135" t="e">
        <f ca="1">+IF(AND(ISNUMBER(OFFSET('Hygiene Data'!$E$10,0,10*ROW('Hygiene Data'!E63))),DW69="Yes"),OFFSET('Hygiene Data'!$E$10,0,10*ROW('Hygiene Data'!E63)),IF(AND(ISNUMBER(OFFSET('Hygiene Data'!$E$10,0,10*ROW('Hygiene Data'!E63))),DW69="No",ISNUMBER(OFFSET('Hygiene Data'!$E$10,0,10*ROW('Hygiene Data'!E63)))),CONCATENATE("[",ROUND(OFFSET('Hygiene Data'!$E$10,0,10*ROW('Hygiene Data'!E63)),0),"]"),IF(AND(ISNUMBER(OFFSET('Hygiene Data'!$E$10,0,10*ROW('Hygiene Data'!E63))),DW69="",ISNUMBER(OFFSET('Hygiene Data'!$E$10,0,10*ROW('Hygiene Data'!E63)))),OFFSET('Hygiene Data'!$E$10,0,10*ROW('Hygiene Data'!E63)),NA())))</f>
        <v>#N/A</v>
      </c>
      <c r="BI69" s="135" t="e">
        <f ca="1">+IF(AND(ISNUMBER(OFFSET('Hygiene Data'!$F$6,0,10*ROW('Hygiene Data'!F63))),DX69="Yes"),OFFSET('Hygiene Data'!$F$6,0,10*ROW('Hygiene Data'!F63)),IF(AND(ISNUMBER(OFFSET('Hygiene Data'!$F$6,0,10*ROW('Hygiene Data'!F63))),DX69="No",ISNUMBER(OFFSET('Hygiene Data'!$F$6,0,10*ROW('Hygiene Data'!F63)))),CONCATENATE("[",ROUND(OFFSET('Hygiene Data'!$F$6,0,10*ROW('Hygiene Data'!F63)),0),"]"),IF(AND(ISNUMBER(OFFSET('Hygiene Data'!$F$6,0,10*ROW('Hygiene Data'!F63))),DX69="",ISNUMBER(OFFSET('Hygiene Data'!$F$6,0,10*ROW('Hygiene Data'!F63)))),OFFSET('Hygiene Data'!$F$6,0,10*ROW('Hygiene Data'!F63)),NA())))</f>
        <v>#N/A</v>
      </c>
      <c r="BJ69" s="135" t="e">
        <f ca="1">+IF(AND(ISNUMBER(OFFSET('Hygiene Data'!$F$8,0,10*ROW('Hygiene Data'!F63))),DY69="Yes"),OFFSET('Hygiene Data'!$F$8,0,10*ROW('Hygiene Data'!F63)),IF(AND(ISNUMBER(OFFSET('Hygiene Data'!$F$8,0,10*ROW('Hygiene Data'!F63))),DY69="No",ISNUMBER(OFFSET('Hygiene Data'!$F$8,0,10*ROW('Hygiene Data'!F63)))),CONCATENATE("[",ROUND(OFFSET('Hygiene Data'!$F$8,0,10*ROW('Hygiene Data'!F63)),0),"]"),IF(AND(ISNUMBER(OFFSET('Hygiene Data'!$F$8,0,10*ROW('Hygiene Data'!F63))),DY69="",ISNUMBER(OFFSET('Hygiene Data'!$F$8,0,10*ROW('Hygiene Data'!F63)))),OFFSET('Hygiene Data'!$F$8,0,10*ROW('Hygiene Data'!F63)),NA())))</f>
        <v>#N/A</v>
      </c>
      <c r="BK69" s="135" t="e">
        <f ca="1">+IF(AND(ISNUMBER(OFFSET('Hygiene Data'!$F$10,0,10*ROW('Hygiene Data'!F63))),DZ69="Yes"),OFFSET('Hygiene Data'!$F$10,0,10*ROW('Hygiene Data'!F63)),IF(AND(ISNUMBER(OFFSET('Hygiene Data'!$F$10,0,10*ROW('Hygiene Data'!F63))),DZ69="No",ISNUMBER(OFFSET('Hygiene Data'!$F$10,0,10*ROW('Hygiene Data'!F63)))),CONCATENATE("[",ROUND(OFFSET('Hygiene Data'!$F$10,0,10*ROW('Hygiene Data'!F63)),0),"]"),IF(AND(ISNUMBER(OFFSET('Hygiene Data'!$F$10,0,10*ROW('Hygiene Data'!F63))),DZ69="",ISNUMBER(OFFSET('Hygiene Data'!$F$10,0,10*ROW('Hygiene Data'!F63)))),OFFSET('Hygiene Data'!$F$10,0,10*ROW('Hygiene Data'!F63)),NA())))</f>
        <v>#N/A</v>
      </c>
      <c r="BL69" s="135" t="e">
        <f ca="1">+IF(AND(ISNUMBER(OFFSET('Hygiene Data'!$G$6,0,10*ROW('Hygiene Data'!G63))),EA69="Yes"),OFFSET('Hygiene Data'!$G$6,0,10*ROW('Hygiene Data'!G63)),IF(AND(ISNUMBER(OFFSET('Hygiene Data'!$G$6,0,10*ROW('Hygiene Data'!G63))),EA69="No",ISNUMBER(OFFSET('Hygiene Data'!$G$6,0,10*ROW('Hygiene Data'!G63)))),CONCATENATE("[",ROUND(OFFSET('Hygiene Data'!$G$6,0,10*ROW('Hygiene Data'!G63)),0),"]"),IF(AND(ISNUMBER(OFFSET('Hygiene Data'!$G$6,0,10*ROW('Hygiene Data'!G63))),EA69="",ISNUMBER(OFFSET('Hygiene Data'!$G$6,0,10*ROW('Hygiene Data'!G63)))),OFFSET('Hygiene Data'!$G$6,0,10*ROW('Hygiene Data'!G63)),NA())))</f>
        <v>#N/A</v>
      </c>
      <c r="BM69" s="135" t="e">
        <f ca="1">+IF(AND(ISNUMBER(OFFSET('Hygiene Data'!$G$8,0,10*ROW('Hygiene Data'!G63))),EB69="Yes"),OFFSET('Hygiene Data'!$G$8,0,10*ROW('Hygiene Data'!G63)),IF(AND(ISNUMBER(OFFSET('Hygiene Data'!$G$8,0,10*ROW('Hygiene Data'!G63))),EB69="No",ISNUMBER(OFFSET('Hygiene Data'!$G$8,0,10*ROW('Hygiene Data'!G63)))),CONCATENATE("[",ROUND(OFFSET('Hygiene Data'!$G$8,0,10*ROW('Hygiene Data'!G63)),0),"]"),IF(AND(ISNUMBER(OFFSET('Hygiene Data'!$G$8,0,10*ROW('Hygiene Data'!G63))),EB69="",ISNUMBER(OFFSET('Hygiene Data'!$G$8,0,10*ROW('Hygiene Data'!G63)))),OFFSET('Hygiene Data'!$G$8,0,10*ROW('Hygiene Data'!G63)),NA())))</f>
        <v>#N/A</v>
      </c>
      <c r="BN69" s="135" t="e">
        <f ca="1">+IF(AND(ISNUMBER(OFFSET('Hygiene Data'!$G$10,0,10*ROW('Hygiene Data'!G63))),EC69="Yes"),OFFSET('Hygiene Data'!$G$10,0,10*ROW('Hygiene Data'!G63)),IF(AND(ISNUMBER(OFFSET('Hygiene Data'!$G$10,0,10*ROW('Hygiene Data'!G63))),EC69="No",ISNUMBER(OFFSET('Hygiene Data'!$G$10,0,10*ROW('Hygiene Data'!G63)))),CONCATENATE("[",ROUND(OFFSET('Hygiene Data'!$G$10,0,10*ROW('Hygiene Data'!G63)),0),"]"),IF(AND(ISNUMBER(OFFSET('Hygiene Data'!$G$10,0,10*ROW('Hygiene Data'!G63))),EC69="",ISNUMBER(OFFSET('Hygiene Data'!$G$10,0,10*ROW('Hygiene Data'!G63)))),OFFSET('Hygiene Data'!$G$10,0,10*ROW('Hygiene Data'!G63)),NA())))</f>
        <v>#N/A</v>
      </c>
      <c r="BO69" s="135" t="e">
        <f ca="1">+IF(AND(ISNUMBER(OFFSET('Hygiene Data'!$H$6,0,10*ROW('Hygiene Data'!H63))),ED69="Yes"),OFFSET('Hygiene Data'!$H$6,0,10*ROW('Hygiene Data'!H63)),IF(AND(ISNUMBER(OFFSET('Hygiene Data'!$H$6,0,10*ROW('Hygiene Data'!H63))),ED69="No",ISNUMBER(OFFSET('Hygiene Data'!$H$6,0,10*ROW('Hygiene Data'!H63)))),CONCATENATE("[",ROUND(OFFSET('Hygiene Data'!$H$6,0,10*ROW('Hygiene Data'!H63)),0),"]"),IF(AND(ISNUMBER(OFFSET('Hygiene Data'!$H$6,0,10*ROW('Hygiene Data'!H63))),ED69="",ISNUMBER(OFFSET('Hygiene Data'!$H$6,0,10*ROW('Hygiene Data'!H63)))),OFFSET('Hygiene Data'!$H$6,0,10*ROW('Hygiene Data'!H63)),NA())))</f>
        <v>#N/A</v>
      </c>
      <c r="BP69" s="135" t="e">
        <f ca="1">+IF(AND(ISNUMBER(OFFSET('Hygiene Data'!$H$8,0,10*ROW('Hygiene Data'!H63))),EE69="Yes"),OFFSET('Hygiene Data'!$H$8,0,10*ROW('Hygiene Data'!H63)),IF(AND(ISNUMBER(OFFSET('Hygiene Data'!$H$8,0,10*ROW('Hygiene Data'!H63))),EE69="No",ISNUMBER(OFFSET('Hygiene Data'!$H$8,0,10*ROW('Hygiene Data'!H63)))),CONCATENATE("[",ROUND(OFFSET('Hygiene Data'!$H$8,0,10*ROW('Hygiene Data'!H63)),0),"]"),IF(AND(ISNUMBER(OFFSET('Hygiene Data'!$H$8,0,10*ROW('Hygiene Data'!H63))),EE69="",ISNUMBER(OFFSET('Hygiene Data'!$H$8,0,10*ROW('Hygiene Data'!H63)))),OFFSET('Hygiene Data'!$H$8,0,10*ROW('Hygiene Data'!H63)),NA())))</f>
        <v>#N/A</v>
      </c>
      <c r="BQ69" s="135" t="e">
        <f ca="1">+IF(AND(ISNUMBER(OFFSET('Hygiene Data'!$H$10,0,10*ROW('Hygiene Data'!H63))),EF69="Yes"),OFFSET('Hygiene Data'!$H$10,0,10*ROW('Hygiene Data'!H63)),IF(AND(ISNUMBER(OFFSET('Hygiene Data'!$H$10,0,10*ROW('Hygiene Data'!H63))),EF69="No",ISNUMBER(OFFSET('Hygiene Data'!$H$10,0,10*ROW('Hygiene Data'!H63)))),CONCATENATE("[",ROUND(OFFSET('Hygiene Data'!$H$10,0,10*ROW('Hygiene Data'!H63)),0),"]"),IF(AND(ISNUMBER(OFFSET('Hygiene Data'!$H$10,0,10*ROW('Hygiene Data'!H63))),EF69="",ISNUMBER(OFFSET('Hygiene Data'!$H$10,0,10*ROW('Hygiene Data'!H63)))),OFFSET('Hygiene Data'!$H$10,0,10*ROW('Hygiene Data'!H63)),NA())))</f>
        <v>#N/A</v>
      </c>
      <c r="BS69" s="34" t="str">
        <f ca="1">+IF(OFFSET('Water Data'!$C$28,0,10*ROW('Water Data'!C63))="","",OFFSET('Water Data'!$C$28,0,10*ROW('Water Data'!C63)))</f>
        <v/>
      </c>
      <c r="BT69" s="34" t="str">
        <f ca="1">+IF(OFFSET('Water Data'!$C$29,0,10*ROW('Water Data'!C63))="","",OFFSET('Water Data'!$C$29,0,10*ROW('Water Data'!C63)))</f>
        <v/>
      </c>
      <c r="BU69" s="34" t="str">
        <f ca="1">+IF(OFFSET('Water Data'!$C$30,0,10*ROW('Water Data'!C63))="","",OFFSET('Water Data'!$C$30,0,10*ROW('Water Data'!C63)))</f>
        <v/>
      </c>
      <c r="BV69" s="34" t="str">
        <f ca="1">+IF(OFFSET('Water Data'!$D$28,0,10*ROW('Water Data'!D63))="","",OFFSET('Water Data'!$D$28,0,10*ROW('Water Data'!D63)))</f>
        <v/>
      </c>
      <c r="BW69" s="34" t="str">
        <f ca="1">+IF(OFFSET('Water Data'!$D$29,0,10*ROW('Water Data'!D63))="","",OFFSET('Water Data'!$D$29,0,10*ROW('Water Data'!D63)))</f>
        <v/>
      </c>
      <c r="BX69" s="34" t="str">
        <f ca="1">+IF(OFFSET('Water Data'!$D$30,0,10*ROW('Water Data'!D63))="","",OFFSET('Water Data'!$D$30,0,10*ROW('Water Data'!D63)))</f>
        <v/>
      </c>
      <c r="BY69" s="34" t="str">
        <f ca="1">+IF(OFFSET('Water Data'!$E$28,0,10*ROW('Water Data'!E63))="","",OFFSET('Water Data'!$E$28,0,10*ROW('Water Data'!E63)))</f>
        <v/>
      </c>
      <c r="BZ69" s="34" t="str">
        <f ca="1">+IF(OFFSET('Water Data'!$E$29,0,10*ROW('Water Data'!E63))="","",OFFSET('Water Data'!$E$29,0,10*ROW('Water Data'!E63)))</f>
        <v/>
      </c>
      <c r="CA69" s="34" t="str">
        <f ca="1">+IF(OFFSET('Water Data'!$E$30,0,10*ROW('Water Data'!E63))="","",OFFSET('Water Data'!$E$30,0,10*ROW('Water Data'!E63)))</f>
        <v/>
      </c>
      <c r="CB69" s="34" t="str">
        <f ca="1">+IF(OFFSET('Water Data'!$F$28,0,10*ROW('Water Data'!F63))="","",OFFSET('Water Data'!$F$28,0,10*ROW('Water Data'!F63)))</f>
        <v/>
      </c>
      <c r="CC69" s="34" t="str">
        <f ca="1">+IF(OFFSET('Water Data'!$F$29,0,10*ROW('Water Data'!F63))="","",OFFSET('Water Data'!$F$29,0,10*ROW('Water Data'!F63)))</f>
        <v/>
      </c>
      <c r="CD69" s="34" t="str">
        <f ca="1">+IF(OFFSET('Water Data'!$F$30,0,10*ROW('Water Data'!F63))="","",OFFSET('Water Data'!$F$30,0,10*ROW('Water Data'!F63)))</f>
        <v/>
      </c>
      <c r="CE69" s="34" t="str">
        <f ca="1">+IF(OFFSET('Water Data'!$G$28,0,10*ROW('Water Data'!G63))="","",OFFSET('Water Data'!$G$28,0,10*ROW('Water Data'!G63)))</f>
        <v/>
      </c>
      <c r="CF69" s="34" t="str">
        <f ca="1">+IF(OFFSET('Water Data'!$G$29,0,10*ROW('Water Data'!G63))="","",OFFSET('Water Data'!$G$29,0,10*ROW('Water Data'!G63)))</f>
        <v/>
      </c>
      <c r="CG69" s="34" t="str">
        <f ca="1">+IF(OFFSET('Water Data'!$G$30,0,10*ROW('Water Data'!G63))="","",OFFSET('Water Data'!$G$30,0,10*ROW('Water Data'!G63)))</f>
        <v/>
      </c>
      <c r="CH69" s="34" t="str">
        <f ca="1">+IF(OFFSET('Water Data'!$H$28,0,10*ROW('Water Data'!H63))="","",OFFSET('Water Data'!$H$28,0,10*ROW('Water Data'!H63)))</f>
        <v/>
      </c>
      <c r="CI69" s="34" t="str">
        <f ca="1">+IF(OFFSET('Water Data'!$H$29,0,10*ROW('Water Data'!H63))="","",OFFSET('Water Data'!$H$29,0,10*ROW('Water Data'!H63)))</f>
        <v/>
      </c>
      <c r="CJ69" s="34" t="str">
        <f ca="1">+IF(OFFSET('Water Data'!$H$30,0,10*ROW('Water Data'!H63))="","",OFFSET('Water Data'!$H$30,0,10*ROW('Water Data'!H63)))</f>
        <v/>
      </c>
      <c r="CK69" s="34" t="str">
        <f ca="1">+IF(OFFSET('Sanitation Data'!$C$29,0,10*ROW('Sanitation Data'!C63))="","",OFFSET('Sanitation Data'!$C$29,0,10*ROW('Sanitation Data'!C63)))</f>
        <v/>
      </c>
      <c r="CL69" s="34" t="str">
        <f ca="1">+IF(OFFSET('Sanitation Data'!$C$30,0,10*ROW('Sanitation Data'!C63))="","",OFFSET('Sanitation Data'!$C$30,0,10*ROW('Sanitation Data'!C63)))</f>
        <v/>
      </c>
      <c r="CM69" s="34" t="str">
        <f ca="1">+IF(OFFSET('Sanitation Data'!$C$31,0,10*ROW('Sanitation Data'!C63))="","",OFFSET('Sanitation Data'!$C$31,0,10*ROW('Sanitation Data'!C63)))</f>
        <v/>
      </c>
      <c r="CN69" s="34" t="str">
        <f ca="1">+IF(OFFSET('Sanitation Data'!$C$32,0,10*ROW('Sanitation Data'!C63))="","",OFFSET('Sanitation Data'!$C$32,0,10*ROW('Sanitation Data'!C63)))</f>
        <v/>
      </c>
      <c r="CO69" s="34" t="str">
        <f ca="1">+IF(OFFSET('Sanitation Data'!$C$33,0,10*ROW('Sanitation Data'!C63))="","",OFFSET('Sanitation Data'!$C$33,0,10*ROW('Sanitation Data'!C63)))</f>
        <v/>
      </c>
      <c r="CP69" s="34" t="str">
        <f ca="1">+IF(OFFSET('Sanitation Data'!$D$29,0,10*ROW('Sanitation Data'!D63))="","",OFFSET('Sanitation Data'!$D$29,0,10*ROW('Sanitation Data'!D63)))</f>
        <v/>
      </c>
      <c r="CQ69" s="34" t="str">
        <f ca="1">+IF(OFFSET('Sanitation Data'!$D$30,0,10*ROW('Sanitation Data'!D63))="","",OFFSET('Sanitation Data'!$D$30,0,10*ROW('Sanitation Data'!D63)))</f>
        <v/>
      </c>
      <c r="CR69" s="34" t="str">
        <f ca="1">+IF(OFFSET('Sanitation Data'!$D$31,0,10*ROW('Sanitation Data'!D63))="","",OFFSET('Sanitation Data'!$D$31,0,10*ROW('Sanitation Data'!D63)))</f>
        <v/>
      </c>
      <c r="CS69" s="34" t="str">
        <f ca="1">+IF(OFFSET('Sanitation Data'!$D$32,0,10*ROW('Sanitation Data'!D63))="","",OFFSET('Sanitation Data'!$D$32,0,10*ROW('Sanitation Data'!D63)))</f>
        <v/>
      </c>
      <c r="CT69" s="34" t="str">
        <f ca="1">+IF(OFFSET('Sanitation Data'!$D$33,0,10*ROW('Sanitation Data'!D63))="","",OFFSET('Sanitation Data'!$D$33,0,10*ROW('Sanitation Data'!D63)))</f>
        <v/>
      </c>
      <c r="CU69" s="34" t="str">
        <f ca="1">+IF(OFFSET('Sanitation Data'!$E$29,0,10*ROW('Sanitation Data'!E63))="","",OFFSET('Sanitation Data'!$E$29,0,10*ROW('Sanitation Data'!E63)))</f>
        <v/>
      </c>
      <c r="CV69" s="34" t="str">
        <f ca="1">+IF(OFFSET('Sanitation Data'!$E$30,0,10*ROW('Sanitation Data'!E63))="","",OFFSET('Sanitation Data'!$E$30,0,10*ROW('Sanitation Data'!E63)))</f>
        <v/>
      </c>
      <c r="CW69" s="34" t="str">
        <f ca="1">+IF(OFFSET('Sanitation Data'!$E$31,0,10*ROW('Sanitation Data'!E63))="","",OFFSET('Sanitation Data'!$E$31,0,10*ROW('Sanitation Data'!E63)))</f>
        <v/>
      </c>
      <c r="CX69" s="34" t="str">
        <f ca="1">+IF(OFFSET('Sanitation Data'!$E$32,0,10*ROW('Sanitation Data'!E63))="","",OFFSET('Sanitation Data'!$E$32,0,10*ROW('Sanitation Data'!E63)))</f>
        <v/>
      </c>
      <c r="CY69" s="34" t="str">
        <f ca="1">+IF(OFFSET('Sanitation Data'!$E$33,0,10*ROW('Sanitation Data'!E63))="","",OFFSET('Sanitation Data'!$E$33,0,10*ROW('Sanitation Data'!E63)))</f>
        <v/>
      </c>
      <c r="CZ69" s="34" t="str">
        <f ca="1">+IF(OFFSET('Sanitation Data'!$F$29,0,10*ROW('Sanitation Data'!F63))="","",OFFSET('Sanitation Data'!$F$29,0,10*ROW('Sanitation Data'!F63)))</f>
        <v/>
      </c>
      <c r="DA69" s="34" t="str">
        <f ca="1">+IF(OFFSET('Sanitation Data'!$F$30,0,10*ROW('Sanitation Data'!F63))="","",OFFSET('Sanitation Data'!$F$30,0,10*ROW('Sanitation Data'!F63)))</f>
        <v/>
      </c>
      <c r="DB69" s="34" t="str">
        <f ca="1">+IF(OFFSET('Sanitation Data'!$F$31,0,10*ROW('Sanitation Data'!F63))="","",OFFSET('Sanitation Data'!$F$31,0,10*ROW('Sanitation Data'!F63)))</f>
        <v/>
      </c>
      <c r="DC69" s="34" t="str">
        <f ca="1">+IF(OFFSET('Sanitation Data'!$F$32,0,10*ROW('Sanitation Data'!F63))="","",OFFSET('Sanitation Data'!$F$32,0,10*ROW('Sanitation Data'!F63)))</f>
        <v/>
      </c>
      <c r="DD69" s="34" t="str">
        <f ca="1">+IF(OFFSET('Sanitation Data'!$F$33,0,10*ROW('Sanitation Data'!F63))="","",OFFSET('Sanitation Data'!$F$33,0,10*ROW('Sanitation Data'!F63)))</f>
        <v/>
      </c>
      <c r="DE69" s="34" t="str">
        <f ca="1">+IF(OFFSET('Sanitation Data'!$G$29,0,10*ROW('Sanitation Data'!G63))="","",OFFSET('Sanitation Data'!$G$29,0,10*ROW('Sanitation Data'!G63)))</f>
        <v/>
      </c>
      <c r="DF69" s="34" t="str">
        <f ca="1">+IF(OFFSET('Sanitation Data'!$G$30,0,10*ROW('Sanitation Data'!G63))="","",OFFSET('Sanitation Data'!$G$30,0,10*ROW('Sanitation Data'!G63)))</f>
        <v/>
      </c>
      <c r="DG69" s="34" t="str">
        <f ca="1">+IF(OFFSET('Sanitation Data'!$G$31,0,10*ROW('Sanitation Data'!G63))="","",OFFSET('Sanitation Data'!$G$31,0,10*ROW('Sanitation Data'!G63)))</f>
        <v/>
      </c>
      <c r="DH69" s="34" t="str">
        <f ca="1">+IF(OFFSET('Sanitation Data'!$G$32,0,10*ROW('Sanitation Data'!G63))="","",OFFSET('Sanitation Data'!$G$32,0,10*ROW('Sanitation Data'!G63)))</f>
        <v/>
      </c>
      <c r="DI69" s="34" t="str">
        <f ca="1">+IF(OFFSET('Sanitation Data'!$G$33,0,10*ROW('Sanitation Data'!G63))="","",OFFSET('Sanitation Data'!$G$33,0,10*ROW('Sanitation Data'!G63)))</f>
        <v/>
      </c>
      <c r="DJ69" s="34" t="str">
        <f ca="1">+IF(OFFSET('Sanitation Data'!$H$29,0,10*ROW('Sanitation Data'!H63))="","",OFFSET('Sanitation Data'!$H$29,0,10*ROW('Sanitation Data'!H63)))</f>
        <v/>
      </c>
      <c r="DK69" s="34" t="str">
        <f ca="1">+IF(OFFSET('Sanitation Data'!$H$30,0,10*ROW('Sanitation Data'!H63))="","",OFFSET('Sanitation Data'!$H$30,0,10*ROW('Sanitation Data'!H63)))</f>
        <v/>
      </c>
      <c r="DL69" s="34" t="str">
        <f ca="1">+IF(OFFSET('Sanitation Data'!$H$31,0,10*ROW('Sanitation Data'!H63))="","",OFFSET('Sanitation Data'!$H$31,0,10*ROW('Sanitation Data'!H63)))</f>
        <v/>
      </c>
      <c r="DM69" s="34" t="str">
        <f ca="1">+IF(OFFSET('Sanitation Data'!$H$32,0,10*ROW('Sanitation Data'!H63))="","",OFFSET('Sanitation Data'!$H$32,0,10*ROW('Sanitation Data'!H63)))</f>
        <v/>
      </c>
      <c r="DN69" s="34" t="str">
        <f ca="1">+IF(OFFSET('Sanitation Data'!$H$33,0,10*ROW('Sanitation Data'!H63))="","",OFFSET('Sanitation Data'!$H$33,0,10*ROW('Sanitation Data'!H63)))</f>
        <v/>
      </c>
      <c r="DO69" s="34" t="str">
        <f ca="1">+IF(OFFSET('Hygiene Data'!$C$12,0,10*ROW('Hygiene Data'!C63))="","",OFFSET('Hygiene Data'!$C$12,0,10*ROW('Hygiene Data'!C63)))</f>
        <v/>
      </c>
      <c r="DP69" s="34" t="str">
        <f ca="1">+IF(OFFSET('Hygiene Data'!$C$13,0,10*ROW('Hygiene Data'!C63))="","",OFFSET('Hygiene Data'!$C$13,0,10*ROW('Hygiene Data'!C63)))</f>
        <v/>
      </c>
      <c r="DQ69" s="34" t="str">
        <f ca="1">+IF(OFFSET('Hygiene Data'!$C$14,0,10*ROW('Hygiene Data'!C63))="","",OFFSET('Hygiene Data'!$C$14,0,10*ROW('Hygiene Data'!C63)))</f>
        <v/>
      </c>
      <c r="DR69" s="34" t="str">
        <f ca="1">+IF(OFFSET('Hygiene Data'!$D$12,0,10*ROW('Hygiene Data'!D63))="","",OFFSET('Hygiene Data'!$D$12,0,10*ROW('Hygiene Data'!D63)))</f>
        <v/>
      </c>
      <c r="DS69" s="34" t="str">
        <f ca="1">+IF(OFFSET('Hygiene Data'!$D$13,0,10*ROW('Hygiene Data'!D63))="","",OFFSET('Hygiene Data'!$D$13,0,10*ROW('Hygiene Data'!D63)))</f>
        <v/>
      </c>
      <c r="DT69" s="34" t="str">
        <f ca="1">+IF(OFFSET('Hygiene Data'!$D$14,0,10*ROW('Hygiene Data'!D63))="","",OFFSET('Hygiene Data'!$D$14,0,10*ROW('Hygiene Data'!D63)))</f>
        <v/>
      </c>
      <c r="DU69" s="34" t="str">
        <f ca="1">+IF(OFFSET('Hygiene Data'!$E$12,0,10*ROW('Hygiene Data'!E63))="","",OFFSET('Hygiene Data'!$E$12,0,10*ROW('Hygiene Data'!E63)))</f>
        <v/>
      </c>
      <c r="DV69" s="34" t="str">
        <f ca="1">+IF(OFFSET('Hygiene Data'!$E$13,0,10*ROW('Hygiene Data'!E63))="","",OFFSET('Hygiene Data'!$E$13,0,10*ROW('Hygiene Data'!E63)))</f>
        <v/>
      </c>
      <c r="DW69" s="34" t="str">
        <f ca="1">+IF(OFFSET('Hygiene Data'!$E$14,0,10*ROW('Hygiene Data'!E63))="","",OFFSET('Hygiene Data'!$E$14,0,10*ROW('Hygiene Data'!E63)))</f>
        <v/>
      </c>
      <c r="DX69" s="34" t="str">
        <f ca="1">+IF(OFFSET('Hygiene Data'!$F$12,0,10*ROW('Hygiene Data'!F63))="","",OFFSET('Hygiene Data'!$F$12,0,10*ROW('Hygiene Data'!F63)))</f>
        <v/>
      </c>
      <c r="DY69" s="34" t="str">
        <f ca="1">+IF(OFFSET('Hygiene Data'!$F$13,0,10*ROW('Hygiene Data'!F63))="","",OFFSET('Hygiene Data'!$F$13,0,10*ROW('Hygiene Data'!F63)))</f>
        <v/>
      </c>
      <c r="DZ69" s="34" t="str">
        <f ca="1">+IF(OFFSET('Hygiene Data'!$F$14,0,10*ROW('Hygiene Data'!F63))="","",OFFSET('Hygiene Data'!$F$14,0,10*ROW('Hygiene Data'!F63)))</f>
        <v/>
      </c>
      <c r="EA69" s="34" t="str">
        <f ca="1">+IF(OFFSET('Hygiene Data'!$G$12,0,10*ROW('Hygiene Data'!G63))="","",OFFSET('Hygiene Data'!$G$12,0,10*ROW('Hygiene Data'!G63)))</f>
        <v/>
      </c>
      <c r="EB69" s="34" t="str">
        <f ca="1">+IF(OFFSET('Hygiene Data'!$G$13,0,10*ROW('Hygiene Data'!G63))="","",OFFSET('Hygiene Data'!$G$13,0,10*ROW('Hygiene Data'!G63)))</f>
        <v/>
      </c>
      <c r="EC69" s="34" t="str">
        <f ca="1">+IF(OFFSET('Hygiene Data'!$G$14,0,10*ROW('Hygiene Data'!G63))="","",OFFSET('Hygiene Data'!$G$14,0,10*ROW('Hygiene Data'!G63)))</f>
        <v/>
      </c>
      <c r="ED69" s="34" t="str">
        <f ca="1">+IF(OFFSET('Hygiene Data'!$H$12,0,10*ROW('Hygiene Data'!H63))="","",OFFSET('Hygiene Data'!$H$12,0,10*ROW('Hygiene Data'!H63)))</f>
        <v/>
      </c>
      <c r="EE69" s="34" t="str">
        <f ca="1">+IF(OFFSET('Hygiene Data'!$H$13,0,10*ROW('Hygiene Data'!H63))="","",OFFSET('Hygiene Data'!$H$13,0,10*ROW('Hygiene Data'!H63)))</f>
        <v/>
      </c>
      <c r="EF69" s="34" t="str">
        <f ca="1">+IF(OFFSET('Hygiene Data'!$H$14,0,10*ROW('Hygiene Data'!H63))="","",OFFSET('Hygiene Data'!$H$14,0,10*ROW('Hygiene Data'!H63)))</f>
        <v/>
      </c>
    </row>
    <row r="70" spans="1:136" x14ac:dyDescent="0.2">
      <c r="A70" s="50" t="str">
        <f ca="1">+IF(OFFSET('Water Data'!$B$1,0,10*ROW('Water Data'!B67))="","",OFFSET('Water Data'!$B$1,0,10*ROW('Water Data'!B67)))</f>
        <v/>
      </c>
      <c r="B70" s="50" t="str">
        <f ca="1">+IF(OFFSET('Water Data'!$A$3,0,10*ROW('Water Data'!A67))="","",OFFSET('Water Data'!$A$3,0,10*ROW('Water Data'!A67)))</f>
        <v/>
      </c>
      <c r="C70" s="50" t="str">
        <f ca="1">+IF(OFFSET('Water Data'!$C$3,0,10*ROW('Water Data'!C67))="","",OFFSET('Water Data'!$C$3,0,10*ROW('Water Data'!C67)))</f>
        <v/>
      </c>
      <c r="D70" s="133" t="e">
        <f ca="1">+IF(AND(ISNUMBER(OFFSET('Water Data'!$C$5,0,10*ROW('Water Data'!C64))),BS70="Yes"),100-OFFSET('Water Data'!$C$5,0,10*ROW('Water Data'!C64)),IF(AND(ISNUMBER(OFFSET('Water Data'!$C$5,0,10*ROW('Water Data'!C64))),BS70="No",ISNUMBER(OFFSET('Water Data'!$C$5,0,10*ROW('Water Data'!C64)))),CONCATENATE("[",ROUND(100-OFFSET('Water Data'!$C$5,0,10*ROW('Water Data'!C64)),0),"]"),IF(AND(ISNUMBER(OFFSET('Water Data'!$C$5,0,10*ROW('Water Data'!C64))),BS70="",ISNUMBER(OFFSET('Water Data'!$C$5,0,10*ROW('Water Data'!C64)))),100-OFFSET('Water Data'!$C$5,0,10*ROW('Water Data'!C64)),NA())))</f>
        <v>#N/A</v>
      </c>
      <c r="E70" s="133" t="e">
        <f ca="1">+IF(AND(ISNUMBER(OFFSET('Water Data'!$C$7,0,10*ROW('Water Data'!D64))),BT70="Yes"),OFFSET('Water Data'!$C$7,0,10*ROW('Water Data'!C64)),IF(AND(ISNUMBER(OFFSET('Water Data'!$C$7,0,10*ROW('Water Data'!C64))),BT70="No",ISNUMBER(OFFSET('Water Data'!$C$7,0,10*ROW('Water Data'!C64)))),CONCATENATE("[",ROUND(OFFSET('Water Data'!$C$7,0,10*ROW('Water Data'!C64)),0),"]"),IF(AND(ISNUMBER(OFFSET('Water Data'!$C$7,0,10*ROW('Water Data'!C64))),BT70="",ISNUMBER(OFFSET('Water Data'!$C$7,0,10*ROW('Water Data'!C64)))),OFFSET('Water Data'!$C$7,0,10*ROW('Water Data'!C64)),NA())))</f>
        <v>#N/A</v>
      </c>
      <c r="F70" s="133" t="e">
        <f ca="1">+IF(AND(ISNUMBER(OFFSET('Water Data'!$C$10,0,10*ROW('Water Data'!C64))),BU70="Yes"),OFFSET('Water Data'!$C$10,0,10*ROW('Water Data'!C64)),IF(AND(ISNUMBER(OFFSET('Water Data'!$C$10,0,10*ROW('Water Data'!C64))),BU70="No",ISNUMBER(OFFSET('Water Data'!$C$10,0,10*ROW('Water Data'!C64)))),CONCATENATE("[",ROUND(OFFSET('Water Data'!$C$10,0,10*ROW('Water Data'!C64)),0),"]"),IF(AND(ISNUMBER(OFFSET('Water Data'!$C$10,0,10*ROW('Water Data'!C64))),BU70="",ISNUMBER(OFFSET('Water Data'!$C$10,0,10*ROW('Water Data'!C64)))),OFFSET('Water Data'!$C$10,0,10*ROW('Water Data'!C64)),NA())))</f>
        <v>#N/A</v>
      </c>
      <c r="G70" s="133" t="e">
        <f ca="1">+IF(AND(ISNUMBER(OFFSET('Water Data'!$D$5,0,10*ROW('Water Data'!D64))),BV70="Yes"),100-OFFSET('Water Data'!$D$5,0,10*ROW('Water Data'!D64)),IF(AND(ISNUMBER(OFFSET('Water Data'!$D$5,0,10*ROW('Water Data'!D64))),BV70="No",ISNUMBER(OFFSET('Water Data'!$D$5,0,10*ROW('Water Data'!D64)))),CONCATENATE("[",ROUND(100-OFFSET('Water Data'!$D$5,0,10*ROW('Water Data'!D64)),0),"]"),IF(AND(ISNUMBER(OFFSET('Water Data'!$D$5,0,10*ROW('Water Data'!D64))),BV70="",ISNUMBER(OFFSET('Water Data'!$D$5,0,10*ROW('Water Data'!D64)))),100-OFFSET('Water Data'!$D$5,0,10*ROW('Water Data'!D64)),NA())))</f>
        <v>#N/A</v>
      </c>
      <c r="H70" s="133" t="e">
        <f ca="1">+IF(AND(ISNUMBER(OFFSET('Water Data'!$D$7,0,10*ROW('Water Data'!D64))),BW70="Yes"),OFFSET('Water Data'!$D$7,0,10*ROW('Water Data'!D64)),IF(AND(ISNUMBER(OFFSET('Water Data'!$D$7,0,10*ROW('Water Data'!D64))),BW70="No",ISNUMBER(OFFSET('Water Data'!$D$7,0,10*ROW('Water Data'!D64)))),CONCATENATE("[",ROUND(OFFSET('Water Data'!$C$7,0,10*ROW('Water Data'!D64)),0),"]"),IF(AND(ISNUMBER(OFFSET('Water Data'!$D$7,0,10*ROW('Water Data'!D64))),BW70="",ISNUMBER(OFFSET('Water Data'!$D$7,0,10*ROW('Water Data'!D64)))),OFFSET('Water Data'!$D$7,0,10*ROW('Water Data'!D64)),NA())))</f>
        <v>#N/A</v>
      </c>
      <c r="I70" s="133" t="e">
        <f ca="1">+IF(AND(ISNUMBER(OFFSET('Water Data'!$D$10,0,10*ROW('Water Data'!D64))),BX70="Yes"),OFFSET('Water Data'!$D$10,0,10*ROW('Water Data'!D64)),IF(AND(ISNUMBER(OFFSET('Water Data'!$D$10,0,10*ROW('Water Data'!D64))),BX70="No",ISNUMBER(OFFSET('Water Data'!$D$10,0,10*ROW('Water Data'!D64)))),CONCATENATE("[",ROUND(OFFSET('Water Data'!$D$10,0,10*ROW('Water Data'!D64)),0),"]"),IF(AND(ISNUMBER(OFFSET('Water Data'!$D$10,0,10*ROW('Water Data'!D64))),BX70="",ISNUMBER(OFFSET('Water Data'!$D$10,0,10*ROW('Water Data'!D64)))),OFFSET('Water Data'!$D$10,0,10*ROW('Water Data'!D64)),NA())))</f>
        <v>#N/A</v>
      </c>
      <c r="J70" s="133" t="e">
        <f ca="1">+IF(AND(ISNUMBER(OFFSET('Water Data'!$E$5,0,10*ROW('Water Data'!E64))),BY70="Yes"),100-OFFSET('Water Data'!$E$5,0,10*ROW('Water Data'!E64)),IF(AND(ISNUMBER(OFFSET('Water Data'!$E$5,0,10*ROW('Water Data'!E64))),BY70="No",ISNUMBER(OFFSET('Water Data'!$E$5,0,10*ROW('Water Data'!E64)))),CONCATENATE("[",ROUND(100-OFFSET('Water Data'!$E$5,0,10*ROW('Water Data'!E64)),0),"]"),IF(AND(ISNUMBER(OFFSET('Water Data'!$E$5,0,10*ROW('Water Data'!E64))),BY70="",ISNUMBER(OFFSET('Water Data'!$E$5,0,10*ROW('Water Data'!E64)))),100-OFFSET('Water Data'!$E$5,0,10*ROW('Water Data'!E64)),NA())))</f>
        <v>#N/A</v>
      </c>
      <c r="K70" s="133" t="e">
        <f ca="1">+IF(AND(ISNUMBER(OFFSET('Water Data'!$E$7,0,10*ROW('Water Data'!E64))),BZ70="Yes"),OFFSET('Water Data'!$E$7,0,10*ROW('Water Data'!E64)),IF(AND(ISNUMBER(OFFSET('Water Data'!$E$7,0,10*ROW('Water Data'!E64))),BZ70="No",ISNUMBER(OFFSET('Water Data'!$E$7,0,10*ROW('Water Data'!E64)))),CONCATENATE("[",ROUND(OFFSET('Water Data'!$E$7,0,10*ROW('Water Data'!E64)),0),"]"),IF(AND(ISNUMBER(OFFSET('Water Data'!$E$7,0,10*ROW('Water Data'!E64))),BZ70="",ISNUMBER(OFFSET('Water Data'!$E$7,0,10*ROW('Water Data'!E64)))),OFFSET('Water Data'!$E$7,0,10*ROW('Water Data'!E64)),NA())))</f>
        <v>#N/A</v>
      </c>
      <c r="L70" s="133" t="e">
        <f ca="1">+IF(AND(ISNUMBER(OFFSET('Water Data'!$E$10,0,10*ROW('Water Data'!E64))),CA70="Yes"),OFFSET('Water Data'!$E$10,0,10*ROW('Water Data'!E64)),IF(AND(ISNUMBER(OFFSET('Water Data'!$E$10,0,10*ROW('Water Data'!E64))),CA70="No",ISNUMBER(OFFSET('Water Data'!$E$10,0,10*ROW('Water Data'!E64)))),CONCATENATE("[",ROUND(OFFSET('Water Data'!$E$10,0,10*ROW('Water Data'!E64)),0),"]"),IF(AND(ISNUMBER(OFFSET('Water Data'!$E$10,0,10*ROW('Water Data'!E64))),CA70="",ISNUMBER(OFFSET('Water Data'!$E$10,0,10*ROW('Water Data'!E64)))),OFFSET('Water Data'!$E$10,0,10*ROW('Water Data'!E64)),NA())))</f>
        <v>#N/A</v>
      </c>
      <c r="M70" s="133" t="e">
        <f ca="1">+IF(AND(ISNUMBER(OFFSET('Water Data'!$F$5,0,10*ROW('Water Data'!F64))),CB70="Yes"),100-OFFSET('Water Data'!$F$5,0,10*ROW('Water Data'!F64)),IF(AND(ISNUMBER(OFFSET('Water Data'!$F$5,0,10*ROW('Water Data'!F64))),CB70="No",ISNUMBER(OFFSET('Water Data'!$F$5,0,10*ROW('Water Data'!F64)))),CONCATENATE("[",ROUND(100-OFFSET('Water Data'!$F$5,0,10*ROW('Water Data'!F64)),0),"]"),IF(AND(ISNUMBER(OFFSET('Water Data'!$F$5,0,10*ROW('Water Data'!F64))),CB70="",ISNUMBER(OFFSET('Water Data'!$F$5,0,10*ROW('Water Data'!F64)))),100-OFFSET('Water Data'!$F$5,0,10*ROW('Water Data'!F64)),NA())))</f>
        <v>#N/A</v>
      </c>
      <c r="N70" s="133" t="e">
        <f ca="1">+IF(AND(ISNUMBER(OFFSET('Water Data'!$F$7,0,10*ROW('Water Data'!F64))),CC70="Yes"),OFFSET('Water Data'!$F$7,0,10*ROW('Water Data'!F64)),IF(AND(ISNUMBER(OFFSET('Water Data'!$F$7,0,10*ROW('Water Data'!F64))),CC70="No",ISNUMBER(OFFSET('Water Data'!$F$7,0,10*ROW('Water Data'!F64)))),CONCATENATE("[",ROUND(OFFSET('Water Data'!$F$7,0,10*ROW('Water Data'!F64)),0),"]"),IF(AND(ISNUMBER(OFFSET('Water Data'!$F$7,0,10*ROW('Water Data'!F64))),CC70="",ISNUMBER(OFFSET('Water Data'!$F$7,0,10*ROW('Water Data'!F64)))),OFFSET('Water Data'!$F$7,0,10*ROW('Water Data'!F64)),NA())))</f>
        <v>#N/A</v>
      </c>
      <c r="O70" s="133" t="e">
        <f ca="1">+IF(AND(ISNUMBER(OFFSET('Water Data'!$F$10,0,10*ROW('Water Data'!F64))),CD70="Yes"),OFFSET('Water Data'!$F$10,0,10*ROW('Water Data'!F64)),IF(AND(ISNUMBER(OFFSET('Water Data'!$F$10,0,10*ROW('Water Data'!F64))),CD70="No",ISNUMBER(OFFSET('Water Data'!$F$10,0,10*ROW('Water Data'!F64)))),CONCATENATE("[",ROUND(OFFSET('Water Data'!$F$10,0,10*ROW('Water Data'!F64)),0),"]"),IF(AND(ISNUMBER(OFFSET('Water Data'!$F$10,0,10*ROW('Water Data'!F64))),CD70="",ISNUMBER(OFFSET('Water Data'!$F$10,0,10*ROW('Water Data'!F64)))),OFFSET('Water Data'!$F$10,0,10*ROW('Water Data'!F64)),NA())))</f>
        <v>#N/A</v>
      </c>
      <c r="P70" s="133" t="e">
        <f ca="1">+IF(AND(ISNUMBER(OFFSET('Water Data'!$G$5,0,10*ROW('Water Data'!G64))),CE70="Yes"),100-OFFSET('Water Data'!$G$5,0,10*ROW('Water Data'!G64)),IF(AND(ISNUMBER(OFFSET('Water Data'!$G$5,0,10*ROW('Water Data'!G64))),CE70="No",ISNUMBER(OFFSET('Water Data'!$G$5,0,10*ROW('Water Data'!G64)))),CONCATENATE("[",ROUND(100-OFFSET('Water Data'!$G$5,0,10*ROW('Water Data'!G64)),0),"]"),IF(AND(ISNUMBER(OFFSET('Water Data'!$G$5,0,10*ROW('Water Data'!G64))),CE70="",ISNUMBER(OFFSET('Water Data'!$G$5,0,10*ROW('Water Data'!G64)))),100-OFFSET('Water Data'!$G$5,0,10*ROW('Water Data'!G64)),NA())))</f>
        <v>#N/A</v>
      </c>
      <c r="Q70" s="133" t="e">
        <f ca="1">+IF(AND(ISNUMBER(OFFSET('Water Data'!$G$7,0,10*ROW('Water Data'!G64))),CF70="Yes"),OFFSET('Water Data'!$G$7,0,10*ROW('Water Data'!G64)),IF(AND(ISNUMBER(OFFSET('Water Data'!$G$7,0,10*ROW('Water Data'!G64))),CF70="No",ISNUMBER(OFFSET('Water Data'!$G$7,0,10*ROW('Water Data'!G64)))),CONCATENATE("[",ROUND(OFFSET('Water Data'!$G$7,0,10*ROW('Water Data'!G64)),0),"]"),IF(AND(ISNUMBER(OFFSET('Water Data'!$G$7,0,10*ROW('Water Data'!G64))),CF70="",ISNUMBER(OFFSET('Water Data'!$G$7,0,10*ROW('Water Data'!G64)))),OFFSET('Water Data'!$G$7,0,10*ROW('Water Data'!G64)),NA())))</f>
        <v>#N/A</v>
      </c>
      <c r="R70" s="133" t="e">
        <f ca="1">+IF(AND(ISNUMBER(OFFSET('Water Data'!$G$10,0,10*ROW('Water Data'!G64))),CG70="Yes"),OFFSET('Water Data'!$G$10,0,10*ROW('Water Data'!G64)),IF(AND(ISNUMBER(OFFSET('Water Data'!$G$10,0,10*ROW('Water Data'!G64))),CG70="No",ISNUMBER(OFFSET('Water Data'!$G$10,0,10*ROW('Water Data'!G64)))),CONCATENATE("[",ROUND(OFFSET('Water Data'!$G$10,0,10*ROW('Water Data'!G64)),0),"]"),IF(AND(ISNUMBER(OFFSET('Water Data'!$G$10,0,10*ROW('Water Data'!G64))),CG70="",ISNUMBER(OFFSET('Water Data'!$G$10,0,10*ROW('Water Data'!G64)))),OFFSET('Water Data'!$G$10,0,10*ROW('Water Data'!G64)),NA())))</f>
        <v>#N/A</v>
      </c>
      <c r="S70" s="133" t="e">
        <f ca="1">+IF(AND(ISNUMBER(OFFSET('Water Data'!$H$5,0,10*ROW('Water Data'!H64))),CH70="Yes"),100-OFFSET('Water Data'!$H$5,0,10*ROW('Water Data'!H64)),IF(AND(ISNUMBER(OFFSET('Water Data'!$H$5,0,10*ROW('Water Data'!H64))),CH70="No",ISNUMBER(OFFSET('Water Data'!$H$5,0,10*ROW('Water Data'!H64)))),CONCATENATE("[",ROUND(100-OFFSET('Water Data'!$H$5,0,10*ROW('Water Data'!H64)),0),"]"),IF(AND(ISNUMBER(OFFSET('Water Data'!$H$5,0,10*ROW('Water Data'!H64))),CH70="",ISNUMBER(OFFSET('Water Data'!$H$5,0,10*ROW('Water Data'!H64)))),100-OFFSET('Water Data'!$H$5,0,10*ROW('Water Data'!H64)),NA())))</f>
        <v>#N/A</v>
      </c>
      <c r="T70" s="133" t="e">
        <f ca="1">+IF(AND(ISNUMBER(OFFSET('Water Data'!$H$7,0,10*ROW('Water Data'!H64))),CI70="Yes"),OFFSET('Water Data'!$H$7,0,10*ROW('Water Data'!H64)),IF(AND(ISNUMBER(OFFSET('Water Data'!$H$7,0,10*ROW('Water Data'!H64))),CI70="No",ISNUMBER(OFFSET('Water Data'!$H$7,0,10*ROW('Water Data'!H64)))),CONCATENATE("[",ROUND(OFFSET('Water Data'!$H$7,0,10*ROW('Water Data'!H64)),0),"]"),IF(AND(ISNUMBER(OFFSET('Water Data'!$H$7,0,10*ROW('Water Data'!H64))),CI70="",ISNUMBER(OFFSET('Water Data'!$H$7,0,10*ROW('Water Data'!H64)))),OFFSET('Water Data'!$H$7,0,10*ROW('Water Data'!H64)),NA())))</f>
        <v>#N/A</v>
      </c>
      <c r="U70" s="133" t="e">
        <f ca="1">+IF(AND(ISNUMBER(OFFSET('Water Data'!$H$10,0,10*ROW('Water Data'!H64))),CJ70="Yes"),OFFSET('Water Data'!$H$10,0,10*ROW('Water Data'!H64)),IF(AND(ISNUMBER(OFFSET('Water Data'!$H$10,0,10*ROW('Water Data'!H64))),CJ70="No",ISNUMBER(OFFSET('Water Data'!$H$10,0,10*ROW('Water Data'!H64)))),CONCATENATE("[",ROUND(OFFSET('Water Data'!$H$10,0,10*ROW('Water Data'!H64)),0),"]"),IF(AND(ISNUMBER(OFFSET('Water Data'!$H$10,0,10*ROW('Water Data'!H64))),CJ70="",ISNUMBER(OFFSET('Water Data'!$H$10,0,10*ROW('Water Data'!H64)))),OFFSET('Water Data'!$H$10,0,10*ROW('Water Data'!H64)),NA())))</f>
        <v>#N/A</v>
      </c>
      <c r="V70" s="134" t="e">
        <f ca="1">+IF(AND(ISNUMBER(OFFSET('Sanitation Data'!$C$5,0,10*ROW('Sanitation Data'!C64))),CK70="Yes"),100-OFFSET('Sanitation Data'!$C$5,0,10*ROW('Sanitation Data'!C64)),IF(AND(ISNUMBER(OFFSET('Sanitation Data'!$C$5,0,10*ROW('Sanitation Data'!C64))),CK70="No",ISNUMBER(OFFSET('Sanitation Data'!$C$5,0,10*ROW('Sanitation Data'!C64)))),CONCATENATE("[",ROUND(100-OFFSET('Sanitation Data'!$C$5,0,10*ROW('Sanitation Data'!C64)),0),"]"),IF(AND(ISNUMBER(OFFSET('Sanitation Data'!$C$5,0,10*ROW('Sanitation Data'!C64))),CK70="",ISNUMBER(OFFSET('Sanitation Data'!$C$5,0,10*ROW('Sanitation Data'!C64)))),100-OFFSET('Sanitation Data'!$C$5,0,10*ROW('Sanitation Data'!C64)),NA())))</f>
        <v>#N/A</v>
      </c>
      <c r="W70" s="134" t="e">
        <f ca="1">+IF(AND(ISNUMBER(OFFSET('Sanitation Data'!$C$7,0,10*ROW('Sanitation Data'!C64))),CL70="Yes"),OFFSET('Sanitation Data'!$C$7,0,10*ROW('Sanitation Data'!C64)),IF(AND(ISNUMBER(OFFSET('Sanitation Data'!$C$7,0,10*ROW('Sanitation Data'!C64))),CL70="No",ISNUMBER(OFFSET('Sanitation Data'!$C$7,0,10*ROW('Sanitation Data'!C64)))),CONCATENATE("[",ROUND(OFFSET('Sanitation Data'!$C$7,0,10*ROW('Sanitation Data'!C64)),0),"]"),IF(AND(ISNUMBER(OFFSET('Sanitation Data'!$C$7,0,10*ROW('Sanitation Data'!C64))),CL70="",ISNUMBER(OFFSET('Sanitation Data'!$C$7,0,10*ROW('Sanitation Data'!C64)))),OFFSET('Sanitation Data'!$C$7,0,10*ROW('Sanitation Data'!C64)),NA())))</f>
        <v>#N/A</v>
      </c>
      <c r="X70" s="134" t="e">
        <f ca="1">+IF(AND(ISNUMBER(OFFSET('Sanitation Data'!$C$11,0,10*ROW('Sanitation Data'!C64))),CM70="Yes"),OFFSET('Sanitation Data'!$C$11,0,10*ROW('Sanitation Data'!C64)),IF(AND(ISNUMBER(OFFSET('Sanitation Data'!$C$11,0,10*ROW('Sanitation Data'!C64))),CM70="No",ISNUMBER(OFFSET('Sanitation Data'!$C$11,0,10*ROW('Sanitation Data'!C64)))),CONCATENATE("[",ROUND(OFFSET('Sanitation Data'!$C$11,0,10*ROW('Sanitation Data'!C64)),0),"]"),IF(AND(ISNUMBER(OFFSET('Sanitation Data'!$C$11,0,10*ROW('Sanitation Data'!C64))),CM70="",ISNUMBER(OFFSET('Sanitation Data'!$C$11,0,10*ROW('Sanitation Data'!C64)))),OFFSET('Sanitation Data'!$C$11,0,10*ROW('Sanitation Data'!C64)),NA())))</f>
        <v>#N/A</v>
      </c>
      <c r="Y70" s="134" t="e">
        <f ca="1">+IF(AND(ISNUMBER(OFFSET('Sanitation Data'!$C$12,0,10*ROW('Sanitation Data'!C64))),CN70="Yes"),OFFSET('Sanitation Data'!$C$12,0,10*ROW('Sanitation Data'!C64)),IF(AND(ISNUMBER(OFFSET('Sanitation Data'!$C$12,0,10*ROW('Sanitation Data'!C64))),CN70="No",ISNUMBER(OFFSET('Sanitation Data'!$C$12,0,10*ROW('Sanitation Data'!C64)))),CONCATENATE("[",ROUND(OFFSET('Sanitation Data'!$C$12,0,10*ROW('Sanitation Data'!C64)),0),"]"),IF(AND(ISNUMBER(OFFSET('Sanitation Data'!$C$12,0,10*ROW('Sanitation Data'!C64))),CN70="",ISNUMBER(OFFSET('Sanitation Data'!$C$12,0,10*ROW('Sanitation Data'!C64)))),OFFSET('Sanitation Data'!$C$12,0,10*ROW('Sanitation Data'!C64)),NA())))</f>
        <v>#N/A</v>
      </c>
      <c r="Z70" s="134" t="e">
        <f ca="1">+IF(AND(ISNUMBER(OFFSET('Sanitation Data'!$C$13,0,10*ROW('Sanitation Data'!C64))),CO70="Yes"),OFFSET('Sanitation Data'!$C$13,0,10*ROW('Sanitation Data'!C64)),IF(AND(ISNUMBER(OFFSET('Sanitation Data'!$C$13,0,10*ROW('Sanitation Data'!C64))),CO70="No",ISNUMBER(OFFSET('Sanitation Data'!$C$13,0,10*ROW('Sanitation Data'!C64)))),CONCATENATE("[",ROUND(OFFSET('Sanitation Data'!$C$13,0,10*ROW('Sanitation Data'!C64)),0),"]"),IF(AND(ISNUMBER(OFFSET('Sanitation Data'!$C$13,0,10*ROW('Sanitation Data'!C64))),CO70="",ISNUMBER(OFFSET('Sanitation Data'!$C$13,0,10*ROW('Sanitation Data'!C64)))),OFFSET('Sanitation Data'!$C$13,0,10*ROW('Sanitation Data'!C64)),NA())))</f>
        <v>#N/A</v>
      </c>
      <c r="AA70" s="134" t="e">
        <f ca="1">+IF(AND(ISNUMBER(OFFSET('Sanitation Data'!$D$5,0,10*ROW('Sanitation Data'!D64))),CP70="Yes"),100-OFFSET('Sanitation Data'!$D$5,0,10*ROW('Sanitation Data'!D64)),IF(AND(ISNUMBER(OFFSET('Sanitation Data'!$D$5,0,10*ROW('Sanitation Data'!D64))),CP70="No",ISNUMBER(OFFSET('Sanitation Data'!$D$5,0,10*ROW('Sanitation Data'!D64)))),CONCATENATE("[",ROUND(100-OFFSET('Sanitation Data'!$D$5,0,10*ROW('Sanitation Data'!D64)),0),"]"),IF(AND(ISNUMBER(OFFSET('Sanitation Data'!$D$5,0,10*ROW('Sanitation Data'!D64))),CP70="",ISNUMBER(OFFSET('Sanitation Data'!$D$5,0,10*ROW('Sanitation Data'!D64)))),100-OFFSET('Sanitation Data'!$D$5,0,10*ROW('Sanitation Data'!D64)),NA())))</f>
        <v>#N/A</v>
      </c>
      <c r="AB70" s="134" t="e">
        <f ca="1">+IF(AND(ISNUMBER(OFFSET('Sanitation Data'!$D$7,0,10*ROW('Sanitation Data'!D64))),CQ70="Yes"),OFFSET('Sanitation Data'!$D$7,0,10*ROW('Sanitation Data'!G64)),IF(AND(ISNUMBER(OFFSET('Sanitation Data'!$D$7,0,10*ROW('Sanitation Data'!D64))),CQ70="No",ISNUMBER(OFFSET('Sanitation Data'!$D$7,0,10*ROW('Sanitation Data'!D64)))),CONCATENATE("[",ROUND(OFFSET('Sanitation Data'!$D$7,0,10*ROW('Sanitation Data'!D64)),0),"]"),IF(AND(ISNUMBER(OFFSET('Sanitation Data'!$D$7,0,10*ROW('Sanitation Data'!D64))),CQ70="",ISNUMBER(OFFSET('Sanitation Data'!$D$7,0,10*ROW('Sanitation Data'!D64)))),OFFSET('Sanitation Data'!$D$7,0,10*ROW('Sanitation Data'!D64)),NA())))</f>
        <v>#N/A</v>
      </c>
      <c r="AC70" s="134" t="e">
        <f ca="1">+IF(AND(ISNUMBER(OFFSET('Sanitation Data'!$D$11,0,10*ROW('Sanitation Data'!D64))),CR70="Yes"),OFFSET('Sanitation Data'!$D$11,0,10*ROW('Sanitation Data'!D64)),IF(AND(ISNUMBER(OFFSET('Sanitation Data'!$D$11,0,10*ROW('Sanitation Data'!D64))),CR70="No",ISNUMBER(OFFSET('Sanitation Data'!$D$11,0,10*ROW('Sanitation Data'!D64)))),CONCATENATE("[",ROUND(OFFSET('Sanitation Data'!$D$11,0,10*ROW('Sanitation Data'!D64)),0),"]"),IF(AND(ISNUMBER(OFFSET('Sanitation Data'!$D$11,0,10*ROW('Sanitation Data'!D64))),CR70="",ISNUMBER(OFFSET('Sanitation Data'!$D$11,0,10*ROW('Sanitation Data'!D64)))),OFFSET('Sanitation Data'!$D$11,0,10*ROW('Sanitation Data'!D64)),NA())))</f>
        <v>#N/A</v>
      </c>
      <c r="AD70" s="134" t="e">
        <f ca="1">+IF(AND(ISNUMBER(OFFSET('Sanitation Data'!$D$12,0,10*ROW('Sanitation Data'!D64))),CS70="Yes"),OFFSET('Sanitation Data'!$D$12,0,10*ROW('Sanitation Data'!D64)),IF(AND(ISNUMBER(OFFSET('Sanitation Data'!$D$12,0,10*ROW('Sanitation Data'!D64))),CS70="No",ISNUMBER(OFFSET('Sanitation Data'!$D$12,0,10*ROW('Sanitation Data'!D64)))),CONCATENATE("[",ROUND(OFFSET('Sanitation Data'!$D$12,0,10*ROW('Sanitation Data'!D64)),0),"]"),IF(AND(ISNUMBER(OFFSET('Sanitation Data'!$D$12,0,10*ROW('Sanitation Data'!D64))),CS70="",ISNUMBER(OFFSET('Sanitation Data'!$D$12,0,10*ROW('Sanitation Data'!D64)))),OFFSET('Sanitation Data'!$D$12,0,10*ROW('Sanitation Data'!D64)),NA())))</f>
        <v>#N/A</v>
      </c>
      <c r="AE70" s="134" t="e">
        <f ca="1">+IF(AND(ISNUMBER(OFFSET('Sanitation Data'!$D$13,0,10*ROW('Sanitation Data'!D64))),CT70="Yes"),OFFSET('Sanitation Data'!$D$13,0,10*ROW('Sanitation Data'!D64)),IF(AND(ISNUMBER(OFFSET('Sanitation Data'!$D$13,0,10*ROW('Sanitation Data'!D64))),CT70="No",ISNUMBER(OFFSET('Sanitation Data'!$D$13,0,10*ROW('Sanitation Data'!D64)))),CONCATENATE("[",ROUND(OFFSET('Sanitation Data'!$D$13,0,10*ROW('Sanitation Data'!D64)),0),"]"),IF(AND(ISNUMBER(OFFSET('Sanitation Data'!$D$13,0,10*ROW('Sanitation Data'!D64))),CT70="",ISNUMBER(OFFSET('Sanitation Data'!$D$13,0,10*ROW('Sanitation Data'!D64)))),OFFSET('Sanitation Data'!$D$13,0,10*ROW('Sanitation Data'!D64)),NA())))</f>
        <v>#N/A</v>
      </c>
      <c r="AF70" s="134" t="e">
        <f ca="1">+IF(AND(ISNUMBER(OFFSET('Sanitation Data'!$E$5,0,10*ROW('Sanitation Data'!E64))),CU70="Yes"),100-OFFSET('Sanitation Data'!$E$5,0,10*ROW('Sanitation Data'!E64)),IF(AND(ISNUMBER(OFFSET('Sanitation Data'!$E$5,0,10*ROW('Sanitation Data'!E64))),CU70="No",ISNUMBER(OFFSET('Sanitation Data'!$E$5,0,10*ROW('Sanitation Data'!E64)))),CONCATENATE("[",ROUND(100-OFFSET('Sanitation Data'!$E$5,0,10*ROW('Sanitation Data'!E64)),0),"]"),IF(AND(ISNUMBER(OFFSET('Sanitation Data'!$E$5,0,10*ROW('Sanitation Data'!E64))),CU70="",ISNUMBER(OFFSET('Sanitation Data'!$E$5,0,10*ROW('Sanitation Data'!E64)))),100-OFFSET('Sanitation Data'!$E$5,0,10*ROW('Sanitation Data'!E64)),NA())))</f>
        <v>#N/A</v>
      </c>
      <c r="AG70" s="134" t="e">
        <f ca="1">+IF(AND(ISNUMBER(OFFSET('Sanitation Data'!$E$7,0,10*ROW('Sanitation Data'!E64))),CV70="Yes"),OFFSET('Sanitation Data'!$E$7,0,10*ROW('Sanitation Data'!E64)),IF(AND(ISNUMBER(OFFSET('Sanitation Data'!$E$7,0,10*ROW('Sanitation Data'!E64))),CV70="No",ISNUMBER(OFFSET('Sanitation Data'!$E$7,0,10*ROW('Sanitation Data'!E64)))),CONCATENATE("[",ROUND(OFFSET('Sanitation Data'!$E$7,0,10*ROW('Sanitation Data'!E64)),0),"]"),IF(AND(ISNUMBER(OFFSET('Sanitation Data'!$E$7,0,10*ROW('Sanitation Data'!E64))),CV70="",ISNUMBER(OFFSET('Sanitation Data'!$E$7,0,10*ROW('Sanitation Data'!E64)))),OFFSET('Sanitation Data'!$E$7,0,10*ROW('Sanitation Data'!E64)),NA())))</f>
        <v>#N/A</v>
      </c>
      <c r="AH70" s="134" t="e">
        <f ca="1">+IF(AND(ISNUMBER(OFFSET('Sanitation Data'!$E$11,0,10*ROW('Sanitation Data'!E64))),CW70="Yes"),OFFSET('Sanitation Data'!$E$11,0,10*ROW('Sanitation Data'!E64)),IF(AND(ISNUMBER(OFFSET('Sanitation Data'!$E$11,0,10*ROW('Sanitation Data'!E64))),CW70="No",ISNUMBER(OFFSET('Sanitation Data'!$E$11,0,10*ROW('Sanitation Data'!E64)))),CONCATENATE("[",ROUND(OFFSET('Sanitation Data'!$E$11,0,10*ROW('Sanitation Data'!E64)),0),"]"),IF(AND(ISNUMBER(OFFSET('Sanitation Data'!$E$11,0,10*ROW('Sanitation Data'!E64))),CW70="",ISNUMBER(OFFSET('Sanitation Data'!$E$11,0,10*ROW('Sanitation Data'!E64)))),OFFSET('Sanitation Data'!$E$11,0,10*ROW('Sanitation Data'!E64)),NA())))</f>
        <v>#N/A</v>
      </c>
      <c r="AI70" s="134" t="e">
        <f ca="1">+IF(AND(ISNUMBER(OFFSET('Sanitation Data'!$E$12,0,10*ROW('Sanitation Data'!E64))),CX70="Yes"),OFFSET('Sanitation Data'!$E$12,0,10*ROW('Sanitation Data'!E64)),IF(AND(ISNUMBER(OFFSET('Sanitation Data'!$E$12,0,10*ROW('Sanitation Data'!E64))),CX70="No",ISNUMBER(OFFSET('Sanitation Data'!$E$12,0,10*ROW('Sanitation Data'!E64)))),CONCATENATE("[",ROUND(OFFSET('Sanitation Data'!$E$12,0,10*ROW('Sanitation Data'!E64)),0),"]"),IF(AND(ISNUMBER(OFFSET('Sanitation Data'!$E$12,0,10*ROW('Sanitation Data'!E64))),CX70="",ISNUMBER(OFFSET('Sanitation Data'!$E$12,0,10*ROW('Sanitation Data'!E64)))),OFFSET('Sanitation Data'!$E$12,0,10*ROW('Sanitation Data'!E64)),NA())))</f>
        <v>#N/A</v>
      </c>
      <c r="AJ70" s="134" t="e">
        <f ca="1">+IF(AND(ISNUMBER(OFFSET('Sanitation Data'!$E$13,0,10*ROW('Sanitation Data'!E64))),CY70="Yes"),OFFSET('Sanitation Data'!$E$13,0,10*ROW('Sanitation Data'!E64)),IF(AND(ISNUMBER(OFFSET('Sanitation Data'!$E$13,0,10*ROW('Sanitation Data'!E64))),CY70="No",ISNUMBER(OFFSET('Sanitation Data'!$E$13,0,10*ROW('Sanitation Data'!E64)))),CONCATENATE("[",ROUND(OFFSET('Sanitation Data'!$E$13,0,10*ROW('Sanitation Data'!E64)),0),"]"),IF(AND(ISNUMBER(OFFSET('Sanitation Data'!$E$13,0,10*ROW('Sanitation Data'!E64))),CY70="",ISNUMBER(OFFSET('Sanitation Data'!$E$13,0,10*ROW('Sanitation Data'!E64)))),OFFSET('Sanitation Data'!$E$13,0,10*ROW('Sanitation Data'!E64)),NA())))</f>
        <v>#N/A</v>
      </c>
      <c r="AK70" s="134" t="e">
        <f ca="1">+IF(AND(ISNUMBER(OFFSET('Sanitation Data'!$F$5,0,10*ROW('Sanitation Data'!F64))),CZ70="Yes"),100-OFFSET('Sanitation Data'!$F$5,0,10*ROW('Sanitation Data'!F64)),IF(AND(ISNUMBER(OFFSET('Sanitation Data'!$F$5,0,10*ROW('Sanitation Data'!F64))),CZ70="No",ISNUMBER(OFFSET('Sanitation Data'!$F$5,0,10*ROW('Sanitation Data'!F64)))),CONCATENATE("[",ROUND(100-OFFSET('Sanitation Data'!$F$5,0,10*ROW('Sanitation Data'!F64)),0),"]"),IF(AND(ISNUMBER(OFFSET('Sanitation Data'!$F$5,0,10*ROW('Sanitation Data'!F64))),CZ70="",ISNUMBER(OFFSET('Sanitation Data'!$F$5,0,10*ROW('Sanitation Data'!F64)))),100-OFFSET('Sanitation Data'!$F$5,0,10*ROW('Sanitation Data'!F64)),NA())))</f>
        <v>#N/A</v>
      </c>
      <c r="AL70" s="134" t="e">
        <f ca="1">+IF(AND(ISNUMBER(OFFSET('Sanitation Data'!$F$7,0,10*ROW('Sanitation Data'!F64))),DA70="Yes"),OFFSET('Sanitation Data'!$F$7,0,10*ROW('Sanitation Data'!F64)),IF(AND(ISNUMBER(OFFSET('Sanitation Data'!$F$7,0,10*ROW('Sanitation Data'!F64))),DA70="No",ISNUMBER(OFFSET('Sanitation Data'!$F$7,0,10*ROW('Sanitation Data'!F64)))),CONCATENATE("[",ROUND(OFFSET('Sanitation Data'!$F$7,0,10*ROW('Sanitation Data'!F64)),0),"]"),IF(AND(ISNUMBER(OFFSET('Sanitation Data'!$F$7,0,10*ROW('Sanitation Data'!F64))),DA70="",ISNUMBER(OFFSET('Sanitation Data'!$F$7,0,10*ROW('Sanitation Data'!F64)))),OFFSET('Sanitation Data'!$F$7,0,10*ROW('Sanitation Data'!F64)),NA())))</f>
        <v>#N/A</v>
      </c>
      <c r="AM70" s="134" t="e">
        <f ca="1">+IF(AND(ISNUMBER(OFFSET('Sanitation Data'!$F$11,0,10*ROW('Sanitation Data'!F64))),DB70="Yes"),OFFSET('Sanitation Data'!$F$11,0,10*ROW('Sanitation Data'!F64)),IF(AND(ISNUMBER(OFFSET('Sanitation Data'!$F$11,0,10*ROW('Sanitation Data'!F64))),DB70="No",ISNUMBER(OFFSET('Sanitation Data'!$F$11,0,10*ROW('Sanitation Data'!F64)))),CONCATENATE("[",ROUND(OFFSET('Sanitation Data'!$F$11,0,10*ROW('Sanitation Data'!F64)),0),"]"),IF(AND(ISNUMBER(OFFSET('Sanitation Data'!$F$11,0,10*ROW('Sanitation Data'!F64))),DB70="",ISNUMBER(OFFSET('Sanitation Data'!$F$11,0,10*ROW('Sanitation Data'!F64)))),OFFSET('Sanitation Data'!$F$11,0,10*ROW('Sanitation Data'!F64)),NA())))</f>
        <v>#N/A</v>
      </c>
      <c r="AN70" s="134" t="e">
        <f ca="1">+IF(AND(ISNUMBER(OFFSET('Sanitation Data'!$F$12,0,10*ROW('Sanitation Data'!F64))),DC70="Yes"),OFFSET('Sanitation Data'!$F$12,0,10*ROW('Sanitation Data'!F64)),IF(AND(ISNUMBER(OFFSET('Sanitation Data'!$F$12,0,10*ROW('Sanitation Data'!F64))),DC70="No",ISNUMBER(OFFSET('Sanitation Data'!$F$12,0,10*ROW('Sanitation Data'!F64)))),CONCATENATE("[",ROUND(OFFSET('Sanitation Data'!$F$12,0,10*ROW('Sanitation Data'!F64)),0),"]"),IF(AND(ISNUMBER(OFFSET('Sanitation Data'!$F$12,0,10*ROW('Sanitation Data'!F64))),DC70="",ISNUMBER(OFFSET('Sanitation Data'!$F$12,0,10*ROW('Sanitation Data'!F64)))),OFFSET('Sanitation Data'!$F$12,0,10*ROW('Sanitation Data'!F64)),NA())))</f>
        <v>#N/A</v>
      </c>
      <c r="AO70" s="134" t="e">
        <f ca="1">+IF(AND(ISNUMBER(OFFSET('Sanitation Data'!$F$13,0,10*ROW('Sanitation Data'!F64))),DD70="Yes"),OFFSET('Sanitation Data'!$F$13,0,10*ROW('Sanitation Data'!F64)),IF(AND(ISNUMBER(OFFSET('Sanitation Data'!$F$13,0,10*ROW('Sanitation Data'!F64))),DD70="No",ISNUMBER(OFFSET('Sanitation Data'!$F$13,0,10*ROW('Sanitation Data'!F64)))),CONCATENATE("[",ROUND(OFFSET('Sanitation Data'!$F$13,0,10*ROW('Sanitation Data'!F64)),0),"]"),IF(AND(ISNUMBER(OFFSET('Sanitation Data'!$F$13,0,10*ROW('Sanitation Data'!F64))),DD70="",ISNUMBER(OFFSET('Sanitation Data'!$F$13,0,10*ROW('Sanitation Data'!F64)))),OFFSET('Sanitation Data'!$F$13,0,10*ROW('Sanitation Data'!F64)),NA())))</f>
        <v>#N/A</v>
      </c>
      <c r="AP70" s="134" t="e">
        <f ca="1">+IF(AND(ISNUMBER(OFFSET('Sanitation Data'!$G$5,0,10*ROW('Sanitation Data'!G64))),DE70="Yes"),100-OFFSET('Sanitation Data'!$G$5,0,10*ROW('Sanitation Data'!G64)),IF(AND(ISNUMBER(OFFSET('Sanitation Data'!$G$5,0,10*ROW('Sanitation Data'!G64))),DE70="No",ISNUMBER(OFFSET('Sanitation Data'!$G$5,0,10*ROW('Sanitation Data'!G64)))),CONCATENATE("[",ROUND(100-OFFSET('Sanitation Data'!$G$5,0,10*ROW('Sanitation Data'!G64)),0),"]"),IF(AND(ISNUMBER(OFFSET('Sanitation Data'!$G$5,0,10*ROW('Sanitation Data'!G64))),DE70="",ISNUMBER(OFFSET('Sanitation Data'!$G$5,0,10*ROW('Sanitation Data'!G64)))),100-OFFSET('Sanitation Data'!$G$5,0,10*ROW('Sanitation Data'!G64)),NA())))</f>
        <v>#N/A</v>
      </c>
      <c r="AQ70" s="134" t="e">
        <f ca="1">+IF(AND(ISNUMBER(OFFSET('Sanitation Data'!$G$7,0,10*ROW('Sanitation Data'!G64))),DF70="Yes"),OFFSET('Sanitation Data'!$G$7,0,10*ROW('Sanitation Data'!G64)),IF(AND(ISNUMBER(OFFSET('Sanitation Data'!$G$7,0,10*ROW('Sanitation Data'!G64))),DF70="No",ISNUMBER(OFFSET('Sanitation Data'!$G$7,0,10*ROW('Sanitation Data'!G64)))),CONCATENATE("[",ROUND(OFFSET('Sanitation Data'!$G$7,0,10*ROW('Sanitation Data'!G64)),0),"]"),IF(AND(ISNUMBER(OFFSET('Sanitation Data'!$G$7,0,10*ROW('Sanitation Data'!G64))),DF70="",ISNUMBER(OFFSET('Sanitation Data'!$G$7,0,10*ROW('Sanitation Data'!G64)))),OFFSET('Sanitation Data'!$G$7,0,10*ROW('Sanitation Data'!G64)),NA())))</f>
        <v>#N/A</v>
      </c>
      <c r="AR70" s="134" t="e">
        <f ca="1">+IF(AND(ISNUMBER(OFFSET('Sanitation Data'!$G$11,0,10*ROW('Sanitation Data'!G64))),DG70="Yes"),OFFSET('Sanitation Data'!$G$11,0,10*ROW('Sanitation Data'!G64)),IF(AND(ISNUMBER(OFFSET('Sanitation Data'!$G$11,0,10*ROW('Sanitation Data'!G64))),DG70="No",ISNUMBER(OFFSET('Sanitation Data'!$G$11,0,10*ROW('Sanitation Data'!G64)))),CONCATENATE("[",ROUND(OFFSET('Sanitation Data'!$G$11,0,10*ROW('Sanitation Data'!G64)),0),"]"),IF(AND(ISNUMBER(OFFSET('Sanitation Data'!$G$11,0,10*ROW('Sanitation Data'!G64))),DG70="",ISNUMBER(OFFSET('Sanitation Data'!$G$11,0,10*ROW('Sanitation Data'!G64)))),OFFSET('Sanitation Data'!$G$11,0,10*ROW('Sanitation Data'!G64)),NA())))</f>
        <v>#N/A</v>
      </c>
      <c r="AS70" s="134" t="e">
        <f ca="1">+IF(AND(ISNUMBER(OFFSET('Sanitation Data'!$G$12,0,10*ROW('Sanitation Data'!G64))),DH70="Yes"),OFFSET('Sanitation Data'!$G$12,0,10*ROW('Sanitation Data'!G64)),IF(AND(ISNUMBER(OFFSET('Sanitation Data'!$G$12,0,10*ROW('Sanitation Data'!G64))),DH70="No",ISNUMBER(OFFSET('Sanitation Data'!$G$12,0,10*ROW('Sanitation Data'!G64)))),CONCATENATE("[",ROUND(OFFSET('Sanitation Data'!$G$12,0,10*ROW('Sanitation Data'!G64)),0),"]"),IF(AND(ISNUMBER(OFFSET('Sanitation Data'!$G$12,0,10*ROW('Sanitation Data'!G64))),DH70="",ISNUMBER(OFFSET('Sanitation Data'!$G$12,0,10*ROW('Sanitation Data'!G64)))),OFFSET('Sanitation Data'!$G$12,0,10*ROW('Sanitation Data'!G64)),NA())))</f>
        <v>#N/A</v>
      </c>
      <c r="AT70" s="134" t="e">
        <f ca="1">+IF(AND(ISNUMBER(OFFSET('Sanitation Data'!$G$13,0,10*ROW('Sanitation Data'!G64))),DI70="Yes"),OFFSET('Sanitation Data'!$G$13,0,10*ROW('Sanitation Data'!G64)),IF(AND(ISNUMBER(OFFSET('Sanitation Data'!$G$13,0,10*ROW('Sanitation Data'!G64))),DI70="No",ISNUMBER(OFFSET('Sanitation Data'!$G$13,0,10*ROW('Sanitation Data'!G64)))),CONCATENATE("[",ROUND(OFFSET('Sanitation Data'!$G$13,0,10*ROW('Sanitation Data'!G64)),0),"]"),IF(AND(ISNUMBER(OFFSET('Sanitation Data'!$G$13,0,10*ROW('Sanitation Data'!G64))),DI70="",ISNUMBER(OFFSET('Sanitation Data'!$G$13,0,10*ROW('Sanitation Data'!G64)))),OFFSET('Sanitation Data'!$G$13,0,10*ROW('Sanitation Data'!G64)),NA())))</f>
        <v>#N/A</v>
      </c>
      <c r="AU70" s="134" t="e">
        <f ca="1">+IF(AND(ISNUMBER(OFFSET('Sanitation Data'!$H$5,0,10*ROW('Sanitation Data'!H64))),DJ70="Yes"),100-OFFSET('Sanitation Data'!$H$5,0,10*ROW('Sanitation Data'!H64)),IF(AND(ISNUMBER(OFFSET('Sanitation Data'!$H$5,0,10*ROW('Sanitation Data'!H64))),DJ70="No",ISNUMBER(OFFSET('Sanitation Data'!$H$5,0,10*ROW('Sanitation Data'!H64)))),CONCATENATE("[",ROUND(100-OFFSET('Sanitation Data'!$H$5,0,10*ROW('Sanitation Data'!H64)),0),"]"),IF(AND(ISNUMBER(OFFSET('Sanitation Data'!$H$5,0,10*ROW('Sanitation Data'!H64))),DJ70="",ISNUMBER(OFFSET('Sanitation Data'!$H$5,0,10*ROW('Sanitation Data'!H64)))),100-OFFSET('Sanitation Data'!$H$5,0,10*ROW('Sanitation Data'!H64)),NA())))</f>
        <v>#N/A</v>
      </c>
      <c r="AV70" s="134" t="e">
        <f ca="1">+IF(AND(ISNUMBER(OFFSET('Sanitation Data'!$H$7,0,10*ROW('Sanitation Data'!H64))),DK70="Yes"),OFFSET('Sanitation Data'!$H$7,0,10*ROW('Sanitation Data'!H64)),IF(AND(ISNUMBER(OFFSET('Sanitation Data'!$H$7,0,10*ROW('Sanitation Data'!H64))),DK70="No",ISNUMBER(OFFSET('Sanitation Data'!$H$7,0,10*ROW('Sanitation Data'!H64)))),CONCATENATE("[",ROUND(OFFSET('Sanitation Data'!$H$7,0,10*ROW('Sanitation Data'!H64)),0),"]"),IF(AND(ISNUMBER(OFFSET('Sanitation Data'!$H$7,0,10*ROW('Sanitation Data'!H64))),DK70="",ISNUMBER(OFFSET('Sanitation Data'!$H$7,0,10*ROW('Sanitation Data'!H64)))),OFFSET('Sanitation Data'!$H$7,0,10*ROW('Sanitation Data'!H64)),NA())))</f>
        <v>#N/A</v>
      </c>
      <c r="AW70" s="134" t="e">
        <f ca="1">+IF(AND(ISNUMBER(OFFSET('Sanitation Data'!$H$11,0,10*ROW('Sanitation Data'!H64))),DL70="Yes"),OFFSET('Sanitation Data'!$H$11,0,10*ROW('Sanitation Data'!H64)),IF(AND(ISNUMBER(OFFSET('Sanitation Data'!$H$11,0,10*ROW('Sanitation Data'!H64))),DL70="No",ISNUMBER(OFFSET('Sanitation Data'!$H$11,0,10*ROW('Sanitation Data'!H64)))),CONCATENATE("[",ROUND(OFFSET('Sanitation Data'!$H$11,0,10*ROW('Sanitation Data'!H64)),0),"]"),IF(AND(ISNUMBER(OFFSET('Sanitation Data'!$H$11,0,10*ROW('Sanitation Data'!H64))),DL70="",ISNUMBER(OFFSET('Sanitation Data'!$H$11,0,10*ROW('Sanitation Data'!H64)))),OFFSET('Sanitation Data'!$H$11,0,10*ROW('Sanitation Data'!H64)),NA())))</f>
        <v>#N/A</v>
      </c>
      <c r="AX70" s="134" t="e">
        <f ca="1">+IF(AND(ISNUMBER(OFFSET('Sanitation Data'!$H$12,0,10*ROW('Sanitation Data'!H64))),DM70="Yes"),OFFSET('Sanitation Data'!$H$12,0,10*ROW('Sanitation Data'!H64)),IF(AND(ISNUMBER(OFFSET('Sanitation Data'!$H$12,0,10*ROW('Sanitation Data'!H64))),DM70="No",ISNUMBER(OFFSET('Sanitation Data'!$H$12,0,10*ROW('Sanitation Data'!H64)))),CONCATENATE("[",ROUND(OFFSET('Sanitation Data'!$H$12,0,10*ROW('Sanitation Data'!H64)),0),"]"),IF(AND(ISNUMBER(OFFSET('Sanitation Data'!$H$12,0,10*ROW('Sanitation Data'!H64))),DM70="",ISNUMBER(OFFSET('Sanitation Data'!$H$12,0,10*ROW('Sanitation Data'!H64)))),OFFSET('Sanitation Data'!$H$12,0,10*ROW('Sanitation Data'!H64)),NA())))</f>
        <v>#N/A</v>
      </c>
      <c r="AY70" s="134" t="e">
        <f ca="1">+IF(AND(ISNUMBER(OFFSET('Sanitation Data'!$H$13,0,10*ROW('Sanitation Data'!H64))),DN70="Yes"),OFFSET('Sanitation Data'!$H$13,0,10*ROW('Sanitation Data'!H64)),IF(AND(ISNUMBER(OFFSET('Sanitation Data'!$H$13,0,10*ROW('Sanitation Data'!H64))),DN70="No",ISNUMBER(OFFSET('Sanitation Data'!$H$13,0,10*ROW('Sanitation Data'!H64)))),CONCATENATE("[",ROUND(OFFSET('Sanitation Data'!$H$13,0,10*ROW('Sanitation Data'!H64)),0),"]"),IF(AND(ISNUMBER(OFFSET('Sanitation Data'!$H$13,0,10*ROW('Sanitation Data'!H64))),DN70="",ISNUMBER(OFFSET('Sanitation Data'!$H$13,0,10*ROW('Sanitation Data'!H64)))),OFFSET('Sanitation Data'!$H$13,0,10*ROW('Sanitation Data'!H64)),NA())))</f>
        <v>#N/A</v>
      </c>
      <c r="AZ70" s="135" t="e">
        <f ca="1">+IF(AND(ISNUMBER(OFFSET('Hygiene Data'!$C$6,0,10*ROW('Hygiene Data'!C64))),DO70="Yes"),OFFSET('Hygiene Data'!$C$6,0,10*ROW('Hygiene Data'!C64)),IF(AND(ISNUMBER(OFFSET('Hygiene Data'!$C$6,0,10*ROW('Hygiene Data'!C64))),DO70="No",ISNUMBER(OFFSET('Hygiene Data'!$C$6,0,10*ROW('Hygiene Data'!C64)))),CONCATENATE("[",ROUND(OFFSET('Hygiene Data'!$C$6,0,10*ROW('Hygiene Data'!C64)),0),"]"),IF(AND(ISNUMBER(OFFSET('Hygiene Data'!$C$6,0,10*ROW('Hygiene Data'!C64))),DO70="",ISNUMBER(OFFSET('Hygiene Data'!$C$6,0,10*ROW('Hygiene Data'!C64)))),OFFSET('Hygiene Data'!$C$6,0,10*ROW('Hygiene Data'!C64)),NA())))</f>
        <v>#N/A</v>
      </c>
      <c r="BA70" s="135" t="e">
        <f ca="1">+IF(AND(ISNUMBER(OFFSET('Hygiene Data'!$C$8,0,10*ROW('Hygiene Data'!C64))),DP70="Yes"),OFFSET('Hygiene Data'!$C$8,0,10*ROW('Hygiene Data'!C64)),IF(AND(ISNUMBER(OFFSET('Hygiene Data'!$C$8,0,10*ROW('Hygiene Data'!C64))),DP70="No",ISNUMBER(OFFSET('Hygiene Data'!$C$8,0,10*ROW('Hygiene Data'!C64)))),CONCATENATE("[",ROUND(OFFSET('Hygiene Data'!$C$8,0,10*ROW('Hygiene Data'!C64)),0),"]"),IF(AND(ISNUMBER(OFFSET('Hygiene Data'!$C$8,0,10*ROW('Hygiene Data'!C64))),DP70="",ISNUMBER(OFFSET('Hygiene Data'!$C$8,0,10*ROW('Hygiene Data'!C64)))),OFFSET('Hygiene Data'!$C$8,0,10*ROW('Hygiene Data'!C64)),NA())))</f>
        <v>#N/A</v>
      </c>
      <c r="BB70" s="135" t="e">
        <f ca="1">+IF(AND(ISNUMBER(OFFSET('Hygiene Data'!$C$10,0,10*ROW('Hygiene Data'!C64))),DQ70="Yes"),OFFSET('Hygiene Data'!$C$10,0,10*ROW('Hygiene Data'!C64)),IF(AND(ISNUMBER(OFFSET('Hygiene Data'!$C$10,0,10*ROW('Hygiene Data'!C64))),DQ70="No",ISNUMBER(OFFSET('Hygiene Data'!$C$10,0,10*ROW('Hygiene Data'!C64)))),CONCATENATE("[",ROUND(OFFSET('Hygiene Data'!$C$10,0,10*ROW('Hygiene Data'!C64)),0),"]"),IF(AND(ISNUMBER(OFFSET('Hygiene Data'!$C$10,0,10*ROW('Hygiene Data'!C64))),DQ70="",ISNUMBER(OFFSET('Hygiene Data'!$C$10,0,10*ROW('Hygiene Data'!C64)))),OFFSET('Hygiene Data'!$C$10,0,10*ROW('Hygiene Data'!C64)),NA())))</f>
        <v>#N/A</v>
      </c>
      <c r="BC70" s="135" t="e">
        <f ca="1">+IF(AND(ISNUMBER(OFFSET('Hygiene Data'!$D$6,0,10*ROW('Hygiene Data'!D64))),DR70="Yes"),OFFSET('Hygiene Data'!$D$6,0,10*ROW('Hygiene Data'!D64)),IF(AND(ISNUMBER(OFFSET('Hygiene Data'!$D$6,0,10*ROW('Hygiene Data'!D64))),DR70="No",ISNUMBER(OFFSET('Hygiene Data'!$D$6,0,10*ROW('Hygiene Data'!D64)))),CONCATENATE("[",ROUND(OFFSET('Hygiene Data'!$D$6,0,10*ROW('Hygiene Data'!D64)),0),"]"),IF(AND(ISNUMBER(OFFSET('Hygiene Data'!$D$6,0,10*ROW('Hygiene Data'!D64))),DR70="",ISNUMBER(OFFSET('Hygiene Data'!$D$6,0,10*ROW('Hygiene Data'!D64)))),OFFSET('Hygiene Data'!$D$6,0,10*ROW('Hygiene Data'!D64)),NA())))</f>
        <v>#N/A</v>
      </c>
      <c r="BD70" s="135" t="e">
        <f ca="1">+IF(AND(ISNUMBER(OFFSET('Hygiene Data'!$D$8,0,10*ROW('Hygiene Data'!D64))),DS70="Yes"),OFFSET('Hygiene Data'!$D$8,0,10*ROW('Hygiene Data'!D64)),IF(AND(ISNUMBER(OFFSET('Hygiene Data'!$D$8,0,10*ROW('Hygiene Data'!D64))),DS70="No",ISNUMBER(OFFSET('Hygiene Data'!$D$8,0,10*ROW('Hygiene Data'!D64)))),CONCATENATE("[",ROUND(OFFSET('Hygiene Data'!$D$8,0,10*ROW('Hygiene Data'!D64)),0),"]"),IF(AND(ISNUMBER(OFFSET('Hygiene Data'!$D$8,0,10*ROW('Hygiene Data'!D64))),DS70="",ISNUMBER(OFFSET('Hygiene Data'!$D$8,0,10*ROW('Hygiene Data'!D64)))),OFFSET('Hygiene Data'!$D$8,0,10*ROW('Hygiene Data'!D64)),NA())))</f>
        <v>#N/A</v>
      </c>
      <c r="BE70" s="135" t="e">
        <f ca="1">+IF(AND(ISNUMBER(OFFSET('Hygiene Data'!$D$10,0,10*ROW('Hygiene Data'!D64))),DT70="Yes"),OFFSET('Hygiene Data'!$D$10,0,10*ROW('Hygiene Data'!D64)),IF(AND(ISNUMBER(OFFSET('Hygiene Data'!$D$10,0,10*ROW('Hygiene Data'!D64))),DT70="No",ISNUMBER(OFFSET('Hygiene Data'!$D$10,0,10*ROW('Hygiene Data'!D64)))),CONCATENATE("[",ROUND(OFFSET('Hygiene Data'!$D$10,0,10*ROW('Hygiene Data'!D64)),0),"]"),IF(AND(ISNUMBER(OFFSET('Hygiene Data'!$D$10,0,10*ROW('Hygiene Data'!D64))),DT70="",ISNUMBER(OFFSET('Hygiene Data'!$D$10,0,10*ROW('Hygiene Data'!D64)))),OFFSET('Hygiene Data'!$D$10,0,10*ROW('Hygiene Data'!D64)),NA())))</f>
        <v>#N/A</v>
      </c>
      <c r="BF70" s="135" t="e">
        <f ca="1">+IF(AND(ISNUMBER(OFFSET('Hygiene Data'!$E$6,0,10*ROW('Hygiene Data'!E64))),DU70="Yes"),OFFSET('Hygiene Data'!$E$6,0,10*ROW('Hygiene Data'!E64)),IF(AND(ISNUMBER(OFFSET('Hygiene Data'!$E$6,0,10*ROW('Hygiene Data'!E64))),DU70="No",ISNUMBER(OFFSET('Hygiene Data'!$E$6,0,10*ROW('Hygiene Data'!E64)))),CONCATENATE("[",ROUND(OFFSET('Hygiene Data'!$E$6,0,10*ROW('Hygiene Data'!E64)),0),"]"),IF(AND(ISNUMBER(OFFSET('Hygiene Data'!$E$6,0,10*ROW('Hygiene Data'!E64))),DU70="",ISNUMBER(OFFSET('Hygiene Data'!$E$6,0,10*ROW('Hygiene Data'!E64)))),OFFSET('Hygiene Data'!$E$6,0,10*ROW('Hygiene Data'!E64)),NA())))</f>
        <v>#N/A</v>
      </c>
      <c r="BG70" s="135" t="e">
        <f ca="1">+IF(AND(ISNUMBER(OFFSET('Hygiene Data'!$E$8,0,10*ROW('Hygiene Data'!E64))),DV70="Yes"),OFFSET('Hygiene Data'!$E$8,0,10*ROW('Hygiene Data'!E64)),IF(AND(ISNUMBER(OFFSET('Hygiene Data'!$E$8,0,10*ROW('Hygiene Data'!E64))),DV70="No",ISNUMBER(OFFSET('Hygiene Data'!$E$8,0,10*ROW('Hygiene Data'!E64)))),CONCATENATE("[",ROUND(OFFSET('Hygiene Data'!$E$8,0,10*ROW('Hygiene Data'!E64)),0),"]"),IF(AND(ISNUMBER(OFFSET('Hygiene Data'!$E$8,0,10*ROW('Hygiene Data'!E64))),DV70="",ISNUMBER(OFFSET('Hygiene Data'!$E$8,0,10*ROW('Hygiene Data'!E64)))),OFFSET('Hygiene Data'!$E$8,0,10*ROW('Hygiene Data'!E64)),NA())))</f>
        <v>#N/A</v>
      </c>
      <c r="BH70" s="135" t="e">
        <f ca="1">+IF(AND(ISNUMBER(OFFSET('Hygiene Data'!$E$10,0,10*ROW('Hygiene Data'!E64))),DW70="Yes"),OFFSET('Hygiene Data'!$E$10,0,10*ROW('Hygiene Data'!E64)),IF(AND(ISNUMBER(OFFSET('Hygiene Data'!$E$10,0,10*ROW('Hygiene Data'!E64))),DW70="No",ISNUMBER(OFFSET('Hygiene Data'!$E$10,0,10*ROW('Hygiene Data'!E64)))),CONCATENATE("[",ROUND(OFFSET('Hygiene Data'!$E$10,0,10*ROW('Hygiene Data'!E64)),0),"]"),IF(AND(ISNUMBER(OFFSET('Hygiene Data'!$E$10,0,10*ROW('Hygiene Data'!E64))),DW70="",ISNUMBER(OFFSET('Hygiene Data'!$E$10,0,10*ROW('Hygiene Data'!E64)))),OFFSET('Hygiene Data'!$E$10,0,10*ROW('Hygiene Data'!E64)),NA())))</f>
        <v>#N/A</v>
      </c>
      <c r="BI70" s="135" t="e">
        <f ca="1">+IF(AND(ISNUMBER(OFFSET('Hygiene Data'!$F$6,0,10*ROW('Hygiene Data'!F64))),DX70="Yes"),OFFSET('Hygiene Data'!$F$6,0,10*ROW('Hygiene Data'!F64)),IF(AND(ISNUMBER(OFFSET('Hygiene Data'!$F$6,0,10*ROW('Hygiene Data'!F64))),DX70="No",ISNUMBER(OFFSET('Hygiene Data'!$F$6,0,10*ROW('Hygiene Data'!F64)))),CONCATENATE("[",ROUND(OFFSET('Hygiene Data'!$F$6,0,10*ROW('Hygiene Data'!F64)),0),"]"),IF(AND(ISNUMBER(OFFSET('Hygiene Data'!$F$6,0,10*ROW('Hygiene Data'!F64))),DX70="",ISNUMBER(OFFSET('Hygiene Data'!$F$6,0,10*ROW('Hygiene Data'!F64)))),OFFSET('Hygiene Data'!$F$6,0,10*ROW('Hygiene Data'!F64)),NA())))</f>
        <v>#N/A</v>
      </c>
      <c r="BJ70" s="135" t="e">
        <f ca="1">+IF(AND(ISNUMBER(OFFSET('Hygiene Data'!$F$8,0,10*ROW('Hygiene Data'!F64))),DY70="Yes"),OFFSET('Hygiene Data'!$F$8,0,10*ROW('Hygiene Data'!F64)),IF(AND(ISNUMBER(OFFSET('Hygiene Data'!$F$8,0,10*ROW('Hygiene Data'!F64))),DY70="No",ISNUMBER(OFFSET('Hygiene Data'!$F$8,0,10*ROW('Hygiene Data'!F64)))),CONCATENATE("[",ROUND(OFFSET('Hygiene Data'!$F$8,0,10*ROW('Hygiene Data'!F64)),0),"]"),IF(AND(ISNUMBER(OFFSET('Hygiene Data'!$F$8,0,10*ROW('Hygiene Data'!F64))),DY70="",ISNUMBER(OFFSET('Hygiene Data'!$F$8,0,10*ROW('Hygiene Data'!F64)))),OFFSET('Hygiene Data'!$F$8,0,10*ROW('Hygiene Data'!F64)),NA())))</f>
        <v>#N/A</v>
      </c>
      <c r="BK70" s="135" t="e">
        <f ca="1">+IF(AND(ISNUMBER(OFFSET('Hygiene Data'!$F$10,0,10*ROW('Hygiene Data'!F64))),DZ70="Yes"),OFFSET('Hygiene Data'!$F$10,0,10*ROW('Hygiene Data'!F64)),IF(AND(ISNUMBER(OFFSET('Hygiene Data'!$F$10,0,10*ROW('Hygiene Data'!F64))),DZ70="No",ISNUMBER(OFFSET('Hygiene Data'!$F$10,0,10*ROW('Hygiene Data'!F64)))),CONCATENATE("[",ROUND(OFFSET('Hygiene Data'!$F$10,0,10*ROW('Hygiene Data'!F64)),0),"]"),IF(AND(ISNUMBER(OFFSET('Hygiene Data'!$F$10,0,10*ROW('Hygiene Data'!F64))),DZ70="",ISNUMBER(OFFSET('Hygiene Data'!$F$10,0,10*ROW('Hygiene Data'!F64)))),OFFSET('Hygiene Data'!$F$10,0,10*ROW('Hygiene Data'!F64)),NA())))</f>
        <v>#N/A</v>
      </c>
      <c r="BL70" s="135" t="e">
        <f ca="1">+IF(AND(ISNUMBER(OFFSET('Hygiene Data'!$G$6,0,10*ROW('Hygiene Data'!G64))),EA70="Yes"),OFFSET('Hygiene Data'!$G$6,0,10*ROW('Hygiene Data'!G64)),IF(AND(ISNUMBER(OFFSET('Hygiene Data'!$G$6,0,10*ROW('Hygiene Data'!G64))),EA70="No",ISNUMBER(OFFSET('Hygiene Data'!$G$6,0,10*ROW('Hygiene Data'!G64)))),CONCATENATE("[",ROUND(OFFSET('Hygiene Data'!$G$6,0,10*ROW('Hygiene Data'!G64)),0),"]"),IF(AND(ISNUMBER(OFFSET('Hygiene Data'!$G$6,0,10*ROW('Hygiene Data'!G64))),EA70="",ISNUMBER(OFFSET('Hygiene Data'!$G$6,0,10*ROW('Hygiene Data'!G64)))),OFFSET('Hygiene Data'!$G$6,0,10*ROW('Hygiene Data'!G64)),NA())))</f>
        <v>#N/A</v>
      </c>
      <c r="BM70" s="135" t="e">
        <f ca="1">+IF(AND(ISNUMBER(OFFSET('Hygiene Data'!$G$8,0,10*ROW('Hygiene Data'!G64))),EB70="Yes"),OFFSET('Hygiene Data'!$G$8,0,10*ROW('Hygiene Data'!G64)),IF(AND(ISNUMBER(OFFSET('Hygiene Data'!$G$8,0,10*ROW('Hygiene Data'!G64))),EB70="No",ISNUMBER(OFFSET('Hygiene Data'!$G$8,0,10*ROW('Hygiene Data'!G64)))),CONCATENATE("[",ROUND(OFFSET('Hygiene Data'!$G$8,0,10*ROW('Hygiene Data'!G64)),0),"]"),IF(AND(ISNUMBER(OFFSET('Hygiene Data'!$G$8,0,10*ROW('Hygiene Data'!G64))),EB70="",ISNUMBER(OFFSET('Hygiene Data'!$G$8,0,10*ROW('Hygiene Data'!G64)))),OFFSET('Hygiene Data'!$G$8,0,10*ROW('Hygiene Data'!G64)),NA())))</f>
        <v>#N/A</v>
      </c>
      <c r="BN70" s="135" t="e">
        <f ca="1">+IF(AND(ISNUMBER(OFFSET('Hygiene Data'!$G$10,0,10*ROW('Hygiene Data'!G64))),EC70="Yes"),OFFSET('Hygiene Data'!$G$10,0,10*ROW('Hygiene Data'!G64)),IF(AND(ISNUMBER(OFFSET('Hygiene Data'!$G$10,0,10*ROW('Hygiene Data'!G64))),EC70="No",ISNUMBER(OFFSET('Hygiene Data'!$G$10,0,10*ROW('Hygiene Data'!G64)))),CONCATENATE("[",ROUND(OFFSET('Hygiene Data'!$G$10,0,10*ROW('Hygiene Data'!G64)),0),"]"),IF(AND(ISNUMBER(OFFSET('Hygiene Data'!$G$10,0,10*ROW('Hygiene Data'!G64))),EC70="",ISNUMBER(OFFSET('Hygiene Data'!$G$10,0,10*ROW('Hygiene Data'!G64)))),OFFSET('Hygiene Data'!$G$10,0,10*ROW('Hygiene Data'!G64)),NA())))</f>
        <v>#N/A</v>
      </c>
      <c r="BO70" s="135" t="e">
        <f ca="1">+IF(AND(ISNUMBER(OFFSET('Hygiene Data'!$H$6,0,10*ROW('Hygiene Data'!H64))),ED70="Yes"),OFFSET('Hygiene Data'!$H$6,0,10*ROW('Hygiene Data'!H64)),IF(AND(ISNUMBER(OFFSET('Hygiene Data'!$H$6,0,10*ROW('Hygiene Data'!H64))),ED70="No",ISNUMBER(OFFSET('Hygiene Data'!$H$6,0,10*ROW('Hygiene Data'!H64)))),CONCATENATE("[",ROUND(OFFSET('Hygiene Data'!$H$6,0,10*ROW('Hygiene Data'!H64)),0),"]"),IF(AND(ISNUMBER(OFFSET('Hygiene Data'!$H$6,0,10*ROW('Hygiene Data'!H64))),ED70="",ISNUMBER(OFFSET('Hygiene Data'!$H$6,0,10*ROW('Hygiene Data'!H64)))),OFFSET('Hygiene Data'!$H$6,0,10*ROW('Hygiene Data'!H64)),NA())))</f>
        <v>#N/A</v>
      </c>
      <c r="BP70" s="135" t="e">
        <f ca="1">+IF(AND(ISNUMBER(OFFSET('Hygiene Data'!$H$8,0,10*ROW('Hygiene Data'!H64))),EE70="Yes"),OFFSET('Hygiene Data'!$H$8,0,10*ROW('Hygiene Data'!H64)),IF(AND(ISNUMBER(OFFSET('Hygiene Data'!$H$8,0,10*ROW('Hygiene Data'!H64))),EE70="No",ISNUMBER(OFFSET('Hygiene Data'!$H$8,0,10*ROW('Hygiene Data'!H64)))),CONCATENATE("[",ROUND(OFFSET('Hygiene Data'!$H$8,0,10*ROW('Hygiene Data'!H64)),0),"]"),IF(AND(ISNUMBER(OFFSET('Hygiene Data'!$H$8,0,10*ROW('Hygiene Data'!H64))),EE70="",ISNUMBER(OFFSET('Hygiene Data'!$H$8,0,10*ROW('Hygiene Data'!H64)))),OFFSET('Hygiene Data'!$H$8,0,10*ROW('Hygiene Data'!H64)),NA())))</f>
        <v>#N/A</v>
      </c>
      <c r="BQ70" s="135" t="e">
        <f ca="1">+IF(AND(ISNUMBER(OFFSET('Hygiene Data'!$H$10,0,10*ROW('Hygiene Data'!H64))),EF70="Yes"),OFFSET('Hygiene Data'!$H$10,0,10*ROW('Hygiene Data'!H64)),IF(AND(ISNUMBER(OFFSET('Hygiene Data'!$H$10,0,10*ROW('Hygiene Data'!H64))),EF70="No",ISNUMBER(OFFSET('Hygiene Data'!$H$10,0,10*ROW('Hygiene Data'!H64)))),CONCATENATE("[",ROUND(OFFSET('Hygiene Data'!$H$10,0,10*ROW('Hygiene Data'!H64)),0),"]"),IF(AND(ISNUMBER(OFFSET('Hygiene Data'!$H$10,0,10*ROW('Hygiene Data'!H64))),EF70="",ISNUMBER(OFFSET('Hygiene Data'!$H$10,0,10*ROW('Hygiene Data'!H64)))),OFFSET('Hygiene Data'!$H$10,0,10*ROW('Hygiene Data'!H64)),NA())))</f>
        <v>#N/A</v>
      </c>
      <c r="BS70" s="34" t="str">
        <f ca="1">+IF(OFFSET('Water Data'!$C$28,0,10*ROW('Water Data'!C64))="","",OFFSET('Water Data'!$C$28,0,10*ROW('Water Data'!C64)))</f>
        <v/>
      </c>
      <c r="BT70" s="34" t="str">
        <f ca="1">+IF(OFFSET('Water Data'!$C$29,0,10*ROW('Water Data'!C64))="","",OFFSET('Water Data'!$C$29,0,10*ROW('Water Data'!C64)))</f>
        <v/>
      </c>
      <c r="BU70" s="34" t="str">
        <f ca="1">+IF(OFFSET('Water Data'!$C$30,0,10*ROW('Water Data'!C64))="","",OFFSET('Water Data'!$C$30,0,10*ROW('Water Data'!C64)))</f>
        <v/>
      </c>
      <c r="BV70" s="34" t="str">
        <f ca="1">+IF(OFFSET('Water Data'!$D$28,0,10*ROW('Water Data'!D64))="","",OFFSET('Water Data'!$D$28,0,10*ROW('Water Data'!D64)))</f>
        <v/>
      </c>
      <c r="BW70" s="34" t="str">
        <f ca="1">+IF(OFFSET('Water Data'!$D$29,0,10*ROW('Water Data'!D64))="","",OFFSET('Water Data'!$D$29,0,10*ROW('Water Data'!D64)))</f>
        <v/>
      </c>
      <c r="BX70" s="34" t="str">
        <f ca="1">+IF(OFFSET('Water Data'!$D$30,0,10*ROW('Water Data'!D64))="","",OFFSET('Water Data'!$D$30,0,10*ROW('Water Data'!D64)))</f>
        <v/>
      </c>
      <c r="BY70" s="34" t="str">
        <f ca="1">+IF(OFFSET('Water Data'!$E$28,0,10*ROW('Water Data'!E64))="","",OFFSET('Water Data'!$E$28,0,10*ROW('Water Data'!E64)))</f>
        <v/>
      </c>
      <c r="BZ70" s="34" t="str">
        <f ca="1">+IF(OFFSET('Water Data'!$E$29,0,10*ROW('Water Data'!E64))="","",OFFSET('Water Data'!$E$29,0,10*ROW('Water Data'!E64)))</f>
        <v/>
      </c>
      <c r="CA70" s="34" t="str">
        <f ca="1">+IF(OFFSET('Water Data'!$E$30,0,10*ROW('Water Data'!E64))="","",OFFSET('Water Data'!$E$30,0,10*ROW('Water Data'!E64)))</f>
        <v/>
      </c>
      <c r="CB70" s="34" t="str">
        <f ca="1">+IF(OFFSET('Water Data'!$F$28,0,10*ROW('Water Data'!F64))="","",OFFSET('Water Data'!$F$28,0,10*ROW('Water Data'!F64)))</f>
        <v/>
      </c>
      <c r="CC70" s="34" t="str">
        <f ca="1">+IF(OFFSET('Water Data'!$F$29,0,10*ROW('Water Data'!F64))="","",OFFSET('Water Data'!$F$29,0,10*ROW('Water Data'!F64)))</f>
        <v/>
      </c>
      <c r="CD70" s="34" t="str">
        <f ca="1">+IF(OFFSET('Water Data'!$F$30,0,10*ROW('Water Data'!F64))="","",OFFSET('Water Data'!$F$30,0,10*ROW('Water Data'!F64)))</f>
        <v/>
      </c>
      <c r="CE70" s="34" t="str">
        <f ca="1">+IF(OFFSET('Water Data'!$G$28,0,10*ROW('Water Data'!G64))="","",OFFSET('Water Data'!$G$28,0,10*ROW('Water Data'!G64)))</f>
        <v/>
      </c>
      <c r="CF70" s="34" t="str">
        <f ca="1">+IF(OFFSET('Water Data'!$G$29,0,10*ROW('Water Data'!G64))="","",OFFSET('Water Data'!$G$29,0,10*ROW('Water Data'!G64)))</f>
        <v/>
      </c>
      <c r="CG70" s="34" t="str">
        <f ca="1">+IF(OFFSET('Water Data'!$G$30,0,10*ROW('Water Data'!G64))="","",OFFSET('Water Data'!$G$30,0,10*ROW('Water Data'!G64)))</f>
        <v/>
      </c>
      <c r="CH70" s="34" t="str">
        <f ca="1">+IF(OFFSET('Water Data'!$H$28,0,10*ROW('Water Data'!H64))="","",OFFSET('Water Data'!$H$28,0,10*ROW('Water Data'!H64)))</f>
        <v/>
      </c>
      <c r="CI70" s="34" t="str">
        <f ca="1">+IF(OFFSET('Water Data'!$H$29,0,10*ROW('Water Data'!H64))="","",OFFSET('Water Data'!$H$29,0,10*ROW('Water Data'!H64)))</f>
        <v/>
      </c>
      <c r="CJ70" s="34" t="str">
        <f ca="1">+IF(OFFSET('Water Data'!$H$30,0,10*ROW('Water Data'!H64))="","",OFFSET('Water Data'!$H$30,0,10*ROW('Water Data'!H64)))</f>
        <v/>
      </c>
      <c r="CK70" s="34" t="str">
        <f ca="1">+IF(OFFSET('Sanitation Data'!$C$29,0,10*ROW('Sanitation Data'!C64))="","",OFFSET('Sanitation Data'!$C$29,0,10*ROW('Sanitation Data'!C64)))</f>
        <v/>
      </c>
      <c r="CL70" s="34" t="str">
        <f ca="1">+IF(OFFSET('Sanitation Data'!$C$30,0,10*ROW('Sanitation Data'!C64))="","",OFFSET('Sanitation Data'!$C$30,0,10*ROW('Sanitation Data'!C64)))</f>
        <v/>
      </c>
      <c r="CM70" s="34" t="str">
        <f ca="1">+IF(OFFSET('Sanitation Data'!$C$31,0,10*ROW('Sanitation Data'!C64))="","",OFFSET('Sanitation Data'!$C$31,0,10*ROW('Sanitation Data'!C64)))</f>
        <v/>
      </c>
      <c r="CN70" s="34" t="str">
        <f ca="1">+IF(OFFSET('Sanitation Data'!$C$32,0,10*ROW('Sanitation Data'!C64))="","",OFFSET('Sanitation Data'!$C$32,0,10*ROW('Sanitation Data'!C64)))</f>
        <v/>
      </c>
      <c r="CO70" s="34" t="str">
        <f ca="1">+IF(OFFSET('Sanitation Data'!$C$33,0,10*ROW('Sanitation Data'!C64))="","",OFFSET('Sanitation Data'!$C$33,0,10*ROW('Sanitation Data'!C64)))</f>
        <v/>
      </c>
      <c r="CP70" s="34" t="str">
        <f ca="1">+IF(OFFSET('Sanitation Data'!$D$29,0,10*ROW('Sanitation Data'!D64))="","",OFFSET('Sanitation Data'!$D$29,0,10*ROW('Sanitation Data'!D64)))</f>
        <v/>
      </c>
      <c r="CQ70" s="34" t="str">
        <f ca="1">+IF(OFFSET('Sanitation Data'!$D$30,0,10*ROW('Sanitation Data'!D64))="","",OFFSET('Sanitation Data'!$D$30,0,10*ROW('Sanitation Data'!D64)))</f>
        <v/>
      </c>
      <c r="CR70" s="34" t="str">
        <f ca="1">+IF(OFFSET('Sanitation Data'!$D$31,0,10*ROW('Sanitation Data'!D64))="","",OFFSET('Sanitation Data'!$D$31,0,10*ROW('Sanitation Data'!D64)))</f>
        <v/>
      </c>
      <c r="CS70" s="34" t="str">
        <f ca="1">+IF(OFFSET('Sanitation Data'!$D$32,0,10*ROW('Sanitation Data'!D64))="","",OFFSET('Sanitation Data'!$D$32,0,10*ROW('Sanitation Data'!D64)))</f>
        <v/>
      </c>
      <c r="CT70" s="34" t="str">
        <f ca="1">+IF(OFFSET('Sanitation Data'!$D$33,0,10*ROW('Sanitation Data'!D64))="","",OFFSET('Sanitation Data'!$D$33,0,10*ROW('Sanitation Data'!D64)))</f>
        <v/>
      </c>
      <c r="CU70" s="34" t="str">
        <f ca="1">+IF(OFFSET('Sanitation Data'!$E$29,0,10*ROW('Sanitation Data'!E64))="","",OFFSET('Sanitation Data'!$E$29,0,10*ROW('Sanitation Data'!E64)))</f>
        <v/>
      </c>
      <c r="CV70" s="34" t="str">
        <f ca="1">+IF(OFFSET('Sanitation Data'!$E$30,0,10*ROW('Sanitation Data'!E64))="","",OFFSET('Sanitation Data'!$E$30,0,10*ROW('Sanitation Data'!E64)))</f>
        <v/>
      </c>
      <c r="CW70" s="34" t="str">
        <f ca="1">+IF(OFFSET('Sanitation Data'!$E$31,0,10*ROW('Sanitation Data'!E64))="","",OFFSET('Sanitation Data'!$E$31,0,10*ROW('Sanitation Data'!E64)))</f>
        <v/>
      </c>
      <c r="CX70" s="34" t="str">
        <f ca="1">+IF(OFFSET('Sanitation Data'!$E$32,0,10*ROW('Sanitation Data'!E64))="","",OFFSET('Sanitation Data'!$E$32,0,10*ROW('Sanitation Data'!E64)))</f>
        <v/>
      </c>
      <c r="CY70" s="34" t="str">
        <f ca="1">+IF(OFFSET('Sanitation Data'!$E$33,0,10*ROW('Sanitation Data'!E64))="","",OFFSET('Sanitation Data'!$E$33,0,10*ROW('Sanitation Data'!E64)))</f>
        <v/>
      </c>
      <c r="CZ70" s="34" t="str">
        <f ca="1">+IF(OFFSET('Sanitation Data'!$F$29,0,10*ROW('Sanitation Data'!F64))="","",OFFSET('Sanitation Data'!$F$29,0,10*ROW('Sanitation Data'!F64)))</f>
        <v/>
      </c>
      <c r="DA70" s="34" t="str">
        <f ca="1">+IF(OFFSET('Sanitation Data'!$F$30,0,10*ROW('Sanitation Data'!F64))="","",OFFSET('Sanitation Data'!$F$30,0,10*ROW('Sanitation Data'!F64)))</f>
        <v/>
      </c>
      <c r="DB70" s="34" t="str">
        <f ca="1">+IF(OFFSET('Sanitation Data'!$F$31,0,10*ROW('Sanitation Data'!F64))="","",OFFSET('Sanitation Data'!$F$31,0,10*ROW('Sanitation Data'!F64)))</f>
        <v/>
      </c>
      <c r="DC70" s="34" t="str">
        <f ca="1">+IF(OFFSET('Sanitation Data'!$F$32,0,10*ROW('Sanitation Data'!F64))="","",OFFSET('Sanitation Data'!$F$32,0,10*ROW('Sanitation Data'!F64)))</f>
        <v/>
      </c>
      <c r="DD70" s="34" t="str">
        <f ca="1">+IF(OFFSET('Sanitation Data'!$F$33,0,10*ROW('Sanitation Data'!F64))="","",OFFSET('Sanitation Data'!$F$33,0,10*ROW('Sanitation Data'!F64)))</f>
        <v/>
      </c>
      <c r="DE70" s="34" t="str">
        <f ca="1">+IF(OFFSET('Sanitation Data'!$G$29,0,10*ROW('Sanitation Data'!G64))="","",OFFSET('Sanitation Data'!$G$29,0,10*ROW('Sanitation Data'!G64)))</f>
        <v/>
      </c>
      <c r="DF70" s="34" t="str">
        <f ca="1">+IF(OFFSET('Sanitation Data'!$G$30,0,10*ROW('Sanitation Data'!G64))="","",OFFSET('Sanitation Data'!$G$30,0,10*ROW('Sanitation Data'!G64)))</f>
        <v/>
      </c>
      <c r="DG70" s="34" t="str">
        <f ca="1">+IF(OFFSET('Sanitation Data'!$G$31,0,10*ROW('Sanitation Data'!G64))="","",OFFSET('Sanitation Data'!$G$31,0,10*ROW('Sanitation Data'!G64)))</f>
        <v/>
      </c>
      <c r="DH70" s="34" t="str">
        <f ca="1">+IF(OFFSET('Sanitation Data'!$G$32,0,10*ROW('Sanitation Data'!G64))="","",OFFSET('Sanitation Data'!$G$32,0,10*ROW('Sanitation Data'!G64)))</f>
        <v/>
      </c>
      <c r="DI70" s="34" t="str">
        <f ca="1">+IF(OFFSET('Sanitation Data'!$G$33,0,10*ROW('Sanitation Data'!G64))="","",OFFSET('Sanitation Data'!$G$33,0,10*ROW('Sanitation Data'!G64)))</f>
        <v/>
      </c>
      <c r="DJ70" s="34" t="str">
        <f ca="1">+IF(OFFSET('Sanitation Data'!$H$29,0,10*ROW('Sanitation Data'!H64))="","",OFFSET('Sanitation Data'!$H$29,0,10*ROW('Sanitation Data'!H64)))</f>
        <v/>
      </c>
      <c r="DK70" s="34" t="str">
        <f ca="1">+IF(OFFSET('Sanitation Data'!$H$30,0,10*ROW('Sanitation Data'!H64))="","",OFFSET('Sanitation Data'!$H$30,0,10*ROW('Sanitation Data'!H64)))</f>
        <v/>
      </c>
      <c r="DL70" s="34" t="str">
        <f ca="1">+IF(OFFSET('Sanitation Data'!$H$31,0,10*ROW('Sanitation Data'!H64))="","",OFFSET('Sanitation Data'!$H$31,0,10*ROW('Sanitation Data'!H64)))</f>
        <v/>
      </c>
      <c r="DM70" s="34" t="str">
        <f ca="1">+IF(OFFSET('Sanitation Data'!$H$32,0,10*ROW('Sanitation Data'!H64))="","",OFFSET('Sanitation Data'!$H$32,0,10*ROW('Sanitation Data'!H64)))</f>
        <v/>
      </c>
      <c r="DN70" s="34" t="str">
        <f ca="1">+IF(OFFSET('Sanitation Data'!$H$33,0,10*ROW('Sanitation Data'!H64))="","",OFFSET('Sanitation Data'!$H$33,0,10*ROW('Sanitation Data'!H64)))</f>
        <v/>
      </c>
      <c r="DO70" s="34" t="str">
        <f ca="1">+IF(OFFSET('Hygiene Data'!$C$12,0,10*ROW('Hygiene Data'!C64))="","",OFFSET('Hygiene Data'!$C$12,0,10*ROW('Hygiene Data'!C64)))</f>
        <v/>
      </c>
      <c r="DP70" s="34" t="str">
        <f ca="1">+IF(OFFSET('Hygiene Data'!$C$13,0,10*ROW('Hygiene Data'!C64))="","",OFFSET('Hygiene Data'!$C$13,0,10*ROW('Hygiene Data'!C64)))</f>
        <v/>
      </c>
      <c r="DQ70" s="34" t="str">
        <f ca="1">+IF(OFFSET('Hygiene Data'!$C$14,0,10*ROW('Hygiene Data'!C64))="","",OFFSET('Hygiene Data'!$C$14,0,10*ROW('Hygiene Data'!C64)))</f>
        <v/>
      </c>
      <c r="DR70" s="34" t="str">
        <f ca="1">+IF(OFFSET('Hygiene Data'!$D$12,0,10*ROW('Hygiene Data'!D64))="","",OFFSET('Hygiene Data'!$D$12,0,10*ROW('Hygiene Data'!D64)))</f>
        <v/>
      </c>
      <c r="DS70" s="34" t="str">
        <f ca="1">+IF(OFFSET('Hygiene Data'!$D$13,0,10*ROW('Hygiene Data'!D64))="","",OFFSET('Hygiene Data'!$D$13,0,10*ROW('Hygiene Data'!D64)))</f>
        <v/>
      </c>
      <c r="DT70" s="34" t="str">
        <f ca="1">+IF(OFFSET('Hygiene Data'!$D$14,0,10*ROW('Hygiene Data'!D64))="","",OFFSET('Hygiene Data'!$D$14,0,10*ROW('Hygiene Data'!D64)))</f>
        <v/>
      </c>
      <c r="DU70" s="34" t="str">
        <f ca="1">+IF(OFFSET('Hygiene Data'!$E$12,0,10*ROW('Hygiene Data'!E64))="","",OFFSET('Hygiene Data'!$E$12,0,10*ROW('Hygiene Data'!E64)))</f>
        <v/>
      </c>
      <c r="DV70" s="34" t="str">
        <f ca="1">+IF(OFFSET('Hygiene Data'!$E$13,0,10*ROW('Hygiene Data'!E64))="","",OFFSET('Hygiene Data'!$E$13,0,10*ROW('Hygiene Data'!E64)))</f>
        <v/>
      </c>
      <c r="DW70" s="34" t="str">
        <f ca="1">+IF(OFFSET('Hygiene Data'!$E$14,0,10*ROW('Hygiene Data'!E64))="","",OFFSET('Hygiene Data'!$E$14,0,10*ROW('Hygiene Data'!E64)))</f>
        <v/>
      </c>
      <c r="DX70" s="34" t="str">
        <f ca="1">+IF(OFFSET('Hygiene Data'!$F$12,0,10*ROW('Hygiene Data'!F64))="","",OFFSET('Hygiene Data'!$F$12,0,10*ROW('Hygiene Data'!F64)))</f>
        <v/>
      </c>
      <c r="DY70" s="34" t="str">
        <f ca="1">+IF(OFFSET('Hygiene Data'!$F$13,0,10*ROW('Hygiene Data'!F64))="","",OFFSET('Hygiene Data'!$F$13,0,10*ROW('Hygiene Data'!F64)))</f>
        <v/>
      </c>
      <c r="DZ70" s="34" t="str">
        <f ca="1">+IF(OFFSET('Hygiene Data'!$F$14,0,10*ROW('Hygiene Data'!F64))="","",OFFSET('Hygiene Data'!$F$14,0,10*ROW('Hygiene Data'!F64)))</f>
        <v/>
      </c>
      <c r="EA70" s="34" t="str">
        <f ca="1">+IF(OFFSET('Hygiene Data'!$G$12,0,10*ROW('Hygiene Data'!G64))="","",OFFSET('Hygiene Data'!$G$12,0,10*ROW('Hygiene Data'!G64)))</f>
        <v/>
      </c>
      <c r="EB70" s="34" t="str">
        <f ca="1">+IF(OFFSET('Hygiene Data'!$G$13,0,10*ROW('Hygiene Data'!G64))="","",OFFSET('Hygiene Data'!$G$13,0,10*ROW('Hygiene Data'!G64)))</f>
        <v/>
      </c>
      <c r="EC70" s="34" t="str">
        <f ca="1">+IF(OFFSET('Hygiene Data'!$G$14,0,10*ROW('Hygiene Data'!G64))="","",OFFSET('Hygiene Data'!$G$14,0,10*ROW('Hygiene Data'!G64)))</f>
        <v/>
      </c>
      <c r="ED70" s="34" t="str">
        <f ca="1">+IF(OFFSET('Hygiene Data'!$H$12,0,10*ROW('Hygiene Data'!H64))="","",OFFSET('Hygiene Data'!$H$12,0,10*ROW('Hygiene Data'!H64)))</f>
        <v/>
      </c>
      <c r="EE70" s="34" t="str">
        <f ca="1">+IF(OFFSET('Hygiene Data'!$H$13,0,10*ROW('Hygiene Data'!H64))="","",OFFSET('Hygiene Data'!$H$13,0,10*ROW('Hygiene Data'!H64)))</f>
        <v/>
      </c>
      <c r="EF70" s="34" t="str">
        <f ca="1">+IF(OFFSET('Hygiene Data'!$H$14,0,10*ROW('Hygiene Data'!H64))="","",OFFSET('Hygiene Data'!$H$14,0,10*ROW('Hygiene Data'!H64)))</f>
        <v/>
      </c>
    </row>
    <row r="71" spans="1:136" x14ac:dyDescent="0.2">
      <c r="A71" s="50" t="str">
        <f ca="1">+IF(OFFSET('Water Data'!$B$1,0,10*ROW('Water Data'!B68))="","",OFFSET('Water Data'!$B$1,0,10*ROW('Water Data'!B68)))</f>
        <v/>
      </c>
      <c r="B71" s="50" t="str">
        <f ca="1">+IF(OFFSET('Water Data'!$A$3,0,10*ROW('Water Data'!A68))="","",OFFSET('Water Data'!$A$3,0,10*ROW('Water Data'!A68)))</f>
        <v/>
      </c>
      <c r="C71" s="50" t="str">
        <f ca="1">+IF(OFFSET('Water Data'!$C$3,0,10*ROW('Water Data'!C68))="","",OFFSET('Water Data'!$C$3,0,10*ROW('Water Data'!C68)))</f>
        <v/>
      </c>
      <c r="D71" s="133" t="e">
        <f ca="1">+IF(AND(ISNUMBER(OFFSET('Water Data'!$C$5,0,10*ROW('Water Data'!C65))),BS71="Yes"),100-OFFSET('Water Data'!$C$5,0,10*ROW('Water Data'!C65)),IF(AND(ISNUMBER(OFFSET('Water Data'!$C$5,0,10*ROW('Water Data'!C65))),BS71="No",ISNUMBER(OFFSET('Water Data'!$C$5,0,10*ROW('Water Data'!C65)))),CONCATENATE("[",ROUND(100-OFFSET('Water Data'!$C$5,0,10*ROW('Water Data'!C65)),0),"]"),IF(AND(ISNUMBER(OFFSET('Water Data'!$C$5,0,10*ROW('Water Data'!C65))),BS71="",ISNUMBER(OFFSET('Water Data'!$C$5,0,10*ROW('Water Data'!C65)))),100-OFFSET('Water Data'!$C$5,0,10*ROW('Water Data'!C65)),NA())))</f>
        <v>#N/A</v>
      </c>
      <c r="E71" s="133" t="e">
        <f ca="1">+IF(AND(ISNUMBER(OFFSET('Water Data'!$C$7,0,10*ROW('Water Data'!D65))),BT71="Yes"),OFFSET('Water Data'!$C$7,0,10*ROW('Water Data'!C65)),IF(AND(ISNUMBER(OFFSET('Water Data'!$C$7,0,10*ROW('Water Data'!C65))),BT71="No",ISNUMBER(OFFSET('Water Data'!$C$7,0,10*ROW('Water Data'!C65)))),CONCATENATE("[",ROUND(OFFSET('Water Data'!$C$7,0,10*ROW('Water Data'!C65)),0),"]"),IF(AND(ISNUMBER(OFFSET('Water Data'!$C$7,0,10*ROW('Water Data'!C65))),BT71="",ISNUMBER(OFFSET('Water Data'!$C$7,0,10*ROW('Water Data'!C65)))),OFFSET('Water Data'!$C$7,0,10*ROW('Water Data'!C65)),NA())))</f>
        <v>#N/A</v>
      </c>
      <c r="F71" s="133" t="e">
        <f ca="1">+IF(AND(ISNUMBER(OFFSET('Water Data'!$C$10,0,10*ROW('Water Data'!C65))),BU71="Yes"),OFFSET('Water Data'!$C$10,0,10*ROW('Water Data'!C65)),IF(AND(ISNUMBER(OFFSET('Water Data'!$C$10,0,10*ROW('Water Data'!C65))),BU71="No",ISNUMBER(OFFSET('Water Data'!$C$10,0,10*ROW('Water Data'!C65)))),CONCATENATE("[",ROUND(OFFSET('Water Data'!$C$10,0,10*ROW('Water Data'!C65)),0),"]"),IF(AND(ISNUMBER(OFFSET('Water Data'!$C$10,0,10*ROW('Water Data'!C65))),BU71="",ISNUMBER(OFFSET('Water Data'!$C$10,0,10*ROW('Water Data'!C65)))),OFFSET('Water Data'!$C$10,0,10*ROW('Water Data'!C65)),NA())))</f>
        <v>#N/A</v>
      </c>
      <c r="G71" s="133" t="e">
        <f ca="1">+IF(AND(ISNUMBER(OFFSET('Water Data'!$D$5,0,10*ROW('Water Data'!D65))),BV71="Yes"),100-OFFSET('Water Data'!$D$5,0,10*ROW('Water Data'!D65)),IF(AND(ISNUMBER(OFFSET('Water Data'!$D$5,0,10*ROW('Water Data'!D65))),BV71="No",ISNUMBER(OFFSET('Water Data'!$D$5,0,10*ROW('Water Data'!D65)))),CONCATENATE("[",ROUND(100-OFFSET('Water Data'!$D$5,0,10*ROW('Water Data'!D65)),0),"]"),IF(AND(ISNUMBER(OFFSET('Water Data'!$D$5,0,10*ROW('Water Data'!D65))),BV71="",ISNUMBER(OFFSET('Water Data'!$D$5,0,10*ROW('Water Data'!D65)))),100-OFFSET('Water Data'!$D$5,0,10*ROW('Water Data'!D65)),NA())))</f>
        <v>#N/A</v>
      </c>
      <c r="H71" s="133" t="e">
        <f ca="1">+IF(AND(ISNUMBER(OFFSET('Water Data'!$D$7,0,10*ROW('Water Data'!D65))),BW71="Yes"),OFFSET('Water Data'!$D$7,0,10*ROW('Water Data'!D65)),IF(AND(ISNUMBER(OFFSET('Water Data'!$D$7,0,10*ROW('Water Data'!D65))),BW71="No",ISNUMBER(OFFSET('Water Data'!$D$7,0,10*ROW('Water Data'!D65)))),CONCATENATE("[",ROUND(OFFSET('Water Data'!$C$7,0,10*ROW('Water Data'!D65)),0),"]"),IF(AND(ISNUMBER(OFFSET('Water Data'!$D$7,0,10*ROW('Water Data'!D65))),BW71="",ISNUMBER(OFFSET('Water Data'!$D$7,0,10*ROW('Water Data'!D65)))),OFFSET('Water Data'!$D$7,0,10*ROW('Water Data'!D65)),NA())))</f>
        <v>#N/A</v>
      </c>
      <c r="I71" s="133" t="e">
        <f ca="1">+IF(AND(ISNUMBER(OFFSET('Water Data'!$D$10,0,10*ROW('Water Data'!D65))),BX71="Yes"),OFFSET('Water Data'!$D$10,0,10*ROW('Water Data'!D65)),IF(AND(ISNUMBER(OFFSET('Water Data'!$D$10,0,10*ROW('Water Data'!D65))),BX71="No",ISNUMBER(OFFSET('Water Data'!$D$10,0,10*ROW('Water Data'!D65)))),CONCATENATE("[",ROUND(OFFSET('Water Data'!$D$10,0,10*ROW('Water Data'!D65)),0),"]"),IF(AND(ISNUMBER(OFFSET('Water Data'!$D$10,0,10*ROW('Water Data'!D65))),BX71="",ISNUMBER(OFFSET('Water Data'!$D$10,0,10*ROW('Water Data'!D65)))),OFFSET('Water Data'!$D$10,0,10*ROW('Water Data'!D65)),NA())))</f>
        <v>#N/A</v>
      </c>
      <c r="J71" s="133" t="e">
        <f ca="1">+IF(AND(ISNUMBER(OFFSET('Water Data'!$E$5,0,10*ROW('Water Data'!E65))),BY71="Yes"),100-OFFSET('Water Data'!$E$5,0,10*ROW('Water Data'!E65)),IF(AND(ISNUMBER(OFFSET('Water Data'!$E$5,0,10*ROW('Water Data'!E65))),BY71="No",ISNUMBER(OFFSET('Water Data'!$E$5,0,10*ROW('Water Data'!E65)))),CONCATENATE("[",ROUND(100-OFFSET('Water Data'!$E$5,0,10*ROW('Water Data'!E65)),0),"]"),IF(AND(ISNUMBER(OFFSET('Water Data'!$E$5,0,10*ROW('Water Data'!E65))),BY71="",ISNUMBER(OFFSET('Water Data'!$E$5,0,10*ROW('Water Data'!E65)))),100-OFFSET('Water Data'!$E$5,0,10*ROW('Water Data'!E65)),NA())))</f>
        <v>#N/A</v>
      </c>
      <c r="K71" s="133" t="e">
        <f ca="1">+IF(AND(ISNUMBER(OFFSET('Water Data'!$E$7,0,10*ROW('Water Data'!E65))),BZ71="Yes"),OFFSET('Water Data'!$E$7,0,10*ROW('Water Data'!E65)),IF(AND(ISNUMBER(OFFSET('Water Data'!$E$7,0,10*ROW('Water Data'!E65))),BZ71="No",ISNUMBER(OFFSET('Water Data'!$E$7,0,10*ROW('Water Data'!E65)))),CONCATENATE("[",ROUND(OFFSET('Water Data'!$E$7,0,10*ROW('Water Data'!E65)),0),"]"),IF(AND(ISNUMBER(OFFSET('Water Data'!$E$7,0,10*ROW('Water Data'!E65))),BZ71="",ISNUMBER(OFFSET('Water Data'!$E$7,0,10*ROW('Water Data'!E65)))),OFFSET('Water Data'!$E$7,0,10*ROW('Water Data'!E65)),NA())))</f>
        <v>#N/A</v>
      </c>
      <c r="L71" s="133" t="e">
        <f ca="1">+IF(AND(ISNUMBER(OFFSET('Water Data'!$E$10,0,10*ROW('Water Data'!E65))),CA71="Yes"),OFFSET('Water Data'!$E$10,0,10*ROW('Water Data'!E65)),IF(AND(ISNUMBER(OFFSET('Water Data'!$E$10,0,10*ROW('Water Data'!E65))),CA71="No",ISNUMBER(OFFSET('Water Data'!$E$10,0,10*ROW('Water Data'!E65)))),CONCATENATE("[",ROUND(OFFSET('Water Data'!$E$10,0,10*ROW('Water Data'!E65)),0),"]"),IF(AND(ISNUMBER(OFFSET('Water Data'!$E$10,0,10*ROW('Water Data'!E65))),CA71="",ISNUMBER(OFFSET('Water Data'!$E$10,0,10*ROW('Water Data'!E65)))),OFFSET('Water Data'!$E$10,0,10*ROW('Water Data'!E65)),NA())))</f>
        <v>#N/A</v>
      </c>
      <c r="M71" s="133" t="e">
        <f ca="1">+IF(AND(ISNUMBER(OFFSET('Water Data'!$F$5,0,10*ROW('Water Data'!F65))),CB71="Yes"),100-OFFSET('Water Data'!$F$5,0,10*ROW('Water Data'!F65)),IF(AND(ISNUMBER(OFFSET('Water Data'!$F$5,0,10*ROW('Water Data'!F65))),CB71="No",ISNUMBER(OFFSET('Water Data'!$F$5,0,10*ROW('Water Data'!F65)))),CONCATENATE("[",ROUND(100-OFFSET('Water Data'!$F$5,0,10*ROW('Water Data'!F65)),0),"]"),IF(AND(ISNUMBER(OFFSET('Water Data'!$F$5,0,10*ROW('Water Data'!F65))),CB71="",ISNUMBER(OFFSET('Water Data'!$F$5,0,10*ROW('Water Data'!F65)))),100-OFFSET('Water Data'!$F$5,0,10*ROW('Water Data'!F65)),NA())))</f>
        <v>#N/A</v>
      </c>
      <c r="N71" s="133" t="e">
        <f ca="1">+IF(AND(ISNUMBER(OFFSET('Water Data'!$F$7,0,10*ROW('Water Data'!F65))),CC71="Yes"),OFFSET('Water Data'!$F$7,0,10*ROW('Water Data'!F65)),IF(AND(ISNUMBER(OFFSET('Water Data'!$F$7,0,10*ROW('Water Data'!F65))),CC71="No",ISNUMBER(OFFSET('Water Data'!$F$7,0,10*ROW('Water Data'!F65)))),CONCATENATE("[",ROUND(OFFSET('Water Data'!$F$7,0,10*ROW('Water Data'!F65)),0),"]"),IF(AND(ISNUMBER(OFFSET('Water Data'!$F$7,0,10*ROW('Water Data'!F65))),CC71="",ISNUMBER(OFFSET('Water Data'!$F$7,0,10*ROW('Water Data'!F65)))),OFFSET('Water Data'!$F$7,0,10*ROW('Water Data'!F65)),NA())))</f>
        <v>#N/A</v>
      </c>
      <c r="O71" s="133" t="e">
        <f ca="1">+IF(AND(ISNUMBER(OFFSET('Water Data'!$F$10,0,10*ROW('Water Data'!F65))),CD71="Yes"),OFFSET('Water Data'!$F$10,0,10*ROW('Water Data'!F65)),IF(AND(ISNUMBER(OFFSET('Water Data'!$F$10,0,10*ROW('Water Data'!F65))),CD71="No",ISNUMBER(OFFSET('Water Data'!$F$10,0,10*ROW('Water Data'!F65)))),CONCATENATE("[",ROUND(OFFSET('Water Data'!$F$10,0,10*ROW('Water Data'!F65)),0),"]"),IF(AND(ISNUMBER(OFFSET('Water Data'!$F$10,0,10*ROW('Water Data'!F65))),CD71="",ISNUMBER(OFFSET('Water Data'!$F$10,0,10*ROW('Water Data'!F65)))),OFFSET('Water Data'!$F$10,0,10*ROW('Water Data'!F65)),NA())))</f>
        <v>#N/A</v>
      </c>
      <c r="P71" s="133" t="e">
        <f ca="1">+IF(AND(ISNUMBER(OFFSET('Water Data'!$G$5,0,10*ROW('Water Data'!G65))),CE71="Yes"),100-OFFSET('Water Data'!$G$5,0,10*ROW('Water Data'!G65)),IF(AND(ISNUMBER(OFFSET('Water Data'!$G$5,0,10*ROW('Water Data'!G65))),CE71="No",ISNUMBER(OFFSET('Water Data'!$G$5,0,10*ROW('Water Data'!G65)))),CONCATENATE("[",ROUND(100-OFFSET('Water Data'!$G$5,0,10*ROW('Water Data'!G65)),0),"]"),IF(AND(ISNUMBER(OFFSET('Water Data'!$G$5,0,10*ROW('Water Data'!G65))),CE71="",ISNUMBER(OFFSET('Water Data'!$G$5,0,10*ROW('Water Data'!G65)))),100-OFFSET('Water Data'!$G$5,0,10*ROW('Water Data'!G65)),NA())))</f>
        <v>#N/A</v>
      </c>
      <c r="Q71" s="133" t="e">
        <f ca="1">+IF(AND(ISNUMBER(OFFSET('Water Data'!$G$7,0,10*ROW('Water Data'!G65))),CF71="Yes"),OFFSET('Water Data'!$G$7,0,10*ROW('Water Data'!G65)),IF(AND(ISNUMBER(OFFSET('Water Data'!$G$7,0,10*ROW('Water Data'!G65))),CF71="No",ISNUMBER(OFFSET('Water Data'!$G$7,0,10*ROW('Water Data'!G65)))),CONCATENATE("[",ROUND(OFFSET('Water Data'!$G$7,0,10*ROW('Water Data'!G65)),0),"]"),IF(AND(ISNUMBER(OFFSET('Water Data'!$G$7,0,10*ROW('Water Data'!G65))),CF71="",ISNUMBER(OFFSET('Water Data'!$G$7,0,10*ROW('Water Data'!G65)))),OFFSET('Water Data'!$G$7,0,10*ROW('Water Data'!G65)),NA())))</f>
        <v>#N/A</v>
      </c>
      <c r="R71" s="133" t="e">
        <f ca="1">+IF(AND(ISNUMBER(OFFSET('Water Data'!$G$10,0,10*ROW('Water Data'!G65))),CG71="Yes"),OFFSET('Water Data'!$G$10,0,10*ROW('Water Data'!G65)),IF(AND(ISNUMBER(OFFSET('Water Data'!$G$10,0,10*ROW('Water Data'!G65))),CG71="No",ISNUMBER(OFFSET('Water Data'!$G$10,0,10*ROW('Water Data'!G65)))),CONCATENATE("[",ROUND(OFFSET('Water Data'!$G$10,0,10*ROW('Water Data'!G65)),0),"]"),IF(AND(ISNUMBER(OFFSET('Water Data'!$G$10,0,10*ROW('Water Data'!G65))),CG71="",ISNUMBER(OFFSET('Water Data'!$G$10,0,10*ROW('Water Data'!G65)))),OFFSET('Water Data'!$G$10,0,10*ROW('Water Data'!G65)),NA())))</f>
        <v>#N/A</v>
      </c>
      <c r="S71" s="133" t="e">
        <f ca="1">+IF(AND(ISNUMBER(OFFSET('Water Data'!$H$5,0,10*ROW('Water Data'!H65))),CH71="Yes"),100-OFFSET('Water Data'!$H$5,0,10*ROW('Water Data'!H65)),IF(AND(ISNUMBER(OFFSET('Water Data'!$H$5,0,10*ROW('Water Data'!H65))),CH71="No",ISNUMBER(OFFSET('Water Data'!$H$5,0,10*ROW('Water Data'!H65)))),CONCATENATE("[",ROUND(100-OFFSET('Water Data'!$H$5,0,10*ROW('Water Data'!H65)),0),"]"),IF(AND(ISNUMBER(OFFSET('Water Data'!$H$5,0,10*ROW('Water Data'!H65))),CH71="",ISNUMBER(OFFSET('Water Data'!$H$5,0,10*ROW('Water Data'!H65)))),100-OFFSET('Water Data'!$H$5,0,10*ROW('Water Data'!H65)),NA())))</f>
        <v>#N/A</v>
      </c>
      <c r="T71" s="133" t="e">
        <f ca="1">+IF(AND(ISNUMBER(OFFSET('Water Data'!$H$7,0,10*ROW('Water Data'!H65))),CI71="Yes"),OFFSET('Water Data'!$H$7,0,10*ROW('Water Data'!H65)),IF(AND(ISNUMBER(OFFSET('Water Data'!$H$7,0,10*ROW('Water Data'!H65))),CI71="No",ISNUMBER(OFFSET('Water Data'!$H$7,0,10*ROW('Water Data'!H65)))),CONCATENATE("[",ROUND(OFFSET('Water Data'!$H$7,0,10*ROW('Water Data'!H65)),0),"]"),IF(AND(ISNUMBER(OFFSET('Water Data'!$H$7,0,10*ROW('Water Data'!H65))),CI71="",ISNUMBER(OFFSET('Water Data'!$H$7,0,10*ROW('Water Data'!H65)))),OFFSET('Water Data'!$H$7,0,10*ROW('Water Data'!H65)),NA())))</f>
        <v>#N/A</v>
      </c>
      <c r="U71" s="133" t="e">
        <f ca="1">+IF(AND(ISNUMBER(OFFSET('Water Data'!$H$10,0,10*ROW('Water Data'!H65))),CJ71="Yes"),OFFSET('Water Data'!$H$10,0,10*ROW('Water Data'!H65)),IF(AND(ISNUMBER(OFFSET('Water Data'!$H$10,0,10*ROW('Water Data'!H65))),CJ71="No",ISNUMBER(OFFSET('Water Data'!$H$10,0,10*ROW('Water Data'!H65)))),CONCATENATE("[",ROUND(OFFSET('Water Data'!$H$10,0,10*ROW('Water Data'!H65)),0),"]"),IF(AND(ISNUMBER(OFFSET('Water Data'!$H$10,0,10*ROW('Water Data'!H65))),CJ71="",ISNUMBER(OFFSET('Water Data'!$H$10,0,10*ROW('Water Data'!H65)))),OFFSET('Water Data'!$H$10,0,10*ROW('Water Data'!H65)),NA())))</f>
        <v>#N/A</v>
      </c>
      <c r="V71" s="134" t="e">
        <f ca="1">+IF(AND(ISNUMBER(OFFSET('Sanitation Data'!$C$5,0,10*ROW('Sanitation Data'!C65))),CK71="Yes"),100-OFFSET('Sanitation Data'!$C$5,0,10*ROW('Sanitation Data'!C65)),IF(AND(ISNUMBER(OFFSET('Sanitation Data'!$C$5,0,10*ROW('Sanitation Data'!C65))),CK71="No",ISNUMBER(OFFSET('Sanitation Data'!$C$5,0,10*ROW('Sanitation Data'!C65)))),CONCATENATE("[",ROUND(100-OFFSET('Sanitation Data'!$C$5,0,10*ROW('Sanitation Data'!C65)),0),"]"),IF(AND(ISNUMBER(OFFSET('Sanitation Data'!$C$5,0,10*ROW('Sanitation Data'!C65))),CK71="",ISNUMBER(OFFSET('Sanitation Data'!$C$5,0,10*ROW('Sanitation Data'!C65)))),100-OFFSET('Sanitation Data'!$C$5,0,10*ROW('Sanitation Data'!C65)),NA())))</f>
        <v>#N/A</v>
      </c>
      <c r="W71" s="134" t="e">
        <f ca="1">+IF(AND(ISNUMBER(OFFSET('Sanitation Data'!$C$7,0,10*ROW('Sanitation Data'!C65))),CL71="Yes"),OFFSET('Sanitation Data'!$C$7,0,10*ROW('Sanitation Data'!C65)),IF(AND(ISNUMBER(OFFSET('Sanitation Data'!$C$7,0,10*ROW('Sanitation Data'!C65))),CL71="No",ISNUMBER(OFFSET('Sanitation Data'!$C$7,0,10*ROW('Sanitation Data'!C65)))),CONCATENATE("[",ROUND(OFFSET('Sanitation Data'!$C$7,0,10*ROW('Sanitation Data'!C65)),0),"]"),IF(AND(ISNUMBER(OFFSET('Sanitation Data'!$C$7,0,10*ROW('Sanitation Data'!C65))),CL71="",ISNUMBER(OFFSET('Sanitation Data'!$C$7,0,10*ROW('Sanitation Data'!C65)))),OFFSET('Sanitation Data'!$C$7,0,10*ROW('Sanitation Data'!C65)),NA())))</f>
        <v>#N/A</v>
      </c>
      <c r="X71" s="134" t="e">
        <f ca="1">+IF(AND(ISNUMBER(OFFSET('Sanitation Data'!$C$11,0,10*ROW('Sanitation Data'!C65))),CM71="Yes"),OFFSET('Sanitation Data'!$C$11,0,10*ROW('Sanitation Data'!C65)),IF(AND(ISNUMBER(OFFSET('Sanitation Data'!$C$11,0,10*ROW('Sanitation Data'!C65))),CM71="No",ISNUMBER(OFFSET('Sanitation Data'!$C$11,0,10*ROW('Sanitation Data'!C65)))),CONCATENATE("[",ROUND(OFFSET('Sanitation Data'!$C$11,0,10*ROW('Sanitation Data'!C65)),0),"]"),IF(AND(ISNUMBER(OFFSET('Sanitation Data'!$C$11,0,10*ROW('Sanitation Data'!C65))),CM71="",ISNUMBER(OFFSET('Sanitation Data'!$C$11,0,10*ROW('Sanitation Data'!C65)))),OFFSET('Sanitation Data'!$C$11,0,10*ROW('Sanitation Data'!C65)),NA())))</f>
        <v>#N/A</v>
      </c>
      <c r="Y71" s="134" t="e">
        <f ca="1">+IF(AND(ISNUMBER(OFFSET('Sanitation Data'!$C$12,0,10*ROW('Sanitation Data'!C65))),CN71="Yes"),OFFSET('Sanitation Data'!$C$12,0,10*ROW('Sanitation Data'!C65)),IF(AND(ISNUMBER(OFFSET('Sanitation Data'!$C$12,0,10*ROW('Sanitation Data'!C65))),CN71="No",ISNUMBER(OFFSET('Sanitation Data'!$C$12,0,10*ROW('Sanitation Data'!C65)))),CONCATENATE("[",ROUND(OFFSET('Sanitation Data'!$C$12,0,10*ROW('Sanitation Data'!C65)),0),"]"),IF(AND(ISNUMBER(OFFSET('Sanitation Data'!$C$12,0,10*ROW('Sanitation Data'!C65))),CN71="",ISNUMBER(OFFSET('Sanitation Data'!$C$12,0,10*ROW('Sanitation Data'!C65)))),OFFSET('Sanitation Data'!$C$12,0,10*ROW('Sanitation Data'!C65)),NA())))</f>
        <v>#N/A</v>
      </c>
      <c r="Z71" s="134" t="e">
        <f ca="1">+IF(AND(ISNUMBER(OFFSET('Sanitation Data'!$C$13,0,10*ROW('Sanitation Data'!C65))),CO71="Yes"),OFFSET('Sanitation Data'!$C$13,0,10*ROW('Sanitation Data'!C65)),IF(AND(ISNUMBER(OFFSET('Sanitation Data'!$C$13,0,10*ROW('Sanitation Data'!C65))),CO71="No",ISNUMBER(OFFSET('Sanitation Data'!$C$13,0,10*ROW('Sanitation Data'!C65)))),CONCATENATE("[",ROUND(OFFSET('Sanitation Data'!$C$13,0,10*ROW('Sanitation Data'!C65)),0),"]"),IF(AND(ISNUMBER(OFFSET('Sanitation Data'!$C$13,0,10*ROW('Sanitation Data'!C65))),CO71="",ISNUMBER(OFFSET('Sanitation Data'!$C$13,0,10*ROW('Sanitation Data'!C65)))),OFFSET('Sanitation Data'!$C$13,0,10*ROW('Sanitation Data'!C65)),NA())))</f>
        <v>#N/A</v>
      </c>
      <c r="AA71" s="134" t="e">
        <f ca="1">+IF(AND(ISNUMBER(OFFSET('Sanitation Data'!$D$5,0,10*ROW('Sanitation Data'!D65))),CP71="Yes"),100-OFFSET('Sanitation Data'!$D$5,0,10*ROW('Sanitation Data'!D65)),IF(AND(ISNUMBER(OFFSET('Sanitation Data'!$D$5,0,10*ROW('Sanitation Data'!D65))),CP71="No",ISNUMBER(OFFSET('Sanitation Data'!$D$5,0,10*ROW('Sanitation Data'!D65)))),CONCATENATE("[",ROUND(100-OFFSET('Sanitation Data'!$D$5,0,10*ROW('Sanitation Data'!D65)),0),"]"),IF(AND(ISNUMBER(OFFSET('Sanitation Data'!$D$5,0,10*ROW('Sanitation Data'!D65))),CP71="",ISNUMBER(OFFSET('Sanitation Data'!$D$5,0,10*ROW('Sanitation Data'!D65)))),100-OFFSET('Sanitation Data'!$D$5,0,10*ROW('Sanitation Data'!D65)),NA())))</f>
        <v>#N/A</v>
      </c>
      <c r="AB71" s="134" t="e">
        <f ca="1">+IF(AND(ISNUMBER(OFFSET('Sanitation Data'!$D$7,0,10*ROW('Sanitation Data'!D65))),CQ71="Yes"),OFFSET('Sanitation Data'!$D$7,0,10*ROW('Sanitation Data'!G65)),IF(AND(ISNUMBER(OFFSET('Sanitation Data'!$D$7,0,10*ROW('Sanitation Data'!D65))),CQ71="No",ISNUMBER(OFFSET('Sanitation Data'!$D$7,0,10*ROW('Sanitation Data'!D65)))),CONCATENATE("[",ROUND(OFFSET('Sanitation Data'!$D$7,0,10*ROW('Sanitation Data'!D65)),0),"]"),IF(AND(ISNUMBER(OFFSET('Sanitation Data'!$D$7,0,10*ROW('Sanitation Data'!D65))),CQ71="",ISNUMBER(OFFSET('Sanitation Data'!$D$7,0,10*ROW('Sanitation Data'!D65)))),OFFSET('Sanitation Data'!$D$7,0,10*ROW('Sanitation Data'!D65)),NA())))</f>
        <v>#N/A</v>
      </c>
      <c r="AC71" s="134" t="e">
        <f ca="1">+IF(AND(ISNUMBER(OFFSET('Sanitation Data'!$D$11,0,10*ROW('Sanitation Data'!D65))),CR71="Yes"),OFFSET('Sanitation Data'!$D$11,0,10*ROW('Sanitation Data'!D65)),IF(AND(ISNUMBER(OFFSET('Sanitation Data'!$D$11,0,10*ROW('Sanitation Data'!D65))),CR71="No",ISNUMBER(OFFSET('Sanitation Data'!$D$11,0,10*ROW('Sanitation Data'!D65)))),CONCATENATE("[",ROUND(OFFSET('Sanitation Data'!$D$11,0,10*ROW('Sanitation Data'!D65)),0),"]"),IF(AND(ISNUMBER(OFFSET('Sanitation Data'!$D$11,0,10*ROW('Sanitation Data'!D65))),CR71="",ISNUMBER(OFFSET('Sanitation Data'!$D$11,0,10*ROW('Sanitation Data'!D65)))),OFFSET('Sanitation Data'!$D$11,0,10*ROW('Sanitation Data'!D65)),NA())))</f>
        <v>#N/A</v>
      </c>
      <c r="AD71" s="134" t="e">
        <f ca="1">+IF(AND(ISNUMBER(OFFSET('Sanitation Data'!$D$12,0,10*ROW('Sanitation Data'!D65))),CS71="Yes"),OFFSET('Sanitation Data'!$D$12,0,10*ROW('Sanitation Data'!D65)),IF(AND(ISNUMBER(OFFSET('Sanitation Data'!$D$12,0,10*ROW('Sanitation Data'!D65))),CS71="No",ISNUMBER(OFFSET('Sanitation Data'!$D$12,0,10*ROW('Sanitation Data'!D65)))),CONCATENATE("[",ROUND(OFFSET('Sanitation Data'!$D$12,0,10*ROW('Sanitation Data'!D65)),0),"]"),IF(AND(ISNUMBER(OFFSET('Sanitation Data'!$D$12,0,10*ROW('Sanitation Data'!D65))),CS71="",ISNUMBER(OFFSET('Sanitation Data'!$D$12,0,10*ROW('Sanitation Data'!D65)))),OFFSET('Sanitation Data'!$D$12,0,10*ROW('Sanitation Data'!D65)),NA())))</f>
        <v>#N/A</v>
      </c>
      <c r="AE71" s="134" t="e">
        <f ca="1">+IF(AND(ISNUMBER(OFFSET('Sanitation Data'!$D$13,0,10*ROW('Sanitation Data'!D65))),CT71="Yes"),OFFSET('Sanitation Data'!$D$13,0,10*ROW('Sanitation Data'!D65)),IF(AND(ISNUMBER(OFFSET('Sanitation Data'!$D$13,0,10*ROW('Sanitation Data'!D65))),CT71="No",ISNUMBER(OFFSET('Sanitation Data'!$D$13,0,10*ROW('Sanitation Data'!D65)))),CONCATENATE("[",ROUND(OFFSET('Sanitation Data'!$D$13,0,10*ROW('Sanitation Data'!D65)),0),"]"),IF(AND(ISNUMBER(OFFSET('Sanitation Data'!$D$13,0,10*ROW('Sanitation Data'!D65))),CT71="",ISNUMBER(OFFSET('Sanitation Data'!$D$13,0,10*ROW('Sanitation Data'!D65)))),OFFSET('Sanitation Data'!$D$13,0,10*ROW('Sanitation Data'!D65)),NA())))</f>
        <v>#N/A</v>
      </c>
      <c r="AF71" s="134" t="e">
        <f ca="1">+IF(AND(ISNUMBER(OFFSET('Sanitation Data'!$E$5,0,10*ROW('Sanitation Data'!E65))),CU71="Yes"),100-OFFSET('Sanitation Data'!$E$5,0,10*ROW('Sanitation Data'!E65)),IF(AND(ISNUMBER(OFFSET('Sanitation Data'!$E$5,0,10*ROW('Sanitation Data'!E65))),CU71="No",ISNUMBER(OFFSET('Sanitation Data'!$E$5,0,10*ROW('Sanitation Data'!E65)))),CONCATENATE("[",ROUND(100-OFFSET('Sanitation Data'!$E$5,0,10*ROW('Sanitation Data'!E65)),0),"]"),IF(AND(ISNUMBER(OFFSET('Sanitation Data'!$E$5,0,10*ROW('Sanitation Data'!E65))),CU71="",ISNUMBER(OFFSET('Sanitation Data'!$E$5,0,10*ROW('Sanitation Data'!E65)))),100-OFFSET('Sanitation Data'!$E$5,0,10*ROW('Sanitation Data'!E65)),NA())))</f>
        <v>#N/A</v>
      </c>
      <c r="AG71" s="134" t="e">
        <f ca="1">+IF(AND(ISNUMBER(OFFSET('Sanitation Data'!$E$7,0,10*ROW('Sanitation Data'!E65))),CV71="Yes"),OFFSET('Sanitation Data'!$E$7,0,10*ROW('Sanitation Data'!E65)),IF(AND(ISNUMBER(OFFSET('Sanitation Data'!$E$7,0,10*ROW('Sanitation Data'!E65))),CV71="No",ISNUMBER(OFFSET('Sanitation Data'!$E$7,0,10*ROW('Sanitation Data'!E65)))),CONCATENATE("[",ROUND(OFFSET('Sanitation Data'!$E$7,0,10*ROW('Sanitation Data'!E65)),0),"]"),IF(AND(ISNUMBER(OFFSET('Sanitation Data'!$E$7,0,10*ROW('Sanitation Data'!E65))),CV71="",ISNUMBER(OFFSET('Sanitation Data'!$E$7,0,10*ROW('Sanitation Data'!E65)))),OFFSET('Sanitation Data'!$E$7,0,10*ROW('Sanitation Data'!E65)),NA())))</f>
        <v>#N/A</v>
      </c>
      <c r="AH71" s="134" t="e">
        <f ca="1">+IF(AND(ISNUMBER(OFFSET('Sanitation Data'!$E$11,0,10*ROW('Sanitation Data'!E65))),CW71="Yes"),OFFSET('Sanitation Data'!$E$11,0,10*ROW('Sanitation Data'!E65)),IF(AND(ISNUMBER(OFFSET('Sanitation Data'!$E$11,0,10*ROW('Sanitation Data'!E65))),CW71="No",ISNUMBER(OFFSET('Sanitation Data'!$E$11,0,10*ROW('Sanitation Data'!E65)))),CONCATENATE("[",ROUND(OFFSET('Sanitation Data'!$E$11,0,10*ROW('Sanitation Data'!E65)),0),"]"),IF(AND(ISNUMBER(OFFSET('Sanitation Data'!$E$11,0,10*ROW('Sanitation Data'!E65))),CW71="",ISNUMBER(OFFSET('Sanitation Data'!$E$11,0,10*ROW('Sanitation Data'!E65)))),OFFSET('Sanitation Data'!$E$11,0,10*ROW('Sanitation Data'!E65)),NA())))</f>
        <v>#N/A</v>
      </c>
      <c r="AI71" s="134" t="e">
        <f ca="1">+IF(AND(ISNUMBER(OFFSET('Sanitation Data'!$E$12,0,10*ROW('Sanitation Data'!E65))),CX71="Yes"),OFFSET('Sanitation Data'!$E$12,0,10*ROW('Sanitation Data'!E65)),IF(AND(ISNUMBER(OFFSET('Sanitation Data'!$E$12,0,10*ROW('Sanitation Data'!E65))),CX71="No",ISNUMBER(OFFSET('Sanitation Data'!$E$12,0,10*ROW('Sanitation Data'!E65)))),CONCATENATE("[",ROUND(OFFSET('Sanitation Data'!$E$12,0,10*ROW('Sanitation Data'!E65)),0),"]"),IF(AND(ISNUMBER(OFFSET('Sanitation Data'!$E$12,0,10*ROW('Sanitation Data'!E65))),CX71="",ISNUMBER(OFFSET('Sanitation Data'!$E$12,0,10*ROW('Sanitation Data'!E65)))),OFFSET('Sanitation Data'!$E$12,0,10*ROW('Sanitation Data'!E65)),NA())))</f>
        <v>#N/A</v>
      </c>
      <c r="AJ71" s="134" t="e">
        <f ca="1">+IF(AND(ISNUMBER(OFFSET('Sanitation Data'!$E$13,0,10*ROW('Sanitation Data'!E65))),CY71="Yes"),OFFSET('Sanitation Data'!$E$13,0,10*ROW('Sanitation Data'!E65)),IF(AND(ISNUMBER(OFFSET('Sanitation Data'!$E$13,0,10*ROW('Sanitation Data'!E65))),CY71="No",ISNUMBER(OFFSET('Sanitation Data'!$E$13,0,10*ROW('Sanitation Data'!E65)))),CONCATENATE("[",ROUND(OFFSET('Sanitation Data'!$E$13,0,10*ROW('Sanitation Data'!E65)),0),"]"),IF(AND(ISNUMBER(OFFSET('Sanitation Data'!$E$13,0,10*ROW('Sanitation Data'!E65))),CY71="",ISNUMBER(OFFSET('Sanitation Data'!$E$13,0,10*ROW('Sanitation Data'!E65)))),OFFSET('Sanitation Data'!$E$13,0,10*ROW('Sanitation Data'!E65)),NA())))</f>
        <v>#N/A</v>
      </c>
      <c r="AK71" s="134" t="e">
        <f ca="1">+IF(AND(ISNUMBER(OFFSET('Sanitation Data'!$F$5,0,10*ROW('Sanitation Data'!F65))),CZ71="Yes"),100-OFFSET('Sanitation Data'!$F$5,0,10*ROW('Sanitation Data'!F65)),IF(AND(ISNUMBER(OFFSET('Sanitation Data'!$F$5,0,10*ROW('Sanitation Data'!F65))),CZ71="No",ISNUMBER(OFFSET('Sanitation Data'!$F$5,0,10*ROW('Sanitation Data'!F65)))),CONCATENATE("[",ROUND(100-OFFSET('Sanitation Data'!$F$5,0,10*ROW('Sanitation Data'!F65)),0),"]"),IF(AND(ISNUMBER(OFFSET('Sanitation Data'!$F$5,0,10*ROW('Sanitation Data'!F65))),CZ71="",ISNUMBER(OFFSET('Sanitation Data'!$F$5,0,10*ROW('Sanitation Data'!F65)))),100-OFFSET('Sanitation Data'!$F$5,0,10*ROW('Sanitation Data'!F65)),NA())))</f>
        <v>#N/A</v>
      </c>
      <c r="AL71" s="134" t="e">
        <f ca="1">+IF(AND(ISNUMBER(OFFSET('Sanitation Data'!$F$7,0,10*ROW('Sanitation Data'!F65))),DA71="Yes"),OFFSET('Sanitation Data'!$F$7,0,10*ROW('Sanitation Data'!F65)),IF(AND(ISNUMBER(OFFSET('Sanitation Data'!$F$7,0,10*ROW('Sanitation Data'!F65))),DA71="No",ISNUMBER(OFFSET('Sanitation Data'!$F$7,0,10*ROW('Sanitation Data'!F65)))),CONCATENATE("[",ROUND(OFFSET('Sanitation Data'!$F$7,0,10*ROW('Sanitation Data'!F65)),0),"]"),IF(AND(ISNUMBER(OFFSET('Sanitation Data'!$F$7,0,10*ROW('Sanitation Data'!F65))),DA71="",ISNUMBER(OFFSET('Sanitation Data'!$F$7,0,10*ROW('Sanitation Data'!F65)))),OFFSET('Sanitation Data'!$F$7,0,10*ROW('Sanitation Data'!F65)),NA())))</f>
        <v>#N/A</v>
      </c>
      <c r="AM71" s="134" t="e">
        <f ca="1">+IF(AND(ISNUMBER(OFFSET('Sanitation Data'!$F$11,0,10*ROW('Sanitation Data'!F65))),DB71="Yes"),OFFSET('Sanitation Data'!$F$11,0,10*ROW('Sanitation Data'!F65)),IF(AND(ISNUMBER(OFFSET('Sanitation Data'!$F$11,0,10*ROW('Sanitation Data'!F65))),DB71="No",ISNUMBER(OFFSET('Sanitation Data'!$F$11,0,10*ROW('Sanitation Data'!F65)))),CONCATENATE("[",ROUND(OFFSET('Sanitation Data'!$F$11,0,10*ROW('Sanitation Data'!F65)),0),"]"),IF(AND(ISNUMBER(OFFSET('Sanitation Data'!$F$11,0,10*ROW('Sanitation Data'!F65))),DB71="",ISNUMBER(OFFSET('Sanitation Data'!$F$11,0,10*ROW('Sanitation Data'!F65)))),OFFSET('Sanitation Data'!$F$11,0,10*ROW('Sanitation Data'!F65)),NA())))</f>
        <v>#N/A</v>
      </c>
      <c r="AN71" s="134" t="e">
        <f ca="1">+IF(AND(ISNUMBER(OFFSET('Sanitation Data'!$F$12,0,10*ROW('Sanitation Data'!F65))),DC71="Yes"),OFFSET('Sanitation Data'!$F$12,0,10*ROW('Sanitation Data'!F65)),IF(AND(ISNUMBER(OFFSET('Sanitation Data'!$F$12,0,10*ROW('Sanitation Data'!F65))),DC71="No",ISNUMBER(OFFSET('Sanitation Data'!$F$12,0,10*ROW('Sanitation Data'!F65)))),CONCATENATE("[",ROUND(OFFSET('Sanitation Data'!$F$12,0,10*ROW('Sanitation Data'!F65)),0),"]"),IF(AND(ISNUMBER(OFFSET('Sanitation Data'!$F$12,0,10*ROW('Sanitation Data'!F65))),DC71="",ISNUMBER(OFFSET('Sanitation Data'!$F$12,0,10*ROW('Sanitation Data'!F65)))),OFFSET('Sanitation Data'!$F$12,0,10*ROW('Sanitation Data'!F65)),NA())))</f>
        <v>#N/A</v>
      </c>
      <c r="AO71" s="134" t="e">
        <f ca="1">+IF(AND(ISNUMBER(OFFSET('Sanitation Data'!$F$13,0,10*ROW('Sanitation Data'!F65))),DD71="Yes"),OFFSET('Sanitation Data'!$F$13,0,10*ROW('Sanitation Data'!F65)),IF(AND(ISNUMBER(OFFSET('Sanitation Data'!$F$13,0,10*ROW('Sanitation Data'!F65))),DD71="No",ISNUMBER(OFFSET('Sanitation Data'!$F$13,0,10*ROW('Sanitation Data'!F65)))),CONCATENATE("[",ROUND(OFFSET('Sanitation Data'!$F$13,0,10*ROW('Sanitation Data'!F65)),0),"]"),IF(AND(ISNUMBER(OFFSET('Sanitation Data'!$F$13,0,10*ROW('Sanitation Data'!F65))),DD71="",ISNUMBER(OFFSET('Sanitation Data'!$F$13,0,10*ROW('Sanitation Data'!F65)))),OFFSET('Sanitation Data'!$F$13,0,10*ROW('Sanitation Data'!F65)),NA())))</f>
        <v>#N/A</v>
      </c>
      <c r="AP71" s="134" t="e">
        <f ca="1">+IF(AND(ISNUMBER(OFFSET('Sanitation Data'!$G$5,0,10*ROW('Sanitation Data'!G65))),DE71="Yes"),100-OFFSET('Sanitation Data'!$G$5,0,10*ROW('Sanitation Data'!G65)),IF(AND(ISNUMBER(OFFSET('Sanitation Data'!$G$5,0,10*ROW('Sanitation Data'!G65))),DE71="No",ISNUMBER(OFFSET('Sanitation Data'!$G$5,0,10*ROW('Sanitation Data'!G65)))),CONCATENATE("[",ROUND(100-OFFSET('Sanitation Data'!$G$5,0,10*ROW('Sanitation Data'!G65)),0),"]"),IF(AND(ISNUMBER(OFFSET('Sanitation Data'!$G$5,0,10*ROW('Sanitation Data'!G65))),DE71="",ISNUMBER(OFFSET('Sanitation Data'!$G$5,0,10*ROW('Sanitation Data'!G65)))),100-OFFSET('Sanitation Data'!$G$5,0,10*ROW('Sanitation Data'!G65)),NA())))</f>
        <v>#N/A</v>
      </c>
      <c r="AQ71" s="134" t="e">
        <f ca="1">+IF(AND(ISNUMBER(OFFSET('Sanitation Data'!$G$7,0,10*ROW('Sanitation Data'!G65))),DF71="Yes"),OFFSET('Sanitation Data'!$G$7,0,10*ROW('Sanitation Data'!G65)),IF(AND(ISNUMBER(OFFSET('Sanitation Data'!$G$7,0,10*ROW('Sanitation Data'!G65))),DF71="No",ISNUMBER(OFFSET('Sanitation Data'!$G$7,0,10*ROW('Sanitation Data'!G65)))),CONCATENATE("[",ROUND(OFFSET('Sanitation Data'!$G$7,0,10*ROW('Sanitation Data'!G65)),0),"]"),IF(AND(ISNUMBER(OFFSET('Sanitation Data'!$G$7,0,10*ROW('Sanitation Data'!G65))),DF71="",ISNUMBER(OFFSET('Sanitation Data'!$G$7,0,10*ROW('Sanitation Data'!G65)))),OFFSET('Sanitation Data'!$G$7,0,10*ROW('Sanitation Data'!G65)),NA())))</f>
        <v>#N/A</v>
      </c>
      <c r="AR71" s="134" t="e">
        <f ca="1">+IF(AND(ISNUMBER(OFFSET('Sanitation Data'!$G$11,0,10*ROW('Sanitation Data'!G65))),DG71="Yes"),OFFSET('Sanitation Data'!$G$11,0,10*ROW('Sanitation Data'!G65)),IF(AND(ISNUMBER(OFFSET('Sanitation Data'!$G$11,0,10*ROW('Sanitation Data'!G65))),DG71="No",ISNUMBER(OFFSET('Sanitation Data'!$G$11,0,10*ROW('Sanitation Data'!G65)))),CONCATENATE("[",ROUND(OFFSET('Sanitation Data'!$G$11,0,10*ROW('Sanitation Data'!G65)),0),"]"),IF(AND(ISNUMBER(OFFSET('Sanitation Data'!$G$11,0,10*ROW('Sanitation Data'!G65))),DG71="",ISNUMBER(OFFSET('Sanitation Data'!$G$11,0,10*ROW('Sanitation Data'!G65)))),OFFSET('Sanitation Data'!$G$11,0,10*ROW('Sanitation Data'!G65)),NA())))</f>
        <v>#N/A</v>
      </c>
      <c r="AS71" s="134" t="e">
        <f ca="1">+IF(AND(ISNUMBER(OFFSET('Sanitation Data'!$G$12,0,10*ROW('Sanitation Data'!G65))),DH71="Yes"),OFFSET('Sanitation Data'!$G$12,0,10*ROW('Sanitation Data'!G65)),IF(AND(ISNUMBER(OFFSET('Sanitation Data'!$G$12,0,10*ROW('Sanitation Data'!G65))),DH71="No",ISNUMBER(OFFSET('Sanitation Data'!$G$12,0,10*ROW('Sanitation Data'!G65)))),CONCATENATE("[",ROUND(OFFSET('Sanitation Data'!$G$12,0,10*ROW('Sanitation Data'!G65)),0),"]"),IF(AND(ISNUMBER(OFFSET('Sanitation Data'!$G$12,0,10*ROW('Sanitation Data'!G65))),DH71="",ISNUMBER(OFFSET('Sanitation Data'!$G$12,0,10*ROW('Sanitation Data'!G65)))),OFFSET('Sanitation Data'!$G$12,0,10*ROW('Sanitation Data'!G65)),NA())))</f>
        <v>#N/A</v>
      </c>
      <c r="AT71" s="134" t="e">
        <f ca="1">+IF(AND(ISNUMBER(OFFSET('Sanitation Data'!$G$13,0,10*ROW('Sanitation Data'!G65))),DI71="Yes"),OFFSET('Sanitation Data'!$G$13,0,10*ROW('Sanitation Data'!G65)),IF(AND(ISNUMBER(OFFSET('Sanitation Data'!$G$13,0,10*ROW('Sanitation Data'!G65))),DI71="No",ISNUMBER(OFFSET('Sanitation Data'!$G$13,0,10*ROW('Sanitation Data'!G65)))),CONCATENATE("[",ROUND(OFFSET('Sanitation Data'!$G$13,0,10*ROW('Sanitation Data'!G65)),0),"]"),IF(AND(ISNUMBER(OFFSET('Sanitation Data'!$G$13,0,10*ROW('Sanitation Data'!G65))),DI71="",ISNUMBER(OFFSET('Sanitation Data'!$G$13,0,10*ROW('Sanitation Data'!G65)))),OFFSET('Sanitation Data'!$G$13,0,10*ROW('Sanitation Data'!G65)),NA())))</f>
        <v>#N/A</v>
      </c>
      <c r="AU71" s="134" t="e">
        <f ca="1">+IF(AND(ISNUMBER(OFFSET('Sanitation Data'!$H$5,0,10*ROW('Sanitation Data'!H65))),DJ71="Yes"),100-OFFSET('Sanitation Data'!$H$5,0,10*ROW('Sanitation Data'!H65)),IF(AND(ISNUMBER(OFFSET('Sanitation Data'!$H$5,0,10*ROW('Sanitation Data'!H65))),DJ71="No",ISNUMBER(OFFSET('Sanitation Data'!$H$5,0,10*ROW('Sanitation Data'!H65)))),CONCATENATE("[",ROUND(100-OFFSET('Sanitation Data'!$H$5,0,10*ROW('Sanitation Data'!H65)),0),"]"),IF(AND(ISNUMBER(OFFSET('Sanitation Data'!$H$5,0,10*ROW('Sanitation Data'!H65))),DJ71="",ISNUMBER(OFFSET('Sanitation Data'!$H$5,0,10*ROW('Sanitation Data'!H65)))),100-OFFSET('Sanitation Data'!$H$5,0,10*ROW('Sanitation Data'!H65)),NA())))</f>
        <v>#N/A</v>
      </c>
      <c r="AV71" s="134" t="e">
        <f ca="1">+IF(AND(ISNUMBER(OFFSET('Sanitation Data'!$H$7,0,10*ROW('Sanitation Data'!H65))),DK71="Yes"),OFFSET('Sanitation Data'!$H$7,0,10*ROW('Sanitation Data'!H65)),IF(AND(ISNUMBER(OFFSET('Sanitation Data'!$H$7,0,10*ROW('Sanitation Data'!H65))),DK71="No",ISNUMBER(OFFSET('Sanitation Data'!$H$7,0,10*ROW('Sanitation Data'!H65)))),CONCATENATE("[",ROUND(OFFSET('Sanitation Data'!$H$7,0,10*ROW('Sanitation Data'!H65)),0),"]"),IF(AND(ISNUMBER(OFFSET('Sanitation Data'!$H$7,0,10*ROW('Sanitation Data'!H65))),DK71="",ISNUMBER(OFFSET('Sanitation Data'!$H$7,0,10*ROW('Sanitation Data'!H65)))),OFFSET('Sanitation Data'!$H$7,0,10*ROW('Sanitation Data'!H65)),NA())))</f>
        <v>#N/A</v>
      </c>
      <c r="AW71" s="134" t="e">
        <f ca="1">+IF(AND(ISNUMBER(OFFSET('Sanitation Data'!$H$11,0,10*ROW('Sanitation Data'!H65))),DL71="Yes"),OFFSET('Sanitation Data'!$H$11,0,10*ROW('Sanitation Data'!H65)),IF(AND(ISNUMBER(OFFSET('Sanitation Data'!$H$11,0,10*ROW('Sanitation Data'!H65))),DL71="No",ISNUMBER(OFFSET('Sanitation Data'!$H$11,0,10*ROW('Sanitation Data'!H65)))),CONCATENATE("[",ROUND(OFFSET('Sanitation Data'!$H$11,0,10*ROW('Sanitation Data'!H65)),0),"]"),IF(AND(ISNUMBER(OFFSET('Sanitation Data'!$H$11,0,10*ROW('Sanitation Data'!H65))),DL71="",ISNUMBER(OFFSET('Sanitation Data'!$H$11,0,10*ROW('Sanitation Data'!H65)))),OFFSET('Sanitation Data'!$H$11,0,10*ROW('Sanitation Data'!H65)),NA())))</f>
        <v>#N/A</v>
      </c>
      <c r="AX71" s="134" t="e">
        <f ca="1">+IF(AND(ISNUMBER(OFFSET('Sanitation Data'!$H$12,0,10*ROW('Sanitation Data'!H65))),DM71="Yes"),OFFSET('Sanitation Data'!$H$12,0,10*ROW('Sanitation Data'!H65)),IF(AND(ISNUMBER(OFFSET('Sanitation Data'!$H$12,0,10*ROW('Sanitation Data'!H65))),DM71="No",ISNUMBER(OFFSET('Sanitation Data'!$H$12,0,10*ROW('Sanitation Data'!H65)))),CONCATENATE("[",ROUND(OFFSET('Sanitation Data'!$H$12,0,10*ROW('Sanitation Data'!H65)),0),"]"),IF(AND(ISNUMBER(OFFSET('Sanitation Data'!$H$12,0,10*ROW('Sanitation Data'!H65))),DM71="",ISNUMBER(OFFSET('Sanitation Data'!$H$12,0,10*ROW('Sanitation Data'!H65)))),OFFSET('Sanitation Data'!$H$12,0,10*ROW('Sanitation Data'!H65)),NA())))</f>
        <v>#N/A</v>
      </c>
      <c r="AY71" s="134" t="e">
        <f ca="1">+IF(AND(ISNUMBER(OFFSET('Sanitation Data'!$H$13,0,10*ROW('Sanitation Data'!H65))),DN71="Yes"),OFFSET('Sanitation Data'!$H$13,0,10*ROW('Sanitation Data'!H65)),IF(AND(ISNUMBER(OFFSET('Sanitation Data'!$H$13,0,10*ROW('Sanitation Data'!H65))),DN71="No",ISNUMBER(OFFSET('Sanitation Data'!$H$13,0,10*ROW('Sanitation Data'!H65)))),CONCATENATE("[",ROUND(OFFSET('Sanitation Data'!$H$13,0,10*ROW('Sanitation Data'!H65)),0),"]"),IF(AND(ISNUMBER(OFFSET('Sanitation Data'!$H$13,0,10*ROW('Sanitation Data'!H65))),DN71="",ISNUMBER(OFFSET('Sanitation Data'!$H$13,0,10*ROW('Sanitation Data'!H65)))),OFFSET('Sanitation Data'!$H$13,0,10*ROW('Sanitation Data'!H65)),NA())))</f>
        <v>#N/A</v>
      </c>
      <c r="AZ71" s="135" t="e">
        <f ca="1">+IF(AND(ISNUMBER(OFFSET('Hygiene Data'!$C$6,0,10*ROW('Hygiene Data'!C65))),DO71="Yes"),OFFSET('Hygiene Data'!$C$6,0,10*ROW('Hygiene Data'!C65)),IF(AND(ISNUMBER(OFFSET('Hygiene Data'!$C$6,0,10*ROW('Hygiene Data'!C65))),DO71="No",ISNUMBER(OFFSET('Hygiene Data'!$C$6,0,10*ROW('Hygiene Data'!C65)))),CONCATENATE("[",ROUND(OFFSET('Hygiene Data'!$C$6,0,10*ROW('Hygiene Data'!C65)),0),"]"),IF(AND(ISNUMBER(OFFSET('Hygiene Data'!$C$6,0,10*ROW('Hygiene Data'!C65))),DO71="",ISNUMBER(OFFSET('Hygiene Data'!$C$6,0,10*ROW('Hygiene Data'!C65)))),OFFSET('Hygiene Data'!$C$6,0,10*ROW('Hygiene Data'!C65)),NA())))</f>
        <v>#N/A</v>
      </c>
      <c r="BA71" s="135" t="e">
        <f ca="1">+IF(AND(ISNUMBER(OFFSET('Hygiene Data'!$C$8,0,10*ROW('Hygiene Data'!C65))),DP71="Yes"),OFFSET('Hygiene Data'!$C$8,0,10*ROW('Hygiene Data'!C65)),IF(AND(ISNUMBER(OFFSET('Hygiene Data'!$C$8,0,10*ROW('Hygiene Data'!C65))),DP71="No",ISNUMBER(OFFSET('Hygiene Data'!$C$8,0,10*ROW('Hygiene Data'!C65)))),CONCATENATE("[",ROUND(OFFSET('Hygiene Data'!$C$8,0,10*ROW('Hygiene Data'!C65)),0),"]"),IF(AND(ISNUMBER(OFFSET('Hygiene Data'!$C$8,0,10*ROW('Hygiene Data'!C65))),DP71="",ISNUMBER(OFFSET('Hygiene Data'!$C$8,0,10*ROW('Hygiene Data'!C65)))),OFFSET('Hygiene Data'!$C$8,0,10*ROW('Hygiene Data'!C65)),NA())))</f>
        <v>#N/A</v>
      </c>
      <c r="BB71" s="135" t="e">
        <f ca="1">+IF(AND(ISNUMBER(OFFSET('Hygiene Data'!$C$10,0,10*ROW('Hygiene Data'!C65))),DQ71="Yes"),OFFSET('Hygiene Data'!$C$10,0,10*ROW('Hygiene Data'!C65)),IF(AND(ISNUMBER(OFFSET('Hygiene Data'!$C$10,0,10*ROW('Hygiene Data'!C65))),DQ71="No",ISNUMBER(OFFSET('Hygiene Data'!$C$10,0,10*ROW('Hygiene Data'!C65)))),CONCATENATE("[",ROUND(OFFSET('Hygiene Data'!$C$10,0,10*ROW('Hygiene Data'!C65)),0),"]"),IF(AND(ISNUMBER(OFFSET('Hygiene Data'!$C$10,0,10*ROW('Hygiene Data'!C65))),DQ71="",ISNUMBER(OFFSET('Hygiene Data'!$C$10,0,10*ROW('Hygiene Data'!C65)))),OFFSET('Hygiene Data'!$C$10,0,10*ROW('Hygiene Data'!C65)),NA())))</f>
        <v>#N/A</v>
      </c>
      <c r="BC71" s="135" t="e">
        <f ca="1">+IF(AND(ISNUMBER(OFFSET('Hygiene Data'!$D$6,0,10*ROW('Hygiene Data'!D65))),DR71="Yes"),OFFSET('Hygiene Data'!$D$6,0,10*ROW('Hygiene Data'!D65)),IF(AND(ISNUMBER(OFFSET('Hygiene Data'!$D$6,0,10*ROW('Hygiene Data'!D65))),DR71="No",ISNUMBER(OFFSET('Hygiene Data'!$D$6,0,10*ROW('Hygiene Data'!D65)))),CONCATENATE("[",ROUND(OFFSET('Hygiene Data'!$D$6,0,10*ROW('Hygiene Data'!D65)),0),"]"),IF(AND(ISNUMBER(OFFSET('Hygiene Data'!$D$6,0,10*ROW('Hygiene Data'!D65))),DR71="",ISNUMBER(OFFSET('Hygiene Data'!$D$6,0,10*ROW('Hygiene Data'!D65)))),OFFSET('Hygiene Data'!$D$6,0,10*ROW('Hygiene Data'!D65)),NA())))</f>
        <v>#N/A</v>
      </c>
      <c r="BD71" s="135" t="e">
        <f ca="1">+IF(AND(ISNUMBER(OFFSET('Hygiene Data'!$D$8,0,10*ROW('Hygiene Data'!D65))),DS71="Yes"),OFFSET('Hygiene Data'!$D$8,0,10*ROW('Hygiene Data'!D65)),IF(AND(ISNUMBER(OFFSET('Hygiene Data'!$D$8,0,10*ROW('Hygiene Data'!D65))),DS71="No",ISNUMBER(OFFSET('Hygiene Data'!$D$8,0,10*ROW('Hygiene Data'!D65)))),CONCATENATE("[",ROUND(OFFSET('Hygiene Data'!$D$8,0,10*ROW('Hygiene Data'!D65)),0),"]"),IF(AND(ISNUMBER(OFFSET('Hygiene Data'!$D$8,0,10*ROW('Hygiene Data'!D65))),DS71="",ISNUMBER(OFFSET('Hygiene Data'!$D$8,0,10*ROW('Hygiene Data'!D65)))),OFFSET('Hygiene Data'!$D$8,0,10*ROW('Hygiene Data'!D65)),NA())))</f>
        <v>#N/A</v>
      </c>
      <c r="BE71" s="135" t="e">
        <f ca="1">+IF(AND(ISNUMBER(OFFSET('Hygiene Data'!$D$10,0,10*ROW('Hygiene Data'!D65))),DT71="Yes"),OFFSET('Hygiene Data'!$D$10,0,10*ROW('Hygiene Data'!D65)),IF(AND(ISNUMBER(OFFSET('Hygiene Data'!$D$10,0,10*ROW('Hygiene Data'!D65))),DT71="No",ISNUMBER(OFFSET('Hygiene Data'!$D$10,0,10*ROW('Hygiene Data'!D65)))),CONCATENATE("[",ROUND(OFFSET('Hygiene Data'!$D$10,0,10*ROW('Hygiene Data'!D65)),0),"]"),IF(AND(ISNUMBER(OFFSET('Hygiene Data'!$D$10,0,10*ROW('Hygiene Data'!D65))),DT71="",ISNUMBER(OFFSET('Hygiene Data'!$D$10,0,10*ROW('Hygiene Data'!D65)))),OFFSET('Hygiene Data'!$D$10,0,10*ROW('Hygiene Data'!D65)),NA())))</f>
        <v>#N/A</v>
      </c>
      <c r="BF71" s="135" t="e">
        <f ca="1">+IF(AND(ISNUMBER(OFFSET('Hygiene Data'!$E$6,0,10*ROW('Hygiene Data'!E65))),DU71="Yes"),OFFSET('Hygiene Data'!$E$6,0,10*ROW('Hygiene Data'!E65)),IF(AND(ISNUMBER(OFFSET('Hygiene Data'!$E$6,0,10*ROW('Hygiene Data'!E65))),DU71="No",ISNUMBER(OFFSET('Hygiene Data'!$E$6,0,10*ROW('Hygiene Data'!E65)))),CONCATENATE("[",ROUND(OFFSET('Hygiene Data'!$E$6,0,10*ROW('Hygiene Data'!E65)),0),"]"),IF(AND(ISNUMBER(OFFSET('Hygiene Data'!$E$6,0,10*ROW('Hygiene Data'!E65))),DU71="",ISNUMBER(OFFSET('Hygiene Data'!$E$6,0,10*ROW('Hygiene Data'!E65)))),OFFSET('Hygiene Data'!$E$6,0,10*ROW('Hygiene Data'!E65)),NA())))</f>
        <v>#N/A</v>
      </c>
      <c r="BG71" s="135" t="e">
        <f ca="1">+IF(AND(ISNUMBER(OFFSET('Hygiene Data'!$E$8,0,10*ROW('Hygiene Data'!E65))),DV71="Yes"),OFFSET('Hygiene Data'!$E$8,0,10*ROW('Hygiene Data'!E65)),IF(AND(ISNUMBER(OFFSET('Hygiene Data'!$E$8,0,10*ROW('Hygiene Data'!E65))),DV71="No",ISNUMBER(OFFSET('Hygiene Data'!$E$8,0,10*ROW('Hygiene Data'!E65)))),CONCATENATE("[",ROUND(OFFSET('Hygiene Data'!$E$8,0,10*ROW('Hygiene Data'!E65)),0),"]"),IF(AND(ISNUMBER(OFFSET('Hygiene Data'!$E$8,0,10*ROW('Hygiene Data'!E65))),DV71="",ISNUMBER(OFFSET('Hygiene Data'!$E$8,0,10*ROW('Hygiene Data'!E65)))),OFFSET('Hygiene Data'!$E$8,0,10*ROW('Hygiene Data'!E65)),NA())))</f>
        <v>#N/A</v>
      </c>
      <c r="BH71" s="135" t="e">
        <f ca="1">+IF(AND(ISNUMBER(OFFSET('Hygiene Data'!$E$10,0,10*ROW('Hygiene Data'!E65))),DW71="Yes"),OFFSET('Hygiene Data'!$E$10,0,10*ROW('Hygiene Data'!E65)),IF(AND(ISNUMBER(OFFSET('Hygiene Data'!$E$10,0,10*ROW('Hygiene Data'!E65))),DW71="No",ISNUMBER(OFFSET('Hygiene Data'!$E$10,0,10*ROW('Hygiene Data'!E65)))),CONCATENATE("[",ROUND(OFFSET('Hygiene Data'!$E$10,0,10*ROW('Hygiene Data'!E65)),0),"]"),IF(AND(ISNUMBER(OFFSET('Hygiene Data'!$E$10,0,10*ROW('Hygiene Data'!E65))),DW71="",ISNUMBER(OFFSET('Hygiene Data'!$E$10,0,10*ROW('Hygiene Data'!E65)))),OFFSET('Hygiene Data'!$E$10,0,10*ROW('Hygiene Data'!E65)),NA())))</f>
        <v>#N/A</v>
      </c>
      <c r="BI71" s="135" t="e">
        <f ca="1">+IF(AND(ISNUMBER(OFFSET('Hygiene Data'!$F$6,0,10*ROW('Hygiene Data'!F65))),DX71="Yes"),OFFSET('Hygiene Data'!$F$6,0,10*ROW('Hygiene Data'!F65)),IF(AND(ISNUMBER(OFFSET('Hygiene Data'!$F$6,0,10*ROW('Hygiene Data'!F65))),DX71="No",ISNUMBER(OFFSET('Hygiene Data'!$F$6,0,10*ROW('Hygiene Data'!F65)))),CONCATENATE("[",ROUND(OFFSET('Hygiene Data'!$F$6,0,10*ROW('Hygiene Data'!F65)),0),"]"),IF(AND(ISNUMBER(OFFSET('Hygiene Data'!$F$6,0,10*ROW('Hygiene Data'!F65))),DX71="",ISNUMBER(OFFSET('Hygiene Data'!$F$6,0,10*ROW('Hygiene Data'!F65)))),OFFSET('Hygiene Data'!$F$6,0,10*ROW('Hygiene Data'!F65)),NA())))</f>
        <v>#N/A</v>
      </c>
      <c r="BJ71" s="135" t="e">
        <f ca="1">+IF(AND(ISNUMBER(OFFSET('Hygiene Data'!$F$8,0,10*ROW('Hygiene Data'!F65))),DY71="Yes"),OFFSET('Hygiene Data'!$F$8,0,10*ROW('Hygiene Data'!F65)),IF(AND(ISNUMBER(OFFSET('Hygiene Data'!$F$8,0,10*ROW('Hygiene Data'!F65))),DY71="No",ISNUMBER(OFFSET('Hygiene Data'!$F$8,0,10*ROW('Hygiene Data'!F65)))),CONCATENATE("[",ROUND(OFFSET('Hygiene Data'!$F$8,0,10*ROW('Hygiene Data'!F65)),0),"]"),IF(AND(ISNUMBER(OFFSET('Hygiene Data'!$F$8,0,10*ROW('Hygiene Data'!F65))),DY71="",ISNUMBER(OFFSET('Hygiene Data'!$F$8,0,10*ROW('Hygiene Data'!F65)))),OFFSET('Hygiene Data'!$F$8,0,10*ROW('Hygiene Data'!F65)),NA())))</f>
        <v>#N/A</v>
      </c>
      <c r="BK71" s="135" t="e">
        <f ca="1">+IF(AND(ISNUMBER(OFFSET('Hygiene Data'!$F$10,0,10*ROW('Hygiene Data'!F65))),DZ71="Yes"),OFFSET('Hygiene Data'!$F$10,0,10*ROW('Hygiene Data'!F65)),IF(AND(ISNUMBER(OFFSET('Hygiene Data'!$F$10,0,10*ROW('Hygiene Data'!F65))),DZ71="No",ISNUMBER(OFFSET('Hygiene Data'!$F$10,0,10*ROW('Hygiene Data'!F65)))),CONCATENATE("[",ROUND(OFFSET('Hygiene Data'!$F$10,0,10*ROW('Hygiene Data'!F65)),0),"]"),IF(AND(ISNUMBER(OFFSET('Hygiene Data'!$F$10,0,10*ROW('Hygiene Data'!F65))),DZ71="",ISNUMBER(OFFSET('Hygiene Data'!$F$10,0,10*ROW('Hygiene Data'!F65)))),OFFSET('Hygiene Data'!$F$10,0,10*ROW('Hygiene Data'!F65)),NA())))</f>
        <v>#N/A</v>
      </c>
      <c r="BL71" s="135" t="e">
        <f ca="1">+IF(AND(ISNUMBER(OFFSET('Hygiene Data'!$G$6,0,10*ROW('Hygiene Data'!G65))),EA71="Yes"),OFFSET('Hygiene Data'!$G$6,0,10*ROW('Hygiene Data'!G65)),IF(AND(ISNUMBER(OFFSET('Hygiene Data'!$G$6,0,10*ROW('Hygiene Data'!G65))),EA71="No",ISNUMBER(OFFSET('Hygiene Data'!$G$6,0,10*ROW('Hygiene Data'!G65)))),CONCATENATE("[",ROUND(OFFSET('Hygiene Data'!$G$6,0,10*ROW('Hygiene Data'!G65)),0),"]"),IF(AND(ISNUMBER(OFFSET('Hygiene Data'!$G$6,0,10*ROW('Hygiene Data'!G65))),EA71="",ISNUMBER(OFFSET('Hygiene Data'!$G$6,0,10*ROW('Hygiene Data'!G65)))),OFFSET('Hygiene Data'!$G$6,0,10*ROW('Hygiene Data'!G65)),NA())))</f>
        <v>#N/A</v>
      </c>
      <c r="BM71" s="135" t="e">
        <f ca="1">+IF(AND(ISNUMBER(OFFSET('Hygiene Data'!$G$8,0,10*ROW('Hygiene Data'!G65))),EB71="Yes"),OFFSET('Hygiene Data'!$G$8,0,10*ROW('Hygiene Data'!G65)),IF(AND(ISNUMBER(OFFSET('Hygiene Data'!$G$8,0,10*ROW('Hygiene Data'!G65))),EB71="No",ISNUMBER(OFFSET('Hygiene Data'!$G$8,0,10*ROW('Hygiene Data'!G65)))),CONCATENATE("[",ROUND(OFFSET('Hygiene Data'!$G$8,0,10*ROW('Hygiene Data'!G65)),0),"]"),IF(AND(ISNUMBER(OFFSET('Hygiene Data'!$G$8,0,10*ROW('Hygiene Data'!G65))),EB71="",ISNUMBER(OFFSET('Hygiene Data'!$G$8,0,10*ROW('Hygiene Data'!G65)))),OFFSET('Hygiene Data'!$G$8,0,10*ROW('Hygiene Data'!G65)),NA())))</f>
        <v>#N/A</v>
      </c>
      <c r="BN71" s="135" t="e">
        <f ca="1">+IF(AND(ISNUMBER(OFFSET('Hygiene Data'!$G$10,0,10*ROW('Hygiene Data'!G65))),EC71="Yes"),OFFSET('Hygiene Data'!$G$10,0,10*ROW('Hygiene Data'!G65)),IF(AND(ISNUMBER(OFFSET('Hygiene Data'!$G$10,0,10*ROW('Hygiene Data'!G65))),EC71="No",ISNUMBER(OFFSET('Hygiene Data'!$G$10,0,10*ROW('Hygiene Data'!G65)))),CONCATENATE("[",ROUND(OFFSET('Hygiene Data'!$G$10,0,10*ROW('Hygiene Data'!G65)),0),"]"),IF(AND(ISNUMBER(OFFSET('Hygiene Data'!$G$10,0,10*ROW('Hygiene Data'!G65))),EC71="",ISNUMBER(OFFSET('Hygiene Data'!$G$10,0,10*ROW('Hygiene Data'!G65)))),OFFSET('Hygiene Data'!$G$10,0,10*ROW('Hygiene Data'!G65)),NA())))</f>
        <v>#N/A</v>
      </c>
      <c r="BO71" s="135" t="e">
        <f ca="1">+IF(AND(ISNUMBER(OFFSET('Hygiene Data'!$H$6,0,10*ROW('Hygiene Data'!H65))),ED71="Yes"),OFFSET('Hygiene Data'!$H$6,0,10*ROW('Hygiene Data'!H65)),IF(AND(ISNUMBER(OFFSET('Hygiene Data'!$H$6,0,10*ROW('Hygiene Data'!H65))),ED71="No",ISNUMBER(OFFSET('Hygiene Data'!$H$6,0,10*ROW('Hygiene Data'!H65)))),CONCATENATE("[",ROUND(OFFSET('Hygiene Data'!$H$6,0,10*ROW('Hygiene Data'!H65)),0),"]"),IF(AND(ISNUMBER(OFFSET('Hygiene Data'!$H$6,0,10*ROW('Hygiene Data'!H65))),ED71="",ISNUMBER(OFFSET('Hygiene Data'!$H$6,0,10*ROW('Hygiene Data'!H65)))),OFFSET('Hygiene Data'!$H$6,0,10*ROW('Hygiene Data'!H65)),NA())))</f>
        <v>#N/A</v>
      </c>
      <c r="BP71" s="135" t="e">
        <f ca="1">+IF(AND(ISNUMBER(OFFSET('Hygiene Data'!$H$8,0,10*ROW('Hygiene Data'!H65))),EE71="Yes"),OFFSET('Hygiene Data'!$H$8,0,10*ROW('Hygiene Data'!H65)),IF(AND(ISNUMBER(OFFSET('Hygiene Data'!$H$8,0,10*ROW('Hygiene Data'!H65))),EE71="No",ISNUMBER(OFFSET('Hygiene Data'!$H$8,0,10*ROW('Hygiene Data'!H65)))),CONCATENATE("[",ROUND(OFFSET('Hygiene Data'!$H$8,0,10*ROW('Hygiene Data'!H65)),0),"]"),IF(AND(ISNUMBER(OFFSET('Hygiene Data'!$H$8,0,10*ROW('Hygiene Data'!H65))),EE71="",ISNUMBER(OFFSET('Hygiene Data'!$H$8,0,10*ROW('Hygiene Data'!H65)))),OFFSET('Hygiene Data'!$H$8,0,10*ROW('Hygiene Data'!H65)),NA())))</f>
        <v>#N/A</v>
      </c>
      <c r="BQ71" s="135" t="e">
        <f ca="1">+IF(AND(ISNUMBER(OFFSET('Hygiene Data'!$H$10,0,10*ROW('Hygiene Data'!H65))),EF71="Yes"),OFFSET('Hygiene Data'!$H$10,0,10*ROW('Hygiene Data'!H65)),IF(AND(ISNUMBER(OFFSET('Hygiene Data'!$H$10,0,10*ROW('Hygiene Data'!H65))),EF71="No",ISNUMBER(OFFSET('Hygiene Data'!$H$10,0,10*ROW('Hygiene Data'!H65)))),CONCATENATE("[",ROUND(OFFSET('Hygiene Data'!$H$10,0,10*ROW('Hygiene Data'!H65)),0),"]"),IF(AND(ISNUMBER(OFFSET('Hygiene Data'!$H$10,0,10*ROW('Hygiene Data'!H65))),EF71="",ISNUMBER(OFFSET('Hygiene Data'!$H$10,0,10*ROW('Hygiene Data'!H65)))),OFFSET('Hygiene Data'!$H$10,0,10*ROW('Hygiene Data'!H65)),NA())))</f>
        <v>#N/A</v>
      </c>
      <c r="BS71" s="34" t="str">
        <f ca="1">+IF(OFFSET('Water Data'!$C$28,0,10*ROW('Water Data'!C65))="","",OFFSET('Water Data'!$C$28,0,10*ROW('Water Data'!C65)))</f>
        <v/>
      </c>
      <c r="BT71" s="34" t="str">
        <f ca="1">+IF(OFFSET('Water Data'!$C$29,0,10*ROW('Water Data'!C65))="","",OFFSET('Water Data'!$C$29,0,10*ROW('Water Data'!C65)))</f>
        <v/>
      </c>
      <c r="BU71" s="34" t="str">
        <f ca="1">+IF(OFFSET('Water Data'!$C$30,0,10*ROW('Water Data'!C65))="","",OFFSET('Water Data'!$C$30,0,10*ROW('Water Data'!C65)))</f>
        <v/>
      </c>
      <c r="BV71" s="34" t="str">
        <f ca="1">+IF(OFFSET('Water Data'!$D$28,0,10*ROW('Water Data'!D65))="","",OFFSET('Water Data'!$D$28,0,10*ROW('Water Data'!D65)))</f>
        <v/>
      </c>
      <c r="BW71" s="34" t="str">
        <f ca="1">+IF(OFFSET('Water Data'!$D$29,0,10*ROW('Water Data'!D65))="","",OFFSET('Water Data'!$D$29,0,10*ROW('Water Data'!D65)))</f>
        <v/>
      </c>
      <c r="BX71" s="34" t="str">
        <f ca="1">+IF(OFFSET('Water Data'!$D$30,0,10*ROW('Water Data'!D65))="","",OFFSET('Water Data'!$D$30,0,10*ROW('Water Data'!D65)))</f>
        <v/>
      </c>
      <c r="BY71" s="34" t="str">
        <f ca="1">+IF(OFFSET('Water Data'!$E$28,0,10*ROW('Water Data'!E65))="","",OFFSET('Water Data'!$E$28,0,10*ROW('Water Data'!E65)))</f>
        <v/>
      </c>
      <c r="BZ71" s="34" t="str">
        <f ca="1">+IF(OFFSET('Water Data'!$E$29,0,10*ROW('Water Data'!E65))="","",OFFSET('Water Data'!$E$29,0,10*ROW('Water Data'!E65)))</f>
        <v/>
      </c>
      <c r="CA71" s="34" t="str">
        <f ca="1">+IF(OFFSET('Water Data'!$E$30,0,10*ROW('Water Data'!E65))="","",OFFSET('Water Data'!$E$30,0,10*ROW('Water Data'!E65)))</f>
        <v/>
      </c>
      <c r="CB71" s="34" t="str">
        <f ca="1">+IF(OFFSET('Water Data'!$F$28,0,10*ROW('Water Data'!F65))="","",OFFSET('Water Data'!$F$28,0,10*ROW('Water Data'!F65)))</f>
        <v/>
      </c>
      <c r="CC71" s="34" t="str">
        <f ca="1">+IF(OFFSET('Water Data'!$F$29,0,10*ROW('Water Data'!F65))="","",OFFSET('Water Data'!$F$29,0,10*ROW('Water Data'!F65)))</f>
        <v/>
      </c>
      <c r="CD71" s="34" t="str">
        <f ca="1">+IF(OFFSET('Water Data'!$F$30,0,10*ROW('Water Data'!F65))="","",OFFSET('Water Data'!$F$30,0,10*ROW('Water Data'!F65)))</f>
        <v/>
      </c>
      <c r="CE71" s="34" t="str">
        <f ca="1">+IF(OFFSET('Water Data'!$G$28,0,10*ROW('Water Data'!G65))="","",OFFSET('Water Data'!$G$28,0,10*ROW('Water Data'!G65)))</f>
        <v/>
      </c>
      <c r="CF71" s="34" t="str">
        <f ca="1">+IF(OFFSET('Water Data'!$G$29,0,10*ROW('Water Data'!G65))="","",OFFSET('Water Data'!$G$29,0,10*ROW('Water Data'!G65)))</f>
        <v/>
      </c>
      <c r="CG71" s="34" t="str">
        <f ca="1">+IF(OFFSET('Water Data'!$G$30,0,10*ROW('Water Data'!G65))="","",OFFSET('Water Data'!$G$30,0,10*ROW('Water Data'!G65)))</f>
        <v/>
      </c>
      <c r="CH71" s="34" t="str">
        <f ca="1">+IF(OFFSET('Water Data'!$H$28,0,10*ROW('Water Data'!H65))="","",OFFSET('Water Data'!$H$28,0,10*ROW('Water Data'!H65)))</f>
        <v/>
      </c>
      <c r="CI71" s="34" t="str">
        <f ca="1">+IF(OFFSET('Water Data'!$H$29,0,10*ROW('Water Data'!H65))="","",OFFSET('Water Data'!$H$29,0,10*ROW('Water Data'!H65)))</f>
        <v/>
      </c>
      <c r="CJ71" s="34" t="str">
        <f ca="1">+IF(OFFSET('Water Data'!$H$30,0,10*ROW('Water Data'!H65))="","",OFFSET('Water Data'!$H$30,0,10*ROW('Water Data'!H65)))</f>
        <v/>
      </c>
      <c r="CK71" s="34" t="str">
        <f ca="1">+IF(OFFSET('Sanitation Data'!$C$29,0,10*ROW('Sanitation Data'!C65))="","",OFFSET('Sanitation Data'!$C$29,0,10*ROW('Sanitation Data'!C65)))</f>
        <v/>
      </c>
      <c r="CL71" s="34" t="str">
        <f ca="1">+IF(OFFSET('Sanitation Data'!$C$30,0,10*ROW('Sanitation Data'!C65))="","",OFFSET('Sanitation Data'!$C$30,0,10*ROW('Sanitation Data'!C65)))</f>
        <v/>
      </c>
      <c r="CM71" s="34" t="str">
        <f ca="1">+IF(OFFSET('Sanitation Data'!$C$31,0,10*ROW('Sanitation Data'!C65))="","",OFFSET('Sanitation Data'!$C$31,0,10*ROW('Sanitation Data'!C65)))</f>
        <v/>
      </c>
      <c r="CN71" s="34" t="str">
        <f ca="1">+IF(OFFSET('Sanitation Data'!$C$32,0,10*ROW('Sanitation Data'!C65))="","",OFFSET('Sanitation Data'!$C$32,0,10*ROW('Sanitation Data'!C65)))</f>
        <v/>
      </c>
      <c r="CO71" s="34" t="str">
        <f ca="1">+IF(OFFSET('Sanitation Data'!$C$33,0,10*ROW('Sanitation Data'!C65))="","",OFFSET('Sanitation Data'!$C$33,0,10*ROW('Sanitation Data'!C65)))</f>
        <v/>
      </c>
      <c r="CP71" s="34" t="str">
        <f ca="1">+IF(OFFSET('Sanitation Data'!$D$29,0,10*ROW('Sanitation Data'!D65))="","",OFFSET('Sanitation Data'!$D$29,0,10*ROW('Sanitation Data'!D65)))</f>
        <v/>
      </c>
      <c r="CQ71" s="34" t="str">
        <f ca="1">+IF(OFFSET('Sanitation Data'!$D$30,0,10*ROW('Sanitation Data'!D65))="","",OFFSET('Sanitation Data'!$D$30,0,10*ROW('Sanitation Data'!D65)))</f>
        <v/>
      </c>
      <c r="CR71" s="34" t="str">
        <f ca="1">+IF(OFFSET('Sanitation Data'!$D$31,0,10*ROW('Sanitation Data'!D65))="","",OFFSET('Sanitation Data'!$D$31,0,10*ROW('Sanitation Data'!D65)))</f>
        <v/>
      </c>
      <c r="CS71" s="34" t="str">
        <f ca="1">+IF(OFFSET('Sanitation Data'!$D$32,0,10*ROW('Sanitation Data'!D65))="","",OFFSET('Sanitation Data'!$D$32,0,10*ROW('Sanitation Data'!D65)))</f>
        <v/>
      </c>
      <c r="CT71" s="34" t="str">
        <f ca="1">+IF(OFFSET('Sanitation Data'!$D$33,0,10*ROW('Sanitation Data'!D65))="","",OFFSET('Sanitation Data'!$D$33,0,10*ROW('Sanitation Data'!D65)))</f>
        <v/>
      </c>
      <c r="CU71" s="34" t="str">
        <f ca="1">+IF(OFFSET('Sanitation Data'!$E$29,0,10*ROW('Sanitation Data'!E65))="","",OFFSET('Sanitation Data'!$E$29,0,10*ROW('Sanitation Data'!E65)))</f>
        <v/>
      </c>
      <c r="CV71" s="34" t="str">
        <f ca="1">+IF(OFFSET('Sanitation Data'!$E$30,0,10*ROW('Sanitation Data'!E65))="","",OFFSET('Sanitation Data'!$E$30,0,10*ROW('Sanitation Data'!E65)))</f>
        <v/>
      </c>
      <c r="CW71" s="34" t="str">
        <f ca="1">+IF(OFFSET('Sanitation Data'!$E$31,0,10*ROW('Sanitation Data'!E65))="","",OFFSET('Sanitation Data'!$E$31,0,10*ROW('Sanitation Data'!E65)))</f>
        <v/>
      </c>
      <c r="CX71" s="34" t="str">
        <f ca="1">+IF(OFFSET('Sanitation Data'!$E$32,0,10*ROW('Sanitation Data'!E65))="","",OFFSET('Sanitation Data'!$E$32,0,10*ROW('Sanitation Data'!E65)))</f>
        <v/>
      </c>
      <c r="CY71" s="34" t="str">
        <f ca="1">+IF(OFFSET('Sanitation Data'!$E$33,0,10*ROW('Sanitation Data'!E65))="","",OFFSET('Sanitation Data'!$E$33,0,10*ROW('Sanitation Data'!E65)))</f>
        <v/>
      </c>
      <c r="CZ71" s="34" t="str">
        <f ca="1">+IF(OFFSET('Sanitation Data'!$F$29,0,10*ROW('Sanitation Data'!F65))="","",OFFSET('Sanitation Data'!$F$29,0,10*ROW('Sanitation Data'!F65)))</f>
        <v/>
      </c>
      <c r="DA71" s="34" t="str">
        <f ca="1">+IF(OFFSET('Sanitation Data'!$F$30,0,10*ROW('Sanitation Data'!F65))="","",OFFSET('Sanitation Data'!$F$30,0,10*ROW('Sanitation Data'!F65)))</f>
        <v/>
      </c>
      <c r="DB71" s="34" t="str">
        <f ca="1">+IF(OFFSET('Sanitation Data'!$F$31,0,10*ROW('Sanitation Data'!F65))="","",OFFSET('Sanitation Data'!$F$31,0,10*ROW('Sanitation Data'!F65)))</f>
        <v/>
      </c>
      <c r="DC71" s="34" t="str">
        <f ca="1">+IF(OFFSET('Sanitation Data'!$F$32,0,10*ROW('Sanitation Data'!F65))="","",OFFSET('Sanitation Data'!$F$32,0,10*ROW('Sanitation Data'!F65)))</f>
        <v/>
      </c>
      <c r="DD71" s="34" t="str">
        <f ca="1">+IF(OFFSET('Sanitation Data'!$F$33,0,10*ROW('Sanitation Data'!F65))="","",OFFSET('Sanitation Data'!$F$33,0,10*ROW('Sanitation Data'!F65)))</f>
        <v/>
      </c>
      <c r="DE71" s="34" t="str">
        <f ca="1">+IF(OFFSET('Sanitation Data'!$G$29,0,10*ROW('Sanitation Data'!G65))="","",OFFSET('Sanitation Data'!$G$29,0,10*ROW('Sanitation Data'!G65)))</f>
        <v/>
      </c>
      <c r="DF71" s="34" t="str">
        <f ca="1">+IF(OFFSET('Sanitation Data'!$G$30,0,10*ROW('Sanitation Data'!G65))="","",OFFSET('Sanitation Data'!$G$30,0,10*ROW('Sanitation Data'!G65)))</f>
        <v/>
      </c>
      <c r="DG71" s="34" t="str">
        <f ca="1">+IF(OFFSET('Sanitation Data'!$G$31,0,10*ROW('Sanitation Data'!G65))="","",OFFSET('Sanitation Data'!$G$31,0,10*ROW('Sanitation Data'!G65)))</f>
        <v/>
      </c>
      <c r="DH71" s="34" t="str">
        <f ca="1">+IF(OFFSET('Sanitation Data'!$G$32,0,10*ROW('Sanitation Data'!G65))="","",OFFSET('Sanitation Data'!$G$32,0,10*ROW('Sanitation Data'!G65)))</f>
        <v/>
      </c>
      <c r="DI71" s="34" t="str">
        <f ca="1">+IF(OFFSET('Sanitation Data'!$G$33,0,10*ROW('Sanitation Data'!G65))="","",OFFSET('Sanitation Data'!$G$33,0,10*ROW('Sanitation Data'!G65)))</f>
        <v/>
      </c>
      <c r="DJ71" s="34" t="str">
        <f ca="1">+IF(OFFSET('Sanitation Data'!$H$29,0,10*ROW('Sanitation Data'!H65))="","",OFFSET('Sanitation Data'!$H$29,0,10*ROW('Sanitation Data'!H65)))</f>
        <v/>
      </c>
      <c r="DK71" s="34" t="str">
        <f ca="1">+IF(OFFSET('Sanitation Data'!$H$30,0,10*ROW('Sanitation Data'!H65))="","",OFFSET('Sanitation Data'!$H$30,0,10*ROW('Sanitation Data'!H65)))</f>
        <v/>
      </c>
      <c r="DL71" s="34" t="str">
        <f ca="1">+IF(OFFSET('Sanitation Data'!$H$31,0,10*ROW('Sanitation Data'!H65))="","",OFFSET('Sanitation Data'!$H$31,0,10*ROW('Sanitation Data'!H65)))</f>
        <v/>
      </c>
      <c r="DM71" s="34" t="str">
        <f ca="1">+IF(OFFSET('Sanitation Data'!$H$32,0,10*ROW('Sanitation Data'!H65))="","",OFFSET('Sanitation Data'!$H$32,0,10*ROW('Sanitation Data'!H65)))</f>
        <v/>
      </c>
      <c r="DN71" s="34" t="str">
        <f ca="1">+IF(OFFSET('Sanitation Data'!$H$33,0,10*ROW('Sanitation Data'!H65))="","",OFFSET('Sanitation Data'!$H$33,0,10*ROW('Sanitation Data'!H65)))</f>
        <v/>
      </c>
      <c r="DO71" s="34" t="str">
        <f ca="1">+IF(OFFSET('Hygiene Data'!$C$12,0,10*ROW('Hygiene Data'!C65))="","",OFFSET('Hygiene Data'!$C$12,0,10*ROW('Hygiene Data'!C65)))</f>
        <v/>
      </c>
      <c r="DP71" s="34" t="str">
        <f ca="1">+IF(OFFSET('Hygiene Data'!$C$13,0,10*ROW('Hygiene Data'!C65))="","",OFFSET('Hygiene Data'!$C$13,0,10*ROW('Hygiene Data'!C65)))</f>
        <v/>
      </c>
      <c r="DQ71" s="34" t="str">
        <f ca="1">+IF(OFFSET('Hygiene Data'!$C$14,0,10*ROW('Hygiene Data'!C65))="","",OFFSET('Hygiene Data'!$C$14,0,10*ROW('Hygiene Data'!C65)))</f>
        <v/>
      </c>
      <c r="DR71" s="34" t="str">
        <f ca="1">+IF(OFFSET('Hygiene Data'!$D$12,0,10*ROW('Hygiene Data'!D65))="","",OFFSET('Hygiene Data'!$D$12,0,10*ROW('Hygiene Data'!D65)))</f>
        <v/>
      </c>
      <c r="DS71" s="34" t="str">
        <f ca="1">+IF(OFFSET('Hygiene Data'!$D$13,0,10*ROW('Hygiene Data'!D65))="","",OFFSET('Hygiene Data'!$D$13,0,10*ROW('Hygiene Data'!D65)))</f>
        <v/>
      </c>
      <c r="DT71" s="34" t="str">
        <f ca="1">+IF(OFFSET('Hygiene Data'!$D$14,0,10*ROW('Hygiene Data'!D65))="","",OFFSET('Hygiene Data'!$D$14,0,10*ROW('Hygiene Data'!D65)))</f>
        <v/>
      </c>
      <c r="DU71" s="34" t="str">
        <f ca="1">+IF(OFFSET('Hygiene Data'!$E$12,0,10*ROW('Hygiene Data'!E65))="","",OFFSET('Hygiene Data'!$E$12,0,10*ROW('Hygiene Data'!E65)))</f>
        <v/>
      </c>
      <c r="DV71" s="34" t="str">
        <f ca="1">+IF(OFFSET('Hygiene Data'!$E$13,0,10*ROW('Hygiene Data'!E65))="","",OFFSET('Hygiene Data'!$E$13,0,10*ROW('Hygiene Data'!E65)))</f>
        <v/>
      </c>
      <c r="DW71" s="34" t="str">
        <f ca="1">+IF(OFFSET('Hygiene Data'!$E$14,0,10*ROW('Hygiene Data'!E65))="","",OFFSET('Hygiene Data'!$E$14,0,10*ROW('Hygiene Data'!E65)))</f>
        <v/>
      </c>
      <c r="DX71" s="34" t="str">
        <f ca="1">+IF(OFFSET('Hygiene Data'!$F$12,0,10*ROW('Hygiene Data'!F65))="","",OFFSET('Hygiene Data'!$F$12,0,10*ROW('Hygiene Data'!F65)))</f>
        <v/>
      </c>
      <c r="DY71" s="34" t="str">
        <f ca="1">+IF(OFFSET('Hygiene Data'!$F$13,0,10*ROW('Hygiene Data'!F65))="","",OFFSET('Hygiene Data'!$F$13,0,10*ROW('Hygiene Data'!F65)))</f>
        <v/>
      </c>
      <c r="DZ71" s="34" t="str">
        <f ca="1">+IF(OFFSET('Hygiene Data'!$F$14,0,10*ROW('Hygiene Data'!F65))="","",OFFSET('Hygiene Data'!$F$14,0,10*ROW('Hygiene Data'!F65)))</f>
        <v/>
      </c>
      <c r="EA71" s="34" t="str">
        <f ca="1">+IF(OFFSET('Hygiene Data'!$G$12,0,10*ROW('Hygiene Data'!G65))="","",OFFSET('Hygiene Data'!$G$12,0,10*ROW('Hygiene Data'!G65)))</f>
        <v/>
      </c>
      <c r="EB71" s="34" t="str">
        <f ca="1">+IF(OFFSET('Hygiene Data'!$G$13,0,10*ROW('Hygiene Data'!G65))="","",OFFSET('Hygiene Data'!$G$13,0,10*ROW('Hygiene Data'!G65)))</f>
        <v/>
      </c>
      <c r="EC71" s="34" t="str">
        <f ca="1">+IF(OFFSET('Hygiene Data'!$G$14,0,10*ROW('Hygiene Data'!G65))="","",OFFSET('Hygiene Data'!$G$14,0,10*ROW('Hygiene Data'!G65)))</f>
        <v/>
      </c>
      <c r="ED71" s="34" t="str">
        <f ca="1">+IF(OFFSET('Hygiene Data'!$H$12,0,10*ROW('Hygiene Data'!H65))="","",OFFSET('Hygiene Data'!$H$12,0,10*ROW('Hygiene Data'!H65)))</f>
        <v/>
      </c>
      <c r="EE71" s="34" t="str">
        <f ca="1">+IF(OFFSET('Hygiene Data'!$H$13,0,10*ROW('Hygiene Data'!H65))="","",OFFSET('Hygiene Data'!$H$13,0,10*ROW('Hygiene Data'!H65)))</f>
        <v/>
      </c>
      <c r="EF71" s="34" t="str">
        <f ca="1">+IF(OFFSET('Hygiene Data'!$H$14,0,10*ROW('Hygiene Data'!H65))="","",OFFSET('Hygiene Data'!$H$14,0,10*ROW('Hygiene Data'!H65)))</f>
        <v/>
      </c>
    </row>
    <row r="72" spans="1:136" x14ac:dyDescent="0.2">
      <c r="A72" s="50" t="str">
        <f ca="1">+IF(OFFSET('Water Data'!$B$1,0,10*ROW('Water Data'!B69))="","",OFFSET('Water Data'!$B$1,0,10*ROW('Water Data'!B69)))</f>
        <v/>
      </c>
      <c r="B72" s="50" t="str">
        <f ca="1">+IF(OFFSET('Water Data'!$A$3,0,10*ROW('Water Data'!A69))="","",OFFSET('Water Data'!$A$3,0,10*ROW('Water Data'!A69)))</f>
        <v/>
      </c>
      <c r="C72" s="50" t="str">
        <f ca="1">+IF(OFFSET('Water Data'!$C$3,0,10*ROW('Water Data'!C69))="","",OFFSET('Water Data'!$C$3,0,10*ROW('Water Data'!C69)))</f>
        <v/>
      </c>
      <c r="D72" s="133" t="e">
        <f ca="1">+IF(AND(ISNUMBER(OFFSET('Water Data'!$C$5,0,10*ROW('Water Data'!C66))),BS72="Yes"),100-OFFSET('Water Data'!$C$5,0,10*ROW('Water Data'!C66)),IF(AND(ISNUMBER(OFFSET('Water Data'!$C$5,0,10*ROW('Water Data'!C66))),BS72="No",ISNUMBER(OFFSET('Water Data'!$C$5,0,10*ROW('Water Data'!C66)))),CONCATENATE("[",ROUND(100-OFFSET('Water Data'!$C$5,0,10*ROW('Water Data'!C66)),0),"]"),IF(AND(ISNUMBER(OFFSET('Water Data'!$C$5,0,10*ROW('Water Data'!C66))),BS72="",ISNUMBER(OFFSET('Water Data'!$C$5,0,10*ROW('Water Data'!C66)))),100-OFFSET('Water Data'!$C$5,0,10*ROW('Water Data'!C66)),NA())))</f>
        <v>#N/A</v>
      </c>
      <c r="E72" s="133" t="e">
        <f ca="1">+IF(AND(ISNUMBER(OFFSET('Water Data'!$C$7,0,10*ROW('Water Data'!D66))),BT72="Yes"),OFFSET('Water Data'!$C$7,0,10*ROW('Water Data'!C66)),IF(AND(ISNUMBER(OFFSET('Water Data'!$C$7,0,10*ROW('Water Data'!C66))),BT72="No",ISNUMBER(OFFSET('Water Data'!$C$7,0,10*ROW('Water Data'!C66)))),CONCATENATE("[",ROUND(OFFSET('Water Data'!$C$7,0,10*ROW('Water Data'!C66)),0),"]"),IF(AND(ISNUMBER(OFFSET('Water Data'!$C$7,0,10*ROW('Water Data'!C66))),BT72="",ISNUMBER(OFFSET('Water Data'!$C$7,0,10*ROW('Water Data'!C66)))),OFFSET('Water Data'!$C$7,0,10*ROW('Water Data'!C66)),NA())))</f>
        <v>#N/A</v>
      </c>
      <c r="F72" s="133" t="e">
        <f ca="1">+IF(AND(ISNUMBER(OFFSET('Water Data'!$C$10,0,10*ROW('Water Data'!C66))),BU72="Yes"),OFFSET('Water Data'!$C$10,0,10*ROW('Water Data'!C66)),IF(AND(ISNUMBER(OFFSET('Water Data'!$C$10,0,10*ROW('Water Data'!C66))),BU72="No",ISNUMBER(OFFSET('Water Data'!$C$10,0,10*ROW('Water Data'!C66)))),CONCATENATE("[",ROUND(OFFSET('Water Data'!$C$10,0,10*ROW('Water Data'!C66)),0),"]"),IF(AND(ISNUMBER(OFFSET('Water Data'!$C$10,0,10*ROW('Water Data'!C66))),BU72="",ISNUMBER(OFFSET('Water Data'!$C$10,0,10*ROW('Water Data'!C66)))),OFFSET('Water Data'!$C$10,0,10*ROW('Water Data'!C66)),NA())))</f>
        <v>#N/A</v>
      </c>
      <c r="G72" s="133" t="e">
        <f ca="1">+IF(AND(ISNUMBER(OFFSET('Water Data'!$D$5,0,10*ROW('Water Data'!D66))),BV72="Yes"),100-OFFSET('Water Data'!$D$5,0,10*ROW('Water Data'!D66)),IF(AND(ISNUMBER(OFFSET('Water Data'!$D$5,0,10*ROW('Water Data'!D66))),BV72="No",ISNUMBER(OFFSET('Water Data'!$D$5,0,10*ROW('Water Data'!D66)))),CONCATENATE("[",ROUND(100-OFFSET('Water Data'!$D$5,0,10*ROW('Water Data'!D66)),0),"]"),IF(AND(ISNUMBER(OFFSET('Water Data'!$D$5,0,10*ROW('Water Data'!D66))),BV72="",ISNUMBER(OFFSET('Water Data'!$D$5,0,10*ROW('Water Data'!D66)))),100-OFFSET('Water Data'!$D$5,0,10*ROW('Water Data'!D66)),NA())))</f>
        <v>#N/A</v>
      </c>
      <c r="H72" s="133" t="e">
        <f ca="1">+IF(AND(ISNUMBER(OFFSET('Water Data'!$D$7,0,10*ROW('Water Data'!D66))),BW72="Yes"),OFFSET('Water Data'!$D$7,0,10*ROW('Water Data'!D66)),IF(AND(ISNUMBER(OFFSET('Water Data'!$D$7,0,10*ROW('Water Data'!D66))),BW72="No",ISNUMBER(OFFSET('Water Data'!$D$7,0,10*ROW('Water Data'!D66)))),CONCATENATE("[",ROUND(OFFSET('Water Data'!$C$7,0,10*ROW('Water Data'!D66)),0),"]"),IF(AND(ISNUMBER(OFFSET('Water Data'!$D$7,0,10*ROW('Water Data'!D66))),BW72="",ISNUMBER(OFFSET('Water Data'!$D$7,0,10*ROW('Water Data'!D66)))),OFFSET('Water Data'!$D$7,0,10*ROW('Water Data'!D66)),NA())))</f>
        <v>#N/A</v>
      </c>
      <c r="I72" s="133" t="e">
        <f ca="1">+IF(AND(ISNUMBER(OFFSET('Water Data'!$D$10,0,10*ROW('Water Data'!D66))),BX72="Yes"),OFFSET('Water Data'!$D$10,0,10*ROW('Water Data'!D66)),IF(AND(ISNUMBER(OFFSET('Water Data'!$D$10,0,10*ROW('Water Data'!D66))),BX72="No",ISNUMBER(OFFSET('Water Data'!$D$10,0,10*ROW('Water Data'!D66)))),CONCATENATE("[",ROUND(OFFSET('Water Data'!$D$10,0,10*ROW('Water Data'!D66)),0),"]"),IF(AND(ISNUMBER(OFFSET('Water Data'!$D$10,0,10*ROW('Water Data'!D66))),BX72="",ISNUMBER(OFFSET('Water Data'!$D$10,0,10*ROW('Water Data'!D66)))),OFFSET('Water Data'!$D$10,0,10*ROW('Water Data'!D66)),NA())))</f>
        <v>#N/A</v>
      </c>
      <c r="J72" s="133" t="e">
        <f ca="1">+IF(AND(ISNUMBER(OFFSET('Water Data'!$E$5,0,10*ROW('Water Data'!E66))),BY72="Yes"),100-OFFSET('Water Data'!$E$5,0,10*ROW('Water Data'!E66)),IF(AND(ISNUMBER(OFFSET('Water Data'!$E$5,0,10*ROW('Water Data'!E66))),BY72="No",ISNUMBER(OFFSET('Water Data'!$E$5,0,10*ROW('Water Data'!E66)))),CONCATENATE("[",ROUND(100-OFFSET('Water Data'!$E$5,0,10*ROW('Water Data'!E66)),0),"]"),IF(AND(ISNUMBER(OFFSET('Water Data'!$E$5,0,10*ROW('Water Data'!E66))),BY72="",ISNUMBER(OFFSET('Water Data'!$E$5,0,10*ROW('Water Data'!E66)))),100-OFFSET('Water Data'!$E$5,0,10*ROW('Water Data'!E66)),NA())))</f>
        <v>#N/A</v>
      </c>
      <c r="K72" s="133" t="e">
        <f ca="1">+IF(AND(ISNUMBER(OFFSET('Water Data'!$E$7,0,10*ROW('Water Data'!E66))),BZ72="Yes"),OFFSET('Water Data'!$E$7,0,10*ROW('Water Data'!E66)),IF(AND(ISNUMBER(OFFSET('Water Data'!$E$7,0,10*ROW('Water Data'!E66))),BZ72="No",ISNUMBER(OFFSET('Water Data'!$E$7,0,10*ROW('Water Data'!E66)))),CONCATENATE("[",ROUND(OFFSET('Water Data'!$E$7,0,10*ROW('Water Data'!E66)),0),"]"),IF(AND(ISNUMBER(OFFSET('Water Data'!$E$7,0,10*ROW('Water Data'!E66))),BZ72="",ISNUMBER(OFFSET('Water Data'!$E$7,0,10*ROW('Water Data'!E66)))),OFFSET('Water Data'!$E$7,0,10*ROW('Water Data'!E66)),NA())))</f>
        <v>#N/A</v>
      </c>
      <c r="L72" s="133" t="e">
        <f ca="1">+IF(AND(ISNUMBER(OFFSET('Water Data'!$E$10,0,10*ROW('Water Data'!E66))),CA72="Yes"),OFFSET('Water Data'!$E$10,0,10*ROW('Water Data'!E66)),IF(AND(ISNUMBER(OFFSET('Water Data'!$E$10,0,10*ROW('Water Data'!E66))),CA72="No",ISNUMBER(OFFSET('Water Data'!$E$10,0,10*ROW('Water Data'!E66)))),CONCATENATE("[",ROUND(OFFSET('Water Data'!$E$10,0,10*ROW('Water Data'!E66)),0),"]"),IF(AND(ISNUMBER(OFFSET('Water Data'!$E$10,0,10*ROW('Water Data'!E66))),CA72="",ISNUMBER(OFFSET('Water Data'!$E$10,0,10*ROW('Water Data'!E66)))),OFFSET('Water Data'!$E$10,0,10*ROW('Water Data'!E66)),NA())))</f>
        <v>#N/A</v>
      </c>
      <c r="M72" s="133" t="e">
        <f ca="1">+IF(AND(ISNUMBER(OFFSET('Water Data'!$F$5,0,10*ROW('Water Data'!F66))),CB72="Yes"),100-OFFSET('Water Data'!$F$5,0,10*ROW('Water Data'!F66)),IF(AND(ISNUMBER(OFFSET('Water Data'!$F$5,0,10*ROW('Water Data'!F66))),CB72="No",ISNUMBER(OFFSET('Water Data'!$F$5,0,10*ROW('Water Data'!F66)))),CONCATENATE("[",ROUND(100-OFFSET('Water Data'!$F$5,0,10*ROW('Water Data'!F66)),0),"]"),IF(AND(ISNUMBER(OFFSET('Water Data'!$F$5,0,10*ROW('Water Data'!F66))),CB72="",ISNUMBER(OFFSET('Water Data'!$F$5,0,10*ROW('Water Data'!F66)))),100-OFFSET('Water Data'!$F$5,0,10*ROW('Water Data'!F66)),NA())))</f>
        <v>#N/A</v>
      </c>
      <c r="N72" s="133" t="e">
        <f ca="1">+IF(AND(ISNUMBER(OFFSET('Water Data'!$F$7,0,10*ROW('Water Data'!F66))),CC72="Yes"),OFFSET('Water Data'!$F$7,0,10*ROW('Water Data'!F66)),IF(AND(ISNUMBER(OFFSET('Water Data'!$F$7,0,10*ROW('Water Data'!F66))),CC72="No",ISNUMBER(OFFSET('Water Data'!$F$7,0,10*ROW('Water Data'!F66)))),CONCATENATE("[",ROUND(OFFSET('Water Data'!$F$7,0,10*ROW('Water Data'!F66)),0),"]"),IF(AND(ISNUMBER(OFFSET('Water Data'!$F$7,0,10*ROW('Water Data'!F66))),CC72="",ISNUMBER(OFFSET('Water Data'!$F$7,0,10*ROW('Water Data'!F66)))),OFFSET('Water Data'!$F$7,0,10*ROW('Water Data'!F66)),NA())))</f>
        <v>#N/A</v>
      </c>
      <c r="O72" s="133" t="e">
        <f ca="1">+IF(AND(ISNUMBER(OFFSET('Water Data'!$F$10,0,10*ROW('Water Data'!F66))),CD72="Yes"),OFFSET('Water Data'!$F$10,0,10*ROW('Water Data'!F66)),IF(AND(ISNUMBER(OFFSET('Water Data'!$F$10,0,10*ROW('Water Data'!F66))),CD72="No",ISNUMBER(OFFSET('Water Data'!$F$10,0,10*ROW('Water Data'!F66)))),CONCATENATE("[",ROUND(OFFSET('Water Data'!$F$10,0,10*ROW('Water Data'!F66)),0),"]"),IF(AND(ISNUMBER(OFFSET('Water Data'!$F$10,0,10*ROW('Water Data'!F66))),CD72="",ISNUMBER(OFFSET('Water Data'!$F$10,0,10*ROW('Water Data'!F66)))),OFFSET('Water Data'!$F$10,0,10*ROW('Water Data'!F66)),NA())))</f>
        <v>#N/A</v>
      </c>
      <c r="P72" s="133" t="e">
        <f ca="1">+IF(AND(ISNUMBER(OFFSET('Water Data'!$G$5,0,10*ROW('Water Data'!G66))),CE72="Yes"),100-OFFSET('Water Data'!$G$5,0,10*ROW('Water Data'!G66)),IF(AND(ISNUMBER(OFFSET('Water Data'!$G$5,0,10*ROW('Water Data'!G66))),CE72="No",ISNUMBER(OFFSET('Water Data'!$G$5,0,10*ROW('Water Data'!G66)))),CONCATENATE("[",ROUND(100-OFFSET('Water Data'!$G$5,0,10*ROW('Water Data'!G66)),0),"]"),IF(AND(ISNUMBER(OFFSET('Water Data'!$G$5,0,10*ROW('Water Data'!G66))),CE72="",ISNUMBER(OFFSET('Water Data'!$G$5,0,10*ROW('Water Data'!G66)))),100-OFFSET('Water Data'!$G$5,0,10*ROW('Water Data'!G66)),NA())))</f>
        <v>#N/A</v>
      </c>
      <c r="Q72" s="133" t="e">
        <f ca="1">+IF(AND(ISNUMBER(OFFSET('Water Data'!$G$7,0,10*ROW('Water Data'!G66))),CF72="Yes"),OFFSET('Water Data'!$G$7,0,10*ROW('Water Data'!G66)),IF(AND(ISNUMBER(OFFSET('Water Data'!$G$7,0,10*ROW('Water Data'!G66))),CF72="No",ISNUMBER(OFFSET('Water Data'!$G$7,0,10*ROW('Water Data'!G66)))),CONCATENATE("[",ROUND(OFFSET('Water Data'!$G$7,0,10*ROW('Water Data'!G66)),0),"]"),IF(AND(ISNUMBER(OFFSET('Water Data'!$G$7,0,10*ROW('Water Data'!G66))),CF72="",ISNUMBER(OFFSET('Water Data'!$G$7,0,10*ROW('Water Data'!G66)))),OFFSET('Water Data'!$G$7,0,10*ROW('Water Data'!G66)),NA())))</f>
        <v>#N/A</v>
      </c>
      <c r="R72" s="133" t="e">
        <f ca="1">+IF(AND(ISNUMBER(OFFSET('Water Data'!$G$10,0,10*ROW('Water Data'!G66))),CG72="Yes"),OFFSET('Water Data'!$G$10,0,10*ROW('Water Data'!G66)),IF(AND(ISNUMBER(OFFSET('Water Data'!$G$10,0,10*ROW('Water Data'!G66))),CG72="No",ISNUMBER(OFFSET('Water Data'!$G$10,0,10*ROW('Water Data'!G66)))),CONCATENATE("[",ROUND(OFFSET('Water Data'!$G$10,0,10*ROW('Water Data'!G66)),0),"]"),IF(AND(ISNUMBER(OFFSET('Water Data'!$G$10,0,10*ROW('Water Data'!G66))),CG72="",ISNUMBER(OFFSET('Water Data'!$G$10,0,10*ROW('Water Data'!G66)))),OFFSET('Water Data'!$G$10,0,10*ROW('Water Data'!G66)),NA())))</f>
        <v>#N/A</v>
      </c>
      <c r="S72" s="133" t="e">
        <f ca="1">+IF(AND(ISNUMBER(OFFSET('Water Data'!$H$5,0,10*ROW('Water Data'!H66))),CH72="Yes"),100-OFFSET('Water Data'!$H$5,0,10*ROW('Water Data'!H66)),IF(AND(ISNUMBER(OFFSET('Water Data'!$H$5,0,10*ROW('Water Data'!H66))),CH72="No",ISNUMBER(OFFSET('Water Data'!$H$5,0,10*ROW('Water Data'!H66)))),CONCATENATE("[",ROUND(100-OFFSET('Water Data'!$H$5,0,10*ROW('Water Data'!H66)),0),"]"),IF(AND(ISNUMBER(OFFSET('Water Data'!$H$5,0,10*ROW('Water Data'!H66))),CH72="",ISNUMBER(OFFSET('Water Data'!$H$5,0,10*ROW('Water Data'!H66)))),100-OFFSET('Water Data'!$H$5,0,10*ROW('Water Data'!H66)),NA())))</f>
        <v>#N/A</v>
      </c>
      <c r="T72" s="133" t="e">
        <f ca="1">+IF(AND(ISNUMBER(OFFSET('Water Data'!$H$7,0,10*ROW('Water Data'!H66))),CI72="Yes"),OFFSET('Water Data'!$H$7,0,10*ROW('Water Data'!H66)),IF(AND(ISNUMBER(OFFSET('Water Data'!$H$7,0,10*ROW('Water Data'!H66))),CI72="No",ISNUMBER(OFFSET('Water Data'!$H$7,0,10*ROW('Water Data'!H66)))),CONCATENATE("[",ROUND(OFFSET('Water Data'!$H$7,0,10*ROW('Water Data'!H66)),0),"]"),IF(AND(ISNUMBER(OFFSET('Water Data'!$H$7,0,10*ROW('Water Data'!H66))),CI72="",ISNUMBER(OFFSET('Water Data'!$H$7,0,10*ROW('Water Data'!H66)))),OFFSET('Water Data'!$H$7,0,10*ROW('Water Data'!H66)),NA())))</f>
        <v>#N/A</v>
      </c>
      <c r="U72" s="133" t="e">
        <f ca="1">+IF(AND(ISNUMBER(OFFSET('Water Data'!$H$10,0,10*ROW('Water Data'!H66))),CJ72="Yes"),OFFSET('Water Data'!$H$10,0,10*ROW('Water Data'!H66)),IF(AND(ISNUMBER(OFFSET('Water Data'!$H$10,0,10*ROW('Water Data'!H66))),CJ72="No",ISNUMBER(OFFSET('Water Data'!$H$10,0,10*ROW('Water Data'!H66)))),CONCATENATE("[",ROUND(OFFSET('Water Data'!$H$10,0,10*ROW('Water Data'!H66)),0),"]"),IF(AND(ISNUMBER(OFFSET('Water Data'!$H$10,0,10*ROW('Water Data'!H66))),CJ72="",ISNUMBER(OFFSET('Water Data'!$H$10,0,10*ROW('Water Data'!H66)))),OFFSET('Water Data'!$H$10,0,10*ROW('Water Data'!H66)),NA())))</f>
        <v>#N/A</v>
      </c>
      <c r="V72" s="134" t="e">
        <f ca="1">+IF(AND(ISNUMBER(OFFSET('Sanitation Data'!$C$5,0,10*ROW('Sanitation Data'!C66))),CK72="Yes"),100-OFFSET('Sanitation Data'!$C$5,0,10*ROW('Sanitation Data'!C66)),IF(AND(ISNUMBER(OFFSET('Sanitation Data'!$C$5,0,10*ROW('Sanitation Data'!C66))),CK72="No",ISNUMBER(OFFSET('Sanitation Data'!$C$5,0,10*ROW('Sanitation Data'!C66)))),CONCATENATE("[",ROUND(100-OFFSET('Sanitation Data'!$C$5,0,10*ROW('Sanitation Data'!C66)),0),"]"),IF(AND(ISNUMBER(OFFSET('Sanitation Data'!$C$5,0,10*ROW('Sanitation Data'!C66))),CK72="",ISNUMBER(OFFSET('Sanitation Data'!$C$5,0,10*ROW('Sanitation Data'!C66)))),100-OFFSET('Sanitation Data'!$C$5,0,10*ROW('Sanitation Data'!C66)),NA())))</f>
        <v>#N/A</v>
      </c>
      <c r="W72" s="134" t="e">
        <f ca="1">+IF(AND(ISNUMBER(OFFSET('Sanitation Data'!$C$7,0,10*ROW('Sanitation Data'!C66))),CL72="Yes"),OFFSET('Sanitation Data'!$C$7,0,10*ROW('Sanitation Data'!C66)),IF(AND(ISNUMBER(OFFSET('Sanitation Data'!$C$7,0,10*ROW('Sanitation Data'!C66))),CL72="No",ISNUMBER(OFFSET('Sanitation Data'!$C$7,0,10*ROW('Sanitation Data'!C66)))),CONCATENATE("[",ROUND(OFFSET('Sanitation Data'!$C$7,0,10*ROW('Sanitation Data'!C66)),0),"]"),IF(AND(ISNUMBER(OFFSET('Sanitation Data'!$C$7,0,10*ROW('Sanitation Data'!C66))),CL72="",ISNUMBER(OFFSET('Sanitation Data'!$C$7,0,10*ROW('Sanitation Data'!C66)))),OFFSET('Sanitation Data'!$C$7,0,10*ROW('Sanitation Data'!C66)),NA())))</f>
        <v>#N/A</v>
      </c>
      <c r="X72" s="134" t="e">
        <f ca="1">+IF(AND(ISNUMBER(OFFSET('Sanitation Data'!$C$11,0,10*ROW('Sanitation Data'!C66))),CM72="Yes"),OFFSET('Sanitation Data'!$C$11,0,10*ROW('Sanitation Data'!C66)),IF(AND(ISNUMBER(OFFSET('Sanitation Data'!$C$11,0,10*ROW('Sanitation Data'!C66))),CM72="No",ISNUMBER(OFFSET('Sanitation Data'!$C$11,0,10*ROW('Sanitation Data'!C66)))),CONCATENATE("[",ROUND(OFFSET('Sanitation Data'!$C$11,0,10*ROW('Sanitation Data'!C66)),0),"]"),IF(AND(ISNUMBER(OFFSET('Sanitation Data'!$C$11,0,10*ROW('Sanitation Data'!C66))),CM72="",ISNUMBER(OFFSET('Sanitation Data'!$C$11,0,10*ROW('Sanitation Data'!C66)))),OFFSET('Sanitation Data'!$C$11,0,10*ROW('Sanitation Data'!C66)),NA())))</f>
        <v>#N/A</v>
      </c>
      <c r="Y72" s="134" t="e">
        <f ca="1">+IF(AND(ISNUMBER(OFFSET('Sanitation Data'!$C$12,0,10*ROW('Sanitation Data'!C66))),CN72="Yes"),OFFSET('Sanitation Data'!$C$12,0,10*ROW('Sanitation Data'!C66)),IF(AND(ISNUMBER(OFFSET('Sanitation Data'!$C$12,0,10*ROW('Sanitation Data'!C66))),CN72="No",ISNUMBER(OFFSET('Sanitation Data'!$C$12,0,10*ROW('Sanitation Data'!C66)))),CONCATENATE("[",ROUND(OFFSET('Sanitation Data'!$C$12,0,10*ROW('Sanitation Data'!C66)),0),"]"),IF(AND(ISNUMBER(OFFSET('Sanitation Data'!$C$12,0,10*ROW('Sanitation Data'!C66))),CN72="",ISNUMBER(OFFSET('Sanitation Data'!$C$12,0,10*ROW('Sanitation Data'!C66)))),OFFSET('Sanitation Data'!$C$12,0,10*ROW('Sanitation Data'!C66)),NA())))</f>
        <v>#N/A</v>
      </c>
      <c r="Z72" s="134" t="e">
        <f ca="1">+IF(AND(ISNUMBER(OFFSET('Sanitation Data'!$C$13,0,10*ROW('Sanitation Data'!C66))),CO72="Yes"),OFFSET('Sanitation Data'!$C$13,0,10*ROW('Sanitation Data'!C66)),IF(AND(ISNUMBER(OFFSET('Sanitation Data'!$C$13,0,10*ROW('Sanitation Data'!C66))),CO72="No",ISNUMBER(OFFSET('Sanitation Data'!$C$13,0,10*ROW('Sanitation Data'!C66)))),CONCATENATE("[",ROUND(OFFSET('Sanitation Data'!$C$13,0,10*ROW('Sanitation Data'!C66)),0),"]"),IF(AND(ISNUMBER(OFFSET('Sanitation Data'!$C$13,0,10*ROW('Sanitation Data'!C66))),CO72="",ISNUMBER(OFFSET('Sanitation Data'!$C$13,0,10*ROW('Sanitation Data'!C66)))),OFFSET('Sanitation Data'!$C$13,0,10*ROW('Sanitation Data'!C66)),NA())))</f>
        <v>#N/A</v>
      </c>
      <c r="AA72" s="134" t="e">
        <f ca="1">+IF(AND(ISNUMBER(OFFSET('Sanitation Data'!$D$5,0,10*ROW('Sanitation Data'!D66))),CP72="Yes"),100-OFFSET('Sanitation Data'!$D$5,0,10*ROW('Sanitation Data'!D66)),IF(AND(ISNUMBER(OFFSET('Sanitation Data'!$D$5,0,10*ROW('Sanitation Data'!D66))),CP72="No",ISNUMBER(OFFSET('Sanitation Data'!$D$5,0,10*ROW('Sanitation Data'!D66)))),CONCATENATE("[",ROUND(100-OFFSET('Sanitation Data'!$D$5,0,10*ROW('Sanitation Data'!D66)),0),"]"),IF(AND(ISNUMBER(OFFSET('Sanitation Data'!$D$5,0,10*ROW('Sanitation Data'!D66))),CP72="",ISNUMBER(OFFSET('Sanitation Data'!$D$5,0,10*ROW('Sanitation Data'!D66)))),100-OFFSET('Sanitation Data'!$D$5,0,10*ROW('Sanitation Data'!D66)),NA())))</f>
        <v>#N/A</v>
      </c>
      <c r="AB72" s="134" t="e">
        <f ca="1">+IF(AND(ISNUMBER(OFFSET('Sanitation Data'!$D$7,0,10*ROW('Sanitation Data'!D66))),CQ72="Yes"),OFFSET('Sanitation Data'!$D$7,0,10*ROW('Sanitation Data'!G66)),IF(AND(ISNUMBER(OFFSET('Sanitation Data'!$D$7,0,10*ROW('Sanitation Data'!D66))),CQ72="No",ISNUMBER(OFFSET('Sanitation Data'!$D$7,0,10*ROW('Sanitation Data'!D66)))),CONCATENATE("[",ROUND(OFFSET('Sanitation Data'!$D$7,0,10*ROW('Sanitation Data'!D66)),0),"]"),IF(AND(ISNUMBER(OFFSET('Sanitation Data'!$D$7,0,10*ROW('Sanitation Data'!D66))),CQ72="",ISNUMBER(OFFSET('Sanitation Data'!$D$7,0,10*ROW('Sanitation Data'!D66)))),OFFSET('Sanitation Data'!$D$7,0,10*ROW('Sanitation Data'!D66)),NA())))</f>
        <v>#N/A</v>
      </c>
      <c r="AC72" s="134" t="e">
        <f ca="1">+IF(AND(ISNUMBER(OFFSET('Sanitation Data'!$D$11,0,10*ROW('Sanitation Data'!D66))),CR72="Yes"),OFFSET('Sanitation Data'!$D$11,0,10*ROW('Sanitation Data'!D66)),IF(AND(ISNUMBER(OFFSET('Sanitation Data'!$D$11,0,10*ROW('Sanitation Data'!D66))),CR72="No",ISNUMBER(OFFSET('Sanitation Data'!$D$11,0,10*ROW('Sanitation Data'!D66)))),CONCATENATE("[",ROUND(OFFSET('Sanitation Data'!$D$11,0,10*ROW('Sanitation Data'!D66)),0),"]"),IF(AND(ISNUMBER(OFFSET('Sanitation Data'!$D$11,0,10*ROW('Sanitation Data'!D66))),CR72="",ISNUMBER(OFFSET('Sanitation Data'!$D$11,0,10*ROW('Sanitation Data'!D66)))),OFFSET('Sanitation Data'!$D$11,0,10*ROW('Sanitation Data'!D66)),NA())))</f>
        <v>#N/A</v>
      </c>
      <c r="AD72" s="134" t="e">
        <f ca="1">+IF(AND(ISNUMBER(OFFSET('Sanitation Data'!$D$12,0,10*ROW('Sanitation Data'!D66))),CS72="Yes"),OFFSET('Sanitation Data'!$D$12,0,10*ROW('Sanitation Data'!D66)),IF(AND(ISNUMBER(OFFSET('Sanitation Data'!$D$12,0,10*ROW('Sanitation Data'!D66))),CS72="No",ISNUMBER(OFFSET('Sanitation Data'!$D$12,0,10*ROW('Sanitation Data'!D66)))),CONCATENATE("[",ROUND(OFFSET('Sanitation Data'!$D$12,0,10*ROW('Sanitation Data'!D66)),0),"]"),IF(AND(ISNUMBER(OFFSET('Sanitation Data'!$D$12,0,10*ROW('Sanitation Data'!D66))),CS72="",ISNUMBER(OFFSET('Sanitation Data'!$D$12,0,10*ROW('Sanitation Data'!D66)))),OFFSET('Sanitation Data'!$D$12,0,10*ROW('Sanitation Data'!D66)),NA())))</f>
        <v>#N/A</v>
      </c>
      <c r="AE72" s="134" t="e">
        <f ca="1">+IF(AND(ISNUMBER(OFFSET('Sanitation Data'!$D$13,0,10*ROW('Sanitation Data'!D66))),CT72="Yes"),OFFSET('Sanitation Data'!$D$13,0,10*ROW('Sanitation Data'!D66)),IF(AND(ISNUMBER(OFFSET('Sanitation Data'!$D$13,0,10*ROW('Sanitation Data'!D66))),CT72="No",ISNUMBER(OFFSET('Sanitation Data'!$D$13,0,10*ROW('Sanitation Data'!D66)))),CONCATENATE("[",ROUND(OFFSET('Sanitation Data'!$D$13,0,10*ROW('Sanitation Data'!D66)),0),"]"),IF(AND(ISNUMBER(OFFSET('Sanitation Data'!$D$13,0,10*ROW('Sanitation Data'!D66))),CT72="",ISNUMBER(OFFSET('Sanitation Data'!$D$13,0,10*ROW('Sanitation Data'!D66)))),OFFSET('Sanitation Data'!$D$13,0,10*ROW('Sanitation Data'!D66)),NA())))</f>
        <v>#N/A</v>
      </c>
      <c r="AF72" s="134" t="e">
        <f ca="1">+IF(AND(ISNUMBER(OFFSET('Sanitation Data'!$E$5,0,10*ROW('Sanitation Data'!E66))),CU72="Yes"),100-OFFSET('Sanitation Data'!$E$5,0,10*ROW('Sanitation Data'!E66)),IF(AND(ISNUMBER(OFFSET('Sanitation Data'!$E$5,0,10*ROW('Sanitation Data'!E66))),CU72="No",ISNUMBER(OFFSET('Sanitation Data'!$E$5,0,10*ROW('Sanitation Data'!E66)))),CONCATENATE("[",ROUND(100-OFFSET('Sanitation Data'!$E$5,0,10*ROW('Sanitation Data'!E66)),0),"]"),IF(AND(ISNUMBER(OFFSET('Sanitation Data'!$E$5,0,10*ROW('Sanitation Data'!E66))),CU72="",ISNUMBER(OFFSET('Sanitation Data'!$E$5,0,10*ROW('Sanitation Data'!E66)))),100-OFFSET('Sanitation Data'!$E$5,0,10*ROW('Sanitation Data'!E66)),NA())))</f>
        <v>#N/A</v>
      </c>
      <c r="AG72" s="134" t="e">
        <f ca="1">+IF(AND(ISNUMBER(OFFSET('Sanitation Data'!$E$7,0,10*ROW('Sanitation Data'!E66))),CV72="Yes"),OFFSET('Sanitation Data'!$E$7,0,10*ROW('Sanitation Data'!E66)),IF(AND(ISNUMBER(OFFSET('Sanitation Data'!$E$7,0,10*ROW('Sanitation Data'!E66))),CV72="No",ISNUMBER(OFFSET('Sanitation Data'!$E$7,0,10*ROW('Sanitation Data'!E66)))),CONCATENATE("[",ROUND(OFFSET('Sanitation Data'!$E$7,0,10*ROW('Sanitation Data'!E66)),0),"]"),IF(AND(ISNUMBER(OFFSET('Sanitation Data'!$E$7,0,10*ROW('Sanitation Data'!E66))),CV72="",ISNUMBER(OFFSET('Sanitation Data'!$E$7,0,10*ROW('Sanitation Data'!E66)))),OFFSET('Sanitation Data'!$E$7,0,10*ROW('Sanitation Data'!E66)),NA())))</f>
        <v>#N/A</v>
      </c>
      <c r="AH72" s="134" t="e">
        <f ca="1">+IF(AND(ISNUMBER(OFFSET('Sanitation Data'!$E$11,0,10*ROW('Sanitation Data'!E66))),CW72="Yes"),OFFSET('Sanitation Data'!$E$11,0,10*ROW('Sanitation Data'!E66)),IF(AND(ISNUMBER(OFFSET('Sanitation Data'!$E$11,0,10*ROW('Sanitation Data'!E66))),CW72="No",ISNUMBER(OFFSET('Sanitation Data'!$E$11,0,10*ROW('Sanitation Data'!E66)))),CONCATENATE("[",ROUND(OFFSET('Sanitation Data'!$E$11,0,10*ROW('Sanitation Data'!E66)),0),"]"),IF(AND(ISNUMBER(OFFSET('Sanitation Data'!$E$11,0,10*ROW('Sanitation Data'!E66))),CW72="",ISNUMBER(OFFSET('Sanitation Data'!$E$11,0,10*ROW('Sanitation Data'!E66)))),OFFSET('Sanitation Data'!$E$11,0,10*ROW('Sanitation Data'!E66)),NA())))</f>
        <v>#N/A</v>
      </c>
      <c r="AI72" s="134" t="e">
        <f ca="1">+IF(AND(ISNUMBER(OFFSET('Sanitation Data'!$E$12,0,10*ROW('Sanitation Data'!E66))),CX72="Yes"),OFFSET('Sanitation Data'!$E$12,0,10*ROW('Sanitation Data'!E66)),IF(AND(ISNUMBER(OFFSET('Sanitation Data'!$E$12,0,10*ROW('Sanitation Data'!E66))),CX72="No",ISNUMBER(OFFSET('Sanitation Data'!$E$12,0,10*ROW('Sanitation Data'!E66)))),CONCATENATE("[",ROUND(OFFSET('Sanitation Data'!$E$12,0,10*ROW('Sanitation Data'!E66)),0),"]"),IF(AND(ISNUMBER(OFFSET('Sanitation Data'!$E$12,0,10*ROW('Sanitation Data'!E66))),CX72="",ISNUMBER(OFFSET('Sanitation Data'!$E$12,0,10*ROW('Sanitation Data'!E66)))),OFFSET('Sanitation Data'!$E$12,0,10*ROW('Sanitation Data'!E66)),NA())))</f>
        <v>#N/A</v>
      </c>
      <c r="AJ72" s="134" t="e">
        <f ca="1">+IF(AND(ISNUMBER(OFFSET('Sanitation Data'!$E$13,0,10*ROW('Sanitation Data'!E66))),CY72="Yes"),OFFSET('Sanitation Data'!$E$13,0,10*ROW('Sanitation Data'!E66)),IF(AND(ISNUMBER(OFFSET('Sanitation Data'!$E$13,0,10*ROW('Sanitation Data'!E66))),CY72="No",ISNUMBER(OFFSET('Sanitation Data'!$E$13,0,10*ROW('Sanitation Data'!E66)))),CONCATENATE("[",ROUND(OFFSET('Sanitation Data'!$E$13,0,10*ROW('Sanitation Data'!E66)),0),"]"),IF(AND(ISNUMBER(OFFSET('Sanitation Data'!$E$13,0,10*ROW('Sanitation Data'!E66))),CY72="",ISNUMBER(OFFSET('Sanitation Data'!$E$13,0,10*ROW('Sanitation Data'!E66)))),OFFSET('Sanitation Data'!$E$13,0,10*ROW('Sanitation Data'!E66)),NA())))</f>
        <v>#N/A</v>
      </c>
      <c r="AK72" s="134" t="e">
        <f ca="1">+IF(AND(ISNUMBER(OFFSET('Sanitation Data'!$F$5,0,10*ROW('Sanitation Data'!F66))),CZ72="Yes"),100-OFFSET('Sanitation Data'!$F$5,0,10*ROW('Sanitation Data'!F66)),IF(AND(ISNUMBER(OFFSET('Sanitation Data'!$F$5,0,10*ROW('Sanitation Data'!F66))),CZ72="No",ISNUMBER(OFFSET('Sanitation Data'!$F$5,0,10*ROW('Sanitation Data'!F66)))),CONCATENATE("[",ROUND(100-OFFSET('Sanitation Data'!$F$5,0,10*ROW('Sanitation Data'!F66)),0),"]"),IF(AND(ISNUMBER(OFFSET('Sanitation Data'!$F$5,0,10*ROW('Sanitation Data'!F66))),CZ72="",ISNUMBER(OFFSET('Sanitation Data'!$F$5,0,10*ROW('Sanitation Data'!F66)))),100-OFFSET('Sanitation Data'!$F$5,0,10*ROW('Sanitation Data'!F66)),NA())))</f>
        <v>#N/A</v>
      </c>
      <c r="AL72" s="134" t="e">
        <f ca="1">+IF(AND(ISNUMBER(OFFSET('Sanitation Data'!$F$7,0,10*ROW('Sanitation Data'!F66))),DA72="Yes"),OFFSET('Sanitation Data'!$F$7,0,10*ROW('Sanitation Data'!F66)),IF(AND(ISNUMBER(OFFSET('Sanitation Data'!$F$7,0,10*ROW('Sanitation Data'!F66))),DA72="No",ISNUMBER(OFFSET('Sanitation Data'!$F$7,0,10*ROW('Sanitation Data'!F66)))),CONCATENATE("[",ROUND(OFFSET('Sanitation Data'!$F$7,0,10*ROW('Sanitation Data'!F66)),0),"]"),IF(AND(ISNUMBER(OFFSET('Sanitation Data'!$F$7,0,10*ROW('Sanitation Data'!F66))),DA72="",ISNUMBER(OFFSET('Sanitation Data'!$F$7,0,10*ROW('Sanitation Data'!F66)))),OFFSET('Sanitation Data'!$F$7,0,10*ROW('Sanitation Data'!F66)),NA())))</f>
        <v>#N/A</v>
      </c>
      <c r="AM72" s="134" t="e">
        <f ca="1">+IF(AND(ISNUMBER(OFFSET('Sanitation Data'!$F$11,0,10*ROW('Sanitation Data'!F66))),DB72="Yes"),OFFSET('Sanitation Data'!$F$11,0,10*ROW('Sanitation Data'!F66)),IF(AND(ISNUMBER(OFFSET('Sanitation Data'!$F$11,0,10*ROW('Sanitation Data'!F66))),DB72="No",ISNUMBER(OFFSET('Sanitation Data'!$F$11,0,10*ROW('Sanitation Data'!F66)))),CONCATENATE("[",ROUND(OFFSET('Sanitation Data'!$F$11,0,10*ROW('Sanitation Data'!F66)),0),"]"),IF(AND(ISNUMBER(OFFSET('Sanitation Data'!$F$11,0,10*ROW('Sanitation Data'!F66))),DB72="",ISNUMBER(OFFSET('Sanitation Data'!$F$11,0,10*ROW('Sanitation Data'!F66)))),OFFSET('Sanitation Data'!$F$11,0,10*ROW('Sanitation Data'!F66)),NA())))</f>
        <v>#N/A</v>
      </c>
      <c r="AN72" s="134" t="e">
        <f ca="1">+IF(AND(ISNUMBER(OFFSET('Sanitation Data'!$F$12,0,10*ROW('Sanitation Data'!F66))),DC72="Yes"),OFFSET('Sanitation Data'!$F$12,0,10*ROW('Sanitation Data'!F66)),IF(AND(ISNUMBER(OFFSET('Sanitation Data'!$F$12,0,10*ROW('Sanitation Data'!F66))),DC72="No",ISNUMBER(OFFSET('Sanitation Data'!$F$12,0,10*ROW('Sanitation Data'!F66)))),CONCATENATE("[",ROUND(OFFSET('Sanitation Data'!$F$12,0,10*ROW('Sanitation Data'!F66)),0),"]"),IF(AND(ISNUMBER(OFFSET('Sanitation Data'!$F$12,0,10*ROW('Sanitation Data'!F66))),DC72="",ISNUMBER(OFFSET('Sanitation Data'!$F$12,0,10*ROW('Sanitation Data'!F66)))),OFFSET('Sanitation Data'!$F$12,0,10*ROW('Sanitation Data'!F66)),NA())))</f>
        <v>#N/A</v>
      </c>
      <c r="AO72" s="134" t="e">
        <f ca="1">+IF(AND(ISNUMBER(OFFSET('Sanitation Data'!$F$13,0,10*ROW('Sanitation Data'!F66))),DD72="Yes"),OFFSET('Sanitation Data'!$F$13,0,10*ROW('Sanitation Data'!F66)),IF(AND(ISNUMBER(OFFSET('Sanitation Data'!$F$13,0,10*ROW('Sanitation Data'!F66))),DD72="No",ISNUMBER(OFFSET('Sanitation Data'!$F$13,0,10*ROW('Sanitation Data'!F66)))),CONCATENATE("[",ROUND(OFFSET('Sanitation Data'!$F$13,0,10*ROW('Sanitation Data'!F66)),0),"]"),IF(AND(ISNUMBER(OFFSET('Sanitation Data'!$F$13,0,10*ROW('Sanitation Data'!F66))),DD72="",ISNUMBER(OFFSET('Sanitation Data'!$F$13,0,10*ROW('Sanitation Data'!F66)))),OFFSET('Sanitation Data'!$F$13,0,10*ROW('Sanitation Data'!F66)),NA())))</f>
        <v>#N/A</v>
      </c>
      <c r="AP72" s="134" t="e">
        <f ca="1">+IF(AND(ISNUMBER(OFFSET('Sanitation Data'!$G$5,0,10*ROW('Sanitation Data'!G66))),DE72="Yes"),100-OFFSET('Sanitation Data'!$G$5,0,10*ROW('Sanitation Data'!G66)),IF(AND(ISNUMBER(OFFSET('Sanitation Data'!$G$5,0,10*ROW('Sanitation Data'!G66))),DE72="No",ISNUMBER(OFFSET('Sanitation Data'!$G$5,0,10*ROW('Sanitation Data'!G66)))),CONCATENATE("[",ROUND(100-OFFSET('Sanitation Data'!$G$5,0,10*ROW('Sanitation Data'!G66)),0),"]"),IF(AND(ISNUMBER(OFFSET('Sanitation Data'!$G$5,0,10*ROW('Sanitation Data'!G66))),DE72="",ISNUMBER(OFFSET('Sanitation Data'!$G$5,0,10*ROW('Sanitation Data'!G66)))),100-OFFSET('Sanitation Data'!$G$5,0,10*ROW('Sanitation Data'!G66)),NA())))</f>
        <v>#N/A</v>
      </c>
      <c r="AQ72" s="134" t="e">
        <f ca="1">+IF(AND(ISNUMBER(OFFSET('Sanitation Data'!$G$7,0,10*ROW('Sanitation Data'!G66))),DF72="Yes"),OFFSET('Sanitation Data'!$G$7,0,10*ROW('Sanitation Data'!G66)),IF(AND(ISNUMBER(OFFSET('Sanitation Data'!$G$7,0,10*ROW('Sanitation Data'!G66))),DF72="No",ISNUMBER(OFFSET('Sanitation Data'!$G$7,0,10*ROW('Sanitation Data'!G66)))),CONCATENATE("[",ROUND(OFFSET('Sanitation Data'!$G$7,0,10*ROW('Sanitation Data'!G66)),0),"]"),IF(AND(ISNUMBER(OFFSET('Sanitation Data'!$G$7,0,10*ROW('Sanitation Data'!G66))),DF72="",ISNUMBER(OFFSET('Sanitation Data'!$G$7,0,10*ROW('Sanitation Data'!G66)))),OFFSET('Sanitation Data'!$G$7,0,10*ROW('Sanitation Data'!G66)),NA())))</f>
        <v>#N/A</v>
      </c>
      <c r="AR72" s="134" t="e">
        <f ca="1">+IF(AND(ISNUMBER(OFFSET('Sanitation Data'!$G$11,0,10*ROW('Sanitation Data'!G66))),DG72="Yes"),OFFSET('Sanitation Data'!$G$11,0,10*ROW('Sanitation Data'!G66)),IF(AND(ISNUMBER(OFFSET('Sanitation Data'!$G$11,0,10*ROW('Sanitation Data'!G66))),DG72="No",ISNUMBER(OFFSET('Sanitation Data'!$G$11,0,10*ROW('Sanitation Data'!G66)))),CONCATENATE("[",ROUND(OFFSET('Sanitation Data'!$G$11,0,10*ROW('Sanitation Data'!G66)),0),"]"),IF(AND(ISNUMBER(OFFSET('Sanitation Data'!$G$11,0,10*ROW('Sanitation Data'!G66))),DG72="",ISNUMBER(OFFSET('Sanitation Data'!$G$11,0,10*ROW('Sanitation Data'!G66)))),OFFSET('Sanitation Data'!$G$11,0,10*ROW('Sanitation Data'!G66)),NA())))</f>
        <v>#N/A</v>
      </c>
      <c r="AS72" s="134" t="e">
        <f ca="1">+IF(AND(ISNUMBER(OFFSET('Sanitation Data'!$G$12,0,10*ROW('Sanitation Data'!G66))),DH72="Yes"),OFFSET('Sanitation Data'!$G$12,0,10*ROW('Sanitation Data'!G66)),IF(AND(ISNUMBER(OFFSET('Sanitation Data'!$G$12,0,10*ROW('Sanitation Data'!G66))),DH72="No",ISNUMBER(OFFSET('Sanitation Data'!$G$12,0,10*ROW('Sanitation Data'!G66)))),CONCATENATE("[",ROUND(OFFSET('Sanitation Data'!$G$12,0,10*ROW('Sanitation Data'!G66)),0),"]"),IF(AND(ISNUMBER(OFFSET('Sanitation Data'!$G$12,0,10*ROW('Sanitation Data'!G66))),DH72="",ISNUMBER(OFFSET('Sanitation Data'!$G$12,0,10*ROW('Sanitation Data'!G66)))),OFFSET('Sanitation Data'!$G$12,0,10*ROW('Sanitation Data'!G66)),NA())))</f>
        <v>#N/A</v>
      </c>
      <c r="AT72" s="134" t="e">
        <f ca="1">+IF(AND(ISNUMBER(OFFSET('Sanitation Data'!$G$13,0,10*ROW('Sanitation Data'!G66))),DI72="Yes"),OFFSET('Sanitation Data'!$G$13,0,10*ROW('Sanitation Data'!G66)),IF(AND(ISNUMBER(OFFSET('Sanitation Data'!$G$13,0,10*ROW('Sanitation Data'!G66))),DI72="No",ISNUMBER(OFFSET('Sanitation Data'!$G$13,0,10*ROW('Sanitation Data'!G66)))),CONCATENATE("[",ROUND(OFFSET('Sanitation Data'!$G$13,0,10*ROW('Sanitation Data'!G66)),0),"]"),IF(AND(ISNUMBER(OFFSET('Sanitation Data'!$G$13,0,10*ROW('Sanitation Data'!G66))),DI72="",ISNUMBER(OFFSET('Sanitation Data'!$G$13,0,10*ROW('Sanitation Data'!G66)))),OFFSET('Sanitation Data'!$G$13,0,10*ROW('Sanitation Data'!G66)),NA())))</f>
        <v>#N/A</v>
      </c>
      <c r="AU72" s="134" t="e">
        <f ca="1">+IF(AND(ISNUMBER(OFFSET('Sanitation Data'!$H$5,0,10*ROW('Sanitation Data'!H66))),DJ72="Yes"),100-OFFSET('Sanitation Data'!$H$5,0,10*ROW('Sanitation Data'!H66)),IF(AND(ISNUMBER(OFFSET('Sanitation Data'!$H$5,0,10*ROW('Sanitation Data'!H66))),DJ72="No",ISNUMBER(OFFSET('Sanitation Data'!$H$5,0,10*ROW('Sanitation Data'!H66)))),CONCATENATE("[",ROUND(100-OFFSET('Sanitation Data'!$H$5,0,10*ROW('Sanitation Data'!H66)),0),"]"),IF(AND(ISNUMBER(OFFSET('Sanitation Data'!$H$5,0,10*ROW('Sanitation Data'!H66))),DJ72="",ISNUMBER(OFFSET('Sanitation Data'!$H$5,0,10*ROW('Sanitation Data'!H66)))),100-OFFSET('Sanitation Data'!$H$5,0,10*ROW('Sanitation Data'!H66)),NA())))</f>
        <v>#N/A</v>
      </c>
      <c r="AV72" s="134" t="e">
        <f ca="1">+IF(AND(ISNUMBER(OFFSET('Sanitation Data'!$H$7,0,10*ROW('Sanitation Data'!H66))),DK72="Yes"),OFFSET('Sanitation Data'!$H$7,0,10*ROW('Sanitation Data'!H66)),IF(AND(ISNUMBER(OFFSET('Sanitation Data'!$H$7,0,10*ROW('Sanitation Data'!H66))),DK72="No",ISNUMBER(OFFSET('Sanitation Data'!$H$7,0,10*ROW('Sanitation Data'!H66)))),CONCATENATE("[",ROUND(OFFSET('Sanitation Data'!$H$7,0,10*ROW('Sanitation Data'!H66)),0),"]"),IF(AND(ISNUMBER(OFFSET('Sanitation Data'!$H$7,0,10*ROW('Sanitation Data'!H66))),DK72="",ISNUMBER(OFFSET('Sanitation Data'!$H$7,0,10*ROW('Sanitation Data'!H66)))),OFFSET('Sanitation Data'!$H$7,0,10*ROW('Sanitation Data'!H66)),NA())))</f>
        <v>#N/A</v>
      </c>
      <c r="AW72" s="134" t="e">
        <f ca="1">+IF(AND(ISNUMBER(OFFSET('Sanitation Data'!$H$11,0,10*ROW('Sanitation Data'!H66))),DL72="Yes"),OFFSET('Sanitation Data'!$H$11,0,10*ROW('Sanitation Data'!H66)),IF(AND(ISNUMBER(OFFSET('Sanitation Data'!$H$11,0,10*ROW('Sanitation Data'!H66))),DL72="No",ISNUMBER(OFFSET('Sanitation Data'!$H$11,0,10*ROW('Sanitation Data'!H66)))),CONCATENATE("[",ROUND(OFFSET('Sanitation Data'!$H$11,0,10*ROW('Sanitation Data'!H66)),0),"]"),IF(AND(ISNUMBER(OFFSET('Sanitation Data'!$H$11,0,10*ROW('Sanitation Data'!H66))),DL72="",ISNUMBER(OFFSET('Sanitation Data'!$H$11,0,10*ROW('Sanitation Data'!H66)))),OFFSET('Sanitation Data'!$H$11,0,10*ROW('Sanitation Data'!H66)),NA())))</f>
        <v>#N/A</v>
      </c>
      <c r="AX72" s="134" t="e">
        <f ca="1">+IF(AND(ISNUMBER(OFFSET('Sanitation Data'!$H$12,0,10*ROW('Sanitation Data'!H66))),DM72="Yes"),OFFSET('Sanitation Data'!$H$12,0,10*ROW('Sanitation Data'!H66)),IF(AND(ISNUMBER(OFFSET('Sanitation Data'!$H$12,0,10*ROW('Sanitation Data'!H66))),DM72="No",ISNUMBER(OFFSET('Sanitation Data'!$H$12,0,10*ROW('Sanitation Data'!H66)))),CONCATENATE("[",ROUND(OFFSET('Sanitation Data'!$H$12,0,10*ROW('Sanitation Data'!H66)),0),"]"),IF(AND(ISNUMBER(OFFSET('Sanitation Data'!$H$12,0,10*ROW('Sanitation Data'!H66))),DM72="",ISNUMBER(OFFSET('Sanitation Data'!$H$12,0,10*ROW('Sanitation Data'!H66)))),OFFSET('Sanitation Data'!$H$12,0,10*ROW('Sanitation Data'!H66)),NA())))</f>
        <v>#N/A</v>
      </c>
      <c r="AY72" s="134" t="e">
        <f ca="1">+IF(AND(ISNUMBER(OFFSET('Sanitation Data'!$H$13,0,10*ROW('Sanitation Data'!H66))),DN72="Yes"),OFFSET('Sanitation Data'!$H$13,0,10*ROW('Sanitation Data'!H66)),IF(AND(ISNUMBER(OFFSET('Sanitation Data'!$H$13,0,10*ROW('Sanitation Data'!H66))),DN72="No",ISNUMBER(OFFSET('Sanitation Data'!$H$13,0,10*ROW('Sanitation Data'!H66)))),CONCATENATE("[",ROUND(OFFSET('Sanitation Data'!$H$13,0,10*ROW('Sanitation Data'!H66)),0),"]"),IF(AND(ISNUMBER(OFFSET('Sanitation Data'!$H$13,0,10*ROW('Sanitation Data'!H66))),DN72="",ISNUMBER(OFFSET('Sanitation Data'!$H$13,0,10*ROW('Sanitation Data'!H66)))),OFFSET('Sanitation Data'!$H$13,0,10*ROW('Sanitation Data'!H66)),NA())))</f>
        <v>#N/A</v>
      </c>
      <c r="AZ72" s="135" t="e">
        <f ca="1">+IF(AND(ISNUMBER(OFFSET('Hygiene Data'!$C$6,0,10*ROW('Hygiene Data'!C66))),DO72="Yes"),OFFSET('Hygiene Data'!$C$6,0,10*ROW('Hygiene Data'!C66)),IF(AND(ISNUMBER(OFFSET('Hygiene Data'!$C$6,0,10*ROW('Hygiene Data'!C66))),DO72="No",ISNUMBER(OFFSET('Hygiene Data'!$C$6,0,10*ROW('Hygiene Data'!C66)))),CONCATENATE("[",ROUND(OFFSET('Hygiene Data'!$C$6,0,10*ROW('Hygiene Data'!C66)),0),"]"),IF(AND(ISNUMBER(OFFSET('Hygiene Data'!$C$6,0,10*ROW('Hygiene Data'!C66))),DO72="",ISNUMBER(OFFSET('Hygiene Data'!$C$6,0,10*ROW('Hygiene Data'!C66)))),OFFSET('Hygiene Data'!$C$6,0,10*ROW('Hygiene Data'!C66)),NA())))</f>
        <v>#N/A</v>
      </c>
      <c r="BA72" s="135" t="e">
        <f ca="1">+IF(AND(ISNUMBER(OFFSET('Hygiene Data'!$C$8,0,10*ROW('Hygiene Data'!C66))),DP72="Yes"),OFFSET('Hygiene Data'!$C$8,0,10*ROW('Hygiene Data'!C66)),IF(AND(ISNUMBER(OFFSET('Hygiene Data'!$C$8,0,10*ROW('Hygiene Data'!C66))),DP72="No",ISNUMBER(OFFSET('Hygiene Data'!$C$8,0,10*ROW('Hygiene Data'!C66)))),CONCATENATE("[",ROUND(OFFSET('Hygiene Data'!$C$8,0,10*ROW('Hygiene Data'!C66)),0),"]"),IF(AND(ISNUMBER(OFFSET('Hygiene Data'!$C$8,0,10*ROW('Hygiene Data'!C66))),DP72="",ISNUMBER(OFFSET('Hygiene Data'!$C$8,0,10*ROW('Hygiene Data'!C66)))),OFFSET('Hygiene Data'!$C$8,0,10*ROW('Hygiene Data'!C66)),NA())))</f>
        <v>#N/A</v>
      </c>
      <c r="BB72" s="135" t="e">
        <f ca="1">+IF(AND(ISNUMBER(OFFSET('Hygiene Data'!$C$10,0,10*ROW('Hygiene Data'!C66))),DQ72="Yes"),OFFSET('Hygiene Data'!$C$10,0,10*ROW('Hygiene Data'!C66)),IF(AND(ISNUMBER(OFFSET('Hygiene Data'!$C$10,0,10*ROW('Hygiene Data'!C66))),DQ72="No",ISNUMBER(OFFSET('Hygiene Data'!$C$10,0,10*ROW('Hygiene Data'!C66)))),CONCATENATE("[",ROUND(OFFSET('Hygiene Data'!$C$10,0,10*ROW('Hygiene Data'!C66)),0),"]"),IF(AND(ISNUMBER(OFFSET('Hygiene Data'!$C$10,0,10*ROW('Hygiene Data'!C66))),DQ72="",ISNUMBER(OFFSET('Hygiene Data'!$C$10,0,10*ROW('Hygiene Data'!C66)))),OFFSET('Hygiene Data'!$C$10,0,10*ROW('Hygiene Data'!C66)),NA())))</f>
        <v>#N/A</v>
      </c>
      <c r="BC72" s="135" t="e">
        <f ca="1">+IF(AND(ISNUMBER(OFFSET('Hygiene Data'!$D$6,0,10*ROW('Hygiene Data'!D66))),DR72="Yes"),OFFSET('Hygiene Data'!$D$6,0,10*ROW('Hygiene Data'!D66)),IF(AND(ISNUMBER(OFFSET('Hygiene Data'!$D$6,0,10*ROW('Hygiene Data'!D66))),DR72="No",ISNUMBER(OFFSET('Hygiene Data'!$D$6,0,10*ROW('Hygiene Data'!D66)))),CONCATENATE("[",ROUND(OFFSET('Hygiene Data'!$D$6,0,10*ROW('Hygiene Data'!D66)),0),"]"),IF(AND(ISNUMBER(OFFSET('Hygiene Data'!$D$6,0,10*ROW('Hygiene Data'!D66))),DR72="",ISNUMBER(OFFSET('Hygiene Data'!$D$6,0,10*ROW('Hygiene Data'!D66)))),OFFSET('Hygiene Data'!$D$6,0,10*ROW('Hygiene Data'!D66)),NA())))</f>
        <v>#N/A</v>
      </c>
      <c r="BD72" s="135" t="e">
        <f ca="1">+IF(AND(ISNUMBER(OFFSET('Hygiene Data'!$D$8,0,10*ROW('Hygiene Data'!D66))),DS72="Yes"),OFFSET('Hygiene Data'!$D$8,0,10*ROW('Hygiene Data'!D66)),IF(AND(ISNUMBER(OFFSET('Hygiene Data'!$D$8,0,10*ROW('Hygiene Data'!D66))),DS72="No",ISNUMBER(OFFSET('Hygiene Data'!$D$8,0,10*ROW('Hygiene Data'!D66)))),CONCATENATE("[",ROUND(OFFSET('Hygiene Data'!$D$8,0,10*ROW('Hygiene Data'!D66)),0),"]"),IF(AND(ISNUMBER(OFFSET('Hygiene Data'!$D$8,0,10*ROW('Hygiene Data'!D66))),DS72="",ISNUMBER(OFFSET('Hygiene Data'!$D$8,0,10*ROW('Hygiene Data'!D66)))),OFFSET('Hygiene Data'!$D$8,0,10*ROW('Hygiene Data'!D66)),NA())))</f>
        <v>#N/A</v>
      </c>
      <c r="BE72" s="135" t="e">
        <f ca="1">+IF(AND(ISNUMBER(OFFSET('Hygiene Data'!$D$10,0,10*ROW('Hygiene Data'!D66))),DT72="Yes"),OFFSET('Hygiene Data'!$D$10,0,10*ROW('Hygiene Data'!D66)),IF(AND(ISNUMBER(OFFSET('Hygiene Data'!$D$10,0,10*ROW('Hygiene Data'!D66))),DT72="No",ISNUMBER(OFFSET('Hygiene Data'!$D$10,0,10*ROW('Hygiene Data'!D66)))),CONCATENATE("[",ROUND(OFFSET('Hygiene Data'!$D$10,0,10*ROW('Hygiene Data'!D66)),0),"]"),IF(AND(ISNUMBER(OFFSET('Hygiene Data'!$D$10,0,10*ROW('Hygiene Data'!D66))),DT72="",ISNUMBER(OFFSET('Hygiene Data'!$D$10,0,10*ROW('Hygiene Data'!D66)))),OFFSET('Hygiene Data'!$D$10,0,10*ROW('Hygiene Data'!D66)),NA())))</f>
        <v>#N/A</v>
      </c>
      <c r="BF72" s="135" t="e">
        <f ca="1">+IF(AND(ISNUMBER(OFFSET('Hygiene Data'!$E$6,0,10*ROW('Hygiene Data'!E66))),DU72="Yes"),OFFSET('Hygiene Data'!$E$6,0,10*ROW('Hygiene Data'!E66)),IF(AND(ISNUMBER(OFFSET('Hygiene Data'!$E$6,0,10*ROW('Hygiene Data'!E66))),DU72="No",ISNUMBER(OFFSET('Hygiene Data'!$E$6,0,10*ROW('Hygiene Data'!E66)))),CONCATENATE("[",ROUND(OFFSET('Hygiene Data'!$E$6,0,10*ROW('Hygiene Data'!E66)),0),"]"),IF(AND(ISNUMBER(OFFSET('Hygiene Data'!$E$6,0,10*ROW('Hygiene Data'!E66))),DU72="",ISNUMBER(OFFSET('Hygiene Data'!$E$6,0,10*ROW('Hygiene Data'!E66)))),OFFSET('Hygiene Data'!$E$6,0,10*ROW('Hygiene Data'!E66)),NA())))</f>
        <v>#N/A</v>
      </c>
      <c r="BG72" s="135" t="e">
        <f ca="1">+IF(AND(ISNUMBER(OFFSET('Hygiene Data'!$E$8,0,10*ROW('Hygiene Data'!E66))),DV72="Yes"),OFFSET('Hygiene Data'!$E$8,0,10*ROW('Hygiene Data'!E66)),IF(AND(ISNUMBER(OFFSET('Hygiene Data'!$E$8,0,10*ROW('Hygiene Data'!E66))),DV72="No",ISNUMBER(OFFSET('Hygiene Data'!$E$8,0,10*ROW('Hygiene Data'!E66)))),CONCATENATE("[",ROUND(OFFSET('Hygiene Data'!$E$8,0,10*ROW('Hygiene Data'!E66)),0),"]"),IF(AND(ISNUMBER(OFFSET('Hygiene Data'!$E$8,0,10*ROW('Hygiene Data'!E66))),DV72="",ISNUMBER(OFFSET('Hygiene Data'!$E$8,0,10*ROW('Hygiene Data'!E66)))),OFFSET('Hygiene Data'!$E$8,0,10*ROW('Hygiene Data'!E66)),NA())))</f>
        <v>#N/A</v>
      </c>
      <c r="BH72" s="135" t="e">
        <f ca="1">+IF(AND(ISNUMBER(OFFSET('Hygiene Data'!$E$10,0,10*ROW('Hygiene Data'!E66))),DW72="Yes"),OFFSET('Hygiene Data'!$E$10,0,10*ROW('Hygiene Data'!E66)),IF(AND(ISNUMBER(OFFSET('Hygiene Data'!$E$10,0,10*ROW('Hygiene Data'!E66))),DW72="No",ISNUMBER(OFFSET('Hygiene Data'!$E$10,0,10*ROW('Hygiene Data'!E66)))),CONCATENATE("[",ROUND(OFFSET('Hygiene Data'!$E$10,0,10*ROW('Hygiene Data'!E66)),0),"]"),IF(AND(ISNUMBER(OFFSET('Hygiene Data'!$E$10,0,10*ROW('Hygiene Data'!E66))),DW72="",ISNUMBER(OFFSET('Hygiene Data'!$E$10,0,10*ROW('Hygiene Data'!E66)))),OFFSET('Hygiene Data'!$E$10,0,10*ROW('Hygiene Data'!E66)),NA())))</f>
        <v>#N/A</v>
      </c>
      <c r="BI72" s="135" t="e">
        <f ca="1">+IF(AND(ISNUMBER(OFFSET('Hygiene Data'!$F$6,0,10*ROW('Hygiene Data'!F66))),DX72="Yes"),OFFSET('Hygiene Data'!$F$6,0,10*ROW('Hygiene Data'!F66)),IF(AND(ISNUMBER(OFFSET('Hygiene Data'!$F$6,0,10*ROW('Hygiene Data'!F66))),DX72="No",ISNUMBER(OFFSET('Hygiene Data'!$F$6,0,10*ROW('Hygiene Data'!F66)))),CONCATENATE("[",ROUND(OFFSET('Hygiene Data'!$F$6,0,10*ROW('Hygiene Data'!F66)),0),"]"),IF(AND(ISNUMBER(OFFSET('Hygiene Data'!$F$6,0,10*ROW('Hygiene Data'!F66))),DX72="",ISNUMBER(OFFSET('Hygiene Data'!$F$6,0,10*ROW('Hygiene Data'!F66)))),OFFSET('Hygiene Data'!$F$6,0,10*ROW('Hygiene Data'!F66)),NA())))</f>
        <v>#N/A</v>
      </c>
      <c r="BJ72" s="135" t="e">
        <f ca="1">+IF(AND(ISNUMBER(OFFSET('Hygiene Data'!$F$8,0,10*ROW('Hygiene Data'!F66))),DY72="Yes"),OFFSET('Hygiene Data'!$F$8,0,10*ROW('Hygiene Data'!F66)),IF(AND(ISNUMBER(OFFSET('Hygiene Data'!$F$8,0,10*ROW('Hygiene Data'!F66))),DY72="No",ISNUMBER(OFFSET('Hygiene Data'!$F$8,0,10*ROW('Hygiene Data'!F66)))),CONCATENATE("[",ROUND(OFFSET('Hygiene Data'!$F$8,0,10*ROW('Hygiene Data'!F66)),0),"]"),IF(AND(ISNUMBER(OFFSET('Hygiene Data'!$F$8,0,10*ROW('Hygiene Data'!F66))),DY72="",ISNUMBER(OFFSET('Hygiene Data'!$F$8,0,10*ROW('Hygiene Data'!F66)))),OFFSET('Hygiene Data'!$F$8,0,10*ROW('Hygiene Data'!F66)),NA())))</f>
        <v>#N/A</v>
      </c>
      <c r="BK72" s="135" t="e">
        <f ca="1">+IF(AND(ISNUMBER(OFFSET('Hygiene Data'!$F$10,0,10*ROW('Hygiene Data'!F66))),DZ72="Yes"),OFFSET('Hygiene Data'!$F$10,0,10*ROW('Hygiene Data'!F66)),IF(AND(ISNUMBER(OFFSET('Hygiene Data'!$F$10,0,10*ROW('Hygiene Data'!F66))),DZ72="No",ISNUMBER(OFFSET('Hygiene Data'!$F$10,0,10*ROW('Hygiene Data'!F66)))),CONCATENATE("[",ROUND(OFFSET('Hygiene Data'!$F$10,0,10*ROW('Hygiene Data'!F66)),0),"]"),IF(AND(ISNUMBER(OFFSET('Hygiene Data'!$F$10,0,10*ROW('Hygiene Data'!F66))),DZ72="",ISNUMBER(OFFSET('Hygiene Data'!$F$10,0,10*ROW('Hygiene Data'!F66)))),OFFSET('Hygiene Data'!$F$10,0,10*ROW('Hygiene Data'!F66)),NA())))</f>
        <v>#N/A</v>
      </c>
      <c r="BL72" s="135" t="e">
        <f ca="1">+IF(AND(ISNUMBER(OFFSET('Hygiene Data'!$G$6,0,10*ROW('Hygiene Data'!G66))),EA72="Yes"),OFFSET('Hygiene Data'!$G$6,0,10*ROW('Hygiene Data'!G66)),IF(AND(ISNUMBER(OFFSET('Hygiene Data'!$G$6,0,10*ROW('Hygiene Data'!G66))),EA72="No",ISNUMBER(OFFSET('Hygiene Data'!$G$6,0,10*ROW('Hygiene Data'!G66)))),CONCATENATE("[",ROUND(OFFSET('Hygiene Data'!$G$6,0,10*ROW('Hygiene Data'!G66)),0),"]"),IF(AND(ISNUMBER(OFFSET('Hygiene Data'!$G$6,0,10*ROW('Hygiene Data'!G66))),EA72="",ISNUMBER(OFFSET('Hygiene Data'!$G$6,0,10*ROW('Hygiene Data'!G66)))),OFFSET('Hygiene Data'!$G$6,0,10*ROW('Hygiene Data'!G66)),NA())))</f>
        <v>#N/A</v>
      </c>
      <c r="BM72" s="135" t="e">
        <f ca="1">+IF(AND(ISNUMBER(OFFSET('Hygiene Data'!$G$8,0,10*ROW('Hygiene Data'!G66))),EB72="Yes"),OFFSET('Hygiene Data'!$G$8,0,10*ROW('Hygiene Data'!G66)),IF(AND(ISNUMBER(OFFSET('Hygiene Data'!$G$8,0,10*ROW('Hygiene Data'!G66))),EB72="No",ISNUMBER(OFFSET('Hygiene Data'!$G$8,0,10*ROW('Hygiene Data'!G66)))),CONCATENATE("[",ROUND(OFFSET('Hygiene Data'!$G$8,0,10*ROW('Hygiene Data'!G66)),0),"]"),IF(AND(ISNUMBER(OFFSET('Hygiene Data'!$G$8,0,10*ROW('Hygiene Data'!G66))),EB72="",ISNUMBER(OFFSET('Hygiene Data'!$G$8,0,10*ROW('Hygiene Data'!G66)))),OFFSET('Hygiene Data'!$G$8,0,10*ROW('Hygiene Data'!G66)),NA())))</f>
        <v>#N/A</v>
      </c>
      <c r="BN72" s="135" t="e">
        <f ca="1">+IF(AND(ISNUMBER(OFFSET('Hygiene Data'!$G$10,0,10*ROW('Hygiene Data'!G66))),EC72="Yes"),OFFSET('Hygiene Data'!$G$10,0,10*ROW('Hygiene Data'!G66)),IF(AND(ISNUMBER(OFFSET('Hygiene Data'!$G$10,0,10*ROW('Hygiene Data'!G66))),EC72="No",ISNUMBER(OFFSET('Hygiene Data'!$G$10,0,10*ROW('Hygiene Data'!G66)))),CONCATENATE("[",ROUND(OFFSET('Hygiene Data'!$G$10,0,10*ROW('Hygiene Data'!G66)),0),"]"),IF(AND(ISNUMBER(OFFSET('Hygiene Data'!$G$10,0,10*ROW('Hygiene Data'!G66))),EC72="",ISNUMBER(OFFSET('Hygiene Data'!$G$10,0,10*ROW('Hygiene Data'!G66)))),OFFSET('Hygiene Data'!$G$10,0,10*ROW('Hygiene Data'!G66)),NA())))</f>
        <v>#N/A</v>
      </c>
      <c r="BO72" s="135" t="e">
        <f ca="1">+IF(AND(ISNUMBER(OFFSET('Hygiene Data'!$H$6,0,10*ROW('Hygiene Data'!H66))),ED72="Yes"),OFFSET('Hygiene Data'!$H$6,0,10*ROW('Hygiene Data'!H66)),IF(AND(ISNUMBER(OFFSET('Hygiene Data'!$H$6,0,10*ROW('Hygiene Data'!H66))),ED72="No",ISNUMBER(OFFSET('Hygiene Data'!$H$6,0,10*ROW('Hygiene Data'!H66)))),CONCATENATE("[",ROUND(OFFSET('Hygiene Data'!$H$6,0,10*ROW('Hygiene Data'!H66)),0),"]"),IF(AND(ISNUMBER(OFFSET('Hygiene Data'!$H$6,0,10*ROW('Hygiene Data'!H66))),ED72="",ISNUMBER(OFFSET('Hygiene Data'!$H$6,0,10*ROW('Hygiene Data'!H66)))),OFFSET('Hygiene Data'!$H$6,0,10*ROW('Hygiene Data'!H66)),NA())))</f>
        <v>#N/A</v>
      </c>
      <c r="BP72" s="135" t="e">
        <f ca="1">+IF(AND(ISNUMBER(OFFSET('Hygiene Data'!$H$8,0,10*ROW('Hygiene Data'!H66))),EE72="Yes"),OFFSET('Hygiene Data'!$H$8,0,10*ROW('Hygiene Data'!H66)),IF(AND(ISNUMBER(OFFSET('Hygiene Data'!$H$8,0,10*ROW('Hygiene Data'!H66))),EE72="No",ISNUMBER(OFFSET('Hygiene Data'!$H$8,0,10*ROW('Hygiene Data'!H66)))),CONCATENATE("[",ROUND(OFFSET('Hygiene Data'!$H$8,0,10*ROW('Hygiene Data'!H66)),0),"]"),IF(AND(ISNUMBER(OFFSET('Hygiene Data'!$H$8,0,10*ROW('Hygiene Data'!H66))),EE72="",ISNUMBER(OFFSET('Hygiene Data'!$H$8,0,10*ROW('Hygiene Data'!H66)))),OFFSET('Hygiene Data'!$H$8,0,10*ROW('Hygiene Data'!H66)),NA())))</f>
        <v>#N/A</v>
      </c>
      <c r="BQ72" s="135" t="e">
        <f ca="1">+IF(AND(ISNUMBER(OFFSET('Hygiene Data'!$H$10,0,10*ROW('Hygiene Data'!H66))),EF72="Yes"),OFFSET('Hygiene Data'!$H$10,0,10*ROW('Hygiene Data'!H66)),IF(AND(ISNUMBER(OFFSET('Hygiene Data'!$H$10,0,10*ROW('Hygiene Data'!H66))),EF72="No",ISNUMBER(OFFSET('Hygiene Data'!$H$10,0,10*ROW('Hygiene Data'!H66)))),CONCATENATE("[",ROUND(OFFSET('Hygiene Data'!$H$10,0,10*ROW('Hygiene Data'!H66)),0),"]"),IF(AND(ISNUMBER(OFFSET('Hygiene Data'!$H$10,0,10*ROW('Hygiene Data'!H66))),EF72="",ISNUMBER(OFFSET('Hygiene Data'!$H$10,0,10*ROW('Hygiene Data'!H66)))),OFFSET('Hygiene Data'!$H$10,0,10*ROW('Hygiene Data'!H66)),NA())))</f>
        <v>#N/A</v>
      </c>
      <c r="BS72" s="34" t="str">
        <f ca="1">+IF(OFFSET('Water Data'!$C$28,0,10*ROW('Water Data'!C66))="","",OFFSET('Water Data'!$C$28,0,10*ROW('Water Data'!C66)))</f>
        <v/>
      </c>
      <c r="BT72" s="34" t="str">
        <f ca="1">+IF(OFFSET('Water Data'!$C$29,0,10*ROW('Water Data'!C66))="","",OFFSET('Water Data'!$C$29,0,10*ROW('Water Data'!C66)))</f>
        <v/>
      </c>
      <c r="BU72" s="34" t="str">
        <f ca="1">+IF(OFFSET('Water Data'!$C$30,0,10*ROW('Water Data'!C66))="","",OFFSET('Water Data'!$C$30,0,10*ROW('Water Data'!C66)))</f>
        <v/>
      </c>
      <c r="BV72" s="34" t="str">
        <f ca="1">+IF(OFFSET('Water Data'!$D$28,0,10*ROW('Water Data'!D66))="","",OFFSET('Water Data'!$D$28,0,10*ROW('Water Data'!D66)))</f>
        <v/>
      </c>
      <c r="BW72" s="34" t="str">
        <f ca="1">+IF(OFFSET('Water Data'!$D$29,0,10*ROW('Water Data'!D66))="","",OFFSET('Water Data'!$D$29,0,10*ROW('Water Data'!D66)))</f>
        <v/>
      </c>
      <c r="BX72" s="34" t="str">
        <f ca="1">+IF(OFFSET('Water Data'!$D$30,0,10*ROW('Water Data'!D66))="","",OFFSET('Water Data'!$D$30,0,10*ROW('Water Data'!D66)))</f>
        <v/>
      </c>
      <c r="BY72" s="34" t="str">
        <f ca="1">+IF(OFFSET('Water Data'!$E$28,0,10*ROW('Water Data'!E66))="","",OFFSET('Water Data'!$E$28,0,10*ROW('Water Data'!E66)))</f>
        <v/>
      </c>
      <c r="BZ72" s="34" t="str">
        <f ca="1">+IF(OFFSET('Water Data'!$E$29,0,10*ROW('Water Data'!E66))="","",OFFSET('Water Data'!$E$29,0,10*ROW('Water Data'!E66)))</f>
        <v/>
      </c>
      <c r="CA72" s="34" t="str">
        <f ca="1">+IF(OFFSET('Water Data'!$E$30,0,10*ROW('Water Data'!E66))="","",OFFSET('Water Data'!$E$30,0,10*ROW('Water Data'!E66)))</f>
        <v/>
      </c>
      <c r="CB72" s="34" t="str">
        <f ca="1">+IF(OFFSET('Water Data'!$F$28,0,10*ROW('Water Data'!F66))="","",OFFSET('Water Data'!$F$28,0,10*ROW('Water Data'!F66)))</f>
        <v/>
      </c>
      <c r="CC72" s="34" t="str">
        <f ca="1">+IF(OFFSET('Water Data'!$F$29,0,10*ROW('Water Data'!F66))="","",OFFSET('Water Data'!$F$29,0,10*ROW('Water Data'!F66)))</f>
        <v/>
      </c>
      <c r="CD72" s="34" t="str">
        <f ca="1">+IF(OFFSET('Water Data'!$F$30,0,10*ROW('Water Data'!F66))="","",OFFSET('Water Data'!$F$30,0,10*ROW('Water Data'!F66)))</f>
        <v/>
      </c>
      <c r="CE72" s="34" t="str">
        <f ca="1">+IF(OFFSET('Water Data'!$G$28,0,10*ROW('Water Data'!G66))="","",OFFSET('Water Data'!$G$28,0,10*ROW('Water Data'!G66)))</f>
        <v/>
      </c>
      <c r="CF72" s="34" t="str">
        <f ca="1">+IF(OFFSET('Water Data'!$G$29,0,10*ROW('Water Data'!G66))="","",OFFSET('Water Data'!$G$29,0,10*ROW('Water Data'!G66)))</f>
        <v/>
      </c>
      <c r="CG72" s="34" t="str">
        <f ca="1">+IF(OFFSET('Water Data'!$G$30,0,10*ROW('Water Data'!G66))="","",OFFSET('Water Data'!$G$30,0,10*ROW('Water Data'!G66)))</f>
        <v/>
      </c>
      <c r="CH72" s="34" t="str">
        <f ca="1">+IF(OFFSET('Water Data'!$H$28,0,10*ROW('Water Data'!H66))="","",OFFSET('Water Data'!$H$28,0,10*ROW('Water Data'!H66)))</f>
        <v/>
      </c>
      <c r="CI72" s="34" t="str">
        <f ca="1">+IF(OFFSET('Water Data'!$H$29,0,10*ROW('Water Data'!H66))="","",OFFSET('Water Data'!$H$29,0,10*ROW('Water Data'!H66)))</f>
        <v/>
      </c>
      <c r="CJ72" s="34" t="str">
        <f ca="1">+IF(OFFSET('Water Data'!$H$30,0,10*ROW('Water Data'!H66))="","",OFFSET('Water Data'!$H$30,0,10*ROW('Water Data'!H66)))</f>
        <v/>
      </c>
      <c r="CK72" s="34" t="str">
        <f ca="1">+IF(OFFSET('Sanitation Data'!$C$29,0,10*ROW('Sanitation Data'!C66))="","",OFFSET('Sanitation Data'!$C$29,0,10*ROW('Sanitation Data'!C66)))</f>
        <v/>
      </c>
      <c r="CL72" s="34" t="str">
        <f ca="1">+IF(OFFSET('Sanitation Data'!$C$30,0,10*ROW('Sanitation Data'!C66))="","",OFFSET('Sanitation Data'!$C$30,0,10*ROW('Sanitation Data'!C66)))</f>
        <v/>
      </c>
      <c r="CM72" s="34" t="str">
        <f ca="1">+IF(OFFSET('Sanitation Data'!$C$31,0,10*ROW('Sanitation Data'!C66))="","",OFFSET('Sanitation Data'!$C$31,0,10*ROW('Sanitation Data'!C66)))</f>
        <v/>
      </c>
      <c r="CN72" s="34" t="str">
        <f ca="1">+IF(OFFSET('Sanitation Data'!$C$32,0,10*ROW('Sanitation Data'!C66))="","",OFFSET('Sanitation Data'!$C$32,0,10*ROW('Sanitation Data'!C66)))</f>
        <v/>
      </c>
      <c r="CO72" s="34" t="str">
        <f ca="1">+IF(OFFSET('Sanitation Data'!$C$33,0,10*ROW('Sanitation Data'!C66))="","",OFFSET('Sanitation Data'!$C$33,0,10*ROW('Sanitation Data'!C66)))</f>
        <v/>
      </c>
      <c r="CP72" s="34" t="str">
        <f ca="1">+IF(OFFSET('Sanitation Data'!$D$29,0,10*ROW('Sanitation Data'!D66))="","",OFFSET('Sanitation Data'!$D$29,0,10*ROW('Sanitation Data'!D66)))</f>
        <v/>
      </c>
      <c r="CQ72" s="34" t="str">
        <f ca="1">+IF(OFFSET('Sanitation Data'!$D$30,0,10*ROW('Sanitation Data'!D66))="","",OFFSET('Sanitation Data'!$D$30,0,10*ROW('Sanitation Data'!D66)))</f>
        <v/>
      </c>
      <c r="CR72" s="34" t="str">
        <f ca="1">+IF(OFFSET('Sanitation Data'!$D$31,0,10*ROW('Sanitation Data'!D66))="","",OFFSET('Sanitation Data'!$D$31,0,10*ROW('Sanitation Data'!D66)))</f>
        <v/>
      </c>
      <c r="CS72" s="34" t="str">
        <f ca="1">+IF(OFFSET('Sanitation Data'!$D$32,0,10*ROW('Sanitation Data'!D66))="","",OFFSET('Sanitation Data'!$D$32,0,10*ROW('Sanitation Data'!D66)))</f>
        <v/>
      </c>
      <c r="CT72" s="34" t="str">
        <f ca="1">+IF(OFFSET('Sanitation Data'!$D$33,0,10*ROW('Sanitation Data'!D66))="","",OFFSET('Sanitation Data'!$D$33,0,10*ROW('Sanitation Data'!D66)))</f>
        <v/>
      </c>
      <c r="CU72" s="34" t="str">
        <f ca="1">+IF(OFFSET('Sanitation Data'!$E$29,0,10*ROW('Sanitation Data'!E66))="","",OFFSET('Sanitation Data'!$E$29,0,10*ROW('Sanitation Data'!E66)))</f>
        <v/>
      </c>
      <c r="CV72" s="34" t="str">
        <f ca="1">+IF(OFFSET('Sanitation Data'!$E$30,0,10*ROW('Sanitation Data'!E66))="","",OFFSET('Sanitation Data'!$E$30,0,10*ROW('Sanitation Data'!E66)))</f>
        <v/>
      </c>
      <c r="CW72" s="34" t="str">
        <f ca="1">+IF(OFFSET('Sanitation Data'!$E$31,0,10*ROW('Sanitation Data'!E66))="","",OFFSET('Sanitation Data'!$E$31,0,10*ROW('Sanitation Data'!E66)))</f>
        <v/>
      </c>
      <c r="CX72" s="34" t="str">
        <f ca="1">+IF(OFFSET('Sanitation Data'!$E$32,0,10*ROW('Sanitation Data'!E66))="","",OFFSET('Sanitation Data'!$E$32,0,10*ROW('Sanitation Data'!E66)))</f>
        <v/>
      </c>
      <c r="CY72" s="34" t="str">
        <f ca="1">+IF(OFFSET('Sanitation Data'!$E$33,0,10*ROW('Sanitation Data'!E66))="","",OFFSET('Sanitation Data'!$E$33,0,10*ROW('Sanitation Data'!E66)))</f>
        <v/>
      </c>
      <c r="CZ72" s="34" t="str">
        <f ca="1">+IF(OFFSET('Sanitation Data'!$F$29,0,10*ROW('Sanitation Data'!F66))="","",OFFSET('Sanitation Data'!$F$29,0,10*ROW('Sanitation Data'!F66)))</f>
        <v/>
      </c>
      <c r="DA72" s="34" t="str">
        <f ca="1">+IF(OFFSET('Sanitation Data'!$F$30,0,10*ROW('Sanitation Data'!F66))="","",OFFSET('Sanitation Data'!$F$30,0,10*ROW('Sanitation Data'!F66)))</f>
        <v/>
      </c>
      <c r="DB72" s="34" t="str">
        <f ca="1">+IF(OFFSET('Sanitation Data'!$F$31,0,10*ROW('Sanitation Data'!F66))="","",OFFSET('Sanitation Data'!$F$31,0,10*ROW('Sanitation Data'!F66)))</f>
        <v/>
      </c>
      <c r="DC72" s="34" t="str">
        <f ca="1">+IF(OFFSET('Sanitation Data'!$F$32,0,10*ROW('Sanitation Data'!F66))="","",OFFSET('Sanitation Data'!$F$32,0,10*ROW('Sanitation Data'!F66)))</f>
        <v/>
      </c>
      <c r="DD72" s="34" t="str">
        <f ca="1">+IF(OFFSET('Sanitation Data'!$F$33,0,10*ROW('Sanitation Data'!F66))="","",OFFSET('Sanitation Data'!$F$33,0,10*ROW('Sanitation Data'!F66)))</f>
        <v/>
      </c>
      <c r="DE72" s="34" t="str">
        <f ca="1">+IF(OFFSET('Sanitation Data'!$G$29,0,10*ROW('Sanitation Data'!G66))="","",OFFSET('Sanitation Data'!$G$29,0,10*ROW('Sanitation Data'!G66)))</f>
        <v/>
      </c>
      <c r="DF72" s="34" t="str">
        <f ca="1">+IF(OFFSET('Sanitation Data'!$G$30,0,10*ROW('Sanitation Data'!G66))="","",OFFSET('Sanitation Data'!$G$30,0,10*ROW('Sanitation Data'!G66)))</f>
        <v/>
      </c>
      <c r="DG72" s="34" t="str">
        <f ca="1">+IF(OFFSET('Sanitation Data'!$G$31,0,10*ROW('Sanitation Data'!G66))="","",OFFSET('Sanitation Data'!$G$31,0,10*ROW('Sanitation Data'!G66)))</f>
        <v/>
      </c>
      <c r="DH72" s="34" t="str">
        <f ca="1">+IF(OFFSET('Sanitation Data'!$G$32,0,10*ROW('Sanitation Data'!G66))="","",OFFSET('Sanitation Data'!$G$32,0,10*ROW('Sanitation Data'!G66)))</f>
        <v/>
      </c>
      <c r="DI72" s="34" t="str">
        <f ca="1">+IF(OFFSET('Sanitation Data'!$G$33,0,10*ROW('Sanitation Data'!G66))="","",OFFSET('Sanitation Data'!$G$33,0,10*ROW('Sanitation Data'!G66)))</f>
        <v/>
      </c>
      <c r="DJ72" s="34" t="str">
        <f ca="1">+IF(OFFSET('Sanitation Data'!$H$29,0,10*ROW('Sanitation Data'!H66))="","",OFFSET('Sanitation Data'!$H$29,0,10*ROW('Sanitation Data'!H66)))</f>
        <v/>
      </c>
      <c r="DK72" s="34" t="str">
        <f ca="1">+IF(OFFSET('Sanitation Data'!$H$30,0,10*ROW('Sanitation Data'!H66))="","",OFFSET('Sanitation Data'!$H$30,0,10*ROW('Sanitation Data'!H66)))</f>
        <v/>
      </c>
      <c r="DL72" s="34" t="str">
        <f ca="1">+IF(OFFSET('Sanitation Data'!$H$31,0,10*ROW('Sanitation Data'!H66))="","",OFFSET('Sanitation Data'!$H$31,0,10*ROW('Sanitation Data'!H66)))</f>
        <v/>
      </c>
      <c r="DM72" s="34" t="str">
        <f ca="1">+IF(OFFSET('Sanitation Data'!$H$32,0,10*ROW('Sanitation Data'!H66))="","",OFFSET('Sanitation Data'!$H$32,0,10*ROW('Sanitation Data'!H66)))</f>
        <v/>
      </c>
      <c r="DN72" s="34" t="str">
        <f ca="1">+IF(OFFSET('Sanitation Data'!$H$33,0,10*ROW('Sanitation Data'!H66))="","",OFFSET('Sanitation Data'!$H$33,0,10*ROW('Sanitation Data'!H66)))</f>
        <v/>
      </c>
      <c r="DO72" s="34" t="str">
        <f ca="1">+IF(OFFSET('Hygiene Data'!$C$12,0,10*ROW('Hygiene Data'!C66))="","",OFFSET('Hygiene Data'!$C$12,0,10*ROW('Hygiene Data'!C66)))</f>
        <v/>
      </c>
      <c r="DP72" s="34" t="str">
        <f ca="1">+IF(OFFSET('Hygiene Data'!$C$13,0,10*ROW('Hygiene Data'!C66))="","",OFFSET('Hygiene Data'!$C$13,0,10*ROW('Hygiene Data'!C66)))</f>
        <v/>
      </c>
      <c r="DQ72" s="34" t="str">
        <f ca="1">+IF(OFFSET('Hygiene Data'!$C$14,0,10*ROW('Hygiene Data'!C66))="","",OFFSET('Hygiene Data'!$C$14,0,10*ROW('Hygiene Data'!C66)))</f>
        <v/>
      </c>
      <c r="DR72" s="34" t="str">
        <f ca="1">+IF(OFFSET('Hygiene Data'!$D$12,0,10*ROW('Hygiene Data'!D66))="","",OFFSET('Hygiene Data'!$D$12,0,10*ROW('Hygiene Data'!D66)))</f>
        <v/>
      </c>
      <c r="DS72" s="34" t="str">
        <f ca="1">+IF(OFFSET('Hygiene Data'!$D$13,0,10*ROW('Hygiene Data'!D66))="","",OFFSET('Hygiene Data'!$D$13,0,10*ROW('Hygiene Data'!D66)))</f>
        <v/>
      </c>
      <c r="DT72" s="34" t="str">
        <f ca="1">+IF(OFFSET('Hygiene Data'!$D$14,0,10*ROW('Hygiene Data'!D66))="","",OFFSET('Hygiene Data'!$D$14,0,10*ROW('Hygiene Data'!D66)))</f>
        <v/>
      </c>
      <c r="DU72" s="34" t="str">
        <f ca="1">+IF(OFFSET('Hygiene Data'!$E$12,0,10*ROW('Hygiene Data'!E66))="","",OFFSET('Hygiene Data'!$E$12,0,10*ROW('Hygiene Data'!E66)))</f>
        <v/>
      </c>
      <c r="DV72" s="34" t="str">
        <f ca="1">+IF(OFFSET('Hygiene Data'!$E$13,0,10*ROW('Hygiene Data'!E66))="","",OFFSET('Hygiene Data'!$E$13,0,10*ROW('Hygiene Data'!E66)))</f>
        <v/>
      </c>
      <c r="DW72" s="34" t="str">
        <f ca="1">+IF(OFFSET('Hygiene Data'!$E$14,0,10*ROW('Hygiene Data'!E66))="","",OFFSET('Hygiene Data'!$E$14,0,10*ROW('Hygiene Data'!E66)))</f>
        <v/>
      </c>
      <c r="DX72" s="34" t="str">
        <f ca="1">+IF(OFFSET('Hygiene Data'!$F$12,0,10*ROW('Hygiene Data'!F66))="","",OFFSET('Hygiene Data'!$F$12,0,10*ROW('Hygiene Data'!F66)))</f>
        <v/>
      </c>
      <c r="DY72" s="34" t="str">
        <f ca="1">+IF(OFFSET('Hygiene Data'!$F$13,0,10*ROW('Hygiene Data'!F66))="","",OFFSET('Hygiene Data'!$F$13,0,10*ROW('Hygiene Data'!F66)))</f>
        <v/>
      </c>
      <c r="DZ72" s="34" t="str">
        <f ca="1">+IF(OFFSET('Hygiene Data'!$F$14,0,10*ROW('Hygiene Data'!F66))="","",OFFSET('Hygiene Data'!$F$14,0,10*ROW('Hygiene Data'!F66)))</f>
        <v/>
      </c>
      <c r="EA72" s="34" t="str">
        <f ca="1">+IF(OFFSET('Hygiene Data'!$G$12,0,10*ROW('Hygiene Data'!G66))="","",OFFSET('Hygiene Data'!$G$12,0,10*ROW('Hygiene Data'!G66)))</f>
        <v/>
      </c>
      <c r="EB72" s="34" t="str">
        <f ca="1">+IF(OFFSET('Hygiene Data'!$G$13,0,10*ROW('Hygiene Data'!G66))="","",OFFSET('Hygiene Data'!$G$13,0,10*ROW('Hygiene Data'!G66)))</f>
        <v/>
      </c>
      <c r="EC72" s="34" t="str">
        <f ca="1">+IF(OFFSET('Hygiene Data'!$G$14,0,10*ROW('Hygiene Data'!G66))="","",OFFSET('Hygiene Data'!$G$14,0,10*ROW('Hygiene Data'!G66)))</f>
        <v/>
      </c>
      <c r="ED72" s="34" t="str">
        <f ca="1">+IF(OFFSET('Hygiene Data'!$H$12,0,10*ROW('Hygiene Data'!H66))="","",OFFSET('Hygiene Data'!$H$12,0,10*ROW('Hygiene Data'!H66)))</f>
        <v/>
      </c>
      <c r="EE72" s="34" t="str">
        <f ca="1">+IF(OFFSET('Hygiene Data'!$H$13,0,10*ROW('Hygiene Data'!H66))="","",OFFSET('Hygiene Data'!$H$13,0,10*ROW('Hygiene Data'!H66)))</f>
        <v/>
      </c>
      <c r="EF72" s="34" t="str">
        <f ca="1">+IF(OFFSET('Hygiene Data'!$H$14,0,10*ROW('Hygiene Data'!H66))="","",OFFSET('Hygiene Data'!$H$14,0,10*ROW('Hygiene Data'!H66)))</f>
        <v/>
      </c>
    </row>
    <row r="73" spans="1:136" x14ac:dyDescent="0.2">
      <c r="A73" s="50" t="str">
        <f ca="1">+IF(OFFSET('Water Data'!$B$1,0,10*ROW('Water Data'!B70))="","",OFFSET('Water Data'!$B$1,0,10*ROW('Water Data'!B70)))</f>
        <v/>
      </c>
      <c r="B73" s="50" t="str">
        <f ca="1">+IF(OFFSET('Water Data'!$A$3,0,10*ROW('Water Data'!A70))="","",OFFSET('Water Data'!$A$3,0,10*ROW('Water Data'!A70)))</f>
        <v/>
      </c>
      <c r="C73" s="50" t="str">
        <f ca="1">+IF(OFFSET('Water Data'!$C$3,0,10*ROW('Water Data'!C70))="","",OFFSET('Water Data'!$C$3,0,10*ROW('Water Data'!C70)))</f>
        <v/>
      </c>
      <c r="D73" s="133" t="e">
        <f ca="1">+IF(AND(ISNUMBER(OFFSET('Water Data'!$C$5,0,10*ROW('Water Data'!C67))),BS73="Yes"),100-OFFSET('Water Data'!$C$5,0,10*ROW('Water Data'!C67)),IF(AND(ISNUMBER(OFFSET('Water Data'!$C$5,0,10*ROW('Water Data'!C67))),BS73="No",ISNUMBER(OFFSET('Water Data'!$C$5,0,10*ROW('Water Data'!C67)))),CONCATENATE("[",ROUND(100-OFFSET('Water Data'!$C$5,0,10*ROW('Water Data'!C67)),0),"]"),IF(AND(ISNUMBER(OFFSET('Water Data'!$C$5,0,10*ROW('Water Data'!C67))),BS73="",ISNUMBER(OFFSET('Water Data'!$C$5,0,10*ROW('Water Data'!C67)))),100-OFFSET('Water Data'!$C$5,0,10*ROW('Water Data'!C67)),NA())))</f>
        <v>#N/A</v>
      </c>
      <c r="E73" s="133" t="e">
        <f ca="1">+IF(AND(ISNUMBER(OFFSET('Water Data'!$C$7,0,10*ROW('Water Data'!D67))),BT73="Yes"),OFFSET('Water Data'!$C$7,0,10*ROW('Water Data'!C67)),IF(AND(ISNUMBER(OFFSET('Water Data'!$C$7,0,10*ROW('Water Data'!C67))),BT73="No",ISNUMBER(OFFSET('Water Data'!$C$7,0,10*ROW('Water Data'!C67)))),CONCATENATE("[",ROUND(OFFSET('Water Data'!$C$7,0,10*ROW('Water Data'!C67)),0),"]"),IF(AND(ISNUMBER(OFFSET('Water Data'!$C$7,0,10*ROW('Water Data'!C67))),BT73="",ISNUMBER(OFFSET('Water Data'!$C$7,0,10*ROW('Water Data'!C67)))),OFFSET('Water Data'!$C$7,0,10*ROW('Water Data'!C67)),NA())))</f>
        <v>#N/A</v>
      </c>
      <c r="F73" s="133" t="e">
        <f ca="1">+IF(AND(ISNUMBER(OFFSET('Water Data'!$C$10,0,10*ROW('Water Data'!C67))),BU73="Yes"),OFFSET('Water Data'!$C$10,0,10*ROW('Water Data'!C67)),IF(AND(ISNUMBER(OFFSET('Water Data'!$C$10,0,10*ROW('Water Data'!C67))),BU73="No",ISNUMBER(OFFSET('Water Data'!$C$10,0,10*ROW('Water Data'!C67)))),CONCATENATE("[",ROUND(OFFSET('Water Data'!$C$10,0,10*ROW('Water Data'!C67)),0),"]"),IF(AND(ISNUMBER(OFFSET('Water Data'!$C$10,0,10*ROW('Water Data'!C67))),BU73="",ISNUMBER(OFFSET('Water Data'!$C$10,0,10*ROW('Water Data'!C67)))),OFFSET('Water Data'!$C$10,0,10*ROW('Water Data'!C67)),NA())))</f>
        <v>#N/A</v>
      </c>
      <c r="G73" s="133" t="e">
        <f ca="1">+IF(AND(ISNUMBER(OFFSET('Water Data'!$D$5,0,10*ROW('Water Data'!D67))),BV73="Yes"),100-OFFSET('Water Data'!$D$5,0,10*ROW('Water Data'!D67)),IF(AND(ISNUMBER(OFFSET('Water Data'!$D$5,0,10*ROW('Water Data'!D67))),BV73="No",ISNUMBER(OFFSET('Water Data'!$D$5,0,10*ROW('Water Data'!D67)))),CONCATENATE("[",ROUND(100-OFFSET('Water Data'!$D$5,0,10*ROW('Water Data'!D67)),0),"]"),IF(AND(ISNUMBER(OFFSET('Water Data'!$D$5,0,10*ROW('Water Data'!D67))),BV73="",ISNUMBER(OFFSET('Water Data'!$D$5,0,10*ROW('Water Data'!D67)))),100-OFFSET('Water Data'!$D$5,0,10*ROW('Water Data'!D67)),NA())))</f>
        <v>#N/A</v>
      </c>
      <c r="H73" s="133" t="e">
        <f ca="1">+IF(AND(ISNUMBER(OFFSET('Water Data'!$D$7,0,10*ROW('Water Data'!D67))),BW73="Yes"),OFFSET('Water Data'!$D$7,0,10*ROW('Water Data'!D67)),IF(AND(ISNUMBER(OFFSET('Water Data'!$D$7,0,10*ROW('Water Data'!D67))),BW73="No",ISNUMBER(OFFSET('Water Data'!$D$7,0,10*ROW('Water Data'!D67)))),CONCATENATE("[",ROUND(OFFSET('Water Data'!$C$7,0,10*ROW('Water Data'!D67)),0),"]"),IF(AND(ISNUMBER(OFFSET('Water Data'!$D$7,0,10*ROW('Water Data'!D67))),BW73="",ISNUMBER(OFFSET('Water Data'!$D$7,0,10*ROW('Water Data'!D67)))),OFFSET('Water Data'!$D$7,0,10*ROW('Water Data'!D67)),NA())))</f>
        <v>#N/A</v>
      </c>
      <c r="I73" s="133" t="e">
        <f ca="1">+IF(AND(ISNUMBER(OFFSET('Water Data'!$D$10,0,10*ROW('Water Data'!D67))),BX73="Yes"),OFFSET('Water Data'!$D$10,0,10*ROW('Water Data'!D67)),IF(AND(ISNUMBER(OFFSET('Water Data'!$D$10,0,10*ROW('Water Data'!D67))),BX73="No",ISNUMBER(OFFSET('Water Data'!$D$10,0,10*ROW('Water Data'!D67)))),CONCATENATE("[",ROUND(OFFSET('Water Data'!$D$10,0,10*ROW('Water Data'!D67)),0),"]"),IF(AND(ISNUMBER(OFFSET('Water Data'!$D$10,0,10*ROW('Water Data'!D67))),BX73="",ISNUMBER(OFFSET('Water Data'!$D$10,0,10*ROW('Water Data'!D67)))),OFFSET('Water Data'!$D$10,0,10*ROW('Water Data'!D67)),NA())))</f>
        <v>#N/A</v>
      </c>
      <c r="J73" s="133" t="e">
        <f ca="1">+IF(AND(ISNUMBER(OFFSET('Water Data'!$E$5,0,10*ROW('Water Data'!E67))),BY73="Yes"),100-OFFSET('Water Data'!$E$5,0,10*ROW('Water Data'!E67)),IF(AND(ISNUMBER(OFFSET('Water Data'!$E$5,0,10*ROW('Water Data'!E67))),BY73="No",ISNUMBER(OFFSET('Water Data'!$E$5,0,10*ROW('Water Data'!E67)))),CONCATENATE("[",ROUND(100-OFFSET('Water Data'!$E$5,0,10*ROW('Water Data'!E67)),0),"]"),IF(AND(ISNUMBER(OFFSET('Water Data'!$E$5,0,10*ROW('Water Data'!E67))),BY73="",ISNUMBER(OFFSET('Water Data'!$E$5,0,10*ROW('Water Data'!E67)))),100-OFFSET('Water Data'!$E$5,0,10*ROW('Water Data'!E67)),NA())))</f>
        <v>#N/A</v>
      </c>
      <c r="K73" s="133" t="e">
        <f ca="1">+IF(AND(ISNUMBER(OFFSET('Water Data'!$E$7,0,10*ROW('Water Data'!E67))),BZ73="Yes"),OFFSET('Water Data'!$E$7,0,10*ROW('Water Data'!E67)),IF(AND(ISNUMBER(OFFSET('Water Data'!$E$7,0,10*ROW('Water Data'!E67))),BZ73="No",ISNUMBER(OFFSET('Water Data'!$E$7,0,10*ROW('Water Data'!E67)))),CONCATENATE("[",ROUND(OFFSET('Water Data'!$E$7,0,10*ROW('Water Data'!E67)),0),"]"),IF(AND(ISNUMBER(OFFSET('Water Data'!$E$7,0,10*ROW('Water Data'!E67))),BZ73="",ISNUMBER(OFFSET('Water Data'!$E$7,0,10*ROW('Water Data'!E67)))),OFFSET('Water Data'!$E$7,0,10*ROW('Water Data'!E67)),NA())))</f>
        <v>#N/A</v>
      </c>
      <c r="L73" s="133" t="e">
        <f ca="1">+IF(AND(ISNUMBER(OFFSET('Water Data'!$E$10,0,10*ROW('Water Data'!E67))),CA73="Yes"),OFFSET('Water Data'!$E$10,0,10*ROW('Water Data'!E67)),IF(AND(ISNUMBER(OFFSET('Water Data'!$E$10,0,10*ROW('Water Data'!E67))),CA73="No",ISNUMBER(OFFSET('Water Data'!$E$10,0,10*ROW('Water Data'!E67)))),CONCATENATE("[",ROUND(OFFSET('Water Data'!$E$10,0,10*ROW('Water Data'!E67)),0),"]"),IF(AND(ISNUMBER(OFFSET('Water Data'!$E$10,0,10*ROW('Water Data'!E67))),CA73="",ISNUMBER(OFFSET('Water Data'!$E$10,0,10*ROW('Water Data'!E67)))),OFFSET('Water Data'!$E$10,0,10*ROW('Water Data'!E67)),NA())))</f>
        <v>#N/A</v>
      </c>
      <c r="M73" s="133" t="e">
        <f ca="1">+IF(AND(ISNUMBER(OFFSET('Water Data'!$F$5,0,10*ROW('Water Data'!F67))),CB73="Yes"),100-OFFSET('Water Data'!$F$5,0,10*ROW('Water Data'!F67)),IF(AND(ISNUMBER(OFFSET('Water Data'!$F$5,0,10*ROW('Water Data'!F67))),CB73="No",ISNUMBER(OFFSET('Water Data'!$F$5,0,10*ROW('Water Data'!F67)))),CONCATENATE("[",ROUND(100-OFFSET('Water Data'!$F$5,0,10*ROW('Water Data'!F67)),0),"]"),IF(AND(ISNUMBER(OFFSET('Water Data'!$F$5,0,10*ROW('Water Data'!F67))),CB73="",ISNUMBER(OFFSET('Water Data'!$F$5,0,10*ROW('Water Data'!F67)))),100-OFFSET('Water Data'!$F$5,0,10*ROW('Water Data'!F67)),NA())))</f>
        <v>#N/A</v>
      </c>
      <c r="N73" s="133" t="e">
        <f ca="1">+IF(AND(ISNUMBER(OFFSET('Water Data'!$F$7,0,10*ROW('Water Data'!F67))),CC73="Yes"),OFFSET('Water Data'!$F$7,0,10*ROW('Water Data'!F67)),IF(AND(ISNUMBER(OFFSET('Water Data'!$F$7,0,10*ROW('Water Data'!F67))),CC73="No",ISNUMBER(OFFSET('Water Data'!$F$7,0,10*ROW('Water Data'!F67)))),CONCATENATE("[",ROUND(OFFSET('Water Data'!$F$7,0,10*ROW('Water Data'!F67)),0),"]"),IF(AND(ISNUMBER(OFFSET('Water Data'!$F$7,0,10*ROW('Water Data'!F67))),CC73="",ISNUMBER(OFFSET('Water Data'!$F$7,0,10*ROW('Water Data'!F67)))),OFFSET('Water Data'!$F$7,0,10*ROW('Water Data'!F67)),NA())))</f>
        <v>#N/A</v>
      </c>
      <c r="O73" s="133" t="e">
        <f ca="1">+IF(AND(ISNUMBER(OFFSET('Water Data'!$F$10,0,10*ROW('Water Data'!F67))),CD73="Yes"),OFFSET('Water Data'!$F$10,0,10*ROW('Water Data'!F67)),IF(AND(ISNUMBER(OFFSET('Water Data'!$F$10,0,10*ROW('Water Data'!F67))),CD73="No",ISNUMBER(OFFSET('Water Data'!$F$10,0,10*ROW('Water Data'!F67)))),CONCATENATE("[",ROUND(OFFSET('Water Data'!$F$10,0,10*ROW('Water Data'!F67)),0),"]"),IF(AND(ISNUMBER(OFFSET('Water Data'!$F$10,0,10*ROW('Water Data'!F67))),CD73="",ISNUMBER(OFFSET('Water Data'!$F$10,0,10*ROW('Water Data'!F67)))),OFFSET('Water Data'!$F$10,0,10*ROW('Water Data'!F67)),NA())))</f>
        <v>#N/A</v>
      </c>
      <c r="P73" s="133" t="e">
        <f ca="1">+IF(AND(ISNUMBER(OFFSET('Water Data'!$G$5,0,10*ROW('Water Data'!G67))),CE73="Yes"),100-OFFSET('Water Data'!$G$5,0,10*ROW('Water Data'!G67)),IF(AND(ISNUMBER(OFFSET('Water Data'!$G$5,0,10*ROW('Water Data'!G67))),CE73="No",ISNUMBER(OFFSET('Water Data'!$G$5,0,10*ROW('Water Data'!G67)))),CONCATENATE("[",ROUND(100-OFFSET('Water Data'!$G$5,0,10*ROW('Water Data'!G67)),0),"]"),IF(AND(ISNUMBER(OFFSET('Water Data'!$G$5,0,10*ROW('Water Data'!G67))),CE73="",ISNUMBER(OFFSET('Water Data'!$G$5,0,10*ROW('Water Data'!G67)))),100-OFFSET('Water Data'!$G$5,0,10*ROW('Water Data'!G67)),NA())))</f>
        <v>#N/A</v>
      </c>
      <c r="Q73" s="133" t="e">
        <f ca="1">+IF(AND(ISNUMBER(OFFSET('Water Data'!$G$7,0,10*ROW('Water Data'!G67))),CF73="Yes"),OFFSET('Water Data'!$G$7,0,10*ROW('Water Data'!G67)),IF(AND(ISNUMBER(OFFSET('Water Data'!$G$7,0,10*ROW('Water Data'!G67))),CF73="No",ISNUMBER(OFFSET('Water Data'!$G$7,0,10*ROW('Water Data'!G67)))),CONCATENATE("[",ROUND(OFFSET('Water Data'!$G$7,0,10*ROW('Water Data'!G67)),0),"]"),IF(AND(ISNUMBER(OFFSET('Water Data'!$G$7,0,10*ROW('Water Data'!G67))),CF73="",ISNUMBER(OFFSET('Water Data'!$G$7,0,10*ROW('Water Data'!G67)))),OFFSET('Water Data'!$G$7,0,10*ROW('Water Data'!G67)),NA())))</f>
        <v>#N/A</v>
      </c>
      <c r="R73" s="133" t="e">
        <f ca="1">+IF(AND(ISNUMBER(OFFSET('Water Data'!$G$10,0,10*ROW('Water Data'!G67))),CG73="Yes"),OFFSET('Water Data'!$G$10,0,10*ROW('Water Data'!G67)),IF(AND(ISNUMBER(OFFSET('Water Data'!$G$10,0,10*ROW('Water Data'!G67))),CG73="No",ISNUMBER(OFFSET('Water Data'!$G$10,0,10*ROW('Water Data'!G67)))),CONCATENATE("[",ROUND(OFFSET('Water Data'!$G$10,0,10*ROW('Water Data'!G67)),0),"]"),IF(AND(ISNUMBER(OFFSET('Water Data'!$G$10,0,10*ROW('Water Data'!G67))),CG73="",ISNUMBER(OFFSET('Water Data'!$G$10,0,10*ROW('Water Data'!G67)))),OFFSET('Water Data'!$G$10,0,10*ROW('Water Data'!G67)),NA())))</f>
        <v>#N/A</v>
      </c>
      <c r="S73" s="133" t="e">
        <f ca="1">+IF(AND(ISNUMBER(OFFSET('Water Data'!$H$5,0,10*ROW('Water Data'!H67))),CH73="Yes"),100-OFFSET('Water Data'!$H$5,0,10*ROW('Water Data'!H67)),IF(AND(ISNUMBER(OFFSET('Water Data'!$H$5,0,10*ROW('Water Data'!H67))),CH73="No",ISNUMBER(OFFSET('Water Data'!$H$5,0,10*ROW('Water Data'!H67)))),CONCATENATE("[",ROUND(100-OFFSET('Water Data'!$H$5,0,10*ROW('Water Data'!H67)),0),"]"),IF(AND(ISNUMBER(OFFSET('Water Data'!$H$5,0,10*ROW('Water Data'!H67))),CH73="",ISNUMBER(OFFSET('Water Data'!$H$5,0,10*ROW('Water Data'!H67)))),100-OFFSET('Water Data'!$H$5,0,10*ROW('Water Data'!H67)),NA())))</f>
        <v>#N/A</v>
      </c>
      <c r="T73" s="133" t="e">
        <f ca="1">+IF(AND(ISNUMBER(OFFSET('Water Data'!$H$7,0,10*ROW('Water Data'!H67))),CI73="Yes"),OFFSET('Water Data'!$H$7,0,10*ROW('Water Data'!H67)),IF(AND(ISNUMBER(OFFSET('Water Data'!$H$7,0,10*ROW('Water Data'!H67))),CI73="No",ISNUMBER(OFFSET('Water Data'!$H$7,0,10*ROW('Water Data'!H67)))),CONCATENATE("[",ROUND(OFFSET('Water Data'!$H$7,0,10*ROW('Water Data'!H67)),0),"]"),IF(AND(ISNUMBER(OFFSET('Water Data'!$H$7,0,10*ROW('Water Data'!H67))),CI73="",ISNUMBER(OFFSET('Water Data'!$H$7,0,10*ROW('Water Data'!H67)))),OFFSET('Water Data'!$H$7,0,10*ROW('Water Data'!H67)),NA())))</f>
        <v>#N/A</v>
      </c>
      <c r="U73" s="133" t="e">
        <f ca="1">+IF(AND(ISNUMBER(OFFSET('Water Data'!$H$10,0,10*ROW('Water Data'!H67))),CJ73="Yes"),OFFSET('Water Data'!$H$10,0,10*ROW('Water Data'!H67)),IF(AND(ISNUMBER(OFFSET('Water Data'!$H$10,0,10*ROW('Water Data'!H67))),CJ73="No",ISNUMBER(OFFSET('Water Data'!$H$10,0,10*ROW('Water Data'!H67)))),CONCATENATE("[",ROUND(OFFSET('Water Data'!$H$10,0,10*ROW('Water Data'!H67)),0),"]"),IF(AND(ISNUMBER(OFFSET('Water Data'!$H$10,0,10*ROW('Water Data'!H67))),CJ73="",ISNUMBER(OFFSET('Water Data'!$H$10,0,10*ROW('Water Data'!H67)))),OFFSET('Water Data'!$H$10,0,10*ROW('Water Data'!H67)),NA())))</f>
        <v>#N/A</v>
      </c>
      <c r="V73" s="134" t="e">
        <f ca="1">+IF(AND(ISNUMBER(OFFSET('Sanitation Data'!$C$5,0,10*ROW('Sanitation Data'!C67))),CK73="Yes"),100-OFFSET('Sanitation Data'!$C$5,0,10*ROW('Sanitation Data'!C67)),IF(AND(ISNUMBER(OFFSET('Sanitation Data'!$C$5,0,10*ROW('Sanitation Data'!C67))),CK73="No",ISNUMBER(OFFSET('Sanitation Data'!$C$5,0,10*ROW('Sanitation Data'!C67)))),CONCATENATE("[",ROUND(100-OFFSET('Sanitation Data'!$C$5,0,10*ROW('Sanitation Data'!C67)),0),"]"),IF(AND(ISNUMBER(OFFSET('Sanitation Data'!$C$5,0,10*ROW('Sanitation Data'!C67))),CK73="",ISNUMBER(OFFSET('Sanitation Data'!$C$5,0,10*ROW('Sanitation Data'!C67)))),100-OFFSET('Sanitation Data'!$C$5,0,10*ROW('Sanitation Data'!C67)),NA())))</f>
        <v>#N/A</v>
      </c>
      <c r="W73" s="134" t="e">
        <f ca="1">+IF(AND(ISNUMBER(OFFSET('Sanitation Data'!$C$7,0,10*ROW('Sanitation Data'!C67))),CL73="Yes"),OFFSET('Sanitation Data'!$C$7,0,10*ROW('Sanitation Data'!C67)),IF(AND(ISNUMBER(OFFSET('Sanitation Data'!$C$7,0,10*ROW('Sanitation Data'!C67))),CL73="No",ISNUMBER(OFFSET('Sanitation Data'!$C$7,0,10*ROW('Sanitation Data'!C67)))),CONCATENATE("[",ROUND(OFFSET('Sanitation Data'!$C$7,0,10*ROW('Sanitation Data'!C67)),0),"]"),IF(AND(ISNUMBER(OFFSET('Sanitation Data'!$C$7,0,10*ROW('Sanitation Data'!C67))),CL73="",ISNUMBER(OFFSET('Sanitation Data'!$C$7,0,10*ROW('Sanitation Data'!C67)))),OFFSET('Sanitation Data'!$C$7,0,10*ROW('Sanitation Data'!C67)),NA())))</f>
        <v>#N/A</v>
      </c>
      <c r="X73" s="134" t="e">
        <f ca="1">+IF(AND(ISNUMBER(OFFSET('Sanitation Data'!$C$11,0,10*ROW('Sanitation Data'!C67))),CM73="Yes"),OFFSET('Sanitation Data'!$C$11,0,10*ROW('Sanitation Data'!C67)),IF(AND(ISNUMBER(OFFSET('Sanitation Data'!$C$11,0,10*ROW('Sanitation Data'!C67))),CM73="No",ISNUMBER(OFFSET('Sanitation Data'!$C$11,0,10*ROW('Sanitation Data'!C67)))),CONCATENATE("[",ROUND(OFFSET('Sanitation Data'!$C$11,0,10*ROW('Sanitation Data'!C67)),0),"]"),IF(AND(ISNUMBER(OFFSET('Sanitation Data'!$C$11,0,10*ROW('Sanitation Data'!C67))),CM73="",ISNUMBER(OFFSET('Sanitation Data'!$C$11,0,10*ROW('Sanitation Data'!C67)))),OFFSET('Sanitation Data'!$C$11,0,10*ROW('Sanitation Data'!C67)),NA())))</f>
        <v>#N/A</v>
      </c>
      <c r="Y73" s="134" t="e">
        <f ca="1">+IF(AND(ISNUMBER(OFFSET('Sanitation Data'!$C$12,0,10*ROW('Sanitation Data'!C67))),CN73="Yes"),OFFSET('Sanitation Data'!$C$12,0,10*ROW('Sanitation Data'!C67)),IF(AND(ISNUMBER(OFFSET('Sanitation Data'!$C$12,0,10*ROW('Sanitation Data'!C67))),CN73="No",ISNUMBER(OFFSET('Sanitation Data'!$C$12,0,10*ROW('Sanitation Data'!C67)))),CONCATENATE("[",ROUND(OFFSET('Sanitation Data'!$C$12,0,10*ROW('Sanitation Data'!C67)),0),"]"),IF(AND(ISNUMBER(OFFSET('Sanitation Data'!$C$12,0,10*ROW('Sanitation Data'!C67))),CN73="",ISNUMBER(OFFSET('Sanitation Data'!$C$12,0,10*ROW('Sanitation Data'!C67)))),OFFSET('Sanitation Data'!$C$12,0,10*ROW('Sanitation Data'!C67)),NA())))</f>
        <v>#N/A</v>
      </c>
      <c r="Z73" s="134" t="e">
        <f ca="1">+IF(AND(ISNUMBER(OFFSET('Sanitation Data'!$C$13,0,10*ROW('Sanitation Data'!C67))),CO73="Yes"),OFFSET('Sanitation Data'!$C$13,0,10*ROW('Sanitation Data'!C67)),IF(AND(ISNUMBER(OFFSET('Sanitation Data'!$C$13,0,10*ROW('Sanitation Data'!C67))),CO73="No",ISNUMBER(OFFSET('Sanitation Data'!$C$13,0,10*ROW('Sanitation Data'!C67)))),CONCATENATE("[",ROUND(OFFSET('Sanitation Data'!$C$13,0,10*ROW('Sanitation Data'!C67)),0),"]"),IF(AND(ISNUMBER(OFFSET('Sanitation Data'!$C$13,0,10*ROW('Sanitation Data'!C67))),CO73="",ISNUMBER(OFFSET('Sanitation Data'!$C$13,0,10*ROW('Sanitation Data'!C67)))),OFFSET('Sanitation Data'!$C$13,0,10*ROW('Sanitation Data'!C67)),NA())))</f>
        <v>#N/A</v>
      </c>
      <c r="AA73" s="134" t="e">
        <f ca="1">+IF(AND(ISNUMBER(OFFSET('Sanitation Data'!$D$5,0,10*ROW('Sanitation Data'!D67))),CP73="Yes"),100-OFFSET('Sanitation Data'!$D$5,0,10*ROW('Sanitation Data'!D67)),IF(AND(ISNUMBER(OFFSET('Sanitation Data'!$D$5,0,10*ROW('Sanitation Data'!D67))),CP73="No",ISNUMBER(OFFSET('Sanitation Data'!$D$5,0,10*ROW('Sanitation Data'!D67)))),CONCATENATE("[",ROUND(100-OFFSET('Sanitation Data'!$D$5,0,10*ROW('Sanitation Data'!D67)),0),"]"),IF(AND(ISNUMBER(OFFSET('Sanitation Data'!$D$5,0,10*ROW('Sanitation Data'!D67))),CP73="",ISNUMBER(OFFSET('Sanitation Data'!$D$5,0,10*ROW('Sanitation Data'!D67)))),100-OFFSET('Sanitation Data'!$D$5,0,10*ROW('Sanitation Data'!D67)),NA())))</f>
        <v>#N/A</v>
      </c>
      <c r="AB73" s="134" t="e">
        <f ca="1">+IF(AND(ISNUMBER(OFFSET('Sanitation Data'!$D$7,0,10*ROW('Sanitation Data'!D67))),CQ73="Yes"),OFFSET('Sanitation Data'!$D$7,0,10*ROW('Sanitation Data'!G67)),IF(AND(ISNUMBER(OFFSET('Sanitation Data'!$D$7,0,10*ROW('Sanitation Data'!D67))),CQ73="No",ISNUMBER(OFFSET('Sanitation Data'!$D$7,0,10*ROW('Sanitation Data'!D67)))),CONCATENATE("[",ROUND(OFFSET('Sanitation Data'!$D$7,0,10*ROW('Sanitation Data'!D67)),0),"]"),IF(AND(ISNUMBER(OFFSET('Sanitation Data'!$D$7,0,10*ROW('Sanitation Data'!D67))),CQ73="",ISNUMBER(OFFSET('Sanitation Data'!$D$7,0,10*ROW('Sanitation Data'!D67)))),OFFSET('Sanitation Data'!$D$7,0,10*ROW('Sanitation Data'!D67)),NA())))</f>
        <v>#N/A</v>
      </c>
      <c r="AC73" s="134" t="e">
        <f ca="1">+IF(AND(ISNUMBER(OFFSET('Sanitation Data'!$D$11,0,10*ROW('Sanitation Data'!D67))),CR73="Yes"),OFFSET('Sanitation Data'!$D$11,0,10*ROW('Sanitation Data'!D67)),IF(AND(ISNUMBER(OFFSET('Sanitation Data'!$D$11,0,10*ROW('Sanitation Data'!D67))),CR73="No",ISNUMBER(OFFSET('Sanitation Data'!$D$11,0,10*ROW('Sanitation Data'!D67)))),CONCATENATE("[",ROUND(OFFSET('Sanitation Data'!$D$11,0,10*ROW('Sanitation Data'!D67)),0),"]"),IF(AND(ISNUMBER(OFFSET('Sanitation Data'!$D$11,0,10*ROW('Sanitation Data'!D67))),CR73="",ISNUMBER(OFFSET('Sanitation Data'!$D$11,0,10*ROW('Sanitation Data'!D67)))),OFFSET('Sanitation Data'!$D$11,0,10*ROW('Sanitation Data'!D67)),NA())))</f>
        <v>#N/A</v>
      </c>
      <c r="AD73" s="134" t="e">
        <f ca="1">+IF(AND(ISNUMBER(OFFSET('Sanitation Data'!$D$12,0,10*ROW('Sanitation Data'!D67))),CS73="Yes"),OFFSET('Sanitation Data'!$D$12,0,10*ROW('Sanitation Data'!D67)),IF(AND(ISNUMBER(OFFSET('Sanitation Data'!$D$12,0,10*ROW('Sanitation Data'!D67))),CS73="No",ISNUMBER(OFFSET('Sanitation Data'!$D$12,0,10*ROW('Sanitation Data'!D67)))),CONCATENATE("[",ROUND(OFFSET('Sanitation Data'!$D$12,0,10*ROW('Sanitation Data'!D67)),0),"]"),IF(AND(ISNUMBER(OFFSET('Sanitation Data'!$D$12,0,10*ROW('Sanitation Data'!D67))),CS73="",ISNUMBER(OFFSET('Sanitation Data'!$D$12,0,10*ROW('Sanitation Data'!D67)))),OFFSET('Sanitation Data'!$D$12,0,10*ROW('Sanitation Data'!D67)),NA())))</f>
        <v>#N/A</v>
      </c>
      <c r="AE73" s="134" t="e">
        <f ca="1">+IF(AND(ISNUMBER(OFFSET('Sanitation Data'!$D$13,0,10*ROW('Sanitation Data'!D67))),CT73="Yes"),OFFSET('Sanitation Data'!$D$13,0,10*ROW('Sanitation Data'!D67)),IF(AND(ISNUMBER(OFFSET('Sanitation Data'!$D$13,0,10*ROW('Sanitation Data'!D67))),CT73="No",ISNUMBER(OFFSET('Sanitation Data'!$D$13,0,10*ROW('Sanitation Data'!D67)))),CONCATENATE("[",ROUND(OFFSET('Sanitation Data'!$D$13,0,10*ROW('Sanitation Data'!D67)),0),"]"),IF(AND(ISNUMBER(OFFSET('Sanitation Data'!$D$13,0,10*ROW('Sanitation Data'!D67))),CT73="",ISNUMBER(OFFSET('Sanitation Data'!$D$13,0,10*ROW('Sanitation Data'!D67)))),OFFSET('Sanitation Data'!$D$13,0,10*ROW('Sanitation Data'!D67)),NA())))</f>
        <v>#N/A</v>
      </c>
      <c r="AF73" s="134" t="e">
        <f ca="1">+IF(AND(ISNUMBER(OFFSET('Sanitation Data'!$E$5,0,10*ROW('Sanitation Data'!E67))),CU73="Yes"),100-OFFSET('Sanitation Data'!$E$5,0,10*ROW('Sanitation Data'!E67)),IF(AND(ISNUMBER(OFFSET('Sanitation Data'!$E$5,0,10*ROW('Sanitation Data'!E67))),CU73="No",ISNUMBER(OFFSET('Sanitation Data'!$E$5,0,10*ROW('Sanitation Data'!E67)))),CONCATENATE("[",ROUND(100-OFFSET('Sanitation Data'!$E$5,0,10*ROW('Sanitation Data'!E67)),0),"]"),IF(AND(ISNUMBER(OFFSET('Sanitation Data'!$E$5,0,10*ROW('Sanitation Data'!E67))),CU73="",ISNUMBER(OFFSET('Sanitation Data'!$E$5,0,10*ROW('Sanitation Data'!E67)))),100-OFFSET('Sanitation Data'!$E$5,0,10*ROW('Sanitation Data'!E67)),NA())))</f>
        <v>#N/A</v>
      </c>
      <c r="AG73" s="134" t="e">
        <f ca="1">+IF(AND(ISNUMBER(OFFSET('Sanitation Data'!$E$7,0,10*ROW('Sanitation Data'!E67))),CV73="Yes"),OFFSET('Sanitation Data'!$E$7,0,10*ROW('Sanitation Data'!E67)),IF(AND(ISNUMBER(OFFSET('Sanitation Data'!$E$7,0,10*ROW('Sanitation Data'!E67))),CV73="No",ISNUMBER(OFFSET('Sanitation Data'!$E$7,0,10*ROW('Sanitation Data'!E67)))),CONCATENATE("[",ROUND(OFFSET('Sanitation Data'!$E$7,0,10*ROW('Sanitation Data'!E67)),0),"]"),IF(AND(ISNUMBER(OFFSET('Sanitation Data'!$E$7,0,10*ROW('Sanitation Data'!E67))),CV73="",ISNUMBER(OFFSET('Sanitation Data'!$E$7,0,10*ROW('Sanitation Data'!E67)))),OFFSET('Sanitation Data'!$E$7,0,10*ROW('Sanitation Data'!E67)),NA())))</f>
        <v>#N/A</v>
      </c>
      <c r="AH73" s="134" t="e">
        <f ca="1">+IF(AND(ISNUMBER(OFFSET('Sanitation Data'!$E$11,0,10*ROW('Sanitation Data'!E67))),CW73="Yes"),OFFSET('Sanitation Data'!$E$11,0,10*ROW('Sanitation Data'!E67)),IF(AND(ISNUMBER(OFFSET('Sanitation Data'!$E$11,0,10*ROW('Sanitation Data'!E67))),CW73="No",ISNUMBER(OFFSET('Sanitation Data'!$E$11,0,10*ROW('Sanitation Data'!E67)))),CONCATENATE("[",ROUND(OFFSET('Sanitation Data'!$E$11,0,10*ROW('Sanitation Data'!E67)),0),"]"),IF(AND(ISNUMBER(OFFSET('Sanitation Data'!$E$11,0,10*ROW('Sanitation Data'!E67))),CW73="",ISNUMBER(OFFSET('Sanitation Data'!$E$11,0,10*ROW('Sanitation Data'!E67)))),OFFSET('Sanitation Data'!$E$11,0,10*ROW('Sanitation Data'!E67)),NA())))</f>
        <v>#N/A</v>
      </c>
      <c r="AI73" s="134" t="e">
        <f ca="1">+IF(AND(ISNUMBER(OFFSET('Sanitation Data'!$E$12,0,10*ROW('Sanitation Data'!E67))),CX73="Yes"),OFFSET('Sanitation Data'!$E$12,0,10*ROW('Sanitation Data'!E67)),IF(AND(ISNUMBER(OFFSET('Sanitation Data'!$E$12,0,10*ROW('Sanitation Data'!E67))),CX73="No",ISNUMBER(OFFSET('Sanitation Data'!$E$12,0,10*ROW('Sanitation Data'!E67)))),CONCATENATE("[",ROUND(OFFSET('Sanitation Data'!$E$12,0,10*ROW('Sanitation Data'!E67)),0),"]"),IF(AND(ISNUMBER(OFFSET('Sanitation Data'!$E$12,0,10*ROW('Sanitation Data'!E67))),CX73="",ISNUMBER(OFFSET('Sanitation Data'!$E$12,0,10*ROW('Sanitation Data'!E67)))),OFFSET('Sanitation Data'!$E$12,0,10*ROW('Sanitation Data'!E67)),NA())))</f>
        <v>#N/A</v>
      </c>
      <c r="AJ73" s="134" t="e">
        <f ca="1">+IF(AND(ISNUMBER(OFFSET('Sanitation Data'!$E$13,0,10*ROW('Sanitation Data'!E67))),CY73="Yes"),OFFSET('Sanitation Data'!$E$13,0,10*ROW('Sanitation Data'!E67)),IF(AND(ISNUMBER(OFFSET('Sanitation Data'!$E$13,0,10*ROW('Sanitation Data'!E67))),CY73="No",ISNUMBER(OFFSET('Sanitation Data'!$E$13,0,10*ROW('Sanitation Data'!E67)))),CONCATENATE("[",ROUND(OFFSET('Sanitation Data'!$E$13,0,10*ROW('Sanitation Data'!E67)),0),"]"),IF(AND(ISNUMBER(OFFSET('Sanitation Data'!$E$13,0,10*ROW('Sanitation Data'!E67))),CY73="",ISNUMBER(OFFSET('Sanitation Data'!$E$13,0,10*ROW('Sanitation Data'!E67)))),OFFSET('Sanitation Data'!$E$13,0,10*ROW('Sanitation Data'!E67)),NA())))</f>
        <v>#N/A</v>
      </c>
      <c r="AK73" s="134" t="e">
        <f ca="1">+IF(AND(ISNUMBER(OFFSET('Sanitation Data'!$F$5,0,10*ROW('Sanitation Data'!F67))),CZ73="Yes"),100-OFFSET('Sanitation Data'!$F$5,0,10*ROW('Sanitation Data'!F67)),IF(AND(ISNUMBER(OFFSET('Sanitation Data'!$F$5,0,10*ROW('Sanitation Data'!F67))),CZ73="No",ISNUMBER(OFFSET('Sanitation Data'!$F$5,0,10*ROW('Sanitation Data'!F67)))),CONCATENATE("[",ROUND(100-OFFSET('Sanitation Data'!$F$5,0,10*ROW('Sanitation Data'!F67)),0),"]"),IF(AND(ISNUMBER(OFFSET('Sanitation Data'!$F$5,0,10*ROW('Sanitation Data'!F67))),CZ73="",ISNUMBER(OFFSET('Sanitation Data'!$F$5,0,10*ROW('Sanitation Data'!F67)))),100-OFFSET('Sanitation Data'!$F$5,0,10*ROW('Sanitation Data'!F67)),NA())))</f>
        <v>#N/A</v>
      </c>
      <c r="AL73" s="134" t="e">
        <f ca="1">+IF(AND(ISNUMBER(OFFSET('Sanitation Data'!$F$7,0,10*ROW('Sanitation Data'!F67))),DA73="Yes"),OFFSET('Sanitation Data'!$F$7,0,10*ROW('Sanitation Data'!F67)),IF(AND(ISNUMBER(OFFSET('Sanitation Data'!$F$7,0,10*ROW('Sanitation Data'!F67))),DA73="No",ISNUMBER(OFFSET('Sanitation Data'!$F$7,0,10*ROW('Sanitation Data'!F67)))),CONCATENATE("[",ROUND(OFFSET('Sanitation Data'!$F$7,0,10*ROW('Sanitation Data'!F67)),0),"]"),IF(AND(ISNUMBER(OFFSET('Sanitation Data'!$F$7,0,10*ROW('Sanitation Data'!F67))),DA73="",ISNUMBER(OFFSET('Sanitation Data'!$F$7,0,10*ROW('Sanitation Data'!F67)))),OFFSET('Sanitation Data'!$F$7,0,10*ROW('Sanitation Data'!F67)),NA())))</f>
        <v>#N/A</v>
      </c>
      <c r="AM73" s="134" t="e">
        <f ca="1">+IF(AND(ISNUMBER(OFFSET('Sanitation Data'!$F$11,0,10*ROW('Sanitation Data'!F67))),DB73="Yes"),OFFSET('Sanitation Data'!$F$11,0,10*ROW('Sanitation Data'!F67)),IF(AND(ISNUMBER(OFFSET('Sanitation Data'!$F$11,0,10*ROW('Sanitation Data'!F67))),DB73="No",ISNUMBER(OFFSET('Sanitation Data'!$F$11,0,10*ROW('Sanitation Data'!F67)))),CONCATENATE("[",ROUND(OFFSET('Sanitation Data'!$F$11,0,10*ROW('Sanitation Data'!F67)),0),"]"),IF(AND(ISNUMBER(OFFSET('Sanitation Data'!$F$11,0,10*ROW('Sanitation Data'!F67))),DB73="",ISNUMBER(OFFSET('Sanitation Data'!$F$11,0,10*ROW('Sanitation Data'!F67)))),OFFSET('Sanitation Data'!$F$11,0,10*ROW('Sanitation Data'!F67)),NA())))</f>
        <v>#N/A</v>
      </c>
      <c r="AN73" s="134" t="e">
        <f ca="1">+IF(AND(ISNUMBER(OFFSET('Sanitation Data'!$F$12,0,10*ROW('Sanitation Data'!F67))),DC73="Yes"),OFFSET('Sanitation Data'!$F$12,0,10*ROW('Sanitation Data'!F67)),IF(AND(ISNUMBER(OFFSET('Sanitation Data'!$F$12,0,10*ROW('Sanitation Data'!F67))),DC73="No",ISNUMBER(OFFSET('Sanitation Data'!$F$12,0,10*ROW('Sanitation Data'!F67)))),CONCATENATE("[",ROUND(OFFSET('Sanitation Data'!$F$12,0,10*ROW('Sanitation Data'!F67)),0),"]"),IF(AND(ISNUMBER(OFFSET('Sanitation Data'!$F$12,0,10*ROW('Sanitation Data'!F67))),DC73="",ISNUMBER(OFFSET('Sanitation Data'!$F$12,0,10*ROW('Sanitation Data'!F67)))),OFFSET('Sanitation Data'!$F$12,0,10*ROW('Sanitation Data'!F67)),NA())))</f>
        <v>#N/A</v>
      </c>
      <c r="AO73" s="134" t="e">
        <f ca="1">+IF(AND(ISNUMBER(OFFSET('Sanitation Data'!$F$13,0,10*ROW('Sanitation Data'!F67))),DD73="Yes"),OFFSET('Sanitation Data'!$F$13,0,10*ROW('Sanitation Data'!F67)),IF(AND(ISNUMBER(OFFSET('Sanitation Data'!$F$13,0,10*ROW('Sanitation Data'!F67))),DD73="No",ISNUMBER(OFFSET('Sanitation Data'!$F$13,0,10*ROW('Sanitation Data'!F67)))),CONCATENATE("[",ROUND(OFFSET('Sanitation Data'!$F$13,0,10*ROW('Sanitation Data'!F67)),0),"]"),IF(AND(ISNUMBER(OFFSET('Sanitation Data'!$F$13,0,10*ROW('Sanitation Data'!F67))),DD73="",ISNUMBER(OFFSET('Sanitation Data'!$F$13,0,10*ROW('Sanitation Data'!F67)))),OFFSET('Sanitation Data'!$F$13,0,10*ROW('Sanitation Data'!F67)),NA())))</f>
        <v>#N/A</v>
      </c>
      <c r="AP73" s="134" t="e">
        <f ca="1">+IF(AND(ISNUMBER(OFFSET('Sanitation Data'!$G$5,0,10*ROW('Sanitation Data'!G67))),DE73="Yes"),100-OFFSET('Sanitation Data'!$G$5,0,10*ROW('Sanitation Data'!G67)),IF(AND(ISNUMBER(OFFSET('Sanitation Data'!$G$5,0,10*ROW('Sanitation Data'!G67))),DE73="No",ISNUMBER(OFFSET('Sanitation Data'!$G$5,0,10*ROW('Sanitation Data'!G67)))),CONCATENATE("[",ROUND(100-OFFSET('Sanitation Data'!$G$5,0,10*ROW('Sanitation Data'!G67)),0),"]"),IF(AND(ISNUMBER(OFFSET('Sanitation Data'!$G$5,0,10*ROW('Sanitation Data'!G67))),DE73="",ISNUMBER(OFFSET('Sanitation Data'!$G$5,0,10*ROW('Sanitation Data'!G67)))),100-OFFSET('Sanitation Data'!$G$5,0,10*ROW('Sanitation Data'!G67)),NA())))</f>
        <v>#N/A</v>
      </c>
      <c r="AQ73" s="134" t="e">
        <f ca="1">+IF(AND(ISNUMBER(OFFSET('Sanitation Data'!$G$7,0,10*ROW('Sanitation Data'!G67))),DF73="Yes"),OFFSET('Sanitation Data'!$G$7,0,10*ROW('Sanitation Data'!G67)),IF(AND(ISNUMBER(OFFSET('Sanitation Data'!$G$7,0,10*ROW('Sanitation Data'!G67))),DF73="No",ISNUMBER(OFFSET('Sanitation Data'!$G$7,0,10*ROW('Sanitation Data'!G67)))),CONCATENATE("[",ROUND(OFFSET('Sanitation Data'!$G$7,0,10*ROW('Sanitation Data'!G67)),0),"]"),IF(AND(ISNUMBER(OFFSET('Sanitation Data'!$G$7,0,10*ROW('Sanitation Data'!G67))),DF73="",ISNUMBER(OFFSET('Sanitation Data'!$G$7,0,10*ROW('Sanitation Data'!G67)))),OFFSET('Sanitation Data'!$G$7,0,10*ROW('Sanitation Data'!G67)),NA())))</f>
        <v>#N/A</v>
      </c>
      <c r="AR73" s="134" t="e">
        <f ca="1">+IF(AND(ISNUMBER(OFFSET('Sanitation Data'!$G$11,0,10*ROW('Sanitation Data'!G67))),DG73="Yes"),OFFSET('Sanitation Data'!$G$11,0,10*ROW('Sanitation Data'!G67)),IF(AND(ISNUMBER(OFFSET('Sanitation Data'!$G$11,0,10*ROW('Sanitation Data'!G67))),DG73="No",ISNUMBER(OFFSET('Sanitation Data'!$G$11,0,10*ROW('Sanitation Data'!G67)))),CONCATENATE("[",ROUND(OFFSET('Sanitation Data'!$G$11,0,10*ROW('Sanitation Data'!G67)),0),"]"),IF(AND(ISNUMBER(OFFSET('Sanitation Data'!$G$11,0,10*ROW('Sanitation Data'!G67))),DG73="",ISNUMBER(OFFSET('Sanitation Data'!$G$11,0,10*ROW('Sanitation Data'!G67)))),OFFSET('Sanitation Data'!$G$11,0,10*ROW('Sanitation Data'!G67)),NA())))</f>
        <v>#N/A</v>
      </c>
      <c r="AS73" s="134" t="e">
        <f ca="1">+IF(AND(ISNUMBER(OFFSET('Sanitation Data'!$G$12,0,10*ROW('Sanitation Data'!G67))),DH73="Yes"),OFFSET('Sanitation Data'!$G$12,0,10*ROW('Sanitation Data'!G67)),IF(AND(ISNUMBER(OFFSET('Sanitation Data'!$G$12,0,10*ROW('Sanitation Data'!G67))),DH73="No",ISNUMBER(OFFSET('Sanitation Data'!$G$12,0,10*ROW('Sanitation Data'!G67)))),CONCATENATE("[",ROUND(OFFSET('Sanitation Data'!$G$12,0,10*ROW('Sanitation Data'!G67)),0),"]"),IF(AND(ISNUMBER(OFFSET('Sanitation Data'!$G$12,0,10*ROW('Sanitation Data'!G67))),DH73="",ISNUMBER(OFFSET('Sanitation Data'!$G$12,0,10*ROW('Sanitation Data'!G67)))),OFFSET('Sanitation Data'!$G$12,0,10*ROW('Sanitation Data'!G67)),NA())))</f>
        <v>#N/A</v>
      </c>
      <c r="AT73" s="134" t="e">
        <f ca="1">+IF(AND(ISNUMBER(OFFSET('Sanitation Data'!$G$13,0,10*ROW('Sanitation Data'!G67))),DI73="Yes"),OFFSET('Sanitation Data'!$G$13,0,10*ROW('Sanitation Data'!G67)),IF(AND(ISNUMBER(OFFSET('Sanitation Data'!$G$13,0,10*ROW('Sanitation Data'!G67))),DI73="No",ISNUMBER(OFFSET('Sanitation Data'!$G$13,0,10*ROW('Sanitation Data'!G67)))),CONCATENATE("[",ROUND(OFFSET('Sanitation Data'!$G$13,0,10*ROW('Sanitation Data'!G67)),0),"]"),IF(AND(ISNUMBER(OFFSET('Sanitation Data'!$G$13,0,10*ROW('Sanitation Data'!G67))),DI73="",ISNUMBER(OFFSET('Sanitation Data'!$G$13,0,10*ROW('Sanitation Data'!G67)))),OFFSET('Sanitation Data'!$G$13,0,10*ROW('Sanitation Data'!G67)),NA())))</f>
        <v>#N/A</v>
      </c>
      <c r="AU73" s="134" t="e">
        <f ca="1">+IF(AND(ISNUMBER(OFFSET('Sanitation Data'!$H$5,0,10*ROW('Sanitation Data'!H67))),DJ73="Yes"),100-OFFSET('Sanitation Data'!$H$5,0,10*ROW('Sanitation Data'!H67)),IF(AND(ISNUMBER(OFFSET('Sanitation Data'!$H$5,0,10*ROW('Sanitation Data'!H67))),DJ73="No",ISNUMBER(OFFSET('Sanitation Data'!$H$5,0,10*ROW('Sanitation Data'!H67)))),CONCATENATE("[",ROUND(100-OFFSET('Sanitation Data'!$H$5,0,10*ROW('Sanitation Data'!H67)),0),"]"),IF(AND(ISNUMBER(OFFSET('Sanitation Data'!$H$5,0,10*ROW('Sanitation Data'!H67))),DJ73="",ISNUMBER(OFFSET('Sanitation Data'!$H$5,0,10*ROW('Sanitation Data'!H67)))),100-OFFSET('Sanitation Data'!$H$5,0,10*ROW('Sanitation Data'!H67)),NA())))</f>
        <v>#N/A</v>
      </c>
      <c r="AV73" s="134" t="e">
        <f ca="1">+IF(AND(ISNUMBER(OFFSET('Sanitation Data'!$H$7,0,10*ROW('Sanitation Data'!H67))),DK73="Yes"),OFFSET('Sanitation Data'!$H$7,0,10*ROW('Sanitation Data'!H67)),IF(AND(ISNUMBER(OFFSET('Sanitation Data'!$H$7,0,10*ROW('Sanitation Data'!H67))),DK73="No",ISNUMBER(OFFSET('Sanitation Data'!$H$7,0,10*ROW('Sanitation Data'!H67)))),CONCATENATE("[",ROUND(OFFSET('Sanitation Data'!$H$7,0,10*ROW('Sanitation Data'!H67)),0),"]"),IF(AND(ISNUMBER(OFFSET('Sanitation Data'!$H$7,0,10*ROW('Sanitation Data'!H67))),DK73="",ISNUMBER(OFFSET('Sanitation Data'!$H$7,0,10*ROW('Sanitation Data'!H67)))),OFFSET('Sanitation Data'!$H$7,0,10*ROW('Sanitation Data'!H67)),NA())))</f>
        <v>#N/A</v>
      </c>
      <c r="AW73" s="134" t="e">
        <f ca="1">+IF(AND(ISNUMBER(OFFSET('Sanitation Data'!$H$11,0,10*ROW('Sanitation Data'!H67))),DL73="Yes"),OFFSET('Sanitation Data'!$H$11,0,10*ROW('Sanitation Data'!H67)),IF(AND(ISNUMBER(OFFSET('Sanitation Data'!$H$11,0,10*ROW('Sanitation Data'!H67))),DL73="No",ISNUMBER(OFFSET('Sanitation Data'!$H$11,0,10*ROW('Sanitation Data'!H67)))),CONCATENATE("[",ROUND(OFFSET('Sanitation Data'!$H$11,0,10*ROW('Sanitation Data'!H67)),0),"]"),IF(AND(ISNUMBER(OFFSET('Sanitation Data'!$H$11,0,10*ROW('Sanitation Data'!H67))),DL73="",ISNUMBER(OFFSET('Sanitation Data'!$H$11,0,10*ROW('Sanitation Data'!H67)))),OFFSET('Sanitation Data'!$H$11,0,10*ROW('Sanitation Data'!H67)),NA())))</f>
        <v>#N/A</v>
      </c>
      <c r="AX73" s="134" t="e">
        <f ca="1">+IF(AND(ISNUMBER(OFFSET('Sanitation Data'!$H$12,0,10*ROW('Sanitation Data'!H67))),DM73="Yes"),OFFSET('Sanitation Data'!$H$12,0,10*ROW('Sanitation Data'!H67)),IF(AND(ISNUMBER(OFFSET('Sanitation Data'!$H$12,0,10*ROW('Sanitation Data'!H67))),DM73="No",ISNUMBER(OFFSET('Sanitation Data'!$H$12,0,10*ROW('Sanitation Data'!H67)))),CONCATENATE("[",ROUND(OFFSET('Sanitation Data'!$H$12,0,10*ROW('Sanitation Data'!H67)),0),"]"),IF(AND(ISNUMBER(OFFSET('Sanitation Data'!$H$12,0,10*ROW('Sanitation Data'!H67))),DM73="",ISNUMBER(OFFSET('Sanitation Data'!$H$12,0,10*ROW('Sanitation Data'!H67)))),OFFSET('Sanitation Data'!$H$12,0,10*ROW('Sanitation Data'!H67)),NA())))</f>
        <v>#N/A</v>
      </c>
      <c r="AY73" s="134" t="e">
        <f ca="1">+IF(AND(ISNUMBER(OFFSET('Sanitation Data'!$H$13,0,10*ROW('Sanitation Data'!H67))),DN73="Yes"),OFFSET('Sanitation Data'!$H$13,0,10*ROW('Sanitation Data'!H67)),IF(AND(ISNUMBER(OFFSET('Sanitation Data'!$H$13,0,10*ROW('Sanitation Data'!H67))),DN73="No",ISNUMBER(OFFSET('Sanitation Data'!$H$13,0,10*ROW('Sanitation Data'!H67)))),CONCATENATE("[",ROUND(OFFSET('Sanitation Data'!$H$13,0,10*ROW('Sanitation Data'!H67)),0),"]"),IF(AND(ISNUMBER(OFFSET('Sanitation Data'!$H$13,0,10*ROW('Sanitation Data'!H67))),DN73="",ISNUMBER(OFFSET('Sanitation Data'!$H$13,0,10*ROW('Sanitation Data'!H67)))),OFFSET('Sanitation Data'!$H$13,0,10*ROW('Sanitation Data'!H67)),NA())))</f>
        <v>#N/A</v>
      </c>
      <c r="AZ73" s="135" t="e">
        <f ca="1">+IF(AND(ISNUMBER(OFFSET('Hygiene Data'!$C$6,0,10*ROW('Hygiene Data'!C67))),DO73="Yes"),OFFSET('Hygiene Data'!$C$6,0,10*ROW('Hygiene Data'!C67)),IF(AND(ISNUMBER(OFFSET('Hygiene Data'!$C$6,0,10*ROW('Hygiene Data'!C67))),DO73="No",ISNUMBER(OFFSET('Hygiene Data'!$C$6,0,10*ROW('Hygiene Data'!C67)))),CONCATENATE("[",ROUND(OFFSET('Hygiene Data'!$C$6,0,10*ROW('Hygiene Data'!C67)),0),"]"),IF(AND(ISNUMBER(OFFSET('Hygiene Data'!$C$6,0,10*ROW('Hygiene Data'!C67))),DO73="",ISNUMBER(OFFSET('Hygiene Data'!$C$6,0,10*ROW('Hygiene Data'!C67)))),OFFSET('Hygiene Data'!$C$6,0,10*ROW('Hygiene Data'!C67)),NA())))</f>
        <v>#N/A</v>
      </c>
      <c r="BA73" s="135" t="e">
        <f ca="1">+IF(AND(ISNUMBER(OFFSET('Hygiene Data'!$C$8,0,10*ROW('Hygiene Data'!C67))),DP73="Yes"),OFFSET('Hygiene Data'!$C$8,0,10*ROW('Hygiene Data'!C67)),IF(AND(ISNUMBER(OFFSET('Hygiene Data'!$C$8,0,10*ROW('Hygiene Data'!C67))),DP73="No",ISNUMBER(OFFSET('Hygiene Data'!$C$8,0,10*ROW('Hygiene Data'!C67)))),CONCATENATE("[",ROUND(OFFSET('Hygiene Data'!$C$8,0,10*ROW('Hygiene Data'!C67)),0),"]"),IF(AND(ISNUMBER(OFFSET('Hygiene Data'!$C$8,0,10*ROW('Hygiene Data'!C67))),DP73="",ISNUMBER(OFFSET('Hygiene Data'!$C$8,0,10*ROW('Hygiene Data'!C67)))),OFFSET('Hygiene Data'!$C$8,0,10*ROW('Hygiene Data'!C67)),NA())))</f>
        <v>#N/A</v>
      </c>
      <c r="BB73" s="135" t="e">
        <f ca="1">+IF(AND(ISNUMBER(OFFSET('Hygiene Data'!$C$10,0,10*ROW('Hygiene Data'!C67))),DQ73="Yes"),OFFSET('Hygiene Data'!$C$10,0,10*ROW('Hygiene Data'!C67)),IF(AND(ISNUMBER(OFFSET('Hygiene Data'!$C$10,0,10*ROW('Hygiene Data'!C67))),DQ73="No",ISNUMBER(OFFSET('Hygiene Data'!$C$10,0,10*ROW('Hygiene Data'!C67)))),CONCATENATE("[",ROUND(OFFSET('Hygiene Data'!$C$10,0,10*ROW('Hygiene Data'!C67)),0),"]"),IF(AND(ISNUMBER(OFFSET('Hygiene Data'!$C$10,0,10*ROW('Hygiene Data'!C67))),DQ73="",ISNUMBER(OFFSET('Hygiene Data'!$C$10,0,10*ROW('Hygiene Data'!C67)))),OFFSET('Hygiene Data'!$C$10,0,10*ROW('Hygiene Data'!C67)),NA())))</f>
        <v>#N/A</v>
      </c>
      <c r="BC73" s="135" t="e">
        <f ca="1">+IF(AND(ISNUMBER(OFFSET('Hygiene Data'!$D$6,0,10*ROW('Hygiene Data'!D67))),DR73="Yes"),OFFSET('Hygiene Data'!$D$6,0,10*ROW('Hygiene Data'!D67)),IF(AND(ISNUMBER(OFFSET('Hygiene Data'!$D$6,0,10*ROW('Hygiene Data'!D67))),DR73="No",ISNUMBER(OFFSET('Hygiene Data'!$D$6,0,10*ROW('Hygiene Data'!D67)))),CONCATENATE("[",ROUND(OFFSET('Hygiene Data'!$D$6,0,10*ROW('Hygiene Data'!D67)),0),"]"),IF(AND(ISNUMBER(OFFSET('Hygiene Data'!$D$6,0,10*ROW('Hygiene Data'!D67))),DR73="",ISNUMBER(OFFSET('Hygiene Data'!$D$6,0,10*ROW('Hygiene Data'!D67)))),OFFSET('Hygiene Data'!$D$6,0,10*ROW('Hygiene Data'!D67)),NA())))</f>
        <v>#N/A</v>
      </c>
      <c r="BD73" s="135" t="e">
        <f ca="1">+IF(AND(ISNUMBER(OFFSET('Hygiene Data'!$D$8,0,10*ROW('Hygiene Data'!D67))),DS73="Yes"),OFFSET('Hygiene Data'!$D$8,0,10*ROW('Hygiene Data'!D67)),IF(AND(ISNUMBER(OFFSET('Hygiene Data'!$D$8,0,10*ROW('Hygiene Data'!D67))),DS73="No",ISNUMBER(OFFSET('Hygiene Data'!$D$8,0,10*ROW('Hygiene Data'!D67)))),CONCATENATE("[",ROUND(OFFSET('Hygiene Data'!$D$8,0,10*ROW('Hygiene Data'!D67)),0),"]"),IF(AND(ISNUMBER(OFFSET('Hygiene Data'!$D$8,0,10*ROW('Hygiene Data'!D67))),DS73="",ISNUMBER(OFFSET('Hygiene Data'!$D$8,0,10*ROW('Hygiene Data'!D67)))),OFFSET('Hygiene Data'!$D$8,0,10*ROW('Hygiene Data'!D67)),NA())))</f>
        <v>#N/A</v>
      </c>
      <c r="BE73" s="135" t="e">
        <f ca="1">+IF(AND(ISNUMBER(OFFSET('Hygiene Data'!$D$10,0,10*ROW('Hygiene Data'!D67))),DT73="Yes"),OFFSET('Hygiene Data'!$D$10,0,10*ROW('Hygiene Data'!D67)),IF(AND(ISNUMBER(OFFSET('Hygiene Data'!$D$10,0,10*ROW('Hygiene Data'!D67))),DT73="No",ISNUMBER(OFFSET('Hygiene Data'!$D$10,0,10*ROW('Hygiene Data'!D67)))),CONCATENATE("[",ROUND(OFFSET('Hygiene Data'!$D$10,0,10*ROW('Hygiene Data'!D67)),0),"]"),IF(AND(ISNUMBER(OFFSET('Hygiene Data'!$D$10,0,10*ROW('Hygiene Data'!D67))),DT73="",ISNUMBER(OFFSET('Hygiene Data'!$D$10,0,10*ROW('Hygiene Data'!D67)))),OFFSET('Hygiene Data'!$D$10,0,10*ROW('Hygiene Data'!D67)),NA())))</f>
        <v>#N/A</v>
      </c>
      <c r="BF73" s="135" t="e">
        <f ca="1">+IF(AND(ISNUMBER(OFFSET('Hygiene Data'!$E$6,0,10*ROW('Hygiene Data'!E67))),DU73="Yes"),OFFSET('Hygiene Data'!$E$6,0,10*ROW('Hygiene Data'!E67)),IF(AND(ISNUMBER(OFFSET('Hygiene Data'!$E$6,0,10*ROW('Hygiene Data'!E67))),DU73="No",ISNUMBER(OFFSET('Hygiene Data'!$E$6,0,10*ROW('Hygiene Data'!E67)))),CONCATENATE("[",ROUND(OFFSET('Hygiene Data'!$E$6,0,10*ROW('Hygiene Data'!E67)),0),"]"),IF(AND(ISNUMBER(OFFSET('Hygiene Data'!$E$6,0,10*ROW('Hygiene Data'!E67))),DU73="",ISNUMBER(OFFSET('Hygiene Data'!$E$6,0,10*ROW('Hygiene Data'!E67)))),OFFSET('Hygiene Data'!$E$6,0,10*ROW('Hygiene Data'!E67)),NA())))</f>
        <v>#N/A</v>
      </c>
      <c r="BG73" s="135" t="e">
        <f ca="1">+IF(AND(ISNUMBER(OFFSET('Hygiene Data'!$E$8,0,10*ROW('Hygiene Data'!E67))),DV73="Yes"),OFFSET('Hygiene Data'!$E$8,0,10*ROW('Hygiene Data'!E67)),IF(AND(ISNUMBER(OFFSET('Hygiene Data'!$E$8,0,10*ROW('Hygiene Data'!E67))),DV73="No",ISNUMBER(OFFSET('Hygiene Data'!$E$8,0,10*ROW('Hygiene Data'!E67)))),CONCATENATE("[",ROUND(OFFSET('Hygiene Data'!$E$8,0,10*ROW('Hygiene Data'!E67)),0),"]"),IF(AND(ISNUMBER(OFFSET('Hygiene Data'!$E$8,0,10*ROW('Hygiene Data'!E67))),DV73="",ISNUMBER(OFFSET('Hygiene Data'!$E$8,0,10*ROW('Hygiene Data'!E67)))),OFFSET('Hygiene Data'!$E$8,0,10*ROW('Hygiene Data'!E67)),NA())))</f>
        <v>#N/A</v>
      </c>
      <c r="BH73" s="135" t="e">
        <f ca="1">+IF(AND(ISNUMBER(OFFSET('Hygiene Data'!$E$10,0,10*ROW('Hygiene Data'!E67))),DW73="Yes"),OFFSET('Hygiene Data'!$E$10,0,10*ROW('Hygiene Data'!E67)),IF(AND(ISNUMBER(OFFSET('Hygiene Data'!$E$10,0,10*ROW('Hygiene Data'!E67))),DW73="No",ISNUMBER(OFFSET('Hygiene Data'!$E$10,0,10*ROW('Hygiene Data'!E67)))),CONCATENATE("[",ROUND(OFFSET('Hygiene Data'!$E$10,0,10*ROW('Hygiene Data'!E67)),0),"]"),IF(AND(ISNUMBER(OFFSET('Hygiene Data'!$E$10,0,10*ROW('Hygiene Data'!E67))),DW73="",ISNUMBER(OFFSET('Hygiene Data'!$E$10,0,10*ROW('Hygiene Data'!E67)))),OFFSET('Hygiene Data'!$E$10,0,10*ROW('Hygiene Data'!E67)),NA())))</f>
        <v>#N/A</v>
      </c>
      <c r="BI73" s="135" t="e">
        <f ca="1">+IF(AND(ISNUMBER(OFFSET('Hygiene Data'!$F$6,0,10*ROW('Hygiene Data'!F67))),DX73="Yes"),OFFSET('Hygiene Data'!$F$6,0,10*ROW('Hygiene Data'!F67)),IF(AND(ISNUMBER(OFFSET('Hygiene Data'!$F$6,0,10*ROW('Hygiene Data'!F67))),DX73="No",ISNUMBER(OFFSET('Hygiene Data'!$F$6,0,10*ROW('Hygiene Data'!F67)))),CONCATENATE("[",ROUND(OFFSET('Hygiene Data'!$F$6,0,10*ROW('Hygiene Data'!F67)),0),"]"),IF(AND(ISNUMBER(OFFSET('Hygiene Data'!$F$6,0,10*ROW('Hygiene Data'!F67))),DX73="",ISNUMBER(OFFSET('Hygiene Data'!$F$6,0,10*ROW('Hygiene Data'!F67)))),OFFSET('Hygiene Data'!$F$6,0,10*ROW('Hygiene Data'!F67)),NA())))</f>
        <v>#N/A</v>
      </c>
      <c r="BJ73" s="135" t="e">
        <f ca="1">+IF(AND(ISNUMBER(OFFSET('Hygiene Data'!$F$8,0,10*ROW('Hygiene Data'!F67))),DY73="Yes"),OFFSET('Hygiene Data'!$F$8,0,10*ROW('Hygiene Data'!F67)),IF(AND(ISNUMBER(OFFSET('Hygiene Data'!$F$8,0,10*ROW('Hygiene Data'!F67))),DY73="No",ISNUMBER(OFFSET('Hygiene Data'!$F$8,0,10*ROW('Hygiene Data'!F67)))),CONCATENATE("[",ROUND(OFFSET('Hygiene Data'!$F$8,0,10*ROW('Hygiene Data'!F67)),0),"]"),IF(AND(ISNUMBER(OFFSET('Hygiene Data'!$F$8,0,10*ROW('Hygiene Data'!F67))),DY73="",ISNUMBER(OFFSET('Hygiene Data'!$F$8,0,10*ROW('Hygiene Data'!F67)))),OFFSET('Hygiene Data'!$F$8,0,10*ROW('Hygiene Data'!F67)),NA())))</f>
        <v>#N/A</v>
      </c>
      <c r="BK73" s="135" t="e">
        <f ca="1">+IF(AND(ISNUMBER(OFFSET('Hygiene Data'!$F$10,0,10*ROW('Hygiene Data'!F67))),DZ73="Yes"),OFFSET('Hygiene Data'!$F$10,0,10*ROW('Hygiene Data'!F67)),IF(AND(ISNUMBER(OFFSET('Hygiene Data'!$F$10,0,10*ROW('Hygiene Data'!F67))),DZ73="No",ISNUMBER(OFFSET('Hygiene Data'!$F$10,0,10*ROW('Hygiene Data'!F67)))),CONCATENATE("[",ROUND(OFFSET('Hygiene Data'!$F$10,0,10*ROW('Hygiene Data'!F67)),0),"]"),IF(AND(ISNUMBER(OFFSET('Hygiene Data'!$F$10,0,10*ROW('Hygiene Data'!F67))),DZ73="",ISNUMBER(OFFSET('Hygiene Data'!$F$10,0,10*ROW('Hygiene Data'!F67)))),OFFSET('Hygiene Data'!$F$10,0,10*ROW('Hygiene Data'!F67)),NA())))</f>
        <v>#N/A</v>
      </c>
      <c r="BL73" s="135" t="e">
        <f ca="1">+IF(AND(ISNUMBER(OFFSET('Hygiene Data'!$G$6,0,10*ROW('Hygiene Data'!G67))),EA73="Yes"),OFFSET('Hygiene Data'!$G$6,0,10*ROW('Hygiene Data'!G67)),IF(AND(ISNUMBER(OFFSET('Hygiene Data'!$G$6,0,10*ROW('Hygiene Data'!G67))),EA73="No",ISNUMBER(OFFSET('Hygiene Data'!$G$6,0,10*ROW('Hygiene Data'!G67)))),CONCATENATE("[",ROUND(OFFSET('Hygiene Data'!$G$6,0,10*ROW('Hygiene Data'!G67)),0),"]"),IF(AND(ISNUMBER(OFFSET('Hygiene Data'!$G$6,0,10*ROW('Hygiene Data'!G67))),EA73="",ISNUMBER(OFFSET('Hygiene Data'!$G$6,0,10*ROW('Hygiene Data'!G67)))),OFFSET('Hygiene Data'!$G$6,0,10*ROW('Hygiene Data'!G67)),NA())))</f>
        <v>#N/A</v>
      </c>
      <c r="BM73" s="135" t="e">
        <f ca="1">+IF(AND(ISNUMBER(OFFSET('Hygiene Data'!$G$8,0,10*ROW('Hygiene Data'!G67))),EB73="Yes"),OFFSET('Hygiene Data'!$G$8,0,10*ROW('Hygiene Data'!G67)),IF(AND(ISNUMBER(OFFSET('Hygiene Data'!$G$8,0,10*ROW('Hygiene Data'!G67))),EB73="No",ISNUMBER(OFFSET('Hygiene Data'!$G$8,0,10*ROW('Hygiene Data'!G67)))),CONCATENATE("[",ROUND(OFFSET('Hygiene Data'!$G$8,0,10*ROW('Hygiene Data'!G67)),0),"]"),IF(AND(ISNUMBER(OFFSET('Hygiene Data'!$G$8,0,10*ROW('Hygiene Data'!G67))),EB73="",ISNUMBER(OFFSET('Hygiene Data'!$G$8,0,10*ROW('Hygiene Data'!G67)))),OFFSET('Hygiene Data'!$G$8,0,10*ROW('Hygiene Data'!G67)),NA())))</f>
        <v>#N/A</v>
      </c>
      <c r="BN73" s="135" t="e">
        <f ca="1">+IF(AND(ISNUMBER(OFFSET('Hygiene Data'!$G$10,0,10*ROW('Hygiene Data'!G67))),EC73="Yes"),OFFSET('Hygiene Data'!$G$10,0,10*ROW('Hygiene Data'!G67)),IF(AND(ISNUMBER(OFFSET('Hygiene Data'!$G$10,0,10*ROW('Hygiene Data'!G67))),EC73="No",ISNUMBER(OFFSET('Hygiene Data'!$G$10,0,10*ROW('Hygiene Data'!G67)))),CONCATENATE("[",ROUND(OFFSET('Hygiene Data'!$G$10,0,10*ROW('Hygiene Data'!G67)),0),"]"),IF(AND(ISNUMBER(OFFSET('Hygiene Data'!$G$10,0,10*ROW('Hygiene Data'!G67))),EC73="",ISNUMBER(OFFSET('Hygiene Data'!$G$10,0,10*ROW('Hygiene Data'!G67)))),OFFSET('Hygiene Data'!$G$10,0,10*ROW('Hygiene Data'!G67)),NA())))</f>
        <v>#N/A</v>
      </c>
      <c r="BO73" s="135" t="e">
        <f ca="1">+IF(AND(ISNUMBER(OFFSET('Hygiene Data'!$H$6,0,10*ROW('Hygiene Data'!H67))),ED73="Yes"),OFFSET('Hygiene Data'!$H$6,0,10*ROW('Hygiene Data'!H67)),IF(AND(ISNUMBER(OFFSET('Hygiene Data'!$H$6,0,10*ROW('Hygiene Data'!H67))),ED73="No",ISNUMBER(OFFSET('Hygiene Data'!$H$6,0,10*ROW('Hygiene Data'!H67)))),CONCATENATE("[",ROUND(OFFSET('Hygiene Data'!$H$6,0,10*ROW('Hygiene Data'!H67)),0),"]"),IF(AND(ISNUMBER(OFFSET('Hygiene Data'!$H$6,0,10*ROW('Hygiene Data'!H67))),ED73="",ISNUMBER(OFFSET('Hygiene Data'!$H$6,0,10*ROW('Hygiene Data'!H67)))),OFFSET('Hygiene Data'!$H$6,0,10*ROW('Hygiene Data'!H67)),NA())))</f>
        <v>#N/A</v>
      </c>
      <c r="BP73" s="135" t="e">
        <f ca="1">+IF(AND(ISNUMBER(OFFSET('Hygiene Data'!$H$8,0,10*ROW('Hygiene Data'!H67))),EE73="Yes"),OFFSET('Hygiene Data'!$H$8,0,10*ROW('Hygiene Data'!H67)),IF(AND(ISNUMBER(OFFSET('Hygiene Data'!$H$8,0,10*ROW('Hygiene Data'!H67))),EE73="No",ISNUMBER(OFFSET('Hygiene Data'!$H$8,0,10*ROW('Hygiene Data'!H67)))),CONCATENATE("[",ROUND(OFFSET('Hygiene Data'!$H$8,0,10*ROW('Hygiene Data'!H67)),0),"]"),IF(AND(ISNUMBER(OFFSET('Hygiene Data'!$H$8,0,10*ROW('Hygiene Data'!H67))),EE73="",ISNUMBER(OFFSET('Hygiene Data'!$H$8,0,10*ROW('Hygiene Data'!H67)))),OFFSET('Hygiene Data'!$H$8,0,10*ROW('Hygiene Data'!H67)),NA())))</f>
        <v>#N/A</v>
      </c>
      <c r="BQ73" s="135" t="e">
        <f ca="1">+IF(AND(ISNUMBER(OFFSET('Hygiene Data'!$H$10,0,10*ROW('Hygiene Data'!H67))),EF73="Yes"),OFFSET('Hygiene Data'!$H$10,0,10*ROW('Hygiene Data'!H67)),IF(AND(ISNUMBER(OFFSET('Hygiene Data'!$H$10,0,10*ROW('Hygiene Data'!H67))),EF73="No",ISNUMBER(OFFSET('Hygiene Data'!$H$10,0,10*ROW('Hygiene Data'!H67)))),CONCATENATE("[",ROUND(OFFSET('Hygiene Data'!$H$10,0,10*ROW('Hygiene Data'!H67)),0),"]"),IF(AND(ISNUMBER(OFFSET('Hygiene Data'!$H$10,0,10*ROW('Hygiene Data'!H67))),EF73="",ISNUMBER(OFFSET('Hygiene Data'!$H$10,0,10*ROW('Hygiene Data'!H67)))),OFFSET('Hygiene Data'!$H$10,0,10*ROW('Hygiene Data'!H67)),NA())))</f>
        <v>#N/A</v>
      </c>
      <c r="BS73" s="34" t="str">
        <f ca="1">+IF(OFFSET('Water Data'!$C$28,0,10*ROW('Water Data'!C67))="","",OFFSET('Water Data'!$C$28,0,10*ROW('Water Data'!C67)))</f>
        <v/>
      </c>
      <c r="BT73" s="34" t="str">
        <f ca="1">+IF(OFFSET('Water Data'!$C$29,0,10*ROW('Water Data'!C67))="","",OFFSET('Water Data'!$C$29,0,10*ROW('Water Data'!C67)))</f>
        <v/>
      </c>
      <c r="BU73" s="34" t="str">
        <f ca="1">+IF(OFFSET('Water Data'!$C$30,0,10*ROW('Water Data'!C67))="","",OFFSET('Water Data'!$C$30,0,10*ROW('Water Data'!C67)))</f>
        <v/>
      </c>
      <c r="BV73" s="34" t="str">
        <f ca="1">+IF(OFFSET('Water Data'!$D$28,0,10*ROW('Water Data'!D67))="","",OFFSET('Water Data'!$D$28,0,10*ROW('Water Data'!D67)))</f>
        <v/>
      </c>
      <c r="BW73" s="34" t="str">
        <f ca="1">+IF(OFFSET('Water Data'!$D$29,0,10*ROW('Water Data'!D67))="","",OFFSET('Water Data'!$D$29,0,10*ROW('Water Data'!D67)))</f>
        <v/>
      </c>
      <c r="BX73" s="34" t="str">
        <f ca="1">+IF(OFFSET('Water Data'!$D$30,0,10*ROW('Water Data'!D67))="","",OFFSET('Water Data'!$D$30,0,10*ROW('Water Data'!D67)))</f>
        <v/>
      </c>
      <c r="BY73" s="34" t="str">
        <f ca="1">+IF(OFFSET('Water Data'!$E$28,0,10*ROW('Water Data'!E67))="","",OFFSET('Water Data'!$E$28,0,10*ROW('Water Data'!E67)))</f>
        <v/>
      </c>
      <c r="BZ73" s="34" t="str">
        <f ca="1">+IF(OFFSET('Water Data'!$E$29,0,10*ROW('Water Data'!E67))="","",OFFSET('Water Data'!$E$29,0,10*ROW('Water Data'!E67)))</f>
        <v/>
      </c>
      <c r="CA73" s="34" t="str">
        <f ca="1">+IF(OFFSET('Water Data'!$E$30,0,10*ROW('Water Data'!E67))="","",OFFSET('Water Data'!$E$30,0,10*ROW('Water Data'!E67)))</f>
        <v/>
      </c>
      <c r="CB73" s="34" t="str">
        <f ca="1">+IF(OFFSET('Water Data'!$F$28,0,10*ROW('Water Data'!F67))="","",OFFSET('Water Data'!$F$28,0,10*ROW('Water Data'!F67)))</f>
        <v/>
      </c>
      <c r="CC73" s="34" t="str">
        <f ca="1">+IF(OFFSET('Water Data'!$F$29,0,10*ROW('Water Data'!F67))="","",OFFSET('Water Data'!$F$29,0,10*ROW('Water Data'!F67)))</f>
        <v/>
      </c>
      <c r="CD73" s="34" t="str">
        <f ca="1">+IF(OFFSET('Water Data'!$F$30,0,10*ROW('Water Data'!F67))="","",OFFSET('Water Data'!$F$30,0,10*ROW('Water Data'!F67)))</f>
        <v/>
      </c>
      <c r="CE73" s="34" t="str">
        <f ca="1">+IF(OFFSET('Water Data'!$G$28,0,10*ROW('Water Data'!G67))="","",OFFSET('Water Data'!$G$28,0,10*ROW('Water Data'!G67)))</f>
        <v/>
      </c>
      <c r="CF73" s="34" t="str">
        <f ca="1">+IF(OFFSET('Water Data'!$G$29,0,10*ROW('Water Data'!G67))="","",OFFSET('Water Data'!$G$29,0,10*ROW('Water Data'!G67)))</f>
        <v/>
      </c>
      <c r="CG73" s="34" t="str">
        <f ca="1">+IF(OFFSET('Water Data'!$G$30,0,10*ROW('Water Data'!G67))="","",OFFSET('Water Data'!$G$30,0,10*ROW('Water Data'!G67)))</f>
        <v/>
      </c>
      <c r="CH73" s="34" t="str">
        <f ca="1">+IF(OFFSET('Water Data'!$H$28,0,10*ROW('Water Data'!H67))="","",OFFSET('Water Data'!$H$28,0,10*ROW('Water Data'!H67)))</f>
        <v/>
      </c>
      <c r="CI73" s="34" t="str">
        <f ca="1">+IF(OFFSET('Water Data'!$H$29,0,10*ROW('Water Data'!H67))="","",OFFSET('Water Data'!$H$29,0,10*ROW('Water Data'!H67)))</f>
        <v/>
      </c>
      <c r="CJ73" s="34" t="str">
        <f ca="1">+IF(OFFSET('Water Data'!$H$30,0,10*ROW('Water Data'!H67))="","",OFFSET('Water Data'!$H$30,0,10*ROW('Water Data'!H67)))</f>
        <v/>
      </c>
      <c r="CK73" s="34" t="str">
        <f ca="1">+IF(OFFSET('Sanitation Data'!$C$29,0,10*ROW('Sanitation Data'!C67))="","",OFFSET('Sanitation Data'!$C$29,0,10*ROW('Sanitation Data'!C67)))</f>
        <v/>
      </c>
      <c r="CL73" s="34" t="str">
        <f ca="1">+IF(OFFSET('Sanitation Data'!$C$30,0,10*ROW('Sanitation Data'!C67))="","",OFFSET('Sanitation Data'!$C$30,0,10*ROW('Sanitation Data'!C67)))</f>
        <v/>
      </c>
      <c r="CM73" s="34" t="str">
        <f ca="1">+IF(OFFSET('Sanitation Data'!$C$31,0,10*ROW('Sanitation Data'!C67))="","",OFFSET('Sanitation Data'!$C$31,0,10*ROW('Sanitation Data'!C67)))</f>
        <v/>
      </c>
      <c r="CN73" s="34" t="str">
        <f ca="1">+IF(OFFSET('Sanitation Data'!$C$32,0,10*ROW('Sanitation Data'!C67))="","",OFFSET('Sanitation Data'!$C$32,0,10*ROW('Sanitation Data'!C67)))</f>
        <v/>
      </c>
      <c r="CO73" s="34" t="str">
        <f ca="1">+IF(OFFSET('Sanitation Data'!$C$33,0,10*ROW('Sanitation Data'!C67))="","",OFFSET('Sanitation Data'!$C$33,0,10*ROW('Sanitation Data'!C67)))</f>
        <v/>
      </c>
      <c r="CP73" s="34" t="str">
        <f ca="1">+IF(OFFSET('Sanitation Data'!$D$29,0,10*ROW('Sanitation Data'!D67))="","",OFFSET('Sanitation Data'!$D$29,0,10*ROW('Sanitation Data'!D67)))</f>
        <v/>
      </c>
      <c r="CQ73" s="34" t="str">
        <f ca="1">+IF(OFFSET('Sanitation Data'!$D$30,0,10*ROW('Sanitation Data'!D67))="","",OFFSET('Sanitation Data'!$D$30,0,10*ROW('Sanitation Data'!D67)))</f>
        <v/>
      </c>
      <c r="CR73" s="34" t="str">
        <f ca="1">+IF(OFFSET('Sanitation Data'!$D$31,0,10*ROW('Sanitation Data'!D67))="","",OFFSET('Sanitation Data'!$D$31,0,10*ROW('Sanitation Data'!D67)))</f>
        <v/>
      </c>
      <c r="CS73" s="34" t="str">
        <f ca="1">+IF(OFFSET('Sanitation Data'!$D$32,0,10*ROW('Sanitation Data'!D67))="","",OFFSET('Sanitation Data'!$D$32,0,10*ROW('Sanitation Data'!D67)))</f>
        <v/>
      </c>
      <c r="CT73" s="34" t="str">
        <f ca="1">+IF(OFFSET('Sanitation Data'!$D$33,0,10*ROW('Sanitation Data'!D67))="","",OFFSET('Sanitation Data'!$D$33,0,10*ROW('Sanitation Data'!D67)))</f>
        <v/>
      </c>
      <c r="CU73" s="34" t="str">
        <f ca="1">+IF(OFFSET('Sanitation Data'!$E$29,0,10*ROW('Sanitation Data'!E67))="","",OFFSET('Sanitation Data'!$E$29,0,10*ROW('Sanitation Data'!E67)))</f>
        <v/>
      </c>
      <c r="CV73" s="34" t="str">
        <f ca="1">+IF(OFFSET('Sanitation Data'!$E$30,0,10*ROW('Sanitation Data'!E67))="","",OFFSET('Sanitation Data'!$E$30,0,10*ROW('Sanitation Data'!E67)))</f>
        <v/>
      </c>
      <c r="CW73" s="34" t="str">
        <f ca="1">+IF(OFFSET('Sanitation Data'!$E$31,0,10*ROW('Sanitation Data'!E67))="","",OFFSET('Sanitation Data'!$E$31,0,10*ROW('Sanitation Data'!E67)))</f>
        <v/>
      </c>
      <c r="CX73" s="34" t="str">
        <f ca="1">+IF(OFFSET('Sanitation Data'!$E$32,0,10*ROW('Sanitation Data'!E67))="","",OFFSET('Sanitation Data'!$E$32,0,10*ROW('Sanitation Data'!E67)))</f>
        <v/>
      </c>
      <c r="CY73" s="34" t="str">
        <f ca="1">+IF(OFFSET('Sanitation Data'!$E$33,0,10*ROW('Sanitation Data'!E67))="","",OFFSET('Sanitation Data'!$E$33,0,10*ROW('Sanitation Data'!E67)))</f>
        <v/>
      </c>
      <c r="CZ73" s="34" t="str">
        <f ca="1">+IF(OFFSET('Sanitation Data'!$F$29,0,10*ROW('Sanitation Data'!F67))="","",OFFSET('Sanitation Data'!$F$29,0,10*ROW('Sanitation Data'!F67)))</f>
        <v/>
      </c>
      <c r="DA73" s="34" t="str">
        <f ca="1">+IF(OFFSET('Sanitation Data'!$F$30,0,10*ROW('Sanitation Data'!F67))="","",OFFSET('Sanitation Data'!$F$30,0,10*ROW('Sanitation Data'!F67)))</f>
        <v/>
      </c>
      <c r="DB73" s="34" t="str">
        <f ca="1">+IF(OFFSET('Sanitation Data'!$F$31,0,10*ROW('Sanitation Data'!F67))="","",OFFSET('Sanitation Data'!$F$31,0,10*ROW('Sanitation Data'!F67)))</f>
        <v/>
      </c>
      <c r="DC73" s="34" t="str">
        <f ca="1">+IF(OFFSET('Sanitation Data'!$F$32,0,10*ROW('Sanitation Data'!F67))="","",OFFSET('Sanitation Data'!$F$32,0,10*ROW('Sanitation Data'!F67)))</f>
        <v/>
      </c>
      <c r="DD73" s="34" t="str">
        <f ca="1">+IF(OFFSET('Sanitation Data'!$F$33,0,10*ROW('Sanitation Data'!F67))="","",OFFSET('Sanitation Data'!$F$33,0,10*ROW('Sanitation Data'!F67)))</f>
        <v/>
      </c>
      <c r="DE73" s="34" t="str">
        <f ca="1">+IF(OFFSET('Sanitation Data'!$G$29,0,10*ROW('Sanitation Data'!G67))="","",OFFSET('Sanitation Data'!$G$29,0,10*ROW('Sanitation Data'!G67)))</f>
        <v/>
      </c>
      <c r="DF73" s="34" t="str">
        <f ca="1">+IF(OFFSET('Sanitation Data'!$G$30,0,10*ROW('Sanitation Data'!G67))="","",OFFSET('Sanitation Data'!$G$30,0,10*ROW('Sanitation Data'!G67)))</f>
        <v/>
      </c>
      <c r="DG73" s="34" t="str">
        <f ca="1">+IF(OFFSET('Sanitation Data'!$G$31,0,10*ROW('Sanitation Data'!G67))="","",OFFSET('Sanitation Data'!$G$31,0,10*ROW('Sanitation Data'!G67)))</f>
        <v/>
      </c>
      <c r="DH73" s="34" t="str">
        <f ca="1">+IF(OFFSET('Sanitation Data'!$G$32,0,10*ROW('Sanitation Data'!G67))="","",OFFSET('Sanitation Data'!$G$32,0,10*ROW('Sanitation Data'!G67)))</f>
        <v/>
      </c>
      <c r="DI73" s="34" t="str">
        <f ca="1">+IF(OFFSET('Sanitation Data'!$G$33,0,10*ROW('Sanitation Data'!G67))="","",OFFSET('Sanitation Data'!$G$33,0,10*ROW('Sanitation Data'!G67)))</f>
        <v/>
      </c>
      <c r="DJ73" s="34" t="str">
        <f ca="1">+IF(OFFSET('Sanitation Data'!$H$29,0,10*ROW('Sanitation Data'!H67))="","",OFFSET('Sanitation Data'!$H$29,0,10*ROW('Sanitation Data'!H67)))</f>
        <v/>
      </c>
      <c r="DK73" s="34" t="str">
        <f ca="1">+IF(OFFSET('Sanitation Data'!$H$30,0,10*ROW('Sanitation Data'!H67))="","",OFFSET('Sanitation Data'!$H$30,0,10*ROW('Sanitation Data'!H67)))</f>
        <v/>
      </c>
      <c r="DL73" s="34" t="str">
        <f ca="1">+IF(OFFSET('Sanitation Data'!$H$31,0,10*ROW('Sanitation Data'!H67))="","",OFFSET('Sanitation Data'!$H$31,0,10*ROW('Sanitation Data'!H67)))</f>
        <v/>
      </c>
      <c r="DM73" s="34" t="str">
        <f ca="1">+IF(OFFSET('Sanitation Data'!$H$32,0,10*ROW('Sanitation Data'!H67))="","",OFFSET('Sanitation Data'!$H$32,0,10*ROW('Sanitation Data'!H67)))</f>
        <v/>
      </c>
      <c r="DN73" s="34" t="str">
        <f ca="1">+IF(OFFSET('Sanitation Data'!$H$33,0,10*ROW('Sanitation Data'!H67))="","",OFFSET('Sanitation Data'!$H$33,0,10*ROW('Sanitation Data'!H67)))</f>
        <v/>
      </c>
      <c r="DO73" s="34" t="str">
        <f ca="1">+IF(OFFSET('Hygiene Data'!$C$12,0,10*ROW('Hygiene Data'!C67))="","",OFFSET('Hygiene Data'!$C$12,0,10*ROW('Hygiene Data'!C67)))</f>
        <v/>
      </c>
      <c r="DP73" s="34" t="str">
        <f ca="1">+IF(OFFSET('Hygiene Data'!$C$13,0,10*ROW('Hygiene Data'!C67))="","",OFFSET('Hygiene Data'!$C$13,0,10*ROW('Hygiene Data'!C67)))</f>
        <v/>
      </c>
      <c r="DQ73" s="34" t="str">
        <f ca="1">+IF(OFFSET('Hygiene Data'!$C$14,0,10*ROW('Hygiene Data'!C67))="","",OFFSET('Hygiene Data'!$C$14,0,10*ROW('Hygiene Data'!C67)))</f>
        <v/>
      </c>
      <c r="DR73" s="34" t="str">
        <f ca="1">+IF(OFFSET('Hygiene Data'!$D$12,0,10*ROW('Hygiene Data'!D67))="","",OFFSET('Hygiene Data'!$D$12,0,10*ROW('Hygiene Data'!D67)))</f>
        <v/>
      </c>
      <c r="DS73" s="34" t="str">
        <f ca="1">+IF(OFFSET('Hygiene Data'!$D$13,0,10*ROW('Hygiene Data'!D67))="","",OFFSET('Hygiene Data'!$D$13,0,10*ROW('Hygiene Data'!D67)))</f>
        <v/>
      </c>
      <c r="DT73" s="34" t="str">
        <f ca="1">+IF(OFFSET('Hygiene Data'!$D$14,0,10*ROW('Hygiene Data'!D67))="","",OFFSET('Hygiene Data'!$D$14,0,10*ROW('Hygiene Data'!D67)))</f>
        <v/>
      </c>
      <c r="DU73" s="34" t="str">
        <f ca="1">+IF(OFFSET('Hygiene Data'!$E$12,0,10*ROW('Hygiene Data'!E67))="","",OFFSET('Hygiene Data'!$E$12,0,10*ROW('Hygiene Data'!E67)))</f>
        <v/>
      </c>
      <c r="DV73" s="34" t="str">
        <f ca="1">+IF(OFFSET('Hygiene Data'!$E$13,0,10*ROW('Hygiene Data'!E67))="","",OFFSET('Hygiene Data'!$E$13,0,10*ROW('Hygiene Data'!E67)))</f>
        <v/>
      </c>
      <c r="DW73" s="34" t="str">
        <f ca="1">+IF(OFFSET('Hygiene Data'!$E$14,0,10*ROW('Hygiene Data'!E67))="","",OFFSET('Hygiene Data'!$E$14,0,10*ROW('Hygiene Data'!E67)))</f>
        <v/>
      </c>
      <c r="DX73" s="34" t="str">
        <f ca="1">+IF(OFFSET('Hygiene Data'!$F$12,0,10*ROW('Hygiene Data'!F67))="","",OFFSET('Hygiene Data'!$F$12,0,10*ROW('Hygiene Data'!F67)))</f>
        <v/>
      </c>
      <c r="DY73" s="34" t="str">
        <f ca="1">+IF(OFFSET('Hygiene Data'!$F$13,0,10*ROW('Hygiene Data'!F67))="","",OFFSET('Hygiene Data'!$F$13,0,10*ROW('Hygiene Data'!F67)))</f>
        <v/>
      </c>
      <c r="DZ73" s="34" t="str">
        <f ca="1">+IF(OFFSET('Hygiene Data'!$F$14,0,10*ROW('Hygiene Data'!F67))="","",OFFSET('Hygiene Data'!$F$14,0,10*ROW('Hygiene Data'!F67)))</f>
        <v/>
      </c>
      <c r="EA73" s="34" t="str">
        <f ca="1">+IF(OFFSET('Hygiene Data'!$G$12,0,10*ROW('Hygiene Data'!G67))="","",OFFSET('Hygiene Data'!$G$12,0,10*ROW('Hygiene Data'!G67)))</f>
        <v/>
      </c>
      <c r="EB73" s="34" t="str">
        <f ca="1">+IF(OFFSET('Hygiene Data'!$G$13,0,10*ROW('Hygiene Data'!G67))="","",OFFSET('Hygiene Data'!$G$13,0,10*ROW('Hygiene Data'!G67)))</f>
        <v/>
      </c>
      <c r="EC73" s="34" t="str">
        <f ca="1">+IF(OFFSET('Hygiene Data'!$G$14,0,10*ROW('Hygiene Data'!G67))="","",OFFSET('Hygiene Data'!$G$14,0,10*ROW('Hygiene Data'!G67)))</f>
        <v/>
      </c>
      <c r="ED73" s="34" t="str">
        <f ca="1">+IF(OFFSET('Hygiene Data'!$H$12,0,10*ROW('Hygiene Data'!H67))="","",OFFSET('Hygiene Data'!$H$12,0,10*ROW('Hygiene Data'!H67)))</f>
        <v/>
      </c>
      <c r="EE73" s="34" t="str">
        <f ca="1">+IF(OFFSET('Hygiene Data'!$H$13,0,10*ROW('Hygiene Data'!H67))="","",OFFSET('Hygiene Data'!$H$13,0,10*ROW('Hygiene Data'!H67)))</f>
        <v/>
      </c>
      <c r="EF73" s="34" t="str">
        <f ca="1">+IF(OFFSET('Hygiene Data'!$H$14,0,10*ROW('Hygiene Data'!H67))="","",OFFSET('Hygiene Data'!$H$14,0,10*ROW('Hygiene Data'!H67)))</f>
        <v/>
      </c>
    </row>
    <row r="74" spans="1:136" x14ac:dyDescent="0.2">
      <c r="A74" s="50" t="str">
        <f ca="1">+IF(OFFSET('Water Data'!$B$1,0,10*ROW('Water Data'!B71))="","",OFFSET('Water Data'!$B$1,0,10*ROW('Water Data'!B71)))</f>
        <v/>
      </c>
      <c r="B74" s="50" t="str">
        <f ca="1">+IF(OFFSET('Water Data'!$A$3,0,10*ROW('Water Data'!A71))="","",OFFSET('Water Data'!$A$3,0,10*ROW('Water Data'!A71)))</f>
        <v/>
      </c>
      <c r="C74" s="50" t="str">
        <f ca="1">+IF(OFFSET('Water Data'!$C$3,0,10*ROW('Water Data'!C71))="","",OFFSET('Water Data'!$C$3,0,10*ROW('Water Data'!C71)))</f>
        <v/>
      </c>
      <c r="D74" s="133" t="e">
        <f ca="1">+IF(AND(ISNUMBER(OFFSET('Water Data'!$C$5,0,10*ROW('Water Data'!C68))),BS74="Yes"),100-OFFSET('Water Data'!$C$5,0,10*ROW('Water Data'!C68)),IF(AND(ISNUMBER(OFFSET('Water Data'!$C$5,0,10*ROW('Water Data'!C68))),BS74="No",ISNUMBER(OFFSET('Water Data'!$C$5,0,10*ROW('Water Data'!C68)))),CONCATENATE("[",ROUND(100-OFFSET('Water Data'!$C$5,0,10*ROW('Water Data'!C68)),0),"]"),IF(AND(ISNUMBER(OFFSET('Water Data'!$C$5,0,10*ROW('Water Data'!C68))),BS74="",ISNUMBER(OFFSET('Water Data'!$C$5,0,10*ROW('Water Data'!C68)))),100-OFFSET('Water Data'!$C$5,0,10*ROW('Water Data'!C68)),NA())))</f>
        <v>#N/A</v>
      </c>
      <c r="E74" s="133" t="e">
        <f ca="1">+IF(AND(ISNUMBER(OFFSET('Water Data'!$C$7,0,10*ROW('Water Data'!D68))),BT74="Yes"),OFFSET('Water Data'!$C$7,0,10*ROW('Water Data'!C68)),IF(AND(ISNUMBER(OFFSET('Water Data'!$C$7,0,10*ROW('Water Data'!C68))),BT74="No",ISNUMBER(OFFSET('Water Data'!$C$7,0,10*ROW('Water Data'!C68)))),CONCATENATE("[",ROUND(OFFSET('Water Data'!$C$7,0,10*ROW('Water Data'!C68)),0),"]"),IF(AND(ISNUMBER(OFFSET('Water Data'!$C$7,0,10*ROW('Water Data'!C68))),BT74="",ISNUMBER(OFFSET('Water Data'!$C$7,0,10*ROW('Water Data'!C68)))),OFFSET('Water Data'!$C$7,0,10*ROW('Water Data'!C68)),NA())))</f>
        <v>#N/A</v>
      </c>
      <c r="F74" s="133" t="e">
        <f ca="1">+IF(AND(ISNUMBER(OFFSET('Water Data'!$C$10,0,10*ROW('Water Data'!C68))),BU74="Yes"),OFFSET('Water Data'!$C$10,0,10*ROW('Water Data'!C68)),IF(AND(ISNUMBER(OFFSET('Water Data'!$C$10,0,10*ROW('Water Data'!C68))),BU74="No",ISNUMBER(OFFSET('Water Data'!$C$10,0,10*ROW('Water Data'!C68)))),CONCATENATE("[",ROUND(OFFSET('Water Data'!$C$10,0,10*ROW('Water Data'!C68)),0),"]"),IF(AND(ISNUMBER(OFFSET('Water Data'!$C$10,0,10*ROW('Water Data'!C68))),BU74="",ISNUMBER(OFFSET('Water Data'!$C$10,0,10*ROW('Water Data'!C68)))),OFFSET('Water Data'!$C$10,0,10*ROW('Water Data'!C68)),NA())))</f>
        <v>#N/A</v>
      </c>
      <c r="G74" s="133" t="e">
        <f ca="1">+IF(AND(ISNUMBER(OFFSET('Water Data'!$D$5,0,10*ROW('Water Data'!D68))),BV74="Yes"),100-OFFSET('Water Data'!$D$5,0,10*ROW('Water Data'!D68)),IF(AND(ISNUMBER(OFFSET('Water Data'!$D$5,0,10*ROW('Water Data'!D68))),BV74="No",ISNUMBER(OFFSET('Water Data'!$D$5,0,10*ROW('Water Data'!D68)))),CONCATENATE("[",ROUND(100-OFFSET('Water Data'!$D$5,0,10*ROW('Water Data'!D68)),0),"]"),IF(AND(ISNUMBER(OFFSET('Water Data'!$D$5,0,10*ROW('Water Data'!D68))),BV74="",ISNUMBER(OFFSET('Water Data'!$D$5,0,10*ROW('Water Data'!D68)))),100-OFFSET('Water Data'!$D$5,0,10*ROW('Water Data'!D68)),NA())))</f>
        <v>#N/A</v>
      </c>
      <c r="H74" s="133" t="e">
        <f ca="1">+IF(AND(ISNUMBER(OFFSET('Water Data'!$D$7,0,10*ROW('Water Data'!D68))),BW74="Yes"),OFFSET('Water Data'!$D$7,0,10*ROW('Water Data'!D68)),IF(AND(ISNUMBER(OFFSET('Water Data'!$D$7,0,10*ROW('Water Data'!D68))),BW74="No",ISNUMBER(OFFSET('Water Data'!$D$7,0,10*ROW('Water Data'!D68)))),CONCATENATE("[",ROUND(OFFSET('Water Data'!$C$7,0,10*ROW('Water Data'!D68)),0),"]"),IF(AND(ISNUMBER(OFFSET('Water Data'!$D$7,0,10*ROW('Water Data'!D68))),BW74="",ISNUMBER(OFFSET('Water Data'!$D$7,0,10*ROW('Water Data'!D68)))),OFFSET('Water Data'!$D$7,0,10*ROW('Water Data'!D68)),NA())))</f>
        <v>#N/A</v>
      </c>
      <c r="I74" s="133" t="e">
        <f ca="1">+IF(AND(ISNUMBER(OFFSET('Water Data'!$D$10,0,10*ROW('Water Data'!D68))),BX74="Yes"),OFFSET('Water Data'!$D$10,0,10*ROW('Water Data'!D68)),IF(AND(ISNUMBER(OFFSET('Water Data'!$D$10,0,10*ROW('Water Data'!D68))),BX74="No",ISNUMBER(OFFSET('Water Data'!$D$10,0,10*ROW('Water Data'!D68)))),CONCATENATE("[",ROUND(OFFSET('Water Data'!$D$10,0,10*ROW('Water Data'!D68)),0),"]"),IF(AND(ISNUMBER(OFFSET('Water Data'!$D$10,0,10*ROW('Water Data'!D68))),BX74="",ISNUMBER(OFFSET('Water Data'!$D$10,0,10*ROW('Water Data'!D68)))),OFFSET('Water Data'!$D$10,0,10*ROW('Water Data'!D68)),NA())))</f>
        <v>#N/A</v>
      </c>
      <c r="J74" s="133" t="e">
        <f ca="1">+IF(AND(ISNUMBER(OFFSET('Water Data'!$E$5,0,10*ROW('Water Data'!E68))),BY74="Yes"),100-OFFSET('Water Data'!$E$5,0,10*ROW('Water Data'!E68)),IF(AND(ISNUMBER(OFFSET('Water Data'!$E$5,0,10*ROW('Water Data'!E68))),BY74="No",ISNUMBER(OFFSET('Water Data'!$E$5,0,10*ROW('Water Data'!E68)))),CONCATENATE("[",ROUND(100-OFFSET('Water Data'!$E$5,0,10*ROW('Water Data'!E68)),0),"]"),IF(AND(ISNUMBER(OFFSET('Water Data'!$E$5,0,10*ROW('Water Data'!E68))),BY74="",ISNUMBER(OFFSET('Water Data'!$E$5,0,10*ROW('Water Data'!E68)))),100-OFFSET('Water Data'!$E$5,0,10*ROW('Water Data'!E68)),NA())))</f>
        <v>#N/A</v>
      </c>
      <c r="K74" s="133" t="e">
        <f ca="1">+IF(AND(ISNUMBER(OFFSET('Water Data'!$E$7,0,10*ROW('Water Data'!E68))),BZ74="Yes"),OFFSET('Water Data'!$E$7,0,10*ROW('Water Data'!E68)),IF(AND(ISNUMBER(OFFSET('Water Data'!$E$7,0,10*ROW('Water Data'!E68))),BZ74="No",ISNUMBER(OFFSET('Water Data'!$E$7,0,10*ROW('Water Data'!E68)))),CONCATENATE("[",ROUND(OFFSET('Water Data'!$E$7,0,10*ROW('Water Data'!E68)),0),"]"),IF(AND(ISNUMBER(OFFSET('Water Data'!$E$7,0,10*ROW('Water Data'!E68))),BZ74="",ISNUMBER(OFFSET('Water Data'!$E$7,0,10*ROW('Water Data'!E68)))),OFFSET('Water Data'!$E$7,0,10*ROW('Water Data'!E68)),NA())))</f>
        <v>#N/A</v>
      </c>
      <c r="L74" s="133" t="e">
        <f ca="1">+IF(AND(ISNUMBER(OFFSET('Water Data'!$E$10,0,10*ROW('Water Data'!E68))),CA74="Yes"),OFFSET('Water Data'!$E$10,0,10*ROW('Water Data'!E68)),IF(AND(ISNUMBER(OFFSET('Water Data'!$E$10,0,10*ROW('Water Data'!E68))),CA74="No",ISNUMBER(OFFSET('Water Data'!$E$10,0,10*ROW('Water Data'!E68)))),CONCATENATE("[",ROUND(OFFSET('Water Data'!$E$10,0,10*ROW('Water Data'!E68)),0),"]"),IF(AND(ISNUMBER(OFFSET('Water Data'!$E$10,0,10*ROW('Water Data'!E68))),CA74="",ISNUMBER(OFFSET('Water Data'!$E$10,0,10*ROW('Water Data'!E68)))),OFFSET('Water Data'!$E$10,0,10*ROW('Water Data'!E68)),NA())))</f>
        <v>#N/A</v>
      </c>
      <c r="M74" s="133" t="e">
        <f ca="1">+IF(AND(ISNUMBER(OFFSET('Water Data'!$F$5,0,10*ROW('Water Data'!F68))),CB74="Yes"),100-OFFSET('Water Data'!$F$5,0,10*ROW('Water Data'!F68)),IF(AND(ISNUMBER(OFFSET('Water Data'!$F$5,0,10*ROW('Water Data'!F68))),CB74="No",ISNUMBER(OFFSET('Water Data'!$F$5,0,10*ROW('Water Data'!F68)))),CONCATENATE("[",ROUND(100-OFFSET('Water Data'!$F$5,0,10*ROW('Water Data'!F68)),0),"]"),IF(AND(ISNUMBER(OFFSET('Water Data'!$F$5,0,10*ROW('Water Data'!F68))),CB74="",ISNUMBER(OFFSET('Water Data'!$F$5,0,10*ROW('Water Data'!F68)))),100-OFFSET('Water Data'!$F$5,0,10*ROW('Water Data'!F68)),NA())))</f>
        <v>#N/A</v>
      </c>
      <c r="N74" s="133" t="e">
        <f ca="1">+IF(AND(ISNUMBER(OFFSET('Water Data'!$F$7,0,10*ROW('Water Data'!F68))),CC74="Yes"),OFFSET('Water Data'!$F$7,0,10*ROW('Water Data'!F68)),IF(AND(ISNUMBER(OFFSET('Water Data'!$F$7,0,10*ROW('Water Data'!F68))),CC74="No",ISNUMBER(OFFSET('Water Data'!$F$7,0,10*ROW('Water Data'!F68)))),CONCATENATE("[",ROUND(OFFSET('Water Data'!$F$7,0,10*ROW('Water Data'!F68)),0),"]"),IF(AND(ISNUMBER(OFFSET('Water Data'!$F$7,0,10*ROW('Water Data'!F68))),CC74="",ISNUMBER(OFFSET('Water Data'!$F$7,0,10*ROW('Water Data'!F68)))),OFFSET('Water Data'!$F$7,0,10*ROW('Water Data'!F68)),NA())))</f>
        <v>#N/A</v>
      </c>
      <c r="O74" s="133" t="e">
        <f ca="1">+IF(AND(ISNUMBER(OFFSET('Water Data'!$F$10,0,10*ROW('Water Data'!F68))),CD74="Yes"),OFFSET('Water Data'!$F$10,0,10*ROW('Water Data'!F68)),IF(AND(ISNUMBER(OFFSET('Water Data'!$F$10,0,10*ROW('Water Data'!F68))),CD74="No",ISNUMBER(OFFSET('Water Data'!$F$10,0,10*ROW('Water Data'!F68)))),CONCATENATE("[",ROUND(OFFSET('Water Data'!$F$10,0,10*ROW('Water Data'!F68)),0),"]"),IF(AND(ISNUMBER(OFFSET('Water Data'!$F$10,0,10*ROW('Water Data'!F68))),CD74="",ISNUMBER(OFFSET('Water Data'!$F$10,0,10*ROW('Water Data'!F68)))),OFFSET('Water Data'!$F$10,0,10*ROW('Water Data'!F68)),NA())))</f>
        <v>#N/A</v>
      </c>
      <c r="P74" s="133" t="e">
        <f ca="1">+IF(AND(ISNUMBER(OFFSET('Water Data'!$G$5,0,10*ROW('Water Data'!G68))),CE74="Yes"),100-OFFSET('Water Data'!$G$5,0,10*ROW('Water Data'!G68)),IF(AND(ISNUMBER(OFFSET('Water Data'!$G$5,0,10*ROW('Water Data'!G68))),CE74="No",ISNUMBER(OFFSET('Water Data'!$G$5,0,10*ROW('Water Data'!G68)))),CONCATENATE("[",ROUND(100-OFFSET('Water Data'!$G$5,0,10*ROW('Water Data'!G68)),0),"]"),IF(AND(ISNUMBER(OFFSET('Water Data'!$G$5,0,10*ROW('Water Data'!G68))),CE74="",ISNUMBER(OFFSET('Water Data'!$G$5,0,10*ROW('Water Data'!G68)))),100-OFFSET('Water Data'!$G$5,0,10*ROW('Water Data'!G68)),NA())))</f>
        <v>#N/A</v>
      </c>
      <c r="Q74" s="133" t="e">
        <f ca="1">+IF(AND(ISNUMBER(OFFSET('Water Data'!$G$7,0,10*ROW('Water Data'!G68))),CF74="Yes"),OFFSET('Water Data'!$G$7,0,10*ROW('Water Data'!G68)),IF(AND(ISNUMBER(OFFSET('Water Data'!$G$7,0,10*ROW('Water Data'!G68))),CF74="No",ISNUMBER(OFFSET('Water Data'!$G$7,0,10*ROW('Water Data'!G68)))),CONCATENATE("[",ROUND(OFFSET('Water Data'!$G$7,0,10*ROW('Water Data'!G68)),0),"]"),IF(AND(ISNUMBER(OFFSET('Water Data'!$G$7,0,10*ROW('Water Data'!G68))),CF74="",ISNUMBER(OFFSET('Water Data'!$G$7,0,10*ROW('Water Data'!G68)))),OFFSET('Water Data'!$G$7,0,10*ROW('Water Data'!G68)),NA())))</f>
        <v>#N/A</v>
      </c>
      <c r="R74" s="133" t="e">
        <f ca="1">+IF(AND(ISNUMBER(OFFSET('Water Data'!$G$10,0,10*ROW('Water Data'!G68))),CG74="Yes"),OFFSET('Water Data'!$G$10,0,10*ROW('Water Data'!G68)),IF(AND(ISNUMBER(OFFSET('Water Data'!$G$10,0,10*ROW('Water Data'!G68))),CG74="No",ISNUMBER(OFFSET('Water Data'!$G$10,0,10*ROW('Water Data'!G68)))),CONCATENATE("[",ROUND(OFFSET('Water Data'!$G$10,0,10*ROW('Water Data'!G68)),0),"]"),IF(AND(ISNUMBER(OFFSET('Water Data'!$G$10,0,10*ROW('Water Data'!G68))),CG74="",ISNUMBER(OFFSET('Water Data'!$G$10,0,10*ROW('Water Data'!G68)))),OFFSET('Water Data'!$G$10,0,10*ROW('Water Data'!G68)),NA())))</f>
        <v>#N/A</v>
      </c>
      <c r="S74" s="133" t="e">
        <f ca="1">+IF(AND(ISNUMBER(OFFSET('Water Data'!$H$5,0,10*ROW('Water Data'!H68))),CH74="Yes"),100-OFFSET('Water Data'!$H$5,0,10*ROW('Water Data'!H68)),IF(AND(ISNUMBER(OFFSET('Water Data'!$H$5,0,10*ROW('Water Data'!H68))),CH74="No",ISNUMBER(OFFSET('Water Data'!$H$5,0,10*ROW('Water Data'!H68)))),CONCATENATE("[",ROUND(100-OFFSET('Water Data'!$H$5,0,10*ROW('Water Data'!H68)),0),"]"),IF(AND(ISNUMBER(OFFSET('Water Data'!$H$5,0,10*ROW('Water Data'!H68))),CH74="",ISNUMBER(OFFSET('Water Data'!$H$5,0,10*ROW('Water Data'!H68)))),100-OFFSET('Water Data'!$H$5,0,10*ROW('Water Data'!H68)),NA())))</f>
        <v>#N/A</v>
      </c>
      <c r="T74" s="133" t="e">
        <f ca="1">+IF(AND(ISNUMBER(OFFSET('Water Data'!$H$7,0,10*ROW('Water Data'!H68))),CI74="Yes"),OFFSET('Water Data'!$H$7,0,10*ROW('Water Data'!H68)),IF(AND(ISNUMBER(OFFSET('Water Data'!$H$7,0,10*ROW('Water Data'!H68))),CI74="No",ISNUMBER(OFFSET('Water Data'!$H$7,0,10*ROW('Water Data'!H68)))),CONCATENATE("[",ROUND(OFFSET('Water Data'!$H$7,0,10*ROW('Water Data'!H68)),0),"]"),IF(AND(ISNUMBER(OFFSET('Water Data'!$H$7,0,10*ROW('Water Data'!H68))),CI74="",ISNUMBER(OFFSET('Water Data'!$H$7,0,10*ROW('Water Data'!H68)))),OFFSET('Water Data'!$H$7,0,10*ROW('Water Data'!H68)),NA())))</f>
        <v>#N/A</v>
      </c>
      <c r="U74" s="133" t="e">
        <f ca="1">+IF(AND(ISNUMBER(OFFSET('Water Data'!$H$10,0,10*ROW('Water Data'!H68))),CJ74="Yes"),OFFSET('Water Data'!$H$10,0,10*ROW('Water Data'!H68)),IF(AND(ISNUMBER(OFFSET('Water Data'!$H$10,0,10*ROW('Water Data'!H68))),CJ74="No",ISNUMBER(OFFSET('Water Data'!$H$10,0,10*ROW('Water Data'!H68)))),CONCATENATE("[",ROUND(OFFSET('Water Data'!$H$10,0,10*ROW('Water Data'!H68)),0),"]"),IF(AND(ISNUMBER(OFFSET('Water Data'!$H$10,0,10*ROW('Water Data'!H68))),CJ74="",ISNUMBER(OFFSET('Water Data'!$H$10,0,10*ROW('Water Data'!H68)))),OFFSET('Water Data'!$H$10,0,10*ROW('Water Data'!H68)),NA())))</f>
        <v>#N/A</v>
      </c>
      <c r="V74" s="134" t="e">
        <f ca="1">+IF(AND(ISNUMBER(OFFSET('Sanitation Data'!$C$5,0,10*ROW('Sanitation Data'!C68))),CK74="Yes"),100-OFFSET('Sanitation Data'!$C$5,0,10*ROW('Sanitation Data'!C68)),IF(AND(ISNUMBER(OFFSET('Sanitation Data'!$C$5,0,10*ROW('Sanitation Data'!C68))),CK74="No",ISNUMBER(OFFSET('Sanitation Data'!$C$5,0,10*ROW('Sanitation Data'!C68)))),CONCATENATE("[",ROUND(100-OFFSET('Sanitation Data'!$C$5,0,10*ROW('Sanitation Data'!C68)),0),"]"),IF(AND(ISNUMBER(OFFSET('Sanitation Data'!$C$5,0,10*ROW('Sanitation Data'!C68))),CK74="",ISNUMBER(OFFSET('Sanitation Data'!$C$5,0,10*ROW('Sanitation Data'!C68)))),100-OFFSET('Sanitation Data'!$C$5,0,10*ROW('Sanitation Data'!C68)),NA())))</f>
        <v>#N/A</v>
      </c>
      <c r="W74" s="134" t="e">
        <f ca="1">+IF(AND(ISNUMBER(OFFSET('Sanitation Data'!$C$7,0,10*ROW('Sanitation Data'!C68))),CL74="Yes"),OFFSET('Sanitation Data'!$C$7,0,10*ROW('Sanitation Data'!C68)),IF(AND(ISNUMBER(OFFSET('Sanitation Data'!$C$7,0,10*ROW('Sanitation Data'!C68))),CL74="No",ISNUMBER(OFFSET('Sanitation Data'!$C$7,0,10*ROW('Sanitation Data'!C68)))),CONCATENATE("[",ROUND(OFFSET('Sanitation Data'!$C$7,0,10*ROW('Sanitation Data'!C68)),0),"]"),IF(AND(ISNUMBER(OFFSET('Sanitation Data'!$C$7,0,10*ROW('Sanitation Data'!C68))),CL74="",ISNUMBER(OFFSET('Sanitation Data'!$C$7,0,10*ROW('Sanitation Data'!C68)))),OFFSET('Sanitation Data'!$C$7,0,10*ROW('Sanitation Data'!C68)),NA())))</f>
        <v>#N/A</v>
      </c>
      <c r="X74" s="134" t="e">
        <f ca="1">+IF(AND(ISNUMBER(OFFSET('Sanitation Data'!$C$11,0,10*ROW('Sanitation Data'!C68))),CM74="Yes"),OFFSET('Sanitation Data'!$C$11,0,10*ROW('Sanitation Data'!C68)),IF(AND(ISNUMBER(OFFSET('Sanitation Data'!$C$11,0,10*ROW('Sanitation Data'!C68))),CM74="No",ISNUMBER(OFFSET('Sanitation Data'!$C$11,0,10*ROW('Sanitation Data'!C68)))),CONCATENATE("[",ROUND(OFFSET('Sanitation Data'!$C$11,0,10*ROW('Sanitation Data'!C68)),0),"]"),IF(AND(ISNUMBER(OFFSET('Sanitation Data'!$C$11,0,10*ROW('Sanitation Data'!C68))),CM74="",ISNUMBER(OFFSET('Sanitation Data'!$C$11,0,10*ROW('Sanitation Data'!C68)))),OFFSET('Sanitation Data'!$C$11,0,10*ROW('Sanitation Data'!C68)),NA())))</f>
        <v>#N/A</v>
      </c>
      <c r="Y74" s="134" t="e">
        <f ca="1">+IF(AND(ISNUMBER(OFFSET('Sanitation Data'!$C$12,0,10*ROW('Sanitation Data'!C68))),CN74="Yes"),OFFSET('Sanitation Data'!$C$12,0,10*ROW('Sanitation Data'!C68)),IF(AND(ISNUMBER(OFFSET('Sanitation Data'!$C$12,0,10*ROW('Sanitation Data'!C68))),CN74="No",ISNUMBER(OFFSET('Sanitation Data'!$C$12,0,10*ROW('Sanitation Data'!C68)))),CONCATENATE("[",ROUND(OFFSET('Sanitation Data'!$C$12,0,10*ROW('Sanitation Data'!C68)),0),"]"),IF(AND(ISNUMBER(OFFSET('Sanitation Data'!$C$12,0,10*ROW('Sanitation Data'!C68))),CN74="",ISNUMBER(OFFSET('Sanitation Data'!$C$12,0,10*ROW('Sanitation Data'!C68)))),OFFSET('Sanitation Data'!$C$12,0,10*ROW('Sanitation Data'!C68)),NA())))</f>
        <v>#N/A</v>
      </c>
      <c r="Z74" s="134" t="e">
        <f ca="1">+IF(AND(ISNUMBER(OFFSET('Sanitation Data'!$C$13,0,10*ROW('Sanitation Data'!C68))),CO74="Yes"),OFFSET('Sanitation Data'!$C$13,0,10*ROW('Sanitation Data'!C68)),IF(AND(ISNUMBER(OFFSET('Sanitation Data'!$C$13,0,10*ROW('Sanitation Data'!C68))),CO74="No",ISNUMBER(OFFSET('Sanitation Data'!$C$13,0,10*ROW('Sanitation Data'!C68)))),CONCATENATE("[",ROUND(OFFSET('Sanitation Data'!$C$13,0,10*ROW('Sanitation Data'!C68)),0),"]"),IF(AND(ISNUMBER(OFFSET('Sanitation Data'!$C$13,0,10*ROW('Sanitation Data'!C68))),CO74="",ISNUMBER(OFFSET('Sanitation Data'!$C$13,0,10*ROW('Sanitation Data'!C68)))),OFFSET('Sanitation Data'!$C$13,0,10*ROW('Sanitation Data'!C68)),NA())))</f>
        <v>#N/A</v>
      </c>
      <c r="AA74" s="134" t="e">
        <f ca="1">+IF(AND(ISNUMBER(OFFSET('Sanitation Data'!$D$5,0,10*ROW('Sanitation Data'!D68))),CP74="Yes"),100-OFFSET('Sanitation Data'!$D$5,0,10*ROW('Sanitation Data'!D68)),IF(AND(ISNUMBER(OFFSET('Sanitation Data'!$D$5,0,10*ROW('Sanitation Data'!D68))),CP74="No",ISNUMBER(OFFSET('Sanitation Data'!$D$5,0,10*ROW('Sanitation Data'!D68)))),CONCATENATE("[",ROUND(100-OFFSET('Sanitation Data'!$D$5,0,10*ROW('Sanitation Data'!D68)),0),"]"),IF(AND(ISNUMBER(OFFSET('Sanitation Data'!$D$5,0,10*ROW('Sanitation Data'!D68))),CP74="",ISNUMBER(OFFSET('Sanitation Data'!$D$5,0,10*ROW('Sanitation Data'!D68)))),100-OFFSET('Sanitation Data'!$D$5,0,10*ROW('Sanitation Data'!D68)),NA())))</f>
        <v>#N/A</v>
      </c>
      <c r="AB74" s="134" t="e">
        <f ca="1">+IF(AND(ISNUMBER(OFFSET('Sanitation Data'!$D$7,0,10*ROW('Sanitation Data'!D68))),CQ74="Yes"),OFFSET('Sanitation Data'!$D$7,0,10*ROW('Sanitation Data'!G68)),IF(AND(ISNUMBER(OFFSET('Sanitation Data'!$D$7,0,10*ROW('Sanitation Data'!D68))),CQ74="No",ISNUMBER(OFFSET('Sanitation Data'!$D$7,0,10*ROW('Sanitation Data'!D68)))),CONCATENATE("[",ROUND(OFFSET('Sanitation Data'!$D$7,0,10*ROW('Sanitation Data'!D68)),0),"]"),IF(AND(ISNUMBER(OFFSET('Sanitation Data'!$D$7,0,10*ROW('Sanitation Data'!D68))),CQ74="",ISNUMBER(OFFSET('Sanitation Data'!$D$7,0,10*ROW('Sanitation Data'!D68)))),OFFSET('Sanitation Data'!$D$7,0,10*ROW('Sanitation Data'!D68)),NA())))</f>
        <v>#N/A</v>
      </c>
      <c r="AC74" s="134" t="e">
        <f ca="1">+IF(AND(ISNUMBER(OFFSET('Sanitation Data'!$D$11,0,10*ROW('Sanitation Data'!D68))),CR74="Yes"),OFFSET('Sanitation Data'!$D$11,0,10*ROW('Sanitation Data'!D68)),IF(AND(ISNUMBER(OFFSET('Sanitation Data'!$D$11,0,10*ROW('Sanitation Data'!D68))),CR74="No",ISNUMBER(OFFSET('Sanitation Data'!$D$11,0,10*ROW('Sanitation Data'!D68)))),CONCATENATE("[",ROUND(OFFSET('Sanitation Data'!$D$11,0,10*ROW('Sanitation Data'!D68)),0),"]"),IF(AND(ISNUMBER(OFFSET('Sanitation Data'!$D$11,0,10*ROW('Sanitation Data'!D68))),CR74="",ISNUMBER(OFFSET('Sanitation Data'!$D$11,0,10*ROW('Sanitation Data'!D68)))),OFFSET('Sanitation Data'!$D$11,0,10*ROW('Sanitation Data'!D68)),NA())))</f>
        <v>#N/A</v>
      </c>
      <c r="AD74" s="134" t="e">
        <f ca="1">+IF(AND(ISNUMBER(OFFSET('Sanitation Data'!$D$12,0,10*ROW('Sanitation Data'!D68))),CS74="Yes"),OFFSET('Sanitation Data'!$D$12,0,10*ROW('Sanitation Data'!D68)),IF(AND(ISNUMBER(OFFSET('Sanitation Data'!$D$12,0,10*ROW('Sanitation Data'!D68))),CS74="No",ISNUMBER(OFFSET('Sanitation Data'!$D$12,0,10*ROW('Sanitation Data'!D68)))),CONCATENATE("[",ROUND(OFFSET('Sanitation Data'!$D$12,0,10*ROW('Sanitation Data'!D68)),0),"]"),IF(AND(ISNUMBER(OFFSET('Sanitation Data'!$D$12,0,10*ROW('Sanitation Data'!D68))),CS74="",ISNUMBER(OFFSET('Sanitation Data'!$D$12,0,10*ROW('Sanitation Data'!D68)))),OFFSET('Sanitation Data'!$D$12,0,10*ROW('Sanitation Data'!D68)),NA())))</f>
        <v>#N/A</v>
      </c>
      <c r="AE74" s="134" t="e">
        <f ca="1">+IF(AND(ISNUMBER(OFFSET('Sanitation Data'!$D$13,0,10*ROW('Sanitation Data'!D68))),CT74="Yes"),OFFSET('Sanitation Data'!$D$13,0,10*ROW('Sanitation Data'!D68)),IF(AND(ISNUMBER(OFFSET('Sanitation Data'!$D$13,0,10*ROW('Sanitation Data'!D68))),CT74="No",ISNUMBER(OFFSET('Sanitation Data'!$D$13,0,10*ROW('Sanitation Data'!D68)))),CONCATENATE("[",ROUND(OFFSET('Sanitation Data'!$D$13,0,10*ROW('Sanitation Data'!D68)),0),"]"),IF(AND(ISNUMBER(OFFSET('Sanitation Data'!$D$13,0,10*ROW('Sanitation Data'!D68))),CT74="",ISNUMBER(OFFSET('Sanitation Data'!$D$13,0,10*ROW('Sanitation Data'!D68)))),OFFSET('Sanitation Data'!$D$13,0,10*ROW('Sanitation Data'!D68)),NA())))</f>
        <v>#N/A</v>
      </c>
      <c r="AF74" s="134" t="e">
        <f ca="1">+IF(AND(ISNUMBER(OFFSET('Sanitation Data'!$E$5,0,10*ROW('Sanitation Data'!E68))),CU74="Yes"),100-OFFSET('Sanitation Data'!$E$5,0,10*ROW('Sanitation Data'!E68)),IF(AND(ISNUMBER(OFFSET('Sanitation Data'!$E$5,0,10*ROW('Sanitation Data'!E68))),CU74="No",ISNUMBER(OFFSET('Sanitation Data'!$E$5,0,10*ROW('Sanitation Data'!E68)))),CONCATENATE("[",ROUND(100-OFFSET('Sanitation Data'!$E$5,0,10*ROW('Sanitation Data'!E68)),0),"]"),IF(AND(ISNUMBER(OFFSET('Sanitation Data'!$E$5,0,10*ROW('Sanitation Data'!E68))),CU74="",ISNUMBER(OFFSET('Sanitation Data'!$E$5,0,10*ROW('Sanitation Data'!E68)))),100-OFFSET('Sanitation Data'!$E$5,0,10*ROW('Sanitation Data'!E68)),NA())))</f>
        <v>#N/A</v>
      </c>
      <c r="AG74" s="134" t="e">
        <f ca="1">+IF(AND(ISNUMBER(OFFSET('Sanitation Data'!$E$7,0,10*ROW('Sanitation Data'!E68))),CV74="Yes"),OFFSET('Sanitation Data'!$E$7,0,10*ROW('Sanitation Data'!E68)),IF(AND(ISNUMBER(OFFSET('Sanitation Data'!$E$7,0,10*ROW('Sanitation Data'!E68))),CV74="No",ISNUMBER(OFFSET('Sanitation Data'!$E$7,0,10*ROW('Sanitation Data'!E68)))),CONCATENATE("[",ROUND(OFFSET('Sanitation Data'!$E$7,0,10*ROW('Sanitation Data'!E68)),0),"]"),IF(AND(ISNUMBER(OFFSET('Sanitation Data'!$E$7,0,10*ROW('Sanitation Data'!E68))),CV74="",ISNUMBER(OFFSET('Sanitation Data'!$E$7,0,10*ROW('Sanitation Data'!E68)))),OFFSET('Sanitation Data'!$E$7,0,10*ROW('Sanitation Data'!E68)),NA())))</f>
        <v>#N/A</v>
      </c>
      <c r="AH74" s="134" t="e">
        <f ca="1">+IF(AND(ISNUMBER(OFFSET('Sanitation Data'!$E$11,0,10*ROW('Sanitation Data'!E68))),CW74="Yes"),OFFSET('Sanitation Data'!$E$11,0,10*ROW('Sanitation Data'!E68)),IF(AND(ISNUMBER(OFFSET('Sanitation Data'!$E$11,0,10*ROW('Sanitation Data'!E68))),CW74="No",ISNUMBER(OFFSET('Sanitation Data'!$E$11,0,10*ROW('Sanitation Data'!E68)))),CONCATENATE("[",ROUND(OFFSET('Sanitation Data'!$E$11,0,10*ROW('Sanitation Data'!E68)),0),"]"),IF(AND(ISNUMBER(OFFSET('Sanitation Data'!$E$11,0,10*ROW('Sanitation Data'!E68))),CW74="",ISNUMBER(OFFSET('Sanitation Data'!$E$11,0,10*ROW('Sanitation Data'!E68)))),OFFSET('Sanitation Data'!$E$11,0,10*ROW('Sanitation Data'!E68)),NA())))</f>
        <v>#N/A</v>
      </c>
      <c r="AI74" s="134" t="e">
        <f ca="1">+IF(AND(ISNUMBER(OFFSET('Sanitation Data'!$E$12,0,10*ROW('Sanitation Data'!E68))),CX74="Yes"),OFFSET('Sanitation Data'!$E$12,0,10*ROW('Sanitation Data'!E68)),IF(AND(ISNUMBER(OFFSET('Sanitation Data'!$E$12,0,10*ROW('Sanitation Data'!E68))),CX74="No",ISNUMBER(OFFSET('Sanitation Data'!$E$12,0,10*ROW('Sanitation Data'!E68)))),CONCATENATE("[",ROUND(OFFSET('Sanitation Data'!$E$12,0,10*ROW('Sanitation Data'!E68)),0),"]"),IF(AND(ISNUMBER(OFFSET('Sanitation Data'!$E$12,0,10*ROW('Sanitation Data'!E68))),CX74="",ISNUMBER(OFFSET('Sanitation Data'!$E$12,0,10*ROW('Sanitation Data'!E68)))),OFFSET('Sanitation Data'!$E$12,0,10*ROW('Sanitation Data'!E68)),NA())))</f>
        <v>#N/A</v>
      </c>
      <c r="AJ74" s="134" t="e">
        <f ca="1">+IF(AND(ISNUMBER(OFFSET('Sanitation Data'!$E$13,0,10*ROW('Sanitation Data'!E68))),CY74="Yes"),OFFSET('Sanitation Data'!$E$13,0,10*ROW('Sanitation Data'!E68)),IF(AND(ISNUMBER(OFFSET('Sanitation Data'!$E$13,0,10*ROW('Sanitation Data'!E68))),CY74="No",ISNUMBER(OFFSET('Sanitation Data'!$E$13,0,10*ROW('Sanitation Data'!E68)))),CONCATENATE("[",ROUND(OFFSET('Sanitation Data'!$E$13,0,10*ROW('Sanitation Data'!E68)),0),"]"),IF(AND(ISNUMBER(OFFSET('Sanitation Data'!$E$13,0,10*ROW('Sanitation Data'!E68))),CY74="",ISNUMBER(OFFSET('Sanitation Data'!$E$13,0,10*ROW('Sanitation Data'!E68)))),OFFSET('Sanitation Data'!$E$13,0,10*ROW('Sanitation Data'!E68)),NA())))</f>
        <v>#N/A</v>
      </c>
      <c r="AK74" s="134" t="e">
        <f ca="1">+IF(AND(ISNUMBER(OFFSET('Sanitation Data'!$F$5,0,10*ROW('Sanitation Data'!F68))),CZ74="Yes"),100-OFFSET('Sanitation Data'!$F$5,0,10*ROW('Sanitation Data'!F68)),IF(AND(ISNUMBER(OFFSET('Sanitation Data'!$F$5,0,10*ROW('Sanitation Data'!F68))),CZ74="No",ISNUMBER(OFFSET('Sanitation Data'!$F$5,0,10*ROW('Sanitation Data'!F68)))),CONCATENATE("[",ROUND(100-OFFSET('Sanitation Data'!$F$5,0,10*ROW('Sanitation Data'!F68)),0),"]"),IF(AND(ISNUMBER(OFFSET('Sanitation Data'!$F$5,0,10*ROW('Sanitation Data'!F68))),CZ74="",ISNUMBER(OFFSET('Sanitation Data'!$F$5,0,10*ROW('Sanitation Data'!F68)))),100-OFFSET('Sanitation Data'!$F$5,0,10*ROW('Sanitation Data'!F68)),NA())))</f>
        <v>#N/A</v>
      </c>
      <c r="AL74" s="134" t="e">
        <f ca="1">+IF(AND(ISNUMBER(OFFSET('Sanitation Data'!$F$7,0,10*ROW('Sanitation Data'!F68))),DA74="Yes"),OFFSET('Sanitation Data'!$F$7,0,10*ROW('Sanitation Data'!F68)),IF(AND(ISNUMBER(OFFSET('Sanitation Data'!$F$7,0,10*ROW('Sanitation Data'!F68))),DA74="No",ISNUMBER(OFFSET('Sanitation Data'!$F$7,0,10*ROW('Sanitation Data'!F68)))),CONCATENATE("[",ROUND(OFFSET('Sanitation Data'!$F$7,0,10*ROW('Sanitation Data'!F68)),0),"]"),IF(AND(ISNUMBER(OFFSET('Sanitation Data'!$F$7,0,10*ROW('Sanitation Data'!F68))),DA74="",ISNUMBER(OFFSET('Sanitation Data'!$F$7,0,10*ROW('Sanitation Data'!F68)))),OFFSET('Sanitation Data'!$F$7,0,10*ROW('Sanitation Data'!F68)),NA())))</f>
        <v>#N/A</v>
      </c>
      <c r="AM74" s="134" t="e">
        <f ca="1">+IF(AND(ISNUMBER(OFFSET('Sanitation Data'!$F$11,0,10*ROW('Sanitation Data'!F68))),DB74="Yes"),OFFSET('Sanitation Data'!$F$11,0,10*ROW('Sanitation Data'!F68)),IF(AND(ISNUMBER(OFFSET('Sanitation Data'!$F$11,0,10*ROW('Sanitation Data'!F68))),DB74="No",ISNUMBER(OFFSET('Sanitation Data'!$F$11,0,10*ROW('Sanitation Data'!F68)))),CONCATENATE("[",ROUND(OFFSET('Sanitation Data'!$F$11,0,10*ROW('Sanitation Data'!F68)),0),"]"),IF(AND(ISNUMBER(OFFSET('Sanitation Data'!$F$11,0,10*ROW('Sanitation Data'!F68))),DB74="",ISNUMBER(OFFSET('Sanitation Data'!$F$11,0,10*ROW('Sanitation Data'!F68)))),OFFSET('Sanitation Data'!$F$11,0,10*ROW('Sanitation Data'!F68)),NA())))</f>
        <v>#N/A</v>
      </c>
      <c r="AN74" s="134" t="e">
        <f ca="1">+IF(AND(ISNUMBER(OFFSET('Sanitation Data'!$F$12,0,10*ROW('Sanitation Data'!F68))),DC74="Yes"),OFFSET('Sanitation Data'!$F$12,0,10*ROW('Sanitation Data'!F68)),IF(AND(ISNUMBER(OFFSET('Sanitation Data'!$F$12,0,10*ROW('Sanitation Data'!F68))),DC74="No",ISNUMBER(OFFSET('Sanitation Data'!$F$12,0,10*ROW('Sanitation Data'!F68)))),CONCATENATE("[",ROUND(OFFSET('Sanitation Data'!$F$12,0,10*ROW('Sanitation Data'!F68)),0),"]"),IF(AND(ISNUMBER(OFFSET('Sanitation Data'!$F$12,0,10*ROW('Sanitation Data'!F68))),DC74="",ISNUMBER(OFFSET('Sanitation Data'!$F$12,0,10*ROW('Sanitation Data'!F68)))),OFFSET('Sanitation Data'!$F$12,0,10*ROW('Sanitation Data'!F68)),NA())))</f>
        <v>#N/A</v>
      </c>
      <c r="AO74" s="134" t="e">
        <f ca="1">+IF(AND(ISNUMBER(OFFSET('Sanitation Data'!$F$13,0,10*ROW('Sanitation Data'!F68))),DD74="Yes"),OFFSET('Sanitation Data'!$F$13,0,10*ROW('Sanitation Data'!F68)),IF(AND(ISNUMBER(OFFSET('Sanitation Data'!$F$13,0,10*ROW('Sanitation Data'!F68))),DD74="No",ISNUMBER(OFFSET('Sanitation Data'!$F$13,0,10*ROW('Sanitation Data'!F68)))),CONCATENATE("[",ROUND(OFFSET('Sanitation Data'!$F$13,0,10*ROW('Sanitation Data'!F68)),0),"]"),IF(AND(ISNUMBER(OFFSET('Sanitation Data'!$F$13,0,10*ROW('Sanitation Data'!F68))),DD74="",ISNUMBER(OFFSET('Sanitation Data'!$F$13,0,10*ROW('Sanitation Data'!F68)))),OFFSET('Sanitation Data'!$F$13,0,10*ROW('Sanitation Data'!F68)),NA())))</f>
        <v>#N/A</v>
      </c>
      <c r="AP74" s="134" t="e">
        <f ca="1">+IF(AND(ISNUMBER(OFFSET('Sanitation Data'!$G$5,0,10*ROW('Sanitation Data'!G68))),DE74="Yes"),100-OFFSET('Sanitation Data'!$G$5,0,10*ROW('Sanitation Data'!G68)),IF(AND(ISNUMBER(OFFSET('Sanitation Data'!$G$5,0,10*ROW('Sanitation Data'!G68))),DE74="No",ISNUMBER(OFFSET('Sanitation Data'!$G$5,0,10*ROW('Sanitation Data'!G68)))),CONCATENATE("[",ROUND(100-OFFSET('Sanitation Data'!$G$5,0,10*ROW('Sanitation Data'!G68)),0),"]"),IF(AND(ISNUMBER(OFFSET('Sanitation Data'!$G$5,0,10*ROW('Sanitation Data'!G68))),DE74="",ISNUMBER(OFFSET('Sanitation Data'!$G$5,0,10*ROW('Sanitation Data'!G68)))),100-OFFSET('Sanitation Data'!$G$5,0,10*ROW('Sanitation Data'!G68)),NA())))</f>
        <v>#N/A</v>
      </c>
      <c r="AQ74" s="134" t="e">
        <f ca="1">+IF(AND(ISNUMBER(OFFSET('Sanitation Data'!$G$7,0,10*ROW('Sanitation Data'!G68))),DF74="Yes"),OFFSET('Sanitation Data'!$G$7,0,10*ROW('Sanitation Data'!G68)),IF(AND(ISNUMBER(OFFSET('Sanitation Data'!$G$7,0,10*ROW('Sanitation Data'!G68))),DF74="No",ISNUMBER(OFFSET('Sanitation Data'!$G$7,0,10*ROW('Sanitation Data'!G68)))),CONCATENATE("[",ROUND(OFFSET('Sanitation Data'!$G$7,0,10*ROW('Sanitation Data'!G68)),0),"]"),IF(AND(ISNUMBER(OFFSET('Sanitation Data'!$G$7,0,10*ROW('Sanitation Data'!G68))),DF74="",ISNUMBER(OFFSET('Sanitation Data'!$G$7,0,10*ROW('Sanitation Data'!G68)))),OFFSET('Sanitation Data'!$G$7,0,10*ROW('Sanitation Data'!G68)),NA())))</f>
        <v>#N/A</v>
      </c>
      <c r="AR74" s="134" t="e">
        <f ca="1">+IF(AND(ISNUMBER(OFFSET('Sanitation Data'!$G$11,0,10*ROW('Sanitation Data'!G68))),DG74="Yes"),OFFSET('Sanitation Data'!$G$11,0,10*ROW('Sanitation Data'!G68)),IF(AND(ISNUMBER(OFFSET('Sanitation Data'!$G$11,0,10*ROW('Sanitation Data'!G68))),DG74="No",ISNUMBER(OFFSET('Sanitation Data'!$G$11,0,10*ROW('Sanitation Data'!G68)))),CONCATENATE("[",ROUND(OFFSET('Sanitation Data'!$G$11,0,10*ROW('Sanitation Data'!G68)),0),"]"),IF(AND(ISNUMBER(OFFSET('Sanitation Data'!$G$11,0,10*ROW('Sanitation Data'!G68))),DG74="",ISNUMBER(OFFSET('Sanitation Data'!$G$11,0,10*ROW('Sanitation Data'!G68)))),OFFSET('Sanitation Data'!$G$11,0,10*ROW('Sanitation Data'!G68)),NA())))</f>
        <v>#N/A</v>
      </c>
      <c r="AS74" s="134" t="e">
        <f ca="1">+IF(AND(ISNUMBER(OFFSET('Sanitation Data'!$G$12,0,10*ROW('Sanitation Data'!G68))),DH74="Yes"),OFFSET('Sanitation Data'!$G$12,0,10*ROW('Sanitation Data'!G68)),IF(AND(ISNUMBER(OFFSET('Sanitation Data'!$G$12,0,10*ROW('Sanitation Data'!G68))),DH74="No",ISNUMBER(OFFSET('Sanitation Data'!$G$12,0,10*ROW('Sanitation Data'!G68)))),CONCATENATE("[",ROUND(OFFSET('Sanitation Data'!$G$12,0,10*ROW('Sanitation Data'!G68)),0),"]"),IF(AND(ISNUMBER(OFFSET('Sanitation Data'!$G$12,0,10*ROW('Sanitation Data'!G68))),DH74="",ISNUMBER(OFFSET('Sanitation Data'!$G$12,0,10*ROW('Sanitation Data'!G68)))),OFFSET('Sanitation Data'!$G$12,0,10*ROW('Sanitation Data'!G68)),NA())))</f>
        <v>#N/A</v>
      </c>
      <c r="AT74" s="134" t="e">
        <f ca="1">+IF(AND(ISNUMBER(OFFSET('Sanitation Data'!$G$13,0,10*ROW('Sanitation Data'!G68))),DI74="Yes"),OFFSET('Sanitation Data'!$G$13,0,10*ROW('Sanitation Data'!G68)),IF(AND(ISNUMBER(OFFSET('Sanitation Data'!$G$13,0,10*ROW('Sanitation Data'!G68))),DI74="No",ISNUMBER(OFFSET('Sanitation Data'!$G$13,0,10*ROW('Sanitation Data'!G68)))),CONCATENATE("[",ROUND(OFFSET('Sanitation Data'!$G$13,0,10*ROW('Sanitation Data'!G68)),0),"]"),IF(AND(ISNUMBER(OFFSET('Sanitation Data'!$G$13,0,10*ROW('Sanitation Data'!G68))),DI74="",ISNUMBER(OFFSET('Sanitation Data'!$G$13,0,10*ROW('Sanitation Data'!G68)))),OFFSET('Sanitation Data'!$G$13,0,10*ROW('Sanitation Data'!G68)),NA())))</f>
        <v>#N/A</v>
      </c>
      <c r="AU74" s="134" t="e">
        <f ca="1">+IF(AND(ISNUMBER(OFFSET('Sanitation Data'!$H$5,0,10*ROW('Sanitation Data'!H68))),DJ74="Yes"),100-OFFSET('Sanitation Data'!$H$5,0,10*ROW('Sanitation Data'!H68)),IF(AND(ISNUMBER(OFFSET('Sanitation Data'!$H$5,0,10*ROW('Sanitation Data'!H68))),DJ74="No",ISNUMBER(OFFSET('Sanitation Data'!$H$5,0,10*ROW('Sanitation Data'!H68)))),CONCATENATE("[",ROUND(100-OFFSET('Sanitation Data'!$H$5,0,10*ROW('Sanitation Data'!H68)),0),"]"),IF(AND(ISNUMBER(OFFSET('Sanitation Data'!$H$5,0,10*ROW('Sanitation Data'!H68))),DJ74="",ISNUMBER(OFFSET('Sanitation Data'!$H$5,0,10*ROW('Sanitation Data'!H68)))),100-OFFSET('Sanitation Data'!$H$5,0,10*ROW('Sanitation Data'!H68)),NA())))</f>
        <v>#N/A</v>
      </c>
      <c r="AV74" s="134" t="e">
        <f ca="1">+IF(AND(ISNUMBER(OFFSET('Sanitation Data'!$H$7,0,10*ROW('Sanitation Data'!H68))),DK74="Yes"),OFFSET('Sanitation Data'!$H$7,0,10*ROW('Sanitation Data'!H68)),IF(AND(ISNUMBER(OFFSET('Sanitation Data'!$H$7,0,10*ROW('Sanitation Data'!H68))),DK74="No",ISNUMBER(OFFSET('Sanitation Data'!$H$7,0,10*ROW('Sanitation Data'!H68)))),CONCATENATE("[",ROUND(OFFSET('Sanitation Data'!$H$7,0,10*ROW('Sanitation Data'!H68)),0),"]"),IF(AND(ISNUMBER(OFFSET('Sanitation Data'!$H$7,0,10*ROW('Sanitation Data'!H68))),DK74="",ISNUMBER(OFFSET('Sanitation Data'!$H$7,0,10*ROW('Sanitation Data'!H68)))),OFFSET('Sanitation Data'!$H$7,0,10*ROW('Sanitation Data'!H68)),NA())))</f>
        <v>#N/A</v>
      </c>
      <c r="AW74" s="134" t="e">
        <f ca="1">+IF(AND(ISNUMBER(OFFSET('Sanitation Data'!$H$11,0,10*ROW('Sanitation Data'!H68))),DL74="Yes"),OFFSET('Sanitation Data'!$H$11,0,10*ROW('Sanitation Data'!H68)),IF(AND(ISNUMBER(OFFSET('Sanitation Data'!$H$11,0,10*ROW('Sanitation Data'!H68))),DL74="No",ISNUMBER(OFFSET('Sanitation Data'!$H$11,0,10*ROW('Sanitation Data'!H68)))),CONCATENATE("[",ROUND(OFFSET('Sanitation Data'!$H$11,0,10*ROW('Sanitation Data'!H68)),0),"]"),IF(AND(ISNUMBER(OFFSET('Sanitation Data'!$H$11,0,10*ROW('Sanitation Data'!H68))),DL74="",ISNUMBER(OFFSET('Sanitation Data'!$H$11,0,10*ROW('Sanitation Data'!H68)))),OFFSET('Sanitation Data'!$H$11,0,10*ROW('Sanitation Data'!H68)),NA())))</f>
        <v>#N/A</v>
      </c>
      <c r="AX74" s="134" t="e">
        <f ca="1">+IF(AND(ISNUMBER(OFFSET('Sanitation Data'!$H$12,0,10*ROW('Sanitation Data'!H68))),DM74="Yes"),OFFSET('Sanitation Data'!$H$12,0,10*ROW('Sanitation Data'!H68)),IF(AND(ISNUMBER(OFFSET('Sanitation Data'!$H$12,0,10*ROW('Sanitation Data'!H68))),DM74="No",ISNUMBER(OFFSET('Sanitation Data'!$H$12,0,10*ROW('Sanitation Data'!H68)))),CONCATENATE("[",ROUND(OFFSET('Sanitation Data'!$H$12,0,10*ROW('Sanitation Data'!H68)),0),"]"),IF(AND(ISNUMBER(OFFSET('Sanitation Data'!$H$12,0,10*ROW('Sanitation Data'!H68))),DM74="",ISNUMBER(OFFSET('Sanitation Data'!$H$12,0,10*ROW('Sanitation Data'!H68)))),OFFSET('Sanitation Data'!$H$12,0,10*ROW('Sanitation Data'!H68)),NA())))</f>
        <v>#N/A</v>
      </c>
      <c r="AY74" s="134" t="e">
        <f ca="1">+IF(AND(ISNUMBER(OFFSET('Sanitation Data'!$H$13,0,10*ROW('Sanitation Data'!H68))),DN74="Yes"),OFFSET('Sanitation Data'!$H$13,0,10*ROW('Sanitation Data'!H68)),IF(AND(ISNUMBER(OFFSET('Sanitation Data'!$H$13,0,10*ROW('Sanitation Data'!H68))),DN74="No",ISNUMBER(OFFSET('Sanitation Data'!$H$13,0,10*ROW('Sanitation Data'!H68)))),CONCATENATE("[",ROUND(OFFSET('Sanitation Data'!$H$13,0,10*ROW('Sanitation Data'!H68)),0),"]"),IF(AND(ISNUMBER(OFFSET('Sanitation Data'!$H$13,0,10*ROW('Sanitation Data'!H68))),DN74="",ISNUMBER(OFFSET('Sanitation Data'!$H$13,0,10*ROW('Sanitation Data'!H68)))),OFFSET('Sanitation Data'!$H$13,0,10*ROW('Sanitation Data'!H68)),NA())))</f>
        <v>#N/A</v>
      </c>
      <c r="AZ74" s="135" t="e">
        <f ca="1">+IF(AND(ISNUMBER(OFFSET('Hygiene Data'!$C$6,0,10*ROW('Hygiene Data'!C68))),DO74="Yes"),OFFSET('Hygiene Data'!$C$6,0,10*ROW('Hygiene Data'!C68)),IF(AND(ISNUMBER(OFFSET('Hygiene Data'!$C$6,0,10*ROW('Hygiene Data'!C68))),DO74="No",ISNUMBER(OFFSET('Hygiene Data'!$C$6,0,10*ROW('Hygiene Data'!C68)))),CONCATENATE("[",ROUND(OFFSET('Hygiene Data'!$C$6,0,10*ROW('Hygiene Data'!C68)),0),"]"),IF(AND(ISNUMBER(OFFSET('Hygiene Data'!$C$6,0,10*ROW('Hygiene Data'!C68))),DO74="",ISNUMBER(OFFSET('Hygiene Data'!$C$6,0,10*ROW('Hygiene Data'!C68)))),OFFSET('Hygiene Data'!$C$6,0,10*ROW('Hygiene Data'!C68)),NA())))</f>
        <v>#N/A</v>
      </c>
      <c r="BA74" s="135" t="e">
        <f ca="1">+IF(AND(ISNUMBER(OFFSET('Hygiene Data'!$C$8,0,10*ROW('Hygiene Data'!C68))),DP74="Yes"),OFFSET('Hygiene Data'!$C$8,0,10*ROW('Hygiene Data'!C68)),IF(AND(ISNUMBER(OFFSET('Hygiene Data'!$C$8,0,10*ROW('Hygiene Data'!C68))),DP74="No",ISNUMBER(OFFSET('Hygiene Data'!$C$8,0,10*ROW('Hygiene Data'!C68)))),CONCATENATE("[",ROUND(OFFSET('Hygiene Data'!$C$8,0,10*ROW('Hygiene Data'!C68)),0),"]"),IF(AND(ISNUMBER(OFFSET('Hygiene Data'!$C$8,0,10*ROW('Hygiene Data'!C68))),DP74="",ISNUMBER(OFFSET('Hygiene Data'!$C$8,0,10*ROW('Hygiene Data'!C68)))),OFFSET('Hygiene Data'!$C$8,0,10*ROW('Hygiene Data'!C68)),NA())))</f>
        <v>#N/A</v>
      </c>
      <c r="BB74" s="135" t="e">
        <f ca="1">+IF(AND(ISNUMBER(OFFSET('Hygiene Data'!$C$10,0,10*ROW('Hygiene Data'!C68))),DQ74="Yes"),OFFSET('Hygiene Data'!$C$10,0,10*ROW('Hygiene Data'!C68)),IF(AND(ISNUMBER(OFFSET('Hygiene Data'!$C$10,0,10*ROW('Hygiene Data'!C68))),DQ74="No",ISNUMBER(OFFSET('Hygiene Data'!$C$10,0,10*ROW('Hygiene Data'!C68)))),CONCATENATE("[",ROUND(OFFSET('Hygiene Data'!$C$10,0,10*ROW('Hygiene Data'!C68)),0),"]"),IF(AND(ISNUMBER(OFFSET('Hygiene Data'!$C$10,0,10*ROW('Hygiene Data'!C68))),DQ74="",ISNUMBER(OFFSET('Hygiene Data'!$C$10,0,10*ROW('Hygiene Data'!C68)))),OFFSET('Hygiene Data'!$C$10,0,10*ROW('Hygiene Data'!C68)),NA())))</f>
        <v>#N/A</v>
      </c>
      <c r="BC74" s="135" t="e">
        <f ca="1">+IF(AND(ISNUMBER(OFFSET('Hygiene Data'!$D$6,0,10*ROW('Hygiene Data'!D68))),DR74="Yes"),OFFSET('Hygiene Data'!$D$6,0,10*ROW('Hygiene Data'!D68)),IF(AND(ISNUMBER(OFFSET('Hygiene Data'!$D$6,0,10*ROW('Hygiene Data'!D68))),DR74="No",ISNUMBER(OFFSET('Hygiene Data'!$D$6,0,10*ROW('Hygiene Data'!D68)))),CONCATENATE("[",ROUND(OFFSET('Hygiene Data'!$D$6,0,10*ROW('Hygiene Data'!D68)),0),"]"),IF(AND(ISNUMBER(OFFSET('Hygiene Data'!$D$6,0,10*ROW('Hygiene Data'!D68))),DR74="",ISNUMBER(OFFSET('Hygiene Data'!$D$6,0,10*ROW('Hygiene Data'!D68)))),OFFSET('Hygiene Data'!$D$6,0,10*ROW('Hygiene Data'!D68)),NA())))</f>
        <v>#N/A</v>
      </c>
      <c r="BD74" s="135" t="e">
        <f ca="1">+IF(AND(ISNUMBER(OFFSET('Hygiene Data'!$D$8,0,10*ROW('Hygiene Data'!D68))),DS74="Yes"),OFFSET('Hygiene Data'!$D$8,0,10*ROW('Hygiene Data'!D68)),IF(AND(ISNUMBER(OFFSET('Hygiene Data'!$D$8,0,10*ROW('Hygiene Data'!D68))),DS74="No",ISNUMBER(OFFSET('Hygiene Data'!$D$8,0,10*ROW('Hygiene Data'!D68)))),CONCATENATE("[",ROUND(OFFSET('Hygiene Data'!$D$8,0,10*ROW('Hygiene Data'!D68)),0),"]"),IF(AND(ISNUMBER(OFFSET('Hygiene Data'!$D$8,0,10*ROW('Hygiene Data'!D68))),DS74="",ISNUMBER(OFFSET('Hygiene Data'!$D$8,0,10*ROW('Hygiene Data'!D68)))),OFFSET('Hygiene Data'!$D$8,0,10*ROW('Hygiene Data'!D68)),NA())))</f>
        <v>#N/A</v>
      </c>
      <c r="BE74" s="135" t="e">
        <f ca="1">+IF(AND(ISNUMBER(OFFSET('Hygiene Data'!$D$10,0,10*ROW('Hygiene Data'!D68))),DT74="Yes"),OFFSET('Hygiene Data'!$D$10,0,10*ROW('Hygiene Data'!D68)),IF(AND(ISNUMBER(OFFSET('Hygiene Data'!$D$10,0,10*ROW('Hygiene Data'!D68))),DT74="No",ISNUMBER(OFFSET('Hygiene Data'!$D$10,0,10*ROW('Hygiene Data'!D68)))),CONCATENATE("[",ROUND(OFFSET('Hygiene Data'!$D$10,0,10*ROW('Hygiene Data'!D68)),0),"]"),IF(AND(ISNUMBER(OFFSET('Hygiene Data'!$D$10,0,10*ROW('Hygiene Data'!D68))),DT74="",ISNUMBER(OFFSET('Hygiene Data'!$D$10,0,10*ROW('Hygiene Data'!D68)))),OFFSET('Hygiene Data'!$D$10,0,10*ROW('Hygiene Data'!D68)),NA())))</f>
        <v>#N/A</v>
      </c>
      <c r="BF74" s="135" t="e">
        <f ca="1">+IF(AND(ISNUMBER(OFFSET('Hygiene Data'!$E$6,0,10*ROW('Hygiene Data'!E68))),DU74="Yes"),OFFSET('Hygiene Data'!$E$6,0,10*ROW('Hygiene Data'!E68)),IF(AND(ISNUMBER(OFFSET('Hygiene Data'!$E$6,0,10*ROW('Hygiene Data'!E68))),DU74="No",ISNUMBER(OFFSET('Hygiene Data'!$E$6,0,10*ROW('Hygiene Data'!E68)))),CONCATENATE("[",ROUND(OFFSET('Hygiene Data'!$E$6,0,10*ROW('Hygiene Data'!E68)),0),"]"),IF(AND(ISNUMBER(OFFSET('Hygiene Data'!$E$6,0,10*ROW('Hygiene Data'!E68))),DU74="",ISNUMBER(OFFSET('Hygiene Data'!$E$6,0,10*ROW('Hygiene Data'!E68)))),OFFSET('Hygiene Data'!$E$6,0,10*ROW('Hygiene Data'!E68)),NA())))</f>
        <v>#N/A</v>
      </c>
      <c r="BG74" s="135" t="e">
        <f ca="1">+IF(AND(ISNUMBER(OFFSET('Hygiene Data'!$E$8,0,10*ROW('Hygiene Data'!E68))),DV74="Yes"),OFFSET('Hygiene Data'!$E$8,0,10*ROW('Hygiene Data'!E68)),IF(AND(ISNUMBER(OFFSET('Hygiene Data'!$E$8,0,10*ROW('Hygiene Data'!E68))),DV74="No",ISNUMBER(OFFSET('Hygiene Data'!$E$8,0,10*ROW('Hygiene Data'!E68)))),CONCATENATE("[",ROUND(OFFSET('Hygiene Data'!$E$8,0,10*ROW('Hygiene Data'!E68)),0),"]"),IF(AND(ISNUMBER(OFFSET('Hygiene Data'!$E$8,0,10*ROW('Hygiene Data'!E68))),DV74="",ISNUMBER(OFFSET('Hygiene Data'!$E$8,0,10*ROW('Hygiene Data'!E68)))),OFFSET('Hygiene Data'!$E$8,0,10*ROW('Hygiene Data'!E68)),NA())))</f>
        <v>#N/A</v>
      </c>
      <c r="BH74" s="135" t="e">
        <f ca="1">+IF(AND(ISNUMBER(OFFSET('Hygiene Data'!$E$10,0,10*ROW('Hygiene Data'!E68))),DW74="Yes"),OFFSET('Hygiene Data'!$E$10,0,10*ROW('Hygiene Data'!E68)),IF(AND(ISNUMBER(OFFSET('Hygiene Data'!$E$10,0,10*ROW('Hygiene Data'!E68))),DW74="No",ISNUMBER(OFFSET('Hygiene Data'!$E$10,0,10*ROW('Hygiene Data'!E68)))),CONCATENATE("[",ROUND(OFFSET('Hygiene Data'!$E$10,0,10*ROW('Hygiene Data'!E68)),0),"]"),IF(AND(ISNUMBER(OFFSET('Hygiene Data'!$E$10,0,10*ROW('Hygiene Data'!E68))),DW74="",ISNUMBER(OFFSET('Hygiene Data'!$E$10,0,10*ROW('Hygiene Data'!E68)))),OFFSET('Hygiene Data'!$E$10,0,10*ROW('Hygiene Data'!E68)),NA())))</f>
        <v>#N/A</v>
      </c>
      <c r="BI74" s="135" t="e">
        <f ca="1">+IF(AND(ISNUMBER(OFFSET('Hygiene Data'!$F$6,0,10*ROW('Hygiene Data'!F68))),DX74="Yes"),OFFSET('Hygiene Data'!$F$6,0,10*ROW('Hygiene Data'!F68)),IF(AND(ISNUMBER(OFFSET('Hygiene Data'!$F$6,0,10*ROW('Hygiene Data'!F68))),DX74="No",ISNUMBER(OFFSET('Hygiene Data'!$F$6,0,10*ROW('Hygiene Data'!F68)))),CONCATENATE("[",ROUND(OFFSET('Hygiene Data'!$F$6,0,10*ROW('Hygiene Data'!F68)),0),"]"),IF(AND(ISNUMBER(OFFSET('Hygiene Data'!$F$6,0,10*ROW('Hygiene Data'!F68))),DX74="",ISNUMBER(OFFSET('Hygiene Data'!$F$6,0,10*ROW('Hygiene Data'!F68)))),OFFSET('Hygiene Data'!$F$6,0,10*ROW('Hygiene Data'!F68)),NA())))</f>
        <v>#N/A</v>
      </c>
      <c r="BJ74" s="135" t="e">
        <f ca="1">+IF(AND(ISNUMBER(OFFSET('Hygiene Data'!$F$8,0,10*ROW('Hygiene Data'!F68))),DY74="Yes"),OFFSET('Hygiene Data'!$F$8,0,10*ROW('Hygiene Data'!F68)),IF(AND(ISNUMBER(OFFSET('Hygiene Data'!$F$8,0,10*ROW('Hygiene Data'!F68))),DY74="No",ISNUMBER(OFFSET('Hygiene Data'!$F$8,0,10*ROW('Hygiene Data'!F68)))),CONCATENATE("[",ROUND(OFFSET('Hygiene Data'!$F$8,0,10*ROW('Hygiene Data'!F68)),0),"]"),IF(AND(ISNUMBER(OFFSET('Hygiene Data'!$F$8,0,10*ROW('Hygiene Data'!F68))),DY74="",ISNUMBER(OFFSET('Hygiene Data'!$F$8,0,10*ROW('Hygiene Data'!F68)))),OFFSET('Hygiene Data'!$F$8,0,10*ROW('Hygiene Data'!F68)),NA())))</f>
        <v>#N/A</v>
      </c>
      <c r="BK74" s="135" t="e">
        <f ca="1">+IF(AND(ISNUMBER(OFFSET('Hygiene Data'!$F$10,0,10*ROW('Hygiene Data'!F68))),DZ74="Yes"),OFFSET('Hygiene Data'!$F$10,0,10*ROW('Hygiene Data'!F68)),IF(AND(ISNUMBER(OFFSET('Hygiene Data'!$F$10,0,10*ROW('Hygiene Data'!F68))),DZ74="No",ISNUMBER(OFFSET('Hygiene Data'!$F$10,0,10*ROW('Hygiene Data'!F68)))),CONCATENATE("[",ROUND(OFFSET('Hygiene Data'!$F$10,0,10*ROW('Hygiene Data'!F68)),0),"]"),IF(AND(ISNUMBER(OFFSET('Hygiene Data'!$F$10,0,10*ROW('Hygiene Data'!F68))),DZ74="",ISNUMBER(OFFSET('Hygiene Data'!$F$10,0,10*ROW('Hygiene Data'!F68)))),OFFSET('Hygiene Data'!$F$10,0,10*ROW('Hygiene Data'!F68)),NA())))</f>
        <v>#N/A</v>
      </c>
      <c r="BL74" s="135" t="e">
        <f ca="1">+IF(AND(ISNUMBER(OFFSET('Hygiene Data'!$G$6,0,10*ROW('Hygiene Data'!G68))),EA74="Yes"),OFFSET('Hygiene Data'!$G$6,0,10*ROW('Hygiene Data'!G68)),IF(AND(ISNUMBER(OFFSET('Hygiene Data'!$G$6,0,10*ROW('Hygiene Data'!G68))),EA74="No",ISNUMBER(OFFSET('Hygiene Data'!$G$6,0,10*ROW('Hygiene Data'!G68)))),CONCATENATE("[",ROUND(OFFSET('Hygiene Data'!$G$6,0,10*ROW('Hygiene Data'!G68)),0),"]"),IF(AND(ISNUMBER(OFFSET('Hygiene Data'!$G$6,0,10*ROW('Hygiene Data'!G68))),EA74="",ISNUMBER(OFFSET('Hygiene Data'!$G$6,0,10*ROW('Hygiene Data'!G68)))),OFFSET('Hygiene Data'!$G$6,0,10*ROW('Hygiene Data'!G68)),NA())))</f>
        <v>#N/A</v>
      </c>
      <c r="BM74" s="135" t="e">
        <f ca="1">+IF(AND(ISNUMBER(OFFSET('Hygiene Data'!$G$8,0,10*ROW('Hygiene Data'!G68))),EB74="Yes"),OFFSET('Hygiene Data'!$G$8,0,10*ROW('Hygiene Data'!G68)),IF(AND(ISNUMBER(OFFSET('Hygiene Data'!$G$8,0,10*ROW('Hygiene Data'!G68))),EB74="No",ISNUMBER(OFFSET('Hygiene Data'!$G$8,0,10*ROW('Hygiene Data'!G68)))),CONCATENATE("[",ROUND(OFFSET('Hygiene Data'!$G$8,0,10*ROW('Hygiene Data'!G68)),0),"]"),IF(AND(ISNUMBER(OFFSET('Hygiene Data'!$G$8,0,10*ROW('Hygiene Data'!G68))),EB74="",ISNUMBER(OFFSET('Hygiene Data'!$G$8,0,10*ROW('Hygiene Data'!G68)))),OFFSET('Hygiene Data'!$G$8,0,10*ROW('Hygiene Data'!G68)),NA())))</f>
        <v>#N/A</v>
      </c>
      <c r="BN74" s="135" t="e">
        <f ca="1">+IF(AND(ISNUMBER(OFFSET('Hygiene Data'!$G$10,0,10*ROW('Hygiene Data'!G68))),EC74="Yes"),OFFSET('Hygiene Data'!$G$10,0,10*ROW('Hygiene Data'!G68)),IF(AND(ISNUMBER(OFFSET('Hygiene Data'!$G$10,0,10*ROW('Hygiene Data'!G68))),EC74="No",ISNUMBER(OFFSET('Hygiene Data'!$G$10,0,10*ROW('Hygiene Data'!G68)))),CONCATENATE("[",ROUND(OFFSET('Hygiene Data'!$G$10,0,10*ROW('Hygiene Data'!G68)),0),"]"),IF(AND(ISNUMBER(OFFSET('Hygiene Data'!$G$10,0,10*ROW('Hygiene Data'!G68))),EC74="",ISNUMBER(OFFSET('Hygiene Data'!$G$10,0,10*ROW('Hygiene Data'!G68)))),OFFSET('Hygiene Data'!$G$10,0,10*ROW('Hygiene Data'!G68)),NA())))</f>
        <v>#N/A</v>
      </c>
      <c r="BO74" s="135" t="e">
        <f ca="1">+IF(AND(ISNUMBER(OFFSET('Hygiene Data'!$H$6,0,10*ROW('Hygiene Data'!H68))),ED74="Yes"),OFFSET('Hygiene Data'!$H$6,0,10*ROW('Hygiene Data'!H68)),IF(AND(ISNUMBER(OFFSET('Hygiene Data'!$H$6,0,10*ROW('Hygiene Data'!H68))),ED74="No",ISNUMBER(OFFSET('Hygiene Data'!$H$6,0,10*ROW('Hygiene Data'!H68)))),CONCATENATE("[",ROUND(OFFSET('Hygiene Data'!$H$6,0,10*ROW('Hygiene Data'!H68)),0),"]"),IF(AND(ISNUMBER(OFFSET('Hygiene Data'!$H$6,0,10*ROW('Hygiene Data'!H68))),ED74="",ISNUMBER(OFFSET('Hygiene Data'!$H$6,0,10*ROW('Hygiene Data'!H68)))),OFFSET('Hygiene Data'!$H$6,0,10*ROW('Hygiene Data'!H68)),NA())))</f>
        <v>#N/A</v>
      </c>
      <c r="BP74" s="135" t="e">
        <f ca="1">+IF(AND(ISNUMBER(OFFSET('Hygiene Data'!$H$8,0,10*ROW('Hygiene Data'!H68))),EE74="Yes"),OFFSET('Hygiene Data'!$H$8,0,10*ROW('Hygiene Data'!H68)),IF(AND(ISNUMBER(OFFSET('Hygiene Data'!$H$8,0,10*ROW('Hygiene Data'!H68))),EE74="No",ISNUMBER(OFFSET('Hygiene Data'!$H$8,0,10*ROW('Hygiene Data'!H68)))),CONCATENATE("[",ROUND(OFFSET('Hygiene Data'!$H$8,0,10*ROW('Hygiene Data'!H68)),0),"]"),IF(AND(ISNUMBER(OFFSET('Hygiene Data'!$H$8,0,10*ROW('Hygiene Data'!H68))),EE74="",ISNUMBER(OFFSET('Hygiene Data'!$H$8,0,10*ROW('Hygiene Data'!H68)))),OFFSET('Hygiene Data'!$H$8,0,10*ROW('Hygiene Data'!H68)),NA())))</f>
        <v>#N/A</v>
      </c>
      <c r="BQ74" s="135" t="e">
        <f ca="1">+IF(AND(ISNUMBER(OFFSET('Hygiene Data'!$H$10,0,10*ROW('Hygiene Data'!H68))),EF74="Yes"),OFFSET('Hygiene Data'!$H$10,0,10*ROW('Hygiene Data'!H68)),IF(AND(ISNUMBER(OFFSET('Hygiene Data'!$H$10,0,10*ROW('Hygiene Data'!H68))),EF74="No",ISNUMBER(OFFSET('Hygiene Data'!$H$10,0,10*ROW('Hygiene Data'!H68)))),CONCATENATE("[",ROUND(OFFSET('Hygiene Data'!$H$10,0,10*ROW('Hygiene Data'!H68)),0),"]"),IF(AND(ISNUMBER(OFFSET('Hygiene Data'!$H$10,0,10*ROW('Hygiene Data'!H68))),EF74="",ISNUMBER(OFFSET('Hygiene Data'!$H$10,0,10*ROW('Hygiene Data'!H68)))),OFFSET('Hygiene Data'!$H$10,0,10*ROW('Hygiene Data'!H68)),NA())))</f>
        <v>#N/A</v>
      </c>
      <c r="BS74" s="34" t="str">
        <f ca="1">+IF(OFFSET('Water Data'!$C$28,0,10*ROW('Water Data'!C68))="","",OFFSET('Water Data'!$C$28,0,10*ROW('Water Data'!C68)))</f>
        <v/>
      </c>
      <c r="BT74" s="34" t="str">
        <f ca="1">+IF(OFFSET('Water Data'!$C$29,0,10*ROW('Water Data'!C68))="","",OFFSET('Water Data'!$C$29,0,10*ROW('Water Data'!C68)))</f>
        <v/>
      </c>
      <c r="BU74" s="34" t="str">
        <f ca="1">+IF(OFFSET('Water Data'!$C$30,0,10*ROW('Water Data'!C68))="","",OFFSET('Water Data'!$C$30,0,10*ROW('Water Data'!C68)))</f>
        <v/>
      </c>
      <c r="BV74" s="34" t="str">
        <f ca="1">+IF(OFFSET('Water Data'!$D$28,0,10*ROW('Water Data'!D68))="","",OFFSET('Water Data'!$D$28,0,10*ROW('Water Data'!D68)))</f>
        <v/>
      </c>
      <c r="BW74" s="34" t="str">
        <f ca="1">+IF(OFFSET('Water Data'!$D$29,0,10*ROW('Water Data'!D68))="","",OFFSET('Water Data'!$D$29,0,10*ROW('Water Data'!D68)))</f>
        <v/>
      </c>
      <c r="BX74" s="34" t="str">
        <f ca="1">+IF(OFFSET('Water Data'!$D$30,0,10*ROW('Water Data'!D68))="","",OFFSET('Water Data'!$D$30,0,10*ROW('Water Data'!D68)))</f>
        <v/>
      </c>
      <c r="BY74" s="34" t="str">
        <f ca="1">+IF(OFFSET('Water Data'!$E$28,0,10*ROW('Water Data'!E68))="","",OFFSET('Water Data'!$E$28,0,10*ROW('Water Data'!E68)))</f>
        <v/>
      </c>
      <c r="BZ74" s="34" t="str">
        <f ca="1">+IF(OFFSET('Water Data'!$E$29,0,10*ROW('Water Data'!E68))="","",OFFSET('Water Data'!$E$29,0,10*ROW('Water Data'!E68)))</f>
        <v/>
      </c>
      <c r="CA74" s="34" t="str">
        <f ca="1">+IF(OFFSET('Water Data'!$E$30,0,10*ROW('Water Data'!E68))="","",OFFSET('Water Data'!$E$30,0,10*ROW('Water Data'!E68)))</f>
        <v/>
      </c>
      <c r="CB74" s="34" t="str">
        <f ca="1">+IF(OFFSET('Water Data'!$F$28,0,10*ROW('Water Data'!F68))="","",OFFSET('Water Data'!$F$28,0,10*ROW('Water Data'!F68)))</f>
        <v/>
      </c>
      <c r="CC74" s="34" t="str">
        <f ca="1">+IF(OFFSET('Water Data'!$F$29,0,10*ROW('Water Data'!F68))="","",OFFSET('Water Data'!$F$29,0,10*ROW('Water Data'!F68)))</f>
        <v/>
      </c>
      <c r="CD74" s="34" t="str">
        <f ca="1">+IF(OFFSET('Water Data'!$F$30,0,10*ROW('Water Data'!F68))="","",OFFSET('Water Data'!$F$30,0,10*ROW('Water Data'!F68)))</f>
        <v/>
      </c>
      <c r="CE74" s="34" t="str">
        <f ca="1">+IF(OFFSET('Water Data'!$G$28,0,10*ROW('Water Data'!G68))="","",OFFSET('Water Data'!$G$28,0,10*ROW('Water Data'!G68)))</f>
        <v/>
      </c>
      <c r="CF74" s="34" t="str">
        <f ca="1">+IF(OFFSET('Water Data'!$G$29,0,10*ROW('Water Data'!G68))="","",OFFSET('Water Data'!$G$29,0,10*ROW('Water Data'!G68)))</f>
        <v/>
      </c>
      <c r="CG74" s="34" t="str">
        <f ca="1">+IF(OFFSET('Water Data'!$G$30,0,10*ROW('Water Data'!G68))="","",OFFSET('Water Data'!$G$30,0,10*ROW('Water Data'!G68)))</f>
        <v/>
      </c>
      <c r="CH74" s="34" t="str">
        <f ca="1">+IF(OFFSET('Water Data'!$H$28,0,10*ROW('Water Data'!H68))="","",OFFSET('Water Data'!$H$28,0,10*ROW('Water Data'!H68)))</f>
        <v/>
      </c>
      <c r="CI74" s="34" t="str">
        <f ca="1">+IF(OFFSET('Water Data'!$H$29,0,10*ROW('Water Data'!H68))="","",OFFSET('Water Data'!$H$29,0,10*ROW('Water Data'!H68)))</f>
        <v/>
      </c>
      <c r="CJ74" s="34" t="str">
        <f ca="1">+IF(OFFSET('Water Data'!$H$30,0,10*ROW('Water Data'!H68))="","",OFFSET('Water Data'!$H$30,0,10*ROW('Water Data'!H68)))</f>
        <v/>
      </c>
      <c r="CK74" s="34" t="str">
        <f ca="1">+IF(OFFSET('Sanitation Data'!$C$29,0,10*ROW('Sanitation Data'!C68))="","",OFFSET('Sanitation Data'!$C$29,0,10*ROW('Sanitation Data'!C68)))</f>
        <v/>
      </c>
      <c r="CL74" s="34" t="str">
        <f ca="1">+IF(OFFSET('Sanitation Data'!$C$30,0,10*ROW('Sanitation Data'!C68))="","",OFFSET('Sanitation Data'!$C$30,0,10*ROW('Sanitation Data'!C68)))</f>
        <v/>
      </c>
      <c r="CM74" s="34" t="str">
        <f ca="1">+IF(OFFSET('Sanitation Data'!$C$31,0,10*ROW('Sanitation Data'!C68))="","",OFFSET('Sanitation Data'!$C$31,0,10*ROW('Sanitation Data'!C68)))</f>
        <v/>
      </c>
      <c r="CN74" s="34" t="str">
        <f ca="1">+IF(OFFSET('Sanitation Data'!$C$32,0,10*ROW('Sanitation Data'!C68))="","",OFFSET('Sanitation Data'!$C$32,0,10*ROW('Sanitation Data'!C68)))</f>
        <v/>
      </c>
      <c r="CO74" s="34" t="str">
        <f ca="1">+IF(OFFSET('Sanitation Data'!$C$33,0,10*ROW('Sanitation Data'!C68))="","",OFFSET('Sanitation Data'!$C$33,0,10*ROW('Sanitation Data'!C68)))</f>
        <v/>
      </c>
      <c r="CP74" s="34" t="str">
        <f ca="1">+IF(OFFSET('Sanitation Data'!$D$29,0,10*ROW('Sanitation Data'!D68))="","",OFFSET('Sanitation Data'!$D$29,0,10*ROW('Sanitation Data'!D68)))</f>
        <v/>
      </c>
      <c r="CQ74" s="34" t="str">
        <f ca="1">+IF(OFFSET('Sanitation Data'!$D$30,0,10*ROW('Sanitation Data'!D68))="","",OFFSET('Sanitation Data'!$D$30,0,10*ROW('Sanitation Data'!D68)))</f>
        <v/>
      </c>
      <c r="CR74" s="34" t="str">
        <f ca="1">+IF(OFFSET('Sanitation Data'!$D$31,0,10*ROW('Sanitation Data'!D68))="","",OFFSET('Sanitation Data'!$D$31,0,10*ROW('Sanitation Data'!D68)))</f>
        <v/>
      </c>
      <c r="CS74" s="34" t="str">
        <f ca="1">+IF(OFFSET('Sanitation Data'!$D$32,0,10*ROW('Sanitation Data'!D68))="","",OFFSET('Sanitation Data'!$D$32,0,10*ROW('Sanitation Data'!D68)))</f>
        <v/>
      </c>
      <c r="CT74" s="34" t="str">
        <f ca="1">+IF(OFFSET('Sanitation Data'!$D$33,0,10*ROW('Sanitation Data'!D68))="","",OFFSET('Sanitation Data'!$D$33,0,10*ROW('Sanitation Data'!D68)))</f>
        <v/>
      </c>
      <c r="CU74" s="34" t="str">
        <f ca="1">+IF(OFFSET('Sanitation Data'!$E$29,0,10*ROW('Sanitation Data'!E68))="","",OFFSET('Sanitation Data'!$E$29,0,10*ROW('Sanitation Data'!E68)))</f>
        <v/>
      </c>
      <c r="CV74" s="34" t="str">
        <f ca="1">+IF(OFFSET('Sanitation Data'!$E$30,0,10*ROW('Sanitation Data'!E68))="","",OFFSET('Sanitation Data'!$E$30,0,10*ROW('Sanitation Data'!E68)))</f>
        <v/>
      </c>
      <c r="CW74" s="34" t="str">
        <f ca="1">+IF(OFFSET('Sanitation Data'!$E$31,0,10*ROW('Sanitation Data'!E68))="","",OFFSET('Sanitation Data'!$E$31,0,10*ROW('Sanitation Data'!E68)))</f>
        <v/>
      </c>
      <c r="CX74" s="34" t="str">
        <f ca="1">+IF(OFFSET('Sanitation Data'!$E$32,0,10*ROW('Sanitation Data'!E68))="","",OFFSET('Sanitation Data'!$E$32,0,10*ROW('Sanitation Data'!E68)))</f>
        <v/>
      </c>
      <c r="CY74" s="34" t="str">
        <f ca="1">+IF(OFFSET('Sanitation Data'!$E$33,0,10*ROW('Sanitation Data'!E68))="","",OFFSET('Sanitation Data'!$E$33,0,10*ROW('Sanitation Data'!E68)))</f>
        <v/>
      </c>
      <c r="CZ74" s="34" t="str">
        <f ca="1">+IF(OFFSET('Sanitation Data'!$F$29,0,10*ROW('Sanitation Data'!F68))="","",OFFSET('Sanitation Data'!$F$29,0,10*ROW('Sanitation Data'!F68)))</f>
        <v/>
      </c>
      <c r="DA74" s="34" t="str">
        <f ca="1">+IF(OFFSET('Sanitation Data'!$F$30,0,10*ROW('Sanitation Data'!F68))="","",OFFSET('Sanitation Data'!$F$30,0,10*ROW('Sanitation Data'!F68)))</f>
        <v/>
      </c>
      <c r="DB74" s="34" t="str">
        <f ca="1">+IF(OFFSET('Sanitation Data'!$F$31,0,10*ROW('Sanitation Data'!F68))="","",OFFSET('Sanitation Data'!$F$31,0,10*ROW('Sanitation Data'!F68)))</f>
        <v/>
      </c>
      <c r="DC74" s="34" t="str">
        <f ca="1">+IF(OFFSET('Sanitation Data'!$F$32,0,10*ROW('Sanitation Data'!F68))="","",OFFSET('Sanitation Data'!$F$32,0,10*ROW('Sanitation Data'!F68)))</f>
        <v/>
      </c>
      <c r="DD74" s="34" t="str">
        <f ca="1">+IF(OFFSET('Sanitation Data'!$F$33,0,10*ROW('Sanitation Data'!F68))="","",OFFSET('Sanitation Data'!$F$33,0,10*ROW('Sanitation Data'!F68)))</f>
        <v/>
      </c>
      <c r="DE74" s="34" t="str">
        <f ca="1">+IF(OFFSET('Sanitation Data'!$G$29,0,10*ROW('Sanitation Data'!G68))="","",OFFSET('Sanitation Data'!$G$29,0,10*ROW('Sanitation Data'!G68)))</f>
        <v/>
      </c>
      <c r="DF74" s="34" t="str">
        <f ca="1">+IF(OFFSET('Sanitation Data'!$G$30,0,10*ROW('Sanitation Data'!G68))="","",OFFSET('Sanitation Data'!$G$30,0,10*ROW('Sanitation Data'!G68)))</f>
        <v/>
      </c>
      <c r="DG74" s="34" t="str">
        <f ca="1">+IF(OFFSET('Sanitation Data'!$G$31,0,10*ROW('Sanitation Data'!G68))="","",OFFSET('Sanitation Data'!$G$31,0,10*ROW('Sanitation Data'!G68)))</f>
        <v/>
      </c>
      <c r="DH74" s="34" t="str">
        <f ca="1">+IF(OFFSET('Sanitation Data'!$G$32,0,10*ROW('Sanitation Data'!G68))="","",OFFSET('Sanitation Data'!$G$32,0,10*ROW('Sanitation Data'!G68)))</f>
        <v/>
      </c>
      <c r="DI74" s="34" t="str">
        <f ca="1">+IF(OFFSET('Sanitation Data'!$G$33,0,10*ROW('Sanitation Data'!G68))="","",OFFSET('Sanitation Data'!$G$33,0,10*ROW('Sanitation Data'!G68)))</f>
        <v/>
      </c>
      <c r="DJ74" s="34" t="str">
        <f ca="1">+IF(OFFSET('Sanitation Data'!$H$29,0,10*ROW('Sanitation Data'!H68))="","",OFFSET('Sanitation Data'!$H$29,0,10*ROW('Sanitation Data'!H68)))</f>
        <v/>
      </c>
      <c r="DK74" s="34" t="str">
        <f ca="1">+IF(OFFSET('Sanitation Data'!$H$30,0,10*ROW('Sanitation Data'!H68))="","",OFFSET('Sanitation Data'!$H$30,0,10*ROW('Sanitation Data'!H68)))</f>
        <v/>
      </c>
      <c r="DL74" s="34" t="str">
        <f ca="1">+IF(OFFSET('Sanitation Data'!$H$31,0,10*ROW('Sanitation Data'!H68))="","",OFFSET('Sanitation Data'!$H$31,0,10*ROW('Sanitation Data'!H68)))</f>
        <v/>
      </c>
      <c r="DM74" s="34" t="str">
        <f ca="1">+IF(OFFSET('Sanitation Data'!$H$32,0,10*ROW('Sanitation Data'!H68))="","",OFFSET('Sanitation Data'!$H$32,0,10*ROW('Sanitation Data'!H68)))</f>
        <v/>
      </c>
      <c r="DN74" s="34" t="str">
        <f ca="1">+IF(OFFSET('Sanitation Data'!$H$33,0,10*ROW('Sanitation Data'!H68))="","",OFFSET('Sanitation Data'!$H$33,0,10*ROW('Sanitation Data'!H68)))</f>
        <v/>
      </c>
      <c r="DO74" s="34" t="str">
        <f ca="1">+IF(OFFSET('Hygiene Data'!$C$12,0,10*ROW('Hygiene Data'!C68))="","",OFFSET('Hygiene Data'!$C$12,0,10*ROW('Hygiene Data'!C68)))</f>
        <v/>
      </c>
      <c r="DP74" s="34" t="str">
        <f ca="1">+IF(OFFSET('Hygiene Data'!$C$13,0,10*ROW('Hygiene Data'!C68))="","",OFFSET('Hygiene Data'!$C$13,0,10*ROW('Hygiene Data'!C68)))</f>
        <v/>
      </c>
      <c r="DQ74" s="34" t="str">
        <f ca="1">+IF(OFFSET('Hygiene Data'!$C$14,0,10*ROW('Hygiene Data'!C68))="","",OFFSET('Hygiene Data'!$C$14,0,10*ROW('Hygiene Data'!C68)))</f>
        <v/>
      </c>
      <c r="DR74" s="34" t="str">
        <f ca="1">+IF(OFFSET('Hygiene Data'!$D$12,0,10*ROW('Hygiene Data'!D68))="","",OFFSET('Hygiene Data'!$D$12,0,10*ROW('Hygiene Data'!D68)))</f>
        <v/>
      </c>
      <c r="DS74" s="34" t="str">
        <f ca="1">+IF(OFFSET('Hygiene Data'!$D$13,0,10*ROW('Hygiene Data'!D68))="","",OFFSET('Hygiene Data'!$D$13,0,10*ROW('Hygiene Data'!D68)))</f>
        <v/>
      </c>
      <c r="DT74" s="34" t="str">
        <f ca="1">+IF(OFFSET('Hygiene Data'!$D$14,0,10*ROW('Hygiene Data'!D68))="","",OFFSET('Hygiene Data'!$D$14,0,10*ROW('Hygiene Data'!D68)))</f>
        <v/>
      </c>
      <c r="DU74" s="34" t="str">
        <f ca="1">+IF(OFFSET('Hygiene Data'!$E$12,0,10*ROW('Hygiene Data'!E68))="","",OFFSET('Hygiene Data'!$E$12,0,10*ROW('Hygiene Data'!E68)))</f>
        <v/>
      </c>
      <c r="DV74" s="34" t="str">
        <f ca="1">+IF(OFFSET('Hygiene Data'!$E$13,0,10*ROW('Hygiene Data'!E68))="","",OFFSET('Hygiene Data'!$E$13,0,10*ROW('Hygiene Data'!E68)))</f>
        <v/>
      </c>
      <c r="DW74" s="34" t="str">
        <f ca="1">+IF(OFFSET('Hygiene Data'!$E$14,0,10*ROW('Hygiene Data'!E68))="","",OFFSET('Hygiene Data'!$E$14,0,10*ROW('Hygiene Data'!E68)))</f>
        <v/>
      </c>
      <c r="DX74" s="34" t="str">
        <f ca="1">+IF(OFFSET('Hygiene Data'!$F$12,0,10*ROW('Hygiene Data'!F68))="","",OFFSET('Hygiene Data'!$F$12,0,10*ROW('Hygiene Data'!F68)))</f>
        <v/>
      </c>
      <c r="DY74" s="34" t="str">
        <f ca="1">+IF(OFFSET('Hygiene Data'!$F$13,0,10*ROW('Hygiene Data'!F68))="","",OFFSET('Hygiene Data'!$F$13,0,10*ROW('Hygiene Data'!F68)))</f>
        <v/>
      </c>
      <c r="DZ74" s="34" t="str">
        <f ca="1">+IF(OFFSET('Hygiene Data'!$F$14,0,10*ROW('Hygiene Data'!F68))="","",OFFSET('Hygiene Data'!$F$14,0,10*ROW('Hygiene Data'!F68)))</f>
        <v/>
      </c>
      <c r="EA74" s="34" t="str">
        <f ca="1">+IF(OFFSET('Hygiene Data'!$G$12,0,10*ROW('Hygiene Data'!G68))="","",OFFSET('Hygiene Data'!$G$12,0,10*ROW('Hygiene Data'!G68)))</f>
        <v/>
      </c>
      <c r="EB74" s="34" t="str">
        <f ca="1">+IF(OFFSET('Hygiene Data'!$G$13,0,10*ROW('Hygiene Data'!G68))="","",OFFSET('Hygiene Data'!$G$13,0,10*ROW('Hygiene Data'!G68)))</f>
        <v/>
      </c>
      <c r="EC74" s="34" t="str">
        <f ca="1">+IF(OFFSET('Hygiene Data'!$G$14,0,10*ROW('Hygiene Data'!G68))="","",OFFSET('Hygiene Data'!$G$14,0,10*ROW('Hygiene Data'!G68)))</f>
        <v/>
      </c>
      <c r="ED74" s="34" t="str">
        <f ca="1">+IF(OFFSET('Hygiene Data'!$H$12,0,10*ROW('Hygiene Data'!H68))="","",OFFSET('Hygiene Data'!$H$12,0,10*ROW('Hygiene Data'!H68)))</f>
        <v/>
      </c>
      <c r="EE74" s="34" t="str">
        <f ca="1">+IF(OFFSET('Hygiene Data'!$H$13,0,10*ROW('Hygiene Data'!H68))="","",OFFSET('Hygiene Data'!$H$13,0,10*ROW('Hygiene Data'!H68)))</f>
        <v/>
      </c>
      <c r="EF74" s="34" t="str">
        <f ca="1">+IF(OFFSET('Hygiene Data'!$H$14,0,10*ROW('Hygiene Data'!H68))="","",OFFSET('Hygiene Data'!$H$14,0,10*ROW('Hygiene Data'!H68)))</f>
        <v/>
      </c>
    </row>
    <row r="75" spans="1:136" x14ac:dyDescent="0.2">
      <c r="A75" s="50" t="str">
        <f ca="1">+IF(OFFSET('Water Data'!$B$1,0,10*ROW('Water Data'!B72))="","",OFFSET('Water Data'!$B$1,0,10*ROW('Water Data'!B72)))</f>
        <v/>
      </c>
      <c r="B75" s="50" t="str">
        <f ca="1">+IF(OFFSET('Water Data'!$A$3,0,10*ROW('Water Data'!A72))="","",OFFSET('Water Data'!$A$3,0,10*ROW('Water Data'!A72)))</f>
        <v/>
      </c>
      <c r="C75" s="50" t="str">
        <f ca="1">+IF(OFFSET('Water Data'!$C$3,0,10*ROW('Water Data'!C72))="","",OFFSET('Water Data'!$C$3,0,10*ROW('Water Data'!C72)))</f>
        <v/>
      </c>
      <c r="D75" s="133" t="e">
        <f ca="1">+IF(AND(ISNUMBER(OFFSET('Water Data'!$C$5,0,10*ROW('Water Data'!C69))),BS75="Yes"),100-OFFSET('Water Data'!$C$5,0,10*ROW('Water Data'!C69)),IF(AND(ISNUMBER(OFFSET('Water Data'!$C$5,0,10*ROW('Water Data'!C69))),BS75="No",ISNUMBER(OFFSET('Water Data'!$C$5,0,10*ROW('Water Data'!C69)))),CONCATENATE("[",ROUND(100-OFFSET('Water Data'!$C$5,0,10*ROW('Water Data'!C69)),0),"]"),IF(AND(ISNUMBER(OFFSET('Water Data'!$C$5,0,10*ROW('Water Data'!C69))),BS75="",ISNUMBER(OFFSET('Water Data'!$C$5,0,10*ROW('Water Data'!C69)))),100-OFFSET('Water Data'!$C$5,0,10*ROW('Water Data'!C69)),NA())))</f>
        <v>#N/A</v>
      </c>
      <c r="E75" s="133" t="e">
        <f ca="1">+IF(AND(ISNUMBER(OFFSET('Water Data'!$C$7,0,10*ROW('Water Data'!D69))),BT75="Yes"),OFFSET('Water Data'!$C$7,0,10*ROW('Water Data'!C69)),IF(AND(ISNUMBER(OFFSET('Water Data'!$C$7,0,10*ROW('Water Data'!C69))),BT75="No",ISNUMBER(OFFSET('Water Data'!$C$7,0,10*ROW('Water Data'!C69)))),CONCATENATE("[",ROUND(OFFSET('Water Data'!$C$7,0,10*ROW('Water Data'!C69)),0),"]"),IF(AND(ISNUMBER(OFFSET('Water Data'!$C$7,0,10*ROW('Water Data'!C69))),BT75="",ISNUMBER(OFFSET('Water Data'!$C$7,0,10*ROW('Water Data'!C69)))),OFFSET('Water Data'!$C$7,0,10*ROW('Water Data'!C69)),NA())))</f>
        <v>#N/A</v>
      </c>
      <c r="F75" s="133" t="e">
        <f ca="1">+IF(AND(ISNUMBER(OFFSET('Water Data'!$C$10,0,10*ROW('Water Data'!C69))),BU75="Yes"),OFFSET('Water Data'!$C$10,0,10*ROW('Water Data'!C69)),IF(AND(ISNUMBER(OFFSET('Water Data'!$C$10,0,10*ROW('Water Data'!C69))),BU75="No",ISNUMBER(OFFSET('Water Data'!$C$10,0,10*ROW('Water Data'!C69)))),CONCATENATE("[",ROUND(OFFSET('Water Data'!$C$10,0,10*ROW('Water Data'!C69)),0),"]"),IF(AND(ISNUMBER(OFFSET('Water Data'!$C$10,0,10*ROW('Water Data'!C69))),BU75="",ISNUMBER(OFFSET('Water Data'!$C$10,0,10*ROW('Water Data'!C69)))),OFFSET('Water Data'!$C$10,0,10*ROW('Water Data'!C69)),NA())))</f>
        <v>#N/A</v>
      </c>
      <c r="G75" s="133" t="e">
        <f ca="1">+IF(AND(ISNUMBER(OFFSET('Water Data'!$D$5,0,10*ROW('Water Data'!D69))),BV75="Yes"),100-OFFSET('Water Data'!$D$5,0,10*ROW('Water Data'!D69)),IF(AND(ISNUMBER(OFFSET('Water Data'!$D$5,0,10*ROW('Water Data'!D69))),BV75="No",ISNUMBER(OFFSET('Water Data'!$D$5,0,10*ROW('Water Data'!D69)))),CONCATENATE("[",ROUND(100-OFFSET('Water Data'!$D$5,0,10*ROW('Water Data'!D69)),0),"]"),IF(AND(ISNUMBER(OFFSET('Water Data'!$D$5,0,10*ROW('Water Data'!D69))),BV75="",ISNUMBER(OFFSET('Water Data'!$D$5,0,10*ROW('Water Data'!D69)))),100-OFFSET('Water Data'!$D$5,0,10*ROW('Water Data'!D69)),NA())))</f>
        <v>#N/A</v>
      </c>
      <c r="H75" s="133" t="e">
        <f ca="1">+IF(AND(ISNUMBER(OFFSET('Water Data'!$D$7,0,10*ROW('Water Data'!D69))),BW75="Yes"),OFFSET('Water Data'!$D$7,0,10*ROW('Water Data'!D69)),IF(AND(ISNUMBER(OFFSET('Water Data'!$D$7,0,10*ROW('Water Data'!D69))),BW75="No",ISNUMBER(OFFSET('Water Data'!$D$7,0,10*ROW('Water Data'!D69)))),CONCATENATE("[",ROUND(OFFSET('Water Data'!$C$7,0,10*ROW('Water Data'!D69)),0),"]"),IF(AND(ISNUMBER(OFFSET('Water Data'!$D$7,0,10*ROW('Water Data'!D69))),BW75="",ISNUMBER(OFFSET('Water Data'!$D$7,0,10*ROW('Water Data'!D69)))),OFFSET('Water Data'!$D$7,0,10*ROW('Water Data'!D69)),NA())))</f>
        <v>#N/A</v>
      </c>
      <c r="I75" s="133" t="e">
        <f ca="1">+IF(AND(ISNUMBER(OFFSET('Water Data'!$D$10,0,10*ROW('Water Data'!D69))),BX75="Yes"),OFFSET('Water Data'!$D$10,0,10*ROW('Water Data'!D69)),IF(AND(ISNUMBER(OFFSET('Water Data'!$D$10,0,10*ROW('Water Data'!D69))),BX75="No",ISNUMBER(OFFSET('Water Data'!$D$10,0,10*ROW('Water Data'!D69)))),CONCATENATE("[",ROUND(OFFSET('Water Data'!$D$10,0,10*ROW('Water Data'!D69)),0),"]"),IF(AND(ISNUMBER(OFFSET('Water Data'!$D$10,0,10*ROW('Water Data'!D69))),BX75="",ISNUMBER(OFFSET('Water Data'!$D$10,0,10*ROW('Water Data'!D69)))),OFFSET('Water Data'!$D$10,0,10*ROW('Water Data'!D69)),NA())))</f>
        <v>#N/A</v>
      </c>
      <c r="J75" s="133" t="e">
        <f ca="1">+IF(AND(ISNUMBER(OFFSET('Water Data'!$E$5,0,10*ROW('Water Data'!E69))),BY75="Yes"),100-OFFSET('Water Data'!$E$5,0,10*ROW('Water Data'!E69)),IF(AND(ISNUMBER(OFFSET('Water Data'!$E$5,0,10*ROW('Water Data'!E69))),BY75="No",ISNUMBER(OFFSET('Water Data'!$E$5,0,10*ROW('Water Data'!E69)))),CONCATENATE("[",ROUND(100-OFFSET('Water Data'!$E$5,0,10*ROW('Water Data'!E69)),0),"]"),IF(AND(ISNUMBER(OFFSET('Water Data'!$E$5,0,10*ROW('Water Data'!E69))),BY75="",ISNUMBER(OFFSET('Water Data'!$E$5,0,10*ROW('Water Data'!E69)))),100-OFFSET('Water Data'!$E$5,0,10*ROW('Water Data'!E69)),NA())))</f>
        <v>#N/A</v>
      </c>
      <c r="K75" s="133" t="e">
        <f ca="1">+IF(AND(ISNUMBER(OFFSET('Water Data'!$E$7,0,10*ROW('Water Data'!E69))),BZ75="Yes"),OFFSET('Water Data'!$E$7,0,10*ROW('Water Data'!E69)),IF(AND(ISNUMBER(OFFSET('Water Data'!$E$7,0,10*ROW('Water Data'!E69))),BZ75="No",ISNUMBER(OFFSET('Water Data'!$E$7,0,10*ROW('Water Data'!E69)))),CONCATENATE("[",ROUND(OFFSET('Water Data'!$E$7,0,10*ROW('Water Data'!E69)),0),"]"),IF(AND(ISNUMBER(OFFSET('Water Data'!$E$7,0,10*ROW('Water Data'!E69))),BZ75="",ISNUMBER(OFFSET('Water Data'!$E$7,0,10*ROW('Water Data'!E69)))),OFFSET('Water Data'!$E$7,0,10*ROW('Water Data'!E69)),NA())))</f>
        <v>#N/A</v>
      </c>
      <c r="L75" s="133" t="e">
        <f ca="1">+IF(AND(ISNUMBER(OFFSET('Water Data'!$E$10,0,10*ROW('Water Data'!E69))),CA75="Yes"),OFFSET('Water Data'!$E$10,0,10*ROW('Water Data'!E69)),IF(AND(ISNUMBER(OFFSET('Water Data'!$E$10,0,10*ROW('Water Data'!E69))),CA75="No",ISNUMBER(OFFSET('Water Data'!$E$10,0,10*ROW('Water Data'!E69)))),CONCATENATE("[",ROUND(OFFSET('Water Data'!$E$10,0,10*ROW('Water Data'!E69)),0),"]"),IF(AND(ISNUMBER(OFFSET('Water Data'!$E$10,0,10*ROW('Water Data'!E69))),CA75="",ISNUMBER(OFFSET('Water Data'!$E$10,0,10*ROW('Water Data'!E69)))),OFFSET('Water Data'!$E$10,0,10*ROW('Water Data'!E69)),NA())))</f>
        <v>#N/A</v>
      </c>
      <c r="M75" s="133" t="e">
        <f ca="1">+IF(AND(ISNUMBER(OFFSET('Water Data'!$F$5,0,10*ROW('Water Data'!F69))),CB75="Yes"),100-OFFSET('Water Data'!$F$5,0,10*ROW('Water Data'!F69)),IF(AND(ISNUMBER(OFFSET('Water Data'!$F$5,0,10*ROW('Water Data'!F69))),CB75="No",ISNUMBER(OFFSET('Water Data'!$F$5,0,10*ROW('Water Data'!F69)))),CONCATENATE("[",ROUND(100-OFFSET('Water Data'!$F$5,0,10*ROW('Water Data'!F69)),0),"]"),IF(AND(ISNUMBER(OFFSET('Water Data'!$F$5,0,10*ROW('Water Data'!F69))),CB75="",ISNUMBER(OFFSET('Water Data'!$F$5,0,10*ROW('Water Data'!F69)))),100-OFFSET('Water Data'!$F$5,0,10*ROW('Water Data'!F69)),NA())))</f>
        <v>#N/A</v>
      </c>
      <c r="N75" s="133" t="e">
        <f ca="1">+IF(AND(ISNUMBER(OFFSET('Water Data'!$F$7,0,10*ROW('Water Data'!F69))),CC75="Yes"),OFFSET('Water Data'!$F$7,0,10*ROW('Water Data'!F69)),IF(AND(ISNUMBER(OFFSET('Water Data'!$F$7,0,10*ROW('Water Data'!F69))),CC75="No",ISNUMBER(OFFSET('Water Data'!$F$7,0,10*ROW('Water Data'!F69)))),CONCATENATE("[",ROUND(OFFSET('Water Data'!$F$7,0,10*ROW('Water Data'!F69)),0),"]"),IF(AND(ISNUMBER(OFFSET('Water Data'!$F$7,0,10*ROW('Water Data'!F69))),CC75="",ISNUMBER(OFFSET('Water Data'!$F$7,0,10*ROW('Water Data'!F69)))),OFFSET('Water Data'!$F$7,0,10*ROW('Water Data'!F69)),NA())))</f>
        <v>#N/A</v>
      </c>
      <c r="O75" s="133" t="e">
        <f ca="1">+IF(AND(ISNUMBER(OFFSET('Water Data'!$F$10,0,10*ROW('Water Data'!F69))),CD75="Yes"),OFFSET('Water Data'!$F$10,0,10*ROW('Water Data'!F69)),IF(AND(ISNUMBER(OFFSET('Water Data'!$F$10,0,10*ROW('Water Data'!F69))),CD75="No",ISNUMBER(OFFSET('Water Data'!$F$10,0,10*ROW('Water Data'!F69)))),CONCATENATE("[",ROUND(OFFSET('Water Data'!$F$10,0,10*ROW('Water Data'!F69)),0),"]"),IF(AND(ISNUMBER(OFFSET('Water Data'!$F$10,0,10*ROW('Water Data'!F69))),CD75="",ISNUMBER(OFFSET('Water Data'!$F$10,0,10*ROW('Water Data'!F69)))),OFFSET('Water Data'!$F$10,0,10*ROW('Water Data'!F69)),NA())))</f>
        <v>#N/A</v>
      </c>
      <c r="P75" s="133" t="e">
        <f ca="1">+IF(AND(ISNUMBER(OFFSET('Water Data'!$G$5,0,10*ROW('Water Data'!G69))),CE75="Yes"),100-OFFSET('Water Data'!$G$5,0,10*ROW('Water Data'!G69)),IF(AND(ISNUMBER(OFFSET('Water Data'!$G$5,0,10*ROW('Water Data'!G69))),CE75="No",ISNUMBER(OFFSET('Water Data'!$G$5,0,10*ROW('Water Data'!G69)))),CONCATENATE("[",ROUND(100-OFFSET('Water Data'!$G$5,0,10*ROW('Water Data'!G69)),0),"]"),IF(AND(ISNUMBER(OFFSET('Water Data'!$G$5,0,10*ROW('Water Data'!G69))),CE75="",ISNUMBER(OFFSET('Water Data'!$G$5,0,10*ROW('Water Data'!G69)))),100-OFFSET('Water Data'!$G$5,0,10*ROW('Water Data'!G69)),NA())))</f>
        <v>#N/A</v>
      </c>
      <c r="Q75" s="133" t="e">
        <f ca="1">+IF(AND(ISNUMBER(OFFSET('Water Data'!$G$7,0,10*ROW('Water Data'!G69))),CF75="Yes"),OFFSET('Water Data'!$G$7,0,10*ROW('Water Data'!G69)),IF(AND(ISNUMBER(OFFSET('Water Data'!$G$7,0,10*ROW('Water Data'!G69))),CF75="No",ISNUMBER(OFFSET('Water Data'!$G$7,0,10*ROW('Water Data'!G69)))),CONCATENATE("[",ROUND(OFFSET('Water Data'!$G$7,0,10*ROW('Water Data'!G69)),0),"]"),IF(AND(ISNUMBER(OFFSET('Water Data'!$G$7,0,10*ROW('Water Data'!G69))),CF75="",ISNUMBER(OFFSET('Water Data'!$G$7,0,10*ROW('Water Data'!G69)))),OFFSET('Water Data'!$G$7,0,10*ROW('Water Data'!G69)),NA())))</f>
        <v>#N/A</v>
      </c>
      <c r="R75" s="133" t="e">
        <f ca="1">+IF(AND(ISNUMBER(OFFSET('Water Data'!$G$10,0,10*ROW('Water Data'!G69))),CG75="Yes"),OFFSET('Water Data'!$G$10,0,10*ROW('Water Data'!G69)),IF(AND(ISNUMBER(OFFSET('Water Data'!$G$10,0,10*ROW('Water Data'!G69))),CG75="No",ISNUMBER(OFFSET('Water Data'!$G$10,0,10*ROW('Water Data'!G69)))),CONCATENATE("[",ROUND(OFFSET('Water Data'!$G$10,0,10*ROW('Water Data'!G69)),0),"]"),IF(AND(ISNUMBER(OFFSET('Water Data'!$G$10,0,10*ROW('Water Data'!G69))),CG75="",ISNUMBER(OFFSET('Water Data'!$G$10,0,10*ROW('Water Data'!G69)))),OFFSET('Water Data'!$G$10,0,10*ROW('Water Data'!G69)),NA())))</f>
        <v>#N/A</v>
      </c>
      <c r="S75" s="133" t="e">
        <f ca="1">+IF(AND(ISNUMBER(OFFSET('Water Data'!$H$5,0,10*ROW('Water Data'!H69))),CH75="Yes"),100-OFFSET('Water Data'!$H$5,0,10*ROW('Water Data'!H69)),IF(AND(ISNUMBER(OFFSET('Water Data'!$H$5,0,10*ROW('Water Data'!H69))),CH75="No",ISNUMBER(OFFSET('Water Data'!$H$5,0,10*ROW('Water Data'!H69)))),CONCATENATE("[",ROUND(100-OFFSET('Water Data'!$H$5,0,10*ROW('Water Data'!H69)),0),"]"),IF(AND(ISNUMBER(OFFSET('Water Data'!$H$5,0,10*ROW('Water Data'!H69))),CH75="",ISNUMBER(OFFSET('Water Data'!$H$5,0,10*ROW('Water Data'!H69)))),100-OFFSET('Water Data'!$H$5,0,10*ROW('Water Data'!H69)),NA())))</f>
        <v>#N/A</v>
      </c>
      <c r="T75" s="133" t="e">
        <f ca="1">+IF(AND(ISNUMBER(OFFSET('Water Data'!$H$7,0,10*ROW('Water Data'!H69))),CI75="Yes"),OFFSET('Water Data'!$H$7,0,10*ROW('Water Data'!H69)),IF(AND(ISNUMBER(OFFSET('Water Data'!$H$7,0,10*ROW('Water Data'!H69))),CI75="No",ISNUMBER(OFFSET('Water Data'!$H$7,0,10*ROW('Water Data'!H69)))),CONCATENATE("[",ROUND(OFFSET('Water Data'!$H$7,0,10*ROW('Water Data'!H69)),0),"]"),IF(AND(ISNUMBER(OFFSET('Water Data'!$H$7,0,10*ROW('Water Data'!H69))),CI75="",ISNUMBER(OFFSET('Water Data'!$H$7,0,10*ROW('Water Data'!H69)))),OFFSET('Water Data'!$H$7,0,10*ROW('Water Data'!H69)),NA())))</f>
        <v>#N/A</v>
      </c>
      <c r="U75" s="133" t="e">
        <f ca="1">+IF(AND(ISNUMBER(OFFSET('Water Data'!$H$10,0,10*ROW('Water Data'!H69))),CJ75="Yes"),OFFSET('Water Data'!$H$10,0,10*ROW('Water Data'!H69)),IF(AND(ISNUMBER(OFFSET('Water Data'!$H$10,0,10*ROW('Water Data'!H69))),CJ75="No",ISNUMBER(OFFSET('Water Data'!$H$10,0,10*ROW('Water Data'!H69)))),CONCATENATE("[",ROUND(OFFSET('Water Data'!$H$10,0,10*ROW('Water Data'!H69)),0),"]"),IF(AND(ISNUMBER(OFFSET('Water Data'!$H$10,0,10*ROW('Water Data'!H69))),CJ75="",ISNUMBER(OFFSET('Water Data'!$H$10,0,10*ROW('Water Data'!H69)))),OFFSET('Water Data'!$H$10,0,10*ROW('Water Data'!H69)),NA())))</f>
        <v>#N/A</v>
      </c>
      <c r="V75" s="134" t="e">
        <f ca="1">+IF(AND(ISNUMBER(OFFSET('Sanitation Data'!$C$5,0,10*ROW('Sanitation Data'!C69))),CK75="Yes"),100-OFFSET('Sanitation Data'!$C$5,0,10*ROW('Sanitation Data'!C69)),IF(AND(ISNUMBER(OFFSET('Sanitation Data'!$C$5,0,10*ROW('Sanitation Data'!C69))),CK75="No",ISNUMBER(OFFSET('Sanitation Data'!$C$5,0,10*ROW('Sanitation Data'!C69)))),CONCATENATE("[",ROUND(100-OFFSET('Sanitation Data'!$C$5,0,10*ROW('Sanitation Data'!C69)),0),"]"),IF(AND(ISNUMBER(OFFSET('Sanitation Data'!$C$5,0,10*ROW('Sanitation Data'!C69))),CK75="",ISNUMBER(OFFSET('Sanitation Data'!$C$5,0,10*ROW('Sanitation Data'!C69)))),100-OFFSET('Sanitation Data'!$C$5,0,10*ROW('Sanitation Data'!C69)),NA())))</f>
        <v>#N/A</v>
      </c>
      <c r="W75" s="134" t="e">
        <f ca="1">+IF(AND(ISNUMBER(OFFSET('Sanitation Data'!$C$7,0,10*ROW('Sanitation Data'!C69))),CL75="Yes"),OFFSET('Sanitation Data'!$C$7,0,10*ROW('Sanitation Data'!C69)),IF(AND(ISNUMBER(OFFSET('Sanitation Data'!$C$7,0,10*ROW('Sanitation Data'!C69))),CL75="No",ISNUMBER(OFFSET('Sanitation Data'!$C$7,0,10*ROW('Sanitation Data'!C69)))),CONCATENATE("[",ROUND(OFFSET('Sanitation Data'!$C$7,0,10*ROW('Sanitation Data'!C69)),0),"]"),IF(AND(ISNUMBER(OFFSET('Sanitation Data'!$C$7,0,10*ROW('Sanitation Data'!C69))),CL75="",ISNUMBER(OFFSET('Sanitation Data'!$C$7,0,10*ROW('Sanitation Data'!C69)))),OFFSET('Sanitation Data'!$C$7,0,10*ROW('Sanitation Data'!C69)),NA())))</f>
        <v>#N/A</v>
      </c>
      <c r="X75" s="134" t="e">
        <f ca="1">+IF(AND(ISNUMBER(OFFSET('Sanitation Data'!$C$11,0,10*ROW('Sanitation Data'!C69))),CM75="Yes"),OFFSET('Sanitation Data'!$C$11,0,10*ROW('Sanitation Data'!C69)),IF(AND(ISNUMBER(OFFSET('Sanitation Data'!$C$11,0,10*ROW('Sanitation Data'!C69))),CM75="No",ISNUMBER(OFFSET('Sanitation Data'!$C$11,0,10*ROW('Sanitation Data'!C69)))),CONCATENATE("[",ROUND(OFFSET('Sanitation Data'!$C$11,0,10*ROW('Sanitation Data'!C69)),0),"]"),IF(AND(ISNUMBER(OFFSET('Sanitation Data'!$C$11,0,10*ROW('Sanitation Data'!C69))),CM75="",ISNUMBER(OFFSET('Sanitation Data'!$C$11,0,10*ROW('Sanitation Data'!C69)))),OFFSET('Sanitation Data'!$C$11,0,10*ROW('Sanitation Data'!C69)),NA())))</f>
        <v>#N/A</v>
      </c>
      <c r="Y75" s="134" t="e">
        <f ca="1">+IF(AND(ISNUMBER(OFFSET('Sanitation Data'!$C$12,0,10*ROW('Sanitation Data'!C69))),CN75="Yes"),OFFSET('Sanitation Data'!$C$12,0,10*ROW('Sanitation Data'!C69)),IF(AND(ISNUMBER(OFFSET('Sanitation Data'!$C$12,0,10*ROW('Sanitation Data'!C69))),CN75="No",ISNUMBER(OFFSET('Sanitation Data'!$C$12,0,10*ROW('Sanitation Data'!C69)))),CONCATENATE("[",ROUND(OFFSET('Sanitation Data'!$C$12,0,10*ROW('Sanitation Data'!C69)),0),"]"),IF(AND(ISNUMBER(OFFSET('Sanitation Data'!$C$12,0,10*ROW('Sanitation Data'!C69))),CN75="",ISNUMBER(OFFSET('Sanitation Data'!$C$12,0,10*ROW('Sanitation Data'!C69)))),OFFSET('Sanitation Data'!$C$12,0,10*ROW('Sanitation Data'!C69)),NA())))</f>
        <v>#N/A</v>
      </c>
      <c r="Z75" s="134" t="e">
        <f ca="1">+IF(AND(ISNUMBER(OFFSET('Sanitation Data'!$C$13,0,10*ROW('Sanitation Data'!C69))),CO75="Yes"),OFFSET('Sanitation Data'!$C$13,0,10*ROW('Sanitation Data'!C69)),IF(AND(ISNUMBER(OFFSET('Sanitation Data'!$C$13,0,10*ROW('Sanitation Data'!C69))),CO75="No",ISNUMBER(OFFSET('Sanitation Data'!$C$13,0,10*ROW('Sanitation Data'!C69)))),CONCATENATE("[",ROUND(OFFSET('Sanitation Data'!$C$13,0,10*ROW('Sanitation Data'!C69)),0),"]"),IF(AND(ISNUMBER(OFFSET('Sanitation Data'!$C$13,0,10*ROW('Sanitation Data'!C69))),CO75="",ISNUMBER(OFFSET('Sanitation Data'!$C$13,0,10*ROW('Sanitation Data'!C69)))),OFFSET('Sanitation Data'!$C$13,0,10*ROW('Sanitation Data'!C69)),NA())))</f>
        <v>#N/A</v>
      </c>
      <c r="AA75" s="134" t="e">
        <f ca="1">+IF(AND(ISNUMBER(OFFSET('Sanitation Data'!$D$5,0,10*ROW('Sanitation Data'!D69))),CP75="Yes"),100-OFFSET('Sanitation Data'!$D$5,0,10*ROW('Sanitation Data'!D69)),IF(AND(ISNUMBER(OFFSET('Sanitation Data'!$D$5,0,10*ROW('Sanitation Data'!D69))),CP75="No",ISNUMBER(OFFSET('Sanitation Data'!$D$5,0,10*ROW('Sanitation Data'!D69)))),CONCATENATE("[",ROUND(100-OFFSET('Sanitation Data'!$D$5,0,10*ROW('Sanitation Data'!D69)),0),"]"),IF(AND(ISNUMBER(OFFSET('Sanitation Data'!$D$5,0,10*ROW('Sanitation Data'!D69))),CP75="",ISNUMBER(OFFSET('Sanitation Data'!$D$5,0,10*ROW('Sanitation Data'!D69)))),100-OFFSET('Sanitation Data'!$D$5,0,10*ROW('Sanitation Data'!D69)),NA())))</f>
        <v>#N/A</v>
      </c>
      <c r="AB75" s="134" t="e">
        <f ca="1">+IF(AND(ISNUMBER(OFFSET('Sanitation Data'!$D$7,0,10*ROW('Sanitation Data'!D69))),CQ75="Yes"),OFFSET('Sanitation Data'!$D$7,0,10*ROW('Sanitation Data'!G69)),IF(AND(ISNUMBER(OFFSET('Sanitation Data'!$D$7,0,10*ROW('Sanitation Data'!D69))),CQ75="No",ISNUMBER(OFFSET('Sanitation Data'!$D$7,0,10*ROW('Sanitation Data'!D69)))),CONCATENATE("[",ROUND(OFFSET('Sanitation Data'!$D$7,0,10*ROW('Sanitation Data'!D69)),0),"]"),IF(AND(ISNUMBER(OFFSET('Sanitation Data'!$D$7,0,10*ROW('Sanitation Data'!D69))),CQ75="",ISNUMBER(OFFSET('Sanitation Data'!$D$7,0,10*ROW('Sanitation Data'!D69)))),OFFSET('Sanitation Data'!$D$7,0,10*ROW('Sanitation Data'!D69)),NA())))</f>
        <v>#N/A</v>
      </c>
      <c r="AC75" s="134" t="e">
        <f ca="1">+IF(AND(ISNUMBER(OFFSET('Sanitation Data'!$D$11,0,10*ROW('Sanitation Data'!D69))),CR75="Yes"),OFFSET('Sanitation Data'!$D$11,0,10*ROW('Sanitation Data'!D69)),IF(AND(ISNUMBER(OFFSET('Sanitation Data'!$D$11,0,10*ROW('Sanitation Data'!D69))),CR75="No",ISNUMBER(OFFSET('Sanitation Data'!$D$11,0,10*ROW('Sanitation Data'!D69)))),CONCATENATE("[",ROUND(OFFSET('Sanitation Data'!$D$11,0,10*ROW('Sanitation Data'!D69)),0),"]"),IF(AND(ISNUMBER(OFFSET('Sanitation Data'!$D$11,0,10*ROW('Sanitation Data'!D69))),CR75="",ISNUMBER(OFFSET('Sanitation Data'!$D$11,0,10*ROW('Sanitation Data'!D69)))),OFFSET('Sanitation Data'!$D$11,0,10*ROW('Sanitation Data'!D69)),NA())))</f>
        <v>#N/A</v>
      </c>
      <c r="AD75" s="134" t="e">
        <f ca="1">+IF(AND(ISNUMBER(OFFSET('Sanitation Data'!$D$12,0,10*ROW('Sanitation Data'!D69))),CS75="Yes"),OFFSET('Sanitation Data'!$D$12,0,10*ROW('Sanitation Data'!D69)),IF(AND(ISNUMBER(OFFSET('Sanitation Data'!$D$12,0,10*ROW('Sanitation Data'!D69))),CS75="No",ISNUMBER(OFFSET('Sanitation Data'!$D$12,0,10*ROW('Sanitation Data'!D69)))),CONCATENATE("[",ROUND(OFFSET('Sanitation Data'!$D$12,0,10*ROW('Sanitation Data'!D69)),0),"]"),IF(AND(ISNUMBER(OFFSET('Sanitation Data'!$D$12,0,10*ROW('Sanitation Data'!D69))),CS75="",ISNUMBER(OFFSET('Sanitation Data'!$D$12,0,10*ROW('Sanitation Data'!D69)))),OFFSET('Sanitation Data'!$D$12,0,10*ROW('Sanitation Data'!D69)),NA())))</f>
        <v>#N/A</v>
      </c>
      <c r="AE75" s="134" t="e">
        <f ca="1">+IF(AND(ISNUMBER(OFFSET('Sanitation Data'!$D$13,0,10*ROW('Sanitation Data'!D69))),CT75="Yes"),OFFSET('Sanitation Data'!$D$13,0,10*ROW('Sanitation Data'!D69)),IF(AND(ISNUMBER(OFFSET('Sanitation Data'!$D$13,0,10*ROW('Sanitation Data'!D69))),CT75="No",ISNUMBER(OFFSET('Sanitation Data'!$D$13,0,10*ROW('Sanitation Data'!D69)))),CONCATENATE("[",ROUND(OFFSET('Sanitation Data'!$D$13,0,10*ROW('Sanitation Data'!D69)),0),"]"),IF(AND(ISNUMBER(OFFSET('Sanitation Data'!$D$13,0,10*ROW('Sanitation Data'!D69))),CT75="",ISNUMBER(OFFSET('Sanitation Data'!$D$13,0,10*ROW('Sanitation Data'!D69)))),OFFSET('Sanitation Data'!$D$13,0,10*ROW('Sanitation Data'!D69)),NA())))</f>
        <v>#N/A</v>
      </c>
      <c r="AF75" s="134" t="e">
        <f ca="1">+IF(AND(ISNUMBER(OFFSET('Sanitation Data'!$E$5,0,10*ROW('Sanitation Data'!E69))),CU75="Yes"),100-OFFSET('Sanitation Data'!$E$5,0,10*ROW('Sanitation Data'!E69)),IF(AND(ISNUMBER(OFFSET('Sanitation Data'!$E$5,0,10*ROW('Sanitation Data'!E69))),CU75="No",ISNUMBER(OFFSET('Sanitation Data'!$E$5,0,10*ROW('Sanitation Data'!E69)))),CONCATENATE("[",ROUND(100-OFFSET('Sanitation Data'!$E$5,0,10*ROW('Sanitation Data'!E69)),0),"]"),IF(AND(ISNUMBER(OFFSET('Sanitation Data'!$E$5,0,10*ROW('Sanitation Data'!E69))),CU75="",ISNUMBER(OFFSET('Sanitation Data'!$E$5,0,10*ROW('Sanitation Data'!E69)))),100-OFFSET('Sanitation Data'!$E$5,0,10*ROW('Sanitation Data'!E69)),NA())))</f>
        <v>#N/A</v>
      </c>
      <c r="AG75" s="134" t="e">
        <f ca="1">+IF(AND(ISNUMBER(OFFSET('Sanitation Data'!$E$7,0,10*ROW('Sanitation Data'!E69))),CV75="Yes"),OFFSET('Sanitation Data'!$E$7,0,10*ROW('Sanitation Data'!E69)),IF(AND(ISNUMBER(OFFSET('Sanitation Data'!$E$7,0,10*ROW('Sanitation Data'!E69))),CV75="No",ISNUMBER(OFFSET('Sanitation Data'!$E$7,0,10*ROW('Sanitation Data'!E69)))),CONCATENATE("[",ROUND(OFFSET('Sanitation Data'!$E$7,0,10*ROW('Sanitation Data'!E69)),0),"]"),IF(AND(ISNUMBER(OFFSET('Sanitation Data'!$E$7,0,10*ROW('Sanitation Data'!E69))),CV75="",ISNUMBER(OFFSET('Sanitation Data'!$E$7,0,10*ROW('Sanitation Data'!E69)))),OFFSET('Sanitation Data'!$E$7,0,10*ROW('Sanitation Data'!E69)),NA())))</f>
        <v>#N/A</v>
      </c>
      <c r="AH75" s="134" t="e">
        <f ca="1">+IF(AND(ISNUMBER(OFFSET('Sanitation Data'!$E$11,0,10*ROW('Sanitation Data'!E69))),CW75="Yes"),OFFSET('Sanitation Data'!$E$11,0,10*ROW('Sanitation Data'!E69)),IF(AND(ISNUMBER(OFFSET('Sanitation Data'!$E$11,0,10*ROW('Sanitation Data'!E69))),CW75="No",ISNUMBER(OFFSET('Sanitation Data'!$E$11,0,10*ROW('Sanitation Data'!E69)))),CONCATENATE("[",ROUND(OFFSET('Sanitation Data'!$E$11,0,10*ROW('Sanitation Data'!E69)),0),"]"),IF(AND(ISNUMBER(OFFSET('Sanitation Data'!$E$11,0,10*ROW('Sanitation Data'!E69))),CW75="",ISNUMBER(OFFSET('Sanitation Data'!$E$11,0,10*ROW('Sanitation Data'!E69)))),OFFSET('Sanitation Data'!$E$11,0,10*ROW('Sanitation Data'!E69)),NA())))</f>
        <v>#N/A</v>
      </c>
      <c r="AI75" s="134" t="e">
        <f ca="1">+IF(AND(ISNUMBER(OFFSET('Sanitation Data'!$E$12,0,10*ROW('Sanitation Data'!E69))),CX75="Yes"),OFFSET('Sanitation Data'!$E$12,0,10*ROW('Sanitation Data'!E69)),IF(AND(ISNUMBER(OFFSET('Sanitation Data'!$E$12,0,10*ROW('Sanitation Data'!E69))),CX75="No",ISNUMBER(OFFSET('Sanitation Data'!$E$12,0,10*ROW('Sanitation Data'!E69)))),CONCATENATE("[",ROUND(OFFSET('Sanitation Data'!$E$12,0,10*ROW('Sanitation Data'!E69)),0),"]"),IF(AND(ISNUMBER(OFFSET('Sanitation Data'!$E$12,0,10*ROW('Sanitation Data'!E69))),CX75="",ISNUMBER(OFFSET('Sanitation Data'!$E$12,0,10*ROW('Sanitation Data'!E69)))),OFFSET('Sanitation Data'!$E$12,0,10*ROW('Sanitation Data'!E69)),NA())))</f>
        <v>#N/A</v>
      </c>
      <c r="AJ75" s="134" t="e">
        <f ca="1">+IF(AND(ISNUMBER(OFFSET('Sanitation Data'!$E$13,0,10*ROW('Sanitation Data'!E69))),CY75="Yes"),OFFSET('Sanitation Data'!$E$13,0,10*ROW('Sanitation Data'!E69)),IF(AND(ISNUMBER(OFFSET('Sanitation Data'!$E$13,0,10*ROW('Sanitation Data'!E69))),CY75="No",ISNUMBER(OFFSET('Sanitation Data'!$E$13,0,10*ROW('Sanitation Data'!E69)))),CONCATENATE("[",ROUND(OFFSET('Sanitation Data'!$E$13,0,10*ROW('Sanitation Data'!E69)),0),"]"),IF(AND(ISNUMBER(OFFSET('Sanitation Data'!$E$13,0,10*ROW('Sanitation Data'!E69))),CY75="",ISNUMBER(OFFSET('Sanitation Data'!$E$13,0,10*ROW('Sanitation Data'!E69)))),OFFSET('Sanitation Data'!$E$13,0,10*ROW('Sanitation Data'!E69)),NA())))</f>
        <v>#N/A</v>
      </c>
      <c r="AK75" s="134" t="e">
        <f ca="1">+IF(AND(ISNUMBER(OFFSET('Sanitation Data'!$F$5,0,10*ROW('Sanitation Data'!F69))),CZ75="Yes"),100-OFFSET('Sanitation Data'!$F$5,0,10*ROW('Sanitation Data'!F69)),IF(AND(ISNUMBER(OFFSET('Sanitation Data'!$F$5,0,10*ROW('Sanitation Data'!F69))),CZ75="No",ISNUMBER(OFFSET('Sanitation Data'!$F$5,0,10*ROW('Sanitation Data'!F69)))),CONCATENATE("[",ROUND(100-OFFSET('Sanitation Data'!$F$5,0,10*ROW('Sanitation Data'!F69)),0),"]"),IF(AND(ISNUMBER(OFFSET('Sanitation Data'!$F$5,0,10*ROW('Sanitation Data'!F69))),CZ75="",ISNUMBER(OFFSET('Sanitation Data'!$F$5,0,10*ROW('Sanitation Data'!F69)))),100-OFFSET('Sanitation Data'!$F$5,0,10*ROW('Sanitation Data'!F69)),NA())))</f>
        <v>#N/A</v>
      </c>
      <c r="AL75" s="134" t="e">
        <f ca="1">+IF(AND(ISNUMBER(OFFSET('Sanitation Data'!$F$7,0,10*ROW('Sanitation Data'!F69))),DA75="Yes"),OFFSET('Sanitation Data'!$F$7,0,10*ROW('Sanitation Data'!F69)),IF(AND(ISNUMBER(OFFSET('Sanitation Data'!$F$7,0,10*ROW('Sanitation Data'!F69))),DA75="No",ISNUMBER(OFFSET('Sanitation Data'!$F$7,0,10*ROW('Sanitation Data'!F69)))),CONCATENATE("[",ROUND(OFFSET('Sanitation Data'!$F$7,0,10*ROW('Sanitation Data'!F69)),0),"]"),IF(AND(ISNUMBER(OFFSET('Sanitation Data'!$F$7,0,10*ROW('Sanitation Data'!F69))),DA75="",ISNUMBER(OFFSET('Sanitation Data'!$F$7,0,10*ROW('Sanitation Data'!F69)))),OFFSET('Sanitation Data'!$F$7,0,10*ROW('Sanitation Data'!F69)),NA())))</f>
        <v>#N/A</v>
      </c>
      <c r="AM75" s="134" t="e">
        <f ca="1">+IF(AND(ISNUMBER(OFFSET('Sanitation Data'!$F$11,0,10*ROW('Sanitation Data'!F69))),DB75="Yes"),OFFSET('Sanitation Data'!$F$11,0,10*ROW('Sanitation Data'!F69)),IF(AND(ISNUMBER(OFFSET('Sanitation Data'!$F$11,0,10*ROW('Sanitation Data'!F69))),DB75="No",ISNUMBER(OFFSET('Sanitation Data'!$F$11,0,10*ROW('Sanitation Data'!F69)))),CONCATENATE("[",ROUND(OFFSET('Sanitation Data'!$F$11,0,10*ROW('Sanitation Data'!F69)),0),"]"),IF(AND(ISNUMBER(OFFSET('Sanitation Data'!$F$11,0,10*ROW('Sanitation Data'!F69))),DB75="",ISNUMBER(OFFSET('Sanitation Data'!$F$11,0,10*ROW('Sanitation Data'!F69)))),OFFSET('Sanitation Data'!$F$11,0,10*ROW('Sanitation Data'!F69)),NA())))</f>
        <v>#N/A</v>
      </c>
      <c r="AN75" s="134" t="e">
        <f ca="1">+IF(AND(ISNUMBER(OFFSET('Sanitation Data'!$F$12,0,10*ROW('Sanitation Data'!F69))),DC75="Yes"),OFFSET('Sanitation Data'!$F$12,0,10*ROW('Sanitation Data'!F69)),IF(AND(ISNUMBER(OFFSET('Sanitation Data'!$F$12,0,10*ROW('Sanitation Data'!F69))),DC75="No",ISNUMBER(OFFSET('Sanitation Data'!$F$12,0,10*ROW('Sanitation Data'!F69)))),CONCATENATE("[",ROUND(OFFSET('Sanitation Data'!$F$12,0,10*ROW('Sanitation Data'!F69)),0),"]"),IF(AND(ISNUMBER(OFFSET('Sanitation Data'!$F$12,0,10*ROW('Sanitation Data'!F69))),DC75="",ISNUMBER(OFFSET('Sanitation Data'!$F$12,0,10*ROW('Sanitation Data'!F69)))),OFFSET('Sanitation Data'!$F$12,0,10*ROW('Sanitation Data'!F69)),NA())))</f>
        <v>#N/A</v>
      </c>
      <c r="AO75" s="134" t="e">
        <f ca="1">+IF(AND(ISNUMBER(OFFSET('Sanitation Data'!$F$13,0,10*ROW('Sanitation Data'!F69))),DD75="Yes"),OFFSET('Sanitation Data'!$F$13,0,10*ROW('Sanitation Data'!F69)),IF(AND(ISNUMBER(OFFSET('Sanitation Data'!$F$13,0,10*ROW('Sanitation Data'!F69))),DD75="No",ISNUMBER(OFFSET('Sanitation Data'!$F$13,0,10*ROW('Sanitation Data'!F69)))),CONCATENATE("[",ROUND(OFFSET('Sanitation Data'!$F$13,0,10*ROW('Sanitation Data'!F69)),0),"]"),IF(AND(ISNUMBER(OFFSET('Sanitation Data'!$F$13,0,10*ROW('Sanitation Data'!F69))),DD75="",ISNUMBER(OFFSET('Sanitation Data'!$F$13,0,10*ROW('Sanitation Data'!F69)))),OFFSET('Sanitation Data'!$F$13,0,10*ROW('Sanitation Data'!F69)),NA())))</f>
        <v>#N/A</v>
      </c>
      <c r="AP75" s="134" t="e">
        <f ca="1">+IF(AND(ISNUMBER(OFFSET('Sanitation Data'!$G$5,0,10*ROW('Sanitation Data'!G69))),DE75="Yes"),100-OFFSET('Sanitation Data'!$G$5,0,10*ROW('Sanitation Data'!G69)),IF(AND(ISNUMBER(OFFSET('Sanitation Data'!$G$5,0,10*ROW('Sanitation Data'!G69))),DE75="No",ISNUMBER(OFFSET('Sanitation Data'!$G$5,0,10*ROW('Sanitation Data'!G69)))),CONCATENATE("[",ROUND(100-OFFSET('Sanitation Data'!$G$5,0,10*ROW('Sanitation Data'!G69)),0),"]"),IF(AND(ISNUMBER(OFFSET('Sanitation Data'!$G$5,0,10*ROW('Sanitation Data'!G69))),DE75="",ISNUMBER(OFFSET('Sanitation Data'!$G$5,0,10*ROW('Sanitation Data'!G69)))),100-OFFSET('Sanitation Data'!$G$5,0,10*ROW('Sanitation Data'!G69)),NA())))</f>
        <v>#N/A</v>
      </c>
      <c r="AQ75" s="134" t="e">
        <f ca="1">+IF(AND(ISNUMBER(OFFSET('Sanitation Data'!$G$7,0,10*ROW('Sanitation Data'!G69))),DF75="Yes"),OFFSET('Sanitation Data'!$G$7,0,10*ROW('Sanitation Data'!G69)),IF(AND(ISNUMBER(OFFSET('Sanitation Data'!$G$7,0,10*ROW('Sanitation Data'!G69))),DF75="No",ISNUMBER(OFFSET('Sanitation Data'!$G$7,0,10*ROW('Sanitation Data'!G69)))),CONCATENATE("[",ROUND(OFFSET('Sanitation Data'!$G$7,0,10*ROW('Sanitation Data'!G69)),0),"]"),IF(AND(ISNUMBER(OFFSET('Sanitation Data'!$G$7,0,10*ROW('Sanitation Data'!G69))),DF75="",ISNUMBER(OFFSET('Sanitation Data'!$G$7,0,10*ROW('Sanitation Data'!G69)))),OFFSET('Sanitation Data'!$G$7,0,10*ROW('Sanitation Data'!G69)),NA())))</f>
        <v>#N/A</v>
      </c>
      <c r="AR75" s="134" t="e">
        <f ca="1">+IF(AND(ISNUMBER(OFFSET('Sanitation Data'!$G$11,0,10*ROW('Sanitation Data'!G69))),DG75="Yes"),OFFSET('Sanitation Data'!$G$11,0,10*ROW('Sanitation Data'!G69)),IF(AND(ISNUMBER(OFFSET('Sanitation Data'!$G$11,0,10*ROW('Sanitation Data'!G69))),DG75="No",ISNUMBER(OFFSET('Sanitation Data'!$G$11,0,10*ROW('Sanitation Data'!G69)))),CONCATENATE("[",ROUND(OFFSET('Sanitation Data'!$G$11,0,10*ROW('Sanitation Data'!G69)),0),"]"),IF(AND(ISNUMBER(OFFSET('Sanitation Data'!$G$11,0,10*ROW('Sanitation Data'!G69))),DG75="",ISNUMBER(OFFSET('Sanitation Data'!$G$11,0,10*ROW('Sanitation Data'!G69)))),OFFSET('Sanitation Data'!$G$11,0,10*ROW('Sanitation Data'!G69)),NA())))</f>
        <v>#N/A</v>
      </c>
      <c r="AS75" s="134" t="e">
        <f ca="1">+IF(AND(ISNUMBER(OFFSET('Sanitation Data'!$G$12,0,10*ROW('Sanitation Data'!G69))),DH75="Yes"),OFFSET('Sanitation Data'!$G$12,0,10*ROW('Sanitation Data'!G69)),IF(AND(ISNUMBER(OFFSET('Sanitation Data'!$G$12,0,10*ROW('Sanitation Data'!G69))),DH75="No",ISNUMBER(OFFSET('Sanitation Data'!$G$12,0,10*ROW('Sanitation Data'!G69)))),CONCATENATE("[",ROUND(OFFSET('Sanitation Data'!$G$12,0,10*ROW('Sanitation Data'!G69)),0),"]"),IF(AND(ISNUMBER(OFFSET('Sanitation Data'!$G$12,0,10*ROW('Sanitation Data'!G69))),DH75="",ISNUMBER(OFFSET('Sanitation Data'!$G$12,0,10*ROW('Sanitation Data'!G69)))),OFFSET('Sanitation Data'!$G$12,0,10*ROW('Sanitation Data'!G69)),NA())))</f>
        <v>#N/A</v>
      </c>
      <c r="AT75" s="134" t="e">
        <f ca="1">+IF(AND(ISNUMBER(OFFSET('Sanitation Data'!$G$13,0,10*ROW('Sanitation Data'!G69))),DI75="Yes"),OFFSET('Sanitation Data'!$G$13,0,10*ROW('Sanitation Data'!G69)),IF(AND(ISNUMBER(OFFSET('Sanitation Data'!$G$13,0,10*ROW('Sanitation Data'!G69))),DI75="No",ISNUMBER(OFFSET('Sanitation Data'!$G$13,0,10*ROW('Sanitation Data'!G69)))),CONCATENATE("[",ROUND(OFFSET('Sanitation Data'!$G$13,0,10*ROW('Sanitation Data'!G69)),0),"]"),IF(AND(ISNUMBER(OFFSET('Sanitation Data'!$G$13,0,10*ROW('Sanitation Data'!G69))),DI75="",ISNUMBER(OFFSET('Sanitation Data'!$G$13,0,10*ROW('Sanitation Data'!G69)))),OFFSET('Sanitation Data'!$G$13,0,10*ROW('Sanitation Data'!G69)),NA())))</f>
        <v>#N/A</v>
      </c>
      <c r="AU75" s="134" t="e">
        <f ca="1">+IF(AND(ISNUMBER(OFFSET('Sanitation Data'!$H$5,0,10*ROW('Sanitation Data'!H69))),DJ75="Yes"),100-OFFSET('Sanitation Data'!$H$5,0,10*ROW('Sanitation Data'!H69)),IF(AND(ISNUMBER(OFFSET('Sanitation Data'!$H$5,0,10*ROW('Sanitation Data'!H69))),DJ75="No",ISNUMBER(OFFSET('Sanitation Data'!$H$5,0,10*ROW('Sanitation Data'!H69)))),CONCATENATE("[",ROUND(100-OFFSET('Sanitation Data'!$H$5,0,10*ROW('Sanitation Data'!H69)),0),"]"),IF(AND(ISNUMBER(OFFSET('Sanitation Data'!$H$5,0,10*ROW('Sanitation Data'!H69))),DJ75="",ISNUMBER(OFFSET('Sanitation Data'!$H$5,0,10*ROW('Sanitation Data'!H69)))),100-OFFSET('Sanitation Data'!$H$5,0,10*ROW('Sanitation Data'!H69)),NA())))</f>
        <v>#N/A</v>
      </c>
      <c r="AV75" s="134" t="e">
        <f ca="1">+IF(AND(ISNUMBER(OFFSET('Sanitation Data'!$H$7,0,10*ROW('Sanitation Data'!H69))),DK75="Yes"),OFFSET('Sanitation Data'!$H$7,0,10*ROW('Sanitation Data'!H69)),IF(AND(ISNUMBER(OFFSET('Sanitation Data'!$H$7,0,10*ROW('Sanitation Data'!H69))),DK75="No",ISNUMBER(OFFSET('Sanitation Data'!$H$7,0,10*ROW('Sanitation Data'!H69)))),CONCATENATE("[",ROUND(OFFSET('Sanitation Data'!$H$7,0,10*ROW('Sanitation Data'!H69)),0),"]"),IF(AND(ISNUMBER(OFFSET('Sanitation Data'!$H$7,0,10*ROW('Sanitation Data'!H69))),DK75="",ISNUMBER(OFFSET('Sanitation Data'!$H$7,0,10*ROW('Sanitation Data'!H69)))),OFFSET('Sanitation Data'!$H$7,0,10*ROW('Sanitation Data'!H69)),NA())))</f>
        <v>#N/A</v>
      </c>
      <c r="AW75" s="134" t="e">
        <f ca="1">+IF(AND(ISNUMBER(OFFSET('Sanitation Data'!$H$11,0,10*ROW('Sanitation Data'!H69))),DL75="Yes"),OFFSET('Sanitation Data'!$H$11,0,10*ROW('Sanitation Data'!H69)),IF(AND(ISNUMBER(OFFSET('Sanitation Data'!$H$11,0,10*ROW('Sanitation Data'!H69))),DL75="No",ISNUMBER(OFFSET('Sanitation Data'!$H$11,0,10*ROW('Sanitation Data'!H69)))),CONCATENATE("[",ROUND(OFFSET('Sanitation Data'!$H$11,0,10*ROW('Sanitation Data'!H69)),0),"]"),IF(AND(ISNUMBER(OFFSET('Sanitation Data'!$H$11,0,10*ROW('Sanitation Data'!H69))),DL75="",ISNUMBER(OFFSET('Sanitation Data'!$H$11,0,10*ROW('Sanitation Data'!H69)))),OFFSET('Sanitation Data'!$H$11,0,10*ROW('Sanitation Data'!H69)),NA())))</f>
        <v>#N/A</v>
      </c>
      <c r="AX75" s="134" t="e">
        <f ca="1">+IF(AND(ISNUMBER(OFFSET('Sanitation Data'!$H$12,0,10*ROW('Sanitation Data'!H69))),DM75="Yes"),OFFSET('Sanitation Data'!$H$12,0,10*ROW('Sanitation Data'!H69)),IF(AND(ISNUMBER(OFFSET('Sanitation Data'!$H$12,0,10*ROW('Sanitation Data'!H69))),DM75="No",ISNUMBER(OFFSET('Sanitation Data'!$H$12,0,10*ROW('Sanitation Data'!H69)))),CONCATENATE("[",ROUND(OFFSET('Sanitation Data'!$H$12,0,10*ROW('Sanitation Data'!H69)),0),"]"),IF(AND(ISNUMBER(OFFSET('Sanitation Data'!$H$12,0,10*ROW('Sanitation Data'!H69))),DM75="",ISNUMBER(OFFSET('Sanitation Data'!$H$12,0,10*ROW('Sanitation Data'!H69)))),OFFSET('Sanitation Data'!$H$12,0,10*ROW('Sanitation Data'!H69)),NA())))</f>
        <v>#N/A</v>
      </c>
      <c r="AY75" s="134" t="e">
        <f ca="1">+IF(AND(ISNUMBER(OFFSET('Sanitation Data'!$H$13,0,10*ROW('Sanitation Data'!H69))),DN75="Yes"),OFFSET('Sanitation Data'!$H$13,0,10*ROW('Sanitation Data'!H69)),IF(AND(ISNUMBER(OFFSET('Sanitation Data'!$H$13,0,10*ROW('Sanitation Data'!H69))),DN75="No",ISNUMBER(OFFSET('Sanitation Data'!$H$13,0,10*ROW('Sanitation Data'!H69)))),CONCATENATE("[",ROUND(OFFSET('Sanitation Data'!$H$13,0,10*ROW('Sanitation Data'!H69)),0),"]"),IF(AND(ISNUMBER(OFFSET('Sanitation Data'!$H$13,0,10*ROW('Sanitation Data'!H69))),DN75="",ISNUMBER(OFFSET('Sanitation Data'!$H$13,0,10*ROW('Sanitation Data'!H69)))),OFFSET('Sanitation Data'!$H$13,0,10*ROW('Sanitation Data'!H69)),NA())))</f>
        <v>#N/A</v>
      </c>
      <c r="AZ75" s="135" t="e">
        <f ca="1">+IF(AND(ISNUMBER(OFFSET('Hygiene Data'!$C$6,0,10*ROW('Hygiene Data'!C69))),DO75="Yes"),OFFSET('Hygiene Data'!$C$6,0,10*ROW('Hygiene Data'!C69)),IF(AND(ISNUMBER(OFFSET('Hygiene Data'!$C$6,0,10*ROW('Hygiene Data'!C69))),DO75="No",ISNUMBER(OFFSET('Hygiene Data'!$C$6,0,10*ROW('Hygiene Data'!C69)))),CONCATENATE("[",ROUND(OFFSET('Hygiene Data'!$C$6,0,10*ROW('Hygiene Data'!C69)),0),"]"),IF(AND(ISNUMBER(OFFSET('Hygiene Data'!$C$6,0,10*ROW('Hygiene Data'!C69))),DO75="",ISNUMBER(OFFSET('Hygiene Data'!$C$6,0,10*ROW('Hygiene Data'!C69)))),OFFSET('Hygiene Data'!$C$6,0,10*ROW('Hygiene Data'!C69)),NA())))</f>
        <v>#N/A</v>
      </c>
      <c r="BA75" s="135" t="e">
        <f ca="1">+IF(AND(ISNUMBER(OFFSET('Hygiene Data'!$C$8,0,10*ROW('Hygiene Data'!C69))),DP75="Yes"),OFFSET('Hygiene Data'!$C$8,0,10*ROW('Hygiene Data'!C69)),IF(AND(ISNUMBER(OFFSET('Hygiene Data'!$C$8,0,10*ROW('Hygiene Data'!C69))),DP75="No",ISNUMBER(OFFSET('Hygiene Data'!$C$8,0,10*ROW('Hygiene Data'!C69)))),CONCATENATE("[",ROUND(OFFSET('Hygiene Data'!$C$8,0,10*ROW('Hygiene Data'!C69)),0),"]"),IF(AND(ISNUMBER(OFFSET('Hygiene Data'!$C$8,0,10*ROW('Hygiene Data'!C69))),DP75="",ISNUMBER(OFFSET('Hygiene Data'!$C$8,0,10*ROW('Hygiene Data'!C69)))),OFFSET('Hygiene Data'!$C$8,0,10*ROW('Hygiene Data'!C69)),NA())))</f>
        <v>#N/A</v>
      </c>
      <c r="BB75" s="135" t="e">
        <f ca="1">+IF(AND(ISNUMBER(OFFSET('Hygiene Data'!$C$10,0,10*ROW('Hygiene Data'!C69))),DQ75="Yes"),OFFSET('Hygiene Data'!$C$10,0,10*ROW('Hygiene Data'!C69)),IF(AND(ISNUMBER(OFFSET('Hygiene Data'!$C$10,0,10*ROW('Hygiene Data'!C69))),DQ75="No",ISNUMBER(OFFSET('Hygiene Data'!$C$10,0,10*ROW('Hygiene Data'!C69)))),CONCATENATE("[",ROUND(OFFSET('Hygiene Data'!$C$10,0,10*ROW('Hygiene Data'!C69)),0),"]"),IF(AND(ISNUMBER(OFFSET('Hygiene Data'!$C$10,0,10*ROW('Hygiene Data'!C69))),DQ75="",ISNUMBER(OFFSET('Hygiene Data'!$C$10,0,10*ROW('Hygiene Data'!C69)))),OFFSET('Hygiene Data'!$C$10,0,10*ROW('Hygiene Data'!C69)),NA())))</f>
        <v>#N/A</v>
      </c>
      <c r="BC75" s="135" t="e">
        <f ca="1">+IF(AND(ISNUMBER(OFFSET('Hygiene Data'!$D$6,0,10*ROW('Hygiene Data'!D69))),DR75="Yes"),OFFSET('Hygiene Data'!$D$6,0,10*ROW('Hygiene Data'!D69)),IF(AND(ISNUMBER(OFFSET('Hygiene Data'!$D$6,0,10*ROW('Hygiene Data'!D69))),DR75="No",ISNUMBER(OFFSET('Hygiene Data'!$D$6,0,10*ROW('Hygiene Data'!D69)))),CONCATENATE("[",ROUND(OFFSET('Hygiene Data'!$D$6,0,10*ROW('Hygiene Data'!D69)),0),"]"),IF(AND(ISNUMBER(OFFSET('Hygiene Data'!$D$6,0,10*ROW('Hygiene Data'!D69))),DR75="",ISNUMBER(OFFSET('Hygiene Data'!$D$6,0,10*ROW('Hygiene Data'!D69)))),OFFSET('Hygiene Data'!$D$6,0,10*ROW('Hygiene Data'!D69)),NA())))</f>
        <v>#N/A</v>
      </c>
      <c r="BD75" s="135" t="e">
        <f ca="1">+IF(AND(ISNUMBER(OFFSET('Hygiene Data'!$D$8,0,10*ROW('Hygiene Data'!D69))),DS75="Yes"),OFFSET('Hygiene Data'!$D$8,0,10*ROW('Hygiene Data'!D69)),IF(AND(ISNUMBER(OFFSET('Hygiene Data'!$D$8,0,10*ROW('Hygiene Data'!D69))),DS75="No",ISNUMBER(OFFSET('Hygiene Data'!$D$8,0,10*ROW('Hygiene Data'!D69)))),CONCATENATE("[",ROUND(OFFSET('Hygiene Data'!$D$8,0,10*ROW('Hygiene Data'!D69)),0),"]"),IF(AND(ISNUMBER(OFFSET('Hygiene Data'!$D$8,0,10*ROW('Hygiene Data'!D69))),DS75="",ISNUMBER(OFFSET('Hygiene Data'!$D$8,0,10*ROW('Hygiene Data'!D69)))),OFFSET('Hygiene Data'!$D$8,0,10*ROW('Hygiene Data'!D69)),NA())))</f>
        <v>#N/A</v>
      </c>
      <c r="BE75" s="135" t="e">
        <f ca="1">+IF(AND(ISNUMBER(OFFSET('Hygiene Data'!$D$10,0,10*ROW('Hygiene Data'!D69))),DT75="Yes"),OFFSET('Hygiene Data'!$D$10,0,10*ROW('Hygiene Data'!D69)),IF(AND(ISNUMBER(OFFSET('Hygiene Data'!$D$10,0,10*ROW('Hygiene Data'!D69))),DT75="No",ISNUMBER(OFFSET('Hygiene Data'!$D$10,0,10*ROW('Hygiene Data'!D69)))),CONCATENATE("[",ROUND(OFFSET('Hygiene Data'!$D$10,0,10*ROW('Hygiene Data'!D69)),0),"]"),IF(AND(ISNUMBER(OFFSET('Hygiene Data'!$D$10,0,10*ROW('Hygiene Data'!D69))),DT75="",ISNUMBER(OFFSET('Hygiene Data'!$D$10,0,10*ROW('Hygiene Data'!D69)))),OFFSET('Hygiene Data'!$D$10,0,10*ROW('Hygiene Data'!D69)),NA())))</f>
        <v>#N/A</v>
      </c>
      <c r="BF75" s="135" t="e">
        <f ca="1">+IF(AND(ISNUMBER(OFFSET('Hygiene Data'!$E$6,0,10*ROW('Hygiene Data'!E69))),DU75="Yes"),OFFSET('Hygiene Data'!$E$6,0,10*ROW('Hygiene Data'!E69)),IF(AND(ISNUMBER(OFFSET('Hygiene Data'!$E$6,0,10*ROW('Hygiene Data'!E69))),DU75="No",ISNUMBER(OFFSET('Hygiene Data'!$E$6,0,10*ROW('Hygiene Data'!E69)))),CONCATENATE("[",ROUND(OFFSET('Hygiene Data'!$E$6,0,10*ROW('Hygiene Data'!E69)),0),"]"),IF(AND(ISNUMBER(OFFSET('Hygiene Data'!$E$6,0,10*ROW('Hygiene Data'!E69))),DU75="",ISNUMBER(OFFSET('Hygiene Data'!$E$6,0,10*ROW('Hygiene Data'!E69)))),OFFSET('Hygiene Data'!$E$6,0,10*ROW('Hygiene Data'!E69)),NA())))</f>
        <v>#N/A</v>
      </c>
      <c r="BG75" s="135" t="e">
        <f ca="1">+IF(AND(ISNUMBER(OFFSET('Hygiene Data'!$E$8,0,10*ROW('Hygiene Data'!E69))),DV75="Yes"),OFFSET('Hygiene Data'!$E$8,0,10*ROW('Hygiene Data'!E69)),IF(AND(ISNUMBER(OFFSET('Hygiene Data'!$E$8,0,10*ROW('Hygiene Data'!E69))),DV75="No",ISNUMBER(OFFSET('Hygiene Data'!$E$8,0,10*ROW('Hygiene Data'!E69)))),CONCATENATE("[",ROUND(OFFSET('Hygiene Data'!$E$8,0,10*ROW('Hygiene Data'!E69)),0),"]"),IF(AND(ISNUMBER(OFFSET('Hygiene Data'!$E$8,0,10*ROW('Hygiene Data'!E69))),DV75="",ISNUMBER(OFFSET('Hygiene Data'!$E$8,0,10*ROW('Hygiene Data'!E69)))),OFFSET('Hygiene Data'!$E$8,0,10*ROW('Hygiene Data'!E69)),NA())))</f>
        <v>#N/A</v>
      </c>
      <c r="BH75" s="135" t="e">
        <f ca="1">+IF(AND(ISNUMBER(OFFSET('Hygiene Data'!$E$10,0,10*ROW('Hygiene Data'!E69))),DW75="Yes"),OFFSET('Hygiene Data'!$E$10,0,10*ROW('Hygiene Data'!E69)),IF(AND(ISNUMBER(OFFSET('Hygiene Data'!$E$10,0,10*ROW('Hygiene Data'!E69))),DW75="No",ISNUMBER(OFFSET('Hygiene Data'!$E$10,0,10*ROW('Hygiene Data'!E69)))),CONCATENATE("[",ROUND(OFFSET('Hygiene Data'!$E$10,0,10*ROW('Hygiene Data'!E69)),0),"]"),IF(AND(ISNUMBER(OFFSET('Hygiene Data'!$E$10,0,10*ROW('Hygiene Data'!E69))),DW75="",ISNUMBER(OFFSET('Hygiene Data'!$E$10,0,10*ROW('Hygiene Data'!E69)))),OFFSET('Hygiene Data'!$E$10,0,10*ROW('Hygiene Data'!E69)),NA())))</f>
        <v>#N/A</v>
      </c>
      <c r="BI75" s="135" t="e">
        <f ca="1">+IF(AND(ISNUMBER(OFFSET('Hygiene Data'!$F$6,0,10*ROW('Hygiene Data'!F69))),DX75="Yes"),OFFSET('Hygiene Data'!$F$6,0,10*ROW('Hygiene Data'!F69)),IF(AND(ISNUMBER(OFFSET('Hygiene Data'!$F$6,0,10*ROW('Hygiene Data'!F69))),DX75="No",ISNUMBER(OFFSET('Hygiene Data'!$F$6,0,10*ROW('Hygiene Data'!F69)))),CONCATENATE("[",ROUND(OFFSET('Hygiene Data'!$F$6,0,10*ROW('Hygiene Data'!F69)),0),"]"),IF(AND(ISNUMBER(OFFSET('Hygiene Data'!$F$6,0,10*ROW('Hygiene Data'!F69))),DX75="",ISNUMBER(OFFSET('Hygiene Data'!$F$6,0,10*ROW('Hygiene Data'!F69)))),OFFSET('Hygiene Data'!$F$6,0,10*ROW('Hygiene Data'!F69)),NA())))</f>
        <v>#N/A</v>
      </c>
      <c r="BJ75" s="135" t="e">
        <f ca="1">+IF(AND(ISNUMBER(OFFSET('Hygiene Data'!$F$8,0,10*ROW('Hygiene Data'!F69))),DY75="Yes"),OFFSET('Hygiene Data'!$F$8,0,10*ROW('Hygiene Data'!F69)),IF(AND(ISNUMBER(OFFSET('Hygiene Data'!$F$8,0,10*ROW('Hygiene Data'!F69))),DY75="No",ISNUMBER(OFFSET('Hygiene Data'!$F$8,0,10*ROW('Hygiene Data'!F69)))),CONCATENATE("[",ROUND(OFFSET('Hygiene Data'!$F$8,0,10*ROW('Hygiene Data'!F69)),0),"]"),IF(AND(ISNUMBER(OFFSET('Hygiene Data'!$F$8,0,10*ROW('Hygiene Data'!F69))),DY75="",ISNUMBER(OFFSET('Hygiene Data'!$F$8,0,10*ROW('Hygiene Data'!F69)))),OFFSET('Hygiene Data'!$F$8,0,10*ROW('Hygiene Data'!F69)),NA())))</f>
        <v>#N/A</v>
      </c>
      <c r="BK75" s="135" t="e">
        <f ca="1">+IF(AND(ISNUMBER(OFFSET('Hygiene Data'!$F$10,0,10*ROW('Hygiene Data'!F69))),DZ75="Yes"),OFFSET('Hygiene Data'!$F$10,0,10*ROW('Hygiene Data'!F69)),IF(AND(ISNUMBER(OFFSET('Hygiene Data'!$F$10,0,10*ROW('Hygiene Data'!F69))),DZ75="No",ISNUMBER(OFFSET('Hygiene Data'!$F$10,0,10*ROW('Hygiene Data'!F69)))),CONCATENATE("[",ROUND(OFFSET('Hygiene Data'!$F$10,0,10*ROW('Hygiene Data'!F69)),0),"]"),IF(AND(ISNUMBER(OFFSET('Hygiene Data'!$F$10,0,10*ROW('Hygiene Data'!F69))),DZ75="",ISNUMBER(OFFSET('Hygiene Data'!$F$10,0,10*ROW('Hygiene Data'!F69)))),OFFSET('Hygiene Data'!$F$10,0,10*ROW('Hygiene Data'!F69)),NA())))</f>
        <v>#N/A</v>
      </c>
      <c r="BL75" s="135" t="e">
        <f ca="1">+IF(AND(ISNUMBER(OFFSET('Hygiene Data'!$G$6,0,10*ROW('Hygiene Data'!G69))),EA75="Yes"),OFFSET('Hygiene Data'!$G$6,0,10*ROW('Hygiene Data'!G69)),IF(AND(ISNUMBER(OFFSET('Hygiene Data'!$G$6,0,10*ROW('Hygiene Data'!G69))),EA75="No",ISNUMBER(OFFSET('Hygiene Data'!$G$6,0,10*ROW('Hygiene Data'!G69)))),CONCATENATE("[",ROUND(OFFSET('Hygiene Data'!$G$6,0,10*ROW('Hygiene Data'!G69)),0),"]"),IF(AND(ISNUMBER(OFFSET('Hygiene Data'!$G$6,0,10*ROW('Hygiene Data'!G69))),EA75="",ISNUMBER(OFFSET('Hygiene Data'!$G$6,0,10*ROW('Hygiene Data'!G69)))),OFFSET('Hygiene Data'!$G$6,0,10*ROW('Hygiene Data'!G69)),NA())))</f>
        <v>#N/A</v>
      </c>
      <c r="BM75" s="135" t="e">
        <f ca="1">+IF(AND(ISNUMBER(OFFSET('Hygiene Data'!$G$8,0,10*ROW('Hygiene Data'!G69))),EB75="Yes"),OFFSET('Hygiene Data'!$G$8,0,10*ROW('Hygiene Data'!G69)),IF(AND(ISNUMBER(OFFSET('Hygiene Data'!$G$8,0,10*ROW('Hygiene Data'!G69))),EB75="No",ISNUMBER(OFFSET('Hygiene Data'!$G$8,0,10*ROW('Hygiene Data'!G69)))),CONCATENATE("[",ROUND(OFFSET('Hygiene Data'!$G$8,0,10*ROW('Hygiene Data'!G69)),0),"]"),IF(AND(ISNUMBER(OFFSET('Hygiene Data'!$G$8,0,10*ROW('Hygiene Data'!G69))),EB75="",ISNUMBER(OFFSET('Hygiene Data'!$G$8,0,10*ROW('Hygiene Data'!G69)))),OFFSET('Hygiene Data'!$G$8,0,10*ROW('Hygiene Data'!G69)),NA())))</f>
        <v>#N/A</v>
      </c>
      <c r="BN75" s="135" t="e">
        <f ca="1">+IF(AND(ISNUMBER(OFFSET('Hygiene Data'!$G$10,0,10*ROW('Hygiene Data'!G69))),EC75="Yes"),OFFSET('Hygiene Data'!$G$10,0,10*ROW('Hygiene Data'!G69)),IF(AND(ISNUMBER(OFFSET('Hygiene Data'!$G$10,0,10*ROW('Hygiene Data'!G69))),EC75="No",ISNUMBER(OFFSET('Hygiene Data'!$G$10,0,10*ROW('Hygiene Data'!G69)))),CONCATENATE("[",ROUND(OFFSET('Hygiene Data'!$G$10,0,10*ROW('Hygiene Data'!G69)),0),"]"),IF(AND(ISNUMBER(OFFSET('Hygiene Data'!$G$10,0,10*ROW('Hygiene Data'!G69))),EC75="",ISNUMBER(OFFSET('Hygiene Data'!$G$10,0,10*ROW('Hygiene Data'!G69)))),OFFSET('Hygiene Data'!$G$10,0,10*ROW('Hygiene Data'!G69)),NA())))</f>
        <v>#N/A</v>
      </c>
      <c r="BO75" s="135" t="e">
        <f ca="1">+IF(AND(ISNUMBER(OFFSET('Hygiene Data'!$H$6,0,10*ROW('Hygiene Data'!H69))),ED75="Yes"),OFFSET('Hygiene Data'!$H$6,0,10*ROW('Hygiene Data'!H69)),IF(AND(ISNUMBER(OFFSET('Hygiene Data'!$H$6,0,10*ROW('Hygiene Data'!H69))),ED75="No",ISNUMBER(OFFSET('Hygiene Data'!$H$6,0,10*ROW('Hygiene Data'!H69)))),CONCATENATE("[",ROUND(OFFSET('Hygiene Data'!$H$6,0,10*ROW('Hygiene Data'!H69)),0),"]"),IF(AND(ISNUMBER(OFFSET('Hygiene Data'!$H$6,0,10*ROW('Hygiene Data'!H69))),ED75="",ISNUMBER(OFFSET('Hygiene Data'!$H$6,0,10*ROW('Hygiene Data'!H69)))),OFFSET('Hygiene Data'!$H$6,0,10*ROW('Hygiene Data'!H69)),NA())))</f>
        <v>#N/A</v>
      </c>
      <c r="BP75" s="135" t="e">
        <f ca="1">+IF(AND(ISNUMBER(OFFSET('Hygiene Data'!$H$8,0,10*ROW('Hygiene Data'!H69))),EE75="Yes"),OFFSET('Hygiene Data'!$H$8,0,10*ROW('Hygiene Data'!H69)),IF(AND(ISNUMBER(OFFSET('Hygiene Data'!$H$8,0,10*ROW('Hygiene Data'!H69))),EE75="No",ISNUMBER(OFFSET('Hygiene Data'!$H$8,0,10*ROW('Hygiene Data'!H69)))),CONCATENATE("[",ROUND(OFFSET('Hygiene Data'!$H$8,0,10*ROW('Hygiene Data'!H69)),0),"]"),IF(AND(ISNUMBER(OFFSET('Hygiene Data'!$H$8,0,10*ROW('Hygiene Data'!H69))),EE75="",ISNUMBER(OFFSET('Hygiene Data'!$H$8,0,10*ROW('Hygiene Data'!H69)))),OFFSET('Hygiene Data'!$H$8,0,10*ROW('Hygiene Data'!H69)),NA())))</f>
        <v>#N/A</v>
      </c>
      <c r="BQ75" s="135" t="e">
        <f ca="1">+IF(AND(ISNUMBER(OFFSET('Hygiene Data'!$H$10,0,10*ROW('Hygiene Data'!H69))),EF75="Yes"),OFFSET('Hygiene Data'!$H$10,0,10*ROW('Hygiene Data'!H69)),IF(AND(ISNUMBER(OFFSET('Hygiene Data'!$H$10,0,10*ROW('Hygiene Data'!H69))),EF75="No",ISNUMBER(OFFSET('Hygiene Data'!$H$10,0,10*ROW('Hygiene Data'!H69)))),CONCATENATE("[",ROUND(OFFSET('Hygiene Data'!$H$10,0,10*ROW('Hygiene Data'!H69)),0),"]"),IF(AND(ISNUMBER(OFFSET('Hygiene Data'!$H$10,0,10*ROW('Hygiene Data'!H69))),EF75="",ISNUMBER(OFFSET('Hygiene Data'!$H$10,0,10*ROW('Hygiene Data'!H69)))),OFFSET('Hygiene Data'!$H$10,0,10*ROW('Hygiene Data'!H69)),NA())))</f>
        <v>#N/A</v>
      </c>
      <c r="BS75" s="34" t="str">
        <f ca="1">+IF(OFFSET('Water Data'!$C$28,0,10*ROW('Water Data'!C69))="","",OFFSET('Water Data'!$C$28,0,10*ROW('Water Data'!C69)))</f>
        <v/>
      </c>
      <c r="BT75" s="34" t="str">
        <f ca="1">+IF(OFFSET('Water Data'!$C$29,0,10*ROW('Water Data'!C69))="","",OFFSET('Water Data'!$C$29,0,10*ROW('Water Data'!C69)))</f>
        <v/>
      </c>
      <c r="BU75" s="34" t="str">
        <f ca="1">+IF(OFFSET('Water Data'!$C$30,0,10*ROW('Water Data'!C69))="","",OFFSET('Water Data'!$C$30,0,10*ROW('Water Data'!C69)))</f>
        <v/>
      </c>
      <c r="BV75" s="34" t="str">
        <f ca="1">+IF(OFFSET('Water Data'!$D$28,0,10*ROW('Water Data'!D69))="","",OFFSET('Water Data'!$D$28,0,10*ROW('Water Data'!D69)))</f>
        <v/>
      </c>
      <c r="BW75" s="34" t="str">
        <f ca="1">+IF(OFFSET('Water Data'!$D$29,0,10*ROW('Water Data'!D69))="","",OFFSET('Water Data'!$D$29,0,10*ROW('Water Data'!D69)))</f>
        <v/>
      </c>
      <c r="BX75" s="34" t="str">
        <f ca="1">+IF(OFFSET('Water Data'!$D$30,0,10*ROW('Water Data'!D69))="","",OFFSET('Water Data'!$D$30,0,10*ROW('Water Data'!D69)))</f>
        <v/>
      </c>
      <c r="BY75" s="34" t="str">
        <f ca="1">+IF(OFFSET('Water Data'!$E$28,0,10*ROW('Water Data'!E69))="","",OFFSET('Water Data'!$E$28,0,10*ROW('Water Data'!E69)))</f>
        <v/>
      </c>
      <c r="BZ75" s="34" t="str">
        <f ca="1">+IF(OFFSET('Water Data'!$E$29,0,10*ROW('Water Data'!E69))="","",OFFSET('Water Data'!$E$29,0,10*ROW('Water Data'!E69)))</f>
        <v/>
      </c>
      <c r="CA75" s="34" t="str">
        <f ca="1">+IF(OFFSET('Water Data'!$E$30,0,10*ROW('Water Data'!E69))="","",OFFSET('Water Data'!$E$30,0,10*ROW('Water Data'!E69)))</f>
        <v/>
      </c>
      <c r="CB75" s="34" t="str">
        <f ca="1">+IF(OFFSET('Water Data'!$F$28,0,10*ROW('Water Data'!F69))="","",OFFSET('Water Data'!$F$28,0,10*ROW('Water Data'!F69)))</f>
        <v/>
      </c>
      <c r="CC75" s="34" t="str">
        <f ca="1">+IF(OFFSET('Water Data'!$F$29,0,10*ROW('Water Data'!F69))="","",OFFSET('Water Data'!$F$29,0,10*ROW('Water Data'!F69)))</f>
        <v/>
      </c>
      <c r="CD75" s="34" t="str">
        <f ca="1">+IF(OFFSET('Water Data'!$F$30,0,10*ROW('Water Data'!F69))="","",OFFSET('Water Data'!$F$30,0,10*ROW('Water Data'!F69)))</f>
        <v/>
      </c>
      <c r="CE75" s="34" t="str">
        <f ca="1">+IF(OFFSET('Water Data'!$G$28,0,10*ROW('Water Data'!G69))="","",OFFSET('Water Data'!$G$28,0,10*ROW('Water Data'!G69)))</f>
        <v/>
      </c>
      <c r="CF75" s="34" t="str">
        <f ca="1">+IF(OFFSET('Water Data'!$G$29,0,10*ROW('Water Data'!G69))="","",OFFSET('Water Data'!$G$29,0,10*ROW('Water Data'!G69)))</f>
        <v/>
      </c>
      <c r="CG75" s="34" t="str">
        <f ca="1">+IF(OFFSET('Water Data'!$G$30,0,10*ROW('Water Data'!G69))="","",OFFSET('Water Data'!$G$30,0,10*ROW('Water Data'!G69)))</f>
        <v/>
      </c>
      <c r="CH75" s="34" t="str">
        <f ca="1">+IF(OFFSET('Water Data'!$H$28,0,10*ROW('Water Data'!H69))="","",OFFSET('Water Data'!$H$28,0,10*ROW('Water Data'!H69)))</f>
        <v/>
      </c>
      <c r="CI75" s="34" t="str">
        <f ca="1">+IF(OFFSET('Water Data'!$H$29,0,10*ROW('Water Data'!H69))="","",OFFSET('Water Data'!$H$29,0,10*ROW('Water Data'!H69)))</f>
        <v/>
      </c>
      <c r="CJ75" s="34" t="str">
        <f ca="1">+IF(OFFSET('Water Data'!$H$30,0,10*ROW('Water Data'!H69))="","",OFFSET('Water Data'!$H$30,0,10*ROW('Water Data'!H69)))</f>
        <v/>
      </c>
      <c r="CK75" s="34" t="str">
        <f ca="1">+IF(OFFSET('Sanitation Data'!$C$29,0,10*ROW('Sanitation Data'!C69))="","",OFFSET('Sanitation Data'!$C$29,0,10*ROW('Sanitation Data'!C69)))</f>
        <v/>
      </c>
      <c r="CL75" s="34" t="str">
        <f ca="1">+IF(OFFSET('Sanitation Data'!$C$30,0,10*ROW('Sanitation Data'!C69))="","",OFFSET('Sanitation Data'!$C$30,0,10*ROW('Sanitation Data'!C69)))</f>
        <v/>
      </c>
      <c r="CM75" s="34" t="str">
        <f ca="1">+IF(OFFSET('Sanitation Data'!$C$31,0,10*ROW('Sanitation Data'!C69))="","",OFFSET('Sanitation Data'!$C$31,0,10*ROW('Sanitation Data'!C69)))</f>
        <v/>
      </c>
      <c r="CN75" s="34" t="str">
        <f ca="1">+IF(OFFSET('Sanitation Data'!$C$32,0,10*ROW('Sanitation Data'!C69))="","",OFFSET('Sanitation Data'!$C$32,0,10*ROW('Sanitation Data'!C69)))</f>
        <v/>
      </c>
      <c r="CO75" s="34" t="str">
        <f ca="1">+IF(OFFSET('Sanitation Data'!$C$33,0,10*ROW('Sanitation Data'!C69))="","",OFFSET('Sanitation Data'!$C$33,0,10*ROW('Sanitation Data'!C69)))</f>
        <v/>
      </c>
      <c r="CP75" s="34" t="str">
        <f ca="1">+IF(OFFSET('Sanitation Data'!$D$29,0,10*ROW('Sanitation Data'!D69))="","",OFFSET('Sanitation Data'!$D$29,0,10*ROW('Sanitation Data'!D69)))</f>
        <v/>
      </c>
      <c r="CQ75" s="34" t="str">
        <f ca="1">+IF(OFFSET('Sanitation Data'!$D$30,0,10*ROW('Sanitation Data'!D69))="","",OFFSET('Sanitation Data'!$D$30,0,10*ROW('Sanitation Data'!D69)))</f>
        <v/>
      </c>
      <c r="CR75" s="34" t="str">
        <f ca="1">+IF(OFFSET('Sanitation Data'!$D$31,0,10*ROW('Sanitation Data'!D69))="","",OFFSET('Sanitation Data'!$D$31,0,10*ROW('Sanitation Data'!D69)))</f>
        <v/>
      </c>
      <c r="CS75" s="34" t="str">
        <f ca="1">+IF(OFFSET('Sanitation Data'!$D$32,0,10*ROW('Sanitation Data'!D69))="","",OFFSET('Sanitation Data'!$D$32,0,10*ROW('Sanitation Data'!D69)))</f>
        <v/>
      </c>
      <c r="CT75" s="34" t="str">
        <f ca="1">+IF(OFFSET('Sanitation Data'!$D$33,0,10*ROW('Sanitation Data'!D69))="","",OFFSET('Sanitation Data'!$D$33,0,10*ROW('Sanitation Data'!D69)))</f>
        <v/>
      </c>
      <c r="CU75" s="34" t="str">
        <f ca="1">+IF(OFFSET('Sanitation Data'!$E$29,0,10*ROW('Sanitation Data'!E69))="","",OFFSET('Sanitation Data'!$E$29,0,10*ROW('Sanitation Data'!E69)))</f>
        <v/>
      </c>
      <c r="CV75" s="34" t="str">
        <f ca="1">+IF(OFFSET('Sanitation Data'!$E$30,0,10*ROW('Sanitation Data'!E69))="","",OFFSET('Sanitation Data'!$E$30,0,10*ROW('Sanitation Data'!E69)))</f>
        <v/>
      </c>
      <c r="CW75" s="34" t="str">
        <f ca="1">+IF(OFFSET('Sanitation Data'!$E$31,0,10*ROW('Sanitation Data'!E69))="","",OFFSET('Sanitation Data'!$E$31,0,10*ROW('Sanitation Data'!E69)))</f>
        <v/>
      </c>
      <c r="CX75" s="34" t="str">
        <f ca="1">+IF(OFFSET('Sanitation Data'!$E$32,0,10*ROW('Sanitation Data'!E69))="","",OFFSET('Sanitation Data'!$E$32,0,10*ROW('Sanitation Data'!E69)))</f>
        <v/>
      </c>
      <c r="CY75" s="34" t="str">
        <f ca="1">+IF(OFFSET('Sanitation Data'!$E$33,0,10*ROW('Sanitation Data'!E69))="","",OFFSET('Sanitation Data'!$E$33,0,10*ROW('Sanitation Data'!E69)))</f>
        <v/>
      </c>
      <c r="CZ75" s="34" t="str">
        <f ca="1">+IF(OFFSET('Sanitation Data'!$F$29,0,10*ROW('Sanitation Data'!F69))="","",OFFSET('Sanitation Data'!$F$29,0,10*ROW('Sanitation Data'!F69)))</f>
        <v/>
      </c>
      <c r="DA75" s="34" t="str">
        <f ca="1">+IF(OFFSET('Sanitation Data'!$F$30,0,10*ROW('Sanitation Data'!F69))="","",OFFSET('Sanitation Data'!$F$30,0,10*ROW('Sanitation Data'!F69)))</f>
        <v/>
      </c>
      <c r="DB75" s="34" t="str">
        <f ca="1">+IF(OFFSET('Sanitation Data'!$F$31,0,10*ROW('Sanitation Data'!F69))="","",OFFSET('Sanitation Data'!$F$31,0,10*ROW('Sanitation Data'!F69)))</f>
        <v/>
      </c>
      <c r="DC75" s="34" t="str">
        <f ca="1">+IF(OFFSET('Sanitation Data'!$F$32,0,10*ROW('Sanitation Data'!F69))="","",OFFSET('Sanitation Data'!$F$32,0,10*ROW('Sanitation Data'!F69)))</f>
        <v/>
      </c>
      <c r="DD75" s="34" t="str">
        <f ca="1">+IF(OFFSET('Sanitation Data'!$F$33,0,10*ROW('Sanitation Data'!F69))="","",OFFSET('Sanitation Data'!$F$33,0,10*ROW('Sanitation Data'!F69)))</f>
        <v/>
      </c>
      <c r="DE75" s="34" t="str">
        <f ca="1">+IF(OFFSET('Sanitation Data'!$G$29,0,10*ROW('Sanitation Data'!G69))="","",OFFSET('Sanitation Data'!$G$29,0,10*ROW('Sanitation Data'!G69)))</f>
        <v/>
      </c>
      <c r="DF75" s="34" t="str">
        <f ca="1">+IF(OFFSET('Sanitation Data'!$G$30,0,10*ROW('Sanitation Data'!G69))="","",OFFSET('Sanitation Data'!$G$30,0,10*ROW('Sanitation Data'!G69)))</f>
        <v/>
      </c>
      <c r="DG75" s="34" t="str">
        <f ca="1">+IF(OFFSET('Sanitation Data'!$G$31,0,10*ROW('Sanitation Data'!G69))="","",OFFSET('Sanitation Data'!$G$31,0,10*ROW('Sanitation Data'!G69)))</f>
        <v/>
      </c>
      <c r="DH75" s="34" t="str">
        <f ca="1">+IF(OFFSET('Sanitation Data'!$G$32,0,10*ROW('Sanitation Data'!G69))="","",OFFSET('Sanitation Data'!$G$32,0,10*ROW('Sanitation Data'!G69)))</f>
        <v/>
      </c>
      <c r="DI75" s="34" t="str">
        <f ca="1">+IF(OFFSET('Sanitation Data'!$G$33,0,10*ROW('Sanitation Data'!G69))="","",OFFSET('Sanitation Data'!$G$33,0,10*ROW('Sanitation Data'!G69)))</f>
        <v/>
      </c>
      <c r="DJ75" s="34" t="str">
        <f ca="1">+IF(OFFSET('Sanitation Data'!$H$29,0,10*ROW('Sanitation Data'!H69))="","",OFFSET('Sanitation Data'!$H$29,0,10*ROW('Sanitation Data'!H69)))</f>
        <v/>
      </c>
      <c r="DK75" s="34" t="str">
        <f ca="1">+IF(OFFSET('Sanitation Data'!$H$30,0,10*ROW('Sanitation Data'!H69))="","",OFFSET('Sanitation Data'!$H$30,0,10*ROW('Sanitation Data'!H69)))</f>
        <v/>
      </c>
      <c r="DL75" s="34" t="str">
        <f ca="1">+IF(OFFSET('Sanitation Data'!$H$31,0,10*ROW('Sanitation Data'!H69))="","",OFFSET('Sanitation Data'!$H$31,0,10*ROW('Sanitation Data'!H69)))</f>
        <v/>
      </c>
      <c r="DM75" s="34" t="str">
        <f ca="1">+IF(OFFSET('Sanitation Data'!$H$32,0,10*ROW('Sanitation Data'!H69))="","",OFFSET('Sanitation Data'!$H$32,0,10*ROW('Sanitation Data'!H69)))</f>
        <v/>
      </c>
      <c r="DN75" s="34" t="str">
        <f ca="1">+IF(OFFSET('Sanitation Data'!$H$33,0,10*ROW('Sanitation Data'!H69))="","",OFFSET('Sanitation Data'!$H$33,0,10*ROW('Sanitation Data'!H69)))</f>
        <v/>
      </c>
      <c r="DO75" s="34" t="str">
        <f ca="1">+IF(OFFSET('Hygiene Data'!$C$12,0,10*ROW('Hygiene Data'!C69))="","",OFFSET('Hygiene Data'!$C$12,0,10*ROW('Hygiene Data'!C69)))</f>
        <v/>
      </c>
      <c r="DP75" s="34" t="str">
        <f ca="1">+IF(OFFSET('Hygiene Data'!$C$13,0,10*ROW('Hygiene Data'!C69))="","",OFFSET('Hygiene Data'!$C$13,0,10*ROW('Hygiene Data'!C69)))</f>
        <v/>
      </c>
      <c r="DQ75" s="34" t="str">
        <f ca="1">+IF(OFFSET('Hygiene Data'!$C$14,0,10*ROW('Hygiene Data'!C69))="","",OFFSET('Hygiene Data'!$C$14,0,10*ROW('Hygiene Data'!C69)))</f>
        <v/>
      </c>
      <c r="DR75" s="34" t="str">
        <f ca="1">+IF(OFFSET('Hygiene Data'!$D$12,0,10*ROW('Hygiene Data'!D69))="","",OFFSET('Hygiene Data'!$D$12,0,10*ROW('Hygiene Data'!D69)))</f>
        <v/>
      </c>
      <c r="DS75" s="34" t="str">
        <f ca="1">+IF(OFFSET('Hygiene Data'!$D$13,0,10*ROW('Hygiene Data'!D69))="","",OFFSET('Hygiene Data'!$D$13,0,10*ROW('Hygiene Data'!D69)))</f>
        <v/>
      </c>
      <c r="DT75" s="34" t="str">
        <f ca="1">+IF(OFFSET('Hygiene Data'!$D$14,0,10*ROW('Hygiene Data'!D69))="","",OFFSET('Hygiene Data'!$D$14,0,10*ROW('Hygiene Data'!D69)))</f>
        <v/>
      </c>
      <c r="DU75" s="34" t="str">
        <f ca="1">+IF(OFFSET('Hygiene Data'!$E$12,0,10*ROW('Hygiene Data'!E69))="","",OFFSET('Hygiene Data'!$E$12,0,10*ROW('Hygiene Data'!E69)))</f>
        <v/>
      </c>
      <c r="DV75" s="34" t="str">
        <f ca="1">+IF(OFFSET('Hygiene Data'!$E$13,0,10*ROW('Hygiene Data'!E69))="","",OFFSET('Hygiene Data'!$E$13,0,10*ROW('Hygiene Data'!E69)))</f>
        <v/>
      </c>
      <c r="DW75" s="34" t="str">
        <f ca="1">+IF(OFFSET('Hygiene Data'!$E$14,0,10*ROW('Hygiene Data'!E69))="","",OFFSET('Hygiene Data'!$E$14,0,10*ROW('Hygiene Data'!E69)))</f>
        <v/>
      </c>
      <c r="DX75" s="34" t="str">
        <f ca="1">+IF(OFFSET('Hygiene Data'!$F$12,0,10*ROW('Hygiene Data'!F69))="","",OFFSET('Hygiene Data'!$F$12,0,10*ROW('Hygiene Data'!F69)))</f>
        <v/>
      </c>
      <c r="DY75" s="34" t="str">
        <f ca="1">+IF(OFFSET('Hygiene Data'!$F$13,0,10*ROW('Hygiene Data'!F69))="","",OFFSET('Hygiene Data'!$F$13,0,10*ROW('Hygiene Data'!F69)))</f>
        <v/>
      </c>
      <c r="DZ75" s="34" t="str">
        <f ca="1">+IF(OFFSET('Hygiene Data'!$F$14,0,10*ROW('Hygiene Data'!F69))="","",OFFSET('Hygiene Data'!$F$14,0,10*ROW('Hygiene Data'!F69)))</f>
        <v/>
      </c>
      <c r="EA75" s="34" t="str">
        <f ca="1">+IF(OFFSET('Hygiene Data'!$G$12,0,10*ROW('Hygiene Data'!G69))="","",OFFSET('Hygiene Data'!$G$12,0,10*ROW('Hygiene Data'!G69)))</f>
        <v/>
      </c>
      <c r="EB75" s="34" t="str">
        <f ca="1">+IF(OFFSET('Hygiene Data'!$G$13,0,10*ROW('Hygiene Data'!G69))="","",OFFSET('Hygiene Data'!$G$13,0,10*ROW('Hygiene Data'!G69)))</f>
        <v/>
      </c>
      <c r="EC75" s="34" t="str">
        <f ca="1">+IF(OFFSET('Hygiene Data'!$G$14,0,10*ROW('Hygiene Data'!G69))="","",OFFSET('Hygiene Data'!$G$14,0,10*ROW('Hygiene Data'!G69)))</f>
        <v/>
      </c>
      <c r="ED75" s="34" t="str">
        <f ca="1">+IF(OFFSET('Hygiene Data'!$H$12,0,10*ROW('Hygiene Data'!H69))="","",OFFSET('Hygiene Data'!$H$12,0,10*ROW('Hygiene Data'!H69)))</f>
        <v/>
      </c>
      <c r="EE75" s="34" t="str">
        <f ca="1">+IF(OFFSET('Hygiene Data'!$H$13,0,10*ROW('Hygiene Data'!H69))="","",OFFSET('Hygiene Data'!$H$13,0,10*ROW('Hygiene Data'!H69)))</f>
        <v/>
      </c>
      <c r="EF75" s="34" t="str">
        <f ca="1">+IF(OFFSET('Hygiene Data'!$H$14,0,10*ROW('Hygiene Data'!H69))="","",OFFSET('Hygiene Data'!$H$14,0,10*ROW('Hygiene Data'!H69)))</f>
        <v/>
      </c>
    </row>
    <row r="76" spans="1:136" x14ac:dyDescent="0.2">
      <c r="A76" s="50" t="str">
        <f ca="1">+IF(OFFSET('Water Data'!$B$1,0,10*ROW('Water Data'!B73))="","",OFFSET('Water Data'!$B$1,0,10*ROW('Water Data'!B73)))</f>
        <v/>
      </c>
      <c r="B76" s="50" t="str">
        <f ca="1">+IF(OFFSET('Water Data'!$A$3,0,10*ROW('Water Data'!A73))="","",OFFSET('Water Data'!$A$3,0,10*ROW('Water Data'!A73)))</f>
        <v/>
      </c>
      <c r="C76" s="50" t="str">
        <f ca="1">+IF(OFFSET('Water Data'!$C$3,0,10*ROW('Water Data'!C73))="","",OFFSET('Water Data'!$C$3,0,10*ROW('Water Data'!C73)))</f>
        <v/>
      </c>
      <c r="D76" s="133" t="e">
        <f ca="1">+IF(AND(ISNUMBER(OFFSET('Water Data'!$C$5,0,10*ROW('Water Data'!C70))),BS76="Yes"),100-OFFSET('Water Data'!$C$5,0,10*ROW('Water Data'!C70)),IF(AND(ISNUMBER(OFFSET('Water Data'!$C$5,0,10*ROW('Water Data'!C70))),BS76="No",ISNUMBER(OFFSET('Water Data'!$C$5,0,10*ROW('Water Data'!C70)))),CONCATENATE("[",ROUND(100-OFFSET('Water Data'!$C$5,0,10*ROW('Water Data'!C70)),0),"]"),IF(AND(ISNUMBER(OFFSET('Water Data'!$C$5,0,10*ROW('Water Data'!C70))),BS76="",ISNUMBER(OFFSET('Water Data'!$C$5,0,10*ROW('Water Data'!C70)))),100-OFFSET('Water Data'!$C$5,0,10*ROW('Water Data'!C70)),NA())))</f>
        <v>#N/A</v>
      </c>
      <c r="E76" s="133" t="e">
        <f ca="1">+IF(AND(ISNUMBER(OFFSET('Water Data'!$C$7,0,10*ROW('Water Data'!D70))),BT76="Yes"),OFFSET('Water Data'!$C$7,0,10*ROW('Water Data'!C70)),IF(AND(ISNUMBER(OFFSET('Water Data'!$C$7,0,10*ROW('Water Data'!C70))),BT76="No",ISNUMBER(OFFSET('Water Data'!$C$7,0,10*ROW('Water Data'!C70)))),CONCATENATE("[",ROUND(OFFSET('Water Data'!$C$7,0,10*ROW('Water Data'!C70)),0),"]"),IF(AND(ISNUMBER(OFFSET('Water Data'!$C$7,0,10*ROW('Water Data'!C70))),BT76="",ISNUMBER(OFFSET('Water Data'!$C$7,0,10*ROW('Water Data'!C70)))),OFFSET('Water Data'!$C$7,0,10*ROW('Water Data'!C70)),NA())))</f>
        <v>#N/A</v>
      </c>
      <c r="F76" s="133" t="e">
        <f ca="1">+IF(AND(ISNUMBER(OFFSET('Water Data'!$C$10,0,10*ROW('Water Data'!C70))),BU76="Yes"),OFFSET('Water Data'!$C$10,0,10*ROW('Water Data'!C70)),IF(AND(ISNUMBER(OFFSET('Water Data'!$C$10,0,10*ROW('Water Data'!C70))),BU76="No",ISNUMBER(OFFSET('Water Data'!$C$10,0,10*ROW('Water Data'!C70)))),CONCATENATE("[",ROUND(OFFSET('Water Data'!$C$10,0,10*ROW('Water Data'!C70)),0),"]"),IF(AND(ISNUMBER(OFFSET('Water Data'!$C$10,0,10*ROW('Water Data'!C70))),BU76="",ISNUMBER(OFFSET('Water Data'!$C$10,0,10*ROW('Water Data'!C70)))),OFFSET('Water Data'!$C$10,0,10*ROW('Water Data'!C70)),NA())))</f>
        <v>#N/A</v>
      </c>
      <c r="G76" s="133" t="e">
        <f ca="1">+IF(AND(ISNUMBER(OFFSET('Water Data'!$D$5,0,10*ROW('Water Data'!D70))),BV76="Yes"),100-OFFSET('Water Data'!$D$5,0,10*ROW('Water Data'!D70)),IF(AND(ISNUMBER(OFFSET('Water Data'!$D$5,0,10*ROW('Water Data'!D70))),BV76="No",ISNUMBER(OFFSET('Water Data'!$D$5,0,10*ROW('Water Data'!D70)))),CONCATENATE("[",ROUND(100-OFFSET('Water Data'!$D$5,0,10*ROW('Water Data'!D70)),0),"]"),IF(AND(ISNUMBER(OFFSET('Water Data'!$D$5,0,10*ROW('Water Data'!D70))),BV76="",ISNUMBER(OFFSET('Water Data'!$D$5,0,10*ROW('Water Data'!D70)))),100-OFFSET('Water Data'!$D$5,0,10*ROW('Water Data'!D70)),NA())))</f>
        <v>#N/A</v>
      </c>
      <c r="H76" s="133" t="e">
        <f ca="1">+IF(AND(ISNUMBER(OFFSET('Water Data'!$D$7,0,10*ROW('Water Data'!D70))),BW76="Yes"),OFFSET('Water Data'!$D$7,0,10*ROW('Water Data'!D70)),IF(AND(ISNUMBER(OFFSET('Water Data'!$D$7,0,10*ROW('Water Data'!D70))),BW76="No",ISNUMBER(OFFSET('Water Data'!$D$7,0,10*ROW('Water Data'!D70)))),CONCATENATE("[",ROUND(OFFSET('Water Data'!$C$7,0,10*ROW('Water Data'!D70)),0),"]"),IF(AND(ISNUMBER(OFFSET('Water Data'!$D$7,0,10*ROW('Water Data'!D70))),BW76="",ISNUMBER(OFFSET('Water Data'!$D$7,0,10*ROW('Water Data'!D70)))),OFFSET('Water Data'!$D$7,0,10*ROW('Water Data'!D70)),NA())))</f>
        <v>#N/A</v>
      </c>
      <c r="I76" s="133" t="e">
        <f ca="1">+IF(AND(ISNUMBER(OFFSET('Water Data'!$D$10,0,10*ROW('Water Data'!D70))),BX76="Yes"),OFFSET('Water Data'!$D$10,0,10*ROW('Water Data'!D70)),IF(AND(ISNUMBER(OFFSET('Water Data'!$D$10,0,10*ROW('Water Data'!D70))),BX76="No",ISNUMBER(OFFSET('Water Data'!$D$10,0,10*ROW('Water Data'!D70)))),CONCATENATE("[",ROUND(OFFSET('Water Data'!$D$10,0,10*ROW('Water Data'!D70)),0),"]"),IF(AND(ISNUMBER(OFFSET('Water Data'!$D$10,0,10*ROW('Water Data'!D70))),BX76="",ISNUMBER(OFFSET('Water Data'!$D$10,0,10*ROW('Water Data'!D70)))),OFFSET('Water Data'!$D$10,0,10*ROW('Water Data'!D70)),NA())))</f>
        <v>#N/A</v>
      </c>
      <c r="J76" s="133" t="e">
        <f ca="1">+IF(AND(ISNUMBER(OFFSET('Water Data'!$E$5,0,10*ROW('Water Data'!E70))),BY76="Yes"),100-OFFSET('Water Data'!$E$5,0,10*ROW('Water Data'!E70)),IF(AND(ISNUMBER(OFFSET('Water Data'!$E$5,0,10*ROW('Water Data'!E70))),BY76="No",ISNUMBER(OFFSET('Water Data'!$E$5,0,10*ROW('Water Data'!E70)))),CONCATENATE("[",ROUND(100-OFFSET('Water Data'!$E$5,0,10*ROW('Water Data'!E70)),0),"]"),IF(AND(ISNUMBER(OFFSET('Water Data'!$E$5,0,10*ROW('Water Data'!E70))),BY76="",ISNUMBER(OFFSET('Water Data'!$E$5,0,10*ROW('Water Data'!E70)))),100-OFFSET('Water Data'!$E$5,0,10*ROW('Water Data'!E70)),NA())))</f>
        <v>#N/A</v>
      </c>
      <c r="K76" s="133" t="e">
        <f ca="1">+IF(AND(ISNUMBER(OFFSET('Water Data'!$E$7,0,10*ROW('Water Data'!E70))),BZ76="Yes"),OFFSET('Water Data'!$E$7,0,10*ROW('Water Data'!E70)),IF(AND(ISNUMBER(OFFSET('Water Data'!$E$7,0,10*ROW('Water Data'!E70))),BZ76="No",ISNUMBER(OFFSET('Water Data'!$E$7,0,10*ROW('Water Data'!E70)))),CONCATENATE("[",ROUND(OFFSET('Water Data'!$E$7,0,10*ROW('Water Data'!E70)),0),"]"),IF(AND(ISNUMBER(OFFSET('Water Data'!$E$7,0,10*ROW('Water Data'!E70))),BZ76="",ISNUMBER(OFFSET('Water Data'!$E$7,0,10*ROW('Water Data'!E70)))),OFFSET('Water Data'!$E$7,0,10*ROW('Water Data'!E70)),NA())))</f>
        <v>#N/A</v>
      </c>
      <c r="L76" s="133" t="e">
        <f ca="1">+IF(AND(ISNUMBER(OFFSET('Water Data'!$E$10,0,10*ROW('Water Data'!E70))),CA76="Yes"),OFFSET('Water Data'!$E$10,0,10*ROW('Water Data'!E70)),IF(AND(ISNUMBER(OFFSET('Water Data'!$E$10,0,10*ROW('Water Data'!E70))),CA76="No",ISNUMBER(OFFSET('Water Data'!$E$10,0,10*ROW('Water Data'!E70)))),CONCATENATE("[",ROUND(OFFSET('Water Data'!$E$10,0,10*ROW('Water Data'!E70)),0),"]"),IF(AND(ISNUMBER(OFFSET('Water Data'!$E$10,0,10*ROW('Water Data'!E70))),CA76="",ISNUMBER(OFFSET('Water Data'!$E$10,0,10*ROW('Water Data'!E70)))),OFFSET('Water Data'!$E$10,0,10*ROW('Water Data'!E70)),NA())))</f>
        <v>#N/A</v>
      </c>
      <c r="M76" s="133" t="e">
        <f ca="1">+IF(AND(ISNUMBER(OFFSET('Water Data'!$F$5,0,10*ROW('Water Data'!F70))),CB76="Yes"),100-OFFSET('Water Data'!$F$5,0,10*ROW('Water Data'!F70)),IF(AND(ISNUMBER(OFFSET('Water Data'!$F$5,0,10*ROW('Water Data'!F70))),CB76="No",ISNUMBER(OFFSET('Water Data'!$F$5,0,10*ROW('Water Data'!F70)))),CONCATENATE("[",ROUND(100-OFFSET('Water Data'!$F$5,0,10*ROW('Water Data'!F70)),0),"]"),IF(AND(ISNUMBER(OFFSET('Water Data'!$F$5,0,10*ROW('Water Data'!F70))),CB76="",ISNUMBER(OFFSET('Water Data'!$F$5,0,10*ROW('Water Data'!F70)))),100-OFFSET('Water Data'!$F$5,0,10*ROW('Water Data'!F70)),NA())))</f>
        <v>#N/A</v>
      </c>
      <c r="N76" s="133" t="e">
        <f ca="1">+IF(AND(ISNUMBER(OFFSET('Water Data'!$F$7,0,10*ROW('Water Data'!F70))),CC76="Yes"),OFFSET('Water Data'!$F$7,0,10*ROW('Water Data'!F70)),IF(AND(ISNUMBER(OFFSET('Water Data'!$F$7,0,10*ROW('Water Data'!F70))),CC76="No",ISNUMBER(OFFSET('Water Data'!$F$7,0,10*ROW('Water Data'!F70)))),CONCATENATE("[",ROUND(OFFSET('Water Data'!$F$7,0,10*ROW('Water Data'!F70)),0),"]"),IF(AND(ISNUMBER(OFFSET('Water Data'!$F$7,0,10*ROW('Water Data'!F70))),CC76="",ISNUMBER(OFFSET('Water Data'!$F$7,0,10*ROW('Water Data'!F70)))),OFFSET('Water Data'!$F$7,0,10*ROW('Water Data'!F70)),NA())))</f>
        <v>#N/A</v>
      </c>
      <c r="O76" s="133" t="e">
        <f ca="1">+IF(AND(ISNUMBER(OFFSET('Water Data'!$F$10,0,10*ROW('Water Data'!F70))),CD76="Yes"),OFFSET('Water Data'!$F$10,0,10*ROW('Water Data'!F70)),IF(AND(ISNUMBER(OFFSET('Water Data'!$F$10,0,10*ROW('Water Data'!F70))),CD76="No",ISNUMBER(OFFSET('Water Data'!$F$10,0,10*ROW('Water Data'!F70)))),CONCATENATE("[",ROUND(OFFSET('Water Data'!$F$10,0,10*ROW('Water Data'!F70)),0),"]"),IF(AND(ISNUMBER(OFFSET('Water Data'!$F$10,0,10*ROW('Water Data'!F70))),CD76="",ISNUMBER(OFFSET('Water Data'!$F$10,0,10*ROW('Water Data'!F70)))),OFFSET('Water Data'!$F$10,0,10*ROW('Water Data'!F70)),NA())))</f>
        <v>#N/A</v>
      </c>
      <c r="P76" s="133" t="e">
        <f ca="1">+IF(AND(ISNUMBER(OFFSET('Water Data'!$G$5,0,10*ROW('Water Data'!G70))),CE76="Yes"),100-OFFSET('Water Data'!$G$5,0,10*ROW('Water Data'!G70)),IF(AND(ISNUMBER(OFFSET('Water Data'!$G$5,0,10*ROW('Water Data'!G70))),CE76="No",ISNUMBER(OFFSET('Water Data'!$G$5,0,10*ROW('Water Data'!G70)))),CONCATENATE("[",ROUND(100-OFFSET('Water Data'!$G$5,0,10*ROW('Water Data'!G70)),0),"]"),IF(AND(ISNUMBER(OFFSET('Water Data'!$G$5,0,10*ROW('Water Data'!G70))),CE76="",ISNUMBER(OFFSET('Water Data'!$G$5,0,10*ROW('Water Data'!G70)))),100-OFFSET('Water Data'!$G$5,0,10*ROW('Water Data'!G70)),NA())))</f>
        <v>#N/A</v>
      </c>
      <c r="Q76" s="133" t="e">
        <f ca="1">+IF(AND(ISNUMBER(OFFSET('Water Data'!$G$7,0,10*ROW('Water Data'!G70))),CF76="Yes"),OFFSET('Water Data'!$G$7,0,10*ROW('Water Data'!G70)),IF(AND(ISNUMBER(OFFSET('Water Data'!$G$7,0,10*ROW('Water Data'!G70))),CF76="No",ISNUMBER(OFFSET('Water Data'!$G$7,0,10*ROW('Water Data'!G70)))),CONCATENATE("[",ROUND(OFFSET('Water Data'!$G$7,0,10*ROW('Water Data'!G70)),0),"]"),IF(AND(ISNUMBER(OFFSET('Water Data'!$G$7,0,10*ROW('Water Data'!G70))),CF76="",ISNUMBER(OFFSET('Water Data'!$G$7,0,10*ROW('Water Data'!G70)))),OFFSET('Water Data'!$G$7,0,10*ROW('Water Data'!G70)),NA())))</f>
        <v>#N/A</v>
      </c>
      <c r="R76" s="133" t="e">
        <f ca="1">+IF(AND(ISNUMBER(OFFSET('Water Data'!$G$10,0,10*ROW('Water Data'!G70))),CG76="Yes"),OFFSET('Water Data'!$G$10,0,10*ROW('Water Data'!G70)),IF(AND(ISNUMBER(OFFSET('Water Data'!$G$10,0,10*ROW('Water Data'!G70))),CG76="No",ISNUMBER(OFFSET('Water Data'!$G$10,0,10*ROW('Water Data'!G70)))),CONCATENATE("[",ROUND(OFFSET('Water Data'!$G$10,0,10*ROW('Water Data'!G70)),0),"]"),IF(AND(ISNUMBER(OFFSET('Water Data'!$G$10,0,10*ROW('Water Data'!G70))),CG76="",ISNUMBER(OFFSET('Water Data'!$G$10,0,10*ROW('Water Data'!G70)))),OFFSET('Water Data'!$G$10,0,10*ROW('Water Data'!G70)),NA())))</f>
        <v>#N/A</v>
      </c>
      <c r="S76" s="133" t="e">
        <f ca="1">+IF(AND(ISNUMBER(OFFSET('Water Data'!$H$5,0,10*ROW('Water Data'!H70))),CH76="Yes"),100-OFFSET('Water Data'!$H$5,0,10*ROW('Water Data'!H70)),IF(AND(ISNUMBER(OFFSET('Water Data'!$H$5,0,10*ROW('Water Data'!H70))),CH76="No",ISNUMBER(OFFSET('Water Data'!$H$5,0,10*ROW('Water Data'!H70)))),CONCATENATE("[",ROUND(100-OFFSET('Water Data'!$H$5,0,10*ROW('Water Data'!H70)),0),"]"),IF(AND(ISNUMBER(OFFSET('Water Data'!$H$5,0,10*ROW('Water Data'!H70))),CH76="",ISNUMBER(OFFSET('Water Data'!$H$5,0,10*ROW('Water Data'!H70)))),100-OFFSET('Water Data'!$H$5,0,10*ROW('Water Data'!H70)),NA())))</f>
        <v>#N/A</v>
      </c>
      <c r="T76" s="133" t="e">
        <f ca="1">+IF(AND(ISNUMBER(OFFSET('Water Data'!$H$7,0,10*ROW('Water Data'!H70))),CI76="Yes"),OFFSET('Water Data'!$H$7,0,10*ROW('Water Data'!H70)),IF(AND(ISNUMBER(OFFSET('Water Data'!$H$7,0,10*ROW('Water Data'!H70))),CI76="No",ISNUMBER(OFFSET('Water Data'!$H$7,0,10*ROW('Water Data'!H70)))),CONCATENATE("[",ROUND(OFFSET('Water Data'!$H$7,0,10*ROW('Water Data'!H70)),0),"]"),IF(AND(ISNUMBER(OFFSET('Water Data'!$H$7,0,10*ROW('Water Data'!H70))),CI76="",ISNUMBER(OFFSET('Water Data'!$H$7,0,10*ROW('Water Data'!H70)))),OFFSET('Water Data'!$H$7,0,10*ROW('Water Data'!H70)),NA())))</f>
        <v>#N/A</v>
      </c>
      <c r="U76" s="133" t="e">
        <f ca="1">+IF(AND(ISNUMBER(OFFSET('Water Data'!$H$10,0,10*ROW('Water Data'!H70))),CJ76="Yes"),OFFSET('Water Data'!$H$10,0,10*ROW('Water Data'!H70)),IF(AND(ISNUMBER(OFFSET('Water Data'!$H$10,0,10*ROW('Water Data'!H70))),CJ76="No",ISNUMBER(OFFSET('Water Data'!$H$10,0,10*ROW('Water Data'!H70)))),CONCATENATE("[",ROUND(OFFSET('Water Data'!$H$10,0,10*ROW('Water Data'!H70)),0),"]"),IF(AND(ISNUMBER(OFFSET('Water Data'!$H$10,0,10*ROW('Water Data'!H70))),CJ76="",ISNUMBER(OFFSET('Water Data'!$H$10,0,10*ROW('Water Data'!H70)))),OFFSET('Water Data'!$H$10,0,10*ROW('Water Data'!H70)),NA())))</f>
        <v>#N/A</v>
      </c>
      <c r="V76" s="134" t="e">
        <f ca="1">+IF(AND(ISNUMBER(OFFSET('Sanitation Data'!$C$5,0,10*ROW('Sanitation Data'!C70))),CK76="Yes"),100-OFFSET('Sanitation Data'!$C$5,0,10*ROW('Sanitation Data'!C70)),IF(AND(ISNUMBER(OFFSET('Sanitation Data'!$C$5,0,10*ROW('Sanitation Data'!C70))),CK76="No",ISNUMBER(OFFSET('Sanitation Data'!$C$5,0,10*ROW('Sanitation Data'!C70)))),CONCATENATE("[",ROUND(100-OFFSET('Sanitation Data'!$C$5,0,10*ROW('Sanitation Data'!C70)),0),"]"),IF(AND(ISNUMBER(OFFSET('Sanitation Data'!$C$5,0,10*ROW('Sanitation Data'!C70))),CK76="",ISNUMBER(OFFSET('Sanitation Data'!$C$5,0,10*ROW('Sanitation Data'!C70)))),100-OFFSET('Sanitation Data'!$C$5,0,10*ROW('Sanitation Data'!C70)),NA())))</f>
        <v>#N/A</v>
      </c>
      <c r="W76" s="134" t="e">
        <f ca="1">+IF(AND(ISNUMBER(OFFSET('Sanitation Data'!$C$7,0,10*ROW('Sanitation Data'!C70))),CL76="Yes"),OFFSET('Sanitation Data'!$C$7,0,10*ROW('Sanitation Data'!C70)),IF(AND(ISNUMBER(OFFSET('Sanitation Data'!$C$7,0,10*ROW('Sanitation Data'!C70))),CL76="No",ISNUMBER(OFFSET('Sanitation Data'!$C$7,0,10*ROW('Sanitation Data'!C70)))),CONCATENATE("[",ROUND(OFFSET('Sanitation Data'!$C$7,0,10*ROW('Sanitation Data'!C70)),0),"]"),IF(AND(ISNUMBER(OFFSET('Sanitation Data'!$C$7,0,10*ROW('Sanitation Data'!C70))),CL76="",ISNUMBER(OFFSET('Sanitation Data'!$C$7,0,10*ROW('Sanitation Data'!C70)))),OFFSET('Sanitation Data'!$C$7,0,10*ROW('Sanitation Data'!C70)),NA())))</f>
        <v>#N/A</v>
      </c>
      <c r="X76" s="134" t="e">
        <f ca="1">+IF(AND(ISNUMBER(OFFSET('Sanitation Data'!$C$11,0,10*ROW('Sanitation Data'!C70))),CM76="Yes"),OFFSET('Sanitation Data'!$C$11,0,10*ROW('Sanitation Data'!C70)),IF(AND(ISNUMBER(OFFSET('Sanitation Data'!$C$11,0,10*ROW('Sanitation Data'!C70))),CM76="No",ISNUMBER(OFFSET('Sanitation Data'!$C$11,0,10*ROW('Sanitation Data'!C70)))),CONCATENATE("[",ROUND(OFFSET('Sanitation Data'!$C$11,0,10*ROW('Sanitation Data'!C70)),0),"]"),IF(AND(ISNUMBER(OFFSET('Sanitation Data'!$C$11,0,10*ROW('Sanitation Data'!C70))),CM76="",ISNUMBER(OFFSET('Sanitation Data'!$C$11,0,10*ROW('Sanitation Data'!C70)))),OFFSET('Sanitation Data'!$C$11,0,10*ROW('Sanitation Data'!C70)),NA())))</f>
        <v>#N/A</v>
      </c>
      <c r="Y76" s="134" t="e">
        <f ca="1">+IF(AND(ISNUMBER(OFFSET('Sanitation Data'!$C$12,0,10*ROW('Sanitation Data'!C70))),CN76="Yes"),OFFSET('Sanitation Data'!$C$12,0,10*ROW('Sanitation Data'!C70)),IF(AND(ISNUMBER(OFFSET('Sanitation Data'!$C$12,0,10*ROW('Sanitation Data'!C70))),CN76="No",ISNUMBER(OFFSET('Sanitation Data'!$C$12,0,10*ROW('Sanitation Data'!C70)))),CONCATENATE("[",ROUND(OFFSET('Sanitation Data'!$C$12,0,10*ROW('Sanitation Data'!C70)),0),"]"),IF(AND(ISNUMBER(OFFSET('Sanitation Data'!$C$12,0,10*ROW('Sanitation Data'!C70))),CN76="",ISNUMBER(OFFSET('Sanitation Data'!$C$12,0,10*ROW('Sanitation Data'!C70)))),OFFSET('Sanitation Data'!$C$12,0,10*ROW('Sanitation Data'!C70)),NA())))</f>
        <v>#N/A</v>
      </c>
      <c r="Z76" s="134" t="e">
        <f ca="1">+IF(AND(ISNUMBER(OFFSET('Sanitation Data'!$C$13,0,10*ROW('Sanitation Data'!C70))),CO76="Yes"),OFFSET('Sanitation Data'!$C$13,0,10*ROW('Sanitation Data'!C70)),IF(AND(ISNUMBER(OFFSET('Sanitation Data'!$C$13,0,10*ROW('Sanitation Data'!C70))),CO76="No",ISNUMBER(OFFSET('Sanitation Data'!$C$13,0,10*ROW('Sanitation Data'!C70)))),CONCATENATE("[",ROUND(OFFSET('Sanitation Data'!$C$13,0,10*ROW('Sanitation Data'!C70)),0),"]"),IF(AND(ISNUMBER(OFFSET('Sanitation Data'!$C$13,0,10*ROW('Sanitation Data'!C70))),CO76="",ISNUMBER(OFFSET('Sanitation Data'!$C$13,0,10*ROW('Sanitation Data'!C70)))),OFFSET('Sanitation Data'!$C$13,0,10*ROW('Sanitation Data'!C70)),NA())))</f>
        <v>#N/A</v>
      </c>
      <c r="AA76" s="134" t="e">
        <f ca="1">+IF(AND(ISNUMBER(OFFSET('Sanitation Data'!$D$5,0,10*ROW('Sanitation Data'!D70))),CP76="Yes"),100-OFFSET('Sanitation Data'!$D$5,0,10*ROW('Sanitation Data'!D70)),IF(AND(ISNUMBER(OFFSET('Sanitation Data'!$D$5,0,10*ROW('Sanitation Data'!D70))),CP76="No",ISNUMBER(OFFSET('Sanitation Data'!$D$5,0,10*ROW('Sanitation Data'!D70)))),CONCATENATE("[",ROUND(100-OFFSET('Sanitation Data'!$D$5,0,10*ROW('Sanitation Data'!D70)),0),"]"),IF(AND(ISNUMBER(OFFSET('Sanitation Data'!$D$5,0,10*ROW('Sanitation Data'!D70))),CP76="",ISNUMBER(OFFSET('Sanitation Data'!$D$5,0,10*ROW('Sanitation Data'!D70)))),100-OFFSET('Sanitation Data'!$D$5,0,10*ROW('Sanitation Data'!D70)),NA())))</f>
        <v>#N/A</v>
      </c>
      <c r="AB76" s="134" t="e">
        <f ca="1">+IF(AND(ISNUMBER(OFFSET('Sanitation Data'!$D$7,0,10*ROW('Sanitation Data'!D70))),CQ76="Yes"),OFFSET('Sanitation Data'!$D$7,0,10*ROW('Sanitation Data'!G70)),IF(AND(ISNUMBER(OFFSET('Sanitation Data'!$D$7,0,10*ROW('Sanitation Data'!D70))),CQ76="No",ISNUMBER(OFFSET('Sanitation Data'!$D$7,0,10*ROW('Sanitation Data'!D70)))),CONCATENATE("[",ROUND(OFFSET('Sanitation Data'!$D$7,0,10*ROW('Sanitation Data'!D70)),0),"]"),IF(AND(ISNUMBER(OFFSET('Sanitation Data'!$D$7,0,10*ROW('Sanitation Data'!D70))),CQ76="",ISNUMBER(OFFSET('Sanitation Data'!$D$7,0,10*ROW('Sanitation Data'!D70)))),OFFSET('Sanitation Data'!$D$7,0,10*ROW('Sanitation Data'!D70)),NA())))</f>
        <v>#N/A</v>
      </c>
      <c r="AC76" s="134" t="e">
        <f ca="1">+IF(AND(ISNUMBER(OFFSET('Sanitation Data'!$D$11,0,10*ROW('Sanitation Data'!D70))),CR76="Yes"),OFFSET('Sanitation Data'!$D$11,0,10*ROW('Sanitation Data'!D70)),IF(AND(ISNUMBER(OFFSET('Sanitation Data'!$D$11,0,10*ROW('Sanitation Data'!D70))),CR76="No",ISNUMBER(OFFSET('Sanitation Data'!$D$11,0,10*ROW('Sanitation Data'!D70)))),CONCATENATE("[",ROUND(OFFSET('Sanitation Data'!$D$11,0,10*ROW('Sanitation Data'!D70)),0),"]"),IF(AND(ISNUMBER(OFFSET('Sanitation Data'!$D$11,0,10*ROW('Sanitation Data'!D70))),CR76="",ISNUMBER(OFFSET('Sanitation Data'!$D$11,0,10*ROW('Sanitation Data'!D70)))),OFFSET('Sanitation Data'!$D$11,0,10*ROW('Sanitation Data'!D70)),NA())))</f>
        <v>#N/A</v>
      </c>
      <c r="AD76" s="134" t="e">
        <f ca="1">+IF(AND(ISNUMBER(OFFSET('Sanitation Data'!$D$12,0,10*ROW('Sanitation Data'!D70))),CS76="Yes"),OFFSET('Sanitation Data'!$D$12,0,10*ROW('Sanitation Data'!D70)),IF(AND(ISNUMBER(OFFSET('Sanitation Data'!$D$12,0,10*ROW('Sanitation Data'!D70))),CS76="No",ISNUMBER(OFFSET('Sanitation Data'!$D$12,0,10*ROW('Sanitation Data'!D70)))),CONCATENATE("[",ROUND(OFFSET('Sanitation Data'!$D$12,0,10*ROW('Sanitation Data'!D70)),0),"]"),IF(AND(ISNUMBER(OFFSET('Sanitation Data'!$D$12,0,10*ROW('Sanitation Data'!D70))),CS76="",ISNUMBER(OFFSET('Sanitation Data'!$D$12,0,10*ROW('Sanitation Data'!D70)))),OFFSET('Sanitation Data'!$D$12,0,10*ROW('Sanitation Data'!D70)),NA())))</f>
        <v>#N/A</v>
      </c>
      <c r="AE76" s="134" t="e">
        <f ca="1">+IF(AND(ISNUMBER(OFFSET('Sanitation Data'!$D$13,0,10*ROW('Sanitation Data'!D70))),CT76="Yes"),OFFSET('Sanitation Data'!$D$13,0,10*ROW('Sanitation Data'!D70)),IF(AND(ISNUMBER(OFFSET('Sanitation Data'!$D$13,0,10*ROW('Sanitation Data'!D70))),CT76="No",ISNUMBER(OFFSET('Sanitation Data'!$D$13,0,10*ROW('Sanitation Data'!D70)))),CONCATENATE("[",ROUND(OFFSET('Sanitation Data'!$D$13,0,10*ROW('Sanitation Data'!D70)),0),"]"),IF(AND(ISNUMBER(OFFSET('Sanitation Data'!$D$13,0,10*ROW('Sanitation Data'!D70))),CT76="",ISNUMBER(OFFSET('Sanitation Data'!$D$13,0,10*ROW('Sanitation Data'!D70)))),OFFSET('Sanitation Data'!$D$13,0,10*ROW('Sanitation Data'!D70)),NA())))</f>
        <v>#N/A</v>
      </c>
      <c r="AF76" s="134" t="e">
        <f ca="1">+IF(AND(ISNUMBER(OFFSET('Sanitation Data'!$E$5,0,10*ROW('Sanitation Data'!E70))),CU76="Yes"),100-OFFSET('Sanitation Data'!$E$5,0,10*ROW('Sanitation Data'!E70)),IF(AND(ISNUMBER(OFFSET('Sanitation Data'!$E$5,0,10*ROW('Sanitation Data'!E70))),CU76="No",ISNUMBER(OFFSET('Sanitation Data'!$E$5,0,10*ROW('Sanitation Data'!E70)))),CONCATENATE("[",ROUND(100-OFFSET('Sanitation Data'!$E$5,0,10*ROW('Sanitation Data'!E70)),0),"]"),IF(AND(ISNUMBER(OFFSET('Sanitation Data'!$E$5,0,10*ROW('Sanitation Data'!E70))),CU76="",ISNUMBER(OFFSET('Sanitation Data'!$E$5,0,10*ROW('Sanitation Data'!E70)))),100-OFFSET('Sanitation Data'!$E$5,0,10*ROW('Sanitation Data'!E70)),NA())))</f>
        <v>#N/A</v>
      </c>
      <c r="AG76" s="134" t="e">
        <f ca="1">+IF(AND(ISNUMBER(OFFSET('Sanitation Data'!$E$7,0,10*ROW('Sanitation Data'!E70))),CV76="Yes"),OFFSET('Sanitation Data'!$E$7,0,10*ROW('Sanitation Data'!E70)),IF(AND(ISNUMBER(OFFSET('Sanitation Data'!$E$7,0,10*ROW('Sanitation Data'!E70))),CV76="No",ISNUMBER(OFFSET('Sanitation Data'!$E$7,0,10*ROW('Sanitation Data'!E70)))),CONCATENATE("[",ROUND(OFFSET('Sanitation Data'!$E$7,0,10*ROW('Sanitation Data'!E70)),0),"]"),IF(AND(ISNUMBER(OFFSET('Sanitation Data'!$E$7,0,10*ROW('Sanitation Data'!E70))),CV76="",ISNUMBER(OFFSET('Sanitation Data'!$E$7,0,10*ROW('Sanitation Data'!E70)))),OFFSET('Sanitation Data'!$E$7,0,10*ROW('Sanitation Data'!E70)),NA())))</f>
        <v>#N/A</v>
      </c>
      <c r="AH76" s="134" t="e">
        <f ca="1">+IF(AND(ISNUMBER(OFFSET('Sanitation Data'!$E$11,0,10*ROW('Sanitation Data'!E70))),CW76="Yes"),OFFSET('Sanitation Data'!$E$11,0,10*ROW('Sanitation Data'!E70)),IF(AND(ISNUMBER(OFFSET('Sanitation Data'!$E$11,0,10*ROW('Sanitation Data'!E70))),CW76="No",ISNUMBER(OFFSET('Sanitation Data'!$E$11,0,10*ROW('Sanitation Data'!E70)))),CONCATENATE("[",ROUND(OFFSET('Sanitation Data'!$E$11,0,10*ROW('Sanitation Data'!E70)),0),"]"),IF(AND(ISNUMBER(OFFSET('Sanitation Data'!$E$11,0,10*ROW('Sanitation Data'!E70))),CW76="",ISNUMBER(OFFSET('Sanitation Data'!$E$11,0,10*ROW('Sanitation Data'!E70)))),OFFSET('Sanitation Data'!$E$11,0,10*ROW('Sanitation Data'!E70)),NA())))</f>
        <v>#N/A</v>
      </c>
      <c r="AI76" s="134" t="e">
        <f ca="1">+IF(AND(ISNUMBER(OFFSET('Sanitation Data'!$E$12,0,10*ROW('Sanitation Data'!E70))),CX76="Yes"),OFFSET('Sanitation Data'!$E$12,0,10*ROW('Sanitation Data'!E70)),IF(AND(ISNUMBER(OFFSET('Sanitation Data'!$E$12,0,10*ROW('Sanitation Data'!E70))),CX76="No",ISNUMBER(OFFSET('Sanitation Data'!$E$12,0,10*ROW('Sanitation Data'!E70)))),CONCATENATE("[",ROUND(OFFSET('Sanitation Data'!$E$12,0,10*ROW('Sanitation Data'!E70)),0),"]"),IF(AND(ISNUMBER(OFFSET('Sanitation Data'!$E$12,0,10*ROW('Sanitation Data'!E70))),CX76="",ISNUMBER(OFFSET('Sanitation Data'!$E$12,0,10*ROW('Sanitation Data'!E70)))),OFFSET('Sanitation Data'!$E$12,0,10*ROW('Sanitation Data'!E70)),NA())))</f>
        <v>#N/A</v>
      </c>
      <c r="AJ76" s="134" t="e">
        <f ca="1">+IF(AND(ISNUMBER(OFFSET('Sanitation Data'!$E$13,0,10*ROW('Sanitation Data'!E70))),CY76="Yes"),OFFSET('Sanitation Data'!$E$13,0,10*ROW('Sanitation Data'!E70)),IF(AND(ISNUMBER(OFFSET('Sanitation Data'!$E$13,0,10*ROW('Sanitation Data'!E70))),CY76="No",ISNUMBER(OFFSET('Sanitation Data'!$E$13,0,10*ROW('Sanitation Data'!E70)))),CONCATENATE("[",ROUND(OFFSET('Sanitation Data'!$E$13,0,10*ROW('Sanitation Data'!E70)),0),"]"),IF(AND(ISNUMBER(OFFSET('Sanitation Data'!$E$13,0,10*ROW('Sanitation Data'!E70))),CY76="",ISNUMBER(OFFSET('Sanitation Data'!$E$13,0,10*ROW('Sanitation Data'!E70)))),OFFSET('Sanitation Data'!$E$13,0,10*ROW('Sanitation Data'!E70)),NA())))</f>
        <v>#N/A</v>
      </c>
      <c r="AK76" s="134" t="e">
        <f ca="1">+IF(AND(ISNUMBER(OFFSET('Sanitation Data'!$F$5,0,10*ROW('Sanitation Data'!F70))),CZ76="Yes"),100-OFFSET('Sanitation Data'!$F$5,0,10*ROW('Sanitation Data'!F70)),IF(AND(ISNUMBER(OFFSET('Sanitation Data'!$F$5,0,10*ROW('Sanitation Data'!F70))),CZ76="No",ISNUMBER(OFFSET('Sanitation Data'!$F$5,0,10*ROW('Sanitation Data'!F70)))),CONCATENATE("[",ROUND(100-OFFSET('Sanitation Data'!$F$5,0,10*ROW('Sanitation Data'!F70)),0),"]"),IF(AND(ISNUMBER(OFFSET('Sanitation Data'!$F$5,0,10*ROW('Sanitation Data'!F70))),CZ76="",ISNUMBER(OFFSET('Sanitation Data'!$F$5,0,10*ROW('Sanitation Data'!F70)))),100-OFFSET('Sanitation Data'!$F$5,0,10*ROW('Sanitation Data'!F70)),NA())))</f>
        <v>#N/A</v>
      </c>
      <c r="AL76" s="134" t="e">
        <f ca="1">+IF(AND(ISNUMBER(OFFSET('Sanitation Data'!$F$7,0,10*ROW('Sanitation Data'!F70))),DA76="Yes"),OFFSET('Sanitation Data'!$F$7,0,10*ROW('Sanitation Data'!F70)),IF(AND(ISNUMBER(OFFSET('Sanitation Data'!$F$7,0,10*ROW('Sanitation Data'!F70))),DA76="No",ISNUMBER(OFFSET('Sanitation Data'!$F$7,0,10*ROW('Sanitation Data'!F70)))),CONCATENATE("[",ROUND(OFFSET('Sanitation Data'!$F$7,0,10*ROW('Sanitation Data'!F70)),0),"]"),IF(AND(ISNUMBER(OFFSET('Sanitation Data'!$F$7,0,10*ROW('Sanitation Data'!F70))),DA76="",ISNUMBER(OFFSET('Sanitation Data'!$F$7,0,10*ROW('Sanitation Data'!F70)))),OFFSET('Sanitation Data'!$F$7,0,10*ROW('Sanitation Data'!F70)),NA())))</f>
        <v>#N/A</v>
      </c>
      <c r="AM76" s="134" t="e">
        <f ca="1">+IF(AND(ISNUMBER(OFFSET('Sanitation Data'!$F$11,0,10*ROW('Sanitation Data'!F70))),DB76="Yes"),OFFSET('Sanitation Data'!$F$11,0,10*ROW('Sanitation Data'!F70)),IF(AND(ISNUMBER(OFFSET('Sanitation Data'!$F$11,0,10*ROW('Sanitation Data'!F70))),DB76="No",ISNUMBER(OFFSET('Sanitation Data'!$F$11,0,10*ROW('Sanitation Data'!F70)))),CONCATENATE("[",ROUND(OFFSET('Sanitation Data'!$F$11,0,10*ROW('Sanitation Data'!F70)),0),"]"),IF(AND(ISNUMBER(OFFSET('Sanitation Data'!$F$11,0,10*ROW('Sanitation Data'!F70))),DB76="",ISNUMBER(OFFSET('Sanitation Data'!$F$11,0,10*ROW('Sanitation Data'!F70)))),OFFSET('Sanitation Data'!$F$11,0,10*ROW('Sanitation Data'!F70)),NA())))</f>
        <v>#N/A</v>
      </c>
      <c r="AN76" s="134" t="e">
        <f ca="1">+IF(AND(ISNUMBER(OFFSET('Sanitation Data'!$F$12,0,10*ROW('Sanitation Data'!F70))),DC76="Yes"),OFFSET('Sanitation Data'!$F$12,0,10*ROW('Sanitation Data'!F70)),IF(AND(ISNUMBER(OFFSET('Sanitation Data'!$F$12,0,10*ROW('Sanitation Data'!F70))),DC76="No",ISNUMBER(OFFSET('Sanitation Data'!$F$12,0,10*ROW('Sanitation Data'!F70)))),CONCATENATE("[",ROUND(OFFSET('Sanitation Data'!$F$12,0,10*ROW('Sanitation Data'!F70)),0),"]"),IF(AND(ISNUMBER(OFFSET('Sanitation Data'!$F$12,0,10*ROW('Sanitation Data'!F70))),DC76="",ISNUMBER(OFFSET('Sanitation Data'!$F$12,0,10*ROW('Sanitation Data'!F70)))),OFFSET('Sanitation Data'!$F$12,0,10*ROW('Sanitation Data'!F70)),NA())))</f>
        <v>#N/A</v>
      </c>
      <c r="AO76" s="134" t="e">
        <f ca="1">+IF(AND(ISNUMBER(OFFSET('Sanitation Data'!$F$13,0,10*ROW('Sanitation Data'!F70))),DD76="Yes"),OFFSET('Sanitation Data'!$F$13,0,10*ROW('Sanitation Data'!F70)),IF(AND(ISNUMBER(OFFSET('Sanitation Data'!$F$13,0,10*ROW('Sanitation Data'!F70))),DD76="No",ISNUMBER(OFFSET('Sanitation Data'!$F$13,0,10*ROW('Sanitation Data'!F70)))),CONCATENATE("[",ROUND(OFFSET('Sanitation Data'!$F$13,0,10*ROW('Sanitation Data'!F70)),0),"]"),IF(AND(ISNUMBER(OFFSET('Sanitation Data'!$F$13,0,10*ROW('Sanitation Data'!F70))),DD76="",ISNUMBER(OFFSET('Sanitation Data'!$F$13,0,10*ROW('Sanitation Data'!F70)))),OFFSET('Sanitation Data'!$F$13,0,10*ROW('Sanitation Data'!F70)),NA())))</f>
        <v>#N/A</v>
      </c>
      <c r="AP76" s="134" t="e">
        <f ca="1">+IF(AND(ISNUMBER(OFFSET('Sanitation Data'!$G$5,0,10*ROW('Sanitation Data'!G70))),DE76="Yes"),100-OFFSET('Sanitation Data'!$G$5,0,10*ROW('Sanitation Data'!G70)),IF(AND(ISNUMBER(OFFSET('Sanitation Data'!$G$5,0,10*ROW('Sanitation Data'!G70))),DE76="No",ISNUMBER(OFFSET('Sanitation Data'!$G$5,0,10*ROW('Sanitation Data'!G70)))),CONCATENATE("[",ROUND(100-OFFSET('Sanitation Data'!$G$5,0,10*ROW('Sanitation Data'!G70)),0),"]"),IF(AND(ISNUMBER(OFFSET('Sanitation Data'!$G$5,0,10*ROW('Sanitation Data'!G70))),DE76="",ISNUMBER(OFFSET('Sanitation Data'!$G$5,0,10*ROW('Sanitation Data'!G70)))),100-OFFSET('Sanitation Data'!$G$5,0,10*ROW('Sanitation Data'!G70)),NA())))</f>
        <v>#N/A</v>
      </c>
      <c r="AQ76" s="134" t="e">
        <f ca="1">+IF(AND(ISNUMBER(OFFSET('Sanitation Data'!$G$7,0,10*ROW('Sanitation Data'!G70))),DF76="Yes"),OFFSET('Sanitation Data'!$G$7,0,10*ROW('Sanitation Data'!G70)),IF(AND(ISNUMBER(OFFSET('Sanitation Data'!$G$7,0,10*ROW('Sanitation Data'!G70))),DF76="No",ISNUMBER(OFFSET('Sanitation Data'!$G$7,0,10*ROW('Sanitation Data'!G70)))),CONCATENATE("[",ROUND(OFFSET('Sanitation Data'!$G$7,0,10*ROW('Sanitation Data'!G70)),0),"]"),IF(AND(ISNUMBER(OFFSET('Sanitation Data'!$G$7,0,10*ROW('Sanitation Data'!G70))),DF76="",ISNUMBER(OFFSET('Sanitation Data'!$G$7,0,10*ROW('Sanitation Data'!G70)))),OFFSET('Sanitation Data'!$G$7,0,10*ROW('Sanitation Data'!G70)),NA())))</f>
        <v>#N/A</v>
      </c>
      <c r="AR76" s="134" t="e">
        <f ca="1">+IF(AND(ISNUMBER(OFFSET('Sanitation Data'!$G$11,0,10*ROW('Sanitation Data'!G70))),DG76="Yes"),OFFSET('Sanitation Data'!$G$11,0,10*ROW('Sanitation Data'!G70)),IF(AND(ISNUMBER(OFFSET('Sanitation Data'!$G$11,0,10*ROW('Sanitation Data'!G70))),DG76="No",ISNUMBER(OFFSET('Sanitation Data'!$G$11,0,10*ROW('Sanitation Data'!G70)))),CONCATENATE("[",ROUND(OFFSET('Sanitation Data'!$G$11,0,10*ROW('Sanitation Data'!G70)),0),"]"),IF(AND(ISNUMBER(OFFSET('Sanitation Data'!$G$11,0,10*ROW('Sanitation Data'!G70))),DG76="",ISNUMBER(OFFSET('Sanitation Data'!$G$11,0,10*ROW('Sanitation Data'!G70)))),OFFSET('Sanitation Data'!$G$11,0,10*ROW('Sanitation Data'!G70)),NA())))</f>
        <v>#N/A</v>
      </c>
      <c r="AS76" s="134" t="e">
        <f ca="1">+IF(AND(ISNUMBER(OFFSET('Sanitation Data'!$G$12,0,10*ROW('Sanitation Data'!G70))),DH76="Yes"),OFFSET('Sanitation Data'!$G$12,0,10*ROW('Sanitation Data'!G70)),IF(AND(ISNUMBER(OFFSET('Sanitation Data'!$G$12,0,10*ROW('Sanitation Data'!G70))),DH76="No",ISNUMBER(OFFSET('Sanitation Data'!$G$12,0,10*ROW('Sanitation Data'!G70)))),CONCATENATE("[",ROUND(OFFSET('Sanitation Data'!$G$12,0,10*ROW('Sanitation Data'!G70)),0),"]"),IF(AND(ISNUMBER(OFFSET('Sanitation Data'!$G$12,0,10*ROW('Sanitation Data'!G70))),DH76="",ISNUMBER(OFFSET('Sanitation Data'!$G$12,0,10*ROW('Sanitation Data'!G70)))),OFFSET('Sanitation Data'!$G$12,0,10*ROW('Sanitation Data'!G70)),NA())))</f>
        <v>#N/A</v>
      </c>
      <c r="AT76" s="134" t="e">
        <f ca="1">+IF(AND(ISNUMBER(OFFSET('Sanitation Data'!$G$13,0,10*ROW('Sanitation Data'!G70))),DI76="Yes"),OFFSET('Sanitation Data'!$G$13,0,10*ROW('Sanitation Data'!G70)),IF(AND(ISNUMBER(OFFSET('Sanitation Data'!$G$13,0,10*ROW('Sanitation Data'!G70))),DI76="No",ISNUMBER(OFFSET('Sanitation Data'!$G$13,0,10*ROW('Sanitation Data'!G70)))),CONCATENATE("[",ROUND(OFFSET('Sanitation Data'!$G$13,0,10*ROW('Sanitation Data'!G70)),0),"]"),IF(AND(ISNUMBER(OFFSET('Sanitation Data'!$G$13,0,10*ROW('Sanitation Data'!G70))),DI76="",ISNUMBER(OFFSET('Sanitation Data'!$G$13,0,10*ROW('Sanitation Data'!G70)))),OFFSET('Sanitation Data'!$G$13,0,10*ROW('Sanitation Data'!G70)),NA())))</f>
        <v>#N/A</v>
      </c>
      <c r="AU76" s="134" t="e">
        <f ca="1">+IF(AND(ISNUMBER(OFFSET('Sanitation Data'!$H$5,0,10*ROW('Sanitation Data'!H70))),DJ76="Yes"),100-OFFSET('Sanitation Data'!$H$5,0,10*ROW('Sanitation Data'!H70)),IF(AND(ISNUMBER(OFFSET('Sanitation Data'!$H$5,0,10*ROW('Sanitation Data'!H70))),DJ76="No",ISNUMBER(OFFSET('Sanitation Data'!$H$5,0,10*ROW('Sanitation Data'!H70)))),CONCATENATE("[",ROUND(100-OFFSET('Sanitation Data'!$H$5,0,10*ROW('Sanitation Data'!H70)),0),"]"),IF(AND(ISNUMBER(OFFSET('Sanitation Data'!$H$5,0,10*ROW('Sanitation Data'!H70))),DJ76="",ISNUMBER(OFFSET('Sanitation Data'!$H$5,0,10*ROW('Sanitation Data'!H70)))),100-OFFSET('Sanitation Data'!$H$5,0,10*ROW('Sanitation Data'!H70)),NA())))</f>
        <v>#N/A</v>
      </c>
      <c r="AV76" s="134" t="e">
        <f ca="1">+IF(AND(ISNUMBER(OFFSET('Sanitation Data'!$H$7,0,10*ROW('Sanitation Data'!H70))),DK76="Yes"),OFFSET('Sanitation Data'!$H$7,0,10*ROW('Sanitation Data'!H70)),IF(AND(ISNUMBER(OFFSET('Sanitation Data'!$H$7,0,10*ROW('Sanitation Data'!H70))),DK76="No",ISNUMBER(OFFSET('Sanitation Data'!$H$7,0,10*ROW('Sanitation Data'!H70)))),CONCATENATE("[",ROUND(OFFSET('Sanitation Data'!$H$7,0,10*ROW('Sanitation Data'!H70)),0),"]"),IF(AND(ISNUMBER(OFFSET('Sanitation Data'!$H$7,0,10*ROW('Sanitation Data'!H70))),DK76="",ISNUMBER(OFFSET('Sanitation Data'!$H$7,0,10*ROW('Sanitation Data'!H70)))),OFFSET('Sanitation Data'!$H$7,0,10*ROW('Sanitation Data'!H70)),NA())))</f>
        <v>#N/A</v>
      </c>
      <c r="AW76" s="134" t="e">
        <f ca="1">+IF(AND(ISNUMBER(OFFSET('Sanitation Data'!$H$11,0,10*ROW('Sanitation Data'!H70))),DL76="Yes"),OFFSET('Sanitation Data'!$H$11,0,10*ROW('Sanitation Data'!H70)),IF(AND(ISNUMBER(OFFSET('Sanitation Data'!$H$11,0,10*ROW('Sanitation Data'!H70))),DL76="No",ISNUMBER(OFFSET('Sanitation Data'!$H$11,0,10*ROW('Sanitation Data'!H70)))),CONCATENATE("[",ROUND(OFFSET('Sanitation Data'!$H$11,0,10*ROW('Sanitation Data'!H70)),0),"]"),IF(AND(ISNUMBER(OFFSET('Sanitation Data'!$H$11,0,10*ROW('Sanitation Data'!H70))),DL76="",ISNUMBER(OFFSET('Sanitation Data'!$H$11,0,10*ROW('Sanitation Data'!H70)))),OFFSET('Sanitation Data'!$H$11,0,10*ROW('Sanitation Data'!H70)),NA())))</f>
        <v>#N/A</v>
      </c>
      <c r="AX76" s="134" t="e">
        <f ca="1">+IF(AND(ISNUMBER(OFFSET('Sanitation Data'!$H$12,0,10*ROW('Sanitation Data'!H70))),DM76="Yes"),OFFSET('Sanitation Data'!$H$12,0,10*ROW('Sanitation Data'!H70)),IF(AND(ISNUMBER(OFFSET('Sanitation Data'!$H$12,0,10*ROW('Sanitation Data'!H70))),DM76="No",ISNUMBER(OFFSET('Sanitation Data'!$H$12,0,10*ROW('Sanitation Data'!H70)))),CONCATENATE("[",ROUND(OFFSET('Sanitation Data'!$H$12,0,10*ROW('Sanitation Data'!H70)),0),"]"),IF(AND(ISNUMBER(OFFSET('Sanitation Data'!$H$12,0,10*ROW('Sanitation Data'!H70))),DM76="",ISNUMBER(OFFSET('Sanitation Data'!$H$12,0,10*ROW('Sanitation Data'!H70)))),OFFSET('Sanitation Data'!$H$12,0,10*ROW('Sanitation Data'!H70)),NA())))</f>
        <v>#N/A</v>
      </c>
      <c r="AY76" s="134" t="e">
        <f ca="1">+IF(AND(ISNUMBER(OFFSET('Sanitation Data'!$H$13,0,10*ROW('Sanitation Data'!H70))),DN76="Yes"),OFFSET('Sanitation Data'!$H$13,0,10*ROW('Sanitation Data'!H70)),IF(AND(ISNUMBER(OFFSET('Sanitation Data'!$H$13,0,10*ROW('Sanitation Data'!H70))),DN76="No",ISNUMBER(OFFSET('Sanitation Data'!$H$13,0,10*ROW('Sanitation Data'!H70)))),CONCATENATE("[",ROUND(OFFSET('Sanitation Data'!$H$13,0,10*ROW('Sanitation Data'!H70)),0),"]"),IF(AND(ISNUMBER(OFFSET('Sanitation Data'!$H$13,0,10*ROW('Sanitation Data'!H70))),DN76="",ISNUMBER(OFFSET('Sanitation Data'!$H$13,0,10*ROW('Sanitation Data'!H70)))),OFFSET('Sanitation Data'!$H$13,0,10*ROW('Sanitation Data'!H70)),NA())))</f>
        <v>#N/A</v>
      </c>
      <c r="AZ76" s="135" t="e">
        <f ca="1">+IF(AND(ISNUMBER(OFFSET('Hygiene Data'!$C$6,0,10*ROW('Hygiene Data'!C70))),DO76="Yes"),OFFSET('Hygiene Data'!$C$6,0,10*ROW('Hygiene Data'!C70)),IF(AND(ISNUMBER(OFFSET('Hygiene Data'!$C$6,0,10*ROW('Hygiene Data'!C70))),DO76="No",ISNUMBER(OFFSET('Hygiene Data'!$C$6,0,10*ROW('Hygiene Data'!C70)))),CONCATENATE("[",ROUND(OFFSET('Hygiene Data'!$C$6,0,10*ROW('Hygiene Data'!C70)),0),"]"),IF(AND(ISNUMBER(OFFSET('Hygiene Data'!$C$6,0,10*ROW('Hygiene Data'!C70))),DO76="",ISNUMBER(OFFSET('Hygiene Data'!$C$6,0,10*ROW('Hygiene Data'!C70)))),OFFSET('Hygiene Data'!$C$6,0,10*ROW('Hygiene Data'!C70)),NA())))</f>
        <v>#N/A</v>
      </c>
      <c r="BA76" s="135" t="e">
        <f ca="1">+IF(AND(ISNUMBER(OFFSET('Hygiene Data'!$C$8,0,10*ROW('Hygiene Data'!C70))),DP76="Yes"),OFFSET('Hygiene Data'!$C$8,0,10*ROW('Hygiene Data'!C70)),IF(AND(ISNUMBER(OFFSET('Hygiene Data'!$C$8,0,10*ROW('Hygiene Data'!C70))),DP76="No",ISNUMBER(OFFSET('Hygiene Data'!$C$8,0,10*ROW('Hygiene Data'!C70)))),CONCATENATE("[",ROUND(OFFSET('Hygiene Data'!$C$8,0,10*ROW('Hygiene Data'!C70)),0),"]"),IF(AND(ISNUMBER(OFFSET('Hygiene Data'!$C$8,0,10*ROW('Hygiene Data'!C70))),DP76="",ISNUMBER(OFFSET('Hygiene Data'!$C$8,0,10*ROW('Hygiene Data'!C70)))),OFFSET('Hygiene Data'!$C$8,0,10*ROW('Hygiene Data'!C70)),NA())))</f>
        <v>#N/A</v>
      </c>
      <c r="BB76" s="135" t="e">
        <f ca="1">+IF(AND(ISNUMBER(OFFSET('Hygiene Data'!$C$10,0,10*ROW('Hygiene Data'!C70))),DQ76="Yes"),OFFSET('Hygiene Data'!$C$10,0,10*ROW('Hygiene Data'!C70)),IF(AND(ISNUMBER(OFFSET('Hygiene Data'!$C$10,0,10*ROW('Hygiene Data'!C70))),DQ76="No",ISNUMBER(OFFSET('Hygiene Data'!$C$10,0,10*ROW('Hygiene Data'!C70)))),CONCATENATE("[",ROUND(OFFSET('Hygiene Data'!$C$10,0,10*ROW('Hygiene Data'!C70)),0),"]"),IF(AND(ISNUMBER(OFFSET('Hygiene Data'!$C$10,0,10*ROW('Hygiene Data'!C70))),DQ76="",ISNUMBER(OFFSET('Hygiene Data'!$C$10,0,10*ROW('Hygiene Data'!C70)))),OFFSET('Hygiene Data'!$C$10,0,10*ROW('Hygiene Data'!C70)),NA())))</f>
        <v>#N/A</v>
      </c>
      <c r="BC76" s="135" t="e">
        <f ca="1">+IF(AND(ISNUMBER(OFFSET('Hygiene Data'!$D$6,0,10*ROW('Hygiene Data'!D70))),DR76="Yes"),OFFSET('Hygiene Data'!$D$6,0,10*ROW('Hygiene Data'!D70)),IF(AND(ISNUMBER(OFFSET('Hygiene Data'!$D$6,0,10*ROW('Hygiene Data'!D70))),DR76="No",ISNUMBER(OFFSET('Hygiene Data'!$D$6,0,10*ROW('Hygiene Data'!D70)))),CONCATENATE("[",ROUND(OFFSET('Hygiene Data'!$D$6,0,10*ROW('Hygiene Data'!D70)),0),"]"),IF(AND(ISNUMBER(OFFSET('Hygiene Data'!$D$6,0,10*ROW('Hygiene Data'!D70))),DR76="",ISNUMBER(OFFSET('Hygiene Data'!$D$6,0,10*ROW('Hygiene Data'!D70)))),OFFSET('Hygiene Data'!$D$6,0,10*ROW('Hygiene Data'!D70)),NA())))</f>
        <v>#N/A</v>
      </c>
      <c r="BD76" s="135" t="e">
        <f ca="1">+IF(AND(ISNUMBER(OFFSET('Hygiene Data'!$D$8,0,10*ROW('Hygiene Data'!D70))),DS76="Yes"),OFFSET('Hygiene Data'!$D$8,0,10*ROW('Hygiene Data'!D70)),IF(AND(ISNUMBER(OFFSET('Hygiene Data'!$D$8,0,10*ROW('Hygiene Data'!D70))),DS76="No",ISNUMBER(OFFSET('Hygiene Data'!$D$8,0,10*ROW('Hygiene Data'!D70)))),CONCATENATE("[",ROUND(OFFSET('Hygiene Data'!$D$8,0,10*ROW('Hygiene Data'!D70)),0),"]"),IF(AND(ISNUMBER(OFFSET('Hygiene Data'!$D$8,0,10*ROW('Hygiene Data'!D70))),DS76="",ISNUMBER(OFFSET('Hygiene Data'!$D$8,0,10*ROW('Hygiene Data'!D70)))),OFFSET('Hygiene Data'!$D$8,0,10*ROW('Hygiene Data'!D70)),NA())))</f>
        <v>#N/A</v>
      </c>
      <c r="BE76" s="135" t="e">
        <f ca="1">+IF(AND(ISNUMBER(OFFSET('Hygiene Data'!$D$10,0,10*ROW('Hygiene Data'!D70))),DT76="Yes"),OFFSET('Hygiene Data'!$D$10,0,10*ROW('Hygiene Data'!D70)),IF(AND(ISNUMBER(OFFSET('Hygiene Data'!$D$10,0,10*ROW('Hygiene Data'!D70))),DT76="No",ISNUMBER(OFFSET('Hygiene Data'!$D$10,0,10*ROW('Hygiene Data'!D70)))),CONCATENATE("[",ROUND(OFFSET('Hygiene Data'!$D$10,0,10*ROW('Hygiene Data'!D70)),0),"]"),IF(AND(ISNUMBER(OFFSET('Hygiene Data'!$D$10,0,10*ROW('Hygiene Data'!D70))),DT76="",ISNUMBER(OFFSET('Hygiene Data'!$D$10,0,10*ROW('Hygiene Data'!D70)))),OFFSET('Hygiene Data'!$D$10,0,10*ROW('Hygiene Data'!D70)),NA())))</f>
        <v>#N/A</v>
      </c>
      <c r="BF76" s="135" t="e">
        <f ca="1">+IF(AND(ISNUMBER(OFFSET('Hygiene Data'!$E$6,0,10*ROW('Hygiene Data'!E70))),DU76="Yes"),OFFSET('Hygiene Data'!$E$6,0,10*ROW('Hygiene Data'!E70)),IF(AND(ISNUMBER(OFFSET('Hygiene Data'!$E$6,0,10*ROW('Hygiene Data'!E70))),DU76="No",ISNUMBER(OFFSET('Hygiene Data'!$E$6,0,10*ROW('Hygiene Data'!E70)))),CONCATENATE("[",ROUND(OFFSET('Hygiene Data'!$E$6,0,10*ROW('Hygiene Data'!E70)),0),"]"),IF(AND(ISNUMBER(OFFSET('Hygiene Data'!$E$6,0,10*ROW('Hygiene Data'!E70))),DU76="",ISNUMBER(OFFSET('Hygiene Data'!$E$6,0,10*ROW('Hygiene Data'!E70)))),OFFSET('Hygiene Data'!$E$6,0,10*ROW('Hygiene Data'!E70)),NA())))</f>
        <v>#N/A</v>
      </c>
      <c r="BG76" s="135" t="e">
        <f ca="1">+IF(AND(ISNUMBER(OFFSET('Hygiene Data'!$E$8,0,10*ROW('Hygiene Data'!E70))),DV76="Yes"),OFFSET('Hygiene Data'!$E$8,0,10*ROW('Hygiene Data'!E70)),IF(AND(ISNUMBER(OFFSET('Hygiene Data'!$E$8,0,10*ROW('Hygiene Data'!E70))),DV76="No",ISNUMBER(OFFSET('Hygiene Data'!$E$8,0,10*ROW('Hygiene Data'!E70)))),CONCATENATE("[",ROUND(OFFSET('Hygiene Data'!$E$8,0,10*ROW('Hygiene Data'!E70)),0),"]"),IF(AND(ISNUMBER(OFFSET('Hygiene Data'!$E$8,0,10*ROW('Hygiene Data'!E70))),DV76="",ISNUMBER(OFFSET('Hygiene Data'!$E$8,0,10*ROW('Hygiene Data'!E70)))),OFFSET('Hygiene Data'!$E$8,0,10*ROW('Hygiene Data'!E70)),NA())))</f>
        <v>#N/A</v>
      </c>
      <c r="BH76" s="135" t="e">
        <f ca="1">+IF(AND(ISNUMBER(OFFSET('Hygiene Data'!$E$10,0,10*ROW('Hygiene Data'!E70))),DW76="Yes"),OFFSET('Hygiene Data'!$E$10,0,10*ROW('Hygiene Data'!E70)),IF(AND(ISNUMBER(OFFSET('Hygiene Data'!$E$10,0,10*ROW('Hygiene Data'!E70))),DW76="No",ISNUMBER(OFFSET('Hygiene Data'!$E$10,0,10*ROW('Hygiene Data'!E70)))),CONCATENATE("[",ROUND(OFFSET('Hygiene Data'!$E$10,0,10*ROW('Hygiene Data'!E70)),0),"]"),IF(AND(ISNUMBER(OFFSET('Hygiene Data'!$E$10,0,10*ROW('Hygiene Data'!E70))),DW76="",ISNUMBER(OFFSET('Hygiene Data'!$E$10,0,10*ROW('Hygiene Data'!E70)))),OFFSET('Hygiene Data'!$E$10,0,10*ROW('Hygiene Data'!E70)),NA())))</f>
        <v>#N/A</v>
      </c>
      <c r="BI76" s="135" t="e">
        <f ca="1">+IF(AND(ISNUMBER(OFFSET('Hygiene Data'!$F$6,0,10*ROW('Hygiene Data'!F70))),DX76="Yes"),OFFSET('Hygiene Data'!$F$6,0,10*ROW('Hygiene Data'!F70)),IF(AND(ISNUMBER(OFFSET('Hygiene Data'!$F$6,0,10*ROW('Hygiene Data'!F70))),DX76="No",ISNUMBER(OFFSET('Hygiene Data'!$F$6,0,10*ROW('Hygiene Data'!F70)))),CONCATENATE("[",ROUND(OFFSET('Hygiene Data'!$F$6,0,10*ROW('Hygiene Data'!F70)),0),"]"),IF(AND(ISNUMBER(OFFSET('Hygiene Data'!$F$6,0,10*ROW('Hygiene Data'!F70))),DX76="",ISNUMBER(OFFSET('Hygiene Data'!$F$6,0,10*ROW('Hygiene Data'!F70)))),OFFSET('Hygiene Data'!$F$6,0,10*ROW('Hygiene Data'!F70)),NA())))</f>
        <v>#N/A</v>
      </c>
      <c r="BJ76" s="135" t="e">
        <f ca="1">+IF(AND(ISNUMBER(OFFSET('Hygiene Data'!$F$8,0,10*ROW('Hygiene Data'!F70))),DY76="Yes"),OFFSET('Hygiene Data'!$F$8,0,10*ROW('Hygiene Data'!F70)),IF(AND(ISNUMBER(OFFSET('Hygiene Data'!$F$8,0,10*ROW('Hygiene Data'!F70))),DY76="No",ISNUMBER(OFFSET('Hygiene Data'!$F$8,0,10*ROW('Hygiene Data'!F70)))),CONCATENATE("[",ROUND(OFFSET('Hygiene Data'!$F$8,0,10*ROW('Hygiene Data'!F70)),0),"]"),IF(AND(ISNUMBER(OFFSET('Hygiene Data'!$F$8,0,10*ROW('Hygiene Data'!F70))),DY76="",ISNUMBER(OFFSET('Hygiene Data'!$F$8,0,10*ROW('Hygiene Data'!F70)))),OFFSET('Hygiene Data'!$F$8,0,10*ROW('Hygiene Data'!F70)),NA())))</f>
        <v>#N/A</v>
      </c>
      <c r="BK76" s="135" t="e">
        <f ca="1">+IF(AND(ISNUMBER(OFFSET('Hygiene Data'!$F$10,0,10*ROW('Hygiene Data'!F70))),DZ76="Yes"),OFFSET('Hygiene Data'!$F$10,0,10*ROW('Hygiene Data'!F70)),IF(AND(ISNUMBER(OFFSET('Hygiene Data'!$F$10,0,10*ROW('Hygiene Data'!F70))),DZ76="No",ISNUMBER(OFFSET('Hygiene Data'!$F$10,0,10*ROW('Hygiene Data'!F70)))),CONCATENATE("[",ROUND(OFFSET('Hygiene Data'!$F$10,0,10*ROW('Hygiene Data'!F70)),0),"]"),IF(AND(ISNUMBER(OFFSET('Hygiene Data'!$F$10,0,10*ROW('Hygiene Data'!F70))),DZ76="",ISNUMBER(OFFSET('Hygiene Data'!$F$10,0,10*ROW('Hygiene Data'!F70)))),OFFSET('Hygiene Data'!$F$10,0,10*ROW('Hygiene Data'!F70)),NA())))</f>
        <v>#N/A</v>
      </c>
      <c r="BL76" s="135" t="e">
        <f ca="1">+IF(AND(ISNUMBER(OFFSET('Hygiene Data'!$G$6,0,10*ROW('Hygiene Data'!G70))),EA76="Yes"),OFFSET('Hygiene Data'!$G$6,0,10*ROW('Hygiene Data'!G70)),IF(AND(ISNUMBER(OFFSET('Hygiene Data'!$G$6,0,10*ROW('Hygiene Data'!G70))),EA76="No",ISNUMBER(OFFSET('Hygiene Data'!$G$6,0,10*ROW('Hygiene Data'!G70)))),CONCATENATE("[",ROUND(OFFSET('Hygiene Data'!$G$6,0,10*ROW('Hygiene Data'!G70)),0),"]"),IF(AND(ISNUMBER(OFFSET('Hygiene Data'!$G$6,0,10*ROW('Hygiene Data'!G70))),EA76="",ISNUMBER(OFFSET('Hygiene Data'!$G$6,0,10*ROW('Hygiene Data'!G70)))),OFFSET('Hygiene Data'!$G$6,0,10*ROW('Hygiene Data'!G70)),NA())))</f>
        <v>#N/A</v>
      </c>
      <c r="BM76" s="135" t="e">
        <f ca="1">+IF(AND(ISNUMBER(OFFSET('Hygiene Data'!$G$8,0,10*ROW('Hygiene Data'!G70))),EB76="Yes"),OFFSET('Hygiene Data'!$G$8,0,10*ROW('Hygiene Data'!G70)),IF(AND(ISNUMBER(OFFSET('Hygiene Data'!$G$8,0,10*ROW('Hygiene Data'!G70))),EB76="No",ISNUMBER(OFFSET('Hygiene Data'!$G$8,0,10*ROW('Hygiene Data'!G70)))),CONCATENATE("[",ROUND(OFFSET('Hygiene Data'!$G$8,0,10*ROW('Hygiene Data'!G70)),0),"]"),IF(AND(ISNUMBER(OFFSET('Hygiene Data'!$G$8,0,10*ROW('Hygiene Data'!G70))),EB76="",ISNUMBER(OFFSET('Hygiene Data'!$G$8,0,10*ROW('Hygiene Data'!G70)))),OFFSET('Hygiene Data'!$G$8,0,10*ROW('Hygiene Data'!G70)),NA())))</f>
        <v>#N/A</v>
      </c>
      <c r="BN76" s="135" t="e">
        <f ca="1">+IF(AND(ISNUMBER(OFFSET('Hygiene Data'!$G$10,0,10*ROW('Hygiene Data'!G70))),EC76="Yes"),OFFSET('Hygiene Data'!$G$10,0,10*ROW('Hygiene Data'!G70)),IF(AND(ISNUMBER(OFFSET('Hygiene Data'!$G$10,0,10*ROW('Hygiene Data'!G70))),EC76="No",ISNUMBER(OFFSET('Hygiene Data'!$G$10,0,10*ROW('Hygiene Data'!G70)))),CONCATENATE("[",ROUND(OFFSET('Hygiene Data'!$G$10,0,10*ROW('Hygiene Data'!G70)),0),"]"),IF(AND(ISNUMBER(OFFSET('Hygiene Data'!$G$10,0,10*ROW('Hygiene Data'!G70))),EC76="",ISNUMBER(OFFSET('Hygiene Data'!$G$10,0,10*ROW('Hygiene Data'!G70)))),OFFSET('Hygiene Data'!$G$10,0,10*ROW('Hygiene Data'!G70)),NA())))</f>
        <v>#N/A</v>
      </c>
      <c r="BO76" s="135" t="e">
        <f ca="1">+IF(AND(ISNUMBER(OFFSET('Hygiene Data'!$H$6,0,10*ROW('Hygiene Data'!H70))),ED76="Yes"),OFFSET('Hygiene Data'!$H$6,0,10*ROW('Hygiene Data'!H70)),IF(AND(ISNUMBER(OFFSET('Hygiene Data'!$H$6,0,10*ROW('Hygiene Data'!H70))),ED76="No",ISNUMBER(OFFSET('Hygiene Data'!$H$6,0,10*ROW('Hygiene Data'!H70)))),CONCATENATE("[",ROUND(OFFSET('Hygiene Data'!$H$6,0,10*ROW('Hygiene Data'!H70)),0),"]"),IF(AND(ISNUMBER(OFFSET('Hygiene Data'!$H$6,0,10*ROW('Hygiene Data'!H70))),ED76="",ISNUMBER(OFFSET('Hygiene Data'!$H$6,0,10*ROW('Hygiene Data'!H70)))),OFFSET('Hygiene Data'!$H$6,0,10*ROW('Hygiene Data'!H70)),NA())))</f>
        <v>#N/A</v>
      </c>
      <c r="BP76" s="135" t="e">
        <f ca="1">+IF(AND(ISNUMBER(OFFSET('Hygiene Data'!$H$8,0,10*ROW('Hygiene Data'!H70))),EE76="Yes"),OFFSET('Hygiene Data'!$H$8,0,10*ROW('Hygiene Data'!H70)),IF(AND(ISNUMBER(OFFSET('Hygiene Data'!$H$8,0,10*ROW('Hygiene Data'!H70))),EE76="No",ISNUMBER(OFFSET('Hygiene Data'!$H$8,0,10*ROW('Hygiene Data'!H70)))),CONCATENATE("[",ROUND(OFFSET('Hygiene Data'!$H$8,0,10*ROW('Hygiene Data'!H70)),0),"]"),IF(AND(ISNUMBER(OFFSET('Hygiene Data'!$H$8,0,10*ROW('Hygiene Data'!H70))),EE76="",ISNUMBER(OFFSET('Hygiene Data'!$H$8,0,10*ROW('Hygiene Data'!H70)))),OFFSET('Hygiene Data'!$H$8,0,10*ROW('Hygiene Data'!H70)),NA())))</f>
        <v>#N/A</v>
      </c>
      <c r="BQ76" s="135" t="e">
        <f ca="1">+IF(AND(ISNUMBER(OFFSET('Hygiene Data'!$H$10,0,10*ROW('Hygiene Data'!H70))),EF76="Yes"),OFFSET('Hygiene Data'!$H$10,0,10*ROW('Hygiene Data'!H70)),IF(AND(ISNUMBER(OFFSET('Hygiene Data'!$H$10,0,10*ROW('Hygiene Data'!H70))),EF76="No",ISNUMBER(OFFSET('Hygiene Data'!$H$10,0,10*ROW('Hygiene Data'!H70)))),CONCATENATE("[",ROUND(OFFSET('Hygiene Data'!$H$10,0,10*ROW('Hygiene Data'!H70)),0),"]"),IF(AND(ISNUMBER(OFFSET('Hygiene Data'!$H$10,0,10*ROW('Hygiene Data'!H70))),EF76="",ISNUMBER(OFFSET('Hygiene Data'!$H$10,0,10*ROW('Hygiene Data'!H70)))),OFFSET('Hygiene Data'!$H$10,0,10*ROW('Hygiene Data'!H70)),NA())))</f>
        <v>#N/A</v>
      </c>
      <c r="BS76" s="34" t="str">
        <f ca="1">+IF(OFFSET('Water Data'!$C$28,0,10*ROW('Water Data'!C70))="","",OFFSET('Water Data'!$C$28,0,10*ROW('Water Data'!C70)))</f>
        <v/>
      </c>
      <c r="BT76" s="34" t="str">
        <f ca="1">+IF(OFFSET('Water Data'!$C$29,0,10*ROW('Water Data'!C70))="","",OFFSET('Water Data'!$C$29,0,10*ROW('Water Data'!C70)))</f>
        <v/>
      </c>
      <c r="BU76" s="34" t="str">
        <f ca="1">+IF(OFFSET('Water Data'!$C$30,0,10*ROW('Water Data'!C70))="","",OFFSET('Water Data'!$C$30,0,10*ROW('Water Data'!C70)))</f>
        <v/>
      </c>
      <c r="BV76" s="34" t="str">
        <f ca="1">+IF(OFFSET('Water Data'!$D$28,0,10*ROW('Water Data'!D70))="","",OFFSET('Water Data'!$D$28,0,10*ROW('Water Data'!D70)))</f>
        <v/>
      </c>
      <c r="BW76" s="34" t="str">
        <f ca="1">+IF(OFFSET('Water Data'!$D$29,0,10*ROW('Water Data'!D70))="","",OFFSET('Water Data'!$D$29,0,10*ROW('Water Data'!D70)))</f>
        <v/>
      </c>
      <c r="BX76" s="34" t="str">
        <f ca="1">+IF(OFFSET('Water Data'!$D$30,0,10*ROW('Water Data'!D70))="","",OFFSET('Water Data'!$D$30,0,10*ROW('Water Data'!D70)))</f>
        <v/>
      </c>
      <c r="BY76" s="34" t="str">
        <f ca="1">+IF(OFFSET('Water Data'!$E$28,0,10*ROW('Water Data'!E70))="","",OFFSET('Water Data'!$E$28,0,10*ROW('Water Data'!E70)))</f>
        <v/>
      </c>
      <c r="BZ76" s="34" t="str">
        <f ca="1">+IF(OFFSET('Water Data'!$E$29,0,10*ROW('Water Data'!E70))="","",OFFSET('Water Data'!$E$29,0,10*ROW('Water Data'!E70)))</f>
        <v/>
      </c>
      <c r="CA76" s="34" t="str">
        <f ca="1">+IF(OFFSET('Water Data'!$E$30,0,10*ROW('Water Data'!E70))="","",OFFSET('Water Data'!$E$30,0,10*ROW('Water Data'!E70)))</f>
        <v/>
      </c>
      <c r="CB76" s="34" t="str">
        <f ca="1">+IF(OFFSET('Water Data'!$F$28,0,10*ROW('Water Data'!F70))="","",OFFSET('Water Data'!$F$28,0,10*ROW('Water Data'!F70)))</f>
        <v/>
      </c>
      <c r="CC76" s="34" t="str">
        <f ca="1">+IF(OFFSET('Water Data'!$F$29,0,10*ROW('Water Data'!F70))="","",OFFSET('Water Data'!$F$29,0,10*ROW('Water Data'!F70)))</f>
        <v/>
      </c>
      <c r="CD76" s="34" t="str">
        <f ca="1">+IF(OFFSET('Water Data'!$F$30,0,10*ROW('Water Data'!F70))="","",OFFSET('Water Data'!$F$30,0,10*ROW('Water Data'!F70)))</f>
        <v/>
      </c>
      <c r="CE76" s="34" t="str">
        <f ca="1">+IF(OFFSET('Water Data'!$G$28,0,10*ROW('Water Data'!G70))="","",OFFSET('Water Data'!$G$28,0,10*ROW('Water Data'!G70)))</f>
        <v/>
      </c>
      <c r="CF76" s="34" t="str">
        <f ca="1">+IF(OFFSET('Water Data'!$G$29,0,10*ROW('Water Data'!G70))="","",OFFSET('Water Data'!$G$29,0,10*ROW('Water Data'!G70)))</f>
        <v/>
      </c>
      <c r="CG76" s="34" t="str">
        <f ca="1">+IF(OFFSET('Water Data'!$G$30,0,10*ROW('Water Data'!G70))="","",OFFSET('Water Data'!$G$30,0,10*ROW('Water Data'!G70)))</f>
        <v/>
      </c>
      <c r="CH76" s="34" t="str">
        <f ca="1">+IF(OFFSET('Water Data'!$H$28,0,10*ROW('Water Data'!H70))="","",OFFSET('Water Data'!$H$28,0,10*ROW('Water Data'!H70)))</f>
        <v/>
      </c>
      <c r="CI76" s="34" t="str">
        <f ca="1">+IF(OFFSET('Water Data'!$H$29,0,10*ROW('Water Data'!H70))="","",OFFSET('Water Data'!$H$29,0,10*ROW('Water Data'!H70)))</f>
        <v/>
      </c>
      <c r="CJ76" s="34" t="str">
        <f ca="1">+IF(OFFSET('Water Data'!$H$30,0,10*ROW('Water Data'!H70))="","",OFFSET('Water Data'!$H$30,0,10*ROW('Water Data'!H70)))</f>
        <v/>
      </c>
      <c r="CK76" s="34" t="str">
        <f ca="1">+IF(OFFSET('Sanitation Data'!$C$29,0,10*ROW('Sanitation Data'!C70))="","",OFFSET('Sanitation Data'!$C$29,0,10*ROW('Sanitation Data'!C70)))</f>
        <v/>
      </c>
      <c r="CL76" s="34" t="str">
        <f ca="1">+IF(OFFSET('Sanitation Data'!$C$30,0,10*ROW('Sanitation Data'!C70))="","",OFFSET('Sanitation Data'!$C$30,0,10*ROW('Sanitation Data'!C70)))</f>
        <v/>
      </c>
      <c r="CM76" s="34" t="str">
        <f ca="1">+IF(OFFSET('Sanitation Data'!$C$31,0,10*ROW('Sanitation Data'!C70))="","",OFFSET('Sanitation Data'!$C$31,0,10*ROW('Sanitation Data'!C70)))</f>
        <v/>
      </c>
      <c r="CN76" s="34" t="str">
        <f ca="1">+IF(OFFSET('Sanitation Data'!$C$32,0,10*ROW('Sanitation Data'!C70))="","",OFFSET('Sanitation Data'!$C$32,0,10*ROW('Sanitation Data'!C70)))</f>
        <v/>
      </c>
      <c r="CO76" s="34" t="str">
        <f ca="1">+IF(OFFSET('Sanitation Data'!$C$33,0,10*ROW('Sanitation Data'!C70))="","",OFFSET('Sanitation Data'!$C$33,0,10*ROW('Sanitation Data'!C70)))</f>
        <v/>
      </c>
      <c r="CP76" s="34" t="str">
        <f ca="1">+IF(OFFSET('Sanitation Data'!$D$29,0,10*ROW('Sanitation Data'!D70))="","",OFFSET('Sanitation Data'!$D$29,0,10*ROW('Sanitation Data'!D70)))</f>
        <v/>
      </c>
      <c r="CQ76" s="34" t="str">
        <f ca="1">+IF(OFFSET('Sanitation Data'!$D$30,0,10*ROW('Sanitation Data'!D70))="","",OFFSET('Sanitation Data'!$D$30,0,10*ROW('Sanitation Data'!D70)))</f>
        <v/>
      </c>
      <c r="CR76" s="34" t="str">
        <f ca="1">+IF(OFFSET('Sanitation Data'!$D$31,0,10*ROW('Sanitation Data'!D70))="","",OFFSET('Sanitation Data'!$D$31,0,10*ROW('Sanitation Data'!D70)))</f>
        <v/>
      </c>
      <c r="CS76" s="34" t="str">
        <f ca="1">+IF(OFFSET('Sanitation Data'!$D$32,0,10*ROW('Sanitation Data'!D70))="","",OFFSET('Sanitation Data'!$D$32,0,10*ROW('Sanitation Data'!D70)))</f>
        <v/>
      </c>
      <c r="CT76" s="34" t="str">
        <f ca="1">+IF(OFFSET('Sanitation Data'!$D$33,0,10*ROW('Sanitation Data'!D70))="","",OFFSET('Sanitation Data'!$D$33,0,10*ROW('Sanitation Data'!D70)))</f>
        <v/>
      </c>
      <c r="CU76" s="34" t="str">
        <f ca="1">+IF(OFFSET('Sanitation Data'!$E$29,0,10*ROW('Sanitation Data'!E70))="","",OFFSET('Sanitation Data'!$E$29,0,10*ROW('Sanitation Data'!E70)))</f>
        <v/>
      </c>
      <c r="CV76" s="34" t="str">
        <f ca="1">+IF(OFFSET('Sanitation Data'!$E$30,0,10*ROW('Sanitation Data'!E70))="","",OFFSET('Sanitation Data'!$E$30,0,10*ROW('Sanitation Data'!E70)))</f>
        <v/>
      </c>
      <c r="CW76" s="34" t="str">
        <f ca="1">+IF(OFFSET('Sanitation Data'!$E$31,0,10*ROW('Sanitation Data'!E70))="","",OFFSET('Sanitation Data'!$E$31,0,10*ROW('Sanitation Data'!E70)))</f>
        <v/>
      </c>
      <c r="CX76" s="34" t="str">
        <f ca="1">+IF(OFFSET('Sanitation Data'!$E$32,0,10*ROW('Sanitation Data'!E70))="","",OFFSET('Sanitation Data'!$E$32,0,10*ROW('Sanitation Data'!E70)))</f>
        <v/>
      </c>
      <c r="CY76" s="34" t="str">
        <f ca="1">+IF(OFFSET('Sanitation Data'!$E$33,0,10*ROW('Sanitation Data'!E70))="","",OFFSET('Sanitation Data'!$E$33,0,10*ROW('Sanitation Data'!E70)))</f>
        <v/>
      </c>
      <c r="CZ76" s="34" t="str">
        <f ca="1">+IF(OFFSET('Sanitation Data'!$F$29,0,10*ROW('Sanitation Data'!F70))="","",OFFSET('Sanitation Data'!$F$29,0,10*ROW('Sanitation Data'!F70)))</f>
        <v/>
      </c>
      <c r="DA76" s="34" t="str">
        <f ca="1">+IF(OFFSET('Sanitation Data'!$F$30,0,10*ROW('Sanitation Data'!F70))="","",OFFSET('Sanitation Data'!$F$30,0,10*ROW('Sanitation Data'!F70)))</f>
        <v/>
      </c>
      <c r="DB76" s="34" t="str">
        <f ca="1">+IF(OFFSET('Sanitation Data'!$F$31,0,10*ROW('Sanitation Data'!F70))="","",OFFSET('Sanitation Data'!$F$31,0,10*ROW('Sanitation Data'!F70)))</f>
        <v/>
      </c>
      <c r="DC76" s="34" t="str">
        <f ca="1">+IF(OFFSET('Sanitation Data'!$F$32,0,10*ROW('Sanitation Data'!F70))="","",OFFSET('Sanitation Data'!$F$32,0,10*ROW('Sanitation Data'!F70)))</f>
        <v/>
      </c>
      <c r="DD76" s="34" t="str">
        <f ca="1">+IF(OFFSET('Sanitation Data'!$F$33,0,10*ROW('Sanitation Data'!F70))="","",OFFSET('Sanitation Data'!$F$33,0,10*ROW('Sanitation Data'!F70)))</f>
        <v/>
      </c>
      <c r="DE76" s="34" t="str">
        <f ca="1">+IF(OFFSET('Sanitation Data'!$G$29,0,10*ROW('Sanitation Data'!G70))="","",OFFSET('Sanitation Data'!$G$29,0,10*ROW('Sanitation Data'!G70)))</f>
        <v/>
      </c>
      <c r="DF76" s="34" t="str">
        <f ca="1">+IF(OFFSET('Sanitation Data'!$G$30,0,10*ROW('Sanitation Data'!G70))="","",OFFSET('Sanitation Data'!$G$30,0,10*ROW('Sanitation Data'!G70)))</f>
        <v/>
      </c>
      <c r="DG76" s="34" t="str">
        <f ca="1">+IF(OFFSET('Sanitation Data'!$G$31,0,10*ROW('Sanitation Data'!G70))="","",OFFSET('Sanitation Data'!$G$31,0,10*ROW('Sanitation Data'!G70)))</f>
        <v/>
      </c>
      <c r="DH76" s="34" t="str">
        <f ca="1">+IF(OFFSET('Sanitation Data'!$G$32,0,10*ROW('Sanitation Data'!G70))="","",OFFSET('Sanitation Data'!$G$32,0,10*ROW('Sanitation Data'!G70)))</f>
        <v/>
      </c>
      <c r="DI76" s="34" t="str">
        <f ca="1">+IF(OFFSET('Sanitation Data'!$G$33,0,10*ROW('Sanitation Data'!G70))="","",OFFSET('Sanitation Data'!$G$33,0,10*ROW('Sanitation Data'!G70)))</f>
        <v/>
      </c>
      <c r="DJ76" s="34" t="str">
        <f ca="1">+IF(OFFSET('Sanitation Data'!$H$29,0,10*ROW('Sanitation Data'!H70))="","",OFFSET('Sanitation Data'!$H$29,0,10*ROW('Sanitation Data'!H70)))</f>
        <v/>
      </c>
      <c r="DK76" s="34" t="str">
        <f ca="1">+IF(OFFSET('Sanitation Data'!$H$30,0,10*ROW('Sanitation Data'!H70))="","",OFFSET('Sanitation Data'!$H$30,0,10*ROW('Sanitation Data'!H70)))</f>
        <v/>
      </c>
      <c r="DL76" s="34" t="str">
        <f ca="1">+IF(OFFSET('Sanitation Data'!$H$31,0,10*ROW('Sanitation Data'!H70))="","",OFFSET('Sanitation Data'!$H$31,0,10*ROW('Sanitation Data'!H70)))</f>
        <v/>
      </c>
      <c r="DM76" s="34" t="str">
        <f ca="1">+IF(OFFSET('Sanitation Data'!$H$32,0,10*ROW('Sanitation Data'!H70))="","",OFFSET('Sanitation Data'!$H$32,0,10*ROW('Sanitation Data'!H70)))</f>
        <v/>
      </c>
      <c r="DN76" s="34" t="str">
        <f ca="1">+IF(OFFSET('Sanitation Data'!$H$33,0,10*ROW('Sanitation Data'!H70))="","",OFFSET('Sanitation Data'!$H$33,0,10*ROW('Sanitation Data'!H70)))</f>
        <v/>
      </c>
      <c r="DO76" s="34" t="str">
        <f ca="1">+IF(OFFSET('Hygiene Data'!$C$12,0,10*ROW('Hygiene Data'!C70))="","",OFFSET('Hygiene Data'!$C$12,0,10*ROW('Hygiene Data'!C70)))</f>
        <v/>
      </c>
      <c r="DP76" s="34" t="str">
        <f ca="1">+IF(OFFSET('Hygiene Data'!$C$13,0,10*ROW('Hygiene Data'!C70))="","",OFFSET('Hygiene Data'!$C$13,0,10*ROW('Hygiene Data'!C70)))</f>
        <v/>
      </c>
      <c r="DQ76" s="34" t="str">
        <f ca="1">+IF(OFFSET('Hygiene Data'!$C$14,0,10*ROW('Hygiene Data'!C70))="","",OFFSET('Hygiene Data'!$C$14,0,10*ROW('Hygiene Data'!C70)))</f>
        <v/>
      </c>
      <c r="DR76" s="34" t="str">
        <f ca="1">+IF(OFFSET('Hygiene Data'!$D$12,0,10*ROW('Hygiene Data'!D70))="","",OFFSET('Hygiene Data'!$D$12,0,10*ROW('Hygiene Data'!D70)))</f>
        <v/>
      </c>
      <c r="DS76" s="34" t="str">
        <f ca="1">+IF(OFFSET('Hygiene Data'!$D$13,0,10*ROW('Hygiene Data'!D70))="","",OFFSET('Hygiene Data'!$D$13,0,10*ROW('Hygiene Data'!D70)))</f>
        <v/>
      </c>
      <c r="DT76" s="34" t="str">
        <f ca="1">+IF(OFFSET('Hygiene Data'!$D$14,0,10*ROW('Hygiene Data'!D70))="","",OFFSET('Hygiene Data'!$D$14,0,10*ROW('Hygiene Data'!D70)))</f>
        <v/>
      </c>
      <c r="DU76" s="34" t="str">
        <f ca="1">+IF(OFFSET('Hygiene Data'!$E$12,0,10*ROW('Hygiene Data'!E70))="","",OFFSET('Hygiene Data'!$E$12,0,10*ROW('Hygiene Data'!E70)))</f>
        <v/>
      </c>
      <c r="DV76" s="34" t="str">
        <f ca="1">+IF(OFFSET('Hygiene Data'!$E$13,0,10*ROW('Hygiene Data'!E70))="","",OFFSET('Hygiene Data'!$E$13,0,10*ROW('Hygiene Data'!E70)))</f>
        <v/>
      </c>
      <c r="DW76" s="34" t="str">
        <f ca="1">+IF(OFFSET('Hygiene Data'!$E$14,0,10*ROW('Hygiene Data'!E70))="","",OFFSET('Hygiene Data'!$E$14,0,10*ROW('Hygiene Data'!E70)))</f>
        <v/>
      </c>
      <c r="DX76" s="34" t="str">
        <f ca="1">+IF(OFFSET('Hygiene Data'!$F$12,0,10*ROW('Hygiene Data'!F70))="","",OFFSET('Hygiene Data'!$F$12,0,10*ROW('Hygiene Data'!F70)))</f>
        <v/>
      </c>
      <c r="DY76" s="34" t="str">
        <f ca="1">+IF(OFFSET('Hygiene Data'!$F$13,0,10*ROW('Hygiene Data'!F70))="","",OFFSET('Hygiene Data'!$F$13,0,10*ROW('Hygiene Data'!F70)))</f>
        <v/>
      </c>
      <c r="DZ76" s="34" t="str">
        <f ca="1">+IF(OFFSET('Hygiene Data'!$F$14,0,10*ROW('Hygiene Data'!F70))="","",OFFSET('Hygiene Data'!$F$14,0,10*ROW('Hygiene Data'!F70)))</f>
        <v/>
      </c>
      <c r="EA76" s="34" t="str">
        <f ca="1">+IF(OFFSET('Hygiene Data'!$G$12,0,10*ROW('Hygiene Data'!G70))="","",OFFSET('Hygiene Data'!$G$12,0,10*ROW('Hygiene Data'!G70)))</f>
        <v/>
      </c>
      <c r="EB76" s="34" t="str">
        <f ca="1">+IF(OFFSET('Hygiene Data'!$G$13,0,10*ROW('Hygiene Data'!G70))="","",OFFSET('Hygiene Data'!$G$13,0,10*ROW('Hygiene Data'!G70)))</f>
        <v/>
      </c>
      <c r="EC76" s="34" t="str">
        <f ca="1">+IF(OFFSET('Hygiene Data'!$G$14,0,10*ROW('Hygiene Data'!G70))="","",OFFSET('Hygiene Data'!$G$14,0,10*ROW('Hygiene Data'!G70)))</f>
        <v/>
      </c>
      <c r="ED76" s="34" t="str">
        <f ca="1">+IF(OFFSET('Hygiene Data'!$H$12,0,10*ROW('Hygiene Data'!H70))="","",OFFSET('Hygiene Data'!$H$12,0,10*ROW('Hygiene Data'!H70)))</f>
        <v/>
      </c>
      <c r="EE76" s="34" t="str">
        <f ca="1">+IF(OFFSET('Hygiene Data'!$H$13,0,10*ROW('Hygiene Data'!H70))="","",OFFSET('Hygiene Data'!$H$13,0,10*ROW('Hygiene Data'!H70)))</f>
        <v/>
      </c>
      <c r="EF76" s="34" t="str">
        <f ca="1">+IF(OFFSET('Hygiene Data'!$H$14,0,10*ROW('Hygiene Data'!H70))="","",OFFSET('Hygiene Data'!$H$14,0,10*ROW('Hygiene Data'!H70)))</f>
        <v/>
      </c>
    </row>
    <row r="77" spans="1:136" x14ac:dyDescent="0.2">
      <c r="A77" s="50" t="str">
        <f ca="1">+IF(OFFSET('Water Data'!$B$1,0,10*ROW('Water Data'!B74))="","",OFFSET('Water Data'!$B$1,0,10*ROW('Water Data'!B74)))</f>
        <v/>
      </c>
      <c r="B77" s="50" t="str">
        <f ca="1">+IF(OFFSET('Water Data'!$A$3,0,10*ROW('Water Data'!A74))="","",OFFSET('Water Data'!$A$3,0,10*ROW('Water Data'!A74)))</f>
        <v/>
      </c>
      <c r="C77" s="50" t="str">
        <f ca="1">+IF(OFFSET('Water Data'!$C$3,0,10*ROW('Water Data'!C74))="","",OFFSET('Water Data'!$C$3,0,10*ROW('Water Data'!C74)))</f>
        <v/>
      </c>
      <c r="D77" s="133" t="e">
        <f ca="1">+IF(AND(ISNUMBER(OFFSET('Water Data'!$C$5,0,10*ROW('Water Data'!C71))),BS77="Yes"),100-OFFSET('Water Data'!$C$5,0,10*ROW('Water Data'!C71)),IF(AND(ISNUMBER(OFFSET('Water Data'!$C$5,0,10*ROW('Water Data'!C71))),BS77="No",ISNUMBER(OFFSET('Water Data'!$C$5,0,10*ROW('Water Data'!C71)))),CONCATENATE("[",ROUND(100-OFFSET('Water Data'!$C$5,0,10*ROW('Water Data'!C71)),0),"]"),IF(AND(ISNUMBER(OFFSET('Water Data'!$C$5,0,10*ROW('Water Data'!C71))),BS77="",ISNUMBER(OFFSET('Water Data'!$C$5,0,10*ROW('Water Data'!C71)))),100-OFFSET('Water Data'!$C$5,0,10*ROW('Water Data'!C71)),NA())))</f>
        <v>#N/A</v>
      </c>
      <c r="E77" s="133" t="e">
        <f ca="1">+IF(AND(ISNUMBER(OFFSET('Water Data'!$C$7,0,10*ROW('Water Data'!D71))),BT77="Yes"),OFFSET('Water Data'!$C$7,0,10*ROW('Water Data'!C71)),IF(AND(ISNUMBER(OFFSET('Water Data'!$C$7,0,10*ROW('Water Data'!C71))),BT77="No",ISNUMBER(OFFSET('Water Data'!$C$7,0,10*ROW('Water Data'!C71)))),CONCATENATE("[",ROUND(OFFSET('Water Data'!$C$7,0,10*ROW('Water Data'!C71)),0),"]"),IF(AND(ISNUMBER(OFFSET('Water Data'!$C$7,0,10*ROW('Water Data'!C71))),BT77="",ISNUMBER(OFFSET('Water Data'!$C$7,0,10*ROW('Water Data'!C71)))),OFFSET('Water Data'!$C$7,0,10*ROW('Water Data'!C71)),NA())))</f>
        <v>#N/A</v>
      </c>
      <c r="F77" s="133" t="e">
        <f ca="1">+IF(AND(ISNUMBER(OFFSET('Water Data'!$C$10,0,10*ROW('Water Data'!C71))),BU77="Yes"),OFFSET('Water Data'!$C$10,0,10*ROW('Water Data'!C71)),IF(AND(ISNUMBER(OFFSET('Water Data'!$C$10,0,10*ROW('Water Data'!C71))),BU77="No",ISNUMBER(OFFSET('Water Data'!$C$10,0,10*ROW('Water Data'!C71)))),CONCATENATE("[",ROUND(OFFSET('Water Data'!$C$10,0,10*ROW('Water Data'!C71)),0),"]"),IF(AND(ISNUMBER(OFFSET('Water Data'!$C$10,0,10*ROW('Water Data'!C71))),BU77="",ISNUMBER(OFFSET('Water Data'!$C$10,0,10*ROW('Water Data'!C71)))),OFFSET('Water Data'!$C$10,0,10*ROW('Water Data'!C71)),NA())))</f>
        <v>#N/A</v>
      </c>
      <c r="G77" s="133" t="e">
        <f ca="1">+IF(AND(ISNUMBER(OFFSET('Water Data'!$D$5,0,10*ROW('Water Data'!D71))),BV77="Yes"),100-OFFSET('Water Data'!$D$5,0,10*ROW('Water Data'!D71)),IF(AND(ISNUMBER(OFFSET('Water Data'!$D$5,0,10*ROW('Water Data'!D71))),BV77="No",ISNUMBER(OFFSET('Water Data'!$D$5,0,10*ROW('Water Data'!D71)))),CONCATENATE("[",ROUND(100-OFFSET('Water Data'!$D$5,0,10*ROW('Water Data'!D71)),0),"]"),IF(AND(ISNUMBER(OFFSET('Water Data'!$D$5,0,10*ROW('Water Data'!D71))),BV77="",ISNUMBER(OFFSET('Water Data'!$D$5,0,10*ROW('Water Data'!D71)))),100-OFFSET('Water Data'!$D$5,0,10*ROW('Water Data'!D71)),NA())))</f>
        <v>#N/A</v>
      </c>
      <c r="H77" s="133" t="e">
        <f ca="1">+IF(AND(ISNUMBER(OFFSET('Water Data'!$D$7,0,10*ROW('Water Data'!D71))),BW77="Yes"),OFFSET('Water Data'!$D$7,0,10*ROW('Water Data'!D71)),IF(AND(ISNUMBER(OFFSET('Water Data'!$D$7,0,10*ROW('Water Data'!D71))),BW77="No",ISNUMBER(OFFSET('Water Data'!$D$7,0,10*ROW('Water Data'!D71)))),CONCATENATE("[",ROUND(OFFSET('Water Data'!$C$7,0,10*ROW('Water Data'!D71)),0),"]"),IF(AND(ISNUMBER(OFFSET('Water Data'!$D$7,0,10*ROW('Water Data'!D71))),BW77="",ISNUMBER(OFFSET('Water Data'!$D$7,0,10*ROW('Water Data'!D71)))),OFFSET('Water Data'!$D$7,0,10*ROW('Water Data'!D71)),NA())))</f>
        <v>#N/A</v>
      </c>
      <c r="I77" s="133" t="e">
        <f ca="1">+IF(AND(ISNUMBER(OFFSET('Water Data'!$D$10,0,10*ROW('Water Data'!D71))),BX77="Yes"),OFFSET('Water Data'!$D$10,0,10*ROW('Water Data'!D71)),IF(AND(ISNUMBER(OFFSET('Water Data'!$D$10,0,10*ROW('Water Data'!D71))),BX77="No",ISNUMBER(OFFSET('Water Data'!$D$10,0,10*ROW('Water Data'!D71)))),CONCATENATE("[",ROUND(OFFSET('Water Data'!$D$10,0,10*ROW('Water Data'!D71)),0),"]"),IF(AND(ISNUMBER(OFFSET('Water Data'!$D$10,0,10*ROW('Water Data'!D71))),BX77="",ISNUMBER(OFFSET('Water Data'!$D$10,0,10*ROW('Water Data'!D71)))),OFFSET('Water Data'!$D$10,0,10*ROW('Water Data'!D71)),NA())))</f>
        <v>#N/A</v>
      </c>
      <c r="J77" s="133" t="e">
        <f ca="1">+IF(AND(ISNUMBER(OFFSET('Water Data'!$E$5,0,10*ROW('Water Data'!E71))),BY77="Yes"),100-OFFSET('Water Data'!$E$5,0,10*ROW('Water Data'!E71)),IF(AND(ISNUMBER(OFFSET('Water Data'!$E$5,0,10*ROW('Water Data'!E71))),BY77="No",ISNUMBER(OFFSET('Water Data'!$E$5,0,10*ROW('Water Data'!E71)))),CONCATENATE("[",ROUND(100-OFFSET('Water Data'!$E$5,0,10*ROW('Water Data'!E71)),0),"]"),IF(AND(ISNUMBER(OFFSET('Water Data'!$E$5,0,10*ROW('Water Data'!E71))),BY77="",ISNUMBER(OFFSET('Water Data'!$E$5,0,10*ROW('Water Data'!E71)))),100-OFFSET('Water Data'!$E$5,0,10*ROW('Water Data'!E71)),NA())))</f>
        <v>#N/A</v>
      </c>
      <c r="K77" s="133" t="e">
        <f ca="1">+IF(AND(ISNUMBER(OFFSET('Water Data'!$E$7,0,10*ROW('Water Data'!E71))),BZ77="Yes"),OFFSET('Water Data'!$E$7,0,10*ROW('Water Data'!E71)),IF(AND(ISNUMBER(OFFSET('Water Data'!$E$7,0,10*ROW('Water Data'!E71))),BZ77="No",ISNUMBER(OFFSET('Water Data'!$E$7,0,10*ROW('Water Data'!E71)))),CONCATENATE("[",ROUND(OFFSET('Water Data'!$E$7,0,10*ROW('Water Data'!E71)),0),"]"),IF(AND(ISNUMBER(OFFSET('Water Data'!$E$7,0,10*ROW('Water Data'!E71))),BZ77="",ISNUMBER(OFFSET('Water Data'!$E$7,0,10*ROW('Water Data'!E71)))),OFFSET('Water Data'!$E$7,0,10*ROW('Water Data'!E71)),NA())))</f>
        <v>#N/A</v>
      </c>
      <c r="L77" s="133" t="e">
        <f ca="1">+IF(AND(ISNUMBER(OFFSET('Water Data'!$E$10,0,10*ROW('Water Data'!E71))),CA77="Yes"),OFFSET('Water Data'!$E$10,0,10*ROW('Water Data'!E71)),IF(AND(ISNUMBER(OFFSET('Water Data'!$E$10,0,10*ROW('Water Data'!E71))),CA77="No",ISNUMBER(OFFSET('Water Data'!$E$10,0,10*ROW('Water Data'!E71)))),CONCATENATE("[",ROUND(OFFSET('Water Data'!$E$10,0,10*ROW('Water Data'!E71)),0),"]"),IF(AND(ISNUMBER(OFFSET('Water Data'!$E$10,0,10*ROW('Water Data'!E71))),CA77="",ISNUMBER(OFFSET('Water Data'!$E$10,0,10*ROW('Water Data'!E71)))),OFFSET('Water Data'!$E$10,0,10*ROW('Water Data'!E71)),NA())))</f>
        <v>#N/A</v>
      </c>
      <c r="M77" s="133" t="e">
        <f ca="1">+IF(AND(ISNUMBER(OFFSET('Water Data'!$F$5,0,10*ROW('Water Data'!F71))),CB77="Yes"),100-OFFSET('Water Data'!$F$5,0,10*ROW('Water Data'!F71)),IF(AND(ISNUMBER(OFFSET('Water Data'!$F$5,0,10*ROW('Water Data'!F71))),CB77="No",ISNUMBER(OFFSET('Water Data'!$F$5,0,10*ROW('Water Data'!F71)))),CONCATENATE("[",ROUND(100-OFFSET('Water Data'!$F$5,0,10*ROW('Water Data'!F71)),0),"]"),IF(AND(ISNUMBER(OFFSET('Water Data'!$F$5,0,10*ROW('Water Data'!F71))),CB77="",ISNUMBER(OFFSET('Water Data'!$F$5,0,10*ROW('Water Data'!F71)))),100-OFFSET('Water Data'!$F$5,0,10*ROW('Water Data'!F71)),NA())))</f>
        <v>#N/A</v>
      </c>
      <c r="N77" s="133" t="e">
        <f ca="1">+IF(AND(ISNUMBER(OFFSET('Water Data'!$F$7,0,10*ROW('Water Data'!F71))),CC77="Yes"),OFFSET('Water Data'!$F$7,0,10*ROW('Water Data'!F71)),IF(AND(ISNUMBER(OFFSET('Water Data'!$F$7,0,10*ROW('Water Data'!F71))),CC77="No",ISNUMBER(OFFSET('Water Data'!$F$7,0,10*ROW('Water Data'!F71)))),CONCATENATE("[",ROUND(OFFSET('Water Data'!$F$7,0,10*ROW('Water Data'!F71)),0),"]"),IF(AND(ISNUMBER(OFFSET('Water Data'!$F$7,0,10*ROW('Water Data'!F71))),CC77="",ISNUMBER(OFFSET('Water Data'!$F$7,0,10*ROW('Water Data'!F71)))),OFFSET('Water Data'!$F$7,0,10*ROW('Water Data'!F71)),NA())))</f>
        <v>#N/A</v>
      </c>
      <c r="O77" s="133" t="e">
        <f ca="1">+IF(AND(ISNUMBER(OFFSET('Water Data'!$F$10,0,10*ROW('Water Data'!F71))),CD77="Yes"),OFFSET('Water Data'!$F$10,0,10*ROW('Water Data'!F71)),IF(AND(ISNUMBER(OFFSET('Water Data'!$F$10,0,10*ROW('Water Data'!F71))),CD77="No",ISNUMBER(OFFSET('Water Data'!$F$10,0,10*ROW('Water Data'!F71)))),CONCATENATE("[",ROUND(OFFSET('Water Data'!$F$10,0,10*ROW('Water Data'!F71)),0),"]"),IF(AND(ISNUMBER(OFFSET('Water Data'!$F$10,0,10*ROW('Water Data'!F71))),CD77="",ISNUMBER(OFFSET('Water Data'!$F$10,0,10*ROW('Water Data'!F71)))),OFFSET('Water Data'!$F$10,0,10*ROW('Water Data'!F71)),NA())))</f>
        <v>#N/A</v>
      </c>
      <c r="P77" s="133" t="e">
        <f ca="1">+IF(AND(ISNUMBER(OFFSET('Water Data'!$G$5,0,10*ROW('Water Data'!G71))),CE77="Yes"),100-OFFSET('Water Data'!$G$5,0,10*ROW('Water Data'!G71)),IF(AND(ISNUMBER(OFFSET('Water Data'!$G$5,0,10*ROW('Water Data'!G71))),CE77="No",ISNUMBER(OFFSET('Water Data'!$G$5,0,10*ROW('Water Data'!G71)))),CONCATENATE("[",ROUND(100-OFFSET('Water Data'!$G$5,0,10*ROW('Water Data'!G71)),0),"]"),IF(AND(ISNUMBER(OFFSET('Water Data'!$G$5,0,10*ROW('Water Data'!G71))),CE77="",ISNUMBER(OFFSET('Water Data'!$G$5,0,10*ROW('Water Data'!G71)))),100-OFFSET('Water Data'!$G$5,0,10*ROW('Water Data'!G71)),NA())))</f>
        <v>#N/A</v>
      </c>
      <c r="Q77" s="133" t="e">
        <f ca="1">+IF(AND(ISNUMBER(OFFSET('Water Data'!$G$7,0,10*ROW('Water Data'!G71))),CF77="Yes"),OFFSET('Water Data'!$G$7,0,10*ROW('Water Data'!G71)),IF(AND(ISNUMBER(OFFSET('Water Data'!$G$7,0,10*ROW('Water Data'!G71))),CF77="No",ISNUMBER(OFFSET('Water Data'!$G$7,0,10*ROW('Water Data'!G71)))),CONCATENATE("[",ROUND(OFFSET('Water Data'!$G$7,0,10*ROW('Water Data'!G71)),0),"]"),IF(AND(ISNUMBER(OFFSET('Water Data'!$G$7,0,10*ROW('Water Data'!G71))),CF77="",ISNUMBER(OFFSET('Water Data'!$G$7,0,10*ROW('Water Data'!G71)))),OFFSET('Water Data'!$G$7,0,10*ROW('Water Data'!G71)),NA())))</f>
        <v>#N/A</v>
      </c>
      <c r="R77" s="133" t="e">
        <f ca="1">+IF(AND(ISNUMBER(OFFSET('Water Data'!$G$10,0,10*ROW('Water Data'!G71))),CG77="Yes"),OFFSET('Water Data'!$G$10,0,10*ROW('Water Data'!G71)),IF(AND(ISNUMBER(OFFSET('Water Data'!$G$10,0,10*ROW('Water Data'!G71))),CG77="No",ISNUMBER(OFFSET('Water Data'!$G$10,0,10*ROW('Water Data'!G71)))),CONCATENATE("[",ROUND(OFFSET('Water Data'!$G$10,0,10*ROW('Water Data'!G71)),0),"]"),IF(AND(ISNUMBER(OFFSET('Water Data'!$G$10,0,10*ROW('Water Data'!G71))),CG77="",ISNUMBER(OFFSET('Water Data'!$G$10,0,10*ROW('Water Data'!G71)))),OFFSET('Water Data'!$G$10,0,10*ROW('Water Data'!G71)),NA())))</f>
        <v>#N/A</v>
      </c>
      <c r="S77" s="133" t="e">
        <f ca="1">+IF(AND(ISNUMBER(OFFSET('Water Data'!$H$5,0,10*ROW('Water Data'!H71))),CH77="Yes"),100-OFFSET('Water Data'!$H$5,0,10*ROW('Water Data'!H71)),IF(AND(ISNUMBER(OFFSET('Water Data'!$H$5,0,10*ROW('Water Data'!H71))),CH77="No",ISNUMBER(OFFSET('Water Data'!$H$5,0,10*ROW('Water Data'!H71)))),CONCATENATE("[",ROUND(100-OFFSET('Water Data'!$H$5,0,10*ROW('Water Data'!H71)),0),"]"),IF(AND(ISNUMBER(OFFSET('Water Data'!$H$5,0,10*ROW('Water Data'!H71))),CH77="",ISNUMBER(OFFSET('Water Data'!$H$5,0,10*ROW('Water Data'!H71)))),100-OFFSET('Water Data'!$H$5,0,10*ROW('Water Data'!H71)),NA())))</f>
        <v>#N/A</v>
      </c>
      <c r="T77" s="133" t="e">
        <f ca="1">+IF(AND(ISNUMBER(OFFSET('Water Data'!$H$7,0,10*ROW('Water Data'!H71))),CI77="Yes"),OFFSET('Water Data'!$H$7,0,10*ROW('Water Data'!H71)),IF(AND(ISNUMBER(OFFSET('Water Data'!$H$7,0,10*ROW('Water Data'!H71))),CI77="No",ISNUMBER(OFFSET('Water Data'!$H$7,0,10*ROW('Water Data'!H71)))),CONCATENATE("[",ROUND(OFFSET('Water Data'!$H$7,0,10*ROW('Water Data'!H71)),0),"]"),IF(AND(ISNUMBER(OFFSET('Water Data'!$H$7,0,10*ROW('Water Data'!H71))),CI77="",ISNUMBER(OFFSET('Water Data'!$H$7,0,10*ROW('Water Data'!H71)))),OFFSET('Water Data'!$H$7,0,10*ROW('Water Data'!H71)),NA())))</f>
        <v>#N/A</v>
      </c>
      <c r="U77" s="133" t="e">
        <f ca="1">+IF(AND(ISNUMBER(OFFSET('Water Data'!$H$10,0,10*ROW('Water Data'!H71))),CJ77="Yes"),OFFSET('Water Data'!$H$10,0,10*ROW('Water Data'!H71)),IF(AND(ISNUMBER(OFFSET('Water Data'!$H$10,0,10*ROW('Water Data'!H71))),CJ77="No",ISNUMBER(OFFSET('Water Data'!$H$10,0,10*ROW('Water Data'!H71)))),CONCATENATE("[",ROUND(OFFSET('Water Data'!$H$10,0,10*ROW('Water Data'!H71)),0),"]"),IF(AND(ISNUMBER(OFFSET('Water Data'!$H$10,0,10*ROW('Water Data'!H71))),CJ77="",ISNUMBER(OFFSET('Water Data'!$H$10,0,10*ROW('Water Data'!H71)))),OFFSET('Water Data'!$H$10,0,10*ROW('Water Data'!H71)),NA())))</f>
        <v>#N/A</v>
      </c>
      <c r="V77" s="134" t="e">
        <f ca="1">+IF(AND(ISNUMBER(OFFSET('Sanitation Data'!$C$5,0,10*ROW('Sanitation Data'!C71))),CK77="Yes"),100-OFFSET('Sanitation Data'!$C$5,0,10*ROW('Sanitation Data'!C71)),IF(AND(ISNUMBER(OFFSET('Sanitation Data'!$C$5,0,10*ROW('Sanitation Data'!C71))),CK77="No",ISNUMBER(OFFSET('Sanitation Data'!$C$5,0,10*ROW('Sanitation Data'!C71)))),CONCATENATE("[",ROUND(100-OFFSET('Sanitation Data'!$C$5,0,10*ROW('Sanitation Data'!C71)),0),"]"),IF(AND(ISNUMBER(OFFSET('Sanitation Data'!$C$5,0,10*ROW('Sanitation Data'!C71))),CK77="",ISNUMBER(OFFSET('Sanitation Data'!$C$5,0,10*ROW('Sanitation Data'!C71)))),100-OFFSET('Sanitation Data'!$C$5,0,10*ROW('Sanitation Data'!C71)),NA())))</f>
        <v>#N/A</v>
      </c>
      <c r="W77" s="134" t="e">
        <f ca="1">+IF(AND(ISNUMBER(OFFSET('Sanitation Data'!$C$7,0,10*ROW('Sanitation Data'!C71))),CL77="Yes"),OFFSET('Sanitation Data'!$C$7,0,10*ROW('Sanitation Data'!C71)),IF(AND(ISNUMBER(OFFSET('Sanitation Data'!$C$7,0,10*ROW('Sanitation Data'!C71))),CL77="No",ISNUMBER(OFFSET('Sanitation Data'!$C$7,0,10*ROW('Sanitation Data'!C71)))),CONCATENATE("[",ROUND(OFFSET('Sanitation Data'!$C$7,0,10*ROW('Sanitation Data'!C71)),0),"]"),IF(AND(ISNUMBER(OFFSET('Sanitation Data'!$C$7,0,10*ROW('Sanitation Data'!C71))),CL77="",ISNUMBER(OFFSET('Sanitation Data'!$C$7,0,10*ROW('Sanitation Data'!C71)))),OFFSET('Sanitation Data'!$C$7,0,10*ROW('Sanitation Data'!C71)),NA())))</f>
        <v>#N/A</v>
      </c>
      <c r="X77" s="134" t="e">
        <f ca="1">+IF(AND(ISNUMBER(OFFSET('Sanitation Data'!$C$11,0,10*ROW('Sanitation Data'!C71))),CM77="Yes"),OFFSET('Sanitation Data'!$C$11,0,10*ROW('Sanitation Data'!C71)),IF(AND(ISNUMBER(OFFSET('Sanitation Data'!$C$11,0,10*ROW('Sanitation Data'!C71))),CM77="No",ISNUMBER(OFFSET('Sanitation Data'!$C$11,0,10*ROW('Sanitation Data'!C71)))),CONCATENATE("[",ROUND(OFFSET('Sanitation Data'!$C$11,0,10*ROW('Sanitation Data'!C71)),0),"]"),IF(AND(ISNUMBER(OFFSET('Sanitation Data'!$C$11,0,10*ROW('Sanitation Data'!C71))),CM77="",ISNUMBER(OFFSET('Sanitation Data'!$C$11,0,10*ROW('Sanitation Data'!C71)))),OFFSET('Sanitation Data'!$C$11,0,10*ROW('Sanitation Data'!C71)),NA())))</f>
        <v>#N/A</v>
      </c>
      <c r="Y77" s="134" t="e">
        <f ca="1">+IF(AND(ISNUMBER(OFFSET('Sanitation Data'!$C$12,0,10*ROW('Sanitation Data'!C71))),CN77="Yes"),OFFSET('Sanitation Data'!$C$12,0,10*ROW('Sanitation Data'!C71)),IF(AND(ISNUMBER(OFFSET('Sanitation Data'!$C$12,0,10*ROW('Sanitation Data'!C71))),CN77="No",ISNUMBER(OFFSET('Sanitation Data'!$C$12,0,10*ROW('Sanitation Data'!C71)))),CONCATENATE("[",ROUND(OFFSET('Sanitation Data'!$C$12,0,10*ROW('Sanitation Data'!C71)),0),"]"),IF(AND(ISNUMBER(OFFSET('Sanitation Data'!$C$12,0,10*ROW('Sanitation Data'!C71))),CN77="",ISNUMBER(OFFSET('Sanitation Data'!$C$12,0,10*ROW('Sanitation Data'!C71)))),OFFSET('Sanitation Data'!$C$12,0,10*ROW('Sanitation Data'!C71)),NA())))</f>
        <v>#N/A</v>
      </c>
      <c r="Z77" s="134" t="e">
        <f ca="1">+IF(AND(ISNUMBER(OFFSET('Sanitation Data'!$C$13,0,10*ROW('Sanitation Data'!C71))),CO77="Yes"),OFFSET('Sanitation Data'!$C$13,0,10*ROW('Sanitation Data'!C71)),IF(AND(ISNUMBER(OFFSET('Sanitation Data'!$C$13,0,10*ROW('Sanitation Data'!C71))),CO77="No",ISNUMBER(OFFSET('Sanitation Data'!$C$13,0,10*ROW('Sanitation Data'!C71)))),CONCATENATE("[",ROUND(OFFSET('Sanitation Data'!$C$13,0,10*ROW('Sanitation Data'!C71)),0),"]"),IF(AND(ISNUMBER(OFFSET('Sanitation Data'!$C$13,0,10*ROW('Sanitation Data'!C71))),CO77="",ISNUMBER(OFFSET('Sanitation Data'!$C$13,0,10*ROW('Sanitation Data'!C71)))),OFFSET('Sanitation Data'!$C$13,0,10*ROW('Sanitation Data'!C71)),NA())))</f>
        <v>#N/A</v>
      </c>
      <c r="AA77" s="134" t="e">
        <f ca="1">+IF(AND(ISNUMBER(OFFSET('Sanitation Data'!$D$5,0,10*ROW('Sanitation Data'!D71))),CP77="Yes"),100-OFFSET('Sanitation Data'!$D$5,0,10*ROW('Sanitation Data'!D71)),IF(AND(ISNUMBER(OFFSET('Sanitation Data'!$D$5,0,10*ROW('Sanitation Data'!D71))),CP77="No",ISNUMBER(OFFSET('Sanitation Data'!$D$5,0,10*ROW('Sanitation Data'!D71)))),CONCATENATE("[",ROUND(100-OFFSET('Sanitation Data'!$D$5,0,10*ROW('Sanitation Data'!D71)),0),"]"),IF(AND(ISNUMBER(OFFSET('Sanitation Data'!$D$5,0,10*ROW('Sanitation Data'!D71))),CP77="",ISNUMBER(OFFSET('Sanitation Data'!$D$5,0,10*ROW('Sanitation Data'!D71)))),100-OFFSET('Sanitation Data'!$D$5,0,10*ROW('Sanitation Data'!D71)),NA())))</f>
        <v>#N/A</v>
      </c>
      <c r="AB77" s="134" t="e">
        <f ca="1">+IF(AND(ISNUMBER(OFFSET('Sanitation Data'!$D$7,0,10*ROW('Sanitation Data'!D71))),CQ77="Yes"),OFFSET('Sanitation Data'!$D$7,0,10*ROW('Sanitation Data'!G71)),IF(AND(ISNUMBER(OFFSET('Sanitation Data'!$D$7,0,10*ROW('Sanitation Data'!D71))),CQ77="No",ISNUMBER(OFFSET('Sanitation Data'!$D$7,0,10*ROW('Sanitation Data'!D71)))),CONCATENATE("[",ROUND(OFFSET('Sanitation Data'!$D$7,0,10*ROW('Sanitation Data'!D71)),0),"]"),IF(AND(ISNUMBER(OFFSET('Sanitation Data'!$D$7,0,10*ROW('Sanitation Data'!D71))),CQ77="",ISNUMBER(OFFSET('Sanitation Data'!$D$7,0,10*ROW('Sanitation Data'!D71)))),OFFSET('Sanitation Data'!$D$7,0,10*ROW('Sanitation Data'!D71)),NA())))</f>
        <v>#N/A</v>
      </c>
      <c r="AC77" s="134" t="e">
        <f ca="1">+IF(AND(ISNUMBER(OFFSET('Sanitation Data'!$D$11,0,10*ROW('Sanitation Data'!D71))),CR77="Yes"),OFFSET('Sanitation Data'!$D$11,0,10*ROW('Sanitation Data'!D71)),IF(AND(ISNUMBER(OFFSET('Sanitation Data'!$D$11,0,10*ROW('Sanitation Data'!D71))),CR77="No",ISNUMBER(OFFSET('Sanitation Data'!$D$11,0,10*ROW('Sanitation Data'!D71)))),CONCATENATE("[",ROUND(OFFSET('Sanitation Data'!$D$11,0,10*ROW('Sanitation Data'!D71)),0),"]"),IF(AND(ISNUMBER(OFFSET('Sanitation Data'!$D$11,0,10*ROW('Sanitation Data'!D71))),CR77="",ISNUMBER(OFFSET('Sanitation Data'!$D$11,0,10*ROW('Sanitation Data'!D71)))),OFFSET('Sanitation Data'!$D$11,0,10*ROW('Sanitation Data'!D71)),NA())))</f>
        <v>#N/A</v>
      </c>
      <c r="AD77" s="134" t="e">
        <f ca="1">+IF(AND(ISNUMBER(OFFSET('Sanitation Data'!$D$12,0,10*ROW('Sanitation Data'!D71))),CS77="Yes"),OFFSET('Sanitation Data'!$D$12,0,10*ROW('Sanitation Data'!D71)),IF(AND(ISNUMBER(OFFSET('Sanitation Data'!$D$12,0,10*ROW('Sanitation Data'!D71))),CS77="No",ISNUMBER(OFFSET('Sanitation Data'!$D$12,0,10*ROW('Sanitation Data'!D71)))),CONCATENATE("[",ROUND(OFFSET('Sanitation Data'!$D$12,0,10*ROW('Sanitation Data'!D71)),0),"]"),IF(AND(ISNUMBER(OFFSET('Sanitation Data'!$D$12,0,10*ROW('Sanitation Data'!D71))),CS77="",ISNUMBER(OFFSET('Sanitation Data'!$D$12,0,10*ROW('Sanitation Data'!D71)))),OFFSET('Sanitation Data'!$D$12,0,10*ROW('Sanitation Data'!D71)),NA())))</f>
        <v>#N/A</v>
      </c>
      <c r="AE77" s="134" t="e">
        <f ca="1">+IF(AND(ISNUMBER(OFFSET('Sanitation Data'!$D$13,0,10*ROW('Sanitation Data'!D71))),CT77="Yes"),OFFSET('Sanitation Data'!$D$13,0,10*ROW('Sanitation Data'!D71)),IF(AND(ISNUMBER(OFFSET('Sanitation Data'!$D$13,0,10*ROW('Sanitation Data'!D71))),CT77="No",ISNUMBER(OFFSET('Sanitation Data'!$D$13,0,10*ROW('Sanitation Data'!D71)))),CONCATENATE("[",ROUND(OFFSET('Sanitation Data'!$D$13,0,10*ROW('Sanitation Data'!D71)),0),"]"),IF(AND(ISNUMBER(OFFSET('Sanitation Data'!$D$13,0,10*ROW('Sanitation Data'!D71))),CT77="",ISNUMBER(OFFSET('Sanitation Data'!$D$13,0,10*ROW('Sanitation Data'!D71)))),OFFSET('Sanitation Data'!$D$13,0,10*ROW('Sanitation Data'!D71)),NA())))</f>
        <v>#N/A</v>
      </c>
      <c r="AF77" s="134" t="e">
        <f ca="1">+IF(AND(ISNUMBER(OFFSET('Sanitation Data'!$E$5,0,10*ROW('Sanitation Data'!E71))),CU77="Yes"),100-OFFSET('Sanitation Data'!$E$5,0,10*ROW('Sanitation Data'!E71)),IF(AND(ISNUMBER(OFFSET('Sanitation Data'!$E$5,0,10*ROW('Sanitation Data'!E71))),CU77="No",ISNUMBER(OFFSET('Sanitation Data'!$E$5,0,10*ROW('Sanitation Data'!E71)))),CONCATENATE("[",ROUND(100-OFFSET('Sanitation Data'!$E$5,0,10*ROW('Sanitation Data'!E71)),0),"]"),IF(AND(ISNUMBER(OFFSET('Sanitation Data'!$E$5,0,10*ROW('Sanitation Data'!E71))),CU77="",ISNUMBER(OFFSET('Sanitation Data'!$E$5,0,10*ROW('Sanitation Data'!E71)))),100-OFFSET('Sanitation Data'!$E$5,0,10*ROW('Sanitation Data'!E71)),NA())))</f>
        <v>#N/A</v>
      </c>
      <c r="AG77" s="134" t="e">
        <f ca="1">+IF(AND(ISNUMBER(OFFSET('Sanitation Data'!$E$7,0,10*ROW('Sanitation Data'!E71))),CV77="Yes"),OFFSET('Sanitation Data'!$E$7,0,10*ROW('Sanitation Data'!E71)),IF(AND(ISNUMBER(OFFSET('Sanitation Data'!$E$7,0,10*ROW('Sanitation Data'!E71))),CV77="No",ISNUMBER(OFFSET('Sanitation Data'!$E$7,0,10*ROW('Sanitation Data'!E71)))),CONCATENATE("[",ROUND(OFFSET('Sanitation Data'!$E$7,0,10*ROW('Sanitation Data'!E71)),0),"]"),IF(AND(ISNUMBER(OFFSET('Sanitation Data'!$E$7,0,10*ROW('Sanitation Data'!E71))),CV77="",ISNUMBER(OFFSET('Sanitation Data'!$E$7,0,10*ROW('Sanitation Data'!E71)))),OFFSET('Sanitation Data'!$E$7,0,10*ROW('Sanitation Data'!E71)),NA())))</f>
        <v>#N/A</v>
      </c>
      <c r="AH77" s="134" t="e">
        <f ca="1">+IF(AND(ISNUMBER(OFFSET('Sanitation Data'!$E$11,0,10*ROW('Sanitation Data'!E71))),CW77="Yes"),OFFSET('Sanitation Data'!$E$11,0,10*ROW('Sanitation Data'!E71)),IF(AND(ISNUMBER(OFFSET('Sanitation Data'!$E$11,0,10*ROW('Sanitation Data'!E71))),CW77="No",ISNUMBER(OFFSET('Sanitation Data'!$E$11,0,10*ROW('Sanitation Data'!E71)))),CONCATENATE("[",ROUND(OFFSET('Sanitation Data'!$E$11,0,10*ROW('Sanitation Data'!E71)),0),"]"),IF(AND(ISNUMBER(OFFSET('Sanitation Data'!$E$11,0,10*ROW('Sanitation Data'!E71))),CW77="",ISNUMBER(OFFSET('Sanitation Data'!$E$11,0,10*ROW('Sanitation Data'!E71)))),OFFSET('Sanitation Data'!$E$11,0,10*ROW('Sanitation Data'!E71)),NA())))</f>
        <v>#N/A</v>
      </c>
      <c r="AI77" s="134" t="e">
        <f ca="1">+IF(AND(ISNUMBER(OFFSET('Sanitation Data'!$E$12,0,10*ROW('Sanitation Data'!E71))),CX77="Yes"),OFFSET('Sanitation Data'!$E$12,0,10*ROW('Sanitation Data'!E71)),IF(AND(ISNUMBER(OFFSET('Sanitation Data'!$E$12,0,10*ROW('Sanitation Data'!E71))),CX77="No",ISNUMBER(OFFSET('Sanitation Data'!$E$12,0,10*ROW('Sanitation Data'!E71)))),CONCATENATE("[",ROUND(OFFSET('Sanitation Data'!$E$12,0,10*ROW('Sanitation Data'!E71)),0),"]"),IF(AND(ISNUMBER(OFFSET('Sanitation Data'!$E$12,0,10*ROW('Sanitation Data'!E71))),CX77="",ISNUMBER(OFFSET('Sanitation Data'!$E$12,0,10*ROW('Sanitation Data'!E71)))),OFFSET('Sanitation Data'!$E$12,0,10*ROW('Sanitation Data'!E71)),NA())))</f>
        <v>#N/A</v>
      </c>
      <c r="AJ77" s="134" t="e">
        <f ca="1">+IF(AND(ISNUMBER(OFFSET('Sanitation Data'!$E$13,0,10*ROW('Sanitation Data'!E71))),CY77="Yes"),OFFSET('Sanitation Data'!$E$13,0,10*ROW('Sanitation Data'!E71)),IF(AND(ISNUMBER(OFFSET('Sanitation Data'!$E$13,0,10*ROW('Sanitation Data'!E71))),CY77="No",ISNUMBER(OFFSET('Sanitation Data'!$E$13,0,10*ROW('Sanitation Data'!E71)))),CONCATENATE("[",ROUND(OFFSET('Sanitation Data'!$E$13,0,10*ROW('Sanitation Data'!E71)),0),"]"),IF(AND(ISNUMBER(OFFSET('Sanitation Data'!$E$13,0,10*ROW('Sanitation Data'!E71))),CY77="",ISNUMBER(OFFSET('Sanitation Data'!$E$13,0,10*ROW('Sanitation Data'!E71)))),OFFSET('Sanitation Data'!$E$13,0,10*ROW('Sanitation Data'!E71)),NA())))</f>
        <v>#N/A</v>
      </c>
      <c r="AK77" s="134" t="e">
        <f ca="1">+IF(AND(ISNUMBER(OFFSET('Sanitation Data'!$F$5,0,10*ROW('Sanitation Data'!F71))),CZ77="Yes"),100-OFFSET('Sanitation Data'!$F$5,0,10*ROW('Sanitation Data'!F71)),IF(AND(ISNUMBER(OFFSET('Sanitation Data'!$F$5,0,10*ROW('Sanitation Data'!F71))),CZ77="No",ISNUMBER(OFFSET('Sanitation Data'!$F$5,0,10*ROW('Sanitation Data'!F71)))),CONCATENATE("[",ROUND(100-OFFSET('Sanitation Data'!$F$5,0,10*ROW('Sanitation Data'!F71)),0),"]"),IF(AND(ISNUMBER(OFFSET('Sanitation Data'!$F$5,0,10*ROW('Sanitation Data'!F71))),CZ77="",ISNUMBER(OFFSET('Sanitation Data'!$F$5,0,10*ROW('Sanitation Data'!F71)))),100-OFFSET('Sanitation Data'!$F$5,0,10*ROW('Sanitation Data'!F71)),NA())))</f>
        <v>#N/A</v>
      </c>
      <c r="AL77" s="134" t="e">
        <f ca="1">+IF(AND(ISNUMBER(OFFSET('Sanitation Data'!$F$7,0,10*ROW('Sanitation Data'!F71))),DA77="Yes"),OFFSET('Sanitation Data'!$F$7,0,10*ROW('Sanitation Data'!F71)),IF(AND(ISNUMBER(OFFSET('Sanitation Data'!$F$7,0,10*ROW('Sanitation Data'!F71))),DA77="No",ISNUMBER(OFFSET('Sanitation Data'!$F$7,0,10*ROW('Sanitation Data'!F71)))),CONCATENATE("[",ROUND(OFFSET('Sanitation Data'!$F$7,0,10*ROW('Sanitation Data'!F71)),0),"]"),IF(AND(ISNUMBER(OFFSET('Sanitation Data'!$F$7,0,10*ROW('Sanitation Data'!F71))),DA77="",ISNUMBER(OFFSET('Sanitation Data'!$F$7,0,10*ROW('Sanitation Data'!F71)))),OFFSET('Sanitation Data'!$F$7,0,10*ROW('Sanitation Data'!F71)),NA())))</f>
        <v>#N/A</v>
      </c>
      <c r="AM77" s="134" t="e">
        <f ca="1">+IF(AND(ISNUMBER(OFFSET('Sanitation Data'!$F$11,0,10*ROW('Sanitation Data'!F71))),DB77="Yes"),OFFSET('Sanitation Data'!$F$11,0,10*ROW('Sanitation Data'!F71)),IF(AND(ISNUMBER(OFFSET('Sanitation Data'!$F$11,0,10*ROW('Sanitation Data'!F71))),DB77="No",ISNUMBER(OFFSET('Sanitation Data'!$F$11,0,10*ROW('Sanitation Data'!F71)))),CONCATENATE("[",ROUND(OFFSET('Sanitation Data'!$F$11,0,10*ROW('Sanitation Data'!F71)),0),"]"),IF(AND(ISNUMBER(OFFSET('Sanitation Data'!$F$11,0,10*ROW('Sanitation Data'!F71))),DB77="",ISNUMBER(OFFSET('Sanitation Data'!$F$11,0,10*ROW('Sanitation Data'!F71)))),OFFSET('Sanitation Data'!$F$11,0,10*ROW('Sanitation Data'!F71)),NA())))</f>
        <v>#N/A</v>
      </c>
      <c r="AN77" s="134" t="e">
        <f ca="1">+IF(AND(ISNUMBER(OFFSET('Sanitation Data'!$F$12,0,10*ROW('Sanitation Data'!F71))),DC77="Yes"),OFFSET('Sanitation Data'!$F$12,0,10*ROW('Sanitation Data'!F71)),IF(AND(ISNUMBER(OFFSET('Sanitation Data'!$F$12,0,10*ROW('Sanitation Data'!F71))),DC77="No",ISNUMBER(OFFSET('Sanitation Data'!$F$12,0,10*ROW('Sanitation Data'!F71)))),CONCATENATE("[",ROUND(OFFSET('Sanitation Data'!$F$12,0,10*ROW('Sanitation Data'!F71)),0),"]"),IF(AND(ISNUMBER(OFFSET('Sanitation Data'!$F$12,0,10*ROW('Sanitation Data'!F71))),DC77="",ISNUMBER(OFFSET('Sanitation Data'!$F$12,0,10*ROW('Sanitation Data'!F71)))),OFFSET('Sanitation Data'!$F$12,0,10*ROW('Sanitation Data'!F71)),NA())))</f>
        <v>#N/A</v>
      </c>
      <c r="AO77" s="134" t="e">
        <f ca="1">+IF(AND(ISNUMBER(OFFSET('Sanitation Data'!$F$13,0,10*ROW('Sanitation Data'!F71))),DD77="Yes"),OFFSET('Sanitation Data'!$F$13,0,10*ROW('Sanitation Data'!F71)),IF(AND(ISNUMBER(OFFSET('Sanitation Data'!$F$13,0,10*ROW('Sanitation Data'!F71))),DD77="No",ISNUMBER(OFFSET('Sanitation Data'!$F$13,0,10*ROW('Sanitation Data'!F71)))),CONCATENATE("[",ROUND(OFFSET('Sanitation Data'!$F$13,0,10*ROW('Sanitation Data'!F71)),0),"]"),IF(AND(ISNUMBER(OFFSET('Sanitation Data'!$F$13,0,10*ROW('Sanitation Data'!F71))),DD77="",ISNUMBER(OFFSET('Sanitation Data'!$F$13,0,10*ROW('Sanitation Data'!F71)))),OFFSET('Sanitation Data'!$F$13,0,10*ROW('Sanitation Data'!F71)),NA())))</f>
        <v>#N/A</v>
      </c>
      <c r="AP77" s="134" t="e">
        <f ca="1">+IF(AND(ISNUMBER(OFFSET('Sanitation Data'!$G$5,0,10*ROW('Sanitation Data'!G71))),DE77="Yes"),100-OFFSET('Sanitation Data'!$G$5,0,10*ROW('Sanitation Data'!G71)),IF(AND(ISNUMBER(OFFSET('Sanitation Data'!$G$5,0,10*ROW('Sanitation Data'!G71))),DE77="No",ISNUMBER(OFFSET('Sanitation Data'!$G$5,0,10*ROW('Sanitation Data'!G71)))),CONCATENATE("[",ROUND(100-OFFSET('Sanitation Data'!$G$5,0,10*ROW('Sanitation Data'!G71)),0),"]"),IF(AND(ISNUMBER(OFFSET('Sanitation Data'!$G$5,0,10*ROW('Sanitation Data'!G71))),DE77="",ISNUMBER(OFFSET('Sanitation Data'!$G$5,0,10*ROW('Sanitation Data'!G71)))),100-OFFSET('Sanitation Data'!$G$5,0,10*ROW('Sanitation Data'!G71)),NA())))</f>
        <v>#N/A</v>
      </c>
      <c r="AQ77" s="134" t="e">
        <f ca="1">+IF(AND(ISNUMBER(OFFSET('Sanitation Data'!$G$7,0,10*ROW('Sanitation Data'!G71))),DF77="Yes"),OFFSET('Sanitation Data'!$G$7,0,10*ROW('Sanitation Data'!G71)),IF(AND(ISNUMBER(OFFSET('Sanitation Data'!$G$7,0,10*ROW('Sanitation Data'!G71))),DF77="No",ISNUMBER(OFFSET('Sanitation Data'!$G$7,0,10*ROW('Sanitation Data'!G71)))),CONCATENATE("[",ROUND(OFFSET('Sanitation Data'!$G$7,0,10*ROW('Sanitation Data'!G71)),0),"]"),IF(AND(ISNUMBER(OFFSET('Sanitation Data'!$G$7,0,10*ROW('Sanitation Data'!G71))),DF77="",ISNUMBER(OFFSET('Sanitation Data'!$G$7,0,10*ROW('Sanitation Data'!G71)))),OFFSET('Sanitation Data'!$G$7,0,10*ROW('Sanitation Data'!G71)),NA())))</f>
        <v>#N/A</v>
      </c>
      <c r="AR77" s="134" t="e">
        <f ca="1">+IF(AND(ISNUMBER(OFFSET('Sanitation Data'!$G$11,0,10*ROW('Sanitation Data'!G71))),DG77="Yes"),OFFSET('Sanitation Data'!$G$11,0,10*ROW('Sanitation Data'!G71)),IF(AND(ISNUMBER(OFFSET('Sanitation Data'!$G$11,0,10*ROW('Sanitation Data'!G71))),DG77="No",ISNUMBER(OFFSET('Sanitation Data'!$G$11,0,10*ROW('Sanitation Data'!G71)))),CONCATENATE("[",ROUND(OFFSET('Sanitation Data'!$G$11,0,10*ROW('Sanitation Data'!G71)),0),"]"),IF(AND(ISNUMBER(OFFSET('Sanitation Data'!$G$11,0,10*ROW('Sanitation Data'!G71))),DG77="",ISNUMBER(OFFSET('Sanitation Data'!$G$11,0,10*ROW('Sanitation Data'!G71)))),OFFSET('Sanitation Data'!$G$11,0,10*ROW('Sanitation Data'!G71)),NA())))</f>
        <v>#N/A</v>
      </c>
      <c r="AS77" s="134" t="e">
        <f ca="1">+IF(AND(ISNUMBER(OFFSET('Sanitation Data'!$G$12,0,10*ROW('Sanitation Data'!G71))),DH77="Yes"),OFFSET('Sanitation Data'!$G$12,0,10*ROW('Sanitation Data'!G71)),IF(AND(ISNUMBER(OFFSET('Sanitation Data'!$G$12,0,10*ROW('Sanitation Data'!G71))),DH77="No",ISNUMBER(OFFSET('Sanitation Data'!$G$12,0,10*ROW('Sanitation Data'!G71)))),CONCATENATE("[",ROUND(OFFSET('Sanitation Data'!$G$12,0,10*ROW('Sanitation Data'!G71)),0),"]"),IF(AND(ISNUMBER(OFFSET('Sanitation Data'!$G$12,0,10*ROW('Sanitation Data'!G71))),DH77="",ISNUMBER(OFFSET('Sanitation Data'!$G$12,0,10*ROW('Sanitation Data'!G71)))),OFFSET('Sanitation Data'!$G$12,0,10*ROW('Sanitation Data'!G71)),NA())))</f>
        <v>#N/A</v>
      </c>
      <c r="AT77" s="134" t="e">
        <f ca="1">+IF(AND(ISNUMBER(OFFSET('Sanitation Data'!$G$13,0,10*ROW('Sanitation Data'!G71))),DI77="Yes"),OFFSET('Sanitation Data'!$G$13,0,10*ROW('Sanitation Data'!G71)),IF(AND(ISNUMBER(OFFSET('Sanitation Data'!$G$13,0,10*ROW('Sanitation Data'!G71))),DI77="No",ISNUMBER(OFFSET('Sanitation Data'!$G$13,0,10*ROW('Sanitation Data'!G71)))),CONCATENATE("[",ROUND(OFFSET('Sanitation Data'!$G$13,0,10*ROW('Sanitation Data'!G71)),0),"]"),IF(AND(ISNUMBER(OFFSET('Sanitation Data'!$G$13,0,10*ROW('Sanitation Data'!G71))),DI77="",ISNUMBER(OFFSET('Sanitation Data'!$G$13,0,10*ROW('Sanitation Data'!G71)))),OFFSET('Sanitation Data'!$G$13,0,10*ROW('Sanitation Data'!G71)),NA())))</f>
        <v>#N/A</v>
      </c>
      <c r="AU77" s="134" t="e">
        <f ca="1">+IF(AND(ISNUMBER(OFFSET('Sanitation Data'!$H$5,0,10*ROW('Sanitation Data'!H71))),DJ77="Yes"),100-OFFSET('Sanitation Data'!$H$5,0,10*ROW('Sanitation Data'!H71)),IF(AND(ISNUMBER(OFFSET('Sanitation Data'!$H$5,0,10*ROW('Sanitation Data'!H71))),DJ77="No",ISNUMBER(OFFSET('Sanitation Data'!$H$5,0,10*ROW('Sanitation Data'!H71)))),CONCATENATE("[",ROUND(100-OFFSET('Sanitation Data'!$H$5,0,10*ROW('Sanitation Data'!H71)),0),"]"),IF(AND(ISNUMBER(OFFSET('Sanitation Data'!$H$5,0,10*ROW('Sanitation Data'!H71))),DJ77="",ISNUMBER(OFFSET('Sanitation Data'!$H$5,0,10*ROW('Sanitation Data'!H71)))),100-OFFSET('Sanitation Data'!$H$5,0,10*ROW('Sanitation Data'!H71)),NA())))</f>
        <v>#N/A</v>
      </c>
      <c r="AV77" s="134" t="e">
        <f ca="1">+IF(AND(ISNUMBER(OFFSET('Sanitation Data'!$H$7,0,10*ROW('Sanitation Data'!H71))),DK77="Yes"),OFFSET('Sanitation Data'!$H$7,0,10*ROW('Sanitation Data'!H71)),IF(AND(ISNUMBER(OFFSET('Sanitation Data'!$H$7,0,10*ROW('Sanitation Data'!H71))),DK77="No",ISNUMBER(OFFSET('Sanitation Data'!$H$7,0,10*ROW('Sanitation Data'!H71)))),CONCATENATE("[",ROUND(OFFSET('Sanitation Data'!$H$7,0,10*ROW('Sanitation Data'!H71)),0),"]"),IF(AND(ISNUMBER(OFFSET('Sanitation Data'!$H$7,0,10*ROW('Sanitation Data'!H71))),DK77="",ISNUMBER(OFFSET('Sanitation Data'!$H$7,0,10*ROW('Sanitation Data'!H71)))),OFFSET('Sanitation Data'!$H$7,0,10*ROW('Sanitation Data'!H71)),NA())))</f>
        <v>#N/A</v>
      </c>
      <c r="AW77" s="134" t="e">
        <f ca="1">+IF(AND(ISNUMBER(OFFSET('Sanitation Data'!$H$11,0,10*ROW('Sanitation Data'!H71))),DL77="Yes"),OFFSET('Sanitation Data'!$H$11,0,10*ROW('Sanitation Data'!H71)),IF(AND(ISNUMBER(OFFSET('Sanitation Data'!$H$11,0,10*ROW('Sanitation Data'!H71))),DL77="No",ISNUMBER(OFFSET('Sanitation Data'!$H$11,0,10*ROW('Sanitation Data'!H71)))),CONCATENATE("[",ROUND(OFFSET('Sanitation Data'!$H$11,0,10*ROW('Sanitation Data'!H71)),0),"]"),IF(AND(ISNUMBER(OFFSET('Sanitation Data'!$H$11,0,10*ROW('Sanitation Data'!H71))),DL77="",ISNUMBER(OFFSET('Sanitation Data'!$H$11,0,10*ROW('Sanitation Data'!H71)))),OFFSET('Sanitation Data'!$H$11,0,10*ROW('Sanitation Data'!H71)),NA())))</f>
        <v>#N/A</v>
      </c>
      <c r="AX77" s="134" t="e">
        <f ca="1">+IF(AND(ISNUMBER(OFFSET('Sanitation Data'!$H$12,0,10*ROW('Sanitation Data'!H71))),DM77="Yes"),OFFSET('Sanitation Data'!$H$12,0,10*ROW('Sanitation Data'!H71)),IF(AND(ISNUMBER(OFFSET('Sanitation Data'!$H$12,0,10*ROW('Sanitation Data'!H71))),DM77="No",ISNUMBER(OFFSET('Sanitation Data'!$H$12,0,10*ROW('Sanitation Data'!H71)))),CONCATENATE("[",ROUND(OFFSET('Sanitation Data'!$H$12,0,10*ROW('Sanitation Data'!H71)),0),"]"),IF(AND(ISNUMBER(OFFSET('Sanitation Data'!$H$12,0,10*ROW('Sanitation Data'!H71))),DM77="",ISNUMBER(OFFSET('Sanitation Data'!$H$12,0,10*ROW('Sanitation Data'!H71)))),OFFSET('Sanitation Data'!$H$12,0,10*ROW('Sanitation Data'!H71)),NA())))</f>
        <v>#N/A</v>
      </c>
      <c r="AY77" s="134" t="e">
        <f ca="1">+IF(AND(ISNUMBER(OFFSET('Sanitation Data'!$H$13,0,10*ROW('Sanitation Data'!H71))),DN77="Yes"),OFFSET('Sanitation Data'!$H$13,0,10*ROW('Sanitation Data'!H71)),IF(AND(ISNUMBER(OFFSET('Sanitation Data'!$H$13,0,10*ROW('Sanitation Data'!H71))),DN77="No",ISNUMBER(OFFSET('Sanitation Data'!$H$13,0,10*ROW('Sanitation Data'!H71)))),CONCATENATE("[",ROUND(OFFSET('Sanitation Data'!$H$13,0,10*ROW('Sanitation Data'!H71)),0),"]"),IF(AND(ISNUMBER(OFFSET('Sanitation Data'!$H$13,0,10*ROW('Sanitation Data'!H71))),DN77="",ISNUMBER(OFFSET('Sanitation Data'!$H$13,0,10*ROW('Sanitation Data'!H71)))),OFFSET('Sanitation Data'!$H$13,0,10*ROW('Sanitation Data'!H71)),NA())))</f>
        <v>#N/A</v>
      </c>
      <c r="AZ77" s="135" t="e">
        <f ca="1">+IF(AND(ISNUMBER(OFFSET('Hygiene Data'!$C$6,0,10*ROW('Hygiene Data'!C71))),DO77="Yes"),OFFSET('Hygiene Data'!$C$6,0,10*ROW('Hygiene Data'!C71)),IF(AND(ISNUMBER(OFFSET('Hygiene Data'!$C$6,0,10*ROW('Hygiene Data'!C71))),DO77="No",ISNUMBER(OFFSET('Hygiene Data'!$C$6,0,10*ROW('Hygiene Data'!C71)))),CONCATENATE("[",ROUND(OFFSET('Hygiene Data'!$C$6,0,10*ROW('Hygiene Data'!C71)),0),"]"),IF(AND(ISNUMBER(OFFSET('Hygiene Data'!$C$6,0,10*ROW('Hygiene Data'!C71))),DO77="",ISNUMBER(OFFSET('Hygiene Data'!$C$6,0,10*ROW('Hygiene Data'!C71)))),OFFSET('Hygiene Data'!$C$6,0,10*ROW('Hygiene Data'!C71)),NA())))</f>
        <v>#N/A</v>
      </c>
      <c r="BA77" s="135" t="e">
        <f ca="1">+IF(AND(ISNUMBER(OFFSET('Hygiene Data'!$C$8,0,10*ROW('Hygiene Data'!C71))),DP77="Yes"),OFFSET('Hygiene Data'!$C$8,0,10*ROW('Hygiene Data'!C71)),IF(AND(ISNUMBER(OFFSET('Hygiene Data'!$C$8,0,10*ROW('Hygiene Data'!C71))),DP77="No",ISNUMBER(OFFSET('Hygiene Data'!$C$8,0,10*ROW('Hygiene Data'!C71)))),CONCATENATE("[",ROUND(OFFSET('Hygiene Data'!$C$8,0,10*ROW('Hygiene Data'!C71)),0),"]"),IF(AND(ISNUMBER(OFFSET('Hygiene Data'!$C$8,0,10*ROW('Hygiene Data'!C71))),DP77="",ISNUMBER(OFFSET('Hygiene Data'!$C$8,0,10*ROW('Hygiene Data'!C71)))),OFFSET('Hygiene Data'!$C$8,0,10*ROW('Hygiene Data'!C71)),NA())))</f>
        <v>#N/A</v>
      </c>
      <c r="BB77" s="135" t="e">
        <f ca="1">+IF(AND(ISNUMBER(OFFSET('Hygiene Data'!$C$10,0,10*ROW('Hygiene Data'!C71))),DQ77="Yes"),OFFSET('Hygiene Data'!$C$10,0,10*ROW('Hygiene Data'!C71)),IF(AND(ISNUMBER(OFFSET('Hygiene Data'!$C$10,0,10*ROW('Hygiene Data'!C71))),DQ77="No",ISNUMBER(OFFSET('Hygiene Data'!$C$10,0,10*ROW('Hygiene Data'!C71)))),CONCATENATE("[",ROUND(OFFSET('Hygiene Data'!$C$10,0,10*ROW('Hygiene Data'!C71)),0),"]"),IF(AND(ISNUMBER(OFFSET('Hygiene Data'!$C$10,0,10*ROW('Hygiene Data'!C71))),DQ77="",ISNUMBER(OFFSET('Hygiene Data'!$C$10,0,10*ROW('Hygiene Data'!C71)))),OFFSET('Hygiene Data'!$C$10,0,10*ROW('Hygiene Data'!C71)),NA())))</f>
        <v>#N/A</v>
      </c>
      <c r="BC77" s="135" t="e">
        <f ca="1">+IF(AND(ISNUMBER(OFFSET('Hygiene Data'!$D$6,0,10*ROW('Hygiene Data'!D71))),DR77="Yes"),OFFSET('Hygiene Data'!$D$6,0,10*ROW('Hygiene Data'!D71)),IF(AND(ISNUMBER(OFFSET('Hygiene Data'!$D$6,0,10*ROW('Hygiene Data'!D71))),DR77="No",ISNUMBER(OFFSET('Hygiene Data'!$D$6,0,10*ROW('Hygiene Data'!D71)))),CONCATENATE("[",ROUND(OFFSET('Hygiene Data'!$D$6,0,10*ROW('Hygiene Data'!D71)),0),"]"),IF(AND(ISNUMBER(OFFSET('Hygiene Data'!$D$6,0,10*ROW('Hygiene Data'!D71))),DR77="",ISNUMBER(OFFSET('Hygiene Data'!$D$6,0,10*ROW('Hygiene Data'!D71)))),OFFSET('Hygiene Data'!$D$6,0,10*ROW('Hygiene Data'!D71)),NA())))</f>
        <v>#N/A</v>
      </c>
      <c r="BD77" s="135" t="e">
        <f ca="1">+IF(AND(ISNUMBER(OFFSET('Hygiene Data'!$D$8,0,10*ROW('Hygiene Data'!D71))),DS77="Yes"),OFFSET('Hygiene Data'!$D$8,0,10*ROW('Hygiene Data'!D71)),IF(AND(ISNUMBER(OFFSET('Hygiene Data'!$D$8,0,10*ROW('Hygiene Data'!D71))),DS77="No",ISNUMBER(OFFSET('Hygiene Data'!$D$8,0,10*ROW('Hygiene Data'!D71)))),CONCATENATE("[",ROUND(OFFSET('Hygiene Data'!$D$8,0,10*ROW('Hygiene Data'!D71)),0),"]"),IF(AND(ISNUMBER(OFFSET('Hygiene Data'!$D$8,0,10*ROW('Hygiene Data'!D71))),DS77="",ISNUMBER(OFFSET('Hygiene Data'!$D$8,0,10*ROW('Hygiene Data'!D71)))),OFFSET('Hygiene Data'!$D$8,0,10*ROW('Hygiene Data'!D71)),NA())))</f>
        <v>#N/A</v>
      </c>
      <c r="BE77" s="135" t="e">
        <f ca="1">+IF(AND(ISNUMBER(OFFSET('Hygiene Data'!$D$10,0,10*ROW('Hygiene Data'!D71))),DT77="Yes"),OFFSET('Hygiene Data'!$D$10,0,10*ROW('Hygiene Data'!D71)),IF(AND(ISNUMBER(OFFSET('Hygiene Data'!$D$10,0,10*ROW('Hygiene Data'!D71))),DT77="No",ISNUMBER(OFFSET('Hygiene Data'!$D$10,0,10*ROW('Hygiene Data'!D71)))),CONCATENATE("[",ROUND(OFFSET('Hygiene Data'!$D$10,0,10*ROW('Hygiene Data'!D71)),0),"]"),IF(AND(ISNUMBER(OFFSET('Hygiene Data'!$D$10,0,10*ROW('Hygiene Data'!D71))),DT77="",ISNUMBER(OFFSET('Hygiene Data'!$D$10,0,10*ROW('Hygiene Data'!D71)))),OFFSET('Hygiene Data'!$D$10,0,10*ROW('Hygiene Data'!D71)),NA())))</f>
        <v>#N/A</v>
      </c>
      <c r="BF77" s="135" t="e">
        <f ca="1">+IF(AND(ISNUMBER(OFFSET('Hygiene Data'!$E$6,0,10*ROW('Hygiene Data'!E71))),DU77="Yes"),OFFSET('Hygiene Data'!$E$6,0,10*ROW('Hygiene Data'!E71)),IF(AND(ISNUMBER(OFFSET('Hygiene Data'!$E$6,0,10*ROW('Hygiene Data'!E71))),DU77="No",ISNUMBER(OFFSET('Hygiene Data'!$E$6,0,10*ROW('Hygiene Data'!E71)))),CONCATENATE("[",ROUND(OFFSET('Hygiene Data'!$E$6,0,10*ROW('Hygiene Data'!E71)),0),"]"),IF(AND(ISNUMBER(OFFSET('Hygiene Data'!$E$6,0,10*ROW('Hygiene Data'!E71))),DU77="",ISNUMBER(OFFSET('Hygiene Data'!$E$6,0,10*ROW('Hygiene Data'!E71)))),OFFSET('Hygiene Data'!$E$6,0,10*ROW('Hygiene Data'!E71)),NA())))</f>
        <v>#N/A</v>
      </c>
      <c r="BG77" s="135" t="e">
        <f ca="1">+IF(AND(ISNUMBER(OFFSET('Hygiene Data'!$E$8,0,10*ROW('Hygiene Data'!E71))),DV77="Yes"),OFFSET('Hygiene Data'!$E$8,0,10*ROW('Hygiene Data'!E71)),IF(AND(ISNUMBER(OFFSET('Hygiene Data'!$E$8,0,10*ROW('Hygiene Data'!E71))),DV77="No",ISNUMBER(OFFSET('Hygiene Data'!$E$8,0,10*ROW('Hygiene Data'!E71)))),CONCATENATE("[",ROUND(OFFSET('Hygiene Data'!$E$8,0,10*ROW('Hygiene Data'!E71)),0),"]"),IF(AND(ISNUMBER(OFFSET('Hygiene Data'!$E$8,0,10*ROW('Hygiene Data'!E71))),DV77="",ISNUMBER(OFFSET('Hygiene Data'!$E$8,0,10*ROW('Hygiene Data'!E71)))),OFFSET('Hygiene Data'!$E$8,0,10*ROW('Hygiene Data'!E71)),NA())))</f>
        <v>#N/A</v>
      </c>
      <c r="BH77" s="135" t="e">
        <f ca="1">+IF(AND(ISNUMBER(OFFSET('Hygiene Data'!$E$10,0,10*ROW('Hygiene Data'!E71))),DW77="Yes"),OFFSET('Hygiene Data'!$E$10,0,10*ROW('Hygiene Data'!E71)),IF(AND(ISNUMBER(OFFSET('Hygiene Data'!$E$10,0,10*ROW('Hygiene Data'!E71))),DW77="No",ISNUMBER(OFFSET('Hygiene Data'!$E$10,0,10*ROW('Hygiene Data'!E71)))),CONCATENATE("[",ROUND(OFFSET('Hygiene Data'!$E$10,0,10*ROW('Hygiene Data'!E71)),0),"]"),IF(AND(ISNUMBER(OFFSET('Hygiene Data'!$E$10,0,10*ROW('Hygiene Data'!E71))),DW77="",ISNUMBER(OFFSET('Hygiene Data'!$E$10,0,10*ROW('Hygiene Data'!E71)))),OFFSET('Hygiene Data'!$E$10,0,10*ROW('Hygiene Data'!E71)),NA())))</f>
        <v>#N/A</v>
      </c>
      <c r="BI77" s="135" t="e">
        <f ca="1">+IF(AND(ISNUMBER(OFFSET('Hygiene Data'!$F$6,0,10*ROW('Hygiene Data'!F71))),DX77="Yes"),OFFSET('Hygiene Data'!$F$6,0,10*ROW('Hygiene Data'!F71)),IF(AND(ISNUMBER(OFFSET('Hygiene Data'!$F$6,0,10*ROW('Hygiene Data'!F71))),DX77="No",ISNUMBER(OFFSET('Hygiene Data'!$F$6,0,10*ROW('Hygiene Data'!F71)))),CONCATENATE("[",ROUND(OFFSET('Hygiene Data'!$F$6,0,10*ROW('Hygiene Data'!F71)),0),"]"),IF(AND(ISNUMBER(OFFSET('Hygiene Data'!$F$6,0,10*ROW('Hygiene Data'!F71))),DX77="",ISNUMBER(OFFSET('Hygiene Data'!$F$6,0,10*ROW('Hygiene Data'!F71)))),OFFSET('Hygiene Data'!$F$6,0,10*ROW('Hygiene Data'!F71)),NA())))</f>
        <v>#N/A</v>
      </c>
      <c r="BJ77" s="135" t="e">
        <f ca="1">+IF(AND(ISNUMBER(OFFSET('Hygiene Data'!$F$8,0,10*ROW('Hygiene Data'!F71))),DY77="Yes"),OFFSET('Hygiene Data'!$F$8,0,10*ROW('Hygiene Data'!F71)),IF(AND(ISNUMBER(OFFSET('Hygiene Data'!$F$8,0,10*ROW('Hygiene Data'!F71))),DY77="No",ISNUMBER(OFFSET('Hygiene Data'!$F$8,0,10*ROW('Hygiene Data'!F71)))),CONCATENATE("[",ROUND(OFFSET('Hygiene Data'!$F$8,0,10*ROW('Hygiene Data'!F71)),0),"]"),IF(AND(ISNUMBER(OFFSET('Hygiene Data'!$F$8,0,10*ROW('Hygiene Data'!F71))),DY77="",ISNUMBER(OFFSET('Hygiene Data'!$F$8,0,10*ROW('Hygiene Data'!F71)))),OFFSET('Hygiene Data'!$F$8,0,10*ROW('Hygiene Data'!F71)),NA())))</f>
        <v>#N/A</v>
      </c>
      <c r="BK77" s="135" t="e">
        <f ca="1">+IF(AND(ISNUMBER(OFFSET('Hygiene Data'!$F$10,0,10*ROW('Hygiene Data'!F71))),DZ77="Yes"),OFFSET('Hygiene Data'!$F$10,0,10*ROW('Hygiene Data'!F71)),IF(AND(ISNUMBER(OFFSET('Hygiene Data'!$F$10,0,10*ROW('Hygiene Data'!F71))),DZ77="No",ISNUMBER(OFFSET('Hygiene Data'!$F$10,0,10*ROW('Hygiene Data'!F71)))),CONCATENATE("[",ROUND(OFFSET('Hygiene Data'!$F$10,0,10*ROW('Hygiene Data'!F71)),0),"]"),IF(AND(ISNUMBER(OFFSET('Hygiene Data'!$F$10,0,10*ROW('Hygiene Data'!F71))),DZ77="",ISNUMBER(OFFSET('Hygiene Data'!$F$10,0,10*ROW('Hygiene Data'!F71)))),OFFSET('Hygiene Data'!$F$10,0,10*ROW('Hygiene Data'!F71)),NA())))</f>
        <v>#N/A</v>
      </c>
      <c r="BL77" s="135" t="e">
        <f ca="1">+IF(AND(ISNUMBER(OFFSET('Hygiene Data'!$G$6,0,10*ROW('Hygiene Data'!G71))),EA77="Yes"),OFFSET('Hygiene Data'!$G$6,0,10*ROW('Hygiene Data'!G71)),IF(AND(ISNUMBER(OFFSET('Hygiene Data'!$G$6,0,10*ROW('Hygiene Data'!G71))),EA77="No",ISNUMBER(OFFSET('Hygiene Data'!$G$6,0,10*ROW('Hygiene Data'!G71)))),CONCATENATE("[",ROUND(OFFSET('Hygiene Data'!$G$6,0,10*ROW('Hygiene Data'!G71)),0),"]"),IF(AND(ISNUMBER(OFFSET('Hygiene Data'!$G$6,0,10*ROW('Hygiene Data'!G71))),EA77="",ISNUMBER(OFFSET('Hygiene Data'!$G$6,0,10*ROW('Hygiene Data'!G71)))),OFFSET('Hygiene Data'!$G$6,0,10*ROW('Hygiene Data'!G71)),NA())))</f>
        <v>#N/A</v>
      </c>
      <c r="BM77" s="135" t="e">
        <f ca="1">+IF(AND(ISNUMBER(OFFSET('Hygiene Data'!$G$8,0,10*ROW('Hygiene Data'!G71))),EB77="Yes"),OFFSET('Hygiene Data'!$G$8,0,10*ROW('Hygiene Data'!G71)),IF(AND(ISNUMBER(OFFSET('Hygiene Data'!$G$8,0,10*ROW('Hygiene Data'!G71))),EB77="No",ISNUMBER(OFFSET('Hygiene Data'!$G$8,0,10*ROW('Hygiene Data'!G71)))),CONCATENATE("[",ROUND(OFFSET('Hygiene Data'!$G$8,0,10*ROW('Hygiene Data'!G71)),0),"]"),IF(AND(ISNUMBER(OFFSET('Hygiene Data'!$G$8,0,10*ROW('Hygiene Data'!G71))),EB77="",ISNUMBER(OFFSET('Hygiene Data'!$G$8,0,10*ROW('Hygiene Data'!G71)))),OFFSET('Hygiene Data'!$G$8,0,10*ROW('Hygiene Data'!G71)),NA())))</f>
        <v>#N/A</v>
      </c>
      <c r="BN77" s="135" t="e">
        <f ca="1">+IF(AND(ISNUMBER(OFFSET('Hygiene Data'!$G$10,0,10*ROW('Hygiene Data'!G71))),EC77="Yes"),OFFSET('Hygiene Data'!$G$10,0,10*ROW('Hygiene Data'!G71)),IF(AND(ISNUMBER(OFFSET('Hygiene Data'!$G$10,0,10*ROW('Hygiene Data'!G71))),EC77="No",ISNUMBER(OFFSET('Hygiene Data'!$G$10,0,10*ROW('Hygiene Data'!G71)))),CONCATENATE("[",ROUND(OFFSET('Hygiene Data'!$G$10,0,10*ROW('Hygiene Data'!G71)),0),"]"),IF(AND(ISNUMBER(OFFSET('Hygiene Data'!$G$10,0,10*ROW('Hygiene Data'!G71))),EC77="",ISNUMBER(OFFSET('Hygiene Data'!$G$10,0,10*ROW('Hygiene Data'!G71)))),OFFSET('Hygiene Data'!$G$10,0,10*ROW('Hygiene Data'!G71)),NA())))</f>
        <v>#N/A</v>
      </c>
      <c r="BO77" s="135" t="e">
        <f ca="1">+IF(AND(ISNUMBER(OFFSET('Hygiene Data'!$H$6,0,10*ROW('Hygiene Data'!H71))),ED77="Yes"),OFFSET('Hygiene Data'!$H$6,0,10*ROW('Hygiene Data'!H71)),IF(AND(ISNUMBER(OFFSET('Hygiene Data'!$H$6,0,10*ROW('Hygiene Data'!H71))),ED77="No",ISNUMBER(OFFSET('Hygiene Data'!$H$6,0,10*ROW('Hygiene Data'!H71)))),CONCATENATE("[",ROUND(OFFSET('Hygiene Data'!$H$6,0,10*ROW('Hygiene Data'!H71)),0),"]"),IF(AND(ISNUMBER(OFFSET('Hygiene Data'!$H$6,0,10*ROW('Hygiene Data'!H71))),ED77="",ISNUMBER(OFFSET('Hygiene Data'!$H$6,0,10*ROW('Hygiene Data'!H71)))),OFFSET('Hygiene Data'!$H$6,0,10*ROW('Hygiene Data'!H71)),NA())))</f>
        <v>#N/A</v>
      </c>
      <c r="BP77" s="135" t="e">
        <f ca="1">+IF(AND(ISNUMBER(OFFSET('Hygiene Data'!$H$8,0,10*ROW('Hygiene Data'!H71))),EE77="Yes"),OFFSET('Hygiene Data'!$H$8,0,10*ROW('Hygiene Data'!H71)),IF(AND(ISNUMBER(OFFSET('Hygiene Data'!$H$8,0,10*ROW('Hygiene Data'!H71))),EE77="No",ISNUMBER(OFFSET('Hygiene Data'!$H$8,0,10*ROW('Hygiene Data'!H71)))),CONCATENATE("[",ROUND(OFFSET('Hygiene Data'!$H$8,0,10*ROW('Hygiene Data'!H71)),0),"]"),IF(AND(ISNUMBER(OFFSET('Hygiene Data'!$H$8,0,10*ROW('Hygiene Data'!H71))),EE77="",ISNUMBER(OFFSET('Hygiene Data'!$H$8,0,10*ROW('Hygiene Data'!H71)))),OFFSET('Hygiene Data'!$H$8,0,10*ROW('Hygiene Data'!H71)),NA())))</f>
        <v>#N/A</v>
      </c>
      <c r="BQ77" s="135" t="e">
        <f ca="1">+IF(AND(ISNUMBER(OFFSET('Hygiene Data'!$H$10,0,10*ROW('Hygiene Data'!H71))),EF77="Yes"),OFFSET('Hygiene Data'!$H$10,0,10*ROW('Hygiene Data'!H71)),IF(AND(ISNUMBER(OFFSET('Hygiene Data'!$H$10,0,10*ROW('Hygiene Data'!H71))),EF77="No",ISNUMBER(OFFSET('Hygiene Data'!$H$10,0,10*ROW('Hygiene Data'!H71)))),CONCATENATE("[",ROUND(OFFSET('Hygiene Data'!$H$10,0,10*ROW('Hygiene Data'!H71)),0),"]"),IF(AND(ISNUMBER(OFFSET('Hygiene Data'!$H$10,0,10*ROW('Hygiene Data'!H71))),EF77="",ISNUMBER(OFFSET('Hygiene Data'!$H$10,0,10*ROW('Hygiene Data'!H71)))),OFFSET('Hygiene Data'!$H$10,0,10*ROW('Hygiene Data'!H71)),NA())))</f>
        <v>#N/A</v>
      </c>
      <c r="BS77" s="34" t="str">
        <f ca="1">+IF(OFFSET('Water Data'!$C$28,0,10*ROW('Water Data'!C71))="","",OFFSET('Water Data'!$C$28,0,10*ROW('Water Data'!C71)))</f>
        <v/>
      </c>
      <c r="BT77" s="34" t="str">
        <f ca="1">+IF(OFFSET('Water Data'!$C$29,0,10*ROW('Water Data'!C71))="","",OFFSET('Water Data'!$C$29,0,10*ROW('Water Data'!C71)))</f>
        <v/>
      </c>
      <c r="BU77" s="34" t="str">
        <f ca="1">+IF(OFFSET('Water Data'!$C$30,0,10*ROW('Water Data'!C71))="","",OFFSET('Water Data'!$C$30,0,10*ROW('Water Data'!C71)))</f>
        <v/>
      </c>
      <c r="BV77" s="34" t="str">
        <f ca="1">+IF(OFFSET('Water Data'!$D$28,0,10*ROW('Water Data'!D71))="","",OFFSET('Water Data'!$D$28,0,10*ROW('Water Data'!D71)))</f>
        <v/>
      </c>
      <c r="BW77" s="34" t="str">
        <f ca="1">+IF(OFFSET('Water Data'!$D$29,0,10*ROW('Water Data'!D71))="","",OFFSET('Water Data'!$D$29,0,10*ROW('Water Data'!D71)))</f>
        <v/>
      </c>
      <c r="BX77" s="34" t="str">
        <f ca="1">+IF(OFFSET('Water Data'!$D$30,0,10*ROW('Water Data'!D71))="","",OFFSET('Water Data'!$D$30,0,10*ROW('Water Data'!D71)))</f>
        <v/>
      </c>
      <c r="BY77" s="34" t="str">
        <f ca="1">+IF(OFFSET('Water Data'!$E$28,0,10*ROW('Water Data'!E71))="","",OFFSET('Water Data'!$E$28,0,10*ROW('Water Data'!E71)))</f>
        <v/>
      </c>
      <c r="BZ77" s="34" t="str">
        <f ca="1">+IF(OFFSET('Water Data'!$E$29,0,10*ROW('Water Data'!E71))="","",OFFSET('Water Data'!$E$29,0,10*ROW('Water Data'!E71)))</f>
        <v/>
      </c>
      <c r="CA77" s="34" t="str">
        <f ca="1">+IF(OFFSET('Water Data'!$E$30,0,10*ROW('Water Data'!E71))="","",OFFSET('Water Data'!$E$30,0,10*ROW('Water Data'!E71)))</f>
        <v/>
      </c>
      <c r="CB77" s="34" t="str">
        <f ca="1">+IF(OFFSET('Water Data'!$F$28,0,10*ROW('Water Data'!F71))="","",OFFSET('Water Data'!$F$28,0,10*ROW('Water Data'!F71)))</f>
        <v/>
      </c>
      <c r="CC77" s="34" t="str">
        <f ca="1">+IF(OFFSET('Water Data'!$F$29,0,10*ROW('Water Data'!F71))="","",OFFSET('Water Data'!$F$29,0,10*ROW('Water Data'!F71)))</f>
        <v/>
      </c>
      <c r="CD77" s="34" t="str">
        <f ca="1">+IF(OFFSET('Water Data'!$F$30,0,10*ROW('Water Data'!F71))="","",OFFSET('Water Data'!$F$30,0,10*ROW('Water Data'!F71)))</f>
        <v/>
      </c>
      <c r="CE77" s="34" t="str">
        <f ca="1">+IF(OFFSET('Water Data'!$G$28,0,10*ROW('Water Data'!G71))="","",OFFSET('Water Data'!$G$28,0,10*ROW('Water Data'!G71)))</f>
        <v/>
      </c>
      <c r="CF77" s="34" t="str">
        <f ca="1">+IF(OFFSET('Water Data'!$G$29,0,10*ROW('Water Data'!G71))="","",OFFSET('Water Data'!$G$29,0,10*ROW('Water Data'!G71)))</f>
        <v/>
      </c>
      <c r="CG77" s="34" t="str">
        <f ca="1">+IF(OFFSET('Water Data'!$G$30,0,10*ROW('Water Data'!G71))="","",OFFSET('Water Data'!$G$30,0,10*ROW('Water Data'!G71)))</f>
        <v/>
      </c>
      <c r="CH77" s="34" t="str">
        <f ca="1">+IF(OFFSET('Water Data'!$H$28,0,10*ROW('Water Data'!H71))="","",OFFSET('Water Data'!$H$28,0,10*ROW('Water Data'!H71)))</f>
        <v/>
      </c>
      <c r="CI77" s="34" t="str">
        <f ca="1">+IF(OFFSET('Water Data'!$H$29,0,10*ROW('Water Data'!H71))="","",OFFSET('Water Data'!$H$29,0,10*ROW('Water Data'!H71)))</f>
        <v/>
      </c>
      <c r="CJ77" s="34" t="str">
        <f ca="1">+IF(OFFSET('Water Data'!$H$30,0,10*ROW('Water Data'!H71))="","",OFFSET('Water Data'!$H$30,0,10*ROW('Water Data'!H71)))</f>
        <v/>
      </c>
      <c r="CK77" s="34" t="str">
        <f ca="1">+IF(OFFSET('Sanitation Data'!$C$29,0,10*ROW('Sanitation Data'!C71))="","",OFFSET('Sanitation Data'!$C$29,0,10*ROW('Sanitation Data'!C71)))</f>
        <v/>
      </c>
      <c r="CL77" s="34" t="str">
        <f ca="1">+IF(OFFSET('Sanitation Data'!$C$30,0,10*ROW('Sanitation Data'!C71))="","",OFFSET('Sanitation Data'!$C$30,0,10*ROW('Sanitation Data'!C71)))</f>
        <v/>
      </c>
      <c r="CM77" s="34" t="str">
        <f ca="1">+IF(OFFSET('Sanitation Data'!$C$31,0,10*ROW('Sanitation Data'!C71))="","",OFFSET('Sanitation Data'!$C$31,0,10*ROW('Sanitation Data'!C71)))</f>
        <v/>
      </c>
      <c r="CN77" s="34" t="str">
        <f ca="1">+IF(OFFSET('Sanitation Data'!$C$32,0,10*ROW('Sanitation Data'!C71))="","",OFFSET('Sanitation Data'!$C$32,0,10*ROW('Sanitation Data'!C71)))</f>
        <v/>
      </c>
      <c r="CO77" s="34" t="str">
        <f ca="1">+IF(OFFSET('Sanitation Data'!$C$33,0,10*ROW('Sanitation Data'!C71))="","",OFFSET('Sanitation Data'!$C$33,0,10*ROW('Sanitation Data'!C71)))</f>
        <v/>
      </c>
      <c r="CP77" s="34" t="str">
        <f ca="1">+IF(OFFSET('Sanitation Data'!$D$29,0,10*ROW('Sanitation Data'!D71))="","",OFFSET('Sanitation Data'!$D$29,0,10*ROW('Sanitation Data'!D71)))</f>
        <v/>
      </c>
      <c r="CQ77" s="34" t="str">
        <f ca="1">+IF(OFFSET('Sanitation Data'!$D$30,0,10*ROW('Sanitation Data'!D71))="","",OFFSET('Sanitation Data'!$D$30,0,10*ROW('Sanitation Data'!D71)))</f>
        <v/>
      </c>
      <c r="CR77" s="34" t="str">
        <f ca="1">+IF(OFFSET('Sanitation Data'!$D$31,0,10*ROW('Sanitation Data'!D71))="","",OFFSET('Sanitation Data'!$D$31,0,10*ROW('Sanitation Data'!D71)))</f>
        <v/>
      </c>
      <c r="CS77" s="34" t="str">
        <f ca="1">+IF(OFFSET('Sanitation Data'!$D$32,0,10*ROW('Sanitation Data'!D71))="","",OFFSET('Sanitation Data'!$D$32,0,10*ROW('Sanitation Data'!D71)))</f>
        <v/>
      </c>
      <c r="CT77" s="34" t="str">
        <f ca="1">+IF(OFFSET('Sanitation Data'!$D$33,0,10*ROW('Sanitation Data'!D71))="","",OFFSET('Sanitation Data'!$D$33,0,10*ROW('Sanitation Data'!D71)))</f>
        <v/>
      </c>
      <c r="CU77" s="34" t="str">
        <f ca="1">+IF(OFFSET('Sanitation Data'!$E$29,0,10*ROW('Sanitation Data'!E71))="","",OFFSET('Sanitation Data'!$E$29,0,10*ROW('Sanitation Data'!E71)))</f>
        <v/>
      </c>
      <c r="CV77" s="34" t="str">
        <f ca="1">+IF(OFFSET('Sanitation Data'!$E$30,0,10*ROW('Sanitation Data'!E71))="","",OFFSET('Sanitation Data'!$E$30,0,10*ROW('Sanitation Data'!E71)))</f>
        <v/>
      </c>
      <c r="CW77" s="34" t="str">
        <f ca="1">+IF(OFFSET('Sanitation Data'!$E$31,0,10*ROW('Sanitation Data'!E71))="","",OFFSET('Sanitation Data'!$E$31,0,10*ROW('Sanitation Data'!E71)))</f>
        <v/>
      </c>
      <c r="CX77" s="34" t="str">
        <f ca="1">+IF(OFFSET('Sanitation Data'!$E$32,0,10*ROW('Sanitation Data'!E71))="","",OFFSET('Sanitation Data'!$E$32,0,10*ROW('Sanitation Data'!E71)))</f>
        <v/>
      </c>
      <c r="CY77" s="34" t="str">
        <f ca="1">+IF(OFFSET('Sanitation Data'!$E$33,0,10*ROW('Sanitation Data'!E71))="","",OFFSET('Sanitation Data'!$E$33,0,10*ROW('Sanitation Data'!E71)))</f>
        <v/>
      </c>
      <c r="CZ77" s="34" t="str">
        <f ca="1">+IF(OFFSET('Sanitation Data'!$F$29,0,10*ROW('Sanitation Data'!F71))="","",OFFSET('Sanitation Data'!$F$29,0,10*ROW('Sanitation Data'!F71)))</f>
        <v/>
      </c>
      <c r="DA77" s="34" t="str">
        <f ca="1">+IF(OFFSET('Sanitation Data'!$F$30,0,10*ROW('Sanitation Data'!F71))="","",OFFSET('Sanitation Data'!$F$30,0,10*ROW('Sanitation Data'!F71)))</f>
        <v/>
      </c>
      <c r="DB77" s="34" t="str">
        <f ca="1">+IF(OFFSET('Sanitation Data'!$F$31,0,10*ROW('Sanitation Data'!F71))="","",OFFSET('Sanitation Data'!$F$31,0,10*ROW('Sanitation Data'!F71)))</f>
        <v/>
      </c>
      <c r="DC77" s="34" t="str">
        <f ca="1">+IF(OFFSET('Sanitation Data'!$F$32,0,10*ROW('Sanitation Data'!F71))="","",OFFSET('Sanitation Data'!$F$32,0,10*ROW('Sanitation Data'!F71)))</f>
        <v/>
      </c>
      <c r="DD77" s="34" t="str">
        <f ca="1">+IF(OFFSET('Sanitation Data'!$F$33,0,10*ROW('Sanitation Data'!F71))="","",OFFSET('Sanitation Data'!$F$33,0,10*ROW('Sanitation Data'!F71)))</f>
        <v/>
      </c>
      <c r="DE77" s="34" t="str">
        <f ca="1">+IF(OFFSET('Sanitation Data'!$G$29,0,10*ROW('Sanitation Data'!G71))="","",OFFSET('Sanitation Data'!$G$29,0,10*ROW('Sanitation Data'!G71)))</f>
        <v/>
      </c>
      <c r="DF77" s="34" t="str">
        <f ca="1">+IF(OFFSET('Sanitation Data'!$G$30,0,10*ROW('Sanitation Data'!G71))="","",OFFSET('Sanitation Data'!$G$30,0,10*ROW('Sanitation Data'!G71)))</f>
        <v/>
      </c>
      <c r="DG77" s="34" t="str">
        <f ca="1">+IF(OFFSET('Sanitation Data'!$G$31,0,10*ROW('Sanitation Data'!G71))="","",OFFSET('Sanitation Data'!$G$31,0,10*ROW('Sanitation Data'!G71)))</f>
        <v/>
      </c>
      <c r="DH77" s="34" t="str">
        <f ca="1">+IF(OFFSET('Sanitation Data'!$G$32,0,10*ROW('Sanitation Data'!G71))="","",OFFSET('Sanitation Data'!$G$32,0,10*ROW('Sanitation Data'!G71)))</f>
        <v/>
      </c>
      <c r="DI77" s="34" t="str">
        <f ca="1">+IF(OFFSET('Sanitation Data'!$G$33,0,10*ROW('Sanitation Data'!G71))="","",OFFSET('Sanitation Data'!$G$33,0,10*ROW('Sanitation Data'!G71)))</f>
        <v/>
      </c>
      <c r="DJ77" s="34" t="str">
        <f ca="1">+IF(OFFSET('Sanitation Data'!$H$29,0,10*ROW('Sanitation Data'!H71))="","",OFFSET('Sanitation Data'!$H$29,0,10*ROW('Sanitation Data'!H71)))</f>
        <v/>
      </c>
      <c r="DK77" s="34" t="str">
        <f ca="1">+IF(OFFSET('Sanitation Data'!$H$30,0,10*ROW('Sanitation Data'!H71))="","",OFFSET('Sanitation Data'!$H$30,0,10*ROW('Sanitation Data'!H71)))</f>
        <v/>
      </c>
      <c r="DL77" s="34" t="str">
        <f ca="1">+IF(OFFSET('Sanitation Data'!$H$31,0,10*ROW('Sanitation Data'!H71))="","",OFFSET('Sanitation Data'!$H$31,0,10*ROW('Sanitation Data'!H71)))</f>
        <v/>
      </c>
      <c r="DM77" s="34" t="str">
        <f ca="1">+IF(OFFSET('Sanitation Data'!$H$32,0,10*ROW('Sanitation Data'!H71))="","",OFFSET('Sanitation Data'!$H$32,0,10*ROW('Sanitation Data'!H71)))</f>
        <v/>
      </c>
      <c r="DN77" s="34" t="str">
        <f ca="1">+IF(OFFSET('Sanitation Data'!$H$33,0,10*ROW('Sanitation Data'!H71))="","",OFFSET('Sanitation Data'!$H$33,0,10*ROW('Sanitation Data'!H71)))</f>
        <v/>
      </c>
      <c r="DO77" s="34" t="str">
        <f ca="1">+IF(OFFSET('Hygiene Data'!$C$12,0,10*ROW('Hygiene Data'!C71))="","",OFFSET('Hygiene Data'!$C$12,0,10*ROW('Hygiene Data'!C71)))</f>
        <v/>
      </c>
      <c r="DP77" s="34" t="str">
        <f ca="1">+IF(OFFSET('Hygiene Data'!$C$13,0,10*ROW('Hygiene Data'!C71))="","",OFFSET('Hygiene Data'!$C$13,0,10*ROW('Hygiene Data'!C71)))</f>
        <v/>
      </c>
      <c r="DQ77" s="34" t="str">
        <f ca="1">+IF(OFFSET('Hygiene Data'!$C$14,0,10*ROW('Hygiene Data'!C71))="","",OFFSET('Hygiene Data'!$C$14,0,10*ROW('Hygiene Data'!C71)))</f>
        <v/>
      </c>
      <c r="DR77" s="34" t="str">
        <f ca="1">+IF(OFFSET('Hygiene Data'!$D$12,0,10*ROW('Hygiene Data'!D71))="","",OFFSET('Hygiene Data'!$D$12,0,10*ROW('Hygiene Data'!D71)))</f>
        <v/>
      </c>
      <c r="DS77" s="34" t="str">
        <f ca="1">+IF(OFFSET('Hygiene Data'!$D$13,0,10*ROW('Hygiene Data'!D71))="","",OFFSET('Hygiene Data'!$D$13,0,10*ROW('Hygiene Data'!D71)))</f>
        <v/>
      </c>
      <c r="DT77" s="34" t="str">
        <f ca="1">+IF(OFFSET('Hygiene Data'!$D$14,0,10*ROW('Hygiene Data'!D71))="","",OFFSET('Hygiene Data'!$D$14,0,10*ROW('Hygiene Data'!D71)))</f>
        <v/>
      </c>
      <c r="DU77" s="34" t="str">
        <f ca="1">+IF(OFFSET('Hygiene Data'!$E$12,0,10*ROW('Hygiene Data'!E71))="","",OFFSET('Hygiene Data'!$E$12,0,10*ROW('Hygiene Data'!E71)))</f>
        <v/>
      </c>
      <c r="DV77" s="34" t="str">
        <f ca="1">+IF(OFFSET('Hygiene Data'!$E$13,0,10*ROW('Hygiene Data'!E71))="","",OFFSET('Hygiene Data'!$E$13,0,10*ROW('Hygiene Data'!E71)))</f>
        <v/>
      </c>
      <c r="DW77" s="34" t="str">
        <f ca="1">+IF(OFFSET('Hygiene Data'!$E$14,0,10*ROW('Hygiene Data'!E71))="","",OFFSET('Hygiene Data'!$E$14,0,10*ROW('Hygiene Data'!E71)))</f>
        <v/>
      </c>
      <c r="DX77" s="34" t="str">
        <f ca="1">+IF(OFFSET('Hygiene Data'!$F$12,0,10*ROW('Hygiene Data'!F71))="","",OFFSET('Hygiene Data'!$F$12,0,10*ROW('Hygiene Data'!F71)))</f>
        <v/>
      </c>
      <c r="DY77" s="34" t="str">
        <f ca="1">+IF(OFFSET('Hygiene Data'!$F$13,0,10*ROW('Hygiene Data'!F71))="","",OFFSET('Hygiene Data'!$F$13,0,10*ROW('Hygiene Data'!F71)))</f>
        <v/>
      </c>
      <c r="DZ77" s="34" t="str">
        <f ca="1">+IF(OFFSET('Hygiene Data'!$F$14,0,10*ROW('Hygiene Data'!F71))="","",OFFSET('Hygiene Data'!$F$14,0,10*ROW('Hygiene Data'!F71)))</f>
        <v/>
      </c>
      <c r="EA77" s="34" t="str">
        <f ca="1">+IF(OFFSET('Hygiene Data'!$G$12,0,10*ROW('Hygiene Data'!G71))="","",OFFSET('Hygiene Data'!$G$12,0,10*ROW('Hygiene Data'!G71)))</f>
        <v/>
      </c>
      <c r="EB77" s="34" t="str">
        <f ca="1">+IF(OFFSET('Hygiene Data'!$G$13,0,10*ROW('Hygiene Data'!G71))="","",OFFSET('Hygiene Data'!$G$13,0,10*ROW('Hygiene Data'!G71)))</f>
        <v/>
      </c>
      <c r="EC77" s="34" t="str">
        <f ca="1">+IF(OFFSET('Hygiene Data'!$G$14,0,10*ROW('Hygiene Data'!G71))="","",OFFSET('Hygiene Data'!$G$14,0,10*ROW('Hygiene Data'!G71)))</f>
        <v/>
      </c>
      <c r="ED77" s="34" t="str">
        <f ca="1">+IF(OFFSET('Hygiene Data'!$H$12,0,10*ROW('Hygiene Data'!H71))="","",OFFSET('Hygiene Data'!$H$12,0,10*ROW('Hygiene Data'!H71)))</f>
        <v/>
      </c>
      <c r="EE77" s="34" t="str">
        <f ca="1">+IF(OFFSET('Hygiene Data'!$H$13,0,10*ROW('Hygiene Data'!H71))="","",OFFSET('Hygiene Data'!$H$13,0,10*ROW('Hygiene Data'!H71)))</f>
        <v/>
      </c>
      <c r="EF77" s="34" t="str">
        <f ca="1">+IF(OFFSET('Hygiene Data'!$H$14,0,10*ROW('Hygiene Data'!H71))="","",OFFSET('Hygiene Data'!$H$14,0,10*ROW('Hygiene Data'!H71)))</f>
        <v/>
      </c>
    </row>
    <row r="78" spans="1:136" x14ac:dyDescent="0.2">
      <c r="A78" s="50" t="str">
        <f ca="1">+IF(OFFSET('Water Data'!$B$1,0,10*ROW('Water Data'!B75))="","",OFFSET('Water Data'!$B$1,0,10*ROW('Water Data'!B75)))</f>
        <v/>
      </c>
      <c r="B78" s="50" t="str">
        <f ca="1">+IF(OFFSET('Water Data'!$A$3,0,10*ROW('Water Data'!A75))="","",OFFSET('Water Data'!$A$3,0,10*ROW('Water Data'!A75)))</f>
        <v/>
      </c>
      <c r="C78" s="50" t="str">
        <f ca="1">+IF(OFFSET('Water Data'!$C$3,0,10*ROW('Water Data'!C75))="","",OFFSET('Water Data'!$C$3,0,10*ROW('Water Data'!C75)))</f>
        <v/>
      </c>
      <c r="D78" s="133" t="e">
        <f ca="1">+IF(AND(ISNUMBER(OFFSET('Water Data'!$C$5,0,10*ROW('Water Data'!C72))),BS78="Yes"),100-OFFSET('Water Data'!$C$5,0,10*ROW('Water Data'!C72)),IF(AND(ISNUMBER(OFFSET('Water Data'!$C$5,0,10*ROW('Water Data'!C72))),BS78="No",ISNUMBER(OFFSET('Water Data'!$C$5,0,10*ROW('Water Data'!C72)))),CONCATENATE("[",ROUND(100-OFFSET('Water Data'!$C$5,0,10*ROW('Water Data'!C72)),0),"]"),IF(AND(ISNUMBER(OFFSET('Water Data'!$C$5,0,10*ROW('Water Data'!C72))),BS78="",ISNUMBER(OFFSET('Water Data'!$C$5,0,10*ROW('Water Data'!C72)))),100-OFFSET('Water Data'!$C$5,0,10*ROW('Water Data'!C72)),NA())))</f>
        <v>#N/A</v>
      </c>
      <c r="E78" s="133" t="e">
        <f ca="1">+IF(AND(ISNUMBER(OFFSET('Water Data'!$C$7,0,10*ROW('Water Data'!D72))),BT78="Yes"),OFFSET('Water Data'!$C$7,0,10*ROW('Water Data'!C72)),IF(AND(ISNUMBER(OFFSET('Water Data'!$C$7,0,10*ROW('Water Data'!C72))),BT78="No",ISNUMBER(OFFSET('Water Data'!$C$7,0,10*ROW('Water Data'!C72)))),CONCATENATE("[",ROUND(OFFSET('Water Data'!$C$7,0,10*ROW('Water Data'!C72)),0),"]"),IF(AND(ISNUMBER(OFFSET('Water Data'!$C$7,0,10*ROW('Water Data'!C72))),BT78="",ISNUMBER(OFFSET('Water Data'!$C$7,0,10*ROW('Water Data'!C72)))),OFFSET('Water Data'!$C$7,0,10*ROW('Water Data'!C72)),NA())))</f>
        <v>#N/A</v>
      </c>
      <c r="F78" s="133" t="e">
        <f ca="1">+IF(AND(ISNUMBER(OFFSET('Water Data'!$C$10,0,10*ROW('Water Data'!C72))),BU78="Yes"),OFFSET('Water Data'!$C$10,0,10*ROW('Water Data'!C72)),IF(AND(ISNUMBER(OFFSET('Water Data'!$C$10,0,10*ROW('Water Data'!C72))),BU78="No",ISNUMBER(OFFSET('Water Data'!$C$10,0,10*ROW('Water Data'!C72)))),CONCATENATE("[",ROUND(OFFSET('Water Data'!$C$10,0,10*ROW('Water Data'!C72)),0),"]"),IF(AND(ISNUMBER(OFFSET('Water Data'!$C$10,0,10*ROW('Water Data'!C72))),BU78="",ISNUMBER(OFFSET('Water Data'!$C$10,0,10*ROW('Water Data'!C72)))),OFFSET('Water Data'!$C$10,0,10*ROW('Water Data'!C72)),NA())))</f>
        <v>#N/A</v>
      </c>
      <c r="G78" s="133" t="e">
        <f ca="1">+IF(AND(ISNUMBER(OFFSET('Water Data'!$D$5,0,10*ROW('Water Data'!D72))),BV78="Yes"),100-OFFSET('Water Data'!$D$5,0,10*ROW('Water Data'!D72)),IF(AND(ISNUMBER(OFFSET('Water Data'!$D$5,0,10*ROW('Water Data'!D72))),BV78="No",ISNUMBER(OFFSET('Water Data'!$D$5,0,10*ROW('Water Data'!D72)))),CONCATENATE("[",ROUND(100-OFFSET('Water Data'!$D$5,0,10*ROW('Water Data'!D72)),0),"]"),IF(AND(ISNUMBER(OFFSET('Water Data'!$D$5,0,10*ROW('Water Data'!D72))),BV78="",ISNUMBER(OFFSET('Water Data'!$D$5,0,10*ROW('Water Data'!D72)))),100-OFFSET('Water Data'!$D$5,0,10*ROW('Water Data'!D72)),NA())))</f>
        <v>#N/A</v>
      </c>
      <c r="H78" s="133" t="e">
        <f ca="1">+IF(AND(ISNUMBER(OFFSET('Water Data'!$D$7,0,10*ROW('Water Data'!D72))),BW78="Yes"),OFFSET('Water Data'!$D$7,0,10*ROW('Water Data'!D72)),IF(AND(ISNUMBER(OFFSET('Water Data'!$D$7,0,10*ROW('Water Data'!D72))),BW78="No",ISNUMBER(OFFSET('Water Data'!$D$7,0,10*ROW('Water Data'!D72)))),CONCATENATE("[",ROUND(OFFSET('Water Data'!$C$7,0,10*ROW('Water Data'!D72)),0),"]"),IF(AND(ISNUMBER(OFFSET('Water Data'!$D$7,0,10*ROW('Water Data'!D72))),BW78="",ISNUMBER(OFFSET('Water Data'!$D$7,0,10*ROW('Water Data'!D72)))),OFFSET('Water Data'!$D$7,0,10*ROW('Water Data'!D72)),NA())))</f>
        <v>#N/A</v>
      </c>
      <c r="I78" s="133" t="e">
        <f ca="1">+IF(AND(ISNUMBER(OFFSET('Water Data'!$D$10,0,10*ROW('Water Data'!D72))),BX78="Yes"),OFFSET('Water Data'!$D$10,0,10*ROW('Water Data'!D72)),IF(AND(ISNUMBER(OFFSET('Water Data'!$D$10,0,10*ROW('Water Data'!D72))),BX78="No",ISNUMBER(OFFSET('Water Data'!$D$10,0,10*ROW('Water Data'!D72)))),CONCATENATE("[",ROUND(OFFSET('Water Data'!$D$10,0,10*ROW('Water Data'!D72)),0),"]"),IF(AND(ISNUMBER(OFFSET('Water Data'!$D$10,0,10*ROW('Water Data'!D72))),BX78="",ISNUMBER(OFFSET('Water Data'!$D$10,0,10*ROW('Water Data'!D72)))),OFFSET('Water Data'!$D$10,0,10*ROW('Water Data'!D72)),NA())))</f>
        <v>#N/A</v>
      </c>
      <c r="J78" s="133" t="e">
        <f ca="1">+IF(AND(ISNUMBER(OFFSET('Water Data'!$E$5,0,10*ROW('Water Data'!E72))),BY78="Yes"),100-OFFSET('Water Data'!$E$5,0,10*ROW('Water Data'!E72)),IF(AND(ISNUMBER(OFFSET('Water Data'!$E$5,0,10*ROW('Water Data'!E72))),BY78="No",ISNUMBER(OFFSET('Water Data'!$E$5,0,10*ROW('Water Data'!E72)))),CONCATENATE("[",ROUND(100-OFFSET('Water Data'!$E$5,0,10*ROW('Water Data'!E72)),0),"]"),IF(AND(ISNUMBER(OFFSET('Water Data'!$E$5,0,10*ROW('Water Data'!E72))),BY78="",ISNUMBER(OFFSET('Water Data'!$E$5,0,10*ROW('Water Data'!E72)))),100-OFFSET('Water Data'!$E$5,0,10*ROW('Water Data'!E72)),NA())))</f>
        <v>#N/A</v>
      </c>
      <c r="K78" s="133" t="e">
        <f ca="1">+IF(AND(ISNUMBER(OFFSET('Water Data'!$E$7,0,10*ROW('Water Data'!E72))),BZ78="Yes"),OFFSET('Water Data'!$E$7,0,10*ROW('Water Data'!E72)),IF(AND(ISNUMBER(OFFSET('Water Data'!$E$7,0,10*ROW('Water Data'!E72))),BZ78="No",ISNUMBER(OFFSET('Water Data'!$E$7,0,10*ROW('Water Data'!E72)))),CONCATENATE("[",ROUND(OFFSET('Water Data'!$E$7,0,10*ROW('Water Data'!E72)),0),"]"),IF(AND(ISNUMBER(OFFSET('Water Data'!$E$7,0,10*ROW('Water Data'!E72))),BZ78="",ISNUMBER(OFFSET('Water Data'!$E$7,0,10*ROW('Water Data'!E72)))),OFFSET('Water Data'!$E$7,0,10*ROW('Water Data'!E72)),NA())))</f>
        <v>#N/A</v>
      </c>
      <c r="L78" s="133" t="e">
        <f ca="1">+IF(AND(ISNUMBER(OFFSET('Water Data'!$E$10,0,10*ROW('Water Data'!E72))),CA78="Yes"),OFFSET('Water Data'!$E$10,0,10*ROW('Water Data'!E72)),IF(AND(ISNUMBER(OFFSET('Water Data'!$E$10,0,10*ROW('Water Data'!E72))),CA78="No",ISNUMBER(OFFSET('Water Data'!$E$10,0,10*ROW('Water Data'!E72)))),CONCATENATE("[",ROUND(OFFSET('Water Data'!$E$10,0,10*ROW('Water Data'!E72)),0),"]"),IF(AND(ISNUMBER(OFFSET('Water Data'!$E$10,0,10*ROW('Water Data'!E72))),CA78="",ISNUMBER(OFFSET('Water Data'!$E$10,0,10*ROW('Water Data'!E72)))),OFFSET('Water Data'!$E$10,0,10*ROW('Water Data'!E72)),NA())))</f>
        <v>#N/A</v>
      </c>
      <c r="M78" s="133" t="e">
        <f ca="1">+IF(AND(ISNUMBER(OFFSET('Water Data'!$F$5,0,10*ROW('Water Data'!F72))),CB78="Yes"),100-OFFSET('Water Data'!$F$5,0,10*ROW('Water Data'!F72)),IF(AND(ISNUMBER(OFFSET('Water Data'!$F$5,0,10*ROW('Water Data'!F72))),CB78="No",ISNUMBER(OFFSET('Water Data'!$F$5,0,10*ROW('Water Data'!F72)))),CONCATENATE("[",ROUND(100-OFFSET('Water Data'!$F$5,0,10*ROW('Water Data'!F72)),0),"]"),IF(AND(ISNUMBER(OFFSET('Water Data'!$F$5,0,10*ROW('Water Data'!F72))),CB78="",ISNUMBER(OFFSET('Water Data'!$F$5,0,10*ROW('Water Data'!F72)))),100-OFFSET('Water Data'!$F$5,0,10*ROW('Water Data'!F72)),NA())))</f>
        <v>#N/A</v>
      </c>
      <c r="N78" s="133" t="e">
        <f ca="1">+IF(AND(ISNUMBER(OFFSET('Water Data'!$F$7,0,10*ROW('Water Data'!F72))),CC78="Yes"),OFFSET('Water Data'!$F$7,0,10*ROW('Water Data'!F72)),IF(AND(ISNUMBER(OFFSET('Water Data'!$F$7,0,10*ROW('Water Data'!F72))),CC78="No",ISNUMBER(OFFSET('Water Data'!$F$7,0,10*ROW('Water Data'!F72)))),CONCATENATE("[",ROUND(OFFSET('Water Data'!$F$7,0,10*ROW('Water Data'!F72)),0),"]"),IF(AND(ISNUMBER(OFFSET('Water Data'!$F$7,0,10*ROW('Water Data'!F72))),CC78="",ISNUMBER(OFFSET('Water Data'!$F$7,0,10*ROW('Water Data'!F72)))),OFFSET('Water Data'!$F$7,0,10*ROW('Water Data'!F72)),NA())))</f>
        <v>#N/A</v>
      </c>
      <c r="O78" s="133" t="e">
        <f ca="1">+IF(AND(ISNUMBER(OFFSET('Water Data'!$F$10,0,10*ROW('Water Data'!F72))),CD78="Yes"),OFFSET('Water Data'!$F$10,0,10*ROW('Water Data'!F72)),IF(AND(ISNUMBER(OFFSET('Water Data'!$F$10,0,10*ROW('Water Data'!F72))),CD78="No",ISNUMBER(OFFSET('Water Data'!$F$10,0,10*ROW('Water Data'!F72)))),CONCATENATE("[",ROUND(OFFSET('Water Data'!$F$10,0,10*ROW('Water Data'!F72)),0),"]"),IF(AND(ISNUMBER(OFFSET('Water Data'!$F$10,0,10*ROW('Water Data'!F72))),CD78="",ISNUMBER(OFFSET('Water Data'!$F$10,0,10*ROW('Water Data'!F72)))),OFFSET('Water Data'!$F$10,0,10*ROW('Water Data'!F72)),NA())))</f>
        <v>#N/A</v>
      </c>
      <c r="P78" s="133" t="e">
        <f ca="1">+IF(AND(ISNUMBER(OFFSET('Water Data'!$G$5,0,10*ROW('Water Data'!G72))),CE78="Yes"),100-OFFSET('Water Data'!$G$5,0,10*ROW('Water Data'!G72)),IF(AND(ISNUMBER(OFFSET('Water Data'!$G$5,0,10*ROW('Water Data'!G72))),CE78="No",ISNUMBER(OFFSET('Water Data'!$G$5,0,10*ROW('Water Data'!G72)))),CONCATENATE("[",ROUND(100-OFFSET('Water Data'!$G$5,0,10*ROW('Water Data'!G72)),0),"]"),IF(AND(ISNUMBER(OFFSET('Water Data'!$G$5,0,10*ROW('Water Data'!G72))),CE78="",ISNUMBER(OFFSET('Water Data'!$G$5,0,10*ROW('Water Data'!G72)))),100-OFFSET('Water Data'!$G$5,0,10*ROW('Water Data'!G72)),NA())))</f>
        <v>#N/A</v>
      </c>
      <c r="Q78" s="133" t="e">
        <f ca="1">+IF(AND(ISNUMBER(OFFSET('Water Data'!$G$7,0,10*ROW('Water Data'!G72))),CF78="Yes"),OFFSET('Water Data'!$G$7,0,10*ROW('Water Data'!G72)),IF(AND(ISNUMBER(OFFSET('Water Data'!$G$7,0,10*ROW('Water Data'!G72))),CF78="No",ISNUMBER(OFFSET('Water Data'!$G$7,0,10*ROW('Water Data'!G72)))),CONCATENATE("[",ROUND(OFFSET('Water Data'!$G$7,0,10*ROW('Water Data'!G72)),0),"]"),IF(AND(ISNUMBER(OFFSET('Water Data'!$G$7,0,10*ROW('Water Data'!G72))),CF78="",ISNUMBER(OFFSET('Water Data'!$G$7,0,10*ROW('Water Data'!G72)))),OFFSET('Water Data'!$G$7,0,10*ROW('Water Data'!G72)),NA())))</f>
        <v>#N/A</v>
      </c>
      <c r="R78" s="133" t="e">
        <f ca="1">+IF(AND(ISNUMBER(OFFSET('Water Data'!$G$10,0,10*ROW('Water Data'!G72))),CG78="Yes"),OFFSET('Water Data'!$G$10,0,10*ROW('Water Data'!G72)),IF(AND(ISNUMBER(OFFSET('Water Data'!$G$10,0,10*ROW('Water Data'!G72))),CG78="No",ISNUMBER(OFFSET('Water Data'!$G$10,0,10*ROW('Water Data'!G72)))),CONCATENATE("[",ROUND(OFFSET('Water Data'!$G$10,0,10*ROW('Water Data'!G72)),0),"]"),IF(AND(ISNUMBER(OFFSET('Water Data'!$G$10,0,10*ROW('Water Data'!G72))),CG78="",ISNUMBER(OFFSET('Water Data'!$G$10,0,10*ROW('Water Data'!G72)))),OFFSET('Water Data'!$G$10,0,10*ROW('Water Data'!G72)),NA())))</f>
        <v>#N/A</v>
      </c>
      <c r="S78" s="133" t="e">
        <f ca="1">+IF(AND(ISNUMBER(OFFSET('Water Data'!$H$5,0,10*ROW('Water Data'!H72))),CH78="Yes"),100-OFFSET('Water Data'!$H$5,0,10*ROW('Water Data'!H72)),IF(AND(ISNUMBER(OFFSET('Water Data'!$H$5,0,10*ROW('Water Data'!H72))),CH78="No",ISNUMBER(OFFSET('Water Data'!$H$5,0,10*ROW('Water Data'!H72)))),CONCATENATE("[",ROUND(100-OFFSET('Water Data'!$H$5,0,10*ROW('Water Data'!H72)),0),"]"),IF(AND(ISNUMBER(OFFSET('Water Data'!$H$5,0,10*ROW('Water Data'!H72))),CH78="",ISNUMBER(OFFSET('Water Data'!$H$5,0,10*ROW('Water Data'!H72)))),100-OFFSET('Water Data'!$H$5,0,10*ROW('Water Data'!H72)),NA())))</f>
        <v>#N/A</v>
      </c>
      <c r="T78" s="133" t="e">
        <f ca="1">+IF(AND(ISNUMBER(OFFSET('Water Data'!$H$7,0,10*ROW('Water Data'!H72))),CI78="Yes"),OFFSET('Water Data'!$H$7,0,10*ROW('Water Data'!H72)),IF(AND(ISNUMBER(OFFSET('Water Data'!$H$7,0,10*ROW('Water Data'!H72))),CI78="No",ISNUMBER(OFFSET('Water Data'!$H$7,0,10*ROW('Water Data'!H72)))),CONCATENATE("[",ROUND(OFFSET('Water Data'!$H$7,0,10*ROW('Water Data'!H72)),0),"]"),IF(AND(ISNUMBER(OFFSET('Water Data'!$H$7,0,10*ROW('Water Data'!H72))),CI78="",ISNUMBER(OFFSET('Water Data'!$H$7,0,10*ROW('Water Data'!H72)))),OFFSET('Water Data'!$H$7,0,10*ROW('Water Data'!H72)),NA())))</f>
        <v>#N/A</v>
      </c>
      <c r="U78" s="133" t="e">
        <f ca="1">+IF(AND(ISNUMBER(OFFSET('Water Data'!$H$10,0,10*ROW('Water Data'!H72))),CJ78="Yes"),OFFSET('Water Data'!$H$10,0,10*ROW('Water Data'!H72)),IF(AND(ISNUMBER(OFFSET('Water Data'!$H$10,0,10*ROW('Water Data'!H72))),CJ78="No",ISNUMBER(OFFSET('Water Data'!$H$10,0,10*ROW('Water Data'!H72)))),CONCATENATE("[",ROUND(OFFSET('Water Data'!$H$10,0,10*ROW('Water Data'!H72)),0),"]"),IF(AND(ISNUMBER(OFFSET('Water Data'!$H$10,0,10*ROW('Water Data'!H72))),CJ78="",ISNUMBER(OFFSET('Water Data'!$H$10,0,10*ROW('Water Data'!H72)))),OFFSET('Water Data'!$H$10,0,10*ROW('Water Data'!H72)),NA())))</f>
        <v>#N/A</v>
      </c>
      <c r="V78" s="134" t="e">
        <f ca="1">+IF(AND(ISNUMBER(OFFSET('Sanitation Data'!$C$5,0,10*ROW('Sanitation Data'!C72))),CK78="Yes"),100-OFFSET('Sanitation Data'!$C$5,0,10*ROW('Sanitation Data'!C72)),IF(AND(ISNUMBER(OFFSET('Sanitation Data'!$C$5,0,10*ROW('Sanitation Data'!C72))),CK78="No",ISNUMBER(OFFSET('Sanitation Data'!$C$5,0,10*ROW('Sanitation Data'!C72)))),CONCATENATE("[",ROUND(100-OFFSET('Sanitation Data'!$C$5,0,10*ROW('Sanitation Data'!C72)),0),"]"),IF(AND(ISNUMBER(OFFSET('Sanitation Data'!$C$5,0,10*ROW('Sanitation Data'!C72))),CK78="",ISNUMBER(OFFSET('Sanitation Data'!$C$5,0,10*ROW('Sanitation Data'!C72)))),100-OFFSET('Sanitation Data'!$C$5,0,10*ROW('Sanitation Data'!C72)),NA())))</f>
        <v>#N/A</v>
      </c>
      <c r="W78" s="134" t="e">
        <f ca="1">+IF(AND(ISNUMBER(OFFSET('Sanitation Data'!$C$7,0,10*ROW('Sanitation Data'!C72))),CL78="Yes"),OFFSET('Sanitation Data'!$C$7,0,10*ROW('Sanitation Data'!C72)),IF(AND(ISNUMBER(OFFSET('Sanitation Data'!$C$7,0,10*ROW('Sanitation Data'!C72))),CL78="No",ISNUMBER(OFFSET('Sanitation Data'!$C$7,0,10*ROW('Sanitation Data'!C72)))),CONCATENATE("[",ROUND(OFFSET('Sanitation Data'!$C$7,0,10*ROW('Sanitation Data'!C72)),0),"]"),IF(AND(ISNUMBER(OFFSET('Sanitation Data'!$C$7,0,10*ROW('Sanitation Data'!C72))),CL78="",ISNUMBER(OFFSET('Sanitation Data'!$C$7,0,10*ROW('Sanitation Data'!C72)))),OFFSET('Sanitation Data'!$C$7,0,10*ROW('Sanitation Data'!C72)),NA())))</f>
        <v>#N/A</v>
      </c>
      <c r="X78" s="134" t="e">
        <f ca="1">+IF(AND(ISNUMBER(OFFSET('Sanitation Data'!$C$11,0,10*ROW('Sanitation Data'!C72))),CM78="Yes"),OFFSET('Sanitation Data'!$C$11,0,10*ROW('Sanitation Data'!C72)),IF(AND(ISNUMBER(OFFSET('Sanitation Data'!$C$11,0,10*ROW('Sanitation Data'!C72))),CM78="No",ISNUMBER(OFFSET('Sanitation Data'!$C$11,0,10*ROW('Sanitation Data'!C72)))),CONCATENATE("[",ROUND(OFFSET('Sanitation Data'!$C$11,0,10*ROW('Sanitation Data'!C72)),0),"]"),IF(AND(ISNUMBER(OFFSET('Sanitation Data'!$C$11,0,10*ROW('Sanitation Data'!C72))),CM78="",ISNUMBER(OFFSET('Sanitation Data'!$C$11,0,10*ROW('Sanitation Data'!C72)))),OFFSET('Sanitation Data'!$C$11,0,10*ROW('Sanitation Data'!C72)),NA())))</f>
        <v>#N/A</v>
      </c>
      <c r="Y78" s="134" t="e">
        <f ca="1">+IF(AND(ISNUMBER(OFFSET('Sanitation Data'!$C$12,0,10*ROW('Sanitation Data'!C72))),CN78="Yes"),OFFSET('Sanitation Data'!$C$12,0,10*ROW('Sanitation Data'!C72)),IF(AND(ISNUMBER(OFFSET('Sanitation Data'!$C$12,0,10*ROW('Sanitation Data'!C72))),CN78="No",ISNUMBER(OFFSET('Sanitation Data'!$C$12,0,10*ROW('Sanitation Data'!C72)))),CONCATENATE("[",ROUND(OFFSET('Sanitation Data'!$C$12,0,10*ROW('Sanitation Data'!C72)),0),"]"),IF(AND(ISNUMBER(OFFSET('Sanitation Data'!$C$12,0,10*ROW('Sanitation Data'!C72))),CN78="",ISNUMBER(OFFSET('Sanitation Data'!$C$12,0,10*ROW('Sanitation Data'!C72)))),OFFSET('Sanitation Data'!$C$12,0,10*ROW('Sanitation Data'!C72)),NA())))</f>
        <v>#N/A</v>
      </c>
      <c r="Z78" s="134" t="e">
        <f ca="1">+IF(AND(ISNUMBER(OFFSET('Sanitation Data'!$C$13,0,10*ROW('Sanitation Data'!C72))),CO78="Yes"),OFFSET('Sanitation Data'!$C$13,0,10*ROW('Sanitation Data'!C72)),IF(AND(ISNUMBER(OFFSET('Sanitation Data'!$C$13,0,10*ROW('Sanitation Data'!C72))),CO78="No",ISNUMBER(OFFSET('Sanitation Data'!$C$13,0,10*ROW('Sanitation Data'!C72)))),CONCATENATE("[",ROUND(OFFSET('Sanitation Data'!$C$13,0,10*ROW('Sanitation Data'!C72)),0),"]"),IF(AND(ISNUMBER(OFFSET('Sanitation Data'!$C$13,0,10*ROW('Sanitation Data'!C72))),CO78="",ISNUMBER(OFFSET('Sanitation Data'!$C$13,0,10*ROW('Sanitation Data'!C72)))),OFFSET('Sanitation Data'!$C$13,0,10*ROW('Sanitation Data'!C72)),NA())))</f>
        <v>#N/A</v>
      </c>
      <c r="AA78" s="134" t="e">
        <f ca="1">+IF(AND(ISNUMBER(OFFSET('Sanitation Data'!$D$5,0,10*ROW('Sanitation Data'!D72))),CP78="Yes"),100-OFFSET('Sanitation Data'!$D$5,0,10*ROW('Sanitation Data'!D72)),IF(AND(ISNUMBER(OFFSET('Sanitation Data'!$D$5,0,10*ROW('Sanitation Data'!D72))),CP78="No",ISNUMBER(OFFSET('Sanitation Data'!$D$5,0,10*ROW('Sanitation Data'!D72)))),CONCATENATE("[",ROUND(100-OFFSET('Sanitation Data'!$D$5,0,10*ROW('Sanitation Data'!D72)),0),"]"),IF(AND(ISNUMBER(OFFSET('Sanitation Data'!$D$5,0,10*ROW('Sanitation Data'!D72))),CP78="",ISNUMBER(OFFSET('Sanitation Data'!$D$5,0,10*ROW('Sanitation Data'!D72)))),100-OFFSET('Sanitation Data'!$D$5,0,10*ROW('Sanitation Data'!D72)),NA())))</f>
        <v>#N/A</v>
      </c>
      <c r="AB78" s="134" t="e">
        <f ca="1">+IF(AND(ISNUMBER(OFFSET('Sanitation Data'!$D$7,0,10*ROW('Sanitation Data'!D72))),CQ78="Yes"),OFFSET('Sanitation Data'!$D$7,0,10*ROW('Sanitation Data'!G72)),IF(AND(ISNUMBER(OFFSET('Sanitation Data'!$D$7,0,10*ROW('Sanitation Data'!D72))),CQ78="No",ISNUMBER(OFFSET('Sanitation Data'!$D$7,0,10*ROW('Sanitation Data'!D72)))),CONCATENATE("[",ROUND(OFFSET('Sanitation Data'!$D$7,0,10*ROW('Sanitation Data'!D72)),0),"]"),IF(AND(ISNUMBER(OFFSET('Sanitation Data'!$D$7,0,10*ROW('Sanitation Data'!D72))),CQ78="",ISNUMBER(OFFSET('Sanitation Data'!$D$7,0,10*ROW('Sanitation Data'!D72)))),OFFSET('Sanitation Data'!$D$7,0,10*ROW('Sanitation Data'!D72)),NA())))</f>
        <v>#N/A</v>
      </c>
      <c r="AC78" s="134" t="e">
        <f ca="1">+IF(AND(ISNUMBER(OFFSET('Sanitation Data'!$D$11,0,10*ROW('Sanitation Data'!D72))),CR78="Yes"),OFFSET('Sanitation Data'!$D$11,0,10*ROW('Sanitation Data'!D72)),IF(AND(ISNUMBER(OFFSET('Sanitation Data'!$D$11,0,10*ROW('Sanitation Data'!D72))),CR78="No",ISNUMBER(OFFSET('Sanitation Data'!$D$11,0,10*ROW('Sanitation Data'!D72)))),CONCATENATE("[",ROUND(OFFSET('Sanitation Data'!$D$11,0,10*ROW('Sanitation Data'!D72)),0),"]"),IF(AND(ISNUMBER(OFFSET('Sanitation Data'!$D$11,0,10*ROW('Sanitation Data'!D72))),CR78="",ISNUMBER(OFFSET('Sanitation Data'!$D$11,0,10*ROW('Sanitation Data'!D72)))),OFFSET('Sanitation Data'!$D$11,0,10*ROW('Sanitation Data'!D72)),NA())))</f>
        <v>#N/A</v>
      </c>
      <c r="AD78" s="134" t="e">
        <f ca="1">+IF(AND(ISNUMBER(OFFSET('Sanitation Data'!$D$12,0,10*ROW('Sanitation Data'!D72))),CS78="Yes"),OFFSET('Sanitation Data'!$D$12,0,10*ROW('Sanitation Data'!D72)),IF(AND(ISNUMBER(OFFSET('Sanitation Data'!$D$12,0,10*ROW('Sanitation Data'!D72))),CS78="No",ISNUMBER(OFFSET('Sanitation Data'!$D$12,0,10*ROW('Sanitation Data'!D72)))),CONCATENATE("[",ROUND(OFFSET('Sanitation Data'!$D$12,0,10*ROW('Sanitation Data'!D72)),0),"]"),IF(AND(ISNUMBER(OFFSET('Sanitation Data'!$D$12,0,10*ROW('Sanitation Data'!D72))),CS78="",ISNUMBER(OFFSET('Sanitation Data'!$D$12,0,10*ROW('Sanitation Data'!D72)))),OFFSET('Sanitation Data'!$D$12,0,10*ROW('Sanitation Data'!D72)),NA())))</f>
        <v>#N/A</v>
      </c>
      <c r="AE78" s="134" t="e">
        <f ca="1">+IF(AND(ISNUMBER(OFFSET('Sanitation Data'!$D$13,0,10*ROW('Sanitation Data'!D72))),CT78="Yes"),OFFSET('Sanitation Data'!$D$13,0,10*ROW('Sanitation Data'!D72)),IF(AND(ISNUMBER(OFFSET('Sanitation Data'!$D$13,0,10*ROW('Sanitation Data'!D72))),CT78="No",ISNUMBER(OFFSET('Sanitation Data'!$D$13,0,10*ROW('Sanitation Data'!D72)))),CONCATENATE("[",ROUND(OFFSET('Sanitation Data'!$D$13,0,10*ROW('Sanitation Data'!D72)),0),"]"),IF(AND(ISNUMBER(OFFSET('Sanitation Data'!$D$13,0,10*ROW('Sanitation Data'!D72))),CT78="",ISNUMBER(OFFSET('Sanitation Data'!$D$13,0,10*ROW('Sanitation Data'!D72)))),OFFSET('Sanitation Data'!$D$13,0,10*ROW('Sanitation Data'!D72)),NA())))</f>
        <v>#N/A</v>
      </c>
      <c r="AF78" s="134" t="e">
        <f ca="1">+IF(AND(ISNUMBER(OFFSET('Sanitation Data'!$E$5,0,10*ROW('Sanitation Data'!E72))),CU78="Yes"),100-OFFSET('Sanitation Data'!$E$5,0,10*ROW('Sanitation Data'!E72)),IF(AND(ISNUMBER(OFFSET('Sanitation Data'!$E$5,0,10*ROW('Sanitation Data'!E72))),CU78="No",ISNUMBER(OFFSET('Sanitation Data'!$E$5,0,10*ROW('Sanitation Data'!E72)))),CONCATENATE("[",ROUND(100-OFFSET('Sanitation Data'!$E$5,0,10*ROW('Sanitation Data'!E72)),0),"]"),IF(AND(ISNUMBER(OFFSET('Sanitation Data'!$E$5,0,10*ROW('Sanitation Data'!E72))),CU78="",ISNUMBER(OFFSET('Sanitation Data'!$E$5,0,10*ROW('Sanitation Data'!E72)))),100-OFFSET('Sanitation Data'!$E$5,0,10*ROW('Sanitation Data'!E72)),NA())))</f>
        <v>#N/A</v>
      </c>
      <c r="AG78" s="134" t="e">
        <f ca="1">+IF(AND(ISNUMBER(OFFSET('Sanitation Data'!$E$7,0,10*ROW('Sanitation Data'!E72))),CV78="Yes"),OFFSET('Sanitation Data'!$E$7,0,10*ROW('Sanitation Data'!E72)),IF(AND(ISNUMBER(OFFSET('Sanitation Data'!$E$7,0,10*ROW('Sanitation Data'!E72))),CV78="No",ISNUMBER(OFFSET('Sanitation Data'!$E$7,0,10*ROW('Sanitation Data'!E72)))),CONCATENATE("[",ROUND(OFFSET('Sanitation Data'!$E$7,0,10*ROW('Sanitation Data'!E72)),0),"]"),IF(AND(ISNUMBER(OFFSET('Sanitation Data'!$E$7,0,10*ROW('Sanitation Data'!E72))),CV78="",ISNUMBER(OFFSET('Sanitation Data'!$E$7,0,10*ROW('Sanitation Data'!E72)))),OFFSET('Sanitation Data'!$E$7,0,10*ROW('Sanitation Data'!E72)),NA())))</f>
        <v>#N/A</v>
      </c>
      <c r="AH78" s="134" t="e">
        <f ca="1">+IF(AND(ISNUMBER(OFFSET('Sanitation Data'!$E$11,0,10*ROW('Sanitation Data'!E72))),CW78="Yes"),OFFSET('Sanitation Data'!$E$11,0,10*ROW('Sanitation Data'!E72)),IF(AND(ISNUMBER(OFFSET('Sanitation Data'!$E$11,0,10*ROW('Sanitation Data'!E72))),CW78="No",ISNUMBER(OFFSET('Sanitation Data'!$E$11,0,10*ROW('Sanitation Data'!E72)))),CONCATENATE("[",ROUND(OFFSET('Sanitation Data'!$E$11,0,10*ROW('Sanitation Data'!E72)),0),"]"),IF(AND(ISNUMBER(OFFSET('Sanitation Data'!$E$11,0,10*ROW('Sanitation Data'!E72))),CW78="",ISNUMBER(OFFSET('Sanitation Data'!$E$11,0,10*ROW('Sanitation Data'!E72)))),OFFSET('Sanitation Data'!$E$11,0,10*ROW('Sanitation Data'!E72)),NA())))</f>
        <v>#N/A</v>
      </c>
      <c r="AI78" s="134" t="e">
        <f ca="1">+IF(AND(ISNUMBER(OFFSET('Sanitation Data'!$E$12,0,10*ROW('Sanitation Data'!E72))),CX78="Yes"),OFFSET('Sanitation Data'!$E$12,0,10*ROW('Sanitation Data'!E72)),IF(AND(ISNUMBER(OFFSET('Sanitation Data'!$E$12,0,10*ROW('Sanitation Data'!E72))),CX78="No",ISNUMBER(OFFSET('Sanitation Data'!$E$12,0,10*ROW('Sanitation Data'!E72)))),CONCATENATE("[",ROUND(OFFSET('Sanitation Data'!$E$12,0,10*ROW('Sanitation Data'!E72)),0),"]"),IF(AND(ISNUMBER(OFFSET('Sanitation Data'!$E$12,0,10*ROW('Sanitation Data'!E72))),CX78="",ISNUMBER(OFFSET('Sanitation Data'!$E$12,0,10*ROW('Sanitation Data'!E72)))),OFFSET('Sanitation Data'!$E$12,0,10*ROW('Sanitation Data'!E72)),NA())))</f>
        <v>#N/A</v>
      </c>
      <c r="AJ78" s="134" t="e">
        <f ca="1">+IF(AND(ISNUMBER(OFFSET('Sanitation Data'!$E$13,0,10*ROW('Sanitation Data'!E72))),CY78="Yes"),OFFSET('Sanitation Data'!$E$13,0,10*ROW('Sanitation Data'!E72)),IF(AND(ISNUMBER(OFFSET('Sanitation Data'!$E$13,0,10*ROW('Sanitation Data'!E72))),CY78="No",ISNUMBER(OFFSET('Sanitation Data'!$E$13,0,10*ROW('Sanitation Data'!E72)))),CONCATENATE("[",ROUND(OFFSET('Sanitation Data'!$E$13,0,10*ROW('Sanitation Data'!E72)),0),"]"),IF(AND(ISNUMBER(OFFSET('Sanitation Data'!$E$13,0,10*ROW('Sanitation Data'!E72))),CY78="",ISNUMBER(OFFSET('Sanitation Data'!$E$13,0,10*ROW('Sanitation Data'!E72)))),OFFSET('Sanitation Data'!$E$13,0,10*ROW('Sanitation Data'!E72)),NA())))</f>
        <v>#N/A</v>
      </c>
      <c r="AK78" s="134" t="e">
        <f ca="1">+IF(AND(ISNUMBER(OFFSET('Sanitation Data'!$F$5,0,10*ROW('Sanitation Data'!F72))),CZ78="Yes"),100-OFFSET('Sanitation Data'!$F$5,0,10*ROW('Sanitation Data'!F72)),IF(AND(ISNUMBER(OFFSET('Sanitation Data'!$F$5,0,10*ROW('Sanitation Data'!F72))),CZ78="No",ISNUMBER(OFFSET('Sanitation Data'!$F$5,0,10*ROW('Sanitation Data'!F72)))),CONCATENATE("[",ROUND(100-OFFSET('Sanitation Data'!$F$5,0,10*ROW('Sanitation Data'!F72)),0),"]"),IF(AND(ISNUMBER(OFFSET('Sanitation Data'!$F$5,0,10*ROW('Sanitation Data'!F72))),CZ78="",ISNUMBER(OFFSET('Sanitation Data'!$F$5,0,10*ROW('Sanitation Data'!F72)))),100-OFFSET('Sanitation Data'!$F$5,0,10*ROW('Sanitation Data'!F72)),NA())))</f>
        <v>#N/A</v>
      </c>
      <c r="AL78" s="134" t="e">
        <f ca="1">+IF(AND(ISNUMBER(OFFSET('Sanitation Data'!$F$7,0,10*ROW('Sanitation Data'!F72))),DA78="Yes"),OFFSET('Sanitation Data'!$F$7,0,10*ROW('Sanitation Data'!F72)),IF(AND(ISNUMBER(OFFSET('Sanitation Data'!$F$7,0,10*ROW('Sanitation Data'!F72))),DA78="No",ISNUMBER(OFFSET('Sanitation Data'!$F$7,0,10*ROW('Sanitation Data'!F72)))),CONCATENATE("[",ROUND(OFFSET('Sanitation Data'!$F$7,0,10*ROW('Sanitation Data'!F72)),0),"]"),IF(AND(ISNUMBER(OFFSET('Sanitation Data'!$F$7,0,10*ROW('Sanitation Data'!F72))),DA78="",ISNUMBER(OFFSET('Sanitation Data'!$F$7,0,10*ROW('Sanitation Data'!F72)))),OFFSET('Sanitation Data'!$F$7,0,10*ROW('Sanitation Data'!F72)),NA())))</f>
        <v>#N/A</v>
      </c>
      <c r="AM78" s="134" t="e">
        <f ca="1">+IF(AND(ISNUMBER(OFFSET('Sanitation Data'!$F$11,0,10*ROW('Sanitation Data'!F72))),DB78="Yes"),OFFSET('Sanitation Data'!$F$11,0,10*ROW('Sanitation Data'!F72)),IF(AND(ISNUMBER(OFFSET('Sanitation Data'!$F$11,0,10*ROW('Sanitation Data'!F72))),DB78="No",ISNUMBER(OFFSET('Sanitation Data'!$F$11,0,10*ROW('Sanitation Data'!F72)))),CONCATENATE("[",ROUND(OFFSET('Sanitation Data'!$F$11,0,10*ROW('Sanitation Data'!F72)),0),"]"),IF(AND(ISNUMBER(OFFSET('Sanitation Data'!$F$11,0,10*ROW('Sanitation Data'!F72))),DB78="",ISNUMBER(OFFSET('Sanitation Data'!$F$11,0,10*ROW('Sanitation Data'!F72)))),OFFSET('Sanitation Data'!$F$11,0,10*ROW('Sanitation Data'!F72)),NA())))</f>
        <v>#N/A</v>
      </c>
      <c r="AN78" s="134" t="e">
        <f ca="1">+IF(AND(ISNUMBER(OFFSET('Sanitation Data'!$F$12,0,10*ROW('Sanitation Data'!F72))),DC78="Yes"),OFFSET('Sanitation Data'!$F$12,0,10*ROW('Sanitation Data'!F72)),IF(AND(ISNUMBER(OFFSET('Sanitation Data'!$F$12,0,10*ROW('Sanitation Data'!F72))),DC78="No",ISNUMBER(OFFSET('Sanitation Data'!$F$12,0,10*ROW('Sanitation Data'!F72)))),CONCATENATE("[",ROUND(OFFSET('Sanitation Data'!$F$12,0,10*ROW('Sanitation Data'!F72)),0),"]"),IF(AND(ISNUMBER(OFFSET('Sanitation Data'!$F$12,0,10*ROW('Sanitation Data'!F72))),DC78="",ISNUMBER(OFFSET('Sanitation Data'!$F$12,0,10*ROW('Sanitation Data'!F72)))),OFFSET('Sanitation Data'!$F$12,0,10*ROW('Sanitation Data'!F72)),NA())))</f>
        <v>#N/A</v>
      </c>
      <c r="AO78" s="134" t="e">
        <f ca="1">+IF(AND(ISNUMBER(OFFSET('Sanitation Data'!$F$13,0,10*ROW('Sanitation Data'!F72))),DD78="Yes"),OFFSET('Sanitation Data'!$F$13,0,10*ROW('Sanitation Data'!F72)),IF(AND(ISNUMBER(OFFSET('Sanitation Data'!$F$13,0,10*ROW('Sanitation Data'!F72))),DD78="No",ISNUMBER(OFFSET('Sanitation Data'!$F$13,0,10*ROW('Sanitation Data'!F72)))),CONCATENATE("[",ROUND(OFFSET('Sanitation Data'!$F$13,0,10*ROW('Sanitation Data'!F72)),0),"]"),IF(AND(ISNUMBER(OFFSET('Sanitation Data'!$F$13,0,10*ROW('Sanitation Data'!F72))),DD78="",ISNUMBER(OFFSET('Sanitation Data'!$F$13,0,10*ROW('Sanitation Data'!F72)))),OFFSET('Sanitation Data'!$F$13,0,10*ROW('Sanitation Data'!F72)),NA())))</f>
        <v>#N/A</v>
      </c>
      <c r="AP78" s="134" t="e">
        <f ca="1">+IF(AND(ISNUMBER(OFFSET('Sanitation Data'!$G$5,0,10*ROW('Sanitation Data'!G72))),DE78="Yes"),100-OFFSET('Sanitation Data'!$G$5,0,10*ROW('Sanitation Data'!G72)),IF(AND(ISNUMBER(OFFSET('Sanitation Data'!$G$5,0,10*ROW('Sanitation Data'!G72))),DE78="No",ISNUMBER(OFFSET('Sanitation Data'!$G$5,0,10*ROW('Sanitation Data'!G72)))),CONCATENATE("[",ROUND(100-OFFSET('Sanitation Data'!$G$5,0,10*ROW('Sanitation Data'!G72)),0),"]"),IF(AND(ISNUMBER(OFFSET('Sanitation Data'!$G$5,0,10*ROW('Sanitation Data'!G72))),DE78="",ISNUMBER(OFFSET('Sanitation Data'!$G$5,0,10*ROW('Sanitation Data'!G72)))),100-OFFSET('Sanitation Data'!$G$5,0,10*ROW('Sanitation Data'!G72)),NA())))</f>
        <v>#N/A</v>
      </c>
      <c r="AQ78" s="134" t="e">
        <f ca="1">+IF(AND(ISNUMBER(OFFSET('Sanitation Data'!$G$7,0,10*ROW('Sanitation Data'!G72))),DF78="Yes"),OFFSET('Sanitation Data'!$G$7,0,10*ROW('Sanitation Data'!G72)),IF(AND(ISNUMBER(OFFSET('Sanitation Data'!$G$7,0,10*ROW('Sanitation Data'!G72))),DF78="No",ISNUMBER(OFFSET('Sanitation Data'!$G$7,0,10*ROW('Sanitation Data'!G72)))),CONCATENATE("[",ROUND(OFFSET('Sanitation Data'!$G$7,0,10*ROW('Sanitation Data'!G72)),0),"]"),IF(AND(ISNUMBER(OFFSET('Sanitation Data'!$G$7,0,10*ROW('Sanitation Data'!G72))),DF78="",ISNUMBER(OFFSET('Sanitation Data'!$G$7,0,10*ROW('Sanitation Data'!G72)))),OFFSET('Sanitation Data'!$G$7,0,10*ROW('Sanitation Data'!G72)),NA())))</f>
        <v>#N/A</v>
      </c>
      <c r="AR78" s="134" t="e">
        <f ca="1">+IF(AND(ISNUMBER(OFFSET('Sanitation Data'!$G$11,0,10*ROW('Sanitation Data'!G72))),DG78="Yes"),OFFSET('Sanitation Data'!$G$11,0,10*ROW('Sanitation Data'!G72)),IF(AND(ISNUMBER(OFFSET('Sanitation Data'!$G$11,0,10*ROW('Sanitation Data'!G72))),DG78="No",ISNUMBER(OFFSET('Sanitation Data'!$G$11,0,10*ROW('Sanitation Data'!G72)))),CONCATENATE("[",ROUND(OFFSET('Sanitation Data'!$G$11,0,10*ROW('Sanitation Data'!G72)),0),"]"),IF(AND(ISNUMBER(OFFSET('Sanitation Data'!$G$11,0,10*ROW('Sanitation Data'!G72))),DG78="",ISNUMBER(OFFSET('Sanitation Data'!$G$11,0,10*ROW('Sanitation Data'!G72)))),OFFSET('Sanitation Data'!$G$11,0,10*ROW('Sanitation Data'!G72)),NA())))</f>
        <v>#N/A</v>
      </c>
      <c r="AS78" s="134" t="e">
        <f ca="1">+IF(AND(ISNUMBER(OFFSET('Sanitation Data'!$G$12,0,10*ROW('Sanitation Data'!G72))),DH78="Yes"),OFFSET('Sanitation Data'!$G$12,0,10*ROW('Sanitation Data'!G72)),IF(AND(ISNUMBER(OFFSET('Sanitation Data'!$G$12,0,10*ROW('Sanitation Data'!G72))),DH78="No",ISNUMBER(OFFSET('Sanitation Data'!$G$12,0,10*ROW('Sanitation Data'!G72)))),CONCATENATE("[",ROUND(OFFSET('Sanitation Data'!$G$12,0,10*ROW('Sanitation Data'!G72)),0),"]"),IF(AND(ISNUMBER(OFFSET('Sanitation Data'!$G$12,0,10*ROW('Sanitation Data'!G72))),DH78="",ISNUMBER(OFFSET('Sanitation Data'!$G$12,0,10*ROW('Sanitation Data'!G72)))),OFFSET('Sanitation Data'!$G$12,0,10*ROW('Sanitation Data'!G72)),NA())))</f>
        <v>#N/A</v>
      </c>
      <c r="AT78" s="134" t="e">
        <f ca="1">+IF(AND(ISNUMBER(OFFSET('Sanitation Data'!$G$13,0,10*ROW('Sanitation Data'!G72))),DI78="Yes"),OFFSET('Sanitation Data'!$G$13,0,10*ROW('Sanitation Data'!G72)),IF(AND(ISNUMBER(OFFSET('Sanitation Data'!$G$13,0,10*ROW('Sanitation Data'!G72))),DI78="No",ISNUMBER(OFFSET('Sanitation Data'!$G$13,0,10*ROW('Sanitation Data'!G72)))),CONCATENATE("[",ROUND(OFFSET('Sanitation Data'!$G$13,0,10*ROW('Sanitation Data'!G72)),0),"]"),IF(AND(ISNUMBER(OFFSET('Sanitation Data'!$G$13,0,10*ROW('Sanitation Data'!G72))),DI78="",ISNUMBER(OFFSET('Sanitation Data'!$G$13,0,10*ROW('Sanitation Data'!G72)))),OFFSET('Sanitation Data'!$G$13,0,10*ROW('Sanitation Data'!G72)),NA())))</f>
        <v>#N/A</v>
      </c>
      <c r="AU78" s="134" t="e">
        <f ca="1">+IF(AND(ISNUMBER(OFFSET('Sanitation Data'!$H$5,0,10*ROW('Sanitation Data'!H72))),DJ78="Yes"),100-OFFSET('Sanitation Data'!$H$5,0,10*ROW('Sanitation Data'!H72)),IF(AND(ISNUMBER(OFFSET('Sanitation Data'!$H$5,0,10*ROW('Sanitation Data'!H72))),DJ78="No",ISNUMBER(OFFSET('Sanitation Data'!$H$5,0,10*ROW('Sanitation Data'!H72)))),CONCATENATE("[",ROUND(100-OFFSET('Sanitation Data'!$H$5,0,10*ROW('Sanitation Data'!H72)),0),"]"),IF(AND(ISNUMBER(OFFSET('Sanitation Data'!$H$5,0,10*ROW('Sanitation Data'!H72))),DJ78="",ISNUMBER(OFFSET('Sanitation Data'!$H$5,0,10*ROW('Sanitation Data'!H72)))),100-OFFSET('Sanitation Data'!$H$5,0,10*ROW('Sanitation Data'!H72)),NA())))</f>
        <v>#N/A</v>
      </c>
      <c r="AV78" s="134" t="e">
        <f ca="1">+IF(AND(ISNUMBER(OFFSET('Sanitation Data'!$H$7,0,10*ROW('Sanitation Data'!H72))),DK78="Yes"),OFFSET('Sanitation Data'!$H$7,0,10*ROW('Sanitation Data'!H72)),IF(AND(ISNUMBER(OFFSET('Sanitation Data'!$H$7,0,10*ROW('Sanitation Data'!H72))),DK78="No",ISNUMBER(OFFSET('Sanitation Data'!$H$7,0,10*ROW('Sanitation Data'!H72)))),CONCATENATE("[",ROUND(OFFSET('Sanitation Data'!$H$7,0,10*ROW('Sanitation Data'!H72)),0),"]"),IF(AND(ISNUMBER(OFFSET('Sanitation Data'!$H$7,0,10*ROW('Sanitation Data'!H72))),DK78="",ISNUMBER(OFFSET('Sanitation Data'!$H$7,0,10*ROW('Sanitation Data'!H72)))),OFFSET('Sanitation Data'!$H$7,0,10*ROW('Sanitation Data'!H72)),NA())))</f>
        <v>#N/A</v>
      </c>
      <c r="AW78" s="134" t="e">
        <f ca="1">+IF(AND(ISNUMBER(OFFSET('Sanitation Data'!$H$11,0,10*ROW('Sanitation Data'!H72))),DL78="Yes"),OFFSET('Sanitation Data'!$H$11,0,10*ROW('Sanitation Data'!H72)),IF(AND(ISNUMBER(OFFSET('Sanitation Data'!$H$11,0,10*ROW('Sanitation Data'!H72))),DL78="No",ISNUMBER(OFFSET('Sanitation Data'!$H$11,0,10*ROW('Sanitation Data'!H72)))),CONCATENATE("[",ROUND(OFFSET('Sanitation Data'!$H$11,0,10*ROW('Sanitation Data'!H72)),0),"]"),IF(AND(ISNUMBER(OFFSET('Sanitation Data'!$H$11,0,10*ROW('Sanitation Data'!H72))),DL78="",ISNUMBER(OFFSET('Sanitation Data'!$H$11,0,10*ROW('Sanitation Data'!H72)))),OFFSET('Sanitation Data'!$H$11,0,10*ROW('Sanitation Data'!H72)),NA())))</f>
        <v>#N/A</v>
      </c>
      <c r="AX78" s="134" t="e">
        <f ca="1">+IF(AND(ISNUMBER(OFFSET('Sanitation Data'!$H$12,0,10*ROW('Sanitation Data'!H72))),DM78="Yes"),OFFSET('Sanitation Data'!$H$12,0,10*ROW('Sanitation Data'!H72)),IF(AND(ISNUMBER(OFFSET('Sanitation Data'!$H$12,0,10*ROW('Sanitation Data'!H72))),DM78="No",ISNUMBER(OFFSET('Sanitation Data'!$H$12,0,10*ROW('Sanitation Data'!H72)))),CONCATENATE("[",ROUND(OFFSET('Sanitation Data'!$H$12,0,10*ROW('Sanitation Data'!H72)),0),"]"),IF(AND(ISNUMBER(OFFSET('Sanitation Data'!$H$12,0,10*ROW('Sanitation Data'!H72))),DM78="",ISNUMBER(OFFSET('Sanitation Data'!$H$12,0,10*ROW('Sanitation Data'!H72)))),OFFSET('Sanitation Data'!$H$12,0,10*ROW('Sanitation Data'!H72)),NA())))</f>
        <v>#N/A</v>
      </c>
      <c r="AY78" s="134" t="e">
        <f ca="1">+IF(AND(ISNUMBER(OFFSET('Sanitation Data'!$H$13,0,10*ROW('Sanitation Data'!H72))),DN78="Yes"),OFFSET('Sanitation Data'!$H$13,0,10*ROW('Sanitation Data'!H72)),IF(AND(ISNUMBER(OFFSET('Sanitation Data'!$H$13,0,10*ROW('Sanitation Data'!H72))),DN78="No",ISNUMBER(OFFSET('Sanitation Data'!$H$13,0,10*ROW('Sanitation Data'!H72)))),CONCATENATE("[",ROUND(OFFSET('Sanitation Data'!$H$13,0,10*ROW('Sanitation Data'!H72)),0),"]"),IF(AND(ISNUMBER(OFFSET('Sanitation Data'!$H$13,0,10*ROW('Sanitation Data'!H72))),DN78="",ISNUMBER(OFFSET('Sanitation Data'!$H$13,0,10*ROW('Sanitation Data'!H72)))),OFFSET('Sanitation Data'!$H$13,0,10*ROW('Sanitation Data'!H72)),NA())))</f>
        <v>#N/A</v>
      </c>
      <c r="AZ78" s="135" t="e">
        <f ca="1">+IF(AND(ISNUMBER(OFFSET('Hygiene Data'!$C$6,0,10*ROW('Hygiene Data'!C72))),DO78="Yes"),OFFSET('Hygiene Data'!$C$6,0,10*ROW('Hygiene Data'!C72)),IF(AND(ISNUMBER(OFFSET('Hygiene Data'!$C$6,0,10*ROW('Hygiene Data'!C72))),DO78="No",ISNUMBER(OFFSET('Hygiene Data'!$C$6,0,10*ROW('Hygiene Data'!C72)))),CONCATENATE("[",ROUND(OFFSET('Hygiene Data'!$C$6,0,10*ROW('Hygiene Data'!C72)),0),"]"),IF(AND(ISNUMBER(OFFSET('Hygiene Data'!$C$6,0,10*ROW('Hygiene Data'!C72))),DO78="",ISNUMBER(OFFSET('Hygiene Data'!$C$6,0,10*ROW('Hygiene Data'!C72)))),OFFSET('Hygiene Data'!$C$6,0,10*ROW('Hygiene Data'!C72)),NA())))</f>
        <v>#N/A</v>
      </c>
      <c r="BA78" s="135" t="e">
        <f ca="1">+IF(AND(ISNUMBER(OFFSET('Hygiene Data'!$C$8,0,10*ROW('Hygiene Data'!C72))),DP78="Yes"),OFFSET('Hygiene Data'!$C$8,0,10*ROW('Hygiene Data'!C72)),IF(AND(ISNUMBER(OFFSET('Hygiene Data'!$C$8,0,10*ROW('Hygiene Data'!C72))),DP78="No",ISNUMBER(OFFSET('Hygiene Data'!$C$8,0,10*ROW('Hygiene Data'!C72)))),CONCATENATE("[",ROUND(OFFSET('Hygiene Data'!$C$8,0,10*ROW('Hygiene Data'!C72)),0),"]"),IF(AND(ISNUMBER(OFFSET('Hygiene Data'!$C$8,0,10*ROW('Hygiene Data'!C72))),DP78="",ISNUMBER(OFFSET('Hygiene Data'!$C$8,0,10*ROW('Hygiene Data'!C72)))),OFFSET('Hygiene Data'!$C$8,0,10*ROW('Hygiene Data'!C72)),NA())))</f>
        <v>#N/A</v>
      </c>
      <c r="BB78" s="135" t="e">
        <f ca="1">+IF(AND(ISNUMBER(OFFSET('Hygiene Data'!$C$10,0,10*ROW('Hygiene Data'!C72))),DQ78="Yes"),OFFSET('Hygiene Data'!$C$10,0,10*ROW('Hygiene Data'!C72)),IF(AND(ISNUMBER(OFFSET('Hygiene Data'!$C$10,0,10*ROW('Hygiene Data'!C72))),DQ78="No",ISNUMBER(OFFSET('Hygiene Data'!$C$10,0,10*ROW('Hygiene Data'!C72)))),CONCATENATE("[",ROUND(OFFSET('Hygiene Data'!$C$10,0,10*ROW('Hygiene Data'!C72)),0),"]"),IF(AND(ISNUMBER(OFFSET('Hygiene Data'!$C$10,0,10*ROW('Hygiene Data'!C72))),DQ78="",ISNUMBER(OFFSET('Hygiene Data'!$C$10,0,10*ROW('Hygiene Data'!C72)))),OFFSET('Hygiene Data'!$C$10,0,10*ROW('Hygiene Data'!C72)),NA())))</f>
        <v>#N/A</v>
      </c>
      <c r="BC78" s="135" t="e">
        <f ca="1">+IF(AND(ISNUMBER(OFFSET('Hygiene Data'!$D$6,0,10*ROW('Hygiene Data'!D72))),DR78="Yes"),OFFSET('Hygiene Data'!$D$6,0,10*ROW('Hygiene Data'!D72)),IF(AND(ISNUMBER(OFFSET('Hygiene Data'!$D$6,0,10*ROW('Hygiene Data'!D72))),DR78="No",ISNUMBER(OFFSET('Hygiene Data'!$D$6,0,10*ROW('Hygiene Data'!D72)))),CONCATENATE("[",ROUND(OFFSET('Hygiene Data'!$D$6,0,10*ROW('Hygiene Data'!D72)),0),"]"),IF(AND(ISNUMBER(OFFSET('Hygiene Data'!$D$6,0,10*ROW('Hygiene Data'!D72))),DR78="",ISNUMBER(OFFSET('Hygiene Data'!$D$6,0,10*ROW('Hygiene Data'!D72)))),OFFSET('Hygiene Data'!$D$6,0,10*ROW('Hygiene Data'!D72)),NA())))</f>
        <v>#N/A</v>
      </c>
      <c r="BD78" s="135" t="e">
        <f ca="1">+IF(AND(ISNUMBER(OFFSET('Hygiene Data'!$D$8,0,10*ROW('Hygiene Data'!D72))),DS78="Yes"),OFFSET('Hygiene Data'!$D$8,0,10*ROW('Hygiene Data'!D72)),IF(AND(ISNUMBER(OFFSET('Hygiene Data'!$D$8,0,10*ROW('Hygiene Data'!D72))),DS78="No",ISNUMBER(OFFSET('Hygiene Data'!$D$8,0,10*ROW('Hygiene Data'!D72)))),CONCATENATE("[",ROUND(OFFSET('Hygiene Data'!$D$8,0,10*ROW('Hygiene Data'!D72)),0),"]"),IF(AND(ISNUMBER(OFFSET('Hygiene Data'!$D$8,0,10*ROW('Hygiene Data'!D72))),DS78="",ISNUMBER(OFFSET('Hygiene Data'!$D$8,0,10*ROW('Hygiene Data'!D72)))),OFFSET('Hygiene Data'!$D$8,0,10*ROW('Hygiene Data'!D72)),NA())))</f>
        <v>#N/A</v>
      </c>
      <c r="BE78" s="135" t="e">
        <f ca="1">+IF(AND(ISNUMBER(OFFSET('Hygiene Data'!$D$10,0,10*ROW('Hygiene Data'!D72))),DT78="Yes"),OFFSET('Hygiene Data'!$D$10,0,10*ROW('Hygiene Data'!D72)),IF(AND(ISNUMBER(OFFSET('Hygiene Data'!$D$10,0,10*ROW('Hygiene Data'!D72))),DT78="No",ISNUMBER(OFFSET('Hygiene Data'!$D$10,0,10*ROW('Hygiene Data'!D72)))),CONCATENATE("[",ROUND(OFFSET('Hygiene Data'!$D$10,0,10*ROW('Hygiene Data'!D72)),0),"]"),IF(AND(ISNUMBER(OFFSET('Hygiene Data'!$D$10,0,10*ROW('Hygiene Data'!D72))),DT78="",ISNUMBER(OFFSET('Hygiene Data'!$D$10,0,10*ROW('Hygiene Data'!D72)))),OFFSET('Hygiene Data'!$D$10,0,10*ROW('Hygiene Data'!D72)),NA())))</f>
        <v>#N/A</v>
      </c>
      <c r="BF78" s="135" t="e">
        <f ca="1">+IF(AND(ISNUMBER(OFFSET('Hygiene Data'!$E$6,0,10*ROW('Hygiene Data'!E72))),DU78="Yes"),OFFSET('Hygiene Data'!$E$6,0,10*ROW('Hygiene Data'!E72)),IF(AND(ISNUMBER(OFFSET('Hygiene Data'!$E$6,0,10*ROW('Hygiene Data'!E72))),DU78="No",ISNUMBER(OFFSET('Hygiene Data'!$E$6,0,10*ROW('Hygiene Data'!E72)))),CONCATENATE("[",ROUND(OFFSET('Hygiene Data'!$E$6,0,10*ROW('Hygiene Data'!E72)),0),"]"),IF(AND(ISNUMBER(OFFSET('Hygiene Data'!$E$6,0,10*ROW('Hygiene Data'!E72))),DU78="",ISNUMBER(OFFSET('Hygiene Data'!$E$6,0,10*ROW('Hygiene Data'!E72)))),OFFSET('Hygiene Data'!$E$6,0,10*ROW('Hygiene Data'!E72)),NA())))</f>
        <v>#N/A</v>
      </c>
      <c r="BG78" s="135" t="e">
        <f ca="1">+IF(AND(ISNUMBER(OFFSET('Hygiene Data'!$E$8,0,10*ROW('Hygiene Data'!E72))),DV78="Yes"),OFFSET('Hygiene Data'!$E$8,0,10*ROW('Hygiene Data'!E72)),IF(AND(ISNUMBER(OFFSET('Hygiene Data'!$E$8,0,10*ROW('Hygiene Data'!E72))),DV78="No",ISNUMBER(OFFSET('Hygiene Data'!$E$8,0,10*ROW('Hygiene Data'!E72)))),CONCATENATE("[",ROUND(OFFSET('Hygiene Data'!$E$8,0,10*ROW('Hygiene Data'!E72)),0),"]"),IF(AND(ISNUMBER(OFFSET('Hygiene Data'!$E$8,0,10*ROW('Hygiene Data'!E72))),DV78="",ISNUMBER(OFFSET('Hygiene Data'!$E$8,0,10*ROW('Hygiene Data'!E72)))),OFFSET('Hygiene Data'!$E$8,0,10*ROW('Hygiene Data'!E72)),NA())))</f>
        <v>#N/A</v>
      </c>
      <c r="BH78" s="135" t="e">
        <f ca="1">+IF(AND(ISNUMBER(OFFSET('Hygiene Data'!$E$10,0,10*ROW('Hygiene Data'!E72))),DW78="Yes"),OFFSET('Hygiene Data'!$E$10,0,10*ROW('Hygiene Data'!E72)),IF(AND(ISNUMBER(OFFSET('Hygiene Data'!$E$10,0,10*ROW('Hygiene Data'!E72))),DW78="No",ISNUMBER(OFFSET('Hygiene Data'!$E$10,0,10*ROW('Hygiene Data'!E72)))),CONCATENATE("[",ROUND(OFFSET('Hygiene Data'!$E$10,0,10*ROW('Hygiene Data'!E72)),0),"]"),IF(AND(ISNUMBER(OFFSET('Hygiene Data'!$E$10,0,10*ROW('Hygiene Data'!E72))),DW78="",ISNUMBER(OFFSET('Hygiene Data'!$E$10,0,10*ROW('Hygiene Data'!E72)))),OFFSET('Hygiene Data'!$E$10,0,10*ROW('Hygiene Data'!E72)),NA())))</f>
        <v>#N/A</v>
      </c>
      <c r="BI78" s="135" t="e">
        <f ca="1">+IF(AND(ISNUMBER(OFFSET('Hygiene Data'!$F$6,0,10*ROW('Hygiene Data'!F72))),DX78="Yes"),OFFSET('Hygiene Data'!$F$6,0,10*ROW('Hygiene Data'!F72)),IF(AND(ISNUMBER(OFFSET('Hygiene Data'!$F$6,0,10*ROW('Hygiene Data'!F72))),DX78="No",ISNUMBER(OFFSET('Hygiene Data'!$F$6,0,10*ROW('Hygiene Data'!F72)))),CONCATENATE("[",ROUND(OFFSET('Hygiene Data'!$F$6,0,10*ROW('Hygiene Data'!F72)),0),"]"),IF(AND(ISNUMBER(OFFSET('Hygiene Data'!$F$6,0,10*ROW('Hygiene Data'!F72))),DX78="",ISNUMBER(OFFSET('Hygiene Data'!$F$6,0,10*ROW('Hygiene Data'!F72)))),OFFSET('Hygiene Data'!$F$6,0,10*ROW('Hygiene Data'!F72)),NA())))</f>
        <v>#N/A</v>
      </c>
      <c r="BJ78" s="135" t="e">
        <f ca="1">+IF(AND(ISNUMBER(OFFSET('Hygiene Data'!$F$8,0,10*ROW('Hygiene Data'!F72))),DY78="Yes"),OFFSET('Hygiene Data'!$F$8,0,10*ROW('Hygiene Data'!F72)),IF(AND(ISNUMBER(OFFSET('Hygiene Data'!$F$8,0,10*ROW('Hygiene Data'!F72))),DY78="No",ISNUMBER(OFFSET('Hygiene Data'!$F$8,0,10*ROW('Hygiene Data'!F72)))),CONCATENATE("[",ROUND(OFFSET('Hygiene Data'!$F$8,0,10*ROW('Hygiene Data'!F72)),0),"]"),IF(AND(ISNUMBER(OFFSET('Hygiene Data'!$F$8,0,10*ROW('Hygiene Data'!F72))),DY78="",ISNUMBER(OFFSET('Hygiene Data'!$F$8,0,10*ROW('Hygiene Data'!F72)))),OFFSET('Hygiene Data'!$F$8,0,10*ROW('Hygiene Data'!F72)),NA())))</f>
        <v>#N/A</v>
      </c>
      <c r="BK78" s="135" t="e">
        <f ca="1">+IF(AND(ISNUMBER(OFFSET('Hygiene Data'!$F$10,0,10*ROW('Hygiene Data'!F72))),DZ78="Yes"),OFFSET('Hygiene Data'!$F$10,0,10*ROW('Hygiene Data'!F72)),IF(AND(ISNUMBER(OFFSET('Hygiene Data'!$F$10,0,10*ROW('Hygiene Data'!F72))),DZ78="No",ISNUMBER(OFFSET('Hygiene Data'!$F$10,0,10*ROW('Hygiene Data'!F72)))),CONCATENATE("[",ROUND(OFFSET('Hygiene Data'!$F$10,0,10*ROW('Hygiene Data'!F72)),0),"]"),IF(AND(ISNUMBER(OFFSET('Hygiene Data'!$F$10,0,10*ROW('Hygiene Data'!F72))),DZ78="",ISNUMBER(OFFSET('Hygiene Data'!$F$10,0,10*ROW('Hygiene Data'!F72)))),OFFSET('Hygiene Data'!$F$10,0,10*ROW('Hygiene Data'!F72)),NA())))</f>
        <v>#N/A</v>
      </c>
      <c r="BL78" s="135" t="e">
        <f ca="1">+IF(AND(ISNUMBER(OFFSET('Hygiene Data'!$G$6,0,10*ROW('Hygiene Data'!G72))),EA78="Yes"),OFFSET('Hygiene Data'!$G$6,0,10*ROW('Hygiene Data'!G72)),IF(AND(ISNUMBER(OFFSET('Hygiene Data'!$G$6,0,10*ROW('Hygiene Data'!G72))),EA78="No",ISNUMBER(OFFSET('Hygiene Data'!$G$6,0,10*ROW('Hygiene Data'!G72)))),CONCATENATE("[",ROUND(OFFSET('Hygiene Data'!$G$6,0,10*ROW('Hygiene Data'!G72)),0),"]"),IF(AND(ISNUMBER(OFFSET('Hygiene Data'!$G$6,0,10*ROW('Hygiene Data'!G72))),EA78="",ISNUMBER(OFFSET('Hygiene Data'!$G$6,0,10*ROW('Hygiene Data'!G72)))),OFFSET('Hygiene Data'!$G$6,0,10*ROW('Hygiene Data'!G72)),NA())))</f>
        <v>#N/A</v>
      </c>
      <c r="BM78" s="135" t="e">
        <f ca="1">+IF(AND(ISNUMBER(OFFSET('Hygiene Data'!$G$8,0,10*ROW('Hygiene Data'!G72))),EB78="Yes"),OFFSET('Hygiene Data'!$G$8,0,10*ROW('Hygiene Data'!G72)),IF(AND(ISNUMBER(OFFSET('Hygiene Data'!$G$8,0,10*ROW('Hygiene Data'!G72))),EB78="No",ISNUMBER(OFFSET('Hygiene Data'!$G$8,0,10*ROW('Hygiene Data'!G72)))),CONCATENATE("[",ROUND(OFFSET('Hygiene Data'!$G$8,0,10*ROW('Hygiene Data'!G72)),0),"]"),IF(AND(ISNUMBER(OFFSET('Hygiene Data'!$G$8,0,10*ROW('Hygiene Data'!G72))),EB78="",ISNUMBER(OFFSET('Hygiene Data'!$G$8,0,10*ROW('Hygiene Data'!G72)))),OFFSET('Hygiene Data'!$G$8,0,10*ROW('Hygiene Data'!G72)),NA())))</f>
        <v>#N/A</v>
      </c>
      <c r="BN78" s="135" t="e">
        <f ca="1">+IF(AND(ISNUMBER(OFFSET('Hygiene Data'!$G$10,0,10*ROW('Hygiene Data'!G72))),EC78="Yes"),OFFSET('Hygiene Data'!$G$10,0,10*ROW('Hygiene Data'!G72)),IF(AND(ISNUMBER(OFFSET('Hygiene Data'!$G$10,0,10*ROW('Hygiene Data'!G72))),EC78="No",ISNUMBER(OFFSET('Hygiene Data'!$G$10,0,10*ROW('Hygiene Data'!G72)))),CONCATENATE("[",ROUND(OFFSET('Hygiene Data'!$G$10,0,10*ROW('Hygiene Data'!G72)),0),"]"),IF(AND(ISNUMBER(OFFSET('Hygiene Data'!$G$10,0,10*ROW('Hygiene Data'!G72))),EC78="",ISNUMBER(OFFSET('Hygiene Data'!$G$10,0,10*ROW('Hygiene Data'!G72)))),OFFSET('Hygiene Data'!$G$10,0,10*ROW('Hygiene Data'!G72)),NA())))</f>
        <v>#N/A</v>
      </c>
      <c r="BO78" s="135" t="e">
        <f ca="1">+IF(AND(ISNUMBER(OFFSET('Hygiene Data'!$H$6,0,10*ROW('Hygiene Data'!H72))),ED78="Yes"),OFFSET('Hygiene Data'!$H$6,0,10*ROW('Hygiene Data'!H72)),IF(AND(ISNUMBER(OFFSET('Hygiene Data'!$H$6,0,10*ROW('Hygiene Data'!H72))),ED78="No",ISNUMBER(OFFSET('Hygiene Data'!$H$6,0,10*ROW('Hygiene Data'!H72)))),CONCATENATE("[",ROUND(OFFSET('Hygiene Data'!$H$6,0,10*ROW('Hygiene Data'!H72)),0),"]"),IF(AND(ISNUMBER(OFFSET('Hygiene Data'!$H$6,0,10*ROW('Hygiene Data'!H72))),ED78="",ISNUMBER(OFFSET('Hygiene Data'!$H$6,0,10*ROW('Hygiene Data'!H72)))),OFFSET('Hygiene Data'!$H$6,0,10*ROW('Hygiene Data'!H72)),NA())))</f>
        <v>#N/A</v>
      </c>
      <c r="BP78" s="135" t="e">
        <f ca="1">+IF(AND(ISNUMBER(OFFSET('Hygiene Data'!$H$8,0,10*ROW('Hygiene Data'!H72))),EE78="Yes"),OFFSET('Hygiene Data'!$H$8,0,10*ROW('Hygiene Data'!H72)),IF(AND(ISNUMBER(OFFSET('Hygiene Data'!$H$8,0,10*ROW('Hygiene Data'!H72))),EE78="No",ISNUMBER(OFFSET('Hygiene Data'!$H$8,0,10*ROW('Hygiene Data'!H72)))),CONCATENATE("[",ROUND(OFFSET('Hygiene Data'!$H$8,0,10*ROW('Hygiene Data'!H72)),0),"]"),IF(AND(ISNUMBER(OFFSET('Hygiene Data'!$H$8,0,10*ROW('Hygiene Data'!H72))),EE78="",ISNUMBER(OFFSET('Hygiene Data'!$H$8,0,10*ROW('Hygiene Data'!H72)))),OFFSET('Hygiene Data'!$H$8,0,10*ROW('Hygiene Data'!H72)),NA())))</f>
        <v>#N/A</v>
      </c>
      <c r="BQ78" s="135" t="e">
        <f ca="1">+IF(AND(ISNUMBER(OFFSET('Hygiene Data'!$H$10,0,10*ROW('Hygiene Data'!H72))),EF78="Yes"),OFFSET('Hygiene Data'!$H$10,0,10*ROW('Hygiene Data'!H72)),IF(AND(ISNUMBER(OFFSET('Hygiene Data'!$H$10,0,10*ROW('Hygiene Data'!H72))),EF78="No",ISNUMBER(OFFSET('Hygiene Data'!$H$10,0,10*ROW('Hygiene Data'!H72)))),CONCATENATE("[",ROUND(OFFSET('Hygiene Data'!$H$10,0,10*ROW('Hygiene Data'!H72)),0),"]"),IF(AND(ISNUMBER(OFFSET('Hygiene Data'!$H$10,0,10*ROW('Hygiene Data'!H72))),EF78="",ISNUMBER(OFFSET('Hygiene Data'!$H$10,0,10*ROW('Hygiene Data'!H72)))),OFFSET('Hygiene Data'!$H$10,0,10*ROW('Hygiene Data'!H72)),NA())))</f>
        <v>#N/A</v>
      </c>
      <c r="BS78" s="34" t="str">
        <f ca="1">+IF(OFFSET('Water Data'!$C$28,0,10*ROW('Water Data'!C72))="","",OFFSET('Water Data'!$C$28,0,10*ROW('Water Data'!C72)))</f>
        <v/>
      </c>
      <c r="BT78" s="34" t="str">
        <f ca="1">+IF(OFFSET('Water Data'!$C$29,0,10*ROW('Water Data'!C72))="","",OFFSET('Water Data'!$C$29,0,10*ROW('Water Data'!C72)))</f>
        <v/>
      </c>
      <c r="BU78" s="34" t="str">
        <f ca="1">+IF(OFFSET('Water Data'!$C$30,0,10*ROW('Water Data'!C72))="","",OFFSET('Water Data'!$C$30,0,10*ROW('Water Data'!C72)))</f>
        <v/>
      </c>
      <c r="BV78" s="34" t="str">
        <f ca="1">+IF(OFFSET('Water Data'!$D$28,0,10*ROW('Water Data'!D72))="","",OFFSET('Water Data'!$D$28,0,10*ROW('Water Data'!D72)))</f>
        <v/>
      </c>
      <c r="BW78" s="34" t="str">
        <f ca="1">+IF(OFFSET('Water Data'!$D$29,0,10*ROW('Water Data'!D72))="","",OFFSET('Water Data'!$D$29,0,10*ROW('Water Data'!D72)))</f>
        <v/>
      </c>
      <c r="BX78" s="34" t="str">
        <f ca="1">+IF(OFFSET('Water Data'!$D$30,0,10*ROW('Water Data'!D72))="","",OFFSET('Water Data'!$D$30,0,10*ROW('Water Data'!D72)))</f>
        <v/>
      </c>
      <c r="BY78" s="34" t="str">
        <f ca="1">+IF(OFFSET('Water Data'!$E$28,0,10*ROW('Water Data'!E72))="","",OFFSET('Water Data'!$E$28,0,10*ROW('Water Data'!E72)))</f>
        <v/>
      </c>
      <c r="BZ78" s="34" t="str">
        <f ca="1">+IF(OFFSET('Water Data'!$E$29,0,10*ROW('Water Data'!E72))="","",OFFSET('Water Data'!$E$29,0,10*ROW('Water Data'!E72)))</f>
        <v/>
      </c>
      <c r="CA78" s="34" t="str">
        <f ca="1">+IF(OFFSET('Water Data'!$E$30,0,10*ROW('Water Data'!E72))="","",OFFSET('Water Data'!$E$30,0,10*ROW('Water Data'!E72)))</f>
        <v/>
      </c>
      <c r="CB78" s="34" t="str">
        <f ca="1">+IF(OFFSET('Water Data'!$F$28,0,10*ROW('Water Data'!F72))="","",OFFSET('Water Data'!$F$28,0,10*ROW('Water Data'!F72)))</f>
        <v/>
      </c>
      <c r="CC78" s="34" t="str">
        <f ca="1">+IF(OFFSET('Water Data'!$F$29,0,10*ROW('Water Data'!F72))="","",OFFSET('Water Data'!$F$29,0,10*ROW('Water Data'!F72)))</f>
        <v/>
      </c>
      <c r="CD78" s="34" t="str">
        <f ca="1">+IF(OFFSET('Water Data'!$F$30,0,10*ROW('Water Data'!F72))="","",OFFSET('Water Data'!$F$30,0,10*ROW('Water Data'!F72)))</f>
        <v/>
      </c>
      <c r="CE78" s="34" t="str">
        <f ca="1">+IF(OFFSET('Water Data'!$G$28,0,10*ROW('Water Data'!G72))="","",OFFSET('Water Data'!$G$28,0,10*ROW('Water Data'!G72)))</f>
        <v/>
      </c>
      <c r="CF78" s="34" t="str">
        <f ca="1">+IF(OFFSET('Water Data'!$G$29,0,10*ROW('Water Data'!G72))="","",OFFSET('Water Data'!$G$29,0,10*ROW('Water Data'!G72)))</f>
        <v/>
      </c>
      <c r="CG78" s="34" t="str">
        <f ca="1">+IF(OFFSET('Water Data'!$G$30,0,10*ROW('Water Data'!G72))="","",OFFSET('Water Data'!$G$30,0,10*ROW('Water Data'!G72)))</f>
        <v/>
      </c>
      <c r="CH78" s="34" t="str">
        <f ca="1">+IF(OFFSET('Water Data'!$H$28,0,10*ROW('Water Data'!H72))="","",OFFSET('Water Data'!$H$28,0,10*ROW('Water Data'!H72)))</f>
        <v/>
      </c>
      <c r="CI78" s="34" t="str">
        <f ca="1">+IF(OFFSET('Water Data'!$H$29,0,10*ROW('Water Data'!H72))="","",OFFSET('Water Data'!$H$29,0,10*ROW('Water Data'!H72)))</f>
        <v/>
      </c>
      <c r="CJ78" s="34" t="str">
        <f ca="1">+IF(OFFSET('Water Data'!$H$30,0,10*ROW('Water Data'!H72))="","",OFFSET('Water Data'!$H$30,0,10*ROW('Water Data'!H72)))</f>
        <v/>
      </c>
      <c r="CK78" s="34" t="str">
        <f ca="1">+IF(OFFSET('Sanitation Data'!$C$29,0,10*ROW('Sanitation Data'!C72))="","",OFFSET('Sanitation Data'!$C$29,0,10*ROW('Sanitation Data'!C72)))</f>
        <v/>
      </c>
      <c r="CL78" s="34" t="str">
        <f ca="1">+IF(OFFSET('Sanitation Data'!$C$30,0,10*ROW('Sanitation Data'!C72))="","",OFFSET('Sanitation Data'!$C$30,0,10*ROW('Sanitation Data'!C72)))</f>
        <v/>
      </c>
      <c r="CM78" s="34" t="str">
        <f ca="1">+IF(OFFSET('Sanitation Data'!$C$31,0,10*ROW('Sanitation Data'!C72))="","",OFFSET('Sanitation Data'!$C$31,0,10*ROW('Sanitation Data'!C72)))</f>
        <v/>
      </c>
      <c r="CN78" s="34" t="str">
        <f ca="1">+IF(OFFSET('Sanitation Data'!$C$32,0,10*ROW('Sanitation Data'!C72))="","",OFFSET('Sanitation Data'!$C$32,0,10*ROW('Sanitation Data'!C72)))</f>
        <v/>
      </c>
      <c r="CO78" s="34" t="str">
        <f ca="1">+IF(OFFSET('Sanitation Data'!$C$33,0,10*ROW('Sanitation Data'!C72))="","",OFFSET('Sanitation Data'!$C$33,0,10*ROW('Sanitation Data'!C72)))</f>
        <v/>
      </c>
      <c r="CP78" s="34" t="str">
        <f ca="1">+IF(OFFSET('Sanitation Data'!$D$29,0,10*ROW('Sanitation Data'!D72))="","",OFFSET('Sanitation Data'!$D$29,0,10*ROW('Sanitation Data'!D72)))</f>
        <v/>
      </c>
      <c r="CQ78" s="34" t="str">
        <f ca="1">+IF(OFFSET('Sanitation Data'!$D$30,0,10*ROW('Sanitation Data'!D72))="","",OFFSET('Sanitation Data'!$D$30,0,10*ROW('Sanitation Data'!D72)))</f>
        <v/>
      </c>
      <c r="CR78" s="34" t="str">
        <f ca="1">+IF(OFFSET('Sanitation Data'!$D$31,0,10*ROW('Sanitation Data'!D72))="","",OFFSET('Sanitation Data'!$D$31,0,10*ROW('Sanitation Data'!D72)))</f>
        <v/>
      </c>
      <c r="CS78" s="34" t="str">
        <f ca="1">+IF(OFFSET('Sanitation Data'!$D$32,0,10*ROW('Sanitation Data'!D72))="","",OFFSET('Sanitation Data'!$D$32,0,10*ROW('Sanitation Data'!D72)))</f>
        <v/>
      </c>
      <c r="CT78" s="34" t="str">
        <f ca="1">+IF(OFFSET('Sanitation Data'!$D$33,0,10*ROW('Sanitation Data'!D72))="","",OFFSET('Sanitation Data'!$D$33,0,10*ROW('Sanitation Data'!D72)))</f>
        <v/>
      </c>
      <c r="CU78" s="34" t="str">
        <f ca="1">+IF(OFFSET('Sanitation Data'!$E$29,0,10*ROW('Sanitation Data'!E72))="","",OFFSET('Sanitation Data'!$E$29,0,10*ROW('Sanitation Data'!E72)))</f>
        <v/>
      </c>
      <c r="CV78" s="34" t="str">
        <f ca="1">+IF(OFFSET('Sanitation Data'!$E$30,0,10*ROW('Sanitation Data'!E72))="","",OFFSET('Sanitation Data'!$E$30,0,10*ROW('Sanitation Data'!E72)))</f>
        <v/>
      </c>
      <c r="CW78" s="34" t="str">
        <f ca="1">+IF(OFFSET('Sanitation Data'!$E$31,0,10*ROW('Sanitation Data'!E72))="","",OFFSET('Sanitation Data'!$E$31,0,10*ROW('Sanitation Data'!E72)))</f>
        <v/>
      </c>
      <c r="CX78" s="34" t="str">
        <f ca="1">+IF(OFFSET('Sanitation Data'!$E$32,0,10*ROW('Sanitation Data'!E72))="","",OFFSET('Sanitation Data'!$E$32,0,10*ROW('Sanitation Data'!E72)))</f>
        <v/>
      </c>
      <c r="CY78" s="34" t="str">
        <f ca="1">+IF(OFFSET('Sanitation Data'!$E$33,0,10*ROW('Sanitation Data'!E72))="","",OFFSET('Sanitation Data'!$E$33,0,10*ROW('Sanitation Data'!E72)))</f>
        <v/>
      </c>
      <c r="CZ78" s="34" t="str">
        <f ca="1">+IF(OFFSET('Sanitation Data'!$F$29,0,10*ROW('Sanitation Data'!F72))="","",OFFSET('Sanitation Data'!$F$29,0,10*ROW('Sanitation Data'!F72)))</f>
        <v/>
      </c>
      <c r="DA78" s="34" t="str">
        <f ca="1">+IF(OFFSET('Sanitation Data'!$F$30,0,10*ROW('Sanitation Data'!F72))="","",OFFSET('Sanitation Data'!$F$30,0,10*ROW('Sanitation Data'!F72)))</f>
        <v/>
      </c>
      <c r="DB78" s="34" t="str">
        <f ca="1">+IF(OFFSET('Sanitation Data'!$F$31,0,10*ROW('Sanitation Data'!F72))="","",OFFSET('Sanitation Data'!$F$31,0,10*ROW('Sanitation Data'!F72)))</f>
        <v/>
      </c>
      <c r="DC78" s="34" t="str">
        <f ca="1">+IF(OFFSET('Sanitation Data'!$F$32,0,10*ROW('Sanitation Data'!F72))="","",OFFSET('Sanitation Data'!$F$32,0,10*ROW('Sanitation Data'!F72)))</f>
        <v/>
      </c>
      <c r="DD78" s="34" t="str">
        <f ca="1">+IF(OFFSET('Sanitation Data'!$F$33,0,10*ROW('Sanitation Data'!F72))="","",OFFSET('Sanitation Data'!$F$33,0,10*ROW('Sanitation Data'!F72)))</f>
        <v/>
      </c>
      <c r="DE78" s="34" t="str">
        <f ca="1">+IF(OFFSET('Sanitation Data'!$G$29,0,10*ROW('Sanitation Data'!G72))="","",OFFSET('Sanitation Data'!$G$29,0,10*ROW('Sanitation Data'!G72)))</f>
        <v/>
      </c>
      <c r="DF78" s="34" t="str">
        <f ca="1">+IF(OFFSET('Sanitation Data'!$G$30,0,10*ROW('Sanitation Data'!G72))="","",OFFSET('Sanitation Data'!$G$30,0,10*ROW('Sanitation Data'!G72)))</f>
        <v/>
      </c>
      <c r="DG78" s="34" t="str">
        <f ca="1">+IF(OFFSET('Sanitation Data'!$G$31,0,10*ROW('Sanitation Data'!G72))="","",OFFSET('Sanitation Data'!$G$31,0,10*ROW('Sanitation Data'!G72)))</f>
        <v/>
      </c>
      <c r="DH78" s="34" t="str">
        <f ca="1">+IF(OFFSET('Sanitation Data'!$G$32,0,10*ROW('Sanitation Data'!G72))="","",OFFSET('Sanitation Data'!$G$32,0,10*ROW('Sanitation Data'!G72)))</f>
        <v/>
      </c>
      <c r="DI78" s="34" t="str">
        <f ca="1">+IF(OFFSET('Sanitation Data'!$G$33,0,10*ROW('Sanitation Data'!G72))="","",OFFSET('Sanitation Data'!$G$33,0,10*ROW('Sanitation Data'!G72)))</f>
        <v/>
      </c>
      <c r="DJ78" s="34" t="str">
        <f ca="1">+IF(OFFSET('Sanitation Data'!$H$29,0,10*ROW('Sanitation Data'!H72))="","",OFFSET('Sanitation Data'!$H$29,0,10*ROW('Sanitation Data'!H72)))</f>
        <v/>
      </c>
      <c r="DK78" s="34" t="str">
        <f ca="1">+IF(OFFSET('Sanitation Data'!$H$30,0,10*ROW('Sanitation Data'!H72))="","",OFFSET('Sanitation Data'!$H$30,0,10*ROW('Sanitation Data'!H72)))</f>
        <v/>
      </c>
      <c r="DL78" s="34" t="str">
        <f ca="1">+IF(OFFSET('Sanitation Data'!$H$31,0,10*ROW('Sanitation Data'!H72))="","",OFFSET('Sanitation Data'!$H$31,0,10*ROW('Sanitation Data'!H72)))</f>
        <v/>
      </c>
      <c r="DM78" s="34" t="str">
        <f ca="1">+IF(OFFSET('Sanitation Data'!$H$32,0,10*ROW('Sanitation Data'!H72))="","",OFFSET('Sanitation Data'!$H$32,0,10*ROW('Sanitation Data'!H72)))</f>
        <v/>
      </c>
      <c r="DN78" s="34" t="str">
        <f ca="1">+IF(OFFSET('Sanitation Data'!$H$33,0,10*ROW('Sanitation Data'!H72))="","",OFFSET('Sanitation Data'!$H$33,0,10*ROW('Sanitation Data'!H72)))</f>
        <v/>
      </c>
      <c r="DO78" s="34" t="str">
        <f ca="1">+IF(OFFSET('Hygiene Data'!$C$12,0,10*ROW('Hygiene Data'!C72))="","",OFFSET('Hygiene Data'!$C$12,0,10*ROW('Hygiene Data'!C72)))</f>
        <v/>
      </c>
      <c r="DP78" s="34" t="str">
        <f ca="1">+IF(OFFSET('Hygiene Data'!$C$13,0,10*ROW('Hygiene Data'!C72))="","",OFFSET('Hygiene Data'!$C$13,0,10*ROW('Hygiene Data'!C72)))</f>
        <v/>
      </c>
      <c r="DQ78" s="34" t="str">
        <f ca="1">+IF(OFFSET('Hygiene Data'!$C$14,0,10*ROW('Hygiene Data'!C72))="","",OFFSET('Hygiene Data'!$C$14,0,10*ROW('Hygiene Data'!C72)))</f>
        <v/>
      </c>
      <c r="DR78" s="34" t="str">
        <f ca="1">+IF(OFFSET('Hygiene Data'!$D$12,0,10*ROW('Hygiene Data'!D72))="","",OFFSET('Hygiene Data'!$D$12,0,10*ROW('Hygiene Data'!D72)))</f>
        <v/>
      </c>
      <c r="DS78" s="34" t="str">
        <f ca="1">+IF(OFFSET('Hygiene Data'!$D$13,0,10*ROW('Hygiene Data'!D72))="","",OFFSET('Hygiene Data'!$D$13,0,10*ROW('Hygiene Data'!D72)))</f>
        <v/>
      </c>
      <c r="DT78" s="34" t="str">
        <f ca="1">+IF(OFFSET('Hygiene Data'!$D$14,0,10*ROW('Hygiene Data'!D72))="","",OFFSET('Hygiene Data'!$D$14,0,10*ROW('Hygiene Data'!D72)))</f>
        <v/>
      </c>
      <c r="DU78" s="34" t="str">
        <f ca="1">+IF(OFFSET('Hygiene Data'!$E$12,0,10*ROW('Hygiene Data'!E72))="","",OFFSET('Hygiene Data'!$E$12,0,10*ROW('Hygiene Data'!E72)))</f>
        <v/>
      </c>
      <c r="DV78" s="34" t="str">
        <f ca="1">+IF(OFFSET('Hygiene Data'!$E$13,0,10*ROW('Hygiene Data'!E72))="","",OFFSET('Hygiene Data'!$E$13,0,10*ROW('Hygiene Data'!E72)))</f>
        <v/>
      </c>
      <c r="DW78" s="34" t="str">
        <f ca="1">+IF(OFFSET('Hygiene Data'!$E$14,0,10*ROW('Hygiene Data'!E72))="","",OFFSET('Hygiene Data'!$E$14,0,10*ROW('Hygiene Data'!E72)))</f>
        <v/>
      </c>
      <c r="DX78" s="34" t="str">
        <f ca="1">+IF(OFFSET('Hygiene Data'!$F$12,0,10*ROW('Hygiene Data'!F72))="","",OFFSET('Hygiene Data'!$F$12,0,10*ROW('Hygiene Data'!F72)))</f>
        <v/>
      </c>
      <c r="DY78" s="34" t="str">
        <f ca="1">+IF(OFFSET('Hygiene Data'!$F$13,0,10*ROW('Hygiene Data'!F72))="","",OFFSET('Hygiene Data'!$F$13,0,10*ROW('Hygiene Data'!F72)))</f>
        <v/>
      </c>
      <c r="DZ78" s="34" t="str">
        <f ca="1">+IF(OFFSET('Hygiene Data'!$F$14,0,10*ROW('Hygiene Data'!F72))="","",OFFSET('Hygiene Data'!$F$14,0,10*ROW('Hygiene Data'!F72)))</f>
        <v/>
      </c>
      <c r="EA78" s="34" t="str">
        <f ca="1">+IF(OFFSET('Hygiene Data'!$G$12,0,10*ROW('Hygiene Data'!G72))="","",OFFSET('Hygiene Data'!$G$12,0,10*ROW('Hygiene Data'!G72)))</f>
        <v/>
      </c>
      <c r="EB78" s="34" t="str">
        <f ca="1">+IF(OFFSET('Hygiene Data'!$G$13,0,10*ROW('Hygiene Data'!G72))="","",OFFSET('Hygiene Data'!$G$13,0,10*ROW('Hygiene Data'!G72)))</f>
        <v/>
      </c>
      <c r="EC78" s="34" t="str">
        <f ca="1">+IF(OFFSET('Hygiene Data'!$G$14,0,10*ROW('Hygiene Data'!G72))="","",OFFSET('Hygiene Data'!$G$14,0,10*ROW('Hygiene Data'!G72)))</f>
        <v/>
      </c>
      <c r="ED78" s="34" t="str">
        <f ca="1">+IF(OFFSET('Hygiene Data'!$H$12,0,10*ROW('Hygiene Data'!H72))="","",OFFSET('Hygiene Data'!$H$12,0,10*ROW('Hygiene Data'!H72)))</f>
        <v/>
      </c>
      <c r="EE78" s="34" t="str">
        <f ca="1">+IF(OFFSET('Hygiene Data'!$H$13,0,10*ROW('Hygiene Data'!H72))="","",OFFSET('Hygiene Data'!$H$13,0,10*ROW('Hygiene Data'!H72)))</f>
        <v/>
      </c>
      <c r="EF78" s="34" t="str">
        <f ca="1">+IF(OFFSET('Hygiene Data'!$H$14,0,10*ROW('Hygiene Data'!H72))="","",OFFSET('Hygiene Data'!$H$14,0,10*ROW('Hygiene Data'!H72)))</f>
        <v/>
      </c>
    </row>
    <row r="79" spans="1:136" x14ac:dyDescent="0.2">
      <c r="A79" s="50" t="str">
        <f ca="1">+IF(OFFSET('Water Data'!$B$1,0,10*ROW('Water Data'!B76))="","",OFFSET('Water Data'!$B$1,0,10*ROW('Water Data'!B76)))</f>
        <v/>
      </c>
      <c r="B79" s="50" t="str">
        <f ca="1">+IF(OFFSET('Water Data'!$A$3,0,10*ROW('Water Data'!A76))="","",OFFSET('Water Data'!$A$3,0,10*ROW('Water Data'!A76)))</f>
        <v/>
      </c>
      <c r="C79" s="50" t="str">
        <f ca="1">+IF(OFFSET('Water Data'!$C$3,0,10*ROW('Water Data'!C76))="","",OFFSET('Water Data'!$C$3,0,10*ROW('Water Data'!C76)))</f>
        <v/>
      </c>
      <c r="D79" s="133" t="e">
        <f ca="1">+IF(AND(ISNUMBER(OFFSET('Water Data'!$C$5,0,10*ROW('Water Data'!C73))),BS79="Yes"),100-OFFSET('Water Data'!$C$5,0,10*ROW('Water Data'!C73)),IF(AND(ISNUMBER(OFFSET('Water Data'!$C$5,0,10*ROW('Water Data'!C73))),BS79="No",ISNUMBER(OFFSET('Water Data'!$C$5,0,10*ROW('Water Data'!C73)))),CONCATENATE("[",ROUND(100-OFFSET('Water Data'!$C$5,0,10*ROW('Water Data'!C73)),0),"]"),IF(AND(ISNUMBER(OFFSET('Water Data'!$C$5,0,10*ROW('Water Data'!C73))),BS79="",ISNUMBER(OFFSET('Water Data'!$C$5,0,10*ROW('Water Data'!C73)))),100-OFFSET('Water Data'!$C$5,0,10*ROW('Water Data'!C73)),NA())))</f>
        <v>#N/A</v>
      </c>
      <c r="E79" s="133" t="e">
        <f ca="1">+IF(AND(ISNUMBER(OFFSET('Water Data'!$C$7,0,10*ROW('Water Data'!D73))),BT79="Yes"),OFFSET('Water Data'!$C$7,0,10*ROW('Water Data'!C73)),IF(AND(ISNUMBER(OFFSET('Water Data'!$C$7,0,10*ROW('Water Data'!C73))),BT79="No",ISNUMBER(OFFSET('Water Data'!$C$7,0,10*ROW('Water Data'!C73)))),CONCATENATE("[",ROUND(OFFSET('Water Data'!$C$7,0,10*ROW('Water Data'!C73)),0),"]"),IF(AND(ISNUMBER(OFFSET('Water Data'!$C$7,0,10*ROW('Water Data'!C73))),BT79="",ISNUMBER(OFFSET('Water Data'!$C$7,0,10*ROW('Water Data'!C73)))),OFFSET('Water Data'!$C$7,0,10*ROW('Water Data'!C73)),NA())))</f>
        <v>#N/A</v>
      </c>
      <c r="F79" s="133" t="e">
        <f ca="1">+IF(AND(ISNUMBER(OFFSET('Water Data'!$C$10,0,10*ROW('Water Data'!C73))),BU79="Yes"),OFFSET('Water Data'!$C$10,0,10*ROW('Water Data'!C73)),IF(AND(ISNUMBER(OFFSET('Water Data'!$C$10,0,10*ROW('Water Data'!C73))),BU79="No",ISNUMBER(OFFSET('Water Data'!$C$10,0,10*ROW('Water Data'!C73)))),CONCATENATE("[",ROUND(OFFSET('Water Data'!$C$10,0,10*ROW('Water Data'!C73)),0),"]"),IF(AND(ISNUMBER(OFFSET('Water Data'!$C$10,0,10*ROW('Water Data'!C73))),BU79="",ISNUMBER(OFFSET('Water Data'!$C$10,0,10*ROW('Water Data'!C73)))),OFFSET('Water Data'!$C$10,0,10*ROW('Water Data'!C73)),NA())))</f>
        <v>#N/A</v>
      </c>
      <c r="G79" s="133" t="e">
        <f ca="1">+IF(AND(ISNUMBER(OFFSET('Water Data'!$D$5,0,10*ROW('Water Data'!D73))),BV79="Yes"),100-OFFSET('Water Data'!$D$5,0,10*ROW('Water Data'!D73)),IF(AND(ISNUMBER(OFFSET('Water Data'!$D$5,0,10*ROW('Water Data'!D73))),BV79="No",ISNUMBER(OFFSET('Water Data'!$D$5,0,10*ROW('Water Data'!D73)))),CONCATENATE("[",ROUND(100-OFFSET('Water Data'!$D$5,0,10*ROW('Water Data'!D73)),0),"]"),IF(AND(ISNUMBER(OFFSET('Water Data'!$D$5,0,10*ROW('Water Data'!D73))),BV79="",ISNUMBER(OFFSET('Water Data'!$D$5,0,10*ROW('Water Data'!D73)))),100-OFFSET('Water Data'!$D$5,0,10*ROW('Water Data'!D73)),NA())))</f>
        <v>#N/A</v>
      </c>
      <c r="H79" s="133" t="e">
        <f ca="1">+IF(AND(ISNUMBER(OFFSET('Water Data'!$D$7,0,10*ROW('Water Data'!D73))),BW79="Yes"),OFFSET('Water Data'!$D$7,0,10*ROW('Water Data'!D73)),IF(AND(ISNUMBER(OFFSET('Water Data'!$D$7,0,10*ROW('Water Data'!D73))),BW79="No",ISNUMBER(OFFSET('Water Data'!$D$7,0,10*ROW('Water Data'!D73)))),CONCATENATE("[",ROUND(OFFSET('Water Data'!$C$7,0,10*ROW('Water Data'!D73)),0),"]"),IF(AND(ISNUMBER(OFFSET('Water Data'!$D$7,0,10*ROW('Water Data'!D73))),BW79="",ISNUMBER(OFFSET('Water Data'!$D$7,0,10*ROW('Water Data'!D73)))),OFFSET('Water Data'!$D$7,0,10*ROW('Water Data'!D73)),NA())))</f>
        <v>#N/A</v>
      </c>
      <c r="I79" s="133" t="e">
        <f ca="1">+IF(AND(ISNUMBER(OFFSET('Water Data'!$D$10,0,10*ROW('Water Data'!D73))),BX79="Yes"),OFFSET('Water Data'!$D$10,0,10*ROW('Water Data'!D73)),IF(AND(ISNUMBER(OFFSET('Water Data'!$D$10,0,10*ROW('Water Data'!D73))),BX79="No",ISNUMBER(OFFSET('Water Data'!$D$10,0,10*ROW('Water Data'!D73)))),CONCATENATE("[",ROUND(OFFSET('Water Data'!$D$10,0,10*ROW('Water Data'!D73)),0),"]"),IF(AND(ISNUMBER(OFFSET('Water Data'!$D$10,0,10*ROW('Water Data'!D73))),BX79="",ISNUMBER(OFFSET('Water Data'!$D$10,0,10*ROW('Water Data'!D73)))),OFFSET('Water Data'!$D$10,0,10*ROW('Water Data'!D73)),NA())))</f>
        <v>#N/A</v>
      </c>
      <c r="J79" s="133" t="e">
        <f ca="1">+IF(AND(ISNUMBER(OFFSET('Water Data'!$E$5,0,10*ROW('Water Data'!E73))),BY79="Yes"),100-OFFSET('Water Data'!$E$5,0,10*ROW('Water Data'!E73)),IF(AND(ISNUMBER(OFFSET('Water Data'!$E$5,0,10*ROW('Water Data'!E73))),BY79="No",ISNUMBER(OFFSET('Water Data'!$E$5,0,10*ROW('Water Data'!E73)))),CONCATENATE("[",ROUND(100-OFFSET('Water Data'!$E$5,0,10*ROW('Water Data'!E73)),0),"]"),IF(AND(ISNUMBER(OFFSET('Water Data'!$E$5,0,10*ROW('Water Data'!E73))),BY79="",ISNUMBER(OFFSET('Water Data'!$E$5,0,10*ROW('Water Data'!E73)))),100-OFFSET('Water Data'!$E$5,0,10*ROW('Water Data'!E73)),NA())))</f>
        <v>#N/A</v>
      </c>
      <c r="K79" s="133" t="e">
        <f ca="1">+IF(AND(ISNUMBER(OFFSET('Water Data'!$E$7,0,10*ROW('Water Data'!E73))),BZ79="Yes"),OFFSET('Water Data'!$E$7,0,10*ROW('Water Data'!E73)),IF(AND(ISNUMBER(OFFSET('Water Data'!$E$7,0,10*ROW('Water Data'!E73))),BZ79="No",ISNUMBER(OFFSET('Water Data'!$E$7,0,10*ROW('Water Data'!E73)))),CONCATENATE("[",ROUND(OFFSET('Water Data'!$E$7,0,10*ROW('Water Data'!E73)),0),"]"),IF(AND(ISNUMBER(OFFSET('Water Data'!$E$7,0,10*ROW('Water Data'!E73))),BZ79="",ISNUMBER(OFFSET('Water Data'!$E$7,0,10*ROW('Water Data'!E73)))),OFFSET('Water Data'!$E$7,0,10*ROW('Water Data'!E73)),NA())))</f>
        <v>#N/A</v>
      </c>
      <c r="L79" s="133" t="e">
        <f ca="1">+IF(AND(ISNUMBER(OFFSET('Water Data'!$E$10,0,10*ROW('Water Data'!E73))),CA79="Yes"),OFFSET('Water Data'!$E$10,0,10*ROW('Water Data'!E73)),IF(AND(ISNUMBER(OFFSET('Water Data'!$E$10,0,10*ROW('Water Data'!E73))),CA79="No",ISNUMBER(OFFSET('Water Data'!$E$10,0,10*ROW('Water Data'!E73)))),CONCATENATE("[",ROUND(OFFSET('Water Data'!$E$10,0,10*ROW('Water Data'!E73)),0),"]"),IF(AND(ISNUMBER(OFFSET('Water Data'!$E$10,0,10*ROW('Water Data'!E73))),CA79="",ISNUMBER(OFFSET('Water Data'!$E$10,0,10*ROW('Water Data'!E73)))),OFFSET('Water Data'!$E$10,0,10*ROW('Water Data'!E73)),NA())))</f>
        <v>#N/A</v>
      </c>
      <c r="M79" s="133" t="e">
        <f ca="1">+IF(AND(ISNUMBER(OFFSET('Water Data'!$F$5,0,10*ROW('Water Data'!F73))),CB79="Yes"),100-OFFSET('Water Data'!$F$5,0,10*ROW('Water Data'!F73)),IF(AND(ISNUMBER(OFFSET('Water Data'!$F$5,0,10*ROW('Water Data'!F73))),CB79="No",ISNUMBER(OFFSET('Water Data'!$F$5,0,10*ROW('Water Data'!F73)))),CONCATENATE("[",ROUND(100-OFFSET('Water Data'!$F$5,0,10*ROW('Water Data'!F73)),0),"]"),IF(AND(ISNUMBER(OFFSET('Water Data'!$F$5,0,10*ROW('Water Data'!F73))),CB79="",ISNUMBER(OFFSET('Water Data'!$F$5,0,10*ROW('Water Data'!F73)))),100-OFFSET('Water Data'!$F$5,0,10*ROW('Water Data'!F73)),NA())))</f>
        <v>#N/A</v>
      </c>
      <c r="N79" s="133" t="e">
        <f ca="1">+IF(AND(ISNUMBER(OFFSET('Water Data'!$F$7,0,10*ROW('Water Data'!F73))),CC79="Yes"),OFFSET('Water Data'!$F$7,0,10*ROW('Water Data'!F73)),IF(AND(ISNUMBER(OFFSET('Water Data'!$F$7,0,10*ROW('Water Data'!F73))),CC79="No",ISNUMBER(OFFSET('Water Data'!$F$7,0,10*ROW('Water Data'!F73)))),CONCATENATE("[",ROUND(OFFSET('Water Data'!$F$7,0,10*ROW('Water Data'!F73)),0),"]"),IF(AND(ISNUMBER(OFFSET('Water Data'!$F$7,0,10*ROW('Water Data'!F73))),CC79="",ISNUMBER(OFFSET('Water Data'!$F$7,0,10*ROW('Water Data'!F73)))),OFFSET('Water Data'!$F$7,0,10*ROW('Water Data'!F73)),NA())))</f>
        <v>#N/A</v>
      </c>
      <c r="O79" s="133" t="e">
        <f ca="1">+IF(AND(ISNUMBER(OFFSET('Water Data'!$F$10,0,10*ROW('Water Data'!F73))),CD79="Yes"),OFFSET('Water Data'!$F$10,0,10*ROW('Water Data'!F73)),IF(AND(ISNUMBER(OFFSET('Water Data'!$F$10,0,10*ROW('Water Data'!F73))),CD79="No",ISNUMBER(OFFSET('Water Data'!$F$10,0,10*ROW('Water Data'!F73)))),CONCATENATE("[",ROUND(OFFSET('Water Data'!$F$10,0,10*ROW('Water Data'!F73)),0),"]"),IF(AND(ISNUMBER(OFFSET('Water Data'!$F$10,0,10*ROW('Water Data'!F73))),CD79="",ISNUMBER(OFFSET('Water Data'!$F$10,0,10*ROW('Water Data'!F73)))),OFFSET('Water Data'!$F$10,0,10*ROW('Water Data'!F73)),NA())))</f>
        <v>#N/A</v>
      </c>
      <c r="P79" s="133" t="e">
        <f ca="1">+IF(AND(ISNUMBER(OFFSET('Water Data'!$G$5,0,10*ROW('Water Data'!G73))),CE79="Yes"),100-OFFSET('Water Data'!$G$5,0,10*ROW('Water Data'!G73)),IF(AND(ISNUMBER(OFFSET('Water Data'!$G$5,0,10*ROW('Water Data'!G73))),CE79="No",ISNUMBER(OFFSET('Water Data'!$G$5,0,10*ROW('Water Data'!G73)))),CONCATENATE("[",ROUND(100-OFFSET('Water Data'!$G$5,0,10*ROW('Water Data'!G73)),0),"]"),IF(AND(ISNUMBER(OFFSET('Water Data'!$G$5,0,10*ROW('Water Data'!G73))),CE79="",ISNUMBER(OFFSET('Water Data'!$G$5,0,10*ROW('Water Data'!G73)))),100-OFFSET('Water Data'!$G$5,0,10*ROW('Water Data'!G73)),NA())))</f>
        <v>#N/A</v>
      </c>
      <c r="Q79" s="133" t="e">
        <f ca="1">+IF(AND(ISNUMBER(OFFSET('Water Data'!$G$7,0,10*ROW('Water Data'!G73))),CF79="Yes"),OFFSET('Water Data'!$G$7,0,10*ROW('Water Data'!G73)),IF(AND(ISNUMBER(OFFSET('Water Data'!$G$7,0,10*ROW('Water Data'!G73))),CF79="No",ISNUMBER(OFFSET('Water Data'!$G$7,0,10*ROW('Water Data'!G73)))),CONCATENATE("[",ROUND(OFFSET('Water Data'!$G$7,0,10*ROW('Water Data'!G73)),0),"]"),IF(AND(ISNUMBER(OFFSET('Water Data'!$G$7,0,10*ROW('Water Data'!G73))),CF79="",ISNUMBER(OFFSET('Water Data'!$G$7,0,10*ROW('Water Data'!G73)))),OFFSET('Water Data'!$G$7,0,10*ROW('Water Data'!G73)),NA())))</f>
        <v>#N/A</v>
      </c>
      <c r="R79" s="133" t="e">
        <f ca="1">+IF(AND(ISNUMBER(OFFSET('Water Data'!$G$10,0,10*ROW('Water Data'!G73))),CG79="Yes"),OFFSET('Water Data'!$G$10,0,10*ROW('Water Data'!G73)),IF(AND(ISNUMBER(OFFSET('Water Data'!$G$10,0,10*ROW('Water Data'!G73))),CG79="No",ISNUMBER(OFFSET('Water Data'!$G$10,0,10*ROW('Water Data'!G73)))),CONCATENATE("[",ROUND(OFFSET('Water Data'!$G$10,0,10*ROW('Water Data'!G73)),0),"]"),IF(AND(ISNUMBER(OFFSET('Water Data'!$G$10,0,10*ROW('Water Data'!G73))),CG79="",ISNUMBER(OFFSET('Water Data'!$G$10,0,10*ROW('Water Data'!G73)))),OFFSET('Water Data'!$G$10,0,10*ROW('Water Data'!G73)),NA())))</f>
        <v>#N/A</v>
      </c>
      <c r="S79" s="133" t="e">
        <f ca="1">+IF(AND(ISNUMBER(OFFSET('Water Data'!$H$5,0,10*ROW('Water Data'!H73))),CH79="Yes"),100-OFFSET('Water Data'!$H$5,0,10*ROW('Water Data'!H73)),IF(AND(ISNUMBER(OFFSET('Water Data'!$H$5,0,10*ROW('Water Data'!H73))),CH79="No",ISNUMBER(OFFSET('Water Data'!$H$5,0,10*ROW('Water Data'!H73)))),CONCATENATE("[",ROUND(100-OFFSET('Water Data'!$H$5,0,10*ROW('Water Data'!H73)),0),"]"),IF(AND(ISNUMBER(OFFSET('Water Data'!$H$5,0,10*ROW('Water Data'!H73))),CH79="",ISNUMBER(OFFSET('Water Data'!$H$5,0,10*ROW('Water Data'!H73)))),100-OFFSET('Water Data'!$H$5,0,10*ROW('Water Data'!H73)),NA())))</f>
        <v>#N/A</v>
      </c>
      <c r="T79" s="133" t="e">
        <f ca="1">+IF(AND(ISNUMBER(OFFSET('Water Data'!$H$7,0,10*ROW('Water Data'!H73))),CI79="Yes"),OFFSET('Water Data'!$H$7,0,10*ROW('Water Data'!H73)),IF(AND(ISNUMBER(OFFSET('Water Data'!$H$7,0,10*ROW('Water Data'!H73))),CI79="No",ISNUMBER(OFFSET('Water Data'!$H$7,0,10*ROW('Water Data'!H73)))),CONCATENATE("[",ROUND(OFFSET('Water Data'!$H$7,0,10*ROW('Water Data'!H73)),0),"]"),IF(AND(ISNUMBER(OFFSET('Water Data'!$H$7,0,10*ROW('Water Data'!H73))),CI79="",ISNUMBER(OFFSET('Water Data'!$H$7,0,10*ROW('Water Data'!H73)))),OFFSET('Water Data'!$H$7,0,10*ROW('Water Data'!H73)),NA())))</f>
        <v>#N/A</v>
      </c>
      <c r="U79" s="133" t="e">
        <f ca="1">+IF(AND(ISNUMBER(OFFSET('Water Data'!$H$10,0,10*ROW('Water Data'!H73))),CJ79="Yes"),OFFSET('Water Data'!$H$10,0,10*ROW('Water Data'!H73)),IF(AND(ISNUMBER(OFFSET('Water Data'!$H$10,0,10*ROW('Water Data'!H73))),CJ79="No",ISNUMBER(OFFSET('Water Data'!$H$10,0,10*ROW('Water Data'!H73)))),CONCATENATE("[",ROUND(OFFSET('Water Data'!$H$10,0,10*ROW('Water Data'!H73)),0),"]"),IF(AND(ISNUMBER(OFFSET('Water Data'!$H$10,0,10*ROW('Water Data'!H73))),CJ79="",ISNUMBER(OFFSET('Water Data'!$H$10,0,10*ROW('Water Data'!H73)))),OFFSET('Water Data'!$H$10,0,10*ROW('Water Data'!H73)),NA())))</f>
        <v>#N/A</v>
      </c>
      <c r="V79" s="134" t="e">
        <f ca="1">+IF(AND(ISNUMBER(OFFSET('Sanitation Data'!$C$5,0,10*ROW('Sanitation Data'!C73))),CK79="Yes"),100-OFFSET('Sanitation Data'!$C$5,0,10*ROW('Sanitation Data'!C73)),IF(AND(ISNUMBER(OFFSET('Sanitation Data'!$C$5,0,10*ROW('Sanitation Data'!C73))),CK79="No",ISNUMBER(OFFSET('Sanitation Data'!$C$5,0,10*ROW('Sanitation Data'!C73)))),CONCATENATE("[",ROUND(100-OFFSET('Sanitation Data'!$C$5,0,10*ROW('Sanitation Data'!C73)),0),"]"),IF(AND(ISNUMBER(OFFSET('Sanitation Data'!$C$5,0,10*ROW('Sanitation Data'!C73))),CK79="",ISNUMBER(OFFSET('Sanitation Data'!$C$5,0,10*ROW('Sanitation Data'!C73)))),100-OFFSET('Sanitation Data'!$C$5,0,10*ROW('Sanitation Data'!C73)),NA())))</f>
        <v>#N/A</v>
      </c>
      <c r="W79" s="134" t="e">
        <f ca="1">+IF(AND(ISNUMBER(OFFSET('Sanitation Data'!$C$7,0,10*ROW('Sanitation Data'!C73))),CL79="Yes"),OFFSET('Sanitation Data'!$C$7,0,10*ROW('Sanitation Data'!C73)),IF(AND(ISNUMBER(OFFSET('Sanitation Data'!$C$7,0,10*ROW('Sanitation Data'!C73))),CL79="No",ISNUMBER(OFFSET('Sanitation Data'!$C$7,0,10*ROW('Sanitation Data'!C73)))),CONCATENATE("[",ROUND(OFFSET('Sanitation Data'!$C$7,0,10*ROW('Sanitation Data'!C73)),0),"]"),IF(AND(ISNUMBER(OFFSET('Sanitation Data'!$C$7,0,10*ROW('Sanitation Data'!C73))),CL79="",ISNUMBER(OFFSET('Sanitation Data'!$C$7,0,10*ROW('Sanitation Data'!C73)))),OFFSET('Sanitation Data'!$C$7,0,10*ROW('Sanitation Data'!C73)),NA())))</f>
        <v>#N/A</v>
      </c>
      <c r="X79" s="134" t="e">
        <f ca="1">+IF(AND(ISNUMBER(OFFSET('Sanitation Data'!$C$11,0,10*ROW('Sanitation Data'!C73))),CM79="Yes"),OFFSET('Sanitation Data'!$C$11,0,10*ROW('Sanitation Data'!C73)),IF(AND(ISNUMBER(OFFSET('Sanitation Data'!$C$11,0,10*ROW('Sanitation Data'!C73))),CM79="No",ISNUMBER(OFFSET('Sanitation Data'!$C$11,0,10*ROW('Sanitation Data'!C73)))),CONCATENATE("[",ROUND(OFFSET('Sanitation Data'!$C$11,0,10*ROW('Sanitation Data'!C73)),0),"]"),IF(AND(ISNUMBER(OFFSET('Sanitation Data'!$C$11,0,10*ROW('Sanitation Data'!C73))),CM79="",ISNUMBER(OFFSET('Sanitation Data'!$C$11,0,10*ROW('Sanitation Data'!C73)))),OFFSET('Sanitation Data'!$C$11,0,10*ROW('Sanitation Data'!C73)),NA())))</f>
        <v>#N/A</v>
      </c>
      <c r="Y79" s="134" t="e">
        <f ca="1">+IF(AND(ISNUMBER(OFFSET('Sanitation Data'!$C$12,0,10*ROW('Sanitation Data'!C73))),CN79="Yes"),OFFSET('Sanitation Data'!$C$12,0,10*ROW('Sanitation Data'!C73)),IF(AND(ISNUMBER(OFFSET('Sanitation Data'!$C$12,0,10*ROW('Sanitation Data'!C73))),CN79="No",ISNUMBER(OFFSET('Sanitation Data'!$C$12,0,10*ROW('Sanitation Data'!C73)))),CONCATENATE("[",ROUND(OFFSET('Sanitation Data'!$C$12,0,10*ROW('Sanitation Data'!C73)),0),"]"),IF(AND(ISNUMBER(OFFSET('Sanitation Data'!$C$12,0,10*ROW('Sanitation Data'!C73))),CN79="",ISNUMBER(OFFSET('Sanitation Data'!$C$12,0,10*ROW('Sanitation Data'!C73)))),OFFSET('Sanitation Data'!$C$12,0,10*ROW('Sanitation Data'!C73)),NA())))</f>
        <v>#N/A</v>
      </c>
      <c r="Z79" s="134" t="e">
        <f ca="1">+IF(AND(ISNUMBER(OFFSET('Sanitation Data'!$C$13,0,10*ROW('Sanitation Data'!C73))),CO79="Yes"),OFFSET('Sanitation Data'!$C$13,0,10*ROW('Sanitation Data'!C73)),IF(AND(ISNUMBER(OFFSET('Sanitation Data'!$C$13,0,10*ROW('Sanitation Data'!C73))),CO79="No",ISNUMBER(OFFSET('Sanitation Data'!$C$13,0,10*ROW('Sanitation Data'!C73)))),CONCATENATE("[",ROUND(OFFSET('Sanitation Data'!$C$13,0,10*ROW('Sanitation Data'!C73)),0),"]"),IF(AND(ISNUMBER(OFFSET('Sanitation Data'!$C$13,0,10*ROW('Sanitation Data'!C73))),CO79="",ISNUMBER(OFFSET('Sanitation Data'!$C$13,0,10*ROW('Sanitation Data'!C73)))),OFFSET('Sanitation Data'!$C$13,0,10*ROW('Sanitation Data'!C73)),NA())))</f>
        <v>#N/A</v>
      </c>
      <c r="AA79" s="134" t="e">
        <f ca="1">+IF(AND(ISNUMBER(OFFSET('Sanitation Data'!$D$5,0,10*ROW('Sanitation Data'!D73))),CP79="Yes"),100-OFFSET('Sanitation Data'!$D$5,0,10*ROW('Sanitation Data'!D73)),IF(AND(ISNUMBER(OFFSET('Sanitation Data'!$D$5,0,10*ROW('Sanitation Data'!D73))),CP79="No",ISNUMBER(OFFSET('Sanitation Data'!$D$5,0,10*ROW('Sanitation Data'!D73)))),CONCATENATE("[",ROUND(100-OFFSET('Sanitation Data'!$D$5,0,10*ROW('Sanitation Data'!D73)),0),"]"),IF(AND(ISNUMBER(OFFSET('Sanitation Data'!$D$5,0,10*ROW('Sanitation Data'!D73))),CP79="",ISNUMBER(OFFSET('Sanitation Data'!$D$5,0,10*ROW('Sanitation Data'!D73)))),100-OFFSET('Sanitation Data'!$D$5,0,10*ROW('Sanitation Data'!D73)),NA())))</f>
        <v>#N/A</v>
      </c>
      <c r="AB79" s="134" t="e">
        <f ca="1">+IF(AND(ISNUMBER(OFFSET('Sanitation Data'!$D$7,0,10*ROW('Sanitation Data'!D73))),CQ79="Yes"),OFFSET('Sanitation Data'!$D$7,0,10*ROW('Sanitation Data'!G73)),IF(AND(ISNUMBER(OFFSET('Sanitation Data'!$D$7,0,10*ROW('Sanitation Data'!D73))),CQ79="No",ISNUMBER(OFFSET('Sanitation Data'!$D$7,0,10*ROW('Sanitation Data'!D73)))),CONCATENATE("[",ROUND(OFFSET('Sanitation Data'!$D$7,0,10*ROW('Sanitation Data'!D73)),0),"]"),IF(AND(ISNUMBER(OFFSET('Sanitation Data'!$D$7,0,10*ROW('Sanitation Data'!D73))),CQ79="",ISNUMBER(OFFSET('Sanitation Data'!$D$7,0,10*ROW('Sanitation Data'!D73)))),OFFSET('Sanitation Data'!$D$7,0,10*ROW('Sanitation Data'!D73)),NA())))</f>
        <v>#N/A</v>
      </c>
      <c r="AC79" s="134" t="e">
        <f ca="1">+IF(AND(ISNUMBER(OFFSET('Sanitation Data'!$D$11,0,10*ROW('Sanitation Data'!D73))),CR79="Yes"),OFFSET('Sanitation Data'!$D$11,0,10*ROW('Sanitation Data'!D73)),IF(AND(ISNUMBER(OFFSET('Sanitation Data'!$D$11,0,10*ROW('Sanitation Data'!D73))),CR79="No",ISNUMBER(OFFSET('Sanitation Data'!$D$11,0,10*ROW('Sanitation Data'!D73)))),CONCATENATE("[",ROUND(OFFSET('Sanitation Data'!$D$11,0,10*ROW('Sanitation Data'!D73)),0),"]"),IF(AND(ISNUMBER(OFFSET('Sanitation Data'!$D$11,0,10*ROW('Sanitation Data'!D73))),CR79="",ISNUMBER(OFFSET('Sanitation Data'!$D$11,0,10*ROW('Sanitation Data'!D73)))),OFFSET('Sanitation Data'!$D$11,0,10*ROW('Sanitation Data'!D73)),NA())))</f>
        <v>#N/A</v>
      </c>
      <c r="AD79" s="134" t="e">
        <f ca="1">+IF(AND(ISNUMBER(OFFSET('Sanitation Data'!$D$12,0,10*ROW('Sanitation Data'!D73))),CS79="Yes"),OFFSET('Sanitation Data'!$D$12,0,10*ROW('Sanitation Data'!D73)),IF(AND(ISNUMBER(OFFSET('Sanitation Data'!$D$12,0,10*ROW('Sanitation Data'!D73))),CS79="No",ISNUMBER(OFFSET('Sanitation Data'!$D$12,0,10*ROW('Sanitation Data'!D73)))),CONCATENATE("[",ROUND(OFFSET('Sanitation Data'!$D$12,0,10*ROW('Sanitation Data'!D73)),0),"]"),IF(AND(ISNUMBER(OFFSET('Sanitation Data'!$D$12,0,10*ROW('Sanitation Data'!D73))),CS79="",ISNUMBER(OFFSET('Sanitation Data'!$D$12,0,10*ROW('Sanitation Data'!D73)))),OFFSET('Sanitation Data'!$D$12,0,10*ROW('Sanitation Data'!D73)),NA())))</f>
        <v>#N/A</v>
      </c>
      <c r="AE79" s="134" t="e">
        <f ca="1">+IF(AND(ISNUMBER(OFFSET('Sanitation Data'!$D$13,0,10*ROW('Sanitation Data'!D73))),CT79="Yes"),OFFSET('Sanitation Data'!$D$13,0,10*ROW('Sanitation Data'!D73)),IF(AND(ISNUMBER(OFFSET('Sanitation Data'!$D$13,0,10*ROW('Sanitation Data'!D73))),CT79="No",ISNUMBER(OFFSET('Sanitation Data'!$D$13,0,10*ROW('Sanitation Data'!D73)))),CONCATENATE("[",ROUND(OFFSET('Sanitation Data'!$D$13,0,10*ROW('Sanitation Data'!D73)),0),"]"),IF(AND(ISNUMBER(OFFSET('Sanitation Data'!$D$13,0,10*ROW('Sanitation Data'!D73))),CT79="",ISNUMBER(OFFSET('Sanitation Data'!$D$13,0,10*ROW('Sanitation Data'!D73)))),OFFSET('Sanitation Data'!$D$13,0,10*ROW('Sanitation Data'!D73)),NA())))</f>
        <v>#N/A</v>
      </c>
      <c r="AF79" s="134" t="e">
        <f ca="1">+IF(AND(ISNUMBER(OFFSET('Sanitation Data'!$E$5,0,10*ROW('Sanitation Data'!E73))),CU79="Yes"),100-OFFSET('Sanitation Data'!$E$5,0,10*ROW('Sanitation Data'!E73)),IF(AND(ISNUMBER(OFFSET('Sanitation Data'!$E$5,0,10*ROW('Sanitation Data'!E73))),CU79="No",ISNUMBER(OFFSET('Sanitation Data'!$E$5,0,10*ROW('Sanitation Data'!E73)))),CONCATENATE("[",ROUND(100-OFFSET('Sanitation Data'!$E$5,0,10*ROW('Sanitation Data'!E73)),0),"]"),IF(AND(ISNUMBER(OFFSET('Sanitation Data'!$E$5,0,10*ROW('Sanitation Data'!E73))),CU79="",ISNUMBER(OFFSET('Sanitation Data'!$E$5,0,10*ROW('Sanitation Data'!E73)))),100-OFFSET('Sanitation Data'!$E$5,0,10*ROW('Sanitation Data'!E73)),NA())))</f>
        <v>#N/A</v>
      </c>
      <c r="AG79" s="134" t="e">
        <f ca="1">+IF(AND(ISNUMBER(OFFSET('Sanitation Data'!$E$7,0,10*ROW('Sanitation Data'!E73))),CV79="Yes"),OFFSET('Sanitation Data'!$E$7,0,10*ROW('Sanitation Data'!E73)),IF(AND(ISNUMBER(OFFSET('Sanitation Data'!$E$7,0,10*ROW('Sanitation Data'!E73))),CV79="No",ISNUMBER(OFFSET('Sanitation Data'!$E$7,0,10*ROW('Sanitation Data'!E73)))),CONCATENATE("[",ROUND(OFFSET('Sanitation Data'!$E$7,0,10*ROW('Sanitation Data'!E73)),0),"]"),IF(AND(ISNUMBER(OFFSET('Sanitation Data'!$E$7,0,10*ROW('Sanitation Data'!E73))),CV79="",ISNUMBER(OFFSET('Sanitation Data'!$E$7,0,10*ROW('Sanitation Data'!E73)))),OFFSET('Sanitation Data'!$E$7,0,10*ROW('Sanitation Data'!E73)),NA())))</f>
        <v>#N/A</v>
      </c>
      <c r="AH79" s="134" t="e">
        <f ca="1">+IF(AND(ISNUMBER(OFFSET('Sanitation Data'!$E$11,0,10*ROW('Sanitation Data'!E73))),CW79="Yes"),OFFSET('Sanitation Data'!$E$11,0,10*ROW('Sanitation Data'!E73)),IF(AND(ISNUMBER(OFFSET('Sanitation Data'!$E$11,0,10*ROW('Sanitation Data'!E73))),CW79="No",ISNUMBER(OFFSET('Sanitation Data'!$E$11,0,10*ROW('Sanitation Data'!E73)))),CONCATENATE("[",ROUND(OFFSET('Sanitation Data'!$E$11,0,10*ROW('Sanitation Data'!E73)),0),"]"),IF(AND(ISNUMBER(OFFSET('Sanitation Data'!$E$11,0,10*ROW('Sanitation Data'!E73))),CW79="",ISNUMBER(OFFSET('Sanitation Data'!$E$11,0,10*ROW('Sanitation Data'!E73)))),OFFSET('Sanitation Data'!$E$11,0,10*ROW('Sanitation Data'!E73)),NA())))</f>
        <v>#N/A</v>
      </c>
      <c r="AI79" s="134" t="e">
        <f ca="1">+IF(AND(ISNUMBER(OFFSET('Sanitation Data'!$E$12,0,10*ROW('Sanitation Data'!E73))),CX79="Yes"),OFFSET('Sanitation Data'!$E$12,0,10*ROW('Sanitation Data'!E73)),IF(AND(ISNUMBER(OFFSET('Sanitation Data'!$E$12,0,10*ROW('Sanitation Data'!E73))),CX79="No",ISNUMBER(OFFSET('Sanitation Data'!$E$12,0,10*ROW('Sanitation Data'!E73)))),CONCATENATE("[",ROUND(OFFSET('Sanitation Data'!$E$12,0,10*ROW('Sanitation Data'!E73)),0),"]"),IF(AND(ISNUMBER(OFFSET('Sanitation Data'!$E$12,0,10*ROW('Sanitation Data'!E73))),CX79="",ISNUMBER(OFFSET('Sanitation Data'!$E$12,0,10*ROW('Sanitation Data'!E73)))),OFFSET('Sanitation Data'!$E$12,0,10*ROW('Sanitation Data'!E73)),NA())))</f>
        <v>#N/A</v>
      </c>
      <c r="AJ79" s="134" t="e">
        <f ca="1">+IF(AND(ISNUMBER(OFFSET('Sanitation Data'!$E$13,0,10*ROW('Sanitation Data'!E73))),CY79="Yes"),OFFSET('Sanitation Data'!$E$13,0,10*ROW('Sanitation Data'!E73)),IF(AND(ISNUMBER(OFFSET('Sanitation Data'!$E$13,0,10*ROW('Sanitation Data'!E73))),CY79="No",ISNUMBER(OFFSET('Sanitation Data'!$E$13,0,10*ROW('Sanitation Data'!E73)))),CONCATENATE("[",ROUND(OFFSET('Sanitation Data'!$E$13,0,10*ROW('Sanitation Data'!E73)),0),"]"),IF(AND(ISNUMBER(OFFSET('Sanitation Data'!$E$13,0,10*ROW('Sanitation Data'!E73))),CY79="",ISNUMBER(OFFSET('Sanitation Data'!$E$13,0,10*ROW('Sanitation Data'!E73)))),OFFSET('Sanitation Data'!$E$13,0,10*ROW('Sanitation Data'!E73)),NA())))</f>
        <v>#N/A</v>
      </c>
      <c r="AK79" s="134" t="e">
        <f ca="1">+IF(AND(ISNUMBER(OFFSET('Sanitation Data'!$F$5,0,10*ROW('Sanitation Data'!F73))),CZ79="Yes"),100-OFFSET('Sanitation Data'!$F$5,0,10*ROW('Sanitation Data'!F73)),IF(AND(ISNUMBER(OFFSET('Sanitation Data'!$F$5,0,10*ROW('Sanitation Data'!F73))),CZ79="No",ISNUMBER(OFFSET('Sanitation Data'!$F$5,0,10*ROW('Sanitation Data'!F73)))),CONCATENATE("[",ROUND(100-OFFSET('Sanitation Data'!$F$5,0,10*ROW('Sanitation Data'!F73)),0),"]"),IF(AND(ISNUMBER(OFFSET('Sanitation Data'!$F$5,0,10*ROW('Sanitation Data'!F73))),CZ79="",ISNUMBER(OFFSET('Sanitation Data'!$F$5,0,10*ROW('Sanitation Data'!F73)))),100-OFFSET('Sanitation Data'!$F$5,0,10*ROW('Sanitation Data'!F73)),NA())))</f>
        <v>#N/A</v>
      </c>
      <c r="AL79" s="134" t="e">
        <f ca="1">+IF(AND(ISNUMBER(OFFSET('Sanitation Data'!$F$7,0,10*ROW('Sanitation Data'!F73))),DA79="Yes"),OFFSET('Sanitation Data'!$F$7,0,10*ROW('Sanitation Data'!F73)),IF(AND(ISNUMBER(OFFSET('Sanitation Data'!$F$7,0,10*ROW('Sanitation Data'!F73))),DA79="No",ISNUMBER(OFFSET('Sanitation Data'!$F$7,0,10*ROW('Sanitation Data'!F73)))),CONCATENATE("[",ROUND(OFFSET('Sanitation Data'!$F$7,0,10*ROW('Sanitation Data'!F73)),0),"]"),IF(AND(ISNUMBER(OFFSET('Sanitation Data'!$F$7,0,10*ROW('Sanitation Data'!F73))),DA79="",ISNUMBER(OFFSET('Sanitation Data'!$F$7,0,10*ROW('Sanitation Data'!F73)))),OFFSET('Sanitation Data'!$F$7,0,10*ROW('Sanitation Data'!F73)),NA())))</f>
        <v>#N/A</v>
      </c>
      <c r="AM79" s="134" t="e">
        <f ca="1">+IF(AND(ISNUMBER(OFFSET('Sanitation Data'!$F$11,0,10*ROW('Sanitation Data'!F73))),DB79="Yes"),OFFSET('Sanitation Data'!$F$11,0,10*ROW('Sanitation Data'!F73)),IF(AND(ISNUMBER(OFFSET('Sanitation Data'!$F$11,0,10*ROW('Sanitation Data'!F73))),DB79="No",ISNUMBER(OFFSET('Sanitation Data'!$F$11,0,10*ROW('Sanitation Data'!F73)))),CONCATENATE("[",ROUND(OFFSET('Sanitation Data'!$F$11,0,10*ROW('Sanitation Data'!F73)),0),"]"),IF(AND(ISNUMBER(OFFSET('Sanitation Data'!$F$11,0,10*ROW('Sanitation Data'!F73))),DB79="",ISNUMBER(OFFSET('Sanitation Data'!$F$11,0,10*ROW('Sanitation Data'!F73)))),OFFSET('Sanitation Data'!$F$11,0,10*ROW('Sanitation Data'!F73)),NA())))</f>
        <v>#N/A</v>
      </c>
      <c r="AN79" s="134" t="e">
        <f ca="1">+IF(AND(ISNUMBER(OFFSET('Sanitation Data'!$F$12,0,10*ROW('Sanitation Data'!F73))),DC79="Yes"),OFFSET('Sanitation Data'!$F$12,0,10*ROW('Sanitation Data'!F73)),IF(AND(ISNUMBER(OFFSET('Sanitation Data'!$F$12,0,10*ROW('Sanitation Data'!F73))),DC79="No",ISNUMBER(OFFSET('Sanitation Data'!$F$12,0,10*ROW('Sanitation Data'!F73)))),CONCATENATE("[",ROUND(OFFSET('Sanitation Data'!$F$12,0,10*ROW('Sanitation Data'!F73)),0),"]"),IF(AND(ISNUMBER(OFFSET('Sanitation Data'!$F$12,0,10*ROW('Sanitation Data'!F73))),DC79="",ISNUMBER(OFFSET('Sanitation Data'!$F$12,0,10*ROW('Sanitation Data'!F73)))),OFFSET('Sanitation Data'!$F$12,0,10*ROW('Sanitation Data'!F73)),NA())))</f>
        <v>#N/A</v>
      </c>
      <c r="AO79" s="134" t="e">
        <f ca="1">+IF(AND(ISNUMBER(OFFSET('Sanitation Data'!$F$13,0,10*ROW('Sanitation Data'!F73))),DD79="Yes"),OFFSET('Sanitation Data'!$F$13,0,10*ROW('Sanitation Data'!F73)),IF(AND(ISNUMBER(OFFSET('Sanitation Data'!$F$13,0,10*ROW('Sanitation Data'!F73))),DD79="No",ISNUMBER(OFFSET('Sanitation Data'!$F$13,0,10*ROW('Sanitation Data'!F73)))),CONCATENATE("[",ROUND(OFFSET('Sanitation Data'!$F$13,0,10*ROW('Sanitation Data'!F73)),0),"]"),IF(AND(ISNUMBER(OFFSET('Sanitation Data'!$F$13,0,10*ROW('Sanitation Data'!F73))),DD79="",ISNUMBER(OFFSET('Sanitation Data'!$F$13,0,10*ROW('Sanitation Data'!F73)))),OFFSET('Sanitation Data'!$F$13,0,10*ROW('Sanitation Data'!F73)),NA())))</f>
        <v>#N/A</v>
      </c>
      <c r="AP79" s="134" t="e">
        <f ca="1">+IF(AND(ISNUMBER(OFFSET('Sanitation Data'!$G$5,0,10*ROW('Sanitation Data'!G73))),DE79="Yes"),100-OFFSET('Sanitation Data'!$G$5,0,10*ROW('Sanitation Data'!G73)),IF(AND(ISNUMBER(OFFSET('Sanitation Data'!$G$5,0,10*ROW('Sanitation Data'!G73))),DE79="No",ISNUMBER(OFFSET('Sanitation Data'!$G$5,0,10*ROW('Sanitation Data'!G73)))),CONCATENATE("[",ROUND(100-OFFSET('Sanitation Data'!$G$5,0,10*ROW('Sanitation Data'!G73)),0),"]"),IF(AND(ISNUMBER(OFFSET('Sanitation Data'!$G$5,0,10*ROW('Sanitation Data'!G73))),DE79="",ISNUMBER(OFFSET('Sanitation Data'!$G$5,0,10*ROW('Sanitation Data'!G73)))),100-OFFSET('Sanitation Data'!$G$5,0,10*ROW('Sanitation Data'!G73)),NA())))</f>
        <v>#N/A</v>
      </c>
      <c r="AQ79" s="134" t="e">
        <f ca="1">+IF(AND(ISNUMBER(OFFSET('Sanitation Data'!$G$7,0,10*ROW('Sanitation Data'!G73))),DF79="Yes"),OFFSET('Sanitation Data'!$G$7,0,10*ROW('Sanitation Data'!G73)),IF(AND(ISNUMBER(OFFSET('Sanitation Data'!$G$7,0,10*ROW('Sanitation Data'!G73))),DF79="No",ISNUMBER(OFFSET('Sanitation Data'!$G$7,0,10*ROW('Sanitation Data'!G73)))),CONCATENATE("[",ROUND(OFFSET('Sanitation Data'!$G$7,0,10*ROW('Sanitation Data'!G73)),0),"]"),IF(AND(ISNUMBER(OFFSET('Sanitation Data'!$G$7,0,10*ROW('Sanitation Data'!G73))),DF79="",ISNUMBER(OFFSET('Sanitation Data'!$G$7,0,10*ROW('Sanitation Data'!G73)))),OFFSET('Sanitation Data'!$G$7,0,10*ROW('Sanitation Data'!G73)),NA())))</f>
        <v>#N/A</v>
      </c>
      <c r="AR79" s="134" t="e">
        <f ca="1">+IF(AND(ISNUMBER(OFFSET('Sanitation Data'!$G$11,0,10*ROW('Sanitation Data'!G73))),DG79="Yes"),OFFSET('Sanitation Data'!$G$11,0,10*ROW('Sanitation Data'!G73)),IF(AND(ISNUMBER(OFFSET('Sanitation Data'!$G$11,0,10*ROW('Sanitation Data'!G73))),DG79="No",ISNUMBER(OFFSET('Sanitation Data'!$G$11,0,10*ROW('Sanitation Data'!G73)))),CONCATENATE("[",ROUND(OFFSET('Sanitation Data'!$G$11,0,10*ROW('Sanitation Data'!G73)),0),"]"),IF(AND(ISNUMBER(OFFSET('Sanitation Data'!$G$11,0,10*ROW('Sanitation Data'!G73))),DG79="",ISNUMBER(OFFSET('Sanitation Data'!$G$11,0,10*ROW('Sanitation Data'!G73)))),OFFSET('Sanitation Data'!$G$11,0,10*ROW('Sanitation Data'!G73)),NA())))</f>
        <v>#N/A</v>
      </c>
      <c r="AS79" s="134" t="e">
        <f ca="1">+IF(AND(ISNUMBER(OFFSET('Sanitation Data'!$G$12,0,10*ROW('Sanitation Data'!G73))),DH79="Yes"),OFFSET('Sanitation Data'!$G$12,0,10*ROW('Sanitation Data'!G73)),IF(AND(ISNUMBER(OFFSET('Sanitation Data'!$G$12,0,10*ROW('Sanitation Data'!G73))),DH79="No",ISNUMBER(OFFSET('Sanitation Data'!$G$12,0,10*ROW('Sanitation Data'!G73)))),CONCATENATE("[",ROUND(OFFSET('Sanitation Data'!$G$12,0,10*ROW('Sanitation Data'!G73)),0),"]"),IF(AND(ISNUMBER(OFFSET('Sanitation Data'!$G$12,0,10*ROW('Sanitation Data'!G73))),DH79="",ISNUMBER(OFFSET('Sanitation Data'!$G$12,0,10*ROW('Sanitation Data'!G73)))),OFFSET('Sanitation Data'!$G$12,0,10*ROW('Sanitation Data'!G73)),NA())))</f>
        <v>#N/A</v>
      </c>
      <c r="AT79" s="134" t="e">
        <f ca="1">+IF(AND(ISNUMBER(OFFSET('Sanitation Data'!$G$13,0,10*ROW('Sanitation Data'!G73))),DI79="Yes"),OFFSET('Sanitation Data'!$G$13,0,10*ROW('Sanitation Data'!G73)),IF(AND(ISNUMBER(OFFSET('Sanitation Data'!$G$13,0,10*ROW('Sanitation Data'!G73))),DI79="No",ISNUMBER(OFFSET('Sanitation Data'!$G$13,0,10*ROW('Sanitation Data'!G73)))),CONCATENATE("[",ROUND(OFFSET('Sanitation Data'!$G$13,0,10*ROW('Sanitation Data'!G73)),0),"]"),IF(AND(ISNUMBER(OFFSET('Sanitation Data'!$G$13,0,10*ROW('Sanitation Data'!G73))),DI79="",ISNUMBER(OFFSET('Sanitation Data'!$G$13,0,10*ROW('Sanitation Data'!G73)))),OFFSET('Sanitation Data'!$G$13,0,10*ROW('Sanitation Data'!G73)),NA())))</f>
        <v>#N/A</v>
      </c>
      <c r="AU79" s="134" t="e">
        <f ca="1">+IF(AND(ISNUMBER(OFFSET('Sanitation Data'!$H$5,0,10*ROW('Sanitation Data'!H73))),DJ79="Yes"),100-OFFSET('Sanitation Data'!$H$5,0,10*ROW('Sanitation Data'!H73)),IF(AND(ISNUMBER(OFFSET('Sanitation Data'!$H$5,0,10*ROW('Sanitation Data'!H73))),DJ79="No",ISNUMBER(OFFSET('Sanitation Data'!$H$5,0,10*ROW('Sanitation Data'!H73)))),CONCATENATE("[",ROUND(100-OFFSET('Sanitation Data'!$H$5,0,10*ROW('Sanitation Data'!H73)),0),"]"),IF(AND(ISNUMBER(OFFSET('Sanitation Data'!$H$5,0,10*ROW('Sanitation Data'!H73))),DJ79="",ISNUMBER(OFFSET('Sanitation Data'!$H$5,0,10*ROW('Sanitation Data'!H73)))),100-OFFSET('Sanitation Data'!$H$5,0,10*ROW('Sanitation Data'!H73)),NA())))</f>
        <v>#N/A</v>
      </c>
      <c r="AV79" s="134" t="e">
        <f ca="1">+IF(AND(ISNUMBER(OFFSET('Sanitation Data'!$H$7,0,10*ROW('Sanitation Data'!H73))),DK79="Yes"),OFFSET('Sanitation Data'!$H$7,0,10*ROW('Sanitation Data'!H73)),IF(AND(ISNUMBER(OFFSET('Sanitation Data'!$H$7,0,10*ROW('Sanitation Data'!H73))),DK79="No",ISNUMBER(OFFSET('Sanitation Data'!$H$7,0,10*ROW('Sanitation Data'!H73)))),CONCATENATE("[",ROUND(OFFSET('Sanitation Data'!$H$7,0,10*ROW('Sanitation Data'!H73)),0),"]"),IF(AND(ISNUMBER(OFFSET('Sanitation Data'!$H$7,0,10*ROW('Sanitation Data'!H73))),DK79="",ISNUMBER(OFFSET('Sanitation Data'!$H$7,0,10*ROW('Sanitation Data'!H73)))),OFFSET('Sanitation Data'!$H$7,0,10*ROW('Sanitation Data'!H73)),NA())))</f>
        <v>#N/A</v>
      </c>
      <c r="AW79" s="134" t="e">
        <f ca="1">+IF(AND(ISNUMBER(OFFSET('Sanitation Data'!$H$11,0,10*ROW('Sanitation Data'!H73))),DL79="Yes"),OFFSET('Sanitation Data'!$H$11,0,10*ROW('Sanitation Data'!H73)),IF(AND(ISNUMBER(OFFSET('Sanitation Data'!$H$11,0,10*ROW('Sanitation Data'!H73))),DL79="No",ISNUMBER(OFFSET('Sanitation Data'!$H$11,0,10*ROW('Sanitation Data'!H73)))),CONCATENATE("[",ROUND(OFFSET('Sanitation Data'!$H$11,0,10*ROW('Sanitation Data'!H73)),0),"]"),IF(AND(ISNUMBER(OFFSET('Sanitation Data'!$H$11,0,10*ROW('Sanitation Data'!H73))),DL79="",ISNUMBER(OFFSET('Sanitation Data'!$H$11,0,10*ROW('Sanitation Data'!H73)))),OFFSET('Sanitation Data'!$H$11,0,10*ROW('Sanitation Data'!H73)),NA())))</f>
        <v>#N/A</v>
      </c>
      <c r="AX79" s="134" t="e">
        <f ca="1">+IF(AND(ISNUMBER(OFFSET('Sanitation Data'!$H$12,0,10*ROW('Sanitation Data'!H73))),DM79="Yes"),OFFSET('Sanitation Data'!$H$12,0,10*ROW('Sanitation Data'!H73)),IF(AND(ISNUMBER(OFFSET('Sanitation Data'!$H$12,0,10*ROW('Sanitation Data'!H73))),DM79="No",ISNUMBER(OFFSET('Sanitation Data'!$H$12,0,10*ROW('Sanitation Data'!H73)))),CONCATENATE("[",ROUND(OFFSET('Sanitation Data'!$H$12,0,10*ROW('Sanitation Data'!H73)),0),"]"),IF(AND(ISNUMBER(OFFSET('Sanitation Data'!$H$12,0,10*ROW('Sanitation Data'!H73))),DM79="",ISNUMBER(OFFSET('Sanitation Data'!$H$12,0,10*ROW('Sanitation Data'!H73)))),OFFSET('Sanitation Data'!$H$12,0,10*ROW('Sanitation Data'!H73)),NA())))</f>
        <v>#N/A</v>
      </c>
      <c r="AY79" s="134" t="e">
        <f ca="1">+IF(AND(ISNUMBER(OFFSET('Sanitation Data'!$H$13,0,10*ROW('Sanitation Data'!H73))),DN79="Yes"),OFFSET('Sanitation Data'!$H$13,0,10*ROW('Sanitation Data'!H73)),IF(AND(ISNUMBER(OFFSET('Sanitation Data'!$H$13,0,10*ROW('Sanitation Data'!H73))),DN79="No",ISNUMBER(OFFSET('Sanitation Data'!$H$13,0,10*ROW('Sanitation Data'!H73)))),CONCATENATE("[",ROUND(OFFSET('Sanitation Data'!$H$13,0,10*ROW('Sanitation Data'!H73)),0),"]"),IF(AND(ISNUMBER(OFFSET('Sanitation Data'!$H$13,0,10*ROW('Sanitation Data'!H73))),DN79="",ISNUMBER(OFFSET('Sanitation Data'!$H$13,0,10*ROW('Sanitation Data'!H73)))),OFFSET('Sanitation Data'!$H$13,0,10*ROW('Sanitation Data'!H73)),NA())))</f>
        <v>#N/A</v>
      </c>
      <c r="AZ79" s="135" t="e">
        <f ca="1">+IF(AND(ISNUMBER(OFFSET('Hygiene Data'!$C$6,0,10*ROW('Hygiene Data'!C73))),DO79="Yes"),OFFSET('Hygiene Data'!$C$6,0,10*ROW('Hygiene Data'!C73)),IF(AND(ISNUMBER(OFFSET('Hygiene Data'!$C$6,0,10*ROW('Hygiene Data'!C73))),DO79="No",ISNUMBER(OFFSET('Hygiene Data'!$C$6,0,10*ROW('Hygiene Data'!C73)))),CONCATENATE("[",ROUND(OFFSET('Hygiene Data'!$C$6,0,10*ROW('Hygiene Data'!C73)),0),"]"),IF(AND(ISNUMBER(OFFSET('Hygiene Data'!$C$6,0,10*ROW('Hygiene Data'!C73))),DO79="",ISNUMBER(OFFSET('Hygiene Data'!$C$6,0,10*ROW('Hygiene Data'!C73)))),OFFSET('Hygiene Data'!$C$6,0,10*ROW('Hygiene Data'!C73)),NA())))</f>
        <v>#N/A</v>
      </c>
      <c r="BA79" s="135" t="e">
        <f ca="1">+IF(AND(ISNUMBER(OFFSET('Hygiene Data'!$C$8,0,10*ROW('Hygiene Data'!C73))),DP79="Yes"),OFFSET('Hygiene Data'!$C$8,0,10*ROW('Hygiene Data'!C73)),IF(AND(ISNUMBER(OFFSET('Hygiene Data'!$C$8,0,10*ROW('Hygiene Data'!C73))),DP79="No",ISNUMBER(OFFSET('Hygiene Data'!$C$8,0,10*ROW('Hygiene Data'!C73)))),CONCATENATE("[",ROUND(OFFSET('Hygiene Data'!$C$8,0,10*ROW('Hygiene Data'!C73)),0),"]"),IF(AND(ISNUMBER(OFFSET('Hygiene Data'!$C$8,0,10*ROW('Hygiene Data'!C73))),DP79="",ISNUMBER(OFFSET('Hygiene Data'!$C$8,0,10*ROW('Hygiene Data'!C73)))),OFFSET('Hygiene Data'!$C$8,0,10*ROW('Hygiene Data'!C73)),NA())))</f>
        <v>#N/A</v>
      </c>
      <c r="BB79" s="135" t="e">
        <f ca="1">+IF(AND(ISNUMBER(OFFSET('Hygiene Data'!$C$10,0,10*ROW('Hygiene Data'!C73))),DQ79="Yes"),OFFSET('Hygiene Data'!$C$10,0,10*ROW('Hygiene Data'!C73)),IF(AND(ISNUMBER(OFFSET('Hygiene Data'!$C$10,0,10*ROW('Hygiene Data'!C73))),DQ79="No",ISNUMBER(OFFSET('Hygiene Data'!$C$10,0,10*ROW('Hygiene Data'!C73)))),CONCATENATE("[",ROUND(OFFSET('Hygiene Data'!$C$10,0,10*ROW('Hygiene Data'!C73)),0),"]"),IF(AND(ISNUMBER(OFFSET('Hygiene Data'!$C$10,0,10*ROW('Hygiene Data'!C73))),DQ79="",ISNUMBER(OFFSET('Hygiene Data'!$C$10,0,10*ROW('Hygiene Data'!C73)))),OFFSET('Hygiene Data'!$C$10,0,10*ROW('Hygiene Data'!C73)),NA())))</f>
        <v>#N/A</v>
      </c>
      <c r="BC79" s="135" t="e">
        <f ca="1">+IF(AND(ISNUMBER(OFFSET('Hygiene Data'!$D$6,0,10*ROW('Hygiene Data'!D73))),DR79="Yes"),OFFSET('Hygiene Data'!$D$6,0,10*ROW('Hygiene Data'!D73)),IF(AND(ISNUMBER(OFFSET('Hygiene Data'!$D$6,0,10*ROW('Hygiene Data'!D73))),DR79="No",ISNUMBER(OFFSET('Hygiene Data'!$D$6,0,10*ROW('Hygiene Data'!D73)))),CONCATENATE("[",ROUND(OFFSET('Hygiene Data'!$D$6,0,10*ROW('Hygiene Data'!D73)),0),"]"),IF(AND(ISNUMBER(OFFSET('Hygiene Data'!$D$6,0,10*ROW('Hygiene Data'!D73))),DR79="",ISNUMBER(OFFSET('Hygiene Data'!$D$6,0,10*ROW('Hygiene Data'!D73)))),OFFSET('Hygiene Data'!$D$6,0,10*ROW('Hygiene Data'!D73)),NA())))</f>
        <v>#N/A</v>
      </c>
      <c r="BD79" s="135" t="e">
        <f ca="1">+IF(AND(ISNUMBER(OFFSET('Hygiene Data'!$D$8,0,10*ROW('Hygiene Data'!D73))),DS79="Yes"),OFFSET('Hygiene Data'!$D$8,0,10*ROW('Hygiene Data'!D73)),IF(AND(ISNUMBER(OFFSET('Hygiene Data'!$D$8,0,10*ROW('Hygiene Data'!D73))),DS79="No",ISNUMBER(OFFSET('Hygiene Data'!$D$8,0,10*ROW('Hygiene Data'!D73)))),CONCATENATE("[",ROUND(OFFSET('Hygiene Data'!$D$8,0,10*ROW('Hygiene Data'!D73)),0),"]"),IF(AND(ISNUMBER(OFFSET('Hygiene Data'!$D$8,0,10*ROW('Hygiene Data'!D73))),DS79="",ISNUMBER(OFFSET('Hygiene Data'!$D$8,0,10*ROW('Hygiene Data'!D73)))),OFFSET('Hygiene Data'!$D$8,0,10*ROW('Hygiene Data'!D73)),NA())))</f>
        <v>#N/A</v>
      </c>
      <c r="BE79" s="135" t="e">
        <f ca="1">+IF(AND(ISNUMBER(OFFSET('Hygiene Data'!$D$10,0,10*ROW('Hygiene Data'!D73))),DT79="Yes"),OFFSET('Hygiene Data'!$D$10,0,10*ROW('Hygiene Data'!D73)),IF(AND(ISNUMBER(OFFSET('Hygiene Data'!$D$10,0,10*ROW('Hygiene Data'!D73))),DT79="No",ISNUMBER(OFFSET('Hygiene Data'!$D$10,0,10*ROW('Hygiene Data'!D73)))),CONCATENATE("[",ROUND(OFFSET('Hygiene Data'!$D$10,0,10*ROW('Hygiene Data'!D73)),0),"]"),IF(AND(ISNUMBER(OFFSET('Hygiene Data'!$D$10,0,10*ROW('Hygiene Data'!D73))),DT79="",ISNUMBER(OFFSET('Hygiene Data'!$D$10,0,10*ROW('Hygiene Data'!D73)))),OFFSET('Hygiene Data'!$D$10,0,10*ROW('Hygiene Data'!D73)),NA())))</f>
        <v>#N/A</v>
      </c>
      <c r="BF79" s="135" t="e">
        <f ca="1">+IF(AND(ISNUMBER(OFFSET('Hygiene Data'!$E$6,0,10*ROW('Hygiene Data'!E73))),DU79="Yes"),OFFSET('Hygiene Data'!$E$6,0,10*ROW('Hygiene Data'!E73)),IF(AND(ISNUMBER(OFFSET('Hygiene Data'!$E$6,0,10*ROW('Hygiene Data'!E73))),DU79="No",ISNUMBER(OFFSET('Hygiene Data'!$E$6,0,10*ROW('Hygiene Data'!E73)))),CONCATENATE("[",ROUND(OFFSET('Hygiene Data'!$E$6,0,10*ROW('Hygiene Data'!E73)),0),"]"),IF(AND(ISNUMBER(OFFSET('Hygiene Data'!$E$6,0,10*ROW('Hygiene Data'!E73))),DU79="",ISNUMBER(OFFSET('Hygiene Data'!$E$6,0,10*ROW('Hygiene Data'!E73)))),OFFSET('Hygiene Data'!$E$6,0,10*ROW('Hygiene Data'!E73)),NA())))</f>
        <v>#N/A</v>
      </c>
      <c r="BG79" s="135" t="e">
        <f ca="1">+IF(AND(ISNUMBER(OFFSET('Hygiene Data'!$E$8,0,10*ROW('Hygiene Data'!E73))),DV79="Yes"),OFFSET('Hygiene Data'!$E$8,0,10*ROW('Hygiene Data'!E73)),IF(AND(ISNUMBER(OFFSET('Hygiene Data'!$E$8,0,10*ROW('Hygiene Data'!E73))),DV79="No",ISNUMBER(OFFSET('Hygiene Data'!$E$8,0,10*ROW('Hygiene Data'!E73)))),CONCATENATE("[",ROUND(OFFSET('Hygiene Data'!$E$8,0,10*ROW('Hygiene Data'!E73)),0),"]"),IF(AND(ISNUMBER(OFFSET('Hygiene Data'!$E$8,0,10*ROW('Hygiene Data'!E73))),DV79="",ISNUMBER(OFFSET('Hygiene Data'!$E$8,0,10*ROW('Hygiene Data'!E73)))),OFFSET('Hygiene Data'!$E$8,0,10*ROW('Hygiene Data'!E73)),NA())))</f>
        <v>#N/A</v>
      </c>
      <c r="BH79" s="135" t="e">
        <f ca="1">+IF(AND(ISNUMBER(OFFSET('Hygiene Data'!$E$10,0,10*ROW('Hygiene Data'!E73))),DW79="Yes"),OFFSET('Hygiene Data'!$E$10,0,10*ROW('Hygiene Data'!E73)),IF(AND(ISNUMBER(OFFSET('Hygiene Data'!$E$10,0,10*ROW('Hygiene Data'!E73))),DW79="No",ISNUMBER(OFFSET('Hygiene Data'!$E$10,0,10*ROW('Hygiene Data'!E73)))),CONCATENATE("[",ROUND(OFFSET('Hygiene Data'!$E$10,0,10*ROW('Hygiene Data'!E73)),0),"]"),IF(AND(ISNUMBER(OFFSET('Hygiene Data'!$E$10,0,10*ROW('Hygiene Data'!E73))),DW79="",ISNUMBER(OFFSET('Hygiene Data'!$E$10,0,10*ROW('Hygiene Data'!E73)))),OFFSET('Hygiene Data'!$E$10,0,10*ROW('Hygiene Data'!E73)),NA())))</f>
        <v>#N/A</v>
      </c>
      <c r="BI79" s="135" t="e">
        <f ca="1">+IF(AND(ISNUMBER(OFFSET('Hygiene Data'!$F$6,0,10*ROW('Hygiene Data'!F73))),DX79="Yes"),OFFSET('Hygiene Data'!$F$6,0,10*ROW('Hygiene Data'!F73)),IF(AND(ISNUMBER(OFFSET('Hygiene Data'!$F$6,0,10*ROW('Hygiene Data'!F73))),DX79="No",ISNUMBER(OFFSET('Hygiene Data'!$F$6,0,10*ROW('Hygiene Data'!F73)))),CONCATENATE("[",ROUND(OFFSET('Hygiene Data'!$F$6,0,10*ROW('Hygiene Data'!F73)),0),"]"),IF(AND(ISNUMBER(OFFSET('Hygiene Data'!$F$6,0,10*ROW('Hygiene Data'!F73))),DX79="",ISNUMBER(OFFSET('Hygiene Data'!$F$6,0,10*ROW('Hygiene Data'!F73)))),OFFSET('Hygiene Data'!$F$6,0,10*ROW('Hygiene Data'!F73)),NA())))</f>
        <v>#N/A</v>
      </c>
      <c r="BJ79" s="135" t="e">
        <f ca="1">+IF(AND(ISNUMBER(OFFSET('Hygiene Data'!$F$8,0,10*ROW('Hygiene Data'!F73))),DY79="Yes"),OFFSET('Hygiene Data'!$F$8,0,10*ROW('Hygiene Data'!F73)),IF(AND(ISNUMBER(OFFSET('Hygiene Data'!$F$8,0,10*ROW('Hygiene Data'!F73))),DY79="No",ISNUMBER(OFFSET('Hygiene Data'!$F$8,0,10*ROW('Hygiene Data'!F73)))),CONCATENATE("[",ROUND(OFFSET('Hygiene Data'!$F$8,0,10*ROW('Hygiene Data'!F73)),0),"]"),IF(AND(ISNUMBER(OFFSET('Hygiene Data'!$F$8,0,10*ROW('Hygiene Data'!F73))),DY79="",ISNUMBER(OFFSET('Hygiene Data'!$F$8,0,10*ROW('Hygiene Data'!F73)))),OFFSET('Hygiene Data'!$F$8,0,10*ROW('Hygiene Data'!F73)),NA())))</f>
        <v>#N/A</v>
      </c>
      <c r="BK79" s="135" t="e">
        <f ca="1">+IF(AND(ISNUMBER(OFFSET('Hygiene Data'!$F$10,0,10*ROW('Hygiene Data'!F73))),DZ79="Yes"),OFFSET('Hygiene Data'!$F$10,0,10*ROW('Hygiene Data'!F73)),IF(AND(ISNUMBER(OFFSET('Hygiene Data'!$F$10,0,10*ROW('Hygiene Data'!F73))),DZ79="No",ISNUMBER(OFFSET('Hygiene Data'!$F$10,0,10*ROW('Hygiene Data'!F73)))),CONCATENATE("[",ROUND(OFFSET('Hygiene Data'!$F$10,0,10*ROW('Hygiene Data'!F73)),0),"]"),IF(AND(ISNUMBER(OFFSET('Hygiene Data'!$F$10,0,10*ROW('Hygiene Data'!F73))),DZ79="",ISNUMBER(OFFSET('Hygiene Data'!$F$10,0,10*ROW('Hygiene Data'!F73)))),OFFSET('Hygiene Data'!$F$10,0,10*ROW('Hygiene Data'!F73)),NA())))</f>
        <v>#N/A</v>
      </c>
      <c r="BL79" s="135" t="e">
        <f ca="1">+IF(AND(ISNUMBER(OFFSET('Hygiene Data'!$G$6,0,10*ROW('Hygiene Data'!G73))),EA79="Yes"),OFFSET('Hygiene Data'!$G$6,0,10*ROW('Hygiene Data'!G73)),IF(AND(ISNUMBER(OFFSET('Hygiene Data'!$G$6,0,10*ROW('Hygiene Data'!G73))),EA79="No",ISNUMBER(OFFSET('Hygiene Data'!$G$6,0,10*ROW('Hygiene Data'!G73)))),CONCATENATE("[",ROUND(OFFSET('Hygiene Data'!$G$6,0,10*ROW('Hygiene Data'!G73)),0),"]"),IF(AND(ISNUMBER(OFFSET('Hygiene Data'!$G$6,0,10*ROW('Hygiene Data'!G73))),EA79="",ISNUMBER(OFFSET('Hygiene Data'!$G$6,0,10*ROW('Hygiene Data'!G73)))),OFFSET('Hygiene Data'!$G$6,0,10*ROW('Hygiene Data'!G73)),NA())))</f>
        <v>#N/A</v>
      </c>
      <c r="BM79" s="135" t="e">
        <f ca="1">+IF(AND(ISNUMBER(OFFSET('Hygiene Data'!$G$8,0,10*ROW('Hygiene Data'!G73))),EB79="Yes"),OFFSET('Hygiene Data'!$G$8,0,10*ROW('Hygiene Data'!G73)),IF(AND(ISNUMBER(OFFSET('Hygiene Data'!$G$8,0,10*ROW('Hygiene Data'!G73))),EB79="No",ISNUMBER(OFFSET('Hygiene Data'!$G$8,0,10*ROW('Hygiene Data'!G73)))),CONCATENATE("[",ROUND(OFFSET('Hygiene Data'!$G$8,0,10*ROW('Hygiene Data'!G73)),0),"]"),IF(AND(ISNUMBER(OFFSET('Hygiene Data'!$G$8,0,10*ROW('Hygiene Data'!G73))),EB79="",ISNUMBER(OFFSET('Hygiene Data'!$G$8,0,10*ROW('Hygiene Data'!G73)))),OFFSET('Hygiene Data'!$G$8,0,10*ROW('Hygiene Data'!G73)),NA())))</f>
        <v>#N/A</v>
      </c>
      <c r="BN79" s="135" t="e">
        <f ca="1">+IF(AND(ISNUMBER(OFFSET('Hygiene Data'!$G$10,0,10*ROW('Hygiene Data'!G73))),EC79="Yes"),OFFSET('Hygiene Data'!$G$10,0,10*ROW('Hygiene Data'!G73)),IF(AND(ISNUMBER(OFFSET('Hygiene Data'!$G$10,0,10*ROW('Hygiene Data'!G73))),EC79="No",ISNUMBER(OFFSET('Hygiene Data'!$G$10,0,10*ROW('Hygiene Data'!G73)))),CONCATENATE("[",ROUND(OFFSET('Hygiene Data'!$G$10,0,10*ROW('Hygiene Data'!G73)),0),"]"),IF(AND(ISNUMBER(OFFSET('Hygiene Data'!$G$10,0,10*ROW('Hygiene Data'!G73))),EC79="",ISNUMBER(OFFSET('Hygiene Data'!$G$10,0,10*ROW('Hygiene Data'!G73)))),OFFSET('Hygiene Data'!$G$10,0,10*ROW('Hygiene Data'!G73)),NA())))</f>
        <v>#N/A</v>
      </c>
      <c r="BO79" s="135" t="e">
        <f ca="1">+IF(AND(ISNUMBER(OFFSET('Hygiene Data'!$H$6,0,10*ROW('Hygiene Data'!H73))),ED79="Yes"),OFFSET('Hygiene Data'!$H$6,0,10*ROW('Hygiene Data'!H73)),IF(AND(ISNUMBER(OFFSET('Hygiene Data'!$H$6,0,10*ROW('Hygiene Data'!H73))),ED79="No",ISNUMBER(OFFSET('Hygiene Data'!$H$6,0,10*ROW('Hygiene Data'!H73)))),CONCATENATE("[",ROUND(OFFSET('Hygiene Data'!$H$6,0,10*ROW('Hygiene Data'!H73)),0),"]"),IF(AND(ISNUMBER(OFFSET('Hygiene Data'!$H$6,0,10*ROW('Hygiene Data'!H73))),ED79="",ISNUMBER(OFFSET('Hygiene Data'!$H$6,0,10*ROW('Hygiene Data'!H73)))),OFFSET('Hygiene Data'!$H$6,0,10*ROW('Hygiene Data'!H73)),NA())))</f>
        <v>#N/A</v>
      </c>
      <c r="BP79" s="135" t="e">
        <f ca="1">+IF(AND(ISNUMBER(OFFSET('Hygiene Data'!$H$8,0,10*ROW('Hygiene Data'!H73))),EE79="Yes"),OFFSET('Hygiene Data'!$H$8,0,10*ROW('Hygiene Data'!H73)),IF(AND(ISNUMBER(OFFSET('Hygiene Data'!$H$8,0,10*ROW('Hygiene Data'!H73))),EE79="No",ISNUMBER(OFFSET('Hygiene Data'!$H$8,0,10*ROW('Hygiene Data'!H73)))),CONCATENATE("[",ROUND(OFFSET('Hygiene Data'!$H$8,0,10*ROW('Hygiene Data'!H73)),0),"]"),IF(AND(ISNUMBER(OFFSET('Hygiene Data'!$H$8,0,10*ROW('Hygiene Data'!H73))),EE79="",ISNUMBER(OFFSET('Hygiene Data'!$H$8,0,10*ROW('Hygiene Data'!H73)))),OFFSET('Hygiene Data'!$H$8,0,10*ROW('Hygiene Data'!H73)),NA())))</f>
        <v>#N/A</v>
      </c>
      <c r="BQ79" s="135" t="e">
        <f ca="1">+IF(AND(ISNUMBER(OFFSET('Hygiene Data'!$H$10,0,10*ROW('Hygiene Data'!H73))),EF79="Yes"),OFFSET('Hygiene Data'!$H$10,0,10*ROW('Hygiene Data'!H73)),IF(AND(ISNUMBER(OFFSET('Hygiene Data'!$H$10,0,10*ROW('Hygiene Data'!H73))),EF79="No",ISNUMBER(OFFSET('Hygiene Data'!$H$10,0,10*ROW('Hygiene Data'!H73)))),CONCATENATE("[",ROUND(OFFSET('Hygiene Data'!$H$10,0,10*ROW('Hygiene Data'!H73)),0),"]"),IF(AND(ISNUMBER(OFFSET('Hygiene Data'!$H$10,0,10*ROW('Hygiene Data'!H73))),EF79="",ISNUMBER(OFFSET('Hygiene Data'!$H$10,0,10*ROW('Hygiene Data'!H73)))),OFFSET('Hygiene Data'!$H$10,0,10*ROW('Hygiene Data'!H73)),NA())))</f>
        <v>#N/A</v>
      </c>
      <c r="BS79" s="34" t="str">
        <f ca="1">+IF(OFFSET('Water Data'!$C$28,0,10*ROW('Water Data'!C73))="","",OFFSET('Water Data'!$C$28,0,10*ROW('Water Data'!C73)))</f>
        <v/>
      </c>
      <c r="BT79" s="34" t="str">
        <f ca="1">+IF(OFFSET('Water Data'!$C$29,0,10*ROW('Water Data'!C73))="","",OFFSET('Water Data'!$C$29,0,10*ROW('Water Data'!C73)))</f>
        <v/>
      </c>
      <c r="BU79" s="34" t="str">
        <f ca="1">+IF(OFFSET('Water Data'!$C$30,0,10*ROW('Water Data'!C73))="","",OFFSET('Water Data'!$C$30,0,10*ROW('Water Data'!C73)))</f>
        <v/>
      </c>
      <c r="BV79" s="34" t="str">
        <f ca="1">+IF(OFFSET('Water Data'!$D$28,0,10*ROW('Water Data'!D73))="","",OFFSET('Water Data'!$D$28,0,10*ROW('Water Data'!D73)))</f>
        <v/>
      </c>
      <c r="BW79" s="34" t="str">
        <f ca="1">+IF(OFFSET('Water Data'!$D$29,0,10*ROW('Water Data'!D73))="","",OFFSET('Water Data'!$D$29,0,10*ROW('Water Data'!D73)))</f>
        <v/>
      </c>
      <c r="BX79" s="34" t="str">
        <f ca="1">+IF(OFFSET('Water Data'!$D$30,0,10*ROW('Water Data'!D73))="","",OFFSET('Water Data'!$D$30,0,10*ROW('Water Data'!D73)))</f>
        <v/>
      </c>
      <c r="BY79" s="34" t="str">
        <f ca="1">+IF(OFFSET('Water Data'!$E$28,0,10*ROW('Water Data'!E73))="","",OFFSET('Water Data'!$E$28,0,10*ROW('Water Data'!E73)))</f>
        <v/>
      </c>
      <c r="BZ79" s="34" t="str">
        <f ca="1">+IF(OFFSET('Water Data'!$E$29,0,10*ROW('Water Data'!E73))="","",OFFSET('Water Data'!$E$29,0,10*ROW('Water Data'!E73)))</f>
        <v/>
      </c>
      <c r="CA79" s="34" t="str">
        <f ca="1">+IF(OFFSET('Water Data'!$E$30,0,10*ROW('Water Data'!E73))="","",OFFSET('Water Data'!$E$30,0,10*ROW('Water Data'!E73)))</f>
        <v/>
      </c>
      <c r="CB79" s="34" t="str">
        <f ca="1">+IF(OFFSET('Water Data'!$F$28,0,10*ROW('Water Data'!F73))="","",OFFSET('Water Data'!$F$28,0,10*ROW('Water Data'!F73)))</f>
        <v/>
      </c>
      <c r="CC79" s="34" t="str">
        <f ca="1">+IF(OFFSET('Water Data'!$F$29,0,10*ROW('Water Data'!F73))="","",OFFSET('Water Data'!$F$29,0,10*ROW('Water Data'!F73)))</f>
        <v/>
      </c>
      <c r="CD79" s="34" t="str">
        <f ca="1">+IF(OFFSET('Water Data'!$F$30,0,10*ROW('Water Data'!F73))="","",OFFSET('Water Data'!$F$30,0,10*ROW('Water Data'!F73)))</f>
        <v/>
      </c>
      <c r="CE79" s="34" t="str">
        <f ca="1">+IF(OFFSET('Water Data'!$G$28,0,10*ROW('Water Data'!G73))="","",OFFSET('Water Data'!$G$28,0,10*ROW('Water Data'!G73)))</f>
        <v/>
      </c>
      <c r="CF79" s="34" t="str">
        <f ca="1">+IF(OFFSET('Water Data'!$G$29,0,10*ROW('Water Data'!G73))="","",OFFSET('Water Data'!$G$29,0,10*ROW('Water Data'!G73)))</f>
        <v/>
      </c>
      <c r="CG79" s="34" t="str">
        <f ca="1">+IF(OFFSET('Water Data'!$G$30,0,10*ROW('Water Data'!G73))="","",OFFSET('Water Data'!$G$30,0,10*ROW('Water Data'!G73)))</f>
        <v/>
      </c>
      <c r="CH79" s="34" t="str">
        <f ca="1">+IF(OFFSET('Water Data'!$H$28,0,10*ROW('Water Data'!H73))="","",OFFSET('Water Data'!$H$28,0,10*ROW('Water Data'!H73)))</f>
        <v/>
      </c>
      <c r="CI79" s="34" t="str">
        <f ca="1">+IF(OFFSET('Water Data'!$H$29,0,10*ROW('Water Data'!H73))="","",OFFSET('Water Data'!$H$29,0,10*ROW('Water Data'!H73)))</f>
        <v/>
      </c>
      <c r="CJ79" s="34" t="str">
        <f ca="1">+IF(OFFSET('Water Data'!$H$30,0,10*ROW('Water Data'!H73))="","",OFFSET('Water Data'!$H$30,0,10*ROW('Water Data'!H73)))</f>
        <v/>
      </c>
      <c r="CK79" s="34" t="str">
        <f ca="1">+IF(OFFSET('Sanitation Data'!$C$29,0,10*ROW('Sanitation Data'!C73))="","",OFFSET('Sanitation Data'!$C$29,0,10*ROW('Sanitation Data'!C73)))</f>
        <v/>
      </c>
      <c r="CL79" s="34" t="str">
        <f ca="1">+IF(OFFSET('Sanitation Data'!$C$30,0,10*ROW('Sanitation Data'!C73))="","",OFFSET('Sanitation Data'!$C$30,0,10*ROW('Sanitation Data'!C73)))</f>
        <v/>
      </c>
      <c r="CM79" s="34" t="str">
        <f ca="1">+IF(OFFSET('Sanitation Data'!$C$31,0,10*ROW('Sanitation Data'!C73))="","",OFFSET('Sanitation Data'!$C$31,0,10*ROW('Sanitation Data'!C73)))</f>
        <v/>
      </c>
      <c r="CN79" s="34" t="str">
        <f ca="1">+IF(OFFSET('Sanitation Data'!$C$32,0,10*ROW('Sanitation Data'!C73))="","",OFFSET('Sanitation Data'!$C$32,0,10*ROW('Sanitation Data'!C73)))</f>
        <v/>
      </c>
      <c r="CO79" s="34" t="str">
        <f ca="1">+IF(OFFSET('Sanitation Data'!$C$33,0,10*ROW('Sanitation Data'!C73))="","",OFFSET('Sanitation Data'!$C$33,0,10*ROW('Sanitation Data'!C73)))</f>
        <v/>
      </c>
      <c r="CP79" s="34" t="str">
        <f ca="1">+IF(OFFSET('Sanitation Data'!$D$29,0,10*ROW('Sanitation Data'!D73))="","",OFFSET('Sanitation Data'!$D$29,0,10*ROW('Sanitation Data'!D73)))</f>
        <v/>
      </c>
      <c r="CQ79" s="34" t="str">
        <f ca="1">+IF(OFFSET('Sanitation Data'!$D$30,0,10*ROW('Sanitation Data'!D73))="","",OFFSET('Sanitation Data'!$D$30,0,10*ROW('Sanitation Data'!D73)))</f>
        <v/>
      </c>
      <c r="CR79" s="34" t="str">
        <f ca="1">+IF(OFFSET('Sanitation Data'!$D$31,0,10*ROW('Sanitation Data'!D73))="","",OFFSET('Sanitation Data'!$D$31,0,10*ROW('Sanitation Data'!D73)))</f>
        <v/>
      </c>
      <c r="CS79" s="34" t="str">
        <f ca="1">+IF(OFFSET('Sanitation Data'!$D$32,0,10*ROW('Sanitation Data'!D73))="","",OFFSET('Sanitation Data'!$D$32,0,10*ROW('Sanitation Data'!D73)))</f>
        <v/>
      </c>
      <c r="CT79" s="34" t="str">
        <f ca="1">+IF(OFFSET('Sanitation Data'!$D$33,0,10*ROW('Sanitation Data'!D73))="","",OFFSET('Sanitation Data'!$D$33,0,10*ROW('Sanitation Data'!D73)))</f>
        <v/>
      </c>
      <c r="CU79" s="34" t="str">
        <f ca="1">+IF(OFFSET('Sanitation Data'!$E$29,0,10*ROW('Sanitation Data'!E73))="","",OFFSET('Sanitation Data'!$E$29,0,10*ROW('Sanitation Data'!E73)))</f>
        <v/>
      </c>
      <c r="CV79" s="34" t="str">
        <f ca="1">+IF(OFFSET('Sanitation Data'!$E$30,0,10*ROW('Sanitation Data'!E73))="","",OFFSET('Sanitation Data'!$E$30,0,10*ROW('Sanitation Data'!E73)))</f>
        <v/>
      </c>
      <c r="CW79" s="34" t="str">
        <f ca="1">+IF(OFFSET('Sanitation Data'!$E$31,0,10*ROW('Sanitation Data'!E73))="","",OFFSET('Sanitation Data'!$E$31,0,10*ROW('Sanitation Data'!E73)))</f>
        <v/>
      </c>
      <c r="CX79" s="34" t="str">
        <f ca="1">+IF(OFFSET('Sanitation Data'!$E$32,0,10*ROW('Sanitation Data'!E73))="","",OFFSET('Sanitation Data'!$E$32,0,10*ROW('Sanitation Data'!E73)))</f>
        <v/>
      </c>
      <c r="CY79" s="34" t="str">
        <f ca="1">+IF(OFFSET('Sanitation Data'!$E$33,0,10*ROW('Sanitation Data'!E73))="","",OFFSET('Sanitation Data'!$E$33,0,10*ROW('Sanitation Data'!E73)))</f>
        <v/>
      </c>
      <c r="CZ79" s="34" t="str">
        <f ca="1">+IF(OFFSET('Sanitation Data'!$F$29,0,10*ROW('Sanitation Data'!F73))="","",OFFSET('Sanitation Data'!$F$29,0,10*ROW('Sanitation Data'!F73)))</f>
        <v/>
      </c>
      <c r="DA79" s="34" t="str">
        <f ca="1">+IF(OFFSET('Sanitation Data'!$F$30,0,10*ROW('Sanitation Data'!F73))="","",OFFSET('Sanitation Data'!$F$30,0,10*ROW('Sanitation Data'!F73)))</f>
        <v/>
      </c>
      <c r="DB79" s="34" t="str">
        <f ca="1">+IF(OFFSET('Sanitation Data'!$F$31,0,10*ROW('Sanitation Data'!F73))="","",OFFSET('Sanitation Data'!$F$31,0,10*ROW('Sanitation Data'!F73)))</f>
        <v/>
      </c>
      <c r="DC79" s="34" t="str">
        <f ca="1">+IF(OFFSET('Sanitation Data'!$F$32,0,10*ROW('Sanitation Data'!F73))="","",OFFSET('Sanitation Data'!$F$32,0,10*ROW('Sanitation Data'!F73)))</f>
        <v/>
      </c>
      <c r="DD79" s="34" t="str">
        <f ca="1">+IF(OFFSET('Sanitation Data'!$F$33,0,10*ROW('Sanitation Data'!F73))="","",OFFSET('Sanitation Data'!$F$33,0,10*ROW('Sanitation Data'!F73)))</f>
        <v/>
      </c>
      <c r="DE79" s="34" t="str">
        <f ca="1">+IF(OFFSET('Sanitation Data'!$G$29,0,10*ROW('Sanitation Data'!G73))="","",OFFSET('Sanitation Data'!$G$29,0,10*ROW('Sanitation Data'!G73)))</f>
        <v/>
      </c>
      <c r="DF79" s="34" t="str">
        <f ca="1">+IF(OFFSET('Sanitation Data'!$G$30,0,10*ROW('Sanitation Data'!G73))="","",OFFSET('Sanitation Data'!$G$30,0,10*ROW('Sanitation Data'!G73)))</f>
        <v/>
      </c>
      <c r="DG79" s="34" t="str">
        <f ca="1">+IF(OFFSET('Sanitation Data'!$G$31,0,10*ROW('Sanitation Data'!G73))="","",OFFSET('Sanitation Data'!$G$31,0,10*ROW('Sanitation Data'!G73)))</f>
        <v/>
      </c>
      <c r="DH79" s="34" t="str">
        <f ca="1">+IF(OFFSET('Sanitation Data'!$G$32,0,10*ROW('Sanitation Data'!G73))="","",OFFSET('Sanitation Data'!$G$32,0,10*ROW('Sanitation Data'!G73)))</f>
        <v/>
      </c>
      <c r="DI79" s="34" t="str">
        <f ca="1">+IF(OFFSET('Sanitation Data'!$G$33,0,10*ROW('Sanitation Data'!G73))="","",OFFSET('Sanitation Data'!$G$33,0,10*ROW('Sanitation Data'!G73)))</f>
        <v/>
      </c>
      <c r="DJ79" s="34" t="str">
        <f ca="1">+IF(OFFSET('Sanitation Data'!$H$29,0,10*ROW('Sanitation Data'!H73))="","",OFFSET('Sanitation Data'!$H$29,0,10*ROW('Sanitation Data'!H73)))</f>
        <v/>
      </c>
      <c r="DK79" s="34" t="str">
        <f ca="1">+IF(OFFSET('Sanitation Data'!$H$30,0,10*ROW('Sanitation Data'!H73))="","",OFFSET('Sanitation Data'!$H$30,0,10*ROW('Sanitation Data'!H73)))</f>
        <v/>
      </c>
      <c r="DL79" s="34" t="str">
        <f ca="1">+IF(OFFSET('Sanitation Data'!$H$31,0,10*ROW('Sanitation Data'!H73))="","",OFFSET('Sanitation Data'!$H$31,0,10*ROW('Sanitation Data'!H73)))</f>
        <v/>
      </c>
      <c r="DM79" s="34" t="str">
        <f ca="1">+IF(OFFSET('Sanitation Data'!$H$32,0,10*ROW('Sanitation Data'!H73))="","",OFFSET('Sanitation Data'!$H$32,0,10*ROW('Sanitation Data'!H73)))</f>
        <v/>
      </c>
      <c r="DN79" s="34" t="str">
        <f ca="1">+IF(OFFSET('Sanitation Data'!$H$33,0,10*ROW('Sanitation Data'!H73))="","",OFFSET('Sanitation Data'!$H$33,0,10*ROW('Sanitation Data'!H73)))</f>
        <v/>
      </c>
      <c r="DO79" s="34" t="str">
        <f ca="1">+IF(OFFSET('Hygiene Data'!$C$12,0,10*ROW('Hygiene Data'!C73))="","",OFFSET('Hygiene Data'!$C$12,0,10*ROW('Hygiene Data'!C73)))</f>
        <v/>
      </c>
      <c r="DP79" s="34" t="str">
        <f ca="1">+IF(OFFSET('Hygiene Data'!$C$13,0,10*ROW('Hygiene Data'!C73))="","",OFFSET('Hygiene Data'!$C$13,0,10*ROW('Hygiene Data'!C73)))</f>
        <v/>
      </c>
      <c r="DQ79" s="34" t="str">
        <f ca="1">+IF(OFFSET('Hygiene Data'!$C$14,0,10*ROW('Hygiene Data'!C73))="","",OFFSET('Hygiene Data'!$C$14,0,10*ROW('Hygiene Data'!C73)))</f>
        <v/>
      </c>
      <c r="DR79" s="34" t="str">
        <f ca="1">+IF(OFFSET('Hygiene Data'!$D$12,0,10*ROW('Hygiene Data'!D73))="","",OFFSET('Hygiene Data'!$D$12,0,10*ROW('Hygiene Data'!D73)))</f>
        <v/>
      </c>
      <c r="DS79" s="34" t="str">
        <f ca="1">+IF(OFFSET('Hygiene Data'!$D$13,0,10*ROW('Hygiene Data'!D73))="","",OFFSET('Hygiene Data'!$D$13,0,10*ROW('Hygiene Data'!D73)))</f>
        <v/>
      </c>
      <c r="DT79" s="34" t="str">
        <f ca="1">+IF(OFFSET('Hygiene Data'!$D$14,0,10*ROW('Hygiene Data'!D73))="","",OFFSET('Hygiene Data'!$D$14,0,10*ROW('Hygiene Data'!D73)))</f>
        <v/>
      </c>
      <c r="DU79" s="34" t="str">
        <f ca="1">+IF(OFFSET('Hygiene Data'!$E$12,0,10*ROW('Hygiene Data'!E73))="","",OFFSET('Hygiene Data'!$E$12,0,10*ROW('Hygiene Data'!E73)))</f>
        <v/>
      </c>
      <c r="DV79" s="34" t="str">
        <f ca="1">+IF(OFFSET('Hygiene Data'!$E$13,0,10*ROW('Hygiene Data'!E73))="","",OFFSET('Hygiene Data'!$E$13,0,10*ROW('Hygiene Data'!E73)))</f>
        <v/>
      </c>
      <c r="DW79" s="34" t="str">
        <f ca="1">+IF(OFFSET('Hygiene Data'!$E$14,0,10*ROW('Hygiene Data'!E73))="","",OFFSET('Hygiene Data'!$E$14,0,10*ROW('Hygiene Data'!E73)))</f>
        <v/>
      </c>
      <c r="DX79" s="34" t="str">
        <f ca="1">+IF(OFFSET('Hygiene Data'!$F$12,0,10*ROW('Hygiene Data'!F73))="","",OFFSET('Hygiene Data'!$F$12,0,10*ROW('Hygiene Data'!F73)))</f>
        <v/>
      </c>
      <c r="DY79" s="34" t="str">
        <f ca="1">+IF(OFFSET('Hygiene Data'!$F$13,0,10*ROW('Hygiene Data'!F73))="","",OFFSET('Hygiene Data'!$F$13,0,10*ROW('Hygiene Data'!F73)))</f>
        <v/>
      </c>
      <c r="DZ79" s="34" t="str">
        <f ca="1">+IF(OFFSET('Hygiene Data'!$F$14,0,10*ROW('Hygiene Data'!F73))="","",OFFSET('Hygiene Data'!$F$14,0,10*ROW('Hygiene Data'!F73)))</f>
        <v/>
      </c>
      <c r="EA79" s="34" t="str">
        <f ca="1">+IF(OFFSET('Hygiene Data'!$G$12,0,10*ROW('Hygiene Data'!G73))="","",OFFSET('Hygiene Data'!$G$12,0,10*ROW('Hygiene Data'!G73)))</f>
        <v/>
      </c>
      <c r="EB79" s="34" t="str">
        <f ca="1">+IF(OFFSET('Hygiene Data'!$G$13,0,10*ROW('Hygiene Data'!G73))="","",OFFSET('Hygiene Data'!$G$13,0,10*ROW('Hygiene Data'!G73)))</f>
        <v/>
      </c>
      <c r="EC79" s="34" t="str">
        <f ca="1">+IF(OFFSET('Hygiene Data'!$G$14,0,10*ROW('Hygiene Data'!G73))="","",OFFSET('Hygiene Data'!$G$14,0,10*ROW('Hygiene Data'!G73)))</f>
        <v/>
      </c>
      <c r="ED79" s="34" t="str">
        <f ca="1">+IF(OFFSET('Hygiene Data'!$H$12,0,10*ROW('Hygiene Data'!H73))="","",OFFSET('Hygiene Data'!$H$12,0,10*ROW('Hygiene Data'!H73)))</f>
        <v/>
      </c>
      <c r="EE79" s="34" t="str">
        <f ca="1">+IF(OFFSET('Hygiene Data'!$H$13,0,10*ROW('Hygiene Data'!H73))="","",OFFSET('Hygiene Data'!$H$13,0,10*ROW('Hygiene Data'!H73)))</f>
        <v/>
      </c>
      <c r="EF79" s="34" t="str">
        <f ca="1">+IF(OFFSET('Hygiene Data'!$H$14,0,10*ROW('Hygiene Data'!H73))="","",OFFSET('Hygiene Data'!$H$14,0,10*ROW('Hygiene Data'!H73)))</f>
        <v/>
      </c>
    </row>
    <row r="80" spans="1:136" x14ac:dyDescent="0.2">
      <c r="A80" s="50" t="str">
        <f ca="1">+IF(OFFSET('Water Data'!$B$1,0,10*ROW('Water Data'!B77))="","",OFFSET('Water Data'!$B$1,0,10*ROW('Water Data'!B77)))</f>
        <v/>
      </c>
      <c r="B80" s="50" t="str">
        <f ca="1">+IF(OFFSET('Water Data'!$A$3,0,10*ROW('Water Data'!A77))="","",OFFSET('Water Data'!$A$3,0,10*ROW('Water Data'!A77)))</f>
        <v/>
      </c>
      <c r="C80" s="50" t="str">
        <f ca="1">+IF(OFFSET('Water Data'!$C$3,0,10*ROW('Water Data'!C77))="","",OFFSET('Water Data'!$C$3,0,10*ROW('Water Data'!C77)))</f>
        <v/>
      </c>
      <c r="D80" s="133" t="e">
        <f ca="1">+IF(AND(ISNUMBER(OFFSET('Water Data'!$C$5,0,10*ROW('Water Data'!C74))),BS80="Yes"),100-OFFSET('Water Data'!$C$5,0,10*ROW('Water Data'!C74)),IF(AND(ISNUMBER(OFFSET('Water Data'!$C$5,0,10*ROW('Water Data'!C74))),BS80="No",ISNUMBER(OFFSET('Water Data'!$C$5,0,10*ROW('Water Data'!C74)))),CONCATENATE("[",ROUND(100-OFFSET('Water Data'!$C$5,0,10*ROW('Water Data'!C74)),0),"]"),IF(AND(ISNUMBER(OFFSET('Water Data'!$C$5,0,10*ROW('Water Data'!C74))),BS80="",ISNUMBER(OFFSET('Water Data'!$C$5,0,10*ROW('Water Data'!C74)))),100-OFFSET('Water Data'!$C$5,0,10*ROW('Water Data'!C74)),NA())))</f>
        <v>#N/A</v>
      </c>
      <c r="E80" s="133" t="e">
        <f ca="1">+IF(AND(ISNUMBER(OFFSET('Water Data'!$C$7,0,10*ROW('Water Data'!D74))),BT80="Yes"),OFFSET('Water Data'!$C$7,0,10*ROW('Water Data'!C74)),IF(AND(ISNUMBER(OFFSET('Water Data'!$C$7,0,10*ROW('Water Data'!C74))),BT80="No",ISNUMBER(OFFSET('Water Data'!$C$7,0,10*ROW('Water Data'!C74)))),CONCATENATE("[",ROUND(OFFSET('Water Data'!$C$7,0,10*ROW('Water Data'!C74)),0),"]"),IF(AND(ISNUMBER(OFFSET('Water Data'!$C$7,0,10*ROW('Water Data'!C74))),BT80="",ISNUMBER(OFFSET('Water Data'!$C$7,0,10*ROW('Water Data'!C74)))),OFFSET('Water Data'!$C$7,0,10*ROW('Water Data'!C74)),NA())))</f>
        <v>#N/A</v>
      </c>
      <c r="F80" s="133" t="e">
        <f ca="1">+IF(AND(ISNUMBER(OFFSET('Water Data'!$C$10,0,10*ROW('Water Data'!C74))),BU80="Yes"),OFFSET('Water Data'!$C$10,0,10*ROW('Water Data'!C74)),IF(AND(ISNUMBER(OFFSET('Water Data'!$C$10,0,10*ROW('Water Data'!C74))),BU80="No",ISNUMBER(OFFSET('Water Data'!$C$10,0,10*ROW('Water Data'!C74)))),CONCATENATE("[",ROUND(OFFSET('Water Data'!$C$10,0,10*ROW('Water Data'!C74)),0),"]"),IF(AND(ISNUMBER(OFFSET('Water Data'!$C$10,0,10*ROW('Water Data'!C74))),BU80="",ISNUMBER(OFFSET('Water Data'!$C$10,0,10*ROW('Water Data'!C74)))),OFFSET('Water Data'!$C$10,0,10*ROW('Water Data'!C74)),NA())))</f>
        <v>#N/A</v>
      </c>
      <c r="G80" s="133" t="e">
        <f ca="1">+IF(AND(ISNUMBER(OFFSET('Water Data'!$D$5,0,10*ROW('Water Data'!D74))),BV80="Yes"),100-OFFSET('Water Data'!$D$5,0,10*ROW('Water Data'!D74)),IF(AND(ISNUMBER(OFFSET('Water Data'!$D$5,0,10*ROW('Water Data'!D74))),BV80="No",ISNUMBER(OFFSET('Water Data'!$D$5,0,10*ROW('Water Data'!D74)))),CONCATENATE("[",ROUND(100-OFFSET('Water Data'!$D$5,0,10*ROW('Water Data'!D74)),0),"]"),IF(AND(ISNUMBER(OFFSET('Water Data'!$D$5,0,10*ROW('Water Data'!D74))),BV80="",ISNUMBER(OFFSET('Water Data'!$D$5,0,10*ROW('Water Data'!D74)))),100-OFFSET('Water Data'!$D$5,0,10*ROW('Water Data'!D74)),NA())))</f>
        <v>#N/A</v>
      </c>
      <c r="H80" s="133" t="e">
        <f ca="1">+IF(AND(ISNUMBER(OFFSET('Water Data'!$D$7,0,10*ROW('Water Data'!D74))),BW80="Yes"),OFFSET('Water Data'!$D$7,0,10*ROW('Water Data'!D74)),IF(AND(ISNUMBER(OFFSET('Water Data'!$D$7,0,10*ROW('Water Data'!D74))),BW80="No",ISNUMBER(OFFSET('Water Data'!$D$7,0,10*ROW('Water Data'!D74)))),CONCATENATE("[",ROUND(OFFSET('Water Data'!$C$7,0,10*ROW('Water Data'!D74)),0),"]"),IF(AND(ISNUMBER(OFFSET('Water Data'!$D$7,0,10*ROW('Water Data'!D74))),BW80="",ISNUMBER(OFFSET('Water Data'!$D$7,0,10*ROW('Water Data'!D74)))),OFFSET('Water Data'!$D$7,0,10*ROW('Water Data'!D74)),NA())))</f>
        <v>#N/A</v>
      </c>
      <c r="I80" s="133" t="e">
        <f ca="1">+IF(AND(ISNUMBER(OFFSET('Water Data'!$D$10,0,10*ROW('Water Data'!D74))),BX80="Yes"),OFFSET('Water Data'!$D$10,0,10*ROW('Water Data'!D74)),IF(AND(ISNUMBER(OFFSET('Water Data'!$D$10,0,10*ROW('Water Data'!D74))),BX80="No",ISNUMBER(OFFSET('Water Data'!$D$10,0,10*ROW('Water Data'!D74)))),CONCATENATE("[",ROUND(OFFSET('Water Data'!$D$10,0,10*ROW('Water Data'!D74)),0),"]"),IF(AND(ISNUMBER(OFFSET('Water Data'!$D$10,0,10*ROW('Water Data'!D74))),BX80="",ISNUMBER(OFFSET('Water Data'!$D$10,0,10*ROW('Water Data'!D74)))),OFFSET('Water Data'!$D$10,0,10*ROW('Water Data'!D74)),NA())))</f>
        <v>#N/A</v>
      </c>
      <c r="J80" s="133" t="e">
        <f ca="1">+IF(AND(ISNUMBER(OFFSET('Water Data'!$E$5,0,10*ROW('Water Data'!E74))),BY80="Yes"),100-OFFSET('Water Data'!$E$5,0,10*ROW('Water Data'!E74)),IF(AND(ISNUMBER(OFFSET('Water Data'!$E$5,0,10*ROW('Water Data'!E74))),BY80="No",ISNUMBER(OFFSET('Water Data'!$E$5,0,10*ROW('Water Data'!E74)))),CONCATENATE("[",ROUND(100-OFFSET('Water Data'!$E$5,0,10*ROW('Water Data'!E74)),0),"]"),IF(AND(ISNUMBER(OFFSET('Water Data'!$E$5,0,10*ROW('Water Data'!E74))),BY80="",ISNUMBER(OFFSET('Water Data'!$E$5,0,10*ROW('Water Data'!E74)))),100-OFFSET('Water Data'!$E$5,0,10*ROW('Water Data'!E74)),NA())))</f>
        <v>#N/A</v>
      </c>
      <c r="K80" s="133" t="e">
        <f ca="1">+IF(AND(ISNUMBER(OFFSET('Water Data'!$E$7,0,10*ROW('Water Data'!E74))),BZ80="Yes"),OFFSET('Water Data'!$E$7,0,10*ROW('Water Data'!E74)),IF(AND(ISNUMBER(OFFSET('Water Data'!$E$7,0,10*ROW('Water Data'!E74))),BZ80="No",ISNUMBER(OFFSET('Water Data'!$E$7,0,10*ROW('Water Data'!E74)))),CONCATENATE("[",ROUND(OFFSET('Water Data'!$E$7,0,10*ROW('Water Data'!E74)),0),"]"),IF(AND(ISNUMBER(OFFSET('Water Data'!$E$7,0,10*ROW('Water Data'!E74))),BZ80="",ISNUMBER(OFFSET('Water Data'!$E$7,0,10*ROW('Water Data'!E74)))),OFFSET('Water Data'!$E$7,0,10*ROW('Water Data'!E74)),NA())))</f>
        <v>#N/A</v>
      </c>
      <c r="L80" s="133" t="e">
        <f ca="1">+IF(AND(ISNUMBER(OFFSET('Water Data'!$E$10,0,10*ROW('Water Data'!E74))),CA80="Yes"),OFFSET('Water Data'!$E$10,0,10*ROW('Water Data'!E74)),IF(AND(ISNUMBER(OFFSET('Water Data'!$E$10,0,10*ROW('Water Data'!E74))),CA80="No",ISNUMBER(OFFSET('Water Data'!$E$10,0,10*ROW('Water Data'!E74)))),CONCATENATE("[",ROUND(OFFSET('Water Data'!$E$10,0,10*ROW('Water Data'!E74)),0),"]"),IF(AND(ISNUMBER(OFFSET('Water Data'!$E$10,0,10*ROW('Water Data'!E74))),CA80="",ISNUMBER(OFFSET('Water Data'!$E$10,0,10*ROW('Water Data'!E74)))),OFFSET('Water Data'!$E$10,0,10*ROW('Water Data'!E74)),NA())))</f>
        <v>#N/A</v>
      </c>
      <c r="M80" s="133" t="e">
        <f ca="1">+IF(AND(ISNUMBER(OFFSET('Water Data'!$F$5,0,10*ROW('Water Data'!F74))),CB80="Yes"),100-OFFSET('Water Data'!$F$5,0,10*ROW('Water Data'!F74)),IF(AND(ISNUMBER(OFFSET('Water Data'!$F$5,0,10*ROW('Water Data'!F74))),CB80="No",ISNUMBER(OFFSET('Water Data'!$F$5,0,10*ROW('Water Data'!F74)))),CONCATENATE("[",ROUND(100-OFFSET('Water Data'!$F$5,0,10*ROW('Water Data'!F74)),0),"]"),IF(AND(ISNUMBER(OFFSET('Water Data'!$F$5,0,10*ROW('Water Data'!F74))),CB80="",ISNUMBER(OFFSET('Water Data'!$F$5,0,10*ROW('Water Data'!F74)))),100-OFFSET('Water Data'!$F$5,0,10*ROW('Water Data'!F74)),NA())))</f>
        <v>#N/A</v>
      </c>
      <c r="N80" s="133" t="e">
        <f ca="1">+IF(AND(ISNUMBER(OFFSET('Water Data'!$F$7,0,10*ROW('Water Data'!F74))),CC80="Yes"),OFFSET('Water Data'!$F$7,0,10*ROW('Water Data'!F74)),IF(AND(ISNUMBER(OFFSET('Water Data'!$F$7,0,10*ROW('Water Data'!F74))),CC80="No",ISNUMBER(OFFSET('Water Data'!$F$7,0,10*ROW('Water Data'!F74)))),CONCATENATE("[",ROUND(OFFSET('Water Data'!$F$7,0,10*ROW('Water Data'!F74)),0),"]"),IF(AND(ISNUMBER(OFFSET('Water Data'!$F$7,0,10*ROW('Water Data'!F74))),CC80="",ISNUMBER(OFFSET('Water Data'!$F$7,0,10*ROW('Water Data'!F74)))),OFFSET('Water Data'!$F$7,0,10*ROW('Water Data'!F74)),NA())))</f>
        <v>#N/A</v>
      </c>
      <c r="O80" s="133" t="e">
        <f ca="1">+IF(AND(ISNUMBER(OFFSET('Water Data'!$F$10,0,10*ROW('Water Data'!F74))),CD80="Yes"),OFFSET('Water Data'!$F$10,0,10*ROW('Water Data'!F74)),IF(AND(ISNUMBER(OFFSET('Water Data'!$F$10,0,10*ROW('Water Data'!F74))),CD80="No",ISNUMBER(OFFSET('Water Data'!$F$10,0,10*ROW('Water Data'!F74)))),CONCATENATE("[",ROUND(OFFSET('Water Data'!$F$10,0,10*ROW('Water Data'!F74)),0),"]"),IF(AND(ISNUMBER(OFFSET('Water Data'!$F$10,0,10*ROW('Water Data'!F74))),CD80="",ISNUMBER(OFFSET('Water Data'!$F$10,0,10*ROW('Water Data'!F74)))),OFFSET('Water Data'!$F$10,0,10*ROW('Water Data'!F74)),NA())))</f>
        <v>#N/A</v>
      </c>
      <c r="P80" s="133" t="e">
        <f ca="1">+IF(AND(ISNUMBER(OFFSET('Water Data'!$G$5,0,10*ROW('Water Data'!G74))),CE80="Yes"),100-OFFSET('Water Data'!$G$5,0,10*ROW('Water Data'!G74)),IF(AND(ISNUMBER(OFFSET('Water Data'!$G$5,0,10*ROW('Water Data'!G74))),CE80="No",ISNUMBER(OFFSET('Water Data'!$G$5,0,10*ROW('Water Data'!G74)))),CONCATENATE("[",ROUND(100-OFFSET('Water Data'!$G$5,0,10*ROW('Water Data'!G74)),0),"]"),IF(AND(ISNUMBER(OFFSET('Water Data'!$G$5,0,10*ROW('Water Data'!G74))),CE80="",ISNUMBER(OFFSET('Water Data'!$G$5,0,10*ROW('Water Data'!G74)))),100-OFFSET('Water Data'!$G$5,0,10*ROW('Water Data'!G74)),NA())))</f>
        <v>#N/A</v>
      </c>
      <c r="Q80" s="133" t="e">
        <f ca="1">+IF(AND(ISNUMBER(OFFSET('Water Data'!$G$7,0,10*ROW('Water Data'!G74))),CF80="Yes"),OFFSET('Water Data'!$G$7,0,10*ROW('Water Data'!G74)),IF(AND(ISNUMBER(OFFSET('Water Data'!$G$7,0,10*ROW('Water Data'!G74))),CF80="No",ISNUMBER(OFFSET('Water Data'!$G$7,0,10*ROW('Water Data'!G74)))),CONCATENATE("[",ROUND(OFFSET('Water Data'!$G$7,0,10*ROW('Water Data'!G74)),0),"]"),IF(AND(ISNUMBER(OFFSET('Water Data'!$G$7,0,10*ROW('Water Data'!G74))),CF80="",ISNUMBER(OFFSET('Water Data'!$G$7,0,10*ROW('Water Data'!G74)))),OFFSET('Water Data'!$G$7,0,10*ROW('Water Data'!G74)),NA())))</f>
        <v>#N/A</v>
      </c>
      <c r="R80" s="133" t="e">
        <f ca="1">+IF(AND(ISNUMBER(OFFSET('Water Data'!$G$10,0,10*ROW('Water Data'!G74))),CG80="Yes"),OFFSET('Water Data'!$G$10,0,10*ROW('Water Data'!G74)),IF(AND(ISNUMBER(OFFSET('Water Data'!$G$10,0,10*ROW('Water Data'!G74))),CG80="No",ISNUMBER(OFFSET('Water Data'!$G$10,0,10*ROW('Water Data'!G74)))),CONCATENATE("[",ROUND(OFFSET('Water Data'!$G$10,0,10*ROW('Water Data'!G74)),0),"]"),IF(AND(ISNUMBER(OFFSET('Water Data'!$G$10,0,10*ROW('Water Data'!G74))),CG80="",ISNUMBER(OFFSET('Water Data'!$G$10,0,10*ROW('Water Data'!G74)))),OFFSET('Water Data'!$G$10,0,10*ROW('Water Data'!G74)),NA())))</f>
        <v>#N/A</v>
      </c>
      <c r="S80" s="133" t="e">
        <f ca="1">+IF(AND(ISNUMBER(OFFSET('Water Data'!$H$5,0,10*ROW('Water Data'!H74))),CH80="Yes"),100-OFFSET('Water Data'!$H$5,0,10*ROW('Water Data'!H74)),IF(AND(ISNUMBER(OFFSET('Water Data'!$H$5,0,10*ROW('Water Data'!H74))),CH80="No",ISNUMBER(OFFSET('Water Data'!$H$5,0,10*ROW('Water Data'!H74)))),CONCATENATE("[",ROUND(100-OFFSET('Water Data'!$H$5,0,10*ROW('Water Data'!H74)),0),"]"),IF(AND(ISNUMBER(OFFSET('Water Data'!$H$5,0,10*ROW('Water Data'!H74))),CH80="",ISNUMBER(OFFSET('Water Data'!$H$5,0,10*ROW('Water Data'!H74)))),100-OFFSET('Water Data'!$H$5,0,10*ROW('Water Data'!H74)),NA())))</f>
        <v>#N/A</v>
      </c>
      <c r="T80" s="133" t="e">
        <f ca="1">+IF(AND(ISNUMBER(OFFSET('Water Data'!$H$7,0,10*ROW('Water Data'!H74))),CI80="Yes"),OFFSET('Water Data'!$H$7,0,10*ROW('Water Data'!H74)),IF(AND(ISNUMBER(OFFSET('Water Data'!$H$7,0,10*ROW('Water Data'!H74))),CI80="No",ISNUMBER(OFFSET('Water Data'!$H$7,0,10*ROW('Water Data'!H74)))),CONCATENATE("[",ROUND(OFFSET('Water Data'!$H$7,0,10*ROW('Water Data'!H74)),0),"]"),IF(AND(ISNUMBER(OFFSET('Water Data'!$H$7,0,10*ROW('Water Data'!H74))),CI80="",ISNUMBER(OFFSET('Water Data'!$H$7,0,10*ROW('Water Data'!H74)))),OFFSET('Water Data'!$H$7,0,10*ROW('Water Data'!H74)),NA())))</f>
        <v>#N/A</v>
      </c>
      <c r="U80" s="133" t="e">
        <f ca="1">+IF(AND(ISNUMBER(OFFSET('Water Data'!$H$10,0,10*ROW('Water Data'!H74))),CJ80="Yes"),OFFSET('Water Data'!$H$10,0,10*ROW('Water Data'!H74)),IF(AND(ISNUMBER(OFFSET('Water Data'!$H$10,0,10*ROW('Water Data'!H74))),CJ80="No",ISNUMBER(OFFSET('Water Data'!$H$10,0,10*ROW('Water Data'!H74)))),CONCATENATE("[",ROUND(OFFSET('Water Data'!$H$10,0,10*ROW('Water Data'!H74)),0),"]"),IF(AND(ISNUMBER(OFFSET('Water Data'!$H$10,0,10*ROW('Water Data'!H74))),CJ80="",ISNUMBER(OFFSET('Water Data'!$H$10,0,10*ROW('Water Data'!H74)))),OFFSET('Water Data'!$H$10,0,10*ROW('Water Data'!H74)),NA())))</f>
        <v>#N/A</v>
      </c>
      <c r="V80" s="134" t="e">
        <f ca="1">+IF(AND(ISNUMBER(OFFSET('Sanitation Data'!$C$5,0,10*ROW('Sanitation Data'!C74))),CK80="Yes"),100-OFFSET('Sanitation Data'!$C$5,0,10*ROW('Sanitation Data'!C74)),IF(AND(ISNUMBER(OFFSET('Sanitation Data'!$C$5,0,10*ROW('Sanitation Data'!C74))),CK80="No",ISNUMBER(OFFSET('Sanitation Data'!$C$5,0,10*ROW('Sanitation Data'!C74)))),CONCATENATE("[",ROUND(100-OFFSET('Sanitation Data'!$C$5,0,10*ROW('Sanitation Data'!C74)),0),"]"),IF(AND(ISNUMBER(OFFSET('Sanitation Data'!$C$5,0,10*ROW('Sanitation Data'!C74))),CK80="",ISNUMBER(OFFSET('Sanitation Data'!$C$5,0,10*ROW('Sanitation Data'!C74)))),100-OFFSET('Sanitation Data'!$C$5,0,10*ROW('Sanitation Data'!C74)),NA())))</f>
        <v>#N/A</v>
      </c>
      <c r="W80" s="134" t="e">
        <f ca="1">+IF(AND(ISNUMBER(OFFSET('Sanitation Data'!$C$7,0,10*ROW('Sanitation Data'!C74))),CL80="Yes"),OFFSET('Sanitation Data'!$C$7,0,10*ROW('Sanitation Data'!C74)),IF(AND(ISNUMBER(OFFSET('Sanitation Data'!$C$7,0,10*ROW('Sanitation Data'!C74))),CL80="No",ISNUMBER(OFFSET('Sanitation Data'!$C$7,0,10*ROW('Sanitation Data'!C74)))),CONCATENATE("[",ROUND(OFFSET('Sanitation Data'!$C$7,0,10*ROW('Sanitation Data'!C74)),0),"]"),IF(AND(ISNUMBER(OFFSET('Sanitation Data'!$C$7,0,10*ROW('Sanitation Data'!C74))),CL80="",ISNUMBER(OFFSET('Sanitation Data'!$C$7,0,10*ROW('Sanitation Data'!C74)))),OFFSET('Sanitation Data'!$C$7,0,10*ROW('Sanitation Data'!C74)),NA())))</f>
        <v>#N/A</v>
      </c>
      <c r="X80" s="134" t="e">
        <f ca="1">+IF(AND(ISNUMBER(OFFSET('Sanitation Data'!$C$11,0,10*ROW('Sanitation Data'!C74))),CM80="Yes"),OFFSET('Sanitation Data'!$C$11,0,10*ROW('Sanitation Data'!C74)),IF(AND(ISNUMBER(OFFSET('Sanitation Data'!$C$11,0,10*ROW('Sanitation Data'!C74))),CM80="No",ISNUMBER(OFFSET('Sanitation Data'!$C$11,0,10*ROW('Sanitation Data'!C74)))),CONCATENATE("[",ROUND(OFFSET('Sanitation Data'!$C$11,0,10*ROW('Sanitation Data'!C74)),0),"]"),IF(AND(ISNUMBER(OFFSET('Sanitation Data'!$C$11,0,10*ROW('Sanitation Data'!C74))),CM80="",ISNUMBER(OFFSET('Sanitation Data'!$C$11,0,10*ROW('Sanitation Data'!C74)))),OFFSET('Sanitation Data'!$C$11,0,10*ROW('Sanitation Data'!C74)),NA())))</f>
        <v>#N/A</v>
      </c>
      <c r="Y80" s="134" t="e">
        <f ca="1">+IF(AND(ISNUMBER(OFFSET('Sanitation Data'!$C$12,0,10*ROW('Sanitation Data'!C74))),CN80="Yes"),OFFSET('Sanitation Data'!$C$12,0,10*ROW('Sanitation Data'!C74)),IF(AND(ISNUMBER(OFFSET('Sanitation Data'!$C$12,0,10*ROW('Sanitation Data'!C74))),CN80="No",ISNUMBER(OFFSET('Sanitation Data'!$C$12,0,10*ROW('Sanitation Data'!C74)))),CONCATENATE("[",ROUND(OFFSET('Sanitation Data'!$C$12,0,10*ROW('Sanitation Data'!C74)),0),"]"),IF(AND(ISNUMBER(OFFSET('Sanitation Data'!$C$12,0,10*ROW('Sanitation Data'!C74))),CN80="",ISNUMBER(OFFSET('Sanitation Data'!$C$12,0,10*ROW('Sanitation Data'!C74)))),OFFSET('Sanitation Data'!$C$12,0,10*ROW('Sanitation Data'!C74)),NA())))</f>
        <v>#N/A</v>
      </c>
      <c r="Z80" s="134" t="e">
        <f ca="1">+IF(AND(ISNUMBER(OFFSET('Sanitation Data'!$C$13,0,10*ROW('Sanitation Data'!C74))),CO80="Yes"),OFFSET('Sanitation Data'!$C$13,0,10*ROW('Sanitation Data'!C74)),IF(AND(ISNUMBER(OFFSET('Sanitation Data'!$C$13,0,10*ROW('Sanitation Data'!C74))),CO80="No",ISNUMBER(OFFSET('Sanitation Data'!$C$13,0,10*ROW('Sanitation Data'!C74)))),CONCATENATE("[",ROUND(OFFSET('Sanitation Data'!$C$13,0,10*ROW('Sanitation Data'!C74)),0),"]"),IF(AND(ISNUMBER(OFFSET('Sanitation Data'!$C$13,0,10*ROW('Sanitation Data'!C74))),CO80="",ISNUMBER(OFFSET('Sanitation Data'!$C$13,0,10*ROW('Sanitation Data'!C74)))),OFFSET('Sanitation Data'!$C$13,0,10*ROW('Sanitation Data'!C74)),NA())))</f>
        <v>#N/A</v>
      </c>
      <c r="AA80" s="134" t="e">
        <f ca="1">+IF(AND(ISNUMBER(OFFSET('Sanitation Data'!$D$5,0,10*ROW('Sanitation Data'!D74))),CP80="Yes"),100-OFFSET('Sanitation Data'!$D$5,0,10*ROW('Sanitation Data'!D74)),IF(AND(ISNUMBER(OFFSET('Sanitation Data'!$D$5,0,10*ROW('Sanitation Data'!D74))),CP80="No",ISNUMBER(OFFSET('Sanitation Data'!$D$5,0,10*ROW('Sanitation Data'!D74)))),CONCATENATE("[",ROUND(100-OFFSET('Sanitation Data'!$D$5,0,10*ROW('Sanitation Data'!D74)),0),"]"),IF(AND(ISNUMBER(OFFSET('Sanitation Data'!$D$5,0,10*ROW('Sanitation Data'!D74))),CP80="",ISNUMBER(OFFSET('Sanitation Data'!$D$5,0,10*ROW('Sanitation Data'!D74)))),100-OFFSET('Sanitation Data'!$D$5,0,10*ROW('Sanitation Data'!D74)),NA())))</f>
        <v>#N/A</v>
      </c>
      <c r="AB80" s="134" t="e">
        <f ca="1">+IF(AND(ISNUMBER(OFFSET('Sanitation Data'!$D$7,0,10*ROW('Sanitation Data'!D74))),CQ80="Yes"),OFFSET('Sanitation Data'!$D$7,0,10*ROW('Sanitation Data'!G74)),IF(AND(ISNUMBER(OFFSET('Sanitation Data'!$D$7,0,10*ROW('Sanitation Data'!D74))),CQ80="No",ISNUMBER(OFFSET('Sanitation Data'!$D$7,0,10*ROW('Sanitation Data'!D74)))),CONCATENATE("[",ROUND(OFFSET('Sanitation Data'!$D$7,0,10*ROW('Sanitation Data'!D74)),0),"]"),IF(AND(ISNUMBER(OFFSET('Sanitation Data'!$D$7,0,10*ROW('Sanitation Data'!D74))),CQ80="",ISNUMBER(OFFSET('Sanitation Data'!$D$7,0,10*ROW('Sanitation Data'!D74)))),OFFSET('Sanitation Data'!$D$7,0,10*ROW('Sanitation Data'!D74)),NA())))</f>
        <v>#N/A</v>
      </c>
      <c r="AC80" s="134" t="e">
        <f ca="1">+IF(AND(ISNUMBER(OFFSET('Sanitation Data'!$D$11,0,10*ROW('Sanitation Data'!D74))),CR80="Yes"),OFFSET('Sanitation Data'!$D$11,0,10*ROW('Sanitation Data'!D74)),IF(AND(ISNUMBER(OFFSET('Sanitation Data'!$D$11,0,10*ROW('Sanitation Data'!D74))),CR80="No",ISNUMBER(OFFSET('Sanitation Data'!$D$11,0,10*ROW('Sanitation Data'!D74)))),CONCATENATE("[",ROUND(OFFSET('Sanitation Data'!$D$11,0,10*ROW('Sanitation Data'!D74)),0),"]"),IF(AND(ISNUMBER(OFFSET('Sanitation Data'!$D$11,0,10*ROW('Sanitation Data'!D74))),CR80="",ISNUMBER(OFFSET('Sanitation Data'!$D$11,0,10*ROW('Sanitation Data'!D74)))),OFFSET('Sanitation Data'!$D$11,0,10*ROW('Sanitation Data'!D74)),NA())))</f>
        <v>#N/A</v>
      </c>
      <c r="AD80" s="134" t="e">
        <f ca="1">+IF(AND(ISNUMBER(OFFSET('Sanitation Data'!$D$12,0,10*ROW('Sanitation Data'!D74))),CS80="Yes"),OFFSET('Sanitation Data'!$D$12,0,10*ROW('Sanitation Data'!D74)),IF(AND(ISNUMBER(OFFSET('Sanitation Data'!$D$12,0,10*ROW('Sanitation Data'!D74))),CS80="No",ISNUMBER(OFFSET('Sanitation Data'!$D$12,0,10*ROW('Sanitation Data'!D74)))),CONCATENATE("[",ROUND(OFFSET('Sanitation Data'!$D$12,0,10*ROW('Sanitation Data'!D74)),0),"]"),IF(AND(ISNUMBER(OFFSET('Sanitation Data'!$D$12,0,10*ROW('Sanitation Data'!D74))),CS80="",ISNUMBER(OFFSET('Sanitation Data'!$D$12,0,10*ROW('Sanitation Data'!D74)))),OFFSET('Sanitation Data'!$D$12,0,10*ROW('Sanitation Data'!D74)),NA())))</f>
        <v>#N/A</v>
      </c>
      <c r="AE80" s="134" t="e">
        <f ca="1">+IF(AND(ISNUMBER(OFFSET('Sanitation Data'!$D$13,0,10*ROW('Sanitation Data'!D74))),CT80="Yes"),OFFSET('Sanitation Data'!$D$13,0,10*ROW('Sanitation Data'!D74)),IF(AND(ISNUMBER(OFFSET('Sanitation Data'!$D$13,0,10*ROW('Sanitation Data'!D74))),CT80="No",ISNUMBER(OFFSET('Sanitation Data'!$D$13,0,10*ROW('Sanitation Data'!D74)))),CONCATENATE("[",ROUND(OFFSET('Sanitation Data'!$D$13,0,10*ROW('Sanitation Data'!D74)),0),"]"),IF(AND(ISNUMBER(OFFSET('Sanitation Data'!$D$13,0,10*ROW('Sanitation Data'!D74))),CT80="",ISNUMBER(OFFSET('Sanitation Data'!$D$13,0,10*ROW('Sanitation Data'!D74)))),OFFSET('Sanitation Data'!$D$13,0,10*ROW('Sanitation Data'!D74)),NA())))</f>
        <v>#N/A</v>
      </c>
      <c r="AF80" s="134" t="e">
        <f ca="1">+IF(AND(ISNUMBER(OFFSET('Sanitation Data'!$E$5,0,10*ROW('Sanitation Data'!E74))),CU80="Yes"),100-OFFSET('Sanitation Data'!$E$5,0,10*ROW('Sanitation Data'!E74)),IF(AND(ISNUMBER(OFFSET('Sanitation Data'!$E$5,0,10*ROW('Sanitation Data'!E74))),CU80="No",ISNUMBER(OFFSET('Sanitation Data'!$E$5,0,10*ROW('Sanitation Data'!E74)))),CONCATENATE("[",ROUND(100-OFFSET('Sanitation Data'!$E$5,0,10*ROW('Sanitation Data'!E74)),0),"]"),IF(AND(ISNUMBER(OFFSET('Sanitation Data'!$E$5,0,10*ROW('Sanitation Data'!E74))),CU80="",ISNUMBER(OFFSET('Sanitation Data'!$E$5,0,10*ROW('Sanitation Data'!E74)))),100-OFFSET('Sanitation Data'!$E$5,0,10*ROW('Sanitation Data'!E74)),NA())))</f>
        <v>#N/A</v>
      </c>
      <c r="AG80" s="134" t="e">
        <f ca="1">+IF(AND(ISNUMBER(OFFSET('Sanitation Data'!$E$7,0,10*ROW('Sanitation Data'!E74))),CV80="Yes"),OFFSET('Sanitation Data'!$E$7,0,10*ROW('Sanitation Data'!E74)),IF(AND(ISNUMBER(OFFSET('Sanitation Data'!$E$7,0,10*ROW('Sanitation Data'!E74))),CV80="No",ISNUMBER(OFFSET('Sanitation Data'!$E$7,0,10*ROW('Sanitation Data'!E74)))),CONCATENATE("[",ROUND(OFFSET('Sanitation Data'!$E$7,0,10*ROW('Sanitation Data'!E74)),0),"]"),IF(AND(ISNUMBER(OFFSET('Sanitation Data'!$E$7,0,10*ROW('Sanitation Data'!E74))),CV80="",ISNUMBER(OFFSET('Sanitation Data'!$E$7,0,10*ROW('Sanitation Data'!E74)))),OFFSET('Sanitation Data'!$E$7,0,10*ROW('Sanitation Data'!E74)),NA())))</f>
        <v>#N/A</v>
      </c>
      <c r="AH80" s="134" t="e">
        <f ca="1">+IF(AND(ISNUMBER(OFFSET('Sanitation Data'!$E$11,0,10*ROW('Sanitation Data'!E74))),CW80="Yes"),OFFSET('Sanitation Data'!$E$11,0,10*ROW('Sanitation Data'!E74)),IF(AND(ISNUMBER(OFFSET('Sanitation Data'!$E$11,0,10*ROW('Sanitation Data'!E74))),CW80="No",ISNUMBER(OFFSET('Sanitation Data'!$E$11,0,10*ROW('Sanitation Data'!E74)))),CONCATENATE("[",ROUND(OFFSET('Sanitation Data'!$E$11,0,10*ROW('Sanitation Data'!E74)),0),"]"),IF(AND(ISNUMBER(OFFSET('Sanitation Data'!$E$11,0,10*ROW('Sanitation Data'!E74))),CW80="",ISNUMBER(OFFSET('Sanitation Data'!$E$11,0,10*ROW('Sanitation Data'!E74)))),OFFSET('Sanitation Data'!$E$11,0,10*ROW('Sanitation Data'!E74)),NA())))</f>
        <v>#N/A</v>
      </c>
      <c r="AI80" s="134" t="e">
        <f ca="1">+IF(AND(ISNUMBER(OFFSET('Sanitation Data'!$E$12,0,10*ROW('Sanitation Data'!E74))),CX80="Yes"),OFFSET('Sanitation Data'!$E$12,0,10*ROW('Sanitation Data'!E74)),IF(AND(ISNUMBER(OFFSET('Sanitation Data'!$E$12,0,10*ROW('Sanitation Data'!E74))),CX80="No",ISNUMBER(OFFSET('Sanitation Data'!$E$12,0,10*ROW('Sanitation Data'!E74)))),CONCATENATE("[",ROUND(OFFSET('Sanitation Data'!$E$12,0,10*ROW('Sanitation Data'!E74)),0),"]"),IF(AND(ISNUMBER(OFFSET('Sanitation Data'!$E$12,0,10*ROW('Sanitation Data'!E74))),CX80="",ISNUMBER(OFFSET('Sanitation Data'!$E$12,0,10*ROW('Sanitation Data'!E74)))),OFFSET('Sanitation Data'!$E$12,0,10*ROW('Sanitation Data'!E74)),NA())))</f>
        <v>#N/A</v>
      </c>
      <c r="AJ80" s="134" t="e">
        <f ca="1">+IF(AND(ISNUMBER(OFFSET('Sanitation Data'!$E$13,0,10*ROW('Sanitation Data'!E74))),CY80="Yes"),OFFSET('Sanitation Data'!$E$13,0,10*ROW('Sanitation Data'!E74)),IF(AND(ISNUMBER(OFFSET('Sanitation Data'!$E$13,0,10*ROW('Sanitation Data'!E74))),CY80="No",ISNUMBER(OFFSET('Sanitation Data'!$E$13,0,10*ROW('Sanitation Data'!E74)))),CONCATENATE("[",ROUND(OFFSET('Sanitation Data'!$E$13,0,10*ROW('Sanitation Data'!E74)),0),"]"),IF(AND(ISNUMBER(OFFSET('Sanitation Data'!$E$13,0,10*ROW('Sanitation Data'!E74))),CY80="",ISNUMBER(OFFSET('Sanitation Data'!$E$13,0,10*ROW('Sanitation Data'!E74)))),OFFSET('Sanitation Data'!$E$13,0,10*ROW('Sanitation Data'!E74)),NA())))</f>
        <v>#N/A</v>
      </c>
      <c r="AK80" s="134" t="e">
        <f ca="1">+IF(AND(ISNUMBER(OFFSET('Sanitation Data'!$F$5,0,10*ROW('Sanitation Data'!F74))),CZ80="Yes"),100-OFFSET('Sanitation Data'!$F$5,0,10*ROW('Sanitation Data'!F74)),IF(AND(ISNUMBER(OFFSET('Sanitation Data'!$F$5,0,10*ROW('Sanitation Data'!F74))),CZ80="No",ISNUMBER(OFFSET('Sanitation Data'!$F$5,0,10*ROW('Sanitation Data'!F74)))),CONCATENATE("[",ROUND(100-OFFSET('Sanitation Data'!$F$5,0,10*ROW('Sanitation Data'!F74)),0),"]"),IF(AND(ISNUMBER(OFFSET('Sanitation Data'!$F$5,0,10*ROW('Sanitation Data'!F74))),CZ80="",ISNUMBER(OFFSET('Sanitation Data'!$F$5,0,10*ROW('Sanitation Data'!F74)))),100-OFFSET('Sanitation Data'!$F$5,0,10*ROW('Sanitation Data'!F74)),NA())))</f>
        <v>#N/A</v>
      </c>
      <c r="AL80" s="134" t="e">
        <f ca="1">+IF(AND(ISNUMBER(OFFSET('Sanitation Data'!$F$7,0,10*ROW('Sanitation Data'!F74))),DA80="Yes"),OFFSET('Sanitation Data'!$F$7,0,10*ROW('Sanitation Data'!F74)),IF(AND(ISNUMBER(OFFSET('Sanitation Data'!$F$7,0,10*ROW('Sanitation Data'!F74))),DA80="No",ISNUMBER(OFFSET('Sanitation Data'!$F$7,0,10*ROW('Sanitation Data'!F74)))),CONCATENATE("[",ROUND(OFFSET('Sanitation Data'!$F$7,0,10*ROW('Sanitation Data'!F74)),0),"]"),IF(AND(ISNUMBER(OFFSET('Sanitation Data'!$F$7,0,10*ROW('Sanitation Data'!F74))),DA80="",ISNUMBER(OFFSET('Sanitation Data'!$F$7,0,10*ROW('Sanitation Data'!F74)))),OFFSET('Sanitation Data'!$F$7,0,10*ROW('Sanitation Data'!F74)),NA())))</f>
        <v>#N/A</v>
      </c>
      <c r="AM80" s="134" t="e">
        <f ca="1">+IF(AND(ISNUMBER(OFFSET('Sanitation Data'!$F$11,0,10*ROW('Sanitation Data'!F74))),DB80="Yes"),OFFSET('Sanitation Data'!$F$11,0,10*ROW('Sanitation Data'!F74)),IF(AND(ISNUMBER(OFFSET('Sanitation Data'!$F$11,0,10*ROW('Sanitation Data'!F74))),DB80="No",ISNUMBER(OFFSET('Sanitation Data'!$F$11,0,10*ROW('Sanitation Data'!F74)))),CONCATENATE("[",ROUND(OFFSET('Sanitation Data'!$F$11,0,10*ROW('Sanitation Data'!F74)),0),"]"),IF(AND(ISNUMBER(OFFSET('Sanitation Data'!$F$11,0,10*ROW('Sanitation Data'!F74))),DB80="",ISNUMBER(OFFSET('Sanitation Data'!$F$11,0,10*ROW('Sanitation Data'!F74)))),OFFSET('Sanitation Data'!$F$11,0,10*ROW('Sanitation Data'!F74)),NA())))</f>
        <v>#N/A</v>
      </c>
      <c r="AN80" s="134" t="e">
        <f ca="1">+IF(AND(ISNUMBER(OFFSET('Sanitation Data'!$F$12,0,10*ROW('Sanitation Data'!F74))),DC80="Yes"),OFFSET('Sanitation Data'!$F$12,0,10*ROW('Sanitation Data'!F74)),IF(AND(ISNUMBER(OFFSET('Sanitation Data'!$F$12,0,10*ROW('Sanitation Data'!F74))),DC80="No",ISNUMBER(OFFSET('Sanitation Data'!$F$12,0,10*ROW('Sanitation Data'!F74)))),CONCATENATE("[",ROUND(OFFSET('Sanitation Data'!$F$12,0,10*ROW('Sanitation Data'!F74)),0),"]"),IF(AND(ISNUMBER(OFFSET('Sanitation Data'!$F$12,0,10*ROW('Sanitation Data'!F74))),DC80="",ISNUMBER(OFFSET('Sanitation Data'!$F$12,0,10*ROW('Sanitation Data'!F74)))),OFFSET('Sanitation Data'!$F$12,0,10*ROW('Sanitation Data'!F74)),NA())))</f>
        <v>#N/A</v>
      </c>
      <c r="AO80" s="134" t="e">
        <f ca="1">+IF(AND(ISNUMBER(OFFSET('Sanitation Data'!$F$13,0,10*ROW('Sanitation Data'!F74))),DD80="Yes"),OFFSET('Sanitation Data'!$F$13,0,10*ROW('Sanitation Data'!F74)),IF(AND(ISNUMBER(OFFSET('Sanitation Data'!$F$13,0,10*ROW('Sanitation Data'!F74))),DD80="No",ISNUMBER(OFFSET('Sanitation Data'!$F$13,0,10*ROW('Sanitation Data'!F74)))),CONCATENATE("[",ROUND(OFFSET('Sanitation Data'!$F$13,0,10*ROW('Sanitation Data'!F74)),0),"]"),IF(AND(ISNUMBER(OFFSET('Sanitation Data'!$F$13,0,10*ROW('Sanitation Data'!F74))),DD80="",ISNUMBER(OFFSET('Sanitation Data'!$F$13,0,10*ROW('Sanitation Data'!F74)))),OFFSET('Sanitation Data'!$F$13,0,10*ROW('Sanitation Data'!F74)),NA())))</f>
        <v>#N/A</v>
      </c>
      <c r="AP80" s="134" t="e">
        <f ca="1">+IF(AND(ISNUMBER(OFFSET('Sanitation Data'!$G$5,0,10*ROW('Sanitation Data'!G74))),DE80="Yes"),100-OFFSET('Sanitation Data'!$G$5,0,10*ROW('Sanitation Data'!G74)),IF(AND(ISNUMBER(OFFSET('Sanitation Data'!$G$5,0,10*ROW('Sanitation Data'!G74))),DE80="No",ISNUMBER(OFFSET('Sanitation Data'!$G$5,0,10*ROW('Sanitation Data'!G74)))),CONCATENATE("[",ROUND(100-OFFSET('Sanitation Data'!$G$5,0,10*ROW('Sanitation Data'!G74)),0),"]"),IF(AND(ISNUMBER(OFFSET('Sanitation Data'!$G$5,0,10*ROW('Sanitation Data'!G74))),DE80="",ISNUMBER(OFFSET('Sanitation Data'!$G$5,0,10*ROW('Sanitation Data'!G74)))),100-OFFSET('Sanitation Data'!$G$5,0,10*ROW('Sanitation Data'!G74)),NA())))</f>
        <v>#N/A</v>
      </c>
      <c r="AQ80" s="134" t="e">
        <f ca="1">+IF(AND(ISNUMBER(OFFSET('Sanitation Data'!$G$7,0,10*ROW('Sanitation Data'!G74))),DF80="Yes"),OFFSET('Sanitation Data'!$G$7,0,10*ROW('Sanitation Data'!G74)),IF(AND(ISNUMBER(OFFSET('Sanitation Data'!$G$7,0,10*ROW('Sanitation Data'!G74))),DF80="No",ISNUMBER(OFFSET('Sanitation Data'!$G$7,0,10*ROW('Sanitation Data'!G74)))),CONCATENATE("[",ROUND(OFFSET('Sanitation Data'!$G$7,0,10*ROW('Sanitation Data'!G74)),0),"]"),IF(AND(ISNUMBER(OFFSET('Sanitation Data'!$G$7,0,10*ROW('Sanitation Data'!G74))),DF80="",ISNUMBER(OFFSET('Sanitation Data'!$G$7,0,10*ROW('Sanitation Data'!G74)))),OFFSET('Sanitation Data'!$G$7,0,10*ROW('Sanitation Data'!G74)),NA())))</f>
        <v>#N/A</v>
      </c>
      <c r="AR80" s="134" t="e">
        <f ca="1">+IF(AND(ISNUMBER(OFFSET('Sanitation Data'!$G$11,0,10*ROW('Sanitation Data'!G74))),DG80="Yes"),OFFSET('Sanitation Data'!$G$11,0,10*ROW('Sanitation Data'!G74)),IF(AND(ISNUMBER(OFFSET('Sanitation Data'!$G$11,0,10*ROW('Sanitation Data'!G74))),DG80="No",ISNUMBER(OFFSET('Sanitation Data'!$G$11,0,10*ROW('Sanitation Data'!G74)))),CONCATENATE("[",ROUND(OFFSET('Sanitation Data'!$G$11,0,10*ROW('Sanitation Data'!G74)),0),"]"),IF(AND(ISNUMBER(OFFSET('Sanitation Data'!$G$11,0,10*ROW('Sanitation Data'!G74))),DG80="",ISNUMBER(OFFSET('Sanitation Data'!$G$11,0,10*ROW('Sanitation Data'!G74)))),OFFSET('Sanitation Data'!$G$11,0,10*ROW('Sanitation Data'!G74)),NA())))</f>
        <v>#N/A</v>
      </c>
      <c r="AS80" s="134" t="e">
        <f ca="1">+IF(AND(ISNUMBER(OFFSET('Sanitation Data'!$G$12,0,10*ROW('Sanitation Data'!G74))),DH80="Yes"),OFFSET('Sanitation Data'!$G$12,0,10*ROW('Sanitation Data'!G74)),IF(AND(ISNUMBER(OFFSET('Sanitation Data'!$G$12,0,10*ROW('Sanitation Data'!G74))),DH80="No",ISNUMBER(OFFSET('Sanitation Data'!$G$12,0,10*ROW('Sanitation Data'!G74)))),CONCATENATE("[",ROUND(OFFSET('Sanitation Data'!$G$12,0,10*ROW('Sanitation Data'!G74)),0),"]"),IF(AND(ISNUMBER(OFFSET('Sanitation Data'!$G$12,0,10*ROW('Sanitation Data'!G74))),DH80="",ISNUMBER(OFFSET('Sanitation Data'!$G$12,0,10*ROW('Sanitation Data'!G74)))),OFFSET('Sanitation Data'!$G$12,0,10*ROW('Sanitation Data'!G74)),NA())))</f>
        <v>#N/A</v>
      </c>
      <c r="AT80" s="134" t="e">
        <f ca="1">+IF(AND(ISNUMBER(OFFSET('Sanitation Data'!$G$13,0,10*ROW('Sanitation Data'!G74))),DI80="Yes"),OFFSET('Sanitation Data'!$G$13,0,10*ROW('Sanitation Data'!G74)),IF(AND(ISNUMBER(OFFSET('Sanitation Data'!$G$13,0,10*ROW('Sanitation Data'!G74))),DI80="No",ISNUMBER(OFFSET('Sanitation Data'!$G$13,0,10*ROW('Sanitation Data'!G74)))),CONCATENATE("[",ROUND(OFFSET('Sanitation Data'!$G$13,0,10*ROW('Sanitation Data'!G74)),0),"]"),IF(AND(ISNUMBER(OFFSET('Sanitation Data'!$G$13,0,10*ROW('Sanitation Data'!G74))),DI80="",ISNUMBER(OFFSET('Sanitation Data'!$G$13,0,10*ROW('Sanitation Data'!G74)))),OFFSET('Sanitation Data'!$G$13,0,10*ROW('Sanitation Data'!G74)),NA())))</f>
        <v>#N/A</v>
      </c>
      <c r="AU80" s="134" t="e">
        <f ca="1">+IF(AND(ISNUMBER(OFFSET('Sanitation Data'!$H$5,0,10*ROW('Sanitation Data'!H74))),DJ80="Yes"),100-OFFSET('Sanitation Data'!$H$5,0,10*ROW('Sanitation Data'!H74)),IF(AND(ISNUMBER(OFFSET('Sanitation Data'!$H$5,0,10*ROW('Sanitation Data'!H74))),DJ80="No",ISNUMBER(OFFSET('Sanitation Data'!$H$5,0,10*ROW('Sanitation Data'!H74)))),CONCATENATE("[",ROUND(100-OFFSET('Sanitation Data'!$H$5,0,10*ROW('Sanitation Data'!H74)),0),"]"),IF(AND(ISNUMBER(OFFSET('Sanitation Data'!$H$5,0,10*ROW('Sanitation Data'!H74))),DJ80="",ISNUMBER(OFFSET('Sanitation Data'!$H$5,0,10*ROW('Sanitation Data'!H74)))),100-OFFSET('Sanitation Data'!$H$5,0,10*ROW('Sanitation Data'!H74)),NA())))</f>
        <v>#N/A</v>
      </c>
      <c r="AV80" s="134" t="e">
        <f ca="1">+IF(AND(ISNUMBER(OFFSET('Sanitation Data'!$H$7,0,10*ROW('Sanitation Data'!H74))),DK80="Yes"),OFFSET('Sanitation Data'!$H$7,0,10*ROW('Sanitation Data'!H74)),IF(AND(ISNUMBER(OFFSET('Sanitation Data'!$H$7,0,10*ROW('Sanitation Data'!H74))),DK80="No",ISNUMBER(OFFSET('Sanitation Data'!$H$7,0,10*ROW('Sanitation Data'!H74)))),CONCATENATE("[",ROUND(OFFSET('Sanitation Data'!$H$7,0,10*ROW('Sanitation Data'!H74)),0),"]"),IF(AND(ISNUMBER(OFFSET('Sanitation Data'!$H$7,0,10*ROW('Sanitation Data'!H74))),DK80="",ISNUMBER(OFFSET('Sanitation Data'!$H$7,0,10*ROW('Sanitation Data'!H74)))),OFFSET('Sanitation Data'!$H$7,0,10*ROW('Sanitation Data'!H74)),NA())))</f>
        <v>#N/A</v>
      </c>
      <c r="AW80" s="134" t="e">
        <f ca="1">+IF(AND(ISNUMBER(OFFSET('Sanitation Data'!$H$11,0,10*ROW('Sanitation Data'!H74))),DL80="Yes"),OFFSET('Sanitation Data'!$H$11,0,10*ROW('Sanitation Data'!H74)),IF(AND(ISNUMBER(OFFSET('Sanitation Data'!$H$11,0,10*ROW('Sanitation Data'!H74))),DL80="No",ISNUMBER(OFFSET('Sanitation Data'!$H$11,0,10*ROW('Sanitation Data'!H74)))),CONCATENATE("[",ROUND(OFFSET('Sanitation Data'!$H$11,0,10*ROW('Sanitation Data'!H74)),0),"]"),IF(AND(ISNUMBER(OFFSET('Sanitation Data'!$H$11,0,10*ROW('Sanitation Data'!H74))),DL80="",ISNUMBER(OFFSET('Sanitation Data'!$H$11,0,10*ROW('Sanitation Data'!H74)))),OFFSET('Sanitation Data'!$H$11,0,10*ROW('Sanitation Data'!H74)),NA())))</f>
        <v>#N/A</v>
      </c>
      <c r="AX80" s="134" t="e">
        <f ca="1">+IF(AND(ISNUMBER(OFFSET('Sanitation Data'!$H$12,0,10*ROW('Sanitation Data'!H74))),DM80="Yes"),OFFSET('Sanitation Data'!$H$12,0,10*ROW('Sanitation Data'!H74)),IF(AND(ISNUMBER(OFFSET('Sanitation Data'!$H$12,0,10*ROW('Sanitation Data'!H74))),DM80="No",ISNUMBER(OFFSET('Sanitation Data'!$H$12,0,10*ROW('Sanitation Data'!H74)))),CONCATENATE("[",ROUND(OFFSET('Sanitation Data'!$H$12,0,10*ROW('Sanitation Data'!H74)),0),"]"),IF(AND(ISNUMBER(OFFSET('Sanitation Data'!$H$12,0,10*ROW('Sanitation Data'!H74))),DM80="",ISNUMBER(OFFSET('Sanitation Data'!$H$12,0,10*ROW('Sanitation Data'!H74)))),OFFSET('Sanitation Data'!$H$12,0,10*ROW('Sanitation Data'!H74)),NA())))</f>
        <v>#N/A</v>
      </c>
      <c r="AY80" s="134" t="e">
        <f ca="1">+IF(AND(ISNUMBER(OFFSET('Sanitation Data'!$H$13,0,10*ROW('Sanitation Data'!H74))),DN80="Yes"),OFFSET('Sanitation Data'!$H$13,0,10*ROW('Sanitation Data'!H74)),IF(AND(ISNUMBER(OFFSET('Sanitation Data'!$H$13,0,10*ROW('Sanitation Data'!H74))),DN80="No",ISNUMBER(OFFSET('Sanitation Data'!$H$13,0,10*ROW('Sanitation Data'!H74)))),CONCATENATE("[",ROUND(OFFSET('Sanitation Data'!$H$13,0,10*ROW('Sanitation Data'!H74)),0),"]"),IF(AND(ISNUMBER(OFFSET('Sanitation Data'!$H$13,0,10*ROW('Sanitation Data'!H74))),DN80="",ISNUMBER(OFFSET('Sanitation Data'!$H$13,0,10*ROW('Sanitation Data'!H74)))),OFFSET('Sanitation Data'!$H$13,0,10*ROW('Sanitation Data'!H74)),NA())))</f>
        <v>#N/A</v>
      </c>
      <c r="AZ80" s="135" t="e">
        <f ca="1">+IF(AND(ISNUMBER(OFFSET('Hygiene Data'!$C$6,0,10*ROW('Hygiene Data'!C74))),DO80="Yes"),OFFSET('Hygiene Data'!$C$6,0,10*ROW('Hygiene Data'!C74)),IF(AND(ISNUMBER(OFFSET('Hygiene Data'!$C$6,0,10*ROW('Hygiene Data'!C74))),DO80="No",ISNUMBER(OFFSET('Hygiene Data'!$C$6,0,10*ROW('Hygiene Data'!C74)))),CONCATENATE("[",ROUND(OFFSET('Hygiene Data'!$C$6,0,10*ROW('Hygiene Data'!C74)),0),"]"),IF(AND(ISNUMBER(OFFSET('Hygiene Data'!$C$6,0,10*ROW('Hygiene Data'!C74))),DO80="",ISNUMBER(OFFSET('Hygiene Data'!$C$6,0,10*ROW('Hygiene Data'!C74)))),OFFSET('Hygiene Data'!$C$6,0,10*ROW('Hygiene Data'!C74)),NA())))</f>
        <v>#N/A</v>
      </c>
      <c r="BA80" s="135" t="e">
        <f ca="1">+IF(AND(ISNUMBER(OFFSET('Hygiene Data'!$C$8,0,10*ROW('Hygiene Data'!C74))),DP80="Yes"),OFFSET('Hygiene Data'!$C$8,0,10*ROW('Hygiene Data'!C74)),IF(AND(ISNUMBER(OFFSET('Hygiene Data'!$C$8,0,10*ROW('Hygiene Data'!C74))),DP80="No",ISNUMBER(OFFSET('Hygiene Data'!$C$8,0,10*ROW('Hygiene Data'!C74)))),CONCATENATE("[",ROUND(OFFSET('Hygiene Data'!$C$8,0,10*ROW('Hygiene Data'!C74)),0),"]"),IF(AND(ISNUMBER(OFFSET('Hygiene Data'!$C$8,0,10*ROW('Hygiene Data'!C74))),DP80="",ISNUMBER(OFFSET('Hygiene Data'!$C$8,0,10*ROW('Hygiene Data'!C74)))),OFFSET('Hygiene Data'!$C$8,0,10*ROW('Hygiene Data'!C74)),NA())))</f>
        <v>#N/A</v>
      </c>
      <c r="BB80" s="135" t="e">
        <f ca="1">+IF(AND(ISNUMBER(OFFSET('Hygiene Data'!$C$10,0,10*ROW('Hygiene Data'!C74))),DQ80="Yes"),OFFSET('Hygiene Data'!$C$10,0,10*ROW('Hygiene Data'!C74)),IF(AND(ISNUMBER(OFFSET('Hygiene Data'!$C$10,0,10*ROW('Hygiene Data'!C74))),DQ80="No",ISNUMBER(OFFSET('Hygiene Data'!$C$10,0,10*ROW('Hygiene Data'!C74)))),CONCATENATE("[",ROUND(OFFSET('Hygiene Data'!$C$10,0,10*ROW('Hygiene Data'!C74)),0),"]"),IF(AND(ISNUMBER(OFFSET('Hygiene Data'!$C$10,0,10*ROW('Hygiene Data'!C74))),DQ80="",ISNUMBER(OFFSET('Hygiene Data'!$C$10,0,10*ROW('Hygiene Data'!C74)))),OFFSET('Hygiene Data'!$C$10,0,10*ROW('Hygiene Data'!C74)),NA())))</f>
        <v>#N/A</v>
      </c>
      <c r="BC80" s="135" t="e">
        <f ca="1">+IF(AND(ISNUMBER(OFFSET('Hygiene Data'!$D$6,0,10*ROW('Hygiene Data'!D74))),DR80="Yes"),OFFSET('Hygiene Data'!$D$6,0,10*ROW('Hygiene Data'!D74)),IF(AND(ISNUMBER(OFFSET('Hygiene Data'!$D$6,0,10*ROW('Hygiene Data'!D74))),DR80="No",ISNUMBER(OFFSET('Hygiene Data'!$D$6,0,10*ROW('Hygiene Data'!D74)))),CONCATENATE("[",ROUND(OFFSET('Hygiene Data'!$D$6,0,10*ROW('Hygiene Data'!D74)),0),"]"),IF(AND(ISNUMBER(OFFSET('Hygiene Data'!$D$6,0,10*ROW('Hygiene Data'!D74))),DR80="",ISNUMBER(OFFSET('Hygiene Data'!$D$6,0,10*ROW('Hygiene Data'!D74)))),OFFSET('Hygiene Data'!$D$6,0,10*ROW('Hygiene Data'!D74)),NA())))</f>
        <v>#N/A</v>
      </c>
      <c r="BD80" s="135" t="e">
        <f ca="1">+IF(AND(ISNUMBER(OFFSET('Hygiene Data'!$D$8,0,10*ROW('Hygiene Data'!D74))),DS80="Yes"),OFFSET('Hygiene Data'!$D$8,0,10*ROW('Hygiene Data'!D74)),IF(AND(ISNUMBER(OFFSET('Hygiene Data'!$D$8,0,10*ROW('Hygiene Data'!D74))),DS80="No",ISNUMBER(OFFSET('Hygiene Data'!$D$8,0,10*ROW('Hygiene Data'!D74)))),CONCATENATE("[",ROUND(OFFSET('Hygiene Data'!$D$8,0,10*ROW('Hygiene Data'!D74)),0),"]"),IF(AND(ISNUMBER(OFFSET('Hygiene Data'!$D$8,0,10*ROW('Hygiene Data'!D74))),DS80="",ISNUMBER(OFFSET('Hygiene Data'!$D$8,0,10*ROW('Hygiene Data'!D74)))),OFFSET('Hygiene Data'!$D$8,0,10*ROW('Hygiene Data'!D74)),NA())))</f>
        <v>#N/A</v>
      </c>
      <c r="BE80" s="135" t="e">
        <f ca="1">+IF(AND(ISNUMBER(OFFSET('Hygiene Data'!$D$10,0,10*ROW('Hygiene Data'!D74))),DT80="Yes"),OFFSET('Hygiene Data'!$D$10,0,10*ROW('Hygiene Data'!D74)),IF(AND(ISNUMBER(OFFSET('Hygiene Data'!$D$10,0,10*ROW('Hygiene Data'!D74))),DT80="No",ISNUMBER(OFFSET('Hygiene Data'!$D$10,0,10*ROW('Hygiene Data'!D74)))),CONCATENATE("[",ROUND(OFFSET('Hygiene Data'!$D$10,0,10*ROW('Hygiene Data'!D74)),0),"]"),IF(AND(ISNUMBER(OFFSET('Hygiene Data'!$D$10,0,10*ROW('Hygiene Data'!D74))),DT80="",ISNUMBER(OFFSET('Hygiene Data'!$D$10,0,10*ROW('Hygiene Data'!D74)))),OFFSET('Hygiene Data'!$D$10,0,10*ROW('Hygiene Data'!D74)),NA())))</f>
        <v>#N/A</v>
      </c>
      <c r="BF80" s="135" t="e">
        <f ca="1">+IF(AND(ISNUMBER(OFFSET('Hygiene Data'!$E$6,0,10*ROW('Hygiene Data'!E74))),DU80="Yes"),OFFSET('Hygiene Data'!$E$6,0,10*ROW('Hygiene Data'!E74)),IF(AND(ISNUMBER(OFFSET('Hygiene Data'!$E$6,0,10*ROW('Hygiene Data'!E74))),DU80="No",ISNUMBER(OFFSET('Hygiene Data'!$E$6,0,10*ROW('Hygiene Data'!E74)))),CONCATENATE("[",ROUND(OFFSET('Hygiene Data'!$E$6,0,10*ROW('Hygiene Data'!E74)),0),"]"),IF(AND(ISNUMBER(OFFSET('Hygiene Data'!$E$6,0,10*ROW('Hygiene Data'!E74))),DU80="",ISNUMBER(OFFSET('Hygiene Data'!$E$6,0,10*ROW('Hygiene Data'!E74)))),OFFSET('Hygiene Data'!$E$6,0,10*ROW('Hygiene Data'!E74)),NA())))</f>
        <v>#N/A</v>
      </c>
      <c r="BG80" s="135" t="e">
        <f ca="1">+IF(AND(ISNUMBER(OFFSET('Hygiene Data'!$E$8,0,10*ROW('Hygiene Data'!E74))),DV80="Yes"),OFFSET('Hygiene Data'!$E$8,0,10*ROW('Hygiene Data'!E74)),IF(AND(ISNUMBER(OFFSET('Hygiene Data'!$E$8,0,10*ROW('Hygiene Data'!E74))),DV80="No",ISNUMBER(OFFSET('Hygiene Data'!$E$8,0,10*ROW('Hygiene Data'!E74)))),CONCATENATE("[",ROUND(OFFSET('Hygiene Data'!$E$8,0,10*ROW('Hygiene Data'!E74)),0),"]"),IF(AND(ISNUMBER(OFFSET('Hygiene Data'!$E$8,0,10*ROW('Hygiene Data'!E74))),DV80="",ISNUMBER(OFFSET('Hygiene Data'!$E$8,0,10*ROW('Hygiene Data'!E74)))),OFFSET('Hygiene Data'!$E$8,0,10*ROW('Hygiene Data'!E74)),NA())))</f>
        <v>#N/A</v>
      </c>
      <c r="BH80" s="135" t="e">
        <f ca="1">+IF(AND(ISNUMBER(OFFSET('Hygiene Data'!$E$10,0,10*ROW('Hygiene Data'!E74))),DW80="Yes"),OFFSET('Hygiene Data'!$E$10,0,10*ROW('Hygiene Data'!E74)),IF(AND(ISNUMBER(OFFSET('Hygiene Data'!$E$10,0,10*ROW('Hygiene Data'!E74))),DW80="No",ISNUMBER(OFFSET('Hygiene Data'!$E$10,0,10*ROW('Hygiene Data'!E74)))),CONCATENATE("[",ROUND(OFFSET('Hygiene Data'!$E$10,0,10*ROW('Hygiene Data'!E74)),0),"]"),IF(AND(ISNUMBER(OFFSET('Hygiene Data'!$E$10,0,10*ROW('Hygiene Data'!E74))),DW80="",ISNUMBER(OFFSET('Hygiene Data'!$E$10,0,10*ROW('Hygiene Data'!E74)))),OFFSET('Hygiene Data'!$E$10,0,10*ROW('Hygiene Data'!E74)),NA())))</f>
        <v>#N/A</v>
      </c>
      <c r="BI80" s="135" t="e">
        <f ca="1">+IF(AND(ISNUMBER(OFFSET('Hygiene Data'!$F$6,0,10*ROW('Hygiene Data'!F74))),DX80="Yes"),OFFSET('Hygiene Data'!$F$6,0,10*ROW('Hygiene Data'!F74)),IF(AND(ISNUMBER(OFFSET('Hygiene Data'!$F$6,0,10*ROW('Hygiene Data'!F74))),DX80="No",ISNUMBER(OFFSET('Hygiene Data'!$F$6,0,10*ROW('Hygiene Data'!F74)))),CONCATENATE("[",ROUND(OFFSET('Hygiene Data'!$F$6,0,10*ROW('Hygiene Data'!F74)),0),"]"),IF(AND(ISNUMBER(OFFSET('Hygiene Data'!$F$6,0,10*ROW('Hygiene Data'!F74))),DX80="",ISNUMBER(OFFSET('Hygiene Data'!$F$6,0,10*ROW('Hygiene Data'!F74)))),OFFSET('Hygiene Data'!$F$6,0,10*ROW('Hygiene Data'!F74)),NA())))</f>
        <v>#N/A</v>
      </c>
      <c r="BJ80" s="135" t="e">
        <f ca="1">+IF(AND(ISNUMBER(OFFSET('Hygiene Data'!$F$8,0,10*ROW('Hygiene Data'!F74))),DY80="Yes"),OFFSET('Hygiene Data'!$F$8,0,10*ROW('Hygiene Data'!F74)),IF(AND(ISNUMBER(OFFSET('Hygiene Data'!$F$8,0,10*ROW('Hygiene Data'!F74))),DY80="No",ISNUMBER(OFFSET('Hygiene Data'!$F$8,0,10*ROW('Hygiene Data'!F74)))),CONCATENATE("[",ROUND(OFFSET('Hygiene Data'!$F$8,0,10*ROW('Hygiene Data'!F74)),0),"]"),IF(AND(ISNUMBER(OFFSET('Hygiene Data'!$F$8,0,10*ROW('Hygiene Data'!F74))),DY80="",ISNUMBER(OFFSET('Hygiene Data'!$F$8,0,10*ROW('Hygiene Data'!F74)))),OFFSET('Hygiene Data'!$F$8,0,10*ROW('Hygiene Data'!F74)),NA())))</f>
        <v>#N/A</v>
      </c>
      <c r="BK80" s="135" t="e">
        <f ca="1">+IF(AND(ISNUMBER(OFFSET('Hygiene Data'!$F$10,0,10*ROW('Hygiene Data'!F74))),DZ80="Yes"),OFFSET('Hygiene Data'!$F$10,0,10*ROW('Hygiene Data'!F74)),IF(AND(ISNUMBER(OFFSET('Hygiene Data'!$F$10,0,10*ROW('Hygiene Data'!F74))),DZ80="No",ISNUMBER(OFFSET('Hygiene Data'!$F$10,0,10*ROW('Hygiene Data'!F74)))),CONCATENATE("[",ROUND(OFFSET('Hygiene Data'!$F$10,0,10*ROW('Hygiene Data'!F74)),0),"]"),IF(AND(ISNUMBER(OFFSET('Hygiene Data'!$F$10,0,10*ROW('Hygiene Data'!F74))),DZ80="",ISNUMBER(OFFSET('Hygiene Data'!$F$10,0,10*ROW('Hygiene Data'!F74)))),OFFSET('Hygiene Data'!$F$10,0,10*ROW('Hygiene Data'!F74)),NA())))</f>
        <v>#N/A</v>
      </c>
      <c r="BL80" s="135" t="e">
        <f ca="1">+IF(AND(ISNUMBER(OFFSET('Hygiene Data'!$G$6,0,10*ROW('Hygiene Data'!G74))),EA80="Yes"),OFFSET('Hygiene Data'!$G$6,0,10*ROW('Hygiene Data'!G74)),IF(AND(ISNUMBER(OFFSET('Hygiene Data'!$G$6,0,10*ROW('Hygiene Data'!G74))),EA80="No",ISNUMBER(OFFSET('Hygiene Data'!$G$6,0,10*ROW('Hygiene Data'!G74)))),CONCATENATE("[",ROUND(OFFSET('Hygiene Data'!$G$6,0,10*ROW('Hygiene Data'!G74)),0),"]"),IF(AND(ISNUMBER(OFFSET('Hygiene Data'!$G$6,0,10*ROW('Hygiene Data'!G74))),EA80="",ISNUMBER(OFFSET('Hygiene Data'!$G$6,0,10*ROW('Hygiene Data'!G74)))),OFFSET('Hygiene Data'!$G$6,0,10*ROW('Hygiene Data'!G74)),NA())))</f>
        <v>#N/A</v>
      </c>
      <c r="BM80" s="135" t="e">
        <f ca="1">+IF(AND(ISNUMBER(OFFSET('Hygiene Data'!$G$8,0,10*ROW('Hygiene Data'!G74))),EB80="Yes"),OFFSET('Hygiene Data'!$G$8,0,10*ROW('Hygiene Data'!G74)),IF(AND(ISNUMBER(OFFSET('Hygiene Data'!$G$8,0,10*ROW('Hygiene Data'!G74))),EB80="No",ISNUMBER(OFFSET('Hygiene Data'!$G$8,0,10*ROW('Hygiene Data'!G74)))),CONCATENATE("[",ROUND(OFFSET('Hygiene Data'!$G$8,0,10*ROW('Hygiene Data'!G74)),0),"]"),IF(AND(ISNUMBER(OFFSET('Hygiene Data'!$G$8,0,10*ROW('Hygiene Data'!G74))),EB80="",ISNUMBER(OFFSET('Hygiene Data'!$G$8,0,10*ROW('Hygiene Data'!G74)))),OFFSET('Hygiene Data'!$G$8,0,10*ROW('Hygiene Data'!G74)),NA())))</f>
        <v>#N/A</v>
      </c>
      <c r="BN80" s="135" t="e">
        <f ca="1">+IF(AND(ISNUMBER(OFFSET('Hygiene Data'!$G$10,0,10*ROW('Hygiene Data'!G74))),EC80="Yes"),OFFSET('Hygiene Data'!$G$10,0,10*ROW('Hygiene Data'!G74)),IF(AND(ISNUMBER(OFFSET('Hygiene Data'!$G$10,0,10*ROW('Hygiene Data'!G74))),EC80="No",ISNUMBER(OFFSET('Hygiene Data'!$G$10,0,10*ROW('Hygiene Data'!G74)))),CONCATENATE("[",ROUND(OFFSET('Hygiene Data'!$G$10,0,10*ROW('Hygiene Data'!G74)),0),"]"),IF(AND(ISNUMBER(OFFSET('Hygiene Data'!$G$10,0,10*ROW('Hygiene Data'!G74))),EC80="",ISNUMBER(OFFSET('Hygiene Data'!$G$10,0,10*ROW('Hygiene Data'!G74)))),OFFSET('Hygiene Data'!$G$10,0,10*ROW('Hygiene Data'!G74)),NA())))</f>
        <v>#N/A</v>
      </c>
      <c r="BO80" s="135" t="e">
        <f ca="1">+IF(AND(ISNUMBER(OFFSET('Hygiene Data'!$H$6,0,10*ROW('Hygiene Data'!H74))),ED80="Yes"),OFFSET('Hygiene Data'!$H$6,0,10*ROW('Hygiene Data'!H74)),IF(AND(ISNUMBER(OFFSET('Hygiene Data'!$H$6,0,10*ROW('Hygiene Data'!H74))),ED80="No",ISNUMBER(OFFSET('Hygiene Data'!$H$6,0,10*ROW('Hygiene Data'!H74)))),CONCATENATE("[",ROUND(OFFSET('Hygiene Data'!$H$6,0,10*ROW('Hygiene Data'!H74)),0),"]"),IF(AND(ISNUMBER(OFFSET('Hygiene Data'!$H$6,0,10*ROW('Hygiene Data'!H74))),ED80="",ISNUMBER(OFFSET('Hygiene Data'!$H$6,0,10*ROW('Hygiene Data'!H74)))),OFFSET('Hygiene Data'!$H$6,0,10*ROW('Hygiene Data'!H74)),NA())))</f>
        <v>#N/A</v>
      </c>
      <c r="BP80" s="135" t="e">
        <f ca="1">+IF(AND(ISNUMBER(OFFSET('Hygiene Data'!$H$8,0,10*ROW('Hygiene Data'!H74))),EE80="Yes"),OFFSET('Hygiene Data'!$H$8,0,10*ROW('Hygiene Data'!H74)),IF(AND(ISNUMBER(OFFSET('Hygiene Data'!$H$8,0,10*ROW('Hygiene Data'!H74))),EE80="No",ISNUMBER(OFFSET('Hygiene Data'!$H$8,0,10*ROW('Hygiene Data'!H74)))),CONCATENATE("[",ROUND(OFFSET('Hygiene Data'!$H$8,0,10*ROW('Hygiene Data'!H74)),0),"]"),IF(AND(ISNUMBER(OFFSET('Hygiene Data'!$H$8,0,10*ROW('Hygiene Data'!H74))),EE80="",ISNUMBER(OFFSET('Hygiene Data'!$H$8,0,10*ROW('Hygiene Data'!H74)))),OFFSET('Hygiene Data'!$H$8,0,10*ROW('Hygiene Data'!H74)),NA())))</f>
        <v>#N/A</v>
      </c>
      <c r="BQ80" s="135" t="e">
        <f ca="1">+IF(AND(ISNUMBER(OFFSET('Hygiene Data'!$H$10,0,10*ROW('Hygiene Data'!H74))),EF80="Yes"),OFFSET('Hygiene Data'!$H$10,0,10*ROW('Hygiene Data'!H74)),IF(AND(ISNUMBER(OFFSET('Hygiene Data'!$H$10,0,10*ROW('Hygiene Data'!H74))),EF80="No",ISNUMBER(OFFSET('Hygiene Data'!$H$10,0,10*ROW('Hygiene Data'!H74)))),CONCATENATE("[",ROUND(OFFSET('Hygiene Data'!$H$10,0,10*ROW('Hygiene Data'!H74)),0),"]"),IF(AND(ISNUMBER(OFFSET('Hygiene Data'!$H$10,0,10*ROW('Hygiene Data'!H74))),EF80="",ISNUMBER(OFFSET('Hygiene Data'!$H$10,0,10*ROW('Hygiene Data'!H74)))),OFFSET('Hygiene Data'!$H$10,0,10*ROW('Hygiene Data'!H74)),NA())))</f>
        <v>#N/A</v>
      </c>
      <c r="BS80" s="34" t="str">
        <f ca="1">+IF(OFFSET('Water Data'!$C$28,0,10*ROW('Water Data'!C74))="","",OFFSET('Water Data'!$C$28,0,10*ROW('Water Data'!C74)))</f>
        <v/>
      </c>
      <c r="BT80" s="34" t="str">
        <f ca="1">+IF(OFFSET('Water Data'!$C$29,0,10*ROW('Water Data'!C74))="","",OFFSET('Water Data'!$C$29,0,10*ROW('Water Data'!C74)))</f>
        <v/>
      </c>
      <c r="BU80" s="34" t="str">
        <f ca="1">+IF(OFFSET('Water Data'!$C$30,0,10*ROW('Water Data'!C74))="","",OFFSET('Water Data'!$C$30,0,10*ROW('Water Data'!C74)))</f>
        <v/>
      </c>
      <c r="BV80" s="34" t="str">
        <f ca="1">+IF(OFFSET('Water Data'!$D$28,0,10*ROW('Water Data'!D74))="","",OFFSET('Water Data'!$D$28,0,10*ROW('Water Data'!D74)))</f>
        <v/>
      </c>
      <c r="BW80" s="34" t="str">
        <f ca="1">+IF(OFFSET('Water Data'!$D$29,0,10*ROW('Water Data'!D74))="","",OFFSET('Water Data'!$D$29,0,10*ROW('Water Data'!D74)))</f>
        <v/>
      </c>
      <c r="BX80" s="34" t="str">
        <f ca="1">+IF(OFFSET('Water Data'!$D$30,0,10*ROW('Water Data'!D74))="","",OFFSET('Water Data'!$D$30,0,10*ROW('Water Data'!D74)))</f>
        <v/>
      </c>
      <c r="BY80" s="34" t="str">
        <f ca="1">+IF(OFFSET('Water Data'!$E$28,0,10*ROW('Water Data'!E74))="","",OFFSET('Water Data'!$E$28,0,10*ROW('Water Data'!E74)))</f>
        <v/>
      </c>
      <c r="BZ80" s="34" t="str">
        <f ca="1">+IF(OFFSET('Water Data'!$E$29,0,10*ROW('Water Data'!E74))="","",OFFSET('Water Data'!$E$29,0,10*ROW('Water Data'!E74)))</f>
        <v/>
      </c>
      <c r="CA80" s="34" t="str">
        <f ca="1">+IF(OFFSET('Water Data'!$E$30,0,10*ROW('Water Data'!E74))="","",OFFSET('Water Data'!$E$30,0,10*ROW('Water Data'!E74)))</f>
        <v/>
      </c>
      <c r="CB80" s="34" t="str">
        <f ca="1">+IF(OFFSET('Water Data'!$F$28,0,10*ROW('Water Data'!F74))="","",OFFSET('Water Data'!$F$28,0,10*ROW('Water Data'!F74)))</f>
        <v/>
      </c>
      <c r="CC80" s="34" t="str">
        <f ca="1">+IF(OFFSET('Water Data'!$F$29,0,10*ROW('Water Data'!F74))="","",OFFSET('Water Data'!$F$29,0,10*ROW('Water Data'!F74)))</f>
        <v/>
      </c>
      <c r="CD80" s="34" t="str">
        <f ca="1">+IF(OFFSET('Water Data'!$F$30,0,10*ROW('Water Data'!F74))="","",OFFSET('Water Data'!$F$30,0,10*ROW('Water Data'!F74)))</f>
        <v/>
      </c>
      <c r="CE80" s="34" t="str">
        <f ca="1">+IF(OFFSET('Water Data'!$G$28,0,10*ROW('Water Data'!G74))="","",OFFSET('Water Data'!$G$28,0,10*ROW('Water Data'!G74)))</f>
        <v/>
      </c>
      <c r="CF80" s="34" t="str">
        <f ca="1">+IF(OFFSET('Water Data'!$G$29,0,10*ROW('Water Data'!G74))="","",OFFSET('Water Data'!$G$29,0,10*ROW('Water Data'!G74)))</f>
        <v/>
      </c>
      <c r="CG80" s="34" t="str">
        <f ca="1">+IF(OFFSET('Water Data'!$G$30,0,10*ROW('Water Data'!G74))="","",OFFSET('Water Data'!$G$30,0,10*ROW('Water Data'!G74)))</f>
        <v/>
      </c>
      <c r="CH80" s="34" t="str">
        <f ca="1">+IF(OFFSET('Water Data'!$H$28,0,10*ROW('Water Data'!H74))="","",OFFSET('Water Data'!$H$28,0,10*ROW('Water Data'!H74)))</f>
        <v/>
      </c>
      <c r="CI80" s="34" t="str">
        <f ca="1">+IF(OFFSET('Water Data'!$H$29,0,10*ROW('Water Data'!H74))="","",OFFSET('Water Data'!$H$29,0,10*ROW('Water Data'!H74)))</f>
        <v/>
      </c>
      <c r="CJ80" s="34" t="str">
        <f ca="1">+IF(OFFSET('Water Data'!$H$30,0,10*ROW('Water Data'!H74))="","",OFFSET('Water Data'!$H$30,0,10*ROW('Water Data'!H74)))</f>
        <v/>
      </c>
      <c r="CK80" s="34" t="str">
        <f ca="1">+IF(OFFSET('Sanitation Data'!$C$29,0,10*ROW('Sanitation Data'!C74))="","",OFFSET('Sanitation Data'!$C$29,0,10*ROW('Sanitation Data'!C74)))</f>
        <v/>
      </c>
      <c r="CL80" s="34" t="str">
        <f ca="1">+IF(OFFSET('Sanitation Data'!$C$30,0,10*ROW('Sanitation Data'!C74))="","",OFFSET('Sanitation Data'!$C$30,0,10*ROW('Sanitation Data'!C74)))</f>
        <v/>
      </c>
      <c r="CM80" s="34" t="str">
        <f ca="1">+IF(OFFSET('Sanitation Data'!$C$31,0,10*ROW('Sanitation Data'!C74))="","",OFFSET('Sanitation Data'!$C$31,0,10*ROW('Sanitation Data'!C74)))</f>
        <v/>
      </c>
      <c r="CN80" s="34" t="str">
        <f ca="1">+IF(OFFSET('Sanitation Data'!$C$32,0,10*ROW('Sanitation Data'!C74))="","",OFFSET('Sanitation Data'!$C$32,0,10*ROW('Sanitation Data'!C74)))</f>
        <v/>
      </c>
      <c r="CO80" s="34" t="str">
        <f ca="1">+IF(OFFSET('Sanitation Data'!$C$33,0,10*ROW('Sanitation Data'!C74))="","",OFFSET('Sanitation Data'!$C$33,0,10*ROW('Sanitation Data'!C74)))</f>
        <v/>
      </c>
      <c r="CP80" s="34" t="str">
        <f ca="1">+IF(OFFSET('Sanitation Data'!$D$29,0,10*ROW('Sanitation Data'!D74))="","",OFFSET('Sanitation Data'!$D$29,0,10*ROW('Sanitation Data'!D74)))</f>
        <v/>
      </c>
      <c r="CQ80" s="34" t="str">
        <f ca="1">+IF(OFFSET('Sanitation Data'!$D$30,0,10*ROW('Sanitation Data'!D74))="","",OFFSET('Sanitation Data'!$D$30,0,10*ROW('Sanitation Data'!D74)))</f>
        <v/>
      </c>
      <c r="CR80" s="34" t="str">
        <f ca="1">+IF(OFFSET('Sanitation Data'!$D$31,0,10*ROW('Sanitation Data'!D74))="","",OFFSET('Sanitation Data'!$D$31,0,10*ROW('Sanitation Data'!D74)))</f>
        <v/>
      </c>
      <c r="CS80" s="34" t="str">
        <f ca="1">+IF(OFFSET('Sanitation Data'!$D$32,0,10*ROW('Sanitation Data'!D74))="","",OFFSET('Sanitation Data'!$D$32,0,10*ROW('Sanitation Data'!D74)))</f>
        <v/>
      </c>
      <c r="CT80" s="34" t="str">
        <f ca="1">+IF(OFFSET('Sanitation Data'!$D$33,0,10*ROW('Sanitation Data'!D74))="","",OFFSET('Sanitation Data'!$D$33,0,10*ROW('Sanitation Data'!D74)))</f>
        <v/>
      </c>
      <c r="CU80" s="34" t="str">
        <f ca="1">+IF(OFFSET('Sanitation Data'!$E$29,0,10*ROW('Sanitation Data'!E74))="","",OFFSET('Sanitation Data'!$E$29,0,10*ROW('Sanitation Data'!E74)))</f>
        <v/>
      </c>
      <c r="CV80" s="34" t="str">
        <f ca="1">+IF(OFFSET('Sanitation Data'!$E$30,0,10*ROW('Sanitation Data'!E74))="","",OFFSET('Sanitation Data'!$E$30,0,10*ROW('Sanitation Data'!E74)))</f>
        <v/>
      </c>
      <c r="CW80" s="34" t="str">
        <f ca="1">+IF(OFFSET('Sanitation Data'!$E$31,0,10*ROW('Sanitation Data'!E74))="","",OFFSET('Sanitation Data'!$E$31,0,10*ROW('Sanitation Data'!E74)))</f>
        <v/>
      </c>
      <c r="CX80" s="34" t="str">
        <f ca="1">+IF(OFFSET('Sanitation Data'!$E$32,0,10*ROW('Sanitation Data'!E74))="","",OFFSET('Sanitation Data'!$E$32,0,10*ROW('Sanitation Data'!E74)))</f>
        <v/>
      </c>
      <c r="CY80" s="34" t="str">
        <f ca="1">+IF(OFFSET('Sanitation Data'!$E$33,0,10*ROW('Sanitation Data'!E74))="","",OFFSET('Sanitation Data'!$E$33,0,10*ROW('Sanitation Data'!E74)))</f>
        <v/>
      </c>
      <c r="CZ80" s="34" t="str">
        <f ca="1">+IF(OFFSET('Sanitation Data'!$F$29,0,10*ROW('Sanitation Data'!F74))="","",OFFSET('Sanitation Data'!$F$29,0,10*ROW('Sanitation Data'!F74)))</f>
        <v/>
      </c>
      <c r="DA80" s="34" t="str">
        <f ca="1">+IF(OFFSET('Sanitation Data'!$F$30,0,10*ROW('Sanitation Data'!F74))="","",OFFSET('Sanitation Data'!$F$30,0,10*ROW('Sanitation Data'!F74)))</f>
        <v/>
      </c>
      <c r="DB80" s="34" t="str">
        <f ca="1">+IF(OFFSET('Sanitation Data'!$F$31,0,10*ROW('Sanitation Data'!F74))="","",OFFSET('Sanitation Data'!$F$31,0,10*ROW('Sanitation Data'!F74)))</f>
        <v/>
      </c>
      <c r="DC80" s="34" t="str">
        <f ca="1">+IF(OFFSET('Sanitation Data'!$F$32,0,10*ROW('Sanitation Data'!F74))="","",OFFSET('Sanitation Data'!$F$32,0,10*ROW('Sanitation Data'!F74)))</f>
        <v/>
      </c>
      <c r="DD80" s="34" t="str">
        <f ca="1">+IF(OFFSET('Sanitation Data'!$F$33,0,10*ROW('Sanitation Data'!F74))="","",OFFSET('Sanitation Data'!$F$33,0,10*ROW('Sanitation Data'!F74)))</f>
        <v/>
      </c>
      <c r="DE80" s="34" t="str">
        <f ca="1">+IF(OFFSET('Sanitation Data'!$G$29,0,10*ROW('Sanitation Data'!G74))="","",OFFSET('Sanitation Data'!$G$29,0,10*ROW('Sanitation Data'!G74)))</f>
        <v/>
      </c>
      <c r="DF80" s="34" t="str">
        <f ca="1">+IF(OFFSET('Sanitation Data'!$G$30,0,10*ROW('Sanitation Data'!G74))="","",OFFSET('Sanitation Data'!$G$30,0,10*ROW('Sanitation Data'!G74)))</f>
        <v/>
      </c>
      <c r="DG80" s="34" t="str">
        <f ca="1">+IF(OFFSET('Sanitation Data'!$G$31,0,10*ROW('Sanitation Data'!G74))="","",OFFSET('Sanitation Data'!$G$31,0,10*ROW('Sanitation Data'!G74)))</f>
        <v/>
      </c>
      <c r="DH80" s="34" t="str">
        <f ca="1">+IF(OFFSET('Sanitation Data'!$G$32,0,10*ROW('Sanitation Data'!G74))="","",OFFSET('Sanitation Data'!$G$32,0,10*ROW('Sanitation Data'!G74)))</f>
        <v/>
      </c>
      <c r="DI80" s="34" t="str">
        <f ca="1">+IF(OFFSET('Sanitation Data'!$G$33,0,10*ROW('Sanitation Data'!G74))="","",OFFSET('Sanitation Data'!$G$33,0,10*ROW('Sanitation Data'!G74)))</f>
        <v/>
      </c>
      <c r="DJ80" s="34" t="str">
        <f ca="1">+IF(OFFSET('Sanitation Data'!$H$29,0,10*ROW('Sanitation Data'!H74))="","",OFFSET('Sanitation Data'!$H$29,0,10*ROW('Sanitation Data'!H74)))</f>
        <v/>
      </c>
      <c r="DK80" s="34" t="str">
        <f ca="1">+IF(OFFSET('Sanitation Data'!$H$30,0,10*ROW('Sanitation Data'!H74))="","",OFFSET('Sanitation Data'!$H$30,0,10*ROW('Sanitation Data'!H74)))</f>
        <v/>
      </c>
      <c r="DL80" s="34" t="str">
        <f ca="1">+IF(OFFSET('Sanitation Data'!$H$31,0,10*ROW('Sanitation Data'!H74))="","",OFFSET('Sanitation Data'!$H$31,0,10*ROW('Sanitation Data'!H74)))</f>
        <v/>
      </c>
      <c r="DM80" s="34" t="str">
        <f ca="1">+IF(OFFSET('Sanitation Data'!$H$32,0,10*ROW('Sanitation Data'!H74))="","",OFFSET('Sanitation Data'!$H$32,0,10*ROW('Sanitation Data'!H74)))</f>
        <v/>
      </c>
      <c r="DN80" s="34" t="str">
        <f ca="1">+IF(OFFSET('Sanitation Data'!$H$33,0,10*ROW('Sanitation Data'!H74))="","",OFFSET('Sanitation Data'!$H$33,0,10*ROW('Sanitation Data'!H74)))</f>
        <v/>
      </c>
      <c r="DO80" s="34" t="str">
        <f ca="1">+IF(OFFSET('Hygiene Data'!$C$12,0,10*ROW('Hygiene Data'!C74))="","",OFFSET('Hygiene Data'!$C$12,0,10*ROW('Hygiene Data'!C74)))</f>
        <v/>
      </c>
      <c r="DP80" s="34" t="str">
        <f ca="1">+IF(OFFSET('Hygiene Data'!$C$13,0,10*ROW('Hygiene Data'!C74))="","",OFFSET('Hygiene Data'!$C$13,0,10*ROW('Hygiene Data'!C74)))</f>
        <v/>
      </c>
      <c r="DQ80" s="34" t="str">
        <f ca="1">+IF(OFFSET('Hygiene Data'!$C$14,0,10*ROW('Hygiene Data'!C74))="","",OFFSET('Hygiene Data'!$C$14,0,10*ROW('Hygiene Data'!C74)))</f>
        <v/>
      </c>
      <c r="DR80" s="34" t="str">
        <f ca="1">+IF(OFFSET('Hygiene Data'!$D$12,0,10*ROW('Hygiene Data'!D74))="","",OFFSET('Hygiene Data'!$D$12,0,10*ROW('Hygiene Data'!D74)))</f>
        <v/>
      </c>
      <c r="DS80" s="34" t="str">
        <f ca="1">+IF(OFFSET('Hygiene Data'!$D$13,0,10*ROW('Hygiene Data'!D74))="","",OFFSET('Hygiene Data'!$D$13,0,10*ROW('Hygiene Data'!D74)))</f>
        <v/>
      </c>
      <c r="DT80" s="34" t="str">
        <f ca="1">+IF(OFFSET('Hygiene Data'!$D$14,0,10*ROW('Hygiene Data'!D74))="","",OFFSET('Hygiene Data'!$D$14,0,10*ROW('Hygiene Data'!D74)))</f>
        <v/>
      </c>
      <c r="DU80" s="34" t="str">
        <f ca="1">+IF(OFFSET('Hygiene Data'!$E$12,0,10*ROW('Hygiene Data'!E74))="","",OFFSET('Hygiene Data'!$E$12,0,10*ROW('Hygiene Data'!E74)))</f>
        <v/>
      </c>
      <c r="DV80" s="34" t="str">
        <f ca="1">+IF(OFFSET('Hygiene Data'!$E$13,0,10*ROW('Hygiene Data'!E74))="","",OFFSET('Hygiene Data'!$E$13,0,10*ROW('Hygiene Data'!E74)))</f>
        <v/>
      </c>
      <c r="DW80" s="34" t="str">
        <f ca="1">+IF(OFFSET('Hygiene Data'!$E$14,0,10*ROW('Hygiene Data'!E74))="","",OFFSET('Hygiene Data'!$E$14,0,10*ROW('Hygiene Data'!E74)))</f>
        <v/>
      </c>
      <c r="DX80" s="34" t="str">
        <f ca="1">+IF(OFFSET('Hygiene Data'!$F$12,0,10*ROW('Hygiene Data'!F74))="","",OFFSET('Hygiene Data'!$F$12,0,10*ROW('Hygiene Data'!F74)))</f>
        <v/>
      </c>
      <c r="DY80" s="34" t="str">
        <f ca="1">+IF(OFFSET('Hygiene Data'!$F$13,0,10*ROW('Hygiene Data'!F74))="","",OFFSET('Hygiene Data'!$F$13,0,10*ROW('Hygiene Data'!F74)))</f>
        <v/>
      </c>
      <c r="DZ80" s="34" t="str">
        <f ca="1">+IF(OFFSET('Hygiene Data'!$F$14,0,10*ROW('Hygiene Data'!F74))="","",OFFSET('Hygiene Data'!$F$14,0,10*ROW('Hygiene Data'!F74)))</f>
        <v/>
      </c>
      <c r="EA80" s="34" t="str">
        <f ca="1">+IF(OFFSET('Hygiene Data'!$G$12,0,10*ROW('Hygiene Data'!G74))="","",OFFSET('Hygiene Data'!$G$12,0,10*ROW('Hygiene Data'!G74)))</f>
        <v/>
      </c>
      <c r="EB80" s="34" t="str">
        <f ca="1">+IF(OFFSET('Hygiene Data'!$G$13,0,10*ROW('Hygiene Data'!G74))="","",OFFSET('Hygiene Data'!$G$13,0,10*ROW('Hygiene Data'!G74)))</f>
        <v/>
      </c>
      <c r="EC80" s="34" t="str">
        <f ca="1">+IF(OFFSET('Hygiene Data'!$G$14,0,10*ROW('Hygiene Data'!G74))="","",OFFSET('Hygiene Data'!$G$14,0,10*ROW('Hygiene Data'!G74)))</f>
        <v/>
      </c>
      <c r="ED80" s="34" t="str">
        <f ca="1">+IF(OFFSET('Hygiene Data'!$H$12,0,10*ROW('Hygiene Data'!H74))="","",OFFSET('Hygiene Data'!$H$12,0,10*ROW('Hygiene Data'!H74)))</f>
        <v/>
      </c>
      <c r="EE80" s="34" t="str">
        <f ca="1">+IF(OFFSET('Hygiene Data'!$H$13,0,10*ROW('Hygiene Data'!H74))="","",OFFSET('Hygiene Data'!$H$13,0,10*ROW('Hygiene Data'!H74)))</f>
        <v/>
      </c>
      <c r="EF80" s="34" t="str">
        <f ca="1">+IF(OFFSET('Hygiene Data'!$H$14,0,10*ROW('Hygiene Data'!H74))="","",OFFSET('Hygiene Data'!$H$14,0,10*ROW('Hygiene Data'!H74)))</f>
        <v/>
      </c>
    </row>
    <row r="81" spans="1:136" x14ac:dyDescent="0.2">
      <c r="A81" s="50" t="str">
        <f ca="1">+IF(OFFSET('Water Data'!$B$1,0,10*ROW('Water Data'!B78))="","",OFFSET('Water Data'!$B$1,0,10*ROW('Water Data'!B78)))</f>
        <v/>
      </c>
      <c r="B81" s="50" t="str">
        <f ca="1">+IF(OFFSET('Water Data'!$A$3,0,10*ROW('Water Data'!A78))="","",OFFSET('Water Data'!$A$3,0,10*ROW('Water Data'!A78)))</f>
        <v/>
      </c>
      <c r="C81" s="50" t="str">
        <f ca="1">+IF(OFFSET('Water Data'!$C$3,0,10*ROW('Water Data'!C78))="","",OFFSET('Water Data'!$C$3,0,10*ROW('Water Data'!C78)))</f>
        <v/>
      </c>
      <c r="D81" s="133" t="e">
        <f ca="1">+IF(AND(ISNUMBER(OFFSET('Water Data'!$C$5,0,10*ROW('Water Data'!C75))),BS81="Yes"),100-OFFSET('Water Data'!$C$5,0,10*ROW('Water Data'!C75)),IF(AND(ISNUMBER(OFFSET('Water Data'!$C$5,0,10*ROW('Water Data'!C75))),BS81="No",ISNUMBER(OFFSET('Water Data'!$C$5,0,10*ROW('Water Data'!C75)))),CONCATENATE("[",ROUND(100-OFFSET('Water Data'!$C$5,0,10*ROW('Water Data'!C75)),0),"]"),IF(AND(ISNUMBER(OFFSET('Water Data'!$C$5,0,10*ROW('Water Data'!C75))),BS81="",ISNUMBER(OFFSET('Water Data'!$C$5,0,10*ROW('Water Data'!C75)))),100-OFFSET('Water Data'!$C$5,0,10*ROW('Water Data'!C75)),NA())))</f>
        <v>#N/A</v>
      </c>
      <c r="E81" s="133" t="e">
        <f ca="1">+IF(AND(ISNUMBER(OFFSET('Water Data'!$C$7,0,10*ROW('Water Data'!D75))),BT81="Yes"),OFFSET('Water Data'!$C$7,0,10*ROW('Water Data'!C75)),IF(AND(ISNUMBER(OFFSET('Water Data'!$C$7,0,10*ROW('Water Data'!C75))),BT81="No",ISNUMBER(OFFSET('Water Data'!$C$7,0,10*ROW('Water Data'!C75)))),CONCATENATE("[",ROUND(OFFSET('Water Data'!$C$7,0,10*ROW('Water Data'!C75)),0),"]"),IF(AND(ISNUMBER(OFFSET('Water Data'!$C$7,0,10*ROW('Water Data'!C75))),BT81="",ISNUMBER(OFFSET('Water Data'!$C$7,0,10*ROW('Water Data'!C75)))),OFFSET('Water Data'!$C$7,0,10*ROW('Water Data'!C75)),NA())))</f>
        <v>#N/A</v>
      </c>
      <c r="F81" s="133" t="e">
        <f ca="1">+IF(AND(ISNUMBER(OFFSET('Water Data'!$C$10,0,10*ROW('Water Data'!C75))),BU81="Yes"),OFFSET('Water Data'!$C$10,0,10*ROW('Water Data'!C75)),IF(AND(ISNUMBER(OFFSET('Water Data'!$C$10,0,10*ROW('Water Data'!C75))),BU81="No",ISNUMBER(OFFSET('Water Data'!$C$10,0,10*ROW('Water Data'!C75)))),CONCATENATE("[",ROUND(OFFSET('Water Data'!$C$10,0,10*ROW('Water Data'!C75)),0),"]"),IF(AND(ISNUMBER(OFFSET('Water Data'!$C$10,0,10*ROW('Water Data'!C75))),BU81="",ISNUMBER(OFFSET('Water Data'!$C$10,0,10*ROW('Water Data'!C75)))),OFFSET('Water Data'!$C$10,0,10*ROW('Water Data'!C75)),NA())))</f>
        <v>#N/A</v>
      </c>
      <c r="G81" s="133" t="e">
        <f ca="1">+IF(AND(ISNUMBER(OFFSET('Water Data'!$D$5,0,10*ROW('Water Data'!D75))),BV81="Yes"),100-OFFSET('Water Data'!$D$5,0,10*ROW('Water Data'!D75)),IF(AND(ISNUMBER(OFFSET('Water Data'!$D$5,0,10*ROW('Water Data'!D75))),BV81="No",ISNUMBER(OFFSET('Water Data'!$D$5,0,10*ROW('Water Data'!D75)))),CONCATENATE("[",ROUND(100-OFFSET('Water Data'!$D$5,0,10*ROW('Water Data'!D75)),0),"]"),IF(AND(ISNUMBER(OFFSET('Water Data'!$D$5,0,10*ROW('Water Data'!D75))),BV81="",ISNUMBER(OFFSET('Water Data'!$D$5,0,10*ROW('Water Data'!D75)))),100-OFFSET('Water Data'!$D$5,0,10*ROW('Water Data'!D75)),NA())))</f>
        <v>#N/A</v>
      </c>
      <c r="H81" s="133" t="e">
        <f ca="1">+IF(AND(ISNUMBER(OFFSET('Water Data'!$D$7,0,10*ROW('Water Data'!D75))),BW81="Yes"),OFFSET('Water Data'!$D$7,0,10*ROW('Water Data'!D75)),IF(AND(ISNUMBER(OFFSET('Water Data'!$D$7,0,10*ROW('Water Data'!D75))),BW81="No",ISNUMBER(OFFSET('Water Data'!$D$7,0,10*ROW('Water Data'!D75)))),CONCATENATE("[",ROUND(OFFSET('Water Data'!$C$7,0,10*ROW('Water Data'!D75)),0),"]"),IF(AND(ISNUMBER(OFFSET('Water Data'!$D$7,0,10*ROW('Water Data'!D75))),BW81="",ISNUMBER(OFFSET('Water Data'!$D$7,0,10*ROW('Water Data'!D75)))),OFFSET('Water Data'!$D$7,0,10*ROW('Water Data'!D75)),NA())))</f>
        <v>#N/A</v>
      </c>
      <c r="I81" s="133" t="e">
        <f ca="1">+IF(AND(ISNUMBER(OFFSET('Water Data'!$D$10,0,10*ROW('Water Data'!D75))),BX81="Yes"),OFFSET('Water Data'!$D$10,0,10*ROW('Water Data'!D75)),IF(AND(ISNUMBER(OFFSET('Water Data'!$D$10,0,10*ROW('Water Data'!D75))),BX81="No",ISNUMBER(OFFSET('Water Data'!$D$10,0,10*ROW('Water Data'!D75)))),CONCATENATE("[",ROUND(OFFSET('Water Data'!$D$10,0,10*ROW('Water Data'!D75)),0),"]"),IF(AND(ISNUMBER(OFFSET('Water Data'!$D$10,0,10*ROW('Water Data'!D75))),BX81="",ISNUMBER(OFFSET('Water Data'!$D$10,0,10*ROW('Water Data'!D75)))),OFFSET('Water Data'!$D$10,0,10*ROW('Water Data'!D75)),NA())))</f>
        <v>#N/A</v>
      </c>
      <c r="J81" s="133" t="e">
        <f ca="1">+IF(AND(ISNUMBER(OFFSET('Water Data'!$E$5,0,10*ROW('Water Data'!E75))),BY81="Yes"),100-OFFSET('Water Data'!$E$5,0,10*ROW('Water Data'!E75)),IF(AND(ISNUMBER(OFFSET('Water Data'!$E$5,0,10*ROW('Water Data'!E75))),BY81="No",ISNUMBER(OFFSET('Water Data'!$E$5,0,10*ROW('Water Data'!E75)))),CONCATENATE("[",ROUND(100-OFFSET('Water Data'!$E$5,0,10*ROW('Water Data'!E75)),0),"]"),IF(AND(ISNUMBER(OFFSET('Water Data'!$E$5,0,10*ROW('Water Data'!E75))),BY81="",ISNUMBER(OFFSET('Water Data'!$E$5,0,10*ROW('Water Data'!E75)))),100-OFFSET('Water Data'!$E$5,0,10*ROW('Water Data'!E75)),NA())))</f>
        <v>#N/A</v>
      </c>
      <c r="K81" s="133" t="e">
        <f ca="1">+IF(AND(ISNUMBER(OFFSET('Water Data'!$E$7,0,10*ROW('Water Data'!E75))),BZ81="Yes"),OFFSET('Water Data'!$E$7,0,10*ROW('Water Data'!E75)),IF(AND(ISNUMBER(OFFSET('Water Data'!$E$7,0,10*ROW('Water Data'!E75))),BZ81="No",ISNUMBER(OFFSET('Water Data'!$E$7,0,10*ROW('Water Data'!E75)))),CONCATENATE("[",ROUND(OFFSET('Water Data'!$E$7,0,10*ROW('Water Data'!E75)),0),"]"),IF(AND(ISNUMBER(OFFSET('Water Data'!$E$7,0,10*ROW('Water Data'!E75))),BZ81="",ISNUMBER(OFFSET('Water Data'!$E$7,0,10*ROW('Water Data'!E75)))),OFFSET('Water Data'!$E$7,0,10*ROW('Water Data'!E75)),NA())))</f>
        <v>#N/A</v>
      </c>
      <c r="L81" s="133" t="e">
        <f ca="1">+IF(AND(ISNUMBER(OFFSET('Water Data'!$E$10,0,10*ROW('Water Data'!E75))),CA81="Yes"),OFFSET('Water Data'!$E$10,0,10*ROW('Water Data'!E75)),IF(AND(ISNUMBER(OFFSET('Water Data'!$E$10,0,10*ROW('Water Data'!E75))),CA81="No",ISNUMBER(OFFSET('Water Data'!$E$10,0,10*ROW('Water Data'!E75)))),CONCATENATE("[",ROUND(OFFSET('Water Data'!$E$10,0,10*ROW('Water Data'!E75)),0),"]"),IF(AND(ISNUMBER(OFFSET('Water Data'!$E$10,0,10*ROW('Water Data'!E75))),CA81="",ISNUMBER(OFFSET('Water Data'!$E$10,0,10*ROW('Water Data'!E75)))),OFFSET('Water Data'!$E$10,0,10*ROW('Water Data'!E75)),NA())))</f>
        <v>#N/A</v>
      </c>
      <c r="M81" s="133" t="e">
        <f ca="1">+IF(AND(ISNUMBER(OFFSET('Water Data'!$F$5,0,10*ROW('Water Data'!F75))),CB81="Yes"),100-OFFSET('Water Data'!$F$5,0,10*ROW('Water Data'!F75)),IF(AND(ISNUMBER(OFFSET('Water Data'!$F$5,0,10*ROW('Water Data'!F75))),CB81="No",ISNUMBER(OFFSET('Water Data'!$F$5,0,10*ROW('Water Data'!F75)))),CONCATENATE("[",ROUND(100-OFFSET('Water Data'!$F$5,0,10*ROW('Water Data'!F75)),0),"]"),IF(AND(ISNUMBER(OFFSET('Water Data'!$F$5,0,10*ROW('Water Data'!F75))),CB81="",ISNUMBER(OFFSET('Water Data'!$F$5,0,10*ROW('Water Data'!F75)))),100-OFFSET('Water Data'!$F$5,0,10*ROW('Water Data'!F75)),NA())))</f>
        <v>#N/A</v>
      </c>
      <c r="N81" s="133" t="e">
        <f ca="1">+IF(AND(ISNUMBER(OFFSET('Water Data'!$F$7,0,10*ROW('Water Data'!F75))),CC81="Yes"),OFFSET('Water Data'!$F$7,0,10*ROW('Water Data'!F75)),IF(AND(ISNUMBER(OFFSET('Water Data'!$F$7,0,10*ROW('Water Data'!F75))),CC81="No",ISNUMBER(OFFSET('Water Data'!$F$7,0,10*ROW('Water Data'!F75)))),CONCATENATE("[",ROUND(OFFSET('Water Data'!$F$7,0,10*ROW('Water Data'!F75)),0),"]"),IF(AND(ISNUMBER(OFFSET('Water Data'!$F$7,0,10*ROW('Water Data'!F75))),CC81="",ISNUMBER(OFFSET('Water Data'!$F$7,0,10*ROW('Water Data'!F75)))),OFFSET('Water Data'!$F$7,0,10*ROW('Water Data'!F75)),NA())))</f>
        <v>#N/A</v>
      </c>
      <c r="O81" s="133" t="e">
        <f ca="1">+IF(AND(ISNUMBER(OFFSET('Water Data'!$F$10,0,10*ROW('Water Data'!F75))),CD81="Yes"),OFFSET('Water Data'!$F$10,0,10*ROW('Water Data'!F75)),IF(AND(ISNUMBER(OFFSET('Water Data'!$F$10,0,10*ROW('Water Data'!F75))),CD81="No",ISNUMBER(OFFSET('Water Data'!$F$10,0,10*ROW('Water Data'!F75)))),CONCATENATE("[",ROUND(OFFSET('Water Data'!$F$10,0,10*ROW('Water Data'!F75)),0),"]"),IF(AND(ISNUMBER(OFFSET('Water Data'!$F$10,0,10*ROW('Water Data'!F75))),CD81="",ISNUMBER(OFFSET('Water Data'!$F$10,0,10*ROW('Water Data'!F75)))),OFFSET('Water Data'!$F$10,0,10*ROW('Water Data'!F75)),NA())))</f>
        <v>#N/A</v>
      </c>
      <c r="P81" s="133" t="e">
        <f ca="1">+IF(AND(ISNUMBER(OFFSET('Water Data'!$G$5,0,10*ROW('Water Data'!G75))),CE81="Yes"),100-OFFSET('Water Data'!$G$5,0,10*ROW('Water Data'!G75)),IF(AND(ISNUMBER(OFFSET('Water Data'!$G$5,0,10*ROW('Water Data'!G75))),CE81="No",ISNUMBER(OFFSET('Water Data'!$G$5,0,10*ROW('Water Data'!G75)))),CONCATENATE("[",ROUND(100-OFFSET('Water Data'!$G$5,0,10*ROW('Water Data'!G75)),0),"]"),IF(AND(ISNUMBER(OFFSET('Water Data'!$G$5,0,10*ROW('Water Data'!G75))),CE81="",ISNUMBER(OFFSET('Water Data'!$G$5,0,10*ROW('Water Data'!G75)))),100-OFFSET('Water Data'!$G$5,0,10*ROW('Water Data'!G75)),NA())))</f>
        <v>#N/A</v>
      </c>
      <c r="Q81" s="133" t="e">
        <f ca="1">+IF(AND(ISNUMBER(OFFSET('Water Data'!$G$7,0,10*ROW('Water Data'!G75))),CF81="Yes"),OFFSET('Water Data'!$G$7,0,10*ROW('Water Data'!G75)),IF(AND(ISNUMBER(OFFSET('Water Data'!$G$7,0,10*ROW('Water Data'!G75))),CF81="No",ISNUMBER(OFFSET('Water Data'!$G$7,0,10*ROW('Water Data'!G75)))),CONCATENATE("[",ROUND(OFFSET('Water Data'!$G$7,0,10*ROW('Water Data'!G75)),0),"]"),IF(AND(ISNUMBER(OFFSET('Water Data'!$G$7,0,10*ROW('Water Data'!G75))),CF81="",ISNUMBER(OFFSET('Water Data'!$G$7,0,10*ROW('Water Data'!G75)))),OFFSET('Water Data'!$G$7,0,10*ROW('Water Data'!G75)),NA())))</f>
        <v>#N/A</v>
      </c>
      <c r="R81" s="133" t="e">
        <f ca="1">+IF(AND(ISNUMBER(OFFSET('Water Data'!$G$10,0,10*ROW('Water Data'!G75))),CG81="Yes"),OFFSET('Water Data'!$G$10,0,10*ROW('Water Data'!G75)),IF(AND(ISNUMBER(OFFSET('Water Data'!$G$10,0,10*ROW('Water Data'!G75))),CG81="No",ISNUMBER(OFFSET('Water Data'!$G$10,0,10*ROW('Water Data'!G75)))),CONCATENATE("[",ROUND(OFFSET('Water Data'!$G$10,0,10*ROW('Water Data'!G75)),0),"]"),IF(AND(ISNUMBER(OFFSET('Water Data'!$G$10,0,10*ROW('Water Data'!G75))),CG81="",ISNUMBER(OFFSET('Water Data'!$G$10,0,10*ROW('Water Data'!G75)))),OFFSET('Water Data'!$G$10,0,10*ROW('Water Data'!G75)),NA())))</f>
        <v>#N/A</v>
      </c>
      <c r="S81" s="133" t="e">
        <f ca="1">+IF(AND(ISNUMBER(OFFSET('Water Data'!$H$5,0,10*ROW('Water Data'!H75))),CH81="Yes"),100-OFFSET('Water Data'!$H$5,0,10*ROW('Water Data'!H75)),IF(AND(ISNUMBER(OFFSET('Water Data'!$H$5,0,10*ROW('Water Data'!H75))),CH81="No",ISNUMBER(OFFSET('Water Data'!$H$5,0,10*ROW('Water Data'!H75)))),CONCATENATE("[",ROUND(100-OFFSET('Water Data'!$H$5,0,10*ROW('Water Data'!H75)),0),"]"),IF(AND(ISNUMBER(OFFSET('Water Data'!$H$5,0,10*ROW('Water Data'!H75))),CH81="",ISNUMBER(OFFSET('Water Data'!$H$5,0,10*ROW('Water Data'!H75)))),100-OFFSET('Water Data'!$H$5,0,10*ROW('Water Data'!H75)),NA())))</f>
        <v>#N/A</v>
      </c>
      <c r="T81" s="133" t="e">
        <f ca="1">+IF(AND(ISNUMBER(OFFSET('Water Data'!$H$7,0,10*ROW('Water Data'!H75))),CI81="Yes"),OFFSET('Water Data'!$H$7,0,10*ROW('Water Data'!H75)),IF(AND(ISNUMBER(OFFSET('Water Data'!$H$7,0,10*ROW('Water Data'!H75))),CI81="No",ISNUMBER(OFFSET('Water Data'!$H$7,0,10*ROW('Water Data'!H75)))),CONCATENATE("[",ROUND(OFFSET('Water Data'!$H$7,0,10*ROW('Water Data'!H75)),0),"]"),IF(AND(ISNUMBER(OFFSET('Water Data'!$H$7,0,10*ROW('Water Data'!H75))),CI81="",ISNUMBER(OFFSET('Water Data'!$H$7,0,10*ROW('Water Data'!H75)))),OFFSET('Water Data'!$H$7,0,10*ROW('Water Data'!H75)),NA())))</f>
        <v>#N/A</v>
      </c>
      <c r="U81" s="133" t="e">
        <f ca="1">+IF(AND(ISNUMBER(OFFSET('Water Data'!$H$10,0,10*ROW('Water Data'!H75))),CJ81="Yes"),OFFSET('Water Data'!$H$10,0,10*ROW('Water Data'!H75)),IF(AND(ISNUMBER(OFFSET('Water Data'!$H$10,0,10*ROW('Water Data'!H75))),CJ81="No",ISNUMBER(OFFSET('Water Data'!$H$10,0,10*ROW('Water Data'!H75)))),CONCATENATE("[",ROUND(OFFSET('Water Data'!$H$10,0,10*ROW('Water Data'!H75)),0),"]"),IF(AND(ISNUMBER(OFFSET('Water Data'!$H$10,0,10*ROW('Water Data'!H75))),CJ81="",ISNUMBER(OFFSET('Water Data'!$H$10,0,10*ROW('Water Data'!H75)))),OFFSET('Water Data'!$H$10,0,10*ROW('Water Data'!H75)),NA())))</f>
        <v>#N/A</v>
      </c>
      <c r="V81" s="134" t="e">
        <f ca="1">+IF(AND(ISNUMBER(OFFSET('Sanitation Data'!$C$5,0,10*ROW('Sanitation Data'!C75))),CK81="Yes"),100-OFFSET('Sanitation Data'!$C$5,0,10*ROW('Sanitation Data'!C75)),IF(AND(ISNUMBER(OFFSET('Sanitation Data'!$C$5,0,10*ROW('Sanitation Data'!C75))),CK81="No",ISNUMBER(OFFSET('Sanitation Data'!$C$5,0,10*ROW('Sanitation Data'!C75)))),CONCATENATE("[",ROUND(100-OFFSET('Sanitation Data'!$C$5,0,10*ROW('Sanitation Data'!C75)),0),"]"),IF(AND(ISNUMBER(OFFSET('Sanitation Data'!$C$5,0,10*ROW('Sanitation Data'!C75))),CK81="",ISNUMBER(OFFSET('Sanitation Data'!$C$5,0,10*ROW('Sanitation Data'!C75)))),100-OFFSET('Sanitation Data'!$C$5,0,10*ROW('Sanitation Data'!C75)),NA())))</f>
        <v>#N/A</v>
      </c>
      <c r="W81" s="134" t="e">
        <f ca="1">+IF(AND(ISNUMBER(OFFSET('Sanitation Data'!$C$7,0,10*ROW('Sanitation Data'!C75))),CL81="Yes"),OFFSET('Sanitation Data'!$C$7,0,10*ROW('Sanitation Data'!C75)),IF(AND(ISNUMBER(OFFSET('Sanitation Data'!$C$7,0,10*ROW('Sanitation Data'!C75))),CL81="No",ISNUMBER(OFFSET('Sanitation Data'!$C$7,0,10*ROW('Sanitation Data'!C75)))),CONCATENATE("[",ROUND(OFFSET('Sanitation Data'!$C$7,0,10*ROW('Sanitation Data'!C75)),0),"]"),IF(AND(ISNUMBER(OFFSET('Sanitation Data'!$C$7,0,10*ROW('Sanitation Data'!C75))),CL81="",ISNUMBER(OFFSET('Sanitation Data'!$C$7,0,10*ROW('Sanitation Data'!C75)))),OFFSET('Sanitation Data'!$C$7,0,10*ROW('Sanitation Data'!C75)),NA())))</f>
        <v>#N/A</v>
      </c>
      <c r="X81" s="134" t="e">
        <f ca="1">+IF(AND(ISNUMBER(OFFSET('Sanitation Data'!$C$11,0,10*ROW('Sanitation Data'!C75))),CM81="Yes"),OFFSET('Sanitation Data'!$C$11,0,10*ROW('Sanitation Data'!C75)),IF(AND(ISNUMBER(OFFSET('Sanitation Data'!$C$11,0,10*ROW('Sanitation Data'!C75))),CM81="No",ISNUMBER(OFFSET('Sanitation Data'!$C$11,0,10*ROW('Sanitation Data'!C75)))),CONCATENATE("[",ROUND(OFFSET('Sanitation Data'!$C$11,0,10*ROW('Sanitation Data'!C75)),0),"]"),IF(AND(ISNUMBER(OFFSET('Sanitation Data'!$C$11,0,10*ROW('Sanitation Data'!C75))),CM81="",ISNUMBER(OFFSET('Sanitation Data'!$C$11,0,10*ROW('Sanitation Data'!C75)))),OFFSET('Sanitation Data'!$C$11,0,10*ROW('Sanitation Data'!C75)),NA())))</f>
        <v>#N/A</v>
      </c>
      <c r="Y81" s="134" t="e">
        <f ca="1">+IF(AND(ISNUMBER(OFFSET('Sanitation Data'!$C$12,0,10*ROW('Sanitation Data'!C75))),CN81="Yes"),OFFSET('Sanitation Data'!$C$12,0,10*ROW('Sanitation Data'!C75)),IF(AND(ISNUMBER(OFFSET('Sanitation Data'!$C$12,0,10*ROW('Sanitation Data'!C75))),CN81="No",ISNUMBER(OFFSET('Sanitation Data'!$C$12,0,10*ROW('Sanitation Data'!C75)))),CONCATENATE("[",ROUND(OFFSET('Sanitation Data'!$C$12,0,10*ROW('Sanitation Data'!C75)),0),"]"),IF(AND(ISNUMBER(OFFSET('Sanitation Data'!$C$12,0,10*ROW('Sanitation Data'!C75))),CN81="",ISNUMBER(OFFSET('Sanitation Data'!$C$12,0,10*ROW('Sanitation Data'!C75)))),OFFSET('Sanitation Data'!$C$12,0,10*ROW('Sanitation Data'!C75)),NA())))</f>
        <v>#N/A</v>
      </c>
      <c r="Z81" s="134" t="e">
        <f ca="1">+IF(AND(ISNUMBER(OFFSET('Sanitation Data'!$C$13,0,10*ROW('Sanitation Data'!C75))),CO81="Yes"),OFFSET('Sanitation Data'!$C$13,0,10*ROW('Sanitation Data'!C75)),IF(AND(ISNUMBER(OFFSET('Sanitation Data'!$C$13,0,10*ROW('Sanitation Data'!C75))),CO81="No",ISNUMBER(OFFSET('Sanitation Data'!$C$13,0,10*ROW('Sanitation Data'!C75)))),CONCATENATE("[",ROUND(OFFSET('Sanitation Data'!$C$13,0,10*ROW('Sanitation Data'!C75)),0),"]"),IF(AND(ISNUMBER(OFFSET('Sanitation Data'!$C$13,0,10*ROW('Sanitation Data'!C75))),CO81="",ISNUMBER(OFFSET('Sanitation Data'!$C$13,0,10*ROW('Sanitation Data'!C75)))),OFFSET('Sanitation Data'!$C$13,0,10*ROW('Sanitation Data'!C75)),NA())))</f>
        <v>#N/A</v>
      </c>
      <c r="AA81" s="134" t="e">
        <f ca="1">+IF(AND(ISNUMBER(OFFSET('Sanitation Data'!$D$5,0,10*ROW('Sanitation Data'!D75))),CP81="Yes"),100-OFFSET('Sanitation Data'!$D$5,0,10*ROW('Sanitation Data'!D75)),IF(AND(ISNUMBER(OFFSET('Sanitation Data'!$D$5,0,10*ROW('Sanitation Data'!D75))),CP81="No",ISNUMBER(OFFSET('Sanitation Data'!$D$5,0,10*ROW('Sanitation Data'!D75)))),CONCATENATE("[",ROUND(100-OFFSET('Sanitation Data'!$D$5,0,10*ROW('Sanitation Data'!D75)),0),"]"),IF(AND(ISNUMBER(OFFSET('Sanitation Data'!$D$5,0,10*ROW('Sanitation Data'!D75))),CP81="",ISNUMBER(OFFSET('Sanitation Data'!$D$5,0,10*ROW('Sanitation Data'!D75)))),100-OFFSET('Sanitation Data'!$D$5,0,10*ROW('Sanitation Data'!D75)),NA())))</f>
        <v>#N/A</v>
      </c>
      <c r="AB81" s="134" t="e">
        <f ca="1">+IF(AND(ISNUMBER(OFFSET('Sanitation Data'!$D$7,0,10*ROW('Sanitation Data'!D75))),CQ81="Yes"),OFFSET('Sanitation Data'!$D$7,0,10*ROW('Sanitation Data'!G75)),IF(AND(ISNUMBER(OFFSET('Sanitation Data'!$D$7,0,10*ROW('Sanitation Data'!D75))),CQ81="No",ISNUMBER(OFFSET('Sanitation Data'!$D$7,0,10*ROW('Sanitation Data'!D75)))),CONCATENATE("[",ROUND(OFFSET('Sanitation Data'!$D$7,0,10*ROW('Sanitation Data'!D75)),0),"]"),IF(AND(ISNUMBER(OFFSET('Sanitation Data'!$D$7,0,10*ROW('Sanitation Data'!D75))),CQ81="",ISNUMBER(OFFSET('Sanitation Data'!$D$7,0,10*ROW('Sanitation Data'!D75)))),OFFSET('Sanitation Data'!$D$7,0,10*ROW('Sanitation Data'!D75)),NA())))</f>
        <v>#N/A</v>
      </c>
      <c r="AC81" s="134" t="e">
        <f ca="1">+IF(AND(ISNUMBER(OFFSET('Sanitation Data'!$D$11,0,10*ROW('Sanitation Data'!D75))),CR81="Yes"),OFFSET('Sanitation Data'!$D$11,0,10*ROW('Sanitation Data'!D75)),IF(AND(ISNUMBER(OFFSET('Sanitation Data'!$D$11,0,10*ROW('Sanitation Data'!D75))),CR81="No",ISNUMBER(OFFSET('Sanitation Data'!$D$11,0,10*ROW('Sanitation Data'!D75)))),CONCATENATE("[",ROUND(OFFSET('Sanitation Data'!$D$11,0,10*ROW('Sanitation Data'!D75)),0),"]"),IF(AND(ISNUMBER(OFFSET('Sanitation Data'!$D$11,0,10*ROW('Sanitation Data'!D75))),CR81="",ISNUMBER(OFFSET('Sanitation Data'!$D$11,0,10*ROW('Sanitation Data'!D75)))),OFFSET('Sanitation Data'!$D$11,0,10*ROW('Sanitation Data'!D75)),NA())))</f>
        <v>#N/A</v>
      </c>
      <c r="AD81" s="134" t="e">
        <f ca="1">+IF(AND(ISNUMBER(OFFSET('Sanitation Data'!$D$12,0,10*ROW('Sanitation Data'!D75))),CS81="Yes"),OFFSET('Sanitation Data'!$D$12,0,10*ROW('Sanitation Data'!D75)),IF(AND(ISNUMBER(OFFSET('Sanitation Data'!$D$12,0,10*ROW('Sanitation Data'!D75))),CS81="No",ISNUMBER(OFFSET('Sanitation Data'!$D$12,0,10*ROW('Sanitation Data'!D75)))),CONCATENATE("[",ROUND(OFFSET('Sanitation Data'!$D$12,0,10*ROW('Sanitation Data'!D75)),0),"]"),IF(AND(ISNUMBER(OFFSET('Sanitation Data'!$D$12,0,10*ROW('Sanitation Data'!D75))),CS81="",ISNUMBER(OFFSET('Sanitation Data'!$D$12,0,10*ROW('Sanitation Data'!D75)))),OFFSET('Sanitation Data'!$D$12,0,10*ROW('Sanitation Data'!D75)),NA())))</f>
        <v>#N/A</v>
      </c>
      <c r="AE81" s="134" t="e">
        <f ca="1">+IF(AND(ISNUMBER(OFFSET('Sanitation Data'!$D$13,0,10*ROW('Sanitation Data'!D75))),CT81="Yes"),OFFSET('Sanitation Data'!$D$13,0,10*ROW('Sanitation Data'!D75)),IF(AND(ISNUMBER(OFFSET('Sanitation Data'!$D$13,0,10*ROW('Sanitation Data'!D75))),CT81="No",ISNUMBER(OFFSET('Sanitation Data'!$D$13,0,10*ROW('Sanitation Data'!D75)))),CONCATENATE("[",ROUND(OFFSET('Sanitation Data'!$D$13,0,10*ROW('Sanitation Data'!D75)),0),"]"),IF(AND(ISNUMBER(OFFSET('Sanitation Data'!$D$13,0,10*ROW('Sanitation Data'!D75))),CT81="",ISNUMBER(OFFSET('Sanitation Data'!$D$13,0,10*ROW('Sanitation Data'!D75)))),OFFSET('Sanitation Data'!$D$13,0,10*ROW('Sanitation Data'!D75)),NA())))</f>
        <v>#N/A</v>
      </c>
      <c r="AF81" s="134" t="e">
        <f ca="1">+IF(AND(ISNUMBER(OFFSET('Sanitation Data'!$E$5,0,10*ROW('Sanitation Data'!E75))),CU81="Yes"),100-OFFSET('Sanitation Data'!$E$5,0,10*ROW('Sanitation Data'!E75)),IF(AND(ISNUMBER(OFFSET('Sanitation Data'!$E$5,0,10*ROW('Sanitation Data'!E75))),CU81="No",ISNUMBER(OFFSET('Sanitation Data'!$E$5,0,10*ROW('Sanitation Data'!E75)))),CONCATENATE("[",ROUND(100-OFFSET('Sanitation Data'!$E$5,0,10*ROW('Sanitation Data'!E75)),0),"]"),IF(AND(ISNUMBER(OFFSET('Sanitation Data'!$E$5,0,10*ROW('Sanitation Data'!E75))),CU81="",ISNUMBER(OFFSET('Sanitation Data'!$E$5,0,10*ROW('Sanitation Data'!E75)))),100-OFFSET('Sanitation Data'!$E$5,0,10*ROW('Sanitation Data'!E75)),NA())))</f>
        <v>#N/A</v>
      </c>
      <c r="AG81" s="134" t="e">
        <f ca="1">+IF(AND(ISNUMBER(OFFSET('Sanitation Data'!$E$7,0,10*ROW('Sanitation Data'!E75))),CV81="Yes"),OFFSET('Sanitation Data'!$E$7,0,10*ROW('Sanitation Data'!E75)),IF(AND(ISNUMBER(OFFSET('Sanitation Data'!$E$7,0,10*ROW('Sanitation Data'!E75))),CV81="No",ISNUMBER(OFFSET('Sanitation Data'!$E$7,0,10*ROW('Sanitation Data'!E75)))),CONCATENATE("[",ROUND(OFFSET('Sanitation Data'!$E$7,0,10*ROW('Sanitation Data'!E75)),0),"]"),IF(AND(ISNUMBER(OFFSET('Sanitation Data'!$E$7,0,10*ROW('Sanitation Data'!E75))),CV81="",ISNUMBER(OFFSET('Sanitation Data'!$E$7,0,10*ROW('Sanitation Data'!E75)))),OFFSET('Sanitation Data'!$E$7,0,10*ROW('Sanitation Data'!E75)),NA())))</f>
        <v>#N/A</v>
      </c>
      <c r="AH81" s="134" t="e">
        <f ca="1">+IF(AND(ISNUMBER(OFFSET('Sanitation Data'!$E$11,0,10*ROW('Sanitation Data'!E75))),CW81="Yes"),OFFSET('Sanitation Data'!$E$11,0,10*ROW('Sanitation Data'!E75)),IF(AND(ISNUMBER(OFFSET('Sanitation Data'!$E$11,0,10*ROW('Sanitation Data'!E75))),CW81="No",ISNUMBER(OFFSET('Sanitation Data'!$E$11,0,10*ROW('Sanitation Data'!E75)))),CONCATENATE("[",ROUND(OFFSET('Sanitation Data'!$E$11,0,10*ROW('Sanitation Data'!E75)),0),"]"),IF(AND(ISNUMBER(OFFSET('Sanitation Data'!$E$11,0,10*ROW('Sanitation Data'!E75))),CW81="",ISNUMBER(OFFSET('Sanitation Data'!$E$11,0,10*ROW('Sanitation Data'!E75)))),OFFSET('Sanitation Data'!$E$11,0,10*ROW('Sanitation Data'!E75)),NA())))</f>
        <v>#N/A</v>
      </c>
      <c r="AI81" s="134" t="e">
        <f ca="1">+IF(AND(ISNUMBER(OFFSET('Sanitation Data'!$E$12,0,10*ROW('Sanitation Data'!E75))),CX81="Yes"),OFFSET('Sanitation Data'!$E$12,0,10*ROW('Sanitation Data'!E75)),IF(AND(ISNUMBER(OFFSET('Sanitation Data'!$E$12,0,10*ROW('Sanitation Data'!E75))),CX81="No",ISNUMBER(OFFSET('Sanitation Data'!$E$12,0,10*ROW('Sanitation Data'!E75)))),CONCATENATE("[",ROUND(OFFSET('Sanitation Data'!$E$12,0,10*ROW('Sanitation Data'!E75)),0),"]"),IF(AND(ISNUMBER(OFFSET('Sanitation Data'!$E$12,0,10*ROW('Sanitation Data'!E75))),CX81="",ISNUMBER(OFFSET('Sanitation Data'!$E$12,0,10*ROW('Sanitation Data'!E75)))),OFFSET('Sanitation Data'!$E$12,0,10*ROW('Sanitation Data'!E75)),NA())))</f>
        <v>#N/A</v>
      </c>
      <c r="AJ81" s="134" t="e">
        <f ca="1">+IF(AND(ISNUMBER(OFFSET('Sanitation Data'!$E$13,0,10*ROW('Sanitation Data'!E75))),CY81="Yes"),OFFSET('Sanitation Data'!$E$13,0,10*ROW('Sanitation Data'!E75)),IF(AND(ISNUMBER(OFFSET('Sanitation Data'!$E$13,0,10*ROW('Sanitation Data'!E75))),CY81="No",ISNUMBER(OFFSET('Sanitation Data'!$E$13,0,10*ROW('Sanitation Data'!E75)))),CONCATENATE("[",ROUND(OFFSET('Sanitation Data'!$E$13,0,10*ROW('Sanitation Data'!E75)),0),"]"),IF(AND(ISNUMBER(OFFSET('Sanitation Data'!$E$13,0,10*ROW('Sanitation Data'!E75))),CY81="",ISNUMBER(OFFSET('Sanitation Data'!$E$13,0,10*ROW('Sanitation Data'!E75)))),OFFSET('Sanitation Data'!$E$13,0,10*ROW('Sanitation Data'!E75)),NA())))</f>
        <v>#N/A</v>
      </c>
      <c r="AK81" s="134" t="e">
        <f ca="1">+IF(AND(ISNUMBER(OFFSET('Sanitation Data'!$F$5,0,10*ROW('Sanitation Data'!F75))),CZ81="Yes"),100-OFFSET('Sanitation Data'!$F$5,0,10*ROW('Sanitation Data'!F75)),IF(AND(ISNUMBER(OFFSET('Sanitation Data'!$F$5,0,10*ROW('Sanitation Data'!F75))),CZ81="No",ISNUMBER(OFFSET('Sanitation Data'!$F$5,0,10*ROW('Sanitation Data'!F75)))),CONCATENATE("[",ROUND(100-OFFSET('Sanitation Data'!$F$5,0,10*ROW('Sanitation Data'!F75)),0),"]"),IF(AND(ISNUMBER(OFFSET('Sanitation Data'!$F$5,0,10*ROW('Sanitation Data'!F75))),CZ81="",ISNUMBER(OFFSET('Sanitation Data'!$F$5,0,10*ROW('Sanitation Data'!F75)))),100-OFFSET('Sanitation Data'!$F$5,0,10*ROW('Sanitation Data'!F75)),NA())))</f>
        <v>#N/A</v>
      </c>
      <c r="AL81" s="134" t="e">
        <f ca="1">+IF(AND(ISNUMBER(OFFSET('Sanitation Data'!$F$7,0,10*ROW('Sanitation Data'!F75))),DA81="Yes"),OFFSET('Sanitation Data'!$F$7,0,10*ROW('Sanitation Data'!F75)),IF(AND(ISNUMBER(OFFSET('Sanitation Data'!$F$7,0,10*ROW('Sanitation Data'!F75))),DA81="No",ISNUMBER(OFFSET('Sanitation Data'!$F$7,0,10*ROW('Sanitation Data'!F75)))),CONCATENATE("[",ROUND(OFFSET('Sanitation Data'!$F$7,0,10*ROW('Sanitation Data'!F75)),0),"]"),IF(AND(ISNUMBER(OFFSET('Sanitation Data'!$F$7,0,10*ROW('Sanitation Data'!F75))),DA81="",ISNUMBER(OFFSET('Sanitation Data'!$F$7,0,10*ROW('Sanitation Data'!F75)))),OFFSET('Sanitation Data'!$F$7,0,10*ROW('Sanitation Data'!F75)),NA())))</f>
        <v>#N/A</v>
      </c>
      <c r="AM81" s="134" t="e">
        <f ca="1">+IF(AND(ISNUMBER(OFFSET('Sanitation Data'!$F$11,0,10*ROW('Sanitation Data'!F75))),DB81="Yes"),OFFSET('Sanitation Data'!$F$11,0,10*ROW('Sanitation Data'!F75)),IF(AND(ISNUMBER(OFFSET('Sanitation Data'!$F$11,0,10*ROW('Sanitation Data'!F75))),DB81="No",ISNUMBER(OFFSET('Sanitation Data'!$F$11,0,10*ROW('Sanitation Data'!F75)))),CONCATENATE("[",ROUND(OFFSET('Sanitation Data'!$F$11,0,10*ROW('Sanitation Data'!F75)),0),"]"),IF(AND(ISNUMBER(OFFSET('Sanitation Data'!$F$11,0,10*ROW('Sanitation Data'!F75))),DB81="",ISNUMBER(OFFSET('Sanitation Data'!$F$11,0,10*ROW('Sanitation Data'!F75)))),OFFSET('Sanitation Data'!$F$11,0,10*ROW('Sanitation Data'!F75)),NA())))</f>
        <v>#N/A</v>
      </c>
      <c r="AN81" s="134" t="e">
        <f ca="1">+IF(AND(ISNUMBER(OFFSET('Sanitation Data'!$F$12,0,10*ROW('Sanitation Data'!F75))),DC81="Yes"),OFFSET('Sanitation Data'!$F$12,0,10*ROW('Sanitation Data'!F75)),IF(AND(ISNUMBER(OFFSET('Sanitation Data'!$F$12,0,10*ROW('Sanitation Data'!F75))),DC81="No",ISNUMBER(OFFSET('Sanitation Data'!$F$12,0,10*ROW('Sanitation Data'!F75)))),CONCATENATE("[",ROUND(OFFSET('Sanitation Data'!$F$12,0,10*ROW('Sanitation Data'!F75)),0),"]"),IF(AND(ISNUMBER(OFFSET('Sanitation Data'!$F$12,0,10*ROW('Sanitation Data'!F75))),DC81="",ISNUMBER(OFFSET('Sanitation Data'!$F$12,0,10*ROW('Sanitation Data'!F75)))),OFFSET('Sanitation Data'!$F$12,0,10*ROW('Sanitation Data'!F75)),NA())))</f>
        <v>#N/A</v>
      </c>
      <c r="AO81" s="134" t="e">
        <f ca="1">+IF(AND(ISNUMBER(OFFSET('Sanitation Data'!$F$13,0,10*ROW('Sanitation Data'!F75))),DD81="Yes"),OFFSET('Sanitation Data'!$F$13,0,10*ROW('Sanitation Data'!F75)),IF(AND(ISNUMBER(OFFSET('Sanitation Data'!$F$13,0,10*ROW('Sanitation Data'!F75))),DD81="No",ISNUMBER(OFFSET('Sanitation Data'!$F$13,0,10*ROW('Sanitation Data'!F75)))),CONCATENATE("[",ROUND(OFFSET('Sanitation Data'!$F$13,0,10*ROW('Sanitation Data'!F75)),0),"]"),IF(AND(ISNUMBER(OFFSET('Sanitation Data'!$F$13,0,10*ROW('Sanitation Data'!F75))),DD81="",ISNUMBER(OFFSET('Sanitation Data'!$F$13,0,10*ROW('Sanitation Data'!F75)))),OFFSET('Sanitation Data'!$F$13,0,10*ROW('Sanitation Data'!F75)),NA())))</f>
        <v>#N/A</v>
      </c>
      <c r="AP81" s="134" t="e">
        <f ca="1">+IF(AND(ISNUMBER(OFFSET('Sanitation Data'!$G$5,0,10*ROW('Sanitation Data'!G75))),DE81="Yes"),100-OFFSET('Sanitation Data'!$G$5,0,10*ROW('Sanitation Data'!G75)),IF(AND(ISNUMBER(OFFSET('Sanitation Data'!$G$5,0,10*ROW('Sanitation Data'!G75))),DE81="No",ISNUMBER(OFFSET('Sanitation Data'!$G$5,0,10*ROW('Sanitation Data'!G75)))),CONCATENATE("[",ROUND(100-OFFSET('Sanitation Data'!$G$5,0,10*ROW('Sanitation Data'!G75)),0),"]"),IF(AND(ISNUMBER(OFFSET('Sanitation Data'!$G$5,0,10*ROW('Sanitation Data'!G75))),DE81="",ISNUMBER(OFFSET('Sanitation Data'!$G$5,0,10*ROW('Sanitation Data'!G75)))),100-OFFSET('Sanitation Data'!$G$5,0,10*ROW('Sanitation Data'!G75)),NA())))</f>
        <v>#N/A</v>
      </c>
      <c r="AQ81" s="134" t="e">
        <f ca="1">+IF(AND(ISNUMBER(OFFSET('Sanitation Data'!$G$7,0,10*ROW('Sanitation Data'!G75))),DF81="Yes"),OFFSET('Sanitation Data'!$G$7,0,10*ROW('Sanitation Data'!G75)),IF(AND(ISNUMBER(OFFSET('Sanitation Data'!$G$7,0,10*ROW('Sanitation Data'!G75))),DF81="No",ISNUMBER(OFFSET('Sanitation Data'!$G$7,0,10*ROW('Sanitation Data'!G75)))),CONCATENATE("[",ROUND(OFFSET('Sanitation Data'!$G$7,0,10*ROW('Sanitation Data'!G75)),0),"]"),IF(AND(ISNUMBER(OFFSET('Sanitation Data'!$G$7,0,10*ROW('Sanitation Data'!G75))),DF81="",ISNUMBER(OFFSET('Sanitation Data'!$G$7,0,10*ROW('Sanitation Data'!G75)))),OFFSET('Sanitation Data'!$G$7,0,10*ROW('Sanitation Data'!G75)),NA())))</f>
        <v>#N/A</v>
      </c>
      <c r="AR81" s="134" t="e">
        <f ca="1">+IF(AND(ISNUMBER(OFFSET('Sanitation Data'!$G$11,0,10*ROW('Sanitation Data'!G75))),DG81="Yes"),OFFSET('Sanitation Data'!$G$11,0,10*ROW('Sanitation Data'!G75)),IF(AND(ISNUMBER(OFFSET('Sanitation Data'!$G$11,0,10*ROW('Sanitation Data'!G75))),DG81="No",ISNUMBER(OFFSET('Sanitation Data'!$G$11,0,10*ROW('Sanitation Data'!G75)))),CONCATENATE("[",ROUND(OFFSET('Sanitation Data'!$G$11,0,10*ROW('Sanitation Data'!G75)),0),"]"),IF(AND(ISNUMBER(OFFSET('Sanitation Data'!$G$11,0,10*ROW('Sanitation Data'!G75))),DG81="",ISNUMBER(OFFSET('Sanitation Data'!$G$11,0,10*ROW('Sanitation Data'!G75)))),OFFSET('Sanitation Data'!$G$11,0,10*ROW('Sanitation Data'!G75)),NA())))</f>
        <v>#N/A</v>
      </c>
      <c r="AS81" s="134" t="e">
        <f ca="1">+IF(AND(ISNUMBER(OFFSET('Sanitation Data'!$G$12,0,10*ROW('Sanitation Data'!G75))),DH81="Yes"),OFFSET('Sanitation Data'!$G$12,0,10*ROW('Sanitation Data'!G75)),IF(AND(ISNUMBER(OFFSET('Sanitation Data'!$G$12,0,10*ROW('Sanitation Data'!G75))),DH81="No",ISNUMBER(OFFSET('Sanitation Data'!$G$12,0,10*ROW('Sanitation Data'!G75)))),CONCATENATE("[",ROUND(OFFSET('Sanitation Data'!$G$12,0,10*ROW('Sanitation Data'!G75)),0),"]"),IF(AND(ISNUMBER(OFFSET('Sanitation Data'!$G$12,0,10*ROW('Sanitation Data'!G75))),DH81="",ISNUMBER(OFFSET('Sanitation Data'!$G$12,0,10*ROW('Sanitation Data'!G75)))),OFFSET('Sanitation Data'!$G$12,0,10*ROW('Sanitation Data'!G75)),NA())))</f>
        <v>#N/A</v>
      </c>
      <c r="AT81" s="134" t="e">
        <f ca="1">+IF(AND(ISNUMBER(OFFSET('Sanitation Data'!$G$13,0,10*ROW('Sanitation Data'!G75))),DI81="Yes"),OFFSET('Sanitation Data'!$G$13,0,10*ROW('Sanitation Data'!G75)),IF(AND(ISNUMBER(OFFSET('Sanitation Data'!$G$13,0,10*ROW('Sanitation Data'!G75))),DI81="No",ISNUMBER(OFFSET('Sanitation Data'!$G$13,0,10*ROW('Sanitation Data'!G75)))),CONCATENATE("[",ROUND(OFFSET('Sanitation Data'!$G$13,0,10*ROW('Sanitation Data'!G75)),0),"]"),IF(AND(ISNUMBER(OFFSET('Sanitation Data'!$G$13,0,10*ROW('Sanitation Data'!G75))),DI81="",ISNUMBER(OFFSET('Sanitation Data'!$G$13,0,10*ROW('Sanitation Data'!G75)))),OFFSET('Sanitation Data'!$G$13,0,10*ROW('Sanitation Data'!G75)),NA())))</f>
        <v>#N/A</v>
      </c>
      <c r="AU81" s="134" t="e">
        <f ca="1">+IF(AND(ISNUMBER(OFFSET('Sanitation Data'!$H$5,0,10*ROW('Sanitation Data'!H75))),DJ81="Yes"),100-OFFSET('Sanitation Data'!$H$5,0,10*ROW('Sanitation Data'!H75)),IF(AND(ISNUMBER(OFFSET('Sanitation Data'!$H$5,0,10*ROW('Sanitation Data'!H75))),DJ81="No",ISNUMBER(OFFSET('Sanitation Data'!$H$5,0,10*ROW('Sanitation Data'!H75)))),CONCATENATE("[",ROUND(100-OFFSET('Sanitation Data'!$H$5,0,10*ROW('Sanitation Data'!H75)),0),"]"),IF(AND(ISNUMBER(OFFSET('Sanitation Data'!$H$5,0,10*ROW('Sanitation Data'!H75))),DJ81="",ISNUMBER(OFFSET('Sanitation Data'!$H$5,0,10*ROW('Sanitation Data'!H75)))),100-OFFSET('Sanitation Data'!$H$5,0,10*ROW('Sanitation Data'!H75)),NA())))</f>
        <v>#N/A</v>
      </c>
      <c r="AV81" s="134" t="e">
        <f ca="1">+IF(AND(ISNUMBER(OFFSET('Sanitation Data'!$H$7,0,10*ROW('Sanitation Data'!H75))),DK81="Yes"),OFFSET('Sanitation Data'!$H$7,0,10*ROW('Sanitation Data'!H75)),IF(AND(ISNUMBER(OFFSET('Sanitation Data'!$H$7,0,10*ROW('Sanitation Data'!H75))),DK81="No",ISNUMBER(OFFSET('Sanitation Data'!$H$7,0,10*ROW('Sanitation Data'!H75)))),CONCATENATE("[",ROUND(OFFSET('Sanitation Data'!$H$7,0,10*ROW('Sanitation Data'!H75)),0),"]"),IF(AND(ISNUMBER(OFFSET('Sanitation Data'!$H$7,0,10*ROW('Sanitation Data'!H75))),DK81="",ISNUMBER(OFFSET('Sanitation Data'!$H$7,0,10*ROW('Sanitation Data'!H75)))),OFFSET('Sanitation Data'!$H$7,0,10*ROW('Sanitation Data'!H75)),NA())))</f>
        <v>#N/A</v>
      </c>
      <c r="AW81" s="134" t="e">
        <f ca="1">+IF(AND(ISNUMBER(OFFSET('Sanitation Data'!$H$11,0,10*ROW('Sanitation Data'!H75))),DL81="Yes"),OFFSET('Sanitation Data'!$H$11,0,10*ROW('Sanitation Data'!H75)),IF(AND(ISNUMBER(OFFSET('Sanitation Data'!$H$11,0,10*ROW('Sanitation Data'!H75))),DL81="No",ISNUMBER(OFFSET('Sanitation Data'!$H$11,0,10*ROW('Sanitation Data'!H75)))),CONCATENATE("[",ROUND(OFFSET('Sanitation Data'!$H$11,0,10*ROW('Sanitation Data'!H75)),0),"]"),IF(AND(ISNUMBER(OFFSET('Sanitation Data'!$H$11,0,10*ROW('Sanitation Data'!H75))),DL81="",ISNUMBER(OFFSET('Sanitation Data'!$H$11,0,10*ROW('Sanitation Data'!H75)))),OFFSET('Sanitation Data'!$H$11,0,10*ROW('Sanitation Data'!H75)),NA())))</f>
        <v>#N/A</v>
      </c>
      <c r="AX81" s="134" t="e">
        <f ca="1">+IF(AND(ISNUMBER(OFFSET('Sanitation Data'!$H$12,0,10*ROW('Sanitation Data'!H75))),DM81="Yes"),OFFSET('Sanitation Data'!$H$12,0,10*ROW('Sanitation Data'!H75)),IF(AND(ISNUMBER(OFFSET('Sanitation Data'!$H$12,0,10*ROW('Sanitation Data'!H75))),DM81="No",ISNUMBER(OFFSET('Sanitation Data'!$H$12,0,10*ROW('Sanitation Data'!H75)))),CONCATENATE("[",ROUND(OFFSET('Sanitation Data'!$H$12,0,10*ROW('Sanitation Data'!H75)),0),"]"),IF(AND(ISNUMBER(OFFSET('Sanitation Data'!$H$12,0,10*ROW('Sanitation Data'!H75))),DM81="",ISNUMBER(OFFSET('Sanitation Data'!$H$12,0,10*ROW('Sanitation Data'!H75)))),OFFSET('Sanitation Data'!$H$12,0,10*ROW('Sanitation Data'!H75)),NA())))</f>
        <v>#N/A</v>
      </c>
      <c r="AY81" s="134" t="e">
        <f ca="1">+IF(AND(ISNUMBER(OFFSET('Sanitation Data'!$H$13,0,10*ROW('Sanitation Data'!H75))),DN81="Yes"),OFFSET('Sanitation Data'!$H$13,0,10*ROW('Sanitation Data'!H75)),IF(AND(ISNUMBER(OFFSET('Sanitation Data'!$H$13,0,10*ROW('Sanitation Data'!H75))),DN81="No",ISNUMBER(OFFSET('Sanitation Data'!$H$13,0,10*ROW('Sanitation Data'!H75)))),CONCATENATE("[",ROUND(OFFSET('Sanitation Data'!$H$13,0,10*ROW('Sanitation Data'!H75)),0),"]"),IF(AND(ISNUMBER(OFFSET('Sanitation Data'!$H$13,0,10*ROW('Sanitation Data'!H75))),DN81="",ISNUMBER(OFFSET('Sanitation Data'!$H$13,0,10*ROW('Sanitation Data'!H75)))),OFFSET('Sanitation Data'!$H$13,0,10*ROW('Sanitation Data'!H75)),NA())))</f>
        <v>#N/A</v>
      </c>
      <c r="AZ81" s="135" t="e">
        <f ca="1">+IF(AND(ISNUMBER(OFFSET('Hygiene Data'!$C$6,0,10*ROW('Hygiene Data'!C75))),DO81="Yes"),OFFSET('Hygiene Data'!$C$6,0,10*ROW('Hygiene Data'!C75)),IF(AND(ISNUMBER(OFFSET('Hygiene Data'!$C$6,0,10*ROW('Hygiene Data'!C75))),DO81="No",ISNUMBER(OFFSET('Hygiene Data'!$C$6,0,10*ROW('Hygiene Data'!C75)))),CONCATENATE("[",ROUND(OFFSET('Hygiene Data'!$C$6,0,10*ROW('Hygiene Data'!C75)),0),"]"),IF(AND(ISNUMBER(OFFSET('Hygiene Data'!$C$6,0,10*ROW('Hygiene Data'!C75))),DO81="",ISNUMBER(OFFSET('Hygiene Data'!$C$6,0,10*ROW('Hygiene Data'!C75)))),OFFSET('Hygiene Data'!$C$6,0,10*ROW('Hygiene Data'!C75)),NA())))</f>
        <v>#N/A</v>
      </c>
      <c r="BA81" s="135" t="e">
        <f ca="1">+IF(AND(ISNUMBER(OFFSET('Hygiene Data'!$C$8,0,10*ROW('Hygiene Data'!C75))),DP81="Yes"),OFFSET('Hygiene Data'!$C$8,0,10*ROW('Hygiene Data'!C75)),IF(AND(ISNUMBER(OFFSET('Hygiene Data'!$C$8,0,10*ROW('Hygiene Data'!C75))),DP81="No",ISNUMBER(OFFSET('Hygiene Data'!$C$8,0,10*ROW('Hygiene Data'!C75)))),CONCATENATE("[",ROUND(OFFSET('Hygiene Data'!$C$8,0,10*ROW('Hygiene Data'!C75)),0),"]"),IF(AND(ISNUMBER(OFFSET('Hygiene Data'!$C$8,0,10*ROW('Hygiene Data'!C75))),DP81="",ISNUMBER(OFFSET('Hygiene Data'!$C$8,0,10*ROW('Hygiene Data'!C75)))),OFFSET('Hygiene Data'!$C$8,0,10*ROW('Hygiene Data'!C75)),NA())))</f>
        <v>#N/A</v>
      </c>
      <c r="BB81" s="135" t="e">
        <f ca="1">+IF(AND(ISNUMBER(OFFSET('Hygiene Data'!$C$10,0,10*ROW('Hygiene Data'!C75))),DQ81="Yes"),OFFSET('Hygiene Data'!$C$10,0,10*ROW('Hygiene Data'!C75)),IF(AND(ISNUMBER(OFFSET('Hygiene Data'!$C$10,0,10*ROW('Hygiene Data'!C75))),DQ81="No",ISNUMBER(OFFSET('Hygiene Data'!$C$10,0,10*ROW('Hygiene Data'!C75)))),CONCATENATE("[",ROUND(OFFSET('Hygiene Data'!$C$10,0,10*ROW('Hygiene Data'!C75)),0),"]"),IF(AND(ISNUMBER(OFFSET('Hygiene Data'!$C$10,0,10*ROW('Hygiene Data'!C75))),DQ81="",ISNUMBER(OFFSET('Hygiene Data'!$C$10,0,10*ROW('Hygiene Data'!C75)))),OFFSET('Hygiene Data'!$C$10,0,10*ROW('Hygiene Data'!C75)),NA())))</f>
        <v>#N/A</v>
      </c>
      <c r="BC81" s="135" t="e">
        <f ca="1">+IF(AND(ISNUMBER(OFFSET('Hygiene Data'!$D$6,0,10*ROW('Hygiene Data'!D75))),DR81="Yes"),OFFSET('Hygiene Data'!$D$6,0,10*ROW('Hygiene Data'!D75)),IF(AND(ISNUMBER(OFFSET('Hygiene Data'!$D$6,0,10*ROW('Hygiene Data'!D75))),DR81="No",ISNUMBER(OFFSET('Hygiene Data'!$D$6,0,10*ROW('Hygiene Data'!D75)))),CONCATENATE("[",ROUND(OFFSET('Hygiene Data'!$D$6,0,10*ROW('Hygiene Data'!D75)),0),"]"),IF(AND(ISNUMBER(OFFSET('Hygiene Data'!$D$6,0,10*ROW('Hygiene Data'!D75))),DR81="",ISNUMBER(OFFSET('Hygiene Data'!$D$6,0,10*ROW('Hygiene Data'!D75)))),OFFSET('Hygiene Data'!$D$6,0,10*ROW('Hygiene Data'!D75)),NA())))</f>
        <v>#N/A</v>
      </c>
      <c r="BD81" s="135" t="e">
        <f ca="1">+IF(AND(ISNUMBER(OFFSET('Hygiene Data'!$D$8,0,10*ROW('Hygiene Data'!D75))),DS81="Yes"),OFFSET('Hygiene Data'!$D$8,0,10*ROW('Hygiene Data'!D75)),IF(AND(ISNUMBER(OFFSET('Hygiene Data'!$D$8,0,10*ROW('Hygiene Data'!D75))),DS81="No",ISNUMBER(OFFSET('Hygiene Data'!$D$8,0,10*ROW('Hygiene Data'!D75)))),CONCATENATE("[",ROUND(OFFSET('Hygiene Data'!$D$8,0,10*ROW('Hygiene Data'!D75)),0),"]"),IF(AND(ISNUMBER(OFFSET('Hygiene Data'!$D$8,0,10*ROW('Hygiene Data'!D75))),DS81="",ISNUMBER(OFFSET('Hygiene Data'!$D$8,0,10*ROW('Hygiene Data'!D75)))),OFFSET('Hygiene Data'!$D$8,0,10*ROW('Hygiene Data'!D75)),NA())))</f>
        <v>#N/A</v>
      </c>
      <c r="BE81" s="135" t="e">
        <f ca="1">+IF(AND(ISNUMBER(OFFSET('Hygiene Data'!$D$10,0,10*ROW('Hygiene Data'!D75))),DT81="Yes"),OFFSET('Hygiene Data'!$D$10,0,10*ROW('Hygiene Data'!D75)),IF(AND(ISNUMBER(OFFSET('Hygiene Data'!$D$10,0,10*ROW('Hygiene Data'!D75))),DT81="No",ISNUMBER(OFFSET('Hygiene Data'!$D$10,0,10*ROW('Hygiene Data'!D75)))),CONCATENATE("[",ROUND(OFFSET('Hygiene Data'!$D$10,0,10*ROW('Hygiene Data'!D75)),0),"]"),IF(AND(ISNUMBER(OFFSET('Hygiene Data'!$D$10,0,10*ROW('Hygiene Data'!D75))),DT81="",ISNUMBER(OFFSET('Hygiene Data'!$D$10,0,10*ROW('Hygiene Data'!D75)))),OFFSET('Hygiene Data'!$D$10,0,10*ROW('Hygiene Data'!D75)),NA())))</f>
        <v>#N/A</v>
      </c>
      <c r="BF81" s="135" t="e">
        <f ca="1">+IF(AND(ISNUMBER(OFFSET('Hygiene Data'!$E$6,0,10*ROW('Hygiene Data'!E75))),DU81="Yes"),OFFSET('Hygiene Data'!$E$6,0,10*ROW('Hygiene Data'!E75)),IF(AND(ISNUMBER(OFFSET('Hygiene Data'!$E$6,0,10*ROW('Hygiene Data'!E75))),DU81="No",ISNUMBER(OFFSET('Hygiene Data'!$E$6,0,10*ROW('Hygiene Data'!E75)))),CONCATENATE("[",ROUND(OFFSET('Hygiene Data'!$E$6,0,10*ROW('Hygiene Data'!E75)),0),"]"),IF(AND(ISNUMBER(OFFSET('Hygiene Data'!$E$6,0,10*ROW('Hygiene Data'!E75))),DU81="",ISNUMBER(OFFSET('Hygiene Data'!$E$6,0,10*ROW('Hygiene Data'!E75)))),OFFSET('Hygiene Data'!$E$6,0,10*ROW('Hygiene Data'!E75)),NA())))</f>
        <v>#N/A</v>
      </c>
      <c r="BG81" s="135" t="e">
        <f ca="1">+IF(AND(ISNUMBER(OFFSET('Hygiene Data'!$E$8,0,10*ROW('Hygiene Data'!E75))),DV81="Yes"),OFFSET('Hygiene Data'!$E$8,0,10*ROW('Hygiene Data'!E75)),IF(AND(ISNUMBER(OFFSET('Hygiene Data'!$E$8,0,10*ROW('Hygiene Data'!E75))),DV81="No",ISNUMBER(OFFSET('Hygiene Data'!$E$8,0,10*ROW('Hygiene Data'!E75)))),CONCATENATE("[",ROUND(OFFSET('Hygiene Data'!$E$8,0,10*ROW('Hygiene Data'!E75)),0),"]"),IF(AND(ISNUMBER(OFFSET('Hygiene Data'!$E$8,0,10*ROW('Hygiene Data'!E75))),DV81="",ISNUMBER(OFFSET('Hygiene Data'!$E$8,0,10*ROW('Hygiene Data'!E75)))),OFFSET('Hygiene Data'!$E$8,0,10*ROW('Hygiene Data'!E75)),NA())))</f>
        <v>#N/A</v>
      </c>
      <c r="BH81" s="135" t="e">
        <f ca="1">+IF(AND(ISNUMBER(OFFSET('Hygiene Data'!$E$10,0,10*ROW('Hygiene Data'!E75))),DW81="Yes"),OFFSET('Hygiene Data'!$E$10,0,10*ROW('Hygiene Data'!E75)),IF(AND(ISNUMBER(OFFSET('Hygiene Data'!$E$10,0,10*ROW('Hygiene Data'!E75))),DW81="No",ISNUMBER(OFFSET('Hygiene Data'!$E$10,0,10*ROW('Hygiene Data'!E75)))),CONCATENATE("[",ROUND(OFFSET('Hygiene Data'!$E$10,0,10*ROW('Hygiene Data'!E75)),0),"]"),IF(AND(ISNUMBER(OFFSET('Hygiene Data'!$E$10,0,10*ROW('Hygiene Data'!E75))),DW81="",ISNUMBER(OFFSET('Hygiene Data'!$E$10,0,10*ROW('Hygiene Data'!E75)))),OFFSET('Hygiene Data'!$E$10,0,10*ROW('Hygiene Data'!E75)),NA())))</f>
        <v>#N/A</v>
      </c>
      <c r="BI81" s="135" t="e">
        <f ca="1">+IF(AND(ISNUMBER(OFFSET('Hygiene Data'!$F$6,0,10*ROW('Hygiene Data'!F75))),DX81="Yes"),OFFSET('Hygiene Data'!$F$6,0,10*ROW('Hygiene Data'!F75)),IF(AND(ISNUMBER(OFFSET('Hygiene Data'!$F$6,0,10*ROW('Hygiene Data'!F75))),DX81="No",ISNUMBER(OFFSET('Hygiene Data'!$F$6,0,10*ROW('Hygiene Data'!F75)))),CONCATENATE("[",ROUND(OFFSET('Hygiene Data'!$F$6,0,10*ROW('Hygiene Data'!F75)),0),"]"),IF(AND(ISNUMBER(OFFSET('Hygiene Data'!$F$6,0,10*ROW('Hygiene Data'!F75))),DX81="",ISNUMBER(OFFSET('Hygiene Data'!$F$6,0,10*ROW('Hygiene Data'!F75)))),OFFSET('Hygiene Data'!$F$6,0,10*ROW('Hygiene Data'!F75)),NA())))</f>
        <v>#N/A</v>
      </c>
      <c r="BJ81" s="135" t="e">
        <f ca="1">+IF(AND(ISNUMBER(OFFSET('Hygiene Data'!$F$8,0,10*ROW('Hygiene Data'!F75))),DY81="Yes"),OFFSET('Hygiene Data'!$F$8,0,10*ROW('Hygiene Data'!F75)),IF(AND(ISNUMBER(OFFSET('Hygiene Data'!$F$8,0,10*ROW('Hygiene Data'!F75))),DY81="No",ISNUMBER(OFFSET('Hygiene Data'!$F$8,0,10*ROW('Hygiene Data'!F75)))),CONCATENATE("[",ROUND(OFFSET('Hygiene Data'!$F$8,0,10*ROW('Hygiene Data'!F75)),0),"]"),IF(AND(ISNUMBER(OFFSET('Hygiene Data'!$F$8,0,10*ROW('Hygiene Data'!F75))),DY81="",ISNUMBER(OFFSET('Hygiene Data'!$F$8,0,10*ROW('Hygiene Data'!F75)))),OFFSET('Hygiene Data'!$F$8,0,10*ROW('Hygiene Data'!F75)),NA())))</f>
        <v>#N/A</v>
      </c>
      <c r="BK81" s="135" t="e">
        <f ca="1">+IF(AND(ISNUMBER(OFFSET('Hygiene Data'!$F$10,0,10*ROW('Hygiene Data'!F75))),DZ81="Yes"),OFFSET('Hygiene Data'!$F$10,0,10*ROW('Hygiene Data'!F75)),IF(AND(ISNUMBER(OFFSET('Hygiene Data'!$F$10,0,10*ROW('Hygiene Data'!F75))),DZ81="No",ISNUMBER(OFFSET('Hygiene Data'!$F$10,0,10*ROW('Hygiene Data'!F75)))),CONCATENATE("[",ROUND(OFFSET('Hygiene Data'!$F$10,0,10*ROW('Hygiene Data'!F75)),0),"]"),IF(AND(ISNUMBER(OFFSET('Hygiene Data'!$F$10,0,10*ROW('Hygiene Data'!F75))),DZ81="",ISNUMBER(OFFSET('Hygiene Data'!$F$10,0,10*ROW('Hygiene Data'!F75)))),OFFSET('Hygiene Data'!$F$10,0,10*ROW('Hygiene Data'!F75)),NA())))</f>
        <v>#N/A</v>
      </c>
      <c r="BL81" s="135" t="e">
        <f ca="1">+IF(AND(ISNUMBER(OFFSET('Hygiene Data'!$G$6,0,10*ROW('Hygiene Data'!G75))),EA81="Yes"),OFFSET('Hygiene Data'!$G$6,0,10*ROW('Hygiene Data'!G75)),IF(AND(ISNUMBER(OFFSET('Hygiene Data'!$G$6,0,10*ROW('Hygiene Data'!G75))),EA81="No",ISNUMBER(OFFSET('Hygiene Data'!$G$6,0,10*ROW('Hygiene Data'!G75)))),CONCATENATE("[",ROUND(OFFSET('Hygiene Data'!$G$6,0,10*ROW('Hygiene Data'!G75)),0),"]"),IF(AND(ISNUMBER(OFFSET('Hygiene Data'!$G$6,0,10*ROW('Hygiene Data'!G75))),EA81="",ISNUMBER(OFFSET('Hygiene Data'!$G$6,0,10*ROW('Hygiene Data'!G75)))),OFFSET('Hygiene Data'!$G$6,0,10*ROW('Hygiene Data'!G75)),NA())))</f>
        <v>#N/A</v>
      </c>
      <c r="BM81" s="135" t="e">
        <f ca="1">+IF(AND(ISNUMBER(OFFSET('Hygiene Data'!$G$8,0,10*ROW('Hygiene Data'!G75))),EB81="Yes"),OFFSET('Hygiene Data'!$G$8,0,10*ROW('Hygiene Data'!G75)),IF(AND(ISNUMBER(OFFSET('Hygiene Data'!$G$8,0,10*ROW('Hygiene Data'!G75))),EB81="No",ISNUMBER(OFFSET('Hygiene Data'!$G$8,0,10*ROW('Hygiene Data'!G75)))),CONCATENATE("[",ROUND(OFFSET('Hygiene Data'!$G$8,0,10*ROW('Hygiene Data'!G75)),0),"]"),IF(AND(ISNUMBER(OFFSET('Hygiene Data'!$G$8,0,10*ROW('Hygiene Data'!G75))),EB81="",ISNUMBER(OFFSET('Hygiene Data'!$G$8,0,10*ROW('Hygiene Data'!G75)))),OFFSET('Hygiene Data'!$G$8,0,10*ROW('Hygiene Data'!G75)),NA())))</f>
        <v>#N/A</v>
      </c>
      <c r="BN81" s="135" t="e">
        <f ca="1">+IF(AND(ISNUMBER(OFFSET('Hygiene Data'!$G$10,0,10*ROW('Hygiene Data'!G75))),EC81="Yes"),OFFSET('Hygiene Data'!$G$10,0,10*ROW('Hygiene Data'!G75)),IF(AND(ISNUMBER(OFFSET('Hygiene Data'!$G$10,0,10*ROW('Hygiene Data'!G75))),EC81="No",ISNUMBER(OFFSET('Hygiene Data'!$G$10,0,10*ROW('Hygiene Data'!G75)))),CONCATENATE("[",ROUND(OFFSET('Hygiene Data'!$G$10,0,10*ROW('Hygiene Data'!G75)),0),"]"),IF(AND(ISNUMBER(OFFSET('Hygiene Data'!$G$10,0,10*ROW('Hygiene Data'!G75))),EC81="",ISNUMBER(OFFSET('Hygiene Data'!$G$10,0,10*ROW('Hygiene Data'!G75)))),OFFSET('Hygiene Data'!$G$10,0,10*ROW('Hygiene Data'!G75)),NA())))</f>
        <v>#N/A</v>
      </c>
      <c r="BO81" s="135" t="e">
        <f ca="1">+IF(AND(ISNUMBER(OFFSET('Hygiene Data'!$H$6,0,10*ROW('Hygiene Data'!H75))),ED81="Yes"),OFFSET('Hygiene Data'!$H$6,0,10*ROW('Hygiene Data'!H75)),IF(AND(ISNUMBER(OFFSET('Hygiene Data'!$H$6,0,10*ROW('Hygiene Data'!H75))),ED81="No",ISNUMBER(OFFSET('Hygiene Data'!$H$6,0,10*ROW('Hygiene Data'!H75)))),CONCATENATE("[",ROUND(OFFSET('Hygiene Data'!$H$6,0,10*ROW('Hygiene Data'!H75)),0),"]"),IF(AND(ISNUMBER(OFFSET('Hygiene Data'!$H$6,0,10*ROW('Hygiene Data'!H75))),ED81="",ISNUMBER(OFFSET('Hygiene Data'!$H$6,0,10*ROW('Hygiene Data'!H75)))),OFFSET('Hygiene Data'!$H$6,0,10*ROW('Hygiene Data'!H75)),NA())))</f>
        <v>#N/A</v>
      </c>
      <c r="BP81" s="135" t="e">
        <f ca="1">+IF(AND(ISNUMBER(OFFSET('Hygiene Data'!$H$8,0,10*ROW('Hygiene Data'!H75))),EE81="Yes"),OFFSET('Hygiene Data'!$H$8,0,10*ROW('Hygiene Data'!H75)),IF(AND(ISNUMBER(OFFSET('Hygiene Data'!$H$8,0,10*ROW('Hygiene Data'!H75))),EE81="No",ISNUMBER(OFFSET('Hygiene Data'!$H$8,0,10*ROW('Hygiene Data'!H75)))),CONCATENATE("[",ROUND(OFFSET('Hygiene Data'!$H$8,0,10*ROW('Hygiene Data'!H75)),0),"]"),IF(AND(ISNUMBER(OFFSET('Hygiene Data'!$H$8,0,10*ROW('Hygiene Data'!H75))),EE81="",ISNUMBER(OFFSET('Hygiene Data'!$H$8,0,10*ROW('Hygiene Data'!H75)))),OFFSET('Hygiene Data'!$H$8,0,10*ROW('Hygiene Data'!H75)),NA())))</f>
        <v>#N/A</v>
      </c>
      <c r="BQ81" s="135" t="e">
        <f ca="1">+IF(AND(ISNUMBER(OFFSET('Hygiene Data'!$H$10,0,10*ROW('Hygiene Data'!H75))),EF81="Yes"),OFFSET('Hygiene Data'!$H$10,0,10*ROW('Hygiene Data'!H75)),IF(AND(ISNUMBER(OFFSET('Hygiene Data'!$H$10,0,10*ROW('Hygiene Data'!H75))),EF81="No",ISNUMBER(OFFSET('Hygiene Data'!$H$10,0,10*ROW('Hygiene Data'!H75)))),CONCATENATE("[",ROUND(OFFSET('Hygiene Data'!$H$10,0,10*ROW('Hygiene Data'!H75)),0),"]"),IF(AND(ISNUMBER(OFFSET('Hygiene Data'!$H$10,0,10*ROW('Hygiene Data'!H75))),EF81="",ISNUMBER(OFFSET('Hygiene Data'!$H$10,0,10*ROW('Hygiene Data'!H75)))),OFFSET('Hygiene Data'!$H$10,0,10*ROW('Hygiene Data'!H75)),NA())))</f>
        <v>#N/A</v>
      </c>
      <c r="BS81" s="34" t="str">
        <f ca="1">+IF(OFFSET('Water Data'!$C$28,0,10*ROW('Water Data'!C75))="","",OFFSET('Water Data'!$C$28,0,10*ROW('Water Data'!C75)))</f>
        <v/>
      </c>
      <c r="BT81" s="34" t="str">
        <f ca="1">+IF(OFFSET('Water Data'!$C$29,0,10*ROW('Water Data'!C75))="","",OFFSET('Water Data'!$C$29,0,10*ROW('Water Data'!C75)))</f>
        <v/>
      </c>
      <c r="BU81" s="34" t="str">
        <f ca="1">+IF(OFFSET('Water Data'!$C$30,0,10*ROW('Water Data'!C75))="","",OFFSET('Water Data'!$C$30,0,10*ROW('Water Data'!C75)))</f>
        <v/>
      </c>
      <c r="BV81" s="34" t="str">
        <f ca="1">+IF(OFFSET('Water Data'!$D$28,0,10*ROW('Water Data'!D75))="","",OFFSET('Water Data'!$D$28,0,10*ROW('Water Data'!D75)))</f>
        <v/>
      </c>
      <c r="BW81" s="34" t="str">
        <f ca="1">+IF(OFFSET('Water Data'!$D$29,0,10*ROW('Water Data'!D75))="","",OFFSET('Water Data'!$D$29,0,10*ROW('Water Data'!D75)))</f>
        <v/>
      </c>
      <c r="BX81" s="34" t="str">
        <f ca="1">+IF(OFFSET('Water Data'!$D$30,0,10*ROW('Water Data'!D75))="","",OFFSET('Water Data'!$D$30,0,10*ROW('Water Data'!D75)))</f>
        <v/>
      </c>
      <c r="BY81" s="34" t="str">
        <f ca="1">+IF(OFFSET('Water Data'!$E$28,0,10*ROW('Water Data'!E75))="","",OFFSET('Water Data'!$E$28,0,10*ROW('Water Data'!E75)))</f>
        <v/>
      </c>
      <c r="BZ81" s="34" t="str">
        <f ca="1">+IF(OFFSET('Water Data'!$E$29,0,10*ROW('Water Data'!E75))="","",OFFSET('Water Data'!$E$29,0,10*ROW('Water Data'!E75)))</f>
        <v/>
      </c>
      <c r="CA81" s="34" t="str">
        <f ca="1">+IF(OFFSET('Water Data'!$E$30,0,10*ROW('Water Data'!E75))="","",OFFSET('Water Data'!$E$30,0,10*ROW('Water Data'!E75)))</f>
        <v/>
      </c>
      <c r="CB81" s="34" t="str">
        <f ca="1">+IF(OFFSET('Water Data'!$F$28,0,10*ROW('Water Data'!F75))="","",OFFSET('Water Data'!$F$28,0,10*ROW('Water Data'!F75)))</f>
        <v/>
      </c>
      <c r="CC81" s="34" t="str">
        <f ca="1">+IF(OFFSET('Water Data'!$F$29,0,10*ROW('Water Data'!F75))="","",OFFSET('Water Data'!$F$29,0,10*ROW('Water Data'!F75)))</f>
        <v/>
      </c>
      <c r="CD81" s="34" t="str">
        <f ca="1">+IF(OFFSET('Water Data'!$F$30,0,10*ROW('Water Data'!F75))="","",OFFSET('Water Data'!$F$30,0,10*ROW('Water Data'!F75)))</f>
        <v/>
      </c>
      <c r="CE81" s="34" t="str">
        <f ca="1">+IF(OFFSET('Water Data'!$G$28,0,10*ROW('Water Data'!G75))="","",OFFSET('Water Data'!$G$28,0,10*ROW('Water Data'!G75)))</f>
        <v/>
      </c>
      <c r="CF81" s="34" t="str">
        <f ca="1">+IF(OFFSET('Water Data'!$G$29,0,10*ROW('Water Data'!G75))="","",OFFSET('Water Data'!$G$29,0,10*ROW('Water Data'!G75)))</f>
        <v/>
      </c>
      <c r="CG81" s="34" t="str">
        <f ca="1">+IF(OFFSET('Water Data'!$G$30,0,10*ROW('Water Data'!G75))="","",OFFSET('Water Data'!$G$30,0,10*ROW('Water Data'!G75)))</f>
        <v/>
      </c>
      <c r="CH81" s="34" t="str">
        <f ca="1">+IF(OFFSET('Water Data'!$H$28,0,10*ROW('Water Data'!H75))="","",OFFSET('Water Data'!$H$28,0,10*ROW('Water Data'!H75)))</f>
        <v/>
      </c>
      <c r="CI81" s="34" t="str">
        <f ca="1">+IF(OFFSET('Water Data'!$H$29,0,10*ROW('Water Data'!H75))="","",OFFSET('Water Data'!$H$29,0,10*ROW('Water Data'!H75)))</f>
        <v/>
      </c>
      <c r="CJ81" s="34" t="str">
        <f ca="1">+IF(OFFSET('Water Data'!$H$30,0,10*ROW('Water Data'!H75))="","",OFFSET('Water Data'!$H$30,0,10*ROW('Water Data'!H75)))</f>
        <v/>
      </c>
      <c r="CK81" s="34" t="str">
        <f ca="1">+IF(OFFSET('Sanitation Data'!$C$29,0,10*ROW('Sanitation Data'!C75))="","",OFFSET('Sanitation Data'!$C$29,0,10*ROW('Sanitation Data'!C75)))</f>
        <v/>
      </c>
      <c r="CL81" s="34" t="str">
        <f ca="1">+IF(OFFSET('Sanitation Data'!$C$30,0,10*ROW('Sanitation Data'!C75))="","",OFFSET('Sanitation Data'!$C$30,0,10*ROW('Sanitation Data'!C75)))</f>
        <v/>
      </c>
      <c r="CM81" s="34" t="str">
        <f ca="1">+IF(OFFSET('Sanitation Data'!$C$31,0,10*ROW('Sanitation Data'!C75))="","",OFFSET('Sanitation Data'!$C$31,0,10*ROW('Sanitation Data'!C75)))</f>
        <v/>
      </c>
      <c r="CN81" s="34" t="str">
        <f ca="1">+IF(OFFSET('Sanitation Data'!$C$32,0,10*ROW('Sanitation Data'!C75))="","",OFFSET('Sanitation Data'!$C$32,0,10*ROW('Sanitation Data'!C75)))</f>
        <v/>
      </c>
      <c r="CO81" s="34" t="str">
        <f ca="1">+IF(OFFSET('Sanitation Data'!$C$33,0,10*ROW('Sanitation Data'!C75))="","",OFFSET('Sanitation Data'!$C$33,0,10*ROW('Sanitation Data'!C75)))</f>
        <v/>
      </c>
      <c r="CP81" s="34" t="str">
        <f ca="1">+IF(OFFSET('Sanitation Data'!$D$29,0,10*ROW('Sanitation Data'!D75))="","",OFFSET('Sanitation Data'!$D$29,0,10*ROW('Sanitation Data'!D75)))</f>
        <v/>
      </c>
      <c r="CQ81" s="34" t="str">
        <f ca="1">+IF(OFFSET('Sanitation Data'!$D$30,0,10*ROW('Sanitation Data'!D75))="","",OFFSET('Sanitation Data'!$D$30,0,10*ROW('Sanitation Data'!D75)))</f>
        <v/>
      </c>
      <c r="CR81" s="34" t="str">
        <f ca="1">+IF(OFFSET('Sanitation Data'!$D$31,0,10*ROW('Sanitation Data'!D75))="","",OFFSET('Sanitation Data'!$D$31,0,10*ROW('Sanitation Data'!D75)))</f>
        <v/>
      </c>
      <c r="CS81" s="34" t="str">
        <f ca="1">+IF(OFFSET('Sanitation Data'!$D$32,0,10*ROW('Sanitation Data'!D75))="","",OFFSET('Sanitation Data'!$D$32,0,10*ROW('Sanitation Data'!D75)))</f>
        <v/>
      </c>
      <c r="CT81" s="34" t="str">
        <f ca="1">+IF(OFFSET('Sanitation Data'!$D$33,0,10*ROW('Sanitation Data'!D75))="","",OFFSET('Sanitation Data'!$D$33,0,10*ROW('Sanitation Data'!D75)))</f>
        <v/>
      </c>
      <c r="CU81" s="34" t="str">
        <f ca="1">+IF(OFFSET('Sanitation Data'!$E$29,0,10*ROW('Sanitation Data'!E75))="","",OFFSET('Sanitation Data'!$E$29,0,10*ROW('Sanitation Data'!E75)))</f>
        <v/>
      </c>
      <c r="CV81" s="34" t="str">
        <f ca="1">+IF(OFFSET('Sanitation Data'!$E$30,0,10*ROW('Sanitation Data'!E75))="","",OFFSET('Sanitation Data'!$E$30,0,10*ROW('Sanitation Data'!E75)))</f>
        <v/>
      </c>
      <c r="CW81" s="34" t="str">
        <f ca="1">+IF(OFFSET('Sanitation Data'!$E$31,0,10*ROW('Sanitation Data'!E75))="","",OFFSET('Sanitation Data'!$E$31,0,10*ROW('Sanitation Data'!E75)))</f>
        <v/>
      </c>
      <c r="CX81" s="34" t="str">
        <f ca="1">+IF(OFFSET('Sanitation Data'!$E$32,0,10*ROW('Sanitation Data'!E75))="","",OFFSET('Sanitation Data'!$E$32,0,10*ROW('Sanitation Data'!E75)))</f>
        <v/>
      </c>
      <c r="CY81" s="34" t="str">
        <f ca="1">+IF(OFFSET('Sanitation Data'!$E$33,0,10*ROW('Sanitation Data'!E75))="","",OFFSET('Sanitation Data'!$E$33,0,10*ROW('Sanitation Data'!E75)))</f>
        <v/>
      </c>
      <c r="CZ81" s="34" t="str">
        <f ca="1">+IF(OFFSET('Sanitation Data'!$F$29,0,10*ROW('Sanitation Data'!F75))="","",OFFSET('Sanitation Data'!$F$29,0,10*ROW('Sanitation Data'!F75)))</f>
        <v/>
      </c>
      <c r="DA81" s="34" t="str">
        <f ca="1">+IF(OFFSET('Sanitation Data'!$F$30,0,10*ROW('Sanitation Data'!F75))="","",OFFSET('Sanitation Data'!$F$30,0,10*ROW('Sanitation Data'!F75)))</f>
        <v/>
      </c>
      <c r="DB81" s="34" t="str">
        <f ca="1">+IF(OFFSET('Sanitation Data'!$F$31,0,10*ROW('Sanitation Data'!F75))="","",OFFSET('Sanitation Data'!$F$31,0,10*ROW('Sanitation Data'!F75)))</f>
        <v/>
      </c>
      <c r="DC81" s="34" t="str">
        <f ca="1">+IF(OFFSET('Sanitation Data'!$F$32,0,10*ROW('Sanitation Data'!F75))="","",OFFSET('Sanitation Data'!$F$32,0,10*ROW('Sanitation Data'!F75)))</f>
        <v/>
      </c>
      <c r="DD81" s="34" t="str">
        <f ca="1">+IF(OFFSET('Sanitation Data'!$F$33,0,10*ROW('Sanitation Data'!F75))="","",OFFSET('Sanitation Data'!$F$33,0,10*ROW('Sanitation Data'!F75)))</f>
        <v/>
      </c>
      <c r="DE81" s="34" t="str">
        <f ca="1">+IF(OFFSET('Sanitation Data'!$G$29,0,10*ROW('Sanitation Data'!G75))="","",OFFSET('Sanitation Data'!$G$29,0,10*ROW('Sanitation Data'!G75)))</f>
        <v/>
      </c>
      <c r="DF81" s="34" t="str">
        <f ca="1">+IF(OFFSET('Sanitation Data'!$G$30,0,10*ROW('Sanitation Data'!G75))="","",OFFSET('Sanitation Data'!$G$30,0,10*ROW('Sanitation Data'!G75)))</f>
        <v/>
      </c>
      <c r="DG81" s="34" t="str">
        <f ca="1">+IF(OFFSET('Sanitation Data'!$G$31,0,10*ROW('Sanitation Data'!G75))="","",OFFSET('Sanitation Data'!$G$31,0,10*ROW('Sanitation Data'!G75)))</f>
        <v/>
      </c>
      <c r="DH81" s="34" t="str">
        <f ca="1">+IF(OFFSET('Sanitation Data'!$G$32,0,10*ROW('Sanitation Data'!G75))="","",OFFSET('Sanitation Data'!$G$32,0,10*ROW('Sanitation Data'!G75)))</f>
        <v/>
      </c>
      <c r="DI81" s="34" t="str">
        <f ca="1">+IF(OFFSET('Sanitation Data'!$G$33,0,10*ROW('Sanitation Data'!G75))="","",OFFSET('Sanitation Data'!$G$33,0,10*ROW('Sanitation Data'!G75)))</f>
        <v/>
      </c>
      <c r="DJ81" s="34" t="str">
        <f ca="1">+IF(OFFSET('Sanitation Data'!$H$29,0,10*ROW('Sanitation Data'!H75))="","",OFFSET('Sanitation Data'!$H$29,0,10*ROW('Sanitation Data'!H75)))</f>
        <v/>
      </c>
      <c r="DK81" s="34" t="str">
        <f ca="1">+IF(OFFSET('Sanitation Data'!$H$30,0,10*ROW('Sanitation Data'!H75))="","",OFFSET('Sanitation Data'!$H$30,0,10*ROW('Sanitation Data'!H75)))</f>
        <v/>
      </c>
      <c r="DL81" s="34" t="str">
        <f ca="1">+IF(OFFSET('Sanitation Data'!$H$31,0,10*ROW('Sanitation Data'!H75))="","",OFFSET('Sanitation Data'!$H$31,0,10*ROW('Sanitation Data'!H75)))</f>
        <v/>
      </c>
      <c r="DM81" s="34" t="str">
        <f ca="1">+IF(OFFSET('Sanitation Data'!$H$32,0,10*ROW('Sanitation Data'!H75))="","",OFFSET('Sanitation Data'!$H$32,0,10*ROW('Sanitation Data'!H75)))</f>
        <v/>
      </c>
      <c r="DN81" s="34" t="str">
        <f ca="1">+IF(OFFSET('Sanitation Data'!$H$33,0,10*ROW('Sanitation Data'!H75))="","",OFFSET('Sanitation Data'!$H$33,0,10*ROW('Sanitation Data'!H75)))</f>
        <v/>
      </c>
      <c r="DO81" s="34" t="str">
        <f ca="1">+IF(OFFSET('Hygiene Data'!$C$12,0,10*ROW('Hygiene Data'!C75))="","",OFFSET('Hygiene Data'!$C$12,0,10*ROW('Hygiene Data'!C75)))</f>
        <v/>
      </c>
      <c r="DP81" s="34" t="str">
        <f ca="1">+IF(OFFSET('Hygiene Data'!$C$13,0,10*ROW('Hygiene Data'!C75))="","",OFFSET('Hygiene Data'!$C$13,0,10*ROW('Hygiene Data'!C75)))</f>
        <v/>
      </c>
      <c r="DQ81" s="34" t="str">
        <f ca="1">+IF(OFFSET('Hygiene Data'!$C$14,0,10*ROW('Hygiene Data'!C75))="","",OFFSET('Hygiene Data'!$C$14,0,10*ROW('Hygiene Data'!C75)))</f>
        <v/>
      </c>
      <c r="DR81" s="34" t="str">
        <f ca="1">+IF(OFFSET('Hygiene Data'!$D$12,0,10*ROW('Hygiene Data'!D75))="","",OFFSET('Hygiene Data'!$D$12,0,10*ROW('Hygiene Data'!D75)))</f>
        <v/>
      </c>
      <c r="DS81" s="34" t="str">
        <f ca="1">+IF(OFFSET('Hygiene Data'!$D$13,0,10*ROW('Hygiene Data'!D75))="","",OFFSET('Hygiene Data'!$D$13,0,10*ROW('Hygiene Data'!D75)))</f>
        <v/>
      </c>
      <c r="DT81" s="34" t="str">
        <f ca="1">+IF(OFFSET('Hygiene Data'!$D$14,0,10*ROW('Hygiene Data'!D75))="","",OFFSET('Hygiene Data'!$D$14,0,10*ROW('Hygiene Data'!D75)))</f>
        <v/>
      </c>
      <c r="DU81" s="34" t="str">
        <f ca="1">+IF(OFFSET('Hygiene Data'!$E$12,0,10*ROW('Hygiene Data'!E75))="","",OFFSET('Hygiene Data'!$E$12,0,10*ROW('Hygiene Data'!E75)))</f>
        <v/>
      </c>
      <c r="DV81" s="34" t="str">
        <f ca="1">+IF(OFFSET('Hygiene Data'!$E$13,0,10*ROW('Hygiene Data'!E75))="","",OFFSET('Hygiene Data'!$E$13,0,10*ROW('Hygiene Data'!E75)))</f>
        <v/>
      </c>
      <c r="DW81" s="34" t="str">
        <f ca="1">+IF(OFFSET('Hygiene Data'!$E$14,0,10*ROW('Hygiene Data'!E75))="","",OFFSET('Hygiene Data'!$E$14,0,10*ROW('Hygiene Data'!E75)))</f>
        <v/>
      </c>
      <c r="DX81" s="34" t="str">
        <f ca="1">+IF(OFFSET('Hygiene Data'!$F$12,0,10*ROW('Hygiene Data'!F75))="","",OFFSET('Hygiene Data'!$F$12,0,10*ROW('Hygiene Data'!F75)))</f>
        <v/>
      </c>
      <c r="DY81" s="34" t="str">
        <f ca="1">+IF(OFFSET('Hygiene Data'!$F$13,0,10*ROW('Hygiene Data'!F75))="","",OFFSET('Hygiene Data'!$F$13,0,10*ROW('Hygiene Data'!F75)))</f>
        <v/>
      </c>
      <c r="DZ81" s="34" t="str">
        <f ca="1">+IF(OFFSET('Hygiene Data'!$F$14,0,10*ROW('Hygiene Data'!F75))="","",OFFSET('Hygiene Data'!$F$14,0,10*ROW('Hygiene Data'!F75)))</f>
        <v/>
      </c>
      <c r="EA81" s="34" t="str">
        <f ca="1">+IF(OFFSET('Hygiene Data'!$G$12,0,10*ROW('Hygiene Data'!G75))="","",OFFSET('Hygiene Data'!$G$12,0,10*ROW('Hygiene Data'!G75)))</f>
        <v/>
      </c>
      <c r="EB81" s="34" t="str">
        <f ca="1">+IF(OFFSET('Hygiene Data'!$G$13,0,10*ROW('Hygiene Data'!G75))="","",OFFSET('Hygiene Data'!$G$13,0,10*ROW('Hygiene Data'!G75)))</f>
        <v/>
      </c>
      <c r="EC81" s="34" t="str">
        <f ca="1">+IF(OFFSET('Hygiene Data'!$G$14,0,10*ROW('Hygiene Data'!G75))="","",OFFSET('Hygiene Data'!$G$14,0,10*ROW('Hygiene Data'!G75)))</f>
        <v/>
      </c>
      <c r="ED81" s="34" t="str">
        <f ca="1">+IF(OFFSET('Hygiene Data'!$H$12,0,10*ROW('Hygiene Data'!H75))="","",OFFSET('Hygiene Data'!$H$12,0,10*ROW('Hygiene Data'!H75)))</f>
        <v/>
      </c>
      <c r="EE81" s="34" t="str">
        <f ca="1">+IF(OFFSET('Hygiene Data'!$H$13,0,10*ROW('Hygiene Data'!H75))="","",OFFSET('Hygiene Data'!$H$13,0,10*ROW('Hygiene Data'!H75)))</f>
        <v/>
      </c>
      <c r="EF81" s="34" t="str">
        <f ca="1">+IF(OFFSET('Hygiene Data'!$H$14,0,10*ROW('Hygiene Data'!H75))="","",OFFSET('Hygiene Data'!$H$14,0,10*ROW('Hygiene Data'!H75)))</f>
        <v/>
      </c>
    </row>
    <row r="82" spans="1:136" x14ac:dyDescent="0.2">
      <c r="A82" s="50" t="str">
        <f ca="1">+IF(OFFSET('Water Data'!$B$1,0,10*ROW('Water Data'!B79))="","",OFFSET('Water Data'!$B$1,0,10*ROW('Water Data'!B79)))</f>
        <v/>
      </c>
      <c r="B82" s="50" t="str">
        <f ca="1">+IF(OFFSET('Water Data'!$A$3,0,10*ROW('Water Data'!A79))="","",OFFSET('Water Data'!$A$3,0,10*ROW('Water Data'!A79)))</f>
        <v/>
      </c>
      <c r="C82" s="50" t="str">
        <f ca="1">+IF(OFFSET('Water Data'!$C$3,0,10*ROW('Water Data'!C79))="","",OFFSET('Water Data'!$C$3,0,10*ROW('Water Data'!C79)))</f>
        <v/>
      </c>
      <c r="D82" s="133" t="e">
        <f ca="1">+IF(AND(ISNUMBER(OFFSET('Water Data'!$C$5,0,10*ROW('Water Data'!C76))),BS82="Yes"),100-OFFSET('Water Data'!$C$5,0,10*ROW('Water Data'!C76)),IF(AND(ISNUMBER(OFFSET('Water Data'!$C$5,0,10*ROW('Water Data'!C76))),BS82="No",ISNUMBER(OFFSET('Water Data'!$C$5,0,10*ROW('Water Data'!C76)))),CONCATENATE("[",ROUND(100-OFFSET('Water Data'!$C$5,0,10*ROW('Water Data'!C76)),0),"]"),IF(AND(ISNUMBER(OFFSET('Water Data'!$C$5,0,10*ROW('Water Data'!C76))),BS82="",ISNUMBER(OFFSET('Water Data'!$C$5,0,10*ROW('Water Data'!C76)))),100-OFFSET('Water Data'!$C$5,0,10*ROW('Water Data'!C76)),NA())))</f>
        <v>#N/A</v>
      </c>
      <c r="E82" s="133" t="e">
        <f ca="1">+IF(AND(ISNUMBER(OFFSET('Water Data'!$C$7,0,10*ROW('Water Data'!D76))),BT82="Yes"),OFFSET('Water Data'!$C$7,0,10*ROW('Water Data'!C76)),IF(AND(ISNUMBER(OFFSET('Water Data'!$C$7,0,10*ROW('Water Data'!C76))),BT82="No",ISNUMBER(OFFSET('Water Data'!$C$7,0,10*ROW('Water Data'!C76)))),CONCATENATE("[",ROUND(OFFSET('Water Data'!$C$7,0,10*ROW('Water Data'!C76)),0),"]"),IF(AND(ISNUMBER(OFFSET('Water Data'!$C$7,0,10*ROW('Water Data'!C76))),BT82="",ISNUMBER(OFFSET('Water Data'!$C$7,0,10*ROW('Water Data'!C76)))),OFFSET('Water Data'!$C$7,0,10*ROW('Water Data'!C76)),NA())))</f>
        <v>#N/A</v>
      </c>
      <c r="F82" s="133" t="e">
        <f ca="1">+IF(AND(ISNUMBER(OFFSET('Water Data'!$C$10,0,10*ROW('Water Data'!C76))),BU82="Yes"),OFFSET('Water Data'!$C$10,0,10*ROW('Water Data'!C76)),IF(AND(ISNUMBER(OFFSET('Water Data'!$C$10,0,10*ROW('Water Data'!C76))),BU82="No",ISNUMBER(OFFSET('Water Data'!$C$10,0,10*ROW('Water Data'!C76)))),CONCATENATE("[",ROUND(OFFSET('Water Data'!$C$10,0,10*ROW('Water Data'!C76)),0),"]"),IF(AND(ISNUMBER(OFFSET('Water Data'!$C$10,0,10*ROW('Water Data'!C76))),BU82="",ISNUMBER(OFFSET('Water Data'!$C$10,0,10*ROW('Water Data'!C76)))),OFFSET('Water Data'!$C$10,0,10*ROW('Water Data'!C76)),NA())))</f>
        <v>#N/A</v>
      </c>
      <c r="G82" s="133" t="e">
        <f ca="1">+IF(AND(ISNUMBER(OFFSET('Water Data'!$D$5,0,10*ROW('Water Data'!D76))),BV82="Yes"),100-OFFSET('Water Data'!$D$5,0,10*ROW('Water Data'!D76)),IF(AND(ISNUMBER(OFFSET('Water Data'!$D$5,0,10*ROW('Water Data'!D76))),BV82="No",ISNUMBER(OFFSET('Water Data'!$D$5,0,10*ROW('Water Data'!D76)))),CONCATENATE("[",ROUND(100-OFFSET('Water Data'!$D$5,0,10*ROW('Water Data'!D76)),0),"]"),IF(AND(ISNUMBER(OFFSET('Water Data'!$D$5,0,10*ROW('Water Data'!D76))),BV82="",ISNUMBER(OFFSET('Water Data'!$D$5,0,10*ROW('Water Data'!D76)))),100-OFFSET('Water Data'!$D$5,0,10*ROW('Water Data'!D76)),NA())))</f>
        <v>#N/A</v>
      </c>
      <c r="H82" s="133" t="e">
        <f ca="1">+IF(AND(ISNUMBER(OFFSET('Water Data'!$D$7,0,10*ROW('Water Data'!D76))),BW82="Yes"),OFFSET('Water Data'!$D$7,0,10*ROW('Water Data'!D76)),IF(AND(ISNUMBER(OFFSET('Water Data'!$D$7,0,10*ROW('Water Data'!D76))),BW82="No",ISNUMBER(OFFSET('Water Data'!$D$7,0,10*ROW('Water Data'!D76)))),CONCATENATE("[",ROUND(OFFSET('Water Data'!$C$7,0,10*ROW('Water Data'!D76)),0),"]"),IF(AND(ISNUMBER(OFFSET('Water Data'!$D$7,0,10*ROW('Water Data'!D76))),BW82="",ISNUMBER(OFFSET('Water Data'!$D$7,0,10*ROW('Water Data'!D76)))),OFFSET('Water Data'!$D$7,0,10*ROW('Water Data'!D76)),NA())))</f>
        <v>#N/A</v>
      </c>
      <c r="I82" s="133" t="e">
        <f ca="1">+IF(AND(ISNUMBER(OFFSET('Water Data'!$D$10,0,10*ROW('Water Data'!D76))),BX82="Yes"),OFFSET('Water Data'!$D$10,0,10*ROW('Water Data'!D76)),IF(AND(ISNUMBER(OFFSET('Water Data'!$D$10,0,10*ROW('Water Data'!D76))),BX82="No",ISNUMBER(OFFSET('Water Data'!$D$10,0,10*ROW('Water Data'!D76)))),CONCATENATE("[",ROUND(OFFSET('Water Data'!$D$10,0,10*ROW('Water Data'!D76)),0),"]"),IF(AND(ISNUMBER(OFFSET('Water Data'!$D$10,0,10*ROW('Water Data'!D76))),BX82="",ISNUMBER(OFFSET('Water Data'!$D$10,0,10*ROW('Water Data'!D76)))),OFFSET('Water Data'!$D$10,0,10*ROW('Water Data'!D76)),NA())))</f>
        <v>#N/A</v>
      </c>
      <c r="J82" s="133" t="e">
        <f ca="1">+IF(AND(ISNUMBER(OFFSET('Water Data'!$E$5,0,10*ROW('Water Data'!E76))),BY82="Yes"),100-OFFSET('Water Data'!$E$5,0,10*ROW('Water Data'!E76)),IF(AND(ISNUMBER(OFFSET('Water Data'!$E$5,0,10*ROW('Water Data'!E76))),BY82="No",ISNUMBER(OFFSET('Water Data'!$E$5,0,10*ROW('Water Data'!E76)))),CONCATENATE("[",ROUND(100-OFFSET('Water Data'!$E$5,0,10*ROW('Water Data'!E76)),0),"]"),IF(AND(ISNUMBER(OFFSET('Water Data'!$E$5,0,10*ROW('Water Data'!E76))),BY82="",ISNUMBER(OFFSET('Water Data'!$E$5,0,10*ROW('Water Data'!E76)))),100-OFFSET('Water Data'!$E$5,0,10*ROW('Water Data'!E76)),NA())))</f>
        <v>#N/A</v>
      </c>
      <c r="K82" s="133" t="e">
        <f ca="1">+IF(AND(ISNUMBER(OFFSET('Water Data'!$E$7,0,10*ROW('Water Data'!E76))),BZ82="Yes"),OFFSET('Water Data'!$E$7,0,10*ROW('Water Data'!E76)),IF(AND(ISNUMBER(OFFSET('Water Data'!$E$7,0,10*ROW('Water Data'!E76))),BZ82="No",ISNUMBER(OFFSET('Water Data'!$E$7,0,10*ROW('Water Data'!E76)))),CONCATENATE("[",ROUND(OFFSET('Water Data'!$E$7,0,10*ROW('Water Data'!E76)),0),"]"),IF(AND(ISNUMBER(OFFSET('Water Data'!$E$7,0,10*ROW('Water Data'!E76))),BZ82="",ISNUMBER(OFFSET('Water Data'!$E$7,0,10*ROW('Water Data'!E76)))),OFFSET('Water Data'!$E$7,0,10*ROW('Water Data'!E76)),NA())))</f>
        <v>#N/A</v>
      </c>
      <c r="L82" s="133" t="e">
        <f ca="1">+IF(AND(ISNUMBER(OFFSET('Water Data'!$E$10,0,10*ROW('Water Data'!E76))),CA82="Yes"),OFFSET('Water Data'!$E$10,0,10*ROW('Water Data'!E76)),IF(AND(ISNUMBER(OFFSET('Water Data'!$E$10,0,10*ROW('Water Data'!E76))),CA82="No",ISNUMBER(OFFSET('Water Data'!$E$10,0,10*ROW('Water Data'!E76)))),CONCATENATE("[",ROUND(OFFSET('Water Data'!$E$10,0,10*ROW('Water Data'!E76)),0),"]"),IF(AND(ISNUMBER(OFFSET('Water Data'!$E$10,0,10*ROW('Water Data'!E76))),CA82="",ISNUMBER(OFFSET('Water Data'!$E$10,0,10*ROW('Water Data'!E76)))),OFFSET('Water Data'!$E$10,0,10*ROW('Water Data'!E76)),NA())))</f>
        <v>#N/A</v>
      </c>
      <c r="M82" s="133" t="e">
        <f ca="1">+IF(AND(ISNUMBER(OFFSET('Water Data'!$F$5,0,10*ROW('Water Data'!F76))),CB82="Yes"),100-OFFSET('Water Data'!$F$5,0,10*ROW('Water Data'!F76)),IF(AND(ISNUMBER(OFFSET('Water Data'!$F$5,0,10*ROW('Water Data'!F76))),CB82="No",ISNUMBER(OFFSET('Water Data'!$F$5,0,10*ROW('Water Data'!F76)))),CONCATENATE("[",ROUND(100-OFFSET('Water Data'!$F$5,0,10*ROW('Water Data'!F76)),0),"]"),IF(AND(ISNUMBER(OFFSET('Water Data'!$F$5,0,10*ROW('Water Data'!F76))),CB82="",ISNUMBER(OFFSET('Water Data'!$F$5,0,10*ROW('Water Data'!F76)))),100-OFFSET('Water Data'!$F$5,0,10*ROW('Water Data'!F76)),NA())))</f>
        <v>#N/A</v>
      </c>
      <c r="N82" s="133" t="e">
        <f ca="1">+IF(AND(ISNUMBER(OFFSET('Water Data'!$F$7,0,10*ROW('Water Data'!F76))),CC82="Yes"),OFFSET('Water Data'!$F$7,0,10*ROW('Water Data'!F76)),IF(AND(ISNUMBER(OFFSET('Water Data'!$F$7,0,10*ROW('Water Data'!F76))),CC82="No",ISNUMBER(OFFSET('Water Data'!$F$7,0,10*ROW('Water Data'!F76)))),CONCATENATE("[",ROUND(OFFSET('Water Data'!$F$7,0,10*ROW('Water Data'!F76)),0),"]"),IF(AND(ISNUMBER(OFFSET('Water Data'!$F$7,0,10*ROW('Water Data'!F76))),CC82="",ISNUMBER(OFFSET('Water Data'!$F$7,0,10*ROW('Water Data'!F76)))),OFFSET('Water Data'!$F$7,0,10*ROW('Water Data'!F76)),NA())))</f>
        <v>#N/A</v>
      </c>
      <c r="O82" s="133" t="e">
        <f ca="1">+IF(AND(ISNUMBER(OFFSET('Water Data'!$F$10,0,10*ROW('Water Data'!F76))),CD82="Yes"),OFFSET('Water Data'!$F$10,0,10*ROW('Water Data'!F76)),IF(AND(ISNUMBER(OFFSET('Water Data'!$F$10,0,10*ROW('Water Data'!F76))),CD82="No",ISNUMBER(OFFSET('Water Data'!$F$10,0,10*ROW('Water Data'!F76)))),CONCATENATE("[",ROUND(OFFSET('Water Data'!$F$10,0,10*ROW('Water Data'!F76)),0),"]"),IF(AND(ISNUMBER(OFFSET('Water Data'!$F$10,0,10*ROW('Water Data'!F76))),CD82="",ISNUMBER(OFFSET('Water Data'!$F$10,0,10*ROW('Water Data'!F76)))),OFFSET('Water Data'!$F$10,0,10*ROW('Water Data'!F76)),NA())))</f>
        <v>#N/A</v>
      </c>
      <c r="P82" s="133" t="e">
        <f ca="1">+IF(AND(ISNUMBER(OFFSET('Water Data'!$G$5,0,10*ROW('Water Data'!G76))),CE82="Yes"),100-OFFSET('Water Data'!$G$5,0,10*ROW('Water Data'!G76)),IF(AND(ISNUMBER(OFFSET('Water Data'!$G$5,0,10*ROW('Water Data'!G76))),CE82="No",ISNUMBER(OFFSET('Water Data'!$G$5,0,10*ROW('Water Data'!G76)))),CONCATENATE("[",ROUND(100-OFFSET('Water Data'!$G$5,0,10*ROW('Water Data'!G76)),0),"]"),IF(AND(ISNUMBER(OFFSET('Water Data'!$G$5,0,10*ROW('Water Data'!G76))),CE82="",ISNUMBER(OFFSET('Water Data'!$G$5,0,10*ROW('Water Data'!G76)))),100-OFFSET('Water Data'!$G$5,0,10*ROW('Water Data'!G76)),NA())))</f>
        <v>#N/A</v>
      </c>
      <c r="Q82" s="133" t="e">
        <f ca="1">+IF(AND(ISNUMBER(OFFSET('Water Data'!$G$7,0,10*ROW('Water Data'!G76))),CF82="Yes"),OFFSET('Water Data'!$G$7,0,10*ROW('Water Data'!G76)),IF(AND(ISNUMBER(OFFSET('Water Data'!$G$7,0,10*ROW('Water Data'!G76))),CF82="No",ISNUMBER(OFFSET('Water Data'!$G$7,0,10*ROW('Water Data'!G76)))),CONCATENATE("[",ROUND(OFFSET('Water Data'!$G$7,0,10*ROW('Water Data'!G76)),0),"]"),IF(AND(ISNUMBER(OFFSET('Water Data'!$G$7,0,10*ROW('Water Data'!G76))),CF82="",ISNUMBER(OFFSET('Water Data'!$G$7,0,10*ROW('Water Data'!G76)))),OFFSET('Water Data'!$G$7,0,10*ROW('Water Data'!G76)),NA())))</f>
        <v>#N/A</v>
      </c>
      <c r="R82" s="133" t="e">
        <f ca="1">+IF(AND(ISNUMBER(OFFSET('Water Data'!$G$10,0,10*ROW('Water Data'!G76))),CG82="Yes"),OFFSET('Water Data'!$G$10,0,10*ROW('Water Data'!G76)),IF(AND(ISNUMBER(OFFSET('Water Data'!$G$10,0,10*ROW('Water Data'!G76))),CG82="No",ISNUMBER(OFFSET('Water Data'!$G$10,0,10*ROW('Water Data'!G76)))),CONCATENATE("[",ROUND(OFFSET('Water Data'!$G$10,0,10*ROW('Water Data'!G76)),0),"]"),IF(AND(ISNUMBER(OFFSET('Water Data'!$G$10,0,10*ROW('Water Data'!G76))),CG82="",ISNUMBER(OFFSET('Water Data'!$G$10,0,10*ROW('Water Data'!G76)))),OFFSET('Water Data'!$G$10,0,10*ROW('Water Data'!G76)),NA())))</f>
        <v>#N/A</v>
      </c>
      <c r="S82" s="133" t="e">
        <f ca="1">+IF(AND(ISNUMBER(OFFSET('Water Data'!$H$5,0,10*ROW('Water Data'!H76))),CH82="Yes"),100-OFFSET('Water Data'!$H$5,0,10*ROW('Water Data'!H76)),IF(AND(ISNUMBER(OFFSET('Water Data'!$H$5,0,10*ROW('Water Data'!H76))),CH82="No",ISNUMBER(OFFSET('Water Data'!$H$5,0,10*ROW('Water Data'!H76)))),CONCATENATE("[",ROUND(100-OFFSET('Water Data'!$H$5,0,10*ROW('Water Data'!H76)),0),"]"),IF(AND(ISNUMBER(OFFSET('Water Data'!$H$5,0,10*ROW('Water Data'!H76))),CH82="",ISNUMBER(OFFSET('Water Data'!$H$5,0,10*ROW('Water Data'!H76)))),100-OFFSET('Water Data'!$H$5,0,10*ROW('Water Data'!H76)),NA())))</f>
        <v>#N/A</v>
      </c>
      <c r="T82" s="133" t="e">
        <f ca="1">+IF(AND(ISNUMBER(OFFSET('Water Data'!$H$7,0,10*ROW('Water Data'!H76))),CI82="Yes"),OFFSET('Water Data'!$H$7,0,10*ROW('Water Data'!H76)),IF(AND(ISNUMBER(OFFSET('Water Data'!$H$7,0,10*ROW('Water Data'!H76))),CI82="No",ISNUMBER(OFFSET('Water Data'!$H$7,0,10*ROW('Water Data'!H76)))),CONCATENATE("[",ROUND(OFFSET('Water Data'!$H$7,0,10*ROW('Water Data'!H76)),0),"]"),IF(AND(ISNUMBER(OFFSET('Water Data'!$H$7,0,10*ROW('Water Data'!H76))),CI82="",ISNUMBER(OFFSET('Water Data'!$H$7,0,10*ROW('Water Data'!H76)))),OFFSET('Water Data'!$H$7,0,10*ROW('Water Data'!H76)),NA())))</f>
        <v>#N/A</v>
      </c>
      <c r="U82" s="133" t="e">
        <f ca="1">+IF(AND(ISNUMBER(OFFSET('Water Data'!$H$10,0,10*ROW('Water Data'!H76))),CJ82="Yes"),OFFSET('Water Data'!$H$10,0,10*ROW('Water Data'!H76)),IF(AND(ISNUMBER(OFFSET('Water Data'!$H$10,0,10*ROW('Water Data'!H76))),CJ82="No",ISNUMBER(OFFSET('Water Data'!$H$10,0,10*ROW('Water Data'!H76)))),CONCATENATE("[",ROUND(OFFSET('Water Data'!$H$10,0,10*ROW('Water Data'!H76)),0),"]"),IF(AND(ISNUMBER(OFFSET('Water Data'!$H$10,0,10*ROW('Water Data'!H76))),CJ82="",ISNUMBER(OFFSET('Water Data'!$H$10,0,10*ROW('Water Data'!H76)))),OFFSET('Water Data'!$H$10,0,10*ROW('Water Data'!H76)),NA())))</f>
        <v>#N/A</v>
      </c>
      <c r="V82" s="134" t="e">
        <f ca="1">+IF(AND(ISNUMBER(OFFSET('Sanitation Data'!$C$5,0,10*ROW('Sanitation Data'!C76))),CK82="Yes"),100-OFFSET('Sanitation Data'!$C$5,0,10*ROW('Sanitation Data'!C76)),IF(AND(ISNUMBER(OFFSET('Sanitation Data'!$C$5,0,10*ROW('Sanitation Data'!C76))),CK82="No",ISNUMBER(OFFSET('Sanitation Data'!$C$5,0,10*ROW('Sanitation Data'!C76)))),CONCATENATE("[",ROUND(100-OFFSET('Sanitation Data'!$C$5,0,10*ROW('Sanitation Data'!C76)),0),"]"),IF(AND(ISNUMBER(OFFSET('Sanitation Data'!$C$5,0,10*ROW('Sanitation Data'!C76))),CK82="",ISNUMBER(OFFSET('Sanitation Data'!$C$5,0,10*ROW('Sanitation Data'!C76)))),100-OFFSET('Sanitation Data'!$C$5,0,10*ROW('Sanitation Data'!C76)),NA())))</f>
        <v>#N/A</v>
      </c>
      <c r="W82" s="134" t="e">
        <f ca="1">+IF(AND(ISNUMBER(OFFSET('Sanitation Data'!$C$7,0,10*ROW('Sanitation Data'!C76))),CL82="Yes"),OFFSET('Sanitation Data'!$C$7,0,10*ROW('Sanitation Data'!C76)),IF(AND(ISNUMBER(OFFSET('Sanitation Data'!$C$7,0,10*ROW('Sanitation Data'!C76))),CL82="No",ISNUMBER(OFFSET('Sanitation Data'!$C$7,0,10*ROW('Sanitation Data'!C76)))),CONCATENATE("[",ROUND(OFFSET('Sanitation Data'!$C$7,0,10*ROW('Sanitation Data'!C76)),0),"]"),IF(AND(ISNUMBER(OFFSET('Sanitation Data'!$C$7,0,10*ROW('Sanitation Data'!C76))),CL82="",ISNUMBER(OFFSET('Sanitation Data'!$C$7,0,10*ROW('Sanitation Data'!C76)))),OFFSET('Sanitation Data'!$C$7,0,10*ROW('Sanitation Data'!C76)),NA())))</f>
        <v>#N/A</v>
      </c>
      <c r="X82" s="134" t="e">
        <f ca="1">+IF(AND(ISNUMBER(OFFSET('Sanitation Data'!$C$11,0,10*ROW('Sanitation Data'!C76))),CM82="Yes"),OFFSET('Sanitation Data'!$C$11,0,10*ROW('Sanitation Data'!C76)),IF(AND(ISNUMBER(OFFSET('Sanitation Data'!$C$11,0,10*ROW('Sanitation Data'!C76))),CM82="No",ISNUMBER(OFFSET('Sanitation Data'!$C$11,0,10*ROW('Sanitation Data'!C76)))),CONCATENATE("[",ROUND(OFFSET('Sanitation Data'!$C$11,0,10*ROW('Sanitation Data'!C76)),0),"]"),IF(AND(ISNUMBER(OFFSET('Sanitation Data'!$C$11,0,10*ROW('Sanitation Data'!C76))),CM82="",ISNUMBER(OFFSET('Sanitation Data'!$C$11,0,10*ROW('Sanitation Data'!C76)))),OFFSET('Sanitation Data'!$C$11,0,10*ROW('Sanitation Data'!C76)),NA())))</f>
        <v>#N/A</v>
      </c>
      <c r="Y82" s="134" t="e">
        <f ca="1">+IF(AND(ISNUMBER(OFFSET('Sanitation Data'!$C$12,0,10*ROW('Sanitation Data'!C76))),CN82="Yes"),OFFSET('Sanitation Data'!$C$12,0,10*ROW('Sanitation Data'!C76)),IF(AND(ISNUMBER(OFFSET('Sanitation Data'!$C$12,0,10*ROW('Sanitation Data'!C76))),CN82="No",ISNUMBER(OFFSET('Sanitation Data'!$C$12,0,10*ROW('Sanitation Data'!C76)))),CONCATENATE("[",ROUND(OFFSET('Sanitation Data'!$C$12,0,10*ROW('Sanitation Data'!C76)),0),"]"),IF(AND(ISNUMBER(OFFSET('Sanitation Data'!$C$12,0,10*ROW('Sanitation Data'!C76))),CN82="",ISNUMBER(OFFSET('Sanitation Data'!$C$12,0,10*ROW('Sanitation Data'!C76)))),OFFSET('Sanitation Data'!$C$12,0,10*ROW('Sanitation Data'!C76)),NA())))</f>
        <v>#N/A</v>
      </c>
      <c r="Z82" s="134" t="e">
        <f ca="1">+IF(AND(ISNUMBER(OFFSET('Sanitation Data'!$C$13,0,10*ROW('Sanitation Data'!C76))),CO82="Yes"),OFFSET('Sanitation Data'!$C$13,0,10*ROW('Sanitation Data'!C76)),IF(AND(ISNUMBER(OFFSET('Sanitation Data'!$C$13,0,10*ROW('Sanitation Data'!C76))),CO82="No",ISNUMBER(OFFSET('Sanitation Data'!$C$13,0,10*ROW('Sanitation Data'!C76)))),CONCATENATE("[",ROUND(OFFSET('Sanitation Data'!$C$13,0,10*ROW('Sanitation Data'!C76)),0),"]"),IF(AND(ISNUMBER(OFFSET('Sanitation Data'!$C$13,0,10*ROW('Sanitation Data'!C76))),CO82="",ISNUMBER(OFFSET('Sanitation Data'!$C$13,0,10*ROW('Sanitation Data'!C76)))),OFFSET('Sanitation Data'!$C$13,0,10*ROW('Sanitation Data'!C76)),NA())))</f>
        <v>#N/A</v>
      </c>
      <c r="AA82" s="134" t="e">
        <f ca="1">+IF(AND(ISNUMBER(OFFSET('Sanitation Data'!$D$5,0,10*ROW('Sanitation Data'!D76))),CP82="Yes"),100-OFFSET('Sanitation Data'!$D$5,0,10*ROW('Sanitation Data'!D76)),IF(AND(ISNUMBER(OFFSET('Sanitation Data'!$D$5,0,10*ROW('Sanitation Data'!D76))),CP82="No",ISNUMBER(OFFSET('Sanitation Data'!$D$5,0,10*ROW('Sanitation Data'!D76)))),CONCATENATE("[",ROUND(100-OFFSET('Sanitation Data'!$D$5,0,10*ROW('Sanitation Data'!D76)),0),"]"),IF(AND(ISNUMBER(OFFSET('Sanitation Data'!$D$5,0,10*ROW('Sanitation Data'!D76))),CP82="",ISNUMBER(OFFSET('Sanitation Data'!$D$5,0,10*ROW('Sanitation Data'!D76)))),100-OFFSET('Sanitation Data'!$D$5,0,10*ROW('Sanitation Data'!D76)),NA())))</f>
        <v>#N/A</v>
      </c>
      <c r="AB82" s="134" t="e">
        <f ca="1">+IF(AND(ISNUMBER(OFFSET('Sanitation Data'!$D$7,0,10*ROW('Sanitation Data'!D76))),CQ82="Yes"),OFFSET('Sanitation Data'!$D$7,0,10*ROW('Sanitation Data'!G76)),IF(AND(ISNUMBER(OFFSET('Sanitation Data'!$D$7,0,10*ROW('Sanitation Data'!D76))),CQ82="No",ISNUMBER(OFFSET('Sanitation Data'!$D$7,0,10*ROW('Sanitation Data'!D76)))),CONCATENATE("[",ROUND(OFFSET('Sanitation Data'!$D$7,0,10*ROW('Sanitation Data'!D76)),0),"]"),IF(AND(ISNUMBER(OFFSET('Sanitation Data'!$D$7,0,10*ROW('Sanitation Data'!D76))),CQ82="",ISNUMBER(OFFSET('Sanitation Data'!$D$7,0,10*ROW('Sanitation Data'!D76)))),OFFSET('Sanitation Data'!$D$7,0,10*ROW('Sanitation Data'!D76)),NA())))</f>
        <v>#N/A</v>
      </c>
      <c r="AC82" s="134" t="e">
        <f ca="1">+IF(AND(ISNUMBER(OFFSET('Sanitation Data'!$D$11,0,10*ROW('Sanitation Data'!D76))),CR82="Yes"),OFFSET('Sanitation Data'!$D$11,0,10*ROW('Sanitation Data'!D76)),IF(AND(ISNUMBER(OFFSET('Sanitation Data'!$D$11,0,10*ROW('Sanitation Data'!D76))),CR82="No",ISNUMBER(OFFSET('Sanitation Data'!$D$11,0,10*ROW('Sanitation Data'!D76)))),CONCATENATE("[",ROUND(OFFSET('Sanitation Data'!$D$11,0,10*ROW('Sanitation Data'!D76)),0),"]"),IF(AND(ISNUMBER(OFFSET('Sanitation Data'!$D$11,0,10*ROW('Sanitation Data'!D76))),CR82="",ISNUMBER(OFFSET('Sanitation Data'!$D$11,0,10*ROW('Sanitation Data'!D76)))),OFFSET('Sanitation Data'!$D$11,0,10*ROW('Sanitation Data'!D76)),NA())))</f>
        <v>#N/A</v>
      </c>
      <c r="AD82" s="134" t="e">
        <f ca="1">+IF(AND(ISNUMBER(OFFSET('Sanitation Data'!$D$12,0,10*ROW('Sanitation Data'!D76))),CS82="Yes"),OFFSET('Sanitation Data'!$D$12,0,10*ROW('Sanitation Data'!D76)),IF(AND(ISNUMBER(OFFSET('Sanitation Data'!$D$12,0,10*ROW('Sanitation Data'!D76))),CS82="No",ISNUMBER(OFFSET('Sanitation Data'!$D$12,0,10*ROW('Sanitation Data'!D76)))),CONCATENATE("[",ROUND(OFFSET('Sanitation Data'!$D$12,0,10*ROW('Sanitation Data'!D76)),0),"]"),IF(AND(ISNUMBER(OFFSET('Sanitation Data'!$D$12,0,10*ROW('Sanitation Data'!D76))),CS82="",ISNUMBER(OFFSET('Sanitation Data'!$D$12,0,10*ROW('Sanitation Data'!D76)))),OFFSET('Sanitation Data'!$D$12,0,10*ROW('Sanitation Data'!D76)),NA())))</f>
        <v>#N/A</v>
      </c>
      <c r="AE82" s="134" t="e">
        <f ca="1">+IF(AND(ISNUMBER(OFFSET('Sanitation Data'!$D$13,0,10*ROW('Sanitation Data'!D76))),CT82="Yes"),OFFSET('Sanitation Data'!$D$13,0,10*ROW('Sanitation Data'!D76)),IF(AND(ISNUMBER(OFFSET('Sanitation Data'!$D$13,0,10*ROW('Sanitation Data'!D76))),CT82="No",ISNUMBER(OFFSET('Sanitation Data'!$D$13,0,10*ROW('Sanitation Data'!D76)))),CONCATENATE("[",ROUND(OFFSET('Sanitation Data'!$D$13,0,10*ROW('Sanitation Data'!D76)),0),"]"),IF(AND(ISNUMBER(OFFSET('Sanitation Data'!$D$13,0,10*ROW('Sanitation Data'!D76))),CT82="",ISNUMBER(OFFSET('Sanitation Data'!$D$13,0,10*ROW('Sanitation Data'!D76)))),OFFSET('Sanitation Data'!$D$13,0,10*ROW('Sanitation Data'!D76)),NA())))</f>
        <v>#N/A</v>
      </c>
      <c r="AF82" s="134" t="e">
        <f ca="1">+IF(AND(ISNUMBER(OFFSET('Sanitation Data'!$E$5,0,10*ROW('Sanitation Data'!E76))),CU82="Yes"),100-OFFSET('Sanitation Data'!$E$5,0,10*ROW('Sanitation Data'!E76)),IF(AND(ISNUMBER(OFFSET('Sanitation Data'!$E$5,0,10*ROW('Sanitation Data'!E76))),CU82="No",ISNUMBER(OFFSET('Sanitation Data'!$E$5,0,10*ROW('Sanitation Data'!E76)))),CONCATENATE("[",ROUND(100-OFFSET('Sanitation Data'!$E$5,0,10*ROW('Sanitation Data'!E76)),0),"]"),IF(AND(ISNUMBER(OFFSET('Sanitation Data'!$E$5,0,10*ROW('Sanitation Data'!E76))),CU82="",ISNUMBER(OFFSET('Sanitation Data'!$E$5,0,10*ROW('Sanitation Data'!E76)))),100-OFFSET('Sanitation Data'!$E$5,0,10*ROW('Sanitation Data'!E76)),NA())))</f>
        <v>#N/A</v>
      </c>
      <c r="AG82" s="134" t="e">
        <f ca="1">+IF(AND(ISNUMBER(OFFSET('Sanitation Data'!$E$7,0,10*ROW('Sanitation Data'!E76))),CV82="Yes"),OFFSET('Sanitation Data'!$E$7,0,10*ROW('Sanitation Data'!E76)),IF(AND(ISNUMBER(OFFSET('Sanitation Data'!$E$7,0,10*ROW('Sanitation Data'!E76))),CV82="No",ISNUMBER(OFFSET('Sanitation Data'!$E$7,0,10*ROW('Sanitation Data'!E76)))),CONCATENATE("[",ROUND(OFFSET('Sanitation Data'!$E$7,0,10*ROW('Sanitation Data'!E76)),0),"]"),IF(AND(ISNUMBER(OFFSET('Sanitation Data'!$E$7,0,10*ROW('Sanitation Data'!E76))),CV82="",ISNUMBER(OFFSET('Sanitation Data'!$E$7,0,10*ROW('Sanitation Data'!E76)))),OFFSET('Sanitation Data'!$E$7,0,10*ROW('Sanitation Data'!E76)),NA())))</f>
        <v>#N/A</v>
      </c>
      <c r="AH82" s="134" t="e">
        <f ca="1">+IF(AND(ISNUMBER(OFFSET('Sanitation Data'!$E$11,0,10*ROW('Sanitation Data'!E76))),CW82="Yes"),OFFSET('Sanitation Data'!$E$11,0,10*ROW('Sanitation Data'!E76)),IF(AND(ISNUMBER(OFFSET('Sanitation Data'!$E$11,0,10*ROW('Sanitation Data'!E76))),CW82="No",ISNUMBER(OFFSET('Sanitation Data'!$E$11,0,10*ROW('Sanitation Data'!E76)))),CONCATENATE("[",ROUND(OFFSET('Sanitation Data'!$E$11,0,10*ROW('Sanitation Data'!E76)),0),"]"),IF(AND(ISNUMBER(OFFSET('Sanitation Data'!$E$11,0,10*ROW('Sanitation Data'!E76))),CW82="",ISNUMBER(OFFSET('Sanitation Data'!$E$11,0,10*ROW('Sanitation Data'!E76)))),OFFSET('Sanitation Data'!$E$11,0,10*ROW('Sanitation Data'!E76)),NA())))</f>
        <v>#N/A</v>
      </c>
      <c r="AI82" s="134" t="e">
        <f ca="1">+IF(AND(ISNUMBER(OFFSET('Sanitation Data'!$E$12,0,10*ROW('Sanitation Data'!E76))),CX82="Yes"),OFFSET('Sanitation Data'!$E$12,0,10*ROW('Sanitation Data'!E76)),IF(AND(ISNUMBER(OFFSET('Sanitation Data'!$E$12,0,10*ROW('Sanitation Data'!E76))),CX82="No",ISNUMBER(OFFSET('Sanitation Data'!$E$12,0,10*ROW('Sanitation Data'!E76)))),CONCATENATE("[",ROUND(OFFSET('Sanitation Data'!$E$12,0,10*ROW('Sanitation Data'!E76)),0),"]"),IF(AND(ISNUMBER(OFFSET('Sanitation Data'!$E$12,0,10*ROW('Sanitation Data'!E76))),CX82="",ISNUMBER(OFFSET('Sanitation Data'!$E$12,0,10*ROW('Sanitation Data'!E76)))),OFFSET('Sanitation Data'!$E$12,0,10*ROW('Sanitation Data'!E76)),NA())))</f>
        <v>#N/A</v>
      </c>
      <c r="AJ82" s="134" t="e">
        <f ca="1">+IF(AND(ISNUMBER(OFFSET('Sanitation Data'!$E$13,0,10*ROW('Sanitation Data'!E76))),CY82="Yes"),OFFSET('Sanitation Data'!$E$13,0,10*ROW('Sanitation Data'!E76)),IF(AND(ISNUMBER(OFFSET('Sanitation Data'!$E$13,0,10*ROW('Sanitation Data'!E76))),CY82="No",ISNUMBER(OFFSET('Sanitation Data'!$E$13,0,10*ROW('Sanitation Data'!E76)))),CONCATENATE("[",ROUND(OFFSET('Sanitation Data'!$E$13,0,10*ROW('Sanitation Data'!E76)),0),"]"),IF(AND(ISNUMBER(OFFSET('Sanitation Data'!$E$13,0,10*ROW('Sanitation Data'!E76))),CY82="",ISNUMBER(OFFSET('Sanitation Data'!$E$13,0,10*ROW('Sanitation Data'!E76)))),OFFSET('Sanitation Data'!$E$13,0,10*ROW('Sanitation Data'!E76)),NA())))</f>
        <v>#N/A</v>
      </c>
      <c r="AK82" s="134" t="e">
        <f ca="1">+IF(AND(ISNUMBER(OFFSET('Sanitation Data'!$F$5,0,10*ROW('Sanitation Data'!F76))),CZ82="Yes"),100-OFFSET('Sanitation Data'!$F$5,0,10*ROW('Sanitation Data'!F76)),IF(AND(ISNUMBER(OFFSET('Sanitation Data'!$F$5,0,10*ROW('Sanitation Data'!F76))),CZ82="No",ISNUMBER(OFFSET('Sanitation Data'!$F$5,0,10*ROW('Sanitation Data'!F76)))),CONCATENATE("[",ROUND(100-OFFSET('Sanitation Data'!$F$5,0,10*ROW('Sanitation Data'!F76)),0),"]"),IF(AND(ISNUMBER(OFFSET('Sanitation Data'!$F$5,0,10*ROW('Sanitation Data'!F76))),CZ82="",ISNUMBER(OFFSET('Sanitation Data'!$F$5,0,10*ROW('Sanitation Data'!F76)))),100-OFFSET('Sanitation Data'!$F$5,0,10*ROW('Sanitation Data'!F76)),NA())))</f>
        <v>#N/A</v>
      </c>
      <c r="AL82" s="134" t="e">
        <f ca="1">+IF(AND(ISNUMBER(OFFSET('Sanitation Data'!$F$7,0,10*ROW('Sanitation Data'!F76))),DA82="Yes"),OFFSET('Sanitation Data'!$F$7,0,10*ROW('Sanitation Data'!F76)),IF(AND(ISNUMBER(OFFSET('Sanitation Data'!$F$7,0,10*ROW('Sanitation Data'!F76))),DA82="No",ISNUMBER(OFFSET('Sanitation Data'!$F$7,0,10*ROW('Sanitation Data'!F76)))),CONCATENATE("[",ROUND(OFFSET('Sanitation Data'!$F$7,0,10*ROW('Sanitation Data'!F76)),0),"]"),IF(AND(ISNUMBER(OFFSET('Sanitation Data'!$F$7,0,10*ROW('Sanitation Data'!F76))),DA82="",ISNUMBER(OFFSET('Sanitation Data'!$F$7,0,10*ROW('Sanitation Data'!F76)))),OFFSET('Sanitation Data'!$F$7,0,10*ROW('Sanitation Data'!F76)),NA())))</f>
        <v>#N/A</v>
      </c>
      <c r="AM82" s="134" t="e">
        <f ca="1">+IF(AND(ISNUMBER(OFFSET('Sanitation Data'!$F$11,0,10*ROW('Sanitation Data'!F76))),DB82="Yes"),OFFSET('Sanitation Data'!$F$11,0,10*ROW('Sanitation Data'!F76)),IF(AND(ISNUMBER(OFFSET('Sanitation Data'!$F$11,0,10*ROW('Sanitation Data'!F76))),DB82="No",ISNUMBER(OFFSET('Sanitation Data'!$F$11,0,10*ROW('Sanitation Data'!F76)))),CONCATENATE("[",ROUND(OFFSET('Sanitation Data'!$F$11,0,10*ROW('Sanitation Data'!F76)),0),"]"),IF(AND(ISNUMBER(OFFSET('Sanitation Data'!$F$11,0,10*ROW('Sanitation Data'!F76))),DB82="",ISNUMBER(OFFSET('Sanitation Data'!$F$11,0,10*ROW('Sanitation Data'!F76)))),OFFSET('Sanitation Data'!$F$11,0,10*ROW('Sanitation Data'!F76)),NA())))</f>
        <v>#N/A</v>
      </c>
      <c r="AN82" s="134" t="e">
        <f ca="1">+IF(AND(ISNUMBER(OFFSET('Sanitation Data'!$F$12,0,10*ROW('Sanitation Data'!F76))),DC82="Yes"),OFFSET('Sanitation Data'!$F$12,0,10*ROW('Sanitation Data'!F76)),IF(AND(ISNUMBER(OFFSET('Sanitation Data'!$F$12,0,10*ROW('Sanitation Data'!F76))),DC82="No",ISNUMBER(OFFSET('Sanitation Data'!$F$12,0,10*ROW('Sanitation Data'!F76)))),CONCATENATE("[",ROUND(OFFSET('Sanitation Data'!$F$12,0,10*ROW('Sanitation Data'!F76)),0),"]"),IF(AND(ISNUMBER(OFFSET('Sanitation Data'!$F$12,0,10*ROW('Sanitation Data'!F76))),DC82="",ISNUMBER(OFFSET('Sanitation Data'!$F$12,0,10*ROW('Sanitation Data'!F76)))),OFFSET('Sanitation Data'!$F$12,0,10*ROW('Sanitation Data'!F76)),NA())))</f>
        <v>#N/A</v>
      </c>
      <c r="AO82" s="134" t="e">
        <f ca="1">+IF(AND(ISNUMBER(OFFSET('Sanitation Data'!$F$13,0,10*ROW('Sanitation Data'!F76))),DD82="Yes"),OFFSET('Sanitation Data'!$F$13,0,10*ROW('Sanitation Data'!F76)),IF(AND(ISNUMBER(OFFSET('Sanitation Data'!$F$13,0,10*ROW('Sanitation Data'!F76))),DD82="No",ISNUMBER(OFFSET('Sanitation Data'!$F$13,0,10*ROW('Sanitation Data'!F76)))),CONCATENATE("[",ROUND(OFFSET('Sanitation Data'!$F$13,0,10*ROW('Sanitation Data'!F76)),0),"]"),IF(AND(ISNUMBER(OFFSET('Sanitation Data'!$F$13,0,10*ROW('Sanitation Data'!F76))),DD82="",ISNUMBER(OFFSET('Sanitation Data'!$F$13,0,10*ROW('Sanitation Data'!F76)))),OFFSET('Sanitation Data'!$F$13,0,10*ROW('Sanitation Data'!F76)),NA())))</f>
        <v>#N/A</v>
      </c>
      <c r="AP82" s="134" t="e">
        <f ca="1">+IF(AND(ISNUMBER(OFFSET('Sanitation Data'!$G$5,0,10*ROW('Sanitation Data'!G76))),DE82="Yes"),100-OFFSET('Sanitation Data'!$G$5,0,10*ROW('Sanitation Data'!G76)),IF(AND(ISNUMBER(OFFSET('Sanitation Data'!$G$5,0,10*ROW('Sanitation Data'!G76))),DE82="No",ISNUMBER(OFFSET('Sanitation Data'!$G$5,0,10*ROW('Sanitation Data'!G76)))),CONCATENATE("[",ROUND(100-OFFSET('Sanitation Data'!$G$5,0,10*ROW('Sanitation Data'!G76)),0),"]"),IF(AND(ISNUMBER(OFFSET('Sanitation Data'!$G$5,0,10*ROW('Sanitation Data'!G76))),DE82="",ISNUMBER(OFFSET('Sanitation Data'!$G$5,0,10*ROW('Sanitation Data'!G76)))),100-OFFSET('Sanitation Data'!$G$5,0,10*ROW('Sanitation Data'!G76)),NA())))</f>
        <v>#N/A</v>
      </c>
      <c r="AQ82" s="134" t="e">
        <f ca="1">+IF(AND(ISNUMBER(OFFSET('Sanitation Data'!$G$7,0,10*ROW('Sanitation Data'!G76))),DF82="Yes"),OFFSET('Sanitation Data'!$G$7,0,10*ROW('Sanitation Data'!G76)),IF(AND(ISNUMBER(OFFSET('Sanitation Data'!$G$7,0,10*ROW('Sanitation Data'!G76))),DF82="No",ISNUMBER(OFFSET('Sanitation Data'!$G$7,0,10*ROW('Sanitation Data'!G76)))),CONCATENATE("[",ROUND(OFFSET('Sanitation Data'!$G$7,0,10*ROW('Sanitation Data'!G76)),0),"]"),IF(AND(ISNUMBER(OFFSET('Sanitation Data'!$G$7,0,10*ROW('Sanitation Data'!G76))),DF82="",ISNUMBER(OFFSET('Sanitation Data'!$G$7,0,10*ROW('Sanitation Data'!G76)))),OFFSET('Sanitation Data'!$G$7,0,10*ROW('Sanitation Data'!G76)),NA())))</f>
        <v>#N/A</v>
      </c>
      <c r="AR82" s="134" t="e">
        <f ca="1">+IF(AND(ISNUMBER(OFFSET('Sanitation Data'!$G$11,0,10*ROW('Sanitation Data'!G76))),DG82="Yes"),OFFSET('Sanitation Data'!$G$11,0,10*ROW('Sanitation Data'!G76)),IF(AND(ISNUMBER(OFFSET('Sanitation Data'!$G$11,0,10*ROW('Sanitation Data'!G76))),DG82="No",ISNUMBER(OFFSET('Sanitation Data'!$G$11,0,10*ROW('Sanitation Data'!G76)))),CONCATENATE("[",ROUND(OFFSET('Sanitation Data'!$G$11,0,10*ROW('Sanitation Data'!G76)),0),"]"),IF(AND(ISNUMBER(OFFSET('Sanitation Data'!$G$11,0,10*ROW('Sanitation Data'!G76))),DG82="",ISNUMBER(OFFSET('Sanitation Data'!$G$11,0,10*ROW('Sanitation Data'!G76)))),OFFSET('Sanitation Data'!$G$11,0,10*ROW('Sanitation Data'!G76)),NA())))</f>
        <v>#N/A</v>
      </c>
      <c r="AS82" s="134" t="e">
        <f ca="1">+IF(AND(ISNUMBER(OFFSET('Sanitation Data'!$G$12,0,10*ROW('Sanitation Data'!G76))),DH82="Yes"),OFFSET('Sanitation Data'!$G$12,0,10*ROW('Sanitation Data'!G76)),IF(AND(ISNUMBER(OFFSET('Sanitation Data'!$G$12,0,10*ROW('Sanitation Data'!G76))),DH82="No",ISNUMBER(OFFSET('Sanitation Data'!$G$12,0,10*ROW('Sanitation Data'!G76)))),CONCATENATE("[",ROUND(OFFSET('Sanitation Data'!$G$12,0,10*ROW('Sanitation Data'!G76)),0),"]"),IF(AND(ISNUMBER(OFFSET('Sanitation Data'!$G$12,0,10*ROW('Sanitation Data'!G76))),DH82="",ISNUMBER(OFFSET('Sanitation Data'!$G$12,0,10*ROW('Sanitation Data'!G76)))),OFFSET('Sanitation Data'!$G$12,0,10*ROW('Sanitation Data'!G76)),NA())))</f>
        <v>#N/A</v>
      </c>
      <c r="AT82" s="134" t="e">
        <f ca="1">+IF(AND(ISNUMBER(OFFSET('Sanitation Data'!$G$13,0,10*ROW('Sanitation Data'!G76))),DI82="Yes"),OFFSET('Sanitation Data'!$G$13,0,10*ROW('Sanitation Data'!G76)),IF(AND(ISNUMBER(OFFSET('Sanitation Data'!$G$13,0,10*ROW('Sanitation Data'!G76))),DI82="No",ISNUMBER(OFFSET('Sanitation Data'!$G$13,0,10*ROW('Sanitation Data'!G76)))),CONCATENATE("[",ROUND(OFFSET('Sanitation Data'!$G$13,0,10*ROW('Sanitation Data'!G76)),0),"]"),IF(AND(ISNUMBER(OFFSET('Sanitation Data'!$G$13,0,10*ROW('Sanitation Data'!G76))),DI82="",ISNUMBER(OFFSET('Sanitation Data'!$G$13,0,10*ROW('Sanitation Data'!G76)))),OFFSET('Sanitation Data'!$G$13,0,10*ROW('Sanitation Data'!G76)),NA())))</f>
        <v>#N/A</v>
      </c>
      <c r="AU82" s="134" t="e">
        <f ca="1">+IF(AND(ISNUMBER(OFFSET('Sanitation Data'!$H$5,0,10*ROW('Sanitation Data'!H76))),DJ82="Yes"),100-OFFSET('Sanitation Data'!$H$5,0,10*ROW('Sanitation Data'!H76)),IF(AND(ISNUMBER(OFFSET('Sanitation Data'!$H$5,0,10*ROW('Sanitation Data'!H76))),DJ82="No",ISNUMBER(OFFSET('Sanitation Data'!$H$5,0,10*ROW('Sanitation Data'!H76)))),CONCATENATE("[",ROUND(100-OFFSET('Sanitation Data'!$H$5,0,10*ROW('Sanitation Data'!H76)),0),"]"),IF(AND(ISNUMBER(OFFSET('Sanitation Data'!$H$5,0,10*ROW('Sanitation Data'!H76))),DJ82="",ISNUMBER(OFFSET('Sanitation Data'!$H$5,0,10*ROW('Sanitation Data'!H76)))),100-OFFSET('Sanitation Data'!$H$5,0,10*ROW('Sanitation Data'!H76)),NA())))</f>
        <v>#N/A</v>
      </c>
      <c r="AV82" s="134" t="e">
        <f ca="1">+IF(AND(ISNUMBER(OFFSET('Sanitation Data'!$H$7,0,10*ROW('Sanitation Data'!H76))),DK82="Yes"),OFFSET('Sanitation Data'!$H$7,0,10*ROW('Sanitation Data'!H76)),IF(AND(ISNUMBER(OFFSET('Sanitation Data'!$H$7,0,10*ROW('Sanitation Data'!H76))),DK82="No",ISNUMBER(OFFSET('Sanitation Data'!$H$7,0,10*ROW('Sanitation Data'!H76)))),CONCATENATE("[",ROUND(OFFSET('Sanitation Data'!$H$7,0,10*ROW('Sanitation Data'!H76)),0),"]"),IF(AND(ISNUMBER(OFFSET('Sanitation Data'!$H$7,0,10*ROW('Sanitation Data'!H76))),DK82="",ISNUMBER(OFFSET('Sanitation Data'!$H$7,0,10*ROW('Sanitation Data'!H76)))),OFFSET('Sanitation Data'!$H$7,0,10*ROW('Sanitation Data'!H76)),NA())))</f>
        <v>#N/A</v>
      </c>
      <c r="AW82" s="134" t="e">
        <f ca="1">+IF(AND(ISNUMBER(OFFSET('Sanitation Data'!$H$11,0,10*ROW('Sanitation Data'!H76))),DL82="Yes"),OFFSET('Sanitation Data'!$H$11,0,10*ROW('Sanitation Data'!H76)),IF(AND(ISNUMBER(OFFSET('Sanitation Data'!$H$11,0,10*ROW('Sanitation Data'!H76))),DL82="No",ISNUMBER(OFFSET('Sanitation Data'!$H$11,0,10*ROW('Sanitation Data'!H76)))),CONCATENATE("[",ROUND(OFFSET('Sanitation Data'!$H$11,0,10*ROW('Sanitation Data'!H76)),0),"]"),IF(AND(ISNUMBER(OFFSET('Sanitation Data'!$H$11,0,10*ROW('Sanitation Data'!H76))),DL82="",ISNUMBER(OFFSET('Sanitation Data'!$H$11,0,10*ROW('Sanitation Data'!H76)))),OFFSET('Sanitation Data'!$H$11,0,10*ROW('Sanitation Data'!H76)),NA())))</f>
        <v>#N/A</v>
      </c>
      <c r="AX82" s="134" t="e">
        <f ca="1">+IF(AND(ISNUMBER(OFFSET('Sanitation Data'!$H$12,0,10*ROW('Sanitation Data'!H76))),DM82="Yes"),OFFSET('Sanitation Data'!$H$12,0,10*ROW('Sanitation Data'!H76)),IF(AND(ISNUMBER(OFFSET('Sanitation Data'!$H$12,0,10*ROW('Sanitation Data'!H76))),DM82="No",ISNUMBER(OFFSET('Sanitation Data'!$H$12,0,10*ROW('Sanitation Data'!H76)))),CONCATENATE("[",ROUND(OFFSET('Sanitation Data'!$H$12,0,10*ROW('Sanitation Data'!H76)),0),"]"),IF(AND(ISNUMBER(OFFSET('Sanitation Data'!$H$12,0,10*ROW('Sanitation Data'!H76))),DM82="",ISNUMBER(OFFSET('Sanitation Data'!$H$12,0,10*ROW('Sanitation Data'!H76)))),OFFSET('Sanitation Data'!$H$12,0,10*ROW('Sanitation Data'!H76)),NA())))</f>
        <v>#N/A</v>
      </c>
      <c r="AY82" s="134" t="e">
        <f ca="1">+IF(AND(ISNUMBER(OFFSET('Sanitation Data'!$H$13,0,10*ROW('Sanitation Data'!H76))),DN82="Yes"),OFFSET('Sanitation Data'!$H$13,0,10*ROW('Sanitation Data'!H76)),IF(AND(ISNUMBER(OFFSET('Sanitation Data'!$H$13,0,10*ROW('Sanitation Data'!H76))),DN82="No",ISNUMBER(OFFSET('Sanitation Data'!$H$13,0,10*ROW('Sanitation Data'!H76)))),CONCATENATE("[",ROUND(OFFSET('Sanitation Data'!$H$13,0,10*ROW('Sanitation Data'!H76)),0),"]"),IF(AND(ISNUMBER(OFFSET('Sanitation Data'!$H$13,0,10*ROW('Sanitation Data'!H76))),DN82="",ISNUMBER(OFFSET('Sanitation Data'!$H$13,0,10*ROW('Sanitation Data'!H76)))),OFFSET('Sanitation Data'!$H$13,0,10*ROW('Sanitation Data'!H76)),NA())))</f>
        <v>#N/A</v>
      </c>
      <c r="AZ82" s="135" t="e">
        <f ca="1">+IF(AND(ISNUMBER(OFFSET('Hygiene Data'!$C$6,0,10*ROW('Hygiene Data'!C76))),DO82="Yes"),OFFSET('Hygiene Data'!$C$6,0,10*ROW('Hygiene Data'!C76)),IF(AND(ISNUMBER(OFFSET('Hygiene Data'!$C$6,0,10*ROW('Hygiene Data'!C76))),DO82="No",ISNUMBER(OFFSET('Hygiene Data'!$C$6,0,10*ROW('Hygiene Data'!C76)))),CONCATENATE("[",ROUND(OFFSET('Hygiene Data'!$C$6,0,10*ROW('Hygiene Data'!C76)),0),"]"),IF(AND(ISNUMBER(OFFSET('Hygiene Data'!$C$6,0,10*ROW('Hygiene Data'!C76))),DO82="",ISNUMBER(OFFSET('Hygiene Data'!$C$6,0,10*ROW('Hygiene Data'!C76)))),OFFSET('Hygiene Data'!$C$6,0,10*ROW('Hygiene Data'!C76)),NA())))</f>
        <v>#N/A</v>
      </c>
      <c r="BA82" s="135" t="e">
        <f ca="1">+IF(AND(ISNUMBER(OFFSET('Hygiene Data'!$C$8,0,10*ROW('Hygiene Data'!C76))),DP82="Yes"),OFFSET('Hygiene Data'!$C$8,0,10*ROW('Hygiene Data'!C76)),IF(AND(ISNUMBER(OFFSET('Hygiene Data'!$C$8,0,10*ROW('Hygiene Data'!C76))),DP82="No",ISNUMBER(OFFSET('Hygiene Data'!$C$8,0,10*ROW('Hygiene Data'!C76)))),CONCATENATE("[",ROUND(OFFSET('Hygiene Data'!$C$8,0,10*ROW('Hygiene Data'!C76)),0),"]"),IF(AND(ISNUMBER(OFFSET('Hygiene Data'!$C$8,0,10*ROW('Hygiene Data'!C76))),DP82="",ISNUMBER(OFFSET('Hygiene Data'!$C$8,0,10*ROW('Hygiene Data'!C76)))),OFFSET('Hygiene Data'!$C$8,0,10*ROW('Hygiene Data'!C76)),NA())))</f>
        <v>#N/A</v>
      </c>
      <c r="BB82" s="135" t="e">
        <f ca="1">+IF(AND(ISNUMBER(OFFSET('Hygiene Data'!$C$10,0,10*ROW('Hygiene Data'!C76))),DQ82="Yes"),OFFSET('Hygiene Data'!$C$10,0,10*ROW('Hygiene Data'!C76)),IF(AND(ISNUMBER(OFFSET('Hygiene Data'!$C$10,0,10*ROW('Hygiene Data'!C76))),DQ82="No",ISNUMBER(OFFSET('Hygiene Data'!$C$10,0,10*ROW('Hygiene Data'!C76)))),CONCATENATE("[",ROUND(OFFSET('Hygiene Data'!$C$10,0,10*ROW('Hygiene Data'!C76)),0),"]"),IF(AND(ISNUMBER(OFFSET('Hygiene Data'!$C$10,0,10*ROW('Hygiene Data'!C76))),DQ82="",ISNUMBER(OFFSET('Hygiene Data'!$C$10,0,10*ROW('Hygiene Data'!C76)))),OFFSET('Hygiene Data'!$C$10,0,10*ROW('Hygiene Data'!C76)),NA())))</f>
        <v>#N/A</v>
      </c>
      <c r="BC82" s="135" t="e">
        <f ca="1">+IF(AND(ISNUMBER(OFFSET('Hygiene Data'!$D$6,0,10*ROW('Hygiene Data'!D76))),DR82="Yes"),OFFSET('Hygiene Data'!$D$6,0,10*ROW('Hygiene Data'!D76)),IF(AND(ISNUMBER(OFFSET('Hygiene Data'!$D$6,0,10*ROW('Hygiene Data'!D76))),DR82="No",ISNUMBER(OFFSET('Hygiene Data'!$D$6,0,10*ROW('Hygiene Data'!D76)))),CONCATENATE("[",ROUND(OFFSET('Hygiene Data'!$D$6,0,10*ROW('Hygiene Data'!D76)),0),"]"),IF(AND(ISNUMBER(OFFSET('Hygiene Data'!$D$6,0,10*ROW('Hygiene Data'!D76))),DR82="",ISNUMBER(OFFSET('Hygiene Data'!$D$6,0,10*ROW('Hygiene Data'!D76)))),OFFSET('Hygiene Data'!$D$6,0,10*ROW('Hygiene Data'!D76)),NA())))</f>
        <v>#N/A</v>
      </c>
      <c r="BD82" s="135" t="e">
        <f ca="1">+IF(AND(ISNUMBER(OFFSET('Hygiene Data'!$D$8,0,10*ROW('Hygiene Data'!D76))),DS82="Yes"),OFFSET('Hygiene Data'!$D$8,0,10*ROW('Hygiene Data'!D76)),IF(AND(ISNUMBER(OFFSET('Hygiene Data'!$D$8,0,10*ROW('Hygiene Data'!D76))),DS82="No",ISNUMBER(OFFSET('Hygiene Data'!$D$8,0,10*ROW('Hygiene Data'!D76)))),CONCATENATE("[",ROUND(OFFSET('Hygiene Data'!$D$8,0,10*ROW('Hygiene Data'!D76)),0),"]"),IF(AND(ISNUMBER(OFFSET('Hygiene Data'!$D$8,0,10*ROW('Hygiene Data'!D76))),DS82="",ISNUMBER(OFFSET('Hygiene Data'!$D$8,0,10*ROW('Hygiene Data'!D76)))),OFFSET('Hygiene Data'!$D$8,0,10*ROW('Hygiene Data'!D76)),NA())))</f>
        <v>#N/A</v>
      </c>
      <c r="BE82" s="135" t="e">
        <f ca="1">+IF(AND(ISNUMBER(OFFSET('Hygiene Data'!$D$10,0,10*ROW('Hygiene Data'!D76))),DT82="Yes"),OFFSET('Hygiene Data'!$D$10,0,10*ROW('Hygiene Data'!D76)),IF(AND(ISNUMBER(OFFSET('Hygiene Data'!$D$10,0,10*ROW('Hygiene Data'!D76))),DT82="No",ISNUMBER(OFFSET('Hygiene Data'!$D$10,0,10*ROW('Hygiene Data'!D76)))),CONCATENATE("[",ROUND(OFFSET('Hygiene Data'!$D$10,0,10*ROW('Hygiene Data'!D76)),0),"]"),IF(AND(ISNUMBER(OFFSET('Hygiene Data'!$D$10,0,10*ROW('Hygiene Data'!D76))),DT82="",ISNUMBER(OFFSET('Hygiene Data'!$D$10,0,10*ROW('Hygiene Data'!D76)))),OFFSET('Hygiene Data'!$D$10,0,10*ROW('Hygiene Data'!D76)),NA())))</f>
        <v>#N/A</v>
      </c>
      <c r="BF82" s="135" t="e">
        <f ca="1">+IF(AND(ISNUMBER(OFFSET('Hygiene Data'!$E$6,0,10*ROW('Hygiene Data'!E76))),DU82="Yes"),OFFSET('Hygiene Data'!$E$6,0,10*ROW('Hygiene Data'!E76)),IF(AND(ISNUMBER(OFFSET('Hygiene Data'!$E$6,0,10*ROW('Hygiene Data'!E76))),DU82="No",ISNUMBER(OFFSET('Hygiene Data'!$E$6,0,10*ROW('Hygiene Data'!E76)))),CONCATENATE("[",ROUND(OFFSET('Hygiene Data'!$E$6,0,10*ROW('Hygiene Data'!E76)),0),"]"),IF(AND(ISNUMBER(OFFSET('Hygiene Data'!$E$6,0,10*ROW('Hygiene Data'!E76))),DU82="",ISNUMBER(OFFSET('Hygiene Data'!$E$6,0,10*ROW('Hygiene Data'!E76)))),OFFSET('Hygiene Data'!$E$6,0,10*ROW('Hygiene Data'!E76)),NA())))</f>
        <v>#N/A</v>
      </c>
      <c r="BG82" s="135" t="e">
        <f ca="1">+IF(AND(ISNUMBER(OFFSET('Hygiene Data'!$E$8,0,10*ROW('Hygiene Data'!E76))),DV82="Yes"),OFFSET('Hygiene Data'!$E$8,0,10*ROW('Hygiene Data'!E76)),IF(AND(ISNUMBER(OFFSET('Hygiene Data'!$E$8,0,10*ROW('Hygiene Data'!E76))),DV82="No",ISNUMBER(OFFSET('Hygiene Data'!$E$8,0,10*ROW('Hygiene Data'!E76)))),CONCATENATE("[",ROUND(OFFSET('Hygiene Data'!$E$8,0,10*ROW('Hygiene Data'!E76)),0),"]"),IF(AND(ISNUMBER(OFFSET('Hygiene Data'!$E$8,0,10*ROW('Hygiene Data'!E76))),DV82="",ISNUMBER(OFFSET('Hygiene Data'!$E$8,0,10*ROW('Hygiene Data'!E76)))),OFFSET('Hygiene Data'!$E$8,0,10*ROW('Hygiene Data'!E76)),NA())))</f>
        <v>#N/A</v>
      </c>
      <c r="BH82" s="135" t="e">
        <f ca="1">+IF(AND(ISNUMBER(OFFSET('Hygiene Data'!$E$10,0,10*ROW('Hygiene Data'!E76))),DW82="Yes"),OFFSET('Hygiene Data'!$E$10,0,10*ROW('Hygiene Data'!E76)),IF(AND(ISNUMBER(OFFSET('Hygiene Data'!$E$10,0,10*ROW('Hygiene Data'!E76))),DW82="No",ISNUMBER(OFFSET('Hygiene Data'!$E$10,0,10*ROW('Hygiene Data'!E76)))),CONCATENATE("[",ROUND(OFFSET('Hygiene Data'!$E$10,0,10*ROW('Hygiene Data'!E76)),0),"]"),IF(AND(ISNUMBER(OFFSET('Hygiene Data'!$E$10,0,10*ROW('Hygiene Data'!E76))),DW82="",ISNUMBER(OFFSET('Hygiene Data'!$E$10,0,10*ROW('Hygiene Data'!E76)))),OFFSET('Hygiene Data'!$E$10,0,10*ROW('Hygiene Data'!E76)),NA())))</f>
        <v>#N/A</v>
      </c>
      <c r="BI82" s="135" t="e">
        <f ca="1">+IF(AND(ISNUMBER(OFFSET('Hygiene Data'!$F$6,0,10*ROW('Hygiene Data'!F76))),DX82="Yes"),OFFSET('Hygiene Data'!$F$6,0,10*ROW('Hygiene Data'!F76)),IF(AND(ISNUMBER(OFFSET('Hygiene Data'!$F$6,0,10*ROW('Hygiene Data'!F76))),DX82="No",ISNUMBER(OFFSET('Hygiene Data'!$F$6,0,10*ROW('Hygiene Data'!F76)))),CONCATENATE("[",ROUND(OFFSET('Hygiene Data'!$F$6,0,10*ROW('Hygiene Data'!F76)),0),"]"),IF(AND(ISNUMBER(OFFSET('Hygiene Data'!$F$6,0,10*ROW('Hygiene Data'!F76))),DX82="",ISNUMBER(OFFSET('Hygiene Data'!$F$6,0,10*ROW('Hygiene Data'!F76)))),OFFSET('Hygiene Data'!$F$6,0,10*ROW('Hygiene Data'!F76)),NA())))</f>
        <v>#N/A</v>
      </c>
      <c r="BJ82" s="135" t="e">
        <f ca="1">+IF(AND(ISNUMBER(OFFSET('Hygiene Data'!$F$8,0,10*ROW('Hygiene Data'!F76))),DY82="Yes"),OFFSET('Hygiene Data'!$F$8,0,10*ROW('Hygiene Data'!F76)),IF(AND(ISNUMBER(OFFSET('Hygiene Data'!$F$8,0,10*ROW('Hygiene Data'!F76))),DY82="No",ISNUMBER(OFFSET('Hygiene Data'!$F$8,0,10*ROW('Hygiene Data'!F76)))),CONCATENATE("[",ROUND(OFFSET('Hygiene Data'!$F$8,0,10*ROW('Hygiene Data'!F76)),0),"]"),IF(AND(ISNUMBER(OFFSET('Hygiene Data'!$F$8,0,10*ROW('Hygiene Data'!F76))),DY82="",ISNUMBER(OFFSET('Hygiene Data'!$F$8,0,10*ROW('Hygiene Data'!F76)))),OFFSET('Hygiene Data'!$F$8,0,10*ROW('Hygiene Data'!F76)),NA())))</f>
        <v>#N/A</v>
      </c>
      <c r="BK82" s="135" t="e">
        <f ca="1">+IF(AND(ISNUMBER(OFFSET('Hygiene Data'!$F$10,0,10*ROW('Hygiene Data'!F76))),DZ82="Yes"),OFFSET('Hygiene Data'!$F$10,0,10*ROW('Hygiene Data'!F76)),IF(AND(ISNUMBER(OFFSET('Hygiene Data'!$F$10,0,10*ROW('Hygiene Data'!F76))),DZ82="No",ISNUMBER(OFFSET('Hygiene Data'!$F$10,0,10*ROW('Hygiene Data'!F76)))),CONCATENATE("[",ROUND(OFFSET('Hygiene Data'!$F$10,0,10*ROW('Hygiene Data'!F76)),0),"]"),IF(AND(ISNUMBER(OFFSET('Hygiene Data'!$F$10,0,10*ROW('Hygiene Data'!F76))),DZ82="",ISNUMBER(OFFSET('Hygiene Data'!$F$10,0,10*ROW('Hygiene Data'!F76)))),OFFSET('Hygiene Data'!$F$10,0,10*ROW('Hygiene Data'!F76)),NA())))</f>
        <v>#N/A</v>
      </c>
      <c r="BL82" s="135" t="e">
        <f ca="1">+IF(AND(ISNUMBER(OFFSET('Hygiene Data'!$G$6,0,10*ROW('Hygiene Data'!G76))),EA82="Yes"),OFFSET('Hygiene Data'!$G$6,0,10*ROW('Hygiene Data'!G76)),IF(AND(ISNUMBER(OFFSET('Hygiene Data'!$G$6,0,10*ROW('Hygiene Data'!G76))),EA82="No",ISNUMBER(OFFSET('Hygiene Data'!$G$6,0,10*ROW('Hygiene Data'!G76)))),CONCATENATE("[",ROUND(OFFSET('Hygiene Data'!$G$6,0,10*ROW('Hygiene Data'!G76)),0),"]"),IF(AND(ISNUMBER(OFFSET('Hygiene Data'!$G$6,0,10*ROW('Hygiene Data'!G76))),EA82="",ISNUMBER(OFFSET('Hygiene Data'!$G$6,0,10*ROW('Hygiene Data'!G76)))),OFFSET('Hygiene Data'!$G$6,0,10*ROW('Hygiene Data'!G76)),NA())))</f>
        <v>#N/A</v>
      </c>
      <c r="BM82" s="135" t="e">
        <f ca="1">+IF(AND(ISNUMBER(OFFSET('Hygiene Data'!$G$8,0,10*ROW('Hygiene Data'!G76))),EB82="Yes"),OFFSET('Hygiene Data'!$G$8,0,10*ROW('Hygiene Data'!G76)),IF(AND(ISNUMBER(OFFSET('Hygiene Data'!$G$8,0,10*ROW('Hygiene Data'!G76))),EB82="No",ISNUMBER(OFFSET('Hygiene Data'!$G$8,0,10*ROW('Hygiene Data'!G76)))),CONCATENATE("[",ROUND(OFFSET('Hygiene Data'!$G$8,0,10*ROW('Hygiene Data'!G76)),0),"]"),IF(AND(ISNUMBER(OFFSET('Hygiene Data'!$G$8,0,10*ROW('Hygiene Data'!G76))),EB82="",ISNUMBER(OFFSET('Hygiene Data'!$G$8,0,10*ROW('Hygiene Data'!G76)))),OFFSET('Hygiene Data'!$G$8,0,10*ROW('Hygiene Data'!G76)),NA())))</f>
        <v>#N/A</v>
      </c>
      <c r="BN82" s="135" t="e">
        <f ca="1">+IF(AND(ISNUMBER(OFFSET('Hygiene Data'!$G$10,0,10*ROW('Hygiene Data'!G76))),EC82="Yes"),OFFSET('Hygiene Data'!$G$10,0,10*ROW('Hygiene Data'!G76)),IF(AND(ISNUMBER(OFFSET('Hygiene Data'!$G$10,0,10*ROW('Hygiene Data'!G76))),EC82="No",ISNUMBER(OFFSET('Hygiene Data'!$G$10,0,10*ROW('Hygiene Data'!G76)))),CONCATENATE("[",ROUND(OFFSET('Hygiene Data'!$G$10,0,10*ROW('Hygiene Data'!G76)),0),"]"),IF(AND(ISNUMBER(OFFSET('Hygiene Data'!$G$10,0,10*ROW('Hygiene Data'!G76))),EC82="",ISNUMBER(OFFSET('Hygiene Data'!$G$10,0,10*ROW('Hygiene Data'!G76)))),OFFSET('Hygiene Data'!$G$10,0,10*ROW('Hygiene Data'!G76)),NA())))</f>
        <v>#N/A</v>
      </c>
      <c r="BO82" s="135" t="e">
        <f ca="1">+IF(AND(ISNUMBER(OFFSET('Hygiene Data'!$H$6,0,10*ROW('Hygiene Data'!H76))),ED82="Yes"),OFFSET('Hygiene Data'!$H$6,0,10*ROW('Hygiene Data'!H76)),IF(AND(ISNUMBER(OFFSET('Hygiene Data'!$H$6,0,10*ROW('Hygiene Data'!H76))),ED82="No",ISNUMBER(OFFSET('Hygiene Data'!$H$6,0,10*ROW('Hygiene Data'!H76)))),CONCATENATE("[",ROUND(OFFSET('Hygiene Data'!$H$6,0,10*ROW('Hygiene Data'!H76)),0),"]"),IF(AND(ISNUMBER(OFFSET('Hygiene Data'!$H$6,0,10*ROW('Hygiene Data'!H76))),ED82="",ISNUMBER(OFFSET('Hygiene Data'!$H$6,0,10*ROW('Hygiene Data'!H76)))),OFFSET('Hygiene Data'!$H$6,0,10*ROW('Hygiene Data'!H76)),NA())))</f>
        <v>#N/A</v>
      </c>
      <c r="BP82" s="135" t="e">
        <f ca="1">+IF(AND(ISNUMBER(OFFSET('Hygiene Data'!$H$8,0,10*ROW('Hygiene Data'!H76))),EE82="Yes"),OFFSET('Hygiene Data'!$H$8,0,10*ROW('Hygiene Data'!H76)),IF(AND(ISNUMBER(OFFSET('Hygiene Data'!$H$8,0,10*ROW('Hygiene Data'!H76))),EE82="No",ISNUMBER(OFFSET('Hygiene Data'!$H$8,0,10*ROW('Hygiene Data'!H76)))),CONCATENATE("[",ROUND(OFFSET('Hygiene Data'!$H$8,0,10*ROW('Hygiene Data'!H76)),0),"]"),IF(AND(ISNUMBER(OFFSET('Hygiene Data'!$H$8,0,10*ROW('Hygiene Data'!H76))),EE82="",ISNUMBER(OFFSET('Hygiene Data'!$H$8,0,10*ROW('Hygiene Data'!H76)))),OFFSET('Hygiene Data'!$H$8,0,10*ROW('Hygiene Data'!H76)),NA())))</f>
        <v>#N/A</v>
      </c>
      <c r="BQ82" s="135" t="e">
        <f ca="1">+IF(AND(ISNUMBER(OFFSET('Hygiene Data'!$H$10,0,10*ROW('Hygiene Data'!H76))),EF82="Yes"),OFFSET('Hygiene Data'!$H$10,0,10*ROW('Hygiene Data'!H76)),IF(AND(ISNUMBER(OFFSET('Hygiene Data'!$H$10,0,10*ROW('Hygiene Data'!H76))),EF82="No",ISNUMBER(OFFSET('Hygiene Data'!$H$10,0,10*ROW('Hygiene Data'!H76)))),CONCATENATE("[",ROUND(OFFSET('Hygiene Data'!$H$10,0,10*ROW('Hygiene Data'!H76)),0),"]"),IF(AND(ISNUMBER(OFFSET('Hygiene Data'!$H$10,0,10*ROW('Hygiene Data'!H76))),EF82="",ISNUMBER(OFFSET('Hygiene Data'!$H$10,0,10*ROW('Hygiene Data'!H76)))),OFFSET('Hygiene Data'!$H$10,0,10*ROW('Hygiene Data'!H76)),NA())))</f>
        <v>#N/A</v>
      </c>
      <c r="BS82" s="34" t="str">
        <f ca="1">+IF(OFFSET('Water Data'!$C$28,0,10*ROW('Water Data'!C76))="","",OFFSET('Water Data'!$C$28,0,10*ROW('Water Data'!C76)))</f>
        <v/>
      </c>
      <c r="BT82" s="34" t="str">
        <f ca="1">+IF(OFFSET('Water Data'!$C$29,0,10*ROW('Water Data'!C76))="","",OFFSET('Water Data'!$C$29,0,10*ROW('Water Data'!C76)))</f>
        <v/>
      </c>
      <c r="BU82" s="34" t="str">
        <f ca="1">+IF(OFFSET('Water Data'!$C$30,0,10*ROW('Water Data'!C76))="","",OFFSET('Water Data'!$C$30,0,10*ROW('Water Data'!C76)))</f>
        <v/>
      </c>
      <c r="BV82" s="34" t="str">
        <f ca="1">+IF(OFFSET('Water Data'!$D$28,0,10*ROW('Water Data'!D76))="","",OFFSET('Water Data'!$D$28,0,10*ROW('Water Data'!D76)))</f>
        <v/>
      </c>
      <c r="BW82" s="34" t="str">
        <f ca="1">+IF(OFFSET('Water Data'!$D$29,0,10*ROW('Water Data'!D76))="","",OFFSET('Water Data'!$D$29,0,10*ROW('Water Data'!D76)))</f>
        <v/>
      </c>
      <c r="BX82" s="34" t="str">
        <f ca="1">+IF(OFFSET('Water Data'!$D$30,0,10*ROW('Water Data'!D76))="","",OFFSET('Water Data'!$D$30,0,10*ROW('Water Data'!D76)))</f>
        <v/>
      </c>
      <c r="BY82" s="34" t="str">
        <f ca="1">+IF(OFFSET('Water Data'!$E$28,0,10*ROW('Water Data'!E76))="","",OFFSET('Water Data'!$E$28,0,10*ROW('Water Data'!E76)))</f>
        <v/>
      </c>
      <c r="BZ82" s="34" t="str">
        <f ca="1">+IF(OFFSET('Water Data'!$E$29,0,10*ROW('Water Data'!E76))="","",OFFSET('Water Data'!$E$29,0,10*ROW('Water Data'!E76)))</f>
        <v/>
      </c>
      <c r="CA82" s="34" t="str">
        <f ca="1">+IF(OFFSET('Water Data'!$E$30,0,10*ROW('Water Data'!E76))="","",OFFSET('Water Data'!$E$30,0,10*ROW('Water Data'!E76)))</f>
        <v/>
      </c>
      <c r="CB82" s="34" t="str">
        <f ca="1">+IF(OFFSET('Water Data'!$F$28,0,10*ROW('Water Data'!F76))="","",OFFSET('Water Data'!$F$28,0,10*ROW('Water Data'!F76)))</f>
        <v/>
      </c>
      <c r="CC82" s="34" t="str">
        <f ca="1">+IF(OFFSET('Water Data'!$F$29,0,10*ROW('Water Data'!F76))="","",OFFSET('Water Data'!$F$29,0,10*ROW('Water Data'!F76)))</f>
        <v/>
      </c>
      <c r="CD82" s="34" t="str">
        <f ca="1">+IF(OFFSET('Water Data'!$F$30,0,10*ROW('Water Data'!F76))="","",OFFSET('Water Data'!$F$30,0,10*ROW('Water Data'!F76)))</f>
        <v/>
      </c>
      <c r="CE82" s="34" t="str">
        <f ca="1">+IF(OFFSET('Water Data'!$G$28,0,10*ROW('Water Data'!G76))="","",OFFSET('Water Data'!$G$28,0,10*ROW('Water Data'!G76)))</f>
        <v/>
      </c>
      <c r="CF82" s="34" t="str">
        <f ca="1">+IF(OFFSET('Water Data'!$G$29,0,10*ROW('Water Data'!G76))="","",OFFSET('Water Data'!$G$29,0,10*ROW('Water Data'!G76)))</f>
        <v/>
      </c>
      <c r="CG82" s="34" t="str">
        <f ca="1">+IF(OFFSET('Water Data'!$G$30,0,10*ROW('Water Data'!G76))="","",OFFSET('Water Data'!$G$30,0,10*ROW('Water Data'!G76)))</f>
        <v/>
      </c>
      <c r="CH82" s="34" t="str">
        <f ca="1">+IF(OFFSET('Water Data'!$H$28,0,10*ROW('Water Data'!H76))="","",OFFSET('Water Data'!$H$28,0,10*ROW('Water Data'!H76)))</f>
        <v/>
      </c>
      <c r="CI82" s="34" t="str">
        <f ca="1">+IF(OFFSET('Water Data'!$H$29,0,10*ROW('Water Data'!H76))="","",OFFSET('Water Data'!$H$29,0,10*ROW('Water Data'!H76)))</f>
        <v/>
      </c>
      <c r="CJ82" s="34" t="str">
        <f ca="1">+IF(OFFSET('Water Data'!$H$30,0,10*ROW('Water Data'!H76))="","",OFFSET('Water Data'!$H$30,0,10*ROW('Water Data'!H76)))</f>
        <v/>
      </c>
      <c r="CK82" s="34" t="str">
        <f ca="1">+IF(OFFSET('Sanitation Data'!$C$29,0,10*ROW('Sanitation Data'!C76))="","",OFFSET('Sanitation Data'!$C$29,0,10*ROW('Sanitation Data'!C76)))</f>
        <v/>
      </c>
      <c r="CL82" s="34" t="str">
        <f ca="1">+IF(OFFSET('Sanitation Data'!$C$30,0,10*ROW('Sanitation Data'!C76))="","",OFFSET('Sanitation Data'!$C$30,0,10*ROW('Sanitation Data'!C76)))</f>
        <v/>
      </c>
      <c r="CM82" s="34" t="str">
        <f ca="1">+IF(OFFSET('Sanitation Data'!$C$31,0,10*ROW('Sanitation Data'!C76))="","",OFFSET('Sanitation Data'!$C$31,0,10*ROW('Sanitation Data'!C76)))</f>
        <v/>
      </c>
      <c r="CN82" s="34" t="str">
        <f ca="1">+IF(OFFSET('Sanitation Data'!$C$32,0,10*ROW('Sanitation Data'!C76))="","",OFFSET('Sanitation Data'!$C$32,0,10*ROW('Sanitation Data'!C76)))</f>
        <v/>
      </c>
      <c r="CO82" s="34" t="str">
        <f ca="1">+IF(OFFSET('Sanitation Data'!$C$33,0,10*ROW('Sanitation Data'!C76))="","",OFFSET('Sanitation Data'!$C$33,0,10*ROW('Sanitation Data'!C76)))</f>
        <v/>
      </c>
      <c r="CP82" s="34" t="str">
        <f ca="1">+IF(OFFSET('Sanitation Data'!$D$29,0,10*ROW('Sanitation Data'!D76))="","",OFFSET('Sanitation Data'!$D$29,0,10*ROW('Sanitation Data'!D76)))</f>
        <v/>
      </c>
      <c r="CQ82" s="34" t="str">
        <f ca="1">+IF(OFFSET('Sanitation Data'!$D$30,0,10*ROW('Sanitation Data'!D76))="","",OFFSET('Sanitation Data'!$D$30,0,10*ROW('Sanitation Data'!D76)))</f>
        <v/>
      </c>
      <c r="CR82" s="34" t="str">
        <f ca="1">+IF(OFFSET('Sanitation Data'!$D$31,0,10*ROW('Sanitation Data'!D76))="","",OFFSET('Sanitation Data'!$D$31,0,10*ROW('Sanitation Data'!D76)))</f>
        <v/>
      </c>
      <c r="CS82" s="34" t="str">
        <f ca="1">+IF(OFFSET('Sanitation Data'!$D$32,0,10*ROW('Sanitation Data'!D76))="","",OFFSET('Sanitation Data'!$D$32,0,10*ROW('Sanitation Data'!D76)))</f>
        <v/>
      </c>
      <c r="CT82" s="34" t="str">
        <f ca="1">+IF(OFFSET('Sanitation Data'!$D$33,0,10*ROW('Sanitation Data'!D76))="","",OFFSET('Sanitation Data'!$D$33,0,10*ROW('Sanitation Data'!D76)))</f>
        <v/>
      </c>
      <c r="CU82" s="34" t="str">
        <f ca="1">+IF(OFFSET('Sanitation Data'!$E$29,0,10*ROW('Sanitation Data'!E76))="","",OFFSET('Sanitation Data'!$E$29,0,10*ROW('Sanitation Data'!E76)))</f>
        <v/>
      </c>
      <c r="CV82" s="34" t="str">
        <f ca="1">+IF(OFFSET('Sanitation Data'!$E$30,0,10*ROW('Sanitation Data'!E76))="","",OFFSET('Sanitation Data'!$E$30,0,10*ROW('Sanitation Data'!E76)))</f>
        <v/>
      </c>
      <c r="CW82" s="34" t="str">
        <f ca="1">+IF(OFFSET('Sanitation Data'!$E$31,0,10*ROW('Sanitation Data'!E76))="","",OFFSET('Sanitation Data'!$E$31,0,10*ROW('Sanitation Data'!E76)))</f>
        <v/>
      </c>
      <c r="CX82" s="34" t="str">
        <f ca="1">+IF(OFFSET('Sanitation Data'!$E$32,0,10*ROW('Sanitation Data'!E76))="","",OFFSET('Sanitation Data'!$E$32,0,10*ROW('Sanitation Data'!E76)))</f>
        <v/>
      </c>
      <c r="CY82" s="34" t="str">
        <f ca="1">+IF(OFFSET('Sanitation Data'!$E$33,0,10*ROW('Sanitation Data'!E76))="","",OFFSET('Sanitation Data'!$E$33,0,10*ROW('Sanitation Data'!E76)))</f>
        <v/>
      </c>
      <c r="CZ82" s="34" t="str">
        <f ca="1">+IF(OFFSET('Sanitation Data'!$F$29,0,10*ROW('Sanitation Data'!F76))="","",OFFSET('Sanitation Data'!$F$29,0,10*ROW('Sanitation Data'!F76)))</f>
        <v/>
      </c>
      <c r="DA82" s="34" t="str">
        <f ca="1">+IF(OFFSET('Sanitation Data'!$F$30,0,10*ROW('Sanitation Data'!F76))="","",OFFSET('Sanitation Data'!$F$30,0,10*ROW('Sanitation Data'!F76)))</f>
        <v/>
      </c>
      <c r="DB82" s="34" t="str">
        <f ca="1">+IF(OFFSET('Sanitation Data'!$F$31,0,10*ROW('Sanitation Data'!F76))="","",OFFSET('Sanitation Data'!$F$31,0,10*ROW('Sanitation Data'!F76)))</f>
        <v/>
      </c>
      <c r="DC82" s="34" t="str">
        <f ca="1">+IF(OFFSET('Sanitation Data'!$F$32,0,10*ROW('Sanitation Data'!F76))="","",OFFSET('Sanitation Data'!$F$32,0,10*ROW('Sanitation Data'!F76)))</f>
        <v/>
      </c>
      <c r="DD82" s="34" t="str">
        <f ca="1">+IF(OFFSET('Sanitation Data'!$F$33,0,10*ROW('Sanitation Data'!F76))="","",OFFSET('Sanitation Data'!$F$33,0,10*ROW('Sanitation Data'!F76)))</f>
        <v/>
      </c>
      <c r="DE82" s="34" t="str">
        <f ca="1">+IF(OFFSET('Sanitation Data'!$G$29,0,10*ROW('Sanitation Data'!G76))="","",OFFSET('Sanitation Data'!$G$29,0,10*ROW('Sanitation Data'!G76)))</f>
        <v/>
      </c>
      <c r="DF82" s="34" t="str">
        <f ca="1">+IF(OFFSET('Sanitation Data'!$G$30,0,10*ROW('Sanitation Data'!G76))="","",OFFSET('Sanitation Data'!$G$30,0,10*ROW('Sanitation Data'!G76)))</f>
        <v/>
      </c>
      <c r="DG82" s="34" t="str">
        <f ca="1">+IF(OFFSET('Sanitation Data'!$G$31,0,10*ROW('Sanitation Data'!G76))="","",OFFSET('Sanitation Data'!$G$31,0,10*ROW('Sanitation Data'!G76)))</f>
        <v/>
      </c>
      <c r="DH82" s="34" t="str">
        <f ca="1">+IF(OFFSET('Sanitation Data'!$G$32,0,10*ROW('Sanitation Data'!G76))="","",OFFSET('Sanitation Data'!$G$32,0,10*ROW('Sanitation Data'!G76)))</f>
        <v/>
      </c>
      <c r="DI82" s="34" t="str">
        <f ca="1">+IF(OFFSET('Sanitation Data'!$G$33,0,10*ROW('Sanitation Data'!G76))="","",OFFSET('Sanitation Data'!$G$33,0,10*ROW('Sanitation Data'!G76)))</f>
        <v/>
      </c>
      <c r="DJ82" s="34" t="str">
        <f ca="1">+IF(OFFSET('Sanitation Data'!$H$29,0,10*ROW('Sanitation Data'!H76))="","",OFFSET('Sanitation Data'!$H$29,0,10*ROW('Sanitation Data'!H76)))</f>
        <v/>
      </c>
      <c r="DK82" s="34" t="str">
        <f ca="1">+IF(OFFSET('Sanitation Data'!$H$30,0,10*ROW('Sanitation Data'!H76))="","",OFFSET('Sanitation Data'!$H$30,0,10*ROW('Sanitation Data'!H76)))</f>
        <v/>
      </c>
      <c r="DL82" s="34" t="str">
        <f ca="1">+IF(OFFSET('Sanitation Data'!$H$31,0,10*ROW('Sanitation Data'!H76))="","",OFFSET('Sanitation Data'!$H$31,0,10*ROW('Sanitation Data'!H76)))</f>
        <v/>
      </c>
      <c r="DM82" s="34" t="str">
        <f ca="1">+IF(OFFSET('Sanitation Data'!$H$32,0,10*ROW('Sanitation Data'!H76))="","",OFFSET('Sanitation Data'!$H$32,0,10*ROW('Sanitation Data'!H76)))</f>
        <v/>
      </c>
      <c r="DN82" s="34" t="str">
        <f ca="1">+IF(OFFSET('Sanitation Data'!$H$33,0,10*ROW('Sanitation Data'!H76))="","",OFFSET('Sanitation Data'!$H$33,0,10*ROW('Sanitation Data'!H76)))</f>
        <v/>
      </c>
      <c r="DO82" s="34" t="str">
        <f ca="1">+IF(OFFSET('Hygiene Data'!$C$12,0,10*ROW('Hygiene Data'!C76))="","",OFFSET('Hygiene Data'!$C$12,0,10*ROW('Hygiene Data'!C76)))</f>
        <v/>
      </c>
      <c r="DP82" s="34" t="str">
        <f ca="1">+IF(OFFSET('Hygiene Data'!$C$13,0,10*ROW('Hygiene Data'!C76))="","",OFFSET('Hygiene Data'!$C$13,0,10*ROW('Hygiene Data'!C76)))</f>
        <v/>
      </c>
      <c r="DQ82" s="34" t="str">
        <f ca="1">+IF(OFFSET('Hygiene Data'!$C$14,0,10*ROW('Hygiene Data'!C76))="","",OFFSET('Hygiene Data'!$C$14,0,10*ROW('Hygiene Data'!C76)))</f>
        <v/>
      </c>
      <c r="DR82" s="34" t="str">
        <f ca="1">+IF(OFFSET('Hygiene Data'!$D$12,0,10*ROW('Hygiene Data'!D76))="","",OFFSET('Hygiene Data'!$D$12,0,10*ROW('Hygiene Data'!D76)))</f>
        <v/>
      </c>
      <c r="DS82" s="34" t="str">
        <f ca="1">+IF(OFFSET('Hygiene Data'!$D$13,0,10*ROW('Hygiene Data'!D76))="","",OFFSET('Hygiene Data'!$D$13,0,10*ROW('Hygiene Data'!D76)))</f>
        <v/>
      </c>
      <c r="DT82" s="34" t="str">
        <f ca="1">+IF(OFFSET('Hygiene Data'!$D$14,0,10*ROW('Hygiene Data'!D76))="","",OFFSET('Hygiene Data'!$D$14,0,10*ROW('Hygiene Data'!D76)))</f>
        <v/>
      </c>
      <c r="DU82" s="34" t="str">
        <f ca="1">+IF(OFFSET('Hygiene Data'!$E$12,0,10*ROW('Hygiene Data'!E76))="","",OFFSET('Hygiene Data'!$E$12,0,10*ROW('Hygiene Data'!E76)))</f>
        <v/>
      </c>
      <c r="DV82" s="34" t="str">
        <f ca="1">+IF(OFFSET('Hygiene Data'!$E$13,0,10*ROW('Hygiene Data'!E76))="","",OFFSET('Hygiene Data'!$E$13,0,10*ROW('Hygiene Data'!E76)))</f>
        <v/>
      </c>
      <c r="DW82" s="34" t="str">
        <f ca="1">+IF(OFFSET('Hygiene Data'!$E$14,0,10*ROW('Hygiene Data'!E76))="","",OFFSET('Hygiene Data'!$E$14,0,10*ROW('Hygiene Data'!E76)))</f>
        <v/>
      </c>
      <c r="DX82" s="34" t="str">
        <f ca="1">+IF(OFFSET('Hygiene Data'!$F$12,0,10*ROW('Hygiene Data'!F76))="","",OFFSET('Hygiene Data'!$F$12,0,10*ROW('Hygiene Data'!F76)))</f>
        <v/>
      </c>
      <c r="DY82" s="34" t="str">
        <f ca="1">+IF(OFFSET('Hygiene Data'!$F$13,0,10*ROW('Hygiene Data'!F76))="","",OFFSET('Hygiene Data'!$F$13,0,10*ROW('Hygiene Data'!F76)))</f>
        <v/>
      </c>
      <c r="DZ82" s="34" t="str">
        <f ca="1">+IF(OFFSET('Hygiene Data'!$F$14,0,10*ROW('Hygiene Data'!F76))="","",OFFSET('Hygiene Data'!$F$14,0,10*ROW('Hygiene Data'!F76)))</f>
        <v/>
      </c>
      <c r="EA82" s="34" t="str">
        <f ca="1">+IF(OFFSET('Hygiene Data'!$G$12,0,10*ROW('Hygiene Data'!G76))="","",OFFSET('Hygiene Data'!$G$12,0,10*ROW('Hygiene Data'!G76)))</f>
        <v/>
      </c>
      <c r="EB82" s="34" t="str">
        <f ca="1">+IF(OFFSET('Hygiene Data'!$G$13,0,10*ROW('Hygiene Data'!G76))="","",OFFSET('Hygiene Data'!$G$13,0,10*ROW('Hygiene Data'!G76)))</f>
        <v/>
      </c>
      <c r="EC82" s="34" t="str">
        <f ca="1">+IF(OFFSET('Hygiene Data'!$G$14,0,10*ROW('Hygiene Data'!G76))="","",OFFSET('Hygiene Data'!$G$14,0,10*ROW('Hygiene Data'!G76)))</f>
        <v/>
      </c>
      <c r="ED82" s="34" t="str">
        <f ca="1">+IF(OFFSET('Hygiene Data'!$H$12,0,10*ROW('Hygiene Data'!H76))="","",OFFSET('Hygiene Data'!$H$12,0,10*ROW('Hygiene Data'!H76)))</f>
        <v/>
      </c>
      <c r="EE82" s="34" t="str">
        <f ca="1">+IF(OFFSET('Hygiene Data'!$H$13,0,10*ROW('Hygiene Data'!H76))="","",OFFSET('Hygiene Data'!$H$13,0,10*ROW('Hygiene Data'!H76)))</f>
        <v/>
      </c>
      <c r="EF82" s="34" t="str">
        <f ca="1">+IF(OFFSET('Hygiene Data'!$H$14,0,10*ROW('Hygiene Data'!H76))="","",OFFSET('Hygiene Data'!$H$14,0,10*ROW('Hygiene Data'!H76)))</f>
        <v/>
      </c>
    </row>
    <row r="83" spans="1:136" x14ac:dyDescent="0.2">
      <c r="A83" s="50" t="str">
        <f ca="1">+IF(OFFSET('Water Data'!$B$1,0,10*ROW('Water Data'!B80))="","",OFFSET('Water Data'!$B$1,0,10*ROW('Water Data'!B80)))</f>
        <v/>
      </c>
      <c r="B83" s="50" t="str">
        <f ca="1">+IF(OFFSET('Water Data'!$A$3,0,10*ROW('Water Data'!A80))="","",OFFSET('Water Data'!$A$3,0,10*ROW('Water Data'!A80)))</f>
        <v/>
      </c>
      <c r="C83" s="50" t="str">
        <f ca="1">+IF(OFFSET('Water Data'!$C$3,0,10*ROW('Water Data'!C80))="","",OFFSET('Water Data'!$C$3,0,10*ROW('Water Data'!C80)))</f>
        <v/>
      </c>
      <c r="D83" s="133" t="e">
        <f ca="1">+IF(AND(ISNUMBER(OFFSET('Water Data'!$C$5,0,10*ROW('Water Data'!C77))),BS83="Yes"),100-OFFSET('Water Data'!$C$5,0,10*ROW('Water Data'!C77)),IF(AND(ISNUMBER(OFFSET('Water Data'!$C$5,0,10*ROW('Water Data'!C77))),BS83="No",ISNUMBER(OFFSET('Water Data'!$C$5,0,10*ROW('Water Data'!C77)))),CONCATENATE("[",ROUND(100-OFFSET('Water Data'!$C$5,0,10*ROW('Water Data'!C77)),0),"]"),IF(AND(ISNUMBER(OFFSET('Water Data'!$C$5,0,10*ROW('Water Data'!C77))),BS83="",ISNUMBER(OFFSET('Water Data'!$C$5,0,10*ROW('Water Data'!C77)))),100-OFFSET('Water Data'!$C$5,0,10*ROW('Water Data'!C77)),NA())))</f>
        <v>#N/A</v>
      </c>
      <c r="E83" s="133" t="e">
        <f ca="1">+IF(AND(ISNUMBER(OFFSET('Water Data'!$C$7,0,10*ROW('Water Data'!D77))),BT83="Yes"),OFFSET('Water Data'!$C$7,0,10*ROW('Water Data'!C77)),IF(AND(ISNUMBER(OFFSET('Water Data'!$C$7,0,10*ROW('Water Data'!C77))),BT83="No",ISNUMBER(OFFSET('Water Data'!$C$7,0,10*ROW('Water Data'!C77)))),CONCATENATE("[",ROUND(OFFSET('Water Data'!$C$7,0,10*ROW('Water Data'!C77)),0),"]"),IF(AND(ISNUMBER(OFFSET('Water Data'!$C$7,0,10*ROW('Water Data'!C77))),BT83="",ISNUMBER(OFFSET('Water Data'!$C$7,0,10*ROW('Water Data'!C77)))),OFFSET('Water Data'!$C$7,0,10*ROW('Water Data'!C77)),NA())))</f>
        <v>#N/A</v>
      </c>
      <c r="F83" s="133" t="e">
        <f ca="1">+IF(AND(ISNUMBER(OFFSET('Water Data'!$C$10,0,10*ROW('Water Data'!C77))),BU83="Yes"),OFFSET('Water Data'!$C$10,0,10*ROW('Water Data'!C77)),IF(AND(ISNUMBER(OFFSET('Water Data'!$C$10,0,10*ROW('Water Data'!C77))),BU83="No",ISNUMBER(OFFSET('Water Data'!$C$10,0,10*ROW('Water Data'!C77)))),CONCATENATE("[",ROUND(OFFSET('Water Data'!$C$10,0,10*ROW('Water Data'!C77)),0),"]"),IF(AND(ISNUMBER(OFFSET('Water Data'!$C$10,0,10*ROW('Water Data'!C77))),BU83="",ISNUMBER(OFFSET('Water Data'!$C$10,0,10*ROW('Water Data'!C77)))),OFFSET('Water Data'!$C$10,0,10*ROW('Water Data'!C77)),NA())))</f>
        <v>#N/A</v>
      </c>
      <c r="G83" s="133" t="e">
        <f ca="1">+IF(AND(ISNUMBER(OFFSET('Water Data'!$D$5,0,10*ROW('Water Data'!D77))),BV83="Yes"),100-OFFSET('Water Data'!$D$5,0,10*ROW('Water Data'!D77)),IF(AND(ISNUMBER(OFFSET('Water Data'!$D$5,0,10*ROW('Water Data'!D77))),BV83="No",ISNUMBER(OFFSET('Water Data'!$D$5,0,10*ROW('Water Data'!D77)))),CONCATENATE("[",ROUND(100-OFFSET('Water Data'!$D$5,0,10*ROW('Water Data'!D77)),0),"]"),IF(AND(ISNUMBER(OFFSET('Water Data'!$D$5,0,10*ROW('Water Data'!D77))),BV83="",ISNUMBER(OFFSET('Water Data'!$D$5,0,10*ROW('Water Data'!D77)))),100-OFFSET('Water Data'!$D$5,0,10*ROW('Water Data'!D77)),NA())))</f>
        <v>#N/A</v>
      </c>
      <c r="H83" s="133" t="e">
        <f ca="1">+IF(AND(ISNUMBER(OFFSET('Water Data'!$D$7,0,10*ROW('Water Data'!D77))),BW83="Yes"),OFFSET('Water Data'!$D$7,0,10*ROW('Water Data'!D77)),IF(AND(ISNUMBER(OFFSET('Water Data'!$D$7,0,10*ROW('Water Data'!D77))),BW83="No",ISNUMBER(OFFSET('Water Data'!$D$7,0,10*ROW('Water Data'!D77)))),CONCATENATE("[",ROUND(OFFSET('Water Data'!$C$7,0,10*ROW('Water Data'!D77)),0),"]"),IF(AND(ISNUMBER(OFFSET('Water Data'!$D$7,0,10*ROW('Water Data'!D77))),BW83="",ISNUMBER(OFFSET('Water Data'!$D$7,0,10*ROW('Water Data'!D77)))),OFFSET('Water Data'!$D$7,0,10*ROW('Water Data'!D77)),NA())))</f>
        <v>#N/A</v>
      </c>
      <c r="I83" s="133" t="e">
        <f ca="1">+IF(AND(ISNUMBER(OFFSET('Water Data'!$D$10,0,10*ROW('Water Data'!D77))),BX83="Yes"),OFFSET('Water Data'!$D$10,0,10*ROW('Water Data'!D77)),IF(AND(ISNUMBER(OFFSET('Water Data'!$D$10,0,10*ROW('Water Data'!D77))),BX83="No",ISNUMBER(OFFSET('Water Data'!$D$10,0,10*ROW('Water Data'!D77)))),CONCATENATE("[",ROUND(OFFSET('Water Data'!$D$10,0,10*ROW('Water Data'!D77)),0),"]"),IF(AND(ISNUMBER(OFFSET('Water Data'!$D$10,0,10*ROW('Water Data'!D77))),BX83="",ISNUMBER(OFFSET('Water Data'!$D$10,0,10*ROW('Water Data'!D77)))),OFFSET('Water Data'!$D$10,0,10*ROW('Water Data'!D77)),NA())))</f>
        <v>#N/A</v>
      </c>
      <c r="J83" s="133" t="e">
        <f ca="1">+IF(AND(ISNUMBER(OFFSET('Water Data'!$E$5,0,10*ROW('Water Data'!E77))),BY83="Yes"),100-OFFSET('Water Data'!$E$5,0,10*ROW('Water Data'!E77)),IF(AND(ISNUMBER(OFFSET('Water Data'!$E$5,0,10*ROW('Water Data'!E77))),BY83="No",ISNUMBER(OFFSET('Water Data'!$E$5,0,10*ROW('Water Data'!E77)))),CONCATENATE("[",ROUND(100-OFFSET('Water Data'!$E$5,0,10*ROW('Water Data'!E77)),0),"]"),IF(AND(ISNUMBER(OFFSET('Water Data'!$E$5,0,10*ROW('Water Data'!E77))),BY83="",ISNUMBER(OFFSET('Water Data'!$E$5,0,10*ROW('Water Data'!E77)))),100-OFFSET('Water Data'!$E$5,0,10*ROW('Water Data'!E77)),NA())))</f>
        <v>#N/A</v>
      </c>
      <c r="K83" s="133" t="e">
        <f ca="1">+IF(AND(ISNUMBER(OFFSET('Water Data'!$E$7,0,10*ROW('Water Data'!E77))),BZ83="Yes"),OFFSET('Water Data'!$E$7,0,10*ROW('Water Data'!E77)),IF(AND(ISNUMBER(OFFSET('Water Data'!$E$7,0,10*ROW('Water Data'!E77))),BZ83="No",ISNUMBER(OFFSET('Water Data'!$E$7,0,10*ROW('Water Data'!E77)))),CONCATENATE("[",ROUND(OFFSET('Water Data'!$E$7,0,10*ROW('Water Data'!E77)),0),"]"),IF(AND(ISNUMBER(OFFSET('Water Data'!$E$7,0,10*ROW('Water Data'!E77))),BZ83="",ISNUMBER(OFFSET('Water Data'!$E$7,0,10*ROW('Water Data'!E77)))),OFFSET('Water Data'!$E$7,0,10*ROW('Water Data'!E77)),NA())))</f>
        <v>#N/A</v>
      </c>
      <c r="L83" s="133" t="e">
        <f ca="1">+IF(AND(ISNUMBER(OFFSET('Water Data'!$E$10,0,10*ROW('Water Data'!E77))),CA83="Yes"),OFFSET('Water Data'!$E$10,0,10*ROW('Water Data'!E77)),IF(AND(ISNUMBER(OFFSET('Water Data'!$E$10,0,10*ROW('Water Data'!E77))),CA83="No",ISNUMBER(OFFSET('Water Data'!$E$10,0,10*ROW('Water Data'!E77)))),CONCATENATE("[",ROUND(OFFSET('Water Data'!$E$10,0,10*ROW('Water Data'!E77)),0),"]"),IF(AND(ISNUMBER(OFFSET('Water Data'!$E$10,0,10*ROW('Water Data'!E77))),CA83="",ISNUMBER(OFFSET('Water Data'!$E$10,0,10*ROW('Water Data'!E77)))),OFFSET('Water Data'!$E$10,0,10*ROW('Water Data'!E77)),NA())))</f>
        <v>#N/A</v>
      </c>
      <c r="M83" s="133" t="e">
        <f ca="1">+IF(AND(ISNUMBER(OFFSET('Water Data'!$F$5,0,10*ROW('Water Data'!F77))),CB83="Yes"),100-OFFSET('Water Data'!$F$5,0,10*ROW('Water Data'!F77)),IF(AND(ISNUMBER(OFFSET('Water Data'!$F$5,0,10*ROW('Water Data'!F77))),CB83="No",ISNUMBER(OFFSET('Water Data'!$F$5,0,10*ROW('Water Data'!F77)))),CONCATENATE("[",ROUND(100-OFFSET('Water Data'!$F$5,0,10*ROW('Water Data'!F77)),0),"]"),IF(AND(ISNUMBER(OFFSET('Water Data'!$F$5,0,10*ROW('Water Data'!F77))),CB83="",ISNUMBER(OFFSET('Water Data'!$F$5,0,10*ROW('Water Data'!F77)))),100-OFFSET('Water Data'!$F$5,0,10*ROW('Water Data'!F77)),NA())))</f>
        <v>#N/A</v>
      </c>
      <c r="N83" s="133" t="e">
        <f ca="1">+IF(AND(ISNUMBER(OFFSET('Water Data'!$F$7,0,10*ROW('Water Data'!F77))),CC83="Yes"),OFFSET('Water Data'!$F$7,0,10*ROW('Water Data'!F77)),IF(AND(ISNUMBER(OFFSET('Water Data'!$F$7,0,10*ROW('Water Data'!F77))),CC83="No",ISNUMBER(OFFSET('Water Data'!$F$7,0,10*ROW('Water Data'!F77)))),CONCATENATE("[",ROUND(OFFSET('Water Data'!$F$7,0,10*ROW('Water Data'!F77)),0),"]"),IF(AND(ISNUMBER(OFFSET('Water Data'!$F$7,0,10*ROW('Water Data'!F77))),CC83="",ISNUMBER(OFFSET('Water Data'!$F$7,0,10*ROW('Water Data'!F77)))),OFFSET('Water Data'!$F$7,0,10*ROW('Water Data'!F77)),NA())))</f>
        <v>#N/A</v>
      </c>
      <c r="O83" s="133" t="e">
        <f ca="1">+IF(AND(ISNUMBER(OFFSET('Water Data'!$F$10,0,10*ROW('Water Data'!F77))),CD83="Yes"),OFFSET('Water Data'!$F$10,0,10*ROW('Water Data'!F77)),IF(AND(ISNUMBER(OFFSET('Water Data'!$F$10,0,10*ROW('Water Data'!F77))),CD83="No",ISNUMBER(OFFSET('Water Data'!$F$10,0,10*ROW('Water Data'!F77)))),CONCATENATE("[",ROUND(OFFSET('Water Data'!$F$10,0,10*ROW('Water Data'!F77)),0),"]"),IF(AND(ISNUMBER(OFFSET('Water Data'!$F$10,0,10*ROW('Water Data'!F77))),CD83="",ISNUMBER(OFFSET('Water Data'!$F$10,0,10*ROW('Water Data'!F77)))),OFFSET('Water Data'!$F$10,0,10*ROW('Water Data'!F77)),NA())))</f>
        <v>#N/A</v>
      </c>
      <c r="P83" s="133" t="e">
        <f ca="1">+IF(AND(ISNUMBER(OFFSET('Water Data'!$G$5,0,10*ROW('Water Data'!G77))),CE83="Yes"),100-OFFSET('Water Data'!$G$5,0,10*ROW('Water Data'!G77)),IF(AND(ISNUMBER(OFFSET('Water Data'!$G$5,0,10*ROW('Water Data'!G77))),CE83="No",ISNUMBER(OFFSET('Water Data'!$G$5,0,10*ROW('Water Data'!G77)))),CONCATENATE("[",ROUND(100-OFFSET('Water Data'!$G$5,0,10*ROW('Water Data'!G77)),0),"]"),IF(AND(ISNUMBER(OFFSET('Water Data'!$G$5,0,10*ROW('Water Data'!G77))),CE83="",ISNUMBER(OFFSET('Water Data'!$G$5,0,10*ROW('Water Data'!G77)))),100-OFFSET('Water Data'!$G$5,0,10*ROW('Water Data'!G77)),NA())))</f>
        <v>#N/A</v>
      </c>
      <c r="Q83" s="133" t="e">
        <f ca="1">+IF(AND(ISNUMBER(OFFSET('Water Data'!$G$7,0,10*ROW('Water Data'!G77))),CF83="Yes"),OFFSET('Water Data'!$G$7,0,10*ROW('Water Data'!G77)),IF(AND(ISNUMBER(OFFSET('Water Data'!$G$7,0,10*ROW('Water Data'!G77))),CF83="No",ISNUMBER(OFFSET('Water Data'!$G$7,0,10*ROW('Water Data'!G77)))),CONCATENATE("[",ROUND(OFFSET('Water Data'!$G$7,0,10*ROW('Water Data'!G77)),0),"]"),IF(AND(ISNUMBER(OFFSET('Water Data'!$G$7,0,10*ROW('Water Data'!G77))),CF83="",ISNUMBER(OFFSET('Water Data'!$G$7,0,10*ROW('Water Data'!G77)))),OFFSET('Water Data'!$G$7,0,10*ROW('Water Data'!G77)),NA())))</f>
        <v>#N/A</v>
      </c>
      <c r="R83" s="133" t="e">
        <f ca="1">+IF(AND(ISNUMBER(OFFSET('Water Data'!$G$10,0,10*ROW('Water Data'!G77))),CG83="Yes"),OFFSET('Water Data'!$G$10,0,10*ROW('Water Data'!G77)),IF(AND(ISNUMBER(OFFSET('Water Data'!$G$10,0,10*ROW('Water Data'!G77))),CG83="No",ISNUMBER(OFFSET('Water Data'!$G$10,0,10*ROW('Water Data'!G77)))),CONCATENATE("[",ROUND(OFFSET('Water Data'!$G$10,0,10*ROW('Water Data'!G77)),0),"]"),IF(AND(ISNUMBER(OFFSET('Water Data'!$G$10,0,10*ROW('Water Data'!G77))),CG83="",ISNUMBER(OFFSET('Water Data'!$G$10,0,10*ROW('Water Data'!G77)))),OFFSET('Water Data'!$G$10,0,10*ROW('Water Data'!G77)),NA())))</f>
        <v>#N/A</v>
      </c>
      <c r="S83" s="133" t="e">
        <f ca="1">+IF(AND(ISNUMBER(OFFSET('Water Data'!$H$5,0,10*ROW('Water Data'!H77))),CH83="Yes"),100-OFFSET('Water Data'!$H$5,0,10*ROW('Water Data'!H77)),IF(AND(ISNUMBER(OFFSET('Water Data'!$H$5,0,10*ROW('Water Data'!H77))),CH83="No",ISNUMBER(OFFSET('Water Data'!$H$5,0,10*ROW('Water Data'!H77)))),CONCATENATE("[",ROUND(100-OFFSET('Water Data'!$H$5,0,10*ROW('Water Data'!H77)),0),"]"),IF(AND(ISNUMBER(OFFSET('Water Data'!$H$5,0,10*ROW('Water Data'!H77))),CH83="",ISNUMBER(OFFSET('Water Data'!$H$5,0,10*ROW('Water Data'!H77)))),100-OFFSET('Water Data'!$H$5,0,10*ROW('Water Data'!H77)),NA())))</f>
        <v>#N/A</v>
      </c>
      <c r="T83" s="133" t="e">
        <f ca="1">+IF(AND(ISNUMBER(OFFSET('Water Data'!$H$7,0,10*ROW('Water Data'!H77))),CI83="Yes"),OFFSET('Water Data'!$H$7,0,10*ROW('Water Data'!H77)),IF(AND(ISNUMBER(OFFSET('Water Data'!$H$7,0,10*ROW('Water Data'!H77))),CI83="No",ISNUMBER(OFFSET('Water Data'!$H$7,0,10*ROW('Water Data'!H77)))),CONCATENATE("[",ROUND(OFFSET('Water Data'!$H$7,0,10*ROW('Water Data'!H77)),0),"]"),IF(AND(ISNUMBER(OFFSET('Water Data'!$H$7,0,10*ROW('Water Data'!H77))),CI83="",ISNUMBER(OFFSET('Water Data'!$H$7,0,10*ROW('Water Data'!H77)))),OFFSET('Water Data'!$H$7,0,10*ROW('Water Data'!H77)),NA())))</f>
        <v>#N/A</v>
      </c>
      <c r="U83" s="133" t="e">
        <f ca="1">+IF(AND(ISNUMBER(OFFSET('Water Data'!$H$10,0,10*ROW('Water Data'!H77))),CJ83="Yes"),OFFSET('Water Data'!$H$10,0,10*ROW('Water Data'!H77)),IF(AND(ISNUMBER(OFFSET('Water Data'!$H$10,0,10*ROW('Water Data'!H77))),CJ83="No",ISNUMBER(OFFSET('Water Data'!$H$10,0,10*ROW('Water Data'!H77)))),CONCATENATE("[",ROUND(OFFSET('Water Data'!$H$10,0,10*ROW('Water Data'!H77)),0),"]"),IF(AND(ISNUMBER(OFFSET('Water Data'!$H$10,0,10*ROW('Water Data'!H77))),CJ83="",ISNUMBER(OFFSET('Water Data'!$H$10,0,10*ROW('Water Data'!H77)))),OFFSET('Water Data'!$H$10,0,10*ROW('Water Data'!H77)),NA())))</f>
        <v>#N/A</v>
      </c>
      <c r="V83" s="134" t="e">
        <f ca="1">+IF(AND(ISNUMBER(OFFSET('Sanitation Data'!$C$5,0,10*ROW('Sanitation Data'!C77))),CK83="Yes"),100-OFFSET('Sanitation Data'!$C$5,0,10*ROW('Sanitation Data'!C77)),IF(AND(ISNUMBER(OFFSET('Sanitation Data'!$C$5,0,10*ROW('Sanitation Data'!C77))),CK83="No",ISNUMBER(OFFSET('Sanitation Data'!$C$5,0,10*ROW('Sanitation Data'!C77)))),CONCATENATE("[",ROUND(100-OFFSET('Sanitation Data'!$C$5,0,10*ROW('Sanitation Data'!C77)),0),"]"),IF(AND(ISNUMBER(OFFSET('Sanitation Data'!$C$5,0,10*ROW('Sanitation Data'!C77))),CK83="",ISNUMBER(OFFSET('Sanitation Data'!$C$5,0,10*ROW('Sanitation Data'!C77)))),100-OFFSET('Sanitation Data'!$C$5,0,10*ROW('Sanitation Data'!C77)),NA())))</f>
        <v>#N/A</v>
      </c>
      <c r="W83" s="134" t="e">
        <f ca="1">+IF(AND(ISNUMBER(OFFSET('Sanitation Data'!$C$7,0,10*ROW('Sanitation Data'!C77))),CL83="Yes"),OFFSET('Sanitation Data'!$C$7,0,10*ROW('Sanitation Data'!C77)),IF(AND(ISNUMBER(OFFSET('Sanitation Data'!$C$7,0,10*ROW('Sanitation Data'!C77))),CL83="No",ISNUMBER(OFFSET('Sanitation Data'!$C$7,0,10*ROW('Sanitation Data'!C77)))),CONCATENATE("[",ROUND(OFFSET('Sanitation Data'!$C$7,0,10*ROW('Sanitation Data'!C77)),0),"]"),IF(AND(ISNUMBER(OFFSET('Sanitation Data'!$C$7,0,10*ROW('Sanitation Data'!C77))),CL83="",ISNUMBER(OFFSET('Sanitation Data'!$C$7,0,10*ROW('Sanitation Data'!C77)))),OFFSET('Sanitation Data'!$C$7,0,10*ROW('Sanitation Data'!C77)),NA())))</f>
        <v>#N/A</v>
      </c>
      <c r="X83" s="134" t="e">
        <f ca="1">+IF(AND(ISNUMBER(OFFSET('Sanitation Data'!$C$11,0,10*ROW('Sanitation Data'!C77))),CM83="Yes"),OFFSET('Sanitation Data'!$C$11,0,10*ROW('Sanitation Data'!C77)),IF(AND(ISNUMBER(OFFSET('Sanitation Data'!$C$11,0,10*ROW('Sanitation Data'!C77))),CM83="No",ISNUMBER(OFFSET('Sanitation Data'!$C$11,0,10*ROW('Sanitation Data'!C77)))),CONCATENATE("[",ROUND(OFFSET('Sanitation Data'!$C$11,0,10*ROW('Sanitation Data'!C77)),0),"]"),IF(AND(ISNUMBER(OFFSET('Sanitation Data'!$C$11,0,10*ROW('Sanitation Data'!C77))),CM83="",ISNUMBER(OFFSET('Sanitation Data'!$C$11,0,10*ROW('Sanitation Data'!C77)))),OFFSET('Sanitation Data'!$C$11,0,10*ROW('Sanitation Data'!C77)),NA())))</f>
        <v>#N/A</v>
      </c>
      <c r="Y83" s="134" t="e">
        <f ca="1">+IF(AND(ISNUMBER(OFFSET('Sanitation Data'!$C$12,0,10*ROW('Sanitation Data'!C77))),CN83="Yes"),OFFSET('Sanitation Data'!$C$12,0,10*ROW('Sanitation Data'!C77)),IF(AND(ISNUMBER(OFFSET('Sanitation Data'!$C$12,0,10*ROW('Sanitation Data'!C77))),CN83="No",ISNUMBER(OFFSET('Sanitation Data'!$C$12,0,10*ROW('Sanitation Data'!C77)))),CONCATENATE("[",ROUND(OFFSET('Sanitation Data'!$C$12,0,10*ROW('Sanitation Data'!C77)),0),"]"),IF(AND(ISNUMBER(OFFSET('Sanitation Data'!$C$12,0,10*ROW('Sanitation Data'!C77))),CN83="",ISNUMBER(OFFSET('Sanitation Data'!$C$12,0,10*ROW('Sanitation Data'!C77)))),OFFSET('Sanitation Data'!$C$12,0,10*ROW('Sanitation Data'!C77)),NA())))</f>
        <v>#N/A</v>
      </c>
      <c r="Z83" s="134" t="e">
        <f ca="1">+IF(AND(ISNUMBER(OFFSET('Sanitation Data'!$C$13,0,10*ROW('Sanitation Data'!C77))),CO83="Yes"),OFFSET('Sanitation Data'!$C$13,0,10*ROW('Sanitation Data'!C77)),IF(AND(ISNUMBER(OFFSET('Sanitation Data'!$C$13,0,10*ROW('Sanitation Data'!C77))),CO83="No",ISNUMBER(OFFSET('Sanitation Data'!$C$13,0,10*ROW('Sanitation Data'!C77)))),CONCATENATE("[",ROUND(OFFSET('Sanitation Data'!$C$13,0,10*ROW('Sanitation Data'!C77)),0),"]"),IF(AND(ISNUMBER(OFFSET('Sanitation Data'!$C$13,0,10*ROW('Sanitation Data'!C77))),CO83="",ISNUMBER(OFFSET('Sanitation Data'!$C$13,0,10*ROW('Sanitation Data'!C77)))),OFFSET('Sanitation Data'!$C$13,0,10*ROW('Sanitation Data'!C77)),NA())))</f>
        <v>#N/A</v>
      </c>
      <c r="AA83" s="134" t="e">
        <f ca="1">+IF(AND(ISNUMBER(OFFSET('Sanitation Data'!$D$5,0,10*ROW('Sanitation Data'!D77))),CP83="Yes"),100-OFFSET('Sanitation Data'!$D$5,0,10*ROW('Sanitation Data'!D77)),IF(AND(ISNUMBER(OFFSET('Sanitation Data'!$D$5,0,10*ROW('Sanitation Data'!D77))),CP83="No",ISNUMBER(OFFSET('Sanitation Data'!$D$5,0,10*ROW('Sanitation Data'!D77)))),CONCATENATE("[",ROUND(100-OFFSET('Sanitation Data'!$D$5,0,10*ROW('Sanitation Data'!D77)),0),"]"),IF(AND(ISNUMBER(OFFSET('Sanitation Data'!$D$5,0,10*ROW('Sanitation Data'!D77))),CP83="",ISNUMBER(OFFSET('Sanitation Data'!$D$5,0,10*ROW('Sanitation Data'!D77)))),100-OFFSET('Sanitation Data'!$D$5,0,10*ROW('Sanitation Data'!D77)),NA())))</f>
        <v>#N/A</v>
      </c>
      <c r="AB83" s="134" t="e">
        <f ca="1">+IF(AND(ISNUMBER(OFFSET('Sanitation Data'!$D$7,0,10*ROW('Sanitation Data'!D77))),CQ83="Yes"),OFFSET('Sanitation Data'!$D$7,0,10*ROW('Sanitation Data'!G77)),IF(AND(ISNUMBER(OFFSET('Sanitation Data'!$D$7,0,10*ROW('Sanitation Data'!D77))),CQ83="No",ISNUMBER(OFFSET('Sanitation Data'!$D$7,0,10*ROW('Sanitation Data'!D77)))),CONCATENATE("[",ROUND(OFFSET('Sanitation Data'!$D$7,0,10*ROW('Sanitation Data'!D77)),0),"]"),IF(AND(ISNUMBER(OFFSET('Sanitation Data'!$D$7,0,10*ROW('Sanitation Data'!D77))),CQ83="",ISNUMBER(OFFSET('Sanitation Data'!$D$7,0,10*ROW('Sanitation Data'!D77)))),OFFSET('Sanitation Data'!$D$7,0,10*ROW('Sanitation Data'!D77)),NA())))</f>
        <v>#N/A</v>
      </c>
      <c r="AC83" s="134" t="e">
        <f ca="1">+IF(AND(ISNUMBER(OFFSET('Sanitation Data'!$D$11,0,10*ROW('Sanitation Data'!D77))),CR83="Yes"),OFFSET('Sanitation Data'!$D$11,0,10*ROW('Sanitation Data'!D77)),IF(AND(ISNUMBER(OFFSET('Sanitation Data'!$D$11,0,10*ROW('Sanitation Data'!D77))),CR83="No",ISNUMBER(OFFSET('Sanitation Data'!$D$11,0,10*ROW('Sanitation Data'!D77)))),CONCATENATE("[",ROUND(OFFSET('Sanitation Data'!$D$11,0,10*ROW('Sanitation Data'!D77)),0),"]"),IF(AND(ISNUMBER(OFFSET('Sanitation Data'!$D$11,0,10*ROW('Sanitation Data'!D77))),CR83="",ISNUMBER(OFFSET('Sanitation Data'!$D$11,0,10*ROW('Sanitation Data'!D77)))),OFFSET('Sanitation Data'!$D$11,0,10*ROW('Sanitation Data'!D77)),NA())))</f>
        <v>#N/A</v>
      </c>
      <c r="AD83" s="134" t="e">
        <f ca="1">+IF(AND(ISNUMBER(OFFSET('Sanitation Data'!$D$12,0,10*ROW('Sanitation Data'!D77))),CS83="Yes"),OFFSET('Sanitation Data'!$D$12,0,10*ROW('Sanitation Data'!D77)),IF(AND(ISNUMBER(OFFSET('Sanitation Data'!$D$12,0,10*ROW('Sanitation Data'!D77))),CS83="No",ISNUMBER(OFFSET('Sanitation Data'!$D$12,0,10*ROW('Sanitation Data'!D77)))),CONCATENATE("[",ROUND(OFFSET('Sanitation Data'!$D$12,0,10*ROW('Sanitation Data'!D77)),0),"]"),IF(AND(ISNUMBER(OFFSET('Sanitation Data'!$D$12,0,10*ROW('Sanitation Data'!D77))),CS83="",ISNUMBER(OFFSET('Sanitation Data'!$D$12,0,10*ROW('Sanitation Data'!D77)))),OFFSET('Sanitation Data'!$D$12,0,10*ROW('Sanitation Data'!D77)),NA())))</f>
        <v>#N/A</v>
      </c>
      <c r="AE83" s="134" t="e">
        <f ca="1">+IF(AND(ISNUMBER(OFFSET('Sanitation Data'!$D$13,0,10*ROW('Sanitation Data'!D77))),CT83="Yes"),OFFSET('Sanitation Data'!$D$13,0,10*ROW('Sanitation Data'!D77)),IF(AND(ISNUMBER(OFFSET('Sanitation Data'!$D$13,0,10*ROW('Sanitation Data'!D77))),CT83="No",ISNUMBER(OFFSET('Sanitation Data'!$D$13,0,10*ROW('Sanitation Data'!D77)))),CONCATENATE("[",ROUND(OFFSET('Sanitation Data'!$D$13,0,10*ROW('Sanitation Data'!D77)),0),"]"),IF(AND(ISNUMBER(OFFSET('Sanitation Data'!$D$13,0,10*ROW('Sanitation Data'!D77))),CT83="",ISNUMBER(OFFSET('Sanitation Data'!$D$13,0,10*ROW('Sanitation Data'!D77)))),OFFSET('Sanitation Data'!$D$13,0,10*ROW('Sanitation Data'!D77)),NA())))</f>
        <v>#N/A</v>
      </c>
      <c r="AF83" s="134" t="e">
        <f ca="1">+IF(AND(ISNUMBER(OFFSET('Sanitation Data'!$E$5,0,10*ROW('Sanitation Data'!E77))),CU83="Yes"),100-OFFSET('Sanitation Data'!$E$5,0,10*ROW('Sanitation Data'!E77)),IF(AND(ISNUMBER(OFFSET('Sanitation Data'!$E$5,0,10*ROW('Sanitation Data'!E77))),CU83="No",ISNUMBER(OFFSET('Sanitation Data'!$E$5,0,10*ROW('Sanitation Data'!E77)))),CONCATENATE("[",ROUND(100-OFFSET('Sanitation Data'!$E$5,0,10*ROW('Sanitation Data'!E77)),0),"]"),IF(AND(ISNUMBER(OFFSET('Sanitation Data'!$E$5,0,10*ROW('Sanitation Data'!E77))),CU83="",ISNUMBER(OFFSET('Sanitation Data'!$E$5,0,10*ROW('Sanitation Data'!E77)))),100-OFFSET('Sanitation Data'!$E$5,0,10*ROW('Sanitation Data'!E77)),NA())))</f>
        <v>#N/A</v>
      </c>
      <c r="AG83" s="134" t="e">
        <f ca="1">+IF(AND(ISNUMBER(OFFSET('Sanitation Data'!$E$7,0,10*ROW('Sanitation Data'!E77))),CV83="Yes"),OFFSET('Sanitation Data'!$E$7,0,10*ROW('Sanitation Data'!E77)),IF(AND(ISNUMBER(OFFSET('Sanitation Data'!$E$7,0,10*ROW('Sanitation Data'!E77))),CV83="No",ISNUMBER(OFFSET('Sanitation Data'!$E$7,0,10*ROW('Sanitation Data'!E77)))),CONCATENATE("[",ROUND(OFFSET('Sanitation Data'!$E$7,0,10*ROW('Sanitation Data'!E77)),0),"]"),IF(AND(ISNUMBER(OFFSET('Sanitation Data'!$E$7,0,10*ROW('Sanitation Data'!E77))),CV83="",ISNUMBER(OFFSET('Sanitation Data'!$E$7,0,10*ROW('Sanitation Data'!E77)))),OFFSET('Sanitation Data'!$E$7,0,10*ROW('Sanitation Data'!E77)),NA())))</f>
        <v>#N/A</v>
      </c>
      <c r="AH83" s="134" t="e">
        <f ca="1">+IF(AND(ISNUMBER(OFFSET('Sanitation Data'!$E$11,0,10*ROW('Sanitation Data'!E77))),CW83="Yes"),OFFSET('Sanitation Data'!$E$11,0,10*ROW('Sanitation Data'!E77)),IF(AND(ISNUMBER(OFFSET('Sanitation Data'!$E$11,0,10*ROW('Sanitation Data'!E77))),CW83="No",ISNUMBER(OFFSET('Sanitation Data'!$E$11,0,10*ROW('Sanitation Data'!E77)))),CONCATENATE("[",ROUND(OFFSET('Sanitation Data'!$E$11,0,10*ROW('Sanitation Data'!E77)),0),"]"),IF(AND(ISNUMBER(OFFSET('Sanitation Data'!$E$11,0,10*ROW('Sanitation Data'!E77))),CW83="",ISNUMBER(OFFSET('Sanitation Data'!$E$11,0,10*ROW('Sanitation Data'!E77)))),OFFSET('Sanitation Data'!$E$11,0,10*ROW('Sanitation Data'!E77)),NA())))</f>
        <v>#N/A</v>
      </c>
      <c r="AI83" s="134" t="e">
        <f ca="1">+IF(AND(ISNUMBER(OFFSET('Sanitation Data'!$E$12,0,10*ROW('Sanitation Data'!E77))),CX83="Yes"),OFFSET('Sanitation Data'!$E$12,0,10*ROW('Sanitation Data'!E77)),IF(AND(ISNUMBER(OFFSET('Sanitation Data'!$E$12,0,10*ROW('Sanitation Data'!E77))),CX83="No",ISNUMBER(OFFSET('Sanitation Data'!$E$12,0,10*ROW('Sanitation Data'!E77)))),CONCATENATE("[",ROUND(OFFSET('Sanitation Data'!$E$12,0,10*ROW('Sanitation Data'!E77)),0),"]"),IF(AND(ISNUMBER(OFFSET('Sanitation Data'!$E$12,0,10*ROW('Sanitation Data'!E77))),CX83="",ISNUMBER(OFFSET('Sanitation Data'!$E$12,0,10*ROW('Sanitation Data'!E77)))),OFFSET('Sanitation Data'!$E$12,0,10*ROW('Sanitation Data'!E77)),NA())))</f>
        <v>#N/A</v>
      </c>
      <c r="AJ83" s="134" t="e">
        <f ca="1">+IF(AND(ISNUMBER(OFFSET('Sanitation Data'!$E$13,0,10*ROW('Sanitation Data'!E77))),CY83="Yes"),OFFSET('Sanitation Data'!$E$13,0,10*ROW('Sanitation Data'!E77)),IF(AND(ISNUMBER(OFFSET('Sanitation Data'!$E$13,0,10*ROW('Sanitation Data'!E77))),CY83="No",ISNUMBER(OFFSET('Sanitation Data'!$E$13,0,10*ROW('Sanitation Data'!E77)))),CONCATENATE("[",ROUND(OFFSET('Sanitation Data'!$E$13,0,10*ROW('Sanitation Data'!E77)),0),"]"),IF(AND(ISNUMBER(OFFSET('Sanitation Data'!$E$13,0,10*ROW('Sanitation Data'!E77))),CY83="",ISNUMBER(OFFSET('Sanitation Data'!$E$13,0,10*ROW('Sanitation Data'!E77)))),OFFSET('Sanitation Data'!$E$13,0,10*ROW('Sanitation Data'!E77)),NA())))</f>
        <v>#N/A</v>
      </c>
      <c r="AK83" s="134" t="e">
        <f ca="1">+IF(AND(ISNUMBER(OFFSET('Sanitation Data'!$F$5,0,10*ROW('Sanitation Data'!F77))),CZ83="Yes"),100-OFFSET('Sanitation Data'!$F$5,0,10*ROW('Sanitation Data'!F77)),IF(AND(ISNUMBER(OFFSET('Sanitation Data'!$F$5,0,10*ROW('Sanitation Data'!F77))),CZ83="No",ISNUMBER(OFFSET('Sanitation Data'!$F$5,0,10*ROW('Sanitation Data'!F77)))),CONCATENATE("[",ROUND(100-OFFSET('Sanitation Data'!$F$5,0,10*ROW('Sanitation Data'!F77)),0),"]"),IF(AND(ISNUMBER(OFFSET('Sanitation Data'!$F$5,0,10*ROW('Sanitation Data'!F77))),CZ83="",ISNUMBER(OFFSET('Sanitation Data'!$F$5,0,10*ROW('Sanitation Data'!F77)))),100-OFFSET('Sanitation Data'!$F$5,0,10*ROW('Sanitation Data'!F77)),NA())))</f>
        <v>#N/A</v>
      </c>
      <c r="AL83" s="134" t="e">
        <f ca="1">+IF(AND(ISNUMBER(OFFSET('Sanitation Data'!$F$7,0,10*ROW('Sanitation Data'!F77))),DA83="Yes"),OFFSET('Sanitation Data'!$F$7,0,10*ROW('Sanitation Data'!F77)),IF(AND(ISNUMBER(OFFSET('Sanitation Data'!$F$7,0,10*ROW('Sanitation Data'!F77))),DA83="No",ISNUMBER(OFFSET('Sanitation Data'!$F$7,0,10*ROW('Sanitation Data'!F77)))),CONCATENATE("[",ROUND(OFFSET('Sanitation Data'!$F$7,0,10*ROW('Sanitation Data'!F77)),0),"]"),IF(AND(ISNUMBER(OFFSET('Sanitation Data'!$F$7,0,10*ROW('Sanitation Data'!F77))),DA83="",ISNUMBER(OFFSET('Sanitation Data'!$F$7,0,10*ROW('Sanitation Data'!F77)))),OFFSET('Sanitation Data'!$F$7,0,10*ROW('Sanitation Data'!F77)),NA())))</f>
        <v>#N/A</v>
      </c>
      <c r="AM83" s="134" t="e">
        <f ca="1">+IF(AND(ISNUMBER(OFFSET('Sanitation Data'!$F$11,0,10*ROW('Sanitation Data'!F77))),DB83="Yes"),OFFSET('Sanitation Data'!$F$11,0,10*ROW('Sanitation Data'!F77)),IF(AND(ISNUMBER(OFFSET('Sanitation Data'!$F$11,0,10*ROW('Sanitation Data'!F77))),DB83="No",ISNUMBER(OFFSET('Sanitation Data'!$F$11,0,10*ROW('Sanitation Data'!F77)))),CONCATENATE("[",ROUND(OFFSET('Sanitation Data'!$F$11,0,10*ROW('Sanitation Data'!F77)),0),"]"),IF(AND(ISNUMBER(OFFSET('Sanitation Data'!$F$11,0,10*ROW('Sanitation Data'!F77))),DB83="",ISNUMBER(OFFSET('Sanitation Data'!$F$11,0,10*ROW('Sanitation Data'!F77)))),OFFSET('Sanitation Data'!$F$11,0,10*ROW('Sanitation Data'!F77)),NA())))</f>
        <v>#N/A</v>
      </c>
      <c r="AN83" s="134" t="e">
        <f ca="1">+IF(AND(ISNUMBER(OFFSET('Sanitation Data'!$F$12,0,10*ROW('Sanitation Data'!F77))),DC83="Yes"),OFFSET('Sanitation Data'!$F$12,0,10*ROW('Sanitation Data'!F77)),IF(AND(ISNUMBER(OFFSET('Sanitation Data'!$F$12,0,10*ROW('Sanitation Data'!F77))),DC83="No",ISNUMBER(OFFSET('Sanitation Data'!$F$12,0,10*ROW('Sanitation Data'!F77)))),CONCATENATE("[",ROUND(OFFSET('Sanitation Data'!$F$12,0,10*ROW('Sanitation Data'!F77)),0),"]"),IF(AND(ISNUMBER(OFFSET('Sanitation Data'!$F$12,0,10*ROW('Sanitation Data'!F77))),DC83="",ISNUMBER(OFFSET('Sanitation Data'!$F$12,0,10*ROW('Sanitation Data'!F77)))),OFFSET('Sanitation Data'!$F$12,0,10*ROW('Sanitation Data'!F77)),NA())))</f>
        <v>#N/A</v>
      </c>
      <c r="AO83" s="134" t="e">
        <f ca="1">+IF(AND(ISNUMBER(OFFSET('Sanitation Data'!$F$13,0,10*ROW('Sanitation Data'!F77))),DD83="Yes"),OFFSET('Sanitation Data'!$F$13,0,10*ROW('Sanitation Data'!F77)),IF(AND(ISNUMBER(OFFSET('Sanitation Data'!$F$13,0,10*ROW('Sanitation Data'!F77))),DD83="No",ISNUMBER(OFFSET('Sanitation Data'!$F$13,0,10*ROW('Sanitation Data'!F77)))),CONCATENATE("[",ROUND(OFFSET('Sanitation Data'!$F$13,0,10*ROW('Sanitation Data'!F77)),0),"]"),IF(AND(ISNUMBER(OFFSET('Sanitation Data'!$F$13,0,10*ROW('Sanitation Data'!F77))),DD83="",ISNUMBER(OFFSET('Sanitation Data'!$F$13,0,10*ROW('Sanitation Data'!F77)))),OFFSET('Sanitation Data'!$F$13,0,10*ROW('Sanitation Data'!F77)),NA())))</f>
        <v>#N/A</v>
      </c>
      <c r="AP83" s="134" t="e">
        <f ca="1">+IF(AND(ISNUMBER(OFFSET('Sanitation Data'!$G$5,0,10*ROW('Sanitation Data'!G77))),DE83="Yes"),100-OFFSET('Sanitation Data'!$G$5,0,10*ROW('Sanitation Data'!G77)),IF(AND(ISNUMBER(OFFSET('Sanitation Data'!$G$5,0,10*ROW('Sanitation Data'!G77))),DE83="No",ISNUMBER(OFFSET('Sanitation Data'!$G$5,0,10*ROW('Sanitation Data'!G77)))),CONCATENATE("[",ROUND(100-OFFSET('Sanitation Data'!$G$5,0,10*ROW('Sanitation Data'!G77)),0),"]"),IF(AND(ISNUMBER(OFFSET('Sanitation Data'!$G$5,0,10*ROW('Sanitation Data'!G77))),DE83="",ISNUMBER(OFFSET('Sanitation Data'!$G$5,0,10*ROW('Sanitation Data'!G77)))),100-OFFSET('Sanitation Data'!$G$5,0,10*ROW('Sanitation Data'!G77)),NA())))</f>
        <v>#N/A</v>
      </c>
      <c r="AQ83" s="134" t="e">
        <f ca="1">+IF(AND(ISNUMBER(OFFSET('Sanitation Data'!$G$7,0,10*ROW('Sanitation Data'!G77))),DF83="Yes"),OFFSET('Sanitation Data'!$G$7,0,10*ROW('Sanitation Data'!G77)),IF(AND(ISNUMBER(OFFSET('Sanitation Data'!$G$7,0,10*ROW('Sanitation Data'!G77))),DF83="No",ISNUMBER(OFFSET('Sanitation Data'!$G$7,0,10*ROW('Sanitation Data'!G77)))),CONCATENATE("[",ROUND(OFFSET('Sanitation Data'!$G$7,0,10*ROW('Sanitation Data'!G77)),0),"]"),IF(AND(ISNUMBER(OFFSET('Sanitation Data'!$G$7,0,10*ROW('Sanitation Data'!G77))),DF83="",ISNUMBER(OFFSET('Sanitation Data'!$G$7,0,10*ROW('Sanitation Data'!G77)))),OFFSET('Sanitation Data'!$G$7,0,10*ROW('Sanitation Data'!G77)),NA())))</f>
        <v>#N/A</v>
      </c>
      <c r="AR83" s="134" t="e">
        <f ca="1">+IF(AND(ISNUMBER(OFFSET('Sanitation Data'!$G$11,0,10*ROW('Sanitation Data'!G77))),DG83="Yes"),OFFSET('Sanitation Data'!$G$11,0,10*ROW('Sanitation Data'!G77)),IF(AND(ISNUMBER(OFFSET('Sanitation Data'!$G$11,0,10*ROW('Sanitation Data'!G77))),DG83="No",ISNUMBER(OFFSET('Sanitation Data'!$G$11,0,10*ROW('Sanitation Data'!G77)))),CONCATENATE("[",ROUND(OFFSET('Sanitation Data'!$G$11,0,10*ROW('Sanitation Data'!G77)),0),"]"),IF(AND(ISNUMBER(OFFSET('Sanitation Data'!$G$11,0,10*ROW('Sanitation Data'!G77))),DG83="",ISNUMBER(OFFSET('Sanitation Data'!$G$11,0,10*ROW('Sanitation Data'!G77)))),OFFSET('Sanitation Data'!$G$11,0,10*ROW('Sanitation Data'!G77)),NA())))</f>
        <v>#N/A</v>
      </c>
      <c r="AS83" s="134" t="e">
        <f ca="1">+IF(AND(ISNUMBER(OFFSET('Sanitation Data'!$G$12,0,10*ROW('Sanitation Data'!G77))),DH83="Yes"),OFFSET('Sanitation Data'!$G$12,0,10*ROW('Sanitation Data'!G77)),IF(AND(ISNUMBER(OFFSET('Sanitation Data'!$G$12,0,10*ROW('Sanitation Data'!G77))),DH83="No",ISNUMBER(OFFSET('Sanitation Data'!$G$12,0,10*ROW('Sanitation Data'!G77)))),CONCATENATE("[",ROUND(OFFSET('Sanitation Data'!$G$12,0,10*ROW('Sanitation Data'!G77)),0),"]"),IF(AND(ISNUMBER(OFFSET('Sanitation Data'!$G$12,0,10*ROW('Sanitation Data'!G77))),DH83="",ISNUMBER(OFFSET('Sanitation Data'!$G$12,0,10*ROW('Sanitation Data'!G77)))),OFFSET('Sanitation Data'!$G$12,0,10*ROW('Sanitation Data'!G77)),NA())))</f>
        <v>#N/A</v>
      </c>
      <c r="AT83" s="134" t="e">
        <f ca="1">+IF(AND(ISNUMBER(OFFSET('Sanitation Data'!$G$13,0,10*ROW('Sanitation Data'!G77))),DI83="Yes"),OFFSET('Sanitation Data'!$G$13,0,10*ROW('Sanitation Data'!G77)),IF(AND(ISNUMBER(OFFSET('Sanitation Data'!$G$13,0,10*ROW('Sanitation Data'!G77))),DI83="No",ISNUMBER(OFFSET('Sanitation Data'!$G$13,0,10*ROW('Sanitation Data'!G77)))),CONCATENATE("[",ROUND(OFFSET('Sanitation Data'!$G$13,0,10*ROW('Sanitation Data'!G77)),0),"]"),IF(AND(ISNUMBER(OFFSET('Sanitation Data'!$G$13,0,10*ROW('Sanitation Data'!G77))),DI83="",ISNUMBER(OFFSET('Sanitation Data'!$G$13,0,10*ROW('Sanitation Data'!G77)))),OFFSET('Sanitation Data'!$G$13,0,10*ROW('Sanitation Data'!G77)),NA())))</f>
        <v>#N/A</v>
      </c>
      <c r="AU83" s="134" t="e">
        <f ca="1">+IF(AND(ISNUMBER(OFFSET('Sanitation Data'!$H$5,0,10*ROW('Sanitation Data'!H77))),DJ83="Yes"),100-OFFSET('Sanitation Data'!$H$5,0,10*ROW('Sanitation Data'!H77)),IF(AND(ISNUMBER(OFFSET('Sanitation Data'!$H$5,0,10*ROW('Sanitation Data'!H77))),DJ83="No",ISNUMBER(OFFSET('Sanitation Data'!$H$5,0,10*ROW('Sanitation Data'!H77)))),CONCATENATE("[",ROUND(100-OFFSET('Sanitation Data'!$H$5,0,10*ROW('Sanitation Data'!H77)),0),"]"),IF(AND(ISNUMBER(OFFSET('Sanitation Data'!$H$5,0,10*ROW('Sanitation Data'!H77))),DJ83="",ISNUMBER(OFFSET('Sanitation Data'!$H$5,0,10*ROW('Sanitation Data'!H77)))),100-OFFSET('Sanitation Data'!$H$5,0,10*ROW('Sanitation Data'!H77)),NA())))</f>
        <v>#N/A</v>
      </c>
      <c r="AV83" s="134" t="e">
        <f ca="1">+IF(AND(ISNUMBER(OFFSET('Sanitation Data'!$H$7,0,10*ROW('Sanitation Data'!H77))),DK83="Yes"),OFFSET('Sanitation Data'!$H$7,0,10*ROW('Sanitation Data'!H77)),IF(AND(ISNUMBER(OFFSET('Sanitation Data'!$H$7,0,10*ROW('Sanitation Data'!H77))),DK83="No",ISNUMBER(OFFSET('Sanitation Data'!$H$7,0,10*ROW('Sanitation Data'!H77)))),CONCATENATE("[",ROUND(OFFSET('Sanitation Data'!$H$7,0,10*ROW('Sanitation Data'!H77)),0),"]"),IF(AND(ISNUMBER(OFFSET('Sanitation Data'!$H$7,0,10*ROW('Sanitation Data'!H77))),DK83="",ISNUMBER(OFFSET('Sanitation Data'!$H$7,0,10*ROW('Sanitation Data'!H77)))),OFFSET('Sanitation Data'!$H$7,0,10*ROW('Sanitation Data'!H77)),NA())))</f>
        <v>#N/A</v>
      </c>
      <c r="AW83" s="134" t="e">
        <f ca="1">+IF(AND(ISNUMBER(OFFSET('Sanitation Data'!$H$11,0,10*ROW('Sanitation Data'!H77))),DL83="Yes"),OFFSET('Sanitation Data'!$H$11,0,10*ROW('Sanitation Data'!H77)),IF(AND(ISNUMBER(OFFSET('Sanitation Data'!$H$11,0,10*ROW('Sanitation Data'!H77))),DL83="No",ISNUMBER(OFFSET('Sanitation Data'!$H$11,0,10*ROW('Sanitation Data'!H77)))),CONCATENATE("[",ROUND(OFFSET('Sanitation Data'!$H$11,0,10*ROW('Sanitation Data'!H77)),0),"]"),IF(AND(ISNUMBER(OFFSET('Sanitation Data'!$H$11,0,10*ROW('Sanitation Data'!H77))),DL83="",ISNUMBER(OFFSET('Sanitation Data'!$H$11,0,10*ROW('Sanitation Data'!H77)))),OFFSET('Sanitation Data'!$H$11,0,10*ROW('Sanitation Data'!H77)),NA())))</f>
        <v>#N/A</v>
      </c>
      <c r="AX83" s="134" t="e">
        <f ca="1">+IF(AND(ISNUMBER(OFFSET('Sanitation Data'!$H$12,0,10*ROW('Sanitation Data'!H77))),DM83="Yes"),OFFSET('Sanitation Data'!$H$12,0,10*ROW('Sanitation Data'!H77)),IF(AND(ISNUMBER(OFFSET('Sanitation Data'!$H$12,0,10*ROW('Sanitation Data'!H77))),DM83="No",ISNUMBER(OFFSET('Sanitation Data'!$H$12,0,10*ROW('Sanitation Data'!H77)))),CONCATENATE("[",ROUND(OFFSET('Sanitation Data'!$H$12,0,10*ROW('Sanitation Data'!H77)),0),"]"),IF(AND(ISNUMBER(OFFSET('Sanitation Data'!$H$12,0,10*ROW('Sanitation Data'!H77))),DM83="",ISNUMBER(OFFSET('Sanitation Data'!$H$12,0,10*ROW('Sanitation Data'!H77)))),OFFSET('Sanitation Data'!$H$12,0,10*ROW('Sanitation Data'!H77)),NA())))</f>
        <v>#N/A</v>
      </c>
      <c r="AY83" s="134" t="e">
        <f ca="1">+IF(AND(ISNUMBER(OFFSET('Sanitation Data'!$H$13,0,10*ROW('Sanitation Data'!H77))),DN83="Yes"),OFFSET('Sanitation Data'!$H$13,0,10*ROW('Sanitation Data'!H77)),IF(AND(ISNUMBER(OFFSET('Sanitation Data'!$H$13,0,10*ROW('Sanitation Data'!H77))),DN83="No",ISNUMBER(OFFSET('Sanitation Data'!$H$13,0,10*ROW('Sanitation Data'!H77)))),CONCATENATE("[",ROUND(OFFSET('Sanitation Data'!$H$13,0,10*ROW('Sanitation Data'!H77)),0),"]"),IF(AND(ISNUMBER(OFFSET('Sanitation Data'!$H$13,0,10*ROW('Sanitation Data'!H77))),DN83="",ISNUMBER(OFFSET('Sanitation Data'!$H$13,0,10*ROW('Sanitation Data'!H77)))),OFFSET('Sanitation Data'!$H$13,0,10*ROW('Sanitation Data'!H77)),NA())))</f>
        <v>#N/A</v>
      </c>
      <c r="AZ83" s="135" t="e">
        <f ca="1">+IF(AND(ISNUMBER(OFFSET('Hygiene Data'!$C$6,0,10*ROW('Hygiene Data'!C77))),DO83="Yes"),OFFSET('Hygiene Data'!$C$6,0,10*ROW('Hygiene Data'!C77)),IF(AND(ISNUMBER(OFFSET('Hygiene Data'!$C$6,0,10*ROW('Hygiene Data'!C77))),DO83="No",ISNUMBER(OFFSET('Hygiene Data'!$C$6,0,10*ROW('Hygiene Data'!C77)))),CONCATENATE("[",ROUND(OFFSET('Hygiene Data'!$C$6,0,10*ROW('Hygiene Data'!C77)),0),"]"),IF(AND(ISNUMBER(OFFSET('Hygiene Data'!$C$6,0,10*ROW('Hygiene Data'!C77))),DO83="",ISNUMBER(OFFSET('Hygiene Data'!$C$6,0,10*ROW('Hygiene Data'!C77)))),OFFSET('Hygiene Data'!$C$6,0,10*ROW('Hygiene Data'!C77)),NA())))</f>
        <v>#N/A</v>
      </c>
      <c r="BA83" s="135" t="e">
        <f ca="1">+IF(AND(ISNUMBER(OFFSET('Hygiene Data'!$C$8,0,10*ROW('Hygiene Data'!C77))),DP83="Yes"),OFFSET('Hygiene Data'!$C$8,0,10*ROW('Hygiene Data'!C77)),IF(AND(ISNUMBER(OFFSET('Hygiene Data'!$C$8,0,10*ROW('Hygiene Data'!C77))),DP83="No",ISNUMBER(OFFSET('Hygiene Data'!$C$8,0,10*ROW('Hygiene Data'!C77)))),CONCATENATE("[",ROUND(OFFSET('Hygiene Data'!$C$8,0,10*ROW('Hygiene Data'!C77)),0),"]"),IF(AND(ISNUMBER(OFFSET('Hygiene Data'!$C$8,0,10*ROW('Hygiene Data'!C77))),DP83="",ISNUMBER(OFFSET('Hygiene Data'!$C$8,0,10*ROW('Hygiene Data'!C77)))),OFFSET('Hygiene Data'!$C$8,0,10*ROW('Hygiene Data'!C77)),NA())))</f>
        <v>#N/A</v>
      </c>
      <c r="BB83" s="135" t="e">
        <f ca="1">+IF(AND(ISNUMBER(OFFSET('Hygiene Data'!$C$10,0,10*ROW('Hygiene Data'!C77))),DQ83="Yes"),OFFSET('Hygiene Data'!$C$10,0,10*ROW('Hygiene Data'!C77)),IF(AND(ISNUMBER(OFFSET('Hygiene Data'!$C$10,0,10*ROW('Hygiene Data'!C77))),DQ83="No",ISNUMBER(OFFSET('Hygiene Data'!$C$10,0,10*ROW('Hygiene Data'!C77)))),CONCATENATE("[",ROUND(OFFSET('Hygiene Data'!$C$10,0,10*ROW('Hygiene Data'!C77)),0),"]"),IF(AND(ISNUMBER(OFFSET('Hygiene Data'!$C$10,0,10*ROW('Hygiene Data'!C77))),DQ83="",ISNUMBER(OFFSET('Hygiene Data'!$C$10,0,10*ROW('Hygiene Data'!C77)))),OFFSET('Hygiene Data'!$C$10,0,10*ROW('Hygiene Data'!C77)),NA())))</f>
        <v>#N/A</v>
      </c>
      <c r="BC83" s="135" t="e">
        <f ca="1">+IF(AND(ISNUMBER(OFFSET('Hygiene Data'!$D$6,0,10*ROW('Hygiene Data'!D77))),DR83="Yes"),OFFSET('Hygiene Data'!$D$6,0,10*ROW('Hygiene Data'!D77)),IF(AND(ISNUMBER(OFFSET('Hygiene Data'!$D$6,0,10*ROW('Hygiene Data'!D77))),DR83="No",ISNUMBER(OFFSET('Hygiene Data'!$D$6,0,10*ROW('Hygiene Data'!D77)))),CONCATENATE("[",ROUND(OFFSET('Hygiene Data'!$D$6,0,10*ROW('Hygiene Data'!D77)),0),"]"),IF(AND(ISNUMBER(OFFSET('Hygiene Data'!$D$6,0,10*ROW('Hygiene Data'!D77))),DR83="",ISNUMBER(OFFSET('Hygiene Data'!$D$6,0,10*ROW('Hygiene Data'!D77)))),OFFSET('Hygiene Data'!$D$6,0,10*ROW('Hygiene Data'!D77)),NA())))</f>
        <v>#N/A</v>
      </c>
      <c r="BD83" s="135" t="e">
        <f ca="1">+IF(AND(ISNUMBER(OFFSET('Hygiene Data'!$D$8,0,10*ROW('Hygiene Data'!D77))),DS83="Yes"),OFFSET('Hygiene Data'!$D$8,0,10*ROW('Hygiene Data'!D77)),IF(AND(ISNUMBER(OFFSET('Hygiene Data'!$D$8,0,10*ROW('Hygiene Data'!D77))),DS83="No",ISNUMBER(OFFSET('Hygiene Data'!$D$8,0,10*ROW('Hygiene Data'!D77)))),CONCATENATE("[",ROUND(OFFSET('Hygiene Data'!$D$8,0,10*ROW('Hygiene Data'!D77)),0),"]"),IF(AND(ISNUMBER(OFFSET('Hygiene Data'!$D$8,0,10*ROW('Hygiene Data'!D77))),DS83="",ISNUMBER(OFFSET('Hygiene Data'!$D$8,0,10*ROW('Hygiene Data'!D77)))),OFFSET('Hygiene Data'!$D$8,0,10*ROW('Hygiene Data'!D77)),NA())))</f>
        <v>#N/A</v>
      </c>
      <c r="BE83" s="135" t="e">
        <f ca="1">+IF(AND(ISNUMBER(OFFSET('Hygiene Data'!$D$10,0,10*ROW('Hygiene Data'!D77))),DT83="Yes"),OFFSET('Hygiene Data'!$D$10,0,10*ROW('Hygiene Data'!D77)),IF(AND(ISNUMBER(OFFSET('Hygiene Data'!$D$10,0,10*ROW('Hygiene Data'!D77))),DT83="No",ISNUMBER(OFFSET('Hygiene Data'!$D$10,0,10*ROW('Hygiene Data'!D77)))),CONCATENATE("[",ROUND(OFFSET('Hygiene Data'!$D$10,0,10*ROW('Hygiene Data'!D77)),0),"]"),IF(AND(ISNUMBER(OFFSET('Hygiene Data'!$D$10,0,10*ROW('Hygiene Data'!D77))),DT83="",ISNUMBER(OFFSET('Hygiene Data'!$D$10,0,10*ROW('Hygiene Data'!D77)))),OFFSET('Hygiene Data'!$D$10,0,10*ROW('Hygiene Data'!D77)),NA())))</f>
        <v>#N/A</v>
      </c>
      <c r="BF83" s="135" t="e">
        <f ca="1">+IF(AND(ISNUMBER(OFFSET('Hygiene Data'!$E$6,0,10*ROW('Hygiene Data'!E77))),DU83="Yes"),OFFSET('Hygiene Data'!$E$6,0,10*ROW('Hygiene Data'!E77)),IF(AND(ISNUMBER(OFFSET('Hygiene Data'!$E$6,0,10*ROW('Hygiene Data'!E77))),DU83="No",ISNUMBER(OFFSET('Hygiene Data'!$E$6,0,10*ROW('Hygiene Data'!E77)))),CONCATENATE("[",ROUND(OFFSET('Hygiene Data'!$E$6,0,10*ROW('Hygiene Data'!E77)),0),"]"),IF(AND(ISNUMBER(OFFSET('Hygiene Data'!$E$6,0,10*ROW('Hygiene Data'!E77))),DU83="",ISNUMBER(OFFSET('Hygiene Data'!$E$6,0,10*ROW('Hygiene Data'!E77)))),OFFSET('Hygiene Data'!$E$6,0,10*ROW('Hygiene Data'!E77)),NA())))</f>
        <v>#N/A</v>
      </c>
      <c r="BG83" s="135" t="e">
        <f ca="1">+IF(AND(ISNUMBER(OFFSET('Hygiene Data'!$E$8,0,10*ROW('Hygiene Data'!E77))),DV83="Yes"),OFFSET('Hygiene Data'!$E$8,0,10*ROW('Hygiene Data'!E77)),IF(AND(ISNUMBER(OFFSET('Hygiene Data'!$E$8,0,10*ROW('Hygiene Data'!E77))),DV83="No",ISNUMBER(OFFSET('Hygiene Data'!$E$8,0,10*ROW('Hygiene Data'!E77)))),CONCATENATE("[",ROUND(OFFSET('Hygiene Data'!$E$8,0,10*ROW('Hygiene Data'!E77)),0),"]"),IF(AND(ISNUMBER(OFFSET('Hygiene Data'!$E$8,0,10*ROW('Hygiene Data'!E77))),DV83="",ISNUMBER(OFFSET('Hygiene Data'!$E$8,0,10*ROW('Hygiene Data'!E77)))),OFFSET('Hygiene Data'!$E$8,0,10*ROW('Hygiene Data'!E77)),NA())))</f>
        <v>#N/A</v>
      </c>
      <c r="BH83" s="135" t="e">
        <f ca="1">+IF(AND(ISNUMBER(OFFSET('Hygiene Data'!$E$10,0,10*ROW('Hygiene Data'!E77))),DW83="Yes"),OFFSET('Hygiene Data'!$E$10,0,10*ROW('Hygiene Data'!E77)),IF(AND(ISNUMBER(OFFSET('Hygiene Data'!$E$10,0,10*ROW('Hygiene Data'!E77))),DW83="No",ISNUMBER(OFFSET('Hygiene Data'!$E$10,0,10*ROW('Hygiene Data'!E77)))),CONCATENATE("[",ROUND(OFFSET('Hygiene Data'!$E$10,0,10*ROW('Hygiene Data'!E77)),0),"]"),IF(AND(ISNUMBER(OFFSET('Hygiene Data'!$E$10,0,10*ROW('Hygiene Data'!E77))),DW83="",ISNUMBER(OFFSET('Hygiene Data'!$E$10,0,10*ROW('Hygiene Data'!E77)))),OFFSET('Hygiene Data'!$E$10,0,10*ROW('Hygiene Data'!E77)),NA())))</f>
        <v>#N/A</v>
      </c>
      <c r="BI83" s="135" t="e">
        <f ca="1">+IF(AND(ISNUMBER(OFFSET('Hygiene Data'!$F$6,0,10*ROW('Hygiene Data'!F77))),DX83="Yes"),OFFSET('Hygiene Data'!$F$6,0,10*ROW('Hygiene Data'!F77)),IF(AND(ISNUMBER(OFFSET('Hygiene Data'!$F$6,0,10*ROW('Hygiene Data'!F77))),DX83="No",ISNUMBER(OFFSET('Hygiene Data'!$F$6,0,10*ROW('Hygiene Data'!F77)))),CONCATENATE("[",ROUND(OFFSET('Hygiene Data'!$F$6,0,10*ROW('Hygiene Data'!F77)),0),"]"),IF(AND(ISNUMBER(OFFSET('Hygiene Data'!$F$6,0,10*ROW('Hygiene Data'!F77))),DX83="",ISNUMBER(OFFSET('Hygiene Data'!$F$6,0,10*ROW('Hygiene Data'!F77)))),OFFSET('Hygiene Data'!$F$6,0,10*ROW('Hygiene Data'!F77)),NA())))</f>
        <v>#N/A</v>
      </c>
      <c r="BJ83" s="135" t="e">
        <f ca="1">+IF(AND(ISNUMBER(OFFSET('Hygiene Data'!$F$8,0,10*ROW('Hygiene Data'!F77))),DY83="Yes"),OFFSET('Hygiene Data'!$F$8,0,10*ROW('Hygiene Data'!F77)),IF(AND(ISNUMBER(OFFSET('Hygiene Data'!$F$8,0,10*ROW('Hygiene Data'!F77))),DY83="No",ISNUMBER(OFFSET('Hygiene Data'!$F$8,0,10*ROW('Hygiene Data'!F77)))),CONCATENATE("[",ROUND(OFFSET('Hygiene Data'!$F$8,0,10*ROW('Hygiene Data'!F77)),0),"]"),IF(AND(ISNUMBER(OFFSET('Hygiene Data'!$F$8,0,10*ROW('Hygiene Data'!F77))),DY83="",ISNUMBER(OFFSET('Hygiene Data'!$F$8,0,10*ROW('Hygiene Data'!F77)))),OFFSET('Hygiene Data'!$F$8,0,10*ROW('Hygiene Data'!F77)),NA())))</f>
        <v>#N/A</v>
      </c>
      <c r="BK83" s="135" t="e">
        <f ca="1">+IF(AND(ISNUMBER(OFFSET('Hygiene Data'!$F$10,0,10*ROW('Hygiene Data'!F77))),DZ83="Yes"),OFFSET('Hygiene Data'!$F$10,0,10*ROW('Hygiene Data'!F77)),IF(AND(ISNUMBER(OFFSET('Hygiene Data'!$F$10,0,10*ROW('Hygiene Data'!F77))),DZ83="No",ISNUMBER(OFFSET('Hygiene Data'!$F$10,0,10*ROW('Hygiene Data'!F77)))),CONCATENATE("[",ROUND(OFFSET('Hygiene Data'!$F$10,0,10*ROW('Hygiene Data'!F77)),0),"]"),IF(AND(ISNUMBER(OFFSET('Hygiene Data'!$F$10,0,10*ROW('Hygiene Data'!F77))),DZ83="",ISNUMBER(OFFSET('Hygiene Data'!$F$10,0,10*ROW('Hygiene Data'!F77)))),OFFSET('Hygiene Data'!$F$10,0,10*ROW('Hygiene Data'!F77)),NA())))</f>
        <v>#N/A</v>
      </c>
      <c r="BL83" s="135" t="e">
        <f ca="1">+IF(AND(ISNUMBER(OFFSET('Hygiene Data'!$G$6,0,10*ROW('Hygiene Data'!G77))),EA83="Yes"),OFFSET('Hygiene Data'!$G$6,0,10*ROW('Hygiene Data'!G77)),IF(AND(ISNUMBER(OFFSET('Hygiene Data'!$G$6,0,10*ROW('Hygiene Data'!G77))),EA83="No",ISNUMBER(OFFSET('Hygiene Data'!$G$6,0,10*ROW('Hygiene Data'!G77)))),CONCATENATE("[",ROUND(OFFSET('Hygiene Data'!$G$6,0,10*ROW('Hygiene Data'!G77)),0),"]"),IF(AND(ISNUMBER(OFFSET('Hygiene Data'!$G$6,0,10*ROW('Hygiene Data'!G77))),EA83="",ISNUMBER(OFFSET('Hygiene Data'!$G$6,0,10*ROW('Hygiene Data'!G77)))),OFFSET('Hygiene Data'!$G$6,0,10*ROW('Hygiene Data'!G77)),NA())))</f>
        <v>#N/A</v>
      </c>
      <c r="BM83" s="135" t="e">
        <f ca="1">+IF(AND(ISNUMBER(OFFSET('Hygiene Data'!$G$8,0,10*ROW('Hygiene Data'!G77))),EB83="Yes"),OFFSET('Hygiene Data'!$G$8,0,10*ROW('Hygiene Data'!G77)),IF(AND(ISNUMBER(OFFSET('Hygiene Data'!$G$8,0,10*ROW('Hygiene Data'!G77))),EB83="No",ISNUMBER(OFFSET('Hygiene Data'!$G$8,0,10*ROW('Hygiene Data'!G77)))),CONCATENATE("[",ROUND(OFFSET('Hygiene Data'!$G$8,0,10*ROW('Hygiene Data'!G77)),0),"]"),IF(AND(ISNUMBER(OFFSET('Hygiene Data'!$G$8,0,10*ROW('Hygiene Data'!G77))),EB83="",ISNUMBER(OFFSET('Hygiene Data'!$G$8,0,10*ROW('Hygiene Data'!G77)))),OFFSET('Hygiene Data'!$G$8,0,10*ROW('Hygiene Data'!G77)),NA())))</f>
        <v>#N/A</v>
      </c>
      <c r="BN83" s="135" t="e">
        <f ca="1">+IF(AND(ISNUMBER(OFFSET('Hygiene Data'!$G$10,0,10*ROW('Hygiene Data'!G77))),EC83="Yes"),OFFSET('Hygiene Data'!$G$10,0,10*ROW('Hygiene Data'!G77)),IF(AND(ISNUMBER(OFFSET('Hygiene Data'!$G$10,0,10*ROW('Hygiene Data'!G77))),EC83="No",ISNUMBER(OFFSET('Hygiene Data'!$G$10,0,10*ROW('Hygiene Data'!G77)))),CONCATENATE("[",ROUND(OFFSET('Hygiene Data'!$G$10,0,10*ROW('Hygiene Data'!G77)),0),"]"),IF(AND(ISNUMBER(OFFSET('Hygiene Data'!$G$10,0,10*ROW('Hygiene Data'!G77))),EC83="",ISNUMBER(OFFSET('Hygiene Data'!$G$10,0,10*ROW('Hygiene Data'!G77)))),OFFSET('Hygiene Data'!$G$10,0,10*ROW('Hygiene Data'!G77)),NA())))</f>
        <v>#N/A</v>
      </c>
      <c r="BO83" s="135" t="e">
        <f ca="1">+IF(AND(ISNUMBER(OFFSET('Hygiene Data'!$H$6,0,10*ROW('Hygiene Data'!H77))),ED83="Yes"),OFFSET('Hygiene Data'!$H$6,0,10*ROW('Hygiene Data'!H77)),IF(AND(ISNUMBER(OFFSET('Hygiene Data'!$H$6,0,10*ROW('Hygiene Data'!H77))),ED83="No",ISNUMBER(OFFSET('Hygiene Data'!$H$6,0,10*ROW('Hygiene Data'!H77)))),CONCATENATE("[",ROUND(OFFSET('Hygiene Data'!$H$6,0,10*ROW('Hygiene Data'!H77)),0),"]"),IF(AND(ISNUMBER(OFFSET('Hygiene Data'!$H$6,0,10*ROW('Hygiene Data'!H77))),ED83="",ISNUMBER(OFFSET('Hygiene Data'!$H$6,0,10*ROW('Hygiene Data'!H77)))),OFFSET('Hygiene Data'!$H$6,0,10*ROW('Hygiene Data'!H77)),NA())))</f>
        <v>#N/A</v>
      </c>
      <c r="BP83" s="135" t="e">
        <f ca="1">+IF(AND(ISNUMBER(OFFSET('Hygiene Data'!$H$8,0,10*ROW('Hygiene Data'!H77))),EE83="Yes"),OFFSET('Hygiene Data'!$H$8,0,10*ROW('Hygiene Data'!H77)),IF(AND(ISNUMBER(OFFSET('Hygiene Data'!$H$8,0,10*ROW('Hygiene Data'!H77))),EE83="No",ISNUMBER(OFFSET('Hygiene Data'!$H$8,0,10*ROW('Hygiene Data'!H77)))),CONCATENATE("[",ROUND(OFFSET('Hygiene Data'!$H$8,0,10*ROW('Hygiene Data'!H77)),0),"]"),IF(AND(ISNUMBER(OFFSET('Hygiene Data'!$H$8,0,10*ROW('Hygiene Data'!H77))),EE83="",ISNUMBER(OFFSET('Hygiene Data'!$H$8,0,10*ROW('Hygiene Data'!H77)))),OFFSET('Hygiene Data'!$H$8,0,10*ROW('Hygiene Data'!H77)),NA())))</f>
        <v>#N/A</v>
      </c>
      <c r="BQ83" s="135" t="e">
        <f ca="1">+IF(AND(ISNUMBER(OFFSET('Hygiene Data'!$H$10,0,10*ROW('Hygiene Data'!H77))),EF83="Yes"),OFFSET('Hygiene Data'!$H$10,0,10*ROW('Hygiene Data'!H77)),IF(AND(ISNUMBER(OFFSET('Hygiene Data'!$H$10,0,10*ROW('Hygiene Data'!H77))),EF83="No",ISNUMBER(OFFSET('Hygiene Data'!$H$10,0,10*ROW('Hygiene Data'!H77)))),CONCATENATE("[",ROUND(OFFSET('Hygiene Data'!$H$10,0,10*ROW('Hygiene Data'!H77)),0),"]"),IF(AND(ISNUMBER(OFFSET('Hygiene Data'!$H$10,0,10*ROW('Hygiene Data'!H77))),EF83="",ISNUMBER(OFFSET('Hygiene Data'!$H$10,0,10*ROW('Hygiene Data'!H77)))),OFFSET('Hygiene Data'!$H$10,0,10*ROW('Hygiene Data'!H77)),NA())))</f>
        <v>#N/A</v>
      </c>
      <c r="BS83" s="34" t="str">
        <f ca="1">+IF(OFFSET('Water Data'!$C$28,0,10*ROW('Water Data'!C77))="","",OFFSET('Water Data'!$C$28,0,10*ROW('Water Data'!C77)))</f>
        <v/>
      </c>
      <c r="BT83" s="34" t="str">
        <f ca="1">+IF(OFFSET('Water Data'!$C$29,0,10*ROW('Water Data'!C77))="","",OFFSET('Water Data'!$C$29,0,10*ROW('Water Data'!C77)))</f>
        <v/>
      </c>
      <c r="BU83" s="34" t="str">
        <f ca="1">+IF(OFFSET('Water Data'!$C$30,0,10*ROW('Water Data'!C77))="","",OFFSET('Water Data'!$C$30,0,10*ROW('Water Data'!C77)))</f>
        <v/>
      </c>
      <c r="BV83" s="34" t="str">
        <f ca="1">+IF(OFFSET('Water Data'!$D$28,0,10*ROW('Water Data'!D77))="","",OFFSET('Water Data'!$D$28,0,10*ROW('Water Data'!D77)))</f>
        <v/>
      </c>
      <c r="BW83" s="34" t="str">
        <f ca="1">+IF(OFFSET('Water Data'!$D$29,0,10*ROW('Water Data'!D77))="","",OFFSET('Water Data'!$D$29,0,10*ROW('Water Data'!D77)))</f>
        <v/>
      </c>
      <c r="BX83" s="34" t="str">
        <f ca="1">+IF(OFFSET('Water Data'!$D$30,0,10*ROW('Water Data'!D77))="","",OFFSET('Water Data'!$D$30,0,10*ROW('Water Data'!D77)))</f>
        <v/>
      </c>
      <c r="BY83" s="34" t="str">
        <f ca="1">+IF(OFFSET('Water Data'!$E$28,0,10*ROW('Water Data'!E77))="","",OFFSET('Water Data'!$E$28,0,10*ROW('Water Data'!E77)))</f>
        <v/>
      </c>
      <c r="BZ83" s="34" t="str">
        <f ca="1">+IF(OFFSET('Water Data'!$E$29,0,10*ROW('Water Data'!E77))="","",OFFSET('Water Data'!$E$29,0,10*ROW('Water Data'!E77)))</f>
        <v/>
      </c>
      <c r="CA83" s="34" t="str">
        <f ca="1">+IF(OFFSET('Water Data'!$E$30,0,10*ROW('Water Data'!E77))="","",OFFSET('Water Data'!$E$30,0,10*ROW('Water Data'!E77)))</f>
        <v/>
      </c>
      <c r="CB83" s="34" t="str">
        <f ca="1">+IF(OFFSET('Water Data'!$F$28,0,10*ROW('Water Data'!F77))="","",OFFSET('Water Data'!$F$28,0,10*ROW('Water Data'!F77)))</f>
        <v/>
      </c>
      <c r="CC83" s="34" t="str">
        <f ca="1">+IF(OFFSET('Water Data'!$F$29,0,10*ROW('Water Data'!F77))="","",OFFSET('Water Data'!$F$29,0,10*ROW('Water Data'!F77)))</f>
        <v/>
      </c>
      <c r="CD83" s="34" t="str">
        <f ca="1">+IF(OFFSET('Water Data'!$F$30,0,10*ROW('Water Data'!F77))="","",OFFSET('Water Data'!$F$30,0,10*ROW('Water Data'!F77)))</f>
        <v/>
      </c>
      <c r="CE83" s="34" t="str">
        <f ca="1">+IF(OFFSET('Water Data'!$G$28,0,10*ROW('Water Data'!G77))="","",OFFSET('Water Data'!$G$28,0,10*ROW('Water Data'!G77)))</f>
        <v/>
      </c>
      <c r="CF83" s="34" t="str">
        <f ca="1">+IF(OFFSET('Water Data'!$G$29,0,10*ROW('Water Data'!G77))="","",OFFSET('Water Data'!$G$29,0,10*ROW('Water Data'!G77)))</f>
        <v/>
      </c>
      <c r="CG83" s="34" t="str">
        <f ca="1">+IF(OFFSET('Water Data'!$G$30,0,10*ROW('Water Data'!G77))="","",OFFSET('Water Data'!$G$30,0,10*ROW('Water Data'!G77)))</f>
        <v/>
      </c>
      <c r="CH83" s="34" t="str">
        <f ca="1">+IF(OFFSET('Water Data'!$H$28,0,10*ROW('Water Data'!H77))="","",OFFSET('Water Data'!$H$28,0,10*ROW('Water Data'!H77)))</f>
        <v/>
      </c>
      <c r="CI83" s="34" t="str">
        <f ca="1">+IF(OFFSET('Water Data'!$H$29,0,10*ROW('Water Data'!H77))="","",OFFSET('Water Data'!$H$29,0,10*ROW('Water Data'!H77)))</f>
        <v/>
      </c>
      <c r="CJ83" s="34" t="str">
        <f ca="1">+IF(OFFSET('Water Data'!$H$30,0,10*ROW('Water Data'!H77))="","",OFFSET('Water Data'!$H$30,0,10*ROW('Water Data'!H77)))</f>
        <v/>
      </c>
      <c r="CK83" s="34" t="str">
        <f ca="1">+IF(OFFSET('Sanitation Data'!$C$29,0,10*ROW('Sanitation Data'!C77))="","",OFFSET('Sanitation Data'!$C$29,0,10*ROW('Sanitation Data'!C77)))</f>
        <v/>
      </c>
      <c r="CL83" s="34" t="str">
        <f ca="1">+IF(OFFSET('Sanitation Data'!$C$30,0,10*ROW('Sanitation Data'!C77))="","",OFFSET('Sanitation Data'!$C$30,0,10*ROW('Sanitation Data'!C77)))</f>
        <v/>
      </c>
      <c r="CM83" s="34" t="str">
        <f ca="1">+IF(OFFSET('Sanitation Data'!$C$31,0,10*ROW('Sanitation Data'!C77))="","",OFFSET('Sanitation Data'!$C$31,0,10*ROW('Sanitation Data'!C77)))</f>
        <v/>
      </c>
      <c r="CN83" s="34" t="str">
        <f ca="1">+IF(OFFSET('Sanitation Data'!$C$32,0,10*ROW('Sanitation Data'!C77))="","",OFFSET('Sanitation Data'!$C$32,0,10*ROW('Sanitation Data'!C77)))</f>
        <v/>
      </c>
      <c r="CO83" s="34" t="str">
        <f ca="1">+IF(OFFSET('Sanitation Data'!$C$33,0,10*ROW('Sanitation Data'!C77))="","",OFFSET('Sanitation Data'!$C$33,0,10*ROW('Sanitation Data'!C77)))</f>
        <v/>
      </c>
      <c r="CP83" s="34" t="str">
        <f ca="1">+IF(OFFSET('Sanitation Data'!$D$29,0,10*ROW('Sanitation Data'!D77))="","",OFFSET('Sanitation Data'!$D$29,0,10*ROW('Sanitation Data'!D77)))</f>
        <v/>
      </c>
      <c r="CQ83" s="34" t="str">
        <f ca="1">+IF(OFFSET('Sanitation Data'!$D$30,0,10*ROW('Sanitation Data'!D77))="","",OFFSET('Sanitation Data'!$D$30,0,10*ROW('Sanitation Data'!D77)))</f>
        <v/>
      </c>
      <c r="CR83" s="34" t="str">
        <f ca="1">+IF(OFFSET('Sanitation Data'!$D$31,0,10*ROW('Sanitation Data'!D77))="","",OFFSET('Sanitation Data'!$D$31,0,10*ROW('Sanitation Data'!D77)))</f>
        <v/>
      </c>
      <c r="CS83" s="34" t="str">
        <f ca="1">+IF(OFFSET('Sanitation Data'!$D$32,0,10*ROW('Sanitation Data'!D77))="","",OFFSET('Sanitation Data'!$D$32,0,10*ROW('Sanitation Data'!D77)))</f>
        <v/>
      </c>
      <c r="CT83" s="34" t="str">
        <f ca="1">+IF(OFFSET('Sanitation Data'!$D$33,0,10*ROW('Sanitation Data'!D77))="","",OFFSET('Sanitation Data'!$D$33,0,10*ROW('Sanitation Data'!D77)))</f>
        <v/>
      </c>
      <c r="CU83" s="34" t="str">
        <f ca="1">+IF(OFFSET('Sanitation Data'!$E$29,0,10*ROW('Sanitation Data'!E77))="","",OFFSET('Sanitation Data'!$E$29,0,10*ROW('Sanitation Data'!E77)))</f>
        <v/>
      </c>
      <c r="CV83" s="34" t="str">
        <f ca="1">+IF(OFFSET('Sanitation Data'!$E$30,0,10*ROW('Sanitation Data'!E77))="","",OFFSET('Sanitation Data'!$E$30,0,10*ROW('Sanitation Data'!E77)))</f>
        <v/>
      </c>
      <c r="CW83" s="34" t="str">
        <f ca="1">+IF(OFFSET('Sanitation Data'!$E$31,0,10*ROW('Sanitation Data'!E77))="","",OFFSET('Sanitation Data'!$E$31,0,10*ROW('Sanitation Data'!E77)))</f>
        <v/>
      </c>
      <c r="CX83" s="34" t="str">
        <f ca="1">+IF(OFFSET('Sanitation Data'!$E$32,0,10*ROW('Sanitation Data'!E77))="","",OFFSET('Sanitation Data'!$E$32,0,10*ROW('Sanitation Data'!E77)))</f>
        <v/>
      </c>
      <c r="CY83" s="34" t="str">
        <f ca="1">+IF(OFFSET('Sanitation Data'!$E$33,0,10*ROW('Sanitation Data'!E77))="","",OFFSET('Sanitation Data'!$E$33,0,10*ROW('Sanitation Data'!E77)))</f>
        <v/>
      </c>
      <c r="CZ83" s="34" t="str">
        <f ca="1">+IF(OFFSET('Sanitation Data'!$F$29,0,10*ROW('Sanitation Data'!F77))="","",OFFSET('Sanitation Data'!$F$29,0,10*ROW('Sanitation Data'!F77)))</f>
        <v/>
      </c>
      <c r="DA83" s="34" t="str">
        <f ca="1">+IF(OFFSET('Sanitation Data'!$F$30,0,10*ROW('Sanitation Data'!F77))="","",OFFSET('Sanitation Data'!$F$30,0,10*ROW('Sanitation Data'!F77)))</f>
        <v/>
      </c>
      <c r="DB83" s="34" t="str">
        <f ca="1">+IF(OFFSET('Sanitation Data'!$F$31,0,10*ROW('Sanitation Data'!F77))="","",OFFSET('Sanitation Data'!$F$31,0,10*ROW('Sanitation Data'!F77)))</f>
        <v/>
      </c>
      <c r="DC83" s="34" t="str">
        <f ca="1">+IF(OFFSET('Sanitation Data'!$F$32,0,10*ROW('Sanitation Data'!F77))="","",OFFSET('Sanitation Data'!$F$32,0,10*ROW('Sanitation Data'!F77)))</f>
        <v/>
      </c>
      <c r="DD83" s="34" t="str">
        <f ca="1">+IF(OFFSET('Sanitation Data'!$F$33,0,10*ROW('Sanitation Data'!F77))="","",OFFSET('Sanitation Data'!$F$33,0,10*ROW('Sanitation Data'!F77)))</f>
        <v/>
      </c>
      <c r="DE83" s="34" t="str">
        <f ca="1">+IF(OFFSET('Sanitation Data'!$G$29,0,10*ROW('Sanitation Data'!G77))="","",OFFSET('Sanitation Data'!$G$29,0,10*ROW('Sanitation Data'!G77)))</f>
        <v/>
      </c>
      <c r="DF83" s="34" t="str">
        <f ca="1">+IF(OFFSET('Sanitation Data'!$G$30,0,10*ROW('Sanitation Data'!G77))="","",OFFSET('Sanitation Data'!$G$30,0,10*ROW('Sanitation Data'!G77)))</f>
        <v/>
      </c>
      <c r="DG83" s="34" t="str">
        <f ca="1">+IF(OFFSET('Sanitation Data'!$G$31,0,10*ROW('Sanitation Data'!G77))="","",OFFSET('Sanitation Data'!$G$31,0,10*ROW('Sanitation Data'!G77)))</f>
        <v/>
      </c>
      <c r="DH83" s="34" t="str">
        <f ca="1">+IF(OFFSET('Sanitation Data'!$G$32,0,10*ROW('Sanitation Data'!G77))="","",OFFSET('Sanitation Data'!$G$32,0,10*ROW('Sanitation Data'!G77)))</f>
        <v/>
      </c>
      <c r="DI83" s="34" t="str">
        <f ca="1">+IF(OFFSET('Sanitation Data'!$G$33,0,10*ROW('Sanitation Data'!G77))="","",OFFSET('Sanitation Data'!$G$33,0,10*ROW('Sanitation Data'!G77)))</f>
        <v/>
      </c>
      <c r="DJ83" s="34" t="str">
        <f ca="1">+IF(OFFSET('Sanitation Data'!$H$29,0,10*ROW('Sanitation Data'!H77))="","",OFFSET('Sanitation Data'!$H$29,0,10*ROW('Sanitation Data'!H77)))</f>
        <v/>
      </c>
      <c r="DK83" s="34" t="str">
        <f ca="1">+IF(OFFSET('Sanitation Data'!$H$30,0,10*ROW('Sanitation Data'!H77))="","",OFFSET('Sanitation Data'!$H$30,0,10*ROW('Sanitation Data'!H77)))</f>
        <v/>
      </c>
      <c r="DL83" s="34" t="str">
        <f ca="1">+IF(OFFSET('Sanitation Data'!$H$31,0,10*ROW('Sanitation Data'!H77))="","",OFFSET('Sanitation Data'!$H$31,0,10*ROW('Sanitation Data'!H77)))</f>
        <v/>
      </c>
      <c r="DM83" s="34" t="str">
        <f ca="1">+IF(OFFSET('Sanitation Data'!$H$32,0,10*ROW('Sanitation Data'!H77))="","",OFFSET('Sanitation Data'!$H$32,0,10*ROW('Sanitation Data'!H77)))</f>
        <v/>
      </c>
      <c r="DN83" s="34" t="str">
        <f ca="1">+IF(OFFSET('Sanitation Data'!$H$33,0,10*ROW('Sanitation Data'!H77))="","",OFFSET('Sanitation Data'!$H$33,0,10*ROW('Sanitation Data'!H77)))</f>
        <v/>
      </c>
      <c r="DO83" s="34" t="str">
        <f ca="1">+IF(OFFSET('Hygiene Data'!$C$12,0,10*ROW('Hygiene Data'!C77))="","",OFFSET('Hygiene Data'!$C$12,0,10*ROW('Hygiene Data'!C77)))</f>
        <v/>
      </c>
      <c r="DP83" s="34" t="str">
        <f ca="1">+IF(OFFSET('Hygiene Data'!$C$13,0,10*ROW('Hygiene Data'!C77))="","",OFFSET('Hygiene Data'!$C$13,0,10*ROW('Hygiene Data'!C77)))</f>
        <v/>
      </c>
      <c r="DQ83" s="34" t="str">
        <f ca="1">+IF(OFFSET('Hygiene Data'!$C$14,0,10*ROW('Hygiene Data'!C77))="","",OFFSET('Hygiene Data'!$C$14,0,10*ROW('Hygiene Data'!C77)))</f>
        <v/>
      </c>
      <c r="DR83" s="34" t="str">
        <f ca="1">+IF(OFFSET('Hygiene Data'!$D$12,0,10*ROW('Hygiene Data'!D77))="","",OFFSET('Hygiene Data'!$D$12,0,10*ROW('Hygiene Data'!D77)))</f>
        <v/>
      </c>
      <c r="DS83" s="34" t="str">
        <f ca="1">+IF(OFFSET('Hygiene Data'!$D$13,0,10*ROW('Hygiene Data'!D77))="","",OFFSET('Hygiene Data'!$D$13,0,10*ROW('Hygiene Data'!D77)))</f>
        <v/>
      </c>
      <c r="DT83" s="34" t="str">
        <f ca="1">+IF(OFFSET('Hygiene Data'!$D$14,0,10*ROW('Hygiene Data'!D77))="","",OFFSET('Hygiene Data'!$D$14,0,10*ROW('Hygiene Data'!D77)))</f>
        <v/>
      </c>
      <c r="DU83" s="34" t="str">
        <f ca="1">+IF(OFFSET('Hygiene Data'!$E$12,0,10*ROW('Hygiene Data'!E77))="","",OFFSET('Hygiene Data'!$E$12,0,10*ROW('Hygiene Data'!E77)))</f>
        <v/>
      </c>
      <c r="DV83" s="34" t="str">
        <f ca="1">+IF(OFFSET('Hygiene Data'!$E$13,0,10*ROW('Hygiene Data'!E77))="","",OFFSET('Hygiene Data'!$E$13,0,10*ROW('Hygiene Data'!E77)))</f>
        <v/>
      </c>
      <c r="DW83" s="34" t="str">
        <f ca="1">+IF(OFFSET('Hygiene Data'!$E$14,0,10*ROW('Hygiene Data'!E77))="","",OFFSET('Hygiene Data'!$E$14,0,10*ROW('Hygiene Data'!E77)))</f>
        <v/>
      </c>
      <c r="DX83" s="34" t="str">
        <f ca="1">+IF(OFFSET('Hygiene Data'!$F$12,0,10*ROW('Hygiene Data'!F77))="","",OFFSET('Hygiene Data'!$F$12,0,10*ROW('Hygiene Data'!F77)))</f>
        <v/>
      </c>
      <c r="DY83" s="34" t="str">
        <f ca="1">+IF(OFFSET('Hygiene Data'!$F$13,0,10*ROW('Hygiene Data'!F77))="","",OFFSET('Hygiene Data'!$F$13,0,10*ROW('Hygiene Data'!F77)))</f>
        <v/>
      </c>
      <c r="DZ83" s="34" t="str">
        <f ca="1">+IF(OFFSET('Hygiene Data'!$F$14,0,10*ROW('Hygiene Data'!F77))="","",OFFSET('Hygiene Data'!$F$14,0,10*ROW('Hygiene Data'!F77)))</f>
        <v/>
      </c>
      <c r="EA83" s="34" t="str">
        <f ca="1">+IF(OFFSET('Hygiene Data'!$G$12,0,10*ROW('Hygiene Data'!G77))="","",OFFSET('Hygiene Data'!$G$12,0,10*ROW('Hygiene Data'!G77)))</f>
        <v/>
      </c>
      <c r="EB83" s="34" t="str">
        <f ca="1">+IF(OFFSET('Hygiene Data'!$G$13,0,10*ROW('Hygiene Data'!G77))="","",OFFSET('Hygiene Data'!$G$13,0,10*ROW('Hygiene Data'!G77)))</f>
        <v/>
      </c>
      <c r="EC83" s="34" t="str">
        <f ca="1">+IF(OFFSET('Hygiene Data'!$G$14,0,10*ROW('Hygiene Data'!G77))="","",OFFSET('Hygiene Data'!$G$14,0,10*ROW('Hygiene Data'!G77)))</f>
        <v/>
      </c>
      <c r="ED83" s="34" t="str">
        <f ca="1">+IF(OFFSET('Hygiene Data'!$H$12,0,10*ROW('Hygiene Data'!H77))="","",OFFSET('Hygiene Data'!$H$12,0,10*ROW('Hygiene Data'!H77)))</f>
        <v/>
      </c>
      <c r="EE83" s="34" t="str">
        <f ca="1">+IF(OFFSET('Hygiene Data'!$H$13,0,10*ROW('Hygiene Data'!H77))="","",OFFSET('Hygiene Data'!$H$13,0,10*ROW('Hygiene Data'!H77)))</f>
        <v/>
      </c>
      <c r="EF83" s="34" t="str">
        <f ca="1">+IF(OFFSET('Hygiene Data'!$H$14,0,10*ROW('Hygiene Data'!H77))="","",OFFSET('Hygiene Data'!$H$14,0,10*ROW('Hygiene Data'!H77)))</f>
        <v/>
      </c>
    </row>
    <row r="84" spans="1:136" x14ac:dyDescent="0.2">
      <c r="A84" s="50" t="str">
        <f ca="1">+IF(OFFSET('Water Data'!$B$1,0,10*ROW('Water Data'!B81))="","",OFFSET('Water Data'!$B$1,0,10*ROW('Water Data'!B81)))</f>
        <v/>
      </c>
      <c r="B84" s="50" t="str">
        <f ca="1">+IF(OFFSET('Water Data'!$A$3,0,10*ROW('Water Data'!A81))="","",OFFSET('Water Data'!$A$3,0,10*ROW('Water Data'!A81)))</f>
        <v/>
      </c>
      <c r="C84" s="50" t="str">
        <f ca="1">+IF(OFFSET('Water Data'!$C$3,0,10*ROW('Water Data'!C81))="","",OFFSET('Water Data'!$C$3,0,10*ROW('Water Data'!C81)))</f>
        <v/>
      </c>
      <c r="D84" s="133" t="e">
        <f ca="1">+IF(AND(ISNUMBER(OFFSET('Water Data'!$C$5,0,10*ROW('Water Data'!C78))),BS84="Yes"),100-OFFSET('Water Data'!$C$5,0,10*ROW('Water Data'!C78)),IF(AND(ISNUMBER(OFFSET('Water Data'!$C$5,0,10*ROW('Water Data'!C78))),BS84="No",ISNUMBER(OFFSET('Water Data'!$C$5,0,10*ROW('Water Data'!C78)))),CONCATENATE("[",ROUND(100-OFFSET('Water Data'!$C$5,0,10*ROW('Water Data'!C78)),0),"]"),IF(AND(ISNUMBER(OFFSET('Water Data'!$C$5,0,10*ROW('Water Data'!C78))),BS84="",ISNUMBER(OFFSET('Water Data'!$C$5,0,10*ROW('Water Data'!C78)))),100-OFFSET('Water Data'!$C$5,0,10*ROW('Water Data'!C78)),NA())))</f>
        <v>#N/A</v>
      </c>
      <c r="E84" s="133" t="e">
        <f ca="1">+IF(AND(ISNUMBER(OFFSET('Water Data'!$C$7,0,10*ROW('Water Data'!D78))),BT84="Yes"),OFFSET('Water Data'!$C$7,0,10*ROW('Water Data'!C78)),IF(AND(ISNUMBER(OFFSET('Water Data'!$C$7,0,10*ROW('Water Data'!C78))),BT84="No",ISNUMBER(OFFSET('Water Data'!$C$7,0,10*ROW('Water Data'!C78)))),CONCATENATE("[",ROUND(OFFSET('Water Data'!$C$7,0,10*ROW('Water Data'!C78)),0),"]"),IF(AND(ISNUMBER(OFFSET('Water Data'!$C$7,0,10*ROW('Water Data'!C78))),BT84="",ISNUMBER(OFFSET('Water Data'!$C$7,0,10*ROW('Water Data'!C78)))),OFFSET('Water Data'!$C$7,0,10*ROW('Water Data'!C78)),NA())))</f>
        <v>#N/A</v>
      </c>
      <c r="F84" s="133" t="e">
        <f ca="1">+IF(AND(ISNUMBER(OFFSET('Water Data'!$C$10,0,10*ROW('Water Data'!C78))),BU84="Yes"),OFFSET('Water Data'!$C$10,0,10*ROW('Water Data'!C78)),IF(AND(ISNUMBER(OFFSET('Water Data'!$C$10,0,10*ROW('Water Data'!C78))),BU84="No",ISNUMBER(OFFSET('Water Data'!$C$10,0,10*ROW('Water Data'!C78)))),CONCATENATE("[",ROUND(OFFSET('Water Data'!$C$10,0,10*ROW('Water Data'!C78)),0),"]"),IF(AND(ISNUMBER(OFFSET('Water Data'!$C$10,0,10*ROW('Water Data'!C78))),BU84="",ISNUMBER(OFFSET('Water Data'!$C$10,0,10*ROW('Water Data'!C78)))),OFFSET('Water Data'!$C$10,0,10*ROW('Water Data'!C78)),NA())))</f>
        <v>#N/A</v>
      </c>
      <c r="G84" s="133" t="e">
        <f ca="1">+IF(AND(ISNUMBER(OFFSET('Water Data'!$D$5,0,10*ROW('Water Data'!D78))),BV84="Yes"),100-OFFSET('Water Data'!$D$5,0,10*ROW('Water Data'!D78)),IF(AND(ISNUMBER(OFFSET('Water Data'!$D$5,0,10*ROW('Water Data'!D78))),BV84="No",ISNUMBER(OFFSET('Water Data'!$D$5,0,10*ROW('Water Data'!D78)))),CONCATENATE("[",ROUND(100-OFFSET('Water Data'!$D$5,0,10*ROW('Water Data'!D78)),0),"]"),IF(AND(ISNUMBER(OFFSET('Water Data'!$D$5,0,10*ROW('Water Data'!D78))),BV84="",ISNUMBER(OFFSET('Water Data'!$D$5,0,10*ROW('Water Data'!D78)))),100-OFFSET('Water Data'!$D$5,0,10*ROW('Water Data'!D78)),NA())))</f>
        <v>#N/A</v>
      </c>
      <c r="H84" s="133" t="e">
        <f ca="1">+IF(AND(ISNUMBER(OFFSET('Water Data'!$D$7,0,10*ROW('Water Data'!D78))),BW84="Yes"),OFFSET('Water Data'!$D$7,0,10*ROW('Water Data'!D78)),IF(AND(ISNUMBER(OFFSET('Water Data'!$D$7,0,10*ROW('Water Data'!D78))),BW84="No",ISNUMBER(OFFSET('Water Data'!$D$7,0,10*ROW('Water Data'!D78)))),CONCATENATE("[",ROUND(OFFSET('Water Data'!$C$7,0,10*ROW('Water Data'!D78)),0),"]"),IF(AND(ISNUMBER(OFFSET('Water Data'!$D$7,0,10*ROW('Water Data'!D78))),BW84="",ISNUMBER(OFFSET('Water Data'!$D$7,0,10*ROW('Water Data'!D78)))),OFFSET('Water Data'!$D$7,0,10*ROW('Water Data'!D78)),NA())))</f>
        <v>#N/A</v>
      </c>
      <c r="I84" s="133" t="e">
        <f ca="1">+IF(AND(ISNUMBER(OFFSET('Water Data'!$D$10,0,10*ROW('Water Data'!D78))),BX84="Yes"),OFFSET('Water Data'!$D$10,0,10*ROW('Water Data'!D78)),IF(AND(ISNUMBER(OFFSET('Water Data'!$D$10,0,10*ROW('Water Data'!D78))),BX84="No",ISNUMBER(OFFSET('Water Data'!$D$10,0,10*ROW('Water Data'!D78)))),CONCATENATE("[",ROUND(OFFSET('Water Data'!$D$10,0,10*ROW('Water Data'!D78)),0),"]"),IF(AND(ISNUMBER(OFFSET('Water Data'!$D$10,0,10*ROW('Water Data'!D78))),BX84="",ISNUMBER(OFFSET('Water Data'!$D$10,0,10*ROW('Water Data'!D78)))),OFFSET('Water Data'!$D$10,0,10*ROW('Water Data'!D78)),NA())))</f>
        <v>#N/A</v>
      </c>
      <c r="J84" s="133" t="e">
        <f ca="1">+IF(AND(ISNUMBER(OFFSET('Water Data'!$E$5,0,10*ROW('Water Data'!E78))),BY84="Yes"),100-OFFSET('Water Data'!$E$5,0,10*ROW('Water Data'!E78)),IF(AND(ISNUMBER(OFFSET('Water Data'!$E$5,0,10*ROW('Water Data'!E78))),BY84="No",ISNUMBER(OFFSET('Water Data'!$E$5,0,10*ROW('Water Data'!E78)))),CONCATENATE("[",ROUND(100-OFFSET('Water Data'!$E$5,0,10*ROW('Water Data'!E78)),0),"]"),IF(AND(ISNUMBER(OFFSET('Water Data'!$E$5,0,10*ROW('Water Data'!E78))),BY84="",ISNUMBER(OFFSET('Water Data'!$E$5,0,10*ROW('Water Data'!E78)))),100-OFFSET('Water Data'!$E$5,0,10*ROW('Water Data'!E78)),NA())))</f>
        <v>#N/A</v>
      </c>
      <c r="K84" s="133" t="e">
        <f ca="1">+IF(AND(ISNUMBER(OFFSET('Water Data'!$E$7,0,10*ROW('Water Data'!E78))),BZ84="Yes"),OFFSET('Water Data'!$E$7,0,10*ROW('Water Data'!E78)),IF(AND(ISNUMBER(OFFSET('Water Data'!$E$7,0,10*ROW('Water Data'!E78))),BZ84="No",ISNUMBER(OFFSET('Water Data'!$E$7,0,10*ROW('Water Data'!E78)))),CONCATENATE("[",ROUND(OFFSET('Water Data'!$E$7,0,10*ROW('Water Data'!E78)),0),"]"),IF(AND(ISNUMBER(OFFSET('Water Data'!$E$7,0,10*ROW('Water Data'!E78))),BZ84="",ISNUMBER(OFFSET('Water Data'!$E$7,0,10*ROW('Water Data'!E78)))),OFFSET('Water Data'!$E$7,0,10*ROW('Water Data'!E78)),NA())))</f>
        <v>#N/A</v>
      </c>
      <c r="L84" s="133" t="e">
        <f ca="1">+IF(AND(ISNUMBER(OFFSET('Water Data'!$E$10,0,10*ROW('Water Data'!E78))),CA84="Yes"),OFFSET('Water Data'!$E$10,0,10*ROW('Water Data'!E78)),IF(AND(ISNUMBER(OFFSET('Water Data'!$E$10,0,10*ROW('Water Data'!E78))),CA84="No",ISNUMBER(OFFSET('Water Data'!$E$10,0,10*ROW('Water Data'!E78)))),CONCATENATE("[",ROUND(OFFSET('Water Data'!$E$10,0,10*ROW('Water Data'!E78)),0),"]"),IF(AND(ISNUMBER(OFFSET('Water Data'!$E$10,0,10*ROW('Water Data'!E78))),CA84="",ISNUMBER(OFFSET('Water Data'!$E$10,0,10*ROW('Water Data'!E78)))),OFFSET('Water Data'!$E$10,0,10*ROW('Water Data'!E78)),NA())))</f>
        <v>#N/A</v>
      </c>
      <c r="M84" s="133" t="e">
        <f ca="1">+IF(AND(ISNUMBER(OFFSET('Water Data'!$F$5,0,10*ROW('Water Data'!F78))),CB84="Yes"),100-OFFSET('Water Data'!$F$5,0,10*ROW('Water Data'!F78)),IF(AND(ISNUMBER(OFFSET('Water Data'!$F$5,0,10*ROW('Water Data'!F78))),CB84="No",ISNUMBER(OFFSET('Water Data'!$F$5,0,10*ROW('Water Data'!F78)))),CONCATENATE("[",ROUND(100-OFFSET('Water Data'!$F$5,0,10*ROW('Water Data'!F78)),0),"]"),IF(AND(ISNUMBER(OFFSET('Water Data'!$F$5,0,10*ROW('Water Data'!F78))),CB84="",ISNUMBER(OFFSET('Water Data'!$F$5,0,10*ROW('Water Data'!F78)))),100-OFFSET('Water Data'!$F$5,0,10*ROW('Water Data'!F78)),NA())))</f>
        <v>#N/A</v>
      </c>
      <c r="N84" s="133" t="e">
        <f ca="1">+IF(AND(ISNUMBER(OFFSET('Water Data'!$F$7,0,10*ROW('Water Data'!F78))),CC84="Yes"),OFFSET('Water Data'!$F$7,0,10*ROW('Water Data'!F78)),IF(AND(ISNUMBER(OFFSET('Water Data'!$F$7,0,10*ROW('Water Data'!F78))),CC84="No",ISNUMBER(OFFSET('Water Data'!$F$7,0,10*ROW('Water Data'!F78)))),CONCATENATE("[",ROUND(OFFSET('Water Data'!$F$7,0,10*ROW('Water Data'!F78)),0),"]"),IF(AND(ISNUMBER(OFFSET('Water Data'!$F$7,0,10*ROW('Water Data'!F78))),CC84="",ISNUMBER(OFFSET('Water Data'!$F$7,0,10*ROW('Water Data'!F78)))),OFFSET('Water Data'!$F$7,0,10*ROW('Water Data'!F78)),NA())))</f>
        <v>#N/A</v>
      </c>
      <c r="O84" s="133" t="e">
        <f ca="1">+IF(AND(ISNUMBER(OFFSET('Water Data'!$F$10,0,10*ROW('Water Data'!F78))),CD84="Yes"),OFFSET('Water Data'!$F$10,0,10*ROW('Water Data'!F78)),IF(AND(ISNUMBER(OFFSET('Water Data'!$F$10,0,10*ROW('Water Data'!F78))),CD84="No",ISNUMBER(OFFSET('Water Data'!$F$10,0,10*ROW('Water Data'!F78)))),CONCATENATE("[",ROUND(OFFSET('Water Data'!$F$10,0,10*ROW('Water Data'!F78)),0),"]"),IF(AND(ISNUMBER(OFFSET('Water Data'!$F$10,0,10*ROW('Water Data'!F78))),CD84="",ISNUMBER(OFFSET('Water Data'!$F$10,0,10*ROW('Water Data'!F78)))),OFFSET('Water Data'!$F$10,0,10*ROW('Water Data'!F78)),NA())))</f>
        <v>#N/A</v>
      </c>
      <c r="P84" s="133" t="e">
        <f ca="1">+IF(AND(ISNUMBER(OFFSET('Water Data'!$G$5,0,10*ROW('Water Data'!G78))),CE84="Yes"),100-OFFSET('Water Data'!$G$5,0,10*ROW('Water Data'!G78)),IF(AND(ISNUMBER(OFFSET('Water Data'!$G$5,0,10*ROW('Water Data'!G78))),CE84="No",ISNUMBER(OFFSET('Water Data'!$G$5,0,10*ROW('Water Data'!G78)))),CONCATENATE("[",ROUND(100-OFFSET('Water Data'!$G$5,0,10*ROW('Water Data'!G78)),0),"]"),IF(AND(ISNUMBER(OFFSET('Water Data'!$G$5,0,10*ROW('Water Data'!G78))),CE84="",ISNUMBER(OFFSET('Water Data'!$G$5,0,10*ROW('Water Data'!G78)))),100-OFFSET('Water Data'!$G$5,0,10*ROW('Water Data'!G78)),NA())))</f>
        <v>#N/A</v>
      </c>
      <c r="Q84" s="133" t="e">
        <f ca="1">+IF(AND(ISNUMBER(OFFSET('Water Data'!$G$7,0,10*ROW('Water Data'!G78))),CF84="Yes"),OFFSET('Water Data'!$G$7,0,10*ROW('Water Data'!G78)),IF(AND(ISNUMBER(OFFSET('Water Data'!$G$7,0,10*ROW('Water Data'!G78))),CF84="No",ISNUMBER(OFFSET('Water Data'!$G$7,0,10*ROW('Water Data'!G78)))),CONCATENATE("[",ROUND(OFFSET('Water Data'!$G$7,0,10*ROW('Water Data'!G78)),0),"]"),IF(AND(ISNUMBER(OFFSET('Water Data'!$G$7,0,10*ROW('Water Data'!G78))),CF84="",ISNUMBER(OFFSET('Water Data'!$G$7,0,10*ROW('Water Data'!G78)))),OFFSET('Water Data'!$G$7,0,10*ROW('Water Data'!G78)),NA())))</f>
        <v>#N/A</v>
      </c>
      <c r="R84" s="133" t="e">
        <f ca="1">+IF(AND(ISNUMBER(OFFSET('Water Data'!$G$10,0,10*ROW('Water Data'!G78))),CG84="Yes"),OFFSET('Water Data'!$G$10,0,10*ROW('Water Data'!G78)),IF(AND(ISNUMBER(OFFSET('Water Data'!$G$10,0,10*ROW('Water Data'!G78))),CG84="No",ISNUMBER(OFFSET('Water Data'!$G$10,0,10*ROW('Water Data'!G78)))),CONCATENATE("[",ROUND(OFFSET('Water Data'!$G$10,0,10*ROW('Water Data'!G78)),0),"]"),IF(AND(ISNUMBER(OFFSET('Water Data'!$G$10,0,10*ROW('Water Data'!G78))),CG84="",ISNUMBER(OFFSET('Water Data'!$G$10,0,10*ROW('Water Data'!G78)))),OFFSET('Water Data'!$G$10,0,10*ROW('Water Data'!G78)),NA())))</f>
        <v>#N/A</v>
      </c>
      <c r="S84" s="133" t="e">
        <f ca="1">+IF(AND(ISNUMBER(OFFSET('Water Data'!$H$5,0,10*ROW('Water Data'!H78))),CH84="Yes"),100-OFFSET('Water Data'!$H$5,0,10*ROW('Water Data'!H78)),IF(AND(ISNUMBER(OFFSET('Water Data'!$H$5,0,10*ROW('Water Data'!H78))),CH84="No",ISNUMBER(OFFSET('Water Data'!$H$5,0,10*ROW('Water Data'!H78)))),CONCATENATE("[",ROUND(100-OFFSET('Water Data'!$H$5,0,10*ROW('Water Data'!H78)),0),"]"),IF(AND(ISNUMBER(OFFSET('Water Data'!$H$5,0,10*ROW('Water Data'!H78))),CH84="",ISNUMBER(OFFSET('Water Data'!$H$5,0,10*ROW('Water Data'!H78)))),100-OFFSET('Water Data'!$H$5,0,10*ROW('Water Data'!H78)),NA())))</f>
        <v>#N/A</v>
      </c>
      <c r="T84" s="133" t="e">
        <f ca="1">+IF(AND(ISNUMBER(OFFSET('Water Data'!$H$7,0,10*ROW('Water Data'!H78))),CI84="Yes"),OFFSET('Water Data'!$H$7,0,10*ROW('Water Data'!H78)),IF(AND(ISNUMBER(OFFSET('Water Data'!$H$7,0,10*ROW('Water Data'!H78))),CI84="No",ISNUMBER(OFFSET('Water Data'!$H$7,0,10*ROW('Water Data'!H78)))),CONCATENATE("[",ROUND(OFFSET('Water Data'!$H$7,0,10*ROW('Water Data'!H78)),0),"]"),IF(AND(ISNUMBER(OFFSET('Water Data'!$H$7,0,10*ROW('Water Data'!H78))),CI84="",ISNUMBER(OFFSET('Water Data'!$H$7,0,10*ROW('Water Data'!H78)))),OFFSET('Water Data'!$H$7,0,10*ROW('Water Data'!H78)),NA())))</f>
        <v>#N/A</v>
      </c>
      <c r="U84" s="133" t="e">
        <f ca="1">+IF(AND(ISNUMBER(OFFSET('Water Data'!$H$10,0,10*ROW('Water Data'!H78))),CJ84="Yes"),OFFSET('Water Data'!$H$10,0,10*ROW('Water Data'!H78)),IF(AND(ISNUMBER(OFFSET('Water Data'!$H$10,0,10*ROW('Water Data'!H78))),CJ84="No",ISNUMBER(OFFSET('Water Data'!$H$10,0,10*ROW('Water Data'!H78)))),CONCATENATE("[",ROUND(OFFSET('Water Data'!$H$10,0,10*ROW('Water Data'!H78)),0),"]"),IF(AND(ISNUMBER(OFFSET('Water Data'!$H$10,0,10*ROW('Water Data'!H78))),CJ84="",ISNUMBER(OFFSET('Water Data'!$H$10,0,10*ROW('Water Data'!H78)))),OFFSET('Water Data'!$H$10,0,10*ROW('Water Data'!H78)),NA())))</f>
        <v>#N/A</v>
      </c>
      <c r="V84" s="134" t="e">
        <f ca="1">+IF(AND(ISNUMBER(OFFSET('Sanitation Data'!$C$5,0,10*ROW('Sanitation Data'!C78))),CK84="Yes"),100-OFFSET('Sanitation Data'!$C$5,0,10*ROW('Sanitation Data'!C78)),IF(AND(ISNUMBER(OFFSET('Sanitation Data'!$C$5,0,10*ROW('Sanitation Data'!C78))),CK84="No",ISNUMBER(OFFSET('Sanitation Data'!$C$5,0,10*ROW('Sanitation Data'!C78)))),CONCATENATE("[",ROUND(100-OFFSET('Sanitation Data'!$C$5,0,10*ROW('Sanitation Data'!C78)),0),"]"),IF(AND(ISNUMBER(OFFSET('Sanitation Data'!$C$5,0,10*ROW('Sanitation Data'!C78))),CK84="",ISNUMBER(OFFSET('Sanitation Data'!$C$5,0,10*ROW('Sanitation Data'!C78)))),100-OFFSET('Sanitation Data'!$C$5,0,10*ROW('Sanitation Data'!C78)),NA())))</f>
        <v>#N/A</v>
      </c>
      <c r="W84" s="134" t="e">
        <f ca="1">+IF(AND(ISNUMBER(OFFSET('Sanitation Data'!$C$7,0,10*ROW('Sanitation Data'!C78))),CL84="Yes"),OFFSET('Sanitation Data'!$C$7,0,10*ROW('Sanitation Data'!C78)),IF(AND(ISNUMBER(OFFSET('Sanitation Data'!$C$7,0,10*ROW('Sanitation Data'!C78))),CL84="No",ISNUMBER(OFFSET('Sanitation Data'!$C$7,0,10*ROW('Sanitation Data'!C78)))),CONCATENATE("[",ROUND(OFFSET('Sanitation Data'!$C$7,0,10*ROW('Sanitation Data'!C78)),0),"]"),IF(AND(ISNUMBER(OFFSET('Sanitation Data'!$C$7,0,10*ROW('Sanitation Data'!C78))),CL84="",ISNUMBER(OFFSET('Sanitation Data'!$C$7,0,10*ROW('Sanitation Data'!C78)))),OFFSET('Sanitation Data'!$C$7,0,10*ROW('Sanitation Data'!C78)),NA())))</f>
        <v>#N/A</v>
      </c>
      <c r="X84" s="134" t="e">
        <f ca="1">+IF(AND(ISNUMBER(OFFSET('Sanitation Data'!$C$11,0,10*ROW('Sanitation Data'!C78))),CM84="Yes"),OFFSET('Sanitation Data'!$C$11,0,10*ROW('Sanitation Data'!C78)),IF(AND(ISNUMBER(OFFSET('Sanitation Data'!$C$11,0,10*ROW('Sanitation Data'!C78))),CM84="No",ISNUMBER(OFFSET('Sanitation Data'!$C$11,0,10*ROW('Sanitation Data'!C78)))),CONCATENATE("[",ROUND(OFFSET('Sanitation Data'!$C$11,0,10*ROW('Sanitation Data'!C78)),0),"]"),IF(AND(ISNUMBER(OFFSET('Sanitation Data'!$C$11,0,10*ROW('Sanitation Data'!C78))),CM84="",ISNUMBER(OFFSET('Sanitation Data'!$C$11,0,10*ROW('Sanitation Data'!C78)))),OFFSET('Sanitation Data'!$C$11,0,10*ROW('Sanitation Data'!C78)),NA())))</f>
        <v>#N/A</v>
      </c>
      <c r="Y84" s="134" t="e">
        <f ca="1">+IF(AND(ISNUMBER(OFFSET('Sanitation Data'!$C$12,0,10*ROW('Sanitation Data'!C78))),CN84="Yes"),OFFSET('Sanitation Data'!$C$12,0,10*ROW('Sanitation Data'!C78)),IF(AND(ISNUMBER(OFFSET('Sanitation Data'!$C$12,0,10*ROW('Sanitation Data'!C78))),CN84="No",ISNUMBER(OFFSET('Sanitation Data'!$C$12,0,10*ROW('Sanitation Data'!C78)))),CONCATENATE("[",ROUND(OFFSET('Sanitation Data'!$C$12,0,10*ROW('Sanitation Data'!C78)),0),"]"),IF(AND(ISNUMBER(OFFSET('Sanitation Data'!$C$12,0,10*ROW('Sanitation Data'!C78))),CN84="",ISNUMBER(OFFSET('Sanitation Data'!$C$12,0,10*ROW('Sanitation Data'!C78)))),OFFSET('Sanitation Data'!$C$12,0,10*ROW('Sanitation Data'!C78)),NA())))</f>
        <v>#N/A</v>
      </c>
      <c r="Z84" s="134" t="e">
        <f ca="1">+IF(AND(ISNUMBER(OFFSET('Sanitation Data'!$C$13,0,10*ROW('Sanitation Data'!C78))),CO84="Yes"),OFFSET('Sanitation Data'!$C$13,0,10*ROW('Sanitation Data'!C78)),IF(AND(ISNUMBER(OFFSET('Sanitation Data'!$C$13,0,10*ROW('Sanitation Data'!C78))),CO84="No",ISNUMBER(OFFSET('Sanitation Data'!$C$13,0,10*ROW('Sanitation Data'!C78)))),CONCATENATE("[",ROUND(OFFSET('Sanitation Data'!$C$13,0,10*ROW('Sanitation Data'!C78)),0),"]"),IF(AND(ISNUMBER(OFFSET('Sanitation Data'!$C$13,0,10*ROW('Sanitation Data'!C78))),CO84="",ISNUMBER(OFFSET('Sanitation Data'!$C$13,0,10*ROW('Sanitation Data'!C78)))),OFFSET('Sanitation Data'!$C$13,0,10*ROW('Sanitation Data'!C78)),NA())))</f>
        <v>#N/A</v>
      </c>
      <c r="AA84" s="134" t="e">
        <f ca="1">+IF(AND(ISNUMBER(OFFSET('Sanitation Data'!$D$5,0,10*ROW('Sanitation Data'!D78))),CP84="Yes"),100-OFFSET('Sanitation Data'!$D$5,0,10*ROW('Sanitation Data'!D78)),IF(AND(ISNUMBER(OFFSET('Sanitation Data'!$D$5,0,10*ROW('Sanitation Data'!D78))),CP84="No",ISNUMBER(OFFSET('Sanitation Data'!$D$5,0,10*ROW('Sanitation Data'!D78)))),CONCATENATE("[",ROUND(100-OFFSET('Sanitation Data'!$D$5,0,10*ROW('Sanitation Data'!D78)),0),"]"),IF(AND(ISNUMBER(OFFSET('Sanitation Data'!$D$5,0,10*ROW('Sanitation Data'!D78))),CP84="",ISNUMBER(OFFSET('Sanitation Data'!$D$5,0,10*ROW('Sanitation Data'!D78)))),100-OFFSET('Sanitation Data'!$D$5,0,10*ROW('Sanitation Data'!D78)),NA())))</f>
        <v>#N/A</v>
      </c>
      <c r="AB84" s="134" t="e">
        <f ca="1">+IF(AND(ISNUMBER(OFFSET('Sanitation Data'!$D$7,0,10*ROW('Sanitation Data'!D78))),CQ84="Yes"),OFFSET('Sanitation Data'!$D$7,0,10*ROW('Sanitation Data'!G78)),IF(AND(ISNUMBER(OFFSET('Sanitation Data'!$D$7,0,10*ROW('Sanitation Data'!D78))),CQ84="No",ISNUMBER(OFFSET('Sanitation Data'!$D$7,0,10*ROW('Sanitation Data'!D78)))),CONCATENATE("[",ROUND(OFFSET('Sanitation Data'!$D$7,0,10*ROW('Sanitation Data'!D78)),0),"]"),IF(AND(ISNUMBER(OFFSET('Sanitation Data'!$D$7,0,10*ROW('Sanitation Data'!D78))),CQ84="",ISNUMBER(OFFSET('Sanitation Data'!$D$7,0,10*ROW('Sanitation Data'!D78)))),OFFSET('Sanitation Data'!$D$7,0,10*ROW('Sanitation Data'!D78)),NA())))</f>
        <v>#N/A</v>
      </c>
      <c r="AC84" s="134" t="e">
        <f ca="1">+IF(AND(ISNUMBER(OFFSET('Sanitation Data'!$D$11,0,10*ROW('Sanitation Data'!D78))),CR84="Yes"),OFFSET('Sanitation Data'!$D$11,0,10*ROW('Sanitation Data'!D78)),IF(AND(ISNUMBER(OFFSET('Sanitation Data'!$D$11,0,10*ROW('Sanitation Data'!D78))),CR84="No",ISNUMBER(OFFSET('Sanitation Data'!$D$11,0,10*ROW('Sanitation Data'!D78)))),CONCATENATE("[",ROUND(OFFSET('Sanitation Data'!$D$11,0,10*ROW('Sanitation Data'!D78)),0),"]"),IF(AND(ISNUMBER(OFFSET('Sanitation Data'!$D$11,0,10*ROW('Sanitation Data'!D78))),CR84="",ISNUMBER(OFFSET('Sanitation Data'!$D$11,0,10*ROW('Sanitation Data'!D78)))),OFFSET('Sanitation Data'!$D$11,0,10*ROW('Sanitation Data'!D78)),NA())))</f>
        <v>#N/A</v>
      </c>
      <c r="AD84" s="134" t="e">
        <f ca="1">+IF(AND(ISNUMBER(OFFSET('Sanitation Data'!$D$12,0,10*ROW('Sanitation Data'!D78))),CS84="Yes"),OFFSET('Sanitation Data'!$D$12,0,10*ROW('Sanitation Data'!D78)),IF(AND(ISNUMBER(OFFSET('Sanitation Data'!$D$12,0,10*ROW('Sanitation Data'!D78))),CS84="No",ISNUMBER(OFFSET('Sanitation Data'!$D$12,0,10*ROW('Sanitation Data'!D78)))),CONCATENATE("[",ROUND(OFFSET('Sanitation Data'!$D$12,0,10*ROW('Sanitation Data'!D78)),0),"]"),IF(AND(ISNUMBER(OFFSET('Sanitation Data'!$D$12,0,10*ROW('Sanitation Data'!D78))),CS84="",ISNUMBER(OFFSET('Sanitation Data'!$D$12,0,10*ROW('Sanitation Data'!D78)))),OFFSET('Sanitation Data'!$D$12,0,10*ROW('Sanitation Data'!D78)),NA())))</f>
        <v>#N/A</v>
      </c>
      <c r="AE84" s="134" t="e">
        <f ca="1">+IF(AND(ISNUMBER(OFFSET('Sanitation Data'!$D$13,0,10*ROW('Sanitation Data'!D78))),CT84="Yes"),OFFSET('Sanitation Data'!$D$13,0,10*ROW('Sanitation Data'!D78)),IF(AND(ISNUMBER(OFFSET('Sanitation Data'!$D$13,0,10*ROW('Sanitation Data'!D78))),CT84="No",ISNUMBER(OFFSET('Sanitation Data'!$D$13,0,10*ROW('Sanitation Data'!D78)))),CONCATENATE("[",ROUND(OFFSET('Sanitation Data'!$D$13,0,10*ROW('Sanitation Data'!D78)),0),"]"),IF(AND(ISNUMBER(OFFSET('Sanitation Data'!$D$13,0,10*ROW('Sanitation Data'!D78))),CT84="",ISNUMBER(OFFSET('Sanitation Data'!$D$13,0,10*ROW('Sanitation Data'!D78)))),OFFSET('Sanitation Data'!$D$13,0,10*ROW('Sanitation Data'!D78)),NA())))</f>
        <v>#N/A</v>
      </c>
      <c r="AF84" s="134" t="e">
        <f ca="1">+IF(AND(ISNUMBER(OFFSET('Sanitation Data'!$E$5,0,10*ROW('Sanitation Data'!E78))),CU84="Yes"),100-OFFSET('Sanitation Data'!$E$5,0,10*ROW('Sanitation Data'!E78)),IF(AND(ISNUMBER(OFFSET('Sanitation Data'!$E$5,0,10*ROW('Sanitation Data'!E78))),CU84="No",ISNUMBER(OFFSET('Sanitation Data'!$E$5,0,10*ROW('Sanitation Data'!E78)))),CONCATENATE("[",ROUND(100-OFFSET('Sanitation Data'!$E$5,0,10*ROW('Sanitation Data'!E78)),0),"]"),IF(AND(ISNUMBER(OFFSET('Sanitation Data'!$E$5,0,10*ROW('Sanitation Data'!E78))),CU84="",ISNUMBER(OFFSET('Sanitation Data'!$E$5,0,10*ROW('Sanitation Data'!E78)))),100-OFFSET('Sanitation Data'!$E$5,0,10*ROW('Sanitation Data'!E78)),NA())))</f>
        <v>#N/A</v>
      </c>
      <c r="AG84" s="134" t="e">
        <f ca="1">+IF(AND(ISNUMBER(OFFSET('Sanitation Data'!$E$7,0,10*ROW('Sanitation Data'!E78))),CV84="Yes"),OFFSET('Sanitation Data'!$E$7,0,10*ROW('Sanitation Data'!E78)),IF(AND(ISNUMBER(OFFSET('Sanitation Data'!$E$7,0,10*ROW('Sanitation Data'!E78))),CV84="No",ISNUMBER(OFFSET('Sanitation Data'!$E$7,0,10*ROW('Sanitation Data'!E78)))),CONCATENATE("[",ROUND(OFFSET('Sanitation Data'!$E$7,0,10*ROW('Sanitation Data'!E78)),0),"]"),IF(AND(ISNUMBER(OFFSET('Sanitation Data'!$E$7,0,10*ROW('Sanitation Data'!E78))),CV84="",ISNUMBER(OFFSET('Sanitation Data'!$E$7,0,10*ROW('Sanitation Data'!E78)))),OFFSET('Sanitation Data'!$E$7,0,10*ROW('Sanitation Data'!E78)),NA())))</f>
        <v>#N/A</v>
      </c>
      <c r="AH84" s="134" t="e">
        <f ca="1">+IF(AND(ISNUMBER(OFFSET('Sanitation Data'!$E$11,0,10*ROW('Sanitation Data'!E78))),CW84="Yes"),OFFSET('Sanitation Data'!$E$11,0,10*ROW('Sanitation Data'!E78)),IF(AND(ISNUMBER(OFFSET('Sanitation Data'!$E$11,0,10*ROW('Sanitation Data'!E78))),CW84="No",ISNUMBER(OFFSET('Sanitation Data'!$E$11,0,10*ROW('Sanitation Data'!E78)))),CONCATENATE("[",ROUND(OFFSET('Sanitation Data'!$E$11,0,10*ROW('Sanitation Data'!E78)),0),"]"),IF(AND(ISNUMBER(OFFSET('Sanitation Data'!$E$11,0,10*ROW('Sanitation Data'!E78))),CW84="",ISNUMBER(OFFSET('Sanitation Data'!$E$11,0,10*ROW('Sanitation Data'!E78)))),OFFSET('Sanitation Data'!$E$11,0,10*ROW('Sanitation Data'!E78)),NA())))</f>
        <v>#N/A</v>
      </c>
      <c r="AI84" s="134" t="e">
        <f ca="1">+IF(AND(ISNUMBER(OFFSET('Sanitation Data'!$E$12,0,10*ROW('Sanitation Data'!E78))),CX84="Yes"),OFFSET('Sanitation Data'!$E$12,0,10*ROW('Sanitation Data'!E78)),IF(AND(ISNUMBER(OFFSET('Sanitation Data'!$E$12,0,10*ROW('Sanitation Data'!E78))),CX84="No",ISNUMBER(OFFSET('Sanitation Data'!$E$12,0,10*ROW('Sanitation Data'!E78)))),CONCATENATE("[",ROUND(OFFSET('Sanitation Data'!$E$12,0,10*ROW('Sanitation Data'!E78)),0),"]"),IF(AND(ISNUMBER(OFFSET('Sanitation Data'!$E$12,0,10*ROW('Sanitation Data'!E78))),CX84="",ISNUMBER(OFFSET('Sanitation Data'!$E$12,0,10*ROW('Sanitation Data'!E78)))),OFFSET('Sanitation Data'!$E$12,0,10*ROW('Sanitation Data'!E78)),NA())))</f>
        <v>#N/A</v>
      </c>
      <c r="AJ84" s="134" t="e">
        <f ca="1">+IF(AND(ISNUMBER(OFFSET('Sanitation Data'!$E$13,0,10*ROW('Sanitation Data'!E78))),CY84="Yes"),OFFSET('Sanitation Data'!$E$13,0,10*ROW('Sanitation Data'!E78)),IF(AND(ISNUMBER(OFFSET('Sanitation Data'!$E$13,0,10*ROW('Sanitation Data'!E78))),CY84="No",ISNUMBER(OFFSET('Sanitation Data'!$E$13,0,10*ROW('Sanitation Data'!E78)))),CONCATENATE("[",ROUND(OFFSET('Sanitation Data'!$E$13,0,10*ROW('Sanitation Data'!E78)),0),"]"),IF(AND(ISNUMBER(OFFSET('Sanitation Data'!$E$13,0,10*ROW('Sanitation Data'!E78))),CY84="",ISNUMBER(OFFSET('Sanitation Data'!$E$13,0,10*ROW('Sanitation Data'!E78)))),OFFSET('Sanitation Data'!$E$13,0,10*ROW('Sanitation Data'!E78)),NA())))</f>
        <v>#N/A</v>
      </c>
      <c r="AK84" s="134" t="e">
        <f ca="1">+IF(AND(ISNUMBER(OFFSET('Sanitation Data'!$F$5,0,10*ROW('Sanitation Data'!F78))),CZ84="Yes"),100-OFFSET('Sanitation Data'!$F$5,0,10*ROW('Sanitation Data'!F78)),IF(AND(ISNUMBER(OFFSET('Sanitation Data'!$F$5,0,10*ROW('Sanitation Data'!F78))),CZ84="No",ISNUMBER(OFFSET('Sanitation Data'!$F$5,0,10*ROW('Sanitation Data'!F78)))),CONCATENATE("[",ROUND(100-OFFSET('Sanitation Data'!$F$5,0,10*ROW('Sanitation Data'!F78)),0),"]"),IF(AND(ISNUMBER(OFFSET('Sanitation Data'!$F$5,0,10*ROW('Sanitation Data'!F78))),CZ84="",ISNUMBER(OFFSET('Sanitation Data'!$F$5,0,10*ROW('Sanitation Data'!F78)))),100-OFFSET('Sanitation Data'!$F$5,0,10*ROW('Sanitation Data'!F78)),NA())))</f>
        <v>#N/A</v>
      </c>
      <c r="AL84" s="134" t="e">
        <f ca="1">+IF(AND(ISNUMBER(OFFSET('Sanitation Data'!$F$7,0,10*ROW('Sanitation Data'!F78))),DA84="Yes"),OFFSET('Sanitation Data'!$F$7,0,10*ROW('Sanitation Data'!F78)),IF(AND(ISNUMBER(OFFSET('Sanitation Data'!$F$7,0,10*ROW('Sanitation Data'!F78))),DA84="No",ISNUMBER(OFFSET('Sanitation Data'!$F$7,0,10*ROW('Sanitation Data'!F78)))),CONCATENATE("[",ROUND(OFFSET('Sanitation Data'!$F$7,0,10*ROW('Sanitation Data'!F78)),0),"]"),IF(AND(ISNUMBER(OFFSET('Sanitation Data'!$F$7,0,10*ROW('Sanitation Data'!F78))),DA84="",ISNUMBER(OFFSET('Sanitation Data'!$F$7,0,10*ROW('Sanitation Data'!F78)))),OFFSET('Sanitation Data'!$F$7,0,10*ROW('Sanitation Data'!F78)),NA())))</f>
        <v>#N/A</v>
      </c>
      <c r="AM84" s="134" t="e">
        <f ca="1">+IF(AND(ISNUMBER(OFFSET('Sanitation Data'!$F$11,0,10*ROW('Sanitation Data'!F78))),DB84="Yes"),OFFSET('Sanitation Data'!$F$11,0,10*ROW('Sanitation Data'!F78)),IF(AND(ISNUMBER(OFFSET('Sanitation Data'!$F$11,0,10*ROW('Sanitation Data'!F78))),DB84="No",ISNUMBER(OFFSET('Sanitation Data'!$F$11,0,10*ROW('Sanitation Data'!F78)))),CONCATENATE("[",ROUND(OFFSET('Sanitation Data'!$F$11,0,10*ROW('Sanitation Data'!F78)),0),"]"),IF(AND(ISNUMBER(OFFSET('Sanitation Data'!$F$11,0,10*ROW('Sanitation Data'!F78))),DB84="",ISNUMBER(OFFSET('Sanitation Data'!$F$11,0,10*ROW('Sanitation Data'!F78)))),OFFSET('Sanitation Data'!$F$11,0,10*ROW('Sanitation Data'!F78)),NA())))</f>
        <v>#N/A</v>
      </c>
      <c r="AN84" s="134" t="e">
        <f ca="1">+IF(AND(ISNUMBER(OFFSET('Sanitation Data'!$F$12,0,10*ROW('Sanitation Data'!F78))),DC84="Yes"),OFFSET('Sanitation Data'!$F$12,0,10*ROW('Sanitation Data'!F78)),IF(AND(ISNUMBER(OFFSET('Sanitation Data'!$F$12,0,10*ROW('Sanitation Data'!F78))),DC84="No",ISNUMBER(OFFSET('Sanitation Data'!$F$12,0,10*ROW('Sanitation Data'!F78)))),CONCATENATE("[",ROUND(OFFSET('Sanitation Data'!$F$12,0,10*ROW('Sanitation Data'!F78)),0),"]"),IF(AND(ISNUMBER(OFFSET('Sanitation Data'!$F$12,0,10*ROW('Sanitation Data'!F78))),DC84="",ISNUMBER(OFFSET('Sanitation Data'!$F$12,0,10*ROW('Sanitation Data'!F78)))),OFFSET('Sanitation Data'!$F$12,0,10*ROW('Sanitation Data'!F78)),NA())))</f>
        <v>#N/A</v>
      </c>
      <c r="AO84" s="134" t="e">
        <f ca="1">+IF(AND(ISNUMBER(OFFSET('Sanitation Data'!$F$13,0,10*ROW('Sanitation Data'!F78))),DD84="Yes"),OFFSET('Sanitation Data'!$F$13,0,10*ROW('Sanitation Data'!F78)),IF(AND(ISNUMBER(OFFSET('Sanitation Data'!$F$13,0,10*ROW('Sanitation Data'!F78))),DD84="No",ISNUMBER(OFFSET('Sanitation Data'!$F$13,0,10*ROW('Sanitation Data'!F78)))),CONCATENATE("[",ROUND(OFFSET('Sanitation Data'!$F$13,0,10*ROW('Sanitation Data'!F78)),0),"]"),IF(AND(ISNUMBER(OFFSET('Sanitation Data'!$F$13,0,10*ROW('Sanitation Data'!F78))),DD84="",ISNUMBER(OFFSET('Sanitation Data'!$F$13,0,10*ROW('Sanitation Data'!F78)))),OFFSET('Sanitation Data'!$F$13,0,10*ROW('Sanitation Data'!F78)),NA())))</f>
        <v>#N/A</v>
      </c>
      <c r="AP84" s="134" t="e">
        <f ca="1">+IF(AND(ISNUMBER(OFFSET('Sanitation Data'!$G$5,0,10*ROW('Sanitation Data'!G78))),DE84="Yes"),100-OFFSET('Sanitation Data'!$G$5,0,10*ROW('Sanitation Data'!G78)),IF(AND(ISNUMBER(OFFSET('Sanitation Data'!$G$5,0,10*ROW('Sanitation Data'!G78))),DE84="No",ISNUMBER(OFFSET('Sanitation Data'!$G$5,0,10*ROW('Sanitation Data'!G78)))),CONCATENATE("[",ROUND(100-OFFSET('Sanitation Data'!$G$5,0,10*ROW('Sanitation Data'!G78)),0),"]"),IF(AND(ISNUMBER(OFFSET('Sanitation Data'!$G$5,0,10*ROW('Sanitation Data'!G78))),DE84="",ISNUMBER(OFFSET('Sanitation Data'!$G$5,0,10*ROW('Sanitation Data'!G78)))),100-OFFSET('Sanitation Data'!$G$5,0,10*ROW('Sanitation Data'!G78)),NA())))</f>
        <v>#N/A</v>
      </c>
      <c r="AQ84" s="134" t="e">
        <f ca="1">+IF(AND(ISNUMBER(OFFSET('Sanitation Data'!$G$7,0,10*ROW('Sanitation Data'!G78))),DF84="Yes"),OFFSET('Sanitation Data'!$G$7,0,10*ROW('Sanitation Data'!G78)),IF(AND(ISNUMBER(OFFSET('Sanitation Data'!$G$7,0,10*ROW('Sanitation Data'!G78))),DF84="No",ISNUMBER(OFFSET('Sanitation Data'!$G$7,0,10*ROW('Sanitation Data'!G78)))),CONCATENATE("[",ROUND(OFFSET('Sanitation Data'!$G$7,0,10*ROW('Sanitation Data'!G78)),0),"]"),IF(AND(ISNUMBER(OFFSET('Sanitation Data'!$G$7,0,10*ROW('Sanitation Data'!G78))),DF84="",ISNUMBER(OFFSET('Sanitation Data'!$G$7,0,10*ROW('Sanitation Data'!G78)))),OFFSET('Sanitation Data'!$G$7,0,10*ROW('Sanitation Data'!G78)),NA())))</f>
        <v>#N/A</v>
      </c>
      <c r="AR84" s="134" t="e">
        <f ca="1">+IF(AND(ISNUMBER(OFFSET('Sanitation Data'!$G$11,0,10*ROW('Sanitation Data'!G78))),DG84="Yes"),OFFSET('Sanitation Data'!$G$11,0,10*ROW('Sanitation Data'!G78)),IF(AND(ISNUMBER(OFFSET('Sanitation Data'!$G$11,0,10*ROW('Sanitation Data'!G78))),DG84="No",ISNUMBER(OFFSET('Sanitation Data'!$G$11,0,10*ROW('Sanitation Data'!G78)))),CONCATENATE("[",ROUND(OFFSET('Sanitation Data'!$G$11,0,10*ROW('Sanitation Data'!G78)),0),"]"),IF(AND(ISNUMBER(OFFSET('Sanitation Data'!$G$11,0,10*ROW('Sanitation Data'!G78))),DG84="",ISNUMBER(OFFSET('Sanitation Data'!$G$11,0,10*ROW('Sanitation Data'!G78)))),OFFSET('Sanitation Data'!$G$11,0,10*ROW('Sanitation Data'!G78)),NA())))</f>
        <v>#N/A</v>
      </c>
      <c r="AS84" s="134" t="e">
        <f ca="1">+IF(AND(ISNUMBER(OFFSET('Sanitation Data'!$G$12,0,10*ROW('Sanitation Data'!G78))),DH84="Yes"),OFFSET('Sanitation Data'!$G$12,0,10*ROW('Sanitation Data'!G78)),IF(AND(ISNUMBER(OFFSET('Sanitation Data'!$G$12,0,10*ROW('Sanitation Data'!G78))),DH84="No",ISNUMBER(OFFSET('Sanitation Data'!$G$12,0,10*ROW('Sanitation Data'!G78)))),CONCATENATE("[",ROUND(OFFSET('Sanitation Data'!$G$12,0,10*ROW('Sanitation Data'!G78)),0),"]"),IF(AND(ISNUMBER(OFFSET('Sanitation Data'!$G$12,0,10*ROW('Sanitation Data'!G78))),DH84="",ISNUMBER(OFFSET('Sanitation Data'!$G$12,0,10*ROW('Sanitation Data'!G78)))),OFFSET('Sanitation Data'!$G$12,0,10*ROW('Sanitation Data'!G78)),NA())))</f>
        <v>#N/A</v>
      </c>
      <c r="AT84" s="134" t="e">
        <f ca="1">+IF(AND(ISNUMBER(OFFSET('Sanitation Data'!$G$13,0,10*ROW('Sanitation Data'!G78))),DI84="Yes"),OFFSET('Sanitation Data'!$G$13,0,10*ROW('Sanitation Data'!G78)),IF(AND(ISNUMBER(OFFSET('Sanitation Data'!$G$13,0,10*ROW('Sanitation Data'!G78))),DI84="No",ISNUMBER(OFFSET('Sanitation Data'!$G$13,0,10*ROW('Sanitation Data'!G78)))),CONCATENATE("[",ROUND(OFFSET('Sanitation Data'!$G$13,0,10*ROW('Sanitation Data'!G78)),0),"]"),IF(AND(ISNUMBER(OFFSET('Sanitation Data'!$G$13,0,10*ROW('Sanitation Data'!G78))),DI84="",ISNUMBER(OFFSET('Sanitation Data'!$G$13,0,10*ROW('Sanitation Data'!G78)))),OFFSET('Sanitation Data'!$G$13,0,10*ROW('Sanitation Data'!G78)),NA())))</f>
        <v>#N/A</v>
      </c>
      <c r="AU84" s="134" t="e">
        <f ca="1">+IF(AND(ISNUMBER(OFFSET('Sanitation Data'!$H$5,0,10*ROW('Sanitation Data'!H78))),DJ84="Yes"),100-OFFSET('Sanitation Data'!$H$5,0,10*ROW('Sanitation Data'!H78)),IF(AND(ISNUMBER(OFFSET('Sanitation Data'!$H$5,0,10*ROW('Sanitation Data'!H78))),DJ84="No",ISNUMBER(OFFSET('Sanitation Data'!$H$5,0,10*ROW('Sanitation Data'!H78)))),CONCATENATE("[",ROUND(100-OFFSET('Sanitation Data'!$H$5,0,10*ROW('Sanitation Data'!H78)),0),"]"),IF(AND(ISNUMBER(OFFSET('Sanitation Data'!$H$5,0,10*ROW('Sanitation Data'!H78))),DJ84="",ISNUMBER(OFFSET('Sanitation Data'!$H$5,0,10*ROW('Sanitation Data'!H78)))),100-OFFSET('Sanitation Data'!$H$5,0,10*ROW('Sanitation Data'!H78)),NA())))</f>
        <v>#N/A</v>
      </c>
      <c r="AV84" s="134" t="e">
        <f ca="1">+IF(AND(ISNUMBER(OFFSET('Sanitation Data'!$H$7,0,10*ROW('Sanitation Data'!H78))),DK84="Yes"),OFFSET('Sanitation Data'!$H$7,0,10*ROW('Sanitation Data'!H78)),IF(AND(ISNUMBER(OFFSET('Sanitation Data'!$H$7,0,10*ROW('Sanitation Data'!H78))),DK84="No",ISNUMBER(OFFSET('Sanitation Data'!$H$7,0,10*ROW('Sanitation Data'!H78)))),CONCATENATE("[",ROUND(OFFSET('Sanitation Data'!$H$7,0,10*ROW('Sanitation Data'!H78)),0),"]"),IF(AND(ISNUMBER(OFFSET('Sanitation Data'!$H$7,0,10*ROW('Sanitation Data'!H78))),DK84="",ISNUMBER(OFFSET('Sanitation Data'!$H$7,0,10*ROW('Sanitation Data'!H78)))),OFFSET('Sanitation Data'!$H$7,0,10*ROW('Sanitation Data'!H78)),NA())))</f>
        <v>#N/A</v>
      </c>
      <c r="AW84" s="134" t="e">
        <f ca="1">+IF(AND(ISNUMBER(OFFSET('Sanitation Data'!$H$11,0,10*ROW('Sanitation Data'!H78))),DL84="Yes"),OFFSET('Sanitation Data'!$H$11,0,10*ROW('Sanitation Data'!H78)),IF(AND(ISNUMBER(OFFSET('Sanitation Data'!$H$11,0,10*ROW('Sanitation Data'!H78))),DL84="No",ISNUMBER(OFFSET('Sanitation Data'!$H$11,0,10*ROW('Sanitation Data'!H78)))),CONCATENATE("[",ROUND(OFFSET('Sanitation Data'!$H$11,0,10*ROW('Sanitation Data'!H78)),0),"]"),IF(AND(ISNUMBER(OFFSET('Sanitation Data'!$H$11,0,10*ROW('Sanitation Data'!H78))),DL84="",ISNUMBER(OFFSET('Sanitation Data'!$H$11,0,10*ROW('Sanitation Data'!H78)))),OFFSET('Sanitation Data'!$H$11,0,10*ROW('Sanitation Data'!H78)),NA())))</f>
        <v>#N/A</v>
      </c>
      <c r="AX84" s="134" t="e">
        <f ca="1">+IF(AND(ISNUMBER(OFFSET('Sanitation Data'!$H$12,0,10*ROW('Sanitation Data'!H78))),DM84="Yes"),OFFSET('Sanitation Data'!$H$12,0,10*ROW('Sanitation Data'!H78)),IF(AND(ISNUMBER(OFFSET('Sanitation Data'!$H$12,0,10*ROW('Sanitation Data'!H78))),DM84="No",ISNUMBER(OFFSET('Sanitation Data'!$H$12,0,10*ROW('Sanitation Data'!H78)))),CONCATENATE("[",ROUND(OFFSET('Sanitation Data'!$H$12,0,10*ROW('Sanitation Data'!H78)),0),"]"),IF(AND(ISNUMBER(OFFSET('Sanitation Data'!$H$12,0,10*ROW('Sanitation Data'!H78))),DM84="",ISNUMBER(OFFSET('Sanitation Data'!$H$12,0,10*ROW('Sanitation Data'!H78)))),OFFSET('Sanitation Data'!$H$12,0,10*ROW('Sanitation Data'!H78)),NA())))</f>
        <v>#N/A</v>
      </c>
      <c r="AY84" s="134" t="e">
        <f ca="1">+IF(AND(ISNUMBER(OFFSET('Sanitation Data'!$H$13,0,10*ROW('Sanitation Data'!H78))),DN84="Yes"),OFFSET('Sanitation Data'!$H$13,0,10*ROW('Sanitation Data'!H78)),IF(AND(ISNUMBER(OFFSET('Sanitation Data'!$H$13,0,10*ROW('Sanitation Data'!H78))),DN84="No",ISNUMBER(OFFSET('Sanitation Data'!$H$13,0,10*ROW('Sanitation Data'!H78)))),CONCATENATE("[",ROUND(OFFSET('Sanitation Data'!$H$13,0,10*ROW('Sanitation Data'!H78)),0),"]"),IF(AND(ISNUMBER(OFFSET('Sanitation Data'!$H$13,0,10*ROW('Sanitation Data'!H78))),DN84="",ISNUMBER(OFFSET('Sanitation Data'!$H$13,0,10*ROW('Sanitation Data'!H78)))),OFFSET('Sanitation Data'!$H$13,0,10*ROW('Sanitation Data'!H78)),NA())))</f>
        <v>#N/A</v>
      </c>
      <c r="AZ84" s="135" t="e">
        <f ca="1">+IF(AND(ISNUMBER(OFFSET('Hygiene Data'!$C$6,0,10*ROW('Hygiene Data'!C78))),DO84="Yes"),OFFSET('Hygiene Data'!$C$6,0,10*ROW('Hygiene Data'!C78)),IF(AND(ISNUMBER(OFFSET('Hygiene Data'!$C$6,0,10*ROW('Hygiene Data'!C78))),DO84="No",ISNUMBER(OFFSET('Hygiene Data'!$C$6,0,10*ROW('Hygiene Data'!C78)))),CONCATENATE("[",ROUND(OFFSET('Hygiene Data'!$C$6,0,10*ROW('Hygiene Data'!C78)),0),"]"),IF(AND(ISNUMBER(OFFSET('Hygiene Data'!$C$6,0,10*ROW('Hygiene Data'!C78))),DO84="",ISNUMBER(OFFSET('Hygiene Data'!$C$6,0,10*ROW('Hygiene Data'!C78)))),OFFSET('Hygiene Data'!$C$6,0,10*ROW('Hygiene Data'!C78)),NA())))</f>
        <v>#N/A</v>
      </c>
      <c r="BA84" s="135" t="e">
        <f ca="1">+IF(AND(ISNUMBER(OFFSET('Hygiene Data'!$C$8,0,10*ROW('Hygiene Data'!C78))),DP84="Yes"),OFFSET('Hygiene Data'!$C$8,0,10*ROW('Hygiene Data'!C78)),IF(AND(ISNUMBER(OFFSET('Hygiene Data'!$C$8,0,10*ROW('Hygiene Data'!C78))),DP84="No",ISNUMBER(OFFSET('Hygiene Data'!$C$8,0,10*ROW('Hygiene Data'!C78)))),CONCATENATE("[",ROUND(OFFSET('Hygiene Data'!$C$8,0,10*ROW('Hygiene Data'!C78)),0),"]"),IF(AND(ISNUMBER(OFFSET('Hygiene Data'!$C$8,0,10*ROW('Hygiene Data'!C78))),DP84="",ISNUMBER(OFFSET('Hygiene Data'!$C$8,0,10*ROW('Hygiene Data'!C78)))),OFFSET('Hygiene Data'!$C$8,0,10*ROW('Hygiene Data'!C78)),NA())))</f>
        <v>#N/A</v>
      </c>
      <c r="BB84" s="135" t="e">
        <f ca="1">+IF(AND(ISNUMBER(OFFSET('Hygiene Data'!$C$10,0,10*ROW('Hygiene Data'!C78))),DQ84="Yes"),OFFSET('Hygiene Data'!$C$10,0,10*ROW('Hygiene Data'!C78)),IF(AND(ISNUMBER(OFFSET('Hygiene Data'!$C$10,0,10*ROW('Hygiene Data'!C78))),DQ84="No",ISNUMBER(OFFSET('Hygiene Data'!$C$10,0,10*ROW('Hygiene Data'!C78)))),CONCATENATE("[",ROUND(OFFSET('Hygiene Data'!$C$10,0,10*ROW('Hygiene Data'!C78)),0),"]"),IF(AND(ISNUMBER(OFFSET('Hygiene Data'!$C$10,0,10*ROW('Hygiene Data'!C78))),DQ84="",ISNUMBER(OFFSET('Hygiene Data'!$C$10,0,10*ROW('Hygiene Data'!C78)))),OFFSET('Hygiene Data'!$C$10,0,10*ROW('Hygiene Data'!C78)),NA())))</f>
        <v>#N/A</v>
      </c>
      <c r="BC84" s="135" t="e">
        <f ca="1">+IF(AND(ISNUMBER(OFFSET('Hygiene Data'!$D$6,0,10*ROW('Hygiene Data'!D78))),DR84="Yes"),OFFSET('Hygiene Data'!$D$6,0,10*ROW('Hygiene Data'!D78)),IF(AND(ISNUMBER(OFFSET('Hygiene Data'!$D$6,0,10*ROW('Hygiene Data'!D78))),DR84="No",ISNUMBER(OFFSET('Hygiene Data'!$D$6,0,10*ROW('Hygiene Data'!D78)))),CONCATENATE("[",ROUND(OFFSET('Hygiene Data'!$D$6,0,10*ROW('Hygiene Data'!D78)),0),"]"),IF(AND(ISNUMBER(OFFSET('Hygiene Data'!$D$6,0,10*ROW('Hygiene Data'!D78))),DR84="",ISNUMBER(OFFSET('Hygiene Data'!$D$6,0,10*ROW('Hygiene Data'!D78)))),OFFSET('Hygiene Data'!$D$6,0,10*ROW('Hygiene Data'!D78)),NA())))</f>
        <v>#N/A</v>
      </c>
      <c r="BD84" s="135" t="e">
        <f ca="1">+IF(AND(ISNUMBER(OFFSET('Hygiene Data'!$D$8,0,10*ROW('Hygiene Data'!D78))),DS84="Yes"),OFFSET('Hygiene Data'!$D$8,0,10*ROW('Hygiene Data'!D78)),IF(AND(ISNUMBER(OFFSET('Hygiene Data'!$D$8,0,10*ROW('Hygiene Data'!D78))),DS84="No",ISNUMBER(OFFSET('Hygiene Data'!$D$8,0,10*ROW('Hygiene Data'!D78)))),CONCATENATE("[",ROUND(OFFSET('Hygiene Data'!$D$8,0,10*ROW('Hygiene Data'!D78)),0),"]"),IF(AND(ISNUMBER(OFFSET('Hygiene Data'!$D$8,0,10*ROW('Hygiene Data'!D78))),DS84="",ISNUMBER(OFFSET('Hygiene Data'!$D$8,0,10*ROW('Hygiene Data'!D78)))),OFFSET('Hygiene Data'!$D$8,0,10*ROW('Hygiene Data'!D78)),NA())))</f>
        <v>#N/A</v>
      </c>
      <c r="BE84" s="135" t="e">
        <f ca="1">+IF(AND(ISNUMBER(OFFSET('Hygiene Data'!$D$10,0,10*ROW('Hygiene Data'!D78))),DT84="Yes"),OFFSET('Hygiene Data'!$D$10,0,10*ROW('Hygiene Data'!D78)),IF(AND(ISNUMBER(OFFSET('Hygiene Data'!$D$10,0,10*ROW('Hygiene Data'!D78))),DT84="No",ISNUMBER(OFFSET('Hygiene Data'!$D$10,0,10*ROW('Hygiene Data'!D78)))),CONCATENATE("[",ROUND(OFFSET('Hygiene Data'!$D$10,0,10*ROW('Hygiene Data'!D78)),0),"]"),IF(AND(ISNUMBER(OFFSET('Hygiene Data'!$D$10,0,10*ROW('Hygiene Data'!D78))),DT84="",ISNUMBER(OFFSET('Hygiene Data'!$D$10,0,10*ROW('Hygiene Data'!D78)))),OFFSET('Hygiene Data'!$D$10,0,10*ROW('Hygiene Data'!D78)),NA())))</f>
        <v>#N/A</v>
      </c>
      <c r="BF84" s="135" t="e">
        <f ca="1">+IF(AND(ISNUMBER(OFFSET('Hygiene Data'!$E$6,0,10*ROW('Hygiene Data'!E78))),DU84="Yes"),OFFSET('Hygiene Data'!$E$6,0,10*ROW('Hygiene Data'!E78)),IF(AND(ISNUMBER(OFFSET('Hygiene Data'!$E$6,0,10*ROW('Hygiene Data'!E78))),DU84="No",ISNUMBER(OFFSET('Hygiene Data'!$E$6,0,10*ROW('Hygiene Data'!E78)))),CONCATENATE("[",ROUND(OFFSET('Hygiene Data'!$E$6,0,10*ROW('Hygiene Data'!E78)),0),"]"),IF(AND(ISNUMBER(OFFSET('Hygiene Data'!$E$6,0,10*ROW('Hygiene Data'!E78))),DU84="",ISNUMBER(OFFSET('Hygiene Data'!$E$6,0,10*ROW('Hygiene Data'!E78)))),OFFSET('Hygiene Data'!$E$6,0,10*ROW('Hygiene Data'!E78)),NA())))</f>
        <v>#N/A</v>
      </c>
      <c r="BG84" s="135" t="e">
        <f ca="1">+IF(AND(ISNUMBER(OFFSET('Hygiene Data'!$E$8,0,10*ROW('Hygiene Data'!E78))),DV84="Yes"),OFFSET('Hygiene Data'!$E$8,0,10*ROW('Hygiene Data'!E78)),IF(AND(ISNUMBER(OFFSET('Hygiene Data'!$E$8,0,10*ROW('Hygiene Data'!E78))),DV84="No",ISNUMBER(OFFSET('Hygiene Data'!$E$8,0,10*ROW('Hygiene Data'!E78)))),CONCATENATE("[",ROUND(OFFSET('Hygiene Data'!$E$8,0,10*ROW('Hygiene Data'!E78)),0),"]"),IF(AND(ISNUMBER(OFFSET('Hygiene Data'!$E$8,0,10*ROW('Hygiene Data'!E78))),DV84="",ISNUMBER(OFFSET('Hygiene Data'!$E$8,0,10*ROW('Hygiene Data'!E78)))),OFFSET('Hygiene Data'!$E$8,0,10*ROW('Hygiene Data'!E78)),NA())))</f>
        <v>#N/A</v>
      </c>
      <c r="BH84" s="135" t="e">
        <f ca="1">+IF(AND(ISNUMBER(OFFSET('Hygiene Data'!$E$10,0,10*ROW('Hygiene Data'!E78))),DW84="Yes"),OFFSET('Hygiene Data'!$E$10,0,10*ROW('Hygiene Data'!E78)),IF(AND(ISNUMBER(OFFSET('Hygiene Data'!$E$10,0,10*ROW('Hygiene Data'!E78))),DW84="No",ISNUMBER(OFFSET('Hygiene Data'!$E$10,0,10*ROW('Hygiene Data'!E78)))),CONCATENATE("[",ROUND(OFFSET('Hygiene Data'!$E$10,0,10*ROW('Hygiene Data'!E78)),0),"]"),IF(AND(ISNUMBER(OFFSET('Hygiene Data'!$E$10,0,10*ROW('Hygiene Data'!E78))),DW84="",ISNUMBER(OFFSET('Hygiene Data'!$E$10,0,10*ROW('Hygiene Data'!E78)))),OFFSET('Hygiene Data'!$E$10,0,10*ROW('Hygiene Data'!E78)),NA())))</f>
        <v>#N/A</v>
      </c>
      <c r="BI84" s="135" t="e">
        <f ca="1">+IF(AND(ISNUMBER(OFFSET('Hygiene Data'!$F$6,0,10*ROW('Hygiene Data'!F78))),DX84="Yes"),OFFSET('Hygiene Data'!$F$6,0,10*ROW('Hygiene Data'!F78)),IF(AND(ISNUMBER(OFFSET('Hygiene Data'!$F$6,0,10*ROW('Hygiene Data'!F78))),DX84="No",ISNUMBER(OFFSET('Hygiene Data'!$F$6,0,10*ROW('Hygiene Data'!F78)))),CONCATENATE("[",ROUND(OFFSET('Hygiene Data'!$F$6,0,10*ROW('Hygiene Data'!F78)),0),"]"),IF(AND(ISNUMBER(OFFSET('Hygiene Data'!$F$6,0,10*ROW('Hygiene Data'!F78))),DX84="",ISNUMBER(OFFSET('Hygiene Data'!$F$6,0,10*ROW('Hygiene Data'!F78)))),OFFSET('Hygiene Data'!$F$6,0,10*ROW('Hygiene Data'!F78)),NA())))</f>
        <v>#N/A</v>
      </c>
      <c r="BJ84" s="135" t="e">
        <f ca="1">+IF(AND(ISNUMBER(OFFSET('Hygiene Data'!$F$8,0,10*ROW('Hygiene Data'!F78))),DY84="Yes"),OFFSET('Hygiene Data'!$F$8,0,10*ROW('Hygiene Data'!F78)),IF(AND(ISNUMBER(OFFSET('Hygiene Data'!$F$8,0,10*ROW('Hygiene Data'!F78))),DY84="No",ISNUMBER(OFFSET('Hygiene Data'!$F$8,0,10*ROW('Hygiene Data'!F78)))),CONCATENATE("[",ROUND(OFFSET('Hygiene Data'!$F$8,0,10*ROW('Hygiene Data'!F78)),0),"]"),IF(AND(ISNUMBER(OFFSET('Hygiene Data'!$F$8,0,10*ROW('Hygiene Data'!F78))),DY84="",ISNUMBER(OFFSET('Hygiene Data'!$F$8,0,10*ROW('Hygiene Data'!F78)))),OFFSET('Hygiene Data'!$F$8,0,10*ROW('Hygiene Data'!F78)),NA())))</f>
        <v>#N/A</v>
      </c>
      <c r="BK84" s="135" t="e">
        <f ca="1">+IF(AND(ISNUMBER(OFFSET('Hygiene Data'!$F$10,0,10*ROW('Hygiene Data'!F78))),DZ84="Yes"),OFFSET('Hygiene Data'!$F$10,0,10*ROW('Hygiene Data'!F78)),IF(AND(ISNUMBER(OFFSET('Hygiene Data'!$F$10,0,10*ROW('Hygiene Data'!F78))),DZ84="No",ISNUMBER(OFFSET('Hygiene Data'!$F$10,0,10*ROW('Hygiene Data'!F78)))),CONCATENATE("[",ROUND(OFFSET('Hygiene Data'!$F$10,0,10*ROW('Hygiene Data'!F78)),0),"]"),IF(AND(ISNUMBER(OFFSET('Hygiene Data'!$F$10,0,10*ROW('Hygiene Data'!F78))),DZ84="",ISNUMBER(OFFSET('Hygiene Data'!$F$10,0,10*ROW('Hygiene Data'!F78)))),OFFSET('Hygiene Data'!$F$10,0,10*ROW('Hygiene Data'!F78)),NA())))</f>
        <v>#N/A</v>
      </c>
      <c r="BL84" s="135" t="e">
        <f ca="1">+IF(AND(ISNUMBER(OFFSET('Hygiene Data'!$G$6,0,10*ROW('Hygiene Data'!G78))),EA84="Yes"),OFFSET('Hygiene Data'!$G$6,0,10*ROW('Hygiene Data'!G78)),IF(AND(ISNUMBER(OFFSET('Hygiene Data'!$G$6,0,10*ROW('Hygiene Data'!G78))),EA84="No",ISNUMBER(OFFSET('Hygiene Data'!$G$6,0,10*ROW('Hygiene Data'!G78)))),CONCATENATE("[",ROUND(OFFSET('Hygiene Data'!$G$6,0,10*ROW('Hygiene Data'!G78)),0),"]"),IF(AND(ISNUMBER(OFFSET('Hygiene Data'!$G$6,0,10*ROW('Hygiene Data'!G78))),EA84="",ISNUMBER(OFFSET('Hygiene Data'!$G$6,0,10*ROW('Hygiene Data'!G78)))),OFFSET('Hygiene Data'!$G$6,0,10*ROW('Hygiene Data'!G78)),NA())))</f>
        <v>#N/A</v>
      </c>
      <c r="BM84" s="135" t="e">
        <f ca="1">+IF(AND(ISNUMBER(OFFSET('Hygiene Data'!$G$8,0,10*ROW('Hygiene Data'!G78))),EB84="Yes"),OFFSET('Hygiene Data'!$G$8,0,10*ROW('Hygiene Data'!G78)),IF(AND(ISNUMBER(OFFSET('Hygiene Data'!$G$8,0,10*ROW('Hygiene Data'!G78))),EB84="No",ISNUMBER(OFFSET('Hygiene Data'!$G$8,0,10*ROW('Hygiene Data'!G78)))),CONCATENATE("[",ROUND(OFFSET('Hygiene Data'!$G$8,0,10*ROW('Hygiene Data'!G78)),0),"]"),IF(AND(ISNUMBER(OFFSET('Hygiene Data'!$G$8,0,10*ROW('Hygiene Data'!G78))),EB84="",ISNUMBER(OFFSET('Hygiene Data'!$G$8,0,10*ROW('Hygiene Data'!G78)))),OFFSET('Hygiene Data'!$G$8,0,10*ROW('Hygiene Data'!G78)),NA())))</f>
        <v>#N/A</v>
      </c>
      <c r="BN84" s="135" t="e">
        <f ca="1">+IF(AND(ISNUMBER(OFFSET('Hygiene Data'!$G$10,0,10*ROW('Hygiene Data'!G78))),EC84="Yes"),OFFSET('Hygiene Data'!$G$10,0,10*ROW('Hygiene Data'!G78)),IF(AND(ISNUMBER(OFFSET('Hygiene Data'!$G$10,0,10*ROW('Hygiene Data'!G78))),EC84="No",ISNUMBER(OFFSET('Hygiene Data'!$G$10,0,10*ROW('Hygiene Data'!G78)))),CONCATENATE("[",ROUND(OFFSET('Hygiene Data'!$G$10,0,10*ROW('Hygiene Data'!G78)),0),"]"),IF(AND(ISNUMBER(OFFSET('Hygiene Data'!$G$10,0,10*ROW('Hygiene Data'!G78))),EC84="",ISNUMBER(OFFSET('Hygiene Data'!$G$10,0,10*ROW('Hygiene Data'!G78)))),OFFSET('Hygiene Data'!$G$10,0,10*ROW('Hygiene Data'!G78)),NA())))</f>
        <v>#N/A</v>
      </c>
      <c r="BO84" s="135" t="e">
        <f ca="1">+IF(AND(ISNUMBER(OFFSET('Hygiene Data'!$H$6,0,10*ROW('Hygiene Data'!H78))),ED84="Yes"),OFFSET('Hygiene Data'!$H$6,0,10*ROW('Hygiene Data'!H78)),IF(AND(ISNUMBER(OFFSET('Hygiene Data'!$H$6,0,10*ROW('Hygiene Data'!H78))),ED84="No",ISNUMBER(OFFSET('Hygiene Data'!$H$6,0,10*ROW('Hygiene Data'!H78)))),CONCATENATE("[",ROUND(OFFSET('Hygiene Data'!$H$6,0,10*ROW('Hygiene Data'!H78)),0),"]"),IF(AND(ISNUMBER(OFFSET('Hygiene Data'!$H$6,0,10*ROW('Hygiene Data'!H78))),ED84="",ISNUMBER(OFFSET('Hygiene Data'!$H$6,0,10*ROW('Hygiene Data'!H78)))),OFFSET('Hygiene Data'!$H$6,0,10*ROW('Hygiene Data'!H78)),NA())))</f>
        <v>#N/A</v>
      </c>
      <c r="BP84" s="135" t="e">
        <f ca="1">+IF(AND(ISNUMBER(OFFSET('Hygiene Data'!$H$8,0,10*ROW('Hygiene Data'!H78))),EE84="Yes"),OFFSET('Hygiene Data'!$H$8,0,10*ROW('Hygiene Data'!H78)),IF(AND(ISNUMBER(OFFSET('Hygiene Data'!$H$8,0,10*ROW('Hygiene Data'!H78))),EE84="No",ISNUMBER(OFFSET('Hygiene Data'!$H$8,0,10*ROW('Hygiene Data'!H78)))),CONCATENATE("[",ROUND(OFFSET('Hygiene Data'!$H$8,0,10*ROW('Hygiene Data'!H78)),0),"]"),IF(AND(ISNUMBER(OFFSET('Hygiene Data'!$H$8,0,10*ROW('Hygiene Data'!H78))),EE84="",ISNUMBER(OFFSET('Hygiene Data'!$H$8,0,10*ROW('Hygiene Data'!H78)))),OFFSET('Hygiene Data'!$H$8,0,10*ROW('Hygiene Data'!H78)),NA())))</f>
        <v>#N/A</v>
      </c>
      <c r="BQ84" s="135" t="e">
        <f ca="1">+IF(AND(ISNUMBER(OFFSET('Hygiene Data'!$H$10,0,10*ROW('Hygiene Data'!H78))),EF84="Yes"),OFFSET('Hygiene Data'!$H$10,0,10*ROW('Hygiene Data'!H78)),IF(AND(ISNUMBER(OFFSET('Hygiene Data'!$H$10,0,10*ROW('Hygiene Data'!H78))),EF84="No",ISNUMBER(OFFSET('Hygiene Data'!$H$10,0,10*ROW('Hygiene Data'!H78)))),CONCATENATE("[",ROUND(OFFSET('Hygiene Data'!$H$10,0,10*ROW('Hygiene Data'!H78)),0),"]"),IF(AND(ISNUMBER(OFFSET('Hygiene Data'!$H$10,0,10*ROW('Hygiene Data'!H78))),EF84="",ISNUMBER(OFFSET('Hygiene Data'!$H$10,0,10*ROW('Hygiene Data'!H78)))),OFFSET('Hygiene Data'!$H$10,0,10*ROW('Hygiene Data'!H78)),NA())))</f>
        <v>#N/A</v>
      </c>
      <c r="BS84" s="34" t="str">
        <f ca="1">+IF(OFFSET('Water Data'!$C$28,0,10*ROW('Water Data'!C78))="","",OFFSET('Water Data'!$C$28,0,10*ROW('Water Data'!C78)))</f>
        <v/>
      </c>
      <c r="BT84" s="34" t="str">
        <f ca="1">+IF(OFFSET('Water Data'!$C$29,0,10*ROW('Water Data'!C78))="","",OFFSET('Water Data'!$C$29,0,10*ROW('Water Data'!C78)))</f>
        <v/>
      </c>
      <c r="BU84" s="34" t="str">
        <f ca="1">+IF(OFFSET('Water Data'!$C$30,0,10*ROW('Water Data'!C78))="","",OFFSET('Water Data'!$C$30,0,10*ROW('Water Data'!C78)))</f>
        <v/>
      </c>
      <c r="BV84" s="34" t="str">
        <f ca="1">+IF(OFFSET('Water Data'!$D$28,0,10*ROW('Water Data'!D78))="","",OFFSET('Water Data'!$D$28,0,10*ROW('Water Data'!D78)))</f>
        <v/>
      </c>
      <c r="BW84" s="34" t="str">
        <f ca="1">+IF(OFFSET('Water Data'!$D$29,0,10*ROW('Water Data'!D78))="","",OFFSET('Water Data'!$D$29,0,10*ROW('Water Data'!D78)))</f>
        <v/>
      </c>
      <c r="BX84" s="34" t="str">
        <f ca="1">+IF(OFFSET('Water Data'!$D$30,0,10*ROW('Water Data'!D78))="","",OFFSET('Water Data'!$D$30,0,10*ROW('Water Data'!D78)))</f>
        <v/>
      </c>
      <c r="BY84" s="34" t="str">
        <f ca="1">+IF(OFFSET('Water Data'!$E$28,0,10*ROW('Water Data'!E78))="","",OFFSET('Water Data'!$E$28,0,10*ROW('Water Data'!E78)))</f>
        <v/>
      </c>
      <c r="BZ84" s="34" t="str">
        <f ca="1">+IF(OFFSET('Water Data'!$E$29,0,10*ROW('Water Data'!E78))="","",OFFSET('Water Data'!$E$29,0,10*ROW('Water Data'!E78)))</f>
        <v/>
      </c>
      <c r="CA84" s="34" t="str">
        <f ca="1">+IF(OFFSET('Water Data'!$E$30,0,10*ROW('Water Data'!E78))="","",OFFSET('Water Data'!$E$30,0,10*ROW('Water Data'!E78)))</f>
        <v/>
      </c>
      <c r="CB84" s="34" t="str">
        <f ca="1">+IF(OFFSET('Water Data'!$F$28,0,10*ROW('Water Data'!F78))="","",OFFSET('Water Data'!$F$28,0,10*ROW('Water Data'!F78)))</f>
        <v/>
      </c>
      <c r="CC84" s="34" t="str">
        <f ca="1">+IF(OFFSET('Water Data'!$F$29,0,10*ROW('Water Data'!F78))="","",OFFSET('Water Data'!$F$29,0,10*ROW('Water Data'!F78)))</f>
        <v/>
      </c>
      <c r="CD84" s="34" t="str">
        <f ca="1">+IF(OFFSET('Water Data'!$F$30,0,10*ROW('Water Data'!F78))="","",OFFSET('Water Data'!$F$30,0,10*ROW('Water Data'!F78)))</f>
        <v/>
      </c>
      <c r="CE84" s="34" t="str">
        <f ca="1">+IF(OFFSET('Water Data'!$G$28,0,10*ROW('Water Data'!G78))="","",OFFSET('Water Data'!$G$28,0,10*ROW('Water Data'!G78)))</f>
        <v/>
      </c>
      <c r="CF84" s="34" t="str">
        <f ca="1">+IF(OFFSET('Water Data'!$G$29,0,10*ROW('Water Data'!G78))="","",OFFSET('Water Data'!$G$29,0,10*ROW('Water Data'!G78)))</f>
        <v/>
      </c>
      <c r="CG84" s="34" t="str">
        <f ca="1">+IF(OFFSET('Water Data'!$G$30,0,10*ROW('Water Data'!G78))="","",OFFSET('Water Data'!$G$30,0,10*ROW('Water Data'!G78)))</f>
        <v/>
      </c>
      <c r="CH84" s="34" t="str">
        <f ca="1">+IF(OFFSET('Water Data'!$H$28,0,10*ROW('Water Data'!H78))="","",OFFSET('Water Data'!$H$28,0,10*ROW('Water Data'!H78)))</f>
        <v/>
      </c>
      <c r="CI84" s="34" t="str">
        <f ca="1">+IF(OFFSET('Water Data'!$H$29,0,10*ROW('Water Data'!H78))="","",OFFSET('Water Data'!$H$29,0,10*ROW('Water Data'!H78)))</f>
        <v/>
      </c>
      <c r="CJ84" s="34" t="str">
        <f ca="1">+IF(OFFSET('Water Data'!$H$30,0,10*ROW('Water Data'!H78))="","",OFFSET('Water Data'!$H$30,0,10*ROW('Water Data'!H78)))</f>
        <v/>
      </c>
      <c r="CK84" s="34" t="str">
        <f ca="1">+IF(OFFSET('Sanitation Data'!$C$29,0,10*ROW('Sanitation Data'!C78))="","",OFFSET('Sanitation Data'!$C$29,0,10*ROW('Sanitation Data'!C78)))</f>
        <v/>
      </c>
      <c r="CL84" s="34" t="str">
        <f ca="1">+IF(OFFSET('Sanitation Data'!$C$30,0,10*ROW('Sanitation Data'!C78))="","",OFFSET('Sanitation Data'!$C$30,0,10*ROW('Sanitation Data'!C78)))</f>
        <v/>
      </c>
      <c r="CM84" s="34" t="str">
        <f ca="1">+IF(OFFSET('Sanitation Data'!$C$31,0,10*ROW('Sanitation Data'!C78))="","",OFFSET('Sanitation Data'!$C$31,0,10*ROW('Sanitation Data'!C78)))</f>
        <v/>
      </c>
      <c r="CN84" s="34" t="str">
        <f ca="1">+IF(OFFSET('Sanitation Data'!$C$32,0,10*ROW('Sanitation Data'!C78))="","",OFFSET('Sanitation Data'!$C$32,0,10*ROW('Sanitation Data'!C78)))</f>
        <v/>
      </c>
      <c r="CO84" s="34" t="str">
        <f ca="1">+IF(OFFSET('Sanitation Data'!$C$33,0,10*ROW('Sanitation Data'!C78))="","",OFFSET('Sanitation Data'!$C$33,0,10*ROW('Sanitation Data'!C78)))</f>
        <v/>
      </c>
      <c r="CP84" s="34" t="str">
        <f ca="1">+IF(OFFSET('Sanitation Data'!$D$29,0,10*ROW('Sanitation Data'!D78))="","",OFFSET('Sanitation Data'!$D$29,0,10*ROW('Sanitation Data'!D78)))</f>
        <v/>
      </c>
      <c r="CQ84" s="34" t="str">
        <f ca="1">+IF(OFFSET('Sanitation Data'!$D$30,0,10*ROW('Sanitation Data'!D78))="","",OFFSET('Sanitation Data'!$D$30,0,10*ROW('Sanitation Data'!D78)))</f>
        <v/>
      </c>
      <c r="CR84" s="34" t="str">
        <f ca="1">+IF(OFFSET('Sanitation Data'!$D$31,0,10*ROW('Sanitation Data'!D78))="","",OFFSET('Sanitation Data'!$D$31,0,10*ROW('Sanitation Data'!D78)))</f>
        <v/>
      </c>
      <c r="CS84" s="34" t="str">
        <f ca="1">+IF(OFFSET('Sanitation Data'!$D$32,0,10*ROW('Sanitation Data'!D78))="","",OFFSET('Sanitation Data'!$D$32,0,10*ROW('Sanitation Data'!D78)))</f>
        <v/>
      </c>
      <c r="CT84" s="34" t="str">
        <f ca="1">+IF(OFFSET('Sanitation Data'!$D$33,0,10*ROW('Sanitation Data'!D78))="","",OFFSET('Sanitation Data'!$D$33,0,10*ROW('Sanitation Data'!D78)))</f>
        <v/>
      </c>
      <c r="CU84" s="34" t="str">
        <f ca="1">+IF(OFFSET('Sanitation Data'!$E$29,0,10*ROW('Sanitation Data'!E78))="","",OFFSET('Sanitation Data'!$E$29,0,10*ROW('Sanitation Data'!E78)))</f>
        <v/>
      </c>
      <c r="CV84" s="34" t="str">
        <f ca="1">+IF(OFFSET('Sanitation Data'!$E$30,0,10*ROW('Sanitation Data'!E78))="","",OFFSET('Sanitation Data'!$E$30,0,10*ROW('Sanitation Data'!E78)))</f>
        <v/>
      </c>
      <c r="CW84" s="34" t="str">
        <f ca="1">+IF(OFFSET('Sanitation Data'!$E$31,0,10*ROW('Sanitation Data'!E78))="","",OFFSET('Sanitation Data'!$E$31,0,10*ROW('Sanitation Data'!E78)))</f>
        <v/>
      </c>
      <c r="CX84" s="34" t="str">
        <f ca="1">+IF(OFFSET('Sanitation Data'!$E$32,0,10*ROW('Sanitation Data'!E78))="","",OFFSET('Sanitation Data'!$E$32,0,10*ROW('Sanitation Data'!E78)))</f>
        <v/>
      </c>
      <c r="CY84" s="34" t="str">
        <f ca="1">+IF(OFFSET('Sanitation Data'!$E$33,0,10*ROW('Sanitation Data'!E78))="","",OFFSET('Sanitation Data'!$E$33,0,10*ROW('Sanitation Data'!E78)))</f>
        <v/>
      </c>
      <c r="CZ84" s="34" t="str">
        <f ca="1">+IF(OFFSET('Sanitation Data'!$F$29,0,10*ROW('Sanitation Data'!F78))="","",OFFSET('Sanitation Data'!$F$29,0,10*ROW('Sanitation Data'!F78)))</f>
        <v/>
      </c>
      <c r="DA84" s="34" t="str">
        <f ca="1">+IF(OFFSET('Sanitation Data'!$F$30,0,10*ROW('Sanitation Data'!F78))="","",OFFSET('Sanitation Data'!$F$30,0,10*ROW('Sanitation Data'!F78)))</f>
        <v/>
      </c>
      <c r="DB84" s="34" t="str">
        <f ca="1">+IF(OFFSET('Sanitation Data'!$F$31,0,10*ROW('Sanitation Data'!F78))="","",OFFSET('Sanitation Data'!$F$31,0,10*ROW('Sanitation Data'!F78)))</f>
        <v/>
      </c>
      <c r="DC84" s="34" t="str">
        <f ca="1">+IF(OFFSET('Sanitation Data'!$F$32,0,10*ROW('Sanitation Data'!F78))="","",OFFSET('Sanitation Data'!$F$32,0,10*ROW('Sanitation Data'!F78)))</f>
        <v/>
      </c>
      <c r="DD84" s="34" t="str">
        <f ca="1">+IF(OFFSET('Sanitation Data'!$F$33,0,10*ROW('Sanitation Data'!F78))="","",OFFSET('Sanitation Data'!$F$33,0,10*ROW('Sanitation Data'!F78)))</f>
        <v/>
      </c>
      <c r="DE84" s="34" t="str">
        <f ca="1">+IF(OFFSET('Sanitation Data'!$G$29,0,10*ROW('Sanitation Data'!G78))="","",OFFSET('Sanitation Data'!$G$29,0,10*ROW('Sanitation Data'!G78)))</f>
        <v/>
      </c>
      <c r="DF84" s="34" t="str">
        <f ca="1">+IF(OFFSET('Sanitation Data'!$G$30,0,10*ROW('Sanitation Data'!G78))="","",OFFSET('Sanitation Data'!$G$30,0,10*ROW('Sanitation Data'!G78)))</f>
        <v/>
      </c>
      <c r="DG84" s="34" t="str">
        <f ca="1">+IF(OFFSET('Sanitation Data'!$G$31,0,10*ROW('Sanitation Data'!G78))="","",OFFSET('Sanitation Data'!$G$31,0,10*ROW('Sanitation Data'!G78)))</f>
        <v/>
      </c>
      <c r="DH84" s="34" t="str">
        <f ca="1">+IF(OFFSET('Sanitation Data'!$G$32,0,10*ROW('Sanitation Data'!G78))="","",OFFSET('Sanitation Data'!$G$32,0,10*ROW('Sanitation Data'!G78)))</f>
        <v/>
      </c>
      <c r="DI84" s="34" t="str">
        <f ca="1">+IF(OFFSET('Sanitation Data'!$G$33,0,10*ROW('Sanitation Data'!G78))="","",OFFSET('Sanitation Data'!$G$33,0,10*ROW('Sanitation Data'!G78)))</f>
        <v/>
      </c>
      <c r="DJ84" s="34" t="str">
        <f ca="1">+IF(OFFSET('Sanitation Data'!$H$29,0,10*ROW('Sanitation Data'!H78))="","",OFFSET('Sanitation Data'!$H$29,0,10*ROW('Sanitation Data'!H78)))</f>
        <v/>
      </c>
      <c r="DK84" s="34" t="str">
        <f ca="1">+IF(OFFSET('Sanitation Data'!$H$30,0,10*ROW('Sanitation Data'!H78))="","",OFFSET('Sanitation Data'!$H$30,0,10*ROW('Sanitation Data'!H78)))</f>
        <v/>
      </c>
      <c r="DL84" s="34" t="str">
        <f ca="1">+IF(OFFSET('Sanitation Data'!$H$31,0,10*ROW('Sanitation Data'!H78))="","",OFFSET('Sanitation Data'!$H$31,0,10*ROW('Sanitation Data'!H78)))</f>
        <v/>
      </c>
      <c r="DM84" s="34" t="str">
        <f ca="1">+IF(OFFSET('Sanitation Data'!$H$32,0,10*ROW('Sanitation Data'!H78))="","",OFFSET('Sanitation Data'!$H$32,0,10*ROW('Sanitation Data'!H78)))</f>
        <v/>
      </c>
      <c r="DN84" s="34" t="str">
        <f ca="1">+IF(OFFSET('Sanitation Data'!$H$33,0,10*ROW('Sanitation Data'!H78))="","",OFFSET('Sanitation Data'!$H$33,0,10*ROW('Sanitation Data'!H78)))</f>
        <v/>
      </c>
      <c r="DO84" s="34" t="str">
        <f ca="1">+IF(OFFSET('Hygiene Data'!$C$12,0,10*ROW('Hygiene Data'!C78))="","",OFFSET('Hygiene Data'!$C$12,0,10*ROW('Hygiene Data'!C78)))</f>
        <v/>
      </c>
      <c r="DP84" s="34" t="str">
        <f ca="1">+IF(OFFSET('Hygiene Data'!$C$13,0,10*ROW('Hygiene Data'!C78))="","",OFFSET('Hygiene Data'!$C$13,0,10*ROW('Hygiene Data'!C78)))</f>
        <v/>
      </c>
      <c r="DQ84" s="34" t="str">
        <f ca="1">+IF(OFFSET('Hygiene Data'!$C$14,0,10*ROW('Hygiene Data'!C78))="","",OFFSET('Hygiene Data'!$C$14,0,10*ROW('Hygiene Data'!C78)))</f>
        <v/>
      </c>
      <c r="DR84" s="34" t="str">
        <f ca="1">+IF(OFFSET('Hygiene Data'!$D$12,0,10*ROW('Hygiene Data'!D78))="","",OFFSET('Hygiene Data'!$D$12,0,10*ROW('Hygiene Data'!D78)))</f>
        <v/>
      </c>
      <c r="DS84" s="34" t="str">
        <f ca="1">+IF(OFFSET('Hygiene Data'!$D$13,0,10*ROW('Hygiene Data'!D78))="","",OFFSET('Hygiene Data'!$D$13,0,10*ROW('Hygiene Data'!D78)))</f>
        <v/>
      </c>
      <c r="DT84" s="34" t="str">
        <f ca="1">+IF(OFFSET('Hygiene Data'!$D$14,0,10*ROW('Hygiene Data'!D78))="","",OFFSET('Hygiene Data'!$D$14,0,10*ROW('Hygiene Data'!D78)))</f>
        <v/>
      </c>
      <c r="DU84" s="34" t="str">
        <f ca="1">+IF(OFFSET('Hygiene Data'!$E$12,0,10*ROW('Hygiene Data'!E78))="","",OFFSET('Hygiene Data'!$E$12,0,10*ROW('Hygiene Data'!E78)))</f>
        <v/>
      </c>
      <c r="DV84" s="34" t="str">
        <f ca="1">+IF(OFFSET('Hygiene Data'!$E$13,0,10*ROW('Hygiene Data'!E78))="","",OFFSET('Hygiene Data'!$E$13,0,10*ROW('Hygiene Data'!E78)))</f>
        <v/>
      </c>
      <c r="DW84" s="34" t="str">
        <f ca="1">+IF(OFFSET('Hygiene Data'!$E$14,0,10*ROW('Hygiene Data'!E78))="","",OFFSET('Hygiene Data'!$E$14,0,10*ROW('Hygiene Data'!E78)))</f>
        <v/>
      </c>
      <c r="DX84" s="34" t="str">
        <f ca="1">+IF(OFFSET('Hygiene Data'!$F$12,0,10*ROW('Hygiene Data'!F78))="","",OFFSET('Hygiene Data'!$F$12,0,10*ROW('Hygiene Data'!F78)))</f>
        <v/>
      </c>
      <c r="DY84" s="34" t="str">
        <f ca="1">+IF(OFFSET('Hygiene Data'!$F$13,0,10*ROW('Hygiene Data'!F78))="","",OFFSET('Hygiene Data'!$F$13,0,10*ROW('Hygiene Data'!F78)))</f>
        <v/>
      </c>
      <c r="DZ84" s="34" t="str">
        <f ca="1">+IF(OFFSET('Hygiene Data'!$F$14,0,10*ROW('Hygiene Data'!F78))="","",OFFSET('Hygiene Data'!$F$14,0,10*ROW('Hygiene Data'!F78)))</f>
        <v/>
      </c>
      <c r="EA84" s="34" t="str">
        <f ca="1">+IF(OFFSET('Hygiene Data'!$G$12,0,10*ROW('Hygiene Data'!G78))="","",OFFSET('Hygiene Data'!$G$12,0,10*ROW('Hygiene Data'!G78)))</f>
        <v/>
      </c>
      <c r="EB84" s="34" t="str">
        <f ca="1">+IF(OFFSET('Hygiene Data'!$G$13,0,10*ROW('Hygiene Data'!G78))="","",OFFSET('Hygiene Data'!$G$13,0,10*ROW('Hygiene Data'!G78)))</f>
        <v/>
      </c>
      <c r="EC84" s="34" t="str">
        <f ca="1">+IF(OFFSET('Hygiene Data'!$G$14,0,10*ROW('Hygiene Data'!G78))="","",OFFSET('Hygiene Data'!$G$14,0,10*ROW('Hygiene Data'!G78)))</f>
        <v/>
      </c>
      <c r="ED84" s="34" t="str">
        <f ca="1">+IF(OFFSET('Hygiene Data'!$H$12,0,10*ROW('Hygiene Data'!H78))="","",OFFSET('Hygiene Data'!$H$12,0,10*ROW('Hygiene Data'!H78)))</f>
        <v/>
      </c>
      <c r="EE84" s="34" t="str">
        <f ca="1">+IF(OFFSET('Hygiene Data'!$H$13,0,10*ROW('Hygiene Data'!H78))="","",OFFSET('Hygiene Data'!$H$13,0,10*ROW('Hygiene Data'!H78)))</f>
        <v/>
      </c>
      <c r="EF84" s="34" t="str">
        <f ca="1">+IF(OFFSET('Hygiene Data'!$H$14,0,10*ROW('Hygiene Data'!H78))="","",OFFSET('Hygiene Data'!$H$14,0,10*ROW('Hygiene Data'!H78)))</f>
        <v/>
      </c>
    </row>
    <row r="85" spans="1:136" x14ac:dyDescent="0.2">
      <c r="A85" s="50" t="str">
        <f ca="1">+IF(OFFSET('Water Data'!$B$1,0,10*ROW('Water Data'!B82))="","",OFFSET('Water Data'!$B$1,0,10*ROW('Water Data'!B82)))</f>
        <v/>
      </c>
      <c r="B85" s="50" t="str">
        <f ca="1">+IF(OFFSET('Water Data'!$A$3,0,10*ROW('Water Data'!A82))="","",OFFSET('Water Data'!$A$3,0,10*ROW('Water Data'!A82)))</f>
        <v/>
      </c>
      <c r="C85" s="50" t="str">
        <f ca="1">+IF(OFFSET('Water Data'!$C$3,0,10*ROW('Water Data'!C82))="","",OFFSET('Water Data'!$C$3,0,10*ROW('Water Data'!C82)))</f>
        <v/>
      </c>
      <c r="D85" s="133" t="e">
        <f ca="1">+IF(AND(ISNUMBER(OFFSET('Water Data'!$C$5,0,10*ROW('Water Data'!C79))),BS85="Yes"),100-OFFSET('Water Data'!$C$5,0,10*ROW('Water Data'!C79)),IF(AND(ISNUMBER(OFFSET('Water Data'!$C$5,0,10*ROW('Water Data'!C79))),BS85="No",ISNUMBER(OFFSET('Water Data'!$C$5,0,10*ROW('Water Data'!C79)))),CONCATENATE("[",ROUND(100-OFFSET('Water Data'!$C$5,0,10*ROW('Water Data'!C79)),0),"]"),IF(AND(ISNUMBER(OFFSET('Water Data'!$C$5,0,10*ROW('Water Data'!C79))),BS85="",ISNUMBER(OFFSET('Water Data'!$C$5,0,10*ROW('Water Data'!C79)))),100-OFFSET('Water Data'!$C$5,0,10*ROW('Water Data'!C79)),NA())))</f>
        <v>#N/A</v>
      </c>
      <c r="E85" s="133" t="e">
        <f ca="1">+IF(AND(ISNUMBER(OFFSET('Water Data'!$C$7,0,10*ROW('Water Data'!D79))),BT85="Yes"),OFFSET('Water Data'!$C$7,0,10*ROW('Water Data'!C79)),IF(AND(ISNUMBER(OFFSET('Water Data'!$C$7,0,10*ROW('Water Data'!C79))),BT85="No",ISNUMBER(OFFSET('Water Data'!$C$7,0,10*ROW('Water Data'!C79)))),CONCATENATE("[",ROUND(OFFSET('Water Data'!$C$7,0,10*ROW('Water Data'!C79)),0),"]"),IF(AND(ISNUMBER(OFFSET('Water Data'!$C$7,0,10*ROW('Water Data'!C79))),BT85="",ISNUMBER(OFFSET('Water Data'!$C$7,0,10*ROW('Water Data'!C79)))),OFFSET('Water Data'!$C$7,0,10*ROW('Water Data'!C79)),NA())))</f>
        <v>#N/A</v>
      </c>
      <c r="F85" s="133" t="e">
        <f ca="1">+IF(AND(ISNUMBER(OFFSET('Water Data'!$C$10,0,10*ROW('Water Data'!C79))),BU85="Yes"),OFFSET('Water Data'!$C$10,0,10*ROW('Water Data'!C79)),IF(AND(ISNUMBER(OFFSET('Water Data'!$C$10,0,10*ROW('Water Data'!C79))),BU85="No",ISNUMBER(OFFSET('Water Data'!$C$10,0,10*ROW('Water Data'!C79)))),CONCATENATE("[",ROUND(OFFSET('Water Data'!$C$10,0,10*ROW('Water Data'!C79)),0),"]"),IF(AND(ISNUMBER(OFFSET('Water Data'!$C$10,0,10*ROW('Water Data'!C79))),BU85="",ISNUMBER(OFFSET('Water Data'!$C$10,0,10*ROW('Water Data'!C79)))),OFFSET('Water Data'!$C$10,0,10*ROW('Water Data'!C79)),NA())))</f>
        <v>#N/A</v>
      </c>
      <c r="G85" s="133" t="e">
        <f ca="1">+IF(AND(ISNUMBER(OFFSET('Water Data'!$D$5,0,10*ROW('Water Data'!D79))),BV85="Yes"),100-OFFSET('Water Data'!$D$5,0,10*ROW('Water Data'!D79)),IF(AND(ISNUMBER(OFFSET('Water Data'!$D$5,0,10*ROW('Water Data'!D79))),BV85="No",ISNUMBER(OFFSET('Water Data'!$D$5,0,10*ROW('Water Data'!D79)))),CONCATENATE("[",ROUND(100-OFFSET('Water Data'!$D$5,0,10*ROW('Water Data'!D79)),0),"]"),IF(AND(ISNUMBER(OFFSET('Water Data'!$D$5,0,10*ROW('Water Data'!D79))),BV85="",ISNUMBER(OFFSET('Water Data'!$D$5,0,10*ROW('Water Data'!D79)))),100-OFFSET('Water Data'!$D$5,0,10*ROW('Water Data'!D79)),NA())))</f>
        <v>#N/A</v>
      </c>
      <c r="H85" s="133" t="e">
        <f ca="1">+IF(AND(ISNUMBER(OFFSET('Water Data'!$D$7,0,10*ROW('Water Data'!D79))),BW85="Yes"),OFFSET('Water Data'!$D$7,0,10*ROW('Water Data'!D79)),IF(AND(ISNUMBER(OFFSET('Water Data'!$D$7,0,10*ROW('Water Data'!D79))),BW85="No",ISNUMBER(OFFSET('Water Data'!$D$7,0,10*ROW('Water Data'!D79)))),CONCATENATE("[",ROUND(OFFSET('Water Data'!$C$7,0,10*ROW('Water Data'!D79)),0),"]"),IF(AND(ISNUMBER(OFFSET('Water Data'!$D$7,0,10*ROW('Water Data'!D79))),BW85="",ISNUMBER(OFFSET('Water Data'!$D$7,0,10*ROW('Water Data'!D79)))),OFFSET('Water Data'!$D$7,0,10*ROW('Water Data'!D79)),NA())))</f>
        <v>#N/A</v>
      </c>
      <c r="I85" s="133" t="e">
        <f ca="1">+IF(AND(ISNUMBER(OFFSET('Water Data'!$D$10,0,10*ROW('Water Data'!D79))),BX85="Yes"),OFFSET('Water Data'!$D$10,0,10*ROW('Water Data'!D79)),IF(AND(ISNUMBER(OFFSET('Water Data'!$D$10,0,10*ROW('Water Data'!D79))),BX85="No",ISNUMBER(OFFSET('Water Data'!$D$10,0,10*ROW('Water Data'!D79)))),CONCATENATE("[",ROUND(OFFSET('Water Data'!$D$10,0,10*ROW('Water Data'!D79)),0),"]"),IF(AND(ISNUMBER(OFFSET('Water Data'!$D$10,0,10*ROW('Water Data'!D79))),BX85="",ISNUMBER(OFFSET('Water Data'!$D$10,0,10*ROW('Water Data'!D79)))),OFFSET('Water Data'!$D$10,0,10*ROW('Water Data'!D79)),NA())))</f>
        <v>#N/A</v>
      </c>
      <c r="J85" s="133" t="e">
        <f ca="1">+IF(AND(ISNUMBER(OFFSET('Water Data'!$E$5,0,10*ROW('Water Data'!E79))),BY85="Yes"),100-OFFSET('Water Data'!$E$5,0,10*ROW('Water Data'!E79)),IF(AND(ISNUMBER(OFFSET('Water Data'!$E$5,0,10*ROW('Water Data'!E79))),BY85="No",ISNUMBER(OFFSET('Water Data'!$E$5,0,10*ROW('Water Data'!E79)))),CONCATENATE("[",ROUND(100-OFFSET('Water Data'!$E$5,0,10*ROW('Water Data'!E79)),0),"]"),IF(AND(ISNUMBER(OFFSET('Water Data'!$E$5,0,10*ROW('Water Data'!E79))),BY85="",ISNUMBER(OFFSET('Water Data'!$E$5,0,10*ROW('Water Data'!E79)))),100-OFFSET('Water Data'!$E$5,0,10*ROW('Water Data'!E79)),NA())))</f>
        <v>#N/A</v>
      </c>
      <c r="K85" s="133" t="e">
        <f ca="1">+IF(AND(ISNUMBER(OFFSET('Water Data'!$E$7,0,10*ROW('Water Data'!E79))),BZ85="Yes"),OFFSET('Water Data'!$E$7,0,10*ROW('Water Data'!E79)),IF(AND(ISNUMBER(OFFSET('Water Data'!$E$7,0,10*ROW('Water Data'!E79))),BZ85="No",ISNUMBER(OFFSET('Water Data'!$E$7,0,10*ROW('Water Data'!E79)))),CONCATENATE("[",ROUND(OFFSET('Water Data'!$E$7,0,10*ROW('Water Data'!E79)),0),"]"),IF(AND(ISNUMBER(OFFSET('Water Data'!$E$7,0,10*ROW('Water Data'!E79))),BZ85="",ISNUMBER(OFFSET('Water Data'!$E$7,0,10*ROW('Water Data'!E79)))),OFFSET('Water Data'!$E$7,0,10*ROW('Water Data'!E79)),NA())))</f>
        <v>#N/A</v>
      </c>
      <c r="L85" s="133" t="e">
        <f ca="1">+IF(AND(ISNUMBER(OFFSET('Water Data'!$E$10,0,10*ROW('Water Data'!E79))),CA85="Yes"),OFFSET('Water Data'!$E$10,0,10*ROW('Water Data'!E79)),IF(AND(ISNUMBER(OFFSET('Water Data'!$E$10,0,10*ROW('Water Data'!E79))),CA85="No",ISNUMBER(OFFSET('Water Data'!$E$10,0,10*ROW('Water Data'!E79)))),CONCATENATE("[",ROUND(OFFSET('Water Data'!$E$10,0,10*ROW('Water Data'!E79)),0),"]"),IF(AND(ISNUMBER(OFFSET('Water Data'!$E$10,0,10*ROW('Water Data'!E79))),CA85="",ISNUMBER(OFFSET('Water Data'!$E$10,0,10*ROW('Water Data'!E79)))),OFFSET('Water Data'!$E$10,0,10*ROW('Water Data'!E79)),NA())))</f>
        <v>#N/A</v>
      </c>
      <c r="M85" s="133" t="e">
        <f ca="1">+IF(AND(ISNUMBER(OFFSET('Water Data'!$F$5,0,10*ROW('Water Data'!F79))),CB85="Yes"),100-OFFSET('Water Data'!$F$5,0,10*ROW('Water Data'!F79)),IF(AND(ISNUMBER(OFFSET('Water Data'!$F$5,0,10*ROW('Water Data'!F79))),CB85="No",ISNUMBER(OFFSET('Water Data'!$F$5,0,10*ROW('Water Data'!F79)))),CONCATENATE("[",ROUND(100-OFFSET('Water Data'!$F$5,0,10*ROW('Water Data'!F79)),0),"]"),IF(AND(ISNUMBER(OFFSET('Water Data'!$F$5,0,10*ROW('Water Data'!F79))),CB85="",ISNUMBER(OFFSET('Water Data'!$F$5,0,10*ROW('Water Data'!F79)))),100-OFFSET('Water Data'!$F$5,0,10*ROW('Water Data'!F79)),NA())))</f>
        <v>#N/A</v>
      </c>
      <c r="N85" s="133" t="e">
        <f ca="1">+IF(AND(ISNUMBER(OFFSET('Water Data'!$F$7,0,10*ROW('Water Data'!F79))),CC85="Yes"),OFFSET('Water Data'!$F$7,0,10*ROW('Water Data'!F79)),IF(AND(ISNUMBER(OFFSET('Water Data'!$F$7,0,10*ROW('Water Data'!F79))),CC85="No",ISNUMBER(OFFSET('Water Data'!$F$7,0,10*ROW('Water Data'!F79)))),CONCATENATE("[",ROUND(OFFSET('Water Data'!$F$7,0,10*ROW('Water Data'!F79)),0),"]"),IF(AND(ISNUMBER(OFFSET('Water Data'!$F$7,0,10*ROW('Water Data'!F79))),CC85="",ISNUMBER(OFFSET('Water Data'!$F$7,0,10*ROW('Water Data'!F79)))),OFFSET('Water Data'!$F$7,0,10*ROW('Water Data'!F79)),NA())))</f>
        <v>#N/A</v>
      </c>
      <c r="O85" s="133" t="e">
        <f ca="1">+IF(AND(ISNUMBER(OFFSET('Water Data'!$F$10,0,10*ROW('Water Data'!F79))),CD85="Yes"),OFFSET('Water Data'!$F$10,0,10*ROW('Water Data'!F79)),IF(AND(ISNUMBER(OFFSET('Water Data'!$F$10,0,10*ROW('Water Data'!F79))),CD85="No",ISNUMBER(OFFSET('Water Data'!$F$10,0,10*ROW('Water Data'!F79)))),CONCATENATE("[",ROUND(OFFSET('Water Data'!$F$10,0,10*ROW('Water Data'!F79)),0),"]"),IF(AND(ISNUMBER(OFFSET('Water Data'!$F$10,0,10*ROW('Water Data'!F79))),CD85="",ISNUMBER(OFFSET('Water Data'!$F$10,0,10*ROW('Water Data'!F79)))),OFFSET('Water Data'!$F$10,0,10*ROW('Water Data'!F79)),NA())))</f>
        <v>#N/A</v>
      </c>
      <c r="P85" s="133" t="e">
        <f ca="1">+IF(AND(ISNUMBER(OFFSET('Water Data'!$G$5,0,10*ROW('Water Data'!G79))),CE85="Yes"),100-OFFSET('Water Data'!$G$5,0,10*ROW('Water Data'!G79)),IF(AND(ISNUMBER(OFFSET('Water Data'!$G$5,0,10*ROW('Water Data'!G79))),CE85="No",ISNUMBER(OFFSET('Water Data'!$G$5,0,10*ROW('Water Data'!G79)))),CONCATENATE("[",ROUND(100-OFFSET('Water Data'!$G$5,0,10*ROW('Water Data'!G79)),0),"]"),IF(AND(ISNUMBER(OFFSET('Water Data'!$G$5,0,10*ROW('Water Data'!G79))),CE85="",ISNUMBER(OFFSET('Water Data'!$G$5,0,10*ROW('Water Data'!G79)))),100-OFFSET('Water Data'!$G$5,0,10*ROW('Water Data'!G79)),NA())))</f>
        <v>#N/A</v>
      </c>
      <c r="Q85" s="133" t="e">
        <f ca="1">+IF(AND(ISNUMBER(OFFSET('Water Data'!$G$7,0,10*ROW('Water Data'!G79))),CF85="Yes"),OFFSET('Water Data'!$G$7,0,10*ROW('Water Data'!G79)),IF(AND(ISNUMBER(OFFSET('Water Data'!$G$7,0,10*ROW('Water Data'!G79))),CF85="No",ISNUMBER(OFFSET('Water Data'!$G$7,0,10*ROW('Water Data'!G79)))),CONCATENATE("[",ROUND(OFFSET('Water Data'!$G$7,0,10*ROW('Water Data'!G79)),0),"]"),IF(AND(ISNUMBER(OFFSET('Water Data'!$G$7,0,10*ROW('Water Data'!G79))),CF85="",ISNUMBER(OFFSET('Water Data'!$G$7,0,10*ROW('Water Data'!G79)))),OFFSET('Water Data'!$G$7,0,10*ROW('Water Data'!G79)),NA())))</f>
        <v>#N/A</v>
      </c>
      <c r="R85" s="133" t="e">
        <f ca="1">+IF(AND(ISNUMBER(OFFSET('Water Data'!$G$10,0,10*ROW('Water Data'!G79))),CG85="Yes"),OFFSET('Water Data'!$G$10,0,10*ROW('Water Data'!G79)),IF(AND(ISNUMBER(OFFSET('Water Data'!$G$10,0,10*ROW('Water Data'!G79))),CG85="No",ISNUMBER(OFFSET('Water Data'!$G$10,0,10*ROW('Water Data'!G79)))),CONCATENATE("[",ROUND(OFFSET('Water Data'!$G$10,0,10*ROW('Water Data'!G79)),0),"]"),IF(AND(ISNUMBER(OFFSET('Water Data'!$G$10,0,10*ROW('Water Data'!G79))),CG85="",ISNUMBER(OFFSET('Water Data'!$G$10,0,10*ROW('Water Data'!G79)))),OFFSET('Water Data'!$G$10,0,10*ROW('Water Data'!G79)),NA())))</f>
        <v>#N/A</v>
      </c>
      <c r="S85" s="133" t="e">
        <f ca="1">+IF(AND(ISNUMBER(OFFSET('Water Data'!$H$5,0,10*ROW('Water Data'!H79))),CH85="Yes"),100-OFFSET('Water Data'!$H$5,0,10*ROW('Water Data'!H79)),IF(AND(ISNUMBER(OFFSET('Water Data'!$H$5,0,10*ROW('Water Data'!H79))),CH85="No",ISNUMBER(OFFSET('Water Data'!$H$5,0,10*ROW('Water Data'!H79)))),CONCATENATE("[",ROUND(100-OFFSET('Water Data'!$H$5,0,10*ROW('Water Data'!H79)),0),"]"),IF(AND(ISNUMBER(OFFSET('Water Data'!$H$5,0,10*ROW('Water Data'!H79))),CH85="",ISNUMBER(OFFSET('Water Data'!$H$5,0,10*ROW('Water Data'!H79)))),100-OFFSET('Water Data'!$H$5,0,10*ROW('Water Data'!H79)),NA())))</f>
        <v>#N/A</v>
      </c>
      <c r="T85" s="133" t="e">
        <f ca="1">+IF(AND(ISNUMBER(OFFSET('Water Data'!$H$7,0,10*ROW('Water Data'!H79))),CI85="Yes"),OFFSET('Water Data'!$H$7,0,10*ROW('Water Data'!H79)),IF(AND(ISNUMBER(OFFSET('Water Data'!$H$7,0,10*ROW('Water Data'!H79))),CI85="No",ISNUMBER(OFFSET('Water Data'!$H$7,0,10*ROW('Water Data'!H79)))),CONCATENATE("[",ROUND(OFFSET('Water Data'!$H$7,0,10*ROW('Water Data'!H79)),0),"]"),IF(AND(ISNUMBER(OFFSET('Water Data'!$H$7,0,10*ROW('Water Data'!H79))),CI85="",ISNUMBER(OFFSET('Water Data'!$H$7,0,10*ROW('Water Data'!H79)))),OFFSET('Water Data'!$H$7,0,10*ROW('Water Data'!H79)),NA())))</f>
        <v>#N/A</v>
      </c>
      <c r="U85" s="133" t="e">
        <f ca="1">+IF(AND(ISNUMBER(OFFSET('Water Data'!$H$10,0,10*ROW('Water Data'!H79))),CJ85="Yes"),OFFSET('Water Data'!$H$10,0,10*ROW('Water Data'!H79)),IF(AND(ISNUMBER(OFFSET('Water Data'!$H$10,0,10*ROW('Water Data'!H79))),CJ85="No",ISNUMBER(OFFSET('Water Data'!$H$10,0,10*ROW('Water Data'!H79)))),CONCATENATE("[",ROUND(OFFSET('Water Data'!$H$10,0,10*ROW('Water Data'!H79)),0),"]"),IF(AND(ISNUMBER(OFFSET('Water Data'!$H$10,0,10*ROW('Water Data'!H79))),CJ85="",ISNUMBER(OFFSET('Water Data'!$H$10,0,10*ROW('Water Data'!H79)))),OFFSET('Water Data'!$H$10,0,10*ROW('Water Data'!H79)),NA())))</f>
        <v>#N/A</v>
      </c>
      <c r="V85" s="134" t="e">
        <f ca="1">+IF(AND(ISNUMBER(OFFSET('Sanitation Data'!$C$5,0,10*ROW('Sanitation Data'!C79))),CK85="Yes"),100-OFFSET('Sanitation Data'!$C$5,0,10*ROW('Sanitation Data'!C79)),IF(AND(ISNUMBER(OFFSET('Sanitation Data'!$C$5,0,10*ROW('Sanitation Data'!C79))),CK85="No",ISNUMBER(OFFSET('Sanitation Data'!$C$5,0,10*ROW('Sanitation Data'!C79)))),CONCATENATE("[",ROUND(100-OFFSET('Sanitation Data'!$C$5,0,10*ROW('Sanitation Data'!C79)),0),"]"),IF(AND(ISNUMBER(OFFSET('Sanitation Data'!$C$5,0,10*ROW('Sanitation Data'!C79))),CK85="",ISNUMBER(OFFSET('Sanitation Data'!$C$5,0,10*ROW('Sanitation Data'!C79)))),100-OFFSET('Sanitation Data'!$C$5,0,10*ROW('Sanitation Data'!C79)),NA())))</f>
        <v>#N/A</v>
      </c>
      <c r="W85" s="134" t="e">
        <f ca="1">+IF(AND(ISNUMBER(OFFSET('Sanitation Data'!$C$7,0,10*ROW('Sanitation Data'!C79))),CL85="Yes"),OFFSET('Sanitation Data'!$C$7,0,10*ROW('Sanitation Data'!C79)),IF(AND(ISNUMBER(OFFSET('Sanitation Data'!$C$7,0,10*ROW('Sanitation Data'!C79))),CL85="No",ISNUMBER(OFFSET('Sanitation Data'!$C$7,0,10*ROW('Sanitation Data'!C79)))),CONCATENATE("[",ROUND(OFFSET('Sanitation Data'!$C$7,0,10*ROW('Sanitation Data'!C79)),0),"]"),IF(AND(ISNUMBER(OFFSET('Sanitation Data'!$C$7,0,10*ROW('Sanitation Data'!C79))),CL85="",ISNUMBER(OFFSET('Sanitation Data'!$C$7,0,10*ROW('Sanitation Data'!C79)))),OFFSET('Sanitation Data'!$C$7,0,10*ROW('Sanitation Data'!C79)),NA())))</f>
        <v>#N/A</v>
      </c>
      <c r="X85" s="134" t="e">
        <f ca="1">+IF(AND(ISNUMBER(OFFSET('Sanitation Data'!$C$11,0,10*ROW('Sanitation Data'!C79))),CM85="Yes"),OFFSET('Sanitation Data'!$C$11,0,10*ROW('Sanitation Data'!C79)),IF(AND(ISNUMBER(OFFSET('Sanitation Data'!$C$11,0,10*ROW('Sanitation Data'!C79))),CM85="No",ISNUMBER(OFFSET('Sanitation Data'!$C$11,0,10*ROW('Sanitation Data'!C79)))),CONCATENATE("[",ROUND(OFFSET('Sanitation Data'!$C$11,0,10*ROW('Sanitation Data'!C79)),0),"]"),IF(AND(ISNUMBER(OFFSET('Sanitation Data'!$C$11,0,10*ROW('Sanitation Data'!C79))),CM85="",ISNUMBER(OFFSET('Sanitation Data'!$C$11,0,10*ROW('Sanitation Data'!C79)))),OFFSET('Sanitation Data'!$C$11,0,10*ROW('Sanitation Data'!C79)),NA())))</f>
        <v>#N/A</v>
      </c>
      <c r="Y85" s="134" t="e">
        <f ca="1">+IF(AND(ISNUMBER(OFFSET('Sanitation Data'!$C$12,0,10*ROW('Sanitation Data'!C79))),CN85="Yes"),OFFSET('Sanitation Data'!$C$12,0,10*ROW('Sanitation Data'!C79)),IF(AND(ISNUMBER(OFFSET('Sanitation Data'!$C$12,0,10*ROW('Sanitation Data'!C79))),CN85="No",ISNUMBER(OFFSET('Sanitation Data'!$C$12,0,10*ROW('Sanitation Data'!C79)))),CONCATENATE("[",ROUND(OFFSET('Sanitation Data'!$C$12,0,10*ROW('Sanitation Data'!C79)),0),"]"),IF(AND(ISNUMBER(OFFSET('Sanitation Data'!$C$12,0,10*ROW('Sanitation Data'!C79))),CN85="",ISNUMBER(OFFSET('Sanitation Data'!$C$12,0,10*ROW('Sanitation Data'!C79)))),OFFSET('Sanitation Data'!$C$12,0,10*ROW('Sanitation Data'!C79)),NA())))</f>
        <v>#N/A</v>
      </c>
      <c r="Z85" s="134" t="e">
        <f ca="1">+IF(AND(ISNUMBER(OFFSET('Sanitation Data'!$C$13,0,10*ROW('Sanitation Data'!C79))),CO85="Yes"),OFFSET('Sanitation Data'!$C$13,0,10*ROW('Sanitation Data'!C79)),IF(AND(ISNUMBER(OFFSET('Sanitation Data'!$C$13,0,10*ROW('Sanitation Data'!C79))),CO85="No",ISNUMBER(OFFSET('Sanitation Data'!$C$13,0,10*ROW('Sanitation Data'!C79)))),CONCATENATE("[",ROUND(OFFSET('Sanitation Data'!$C$13,0,10*ROW('Sanitation Data'!C79)),0),"]"),IF(AND(ISNUMBER(OFFSET('Sanitation Data'!$C$13,0,10*ROW('Sanitation Data'!C79))),CO85="",ISNUMBER(OFFSET('Sanitation Data'!$C$13,0,10*ROW('Sanitation Data'!C79)))),OFFSET('Sanitation Data'!$C$13,0,10*ROW('Sanitation Data'!C79)),NA())))</f>
        <v>#N/A</v>
      </c>
      <c r="AA85" s="134" t="e">
        <f ca="1">+IF(AND(ISNUMBER(OFFSET('Sanitation Data'!$D$5,0,10*ROW('Sanitation Data'!D79))),CP85="Yes"),100-OFFSET('Sanitation Data'!$D$5,0,10*ROW('Sanitation Data'!D79)),IF(AND(ISNUMBER(OFFSET('Sanitation Data'!$D$5,0,10*ROW('Sanitation Data'!D79))),CP85="No",ISNUMBER(OFFSET('Sanitation Data'!$D$5,0,10*ROW('Sanitation Data'!D79)))),CONCATENATE("[",ROUND(100-OFFSET('Sanitation Data'!$D$5,0,10*ROW('Sanitation Data'!D79)),0),"]"),IF(AND(ISNUMBER(OFFSET('Sanitation Data'!$D$5,0,10*ROW('Sanitation Data'!D79))),CP85="",ISNUMBER(OFFSET('Sanitation Data'!$D$5,0,10*ROW('Sanitation Data'!D79)))),100-OFFSET('Sanitation Data'!$D$5,0,10*ROW('Sanitation Data'!D79)),NA())))</f>
        <v>#N/A</v>
      </c>
      <c r="AB85" s="134" t="e">
        <f ca="1">+IF(AND(ISNUMBER(OFFSET('Sanitation Data'!$D$7,0,10*ROW('Sanitation Data'!D79))),CQ85="Yes"),OFFSET('Sanitation Data'!$D$7,0,10*ROW('Sanitation Data'!G79)),IF(AND(ISNUMBER(OFFSET('Sanitation Data'!$D$7,0,10*ROW('Sanitation Data'!D79))),CQ85="No",ISNUMBER(OFFSET('Sanitation Data'!$D$7,0,10*ROW('Sanitation Data'!D79)))),CONCATENATE("[",ROUND(OFFSET('Sanitation Data'!$D$7,0,10*ROW('Sanitation Data'!D79)),0),"]"),IF(AND(ISNUMBER(OFFSET('Sanitation Data'!$D$7,0,10*ROW('Sanitation Data'!D79))),CQ85="",ISNUMBER(OFFSET('Sanitation Data'!$D$7,0,10*ROW('Sanitation Data'!D79)))),OFFSET('Sanitation Data'!$D$7,0,10*ROW('Sanitation Data'!D79)),NA())))</f>
        <v>#N/A</v>
      </c>
      <c r="AC85" s="134" t="e">
        <f ca="1">+IF(AND(ISNUMBER(OFFSET('Sanitation Data'!$D$11,0,10*ROW('Sanitation Data'!D79))),CR85="Yes"),OFFSET('Sanitation Data'!$D$11,0,10*ROW('Sanitation Data'!D79)),IF(AND(ISNUMBER(OFFSET('Sanitation Data'!$D$11,0,10*ROW('Sanitation Data'!D79))),CR85="No",ISNUMBER(OFFSET('Sanitation Data'!$D$11,0,10*ROW('Sanitation Data'!D79)))),CONCATENATE("[",ROUND(OFFSET('Sanitation Data'!$D$11,0,10*ROW('Sanitation Data'!D79)),0),"]"),IF(AND(ISNUMBER(OFFSET('Sanitation Data'!$D$11,0,10*ROW('Sanitation Data'!D79))),CR85="",ISNUMBER(OFFSET('Sanitation Data'!$D$11,0,10*ROW('Sanitation Data'!D79)))),OFFSET('Sanitation Data'!$D$11,0,10*ROW('Sanitation Data'!D79)),NA())))</f>
        <v>#N/A</v>
      </c>
      <c r="AD85" s="134" t="e">
        <f ca="1">+IF(AND(ISNUMBER(OFFSET('Sanitation Data'!$D$12,0,10*ROW('Sanitation Data'!D79))),CS85="Yes"),OFFSET('Sanitation Data'!$D$12,0,10*ROW('Sanitation Data'!D79)),IF(AND(ISNUMBER(OFFSET('Sanitation Data'!$D$12,0,10*ROW('Sanitation Data'!D79))),CS85="No",ISNUMBER(OFFSET('Sanitation Data'!$D$12,0,10*ROW('Sanitation Data'!D79)))),CONCATENATE("[",ROUND(OFFSET('Sanitation Data'!$D$12,0,10*ROW('Sanitation Data'!D79)),0),"]"),IF(AND(ISNUMBER(OFFSET('Sanitation Data'!$D$12,0,10*ROW('Sanitation Data'!D79))),CS85="",ISNUMBER(OFFSET('Sanitation Data'!$D$12,0,10*ROW('Sanitation Data'!D79)))),OFFSET('Sanitation Data'!$D$12,0,10*ROW('Sanitation Data'!D79)),NA())))</f>
        <v>#N/A</v>
      </c>
      <c r="AE85" s="134" t="e">
        <f ca="1">+IF(AND(ISNUMBER(OFFSET('Sanitation Data'!$D$13,0,10*ROW('Sanitation Data'!D79))),CT85="Yes"),OFFSET('Sanitation Data'!$D$13,0,10*ROW('Sanitation Data'!D79)),IF(AND(ISNUMBER(OFFSET('Sanitation Data'!$D$13,0,10*ROW('Sanitation Data'!D79))),CT85="No",ISNUMBER(OFFSET('Sanitation Data'!$D$13,0,10*ROW('Sanitation Data'!D79)))),CONCATENATE("[",ROUND(OFFSET('Sanitation Data'!$D$13,0,10*ROW('Sanitation Data'!D79)),0),"]"),IF(AND(ISNUMBER(OFFSET('Sanitation Data'!$D$13,0,10*ROW('Sanitation Data'!D79))),CT85="",ISNUMBER(OFFSET('Sanitation Data'!$D$13,0,10*ROW('Sanitation Data'!D79)))),OFFSET('Sanitation Data'!$D$13,0,10*ROW('Sanitation Data'!D79)),NA())))</f>
        <v>#N/A</v>
      </c>
      <c r="AF85" s="134" t="e">
        <f ca="1">+IF(AND(ISNUMBER(OFFSET('Sanitation Data'!$E$5,0,10*ROW('Sanitation Data'!E79))),CU85="Yes"),100-OFFSET('Sanitation Data'!$E$5,0,10*ROW('Sanitation Data'!E79)),IF(AND(ISNUMBER(OFFSET('Sanitation Data'!$E$5,0,10*ROW('Sanitation Data'!E79))),CU85="No",ISNUMBER(OFFSET('Sanitation Data'!$E$5,0,10*ROW('Sanitation Data'!E79)))),CONCATENATE("[",ROUND(100-OFFSET('Sanitation Data'!$E$5,0,10*ROW('Sanitation Data'!E79)),0),"]"),IF(AND(ISNUMBER(OFFSET('Sanitation Data'!$E$5,0,10*ROW('Sanitation Data'!E79))),CU85="",ISNUMBER(OFFSET('Sanitation Data'!$E$5,0,10*ROW('Sanitation Data'!E79)))),100-OFFSET('Sanitation Data'!$E$5,0,10*ROW('Sanitation Data'!E79)),NA())))</f>
        <v>#N/A</v>
      </c>
      <c r="AG85" s="134" t="e">
        <f ca="1">+IF(AND(ISNUMBER(OFFSET('Sanitation Data'!$E$7,0,10*ROW('Sanitation Data'!E79))),CV85="Yes"),OFFSET('Sanitation Data'!$E$7,0,10*ROW('Sanitation Data'!E79)),IF(AND(ISNUMBER(OFFSET('Sanitation Data'!$E$7,0,10*ROW('Sanitation Data'!E79))),CV85="No",ISNUMBER(OFFSET('Sanitation Data'!$E$7,0,10*ROW('Sanitation Data'!E79)))),CONCATENATE("[",ROUND(OFFSET('Sanitation Data'!$E$7,0,10*ROW('Sanitation Data'!E79)),0),"]"),IF(AND(ISNUMBER(OFFSET('Sanitation Data'!$E$7,0,10*ROW('Sanitation Data'!E79))),CV85="",ISNUMBER(OFFSET('Sanitation Data'!$E$7,0,10*ROW('Sanitation Data'!E79)))),OFFSET('Sanitation Data'!$E$7,0,10*ROW('Sanitation Data'!E79)),NA())))</f>
        <v>#N/A</v>
      </c>
      <c r="AH85" s="134" t="e">
        <f ca="1">+IF(AND(ISNUMBER(OFFSET('Sanitation Data'!$E$11,0,10*ROW('Sanitation Data'!E79))),CW85="Yes"),OFFSET('Sanitation Data'!$E$11,0,10*ROW('Sanitation Data'!E79)),IF(AND(ISNUMBER(OFFSET('Sanitation Data'!$E$11,0,10*ROW('Sanitation Data'!E79))),CW85="No",ISNUMBER(OFFSET('Sanitation Data'!$E$11,0,10*ROW('Sanitation Data'!E79)))),CONCATENATE("[",ROUND(OFFSET('Sanitation Data'!$E$11,0,10*ROW('Sanitation Data'!E79)),0),"]"),IF(AND(ISNUMBER(OFFSET('Sanitation Data'!$E$11,0,10*ROW('Sanitation Data'!E79))),CW85="",ISNUMBER(OFFSET('Sanitation Data'!$E$11,0,10*ROW('Sanitation Data'!E79)))),OFFSET('Sanitation Data'!$E$11,0,10*ROW('Sanitation Data'!E79)),NA())))</f>
        <v>#N/A</v>
      </c>
      <c r="AI85" s="134" t="e">
        <f ca="1">+IF(AND(ISNUMBER(OFFSET('Sanitation Data'!$E$12,0,10*ROW('Sanitation Data'!E79))),CX85="Yes"),OFFSET('Sanitation Data'!$E$12,0,10*ROW('Sanitation Data'!E79)),IF(AND(ISNUMBER(OFFSET('Sanitation Data'!$E$12,0,10*ROW('Sanitation Data'!E79))),CX85="No",ISNUMBER(OFFSET('Sanitation Data'!$E$12,0,10*ROW('Sanitation Data'!E79)))),CONCATENATE("[",ROUND(OFFSET('Sanitation Data'!$E$12,0,10*ROW('Sanitation Data'!E79)),0),"]"),IF(AND(ISNUMBER(OFFSET('Sanitation Data'!$E$12,0,10*ROW('Sanitation Data'!E79))),CX85="",ISNUMBER(OFFSET('Sanitation Data'!$E$12,0,10*ROW('Sanitation Data'!E79)))),OFFSET('Sanitation Data'!$E$12,0,10*ROW('Sanitation Data'!E79)),NA())))</f>
        <v>#N/A</v>
      </c>
      <c r="AJ85" s="134" t="e">
        <f ca="1">+IF(AND(ISNUMBER(OFFSET('Sanitation Data'!$E$13,0,10*ROW('Sanitation Data'!E79))),CY85="Yes"),OFFSET('Sanitation Data'!$E$13,0,10*ROW('Sanitation Data'!E79)),IF(AND(ISNUMBER(OFFSET('Sanitation Data'!$E$13,0,10*ROW('Sanitation Data'!E79))),CY85="No",ISNUMBER(OFFSET('Sanitation Data'!$E$13,0,10*ROW('Sanitation Data'!E79)))),CONCATENATE("[",ROUND(OFFSET('Sanitation Data'!$E$13,0,10*ROW('Sanitation Data'!E79)),0),"]"),IF(AND(ISNUMBER(OFFSET('Sanitation Data'!$E$13,0,10*ROW('Sanitation Data'!E79))),CY85="",ISNUMBER(OFFSET('Sanitation Data'!$E$13,0,10*ROW('Sanitation Data'!E79)))),OFFSET('Sanitation Data'!$E$13,0,10*ROW('Sanitation Data'!E79)),NA())))</f>
        <v>#N/A</v>
      </c>
      <c r="AK85" s="134" t="e">
        <f ca="1">+IF(AND(ISNUMBER(OFFSET('Sanitation Data'!$F$5,0,10*ROW('Sanitation Data'!F79))),CZ85="Yes"),100-OFFSET('Sanitation Data'!$F$5,0,10*ROW('Sanitation Data'!F79)),IF(AND(ISNUMBER(OFFSET('Sanitation Data'!$F$5,0,10*ROW('Sanitation Data'!F79))),CZ85="No",ISNUMBER(OFFSET('Sanitation Data'!$F$5,0,10*ROW('Sanitation Data'!F79)))),CONCATENATE("[",ROUND(100-OFFSET('Sanitation Data'!$F$5,0,10*ROW('Sanitation Data'!F79)),0),"]"),IF(AND(ISNUMBER(OFFSET('Sanitation Data'!$F$5,0,10*ROW('Sanitation Data'!F79))),CZ85="",ISNUMBER(OFFSET('Sanitation Data'!$F$5,0,10*ROW('Sanitation Data'!F79)))),100-OFFSET('Sanitation Data'!$F$5,0,10*ROW('Sanitation Data'!F79)),NA())))</f>
        <v>#N/A</v>
      </c>
      <c r="AL85" s="134" t="e">
        <f ca="1">+IF(AND(ISNUMBER(OFFSET('Sanitation Data'!$F$7,0,10*ROW('Sanitation Data'!F79))),DA85="Yes"),OFFSET('Sanitation Data'!$F$7,0,10*ROW('Sanitation Data'!F79)),IF(AND(ISNUMBER(OFFSET('Sanitation Data'!$F$7,0,10*ROW('Sanitation Data'!F79))),DA85="No",ISNUMBER(OFFSET('Sanitation Data'!$F$7,0,10*ROW('Sanitation Data'!F79)))),CONCATENATE("[",ROUND(OFFSET('Sanitation Data'!$F$7,0,10*ROW('Sanitation Data'!F79)),0),"]"),IF(AND(ISNUMBER(OFFSET('Sanitation Data'!$F$7,0,10*ROW('Sanitation Data'!F79))),DA85="",ISNUMBER(OFFSET('Sanitation Data'!$F$7,0,10*ROW('Sanitation Data'!F79)))),OFFSET('Sanitation Data'!$F$7,0,10*ROW('Sanitation Data'!F79)),NA())))</f>
        <v>#N/A</v>
      </c>
      <c r="AM85" s="134" t="e">
        <f ca="1">+IF(AND(ISNUMBER(OFFSET('Sanitation Data'!$F$11,0,10*ROW('Sanitation Data'!F79))),DB85="Yes"),OFFSET('Sanitation Data'!$F$11,0,10*ROW('Sanitation Data'!F79)),IF(AND(ISNUMBER(OFFSET('Sanitation Data'!$F$11,0,10*ROW('Sanitation Data'!F79))),DB85="No",ISNUMBER(OFFSET('Sanitation Data'!$F$11,0,10*ROW('Sanitation Data'!F79)))),CONCATENATE("[",ROUND(OFFSET('Sanitation Data'!$F$11,0,10*ROW('Sanitation Data'!F79)),0),"]"),IF(AND(ISNUMBER(OFFSET('Sanitation Data'!$F$11,0,10*ROW('Sanitation Data'!F79))),DB85="",ISNUMBER(OFFSET('Sanitation Data'!$F$11,0,10*ROW('Sanitation Data'!F79)))),OFFSET('Sanitation Data'!$F$11,0,10*ROW('Sanitation Data'!F79)),NA())))</f>
        <v>#N/A</v>
      </c>
      <c r="AN85" s="134" t="e">
        <f ca="1">+IF(AND(ISNUMBER(OFFSET('Sanitation Data'!$F$12,0,10*ROW('Sanitation Data'!F79))),DC85="Yes"),OFFSET('Sanitation Data'!$F$12,0,10*ROW('Sanitation Data'!F79)),IF(AND(ISNUMBER(OFFSET('Sanitation Data'!$F$12,0,10*ROW('Sanitation Data'!F79))),DC85="No",ISNUMBER(OFFSET('Sanitation Data'!$F$12,0,10*ROW('Sanitation Data'!F79)))),CONCATENATE("[",ROUND(OFFSET('Sanitation Data'!$F$12,0,10*ROW('Sanitation Data'!F79)),0),"]"),IF(AND(ISNUMBER(OFFSET('Sanitation Data'!$F$12,0,10*ROW('Sanitation Data'!F79))),DC85="",ISNUMBER(OFFSET('Sanitation Data'!$F$12,0,10*ROW('Sanitation Data'!F79)))),OFFSET('Sanitation Data'!$F$12,0,10*ROW('Sanitation Data'!F79)),NA())))</f>
        <v>#N/A</v>
      </c>
      <c r="AO85" s="134" t="e">
        <f ca="1">+IF(AND(ISNUMBER(OFFSET('Sanitation Data'!$F$13,0,10*ROW('Sanitation Data'!F79))),DD85="Yes"),OFFSET('Sanitation Data'!$F$13,0,10*ROW('Sanitation Data'!F79)),IF(AND(ISNUMBER(OFFSET('Sanitation Data'!$F$13,0,10*ROW('Sanitation Data'!F79))),DD85="No",ISNUMBER(OFFSET('Sanitation Data'!$F$13,0,10*ROW('Sanitation Data'!F79)))),CONCATENATE("[",ROUND(OFFSET('Sanitation Data'!$F$13,0,10*ROW('Sanitation Data'!F79)),0),"]"),IF(AND(ISNUMBER(OFFSET('Sanitation Data'!$F$13,0,10*ROW('Sanitation Data'!F79))),DD85="",ISNUMBER(OFFSET('Sanitation Data'!$F$13,0,10*ROW('Sanitation Data'!F79)))),OFFSET('Sanitation Data'!$F$13,0,10*ROW('Sanitation Data'!F79)),NA())))</f>
        <v>#N/A</v>
      </c>
      <c r="AP85" s="134" t="e">
        <f ca="1">+IF(AND(ISNUMBER(OFFSET('Sanitation Data'!$G$5,0,10*ROW('Sanitation Data'!G79))),DE85="Yes"),100-OFFSET('Sanitation Data'!$G$5,0,10*ROW('Sanitation Data'!G79)),IF(AND(ISNUMBER(OFFSET('Sanitation Data'!$G$5,0,10*ROW('Sanitation Data'!G79))),DE85="No",ISNUMBER(OFFSET('Sanitation Data'!$G$5,0,10*ROW('Sanitation Data'!G79)))),CONCATENATE("[",ROUND(100-OFFSET('Sanitation Data'!$G$5,0,10*ROW('Sanitation Data'!G79)),0),"]"),IF(AND(ISNUMBER(OFFSET('Sanitation Data'!$G$5,0,10*ROW('Sanitation Data'!G79))),DE85="",ISNUMBER(OFFSET('Sanitation Data'!$G$5,0,10*ROW('Sanitation Data'!G79)))),100-OFFSET('Sanitation Data'!$G$5,0,10*ROW('Sanitation Data'!G79)),NA())))</f>
        <v>#N/A</v>
      </c>
      <c r="AQ85" s="134" t="e">
        <f ca="1">+IF(AND(ISNUMBER(OFFSET('Sanitation Data'!$G$7,0,10*ROW('Sanitation Data'!G79))),DF85="Yes"),OFFSET('Sanitation Data'!$G$7,0,10*ROW('Sanitation Data'!G79)),IF(AND(ISNUMBER(OFFSET('Sanitation Data'!$G$7,0,10*ROW('Sanitation Data'!G79))),DF85="No",ISNUMBER(OFFSET('Sanitation Data'!$G$7,0,10*ROW('Sanitation Data'!G79)))),CONCATENATE("[",ROUND(OFFSET('Sanitation Data'!$G$7,0,10*ROW('Sanitation Data'!G79)),0),"]"),IF(AND(ISNUMBER(OFFSET('Sanitation Data'!$G$7,0,10*ROW('Sanitation Data'!G79))),DF85="",ISNUMBER(OFFSET('Sanitation Data'!$G$7,0,10*ROW('Sanitation Data'!G79)))),OFFSET('Sanitation Data'!$G$7,0,10*ROW('Sanitation Data'!G79)),NA())))</f>
        <v>#N/A</v>
      </c>
      <c r="AR85" s="134" t="e">
        <f ca="1">+IF(AND(ISNUMBER(OFFSET('Sanitation Data'!$G$11,0,10*ROW('Sanitation Data'!G79))),DG85="Yes"),OFFSET('Sanitation Data'!$G$11,0,10*ROW('Sanitation Data'!G79)),IF(AND(ISNUMBER(OFFSET('Sanitation Data'!$G$11,0,10*ROW('Sanitation Data'!G79))),DG85="No",ISNUMBER(OFFSET('Sanitation Data'!$G$11,0,10*ROW('Sanitation Data'!G79)))),CONCATENATE("[",ROUND(OFFSET('Sanitation Data'!$G$11,0,10*ROW('Sanitation Data'!G79)),0),"]"),IF(AND(ISNUMBER(OFFSET('Sanitation Data'!$G$11,0,10*ROW('Sanitation Data'!G79))),DG85="",ISNUMBER(OFFSET('Sanitation Data'!$G$11,0,10*ROW('Sanitation Data'!G79)))),OFFSET('Sanitation Data'!$G$11,0,10*ROW('Sanitation Data'!G79)),NA())))</f>
        <v>#N/A</v>
      </c>
      <c r="AS85" s="134" t="e">
        <f ca="1">+IF(AND(ISNUMBER(OFFSET('Sanitation Data'!$G$12,0,10*ROW('Sanitation Data'!G79))),DH85="Yes"),OFFSET('Sanitation Data'!$G$12,0,10*ROW('Sanitation Data'!G79)),IF(AND(ISNUMBER(OFFSET('Sanitation Data'!$G$12,0,10*ROW('Sanitation Data'!G79))),DH85="No",ISNUMBER(OFFSET('Sanitation Data'!$G$12,0,10*ROW('Sanitation Data'!G79)))),CONCATENATE("[",ROUND(OFFSET('Sanitation Data'!$G$12,0,10*ROW('Sanitation Data'!G79)),0),"]"),IF(AND(ISNUMBER(OFFSET('Sanitation Data'!$G$12,0,10*ROW('Sanitation Data'!G79))),DH85="",ISNUMBER(OFFSET('Sanitation Data'!$G$12,0,10*ROW('Sanitation Data'!G79)))),OFFSET('Sanitation Data'!$G$12,0,10*ROW('Sanitation Data'!G79)),NA())))</f>
        <v>#N/A</v>
      </c>
      <c r="AT85" s="134" t="e">
        <f ca="1">+IF(AND(ISNUMBER(OFFSET('Sanitation Data'!$G$13,0,10*ROW('Sanitation Data'!G79))),DI85="Yes"),OFFSET('Sanitation Data'!$G$13,0,10*ROW('Sanitation Data'!G79)),IF(AND(ISNUMBER(OFFSET('Sanitation Data'!$G$13,0,10*ROW('Sanitation Data'!G79))),DI85="No",ISNUMBER(OFFSET('Sanitation Data'!$G$13,0,10*ROW('Sanitation Data'!G79)))),CONCATENATE("[",ROUND(OFFSET('Sanitation Data'!$G$13,0,10*ROW('Sanitation Data'!G79)),0),"]"),IF(AND(ISNUMBER(OFFSET('Sanitation Data'!$G$13,0,10*ROW('Sanitation Data'!G79))),DI85="",ISNUMBER(OFFSET('Sanitation Data'!$G$13,0,10*ROW('Sanitation Data'!G79)))),OFFSET('Sanitation Data'!$G$13,0,10*ROW('Sanitation Data'!G79)),NA())))</f>
        <v>#N/A</v>
      </c>
      <c r="AU85" s="134" t="e">
        <f ca="1">+IF(AND(ISNUMBER(OFFSET('Sanitation Data'!$H$5,0,10*ROW('Sanitation Data'!H79))),DJ85="Yes"),100-OFFSET('Sanitation Data'!$H$5,0,10*ROW('Sanitation Data'!H79)),IF(AND(ISNUMBER(OFFSET('Sanitation Data'!$H$5,0,10*ROW('Sanitation Data'!H79))),DJ85="No",ISNUMBER(OFFSET('Sanitation Data'!$H$5,0,10*ROW('Sanitation Data'!H79)))),CONCATENATE("[",ROUND(100-OFFSET('Sanitation Data'!$H$5,0,10*ROW('Sanitation Data'!H79)),0),"]"),IF(AND(ISNUMBER(OFFSET('Sanitation Data'!$H$5,0,10*ROW('Sanitation Data'!H79))),DJ85="",ISNUMBER(OFFSET('Sanitation Data'!$H$5,0,10*ROW('Sanitation Data'!H79)))),100-OFFSET('Sanitation Data'!$H$5,0,10*ROW('Sanitation Data'!H79)),NA())))</f>
        <v>#N/A</v>
      </c>
      <c r="AV85" s="134" t="e">
        <f ca="1">+IF(AND(ISNUMBER(OFFSET('Sanitation Data'!$H$7,0,10*ROW('Sanitation Data'!H79))),DK85="Yes"),OFFSET('Sanitation Data'!$H$7,0,10*ROW('Sanitation Data'!H79)),IF(AND(ISNUMBER(OFFSET('Sanitation Data'!$H$7,0,10*ROW('Sanitation Data'!H79))),DK85="No",ISNUMBER(OFFSET('Sanitation Data'!$H$7,0,10*ROW('Sanitation Data'!H79)))),CONCATENATE("[",ROUND(OFFSET('Sanitation Data'!$H$7,0,10*ROW('Sanitation Data'!H79)),0),"]"),IF(AND(ISNUMBER(OFFSET('Sanitation Data'!$H$7,0,10*ROW('Sanitation Data'!H79))),DK85="",ISNUMBER(OFFSET('Sanitation Data'!$H$7,0,10*ROW('Sanitation Data'!H79)))),OFFSET('Sanitation Data'!$H$7,0,10*ROW('Sanitation Data'!H79)),NA())))</f>
        <v>#N/A</v>
      </c>
      <c r="AW85" s="134" t="e">
        <f ca="1">+IF(AND(ISNUMBER(OFFSET('Sanitation Data'!$H$11,0,10*ROW('Sanitation Data'!H79))),DL85="Yes"),OFFSET('Sanitation Data'!$H$11,0,10*ROW('Sanitation Data'!H79)),IF(AND(ISNUMBER(OFFSET('Sanitation Data'!$H$11,0,10*ROW('Sanitation Data'!H79))),DL85="No",ISNUMBER(OFFSET('Sanitation Data'!$H$11,0,10*ROW('Sanitation Data'!H79)))),CONCATENATE("[",ROUND(OFFSET('Sanitation Data'!$H$11,0,10*ROW('Sanitation Data'!H79)),0),"]"),IF(AND(ISNUMBER(OFFSET('Sanitation Data'!$H$11,0,10*ROW('Sanitation Data'!H79))),DL85="",ISNUMBER(OFFSET('Sanitation Data'!$H$11,0,10*ROW('Sanitation Data'!H79)))),OFFSET('Sanitation Data'!$H$11,0,10*ROW('Sanitation Data'!H79)),NA())))</f>
        <v>#N/A</v>
      </c>
      <c r="AX85" s="134" t="e">
        <f ca="1">+IF(AND(ISNUMBER(OFFSET('Sanitation Data'!$H$12,0,10*ROW('Sanitation Data'!H79))),DM85="Yes"),OFFSET('Sanitation Data'!$H$12,0,10*ROW('Sanitation Data'!H79)),IF(AND(ISNUMBER(OFFSET('Sanitation Data'!$H$12,0,10*ROW('Sanitation Data'!H79))),DM85="No",ISNUMBER(OFFSET('Sanitation Data'!$H$12,0,10*ROW('Sanitation Data'!H79)))),CONCATENATE("[",ROUND(OFFSET('Sanitation Data'!$H$12,0,10*ROW('Sanitation Data'!H79)),0),"]"),IF(AND(ISNUMBER(OFFSET('Sanitation Data'!$H$12,0,10*ROW('Sanitation Data'!H79))),DM85="",ISNUMBER(OFFSET('Sanitation Data'!$H$12,0,10*ROW('Sanitation Data'!H79)))),OFFSET('Sanitation Data'!$H$12,0,10*ROW('Sanitation Data'!H79)),NA())))</f>
        <v>#N/A</v>
      </c>
      <c r="AY85" s="134" t="e">
        <f ca="1">+IF(AND(ISNUMBER(OFFSET('Sanitation Data'!$H$13,0,10*ROW('Sanitation Data'!H79))),DN85="Yes"),OFFSET('Sanitation Data'!$H$13,0,10*ROW('Sanitation Data'!H79)),IF(AND(ISNUMBER(OFFSET('Sanitation Data'!$H$13,0,10*ROW('Sanitation Data'!H79))),DN85="No",ISNUMBER(OFFSET('Sanitation Data'!$H$13,0,10*ROW('Sanitation Data'!H79)))),CONCATENATE("[",ROUND(OFFSET('Sanitation Data'!$H$13,0,10*ROW('Sanitation Data'!H79)),0),"]"),IF(AND(ISNUMBER(OFFSET('Sanitation Data'!$H$13,0,10*ROW('Sanitation Data'!H79))),DN85="",ISNUMBER(OFFSET('Sanitation Data'!$H$13,0,10*ROW('Sanitation Data'!H79)))),OFFSET('Sanitation Data'!$H$13,0,10*ROW('Sanitation Data'!H79)),NA())))</f>
        <v>#N/A</v>
      </c>
      <c r="AZ85" s="135" t="e">
        <f ca="1">+IF(AND(ISNUMBER(OFFSET('Hygiene Data'!$C$6,0,10*ROW('Hygiene Data'!C79))),DO85="Yes"),OFFSET('Hygiene Data'!$C$6,0,10*ROW('Hygiene Data'!C79)),IF(AND(ISNUMBER(OFFSET('Hygiene Data'!$C$6,0,10*ROW('Hygiene Data'!C79))),DO85="No",ISNUMBER(OFFSET('Hygiene Data'!$C$6,0,10*ROW('Hygiene Data'!C79)))),CONCATENATE("[",ROUND(OFFSET('Hygiene Data'!$C$6,0,10*ROW('Hygiene Data'!C79)),0),"]"),IF(AND(ISNUMBER(OFFSET('Hygiene Data'!$C$6,0,10*ROW('Hygiene Data'!C79))),DO85="",ISNUMBER(OFFSET('Hygiene Data'!$C$6,0,10*ROW('Hygiene Data'!C79)))),OFFSET('Hygiene Data'!$C$6,0,10*ROW('Hygiene Data'!C79)),NA())))</f>
        <v>#N/A</v>
      </c>
      <c r="BA85" s="135" t="e">
        <f ca="1">+IF(AND(ISNUMBER(OFFSET('Hygiene Data'!$C$8,0,10*ROW('Hygiene Data'!C79))),DP85="Yes"),OFFSET('Hygiene Data'!$C$8,0,10*ROW('Hygiene Data'!C79)),IF(AND(ISNUMBER(OFFSET('Hygiene Data'!$C$8,0,10*ROW('Hygiene Data'!C79))),DP85="No",ISNUMBER(OFFSET('Hygiene Data'!$C$8,0,10*ROW('Hygiene Data'!C79)))),CONCATENATE("[",ROUND(OFFSET('Hygiene Data'!$C$8,0,10*ROW('Hygiene Data'!C79)),0),"]"),IF(AND(ISNUMBER(OFFSET('Hygiene Data'!$C$8,0,10*ROW('Hygiene Data'!C79))),DP85="",ISNUMBER(OFFSET('Hygiene Data'!$C$8,0,10*ROW('Hygiene Data'!C79)))),OFFSET('Hygiene Data'!$C$8,0,10*ROW('Hygiene Data'!C79)),NA())))</f>
        <v>#N/A</v>
      </c>
      <c r="BB85" s="135" t="e">
        <f ca="1">+IF(AND(ISNUMBER(OFFSET('Hygiene Data'!$C$10,0,10*ROW('Hygiene Data'!C79))),DQ85="Yes"),OFFSET('Hygiene Data'!$C$10,0,10*ROW('Hygiene Data'!C79)),IF(AND(ISNUMBER(OFFSET('Hygiene Data'!$C$10,0,10*ROW('Hygiene Data'!C79))),DQ85="No",ISNUMBER(OFFSET('Hygiene Data'!$C$10,0,10*ROW('Hygiene Data'!C79)))),CONCATENATE("[",ROUND(OFFSET('Hygiene Data'!$C$10,0,10*ROW('Hygiene Data'!C79)),0),"]"),IF(AND(ISNUMBER(OFFSET('Hygiene Data'!$C$10,0,10*ROW('Hygiene Data'!C79))),DQ85="",ISNUMBER(OFFSET('Hygiene Data'!$C$10,0,10*ROW('Hygiene Data'!C79)))),OFFSET('Hygiene Data'!$C$10,0,10*ROW('Hygiene Data'!C79)),NA())))</f>
        <v>#N/A</v>
      </c>
      <c r="BC85" s="135" t="e">
        <f ca="1">+IF(AND(ISNUMBER(OFFSET('Hygiene Data'!$D$6,0,10*ROW('Hygiene Data'!D79))),DR85="Yes"),OFFSET('Hygiene Data'!$D$6,0,10*ROW('Hygiene Data'!D79)),IF(AND(ISNUMBER(OFFSET('Hygiene Data'!$D$6,0,10*ROW('Hygiene Data'!D79))),DR85="No",ISNUMBER(OFFSET('Hygiene Data'!$D$6,0,10*ROW('Hygiene Data'!D79)))),CONCATENATE("[",ROUND(OFFSET('Hygiene Data'!$D$6,0,10*ROW('Hygiene Data'!D79)),0),"]"),IF(AND(ISNUMBER(OFFSET('Hygiene Data'!$D$6,0,10*ROW('Hygiene Data'!D79))),DR85="",ISNUMBER(OFFSET('Hygiene Data'!$D$6,0,10*ROW('Hygiene Data'!D79)))),OFFSET('Hygiene Data'!$D$6,0,10*ROW('Hygiene Data'!D79)),NA())))</f>
        <v>#N/A</v>
      </c>
      <c r="BD85" s="135" t="e">
        <f ca="1">+IF(AND(ISNUMBER(OFFSET('Hygiene Data'!$D$8,0,10*ROW('Hygiene Data'!D79))),DS85="Yes"),OFFSET('Hygiene Data'!$D$8,0,10*ROW('Hygiene Data'!D79)),IF(AND(ISNUMBER(OFFSET('Hygiene Data'!$D$8,0,10*ROW('Hygiene Data'!D79))),DS85="No",ISNUMBER(OFFSET('Hygiene Data'!$D$8,0,10*ROW('Hygiene Data'!D79)))),CONCATENATE("[",ROUND(OFFSET('Hygiene Data'!$D$8,0,10*ROW('Hygiene Data'!D79)),0),"]"),IF(AND(ISNUMBER(OFFSET('Hygiene Data'!$D$8,0,10*ROW('Hygiene Data'!D79))),DS85="",ISNUMBER(OFFSET('Hygiene Data'!$D$8,0,10*ROW('Hygiene Data'!D79)))),OFFSET('Hygiene Data'!$D$8,0,10*ROW('Hygiene Data'!D79)),NA())))</f>
        <v>#N/A</v>
      </c>
      <c r="BE85" s="135" t="e">
        <f ca="1">+IF(AND(ISNUMBER(OFFSET('Hygiene Data'!$D$10,0,10*ROW('Hygiene Data'!D79))),DT85="Yes"),OFFSET('Hygiene Data'!$D$10,0,10*ROW('Hygiene Data'!D79)),IF(AND(ISNUMBER(OFFSET('Hygiene Data'!$D$10,0,10*ROW('Hygiene Data'!D79))),DT85="No",ISNUMBER(OFFSET('Hygiene Data'!$D$10,0,10*ROW('Hygiene Data'!D79)))),CONCATENATE("[",ROUND(OFFSET('Hygiene Data'!$D$10,0,10*ROW('Hygiene Data'!D79)),0),"]"),IF(AND(ISNUMBER(OFFSET('Hygiene Data'!$D$10,0,10*ROW('Hygiene Data'!D79))),DT85="",ISNUMBER(OFFSET('Hygiene Data'!$D$10,0,10*ROW('Hygiene Data'!D79)))),OFFSET('Hygiene Data'!$D$10,0,10*ROW('Hygiene Data'!D79)),NA())))</f>
        <v>#N/A</v>
      </c>
      <c r="BF85" s="135" t="e">
        <f ca="1">+IF(AND(ISNUMBER(OFFSET('Hygiene Data'!$E$6,0,10*ROW('Hygiene Data'!E79))),DU85="Yes"),OFFSET('Hygiene Data'!$E$6,0,10*ROW('Hygiene Data'!E79)),IF(AND(ISNUMBER(OFFSET('Hygiene Data'!$E$6,0,10*ROW('Hygiene Data'!E79))),DU85="No",ISNUMBER(OFFSET('Hygiene Data'!$E$6,0,10*ROW('Hygiene Data'!E79)))),CONCATENATE("[",ROUND(OFFSET('Hygiene Data'!$E$6,0,10*ROW('Hygiene Data'!E79)),0),"]"),IF(AND(ISNUMBER(OFFSET('Hygiene Data'!$E$6,0,10*ROW('Hygiene Data'!E79))),DU85="",ISNUMBER(OFFSET('Hygiene Data'!$E$6,0,10*ROW('Hygiene Data'!E79)))),OFFSET('Hygiene Data'!$E$6,0,10*ROW('Hygiene Data'!E79)),NA())))</f>
        <v>#N/A</v>
      </c>
      <c r="BG85" s="135" t="e">
        <f ca="1">+IF(AND(ISNUMBER(OFFSET('Hygiene Data'!$E$8,0,10*ROW('Hygiene Data'!E79))),DV85="Yes"),OFFSET('Hygiene Data'!$E$8,0,10*ROW('Hygiene Data'!E79)),IF(AND(ISNUMBER(OFFSET('Hygiene Data'!$E$8,0,10*ROW('Hygiene Data'!E79))),DV85="No",ISNUMBER(OFFSET('Hygiene Data'!$E$8,0,10*ROW('Hygiene Data'!E79)))),CONCATENATE("[",ROUND(OFFSET('Hygiene Data'!$E$8,0,10*ROW('Hygiene Data'!E79)),0),"]"),IF(AND(ISNUMBER(OFFSET('Hygiene Data'!$E$8,0,10*ROW('Hygiene Data'!E79))),DV85="",ISNUMBER(OFFSET('Hygiene Data'!$E$8,0,10*ROW('Hygiene Data'!E79)))),OFFSET('Hygiene Data'!$E$8,0,10*ROW('Hygiene Data'!E79)),NA())))</f>
        <v>#N/A</v>
      </c>
      <c r="BH85" s="135" t="e">
        <f ca="1">+IF(AND(ISNUMBER(OFFSET('Hygiene Data'!$E$10,0,10*ROW('Hygiene Data'!E79))),DW85="Yes"),OFFSET('Hygiene Data'!$E$10,0,10*ROW('Hygiene Data'!E79)),IF(AND(ISNUMBER(OFFSET('Hygiene Data'!$E$10,0,10*ROW('Hygiene Data'!E79))),DW85="No",ISNUMBER(OFFSET('Hygiene Data'!$E$10,0,10*ROW('Hygiene Data'!E79)))),CONCATENATE("[",ROUND(OFFSET('Hygiene Data'!$E$10,0,10*ROW('Hygiene Data'!E79)),0),"]"),IF(AND(ISNUMBER(OFFSET('Hygiene Data'!$E$10,0,10*ROW('Hygiene Data'!E79))),DW85="",ISNUMBER(OFFSET('Hygiene Data'!$E$10,0,10*ROW('Hygiene Data'!E79)))),OFFSET('Hygiene Data'!$E$10,0,10*ROW('Hygiene Data'!E79)),NA())))</f>
        <v>#N/A</v>
      </c>
      <c r="BI85" s="135" t="e">
        <f ca="1">+IF(AND(ISNUMBER(OFFSET('Hygiene Data'!$F$6,0,10*ROW('Hygiene Data'!F79))),DX85="Yes"),OFFSET('Hygiene Data'!$F$6,0,10*ROW('Hygiene Data'!F79)),IF(AND(ISNUMBER(OFFSET('Hygiene Data'!$F$6,0,10*ROW('Hygiene Data'!F79))),DX85="No",ISNUMBER(OFFSET('Hygiene Data'!$F$6,0,10*ROW('Hygiene Data'!F79)))),CONCATENATE("[",ROUND(OFFSET('Hygiene Data'!$F$6,0,10*ROW('Hygiene Data'!F79)),0),"]"),IF(AND(ISNUMBER(OFFSET('Hygiene Data'!$F$6,0,10*ROW('Hygiene Data'!F79))),DX85="",ISNUMBER(OFFSET('Hygiene Data'!$F$6,0,10*ROW('Hygiene Data'!F79)))),OFFSET('Hygiene Data'!$F$6,0,10*ROW('Hygiene Data'!F79)),NA())))</f>
        <v>#N/A</v>
      </c>
      <c r="BJ85" s="135" t="e">
        <f ca="1">+IF(AND(ISNUMBER(OFFSET('Hygiene Data'!$F$8,0,10*ROW('Hygiene Data'!F79))),DY85="Yes"),OFFSET('Hygiene Data'!$F$8,0,10*ROW('Hygiene Data'!F79)),IF(AND(ISNUMBER(OFFSET('Hygiene Data'!$F$8,0,10*ROW('Hygiene Data'!F79))),DY85="No",ISNUMBER(OFFSET('Hygiene Data'!$F$8,0,10*ROW('Hygiene Data'!F79)))),CONCATENATE("[",ROUND(OFFSET('Hygiene Data'!$F$8,0,10*ROW('Hygiene Data'!F79)),0),"]"),IF(AND(ISNUMBER(OFFSET('Hygiene Data'!$F$8,0,10*ROW('Hygiene Data'!F79))),DY85="",ISNUMBER(OFFSET('Hygiene Data'!$F$8,0,10*ROW('Hygiene Data'!F79)))),OFFSET('Hygiene Data'!$F$8,0,10*ROW('Hygiene Data'!F79)),NA())))</f>
        <v>#N/A</v>
      </c>
      <c r="BK85" s="135" t="e">
        <f ca="1">+IF(AND(ISNUMBER(OFFSET('Hygiene Data'!$F$10,0,10*ROW('Hygiene Data'!F79))),DZ85="Yes"),OFFSET('Hygiene Data'!$F$10,0,10*ROW('Hygiene Data'!F79)),IF(AND(ISNUMBER(OFFSET('Hygiene Data'!$F$10,0,10*ROW('Hygiene Data'!F79))),DZ85="No",ISNUMBER(OFFSET('Hygiene Data'!$F$10,0,10*ROW('Hygiene Data'!F79)))),CONCATENATE("[",ROUND(OFFSET('Hygiene Data'!$F$10,0,10*ROW('Hygiene Data'!F79)),0),"]"),IF(AND(ISNUMBER(OFFSET('Hygiene Data'!$F$10,0,10*ROW('Hygiene Data'!F79))),DZ85="",ISNUMBER(OFFSET('Hygiene Data'!$F$10,0,10*ROW('Hygiene Data'!F79)))),OFFSET('Hygiene Data'!$F$10,0,10*ROW('Hygiene Data'!F79)),NA())))</f>
        <v>#N/A</v>
      </c>
      <c r="BL85" s="135" t="e">
        <f ca="1">+IF(AND(ISNUMBER(OFFSET('Hygiene Data'!$G$6,0,10*ROW('Hygiene Data'!G79))),EA85="Yes"),OFFSET('Hygiene Data'!$G$6,0,10*ROW('Hygiene Data'!G79)),IF(AND(ISNUMBER(OFFSET('Hygiene Data'!$G$6,0,10*ROW('Hygiene Data'!G79))),EA85="No",ISNUMBER(OFFSET('Hygiene Data'!$G$6,0,10*ROW('Hygiene Data'!G79)))),CONCATENATE("[",ROUND(OFFSET('Hygiene Data'!$G$6,0,10*ROW('Hygiene Data'!G79)),0),"]"),IF(AND(ISNUMBER(OFFSET('Hygiene Data'!$G$6,0,10*ROW('Hygiene Data'!G79))),EA85="",ISNUMBER(OFFSET('Hygiene Data'!$G$6,0,10*ROW('Hygiene Data'!G79)))),OFFSET('Hygiene Data'!$G$6,0,10*ROW('Hygiene Data'!G79)),NA())))</f>
        <v>#N/A</v>
      </c>
      <c r="BM85" s="135" t="e">
        <f ca="1">+IF(AND(ISNUMBER(OFFSET('Hygiene Data'!$G$8,0,10*ROW('Hygiene Data'!G79))),EB85="Yes"),OFFSET('Hygiene Data'!$G$8,0,10*ROW('Hygiene Data'!G79)),IF(AND(ISNUMBER(OFFSET('Hygiene Data'!$G$8,0,10*ROW('Hygiene Data'!G79))),EB85="No",ISNUMBER(OFFSET('Hygiene Data'!$G$8,0,10*ROW('Hygiene Data'!G79)))),CONCATENATE("[",ROUND(OFFSET('Hygiene Data'!$G$8,0,10*ROW('Hygiene Data'!G79)),0),"]"),IF(AND(ISNUMBER(OFFSET('Hygiene Data'!$G$8,0,10*ROW('Hygiene Data'!G79))),EB85="",ISNUMBER(OFFSET('Hygiene Data'!$G$8,0,10*ROW('Hygiene Data'!G79)))),OFFSET('Hygiene Data'!$G$8,0,10*ROW('Hygiene Data'!G79)),NA())))</f>
        <v>#N/A</v>
      </c>
      <c r="BN85" s="135" t="e">
        <f ca="1">+IF(AND(ISNUMBER(OFFSET('Hygiene Data'!$G$10,0,10*ROW('Hygiene Data'!G79))),EC85="Yes"),OFFSET('Hygiene Data'!$G$10,0,10*ROW('Hygiene Data'!G79)),IF(AND(ISNUMBER(OFFSET('Hygiene Data'!$G$10,0,10*ROW('Hygiene Data'!G79))),EC85="No",ISNUMBER(OFFSET('Hygiene Data'!$G$10,0,10*ROW('Hygiene Data'!G79)))),CONCATENATE("[",ROUND(OFFSET('Hygiene Data'!$G$10,0,10*ROW('Hygiene Data'!G79)),0),"]"),IF(AND(ISNUMBER(OFFSET('Hygiene Data'!$G$10,0,10*ROW('Hygiene Data'!G79))),EC85="",ISNUMBER(OFFSET('Hygiene Data'!$G$10,0,10*ROW('Hygiene Data'!G79)))),OFFSET('Hygiene Data'!$G$10,0,10*ROW('Hygiene Data'!G79)),NA())))</f>
        <v>#N/A</v>
      </c>
      <c r="BO85" s="135" t="e">
        <f ca="1">+IF(AND(ISNUMBER(OFFSET('Hygiene Data'!$H$6,0,10*ROW('Hygiene Data'!H79))),ED85="Yes"),OFFSET('Hygiene Data'!$H$6,0,10*ROW('Hygiene Data'!H79)),IF(AND(ISNUMBER(OFFSET('Hygiene Data'!$H$6,0,10*ROW('Hygiene Data'!H79))),ED85="No",ISNUMBER(OFFSET('Hygiene Data'!$H$6,0,10*ROW('Hygiene Data'!H79)))),CONCATENATE("[",ROUND(OFFSET('Hygiene Data'!$H$6,0,10*ROW('Hygiene Data'!H79)),0),"]"),IF(AND(ISNUMBER(OFFSET('Hygiene Data'!$H$6,0,10*ROW('Hygiene Data'!H79))),ED85="",ISNUMBER(OFFSET('Hygiene Data'!$H$6,0,10*ROW('Hygiene Data'!H79)))),OFFSET('Hygiene Data'!$H$6,0,10*ROW('Hygiene Data'!H79)),NA())))</f>
        <v>#N/A</v>
      </c>
      <c r="BP85" s="135" t="e">
        <f ca="1">+IF(AND(ISNUMBER(OFFSET('Hygiene Data'!$H$8,0,10*ROW('Hygiene Data'!H79))),EE85="Yes"),OFFSET('Hygiene Data'!$H$8,0,10*ROW('Hygiene Data'!H79)),IF(AND(ISNUMBER(OFFSET('Hygiene Data'!$H$8,0,10*ROW('Hygiene Data'!H79))),EE85="No",ISNUMBER(OFFSET('Hygiene Data'!$H$8,0,10*ROW('Hygiene Data'!H79)))),CONCATENATE("[",ROUND(OFFSET('Hygiene Data'!$H$8,0,10*ROW('Hygiene Data'!H79)),0),"]"),IF(AND(ISNUMBER(OFFSET('Hygiene Data'!$H$8,0,10*ROW('Hygiene Data'!H79))),EE85="",ISNUMBER(OFFSET('Hygiene Data'!$H$8,0,10*ROW('Hygiene Data'!H79)))),OFFSET('Hygiene Data'!$H$8,0,10*ROW('Hygiene Data'!H79)),NA())))</f>
        <v>#N/A</v>
      </c>
      <c r="BQ85" s="135" t="e">
        <f ca="1">+IF(AND(ISNUMBER(OFFSET('Hygiene Data'!$H$10,0,10*ROW('Hygiene Data'!H79))),EF85="Yes"),OFFSET('Hygiene Data'!$H$10,0,10*ROW('Hygiene Data'!H79)),IF(AND(ISNUMBER(OFFSET('Hygiene Data'!$H$10,0,10*ROW('Hygiene Data'!H79))),EF85="No",ISNUMBER(OFFSET('Hygiene Data'!$H$10,0,10*ROW('Hygiene Data'!H79)))),CONCATENATE("[",ROUND(OFFSET('Hygiene Data'!$H$10,0,10*ROW('Hygiene Data'!H79)),0),"]"),IF(AND(ISNUMBER(OFFSET('Hygiene Data'!$H$10,0,10*ROW('Hygiene Data'!H79))),EF85="",ISNUMBER(OFFSET('Hygiene Data'!$H$10,0,10*ROW('Hygiene Data'!H79)))),OFFSET('Hygiene Data'!$H$10,0,10*ROW('Hygiene Data'!H79)),NA())))</f>
        <v>#N/A</v>
      </c>
      <c r="BS85" s="34" t="str">
        <f ca="1">+IF(OFFSET('Water Data'!$C$28,0,10*ROW('Water Data'!C79))="","",OFFSET('Water Data'!$C$28,0,10*ROW('Water Data'!C79)))</f>
        <v/>
      </c>
      <c r="BT85" s="34" t="str">
        <f ca="1">+IF(OFFSET('Water Data'!$C$29,0,10*ROW('Water Data'!C79))="","",OFFSET('Water Data'!$C$29,0,10*ROW('Water Data'!C79)))</f>
        <v/>
      </c>
      <c r="BU85" s="34" t="str">
        <f ca="1">+IF(OFFSET('Water Data'!$C$30,0,10*ROW('Water Data'!C79))="","",OFFSET('Water Data'!$C$30,0,10*ROW('Water Data'!C79)))</f>
        <v/>
      </c>
      <c r="BV85" s="34" t="str">
        <f ca="1">+IF(OFFSET('Water Data'!$D$28,0,10*ROW('Water Data'!D79))="","",OFFSET('Water Data'!$D$28,0,10*ROW('Water Data'!D79)))</f>
        <v/>
      </c>
      <c r="BW85" s="34" t="str">
        <f ca="1">+IF(OFFSET('Water Data'!$D$29,0,10*ROW('Water Data'!D79))="","",OFFSET('Water Data'!$D$29,0,10*ROW('Water Data'!D79)))</f>
        <v/>
      </c>
      <c r="BX85" s="34" t="str">
        <f ca="1">+IF(OFFSET('Water Data'!$D$30,0,10*ROW('Water Data'!D79))="","",OFFSET('Water Data'!$D$30,0,10*ROW('Water Data'!D79)))</f>
        <v/>
      </c>
      <c r="BY85" s="34" t="str">
        <f ca="1">+IF(OFFSET('Water Data'!$E$28,0,10*ROW('Water Data'!E79))="","",OFFSET('Water Data'!$E$28,0,10*ROW('Water Data'!E79)))</f>
        <v/>
      </c>
      <c r="BZ85" s="34" t="str">
        <f ca="1">+IF(OFFSET('Water Data'!$E$29,0,10*ROW('Water Data'!E79))="","",OFFSET('Water Data'!$E$29,0,10*ROW('Water Data'!E79)))</f>
        <v/>
      </c>
      <c r="CA85" s="34" t="str">
        <f ca="1">+IF(OFFSET('Water Data'!$E$30,0,10*ROW('Water Data'!E79))="","",OFFSET('Water Data'!$E$30,0,10*ROW('Water Data'!E79)))</f>
        <v/>
      </c>
      <c r="CB85" s="34" t="str">
        <f ca="1">+IF(OFFSET('Water Data'!$F$28,0,10*ROW('Water Data'!F79))="","",OFFSET('Water Data'!$F$28,0,10*ROW('Water Data'!F79)))</f>
        <v/>
      </c>
      <c r="CC85" s="34" t="str">
        <f ca="1">+IF(OFFSET('Water Data'!$F$29,0,10*ROW('Water Data'!F79))="","",OFFSET('Water Data'!$F$29,0,10*ROW('Water Data'!F79)))</f>
        <v/>
      </c>
      <c r="CD85" s="34" t="str">
        <f ca="1">+IF(OFFSET('Water Data'!$F$30,0,10*ROW('Water Data'!F79))="","",OFFSET('Water Data'!$F$30,0,10*ROW('Water Data'!F79)))</f>
        <v/>
      </c>
      <c r="CE85" s="34" t="str">
        <f ca="1">+IF(OFFSET('Water Data'!$G$28,0,10*ROW('Water Data'!G79))="","",OFFSET('Water Data'!$G$28,0,10*ROW('Water Data'!G79)))</f>
        <v/>
      </c>
      <c r="CF85" s="34" t="str">
        <f ca="1">+IF(OFFSET('Water Data'!$G$29,0,10*ROW('Water Data'!G79))="","",OFFSET('Water Data'!$G$29,0,10*ROW('Water Data'!G79)))</f>
        <v/>
      </c>
      <c r="CG85" s="34" t="str">
        <f ca="1">+IF(OFFSET('Water Data'!$G$30,0,10*ROW('Water Data'!G79))="","",OFFSET('Water Data'!$G$30,0,10*ROW('Water Data'!G79)))</f>
        <v/>
      </c>
      <c r="CH85" s="34" t="str">
        <f ca="1">+IF(OFFSET('Water Data'!$H$28,0,10*ROW('Water Data'!H79))="","",OFFSET('Water Data'!$H$28,0,10*ROW('Water Data'!H79)))</f>
        <v/>
      </c>
      <c r="CI85" s="34" t="str">
        <f ca="1">+IF(OFFSET('Water Data'!$H$29,0,10*ROW('Water Data'!H79))="","",OFFSET('Water Data'!$H$29,0,10*ROW('Water Data'!H79)))</f>
        <v/>
      </c>
      <c r="CJ85" s="34" t="str">
        <f ca="1">+IF(OFFSET('Water Data'!$H$30,0,10*ROW('Water Data'!H79))="","",OFFSET('Water Data'!$H$30,0,10*ROW('Water Data'!H79)))</f>
        <v/>
      </c>
      <c r="CK85" s="34" t="str">
        <f ca="1">+IF(OFFSET('Sanitation Data'!$C$29,0,10*ROW('Sanitation Data'!C79))="","",OFFSET('Sanitation Data'!$C$29,0,10*ROW('Sanitation Data'!C79)))</f>
        <v/>
      </c>
      <c r="CL85" s="34" t="str">
        <f ca="1">+IF(OFFSET('Sanitation Data'!$C$30,0,10*ROW('Sanitation Data'!C79))="","",OFFSET('Sanitation Data'!$C$30,0,10*ROW('Sanitation Data'!C79)))</f>
        <v/>
      </c>
      <c r="CM85" s="34" t="str">
        <f ca="1">+IF(OFFSET('Sanitation Data'!$C$31,0,10*ROW('Sanitation Data'!C79))="","",OFFSET('Sanitation Data'!$C$31,0,10*ROW('Sanitation Data'!C79)))</f>
        <v/>
      </c>
      <c r="CN85" s="34" t="str">
        <f ca="1">+IF(OFFSET('Sanitation Data'!$C$32,0,10*ROW('Sanitation Data'!C79))="","",OFFSET('Sanitation Data'!$C$32,0,10*ROW('Sanitation Data'!C79)))</f>
        <v/>
      </c>
      <c r="CO85" s="34" t="str">
        <f ca="1">+IF(OFFSET('Sanitation Data'!$C$33,0,10*ROW('Sanitation Data'!C79))="","",OFFSET('Sanitation Data'!$C$33,0,10*ROW('Sanitation Data'!C79)))</f>
        <v/>
      </c>
      <c r="CP85" s="34" t="str">
        <f ca="1">+IF(OFFSET('Sanitation Data'!$D$29,0,10*ROW('Sanitation Data'!D79))="","",OFFSET('Sanitation Data'!$D$29,0,10*ROW('Sanitation Data'!D79)))</f>
        <v/>
      </c>
      <c r="CQ85" s="34" t="str">
        <f ca="1">+IF(OFFSET('Sanitation Data'!$D$30,0,10*ROW('Sanitation Data'!D79))="","",OFFSET('Sanitation Data'!$D$30,0,10*ROW('Sanitation Data'!D79)))</f>
        <v/>
      </c>
      <c r="CR85" s="34" t="str">
        <f ca="1">+IF(OFFSET('Sanitation Data'!$D$31,0,10*ROW('Sanitation Data'!D79))="","",OFFSET('Sanitation Data'!$D$31,0,10*ROW('Sanitation Data'!D79)))</f>
        <v/>
      </c>
      <c r="CS85" s="34" t="str">
        <f ca="1">+IF(OFFSET('Sanitation Data'!$D$32,0,10*ROW('Sanitation Data'!D79))="","",OFFSET('Sanitation Data'!$D$32,0,10*ROW('Sanitation Data'!D79)))</f>
        <v/>
      </c>
      <c r="CT85" s="34" t="str">
        <f ca="1">+IF(OFFSET('Sanitation Data'!$D$33,0,10*ROW('Sanitation Data'!D79))="","",OFFSET('Sanitation Data'!$D$33,0,10*ROW('Sanitation Data'!D79)))</f>
        <v/>
      </c>
      <c r="CU85" s="34" t="str">
        <f ca="1">+IF(OFFSET('Sanitation Data'!$E$29,0,10*ROW('Sanitation Data'!E79))="","",OFFSET('Sanitation Data'!$E$29,0,10*ROW('Sanitation Data'!E79)))</f>
        <v/>
      </c>
      <c r="CV85" s="34" t="str">
        <f ca="1">+IF(OFFSET('Sanitation Data'!$E$30,0,10*ROW('Sanitation Data'!E79))="","",OFFSET('Sanitation Data'!$E$30,0,10*ROW('Sanitation Data'!E79)))</f>
        <v/>
      </c>
      <c r="CW85" s="34" t="str">
        <f ca="1">+IF(OFFSET('Sanitation Data'!$E$31,0,10*ROW('Sanitation Data'!E79))="","",OFFSET('Sanitation Data'!$E$31,0,10*ROW('Sanitation Data'!E79)))</f>
        <v/>
      </c>
      <c r="CX85" s="34" t="str">
        <f ca="1">+IF(OFFSET('Sanitation Data'!$E$32,0,10*ROW('Sanitation Data'!E79))="","",OFFSET('Sanitation Data'!$E$32,0,10*ROW('Sanitation Data'!E79)))</f>
        <v/>
      </c>
      <c r="CY85" s="34" t="str">
        <f ca="1">+IF(OFFSET('Sanitation Data'!$E$33,0,10*ROW('Sanitation Data'!E79))="","",OFFSET('Sanitation Data'!$E$33,0,10*ROW('Sanitation Data'!E79)))</f>
        <v/>
      </c>
      <c r="CZ85" s="34" t="str">
        <f ca="1">+IF(OFFSET('Sanitation Data'!$F$29,0,10*ROW('Sanitation Data'!F79))="","",OFFSET('Sanitation Data'!$F$29,0,10*ROW('Sanitation Data'!F79)))</f>
        <v/>
      </c>
      <c r="DA85" s="34" t="str">
        <f ca="1">+IF(OFFSET('Sanitation Data'!$F$30,0,10*ROW('Sanitation Data'!F79))="","",OFFSET('Sanitation Data'!$F$30,0,10*ROW('Sanitation Data'!F79)))</f>
        <v/>
      </c>
      <c r="DB85" s="34" t="str">
        <f ca="1">+IF(OFFSET('Sanitation Data'!$F$31,0,10*ROW('Sanitation Data'!F79))="","",OFFSET('Sanitation Data'!$F$31,0,10*ROW('Sanitation Data'!F79)))</f>
        <v/>
      </c>
      <c r="DC85" s="34" t="str">
        <f ca="1">+IF(OFFSET('Sanitation Data'!$F$32,0,10*ROW('Sanitation Data'!F79))="","",OFFSET('Sanitation Data'!$F$32,0,10*ROW('Sanitation Data'!F79)))</f>
        <v/>
      </c>
      <c r="DD85" s="34" t="str">
        <f ca="1">+IF(OFFSET('Sanitation Data'!$F$33,0,10*ROW('Sanitation Data'!F79))="","",OFFSET('Sanitation Data'!$F$33,0,10*ROW('Sanitation Data'!F79)))</f>
        <v/>
      </c>
      <c r="DE85" s="34" t="str">
        <f ca="1">+IF(OFFSET('Sanitation Data'!$G$29,0,10*ROW('Sanitation Data'!G79))="","",OFFSET('Sanitation Data'!$G$29,0,10*ROW('Sanitation Data'!G79)))</f>
        <v/>
      </c>
      <c r="DF85" s="34" t="str">
        <f ca="1">+IF(OFFSET('Sanitation Data'!$G$30,0,10*ROW('Sanitation Data'!G79))="","",OFFSET('Sanitation Data'!$G$30,0,10*ROW('Sanitation Data'!G79)))</f>
        <v/>
      </c>
      <c r="DG85" s="34" t="str">
        <f ca="1">+IF(OFFSET('Sanitation Data'!$G$31,0,10*ROW('Sanitation Data'!G79))="","",OFFSET('Sanitation Data'!$G$31,0,10*ROW('Sanitation Data'!G79)))</f>
        <v/>
      </c>
      <c r="DH85" s="34" t="str">
        <f ca="1">+IF(OFFSET('Sanitation Data'!$G$32,0,10*ROW('Sanitation Data'!G79))="","",OFFSET('Sanitation Data'!$G$32,0,10*ROW('Sanitation Data'!G79)))</f>
        <v/>
      </c>
      <c r="DI85" s="34" t="str">
        <f ca="1">+IF(OFFSET('Sanitation Data'!$G$33,0,10*ROW('Sanitation Data'!G79))="","",OFFSET('Sanitation Data'!$G$33,0,10*ROW('Sanitation Data'!G79)))</f>
        <v/>
      </c>
      <c r="DJ85" s="34" t="str">
        <f ca="1">+IF(OFFSET('Sanitation Data'!$H$29,0,10*ROW('Sanitation Data'!H79))="","",OFFSET('Sanitation Data'!$H$29,0,10*ROW('Sanitation Data'!H79)))</f>
        <v/>
      </c>
      <c r="DK85" s="34" t="str">
        <f ca="1">+IF(OFFSET('Sanitation Data'!$H$30,0,10*ROW('Sanitation Data'!H79))="","",OFFSET('Sanitation Data'!$H$30,0,10*ROW('Sanitation Data'!H79)))</f>
        <v/>
      </c>
      <c r="DL85" s="34" t="str">
        <f ca="1">+IF(OFFSET('Sanitation Data'!$H$31,0,10*ROW('Sanitation Data'!H79))="","",OFFSET('Sanitation Data'!$H$31,0,10*ROW('Sanitation Data'!H79)))</f>
        <v/>
      </c>
      <c r="DM85" s="34" t="str">
        <f ca="1">+IF(OFFSET('Sanitation Data'!$H$32,0,10*ROW('Sanitation Data'!H79))="","",OFFSET('Sanitation Data'!$H$32,0,10*ROW('Sanitation Data'!H79)))</f>
        <v/>
      </c>
      <c r="DN85" s="34" t="str">
        <f ca="1">+IF(OFFSET('Sanitation Data'!$H$33,0,10*ROW('Sanitation Data'!H79))="","",OFFSET('Sanitation Data'!$H$33,0,10*ROW('Sanitation Data'!H79)))</f>
        <v/>
      </c>
      <c r="DO85" s="34" t="str">
        <f ca="1">+IF(OFFSET('Hygiene Data'!$C$12,0,10*ROW('Hygiene Data'!C79))="","",OFFSET('Hygiene Data'!$C$12,0,10*ROW('Hygiene Data'!C79)))</f>
        <v/>
      </c>
      <c r="DP85" s="34" t="str">
        <f ca="1">+IF(OFFSET('Hygiene Data'!$C$13,0,10*ROW('Hygiene Data'!C79))="","",OFFSET('Hygiene Data'!$C$13,0,10*ROW('Hygiene Data'!C79)))</f>
        <v/>
      </c>
      <c r="DQ85" s="34" t="str">
        <f ca="1">+IF(OFFSET('Hygiene Data'!$C$14,0,10*ROW('Hygiene Data'!C79))="","",OFFSET('Hygiene Data'!$C$14,0,10*ROW('Hygiene Data'!C79)))</f>
        <v/>
      </c>
      <c r="DR85" s="34" t="str">
        <f ca="1">+IF(OFFSET('Hygiene Data'!$D$12,0,10*ROW('Hygiene Data'!D79))="","",OFFSET('Hygiene Data'!$D$12,0,10*ROW('Hygiene Data'!D79)))</f>
        <v/>
      </c>
      <c r="DS85" s="34" t="str">
        <f ca="1">+IF(OFFSET('Hygiene Data'!$D$13,0,10*ROW('Hygiene Data'!D79))="","",OFFSET('Hygiene Data'!$D$13,0,10*ROW('Hygiene Data'!D79)))</f>
        <v/>
      </c>
      <c r="DT85" s="34" t="str">
        <f ca="1">+IF(OFFSET('Hygiene Data'!$D$14,0,10*ROW('Hygiene Data'!D79))="","",OFFSET('Hygiene Data'!$D$14,0,10*ROW('Hygiene Data'!D79)))</f>
        <v/>
      </c>
      <c r="DU85" s="34" t="str">
        <f ca="1">+IF(OFFSET('Hygiene Data'!$E$12,0,10*ROW('Hygiene Data'!E79))="","",OFFSET('Hygiene Data'!$E$12,0,10*ROW('Hygiene Data'!E79)))</f>
        <v/>
      </c>
      <c r="DV85" s="34" t="str">
        <f ca="1">+IF(OFFSET('Hygiene Data'!$E$13,0,10*ROW('Hygiene Data'!E79))="","",OFFSET('Hygiene Data'!$E$13,0,10*ROW('Hygiene Data'!E79)))</f>
        <v/>
      </c>
      <c r="DW85" s="34" t="str">
        <f ca="1">+IF(OFFSET('Hygiene Data'!$E$14,0,10*ROW('Hygiene Data'!E79))="","",OFFSET('Hygiene Data'!$E$14,0,10*ROW('Hygiene Data'!E79)))</f>
        <v/>
      </c>
      <c r="DX85" s="34" t="str">
        <f ca="1">+IF(OFFSET('Hygiene Data'!$F$12,0,10*ROW('Hygiene Data'!F79))="","",OFFSET('Hygiene Data'!$F$12,0,10*ROW('Hygiene Data'!F79)))</f>
        <v/>
      </c>
      <c r="DY85" s="34" t="str">
        <f ca="1">+IF(OFFSET('Hygiene Data'!$F$13,0,10*ROW('Hygiene Data'!F79))="","",OFFSET('Hygiene Data'!$F$13,0,10*ROW('Hygiene Data'!F79)))</f>
        <v/>
      </c>
      <c r="DZ85" s="34" t="str">
        <f ca="1">+IF(OFFSET('Hygiene Data'!$F$14,0,10*ROW('Hygiene Data'!F79))="","",OFFSET('Hygiene Data'!$F$14,0,10*ROW('Hygiene Data'!F79)))</f>
        <v/>
      </c>
      <c r="EA85" s="34" t="str">
        <f ca="1">+IF(OFFSET('Hygiene Data'!$G$12,0,10*ROW('Hygiene Data'!G79))="","",OFFSET('Hygiene Data'!$G$12,0,10*ROW('Hygiene Data'!G79)))</f>
        <v/>
      </c>
      <c r="EB85" s="34" t="str">
        <f ca="1">+IF(OFFSET('Hygiene Data'!$G$13,0,10*ROW('Hygiene Data'!G79))="","",OFFSET('Hygiene Data'!$G$13,0,10*ROW('Hygiene Data'!G79)))</f>
        <v/>
      </c>
      <c r="EC85" s="34" t="str">
        <f ca="1">+IF(OFFSET('Hygiene Data'!$G$14,0,10*ROW('Hygiene Data'!G79))="","",OFFSET('Hygiene Data'!$G$14,0,10*ROW('Hygiene Data'!G79)))</f>
        <v/>
      </c>
      <c r="ED85" s="34" t="str">
        <f ca="1">+IF(OFFSET('Hygiene Data'!$H$12,0,10*ROW('Hygiene Data'!H79))="","",OFFSET('Hygiene Data'!$H$12,0,10*ROW('Hygiene Data'!H79)))</f>
        <v/>
      </c>
      <c r="EE85" s="34" t="str">
        <f ca="1">+IF(OFFSET('Hygiene Data'!$H$13,0,10*ROW('Hygiene Data'!H79))="","",OFFSET('Hygiene Data'!$H$13,0,10*ROW('Hygiene Data'!H79)))</f>
        <v/>
      </c>
      <c r="EF85" s="34" t="str">
        <f ca="1">+IF(OFFSET('Hygiene Data'!$H$14,0,10*ROW('Hygiene Data'!H79))="","",OFFSET('Hygiene Data'!$H$14,0,10*ROW('Hygiene Data'!H79)))</f>
        <v/>
      </c>
    </row>
    <row r="86" spans="1:136" x14ac:dyDescent="0.2">
      <c r="A86" s="50" t="str">
        <f ca="1">+IF(OFFSET('Water Data'!$B$1,0,10*ROW('Water Data'!B83))="","",OFFSET('Water Data'!$B$1,0,10*ROW('Water Data'!B83)))</f>
        <v/>
      </c>
      <c r="B86" s="50" t="str">
        <f ca="1">+IF(OFFSET('Water Data'!$A$3,0,10*ROW('Water Data'!A83))="","",OFFSET('Water Data'!$A$3,0,10*ROW('Water Data'!A83)))</f>
        <v/>
      </c>
      <c r="C86" s="50" t="str">
        <f ca="1">+IF(OFFSET('Water Data'!$C$3,0,10*ROW('Water Data'!C83))="","",OFFSET('Water Data'!$C$3,0,10*ROW('Water Data'!C83)))</f>
        <v/>
      </c>
      <c r="D86" s="133" t="e">
        <f ca="1">+IF(AND(ISNUMBER(OFFSET('Water Data'!$C$5,0,10*ROW('Water Data'!C80))),BS86="Yes"),100-OFFSET('Water Data'!$C$5,0,10*ROW('Water Data'!C80)),IF(AND(ISNUMBER(OFFSET('Water Data'!$C$5,0,10*ROW('Water Data'!C80))),BS86="No",ISNUMBER(OFFSET('Water Data'!$C$5,0,10*ROW('Water Data'!C80)))),CONCATENATE("[",ROUND(100-OFFSET('Water Data'!$C$5,0,10*ROW('Water Data'!C80)),0),"]"),IF(AND(ISNUMBER(OFFSET('Water Data'!$C$5,0,10*ROW('Water Data'!C80))),BS86="",ISNUMBER(OFFSET('Water Data'!$C$5,0,10*ROW('Water Data'!C80)))),100-OFFSET('Water Data'!$C$5,0,10*ROW('Water Data'!C80)),NA())))</f>
        <v>#N/A</v>
      </c>
      <c r="E86" s="133" t="e">
        <f ca="1">+IF(AND(ISNUMBER(OFFSET('Water Data'!$C$7,0,10*ROW('Water Data'!D80))),BT86="Yes"),OFFSET('Water Data'!$C$7,0,10*ROW('Water Data'!C80)),IF(AND(ISNUMBER(OFFSET('Water Data'!$C$7,0,10*ROW('Water Data'!C80))),BT86="No",ISNUMBER(OFFSET('Water Data'!$C$7,0,10*ROW('Water Data'!C80)))),CONCATENATE("[",ROUND(OFFSET('Water Data'!$C$7,0,10*ROW('Water Data'!C80)),0),"]"),IF(AND(ISNUMBER(OFFSET('Water Data'!$C$7,0,10*ROW('Water Data'!C80))),BT86="",ISNUMBER(OFFSET('Water Data'!$C$7,0,10*ROW('Water Data'!C80)))),OFFSET('Water Data'!$C$7,0,10*ROW('Water Data'!C80)),NA())))</f>
        <v>#N/A</v>
      </c>
      <c r="F86" s="133" t="e">
        <f ca="1">+IF(AND(ISNUMBER(OFFSET('Water Data'!$C$10,0,10*ROW('Water Data'!C80))),BU86="Yes"),OFFSET('Water Data'!$C$10,0,10*ROW('Water Data'!C80)),IF(AND(ISNUMBER(OFFSET('Water Data'!$C$10,0,10*ROW('Water Data'!C80))),BU86="No",ISNUMBER(OFFSET('Water Data'!$C$10,0,10*ROW('Water Data'!C80)))),CONCATENATE("[",ROUND(OFFSET('Water Data'!$C$10,0,10*ROW('Water Data'!C80)),0),"]"),IF(AND(ISNUMBER(OFFSET('Water Data'!$C$10,0,10*ROW('Water Data'!C80))),BU86="",ISNUMBER(OFFSET('Water Data'!$C$10,0,10*ROW('Water Data'!C80)))),OFFSET('Water Data'!$C$10,0,10*ROW('Water Data'!C80)),NA())))</f>
        <v>#N/A</v>
      </c>
      <c r="G86" s="133" t="e">
        <f ca="1">+IF(AND(ISNUMBER(OFFSET('Water Data'!$D$5,0,10*ROW('Water Data'!D80))),BV86="Yes"),100-OFFSET('Water Data'!$D$5,0,10*ROW('Water Data'!D80)),IF(AND(ISNUMBER(OFFSET('Water Data'!$D$5,0,10*ROW('Water Data'!D80))),BV86="No",ISNUMBER(OFFSET('Water Data'!$D$5,0,10*ROW('Water Data'!D80)))),CONCATENATE("[",ROUND(100-OFFSET('Water Data'!$D$5,0,10*ROW('Water Data'!D80)),0),"]"),IF(AND(ISNUMBER(OFFSET('Water Data'!$D$5,0,10*ROW('Water Data'!D80))),BV86="",ISNUMBER(OFFSET('Water Data'!$D$5,0,10*ROW('Water Data'!D80)))),100-OFFSET('Water Data'!$D$5,0,10*ROW('Water Data'!D80)),NA())))</f>
        <v>#N/A</v>
      </c>
      <c r="H86" s="133" t="e">
        <f ca="1">+IF(AND(ISNUMBER(OFFSET('Water Data'!$D$7,0,10*ROW('Water Data'!D80))),BW86="Yes"),OFFSET('Water Data'!$D$7,0,10*ROW('Water Data'!D80)),IF(AND(ISNUMBER(OFFSET('Water Data'!$D$7,0,10*ROW('Water Data'!D80))),BW86="No",ISNUMBER(OFFSET('Water Data'!$D$7,0,10*ROW('Water Data'!D80)))),CONCATENATE("[",ROUND(OFFSET('Water Data'!$C$7,0,10*ROW('Water Data'!D80)),0),"]"),IF(AND(ISNUMBER(OFFSET('Water Data'!$D$7,0,10*ROW('Water Data'!D80))),BW86="",ISNUMBER(OFFSET('Water Data'!$D$7,0,10*ROW('Water Data'!D80)))),OFFSET('Water Data'!$D$7,0,10*ROW('Water Data'!D80)),NA())))</f>
        <v>#N/A</v>
      </c>
      <c r="I86" s="133" t="e">
        <f ca="1">+IF(AND(ISNUMBER(OFFSET('Water Data'!$D$10,0,10*ROW('Water Data'!D80))),BX86="Yes"),OFFSET('Water Data'!$D$10,0,10*ROW('Water Data'!D80)),IF(AND(ISNUMBER(OFFSET('Water Data'!$D$10,0,10*ROW('Water Data'!D80))),BX86="No",ISNUMBER(OFFSET('Water Data'!$D$10,0,10*ROW('Water Data'!D80)))),CONCATENATE("[",ROUND(OFFSET('Water Data'!$D$10,0,10*ROW('Water Data'!D80)),0),"]"),IF(AND(ISNUMBER(OFFSET('Water Data'!$D$10,0,10*ROW('Water Data'!D80))),BX86="",ISNUMBER(OFFSET('Water Data'!$D$10,0,10*ROW('Water Data'!D80)))),OFFSET('Water Data'!$D$10,0,10*ROW('Water Data'!D80)),NA())))</f>
        <v>#N/A</v>
      </c>
      <c r="J86" s="133" t="e">
        <f ca="1">+IF(AND(ISNUMBER(OFFSET('Water Data'!$E$5,0,10*ROW('Water Data'!E80))),BY86="Yes"),100-OFFSET('Water Data'!$E$5,0,10*ROW('Water Data'!E80)),IF(AND(ISNUMBER(OFFSET('Water Data'!$E$5,0,10*ROW('Water Data'!E80))),BY86="No",ISNUMBER(OFFSET('Water Data'!$E$5,0,10*ROW('Water Data'!E80)))),CONCATENATE("[",ROUND(100-OFFSET('Water Data'!$E$5,0,10*ROW('Water Data'!E80)),0),"]"),IF(AND(ISNUMBER(OFFSET('Water Data'!$E$5,0,10*ROW('Water Data'!E80))),BY86="",ISNUMBER(OFFSET('Water Data'!$E$5,0,10*ROW('Water Data'!E80)))),100-OFFSET('Water Data'!$E$5,0,10*ROW('Water Data'!E80)),NA())))</f>
        <v>#N/A</v>
      </c>
      <c r="K86" s="133" t="e">
        <f ca="1">+IF(AND(ISNUMBER(OFFSET('Water Data'!$E$7,0,10*ROW('Water Data'!E80))),BZ86="Yes"),OFFSET('Water Data'!$E$7,0,10*ROW('Water Data'!E80)),IF(AND(ISNUMBER(OFFSET('Water Data'!$E$7,0,10*ROW('Water Data'!E80))),BZ86="No",ISNUMBER(OFFSET('Water Data'!$E$7,0,10*ROW('Water Data'!E80)))),CONCATENATE("[",ROUND(OFFSET('Water Data'!$E$7,0,10*ROW('Water Data'!E80)),0),"]"),IF(AND(ISNUMBER(OFFSET('Water Data'!$E$7,0,10*ROW('Water Data'!E80))),BZ86="",ISNUMBER(OFFSET('Water Data'!$E$7,0,10*ROW('Water Data'!E80)))),OFFSET('Water Data'!$E$7,0,10*ROW('Water Data'!E80)),NA())))</f>
        <v>#N/A</v>
      </c>
      <c r="L86" s="133" t="e">
        <f ca="1">+IF(AND(ISNUMBER(OFFSET('Water Data'!$E$10,0,10*ROW('Water Data'!E80))),CA86="Yes"),OFFSET('Water Data'!$E$10,0,10*ROW('Water Data'!E80)),IF(AND(ISNUMBER(OFFSET('Water Data'!$E$10,0,10*ROW('Water Data'!E80))),CA86="No",ISNUMBER(OFFSET('Water Data'!$E$10,0,10*ROW('Water Data'!E80)))),CONCATENATE("[",ROUND(OFFSET('Water Data'!$E$10,0,10*ROW('Water Data'!E80)),0),"]"),IF(AND(ISNUMBER(OFFSET('Water Data'!$E$10,0,10*ROW('Water Data'!E80))),CA86="",ISNUMBER(OFFSET('Water Data'!$E$10,0,10*ROW('Water Data'!E80)))),OFFSET('Water Data'!$E$10,0,10*ROW('Water Data'!E80)),NA())))</f>
        <v>#N/A</v>
      </c>
      <c r="M86" s="133" t="e">
        <f ca="1">+IF(AND(ISNUMBER(OFFSET('Water Data'!$F$5,0,10*ROW('Water Data'!F80))),CB86="Yes"),100-OFFSET('Water Data'!$F$5,0,10*ROW('Water Data'!F80)),IF(AND(ISNUMBER(OFFSET('Water Data'!$F$5,0,10*ROW('Water Data'!F80))),CB86="No",ISNUMBER(OFFSET('Water Data'!$F$5,0,10*ROW('Water Data'!F80)))),CONCATENATE("[",ROUND(100-OFFSET('Water Data'!$F$5,0,10*ROW('Water Data'!F80)),0),"]"),IF(AND(ISNUMBER(OFFSET('Water Data'!$F$5,0,10*ROW('Water Data'!F80))),CB86="",ISNUMBER(OFFSET('Water Data'!$F$5,0,10*ROW('Water Data'!F80)))),100-OFFSET('Water Data'!$F$5,0,10*ROW('Water Data'!F80)),NA())))</f>
        <v>#N/A</v>
      </c>
      <c r="N86" s="133" t="e">
        <f ca="1">+IF(AND(ISNUMBER(OFFSET('Water Data'!$F$7,0,10*ROW('Water Data'!F80))),CC86="Yes"),OFFSET('Water Data'!$F$7,0,10*ROW('Water Data'!F80)),IF(AND(ISNUMBER(OFFSET('Water Data'!$F$7,0,10*ROW('Water Data'!F80))),CC86="No",ISNUMBER(OFFSET('Water Data'!$F$7,0,10*ROW('Water Data'!F80)))),CONCATENATE("[",ROUND(OFFSET('Water Data'!$F$7,0,10*ROW('Water Data'!F80)),0),"]"),IF(AND(ISNUMBER(OFFSET('Water Data'!$F$7,0,10*ROW('Water Data'!F80))),CC86="",ISNUMBER(OFFSET('Water Data'!$F$7,0,10*ROW('Water Data'!F80)))),OFFSET('Water Data'!$F$7,0,10*ROW('Water Data'!F80)),NA())))</f>
        <v>#N/A</v>
      </c>
      <c r="O86" s="133" t="e">
        <f ca="1">+IF(AND(ISNUMBER(OFFSET('Water Data'!$F$10,0,10*ROW('Water Data'!F80))),CD86="Yes"),OFFSET('Water Data'!$F$10,0,10*ROW('Water Data'!F80)),IF(AND(ISNUMBER(OFFSET('Water Data'!$F$10,0,10*ROW('Water Data'!F80))),CD86="No",ISNUMBER(OFFSET('Water Data'!$F$10,0,10*ROW('Water Data'!F80)))),CONCATENATE("[",ROUND(OFFSET('Water Data'!$F$10,0,10*ROW('Water Data'!F80)),0),"]"),IF(AND(ISNUMBER(OFFSET('Water Data'!$F$10,0,10*ROW('Water Data'!F80))),CD86="",ISNUMBER(OFFSET('Water Data'!$F$10,0,10*ROW('Water Data'!F80)))),OFFSET('Water Data'!$F$10,0,10*ROW('Water Data'!F80)),NA())))</f>
        <v>#N/A</v>
      </c>
      <c r="P86" s="133" t="e">
        <f ca="1">+IF(AND(ISNUMBER(OFFSET('Water Data'!$G$5,0,10*ROW('Water Data'!G80))),CE86="Yes"),100-OFFSET('Water Data'!$G$5,0,10*ROW('Water Data'!G80)),IF(AND(ISNUMBER(OFFSET('Water Data'!$G$5,0,10*ROW('Water Data'!G80))),CE86="No",ISNUMBER(OFFSET('Water Data'!$G$5,0,10*ROW('Water Data'!G80)))),CONCATENATE("[",ROUND(100-OFFSET('Water Data'!$G$5,0,10*ROW('Water Data'!G80)),0),"]"),IF(AND(ISNUMBER(OFFSET('Water Data'!$G$5,0,10*ROW('Water Data'!G80))),CE86="",ISNUMBER(OFFSET('Water Data'!$G$5,0,10*ROW('Water Data'!G80)))),100-OFFSET('Water Data'!$G$5,0,10*ROW('Water Data'!G80)),NA())))</f>
        <v>#N/A</v>
      </c>
      <c r="Q86" s="133" t="e">
        <f ca="1">+IF(AND(ISNUMBER(OFFSET('Water Data'!$G$7,0,10*ROW('Water Data'!G80))),CF86="Yes"),OFFSET('Water Data'!$G$7,0,10*ROW('Water Data'!G80)),IF(AND(ISNUMBER(OFFSET('Water Data'!$G$7,0,10*ROW('Water Data'!G80))),CF86="No",ISNUMBER(OFFSET('Water Data'!$G$7,0,10*ROW('Water Data'!G80)))),CONCATENATE("[",ROUND(OFFSET('Water Data'!$G$7,0,10*ROW('Water Data'!G80)),0),"]"),IF(AND(ISNUMBER(OFFSET('Water Data'!$G$7,0,10*ROW('Water Data'!G80))),CF86="",ISNUMBER(OFFSET('Water Data'!$G$7,0,10*ROW('Water Data'!G80)))),OFFSET('Water Data'!$G$7,0,10*ROW('Water Data'!G80)),NA())))</f>
        <v>#N/A</v>
      </c>
      <c r="R86" s="133" t="e">
        <f ca="1">+IF(AND(ISNUMBER(OFFSET('Water Data'!$G$10,0,10*ROW('Water Data'!G80))),CG86="Yes"),OFFSET('Water Data'!$G$10,0,10*ROW('Water Data'!G80)),IF(AND(ISNUMBER(OFFSET('Water Data'!$G$10,0,10*ROW('Water Data'!G80))),CG86="No",ISNUMBER(OFFSET('Water Data'!$G$10,0,10*ROW('Water Data'!G80)))),CONCATENATE("[",ROUND(OFFSET('Water Data'!$G$10,0,10*ROW('Water Data'!G80)),0),"]"),IF(AND(ISNUMBER(OFFSET('Water Data'!$G$10,0,10*ROW('Water Data'!G80))),CG86="",ISNUMBER(OFFSET('Water Data'!$G$10,0,10*ROW('Water Data'!G80)))),OFFSET('Water Data'!$G$10,0,10*ROW('Water Data'!G80)),NA())))</f>
        <v>#N/A</v>
      </c>
      <c r="S86" s="133" t="e">
        <f ca="1">+IF(AND(ISNUMBER(OFFSET('Water Data'!$H$5,0,10*ROW('Water Data'!H80))),CH86="Yes"),100-OFFSET('Water Data'!$H$5,0,10*ROW('Water Data'!H80)),IF(AND(ISNUMBER(OFFSET('Water Data'!$H$5,0,10*ROW('Water Data'!H80))),CH86="No",ISNUMBER(OFFSET('Water Data'!$H$5,0,10*ROW('Water Data'!H80)))),CONCATENATE("[",ROUND(100-OFFSET('Water Data'!$H$5,0,10*ROW('Water Data'!H80)),0),"]"),IF(AND(ISNUMBER(OFFSET('Water Data'!$H$5,0,10*ROW('Water Data'!H80))),CH86="",ISNUMBER(OFFSET('Water Data'!$H$5,0,10*ROW('Water Data'!H80)))),100-OFFSET('Water Data'!$H$5,0,10*ROW('Water Data'!H80)),NA())))</f>
        <v>#N/A</v>
      </c>
      <c r="T86" s="133" t="e">
        <f ca="1">+IF(AND(ISNUMBER(OFFSET('Water Data'!$H$7,0,10*ROW('Water Data'!H80))),CI86="Yes"),OFFSET('Water Data'!$H$7,0,10*ROW('Water Data'!H80)),IF(AND(ISNUMBER(OFFSET('Water Data'!$H$7,0,10*ROW('Water Data'!H80))),CI86="No",ISNUMBER(OFFSET('Water Data'!$H$7,0,10*ROW('Water Data'!H80)))),CONCATENATE("[",ROUND(OFFSET('Water Data'!$H$7,0,10*ROW('Water Data'!H80)),0),"]"),IF(AND(ISNUMBER(OFFSET('Water Data'!$H$7,0,10*ROW('Water Data'!H80))),CI86="",ISNUMBER(OFFSET('Water Data'!$H$7,0,10*ROW('Water Data'!H80)))),OFFSET('Water Data'!$H$7,0,10*ROW('Water Data'!H80)),NA())))</f>
        <v>#N/A</v>
      </c>
      <c r="U86" s="133" t="e">
        <f ca="1">+IF(AND(ISNUMBER(OFFSET('Water Data'!$H$10,0,10*ROW('Water Data'!H80))),CJ86="Yes"),OFFSET('Water Data'!$H$10,0,10*ROW('Water Data'!H80)),IF(AND(ISNUMBER(OFFSET('Water Data'!$H$10,0,10*ROW('Water Data'!H80))),CJ86="No",ISNUMBER(OFFSET('Water Data'!$H$10,0,10*ROW('Water Data'!H80)))),CONCATENATE("[",ROUND(OFFSET('Water Data'!$H$10,0,10*ROW('Water Data'!H80)),0),"]"),IF(AND(ISNUMBER(OFFSET('Water Data'!$H$10,0,10*ROW('Water Data'!H80))),CJ86="",ISNUMBER(OFFSET('Water Data'!$H$10,0,10*ROW('Water Data'!H80)))),OFFSET('Water Data'!$H$10,0,10*ROW('Water Data'!H80)),NA())))</f>
        <v>#N/A</v>
      </c>
      <c r="V86" s="134" t="e">
        <f ca="1">+IF(AND(ISNUMBER(OFFSET('Sanitation Data'!$C$5,0,10*ROW('Sanitation Data'!C80))),CK86="Yes"),100-OFFSET('Sanitation Data'!$C$5,0,10*ROW('Sanitation Data'!C80)),IF(AND(ISNUMBER(OFFSET('Sanitation Data'!$C$5,0,10*ROW('Sanitation Data'!C80))),CK86="No",ISNUMBER(OFFSET('Sanitation Data'!$C$5,0,10*ROW('Sanitation Data'!C80)))),CONCATENATE("[",ROUND(100-OFFSET('Sanitation Data'!$C$5,0,10*ROW('Sanitation Data'!C80)),0),"]"),IF(AND(ISNUMBER(OFFSET('Sanitation Data'!$C$5,0,10*ROW('Sanitation Data'!C80))),CK86="",ISNUMBER(OFFSET('Sanitation Data'!$C$5,0,10*ROW('Sanitation Data'!C80)))),100-OFFSET('Sanitation Data'!$C$5,0,10*ROW('Sanitation Data'!C80)),NA())))</f>
        <v>#N/A</v>
      </c>
      <c r="W86" s="134" t="e">
        <f ca="1">+IF(AND(ISNUMBER(OFFSET('Sanitation Data'!$C$7,0,10*ROW('Sanitation Data'!C80))),CL86="Yes"),OFFSET('Sanitation Data'!$C$7,0,10*ROW('Sanitation Data'!C80)),IF(AND(ISNUMBER(OFFSET('Sanitation Data'!$C$7,0,10*ROW('Sanitation Data'!C80))),CL86="No",ISNUMBER(OFFSET('Sanitation Data'!$C$7,0,10*ROW('Sanitation Data'!C80)))),CONCATENATE("[",ROUND(OFFSET('Sanitation Data'!$C$7,0,10*ROW('Sanitation Data'!C80)),0),"]"),IF(AND(ISNUMBER(OFFSET('Sanitation Data'!$C$7,0,10*ROW('Sanitation Data'!C80))),CL86="",ISNUMBER(OFFSET('Sanitation Data'!$C$7,0,10*ROW('Sanitation Data'!C80)))),OFFSET('Sanitation Data'!$C$7,0,10*ROW('Sanitation Data'!C80)),NA())))</f>
        <v>#N/A</v>
      </c>
      <c r="X86" s="134" t="e">
        <f ca="1">+IF(AND(ISNUMBER(OFFSET('Sanitation Data'!$C$11,0,10*ROW('Sanitation Data'!C80))),CM86="Yes"),OFFSET('Sanitation Data'!$C$11,0,10*ROW('Sanitation Data'!C80)),IF(AND(ISNUMBER(OFFSET('Sanitation Data'!$C$11,0,10*ROW('Sanitation Data'!C80))),CM86="No",ISNUMBER(OFFSET('Sanitation Data'!$C$11,0,10*ROW('Sanitation Data'!C80)))),CONCATENATE("[",ROUND(OFFSET('Sanitation Data'!$C$11,0,10*ROW('Sanitation Data'!C80)),0),"]"),IF(AND(ISNUMBER(OFFSET('Sanitation Data'!$C$11,0,10*ROW('Sanitation Data'!C80))),CM86="",ISNUMBER(OFFSET('Sanitation Data'!$C$11,0,10*ROW('Sanitation Data'!C80)))),OFFSET('Sanitation Data'!$C$11,0,10*ROW('Sanitation Data'!C80)),NA())))</f>
        <v>#N/A</v>
      </c>
      <c r="Y86" s="134" t="e">
        <f ca="1">+IF(AND(ISNUMBER(OFFSET('Sanitation Data'!$C$12,0,10*ROW('Sanitation Data'!C80))),CN86="Yes"),OFFSET('Sanitation Data'!$C$12,0,10*ROW('Sanitation Data'!C80)),IF(AND(ISNUMBER(OFFSET('Sanitation Data'!$C$12,0,10*ROW('Sanitation Data'!C80))),CN86="No",ISNUMBER(OFFSET('Sanitation Data'!$C$12,0,10*ROW('Sanitation Data'!C80)))),CONCATENATE("[",ROUND(OFFSET('Sanitation Data'!$C$12,0,10*ROW('Sanitation Data'!C80)),0),"]"),IF(AND(ISNUMBER(OFFSET('Sanitation Data'!$C$12,0,10*ROW('Sanitation Data'!C80))),CN86="",ISNUMBER(OFFSET('Sanitation Data'!$C$12,0,10*ROW('Sanitation Data'!C80)))),OFFSET('Sanitation Data'!$C$12,0,10*ROW('Sanitation Data'!C80)),NA())))</f>
        <v>#N/A</v>
      </c>
      <c r="Z86" s="134" t="e">
        <f ca="1">+IF(AND(ISNUMBER(OFFSET('Sanitation Data'!$C$13,0,10*ROW('Sanitation Data'!C80))),CO86="Yes"),OFFSET('Sanitation Data'!$C$13,0,10*ROW('Sanitation Data'!C80)),IF(AND(ISNUMBER(OFFSET('Sanitation Data'!$C$13,0,10*ROW('Sanitation Data'!C80))),CO86="No",ISNUMBER(OFFSET('Sanitation Data'!$C$13,0,10*ROW('Sanitation Data'!C80)))),CONCATENATE("[",ROUND(OFFSET('Sanitation Data'!$C$13,0,10*ROW('Sanitation Data'!C80)),0),"]"),IF(AND(ISNUMBER(OFFSET('Sanitation Data'!$C$13,0,10*ROW('Sanitation Data'!C80))),CO86="",ISNUMBER(OFFSET('Sanitation Data'!$C$13,0,10*ROW('Sanitation Data'!C80)))),OFFSET('Sanitation Data'!$C$13,0,10*ROW('Sanitation Data'!C80)),NA())))</f>
        <v>#N/A</v>
      </c>
      <c r="AA86" s="134" t="e">
        <f ca="1">+IF(AND(ISNUMBER(OFFSET('Sanitation Data'!$D$5,0,10*ROW('Sanitation Data'!D80))),CP86="Yes"),100-OFFSET('Sanitation Data'!$D$5,0,10*ROW('Sanitation Data'!D80)),IF(AND(ISNUMBER(OFFSET('Sanitation Data'!$D$5,0,10*ROW('Sanitation Data'!D80))),CP86="No",ISNUMBER(OFFSET('Sanitation Data'!$D$5,0,10*ROW('Sanitation Data'!D80)))),CONCATENATE("[",ROUND(100-OFFSET('Sanitation Data'!$D$5,0,10*ROW('Sanitation Data'!D80)),0),"]"),IF(AND(ISNUMBER(OFFSET('Sanitation Data'!$D$5,0,10*ROW('Sanitation Data'!D80))),CP86="",ISNUMBER(OFFSET('Sanitation Data'!$D$5,0,10*ROW('Sanitation Data'!D80)))),100-OFFSET('Sanitation Data'!$D$5,0,10*ROW('Sanitation Data'!D80)),NA())))</f>
        <v>#N/A</v>
      </c>
      <c r="AB86" s="134" t="e">
        <f ca="1">+IF(AND(ISNUMBER(OFFSET('Sanitation Data'!$D$7,0,10*ROW('Sanitation Data'!D80))),CQ86="Yes"),OFFSET('Sanitation Data'!$D$7,0,10*ROW('Sanitation Data'!G80)),IF(AND(ISNUMBER(OFFSET('Sanitation Data'!$D$7,0,10*ROW('Sanitation Data'!D80))),CQ86="No",ISNUMBER(OFFSET('Sanitation Data'!$D$7,0,10*ROW('Sanitation Data'!D80)))),CONCATENATE("[",ROUND(OFFSET('Sanitation Data'!$D$7,0,10*ROW('Sanitation Data'!D80)),0),"]"),IF(AND(ISNUMBER(OFFSET('Sanitation Data'!$D$7,0,10*ROW('Sanitation Data'!D80))),CQ86="",ISNUMBER(OFFSET('Sanitation Data'!$D$7,0,10*ROW('Sanitation Data'!D80)))),OFFSET('Sanitation Data'!$D$7,0,10*ROW('Sanitation Data'!D80)),NA())))</f>
        <v>#N/A</v>
      </c>
      <c r="AC86" s="134" t="e">
        <f ca="1">+IF(AND(ISNUMBER(OFFSET('Sanitation Data'!$D$11,0,10*ROW('Sanitation Data'!D80))),CR86="Yes"),OFFSET('Sanitation Data'!$D$11,0,10*ROW('Sanitation Data'!D80)),IF(AND(ISNUMBER(OFFSET('Sanitation Data'!$D$11,0,10*ROW('Sanitation Data'!D80))),CR86="No",ISNUMBER(OFFSET('Sanitation Data'!$D$11,0,10*ROW('Sanitation Data'!D80)))),CONCATENATE("[",ROUND(OFFSET('Sanitation Data'!$D$11,0,10*ROW('Sanitation Data'!D80)),0),"]"),IF(AND(ISNUMBER(OFFSET('Sanitation Data'!$D$11,0,10*ROW('Sanitation Data'!D80))),CR86="",ISNUMBER(OFFSET('Sanitation Data'!$D$11,0,10*ROW('Sanitation Data'!D80)))),OFFSET('Sanitation Data'!$D$11,0,10*ROW('Sanitation Data'!D80)),NA())))</f>
        <v>#N/A</v>
      </c>
      <c r="AD86" s="134" t="e">
        <f ca="1">+IF(AND(ISNUMBER(OFFSET('Sanitation Data'!$D$12,0,10*ROW('Sanitation Data'!D80))),CS86="Yes"),OFFSET('Sanitation Data'!$D$12,0,10*ROW('Sanitation Data'!D80)),IF(AND(ISNUMBER(OFFSET('Sanitation Data'!$D$12,0,10*ROW('Sanitation Data'!D80))),CS86="No",ISNUMBER(OFFSET('Sanitation Data'!$D$12,0,10*ROW('Sanitation Data'!D80)))),CONCATENATE("[",ROUND(OFFSET('Sanitation Data'!$D$12,0,10*ROW('Sanitation Data'!D80)),0),"]"),IF(AND(ISNUMBER(OFFSET('Sanitation Data'!$D$12,0,10*ROW('Sanitation Data'!D80))),CS86="",ISNUMBER(OFFSET('Sanitation Data'!$D$12,0,10*ROW('Sanitation Data'!D80)))),OFFSET('Sanitation Data'!$D$12,0,10*ROW('Sanitation Data'!D80)),NA())))</f>
        <v>#N/A</v>
      </c>
      <c r="AE86" s="134" t="e">
        <f ca="1">+IF(AND(ISNUMBER(OFFSET('Sanitation Data'!$D$13,0,10*ROW('Sanitation Data'!D80))),CT86="Yes"),OFFSET('Sanitation Data'!$D$13,0,10*ROW('Sanitation Data'!D80)),IF(AND(ISNUMBER(OFFSET('Sanitation Data'!$D$13,0,10*ROW('Sanitation Data'!D80))),CT86="No",ISNUMBER(OFFSET('Sanitation Data'!$D$13,0,10*ROW('Sanitation Data'!D80)))),CONCATENATE("[",ROUND(OFFSET('Sanitation Data'!$D$13,0,10*ROW('Sanitation Data'!D80)),0),"]"),IF(AND(ISNUMBER(OFFSET('Sanitation Data'!$D$13,0,10*ROW('Sanitation Data'!D80))),CT86="",ISNUMBER(OFFSET('Sanitation Data'!$D$13,0,10*ROW('Sanitation Data'!D80)))),OFFSET('Sanitation Data'!$D$13,0,10*ROW('Sanitation Data'!D80)),NA())))</f>
        <v>#N/A</v>
      </c>
      <c r="AF86" s="134" t="e">
        <f ca="1">+IF(AND(ISNUMBER(OFFSET('Sanitation Data'!$E$5,0,10*ROW('Sanitation Data'!E80))),CU86="Yes"),100-OFFSET('Sanitation Data'!$E$5,0,10*ROW('Sanitation Data'!E80)),IF(AND(ISNUMBER(OFFSET('Sanitation Data'!$E$5,0,10*ROW('Sanitation Data'!E80))),CU86="No",ISNUMBER(OFFSET('Sanitation Data'!$E$5,0,10*ROW('Sanitation Data'!E80)))),CONCATENATE("[",ROUND(100-OFFSET('Sanitation Data'!$E$5,0,10*ROW('Sanitation Data'!E80)),0),"]"),IF(AND(ISNUMBER(OFFSET('Sanitation Data'!$E$5,0,10*ROW('Sanitation Data'!E80))),CU86="",ISNUMBER(OFFSET('Sanitation Data'!$E$5,0,10*ROW('Sanitation Data'!E80)))),100-OFFSET('Sanitation Data'!$E$5,0,10*ROW('Sanitation Data'!E80)),NA())))</f>
        <v>#N/A</v>
      </c>
      <c r="AG86" s="134" t="e">
        <f ca="1">+IF(AND(ISNUMBER(OFFSET('Sanitation Data'!$E$7,0,10*ROW('Sanitation Data'!E80))),CV86="Yes"),OFFSET('Sanitation Data'!$E$7,0,10*ROW('Sanitation Data'!E80)),IF(AND(ISNUMBER(OFFSET('Sanitation Data'!$E$7,0,10*ROW('Sanitation Data'!E80))),CV86="No",ISNUMBER(OFFSET('Sanitation Data'!$E$7,0,10*ROW('Sanitation Data'!E80)))),CONCATENATE("[",ROUND(OFFSET('Sanitation Data'!$E$7,0,10*ROW('Sanitation Data'!E80)),0),"]"),IF(AND(ISNUMBER(OFFSET('Sanitation Data'!$E$7,0,10*ROW('Sanitation Data'!E80))),CV86="",ISNUMBER(OFFSET('Sanitation Data'!$E$7,0,10*ROW('Sanitation Data'!E80)))),OFFSET('Sanitation Data'!$E$7,0,10*ROW('Sanitation Data'!E80)),NA())))</f>
        <v>#N/A</v>
      </c>
      <c r="AH86" s="134" t="e">
        <f ca="1">+IF(AND(ISNUMBER(OFFSET('Sanitation Data'!$E$11,0,10*ROW('Sanitation Data'!E80))),CW86="Yes"),OFFSET('Sanitation Data'!$E$11,0,10*ROW('Sanitation Data'!E80)),IF(AND(ISNUMBER(OFFSET('Sanitation Data'!$E$11,0,10*ROW('Sanitation Data'!E80))),CW86="No",ISNUMBER(OFFSET('Sanitation Data'!$E$11,0,10*ROW('Sanitation Data'!E80)))),CONCATENATE("[",ROUND(OFFSET('Sanitation Data'!$E$11,0,10*ROW('Sanitation Data'!E80)),0),"]"),IF(AND(ISNUMBER(OFFSET('Sanitation Data'!$E$11,0,10*ROW('Sanitation Data'!E80))),CW86="",ISNUMBER(OFFSET('Sanitation Data'!$E$11,0,10*ROW('Sanitation Data'!E80)))),OFFSET('Sanitation Data'!$E$11,0,10*ROW('Sanitation Data'!E80)),NA())))</f>
        <v>#N/A</v>
      </c>
      <c r="AI86" s="134" t="e">
        <f ca="1">+IF(AND(ISNUMBER(OFFSET('Sanitation Data'!$E$12,0,10*ROW('Sanitation Data'!E80))),CX86="Yes"),OFFSET('Sanitation Data'!$E$12,0,10*ROW('Sanitation Data'!E80)),IF(AND(ISNUMBER(OFFSET('Sanitation Data'!$E$12,0,10*ROW('Sanitation Data'!E80))),CX86="No",ISNUMBER(OFFSET('Sanitation Data'!$E$12,0,10*ROW('Sanitation Data'!E80)))),CONCATENATE("[",ROUND(OFFSET('Sanitation Data'!$E$12,0,10*ROW('Sanitation Data'!E80)),0),"]"),IF(AND(ISNUMBER(OFFSET('Sanitation Data'!$E$12,0,10*ROW('Sanitation Data'!E80))),CX86="",ISNUMBER(OFFSET('Sanitation Data'!$E$12,0,10*ROW('Sanitation Data'!E80)))),OFFSET('Sanitation Data'!$E$12,0,10*ROW('Sanitation Data'!E80)),NA())))</f>
        <v>#N/A</v>
      </c>
      <c r="AJ86" s="134" t="e">
        <f ca="1">+IF(AND(ISNUMBER(OFFSET('Sanitation Data'!$E$13,0,10*ROW('Sanitation Data'!E80))),CY86="Yes"),OFFSET('Sanitation Data'!$E$13,0,10*ROW('Sanitation Data'!E80)),IF(AND(ISNUMBER(OFFSET('Sanitation Data'!$E$13,0,10*ROW('Sanitation Data'!E80))),CY86="No",ISNUMBER(OFFSET('Sanitation Data'!$E$13,0,10*ROW('Sanitation Data'!E80)))),CONCATENATE("[",ROUND(OFFSET('Sanitation Data'!$E$13,0,10*ROW('Sanitation Data'!E80)),0),"]"),IF(AND(ISNUMBER(OFFSET('Sanitation Data'!$E$13,0,10*ROW('Sanitation Data'!E80))),CY86="",ISNUMBER(OFFSET('Sanitation Data'!$E$13,0,10*ROW('Sanitation Data'!E80)))),OFFSET('Sanitation Data'!$E$13,0,10*ROW('Sanitation Data'!E80)),NA())))</f>
        <v>#N/A</v>
      </c>
      <c r="AK86" s="134" t="e">
        <f ca="1">+IF(AND(ISNUMBER(OFFSET('Sanitation Data'!$F$5,0,10*ROW('Sanitation Data'!F80))),CZ86="Yes"),100-OFFSET('Sanitation Data'!$F$5,0,10*ROW('Sanitation Data'!F80)),IF(AND(ISNUMBER(OFFSET('Sanitation Data'!$F$5,0,10*ROW('Sanitation Data'!F80))),CZ86="No",ISNUMBER(OFFSET('Sanitation Data'!$F$5,0,10*ROW('Sanitation Data'!F80)))),CONCATENATE("[",ROUND(100-OFFSET('Sanitation Data'!$F$5,0,10*ROW('Sanitation Data'!F80)),0),"]"),IF(AND(ISNUMBER(OFFSET('Sanitation Data'!$F$5,0,10*ROW('Sanitation Data'!F80))),CZ86="",ISNUMBER(OFFSET('Sanitation Data'!$F$5,0,10*ROW('Sanitation Data'!F80)))),100-OFFSET('Sanitation Data'!$F$5,0,10*ROW('Sanitation Data'!F80)),NA())))</f>
        <v>#N/A</v>
      </c>
      <c r="AL86" s="134" t="e">
        <f ca="1">+IF(AND(ISNUMBER(OFFSET('Sanitation Data'!$F$7,0,10*ROW('Sanitation Data'!F80))),DA86="Yes"),OFFSET('Sanitation Data'!$F$7,0,10*ROW('Sanitation Data'!F80)),IF(AND(ISNUMBER(OFFSET('Sanitation Data'!$F$7,0,10*ROW('Sanitation Data'!F80))),DA86="No",ISNUMBER(OFFSET('Sanitation Data'!$F$7,0,10*ROW('Sanitation Data'!F80)))),CONCATENATE("[",ROUND(OFFSET('Sanitation Data'!$F$7,0,10*ROW('Sanitation Data'!F80)),0),"]"),IF(AND(ISNUMBER(OFFSET('Sanitation Data'!$F$7,0,10*ROW('Sanitation Data'!F80))),DA86="",ISNUMBER(OFFSET('Sanitation Data'!$F$7,0,10*ROW('Sanitation Data'!F80)))),OFFSET('Sanitation Data'!$F$7,0,10*ROW('Sanitation Data'!F80)),NA())))</f>
        <v>#N/A</v>
      </c>
      <c r="AM86" s="134" t="e">
        <f ca="1">+IF(AND(ISNUMBER(OFFSET('Sanitation Data'!$F$11,0,10*ROW('Sanitation Data'!F80))),DB86="Yes"),OFFSET('Sanitation Data'!$F$11,0,10*ROW('Sanitation Data'!F80)),IF(AND(ISNUMBER(OFFSET('Sanitation Data'!$F$11,0,10*ROW('Sanitation Data'!F80))),DB86="No",ISNUMBER(OFFSET('Sanitation Data'!$F$11,0,10*ROW('Sanitation Data'!F80)))),CONCATENATE("[",ROUND(OFFSET('Sanitation Data'!$F$11,0,10*ROW('Sanitation Data'!F80)),0),"]"),IF(AND(ISNUMBER(OFFSET('Sanitation Data'!$F$11,0,10*ROW('Sanitation Data'!F80))),DB86="",ISNUMBER(OFFSET('Sanitation Data'!$F$11,0,10*ROW('Sanitation Data'!F80)))),OFFSET('Sanitation Data'!$F$11,0,10*ROW('Sanitation Data'!F80)),NA())))</f>
        <v>#N/A</v>
      </c>
      <c r="AN86" s="134" t="e">
        <f ca="1">+IF(AND(ISNUMBER(OFFSET('Sanitation Data'!$F$12,0,10*ROW('Sanitation Data'!F80))),DC86="Yes"),OFFSET('Sanitation Data'!$F$12,0,10*ROW('Sanitation Data'!F80)),IF(AND(ISNUMBER(OFFSET('Sanitation Data'!$F$12,0,10*ROW('Sanitation Data'!F80))),DC86="No",ISNUMBER(OFFSET('Sanitation Data'!$F$12,0,10*ROW('Sanitation Data'!F80)))),CONCATENATE("[",ROUND(OFFSET('Sanitation Data'!$F$12,0,10*ROW('Sanitation Data'!F80)),0),"]"),IF(AND(ISNUMBER(OFFSET('Sanitation Data'!$F$12,0,10*ROW('Sanitation Data'!F80))),DC86="",ISNUMBER(OFFSET('Sanitation Data'!$F$12,0,10*ROW('Sanitation Data'!F80)))),OFFSET('Sanitation Data'!$F$12,0,10*ROW('Sanitation Data'!F80)),NA())))</f>
        <v>#N/A</v>
      </c>
      <c r="AO86" s="134" t="e">
        <f ca="1">+IF(AND(ISNUMBER(OFFSET('Sanitation Data'!$F$13,0,10*ROW('Sanitation Data'!F80))),DD86="Yes"),OFFSET('Sanitation Data'!$F$13,0,10*ROW('Sanitation Data'!F80)),IF(AND(ISNUMBER(OFFSET('Sanitation Data'!$F$13,0,10*ROW('Sanitation Data'!F80))),DD86="No",ISNUMBER(OFFSET('Sanitation Data'!$F$13,0,10*ROW('Sanitation Data'!F80)))),CONCATENATE("[",ROUND(OFFSET('Sanitation Data'!$F$13,0,10*ROW('Sanitation Data'!F80)),0),"]"),IF(AND(ISNUMBER(OFFSET('Sanitation Data'!$F$13,0,10*ROW('Sanitation Data'!F80))),DD86="",ISNUMBER(OFFSET('Sanitation Data'!$F$13,0,10*ROW('Sanitation Data'!F80)))),OFFSET('Sanitation Data'!$F$13,0,10*ROW('Sanitation Data'!F80)),NA())))</f>
        <v>#N/A</v>
      </c>
      <c r="AP86" s="134" t="e">
        <f ca="1">+IF(AND(ISNUMBER(OFFSET('Sanitation Data'!$G$5,0,10*ROW('Sanitation Data'!G80))),DE86="Yes"),100-OFFSET('Sanitation Data'!$G$5,0,10*ROW('Sanitation Data'!G80)),IF(AND(ISNUMBER(OFFSET('Sanitation Data'!$G$5,0,10*ROW('Sanitation Data'!G80))),DE86="No",ISNUMBER(OFFSET('Sanitation Data'!$G$5,0,10*ROW('Sanitation Data'!G80)))),CONCATENATE("[",ROUND(100-OFFSET('Sanitation Data'!$G$5,0,10*ROW('Sanitation Data'!G80)),0),"]"),IF(AND(ISNUMBER(OFFSET('Sanitation Data'!$G$5,0,10*ROW('Sanitation Data'!G80))),DE86="",ISNUMBER(OFFSET('Sanitation Data'!$G$5,0,10*ROW('Sanitation Data'!G80)))),100-OFFSET('Sanitation Data'!$G$5,0,10*ROW('Sanitation Data'!G80)),NA())))</f>
        <v>#N/A</v>
      </c>
      <c r="AQ86" s="134" t="e">
        <f ca="1">+IF(AND(ISNUMBER(OFFSET('Sanitation Data'!$G$7,0,10*ROW('Sanitation Data'!G80))),DF86="Yes"),OFFSET('Sanitation Data'!$G$7,0,10*ROW('Sanitation Data'!G80)),IF(AND(ISNUMBER(OFFSET('Sanitation Data'!$G$7,0,10*ROW('Sanitation Data'!G80))),DF86="No",ISNUMBER(OFFSET('Sanitation Data'!$G$7,0,10*ROW('Sanitation Data'!G80)))),CONCATENATE("[",ROUND(OFFSET('Sanitation Data'!$G$7,0,10*ROW('Sanitation Data'!G80)),0),"]"),IF(AND(ISNUMBER(OFFSET('Sanitation Data'!$G$7,0,10*ROW('Sanitation Data'!G80))),DF86="",ISNUMBER(OFFSET('Sanitation Data'!$G$7,0,10*ROW('Sanitation Data'!G80)))),OFFSET('Sanitation Data'!$G$7,0,10*ROW('Sanitation Data'!G80)),NA())))</f>
        <v>#N/A</v>
      </c>
      <c r="AR86" s="134" t="e">
        <f ca="1">+IF(AND(ISNUMBER(OFFSET('Sanitation Data'!$G$11,0,10*ROW('Sanitation Data'!G80))),DG86="Yes"),OFFSET('Sanitation Data'!$G$11,0,10*ROW('Sanitation Data'!G80)),IF(AND(ISNUMBER(OFFSET('Sanitation Data'!$G$11,0,10*ROW('Sanitation Data'!G80))),DG86="No",ISNUMBER(OFFSET('Sanitation Data'!$G$11,0,10*ROW('Sanitation Data'!G80)))),CONCATENATE("[",ROUND(OFFSET('Sanitation Data'!$G$11,0,10*ROW('Sanitation Data'!G80)),0),"]"),IF(AND(ISNUMBER(OFFSET('Sanitation Data'!$G$11,0,10*ROW('Sanitation Data'!G80))),DG86="",ISNUMBER(OFFSET('Sanitation Data'!$G$11,0,10*ROW('Sanitation Data'!G80)))),OFFSET('Sanitation Data'!$G$11,0,10*ROW('Sanitation Data'!G80)),NA())))</f>
        <v>#N/A</v>
      </c>
      <c r="AS86" s="134" t="e">
        <f ca="1">+IF(AND(ISNUMBER(OFFSET('Sanitation Data'!$G$12,0,10*ROW('Sanitation Data'!G80))),DH86="Yes"),OFFSET('Sanitation Data'!$G$12,0,10*ROW('Sanitation Data'!G80)),IF(AND(ISNUMBER(OFFSET('Sanitation Data'!$G$12,0,10*ROW('Sanitation Data'!G80))),DH86="No",ISNUMBER(OFFSET('Sanitation Data'!$G$12,0,10*ROW('Sanitation Data'!G80)))),CONCATENATE("[",ROUND(OFFSET('Sanitation Data'!$G$12,0,10*ROW('Sanitation Data'!G80)),0),"]"),IF(AND(ISNUMBER(OFFSET('Sanitation Data'!$G$12,0,10*ROW('Sanitation Data'!G80))),DH86="",ISNUMBER(OFFSET('Sanitation Data'!$G$12,0,10*ROW('Sanitation Data'!G80)))),OFFSET('Sanitation Data'!$G$12,0,10*ROW('Sanitation Data'!G80)),NA())))</f>
        <v>#N/A</v>
      </c>
      <c r="AT86" s="134" t="e">
        <f ca="1">+IF(AND(ISNUMBER(OFFSET('Sanitation Data'!$G$13,0,10*ROW('Sanitation Data'!G80))),DI86="Yes"),OFFSET('Sanitation Data'!$G$13,0,10*ROW('Sanitation Data'!G80)),IF(AND(ISNUMBER(OFFSET('Sanitation Data'!$G$13,0,10*ROW('Sanitation Data'!G80))),DI86="No",ISNUMBER(OFFSET('Sanitation Data'!$G$13,0,10*ROW('Sanitation Data'!G80)))),CONCATENATE("[",ROUND(OFFSET('Sanitation Data'!$G$13,0,10*ROW('Sanitation Data'!G80)),0),"]"),IF(AND(ISNUMBER(OFFSET('Sanitation Data'!$G$13,0,10*ROW('Sanitation Data'!G80))),DI86="",ISNUMBER(OFFSET('Sanitation Data'!$G$13,0,10*ROW('Sanitation Data'!G80)))),OFFSET('Sanitation Data'!$G$13,0,10*ROW('Sanitation Data'!G80)),NA())))</f>
        <v>#N/A</v>
      </c>
      <c r="AU86" s="134" t="e">
        <f ca="1">+IF(AND(ISNUMBER(OFFSET('Sanitation Data'!$H$5,0,10*ROW('Sanitation Data'!H80))),DJ86="Yes"),100-OFFSET('Sanitation Data'!$H$5,0,10*ROW('Sanitation Data'!H80)),IF(AND(ISNUMBER(OFFSET('Sanitation Data'!$H$5,0,10*ROW('Sanitation Data'!H80))),DJ86="No",ISNUMBER(OFFSET('Sanitation Data'!$H$5,0,10*ROW('Sanitation Data'!H80)))),CONCATENATE("[",ROUND(100-OFFSET('Sanitation Data'!$H$5,0,10*ROW('Sanitation Data'!H80)),0),"]"),IF(AND(ISNUMBER(OFFSET('Sanitation Data'!$H$5,0,10*ROW('Sanitation Data'!H80))),DJ86="",ISNUMBER(OFFSET('Sanitation Data'!$H$5,0,10*ROW('Sanitation Data'!H80)))),100-OFFSET('Sanitation Data'!$H$5,0,10*ROW('Sanitation Data'!H80)),NA())))</f>
        <v>#N/A</v>
      </c>
      <c r="AV86" s="134" t="e">
        <f ca="1">+IF(AND(ISNUMBER(OFFSET('Sanitation Data'!$H$7,0,10*ROW('Sanitation Data'!H80))),DK86="Yes"),OFFSET('Sanitation Data'!$H$7,0,10*ROW('Sanitation Data'!H80)),IF(AND(ISNUMBER(OFFSET('Sanitation Data'!$H$7,0,10*ROW('Sanitation Data'!H80))),DK86="No",ISNUMBER(OFFSET('Sanitation Data'!$H$7,0,10*ROW('Sanitation Data'!H80)))),CONCATENATE("[",ROUND(OFFSET('Sanitation Data'!$H$7,0,10*ROW('Sanitation Data'!H80)),0),"]"),IF(AND(ISNUMBER(OFFSET('Sanitation Data'!$H$7,0,10*ROW('Sanitation Data'!H80))),DK86="",ISNUMBER(OFFSET('Sanitation Data'!$H$7,0,10*ROW('Sanitation Data'!H80)))),OFFSET('Sanitation Data'!$H$7,0,10*ROW('Sanitation Data'!H80)),NA())))</f>
        <v>#N/A</v>
      </c>
      <c r="AW86" s="134" t="e">
        <f ca="1">+IF(AND(ISNUMBER(OFFSET('Sanitation Data'!$H$11,0,10*ROW('Sanitation Data'!H80))),DL86="Yes"),OFFSET('Sanitation Data'!$H$11,0,10*ROW('Sanitation Data'!H80)),IF(AND(ISNUMBER(OFFSET('Sanitation Data'!$H$11,0,10*ROW('Sanitation Data'!H80))),DL86="No",ISNUMBER(OFFSET('Sanitation Data'!$H$11,0,10*ROW('Sanitation Data'!H80)))),CONCATENATE("[",ROUND(OFFSET('Sanitation Data'!$H$11,0,10*ROW('Sanitation Data'!H80)),0),"]"),IF(AND(ISNUMBER(OFFSET('Sanitation Data'!$H$11,0,10*ROW('Sanitation Data'!H80))),DL86="",ISNUMBER(OFFSET('Sanitation Data'!$H$11,0,10*ROW('Sanitation Data'!H80)))),OFFSET('Sanitation Data'!$H$11,0,10*ROW('Sanitation Data'!H80)),NA())))</f>
        <v>#N/A</v>
      </c>
      <c r="AX86" s="134" t="e">
        <f ca="1">+IF(AND(ISNUMBER(OFFSET('Sanitation Data'!$H$12,0,10*ROW('Sanitation Data'!H80))),DM86="Yes"),OFFSET('Sanitation Data'!$H$12,0,10*ROW('Sanitation Data'!H80)),IF(AND(ISNUMBER(OFFSET('Sanitation Data'!$H$12,0,10*ROW('Sanitation Data'!H80))),DM86="No",ISNUMBER(OFFSET('Sanitation Data'!$H$12,0,10*ROW('Sanitation Data'!H80)))),CONCATENATE("[",ROUND(OFFSET('Sanitation Data'!$H$12,0,10*ROW('Sanitation Data'!H80)),0),"]"),IF(AND(ISNUMBER(OFFSET('Sanitation Data'!$H$12,0,10*ROW('Sanitation Data'!H80))),DM86="",ISNUMBER(OFFSET('Sanitation Data'!$H$12,0,10*ROW('Sanitation Data'!H80)))),OFFSET('Sanitation Data'!$H$12,0,10*ROW('Sanitation Data'!H80)),NA())))</f>
        <v>#N/A</v>
      </c>
      <c r="AY86" s="134" t="e">
        <f ca="1">+IF(AND(ISNUMBER(OFFSET('Sanitation Data'!$H$13,0,10*ROW('Sanitation Data'!H80))),DN86="Yes"),OFFSET('Sanitation Data'!$H$13,0,10*ROW('Sanitation Data'!H80)),IF(AND(ISNUMBER(OFFSET('Sanitation Data'!$H$13,0,10*ROW('Sanitation Data'!H80))),DN86="No",ISNUMBER(OFFSET('Sanitation Data'!$H$13,0,10*ROW('Sanitation Data'!H80)))),CONCATENATE("[",ROUND(OFFSET('Sanitation Data'!$H$13,0,10*ROW('Sanitation Data'!H80)),0),"]"),IF(AND(ISNUMBER(OFFSET('Sanitation Data'!$H$13,0,10*ROW('Sanitation Data'!H80))),DN86="",ISNUMBER(OFFSET('Sanitation Data'!$H$13,0,10*ROW('Sanitation Data'!H80)))),OFFSET('Sanitation Data'!$H$13,0,10*ROW('Sanitation Data'!H80)),NA())))</f>
        <v>#N/A</v>
      </c>
      <c r="AZ86" s="135" t="e">
        <f ca="1">+IF(AND(ISNUMBER(OFFSET('Hygiene Data'!$C$6,0,10*ROW('Hygiene Data'!C80))),DO86="Yes"),OFFSET('Hygiene Data'!$C$6,0,10*ROW('Hygiene Data'!C80)),IF(AND(ISNUMBER(OFFSET('Hygiene Data'!$C$6,0,10*ROW('Hygiene Data'!C80))),DO86="No",ISNUMBER(OFFSET('Hygiene Data'!$C$6,0,10*ROW('Hygiene Data'!C80)))),CONCATENATE("[",ROUND(OFFSET('Hygiene Data'!$C$6,0,10*ROW('Hygiene Data'!C80)),0),"]"),IF(AND(ISNUMBER(OFFSET('Hygiene Data'!$C$6,0,10*ROW('Hygiene Data'!C80))),DO86="",ISNUMBER(OFFSET('Hygiene Data'!$C$6,0,10*ROW('Hygiene Data'!C80)))),OFFSET('Hygiene Data'!$C$6,0,10*ROW('Hygiene Data'!C80)),NA())))</f>
        <v>#N/A</v>
      </c>
      <c r="BA86" s="135" t="e">
        <f ca="1">+IF(AND(ISNUMBER(OFFSET('Hygiene Data'!$C$8,0,10*ROW('Hygiene Data'!C80))),DP86="Yes"),OFFSET('Hygiene Data'!$C$8,0,10*ROW('Hygiene Data'!C80)),IF(AND(ISNUMBER(OFFSET('Hygiene Data'!$C$8,0,10*ROW('Hygiene Data'!C80))),DP86="No",ISNUMBER(OFFSET('Hygiene Data'!$C$8,0,10*ROW('Hygiene Data'!C80)))),CONCATENATE("[",ROUND(OFFSET('Hygiene Data'!$C$8,0,10*ROW('Hygiene Data'!C80)),0),"]"),IF(AND(ISNUMBER(OFFSET('Hygiene Data'!$C$8,0,10*ROW('Hygiene Data'!C80))),DP86="",ISNUMBER(OFFSET('Hygiene Data'!$C$8,0,10*ROW('Hygiene Data'!C80)))),OFFSET('Hygiene Data'!$C$8,0,10*ROW('Hygiene Data'!C80)),NA())))</f>
        <v>#N/A</v>
      </c>
      <c r="BB86" s="135" t="e">
        <f ca="1">+IF(AND(ISNUMBER(OFFSET('Hygiene Data'!$C$10,0,10*ROW('Hygiene Data'!C80))),DQ86="Yes"),OFFSET('Hygiene Data'!$C$10,0,10*ROW('Hygiene Data'!C80)),IF(AND(ISNUMBER(OFFSET('Hygiene Data'!$C$10,0,10*ROW('Hygiene Data'!C80))),DQ86="No",ISNUMBER(OFFSET('Hygiene Data'!$C$10,0,10*ROW('Hygiene Data'!C80)))),CONCATENATE("[",ROUND(OFFSET('Hygiene Data'!$C$10,0,10*ROW('Hygiene Data'!C80)),0),"]"),IF(AND(ISNUMBER(OFFSET('Hygiene Data'!$C$10,0,10*ROW('Hygiene Data'!C80))),DQ86="",ISNUMBER(OFFSET('Hygiene Data'!$C$10,0,10*ROW('Hygiene Data'!C80)))),OFFSET('Hygiene Data'!$C$10,0,10*ROW('Hygiene Data'!C80)),NA())))</f>
        <v>#N/A</v>
      </c>
      <c r="BC86" s="135" t="e">
        <f ca="1">+IF(AND(ISNUMBER(OFFSET('Hygiene Data'!$D$6,0,10*ROW('Hygiene Data'!D80))),DR86="Yes"),OFFSET('Hygiene Data'!$D$6,0,10*ROW('Hygiene Data'!D80)),IF(AND(ISNUMBER(OFFSET('Hygiene Data'!$D$6,0,10*ROW('Hygiene Data'!D80))),DR86="No",ISNUMBER(OFFSET('Hygiene Data'!$D$6,0,10*ROW('Hygiene Data'!D80)))),CONCATENATE("[",ROUND(OFFSET('Hygiene Data'!$D$6,0,10*ROW('Hygiene Data'!D80)),0),"]"),IF(AND(ISNUMBER(OFFSET('Hygiene Data'!$D$6,0,10*ROW('Hygiene Data'!D80))),DR86="",ISNUMBER(OFFSET('Hygiene Data'!$D$6,0,10*ROW('Hygiene Data'!D80)))),OFFSET('Hygiene Data'!$D$6,0,10*ROW('Hygiene Data'!D80)),NA())))</f>
        <v>#N/A</v>
      </c>
      <c r="BD86" s="135" t="e">
        <f ca="1">+IF(AND(ISNUMBER(OFFSET('Hygiene Data'!$D$8,0,10*ROW('Hygiene Data'!D80))),DS86="Yes"),OFFSET('Hygiene Data'!$D$8,0,10*ROW('Hygiene Data'!D80)),IF(AND(ISNUMBER(OFFSET('Hygiene Data'!$D$8,0,10*ROW('Hygiene Data'!D80))),DS86="No",ISNUMBER(OFFSET('Hygiene Data'!$D$8,0,10*ROW('Hygiene Data'!D80)))),CONCATENATE("[",ROUND(OFFSET('Hygiene Data'!$D$8,0,10*ROW('Hygiene Data'!D80)),0),"]"),IF(AND(ISNUMBER(OFFSET('Hygiene Data'!$D$8,0,10*ROW('Hygiene Data'!D80))),DS86="",ISNUMBER(OFFSET('Hygiene Data'!$D$8,0,10*ROW('Hygiene Data'!D80)))),OFFSET('Hygiene Data'!$D$8,0,10*ROW('Hygiene Data'!D80)),NA())))</f>
        <v>#N/A</v>
      </c>
      <c r="BE86" s="135" t="e">
        <f ca="1">+IF(AND(ISNUMBER(OFFSET('Hygiene Data'!$D$10,0,10*ROW('Hygiene Data'!D80))),DT86="Yes"),OFFSET('Hygiene Data'!$D$10,0,10*ROW('Hygiene Data'!D80)),IF(AND(ISNUMBER(OFFSET('Hygiene Data'!$D$10,0,10*ROW('Hygiene Data'!D80))),DT86="No",ISNUMBER(OFFSET('Hygiene Data'!$D$10,0,10*ROW('Hygiene Data'!D80)))),CONCATENATE("[",ROUND(OFFSET('Hygiene Data'!$D$10,0,10*ROW('Hygiene Data'!D80)),0),"]"),IF(AND(ISNUMBER(OFFSET('Hygiene Data'!$D$10,0,10*ROW('Hygiene Data'!D80))),DT86="",ISNUMBER(OFFSET('Hygiene Data'!$D$10,0,10*ROW('Hygiene Data'!D80)))),OFFSET('Hygiene Data'!$D$10,0,10*ROW('Hygiene Data'!D80)),NA())))</f>
        <v>#N/A</v>
      </c>
      <c r="BF86" s="135" t="e">
        <f ca="1">+IF(AND(ISNUMBER(OFFSET('Hygiene Data'!$E$6,0,10*ROW('Hygiene Data'!E80))),DU86="Yes"),OFFSET('Hygiene Data'!$E$6,0,10*ROW('Hygiene Data'!E80)),IF(AND(ISNUMBER(OFFSET('Hygiene Data'!$E$6,0,10*ROW('Hygiene Data'!E80))),DU86="No",ISNUMBER(OFFSET('Hygiene Data'!$E$6,0,10*ROW('Hygiene Data'!E80)))),CONCATENATE("[",ROUND(OFFSET('Hygiene Data'!$E$6,0,10*ROW('Hygiene Data'!E80)),0),"]"),IF(AND(ISNUMBER(OFFSET('Hygiene Data'!$E$6,0,10*ROW('Hygiene Data'!E80))),DU86="",ISNUMBER(OFFSET('Hygiene Data'!$E$6,0,10*ROW('Hygiene Data'!E80)))),OFFSET('Hygiene Data'!$E$6,0,10*ROW('Hygiene Data'!E80)),NA())))</f>
        <v>#N/A</v>
      </c>
      <c r="BG86" s="135" t="e">
        <f ca="1">+IF(AND(ISNUMBER(OFFSET('Hygiene Data'!$E$8,0,10*ROW('Hygiene Data'!E80))),DV86="Yes"),OFFSET('Hygiene Data'!$E$8,0,10*ROW('Hygiene Data'!E80)),IF(AND(ISNUMBER(OFFSET('Hygiene Data'!$E$8,0,10*ROW('Hygiene Data'!E80))),DV86="No",ISNUMBER(OFFSET('Hygiene Data'!$E$8,0,10*ROW('Hygiene Data'!E80)))),CONCATENATE("[",ROUND(OFFSET('Hygiene Data'!$E$8,0,10*ROW('Hygiene Data'!E80)),0),"]"),IF(AND(ISNUMBER(OFFSET('Hygiene Data'!$E$8,0,10*ROW('Hygiene Data'!E80))),DV86="",ISNUMBER(OFFSET('Hygiene Data'!$E$8,0,10*ROW('Hygiene Data'!E80)))),OFFSET('Hygiene Data'!$E$8,0,10*ROW('Hygiene Data'!E80)),NA())))</f>
        <v>#N/A</v>
      </c>
      <c r="BH86" s="135" t="e">
        <f ca="1">+IF(AND(ISNUMBER(OFFSET('Hygiene Data'!$E$10,0,10*ROW('Hygiene Data'!E80))),DW86="Yes"),OFFSET('Hygiene Data'!$E$10,0,10*ROW('Hygiene Data'!E80)),IF(AND(ISNUMBER(OFFSET('Hygiene Data'!$E$10,0,10*ROW('Hygiene Data'!E80))),DW86="No",ISNUMBER(OFFSET('Hygiene Data'!$E$10,0,10*ROW('Hygiene Data'!E80)))),CONCATENATE("[",ROUND(OFFSET('Hygiene Data'!$E$10,0,10*ROW('Hygiene Data'!E80)),0),"]"),IF(AND(ISNUMBER(OFFSET('Hygiene Data'!$E$10,0,10*ROW('Hygiene Data'!E80))),DW86="",ISNUMBER(OFFSET('Hygiene Data'!$E$10,0,10*ROW('Hygiene Data'!E80)))),OFFSET('Hygiene Data'!$E$10,0,10*ROW('Hygiene Data'!E80)),NA())))</f>
        <v>#N/A</v>
      </c>
      <c r="BI86" s="135" t="e">
        <f ca="1">+IF(AND(ISNUMBER(OFFSET('Hygiene Data'!$F$6,0,10*ROW('Hygiene Data'!F80))),DX86="Yes"),OFFSET('Hygiene Data'!$F$6,0,10*ROW('Hygiene Data'!F80)),IF(AND(ISNUMBER(OFFSET('Hygiene Data'!$F$6,0,10*ROW('Hygiene Data'!F80))),DX86="No",ISNUMBER(OFFSET('Hygiene Data'!$F$6,0,10*ROW('Hygiene Data'!F80)))),CONCATENATE("[",ROUND(OFFSET('Hygiene Data'!$F$6,0,10*ROW('Hygiene Data'!F80)),0),"]"),IF(AND(ISNUMBER(OFFSET('Hygiene Data'!$F$6,0,10*ROW('Hygiene Data'!F80))),DX86="",ISNUMBER(OFFSET('Hygiene Data'!$F$6,0,10*ROW('Hygiene Data'!F80)))),OFFSET('Hygiene Data'!$F$6,0,10*ROW('Hygiene Data'!F80)),NA())))</f>
        <v>#N/A</v>
      </c>
      <c r="BJ86" s="135" t="e">
        <f ca="1">+IF(AND(ISNUMBER(OFFSET('Hygiene Data'!$F$8,0,10*ROW('Hygiene Data'!F80))),DY86="Yes"),OFFSET('Hygiene Data'!$F$8,0,10*ROW('Hygiene Data'!F80)),IF(AND(ISNUMBER(OFFSET('Hygiene Data'!$F$8,0,10*ROW('Hygiene Data'!F80))),DY86="No",ISNUMBER(OFFSET('Hygiene Data'!$F$8,0,10*ROW('Hygiene Data'!F80)))),CONCATENATE("[",ROUND(OFFSET('Hygiene Data'!$F$8,0,10*ROW('Hygiene Data'!F80)),0),"]"),IF(AND(ISNUMBER(OFFSET('Hygiene Data'!$F$8,0,10*ROW('Hygiene Data'!F80))),DY86="",ISNUMBER(OFFSET('Hygiene Data'!$F$8,0,10*ROW('Hygiene Data'!F80)))),OFFSET('Hygiene Data'!$F$8,0,10*ROW('Hygiene Data'!F80)),NA())))</f>
        <v>#N/A</v>
      </c>
      <c r="BK86" s="135" t="e">
        <f ca="1">+IF(AND(ISNUMBER(OFFSET('Hygiene Data'!$F$10,0,10*ROW('Hygiene Data'!F80))),DZ86="Yes"),OFFSET('Hygiene Data'!$F$10,0,10*ROW('Hygiene Data'!F80)),IF(AND(ISNUMBER(OFFSET('Hygiene Data'!$F$10,0,10*ROW('Hygiene Data'!F80))),DZ86="No",ISNUMBER(OFFSET('Hygiene Data'!$F$10,0,10*ROW('Hygiene Data'!F80)))),CONCATENATE("[",ROUND(OFFSET('Hygiene Data'!$F$10,0,10*ROW('Hygiene Data'!F80)),0),"]"),IF(AND(ISNUMBER(OFFSET('Hygiene Data'!$F$10,0,10*ROW('Hygiene Data'!F80))),DZ86="",ISNUMBER(OFFSET('Hygiene Data'!$F$10,0,10*ROW('Hygiene Data'!F80)))),OFFSET('Hygiene Data'!$F$10,0,10*ROW('Hygiene Data'!F80)),NA())))</f>
        <v>#N/A</v>
      </c>
      <c r="BL86" s="135" t="e">
        <f ca="1">+IF(AND(ISNUMBER(OFFSET('Hygiene Data'!$G$6,0,10*ROW('Hygiene Data'!G80))),EA86="Yes"),OFFSET('Hygiene Data'!$G$6,0,10*ROW('Hygiene Data'!G80)),IF(AND(ISNUMBER(OFFSET('Hygiene Data'!$G$6,0,10*ROW('Hygiene Data'!G80))),EA86="No",ISNUMBER(OFFSET('Hygiene Data'!$G$6,0,10*ROW('Hygiene Data'!G80)))),CONCATENATE("[",ROUND(OFFSET('Hygiene Data'!$G$6,0,10*ROW('Hygiene Data'!G80)),0),"]"),IF(AND(ISNUMBER(OFFSET('Hygiene Data'!$G$6,0,10*ROW('Hygiene Data'!G80))),EA86="",ISNUMBER(OFFSET('Hygiene Data'!$G$6,0,10*ROW('Hygiene Data'!G80)))),OFFSET('Hygiene Data'!$G$6,0,10*ROW('Hygiene Data'!G80)),NA())))</f>
        <v>#N/A</v>
      </c>
      <c r="BM86" s="135" t="e">
        <f ca="1">+IF(AND(ISNUMBER(OFFSET('Hygiene Data'!$G$8,0,10*ROW('Hygiene Data'!G80))),EB86="Yes"),OFFSET('Hygiene Data'!$G$8,0,10*ROW('Hygiene Data'!G80)),IF(AND(ISNUMBER(OFFSET('Hygiene Data'!$G$8,0,10*ROW('Hygiene Data'!G80))),EB86="No",ISNUMBER(OFFSET('Hygiene Data'!$G$8,0,10*ROW('Hygiene Data'!G80)))),CONCATENATE("[",ROUND(OFFSET('Hygiene Data'!$G$8,0,10*ROW('Hygiene Data'!G80)),0),"]"),IF(AND(ISNUMBER(OFFSET('Hygiene Data'!$G$8,0,10*ROW('Hygiene Data'!G80))),EB86="",ISNUMBER(OFFSET('Hygiene Data'!$G$8,0,10*ROW('Hygiene Data'!G80)))),OFFSET('Hygiene Data'!$G$8,0,10*ROW('Hygiene Data'!G80)),NA())))</f>
        <v>#N/A</v>
      </c>
      <c r="BN86" s="135" t="e">
        <f ca="1">+IF(AND(ISNUMBER(OFFSET('Hygiene Data'!$G$10,0,10*ROW('Hygiene Data'!G80))),EC86="Yes"),OFFSET('Hygiene Data'!$G$10,0,10*ROW('Hygiene Data'!G80)),IF(AND(ISNUMBER(OFFSET('Hygiene Data'!$G$10,0,10*ROW('Hygiene Data'!G80))),EC86="No",ISNUMBER(OFFSET('Hygiene Data'!$G$10,0,10*ROW('Hygiene Data'!G80)))),CONCATENATE("[",ROUND(OFFSET('Hygiene Data'!$G$10,0,10*ROW('Hygiene Data'!G80)),0),"]"),IF(AND(ISNUMBER(OFFSET('Hygiene Data'!$G$10,0,10*ROW('Hygiene Data'!G80))),EC86="",ISNUMBER(OFFSET('Hygiene Data'!$G$10,0,10*ROW('Hygiene Data'!G80)))),OFFSET('Hygiene Data'!$G$10,0,10*ROW('Hygiene Data'!G80)),NA())))</f>
        <v>#N/A</v>
      </c>
      <c r="BO86" s="135" t="e">
        <f ca="1">+IF(AND(ISNUMBER(OFFSET('Hygiene Data'!$H$6,0,10*ROW('Hygiene Data'!H80))),ED86="Yes"),OFFSET('Hygiene Data'!$H$6,0,10*ROW('Hygiene Data'!H80)),IF(AND(ISNUMBER(OFFSET('Hygiene Data'!$H$6,0,10*ROW('Hygiene Data'!H80))),ED86="No",ISNUMBER(OFFSET('Hygiene Data'!$H$6,0,10*ROW('Hygiene Data'!H80)))),CONCATENATE("[",ROUND(OFFSET('Hygiene Data'!$H$6,0,10*ROW('Hygiene Data'!H80)),0),"]"),IF(AND(ISNUMBER(OFFSET('Hygiene Data'!$H$6,0,10*ROW('Hygiene Data'!H80))),ED86="",ISNUMBER(OFFSET('Hygiene Data'!$H$6,0,10*ROW('Hygiene Data'!H80)))),OFFSET('Hygiene Data'!$H$6,0,10*ROW('Hygiene Data'!H80)),NA())))</f>
        <v>#N/A</v>
      </c>
      <c r="BP86" s="135" t="e">
        <f ca="1">+IF(AND(ISNUMBER(OFFSET('Hygiene Data'!$H$8,0,10*ROW('Hygiene Data'!H80))),EE86="Yes"),OFFSET('Hygiene Data'!$H$8,0,10*ROW('Hygiene Data'!H80)),IF(AND(ISNUMBER(OFFSET('Hygiene Data'!$H$8,0,10*ROW('Hygiene Data'!H80))),EE86="No",ISNUMBER(OFFSET('Hygiene Data'!$H$8,0,10*ROW('Hygiene Data'!H80)))),CONCATENATE("[",ROUND(OFFSET('Hygiene Data'!$H$8,0,10*ROW('Hygiene Data'!H80)),0),"]"),IF(AND(ISNUMBER(OFFSET('Hygiene Data'!$H$8,0,10*ROW('Hygiene Data'!H80))),EE86="",ISNUMBER(OFFSET('Hygiene Data'!$H$8,0,10*ROW('Hygiene Data'!H80)))),OFFSET('Hygiene Data'!$H$8,0,10*ROW('Hygiene Data'!H80)),NA())))</f>
        <v>#N/A</v>
      </c>
      <c r="BQ86" s="135" t="e">
        <f ca="1">+IF(AND(ISNUMBER(OFFSET('Hygiene Data'!$H$10,0,10*ROW('Hygiene Data'!H80))),EF86="Yes"),OFFSET('Hygiene Data'!$H$10,0,10*ROW('Hygiene Data'!H80)),IF(AND(ISNUMBER(OFFSET('Hygiene Data'!$H$10,0,10*ROW('Hygiene Data'!H80))),EF86="No",ISNUMBER(OFFSET('Hygiene Data'!$H$10,0,10*ROW('Hygiene Data'!H80)))),CONCATENATE("[",ROUND(OFFSET('Hygiene Data'!$H$10,0,10*ROW('Hygiene Data'!H80)),0),"]"),IF(AND(ISNUMBER(OFFSET('Hygiene Data'!$H$10,0,10*ROW('Hygiene Data'!H80))),EF86="",ISNUMBER(OFFSET('Hygiene Data'!$H$10,0,10*ROW('Hygiene Data'!H80)))),OFFSET('Hygiene Data'!$H$10,0,10*ROW('Hygiene Data'!H80)),NA())))</f>
        <v>#N/A</v>
      </c>
      <c r="BS86" s="34" t="str">
        <f ca="1">+IF(OFFSET('Water Data'!$C$28,0,10*ROW('Water Data'!C80))="","",OFFSET('Water Data'!$C$28,0,10*ROW('Water Data'!C80)))</f>
        <v/>
      </c>
      <c r="BT86" s="34" t="str">
        <f ca="1">+IF(OFFSET('Water Data'!$C$29,0,10*ROW('Water Data'!C80))="","",OFFSET('Water Data'!$C$29,0,10*ROW('Water Data'!C80)))</f>
        <v/>
      </c>
      <c r="BU86" s="34" t="str">
        <f ca="1">+IF(OFFSET('Water Data'!$C$30,0,10*ROW('Water Data'!C80))="","",OFFSET('Water Data'!$C$30,0,10*ROW('Water Data'!C80)))</f>
        <v/>
      </c>
      <c r="BV86" s="34" t="str">
        <f ca="1">+IF(OFFSET('Water Data'!$D$28,0,10*ROW('Water Data'!D80))="","",OFFSET('Water Data'!$D$28,0,10*ROW('Water Data'!D80)))</f>
        <v/>
      </c>
      <c r="BW86" s="34" t="str">
        <f ca="1">+IF(OFFSET('Water Data'!$D$29,0,10*ROW('Water Data'!D80))="","",OFFSET('Water Data'!$D$29,0,10*ROW('Water Data'!D80)))</f>
        <v/>
      </c>
      <c r="BX86" s="34" t="str">
        <f ca="1">+IF(OFFSET('Water Data'!$D$30,0,10*ROW('Water Data'!D80))="","",OFFSET('Water Data'!$D$30,0,10*ROW('Water Data'!D80)))</f>
        <v/>
      </c>
      <c r="BY86" s="34" t="str">
        <f ca="1">+IF(OFFSET('Water Data'!$E$28,0,10*ROW('Water Data'!E80))="","",OFFSET('Water Data'!$E$28,0,10*ROW('Water Data'!E80)))</f>
        <v/>
      </c>
      <c r="BZ86" s="34" t="str">
        <f ca="1">+IF(OFFSET('Water Data'!$E$29,0,10*ROW('Water Data'!E80))="","",OFFSET('Water Data'!$E$29,0,10*ROW('Water Data'!E80)))</f>
        <v/>
      </c>
      <c r="CA86" s="34" t="str">
        <f ca="1">+IF(OFFSET('Water Data'!$E$30,0,10*ROW('Water Data'!E80))="","",OFFSET('Water Data'!$E$30,0,10*ROW('Water Data'!E80)))</f>
        <v/>
      </c>
      <c r="CB86" s="34" t="str">
        <f ca="1">+IF(OFFSET('Water Data'!$F$28,0,10*ROW('Water Data'!F80))="","",OFFSET('Water Data'!$F$28,0,10*ROW('Water Data'!F80)))</f>
        <v/>
      </c>
      <c r="CC86" s="34" t="str">
        <f ca="1">+IF(OFFSET('Water Data'!$F$29,0,10*ROW('Water Data'!F80))="","",OFFSET('Water Data'!$F$29,0,10*ROW('Water Data'!F80)))</f>
        <v/>
      </c>
      <c r="CD86" s="34" t="str">
        <f ca="1">+IF(OFFSET('Water Data'!$F$30,0,10*ROW('Water Data'!F80))="","",OFFSET('Water Data'!$F$30,0,10*ROW('Water Data'!F80)))</f>
        <v/>
      </c>
      <c r="CE86" s="34" t="str">
        <f ca="1">+IF(OFFSET('Water Data'!$G$28,0,10*ROW('Water Data'!G80))="","",OFFSET('Water Data'!$G$28,0,10*ROW('Water Data'!G80)))</f>
        <v/>
      </c>
      <c r="CF86" s="34" t="str">
        <f ca="1">+IF(OFFSET('Water Data'!$G$29,0,10*ROW('Water Data'!G80))="","",OFFSET('Water Data'!$G$29,0,10*ROW('Water Data'!G80)))</f>
        <v/>
      </c>
      <c r="CG86" s="34" t="str">
        <f ca="1">+IF(OFFSET('Water Data'!$G$30,0,10*ROW('Water Data'!G80))="","",OFFSET('Water Data'!$G$30,0,10*ROW('Water Data'!G80)))</f>
        <v/>
      </c>
      <c r="CH86" s="34" t="str">
        <f ca="1">+IF(OFFSET('Water Data'!$H$28,0,10*ROW('Water Data'!H80))="","",OFFSET('Water Data'!$H$28,0,10*ROW('Water Data'!H80)))</f>
        <v/>
      </c>
      <c r="CI86" s="34" t="str">
        <f ca="1">+IF(OFFSET('Water Data'!$H$29,0,10*ROW('Water Data'!H80))="","",OFFSET('Water Data'!$H$29,0,10*ROW('Water Data'!H80)))</f>
        <v/>
      </c>
      <c r="CJ86" s="34" t="str">
        <f ca="1">+IF(OFFSET('Water Data'!$H$30,0,10*ROW('Water Data'!H80))="","",OFFSET('Water Data'!$H$30,0,10*ROW('Water Data'!H80)))</f>
        <v/>
      </c>
      <c r="CK86" s="34" t="str">
        <f ca="1">+IF(OFFSET('Sanitation Data'!$C$29,0,10*ROW('Sanitation Data'!C80))="","",OFFSET('Sanitation Data'!$C$29,0,10*ROW('Sanitation Data'!C80)))</f>
        <v/>
      </c>
      <c r="CL86" s="34" t="str">
        <f ca="1">+IF(OFFSET('Sanitation Data'!$C$30,0,10*ROW('Sanitation Data'!C80))="","",OFFSET('Sanitation Data'!$C$30,0,10*ROW('Sanitation Data'!C80)))</f>
        <v/>
      </c>
      <c r="CM86" s="34" t="str">
        <f ca="1">+IF(OFFSET('Sanitation Data'!$C$31,0,10*ROW('Sanitation Data'!C80))="","",OFFSET('Sanitation Data'!$C$31,0,10*ROW('Sanitation Data'!C80)))</f>
        <v/>
      </c>
      <c r="CN86" s="34" t="str">
        <f ca="1">+IF(OFFSET('Sanitation Data'!$C$32,0,10*ROW('Sanitation Data'!C80))="","",OFFSET('Sanitation Data'!$C$32,0,10*ROW('Sanitation Data'!C80)))</f>
        <v/>
      </c>
      <c r="CO86" s="34" t="str">
        <f ca="1">+IF(OFFSET('Sanitation Data'!$C$33,0,10*ROW('Sanitation Data'!C80))="","",OFFSET('Sanitation Data'!$C$33,0,10*ROW('Sanitation Data'!C80)))</f>
        <v/>
      </c>
      <c r="CP86" s="34" t="str">
        <f ca="1">+IF(OFFSET('Sanitation Data'!$D$29,0,10*ROW('Sanitation Data'!D80))="","",OFFSET('Sanitation Data'!$D$29,0,10*ROW('Sanitation Data'!D80)))</f>
        <v/>
      </c>
      <c r="CQ86" s="34" t="str">
        <f ca="1">+IF(OFFSET('Sanitation Data'!$D$30,0,10*ROW('Sanitation Data'!D80))="","",OFFSET('Sanitation Data'!$D$30,0,10*ROW('Sanitation Data'!D80)))</f>
        <v/>
      </c>
      <c r="CR86" s="34" t="str">
        <f ca="1">+IF(OFFSET('Sanitation Data'!$D$31,0,10*ROW('Sanitation Data'!D80))="","",OFFSET('Sanitation Data'!$D$31,0,10*ROW('Sanitation Data'!D80)))</f>
        <v/>
      </c>
      <c r="CS86" s="34" t="str">
        <f ca="1">+IF(OFFSET('Sanitation Data'!$D$32,0,10*ROW('Sanitation Data'!D80))="","",OFFSET('Sanitation Data'!$D$32,0,10*ROW('Sanitation Data'!D80)))</f>
        <v/>
      </c>
      <c r="CT86" s="34" t="str">
        <f ca="1">+IF(OFFSET('Sanitation Data'!$D$33,0,10*ROW('Sanitation Data'!D80))="","",OFFSET('Sanitation Data'!$D$33,0,10*ROW('Sanitation Data'!D80)))</f>
        <v/>
      </c>
      <c r="CU86" s="34" t="str">
        <f ca="1">+IF(OFFSET('Sanitation Data'!$E$29,0,10*ROW('Sanitation Data'!E80))="","",OFFSET('Sanitation Data'!$E$29,0,10*ROW('Sanitation Data'!E80)))</f>
        <v/>
      </c>
      <c r="CV86" s="34" t="str">
        <f ca="1">+IF(OFFSET('Sanitation Data'!$E$30,0,10*ROW('Sanitation Data'!E80))="","",OFFSET('Sanitation Data'!$E$30,0,10*ROW('Sanitation Data'!E80)))</f>
        <v/>
      </c>
      <c r="CW86" s="34" t="str">
        <f ca="1">+IF(OFFSET('Sanitation Data'!$E$31,0,10*ROW('Sanitation Data'!E80))="","",OFFSET('Sanitation Data'!$E$31,0,10*ROW('Sanitation Data'!E80)))</f>
        <v/>
      </c>
      <c r="CX86" s="34" t="str">
        <f ca="1">+IF(OFFSET('Sanitation Data'!$E$32,0,10*ROW('Sanitation Data'!E80))="","",OFFSET('Sanitation Data'!$E$32,0,10*ROW('Sanitation Data'!E80)))</f>
        <v/>
      </c>
      <c r="CY86" s="34" t="str">
        <f ca="1">+IF(OFFSET('Sanitation Data'!$E$33,0,10*ROW('Sanitation Data'!E80))="","",OFFSET('Sanitation Data'!$E$33,0,10*ROW('Sanitation Data'!E80)))</f>
        <v/>
      </c>
      <c r="CZ86" s="34" t="str">
        <f ca="1">+IF(OFFSET('Sanitation Data'!$F$29,0,10*ROW('Sanitation Data'!F80))="","",OFFSET('Sanitation Data'!$F$29,0,10*ROW('Sanitation Data'!F80)))</f>
        <v/>
      </c>
      <c r="DA86" s="34" t="str">
        <f ca="1">+IF(OFFSET('Sanitation Data'!$F$30,0,10*ROW('Sanitation Data'!F80))="","",OFFSET('Sanitation Data'!$F$30,0,10*ROW('Sanitation Data'!F80)))</f>
        <v/>
      </c>
      <c r="DB86" s="34" t="str">
        <f ca="1">+IF(OFFSET('Sanitation Data'!$F$31,0,10*ROW('Sanitation Data'!F80))="","",OFFSET('Sanitation Data'!$F$31,0,10*ROW('Sanitation Data'!F80)))</f>
        <v/>
      </c>
      <c r="DC86" s="34" t="str">
        <f ca="1">+IF(OFFSET('Sanitation Data'!$F$32,0,10*ROW('Sanitation Data'!F80))="","",OFFSET('Sanitation Data'!$F$32,0,10*ROW('Sanitation Data'!F80)))</f>
        <v/>
      </c>
      <c r="DD86" s="34" t="str">
        <f ca="1">+IF(OFFSET('Sanitation Data'!$F$33,0,10*ROW('Sanitation Data'!F80))="","",OFFSET('Sanitation Data'!$F$33,0,10*ROW('Sanitation Data'!F80)))</f>
        <v/>
      </c>
      <c r="DE86" s="34" t="str">
        <f ca="1">+IF(OFFSET('Sanitation Data'!$G$29,0,10*ROW('Sanitation Data'!G80))="","",OFFSET('Sanitation Data'!$G$29,0,10*ROW('Sanitation Data'!G80)))</f>
        <v/>
      </c>
      <c r="DF86" s="34" t="str">
        <f ca="1">+IF(OFFSET('Sanitation Data'!$G$30,0,10*ROW('Sanitation Data'!G80))="","",OFFSET('Sanitation Data'!$G$30,0,10*ROW('Sanitation Data'!G80)))</f>
        <v/>
      </c>
      <c r="DG86" s="34" t="str">
        <f ca="1">+IF(OFFSET('Sanitation Data'!$G$31,0,10*ROW('Sanitation Data'!G80))="","",OFFSET('Sanitation Data'!$G$31,0,10*ROW('Sanitation Data'!G80)))</f>
        <v/>
      </c>
      <c r="DH86" s="34" t="str">
        <f ca="1">+IF(OFFSET('Sanitation Data'!$G$32,0,10*ROW('Sanitation Data'!G80))="","",OFFSET('Sanitation Data'!$G$32,0,10*ROW('Sanitation Data'!G80)))</f>
        <v/>
      </c>
      <c r="DI86" s="34" t="str">
        <f ca="1">+IF(OFFSET('Sanitation Data'!$G$33,0,10*ROW('Sanitation Data'!G80))="","",OFFSET('Sanitation Data'!$G$33,0,10*ROW('Sanitation Data'!G80)))</f>
        <v/>
      </c>
      <c r="DJ86" s="34" t="str">
        <f ca="1">+IF(OFFSET('Sanitation Data'!$H$29,0,10*ROW('Sanitation Data'!H80))="","",OFFSET('Sanitation Data'!$H$29,0,10*ROW('Sanitation Data'!H80)))</f>
        <v/>
      </c>
      <c r="DK86" s="34" t="str">
        <f ca="1">+IF(OFFSET('Sanitation Data'!$H$30,0,10*ROW('Sanitation Data'!H80))="","",OFFSET('Sanitation Data'!$H$30,0,10*ROW('Sanitation Data'!H80)))</f>
        <v/>
      </c>
      <c r="DL86" s="34" t="str">
        <f ca="1">+IF(OFFSET('Sanitation Data'!$H$31,0,10*ROW('Sanitation Data'!H80))="","",OFFSET('Sanitation Data'!$H$31,0,10*ROW('Sanitation Data'!H80)))</f>
        <v/>
      </c>
      <c r="DM86" s="34" t="str">
        <f ca="1">+IF(OFFSET('Sanitation Data'!$H$32,0,10*ROW('Sanitation Data'!H80))="","",OFFSET('Sanitation Data'!$H$32,0,10*ROW('Sanitation Data'!H80)))</f>
        <v/>
      </c>
      <c r="DN86" s="34" t="str">
        <f ca="1">+IF(OFFSET('Sanitation Data'!$H$33,0,10*ROW('Sanitation Data'!H80))="","",OFFSET('Sanitation Data'!$H$33,0,10*ROW('Sanitation Data'!H80)))</f>
        <v/>
      </c>
      <c r="DO86" s="34" t="str">
        <f ca="1">+IF(OFFSET('Hygiene Data'!$C$12,0,10*ROW('Hygiene Data'!C80))="","",OFFSET('Hygiene Data'!$C$12,0,10*ROW('Hygiene Data'!C80)))</f>
        <v/>
      </c>
      <c r="DP86" s="34" t="str">
        <f ca="1">+IF(OFFSET('Hygiene Data'!$C$13,0,10*ROW('Hygiene Data'!C80))="","",OFFSET('Hygiene Data'!$C$13,0,10*ROW('Hygiene Data'!C80)))</f>
        <v/>
      </c>
      <c r="DQ86" s="34" t="str">
        <f ca="1">+IF(OFFSET('Hygiene Data'!$C$14,0,10*ROW('Hygiene Data'!C80))="","",OFFSET('Hygiene Data'!$C$14,0,10*ROW('Hygiene Data'!C80)))</f>
        <v/>
      </c>
      <c r="DR86" s="34" t="str">
        <f ca="1">+IF(OFFSET('Hygiene Data'!$D$12,0,10*ROW('Hygiene Data'!D80))="","",OFFSET('Hygiene Data'!$D$12,0,10*ROW('Hygiene Data'!D80)))</f>
        <v/>
      </c>
      <c r="DS86" s="34" t="str">
        <f ca="1">+IF(OFFSET('Hygiene Data'!$D$13,0,10*ROW('Hygiene Data'!D80))="","",OFFSET('Hygiene Data'!$D$13,0,10*ROW('Hygiene Data'!D80)))</f>
        <v/>
      </c>
      <c r="DT86" s="34" t="str">
        <f ca="1">+IF(OFFSET('Hygiene Data'!$D$14,0,10*ROW('Hygiene Data'!D80))="","",OFFSET('Hygiene Data'!$D$14,0,10*ROW('Hygiene Data'!D80)))</f>
        <v/>
      </c>
      <c r="DU86" s="34" t="str">
        <f ca="1">+IF(OFFSET('Hygiene Data'!$E$12,0,10*ROW('Hygiene Data'!E80))="","",OFFSET('Hygiene Data'!$E$12,0,10*ROW('Hygiene Data'!E80)))</f>
        <v/>
      </c>
      <c r="DV86" s="34" t="str">
        <f ca="1">+IF(OFFSET('Hygiene Data'!$E$13,0,10*ROW('Hygiene Data'!E80))="","",OFFSET('Hygiene Data'!$E$13,0,10*ROW('Hygiene Data'!E80)))</f>
        <v/>
      </c>
      <c r="DW86" s="34" t="str">
        <f ca="1">+IF(OFFSET('Hygiene Data'!$E$14,0,10*ROW('Hygiene Data'!E80))="","",OFFSET('Hygiene Data'!$E$14,0,10*ROW('Hygiene Data'!E80)))</f>
        <v/>
      </c>
      <c r="DX86" s="34" t="str">
        <f ca="1">+IF(OFFSET('Hygiene Data'!$F$12,0,10*ROW('Hygiene Data'!F80))="","",OFFSET('Hygiene Data'!$F$12,0,10*ROW('Hygiene Data'!F80)))</f>
        <v/>
      </c>
      <c r="DY86" s="34" t="str">
        <f ca="1">+IF(OFFSET('Hygiene Data'!$F$13,0,10*ROW('Hygiene Data'!F80))="","",OFFSET('Hygiene Data'!$F$13,0,10*ROW('Hygiene Data'!F80)))</f>
        <v/>
      </c>
      <c r="DZ86" s="34" t="str">
        <f ca="1">+IF(OFFSET('Hygiene Data'!$F$14,0,10*ROW('Hygiene Data'!F80))="","",OFFSET('Hygiene Data'!$F$14,0,10*ROW('Hygiene Data'!F80)))</f>
        <v/>
      </c>
      <c r="EA86" s="34" t="str">
        <f ca="1">+IF(OFFSET('Hygiene Data'!$G$12,0,10*ROW('Hygiene Data'!G80))="","",OFFSET('Hygiene Data'!$G$12,0,10*ROW('Hygiene Data'!G80)))</f>
        <v/>
      </c>
      <c r="EB86" s="34" t="str">
        <f ca="1">+IF(OFFSET('Hygiene Data'!$G$13,0,10*ROW('Hygiene Data'!G80))="","",OFFSET('Hygiene Data'!$G$13,0,10*ROW('Hygiene Data'!G80)))</f>
        <v/>
      </c>
      <c r="EC86" s="34" t="str">
        <f ca="1">+IF(OFFSET('Hygiene Data'!$G$14,0,10*ROW('Hygiene Data'!G80))="","",OFFSET('Hygiene Data'!$G$14,0,10*ROW('Hygiene Data'!G80)))</f>
        <v/>
      </c>
      <c r="ED86" s="34" t="str">
        <f ca="1">+IF(OFFSET('Hygiene Data'!$H$12,0,10*ROW('Hygiene Data'!H80))="","",OFFSET('Hygiene Data'!$H$12,0,10*ROW('Hygiene Data'!H80)))</f>
        <v/>
      </c>
      <c r="EE86" s="34" t="str">
        <f ca="1">+IF(OFFSET('Hygiene Data'!$H$13,0,10*ROW('Hygiene Data'!H80))="","",OFFSET('Hygiene Data'!$H$13,0,10*ROW('Hygiene Data'!H80)))</f>
        <v/>
      </c>
      <c r="EF86" s="34" t="str">
        <f ca="1">+IF(OFFSET('Hygiene Data'!$H$14,0,10*ROW('Hygiene Data'!H80))="","",OFFSET('Hygiene Data'!$H$14,0,10*ROW('Hygiene Data'!H80)))</f>
        <v/>
      </c>
    </row>
    <row r="87" spans="1:136" x14ac:dyDescent="0.2">
      <c r="A87" s="50" t="str">
        <f ca="1">+IF(OFFSET('Water Data'!$B$1,0,10*ROW('Water Data'!B84))="","",OFFSET('Water Data'!$B$1,0,10*ROW('Water Data'!B84)))</f>
        <v/>
      </c>
      <c r="B87" s="50" t="str">
        <f ca="1">+IF(OFFSET('Water Data'!$A$3,0,10*ROW('Water Data'!A84))="","",OFFSET('Water Data'!$A$3,0,10*ROW('Water Data'!A84)))</f>
        <v/>
      </c>
      <c r="C87" s="50" t="str">
        <f ca="1">+IF(OFFSET('Water Data'!$C$3,0,10*ROW('Water Data'!C84))="","",OFFSET('Water Data'!$C$3,0,10*ROW('Water Data'!C84)))</f>
        <v/>
      </c>
      <c r="D87" s="133" t="e">
        <f ca="1">+IF(AND(ISNUMBER(OFFSET('Water Data'!$C$5,0,10*ROW('Water Data'!C81))),BS87="Yes"),100-OFFSET('Water Data'!$C$5,0,10*ROW('Water Data'!C81)),IF(AND(ISNUMBER(OFFSET('Water Data'!$C$5,0,10*ROW('Water Data'!C81))),BS87="No",ISNUMBER(OFFSET('Water Data'!$C$5,0,10*ROW('Water Data'!C81)))),CONCATENATE("[",ROUND(100-OFFSET('Water Data'!$C$5,0,10*ROW('Water Data'!C81)),0),"]"),IF(AND(ISNUMBER(OFFSET('Water Data'!$C$5,0,10*ROW('Water Data'!C81))),BS87="",ISNUMBER(OFFSET('Water Data'!$C$5,0,10*ROW('Water Data'!C81)))),100-OFFSET('Water Data'!$C$5,0,10*ROW('Water Data'!C81)),NA())))</f>
        <v>#N/A</v>
      </c>
      <c r="E87" s="133" t="e">
        <f ca="1">+IF(AND(ISNUMBER(OFFSET('Water Data'!$C$7,0,10*ROW('Water Data'!D81))),BT87="Yes"),OFFSET('Water Data'!$C$7,0,10*ROW('Water Data'!C81)),IF(AND(ISNUMBER(OFFSET('Water Data'!$C$7,0,10*ROW('Water Data'!C81))),BT87="No",ISNUMBER(OFFSET('Water Data'!$C$7,0,10*ROW('Water Data'!C81)))),CONCATENATE("[",ROUND(OFFSET('Water Data'!$C$7,0,10*ROW('Water Data'!C81)),0),"]"),IF(AND(ISNUMBER(OFFSET('Water Data'!$C$7,0,10*ROW('Water Data'!C81))),BT87="",ISNUMBER(OFFSET('Water Data'!$C$7,0,10*ROW('Water Data'!C81)))),OFFSET('Water Data'!$C$7,0,10*ROW('Water Data'!C81)),NA())))</f>
        <v>#N/A</v>
      </c>
      <c r="F87" s="133" t="e">
        <f ca="1">+IF(AND(ISNUMBER(OFFSET('Water Data'!$C$10,0,10*ROW('Water Data'!C81))),BU87="Yes"),OFFSET('Water Data'!$C$10,0,10*ROW('Water Data'!C81)),IF(AND(ISNUMBER(OFFSET('Water Data'!$C$10,0,10*ROW('Water Data'!C81))),BU87="No",ISNUMBER(OFFSET('Water Data'!$C$10,0,10*ROW('Water Data'!C81)))),CONCATENATE("[",ROUND(OFFSET('Water Data'!$C$10,0,10*ROW('Water Data'!C81)),0),"]"),IF(AND(ISNUMBER(OFFSET('Water Data'!$C$10,0,10*ROW('Water Data'!C81))),BU87="",ISNUMBER(OFFSET('Water Data'!$C$10,0,10*ROW('Water Data'!C81)))),OFFSET('Water Data'!$C$10,0,10*ROW('Water Data'!C81)),NA())))</f>
        <v>#N/A</v>
      </c>
      <c r="G87" s="133" t="e">
        <f ca="1">+IF(AND(ISNUMBER(OFFSET('Water Data'!$D$5,0,10*ROW('Water Data'!D81))),BV87="Yes"),100-OFFSET('Water Data'!$D$5,0,10*ROW('Water Data'!D81)),IF(AND(ISNUMBER(OFFSET('Water Data'!$D$5,0,10*ROW('Water Data'!D81))),BV87="No",ISNUMBER(OFFSET('Water Data'!$D$5,0,10*ROW('Water Data'!D81)))),CONCATENATE("[",ROUND(100-OFFSET('Water Data'!$D$5,0,10*ROW('Water Data'!D81)),0),"]"),IF(AND(ISNUMBER(OFFSET('Water Data'!$D$5,0,10*ROW('Water Data'!D81))),BV87="",ISNUMBER(OFFSET('Water Data'!$D$5,0,10*ROW('Water Data'!D81)))),100-OFFSET('Water Data'!$D$5,0,10*ROW('Water Data'!D81)),NA())))</f>
        <v>#N/A</v>
      </c>
      <c r="H87" s="133" t="e">
        <f ca="1">+IF(AND(ISNUMBER(OFFSET('Water Data'!$D$7,0,10*ROW('Water Data'!D81))),BW87="Yes"),OFFSET('Water Data'!$D$7,0,10*ROW('Water Data'!D81)),IF(AND(ISNUMBER(OFFSET('Water Data'!$D$7,0,10*ROW('Water Data'!D81))),BW87="No",ISNUMBER(OFFSET('Water Data'!$D$7,0,10*ROW('Water Data'!D81)))),CONCATENATE("[",ROUND(OFFSET('Water Data'!$C$7,0,10*ROW('Water Data'!D81)),0),"]"),IF(AND(ISNUMBER(OFFSET('Water Data'!$D$7,0,10*ROW('Water Data'!D81))),BW87="",ISNUMBER(OFFSET('Water Data'!$D$7,0,10*ROW('Water Data'!D81)))),OFFSET('Water Data'!$D$7,0,10*ROW('Water Data'!D81)),NA())))</f>
        <v>#N/A</v>
      </c>
      <c r="I87" s="133" t="e">
        <f ca="1">+IF(AND(ISNUMBER(OFFSET('Water Data'!$D$10,0,10*ROW('Water Data'!D81))),BX87="Yes"),OFFSET('Water Data'!$D$10,0,10*ROW('Water Data'!D81)),IF(AND(ISNUMBER(OFFSET('Water Data'!$D$10,0,10*ROW('Water Data'!D81))),BX87="No",ISNUMBER(OFFSET('Water Data'!$D$10,0,10*ROW('Water Data'!D81)))),CONCATENATE("[",ROUND(OFFSET('Water Data'!$D$10,0,10*ROW('Water Data'!D81)),0),"]"),IF(AND(ISNUMBER(OFFSET('Water Data'!$D$10,0,10*ROW('Water Data'!D81))),BX87="",ISNUMBER(OFFSET('Water Data'!$D$10,0,10*ROW('Water Data'!D81)))),OFFSET('Water Data'!$D$10,0,10*ROW('Water Data'!D81)),NA())))</f>
        <v>#N/A</v>
      </c>
      <c r="J87" s="133" t="e">
        <f ca="1">+IF(AND(ISNUMBER(OFFSET('Water Data'!$E$5,0,10*ROW('Water Data'!E81))),BY87="Yes"),100-OFFSET('Water Data'!$E$5,0,10*ROW('Water Data'!E81)),IF(AND(ISNUMBER(OFFSET('Water Data'!$E$5,0,10*ROW('Water Data'!E81))),BY87="No",ISNUMBER(OFFSET('Water Data'!$E$5,0,10*ROW('Water Data'!E81)))),CONCATENATE("[",ROUND(100-OFFSET('Water Data'!$E$5,0,10*ROW('Water Data'!E81)),0),"]"),IF(AND(ISNUMBER(OFFSET('Water Data'!$E$5,0,10*ROW('Water Data'!E81))),BY87="",ISNUMBER(OFFSET('Water Data'!$E$5,0,10*ROW('Water Data'!E81)))),100-OFFSET('Water Data'!$E$5,0,10*ROW('Water Data'!E81)),NA())))</f>
        <v>#N/A</v>
      </c>
      <c r="K87" s="133" t="e">
        <f ca="1">+IF(AND(ISNUMBER(OFFSET('Water Data'!$E$7,0,10*ROW('Water Data'!E81))),BZ87="Yes"),OFFSET('Water Data'!$E$7,0,10*ROW('Water Data'!E81)),IF(AND(ISNUMBER(OFFSET('Water Data'!$E$7,0,10*ROW('Water Data'!E81))),BZ87="No",ISNUMBER(OFFSET('Water Data'!$E$7,0,10*ROW('Water Data'!E81)))),CONCATENATE("[",ROUND(OFFSET('Water Data'!$E$7,0,10*ROW('Water Data'!E81)),0),"]"),IF(AND(ISNUMBER(OFFSET('Water Data'!$E$7,0,10*ROW('Water Data'!E81))),BZ87="",ISNUMBER(OFFSET('Water Data'!$E$7,0,10*ROW('Water Data'!E81)))),OFFSET('Water Data'!$E$7,0,10*ROW('Water Data'!E81)),NA())))</f>
        <v>#N/A</v>
      </c>
      <c r="L87" s="133" t="e">
        <f ca="1">+IF(AND(ISNUMBER(OFFSET('Water Data'!$E$10,0,10*ROW('Water Data'!E81))),CA87="Yes"),OFFSET('Water Data'!$E$10,0,10*ROW('Water Data'!E81)),IF(AND(ISNUMBER(OFFSET('Water Data'!$E$10,0,10*ROW('Water Data'!E81))),CA87="No",ISNUMBER(OFFSET('Water Data'!$E$10,0,10*ROW('Water Data'!E81)))),CONCATENATE("[",ROUND(OFFSET('Water Data'!$E$10,0,10*ROW('Water Data'!E81)),0),"]"),IF(AND(ISNUMBER(OFFSET('Water Data'!$E$10,0,10*ROW('Water Data'!E81))),CA87="",ISNUMBER(OFFSET('Water Data'!$E$10,0,10*ROW('Water Data'!E81)))),OFFSET('Water Data'!$E$10,0,10*ROW('Water Data'!E81)),NA())))</f>
        <v>#N/A</v>
      </c>
      <c r="M87" s="133" t="e">
        <f ca="1">+IF(AND(ISNUMBER(OFFSET('Water Data'!$F$5,0,10*ROW('Water Data'!F81))),CB87="Yes"),100-OFFSET('Water Data'!$F$5,0,10*ROW('Water Data'!F81)),IF(AND(ISNUMBER(OFFSET('Water Data'!$F$5,0,10*ROW('Water Data'!F81))),CB87="No",ISNUMBER(OFFSET('Water Data'!$F$5,0,10*ROW('Water Data'!F81)))),CONCATENATE("[",ROUND(100-OFFSET('Water Data'!$F$5,0,10*ROW('Water Data'!F81)),0),"]"),IF(AND(ISNUMBER(OFFSET('Water Data'!$F$5,0,10*ROW('Water Data'!F81))),CB87="",ISNUMBER(OFFSET('Water Data'!$F$5,0,10*ROW('Water Data'!F81)))),100-OFFSET('Water Data'!$F$5,0,10*ROW('Water Data'!F81)),NA())))</f>
        <v>#N/A</v>
      </c>
      <c r="N87" s="133" t="e">
        <f ca="1">+IF(AND(ISNUMBER(OFFSET('Water Data'!$F$7,0,10*ROW('Water Data'!F81))),CC87="Yes"),OFFSET('Water Data'!$F$7,0,10*ROW('Water Data'!F81)),IF(AND(ISNUMBER(OFFSET('Water Data'!$F$7,0,10*ROW('Water Data'!F81))),CC87="No",ISNUMBER(OFFSET('Water Data'!$F$7,0,10*ROW('Water Data'!F81)))),CONCATENATE("[",ROUND(OFFSET('Water Data'!$F$7,0,10*ROW('Water Data'!F81)),0),"]"),IF(AND(ISNUMBER(OFFSET('Water Data'!$F$7,0,10*ROW('Water Data'!F81))),CC87="",ISNUMBER(OFFSET('Water Data'!$F$7,0,10*ROW('Water Data'!F81)))),OFFSET('Water Data'!$F$7,0,10*ROW('Water Data'!F81)),NA())))</f>
        <v>#N/A</v>
      </c>
      <c r="O87" s="133" t="e">
        <f ca="1">+IF(AND(ISNUMBER(OFFSET('Water Data'!$F$10,0,10*ROW('Water Data'!F81))),CD87="Yes"),OFFSET('Water Data'!$F$10,0,10*ROW('Water Data'!F81)),IF(AND(ISNUMBER(OFFSET('Water Data'!$F$10,0,10*ROW('Water Data'!F81))),CD87="No",ISNUMBER(OFFSET('Water Data'!$F$10,0,10*ROW('Water Data'!F81)))),CONCATENATE("[",ROUND(OFFSET('Water Data'!$F$10,0,10*ROW('Water Data'!F81)),0),"]"),IF(AND(ISNUMBER(OFFSET('Water Data'!$F$10,0,10*ROW('Water Data'!F81))),CD87="",ISNUMBER(OFFSET('Water Data'!$F$10,0,10*ROW('Water Data'!F81)))),OFFSET('Water Data'!$F$10,0,10*ROW('Water Data'!F81)),NA())))</f>
        <v>#N/A</v>
      </c>
      <c r="P87" s="133" t="e">
        <f ca="1">+IF(AND(ISNUMBER(OFFSET('Water Data'!$G$5,0,10*ROW('Water Data'!G81))),CE87="Yes"),100-OFFSET('Water Data'!$G$5,0,10*ROW('Water Data'!G81)),IF(AND(ISNUMBER(OFFSET('Water Data'!$G$5,0,10*ROW('Water Data'!G81))),CE87="No",ISNUMBER(OFFSET('Water Data'!$G$5,0,10*ROW('Water Data'!G81)))),CONCATENATE("[",ROUND(100-OFFSET('Water Data'!$G$5,0,10*ROW('Water Data'!G81)),0),"]"),IF(AND(ISNUMBER(OFFSET('Water Data'!$G$5,0,10*ROW('Water Data'!G81))),CE87="",ISNUMBER(OFFSET('Water Data'!$G$5,0,10*ROW('Water Data'!G81)))),100-OFFSET('Water Data'!$G$5,0,10*ROW('Water Data'!G81)),NA())))</f>
        <v>#N/A</v>
      </c>
      <c r="Q87" s="133" t="e">
        <f ca="1">+IF(AND(ISNUMBER(OFFSET('Water Data'!$G$7,0,10*ROW('Water Data'!G81))),CF87="Yes"),OFFSET('Water Data'!$G$7,0,10*ROW('Water Data'!G81)),IF(AND(ISNUMBER(OFFSET('Water Data'!$G$7,0,10*ROW('Water Data'!G81))),CF87="No",ISNUMBER(OFFSET('Water Data'!$G$7,0,10*ROW('Water Data'!G81)))),CONCATENATE("[",ROUND(OFFSET('Water Data'!$G$7,0,10*ROW('Water Data'!G81)),0),"]"),IF(AND(ISNUMBER(OFFSET('Water Data'!$G$7,0,10*ROW('Water Data'!G81))),CF87="",ISNUMBER(OFFSET('Water Data'!$G$7,0,10*ROW('Water Data'!G81)))),OFFSET('Water Data'!$G$7,0,10*ROW('Water Data'!G81)),NA())))</f>
        <v>#N/A</v>
      </c>
      <c r="R87" s="133" t="e">
        <f ca="1">+IF(AND(ISNUMBER(OFFSET('Water Data'!$G$10,0,10*ROW('Water Data'!G81))),CG87="Yes"),OFFSET('Water Data'!$G$10,0,10*ROW('Water Data'!G81)),IF(AND(ISNUMBER(OFFSET('Water Data'!$G$10,0,10*ROW('Water Data'!G81))),CG87="No",ISNUMBER(OFFSET('Water Data'!$G$10,0,10*ROW('Water Data'!G81)))),CONCATENATE("[",ROUND(OFFSET('Water Data'!$G$10,0,10*ROW('Water Data'!G81)),0),"]"),IF(AND(ISNUMBER(OFFSET('Water Data'!$G$10,0,10*ROW('Water Data'!G81))),CG87="",ISNUMBER(OFFSET('Water Data'!$G$10,0,10*ROW('Water Data'!G81)))),OFFSET('Water Data'!$G$10,0,10*ROW('Water Data'!G81)),NA())))</f>
        <v>#N/A</v>
      </c>
      <c r="S87" s="133" t="e">
        <f ca="1">+IF(AND(ISNUMBER(OFFSET('Water Data'!$H$5,0,10*ROW('Water Data'!H81))),CH87="Yes"),100-OFFSET('Water Data'!$H$5,0,10*ROW('Water Data'!H81)),IF(AND(ISNUMBER(OFFSET('Water Data'!$H$5,0,10*ROW('Water Data'!H81))),CH87="No",ISNUMBER(OFFSET('Water Data'!$H$5,0,10*ROW('Water Data'!H81)))),CONCATENATE("[",ROUND(100-OFFSET('Water Data'!$H$5,0,10*ROW('Water Data'!H81)),0),"]"),IF(AND(ISNUMBER(OFFSET('Water Data'!$H$5,0,10*ROW('Water Data'!H81))),CH87="",ISNUMBER(OFFSET('Water Data'!$H$5,0,10*ROW('Water Data'!H81)))),100-OFFSET('Water Data'!$H$5,0,10*ROW('Water Data'!H81)),NA())))</f>
        <v>#N/A</v>
      </c>
      <c r="T87" s="133" t="e">
        <f ca="1">+IF(AND(ISNUMBER(OFFSET('Water Data'!$H$7,0,10*ROW('Water Data'!H81))),CI87="Yes"),OFFSET('Water Data'!$H$7,0,10*ROW('Water Data'!H81)),IF(AND(ISNUMBER(OFFSET('Water Data'!$H$7,0,10*ROW('Water Data'!H81))),CI87="No",ISNUMBER(OFFSET('Water Data'!$H$7,0,10*ROW('Water Data'!H81)))),CONCATENATE("[",ROUND(OFFSET('Water Data'!$H$7,0,10*ROW('Water Data'!H81)),0),"]"),IF(AND(ISNUMBER(OFFSET('Water Data'!$H$7,0,10*ROW('Water Data'!H81))),CI87="",ISNUMBER(OFFSET('Water Data'!$H$7,0,10*ROW('Water Data'!H81)))),OFFSET('Water Data'!$H$7,0,10*ROW('Water Data'!H81)),NA())))</f>
        <v>#N/A</v>
      </c>
      <c r="U87" s="133" t="e">
        <f ca="1">+IF(AND(ISNUMBER(OFFSET('Water Data'!$H$10,0,10*ROW('Water Data'!H81))),CJ87="Yes"),OFFSET('Water Data'!$H$10,0,10*ROW('Water Data'!H81)),IF(AND(ISNUMBER(OFFSET('Water Data'!$H$10,0,10*ROW('Water Data'!H81))),CJ87="No",ISNUMBER(OFFSET('Water Data'!$H$10,0,10*ROW('Water Data'!H81)))),CONCATENATE("[",ROUND(OFFSET('Water Data'!$H$10,0,10*ROW('Water Data'!H81)),0),"]"),IF(AND(ISNUMBER(OFFSET('Water Data'!$H$10,0,10*ROW('Water Data'!H81))),CJ87="",ISNUMBER(OFFSET('Water Data'!$H$10,0,10*ROW('Water Data'!H81)))),OFFSET('Water Data'!$H$10,0,10*ROW('Water Data'!H81)),NA())))</f>
        <v>#N/A</v>
      </c>
      <c r="V87" s="134" t="e">
        <f ca="1">+IF(AND(ISNUMBER(OFFSET('Sanitation Data'!$C$5,0,10*ROW('Sanitation Data'!C81))),CK87="Yes"),100-OFFSET('Sanitation Data'!$C$5,0,10*ROW('Sanitation Data'!C81)),IF(AND(ISNUMBER(OFFSET('Sanitation Data'!$C$5,0,10*ROW('Sanitation Data'!C81))),CK87="No",ISNUMBER(OFFSET('Sanitation Data'!$C$5,0,10*ROW('Sanitation Data'!C81)))),CONCATENATE("[",ROUND(100-OFFSET('Sanitation Data'!$C$5,0,10*ROW('Sanitation Data'!C81)),0),"]"),IF(AND(ISNUMBER(OFFSET('Sanitation Data'!$C$5,0,10*ROW('Sanitation Data'!C81))),CK87="",ISNUMBER(OFFSET('Sanitation Data'!$C$5,0,10*ROW('Sanitation Data'!C81)))),100-OFFSET('Sanitation Data'!$C$5,0,10*ROW('Sanitation Data'!C81)),NA())))</f>
        <v>#N/A</v>
      </c>
      <c r="W87" s="134" t="e">
        <f ca="1">+IF(AND(ISNUMBER(OFFSET('Sanitation Data'!$C$7,0,10*ROW('Sanitation Data'!C81))),CL87="Yes"),OFFSET('Sanitation Data'!$C$7,0,10*ROW('Sanitation Data'!C81)),IF(AND(ISNUMBER(OFFSET('Sanitation Data'!$C$7,0,10*ROW('Sanitation Data'!C81))),CL87="No",ISNUMBER(OFFSET('Sanitation Data'!$C$7,0,10*ROW('Sanitation Data'!C81)))),CONCATENATE("[",ROUND(OFFSET('Sanitation Data'!$C$7,0,10*ROW('Sanitation Data'!C81)),0),"]"),IF(AND(ISNUMBER(OFFSET('Sanitation Data'!$C$7,0,10*ROW('Sanitation Data'!C81))),CL87="",ISNUMBER(OFFSET('Sanitation Data'!$C$7,0,10*ROW('Sanitation Data'!C81)))),OFFSET('Sanitation Data'!$C$7,0,10*ROW('Sanitation Data'!C81)),NA())))</f>
        <v>#N/A</v>
      </c>
      <c r="X87" s="134" t="e">
        <f ca="1">+IF(AND(ISNUMBER(OFFSET('Sanitation Data'!$C$11,0,10*ROW('Sanitation Data'!C81))),CM87="Yes"),OFFSET('Sanitation Data'!$C$11,0,10*ROW('Sanitation Data'!C81)),IF(AND(ISNUMBER(OFFSET('Sanitation Data'!$C$11,0,10*ROW('Sanitation Data'!C81))),CM87="No",ISNUMBER(OFFSET('Sanitation Data'!$C$11,0,10*ROW('Sanitation Data'!C81)))),CONCATENATE("[",ROUND(OFFSET('Sanitation Data'!$C$11,0,10*ROW('Sanitation Data'!C81)),0),"]"),IF(AND(ISNUMBER(OFFSET('Sanitation Data'!$C$11,0,10*ROW('Sanitation Data'!C81))),CM87="",ISNUMBER(OFFSET('Sanitation Data'!$C$11,0,10*ROW('Sanitation Data'!C81)))),OFFSET('Sanitation Data'!$C$11,0,10*ROW('Sanitation Data'!C81)),NA())))</f>
        <v>#N/A</v>
      </c>
      <c r="Y87" s="134" t="e">
        <f ca="1">+IF(AND(ISNUMBER(OFFSET('Sanitation Data'!$C$12,0,10*ROW('Sanitation Data'!C81))),CN87="Yes"),OFFSET('Sanitation Data'!$C$12,0,10*ROW('Sanitation Data'!C81)),IF(AND(ISNUMBER(OFFSET('Sanitation Data'!$C$12,0,10*ROW('Sanitation Data'!C81))),CN87="No",ISNUMBER(OFFSET('Sanitation Data'!$C$12,0,10*ROW('Sanitation Data'!C81)))),CONCATENATE("[",ROUND(OFFSET('Sanitation Data'!$C$12,0,10*ROW('Sanitation Data'!C81)),0),"]"),IF(AND(ISNUMBER(OFFSET('Sanitation Data'!$C$12,0,10*ROW('Sanitation Data'!C81))),CN87="",ISNUMBER(OFFSET('Sanitation Data'!$C$12,0,10*ROW('Sanitation Data'!C81)))),OFFSET('Sanitation Data'!$C$12,0,10*ROW('Sanitation Data'!C81)),NA())))</f>
        <v>#N/A</v>
      </c>
      <c r="Z87" s="134" t="e">
        <f ca="1">+IF(AND(ISNUMBER(OFFSET('Sanitation Data'!$C$13,0,10*ROW('Sanitation Data'!C81))),CO87="Yes"),OFFSET('Sanitation Data'!$C$13,0,10*ROW('Sanitation Data'!C81)),IF(AND(ISNUMBER(OFFSET('Sanitation Data'!$C$13,0,10*ROW('Sanitation Data'!C81))),CO87="No",ISNUMBER(OFFSET('Sanitation Data'!$C$13,0,10*ROW('Sanitation Data'!C81)))),CONCATENATE("[",ROUND(OFFSET('Sanitation Data'!$C$13,0,10*ROW('Sanitation Data'!C81)),0),"]"),IF(AND(ISNUMBER(OFFSET('Sanitation Data'!$C$13,0,10*ROW('Sanitation Data'!C81))),CO87="",ISNUMBER(OFFSET('Sanitation Data'!$C$13,0,10*ROW('Sanitation Data'!C81)))),OFFSET('Sanitation Data'!$C$13,0,10*ROW('Sanitation Data'!C81)),NA())))</f>
        <v>#N/A</v>
      </c>
      <c r="AA87" s="134" t="e">
        <f ca="1">+IF(AND(ISNUMBER(OFFSET('Sanitation Data'!$D$5,0,10*ROW('Sanitation Data'!D81))),CP87="Yes"),100-OFFSET('Sanitation Data'!$D$5,0,10*ROW('Sanitation Data'!D81)),IF(AND(ISNUMBER(OFFSET('Sanitation Data'!$D$5,0,10*ROW('Sanitation Data'!D81))),CP87="No",ISNUMBER(OFFSET('Sanitation Data'!$D$5,0,10*ROW('Sanitation Data'!D81)))),CONCATENATE("[",ROUND(100-OFFSET('Sanitation Data'!$D$5,0,10*ROW('Sanitation Data'!D81)),0),"]"),IF(AND(ISNUMBER(OFFSET('Sanitation Data'!$D$5,0,10*ROW('Sanitation Data'!D81))),CP87="",ISNUMBER(OFFSET('Sanitation Data'!$D$5,0,10*ROW('Sanitation Data'!D81)))),100-OFFSET('Sanitation Data'!$D$5,0,10*ROW('Sanitation Data'!D81)),NA())))</f>
        <v>#N/A</v>
      </c>
      <c r="AB87" s="134" t="e">
        <f ca="1">+IF(AND(ISNUMBER(OFFSET('Sanitation Data'!$D$7,0,10*ROW('Sanitation Data'!D81))),CQ87="Yes"),OFFSET('Sanitation Data'!$D$7,0,10*ROW('Sanitation Data'!G81)),IF(AND(ISNUMBER(OFFSET('Sanitation Data'!$D$7,0,10*ROW('Sanitation Data'!D81))),CQ87="No",ISNUMBER(OFFSET('Sanitation Data'!$D$7,0,10*ROW('Sanitation Data'!D81)))),CONCATENATE("[",ROUND(OFFSET('Sanitation Data'!$D$7,0,10*ROW('Sanitation Data'!D81)),0),"]"),IF(AND(ISNUMBER(OFFSET('Sanitation Data'!$D$7,0,10*ROW('Sanitation Data'!D81))),CQ87="",ISNUMBER(OFFSET('Sanitation Data'!$D$7,0,10*ROW('Sanitation Data'!D81)))),OFFSET('Sanitation Data'!$D$7,0,10*ROW('Sanitation Data'!D81)),NA())))</f>
        <v>#N/A</v>
      </c>
      <c r="AC87" s="134" t="e">
        <f ca="1">+IF(AND(ISNUMBER(OFFSET('Sanitation Data'!$D$11,0,10*ROW('Sanitation Data'!D81))),CR87="Yes"),OFFSET('Sanitation Data'!$D$11,0,10*ROW('Sanitation Data'!D81)),IF(AND(ISNUMBER(OFFSET('Sanitation Data'!$D$11,0,10*ROW('Sanitation Data'!D81))),CR87="No",ISNUMBER(OFFSET('Sanitation Data'!$D$11,0,10*ROW('Sanitation Data'!D81)))),CONCATENATE("[",ROUND(OFFSET('Sanitation Data'!$D$11,0,10*ROW('Sanitation Data'!D81)),0),"]"),IF(AND(ISNUMBER(OFFSET('Sanitation Data'!$D$11,0,10*ROW('Sanitation Data'!D81))),CR87="",ISNUMBER(OFFSET('Sanitation Data'!$D$11,0,10*ROW('Sanitation Data'!D81)))),OFFSET('Sanitation Data'!$D$11,0,10*ROW('Sanitation Data'!D81)),NA())))</f>
        <v>#N/A</v>
      </c>
      <c r="AD87" s="134" t="e">
        <f ca="1">+IF(AND(ISNUMBER(OFFSET('Sanitation Data'!$D$12,0,10*ROW('Sanitation Data'!D81))),CS87="Yes"),OFFSET('Sanitation Data'!$D$12,0,10*ROW('Sanitation Data'!D81)),IF(AND(ISNUMBER(OFFSET('Sanitation Data'!$D$12,0,10*ROW('Sanitation Data'!D81))),CS87="No",ISNUMBER(OFFSET('Sanitation Data'!$D$12,0,10*ROW('Sanitation Data'!D81)))),CONCATENATE("[",ROUND(OFFSET('Sanitation Data'!$D$12,0,10*ROW('Sanitation Data'!D81)),0),"]"),IF(AND(ISNUMBER(OFFSET('Sanitation Data'!$D$12,0,10*ROW('Sanitation Data'!D81))),CS87="",ISNUMBER(OFFSET('Sanitation Data'!$D$12,0,10*ROW('Sanitation Data'!D81)))),OFFSET('Sanitation Data'!$D$12,0,10*ROW('Sanitation Data'!D81)),NA())))</f>
        <v>#N/A</v>
      </c>
      <c r="AE87" s="134" t="e">
        <f ca="1">+IF(AND(ISNUMBER(OFFSET('Sanitation Data'!$D$13,0,10*ROW('Sanitation Data'!D81))),CT87="Yes"),OFFSET('Sanitation Data'!$D$13,0,10*ROW('Sanitation Data'!D81)),IF(AND(ISNUMBER(OFFSET('Sanitation Data'!$D$13,0,10*ROW('Sanitation Data'!D81))),CT87="No",ISNUMBER(OFFSET('Sanitation Data'!$D$13,0,10*ROW('Sanitation Data'!D81)))),CONCATENATE("[",ROUND(OFFSET('Sanitation Data'!$D$13,0,10*ROW('Sanitation Data'!D81)),0),"]"),IF(AND(ISNUMBER(OFFSET('Sanitation Data'!$D$13,0,10*ROW('Sanitation Data'!D81))),CT87="",ISNUMBER(OFFSET('Sanitation Data'!$D$13,0,10*ROW('Sanitation Data'!D81)))),OFFSET('Sanitation Data'!$D$13,0,10*ROW('Sanitation Data'!D81)),NA())))</f>
        <v>#N/A</v>
      </c>
      <c r="AF87" s="134" t="e">
        <f ca="1">+IF(AND(ISNUMBER(OFFSET('Sanitation Data'!$E$5,0,10*ROW('Sanitation Data'!E81))),CU87="Yes"),100-OFFSET('Sanitation Data'!$E$5,0,10*ROW('Sanitation Data'!E81)),IF(AND(ISNUMBER(OFFSET('Sanitation Data'!$E$5,0,10*ROW('Sanitation Data'!E81))),CU87="No",ISNUMBER(OFFSET('Sanitation Data'!$E$5,0,10*ROW('Sanitation Data'!E81)))),CONCATENATE("[",ROUND(100-OFFSET('Sanitation Data'!$E$5,0,10*ROW('Sanitation Data'!E81)),0),"]"),IF(AND(ISNUMBER(OFFSET('Sanitation Data'!$E$5,0,10*ROW('Sanitation Data'!E81))),CU87="",ISNUMBER(OFFSET('Sanitation Data'!$E$5,0,10*ROW('Sanitation Data'!E81)))),100-OFFSET('Sanitation Data'!$E$5,0,10*ROW('Sanitation Data'!E81)),NA())))</f>
        <v>#N/A</v>
      </c>
      <c r="AG87" s="134" t="e">
        <f ca="1">+IF(AND(ISNUMBER(OFFSET('Sanitation Data'!$E$7,0,10*ROW('Sanitation Data'!E81))),CV87="Yes"),OFFSET('Sanitation Data'!$E$7,0,10*ROW('Sanitation Data'!E81)),IF(AND(ISNUMBER(OFFSET('Sanitation Data'!$E$7,0,10*ROW('Sanitation Data'!E81))),CV87="No",ISNUMBER(OFFSET('Sanitation Data'!$E$7,0,10*ROW('Sanitation Data'!E81)))),CONCATENATE("[",ROUND(OFFSET('Sanitation Data'!$E$7,0,10*ROW('Sanitation Data'!E81)),0),"]"),IF(AND(ISNUMBER(OFFSET('Sanitation Data'!$E$7,0,10*ROW('Sanitation Data'!E81))),CV87="",ISNUMBER(OFFSET('Sanitation Data'!$E$7,0,10*ROW('Sanitation Data'!E81)))),OFFSET('Sanitation Data'!$E$7,0,10*ROW('Sanitation Data'!E81)),NA())))</f>
        <v>#N/A</v>
      </c>
      <c r="AH87" s="134" t="e">
        <f ca="1">+IF(AND(ISNUMBER(OFFSET('Sanitation Data'!$E$11,0,10*ROW('Sanitation Data'!E81))),CW87="Yes"),OFFSET('Sanitation Data'!$E$11,0,10*ROW('Sanitation Data'!E81)),IF(AND(ISNUMBER(OFFSET('Sanitation Data'!$E$11,0,10*ROW('Sanitation Data'!E81))),CW87="No",ISNUMBER(OFFSET('Sanitation Data'!$E$11,0,10*ROW('Sanitation Data'!E81)))),CONCATENATE("[",ROUND(OFFSET('Sanitation Data'!$E$11,0,10*ROW('Sanitation Data'!E81)),0),"]"),IF(AND(ISNUMBER(OFFSET('Sanitation Data'!$E$11,0,10*ROW('Sanitation Data'!E81))),CW87="",ISNUMBER(OFFSET('Sanitation Data'!$E$11,0,10*ROW('Sanitation Data'!E81)))),OFFSET('Sanitation Data'!$E$11,0,10*ROW('Sanitation Data'!E81)),NA())))</f>
        <v>#N/A</v>
      </c>
      <c r="AI87" s="134" t="e">
        <f ca="1">+IF(AND(ISNUMBER(OFFSET('Sanitation Data'!$E$12,0,10*ROW('Sanitation Data'!E81))),CX87="Yes"),OFFSET('Sanitation Data'!$E$12,0,10*ROW('Sanitation Data'!E81)),IF(AND(ISNUMBER(OFFSET('Sanitation Data'!$E$12,0,10*ROW('Sanitation Data'!E81))),CX87="No",ISNUMBER(OFFSET('Sanitation Data'!$E$12,0,10*ROW('Sanitation Data'!E81)))),CONCATENATE("[",ROUND(OFFSET('Sanitation Data'!$E$12,0,10*ROW('Sanitation Data'!E81)),0),"]"),IF(AND(ISNUMBER(OFFSET('Sanitation Data'!$E$12,0,10*ROW('Sanitation Data'!E81))),CX87="",ISNUMBER(OFFSET('Sanitation Data'!$E$12,0,10*ROW('Sanitation Data'!E81)))),OFFSET('Sanitation Data'!$E$12,0,10*ROW('Sanitation Data'!E81)),NA())))</f>
        <v>#N/A</v>
      </c>
      <c r="AJ87" s="134" t="e">
        <f ca="1">+IF(AND(ISNUMBER(OFFSET('Sanitation Data'!$E$13,0,10*ROW('Sanitation Data'!E81))),CY87="Yes"),OFFSET('Sanitation Data'!$E$13,0,10*ROW('Sanitation Data'!E81)),IF(AND(ISNUMBER(OFFSET('Sanitation Data'!$E$13,0,10*ROW('Sanitation Data'!E81))),CY87="No",ISNUMBER(OFFSET('Sanitation Data'!$E$13,0,10*ROW('Sanitation Data'!E81)))),CONCATENATE("[",ROUND(OFFSET('Sanitation Data'!$E$13,0,10*ROW('Sanitation Data'!E81)),0),"]"),IF(AND(ISNUMBER(OFFSET('Sanitation Data'!$E$13,0,10*ROW('Sanitation Data'!E81))),CY87="",ISNUMBER(OFFSET('Sanitation Data'!$E$13,0,10*ROW('Sanitation Data'!E81)))),OFFSET('Sanitation Data'!$E$13,0,10*ROW('Sanitation Data'!E81)),NA())))</f>
        <v>#N/A</v>
      </c>
      <c r="AK87" s="134" t="e">
        <f ca="1">+IF(AND(ISNUMBER(OFFSET('Sanitation Data'!$F$5,0,10*ROW('Sanitation Data'!F81))),CZ87="Yes"),100-OFFSET('Sanitation Data'!$F$5,0,10*ROW('Sanitation Data'!F81)),IF(AND(ISNUMBER(OFFSET('Sanitation Data'!$F$5,0,10*ROW('Sanitation Data'!F81))),CZ87="No",ISNUMBER(OFFSET('Sanitation Data'!$F$5,0,10*ROW('Sanitation Data'!F81)))),CONCATENATE("[",ROUND(100-OFFSET('Sanitation Data'!$F$5,0,10*ROW('Sanitation Data'!F81)),0),"]"),IF(AND(ISNUMBER(OFFSET('Sanitation Data'!$F$5,0,10*ROW('Sanitation Data'!F81))),CZ87="",ISNUMBER(OFFSET('Sanitation Data'!$F$5,0,10*ROW('Sanitation Data'!F81)))),100-OFFSET('Sanitation Data'!$F$5,0,10*ROW('Sanitation Data'!F81)),NA())))</f>
        <v>#N/A</v>
      </c>
      <c r="AL87" s="134" t="e">
        <f ca="1">+IF(AND(ISNUMBER(OFFSET('Sanitation Data'!$F$7,0,10*ROW('Sanitation Data'!F81))),DA87="Yes"),OFFSET('Sanitation Data'!$F$7,0,10*ROW('Sanitation Data'!F81)),IF(AND(ISNUMBER(OFFSET('Sanitation Data'!$F$7,0,10*ROW('Sanitation Data'!F81))),DA87="No",ISNUMBER(OFFSET('Sanitation Data'!$F$7,0,10*ROW('Sanitation Data'!F81)))),CONCATENATE("[",ROUND(OFFSET('Sanitation Data'!$F$7,0,10*ROW('Sanitation Data'!F81)),0),"]"),IF(AND(ISNUMBER(OFFSET('Sanitation Data'!$F$7,0,10*ROW('Sanitation Data'!F81))),DA87="",ISNUMBER(OFFSET('Sanitation Data'!$F$7,0,10*ROW('Sanitation Data'!F81)))),OFFSET('Sanitation Data'!$F$7,0,10*ROW('Sanitation Data'!F81)),NA())))</f>
        <v>#N/A</v>
      </c>
      <c r="AM87" s="134" t="e">
        <f ca="1">+IF(AND(ISNUMBER(OFFSET('Sanitation Data'!$F$11,0,10*ROW('Sanitation Data'!F81))),DB87="Yes"),OFFSET('Sanitation Data'!$F$11,0,10*ROW('Sanitation Data'!F81)),IF(AND(ISNUMBER(OFFSET('Sanitation Data'!$F$11,0,10*ROW('Sanitation Data'!F81))),DB87="No",ISNUMBER(OFFSET('Sanitation Data'!$F$11,0,10*ROW('Sanitation Data'!F81)))),CONCATENATE("[",ROUND(OFFSET('Sanitation Data'!$F$11,0,10*ROW('Sanitation Data'!F81)),0),"]"),IF(AND(ISNUMBER(OFFSET('Sanitation Data'!$F$11,0,10*ROW('Sanitation Data'!F81))),DB87="",ISNUMBER(OFFSET('Sanitation Data'!$F$11,0,10*ROW('Sanitation Data'!F81)))),OFFSET('Sanitation Data'!$F$11,0,10*ROW('Sanitation Data'!F81)),NA())))</f>
        <v>#N/A</v>
      </c>
      <c r="AN87" s="134" t="e">
        <f ca="1">+IF(AND(ISNUMBER(OFFSET('Sanitation Data'!$F$12,0,10*ROW('Sanitation Data'!F81))),DC87="Yes"),OFFSET('Sanitation Data'!$F$12,0,10*ROW('Sanitation Data'!F81)),IF(AND(ISNUMBER(OFFSET('Sanitation Data'!$F$12,0,10*ROW('Sanitation Data'!F81))),DC87="No",ISNUMBER(OFFSET('Sanitation Data'!$F$12,0,10*ROW('Sanitation Data'!F81)))),CONCATENATE("[",ROUND(OFFSET('Sanitation Data'!$F$12,0,10*ROW('Sanitation Data'!F81)),0),"]"),IF(AND(ISNUMBER(OFFSET('Sanitation Data'!$F$12,0,10*ROW('Sanitation Data'!F81))),DC87="",ISNUMBER(OFFSET('Sanitation Data'!$F$12,0,10*ROW('Sanitation Data'!F81)))),OFFSET('Sanitation Data'!$F$12,0,10*ROW('Sanitation Data'!F81)),NA())))</f>
        <v>#N/A</v>
      </c>
      <c r="AO87" s="134" t="e">
        <f ca="1">+IF(AND(ISNUMBER(OFFSET('Sanitation Data'!$F$13,0,10*ROW('Sanitation Data'!F81))),DD87="Yes"),OFFSET('Sanitation Data'!$F$13,0,10*ROW('Sanitation Data'!F81)),IF(AND(ISNUMBER(OFFSET('Sanitation Data'!$F$13,0,10*ROW('Sanitation Data'!F81))),DD87="No",ISNUMBER(OFFSET('Sanitation Data'!$F$13,0,10*ROW('Sanitation Data'!F81)))),CONCATENATE("[",ROUND(OFFSET('Sanitation Data'!$F$13,0,10*ROW('Sanitation Data'!F81)),0),"]"),IF(AND(ISNUMBER(OFFSET('Sanitation Data'!$F$13,0,10*ROW('Sanitation Data'!F81))),DD87="",ISNUMBER(OFFSET('Sanitation Data'!$F$13,0,10*ROW('Sanitation Data'!F81)))),OFFSET('Sanitation Data'!$F$13,0,10*ROW('Sanitation Data'!F81)),NA())))</f>
        <v>#N/A</v>
      </c>
      <c r="AP87" s="134" t="e">
        <f ca="1">+IF(AND(ISNUMBER(OFFSET('Sanitation Data'!$G$5,0,10*ROW('Sanitation Data'!G81))),DE87="Yes"),100-OFFSET('Sanitation Data'!$G$5,0,10*ROW('Sanitation Data'!G81)),IF(AND(ISNUMBER(OFFSET('Sanitation Data'!$G$5,0,10*ROW('Sanitation Data'!G81))),DE87="No",ISNUMBER(OFFSET('Sanitation Data'!$G$5,0,10*ROW('Sanitation Data'!G81)))),CONCATENATE("[",ROUND(100-OFFSET('Sanitation Data'!$G$5,0,10*ROW('Sanitation Data'!G81)),0),"]"),IF(AND(ISNUMBER(OFFSET('Sanitation Data'!$G$5,0,10*ROW('Sanitation Data'!G81))),DE87="",ISNUMBER(OFFSET('Sanitation Data'!$G$5,0,10*ROW('Sanitation Data'!G81)))),100-OFFSET('Sanitation Data'!$G$5,0,10*ROW('Sanitation Data'!G81)),NA())))</f>
        <v>#N/A</v>
      </c>
      <c r="AQ87" s="134" t="e">
        <f ca="1">+IF(AND(ISNUMBER(OFFSET('Sanitation Data'!$G$7,0,10*ROW('Sanitation Data'!G81))),DF87="Yes"),OFFSET('Sanitation Data'!$G$7,0,10*ROW('Sanitation Data'!G81)),IF(AND(ISNUMBER(OFFSET('Sanitation Data'!$G$7,0,10*ROW('Sanitation Data'!G81))),DF87="No",ISNUMBER(OFFSET('Sanitation Data'!$G$7,0,10*ROW('Sanitation Data'!G81)))),CONCATENATE("[",ROUND(OFFSET('Sanitation Data'!$G$7,0,10*ROW('Sanitation Data'!G81)),0),"]"),IF(AND(ISNUMBER(OFFSET('Sanitation Data'!$G$7,0,10*ROW('Sanitation Data'!G81))),DF87="",ISNUMBER(OFFSET('Sanitation Data'!$G$7,0,10*ROW('Sanitation Data'!G81)))),OFFSET('Sanitation Data'!$G$7,0,10*ROW('Sanitation Data'!G81)),NA())))</f>
        <v>#N/A</v>
      </c>
      <c r="AR87" s="134" t="e">
        <f ca="1">+IF(AND(ISNUMBER(OFFSET('Sanitation Data'!$G$11,0,10*ROW('Sanitation Data'!G81))),DG87="Yes"),OFFSET('Sanitation Data'!$G$11,0,10*ROW('Sanitation Data'!G81)),IF(AND(ISNUMBER(OFFSET('Sanitation Data'!$G$11,0,10*ROW('Sanitation Data'!G81))),DG87="No",ISNUMBER(OFFSET('Sanitation Data'!$G$11,0,10*ROW('Sanitation Data'!G81)))),CONCATENATE("[",ROUND(OFFSET('Sanitation Data'!$G$11,0,10*ROW('Sanitation Data'!G81)),0),"]"),IF(AND(ISNUMBER(OFFSET('Sanitation Data'!$G$11,0,10*ROW('Sanitation Data'!G81))),DG87="",ISNUMBER(OFFSET('Sanitation Data'!$G$11,0,10*ROW('Sanitation Data'!G81)))),OFFSET('Sanitation Data'!$G$11,0,10*ROW('Sanitation Data'!G81)),NA())))</f>
        <v>#N/A</v>
      </c>
      <c r="AS87" s="134" t="e">
        <f ca="1">+IF(AND(ISNUMBER(OFFSET('Sanitation Data'!$G$12,0,10*ROW('Sanitation Data'!G81))),DH87="Yes"),OFFSET('Sanitation Data'!$G$12,0,10*ROW('Sanitation Data'!G81)),IF(AND(ISNUMBER(OFFSET('Sanitation Data'!$G$12,0,10*ROW('Sanitation Data'!G81))),DH87="No",ISNUMBER(OFFSET('Sanitation Data'!$G$12,0,10*ROW('Sanitation Data'!G81)))),CONCATENATE("[",ROUND(OFFSET('Sanitation Data'!$G$12,0,10*ROW('Sanitation Data'!G81)),0),"]"),IF(AND(ISNUMBER(OFFSET('Sanitation Data'!$G$12,0,10*ROW('Sanitation Data'!G81))),DH87="",ISNUMBER(OFFSET('Sanitation Data'!$G$12,0,10*ROW('Sanitation Data'!G81)))),OFFSET('Sanitation Data'!$G$12,0,10*ROW('Sanitation Data'!G81)),NA())))</f>
        <v>#N/A</v>
      </c>
      <c r="AT87" s="134" t="e">
        <f ca="1">+IF(AND(ISNUMBER(OFFSET('Sanitation Data'!$G$13,0,10*ROW('Sanitation Data'!G81))),DI87="Yes"),OFFSET('Sanitation Data'!$G$13,0,10*ROW('Sanitation Data'!G81)),IF(AND(ISNUMBER(OFFSET('Sanitation Data'!$G$13,0,10*ROW('Sanitation Data'!G81))),DI87="No",ISNUMBER(OFFSET('Sanitation Data'!$G$13,0,10*ROW('Sanitation Data'!G81)))),CONCATENATE("[",ROUND(OFFSET('Sanitation Data'!$G$13,0,10*ROW('Sanitation Data'!G81)),0),"]"),IF(AND(ISNUMBER(OFFSET('Sanitation Data'!$G$13,0,10*ROW('Sanitation Data'!G81))),DI87="",ISNUMBER(OFFSET('Sanitation Data'!$G$13,0,10*ROW('Sanitation Data'!G81)))),OFFSET('Sanitation Data'!$G$13,0,10*ROW('Sanitation Data'!G81)),NA())))</f>
        <v>#N/A</v>
      </c>
      <c r="AU87" s="134" t="e">
        <f ca="1">+IF(AND(ISNUMBER(OFFSET('Sanitation Data'!$H$5,0,10*ROW('Sanitation Data'!H81))),DJ87="Yes"),100-OFFSET('Sanitation Data'!$H$5,0,10*ROW('Sanitation Data'!H81)),IF(AND(ISNUMBER(OFFSET('Sanitation Data'!$H$5,0,10*ROW('Sanitation Data'!H81))),DJ87="No",ISNUMBER(OFFSET('Sanitation Data'!$H$5,0,10*ROW('Sanitation Data'!H81)))),CONCATENATE("[",ROUND(100-OFFSET('Sanitation Data'!$H$5,0,10*ROW('Sanitation Data'!H81)),0),"]"),IF(AND(ISNUMBER(OFFSET('Sanitation Data'!$H$5,0,10*ROW('Sanitation Data'!H81))),DJ87="",ISNUMBER(OFFSET('Sanitation Data'!$H$5,0,10*ROW('Sanitation Data'!H81)))),100-OFFSET('Sanitation Data'!$H$5,0,10*ROW('Sanitation Data'!H81)),NA())))</f>
        <v>#N/A</v>
      </c>
      <c r="AV87" s="134" t="e">
        <f ca="1">+IF(AND(ISNUMBER(OFFSET('Sanitation Data'!$H$7,0,10*ROW('Sanitation Data'!H81))),DK87="Yes"),OFFSET('Sanitation Data'!$H$7,0,10*ROW('Sanitation Data'!H81)),IF(AND(ISNUMBER(OFFSET('Sanitation Data'!$H$7,0,10*ROW('Sanitation Data'!H81))),DK87="No",ISNUMBER(OFFSET('Sanitation Data'!$H$7,0,10*ROW('Sanitation Data'!H81)))),CONCATENATE("[",ROUND(OFFSET('Sanitation Data'!$H$7,0,10*ROW('Sanitation Data'!H81)),0),"]"),IF(AND(ISNUMBER(OFFSET('Sanitation Data'!$H$7,0,10*ROW('Sanitation Data'!H81))),DK87="",ISNUMBER(OFFSET('Sanitation Data'!$H$7,0,10*ROW('Sanitation Data'!H81)))),OFFSET('Sanitation Data'!$H$7,0,10*ROW('Sanitation Data'!H81)),NA())))</f>
        <v>#N/A</v>
      </c>
      <c r="AW87" s="134" t="e">
        <f ca="1">+IF(AND(ISNUMBER(OFFSET('Sanitation Data'!$H$11,0,10*ROW('Sanitation Data'!H81))),DL87="Yes"),OFFSET('Sanitation Data'!$H$11,0,10*ROW('Sanitation Data'!H81)),IF(AND(ISNUMBER(OFFSET('Sanitation Data'!$H$11,0,10*ROW('Sanitation Data'!H81))),DL87="No",ISNUMBER(OFFSET('Sanitation Data'!$H$11,0,10*ROW('Sanitation Data'!H81)))),CONCATENATE("[",ROUND(OFFSET('Sanitation Data'!$H$11,0,10*ROW('Sanitation Data'!H81)),0),"]"),IF(AND(ISNUMBER(OFFSET('Sanitation Data'!$H$11,0,10*ROW('Sanitation Data'!H81))),DL87="",ISNUMBER(OFFSET('Sanitation Data'!$H$11,0,10*ROW('Sanitation Data'!H81)))),OFFSET('Sanitation Data'!$H$11,0,10*ROW('Sanitation Data'!H81)),NA())))</f>
        <v>#N/A</v>
      </c>
      <c r="AX87" s="134" t="e">
        <f ca="1">+IF(AND(ISNUMBER(OFFSET('Sanitation Data'!$H$12,0,10*ROW('Sanitation Data'!H81))),DM87="Yes"),OFFSET('Sanitation Data'!$H$12,0,10*ROW('Sanitation Data'!H81)),IF(AND(ISNUMBER(OFFSET('Sanitation Data'!$H$12,0,10*ROW('Sanitation Data'!H81))),DM87="No",ISNUMBER(OFFSET('Sanitation Data'!$H$12,0,10*ROW('Sanitation Data'!H81)))),CONCATENATE("[",ROUND(OFFSET('Sanitation Data'!$H$12,0,10*ROW('Sanitation Data'!H81)),0),"]"),IF(AND(ISNUMBER(OFFSET('Sanitation Data'!$H$12,0,10*ROW('Sanitation Data'!H81))),DM87="",ISNUMBER(OFFSET('Sanitation Data'!$H$12,0,10*ROW('Sanitation Data'!H81)))),OFFSET('Sanitation Data'!$H$12,0,10*ROW('Sanitation Data'!H81)),NA())))</f>
        <v>#N/A</v>
      </c>
      <c r="AY87" s="134" t="e">
        <f ca="1">+IF(AND(ISNUMBER(OFFSET('Sanitation Data'!$H$13,0,10*ROW('Sanitation Data'!H81))),DN87="Yes"),OFFSET('Sanitation Data'!$H$13,0,10*ROW('Sanitation Data'!H81)),IF(AND(ISNUMBER(OFFSET('Sanitation Data'!$H$13,0,10*ROW('Sanitation Data'!H81))),DN87="No",ISNUMBER(OFFSET('Sanitation Data'!$H$13,0,10*ROW('Sanitation Data'!H81)))),CONCATENATE("[",ROUND(OFFSET('Sanitation Data'!$H$13,0,10*ROW('Sanitation Data'!H81)),0),"]"),IF(AND(ISNUMBER(OFFSET('Sanitation Data'!$H$13,0,10*ROW('Sanitation Data'!H81))),DN87="",ISNUMBER(OFFSET('Sanitation Data'!$H$13,0,10*ROW('Sanitation Data'!H81)))),OFFSET('Sanitation Data'!$H$13,0,10*ROW('Sanitation Data'!H81)),NA())))</f>
        <v>#N/A</v>
      </c>
      <c r="AZ87" s="135" t="e">
        <f ca="1">+IF(AND(ISNUMBER(OFFSET('Hygiene Data'!$C$6,0,10*ROW('Hygiene Data'!C81))),DO87="Yes"),OFFSET('Hygiene Data'!$C$6,0,10*ROW('Hygiene Data'!C81)),IF(AND(ISNUMBER(OFFSET('Hygiene Data'!$C$6,0,10*ROW('Hygiene Data'!C81))),DO87="No",ISNUMBER(OFFSET('Hygiene Data'!$C$6,0,10*ROW('Hygiene Data'!C81)))),CONCATENATE("[",ROUND(OFFSET('Hygiene Data'!$C$6,0,10*ROW('Hygiene Data'!C81)),0),"]"),IF(AND(ISNUMBER(OFFSET('Hygiene Data'!$C$6,0,10*ROW('Hygiene Data'!C81))),DO87="",ISNUMBER(OFFSET('Hygiene Data'!$C$6,0,10*ROW('Hygiene Data'!C81)))),OFFSET('Hygiene Data'!$C$6,0,10*ROW('Hygiene Data'!C81)),NA())))</f>
        <v>#N/A</v>
      </c>
      <c r="BA87" s="135" t="e">
        <f ca="1">+IF(AND(ISNUMBER(OFFSET('Hygiene Data'!$C$8,0,10*ROW('Hygiene Data'!C81))),DP87="Yes"),OFFSET('Hygiene Data'!$C$8,0,10*ROW('Hygiene Data'!C81)),IF(AND(ISNUMBER(OFFSET('Hygiene Data'!$C$8,0,10*ROW('Hygiene Data'!C81))),DP87="No",ISNUMBER(OFFSET('Hygiene Data'!$C$8,0,10*ROW('Hygiene Data'!C81)))),CONCATENATE("[",ROUND(OFFSET('Hygiene Data'!$C$8,0,10*ROW('Hygiene Data'!C81)),0),"]"),IF(AND(ISNUMBER(OFFSET('Hygiene Data'!$C$8,0,10*ROW('Hygiene Data'!C81))),DP87="",ISNUMBER(OFFSET('Hygiene Data'!$C$8,0,10*ROW('Hygiene Data'!C81)))),OFFSET('Hygiene Data'!$C$8,0,10*ROW('Hygiene Data'!C81)),NA())))</f>
        <v>#N/A</v>
      </c>
      <c r="BB87" s="135" t="e">
        <f ca="1">+IF(AND(ISNUMBER(OFFSET('Hygiene Data'!$C$10,0,10*ROW('Hygiene Data'!C81))),DQ87="Yes"),OFFSET('Hygiene Data'!$C$10,0,10*ROW('Hygiene Data'!C81)),IF(AND(ISNUMBER(OFFSET('Hygiene Data'!$C$10,0,10*ROW('Hygiene Data'!C81))),DQ87="No",ISNUMBER(OFFSET('Hygiene Data'!$C$10,0,10*ROW('Hygiene Data'!C81)))),CONCATENATE("[",ROUND(OFFSET('Hygiene Data'!$C$10,0,10*ROW('Hygiene Data'!C81)),0),"]"),IF(AND(ISNUMBER(OFFSET('Hygiene Data'!$C$10,0,10*ROW('Hygiene Data'!C81))),DQ87="",ISNUMBER(OFFSET('Hygiene Data'!$C$10,0,10*ROW('Hygiene Data'!C81)))),OFFSET('Hygiene Data'!$C$10,0,10*ROW('Hygiene Data'!C81)),NA())))</f>
        <v>#N/A</v>
      </c>
      <c r="BC87" s="135" t="e">
        <f ca="1">+IF(AND(ISNUMBER(OFFSET('Hygiene Data'!$D$6,0,10*ROW('Hygiene Data'!D81))),DR87="Yes"),OFFSET('Hygiene Data'!$D$6,0,10*ROW('Hygiene Data'!D81)),IF(AND(ISNUMBER(OFFSET('Hygiene Data'!$D$6,0,10*ROW('Hygiene Data'!D81))),DR87="No",ISNUMBER(OFFSET('Hygiene Data'!$D$6,0,10*ROW('Hygiene Data'!D81)))),CONCATENATE("[",ROUND(OFFSET('Hygiene Data'!$D$6,0,10*ROW('Hygiene Data'!D81)),0),"]"),IF(AND(ISNUMBER(OFFSET('Hygiene Data'!$D$6,0,10*ROW('Hygiene Data'!D81))),DR87="",ISNUMBER(OFFSET('Hygiene Data'!$D$6,0,10*ROW('Hygiene Data'!D81)))),OFFSET('Hygiene Data'!$D$6,0,10*ROW('Hygiene Data'!D81)),NA())))</f>
        <v>#N/A</v>
      </c>
      <c r="BD87" s="135" t="e">
        <f ca="1">+IF(AND(ISNUMBER(OFFSET('Hygiene Data'!$D$8,0,10*ROW('Hygiene Data'!D81))),DS87="Yes"),OFFSET('Hygiene Data'!$D$8,0,10*ROW('Hygiene Data'!D81)),IF(AND(ISNUMBER(OFFSET('Hygiene Data'!$D$8,0,10*ROW('Hygiene Data'!D81))),DS87="No",ISNUMBER(OFFSET('Hygiene Data'!$D$8,0,10*ROW('Hygiene Data'!D81)))),CONCATENATE("[",ROUND(OFFSET('Hygiene Data'!$D$8,0,10*ROW('Hygiene Data'!D81)),0),"]"),IF(AND(ISNUMBER(OFFSET('Hygiene Data'!$D$8,0,10*ROW('Hygiene Data'!D81))),DS87="",ISNUMBER(OFFSET('Hygiene Data'!$D$8,0,10*ROW('Hygiene Data'!D81)))),OFFSET('Hygiene Data'!$D$8,0,10*ROW('Hygiene Data'!D81)),NA())))</f>
        <v>#N/A</v>
      </c>
      <c r="BE87" s="135" t="e">
        <f ca="1">+IF(AND(ISNUMBER(OFFSET('Hygiene Data'!$D$10,0,10*ROW('Hygiene Data'!D81))),DT87="Yes"),OFFSET('Hygiene Data'!$D$10,0,10*ROW('Hygiene Data'!D81)),IF(AND(ISNUMBER(OFFSET('Hygiene Data'!$D$10,0,10*ROW('Hygiene Data'!D81))),DT87="No",ISNUMBER(OFFSET('Hygiene Data'!$D$10,0,10*ROW('Hygiene Data'!D81)))),CONCATENATE("[",ROUND(OFFSET('Hygiene Data'!$D$10,0,10*ROW('Hygiene Data'!D81)),0),"]"),IF(AND(ISNUMBER(OFFSET('Hygiene Data'!$D$10,0,10*ROW('Hygiene Data'!D81))),DT87="",ISNUMBER(OFFSET('Hygiene Data'!$D$10,0,10*ROW('Hygiene Data'!D81)))),OFFSET('Hygiene Data'!$D$10,0,10*ROW('Hygiene Data'!D81)),NA())))</f>
        <v>#N/A</v>
      </c>
      <c r="BF87" s="135" t="e">
        <f ca="1">+IF(AND(ISNUMBER(OFFSET('Hygiene Data'!$E$6,0,10*ROW('Hygiene Data'!E81))),DU87="Yes"),OFFSET('Hygiene Data'!$E$6,0,10*ROW('Hygiene Data'!E81)),IF(AND(ISNUMBER(OFFSET('Hygiene Data'!$E$6,0,10*ROW('Hygiene Data'!E81))),DU87="No",ISNUMBER(OFFSET('Hygiene Data'!$E$6,0,10*ROW('Hygiene Data'!E81)))),CONCATENATE("[",ROUND(OFFSET('Hygiene Data'!$E$6,0,10*ROW('Hygiene Data'!E81)),0),"]"),IF(AND(ISNUMBER(OFFSET('Hygiene Data'!$E$6,0,10*ROW('Hygiene Data'!E81))),DU87="",ISNUMBER(OFFSET('Hygiene Data'!$E$6,0,10*ROW('Hygiene Data'!E81)))),OFFSET('Hygiene Data'!$E$6,0,10*ROW('Hygiene Data'!E81)),NA())))</f>
        <v>#N/A</v>
      </c>
      <c r="BG87" s="135" t="e">
        <f ca="1">+IF(AND(ISNUMBER(OFFSET('Hygiene Data'!$E$8,0,10*ROW('Hygiene Data'!E81))),DV87="Yes"),OFFSET('Hygiene Data'!$E$8,0,10*ROW('Hygiene Data'!E81)),IF(AND(ISNUMBER(OFFSET('Hygiene Data'!$E$8,0,10*ROW('Hygiene Data'!E81))),DV87="No",ISNUMBER(OFFSET('Hygiene Data'!$E$8,0,10*ROW('Hygiene Data'!E81)))),CONCATENATE("[",ROUND(OFFSET('Hygiene Data'!$E$8,0,10*ROW('Hygiene Data'!E81)),0),"]"),IF(AND(ISNUMBER(OFFSET('Hygiene Data'!$E$8,0,10*ROW('Hygiene Data'!E81))),DV87="",ISNUMBER(OFFSET('Hygiene Data'!$E$8,0,10*ROW('Hygiene Data'!E81)))),OFFSET('Hygiene Data'!$E$8,0,10*ROW('Hygiene Data'!E81)),NA())))</f>
        <v>#N/A</v>
      </c>
      <c r="BH87" s="135" t="e">
        <f ca="1">+IF(AND(ISNUMBER(OFFSET('Hygiene Data'!$E$10,0,10*ROW('Hygiene Data'!E81))),DW87="Yes"),OFFSET('Hygiene Data'!$E$10,0,10*ROW('Hygiene Data'!E81)),IF(AND(ISNUMBER(OFFSET('Hygiene Data'!$E$10,0,10*ROW('Hygiene Data'!E81))),DW87="No",ISNUMBER(OFFSET('Hygiene Data'!$E$10,0,10*ROW('Hygiene Data'!E81)))),CONCATENATE("[",ROUND(OFFSET('Hygiene Data'!$E$10,0,10*ROW('Hygiene Data'!E81)),0),"]"),IF(AND(ISNUMBER(OFFSET('Hygiene Data'!$E$10,0,10*ROW('Hygiene Data'!E81))),DW87="",ISNUMBER(OFFSET('Hygiene Data'!$E$10,0,10*ROW('Hygiene Data'!E81)))),OFFSET('Hygiene Data'!$E$10,0,10*ROW('Hygiene Data'!E81)),NA())))</f>
        <v>#N/A</v>
      </c>
      <c r="BI87" s="135" t="e">
        <f ca="1">+IF(AND(ISNUMBER(OFFSET('Hygiene Data'!$F$6,0,10*ROW('Hygiene Data'!F81))),DX87="Yes"),OFFSET('Hygiene Data'!$F$6,0,10*ROW('Hygiene Data'!F81)),IF(AND(ISNUMBER(OFFSET('Hygiene Data'!$F$6,0,10*ROW('Hygiene Data'!F81))),DX87="No",ISNUMBER(OFFSET('Hygiene Data'!$F$6,0,10*ROW('Hygiene Data'!F81)))),CONCATENATE("[",ROUND(OFFSET('Hygiene Data'!$F$6,0,10*ROW('Hygiene Data'!F81)),0),"]"),IF(AND(ISNUMBER(OFFSET('Hygiene Data'!$F$6,0,10*ROW('Hygiene Data'!F81))),DX87="",ISNUMBER(OFFSET('Hygiene Data'!$F$6,0,10*ROW('Hygiene Data'!F81)))),OFFSET('Hygiene Data'!$F$6,0,10*ROW('Hygiene Data'!F81)),NA())))</f>
        <v>#N/A</v>
      </c>
      <c r="BJ87" s="135" t="e">
        <f ca="1">+IF(AND(ISNUMBER(OFFSET('Hygiene Data'!$F$8,0,10*ROW('Hygiene Data'!F81))),DY87="Yes"),OFFSET('Hygiene Data'!$F$8,0,10*ROW('Hygiene Data'!F81)),IF(AND(ISNUMBER(OFFSET('Hygiene Data'!$F$8,0,10*ROW('Hygiene Data'!F81))),DY87="No",ISNUMBER(OFFSET('Hygiene Data'!$F$8,0,10*ROW('Hygiene Data'!F81)))),CONCATENATE("[",ROUND(OFFSET('Hygiene Data'!$F$8,0,10*ROW('Hygiene Data'!F81)),0),"]"),IF(AND(ISNUMBER(OFFSET('Hygiene Data'!$F$8,0,10*ROW('Hygiene Data'!F81))),DY87="",ISNUMBER(OFFSET('Hygiene Data'!$F$8,0,10*ROW('Hygiene Data'!F81)))),OFFSET('Hygiene Data'!$F$8,0,10*ROW('Hygiene Data'!F81)),NA())))</f>
        <v>#N/A</v>
      </c>
      <c r="BK87" s="135" t="e">
        <f ca="1">+IF(AND(ISNUMBER(OFFSET('Hygiene Data'!$F$10,0,10*ROW('Hygiene Data'!F81))),DZ87="Yes"),OFFSET('Hygiene Data'!$F$10,0,10*ROW('Hygiene Data'!F81)),IF(AND(ISNUMBER(OFFSET('Hygiene Data'!$F$10,0,10*ROW('Hygiene Data'!F81))),DZ87="No",ISNUMBER(OFFSET('Hygiene Data'!$F$10,0,10*ROW('Hygiene Data'!F81)))),CONCATENATE("[",ROUND(OFFSET('Hygiene Data'!$F$10,0,10*ROW('Hygiene Data'!F81)),0),"]"),IF(AND(ISNUMBER(OFFSET('Hygiene Data'!$F$10,0,10*ROW('Hygiene Data'!F81))),DZ87="",ISNUMBER(OFFSET('Hygiene Data'!$F$10,0,10*ROW('Hygiene Data'!F81)))),OFFSET('Hygiene Data'!$F$10,0,10*ROW('Hygiene Data'!F81)),NA())))</f>
        <v>#N/A</v>
      </c>
      <c r="BL87" s="135" t="e">
        <f ca="1">+IF(AND(ISNUMBER(OFFSET('Hygiene Data'!$G$6,0,10*ROW('Hygiene Data'!G81))),EA87="Yes"),OFFSET('Hygiene Data'!$G$6,0,10*ROW('Hygiene Data'!G81)),IF(AND(ISNUMBER(OFFSET('Hygiene Data'!$G$6,0,10*ROW('Hygiene Data'!G81))),EA87="No",ISNUMBER(OFFSET('Hygiene Data'!$G$6,0,10*ROW('Hygiene Data'!G81)))),CONCATENATE("[",ROUND(OFFSET('Hygiene Data'!$G$6,0,10*ROW('Hygiene Data'!G81)),0),"]"),IF(AND(ISNUMBER(OFFSET('Hygiene Data'!$G$6,0,10*ROW('Hygiene Data'!G81))),EA87="",ISNUMBER(OFFSET('Hygiene Data'!$G$6,0,10*ROW('Hygiene Data'!G81)))),OFFSET('Hygiene Data'!$G$6,0,10*ROW('Hygiene Data'!G81)),NA())))</f>
        <v>#N/A</v>
      </c>
      <c r="BM87" s="135" t="e">
        <f ca="1">+IF(AND(ISNUMBER(OFFSET('Hygiene Data'!$G$8,0,10*ROW('Hygiene Data'!G81))),EB87="Yes"),OFFSET('Hygiene Data'!$G$8,0,10*ROW('Hygiene Data'!G81)),IF(AND(ISNUMBER(OFFSET('Hygiene Data'!$G$8,0,10*ROW('Hygiene Data'!G81))),EB87="No",ISNUMBER(OFFSET('Hygiene Data'!$G$8,0,10*ROW('Hygiene Data'!G81)))),CONCATENATE("[",ROUND(OFFSET('Hygiene Data'!$G$8,0,10*ROW('Hygiene Data'!G81)),0),"]"),IF(AND(ISNUMBER(OFFSET('Hygiene Data'!$G$8,0,10*ROW('Hygiene Data'!G81))),EB87="",ISNUMBER(OFFSET('Hygiene Data'!$G$8,0,10*ROW('Hygiene Data'!G81)))),OFFSET('Hygiene Data'!$G$8,0,10*ROW('Hygiene Data'!G81)),NA())))</f>
        <v>#N/A</v>
      </c>
      <c r="BN87" s="135" t="e">
        <f ca="1">+IF(AND(ISNUMBER(OFFSET('Hygiene Data'!$G$10,0,10*ROW('Hygiene Data'!G81))),EC87="Yes"),OFFSET('Hygiene Data'!$G$10,0,10*ROW('Hygiene Data'!G81)),IF(AND(ISNUMBER(OFFSET('Hygiene Data'!$G$10,0,10*ROW('Hygiene Data'!G81))),EC87="No",ISNUMBER(OFFSET('Hygiene Data'!$G$10,0,10*ROW('Hygiene Data'!G81)))),CONCATENATE("[",ROUND(OFFSET('Hygiene Data'!$G$10,0,10*ROW('Hygiene Data'!G81)),0),"]"),IF(AND(ISNUMBER(OFFSET('Hygiene Data'!$G$10,0,10*ROW('Hygiene Data'!G81))),EC87="",ISNUMBER(OFFSET('Hygiene Data'!$G$10,0,10*ROW('Hygiene Data'!G81)))),OFFSET('Hygiene Data'!$G$10,0,10*ROW('Hygiene Data'!G81)),NA())))</f>
        <v>#N/A</v>
      </c>
      <c r="BO87" s="135" t="e">
        <f ca="1">+IF(AND(ISNUMBER(OFFSET('Hygiene Data'!$H$6,0,10*ROW('Hygiene Data'!H81))),ED87="Yes"),OFFSET('Hygiene Data'!$H$6,0,10*ROW('Hygiene Data'!H81)),IF(AND(ISNUMBER(OFFSET('Hygiene Data'!$H$6,0,10*ROW('Hygiene Data'!H81))),ED87="No",ISNUMBER(OFFSET('Hygiene Data'!$H$6,0,10*ROW('Hygiene Data'!H81)))),CONCATENATE("[",ROUND(OFFSET('Hygiene Data'!$H$6,0,10*ROW('Hygiene Data'!H81)),0),"]"),IF(AND(ISNUMBER(OFFSET('Hygiene Data'!$H$6,0,10*ROW('Hygiene Data'!H81))),ED87="",ISNUMBER(OFFSET('Hygiene Data'!$H$6,0,10*ROW('Hygiene Data'!H81)))),OFFSET('Hygiene Data'!$H$6,0,10*ROW('Hygiene Data'!H81)),NA())))</f>
        <v>#N/A</v>
      </c>
      <c r="BP87" s="135" t="e">
        <f ca="1">+IF(AND(ISNUMBER(OFFSET('Hygiene Data'!$H$8,0,10*ROW('Hygiene Data'!H81))),EE87="Yes"),OFFSET('Hygiene Data'!$H$8,0,10*ROW('Hygiene Data'!H81)),IF(AND(ISNUMBER(OFFSET('Hygiene Data'!$H$8,0,10*ROW('Hygiene Data'!H81))),EE87="No",ISNUMBER(OFFSET('Hygiene Data'!$H$8,0,10*ROW('Hygiene Data'!H81)))),CONCATENATE("[",ROUND(OFFSET('Hygiene Data'!$H$8,0,10*ROW('Hygiene Data'!H81)),0),"]"),IF(AND(ISNUMBER(OFFSET('Hygiene Data'!$H$8,0,10*ROW('Hygiene Data'!H81))),EE87="",ISNUMBER(OFFSET('Hygiene Data'!$H$8,0,10*ROW('Hygiene Data'!H81)))),OFFSET('Hygiene Data'!$H$8,0,10*ROW('Hygiene Data'!H81)),NA())))</f>
        <v>#N/A</v>
      </c>
      <c r="BQ87" s="135" t="e">
        <f ca="1">+IF(AND(ISNUMBER(OFFSET('Hygiene Data'!$H$10,0,10*ROW('Hygiene Data'!H81))),EF87="Yes"),OFFSET('Hygiene Data'!$H$10,0,10*ROW('Hygiene Data'!H81)),IF(AND(ISNUMBER(OFFSET('Hygiene Data'!$H$10,0,10*ROW('Hygiene Data'!H81))),EF87="No",ISNUMBER(OFFSET('Hygiene Data'!$H$10,0,10*ROW('Hygiene Data'!H81)))),CONCATENATE("[",ROUND(OFFSET('Hygiene Data'!$H$10,0,10*ROW('Hygiene Data'!H81)),0),"]"),IF(AND(ISNUMBER(OFFSET('Hygiene Data'!$H$10,0,10*ROW('Hygiene Data'!H81))),EF87="",ISNUMBER(OFFSET('Hygiene Data'!$H$10,0,10*ROW('Hygiene Data'!H81)))),OFFSET('Hygiene Data'!$H$10,0,10*ROW('Hygiene Data'!H81)),NA())))</f>
        <v>#N/A</v>
      </c>
      <c r="BS87" s="34" t="str">
        <f ca="1">+IF(OFFSET('Water Data'!$C$28,0,10*ROW('Water Data'!C81))="","",OFFSET('Water Data'!$C$28,0,10*ROW('Water Data'!C81)))</f>
        <v/>
      </c>
      <c r="BT87" s="34" t="str">
        <f ca="1">+IF(OFFSET('Water Data'!$C$29,0,10*ROW('Water Data'!C81))="","",OFFSET('Water Data'!$C$29,0,10*ROW('Water Data'!C81)))</f>
        <v/>
      </c>
      <c r="BU87" s="34" t="str">
        <f ca="1">+IF(OFFSET('Water Data'!$C$30,0,10*ROW('Water Data'!C81))="","",OFFSET('Water Data'!$C$30,0,10*ROW('Water Data'!C81)))</f>
        <v/>
      </c>
      <c r="BV87" s="34" t="str">
        <f ca="1">+IF(OFFSET('Water Data'!$D$28,0,10*ROW('Water Data'!D81))="","",OFFSET('Water Data'!$D$28,0,10*ROW('Water Data'!D81)))</f>
        <v/>
      </c>
      <c r="BW87" s="34" t="str">
        <f ca="1">+IF(OFFSET('Water Data'!$D$29,0,10*ROW('Water Data'!D81))="","",OFFSET('Water Data'!$D$29,0,10*ROW('Water Data'!D81)))</f>
        <v/>
      </c>
      <c r="BX87" s="34" t="str">
        <f ca="1">+IF(OFFSET('Water Data'!$D$30,0,10*ROW('Water Data'!D81))="","",OFFSET('Water Data'!$D$30,0,10*ROW('Water Data'!D81)))</f>
        <v/>
      </c>
      <c r="BY87" s="34" t="str">
        <f ca="1">+IF(OFFSET('Water Data'!$E$28,0,10*ROW('Water Data'!E81))="","",OFFSET('Water Data'!$E$28,0,10*ROW('Water Data'!E81)))</f>
        <v/>
      </c>
      <c r="BZ87" s="34" t="str">
        <f ca="1">+IF(OFFSET('Water Data'!$E$29,0,10*ROW('Water Data'!E81))="","",OFFSET('Water Data'!$E$29,0,10*ROW('Water Data'!E81)))</f>
        <v/>
      </c>
      <c r="CA87" s="34" t="str">
        <f ca="1">+IF(OFFSET('Water Data'!$E$30,0,10*ROW('Water Data'!E81))="","",OFFSET('Water Data'!$E$30,0,10*ROW('Water Data'!E81)))</f>
        <v/>
      </c>
      <c r="CB87" s="34" t="str">
        <f ca="1">+IF(OFFSET('Water Data'!$F$28,0,10*ROW('Water Data'!F81))="","",OFFSET('Water Data'!$F$28,0,10*ROW('Water Data'!F81)))</f>
        <v/>
      </c>
      <c r="CC87" s="34" t="str">
        <f ca="1">+IF(OFFSET('Water Data'!$F$29,0,10*ROW('Water Data'!F81))="","",OFFSET('Water Data'!$F$29,0,10*ROW('Water Data'!F81)))</f>
        <v/>
      </c>
      <c r="CD87" s="34" t="str">
        <f ca="1">+IF(OFFSET('Water Data'!$F$30,0,10*ROW('Water Data'!F81))="","",OFFSET('Water Data'!$F$30,0,10*ROW('Water Data'!F81)))</f>
        <v/>
      </c>
      <c r="CE87" s="34" t="str">
        <f ca="1">+IF(OFFSET('Water Data'!$G$28,0,10*ROW('Water Data'!G81))="","",OFFSET('Water Data'!$G$28,0,10*ROW('Water Data'!G81)))</f>
        <v/>
      </c>
      <c r="CF87" s="34" t="str">
        <f ca="1">+IF(OFFSET('Water Data'!$G$29,0,10*ROW('Water Data'!G81))="","",OFFSET('Water Data'!$G$29,0,10*ROW('Water Data'!G81)))</f>
        <v/>
      </c>
      <c r="CG87" s="34" t="str">
        <f ca="1">+IF(OFFSET('Water Data'!$G$30,0,10*ROW('Water Data'!G81))="","",OFFSET('Water Data'!$G$30,0,10*ROW('Water Data'!G81)))</f>
        <v/>
      </c>
      <c r="CH87" s="34" t="str">
        <f ca="1">+IF(OFFSET('Water Data'!$H$28,0,10*ROW('Water Data'!H81))="","",OFFSET('Water Data'!$H$28,0,10*ROW('Water Data'!H81)))</f>
        <v/>
      </c>
      <c r="CI87" s="34" t="str">
        <f ca="1">+IF(OFFSET('Water Data'!$H$29,0,10*ROW('Water Data'!H81))="","",OFFSET('Water Data'!$H$29,0,10*ROW('Water Data'!H81)))</f>
        <v/>
      </c>
      <c r="CJ87" s="34" t="str">
        <f ca="1">+IF(OFFSET('Water Data'!$H$30,0,10*ROW('Water Data'!H81))="","",OFFSET('Water Data'!$H$30,0,10*ROW('Water Data'!H81)))</f>
        <v/>
      </c>
      <c r="CK87" s="34" t="str">
        <f ca="1">+IF(OFFSET('Sanitation Data'!$C$29,0,10*ROW('Sanitation Data'!C81))="","",OFFSET('Sanitation Data'!$C$29,0,10*ROW('Sanitation Data'!C81)))</f>
        <v/>
      </c>
      <c r="CL87" s="34" t="str">
        <f ca="1">+IF(OFFSET('Sanitation Data'!$C$30,0,10*ROW('Sanitation Data'!C81))="","",OFFSET('Sanitation Data'!$C$30,0,10*ROW('Sanitation Data'!C81)))</f>
        <v/>
      </c>
      <c r="CM87" s="34" t="str">
        <f ca="1">+IF(OFFSET('Sanitation Data'!$C$31,0,10*ROW('Sanitation Data'!C81))="","",OFFSET('Sanitation Data'!$C$31,0,10*ROW('Sanitation Data'!C81)))</f>
        <v/>
      </c>
      <c r="CN87" s="34" t="str">
        <f ca="1">+IF(OFFSET('Sanitation Data'!$C$32,0,10*ROW('Sanitation Data'!C81))="","",OFFSET('Sanitation Data'!$C$32,0,10*ROW('Sanitation Data'!C81)))</f>
        <v/>
      </c>
      <c r="CO87" s="34" t="str">
        <f ca="1">+IF(OFFSET('Sanitation Data'!$C$33,0,10*ROW('Sanitation Data'!C81))="","",OFFSET('Sanitation Data'!$C$33,0,10*ROW('Sanitation Data'!C81)))</f>
        <v/>
      </c>
      <c r="CP87" s="34" t="str">
        <f ca="1">+IF(OFFSET('Sanitation Data'!$D$29,0,10*ROW('Sanitation Data'!D81))="","",OFFSET('Sanitation Data'!$D$29,0,10*ROW('Sanitation Data'!D81)))</f>
        <v/>
      </c>
      <c r="CQ87" s="34" t="str">
        <f ca="1">+IF(OFFSET('Sanitation Data'!$D$30,0,10*ROW('Sanitation Data'!D81))="","",OFFSET('Sanitation Data'!$D$30,0,10*ROW('Sanitation Data'!D81)))</f>
        <v/>
      </c>
      <c r="CR87" s="34" t="str">
        <f ca="1">+IF(OFFSET('Sanitation Data'!$D$31,0,10*ROW('Sanitation Data'!D81))="","",OFFSET('Sanitation Data'!$D$31,0,10*ROW('Sanitation Data'!D81)))</f>
        <v/>
      </c>
      <c r="CS87" s="34" t="str">
        <f ca="1">+IF(OFFSET('Sanitation Data'!$D$32,0,10*ROW('Sanitation Data'!D81))="","",OFFSET('Sanitation Data'!$D$32,0,10*ROW('Sanitation Data'!D81)))</f>
        <v/>
      </c>
      <c r="CT87" s="34" t="str">
        <f ca="1">+IF(OFFSET('Sanitation Data'!$D$33,0,10*ROW('Sanitation Data'!D81))="","",OFFSET('Sanitation Data'!$D$33,0,10*ROW('Sanitation Data'!D81)))</f>
        <v/>
      </c>
      <c r="CU87" s="34" t="str">
        <f ca="1">+IF(OFFSET('Sanitation Data'!$E$29,0,10*ROW('Sanitation Data'!E81))="","",OFFSET('Sanitation Data'!$E$29,0,10*ROW('Sanitation Data'!E81)))</f>
        <v/>
      </c>
      <c r="CV87" s="34" t="str">
        <f ca="1">+IF(OFFSET('Sanitation Data'!$E$30,0,10*ROW('Sanitation Data'!E81))="","",OFFSET('Sanitation Data'!$E$30,0,10*ROW('Sanitation Data'!E81)))</f>
        <v/>
      </c>
      <c r="CW87" s="34" t="str">
        <f ca="1">+IF(OFFSET('Sanitation Data'!$E$31,0,10*ROW('Sanitation Data'!E81))="","",OFFSET('Sanitation Data'!$E$31,0,10*ROW('Sanitation Data'!E81)))</f>
        <v/>
      </c>
      <c r="CX87" s="34" t="str">
        <f ca="1">+IF(OFFSET('Sanitation Data'!$E$32,0,10*ROW('Sanitation Data'!E81))="","",OFFSET('Sanitation Data'!$E$32,0,10*ROW('Sanitation Data'!E81)))</f>
        <v/>
      </c>
      <c r="CY87" s="34" t="str">
        <f ca="1">+IF(OFFSET('Sanitation Data'!$E$33,0,10*ROW('Sanitation Data'!E81))="","",OFFSET('Sanitation Data'!$E$33,0,10*ROW('Sanitation Data'!E81)))</f>
        <v/>
      </c>
      <c r="CZ87" s="34" t="str">
        <f ca="1">+IF(OFFSET('Sanitation Data'!$F$29,0,10*ROW('Sanitation Data'!F81))="","",OFFSET('Sanitation Data'!$F$29,0,10*ROW('Sanitation Data'!F81)))</f>
        <v/>
      </c>
      <c r="DA87" s="34" t="str">
        <f ca="1">+IF(OFFSET('Sanitation Data'!$F$30,0,10*ROW('Sanitation Data'!F81))="","",OFFSET('Sanitation Data'!$F$30,0,10*ROW('Sanitation Data'!F81)))</f>
        <v/>
      </c>
      <c r="DB87" s="34" t="str">
        <f ca="1">+IF(OFFSET('Sanitation Data'!$F$31,0,10*ROW('Sanitation Data'!F81))="","",OFFSET('Sanitation Data'!$F$31,0,10*ROW('Sanitation Data'!F81)))</f>
        <v/>
      </c>
      <c r="DC87" s="34" t="str">
        <f ca="1">+IF(OFFSET('Sanitation Data'!$F$32,0,10*ROW('Sanitation Data'!F81))="","",OFFSET('Sanitation Data'!$F$32,0,10*ROW('Sanitation Data'!F81)))</f>
        <v/>
      </c>
      <c r="DD87" s="34" t="str">
        <f ca="1">+IF(OFFSET('Sanitation Data'!$F$33,0,10*ROW('Sanitation Data'!F81))="","",OFFSET('Sanitation Data'!$F$33,0,10*ROW('Sanitation Data'!F81)))</f>
        <v/>
      </c>
      <c r="DE87" s="34" t="str">
        <f ca="1">+IF(OFFSET('Sanitation Data'!$G$29,0,10*ROW('Sanitation Data'!G81))="","",OFFSET('Sanitation Data'!$G$29,0,10*ROW('Sanitation Data'!G81)))</f>
        <v/>
      </c>
      <c r="DF87" s="34" t="str">
        <f ca="1">+IF(OFFSET('Sanitation Data'!$G$30,0,10*ROW('Sanitation Data'!G81))="","",OFFSET('Sanitation Data'!$G$30,0,10*ROW('Sanitation Data'!G81)))</f>
        <v/>
      </c>
      <c r="DG87" s="34" t="str">
        <f ca="1">+IF(OFFSET('Sanitation Data'!$G$31,0,10*ROW('Sanitation Data'!G81))="","",OFFSET('Sanitation Data'!$G$31,0,10*ROW('Sanitation Data'!G81)))</f>
        <v/>
      </c>
      <c r="DH87" s="34" t="str">
        <f ca="1">+IF(OFFSET('Sanitation Data'!$G$32,0,10*ROW('Sanitation Data'!G81))="","",OFFSET('Sanitation Data'!$G$32,0,10*ROW('Sanitation Data'!G81)))</f>
        <v/>
      </c>
      <c r="DI87" s="34" t="str">
        <f ca="1">+IF(OFFSET('Sanitation Data'!$G$33,0,10*ROW('Sanitation Data'!G81))="","",OFFSET('Sanitation Data'!$G$33,0,10*ROW('Sanitation Data'!G81)))</f>
        <v/>
      </c>
      <c r="DJ87" s="34" t="str">
        <f ca="1">+IF(OFFSET('Sanitation Data'!$H$29,0,10*ROW('Sanitation Data'!H81))="","",OFFSET('Sanitation Data'!$H$29,0,10*ROW('Sanitation Data'!H81)))</f>
        <v/>
      </c>
      <c r="DK87" s="34" t="str">
        <f ca="1">+IF(OFFSET('Sanitation Data'!$H$30,0,10*ROW('Sanitation Data'!H81))="","",OFFSET('Sanitation Data'!$H$30,0,10*ROW('Sanitation Data'!H81)))</f>
        <v/>
      </c>
      <c r="DL87" s="34" t="str">
        <f ca="1">+IF(OFFSET('Sanitation Data'!$H$31,0,10*ROW('Sanitation Data'!H81))="","",OFFSET('Sanitation Data'!$H$31,0,10*ROW('Sanitation Data'!H81)))</f>
        <v/>
      </c>
      <c r="DM87" s="34" t="str">
        <f ca="1">+IF(OFFSET('Sanitation Data'!$H$32,0,10*ROW('Sanitation Data'!H81))="","",OFFSET('Sanitation Data'!$H$32,0,10*ROW('Sanitation Data'!H81)))</f>
        <v/>
      </c>
      <c r="DN87" s="34" t="str">
        <f ca="1">+IF(OFFSET('Sanitation Data'!$H$33,0,10*ROW('Sanitation Data'!H81))="","",OFFSET('Sanitation Data'!$H$33,0,10*ROW('Sanitation Data'!H81)))</f>
        <v/>
      </c>
      <c r="DO87" s="34" t="str">
        <f ca="1">+IF(OFFSET('Hygiene Data'!$C$12,0,10*ROW('Hygiene Data'!C81))="","",OFFSET('Hygiene Data'!$C$12,0,10*ROW('Hygiene Data'!C81)))</f>
        <v/>
      </c>
      <c r="DP87" s="34" t="str">
        <f ca="1">+IF(OFFSET('Hygiene Data'!$C$13,0,10*ROW('Hygiene Data'!C81))="","",OFFSET('Hygiene Data'!$C$13,0,10*ROW('Hygiene Data'!C81)))</f>
        <v/>
      </c>
      <c r="DQ87" s="34" t="str">
        <f ca="1">+IF(OFFSET('Hygiene Data'!$C$14,0,10*ROW('Hygiene Data'!C81))="","",OFFSET('Hygiene Data'!$C$14,0,10*ROW('Hygiene Data'!C81)))</f>
        <v/>
      </c>
      <c r="DR87" s="34" t="str">
        <f ca="1">+IF(OFFSET('Hygiene Data'!$D$12,0,10*ROW('Hygiene Data'!D81))="","",OFFSET('Hygiene Data'!$D$12,0,10*ROW('Hygiene Data'!D81)))</f>
        <v/>
      </c>
      <c r="DS87" s="34" t="str">
        <f ca="1">+IF(OFFSET('Hygiene Data'!$D$13,0,10*ROW('Hygiene Data'!D81))="","",OFFSET('Hygiene Data'!$D$13,0,10*ROW('Hygiene Data'!D81)))</f>
        <v/>
      </c>
      <c r="DT87" s="34" t="str">
        <f ca="1">+IF(OFFSET('Hygiene Data'!$D$14,0,10*ROW('Hygiene Data'!D81))="","",OFFSET('Hygiene Data'!$D$14,0,10*ROW('Hygiene Data'!D81)))</f>
        <v/>
      </c>
      <c r="DU87" s="34" t="str">
        <f ca="1">+IF(OFFSET('Hygiene Data'!$E$12,0,10*ROW('Hygiene Data'!E81))="","",OFFSET('Hygiene Data'!$E$12,0,10*ROW('Hygiene Data'!E81)))</f>
        <v/>
      </c>
      <c r="DV87" s="34" t="str">
        <f ca="1">+IF(OFFSET('Hygiene Data'!$E$13,0,10*ROW('Hygiene Data'!E81))="","",OFFSET('Hygiene Data'!$E$13,0,10*ROW('Hygiene Data'!E81)))</f>
        <v/>
      </c>
      <c r="DW87" s="34" t="str">
        <f ca="1">+IF(OFFSET('Hygiene Data'!$E$14,0,10*ROW('Hygiene Data'!E81))="","",OFFSET('Hygiene Data'!$E$14,0,10*ROW('Hygiene Data'!E81)))</f>
        <v/>
      </c>
      <c r="DX87" s="34" t="str">
        <f ca="1">+IF(OFFSET('Hygiene Data'!$F$12,0,10*ROW('Hygiene Data'!F81))="","",OFFSET('Hygiene Data'!$F$12,0,10*ROW('Hygiene Data'!F81)))</f>
        <v/>
      </c>
      <c r="DY87" s="34" t="str">
        <f ca="1">+IF(OFFSET('Hygiene Data'!$F$13,0,10*ROW('Hygiene Data'!F81))="","",OFFSET('Hygiene Data'!$F$13,0,10*ROW('Hygiene Data'!F81)))</f>
        <v/>
      </c>
      <c r="DZ87" s="34" t="str">
        <f ca="1">+IF(OFFSET('Hygiene Data'!$F$14,0,10*ROW('Hygiene Data'!F81))="","",OFFSET('Hygiene Data'!$F$14,0,10*ROW('Hygiene Data'!F81)))</f>
        <v/>
      </c>
      <c r="EA87" s="34" t="str">
        <f ca="1">+IF(OFFSET('Hygiene Data'!$G$12,0,10*ROW('Hygiene Data'!G81))="","",OFFSET('Hygiene Data'!$G$12,0,10*ROW('Hygiene Data'!G81)))</f>
        <v/>
      </c>
      <c r="EB87" s="34" t="str">
        <f ca="1">+IF(OFFSET('Hygiene Data'!$G$13,0,10*ROW('Hygiene Data'!G81))="","",OFFSET('Hygiene Data'!$G$13,0,10*ROW('Hygiene Data'!G81)))</f>
        <v/>
      </c>
      <c r="EC87" s="34" t="str">
        <f ca="1">+IF(OFFSET('Hygiene Data'!$G$14,0,10*ROW('Hygiene Data'!G81))="","",OFFSET('Hygiene Data'!$G$14,0,10*ROW('Hygiene Data'!G81)))</f>
        <v/>
      </c>
      <c r="ED87" s="34" t="str">
        <f ca="1">+IF(OFFSET('Hygiene Data'!$H$12,0,10*ROW('Hygiene Data'!H81))="","",OFFSET('Hygiene Data'!$H$12,0,10*ROW('Hygiene Data'!H81)))</f>
        <v/>
      </c>
      <c r="EE87" s="34" t="str">
        <f ca="1">+IF(OFFSET('Hygiene Data'!$H$13,0,10*ROW('Hygiene Data'!H81))="","",OFFSET('Hygiene Data'!$H$13,0,10*ROW('Hygiene Data'!H81)))</f>
        <v/>
      </c>
      <c r="EF87" s="34" t="str">
        <f ca="1">+IF(OFFSET('Hygiene Data'!$H$14,0,10*ROW('Hygiene Data'!H81))="","",OFFSET('Hygiene Data'!$H$14,0,10*ROW('Hygiene Data'!H81)))</f>
        <v/>
      </c>
    </row>
    <row r="88" spans="1:136" x14ac:dyDescent="0.2">
      <c r="A88" s="50" t="str">
        <f ca="1">+IF(OFFSET('Water Data'!$B$1,0,10*ROW('Water Data'!B85))="","",OFFSET('Water Data'!$B$1,0,10*ROW('Water Data'!B85)))</f>
        <v/>
      </c>
      <c r="B88" s="50" t="str">
        <f ca="1">+IF(OFFSET('Water Data'!$A$3,0,10*ROW('Water Data'!A85))="","",OFFSET('Water Data'!$A$3,0,10*ROW('Water Data'!A85)))</f>
        <v/>
      </c>
      <c r="C88" s="50" t="str">
        <f ca="1">+IF(OFFSET('Water Data'!$C$3,0,10*ROW('Water Data'!C85))="","",OFFSET('Water Data'!$C$3,0,10*ROW('Water Data'!C85)))</f>
        <v/>
      </c>
      <c r="D88" s="133" t="e">
        <f ca="1">+IF(AND(ISNUMBER(OFFSET('Water Data'!$C$5,0,10*ROW('Water Data'!C82))),BS88="Yes"),100-OFFSET('Water Data'!$C$5,0,10*ROW('Water Data'!C82)),IF(AND(ISNUMBER(OFFSET('Water Data'!$C$5,0,10*ROW('Water Data'!C82))),BS88="No",ISNUMBER(OFFSET('Water Data'!$C$5,0,10*ROW('Water Data'!C82)))),CONCATENATE("[",ROUND(100-OFFSET('Water Data'!$C$5,0,10*ROW('Water Data'!C82)),0),"]"),IF(AND(ISNUMBER(OFFSET('Water Data'!$C$5,0,10*ROW('Water Data'!C82))),BS88="",ISNUMBER(OFFSET('Water Data'!$C$5,0,10*ROW('Water Data'!C82)))),100-OFFSET('Water Data'!$C$5,0,10*ROW('Water Data'!C82)),NA())))</f>
        <v>#N/A</v>
      </c>
      <c r="E88" s="133" t="e">
        <f ca="1">+IF(AND(ISNUMBER(OFFSET('Water Data'!$C$7,0,10*ROW('Water Data'!D82))),BT88="Yes"),OFFSET('Water Data'!$C$7,0,10*ROW('Water Data'!C82)),IF(AND(ISNUMBER(OFFSET('Water Data'!$C$7,0,10*ROW('Water Data'!C82))),BT88="No",ISNUMBER(OFFSET('Water Data'!$C$7,0,10*ROW('Water Data'!C82)))),CONCATENATE("[",ROUND(OFFSET('Water Data'!$C$7,0,10*ROW('Water Data'!C82)),0),"]"),IF(AND(ISNUMBER(OFFSET('Water Data'!$C$7,0,10*ROW('Water Data'!C82))),BT88="",ISNUMBER(OFFSET('Water Data'!$C$7,0,10*ROW('Water Data'!C82)))),OFFSET('Water Data'!$C$7,0,10*ROW('Water Data'!C82)),NA())))</f>
        <v>#N/A</v>
      </c>
      <c r="F88" s="133" t="e">
        <f ca="1">+IF(AND(ISNUMBER(OFFSET('Water Data'!$C$10,0,10*ROW('Water Data'!C82))),BU88="Yes"),OFFSET('Water Data'!$C$10,0,10*ROW('Water Data'!C82)),IF(AND(ISNUMBER(OFFSET('Water Data'!$C$10,0,10*ROW('Water Data'!C82))),BU88="No",ISNUMBER(OFFSET('Water Data'!$C$10,0,10*ROW('Water Data'!C82)))),CONCATENATE("[",ROUND(OFFSET('Water Data'!$C$10,0,10*ROW('Water Data'!C82)),0),"]"),IF(AND(ISNUMBER(OFFSET('Water Data'!$C$10,0,10*ROW('Water Data'!C82))),BU88="",ISNUMBER(OFFSET('Water Data'!$C$10,0,10*ROW('Water Data'!C82)))),OFFSET('Water Data'!$C$10,0,10*ROW('Water Data'!C82)),NA())))</f>
        <v>#N/A</v>
      </c>
      <c r="G88" s="133" t="e">
        <f ca="1">+IF(AND(ISNUMBER(OFFSET('Water Data'!$D$5,0,10*ROW('Water Data'!D82))),BV88="Yes"),100-OFFSET('Water Data'!$D$5,0,10*ROW('Water Data'!D82)),IF(AND(ISNUMBER(OFFSET('Water Data'!$D$5,0,10*ROW('Water Data'!D82))),BV88="No",ISNUMBER(OFFSET('Water Data'!$D$5,0,10*ROW('Water Data'!D82)))),CONCATENATE("[",ROUND(100-OFFSET('Water Data'!$D$5,0,10*ROW('Water Data'!D82)),0),"]"),IF(AND(ISNUMBER(OFFSET('Water Data'!$D$5,0,10*ROW('Water Data'!D82))),BV88="",ISNUMBER(OFFSET('Water Data'!$D$5,0,10*ROW('Water Data'!D82)))),100-OFFSET('Water Data'!$D$5,0,10*ROW('Water Data'!D82)),NA())))</f>
        <v>#N/A</v>
      </c>
      <c r="H88" s="133" t="e">
        <f ca="1">+IF(AND(ISNUMBER(OFFSET('Water Data'!$D$7,0,10*ROW('Water Data'!D82))),BW88="Yes"),OFFSET('Water Data'!$D$7,0,10*ROW('Water Data'!D82)),IF(AND(ISNUMBER(OFFSET('Water Data'!$D$7,0,10*ROW('Water Data'!D82))),BW88="No",ISNUMBER(OFFSET('Water Data'!$D$7,0,10*ROW('Water Data'!D82)))),CONCATENATE("[",ROUND(OFFSET('Water Data'!$C$7,0,10*ROW('Water Data'!D82)),0),"]"),IF(AND(ISNUMBER(OFFSET('Water Data'!$D$7,0,10*ROW('Water Data'!D82))),BW88="",ISNUMBER(OFFSET('Water Data'!$D$7,0,10*ROW('Water Data'!D82)))),OFFSET('Water Data'!$D$7,0,10*ROW('Water Data'!D82)),NA())))</f>
        <v>#N/A</v>
      </c>
      <c r="I88" s="133" t="e">
        <f ca="1">+IF(AND(ISNUMBER(OFFSET('Water Data'!$D$10,0,10*ROW('Water Data'!D82))),BX88="Yes"),OFFSET('Water Data'!$D$10,0,10*ROW('Water Data'!D82)),IF(AND(ISNUMBER(OFFSET('Water Data'!$D$10,0,10*ROW('Water Data'!D82))),BX88="No",ISNUMBER(OFFSET('Water Data'!$D$10,0,10*ROW('Water Data'!D82)))),CONCATENATE("[",ROUND(OFFSET('Water Data'!$D$10,0,10*ROW('Water Data'!D82)),0),"]"),IF(AND(ISNUMBER(OFFSET('Water Data'!$D$10,0,10*ROW('Water Data'!D82))),BX88="",ISNUMBER(OFFSET('Water Data'!$D$10,0,10*ROW('Water Data'!D82)))),OFFSET('Water Data'!$D$10,0,10*ROW('Water Data'!D82)),NA())))</f>
        <v>#N/A</v>
      </c>
      <c r="J88" s="133" t="e">
        <f ca="1">+IF(AND(ISNUMBER(OFFSET('Water Data'!$E$5,0,10*ROW('Water Data'!E82))),BY88="Yes"),100-OFFSET('Water Data'!$E$5,0,10*ROW('Water Data'!E82)),IF(AND(ISNUMBER(OFFSET('Water Data'!$E$5,0,10*ROW('Water Data'!E82))),BY88="No",ISNUMBER(OFFSET('Water Data'!$E$5,0,10*ROW('Water Data'!E82)))),CONCATENATE("[",ROUND(100-OFFSET('Water Data'!$E$5,0,10*ROW('Water Data'!E82)),0),"]"),IF(AND(ISNUMBER(OFFSET('Water Data'!$E$5,0,10*ROW('Water Data'!E82))),BY88="",ISNUMBER(OFFSET('Water Data'!$E$5,0,10*ROW('Water Data'!E82)))),100-OFFSET('Water Data'!$E$5,0,10*ROW('Water Data'!E82)),NA())))</f>
        <v>#N/A</v>
      </c>
      <c r="K88" s="133" t="e">
        <f ca="1">+IF(AND(ISNUMBER(OFFSET('Water Data'!$E$7,0,10*ROW('Water Data'!E82))),BZ88="Yes"),OFFSET('Water Data'!$E$7,0,10*ROW('Water Data'!E82)),IF(AND(ISNUMBER(OFFSET('Water Data'!$E$7,0,10*ROW('Water Data'!E82))),BZ88="No",ISNUMBER(OFFSET('Water Data'!$E$7,0,10*ROW('Water Data'!E82)))),CONCATENATE("[",ROUND(OFFSET('Water Data'!$E$7,0,10*ROW('Water Data'!E82)),0),"]"),IF(AND(ISNUMBER(OFFSET('Water Data'!$E$7,0,10*ROW('Water Data'!E82))),BZ88="",ISNUMBER(OFFSET('Water Data'!$E$7,0,10*ROW('Water Data'!E82)))),OFFSET('Water Data'!$E$7,0,10*ROW('Water Data'!E82)),NA())))</f>
        <v>#N/A</v>
      </c>
      <c r="L88" s="133" t="e">
        <f ca="1">+IF(AND(ISNUMBER(OFFSET('Water Data'!$E$10,0,10*ROW('Water Data'!E82))),CA88="Yes"),OFFSET('Water Data'!$E$10,0,10*ROW('Water Data'!E82)),IF(AND(ISNUMBER(OFFSET('Water Data'!$E$10,0,10*ROW('Water Data'!E82))),CA88="No",ISNUMBER(OFFSET('Water Data'!$E$10,0,10*ROW('Water Data'!E82)))),CONCATENATE("[",ROUND(OFFSET('Water Data'!$E$10,0,10*ROW('Water Data'!E82)),0),"]"),IF(AND(ISNUMBER(OFFSET('Water Data'!$E$10,0,10*ROW('Water Data'!E82))),CA88="",ISNUMBER(OFFSET('Water Data'!$E$10,0,10*ROW('Water Data'!E82)))),OFFSET('Water Data'!$E$10,0,10*ROW('Water Data'!E82)),NA())))</f>
        <v>#N/A</v>
      </c>
      <c r="M88" s="133" t="e">
        <f ca="1">+IF(AND(ISNUMBER(OFFSET('Water Data'!$F$5,0,10*ROW('Water Data'!F82))),CB88="Yes"),100-OFFSET('Water Data'!$F$5,0,10*ROW('Water Data'!F82)),IF(AND(ISNUMBER(OFFSET('Water Data'!$F$5,0,10*ROW('Water Data'!F82))),CB88="No",ISNUMBER(OFFSET('Water Data'!$F$5,0,10*ROW('Water Data'!F82)))),CONCATENATE("[",ROUND(100-OFFSET('Water Data'!$F$5,0,10*ROW('Water Data'!F82)),0),"]"),IF(AND(ISNUMBER(OFFSET('Water Data'!$F$5,0,10*ROW('Water Data'!F82))),CB88="",ISNUMBER(OFFSET('Water Data'!$F$5,0,10*ROW('Water Data'!F82)))),100-OFFSET('Water Data'!$F$5,0,10*ROW('Water Data'!F82)),NA())))</f>
        <v>#N/A</v>
      </c>
      <c r="N88" s="133" t="e">
        <f ca="1">+IF(AND(ISNUMBER(OFFSET('Water Data'!$F$7,0,10*ROW('Water Data'!F82))),CC88="Yes"),OFFSET('Water Data'!$F$7,0,10*ROW('Water Data'!F82)),IF(AND(ISNUMBER(OFFSET('Water Data'!$F$7,0,10*ROW('Water Data'!F82))),CC88="No",ISNUMBER(OFFSET('Water Data'!$F$7,0,10*ROW('Water Data'!F82)))),CONCATENATE("[",ROUND(OFFSET('Water Data'!$F$7,0,10*ROW('Water Data'!F82)),0),"]"),IF(AND(ISNUMBER(OFFSET('Water Data'!$F$7,0,10*ROW('Water Data'!F82))),CC88="",ISNUMBER(OFFSET('Water Data'!$F$7,0,10*ROW('Water Data'!F82)))),OFFSET('Water Data'!$F$7,0,10*ROW('Water Data'!F82)),NA())))</f>
        <v>#N/A</v>
      </c>
      <c r="O88" s="133" t="e">
        <f ca="1">+IF(AND(ISNUMBER(OFFSET('Water Data'!$F$10,0,10*ROW('Water Data'!F82))),CD88="Yes"),OFFSET('Water Data'!$F$10,0,10*ROW('Water Data'!F82)),IF(AND(ISNUMBER(OFFSET('Water Data'!$F$10,0,10*ROW('Water Data'!F82))),CD88="No",ISNUMBER(OFFSET('Water Data'!$F$10,0,10*ROW('Water Data'!F82)))),CONCATENATE("[",ROUND(OFFSET('Water Data'!$F$10,0,10*ROW('Water Data'!F82)),0),"]"),IF(AND(ISNUMBER(OFFSET('Water Data'!$F$10,0,10*ROW('Water Data'!F82))),CD88="",ISNUMBER(OFFSET('Water Data'!$F$10,0,10*ROW('Water Data'!F82)))),OFFSET('Water Data'!$F$10,0,10*ROW('Water Data'!F82)),NA())))</f>
        <v>#N/A</v>
      </c>
      <c r="P88" s="133" t="e">
        <f ca="1">+IF(AND(ISNUMBER(OFFSET('Water Data'!$G$5,0,10*ROW('Water Data'!G82))),CE88="Yes"),100-OFFSET('Water Data'!$G$5,0,10*ROW('Water Data'!G82)),IF(AND(ISNUMBER(OFFSET('Water Data'!$G$5,0,10*ROW('Water Data'!G82))),CE88="No",ISNUMBER(OFFSET('Water Data'!$G$5,0,10*ROW('Water Data'!G82)))),CONCATENATE("[",ROUND(100-OFFSET('Water Data'!$G$5,0,10*ROW('Water Data'!G82)),0),"]"),IF(AND(ISNUMBER(OFFSET('Water Data'!$G$5,0,10*ROW('Water Data'!G82))),CE88="",ISNUMBER(OFFSET('Water Data'!$G$5,0,10*ROW('Water Data'!G82)))),100-OFFSET('Water Data'!$G$5,0,10*ROW('Water Data'!G82)),NA())))</f>
        <v>#N/A</v>
      </c>
      <c r="Q88" s="133" t="e">
        <f ca="1">+IF(AND(ISNUMBER(OFFSET('Water Data'!$G$7,0,10*ROW('Water Data'!G82))),CF88="Yes"),OFFSET('Water Data'!$G$7,0,10*ROW('Water Data'!G82)),IF(AND(ISNUMBER(OFFSET('Water Data'!$G$7,0,10*ROW('Water Data'!G82))),CF88="No",ISNUMBER(OFFSET('Water Data'!$G$7,0,10*ROW('Water Data'!G82)))),CONCATENATE("[",ROUND(OFFSET('Water Data'!$G$7,0,10*ROW('Water Data'!G82)),0),"]"),IF(AND(ISNUMBER(OFFSET('Water Data'!$G$7,0,10*ROW('Water Data'!G82))),CF88="",ISNUMBER(OFFSET('Water Data'!$G$7,0,10*ROW('Water Data'!G82)))),OFFSET('Water Data'!$G$7,0,10*ROW('Water Data'!G82)),NA())))</f>
        <v>#N/A</v>
      </c>
      <c r="R88" s="133" t="e">
        <f ca="1">+IF(AND(ISNUMBER(OFFSET('Water Data'!$G$10,0,10*ROW('Water Data'!G82))),CG88="Yes"),OFFSET('Water Data'!$G$10,0,10*ROW('Water Data'!G82)),IF(AND(ISNUMBER(OFFSET('Water Data'!$G$10,0,10*ROW('Water Data'!G82))),CG88="No",ISNUMBER(OFFSET('Water Data'!$G$10,0,10*ROW('Water Data'!G82)))),CONCATENATE("[",ROUND(OFFSET('Water Data'!$G$10,0,10*ROW('Water Data'!G82)),0),"]"),IF(AND(ISNUMBER(OFFSET('Water Data'!$G$10,0,10*ROW('Water Data'!G82))),CG88="",ISNUMBER(OFFSET('Water Data'!$G$10,0,10*ROW('Water Data'!G82)))),OFFSET('Water Data'!$G$10,0,10*ROW('Water Data'!G82)),NA())))</f>
        <v>#N/A</v>
      </c>
      <c r="S88" s="133" t="e">
        <f ca="1">+IF(AND(ISNUMBER(OFFSET('Water Data'!$H$5,0,10*ROW('Water Data'!H82))),CH88="Yes"),100-OFFSET('Water Data'!$H$5,0,10*ROW('Water Data'!H82)),IF(AND(ISNUMBER(OFFSET('Water Data'!$H$5,0,10*ROW('Water Data'!H82))),CH88="No",ISNUMBER(OFFSET('Water Data'!$H$5,0,10*ROW('Water Data'!H82)))),CONCATENATE("[",ROUND(100-OFFSET('Water Data'!$H$5,0,10*ROW('Water Data'!H82)),0),"]"),IF(AND(ISNUMBER(OFFSET('Water Data'!$H$5,0,10*ROW('Water Data'!H82))),CH88="",ISNUMBER(OFFSET('Water Data'!$H$5,0,10*ROW('Water Data'!H82)))),100-OFFSET('Water Data'!$H$5,0,10*ROW('Water Data'!H82)),NA())))</f>
        <v>#N/A</v>
      </c>
      <c r="T88" s="133" t="e">
        <f ca="1">+IF(AND(ISNUMBER(OFFSET('Water Data'!$H$7,0,10*ROW('Water Data'!H82))),CI88="Yes"),OFFSET('Water Data'!$H$7,0,10*ROW('Water Data'!H82)),IF(AND(ISNUMBER(OFFSET('Water Data'!$H$7,0,10*ROW('Water Data'!H82))),CI88="No",ISNUMBER(OFFSET('Water Data'!$H$7,0,10*ROW('Water Data'!H82)))),CONCATENATE("[",ROUND(OFFSET('Water Data'!$H$7,0,10*ROW('Water Data'!H82)),0),"]"),IF(AND(ISNUMBER(OFFSET('Water Data'!$H$7,0,10*ROW('Water Data'!H82))),CI88="",ISNUMBER(OFFSET('Water Data'!$H$7,0,10*ROW('Water Data'!H82)))),OFFSET('Water Data'!$H$7,0,10*ROW('Water Data'!H82)),NA())))</f>
        <v>#N/A</v>
      </c>
      <c r="U88" s="133" t="e">
        <f ca="1">+IF(AND(ISNUMBER(OFFSET('Water Data'!$H$10,0,10*ROW('Water Data'!H82))),CJ88="Yes"),OFFSET('Water Data'!$H$10,0,10*ROW('Water Data'!H82)),IF(AND(ISNUMBER(OFFSET('Water Data'!$H$10,0,10*ROW('Water Data'!H82))),CJ88="No",ISNUMBER(OFFSET('Water Data'!$H$10,0,10*ROW('Water Data'!H82)))),CONCATENATE("[",ROUND(OFFSET('Water Data'!$H$10,0,10*ROW('Water Data'!H82)),0),"]"),IF(AND(ISNUMBER(OFFSET('Water Data'!$H$10,0,10*ROW('Water Data'!H82))),CJ88="",ISNUMBER(OFFSET('Water Data'!$H$10,0,10*ROW('Water Data'!H82)))),OFFSET('Water Data'!$H$10,0,10*ROW('Water Data'!H82)),NA())))</f>
        <v>#N/A</v>
      </c>
      <c r="V88" s="134" t="e">
        <f ca="1">+IF(AND(ISNUMBER(OFFSET('Sanitation Data'!$C$5,0,10*ROW('Sanitation Data'!C82))),CK88="Yes"),100-OFFSET('Sanitation Data'!$C$5,0,10*ROW('Sanitation Data'!C82)),IF(AND(ISNUMBER(OFFSET('Sanitation Data'!$C$5,0,10*ROW('Sanitation Data'!C82))),CK88="No",ISNUMBER(OFFSET('Sanitation Data'!$C$5,0,10*ROW('Sanitation Data'!C82)))),CONCATENATE("[",ROUND(100-OFFSET('Sanitation Data'!$C$5,0,10*ROW('Sanitation Data'!C82)),0),"]"),IF(AND(ISNUMBER(OFFSET('Sanitation Data'!$C$5,0,10*ROW('Sanitation Data'!C82))),CK88="",ISNUMBER(OFFSET('Sanitation Data'!$C$5,0,10*ROW('Sanitation Data'!C82)))),100-OFFSET('Sanitation Data'!$C$5,0,10*ROW('Sanitation Data'!C82)),NA())))</f>
        <v>#N/A</v>
      </c>
      <c r="W88" s="134" t="e">
        <f ca="1">+IF(AND(ISNUMBER(OFFSET('Sanitation Data'!$C$7,0,10*ROW('Sanitation Data'!C82))),CL88="Yes"),OFFSET('Sanitation Data'!$C$7,0,10*ROW('Sanitation Data'!C82)),IF(AND(ISNUMBER(OFFSET('Sanitation Data'!$C$7,0,10*ROW('Sanitation Data'!C82))),CL88="No",ISNUMBER(OFFSET('Sanitation Data'!$C$7,0,10*ROW('Sanitation Data'!C82)))),CONCATENATE("[",ROUND(OFFSET('Sanitation Data'!$C$7,0,10*ROW('Sanitation Data'!C82)),0),"]"),IF(AND(ISNUMBER(OFFSET('Sanitation Data'!$C$7,0,10*ROW('Sanitation Data'!C82))),CL88="",ISNUMBER(OFFSET('Sanitation Data'!$C$7,0,10*ROW('Sanitation Data'!C82)))),OFFSET('Sanitation Data'!$C$7,0,10*ROW('Sanitation Data'!C82)),NA())))</f>
        <v>#N/A</v>
      </c>
      <c r="X88" s="134" t="e">
        <f ca="1">+IF(AND(ISNUMBER(OFFSET('Sanitation Data'!$C$11,0,10*ROW('Sanitation Data'!C82))),CM88="Yes"),OFFSET('Sanitation Data'!$C$11,0,10*ROW('Sanitation Data'!C82)),IF(AND(ISNUMBER(OFFSET('Sanitation Data'!$C$11,0,10*ROW('Sanitation Data'!C82))),CM88="No",ISNUMBER(OFFSET('Sanitation Data'!$C$11,0,10*ROW('Sanitation Data'!C82)))),CONCATENATE("[",ROUND(OFFSET('Sanitation Data'!$C$11,0,10*ROW('Sanitation Data'!C82)),0),"]"),IF(AND(ISNUMBER(OFFSET('Sanitation Data'!$C$11,0,10*ROW('Sanitation Data'!C82))),CM88="",ISNUMBER(OFFSET('Sanitation Data'!$C$11,0,10*ROW('Sanitation Data'!C82)))),OFFSET('Sanitation Data'!$C$11,0,10*ROW('Sanitation Data'!C82)),NA())))</f>
        <v>#N/A</v>
      </c>
      <c r="Y88" s="134" t="e">
        <f ca="1">+IF(AND(ISNUMBER(OFFSET('Sanitation Data'!$C$12,0,10*ROW('Sanitation Data'!C82))),CN88="Yes"),OFFSET('Sanitation Data'!$C$12,0,10*ROW('Sanitation Data'!C82)),IF(AND(ISNUMBER(OFFSET('Sanitation Data'!$C$12,0,10*ROW('Sanitation Data'!C82))),CN88="No",ISNUMBER(OFFSET('Sanitation Data'!$C$12,0,10*ROW('Sanitation Data'!C82)))),CONCATENATE("[",ROUND(OFFSET('Sanitation Data'!$C$12,0,10*ROW('Sanitation Data'!C82)),0),"]"),IF(AND(ISNUMBER(OFFSET('Sanitation Data'!$C$12,0,10*ROW('Sanitation Data'!C82))),CN88="",ISNUMBER(OFFSET('Sanitation Data'!$C$12,0,10*ROW('Sanitation Data'!C82)))),OFFSET('Sanitation Data'!$C$12,0,10*ROW('Sanitation Data'!C82)),NA())))</f>
        <v>#N/A</v>
      </c>
      <c r="Z88" s="134" t="e">
        <f ca="1">+IF(AND(ISNUMBER(OFFSET('Sanitation Data'!$C$13,0,10*ROW('Sanitation Data'!C82))),CO88="Yes"),OFFSET('Sanitation Data'!$C$13,0,10*ROW('Sanitation Data'!C82)),IF(AND(ISNUMBER(OFFSET('Sanitation Data'!$C$13,0,10*ROW('Sanitation Data'!C82))),CO88="No",ISNUMBER(OFFSET('Sanitation Data'!$C$13,0,10*ROW('Sanitation Data'!C82)))),CONCATENATE("[",ROUND(OFFSET('Sanitation Data'!$C$13,0,10*ROW('Sanitation Data'!C82)),0),"]"),IF(AND(ISNUMBER(OFFSET('Sanitation Data'!$C$13,0,10*ROW('Sanitation Data'!C82))),CO88="",ISNUMBER(OFFSET('Sanitation Data'!$C$13,0,10*ROW('Sanitation Data'!C82)))),OFFSET('Sanitation Data'!$C$13,0,10*ROW('Sanitation Data'!C82)),NA())))</f>
        <v>#N/A</v>
      </c>
      <c r="AA88" s="134" t="e">
        <f ca="1">+IF(AND(ISNUMBER(OFFSET('Sanitation Data'!$D$5,0,10*ROW('Sanitation Data'!D82))),CP88="Yes"),100-OFFSET('Sanitation Data'!$D$5,0,10*ROW('Sanitation Data'!D82)),IF(AND(ISNUMBER(OFFSET('Sanitation Data'!$D$5,0,10*ROW('Sanitation Data'!D82))),CP88="No",ISNUMBER(OFFSET('Sanitation Data'!$D$5,0,10*ROW('Sanitation Data'!D82)))),CONCATENATE("[",ROUND(100-OFFSET('Sanitation Data'!$D$5,0,10*ROW('Sanitation Data'!D82)),0),"]"),IF(AND(ISNUMBER(OFFSET('Sanitation Data'!$D$5,0,10*ROW('Sanitation Data'!D82))),CP88="",ISNUMBER(OFFSET('Sanitation Data'!$D$5,0,10*ROW('Sanitation Data'!D82)))),100-OFFSET('Sanitation Data'!$D$5,0,10*ROW('Sanitation Data'!D82)),NA())))</f>
        <v>#N/A</v>
      </c>
      <c r="AB88" s="134" t="e">
        <f ca="1">+IF(AND(ISNUMBER(OFFSET('Sanitation Data'!$D$7,0,10*ROW('Sanitation Data'!D82))),CQ88="Yes"),OFFSET('Sanitation Data'!$D$7,0,10*ROW('Sanitation Data'!G82)),IF(AND(ISNUMBER(OFFSET('Sanitation Data'!$D$7,0,10*ROW('Sanitation Data'!D82))),CQ88="No",ISNUMBER(OFFSET('Sanitation Data'!$D$7,0,10*ROW('Sanitation Data'!D82)))),CONCATENATE("[",ROUND(OFFSET('Sanitation Data'!$D$7,0,10*ROW('Sanitation Data'!D82)),0),"]"),IF(AND(ISNUMBER(OFFSET('Sanitation Data'!$D$7,0,10*ROW('Sanitation Data'!D82))),CQ88="",ISNUMBER(OFFSET('Sanitation Data'!$D$7,0,10*ROW('Sanitation Data'!D82)))),OFFSET('Sanitation Data'!$D$7,0,10*ROW('Sanitation Data'!D82)),NA())))</f>
        <v>#N/A</v>
      </c>
      <c r="AC88" s="134" t="e">
        <f ca="1">+IF(AND(ISNUMBER(OFFSET('Sanitation Data'!$D$11,0,10*ROW('Sanitation Data'!D82))),CR88="Yes"),OFFSET('Sanitation Data'!$D$11,0,10*ROW('Sanitation Data'!D82)),IF(AND(ISNUMBER(OFFSET('Sanitation Data'!$D$11,0,10*ROW('Sanitation Data'!D82))),CR88="No",ISNUMBER(OFFSET('Sanitation Data'!$D$11,0,10*ROW('Sanitation Data'!D82)))),CONCATENATE("[",ROUND(OFFSET('Sanitation Data'!$D$11,0,10*ROW('Sanitation Data'!D82)),0),"]"),IF(AND(ISNUMBER(OFFSET('Sanitation Data'!$D$11,0,10*ROW('Sanitation Data'!D82))),CR88="",ISNUMBER(OFFSET('Sanitation Data'!$D$11,0,10*ROW('Sanitation Data'!D82)))),OFFSET('Sanitation Data'!$D$11,0,10*ROW('Sanitation Data'!D82)),NA())))</f>
        <v>#N/A</v>
      </c>
      <c r="AD88" s="134" t="e">
        <f ca="1">+IF(AND(ISNUMBER(OFFSET('Sanitation Data'!$D$12,0,10*ROW('Sanitation Data'!D82))),CS88="Yes"),OFFSET('Sanitation Data'!$D$12,0,10*ROW('Sanitation Data'!D82)),IF(AND(ISNUMBER(OFFSET('Sanitation Data'!$D$12,0,10*ROW('Sanitation Data'!D82))),CS88="No",ISNUMBER(OFFSET('Sanitation Data'!$D$12,0,10*ROW('Sanitation Data'!D82)))),CONCATENATE("[",ROUND(OFFSET('Sanitation Data'!$D$12,0,10*ROW('Sanitation Data'!D82)),0),"]"),IF(AND(ISNUMBER(OFFSET('Sanitation Data'!$D$12,0,10*ROW('Sanitation Data'!D82))),CS88="",ISNUMBER(OFFSET('Sanitation Data'!$D$12,0,10*ROW('Sanitation Data'!D82)))),OFFSET('Sanitation Data'!$D$12,0,10*ROW('Sanitation Data'!D82)),NA())))</f>
        <v>#N/A</v>
      </c>
      <c r="AE88" s="134" t="e">
        <f ca="1">+IF(AND(ISNUMBER(OFFSET('Sanitation Data'!$D$13,0,10*ROW('Sanitation Data'!D82))),CT88="Yes"),OFFSET('Sanitation Data'!$D$13,0,10*ROW('Sanitation Data'!D82)),IF(AND(ISNUMBER(OFFSET('Sanitation Data'!$D$13,0,10*ROW('Sanitation Data'!D82))),CT88="No",ISNUMBER(OFFSET('Sanitation Data'!$D$13,0,10*ROW('Sanitation Data'!D82)))),CONCATENATE("[",ROUND(OFFSET('Sanitation Data'!$D$13,0,10*ROW('Sanitation Data'!D82)),0),"]"),IF(AND(ISNUMBER(OFFSET('Sanitation Data'!$D$13,0,10*ROW('Sanitation Data'!D82))),CT88="",ISNUMBER(OFFSET('Sanitation Data'!$D$13,0,10*ROW('Sanitation Data'!D82)))),OFFSET('Sanitation Data'!$D$13,0,10*ROW('Sanitation Data'!D82)),NA())))</f>
        <v>#N/A</v>
      </c>
      <c r="AF88" s="134" t="e">
        <f ca="1">+IF(AND(ISNUMBER(OFFSET('Sanitation Data'!$E$5,0,10*ROW('Sanitation Data'!E82))),CU88="Yes"),100-OFFSET('Sanitation Data'!$E$5,0,10*ROW('Sanitation Data'!E82)),IF(AND(ISNUMBER(OFFSET('Sanitation Data'!$E$5,0,10*ROW('Sanitation Data'!E82))),CU88="No",ISNUMBER(OFFSET('Sanitation Data'!$E$5,0,10*ROW('Sanitation Data'!E82)))),CONCATENATE("[",ROUND(100-OFFSET('Sanitation Data'!$E$5,0,10*ROW('Sanitation Data'!E82)),0),"]"),IF(AND(ISNUMBER(OFFSET('Sanitation Data'!$E$5,0,10*ROW('Sanitation Data'!E82))),CU88="",ISNUMBER(OFFSET('Sanitation Data'!$E$5,0,10*ROW('Sanitation Data'!E82)))),100-OFFSET('Sanitation Data'!$E$5,0,10*ROW('Sanitation Data'!E82)),NA())))</f>
        <v>#N/A</v>
      </c>
      <c r="AG88" s="134" t="e">
        <f ca="1">+IF(AND(ISNUMBER(OFFSET('Sanitation Data'!$E$7,0,10*ROW('Sanitation Data'!E82))),CV88="Yes"),OFFSET('Sanitation Data'!$E$7,0,10*ROW('Sanitation Data'!E82)),IF(AND(ISNUMBER(OFFSET('Sanitation Data'!$E$7,0,10*ROW('Sanitation Data'!E82))),CV88="No",ISNUMBER(OFFSET('Sanitation Data'!$E$7,0,10*ROW('Sanitation Data'!E82)))),CONCATENATE("[",ROUND(OFFSET('Sanitation Data'!$E$7,0,10*ROW('Sanitation Data'!E82)),0),"]"),IF(AND(ISNUMBER(OFFSET('Sanitation Data'!$E$7,0,10*ROW('Sanitation Data'!E82))),CV88="",ISNUMBER(OFFSET('Sanitation Data'!$E$7,0,10*ROW('Sanitation Data'!E82)))),OFFSET('Sanitation Data'!$E$7,0,10*ROW('Sanitation Data'!E82)),NA())))</f>
        <v>#N/A</v>
      </c>
      <c r="AH88" s="134" t="e">
        <f ca="1">+IF(AND(ISNUMBER(OFFSET('Sanitation Data'!$E$11,0,10*ROW('Sanitation Data'!E82))),CW88="Yes"),OFFSET('Sanitation Data'!$E$11,0,10*ROW('Sanitation Data'!E82)),IF(AND(ISNUMBER(OFFSET('Sanitation Data'!$E$11,0,10*ROW('Sanitation Data'!E82))),CW88="No",ISNUMBER(OFFSET('Sanitation Data'!$E$11,0,10*ROW('Sanitation Data'!E82)))),CONCATENATE("[",ROUND(OFFSET('Sanitation Data'!$E$11,0,10*ROW('Sanitation Data'!E82)),0),"]"),IF(AND(ISNUMBER(OFFSET('Sanitation Data'!$E$11,0,10*ROW('Sanitation Data'!E82))),CW88="",ISNUMBER(OFFSET('Sanitation Data'!$E$11,0,10*ROW('Sanitation Data'!E82)))),OFFSET('Sanitation Data'!$E$11,0,10*ROW('Sanitation Data'!E82)),NA())))</f>
        <v>#N/A</v>
      </c>
      <c r="AI88" s="134" t="e">
        <f ca="1">+IF(AND(ISNUMBER(OFFSET('Sanitation Data'!$E$12,0,10*ROW('Sanitation Data'!E82))),CX88="Yes"),OFFSET('Sanitation Data'!$E$12,0,10*ROW('Sanitation Data'!E82)),IF(AND(ISNUMBER(OFFSET('Sanitation Data'!$E$12,0,10*ROW('Sanitation Data'!E82))),CX88="No",ISNUMBER(OFFSET('Sanitation Data'!$E$12,0,10*ROW('Sanitation Data'!E82)))),CONCATENATE("[",ROUND(OFFSET('Sanitation Data'!$E$12,0,10*ROW('Sanitation Data'!E82)),0),"]"),IF(AND(ISNUMBER(OFFSET('Sanitation Data'!$E$12,0,10*ROW('Sanitation Data'!E82))),CX88="",ISNUMBER(OFFSET('Sanitation Data'!$E$12,0,10*ROW('Sanitation Data'!E82)))),OFFSET('Sanitation Data'!$E$12,0,10*ROW('Sanitation Data'!E82)),NA())))</f>
        <v>#N/A</v>
      </c>
      <c r="AJ88" s="134" t="e">
        <f ca="1">+IF(AND(ISNUMBER(OFFSET('Sanitation Data'!$E$13,0,10*ROW('Sanitation Data'!E82))),CY88="Yes"),OFFSET('Sanitation Data'!$E$13,0,10*ROW('Sanitation Data'!E82)),IF(AND(ISNUMBER(OFFSET('Sanitation Data'!$E$13,0,10*ROW('Sanitation Data'!E82))),CY88="No",ISNUMBER(OFFSET('Sanitation Data'!$E$13,0,10*ROW('Sanitation Data'!E82)))),CONCATENATE("[",ROUND(OFFSET('Sanitation Data'!$E$13,0,10*ROW('Sanitation Data'!E82)),0),"]"),IF(AND(ISNUMBER(OFFSET('Sanitation Data'!$E$13,0,10*ROW('Sanitation Data'!E82))),CY88="",ISNUMBER(OFFSET('Sanitation Data'!$E$13,0,10*ROW('Sanitation Data'!E82)))),OFFSET('Sanitation Data'!$E$13,0,10*ROW('Sanitation Data'!E82)),NA())))</f>
        <v>#N/A</v>
      </c>
      <c r="AK88" s="134" t="e">
        <f ca="1">+IF(AND(ISNUMBER(OFFSET('Sanitation Data'!$F$5,0,10*ROW('Sanitation Data'!F82))),CZ88="Yes"),100-OFFSET('Sanitation Data'!$F$5,0,10*ROW('Sanitation Data'!F82)),IF(AND(ISNUMBER(OFFSET('Sanitation Data'!$F$5,0,10*ROW('Sanitation Data'!F82))),CZ88="No",ISNUMBER(OFFSET('Sanitation Data'!$F$5,0,10*ROW('Sanitation Data'!F82)))),CONCATENATE("[",ROUND(100-OFFSET('Sanitation Data'!$F$5,0,10*ROW('Sanitation Data'!F82)),0),"]"),IF(AND(ISNUMBER(OFFSET('Sanitation Data'!$F$5,0,10*ROW('Sanitation Data'!F82))),CZ88="",ISNUMBER(OFFSET('Sanitation Data'!$F$5,0,10*ROW('Sanitation Data'!F82)))),100-OFFSET('Sanitation Data'!$F$5,0,10*ROW('Sanitation Data'!F82)),NA())))</f>
        <v>#N/A</v>
      </c>
      <c r="AL88" s="134" t="e">
        <f ca="1">+IF(AND(ISNUMBER(OFFSET('Sanitation Data'!$F$7,0,10*ROW('Sanitation Data'!F82))),DA88="Yes"),OFFSET('Sanitation Data'!$F$7,0,10*ROW('Sanitation Data'!F82)),IF(AND(ISNUMBER(OFFSET('Sanitation Data'!$F$7,0,10*ROW('Sanitation Data'!F82))),DA88="No",ISNUMBER(OFFSET('Sanitation Data'!$F$7,0,10*ROW('Sanitation Data'!F82)))),CONCATENATE("[",ROUND(OFFSET('Sanitation Data'!$F$7,0,10*ROW('Sanitation Data'!F82)),0),"]"),IF(AND(ISNUMBER(OFFSET('Sanitation Data'!$F$7,0,10*ROW('Sanitation Data'!F82))),DA88="",ISNUMBER(OFFSET('Sanitation Data'!$F$7,0,10*ROW('Sanitation Data'!F82)))),OFFSET('Sanitation Data'!$F$7,0,10*ROW('Sanitation Data'!F82)),NA())))</f>
        <v>#N/A</v>
      </c>
      <c r="AM88" s="134" t="e">
        <f ca="1">+IF(AND(ISNUMBER(OFFSET('Sanitation Data'!$F$11,0,10*ROW('Sanitation Data'!F82))),DB88="Yes"),OFFSET('Sanitation Data'!$F$11,0,10*ROW('Sanitation Data'!F82)),IF(AND(ISNUMBER(OFFSET('Sanitation Data'!$F$11,0,10*ROW('Sanitation Data'!F82))),DB88="No",ISNUMBER(OFFSET('Sanitation Data'!$F$11,0,10*ROW('Sanitation Data'!F82)))),CONCATENATE("[",ROUND(OFFSET('Sanitation Data'!$F$11,0,10*ROW('Sanitation Data'!F82)),0),"]"),IF(AND(ISNUMBER(OFFSET('Sanitation Data'!$F$11,0,10*ROW('Sanitation Data'!F82))),DB88="",ISNUMBER(OFFSET('Sanitation Data'!$F$11,0,10*ROW('Sanitation Data'!F82)))),OFFSET('Sanitation Data'!$F$11,0,10*ROW('Sanitation Data'!F82)),NA())))</f>
        <v>#N/A</v>
      </c>
      <c r="AN88" s="134" t="e">
        <f ca="1">+IF(AND(ISNUMBER(OFFSET('Sanitation Data'!$F$12,0,10*ROW('Sanitation Data'!F82))),DC88="Yes"),OFFSET('Sanitation Data'!$F$12,0,10*ROW('Sanitation Data'!F82)),IF(AND(ISNUMBER(OFFSET('Sanitation Data'!$F$12,0,10*ROW('Sanitation Data'!F82))),DC88="No",ISNUMBER(OFFSET('Sanitation Data'!$F$12,0,10*ROW('Sanitation Data'!F82)))),CONCATENATE("[",ROUND(OFFSET('Sanitation Data'!$F$12,0,10*ROW('Sanitation Data'!F82)),0),"]"),IF(AND(ISNUMBER(OFFSET('Sanitation Data'!$F$12,0,10*ROW('Sanitation Data'!F82))),DC88="",ISNUMBER(OFFSET('Sanitation Data'!$F$12,0,10*ROW('Sanitation Data'!F82)))),OFFSET('Sanitation Data'!$F$12,0,10*ROW('Sanitation Data'!F82)),NA())))</f>
        <v>#N/A</v>
      </c>
      <c r="AO88" s="134" t="e">
        <f ca="1">+IF(AND(ISNUMBER(OFFSET('Sanitation Data'!$F$13,0,10*ROW('Sanitation Data'!F82))),DD88="Yes"),OFFSET('Sanitation Data'!$F$13,0,10*ROW('Sanitation Data'!F82)),IF(AND(ISNUMBER(OFFSET('Sanitation Data'!$F$13,0,10*ROW('Sanitation Data'!F82))),DD88="No",ISNUMBER(OFFSET('Sanitation Data'!$F$13,0,10*ROW('Sanitation Data'!F82)))),CONCATENATE("[",ROUND(OFFSET('Sanitation Data'!$F$13,0,10*ROW('Sanitation Data'!F82)),0),"]"),IF(AND(ISNUMBER(OFFSET('Sanitation Data'!$F$13,0,10*ROW('Sanitation Data'!F82))),DD88="",ISNUMBER(OFFSET('Sanitation Data'!$F$13,0,10*ROW('Sanitation Data'!F82)))),OFFSET('Sanitation Data'!$F$13,0,10*ROW('Sanitation Data'!F82)),NA())))</f>
        <v>#N/A</v>
      </c>
      <c r="AP88" s="134" t="e">
        <f ca="1">+IF(AND(ISNUMBER(OFFSET('Sanitation Data'!$G$5,0,10*ROW('Sanitation Data'!G82))),DE88="Yes"),100-OFFSET('Sanitation Data'!$G$5,0,10*ROW('Sanitation Data'!G82)),IF(AND(ISNUMBER(OFFSET('Sanitation Data'!$G$5,0,10*ROW('Sanitation Data'!G82))),DE88="No",ISNUMBER(OFFSET('Sanitation Data'!$G$5,0,10*ROW('Sanitation Data'!G82)))),CONCATENATE("[",ROUND(100-OFFSET('Sanitation Data'!$G$5,0,10*ROW('Sanitation Data'!G82)),0),"]"),IF(AND(ISNUMBER(OFFSET('Sanitation Data'!$G$5,0,10*ROW('Sanitation Data'!G82))),DE88="",ISNUMBER(OFFSET('Sanitation Data'!$G$5,0,10*ROW('Sanitation Data'!G82)))),100-OFFSET('Sanitation Data'!$G$5,0,10*ROW('Sanitation Data'!G82)),NA())))</f>
        <v>#N/A</v>
      </c>
      <c r="AQ88" s="134" t="e">
        <f ca="1">+IF(AND(ISNUMBER(OFFSET('Sanitation Data'!$G$7,0,10*ROW('Sanitation Data'!G82))),DF88="Yes"),OFFSET('Sanitation Data'!$G$7,0,10*ROW('Sanitation Data'!G82)),IF(AND(ISNUMBER(OFFSET('Sanitation Data'!$G$7,0,10*ROW('Sanitation Data'!G82))),DF88="No",ISNUMBER(OFFSET('Sanitation Data'!$G$7,0,10*ROW('Sanitation Data'!G82)))),CONCATENATE("[",ROUND(OFFSET('Sanitation Data'!$G$7,0,10*ROW('Sanitation Data'!G82)),0),"]"),IF(AND(ISNUMBER(OFFSET('Sanitation Data'!$G$7,0,10*ROW('Sanitation Data'!G82))),DF88="",ISNUMBER(OFFSET('Sanitation Data'!$G$7,0,10*ROW('Sanitation Data'!G82)))),OFFSET('Sanitation Data'!$G$7,0,10*ROW('Sanitation Data'!G82)),NA())))</f>
        <v>#N/A</v>
      </c>
      <c r="AR88" s="134" t="e">
        <f ca="1">+IF(AND(ISNUMBER(OFFSET('Sanitation Data'!$G$11,0,10*ROW('Sanitation Data'!G82))),DG88="Yes"),OFFSET('Sanitation Data'!$G$11,0,10*ROW('Sanitation Data'!G82)),IF(AND(ISNUMBER(OFFSET('Sanitation Data'!$G$11,0,10*ROW('Sanitation Data'!G82))),DG88="No",ISNUMBER(OFFSET('Sanitation Data'!$G$11,0,10*ROW('Sanitation Data'!G82)))),CONCATENATE("[",ROUND(OFFSET('Sanitation Data'!$G$11,0,10*ROW('Sanitation Data'!G82)),0),"]"),IF(AND(ISNUMBER(OFFSET('Sanitation Data'!$G$11,0,10*ROW('Sanitation Data'!G82))),DG88="",ISNUMBER(OFFSET('Sanitation Data'!$G$11,0,10*ROW('Sanitation Data'!G82)))),OFFSET('Sanitation Data'!$G$11,0,10*ROW('Sanitation Data'!G82)),NA())))</f>
        <v>#N/A</v>
      </c>
      <c r="AS88" s="134" t="e">
        <f ca="1">+IF(AND(ISNUMBER(OFFSET('Sanitation Data'!$G$12,0,10*ROW('Sanitation Data'!G82))),DH88="Yes"),OFFSET('Sanitation Data'!$G$12,0,10*ROW('Sanitation Data'!G82)),IF(AND(ISNUMBER(OFFSET('Sanitation Data'!$G$12,0,10*ROW('Sanitation Data'!G82))),DH88="No",ISNUMBER(OFFSET('Sanitation Data'!$G$12,0,10*ROW('Sanitation Data'!G82)))),CONCATENATE("[",ROUND(OFFSET('Sanitation Data'!$G$12,0,10*ROW('Sanitation Data'!G82)),0),"]"),IF(AND(ISNUMBER(OFFSET('Sanitation Data'!$G$12,0,10*ROW('Sanitation Data'!G82))),DH88="",ISNUMBER(OFFSET('Sanitation Data'!$G$12,0,10*ROW('Sanitation Data'!G82)))),OFFSET('Sanitation Data'!$G$12,0,10*ROW('Sanitation Data'!G82)),NA())))</f>
        <v>#N/A</v>
      </c>
      <c r="AT88" s="134" t="e">
        <f ca="1">+IF(AND(ISNUMBER(OFFSET('Sanitation Data'!$G$13,0,10*ROW('Sanitation Data'!G82))),DI88="Yes"),OFFSET('Sanitation Data'!$G$13,0,10*ROW('Sanitation Data'!G82)),IF(AND(ISNUMBER(OFFSET('Sanitation Data'!$G$13,0,10*ROW('Sanitation Data'!G82))),DI88="No",ISNUMBER(OFFSET('Sanitation Data'!$G$13,0,10*ROW('Sanitation Data'!G82)))),CONCATENATE("[",ROUND(OFFSET('Sanitation Data'!$G$13,0,10*ROW('Sanitation Data'!G82)),0),"]"),IF(AND(ISNUMBER(OFFSET('Sanitation Data'!$G$13,0,10*ROW('Sanitation Data'!G82))),DI88="",ISNUMBER(OFFSET('Sanitation Data'!$G$13,0,10*ROW('Sanitation Data'!G82)))),OFFSET('Sanitation Data'!$G$13,0,10*ROW('Sanitation Data'!G82)),NA())))</f>
        <v>#N/A</v>
      </c>
      <c r="AU88" s="134" t="e">
        <f ca="1">+IF(AND(ISNUMBER(OFFSET('Sanitation Data'!$H$5,0,10*ROW('Sanitation Data'!H82))),DJ88="Yes"),100-OFFSET('Sanitation Data'!$H$5,0,10*ROW('Sanitation Data'!H82)),IF(AND(ISNUMBER(OFFSET('Sanitation Data'!$H$5,0,10*ROW('Sanitation Data'!H82))),DJ88="No",ISNUMBER(OFFSET('Sanitation Data'!$H$5,0,10*ROW('Sanitation Data'!H82)))),CONCATENATE("[",ROUND(100-OFFSET('Sanitation Data'!$H$5,0,10*ROW('Sanitation Data'!H82)),0),"]"),IF(AND(ISNUMBER(OFFSET('Sanitation Data'!$H$5,0,10*ROW('Sanitation Data'!H82))),DJ88="",ISNUMBER(OFFSET('Sanitation Data'!$H$5,0,10*ROW('Sanitation Data'!H82)))),100-OFFSET('Sanitation Data'!$H$5,0,10*ROW('Sanitation Data'!H82)),NA())))</f>
        <v>#N/A</v>
      </c>
      <c r="AV88" s="134" t="e">
        <f ca="1">+IF(AND(ISNUMBER(OFFSET('Sanitation Data'!$H$7,0,10*ROW('Sanitation Data'!H82))),DK88="Yes"),OFFSET('Sanitation Data'!$H$7,0,10*ROW('Sanitation Data'!H82)),IF(AND(ISNUMBER(OFFSET('Sanitation Data'!$H$7,0,10*ROW('Sanitation Data'!H82))),DK88="No",ISNUMBER(OFFSET('Sanitation Data'!$H$7,0,10*ROW('Sanitation Data'!H82)))),CONCATENATE("[",ROUND(OFFSET('Sanitation Data'!$H$7,0,10*ROW('Sanitation Data'!H82)),0),"]"),IF(AND(ISNUMBER(OFFSET('Sanitation Data'!$H$7,0,10*ROW('Sanitation Data'!H82))),DK88="",ISNUMBER(OFFSET('Sanitation Data'!$H$7,0,10*ROW('Sanitation Data'!H82)))),OFFSET('Sanitation Data'!$H$7,0,10*ROW('Sanitation Data'!H82)),NA())))</f>
        <v>#N/A</v>
      </c>
      <c r="AW88" s="134" t="e">
        <f ca="1">+IF(AND(ISNUMBER(OFFSET('Sanitation Data'!$H$11,0,10*ROW('Sanitation Data'!H82))),DL88="Yes"),OFFSET('Sanitation Data'!$H$11,0,10*ROW('Sanitation Data'!H82)),IF(AND(ISNUMBER(OFFSET('Sanitation Data'!$H$11,0,10*ROW('Sanitation Data'!H82))),DL88="No",ISNUMBER(OFFSET('Sanitation Data'!$H$11,0,10*ROW('Sanitation Data'!H82)))),CONCATENATE("[",ROUND(OFFSET('Sanitation Data'!$H$11,0,10*ROW('Sanitation Data'!H82)),0),"]"),IF(AND(ISNUMBER(OFFSET('Sanitation Data'!$H$11,0,10*ROW('Sanitation Data'!H82))),DL88="",ISNUMBER(OFFSET('Sanitation Data'!$H$11,0,10*ROW('Sanitation Data'!H82)))),OFFSET('Sanitation Data'!$H$11,0,10*ROW('Sanitation Data'!H82)),NA())))</f>
        <v>#N/A</v>
      </c>
      <c r="AX88" s="134" t="e">
        <f ca="1">+IF(AND(ISNUMBER(OFFSET('Sanitation Data'!$H$12,0,10*ROW('Sanitation Data'!H82))),DM88="Yes"),OFFSET('Sanitation Data'!$H$12,0,10*ROW('Sanitation Data'!H82)),IF(AND(ISNUMBER(OFFSET('Sanitation Data'!$H$12,0,10*ROW('Sanitation Data'!H82))),DM88="No",ISNUMBER(OFFSET('Sanitation Data'!$H$12,0,10*ROW('Sanitation Data'!H82)))),CONCATENATE("[",ROUND(OFFSET('Sanitation Data'!$H$12,0,10*ROW('Sanitation Data'!H82)),0),"]"),IF(AND(ISNUMBER(OFFSET('Sanitation Data'!$H$12,0,10*ROW('Sanitation Data'!H82))),DM88="",ISNUMBER(OFFSET('Sanitation Data'!$H$12,0,10*ROW('Sanitation Data'!H82)))),OFFSET('Sanitation Data'!$H$12,0,10*ROW('Sanitation Data'!H82)),NA())))</f>
        <v>#N/A</v>
      </c>
      <c r="AY88" s="134" t="e">
        <f ca="1">+IF(AND(ISNUMBER(OFFSET('Sanitation Data'!$H$13,0,10*ROW('Sanitation Data'!H82))),DN88="Yes"),OFFSET('Sanitation Data'!$H$13,0,10*ROW('Sanitation Data'!H82)),IF(AND(ISNUMBER(OFFSET('Sanitation Data'!$H$13,0,10*ROW('Sanitation Data'!H82))),DN88="No",ISNUMBER(OFFSET('Sanitation Data'!$H$13,0,10*ROW('Sanitation Data'!H82)))),CONCATENATE("[",ROUND(OFFSET('Sanitation Data'!$H$13,0,10*ROW('Sanitation Data'!H82)),0),"]"),IF(AND(ISNUMBER(OFFSET('Sanitation Data'!$H$13,0,10*ROW('Sanitation Data'!H82))),DN88="",ISNUMBER(OFFSET('Sanitation Data'!$H$13,0,10*ROW('Sanitation Data'!H82)))),OFFSET('Sanitation Data'!$H$13,0,10*ROW('Sanitation Data'!H82)),NA())))</f>
        <v>#N/A</v>
      </c>
      <c r="AZ88" s="135" t="e">
        <f ca="1">+IF(AND(ISNUMBER(OFFSET('Hygiene Data'!$C$6,0,10*ROW('Hygiene Data'!C82))),DO88="Yes"),OFFSET('Hygiene Data'!$C$6,0,10*ROW('Hygiene Data'!C82)),IF(AND(ISNUMBER(OFFSET('Hygiene Data'!$C$6,0,10*ROW('Hygiene Data'!C82))),DO88="No",ISNUMBER(OFFSET('Hygiene Data'!$C$6,0,10*ROW('Hygiene Data'!C82)))),CONCATENATE("[",ROUND(OFFSET('Hygiene Data'!$C$6,0,10*ROW('Hygiene Data'!C82)),0),"]"),IF(AND(ISNUMBER(OFFSET('Hygiene Data'!$C$6,0,10*ROW('Hygiene Data'!C82))),DO88="",ISNUMBER(OFFSET('Hygiene Data'!$C$6,0,10*ROW('Hygiene Data'!C82)))),OFFSET('Hygiene Data'!$C$6,0,10*ROW('Hygiene Data'!C82)),NA())))</f>
        <v>#N/A</v>
      </c>
      <c r="BA88" s="135" t="e">
        <f ca="1">+IF(AND(ISNUMBER(OFFSET('Hygiene Data'!$C$8,0,10*ROW('Hygiene Data'!C82))),DP88="Yes"),OFFSET('Hygiene Data'!$C$8,0,10*ROW('Hygiene Data'!C82)),IF(AND(ISNUMBER(OFFSET('Hygiene Data'!$C$8,0,10*ROW('Hygiene Data'!C82))),DP88="No",ISNUMBER(OFFSET('Hygiene Data'!$C$8,0,10*ROW('Hygiene Data'!C82)))),CONCATENATE("[",ROUND(OFFSET('Hygiene Data'!$C$8,0,10*ROW('Hygiene Data'!C82)),0),"]"),IF(AND(ISNUMBER(OFFSET('Hygiene Data'!$C$8,0,10*ROW('Hygiene Data'!C82))),DP88="",ISNUMBER(OFFSET('Hygiene Data'!$C$8,0,10*ROW('Hygiene Data'!C82)))),OFFSET('Hygiene Data'!$C$8,0,10*ROW('Hygiene Data'!C82)),NA())))</f>
        <v>#N/A</v>
      </c>
      <c r="BB88" s="135" t="e">
        <f ca="1">+IF(AND(ISNUMBER(OFFSET('Hygiene Data'!$C$10,0,10*ROW('Hygiene Data'!C82))),DQ88="Yes"),OFFSET('Hygiene Data'!$C$10,0,10*ROW('Hygiene Data'!C82)),IF(AND(ISNUMBER(OFFSET('Hygiene Data'!$C$10,0,10*ROW('Hygiene Data'!C82))),DQ88="No",ISNUMBER(OFFSET('Hygiene Data'!$C$10,0,10*ROW('Hygiene Data'!C82)))),CONCATENATE("[",ROUND(OFFSET('Hygiene Data'!$C$10,0,10*ROW('Hygiene Data'!C82)),0),"]"),IF(AND(ISNUMBER(OFFSET('Hygiene Data'!$C$10,0,10*ROW('Hygiene Data'!C82))),DQ88="",ISNUMBER(OFFSET('Hygiene Data'!$C$10,0,10*ROW('Hygiene Data'!C82)))),OFFSET('Hygiene Data'!$C$10,0,10*ROW('Hygiene Data'!C82)),NA())))</f>
        <v>#N/A</v>
      </c>
      <c r="BC88" s="135" t="e">
        <f ca="1">+IF(AND(ISNUMBER(OFFSET('Hygiene Data'!$D$6,0,10*ROW('Hygiene Data'!D82))),DR88="Yes"),OFFSET('Hygiene Data'!$D$6,0,10*ROW('Hygiene Data'!D82)),IF(AND(ISNUMBER(OFFSET('Hygiene Data'!$D$6,0,10*ROW('Hygiene Data'!D82))),DR88="No",ISNUMBER(OFFSET('Hygiene Data'!$D$6,0,10*ROW('Hygiene Data'!D82)))),CONCATENATE("[",ROUND(OFFSET('Hygiene Data'!$D$6,0,10*ROW('Hygiene Data'!D82)),0),"]"),IF(AND(ISNUMBER(OFFSET('Hygiene Data'!$D$6,0,10*ROW('Hygiene Data'!D82))),DR88="",ISNUMBER(OFFSET('Hygiene Data'!$D$6,0,10*ROW('Hygiene Data'!D82)))),OFFSET('Hygiene Data'!$D$6,0,10*ROW('Hygiene Data'!D82)),NA())))</f>
        <v>#N/A</v>
      </c>
      <c r="BD88" s="135" t="e">
        <f ca="1">+IF(AND(ISNUMBER(OFFSET('Hygiene Data'!$D$8,0,10*ROW('Hygiene Data'!D82))),DS88="Yes"),OFFSET('Hygiene Data'!$D$8,0,10*ROW('Hygiene Data'!D82)),IF(AND(ISNUMBER(OFFSET('Hygiene Data'!$D$8,0,10*ROW('Hygiene Data'!D82))),DS88="No",ISNUMBER(OFFSET('Hygiene Data'!$D$8,0,10*ROW('Hygiene Data'!D82)))),CONCATENATE("[",ROUND(OFFSET('Hygiene Data'!$D$8,0,10*ROW('Hygiene Data'!D82)),0),"]"),IF(AND(ISNUMBER(OFFSET('Hygiene Data'!$D$8,0,10*ROW('Hygiene Data'!D82))),DS88="",ISNUMBER(OFFSET('Hygiene Data'!$D$8,0,10*ROW('Hygiene Data'!D82)))),OFFSET('Hygiene Data'!$D$8,0,10*ROW('Hygiene Data'!D82)),NA())))</f>
        <v>#N/A</v>
      </c>
      <c r="BE88" s="135" t="e">
        <f ca="1">+IF(AND(ISNUMBER(OFFSET('Hygiene Data'!$D$10,0,10*ROW('Hygiene Data'!D82))),DT88="Yes"),OFFSET('Hygiene Data'!$D$10,0,10*ROW('Hygiene Data'!D82)),IF(AND(ISNUMBER(OFFSET('Hygiene Data'!$D$10,0,10*ROW('Hygiene Data'!D82))),DT88="No",ISNUMBER(OFFSET('Hygiene Data'!$D$10,0,10*ROW('Hygiene Data'!D82)))),CONCATENATE("[",ROUND(OFFSET('Hygiene Data'!$D$10,0,10*ROW('Hygiene Data'!D82)),0),"]"),IF(AND(ISNUMBER(OFFSET('Hygiene Data'!$D$10,0,10*ROW('Hygiene Data'!D82))),DT88="",ISNUMBER(OFFSET('Hygiene Data'!$D$10,0,10*ROW('Hygiene Data'!D82)))),OFFSET('Hygiene Data'!$D$10,0,10*ROW('Hygiene Data'!D82)),NA())))</f>
        <v>#N/A</v>
      </c>
      <c r="BF88" s="135" t="e">
        <f ca="1">+IF(AND(ISNUMBER(OFFSET('Hygiene Data'!$E$6,0,10*ROW('Hygiene Data'!E82))),DU88="Yes"),OFFSET('Hygiene Data'!$E$6,0,10*ROW('Hygiene Data'!E82)),IF(AND(ISNUMBER(OFFSET('Hygiene Data'!$E$6,0,10*ROW('Hygiene Data'!E82))),DU88="No",ISNUMBER(OFFSET('Hygiene Data'!$E$6,0,10*ROW('Hygiene Data'!E82)))),CONCATENATE("[",ROUND(OFFSET('Hygiene Data'!$E$6,0,10*ROW('Hygiene Data'!E82)),0),"]"),IF(AND(ISNUMBER(OFFSET('Hygiene Data'!$E$6,0,10*ROW('Hygiene Data'!E82))),DU88="",ISNUMBER(OFFSET('Hygiene Data'!$E$6,0,10*ROW('Hygiene Data'!E82)))),OFFSET('Hygiene Data'!$E$6,0,10*ROW('Hygiene Data'!E82)),NA())))</f>
        <v>#N/A</v>
      </c>
      <c r="BG88" s="135" t="e">
        <f ca="1">+IF(AND(ISNUMBER(OFFSET('Hygiene Data'!$E$8,0,10*ROW('Hygiene Data'!E82))),DV88="Yes"),OFFSET('Hygiene Data'!$E$8,0,10*ROW('Hygiene Data'!E82)),IF(AND(ISNUMBER(OFFSET('Hygiene Data'!$E$8,0,10*ROW('Hygiene Data'!E82))),DV88="No",ISNUMBER(OFFSET('Hygiene Data'!$E$8,0,10*ROW('Hygiene Data'!E82)))),CONCATENATE("[",ROUND(OFFSET('Hygiene Data'!$E$8,0,10*ROW('Hygiene Data'!E82)),0),"]"),IF(AND(ISNUMBER(OFFSET('Hygiene Data'!$E$8,0,10*ROW('Hygiene Data'!E82))),DV88="",ISNUMBER(OFFSET('Hygiene Data'!$E$8,0,10*ROW('Hygiene Data'!E82)))),OFFSET('Hygiene Data'!$E$8,0,10*ROW('Hygiene Data'!E82)),NA())))</f>
        <v>#N/A</v>
      </c>
      <c r="BH88" s="135" t="e">
        <f ca="1">+IF(AND(ISNUMBER(OFFSET('Hygiene Data'!$E$10,0,10*ROW('Hygiene Data'!E82))),DW88="Yes"),OFFSET('Hygiene Data'!$E$10,0,10*ROW('Hygiene Data'!E82)),IF(AND(ISNUMBER(OFFSET('Hygiene Data'!$E$10,0,10*ROW('Hygiene Data'!E82))),DW88="No",ISNUMBER(OFFSET('Hygiene Data'!$E$10,0,10*ROW('Hygiene Data'!E82)))),CONCATENATE("[",ROUND(OFFSET('Hygiene Data'!$E$10,0,10*ROW('Hygiene Data'!E82)),0),"]"),IF(AND(ISNUMBER(OFFSET('Hygiene Data'!$E$10,0,10*ROW('Hygiene Data'!E82))),DW88="",ISNUMBER(OFFSET('Hygiene Data'!$E$10,0,10*ROW('Hygiene Data'!E82)))),OFFSET('Hygiene Data'!$E$10,0,10*ROW('Hygiene Data'!E82)),NA())))</f>
        <v>#N/A</v>
      </c>
      <c r="BI88" s="135" t="e">
        <f ca="1">+IF(AND(ISNUMBER(OFFSET('Hygiene Data'!$F$6,0,10*ROW('Hygiene Data'!F82))),DX88="Yes"),OFFSET('Hygiene Data'!$F$6,0,10*ROW('Hygiene Data'!F82)),IF(AND(ISNUMBER(OFFSET('Hygiene Data'!$F$6,0,10*ROW('Hygiene Data'!F82))),DX88="No",ISNUMBER(OFFSET('Hygiene Data'!$F$6,0,10*ROW('Hygiene Data'!F82)))),CONCATENATE("[",ROUND(OFFSET('Hygiene Data'!$F$6,0,10*ROW('Hygiene Data'!F82)),0),"]"),IF(AND(ISNUMBER(OFFSET('Hygiene Data'!$F$6,0,10*ROW('Hygiene Data'!F82))),DX88="",ISNUMBER(OFFSET('Hygiene Data'!$F$6,0,10*ROW('Hygiene Data'!F82)))),OFFSET('Hygiene Data'!$F$6,0,10*ROW('Hygiene Data'!F82)),NA())))</f>
        <v>#N/A</v>
      </c>
      <c r="BJ88" s="135" t="e">
        <f ca="1">+IF(AND(ISNUMBER(OFFSET('Hygiene Data'!$F$8,0,10*ROW('Hygiene Data'!F82))),DY88="Yes"),OFFSET('Hygiene Data'!$F$8,0,10*ROW('Hygiene Data'!F82)),IF(AND(ISNUMBER(OFFSET('Hygiene Data'!$F$8,0,10*ROW('Hygiene Data'!F82))),DY88="No",ISNUMBER(OFFSET('Hygiene Data'!$F$8,0,10*ROW('Hygiene Data'!F82)))),CONCATENATE("[",ROUND(OFFSET('Hygiene Data'!$F$8,0,10*ROW('Hygiene Data'!F82)),0),"]"),IF(AND(ISNUMBER(OFFSET('Hygiene Data'!$F$8,0,10*ROW('Hygiene Data'!F82))),DY88="",ISNUMBER(OFFSET('Hygiene Data'!$F$8,0,10*ROW('Hygiene Data'!F82)))),OFFSET('Hygiene Data'!$F$8,0,10*ROW('Hygiene Data'!F82)),NA())))</f>
        <v>#N/A</v>
      </c>
      <c r="BK88" s="135" t="e">
        <f ca="1">+IF(AND(ISNUMBER(OFFSET('Hygiene Data'!$F$10,0,10*ROW('Hygiene Data'!F82))),DZ88="Yes"),OFFSET('Hygiene Data'!$F$10,0,10*ROW('Hygiene Data'!F82)),IF(AND(ISNUMBER(OFFSET('Hygiene Data'!$F$10,0,10*ROW('Hygiene Data'!F82))),DZ88="No",ISNUMBER(OFFSET('Hygiene Data'!$F$10,0,10*ROW('Hygiene Data'!F82)))),CONCATENATE("[",ROUND(OFFSET('Hygiene Data'!$F$10,0,10*ROW('Hygiene Data'!F82)),0),"]"),IF(AND(ISNUMBER(OFFSET('Hygiene Data'!$F$10,0,10*ROW('Hygiene Data'!F82))),DZ88="",ISNUMBER(OFFSET('Hygiene Data'!$F$10,0,10*ROW('Hygiene Data'!F82)))),OFFSET('Hygiene Data'!$F$10,0,10*ROW('Hygiene Data'!F82)),NA())))</f>
        <v>#N/A</v>
      </c>
      <c r="BL88" s="135" t="e">
        <f ca="1">+IF(AND(ISNUMBER(OFFSET('Hygiene Data'!$G$6,0,10*ROW('Hygiene Data'!G82))),EA88="Yes"),OFFSET('Hygiene Data'!$G$6,0,10*ROW('Hygiene Data'!G82)),IF(AND(ISNUMBER(OFFSET('Hygiene Data'!$G$6,0,10*ROW('Hygiene Data'!G82))),EA88="No",ISNUMBER(OFFSET('Hygiene Data'!$G$6,0,10*ROW('Hygiene Data'!G82)))),CONCATENATE("[",ROUND(OFFSET('Hygiene Data'!$G$6,0,10*ROW('Hygiene Data'!G82)),0),"]"),IF(AND(ISNUMBER(OFFSET('Hygiene Data'!$G$6,0,10*ROW('Hygiene Data'!G82))),EA88="",ISNUMBER(OFFSET('Hygiene Data'!$G$6,0,10*ROW('Hygiene Data'!G82)))),OFFSET('Hygiene Data'!$G$6,0,10*ROW('Hygiene Data'!G82)),NA())))</f>
        <v>#N/A</v>
      </c>
      <c r="BM88" s="135" t="e">
        <f ca="1">+IF(AND(ISNUMBER(OFFSET('Hygiene Data'!$G$8,0,10*ROW('Hygiene Data'!G82))),EB88="Yes"),OFFSET('Hygiene Data'!$G$8,0,10*ROW('Hygiene Data'!G82)),IF(AND(ISNUMBER(OFFSET('Hygiene Data'!$G$8,0,10*ROW('Hygiene Data'!G82))),EB88="No",ISNUMBER(OFFSET('Hygiene Data'!$G$8,0,10*ROW('Hygiene Data'!G82)))),CONCATENATE("[",ROUND(OFFSET('Hygiene Data'!$G$8,0,10*ROW('Hygiene Data'!G82)),0),"]"),IF(AND(ISNUMBER(OFFSET('Hygiene Data'!$G$8,0,10*ROW('Hygiene Data'!G82))),EB88="",ISNUMBER(OFFSET('Hygiene Data'!$G$8,0,10*ROW('Hygiene Data'!G82)))),OFFSET('Hygiene Data'!$G$8,0,10*ROW('Hygiene Data'!G82)),NA())))</f>
        <v>#N/A</v>
      </c>
      <c r="BN88" s="135" t="e">
        <f ca="1">+IF(AND(ISNUMBER(OFFSET('Hygiene Data'!$G$10,0,10*ROW('Hygiene Data'!G82))),EC88="Yes"),OFFSET('Hygiene Data'!$G$10,0,10*ROW('Hygiene Data'!G82)),IF(AND(ISNUMBER(OFFSET('Hygiene Data'!$G$10,0,10*ROW('Hygiene Data'!G82))),EC88="No",ISNUMBER(OFFSET('Hygiene Data'!$G$10,0,10*ROW('Hygiene Data'!G82)))),CONCATENATE("[",ROUND(OFFSET('Hygiene Data'!$G$10,0,10*ROW('Hygiene Data'!G82)),0),"]"),IF(AND(ISNUMBER(OFFSET('Hygiene Data'!$G$10,0,10*ROW('Hygiene Data'!G82))),EC88="",ISNUMBER(OFFSET('Hygiene Data'!$G$10,0,10*ROW('Hygiene Data'!G82)))),OFFSET('Hygiene Data'!$G$10,0,10*ROW('Hygiene Data'!G82)),NA())))</f>
        <v>#N/A</v>
      </c>
      <c r="BO88" s="135" t="e">
        <f ca="1">+IF(AND(ISNUMBER(OFFSET('Hygiene Data'!$H$6,0,10*ROW('Hygiene Data'!H82))),ED88="Yes"),OFFSET('Hygiene Data'!$H$6,0,10*ROW('Hygiene Data'!H82)),IF(AND(ISNUMBER(OFFSET('Hygiene Data'!$H$6,0,10*ROW('Hygiene Data'!H82))),ED88="No",ISNUMBER(OFFSET('Hygiene Data'!$H$6,0,10*ROW('Hygiene Data'!H82)))),CONCATENATE("[",ROUND(OFFSET('Hygiene Data'!$H$6,0,10*ROW('Hygiene Data'!H82)),0),"]"),IF(AND(ISNUMBER(OFFSET('Hygiene Data'!$H$6,0,10*ROW('Hygiene Data'!H82))),ED88="",ISNUMBER(OFFSET('Hygiene Data'!$H$6,0,10*ROW('Hygiene Data'!H82)))),OFFSET('Hygiene Data'!$H$6,0,10*ROW('Hygiene Data'!H82)),NA())))</f>
        <v>#N/A</v>
      </c>
      <c r="BP88" s="135" t="e">
        <f ca="1">+IF(AND(ISNUMBER(OFFSET('Hygiene Data'!$H$8,0,10*ROW('Hygiene Data'!H82))),EE88="Yes"),OFFSET('Hygiene Data'!$H$8,0,10*ROW('Hygiene Data'!H82)),IF(AND(ISNUMBER(OFFSET('Hygiene Data'!$H$8,0,10*ROW('Hygiene Data'!H82))),EE88="No",ISNUMBER(OFFSET('Hygiene Data'!$H$8,0,10*ROW('Hygiene Data'!H82)))),CONCATENATE("[",ROUND(OFFSET('Hygiene Data'!$H$8,0,10*ROW('Hygiene Data'!H82)),0),"]"),IF(AND(ISNUMBER(OFFSET('Hygiene Data'!$H$8,0,10*ROW('Hygiene Data'!H82))),EE88="",ISNUMBER(OFFSET('Hygiene Data'!$H$8,0,10*ROW('Hygiene Data'!H82)))),OFFSET('Hygiene Data'!$H$8,0,10*ROW('Hygiene Data'!H82)),NA())))</f>
        <v>#N/A</v>
      </c>
      <c r="BQ88" s="135" t="e">
        <f ca="1">+IF(AND(ISNUMBER(OFFSET('Hygiene Data'!$H$10,0,10*ROW('Hygiene Data'!H82))),EF88="Yes"),OFFSET('Hygiene Data'!$H$10,0,10*ROW('Hygiene Data'!H82)),IF(AND(ISNUMBER(OFFSET('Hygiene Data'!$H$10,0,10*ROW('Hygiene Data'!H82))),EF88="No",ISNUMBER(OFFSET('Hygiene Data'!$H$10,0,10*ROW('Hygiene Data'!H82)))),CONCATENATE("[",ROUND(OFFSET('Hygiene Data'!$H$10,0,10*ROW('Hygiene Data'!H82)),0),"]"),IF(AND(ISNUMBER(OFFSET('Hygiene Data'!$H$10,0,10*ROW('Hygiene Data'!H82))),EF88="",ISNUMBER(OFFSET('Hygiene Data'!$H$10,0,10*ROW('Hygiene Data'!H82)))),OFFSET('Hygiene Data'!$H$10,0,10*ROW('Hygiene Data'!H82)),NA())))</f>
        <v>#N/A</v>
      </c>
      <c r="BS88" s="34" t="str">
        <f ca="1">+IF(OFFSET('Water Data'!$C$28,0,10*ROW('Water Data'!C82))="","",OFFSET('Water Data'!$C$28,0,10*ROW('Water Data'!C82)))</f>
        <v/>
      </c>
      <c r="BT88" s="34" t="str">
        <f ca="1">+IF(OFFSET('Water Data'!$C$29,0,10*ROW('Water Data'!C82))="","",OFFSET('Water Data'!$C$29,0,10*ROW('Water Data'!C82)))</f>
        <v/>
      </c>
      <c r="BU88" s="34" t="str">
        <f ca="1">+IF(OFFSET('Water Data'!$C$30,0,10*ROW('Water Data'!C82))="","",OFFSET('Water Data'!$C$30,0,10*ROW('Water Data'!C82)))</f>
        <v/>
      </c>
      <c r="BV88" s="34" t="str">
        <f ca="1">+IF(OFFSET('Water Data'!$D$28,0,10*ROW('Water Data'!D82))="","",OFFSET('Water Data'!$D$28,0,10*ROW('Water Data'!D82)))</f>
        <v/>
      </c>
      <c r="BW88" s="34" t="str">
        <f ca="1">+IF(OFFSET('Water Data'!$D$29,0,10*ROW('Water Data'!D82))="","",OFFSET('Water Data'!$D$29,0,10*ROW('Water Data'!D82)))</f>
        <v/>
      </c>
      <c r="BX88" s="34" t="str">
        <f ca="1">+IF(OFFSET('Water Data'!$D$30,0,10*ROW('Water Data'!D82))="","",OFFSET('Water Data'!$D$30,0,10*ROW('Water Data'!D82)))</f>
        <v/>
      </c>
      <c r="BY88" s="34" t="str">
        <f ca="1">+IF(OFFSET('Water Data'!$E$28,0,10*ROW('Water Data'!E82))="","",OFFSET('Water Data'!$E$28,0,10*ROW('Water Data'!E82)))</f>
        <v/>
      </c>
      <c r="BZ88" s="34" t="str">
        <f ca="1">+IF(OFFSET('Water Data'!$E$29,0,10*ROW('Water Data'!E82))="","",OFFSET('Water Data'!$E$29,0,10*ROW('Water Data'!E82)))</f>
        <v/>
      </c>
      <c r="CA88" s="34" t="str">
        <f ca="1">+IF(OFFSET('Water Data'!$E$30,0,10*ROW('Water Data'!E82))="","",OFFSET('Water Data'!$E$30,0,10*ROW('Water Data'!E82)))</f>
        <v/>
      </c>
      <c r="CB88" s="34" t="str">
        <f ca="1">+IF(OFFSET('Water Data'!$F$28,0,10*ROW('Water Data'!F82))="","",OFFSET('Water Data'!$F$28,0,10*ROW('Water Data'!F82)))</f>
        <v/>
      </c>
      <c r="CC88" s="34" t="str">
        <f ca="1">+IF(OFFSET('Water Data'!$F$29,0,10*ROW('Water Data'!F82))="","",OFFSET('Water Data'!$F$29,0,10*ROW('Water Data'!F82)))</f>
        <v/>
      </c>
      <c r="CD88" s="34" t="str">
        <f ca="1">+IF(OFFSET('Water Data'!$F$30,0,10*ROW('Water Data'!F82))="","",OFFSET('Water Data'!$F$30,0,10*ROW('Water Data'!F82)))</f>
        <v/>
      </c>
      <c r="CE88" s="34" t="str">
        <f ca="1">+IF(OFFSET('Water Data'!$G$28,0,10*ROW('Water Data'!G82))="","",OFFSET('Water Data'!$G$28,0,10*ROW('Water Data'!G82)))</f>
        <v/>
      </c>
      <c r="CF88" s="34" t="str">
        <f ca="1">+IF(OFFSET('Water Data'!$G$29,0,10*ROW('Water Data'!G82))="","",OFFSET('Water Data'!$G$29,0,10*ROW('Water Data'!G82)))</f>
        <v/>
      </c>
      <c r="CG88" s="34" t="str">
        <f ca="1">+IF(OFFSET('Water Data'!$G$30,0,10*ROW('Water Data'!G82))="","",OFFSET('Water Data'!$G$30,0,10*ROW('Water Data'!G82)))</f>
        <v/>
      </c>
      <c r="CH88" s="34" t="str">
        <f ca="1">+IF(OFFSET('Water Data'!$H$28,0,10*ROW('Water Data'!H82))="","",OFFSET('Water Data'!$H$28,0,10*ROW('Water Data'!H82)))</f>
        <v/>
      </c>
      <c r="CI88" s="34" t="str">
        <f ca="1">+IF(OFFSET('Water Data'!$H$29,0,10*ROW('Water Data'!H82))="","",OFFSET('Water Data'!$H$29,0,10*ROW('Water Data'!H82)))</f>
        <v/>
      </c>
      <c r="CJ88" s="34" t="str">
        <f ca="1">+IF(OFFSET('Water Data'!$H$30,0,10*ROW('Water Data'!H82))="","",OFFSET('Water Data'!$H$30,0,10*ROW('Water Data'!H82)))</f>
        <v/>
      </c>
      <c r="CK88" s="34" t="str">
        <f ca="1">+IF(OFFSET('Sanitation Data'!$C$29,0,10*ROW('Sanitation Data'!C82))="","",OFFSET('Sanitation Data'!$C$29,0,10*ROW('Sanitation Data'!C82)))</f>
        <v/>
      </c>
      <c r="CL88" s="34" t="str">
        <f ca="1">+IF(OFFSET('Sanitation Data'!$C$30,0,10*ROW('Sanitation Data'!C82))="","",OFFSET('Sanitation Data'!$C$30,0,10*ROW('Sanitation Data'!C82)))</f>
        <v/>
      </c>
      <c r="CM88" s="34" t="str">
        <f ca="1">+IF(OFFSET('Sanitation Data'!$C$31,0,10*ROW('Sanitation Data'!C82))="","",OFFSET('Sanitation Data'!$C$31,0,10*ROW('Sanitation Data'!C82)))</f>
        <v/>
      </c>
      <c r="CN88" s="34" t="str">
        <f ca="1">+IF(OFFSET('Sanitation Data'!$C$32,0,10*ROW('Sanitation Data'!C82))="","",OFFSET('Sanitation Data'!$C$32,0,10*ROW('Sanitation Data'!C82)))</f>
        <v/>
      </c>
      <c r="CO88" s="34" t="str">
        <f ca="1">+IF(OFFSET('Sanitation Data'!$C$33,0,10*ROW('Sanitation Data'!C82))="","",OFFSET('Sanitation Data'!$C$33,0,10*ROW('Sanitation Data'!C82)))</f>
        <v/>
      </c>
      <c r="CP88" s="34" t="str">
        <f ca="1">+IF(OFFSET('Sanitation Data'!$D$29,0,10*ROW('Sanitation Data'!D82))="","",OFFSET('Sanitation Data'!$D$29,0,10*ROW('Sanitation Data'!D82)))</f>
        <v/>
      </c>
      <c r="CQ88" s="34" t="str">
        <f ca="1">+IF(OFFSET('Sanitation Data'!$D$30,0,10*ROW('Sanitation Data'!D82))="","",OFFSET('Sanitation Data'!$D$30,0,10*ROW('Sanitation Data'!D82)))</f>
        <v/>
      </c>
      <c r="CR88" s="34" t="str">
        <f ca="1">+IF(OFFSET('Sanitation Data'!$D$31,0,10*ROW('Sanitation Data'!D82))="","",OFFSET('Sanitation Data'!$D$31,0,10*ROW('Sanitation Data'!D82)))</f>
        <v/>
      </c>
      <c r="CS88" s="34" t="str">
        <f ca="1">+IF(OFFSET('Sanitation Data'!$D$32,0,10*ROW('Sanitation Data'!D82))="","",OFFSET('Sanitation Data'!$D$32,0,10*ROW('Sanitation Data'!D82)))</f>
        <v/>
      </c>
      <c r="CT88" s="34" t="str">
        <f ca="1">+IF(OFFSET('Sanitation Data'!$D$33,0,10*ROW('Sanitation Data'!D82))="","",OFFSET('Sanitation Data'!$D$33,0,10*ROW('Sanitation Data'!D82)))</f>
        <v/>
      </c>
      <c r="CU88" s="34" t="str">
        <f ca="1">+IF(OFFSET('Sanitation Data'!$E$29,0,10*ROW('Sanitation Data'!E82))="","",OFFSET('Sanitation Data'!$E$29,0,10*ROW('Sanitation Data'!E82)))</f>
        <v/>
      </c>
      <c r="CV88" s="34" t="str">
        <f ca="1">+IF(OFFSET('Sanitation Data'!$E$30,0,10*ROW('Sanitation Data'!E82))="","",OFFSET('Sanitation Data'!$E$30,0,10*ROW('Sanitation Data'!E82)))</f>
        <v/>
      </c>
      <c r="CW88" s="34" t="str">
        <f ca="1">+IF(OFFSET('Sanitation Data'!$E$31,0,10*ROW('Sanitation Data'!E82))="","",OFFSET('Sanitation Data'!$E$31,0,10*ROW('Sanitation Data'!E82)))</f>
        <v/>
      </c>
      <c r="CX88" s="34" t="str">
        <f ca="1">+IF(OFFSET('Sanitation Data'!$E$32,0,10*ROW('Sanitation Data'!E82))="","",OFFSET('Sanitation Data'!$E$32,0,10*ROW('Sanitation Data'!E82)))</f>
        <v/>
      </c>
      <c r="CY88" s="34" t="str">
        <f ca="1">+IF(OFFSET('Sanitation Data'!$E$33,0,10*ROW('Sanitation Data'!E82))="","",OFFSET('Sanitation Data'!$E$33,0,10*ROW('Sanitation Data'!E82)))</f>
        <v/>
      </c>
      <c r="CZ88" s="34" t="str">
        <f ca="1">+IF(OFFSET('Sanitation Data'!$F$29,0,10*ROW('Sanitation Data'!F82))="","",OFFSET('Sanitation Data'!$F$29,0,10*ROW('Sanitation Data'!F82)))</f>
        <v/>
      </c>
      <c r="DA88" s="34" t="str">
        <f ca="1">+IF(OFFSET('Sanitation Data'!$F$30,0,10*ROW('Sanitation Data'!F82))="","",OFFSET('Sanitation Data'!$F$30,0,10*ROW('Sanitation Data'!F82)))</f>
        <v/>
      </c>
      <c r="DB88" s="34" t="str">
        <f ca="1">+IF(OFFSET('Sanitation Data'!$F$31,0,10*ROW('Sanitation Data'!F82))="","",OFFSET('Sanitation Data'!$F$31,0,10*ROW('Sanitation Data'!F82)))</f>
        <v/>
      </c>
      <c r="DC88" s="34" t="str">
        <f ca="1">+IF(OFFSET('Sanitation Data'!$F$32,0,10*ROW('Sanitation Data'!F82))="","",OFFSET('Sanitation Data'!$F$32,0,10*ROW('Sanitation Data'!F82)))</f>
        <v/>
      </c>
      <c r="DD88" s="34" t="str">
        <f ca="1">+IF(OFFSET('Sanitation Data'!$F$33,0,10*ROW('Sanitation Data'!F82))="","",OFFSET('Sanitation Data'!$F$33,0,10*ROW('Sanitation Data'!F82)))</f>
        <v/>
      </c>
      <c r="DE88" s="34" t="str">
        <f ca="1">+IF(OFFSET('Sanitation Data'!$G$29,0,10*ROW('Sanitation Data'!G82))="","",OFFSET('Sanitation Data'!$G$29,0,10*ROW('Sanitation Data'!G82)))</f>
        <v/>
      </c>
      <c r="DF88" s="34" t="str">
        <f ca="1">+IF(OFFSET('Sanitation Data'!$G$30,0,10*ROW('Sanitation Data'!G82))="","",OFFSET('Sanitation Data'!$G$30,0,10*ROW('Sanitation Data'!G82)))</f>
        <v/>
      </c>
      <c r="DG88" s="34" t="str">
        <f ca="1">+IF(OFFSET('Sanitation Data'!$G$31,0,10*ROW('Sanitation Data'!G82))="","",OFFSET('Sanitation Data'!$G$31,0,10*ROW('Sanitation Data'!G82)))</f>
        <v/>
      </c>
      <c r="DH88" s="34" t="str">
        <f ca="1">+IF(OFFSET('Sanitation Data'!$G$32,0,10*ROW('Sanitation Data'!G82))="","",OFFSET('Sanitation Data'!$G$32,0,10*ROW('Sanitation Data'!G82)))</f>
        <v/>
      </c>
      <c r="DI88" s="34" t="str">
        <f ca="1">+IF(OFFSET('Sanitation Data'!$G$33,0,10*ROW('Sanitation Data'!G82))="","",OFFSET('Sanitation Data'!$G$33,0,10*ROW('Sanitation Data'!G82)))</f>
        <v/>
      </c>
      <c r="DJ88" s="34" t="str">
        <f ca="1">+IF(OFFSET('Sanitation Data'!$H$29,0,10*ROW('Sanitation Data'!H82))="","",OFFSET('Sanitation Data'!$H$29,0,10*ROW('Sanitation Data'!H82)))</f>
        <v/>
      </c>
      <c r="DK88" s="34" t="str">
        <f ca="1">+IF(OFFSET('Sanitation Data'!$H$30,0,10*ROW('Sanitation Data'!H82))="","",OFFSET('Sanitation Data'!$H$30,0,10*ROW('Sanitation Data'!H82)))</f>
        <v/>
      </c>
      <c r="DL88" s="34" t="str">
        <f ca="1">+IF(OFFSET('Sanitation Data'!$H$31,0,10*ROW('Sanitation Data'!H82))="","",OFFSET('Sanitation Data'!$H$31,0,10*ROW('Sanitation Data'!H82)))</f>
        <v/>
      </c>
      <c r="DM88" s="34" t="str">
        <f ca="1">+IF(OFFSET('Sanitation Data'!$H$32,0,10*ROW('Sanitation Data'!H82))="","",OFFSET('Sanitation Data'!$H$32,0,10*ROW('Sanitation Data'!H82)))</f>
        <v/>
      </c>
      <c r="DN88" s="34" t="str">
        <f ca="1">+IF(OFFSET('Sanitation Data'!$H$33,0,10*ROW('Sanitation Data'!H82))="","",OFFSET('Sanitation Data'!$H$33,0,10*ROW('Sanitation Data'!H82)))</f>
        <v/>
      </c>
      <c r="DO88" s="34" t="str">
        <f ca="1">+IF(OFFSET('Hygiene Data'!$C$12,0,10*ROW('Hygiene Data'!C82))="","",OFFSET('Hygiene Data'!$C$12,0,10*ROW('Hygiene Data'!C82)))</f>
        <v/>
      </c>
      <c r="DP88" s="34" t="str">
        <f ca="1">+IF(OFFSET('Hygiene Data'!$C$13,0,10*ROW('Hygiene Data'!C82))="","",OFFSET('Hygiene Data'!$C$13,0,10*ROW('Hygiene Data'!C82)))</f>
        <v/>
      </c>
      <c r="DQ88" s="34" t="str">
        <f ca="1">+IF(OFFSET('Hygiene Data'!$C$14,0,10*ROW('Hygiene Data'!C82))="","",OFFSET('Hygiene Data'!$C$14,0,10*ROW('Hygiene Data'!C82)))</f>
        <v/>
      </c>
      <c r="DR88" s="34" t="str">
        <f ca="1">+IF(OFFSET('Hygiene Data'!$D$12,0,10*ROW('Hygiene Data'!D82))="","",OFFSET('Hygiene Data'!$D$12,0,10*ROW('Hygiene Data'!D82)))</f>
        <v/>
      </c>
      <c r="DS88" s="34" t="str">
        <f ca="1">+IF(OFFSET('Hygiene Data'!$D$13,0,10*ROW('Hygiene Data'!D82))="","",OFFSET('Hygiene Data'!$D$13,0,10*ROW('Hygiene Data'!D82)))</f>
        <v/>
      </c>
      <c r="DT88" s="34" t="str">
        <f ca="1">+IF(OFFSET('Hygiene Data'!$D$14,0,10*ROW('Hygiene Data'!D82))="","",OFFSET('Hygiene Data'!$D$14,0,10*ROW('Hygiene Data'!D82)))</f>
        <v/>
      </c>
      <c r="DU88" s="34" t="str">
        <f ca="1">+IF(OFFSET('Hygiene Data'!$E$12,0,10*ROW('Hygiene Data'!E82))="","",OFFSET('Hygiene Data'!$E$12,0,10*ROW('Hygiene Data'!E82)))</f>
        <v/>
      </c>
      <c r="DV88" s="34" t="str">
        <f ca="1">+IF(OFFSET('Hygiene Data'!$E$13,0,10*ROW('Hygiene Data'!E82))="","",OFFSET('Hygiene Data'!$E$13,0,10*ROW('Hygiene Data'!E82)))</f>
        <v/>
      </c>
      <c r="DW88" s="34" t="str">
        <f ca="1">+IF(OFFSET('Hygiene Data'!$E$14,0,10*ROW('Hygiene Data'!E82))="","",OFFSET('Hygiene Data'!$E$14,0,10*ROW('Hygiene Data'!E82)))</f>
        <v/>
      </c>
      <c r="DX88" s="34" t="str">
        <f ca="1">+IF(OFFSET('Hygiene Data'!$F$12,0,10*ROW('Hygiene Data'!F82))="","",OFFSET('Hygiene Data'!$F$12,0,10*ROW('Hygiene Data'!F82)))</f>
        <v/>
      </c>
      <c r="DY88" s="34" t="str">
        <f ca="1">+IF(OFFSET('Hygiene Data'!$F$13,0,10*ROW('Hygiene Data'!F82))="","",OFFSET('Hygiene Data'!$F$13,0,10*ROW('Hygiene Data'!F82)))</f>
        <v/>
      </c>
      <c r="DZ88" s="34" t="str">
        <f ca="1">+IF(OFFSET('Hygiene Data'!$F$14,0,10*ROW('Hygiene Data'!F82))="","",OFFSET('Hygiene Data'!$F$14,0,10*ROW('Hygiene Data'!F82)))</f>
        <v/>
      </c>
      <c r="EA88" s="34" t="str">
        <f ca="1">+IF(OFFSET('Hygiene Data'!$G$12,0,10*ROW('Hygiene Data'!G82))="","",OFFSET('Hygiene Data'!$G$12,0,10*ROW('Hygiene Data'!G82)))</f>
        <v/>
      </c>
      <c r="EB88" s="34" t="str">
        <f ca="1">+IF(OFFSET('Hygiene Data'!$G$13,0,10*ROW('Hygiene Data'!G82))="","",OFFSET('Hygiene Data'!$G$13,0,10*ROW('Hygiene Data'!G82)))</f>
        <v/>
      </c>
      <c r="EC88" s="34" t="str">
        <f ca="1">+IF(OFFSET('Hygiene Data'!$G$14,0,10*ROW('Hygiene Data'!G82))="","",OFFSET('Hygiene Data'!$G$14,0,10*ROW('Hygiene Data'!G82)))</f>
        <v/>
      </c>
      <c r="ED88" s="34" t="str">
        <f ca="1">+IF(OFFSET('Hygiene Data'!$H$12,0,10*ROW('Hygiene Data'!H82))="","",OFFSET('Hygiene Data'!$H$12,0,10*ROW('Hygiene Data'!H82)))</f>
        <v/>
      </c>
      <c r="EE88" s="34" t="str">
        <f ca="1">+IF(OFFSET('Hygiene Data'!$H$13,0,10*ROW('Hygiene Data'!H82))="","",OFFSET('Hygiene Data'!$H$13,0,10*ROW('Hygiene Data'!H82)))</f>
        <v/>
      </c>
      <c r="EF88" s="34" t="str">
        <f ca="1">+IF(OFFSET('Hygiene Data'!$H$14,0,10*ROW('Hygiene Data'!H82))="","",OFFSET('Hygiene Data'!$H$14,0,10*ROW('Hygiene Data'!H82)))</f>
        <v/>
      </c>
    </row>
    <row r="89" spans="1:136" x14ac:dyDescent="0.2">
      <c r="A89" s="50" t="str">
        <f ca="1">+IF(OFFSET('Water Data'!$B$1,0,10*ROW('Water Data'!B86))="","",OFFSET('Water Data'!$B$1,0,10*ROW('Water Data'!B86)))</f>
        <v/>
      </c>
      <c r="B89" s="50" t="str">
        <f ca="1">+IF(OFFSET('Water Data'!$A$3,0,10*ROW('Water Data'!A86))="","",OFFSET('Water Data'!$A$3,0,10*ROW('Water Data'!A86)))</f>
        <v/>
      </c>
      <c r="C89" s="50" t="str">
        <f ca="1">+IF(OFFSET('Water Data'!$C$3,0,10*ROW('Water Data'!C86))="","",OFFSET('Water Data'!$C$3,0,10*ROW('Water Data'!C86)))</f>
        <v/>
      </c>
      <c r="D89" s="133" t="e">
        <f ca="1">+IF(AND(ISNUMBER(OFFSET('Water Data'!$C$5,0,10*ROW('Water Data'!C83))),BS89="Yes"),100-OFFSET('Water Data'!$C$5,0,10*ROW('Water Data'!C83)),IF(AND(ISNUMBER(OFFSET('Water Data'!$C$5,0,10*ROW('Water Data'!C83))),BS89="No",ISNUMBER(OFFSET('Water Data'!$C$5,0,10*ROW('Water Data'!C83)))),CONCATENATE("[",ROUND(100-OFFSET('Water Data'!$C$5,0,10*ROW('Water Data'!C83)),0),"]"),IF(AND(ISNUMBER(OFFSET('Water Data'!$C$5,0,10*ROW('Water Data'!C83))),BS89="",ISNUMBER(OFFSET('Water Data'!$C$5,0,10*ROW('Water Data'!C83)))),100-OFFSET('Water Data'!$C$5,0,10*ROW('Water Data'!C83)),NA())))</f>
        <v>#N/A</v>
      </c>
      <c r="E89" s="133" t="e">
        <f ca="1">+IF(AND(ISNUMBER(OFFSET('Water Data'!$C$7,0,10*ROW('Water Data'!D83))),BT89="Yes"),OFFSET('Water Data'!$C$7,0,10*ROW('Water Data'!C83)),IF(AND(ISNUMBER(OFFSET('Water Data'!$C$7,0,10*ROW('Water Data'!C83))),BT89="No",ISNUMBER(OFFSET('Water Data'!$C$7,0,10*ROW('Water Data'!C83)))),CONCATENATE("[",ROUND(OFFSET('Water Data'!$C$7,0,10*ROW('Water Data'!C83)),0),"]"),IF(AND(ISNUMBER(OFFSET('Water Data'!$C$7,0,10*ROW('Water Data'!C83))),BT89="",ISNUMBER(OFFSET('Water Data'!$C$7,0,10*ROW('Water Data'!C83)))),OFFSET('Water Data'!$C$7,0,10*ROW('Water Data'!C83)),NA())))</f>
        <v>#N/A</v>
      </c>
      <c r="F89" s="133" t="e">
        <f ca="1">+IF(AND(ISNUMBER(OFFSET('Water Data'!$C$10,0,10*ROW('Water Data'!C83))),BU89="Yes"),OFFSET('Water Data'!$C$10,0,10*ROW('Water Data'!C83)),IF(AND(ISNUMBER(OFFSET('Water Data'!$C$10,0,10*ROW('Water Data'!C83))),BU89="No",ISNUMBER(OFFSET('Water Data'!$C$10,0,10*ROW('Water Data'!C83)))),CONCATENATE("[",ROUND(OFFSET('Water Data'!$C$10,0,10*ROW('Water Data'!C83)),0),"]"),IF(AND(ISNUMBER(OFFSET('Water Data'!$C$10,0,10*ROW('Water Data'!C83))),BU89="",ISNUMBER(OFFSET('Water Data'!$C$10,0,10*ROW('Water Data'!C83)))),OFFSET('Water Data'!$C$10,0,10*ROW('Water Data'!C83)),NA())))</f>
        <v>#N/A</v>
      </c>
      <c r="G89" s="133" t="e">
        <f ca="1">+IF(AND(ISNUMBER(OFFSET('Water Data'!$D$5,0,10*ROW('Water Data'!D83))),BV89="Yes"),100-OFFSET('Water Data'!$D$5,0,10*ROW('Water Data'!D83)),IF(AND(ISNUMBER(OFFSET('Water Data'!$D$5,0,10*ROW('Water Data'!D83))),BV89="No",ISNUMBER(OFFSET('Water Data'!$D$5,0,10*ROW('Water Data'!D83)))),CONCATENATE("[",ROUND(100-OFFSET('Water Data'!$D$5,0,10*ROW('Water Data'!D83)),0),"]"),IF(AND(ISNUMBER(OFFSET('Water Data'!$D$5,0,10*ROW('Water Data'!D83))),BV89="",ISNUMBER(OFFSET('Water Data'!$D$5,0,10*ROW('Water Data'!D83)))),100-OFFSET('Water Data'!$D$5,0,10*ROW('Water Data'!D83)),NA())))</f>
        <v>#N/A</v>
      </c>
      <c r="H89" s="133" t="e">
        <f ca="1">+IF(AND(ISNUMBER(OFFSET('Water Data'!$D$7,0,10*ROW('Water Data'!D83))),BW89="Yes"),OFFSET('Water Data'!$D$7,0,10*ROW('Water Data'!D83)),IF(AND(ISNUMBER(OFFSET('Water Data'!$D$7,0,10*ROW('Water Data'!D83))),BW89="No",ISNUMBER(OFFSET('Water Data'!$D$7,0,10*ROW('Water Data'!D83)))),CONCATENATE("[",ROUND(OFFSET('Water Data'!$C$7,0,10*ROW('Water Data'!D83)),0),"]"),IF(AND(ISNUMBER(OFFSET('Water Data'!$D$7,0,10*ROW('Water Data'!D83))),BW89="",ISNUMBER(OFFSET('Water Data'!$D$7,0,10*ROW('Water Data'!D83)))),OFFSET('Water Data'!$D$7,0,10*ROW('Water Data'!D83)),NA())))</f>
        <v>#N/A</v>
      </c>
      <c r="I89" s="133" t="e">
        <f ca="1">+IF(AND(ISNUMBER(OFFSET('Water Data'!$D$10,0,10*ROW('Water Data'!D83))),BX89="Yes"),OFFSET('Water Data'!$D$10,0,10*ROW('Water Data'!D83)),IF(AND(ISNUMBER(OFFSET('Water Data'!$D$10,0,10*ROW('Water Data'!D83))),BX89="No",ISNUMBER(OFFSET('Water Data'!$D$10,0,10*ROW('Water Data'!D83)))),CONCATENATE("[",ROUND(OFFSET('Water Data'!$D$10,0,10*ROW('Water Data'!D83)),0),"]"),IF(AND(ISNUMBER(OFFSET('Water Data'!$D$10,0,10*ROW('Water Data'!D83))),BX89="",ISNUMBER(OFFSET('Water Data'!$D$10,0,10*ROW('Water Data'!D83)))),OFFSET('Water Data'!$D$10,0,10*ROW('Water Data'!D83)),NA())))</f>
        <v>#N/A</v>
      </c>
      <c r="J89" s="133" t="e">
        <f ca="1">+IF(AND(ISNUMBER(OFFSET('Water Data'!$E$5,0,10*ROW('Water Data'!E83))),BY89="Yes"),100-OFFSET('Water Data'!$E$5,0,10*ROW('Water Data'!E83)),IF(AND(ISNUMBER(OFFSET('Water Data'!$E$5,0,10*ROW('Water Data'!E83))),BY89="No",ISNUMBER(OFFSET('Water Data'!$E$5,0,10*ROW('Water Data'!E83)))),CONCATENATE("[",ROUND(100-OFFSET('Water Data'!$E$5,0,10*ROW('Water Data'!E83)),0),"]"),IF(AND(ISNUMBER(OFFSET('Water Data'!$E$5,0,10*ROW('Water Data'!E83))),BY89="",ISNUMBER(OFFSET('Water Data'!$E$5,0,10*ROW('Water Data'!E83)))),100-OFFSET('Water Data'!$E$5,0,10*ROW('Water Data'!E83)),NA())))</f>
        <v>#N/A</v>
      </c>
      <c r="K89" s="133" t="e">
        <f ca="1">+IF(AND(ISNUMBER(OFFSET('Water Data'!$E$7,0,10*ROW('Water Data'!E83))),BZ89="Yes"),OFFSET('Water Data'!$E$7,0,10*ROW('Water Data'!E83)),IF(AND(ISNUMBER(OFFSET('Water Data'!$E$7,0,10*ROW('Water Data'!E83))),BZ89="No",ISNUMBER(OFFSET('Water Data'!$E$7,0,10*ROW('Water Data'!E83)))),CONCATENATE("[",ROUND(OFFSET('Water Data'!$E$7,0,10*ROW('Water Data'!E83)),0),"]"),IF(AND(ISNUMBER(OFFSET('Water Data'!$E$7,0,10*ROW('Water Data'!E83))),BZ89="",ISNUMBER(OFFSET('Water Data'!$E$7,0,10*ROW('Water Data'!E83)))),OFFSET('Water Data'!$E$7,0,10*ROW('Water Data'!E83)),NA())))</f>
        <v>#N/A</v>
      </c>
      <c r="L89" s="133" t="e">
        <f ca="1">+IF(AND(ISNUMBER(OFFSET('Water Data'!$E$10,0,10*ROW('Water Data'!E83))),CA89="Yes"),OFFSET('Water Data'!$E$10,0,10*ROW('Water Data'!E83)),IF(AND(ISNUMBER(OFFSET('Water Data'!$E$10,0,10*ROW('Water Data'!E83))),CA89="No",ISNUMBER(OFFSET('Water Data'!$E$10,0,10*ROW('Water Data'!E83)))),CONCATENATE("[",ROUND(OFFSET('Water Data'!$E$10,0,10*ROW('Water Data'!E83)),0),"]"),IF(AND(ISNUMBER(OFFSET('Water Data'!$E$10,0,10*ROW('Water Data'!E83))),CA89="",ISNUMBER(OFFSET('Water Data'!$E$10,0,10*ROW('Water Data'!E83)))),OFFSET('Water Data'!$E$10,0,10*ROW('Water Data'!E83)),NA())))</f>
        <v>#N/A</v>
      </c>
      <c r="M89" s="133" t="e">
        <f ca="1">+IF(AND(ISNUMBER(OFFSET('Water Data'!$F$5,0,10*ROW('Water Data'!F83))),CB89="Yes"),100-OFFSET('Water Data'!$F$5,0,10*ROW('Water Data'!F83)),IF(AND(ISNUMBER(OFFSET('Water Data'!$F$5,0,10*ROW('Water Data'!F83))),CB89="No",ISNUMBER(OFFSET('Water Data'!$F$5,0,10*ROW('Water Data'!F83)))),CONCATENATE("[",ROUND(100-OFFSET('Water Data'!$F$5,0,10*ROW('Water Data'!F83)),0),"]"),IF(AND(ISNUMBER(OFFSET('Water Data'!$F$5,0,10*ROW('Water Data'!F83))),CB89="",ISNUMBER(OFFSET('Water Data'!$F$5,0,10*ROW('Water Data'!F83)))),100-OFFSET('Water Data'!$F$5,0,10*ROW('Water Data'!F83)),NA())))</f>
        <v>#N/A</v>
      </c>
      <c r="N89" s="133" t="e">
        <f ca="1">+IF(AND(ISNUMBER(OFFSET('Water Data'!$F$7,0,10*ROW('Water Data'!F83))),CC89="Yes"),OFFSET('Water Data'!$F$7,0,10*ROW('Water Data'!F83)),IF(AND(ISNUMBER(OFFSET('Water Data'!$F$7,0,10*ROW('Water Data'!F83))),CC89="No",ISNUMBER(OFFSET('Water Data'!$F$7,0,10*ROW('Water Data'!F83)))),CONCATENATE("[",ROUND(OFFSET('Water Data'!$F$7,0,10*ROW('Water Data'!F83)),0),"]"),IF(AND(ISNUMBER(OFFSET('Water Data'!$F$7,0,10*ROW('Water Data'!F83))),CC89="",ISNUMBER(OFFSET('Water Data'!$F$7,0,10*ROW('Water Data'!F83)))),OFFSET('Water Data'!$F$7,0,10*ROW('Water Data'!F83)),NA())))</f>
        <v>#N/A</v>
      </c>
      <c r="O89" s="133" t="e">
        <f ca="1">+IF(AND(ISNUMBER(OFFSET('Water Data'!$F$10,0,10*ROW('Water Data'!F83))),CD89="Yes"),OFFSET('Water Data'!$F$10,0,10*ROW('Water Data'!F83)),IF(AND(ISNUMBER(OFFSET('Water Data'!$F$10,0,10*ROW('Water Data'!F83))),CD89="No",ISNUMBER(OFFSET('Water Data'!$F$10,0,10*ROW('Water Data'!F83)))),CONCATENATE("[",ROUND(OFFSET('Water Data'!$F$10,0,10*ROW('Water Data'!F83)),0),"]"),IF(AND(ISNUMBER(OFFSET('Water Data'!$F$10,0,10*ROW('Water Data'!F83))),CD89="",ISNUMBER(OFFSET('Water Data'!$F$10,0,10*ROW('Water Data'!F83)))),OFFSET('Water Data'!$F$10,0,10*ROW('Water Data'!F83)),NA())))</f>
        <v>#N/A</v>
      </c>
      <c r="P89" s="133" t="e">
        <f ca="1">+IF(AND(ISNUMBER(OFFSET('Water Data'!$G$5,0,10*ROW('Water Data'!G83))),CE89="Yes"),100-OFFSET('Water Data'!$G$5,0,10*ROW('Water Data'!G83)),IF(AND(ISNUMBER(OFFSET('Water Data'!$G$5,0,10*ROW('Water Data'!G83))),CE89="No",ISNUMBER(OFFSET('Water Data'!$G$5,0,10*ROW('Water Data'!G83)))),CONCATENATE("[",ROUND(100-OFFSET('Water Data'!$G$5,0,10*ROW('Water Data'!G83)),0),"]"),IF(AND(ISNUMBER(OFFSET('Water Data'!$G$5,0,10*ROW('Water Data'!G83))),CE89="",ISNUMBER(OFFSET('Water Data'!$G$5,0,10*ROW('Water Data'!G83)))),100-OFFSET('Water Data'!$G$5,0,10*ROW('Water Data'!G83)),NA())))</f>
        <v>#N/A</v>
      </c>
      <c r="Q89" s="133" t="e">
        <f ca="1">+IF(AND(ISNUMBER(OFFSET('Water Data'!$G$7,0,10*ROW('Water Data'!G83))),CF89="Yes"),OFFSET('Water Data'!$G$7,0,10*ROW('Water Data'!G83)),IF(AND(ISNUMBER(OFFSET('Water Data'!$G$7,0,10*ROW('Water Data'!G83))),CF89="No",ISNUMBER(OFFSET('Water Data'!$G$7,0,10*ROW('Water Data'!G83)))),CONCATENATE("[",ROUND(OFFSET('Water Data'!$G$7,0,10*ROW('Water Data'!G83)),0),"]"),IF(AND(ISNUMBER(OFFSET('Water Data'!$G$7,0,10*ROW('Water Data'!G83))),CF89="",ISNUMBER(OFFSET('Water Data'!$G$7,0,10*ROW('Water Data'!G83)))),OFFSET('Water Data'!$G$7,0,10*ROW('Water Data'!G83)),NA())))</f>
        <v>#N/A</v>
      </c>
      <c r="R89" s="133" t="e">
        <f ca="1">+IF(AND(ISNUMBER(OFFSET('Water Data'!$G$10,0,10*ROW('Water Data'!G83))),CG89="Yes"),OFFSET('Water Data'!$G$10,0,10*ROW('Water Data'!G83)),IF(AND(ISNUMBER(OFFSET('Water Data'!$G$10,0,10*ROW('Water Data'!G83))),CG89="No",ISNUMBER(OFFSET('Water Data'!$G$10,0,10*ROW('Water Data'!G83)))),CONCATENATE("[",ROUND(OFFSET('Water Data'!$G$10,0,10*ROW('Water Data'!G83)),0),"]"),IF(AND(ISNUMBER(OFFSET('Water Data'!$G$10,0,10*ROW('Water Data'!G83))),CG89="",ISNUMBER(OFFSET('Water Data'!$G$10,0,10*ROW('Water Data'!G83)))),OFFSET('Water Data'!$G$10,0,10*ROW('Water Data'!G83)),NA())))</f>
        <v>#N/A</v>
      </c>
      <c r="S89" s="133" t="e">
        <f ca="1">+IF(AND(ISNUMBER(OFFSET('Water Data'!$H$5,0,10*ROW('Water Data'!H83))),CH89="Yes"),100-OFFSET('Water Data'!$H$5,0,10*ROW('Water Data'!H83)),IF(AND(ISNUMBER(OFFSET('Water Data'!$H$5,0,10*ROW('Water Data'!H83))),CH89="No",ISNUMBER(OFFSET('Water Data'!$H$5,0,10*ROW('Water Data'!H83)))),CONCATENATE("[",ROUND(100-OFFSET('Water Data'!$H$5,0,10*ROW('Water Data'!H83)),0),"]"),IF(AND(ISNUMBER(OFFSET('Water Data'!$H$5,0,10*ROW('Water Data'!H83))),CH89="",ISNUMBER(OFFSET('Water Data'!$H$5,0,10*ROW('Water Data'!H83)))),100-OFFSET('Water Data'!$H$5,0,10*ROW('Water Data'!H83)),NA())))</f>
        <v>#N/A</v>
      </c>
      <c r="T89" s="133" t="e">
        <f ca="1">+IF(AND(ISNUMBER(OFFSET('Water Data'!$H$7,0,10*ROW('Water Data'!H83))),CI89="Yes"),OFFSET('Water Data'!$H$7,0,10*ROW('Water Data'!H83)),IF(AND(ISNUMBER(OFFSET('Water Data'!$H$7,0,10*ROW('Water Data'!H83))),CI89="No",ISNUMBER(OFFSET('Water Data'!$H$7,0,10*ROW('Water Data'!H83)))),CONCATENATE("[",ROUND(OFFSET('Water Data'!$H$7,0,10*ROW('Water Data'!H83)),0),"]"),IF(AND(ISNUMBER(OFFSET('Water Data'!$H$7,0,10*ROW('Water Data'!H83))),CI89="",ISNUMBER(OFFSET('Water Data'!$H$7,0,10*ROW('Water Data'!H83)))),OFFSET('Water Data'!$H$7,0,10*ROW('Water Data'!H83)),NA())))</f>
        <v>#N/A</v>
      </c>
      <c r="U89" s="133" t="e">
        <f ca="1">+IF(AND(ISNUMBER(OFFSET('Water Data'!$H$10,0,10*ROW('Water Data'!H83))),CJ89="Yes"),OFFSET('Water Data'!$H$10,0,10*ROW('Water Data'!H83)),IF(AND(ISNUMBER(OFFSET('Water Data'!$H$10,0,10*ROW('Water Data'!H83))),CJ89="No",ISNUMBER(OFFSET('Water Data'!$H$10,0,10*ROW('Water Data'!H83)))),CONCATENATE("[",ROUND(OFFSET('Water Data'!$H$10,0,10*ROW('Water Data'!H83)),0),"]"),IF(AND(ISNUMBER(OFFSET('Water Data'!$H$10,0,10*ROW('Water Data'!H83))),CJ89="",ISNUMBER(OFFSET('Water Data'!$H$10,0,10*ROW('Water Data'!H83)))),OFFSET('Water Data'!$H$10,0,10*ROW('Water Data'!H83)),NA())))</f>
        <v>#N/A</v>
      </c>
      <c r="V89" s="134" t="e">
        <f ca="1">+IF(AND(ISNUMBER(OFFSET('Sanitation Data'!$C$5,0,10*ROW('Sanitation Data'!C83))),CK89="Yes"),100-OFFSET('Sanitation Data'!$C$5,0,10*ROW('Sanitation Data'!C83)),IF(AND(ISNUMBER(OFFSET('Sanitation Data'!$C$5,0,10*ROW('Sanitation Data'!C83))),CK89="No",ISNUMBER(OFFSET('Sanitation Data'!$C$5,0,10*ROW('Sanitation Data'!C83)))),CONCATENATE("[",ROUND(100-OFFSET('Sanitation Data'!$C$5,0,10*ROW('Sanitation Data'!C83)),0),"]"),IF(AND(ISNUMBER(OFFSET('Sanitation Data'!$C$5,0,10*ROW('Sanitation Data'!C83))),CK89="",ISNUMBER(OFFSET('Sanitation Data'!$C$5,0,10*ROW('Sanitation Data'!C83)))),100-OFFSET('Sanitation Data'!$C$5,0,10*ROW('Sanitation Data'!C83)),NA())))</f>
        <v>#N/A</v>
      </c>
      <c r="W89" s="134" t="e">
        <f ca="1">+IF(AND(ISNUMBER(OFFSET('Sanitation Data'!$C$7,0,10*ROW('Sanitation Data'!C83))),CL89="Yes"),OFFSET('Sanitation Data'!$C$7,0,10*ROW('Sanitation Data'!C83)),IF(AND(ISNUMBER(OFFSET('Sanitation Data'!$C$7,0,10*ROW('Sanitation Data'!C83))),CL89="No",ISNUMBER(OFFSET('Sanitation Data'!$C$7,0,10*ROW('Sanitation Data'!C83)))),CONCATENATE("[",ROUND(OFFSET('Sanitation Data'!$C$7,0,10*ROW('Sanitation Data'!C83)),0),"]"),IF(AND(ISNUMBER(OFFSET('Sanitation Data'!$C$7,0,10*ROW('Sanitation Data'!C83))),CL89="",ISNUMBER(OFFSET('Sanitation Data'!$C$7,0,10*ROW('Sanitation Data'!C83)))),OFFSET('Sanitation Data'!$C$7,0,10*ROW('Sanitation Data'!C83)),NA())))</f>
        <v>#N/A</v>
      </c>
      <c r="X89" s="134" t="e">
        <f ca="1">+IF(AND(ISNUMBER(OFFSET('Sanitation Data'!$C$11,0,10*ROW('Sanitation Data'!C83))),CM89="Yes"),OFFSET('Sanitation Data'!$C$11,0,10*ROW('Sanitation Data'!C83)),IF(AND(ISNUMBER(OFFSET('Sanitation Data'!$C$11,0,10*ROW('Sanitation Data'!C83))),CM89="No",ISNUMBER(OFFSET('Sanitation Data'!$C$11,0,10*ROW('Sanitation Data'!C83)))),CONCATENATE("[",ROUND(OFFSET('Sanitation Data'!$C$11,0,10*ROW('Sanitation Data'!C83)),0),"]"),IF(AND(ISNUMBER(OFFSET('Sanitation Data'!$C$11,0,10*ROW('Sanitation Data'!C83))),CM89="",ISNUMBER(OFFSET('Sanitation Data'!$C$11,0,10*ROW('Sanitation Data'!C83)))),OFFSET('Sanitation Data'!$C$11,0,10*ROW('Sanitation Data'!C83)),NA())))</f>
        <v>#N/A</v>
      </c>
      <c r="Y89" s="134" t="e">
        <f ca="1">+IF(AND(ISNUMBER(OFFSET('Sanitation Data'!$C$12,0,10*ROW('Sanitation Data'!C83))),CN89="Yes"),OFFSET('Sanitation Data'!$C$12,0,10*ROW('Sanitation Data'!C83)),IF(AND(ISNUMBER(OFFSET('Sanitation Data'!$C$12,0,10*ROW('Sanitation Data'!C83))),CN89="No",ISNUMBER(OFFSET('Sanitation Data'!$C$12,0,10*ROW('Sanitation Data'!C83)))),CONCATENATE("[",ROUND(OFFSET('Sanitation Data'!$C$12,0,10*ROW('Sanitation Data'!C83)),0),"]"),IF(AND(ISNUMBER(OFFSET('Sanitation Data'!$C$12,0,10*ROW('Sanitation Data'!C83))),CN89="",ISNUMBER(OFFSET('Sanitation Data'!$C$12,0,10*ROW('Sanitation Data'!C83)))),OFFSET('Sanitation Data'!$C$12,0,10*ROW('Sanitation Data'!C83)),NA())))</f>
        <v>#N/A</v>
      </c>
      <c r="Z89" s="134" t="e">
        <f ca="1">+IF(AND(ISNUMBER(OFFSET('Sanitation Data'!$C$13,0,10*ROW('Sanitation Data'!C83))),CO89="Yes"),OFFSET('Sanitation Data'!$C$13,0,10*ROW('Sanitation Data'!C83)),IF(AND(ISNUMBER(OFFSET('Sanitation Data'!$C$13,0,10*ROW('Sanitation Data'!C83))),CO89="No",ISNUMBER(OFFSET('Sanitation Data'!$C$13,0,10*ROW('Sanitation Data'!C83)))),CONCATENATE("[",ROUND(OFFSET('Sanitation Data'!$C$13,0,10*ROW('Sanitation Data'!C83)),0),"]"),IF(AND(ISNUMBER(OFFSET('Sanitation Data'!$C$13,0,10*ROW('Sanitation Data'!C83))),CO89="",ISNUMBER(OFFSET('Sanitation Data'!$C$13,0,10*ROW('Sanitation Data'!C83)))),OFFSET('Sanitation Data'!$C$13,0,10*ROW('Sanitation Data'!C83)),NA())))</f>
        <v>#N/A</v>
      </c>
      <c r="AA89" s="134" t="e">
        <f ca="1">+IF(AND(ISNUMBER(OFFSET('Sanitation Data'!$D$5,0,10*ROW('Sanitation Data'!D83))),CP89="Yes"),100-OFFSET('Sanitation Data'!$D$5,0,10*ROW('Sanitation Data'!D83)),IF(AND(ISNUMBER(OFFSET('Sanitation Data'!$D$5,0,10*ROW('Sanitation Data'!D83))),CP89="No",ISNUMBER(OFFSET('Sanitation Data'!$D$5,0,10*ROW('Sanitation Data'!D83)))),CONCATENATE("[",ROUND(100-OFFSET('Sanitation Data'!$D$5,0,10*ROW('Sanitation Data'!D83)),0),"]"),IF(AND(ISNUMBER(OFFSET('Sanitation Data'!$D$5,0,10*ROW('Sanitation Data'!D83))),CP89="",ISNUMBER(OFFSET('Sanitation Data'!$D$5,0,10*ROW('Sanitation Data'!D83)))),100-OFFSET('Sanitation Data'!$D$5,0,10*ROW('Sanitation Data'!D83)),NA())))</f>
        <v>#N/A</v>
      </c>
      <c r="AB89" s="134" t="e">
        <f ca="1">+IF(AND(ISNUMBER(OFFSET('Sanitation Data'!$D$7,0,10*ROW('Sanitation Data'!D83))),CQ89="Yes"),OFFSET('Sanitation Data'!$D$7,0,10*ROW('Sanitation Data'!G83)),IF(AND(ISNUMBER(OFFSET('Sanitation Data'!$D$7,0,10*ROW('Sanitation Data'!D83))),CQ89="No",ISNUMBER(OFFSET('Sanitation Data'!$D$7,0,10*ROW('Sanitation Data'!D83)))),CONCATENATE("[",ROUND(OFFSET('Sanitation Data'!$D$7,0,10*ROW('Sanitation Data'!D83)),0),"]"),IF(AND(ISNUMBER(OFFSET('Sanitation Data'!$D$7,0,10*ROW('Sanitation Data'!D83))),CQ89="",ISNUMBER(OFFSET('Sanitation Data'!$D$7,0,10*ROW('Sanitation Data'!D83)))),OFFSET('Sanitation Data'!$D$7,0,10*ROW('Sanitation Data'!D83)),NA())))</f>
        <v>#N/A</v>
      </c>
      <c r="AC89" s="134" t="e">
        <f ca="1">+IF(AND(ISNUMBER(OFFSET('Sanitation Data'!$D$11,0,10*ROW('Sanitation Data'!D83))),CR89="Yes"),OFFSET('Sanitation Data'!$D$11,0,10*ROW('Sanitation Data'!D83)),IF(AND(ISNUMBER(OFFSET('Sanitation Data'!$D$11,0,10*ROW('Sanitation Data'!D83))),CR89="No",ISNUMBER(OFFSET('Sanitation Data'!$D$11,0,10*ROW('Sanitation Data'!D83)))),CONCATENATE("[",ROUND(OFFSET('Sanitation Data'!$D$11,0,10*ROW('Sanitation Data'!D83)),0),"]"),IF(AND(ISNUMBER(OFFSET('Sanitation Data'!$D$11,0,10*ROW('Sanitation Data'!D83))),CR89="",ISNUMBER(OFFSET('Sanitation Data'!$D$11,0,10*ROW('Sanitation Data'!D83)))),OFFSET('Sanitation Data'!$D$11,0,10*ROW('Sanitation Data'!D83)),NA())))</f>
        <v>#N/A</v>
      </c>
      <c r="AD89" s="134" t="e">
        <f ca="1">+IF(AND(ISNUMBER(OFFSET('Sanitation Data'!$D$12,0,10*ROW('Sanitation Data'!D83))),CS89="Yes"),OFFSET('Sanitation Data'!$D$12,0,10*ROW('Sanitation Data'!D83)),IF(AND(ISNUMBER(OFFSET('Sanitation Data'!$D$12,0,10*ROW('Sanitation Data'!D83))),CS89="No",ISNUMBER(OFFSET('Sanitation Data'!$D$12,0,10*ROW('Sanitation Data'!D83)))),CONCATENATE("[",ROUND(OFFSET('Sanitation Data'!$D$12,0,10*ROW('Sanitation Data'!D83)),0),"]"),IF(AND(ISNUMBER(OFFSET('Sanitation Data'!$D$12,0,10*ROW('Sanitation Data'!D83))),CS89="",ISNUMBER(OFFSET('Sanitation Data'!$D$12,0,10*ROW('Sanitation Data'!D83)))),OFFSET('Sanitation Data'!$D$12,0,10*ROW('Sanitation Data'!D83)),NA())))</f>
        <v>#N/A</v>
      </c>
      <c r="AE89" s="134" t="e">
        <f ca="1">+IF(AND(ISNUMBER(OFFSET('Sanitation Data'!$D$13,0,10*ROW('Sanitation Data'!D83))),CT89="Yes"),OFFSET('Sanitation Data'!$D$13,0,10*ROW('Sanitation Data'!D83)),IF(AND(ISNUMBER(OFFSET('Sanitation Data'!$D$13,0,10*ROW('Sanitation Data'!D83))),CT89="No",ISNUMBER(OFFSET('Sanitation Data'!$D$13,0,10*ROW('Sanitation Data'!D83)))),CONCATENATE("[",ROUND(OFFSET('Sanitation Data'!$D$13,0,10*ROW('Sanitation Data'!D83)),0),"]"),IF(AND(ISNUMBER(OFFSET('Sanitation Data'!$D$13,0,10*ROW('Sanitation Data'!D83))),CT89="",ISNUMBER(OFFSET('Sanitation Data'!$D$13,0,10*ROW('Sanitation Data'!D83)))),OFFSET('Sanitation Data'!$D$13,0,10*ROW('Sanitation Data'!D83)),NA())))</f>
        <v>#N/A</v>
      </c>
      <c r="AF89" s="134" t="e">
        <f ca="1">+IF(AND(ISNUMBER(OFFSET('Sanitation Data'!$E$5,0,10*ROW('Sanitation Data'!E83))),CU89="Yes"),100-OFFSET('Sanitation Data'!$E$5,0,10*ROW('Sanitation Data'!E83)),IF(AND(ISNUMBER(OFFSET('Sanitation Data'!$E$5,0,10*ROW('Sanitation Data'!E83))),CU89="No",ISNUMBER(OFFSET('Sanitation Data'!$E$5,0,10*ROW('Sanitation Data'!E83)))),CONCATENATE("[",ROUND(100-OFFSET('Sanitation Data'!$E$5,0,10*ROW('Sanitation Data'!E83)),0),"]"),IF(AND(ISNUMBER(OFFSET('Sanitation Data'!$E$5,0,10*ROW('Sanitation Data'!E83))),CU89="",ISNUMBER(OFFSET('Sanitation Data'!$E$5,0,10*ROW('Sanitation Data'!E83)))),100-OFFSET('Sanitation Data'!$E$5,0,10*ROW('Sanitation Data'!E83)),NA())))</f>
        <v>#N/A</v>
      </c>
      <c r="AG89" s="134" t="e">
        <f ca="1">+IF(AND(ISNUMBER(OFFSET('Sanitation Data'!$E$7,0,10*ROW('Sanitation Data'!E83))),CV89="Yes"),OFFSET('Sanitation Data'!$E$7,0,10*ROW('Sanitation Data'!E83)),IF(AND(ISNUMBER(OFFSET('Sanitation Data'!$E$7,0,10*ROW('Sanitation Data'!E83))),CV89="No",ISNUMBER(OFFSET('Sanitation Data'!$E$7,0,10*ROW('Sanitation Data'!E83)))),CONCATENATE("[",ROUND(OFFSET('Sanitation Data'!$E$7,0,10*ROW('Sanitation Data'!E83)),0),"]"),IF(AND(ISNUMBER(OFFSET('Sanitation Data'!$E$7,0,10*ROW('Sanitation Data'!E83))),CV89="",ISNUMBER(OFFSET('Sanitation Data'!$E$7,0,10*ROW('Sanitation Data'!E83)))),OFFSET('Sanitation Data'!$E$7,0,10*ROW('Sanitation Data'!E83)),NA())))</f>
        <v>#N/A</v>
      </c>
      <c r="AH89" s="134" t="e">
        <f ca="1">+IF(AND(ISNUMBER(OFFSET('Sanitation Data'!$E$11,0,10*ROW('Sanitation Data'!E83))),CW89="Yes"),OFFSET('Sanitation Data'!$E$11,0,10*ROW('Sanitation Data'!E83)),IF(AND(ISNUMBER(OFFSET('Sanitation Data'!$E$11,0,10*ROW('Sanitation Data'!E83))),CW89="No",ISNUMBER(OFFSET('Sanitation Data'!$E$11,0,10*ROW('Sanitation Data'!E83)))),CONCATENATE("[",ROUND(OFFSET('Sanitation Data'!$E$11,0,10*ROW('Sanitation Data'!E83)),0),"]"),IF(AND(ISNUMBER(OFFSET('Sanitation Data'!$E$11,0,10*ROW('Sanitation Data'!E83))),CW89="",ISNUMBER(OFFSET('Sanitation Data'!$E$11,0,10*ROW('Sanitation Data'!E83)))),OFFSET('Sanitation Data'!$E$11,0,10*ROW('Sanitation Data'!E83)),NA())))</f>
        <v>#N/A</v>
      </c>
      <c r="AI89" s="134" t="e">
        <f ca="1">+IF(AND(ISNUMBER(OFFSET('Sanitation Data'!$E$12,0,10*ROW('Sanitation Data'!E83))),CX89="Yes"),OFFSET('Sanitation Data'!$E$12,0,10*ROW('Sanitation Data'!E83)),IF(AND(ISNUMBER(OFFSET('Sanitation Data'!$E$12,0,10*ROW('Sanitation Data'!E83))),CX89="No",ISNUMBER(OFFSET('Sanitation Data'!$E$12,0,10*ROW('Sanitation Data'!E83)))),CONCATENATE("[",ROUND(OFFSET('Sanitation Data'!$E$12,0,10*ROW('Sanitation Data'!E83)),0),"]"),IF(AND(ISNUMBER(OFFSET('Sanitation Data'!$E$12,0,10*ROW('Sanitation Data'!E83))),CX89="",ISNUMBER(OFFSET('Sanitation Data'!$E$12,0,10*ROW('Sanitation Data'!E83)))),OFFSET('Sanitation Data'!$E$12,0,10*ROW('Sanitation Data'!E83)),NA())))</f>
        <v>#N/A</v>
      </c>
      <c r="AJ89" s="134" t="e">
        <f ca="1">+IF(AND(ISNUMBER(OFFSET('Sanitation Data'!$E$13,0,10*ROW('Sanitation Data'!E83))),CY89="Yes"),OFFSET('Sanitation Data'!$E$13,0,10*ROW('Sanitation Data'!E83)),IF(AND(ISNUMBER(OFFSET('Sanitation Data'!$E$13,0,10*ROW('Sanitation Data'!E83))),CY89="No",ISNUMBER(OFFSET('Sanitation Data'!$E$13,0,10*ROW('Sanitation Data'!E83)))),CONCATENATE("[",ROUND(OFFSET('Sanitation Data'!$E$13,0,10*ROW('Sanitation Data'!E83)),0),"]"),IF(AND(ISNUMBER(OFFSET('Sanitation Data'!$E$13,0,10*ROW('Sanitation Data'!E83))),CY89="",ISNUMBER(OFFSET('Sanitation Data'!$E$13,0,10*ROW('Sanitation Data'!E83)))),OFFSET('Sanitation Data'!$E$13,0,10*ROW('Sanitation Data'!E83)),NA())))</f>
        <v>#N/A</v>
      </c>
      <c r="AK89" s="134" t="e">
        <f ca="1">+IF(AND(ISNUMBER(OFFSET('Sanitation Data'!$F$5,0,10*ROW('Sanitation Data'!F83))),CZ89="Yes"),100-OFFSET('Sanitation Data'!$F$5,0,10*ROW('Sanitation Data'!F83)),IF(AND(ISNUMBER(OFFSET('Sanitation Data'!$F$5,0,10*ROW('Sanitation Data'!F83))),CZ89="No",ISNUMBER(OFFSET('Sanitation Data'!$F$5,0,10*ROW('Sanitation Data'!F83)))),CONCATENATE("[",ROUND(100-OFFSET('Sanitation Data'!$F$5,0,10*ROW('Sanitation Data'!F83)),0),"]"),IF(AND(ISNUMBER(OFFSET('Sanitation Data'!$F$5,0,10*ROW('Sanitation Data'!F83))),CZ89="",ISNUMBER(OFFSET('Sanitation Data'!$F$5,0,10*ROW('Sanitation Data'!F83)))),100-OFFSET('Sanitation Data'!$F$5,0,10*ROW('Sanitation Data'!F83)),NA())))</f>
        <v>#N/A</v>
      </c>
      <c r="AL89" s="134" t="e">
        <f ca="1">+IF(AND(ISNUMBER(OFFSET('Sanitation Data'!$F$7,0,10*ROW('Sanitation Data'!F83))),DA89="Yes"),OFFSET('Sanitation Data'!$F$7,0,10*ROW('Sanitation Data'!F83)),IF(AND(ISNUMBER(OFFSET('Sanitation Data'!$F$7,0,10*ROW('Sanitation Data'!F83))),DA89="No",ISNUMBER(OFFSET('Sanitation Data'!$F$7,0,10*ROW('Sanitation Data'!F83)))),CONCATENATE("[",ROUND(OFFSET('Sanitation Data'!$F$7,0,10*ROW('Sanitation Data'!F83)),0),"]"),IF(AND(ISNUMBER(OFFSET('Sanitation Data'!$F$7,0,10*ROW('Sanitation Data'!F83))),DA89="",ISNUMBER(OFFSET('Sanitation Data'!$F$7,0,10*ROW('Sanitation Data'!F83)))),OFFSET('Sanitation Data'!$F$7,0,10*ROW('Sanitation Data'!F83)),NA())))</f>
        <v>#N/A</v>
      </c>
      <c r="AM89" s="134" t="e">
        <f ca="1">+IF(AND(ISNUMBER(OFFSET('Sanitation Data'!$F$11,0,10*ROW('Sanitation Data'!F83))),DB89="Yes"),OFFSET('Sanitation Data'!$F$11,0,10*ROW('Sanitation Data'!F83)),IF(AND(ISNUMBER(OFFSET('Sanitation Data'!$F$11,0,10*ROW('Sanitation Data'!F83))),DB89="No",ISNUMBER(OFFSET('Sanitation Data'!$F$11,0,10*ROW('Sanitation Data'!F83)))),CONCATENATE("[",ROUND(OFFSET('Sanitation Data'!$F$11,0,10*ROW('Sanitation Data'!F83)),0),"]"),IF(AND(ISNUMBER(OFFSET('Sanitation Data'!$F$11,0,10*ROW('Sanitation Data'!F83))),DB89="",ISNUMBER(OFFSET('Sanitation Data'!$F$11,0,10*ROW('Sanitation Data'!F83)))),OFFSET('Sanitation Data'!$F$11,0,10*ROW('Sanitation Data'!F83)),NA())))</f>
        <v>#N/A</v>
      </c>
      <c r="AN89" s="134" t="e">
        <f ca="1">+IF(AND(ISNUMBER(OFFSET('Sanitation Data'!$F$12,0,10*ROW('Sanitation Data'!F83))),DC89="Yes"),OFFSET('Sanitation Data'!$F$12,0,10*ROW('Sanitation Data'!F83)),IF(AND(ISNUMBER(OFFSET('Sanitation Data'!$F$12,0,10*ROW('Sanitation Data'!F83))),DC89="No",ISNUMBER(OFFSET('Sanitation Data'!$F$12,0,10*ROW('Sanitation Data'!F83)))),CONCATENATE("[",ROUND(OFFSET('Sanitation Data'!$F$12,0,10*ROW('Sanitation Data'!F83)),0),"]"),IF(AND(ISNUMBER(OFFSET('Sanitation Data'!$F$12,0,10*ROW('Sanitation Data'!F83))),DC89="",ISNUMBER(OFFSET('Sanitation Data'!$F$12,0,10*ROW('Sanitation Data'!F83)))),OFFSET('Sanitation Data'!$F$12,0,10*ROW('Sanitation Data'!F83)),NA())))</f>
        <v>#N/A</v>
      </c>
      <c r="AO89" s="134" t="e">
        <f ca="1">+IF(AND(ISNUMBER(OFFSET('Sanitation Data'!$F$13,0,10*ROW('Sanitation Data'!F83))),DD89="Yes"),OFFSET('Sanitation Data'!$F$13,0,10*ROW('Sanitation Data'!F83)),IF(AND(ISNUMBER(OFFSET('Sanitation Data'!$F$13,0,10*ROW('Sanitation Data'!F83))),DD89="No",ISNUMBER(OFFSET('Sanitation Data'!$F$13,0,10*ROW('Sanitation Data'!F83)))),CONCATENATE("[",ROUND(OFFSET('Sanitation Data'!$F$13,0,10*ROW('Sanitation Data'!F83)),0),"]"),IF(AND(ISNUMBER(OFFSET('Sanitation Data'!$F$13,0,10*ROW('Sanitation Data'!F83))),DD89="",ISNUMBER(OFFSET('Sanitation Data'!$F$13,0,10*ROW('Sanitation Data'!F83)))),OFFSET('Sanitation Data'!$F$13,0,10*ROW('Sanitation Data'!F83)),NA())))</f>
        <v>#N/A</v>
      </c>
      <c r="AP89" s="134" t="e">
        <f ca="1">+IF(AND(ISNUMBER(OFFSET('Sanitation Data'!$G$5,0,10*ROW('Sanitation Data'!G83))),DE89="Yes"),100-OFFSET('Sanitation Data'!$G$5,0,10*ROW('Sanitation Data'!G83)),IF(AND(ISNUMBER(OFFSET('Sanitation Data'!$G$5,0,10*ROW('Sanitation Data'!G83))),DE89="No",ISNUMBER(OFFSET('Sanitation Data'!$G$5,0,10*ROW('Sanitation Data'!G83)))),CONCATENATE("[",ROUND(100-OFFSET('Sanitation Data'!$G$5,0,10*ROW('Sanitation Data'!G83)),0),"]"),IF(AND(ISNUMBER(OFFSET('Sanitation Data'!$G$5,0,10*ROW('Sanitation Data'!G83))),DE89="",ISNUMBER(OFFSET('Sanitation Data'!$G$5,0,10*ROW('Sanitation Data'!G83)))),100-OFFSET('Sanitation Data'!$G$5,0,10*ROW('Sanitation Data'!G83)),NA())))</f>
        <v>#N/A</v>
      </c>
      <c r="AQ89" s="134" t="e">
        <f ca="1">+IF(AND(ISNUMBER(OFFSET('Sanitation Data'!$G$7,0,10*ROW('Sanitation Data'!G83))),DF89="Yes"),OFFSET('Sanitation Data'!$G$7,0,10*ROW('Sanitation Data'!G83)),IF(AND(ISNUMBER(OFFSET('Sanitation Data'!$G$7,0,10*ROW('Sanitation Data'!G83))),DF89="No",ISNUMBER(OFFSET('Sanitation Data'!$G$7,0,10*ROW('Sanitation Data'!G83)))),CONCATENATE("[",ROUND(OFFSET('Sanitation Data'!$G$7,0,10*ROW('Sanitation Data'!G83)),0),"]"),IF(AND(ISNUMBER(OFFSET('Sanitation Data'!$G$7,0,10*ROW('Sanitation Data'!G83))),DF89="",ISNUMBER(OFFSET('Sanitation Data'!$G$7,0,10*ROW('Sanitation Data'!G83)))),OFFSET('Sanitation Data'!$G$7,0,10*ROW('Sanitation Data'!G83)),NA())))</f>
        <v>#N/A</v>
      </c>
      <c r="AR89" s="134" t="e">
        <f ca="1">+IF(AND(ISNUMBER(OFFSET('Sanitation Data'!$G$11,0,10*ROW('Sanitation Data'!G83))),DG89="Yes"),OFFSET('Sanitation Data'!$G$11,0,10*ROW('Sanitation Data'!G83)),IF(AND(ISNUMBER(OFFSET('Sanitation Data'!$G$11,0,10*ROW('Sanitation Data'!G83))),DG89="No",ISNUMBER(OFFSET('Sanitation Data'!$G$11,0,10*ROW('Sanitation Data'!G83)))),CONCATENATE("[",ROUND(OFFSET('Sanitation Data'!$G$11,0,10*ROW('Sanitation Data'!G83)),0),"]"),IF(AND(ISNUMBER(OFFSET('Sanitation Data'!$G$11,0,10*ROW('Sanitation Data'!G83))),DG89="",ISNUMBER(OFFSET('Sanitation Data'!$G$11,0,10*ROW('Sanitation Data'!G83)))),OFFSET('Sanitation Data'!$G$11,0,10*ROW('Sanitation Data'!G83)),NA())))</f>
        <v>#N/A</v>
      </c>
      <c r="AS89" s="134" t="e">
        <f ca="1">+IF(AND(ISNUMBER(OFFSET('Sanitation Data'!$G$12,0,10*ROW('Sanitation Data'!G83))),DH89="Yes"),OFFSET('Sanitation Data'!$G$12,0,10*ROW('Sanitation Data'!G83)),IF(AND(ISNUMBER(OFFSET('Sanitation Data'!$G$12,0,10*ROW('Sanitation Data'!G83))),DH89="No",ISNUMBER(OFFSET('Sanitation Data'!$G$12,0,10*ROW('Sanitation Data'!G83)))),CONCATENATE("[",ROUND(OFFSET('Sanitation Data'!$G$12,0,10*ROW('Sanitation Data'!G83)),0),"]"),IF(AND(ISNUMBER(OFFSET('Sanitation Data'!$G$12,0,10*ROW('Sanitation Data'!G83))),DH89="",ISNUMBER(OFFSET('Sanitation Data'!$G$12,0,10*ROW('Sanitation Data'!G83)))),OFFSET('Sanitation Data'!$G$12,0,10*ROW('Sanitation Data'!G83)),NA())))</f>
        <v>#N/A</v>
      </c>
      <c r="AT89" s="134" t="e">
        <f ca="1">+IF(AND(ISNUMBER(OFFSET('Sanitation Data'!$G$13,0,10*ROW('Sanitation Data'!G83))),DI89="Yes"),OFFSET('Sanitation Data'!$G$13,0,10*ROW('Sanitation Data'!G83)),IF(AND(ISNUMBER(OFFSET('Sanitation Data'!$G$13,0,10*ROW('Sanitation Data'!G83))),DI89="No",ISNUMBER(OFFSET('Sanitation Data'!$G$13,0,10*ROW('Sanitation Data'!G83)))),CONCATENATE("[",ROUND(OFFSET('Sanitation Data'!$G$13,0,10*ROW('Sanitation Data'!G83)),0),"]"),IF(AND(ISNUMBER(OFFSET('Sanitation Data'!$G$13,0,10*ROW('Sanitation Data'!G83))),DI89="",ISNUMBER(OFFSET('Sanitation Data'!$G$13,0,10*ROW('Sanitation Data'!G83)))),OFFSET('Sanitation Data'!$G$13,0,10*ROW('Sanitation Data'!G83)),NA())))</f>
        <v>#N/A</v>
      </c>
      <c r="AU89" s="134" t="e">
        <f ca="1">+IF(AND(ISNUMBER(OFFSET('Sanitation Data'!$H$5,0,10*ROW('Sanitation Data'!H83))),DJ89="Yes"),100-OFFSET('Sanitation Data'!$H$5,0,10*ROW('Sanitation Data'!H83)),IF(AND(ISNUMBER(OFFSET('Sanitation Data'!$H$5,0,10*ROW('Sanitation Data'!H83))),DJ89="No",ISNUMBER(OFFSET('Sanitation Data'!$H$5,0,10*ROW('Sanitation Data'!H83)))),CONCATENATE("[",ROUND(100-OFFSET('Sanitation Data'!$H$5,0,10*ROW('Sanitation Data'!H83)),0),"]"),IF(AND(ISNUMBER(OFFSET('Sanitation Data'!$H$5,0,10*ROW('Sanitation Data'!H83))),DJ89="",ISNUMBER(OFFSET('Sanitation Data'!$H$5,0,10*ROW('Sanitation Data'!H83)))),100-OFFSET('Sanitation Data'!$H$5,0,10*ROW('Sanitation Data'!H83)),NA())))</f>
        <v>#N/A</v>
      </c>
      <c r="AV89" s="134" t="e">
        <f ca="1">+IF(AND(ISNUMBER(OFFSET('Sanitation Data'!$H$7,0,10*ROW('Sanitation Data'!H83))),DK89="Yes"),OFFSET('Sanitation Data'!$H$7,0,10*ROW('Sanitation Data'!H83)),IF(AND(ISNUMBER(OFFSET('Sanitation Data'!$H$7,0,10*ROW('Sanitation Data'!H83))),DK89="No",ISNUMBER(OFFSET('Sanitation Data'!$H$7,0,10*ROW('Sanitation Data'!H83)))),CONCATENATE("[",ROUND(OFFSET('Sanitation Data'!$H$7,0,10*ROW('Sanitation Data'!H83)),0),"]"),IF(AND(ISNUMBER(OFFSET('Sanitation Data'!$H$7,0,10*ROW('Sanitation Data'!H83))),DK89="",ISNUMBER(OFFSET('Sanitation Data'!$H$7,0,10*ROW('Sanitation Data'!H83)))),OFFSET('Sanitation Data'!$H$7,0,10*ROW('Sanitation Data'!H83)),NA())))</f>
        <v>#N/A</v>
      </c>
      <c r="AW89" s="134" t="e">
        <f ca="1">+IF(AND(ISNUMBER(OFFSET('Sanitation Data'!$H$11,0,10*ROW('Sanitation Data'!H83))),DL89="Yes"),OFFSET('Sanitation Data'!$H$11,0,10*ROW('Sanitation Data'!H83)),IF(AND(ISNUMBER(OFFSET('Sanitation Data'!$H$11,0,10*ROW('Sanitation Data'!H83))),DL89="No",ISNUMBER(OFFSET('Sanitation Data'!$H$11,0,10*ROW('Sanitation Data'!H83)))),CONCATENATE("[",ROUND(OFFSET('Sanitation Data'!$H$11,0,10*ROW('Sanitation Data'!H83)),0),"]"),IF(AND(ISNUMBER(OFFSET('Sanitation Data'!$H$11,0,10*ROW('Sanitation Data'!H83))),DL89="",ISNUMBER(OFFSET('Sanitation Data'!$H$11,0,10*ROW('Sanitation Data'!H83)))),OFFSET('Sanitation Data'!$H$11,0,10*ROW('Sanitation Data'!H83)),NA())))</f>
        <v>#N/A</v>
      </c>
      <c r="AX89" s="134" t="e">
        <f ca="1">+IF(AND(ISNUMBER(OFFSET('Sanitation Data'!$H$12,0,10*ROW('Sanitation Data'!H83))),DM89="Yes"),OFFSET('Sanitation Data'!$H$12,0,10*ROW('Sanitation Data'!H83)),IF(AND(ISNUMBER(OFFSET('Sanitation Data'!$H$12,0,10*ROW('Sanitation Data'!H83))),DM89="No",ISNUMBER(OFFSET('Sanitation Data'!$H$12,0,10*ROW('Sanitation Data'!H83)))),CONCATENATE("[",ROUND(OFFSET('Sanitation Data'!$H$12,0,10*ROW('Sanitation Data'!H83)),0),"]"),IF(AND(ISNUMBER(OFFSET('Sanitation Data'!$H$12,0,10*ROW('Sanitation Data'!H83))),DM89="",ISNUMBER(OFFSET('Sanitation Data'!$H$12,0,10*ROW('Sanitation Data'!H83)))),OFFSET('Sanitation Data'!$H$12,0,10*ROW('Sanitation Data'!H83)),NA())))</f>
        <v>#N/A</v>
      </c>
      <c r="AY89" s="134" t="e">
        <f ca="1">+IF(AND(ISNUMBER(OFFSET('Sanitation Data'!$H$13,0,10*ROW('Sanitation Data'!H83))),DN89="Yes"),OFFSET('Sanitation Data'!$H$13,0,10*ROW('Sanitation Data'!H83)),IF(AND(ISNUMBER(OFFSET('Sanitation Data'!$H$13,0,10*ROW('Sanitation Data'!H83))),DN89="No",ISNUMBER(OFFSET('Sanitation Data'!$H$13,0,10*ROW('Sanitation Data'!H83)))),CONCATENATE("[",ROUND(OFFSET('Sanitation Data'!$H$13,0,10*ROW('Sanitation Data'!H83)),0),"]"),IF(AND(ISNUMBER(OFFSET('Sanitation Data'!$H$13,0,10*ROW('Sanitation Data'!H83))),DN89="",ISNUMBER(OFFSET('Sanitation Data'!$H$13,0,10*ROW('Sanitation Data'!H83)))),OFFSET('Sanitation Data'!$H$13,0,10*ROW('Sanitation Data'!H83)),NA())))</f>
        <v>#N/A</v>
      </c>
      <c r="AZ89" s="135" t="e">
        <f ca="1">+IF(AND(ISNUMBER(OFFSET('Hygiene Data'!$C$6,0,10*ROW('Hygiene Data'!C83))),DO89="Yes"),OFFSET('Hygiene Data'!$C$6,0,10*ROW('Hygiene Data'!C83)),IF(AND(ISNUMBER(OFFSET('Hygiene Data'!$C$6,0,10*ROW('Hygiene Data'!C83))),DO89="No",ISNUMBER(OFFSET('Hygiene Data'!$C$6,0,10*ROW('Hygiene Data'!C83)))),CONCATENATE("[",ROUND(OFFSET('Hygiene Data'!$C$6,0,10*ROW('Hygiene Data'!C83)),0),"]"),IF(AND(ISNUMBER(OFFSET('Hygiene Data'!$C$6,0,10*ROW('Hygiene Data'!C83))),DO89="",ISNUMBER(OFFSET('Hygiene Data'!$C$6,0,10*ROW('Hygiene Data'!C83)))),OFFSET('Hygiene Data'!$C$6,0,10*ROW('Hygiene Data'!C83)),NA())))</f>
        <v>#N/A</v>
      </c>
      <c r="BA89" s="135" t="e">
        <f ca="1">+IF(AND(ISNUMBER(OFFSET('Hygiene Data'!$C$8,0,10*ROW('Hygiene Data'!C83))),DP89="Yes"),OFFSET('Hygiene Data'!$C$8,0,10*ROW('Hygiene Data'!C83)),IF(AND(ISNUMBER(OFFSET('Hygiene Data'!$C$8,0,10*ROW('Hygiene Data'!C83))),DP89="No",ISNUMBER(OFFSET('Hygiene Data'!$C$8,0,10*ROW('Hygiene Data'!C83)))),CONCATENATE("[",ROUND(OFFSET('Hygiene Data'!$C$8,0,10*ROW('Hygiene Data'!C83)),0),"]"),IF(AND(ISNUMBER(OFFSET('Hygiene Data'!$C$8,0,10*ROW('Hygiene Data'!C83))),DP89="",ISNUMBER(OFFSET('Hygiene Data'!$C$8,0,10*ROW('Hygiene Data'!C83)))),OFFSET('Hygiene Data'!$C$8,0,10*ROW('Hygiene Data'!C83)),NA())))</f>
        <v>#N/A</v>
      </c>
      <c r="BB89" s="135" t="e">
        <f ca="1">+IF(AND(ISNUMBER(OFFSET('Hygiene Data'!$C$10,0,10*ROW('Hygiene Data'!C83))),DQ89="Yes"),OFFSET('Hygiene Data'!$C$10,0,10*ROW('Hygiene Data'!C83)),IF(AND(ISNUMBER(OFFSET('Hygiene Data'!$C$10,0,10*ROW('Hygiene Data'!C83))),DQ89="No",ISNUMBER(OFFSET('Hygiene Data'!$C$10,0,10*ROW('Hygiene Data'!C83)))),CONCATENATE("[",ROUND(OFFSET('Hygiene Data'!$C$10,0,10*ROW('Hygiene Data'!C83)),0),"]"),IF(AND(ISNUMBER(OFFSET('Hygiene Data'!$C$10,0,10*ROW('Hygiene Data'!C83))),DQ89="",ISNUMBER(OFFSET('Hygiene Data'!$C$10,0,10*ROW('Hygiene Data'!C83)))),OFFSET('Hygiene Data'!$C$10,0,10*ROW('Hygiene Data'!C83)),NA())))</f>
        <v>#N/A</v>
      </c>
      <c r="BC89" s="135" t="e">
        <f ca="1">+IF(AND(ISNUMBER(OFFSET('Hygiene Data'!$D$6,0,10*ROW('Hygiene Data'!D83))),DR89="Yes"),OFFSET('Hygiene Data'!$D$6,0,10*ROW('Hygiene Data'!D83)),IF(AND(ISNUMBER(OFFSET('Hygiene Data'!$D$6,0,10*ROW('Hygiene Data'!D83))),DR89="No",ISNUMBER(OFFSET('Hygiene Data'!$D$6,0,10*ROW('Hygiene Data'!D83)))),CONCATENATE("[",ROUND(OFFSET('Hygiene Data'!$D$6,0,10*ROW('Hygiene Data'!D83)),0),"]"),IF(AND(ISNUMBER(OFFSET('Hygiene Data'!$D$6,0,10*ROW('Hygiene Data'!D83))),DR89="",ISNUMBER(OFFSET('Hygiene Data'!$D$6,0,10*ROW('Hygiene Data'!D83)))),OFFSET('Hygiene Data'!$D$6,0,10*ROW('Hygiene Data'!D83)),NA())))</f>
        <v>#N/A</v>
      </c>
      <c r="BD89" s="135" t="e">
        <f ca="1">+IF(AND(ISNUMBER(OFFSET('Hygiene Data'!$D$8,0,10*ROW('Hygiene Data'!D83))),DS89="Yes"),OFFSET('Hygiene Data'!$D$8,0,10*ROW('Hygiene Data'!D83)),IF(AND(ISNUMBER(OFFSET('Hygiene Data'!$D$8,0,10*ROW('Hygiene Data'!D83))),DS89="No",ISNUMBER(OFFSET('Hygiene Data'!$D$8,0,10*ROW('Hygiene Data'!D83)))),CONCATENATE("[",ROUND(OFFSET('Hygiene Data'!$D$8,0,10*ROW('Hygiene Data'!D83)),0),"]"),IF(AND(ISNUMBER(OFFSET('Hygiene Data'!$D$8,0,10*ROW('Hygiene Data'!D83))),DS89="",ISNUMBER(OFFSET('Hygiene Data'!$D$8,0,10*ROW('Hygiene Data'!D83)))),OFFSET('Hygiene Data'!$D$8,0,10*ROW('Hygiene Data'!D83)),NA())))</f>
        <v>#N/A</v>
      </c>
      <c r="BE89" s="135" t="e">
        <f ca="1">+IF(AND(ISNUMBER(OFFSET('Hygiene Data'!$D$10,0,10*ROW('Hygiene Data'!D83))),DT89="Yes"),OFFSET('Hygiene Data'!$D$10,0,10*ROW('Hygiene Data'!D83)),IF(AND(ISNUMBER(OFFSET('Hygiene Data'!$D$10,0,10*ROW('Hygiene Data'!D83))),DT89="No",ISNUMBER(OFFSET('Hygiene Data'!$D$10,0,10*ROW('Hygiene Data'!D83)))),CONCATENATE("[",ROUND(OFFSET('Hygiene Data'!$D$10,0,10*ROW('Hygiene Data'!D83)),0),"]"),IF(AND(ISNUMBER(OFFSET('Hygiene Data'!$D$10,0,10*ROW('Hygiene Data'!D83))),DT89="",ISNUMBER(OFFSET('Hygiene Data'!$D$10,0,10*ROW('Hygiene Data'!D83)))),OFFSET('Hygiene Data'!$D$10,0,10*ROW('Hygiene Data'!D83)),NA())))</f>
        <v>#N/A</v>
      </c>
      <c r="BF89" s="135" t="e">
        <f ca="1">+IF(AND(ISNUMBER(OFFSET('Hygiene Data'!$E$6,0,10*ROW('Hygiene Data'!E83))),DU89="Yes"),OFFSET('Hygiene Data'!$E$6,0,10*ROW('Hygiene Data'!E83)),IF(AND(ISNUMBER(OFFSET('Hygiene Data'!$E$6,0,10*ROW('Hygiene Data'!E83))),DU89="No",ISNUMBER(OFFSET('Hygiene Data'!$E$6,0,10*ROW('Hygiene Data'!E83)))),CONCATENATE("[",ROUND(OFFSET('Hygiene Data'!$E$6,0,10*ROW('Hygiene Data'!E83)),0),"]"),IF(AND(ISNUMBER(OFFSET('Hygiene Data'!$E$6,0,10*ROW('Hygiene Data'!E83))),DU89="",ISNUMBER(OFFSET('Hygiene Data'!$E$6,0,10*ROW('Hygiene Data'!E83)))),OFFSET('Hygiene Data'!$E$6,0,10*ROW('Hygiene Data'!E83)),NA())))</f>
        <v>#N/A</v>
      </c>
      <c r="BG89" s="135" t="e">
        <f ca="1">+IF(AND(ISNUMBER(OFFSET('Hygiene Data'!$E$8,0,10*ROW('Hygiene Data'!E83))),DV89="Yes"),OFFSET('Hygiene Data'!$E$8,0,10*ROW('Hygiene Data'!E83)),IF(AND(ISNUMBER(OFFSET('Hygiene Data'!$E$8,0,10*ROW('Hygiene Data'!E83))),DV89="No",ISNUMBER(OFFSET('Hygiene Data'!$E$8,0,10*ROW('Hygiene Data'!E83)))),CONCATENATE("[",ROUND(OFFSET('Hygiene Data'!$E$8,0,10*ROW('Hygiene Data'!E83)),0),"]"),IF(AND(ISNUMBER(OFFSET('Hygiene Data'!$E$8,0,10*ROW('Hygiene Data'!E83))),DV89="",ISNUMBER(OFFSET('Hygiene Data'!$E$8,0,10*ROW('Hygiene Data'!E83)))),OFFSET('Hygiene Data'!$E$8,0,10*ROW('Hygiene Data'!E83)),NA())))</f>
        <v>#N/A</v>
      </c>
      <c r="BH89" s="135" t="e">
        <f ca="1">+IF(AND(ISNUMBER(OFFSET('Hygiene Data'!$E$10,0,10*ROW('Hygiene Data'!E83))),DW89="Yes"),OFFSET('Hygiene Data'!$E$10,0,10*ROW('Hygiene Data'!E83)),IF(AND(ISNUMBER(OFFSET('Hygiene Data'!$E$10,0,10*ROW('Hygiene Data'!E83))),DW89="No",ISNUMBER(OFFSET('Hygiene Data'!$E$10,0,10*ROW('Hygiene Data'!E83)))),CONCATENATE("[",ROUND(OFFSET('Hygiene Data'!$E$10,0,10*ROW('Hygiene Data'!E83)),0),"]"),IF(AND(ISNUMBER(OFFSET('Hygiene Data'!$E$10,0,10*ROW('Hygiene Data'!E83))),DW89="",ISNUMBER(OFFSET('Hygiene Data'!$E$10,0,10*ROW('Hygiene Data'!E83)))),OFFSET('Hygiene Data'!$E$10,0,10*ROW('Hygiene Data'!E83)),NA())))</f>
        <v>#N/A</v>
      </c>
      <c r="BI89" s="135" t="e">
        <f ca="1">+IF(AND(ISNUMBER(OFFSET('Hygiene Data'!$F$6,0,10*ROW('Hygiene Data'!F83))),DX89="Yes"),OFFSET('Hygiene Data'!$F$6,0,10*ROW('Hygiene Data'!F83)),IF(AND(ISNUMBER(OFFSET('Hygiene Data'!$F$6,0,10*ROW('Hygiene Data'!F83))),DX89="No",ISNUMBER(OFFSET('Hygiene Data'!$F$6,0,10*ROW('Hygiene Data'!F83)))),CONCATENATE("[",ROUND(OFFSET('Hygiene Data'!$F$6,0,10*ROW('Hygiene Data'!F83)),0),"]"),IF(AND(ISNUMBER(OFFSET('Hygiene Data'!$F$6,0,10*ROW('Hygiene Data'!F83))),DX89="",ISNUMBER(OFFSET('Hygiene Data'!$F$6,0,10*ROW('Hygiene Data'!F83)))),OFFSET('Hygiene Data'!$F$6,0,10*ROW('Hygiene Data'!F83)),NA())))</f>
        <v>#N/A</v>
      </c>
      <c r="BJ89" s="135" t="e">
        <f ca="1">+IF(AND(ISNUMBER(OFFSET('Hygiene Data'!$F$8,0,10*ROW('Hygiene Data'!F83))),DY89="Yes"),OFFSET('Hygiene Data'!$F$8,0,10*ROW('Hygiene Data'!F83)),IF(AND(ISNUMBER(OFFSET('Hygiene Data'!$F$8,0,10*ROW('Hygiene Data'!F83))),DY89="No",ISNUMBER(OFFSET('Hygiene Data'!$F$8,0,10*ROW('Hygiene Data'!F83)))),CONCATENATE("[",ROUND(OFFSET('Hygiene Data'!$F$8,0,10*ROW('Hygiene Data'!F83)),0),"]"),IF(AND(ISNUMBER(OFFSET('Hygiene Data'!$F$8,0,10*ROW('Hygiene Data'!F83))),DY89="",ISNUMBER(OFFSET('Hygiene Data'!$F$8,0,10*ROW('Hygiene Data'!F83)))),OFFSET('Hygiene Data'!$F$8,0,10*ROW('Hygiene Data'!F83)),NA())))</f>
        <v>#N/A</v>
      </c>
      <c r="BK89" s="135" t="e">
        <f ca="1">+IF(AND(ISNUMBER(OFFSET('Hygiene Data'!$F$10,0,10*ROW('Hygiene Data'!F83))),DZ89="Yes"),OFFSET('Hygiene Data'!$F$10,0,10*ROW('Hygiene Data'!F83)),IF(AND(ISNUMBER(OFFSET('Hygiene Data'!$F$10,0,10*ROW('Hygiene Data'!F83))),DZ89="No",ISNUMBER(OFFSET('Hygiene Data'!$F$10,0,10*ROW('Hygiene Data'!F83)))),CONCATENATE("[",ROUND(OFFSET('Hygiene Data'!$F$10,0,10*ROW('Hygiene Data'!F83)),0),"]"),IF(AND(ISNUMBER(OFFSET('Hygiene Data'!$F$10,0,10*ROW('Hygiene Data'!F83))),DZ89="",ISNUMBER(OFFSET('Hygiene Data'!$F$10,0,10*ROW('Hygiene Data'!F83)))),OFFSET('Hygiene Data'!$F$10,0,10*ROW('Hygiene Data'!F83)),NA())))</f>
        <v>#N/A</v>
      </c>
      <c r="BL89" s="135" t="e">
        <f ca="1">+IF(AND(ISNUMBER(OFFSET('Hygiene Data'!$G$6,0,10*ROW('Hygiene Data'!G83))),EA89="Yes"),OFFSET('Hygiene Data'!$G$6,0,10*ROW('Hygiene Data'!G83)),IF(AND(ISNUMBER(OFFSET('Hygiene Data'!$G$6,0,10*ROW('Hygiene Data'!G83))),EA89="No",ISNUMBER(OFFSET('Hygiene Data'!$G$6,0,10*ROW('Hygiene Data'!G83)))),CONCATENATE("[",ROUND(OFFSET('Hygiene Data'!$G$6,0,10*ROW('Hygiene Data'!G83)),0),"]"),IF(AND(ISNUMBER(OFFSET('Hygiene Data'!$G$6,0,10*ROW('Hygiene Data'!G83))),EA89="",ISNUMBER(OFFSET('Hygiene Data'!$G$6,0,10*ROW('Hygiene Data'!G83)))),OFFSET('Hygiene Data'!$G$6,0,10*ROW('Hygiene Data'!G83)),NA())))</f>
        <v>#N/A</v>
      </c>
      <c r="BM89" s="135" t="e">
        <f ca="1">+IF(AND(ISNUMBER(OFFSET('Hygiene Data'!$G$8,0,10*ROW('Hygiene Data'!G83))),EB89="Yes"),OFFSET('Hygiene Data'!$G$8,0,10*ROW('Hygiene Data'!G83)),IF(AND(ISNUMBER(OFFSET('Hygiene Data'!$G$8,0,10*ROW('Hygiene Data'!G83))),EB89="No",ISNUMBER(OFFSET('Hygiene Data'!$G$8,0,10*ROW('Hygiene Data'!G83)))),CONCATENATE("[",ROUND(OFFSET('Hygiene Data'!$G$8,0,10*ROW('Hygiene Data'!G83)),0),"]"),IF(AND(ISNUMBER(OFFSET('Hygiene Data'!$G$8,0,10*ROW('Hygiene Data'!G83))),EB89="",ISNUMBER(OFFSET('Hygiene Data'!$G$8,0,10*ROW('Hygiene Data'!G83)))),OFFSET('Hygiene Data'!$G$8,0,10*ROW('Hygiene Data'!G83)),NA())))</f>
        <v>#N/A</v>
      </c>
      <c r="BN89" s="135" t="e">
        <f ca="1">+IF(AND(ISNUMBER(OFFSET('Hygiene Data'!$G$10,0,10*ROW('Hygiene Data'!G83))),EC89="Yes"),OFFSET('Hygiene Data'!$G$10,0,10*ROW('Hygiene Data'!G83)),IF(AND(ISNUMBER(OFFSET('Hygiene Data'!$G$10,0,10*ROW('Hygiene Data'!G83))),EC89="No",ISNUMBER(OFFSET('Hygiene Data'!$G$10,0,10*ROW('Hygiene Data'!G83)))),CONCATENATE("[",ROUND(OFFSET('Hygiene Data'!$G$10,0,10*ROW('Hygiene Data'!G83)),0),"]"),IF(AND(ISNUMBER(OFFSET('Hygiene Data'!$G$10,0,10*ROW('Hygiene Data'!G83))),EC89="",ISNUMBER(OFFSET('Hygiene Data'!$G$10,0,10*ROW('Hygiene Data'!G83)))),OFFSET('Hygiene Data'!$G$10,0,10*ROW('Hygiene Data'!G83)),NA())))</f>
        <v>#N/A</v>
      </c>
      <c r="BO89" s="135" t="e">
        <f ca="1">+IF(AND(ISNUMBER(OFFSET('Hygiene Data'!$H$6,0,10*ROW('Hygiene Data'!H83))),ED89="Yes"),OFFSET('Hygiene Data'!$H$6,0,10*ROW('Hygiene Data'!H83)),IF(AND(ISNUMBER(OFFSET('Hygiene Data'!$H$6,0,10*ROW('Hygiene Data'!H83))),ED89="No",ISNUMBER(OFFSET('Hygiene Data'!$H$6,0,10*ROW('Hygiene Data'!H83)))),CONCATENATE("[",ROUND(OFFSET('Hygiene Data'!$H$6,0,10*ROW('Hygiene Data'!H83)),0),"]"),IF(AND(ISNUMBER(OFFSET('Hygiene Data'!$H$6,0,10*ROW('Hygiene Data'!H83))),ED89="",ISNUMBER(OFFSET('Hygiene Data'!$H$6,0,10*ROW('Hygiene Data'!H83)))),OFFSET('Hygiene Data'!$H$6,0,10*ROW('Hygiene Data'!H83)),NA())))</f>
        <v>#N/A</v>
      </c>
      <c r="BP89" s="135" t="e">
        <f ca="1">+IF(AND(ISNUMBER(OFFSET('Hygiene Data'!$H$8,0,10*ROW('Hygiene Data'!H83))),EE89="Yes"),OFFSET('Hygiene Data'!$H$8,0,10*ROW('Hygiene Data'!H83)),IF(AND(ISNUMBER(OFFSET('Hygiene Data'!$H$8,0,10*ROW('Hygiene Data'!H83))),EE89="No",ISNUMBER(OFFSET('Hygiene Data'!$H$8,0,10*ROW('Hygiene Data'!H83)))),CONCATENATE("[",ROUND(OFFSET('Hygiene Data'!$H$8,0,10*ROW('Hygiene Data'!H83)),0),"]"),IF(AND(ISNUMBER(OFFSET('Hygiene Data'!$H$8,0,10*ROW('Hygiene Data'!H83))),EE89="",ISNUMBER(OFFSET('Hygiene Data'!$H$8,0,10*ROW('Hygiene Data'!H83)))),OFFSET('Hygiene Data'!$H$8,0,10*ROW('Hygiene Data'!H83)),NA())))</f>
        <v>#N/A</v>
      </c>
      <c r="BQ89" s="135" t="e">
        <f ca="1">+IF(AND(ISNUMBER(OFFSET('Hygiene Data'!$H$10,0,10*ROW('Hygiene Data'!H83))),EF89="Yes"),OFFSET('Hygiene Data'!$H$10,0,10*ROW('Hygiene Data'!H83)),IF(AND(ISNUMBER(OFFSET('Hygiene Data'!$H$10,0,10*ROW('Hygiene Data'!H83))),EF89="No",ISNUMBER(OFFSET('Hygiene Data'!$H$10,0,10*ROW('Hygiene Data'!H83)))),CONCATENATE("[",ROUND(OFFSET('Hygiene Data'!$H$10,0,10*ROW('Hygiene Data'!H83)),0),"]"),IF(AND(ISNUMBER(OFFSET('Hygiene Data'!$H$10,0,10*ROW('Hygiene Data'!H83))),EF89="",ISNUMBER(OFFSET('Hygiene Data'!$H$10,0,10*ROW('Hygiene Data'!H83)))),OFFSET('Hygiene Data'!$H$10,0,10*ROW('Hygiene Data'!H83)),NA())))</f>
        <v>#N/A</v>
      </c>
      <c r="BS89" s="34" t="str">
        <f ca="1">+IF(OFFSET('Water Data'!$C$28,0,10*ROW('Water Data'!C83))="","",OFFSET('Water Data'!$C$28,0,10*ROW('Water Data'!C83)))</f>
        <v/>
      </c>
      <c r="BT89" s="34" t="str">
        <f ca="1">+IF(OFFSET('Water Data'!$C$29,0,10*ROW('Water Data'!C83))="","",OFFSET('Water Data'!$C$29,0,10*ROW('Water Data'!C83)))</f>
        <v/>
      </c>
      <c r="BU89" s="34" t="str">
        <f ca="1">+IF(OFFSET('Water Data'!$C$30,0,10*ROW('Water Data'!C83))="","",OFFSET('Water Data'!$C$30,0,10*ROW('Water Data'!C83)))</f>
        <v/>
      </c>
      <c r="BV89" s="34" t="str">
        <f ca="1">+IF(OFFSET('Water Data'!$D$28,0,10*ROW('Water Data'!D83))="","",OFFSET('Water Data'!$D$28,0,10*ROW('Water Data'!D83)))</f>
        <v/>
      </c>
      <c r="BW89" s="34" t="str">
        <f ca="1">+IF(OFFSET('Water Data'!$D$29,0,10*ROW('Water Data'!D83))="","",OFFSET('Water Data'!$D$29,0,10*ROW('Water Data'!D83)))</f>
        <v/>
      </c>
      <c r="BX89" s="34" t="str">
        <f ca="1">+IF(OFFSET('Water Data'!$D$30,0,10*ROW('Water Data'!D83))="","",OFFSET('Water Data'!$D$30,0,10*ROW('Water Data'!D83)))</f>
        <v/>
      </c>
      <c r="BY89" s="34" t="str">
        <f ca="1">+IF(OFFSET('Water Data'!$E$28,0,10*ROW('Water Data'!E83))="","",OFFSET('Water Data'!$E$28,0,10*ROW('Water Data'!E83)))</f>
        <v/>
      </c>
      <c r="BZ89" s="34" t="str">
        <f ca="1">+IF(OFFSET('Water Data'!$E$29,0,10*ROW('Water Data'!E83))="","",OFFSET('Water Data'!$E$29,0,10*ROW('Water Data'!E83)))</f>
        <v/>
      </c>
      <c r="CA89" s="34" t="str">
        <f ca="1">+IF(OFFSET('Water Data'!$E$30,0,10*ROW('Water Data'!E83))="","",OFFSET('Water Data'!$E$30,0,10*ROW('Water Data'!E83)))</f>
        <v/>
      </c>
      <c r="CB89" s="34" t="str">
        <f ca="1">+IF(OFFSET('Water Data'!$F$28,0,10*ROW('Water Data'!F83))="","",OFFSET('Water Data'!$F$28,0,10*ROW('Water Data'!F83)))</f>
        <v/>
      </c>
      <c r="CC89" s="34" t="str">
        <f ca="1">+IF(OFFSET('Water Data'!$F$29,0,10*ROW('Water Data'!F83))="","",OFFSET('Water Data'!$F$29,0,10*ROW('Water Data'!F83)))</f>
        <v/>
      </c>
      <c r="CD89" s="34" t="str">
        <f ca="1">+IF(OFFSET('Water Data'!$F$30,0,10*ROW('Water Data'!F83))="","",OFFSET('Water Data'!$F$30,0,10*ROW('Water Data'!F83)))</f>
        <v/>
      </c>
      <c r="CE89" s="34" t="str">
        <f ca="1">+IF(OFFSET('Water Data'!$G$28,0,10*ROW('Water Data'!G83))="","",OFFSET('Water Data'!$G$28,0,10*ROW('Water Data'!G83)))</f>
        <v/>
      </c>
      <c r="CF89" s="34" t="str">
        <f ca="1">+IF(OFFSET('Water Data'!$G$29,0,10*ROW('Water Data'!G83))="","",OFFSET('Water Data'!$G$29,0,10*ROW('Water Data'!G83)))</f>
        <v/>
      </c>
      <c r="CG89" s="34" t="str">
        <f ca="1">+IF(OFFSET('Water Data'!$G$30,0,10*ROW('Water Data'!G83))="","",OFFSET('Water Data'!$G$30,0,10*ROW('Water Data'!G83)))</f>
        <v/>
      </c>
      <c r="CH89" s="34" t="str">
        <f ca="1">+IF(OFFSET('Water Data'!$H$28,0,10*ROW('Water Data'!H83))="","",OFFSET('Water Data'!$H$28,0,10*ROW('Water Data'!H83)))</f>
        <v/>
      </c>
      <c r="CI89" s="34" t="str">
        <f ca="1">+IF(OFFSET('Water Data'!$H$29,0,10*ROW('Water Data'!H83))="","",OFFSET('Water Data'!$H$29,0,10*ROW('Water Data'!H83)))</f>
        <v/>
      </c>
      <c r="CJ89" s="34" t="str">
        <f ca="1">+IF(OFFSET('Water Data'!$H$30,0,10*ROW('Water Data'!H83))="","",OFFSET('Water Data'!$H$30,0,10*ROW('Water Data'!H83)))</f>
        <v/>
      </c>
      <c r="CK89" s="34" t="str">
        <f ca="1">+IF(OFFSET('Sanitation Data'!$C$29,0,10*ROW('Sanitation Data'!C83))="","",OFFSET('Sanitation Data'!$C$29,0,10*ROW('Sanitation Data'!C83)))</f>
        <v/>
      </c>
      <c r="CL89" s="34" t="str">
        <f ca="1">+IF(OFFSET('Sanitation Data'!$C$30,0,10*ROW('Sanitation Data'!C83))="","",OFFSET('Sanitation Data'!$C$30,0,10*ROW('Sanitation Data'!C83)))</f>
        <v/>
      </c>
      <c r="CM89" s="34" t="str">
        <f ca="1">+IF(OFFSET('Sanitation Data'!$C$31,0,10*ROW('Sanitation Data'!C83))="","",OFFSET('Sanitation Data'!$C$31,0,10*ROW('Sanitation Data'!C83)))</f>
        <v/>
      </c>
      <c r="CN89" s="34" t="str">
        <f ca="1">+IF(OFFSET('Sanitation Data'!$C$32,0,10*ROW('Sanitation Data'!C83))="","",OFFSET('Sanitation Data'!$C$32,0,10*ROW('Sanitation Data'!C83)))</f>
        <v/>
      </c>
      <c r="CO89" s="34" t="str">
        <f ca="1">+IF(OFFSET('Sanitation Data'!$C$33,0,10*ROW('Sanitation Data'!C83))="","",OFFSET('Sanitation Data'!$C$33,0,10*ROW('Sanitation Data'!C83)))</f>
        <v/>
      </c>
      <c r="CP89" s="34" t="str">
        <f ca="1">+IF(OFFSET('Sanitation Data'!$D$29,0,10*ROW('Sanitation Data'!D83))="","",OFFSET('Sanitation Data'!$D$29,0,10*ROW('Sanitation Data'!D83)))</f>
        <v/>
      </c>
      <c r="CQ89" s="34" t="str">
        <f ca="1">+IF(OFFSET('Sanitation Data'!$D$30,0,10*ROW('Sanitation Data'!D83))="","",OFFSET('Sanitation Data'!$D$30,0,10*ROW('Sanitation Data'!D83)))</f>
        <v/>
      </c>
      <c r="CR89" s="34" t="str">
        <f ca="1">+IF(OFFSET('Sanitation Data'!$D$31,0,10*ROW('Sanitation Data'!D83))="","",OFFSET('Sanitation Data'!$D$31,0,10*ROW('Sanitation Data'!D83)))</f>
        <v/>
      </c>
      <c r="CS89" s="34" t="str">
        <f ca="1">+IF(OFFSET('Sanitation Data'!$D$32,0,10*ROW('Sanitation Data'!D83))="","",OFFSET('Sanitation Data'!$D$32,0,10*ROW('Sanitation Data'!D83)))</f>
        <v/>
      </c>
      <c r="CT89" s="34" t="str">
        <f ca="1">+IF(OFFSET('Sanitation Data'!$D$33,0,10*ROW('Sanitation Data'!D83))="","",OFFSET('Sanitation Data'!$D$33,0,10*ROW('Sanitation Data'!D83)))</f>
        <v/>
      </c>
      <c r="CU89" s="34" t="str">
        <f ca="1">+IF(OFFSET('Sanitation Data'!$E$29,0,10*ROW('Sanitation Data'!E83))="","",OFFSET('Sanitation Data'!$E$29,0,10*ROW('Sanitation Data'!E83)))</f>
        <v/>
      </c>
      <c r="CV89" s="34" t="str">
        <f ca="1">+IF(OFFSET('Sanitation Data'!$E$30,0,10*ROW('Sanitation Data'!E83))="","",OFFSET('Sanitation Data'!$E$30,0,10*ROW('Sanitation Data'!E83)))</f>
        <v/>
      </c>
      <c r="CW89" s="34" t="str">
        <f ca="1">+IF(OFFSET('Sanitation Data'!$E$31,0,10*ROW('Sanitation Data'!E83))="","",OFFSET('Sanitation Data'!$E$31,0,10*ROW('Sanitation Data'!E83)))</f>
        <v/>
      </c>
      <c r="CX89" s="34" t="str">
        <f ca="1">+IF(OFFSET('Sanitation Data'!$E$32,0,10*ROW('Sanitation Data'!E83))="","",OFFSET('Sanitation Data'!$E$32,0,10*ROW('Sanitation Data'!E83)))</f>
        <v/>
      </c>
      <c r="CY89" s="34" t="str">
        <f ca="1">+IF(OFFSET('Sanitation Data'!$E$33,0,10*ROW('Sanitation Data'!E83))="","",OFFSET('Sanitation Data'!$E$33,0,10*ROW('Sanitation Data'!E83)))</f>
        <v/>
      </c>
      <c r="CZ89" s="34" t="str">
        <f ca="1">+IF(OFFSET('Sanitation Data'!$F$29,0,10*ROW('Sanitation Data'!F83))="","",OFFSET('Sanitation Data'!$F$29,0,10*ROW('Sanitation Data'!F83)))</f>
        <v/>
      </c>
      <c r="DA89" s="34" t="str">
        <f ca="1">+IF(OFFSET('Sanitation Data'!$F$30,0,10*ROW('Sanitation Data'!F83))="","",OFFSET('Sanitation Data'!$F$30,0,10*ROW('Sanitation Data'!F83)))</f>
        <v/>
      </c>
      <c r="DB89" s="34" t="str">
        <f ca="1">+IF(OFFSET('Sanitation Data'!$F$31,0,10*ROW('Sanitation Data'!F83))="","",OFFSET('Sanitation Data'!$F$31,0,10*ROW('Sanitation Data'!F83)))</f>
        <v/>
      </c>
      <c r="DC89" s="34" t="str">
        <f ca="1">+IF(OFFSET('Sanitation Data'!$F$32,0,10*ROW('Sanitation Data'!F83))="","",OFFSET('Sanitation Data'!$F$32,0,10*ROW('Sanitation Data'!F83)))</f>
        <v/>
      </c>
      <c r="DD89" s="34" t="str">
        <f ca="1">+IF(OFFSET('Sanitation Data'!$F$33,0,10*ROW('Sanitation Data'!F83))="","",OFFSET('Sanitation Data'!$F$33,0,10*ROW('Sanitation Data'!F83)))</f>
        <v/>
      </c>
      <c r="DE89" s="34" t="str">
        <f ca="1">+IF(OFFSET('Sanitation Data'!$G$29,0,10*ROW('Sanitation Data'!G83))="","",OFFSET('Sanitation Data'!$G$29,0,10*ROW('Sanitation Data'!G83)))</f>
        <v/>
      </c>
      <c r="DF89" s="34" t="str">
        <f ca="1">+IF(OFFSET('Sanitation Data'!$G$30,0,10*ROW('Sanitation Data'!G83))="","",OFFSET('Sanitation Data'!$G$30,0,10*ROW('Sanitation Data'!G83)))</f>
        <v/>
      </c>
      <c r="DG89" s="34" t="str">
        <f ca="1">+IF(OFFSET('Sanitation Data'!$G$31,0,10*ROW('Sanitation Data'!G83))="","",OFFSET('Sanitation Data'!$G$31,0,10*ROW('Sanitation Data'!G83)))</f>
        <v/>
      </c>
      <c r="DH89" s="34" t="str">
        <f ca="1">+IF(OFFSET('Sanitation Data'!$G$32,0,10*ROW('Sanitation Data'!G83))="","",OFFSET('Sanitation Data'!$G$32,0,10*ROW('Sanitation Data'!G83)))</f>
        <v/>
      </c>
      <c r="DI89" s="34" t="str">
        <f ca="1">+IF(OFFSET('Sanitation Data'!$G$33,0,10*ROW('Sanitation Data'!G83))="","",OFFSET('Sanitation Data'!$G$33,0,10*ROW('Sanitation Data'!G83)))</f>
        <v/>
      </c>
      <c r="DJ89" s="34" t="str">
        <f ca="1">+IF(OFFSET('Sanitation Data'!$H$29,0,10*ROW('Sanitation Data'!H83))="","",OFFSET('Sanitation Data'!$H$29,0,10*ROW('Sanitation Data'!H83)))</f>
        <v/>
      </c>
      <c r="DK89" s="34" t="str">
        <f ca="1">+IF(OFFSET('Sanitation Data'!$H$30,0,10*ROW('Sanitation Data'!H83))="","",OFFSET('Sanitation Data'!$H$30,0,10*ROW('Sanitation Data'!H83)))</f>
        <v/>
      </c>
      <c r="DL89" s="34" t="str">
        <f ca="1">+IF(OFFSET('Sanitation Data'!$H$31,0,10*ROW('Sanitation Data'!H83))="","",OFFSET('Sanitation Data'!$H$31,0,10*ROW('Sanitation Data'!H83)))</f>
        <v/>
      </c>
      <c r="DM89" s="34" t="str">
        <f ca="1">+IF(OFFSET('Sanitation Data'!$H$32,0,10*ROW('Sanitation Data'!H83))="","",OFFSET('Sanitation Data'!$H$32,0,10*ROW('Sanitation Data'!H83)))</f>
        <v/>
      </c>
      <c r="DN89" s="34" t="str">
        <f ca="1">+IF(OFFSET('Sanitation Data'!$H$33,0,10*ROW('Sanitation Data'!H83))="","",OFFSET('Sanitation Data'!$H$33,0,10*ROW('Sanitation Data'!H83)))</f>
        <v/>
      </c>
      <c r="DO89" s="34" t="str">
        <f ca="1">+IF(OFFSET('Hygiene Data'!$C$12,0,10*ROW('Hygiene Data'!C83))="","",OFFSET('Hygiene Data'!$C$12,0,10*ROW('Hygiene Data'!C83)))</f>
        <v/>
      </c>
      <c r="DP89" s="34" t="str">
        <f ca="1">+IF(OFFSET('Hygiene Data'!$C$13,0,10*ROW('Hygiene Data'!C83))="","",OFFSET('Hygiene Data'!$C$13,0,10*ROW('Hygiene Data'!C83)))</f>
        <v/>
      </c>
      <c r="DQ89" s="34" t="str">
        <f ca="1">+IF(OFFSET('Hygiene Data'!$C$14,0,10*ROW('Hygiene Data'!C83))="","",OFFSET('Hygiene Data'!$C$14,0,10*ROW('Hygiene Data'!C83)))</f>
        <v/>
      </c>
      <c r="DR89" s="34" t="str">
        <f ca="1">+IF(OFFSET('Hygiene Data'!$D$12,0,10*ROW('Hygiene Data'!D83))="","",OFFSET('Hygiene Data'!$D$12,0,10*ROW('Hygiene Data'!D83)))</f>
        <v/>
      </c>
      <c r="DS89" s="34" t="str">
        <f ca="1">+IF(OFFSET('Hygiene Data'!$D$13,0,10*ROW('Hygiene Data'!D83))="","",OFFSET('Hygiene Data'!$D$13,0,10*ROW('Hygiene Data'!D83)))</f>
        <v/>
      </c>
      <c r="DT89" s="34" t="str">
        <f ca="1">+IF(OFFSET('Hygiene Data'!$D$14,0,10*ROW('Hygiene Data'!D83))="","",OFFSET('Hygiene Data'!$D$14,0,10*ROW('Hygiene Data'!D83)))</f>
        <v/>
      </c>
      <c r="DU89" s="34" t="str">
        <f ca="1">+IF(OFFSET('Hygiene Data'!$E$12,0,10*ROW('Hygiene Data'!E83))="","",OFFSET('Hygiene Data'!$E$12,0,10*ROW('Hygiene Data'!E83)))</f>
        <v/>
      </c>
      <c r="DV89" s="34" t="str">
        <f ca="1">+IF(OFFSET('Hygiene Data'!$E$13,0,10*ROW('Hygiene Data'!E83))="","",OFFSET('Hygiene Data'!$E$13,0,10*ROW('Hygiene Data'!E83)))</f>
        <v/>
      </c>
      <c r="DW89" s="34" t="str">
        <f ca="1">+IF(OFFSET('Hygiene Data'!$E$14,0,10*ROW('Hygiene Data'!E83))="","",OFFSET('Hygiene Data'!$E$14,0,10*ROW('Hygiene Data'!E83)))</f>
        <v/>
      </c>
      <c r="DX89" s="34" t="str">
        <f ca="1">+IF(OFFSET('Hygiene Data'!$F$12,0,10*ROW('Hygiene Data'!F83))="","",OFFSET('Hygiene Data'!$F$12,0,10*ROW('Hygiene Data'!F83)))</f>
        <v/>
      </c>
      <c r="DY89" s="34" t="str">
        <f ca="1">+IF(OFFSET('Hygiene Data'!$F$13,0,10*ROW('Hygiene Data'!F83))="","",OFFSET('Hygiene Data'!$F$13,0,10*ROW('Hygiene Data'!F83)))</f>
        <v/>
      </c>
      <c r="DZ89" s="34" t="str">
        <f ca="1">+IF(OFFSET('Hygiene Data'!$F$14,0,10*ROW('Hygiene Data'!F83))="","",OFFSET('Hygiene Data'!$F$14,0,10*ROW('Hygiene Data'!F83)))</f>
        <v/>
      </c>
      <c r="EA89" s="34" t="str">
        <f ca="1">+IF(OFFSET('Hygiene Data'!$G$12,0,10*ROW('Hygiene Data'!G83))="","",OFFSET('Hygiene Data'!$G$12,0,10*ROW('Hygiene Data'!G83)))</f>
        <v/>
      </c>
      <c r="EB89" s="34" t="str">
        <f ca="1">+IF(OFFSET('Hygiene Data'!$G$13,0,10*ROW('Hygiene Data'!G83))="","",OFFSET('Hygiene Data'!$G$13,0,10*ROW('Hygiene Data'!G83)))</f>
        <v/>
      </c>
      <c r="EC89" s="34" t="str">
        <f ca="1">+IF(OFFSET('Hygiene Data'!$G$14,0,10*ROW('Hygiene Data'!G83))="","",OFFSET('Hygiene Data'!$G$14,0,10*ROW('Hygiene Data'!G83)))</f>
        <v/>
      </c>
      <c r="ED89" s="34" t="str">
        <f ca="1">+IF(OFFSET('Hygiene Data'!$H$12,0,10*ROW('Hygiene Data'!H83))="","",OFFSET('Hygiene Data'!$H$12,0,10*ROW('Hygiene Data'!H83)))</f>
        <v/>
      </c>
      <c r="EE89" s="34" t="str">
        <f ca="1">+IF(OFFSET('Hygiene Data'!$H$13,0,10*ROW('Hygiene Data'!H83))="","",OFFSET('Hygiene Data'!$H$13,0,10*ROW('Hygiene Data'!H83)))</f>
        <v/>
      </c>
      <c r="EF89" s="34" t="str">
        <f ca="1">+IF(OFFSET('Hygiene Data'!$H$14,0,10*ROW('Hygiene Data'!H83))="","",OFFSET('Hygiene Data'!$H$14,0,10*ROW('Hygiene Data'!H83)))</f>
        <v/>
      </c>
    </row>
    <row r="90" spans="1:136" x14ac:dyDescent="0.2">
      <c r="A90" s="50" t="str">
        <f ca="1">+IF(OFFSET('Water Data'!$B$1,0,10*ROW('Water Data'!B87))="","",OFFSET('Water Data'!$B$1,0,10*ROW('Water Data'!B87)))</f>
        <v/>
      </c>
      <c r="B90" s="50" t="str">
        <f ca="1">+IF(OFFSET('Water Data'!$A$3,0,10*ROW('Water Data'!A87))="","",OFFSET('Water Data'!$A$3,0,10*ROW('Water Data'!A87)))</f>
        <v/>
      </c>
      <c r="C90" s="50" t="str">
        <f ca="1">+IF(OFFSET('Water Data'!$C$3,0,10*ROW('Water Data'!C87))="","",OFFSET('Water Data'!$C$3,0,10*ROW('Water Data'!C87)))</f>
        <v/>
      </c>
      <c r="D90" s="133" t="e">
        <f ca="1">+IF(AND(ISNUMBER(OFFSET('Water Data'!$C$5,0,10*ROW('Water Data'!C84))),BS90="Yes"),100-OFFSET('Water Data'!$C$5,0,10*ROW('Water Data'!C84)),IF(AND(ISNUMBER(OFFSET('Water Data'!$C$5,0,10*ROW('Water Data'!C84))),BS90="No",ISNUMBER(OFFSET('Water Data'!$C$5,0,10*ROW('Water Data'!C84)))),CONCATENATE("[",ROUND(100-OFFSET('Water Data'!$C$5,0,10*ROW('Water Data'!C84)),0),"]"),IF(AND(ISNUMBER(OFFSET('Water Data'!$C$5,0,10*ROW('Water Data'!C84))),BS90="",ISNUMBER(OFFSET('Water Data'!$C$5,0,10*ROW('Water Data'!C84)))),100-OFFSET('Water Data'!$C$5,0,10*ROW('Water Data'!C84)),NA())))</f>
        <v>#N/A</v>
      </c>
      <c r="E90" s="133" t="e">
        <f ca="1">+IF(AND(ISNUMBER(OFFSET('Water Data'!$C$7,0,10*ROW('Water Data'!D84))),BT90="Yes"),OFFSET('Water Data'!$C$7,0,10*ROW('Water Data'!C84)),IF(AND(ISNUMBER(OFFSET('Water Data'!$C$7,0,10*ROW('Water Data'!C84))),BT90="No",ISNUMBER(OFFSET('Water Data'!$C$7,0,10*ROW('Water Data'!C84)))),CONCATENATE("[",ROUND(OFFSET('Water Data'!$C$7,0,10*ROW('Water Data'!C84)),0),"]"),IF(AND(ISNUMBER(OFFSET('Water Data'!$C$7,0,10*ROW('Water Data'!C84))),BT90="",ISNUMBER(OFFSET('Water Data'!$C$7,0,10*ROW('Water Data'!C84)))),OFFSET('Water Data'!$C$7,0,10*ROW('Water Data'!C84)),NA())))</f>
        <v>#N/A</v>
      </c>
      <c r="F90" s="133" t="e">
        <f ca="1">+IF(AND(ISNUMBER(OFFSET('Water Data'!$C$10,0,10*ROW('Water Data'!C84))),BU90="Yes"),OFFSET('Water Data'!$C$10,0,10*ROW('Water Data'!C84)),IF(AND(ISNUMBER(OFFSET('Water Data'!$C$10,0,10*ROW('Water Data'!C84))),BU90="No",ISNUMBER(OFFSET('Water Data'!$C$10,0,10*ROW('Water Data'!C84)))),CONCATENATE("[",ROUND(OFFSET('Water Data'!$C$10,0,10*ROW('Water Data'!C84)),0),"]"),IF(AND(ISNUMBER(OFFSET('Water Data'!$C$10,0,10*ROW('Water Data'!C84))),BU90="",ISNUMBER(OFFSET('Water Data'!$C$10,0,10*ROW('Water Data'!C84)))),OFFSET('Water Data'!$C$10,0,10*ROW('Water Data'!C84)),NA())))</f>
        <v>#N/A</v>
      </c>
      <c r="G90" s="133" t="e">
        <f ca="1">+IF(AND(ISNUMBER(OFFSET('Water Data'!$D$5,0,10*ROW('Water Data'!D84))),BV90="Yes"),100-OFFSET('Water Data'!$D$5,0,10*ROW('Water Data'!D84)),IF(AND(ISNUMBER(OFFSET('Water Data'!$D$5,0,10*ROW('Water Data'!D84))),BV90="No",ISNUMBER(OFFSET('Water Data'!$D$5,0,10*ROW('Water Data'!D84)))),CONCATENATE("[",ROUND(100-OFFSET('Water Data'!$D$5,0,10*ROW('Water Data'!D84)),0),"]"),IF(AND(ISNUMBER(OFFSET('Water Data'!$D$5,0,10*ROW('Water Data'!D84))),BV90="",ISNUMBER(OFFSET('Water Data'!$D$5,0,10*ROW('Water Data'!D84)))),100-OFFSET('Water Data'!$D$5,0,10*ROW('Water Data'!D84)),NA())))</f>
        <v>#N/A</v>
      </c>
      <c r="H90" s="133" t="e">
        <f ca="1">+IF(AND(ISNUMBER(OFFSET('Water Data'!$D$7,0,10*ROW('Water Data'!D84))),BW90="Yes"),OFFSET('Water Data'!$D$7,0,10*ROW('Water Data'!D84)),IF(AND(ISNUMBER(OFFSET('Water Data'!$D$7,0,10*ROW('Water Data'!D84))),BW90="No",ISNUMBER(OFFSET('Water Data'!$D$7,0,10*ROW('Water Data'!D84)))),CONCATENATE("[",ROUND(OFFSET('Water Data'!$C$7,0,10*ROW('Water Data'!D84)),0),"]"),IF(AND(ISNUMBER(OFFSET('Water Data'!$D$7,0,10*ROW('Water Data'!D84))),BW90="",ISNUMBER(OFFSET('Water Data'!$D$7,0,10*ROW('Water Data'!D84)))),OFFSET('Water Data'!$D$7,0,10*ROW('Water Data'!D84)),NA())))</f>
        <v>#N/A</v>
      </c>
      <c r="I90" s="133" t="e">
        <f ca="1">+IF(AND(ISNUMBER(OFFSET('Water Data'!$D$10,0,10*ROW('Water Data'!D84))),BX90="Yes"),OFFSET('Water Data'!$D$10,0,10*ROW('Water Data'!D84)),IF(AND(ISNUMBER(OFFSET('Water Data'!$D$10,0,10*ROW('Water Data'!D84))),BX90="No",ISNUMBER(OFFSET('Water Data'!$D$10,0,10*ROW('Water Data'!D84)))),CONCATENATE("[",ROUND(OFFSET('Water Data'!$D$10,0,10*ROW('Water Data'!D84)),0),"]"),IF(AND(ISNUMBER(OFFSET('Water Data'!$D$10,0,10*ROW('Water Data'!D84))),BX90="",ISNUMBER(OFFSET('Water Data'!$D$10,0,10*ROW('Water Data'!D84)))),OFFSET('Water Data'!$D$10,0,10*ROW('Water Data'!D84)),NA())))</f>
        <v>#N/A</v>
      </c>
      <c r="J90" s="133" t="e">
        <f ca="1">+IF(AND(ISNUMBER(OFFSET('Water Data'!$E$5,0,10*ROW('Water Data'!E84))),BY90="Yes"),100-OFFSET('Water Data'!$E$5,0,10*ROW('Water Data'!E84)),IF(AND(ISNUMBER(OFFSET('Water Data'!$E$5,0,10*ROW('Water Data'!E84))),BY90="No",ISNUMBER(OFFSET('Water Data'!$E$5,0,10*ROW('Water Data'!E84)))),CONCATENATE("[",ROUND(100-OFFSET('Water Data'!$E$5,0,10*ROW('Water Data'!E84)),0),"]"),IF(AND(ISNUMBER(OFFSET('Water Data'!$E$5,0,10*ROW('Water Data'!E84))),BY90="",ISNUMBER(OFFSET('Water Data'!$E$5,0,10*ROW('Water Data'!E84)))),100-OFFSET('Water Data'!$E$5,0,10*ROW('Water Data'!E84)),NA())))</f>
        <v>#N/A</v>
      </c>
      <c r="K90" s="133" t="e">
        <f ca="1">+IF(AND(ISNUMBER(OFFSET('Water Data'!$E$7,0,10*ROW('Water Data'!E84))),BZ90="Yes"),OFFSET('Water Data'!$E$7,0,10*ROW('Water Data'!E84)),IF(AND(ISNUMBER(OFFSET('Water Data'!$E$7,0,10*ROW('Water Data'!E84))),BZ90="No",ISNUMBER(OFFSET('Water Data'!$E$7,0,10*ROW('Water Data'!E84)))),CONCATENATE("[",ROUND(OFFSET('Water Data'!$E$7,0,10*ROW('Water Data'!E84)),0),"]"),IF(AND(ISNUMBER(OFFSET('Water Data'!$E$7,0,10*ROW('Water Data'!E84))),BZ90="",ISNUMBER(OFFSET('Water Data'!$E$7,0,10*ROW('Water Data'!E84)))),OFFSET('Water Data'!$E$7,0,10*ROW('Water Data'!E84)),NA())))</f>
        <v>#N/A</v>
      </c>
      <c r="L90" s="133" t="e">
        <f ca="1">+IF(AND(ISNUMBER(OFFSET('Water Data'!$E$10,0,10*ROW('Water Data'!E84))),CA90="Yes"),OFFSET('Water Data'!$E$10,0,10*ROW('Water Data'!E84)),IF(AND(ISNUMBER(OFFSET('Water Data'!$E$10,0,10*ROW('Water Data'!E84))),CA90="No",ISNUMBER(OFFSET('Water Data'!$E$10,0,10*ROW('Water Data'!E84)))),CONCATENATE("[",ROUND(OFFSET('Water Data'!$E$10,0,10*ROW('Water Data'!E84)),0),"]"),IF(AND(ISNUMBER(OFFSET('Water Data'!$E$10,0,10*ROW('Water Data'!E84))),CA90="",ISNUMBER(OFFSET('Water Data'!$E$10,0,10*ROW('Water Data'!E84)))),OFFSET('Water Data'!$E$10,0,10*ROW('Water Data'!E84)),NA())))</f>
        <v>#N/A</v>
      </c>
      <c r="M90" s="133" t="e">
        <f ca="1">+IF(AND(ISNUMBER(OFFSET('Water Data'!$F$5,0,10*ROW('Water Data'!F84))),CB90="Yes"),100-OFFSET('Water Data'!$F$5,0,10*ROW('Water Data'!F84)),IF(AND(ISNUMBER(OFFSET('Water Data'!$F$5,0,10*ROW('Water Data'!F84))),CB90="No",ISNUMBER(OFFSET('Water Data'!$F$5,0,10*ROW('Water Data'!F84)))),CONCATENATE("[",ROUND(100-OFFSET('Water Data'!$F$5,0,10*ROW('Water Data'!F84)),0),"]"),IF(AND(ISNUMBER(OFFSET('Water Data'!$F$5,0,10*ROW('Water Data'!F84))),CB90="",ISNUMBER(OFFSET('Water Data'!$F$5,0,10*ROW('Water Data'!F84)))),100-OFFSET('Water Data'!$F$5,0,10*ROW('Water Data'!F84)),NA())))</f>
        <v>#N/A</v>
      </c>
      <c r="N90" s="133" t="e">
        <f ca="1">+IF(AND(ISNUMBER(OFFSET('Water Data'!$F$7,0,10*ROW('Water Data'!F84))),CC90="Yes"),OFFSET('Water Data'!$F$7,0,10*ROW('Water Data'!F84)),IF(AND(ISNUMBER(OFFSET('Water Data'!$F$7,0,10*ROW('Water Data'!F84))),CC90="No",ISNUMBER(OFFSET('Water Data'!$F$7,0,10*ROW('Water Data'!F84)))),CONCATENATE("[",ROUND(OFFSET('Water Data'!$F$7,0,10*ROW('Water Data'!F84)),0),"]"),IF(AND(ISNUMBER(OFFSET('Water Data'!$F$7,0,10*ROW('Water Data'!F84))),CC90="",ISNUMBER(OFFSET('Water Data'!$F$7,0,10*ROW('Water Data'!F84)))),OFFSET('Water Data'!$F$7,0,10*ROW('Water Data'!F84)),NA())))</f>
        <v>#N/A</v>
      </c>
      <c r="O90" s="133" t="e">
        <f ca="1">+IF(AND(ISNUMBER(OFFSET('Water Data'!$F$10,0,10*ROW('Water Data'!F84))),CD90="Yes"),OFFSET('Water Data'!$F$10,0,10*ROW('Water Data'!F84)),IF(AND(ISNUMBER(OFFSET('Water Data'!$F$10,0,10*ROW('Water Data'!F84))),CD90="No",ISNUMBER(OFFSET('Water Data'!$F$10,0,10*ROW('Water Data'!F84)))),CONCATENATE("[",ROUND(OFFSET('Water Data'!$F$10,0,10*ROW('Water Data'!F84)),0),"]"),IF(AND(ISNUMBER(OFFSET('Water Data'!$F$10,0,10*ROW('Water Data'!F84))),CD90="",ISNUMBER(OFFSET('Water Data'!$F$10,0,10*ROW('Water Data'!F84)))),OFFSET('Water Data'!$F$10,0,10*ROW('Water Data'!F84)),NA())))</f>
        <v>#N/A</v>
      </c>
      <c r="P90" s="133" t="e">
        <f ca="1">+IF(AND(ISNUMBER(OFFSET('Water Data'!$G$5,0,10*ROW('Water Data'!G84))),CE90="Yes"),100-OFFSET('Water Data'!$G$5,0,10*ROW('Water Data'!G84)),IF(AND(ISNUMBER(OFFSET('Water Data'!$G$5,0,10*ROW('Water Data'!G84))),CE90="No",ISNUMBER(OFFSET('Water Data'!$G$5,0,10*ROW('Water Data'!G84)))),CONCATENATE("[",ROUND(100-OFFSET('Water Data'!$G$5,0,10*ROW('Water Data'!G84)),0),"]"),IF(AND(ISNUMBER(OFFSET('Water Data'!$G$5,0,10*ROW('Water Data'!G84))),CE90="",ISNUMBER(OFFSET('Water Data'!$G$5,0,10*ROW('Water Data'!G84)))),100-OFFSET('Water Data'!$G$5,0,10*ROW('Water Data'!G84)),NA())))</f>
        <v>#N/A</v>
      </c>
      <c r="Q90" s="133" t="e">
        <f ca="1">+IF(AND(ISNUMBER(OFFSET('Water Data'!$G$7,0,10*ROW('Water Data'!G84))),CF90="Yes"),OFFSET('Water Data'!$G$7,0,10*ROW('Water Data'!G84)),IF(AND(ISNUMBER(OFFSET('Water Data'!$G$7,0,10*ROW('Water Data'!G84))),CF90="No",ISNUMBER(OFFSET('Water Data'!$G$7,0,10*ROW('Water Data'!G84)))),CONCATENATE("[",ROUND(OFFSET('Water Data'!$G$7,0,10*ROW('Water Data'!G84)),0),"]"),IF(AND(ISNUMBER(OFFSET('Water Data'!$G$7,0,10*ROW('Water Data'!G84))),CF90="",ISNUMBER(OFFSET('Water Data'!$G$7,0,10*ROW('Water Data'!G84)))),OFFSET('Water Data'!$G$7,0,10*ROW('Water Data'!G84)),NA())))</f>
        <v>#N/A</v>
      </c>
      <c r="R90" s="133" t="e">
        <f ca="1">+IF(AND(ISNUMBER(OFFSET('Water Data'!$G$10,0,10*ROW('Water Data'!G84))),CG90="Yes"),OFFSET('Water Data'!$G$10,0,10*ROW('Water Data'!G84)),IF(AND(ISNUMBER(OFFSET('Water Data'!$G$10,0,10*ROW('Water Data'!G84))),CG90="No",ISNUMBER(OFFSET('Water Data'!$G$10,0,10*ROW('Water Data'!G84)))),CONCATENATE("[",ROUND(OFFSET('Water Data'!$G$10,0,10*ROW('Water Data'!G84)),0),"]"),IF(AND(ISNUMBER(OFFSET('Water Data'!$G$10,0,10*ROW('Water Data'!G84))),CG90="",ISNUMBER(OFFSET('Water Data'!$G$10,0,10*ROW('Water Data'!G84)))),OFFSET('Water Data'!$G$10,0,10*ROW('Water Data'!G84)),NA())))</f>
        <v>#N/A</v>
      </c>
      <c r="S90" s="133" t="e">
        <f ca="1">+IF(AND(ISNUMBER(OFFSET('Water Data'!$H$5,0,10*ROW('Water Data'!H84))),CH90="Yes"),100-OFFSET('Water Data'!$H$5,0,10*ROW('Water Data'!H84)),IF(AND(ISNUMBER(OFFSET('Water Data'!$H$5,0,10*ROW('Water Data'!H84))),CH90="No",ISNUMBER(OFFSET('Water Data'!$H$5,0,10*ROW('Water Data'!H84)))),CONCATENATE("[",ROUND(100-OFFSET('Water Data'!$H$5,0,10*ROW('Water Data'!H84)),0),"]"),IF(AND(ISNUMBER(OFFSET('Water Data'!$H$5,0,10*ROW('Water Data'!H84))),CH90="",ISNUMBER(OFFSET('Water Data'!$H$5,0,10*ROW('Water Data'!H84)))),100-OFFSET('Water Data'!$H$5,0,10*ROW('Water Data'!H84)),NA())))</f>
        <v>#N/A</v>
      </c>
      <c r="T90" s="133" t="e">
        <f ca="1">+IF(AND(ISNUMBER(OFFSET('Water Data'!$H$7,0,10*ROW('Water Data'!H84))),CI90="Yes"),OFFSET('Water Data'!$H$7,0,10*ROW('Water Data'!H84)),IF(AND(ISNUMBER(OFFSET('Water Data'!$H$7,0,10*ROW('Water Data'!H84))),CI90="No",ISNUMBER(OFFSET('Water Data'!$H$7,0,10*ROW('Water Data'!H84)))),CONCATENATE("[",ROUND(OFFSET('Water Data'!$H$7,0,10*ROW('Water Data'!H84)),0),"]"),IF(AND(ISNUMBER(OFFSET('Water Data'!$H$7,0,10*ROW('Water Data'!H84))),CI90="",ISNUMBER(OFFSET('Water Data'!$H$7,0,10*ROW('Water Data'!H84)))),OFFSET('Water Data'!$H$7,0,10*ROW('Water Data'!H84)),NA())))</f>
        <v>#N/A</v>
      </c>
      <c r="U90" s="133" t="e">
        <f ca="1">+IF(AND(ISNUMBER(OFFSET('Water Data'!$H$10,0,10*ROW('Water Data'!H84))),CJ90="Yes"),OFFSET('Water Data'!$H$10,0,10*ROW('Water Data'!H84)),IF(AND(ISNUMBER(OFFSET('Water Data'!$H$10,0,10*ROW('Water Data'!H84))),CJ90="No",ISNUMBER(OFFSET('Water Data'!$H$10,0,10*ROW('Water Data'!H84)))),CONCATENATE("[",ROUND(OFFSET('Water Data'!$H$10,0,10*ROW('Water Data'!H84)),0),"]"),IF(AND(ISNUMBER(OFFSET('Water Data'!$H$10,0,10*ROW('Water Data'!H84))),CJ90="",ISNUMBER(OFFSET('Water Data'!$H$10,0,10*ROW('Water Data'!H84)))),OFFSET('Water Data'!$H$10,0,10*ROW('Water Data'!H84)),NA())))</f>
        <v>#N/A</v>
      </c>
      <c r="V90" s="134" t="e">
        <f ca="1">+IF(AND(ISNUMBER(OFFSET('Sanitation Data'!$C$5,0,10*ROW('Sanitation Data'!C84))),CK90="Yes"),100-OFFSET('Sanitation Data'!$C$5,0,10*ROW('Sanitation Data'!C84)),IF(AND(ISNUMBER(OFFSET('Sanitation Data'!$C$5,0,10*ROW('Sanitation Data'!C84))),CK90="No",ISNUMBER(OFFSET('Sanitation Data'!$C$5,0,10*ROW('Sanitation Data'!C84)))),CONCATENATE("[",ROUND(100-OFFSET('Sanitation Data'!$C$5,0,10*ROW('Sanitation Data'!C84)),0),"]"),IF(AND(ISNUMBER(OFFSET('Sanitation Data'!$C$5,0,10*ROW('Sanitation Data'!C84))),CK90="",ISNUMBER(OFFSET('Sanitation Data'!$C$5,0,10*ROW('Sanitation Data'!C84)))),100-OFFSET('Sanitation Data'!$C$5,0,10*ROW('Sanitation Data'!C84)),NA())))</f>
        <v>#N/A</v>
      </c>
      <c r="W90" s="134" t="e">
        <f ca="1">+IF(AND(ISNUMBER(OFFSET('Sanitation Data'!$C$7,0,10*ROW('Sanitation Data'!C84))),CL90="Yes"),OFFSET('Sanitation Data'!$C$7,0,10*ROW('Sanitation Data'!C84)),IF(AND(ISNUMBER(OFFSET('Sanitation Data'!$C$7,0,10*ROW('Sanitation Data'!C84))),CL90="No",ISNUMBER(OFFSET('Sanitation Data'!$C$7,0,10*ROW('Sanitation Data'!C84)))),CONCATENATE("[",ROUND(OFFSET('Sanitation Data'!$C$7,0,10*ROW('Sanitation Data'!C84)),0),"]"),IF(AND(ISNUMBER(OFFSET('Sanitation Data'!$C$7,0,10*ROW('Sanitation Data'!C84))),CL90="",ISNUMBER(OFFSET('Sanitation Data'!$C$7,0,10*ROW('Sanitation Data'!C84)))),OFFSET('Sanitation Data'!$C$7,0,10*ROW('Sanitation Data'!C84)),NA())))</f>
        <v>#N/A</v>
      </c>
      <c r="X90" s="134" t="e">
        <f ca="1">+IF(AND(ISNUMBER(OFFSET('Sanitation Data'!$C$11,0,10*ROW('Sanitation Data'!C84))),CM90="Yes"),OFFSET('Sanitation Data'!$C$11,0,10*ROW('Sanitation Data'!C84)),IF(AND(ISNUMBER(OFFSET('Sanitation Data'!$C$11,0,10*ROW('Sanitation Data'!C84))),CM90="No",ISNUMBER(OFFSET('Sanitation Data'!$C$11,0,10*ROW('Sanitation Data'!C84)))),CONCATENATE("[",ROUND(OFFSET('Sanitation Data'!$C$11,0,10*ROW('Sanitation Data'!C84)),0),"]"),IF(AND(ISNUMBER(OFFSET('Sanitation Data'!$C$11,0,10*ROW('Sanitation Data'!C84))),CM90="",ISNUMBER(OFFSET('Sanitation Data'!$C$11,0,10*ROW('Sanitation Data'!C84)))),OFFSET('Sanitation Data'!$C$11,0,10*ROW('Sanitation Data'!C84)),NA())))</f>
        <v>#N/A</v>
      </c>
      <c r="Y90" s="134" t="e">
        <f ca="1">+IF(AND(ISNUMBER(OFFSET('Sanitation Data'!$C$12,0,10*ROW('Sanitation Data'!C84))),CN90="Yes"),OFFSET('Sanitation Data'!$C$12,0,10*ROW('Sanitation Data'!C84)),IF(AND(ISNUMBER(OFFSET('Sanitation Data'!$C$12,0,10*ROW('Sanitation Data'!C84))),CN90="No",ISNUMBER(OFFSET('Sanitation Data'!$C$12,0,10*ROW('Sanitation Data'!C84)))),CONCATENATE("[",ROUND(OFFSET('Sanitation Data'!$C$12,0,10*ROW('Sanitation Data'!C84)),0),"]"),IF(AND(ISNUMBER(OFFSET('Sanitation Data'!$C$12,0,10*ROW('Sanitation Data'!C84))),CN90="",ISNUMBER(OFFSET('Sanitation Data'!$C$12,0,10*ROW('Sanitation Data'!C84)))),OFFSET('Sanitation Data'!$C$12,0,10*ROW('Sanitation Data'!C84)),NA())))</f>
        <v>#N/A</v>
      </c>
      <c r="Z90" s="134" t="e">
        <f ca="1">+IF(AND(ISNUMBER(OFFSET('Sanitation Data'!$C$13,0,10*ROW('Sanitation Data'!C84))),CO90="Yes"),OFFSET('Sanitation Data'!$C$13,0,10*ROW('Sanitation Data'!C84)),IF(AND(ISNUMBER(OFFSET('Sanitation Data'!$C$13,0,10*ROW('Sanitation Data'!C84))),CO90="No",ISNUMBER(OFFSET('Sanitation Data'!$C$13,0,10*ROW('Sanitation Data'!C84)))),CONCATENATE("[",ROUND(OFFSET('Sanitation Data'!$C$13,0,10*ROW('Sanitation Data'!C84)),0),"]"),IF(AND(ISNUMBER(OFFSET('Sanitation Data'!$C$13,0,10*ROW('Sanitation Data'!C84))),CO90="",ISNUMBER(OFFSET('Sanitation Data'!$C$13,0,10*ROW('Sanitation Data'!C84)))),OFFSET('Sanitation Data'!$C$13,0,10*ROW('Sanitation Data'!C84)),NA())))</f>
        <v>#N/A</v>
      </c>
      <c r="AA90" s="134" t="e">
        <f ca="1">+IF(AND(ISNUMBER(OFFSET('Sanitation Data'!$D$5,0,10*ROW('Sanitation Data'!D84))),CP90="Yes"),100-OFFSET('Sanitation Data'!$D$5,0,10*ROW('Sanitation Data'!D84)),IF(AND(ISNUMBER(OFFSET('Sanitation Data'!$D$5,0,10*ROW('Sanitation Data'!D84))),CP90="No",ISNUMBER(OFFSET('Sanitation Data'!$D$5,0,10*ROW('Sanitation Data'!D84)))),CONCATENATE("[",ROUND(100-OFFSET('Sanitation Data'!$D$5,0,10*ROW('Sanitation Data'!D84)),0),"]"),IF(AND(ISNUMBER(OFFSET('Sanitation Data'!$D$5,0,10*ROW('Sanitation Data'!D84))),CP90="",ISNUMBER(OFFSET('Sanitation Data'!$D$5,0,10*ROW('Sanitation Data'!D84)))),100-OFFSET('Sanitation Data'!$D$5,0,10*ROW('Sanitation Data'!D84)),NA())))</f>
        <v>#N/A</v>
      </c>
      <c r="AB90" s="134" t="e">
        <f ca="1">+IF(AND(ISNUMBER(OFFSET('Sanitation Data'!$D$7,0,10*ROW('Sanitation Data'!D84))),CQ90="Yes"),OFFSET('Sanitation Data'!$D$7,0,10*ROW('Sanitation Data'!G84)),IF(AND(ISNUMBER(OFFSET('Sanitation Data'!$D$7,0,10*ROW('Sanitation Data'!D84))),CQ90="No",ISNUMBER(OFFSET('Sanitation Data'!$D$7,0,10*ROW('Sanitation Data'!D84)))),CONCATENATE("[",ROUND(OFFSET('Sanitation Data'!$D$7,0,10*ROW('Sanitation Data'!D84)),0),"]"),IF(AND(ISNUMBER(OFFSET('Sanitation Data'!$D$7,0,10*ROW('Sanitation Data'!D84))),CQ90="",ISNUMBER(OFFSET('Sanitation Data'!$D$7,0,10*ROW('Sanitation Data'!D84)))),OFFSET('Sanitation Data'!$D$7,0,10*ROW('Sanitation Data'!D84)),NA())))</f>
        <v>#N/A</v>
      </c>
      <c r="AC90" s="134" t="e">
        <f ca="1">+IF(AND(ISNUMBER(OFFSET('Sanitation Data'!$D$11,0,10*ROW('Sanitation Data'!D84))),CR90="Yes"),OFFSET('Sanitation Data'!$D$11,0,10*ROW('Sanitation Data'!D84)),IF(AND(ISNUMBER(OFFSET('Sanitation Data'!$D$11,0,10*ROW('Sanitation Data'!D84))),CR90="No",ISNUMBER(OFFSET('Sanitation Data'!$D$11,0,10*ROW('Sanitation Data'!D84)))),CONCATENATE("[",ROUND(OFFSET('Sanitation Data'!$D$11,0,10*ROW('Sanitation Data'!D84)),0),"]"),IF(AND(ISNUMBER(OFFSET('Sanitation Data'!$D$11,0,10*ROW('Sanitation Data'!D84))),CR90="",ISNUMBER(OFFSET('Sanitation Data'!$D$11,0,10*ROW('Sanitation Data'!D84)))),OFFSET('Sanitation Data'!$D$11,0,10*ROW('Sanitation Data'!D84)),NA())))</f>
        <v>#N/A</v>
      </c>
      <c r="AD90" s="134" t="e">
        <f ca="1">+IF(AND(ISNUMBER(OFFSET('Sanitation Data'!$D$12,0,10*ROW('Sanitation Data'!D84))),CS90="Yes"),OFFSET('Sanitation Data'!$D$12,0,10*ROW('Sanitation Data'!D84)),IF(AND(ISNUMBER(OFFSET('Sanitation Data'!$D$12,0,10*ROW('Sanitation Data'!D84))),CS90="No",ISNUMBER(OFFSET('Sanitation Data'!$D$12,0,10*ROW('Sanitation Data'!D84)))),CONCATENATE("[",ROUND(OFFSET('Sanitation Data'!$D$12,0,10*ROW('Sanitation Data'!D84)),0),"]"),IF(AND(ISNUMBER(OFFSET('Sanitation Data'!$D$12,0,10*ROW('Sanitation Data'!D84))),CS90="",ISNUMBER(OFFSET('Sanitation Data'!$D$12,0,10*ROW('Sanitation Data'!D84)))),OFFSET('Sanitation Data'!$D$12,0,10*ROW('Sanitation Data'!D84)),NA())))</f>
        <v>#N/A</v>
      </c>
      <c r="AE90" s="134" t="e">
        <f ca="1">+IF(AND(ISNUMBER(OFFSET('Sanitation Data'!$D$13,0,10*ROW('Sanitation Data'!D84))),CT90="Yes"),OFFSET('Sanitation Data'!$D$13,0,10*ROW('Sanitation Data'!D84)),IF(AND(ISNUMBER(OFFSET('Sanitation Data'!$D$13,0,10*ROW('Sanitation Data'!D84))),CT90="No",ISNUMBER(OFFSET('Sanitation Data'!$D$13,0,10*ROW('Sanitation Data'!D84)))),CONCATENATE("[",ROUND(OFFSET('Sanitation Data'!$D$13,0,10*ROW('Sanitation Data'!D84)),0),"]"),IF(AND(ISNUMBER(OFFSET('Sanitation Data'!$D$13,0,10*ROW('Sanitation Data'!D84))),CT90="",ISNUMBER(OFFSET('Sanitation Data'!$D$13,0,10*ROW('Sanitation Data'!D84)))),OFFSET('Sanitation Data'!$D$13,0,10*ROW('Sanitation Data'!D84)),NA())))</f>
        <v>#N/A</v>
      </c>
      <c r="AF90" s="134" t="e">
        <f ca="1">+IF(AND(ISNUMBER(OFFSET('Sanitation Data'!$E$5,0,10*ROW('Sanitation Data'!E84))),CU90="Yes"),100-OFFSET('Sanitation Data'!$E$5,0,10*ROW('Sanitation Data'!E84)),IF(AND(ISNUMBER(OFFSET('Sanitation Data'!$E$5,0,10*ROW('Sanitation Data'!E84))),CU90="No",ISNUMBER(OFFSET('Sanitation Data'!$E$5,0,10*ROW('Sanitation Data'!E84)))),CONCATENATE("[",ROUND(100-OFFSET('Sanitation Data'!$E$5,0,10*ROW('Sanitation Data'!E84)),0),"]"),IF(AND(ISNUMBER(OFFSET('Sanitation Data'!$E$5,0,10*ROW('Sanitation Data'!E84))),CU90="",ISNUMBER(OFFSET('Sanitation Data'!$E$5,0,10*ROW('Sanitation Data'!E84)))),100-OFFSET('Sanitation Data'!$E$5,0,10*ROW('Sanitation Data'!E84)),NA())))</f>
        <v>#N/A</v>
      </c>
      <c r="AG90" s="134" t="e">
        <f ca="1">+IF(AND(ISNUMBER(OFFSET('Sanitation Data'!$E$7,0,10*ROW('Sanitation Data'!E84))),CV90="Yes"),OFFSET('Sanitation Data'!$E$7,0,10*ROW('Sanitation Data'!E84)),IF(AND(ISNUMBER(OFFSET('Sanitation Data'!$E$7,0,10*ROW('Sanitation Data'!E84))),CV90="No",ISNUMBER(OFFSET('Sanitation Data'!$E$7,0,10*ROW('Sanitation Data'!E84)))),CONCATENATE("[",ROUND(OFFSET('Sanitation Data'!$E$7,0,10*ROW('Sanitation Data'!E84)),0),"]"),IF(AND(ISNUMBER(OFFSET('Sanitation Data'!$E$7,0,10*ROW('Sanitation Data'!E84))),CV90="",ISNUMBER(OFFSET('Sanitation Data'!$E$7,0,10*ROW('Sanitation Data'!E84)))),OFFSET('Sanitation Data'!$E$7,0,10*ROW('Sanitation Data'!E84)),NA())))</f>
        <v>#N/A</v>
      </c>
      <c r="AH90" s="134" t="e">
        <f ca="1">+IF(AND(ISNUMBER(OFFSET('Sanitation Data'!$E$11,0,10*ROW('Sanitation Data'!E84))),CW90="Yes"),OFFSET('Sanitation Data'!$E$11,0,10*ROW('Sanitation Data'!E84)),IF(AND(ISNUMBER(OFFSET('Sanitation Data'!$E$11,0,10*ROW('Sanitation Data'!E84))),CW90="No",ISNUMBER(OFFSET('Sanitation Data'!$E$11,0,10*ROW('Sanitation Data'!E84)))),CONCATENATE("[",ROUND(OFFSET('Sanitation Data'!$E$11,0,10*ROW('Sanitation Data'!E84)),0),"]"),IF(AND(ISNUMBER(OFFSET('Sanitation Data'!$E$11,0,10*ROW('Sanitation Data'!E84))),CW90="",ISNUMBER(OFFSET('Sanitation Data'!$E$11,0,10*ROW('Sanitation Data'!E84)))),OFFSET('Sanitation Data'!$E$11,0,10*ROW('Sanitation Data'!E84)),NA())))</f>
        <v>#N/A</v>
      </c>
      <c r="AI90" s="134" t="e">
        <f ca="1">+IF(AND(ISNUMBER(OFFSET('Sanitation Data'!$E$12,0,10*ROW('Sanitation Data'!E84))),CX90="Yes"),OFFSET('Sanitation Data'!$E$12,0,10*ROW('Sanitation Data'!E84)),IF(AND(ISNUMBER(OFFSET('Sanitation Data'!$E$12,0,10*ROW('Sanitation Data'!E84))),CX90="No",ISNUMBER(OFFSET('Sanitation Data'!$E$12,0,10*ROW('Sanitation Data'!E84)))),CONCATENATE("[",ROUND(OFFSET('Sanitation Data'!$E$12,0,10*ROW('Sanitation Data'!E84)),0),"]"),IF(AND(ISNUMBER(OFFSET('Sanitation Data'!$E$12,0,10*ROW('Sanitation Data'!E84))),CX90="",ISNUMBER(OFFSET('Sanitation Data'!$E$12,0,10*ROW('Sanitation Data'!E84)))),OFFSET('Sanitation Data'!$E$12,0,10*ROW('Sanitation Data'!E84)),NA())))</f>
        <v>#N/A</v>
      </c>
      <c r="AJ90" s="134" t="e">
        <f ca="1">+IF(AND(ISNUMBER(OFFSET('Sanitation Data'!$E$13,0,10*ROW('Sanitation Data'!E84))),CY90="Yes"),OFFSET('Sanitation Data'!$E$13,0,10*ROW('Sanitation Data'!E84)),IF(AND(ISNUMBER(OFFSET('Sanitation Data'!$E$13,0,10*ROW('Sanitation Data'!E84))),CY90="No",ISNUMBER(OFFSET('Sanitation Data'!$E$13,0,10*ROW('Sanitation Data'!E84)))),CONCATENATE("[",ROUND(OFFSET('Sanitation Data'!$E$13,0,10*ROW('Sanitation Data'!E84)),0),"]"),IF(AND(ISNUMBER(OFFSET('Sanitation Data'!$E$13,0,10*ROW('Sanitation Data'!E84))),CY90="",ISNUMBER(OFFSET('Sanitation Data'!$E$13,0,10*ROW('Sanitation Data'!E84)))),OFFSET('Sanitation Data'!$E$13,0,10*ROW('Sanitation Data'!E84)),NA())))</f>
        <v>#N/A</v>
      </c>
      <c r="AK90" s="134" t="e">
        <f ca="1">+IF(AND(ISNUMBER(OFFSET('Sanitation Data'!$F$5,0,10*ROW('Sanitation Data'!F84))),CZ90="Yes"),100-OFFSET('Sanitation Data'!$F$5,0,10*ROW('Sanitation Data'!F84)),IF(AND(ISNUMBER(OFFSET('Sanitation Data'!$F$5,0,10*ROW('Sanitation Data'!F84))),CZ90="No",ISNUMBER(OFFSET('Sanitation Data'!$F$5,0,10*ROW('Sanitation Data'!F84)))),CONCATENATE("[",ROUND(100-OFFSET('Sanitation Data'!$F$5,0,10*ROW('Sanitation Data'!F84)),0),"]"),IF(AND(ISNUMBER(OFFSET('Sanitation Data'!$F$5,0,10*ROW('Sanitation Data'!F84))),CZ90="",ISNUMBER(OFFSET('Sanitation Data'!$F$5,0,10*ROW('Sanitation Data'!F84)))),100-OFFSET('Sanitation Data'!$F$5,0,10*ROW('Sanitation Data'!F84)),NA())))</f>
        <v>#N/A</v>
      </c>
      <c r="AL90" s="134" t="e">
        <f ca="1">+IF(AND(ISNUMBER(OFFSET('Sanitation Data'!$F$7,0,10*ROW('Sanitation Data'!F84))),DA90="Yes"),OFFSET('Sanitation Data'!$F$7,0,10*ROW('Sanitation Data'!F84)),IF(AND(ISNUMBER(OFFSET('Sanitation Data'!$F$7,0,10*ROW('Sanitation Data'!F84))),DA90="No",ISNUMBER(OFFSET('Sanitation Data'!$F$7,0,10*ROW('Sanitation Data'!F84)))),CONCATENATE("[",ROUND(OFFSET('Sanitation Data'!$F$7,0,10*ROW('Sanitation Data'!F84)),0),"]"),IF(AND(ISNUMBER(OFFSET('Sanitation Data'!$F$7,0,10*ROW('Sanitation Data'!F84))),DA90="",ISNUMBER(OFFSET('Sanitation Data'!$F$7,0,10*ROW('Sanitation Data'!F84)))),OFFSET('Sanitation Data'!$F$7,0,10*ROW('Sanitation Data'!F84)),NA())))</f>
        <v>#N/A</v>
      </c>
      <c r="AM90" s="134" t="e">
        <f ca="1">+IF(AND(ISNUMBER(OFFSET('Sanitation Data'!$F$11,0,10*ROW('Sanitation Data'!F84))),DB90="Yes"),OFFSET('Sanitation Data'!$F$11,0,10*ROW('Sanitation Data'!F84)),IF(AND(ISNUMBER(OFFSET('Sanitation Data'!$F$11,0,10*ROW('Sanitation Data'!F84))),DB90="No",ISNUMBER(OFFSET('Sanitation Data'!$F$11,0,10*ROW('Sanitation Data'!F84)))),CONCATENATE("[",ROUND(OFFSET('Sanitation Data'!$F$11,0,10*ROW('Sanitation Data'!F84)),0),"]"),IF(AND(ISNUMBER(OFFSET('Sanitation Data'!$F$11,0,10*ROW('Sanitation Data'!F84))),DB90="",ISNUMBER(OFFSET('Sanitation Data'!$F$11,0,10*ROW('Sanitation Data'!F84)))),OFFSET('Sanitation Data'!$F$11,0,10*ROW('Sanitation Data'!F84)),NA())))</f>
        <v>#N/A</v>
      </c>
      <c r="AN90" s="134" t="e">
        <f ca="1">+IF(AND(ISNUMBER(OFFSET('Sanitation Data'!$F$12,0,10*ROW('Sanitation Data'!F84))),DC90="Yes"),OFFSET('Sanitation Data'!$F$12,0,10*ROW('Sanitation Data'!F84)),IF(AND(ISNUMBER(OFFSET('Sanitation Data'!$F$12,0,10*ROW('Sanitation Data'!F84))),DC90="No",ISNUMBER(OFFSET('Sanitation Data'!$F$12,0,10*ROW('Sanitation Data'!F84)))),CONCATENATE("[",ROUND(OFFSET('Sanitation Data'!$F$12,0,10*ROW('Sanitation Data'!F84)),0),"]"),IF(AND(ISNUMBER(OFFSET('Sanitation Data'!$F$12,0,10*ROW('Sanitation Data'!F84))),DC90="",ISNUMBER(OFFSET('Sanitation Data'!$F$12,0,10*ROW('Sanitation Data'!F84)))),OFFSET('Sanitation Data'!$F$12,0,10*ROW('Sanitation Data'!F84)),NA())))</f>
        <v>#N/A</v>
      </c>
      <c r="AO90" s="134" t="e">
        <f ca="1">+IF(AND(ISNUMBER(OFFSET('Sanitation Data'!$F$13,0,10*ROW('Sanitation Data'!F84))),DD90="Yes"),OFFSET('Sanitation Data'!$F$13,0,10*ROW('Sanitation Data'!F84)),IF(AND(ISNUMBER(OFFSET('Sanitation Data'!$F$13,0,10*ROW('Sanitation Data'!F84))),DD90="No",ISNUMBER(OFFSET('Sanitation Data'!$F$13,0,10*ROW('Sanitation Data'!F84)))),CONCATENATE("[",ROUND(OFFSET('Sanitation Data'!$F$13,0,10*ROW('Sanitation Data'!F84)),0),"]"),IF(AND(ISNUMBER(OFFSET('Sanitation Data'!$F$13,0,10*ROW('Sanitation Data'!F84))),DD90="",ISNUMBER(OFFSET('Sanitation Data'!$F$13,0,10*ROW('Sanitation Data'!F84)))),OFFSET('Sanitation Data'!$F$13,0,10*ROW('Sanitation Data'!F84)),NA())))</f>
        <v>#N/A</v>
      </c>
      <c r="AP90" s="134" t="e">
        <f ca="1">+IF(AND(ISNUMBER(OFFSET('Sanitation Data'!$G$5,0,10*ROW('Sanitation Data'!G84))),DE90="Yes"),100-OFFSET('Sanitation Data'!$G$5,0,10*ROW('Sanitation Data'!G84)),IF(AND(ISNUMBER(OFFSET('Sanitation Data'!$G$5,0,10*ROW('Sanitation Data'!G84))),DE90="No",ISNUMBER(OFFSET('Sanitation Data'!$G$5,0,10*ROW('Sanitation Data'!G84)))),CONCATENATE("[",ROUND(100-OFFSET('Sanitation Data'!$G$5,0,10*ROW('Sanitation Data'!G84)),0),"]"),IF(AND(ISNUMBER(OFFSET('Sanitation Data'!$G$5,0,10*ROW('Sanitation Data'!G84))),DE90="",ISNUMBER(OFFSET('Sanitation Data'!$G$5,0,10*ROW('Sanitation Data'!G84)))),100-OFFSET('Sanitation Data'!$G$5,0,10*ROW('Sanitation Data'!G84)),NA())))</f>
        <v>#N/A</v>
      </c>
      <c r="AQ90" s="134" t="e">
        <f ca="1">+IF(AND(ISNUMBER(OFFSET('Sanitation Data'!$G$7,0,10*ROW('Sanitation Data'!G84))),DF90="Yes"),OFFSET('Sanitation Data'!$G$7,0,10*ROW('Sanitation Data'!G84)),IF(AND(ISNUMBER(OFFSET('Sanitation Data'!$G$7,0,10*ROW('Sanitation Data'!G84))),DF90="No",ISNUMBER(OFFSET('Sanitation Data'!$G$7,0,10*ROW('Sanitation Data'!G84)))),CONCATENATE("[",ROUND(OFFSET('Sanitation Data'!$G$7,0,10*ROW('Sanitation Data'!G84)),0),"]"),IF(AND(ISNUMBER(OFFSET('Sanitation Data'!$G$7,0,10*ROW('Sanitation Data'!G84))),DF90="",ISNUMBER(OFFSET('Sanitation Data'!$G$7,0,10*ROW('Sanitation Data'!G84)))),OFFSET('Sanitation Data'!$G$7,0,10*ROW('Sanitation Data'!G84)),NA())))</f>
        <v>#N/A</v>
      </c>
      <c r="AR90" s="134" t="e">
        <f ca="1">+IF(AND(ISNUMBER(OFFSET('Sanitation Data'!$G$11,0,10*ROW('Sanitation Data'!G84))),DG90="Yes"),OFFSET('Sanitation Data'!$G$11,0,10*ROW('Sanitation Data'!G84)),IF(AND(ISNUMBER(OFFSET('Sanitation Data'!$G$11,0,10*ROW('Sanitation Data'!G84))),DG90="No",ISNUMBER(OFFSET('Sanitation Data'!$G$11,0,10*ROW('Sanitation Data'!G84)))),CONCATENATE("[",ROUND(OFFSET('Sanitation Data'!$G$11,0,10*ROW('Sanitation Data'!G84)),0),"]"),IF(AND(ISNUMBER(OFFSET('Sanitation Data'!$G$11,0,10*ROW('Sanitation Data'!G84))),DG90="",ISNUMBER(OFFSET('Sanitation Data'!$G$11,0,10*ROW('Sanitation Data'!G84)))),OFFSET('Sanitation Data'!$G$11,0,10*ROW('Sanitation Data'!G84)),NA())))</f>
        <v>#N/A</v>
      </c>
      <c r="AS90" s="134" t="e">
        <f ca="1">+IF(AND(ISNUMBER(OFFSET('Sanitation Data'!$G$12,0,10*ROW('Sanitation Data'!G84))),DH90="Yes"),OFFSET('Sanitation Data'!$G$12,0,10*ROW('Sanitation Data'!G84)),IF(AND(ISNUMBER(OFFSET('Sanitation Data'!$G$12,0,10*ROW('Sanitation Data'!G84))),DH90="No",ISNUMBER(OFFSET('Sanitation Data'!$G$12,0,10*ROW('Sanitation Data'!G84)))),CONCATENATE("[",ROUND(OFFSET('Sanitation Data'!$G$12,0,10*ROW('Sanitation Data'!G84)),0),"]"),IF(AND(ISNUMBER(OFFSET('Sanitation Data'!$G$12,0,10*ROW('Sanitation Data'!G84))),DH90="",ISNUMBER(OFFSET('Sanitation Data'!$G$12,0,10*ROW('Sanitation Data'!G84)))),OFFSET('Sanitation Data'!$G$12,0,10*ROW('Sanitation Data'!G84)),NA())))</f>
        <v>#N/A</v>
      </c>
      <c r="AT90" s="134" t="e">
        <f ca="1">+IF(AND(ISNUMBER(OFFSET('Sanitation Data'!$G$13,0,10*ROW('Sanitation Data'!G84))),DI90="Yes"),OFFSET('Sanitation Data'!$G$13,0,10*ROW('Sanitation Data'!G84)),IF(AND(ISNUMBER(OFFSET('Sanitation Data'!$G$13,0,10*ROW('Sanitation Data'!G84))),DI90="No",ISNUMBER(OFFSET('Sanitation Data'!$G$13,0,10*ROW('Sanitation Data'!G84)))),CONCATENATE("[",ROUND(OFFSET('Sanitation Data'!$G$13,0,10*ROW('Sanitation Data'!G84)),0),"]"),IF(AND(ISNUMBER(OFFSET('Sanitation Data'!$G$13,0,10*ROW('Sanitation Data'!G84))),DI90="",ISNUMBER(OFFSET('Sanitation Data'!$G$13,0,10*ROW('Sanitation Data'!G84)))),OFFSET('Sanitation Data'!$G$13,0,10*ROW('Sanitation Data'!G84)),NA())))</f>
        <v>#N/A</v>
      </c>
      <c r="AU90" s="134" t="e">
        <f ca="1">+IF(AND(ISNUMBER(OFFSET('Sanitation Data'!$H$5,0,10*ROW('Sanitation Data'!H84))),DJ90="Yes"),100-OFFSET('Sanitation Data'!$H$5,0,10*ROW('Sanitation Data'!H84)),IF(AND(ISNUMBER(OFFSET('Sanitation Data'!$H$5,0,10*ROW('Sanitation Data'!H84))),DJ90="No",ISNUMBER(OFFSET('Sanitation Data'!$H$5,0,10*ROW('Sanitation Data'!H84)))),CONCATENATE("[",ROUND(100-OFFSET('Sanitation Data'!$H$5,0,10*ROW('Sanitation Data'!H84)),0),"]"),IF(AND(ISNUMBER(OFFSET('Sanitation Data'!$H$5,0,10*ROW('Sanitation Data'!H84))),DJ90="",ISNUMBER(OFFSET('Sanitation Data'!$H$5,0,10*ROW('Sanitation Data'!H84)))),100-OFFSET('Sanitation Data'!$H$5,0,10*ROW('Sanitation Data'!H84)),NA())))</f>
        <v>#N/A</v>
      </c>
      <c r="AV90" s="134" t="e">
        <f ca="1">+IF(AND(ISNUMBER(OFFSET('Sanitation Data'!$H$7,0,10*ROW('Sanitation Data'!H84))),DK90="Yes"),OFFSET('Sanitation Data'!$H$7,0,10*ROW('Sanitation Data'!H84)),IF(AND(ISNUMBER(OFFSET('Sanitation Data'!$H$7,0,10*ROW('Sanitation Data'!H84))),DK90="No",ISNUMBER(OFFSET('Sanitation Data'!$H$7,0,10*ROW('Sanitation Data'!H84)))),CONCATENATE("[",ROUND(OFFSET('Sanitation Data'!$H$7,0,10*ROW('Sanitation Data'!H84)),0),"]"),IF(AND(ISNUMBER(OFFSET('Sanitation Data'!$H$7,0,10*ROW('Sanitation Data'!H84))),DK90="",ISNUMBER(OFFSET('Sanitation Data'!$H$7,0,10*ROW('Sanitation Data'!H84)))),OFFSET('Sanitation Data'!$H$7,0,10*ROW('Sanitation Data'!H84)),NA())))</f>
        <v>#N/A</v>
      </c>
      <c r="AW90" s="134" t="e">
        <f ca="1">+IF(AND(ISNUMBER(OFFSET('Sanitation Data'!$H$11,0,10*ROW('Sanitation Data'!H84))),DL90="Yes"),OFFSET('Sanitation Data'!$H$11,0,10*ROW('Sanitation Data'!H84)),IF(AND(ISNUMBER(OFFSET('Sanitation Data'!$H$11,0,10*ROW('Sanitation Data'!H84))),DL90="No",ISNUMBER(OFFSET('Sanitation Data'!$H$11,0,10*ROW('Sanitation Data'!H84)))),CONCATENATE("[",ROUND(OFFSET('Sanitation Data'!$H$11,0,10*ROW('Sanitation Data'!H84)),0),"]"),IF(AND(ISNUMBER(OFFSET('Sanitation Data'!$H$11,0,10*ROW('Sanitation Data'!H84))),DL90="",ISNUMBER(OFFSET('Sanitation Data'!$H$11,0,10*ROW('Sanitation Data'!H84)))),OFFSET('Sanitation Data'!$H$11,0,10*ROW('Sanitation Data'!H84)),NA())))</f>
        <v>#N/A</v>
      </c>
      <c r="AX90" s="134" t="e">
        <f ca="1">+IF(AND(ISNUMBER(OFFSET('Sanitation Data'!$H$12,0,10*ROW('Sanitation Data'!H84))),DM90="Yes"),OFFSET('Sanitation Data'!$H$12,0,10*ROW('Sanitation Data'!H84)),IF(AND(ISNUMBER(OFFSET('Sanitation Data'!$H$12,0,10*ROW('Sanitation Data'!H84))),DM90="No",ISNUMBER(OFFSET('Sanitation Data'!$H$12,0,10*ROW('Sanitation Data'!H84)))),CONCATENATE("[",ROUND(OFFSET('Sanitation Data'!$H$12,0,10*ROW('Sanitation Data'!H84)),0),"]"),IF(AND(ISNUMBER(OFFSET('Sanitation Data'!$H$12,0,10*ROW('Sanitation Data'!H84))),DM90="",ISNUMBER(OFFSET('Sanitation Data'!$H$12,0,10*ROW('Sanitation Data'!H84)))),OFFSET('Sanitation Data'!$H$12,0,10*ROW('Sanitation Data'!H84)),NA())))</f>
        <v>#N/A</v>
      </c>
      <c r="AY90" s="134" t="e">
        <f ca="1">+IF(AND(ISNUMBER(OFFSET('Sanitation Data'!$H$13,0,10*ROW('Sanitation Data'!H84))),DN90="Yes"),OFFSET('Sanitation Data'!$H$13,0,10*ROW('Sanitation Data'!H84)),IF(AND(ISNUMBER(OFFSET('Sanitation Data'!$H$13,0,10*ROW('Sanitation Data'!H84))),DN90="No",ISNUMBER(OFFSET('Sanitation Data'!$H$13,0,10*ROW('Sanitation Data'!H84)))),CONCATENATE("[",ROUND(OFFSET('Sanitation Data'!$H$13,0,10*ROW('Sanitation Data'!H84)),0),"]"),IF(AND(ISNUMBER(OFFSET('Sanitation Data'!$H$13,0,10*ROW('Sanitation Data'!H84))),DN90="",ISNUMBER(OFFSET('Sanitation Data'!$H$13,0,10*ROW('Sanitation Data'!H84)))),OFFSET('Sanitation Data'!$H$13,0,10*ROW('Sanitation Data'!H84)),NA())))</f>
        <v>#N/A</v>
      </c>
      <c r="AZ90" s="135" t="e">
        <f ca="1">+IF(AND(ISNUMBER(OFFSET('Hygiene Data'!$C$6,0,10*ROW('Hygiene Data'!C84))),DO90="Yes"),OFFSET('Hygiene Data'!$C$6,0,10*ROW('Hygiene Data'!C84)),IF(AND(ISNUMBER(OFFSET('Hygiene Data'!$C$6,0,10*ROW('Hygiene Data'!C84))),DO90="No",ISNUMBER(OFFSET('Hygiene Data'!$C$6,0,10*ROW('Hygiene Data'!C84)))),CONCATENATE("[",ROUND(OFFSET('Hygiene Data'!$C$6,0,10*ROW('Hygiene Data'!C84)),0),"]"),IF(AND(ISNUMBER(OFFSET('Hygiene Data'!$C$6,0,10*ROW('Hygiene Data'!C84))),DO90="",ISNUMBER(OFFSET('Hygiene Data'!$C$6,0,10*ROW('Hygiene Data'!C84)))),OFFSET('Hygiene Data'!$C$6,0,10*ROW('Hygiene Data'!C84)),NA())))</f>
        <v>#N/A</v>
      </c>
      <c r="BA90" s="135" t="e">
        <f ca="1">+IF(AND(ISNUMBER(OFFSET('Hygiene Data'!$C$8,0,10*ROW('Hygiene Data'!C84))),DP90="Yes"),OFFSET('Hygiene Data'!$C$8,0,10*ROW('Hygiene Data'!C84)),IF(AND(ISNUMBER(OFFSET('Hygiene Data'!$C$8,0,10*ROW('Hygiene Data'!C84))),DP90="No",ISNUMBER(OFFSET('Hygiene Data'!$C$8,0,10*ROW('Hygiene Data'!C84)))),CONCATENATE("[",ROUND(OFFSET('Hygiene Data'!$C$8,0,10*ROW('Hygiene Data'!C84)),0),"]"),IF(AND(ISNUMBER(OFFSET('Hygiene Data'!$C$8,0,10*ROW('Hygiene Data'!C84))),DP90="",ISNUMBER(OFFSET('Hygiene Data'!$C$8,0,10*ROW('Hygiene Data'!C84)))),OFFSET('Hygiene Data'!$C$8,0,10*ROW('Hygiene Data'!C84)),NA())))</f>
        <v>#N/A</v>
      </c>
      <c r="BB90" s="135" t="e">
        <f ca="1">+IF(AND(ISNUMBER(OFFSET('Hygiene Data'!$C$10,0,10*ROW('Hygiene Data'!C84))),DQ90="Yes"),OFFSET('Hygiene Data'!$C$10,0,10*ROW('Hygiene Data'!C84)),IF(AND(ISNUMBER(OFFSET('Hygiene Data'!$C$10,0,10*ROW('Hygiene Data'!C84))),DQ90="No",ISNUMBER(OFFSET('Hygiene Data'!$C$10,0,10*ROW('Hygiene Data'!C84)))),CONCATENATE("[",ROUND(OFFSET('Hygiene Data'!$C$10,0,10*ROW('Hygiene Data'!C84)),0),"]"),IF(AND(ISNUMBER(OFFSET('Hygiene Data'!$C$10,0,10*ROW('Hygiene Data'!C84))),DQ90="",ISNUMBER(OFFSET('Hygiene Data'!$C$10,0,10*ROW('Hygiene Data'!C84)))),OFFSET('Hygiene Data'!$C$10,0,10*ROW('Hygiene Data'!C84)),NA())))</f>
        <v>#N/A</v>
      </c>
      <c r="BC90" s="135" t="e">
        <f ca="1">+IF(AND(ISNUMBER(OFFSET('Hygiene Data'!$D$6,0,10*ROW('Hygiene Data'!D84))),DR90="Yes"),OFFSET('Hygiene Data'!$D$6,0,10*ROW('Hygiene Data'!D84)),IF(AND(ISNUMBER(OFFSET('Hygiene Data'!$D$6,0,10*ROW('Hygiene Data'!D84))),DR90="No",ISNUMBER(OFFSET('Hygiene Data'!$D$6,0,10*ROW('Hygiene Data'!D84)))),CONCATENATE("[",ROUND(OFFSET('Hygiene Data'!$D$6,0,10*ROW('Hygiene Data'!D84)),0),"]"),IF(AND(ISNUMBER(OFFSET('Hygiene Data'!$D$6,0,10*ROW('Hygiene Data'!D84))),DR90="",ISNUMBER(OFFSET('Hygiene Data'!$D$6,0,10*ROW('Hygiene Data'!D84)))),OFFSET('Hygiene Data'!$D$6,0,10*ROW('Hygiene Data'!D84)),NA())))</f>
        <v>#N/A</v>
      </c>
      <c r="BD90" s="135" t="e">
        <f ca="1">+IF(AND(ISNUMBER(OFFSET('Hygiene Data'!$D$8,0,10*ROW('Hygiene Data'!D84))),DS90="Yes"),OFFSET('Hygiene Data'!$D$8,0,10*ROW('Hygiene Data'!D84)),IF(AND(ISNUMBER(OFFSET('Hygiene Data'!$D$8,0,10*ROW('Hygiene Data'!D84))),DS90="No",ISNUMBER(OFFSET('Hygiene Data'!$D$8,0,10*ROW('Hygiene Data'!D84)))),CONCATENATE("[",ROUND(OFFSET('Hygiene Data'!$D$8,0,10*ROW('Hygiene Data'!D84)),0),"]"),IF(AND(ISNUMBER(OFFSET('Hygiene Data'!$D$8,0,10*ROW('Hygiene Data'!D84))),DS90="",ISNUMBER(OFFSET('Hygiene Data'!$D$8,0,10*ROW('Hygiene Data'!D84)))),OFFSET('Hygiene Data'!$D$8,0,10*ROW('Hygiene Data'!D84)),NA())))</f>
        <v>#N/A</v>
      </c>
      <c r="BE90" s="135" t="e">
        <f ca="1">+IF(AND(ISNUMBER(OFFSET('Hygiene Data'!$D$10,0,10*ROW('Hygiene Data'!D84))),DT90="Yes"),OFFSET('Hygiene Data'!$D$10,0,10*ROW('Hygiene Data'!D84)),IF(AND(ISNUMBER(OFFSET('Hygiene Data'!$D$10,0,10*ROW('Hygiene Data'!D84))),DT90="No",ISNUMBER(OFFSET('Hygiene Data'!$D$10,0,10*ROW('Hygiene Data'!D84)))),CONCATENATE("[",ROUND(OFFSET('Hygiene Data'!$D$10,0,10*ROW('Hygiene Data'!D84)),0),"]"),IF(AND(ISNUMBER(OFFSET('Hygiene Data'!$D$10,0,10*ROW('Hygiene Data'!D84))),DT90="",ISNUMBER(OFFSET('Hygiene Data'!$D$10,0,10*ROW('Hygiene Data'!D84)))),OFFSET('Hygiene Data'!$D$10,0,10*ROW('Hygiene Data'!D84)),NA())))</f>
        <v>#N/A</v>
      </c>
      <c r="BF90" s="135" t="e">
        <f ca="1">+IF(AND(ISNUMBER(OFFSET('Hygiene Data'!$E$6,0,10*ROW('Hygiene Data'!E84))),DU90="Yes"),OFFSET('Hygiene Data'!$E$6,0,10*ROW('Hygiene Data'!E84)),IF(AND(ISNUMBER(OFFSET('Hygiene Data'!$E$6,0,10*ROW('Hygiene Data'!E84))),DU90="No",ISNUMBER(OFFSET('Hygiene Data'!$E$6,0,10*ROW('Hygiene Data'!E84)))),CONCATENATE("[",ROUND(OFFSET('Hygiene Data'!$E$6,0,10*ROW('Hygiene Data'!E84)),0),"]"),IF(AND(ISNUMBER(OFFSET('Hygiene Data'!$E$6,0,10*ROW('Hygiene Data'!E84))),DU90="",ISNUMBER(OFFSET('Hygiene Data'!$E$6,0,10*ROW('Hygiene Data'!E84)))),OFFSET('Hygiene Data'!$E$6,0,10*ROW('Hygiene Data'!E84)),NA())))</f>
        <v>#N/A</v>
      </c>
      <c r="BG90" s="135" t="e">
        <f ca="1">+IF(AND(ISNUMBER(OFFSET('Hygiene Data'!$E$8,0,10*ROW('Hygiene Data'!E84))),DV90="Yes"),OFFSET('Hygiene Data'!$E$8,0,10*ROW('Hygiene Data'!E84)),IF(AND(ISNUMBER(OFFSET('Hygiene Data'!$E$8,0,10*ROW('Hygiene Data'!E84))),DV90="No",ISNUMBER(OFFSET('Hygiene Data'!$E$8,0,10*ROW('Hygiene Data'!E84)))),CONCATENATE("[",ROUND(OFFSET('Hygiene Data'!$E$8,0,10*ROW('Hygiene Data'!E84)),0),"]"),IF(AND(ISNUMBER(OFFSET('Hygiene Data'!$E$8,0,10*ROW('Hygiene Data'!E84))),DV90="",ISNUMBER(OFFSET('Hygiene Data'!$E$8,0,10*ROW('Hygiene Data'!E84)))),OFFSET('Hygiene Data'!$E$8,0,10*ROW('Hygiene Data'!E84)),NA())))</f>
        <v>#N/A</v>
      </c>
      <c r="BH90" s="135" t="e">
        <f ca="1">+IF(AND(ISNUMBER(OFFSET('Hygiene Data'!$E$10,0,10*ROW('Hygiene Data'!E84))),DW90="Yes"),OFFSET('Hygiene Data'!$E$10,0,10*ROW('Hygiene Data'!E84)),IF(AND(ISNUMBER(OFFSET('Hygiene Data'!$E$10,0,10*ROW('Hygiene Data'!E84))),DW90="No",ISNUMBER(OFFSET('Hygiene Data'!$E$10,0,10*ROW('Hygiene Data'!E84)))),CONCATENATE("[",ROUND(OFFSET('Hygiene Data'!$E$10,0,10*ROW('Hygiene Data'!E84)),0),"]"),IF(AND(ISNUMBER(OFFSET('Hygiene Data'!$E$10,0,10*ROW('Hygiene Data'!E84))),DW90="",ISNUMBER(OFFSET('Hygiene Data'!$E$10,0,10*ROW('Hygiene Data'!E84)))),OFFSET('Hygiene Data'!$E$10,0,10*ROW('Hygiene Data'!E84)),NA())))</f>
        <v>#N/A</v>
      </c>
      <c r="BI90" s="135" t="e">
        <f ca="1">+IF(AND(ISNUMBER(OFFSET('Hygiene Data'!$F$6,0,10*ROW('Hygiene Data'!F84))),DX90="Yes"),OFFSET('Hygiene Data'!$F$6,0,10*ROW('Hygiene Data'!F84)),IF(AND(ISNUMBER(OFFSET('Hygiene Data'!$F$6,0,10*ROW('Hygiene Data'!F84))),DX90="No",ISNUMBER(OFFSET('Hygiene Data'!$F$6,0,10*ROW('Hygiene Data'!F84)))),CONCATENATE("[",ROUND(OFFSET('Hygiene Data'!$F$6,0,10*ROW('Hygiene Data'!F84)),0),"]"),IF(AND(ISNUMBER(OFFSET('Hygiene Data'!$F$6,0,10*ROW('Hygiene Data'!F84))),DX90="",ISNUMBER(OFFSET('Hygiene Data'!$F$6,0,10*ROW('Hygiene Data'!F84)))),OFFSET('Hygiene Data'!$F$6,0,10*ROW('Hygiene Data'!F84)),NA())))</f>
        <v>#N/A</v>
      </c>
      <c r="BJ90" s="135" t="e">
        <f ca="1">+IF(AND(ISNUMBER(OFFSET('Hygiene Data'!$F$8,0,10*ROW('Hygiene Data'!F84))),DY90="Yes"),OFFSET('Hygiene Data'!$F$8,0,10*ROW('Hygiene Data'!F84)),IF(AND(ISNUMBER(OFFSET('Hygiene Data'!$F$8,0,10*ROW('Hygiene Data'!F84))),DY90="No",ISNUMBER(OFFSET('Hygiene Data'!$F$8,0,10*ROW('Hygiene Data'!F84)))),CONCATENATE("[",ROUND(OFFSET('Hygiene Data'!$F$8,0,10*ROW('Hygiene Data'!F84)),0),"]"),IF(AND(ISNUMBER(OFFSET('Hygiene Data'!$F$8,0,10*ROW('Hygiene Data'!F84))),DY90="",ISNUMBER(OFFSET('Hygiene Data'!$F$8,0,10*ROW('Hygiene Data'!F84)))),OFFSET('Hygiene Data'!$F$8,0,10*ROW('Hygiene Data'!F84)),NA())))</f>
        <v>#N/A</v>
      </c>
      <c r="BK90" s="135" t="e">
        <f ca="1">+IF(AND(ISNUMBER(OFFSET('Hygiene Data'!$F$10,0,10*ROW('Hygiene Data'!F84))),DZ90="Yes"),OFFSET('Hygiene Data'!$F$10,0,10*ROW('Hygiene Data'!F84)),IF(AND(ISNUMBER(OFFSET('Hygiene Data'!$F$10,0,10*ROW('Hygiene Data'!F84))),DZ90="No",ISNUMBER(OFFSET('Hygiene Data'!$F$10,0,10*ROW('Hygiene Data'!F84)))),CONCATENATE("[",ROUND(OFFSET('Hygiene Data'!$F$10,0,10*ROW('Hygiene Data'!F84)),0),"]"),IF(AND(ISNUMBER(OFFSET('Hygiene Data'!$F$10,0,10*ROW('Hygiene Data'!F84))),DZ90="",ISNUMBER(OFFSET('Hygiene Data'!$F$10,0,10*ROW('Hygiene Data'!F84)))),OFFSET('Hygiene Data'!$F$10,0,10*ROW('Hygiene Data'!F84)),NA())))</f>
        <v>#N/A</v>
      </c>
      <c r="BL90" s="135" t="e">
        <f ca="1">+IF(AND(ISNUMBER(OFFSET('Hygiene Data'!$G$6,0,10*ROW('Hygiene Data'!G84))),EA90="Yes"),OFFSET('Hygiene Data'!$G$6,0,10*ROW('Hygiene Data'!G84)),IF(AND(ISNUMBER(OFFSET('Hygiene Data'!$G$6,0,10*ROW('Hygiene Data'!G84))),EA90="No",ISNUMBER(OFFSET('Hygiene Data'!$G$6,0,10*ROW('Hygiene Data'!G84)))),CONCATENATE("[",ROUND(OFFSET('Hygiene Data'!$G$6,0,10*ROW('Hygiene Data'!G84)),0),"]"),IF(AND(ISNUMBER(OFFSET('Hygiene Data'!$G$6,0,10*ROW('Hygiene Data'!G84))),EA90="",ISNUMBER(OFFSET('Hygiene Data'!$G$6,0,10*ROW('Hygiene Data'!G84)))),OFFSET('Hygiene Data'!$G$6,0,10*ROW('Hygiene Data'!G84)),NA())))</f>
        <v>#N/A</v>
      </c>
      <c r="BM90" s="135" t="e">
        <f ca="1">+IF(AND(ISNUMBER(OFFSET('Hygiene Data'!$G$8,0,10*ROW('Hygiene Data'!G84))),EB90="Yes"),OFFSET('Hygiene Data'!$G$8,0,10*ROW('Hygiene Data'!G84)),IF(AND(ISNUMBER(OFFSET('Hygiene Data'!$G$8,0,10*ROW('Hygiene Data'!G84))),EB90="No",ISNUMBER(OFFSET('Hygiene Data'!$G$8,0,10*ROW('Hygiene Data'!G84)))),CONCATENATE("[",ROUND(OFFSET('Hygiene Data'!$G$8,0,10*ROW('Hygiene Data'!G84)),0),"]"),IF(AND(ISNUMBER(OFFSET('Hygiene Data'!$G$8,0,10*ROW('Hygiene Data'!G84))),EB90="",ISNUMBER(OFFSET('Hygiene Data'!$G$8,0,10*ROW('Hygiene Data'!G84)))),OFFSET('Hygiene Data'!$G$8,0,10*ROW('Hygiene Data'!G84)),NA())))</f>
        <v>#N/A</v>
      </c>
      <c r="BN90" s="135" t="e">
        <f ca="1">+IF(AND(ISNUMBER(OFFSET('Hygiene Data'!$G$10,0,10*ROW('Hygiene Data'!G84))),EC90="Yes"),OFFSET('Hygiene Data'!$G$10,0,10*ROW('Hygiene Data'!G84)),IF(AND(ISNUMBER(OFFSET('Hygiene Data'!$G$10,0,10*ROW('Hygiene Data'!G84))),EC90="No",ISNUMBER(OFFSET('Hygiene Data'!$G$10,0,10*ROW('Hygiene Data'!G84)))),CONCATENATE("[",ROUND(OFFSET('Hygiene Data'!$G$10,0,10*ROW('Hygiene Data'!G84)),0),"]"),IF(AND(ISNUMBER(OFFSET('Hygiene Data'!$G$10,0,10*ROW('Hygiene Data'!G84))),EC90="",ISNUMBER(OFFSET('Hygiene Data'!$G$10,0,10*ROW('Hygiene Data'!G84)))),OFFSET('Hygiene Data'!$G$10,0,10*ROW('Hygiene Data'!G84)),NA())))</f>
        <v>#N/A</v>
      </c>
      <c r="BO90" s="135" t="e">
        <f ca="1">+IF(AND(ISNUMBER(OFFSET('Hygiene Data'!$H$6,0,10*ROW('Hygiene Data'!H84))),ED90="Yes"),OFFSET('Hygiene Data'!$H$6,0,10*ROW('Hygiene Data'!H84)),IF(AND(ISNUMBER(OFFSET('Hygiene Data'!$H$6,0,10*ROW('Hygiene Data'!H84))),ED90="No",ISNUMBER(OFFSET('Hygiene Data'!$H$6,0,10*ROW('Hygiene Data'!H84)))),CONCATENATE("[",ROUND(OFFSET('Hygiene Data'!$H$6,0,10*ROW('Hygiene Data'!H84)),0),"]"),IF(AND(ISNUMBER(OFFSET('Hygiene Data'!$H$6,0,10*ROW('Hygiene Data'!H84))),ED90="",ISNUMBER(OFFSET('Hygiene Data'!$H$6,0,10*ROW('Hygiene Data'!H84)))),OFFSET('Hygiene Data'!$H$6,0,10*ROW('Hygiene Data'!H84)),NA())))</f>
        <v>#N/A</v>
      </c>
      <c r="BP90" s="135" t="e">
        <f ca="1">+IF(AND(ISNUMBER(OFFSET('Hygiene Data'!$H$8,0,10*ROW('Hygiene Data'!H84))),EE90="Yes"),OFFSET('Hygiene Data'!$H$8,0,10*ROW('Hygiene Data'!H84)),IF(AND(ISNUMBER(OFFSET('Hygiene Data'!$H$8,0,10*ROW('Hygiene Data'!H84))),EE90="No",ISNUMBER(OFFSET('Hygiene Data'!$H$8,0,10*ROW('Hygiene Data'!H84)))),CONCATENATE("[",ROUND(OFFSET('Hygiene Data'!$H$8,0,10*ROW('Hygiene Data'!H84)),0),"]"),IF(AND(ISNUMBER(OFFSET('Hygiene Data'!$H$8,0,10*ROW('Hygiene Data'!H84))),EE90="",ISNUMBER(OFFSET('Hygiene Data'!$H$8,0,10*ROW('Hygiene Data'!H84)))),OFFSET('Hygiene Data'!$H$8,0,10*ROW('Hygiene Data'!H84)),NA())))</f>
        <v>#N/A</v>
      </c>
      <c r="BQ90" s="135" t="e">
        <f ca="1">+IF(AND(ISNUMBER(OFFSET('Hygiene Data'!$H$10,0,10*ROW('Hygiene Data'!H84))),EF90="Yes"),OFFSET('Hygiene Data'!$H$10,0,10*ROW('Hygiene Data'!H84)),IF(AND(ISNUMBER(OFFSET('Hygiene Data'!$H$10,0,10*ROW('Hygiene Data'!H84))),EF90="No",ISNUMBER(OFFSET('Hygiene Data'!$H$10,0,10*ROW('Hygiene Data'!H84)))),CONCATENATE("[",ROUND(OFFSET('Hygiene Data'!$H$10,0,10*ROW('Hygiene Data'!H84)),0),"]"),IF(AND(ISNUMBER(OFFSET('Hygiene Data'!$H$10,0,10*ROW('Hygiene Data'!H84))),EF90="",ISNUMBER(OFFSET('Hygiene Data'!$H$10,0,10*ROW('Hygiene Data'!H84)))),OFFSET('Hygiene Data'!$H$10,0,10*ROW('Hygiene Data'!H84)),NA())))</f>
        <v>#N/A</v>
      </c>
      <c r="BS90" s="34" t="str">
        <f ca="1">+IF(OFFSET('Water Data'!$C$28,0,10*ROW('Water Data'!C84))="","",OFFSET('Water Data'!$C$28,0,10*ROW('Water Data'!C84)))</f>
        <v/>
      </c>
      <c r="BT90" s="34" t="str">
        <f ca="1">+IF(OFFSET('Water Data'!$C$29,0,10*ROW('Water Data'!C84))="","",OFFSET('Water Data'!$C$29,0,10*ROW('Water Data'!C84)))</f>
        <v/>
      </c>
      <c r="BU90" s="34" t="str">
        <f ca="1">+IF(OFFSET('Water Data'!$C$30,0,10*ROW('Water Data'!C84))="","",OFFSET('Water Data'!$C$30,0,10*ROW('Water Data'!C84)))</f>
        <v/>
      </c>
      <c r="BV90" s="34" t="str">
        <f ca="1">+IF(OFFSET('Water Data'!$D$28,0,10*ROW('Water Data'!D84))="","",OFFSET('Water Data'!$D$28,0,10*ROW('Water Data'!D84)))</f>
        <v/>
      </c>
      <c r="BW90" s="34" t="str">
        <f ca="1">+IF(OFFSET('Water Data'!$D$29,0,10*ROW('Water Data'!D84))="","",OFFSET('Water Data'!$D$29,0,10*ROW('Water Data'!D84)))</f>
        <v/>
      </c>
      <c r="BX90" s="34" t="str">
        <f ca="1">+IF(OFFSET('Water Data'!$D$30,0,10*ROW('Water Data'!D84))="","",OFFSET('Water Data'!$D$30,0,10*ROW('Water Data'!D84)))</f>
        <v/>
      </c>
      <c r="BY90" s="34" t="str">
        <f ca="1">+IF(OFFSET('Water Data'!$E$28,0,10*ROW('Water Data'!E84))="","",OFFSET('Water Data'!$E$28,0,10*ROW('Water Data'!E84)))</f>
        <v/>
      </c>
      <c r="BZ90" s="34" t="str">
        <f ca="1">+IF(OFFSET('Water Data'!$E$29,0,10*ROW('Water Data'!E84))="","",OFFSET('Water Data'!$E$29,0,10*ROW('Water Data'!E84)))</f>
        <v/>
      </c>
      <c r="CA90" s="34" t="str">
        <f ca="1">+IF(OFFSET('Water Data'!$E$30,0,10*ROW('Water Data'!E84))="","",OFFSET('Water Data'!$E$30,0,10*ROW('Water Data'!E84)))</f>
        <v/>
      </c>
      <c r="CB90" s="34" t="str">
        <f ca="1">+IF(OFFSET('Water Data'!$F$28,0,10*ROW('Water Data'!F84))="","",OFFSET('Water Data'!$F$28,0,10*ROW('Water Data'!F84)))</f>
        <v/>
      </c>
      <c r="CC90" s="34" t="str">
        <f ca="1">+IF(OFFSET('Water Data'!$F$29,0,10*ROW('Water Data'!F84))="","",OFFSET('Water Data'!$F$29,0,10*ROW('Water Data'!F84)))</f>
        <v/>
      </c>
      <c r="CD90" s="34" t="str">
        <f ca="1">+IF(OFFSET('Water Data'!$F$30,0,10*ROW('Water Data'!F84))="","",OFFSET('Water Data'!$F$30,0,10*ROW('Water Data'!F84)))</f>
        <v/>
      </c>
      <c r="CE90" s="34" t="str">
        <f ca="1">+IF(OFFSET('Water Data'!$G$28,0,10*ROW('Water Data'!G84))="","",OFFSET('Water Data'!$G$28,0,10*ROW('Water Data'!G84)))</f>
        <v/>
      </c>
      <c r="CF90" s="34" t="str">
        <f ca="1">+IF(OFFSET('Water Data'!$G$29,0,10*ROW('Water Data'!G84))="","",OFFSET('Water Data'!$G$29,0,10*ROW('Water Data'!G84)))</f>
        <v/>
      </c>
      <c r="CG90" s="34" t="str">
        <f ca="1">+IF(OFFSET('Water Data'!$G$30,0,10*ROW('Water Data'!G84))="","",OFFSET('Water Data'!$G$30,0,10*ROW('Water Data'!G84)))</f>
        <v/>
      </c>
      <c r="CH90" s="34" t="str">
        <f ca="1">+IF(OFFSET('Water Data'!$H$28,0,10*ROW('Water Data'!H84))="","",OFFSET('Water Data'!$H$28,0,10*ROW('Water Data'!H84)))</f>
        <v/>
      </c>
      <c r="CI90" s="34" t="str">
        <f ca="1">+IF(OFFSET('Water Data'!$H$29,0,10*ROW('Water Data'!H84))="","",OFFSET('Water Data'!$H$29,0,10*ROW('Water Data'!H84)))</f>
        <v/>
      </c>
      <c r="CJ90" s="34" t="str">
        <f ca="1">+IF(OFFSET('Water Data'!$H$30,0,10*ROW('Water Data'!H84))="","",OFFSET('Water Data'!$H$30,0,10*ROW('Water Data'!H84)))</f>
        <v/>
      </c>
      <c r="CK90" s="34" t="str">
        <f ca="1">+IF(OFFSET('Sanitation Data'!$C$29,0,10*ROW('Sanitation Data'!C84))="","",OFFSET('Sanitation Data'!$C$29,0,10*ROW('Sanitation Data'!C84)))</f>
        <v/>
      </c>
      <c r="CL90" s="34" t="str">
        <f ca="1">+IF(OFFSET('Sanitation Data'!$C$30,0,10*ROW('Sanitation Data'!C84))="","",OFFSET('Sanitation Data'!$C$30,0,10*ROW('Sanitation Data'!C84)))</f>
        <v/>
      </c>
      <c r="CM90" s="34" t="str">
        <f ca="1">+IF(OFFSET('Sanitation Data'!$C$31,0,10*ROW('Sanitation Data'!C84))="","",OFFSET('Sanitation Data'!$C$31,0,10*ROW('Sanitation Data'!C84)))</f>
        <v/>
      </c>
      <c r="CN90" s="34" t="str">
        <f ca="1">+IF(OFFSET('Sanitation Data'!$C$32,0,10*ROW('Sanitation Data'!C84))="","",OFFSET('Sanitation Data'!$C$32,0,10*ROW('Sanitation Data'!C84)))</f>
        <v/>
      </c>
      <c r="CO90" s="34" t="str">
        <f ca="1">+IF(OFFSET('Sanitation Data'!$C$33,0,10*ROW('Sanitation Data'!C84))="","",OFFSET('Sanitation Data'!$C$33,0,10*ROW('Sanitation Data'!C84)))</f>
        <v/>
      </c>
      <c r="CP90" s="34" t="str">
        <f ca="1">+IF(OFFSET('Sanitation Data'!$D$29,0,10*ROW('Sanitation Data'!D84))="","",OFFSET('Sanitation Data'!$D$29,0,10*ROW('Sanitation Data'!D84)))</f>
        <v/>
      </c>
      <c r="CQ90" s="34" t="str">
        <f ca="1">+IF(OFFSET('Sanitation Data'!$D$30,0,10*ROW('Sanitation Data'!D84))="","",OFFSET('Sanitation Data'!$D$30,0,10*ROW('Sanitation Data'!D84)))</f>
        <v/>
      </c>
      <c r="CR90" s="34" t="str">
        <f ca="1">+IF(OFFSET('Sanitation Data'!$D$31,0,10*ROW('Sanitation Data'!D84))="","",OFFSET('Sanitation Data'!$D$31,0,10*ROW('Sanitation Data'!D84)))</f>
        <v/>
      </c>
      <c r="CS90" s="34" t="str">
        <f ca="1">+IF(OFFSET('Sanitation Data'!$D$32,0,10*ROW('Sanitation Data'!D84))="","",OFFSET('Sanitation Data'!$D$32,0,10*ROW('Sanitation Data'!D84)))</f>
        <v/>
      </c>
      <c r="CT90" s="34" t="str">
        <f ca="1">+IF(OFFSET('Sanitation Data'!$D$33,0,10*ROW('Sanitation Data'!D84))="","",OFFSET('Sanitation Data'!$D$33,0,10*ROW('Sanitation Data'!D84)))</f>
        <v/>
      </c>
      <c r="CU90" s="34" t="str">
        <f ca="1">+IF(OFFSET('Sanitation Data'!$E$29,0,10*ROW('Sanitation Data'!E84))="","",OFFSET('Sanitation Data'!$E$29,0,10*ROW('Sanitation Data'!E84)))</f>
        <v/>
      </c>
      <c r="CV90" s="34" t="str">
        <f ca="1">+IF(OFFSET('Sanitation Data'!$E$30,0,10*ROW('Sanitation Data'!E84))="","",OFFSET('Sanitation Data'!$E$30,0,10*ROW('Sanitation Data'!E84)))</f>
        <v/>
      </c>
      <c r="CW90" s="34" t="str">
        <f ca="1">+IF(OFFSET('Sanitation Data'!$E$31,0,10*ROW('Sanitation Data'!E84))="","",OFFSET('Sanitation Data'!$E$31,0,10*ROW('Sanitation Data'!E84)))</f>
        <v/>
      </c>
      <c r="CX90" s="34" t="str">
        <f ca="1">+IF(OFFSET('Sanitation Data'!$E$32,0,10*ROW('Sanitation Data'!E84))="","",OFFSET('Sanitation Data'!$E$32,0,10*ROW('Sanitation Data'!E84)))</f>
        <v/>
      </c>
      <c r="CY90" s="34" t="str">
        <f ca="1">+IF(OFFSET('Sanitation Data'!$E$33,0,10*ROW('Sanitation Data'!E84))="","",OFFSET('Sanitation Data'!$E$33,0,10*ROW('Sanitation Data'!E84)))</f>
        <v/>
      </c>
      <c r="CZ90" s="34" t="str">
        <f ca="1">+IF(OFFSET('Sanitation Data'!$F$29,0,10*ROW('Sanitation Data'!F84))="","",OFFSET('Sanitation Data'!$F$29,0,10*ROW('Sanitation Data'!F84)))</f>
        <v/>
      </c>
      <c r="DA90" s="34" t="str">
        <f ca="1">+IF(OFFSET('Sanitation Data'!$F$30,0,10*ROW('Sanitation Data'!F84))="","",OFFSET('Sanitation Data'!$F$30,0,10*ROW('Sanitation Data'!F84)))</f>
        <v/>
      </c>
      <c r="DB90" s="34" t="str">
        <f ca="1">+IF(OFFSET('Sanitation Data'!$F$31,0,10*ROW('Sanitation Data'!F84))="","",OFFSET('Sanitation Data'!$F$31,0,10*ROW('Sanitation Data'!F84)))</f>
        <v/>
      </c>
      <c r="DC90" s="34" t="str">
        <f ca="1">+IF(OFFSET('Sanitation Data'!$F$32,0,10*ROW('Sanitation Data'!F84))="","",OFFSET('Sanitation Data'!$F$32,0,10*ROW('Sanitation Data'!F84)))</f>
        <v/>
      </c>
      <c r="DD90" s="34" t="str">
        <f ca="1">+IF(OFFSET('Sanitation Data'!$F$33,0,10*ROW('Sanitation Data'!F84))="","",OFFSET('Sanitation Data'!$F$33,0,10*ROW('Sanitation Data'!F84)))</f>
        <v/>
      </c>
      <c r="DE90" s="34" t="str">
        <f ca="1">+IF(OFFSET('Sanitation Data'!$G$29,0,10*ROW('Sanitation Data'!G84))="","",OFFSET('Sanitation Data'!$G$29,0,10*ROW('Sanitation Data'!G84)))</f>
        <v/>
      </c>
      <c r="DF90" s="34" t="str">
        <f ca="1">+IF(OFFSET('Sanitation Data'!$G$30,0,10*ROW('Sanitation Data'!G84))="","",OFFSET('Sanitation Data'!$G$30,0,10*ROW('Sanitation Data'!G84)))</f>
        <v/>
      </c>
      <c r="DG90" s="34" t="str">
        <f ca="1">+IF(OFFSET('Sanitation Data'!$G$31,0,10*ROW('Sanitation Data'!G84))="","",OFFSET('Sanitation Data'!$G$31,0,10*ROW('Sanitation Data'!G84)))</f>
        <v/>
      </c>
      <c r="DH90" s="34" t="str">
        <f ca="1">+IF(OFFSET('Sanitation Data'!$G$32,0,10*ROW('Sanitation Data'!G84))="","",OFFSET('Sanitation Data'!$G$32,0,10*ROW('Sanitation Data'!G84)))</f>
        <v/>
      </c>
      <c r="DI90" s="34" t="str">
        <f ca="1">+IF(OFFSET('Sanitation Data'!$G$33,0,10*ROW('Sanitation Data'!G84))="","",OFFSET('Sanitation Data'!$G$33,0,10*ROW('Sanitation Data'!G84)))</f>
        <v/>
      </c>
      <c r="DJ90" s="34" t="str">
        <f ca="1">+IF(OFFSET('Sanitation Data'!$H$29,0,10*ROW('Sanitation Data'!H84))="","",OFFSET('Sanitation Data'!$H$29,0,10*ROW('Sanitation Data'!H84)))</f>
        <v/>
      </c>
      <c r="DK90" s="34" t="str">
        <f ca="1">+IF(OFFSET('Sanitation Data'!$H$30,0,10*ROW('Sanitation Data'!H84))="","",OFFSET('Sanitation Data'!$H$30,0,10*ROW('Sanitation Data'!H84)))</f>
        <v/>
      </c>
      <c r="DL90" s="34" t="str">
        <f ca="1">+IF(OFFSET('Sanitation Data'!$H$31,0,10*ROW('Sanitation Data'!H84))="","",OFFSET('Sanitation Data'!$H$31,0,10*ROW('Sanitation Data'!H84)))</f>
        <v/>
      </c>
      <c r="DM90" s="34" t="str">
        <f ca="1">+IF(OFFSET('Sanitation Data'!$H$32,0,10*ROW('Sanitation Data'!H84))="","",OFFSET('Sanitation Data'!$H$32,0,10*ROW('Sanitation Data'!H84)))</f>
        <v/>
      </c>
      <c r="DN90" s="34" t="str">
        <f ca="1">+IF(OFFSET('Sanitation Data'!$H$33,0,10*ROW('Sanitation Data'!H84))="","",OFFSET('Sanitation Data'!$H$33,0,10*ROW('Sanitation Data'!H84)))</f>
        <v/>
      </c>
      <c r="DO90" s="34" t="str">
        <f ca="1">+IF(OFFSET('Hygiene Data'!$C$12,0,10*ROW('Hygiene Data'!C84))="","",OFFSET('Hygiene Data'!$C$12,0,10*ROW('Hygiene Data'!C84)))</f>
        <v/>
      </c>
      <c r="DP90" s="34" t="str">
        <f ca="1">+IF(OFFSET('Hygiene Data'!$C$13,0,10*ROW('Hygiene Data'!C84))="","",OFFSET('Hygiene Data'!$C$13,0,10*ROW('Hygiene Data'!C84)))</f>
        <v/>
      </c>
      <c r="DQ90" s="34" t="str">
        <f ca="1">+IF(OFFSET('Hygiene Data'!$C$14,0,10*ROW('Hygiene Data'!C84))="","",OFFSET('Hygiene Data'!$C$14,0,10*ROW('Hygiene Data'!C84)))</f>
        <v/>
      </c>
      <c r="DR90" s="34" t="str">
        <f ca="1">+IF(OFFSET('Hygiene Data'!$D$12,0,10*ROW('Hygiene Data'!D84))="","",OFFSET('Hygiene Data'!$D$12,0,10*ROW('Hygiene Data'!D84)))</f>
        <v/>
      </c>
      <c r="DS90" s="34" t="str">
        <f ca="1">+IF(OFFSET('Hygiene Data'!$D$13,0,10*ROW('Hygiene Data'!D84))="","",OFFSET('Hygiene Data'!$D$13,0,10*ROW('Hygiene Data'!D84)))</f>
        <v/>
      </c>
      <c r="DT90" s="34" t="str">
        <f ca="1">+IF(OFFSET('Hygiene Data'!$D$14,0,10*ROW('Hygiene Data'!D84))="","",OFFSET('Hygiene Data'!$D$14,0,10*ROW('Hygiene Data'!D84)))</f>
        <v/>
      </c>
      <c r="DU90" s="34" t="str">
        <f ca="1">+IF(OFFSET('Hygiene Data'!$E$12,0,10*ROW('Hygiene Data'!E84))="","",OFFSET('Hygiene Data'!$E$12,0,10*ROW('Hygiene Data'!E84)))</f>
        <v/>
      </c>
      <c r="DV90" s="34" t="str">
        <f ca="1">+IF(OFFSET('Hygiene Data'!$E$13,0,10*ROW('Hygiene Data'!E84))="","",OFFSET('Hygiene Data'!$E$13,0,10*ROW('Hygiene Data'!E84)))</f>
        <v/>
      </c>
      <c r="DW90" s="34" t="str">
        <f ca="1">+IF(OFFSET('Hygiene Data'!$E$14,0,10*ROW('Hygiene Data'!E84))="","",OFFSET('Hygiene Data'!$E$14,0,10*ROW('Hygiene Data'!E84)))</f>
        <v/>
      </c>
      <c r="DX90" s="34" t="str">
        <f ca="1">+IF(OFFSET('Hygiene Data'!$F$12,0,10*ROW('Hygiene Data'!F84))="","",OFFSET('Hygiene Data'!$F$12,0,10*ROW('Hygiene Data'!F84)))</f>
        <v/>
      </c>
      <c r="DY90" s="34" t="str">
        <f ca="1">+IF(OFFSET('Hygiene Data'!$F$13,0,10*ROW('Hygiene Data'!F84))="","",OFFSET('Hygiene Data'!$F$13,0,10*ROW('Hygiene Data'!F84)))</f>
        <v/>
      </c>
      <c r="DZ90" s="34" t="str">
        <f ca="1">+IF(OFFSET('Hygiene Data'!$F$14,0,10*ROW('Hygiene Data'!F84))="","",OFFSET('Hygiene Data'!$F$14,0,10*ROW('Hygiene Data'!F84)))</f>
        <v/>
      </c>
      <c r="EA90" s="34" t="str">
        <f ca="1">+IF(OFFSET('Hygiene Data'!$G$12,0,10*ROW('Hygiene Data'!G84))="","",OFFSET('Hygiene Data'!$G$12,0,10*ROW('Hygiene Data'!G84)))</f>
        <v/>
      </c>
      <c r="EB90" s="34" t="str">
        <f ca="1">+IF(OFFSET('Hygiene Data'!$G$13,0,10*ROW('Hygiene Data'!G84))="","",OFFSET('Hygiene Data'!$G$13,0,10*ROW('Hygiene Data'!G84)))</f>
        <v/>
      </c>
      <c r="EC90" s="34" t="str">
        <f ca="1">+IF(OFFSET('Hygiene Data'!$G$14,0,10*ROW('Hygiene Data'!G84))="","",OFFSET('Hygiene Data'!$G$14,0,10*ROW('Hygiene Data'!G84)))</f>
        <v/>
      </c>
      <c r="ED90" s="34" t="str">
        <f ca="1">+IF(OFFSET('Hygiene Data'!$H$12,0,10*ROW('Hygiene Data'!H84))="","",OFFSET('Hygiene Data'!$H$12,0,10*ROW('Hygiene Data'!H84)))</f>
        <v/>
      </c>
      <c r="EE90" s="34" t="str">
        <f ca="1">+IF(OFFSET('Hygiene Data'!$H$13,0,10*ROW('Hygiene Data'!H84))="","",OFFSET('Hygiene Data'!$H$13,0,10*ROW('Hygiene Data'!H84)))</f>
        <v/>
      </c>
      <c r="EF90" s="34" t="str">
        <f ca="1">+IF(OFFSET('Hygiene Data'!$H$14,0,10*ROW('Hygiene Data'!H84))="","",OFFSET('Hygiene Data'!$H$14,0,10*ROW('Hygiene Data'!H84)))</f>
        <v/>
      </c>
    </row>
    <row r="91" spans="1:136" x14ac:dyDescent="0.2">
      <c r="A91" s="50" t="str">
        <f ca="1">+IF(OFFSET('Water Data'!$B$1,0,10*ROW('Water Data'!B88))="","",OFFSET('Water Data'!$B$1,0,10*ROW('Water Data'!B88)))</f>
        <v/>
      </c>
      <c r="B91" s="50" t="str">
        <f ca="1">+IF(OFFSET('Water Data'!$A$3,0,10*ROW('Water Data'!A88))="","",OFFSET('Water Data'!$A$3,0,10*ROW('Water Data'!A88)))</f>
        <v/>
      </c>
      <c r="C91" s="50" t="str">
        <f ca="1">+IF(OFFSET('Water Data'!$C$3,0,10*ROW('Water Data'!C88))="","",OFFSET('Water Data'!$C$3,0,10*ROW('Water Data'!C88)))</f>
        <v/>
      </c>
      <c r="D91" s="133" t="e">
        <f ca="1">+IF(AND(ISNUMBER(OFFSET('Water Data'!$C$5,0,10*ROW('Water Data'!C85))),BS91="Yes"),100-OFFSET('Water Data'!$C$5,0,10*ROW('Water Data'!C85)),IF(AND(ISNUMBER(OFFSET('Water Data'!$C$5,0,10*ROW('Water Data'!C85))),BS91="No",ISNUMBER(OFFSET('Water Data'!$C$5,0,10*ROW('Water Data'!C85)))),CONCATENATE("[",ROUND(100-OFFSET('Water Data'!$C$5,0,10*ROW('Water Data'!C85)),0),"]"),IF(AND(ISNUMBER(OFFSET('Water Data'!$C$5,0,10*ROW('Water Data'!C85))),BS91="",ISNUMBER(OFFSET('Water Data'!$C$5,0,10*ROW('Water Data'!C85)))),100-OFFSET('Water Data'!$C$5,0,10*ROW('Water Data'!C85)),NA())))</f>
        <v>#N/A</v>
      </c>
      <c r="E91" s="133" t="e">
        <f ca="1">+IF(AND(ISNUMBER(OFFSET('Water Data'!$C$7,0,10*ROW('Water Data'!D85))),BT91="Yes"),OFFSET('Water Data'!$C$7,0,10*ROW('Water Data'!C85)),IF(AND(ISNUMBER(OFFSET('Water Data'!$C$7,0,10*ROW('Water Data'!C85))),BT91="No",ISNUMBER(OFFSET('Water Data'!$C$7,0,10*ROW('Water Data'!C85)))),CONCATENATE("[",ROUND(OFFSET('Water Data'!$C$7,0,10*ROW('Water Data'!C85)),0),"]"),IF(AND(ISNUMBER(OFFSET('Water Data'!$C$7,0,10*ROW('Water Data'!C85))),BT91="",ISNUMBER(OFFSET('Water Data'!$C$7,0,10*ROW('Water Data'!C85)))),OFFSET('Water Data'!$C$7,0,10*ROW('Water Data'!C85)),NA())))</f>
        <v>#N/A</v>
      </c>
      <c r="F91" s="133" t="e">
        <f ca="1">+IF(AND(ISNUMBER(OFFSET('Water Data'!$C$10,0,10*ROW('Water Data'!C85))),BU91="Yes"),OFFSET('Water Data'!$C$10,0,10*ROW('Water Data'!C85)),IF(AND(ISNUMBER(OFFSET('Water Data'!$C$10,0,10*ROW('Water Data'!C85))),BU91="No",ISNUMBER(OFFSET('Water Data'!$C$10,0,10*ROW('Water Data'!C85)))),CONCATENATE("[",ROUND(OFFSET('Water Data'!$C$10,0,10*ROW('Water Data'!C85)),0),"]"),IF(AND(ISNUMBER(OFFSET('Water Data'!$C$10,0,10*ROW('Water Data'!C85))),BU91="",ISNUMBER(OFFSET('Water Data'!$C$10,0,10*ROW('Water Data'!C85)))),OFFSET('Water Data'!$C$10,0,10*ROW('Water Data'!C85)),NA())))</f>
        <v>#N/A</v>
      </c>
      <c r="G91" s="133" t="e">
        <f ca="1">+IF(AND(ISNUMBER(OFFSET('Water Data'!$D$5,0,10*ROW('Water Data'!D85))),BV91="Yes"),100-OFFSET('Water Data'!$D$5,0,10*ROW('Water Data'!D85)),IF(AND(ISNUMBER(OFFSET('Water Data'!$D$5,0,10*ROW('Water Data'!D85))),BV91="No",ISNUMBER(OFFSET('Water Data'!$D$5,0,10*ROW('Water Data'!D85)))),CONCATENATE("[",ROUND(100-OFFSET('Water Data'!$D$5,0,10*ROW('Water Data'!D85)),0),"]"),IF(AND(ISNUMBER(OFFSET('Water Data'!$D$5,0,10*ROW('Water Data'!D85))),BV91="",ISNUMBER(OFFSET('Water Data'!$D$5,0,10*ROW('Water Data'!D85)))),100-OFFSET('Water Data'!$D$5,0,10*ROW('Water Data'!D85)),NA())))</f>
        <v>#N/A</v>
      </c>
      <c r="H91" s="133" t="e">
        <f ca="1">+IF(AND(ISNUMBER(OFFSET('Water Data'!$D$7,0,10*ROW('Water Data'!D85))),BW91="Yes"),OFFSET('Water Data'!$D$7,0,10*ROW('Water Data'!D85)),IF(AND(ISNUMBER(OFFSET('Water Data'!$D$7,0,10*ROW('Water Data'!D85))),BW91="No",ISNUMBER(OFFSET('Water Data'!$D$7,0,10*ROW('Water Data'!D85)))),CONCATENATE("[",ROUND(OFFSET('Water Data'!$C$7,0,10*ROW('Water Data'!D85)),0),"]"),IF(AND(ISNUMBER(OFFSET('Water Data'!$D$7,0,10*ROW('Water Data'!D85))),BW91="",ISNUMBER(OFFSET('Water Data'!$D$7,0,10*ROW('Water Data'!D85)))),OFFSET('Water Data'!$D$7,0,10*ROW('Water Data'!D85)),NA())))</f>
        <v>#N/A</v>
      </c>
      <c r="I91" s="133" t="e">
        <f ca="1">+IF(AND(ISNUMBER(OFFSET('Water Data'!$D$10,0,10*ROW('Water Data'!D85))),BX91="Yes"),OFFSET('Water Data'!$D$10,0,10*ROW('Water Data'!D85)),IF(AND(ISNUMBER(OFFSET('Water Data'!$D$10,0,10*ROW('Water Data'!D85))),BX91="No",ISNUMBER(OFFSET('Water Data'!$D$10,0,10*ROW('Water Data'!D85)))),CONCATENATE("[",ROUND(OFFSET('Water Data'!$D$10,0,10*ROW('Water Data'!D85)),0),"]"),IF(AND(ISNUMBER(OFFSET('Water Data'!$D$10,0,10*ROW('Water Data'!D85))),BX91="",ISNUMBER(OFFSET('Water Data'!$D$10,0,10*ROW('Water Data'!D85)))),OFFSET('Water Data'!$D$10,0,10*ROW('Water Data'!D85)),NA())))</f>
        <v>#N/A</v>
      </c>
      <c r="J91" s="133" t="e">
        <f ca="1">+IF(AND(ISNUMBER(OFFSET('Water Data'!$E$5,0,10*ROW('Water Data'!E85))),BY91="Yes"),100-OFFSET('Water Data'!$E$5,0,10*ROW('Water Data'!E85)),IF(AND(ISNUMBER(OFFSET('Water Data'!$E$5,0,10*ROW('Water Data'!E85))),BY91="No",ISNUMBER(OFFSET('Water Data'!$E$5,0,10*ROW('Water Data'!E85)))),CONCATENATE("[",ROUND(100-OFFSET('Water Data'!$E$5,0,10*ROW('Water Data'!E85)),0),"]"),IF(AND(ISNUMBER(OFFSET('Water Data'!$E$5,0,10*ROW('Water Data'!E85))),BY91="",ISNUMBER(OFFSET('Water Data'!$E$5,0,10*ROW('Water Data'!E85)))),100-OFFSET('Water Data'!$E$5,0,10*ROW('Water Data'!E85)),NA())))</f>
        <v>#N/A</v>
      </c>
      <c r="K91" s="133" t="e">
        <f ca="1">+IF(AND(ISNUMBER(OFFSET('Water Data'!$E$7,0,10*ROW('Water Data'!E85))),BZ91="Yes"),OFFSET('Water Data'!$E$7,0,10*ROW('Water Data'!E85)),IF(AND(ISNUMBER(OFFSET('Water Data'!$E$7,0,10*ROW('Water Data'!E85))),BZ91="No",ISNUMBER(OFFSET('Water Data'!$E$7,0,10*ROW('Water Data'!E85)))),CONCATENATE("[",ROUND(OFFSET('Water Data'!$E$7,0,10*ROW('Water Data'!E85)),0),"]"),IF(AND(ISNUMBER(OFFSET('Water Data'!$E$7,0,10*ROW('Water Data'!E85))),BZ91="",ISNUMBER(OFFSET('Water Data'!$E$7,0,10*ROW('Water Data'!E85)))),OFFSET('Water Data'!$E$7,0,10*ROW('Water Data'!E85)),NA())))</f>
        <v>#N/A</v>
      </c>
      <c r="L91" s="133" t="e">
        <f ca="1">+IF(AND(ISNUMBER(OFFSET('Water Data'!$E$10,0,10*ROW('Water Data'!E85))),CA91="Yes"),OFFSET('Water Data'!$E$10,0,10*ROW('Water Data'!E85)),IF(AND(ISNUMBER(OFFSET('Water Data'!$E$10,0,10*ROW('Water Data'!E85))),CA91="No",ISNUMBER(OFFSET('Water Data'!$E$10,0,10*ROW('Water Data'!E85)))),CONCATENATE("[",ROUND(OFFSET('Water Data'!$E$10,0,10*ROW('Water Data'!E85)),0),"]"),IF(AND(ISNUMBER(OFFSET('Water Data'!$E$10,0,10*ROW('Water Data'!E85))),CA91="",ISNUMBER(OFFSET('Water Data'!$E$10,0,10*ROW('Water Data'!E85)))),OFFSET('Water Data'!$E$10,0,10*ROW('Water Data'!E85)),NA())))</f>
        <v>#N/A</v>
      </c>
      <c r="M91" s="133" t="e">
        <f ca="1">+IF(AND(ISNUMBER(OFFSET('Water Data'!$F$5,0,10*ROW('Water Data'!F85))),CB91="Yes"),100-OFFSET('Water Data'!$F$5,0,10*ROW('Water Data'!F85)),IF(AND(ISNUMBER(OFFSET('Water Data'!$F$5,0,10*ROW('Water Data'!F85))),CB91="No",ISNUMBER(OFFSET('Water Data'!$F$5,0,10*ROW('Water Data'!F85)))),CONCATENATE("[",ROUND(100-OFFSET('Water Data'!$F$5,0,10*ROW('Water Data'!F85)),0),"]"),IF(AND(ISNUMBER(OFFSET('Water Data'!$F$5,0,10*ROW('Water Data'!F85))),CB91="",ISNUMBER(OFFSET('Water Data'!$F$5,0,10*ROW('Water Data'!F85)))),100-OFFSET('Water Data'!$F$5,0,10*ROW('Water Data'!F85)),NA())))</f>
        <v>#N/A</v>
      </c>
      <c r="N91" s="133" t="e">
        <f ca="1">+IF(AND(ISNUMBER(OFFSET('Water Data'!$F$7,0,10*ROW('Water Data'!F85))),CC91="Yes"),OFFSET('Water Data'!$F$7,0,10*ROW('Water Data'!F85)),IF(AND(ISNUMBER(OFFSET('Water Data'!$F$7,0,10*ROW('Water Data'!F85))),CC91="No",ISNUMBER(OFFSET('Water Data'!$F$7,0,10*ROW('Water Data'!F85)))),CONCATENATE("[",ROUND(OFFSET('Water Data'!$F$7,0,10*ROW('Water Data'!F85)),0),"]"),IF(AND(ISNUMBER(OFFSET('Water Data'!$F$7,0,10*ROW('Water Data'!F85))),CC91="",ISNUMBER(OFFSET('Water Data'!$F$7,0,10*ROW('Water Data'!F85)))),OFFSET('Water Data'!$F$7,0,10*ROW('Water Data'!F85)),NA())))</f>
        <v>#N/A</v>
      </c>
      <c r="O91" s="133" t="e">
        <f ca="1">+IF(AND(ISNUMBER(OFFSET('Water Data'!$F$10,0,10*ROW('Water Data'!F85))),CD91="Yes"),OFFSET('Water Data'!$F$10,0,10*ROW('Water Data'!F85)),IF(AND(ISNUMBER(OFFSET('Water Data'!$F$10,0,10*ROW('Water Data'!F85))),CD91="No",ISNUMBER(OFFSET('Water Data'!$F$10,0,10*ROW('Water Data'!F85)))),CONCATENATE("[",ROUND(OFFSET('Water Data'!$F$10,0,10*ROW('Water Data'!F85)),0),"]"),IF(AND(ISNUMBER(OFFSET('Water Data'!$F$10,0,10*ROW('Water Data'!F85))),CD91="",ISNUMBER(OFFSET('Water Data'!$F$10,0,10*ROW('Water Data'!F85)))),OFFSET('Water Data'!$F$10,0,10*ROW('Water Data'!F85)),NA())))</f>
        <v>#N/A</v>
      </c>
      <c r="P91" s="133" t="e">
        <f ca="1">+IF(AND(ISNUMBER(OFFSET('Water Data'!$G$5,0,10*ROW('Water Data'!G85))),CE91="Yes"),100-OFFSET('Water Data'!$G$5,0,10*ROW('Water Data'!G85)),IF(AND(ISNUMBER(OFFSET('Water Data'!$G$5,0,10*ROW('Water Data'!G85))),CE91="No",ISNUMBER(OFFSET('Water Data'!$G$5,0,10*ROW('Water Data'!G85)))),CONCATENATE("[",ROUND(100-OFFSET('Water Data'!$G$5,0,10*ROW('Water Data'!G85)),0),"]"),IF(AND(ISNUMBER(OFFSET('Water Data'!$G$5,0,10*ROW('Water Data'!G85))),CE91="",ISNUMBER(OFFSET('Water Data'!$G$5,0,10*ROW('Water Data'!G85)))),100-OFFSET('Water Data'!$G$5,0,10*ROW('Water Data'!G85)),NA())))</f>
        <v>#N/A</v>
      </c>
      <c r="Q91" s="133" t="e">
        <f ca="1">+IF(AND(ISNUMBER(OFFSET('Water Data'!$G$7,0,10*ROW('Water Data'!G85))),CF91="Yes"),OFFSET('Water Data'!$G$7,0,10*ROW('Water Data'!G85)),IF(AND(ISNUMBER(OFFSET('Water Data'!$G$7,0,10*ROW('Water Data'!G85))),CF91="No",ISNUMBER(OFFSET('Water Data'!$G$7,0,10*ROW('Water Data'!G85)))),CONCATENATE("[",ROUND(OFFSET('Water Data'!$G$7,0,10*ROW('Water Data'!G85)),0),"]"),IF(AND(ISNUMBER(OFFSET('Water Data'!$G$7,0,10*ROW('Water Data'!G85))),CF91="",ISNUMBER(OFFSET('Water Data'!$G$7,0,10*ROW('Water Data'!G85)))),OFFSET('Water Data'!$G$7,0,10*ROW('Water Data'!G85)),NA())))</f>
        <v>#N/A</v>
      </c>
      <c r="R91" s="133" t="e">
        <f ca="1">+IF(AND(ISNUMBER(OFFSET('Water Data'!$G$10,0,10*ROW('Water Data'!G85))),CG91="Yes"),OFFSET('Water Data'!$G$10,0,10*ROW('Water Data'!G85)),IF(AND(ISNUMBER(OFFSET('Water Data'!$G$10,0,10*ROW('Water Data'!G85))),CG91="No",ISNUMBER(OFFSET('Water Data'!$G$10,0,10*ROW('Water Data'!G85)))),CONCATENATE("[",ROUND(OFFSET('Water Data'!$G$10,0,10*ROW('Water Data'!G85)),0),"]"),IF(AND(ISNUMBER(OFFSET('Water Data'!$G$10,0,10*ROW('Water Data'!G85))),CG91="",ISNUMBER(OFFSET('Water Data'!$G$10,0,10*ROW('Water Data'!G85)))),OFFSET('Water Data'!$G$10,0,10*ROW('Water Data'!G85)),NA())))</f>
        <v>#N/A</v>
      </c>
      <c r="S91" s="133" t="e">
        <f ca="1">+IF(AND(ISNUMBER(OFFSET('Water Data'!$H$5,0,10*ROW('Water Data'!H85))),CH91="Yes"),100-OFFSET('Water Data'!$H$5,0,10*ROW('Water Data'!H85)),IF(AND(ISNUMBER(OFFSET('Water Data'!$H$5,0,10*ROW('Water Data'!H85))),CH91="No",ISNUMBER(OFFSET('Water Data'!$H$5,0,10*ROW('Water Data'!H85)))),CONCATENATE("[",ROUND(100-OFFSET('Water Data'!$H$5,0,10*ROW('Water Data'!H85)),0),"]"),IF(AND(ISNUMBER(OFFSET('Water Data'!$H$5,0,10*ROW('Water Data'!H85))),CH91="",ISNUMBER(OFFSET('Water Data'!$H$5,0,10*ROW('Water Data'!H85)))),100-OFFSET('Water Data'!$H$5,0,10*ROW('Water Data'!H85)),NA())))</f>
        <v>#N/A</v>
      </c>
      <c r="T91" s="133" t="e">
        <f ca="1">+IF(AND(ISNUMBER(OFFSET('Water Data'!$H$7,0,10*ROW('Water Data'!H85))),CI91="Yes"),OFFSET('Water Data'!$H$7,0,10*ROW('Water Data'!H85)),IF(AND(ISNUMBER(OFFSET('Water Data'!$H$7,0,10*ROW('Water Data'!H85))),CI91="No",ISNUMBER(OFFSET('Water Data'!$H$7,0,10*ROW('Water Data'!H85)))),CONCATENATE("[",ROUND(OFFSET('Water Data'!$H$7,0,10*ROW('Water Data'!H85)),0),"]"),IF(AND(ISNUMBER(OFFSET('Water Data'!$H$7,0,10*ROW('Water Data'!H85))),CI91="",ISNUMBER(OFFSET('Water Data'!$H$7,0,10*ROW('Water Data'!H85)))),OFFSET('Water Data'!$H$7,0,10*ROW('Water Data'!H85)),NA())))</f>
        <v>#N/A</v>
      </c>
      <c r="U91" s="133" t="e">
        <f ca="1">+IF(AND(ISNUMBER(OFFSET('Water Data'!$H$10,0,10*ROW('Water Data'!H85))),CJ91="Yes"),OFFSET('Water Data'!$H$10,0,10*ROW('Water Data'!H85)),IF(AND(ISNUMBER(OFFSET('Water Data'!$H$10,0,10*ROW('Water Data'!H85))),CJ91="No",ISNUMBER(OFFSET('Water Data'!$H$10,0,10*ROW('Water Data'!H85)))),CONCATENATE("[",ROUND(OFFSET('Water Data'!$H$10,0,10*ROW('Water Data'!H85)),0),"]"),IF(AND(ISNUMBER(OFFSET('Water Data'!$H$10,0,10*ROW('Water Data'!H85))),CJ91="",ISNUMBER(OFFSET('Water Data'!$H$10,0,10*ROW('Water Data'!H85)))),OFFSET('Water Data'!$H$10,0,10*ROW('Water Data'!H85)),NA())))</f>
        <v>#N/A</v>
      </c>
      <c r="V91" s="134" t="e">
        <f ca="1">+IF(AND(ISNUMBER(OFFSET('Sanitation Data'!$C$5,0,10*ROW('Sanitation Data'!C85))),CK91="Yes"),100-OFFSET('Sanitation Data'!$C$5,0,10*ROW('Sanitation Data'!C85)),IF(AND(ISNUMBER(OFFSET('Sanitation Data'!$C$5,0,10*ROW('Sanitation Data'!C85))),CK91="No",ISNUMBER(OFFSET('Sanitation Data'!$C$5,0,10*ROW('Sanitation Data'!C85)))),CONCATENATE("[",ROUND(100-OFFSET('Sanitation Data'!$C$5,0,10*ROW('Sanitation Data'!C85)),0),"]"),IF(AND(ISNUMBER(OFFSET('Sanitation Data'!$C$5,0,10*ROW('Sanitation Data'!C85))),CK91="",ISNUMBER(OFFSET('Sanitation Data'!$C$5,0,10*ROW('Sanitation Data'!C85)))),100-OFFSET('Sanitation Data'!$C$5,0,10*ROW('Sanitation Data'!C85)),NA())))</f>
        <v>#N/A</v>
      </c>
      <c r="W91" s="134" t="e">
        <f ca="1">+IF(AND(ISNUMBER(OFFSET('Sanitation Data'!$C$7,0,10*ROW('Sanitation Data'!C85))),CL91="Yes"),OFFSET('Sanitation Data'!$C$7,0,10*ROW('Sanitation Data'!C85)),IF(AND(ISNUMBER(OFFSET('Sanitation Data'!$C$7,0,10*ROW('Sanitation Data'!C85))),CL91="No",ISNUMBER(OFFSET('Sanitation Data'!$C$7,0,10*ROW('Sanitation Data'!C85)))),CONCATENATE("[",ROUND(OFFSET('Sanitation Data'!$C$7,0,10*ROW('Sanitation Data'!C85)),0),"]"),IF(AND(ISNUMBER(OFFSET('Sanitation Data'!$C$7,0,10*ROW('Sanitation Data'!C85))),CL91="",ISNUMBER(OFFSET('Sanitation Data'!$C$7,0,10*ROW('Sanitation Data'!C85)))),OFFSET('Sanitation Data'!$C$7,0,10*ROW('Sanitation Data'!C85)),NA())))</f>
        <v>#N/A</v>
      </c>
      <c r="X91" s="134" t="e">
        <f ca="1">+IF(AND(ISNUMBER(OFFSET('Sanitation Data'!$C$11,0,10*ROW('Sanitation Data'!C85))),CM91="Yes"),OFFSET('Sanitation Data'!$C$11,0,10*ROW('Sanitation Data'!C85)),IF(AND(ISNUMBER(OFFSET('Sanitation Data'!$C$11,0,10*ROW('Sanitation Data'!C85))),CM91="No",ISNUMBER(OFFSET('Sanitation Data'!$C$11,0,10*ROW('Sanitation Data'!C85)))),CONCATENATE("[",ROUND(OFFSET('Sanitation Data'!$C$11,0,10*ROW('Sanitation Data'!C85)),0),"]"),IF(AND(ISNUMBER(OFFSET('Sanitation Data'!$C$11,0,10*ROW('Sanitation Data'!C85))),CM91="",ISNUMBER(OFFSET('Sanitation Data'!$C$11,0,10*ROW('Sanitation Data'!C85)))),OFFSET('Sanitation Data'!$C$11,0,10*ROW('Sanitation Data'!C85)),NA())))</f>
        <v>#N/A</v>
      </c>
      <c r="Y91" s="134" t="e">
        <f ca="1">+IF(AND(ISNUMBER(OFFSET('Sanitation Data'!$C$12,0,10*ROW('Sanitation Data'!C85))),CN91="Yes"),OFFSET('Sanitation Data'!$C$12,0,10*ROW('Sanitation Data'!C85)),IF(AND(ISNUMBER(OFFSET('Sanitation Data'!$C$12,0,10*ROW('Sanitation Data'!C85))),CN91="No",ISNUMBER(OFFSET('Sanitation Data'!$C$12,0,10*ROW('Sanitation Data'!C85)))),CONCATENATE("[",ROUND(OFFSET('Sanitation Data'!$C$12,0,10*ROW('Sanitation Data'!C85)),0),"]"),IF(AND(ISNUMBER(OFFSET('Sanitation Data'!$C$12,0,10*ROW('Sanitation Data'!C85))),CN91="",ISNUMBER(OFFSET('Sanitation Data'!$C$12,0,10*ROW('Sanitation Data'!C85)))),OFFSET('Sanitation Data'!$C$12,0,10*ROW('Sanitation Data'!C85)),NA())))</f>
        <v>#N/A</v>
      </c>
      <c r="Z91" s="134" t="e">
        <f ca="1">+IF(AND(ISNUMBER(OFFSET('Sanitation Data'!$C$13,0,10*ROW('Sanitation Data'!C85))),CO91="Yes"),OFFSET('Sanitation Data'!$C$13,0,10*ROW('Sanitation Data'!C85)),IF(AND(ISNUMBER(OFFSET('Sanitation Data'!$C$13,0,10*ROW('Sanitation Data'!C85))),CO91="No",ISNUMBER(OFFSET('Sanitation Data'!$C$13,0,10*ROW('Sanitation Data'!C85)))),CONCATENATE("[",ROUND(OFFSET('Sanitation Data'!$C$13,0,10*ROW('Sanitation Data'!C85)),0),"]"),IF(AND(ISNUMBER(OFFSET('Sanitation Data'!$C$13,0,10*ROW('Sanitation Data'!C85))),CO91="",ISNUMBER(OFFSET('Sanitation Data'!$C$13,0,10*ROW('Sanitation Data'!C85)))),OFFSET('Sanitation Data'!$C$13,0,10*ROW('Sanitation Data'!C85)),NA())))</f>
        <v>#N/A</v>
      </c>
      <c r="AA91" s="134" t="e">
        <f ca="1">+IF(AND(ISNUMBER(OFFSET('Sanitation Data'!$D$5,0,10*ROW('Sanitation Data'!D85))),CP91="Yes"),100-OFFSET('Sanitation Data'!$D$5,0,10*ROW('Sanitation Data'!D85)),IF(AND(ISNUMBER(OFFSET('Sanitation Data'!$D$5,0,10*ROW('Sanitation Data'!D85))),CP91="No",ISNUMBER(OFFSET('Sanitation Data'!$D$5,0,10*ROW('Sanitation Data'!D85)))),CONCATENATE("[",ROUND(100-OFFSET('Sanitation Data'!$D$5,0,10*ROW('Sanitation Data'!D85)),0),"]"),IF(AND(ISNUMBER(OFFSET('Sanitation Data'!$D$5,0,10*ROW('Sanitation Data'!D85))),CP91="",ISNUMBER(OFFSET('Sanitation Data'!$D$5,0,10*ROW('Sanitation Data'!D85)))),100-OFFSET('Sanitation Data'!$D$5,0,10*ROW('Sanitation Data'!D85)),NA())))</f>
        <v>#N/A</v>
      </c>
      <c r="AB91" s="134" t="e">
        <f ca="1">+IF(AND(ISNUMBER(OFFSET('Sanitation Data'!$D$7,0,10*ROW('Sanitation Data'!D85))),CQ91="Yes"),OFFSET('Sanitation Data'!$D$7,0,10*ROW('Sanitation Data'!G85)),IF(AND(ISNUMBER(OFFSET('Sanitation Data'!$D$7,0,10*ROW('Sanitation Data'!D85))),CQ91="No",ISNUMBER(OFFSET('Sanitation Data'!$D$7,0,10*ROW('Sanitation Data'!D85)))),CONCATENATE("[",ROUND(OFFSET('Sanitation Data'!$D$7,0,10*ROW('Sanitation Data'!D85)),0),"]"),IF(AND(ISNUMBER(OFFSET('Sanitation Data'!$D$7,0,10*ROW('Sanitation Data'!D85))),CQ91="",ISNUMBER(OFFSET('Sanitation Data'!$D$7,0,10*ROW('Sanitation Data'!D85)))),OFFSET('Sanitation Data'!$D$7,0,10*ROW('Sanitation Data'!D85)),NA())))</f>
        <v>#N/A</v>
      </c>
      <c r="AC91" s="134" t="e">
        <f ca="1">+IF(AND(ISNUMBER(OFFSET('Sanitation Data'!$D$11,0,10*ROW('Sanitation Data'!D85))),CR91="Yes"),OFFSET('Sanitation Data'!$D$11,0,10*ROW('Sanitation Data'!D85)),IF(AND(ISNUMBER(OFFSET('Sanitation Data'!$D$11,0,10*ROW('Sanitation Data'!D85))),CR91="No",ISNUMBER(OFFSET('Sanitation Data'!$D$11,0,10*ROW('Sanitation Data'!D85)))),CONCATENATE("[",ROUND(OFFSET('Sanitation Data'!$D$11,0,10*ROW('Sanitation Data'!D85)),0),"]"),IF(AND(ISNUMBER(OFFSET('Sanitation Data'!$D$11,0,10*ROW('Sanitation Data'!D85))),CR91="",ISNUMBER(OFFSET('Sanitation Data'!$D$11,0,10*ROW('Sanitation Data'!D85)))),OFFSET('Sanitation Data'!$D$11,0,10*ROW('Sanitation Data'!D85)),NA())))</f>
        <v>#N/A</v>
      </c>
      <c r="AD91" s="134" t="e">
        <f ca="1">+IF(AND(ISNUMBER(OFFSET('Sanitation Data'!$D$12,0,10*ROW('Sanitation Data'!D85))),CS91="Yes"),OFFSET('Sanitation Data'!$D$12,0,10*ROW('Sanitation Data'!D85)),IF(AND(ISNUMBER(OFFSET('Sanitation Data'!$D$12,0,10*ROW('Sanitation Data'!D85))),CS91="No",ISNUMBER(OFFSET('Sanitation Data'!$D$12,0,10*ROW('Sanitation Data'!D85)))),CONCATENATE("[",ROUND(OFFSET('Sanitation Data'!$D$12,0,10*ROW('Sanitation Data'!D85)),0),"]"),IF(AND(ISNUMBER(OFFSET('Sanitation Data'!$D$12,0,10*ROW('Sanitation Data'!D85))),CS91="",ISNUMBER(OFFSET('Sanitation Data'!$D$12,0,10*ROW('Sanitation Data'!D85)))),OFFSET('Sanitation Data'!$D$12,0,10*ROW('Sanitation Data'!D85)),NA())))</f>
        <v>#N/A</v>
      </c>
      <c r="AE91" s="134" t="e">
        <f ca="1">+IF(AND(ISNUMBER(OFFSET('Sanitation Data'!$D$13,0,10*ROW('Sanitation Data'!D85))),CT91="Yes"),OFFSET('Sanitation Data'!$D$13,0,10*ROW('Sanitation Data'!D85)),IF(AND(ISNUMBER(OFFSET('Sanitation Data'!$D$13,0,10*ROW('Sanitation Data'!D85))),CT91="No",ISNUMBER(OFFSET('Sanitation Data'!$D$13,0,10*ROW('Sanitation Data'!D85)))),CONCATENATE("[",ROUND(OFFSET('Sanitation Data'!$D$13,0,10*ROW('Sanitation Data'!D85)),0),"]"),IF(AND(ISNUMBER(OFFSET('Sanitation Data'!$D$13,0,10*ROW('Sanitation Data'!D85))),CT91="",ISNUMBER(OFFSET('Sanitation Data'!$D$13,0,10*ROW('Sanitation Data'!D85)))),OFFSET('Sanitation Data'!$D$13,0,10*ROW('Sanitation Data'!D85)),NA())))</f>
        <v>#N/A</v>
      </c>
      <c r="AF91" s="134" t="e">
        <f ca="1">+IF(AND(ISNUMBER(OFFSET('Sanitation Data'!$E$5,0,10*ROW('Sanitation Data'!E85))),CU91="Yes"),100-OFFSET('Sanitation Data'!$E$5,0,10*ROW('Sanitation Data'!E85)),IF(AND(ISNUMBER(OFFSET('Sanitation Data'!$E$5,0,10*ROW('Sanitation Data'!E85))),CU91="No",ISNUMBER(OFFSET('Sanitation Data'!$E$5,0,10*ROW('Sanitation Data'!E85)))),CONCATENATE("[",ROUND(100-OFFSET('Sanitation Data'!$E$5,0,10*ROW('Sanitation Data'!E85)),0),"]"),IF(AND(ISNUMBER(OFFSET('Sanitation Data'!$E$5,0,10*ROW('Sanitation Data'!E85))),CU91="",ISNUMBER(OFFSET('Sanitation Data'!$E$5,0,10*ROW('Sanitation Data'!E85)))),100-OFFSET('Sanitation Data'!$E$5,0,10*ROW('Sanitation Data'!E85)),NA())))</f>
        <v>#N/A</v>
      </c>
      <c r="AG91" s="134" t="e">
        <f ca="1">+IF(AND(ISNUMBER(OFFSET('Sanitation Data'!$E$7,0,10*ROW('Sanitation Data'!E85))),CV91="Yes"),OFFSET('Sanitation Data'!$E$7,0,10*ROW('Sanitation Data'!E85)),IF(AND(ISNUMBER(OFFSET('Sanitation Data'!$E$7,0,10*ROW('Sanitation Data'!E85))),CV91="No",ISNUMBER(OFFSET('Sanitation Data'!$E$7,0,10*ROW('Sanitation Data'!E85)))),CONCATENATE("[",ROUND(OFFSET('Sanitation Data'!$E$7,0,10*ROW('Sanitation Data'!E85)),0),"]"),IF(AND(ISNUMBER(OFFSET('Sanitation Data'!$E$7,0,10*ROW('Sanitation Data'!E85))),CV91="",ISNUMBER(OFFSET('Sanitation Data'!$E$7,0,10*ROW('Sanitation Data'!E85)))),OFFSET('Sanitation Data'!$E$7,0,10*ROW('Sanitation Data'!E85)),NA())))</f>
        <v>#N/A</v>
      </c>
      <c r="AH91" s="134" t="e">
        <f ca="1">+IF(AND(ISNUMBER(OFFSET('Sanitation Data'!$E$11,0,10*ROW('Sanitation Data'!E85))),CW91="Yes"),OFFSET('Sanitation Data'!$E$11,0,10*ROW('Sanitation Data'!E85)),IF(AND(ISNUMBER(OFFSET('Sanitation Data'!$E$11,0,10*ROW('Sanitation Data'!E85))),CW91="No",ISNUMBER(OFFSET('Sanitation Data'!$E$11,0,10*ROW('Sanitation Data'!E85)))),CONCATENATE("[",ROUND(OFFSET('Sanitation Data'!$E$11,0,10*ROW('Sanitation Data'!E85)),0),"]"),IF(AND(ISNUMBER(OFFSET('Sanitation Data'!$E$11,0,10*ROW('Sanitation Data'!E85))),CW91="",ISNUMBER(OFFSET('Sanitation Data'!$E$11,0,10*ROW('Sanitation Data'!E85)))),OFFSET('Sanitation Data'!$E$11,0,10*ROW('Sanitation Data'!E85)),NA())))</f>
        <v>#N/A</v>
      </c>
      <c r="AI91" s="134" t="e">
        <f ca="1">+IF(AND(ISNUMBER(OFFSET('Sanitation Data'!$E$12,0,10*ROW('Sanitation Data'!E85))),CX91="Yes"),OFFSET('Sanitation Data'!$E$12,0,10*ROW('Sanitation Data'!E85)),IF(AND(ISNUMBER(OFFSET('Sanitation Data'!$E$12,0,10*ROW('Sanitation Data'!E85))),CX91="No",ISNUMBER(OFFSET('Sanitation Data'!$E$12,0,10*ROW('Sanitation Data'!E85)))),CONCATENATE("[",ROUND(OFFSET('Sanitation Data'!$E$12,0,10*ROW('Sanitation Data'!E85)),0),"]"),IF(AND(ISNUMBER(OFFSET('Sanitation Data'!$E$12,0,10*ROW('Sanitation Data'!E85))),CX91="",ISNUMBER(OFFSET('Sanitation Data'!$E$12,0,10*ROW('Sanitation Data'!E85)))),OFFSET('Sanitation Data'!$E$12,0,10*ROW('Sanitation Data'!E85)),NA())))</f>
        <v>#N/A</v>
      </c>
      <c r="AJ91" s="134" t="e">
        <f ca="1">+IF(AND(ISNUMBER(OFFSET('Sanitation Data'!$E$13,0,10*ROW('Sanitation Data'!E85))),CY91="Yes"),OFFSET('Sanitation Data'!$E$13,0,10*ROW('Sanitation Data'!E85)),IF(AND(ISNUMBER(OFFSET('Sanitation Data'!$E$13,0,10*ROW('Sanitation Data'!E85))),CY91="No",ISNUMBER(OFFSET('Sanitation Data'!$E$13,0,10*ROW('Sanitation Data'!E85)))),CONCATENATE("[",ROUND(OFFSET('Sanitation Data'!$E$13,0,10*ROW('Sanitation Data'!E85)),0),"]"),IF(AND(ISNUMBER(OFFSET('Sanitation Data'!$E$13,0,10*ROW('Sanitation Data'!E85))),CY91="",ISNUMBER(OFFSET('Sanitation Data'!$E$13,0,10*ROW('Sanitation Data'!E85)))),OFFSET('Sanitation Data'!$E$13,0,10*ROW('Sanitation Data'!E85)),NA())))</f>
        <v>#N/A</v>
      </c>
      <c r="AK91" s="134" t="e">
        <f ca="1">+IF(AND(ISNUMBER(OFFSET('Sanitation Data'!$F$5,0,10*ROW('Sanitation Data'!F85))),CZ91="Yes"),100-OFFSET('Sanitation Data'!$F$5,0,10*ROW('Sanitation Data'!F85)),IF(AND(ISNUMBER(OFFSET('Sanitation Data'!$F$5,0,10*ROW('Sanitation Data'!F85))),CZ91="No",ISNUMBER(OFFSET('Sanitation Data'!$F$5,0,10*ROW('Sanitation Data'!F85)))),CONCATENATE("[",ROUND(100-OFFSET('Sanitation Data'!$F$5,0,10*ROW('Sanitation Data'!F85)),0),"]"),IF(AND(ISNUMBER(OFFSET('Sanitation Data'!$F$5,0,10*ROW('Sanitation Data'!F85))),CZ91="",ISNUMBER(OFFSET('Sanitation Data'!$F$5,0,10*ROW('Sanitation Data'!F85)))),100-OFFSET('Sanitation Data'!$F$5,0,10*ROW('Sanitation Data'!F85)),NA())))</f>
        <v>#N/A</v>
      </c>
      <c r="AL91" s="134" t="e">
        <f ca="1">+IF(AND(ISNUMBER(OFFSET('Sanitation Data'!$F$7,0,10*ROW('Sanitation Data'!F85))),DA91="Yes"),OFFSET('Sanitation Data'!$F$7,0,10*ROW('Sanitation Data'!F85)),IF(AND(ISNUMBER(OFFSET('Sanitation Data'!$F$7,0,10*ROW('Sanitation Data'!F85))),DA91="No",ISNUMBER(OFFSET('Sanitation Data'!$F$7,0,10*ROW('Sanitation Data'!F85)))),CONCATENATE("[",ROUND(OFFSET('Sanitation Data'!$F$7,0,10*ROW('Sanitation Data'!F85)),0),"]"),IF(AND(ISNUMBER(OFFSET('Sanitation Data'!$F$7,0,10*ROW('Sanitation Data'!F85))),DA91="",ISNUMBER(OFFSET('Sanitation Data'!$F$7,0,10*ROW('Sanitation Data'!F85)))),OFFSET('Sanitation Data'!$F$7,0,10*ROW('Sanitation Data'!F85)),NA())))</f>
        <v>#N/A</v>
      </c>
      <c r="AM91" s="134" t="e">
        <f ca="1">+IF(AND(ISNUMBER(OFFSET('Sanitation Data'!$F$11,0,10*ROW('Sanitation Data'!F85))),DB91="Yes"),OFFSET('Sanitation Data'!$F$11,0,10*ROW('Sanitation Data'!F85)),IF(AND(ISNUMBER(OFFSET('Sanitation Data'!$F$11,0,10*ROW('Sanitation Data'!F85))),DB91="No",ISNUMBER(OFFSET('Sanitation Data'!$F$11,0,10*ROW('Sanitation Data'!F85)))),CONCATENATE("[",ROUND(OFFSET('Sanitation Data'!$F$11,0,10*ROW('Sanitation Data'!F85)),0),"]"),IF(AND(ISNUMBER(OFFSET('Sanitation Data'!$F$11,0,10*ROW('Sanitation Data'!F85))),DB91="",ISNUMBER(OFFSET('Sanitation Data'!$F$11,0,10*ROW('Sanitation Data'!F85)))),OFFSET('Sanitation Data'!$F$11,0,10*ROW('Sanitation Data'!F85)),NA())))</f>
        <v>#N/A</v>
      </c>
      <c r="AN91" s="134" t="e">
        <f ca="1">+IF(AND(ISNUMBER(OFFSET('Sanitation Data'!$F$12,0,10*ROW('Sanitation Data'!F85))),DC91="Yes"),OFFSET('Sanitation Data'!$F$12,0,10*ROW('Sanitation Data'!F85)),IF(AND(ISNUMBER(OFFSET('Sanitation Data'!$F$12,0,10*ROW('Sanitation Data'!F85))),DC91="No",ISNUMBER(OFFSET('Sanitation Data'!$F$12,0,10*ROW('Sanitation Data'!F85)))),CONCATENATE("[",ROUND(OFFSET('Sanitation Data'!$F$12,0,10*ROW('Sanitation Data'!F85)),0),"]"),IF(AND(ISNUMBER(OFFSET('Sanitation Data'!$F$12,0,10*ROW('Sanitation Data'!F85))),DC91="",ISNUMBER(OFFSET('Sanitation Data'!$F$12,0,10*ROW('Sanitation Data'!F85)))),OFFSET('Sanitation Data'!$F$12,0,10*ROW('Sanitation Data'!F85)),NA())))</f>
        <v>#N/A</v>
      </c>
      <c r="AO91" s="134" t="e">
        <f ca="1">+IF(AND(ISNUMBER(OFFSET('Sanitation Data'!$F$13,0,10*ROW('Sanitation Data'!F85))),DD91="Yes"),OFFSET('Sanitation Data'!$F$13,0,10*ROW('Sanitation Data'!F85)),IF(AND(ISNUMBER(OFFSET('Sanitation Data'!$F$13,0,10*ROW('Sanitation Data'!F85))),DD91="No",ISNUMBER(OFFSET('Sanitation Data'!$F$13,0,10*ROW('Sanitation Data'!F85)))),CONCATENATE("[",ROUND(OFFSET('Sanitation Data'!$F$13,0,10*ROW('Sanitation Data'!F85)),0),"]"),IF(AND(ISNUMBER(OFFSET('Sanitation Data'!$F$13,0,10*ROW('Sanitation Data'!F85))),DD91="",ISNUMBER(OFFSET('Sanitation Data'!$F$13,0,10*ROW('Sanitation Data'!F85)))),OFFSET('Sanitation Data'!$F$13,0,10*ROW('Sanitation Data'!F85)),NA())))</f>
        <v>#N/A</v>
      </c>
      <c r="AP91" s="134" t="e">
        <f ca="1">+IF(AND(ISNUMBER(OFFSET('Sanitation Data'!$G$5,0,10*ROW('Sanitation Data'!G85))),DE91="Yes"),100-OFFSET('Sanitation Data'!$G$5,0,10*ROW('Sanitation Data'!G85)),IF(AND(ISNUMBER(OFFSET('Sanitation Data'!$G$5,0,10*ROW('Sanitation Data'!G85))),DE91="No",ISNUMBER(OFFSET('Sanitation Data'!$G$5,0,10*ROW('Sanitation Data'!G85)))),CONCATENATE("[",ROUND(100-OFFSET('Sanitation Data'!$G$5,0,10*ROW('Sanitation Data'!G85)),0),"]"),IF(AND(ISNUMBER(OFFSET('Sanitation Data'!$G$5,0,10*ROW('Sanitation Data'!G85))),DE91="",ISNUMBER(OFFSET('Sanitation Data'!$G$5,0,10*ROW('Sanitation Data'!G85)))),100-OFFSET('Sanitation Data'!$G$5,0,10*ROW('Sanitation Data'!G85)),NA())))</f>
        <v>#N/A</v>
      </c>
      <c r="AQ91" s="134" t="e">
        <f ca="1">+IF(AND(ISNUMBER(OFFSET('Sanitation Data'!$G$7,0,10*ROW('Sanitation Data'!G85))),DF91="Yes"),OFFSET('Sanitation Data'!$G$7,0,10*ROW('Sanitation Data'!G85)),IF(AND(ISNUMBER(OFFSET('Sanitation Data'!$G$7,0,10*ROW('Sanitation Data'!G85))),DF91="No",ISNUMBER(OFFSET('Sanitation Data'!$G$7,0,10*ROW('Sanitation Data'!G85)))),CONCATENATE("[",ROUND(OFFSET('Sanitation Data'!$G$7,0,10*ROW('Sanitation Data'!G85)),0),"]"),IF(AND(ISNUMBER(OFFSET('Sanitation Data'!$G$7,0,10*ROW('Sanitation Data'!G85))),DF91="",ISNUMBER(OFFSET('Sanitation Data'!$G$7,0,10*ROW('Sanitation Data'!G85)))),OFFSET('Sanitation Data'!$G$7,0,10*ROW('Sanitation Data'!G85)),NA())))</f>
        <v>#N/A</v>
      </c>
      <c r="AR91" s="134" t="e">
        <f ca="1">+IF(AND(ISNUMBER(OFFSET('Sanitation Data'!$G$11,0,10*ROW('Sanitation Data'!G85))),DG91="Yes"),OFFSET('Sanitation Data'!$G$11,0,10*ROW('Sanitation Data'!G85)),IF(AND(ISNUMBER(OFFSET('Sanitation Data'!$G$11,0,10*ROW('Sanitation Data'!G85))),DG91="No",ISNUMBER(OFFSET('Sanitation Data'!$G$11,0,10*ROW('Sanitation Data'!G85)))),CONCATENATE("[",ROUND(OFFSET('Sanitation Data'!$G$11,0,10*ROW('Sanitation Data'!G85)),0),"]"),IF(AND(ISNUMBER(OFFSET('Sanitation Data'!$G$11,0,10*ROW('Sanitation Data'!G85))),DG91="",ISNUMBER(OFFSET('Sanitation Data'!$G$11,0,10*ROW('Sanitation Data'!G85)))),OFFSET('Sanitation Data'!$G$11,0,10*ROW('Sanitation Data'!G85)),NA())))</f>
        <v>#N/A</v>
      </c>
      <c r="AS91" s="134" t="e">
        <f ca="1">+IF(AND(ISNUMBER(OFFSET('Sanitation Data'!$G$12,0,10*ROW('Sanitation Data'!G85))),DH91="Yes"),OFFSET('Sanitation Data'!$G$12,0,10*ROW('Sanitation Data'!G85)),IF(AND(ISNUMBER(OFFSET('Sanitation Data'!$G$12,0,10*ROW('Sanitation Data'!G85))),DH91="No",ISNUMBER(OFFSET('Sanitation Data'!$G$12,0,10*ROW('Sanitation Data'!G85)))),CONCATENATE("[",ROUND(OFFSET('Sanitation Data'!$G$12,0,10*ROW('Sanitation Data'!G85)),0),"]"),IF(AND(ISNUMBER(OFFSET('Sanitation Data'!$G$12,0,10*ROW('Sanitation Data'!G85))),DH91="",ISNUMBER(OFFSET('Sanitation Data'!$G$12,0,10*ROW('Sanitation Data'!G85)))),OFFSET('Sanitation Data'!$G$12,0,10*ROW('Sanitation Data'!G85)),NA())))</f>
        <v>#N/A</v>
      </c>
      <c r="AT91" s="134" t="e">
        <f ca="1">+IF(AND(ISNUMBER(OFFSET('Sanitation Data'!$G$13,0,10*ROW('Sanitation Data'!G85))),DI91="Yes"),OFFSET('Sanitation Data'!$G$13,0,10*ROW('Sanitation Data'!G85)),IF(AND(ISNUMBER(OFFSET('Sanitation Data'!$G$13,0,10*ROW('Sanitation Data'!G85))),DI91="No",ISNUMBER(OFFSET('Sanitation Data'!$G$13,0,10*ROW('Sanitation Data'!G85)))),CONCATENATE("[",ROUND(OFFSET('Sanitation Data'!$G$13,0,10*ROW('Sanitation Data'!G85)),0),"]"),IF(AND(ISNUMBER(OFFSET('Sanitation Data'!$G$13,0,10*ROW('Sanitation Data'!G85))),DI91="",ISNUMBER(OFFSET('Sanitation Data'!$G$13,0,10*ROW('Sanitation Data'!G85)))),OFFSET('Sanitation Data'!$G$13,0,10*ROW('Sanitation Data'!G85)),NA())))</f>
        <v>#N/A</v>
      </c>
      <c r="AU91" s="134" t="e">
        <f ca="1">+IF(AND(ISNUMBER(OFFSET('Sanitation Data'!$H$5,0,10*ROW('Sanitation Data'!H85))),DJ91="Yes"),100-OFFSET('Sanitation Data'!$H$5,0,10*ROW('Sanitation Data'!H85)),IF(AND(ISNUMBER(OFFSET('Sanitation Data'!$H$5,0,10*ROW('Sanitation Data'!H85))),DJ91="No",ISNUMBER(OFFSET('Sanitation Data'!$H$5,0,10*ROW('Sanitation Data'!H85)))),CONCATENATE("[",ROUND(100-OFFSET('Sanitation Data'!$H$5,0,10*ROW('Sanitation Data'!H85)),0),"]"),IF(AND(ISNUMBER(OFFSET('Sanitation Data'!$H$5,0,10*ROW('Sanitation Data'!H85))),DJ91="",ISNUMBER(OFFSET('Sanitation Data'!$H$5,0,10*ROW('Sanitation Data'!H85)))),100-OFFSET('Sanitation Data'!$H$5,0,10*ROW('Sanitation Data'!H85)),NA())))</f>
        <v>#N/A</v>
      </c>
      <c r="AV91" s="134" t="e">
        <f ca="1">+IF(AND(ISNUMBER(OFFSET('Sanitation Data'!$H$7,0,10*ROW('Sanitation Data'!H85))),DK91="Yes"),OFFSET('Sanitation Data'!$H$7,0,10*ROW('Sanitation Data'!H85)),IF(AND(ISNUMBER(OFFSET('Sanitation Data'!$H$7,0,10*ROW('Sanitation Data'!H85))),DK91="No",ISNUMBER(OFFSET('Sanitation Data'!$H$7,0,10*ROW('Sanitation Data'!H85)))),CONCATENATE("[",ROUND(OFFSET('Sanitation Data'!$H$7,0,10*ROW('Sanitation Data'!H85)),0),"]"),IF(AND(ISNUMBER(OFFSET('Sanitation Data'!$H$7,0,10*ROW('Sanitation Data'!H85))),DK91="",ISNUMBER(OFFSET('Sanitation Data'!$H$7,0,10*ROW('Sanitation Data'!H85)))),OFFSET('Sanitation Data'!$H$7,0,10*ROW('Sanitation Data'!H85)),NA())))</f>
        <v>#N/A</v>
      </c>
      <c r="AW91" s="134" t="e">
        <f ca="1">+IF(AND(ISNUMBER(OFFSET('Sanitation Data'!$H$11,0,10*ROW('Sanitation Data'!H85))),DL91="Yes"),OFFSET('Sanitation Data'!$H$11,0,10*ROW('Sanitation Data'!H85)),IF(AND(ISNUMBER(OFFSET('Sanitation Data'!$H$11,0,10*ROW('Sanitation Data'!H85))),DL91="No",ISNUMBER(OFFSET('Sanitation Data'!$H$11,0,10*ROW('Sanitation Data'!H85)))),CONCATENATE("[",ROUND(OFFSET('Sanitation Data'!$H$11,0,10*ROW('Sanitation Data'!H85)),0),"]"),IF(AND(ISNUMBER(OFFSET('Sanitation Data'!$H$11,0,10*ROW('Sanitation Data'!H85))),DL91="",ISNUMBER(OFFSET('Sanitation Data'!$H$11,0,10*ROW('Sanitation Data'!H85)))),OFFSET('Sanitation Data'!$H$11,0,10*ROW('Sanitation Data'!H85)),NA())))</f>
        <v>#N/A</v>
      </c>
      <c r="AX91" s="134" t="e">
        <f ca="1">+IF(AND(ISNUMBER(OFFSET('Sanitation Data'!$H$12,0,10*ROW('Sanitation Data'!H85))),DM91="Yes"),OFFSET('Sanitation Data'!$H$12,0,10*ROW('Sanitation Data'!H85)),IF(AND(ISNUMBER(OFFSET('Sanitation Data'!$H$12,0,10*ROW('Sanitation Data'!H85))),DM91="No",ISNUMBER(OFFSET('Sanitation Data'!$H$12,0,10*ROW('Sanitation Data'!H85)))),CONCATENATE("[",ROUND(OFFSET('Sanitation Data'!$H$12,0,10*ROW('Sanitation Data'!H85)),0),"]"),IF(AND(ISNUMBER(OFFSET('Sanitation Data'!$H$12,0,10*ROW('Sanitation Data'!H85))),DM91="",ISNUMBER(OFFSET('Sanitation Data'!$H$12,0,10*ROW('Sanitation Data'!H85)))),OFFSET('Sanitation Data'!$H$12,0,10*ROW('Sanitation Data'!H85)),NA())))</f>
        <v>#N/A</v>
      </c>
      <c r="AY91" s="134" t="e">
        <f ca="1">+IF(AND(ISNUMBER(OFFSET('Sanitation Data'!$H$13,0,10*ROW('Sanitation Data'!H85))),DN91="Yes"),OFFSET('Sanitation Data'!$H$13,0,10*ROW('Sanitation Data'!H85)),IF(AND(ISNUMBER(OFFSET('Sanitation Data'!$H$13,0,10*ROW('Sanitation Data'!H85))),DN91="No",ISNUMBER(OFFSET('Sanitation Data'!$H$13,0,10*ROW('Sanitation Data'!H85)))),CONCATENATE("[",ROUND(OFFSET('Sanitation Data'!$H$13,0,10*ROW('Sanitation Data'!H85)),0),"]"),IF(AND(ISNUMBER(OFFSET('Sanitation Data'!$H$13,0,10*ROW('Sanitation Data'!H85))),DN91="",ISNUMBER(OFFSET('Sanitation Data'!$H$13,0,10*ROW('Sanitation Data'!H85)))),OFFSET('Sanitation Data'!$H$13,0,10*ROW('Sanitation Data'!H85)),NA())))</f>
        <v>#N/A</v>
      </c>
      <c r="AZ91" s="135" t="e">
        <f ca="1">+IF(AND(ISNUMBER(OFFSET('Hygiene Data'!$C$6,0,10*ROW('Hygiene Data'!C85))),DO91="Yes"),OFFSET('Hygiene Data'!$C$6,0,10*ROW('Hygiene Data'!C85)),IF(AND(ISNUMBER(OFFSET('Hygiene Data'!$C$6,0,10*ROW('Hygiene Data'!C85))),DO91="No",ISNUMBER(OFFSET('Hygiene Data'!$C$6,0,10*ROW('Hygiene Data'!C85)))),CONCATENATE("[",ROUND(OFFSET('Hygiene Data'!$C$6,0,10*ROW('Hygiene Data'!C85)),0),"]"),IF(AND(ISNUMBER(OFFSET('Hygiene Data'!$C$6,0,10*ROW('Hygiene Data'!C85))),DO91="",ISNUMBER(OFFSET('Hygiene Data'!$C$6,0,10*ROW('Hygiene Data'!C85)))),OFFSET('Hygiene Data'!$C$6,0,10*ROW('Hygiene Data'!C85)),NA())))</f>
        <v>#N/A</v>
      </c>
      <c r="BA91" s="135" t="e">
        <f ca="1">+IF(AND(ISNUMBER(OFFSET('Hygiene Data'!$C$8,0,10*ROW('Hygiene Data'!C85))),DP91="Yes"),OFFSET('Hygiene Data'!$C$8,0,10*ROW('Hygiene Data'!C85)),IF(AND(ISNUMBER(OFFSET('Hygiene Data'!$C$8,0,10*ROW('Hygiene Data'!C85))),DP91="No",ISNUMBER(OFFSET('Hygiene Data'!$C$8,0,10*ROW('Hygiene Data'!C85)))),CONCATENATE("[",ROUND(OFFSET('Hygiene Data'!$C$8,0,10*ROW('Hygiene Data'!C85)),0),"]"),IF(AND(ISNUMBER(OFFSET('Hygiene Data'!$C$8,0,10*ROW('Hygiene Data'!C85))),DP91="",ISNUMBER(OFFSET('Hygiene Data'!$C$8,0,10*ROW('Hygiene Data'!C85)))),OFFSET('Hygiene Data'!$C$8,0,10*ROW('Hygiene Data'!C85)),NA())))</f>
        <v>#N/A</v>
      </c>
      <c r="BB91" s="135" t="e">
        <f ca="1">+IF(AND(ISNUMBER(OFFSET('Hygiene Data'!$C$10,0,10*ROW('Hygiene Data'!C85))),DQ91="Yes"),OFFSET('Hygiene Data'!$C$10,0,10*ROW('Hygiene Data'!C85)),IF(AND(ISNUMBER(OFFSET('Hygiene Data'!$C$10,0,10*ROW('Hygiene Data'!C85))),DQ91="No",ISNUMBER(OFFSET('Hygiene Data'!$C$10,0,10*ROW('Hygiene Data'!C85)))),CONCATENATE("[",ROUND(OFFSET('Hygiene Data'!$C$10,0,10*ROW('Hygiene Data'!C85)),0),"]"),IF(AND(ISNUMBER(OFFSET('Hygiene Data'!$C$10,0,10*ROW('Hygiene Data'!C85))),DQ91="",ISNUMBER(OFFSET('Hygiene Data'!$C$10,0,10*ROW('Hygiene Data'!C85)))),OFFSET('Hygiene Data'!$C$10,0,10*ROW('Hygiene Data'!C85)),NA())))</f>
        <v>#N/A</v>
      </c>
      <c r="BC91" s="135" t="e">
        <f ca="1">+IF(AND(ISNUMBER(OFFSET('Hygiene Data'!$D$6,0,10*ROW('Hygiene Data'!D85))),DR91="Yes"),OFFSET('Hygiene Data'!$D$6,0,10*ROW('Hygiene Data'!D85)),IF(AND(ISNUMBER(OFFSET('Hygiene Data'!$D$6,0,10*ROW('Hygiene Data'!D85))),DR91="No",ISNUMBER(OFFSET('Hygiene Data'!$D$6,0,10*ROW('Hygiene Data'!D85)))),CONCATENATE("[",ROUND(OFFSET('Hygiene Data'!$D$6,0,10*ROW('Hygiene Data'!D85)),0),"]"),IF(AND(ISNUMBER(OFFSET('Hygiene Data'!$D$6,0,10*ROW('Hygiene Data'!D85))),DR91="",ISNUMBER(OFFSET('Hygiene Data'!$D$6,0,10*ROW('Hygiene Data'!D85)))),OFFSET('Hygiene Data'!$D$6,0,10*ROW('Hygiene Data'!D85)),NA())))</f>
        <v>#N/A</v>
      </c>
      <c r="BD91" s="135" t="e">
        <f ca="1">+IF(AND(ISNUMBER(OFFSET('Hygiene Data'!$D$8,0,10*ROW('Hygiene Data'!D85))),DS91="Yes"),OFFSET('Hygiene Data'!$D$8,0,10*ROW('Hygiene Data'!D85)),IF(AND(ISNUMBER(OFFSET('Hygiene Data'!$D$8,0,10*ROW('Hygiene Data'!D85))),DS91="No",ISNUMBER(OFFSET('Hygiene Data'!$D$8,0,10*ROW('Hygiene Data'!D85)))),CONCATENATE("[",ROUND(OFFSET('Hygiene Data'!$D$8,0,10*ROW('Hygiene Data'!D85)),0),"]"),IF(AND(ISNUMBER(OFFSET('Hygiene Data'!$D$8,0,10*ROW('Hygiene Data'!D85))),DS91="",ISNUMBER(OFFSET('Hygiene Data'!$D$8,0,10*ROW('Hygiene Data'!D85)))),OFFSET('Hygiene Data'!$D$8,0,10*ROW('Hygiene Data'!D85)),NA())))</f>
        <v>#N/A</v>
      </c>
      <c r="BE91" s="135" t="e">
        <f ca="1">+IF(AND(ISNUMBER(OFFSET('Hygiene Data'!$D$10,0,10*ROW('Hygiene Data'!D85))),DT91="Yes"),OFFSET('Hygiene Data'!$D$10,0,10*ROW('Hygiene Data'!D85)),IF(AND(ISNUMBER(OFFSET('Hygiene Data'!$D$10,0,10*ROW('Hygiene Data'!D85))),DT91="No",ISNUMBER(OFFSET('Hygiene Data'!$D$10,0,10*ROW('Hygiene Data'!D85)))),CONCATENATE("[",ROUND(OFFSET('Hygiene Data'!$D$10,0,10*ROW('Hygiene Data'!D85)),0),"]"),IF(AND(ISNUMBER(OFFSET('Hygiene Data'!$D$10,0,10*ROW('Hygiene Data'!D85))),DT91="",ISNUMBER(OFFSET('Hygiene Data'!$D$10,0,10*ROW('Hygiene Data'!D85)))),OFFSET('Hygiene Data'!$D$10,0,10*ROW('Hygiene Data'!D85)),NA())))</f>
        <v>#N/A</v>
      </c>
      <c r="BF91" s="135" t="e">
        <f ca="1">+IF(AND(ISNUMBER(OFFSET('Hygiene Data'!$E$6,0,10*ROW('Hygiene Data'!E85))),DU91="Yes"),OFFSET('Hygiene Data'!$E$6,0,10*ROW('Hygiene Data'!E85)),IF(AND(ISNUMBER(OFFSET('Hygiene Data'!$E$6,0,10*ROW('Hygiene Data'!E85))),DU91="No",ISNUMBER(OFFSET('Hygiene Data'!$E$6,0,10*ROW('Hygiene Data'!E85)))),CONCATENATE("[",ROUND(OFFSET('Hygiene Data'!$E$6,0,10*ROW('Hygiene Data'!E85)),0),"]"),IF(AND(ISNUMBER(OFFSET('Hygiene Data'!$E$6,0,10*ROW('Hygiene Data'!E85))),DU91="",ISNUMBER(OFFSET('Hygiene Data'!$E$6,0,10*ROW('Hygiene Data'!E85)))),OFFSET('Hygiene Data'!$E$6,0,10*ROW('Hygiene Data'!E85)),NA())))</f>
        <v>#N/A</v>
      </c>
      <c r="BG91" s="135" t="e">
        <f ca="1">+IF(AND(ISNUMBER(OFFSET('Hygiene Data'!$E$8,0,10*ROW('Hygiene Data'!E85))),DV91="Yes"),OFFSET('Hygiene Data'!$E$8,0,10*ROW('Hygiene Data'!E85)),IF(AND(ISNUMBER(OFFSET('Hygiene Data'!$E$8,0,10*ROW('Hygiene Data'!E85))),DV91="No",ISNUMBER(OFFSET('Hygiene Data'!$E$8,0,10*ROW('Hygiene Data'!E85)))),CONCATENATE("[",ROUND(OFFSET('Hygiene Data'!$E$8,0,10*ROW('Hygiene Data'!E85)),0),"]"),IF(AND(ISNUMBER(OFFSET('Hygiene Data'!$E$8,0,10*ROW('Hygiene Data'!E85))),DV91="",ISNUMBER(OFFSET('Hygiene Data'!$E$8,0,10*ROW('Hygiene Data'!E85)))),OFFSET('Hygiene Data'!$E$8,0,10*ROW('Hygiene Data'!E85)),NA())))</f>
        <v>#N/A</v>
      </c>
      <c r="BH91" s="135" t="e">
        <f ca="1">+IF(AND(ISNUMBER(OFFSET('Hygiene Data'!$E$10,0,10*ROW('Hygiene Data'!E85))),DW91="Yes"),OFFSET('Hygiene Data'!$E$10,0,10*ROW('Hygiene Data'!E85)),IF(AND(ISNUMBER(OFFSET('Hygiene Data'!$E$10,0,10*ROW('Hygiene Data'!E85))),DW91="No",ISNUMBER(OFFSET('Hygiene Data'!$E$10,0,10*ROW('Hygiene Data'!E85)))),CONCATENATE("[",ROUND(OFFSET('Hygiene Data'!$E$10,0,10*ROW('Hygiene Data'!E85)),0),"]"),IF(AND(ISNUMBER(OFFSET('Hygiene Data'!$E$10,0,10*ROW('Hygiene Data'!E85))),DW91="",ISNUMBER(OFFSET('Hygiene Data'!$E$10,0,10*ROW('Hygiene Data'!E85)))),OFFSET('Hygiene Data'!$E$10,0,10*ROW('Hygiene Data'!E85)),NA())))</f>
        <v>#N/A</v>
      </c>
      <c r="BI91" s="135" t="e">
        <f ca="1">+IF(AND(ISNUMBER(OFFSET('Hygiene Data'!$F$6,0,10*ROW('Hygiene Data'!F85))),DX91="Yes"),OFFSET('Hygiene Data'!$F$6,0,10*ROW('Hygiene Data'!F85)),IF(AND(ISNUMBER(OFFSET('Hygiene Data'!$F$6,0,10*ROW('Hygiene Data'!F85))),DX91="No",ISNUMBER(OFFSET('Hygiene Data'!$F$6,0,10*ROW('Hygiene Data'!F85)))),CONCATENATE("[",ROUND(OFFSET('Hygiene Data'!$F$6,0,10*ROW('Hygiene Data'!F85)),0),"]"),IF(AND(ISNUMBER(OFFSET('Hygiene Data'!$F$6,0,10*ROW('Hygiene Data'!F85))),DX91="",ISNUMBER(OFFSET('Hygiene Data'!$F$6,0,10*ROW('Hygiene Data'!F85)))),OFFSET('Hygiene Data'!$F$6,0,10*ROW('Hygiene Data'!F85)),NA())))</f>
        <v>#N/A</v>
      </c>
      <c r="BJ91" s="135" t="e">
        <f ca="1">+IF(AND(ISNUMBER(OFFSET('Hygiene Data'!$F$8,0,10*ROW('Hygiene Data'!F85))),DY91="Yes"),OFFSET('Hygiene Data'!$F$8,0,10*ROW('Hygiene Data'!F85)),IF(AND(ISNUMBER(OFFSET('Hygiene Data'!$F$8,0,10*ROW('Hygiene Data'!F85))),DY91="No",ISNUMBER(OFFSET('Hygiene Data'!$F$8,0,10*ROW('Hygiene Data'!F85)))),CONCATENATE("[",ROUND(OFFSET('Hygiene Data'!$F$8,0,10*ROW('Hygiene Data'!F85)),0),"]"),IF(AND(ISNUMBER(OFFSET('Hygiene Data'!$F$8,0,10*ROW('Hygiene Data'!F85))),DY91="",ISNUMBER(OFFSET('Hygiene Data'!$F$8,0,10*ROW('Hygiene Data'!F85)))),OFFSET('Hygiene Data'!$F$8,0,10*ROW('Hygiene Data'!F85)),NA())))</f>
        <v>#N/A</v>
      </c>
      <c r="BK91" s="135" t="e">
        <f ca="1">+IF(AND(ISNUMBER(OFFSET('Hygiene Data'!$F$10,0,10*ROW('Hygiene Data'!F85))),DZ91="Yes"),OFFSET('Hygiene Data'!$F$10,0,10*ROW('Hygiene Data'!F85)),IF(AND(ISNUMBER(OFFSET('Hygiene Data'!$F$10,0,10*ROW('Hygiene Data'!F85))),DZ91="No",ISNUMBER(OFFSET('Hygiene Data'!$F$10,0,10*ROW('Hygiene Data'!F85)))),CONCATENATE("[",ROUND(OFFSET('Hygiene Data'!$F$10,0,10*ROW('Hygiene Data'!F85)),0),"]"),IF(AND(ISNUMBER(OFFSET('Hygiene Data'!$F$10,0,10*ROW('Hygiene Data'!F85))),DZ91="",ISNUMBER(OFFSET('Hygiene Data'!$F$10,0,10*ROW('Hygiene Data'!F85)))),OFFSET('Hygiene Data'!$F$10,0,10*ROW('Hygiene Data'!F85)),NA())))</f>
        <v>#N/A</v>
      </c>
      <c r="BL91" s="135" t="e">
        <f ca="1">+IF(AND(ISNUMBER(OFFSET('Hygiene Data'!$G$6,0,10*ROW('Hygiene Data'!G85))),EA91="Yes"),OFFSET('Hygiene Data'!$G$6,0,10*ROW('Hygiene Data'!G85)),IF(AND(ISNUMBER(OFFSET('Hygiene Data'!$G$6,0,10*ROW('Hygiene Data'!G85))),EA91="No",ISNUMBER(OFFSET('Hygiene Data'!$G$6,0,10*ROW('Hygiene Data'!G85)))),CONCATENATE("[",ROUND(OFFSET('Hygiene Data'!$G$6,0,10*ROW('Hygiene Data'!G85)),0),"]"),IF(AND(ISNUMBER(OFFSET('Hygiene Data'!$G$6,0,10*ROW('Hygiene Data'!G85))),EA91="",ISNUMBER(OFFSET('Hygiene Data'!$G$6,0,10*ROW('Hygiene Data'!G85)))),OFFSET('Hygiene Data'!$G$6,0,10*ROW('Hygiene Data'!G85)),NA())))</f>
        <v>#N/A</v>
      </c>
      <c r="BM91" s="135" t="e">
        <f ca="1">+IF(AND(ISNUMBER(OFFSET('Hygiene Data'!$G$8,0,10*ROW('Hygiene Data'!G85))),EB91="Yes"),OFFSET('Hygiene Data'!$G$8,0,10*ROW('Hygiene Data'!G85)),IF(AND(ISNUMBER(OFFSET('Hygiene Data'!$G$8,0,10*ROW('Hygiene Data'!G85))),EB91="No",ISNUMBER(OFFSET('Hygiene Data'!$G$8,0,10*ROW('Hygiene Data'!G85)))),CONCATENATE("[",ROUND(OFFSET('Hygiene Data'!$G$8,0,10*ROW('Hygiene Data'!G85)),0),"]"),IF(AND(ISNUMBER(OFFSET('Hygiene Data'!$G$8,0,10*ROW('Hygiene Data'!G85))),EB91="",ISNUMBER(OFFSET('Hygiene Data'!$G$8,0,10*ROW('Hygiene Data'!G85)))),OFFSET('Hygiene Data'!$G$8,0,10*ROW('Hygiene Data'!G85)),NA())))</f>
        <v>#N/A</v>
      </c>
      <c r="BN91" s="135" t="e">
        <f ca="1">+IF(AND(ISNUMBER(OFFSET('Hygiene Data'!$G$10,0,10*ROW('Hygiene Data'!G85))),EC91="Yes"),OFFSET('Hygiene Data'!$G$10,0,10*ROW('Hygiene Data'!G85)),IF(AND(ISNUMBER(OFFSET('Hygiene Data'!$G$10,0,10*ROW('Hygiene Data'!G85))),EC91="No",ISNUMBER(OFFSET('Hygiene Data'!$G$10,0,10*ROW('Hygiene Data'!G85)))),CONCATENATE("[",ROUND(OFFSET('Hygiene Data'!$G$10,0,10*ROW('Hygiene Data'!G85)),0),"]"),IF(AND(ISNUMBER(OFFSET('Hygiene Data'!$G$10,0,10*ROW('Hygiene Data'!G85))),EC91="",ISNUMBER(OFFSET('Hygiene Data'!$G$10,0,10*ROW('Hygiene Data'!G85)))),OFFSET('Hygiene Data'!$G$10,0,10*ROW('Hygiene Data'!G85)),NA())))</f>
        <v>#N/A</v>
      </c>
      <c r="BO91" s="135" t="e">
        <f ca="1">+IF(AND(ISNUMBER(OFFSET('Hygiene Data'!$H$6,0,10*ROW('Hygiene Data'!H85))),ED91="Yes"),OFFSET('Hygiene Data'!$H$6,0,10*ROW('Hygiene Data'!H85)),IF(AND(ISNUMBER(OFFSET('Hygiene Data'!$H$6,0,10*ROW('Hygiene Data'!H85))),ED91="No",ISNUMBER(OFFSET('Hygiene Data'!$H$6,0,10*ROW('Hygiene Data'!H85)))),CONCATENATE("[",ROUND(OFFSET('Hygiene Data'!$H$6,0,10*ROW('Hygiene Data'!H85)),0),"]"),IF(AND(ISNUMBER(OFFSET('Hygiene Data'!$H$6,0,10*ROW('Hygiene Data'!H85))),ED91="",ISNUMBER(OFFSET('Hygiene Data'!$H$6,0,10*ROW('Hygiene Data'!H85)))),OFFSET('Hygiene Data'!$H$6,0,10*ROW('Hygiene Data'!H85)),NA())))</f>
        <v>#N/A</v>
      </c>
      <c r="BP91" s="135" t="e">
        <f ca="1">+IF(AND(ISNUMBER(OFFSET('Hygiene Data'!$H$8,0,10*ROW('Hygiene Data'!H85))),EE91="Yes"),OFFSET('Hygiene Data'!$H$8,0,10*ROW('Hygiene Data'!H85)),IF(AND(ISNUMBER(OFFSET('Hygiene Data'!$H$8,0,10*ROW('Hygiene Data'!H85))),EE91="No",ISNUMBER(OFFSET('Hygiene Data'!$H$8,0,10*ROW('Hygiene Data'!H85)))),CONCATENATE("[",ROUND(OFFSET('Hygiene Data'!$H$8,0,10*ROW('Hygiene Data'!H85)),0),"]"),IF(AND(ISNUMBER(OFFSET('Hygiene Data'!$H$8,0,10*ROW('Hygiene Data'!H85))),EE91="",ISNUMBER(OFFSET('Hygiene Data'!$H$8,0,10*ROW('Hygiene Data'!H85)))),OFFSET('Hygiene Data'!$H$8,0,10*ROW('Hygiene Data'!H85)),NA())))</f>
        <v>#N/A</v>
      </c>
      <c r="BQ91" s="135" t="e">
        <f ca="1">+IF(AND(ISNUMBER(OFFSET('Hygiene Data'!$H$10,0,10*ROW('Hygiene Data'!H85))),EF91="Yes"),OFFSET('Hygiene Data'!$H$10,0,10*ROW('Hygiene Data'!H85)),IF(AND(ISNUMBER(OFFSET('Hygiene Data'!$H$10,0,10*ROW('Hygiene Data'!H85))),EF91="No",ISNUMBER(OFFSET('Hygiene Data'!$H$10,0,10*ROW('Hygiene Data'!H85)))),CONCATENATE("[",ROUND(OFFSET('Hygiene Data'!$H$10,0,10*ROW('Hygiene Data'!H85)),0),"]"),IF(AND(ISNUMBER(OFFSET('Hygiene Data'!$H$10,0,10*ROW('Hygiene Data'!H85))),EF91="",ISNUMBER(OFFSET('Hygiene Data'!$H$10,0,10*ROW('Hygiene Data'!H85)))),OFFSET('Hygiene Data'!$H$10,0,10*ROW('Hygiene Data'!H85)),NA())))</f>
        <v>#N/A</v>
      </c>
      <c r="BS91" s="34" t="str">
        <f ca="1">+IF(OFFSET('Water Data'!$C$28,0,10*ROW('Water Data'!C85))="","",OFFSET('Water Data'!$C$28,0,10*ROW('Water Data'!C85)))</f>
        <v/>
      </c>
      <c r="BT91" s="34" t="str">
        <f ca="1">+IF(OFFSET('Water Data'!$C$29,0,10*ROW('Water Data'!C85))="","",OFFSET('Water Data'!$C$29,0,10*ROW('Water Data'!C85)))</f>
        <v/>
      </c>
      <c r="BU91" s="34" t="str">
        <f ca="1">+IF(OFFSET('Water Data'!$C$30,0,10*ROW('Water Data'!C85))="","",OFFSET('Water Data'!$C$30,0,10*ROW('Water Data'!C85)))</f>
        <v/>
      </c>
      <c r="BV91" s="34" t="str">
        <f ca="1">+IF(OFFSET('Water Data'!$D$28,0,10*ROW('Water Data'!D85))="","",OFFSET('Water Data'!$D$28,0,10*ROW('Water Data'!D85)))</f>
        <v/>
      </c>
      <c r="BW91" s="34" t="str">
        <f ca="1">+IF(OFFSET('Water Data'!$D$29,0,10*ROW('Water Data'!D85))="","",OFFSET('Water Data'!$D$29,0,10*ROW('Water Data'!D85)))</f>
        <v/>
      </c>
      <c r="BX91" s="34" t="str">
        <f ca="1">+IF(OFFSET('Water Data'!$D$30,0,10*ROW('Water Data'!D85))="","",OFFSET('Water Data'!$D$30,0,10*ROW('Water Data'!D85)))</f>
        <v/>
      </c>
      <c r="BY91" s="34" t="str">
        <f ca="1">+IF(OFFSET('Water Data'!$E$28,0,10*ROW('Water Data'!E85))="","",OFFSET('Water Data'!$E$28,0,10*ROW('Water Data'!E85)))</f>
        <v/>
      </c>
      <c r="BZ91" s="34" t="str">
        <f ca="1">+IF(OFFSET('Water Data'!$E$29,0,10*ROW('Water Data'!E85))="","",OFFSET('Water Data'!$E$29,0,10*ROW('Water Data'!E85)))</f>
        <v/>
      </c>
      <c r="CA91" s="34" t="str">
        <f ca="1">+IF(OFFSET('Water Data'!$E$30,0,10*ROW('Water Data'!E85))="","",OFFSET('Water Data'!$E$30,0,10*ROW('Water Data'!E85)))</f>
        <v/>
      </c>
      <c r="CB91" s="34" t="str">
        <f ca="1">+IF(OFFSET('Water Data'!$F$28,0,10*ROW('Water Data'!F85))="","",OFFSET('Water Data'!$F$28,0,10*ROW('Water Data'!F85)))</f>
        <v/>
      </c>
      <c r="CC91" s="34" t="str">
        <f ca="1">+IF(OFFSET('Water Data'!$F$29,0,10*ROW('Water Data'!F85))="","",OFFSET('Water Data'!$F$29,0,10*ROW('Water Data'!F85)))</f>
        <v/>
      </c>
      <c r="CD91" s="34" t="str">
        <f ca="1">+IF(OFFSET('Water Data'!$F$30,0,10*ROW('Water Data'!F85))="","",OFFSET('Water Data'!$F$30,0,10*ROW('Water Data'!F85)))</f>
        <v/>
      </c>
      <c r="CE91" s="34" t="str">
        <f ca="1">+IF(OFFSET('Water Data'!$G$28,0,10*ROW('Water Data'!G85))="","",OFFSET('Water Data'!$G$28,0,10*ROW('Water Data'!G85)))</f>
        <v/>
      </c>
      <c r="CF91" s="34" t="str">
        <f ca="1">+IF(OFFSET('Water Data'!$G$29,0,10*ROW('Water Data'!G85))="","",OFFSET('Water Data'!$G$29,0,10*ROW('Water Data'!G85)))</f>
        <v/>
      </c>
      <c r="CG91" s="34" t="str">
        <f ca="1">+IF(OFFSET('Water Data'!$G$30,0,10*ROW('Water Data'!G85))="","",OFFSET('Water Data'!$G$30,0,10*ROW('Water Data'!G85)))</f>
        <v/>
      </c>
      <c r="CH91" s="34" t="str">
        <f ca="1">+IF(OFFSET('Water Data'!$H$28,0,10*ROW('Water Data'!H85))="","",OFFSET('Water Data'!$H$28,0,10*ROW('Water Data'!H85)))</f>
        <v/>
      </c>
      <c r="CI91" s="34" t="str">
        <f ca="1">+IF(OFFSET('Water Data'!$H$29,0,10*ROW('Water Data'!H85))="","",OFFSET('Water Data'!$H$29,0,10*ROW('Water Data'!H85)))</f>
        <v/>
      </c>
      <c r="CJ91" s="34" t="str">
        <f ca="1">+IF(OFFSET('Water Data'!$H$30,0,10*ROW('Water Data'!H85))="","",OFFSET('Water Data'!$H$30,0,10*ROW('Water Data'!H85)))</f>
        <v/>
      </c>
      <c r="CK91" s="34" t="str">
        <f ca="1">+IF(OFFSET('Sanitation Data'!$C$29,0,10*ROW('Sanitation Data'!C85))="","",OFFSET('Sanitation Data'!$C$29,0,10*ROW('Sanitation Data'!C85)))</f>
        <v/>
      </c>
      <c r="CL91" s="34" t="str">
        <f ca="1">+IF(OFFSET('Sanitation Data'!$C$30,0,10*ROW('Sanitation Data'!C85))="","",OFFSET('Sanitation Data'!$C$30,0,10*ROW('Sanitation Data'!C85)))</f>
        <v/>
      </c>
      <c r="CM91" s="34" t="str">
        <f ca="1">+IF(OFFSET('Sanitation Data'!$C$31,0,10*ROW('Sanitation Data'!C85))="","",OFFSET('Sanitation Data'!$C$31,0,10*ROW('Sanitation Data'!C85)))</f>
        <v/>
      </c>
      <c r="CN91" s="34" t="str">
        <f ca="1">+IF(OFFSET('Sanitation Data'!$C$32,0,10*ROW('Sanitation Data'!C85))="","",OFFSET('Sanitation Data'!$C$32,0,10*ROW('Sanitation Data'!C85)))</f>
        <v/>
      </c>
      <c r="CO91" s="34" t="str">
        <f ca="1">+IF(OFFSET('Sanitation Data'!$C$33,0,10*ROW('Sanitation Data'!C85))="","",OFFSET('Sanitation Data'!$C$33,0,10*ROW('Sanitation Data'!C85)))</f>
        <v/>
      </c>
      <c r="CP91" s="34" t="str">
        <f ca="1">+IF(OFFSET('Sanitation Data'!$D$29,0,10*ROW('Sanitation Data'!D85))="","",OFFSET('Sanitation Data'!$D$29,0,10*ROW('Sanitation Data'!D85)))</f>
        <v/>
      </c>
      <c r="CQ91" s="34" t="str">
        <f ca="1">+IF(OFFSET('Sanitation Data'!$D$30,0,10*ROW('Sanitation Data'!D85))="","",OFFSET('Sanitation Data'!$D$30,0,10*ROW('Sanitation Data'!D85)))</f>
        <v/>
      </c>
      <c r="CR91" s="34" t="str">
        <f ca="1">+IF(OFFSET('Sanitation Data'!$D$31,0,10*ROW('Sanitation Data'!D85))="","",OFFSET('Sanitation Data'!$D$31,0,10*ROW('Sanitation Data'!D85)))</f>
        <v/>
      </c>
      <c r="CS91" s="34" t="str">
        <f ca="1">+IF(OFFSET('Sanitation Data'!$D$32,0,10*ROW('Sanitation Data'!D85))="","",OFFSET('Sanitation Data'!$D$32,0,10*ROW('Sanitation Data'!D85)))</f>
        <v/>
      </c>
      <c r="CT91" s="34" t="str">
        <f ca="1">+IF(OFFSET('Sanitation Data'!$D$33,0,10*ROW('Sanitation Data'!D85))="","",OFFSET('Sanitation Data'!$D$33,0,10*ROW('Sanitation Data'!D85)))</f>
        <v/>
      </c>
      <c r="CU91" s="34" t="str">
        <f ca="1">+IF(OFFSET('Sanitation Data'!$E$29,0,10*ROW('Sanitation Data'!E85))="","",OFFSET('Sanitation Data'!$E$29,0,10*ROW('Sanitation Data'!E85)))</f>
        <v/>
      </c>
      <c r="CV91" s="34" t="str">
        <f ca="1">+IF(OFFSET('Sanitation Data'!$E$30,0,10*ROW('Sanitation Data'!E85))="","",OFFSET('Sanitation Data'!$E$30,0,10*ROW('Sanitation Data'!E85)))</f>
        <v/>
      </c>
      <c r="CW91" s="34" t="str">
        <f ca="1">+IF(OFFSET('Sanitation Data'!$E$31,0,10*ROW('Sanitation Data'!E85))="","",OFFSET('Sanitation Data'!$E$31,0,10*ROW('Sanitation Data'!E85)))</f>
        <v/>
      </c>
      <c r="CX91" s="34" t="str">
        <f ca="1">+IF(OFFSET('Sanitation Data'!$E$32,0,10*ROW('Sanitation Data'!E85))="","",OFFSET('Sanitation Data'!$E$32,0,10*ROW('Sanitation Data'!E85)))</f>
        <v/>
      </c>
      <c r="CY91" s="34" t="str">
        <f ca="1">+IF(OFFSET('Sanitation Data'!$E$33,0,10*ROW('Sanitation Data'!E85))="","",OFFSET('Sanitation Data'!$E$33,0,10*ROW('Sanitation Data'!E85)))</f>
        <v/>
      </c>
      <c r="CZ91" s="34" t="str">
        <f ca="1">+IF(OFFSET('Sanitation Data'!$F$29,0,10*ROW('Sanitation Data'!F85))="","",OFFSET('Sanitation Data'!$F$29,0,10*ROW('Sanitation Data'!F85)))</f>
        <v/>
      </c>
      <c r="DA91" s="34" t="str">
        <f ca="1">+IF(OFFSET('Sanitation Data'!$F$30,0,10*ROW('Sanitation Data'!F85))="","",OFFSET('Sanitation Data'!$F$30,0,10*ROW('Sanitation Data'!F85)))</f>
        <v/>
      </c>
      <c r="DB91" s="34" t="str">
        <f ca="1">+IF(OFFSET('Sanitation Data'!$F$31,0,10*ROW('Sanitation Data'!F85))="","",OFFSET('Sanitation Data'!$F$31,0,10*ROW('Sanitation Data'!F85)))</f>
        <v/>
      </c>
      <c r="DC91" s="34" t="str">
        <f ca="1">+IF(OFFSET('Sanitation Data'!$F$32,0,10*ROW('Sanitation Data'!F85))="","",OFFSET('Sanitation Data'!$F$32,0,10*ROW('Sanitation Data'!F85)))</f>
        <v/>
      </c>
      <c r="DD91" s="34" t="str">
        <f ca="1">+IF(OFFSET('Sanitation Data'!$F$33,0,10*ROW('Sanitation Data'!F85))="","",OFFSET('Sanitation Data'!$F$33,0,10*ROW('Sanitation Data'!F85)))</f>
        <v/>
      </c>
      <c r="DE91" s="34" t="str">
        <f ca="1">+IF(OFFSET('Sanitation Data'!$G$29,0,10*ROW('Sanitation Data'!G85))="","",OFFSET('Sanitation Data'!$G$29,0,10*ROW('Sanitation Data'!G85)))</f>
        <v/>
      </c>
      <c r="DF91" s="34" t="str">
        <f ca="1">+IF(OFFSET('Sanitation Data'!$G$30,0,10*ROW('Sanitation Data'!G85))="","",OFFSET('Sanitation Data'!$G$30,0,10*ROW('Sanitation Data'!G85)))</f>
        <v/>
      </c>
      <c r="DG91" s="34" t="str">
        <f ca="1">+IF(OFFSET('Sanitation Data'!$G$31,0,10*ROW('Sanitation Data'!G85))="","",OFFSET('Sanitation Data'!$G$31,0,10*ROW('Sanitation Data'!G85)))</f>
        <v/>
      </c>
      <c r="DH91" s="34" t="str">
        <f ca="1">+IF(OFFSET('Sanitation Data'!$G$32,0,10*ROW('Sanitation Data'!G85))="","",OFFSET('Sanitation Data'!$G$32,0,10*ROW('Sanitation Data'!G85)))</f>
        <v/>
      </c>
      <c r="DI91" s="34" t="str">
        <f ca="1">+IF(OFFSET('Sanitation Data'!$G$33,0,10*ROW('Sanitation Data'!G85))="","",OFFSET('Sanitation Data'!$G$33,0,10*ROW('Sanitation Data'!G85)))</f>
        <v/>
      </c>
      <c r="DJ91" s="34" t="str">
        <f ca="1">+IF(OFFSET('Sanitation Data'!$H$29,0,10*ROW('Sanitation Data'!H85))="","",OFFSET('Sanitation Data'!$H$29,0,10*ROW('Sanitation Data'!H85)))</f>
        <v/>
      </c>
      <c r="DK91" s="34" t="str">
        <f ca="1">+IF(OFFSET('Sanitation Data'!$H$30,0,10*ROW('Sanitation Data'!H85))="","",OFFSET('Sanitation Data'!$H$30,0,10*ROW('Sanitation Data'!H85)))</f>
        <v/>
      </c>
      <c r="DL91" s="34" t="str">
        <f ca="1">+IF(OFFSET('Sanitation Data'!$H$31,0,10*ROW('Sanitation Data'!H85))="","",OFFSET('Sanitation Data'!$H$31,0,10*ROW('Sanitation Data'!H85)))</f>
        <v/>
      </c>
      <c r="DM91" s="34" t="str">
        <f ca="1">+IF(OFFSET('Sanitation Data'!$H$32,0,10*ROW('Sanitation Data'!H85))="","",OFFSET('Sanitation Data'!$H$32,0,10*ROW('Sanitation Data'!H85)))</f>
        <v/>
      </c>
      <c r="DN91" s="34" t="str">
        <f ca="1">+IF(OFFSET('Sanitation Data'!$H$33,0,10*ROW('Sanitation Data'!H85))="","",OFFSET('Sanitation Data'!$H$33,0,10*ROW('Sanitation Data'!H85)))</f>
        <v/>
      </c>
      <c r="DO91" s="34" t="str">
        <f ca="1">+IF(OFFSET('Hygiene Data'!$C$12,0,10*ROW('Hygiene Data'!C85))="","",OFFSET('Hygiene Data'!$C$12,0,10*ROW('Hygiene Data'!C85)))</f>
        <v/>
      </c>
      <c r="DP91" s="34" t="str">
        <f ca="1">+IF(OFFSET('Hygiene Data'!$C$13,0,10*ROW('Hygiene Data'!C85))="","",OFFSET('Hygiene Data'!$C$13,0,10*ROW('Hygiene Data'!C85)))</f>
        <v/>
      </c>
      <c r="DQ91" s="34" t="str">
        <f ca="1">+IF(OFFSET('Hygiene Data'!$C$14,0,10*ROW('Hygiene Data'!C85))="","",OFFSET('Hygiene Data'!$C$14,0,10*ROW('Hygiene Data'!C85)))</f>
        <v/>
      </c>
      <c r="DR91" s="34" t="str">
        <f ca="1">+IF(OFFSET('Hygiene Data'!$D$12,0,10*ROW('Hygiene Data'!D85))="","",OFFSET('Hygiene Data'!$D$12,0,10*ROW('Hygiene Data'!D85)))</f>
        <v/>
      </c>
      <c r="DS91" s="34" t="str">
        <f ca="1">+IF(OFFSET('Hygiene Data'!$D$13,0,10*ROW('Hygiene Data'!D85))="","",OFFSET('Hygiene Data'!$D$13,0,10*ROW('Hygiene Data'!D85)))</f>
        <v/>
      </c>
      <c r="DT91" s="34" t="str">
        <f ca="1">+IF(OFFSET('Hygiene Data'!$D$14,0,10*ROW('Hygiene Data'!D85))="","",OFFSET('Hygiene Data'!$D$14,0,10*ROW('Hygiene Data'!D85)))</f>
        <v/>
      </c>
      <c r="DU91" s="34" t="str">
        <f ca="1">+IF(OFFSET('Hygiene Data'!$E$12,0,10*ROW('Hygiene Data'!E85))="","",OFFSET('Hygiene Data'!$E$12,0,10*ROW('Hygiene Data'!E85)))</f>
        <v/>
      </c>
      <c r="DV91" s="34" t="str">
        <f ca="1">+IF(OFFSET('Hygiene Data'!$E$13,0,10*ROW('Hygiene Data'!E85))="","",OFFSET('Hygiene Data'!$E$13,0,10*ROW('Hygiene Data'!E85)))</f>
        <v/>
      </c>
      <c r="DW91" s="34" t="str">
        <f ca="1">+IF(OFFSET('Hygiene Data'!$E$14,0,10*ROW('Hygiene Data'!E85))="","",OFFSET('Hygiene Data'!$E$14,0,10*ROW('Hygiene Data'!E85)))</f>
        <v/>
      </c>
      <c r="DX91" s="34" t="str">
        <f ca="1">+IF(OFFSET('Hygiene Data'!$F$12,0,10*ROW('Hygiene Data'!F85))="","",OFFSET('Hygiene Data'!$F$12,0,10*ROW('Hygiene Data'!F85)))</f>
        <v/>
      </c>
      <c r="DY91" s="34" t="str">
        <f ca="1">+IF(OFFSET('Hygiene Data'!$F$13,0,10*ROW('Hygiene Data'!F85))="","",OFFSET('Hygiene Data'!$F$13,0,10*ROW('Hygiene Data'!F85)))</f>
        <v/>
      </c>
      <c r="DZ91" s="34" t="str">
        <f ca="1">+IF(OFFSET('Hygiene Data'!$F$14,0,10*ROW('Hygiene Data'!F85))="","",OFFSET('Hygiene Data'!$F$14,0,10*ROW('Hygiene Data'!F85)))</f>
        <v/>
      </c>
      <c r="EA91" s="34" t="str">
        <f ca="1">+IF(OFFSET('Hygiene Data'!$G$12,0,10*ROW('Hygiene Data'!G85))="","",OFFSET('Hygiene Data'!$G$12,0,10*ROW('Hygiene Data'!G85)))</f>
        <v/>
      </c>
      <c r="EB91" s="34" t="str">
        <f ca="1">+IF(OFFSET('Hygiene Data'!$G$13,0,10*ROW('Hygiene Data'!G85))="","",OFFSET('Hygiene Data'!$G$13,0,10*ROW('Hygiene Data'!G85)))</f>
        <v/>
      </c>
      <c r="EC91" s="34" t="str">
        <f ca="1">+IF(OFFSET('Hygiene Data'!$G$14,0,10*ROW('Hygiene Data'!G85))="","",OFFSET('Hygiene Data'!$G$14,0,10*ROW('Hygiene Data'!G85)))</f>
        <v/>
      </c>
      <c r="ED91" s="34" t="str">
        <f ca="1">+IF(OFFSET('Hygiene Data'!$H$12,0,10*ROW('Hygiene Data'!H85))="","",OFFSET('Hygiene Data'!$H$12,0,10*ROW('Hygiene Data'!H85)))</f>
        <v/>
      </c>
      <c r="EE91" s="34" t="str">
        <f ca="1">+IF(OFFSET('Hygiene Data'!$H$13,0,10*ROW('Hygiene Data'!H85))="","",OFFSET('Hygiene Data'!$H$13,0,10*ROW('Hygiene Data'!H85)))</f>
        <v/>
      </c>
      <c r="EF91" s="34" t="str">
        <f ca="1">+IF(OFFSET('Hygiene Data'!$H$14,0,10*ROW('Hygiene Data'!H85))="","",OFFSET('Hygiene Data'!$H$14,0,10*ROW('Hygiene Data'!H85)))</f>
        <v/>
      </c>
    </row>
    <row r="92" spans="1:136" x14ac:dyDescent="0.2">
      <c r="A92" s="50" t="str">
        <f ca="1">+IF(OFFSET('Water Data'!$B$1,0,10*ROW('Water Data'!B89))="","",OFFSET('Water Data'!$B$1,0,10*ROW('Water Data'!B89)))</f>
        <v/>
      </c>
      <c r="B92" s="50" t="str">
        <f ca="1">+IF(OFFSET('Water Data'!$A$3,0,10*ROW('Water Data'!A89))="","",OFFSET('Water Data'!$A$3,0,10*ROW('Water Data'!A89)))</f>
        <v/>
      </c>
      <c r="C92" s="50" t="str">
        <f ca="1">+IF(OFFSET('Water Data'!$C$3,0,10*ROW('Water Data'!C89))="","",OFFSET('Water Data'!$C$3,0,10*ROW('Water Data'!C89)))</f>
        <v/>
      </c>
      <c r="D92" s="133" t="e">
        <f ca="1">+IF(AND(ISNUMBER(OFFSET('Water Data'!$C$5,0,10*ROW('Water Data'!C86))),BS92="Yes"),100-OFFSET('Water Data'!$C$5,0,10*ROW('Water Data'!C86)),IF(AND(ISNUMBER(OFFSET('Water Data'!$C$5,0,10*ROW('Water Data'!C86))),BS92="No",ISNUMBER(OFFSET('Water Data'!$C$5,0,10*ROW('Water Data'!C86)))),CONCATENATE("[",ROUND(100-OFFSET('Water Data'!$C$5,0,10*ROW('Water Data'!C86)),0),"]"),IF(AND(ISNUMBER(OFFSET('Water Data'!$C$5,0,10*ROW('Water Data'!C86))),BS92="",ISNUMBER(OFFSET('Water Data'!$C$5,0,10*ROW('Water Data'!C86)))),100-OFFSET('Water Data'!$C$5,0,10*ROW('Water Data'!C86)),NA())))</f>
        <v>#N/A</v>
      </c>
      <c r="E92" s="133" t="e">
        <f ca="1">+IF(AND(ISNUMBER(OFFSET('Water Data'!$C$7,0,10*ROW('Water Data'!D86))),BT92="Yes"),OFFSET('Water Data'!$C$7,0,10*ROW('Water Data'!C86)),IF(AND(ISNUMBER(OFFSET('Water Data'!$C$7,0,10*ROW('Water Data'!C86))),BT92="No",ISNUMBER(OFFSET('Water Data'!$C$7,0,10*ROW('Water Data'!C86)))),CONCATENATE("[",ROUND(OFFSET('Water Data'!$C$7,0,10*ROW('Water Data'!C86)),0),"]"),IF(AND(ISNUMBER(OFFSET('Water Data'!$C$7,0,10*ROW('Water Data'!C86))),BT92="",ISNUMBER(OFFSET('Water Data'!$C$7,0,10*ROW('Water Data'!C86)))),OFFSET('Water Data'!$C$7,0,10*ROW('Water Data'!C86)),NA())))</f>
        <v>#N/A</v>
      </c>
      <c r="F92" s="133" t="e">
        <f ca="1">+IF(AND(ISNUMBER(OFFSET('Water Data'!$C$10,0,10*ROW('Water Data'!C86))),BU92="Yes"),OFFSET('Water Data'!$C$10,0,10*ROW('Water Data'!C86)),IF(AND(ISNUMBER(OFFSET('Water Data'!$C$10,0,10*ROW('Water Data'!C86))),BU92="No",ISNUMBER(OFFSET('Water Data'!$C$10,0,10*ROW('Water Data'!C86)))),CONCATENATE("[",ROUND(OFFSET('Water Data'!$C$10,0,10*ROW('Water Data'!C86)),0),"]"),IF(AND(ISNUMBER(OFFSET('Water Data'!$C$10,0,10*ROW('Water Data'!C86))),BU92="",ISNUMBER(OFFSET('Water Data'!$C$10,0,10*ROW('Water Data'!C86)))),OFFSET('Water Data'!$C$10,0,10*ROW('Water Data'!C86)),NA())))</f>
        <v>#N/A</v>
      </c>
      <c r="G92" s="133" t="e">
        <f ca="1">+IF(AND(ISNUMBER(OFFSET('Water Data'!$D$5,0,10*ROW('Water Data'!D86))),BV92="Yes"),100-OFFSET('Water Data'!$D$5,0,10*ROW('Water Data'!D86)),IF(AND(ISNUMBER(OFFSET('Water Data'!$D$5,0,10*ROW('Water Data'!D86))),BV92="No",ISNUMBER(OFFSET('Water Data'!$D$5,0,10*ROW('Water Data'!D86)))),CONCATENATE("[",ROUND(100-OFFSET('Water Data'!$D$5,0,10*ROW('Water Data'!D86)),0),"]"),IF(AND(ISNUMBER(OFFSET('Water Data'!$D$5,0,10*ROW('Water Data'!D86))),BV92="",ISNUMBER(OFFSET('Water Data'!$D$5,0,10*ROW('Water Data'!D86)))),100-OFFSET('Water Data'!$D$5,0,10*ROW('Water Data'!D86)),NA())))</f>
        <v>#N/A</v>
      </c>
      <c r="H92" s="133" t="e">
        <f ca="1">+IF(AND(ISNUMBER(OFFSET('Water Data'!$D$7,0,10*ROW('Water Data'!D86))),BW92="Yes"),OFFSET('Water Data'!$D$7,0,10*ROW('Water Data'!D86)),IF(AND(ISNUMBER(OFFSET('Water Data'!$D$7,0,10*ROW('Water Data'!D86))),BW92="No",ISNUMBER(OFFSET('Water Data'!$D$7,0,10*ROW('Water Data'!D86)))),CONCATENATE("[",ROUND(OFFSET('Water Data'!$C$7,0,10*ROW('Water Data'!D86)),0),"]"),IF(AND(ISNUMBER(OFFSET('Water Data'!$D$7,0,10*ROW('Water Data'!D86))),BW92="",ISNUMBER(OFFSET('Water Data'!$D$7,0,10*ROW('Water Data'!D86)))),OFFSET('Water Data'!$D$7,0,10*ROW('Water Data'!D86)),NA())))</f>
        <v>#N/A</v>
      </c>
      <c r="I92" s="133" t="e">
        <f ca="1">+IF(AND(ISNUMBER(OFFSET('Water Data'!$D$10,0,10*ROW('Water Data'!D86))),BX92="Yes"),OFFSET('Water Data'!$D$10,0,10*ROW('Water Data'!D86)),IF(AND(ISNUMBER(OFFSET('Water Data'!$D$10,0,10*ROW('Water Data'!D86))),BX92="No",ISNUMBER(OFFSET('Water Data'!$D$10,0,10*ROW('Water Data'!D86)))),CONCATENATE("[",ROUND(OFFSET('Water Data'!$D$10,0,10*ROW('Water Data'!D86)),0),"]"),IF(AND(ISNUMBER(OFFSET('Water Data'!$D$10,0,10*ROW('Water Data'!D86))),BX92="",ISNUMBER(OFFSET('Water Data'!$D$10,0,10*ROW('Water Data'!D86)))),OFFSET('Water Data'!$D$10,0,10*ROW('Water Data'!D86)),NA())))</f>
        <v>#N/A</v>
      </c>
      <c r="J92" s="133" t="e">
        <f ca="1">+IF(AND(ISNUMBER(OFFSET('Water Data'!$E$5,0,10*ROW('Water Data'!E86))),BY92="Yes"),100-OFFSET('Water Data'!$E$5,0,10*ROW('Water Data'!E86)),IF(AND(ISNUMBER(OFFSET('Water Data'!$E$5,0,10*ROW('Water Data'!E86))),BY92="No",ISNUMBER(OFFSET('Water Data'!$E$5,0,10*ROW('Water Data'!E86)))),CONCATENATE("[",ROUND(100-OFFSET('Water Data'!$E$5,0,10*ROW('Water Data'!E86)),0),"]"),IF(AND(ISNUMBER(OFFSET('Water Data'!$E$5,0,10*ROW('Water Data'!E86))),BY92="",ISNUMBER(OFFSET('Water Data'!$E$5,0,10*ROW('Water Data'!E86)))),100-OFFSET('Water Data'!$E$5,0,10*ROW('Water Data'!E86)),NA())))</f>
        <v>#N/A</v>
      </c>
      <c r="K92" s="133" t="e">
        <f ca="1">+IF(AND(ISNUMBER(OFFSET('Water Data'!$E$7,0,10*ROW('Water Data'!E86))),BZ92="Yes"),OFFSET('Water Data'!$E$7,0,10*ROW('Water Data'!E86)),IF(AND(ISNUMBER(OFFSET('Water Data'!$E$7,0,10*ROW('Water Data'!E86))),BZ92="No",ISNUMBER(OFFSET('Water Data'!$E$7,0,10*ROW('Water Data'!E86)))),CONCATENATE("[",ROUND(OFFSET('Water Data'!$E$7,0,10*ROW('Water Data'!E86)),0),"]"),IF(AND(ISNUMBER(OFFSET('Water Data'!$E$7,0,10*ROW('Water Data'!E86))),BZ92="",ISNUMBER(OFFSET('Water Data'!$E$7,0,10*ROW('Water Data'!E86)))),OFFSET('Water Data'!$E$7,0,10*ROW('Water Data'!E86)),NA())))</f>
        <v>#N/A</v>
      </c>
      <c r="L92" s="133" t="e">
        <f ca="1">+IF(AND(ISNUMBER(OFFSET('Water Data'!$E$10,0,10*ROW('Water Data'!E86))),CA92="Yes"),OFFSET('Water Data'!$E$10,0,10*ROW('Water Data'!E86)),IF(AND(ISNUMBER(OFFSET('Water Data'!$E$10,0,10*ROW('Water Data'!E86))),CA92="No",ISNUMBER(OFFSET('Water Data'!$E$10,0,10*ROW('Water Data'!E86)))),CONCATENATE("[",ROUND(OFFSET('Water Data'!$E$10,0,10*ROW('Water Data'!E86)),0),"]"),IF(AND(ISNUMBER(OFFSET('Water Data'!$E$10,0,10*ROW('Water Data'!E86))),CA92="",ISNUMBER(OFFSET('Water Data'!$E$10,0,10*ROW('Water Data'!E86)))),OFFSET('Water Data'!$E$10,0,10*ROW('Water Data'!E86)),NA())))</f>
        <v>#N/A</v>
      </c>
      <c r="M92" s="133" t="e">
        <f ca="1">+IF(AND(ISNUMBER(OFFSET('Water Data'!$F$5,0,10*ROW('Water Data'!F86))),CB92="Yes"),100-OFFSET('Water Data'!$F$5,0,10*ROW('Water Data'!F86)),IF(AND(ISNUMBER(OFFSET('Water Data'!$F$5,0,10*ROW('Water Data'!F86))),CB92="No",ISNUMBER(OFFSET('Water Data'!$F$5,0,10*ROW('Water Data'!F86)))),CONCATENATE("[",ROUND(100-OFFSET('Water Data'!$F$5,0,10*ROW('Water Data'!F86)),0),"]"),IF(AND(ISNUMBER(OFFSET('Water Data'!$F$5,0,10*ROW('Water Data'!F86))),CB92="",ISNUMBER(OFFSET('Water Data'!$F$5,0,10*ROW('Water Data'!F86)))),100-OFFSET('Water Data'!$F$5,0,10*ROW('Water Data'!F86)),NA())))</f>
        <v>#N/A</v>
      </c>
      <c r="N92" s="133" t="e">
        <f ca="1">+IF(AND(ISNUMBER(OFFSET('Water Data'!$F$7,0,10*ROW('Water Data'!F86))),CC92="Yes"),OFFSET('Water Data'!$F$7,0,10*ROW('Water Data'!F86)),IF(AND(ISNUMBER(OFFSET('Water Data'!$F$7,0,10*ROW('Water Data'!F86))),CC92="No",ISNUMBER(OFFSET('Water Data'!$F$7,0,10*ROW('Water Data'!F86)))),CONCATENATE("[",ROUND(OFFSET('Water Data'!$F$7,0,10*ROW('Water Data'!F86)),0),"]"),IF(AND(ISNUMBER(OFFSET('Water Data'!$F$7,0,10*ROW('Water Data'!F86))),CC92="",ISNUMBER(OFFSET('Water Data'!$F$7,0,10*ROW('Water Data'!F86)))),OFFSET('Water Data'!$F$7,0,10*ROW('Water Data'!F86)),NA())))</f>
        <v>#N/A</v>
      </c>
      <c r="O92" s="133" t="e">
        <f ca="1">+IF(AND(ISNUMBER(OFFSET('Water Data'!$F$10,0,10*ROW('Water Data'!F86))),CD92="Yes"),OFFSET('Water Data'!$F$10,0,10*ROW('Water Data'!F86)),IF(AND(ISNUMBER(OFFSET('Water Data'!$F$10,0,10*ROW('Water Data'!F86))),CD92="No",ISNUMBER(OFFSET('Water Data'!$F$10,0,10*ROW('Water Data'!F86)))),CONCATENATE("[",ROUND(OFFSET('Water Data'!$F$10,0,10*ROW('Water Data'!F86)),0),"]"),IF(AND(ISNUMBER(OFFSET('Water Data'!$F$10,0,10*ROW('Water Data'!F86))),CD92="",ISNUMBER(OFFSET('Water Data'!$F$10,0,10*ROW('Water Data'!F86)))),OFFSET('Water Data'!$F$10,0,10*ROW('Water Data'!F86)),NA())))</f>
        <v>#N/A</v>
      </c>
      <c r="P92" s="133" t="e">
        <f ca="1">+IF(AND(ISNUMBER(OFFSET('Water Data'!$G$5,0,10*ROW('Water Data'!G86))),CE92="Yes"),100-OFFSET('Water Data'!$G$5,0,10*ROW('Water Data'!G86)),IF(AND(ISNUMBER(OFFSET('Water Data'!$G$5,0,10*ROW('Water Data'!G86))),CE92="No",ISNUMBER(OFFSET('Water Data'!$G$5,0,10*ROW('Water Data'!G86)))),CONCATENATE("[",ROUND(100-OFFSET('Water Data'!$G$5,0,10*ROW('Water Data'!G86)),0),"]"),IF(AND(ISNUMBER(OFFSET('Water Data'!$G$5,0,10*ROW('Water Data'!G86))),CE92="",ISNUMBER(OFFSET('Water Data'!$G$5,0,10*ROW('Water Data'!G86)))),100-OFFSET('Water Data'!$G$5,0,10*ROW('Water Data'!G86)),NA())))</f>
        <v>#N/A</v>
      </c>
      <c r="Q92" s="133" t="e">
        <f ca="1">+IF(AND(ISNUMBER(OFFSET('Water Data'!$G$7,0,10*ROW('Water Data'!G86))),CF92="Yes"),OFFSET('Water Data'!$G$7,0,10*ROW('Water Data'!G86)),IF(AND(ISNUMBER(OFFSET('Water Data'!$G$7,0,10*ROW('Water Data'!G86))),CF92="No",ISNUMBER(OFFSET('Water Data'!$G$7,0,10*ROW('Water Data'!G86)))),CONCATENATE("[",ROUND(OFFSET('Water Data'!$G$7,0,10*ROW('Water Data'!G86)),0),"]"),IF(AND(ISNUMBER(OFFSET('Water Data'!$G$7,0,10*ROW('Water Data'!G86))),CF92="",ISNUMBER(OFFSET('Water Data'!$G$7,0,10*ROW('Water Data'!G86)))),OFFSET('Water Data'!$G$7,0,10*ROW('Water Data'!G86)),NA())))</f>
        <v>#N/A</v>
      </c>
      <c r="R92" s="133" t="e">
        <f ca="1">+IF(AND(ISNUMBER(OFFSET('Water Data'!$G$10,0,10*ROW('Water Data'!G86))),CG92="Yes"),OFFSET('Water Data'!$G$10,0,10*ROW('Water Data'!G86)),IF(AND(ISNUMBER(OFFSET('Water Data'!$G$10,0,10*ROW('Water Data'!G86))),CG92="No",ISNUMBER(OFFSET('Water Data'!$G$10,0,10*ROW('Water Data'!G86)))),CONCATENATE("[",ROUND(OFFSET('Water Data'!$G$10,0,10*ROW('Water Data'!G86)),0),"]"),IF(AND(ISNUMBER(OFFSET('Water Data'!$G$10,0,10*ROW('Water Data'!G86))),CG92="",ISNUMBER(OFFSET('Water Data'!$G$10,0,10*ROW('Water Data'!G86)))),OFFSET('Water Data'!$G$10,0,10*ROW('Water Data'!G86)),NA())))</f>
        <v>#N/A</v>
      </c>
      <c r="S92" s="133" t="e">
        <f ca="1">+IF(AND(ISNUMBER(OFFSET('Water Data'!$H$5,0,10*ROW('Water Data'!H86))),CH92="Yes"),100-OFFSET('Water Data'!$H$5,0,10*ROW('Water Data'!H86)),IF(AND(ISNUMBER(OFFSET('Water Data'!$H$5,0,10*ROW('Water Data'!H86))),CH92="No",ISNUMBER(OFFSET('Water Data'!$H$5,0,10*ROW('Water Data'!H86)))),CONCATENATE("[",ROUND(100-OFFSET('Water Data'!$H$5,0,10*ROW('Water Data'!H86)),0),"]"),IF(AND(ISNUMBER(OFFSET('Water Data'!$H$5,0,10*ROW('Water Data'!H86))),CH92="",ISNUMBER(OFFSET('Water Data'!$H$5,0,10*ROW('Water Data'!H86)))),100-OFFSET('Water Data'!$H$5,0,10*ROW('Water Data'!H86)),NA())))</f>
        <v>#N/A</v>
      </c>
      <c r="T92" s="133" t="e">
        <f ca="1">+IF(AND(ISNUMBER(OFFSET('Water Data'!$H$7,0,10*ROW('Water Data'!H86))),CI92="Yes"),OFFSET('Water Data'!$H$7,0,10*ROW('Water Data'!H86)),IF(AND(ISNUMBER(OFFSET('Water Data'!$H$7,0,10*ROW('Water Data'!H86))),CI92="No",ISNUMBER(OFFSET('Water Data'!$H$7,0,10*ROW('Water Data'!H86)))),CONCATENATE("[",ROUND(OFFSET('Water Data'!$H$7,0,10*ROW('Water Data'!H86)),0),"]"),IF(AND(ISNUMBER(OFFSET('Water Data'!$H$7,0,10*ROW('Water Data'!H86))),CI92="",ISNUMBER(OFFSET('Water Data'!$H$7,0,10*ROW('Water Data'!H86)))),OFFSET('Water Data'!$H$7,0,10*ROW('Water Data'!H86)),NA())))</f>
        <v>#N/A</v>
      </c>
      <c r="U92" s="133" t="e">
        <f ca="1">+IF(AND(ISNUMBER(OFFSET('Water Data'!$H$10,0,10*ROW('Water Data'!H86))),CJ92="Yes"),OFFSET('Water Data'!$H$10,0,10*ROW('Water Data'!H86)),IF(AND(ISNUMBER(OFFSET('Water Data'!$H$10,0,10*ROW('Water Data'!H86))),CJ92="No",ISNUMBER(OFFSET('Water Data'!$H$10,0,10*ROW('Water Data'!H86)))),CONCATENATE("[",ROUND(OFFSET('Water Data'!$H$10,0,10*ROW('Water Data'!H86)),0),"]"),IF(AND(ISNUMBER(OFFSET('Water Data'!$H$10,0,10*ROW('Water Data'!H86))),CJ92="",ISNUMBER(OFFSET('Water Data'!$H$10,0,10*ROW('Water Data'!H86)))),OFFSET('Water Data'!$H$10,0,10*ROW('Water Data'!H86)),NA())))</f>
        <v>#N/A</v>
      </c>
      <c r="V92" s="134" t="e">
        <f ca="1">+IF(AND(ISNUMBER(OFFSET('Sanitation Data'!$C$5,0,10*ROW('Sanitation Data'!C86))),CK92="Yes"),100-OFFSET('Sanitation Data'!$C$5,0,10*ROW('Sanitation Data'!C86)),IF(AND(ISNUMBER(OFFSET('Sanitation Data'!$C$5,0,10*ROW('Sanitation Data'!C86))),CK92="No",ISNUMBER(OFFSET('Sanitation Data'!$C$5,0,10*ROW('Sanitation Data'!C86)))),CONCATENATE("[",ROUND(100-OFFSET('Sanitation Data'!$C$5,0,10*ROW('Sanitation Data'!C86)),0),"]"),IF(AND(ISNUMBER(OFFSET('Sanitation Data'!$C$5,0,10*ROW('Sanitation Data'!C86))),CK92="",ISNUMBER(OFFSET('Sanitation Data'!$C$5,0,10*ROW('Sanitation Data'!C86)))),100-OFFSET('Sanitation Data'!$C$5,0,10*ROW('Sanitation Data'!C86)),NA())))</f>
        <v>#N/A</v>
      </c>
      <c r="W92" s="134" t="e">
        <f ca="1">+IF(AND(ISNUMBER(OFFSET('Sanitation Data'!$C$7,0,10*ROW('Sanitation Data'!C86))),CL92="Yes"),OFFSET('Sanitation Data'!$C$7,0,10*ROW('Sanitation Data'!C86)),IF(AND(ISNUMBER(OFFSET('Sanitation Data'!$C$7,0,10*ROW('Sanitation Data'!C86))),CL92="No",ISNUMBER(OFFSET('Sanitation Data'!$C$7,0,10*ROW('Sanitation Data'!C86)))),CONCATENATE("[",ROUND(OFFSET('Sanitation Data'!$C$7,0,10*ROW('Sanitation Data'!C86)),0),"]"),IF(AND(ISNUMBER(OFFSET('Sanitation Data'!$C$7,0,10*ROW('Sanitation Data'!C86))),CL92="",ISNUMBER(OFFSET('Sanitation Data'!$C$7,0,10*ROW('Sanitation Data'!C86)))),OFFSET('Sanitation Data'!$C$7,0,10*ROW('Sanitation Data'!C86)),NA())))</f>
        <v>#N/A</v>
      </c>
      <c r="X92" s="134" t="e">
        <f ca="1">+IF(AND(ISNUMBER(OFFSET('Sanitation Data'!$C$11,0,10*ROW('Sanitation Data'!C86))),CM92="Yes"),OFFSET('Sanitation Data'!$C$11,0,10*ROW('Sanitation Data'!C86)),IF(AND(ISNUMBER(OFFSET('Sanitation Data'!$C$11,0,10*ROW('Sanitation Data'!C86))),CM92="No",ISNUMBER(OFFSET('Sanitation Data'!$C$11,0,10*ROW('Sanitation Data'!C86)))),CONCATENATE("[",ROUND(OFFSET('Sanitation Data'!$C$11,0,10*ROW('Sanitation Data'!C86)),0),"]"),IF(AND(ISNUMBER(OFFSET('Sanitation Data'!$C$11,0,10*ROW('Sanitation Data'!C86))),CM92="",ISNUMBER(OFFSET('Sanitation Data'!$C$11,0,10*ROW('Sanitation Data'!C86)))),OFFSET('Sanitation Data'!$C$11,0,10*ROW('Sanitation Data'!C86)),NA())))</f>
        <v>#N/A</v>
      </c>
      <c r="Y92" s="134" t="e">
        <f ca="1">+IF(AND(ISNUMBER(OFFSET('Sanitation Data'!$C$12,0,10*ROW('Sanitation Data'!C86))),CN92="Yes"),OFFSET('Sanitation Data'!$C$12,0,10*ROW('Sanitation Data'!C86)),IF(AND(ISNUMBER(OFFSET('Sanitation Data'!$C$12,0,10*ROW('Sanitation Data'!C86))),CN92="No",ISNUMBER(OFFSET('Sanitation Data'!$C$12,0,10*ROW('Sanitation Data'!C86)))),CONCATENATE("[",ROUND(OFFSET('Sanitation Data'!$C$12,0,10*ROW('Sanitation Data'!C86)),0),"]"),IF(AND(ISNUMBER(OFFSET('Sanitation Data'!$C$12,0,10*ROW('Sanitation Data'!C86))),CN92="",ISNUMBER(OFFSET('Sanitation Data'!$C$12,0,10*ROW('Sanitation Data'!C86)))),OFFSET('Sanitation Data'!$C$12,0,10*ROW('Sanitation Data'!C86)),NA())))</f>
        <v>#N/A</v>
      </c>
      <c r="Z92" s="134" t="e">
        <f ca="1">+IF(AND(ISNUMBER(OFFSET('Sanitation Data'!$C$13,0,10*ROW('Sanitation Data'!C86))),CO92="Yes"),OFFSET('Sanitation Data'!$C$13,0,10*ROW('Sanitation Data'!C86)),IF(AND(ISNUMBER(OFFSET('Sanitation Data'!$C$13,0,10*ROW('Sanitation Data'!C86))),CO92="No",ISNUMBER(OFFSET('Sanitation Data'!$C$13,0,10*ROW('Sanitation Data'!C86)))),CONCATENATE("[",ROUND(OFFSET('Sanitation Data'!$C$13,0,10*ROW('Sanitation Data'!C86)),0),"]"),IF(AND(ISNUMBER(OFFSET('Sanitation Data'!$C$13,0,10*ROW('Sanitation Data'!C86))),CO92="",ISNUMBER(OFFSET('Sanitation Data'!$C$13,0,10*ROW('Sanitation Data'!C86)))),OFFSET('Sanitation Data'!$C$13,0,10*ROW('Sanitation Data'!C86)),NA())))</f>
        <v>#N/A</v>
      </c>
      <c r="AA92" s="134" t="e">
        <f ca="1">+IF(AND(ISNUMBER(OFFSET('Sanitation Data'!$D$5,0,10*ROW('Sanitation Data'!D86))),CP92="Yes"),100-OFFSET('Sanitation Data'!$D$5,0,10*ROW('Sanitation Data'!D86)),IF(AND(ISNUMBER(OFFSET('Sanitation Data'!$D$5,0,10*ROW('Sanitation Data'!D86))),CP92="No",ISNUMBER(OFFSET('Sanitation Data'!$D$5,0,10*ROW('Sanitation Data'!D86)))),CONCATENATE("[",ROUND(100-OFFSET('Sanitation Data'!$D$5,0,10*ROW('Sanitation Data'!D86)),0),"]"),IF(AND(ISNUMBER(OFFSET('Sanitation Data'!$D$5,0,10*ROW('Sanitation Data'!D86))),CP92="",ISNUMBER(OFFSET('Sanitation Data'!$D$5,0,10*ROW('Sanitation Data'!D86)))),100-OFFSET('Sanitation Data'!$D$5,0,10*ROW('Sanitation Data'!D86)),NA())))</f>
        <v>#N/A</v>
      </c>
      <c r="AB92" s="134" t="e">
        <f ca="1">+IF(AND(ISNUMBER(OFFSET('Sanitation Data'!$D$7,0,10*ROW('Sanitation Data'!D86))),CQ92="Yes"),OFFSET('Sanitation Data'!$D$7,0,10*ROW('Sanitation Data'!G86)),IF(AND(ISNUMBER(OFFSET('Sanitation Data'!$D$7,0,10*ROW('Sanitation Data'!D86))),CQ92="No",ISNUMBER(OFFSET('Sanitation Data'!$D$7,0,10*ROW('Sanitation Data'!D86)))),CONCATENATE("[",ROUND(OFFSET('Sanitation Data'!$D$7,0,10*ROW('Sanitation Data'!D86)),0),"]"),IF(AND(ISNUMBER(OFFSET('Sanitation Data'!$D$7,0,10*ROW('Sanitation Data'!D86))),CQ92="",ISNUMBER(OFFSET('Sanitation Data'!$D$7,0,10*ROW('Sanitation Data'!D86)))),OFFSET('Sanitation Data'!$D$7,0,10*ROW('Sanitation Data'!D86)),NA())))</f>
        <v>#N/A</v>
      </c>
      <c r="AC92" s="134" t="e">
        <f ca="1">+IF(AND(ISNUMBER(OFFSET('Sanitation Data'!$D$11,0,10*ROW('Sanitation Data'!D86))),CR92="Yes"),OFFSET('Sanitation Data'!$D$11,0,10*ROW('Sanitation Data'!D86)),IF(AND(ISNUMBER(OFFSET('Sanitation Data'!$D$11,0,10*ROW('Sanitation Data'!D86))),CR92="No",ISNUMBER(OFFSET('Sanitation Data'!$D$11,0,10*ROW('Sanitation Data'!D86)))),CONCATENATE("[",ROUND(OFFSET('Sanitation Data'!$D$11,0,10*ROW('Sanitation Data'!D86)),0),"]"),IF(AND(ISNUMBER(OFFSET('Sanitation Data'!$D$11,0,10*ROW('Sanitation Data'!D86))),CR92="",ISNUMBER(OFFSET('Sanitation Data'!$D$11,0,10*ROW('Sanitation Data'!D86)))),OFFSET('Sanitation Data'!$D$11,0,10*ROW('Sanitation Data'!D86)),NA())))</f>
        <v>#N/A</v>
      </c>
      <c r="AD92" s="134" t="e">
        <f ca="1">+IF(AND(ISNUMBER(OFFSET('Sanitation Data'!$D$12,0,10*ROW('Sanitation Data'!D86))),CS92="Yes"),OFFSET('Sanitation Data'!$D$12,0,10*ROW('Sanitation Data'!D86)),IF(AND(ISNUMBER(OFFSET('Sanitation Data'!$D$12,0,10*ROW('Sanitation Data'!D86))),CS92="No",ISNUMBER(OFFSET('Sanitation Data'!$D$12,0,10*ROW('Sanitation Data'!D86)))),CONCATENATE("[",ROUND(OFFSET('Sanitation Data'!$D$12,0,10*ROW('Sanitation Data'!D86)),0),"]"),IF(AND(ISNUMBER(OFFSET('Sanitation Data'!$D$12,0,10*ROW('Sanitation Data'!D86))),CS92="",ISNUMBER(OFFSET('Sanitation Data'!$D$12,0,10*ROW('Sanitation Data'!D86)))),OFFSET('Sanitation Data'!$D$12,0,10*ROW('Sanitation Data'!D86)),NA())))</f>
        <v>#N/A</v>
      </c>
      <c r="AE92" s="134" t="e">
        <f ca="1">+IF(AND(ISNUMBER(OFFSET('Sanitation Data'!$D$13,0,10*ROW('Sanitation Data'!D86))),CT92="Yes"),OFFSET('Sanitation Data'!$D$13,0,10*ROW('Sanitation Data'!D86)),IF(AND(ISNUMBER(OFFSET('Sanitation Data'!$D$13,0,10*ROW('Sanitation Data'!D86))),CT92="No",ISNUMBER(OFFSET('Sanitation Data'!$D$13,0,10*ROW('Sanitation Data'!D86)))),CONCATENATE("[",ROUND(OFFSET('Sanitation Data'!$D$13,0,10*ROW('Sanitation Data'!D86)),0),"]"),IF(AND(ISNUMBER(OFFSET('Sanitation Data'!$D$13,0,10*ROW('Sanitation Data'!D86))),CT92="",ISNUMBER(OFFSET('Sanitation Data'!$D$13,0,10*ROW('Sanitation Data'!D86)))),OFFSET('Sanitation Data'!$D$13,0,10*ROW('Sanitation Data'!D86)),NA())))</f>
        <v>#N/A</v>
      </c>
      <c r="AF92" s="134" t="e">
        <f ca="1">+IF(AND(ISNUMBER(OFFSET('Sanitation Data'!$E$5,0,10*ROW('Sanitation Data'!E86))),CU92="Yes"),100-OFFSET('Sanitation Data'!$E$5,0,10*ROW('Sanitation Data'!E86)),IF(AND(ISNUMBER(OFFSET('Sanitation Data'!$E$5,0,10*ROW('Sanitation Data'!E86))),CU92="No",ISNUMBER(OFFSET('Sanitation Data'!$E$5,0,10*ROW('Sanitation Data'!E86)))),CONCATENATE("[",ROUND(100-OFFSET('Sanitation Data'!$E$5,0,10*ROW('Sanitation Data'!E86)),0),"]"),IF(AND(ISNUMBER(OFFSET('Sanitation Data'!$E$5,0,10*ROW('Sanitation Data'!E86))),CU92="",ISNUMBER(OFFSET('Sanitation Data'!$E$5,0,10*ROW('Sanitation Data'!E86)))),100-OFFSET('Sanitation Data'!$E$5,0,10*ROW('Sanitation Data'!E86)),NA())))</f>
        <v>#N/A</v>
      </c>
      <c r="AG92" s="134" t="e">
        <f ca="1">+IF(AND(ISNUMBER(OFFSET('Sanitation Data'!$E$7,0,10*ROW('Sanitation Data'!E86))),CV92="Yes"),OFFSET('Sanitation Data'!$E$7,0,10*ROW('Sanitation Data'!E86)),IF(AND(ISNUMBER(OFFSET('Sanitation Data'!$E$7,0,10*ROW('Sanitation Data'!E86))),CV92="No",ISNUMBER(OFFSET('Sanitation Data'!$E$7,0,10*ROW('Sanitation Data'!E86)))),CONCATENATE("[",ROUND(OFFSET('Sanitation Data'!$E$7,0,10*ROW('Sanitation Data'!E86)),0),"]"),IF(AND(ISNUMBER(OFFSET('Sanitation Data'!$E$7,0,10*ROW('Sanitation Data'!E86))),CV92="",ISNUMBER(OFFSET('Sanitation Data'!$E$7,0,10*ROW('Sanitation Data'!E86)))),OFFSET('Sanitation Data'!$E$7,0,10*ROW('Sanitation Data'!E86)),NA())))</f>
        <v>#N/A</v>
      </c>
      <c r="AH92" s="134" t="e">
        <f ca="1">+IF(AND(ISNUMBER(OFFSET('Sanitation Data'!$E$11,0,10*ROW('Sanitation Data'!E86))),CW92="Yes"),OFFSET('Sanitation Data'!$E$11,0,10*ROW('Sanitation Data'!E86)),IF(AND(ISNUMBER(OFFSET('Sanitation Data'!$E$11,0,10*ROW('Sanitation Data'!E86))),CW92="No",ISNUMBER(OFFSET('Sanitation Data'!$E$11,0,10*ROW('Sanitation Data'!E86)))),CONCATENATE("[",ROUND(OFFSET('Sanitation Data'!$E$11,0,10*ROW('Sanitation Data'!E86)),0),"]"),IF(AND(ISNUMBER(OFFSET('Sanitation Data'!$E$11,0,10*ROW('Sanitation Data'!E86))),CW92="",ISNUMBER(OFFSET('Sanitation Data'!$E$11,0,10*ROW('Sanitation Data'!E86)))),OFFSET('Sanitation Data'!$E$11,0,10*ROW('Sanitation Data'!E86)),NA())))</f>
        <v>#N/A</v>
      </c>
      <c r="AI92" s="134" t="e">
        <f ca="1">+IF(AND(ISNUMBER(OFFSET('Sanitation Data'!$E$12,0,10*ROW('Sanitation Data'!E86))),CX92="Yes"),OFFSET('Sanitation Data'!$E$12,0,10*ROW('Sanitation Data'!E86)),IF(AND(ISNUMBER(OFFSET('Sanitation Data'!$E$12,0,10*ROW('Sanitation Data'!E86))),CX92="No",ISNUMBER(OFFSET('Sanitation Data'!$E$12,0,10*ROW('Sanitation Data'!E86)))),CONCATENATE("[",ROUND(OFFSET('Sanitation Data'!$E$12,0,10*ROW('Sanitation Data'!E86)),0),"]"),IF(AND(ISNUMBER(OFFSET('Sanitation Data'!$E$12,0,10*ROW('Sanitation Data'!E86))),CX92="",ISNUMBER(OFFSET('Sanitation Data'!$E$12,0,10*ROW('Sanitation Data'!E86)))),OFFSET('Sanitation Data'!$E$12,0,10*ROW('Sanitation Data'!E86)),NA())))</f>
        <v>#N/A</v>
      </c>
      <c r="AJ92" s="134" t="e">
        <f ca="1">+IF(AND(ISNUMBER(OFFSET('Sanitation Data'!$E$13,0,10*ROW('Sanitation Data'!E86))),CY92="Yes"),OFFSET('Sanitation Data'!$E$13,0,10*ROW('Sanitation Data'!E86)),IF(AND(ISNUMBER(OFFSET('Sanitation Data'!$E$13,0,10*ROW('Sanitation Data'!E86))),CY92="No",ISNUMBER(OFFSET('Sanitation Data'!$E$13,0,10*ROW('Sanitation Data'!E86)))),CONCATENATE("[",ROUND(OFFSET('Sanitation Data'!$E$13,0,10*ROW('Sanitation Data'!E86)),0),"]"),IF(AND(ISNUMBER(OFFSET('Sanitation Data'!$E$13,0,10*ROW('Sanitation Data'!E86))),CY92="",ISNUMBER(OFFSET('Sanitation Data'!$E$13,0,10*ROW('Sanitation Data'!E86)))),OFFSET('Sanitation Data'!$E$13,0,10*ROW('Sanitation Data'!E86)),NA())))</f>
        <v>#N/A</v>
      </c>
      <c r="AK92" s="134" t="e">
        <f ca="1">+IF(AND(ISNUMBER(OFFSET('Sanitation Data'!$F$5,0,10*ROW('Sanitation Data'!F86))),CZ92="Yes"),100-OFFSET('Sanitation Data'!$F$5,0,10*ROW('Sanitation Data'!F86)),IF(AND(ISNUMBER(OFFSET('Sanitation Data'!$F$5,0,10*ROW('Sanitation Data'!F86))),CZ92="No",ISNUMBER(OFFSET('Sanitation Data'!$F$5,0,10*ROW('Sanitation Data'!F86)))),CONCATENATE("[",ROUND(100-OFFSET('Sanitation Data'!$F$5,0,10*ROW('Sanitation Data'!F86)),0),"]"),IF(AND(ISNUMBER(OFFSET('Sanitation Data'!$F$5,0,10*ROW('Sanitation Data'!F86))),CZ92="",ISNUMBER(OFFSET('Sanitation Data'!$F$5,0,10*ROW('Sanitation Data'!F86)))),100-OFFSET('Sanitation Data'!$F$5,0,10*ROW('Sanitation Data'!F86)),NA())))</f>
        <v>#N/A</v>
      </c>
      <c r="AL92" s="134" t="e">
        <f ca="1">+IF(AND(ISNUMBER(OFFSET('Sanitation Data'!$F$7,0,10*ROW('Sanitation Data'!F86))),DA92="Yes"),OFFSET('Sanitation Data'!$F$7,0,10*ROW('Sanitation Data'!F86)),IF(AND(ISNUMBER(OFFSET('Sanitation Data'!$F$7,0,10*ROW('Sanitation Data'!F86))),DA92="No",ISNUMBER(OFFSET('Sanitation Data'!$F$7,0,10*ROW('Sanitation Data'!F86)))),CONCATENATE("[",ROUND(OFFSET('Sanitation Data'!$F$7,0,10*ROW('Sanitation Data'!F86)),0),"]"),IF(AND(ISNUMBER(OFFSET('Sanitation Data'!$F$7,0,10*ROW('Sanitation Data'!F86))),DA92="",ISNUMBER(OFFSET('Sanitation Data'!$F$7,0,10*ROW('Sanitation Data'!F86)))),OFFSET('Sanitation Data'!$F$7,0,10*ROW('Sanitation Data'!F86)),NA())))</f>
        <v>#N/A</v>
      </c>
      <c r="AM92" s="134" t="e">
        <f ca="1">+IF(AND(ISNUMBER(OFFSET('Sanitation Data'!$F$11,0,10*ROW('Sanitation Data'!F86))),DB92="Yes"),OFFSET('Sanitation Data'!$F$11,0,10*ROW('Sanitation Data'!F86)),IF(AND(ISNUMBER(OFFSET('Sanitation Data'!$F$11,0,10*ROW('Sanitation Data'!F86))),DB92="No",ISNUMBER(OFFSET('Sanitation Data'!$F$11,0,10*ROW('Sanitation Data'!F86)))),CONCATENATE("[",ROUND(OFFSET('Sanitation Data'!$F$11,0,10*ROW('Sanitation Data'!F86)),0),"]"),IF(AND(ISNUMBER(OFFSET('Sanitation Data'!$F$11,0,10*ROW('Sanitation Data'!F86))),DB92="",ISNUMBER(OFFSET('Sanitation Data'!$F$11,0,10*ROW('Sanitation Data'!F86)))),OFFSET('Sanitation Data'!$F$11,0,10*ROW('Sanitation Data'!F86)),NA())))</f>
        <v>#N/A</v>
      </c>
      <c r="AN92" s="134" t="e">
        <f ca="1">+IF(AND(ISNUMBER(OFFSET('Sanitation Data'!$F$12,0,10*ROW('Sanitation Data'!F86))),DC92="Yes"),OFFSET('Sanitation Data'!$F$12,0,10*ROW('Sanitation Data'!F86)),IF(AND(ISNUMBER(OFFSET('Sanitation Data'!$F$12,0,10*ROW('Sanitation Data'!F86))),DC92="No",ISNUMBER(OFFSET('Sanitation Data'!$F$12,0,10*ROW('Sanitation Data'!F86)))),CONCATENATE("[",ROUND(OFFSET('Sanitation Data'!$F$12,0,10*ROW('Sanitation Data'!F86)),0),"]"),IF(AND(ISNUMBER(OFFSET('Sanitation Data'!$F$12,0,10*ROW('Sanitation Data'!F86))),DC92="",ISNUMBER(OFFSET('Sanitation Data'!$F$12,0,10*ROW('Sanitation Data'!F86)))),OFFSET('Sanitation Data'!$F$12,0,10*ROW('Sanitation Data'!F86)),NA())))</f>
        <v>#N/A</v>
      </c>
      <c r="AO92" s="134" t="e">
        <f ca="1">+IF(AND(ISNUMBER(OFFSET('Sanitation Data'!$F$13,0,10*ROW('Sanitation Data'!F86))),DD92="Yes"),OFFSET('Sanitation Data'!$F$13,0,10*ROW('Sanitation Data'!F86)),IF(AND(ISNUMBER(OFFSET('Sanitation Data'!$F$13,0,10*ROW('Sanitation Data'!F86))),DD92="No",ISNUMBER(OFFSET('Sanitation Data'!$F$13,0,10*ROW('Sanitation Data'!F86)))),CONCATENATE("[",ROUND(OFFSET('Sanitation Data'!$F$13,0,10*ROW('Sanitation Data'!F86)),0),"]"),IF(AND(ISNUMBER(OFFSET('Sanitation Data'!$F$13,0,10*ROW('Sanitation Data'!F86))),DD92="",ISNUMBER(OFFSET('Sanitation Data'!$F$13,0,10*ROW('Sanitation Data'!F86)))),OFFSET('Sanitation Data'!$F$13,0,10*ROW('Sanitation Data'!F86)),NA())))</f>
        <v>#N/A</v>
      </c>
      <c r="AP92" s="134" t="e">
        <f ca="1">+IF(AND(ISNUMBER(OFFSET('Sanitation Data'!$G$5,0,10*ROW('Sanitation Data'!G86))),DE92="Yes"),100-OFFSET('Sanitation Data'!$G$5,0,10*ROW('Sanitation Data'!G86)),IF(AND(ISNUMBER(OFFSET('Sanitation Data'!$G$5,0,10*ROW('Sanitation Data'!G86))),DE92="No",ISNUMBER(OFFSET('Sanitation Data'!$G$5,0,10*ROW('Sanitation Data'!G86)))),CONCATENATE("[",ROUND(100-OFFSET('Sanitation Data'!$G$5,0,10*ROW('Sanitation Data'!G86)),0),"]"),IF(AND(ISNUMBER(OFFSET('Sanitation Data'!$G$5,0,10*ROW('Sanitation Data'!G86))),DE92="",ISNUMBER(OFFSET('Sanitation Data'!$G$5,0,10*ROW('Sanitation Data'!G86)))),100-OFFSET('Sanitation Data'!$G$5,0,10*ROW('Sanitation Data'!G86)),NA())))</f>
        <v>#N/A</v>
      </c>
      <c r="AQ92" s="134" t="e">
        <f ca="1">+IF(AND(ISNUMBER(OFFSET('Sanitation Data'!$G$7,0,10*ROW('Sanitation Data'!G86))),DF92="Yes"),OFFSET('Sanitation Data'!$G$7,0,10*ROW('Sanitation Data'!G86)),IF(AND(ISNUMBER(OFFSET('Sanitation Data'!$G$7,0,10*ROW('Sanitation Data'!G86))),DF92="No",ISNUMBER(OFFSET('Sanitation Data'!$G$7,0,10*ROW('Sanitation Data'!G86)))),CONCATENATE("[",ROUND(OFFSET('Sanitation Data'!$G$7,0,10*ROW('Sanitation Data'!G86)),0),"]"),IF(AND(ISNUMBER(OFFSET('Sanitation Data'!$G$7,0,10*ROW('Sanitation Data'!G86))),DF92="",ISNUMBER(OFFSET('Sanitation Data'!$G$7,0,10*ROW('Sanitation Data'!G86)))),OFFSET('Sanitation Data'!$G$7,0,10*ROW('Sanitation Data'!G86)),NA())))</f>
        <v>#N/A</v>
      </c>
      <c r="AR92" s="134" t="e">
        <f ca="1">+IF(AND(ISNUMBER(OFFSET('Sanitation Data'!$G$11,0,10*ROW('Sanitation Data'!G86))),DG92="Yes"),OFFSET('Sanitation Data'!$G$11,0,10*ROW('Sanitation Data'!G86)),IF(AND(ISNUMBER(OFFSET('Sanitation Data'!$G$11,0,10*ROW('Sanitation Data'!G86))),DG92="No",ISNUMBER(OFFSET('Sanitation Data'!$G$11,0,10*ROW('Sanitation Data'!G86)))),CONCATENATE("[",ROUND(OFFSET('Sanitation Data'!$G$11,0,10*ROW('Sanitation Data'!G86)),0),"]"),IF(AND(ISNUMBER(OFFSET('Sanitation Data'!$G$11,0,10*ROW('Sanitation Data'!G86))),DG92="",ISNUMBER(OFFSET('Sanitation Data'!$G$11,0,10*ROW('Sanitation Data'!G86)))),OFFSET('Sanitation Data'!$G$11,0,10*ROW('Sanitation Data'!G86)),NA())))</f>
        <v>#N/A</v>
      </c>
      <c r="AS92" s="134" t="e">
        <f ca="1">+IF(AND(ISNUMBER(OFFSET('Sanitation Data'!$G$12,0,10*ROW('Sanitation Data'!G86))),DH92="Yes"),OFFSET('Sanitation Data'!$G$12,0,10*ROW('Sanitation Data'!G86)),IF(AND(ISNUMBER(OFFSET('Sanitation Data'!$G$12,0,10*ROW('Sanitation Data'!G86))),DH92="No",ISNUMBER(OFFSET('Sanitation Data'!$G$12,0,10*ROW('Sanitation Data'!G86)))),CONCATENATE("[",ROUND(OFFSET('Sanitation Data'!$G$12,0,10*ROW('Sanitation Data'!G86)),0),"]"),IF(AND(ISNUMBER(OFFSET('Sanitation Data'!$G$12,0,10*ROW('Sanitation Data'!G86))),DH92="",ISNUMBER(OFFSET('Sanitation Data'!$G$12,0,10*ROW('Sanitation Data'!G86)))),OFFSET('Sanitation Data'!$G$12,0,10*ROW('Sanitation Data'!G86)),NA())))</f>
        <v>#N/A</v>
      </c>
      <c r="AT92" s="134" t="e">
        <f ca="1">+IF(AND(ISNUMBER(OFFSET('Sanitation Data'!$G$13,0,10*ROW('Sanitation Data'!G86))),DI92="Yes"),OFFSET('Sanitation Data'!$G$13,0,10*ROW('Sanitation Data'!G86)),IF(AND(ISNUMBER(OFFSET('Sanitation Data'!$G$13,0,10*ROW('Sanitation Data'!G86))),DI92="No",ISNUMBER(OFFSET('Sanitation Data'!$G$13,0,10*ROW('Sanitation Data'!G86)))),CONCATENATE("[",ROUND(OFFSET('Sanitation Data'!$G$13,0,10*ROW('Sanitation Data'!G86)),0),"]"),IF(AND(ISNUMBER(OFFSET('Sanitation Data'!$G$13,0,10*ROW('Sanitation Data'!G86))),DI92="",ISNUMBER(OFFSET('Sanitation Data'!$G$13,0,10*ROW('Sanitation Data'!G86)))),OFFSET('Sanitation Data'!$G$13,0,10*ROW('Sanitation Data'!G86)),NA())))</f>
        <v>#N/A</v>
      </c>
      <c r="AU92" s="134" t="e">
        <f ca="1">+IF(AND(ISNUMBER(OFFSET('Sanitation Data'!$H$5,0,10*ROW('Sanitation Data'!H86))),DJ92="Yes"),100-OFFSET('Sanitation Data'!$H$5,0,10*ROW('Sanitation Data'!H86)),IF(AND(ISNUMBER(OFFSET('Sanitation Data'!$H$5,0,10*ROW('Sanitation Data'!H86))),DJ92="No",ISNUMBER(OFFSET('Sanitation Data'!$H$5,0,10*ROW('Sanitation Data'!H86)))),CONCATENATE("[",ROUND(100-OFFSET('Sanitation Data'!$H$5,0,10*ROW('Sanitation Data'!H86)),0),"]"),IF(AND(ISNUMBER(OFFSET('Sanitation Data'!$H$5,0,10*ROW('Sanitation Data'!H86))),DJ92="",ISNUMBER(OFFSET('Sanitation Data'!$H$5,0,10*ROW('Sanitation Data'!H86)))),100-OFFSET('Sanitation Data'!$H$5,0,10*ROW('Sanitation Data'!H86)),NA())))</f>
        <v>#N/A</v>
      </c>
      <c r="AV92" s="134" t="e">
        <f ca="1">+IF(AND(ISNUMBER(OFFSET('Sanitation Data'!$H$7,0,10*ROW('Sanitation Data'!H86))),DK92="Yes"),OFFSET('Sanitation Data'!$H$7,0,10*ROW('Sanitation Data'!H86)),IF(AND(ISNUMBER(OFFSET('Sanitation Data'!$H$7,0,10*ROW('Sanitation Data'!H86))),DK92="No",ISNUMBER(OFFSET('Sanitation Data'!$H$7,0,10*ROW('Sanitation Data'!H86)))),CONCATENATE("[",ROUND(OFFSET('Sanitation Data'!$H$7,0,10*ROW('Sanitation Data'!H86)),0),"]"),IF(AND(ISNUMBER(OFFSET('Sanitation Data'!$H$7,0,10*ROW('Sanitation Data'!H86))),DK92="",ISNUMBER(OFFSET('Sanitation Data'!$H$7,0,10*ROW('Sanitation Data'!H86)))),OFFSET('Sanitation Data'!$H$7,0,10*ROW('Sanitation Data'!H86)),NA())))</f>
        <v>#N/A</v>
      </c>
      <c r="AW92" s="134" t="e">
        <f ca="1">+IF(AND(ISNUMBER(OFFSET('Sanitation Data'!$H$11,0,10*ROW('Sanitation Data'!H86))),DL92="Yes"),OFFSET('Sanitation Data'!$H$11,0,10*ROW('Sanitation Data'!H86)),IF(AND(ISNUMBER(OFFSET('Sanitation Data'!$H$11,0,10*ROW('Sanitation Data'!H86))),DL92="No",ISNUMBER(OFFSET('Sanitation Data'!$H$11,0,10*ROW('Sanitation Data'!H86)))),CONCATENATE("[",ROUND(OFFSET('Sanitation Data'!$H$11,0,10*ROW('Sanitation Data'!H86)),0),"]"),IF(AND(ISNUMBER(OFFSET('Sanitation Data'!$H$11,0,10*ROW('Sanitation Data'!H86))),DL92="",ISNUMBER(OFFSET('Sanitation Data'!$H$11,0,10*ROW('Sanitation Data'!H86)))),OFFSET('Sanitation Data'!$H$11,0,10*ROW('Sanitation Data'!H86)),NA())))</f>
        <v>#N/A</v>
      </c>
      <c r="AX92" s="134" t="e">
        <f ca="1">+IF(AND(ISNUMBER(OFFSET('Sanitation Data'!$H$12,0,10*ROW('Sanitation Data'!H86))),DM92="Yes"),OFFSET('Sanitation Data'!$H$12,0,10*ROW('Sanitation Data'!H86)),IF(AND(ISNUMBER(OFFSET('Sanitation Data'!$H$12,0,10*ROW('Sanitation Data'!H86))),DM92="No",ISNUMBER(OFFSET('Sanitation Data'!$H$12,0,10*ROW('Sanitation Data'!H86)))),CONCATENATE("[",ROUND(OFFSET('Sanitation Data'!$H$12,0,10*ROW('Sanitation Data'!H86)),0),"]"),IF(AND(ISNUMBER(OFFSET('Sanitation Data'!$H$12,0,10*ROW('Sanitation Data'!H86))),DM92="",ISNUMBER(OFFSET('Sanitation Data'!$H$12,0,10*ROW('Sanitation Data'!H86)))),OFFSET('Sanitation Data'!$H$12,0,10*ROW('Sanitation Data'!H86)),NA())))</f>
        <v>#N/A</v>
      </c>
      <c r="AY92" s="134" t="e">
        <f ca="1">+IF(AND(ISNUMBER(OFFSET('Sanitation Data'!$H$13,0,10*ROW('Sanitation Data'!H86))),DN92="Yes"),OFFSET('Sanitation Data'!$H$13,0,10*ROW('Sanitation Data'!H86)),IF(AND(ISNUMBER(OFFSET('Sanitation Data'!$H$13,0,10*ROW('Sanitation Data'!H86))),DN92="No",ISNUMBER(OFFSET('Sanitation Data'!$H$13,0,10*ROW('Sanitation Data'!H86)))),CONCATENATE("[",ROUND(OFFSET('Sanitation Data'!$H$13,0,10*ROW('Sanitation Data'!H86)),0),"]"),IF(AND(ISNUMBER(OFFSET('Sanitation Data'!$H$13,0,10*ROW('Sanitation Data'!H86))),DN92="",ISNUMBER(OFFSET('Sanitation Data'!$H$13,0,10*ROW('Sanitation Data'!H86)))),OFFSET('Sanitation Data'!$H$13,0,10*ROW('Sanitation Data'!H86)),NA())))</f>
        <v>#N/A</v>
      </c>
      <c r="AZ92" s="135" t="e">
        <f ca="1">+IF(AND(ISNUMBER(OFFSET('Hygiene Data'!$C$6,0,10*ROW('Hygiene Data'!C86))),DO92="Yes"),OFFSET('Hygiene Data'!$C$6,0,10*ROW('Hygiene Data'!C86)),IF(AND(ISNUMBER(OFFSET('Hygiene Data'!$C$6,0,10*ROW('Hygiene Data'!C86))),DO92="No",ISNUMBER(OFFSET('Hygiene Data'!$C$6,0,10*ROW('Hygiene Data'!C86)))),CONCATENATE("[",ROUND(OFFSET('Hygiene Data'!$C$6,0,10*ROW('Hygiene Data'!C86)),0),"]"),IF(AND(ISNUMBER(OFFSET('Hygiene Data'!$C$6,0,10*ROW('Hygiene Data'!C86))),DO92="",ISNUMBER(OFFSET('Hygiene Data'!$C$6,0,10*ROW('Hygiene Data'!C86)))),OFFSET('Hygiene Data'!$C$6,0,10*ROW('Hygiene Data'!C86)),NA())))</f>
        <v>#N/A</v>
      </c>
      <c r="BA92" s="135" t="e">
        <f ca="1">+IF(AND(ISNUMBER(OFFSET('Hygiene Data'!$C$8,0,10*ROW('Hygiene Data'!C86))),DP92="Yes"),OFFSET('Hygiene Data'!$C$8,0,10*ROW('Hygiene Data'!C86)),IF(AND(ISNUMBER(OFFSET('Hygiene Data'!$C$8,0,10*ROW('Hygiene Data'!C86))),DP92="No",ISNUMBER(OFFSET('Hygiene Data'!$C$8,0,10*ROW('Hygiene Data'!C86)))),CONCATENATE("[",ROUND(OFFSET('Hygiene Data'!$C$8,0,10*ROW('Hygiene Data'!C86)),0),"]"),IF(AND(ISNUMBER(OFFSET('Hygiene Data'!$C$8,0,10*ROW('Hygiene Data'!C86))),DP92="",ISNUMBER(OFFSET('Hygiene Data'!$C$8,0,10*ROW('Hygiene Data'!C86)))),OFFSET('Hygiene Data'!$C$8,0,10*ROW('Hygiene Data'!C86)),NA())))</f>
        <v>#N/A</v>
      </c>
      <c r="BB92" s="135" t="e">
        <f ca="1">+IF(AND(ISNUMBER(OFFSET('Hygiene Data'!$C$10,0,10*ROW('Hygiene Data'!C86))),DQ92="Yes"),OFFSET('Hygiene Data'!$C$10,0,10*ROW('Hygiene Data'!C86)),IF(AND(ISNUMBER(OFFSET('Hygiene Data'!$C$10,0,10*ROW('Hygiene Data'!C86))),DQ92="No",ISNUMBER(OFFSET('Hygiene Data'!$C$10,0,10*ROW('Hygiene Data'!C86)))),CONCATENATE("[",ROUND(OFFSET('Hygiene Data'!$C$10,0,10*ROW('Hygiene Data'!C86)),0),"]"),IF(AND(ISNUMBER(OFFSET('Hygiene Data'!$C$10,0,10*ROW('Hygiene Data'!C86))),DQ92="",ISNUMBER(OFFSET('Hygiene Data'!$C$10,0,10*ROW('Hygiene Data'!C86)))),OFFSET('Hygiene Data'!$C$10,0,10*ROW('Hygiene Data'!C86)),NA())))</f>
        <v>#N/A</v>
      </c>
      <c r="BC92" s="135" t="e">
        <f ca="1">+IF(AND(ISNUMBER(OFFSET('Hygiene Data'!$D$6,0,10*ROW('Hygiene Data'!D86))),DR92="Yes"),OFFSET('Hygiene Data'!$D$6,0,10*ROW('Hygiene Data'!D86)),IF(AND(ISNUMBER(OFFSET('Hygiene Data'!$D$6,0,10*ROW('Hygiene Data'!D86))),DR92="No",ISNUMBER(OFFSET('Hygiene Data'!$D$6,0,10*ROW('Hygiene Data'!D86)))),CONCATENATE("[",ROUND(OFFSET('Hygiene Data'!$D$6,0,10*ROW('Hygiene Data'!D86)),0),"]"),IF(AND(ISNUMBER(OFFSET('Hygiene Data'!$D$6,0,10*ROW('Hygiene Data'!D86))),DR92="",ISNUMBER(OFFSET('Hygiene Data'!$D$6,0,10*ROW('Hygiene Data'!D86)))),OFFSET('Hygiene Data'!$D$6,0,10*ROW('Hygiene Data'!D86)),NA())))</f>
        <v>#N/A</v>
      </c>
      <c r="BD92" s="135" t="e">
        <f ca="1">+IF(AND(ISNUMBER(OFFSET('Hygiene Data'!$D$8,0,10*ROW('Hygiene Data'!D86))),DS92="Yes"),OFFSET('Hygiene Data'!$D$8,0,10*ROW('Hygiene Data'!D86)),IF(AND(ISNUMBER(OFFSET('Hygiene Data'!$D$8,0,10*ROW('Hygiene Data'!D86))),DS92="No",ISNUMBER(OFFSET('Hygiene Data'!$D$8,0,10*ROW('Hygiene Data'!D86)))),CONCATENATE("[",ROUND(OFFSET('Hygiene Data'!$D$8,0,10*ROW('Hygiene Data'!D86)),0),"]"),IF(AND(ISNUMBER(OFFSET('Hygiene Data'!$D$8,0,10*ROW('Hygiene Data'!D86))),DS92="",ISNUMBER(OFFSET('Hygiene Data'!$D$8,0,10*ROW('Hygiene Data'!D86)))),OFFSET('Hygiene Data'!$D$8,0,10*ROW('Hygiene Data'!D86)),NA())))</f>
        <v>#N/A</v>
      </c>
      <c r="BE92" s="135" t="e">
        <f ca="1">+IF(AND(ISNUMBER(OFFSET('Hygiene Data'!$D$10,0,10*ROW('Hygiene Data'!D86))),DT92="Yes"),OFFSET('Hygiene Data'!$D$10,0,10*ROW('Hygiene Data'!D86)),IF(AND(ISNUMBER(OFFSET('Hygiene Data'!$D$10,0,10*ROW('Hygiene Data'!D86))),DT92="No",ISNUMBER(OFFSET('Hygiene Data'!$D$10,0,10*ROW('Hygiene Data'!D86)))),CONCATENATE("[",ROUND(OFFSET('Hygiene Data'!$D$10,0,10*ROW('Hygiene Data'!D86)),0),"]"),IF(AND(ISNUMBER(OFFSET('Hygiene Data'!$D$10,0,10*ROW('Hygiene Data'!D86))),DT92="",ISNUMBER(OFFSET('Hygiene Data'!$D$10,0,10*ROW('Hygiene Data'!D86)))),OFFSET('Hygiene Data'!$D$10,0,10*ROW('Hygiene Data'!D86)),NA())))</f>
        <v>#N/A</v>
      </c>
      <c r="BF92" s="135" t="e">
        <f ca="1">+IF(AND(ISNUMBER(OFFSET('Hygiene Data'!$E$6,0,10*ROW('Hygiene Data'!E86))),DU92="Yes"),OFFSET('Hygiene Data'!$E$6,0,10*ROW('Hygiene Data'!E86)),IF(AND(ISNUMBER(OFFSET('Hygiene Data'!$E$6,0,10*ROW('Hygiene Data'!E86))),DU92="No",ISNUMBER(OFFSET('Hygiene Data'!$E$6,0,10*ROW('Hygiene Data'!E86)))),CONCATENATE("[",ROUND(OFFSET('Hygiene Data'!$E$6,0,10*ROW('Hygiene Data'!E86)),0),"]"),IF(AND(ISNUMBER(OFFSET('Hygiene Data'!$E$6,0,10*ROW('Hygiene Data'!E86))),DU92="",ISNUMBER(OFFSET('Hygiene Data'!$E$6,0,10*ROW('Hygiene Data'!E86)))),OFFSET('Hygiene Data'!$E$6,0,10*ROW('Hygiene Data'!E86)),NA())))</f>
        <v>#N/A</v>
      </c>
      <c r="BG92" s="135" t="e">
        <f ca="1">+IF(AND(ISNUMBER(OFFSET('Hygiene Data'!$E$8,0,10*ROW('Hygiene Data'!E86))),DV92="Yes"),OFFSET('Hygiene Data'!$E$8,0,10*ROW('Hygiene Data'!E86)),IF(AND(ISNUMBER(OFFSET('Hygiene Data'!$E$8,0,10*ROW('Hygiene Data'!E86))),DV92="No",ISNUMBER(OFFSET('Hygiene Data'!$E$8,0,10*ROW('Hygiene Data'!E86)))),CONCATENATE("[",ROUND(OFFSET('Hygiene Data'!$E$8,0,10*ROW('Hygiene Data'!E86)),0),"]"),IF(AND(ISNUMBER(OFFSET('Hygiene Data'!$E$8,0,10*ROW('Hygiene Data'!E86))),DV92="",ISNUMBER(OFFSET('Hygiene Data'!$E$8,0,10*ROW('Hygiene Data'!E86)))),OFFSET('Hygiene Data'!$E$8,0,10*ROW('Hygiene Data'!E86)),NA())))</f>
        <v>#N/A</v>
      </c>
      <c r="BH92" s="135" t="e">
        <f ca="1">+IF(AND(ISNUMBER(OFFSET('Hygiene Data'!$E$10,0,10*ROW('Hygiene Data'!E86))),DW92="Yes"),OFFSET('Hygiene Data'!$E$10,0,10*ROW('Hygiene Data'!E86)),IF(AND(ISNUMBER(OFFSET('Hygiene Data'!$E$10,0,10*ROW('Hygiene Data'!E86))),DW92="No",ISNUMBER(OFFSET('Hygiene Data'!$E$10,0,10*ROW('Hygiene Data'!E86)))),CONCATENATE("[",ROUND(OFFSET('Hygiene Data'!$E$10,0,10*ROW('Hygiene Data'!E86)),0),"]"),IF(AND(ISNUMBER(OFFSET('Hygiene Data'!$E$10,0,10*ROW('Hygiene Data'!E86))),DW92="",ISNUMBER(OFFSET('Hygiene Data'!$E$10,0,10*ROW('Hygiene Data'!E86)))),OFFSET('Hygiene Data'!$E$10,0,10*ROW('Hygiene Data'!E86)),NA())))</f>
        <v>#N/A</v>
      </c>
      <c r="BI92" s="135" t="e">
        <f ca="1">+IF(AND(ISNUMBER(OFFSET('Hygiene Data'!$F$6,0,10*ROW('Hygiene Data'!F86))),DX92="Yes"),OFFSET('Hygiene Data'!$F$6,0,10*ROW('Hygiene Data'!F86)),IF(AND(ISNUMBER(OFFSET('Hygiene Data'!$F$6,0,10*ROW('Hygiene Data'!F86))),DX92="No",ISNUMBER(OFFSET('Hygiene Data'!$F$6,0,10*ROW('Hygiene Data'!F86)))),CONCATENATE("[",ROUND(OFFSET('Hygiene Data'!$F$6,0,10*ROW('Hygiene Data'!F86)),0),"]"),IF(AND(ISNUMBER(OFFSET('Hygiene Data'!$F$6,0,10*ROW('Hygiene Data'!F86))),DX92="",ISNUMBER(OFFSET('Hygiene Data'!$F$6,0,10*ROW('Hygiene Data'!F86)))),OFFSET('Hygiene Data'!$F$6,0,10*ROW('Hygiene Data'!F86)),NA())))</f>
        <v>#N/A</v>
      </c>
      <c r="BJ92" s="135" t="e">
        <f ca="1">+IF(AND(ISNUMBER(OFFSET('Hygiene Data'!$F$8,0,10*ROW('Hygiene Data'!F86))),DY92="Yes"),OFFSET('Hygiene Data'!$F$8,0,10*ROW('Hygiene Data'!F86)),IF(AND(ISNUMBER(OFFSET('Hygiene Data'!$F$8,0,10*ROW('Hygiene Data'!F86))),DY92="No",ISNUMBER(OFFSET('Hygiene Data'!$F$8,0,10*ROW('Hygiene Data'!F86)))),CONCATENATE("[",ROUND(OFFSET('Hygiene Data'!$F$8,0,10*ROW('Hygiene Data'!F86)),0),"]"),IF(AND(ISNUMBER(OFFSET('Hygiene Data'!$F$8,0,10*ROW('Hygiene Data'!F86))),DY92="",ISNUMBER(OFFSET('Hygiene Data'!$F$8,0,10*ROW('Hygiene Data'!F86)))),OFFSET('Hygiene Data'!$F$8,0,10*ROW('Hygiene Data'!F86)),NA())))</f>
        <v>#N/A</v>
      </c>
      <c r="BK92" s="135" t="e">
        <f ca="1">+IF(AND(ISNUMBER(OFFSET('Hygiene Data'!$F$10,0,10*ROW('Hygiene Data'!F86))),DZ92="Yes"),OFFSET('Hygiene Data'!$F$10,0,10*ROW('Hygiene Data'!F86)),IF(AND(ISNUMBER(OFFSET('Hygiene Data'!$F$10,0,10*ROW('Hygiene Data'!F86))),DZ92="No",ISNUMBER(OFFSET('Hygiene Data'!$F$10,0,10*ROW('Hygiene Data'!F86)))),CONCATENATE("[",ROUND(OFFSET('Hygiene Data'!$F$10,0,10*ROW('Hygiene Data'!F86)),0),"]"),IF(AND(ISNUMBER(OFFSET('Hygiene Data'!$F$10,0,10*ROW('Hygiene Data'!F86))),DZ92="",ISNUMBER(OFFSET('Hygiene Data'!$F$10,0,10*ROW('Hygiene Data'!F86)))),OFFSET('Hygiene Data'!$F$10,0,10*ROW('Hygiene Data'!F86)),NA())))</f>
        <v>#N/A</v>
      </c>
      <c r="BL92" s="135" t="e">
        <f ca="1">+IF(AND(ISNUMBER(OFFSET('Hygiene Data'!$G$6,0,10*ROW('Hygiene Data'!G86))),EA92="Yes"),OFFSET('Hygiene Data'!$G$6,0,10*ROW('Hygiene Data'!G86)),IF(AND(ISNUMBER(OFFSET('Hygiene Data'!$G$6,0,10*ROW('Hygiene Data'!G86))),EA92="No",ISNUMBER(OFFSET('Hygiene Data'!$G$6,0,10*ROW('Hygiene Data'!G86)))),CONCATENATE("[",ROUND(OFFSET('Hygiene Data'!$G$6,0,10*ROW('Hygiene Data'!G86)),0),"]"),IF(AND(ISNUMBER(OFFSET('Hygiene Data'!$G$6,0,10*ROW('Hygiene Data'!G86))),EA92="",ISNUMBER(OFFSET('Hygiene Data'!$G$6,0,10*ROW('Hygiene Data'!G86)))),OFFSET('Hygiene Data'!$G$6,0,10*ROW('Hygiene Data'!G86)),NA())))</f>
        <v>#N/A</v>
      </c>
      <c r="BM92" s="135" t="e">
        <f ca="1">+IF(AND(ISNUMBER(OFFSET('Hygiene Data'!$G$8,0,10*ROW('Hygiene Data'!G86))),EB92="Yes"),OFFSET('Hygiene Data'!$G$8,0,10*ROW('Hygiene Data'!G86)),IF(AND(ISNUMBER(OFFSET('Hygiene Data'!$G$8,0,10*ROW('Hygiene Data'!G86))),EB92="No",ISNUMBER(OFFSET('Hygiene Data'!$G$8,0,10*ROW('Hygiene Data'!G86)))),CONCATENATE("[",ROUND(OFFSET('Hygiene Data'!$G$8,0,10*ROW('Hygiene Data'!G86)),0),"]"),IF(AND(ISNUMBER(OFFSET('Hygiene Data'!$G$8,0,10*ROW('Hygiene Data'!G86))),EB92="",ISNUMBER(OFFSET('Hygiene Data'!$G$8,0,10*ROW('Hygiene Data'!G86)))),OFFSET('Hygiene Data'!$G$8,0,10*ROW('Hygiene Data'!G86)),NA())))</f>
        <v>#N/A</v>
      </c>
      <c r="BN92" s="135" t="e">
        <f ca="1">+IF(AND(ISNUMBER(OFFSET('Hygiene Data'!$G$10,0,10*ROW('Hygiene Data'!G86))),EC92="Yes"),OFFSET('Hygiene Data'!$G$10,0,10*ROW('Hygiene Data'!G86)),IF(AND(ISNUMBER(OFFSET('Hygiene Data'!$G$10,0,10*ROW('Hygiene Data'!G86))),EC92="No",ISNUMBER(OFFSET('Hygiene Data'!$G$10,0,10*ROW('Hygiene Data'!G86)))),CONCATENATE("[",ROUND(OFFSET('Hygiene Data'!$G$10,0,10*ROW('Hygiene Data'!G86)),0),"]"),IF(AND(ISNUMBER(OFFSET('Hygiene Data'!$G$10,0,10*ROW('Hygiene Data'!G86))),EC92="",ISNUMBER(OFFSET('Hygiene Data'!$G$10,0,10*ROW('Hygiene Data'!G86)))),OFFSET('Hygiene Data'!$G$10,0,10*ROW('Hygiene Data'!G86)),NA())))</f>
        <v>#N/A</v>
      </c>
      <c r="BO92" s="135" t="e">
        <f ca="1">+IF(AND(ISNUMBER(OFFSET('Hygiene Data'!$H$6,0,10*ROW('Hygiene Data'!H86))),ED92="Yes"),OFFSET('Hygiene Data'!$H$6,0,10*ROW('Hygiene Data'!H86)),IF(AND(ISNUMBER(OFFSET('Hygiene Data'!$H$6,0,10*ROW('Hygiene Data'!H86))),ED92="No",ISNUMBER(OFFSET('Hygiene Data'!$H$6,0,10*ROW('Hygiene Data'!H86)))),CONCATENATE("[",ROUND(OFFSET('Hygiene Data'!$H$6,0,10*ROW('Hygiene Data'!H86)),0),"]"),IF(AND(ISNUMBER(OFFSET('Hygiene Data'!$H$6,0,10*ROW('Hygiene Data'!H86))),ED92="",ISNUMBER(OFFSET('Hygiene Data'!$H$6,0,10*ROW('Hygiene Data'!H86)))),OFFSET('Hygiene Data'!$H$6,0,10*ROW('Hygiene Data'!H86)),NA())))</f>
        <v>#N/A</v>
      </c>
      <c r="BP92" s="135" t="e">
        <f ca="1">+IF(AND(ISNUMBER(OFFSET('Hygiene Data'!$H$8,0,10*ROW('Hygiene Data'!H86))),EE92="Yes"),OFFSET('Hygiene Data'!$H$8,0,10*ROW('Hygiene Data'!H86)),IF(AND(ISNUMBER(OFFSET('Hygiene Data'!$H$8,0,10*ROW('Hygiene Data'!H86))),EE92="No",ISNUMBER(OFFSET('Hygiene Data'!$H$8,0,10*ROW('Hygiene Data'!H86)))),CONCATENATE("[",ROUND(OFFSET('Hygiene Data'!$H$8,0,10*ROW('Hygiene Data'!H86)),0),"]"),IF(AND(ISNUMBER(OFFSET('Hygiene Data'!$H$8,0,10*ROW('Hygiene Data'!H86))),EE92="",ISNUMBER(OFFSET('Hygiene Data'!$H$8,0,10*ROW('Hygiene Data'!H86)))),OFFSET('Hygiene Data'!$H$8,0,10*ROW('Hygiene Data'!H86)),NA())))</f>
        <v>#N/A</v>
      </c>
      <c r="BQ92" s="135" t="e">
        <f ca="1">+IF(AND(ISNUMBER(OFFSET('Hygiene Data'!$H$10,0,10*ROW('Hygiene Data'!H86))),EF92="Yes"),OFFSET('Hygiene Data'!$H$10,0,10*ROW('Hygiene Data'!H86)),IF(AND(ISNUMBER(OFFSET('Hygiene Data'!$H$10,0,10*ROW('Hygiene Data'!H86))),EF92="No",ISNUMBER(OFFSET('Hygiene Data'!$H$10,0,10*ROW('Hygiene Data'!H86)))),CONCATENATE("[",ROUND(OFFSET('Hygiene Data'!$H$10,0,10*ROW('Hygiene Data'!H86)),0),"]"),IF(AND(ISNUMBER(OFFSET('Hygiene Data'!$H$10,0,10*ROW('Hygiene Data'!H86))),EF92="",ISNUMBER(OFFSET('Hygiene Data'!$H$10,0,10*ROW('Hygiene Data'!H86)))),OFFSET('Hygiene Data'!$H$10,0,10*ROW('Hygiene Data'!H86)),NA())))</f>
        <v>#N/A</v>
      </c>
      <c r="BS92" s="34" t="str">
        <f ca="1">+IF(OFFSET('Water Data'!$C$28,0,10*ROW('Water Data'!C86))="","",OFFSET('Water Data'!$C$28,0,10*ROW('Water Data'!C86)))</f>
        <v/>
      </c>
      <c r="BT92" s="34" t="str">
        <f ca="1">+IF(OFFSET('Water Data'!$C$29,0,10*ROW('Water Data'!C86))="","",OFFSET('Water Data'!$C$29,0,10*ROW('Water Data'!C86)))</f>
        <v/>
      </c>
      <c r="BU92" s="34" t="str">
        <f ca="1">+IF(OFFSET('Water Data'!$C$30,0,10*ROW('Water Data'!C86))="","",OFFSET('Water Data'!$C$30,0,10*ROW('Water Data'!C86)))</f>
        <v/>
      </c>
      <c r="BV92" s="34" t="str">
        <f ca="1">+IF(OFFSET('Water Data'!$D$28,0,10*ROW('Water Data'!D86))="","",OFFSET('Water Data'!$D$28,0,10*ROW('Water Data'!D86)))</f>
        <v/>
      </c>
      <c r="BW92" s="34" t="str">
        <f ca="1">+IF(OFFSET('Water Data'!$D$29,0,10*ROW('Water Data'!D86))="","",OFFSET('Water Data'!$D$29,0,10*ROW('Water Data'!D86)))</f>
        <v/>
      </c>
      <c r="BX92" s="34" t="str">
        <f ca="1">+IF(OFFSET('Water Data'!$D$30,0,10*ROW('Water Data'!D86))="","",OFFSET('Water Data'!$D$30,0,10*ROW('Water Data'!D86)))</f>
        <v/>
      </c>
      <c r="BY92" s="34" t="str">
        <f ca="1">+IF(OFFSET('Water Data'!$E$28,0,10*ROW('Water Data'!E86))="","",OFFSET('Water Data'!$E$28,0,10*ROW('Water Data'!E86)))</f>
        <v/>
      </c>
      <c r="BZ92" s="34" t="str">
        <f ca="1">+IF(OFFSET('Water Data'!$E$29,0,10*ROW('Water Data'!E86))="","",OFFSET('Water Data'!$E$29,0,10*ROW('Water Data'!E86)))</f>
        <v/>
      </c>
      <c r="CA92" s="34" t="str">
        <f ca="1">+IF(OFFSET('Water Data'!$E$30,0,10*ROW('Water Data'!E86))="","",OFFSET('Water Data'!$E$30,0,10*ROW('Water Data'!E86)))</f>
        <v/>
      </c>
      <c r="CB92" s="34" t="str">
        <f ca="1">+IF(OFFSET('Water Data'!$F$28,0,10*ROW('Water Data'!F86))="","",OFFSET('Water Data'!$F$28,0,10*ROW('Water Data'!F86)))</f>
        <v/>
      </c>
      <c r="CC92" s="34" t="str">
        <f ca="1">+IF(OFFSET('Water Data'!$F$29,0,10*ROW('Water Data'!F86))="","",OFFSET('Water Data'!$F$29,0,10*ROW('Water Data'!F86)))</f>
        <v/>
      </c>
      <c r="CD92" s="34" t="str">
        <f ca="1">+IF(OFFSET('Water Data'!$F$30,0,10*ROW('Water Data'!F86))="","",OFFSET('Water Data'!$F$30,0,10*ROW('Water Data'!F86)))</f>
        <v/>
      </c>
      <c r="CE92" s="34" t="str">
        <f ca="1">+IF(OFFSET('Water Data'!$G$28,0,10*ROW('Water Data'!G86))="","",OFFSET('Water Data'!$G$28,0,10*ROW('Water Data'!G86)))</f>
        <v/>
      </c>
      <c r="CF92" s="34" t="str">
        <f ca="1">+IF(OFFSET('Water Data'!$G$29,0,10*ROW('Water Data'!G86))="","",OFFSET('Water Data'!$G$29,0,10*ROW('Water Data'!G86)))</f>
        <v/>
      </c>
      <c r="CG92" s="34" t="str">
        <f ca="1">+IF(OFFSET('Water Data'!$G$30,0,10*ROW('Water Data'!G86))="","",OFFSET('Water Data'!$G$30,0,10*ROW('Water Data'!G86)))</f>
        <v/>
      </c>
      <c r="CH92" s="34" t="str">
        <f ca="1">+IF(OFFSET('Water Data'!$H$28,0,10*ROW('Water Data'!H86))="","",OFFSET('Water Data'!$H$28,0,10*ROW('Water Data'!H86)))</f>
        <v/>
      </c>
      <c r="CI92" s="34" t="str">
        <f ca="1">+IF(OFFSET('Water Data'!$H$29,0,10*ROW('Water Data'!H86))="","",OFFSET('Water Data'!$H$29,0,10*ROW('Water Data'!H86)))</f>
        <v/>
      </c>
      <c r="CJ92" s="34" t="str">
        <f ca="1">+IF(OFFSET('Water Data'!$H$30,0,10*ROW('Water Data'!H86))="","",OFFSET('Water Data'!$H$30,0,10*ROW('Water Data'!H86)))</f>
        <v/>
      </c>
      <c r="CK92" s="34" t="str">
        <f ca="1">+IF(OFFSET('Sanitation Data'!$C$29,0,10*ROW('Sanitation Data'!C86))="","",OFFSET('Sanitation Data'!$C$29,0,10*ROW('Sanitation Data'!C86)))</f>
        <v/>
      </c>
      <c r="CL92" s="34" t="str">
        <f ca="1">+IF(OFFSET('Sanitation Data'!$C$30,0,10*ROW('Sanitation Data'!C86))="","",OFFSET('Sanitation Data'!$C$30,0,10*ROW('Sanitation Data'!C86)))</f>
        <v/>
      </c>
      <c r="CM92" s="34" t="str">
        <f ca="1">+IF(OFFSET('Sanitation Data'!$C$31,0,10*ROW('Sanitation Data'!C86))="","",OFFSET('Sanitation Data'!$C$31,0,10*ROW('Sanitation Data'!C86)))</f>
        <v/>
      </c>
      <c r="CN92" s="34" t="str">
        <f ca="1">+IF(OFFSET('Sanitation Data'!$C$32,0,10*ROW('Sanitation Data'!C86))="","",OFFSET('Sanitation Data'!$C$32,0,10*ROW('Sanitation Data'!C86)))</f>
        <v/>
      </c>
      <c r="CO92" s="34" t="str">
        <f ca="1">+IF(OFFSET('Sanitation Data'!$C$33,0,10*ROW('Sanitation Data'!C86))="","",OFFSET('Sanitation Data'!$C$33,0,10*ROW('Sanitation Data'!C86)))</f>
        <v/>
      </c>
      <c r="CP92" s="34" t="str">
        <f ca="1">+IF(OFFSET('Sanitation Data'!$D$29,0,10*ROW('Sanitation Data'!D86))="","",OFFSET('Sanitation Data'!$D$29,0,10*ROW('Sanitation Data'!D86)))</f>
        <v/>
      </c>
      <c r="CQ92" s="34" t="str">
        <f ca="1">+IF(OFFSET('Sanitation Data'!$D$30,0,10*ROW('Sanitation Data'!D86))="","",OFFSET('Sanitation Data'!$D$30,0,10*ROW('Sanitation Data'!D86)))</f>
        <v/>
      </c>
      <c r="CR92" s="34" t="str">
        <f ca="1">+IF(OFFSET('Sanitation Data'!$D$31,0,10*ROW('Sanitation Data'!D86))="","",OFFSET('Sanitation Data'!$D$31,0,10*ROW('Sanitation Data'!D86)))</f>
        <v/>
      </c>
      <c r="CS92" s="34" t="str">
        <f ca="1">+IF(OFFSET('Sanitation Data'!$D$32,0,10*ROW('Sanitation Data'!D86))="","",OFFSET('Sanitation Data'!$D$32,0,10*ROW('Sanitation Data'!D86)))</f>
        <v/>
      </c>
      <c r="CT92" s="34" t="str">
        <f ca="1">+IF(OFFSET('Sanitation Data'!$D$33,0,10*ROW('Sanitation Data'!D86))="","",OFFSET('Sanitation Data'!$D$33,0,10*ROW('Sanitation Data'!D86)))</f>
        <v/>
      </c>
      <c r="CU92" s="34" t="str">
        <f ca="1">+IF(OFFSET('Sanitation Data'!$E$29,0,10*ROW('Sanitation Data'!E86))="","",OFFSET('Sanitation Data'!$E$29,0,10*ROW('Sanitation Data'!E86)))</f>
        <v/>
      </c>
      <c r="CV92" s="34" t="str">
        <f ca="1">+IF(OFFSET('Sanitation Data'!$E$30,0,10*ROW('Sanitation Data'!E86))="","",OFFSET('Sanitation Data'!$E$30,0,10*ROW('Sanitation Data'!E86)))</f>
        <v/>
      </c>
      <c r="CW92" s="34" t="str">
        <f ca="1">+IF(OFFSET('Sanitation Data'!$E$31,0,10*ROW('Sanitation Data'!E86))="","",OFFSET('Sanitation Data'!$E$31,0,10*ROW('Sanitation Data'!E86)))</f>
        <v/>
      </c>
      <c r="CX92" s="34" t="str">
        <f ca="1">+IF(OFFSET('Sanitation Data'!$E$32,0,10*ROW('Sanitation Data'!E86))="","",OFFSET('Sanitation Data'!$E$32,0,10*ROW('Sanitation Data'!E86)))</f>
        <v/>
      </c>
      <c r="CY92" s="34" t="str">
        <f ca="1">+IF(OFFSET('Sanitation Data'!$E$33,0,10*ROW('Sanitation Data'!E86))="","",OFFSET('Sanitation Data'!$E$33,0,10*ROW('Sanitation Data'!E86)))</f>
        <v/>
      </c>
      <c r="CZ92" s="34" t="str">
        <f ca="1">+IF(OFFSET('Sanitation Data'!$F$29,0,10*ROW('Sanitation Data'!F86))="","",OFFSET('Sanitation Data'!$F$29,0,10*ROW('Sanitation Data'!F86)))</f>
        <v/>
      </c>
      <c r="DA92" s="34" t="str">
        <f ca="1">+IF(OFFSET('Sanitation Data'!$F$30,0,10*ROW('Sanitation Data'!F86))="","",OFFSET('Sanitation Data'!$F$30,0,10*ROW('Sanitation Data'!F86)))</f>
        <v/>
      </c>
      <c r="DB92" s="34" t="str">
        <f ca="1">+IF(OFFSET('Sanitation Data'!$F$31,0,10*ROW('Sanitation Data'!F86))="","",OFFSET('Sanitation Data'!$F$31,0,10*ROW('Sanitation Data'!F86)))</f>
        <v/>
      </c>
      <c r="DC92" s="34" t="str">
        <f ca="1">+IF(OFFSET('Sanitation Data'!$F$32,0,10*ROW('Sanitation Data'!F86))="","",OFFSET('Sanitation Data'!$F$32,0,10*ROW('Sanitation Data'!F86)))</f>
        <v/>
      </c>
      <c r="DD92" s="34" t="str">
        <f ca="1">+IF(OFFSET('Sanitation Data'!$F$33,0,10*ROW('Sanitation Data'!F86))="","",OFFSET('Sanitation Data'!$F$33,0,10*ROW('Sanitation Data'!F86)))</f>
        <v/>
      </c>
      <c r="DE92" s="34" t="str">
        <f ca="1">+IF(OFFSET('Sanitation Data'!$G$29,0,10*ROW('Sanitation Data'!G86))="","",OFFSET('Sanitation Data'!$G$29,0,10*ROW('Sanitation Data'!G86)))</f>
        <v/>
      </c>
      <c r="DF92" s="34" t="str">
        <f ca="1">+IF(OFFSET('Sanitation Data'!$G$30,0,10*ROW('Sanitation Data'!G86))="","",OFFSET('Sanitation Data'!$G$30,0,10*ROW('Sanitation Data'!G86)))</f>
        <v/>
      </c>
      <c r="DG92" s="34" t="str">
        <f ca="1">+IF(OFFSET('Sanitation Data'!$G$31,0,10*ROW('Sanitation Data'!G86))="","",OFFSET('Sanitation Data'!$G$31,0,10*ROW('Sanitation Data'!G86)))</f>
        <v/>
      </c>
      <c r="DH92" s="34" t="str">
        <f ca="1">+IF(OFFSET('Sanitation Data'!$G$32,0,10*ROW('Sanitation Data'!G86))="","",OFFSET('Sanitation Data'!$G$32,0,10*ROW('Sanitation Data'!G86)))</f>
        <v/>
      </c>
      <c r="DI92" s="34" t="str">
        <f ca="1">+IF(OFFSET('Sanitation Data'!$G$33,0,10*ROW('Sanitation Data'!G86))="","",OFFSET('Sanitation Data'!$G$33,0,10*ROW('Sanitation Data'!G86)))</f>
        <v/>
      </c>
      <c r="DJ92" s="34" t="str">
        <f ca="1">+IF(OFFSET('Sanitation Data'!$H$29,0,10*ROW('Sanitation Data'!H86))="","",OFFSET('Sanitation Data'!$H$29,0,10*ROW('Sanitation Data'!H86)))</f>
        <v/>
      </c>
      <c r="DK92" s="34" t="str">
        <f ca="1">+IF(OFFSET('Sanitation Data'!$H$30,0,10*ROW('Sanitation Data'!H86))="","",OFFSET('Sanitation Data'!$H$30,0,10*ROW('Sanitation Data'!H86)))</f>
        <v/>
      </c>
      <c r="DL92" s="34" t="str">
        <f ca="1">+IF(OFFSET('Sanitation Data'!$H$31,0,10*ROW('Sanitation Data'!H86))="","",OFFSET('Sanitation Data'!$H$31,0,10*ROW('Sanitation Data'!H86)))</f>
        <v/>
      </c>
      <c r="DM92" s="34" t="str">
        <f ca="1">+IF(OFFSET('Sanitation Data'!$H$32,0,10*ROW('Sanitation Data'!H86))="","",OFFSET('Sanitation Data'!$H$32,0,10*ROW('Sanitation Data'!H86)))</f>
        <v/>
      </c>
      <c r="DN92" s="34" t="str">
        <f ca="1">+IF(OFFSET('Sanitation Data'!$H$33,0,10*ROW('Sanitation Data'!H86))="","",OFFSET('Sanitation Data'!$H$33,0,10*ROW('Sanitation Data'!H86)))</f>
        <v/>
      </c>
      <c r="DO92" s="34" t="str">
        <f ca="1">+IF(OFFSET('Hygiene Data'!$C$12,0,10*ROW('Hygiene Data'!C86))="","",OFFSET('Hygiene Data'!$C$12,0,10*ROW('Hygiene Data'!C86)))</f>
        <v/>
      </c>
      <c r="DP92" s="34" t="str">
        <f ca="1">+IF(OFFSET('Hygiene Data'!$C$13,0,10*ROW('Hygiene Data'!C86))="","",OFFSET('Hygiene Data'!$C$13,0,10*ROW('Hygiene Data'!C86)))</f>
        <v/>
      </c>
      <c r="DQ92" s="34" t="str">
        <f ca="1">+IF(OFFSET('Hygiene Data'!$C$14,0,10*ROW('Hygiene Data'!C86))="","",OFFSET('Hygiene Data'!$C$14,0,10*ROW('Hygiene Data'!C86)))</f>
        <v/>
      </c>
      <c r="DR92" s="34" t="str">
        <f ca="1">+IF(OFFSET('Hygiene Data'!$D$12,0,10*ROW('Hygiene Data'!D86))="","",OFFSET('Hygiene Data'!$D$12,0,10*ROW('Hygiene Data'!D86)))</f>
        <v/>
      </c>
      <c r="DS92" s="34" t="str">
        <f ca="1">+IF(OFFSET('Hygiene Data'!$D$13,0,10*ROW('Hygiene Data'!D86))="","",OFFSET('Hygiene Data'!$D$13,0,10*ROW('Hygiene Data'!D86)))</f>
        <v/>
      </c>
      <c r="DT92" s="34" t="str">
        <f ca="1">+IF(OFFSET('Hygiene Data'!$D$14,0,10*ROW('Hygiene Data'!D86))="","",OFFSET('Hygiene Data'!$D$14,0,10*ROW('Hygiene Data'!D86)))</f>
        <v/>
      </c>
      <c r="DU92" s="34" t="str">
        <f ca="1">+IF(OFFSET('Hygiene Data'!$E$12,0,10*ROW('Hygiene Data'!E86))="","",OFFSET('Hygiene Data'!$E$12,0,10*ROW('Hygiene Data'!E86)))</f>
        <v/>
      </c>
      <c r="DV92" s="34" t="str">
        <f ca="1">+IF(OFFSET('Hygiene Data'!$E$13,0,10*ROW('Hygiene Data'!E86))="","",OFFSET('Hygiene Data'!$E$13,0,10*ROW('Hygiene Data'!E86)))</f>
        <v/>
      </c>
      <c r="DW92" s="34" t="str">
        <f ca="1">+IF(OFFSET('Hygiene Data'!$E$14,0,10*ROW('Hygiene Data'!E86))="","",OFFSET('Hygiene Data'!$E$14,0,10*ROW('Hygiene Data'!E86)))</f>
        <v/>
      </c>
      <c r="DX92" s="34" t="str">
        <f ca="1">+IF(OFFSET('Hygiene Data'!$F$12,0,10*ROW('Hygiene Data'!F86))="","",OFFSET('Hygiene Data'!$F$12,0,10*ROW('Hygiene Data'!F86)))</f>
        <v/>
      </c>
      <c r="DY92" s="34" t="str">
        <f ca="1">+IF(OFFSET('Hygiene Data'!$F$13,0,10*ROW('Hygiene Data'!F86))="","",OFFSET('Hygiene Data'!$F$13,0,10*ROW('Hygiene Data'!F86)))</f>
        <v/>
      </c>
      <c r="DZ92" s="34" t="str">
        <f ca="1">+IF(OFFSET('Hygiene Data'!$F$14,0,10*ROW('Hygiene Data'!F86))="","",OFFSET('Hygiene Data'!$F$14,0,10*ROW('Hygiene Data'!F86)))</f>
        <v/>
      </c>
      <c r="EA92" s="34" t="str">
        <f ca="1">+IF(OFFSET('Hygiene Data'!$G$12,0,10*ROW('Hygiene Data'!G86))="","",OFFSET('Hygiene Data'!$G$12,0,10*ROW('Hygiene Data'!G86)))</f>
        <v/>
      </c>
      <c r="EB92" s="34" t="str">
        <f ca="1">+IF(OFFSET('Hygiene Data'!$G$13,0,10*ROW('Hygiene Data'!G86))="","",OFFSET('Hygiene Data'!$G$13,0,10*ROW('Hygiene Data'!G86)))</f>
        <v/>
      </c>
      <c r="EC92" s="34" t="str">
        <f ca="1">+IF(OFFSET('Hygiene Data'!$G$14,0,10*ROW('Hygiene Data'!G86))="","",OFFSET('Hygiene Data'!$G$14,0,10*ROW('Hygiene Data'!G86)))</f>
        <v/>
      </c>
      <c r="ED92" s="34" t="str">
        <f ca="1">+IF(OFFSET('Hygiene Data'!$H$12,0,10*ROW('Hygiene Data'!H86))="","",OFFSET('Hygiene Data'!$H$12,0,10*ROW('Hygiene Data'!H86)))</f>
        <v/>
      </c>
      <c r="EE92" s="34" t="str">
        <f ca="1">+IF(OFFSET('Hygiene Data'!$H$13,0,10*ROW('Hygiene Data'!H86))="","",OFFSET('Hygiene Data'!$H$13,0,10*ROW('Hygiene Data'!H86)))</f>
        <v/>
      </c>
      <c r="EF92" s="34" t="str">
        <f ca="1">+IF(OFFSET('Hygiene Data'!$H$14,0,10*ROW('Hygiene Data'!H86))="","",OFFSET('Hygiene Data'!$H$14,0,10*ROW('Hygiene Data'!H86)))</f>
        <v/>
      </c>
    </row>
    <row r="93" spans="1:136" x14ac:dyDescent="0.2">
      <c r="A93" s="50" t="str">
        <f ca="1">+IF(OFFSET('Water Data'!$B$1,0,10*ROW('Water Data'!B90))="","",OFFSET('Water Data'!$B$1,0,10*ROW('Water Data'!B90)))</f>
        <v/>
      </c>
      <c r="B93" s="50" t="str">
        <f ca="1">+IF(OFFSET('Water Data'!$A$3,0,10*ROW('Water Data'!A90))="","",OFFSET('Water Data'!$A$3,0,10*ROW('Water Data'!A90)))</f>
        <v/>
      </c>
      <c r="C93" s="50" t="str">
        <f ca="1">+IF(OFFSET('Water Data'!$C$3,0,10*ROW('Water Data'!C90))="","",OFFSET('Water Data'!$C$3,0,10*ROW('Water Data'!C90)))</f>
        <v/>
      </c>
      <c r="D93" s="133" t="e">
        <f ca="1">+IF(AND(ISNUMBER(OFFSET('Water Data'!$C$5,0,10*ROW('Water Data'!C87))),BS93="Yes"),100-OFFSET('Water Data'!$C$5,0,10*ROW('Water Data'!C87)),IF(AND(ISNUMBER(OFFSET('Water Data'!$C$5,0,10*ROW('Water Data'!C87))),BS93="No",ISNUMBER(OFFSET('Water Data'!$C$5,0,10*ROW('Water Data'!C87)))),CONCATENATE("[",ROUND(100-OFFSET('Water Data'!$C$5,0,10*ROW('Water Data'!C87)),0),"]"),IF(AND(ISNUMBER(OFFSET('Water Data'!$C$5,0,10*ROW('Water Data'!C87))),BS93="",ISNUMBER(OFFSET('Water Data'!$C$5,0,10*ROW('Water Data'!C87)))),100-OFFSET('Water Data'!$C$5,0,10*ROW('Water Data'!C87)),NA())))</f>
        <v>#N/A</v>
      </c>
      <c r="E93" s="133" t="e">
        <f ca="1">+IF(AND(ISNUMBER(OFFSET('Water Data'!$C$7,0,10*ROW('Water Data'!D87))),BT93="Yes"),OFFSET('Water Data'!$C$7,0,10*ROW('Water Data'!C87)),IF(AND(ISNUMBER(OFFSET('Water Data'!$C$7,0,10*ROW('Water Data'!C87))),BT93="No",ISNUMBER(OFFSET('Water Data'!$C$7,0,10*ROW('Water Data'!C87)))),CONCATENATE("[",ROUND(OFFSET('Water Data'!$C$7,0,10*ROW('Water Data'!C87)),0),"]"),IF(AND(ISNUMBER(OFFSET('Water Data'!$C$7,0,10*ROW('Water Data'!C87))),BT93="",ISNUMBER(OFFSET('Water Data'!$C$7,0,10*ROW('Water Data'!C87)))),OFFSET('Water Data'!$C$7,0,10*ROW('Water Data'!C87)),NA())))</f>
        <v>#N/A</v>
      </c>
      <c r="F93" s="133" t="e">
        <f ca="1">+IF(AND(ISNUMBER(OFFSET('Water Data'!$C$10,0,10*ROW('Water Data'!C87))),BU93="Yes"),OFFSET('Water Data'!$C$10,0,10*ROW('Water Data'!C87)),IF(AND(ISNUMBER(OFFSET('Water Data'!$C$10,0,10*ROW('Water Data'!C87))),BU93="No",ISNUMBER(OFFSET('Water Data'!$C$10,0,10*ROW('Water Data'!C87)))),CONCATENATE("[",ROUND(OFFSET('Water Data'!$C$10,0,10*ROW('Water Data'!C87)),0),"]"),IF(AND(ISNUMBER(OFFSET('Water Data'!$C$10,0,10*ROW('Water Data'!C87))),BU93="",ISNUMBER(OFFSET('Water Data'!$C$10,0,10*ROW('Water Data'!C87)))),OFFSET('Water Data'!$C$10,0,10*ROW('Water Data'!C87)),NA())))</f>
        <v>#N/A</v>
      </c>
      <c r="G93" s="133" t="e">
        <f ca="1">+IF(AND(ISNUMBER(OFFSET('Water Data'!$D$5,0,10*ROW('Water Data'!D87))),BV93="Yes"),100-OFFSET('Water Data'!$D$5,0,10*ROW('Water Data'!D87)),IF(AND(ISNUMBER(OFFSET('Water Data'!$D$5,0,10*ROW('Water Data'!D87))),BV93="No",ISNUMBER(OFFSET('Water Data'!$D$5,0,10*ROW('Water Data'!D87)))),CONCATENATE("[",ROUND(100-OFFSET('Water Data'!$D$5,0,10*ROW('Water Data'!D87)),0),"]"),IF(AND(ISNUMBER(OFFSET('Water Data'!$D$5,0,10*ROW('Water Data'!D87))),BV93="",ISNUMBER(OFFSET('Water Data'!$D$5,0,10*ROW('Water Data'!D87)))),100-OFFSET('Water Data'!$D$5,0,10*ROW('Water Data'!D87)),NA())))</f>
        <v>#N/A</v>
      </c>
      <c r="H93" s="133" t="e">
        <f ca="1">+IF(AND(ISNUMBER(OFFSET('Water Data'!$D$7,0,10*ROW('Water Data'!D87))),BW93="Yes"),OFFSET('Water Data'!$D$7,0,10*ROW('Water Data'!D87)),IF(AND(ISNUMBER(OFFSET('Water Data'!$D$7,0,10*ROW('Water Data'!D87))),BW93="No",ISNUMBER(OFFSET('Water Data'!$D$7,0,10*ROW('Water Data'!D87)))),CONCATENATE("[",ROUND(OFFSET('Water Data'!$C$7,0,10*ROW('Water Data'!D87)),0),"]"),IF(AND(ISNUMBER(OFFSET('Water Data'!$D$7,0,10*ROW('Water Data'!D87))),BW93="",ISNUMBER(OFFSET('Water Data'!$D$7,0,10*ROW('Water Data'!D87)))),OFFSET('Water Data'!$D$7,0,10*ROW('Water Data'!D87)),NA())))</f>
        <v>#N/A</v>
      </c>
      <c r="I93" s="133" t="e">
        <f ca="1">+IF(AND(ISNUMBER(OFFSET('Water Data'!$D$10,0,10*ROW('Water Data'!D87))),BX93="Yes"),OFFSET('Water Data'!$D$10,0,10*ROW('Water Data'!D87)),IF(AND(ISNUMBER(OFFSET('Water Data'!$D$10,0,10*ROW('Water Data'!D87))),BX93="No",ISNUMBER(OFFSET('Water Data'!$D$10,0,10*ROW('Water Data'!D87)))),CONCATENATE("[",ROUND(OFFSET('Water Data'!$D$10,0,10*ROW('Water Data'!D87)),0),"]"),IF(AND(ISNUMBER(OFFSET('Water Data'!$D$10,0,10*ROW('Water Data'!D87))),BX93="",ISNUMBER(OFFSET('Water Data'!$D$10,0,10*ROW('Water Data'!D87)))),OFFSET('Water Data'!$D$10,0,10*ROW('Water Data'!D87)),NA())))</f>
        <v>#N/A</v>
      </c>
      <c r="J93" s="133" t="e">
        <f ca="1">+IF(AND(ISNUMBER(OFFSET('Water Data'!$E$5,0,10*ROW('Water Data'!E87))),BY93="Yes"),100-OFFSET('Water Data'!$E$5,0,10*ROW('Water Data'!E87)),IF(AND(ISNUMBER(OFFSET('Water Data'!$E$5,0,10*ROW('Water Data'!E87))),BY93="No",ISNUMBER(OFFSET('Water Data'!$E$5,0,10*ROW('Water Data'!E87)))),CONCATENATE("[",ROUND(100-OFFSET('Water Data'!$E$5,0,10*ROW('Water Data'!E87)),0),"]"),IF(AND(ISNUMBER(OFFSET('Water Data'!$E$5,0,10*ROW('Water Data'!E87))),BY93="",ISNUMBER(OFFSET('Water Data'!$E$5,0,10*ROW('Water Data'!E87)))),100-OFFSET('Water Data'!$E$5,0,10*ROW('Water Data'!E87)),NA())))</f>
        <v>#N/A</v>
      </c>
      <c r="K93" s="133" t="e">
        <f ca="1">+IF(AND(ISNUMBER(OFFSET('Water Data'!$E$7,0,10*ROW('Water Data'!E87))),BZ93="Yes"),OFFSET('Water Data'!$E$7,0,10*ROW('Water Data'!E87)),IF(AND(ISNUMBER(OFFSET('Water Data'!$E$7,0,10*ROW('Water Data'!E87))),BZ93="No",ISNUMBER(OFFSET('Water Data'!$E$7,0,10*ROW('Water Data'!E87)))),CONCATENATE("[",ROUND(OFFSET('Water Data'!$E$7,0,10*ROW('Water Data'!E87)),0),"]"),IF(AND(ISNUMBER(OFFSET('Water Data'!$E$7,0,10*ROW('Water Data'!E87))),BZ93="",ISNUMBER(OFFSET('Water Data'!$E$7,0,10*ROW('Water Data'!E87)))),OFFSET('Water Data'!$E$7,0,10*ROW('Water Data'!E87)),NA())))</f>
        <v>#N/A</v>
      </c>
      <c r="L93" s="133" t="e">
        <f ca="1">+IF(AND(ISNUMBER(OFFSET('Water Data'!$E$10,0,10*ROW('Water Data'!E87))),CA93="Yes"),OFFSET('Water Data'!$E$10,0,10*ROW('Water Data'!E87)),IF(AND(ISNUMBER(OFFSET('Water Data'!$E$10,0,10*ROW('Water Data'!E87))),CA93="No",ISNUMBER(OFFSET('Water Data'!$E$10,0,10*ROW('Water Data'!E87)))),CONCATENATE("[",ROUND(OFFSET('Water Data'!$E$10,0,10*ROW('Water Data'!E87)),0),"]"),IF(AND(ISNUMBER(OFFSET('Water Data'!$E$10,0,10*ROW('Water Data'!E87))),CA93="",ISNUMBER(OFFSET('Water Data'!$E$10,0,10*ROW('Water Data'!E87)))),OFFSET('Water Data'!$E$10,0,10*ROW('Water Data'!E87)),NA())))</f>
        <v>#N/A</v>
      </c>
      <c r="M93" s="133" t="e">
        <f ca="1">+IF(AND(ISNUMBER(OFFSET('Water Data'!$F$5,0,10*ROW('Water Data'!F87))),CB93="Yes"),100-OFFSET('Water Data'!$F$5,0,10*ROW('Water Data'!F87)),IF(AND(ISNUMBER(OFFSET('Water Data'!$F$5,0,10*ROW('Water Data'!F87))),CB93="No",ISNUMBER(OFFSET('Water Data'!$F$5,0,10*ROW('Water Data'!F87)))),CONCATENATE("[",ROUND(100-OFFSET('Water Data'!$F$5,0,10*ROW('Water Data'!F87)),0),"]"),IF(AND(ISNUMBER(OFFSET('Water Data'!$F$5,0,10*ROW('Water Data'!F87))),CB93="",ISNUMBER(OFFSET('Water Data'!$F$5,0,10*ROW('Water Data'!F87)))),100-OFFSET('Water Data'!$F$5,0,10*ROW('Water Data'!F87)),NA())))</f>
        <v>#N/A</v>
      </c>
      <c r="N93" s="133" t="e">
        <f ca="1">+IF(AND(ISNUMBER(OFFSET('Water Data'!$F$7,0,10*ROW('Water Data'!F87))),CC93="Yes"),OFFSET('Water Data'!$F$7,0,10*ROW('Water Data'!F87)),IF(AND(ISNUMBER(OFFSET('Water Data'!$F$7,0,10*ROW('Water Data'!F87))),CC93="No",ISNUMBER(OFFSET('Water Data'!$F$7,0,10*ROW('Water Data'!F87)))),CONCATENATE("[",ROUND(OFFSET('Water Data'!$F$7,0,10*ROW('Water Data'!F87)),0),"]"),IF(AND(ISNUMBER(OFFSET('Water Data'!$F$7,0,10*ROW('Water Data'!F87))),CC93="",ISNUMBER(OFFSET('Water Data'!$F$7,0,10*ROW('Water Data'!F87)))),OFFSET('Water Data'!$F$7,0,10*ROW('Water Data'!F87)),NA())))</f>
        <v>#N/A</v>
      </c>
      <c r="O93" s="133" t="e">
        <f ca="1">+IF(AND(ISNUMBER(OFFSET('Water Data'!$F$10,0,10*ROW('Water Data'!F87))),CD93="Yes"),OFFSET('Water Data'!$F$10,0,10*ROW('Water Data'!F87)),IF(AND(ISNUMBER(OFFSET('Water Data'!$F$10,0,10*ROW('Water Data'!F87))),CD93="No",ISNUMBER(OFFSET('Water Data'!$F$10,0,10*ROW('Water Data'!F87)))),CONCATENATE("[",ROUND(OFFSET('Water Data'!$F$10,0,10*ROW('Water Data'!F87)),0),"]"),IF(AND(ISNUMBER(OFFSET('Water Data'!$F$10,0,10*ROW('Water Data'!F87))),CD93="",ISNUMBER(OFFSET('Water Data'!$F$10,0,10*ROW('Water Data'!F87)))),OFFSET('Water Data'!$F$10,0,10*ROW('Water Data'!F87)),NA())))</f>
        <v>#N/A</v>
      </c>
      <c r="P93" s="133" t="e">
        <f ca="1">+IF(AND(ISNUMBER(OFFSET('Water Data'!$G$5,0,10*ROW('Water Data'!G87))),CE93="Yes"),100-OFFSET('Water Data'!$G$5,0,10*ROW('Water Data'!G87)),IF(AND(ISNUMBER(OFFSET('Water Data'!$G$5,0,10*ROW('Water Data'!G87))),CE93="No",ISNUMBER(OFFSET('Water Data'!$G$5,0,10*ROW('Water Data'!G87)))),CONCATENATE("[",ROUND(100-OFFSET('Water Data'!$G$5,0,10*ROW('Water Data'!G87)),0),"]"),IF(AND(ISNUMBER(OFFSET('Water Data'!$G$5,0,10*ROW('Water Data'!G87))),CE93="",ISNUMBER(OFFSET('Water Data'!$G$5,0,10*ROW('Water Data'!G87)))),100-OFFSET('Water Data'!$G$5,0,10*ROW('Water Data'!G87)),NA())))</f>
        <v>#N/A</v>
      </c>
      <c r="Q93" s="133" t="e">
        <f ca="1">+IF(AND(ISNUMBER(OFFSET('Water Data'!$G$7,0,10*ROW('Water Data'!G87))),CF93="Yes"),OFFSET('Water Data'!$G$7,0,10*ROW('Water Data'!G87)),IF(AND(ISNUMBER(OFFSET('Water Data'!$G$7,0,10*ROW('Water Data'!G87))),CF93="No",ISNUMBER(OFFSET('Water Data'!$G$7,0,10*ROW('Water Data'!G87)))),CONCATENATE("[",ROUND(OFFSET('Water Data'!$G$7,0,10*ROW('Water Data'!G87)),0),"]"),IF(AND(ISNUMBER(OFFSET('Water Data'!$G$7,0,10*ROW('Water Data'!G87))),CF93="",ISNUMBER(OFFSET('Water Data'!$G$7,0,10*ROW('Water Data'!G87)))),OFFSET('Water Data'!$G$7,0,10*ROW('Water Data'!G87)),NA())))</f>
        <v>#N/A</v>
      </c>
      <c r="R93" s="133" t="e">
        <f ca="1">+IF(AND(ISNUMBER(OFFSET('Water Data'!$G$10,0,10*ROW('Water Data'!G87))),CG93="Yes"),OFFSET('Water Data'!$G$10,0,10*ROW('Water Data'!G87)),IF(AND(ISNUMBER(OFFSET('Water Data'!$G$10,0,10*ROW('Water Data'!G87))),CG93="No",ISNUMBER(OFFSET('Water Data'!$G$10,0,10*ROW('Water Data'!G87)))),CONCATENATE("[",ROUND(OFFSET('Water Data'!$G$10,0,10*ROW('Water Data'!G87)),0),"]"),IF(AND(ISNUMBER(OFFSET('Water Data'!$G$10,0,10*ROW('Water Data'!G87))),CG93="",ISNUMBER(OFFSET('Water Data'!$G$10,0,10*ROW('Water Data'!G87)))),OFFSET('Water Data'!$G$10,0,10*ROW('Water Data'!G87)),NA())))</f>
        <v>#N/A</v>
      </c>
      <c r="S93" s="133" t="e">
        <f ca="1">+IF(AND(ISNUMBER(OFFSET('Water Data'!$H$5,0,10*ROW('Water Data'!H87))),CH93="Yes"),100-OFFSET('Water Data'!$H$5,0,10*ROW('Water Data'!H87)),IF(AND(ISNUMBER(OFFSET('Water Data'!$H$5,0,10*ROW('Water Data'!H87))),CH93="No",ISNUMBER(OFFSET('Water Data'!$H$5,0,10*ROW('Water Data'!H87)))),CONCATENATE("[",ROUND(100-OFFSET('Water Data'!$H$5,0,10*ROW('Water Data'!H87)),0),"]"),IF(AND(ISNUMBER(OFFSET('Water Data'!$H$5,0,10*ROW('Water Data'!H87))),CH93="",ISNUMBER(OFFSET('Water Data'!$H$5,0,10*ROW('Water Data'!H87)))),100-OFFSET('Water Data'!$H$5,0,10*ROW('Water Data'!H87)),NA())))</f>
        <v>#N/A</v>
      </c>
      <c r="T93" s="133" t="e">
        <f ca="1">+IF(AND(ISNUMBER(OFFSET('Water Data'!$H$7,0,10*ROW('Water Data'!H87))),CI93="Yes"),OFFSET('Water Data'!$H$7,0,10*ROW('Water Data'!H87)),IF(AND(ISNUMBER(OFFSET('Water Data'!$H$7,0,10*ROW('Water Data'!H87))),CI93="No",ISNUMBER(OFFSET('Water Data'!$H$7,0,10*ROW('Water Data'!H87)))),CONCATENATE("[",ROUND(OFFSET('Water Data'!$H$7,0,10*ROW('Water Data'!H87)),0),"]"),IF(AND(ISNUMBER(OFFSET('Water Data'!$H$7,0,10*ROW('Water Data'!H87))),CI93="",ISNUMBER(OFFSET('Water Data'!$H$7,0,10*ROW('Water Data'!H87)))),OFFSET('Water Data'!$H$7,0,10*ROW('Water Data'!H87)),NA())))</f>
        <v>#N/A</v>
      </c>
      <c r="U93" s="133" t="e">
        <f ca="1">+IF(AND(ISNUMBER(OFFSET('Water Data'!$H$10,0,10*ROW('Water Data'!H87))),CJ93="Yes"),OFFSET('Water Data'!$H$10,0,10*ROW('Water Data'!H87)),IF(AND(ISNUMBER(OFFSET('Water Data'!$H$10,0,10*ROW('Water Data'!H87))),CJ93="No",ISNUMBER(OFFSET('Water Data'!$H$10,0,10*ROW('Water Data'!H87)))),CONCATENATE("[",ROUND(OFFSET('Water Data'!$H$10,0,10*ROW('Water Data'!H87)),0),"]"),IF(AND(ISNUMBER(OFFSET('Water Data'!$H$10,0,10*ROW('Water Data'!H87))),CJ93="",ISNUMBER(OFFSET('Water Data'!$H$10,0,10*ROW('Water Data'!H87)))),OFFSET('Water Data'!$H$10,0,10*ROW('Water Data'!H87)),NA())))</f>
        <v>#N/A</v>
      </c>
      <c r="V93" s="134" t="e">
        <f ca="1">+IF(AND(ISNUMBER(OFFSET('Sanitation Data'!$C$5,0,10*ROW('Sanitation Data'!C87))),CK93="Yes"),100-OFFSET('Sanitation Data'!$C$5,0,10*ROW('Sanitation Data'!C87)),IF(AND(ISNUMBER(OFFSET('Sanitation Data'!$C$5,0,10*ROW('Sanitation Data'!C87))),CK93="No",ISNUMBER(OFFSET('Sanitation Data'!$C$5,0,10*ROW('Sanitation Data'!C87)))),CONCATENATE("[",ROUND(100-OFFSET('Sanitation Data'!$C$5,0,10*ROW('Sanitation Data'!C87)),0),"]"),IF(AND(ISNUMBER(OFFSET('Sanitation Data'!$C$5,0,10*ROW('Sanitation Data'!C87))),CK93="",ISNUMBER(OFFSET('Sanitation Data'!$C$5,0,10*ROW('Sanitation Data'!C87)))),100-OFFSET('Sanitation Data'!$C$5,0,10*ROW('Sanitation Data'!C87)),NA())))</f>
        <v>#N/A</v>
      </c>
      <c r="W93" s="134" t="e">
        <f ca="1">+IF(AND(ISNUMBER(OFFSET('Sanitation Data'!$C$7,0,10*ROW('Sanitation Data'!C87))),CL93="Yes"),OFFSET('Sanitation Data'!$C$7,0,10*ROW('Sanitation Data'!C87)),IF(AND(ISNUMBER(OFFSET('Sanitation Data'!$C$7,0,10*ROW('Sanitation Data'!C87))),CL93="No",ISNUMBER(OFFSET('Sanitation Data'!$C$7,0,10*ROW('Sanitation Data'!C87)))),CONCATENATE("[",ROUND(OFFSET('Sanitation Data'!$C$7,0,10*ROW('Sanitation Data'!C87)),0),"]"),IF(AND(ISNUMBER(OFFSET('Sanitation Data'!$C$7,0,10*ROW('Sanitation Data'!C87))),CL93="",ISNUMBER(OFFSET('Sanitation Data'!$C$7,0,10*ROW('Sanitation Data'!C87)))),OFFSET('Sanitation Data'!$C$7,0,10*ROW('Sanitation Data'!C87)),NA())))</f>
        <v>#N/A</v>
      </c>
      <c r="X93" s="134" t="e">
        <f ca="1">+IF(AND(ISNUMBER(OFFSET('Sanitation Data'!$C$11,0,10*ROW('Sanitation Data'!C87))),CM93="Yes"),OFFSET('Sanitation Data'!$C$11,0,10*ROW('Sanitation Data'!C87)),IF(AND(ISNUMBER(OFFSET('Sanitation Data'!$C$11,0,10*ROW('Sanitation Data'!C87))),CM93="No",ISNUMBER(OFFSET('Sanitation Data'!$C$11,0,10*ROW('Sanitation Data'!C87)))),CONCATENATE("[",ROUND(OFFSET('Sanitation Data'!$C$11,0,10*ROW('Sanitation Data'!C87)),0),"]"),IF(AND(ISNUMBER(OFFSET('Sanitation Data'!$C$11,0,10*ROW('Sanitation Data'!C87))),CM93="",ISNUMBER(OFFSET('Sanitation Data'!$C$11,0,10*ROW('Sanitation Data'!C87)))),OFFSET('Sanitation Data'!$C$11,0,10*ROW('Sanitation Data'!C87)),NA())))</f>
        <v>#N/A</v>
      </c>
      <c r="Y93" s="134" t="e">
        <f ca="1">+IF(AND(ISNUMBER(OFFSET('Sanitation Data'!$C$12,0,10*ROW('Sanitation Data'!C87))),CN93="Yes"),OFFSET('Sanitation Data'!$C$12,0,10*ROW('Sanitation Data'!C87)),IF(AND(ISNUMBER(OFFSET('Sanitation Data'!$C$12,0,10*ROW('Sanitation Data'!C87))),CN93="No",ISNUMBER(OFFSET('Sanitation Data'!$C$12,0,10*ROW('Sanitation Data'!C87)))),CONCATENATE("[",ROUND(OFFSET('Sanitation Data'!$C$12,0,10*ROW('Sanitation Data'!C87)),0),"]"),IF(AND(ISNUMBER(OFFSET('Sanitation Data'!$C$12,0,10*ROW('Sanitation Data'!C87))),CN93="",ISNUMBER(OFFSET('Sanitation Data'!$C$12,0,10*ROW('Sanitation Data'!C87)))),OFFSET('Sanitation Data'!$C$12,0,10*ROW('Sanitation Data'!C87)),NA())))</f>
        <v>#N/A</v>
      </c>
      <c r="Z93" s="134" t="e">
        <f ca="1">+IF(AND(ISNUMBER(OFFSET('Sanitation Data'!$C$13,0,10*ROW('Sanitation Data'!C87))),CO93="Yes"),OFFSET('Sanitation Data'!$C$13,0,10*ROW('Sanitation Data'!C87)),IF(AND(ISNUMBER(OFFSET('Sanitation Data'!$C$13,0,10*ROW('Sanitation Data'!C87))),CO93="No",ISNUMBER(OFFSET('Sanitation Data'!$C$13,0,10*ROW('Sanitation Data'!C87)))),CONCATENATE("[",ROUND(OFFSET('Sanitation Data'!$C$13,0,10*ROW('Sanitation Data'!C87)),0),"]"),IF(AND(ISNUMBER(OFFSET('Sanitation Data'!$C$13,0,10*ROW('Sanitation Data'!C87))),CO93="",ISNUMBER(OFFSET('Sanitation Data'!$C$13,0,10*ROW('Sanitation Data'!C87)))),OFFSET('Sanitation Data'!$C$13,0,10*ROW('Sanitation Data'!C87)),NA())))</f>
        <v>#N/A</v>
      </c>
      <c r="AA93" s="134" t="e">
        <f ca="1">+IF(AND(ISNUMBER(OFFSET('Sanitation Data'!$D$5,0,10*ROW('Sanitation Data'!D87))),CP93="Yes"),100-OFFSET('Sanitation Data'!$D$5,0,10*ROW('Sanitation Data'!D87)),IF(AND(ISNUMBER(OFFSET('Sanitation Data'!$D$5,0,10*ROW('Sanitation Data'!D87))),CP93="No",ISNUMBER(OFFSET('Sanitation Data'!$D$5,0,10*ROW('Sanitation Data'!D87)))),CONCATENATE("[",ROUND(100-OFFSET('Sanitation Data'!$D$5,0,10*ROW('Sanitation Data'!D87)),0),"]"),IF(AND(ISNUMBER(OFFSET('Sanitation Data'!$D$5,0,10*ROW('Sanitation Data'!D87))),CP93="",ISNUMBER(OFFSET('Sanitation Data'!$D$5,0,10*ROW('Sanitation Data'!D87)))),100-OFFSET('Sanitation Data'!$D$5,0,10*ROW('Sanitation Data'!D87)),NA())))</f>
        <v>#N/A</v>
      </c>
      <c r="AB93" s="134" t="e">
        <f ca="1">+IF(AND(ISNUMBER(OFFSET('Sanitation Data'!$D$7,0,10*ROW('Sanitation Data'!D87))),CQ93="Yes"),OFFSET('Sanitation Data'!$D$7,0,10*ROW('Sanitation Data'!G87)),IF(AND(ISNUMBER(OFFSET('Sanitation Data'!$D$7,0,10*ROW('Sanitation Data'!D87))),CQ93="No",ISNUMBER(OFFSET('Sanitation Data'!$D$7,0,10*ROW('Sanitation Data'!D87)))),CONCATENATE("[",ROUND(OFFSET('Sanitation Data'!$D$7,0,10*ROW('Sanitation Data'!D87)),0),"]"),IF(AND(ISNUMBER(OFFSET('Sanitation Data'!$D$7,0,10*ROW('Sanitation Data'!D87))),CQ93="",ISNUMBER(OFFSET('Sanitation Data'!$D$7,0,10*ROW('Sanitation Data'!D87)))),OFFSET('Sanitation Data'!$D$7,0,10*ROW('Sanitation Data'!D87)),NA())))</f>
        <v>#N/A</v>
      </c>
      <c r="AC93" s="134" t="e">
        <f ca="1">+IF(AND(ISNUMBER(OFFSET('Sanitation Data'!$D$11,0,10*ROW('Sanitation Data'!D87))),CR93="Yes"),OFFSET('Sanitation Data'!$D$11,0,10*ROW('Sanitation Data'!D87)),IF(AND(ISNUMBER(OFFSET('Sanitation Data'!$D$11,0,10*ROW('Sanitation Data'!D87))),CR93="No",ISNUMBER(OFFSET('Sanitation Data'!$D$11,0,10*ROW('Sanitation Data'!D87)))),CONCATENATE("[",ROUND(OFFSET('Sanitation Data'!$D$11,0,10*ROW('Sanitation Data'!D87)),0),"]"),IF(AND(ISNUMBER(OFFSET('Sanitation Data'!$D$11,0,10*ROW('Sanitation Data'!D87))),CR93="",ISNUMBER(OFFSET('Sanitation Data'!$D$11,0,10*ROW('Sanitation Data'!D87)))),OFFSET('Sanitation Data'!$D$11,0,10*ROW('Sanitation Data'!D87)),NA())))</f>
        <v>#N/A</v>
      </c>
      <c r="AD93" s="134" t="e">
        <f ca="1">+IF(AND(ISNUMBER(OFFSET('Sanitation Data'!$D$12,0,10*ROW('Sanitation Data'!D87))),CS93="Yes"),OFFSET('Sanitation Data'!$D$12,0,10*ROW('Sanitation Data'!D87)),IF(AND(ISNUMBER(OFFSET('Sanitation Data'!$D$12,0,10*ROW('Sanitation Data'!D87))),CS93="No",ISNUMBER(OFFSET('Sanitation Data'!$D$12,0,10*ROW('Sanitation Data'!D87)))),CONCATENATE("[",ROUND(OFFSET('Sanitation Data'!$D$12,0,10*ROW('Sanitation Data'!D87)),0),"]"),IF(AND(ISNUMBER(OFFSET('Sanitation Data'!$D$12,0,10*ROW('Sanitation Data'!D87))),CS93="",ISNUMBER(OFFSET('Sanitation Data'!$D$12,0,10*ROW('Sanitation Data'!D87)))),OFFSET('Sanitation Data'!$D$12,0,10*ROW('Sanitation Data'!D87)),NA())))</f>
        <v>#N/A</v>
      </c>
      <c r="AE93" s="134" t="e">
        <f ca="1">+IF(AND(ISNUMBER(OFFSET('Sanitation Data'!$D$13,0,10*ROW('Sanitation Data'!D87))),CT93="Yes"),OFFSET('Sanitation Data'!$D$13,0,10*ROW('Sanitation Data'!D87)),IF(AND(ISNUMBER(OFFSET('Sanitation Data'!$D$13,0,10*ROW('Sanitation Data'!D87))),CT93="No",ISNUMBER(OFFSET('Sanitation Data'!$D$13,0,10*ROW('Sanitation Data'!D87)))),CONCATENATE("[",ROUND(OFFSET('Sanitation Data'!$D$13,0,10*ROW('Sanitation Data'!D87)),0),"]"),IF(AND(ISNUMBER(OFFSET('Sanitation Data'!$D$13,0,10*ROW('Sanitation Data'!D87))),CT93="",ISNUMBER(OFFSET('Sanitation Data'!$D$13,0,10*ROW('Sanitation Data'!D87)))),OFFSET('Sanitation Data'!$D$13,0,10*ROW('Sanitation Data'!D87)),NA())))</f>
        <v>#N/A</v>
      </c>
      <c r="AF93" s="134" t="e">
        <f ca="1">+IF(AND(ISNUMBER(OFFSET('Sanitation Data'!$E$5,0,10*ROW('Sanitation Data'!E87))),CU93="Yes"),100-OFFSET('Sanitation Data'!$E$5,0,10*ROW('Sanitation Data'!E87)),IF(AND(ISNUMBER(OFFSET('Sanitation Data'!$E$5,0,10*ROW('Sanitation Data'!E87))),CU93="No",ISNUMBER(OFFSET('Sanitation Data'!$E$5,0,10*ROW('Sanitation Data'!E87)))),CONCATENATE("[",ROUND(100-OFFSET('Sanitation Data'!$E$5,0,10*ROW('Sanitation Data'!E87)),0),"]"),IF(AND(ISNUMBER(OFFSET('Sanitation Data'!$E$5,0,10*ROW('Sanitation Data'!E87))),CU93="",ISNUMBER(OFFSET('Sanitation Data'!$E$5,0,10*ROW('Sanitation Data'!E87)))),100-OFFSET('Sanitation Data'!$E$5,0,10*ROW('Sanitation Data'!E87)),NA())))</f>
        <v>#N/A</v>
      </c>
      <c r="AG93" s="134" t="e">
        <f ca="1">+IF(AND(ISNUMBER(OFFSET('Sanitation Data'!$E$7,0,10*ROW('Sanitation Data'!E87))),CV93="Yes"),OFFSET('Sanitation Data'!$E$7,0,10*ROW('Sanitation Data'!E87)),IF(AND(ISNUMBER(OFFSET('Sanitation Data'!$E$7,0,10*ROW('Sanitation Data'!E87))),CV93="No",ISNUMBER(OFFSET('Sanitation Data'!$E$7,0,10*ROW('Sanitation Data'!E87)))),CONCATENATE("[",ROUND(OFFSET('Sanitation Data'!$E$7,0,10*ROW('Sanitation Data'!E87)),0),"]"),IF(AND(ISNUMBER(OFFSET('Sanitation Data'!$E$7,0,10*ROW('Sanitation Data'!E87))),CV93="",ISNUMBER(OFFSET('Sanitation Data'!$E$7,0,10*ROW('Sanitation Data'!E87)))),OFFSET('Sanitation Data'!$E$7,0,10*ROW('Sanitation Data'!E87)),NA())))</f>
        <v>#N/A</v>
      </c>
      <c r="AH93" s="134" t="e">
        <f ca="1">+IF(AND(ISNUMBER(OFFSET('Sanitation Data'!$E$11,0,10*ROW('Sanitation Data'!E87))),CW93="Yes"),OFFSET('Sanitation Data'!$E$11,0,10*ROW('Sanitation Data'!E87)),IF(AND(ISNUMBER(OFFSET('Sanitation Data'!$E$11,0,10*ROW('Sanitation Data'!E87))),CW93="No",ISNUMBER(OFFSET('Sanitation Data'!$E$11,0,10*ROW('Sanitation Data'!E87)))),CONCATENATE("[",ROUND(OFFSET('Sanitation Data'!$E$11,0,10*ROW('Sanitation Data'!E87)),0),"]"),IF(AND(ISNUMBER(OFFSET('Sanitation Data'!$E$11,0,10*ROW('Sanitation Data'!E87))),CW93="",ISNUMBER(OFFSET('Sanitation Data'!$E$11,0,10*ROW('Sanitation Data'!E87)))),OFFSET('Sanitation Data'!$E$11,0,10*ROW('Sanitation Data'!E87)),NA())))</f>
        <v>#N/A</v>
      </c>
      <c r="AI93" s="134" t="e">
        <f ca="1">+IF(AND(ISNUMBER(OFFSET('Sanitation Data'!$E$12,0,10*ROW('Sanitation Data'!E87))),CX93="Yes"),OFFSET('Sanitation Data'!$E$12,0,10*ROW('Sanitation Data'!E87)),IF(AND(ISNUMBER(OFFSET('Sanitation Data'!$E$12,0,10*ROW('Sanitation Data'!E87))),CX93="No",ISNUMBER(OFFSET('Sanitation Data'!$E$12,0,10*ROW('Sanitation Data'!E87)))),CONCATENATE("[",ROUND(OFFSET('Sanitation Data'!$E$12,0,10*ROW('Sanitation Data'!E87)),0),"]"),IF(AND(ISNUMBER(OFFSET('Sanitation Data'!$E$12,0,10*ROW('Sanitation Data'!E87))),CX93="",ISNUMBER(OFFSET('Sanitation Data'!$E$12,0,10*ROW('Sanitation Data'!E87)))),OFFSET('Sanitation Data'!$E$12,0,10*ROW('Sanitation Data'!E87)),NA())))</f>
        <v>#N/A</v>
      </c>
      <c r="AJ93" s="134" t="e">
        <f ca="1">+IF(AND(ISNUMBER(OFFSET('Sanitation Data'!$E$13,0,10*ROW('Sanitation Data'!E87))),CY93="Yes"),OFFSET('Sanitation Data'!$E$13,0,10*ROW('Sanitation Data'!E87)),IF(AND(ISNUMBER(OFFSET('Sanitation Data'!$E$13,0,10*ROW('Sanitation Data'!E87))),CY93="No",ISNUMBER(OFFSET('Sanitation Data'!$E$13,0,10*ROW('Sanitation Data'!E87)))),CONCATENATE("[",ROUND(OFFSET('Sanitation Data'!$E$13,0,10*ROW('Sanitation Data'!E87)),0),"]"),IF(AND(ISNUMBER(OFFSET('Sanitation Data'!$E$13,0,10*ROW('Sanitation Data'!E87))),CY93="",ISNUMBER(OFFSET('Sanitation Data'!$E$13,0,10*ROW('Sanitation Data'!E87)))),OFFSET('Sanitation Data'!$E$13,0,10*ROW('Sanitation Data'!E87)),NA())))</f>
        <v>#N/A</v>
      </c>
      <c r="AK93" s="134" t="e">
        <f ca="1">+IF(AND(ISNUMBER(OFFSET('Sanitation Data'!$F$5,0,10*ROW('Sanitation Data'!F87))),CZ93="Yes"),100-OFFSET('Sanitation Data'!$F$5,0,10*ROW('Sanitation Data'!F87)),IF(AND(ISNUMBER(OFFSET('Sanitation Data'!$F$5,0,10*ROW('Sanitation Data'!F87))),CZ93="No",ISNUMBER(OFFSET('Sanitation Data'!$F$5,0,10*ROW('Sanitation Data'!F87)))),CONCATENATE("[",ROUND(100-OFFSET('Sanitation Data'!$F$5,0,10*ROW('Sanitation Data'!F87)),0),"]"),IF(AND(ISNUMBER(OFFSET('Sanitation Data'!$F$5,0,10*ROW('Sanitation Data'!F87))),CZ93="",ISNUMBER(OFFSET('Sanitation Data'!$F$5,0,10*ROW('Sanitation Data'!F87)))),100-OFFSET('Sanitation Data'!$F$5,0,10*ROW('Sanitation Data'!F87)),NA())))</f>
        <v>#N/A</v>
      </c>
      <c r="AL93" s="134" t="e">
        <f ca="1">+IF(AND(ISNUMBER(OFFSET('Sanitation Data'!$F$7,0,10*ROW('Sanitation Data'!F87))),DA93="Yes"),OFFSET('Sanitation Data'!$F$7,0,10*ROW('Sanitation Data'!F87)),IF(AND(ISNUMBER(OFFSET('Sanitation Data'!$F$7,0,10*ROW('Sanitation Data'!F87))),DA93="No",ISNUMBER(OFFSET('Sanitation Data'!$F$7,0,10*ROW('Sanitation Data'!F87)))),CONCATENATE("[",ROUND(OFFSET('Sanitation Data'!$F$7,0,10*ROW('Sanitation Data'!F87)),0),"]"),IF(AND(ISNUMBER(OFFSET('Sanitation Data'!$F$7,0,10*ROW('Sanitation Data'!F87))),DA93="",ISNUMBER(OFFSET('Sanitation Data'!$F$7,0,10*ROW('Sanitation Data'!F87)))),OFFSET('Sanitation Data'!$F$7,0,10*ROW('Sanitation Data'!F87)),NA())))</f>
        <v>#N/A</v>
      </c>
      <c r="AM93" s="134" t="e">
        <f ca="1">+IF(AND(ISNUMBER(OFFSET('Sanitation Data'!$F$11,0,10*ROW('Sanitation Data'!F87))),DB93="Yes"),OFFSET('Sanitation Data'!$F$11,0,10*ROW('Sanitation Data'!F87)),IF(AND(ISNUMBER(OFFSET('Sanitation Data'!$F$11,0,10*ROW('Sanitation Data'!F87))),DB93="No",ISNUMBER(OFFSET('Sanitation Data'!$F$11,0,10*ROW('Sanitation Data'!F87)))),CONCATENATE("[",ROUND(OFFSET('Sanitation Data'!$F$11,0,10*ROW('Sanitation Data'!F87)),0),"]"),IF(AND(ISNUMBER(OFFSET('Sanitation Data'!$F$11,0,10*ROW('Sanitation Data'!F87))),DB93="",ISNUMBER(OFFSET('Sanitation Data'!$F$11,0,10*ROW('Sanitation Data'!F87)))),OFFSET('Sanitation Data'!$F$11,0,10*ROW('Sanitation Data'!F87)),NA())))</f>
        <v>#N/A</v>
      </c>
      <c r="AN93" s="134" t="e">
        <f ca="1">+IF(AND(ISNUMBER(OFFSET('Sanitation Data'!$F$12,0,10*ROW('Sanitation Data'!F87))),DC93="Yes"),OFFSET('Sanitation Data'!$F$12,0,10*ROW('Sanitation Data'!F87)),IF(AND(ISNUMBER(OFFSET('Sanitation Data'!$F$12,0,10*ROW('Sanitation Data'!F87))),DC93="No",ISNUMBER(OFFSET('Sanitation Data'!$F$12,0,10*ROW('Sanitation Data'!F87)))),CONCATENATE("[",ROUND(OFFSET('Sanitation Data'!$F$12,0,10*ROW('Sanitation Data'!F87)),0),"]"),IF(AND(ISNUMBER(OFFSET('Sanitation Data'!$F$12,0,10*ROW('Sanitation Data'!F87))),DC93="",ISNUMBER(OFFSET('Sanitation Data'!$F$12,0,10*ROW('Sanitation Data'!F87)))),OFFSET('Sanitation Data'!$F$12,0,10*ROW('Sanitation Data'!F87)),NA())))</f>
        <v>#N/A</v>
      </c>
      <c r="AO93" s="134" t="e">
        <f ca="1">+IF(AND(ISNUMBER(OFFSET('Sanitation Data'!$F$13,0,10*ROW('Sanitation Data'!F87))),DD93="Yes"),OFFSET('Sanitation Data'!$F$13,0,10*ROW('Sanitation Data'!F87)),IF(AND(ISNUMBER(OFFSET('Sanitation Data'!$F$13,0,10*ROW('Sanitation Data'!F87))),DD93="No",ISNUMBER(OFFSET('Sanitation Data'!$F$13,0,10*ROW('Sanitation Data'!F87)))),CONCATENATE("[",ROUND(OFFSET('Sanitation Data'!$F$13,0,10*ROW('Sanitation Data'!F87)),0),"]"),IF(AND(ISNUMBER(OFFSET('Sanitation Data'!$F$13,0,10*ROW('Sanitation Data'!F87))),DD93="",ISNUMBER(OFFSET('Sanitation Data'!$F$13,0,10*ROW('Sanitation Data'!F87)))),OFFSET('Sanitation Data'!$F$13,0,10*ROW('Sanitation Data'!F87)),NA())))</f>
        <v>#N/A</v>
      </c>
      <c r="AP93" s="134" t="e">
        <f ca="1">+IF(AND(ISNUMBER(OFFSET('Sanitation Data'!$G$5,0,10*ROW('Sanitation Data'!G87))),DE93="Yes"),100-OFFSET('Sanitation Data'!$G$5,0,10*ROW('Sanitation Data'!G87)),IF(AND(ISNUMBER(OFFSET('Sanitation Data'!$G$5,0,10*ROW('Sanitation Data'!G87))),DE93="No",ISNUMBER(OFFSET('Sanitation Data'!$G$5,0,10*ROW('Sanitation Data'!G87)))),CONCATENATE("[",ROUND(100-OFFSET('Sanitation Data'!$G$5,0,10*ROW('Sanitation Data'!G87)),0),"]"),IF(AND(ISNUMBER(OFFSET('Sanitation Data'!$G$5,0,10*ROW('Sanitation Data'!G87))),DE93="",ISNUMBER(OFFSET('Sanitation Data'!$G$5,0,10*ROW('Sanitation Data'!G87)))),100-OFFSET('Sanitation Data'!$G$5,0,10*ROW('Sanitation Data'!G87)),NA())))</f>
        <v>#N/A</v>
      </c>
      <c r="AQ93" s="134" t="e">
        <f ca="1">+IF(AND(ISNUMBER(OFFSET('Sanitation Data'!$G$7,0,10*ROW('Sanitation Data'!G87))),DF93="Yes"),OFFSET('Sanitation Data'!$G$7,0,10*ROW('Sanitation Data'!G87)),IF(AND(ISNUMBER(OFFSET('Sanitation Data'!$G$7,0,10*ROW('Sanitation Data'!G87))),DF93="No",ISNUMBER(OFFSET('Sanitation Data'!$G$7,0,10*ROW('Sanitation Data'!G87)))),CONCATENATE("[",ROUND(OFFSET('Sanitation Data'!$G$7,0,10*ROW('Sanitation Data'!G87)),0),"]"),IF(AND(ISNUMBER(OFFSET('Sanitation Data'!$G$7,0,10*ROW('Sanitation Data'!G87))),DF93="",ISNUMBER(OFFSET('Sanitation Data'!$G$7,0,10*ROW('Sanitation Data'!G87)))),OFFSET('Sanitation Data'!$G$7,0,10*ROW('Sanitation Data'!G87)),NA())))</f>
        <v>#N/A</v>
      </c>
      <c r="AR93" s="134" t="e">
        <f ca="1">+IF(AND(ISNUMBER(OFFSET('Sanitation Data'!$G$11,0,10*ROW('Sanitation Data'!G87))),DG93="Yes"),OFFSET('Sanitation Data'!$G$11,0,10*ROW('Sanitation Data'!G87)),IF(AND(ISNUMBER(OFFSET('Sanitation Data'!$G$11,0,10*ROW('Sanitation Data'!G87))),DG93="No",ISNUMBER(OFFSET('Sanitation Data'!$G$11,0,10*ROW('Sanitation Data'!G87)))),CONCATENATE("[",ROUND(OFFSET('Sanitation Data'!$G$11,0,10*ROW('Sanitation Data'!G87)),0),"]"),IF(AND(ISNUMBER(OFFSET('Sanitation Data'!$G$11,0,10*ROW('Sanitation Data'!G87))),DG93="",ISNUMBER(OFFSET('Sanitation Data'!$G$11,0,10*ROW('Sanitation Data'!G87)))),OFFSET('Sanitation Data'!$G$11,0,10*ROW('Sanitation Data'!G87)),NA())))</f>
        <v>#N/A</v>
      </c>
      <c r="AS93" s="134" t="e">
        <f ca="1">+IF(AND(ISNUMBER(OFFSET('Sanitation Data'!$G$12,0,10*ROW('Sanitation Data'!G87))),DH93="Yes"),OFFSET('Sanitation Data'!$G$12,0,10*ROW('Sanitation Data'!G87)),IF(AND(ISNUMBER(OFFSET('Sanitation Data'!$G$12,0,10*ROW('Sanitation Data'!G87))),DH93="No",ISNUMBER(OFFSET('Sanitation Data'!$G$12,0,10*ROW('Sanitation Data'!G87)))),CONCATENATE("[",ROUND(OFFSET('Sanitation Data'!$G$12,0,10*ROW('Sanitation Data'!G87)),0),"]"),IF(AND(ISNUMBER(OFFSET('Sanitation Data'!$G$12,0,10*ROW('Sanitation Data'!G87))),DH93="",ISNUMBER(OFFSET('Sanitation Data'!$G$12,0,10*ROW('Sanitation Data'!G87)))),OFFSET('Sanitation Data'!$G$12,0,10*ROW('Sanitation Data'!G87)),NA())))</f>
        <v>#N/A</v>
      </c>
      <c r="AT93" s="134" t="e">
        <f ca="1">+IF(AND(ISNUMBER(OFFSET('Sanitation Data'!$G$13,0,10*ROW('Sanitation Data'!G87))),DI93="Yes"),OFFSET('Sanitation Data'!$G$13,0,10*ROW('Sanitation Data'!G87)),IF(AND(ISNUMBER(OFFSET('Sanitation Data'!$G$13,0,10*ROW('Sanitation Data'!G87))),DI93="No",ISNUMBER(OFFSET('Sanitation Data'!$G$13,0,10*ROW('Sanitation Data'!G87)))),CONCATENATE("[",ROUND(OFFSET('Sanitation Data'!$G$13,0,10*ROW('Sanitation Data'!G87)),0),"]"),IF(AND(ISNUMBER(OFFSET('Sanitation Data'!$G$13,0,10*ROW('Sanitation Data'!G87))),DI93="",ISNUMBER(OFFSET('Sanitation Data'!$G$13,0,10*ROW('Sanitation Data'!G87)))),OFFSET('Sanitation Data'!$G$13,0,10*ROW('Sanitation Data'!G87)),NA())))</f>
        <v>#N/A</v>
      </c>
      <c r="AU93" s="134" t="e">
        <f ca="1">+IF(AND(ISNUMBER(OFFSET('Sanitation Data'!$H$5,0,10*ROW('Sanitation Data'!H87))),DJ93="Yes"),100-OFFSET('Sanitation Data'!$H$5,0,10*ROW('Sanitation Data'!H87)),IF(AND(ISNUMBER(OFFSET('Sanitation Data'!$H$5,0,10*ROW('Sanitation Data'!H87))),DJ93="No",ISNUMBER(OFFSET('Sanitation Data'!$H$5,0,10*ROW('Sanitation Data'!H87)))),CONCATENATE("[",ROUND(100-OFFSET('Sanitation Data'!$H$5,0,10*ROW('Sanitation Data'!H87)),0),"]"),IF(AND(ISNUMBER(OFFSET('Sanitation Data'!$H$5,0,10*ROW('Sanitation Data'!H87))),DJ93="",ISNUMBER(OFFSET('Sanitation Data'!$H$5,0,10*ROW('Sanitation Data'!H87)))),100-OFFSET('Sanitation Data'!$H$5,0,10*ROW('Sanitation Data'!H87)),NA())))</f>
        <v>#N/A</v>
      </c>
      <c r="AV93" s="134" t="e">
        <f ca="1">+IF(AND(ISNUMBER(OFFSET('Sanitation Data'!$H$7,0,10*ROW('Sanitation Data'!H87))),DK93="Yes"),OFFSET('Sanitation Data'!$H$7,0,10*ROW('Sanitation Data'!H87)),IF(AND(ISNUMBER(OFFSET('Sanitation Data'!$H$7,0,10*ROW('Sanitation Data'!H87))),DK93="No",ISNUMBER(OFFSET('Sanitation Data'!$H$7,0,10*ROW('Sanitation Data'!H87)))),CONCATENATE("[",ROUND(OFFSET('Sanitation Data'!$H$7,0,10*ROW('Sanitation Data'!H87)),0),"]"),IF(AND(ISNUMBER(OFFSET('Sanitation Data'!$H$7,0,10*ROW('Sanitation Data'!H87))),DK93="",ISNUMBER(OFFSET('Sanitation Data'!$H$7,0,10*ROW('Sanitation Data'!H87)))),OFFSET('Sanitation Data'!$H$7,0,10*ROW('Sanitation Data'!H87)),NA())))</f>
        <v>#N/A</v>
      </c>
      <c r="AW93" s="134" t="e">
        <f ca="1">+IF(AND(ISNUMBER(OFFSET('Sanitation Data'!$H$11,0,10*ROW('Sanitation Data'!H87))),DL93="Yes"),OFFSET('Sanitation Data'!$H$11,0,10*ROW('Sanitation Data'!H87)),IF(AND(ISNUMBER(OFFSET('Sanitation Data'!$H$11,0,10*ROW('Sanitation Data'!H87))),DL93="No",ISNUMBER(OFFSET('Sanitation Data'!$H$11,0,10*ROW('Sanitation Data'!H87)))),CONCATENATE("[",ROUND(OFFSET('Sanitation Data'!$H$11,0,10*ROW('Sanitation Data'!H87)),0),"]"),IF(AND(ISNUMBER(OFFSET('Sanitation Data'!$H$11,0,10*ROW('Sanitation Data'!H87))),DL93="",ISNUMBER(OFFSET('Sanitation Data'!$H$11,0,10*ROW('Sanitation Data'!H87)))),OFFSET('Sanitation Data'!$H$11,0,10*ROW('Sanitation Data'!H87)),NA())))</f>
        <v>#N/A</v>
      </c>
      <c r="AX93" s="134" t="e">
        <f ca="1">+IF(AND(ISNUMBER(OFFSET('Sanitation Data'!$H$12,0,10*ROW('Sanitation Data'!H87))),DM93="Yes"),OFFSET('Sanitation Data'!$H$12,0,10*ROW('Sanitation Data'!H87)),IF(AND(ISNUMBER(OFFSET('Sanitation Data'!$H$12,0,10*ROW('Sanitation Data'!H87))),DM93="No",ISNUMBER(OFFSET('Sanitation Data'!$H$12,0,10*ROW('Sanitation Data'!H87)))),CONCATENATE("[",ROUND(OFFSET('Sanitation Data'!$H$12,0,10*ROW('Sanitation Data'!H87)),0),"]"),IF(AND(ISNUMBER(OFFSET('Sanitation Data'!$H$12,0,10*ROW('Sanitation Data'!H87))),DM93="",ISNUMBER(OFFSET('Sanitation Data'!$H$12,0,10*ROW('Sanitation Data'!H87)))),OFFSET('Sanitation Data'!$H$12,0,10*ROW('Sanitation Data'!H87)),NA())))</f>
        <v>#N/A</v>
      </c>
      <c r="AY93" s="134" t="e">
        <f ca="1">+IF(AND(ISNUMBER(OFFSET('Sanitation Data'!$H$13,0,10*ROW('Sanitation Data'!H87))),DN93="Yes"),OFFSET('Sanitation Data'!$H$13,0,10*ROW('Sanitation Data'!H87)),IF(AND(ISNUMBER(OFFSET('Sanitation Data'!$H$13,0,10*ROW('Sanitation Data'!H87))),DN93="No",ISNUMBER(OFFSET('Sanitation Data'!$H$13,0,10*ROW('Sanitation Data'!H87)))),CONCATENATE("[",ROUND(OFFSET('Sanitation Data'!$H$13,0,10*ROW('Sanitation Data'!H87)),0),"]"),IF(AND(ISNUMBER(OFFSET('Sanitation Data'!$H$13,0,10*ROW('Sanitation Data'!H87))),DN93="",ISNUMBER(OFFSET('Sanitation Data'!$H$13,0,10*ROW('Sanitation Data'!H87)))),OFFSET('Sanitation Data'!$H$13,0,10*ROW('Sanitation Data'!H87)),NA())))</f>
        <v>#N/A</v>
      </c>
      <c r="AZ93" s="135" t="e">
        <f ca="1">+IF(AND(ISNUMBER(OFFSET('Hygiene Data'!$C$6,0,10*ROW('Hygiene Data'!C87))),DO93="Yes"),OFFSET('Hygiene Data'!$C$6,0,10*ROW('Hygiene Data'!C87)),IF(AND(ISNUMBER(OFFSET('Hygiene Data'!$C$6,0,10*ROW('Hygiene Data'!C87))),DO93="No",ISNUMBER(OFFSET('Hygiene Data'!$C$6,0,10*ROW('Hygiene Data'!C87)))),CONCATENATE("[",ROUND(OFFSET('Hygiene Data'!$C$6,0,10*ROW('Hygiene Data'!C87)),0),"]"),IF(AND(ISNUMBER(OFFSET('Hygiene Data'!$C$6,0,10*ROW('Hygiene Data'!C87))),DO93="",ISNUMBER(OFFSET('Hygiene Data'!$C$6,0,10*ROW('Hygiene Data'!C87)))),OFFSET('Hygiene Data'!$C$6,0,10*ROW('Hygiene Data'!C87)),NA())))</f>
        <v>#N/A</v>
      </c>
      <c r="BA93" s="135" t="e">
        <f ca="1">+IF(AND(ISNUMBER(OFFSET('Hygiene Data'!$C$8,0,10*ROW('Hygiene Data'!C87))),DP93="Yes"),OFFSET('Hygiene Data'!$C$8,0,10*ROW('Hygiene Data'!C87)),IF(AND(ISNUMBER(OFFSET('Hygiene Data'!$C$8,0,10*ROW('Hygiene Data'!C87))),DP93="No",ISNUMBER(OFFSET('Hygiene Data'!$C$8,0,10*ROW('Hygiene Data'!C87)))),CONCATENATE("[",ROUND(OFFSET('Hygiene Data'!$C$8,0,10*ROW('Hygiene Data'!C87)),0),"]"),IF(AND(ISNUMBER(OFFSET('Hygiene Data'!$C$8,0,10*ROW('Hygiene Data'!C87))),DP93="",ISNUMBER(OFFSET('Hygiene Data'!$C$8,0,10*ROW('Hygiene Data'!C87)))),OFFSET('Hygiene Data'!$C$8,0,10*ROW('Hygiene Data'!C87)),NA())))</f>
        <v>#N/A</v>
      </c>
      <c r="BB93" s="135" t="e">
        <f ca="1">+IF(AND(ISNUMBER(OFFSET('Hygiene Data'!$C$10,0,10*ROW('Hygiene Data'!C87))),DQ93="Yes"),OFFSET('Hygiene Data'!$C$10,0,10*ROW('Hygiene Data'!C87)),IF(AND(ISNUMBER(OFFSET('Hygiene Data'!$C$10,0,10*ROW('Hygiene Data'!C87))),DQ93="No",ISNUMBER(OFFSET('Hygiene Data'!$C$10,0,10*ROW('Hygiene Data'!C87)))),CONCATENATE("[",ROUND(OFFSET('Hygiene Data'!$C$10,0,10*ROW('Hygiene Data'!C87)),0),"]"),IF(AND(ISNUMBER(OFFSET('Hygiene Data'!$C$10,0,10*ROW('Hygiene Data'!C87))),DQ93="",ISNUMBER(OFFSET('Hygiene Data'!$C$10,0,10*ROW('Hygiene Data'!C87)))),OFFSET('Hygiene Data'!$C$10,0,10*ROW('Hygiene Data'!C87)),NA())))</f>
        <v>#N/A</v>
      </c>
      <c r="BC93" s="135" t="e">
        <f ca="1">+IF(AND(ISNUMBER(OFFSET('Hygiene Data'!$D$6,0,10*ROW('Hygiene Data'!D87))),DR93="Yes"),OFFSET('Hygiene Data'!$D$6,0,10*ROW('Hygiene Data'!D87)),IF(AND(ISNUMBER(OFFSET('Hygiene Data'!$D$6,0,10*ROW('Hygiene Data'!D87))),DR93="No",ISNUMBER(OFFSET('Hygiene Data'!$D$6,0,10*ROW('Hygiene Data'!D87)))),CONCATENATE("[",ROUND(OFFSET('Hygiene Data'!$D$6,0,10*ROW('Hygiene Data'!D87)),0),"]"),IF(AND(ISNUMBER(OFFSET('Hygiene Data'!$D$6,0,10*ROW('Hygiene Data'!D87))),DR93="",ISNUMBER(OFFSET('Hygiene Data'!$D$6,0,10*ROW('Hygiene Data'!D87)))),OFFSET('Hygiene Data'!$D$6,0,10*ROW('Hygiene Data'!D87)),NA())))</f>
        <v>#N/A</v>
      </c>
      <c r="BD93" s="135" t="e">
        <f ca="1">+IF(AND(ISNUMBER(OFFSET('Hygiene Data'!$D$8,0,10*ROW('Hygiene Data'!D87))),DS93="Yes"),OFFSET('Hygiene Data'!$D$8,0,10*ROW('Hygiene Data'!D87)),IF(AND(ISNUMBER(OFFSET('Hygiene Data'!$D$8,0,10*ROW('Hygiene Data'!D87))),DS93="No",ISNUMBER(OFFSET('Hygiene Data'!$D$8,0,10*ROW('Hygiene Data'!D87)))),CONCATENATE("[",ROUND(OFFSET('Hygiene Data'!$D$8,0,10*ROW('Hygiene Data'!D87)),0),"]"),IF(AND(ISNUMBER(OFFSET('Hygiene Data'!$D$8,0,10*ROW('Hygiene Data'!D87))),DS93="",ISNUMBER(OFFSET('Hygiene Data'!$D$8,0,10*ROW('Hygiene Data'!D87)))),OFFSET('Hygiene Data'!$D$8,0,10*ROW('Hygiene Data'!D87)),NA())))</f>
        <v>#N/A</v>
      </c>
      <c r="BE93" s="135" t="e">
        <f ca="1">+IF(AND(ISNUMBER(OFFSET('Hygiene Data'!$D$10,0,10*ROW('Hygiene Data'!D87))),DT93="Yes"),OFFSET('Hygiene Data'!$D$10,0,10*ROW('Hygiene Data'!D87)),IF(AND(ISNUMBER(OFFSET('Hygiene Data'!$D$10,0,10*ROW('Hygiene Data'!D87))),DT93="No",ISNUMBER(OFFSET('Hygiene Data'!$D$10,0,10*ROW('Hygiene Data'!D87)))),CONCATENATE("[",ROUND(OFFSET('Hygiene Data'!$D$10,0,10*ROW('Hygiene Data'!D87)),0),"]"),IF(AND(ISNUMBER(OFFSET('Hygiene Data'!$D$10,0,10*ROW('Hygiene Data'!D87))),DT93="",ISNUMBER(OFFSET('Hygiene Data'!$D$10,0,10*ROW('Hygiene Data'!D87)))),OFFSET('Hygiene Data'!$D$10,0,10*ROW('Hygiene Data'!D87)),NA())))</f>
        <v>#N/A</v>
      </c>
      <c r="BF93" s="135" t="e">
        <f ca="1">+IF(AND(ISNUMBER(OFFSET('Hygiene Data'!$E$6,0,10*ROW('Hygiene Data'!E87))),DU93="Yes"),OFFSET('Hygiene Data'!$E$6,0,10*ROW('Hygiene Data'!E87)),IF(AND(ISNUMBER(OFFSET('Hygiene Data'!$E$6,0,10*ROW('Hygiene Data'!E87))),DU93="No",ISNUMBER(OFFSET('Hygiene Data'!$E$6,0,10*ROW('Hygiene Data'!E87)))),CONCATENATE("[",ROUND(OFFSET('Hygiene Data'!$E$6,0,10*ROW('Hygiene Data'!E87)),0),"]"),IF(AND(ISNUMBER(OFFSET('Hygiene Data'!$E$6,0,10*ROW('Hygiene Data'!E87))),DU93="",ISNUMBER(OFFSET('Hygiene Data'!$E$6,0,10*ROW('Hygiene Data'!E87)))),OFFSET('Hygiene Data'!$E$6,0,10*ROW('Hygiene Data'!E87)),NA())))</f>
        <v>#N/A</v>
      </c>
      <c r="BG93" s="135" t="e">
        <f ca="1">+IF(AND(ISNUMBER(OFFSET('Hygiene Data'!$E$8,0,10*ROW('Hygiene Data'!E87))),DV93="Yes"),OFFSET('Hygiene Data'!$E$8,0,10*ROW('Hygiene Data'!E87)),IF(AND(ISNUMBER(OFFSET('Hygiene Data'!$E$8,0,10*ROW('Hygiene Data'!E87))),DV93="No",ISNUMBER(OFFSET('Hygiene Data'!$E$8,0,10*ROW('Hygiene Data'!E87)))),CONCATENATE("[",ROUND(OFFSET('Hygiene Data'!$E$8,0,10*ROW('Hygiene Data'!E87)),0),"]"),IF(AND(ISNUMBER(OFFSET('Hygiene Data'!$E$8,0,10*ROW('Hygiene Data'!E87))),DV93="",ISNUMBER(OFFSET('Hygiene Data'!$E$8,0,10*ROW('Hygiene Data'!E87)))),OFFSET('Hygiene Data'!$E$8,0,10*ROW('Hygiene Data'!E87)),NA())))</f>
        <v>#N/A</v>
      </c>
      <c r="BH93" s="135" t="e">
        <f ca="1">+IF(AND(ISNUMBER(OFFSET('Hygiene Data'!$E$10,0,10*ROW('Hygiene Data'!E87))),DW93="Yes"),OFFSET('Hygiene Data'!$E$10,0,10*ROW('Hygiene Data'!E87)),IF(AND(ISNUMBER(OFFSET('Hygiene Data'!$E$10,0,10*ROW('Hygiene Data'!E87))),DW93="No",ISNUMBER(OFFSET('Hygiene Data'!$E$10,0,10*ROW('Hygiene Data'!E87)))),CONCATENATE("[",ROUND(OFFSET('Hygiene Data'!$E$10,0,10*ROW('Hygiene Data'!E87)),0),"]"),IF(AND(ISNUMBER(OFFSET('Hygiene Data'!$E$10,0,10*ROW('Hygiene Data'!E87))),DW93="",ISNUMBER(OFFSET('Hygiene Data'!$E$10,0,10*ROW('Hygiene Data'!E87)))),OFFSET('Hygiene Data'!$E$10,0,10*ROW('Hygiene Data'!E87)),NA())))</f>
        <v>#N/A</v>
      </c>
      <c r="BI93" s="135" t="e">
        <f ca="1">+IF(AND(ISNUMBER(OFFSET('Hygiene Data'!$F$6,0,10*ROW('Hygiene Data'!F87))),DX93="Yes"),OFFSET('Hygiene Data'!$F$6,0,10*ROW('Hygiene Data'!F87)),IF(AND(ISNUMBER(OFFSET('Hygiene Data'!$F$6,0,10*ROW('Hygiene Data'!F87))),DX93="No",ISNUMBER(OFFSET('Hygiene Data'!$F$6,0,10*ROW('Hygiene Data'!F87)))),CONCATENATE("[",ROUND(OFFSET('Hygiene Data'!$F$6,0,10*ROW('Hygiene Data'!F87)),0),"]"),IF(AND(ISNUMBER(OFFSET('Hygiene Data'!$F$6,0,10*ROW('Hygiene Data'!F87))),DX93="",ISNUMBER(OFFSET('Hygiene Data'!$F$6,0,10*ROW('Hygiene Data'!F87)))),OFFSET('Hygiene Data'!$F$6,0,10*ROW('Hygiene Data'!F87)),NA())))</f>
        <v>#N/A</v>
      </c>
      <c r="BJ93" s="135" t="e">
        <f ca="1">+IF(AND(ISNUMBER(OFFSET('Hygiene Data'!$F$8,0,10*ROW('Hygiene Data'!F87))),DY93="Yes"),OFFSET('Hygiene Data'!$F$8,0,10*ROW('Hygiene Data'!F87)),IF(AND(ISNUMBER(OFFSET('Hygiene Data'!$F$8,0,10*ROW('Hygiene Data'!F87))),DY93="No",ISNUMBER(OFFSET('Hygiene Data'!$F$8,0,10*ROW('Hygiene Data'!F87)))),CONCATENATE("[",ROUND(OFFSET('Hygiene Data'!$F$8,0,10*ROW('Hygiene Data'!F87)),0),"]"),IF(AND(ISNUMBER(OFFSET('Hygiene Data'!$F$8,0,10*ROW('Hygiene Data'!F87))),DY93="",ISNUMBER(OFFSET('Hygiene Data'!$F$8,0,10*ROW('Hygiene Data'!F87)))),OFFSET('Hygiene Data'!$F$8,0,10*ROW('Hygiene Data'!F87)),NA())))</f>
        <v>#N/A</v>
      </c>
      <c r="BK93" s="135" t="e">
        <f ca="1">+IF(AND(ISNUMBER(OFFSET('Hygiene Data'!$F$10,0,10*ROW('Hygiene Data'!F87))),DZ93="Yes"),OFFSET('Hygiene Data'!$F$10,0,10*ROW('Hygiene Data'!F87)),IF(AND(ISNUMBER(OFFSET('Hygiene Data'!$F$10,0,10*ROW('Hygiene Data'!F87))),DZ93="No",ISNUMBER(OFFSET('Hygiene Data'!$F$10,0,10*ROW('Hygiene Data'!F87)))),CONCATENATE("[",ROUND(OFFSET('Hygiene Data'!$F$10,0,10*ROW('Hygiene Data'!F87)),0),"]"),IF(AND(ISNUMBER(OFFSET('Hygiene Data'!$F$10,0,10*ROW('Hygiene Data'!F87))),DZ93="",ISNUMBER(OFFSET('Hygiene Data'!$F$10,0,10*ROW('Hygiene Data'!F87)))),OFFSET('Hygiene Data'!$F$10,0,10*ROW('Hygiene Data'!F87)),NA())))</f>
        <v>#N/A</v>
      </c>
      <c r="BL93" s="135" t="e">
        <f ca="1">+IF(AND(ISNUMBER(OFFSET('Hygiene Data'!$G$6,0,10*ROW('Hygiene Data'!G87))),EA93="Yes"),OFFSET('Hygiene Data'!$G$6,0,10*ROW('Hygiene Data'!G87)),IF(AND(ISNUMBER(OFFSET('Hygiene Data'!$G$6,0,10*ROW('Hygiene Data'!G87))),EA93="No",ISNUMBER(OFFSET('Hygiene Data'!$G$6,0,10*ROW('Hygiene Data'!G87)))),CONCATENATE("[",ROUND(OFFSET('Hygiene Data'!$G$6,0,10*ROW('Hygiene Data'!G87)),0),"]"),IF(AND(ISNUMBER(OFFSET('Hygiene Data'!$G$6,0,10*ROW('Hygiene Data'!G87))),EA93="",ISNUMBER(OFFSET('Hygiene Data'!$G$6,0,10*ROW('Hygiene Data'!G87)))),OFFSET('Hygiene Data'!$G$6,0,10*ROW('Hygiene Data'!G87)),NA())))</f>
        <v>#N/A</v>
      </c>
      <c r="BM93" s="135" t="e">
        <f ca="1">+IF(AND(ISNUMBER(OFFSET('Hygiene Data'!$G$8,0,10*ROW('Hygiene Data'!G87))),EB93="Yes"),OFFSET('Hygiene Data'!$G$8,0,10*ROW('Hygiene Data'!G87)),IF(AND(ISNUMBER(OFFSET('Hygiene Data'!$G$8,0,10*ROW('Hygiene Data'!G87))),EB93="No",ISNUMBER(OFFSET('Hygiene Data'!$G$8,0,10*ROW('Hygiene Data'!G87)))),CONCATENATE("[",ROUND(OFFSET('Hygiene Data'!$G$8,0,10*ROW('Hygiene Data'!G87)),0),"]"),IF(AND(ISNUMBER(OFFSET('Hygiene Data'!$G$8,0,10*ROW('Hygiene Data'!G87))),EB93="",ISNUMBER(OFFSET('Hygiene Data'!$G$8,0,10*ROW('Hygiene Data'!G87)))),OFFSET('Hygiene Data'!$G$8,0,10*ROW('Hygiene Data'!G87)),NA())))</f>
        <v>#N/A</v>
      </c>
      <c r="BN93" s="135" t="e">
        <f ca="1">+IF(AND(ISNUMBER(OFFSET('Hygiene Data'!$G$10,0,10*ROW('Hygiene Data'!G87))),EC93="Yes"),OFFSET('Hygiene Data'!$G$10,0,10*ROW('Hygiene Data'!G87)),IF(AND(ISNUMBER(OFFSET('Hygiene Data'!$G$10,0,10*ROW('Hygiene Data'!G87))),EC93="No",ISNUMBER(OFFSET('Hygiene Data'!$G$10,0,10*ROW('Hygiene Data'!G87)))),CONCATENATE("[",ROUND(OFFSET('Hygiene Data'!$G$10,0,10*ROW('Hygiene Data'!G87)),0),"]"),IF(AND(ISNUMBER(OFFSET('Hygiene Data'!$G$10,0,10*ROW('Hygiene Data'!G87))),EC93="",ISNUMBER(OFFSET('Hygiene Data'!$G$10,0,10*ROW('Hygiene Data'!G87)))),OFFSET('Hygiene Data'!$G$10,0,10*ROW('Hygiene Data'!G87)),NA())))</f>
        <v>#N/A</v>
      </c>
      <c r="BO93" s="135" t="e">
        <f ca="1">+IF(AND(ISNUMBER(OFFSET('Hygiene Data'!$H$6,0,10*ROW('Hygiene Data'!H87))),ED93="Yes"),OFFSET('Hygiene Data'!$H$6,0,10*ROW('Hygiene Data'!H87)),IF(AND(ISNUMBER(OFFSET('Hygiene Data'!$H$6,0,10*ROW('Hygiene Data'!H87))),ED93="No",ISNUMBER(OFFSET('Hygiene Data'!$H$6,0,10*ROW('Hygiene Data'!H87)))),CONCATENATE("[",ROUND(OFFSET('Hygiene Data'!$H$6,0,10*ROW('Hygiene Data'!H87)),0),"]"),IF(AND(ISNUMBER(OFFSET('Hygiene Data'!$H$6,0,10*ROW('Hygiene Data'!H87))),ED93="",ISNUMBER(OFFSET('Hygiene Data'!$H$6,0,10*ROW('Hygiene Data'!H87)))),OFFSET('Hygiene Data'!$H$6,0,10*ROW('Hygiene Data'!H87)),NA())))</f>
        <v>#N/A</v>
      </c>
      <c r="BP93" s="135" t="e">
        <f ca="1">+IF(AND(ISNUMBER(OFFSET('Hygiene Data'!$H$8,0,10*ROW('Hygiene Data'!H87))),EE93="Yes"),OFFSET('Hygiene Data'!$H$8,0,10*ROW('Hygiene Data'!H87)),IF(AND(ISNUMBER(OFFSET('Hygiene Data'!$H$8,0,10*ROW('Hygiene Data'!H87))),EE93="No",ISNUMBER(OFFSET('Hygiene Data'!$H$8,0,10*ROW('Hygiene Data'!H87)))),CONCATENATE("[",ROUND(OFFSET('Hygiene Data'!$H$8,0,10*ROW('Hygiene Data'!H87)),0),"]"),IF(AND(ISNUMBER(OFFSET('Hygiene Data'!$H$8,0,10*ROW('Hygiene Data'!H87))),EE93="",ISNUMBER(OFFSET('Hygiene Data'!$H$8,0,10*ROW('Hygiene Data'!H87)))),OFFSET('Hygiene Data'!$H$8,0,10*ROW('Hygiene Data'!H87)),NA())))</f>
        <v>#N/A</v>
      </c>
      <c r="BQ93" s="135" t="e">
        <f ca="1">+IF(AND(ISNUMBER(OFFSET('Hygiene Data'!$H$10,0,10*ROW('Hygiene Data'!H87))),EF93="Yes"),OFFSET('Hygiene Data'!$H$10,0,10*ROW('Hygiene Data'!H87)),IF(AND(ISNUMBER(OFFSET('Hygiene Data'!$H$10,0,10*ROW('Hygiene Data'!H87))),EF93="No",ISNUMBER(OFFSET('Hygiene Data'!$H$10,0,10*ROW('Hygiene Data'!H87)))),CONCATENATE("[",ROUND(OFFSET('Hygiene Data'!$H$10,0,10*ROW('Hygiene Data'!H87)),0),"]"),IF(AND(ISNUMBER(OFFSET('Hygiene Data'!$H$10,0,10*ROW('Hygiene Data'!H87))),EF93="",ISNUMBER(OFFSET('Hygiene Data'!$H$10,0,10*ROW('Hygiene Data'!H87)))),OFFSET('Hygiene Data'!$H$10,0,10*ROW('Hygiene Data'!H87)),NA())))</f>
        <v>#N/A</v>
      </c>
      <c r="BS93" s="34" t="str">
        <f ca="1">+IF(OFFSET('Water Data'!$C$28,0,10*ROW('Water Data'!C87))="","",OFFSET('Water Data'!$C$28,0,10*ROW('Water Data'!C87)))</f>
        <v/>
      </c>
      <c r="BT93" s="34" t="str">
        <f ca="1">+IF(OFFSET('Water Data'!$C$29,0,10*ROW('Water Data'!C87))="","",OFFSET('Water Data'!$C$29,0,10*ROW('Water Data'!C87)))</f>
        <v/>
      </c>
      <c r="BU93" s="34" t="str">
        <f ca="1">+IF(OFFSET('Water Data'!$C$30,0,10*ROW('Water Data'!C87))="","",OFFSET('Water Data'!$C$30,0,10*ROW('Water Data'!C87)))</f>
        <v/>
      </c>
      <c r="BV93" s="34" t="str">
        <f ca="1">+IF(OFFSET('Water Data'!$D$28,0,10*ROW('Water Data'!D87))="","",OFFSET('Water Data'!$D$28,0,10*ROW('Water Data'!D87)))</f>
        <v/>
      </c>
      <c r="BW93" s="34" t="str">
        <f ca="1">+IF(OFFSET('Water Data'!$D$29,0,10*ROW('Water Data'!D87))="","",OFFSET('Water Data'!$D$29,0,10*ROW('Water Data'!D87)))</f>
        <v/>
      </c>
      <c r="BX93" s="34" t="str">
        <f ca="1">+IF(OFFSET('Water Data'!$D$30,0,10*ROW('Water Data'!D87))="","",OFFSET('Water Data'!$D$30,0,10*ROW('Water Data'!D87)))</f>
        <v/>
      </c>
      <c r="BY93" s="34" t="str">
        <f ca="1">+IF(OFFSET('Water Data'!$E$28,0,10*ROW('Water Data'!E87))="","",OFFSET('Water Data'!$E$28,0,10*ROW('Water Data'!E87)))</f>
        <v/>
      </c>
      <c r="BZ93" s="34" t="str">
        <f ca="1">+IF(OFFSET('Water Data'!$E$29,0,10*ROW('Water Data'!E87))="","",OFFSET('Water Data'!$E$29,0,10*ROW('Water Data'!E87)))</f>
        <v/>
      </c>
      <c r="CA93" s="34" t="str">
        <f ca="1">+IF(OFFSET('Water Data'!$E$30,0,10*ROW('Water Data'!E87))="","",OFFSET('Water Data'!$E$30,0,10*ROW('Water Data'!E87)))</f>
        <v/>
      </c>
      <c r="CB93" s="34" t="str">
        <f ca="1">+IF(OFFSET('Water Data'!$F$28,0,10*ROW('Water Data'!F87))="","",OFFSET('Water Data'!$F$28,0,10*ROW('Water Data'!F87)))</f>
        <v/>
      </c>
      <c r="CC93" s="34" t="str">
        <f ca="1">+IF(OFFSET('Water Data'!$F$29,0,10*ROW('Water Data'!F87))="","",OFFSET('Water Data'!$F$29,0,10*ROW('Water Data'!F87)))</f>
        <v/>
      </c>
      <c r="CD93" s="34" t="str">
        <f ca="1">+IF(OFFSET('Water Data'!$F$30,0,10*ROW('Water Data'!F87))="","",OFFSET('Water Data'!$F$30,0,10*ROW('Water Data'!F87)))</f>
        <v/>
      </c>
      <c r="CE93" s="34" t="str">
        <f ca="1">+IF(OFFSET('Water Data'!$G$28,0,10*ROW('Water Data'!G87))="","",OFFSET('Water Data'!$G$28,0,10*ROW('Water Data'!G87)))</f>
        <v/>
      </c>
      <c r="CF93" s="34" t="str">
        <f ca="1">+IF(OFFSET('Water Data'!$G$29,0,10*ROW('Water Data'!G87))="","",OFFSET('Water Data'!$G$29,0,10*ROW('Water Data'!G87)))</f>
        <v/>
      </c>
      <c r="CG93" s="34" t="str">
        <f ca="1">+IF(OFFSET('Water Data'!$G$30,0,10*ROW('Water Data'!G87))="","",OFFSET('Water Data'!$G$30,0,10*ROW('Water Data'!G87)))</f>
        <v/>
      </c>
      <c r="CH93" s="34" t="str">
        <f ca="1">+IF(OFFSET('Water Data'!$H$28,0,10*ROW('Water Data'!H87))="","",OFFSET('Water Data'!$H$28,0,10*ROW('Water Data'!H87)))</f>
        <v/>
      </c>
      <c r="CI93" s="34" t="str">
        <f ca="1">+IF(OFFSET('Water Data'!$H$29,0,10*ROW('Water Data'!H87))="","",OFFSET('Water Data'!$H$29,0,10*ROW('Water Data'!H87)))</f>
        <v/>
      </c>
      <c r="CJ93" s="34" t="str">
        <f ca="1">+IF(OFFSET('Water Data'!$H$30,0,10*ROW('Water Data'!H87))="","",OFFSET('Water Data'!$H$30,0,10*ROW('Water Data'!H87)))</f>
        <v/>
      </c>
      <c r="CK93" s="34" t="str">
        <f ca="1">+IF(OFFSET('Sanitation Data'!$C$29,0,10*ROW('Sanitation Data'!C87))="","",OFFSET('Sanitation Data'!$C$29,0,10*ROW('Sanitation Data'!C87)))</f>
        <v/>
      </c>
      <c r="CL93" s="34" t="str">
        <f ca="1">+IF(OFFSET('Sanitation Data'!$C$30,0,10*ROW('Sanitation Data'!C87))="","",OFFSET('Sanitation Data'!$C$30,0,10*ROW('Sanitation Data'!C87)))</f>
        <v/>
      </c>
      <c r="CM93" s="34" t="str">
        <f ca="1">+IF(OFFSET('Sanitation Data'!$C$31,0,10*ROW('Sanitation Data'!C87))="","",OFFSET('Sanitation Data'!$C$31,0,10*ROW('Sanitation Data'!C87)))</f>
        <v/>
      </c>
      <c r="CN93" s="34" t="str">
        <f ca="1">+IF(OFFSET('Sanitation Data'!$C$32,0,10*ROW('Sanitation Data'!C87))="","",OFFSET('Sanitation Data'!$C$32,0,10*ROW('Sanitation Data'!C87)))</f>
        <v/>
      </c>
      <c r="CO93" s="34" t="str">
        <f ca="1">+IF(OFFSET('Sanitation Data'!$C$33,0,10*ROW('Sanitation Data'!C87))="","",OFFSET('Sanitation Data'!$C$33,0,10*ROW('Sanitation Data'!C87)))</f>
        <v/>
      </c>
      <c r="CP93" s="34" t="str">
        <f ca="1">+IF(OFFSET('Sanitation Data'!$D$29,0,10*ROW('Sanitation Data'!D87))="","",OFFSET('Sanitation Data'!$D$29,0,10*ROW('Sanitation Data'!D87)))</f>
        <v/>
      </c>
      <c r="CQ93" s="34" t="str">
        <f ca="1">+IF(OFFSET('Sanitation Data'!$D$30,0,10*ROW('Sanitation Data'!D87))="","",OFFSET('Sanitation Data'!$D$30,0,10*ROW('Sanitation Data'!D87)))</f>
        <v/>
      </c>
      <c r="CR93" s="34" t="str">
        <f ca="1">+IF(OFFSET('Sanitation Data'!$D$31,0,10*ROW('Sanitation Data'!D87))="","",OFFSET('Sanitation Data'!$D$31,0,10*ROW('Sanitation Data'!D87)))</f>
        <v/>
      </c>
      <c r="CS93" s="34" t="str">
        <f ca="1">+IF(OFFSET('Sanitation Data'!$D$32,0,10*ROW('Sanitation Data'!D87))="","",OFFSET('Sanitation Data'!$D$32,0,10*ROW('Sanitation Data'!D87)))</f>
        <v/>
      </c>
      <c r="CT93" s="34" t="str">
        <f ca="1">+IF(OFFSET('Sanitation Data'!$D$33,0,10*ROW('Sanitation Data'!D87))="","",OFFSET('Sanitation Data'!$D$33,0,10*ROW('Sanitation Data'!D87)))</f>
        <v/>
      </c>
      <c r="CU93" s="34" t="str">
        <f ca="1">+IF(OFFSET('Sanitation Data'!$E$29,0,10*ROW('Sanitation Data'!E87))="","",OFFSET('Sanitation Data'!$E$29,0,10*ROW('Sanitation Data'!E87)))</f>
        <v/>
      </c>
      <c r="CV93" s="34" t="str">
        <f ca="1">+IF(OFFSET('Sanitation Data'!$E$30,0,10*ROW('Sanitation Data'!E87))="","",OFFSET('Sanitation Data'!$E$30,0,10*ROW('Sanitation Data'!E87)))</f>
        <v/>
      </c>
      <c r="CW93" s="34" t="str">
        <f ca="1">+IF(OFFSET('Sanitation Data'!$E$31,0,10*ROW('Sanitation Data'!E87))="","",OFFSET('Sanitation Data'!$E$31,0,10*ROW('Sanitation Data'!E87)))</f>
        <v/>
      </c>
      <c r="CX93" s="34" t="str">
        <f ca="1">+IF(OFFSET('Sanitation Data'!$E$32,0,10*ROW('Sanitation Data'!E87))="","",OFFSET('Sanitation Data'!$E$32,0,10*ROW('Sanitation Data'!E87)))</f>
        <v/>
      </c>
      <c r="CY93" s="34" t="str">
        <f ca="1">+IF(OFFSET('Sanitation Data'!$E$33,0,10*ROW('Sanitation Data'!E87))="","",OFFSET('Sanitation Data'!$E$33,0,10*ROW('Sanitation Data'!E87)))</f>
        <v/>
      </c>
      <c r="CZ93" s="34" t="str">
        <f ca="1">+IF(OFFSET('Sanitation Data'!$F$29,0,10*ROW('Sanitation Data'!F87))="","",OFFSET('Sanitation Data'!$F$29,0,10*ROW('Sanitation Data'!F87)))</f>
        <v/>
      </c>
      <c r="DA93" s="34" t="str">
        <f ca="1">+IF(OFFSET('Sanitation Data'!$F$30,0,10*ROW('Sanitation Data'!F87))="","",OFFSET('Sanitation Data'!$F$30,0,10*ROW('Sanitation Data'!F87)))</f>
        <v/>
      </c>
      <c r="DB93" s="34" t="str">
        <f ca="1">+IF(OFFSET('Sanitation Data'!$F$31,0,10*ROW('Sanitation Data'!F87))="","",OFFSET('Sanitation Data'!$F$31,0,10*ROW('Sanitation Data'!F87)))</f>
        <v/>
      </c>
      <c r="DC93" s="34" t="str">
        <f ca="1">+IF(OFFSET('Sanitation Data'!$F$32,0,10*ROW('Sanitation Data'!F87))="","",OFFSET('Sanitation Data'!$F$32,0,10*ROW('Sanitation Data'!F87)))</f>
        <v/>
      </c>
      <c r="DD93" s="34" t="str">
        <f ca="1">+IF(OFFSET('Sanitation Data'!$F$33,0,10*ROW('Sanitation Data'!F87))="","",OFFSET('Sanitation Data'!$F$33,0,10*ROW('Sanitation Data'!F87)))</f>
        <v/>
      </c>
      <c r="DE93" s="34" t="str">
        <f ca="1">+IF(OFFSET('Sanitation Data'!$G$29,0,10*ROW('Sanitation Data'!G87))="","",OFFSET('Sanitation Data'!$G$29,0,10*ROW('Sanitation Data'!G87)))</f>
        <v/>
      </c>
      <c r="DF93" s="34" t="str">
        <f ca="1">+IF(OFFSET('Sanitation Data'!$G$30,0,10*ROW('Sanitation Data'!G87))="","",OFFSET('Sanitation Data'!$G$30,0,10*ROW('Sanitation Data'!G87)))</f>
        <v/>
      </c>
      <c r="DG93" s="34" t="str">
        <f ca="1">+IF(OFFSET('Sanitation Data'!$G$31,0,10*ROW('Sanitation Data'!G87))="","",OFFSET('Sanitation Data'!$G$31,0,10*ROW('Sanitation Data'!G87)))</f>
        <v/>
      </c>
      <c r="DH93" s="34" t="str">
        <f ca="1">+IF(OFFSET('Sanitation Data'!$G$32,0,10*ROW('Sanitation Data'!G87))="","",OFFSET('Sanitation Data'!$G$32,0,10*ROW('Sanitation Data'!G87)))</f>
        <v/>
      </c>
      <c r="DI93" s="34" t="str">
        <f ca="1">+IF(OFFSET('Sanitation Data'!$G$33,0,10*ROW('Sanitation Data'!G87))="","",OFFSET('Sanitation Data'!$G$33,0,10*ROW('Sanitation Data'!G87)))</f>
        <v/>
      </c>
      <c r="DJ93" s="34" t="str">
        <f ca="1">+IF(OFFSET('Sanitation Data'!$H$29,0,10*ROW('Sanitation Data'!H87))="","",OFFSET('Sanitation Data'!$H$29,0,10*ROW('Sanitation Data'!H87)))</f>
        <v/>
      </c>
      <c r="DK93" s="34" t="str">
        <f ca="1">+IF(OFFSET('Sanitation Data'!$H$30,0,10*ROW('Sanitation Data'!H87))="","",OFFSET('Sanitation Data'!$H$30,0,10*ROW('Sanitation Data'!H87)))</f>
        <v/>
      </c>
      <c r="DL93" s="34" t="str">
        <f ca="1">+IF(OFFSET('Sanitation Data'!$H$31,0,10*ROW('Sanitation Data'!H87))="","",OFFSET('Sanitation Data'!$H$31,0,10*ROW('Sanitation Data'!H87)))</f>
        <v/>
      </c>
      <c r="DM93" s="34" t="str">
        <f ca="1">+IF(OFFSET('Sanitation Data'!$H$32,0,10*ROW('Sanitation Data'!H87))="","",OFFSET('Sanitation Data'!$H$32,0,10*ROW('Sanitation Data'!H87)))</f>
        <v/>
      </c>
      <c r="DN93" s="34" t="str">
        <f ca="1">+IF(OFFSET('Sanitation Data'!$H$33,0,10*ROW('Sanitation Data'!H87))="","",OFFSET('Sanitation Data'!$H$33,0,10*ROW('Sanitation Data'!H87)))</f>
        <v/>
      </c>
      <c r="DO93" s="34" t="str">
        <f ca="1">+IF(OFFSET('Hygiene Data'!$C$12,0,10*ROW('Hygiene Data'!C87))="","",OFFSET('Hygiene Data'!$C$12,0,10*ROW('Hygiene Data'!C87)))</f>
        <v/>
      </c>
      <c r="DP93" s="34" t="str">
        <f ca="1">+IF(OFFSET('Hygiene Data'!$C$13,0,10*ROW('Hygiene Data'!C87))="","",OFFSET('Hygiene Data'!$C$13,0,10*ROW('Hygiene Data'!C87)))</f>
        <v/>
      </c>
      <c r="DQ93" s="34" t="str">
        <f ca="1">+IF(OFFSET('Hygiene Data'!$C$14,0,10*ROW('Hygiene Data'!C87))="","",OFFSET('Hygiene Data'!$C$14,0,10*ROW('Hygiene Data'!C87)))</f>
        <v/>
      </c>
      <c r="DR93" s="34" t="str">
        <f ca="1">+IF(OFFSET('Hygiene Data'!$D$12,0,10*ROW('Hygiene Data'!D87))="","",OFFSET('Hygiene Data'!$D$12,0,10*ROW('Hygiene Data'!D87)))</f>
        <v/>
      </c>
      <c r="DS93" s="34" t="str">
        <f ca="1">+IF(OFFSET('Hygiene Data'!$D$13,0,10*ROW('Hygiene Data'!D87))="","",OFFSET('Hygiene Data'!$D$13,0,10*ROW('Hygiene Data'!D87)))</f>
        <v/>
      </c>
      <c r="DT93" s="34" t="str">
        <f ca="1">+IF(OFFSET('Hygiene Data'!$D$14,0,10*ROW('Hygiene Data'!D87))="","",OFFSET('Hygiene Data'!$D$14,0,10*ROW('Hygiene Data'!D87)))</f>
        <v/>
      </c>
      <c r="DU93" s="34" t="str">
        <f ca="1">+IF(OFFSET('Hygiene Data'!$E$12,0,10*ROW('Hygiene Data'!E87))="","",OFFSET('Hygiene Data'!$E$12,0,10*ROW('Hygiene Data'!E87)))</f>
        <v/>
      </c>
      <c r="DV93" s="34" t="str">
        <f ca="1">+IF(OFFSET('Hygiene Data'!$E$13,0,10*ROW('Hygiene Data'!E87))="","",OFFSET('Hygiene Data'!$E$13,0,10*ROW('Hygiene Data'!E87)))</f>
        <v/>
      </c>
      <c r="DW93" s="34" t="str">
        <f ca="1">+IF(OFFSET('Hygiene Data'!$E$14,0,10*ROW('Hygiene Data'!E87))="","",OFFSET('Hygiene Data'!$E$14,0,10*ROW('Hygiene Data'!E87)))</f>
        <v/>
      </c>
      <c r="DX93" s="34" t="str">
        <f ca="1">+IF(OFFSET('Hygiene Data'!$F$12,0,10*ROW('Hygiene Data'!F87))="","",OFFSET('Hygiene Data'!$F$12,0,10*ROW('Hygiene Data'!F87)))</f>
        <v/>
      </c>
      <c r="DY93" s="34" t="str">
        <f ca="1">+IF(OFFSET('Hygiene Data'!$F$13,0,10*ROW('Hygiene Data'!F87))="","",OFFSET('Hygiene Data'!$F$13,0,10*ROW('Hygiene Data'!F87)))</f>
        <v/>
      </c>
      <c r="DZ93" s="34" t="str">
        <f ca="1">+IF(OFFSET('Hygiene Data'!$F$14,0,10*ROW('Hygiene Data'!F87))="","",OFFSET('Hygiene Data'!$F$14,0,10*ROW('Hygiene Data'!F87)))</f>
        <v/>
      </c>
      <c r="EA93" s="34" t="str">
        <f ca="1">+IF(OFFSET('Hygiene Data'!$G$12,0,10*ROW('Hygiene Data'!G87))="","",OFFSET('Hygiene Data'!$G$12,0,10*ROW('Hygiene Data'!G87)))</f>
        <v/>
      </c>
      <c r="EB93" s="34" t="str">
        <f ca="1">+IF(OFFSET('Hygiene Data'!$G$13,0,10*ROW('Hygiene Data'!G87))="","",OFFSET('Hygiene Data'!$G$13,0,10*ROW('Hygiene Data'!G87)))</f>
        <v/>
      </c>
      <c r="EC93" s="34" t="str">
        <f ca="1">+IF(OFFSET('Hygiene Data'!$G$14,0,10*ROW('Hygiene Data'!G87))="","",OFFSET('Hygiene Data'!$G$14,0,10*ROW('Hygiene Data'!G87)))</f>
        <v/>
      </c>
      <c r="ED93" s="34" t="str">
        <f ca="1">+IF(OFFSET('Hygiene Data'!$H$12,0,10*ROW('Hygiene Data'!H87))="","",OFFSET('Hygiene Data'!$H$12,0,10*ROW('Hygiene Data'!H87)))</f>
        <v/>
      </c>
      <c r="EE93" s="34" t="str">
        <f ca="1">+IF(OFFSET('Hygiene Data'!$H$13,0,10*ROW('Hygiene Data'!H87))="","",OFFSET('Hygiene Data'!$H$13,0,10*ROW('Hygiene Data'!H87)))</f>
        <v/>
      </c>
      <c r="EF93" s="34" t="str">
        <f ca="1">+IF(OFFSET('Hygiene Data'!$H$14,0,10*ROW('Hygiene Data'!H87))="","",OFFSET('Hygiene Data'!$H$14,0,10*ROW('Hygiene Data'!H87)))</f>
        <v/>
      </c>
    </row>
    <row r="94" spans="1:136" x14ac:dyDescent="0.2">
      <c r="A94" s="50" t="str">
        <f ca="1">+IF(OFFSET('Water Data'!$B$1,0,10*ROW('Water Data'!B91))="","",OFFSET('Water Data'!$B$1,0,10*ROW('Water Data'!B91)))</f>
        <v/>
      </c>
      <c r="B94" s="50" t="str">
        <f ca="1">+IF(OFFSET('Water Data'!$A$3,0,10*ROW('Water Data'!A91))="","",OFFSET('Water Data'!$A$3,0,10*ROW('Water Data'!A91)))</f>
        <v/>
      </c>
      <c r="C94" s="50" t="str">
        <f ca="1">+IF(OFFSET('Water Data'!$C$3,0,10*ROW('Water Data'!C91))="","",OFFSET('Water Data'!$C$3,0,10*ROW('Water Data'!C91)))</f>
        <v/>
      </c>
      <c r="D94" s="133" t="e">
        <f ca="1">+IF(AND(ISNUMBER(OFFSET('Water Data'!$C$5,0,10*ROW('Water Data'!C88))),BS94="Yes"),100-OFFSET('Water Data'!$C$5,0,10*ROW('Water Data'!C88)),IF(AND(ISNUMBER(OFFSET('Water Data'!$C$5,0,10*ROW('Water Data'!C88))),BS94="No",ISNUMBER(OFFSET('Water Data'!$C$5,0,10*ROW('Water Data'!C88)))),CONCATENATE("[",ROUND(100-OFFSET('Water Data'!$C$5,0,10*ROW('Water Data'!C88)),0),"]"),IF(AND(ISNUMBER(OFFSET('Water Data'!$C$5,0,10*ROW('Water Data'!C88))),BS94="",ISNUMBER(OFFSET('Water Data'!$C$5,0,10*ROW('Water Data'!C88)))),100-OFFSET('Water Data'!$C$5,0,10*ROW('Water Data'!C88)),NA())))</f>
        <v>#N/A</v>
      </c>
      <c r="E94" s="133" t="e">
        <f ca="1">+IF(AND(ISNUMBER(OFFSET('Water Data'!$C$7,0,10*ROW('Water Data'!D88))),BT94="Yes"),OFFSET('Water Data'!$C$7,0,10*ROW('Water Data'!C88)),IF(AND(ISNUMBER(OFFSET('Water Data'!$C$7,0,10*ROW('Water Data'!C88))),BT94="No",ISNUMBER(OFFSET('Water Data'!$C$7,0,10*ROW('Water Data'!C88)))),CONCATENATE("[",ROUND(OFFSET('Water Data'!$C$7,0,10*ROW('Water Data'!C88)),0),"]"),IF(AND(ISNUMBER(OFFSET('Water Data'!$C$7,0,10*ROW('Water Data'!C88))),BT94="",ISNUMBER(OFFSET('Water Data'!$C$7,0,10*ROW('Water Data'!C88)))),OFFSET('Water Data'!$C$7,0,10*ROW('Water Data'!C88)),NA())))</f>
        <v>#N/A</v>
      </c>
      <c r="F94" s="133" t="e">
        <f ca="1">+IF(AND(ISNUMBER(OFFSET('Water Data'!$C$10,0,10*ROW('Water Data'!C88))),BU94="Yes"),OFFSET('Water Data'!$C$10,0,10*ROW('Water Data'!C88)),IF(AND(ISNUMBER(OFFSET('Water Data'!$C$10,0,10*ROW('Water Data'!C88))),BU94="No",ISNUMBER(OFFSET('Water Data'!$C$10,0,10*ROW('Water Data'!C88)))),CONCATENATE("[",ROUND(OFFSET('Water Data'!$C$10,0,10*ROW('Water Data'!C88)),0),"]"),IF(AND(ISNUMBER(OFFSET('Water Data'!$C$10,0,10*ROW('Water Data'!C88))),BU94="",ISNUMBER(OFFSET('Water Data'!$C$10,0,10*ROW('Water Data'!C88)))),OFFSET('Water Data'!$C$10,0,10*ROW('Water Data'!C88)),NA())))</f>
        <v>#N/A</v>
      </c>
      <c r="G94" s="133" t="e">
        <f ca="1">+IF(AND(ISNUMBER(OFFSET('Water Data'!$D$5,0,10*ROW('Water Data'!D88))),BV94="Yes"),100-OFFSET('Water Data'!$D$5,0,10*ROW('Water Data'!D88)),IF(AND(ISNUMBER(OFFSET('Water Data'!$D$5,0,10*ROW('Water Data'!D88))),BV94="No",ISNUMBER(OFFSET('Water Data'!$D$5,0,10*ROW('Water Data'!D88)))),CONCATENATE("[",ROUND(100-OFFSET('Water Data'!$D$5,0,10*ROW('Water Data'!D88)),0),"]"),IF(AND(ISNUMBER(OFFSET('Water Data'!$D$5,0,10*ROW('Water Data'!D88))),BV94="",ISNUMBER(OFFSET('Water Data'!$D$5,0,10*ROW('Water Data'!D88)))),100-OFFSET('Water Data'!$D$5,0,10*ROW('Water Data'!D88)),NA())))</f>
        <v>#N/A</v>
      </c>
      <c r="H94" s="133" t="e">
        <f ca="1">+IF(AND(ISNUMBER(OFFSET('Water Data'!$D$7,0,10*ROW('Water Data'!D88))),BW94="Yes"),OFFSET('Water Data'!$D$7,0,10*ROW('Water Data'!D88)),IF(AND(ISNUMBER(OFFSET('Water Data'!$D$7,0,10*ROW('Water Data'!D88))),BW94="No",ISNUMBER(OFFSET('Water Data'!$D$7,0,10*ROW('Water Data'!D88)))),CONCATENATE("[",ROUND(OFFSET('Water Data'!$C$7,0,10*ROW('Water Data'!D88)),0),"]"),IF(AND(ISNUMBER(OFFSET('Water Data'!$D$7,0,10*ROW('Water Data'!D88))),BW94="",ISNUMBER(OFFSET('Water Data'!$D$7,0,10*ROW('Water Data'!D88)))),OFFSET('Water Data'!$D$7,0,10*ROW('Water Data'!D88)),NA())))</f>
        <v>#N/A</v>
      </c>
      <c r="I94" s="133" t="e">
        <f ca="1">+IF(AND(ISNUMBER(OFFSET('Water Data'!$D$10,0,10*ROW('Water Data'!D88))),BX94="Yes"),OFFSET('Water Data'!$D$10,0,10*ROW('Water Data'!D88)),IF(AND(ISNUMBER(OFFSET('Water Data'!$D$10,0,10*ROW('Water Data'!D88))),BX94="No",ISNUMBER(OFFSET('Water Data'!$D$10,0,10*ROW('Water Data'!D88)))),CONCATENATE("[",ROUND(OFFSET('Water Data'!$D$10,0,10*ROW('Water Data'!D88)),0),"]"),IF(AND(ISNUMBER(OFFSET('Water Data'!$D$10,0,10*ROW('Water Data'!D88))),BX94="",ISNUMBER(OFFSET('Water Data'!$D$10,0,10*ROW('Water Data'!D88)))),OFFSET('Water Data'!$D$10,0,10*ROW('Water Data'!D88)),NA())))</f>
        <v>#N/A</v>
      </c>
      <c r="J94" s="133" t="e">
        <f ca="1">+IF(AND(ISNUMBER(OFFSET('Water Data'!$E$5,0,10*ROW('Water Data'!E88))),BY94="Yes"),100-OFFSET('Water Data'!$E$5,0,10*ROW('Water Data'!E88)),IF(AND(ISNUMBER(OFFSET('Water Data'!$E$5,0,10*ROW('Water Data'!E88))),BY94="No",ISNUMBER(OFFSET('Water Data'!$E$5,0,10*ROW('Water Data'!E88)))),CONCATENATE("[",ROUND(100-OFFSET('Water Data'!$E$5,0,10*ROW('Water Data'!E88)),0),"]"),IF(AND(ISNUMBER(OFFSET('Water Data'!$E$5,0,10*ROW('Water Data'!E88))),BY94="",ISNUMBER(OFFSET('Water Data'!$E$5,0,10*ROW('Water Data'!E88)))),100-OFFSET('Water Data'!$E$5,0,10*ROW('Water Data'!E88)),NA())))</f>
        <v>#N/A</v>
      </c>
      <c r="K94" s="133" t="e">
        <f ca="1">+IF(AND(ISNUMBER(OFFSET('Water Data'!$E$7,0,10*ROW('Water Data'!E88))),BZ94="Yes"),OFFSET('Water Data'!$E$7,0,10*ROW('Water Data'!E88)),IF(AND(ISNUMBER(OFFSET('Water Data'!$E$7,0,10*ROW('Water Data'!E88))),BZ94="No",ISNUMBER(OFFSET('Water Data'!$E$7,0,10*ROW('Water Data'!E88)))),CONCATENATE("[",ROUND(OFFSET('Water Data'!$E$7,0,10*ROW('Water Data'!E88)),0),"]"),IF(AND(ISNUMBER(OFFSET('Water Data'!$E$7,0,10*ROW('Water Data'!E88))),BZ94="",ISNUMBER(OFFSET('Water Data'!$E$7,0,10*ROW('Water Data'!E88)))),OFFSET('Water Data'!$E$7,0,10*ROW('Water Data'!E88)),NA())))</f>
        <v>#N/A</v>
      </c>
      <c r="L94" s="133" t="e">
        <f ca="1">+IF(AND(ISNUMBER(OFFSET('Water Data'!$E$10,0,10*ROW('Water Data'!E88))),CA94="Yes"),OFFSET('Water Data'!$E$10,0,10*ROW('Water Data'!E88)),IF(AND(ISNUMBER(OFFSET('Water Data'!$E$10,0,10*ROW('Water Data'!E88))),CA94="No",ISNUMBER(OFFSET('Water Data'!$E$10,0,10*ROW('Water Data'!E88)))),CONCATENATE("[",ROUND(OFFSET('Water Data'!$E$10,0,10*ROW('Water Data'!E88)),0),"]"),IF(AND(ISNUMBER(OFFSET('Water Data'!$E$10,0,10*ROW('Water Data'!E88))),CA94="",ISNUMBER(OFFSET('Water Data'!$E$10,0,10*ROW('Water Data'!E88)))),OFFSET('Water Data'!$E$10,0,10*ROW('Water Data'!E88)),NA())))</f>
        <v>#N/A</v>
      </c>
      <c r="M94" s="133" t="e">
        <f ca="1">+IF(AND(ISNUMBER(OFFSET('Water Data'!$F$5,0,10*ROW('Water Data'!F88))),CB94="Yes"),100-OFFSET('Water Data'!$F$5,0,10*ROW('Water Data'!F88)),IF(AND(ISNUMBER(OFFSET('Water Data'!$F$5,0,10*ROW('Water Data'!F88))),CB94="No",ISNUMBER(OFFSET('Water Data'!$F$5,0,10*ROW('Water Data'!F88)))),CONCATENATE("[",ROUND(100-OFFSET('Water Data'!$F$5,0,10*ROW('Water Data'!F88)),0),"]"),IF(AND(ISNUMBER(OFFSET('Water Data'!$F$5,0,10*ROW('Water Data'!F88))),CB94="",ISNUMBER(OFFSET('Water Data'!$F$5,0,10*ROW('Water Data'!F88)))),100-OFFSET('Water Data'!$F$5,0,10*ROW('Water Data'!F88)),NA())))</f>
        <v>#N/A</v>
      </c>
      <c r="N94" s="133" t="e">
        <f ca="1">+IF(AND(ISNUMBER(OFFSET('Water Data'!$F$7,0,10*ROW('Water Data'!F88))),CC94="Yes"),OFFSET('Water Data'!$F$7,0,10*ROW('Water Data'!F88)),IF(AND(ISNUMBER(OFFSET('Water Data'!$F$7,0,10*ROW('Water Data'!F88))),CC94="No",ISNUMBER(OFFSET('Water Data'!$F$7,0,10*ROW('Water Data'!F88)))),CONCATENATE("[",ROUND(OFFSET('Water Data'!$F$7,0,10*ROW('Water Data'!F88)),0),"]"),IF(AND(ISNUMBER(OFFSET('Water Data'!$F$7,0,10*ROW('Water Data'!F88))),CC94="",ISNUMBER(OFFSET('Water Data'!$F$7,0,10*ROW('Water Data'!F88)))),OFFSET('Water Data'!$F$7,0,10*ROW('Water Data'!F88)),NA())))</f>
        <v>#N/A</v>
      </c>
      <c r="O94" s="133" t="e">
        <f ca="1">+IF(AND(ISNUMBER(OFFSET('Water Data'!$F$10,0,10*ROW('Water Data'!F88))),CD94="Yes"),OFFSET('Water Data'!$F$10,0,10*ROW('Water Data'!F88)),IF(AND(ISNUMBER(OFFSET('Water Data'!$F$10,0,10*ROW('Water Data'!F88))),CD94="No",ISNUMBER(OFFSET('Water Data'!$F$10,0,10*ROW('Water Data'!F88)))),CONCATENATE("[",ROUND(OFFSET('Water Data'!$F$10,0,10*ROW('Water Data'!F88)),0),"]"),IF(AND(ISNUMBER(OFFSET('Water Data'!$F$10,0,10*ROW('Water Data'!F88))),CD94="",ISNUMBER(OFFSET('Water Data'!$F$10,0,10*ROW('Water Data'!F88)))),OFFSET('Water Data'!$F$10,0,10*ROW('Water Data'!F88)),NA())))</f>
        <v>#N/A</v>
      </c>
      <c r="P94" s="133" t="e">
        <f ca="1">+IF(AND(ISNUMBER(OFFSET('Water Data'!$G$5,0,10*ROW('Water Data'!G88))),CE94="Yes"),100-OFFSET('Water Data'!$G$5,0,10*ROW('Water Data'!G88)),IF(AND(ISNUMBER(OFFSET('Water Data'!$G$5,0,10*ROW('Water Data'!G88))),CE94="No",ISNUMBER(OFFSET('Water Data'!$G$5,0,10*ROW('Water Data'!G88)))),CONCATENATE("[",ROUND(100-OFFSET('Water Data'!$G$5,0,10*ROW('Water Data'!G88)),0),"]"),IF(AND(ISNUMBER(OFFSET('Water Data'!$G$5,0,10*ROW('Water Data'!G88))),CE94="",ISNUMBER(OFFSET('Water Data'!$G$5,0,10*ROW('Water Data'!G88)))),100-OFFSET('Water Data'!$G$5,0,10*ROW('Water Data'!G88)),NA())))</f>
        <v>#N/A</v>
      </c>
      <c r="Q94" s="133" t="e">
        <f ca="1">+IF(AND(ISNUMBER(OFFSET('Water Data'!$G$7,0,10*ROW('Water Data'!G88))),CF94="Yes"),OFFSET('Water Data'!$G$7,0,10*ROW('Water Data'!G88)),IF(AND(ISNUMBER(OFFSET('Water Data'!$G$7,0,10*ROW('Water Data'!G88))),CF94="No",ISNUMBER(OFFSET('Water Data'!$G$7,0,10*ROW('Water Data'!G88)))),CONCATENATE("[",ROUND(OFFSET('Water Data'!$G$7,0,10*ROW('Water Data'!G88)),0),"]"),IF(AND(ISNUMBER(OFFSET('Water Data'!$G$7,0,10*ROW('Water Data'!G88))),CF94="",ISNUMBER(OFFSET('Water Data'!$G$7,0,10*ROW('Water Data'!G88)))),OFFSET('Water Data'!$G$7,0,10*ROW('Water Data'!G88)),NA())))</f>
        <v>#N/A</v>
      </c>
      <c r="R94" s="133" t="e">
        <f ca="1">+IF(AND(ISNUMBER(OFFSET('Water Data'!$G$10,0,10*ROW('Water Data'!G88))),CG94="Yes"),OFFSET('Water Data'!$G$10,0,10*ROW('Water Data'!G88)),IF(AND(ISNUMBER(OFFSET('Water Data'!$G$10,0,10*ROW('Water Data'!G88))),CG94="No",ISNUMBER(OFFSET('Water Data'!$G$10,0,10*ROW('Water Data'!G88)))),CONCATENATE("[",ROUND(OFFSET('Water Data'!$G$10,0,10*ROW('Water Data'!G88)),0),"]"),IF(AND(ISNUMBER(OFFSET('Water Data'!$G$10,0,10*ROW('Water Data'!G88))),CG94="",ISNUMBER(OFFSET('Water Data'!$G$10,0,10*ROW('Water Data'!G88)))),OFFSET('Water Data'!$G$10,0,10*ROW('Water Data'!G88)),NA())))</f>
        <v>#N/A</v>
      </c>
      <c r="S94" s="133" t="e">
        <f ca="1">+IF(AND(ISNUMBER(OFFSET('Water Data'!$H$5,0,10*ROW('Water Data'!H88))),CH94="Yes"),100-OFFSET('Water Data'!$H$5,0,10*ROW('Water Data'!H88)),IF(AND(ISNUMBER(OFFSET('Water Data'!$H$5,0,10*ROW('Water Data'!H88))),CH94="No",ISNUMBER(OFFSET('Water Data'!$H$5,0,10*ROW('Water Data'!H88)))),CONCATENATE("[",ROUND(100-OFFSET('Water Data'!$H$5,0,10*ROW('Water Data'!H88)),0),"]"),IF(AND(ISNUMBER(OFFSET('Water Data'!$H$5,0,10*ROW('Water Data'!H88))),CH94="",ISNUMBER(OFFSET('Water Data'!$H$5,0,10*ROW('Water Data'!H88)))),100-OFFSET('Water Data'!$H$5,0,10*ROW('Water Data'!H88)),NA())))</f>
        <v>#N/A</v>
      </c>
      <c r="T94" s="133" t="e">
        <f ca="1">+IF(AND(ISNUMBER(OFFSET('Water Data'!$H$7,0,10*ROW('Water Data'!H88))),CI94="Yes"),OFFSET('Water Data'!$H$7,0,10*ROW('Water Data'!H88)),IF(AND(ISNUMBER(OFFSET('Water Data'!$H$7,0,10*ROW('Water Data'!H88))),CI94="No",ISNUMBER(OFFSET('Water Data'!$H$7,0,10*ROW('Water Data'!H88)))),CONCATENATE("[",ROUND(OFFSET('Water Data'!$H$7,0,10*ROW('Water Data'!H88)),0),"]"),IF(AND(ISNUMBER(OFFSET('Water Data'!$H$7,0,10*ROW('Water Data'!H88))),CI94="",ISNUMBER(OFFSET('Water Data'!$H$7,0,10*ROW('Water Data'!H88)))),OFFSET('Water Data'!$H$7,0,10*ROW('Water Data'!H88)),NA())))</f>
        <v>#N/A</v>
      </c>
      <c r="U94" s="133" t="e">
        <f ca="1">+IF(AND(ISNUMBER(OFFSET('Water Data'!$H$10,0,10*ROW('Water Data'!H88))),CJ94="Yes"),OFFSET('Water Data'!$H$10,0,10*ROW('Water Data'!H88)),IF(AND(ISNUMBER(OFFSET('Water Data'!$H$10,0,10*ROW('Water Data'!H88))),CJ94="No",ISNUMBER(OFFSET('Water Data'!$H$10,0,10*ROW('Water Data'!H88)))),CONCATENATE("[",ROUND(OFFSET('Water Data'!$H$10,0,10*ROW('Water Data'!H88)),0),"]"),IF(AND(ISNUMBER(OFFSET('Water Data'!$H$10,0,10*ROW('Water Data'!H88))),CJ94="",ISNUMBER(OFFSET('Water Data'!$H$10,0,10*ROW('Water Data'!H88)))),OFFSET('Water Data'!$H$10,0,10*ROW('Water Data'!H88)),NA())))</f>
        <v>#N/A</v>
      </c>
      <c r="V94" s="134" t="e">
        <f ca="1">+IF(AND(ISNUMBER(OFFSET('Sanitation Data'!$C$5,0,10*ROW('Sanitation Data'!C88))),CK94="Yes"),100-OFFSET('Sanitation Data'!$C$5,0,10*ROW('Sanitation Data'!C88)),IF(AND(ISNUMBER(OFFSET('Sanitation Data'!$C$5,0,10*ROW('Sanitation Data'!C88))),CK94="No",ISNUMBER(OFFSET('Sanitation Data'!$C$5,0,10*ROW('Sanitation Data'!C88)))),CONCATENATE("[",ROUND(100-OFFSET('Sanitation Data'!$C$5,0,10*ROW('Sanitation Data'!C88)),0),"]"),IF(AND(ISNUMBER(OFFSET('Sanitation Data'!$C$5,0,10*ROW('Sanitation Data'!C88))),CK94="",ISNUMBER(OFFSET('Sanitation Data'!$C$5,0,10*ROW('Sanitation Data'!C88)))),100-OFFSET('Sanitation Data'!$C$5,0,10*ROW('Sanitation Data'!C88)),NA())))</f>
        <v>#N/A</v>
      </c>
      <c r="W94" s="134" t="e">
        <f ca="1">+IF(AND(ISNUMBER(OFFSET('Sanitation Data'!$C$7,0,10*ROW('Sanitation Data'!C88))),CL94="Yes"),OFFSET('Sanitation Data'!$C$7,0,10*ROW('Sanitation Data'!C88)),IF(AND(ISNUMBER(OFFSET('Sanitation Data'!$C$7,0,10*ROW('Sanitation Data'!C88))),CL94="No",ISNUMBER(OFFSET('Sanitation Data'!$C$7,0,10*ROW('Sanitation Data'!C88)))),CONCATENATE("[",ROUND(OFFSET('Sanitation Data'!$C$7,0,10*ROW('Sanitation Data'!C88)),0),"]"),IF(AND(ISNUMBER(OFFSET('Sanitation Data'!$C$7,0,10*ROW('Sanitation Data'!C88))),CL94="",ISNUMBER(OFFSET('Sanitation Data'!$C$7,0,10*ROW('Sanitation Data'!C88)))),OFFSET('Sanitation Data'!$C$7,0,10*ROW('Sanitation Data'!C88)),NA())))</f>
        <v>#N/A</v>
      </c>
      <c r="X94" s="134" t="e">
        <f ca="1">+IF(AND(ISNUMBER(OFFSET('Sanitation Data'!$C$11,0,10*ROW('Sanitation Data'!C88))),CM94="Yes"),OFFSET('Sanitation Data'!$C$11,0,10*ROW('Sanitation Data'!C88)),IF(AND(ISNUMBER(OFFSET('Sanitation Data'!$C$11,0,10*ROW('Sanitation Data'!C88))),CM94="No",ISNUMBER(OFFSET('Sanitation Data'!$C$11,0,10*ROW('Sanitation Data'!C88)))),CONCATENATE("[",ROUND(OFFSET('Sanitation Data'!$C$11,0,10*ROW('Sanitation Data'!C88)),0),"]"),IF(AND(ISNUMBER(OFFSET('Sanitation Data'!$C$11,0,10*ROW('Sanitation Data'!C88))),CM94="",ISNUMBER(OFFSET('Sanitation Data'!$C$11,0,10*ROW('Sanitation Data'!C88)))),OFFSET('Sanitation Data'!$C$11,0,10*ROW('Sanitation Data'!C88)),NA())))</f>
        <v>#N/A</v>
      </c>
      <c r="Y94" s="134" t="e">
        <f ca="1">+IF(AND(ISNUMBER(OFFSET('Sanitation Data'!$C$12,0,10*ROW('Sanitation Data'!C88))),CN94="Yes"),OFFSET('Sanitation Data'!$C$12,0,10*ROW('Sanitation Data'!C88)),IF(AND(ISNUMBER(OFFSET('Sanitation Data'!$C$12,0,10*ROW('Sanitation Data'!C88))),CN94="No",ISNUMBER(OFFSET('Sanitation Data'!$C$12,0,10*ROW('Sanitation Data'!C88)))),CONCATENATE("[",ROUND(OFFSET('Sanitation Data'!$C$12,0,10*ROW('Sanitation Data'!C88)),0),"]"),IF(AND(ISNUMBER(OFFSET('Sanitation Data'!$C$12,0,10*ROW('Sanitation Data'!C88))),CN94="",ISNUMBER(OFFSET('Sanitation Data'!$C$12,0,10*ROW('Sanitation Data'!C88)))),OFFSET('Sanitation Data'!$C$12,0,10*ROW('Sanitation Data'!C88)),NA())))</f>
        <v>#N/A</v>
      </c>
      <c r="Z94" s="134" t="e">
        <f ca="1">+IF(AND(ISNUMBER(OFFSET('Sanitation Data'!$C$13,0,10*ROW('Sanitation Data'!C88))),CO94="Yes"),OFFSET('Sanitation Data'!$C$13,0,10*ROW('Sanitation Data'!C88)),IF(AND(ISNUMBER(OFFSET('Sanitation Data'!$C$13,0,10*ROW('Sanitation Data'!C88))),CO94="No",ISNUMBER(OFFSET('Sanitation Data'!$C$13,0,10*ROW('Sanitation Data'!C88)))),CONCATENATE("[",ROUND(OFFSET('Sanitation Data'!$C$13,0,10*ROW('Sanitation Data'!C88)),0),"]"),IF(AND(ISNUMBER(OFFSET('Sanitation Data'!$C$13,0,10*ROW('Sanitation Data'!C88))),CO94="",ISNUMBER(OFFSET('Sanitation Data'!$C$13,0,10*ROW('Sanitation Data'!C88)))),OFFSET('Sanitation Data'!$C$13,0,10*ROW('Sanitation Data'!C88)),NA())))</f>
        <v>#N/A</v>
      </c>
      <c r="AA94" s="134" t="e">
        <f ca="1">+IF(AND(ISNUMBER(OFFSET('Sanitation Data'!$D$5,0,10*ROW('Sanitation Data'!D88))),CP94="Yes"),100-OFFSET('Sanitation Data'!$D$5,0,10*ROW('Sanitation Data'!D88)),IF(AND(ISNUMBER(OFFSET('Sanitation Data'!$D$5,0,10*ROW('Sanitation Data'!D88))),CP94="No",ISNUMBER(OFFSET('Sanitation Data'!$D$5,0,10*ROW('Sanitation Data'!D88)))),CONCATENATE("[",ROUND(100-OFFSET('Sanitation Data'!$D$5,0,10*ROW('Sanitation Data'!D88)),0),"]"),IF(AND(ISNUMBER(OFFSET('Sanitation Data'!$D$5,0,10*ROW('Sanitation Data'!D88))),CP94="",ISNUMBER(OFFSET('Sanitation Data'!$D$5,0,10*ROW('Sanitation Data'!D88)))),100-OFFSET('Sanitation Data'!$D$5,0,10*ROW('Sanitation Data'!D88)),NA())))</f>
        <v>#N/A</v>
      </c>
      <c r="AB94" s="134" t="e">
        <f ca="1">+IF(AND(ISNUMBER(OFFSET('Sanitation Data'!$D$7,0,10*ROW('Sanitation Data'!D88))),CQ94="Yes"),OFFSET('Sanitation Data'!$D$7,0,10*ROW('Sanitation Data'!G88)),IF(AND(ISNUMBER(OFFSET('Sanitation Data'!$D$7,0,10*ROW('Sanitation Data'!D88))),CQ94="No",ISNUMBER(OFFSET('Sanitation Data'!$D$7,0,10*ROW('Sanitation Data'!D88)))),CONCATENATE("[",ROUND(OFFSET('Sanitation Data'!$D$7,0,10*ROW('Sanitation Data'!D88)),0),"]"),IF(AND(ISNUMBER(OFFSET('Sanitation Data'!$D$7,0,10*ROW('Sanitation Data'!D88))),CQ94="",ISNUMBER(OFFSET('Sanitation Data'!$D$7,0,10*ROW('Sanitation Data'!D88)))),OFFSET('Sanitation Data'!$D$7,0,10*ROW('Sanitation Data'!D88)),NA())))</f>
        <v>#N/A</v>
      </c>
      <c r="AC94" s="134" t="e">
        <f ca="1">+IF(AND(ISNUMBER(OFFSET('Sanitation Data'!$D$11,0,10*ROW('Sanitation Data'!D88))),CR94="Yes"),OFFSET('Sanitation Data'!$D$11,0,10*ROW('Sanitation Data'!D88)),IF(AND(ISNUMBER(OFFSET('Sanitation Data'!$D$11,0,10*ROW('Sanitation Data'!D88))),CR94="No",ISNUMBER(OFFSET('Sanitation Data'!$D$11,0,10*ROW('Sanitation Data'!D88)))),CONCATENATE("[",ROUND(OFFSET('Sanitation Data'!$D$11,0,10*ROW('Sanitation Data'!D88)),0),"]"),IF(AND(ISNUMBER(OFFSET('Sanitation Data'!$D$11,0,10*ROW('Sanitation Data'!D88))),CR94="",ISNUMBER(OFFSET('Sanitation Data'!$D$11,0,10*ROW('Sanitation Data'!D88)))),OFFSET('Sanitation Data'!$D$11,0,10*ROW('Sanitation Data'!D88)),NA())))</f>
        <v>#N/A</v>
      </c>
      <c r="AD94" s="134" t="e">
        <f ca="1">+IF(AND(ISNUMBER(OFFSET('Sanitation Data'!$D$12,0,10*ROW('Sanitation Data'!D88))),CS94="Yes"),OFFSET('Sanitation Data'!$D$12,0,10*ROW('Sanitation Data'!D88)),IF(AND(ISNUMBER(OFFSET('Sanitation Data'!$D$12,0,10*ROW('Sanitation Data'!D88))),CS94="No",ISNUMBER(OFFSET('Sanitation Data'!$D$12,0,10*ROW('Sanitation Data'!D88)))),CONCATENATE("[",ROUND(OFFSET('Sanitation Data'!$D$12,0,10*ROW('Sanitation Data'!D88)),0),"]"),IF(AND(ISNUMBER(OFFSET('Sanitation Data'!$D$12,0,10*ROW('Sanitation Data'!D88))),CS94="",ISNUMBER(OFFSET('Sanitation Data'!$D$12,0,10*ROW('Sanitation Data'!D88)))),OFFSET('Sanitation Data'!$D$12,0,10*ROW('Sanitation Data'!D88)),NA())))</f>
        <v>#N/A</v>
      </c>
      <c r="AE94" s="134" t="e">
        <f ca="1">+IF(AND(ISNUMBER(OFFSET('Sanitation Data'!$D$13,0,10*ROW('Sanitation Data'!D88))),CT94="Yes"),OFFSET('Sanitation Data'!$D$13,0,10*ROW('Sanitation Data'!D88)),IF(AND(ISNUMBER(OFFSET('Sanitation Data'!$D$13,0,10*ROW('Sanitation Data'!D88))),CT94="No",ISNUMBER(OFFSET('Sanitation Data'!$D$13,0,10*ROW('Sanitation Data'!D88)))),CONCATENATE("[",ROUND(OFFSET('Sanitation Data'!$D$13,0,10*ROW('Sanitation Data'!D88)),0),"]"),IF(AND(ISNUMBER(OFFSET('Sanitation Data'!$D$13,0,10*ROW('Sanitation Data'!D88))),CT94="",ISNUMBER(OFFSET('Sanitation Data'!$D$13,0,10*ROW('Sanitation Data'!D88)))),OFFSET('Sanitation Data'!$D$13,0,10*ROW('Sanitation Data'!D88)),NA())))</f>
        <v>#N/A</v>
      </c>
      <c r="AF94" s="134" t="e">
        <f ca="1">+IF(AND(ISNUMBER(OFFSET('Sanitation Data'!$E$5,0,10*ROW('Sanitation Data'!E88))),CU94="Yes"),100-OFFSET('Sanitation Data'!$E$5,0,10*ROW('Sanitation Data'!E88)),IF(AND(ISNUMBER(OFFSET('Sanitation Data'!$E$5,0,10*ROW('Sanitation Data'!E88))),CU94="No",ISNUMBER(OFFSET('Sanitation Data'!$E$5,0,10*ROW('Sanitation Data'!E88)))),CONCATENATE("[",ROUND(100-OFFSET('Sanitation Data'!$E$5,0,10*ROW('Sanitation Data'!E88)),0),"]"),IF(AND(ISNUMBER(OFFSET('Sanitation Data'!$E$5,0,10*ROW('Sanitation Data'!E88))),CU94="",ISNUMBER(OFFSET('Sanitation Data'!$E$5,0,10*ROW('Sanitation Data'!E88)))),100-OFFSET('Sanitation Data'!$E$5,0,10*ROW('Sanitation Data'!E88)),NA())))</f>
        <v>#N/A</v>
      </c>
      <c r="AG94" s="134" t="e">
        <f ca="1">+IF(AND(ISNUMBER(OFFSET('Sanitation Data'!$E$7,0,10*ROW('Sanitation Data'!E88))),CV94="Yes"),OFFSET('Sanitation Data'!$E$7,0,10*ROW('Sanitation Data'!E88)),IF(AND(ISNUMBER(OFFSET('Sanitation Data'!$E$7,0,10*ROW('Sanitation Data'!E88))),CV94="No",ISNUMBER(OFFSET('Sanitation Data'!$E$7,0,10*ROW('Sanitation Data'!E88)))),CONCATENATE("[",ROUND(OFFSET('Sanitation Data'!$E$7,0,10*ROW('Sanitation Data'!E88)),0),"]"),IF(AND(ISNUMBER(OFFSET('Sanitation Data'!$E$7,0,10*ROW('Sanitation Data'!E88))),CV94="",ISNUMBER(OFFSET('Sanitation Data'!$E$7,0,10*ROW('Sanitation Data'!E88)))),OFFSET('Sanitation Data'!$E$7,0,10*ROW('Sanitation Data'!E88)),NA())))</f>
        <v>#N/A</v>
      </c>
      <c r="AH94" s="134" t="e">
        <f ca="1">+IF(AND(ISNUMBER(OFFSET('Sanitation Data'!$E$11,0,10*ROW('Sanitation Data'!E88))),CW94="Yes"),OFFSET('Sanitation Data'!$E$11,0,10*ROW('Sanitation Data'!E88)),IF(AND(ISNUMBER(OFFSET('Sanitation Data'!$E$11,0,10*ROW('Sanitation Data'!E88))),CW94="No",ISNUMBER(OFFSET('Sanitation Data'!$E$11,0,10*ROW('Sanitation Data'!E88)))),CONCATENATE("[",ROUND(OFFSET('Sanitation Data'!$E$11,0,10*ROW('Sanitation Data'!E88)),0),"]"),IF(AND(ISNUMBER(OFFSET('Sanitation Data'!$E$11,0,10*ROW('Sanitation Data'!E88))),CW94="",ISNUMBER(OFFSET('Sanitation Data'!$E$11,0,10*ROW('Sanitation Data'!E88)))),OFFSET('Sanitation Data'!$E$11,0,10*ROW('Sanitation Data'!E88)),NA())))</f>
        <v>#N/A</v>
      </c>
      <c r="AI94" s="134" t="e">
        <f ca="1">+IF(AND(ISNUMBER(OFFSET('Sanitation Data'!$E$12,0,10*ROW('Sanitation Data'!E88))),CX94="Yes"),OFFSET('Sanitation Data'!$E$12,0,10*ROW('Sanitation Data'!E88)),IF(AND(ISNUMBER(OFFSET('Sanitation Data'!$E$12,0,10*ROW('Sanitation Data'!E88))),CX94="No",ISNUMBER(OFFSET('Sanitation Data'!$E$12,0,10*ROW('Sanitation Data'!E88)))),CONCATENATE("[",ROUND(OFFSET('Sanitation Data'!$E$12,0,10*ROW('Sanitation Data'!E88)),0),"]"),IF(AND(ISNUMBER(OFFSET('Sanitation Data'!$E$12,0,10*ROW('Sanitation Data'!E88))),CX94="",ISNUMBER(OFFSET('Sanitation Data'!$E$12,0,10*ROW('Sanitation Data'!E88)))),OFFSET('Sanitation Data'!$E$12,0,10*ROW('Sanitation Data'!E88)),NA())))</f>
        <v>#N/A</v>
      </c>
      <c r="AJ94" s="134" t="e">
        <f ca="1">+IF(AND(ISNUMBER(OFFSET('Sanitation Data'!$E$13,0,10*ROW('Sanitation Data'!E88))),CY94="Yes"),OFFSET('Sanitation Data'!$E$13,0,10*ROW('Sanitation Data'!E88)),IF(AND(ISNUMBER(OFFSET('Sanitation Data'!$E$13,0,10*ROW('Sanitation Data'!E88))),CY94="No",ISNUMBER(OFFSET('Sanitation Data'!$E$13,0,10*ROW('Sanitation Data'!E88)))),CONCATENATE("[",ROUND(OFFSET('Sanitation Data'!$E$13,0,10*ROW('Sanitation Data'!E88)),0),"]"),IF(AND(ISNUMBER(OFFSET('Sanitation Data'!$E$13,0,10*ROW('Sanitation Data'!E88))),CY94="",ISNUMBER(OFFSET('Sanitation Data'!$E$13,0,10*ROW('Sanitation Data'!E88)))),OFFSET('Sanitation Data'!$E$13,0,10*ROW('Sanitation Data'!E88)),NA())))</f>
        <v>#N/A</v>
      </c>
      <c r="AK94" s="134" t="e">
        <f ca="1">+IF(AND(ISNUMBER(OFFSET('Sanitation Data'!$F$5,0,10*ROW('Sanitation Data'!F88))),CZ94="Yes"),100-OFFSET('Sanitation Data'!$F$5,0,10*ROW('Sanitation Data'!F88)),IF(AND(ISNUMBER(OFFSET('Sanitation Data'!$F$5,0,10*ROW('Sanitation Data'!F88))),CZ94="No",ISNUMBER(OFFSET('Sanitation Data'!$F$5,0,10*ROW('Sanitation Data'!F88)))),CONCATENATE("[",ROUND(100-OFFSET('Sanitation Data'!$F$5,0,10*ROW('Sanitation Data'!F88)),0),"]"),IF(AND(ISNUMBER(OFFSET('Sanitation Data'!$F$5,0,10*ROW('Sanitation Data'!F88))),CZ94="",ISNUMBER(OFFSET('Sanitation Data'!$F$5,0,10*ROW('Sanitation Data'!F88)))),100-OFFSET('Sanitation Data'!$F$5,0,10*ROW('Sanitation Data'!F88)),NA())))</f>
        <v>#N/A</v>
      </c>
      <c r="AL94" s="134" t="e">
        <f ca="1">+IF(AND(ISNUMBER(OFFSET('Sanitation Data'!$F$7,0,10*ROW('Sanitation Data'!F88))),DA94="Yes"),OFFSET('Sanitation Data'!$F$7,0,10*ROW('Sanitation Data'!F88)),IF(AND(ISNUMBER(OFFSET('Sanitation Data'!$F$7,0,10*ROW('Sanitation Data'!F88))),DA94="No",ISNUMBER(OFFSET('Sanitation Data'!$F$7,0,10*ROW('Sanitation Data'!F88)))),CONCATENATE("[",ROUND(OFFSET('Sanitation Data'!$F$7,0,10*ROW('Sanitation Data'!F88)),0),"]"),IF(AND(ISNUMBER(OFFSET('Sanitation Data'!$F$7,0,10*ROW('Sanitation Data'!F88))),DA94="",ISNUMBER(OFFSET('Sanitation Data'!$F$7,0,10*ROW('Sanitation Data'!F88)))),OFFSET('Sanitation Data'!$F$7,0,10*ROW('Sanitation Data'!F88)),NA())))</f>
        <v>#N/A</v>
      </c>
      <c r="AM94" s="134" t="e">
        <f ca="1">+IF(AND(ISNUMBER(OFFSET('Sanitation Data'!$F$11,0,10*ROW('Sanitation Data'!F88))),DB94="Yes"),OFFSET('Sanitation Data'!$F$11,0,10*ROW('Sanitation Data'!F88)),IF(AND(ISNUMBER(OFFSET('Sanitation Data'!$F$11,0,10*ROW('Sanitation Data'!F88))),DB94="No",ISNUMBER(OFFSET('Sanitation Data'!$F$11,0,10*ROW('Sanitation Data'!F88)))),CONCATENATE("[",ROUND(OFFSET('Sanitation Data'!$F$11,0,10*ROW('Sanitation Data'!F88)),0),"]"),IF(AND(ISNUMBER(OFFSET('Sanitation Data'!$F$11,0,10*ROW('Sanitation Data'!F88))),DB94="",ISNUMBER(OFFSET('Sanitation Data'!$F$11,0,10*ROW('Sanitation Data'!F88)))),OFFSET('Sanitation Data'!$F$11,0,10*ROW('Sanitation Data'!F88)),NA())))</f>
        <v>#N/A</v>
      </c>
      <c r="AN94" s="134" t="e">
        <f ca="1">+IF(AND(ISNUMBER(OFFSET('Sanitation Data'!$F$12,0,10*ROW('Sanitation Data'!F88))),DC94="Yes"),OFFSET('Sanitation Data'!$F$12,0,10*ROW('Sanitation Data'!F88)),IF(AND(ISNUMBER(OFFSET('Sanitation Data'!$F$12,0,10*ROW('Sanitation Data'!F88))),DC94="No",ISNUMBER(OFFSET('Sanitation Data'!$F$12,0,10*ROW('Sanitation Data'!F88)))),CONCATENATE("[",ROUND(OFFSET('Sanitation Data'!$F$12,0,10*ROW('Sanitation Data'!F88)),0),"]"),IF(AND(ISNUMBER(OFFSET('Sanitation Data'!$F$12,0,10*ROW('Sanitation Data'!F88))),DC94="",ISNUMBER(OFFSET('Sanitation Data'!$F$12,0,10*ROW('Sanitation Data'!F88)))),OFFSET('Sanitation Data'!$F$12,0,10*ROW('Sanitation Data'!F88)),NA())))</f>
        <v>#N/A</v>
      </c>
      <c r="AO94" s="134" t="e">
        <f ca="1">+IF(AND(ISNUMBER(OFFSET('Sanitation Data'!$F$13,0,10*ROW('Sanitation Data'!F88))),DD94="Yes"),OFFSET('Sanitation Data'!$F$13,0,10*ROW('Sanitation Data'!F88)),IF(AND(ISNUMBER(OFFSET('Sanitation Data'!$F$13,0,10*ROW('Sanitation Data'!F88))),DD94="No",ISNUMBER(OFFSET('Sanitation Data'!$F$13,0,10*ROW('Sanitation Data'!F88)))),CONCATENATE("[",ROUND(OFFSET('Sanitation Data'!$F$13,0,10*ROW('Sanitation Data'!F88)),0),"]"),IF(AND(ISNUMBER(OFFSET('Sanitation Data'!$F$13,0,10*ROW('Sanitation Data'!F88))),DD94="",ISNUMBER(OFFSET('Sanitation Data'!$F$13,0,10*ROW('Sanitation Data'!F88)))),OFFSET('Sanitation Data'!$F$13,0,10*ROW('Sanitation Data'!F88)),NA())))</f>
        <v>#N/A</v>
      </c>
      <c r="AP94" s="134" t="e">
        <f ca="1">+IF(AND(ISNUMBER(OFFSET('Sanitation Data'!$G$5,0,10*ROW('Sanitation Data'!G88))),DE94="Yes"),100-OFFSET('Sanitation Data'!$G$5,0,10*ROW('Sanitation Data'!G88)),IF(AND(ISNUMBER(OFFSET('Sanitation Data'!$G$5,0,10*ROW('Sanitation Data'!G88))),DE94="No",ISNUMBER(OFFSET('Sanitation Data'!$G$5,0,10*ROW('Sanitation Data'!G88)))),CONCATENATE("[",ROUND(100-OFFSET('Sanitation Data'!$G$5,0,10*ROW('Sanitation Data'!G88)),0),"]"),IF(AND(ISNUMBER(OFFSET('Sanitation Data'!$G$5,0,10*ROW('Sanitation Data'!G88))),DE94="",ISNUMBER(OFFSET('Sanitation Data'!$G$5,0,10*ROW('Sanitation Data'!G88)))),100-OFFSET('Sanitation Data'!$G$5,0,10*ROW('Sanitation Data'!G88)),NA())))</f>
        <v>#N/A</v>
      </c>
      <c r="AQ94" s="134" t="e">
        <f ca="1">+IF(AND(ISNUMBER(OFFSET('Sanitation Data'!$G$7,0,10*ROW('Sanitation Data'!G88))),DF94="Yes"),OFFSET('Sanitation Data'!$G$7,0,10*ROW('Sanitation Data'!G88)),IF(AND(ISNUMBER(OFFSET('Sanitation Data'!$G$7,0,10*ROW('Sanitation Data'!G88))),DF94="No",ISNUMBER(OFFSET('Sanitation Data'!$G$7,0,10*ROW('Sanitation Data'!G88)))),CONCATENATE("[",ROUND(OFFSET('Sanitation Data'!$G$7,0,10*ROW('Sanitation Data'!G88)),0),"]"),IF(AND(ISNUMBER(OFFSET('Sanitation Data'!$G$7,0,10*ROW('Sanitation Data'!G88))),DF94="",ISNUMBER(OFFSET('Sanitation Data'!$G$7,0,10*ROW('Sanitation Data'!G88)))),OFFSET('Sanitation Data'!$G$7,0,10*ROW('Sanitation Data'!G88)),NA())))</f>
        <v>#N/A</v>
      </c>
      <c r="AR94" s="134" t="e">
        <f ca="1">+IF(AND(ISNUMBER(OFFSET('Sanitation Data'!$G$11,0,10*ROW('Sanitation Data'!G88))),DG94="Yes"),OFFSET('Sanitation Data'!$G$11,0,10*ROW('Sanitation Data'!G88)),IF(AND(ISNUMBER(OFFSET('Sanitation Data'!$G$11,0,10*ROW('Sanitation Data'!G88))),DG94="No",ISNUMBER(OFFSET('Sanitation Data'!$G$11,0,10*ROW('Sanitation Data'!G88)))),CONCATENATE("[",ROUND(OFFSET('Sanitation Data'!$G$11,0,10*ROW('Sanitation Data'!G88)),0),"]"),IF(AND(ISNUMBER(OFFSET('Sanitation Data'!$G$11,0,10*ROW('Sanitation Data'!G88))),DG94="",ISNUMBER(OFFSET('Sanitation Data'!$G$11,0,10*ROW('Sanitation Data'!G88)))),OFFSET('Sanitation Data'!$G$11,0,10*ROW('Sanitation Data'!G88)),NA())))</f>
        <v>#N/A</v>
      </c>
      <c r="AS94" s="134" t="e">
        <f ca="1">+IF(AND(ISNUMBER(OFFSET('Sanitation Data'!$G$12,0,10*ROW('Sanitation Data'!G88))),DH94="Yes"),OFFSET('Sanitation Data'!$G$12,0,10*ROW('Sanitation Data'!G88)),IF(AND(ISNUMBER(OFFSET('Sanitation Data'!$G$12,0,10*ROW('Sanitation Data'!G88))),DH94="No",ISNUMBER(OFFSET('Sanitation Data'!$G$12,0,10*ROW('Sanitation Data'!G88)))),CONCATENATE("[",ROUND(OFFSET('Sanitation Data'!$G$12,0,10*ROW('Sanitation Data'!G88)),0),"]"),IF(AND(ISNUMBER(OFFSET('Sanitation Data'!$G$12,0,10*ROW('Sanitation Data'!G88))),DH94="",ISNUMBER(OFFSET('Sanitation Data'!$G$12,0,10*ROW('Sanitation Data'!G88)))),OFFSET('Sanitation Data'!$G$12,0,10*ROW('Sanitation Data'!G88)),NA())))</f>
        <v>#N/A</v>
      </c>
      <c r="AT94" s="134" t="e">
        <f ca="1">+IF(AND(ISNUMBER(OFFSET('Sanitation Data'!$G$13,0,10*ROW('Sanitation Data'!G88))),DI94="Yes"),OFFSET('Sanitation Data'!$G$13,0,10*ROW('Sanitation Data'!G88)),IF(AND(ISNUMBER(OFFSET('Sanitation Data'!$G$13,0,10*ROW('Sanitation Data'!G88))),DI94="No",ISNUMBER(OFFSET('Sanitation Data'!$G$13,0,10*ROW('Sanitation Data'!G88)))),CONCATENATE("[",ROUND(OFFSET('Sanitation Data'!$G$13,0,10*ROW('Sanitation Data'!G88)),0),"]"),IF(AND(ISNUMBER(OFFSET('Sanitation Data'!$G$13,0,10*ROW('Sanitation Data'!G88))),DI94="",ISNUMBER(OFFSET('Sanitation Data'!$G$13,0,10*ROW('Sanitation Data'!G88)))),OFFSET('Sanitation Data'!$G$13,0,10*ROW('Sanitation Data'!G88)),NA())))</f>
        <v>#N/A</v>
      </c>
      <c r="AU94" s="134" t="e">
        <f ca="1">+IF(AND(ISNUMBER(OFFSET('Sanitation Data'!$H$5,0,10*ROW('Sanitation Data'!H88))),DJ94="Yes"),100-OFFSET('Sanitation Data'!$H$5,0,10*ROW('Sanitation Data'!H88)),IF(AND(ISNUMBER(OFFSET('Sanitation Data'!$H$5,0,10*ROW('Sanitation Data'!H88))),DJ94="No",ISNUMBER(OFFSET('Sanitation Data'!$H$5,0,10*ROW('Sanitation Data'!H88)))),CONCATENATE("[",ROUND(100-OFFSET('Sanitation Data'!$H$5,0,10*ROW('Sanitation Data'!H88)),0),"]"),IF(AND(ISNUMBER(OFFSET('Sanitation Data'!$H$5,0,10*ROW('Sanitation Data'!H88))),DJ94="",ISNUMBER(OFFSET('Sanitation Data'!$H$5,0,10*ROW('Sanitation Data'!H88)))),100-OFFSET('Sanitation Data'!$H$5,0,10*ROW('Sanitation Data'!H88)),NA())))</f>
        <v>#N/A</v>
      </c>
      <c r="AV94" s="134" t="e">
        <f ca="1">+IF(AND(ISNUMBER(OFFSET('Sanitation Data'!$H$7,0,10*ROW('Sanitation Data'!H88))),DK94="Yes"),OFFSET('Sanitation Data'!$H$7,0,10*ROW('Sanitation Data'!H88)),IF(AND(ISNUMBER(OFFSET('Sanitation Data'!$H$7,0,10*ROW('Sanitation Data'!H88))),DK94="No",ISNUMBER(OFFSET('Sanitation Data'!$H$7,0,10*ROW('Sanitation Data'!H88)))),CONCATENATE("[",ROUND(OFFSET('Sanitation Data'!$H$7,0,10*ROW('Sanitation Data'!H88)),0),"]"),IF(AND(ISNUMBER(OFFSET('Sanitation Data'!$H$7,0,10*ROW('Sanitation Data'!H88))),DK94="",ISNUMBER(OFFSET('Sanitation Data'!$H$7,0,10*ROW('Sanitation Data'!H88)))),OFFSET('Sanitation Data'!$H$7,0,10*ROW('Sanitation Data'!H88)),NA())))</f>
        <v>#N/A</v>
      </c>
      <c r="AW94" s="134" t="e">
        <f ca="1">+IF(AND(ISNUMBER(OFFSET('Sanitation Data'!$H$11,0,10*ROW('Sanitation Data'!H88))),DL94="Yes"),OFFSET('Sanitation Data'!$H$11,0,10*ROW('Sanitation Data'!H88)),IF(AND(ISNUMBER(OFFSET('Sanitation Data'!$H$11,0,10*ROW('Sanitation Data'!H88))),DL94="No",ISNUMBER(OFFSET('Sanitation Data'!$H$11,0,10*ROW('Sanitation Data'!H88)))),CONCATENATE("[",ROUND(OFFSET('Sanitation Data'!$H$11,0,10*ROW('Sanitation Data'!H88)),0),"]"),IF(AND(ISNUMBER(OFFSET('Sanitation Data'!$H$11,0,10*ROW('Sanitation Data'!H88))),DL94="",ISNUMBER(OFFSET('Sanitation Data'!$H$11,0,10*ROW('Sanitation Data'!H88)))),OFFSET('Sanitation Data'!$H$11,0,10*ROW('Sanitation Data'!H88)),NA())))</f>
        <v>#N/A</v>
      </c>
      <c r="AX94" s="134" t="e">
        <f ca="1">+IF(AND(ISNUMBER(OFFSET('Sanitation Data'!$H$12,0,10*ROW('Sanitation Data'!H88))),DM94="Yes"),OFFSET('Sanitation Data'!$H$12,0,10*ROW('Sanitation Data'!H88)),IF(AND(ISNUMBER(OFFSET('Sanitation Data'!$H$12,0,10*ROW('Sanitation Data'!H88))),DM94="No",ISNUMBER(OFFSET('Sanitation Data'!$H$12,0,10*ROW('Sanitation Data'!H88)))),CONCATENATE("[",ROUND(OFFSET('Sanitation Data'!$H$12,0,10*ROW('Sanitation Data'!H88)),0),"]"),IF(AND(ISNUMBER(OFFSET('Sanitation Data'!$H$12,0,10*ROW('Sanitation Data'!H88))),DM94="",ISNUMBER(OFFSET('Sanitation Data'!$H$12,0,10*ROW('Sanitation Data'!H88)))),OFFSET('Sanitation Data'!$H$12,0,10*ROW('Sanitation Data'!H88)),NA())))</f>
        <v>#N/A</v>
      </c>
      <c r="AY94" s="134" t="e">
        <f ca="1">+IF(AND(ISNUMBER(OFFSET('Sanitation Data'!$H$13,0,10*ROW('Sanitation Data'!H88))),DN94="Yes"),OFFSET('Sanitation Data'!$H$13,0,10*ROW('Sanitation Data'!H88)),IF(AND(ISNUMBER(OFFSET('Sanitation Data'!$H$13,0,10*ROW('Sanitation Data'!H88))),DN94="No",ISNUMBER(OFFSET('Sanitation Data'!$H$13,0,10*ROW('Sanitation Data'!H88)))),CONCATENATE("[",ROUND(OFFSET('Sanitation Data'!$H$13,0,10*ROW('Sanitation Data'!H88)),0),"]"),IF(AND(ISNUMBER(OFFSET('Sanitation Data'!$H$13,0,10*ROW('Sanitation Data'!H88))),DN94="",ISNUMBER(OFFSET('Sanitation Data'!$H$13,0,10*ROW('Sanitation Data'!H88)))),OFFSET('Sanitation Data'!$H$13,0,10*ROW('Sanitation Data'!H88)),NA())))</f>
        <v>#N/A</v>
      </c>
      <c r="AZ94" s="135" t="e">
        <f ca="1">+IF(AND(ISNUMBER(OFFSET('Hygiene Data'!$C$6,0,10*ROW('Hygiene Data'!C88))),DO94="Yes"),OFFSET('Hygiene Data'!$C$6,0,10*ROW('Hygiene Data'!C88)),IF(AND(ISNUMBER(OFFSET('Hygiene Data'!$C$6,0,10*ROW('Hygiene Data'!C88))),DO94="No",ISNUMBER(OFFSET('Hygiene Data'!$C$6,0,10*ROW('Hygiene Data'!C88)))),CONCATENATE("[",ROUND(OFFSET('Hygiene Data'!$C$6,0,10*ROW('Hygiene Data'!C88)),0),"]"),IF(AND(ISNUMBER(OFFSET('Hygiene Data'!$C$6,0,10*ROW('Hygiene Data'!C88))),DO94="",ISNUMBER(OFFSET('Hygiene Data'!$C$6,0,10*ROW('Hygiene Data'!C88)))),OFFSET('Hygiene Data'!$C$6,0,10*ROW('Hygiene Data'!C88)),NA())))</f>
        <v>#N/A</v>
      </c>
      <c r="BA94" s="135" t="e">
        <f ca="1">+IF(AND(ISNUMBER(OFFSET('Hygiene Data'!$C$8,0,10*ROW('Hygiene Data'!C88))),DP94="Yes"),OFFSET('Hygiene Data'!$C$8,0,10*ROW('Hygiene Data'!C88)),IF(AND(ISNUMBER(OFFSET('Hygiene Data'!$C$8,0,10*ROW('Hygiene Data'!C88))),DP94="No",ISNUMBER(OFFSET('Hygiene Data'!$C$8,0,10*ROW('Hygiene Data'!C88)))),CONCATENATE("[",ROUND(OFFSET('Hygiene Data'!$C$8,0,10*ROW('Hygiene Data'!C88)),0),"]"),IF(AND(ISNUMBER(OFFSET('Hygiene Data'!$C$8,0,10*ROW('Hygiene Data'!C88))),DP94="",ISNUMBER(OFFSET('Hygiene Data'!$C$8,0,10*ROW('Hygiene Data'!C88)))),OFFSET('Hygiene Data'!$C$8,0,10*ROW('Hygiene Data'!C88)),NA())))</f>
        <v>#N/A</v>
      </c>
      <c r="BB94" s="135" t="e">
        <f ca="1">+IF(AND(ISNUMBER(OFFSET('Hygiene Data'!$C$10,0,10*ROW('Hygiene Data'!C88))),DQ94="Yes"),OFFSET('Hygiene Data'!$C$10,0,10*ROW('Hygiene Data'!C88)),IF(AND(ISNUMBER(OFFSET('Hygiene Data'!$C$10,0,10*ROW('Hygiene Data'!C88))),DQ94="No",ISNUMBER(OFFSET('Hygiene Data'!$C$10,0,10*ROW('Hygiene Data'!C88)))),CONCATENATE("[",ROUND(OFFSET('Hygiene Data'!$C$10,0,10*ROW('Hygiene Data'!C88)),0),"]"),IF(AND(ISNUMBER(OFFSET('Hygiene Data'!$C$10,0,10*ROW('Hygiene Data'!C88))),DQ94="",ISNUMBER(OFFSET('Hygiene Data'!$C$10,0,10*ROW('Hygiene Data'!C88)))),OFFSET('Hygiene Data'!$C$10,0,10*ROW('Hygiene Data'!C88)),NA())))</f>
        <v>#N/A</v>
      </c>
      <c r="BC94" s="135" t="e">
        <f ca="1">+IF(AND(ISNUMBER(OFFSET('Hygiene Data'!$D$6,0,10*ROW('Hygiene Data'!D88))),DR94="Yes"),OFFSET('Hygiene Data'!$D$6,0,10*ROW('Hygiene Data'!D88)),IF(AND(ISNUMBER(OFFSET('Hygiene Data'!$D$6,0,10*ROW('Hygiene Data'!D88))),DR94="No",ISNUMBER(OFFSET('Hygiene Data'!$D$6,0,10*ROW('Hygiene Data'!D88)))),CONCATENATE("[",ROUND(OFFSET('Hygiene Data'!$D$6,0,10*ROW('Hygiene Data'!D88)),0),"]"),IF(AND(ISNUMBER(OFFSET('Hygiene Data'!$D$6,0,10*ROW('Hygiene Data'!D88))),DR94="",ISNUMBER(OFFSET('Hygiene Data'!$D$6,0,10*ROW('Hygiene Data'!D88)))),OFFSET('Hygiene Data'!$D$6,0,10*ROW('Hygiene Data'!D88)),NA())))</f>
        <v>#N/A</v>
      </c>
      <c r="BD94" s="135" t="e">
        <f ca="1">+IF(AND(ISNUMBER(OFFSET('Hygiene Data'!$D$8,0,10*ROW('Hygiene Data'!D88))),DS94="Yes"),OFFSET('Hygiene Data'!$D$8,0,10*ROW('Hygiene Data'!D88)),IF(AND(ISNUMBER(OFFSET('Hygiene Data'!$D$8,0,10*ROW('Hygiene Data'!D88))),DS94="No",ISNUMBER(OFFSET('Hygiene Data'!$D$8,0,10*ROW('Hygiene Data'!D88)))),CONCATENATE("[",ROUND(OFFSET('Hygiene Data'!$D$8,0,10*ROW('Hygiene Data'!D88)),0),"]"),IF(AND(ISNUMBER(OFFSET('Hygiene Data'!$D$8,0,10*ROW('Hygiene Data'!D88))),DS94="",ISNUMBER(OFFSET('Hygiene Data'!$D$8,0,10*ROW('Hygiene Data'!D88)))),OFFSET('Hygiene Data'!$D$8,0,10*ROW('Hygiene Data'!D88)),NA())))</f>
        <v>#N/A</v>
      </c>
      <c r="BE94" s="135" t="e">
        <f ca="1">+IF(AND(ISNUMBER(OFFSET('Hygiene Data'!$D$10,0,10*ROW('Hygiene Data'!D88))),DT94="Yes"),OFFSET('Hygiene Data'!$D$10,0,10*ROW('Hygiene Data'!D88)),IF(AND(ISNUMBER(OFFSET('Hygiene Data'!$D$10,0,10*ROW('Hygiene Data'!D88))),DT94="No",ISNUMBER(OFFSET('Hygiene Data'!$D$10,0,10*ROW('Hygiene Data'!D88)))),CONCATENATE("[",ROUND(OFFSET('Hygiene Data'!$D$10,0,10*ROW('Hygiene Data'!D88)),0),"]"),IF(AND(ISNUMBER(OFFSET('Hygiene Data'!$D$10,0,10*ROW('Hygiene Data'!D88))),DT94="",ISNUMBER(OFFSET('Hygiene Data'!$D$10,0,10*ROW('Hygiene Data'!D88)))),OFFSET('Hygiene Data'!$D$10,0,10*ROW('Hygiene Data'!D88)),NA())))</f>
        <v>#N/A</v>
      </c>
      <c r="BF94" s="135" t="e">
        <f ca="1">+IF(AND(ISNUMBER(OFFSET('Hygiene Data'!$E$6,0,10*ROW('Hygiene Data'!E88))),DU94="Yes"),OFFSET('Hygiene Data'!$E$6,0,10*ROW('Hygiene Data'!E88)),IF(AND(ISNUMBER(OFFSET('Hygiene Data'!$E$6,0,10*ROW('Hygiene Data'!E88))),DU94="No",ISNUMBER(OFFSET('Hygiene Data'!$E$6,0,10*ROW('Hygiene Data'!E88)))),CONCATENATE("[",ROUND(OFFSET('Hygiene Data'!$E$6,0,10*ROW('Hygiene Data'!E88)),0),"]"),IF(AND(ISNUMBER(OFFSET('Hygiene Data'!$E$6,0,10*ROW('Hygiene Data'!E88))),DU94="",ISNUMBER(OFFSET('Hygiene Data'!$E$6,0,10*ROW('Hygiene Data'!E88)))),OFFSET('Hygiene Data'!$E$6,0,10*ROW('Hygiene Data'!E88)),NA())))</f>
        <v>#N/A</v>
      </c>
      <c r="BG94" s="135" t="e">
        <f ca="1">+IF(AND(ISNUMBER(OFFSET('Hygiene Data'!$E$8,0,10*ROW('Hygiene Data'!E88))),DV94="Yes"),OFFSET('Hygiene Data'!$E$8,0,10*ROW('Hygiene Data'!E88)),IF(AND(ISNUMBER(OFFSET('Hygiene Data'!$E$8,0,10*ROW('Hygiene Data'!E88))),DV94="No",ISNUMBER(OFFSET('Hygiene Data'!$E$8,0,10*ROW('Hygiene Data'!E88)))),CONCATENATE("[",ROUND(OFFSET('Hygiene Data'!$E$8,0,10*ROW('Hygiene Data'!E88)),0),"]"),IF(AND(ISNUMBER(OFFSET('Hygiene Data'!$E$8,0,10*ROW('Hygiene Data'!E88))),DV94="",ISNUMBER(OFFSET('Hygiene Data'!$E$8,0,10*ROW('Hygiene Data'!E88)))),OFFSET('Hygiene Data'!$E$8,0,10*ROW('Hygiene Data'!E88)),NA())))</f>
        <v>#N/A</v>
      </c>
      <c r="BH94" s="135" t="e">
        <f ca="1">+IF(AND(ISNUMBER(OFFSET('Hygiene Data'!$E$10,0,10*ROW('Hygiene Data'!E88))),DW94="Yes"),OFFSET('Hygiene Data'!$E$10,0,10*ROW('Hygiene Data'!E88)),IF(AND(ISNUMBER(OFFSET('Hygiene Data'!$E$10,0,10*ROW('Hygiene Data'!E88))),DW94="No",ISNUMBER(OFFSET('Hygiene Data'!$E$10,0,10*ROW('Hygiene Data'!E88)))),CONCATENATE("[",ROUND(OFFSET('Hygiene Data'!$E$10,0,10*ROW('Hygiene Data'!E88)),0),"]"),IF(AND(ISNUMBER(OFFSET('Hygiene Data'!$E$10,0,10*ROW('Hygiene Data'!E88))),DW94="",ISNUMBER(OFFSET('Hygiene Data'!$E$10,0,10*ROW('Hygiene Data'!E88)))),OFFSET('Hygiene Data'!$E$10,0,10*ROW('Hygiene Data'!E88)),NA())))</f>
        <v>#N/A</v>
      </c>
      <c r="BI94" s="135" t="e">
        <f ca="1">+IF(AND(ISNUMBER(OFFSET('Hygiene Data'!$F$6,0,10*ROW('Hygiene Data'!F88))),DX94="Yes"),OFFSET('Hygiene Data'!$F$6,0,10*ROW('Hygiene Data'!F88)),IF(AND(ISNUMBER(OFFSET('Hygiene Data'!$F$6,0,10*ROW('Hygiene Data'!F88))),DX94="No",ISNUMBER(OFFSET('Hygiene Data'!$F$6,0,10*ROW('Hygiene Data'!F88)))),CONCATENATE("[",ROUND(OFFSET('Hygiene Data'!$F$6,0,10*ROW('Hygiene Data'!F88)),0),"]"),IF(AND(ISNUMBER(OFFSET('Hygiene Data'!$F$6,0,10*ROW('Hygiene Data'!F88))),DX94="",ISNUMBER(OFFSET('Hygiene Data'!$F$6,0,10*ROW('Hygiene Data'!F88)))),OFFSET('Hygiene Data'!$F$6,0,10*ROW('Hygiene Data'!F88)),NA())))</f>
        <v>#N/A</v>
      </c>
      <c r="BJ94" s="135" t="e">
        <f ca="1">+IF(AND(ISNUMBER(OFFSET('Hygiene Data'!$F$8,0,10*ROW('Hygiene Data'!F88))),DY94="Yes"),OFFSET('Hygiene Data'!$F$8,0,10*ROW('Hygiene Data'!F88)),IF(AND(ISNUMBER(OFFSET('Hygiene Data'!$F$8,0,10*ROW('Hygiene Data'!F88))),DY94="No",ISNUMBER(OFFSET('Hygiene Data'!$F$8,0,10*ROW('Hygiene Data'!F88)))),CONCATENATE("[",ROUND(OFFSET('Hygiene Data'!$F$8,0,10*ROW('Hygiene Data'!F88)),0),"]"),IF(AND(ISNUMBER(OFFSET('Hygiene Data'!$F$8,0,10*ROW('Hygiene Data'!F88))),DY94="",ISNUMBER(OFFSET('Hygiene Data'!$F$8,0,10*ROW('Hygiene Data'!F88)))),OFFSET('Hygiene Data'!$F$8,0,10*ROW('Hygiene Data'!F88)),NA())))</f>
        <v>#N/A</v>
      </c>
      <c r="BK94" s="135" t="e">
        <f ca="1">+IF(AND(ISNUMBER(OFFSET('Hygiene Data'!$F$10,0,10*ROW('Hygiene Data'!F88))),DZ94="Yes"),OFFSET('Hygiene Data'!$F$10,0,10*ROW('Hygiene Data'!F88)),IF(AND(ISNUMBER(OFFSET('Hygiene Data'!$F$10,0,10*ROW('Hygiene Data'!F88))),DZ94="No",ISNUMBER(OFFSET('Hygiene Data'!$F$10,0,10*ROW('Hygiene Data'!F88)))),CONCATENATE("[",ROUND(OFFSET('Hygiene Data'!$F$10,0,10*ROW('Hygiene Data'!F88)),0),"]"),IF(AND(ISNUMBER(OFFSET('Hygiene Data'!$F$10,0,10*ROW('Hygiene Data'!F88))),DZ94="",ISNUMBER(OFFSET('Hygiene Data'!$F$10,0,10*ROW('Hygiene Data'!F88)))),OFFSET('Hygiene Data'!$F$10,0,10*ROW('Hygiene Data'!F88)),NA())))</f>
        <v>#N/A</v>
      </c>
      <c r="BL94" s="135" t="e">
        <f ca="1">+IF(AND(ISNUMBER(OFFSET('Hygiene Data'!$G$6,0,10*ROW('Hygiene Data'!G88))),EA94="Yes"),OFFSET('Hygiene Data'!$G$6,0,10*ROW('Hygiene Data'!G88)),IF(AND(ISNUMBER(OFFSET('Hygiene Data'!$G$6,0,10*ROW('Hygiene Data'!G88))),EA94="No",ISNUMBER(OFFSET('Hygiene Data'!$G$6,0,10*ROW('Hygiene Data'!G88)))),CONCATENATE("[",ROUND(OFFSET('Hygiene Data'!$G$6,0,10*ROW('Hygiene Data'!G88)),0),"]"),IF(AND(ISNUMBER(OFFSET('Hygiene Data'!$G$6,0,10*ROW('Hygiene Data'!G88))),EA94="",ISNUMBER(OFFSET('Hygiene Data'!$G$6,0,10*ROW('Hygiene Data'!G88)))),OFFSET('Hygiene Data'!$G$6,0,10*ROW('Hygiene Data'!G88)),NA())))</f>
        <v>#N/A</v>
      </c>
      <c r="BM94" s="135" t="e">
        <f ca="1">+IF(AND(ISNUMBER(OFFSET('Hygiene Data'!$G$8,0,10*ROW('Hygiene Data'!G88))),EB94="Yes"),OFFSET('Hygiene Data'!$G$8,0,10*ROW('Hygiene Data'!G88)),IF(AND(ISNUMBER(OFFSET('Hygiene Data'!$G$8,0,10*ROW('Hygiene Data'!G88))),EB94="No",ISNUMBER(OFFSET('Hygiene Data'!$G$8,0,10*ROW('Hygiene Data'!G88)))),CONCATENATE("[",ROUND(OFFSET('Hygiene Data'!$G$8,0,10*ROW('Hygiene Data'!G88)),0),"]"),IF(AND(ISNUMBER(OFFSET('Hygiene Data'!$G$8,0,10*ROW('Hygiene Data'!G88))),EB94="",ISNUMBER(OFFSET('Hygiene Data'!$G$8,0,10*ROW('Hygiene Data'!G88)))),OFFSET('Hygiene Data'!$G$8,0,10*ROW('Hygiene Data'!G88)),NA())))</f>
        <v>#N/A</v>
      </c>
      <c r="BN94" s="135" t="e">
        <f ca="1">+IF(AND(ISNUMBER(OFFSET('Hygiene Data'!$G$10,0,10*ROW('Hygiene Data'!G88))),EC94="Yes"),OFFSET('Hygiene Data'!$G$10,0,10*ROW('Hygiene Data'!G88)),IF(AND(ISNUMBER(OFFSET('Hygiene Data'!$G$10,0,10*ROW('Hygiene Data'!G88))),EC94="No",ISNUMBER(OFFSET('Hygiene Data'!$G$10,0,10*ROW('Hygiene Data'!G88)))),CONCATENATE("[",ROUND(OFFSET('Hygiene Data'!$G$10,0,10*ROW('Hygiene Data'!G88)),0),"]"),IF(AND(ISNUMBER(OFFSET('Hygiene Data'!$G$10,0,10*ROW('Hygiene Data'!G88))),EC94="",ISNUMBER(OFFSET('Hygiene Data'!$G$10,0,10*ROW('Hygiene Data'!G88)))),OFFSET('Hygiene Data'!$G$10,0,10*ROW('Hygiene Data'!G88)),NA())))</f>
        <v>#N/A</v>
      </c>
      <c r="BO94" s="135" t="e">
        <f ca="1">+IF(AND(ISNUMBER(OFFSET('Hygiene Data'!$H$6,0,10*ROW('Hygiene Data'!H88))),ED94="Yes"),OFFSET('Hygiene Data'!$H$6,0,10*ROW('Hygiene Data'!H88)),IF(AND(ISNUMBER(OFFSET('Hygiene Data'!$H$6,0,10*ROW('Hygiene Data'!H88))),ED94="No",ISNUMBER(OFFSET('Hygiene Data'!$H$6,0,10*ROW('Hygiene Data'!H88)))),CONCATENATE("[",ROUND(OFFSET('Hygiene Data'!$H$6,0,10*ROW('Hygiene Data'!H88)),0),"]"),IF(AND(ISNUMBER(OFFSET('Hygiene Data'!$H$6,0,10*ROW('Hygiene Data'!H88))),ED94="",ISNUMBER(OFFSET('Hygiene Data'!$H$6,0,10*ROW('Hygiene Data'!H88)))),OFFSET('Hygiene Data'!$H$6,0,10*ROW('Hygiene Data'!H88)),NA())))</f>
        <v>#N/A</v>
      </c>
      <c r="BP94" s="135" t="e">
        <f ca="1">+IF(AND(ISNUMBER(OFFSET('Hygiene Data'!$H$8,0,10*ROW('Hygiene Data'!H88))),EE94="Yes"),OFFSET('Hygiene Data'!$H$8,0,10*ROW('Hygiene Data'!H88)),IF(AND(ISNUMBER(OFFSET('Hygiene Data'!$H$8,0,10*ROW('Hygiene Data'!H88))),EE94="No",ISNUMBER(OFFSET('Hygiene Data'!$H$8,0,10*ROW('Hygiene Data'!H88)))),CONCATENATE("[",ROUND(OFFSET('Hygiene Data'!$H$8,0,10*ROW('Hygiene Data'!H88)),0),"]"),IF(AND(ISNUMBER(OFFSET('Hygiene Data'!$H$8,0,10*ROW('Hygiene Data'!H88))),EE94="",ISNUMBER(OFFSET('Hygiene Data'!$H$8,0,10*ROW('Hygiene Data'!H88)))),OFFSET('Hygiene Data'!$H$8,0,10*ROW('Hygiene Data'!H88)),NA())))</f>
        <v>#N/A</v>
      </c>
      <c r="BQ94" s="135" t="e">
        <f ca="1">+IF(AND(ISNUMBER(OFFSET('Hygiene Data'!$H$10,0,10*ROW('Hygiene Data'!H88))),EF94="Yes"),OFFSET('Hygiene Data'!$H$10,0,10*ROW('Hygiene Data'!H88)),IF(AND(ISNUMBER(OFFSET('Hygiene Data'!$H$10,0,10*ROW('Hygiene Data'!H88))),EF94="No",ISNUMBER(OFFSET('Hygiene Data'!$H$10,0,10*ROW('Hygiene Data'!H88)))),CONCATENATE("[",ROUND(OFFSET('Hygiene Data'!$H$10,0,10*ROW('Hygiene Data'!H88)),0),"]"),IF(AND(ISNUMBER(OFFSET('Hygiene Data'!$H$10,0,10*ROW('Hygiene Data'!H88))),EF94="",ISNUMBER(OFFSET('Hygiene Data'!$H$10,0,10*ROW('Hygiene Data'!H88)))),OFFSET('Hygiene Data'!$H$10,0,10*ROW('Hygiene Data'!H88)),NA())))</f>
        <v>#N/A</v>
      </c>
      <c r="BS94" s="34" t="str">
        <f ca="1">+IF(OFFSET('Water Data'!$C$28,0,10*ROW('Water Data'!C88))="","",OFFSET('Water Data'!$C$28,0,10*ROW('Water Data'!C88)))</f>
        <v/>
      </c>
      <c r="BT94" s="34" t="str">
        <f ca="1">+IF(OFFSET('Water Data'!$C$29,0,10*ROW('Water Data'!C88))="","",OFFSET('Water Data'!$C$29,0,10*ROW('Water Data'!C88)))</f>
        <v/>
      </c>
      <c r="BU94" s="34" t="str">
        <f ca="1">+IF(OFFSET('Water Data'!$C$30,0,10*ROW('Water Data'!C88))="","",OFFSET('Water Data'!$C$30,0,10*ROW('Water Data'!C88)))</f>
        <v/>
      </c>
      <c r="BV94" s="34" t="str">
        <f ca="1">+IF(OFFSET('Water Data'!$D$28,0,10*ROW('Water Data'!D88))="","",OFFSET('Water Data'!$D$28,0,10*ROW('Water Data'!D88)))</f>
        <v/>
      </c>
      <c r="BW94" s="34" t="str">
        <f ca="1">+IF(OFFSET('Water Data'!$D$29,0,10*ROW('Water Data'!D88))="","",OFFSET('Water Data'!$D$29,0,10*ROW('Water Data'!D88)))</f>
        <v/>
      </c>
      <c r="BX94" s="34" t="str">
        <f ca="1">+IF(OFFSET('Water Data'!$D$30,0,10*ROW('Water Data'!D88))="","",OFFSET('Water Data'!$D$30,0,10*ROW('Water Data'!D88)))</f>
        <v/>
      </c>
      <c r="BY94" s="34" t="str">
        <f ca="1">+IF(OFFSET('Water Data'!$E$28,0,10*ROW('Water Data'!E88))="","",OFFSET('Water Data'!$E$28,0,10*ROW('Water Data'!E88)))</f>
        <v/>
      </c>
      <c r="BZ94" s="34" t="str">
        <f ca="1">+IF(OFFSET('Water Data'!$E$29,0,10*ROW('Water Data'!E88))="","",OFFSET('Water Data'!$E$29,0,10*ROW('Water Data'!E88)))</f>
        <v/>
      </c>
      <c r="CA94" s="34" t="str">
        <f ca="1">+IF(OFFSET('Water Data'!$E$30,0,10*ROW('Water Data'!E88))="","",OFFSET('Water Data'!$E$30,0,10*ROW('Water Data'!E88)))</f>
        <v/>
      </c>
      <c r="CB94" s="34" t="str">
        <f ca="1">+IF(OFFSET('Water Data'!$F$28,0,10*ROW('Water Data'!F88))="","",OFFSET('Water Data'!$F$28,0,10*ROW('Water Data'!F88)))</f>
        <v/>
      </c>
      <c r="CC94" s="34" t="str">
        <f ca="1">+IF(OFFSET('Water Data'!$F$29,0,10*ROW('Water Data'!F88))="","",OFFSET('Water Data'!$F$29,0,10*ROW('Water Data'!F88)))</f>
        <v/>
      </c>
      <c r="CD94" s="34" t="str">
        <f ca="1">+IF(OFFSET('Water Data'!$F$30,0,10*ROW('Water Data'!F88))="","",OFFSET('Water Data'!$F$30,0,10*ROW('Water Data'!F88)))</f>
        <v/>
      </c>
      <c r="CE94" s="34" t="str">
        <f ca="1">+IF(OFFSET('Water Data'!$G$28,0,10*ROW('Water Data'!G88))="","",OFFSET('Water Data'!$G$28,0,10*ROW('Water Data'!G88)))</f>
        <v/>
      </c>
      <c r="CF94" s="34" t="str">
        <f ca="1">+IF(OFFSET('Water Data'!$G$29,0,10*ROW('Water Data'!G88))="","",OFFSET('Water Data'!$G$29,0,10*ROW('Water Data'!G88)))</f>
        <v/>
      </c>
      <c r="CG94" s="34" t="str">
        <f ca="1">+IF(OFFSET('Water Data'!$G$30,0,10*ROW('Water Data'!G88))="","",OFFSET('Water Data'!$G$30,0,10*ROW('Water Data'!G88)))</f>
        <v/>
      </c>
      <c r="CH94" s="34" t="str">
        <f ca="1">+IF(OFFSET('Water Data'!$H$28,0,10*ROW('Water Data'!H88))="","",OFFSET('Water Data'!$H$28,0,10*ROW('Water Data'!H88)))</f>
        <v/>
      </c>
      <c r="CI94" s="34" t="str">
        <f ca="1">+IF(OFFSET('Water Data'!$H$29,0,10*ROW('Water Data'!H88))="","",OFFSET('Water Data'!$H$29,0,10*ROW('Water Data'!H88)))</f>
        <v/>
      </c>
      <c r="CJ94" s="34" t="str">
        <f ca="1">+IF(OFFSET('Water Data'!$H$30,0,10*ROW('Water Data'!H88))="","",OFFSET('Water Data'!$H$30,0,10*ROW('Water Data'!H88)))</f>
        <v/>
      </c>
      <c r="CK94" s="34" t="str">
        <f ca="1">+IF(OFFSET('Sanitation Data'!$C$29,0,10*ROW('Sanitation Data'!C88))="","",OFFSET('Sanitation Data'!$C$29,0,10*ROW('Sanitation Data'!C88)))</f>
        <v/>
      </c>
      <c r="CL94" s="34" t="str">
        <f ca="1">+IF(OFFSET('Sanitation Data'!$C$30,0,10*ROW('Sanitation Data'!C88))="","",OFFSET('Sanitation Data'!$C$30,0,10*ROW('Sanitation Data'!C88)))</f>
        <v/>
      </c>
      <c r="CM94" s="34" t="str">
        <f ca="1">+IF(OFFSET('Sanitation Data'!$C$31,0,10*ROW('Sanitation Data'!C88))="","",OFFSET('Sanitation Data'!$C$31,0,10*ROW('Sanitation Data'!C88)))</f>
        <v/>
      </c>
      <c r="CN94" s="34" t="str">
        <f ca="1">+IF(OFFSET('Sanitation Data'!$C$32,0,10*ROW('Sanitation Data'!C88))="","",OFFSET('Sanitation Data'!$C$32,0,10*ROW('Sanitation Data'!C88)))</f>
        <v/>
      </c>
      <c r="CO94" s="34" t="str">
        <f ca="1">+IF(OFFSET('Sanitation Data'!$C$33,0,10*ROW('Sanitation Data'!C88))="","",OFFSET('Sanitation Data'!$C$33,0,10*ROW('Sanitation Data'!C88)))</f>
        <v/>
      </c>
      <c r="CP94" s="34" t="str">
        <f ca="1">+IF(OFFSET('Sanitation Data'!$D$29,0,10*ROW('Sanitation Data'!D88))="","",OFFSET('Sanitation Data'!$D$29,0,10*ROW('Sanitation Data'!D88)))</f>
        <v/>
      </c>
      <c r="CQ94" s="34" t="str">
        <f ca="1">+IF(OFFSET('Sanitation Data'!$D$30,0,10*ROW('Sanitation Data'!D88))="","",OFFSET('Sanitation Data'!$D$30,0,10*ROW('Sanitation Data'!D88)))</f>
        <v/>
      </c>
      <c r="CR94" s="34" t="str">
        <f ca="1">+IF(OFFSET('Sanitation Data'!$D$31,0,10*ROW('Sanitation Data'!D88))="","",OFFSET('Sanitation Data'!$D$31,0,10*ROW('Sanitation Data'!D88)))</f>
        <v/>
      </c>
      <c r="CS94" s="34" t="str">
        <f ca="1">+IF(OFFSET('Sanitation Data'!$D$32,0,10*ROW('Sanitation Data'!D88))="","",OFFSET('Sanitation Data'!$D$32,0,10*ROW('Sanitation Data'!D88)))</f>
        <v/>
      </c>
      <c r="CT94" s="34" t="str">
        <f ca="1">+IF(OFFSET('Sanitation Data'!$D$33,0,10*ROW('Sanitation Data'!D88))="","",OFFSET('Sanitation Data'!$D$33,0,10*ROW('Sanitation Data'!D88)))</f>
        <v/>
      </c>
      <c r="CU94" s="34" t="str">
        <f ca="1">+IF(OFFSET('Sanitation Data'!$E$29,0,10*ROW('Sanitation Data'!E88))="","",OFFSET('Sanitation Data'!$E$29,0,10*ROW('Sanitation Data'!E88)))</f>
        <v/>
      </c>
      <c r="CV94" s="34" t="str">
        <f ca="1">+IF(OFFSET('Sanitation Data'!$E$30,0,10*ROW('Sanitation Data'!E88))="","",OFFSET('Sanitation Data'!$E$30,0,10*ROW('Sanitation Data'!E88)))</f>
        <v/>
      </c>
      <c r="CW94" s="34" t="str">
        <f ca="1">+IF(OFFSET('Sanitation Data'!$E$31,0,10*ROW('Sanitation Data'!E88))="","",OFFSET('Sanitation Data'!$E$31,0,10*ROW('Sanitation Data'!E88)))</f>
        <v/>
      </c>
      <c r="CX94" s="34" t="str">
        <f ca="1">+IF(OFFSET('Sanitation Data'!$E$32,0,10*ROW('Sanitation Data'!E88))="","",OFFSET('Sanitation Data'!$E$32,0,10*ROW('Sanitation Data'!E88)))</f>
        <v/>
      </c>
      <c r="CY94" s="34" t="str">
        <f ca="1">+IF(OFFSET('Sanitation Data'!$E$33,0,10*ROW('Sanitation Data'!E88))="","",OFFSET('Sanitation Data'!$E$33,0,10*ROW('Sanitation Data'!E88)))</f>
        <v/>
      </c>
      <c r="CZ94" s="34" t="str">
        <f ca="1">+IF(OFFSET('Sanitation Data'!$F$29,0,10*ROW('Sanitation Data'!F88))="","",OFFSET('Sanitation Data'!$F$29,0,10*ROW('Sanitation Data'!F88)))</f>
        <v/>
      </c>
      <c r="DA94" s="34" t="str">
        <f ca="1">+IF(OFFSET('Sanitation Data'!$F$30,0,10*ROW('Sanitation Data'!F88))="","",OFFSET('Sanitation Data'!$F$30,0,10*ROW('Sanitation Data'!F88)))</f>
        <v/>
      </c>
      <c r="DB94" s="34" t="str">
        <f ca="1">+IF(OFFSET('Sanitation Data'!$F$31,0,10*ROW('Sanitation Data'!F88))="","",OFFSET('Sanitation Data'!$F$31,0,10*ROW('Sanitation Data'!F88)))</f>
        <v/>
      </c>
      <c r="DC94" s="34" t="str">
        <f ca="1">+IF(OFFSET('Sanitation Data'!$F$32,0,10*ROW('Sanitation Data'!F88))="","",OFFSET('Sanitation Data'!$F$32,0,10*ROW('Sanitation Data'!F88)))</f>
        <v/>
      </c>
      <c r="DD94" s="34" t="str">
        <f ca="1">+IF(OFFSET('Sanitation Data'!$F$33,0,10*ROW('Sanitation Data'!F88))="","",OFFSET('Sanitation Data'!$F$33,0,10*ROW('Sanitation Data'!F88)))</f>
        <v/>
      </c>
      <c r="DE94" s="34" t="str">
        <f ca="1">+IF(OFFSET('Sanitation Data'!$G$29,0,10*ROW('Sanitation Data'!G88))="","",OFFSET('Sanitation Data'!$G$29,0,10*ROW('Sanitation Data'!G88)))</f>
        <v/>
      </c>
      <c r="DF94" s="34" t="str">
        <f ca="1">+IF(OFFSET('Sanitation Data'!$G$30,0,10*ROW('Sanitation Data'!G88))="","",OFFSET('Sanitation Data'!$G$30,0,10*ROW('Sanitation Data'!G88)))</f>
        <v/>
      </c>
      <c r="DG94" s="34" t="str">
        <f ca="1">+IF(OFFSET('Sanitation Data'!$G$31,0,10*ROW('Sanitation Data'!G88))="","",OFFSET('Sanitation Data'!$G$31,0,10*ROW('Sanitation Data'!G88)))</f>
        <v/>
      </c>
      <c r="DH94" s="34" t="str">
        <f ca="1">+IF(OFFSET('Sanitation Data'!$G$32,0,10*ROW('Sanitation Data'!G88))="","",OFFSET('Sanitation Data'!$G$32,0,10*ROW('Sanitation Data'!G88)))</f>
        <v/>
      </c>
      <c r="DI94" s="34" t="str">
        <f ca="1">+IF(OFFSET('Sanitation Data'!$G$33,0,10*ROW('Sanitation Data'!G88))="","",OFFSET('Sanitation Data'!$G$33,0,10*ROW('Sanitation Data'!G88)))</f>
        <v/>
      </c>
      <c r="DJ94" s="34" t="str">
        <f ca="1">+IF(OFFSET('Sanitation Data'!$H$29,0,10*ROW('Sanitation Data'!H88))="","",OFFSET('Sanitation Data'!$H$29,0,10*ROW('Sanitation Data'!H88)))</f>
        <v/>
      </c>
      <c r="DK94" s="34" t="str">
        <f ca="1">+IF(OFFSET('Sanitation Data'!$H$30,0,10*ROW('Sanitation Data'!H88))="","",OFFSET('Sanitation Data'!$H$30,0,10*ROW('Sanitation Data'!H88)))</f>
        <v/>
      </c>
      <c r="DL94" s="34" t="str">
        <f ca="1">+IF(OFFSET('Sanitation Data'!$H$31,0,10*ROW('Sanitation Data'!H88))="","",OFFSET('Sanitation Data'!$H$31,0,10*ROW('Sanitation Data'!H88)))</f>
        <v/>
      </c>
      <c r="DM94" s="34" t="str">
        <f ca="1">+IF(OFFSET('Sanitation Data'!$H$32,0,10*ROW('Sanitation Data'!H88))="","",OFFSET('Sanitation Data'!$H$32,0,10*ROW('Sanitation Data'!H88)))</f>
        <v/>
      </c>
      <c r="DN94" s="34" t="str">
        <f ca="1">+IF(OFFSET('Sanitation Data'!$H$33,0,10*ROW('Sanitation Data'!H88))="","",OFFSET('Sanitation Data'!$H$33,0,10*ROW('Sanitation Data'!H88)))</f>
        <v/>
      </c>
      <c r="DO94" s="34" t="str">
        <f ca="1">+IF(OFFSET('Hygiene Data'!$C$12,0,10*ROW('Hygiene Data'!C88))="","",OFFSET('Hygiene Data'!$C$12,0,10*ROW('Hygiene Data'!C88)))</f>
        <v/>
      </c>
      <c r="DP94" s="34" t="str">
        <f ca="1">+IF(OFFSET('Hygiene Data'!$C$13,0,10*ROW('Hygiene Data'!C88))="","",OFFSET('Hygiene Data'!$C$13,0,10*ROW('Hygiene Data'!C88)))</f>
        <v/>
      </c>
      <c r="DQ94" s="34" t="str">
        <f ca="1">+IF(OFFSET('Hygiene Data'!$C$14,0,10*ROW('Hygiene Data'!C88))="","",OFFSET('Hygiene Data'!$C$14,0,10*ROW('Hygiene Data'!C88)))</f>
        <v/>
      </c>
      <c r="DR94" s="34" t="str">
        <f ca="1">+IF(OFFSET('Hygiene Data'!$D$12,0,10*ROW('Hygiene Data'!D88))="","",OFFSET('Hygiene Data'!$D$12,0,10*ROW('Hygiene Data'!D88)))</f>
        <v/>
      </c>
      <c r="DS94" s="34" t="str">
        <f ca="1">+IF(OFFSET('Hygiene Data'!$D$13,0,10*ROW('Hygiene Data'!D88))="","",OFFSET('Hygiene Data'!$D$13,0,10*ROW('Hygiene Data'!D88)))</f>
        <v/>
      </c>
      <c r="DT94" s="34" t="str">
        <f ca="1">+IF(OFFSET('Hygiene Data'!$D$14,0,10*ROW('Hygiene Data'!D88))="","",OFFSET('Hygiene Data'!$D$14,0,10*ROW('Hygiene Data'!D88)))</f>
        <v/>
      </c>
      <c r="DU94" s="34" t="str">
        <f ca="1">+IF(OFFSET('Hygiene Data'!$E$12,0,10*ROW('Hygiene Data'!E88))="","",OFFSET('Hygiene Data'!$E$12,0,10*ROW('Hygiene Data'!E88)))</f>
        <v/>
      </c>
      <c r="DV94" s="34" t="str">
        <f ca="1">+IF(OFFSET('Hygiene Data'!$E$13,0,10*ROW('Hygiene Data'!E88))="","",OFFSET('Hygiene Data'!$E$13,0,10*ROW('Hygiene Data'!E88)))</f>
        <v/>
      </c>
      <c r="DW94" s="34" t="str">
        <f ca="1">+IF(OFFSET('Hygiene Data'!$E$14,0,10*ROW('Hygiene Data'!E88))="","",OFFSET('Hygiene Data'!$E$14,0,10*ROW('Hygiene Data'!E88)))</f>
        <v/>
      </c>
      <c r="DX94" s="34" t="str">
        <f ca="1">+IF(OFFSET('Hygiene Data'!$F$12,0,10*ROW('Hygiene Data'!F88))="","",OFFSET('Hygiene Data'!$F$12,0,10*ROW('Hygiene Data'!F88)))</f>
        <v/>
      </c>
      <c r="DY94" s="34" t="str">
        <f ca="1">+IF(OFFSET('Hygiene Data'!$F$13,0,10*ROW('Hygiene Data'!F88))="","",OFFSET('Hygiene Data'!$F$13,0,10*ROW('Hygiene Data'!F88)))</f>
        <v/>
      </c>
      <c r="DZ94" s="34" t="str">
        <f ca="1">+IF(OFFSET('Hygiene Data'!$F$14,0,10*ROW('Hygiene Data'!F88))="","",OFFSET('Hygiene Data'!$F$14,0,10*ROW('Hygiene Data'!F88)))</f>
        <v/>
      </c>
      <c r="EA94" s="34" t="str">
        <f ca="1">+IF(OFFSET('Hygiene Data'!$G$12,0,10*ROW('Hygiene Data'!G88))="","",OFFSET('Hygiene Data'!$G$12,0,10*ROW('Hygiene Data'!G88)))</f>
        <v/>
      </c>
      <c r="EB94" s="34" t="str">
        <f ca="1">+IF(OFFSET('Hygiene Data'!$G$13,0,10*ROW('Hygiene Data'!G88))="","",OFFSET('Hygiene Data'!$G$13,0,10*ROW('Hygiene Data'!G88)))</f>
        <v/>
      </c>
      <c r="EC94" s="34" t="str">
        <f ca="1">+IF(OFFSET('Hygiene Data'!$G$14,0,10*ROW('Hygiene Data'!G88))="","",OFFSET('Hygiene Data'!$G$14,0,10*ROW('Hygiene Data'!G88)))</f>
        <v/>
      </c>
      <c r="ED94" s="34" t="str">
        <f ca="1">+IF(OFFSET('Hygiene Data'!$H$12,0,10*ROW('Hygiene Data'!H88))="","",OFFSET('Hygiene Data'!$H$12,0,10*ROW('Hygiene Data'!H88)))</f>
        <v/>
      </c>
      <c r="EE94" s="34" t="str">
        <f ca="1">+IF(OFFSET('Hygiene Data'!$H$13,0,10*ROW('Hygiene Data'!H88))="","",OFFSET('Hygiene Data'!$H$13,0,10*ROW('Hygiene Data'!H88)))</f>
        <v/>
      </c>
      <c r="EF94" s="34" t="str">
        <f ca="1">+IF(OFFSET('Hygiene Data'!$H$14,0,10*ROW('Hygiene Data'!H88))="","",OFFSET('Hygiene Data'!$H$14,0,10*ROW('Hygiene Data'!H88)))</f>
        <v/>
      </c>
    </row>
    <row r="95" spans="1:136" x14ac:dyDescent="0.2">
      <c r="A95" s="50" t="str">
        <f ca="1">+IF(OFFSET('Water Data'!$B$1,0,10*ROW('Water Data'!B92))="","",OFFSET('Water Data'!$B$1,0,10*ROW('Water Data'!B92)))</f>
        <v/>
      </c>
      <c r="B95" s="50" t="str">
        <f ca="1">+IF(OFFSET('Water Data'!$A$3,0,10*ROW('Water Data'!A92))="","",OFFSET('Water Data'!$A$3,0,10*ROW('Water Data'!A92)))</f>
        <v/>
      </c>
      <c r="C95" s="50" t="str">
        <f ca="1">+IF(OFFSET('Water Data'!$C$3,0,10*ROW('Water Data'!C92))="","",OFFSET('Water Data'!$C$3,0,10*ROW('Water Data'!C92)))</f>
        <v/>
      </c>
      <c r="D95" s="133" t="e">
        <f ca="1">+IF(AND(ISNUMBER(OFFSET('Water Data'!$C$5,0,10*ROW('Water Data'!C89))),BS95="Yes"),100-OFFSET('Water Data'!$C$5,0,10*ROW('Water Data'!C89)),IF(AND(ISNUMBER(OFFSET('Water Data'!$C$5,0,10*ROW('Water Data'!C89))),BS95="No",ISNUMBER(OFFSET('Water Data'!$C$5,0,10*ROW('Water Data'!C89)))),CONCATENATE("[",ROUND(100-OFFSET('Water Data'!$C$5,0,10*ROW('Water Data'!C89)),0),"]"),IF(AND(ISNUMBER(OFFSET('Water Data'!$C$5,0,10*ROW('Water Data'!C89))),BS95="",ISNUMBER(OFFSET('Water Data'!$C$5,0,10*ROW('Water Data'!C89)))),100-OFFSET('Water Data'!$C$5,0,10*ROW('Water Data'!C89)),NA())))</f>
        <v>#N/A</v>
      </c>
      <c r="E95" s="133" t="e">
        <f ca="1">+IF(AND(ISNUMBER(OFFSET('Water Data'!$C$7,0,10*ROW('Water Data'!D89))),BT95="Yes"),OFFSET('Water Data'!$C$7,0,10*ROW('Water Data'!C89)),IF(AND(ISNUMBER(OFFSET('Water Data'!$C$7,0,10*ROW('Water Data'!C89))),BT95="No",ISNUMBER(OFFSET('Water Data'!$C$7,0,10*ROW('Water Data'!C89)))),CONCATENATE("[",ROUND(OFFSET('Water Data'!$C$7,0,10*ROW('Water Data'!C89)),0),"]"),IF(AND(ISNUMBER(OFFSET('Water Data'!$C$7,0,10*ROW('Water Data'!C89))),BT95="",ISNUMBER(OFFSET('Water Data'!$C$7,0,10*ROW('Water Data'!C89)))),OFFSET('Water Data'!$C$7,0,10*ROW('Water Data'!C89)),NA())))</f>
        <v>#N/A</v>
      </c>
      <c r="F95" s="133" t="e">
        <f ca="1">+IF(AND(ISNUMBER(OFFSET('Water Data'!$C$10,0,10*ROW('Water Data'!C89))),BU95="Yes"),OFFSET('Water Data'!$C$10,0,10*ROW('Water Data'!C89)),IF(AND(ISNUMBER(OFFSET('Water Data'!$C$10,0,10*ROW('Water Data'!C89))),BU95="No",ISNUMBER(OFFSET('Water Data'!$C$10,0,10*ROW('Water Data'!C89)))),CONCATENATE("[",ROUND(OFFSET('Water Data'!$C$10,0,10*ROW('Water Data'!C89)),0),"]"),IF(AND(ISNUMBER(OFFSET('Water Data'!$C$10,0,10*ROW('Water Data'!C89))),BU95="",ISNUMBER(OFFSET('Water Data'!$C$10,0,10*ROW('Water Data'!C89)))),OFFSET('Water Data'!$C$10,0,10*ROW('Water Data'!C89)),NA())))</f>
        <v>#N/A</v>
      </c>
      <c r="G95" s="133" t="e">
        <f ca="1">+IF(AND(ISNUMBER(OFFSET('Water Data'!$D$5,0,10*ROW('Water Data'!D89))),BV95="Yes"),100-OFFSET('Water Data'!$D$5,0,10*ROW('Water Data'!D89)),IF(AND(ISNUMBER(OFFSET('Water Data'!$D$5,0,10*ROW('Water Data'!D89))),BV95="No",ISNUMBER(OFFSET('Water Data'!$D$5,0,10*ROW('Water Data'!D89)))),CONCATENATE("[",ROUND(100-OFFSET('Water Data'!$D$5,0,10*ROW('Water Data'!D89)),0),"]"),IF(AND(ISNUMBER(OFFSET('Water Data'!$D$5,0,10*ROW('Water Data'!D89))),BV95="",ISNUMBER(OFFSET('Water Data'!$D$5,0,10*ROW('Water Data'!D89)))),100-OFFSET('Water Data'!$D$5,0,10*ROW('Water Data'!D89)),NA())))</f>
        <v>#N/A</v>
      </c>
      <c r="H95" s="133" t="e">
        <f ca="1">+IF(AND(ISNUMBER(OFFSET('Water Data'!$D$7,0,10*ROW('Water Data'!D89))),BW95="Yes"),OFFSET('Water Data'!$D$7,0,10*ROW('Water Data'!D89)),IF(AND(ISNUMBER(OFFSET('Water Data'!$D$7,0,10*ROW('Water Data'!D89))),BW95="No",ISNUMBER(OFFSET('Water Data'!$D$7,0,10*ROW('Water Data'!D89)))),CONCATENATE("[",ROUND(OFFSET('Water Data'!$C$7,0,10*ROW('Water Data'!D89)),0),"]"),IF(AND(ISNUMBER(OFFSET('Water Data'!$D$7,0,10*ROW('Water Data'!D89))),BW95="",ISNUMBER(OFFSET('Water Data'!$D$7,0,10*ROW('Water Data'!D89)))),OFFSET('Water Data'!$D$7,0,10*ROW('Water Data'!D89)),NA())))</f>
        <v>#N/A</v>
      </c>
      <c r="I95" s="133" t="e">
        <f ca="1">+IF(AND(ISNUMBER(OFFSET('Water Data'!$D$10,0,10*ROW('Water Data'!D89))),BX95="Yes"),OFFSET('Water Data'!$D$10,0,10*ROW('Water Data'!D89)),IF(AND(ISNUMBER(OFFSET('Water Data'!$D$10,0,10*ROW('Water Data'!D89))),BX95="No",ISNUMBER(OFFSET('Water Data'!$D$10,0,10*ROW('Water Data'!D89)))),CONCATENATE("[",ROUND(OFFSET('Water Data'!$D$10,0,10*ROW('Water Data'!D89)),0),"]"),IF(AND(ISNUMBER(OFFSET('Water Data'!$D$10,0,10*ROW('Water Data'!D89))),BX95="",ISNUMBER(OFFSET('Water Data'!$D$10,0,10*ROW('Water Data'!D89)))),OFFSET('Water Data'!$D$10,0,10*ROW('Water Data'!D89)),NA())))</f>
        <v>#N/A</v>
      </c>
      <c r="J95" s="133" t="e">
        <f ca="1">+IF(AND(ISNUMBER(OFFSET('Water Data'!$E$5,0,10*ROW('Water Data'!E89))),BY95="Yes"),100-OFFSET('Water Data'!$E$5,0,10*ROW('Water Data'!E89)),IF(AND(ISNUMBER(OFFSET('Water Data'!$E$5,0,10*ROW('Water Data'!E89))),BY95="No",ISNUMBER(OFFSET('Water Data'!$E$5,0,10*ROW('Water Data'!E89)))),CONCATENATE("[",ROUND(100-OFFSET('Water Data'!$E$5,0,10*ROW('Water Data'!E89)),0),"]"),IF(AND(ISNUMBER(OFFSET('Water Data'!$E$5,0,10*ROW('Water Data'!E89))),BY95="",ISNUMBER(OFFSET('Water Data'!$E$5,0,10*ROW('Water Data'!E89)))),100-OFFSET('Water Data'!$E$5,0,10*ROW('Water Data'!E89)),NA())))</f>
        <v>#N/A</v>
      </c>
      <c r="K95" s="133" t="e">
        <f ca="1">+IF(AND(ISNUMBER(OFFSET('Water Data'!$E$7,0,10*ROW('Water Data'!E89))),BZ95="Yes"),OFFSET('Water Data'!$E$7,0,10*ROW('Water Data'!E89)),IF(AND(ISNUMBER(OFFSET('Water Data'!$E$7,0,10*ROW('Water Data'!E89))),BZ95="No",ISNUMBER(OFFSET('Water Data'!$E$7,0,10*ROW('Water Data'!E89)))),CONCATENATE("[",ROUND(OFFSET('Water Data'!$E$7,0,10*ROW('Water Data'!E89)),0),"]"),IF(AND(ISNUMBER(OFFSET('Water Data'!$E$7,0,10*ROW('Water Data'!E89))),BZ95="",ISNUMBER(OFFSET('Water Data'!$E$7,0,10*ROW('Water Data'!E89)))),OFFSET('Water Data'!$E$7,0,10*ROW('Water Data'!E89)),NA())))</f>
        <v>#N/A</v>
      </c>
      <c r="L95" s="133" t="e">
        <f ca="1">+IF(AND(ISNUMBER(OFFSET('Water Data'!$E$10,0,10*ROW('Water Data'!E89))),CA95="Yes"),OFFSET('Water Data'!$E$10,0,10*ROW('Water Data'!E89)),IF(AND(ISNUMBER(OFFSET('Water Data'!$E$10,0,10*ROW('Water Data'!E89))),CA95="No",ISNUMBER(OFFSET('Water Data'!$E$10,0,10*ROW('Water Data'!E89)))),CONCATENATE("[",ROUND(OFFSET('Water Data'!$E$10,0,10*ROW('Water Data'!E89)),0),"]"),IF(AND(ISNUMBER(OFFSET('Water Data'!$E$10,0,10*ROW('Water Data'!E89))),CA95="",ISNUMBER(OFFSET('Water Data'!$E$10,0,10*ROW('Water Data'!E89)))),OFFSET('Water Data'!$E$10,0,10*ROW('Water Data'!E89)),NA())))</f>
        <v>#N/A</v>
      </c>
      <c r="M95" s="133" t="e">
        <f ca="1">+IF(AND(ISNUMBER(OFFSET('Water Data'!$F$5,0,10*ROW('Water Data'!F89))),CB95="Yes"),100-OFFSET('Water Data'!$F$5,0,10*ROW('Water Data'!F89)),IF(AND(ISNUMBER(OFFSET('Water Data'!$F$5,0,10*ROW('Water Data'!F89))),CB95="No",ISNUMBER(OFFSET('Water Data'!$F$5,0,10*ROW('Water Data'!F89)))),CONCATENATE("[",ROUND(100-OFFSET('Water Data'!$F$5,0,10*ROW('Water Data'!F89)),0),"]"),IF(AND(ISNUMBER(OFFSET('Water Data'!$F$5,0,10*ROW('Water Data'!F89))),CB95="",ISNUMBER(OFFSET('Water Data'!$F$5,0,10*ROW('Water Data'!F89)))),100-OFFSET('Water Data'!$F$5,0,10*ROW('Water Data'!F89)),NA())))</f>
        <v>#N/A</v>
      </c>
      <c r="N95" s="133" t="e">
        <f ca="1">+IF(AND(ISNUMBER(OFFSET('Water Data'!$F$7,0,10*ROW('Water Data'!F89))),CC95="Yes"),OFFSET('Water Data'!$F$7,0,10*ROW('Water Data'!F89)),IF(AND(ISNUMBER(OFFSET('Water Data'!$F$7,0,10*ROW('Water Data'!F89))),CC95="No",ISNUMBER(OFFSET('Water Data'!$F$7,0,10*ROW('Water Data'!F89)))),CONCATENATE("[",ROUND(OFFSET('Water Data'!$F$7,0,10*ROW('Water Data'!F89)),0),"]"),IF(AND(ISNUMBER(OFFSET('Water Data'!$F$7,0,10*ROW('Water Data'!F89))),CC95="",ISNUMBER(OFFSET('Water Data'!$F$7,0,10*ROW('Water Data'!F89)))),OFFSET('Water Data'!$F$7,0,10*ROW('Water Data'!F89)),NA())))</f>
        <v>#N/A</v>
      </c>
      <c r="O95" s="133" t="e">
        <f ca="1">+IF(AND(ISNUMBER(OFFSET('Water Data'!$F$10,0,10*ROW('Water Data'!F89))),CD95="Yes"),OFFSET('Water Data'!$F$10,0,10*ROW('Water Data'!F89)),IF(AND(ISNUMBER(OFFSET('Water Data'!$F$10,0,10*ROW('Water Data'!F89))),CD95="No",ISNUMBER(OFFSET('Water Data'!$F$10,0,10*ROW('Water Data'!F89)))),CONCATENATE("[",ROUND(OFFSET('Water Data'!$F$10,0,10*ROW('Water Data'!F89)),0),"]"),IF(AND(ISNUMBER(OFFSET('Water Data'!$F$10,0,10*ROW('Water Data'!F89))),CD95="",ISNUMBER(OFFSET('Water Data'!$F$10,0,10*ROW('Water Data'!F89)))),OFFSET('Water Data'!$F$10,0,10*ROW('Water Data'!F89)),NA())))</f>
        <v>#N/A</v>
      </c>
      <c r="P95" s="133" t="e">
        <f ca="1">+IF(AND(ISNUMBER(OFFSET('Water Data'!$G$5,0,10*ROW('Water Data'!G89))),CE95="Yes"),100-OFFSET('Water Data'!$G$5,0,10*ROW('Water Data'!G89)),IF(AND(ISNUMBER(OFFSET('Water Data'!$G$5,0,10*ROW('Water Data'!G89))),CE95="No",ISNUMBER(OFFSET('Water Data'!$G$5,0,10*ROW('Water Data'!G89)))),CONCATENATE("[",ROUND(100-OFFSET('Water Data'!$G$5,0,10*ROW('Water Data'!G89)),0),"]"),IF(AND(ISNUMBER(OFFSET('Water Data'!$G$5,0,10*ROW('Water Data'!G89))),CE95="",ISNUMBER(OFFSET('Water Data'!$G$5,0,10*ROW('Water Data'!G89)))),100-OFFSET('Water Data'!$G$5,0,10*ROW('Water Data'!G89)),NA())))</f>
        <v>#N/A</v>
      </c>
      <c r="Q95" s="133" t="e">
        <f ca="1">+IF(AND(ISNUMBER(OFFSET('Water Data'!$G$7,0,10*ROW('Water Data'!G89))),CF95="Yes"),OFFSET('Water Data'!$G$7,0,10*ROW('Water Data'!G89)),IF(AND(ISNUMBER(OFFSET('Water Data'!$G$7,0,10*ROW('Water Data'!G89))),CF95="No",ISNUMBER(OFFSET('Water Data'!$G$7,0,10*ROW('Water Data'!G89)))),CONCATENATE("[",ROUND(OFFSET('Water Data'!$G$7,0,10*ROW('Water Data'!G89)),0),"]"),IF(AND(ISNUMBER(OFFSET('Water Data'!$G$7,0,10*ROW('Water Data'!G89))),CF95="",ISNUMBER(OFFSET('Water Data'!$G$7,0,10*ROW('Water Data'!G89)))),OFFSET('Water Data'!$G$7,0,10*ROW('Water Data'!G89)),NA())))</f>
        <v>#N/A</v>
      </c>
      <c r="R95" s="133" t="e">
        <f ca="1">+IF(AND(ISNUMBER(OFFSET('Water Data'!$G$10,0,10*ROW('Water Data'!G89))),CG95="Yes"),OFFSET('Water Data'!$G$10,0,10*ROW('Water Data'!G89)),IF(AND(ISNUMBER(OFFSET('Water Data'!$G$10,0,10*ROW('Water Data'!G89))),CG95="No",ISNUMBER(OFFSET('Water Data'!$G$10,0,10*ROW('Water Data'!G89)))),CONCATENATE("[",ROUND(OFFSET('Water Data'!$G$10,0,10*ROW('Water Data'!G89)),0),"]"),IF(AND(ISNUMBER(OFFSET('Water Data'!$G$10,0,10*ROW('Water Data'!G89))),CG95="",ISNUMBER(OFFSET('Water Data'!$G$10,0,10*ROW('Water Data'!G89)))),OFFSET('Water Data'!$G$10,0,10*ROW('Water Data'!G89)),NA())))</f>
        <v>#N/A</v>
      </c>
      <c r="S95" s="133" t="e">
        <f ca="1">+IF(AND(ISNUMBER(OFFSET('Water Data'!$H$5,0,10*ROW('Water Data'!H89))),CH95="Yes"),100-OFFSET('Water Data'!$H$5,0,10*ROW('Water Data'!H89)),IF(AND(ISNUMBER(OFFSET('Water Data'!$H$5,0,10*ROW('Water Data'!H89))),CH95="No",ISNUMBER(OFFSET('Water Data'!$H$5,0,10*ROW('Water Data'!H89)))),CONCATENATE("[",ROUND(100-OFFSET('Water Data'!$H$5,0,10*ROW('Water Data'!H89)),0),"]"),IF(AND(ISNUMBER(OFFSET('Water Data'!$H$5,0,10*ROW('Water Data'!H89))),CH95="",ISNUMBER(OFFSET('Water Data'!$H$5,0,10*ROW('Water Data'!H89)))),100-OFFSET('Water Data'!$H$5,0,10*ROW('Water Data'!H89)),NA())))</f>
        <v>#N/A</v>
      </c>
      <c r="T95" s="133" t="e">
        <f ca="1">+IF(AND(ISNUMBER(OFFSET('Water Data'!$H$7,0,10*ROW('Water Data'!H89))),CI95="Yes"),OFFSET('Water Data'!$H$7,0,10*ROW('Water Data'!H89)),IF(AND(ISNUMBER(OFFSET('Water Data'!$H$7,0,10*ROW('Water Data'!H89))),CI95="No",ISNUMBER(OFFSET('Water Data'!$H$7,0,10*ROW('Water Data'!H89)))),CONCATENATE("[",ROUND(OFFSET('Water Data'!$H$7,0,10*ROW('Water Data'!H89)),0),"]"),IF(AND(ISNUMBER(OFFSET('Water Data'!$H$7,0,10*ROW('Water Data'!H89))),CI95="",ISNUMBER(OFFSET('Water Data'!$H$7,0,10*ROW('Water Data'!H89)))),OFFSET('Water Data'!$H$7,0,10*ROW('Water Data'!H89)),NA())))</f>
        <v>#N/A</v>
      </c>
      <c r="U95" s="133" t="e">
        <f ca="1">+IF(AND(ISNUMBER(OFFSET('Water Data'!$H$10,0,10*ROW('Water Data'!H89))),CJ95="Yes"),OFFSET('Water Data'!$H$10,0,10*ROW('Water Data'!H89)),IF(AND(ISNUMBER(OFFSET('Water Data'!$H$10,0,10*ROW('Water Data'!H89))),CJ95="No",ISNUMBER(OFFSET('Water Data'!$H$10,0,10*ROW('Water Data'!H89)))),CONCATENATE("[",ROUND(OFFSET('Water Data'!$H$10,0,10*ROW('Water Data'!H89)),0),"]"),IF(AND(ISNUMBER(OFFSET('Water Data'!$H$10,0,10*ROW('Water Data'!H89))),CJ95="",ISNUMBER(OFFSET('Water Data'!$H$10,0,10*ROW('Water Data'!H89)))),OFFSET('Water Data'!$H$10,0,10*ROW('Water Data'!H89)),NA())))</f>
        <v>#N/A</v>
      </c>
      <c r="V95" s="134" t="e">
        <f ca="1">+IF(AND(ISNUMBER(OFFSET('Sanitation Data'!$C$5,0,10*ROW('Sanitation Data'!C89))),CK95="Yes"),100-OFFSET('Sanitation Data'!$C$5,0,10*ROW('Sanitation Data'!C89)),IF(AND(ISNUMBER(OFFSET('Sanitation Data'!$C$5,0,10*ROW('Sanitation Data'!C89))),CK95="No",ISNUMBER(OFFSET('Sanitation Data'!$C$5,0,10*ROW('Sanitation Data'!C89)))),CONCATENATE("[",ROUND(100-OFFSET('Sanitation Data'!$C$5,0,10*ROW('Sanitation Data'!C89)),0),"]"),IF(AND(ISNUMBER(OFFSET('Sanitation Data'!$C$5,0,10*ROW('Sanitation Data'!C89))),CK95="",ISNUMBER(OFFSET('Sanitation Data'!$C$5,0,10*ROW('Sanitation Data'!C89)))),100-OFFSET('Sanitation Data'!$C$5,0,10*ROW('Sanitation Data'!C89)),NA())))</f>
        <v>#N/A</v>
      </c>
      <c r="W95" s="134" t="e">
        <f ca="1">+IF(AND(ISNUMBER(OFFSET('Sanitation Data'!$C$7,0,10*ROW('Sanitation Data'!C89))),CL95="Yes"),OFFSET('Sanitation Data'!$C$7,0,10*ROW('Sanitation Data'!C89)),IF(AND(ISNUMBER(OFFSET('Sanitation Data'!$C$7,0,10*ROW('Sanitation Data'!C89))),CL95="No",ISNUMBER(OFFSET('Sanitation Data'!$C$7,0,10*ROW('Sanitation Data'!C89)))),CONCATENATE("[",ROUND(OFFSET('Sanitation Data'!$C$7,0,10*ROW('Sanitation Data'!C89)),0),"]"),IF(AND(ISNUMBER(OFFSET('Sanitation Data'!$C$7,0,10*ROW('Sanitation Data'!C89))),CL95="",ISNUMBER(OFFSET('Sanitation Data'!$C$7,0,10*ROW('Sanitation Data'!C89)))),OFFSET('Sanitation Data'!$C$7,0,10*ROW('Sanitation Data'!C89)),NA())))</f>
        <v>#N/A</v>
      </c>
      <c r="X95" s="134" t="e">
        <f ca="1">+IF(AND(ISNUMBER(OFFSET('Sanitation Data'!$C$11,0,10*ROW('Sanitation Data'!C89))),CM95="Yes"),OFFSET('Sanitation Data'!$C$11,0,10*ROW('Sanitation Data'!C89)),IF(AND(ISNUMBER(OFFSET('Sanitation Data'!$C$11,0,10*ROW('Sanitation Data'!C89))),CM95="No",ISNUMBER(OFFSET('Sanitation Data'!$C$11,0,10*ROW('Sanitation Data'!C89)))),CONCATENATE("[",ROUND(OFFSET('Sanitation Data'!$C$11,0,10*ROW('Sanitation Data'!C89)),0),"]"),IF(AND(ISNUMBER(OFFSET('Sanitation Data'!$C$11,0,10*ROW('Sanitation Data'!C89))),CM95="",ISNUMBER(OFFSET('Sanitation Data'!$C$11,0,10*ROW('Sanitation Data'!C89)))),OFFSET('Sanitation Data'!$C$11,0,10*ROW('Sanitation Data'!C89)),NA())))</f>
        <v>#N/A</v>
      </c>
      <c r="Y95" s="134" t="e">
        <f ca="1">+IF(AND(ISNUMBER(OFFSET('Sanitation Data'!$C$12,0,10*ROW('Sanitation Data'!C89))),CN95="Yes"),OFFSET('Sanitation Data'!$C$12,0,10*ROW('Sanitation Data'!C89)),IF(AND(ISNUMBER(OFFSET('Sanitation Data'!$C$12,0,10*ROW('Sanitation Data'!C89))),CN95="No",ISNUMBER(OFFSET('Sanitation Data'!$C$12,0,10*ROW('Sanitation Data'!C89)))),CONCATENATE("[",ROUND(OFFSET('Sanitation Data'!$C$12,0,10*ROW('Sanitation Data'!C89)),0),"]"),IF(AND(ISNUMBER(OFFSET('Sanitation Data'!$C$12,0,10*ROW('Sanitation Data'!C89))),CN95="",ISNUMBER(OFFSET('Sanitation Data'!$C$12,0,10*ROW('Sanitation Data'!C89)))),OFFSET('Sanitation Data'!$C$12,0,10*ROW('Sanitation Data'!C89)),NA())))</f>
        <v>#N/A</v>
      </c>
      <c r="Z95" s="134" t="e">
        <f ca="1">+IF(AND(ISNUMBER(OFFSET('Sanitation Data'!$C$13,0,10*ROW('Sanitation Data'!C89))),CO95="Yes"),OFFSET('Sanitation Data'!$C$13,0,10*ROW('Sanitation Data'!C89)),IF(AND(ISNUMBER(OFFSET('Sanitation Data'!$C$13,0,10*ROW('Sanitation Data'!C89))),CO95="No",ISNUMBER(OFFSET('Sanitation Data'!$C$13,0,10*ROW('Sanitation Data'!C89)))),CONCATENATE("[",ROUND(OFFSET('Sanitation Data'!$C$13,0,10*ROW('Sanitation Data'!C89)),0),"]"),IF(AND(ISNUMBER(OFFSET('Sanitation Data'!$C$13,0,10*ROW('Sanitation Data'!C89))),CO95="",ISNUMBER(OFFSET('Sanitation Data'!$C$13,0,10*ROW('Sanitation Data'!C89)))),OFFSET('Sanitation Data'!$C$13,0,10*ROW('Sanitation Data'!C89)),NA())))</f>
        <v>#N/A</v>
      </c>
      <c r="AA95" s="134" t="e">
        <f ca="1">+IF(AND(ISNUMBER(OFFSET('Sanitation Data'!$D$5,0,10*ROW('Sanitation Data'!D89))),CP95="Yes"),100-OFFSET('Sanitation Data'!$D$5,0,10*ROW('Sanitation Data'!D89)),IF(AND(ISNUMBER(OFFSET('Sanitation Data'!$D$5,0,10*ROW('Sanitation Data'!D89))),CP95="No",ISNUMBER(OFFSET('Sanitation Data'!$D$5,0,10*ROW('Sanitation Data'!D89)))),CONCATENATE("[",ROUND(100-OFFSET('Sanitation Data'!$D$5,0,10*ROW('Sanitation Data'!D89)),0),"]"),IF(AND(ISNUMBER(OFFSET('Sanitation Data'!$D$5,0,10*ROW('Sanitation Data'!D89))),CP95="",ISNUMBER(OFFSET('Sanitation Data'!$D$5,0,10*ROW('Sanitation Data'!D89)))),100-OFFSET('Sanitation Data'!$D$5,0,10*ROW('Sanitation Data'!D89)),NA())))</f>
        <v>#N/A</v>
      </c>
      <c r="AB95" s="134" t="e">
        <f ca="1">+IF(AND(ISNUMBER(OFFSET('Sanitation Data'!$D$7,0,10*ROW('Sanitation Data'!D89))),CQ95="Yes"),OFFSET('Sanitation Data'!$D$7,0,10*ROW('Sanitation Data'!G89)),IF(AND(ISNUMBER(OFFSET('Sanitation Data'!$D$7,0,10*ROW('Sanitation Data'!D89))),CQ95="No",ISNUMBER(OFFSET('Sanitation Data'!$D$7,0,10*ROW('Sanitation Data'!D89)))),CONCATENATE("[",ROUND(OFFSET('Sanitation Data'!$D$7,0,10*ROW('Sanitation Data'!D89)),0),"]"),IF(AND(ISNUMBER(OFFSET('Sanitation Data'!$D$7,0,10*ROW('Sanitation Data'!D89))),CQ95="",ISNUMBER(OFFSET('Sanitation Data'!$D$7,0,10*ROW('Sanitation Data'!D89)))),OFFSET('Sanitation Data'!$D$7,0,10*ROW('Sanitation Data'!D89)),NA())))</f>
        <v>#N/A</v>
      </c>
      <c r="AC95" s="134" t="e">
        <f ca="1">+IF(AND(ISNUMBER(OFFSET('Sanitation Data'!$D$11,0,10*ROW('Sanitation Data'!D89))),CR95="Yes"),OFFSET('Sanitation Data'!$D$11,0,10*ROW('Sanitation Data'!D89)),IF(AND(ISNUMBER(OFFSET('Sanitation Data'!$D$11,0,10*ROW('Sanitation Data'!D89))),CR95="No",ISNUMBER(OFFSET('Sanitation Data'!$D$11,0,10*ROW('Sanitation Data'!D89)))),CONCATENATE("[",ROUND(OFFSET('Sanitation Data'!$D$11,0,10*ROW('Sanitation Data'!D89)),0),"]"),IF(AND(ISNUMBER(OFFSET('Sanitation Data'!$D$11,0,10*ROW('Sanitation Data'!D89))),CR95="",ISNUMBER(OFFSET('Sanitation Data'!$D$11,0,10*ROW('Sanitation Data'!D89)))),OFFSET('Sanitation Data'!$D$11,0,10*ROW('Sanitation Data'!D89)),NA())))</f>
        <v>#N/A</v>
      </c>
      <c r="AD95" s="134" t="e">
        <f ca="1">+IF(AND(ISNUMBER(OFFSET('Sanitation Data'!$D$12,0,10*ROW('Sanitation Data'!D89))),CS95="Yes"),OFFSET('Sanitation Data'!$D$12,0,10*ROW('Sanitation Data'!D89)),IF(AND(ISNUMBER(OFFSET('Sanitation Data'!$D$12,0,10*ROW('Sanitation Data'!D89))),CS95="No",ISNUMBER(OFFSET('Sanitation Data'!$D$12,0,10*ROW('Sanitation Data'!D89)))),CONCATENATE("[",ROUND(OFFSET('Sanitation Data'!$D$12,0,10*ROW('Sanitation Data'!D89)),0),"]"),IF(AND(ISNUMBER(OFFSET('Sanitation Data'!$D$12,0,10*ROW('Sanitation Data'!D89))),CS95="",ISNUMBER(OFFSET('Sanitation Data'!$D$12,0,10*ROW('Sanitation Data'!D89)))),OFFSET('Sanitation Data'!$D$12,0,10*ROW('Sanitation Data'!D89)),NA())))</f>
        <v>#N/A</v>
      </c>
      <c r="AE95" s="134" t="e">
        <f ca="1">+IF(AND(ISNUMBER(OFFSET('Sanitation Data'!$D$13,0,10*ROW('Sanitation Data'!D89))),CT95="Yes"),OFFSET('Sanitation Data'!$D$13,0,10*ROW('Sanitation Data'!D89)),IF(AND(ISNUMBER(OFFSET('Sanitation Data'!$D$13,0,10*ROW('Sanitation Data'!D89))),CT95="No",ISNUMBER(OFFSET('Sanitation Data'!$D$13,0,10*ROW('Sanitation Data'!D89)))),CONCATENATE("[",ROUND(OFFSET('Sanitation Data'!$D$13,0,10*ROW('Sanitation Data'!D89)),0),"]"),IF(AND(ISNUMBER(OFFSET('Sanitation Data'!$D$13,0,10*ROW('Sanitation Data'!D89))),CT95="",ISNUMBER(OFFSET('Sanitation Data'!$D$13,0,10*ROW('Sanitation Data'!D89)))),OFFSET('Sanitation Data'!$D$13,0,10*ROW('Sanitation Data'!D89)),NA())))</f>
        <v>#N/A</v>
      </c>
      <c r="AF95" s="134" t="e">
        <f ca="1">+IF(AND(ISNUMBER(OFFSET('Sanitation Data'!$E$5,0,10*ROW('Sanitation Data'!E89))),CU95="Yes"),100-OFFSET('Sanitation Data'!$E$5,0,10*ROW('Sanitation Data'!E89)),IF(AND(ISNUMBER(OFFSET('Sanitation Data'!$E$5,0,10*ROW('Sanitation Data'!E89))),CU95="No",ISNUMBER(OFFSET('Sanitation Data'!$E$5,0,10*ROW('Sanitation Data'!E89)))),CONCATENATE("[",ROUND(100-OFFSET('Sanitation Data'!$E$5,0,10*ROW('Sanitation Data'!E89)),0),"]"),IF(AND(ISNUMBER(OFFSET('Sanitation Data'!$E$5,0,10*ROW('Sanitation Data'!E89))),CU95="",ISNUMBER(OFFSET('Sanitation Data'!$E$5,0,10*ROW('Sanitation Data'!E89)))),100-OFFSET('Sanitation Data'!$E$5,0,10*ROW('Sanitation Data'!E89)),NA())))</f>
        <v>#N/A</v>
      </c>
      <c r="AG95" s="134" t="e">
        <f ca="1">+IF(AND(ISNUMBER(OFFSET('Sanitation Data'!$E$7,0,10*ROW('Sanitation Data'!E89))),CV95="Yes"),OFFSET('Sanitation Data'!$E$7,0,10*ROW('Sanitation Data'!E89)),IF(AND(ISNUMBER(OFFSET('Sanitation Data'!$E$7,0,10*ROW('Sanitation Data'!E89))),CV95="No",ISNUMBER(OFFSET('Sanitation Data'!$E$7,0,10*ROW('Sanitation Data'!E89)))),CONCATENATE("[",ROUND(OFFSET('Sanitation Data'!$E$7,0,10*ROW('Sanitation Data'!E89)),0),"]"),IF(AND(ISNUMBER(OFFSET('Sanitation Data'!$E$7,0,10*ROW('Sanitation Data'!E89))),CV95="",ISNUMBER(OFFSET('Sanitation Data'!$E$7,0,10*ROW('Sanitation Data'!E89)))),OFFSET('Sanitation Data'!$E$7,0,10*ROW('Sanitation Data'!E89)),NA())))</f>
        <v>#N/A</v>
      </c>
      <c r="AH95" s="134" t="e">
        <f ca="1">+IF(AND(ISNUMBER(OFFSET('Sanitation Data'!$E$11,0,10*ROW('Sanitation Data'!E89))),CW95="Yes"),OFFSET('Sanitation Data'!$E$11,0,10*ROW('Sanitation Data'!E89)),IF(AND(ISNUMBER(OFFSET('Sanitation Data'!$E$11,0,10*ROW('Sanitation Data'!E89))),CW95="No",ISNUMBER(OFFSET('Sanitation Data'!$E$11,0,10*ROW('Sanitation Data'!E89)))),CONCATENATE("[",ROUND(OFFSET('Sanitation Data'!$E$11,0,10*ROW('Sanitation Data'!E89)),0),"]"),IF(AND(ISNUMBER(OFFSET('Sanitation Data'!$E$11,0,10*ROW('Sanitation Data'!E89))),CW95="",ISNUMBER(OFFSET('Sanitation Data'!$E$11,0,10*ROW('Sanitation Data'!E89)))),OFFSET('Sanitation Data'!$E$11,0,10*ROW('Sanitation Data'!E89)),NA())))</f>
        <v>#N/A</v>
      </c>
      <c r="AI95" s="134" t="e">
        <f ca="1">+IF(AND(ISNUMBER(OFFSET('Sanitation Data'!$E$12,0,10*ROW('Sanitation Data'!E89))),CX95="Yes"),OFFSET('Sanitation Data'!$E$12,0,10*ROW('Sanitation Data'!E89)),IF(AND(ISNUMBER(OFFSET('Sanitation Data'!$E$12,0,10*ROW('Sanitation Data'!E89))),CX95="No",ISNUMBER(OFFSET('Sanitation Data'!$E$12,0,10*ROW('Sanitation Data'!E89)))),CONCATENATE("[",ROUND(OFFSET('Sanitation Data'!$E$12,0,10*ROW('Sanitation Data'!E89)),0),"]"),IF(AND(ISNUMBER(OFFSET('Sanitation Data'!$E$12,0,10*ROW('Sanitation Data'!E89))),CX95="",ISNUMBER(OFFSET('Sanitation Data'!$E$12,0,10*ROW('Sanitation Data'!E89)))),OFFSET('Sanitation Data'!$E$12,0,10*ROW('Sanitation Data'!E89)),NA())))</f>
        <v>#N/A</v>
      </c>
      <c r="AJ95" s="134" t="e">
        <f ca="1">+IF(AND(ISNUMBER(OFFSET('Sanitation Data'!$E$13,0,10*ROW('Sanitation Data'!E89))),CY95="Yes"),OFFSET('Sanitation Data'!$E$13,0,10*ROW('Sanitation Data'!E89)),IF(AND(ISNUMBER(OFFSET('Sanitation Data'!$E$13,0,10*ROW('Sanitation Data'!E89))),CY95="No",ISNUMBER(OFFSET('Sanitation Data'!$E$13,0,10*ROW('Sanitation Data'!E89)))),CONCATENATE("[",ROUND(OFFSET('Sanitation Data'!$E$13,0,10*ROW('Sanitation Data'!E89)),0),"]"),IF(AND(ISNUMBER(OFFSET('Sanitation Data'!$E$13,0,10*ROW('Sanitation Data'!E89))),CY95="",ISNUMBER(OFFSET('Sanitation Data'!$E$13,0,10*ROW('Sanitation Data'!E89)))),OFFSET('Sanitation Data'!$E$13,0,10*ROW('Sanitation Data'!E89)),NA())))</f>
        <v>#N/A</v>
      </c>
      <c r="AK95" s="134" t="e">
        <f ca="1">+IF(AND(ISNUMBER(OFFSET('Sanitation Data'!$F$5,0,10*ROW('Sanitation Data'!F89))),CZ95="Yes"),100-OFFSET('Sanitation Data'!$F$5,0,10*ROW('Sanitation Data'!F89)),IF(AND(ISNUMBER(OFFSET('Sanitation Data'!$F$5,0,10*ROW('Sanitation Data'!F89))),CZ95="No",ISNUMBER(OFFSET('Sanitation Data'!$F$5,0,10*ROW('Sanitation Data'!F89)))),CONCATENATE("[",ROUND(100-OFFSET('Sanitation Data'!$F$5,0,10*ROW('Sanitation Data'!F89)),0),"]"),IF(AND(ISNUMBER(OFFSET('Sanitation Data'!$F$5,0,10*ROW('Sanitation Data'!F89))),CZ95="",ISNUMBER(OFFSET('Sanitation Data'!$F$5,0,10*ROW('Sanitation Data'!F89)))),100-OFFSET('Sanitation Data'!$F$5,0,10*ROW('Sanitation Data'!F89)),NA())))</f>
        <v>#N/A</v>
      </c>
      <c r="AL95" s="134" t="e">
        <f ca="1">+IF(AND(ISNUMBER(OFFSET('Sanitation Data'!$F$7,0,10*ROW('Sanitation Data'!F89))),DA95="Yes"),OFFSET('Sanitation Data'!$F$7,0,10*ROW('Sanitation Data'!F89)),IF(AND(ISNUMBER(OFFSET('Sanitation Data'!$F$7,0,10*ROW('Sanitation Data'!F89))),DA95="No",ISNUMBER(OFFSET('Sanitation Data'!$F$7,0,10*ROW('Sanitation Data'!F89)))),CONCATENATE("[",ROUND(OFFSET('Sanitation Data'!$F$7,0,10*ROW('Sanitation Data'!F89)),0),"]"),IF(AND(ISNUMBER(OFFSET('Sanitation Data'!$F$7,0,10*ROW('Sanitation Data'!F89))),DA95="",ISNUMBER(OFFSET('Sanitation Data'!$F$7,0,10*ROW('Sanitation Data'!F89)))),OFFSET('Sanitation Data'!$F$7,0,10*ROW('Sanitation Data'!F89)),NA())))</f>
        <v>#N/A</v>
      </c>
      <c r="AM95" s="134" t="e">
        <f ca="1">+IF(AND(ISNUMBER(OFFSET('Sanitation Data'!$F$11,0,10*ROW('Sanitation Data'!F89))),DB95="Yes"),OFFSET('Sanitation Data'!$F$11,0,10*ROW('Sanitation Data'!F89)),IF(AND(ISNUMBER(OFFSET('Sanitation Data'!$F$11,0,10*ROW('Sanitation Data'!F89))),DB95="No",ISNUMBER(OFFSET('Sanitation Data'!$F$11,0,10*ROW('Sanitation Data'!F89)))),CONCATENATE("[",ROUND(OFFSET('Sanitation Data'!$F$11,0,10*ROW('Sanitation Data'!F89)),0),"]"),IF(AND(ISNUMBER(OFFSET('Sanitation Data'!$F$11,0,10*ROW('Sanitation Data'!F89))),DB95="",ISNUMBER(OFFSET('Sanitation Data'!$F$11,0,10*ROW('Sanitation Data'!F89)))),OFFSET('Sanitation Data'!$F$11,0,10*ROW('Sanitation Data'!F89)),NA())))</f>
        <v>#N/A</v>
      </c>
      <c r="AN95" s="134" t="e">
        <f ca="1">+IF(AND(ISNUMBER(OFFSET('Sanitation Data'!$F$12,0,10*ROW('Sanitation Data'!F89))),DC95="Yes"),OFFSET('Sanitation Data'!$F$12,0,10*ROW('Sanitation Data'!F89)),IF(AND(ISNUMBER(OFFSET('Sanitation Data'!$F$12,0,10*ROW('Sanitation Data'!F89))),DC95="No",ISNUMBER(OFFSET('Sanitation Data'!$F$12,0,10*ROW('Sanitation Data'!F89)))),CONCATENATE("[",ROUND(OFFSET('Sanitation Data'!$F$12,0,10*ROW('Sanitation Data'!F89)),0),"]"),IF(AND(ISNUMBER(OFFSET('Sanitation Data'!$F$12,0,10*ROW('Sanitation Data'!F89))),DC95="",ISNUMBER(OFFSET('Sanitation Data'!$F$12,0,10*ROW('Sanitation Data'!F89)))),OFFSET('Sanitation Data'!$F$12,0,10*ROW('Sanitation Data'!F89)),NA())))</f>
        <v>#N/A</v>
      </c>
      <c r="AO95" s="134" t="e">
        <f ca="1">+IF(AND(ISNUMBER(OFFSET('Sanitation Data'!$F$13,0,10*ROW('Sanitation Data'!F89))),DD95="Yes"),OFFSET('Sanitation Data'!$F$13,0,10*ROW('Sanitation Data'!F89)),IF(AND(ISNUMBER(OFFSET('Sanitation Data'!$F$13,0,10*ROW('Sanitation Data'!F89))),DD95="No",ISNUMBER(OFFSET('Sanitation Data'!$F$13,0,10*ROW('Sanitation Data'!F89)))),CONCATENATE("[",ROUND(OFFSET('Sanitation Data'!$F$13,0,10*ROW('Sanitation Data'!F89)),0),"]"),IF(AND(ISNUMBER(OFFSET('Sanitation Data'!$F$13,0,10*ROW('Sanitation Data'!F89))),DD95="",ISNUMBER(OFFSET('Sanitation Data'!$F$13,0,10*ROW('Sanitation Data'!F89)))),OFFSET('Sanitation Data'!$F$13,0,10*ROW('Sanitation Data'!F89)),NA())))</f>
        <v>#N/A</v>
      </c>
      <c r="AP95" s="134" t="e">
        <f ca="1">+IF(AND(ISNUMBER(OFFSET('Sanitation Data'!$G$5,0,10*ROW('Sanitation Data'!G89))),DE95="Yes"),100-OFFSET('Sanitation Data'!$G$5,0,10*ROW('Sanitation Data'!G89)),IF(AND(ISNUMBER(OFFSET('Sanitation Data'!$G$5,0,10*ROW('Sanitation Data'!G89))),DE95="No",ISNUMBER(OFFSET('Sanitation Data'!$G$5,0,10*ROW('Sanitation Data'!G89)))),CONCATENATE("[",ROUND(100-OFFSET('Sanitation Data'!$G$5,0,10*ROW('Sanitation Data'!G89)),0),"]"),IF(AND(ISNUMBER(OFFSET('Sanitation Data'!$G$5,0,10*ROW('Sanitation Data'!G89))),DE95="",ISNUMBER(OFFSET('Sanitation Data'!$G$5,0,10*ROW('Sanitation Data'!G89)))),100-OFFSET('Sanitation Data'!$G$5,0,10*ROW('Sanitation Data'!G89)),NA())))</f>
        <v>#N/A</v>
      </c>
      <c r="AQ95" s="134" t="e">
        <f ca="1">+IF(AND(ISNUMBER(OFFSET('Sanitation Data'!$G$7,0,10*ROW('Sanitation Data'!G89))),DF95="Yes"),OFFSET('Sanitation Data'!$G$7,0,10*ROW('Sanitation Data'!G89)),IF(AND(ISNUMBER(OFFSET('Sanitation Data'!$G$7,0,10*ROW('Sanitation Data'!G89))),DF95="No",ISNUMBER(OFFSET('Sanitation Data'!$G$7,0,10*ROW('Sanitation Data'!G89)))),CONCATENATE("[",ROUND(OFFSET('Sanitation Data'!$G$7,0,10*ROW('Sanitation Data'!G89)),0),"]"),IF(AND(ISNUMBER(OFFSET('Sanitation Data'!$G$7,0,10*ROW('Sanitation Data'!G89))),DF95="",ISNUMBER(OFFSET('Sanitation Data'!$G$7,0,10*ROW('Sanitation Data'!G89)))),OFFSET('Sanitation Data'!$G$7,0,10*ROW('Sanitation Data'!G89)),NA())))</f>
        <v>#N/A</v>
      </c>
      <c r="AR95" s="134" t="e">
        <f ca="1">+IF(AND(ISNUMBER(OFFSET('Sanitation Data'!$G$11,0,10*ROW('Sanitation Data'!G89))),DG95="Yes"),OFFSET('Sanitation Data'!$G$11,0,10*ROW('Sanitation Data'!G89)),IF(AND(ISNUMBER(OFFSET('Sanitation Data'!$G$11,0,10*ROW('Sanitation Data'!G89))),DG95="No",ISNUMBER(OFFSET('Sanitation Data'!$G$11,0,10*ROW('Sanitation Data'!G89)))),CONCATENATE("[",ROUND(OFFSET('Sanitation Data'!$G$11,0,10*ROW('Sanitation Data'!G89)),0),"]"),IF(AND(ISNUMBER(OFFSET('Sanitation Data'!$G$11,0,10*ROW('Sanitation Data'!G89))),DG95="",ISNUMBER(OFFSET('Sanitation Data'!$G$11,0,10*ROW('Sanitation Data'!G89)))),OFFSET('Sanitation Data'!$G$11,0,10*ROW('Sanitation Data'!G89)),NA())))</f>
        <v>#N/A</v>
      </c>
      <c r="AS95" s="134" t="e">
        <f ca="1">+IF(AND(ISNUMBER(OFFSET('Sanitation Data'!$G$12,0,10*ROW('Sanitation Data'!G89))),DH95="Yes"),OFFSET('Sanitation Data'!$G$12,0,10*ROW('Sanitation Data'!G89)),IF(AND(ISNUMBER(OFFSET('Sanitation Data'!$G$12,0,10*ROW('Sanitation Data'!G89))),DH95="No",ISNUMBER(OFFSET('Sanitation Data'!$G$12,0,10*ROW('Sanitation Data'!G89)))),CONCATENATE("[",ROUND(OFFSET('Sanitation Data'!$G$12,0,10*ROW('Sanitation Data'!G89)),0),"]"),IF(AND(ISNUMBER(OFFSET('Sanitation Data'!$G$12,0,10*ROW('Sanitation Data'!G89))),DH95="",ISNUMBER(OFFSET('Sanitation Data'!$G$12,0,10*ROW('Sanitation Data'!G89)))),OFFSET('Sanitation Data'!$G$12,0,10*ROW('Sanitation Data'!G89)),NA())))</f>
        <v>#N/A</v>
      </c>
      <c r="AT95" s="134" t="e">
        <f ca="1">+IF(AND(ISNUMBER(OFFSET('Sanitation Data'!$G$13,0,10*ROW('Sanitation Data'!G89))),DI95="Yes"),OFFSET('Sanitation Data'!$G$13,0,10*ROW('Sanitation Data'!G89)),IF(AND(ISNUMBER(OFFSET('Sanitation Data'!$G$13,0,10*ROW('Sanitation Data'!G89))),DI95="No",ISNUMBER(OFFSET('Sanitation Data'!$G$13,0,10*ROW('Sanitation Data'!G89)))),CONCATENATE("[",ROUND(OFFSET('Sanitation Data'!$G$13,0,10*ROW('Sanitation Data'!G89)),0),"]"),IF(AND(ISNUMBER(OFFSET('Sanitation Data'!$G$13,0,10*ROW('Sanitation Data'!G89))),DI95="",ISNUMBER(OFFSET('Sanitation Data'!$G$13,0,10*ROW('Sanitation Data'!G89)))),OFFSET('Sanitation Data'!$G$13,0,10*ROW('Sanitation Data'!G89)),NA())))</f>
        <v>#N/A</v>
      </c>
      <c r="AU95" s="134" t="e">
        <f ca="1">+IF(AND(ISNUMBER(OFFSET('Sanitation Data'!$H$5,0,10*ROW('Sanitation Data'!H89))),DJ95="Yes"),100-OFFSET('Sanitation Data'!$H$5,0,10*ROW('Sanitation Data'!H89)),IF(AND(ISNUMBER(OFFSET('Sanitation Data'!$H$5,0,10*ROW('Sanitation Data'!H89))),DJ95="No",ISNUMBER(OFFSET('Sanitation Data'!$H$5,0,10*ROW('Sanitation Data'!H89)))),CONCATENATE("[",ROUND(100-OFFSET('Sanitation Data'!$H$5,0,10*ROW('Sanitation Data'!H89)),0),"]"),IF(AND(ISNUMBER(OFFSET('Sanitation Data'!$H$5,0,10*ROW('Sanitation Data'!H89))),DJ95="",ISNUMBER(OFFSET('Sanitation Data'!$H$5,0,10*ROW('Sanitation Data'!H89)))),100-OFFSET('Sanitation Data'!$H$5,0,10*ROW('Sanitation Data'!H89)),NA())))</f>
        <v>#N/A</v>
      </c>
      <c r="AV95" s="134" t="e">
        <f ca="1">+IF(AND(ISNUMBER(OFFSET('Sanitation Data'!$H$7,0,10*ROW('Sanitation Data'!H89))),DK95="Yes"),OFFSET('Sanitation Data'!$H$7,0,10*ROW('Sanitation Data'!H89)),IF(AND(ISNUMBER(OFFSET('Sanitation Data'!$H$7,0,10*ROW('Sanitation Data'!H89))),DK95="No",ISNUMBER(OFFSET('Sanitation Data'!$H$7,0,10*ROW('Sanitation Data'!H89)))),CONCATENATE("[",ROUND(OFFSET('Sanitation Data'!$H$7,0,10*ROW('Sanitation Data'!H89)),0),"]"),IF(AND(ISNUMBER(OFFSET('Sanitation Data'!$H$7,0,10*ROW('Sanitation Data'!H89))),DK95="",ISNUMBER(OFFSET('Sanitation Data'!$H$7,0,10*ROW('Sanitation Data'!H89)))),OFFSET('Sanitation Data'!$H$7,0,10*ROW('Sanitation Data'!H89)),NA())))</f>
        <v>#N/A</v>
      </c>
      <c r="AW95" s="134" t="e">
        <f ca="1">+IF(AND(ISNUMBER(OFFSET('Sanitation Data'!$H$11,0,10*ROW('Sanitation Data'!H89))),DL95="Yes"),OFFSET('Sanitation Data'!$H$11,0,10*ROW('Sanitation Data'!H89)),IF(AND(ISNUMBER(OFFSET('Sanitation Data'!$H$11,0,10*ROW('Sanitation Data'!H89))),DL95="No",ISNUMBER(OFFSET('Sanitation Data'!$H$11,0,10*ROW('Sanitation Data'!H89)))),CONCATENATE("[",ROUND(OFFSET('Sanitation Data'!$H$11,0,10*ROW('Sanitation Data'!H89)),0),"]"),IF(AND(ISNUMBER(OFFSET('Sanitation Data'!$H$11,0,10*ROW('Sanitation Data'!H89))),DL95="",ISNUMBER(OFFSET('Sanitation Data'!$H$11,0,10*ROW('Sanitation Data'!H89)))),OFFSET('Sanitation Data'!$H$11,0,10*ROW('Sanitation Data'!H89)),NA())))</f>
        <v>#N/A</v>
      </c>
      <c r="AX95" s="134" t="e">
        <f ca="1">+IF(AND(ISNUMBER(OFFSET('Sanitation Data'!$H$12,0,10*ROW('Sanitation Data'!H89))),DM95="Yes"),OFFSET('Sanitation Data'!$H$12,0,10*ROW('Sanitation Data'!H89)),IF(AND(ISNUMBER(OFFSET('Sanitation Data'!$H$12,0,10*ROW('Sanitation Data'!H89))),DM95="No",ISNUMBER(OFFSET('Sanitation Data'!$H$12,0,10*ROW('Sanitation Data'!H89)))),CONCATENATE("[",ROUND(OFFSET('Sanitation Data'!$H$12,0,10*ROW('Sanitation Data'!H89)),0),"]"),IF(AND(ISNUMBER(OFFSET('Sanitation Data'!$H$12,0,10*ROW('Sanitation Data'!H89))),DM95="",ISNUMBER(OFFSET('Sanitation Data'!$H$12,0,10*ROW('Sanitation Data'!H89)))),OFFSET('Sanitation Data'!$H$12,0,10*ROW('Sanitation Data'!H89)),NA())))</f>
        <v>#N/A</v>
      </c>
      <c r="AY95" s="134" t="e">
        <f ca="1">+IF(AND(ISNUMBER(OFFSET('Sanitation Data'!$H$13,0,10*ROW('Sanitation Data'!H89))),DN95="Yes"),OFFSET('Sanitation Data'!$H$13,0,10*ROW('Sanitation Data'!H89)),IF(AND(ISNUMBER(OFFSET('Sanitation Data'!$H$13,0,10*ROW('Sanitation Data'!H89))),DN95="No",ISNUMBER(OFFSET('Sanitation Data'!$H$13,0,10*ROW('Sanitation Data'!H89)))),CONCATENATE("[",ROUND(OFFSET('Sanitation Data'!$H$13,0,10*ROW('Sanitation Data'!H89)),0),"]"),IF(AND(ISNUMBER(OFFSET('Sanitation Data'!$H$13,0,10*ROW('Sanitation Data'!H89))),DN95="",ISNUMBER(OFFSET('Sanitation Data'!$H$13,0,10*ROW('Sanitation Data'!H89)))),OFFSET('Sanitation Data'!$H$13,0,10*ROW('Sanitation Data'!H89)),NA())))</f>
        <v>#N/A</v>
      </c>
      <c r="AZ95" s="135" t="e">
        <f ca="1">+IF(AND(ISNUMBER(OFFSET('Hygiene Data'!$C$6,0,10*ROW('Hygiene Data'!C89))),DO95="Yes"),OFFSET('Hygiene Data'!$C$6,0,10*ROW('Hygiene Data'!C89)),IF(AND(ISNUMBER(OFFSET('Hygiene Data'!$C$6,0,10*ROW('Hygiene Data'!C89))),DO95="No",ISNUMBER(OFFSET('Hygiene Data'!$C$6,0,10*ROW('Hygiene Data'!C89)))),CONCATENATE("[",ROUND(OFFSET('Hygiene Data'!$C$6,0,10*ROW('Hygiene Data'!C89)),0),"]"),IF(AND(ISNUMBER(OFFSET('Hygiene Data'!$C$6,0,10*ROW('Hygiene Data'!C89))),DO95="",ISNUMBER(OFFSET('Hygiene Data'!$C$6,0,10*ROW('Hygiene Data'!C89)))),OFFSET('Hygiene Data'!$C$6,0,10*ROW('Hygiene Data'!C89)),NA())))</f>
        <v>#N/A</v>
      </c>
      <c r="BA95" s="135" t="e">
        <f ca="1">+IF(AND(ISNUMBER(OFFSET('Hygiene Data'!$C$8,0,10*ROW('Hygiene Data'!C89))),DP95="Yes"),OFFSET('Hygiene Data'!$C$8,0,10*ROW('Hygiene Data'!C89)),IF(AND(ISNUMBER(OFFSET('Hygiene Data'!$C$8,0,10*ROW('Hygiene Data'!C89))),DP95="No",ISNUMBER(OFFSET('Hygiene Data'!$C$8,0,10*ROW('Hygiene Data'!C89)))),CONCATENATE("[",ROUND(OFFSET('Hygiene Data'!$C$8,0,10*ROW('Hygiene Data'!C89)),0),"]"),IF(AND(ISNUMBER(OFFSET('Hygiene Data'!$C$8,0,10*ROW('Hygiene Data'!C89))),DP95="",ISNUMBER(OFFSET('Hygiene Data'!$C$8,0,10*ROW('Hygiene Data'!C89)))),OFFSET('Hygiene Data'!$C$8,0,10*ROW('Hygiene Data'!C89)),NA())))</f>
        <v>#N/A</v>
      </c>
      <c r="BB95" s="135" t="e">
        <f ca="1">+IF(AND(ISNUMBER(OFFSET('Hygiene Data'!$C$10,0,10*ROW('Hygiene Data'!C89))),DQ95="Yes"),OFFSET('Hygiene Data'!$C$10,0,10*ROW('Hygiene Data'!C89)),IF(AND(ISNUMBER(OFFSET('Hygiene Data'!$C$10,0,10*ROW('Hygiene Data'!C89))),DQ95="No",ISNUMBER(OFFSET('Hygiene Data'!$C$10,0,10*ROW('Hygiene Data'!C89)))),CONCATENATE("[",ROUND(OFFSET('Hygiene Data'!$C$10,0,10*ROW('Hygiene Data'!C89)),0),"]"),IF(AND(ISNUMBER(OFFSET('Hygiene Data'!$C$10,0,10*ROW('Hygiene Data'!C89))),DQ95="",ISNUMBER(OFFSET('Hygiene Data'!$C$10,0,10*ROW('Hygiene Data'!C89)))),OFFSET('Hygiene Data'!$C$10,0,10*ROW('Hygiene Data'!C89)),NA())))</f>
        <v>#N/A</v>
      </c>
      <c r="BC95" s="135" t="e">
        <f ca="1">+IF(AND(ISNUMBER(OFFSET('Hygiene Data'!$D$6,0,10*ROW('Hygiene Data'!D89))),DR95="Yes"),OFFSET('Hygiene Data'!$D$6,0,10*ROW('Hygiene Data'!D89)),IF(AND(ISNUMBER(OFFSET('Hygiene Data'!$D$6,0,10*ROW('Hygiene Data'!D89))),DR95="No",ISNUMBER(OFFSET('Hygiene Data'!$D$6,0,10*ROW('Hygiene Data'!D89)))),CONCATENATE("[",ROUND(OFFSET('Hygiene Data'!$D$6,0,10*ROW('Hygiene Data'!D89)),0),"]"),IF(AND(ISNUMBER(OFFSET('Hygiene Data'!$D$6,0,10*ROW('Hygiene Data'!D89))),DR95="",ISNUMBER(OFFSET('Hygiene Data'!$D$6,0,10*ROW('Hygiene Data'!D89)))),OFFSET('Hygiene Data'!$D$6,0,10*ROW('Hygiene Data'!D89)),NA())))</f>
        <v>#N/A</v>
      </c>
      <c r="BD95" s="135" t="e">
        <f ca="1">+IF(AND(ISNUMBER(OFFSET('Hygiene Data'!$D$8,0,10*ROW('Hygiene Data'!D89))),DS95="Yes"),OFFSET('Hygiene Data'!$D$8,0,10*ROW('Hygiene Data'!D89)),IF(AND(ISNUMBER(OFFSET('Hygiene Data'!$D$8,0,10*ROW('Hygiene Data'!D89))),DS95="No",ISNUMBER(OFFSET('Hygiene Data'!$D$8,0,10*ROW('Hygiene Data'!D89)))),CONCATENATE("[",ROUND(OFFSET('Hygiene Data'!$D$8,0,10*ROW('Hygiene Data'!D89)),0),"]"),IF(AND(ISNUMBER(OFFSET('Hygiene Data'!$D$8,0,10*ROW('Hygiene Data'!D89))),DS95="",ISNUMBER(OFFSET('Hygiene Data'!$D$8,0,10*ROW('Hygiene Data'!D89)))),OFFSET('Hygiene Data'!$D$8,0,10*ROW('Hygiene Data'!D89)),NA())))</f>
        <v>#N/A</v>
      </c>
      <c r="BE95" s="135" t="e">
        <f ca="1">+IF(AND(ISNUMBER(OFFSET('Hygiene Data'!$D$10,0,10*ROW('Hygiene Data'!D89))),DT95="Yes"),OFFSET('Hygiene Data'!$D$10,0,10*ROW('Hygiene Data'!D89)),IF(AND(ISNUMBER(OFFSET('Hygiene Data'!$D$10,0,10*ROW('Hygiene Data'!D89))),DT95="No",ISNUMBER(OFFSET('Hygiene Data'!$D$10,0,10*ROW('Hygiene Data'!D89)))),CONCATENATE("[",ROUND(OFFSET('Hygiene Data'!$D$10,0,10*ROW('Hygiene Data'!D89)),0),"]"),IF(AND(ISNUMBER(OFFSET('Hygiene Data'!$D$10,0,10*ROW('Hygiene Data'!D89))),DT95="",ISNUMBER(OFFSET('Hygiene Data'!$D$10,0,10*ROW('Hygiene Data'!D89)))),OFFSET('Hygiene Data'!$D$10,0,10*ROW('Hygiene Data'!D89)),NA())))</f>
        <v>#N/A</v>
      </c>
      <c r="BF95" s="135" t="e">
        <f ca="1">+IF(AND(ISNUMBER(OFFSET('Hygiene Data'!$E$6,0,10*ROW('Hygiene Data'!E89))),DU95="Yes"),OFFSET('Hygiene Data'!$E$6,0,10*ROW('Hygiene Data'!E89)),IF(AND(ISNUMBER(OFFSET('Hygiene Data'!$E$6,0,10*ROW('Hygiene Data'!E89))),DU95="No",ISNUMBER(OFFSET('Hygiene Data'!$E$6,0,10*ROW('Hygiene Data'!E89)))),CONCATENATE("[",ROUND(OFFSET('Hygiene Data'!$E$6,0,10*ROW('Hygiene Data'!E89)),0),"]"),IF(AND(ISNUMBER(OFFSET('Hygiene Data'!$E$6,0,10*ROW('Hygiene Data'!E89))),DU95="",ISNUMBER(OFFSET('Hygiene Data'!$E$6,0,10*ROW('Hygiene Data'!E89)))),OFFSET('Hygiene Data'!$E$6,0,10*ROW('Hygiene Data'!E89)),NA())))</f>
        <v>#N/A</v>
      </c>
      <c r="BG95" s="135" t="e">
        <f ca="1">+IF(AND(ISNUMBER(OFFSET('Hygiene Data'!$E$8,0,10*ROW('Hygiene Data'!E89))),DV95="Yes"),OFFSET('Hygiene Data'!$E$8,0,10*ROW('Hygiene Data'!E89)),IF(AND(ISNUMBER(OFFSET('Hygiene Data'!$E$8,0,10*ROW('Hygiene Data'!E89))),DV95="No",ISNUMBER(OFFSET('Hygiene Data'!$E$8,0,10*ROW('Hygiene Data'!E89)))),CONCATENATE("[",ROUND(OFFSET('Hygiene Data'!$E$8,0,10*ROW('Hygiene Data'!E89)),0),"]"),IF(AND(ISNUMBER(OFFSET('Hygiene Data'!$E$8,0,10*ROW('Hygiene Data'!E89))),DV95="",ISNUMBER(OFFSET('Hygiene Data'!$E$8,0,10*ROW('Hygiene Data'!E89)))),OFFSET('Hygiene Data'!$E$8,0,10*ROW('Hygiene Data'!E89)),NA())))</f>
        <v>#N/A</v>
      </c>
      <c r="BH95" s="135" t="e">
        <f ca="1">+IF(AND(ISNUMBER(OFFSET('Hygiene Data'!$E$10,0,10*ROW('Hygiene Data'!E89))),DW95="Yes"),OFFSET('Hygiene Data'!$E$10,0,10*ROW('Hygiene Data'!E89)),IF(AND(ISNUMBER(OFFSET('Hygiene Data'!$E$10,0,10*ROW('Hygiene Data'!E89))),DW95="No",ISNUMBER(OFFSET('Hygiene Data'!$E$10,0,10*ROW('Hygiene Data'!E89)))),CONCATENATE("[",ROUND(OFFSET('Hygiene Data'!$E$10,0,10*ROW('Hygiene Data'!E89)),0),"]"),IF(AND(ISNUMBER(OFFSET('Hygiene Data'!$E$10,0,10*ROW('Hygiene Data'!E89))),DW95="",ISNUMBER(OFFSET('Hygiene Data'!$E$10,0,10*ROW('Hygiene Data'!E89)))),OFFSET('Hygiene Data'!$E$10,0,10*ROW('Hygiene Data'!E89)),NA())))</f>
        <v>#N/A</v>
      </c>
      <c r="BI95" s="135" t="e">
        <f ca="1">+IF(AND(ISNUMBER(OFFSET('Hygiene Data'!$F$6,0,10*ROW('Hygiene Data'!F89))),DX95="Yes"),OFFSET('Hygiene Data'!$F$6,0,10*ROW('Hygiene Data'!F89)),IF(AND(ISNUMBER(OFFSET('Hygiene Data'!$F$6,0,10*ROW('Hygiene Data'!F89))),DX95="No",ISNUMBER(OFFSET('Hygiene Data'!$F$6,0,10*ROW('Hygiene Data'!F89)))),CONCATENATE("[",ROUND(OFFSET('Hygiene Data'!$F$6,0,10*ROW('Hygiene Data'!F89)),0),"]"),IF(AND(ISNUMBER(OFFSET('Hygiene Data'!$F$6,0,10*ROW('Hygiene Data'!F89))),DX95="",ISNUMBER(OFFSET('Hygiene Data'!$F$6,0,10*ROW('Hygiene Data'!F89)))),OFFSET('Hygiene Data'!$F$6,0,10*ROW('Hygiene Data'!F89)),NA())))</f>
        <v>#N/A</v>
      </c>
      <c r="BJ95" s="135" t="e">
        <f ca="1">+IF(AND(ISNUMBER(OFFSET('Hygiene Data'!$F$8,0,10*ROW('Hygiene Data'!F89))),DY95="Yes"),OFFSET('Hygiene Data'!$F$8,0,10*ROW('Hygiene Data'!F89)),IF(AND(ISNUMBER(OFFSET('Hygiene Data'!$F$8,0,10*ROW('Hygiene Data'!F89))),DY95="No",ISNUMBER(OFFSET('Hygiene Data'!$F$8,0,10*ROW('Hygiene Data'!F89)))),CONCATENATE("[",ROUND(OFFSET('Hygiene Data'!$F$8,0,10*ROW('Hygiene Data'!F89)),0),"]"),IF(AND(ISNUMBER(OFFSET('Hygiene Data'!$F$8,0,10*ROW('Hygiene Data'!F89))),DY95="",ISNUMBER(OFFSET('Hygiene Data'!$F$8,0,10*ROW('Hygiene Data'!F89)))),OFFSET('Hygiene Data'!$F$8,0,10*ROW('Hygiene Data'!F89)),NA())))</f>
        <v>#N/A</v>
      </c>
      <c r="BK95" s="135" t="e">
        <f ca="1">+IF(AND(ISNUMBER(OFFSET('Hygiene Data'!$F$10,0,10*ROW('Hygiene Data'!F89))),DZ95="Yes"),OFFSET('Hygiene Data'!$F$10,0,10*ROW('Hygiene Data'!F89)),IF(AND(ISNUMBER(OFFSET('Hygiene Data'!$F$10,0,10*ROW('Hygiene Data'!F89))),DZ95="No",ISNUMBER(OFFSET('Hygiene Data'!$F$10,0,10*ROW('Hygiene Data'!F89)))),CONCATENATE("[",ROUND(OFFSET('Hygiene Data'!$F$10,0,10*ROW('Hygiene Data'!F89)),0),"]"),IF(AND(ISNUMBER(OFFSET('Hygiene Data'!$F$10,0,10*ROW('Hygiene Data'!F89))),DZ95="",ISNUMBER(OFFSET('Hygiene Data'!$F$10,0,10*ROW('Hygiene Data'!F89)))),OFFSET('Hygiene Data'!$F$10,0,10*ROW('Hygiene Data'!F89)),NA())))</f>
        <v>#N/A</v>
      </c>
      <c r="BL95" s="135" t="e">
        <f ca="1">+IF(AND(ISNUMBER(OFFSET('Hygiene Data'!$G$6,0,10*ROW('Hygiene Data'!G89))),EA95="Yes"),OFFSET('Hygiene Data'!$G$6,0,10*ROW('Hygiene Data'!G89)),IF(AND(ISNUMBER(OFFSET('Hygiene Data'!$G$6,0,10*ROW('Hygiene Data'!G89))),EA95="No",ISNUMBER(OFFSET('Hygiene Data'!$G$6,0,10*ROW('Hygiene Data'!G89)))),CONCATENATE("[",ROUND(OFFSET('Hygiene Data'!$G$6,0,10*ROW('Hygiene Data'!G89)),0),"]"),IF(AND(ISNUMBER(OFFSET('Hygiene Data'!$G$6,0,10*ROW('Hygiene Data'!G89))),EA95="",ISNUMBER(OFFSET('Hygiene Data'!$G$6,0,10*ROW('Hygiene Data'!G89)))),OFFSET('Hygiene Data'!$G$6,0,10*ROW('Hygiene Data'!G89)),NA())))</f>
        <v>#N/A</v>
      </c>
      <c r="BM95" s="135" t="e">
        <f ca="1">+IF(AND(ISNUMBER(OFFSET('Hygiene Data'!$G$8,0,10*ROW('Hygiene Data'!G89))),EB95="Yes"),OFFSET('Hygiene Data'!$G$8,0,10*ROW('Hygiene Data'!G89)),IF(AND(ISNUMBER(OFFSET('Hygiene Data'!$G$8,0,10*ROW('Hygiene Data'!G89))),EB95="No",ISNUMBER(OFFSET('Hygiene Data'!$G$8,0,10*ROW('Hygiene Data'!G89)))),CONCATENATE("[",ROUND(OFFSET('Hygiene Data'!$G$8,0,10*ROW('Hygiene Data'!G89)),0),"]"),IF(AND(ISNUMBER(OFFSET('Hygiene Data'!$G$8,0,10*ROW('Hygiene Data'!G89))),EB95="",ISNUMBER(OFFSET('Hygiene Data'!$G$8,0,10*ROW('Hygiene Data'!G89)))),OFFSET('Hygiene Data'!$G$8,0,10*ROW('Hygiene Data'!G89)),NA())))</f>
        <v>#N/A</v>
      </c>
      <c r="BN95" s="135" t="e">
        <f ca="1">+IF(AND(ISNUMBER(OFFSET('Hygiene Data'!$G$10,0,10*ROW('Hygiene Data'!G89))),EC95="Yes"),OFFSET('Hygiene Data'!$G$10,0,10*ROW('Hygiene Data'!G89)),IF(AND(ISNUMBER(OFFSET('Hygiene Data'!$G$10,0,10*ROW('Hygiene Data'!G89))),EC95="No",ISNUMBER(OFFSET('Hygiene Data'!$G$10,0,10*ROW('Hygiene Data'!G89)))),CONCATENATE("[",ROUND(OFFSET('Hygiene Data'!$G$10,0,10*ROW('Hygiene Data'!G89)),0),"]"),IF(AND(ISNUMBER(OFFSET('Hygiene Data'!$G$10,0,10*ROW('Hygiene Data'!G89))),EC95="",ISNUMBER(OFFSET('Hygiene Data'!$G$10,0,10*ROW('Hygiene Data'!G89)))),OFFSET('Hygiene Data'!$G$10,0,10*ROW('Hygiene Data'!G89)),NA())))</f>
        <v>#N/A</v>
      </c>
      <c r="BO95" s="135" t="e">
        <f ca="1">+IF(AND(ISNUMBER(OFFSET('Hygiene Data'!$H$6,0,10*ROW('Hygiene Data'!H89))),ED95="Yes"),OFFSET('Hygiene Data'!$H$6,0,10*ROW('Hygiene Data'!H89)),IF(AND(ISNUMBER(OFFSET('Hygiene Data'!$H$6,0,10*ROW('Hygiene Data'!H89))),ED95="No",ISNUMBER(OFFSET('Hygiene Data'!$H$6,0,10*ROW('Hygiene Data'!H89)))),CONCATENATE("[",ROUND(OFFSET('Hygiene Data'!$H$6,0,10*ROW('Hygiene Data'!H89)),0),"]"),IF(AND(ISNUMBER(OFFSET('Hygiene Data'!$H$6,0,10*ROW('Hygiene Data'!H89))),ED95="",ISNUMBER(OFFSET('Hygiene Data'!$H$6,0,10*ROW('Hygiene Data'!H89)))),OFFSET('Hygiene Data'!$H$6,0,10*ROW('Hygiene Data'!H89)),NA())))</f>
        <v>#N/A</v>
      </c>
      <c r="BP95" s="135" t="e">
        <f ca="1">+IF(AND(ISNUMBER(OFFSET('Hygiene Data'!$H$8,0,10*ROW('Hygiene Data'!H89))),EE95="Yes"),OFFSET('Hygiene Data'!$H$8,0,10*ROW('Hygiene Data'!H89)),IF(AND(ISNUMBER(OFFSET('Hygiene Data'!$H$8,0,10*ROW('Hygiene Data'!H89))),EE95="No",ISNUMBER(OFFSET('Hygiene Data'!$H$8,0,10*ROW('Hygiene Data'!H89)))),CONCATENATE("[",ROUND(OFFSET('Hygiene Data'!$H$8,0,10*ROW('Hygiene Data'!H89)),0),"]"),IF(AND(ISNUMBER(OFFSET('Hygiene Data'!$H$8,0,10*ROW('Hygiene Data'!H89))),EE95="",ISNUMBER(OFFSET('Hygiene Data'!$H$8,0,10*ROW('Hygiene Data'!H89)))),OFFSET('Hygiene Data'!$H$8,0,10*ROW('Hygiene Data'!H89)),NA())))</f>
        <v>#N/A</v>
      </c>
      <c r="BQ95" s="135" t="e">
        <f ca="1">+IF(AND(ISNUMBER(OFFSET('Hygiene Data'!$H$10,0,10*ROW('Hygiene Data'!H89))),EF95="Yes"),OFFSET('Hygiene Data'!$H$10,0,10*ROW('Hygiene Data'!H89)),IF(AND(ISNUMBER(OFFSET('Hygiene Data'!$H$10,0,10*ROW('Hygiene Data'!H89))),EF95="No",ISNUMBER(OFFSET('Hygiene Data'!$H$10,0,10*ROW('Hygiene Data'!H89)))),CONCATENATE("[",ROUND(OFFSET('Hygiene Data'!$H$10,0,10*ROW('Hygiene Data'!H89)),0),"]"),IF(AND(ISNUMBER(OFFSET('Hygiene Data'!$H$10,0,10*ROW('Hygiene Data'!H89))),EF95="",ISNUMBER(OFFSET('Hygiene Data'!$H$10,0,10*ROW('Hygiene Data'!H89)))),OFFSET('Hygiene Data'!$H$10,0,10*ROW('Hygiene Data'!H89)),NA())))</f>
        <v>#N/A</v>
      </c>
      <c r="BS95" s="34" t="str">
        <f ca="1">+IF(OFFSET('Water Data'!$C$28,0,10*ROW('Water Data'!C89))="","",OFFSET('Water Data'!$C$28,0,10*ROW('Water Data'!C89)))</f>
        <v/>
      </c>
      <c r="BT95" s="34" t="str">
        <f ca="1">+IF(OFFSET('Water Data'!$C$29,0,10*ROW('Water Data'!C89))="","",OFFSET('Water Data'!$C$29,0,10*ROW('Water Data'!C89)))</f>
        <v/>
      </c>
      <c r="BU95" s="34" t="str">
        <f ca="1">+IF(OFFSET('Water Data'!$C$30,0,10*ROW('Water Data'!C89))="","",OFFSET('Water Data'!$C$30,0,10*ROW('Water Data'!C89)))</f>
        <v/>
      </c>
      <c r="BV95" s="34" t="str">
        <f ca="1">+IF(OFFSET('Water Data'!$D$28,0,10*ROW('Water Data'!D89))="","",OFFSET('Water Data'!$D$28,0,10*ROW('Water Data'!D89)))</f>
        <v/>
      </c>
      <c r="BW95" s="34" t="str">
        <f ca="1">+IF(OFFSET('Water Data'!$D$29,0,10*ROW('Water Data'!D89))="","",OFFSET('Water Data'!$D$29,0,10*ROW('Water Data'!D89)))</f>
        <v/>
      </c>
      <c r="BX95" s="34" t="str">
        <f ca="1">+IF(OFFSET('Water Data'!$D$30,0,10*ROW('Water Data'!D89))="","",OFFSET('Water Data'!$D$30,0,10*ROW('Water Data'!D89)))</f>
        <v/>
      </c>
      <c r="BY95" s="34" t="str">
        <f ca="1">+IF(OFFSET('Water Data'!$E$28,0,10*ROW('Water Data'!E89))="","",OFFSET('Water Data'!$E$28,0,10*ROW('Water Data'!E89)))</f>
        <v/>
      </c>
      <c r="BZ95" s="34" t="str">
        <f ca="1">+IF(OFFSET('Water Data'!$E$29,0,10*ROW('Water Data'!E89))="","",OFFSET('Water Data'!$E$29,0,10*ROW('Water Data'!E89)))</f>
        <v/>
      </c>
      <c r="CA95" s="34" t="str">
        <f ca="1">+IF(OFFSET('Water Data'!$E$30,0,10*ROW('Water Data'!E89))="","",OFFSET('Water Data'!$E$30,0,10*ROW('Water Data'!E89)))</f>
        <v/>
      </c>
      <c r="CB95" s="34" t="str">
        <f ca="1">+IF(OFFSET('Water Data'!$F$28,0,10*ROW('Water Data'!F89))="","",OFFSET('Water Data'!$F$28,0,10*ROW('Water Data'!F89)))</f>
        <v/>
      </c>
      <c r="CC95" s="34" t="str">
        <f ca="1">+IF(OFFSET('Water Data'!$F$29,0,10*ROW('Water Data'!F89))="","",OFFSET('Water Data'!$F$29,0,10*ROW('Water Data'!F89)))</f>
        <v/>
      </c>
      <c r="CD95" s="34" t="str">
        <f ca="1">+IF(OFFSET('Water Data'!$F$30,0,10*ROW('Water Data'!F89))="","",OFFSET('Water Data'!$F$30,0,10*ROW('Water Data'!F89)))</f>
        <v/>
      </c>
      <c r="CE95" s="34" t="str">
        <f ca="1">+IF(OFFSET('Water Data'!$G$28,0,10*ROW('Water Data'!G89))="","",OFFSET('Water Data'!$G$28,0,10*ROW('Water Data'!G89)))</f>
        <v/>
      </c>
      <c r="CF95" s="34" t="str">
        <f ca="1">+IF(OFFSET('Water Data'!$G$29,0,10*ROW('Water Data'!G89))="","",OFFSET('Water Data'!$G$29,0,10*ROW('Water Data'!G89)))</f>
        <v/>
      </c>
      <c r="CG95" s="34" t="str">
        <f ca="1">+IF(OFFSET('Water Data'!$G$30,0,10*ROW('Water Data'!G89))="","",OFFSET('Water Data'!$G$30,0,10*ROW('Water Data'!G89)))</f>
        <v/>
      </c>
      <c r="CH95" s="34" t="str">
        <f ca="1">+IF(OFFSET('Water Data'!$H$28,0,10*ROW('Water Data'!H89))="","",OFFSET('Water Data'!$H$28,0,10*ROW('Water Data'!H89)))</f>
        <v/>
      </c>
      <c r="CI95" s="34" t="str">
        <f ca="1">+IF(OFFSET('Water Data'!$H$29,0,10*ROW('Water Data'!H89))="","",OFFSET('Water Data'!$H$29,0,10*ROW('Water Data'!H89)))</f>
        <v/>
      </c>
      <c r="CJ95" s="34" t="str">
        <f ca="1">+IF(OFFSET('Water Data'!$H$30,0,10*ROW('Water Data'!H89))="","",OFFSET('Water Data'!$H$30,0,10*ROW('Water Data'!H89)))</f>
        <v/>
      </c>
      <c r="CK95" s="34" t="str">
        <f ca="1">+IF(OFFSET('Sanitation Data'!$C$29,0,10*ROW('Sanitation Data'!C89))="","",OFFSET('Sanitation Data'!$C$29,0,10*ROW('Sanitation Data'!C89)))</f>
        <v/>
      </c>
      <c r="CL95" s="34" t="str">
        <f ca="1">+IF(OFFSET('Sanitation Data'!$C$30,0,10*ROW('Sanitation Data'!C89))="","",OFFSET('Sanitation Data'!$C$30,0,10*ROW('Sanitation Data'!C89)))</f>
        <v/>
      </c>
      <c r="CM95" s="34" t="str">
        <f ca="1">+IF(OFFSET('Sanitation Data'!$C$31,0,10*ROW('Sanitation Data'!C89))="","",OFFSET('Sanitation Data'!$C$31,0,10*ROW('Sanitation Data'!C89)))</f>
        <v/>
      </c>
      <c r="CN95" s="34" t="str">
        <f ca="1">+IF(OFFSET('Sanitation Data'!$C$32,0,10*ROW('Sanitation Data'!C89))="","",OFFSET('Sanitation Data'!$C$32,0,10*ROW('Sanitation Data'!C89)))</f>
        <v/>
      </c>
      <c r="CO95" s="34" t="str">
        <f ca="1">+IF(OFFSET('Sanitation Data'!$C$33,0,10*ROW('Sanitation Data'!C89))="","",OFFSET('Sanitation Data'!$C$33,0,10*ROW('Sanitation Data'!C89)))</f>
        <v/>
      </c>
      <c r="CP95" s="34" t="str">
        <f ca="1">+IF(OFFSET('Sanitation Data'!$D$29,0,10*ROW('Sanitation Data'!D89))="","",OFFSET('Sanitation Data'!$D$29,0,10*ROW('Sanitation Data'!D89)))</f>
        <v/>
      </c>
      <c r="CQ95" s="34" t="str">
        <f ca="1">+IF(OFFSET('Sanitation Data'!$D$30,0,10*ROW('Sanitation Data'!D89))="","",OFFSET('Sanitation Data'!$D$30,0,10*ROW('Sanitation Data'!D89)))</f>
        <v/>
      </c>
      <c r="CR95" s="34" t="str">
        <f ca="1">+IF(OFFSET('Sanitation Data'!$D$31,0,10*ROW('Sanitation Data'!D89))="","",OFFSET('Sanitation Data'!$D$31,0,10*ROW('Sanitation Data'!D89)))</f>
        <v/>
      </c>
      <c r="CS95" s="34" t="str">
        <f ca="1">+IF(OFFSET('Sanitation Data'!$D$32,0,10*ROW('Sanitation Data'!D89))="","",OFFSET('Sanitation Data'!$D$32,0,10*ROW('Sanitation Data'!D89)))</f>
        <v/>
      </c>
      <c r="CT95" s="34" t="str">
        <f ca="1">+IF(OFFSET('Sanitation Data'!$D$33,0,10*ROW('Sanitation Data'!D89))="","",OFFSET('Sanitation Data'!$D$33,0,10*ROW('Sanitation Data'!D89)))</f>
        <v/>
      </c>
      <c r="CU95" s="34" t="str">
        <f ca="1">+IF(OFFSET('Sanitation Data'!$E$29,0,10*ROW('Sanitation Data'!E89))="","",OFFSET('Sanitation Data'!$E$29,0,10*ROW('Sanitation Data'!E89)))</f>
        <v/>
      </c>
      <c r="CV95" s="34" t="str">
        <f ca="1">+IF(OFFSET('Sanitation Data'!$E$30,0,10*ROW('Sanitation Data'!E89))="","",OFFSET('Sanitation Data'!$E$30,0,10*ROW('Sanitation Data'!E89)))</f>
        <v/>
      </c>
      <c r="CW95" s="34" t="str">
        <f ca="1">+IF(OFFSET('Sanitation Data'!$E$31,0,10*ROW('Sanitation Data'!E89))="","",OFFSET('Sanitation Data'!$E$31,0,10*ROW('Sanitation Data'!E89)))</f>
        <v/>
      </c>
      <c r="CX95" s="34" t="str">
        <f ca="1">+IF(OFFSET('Sanitation Data'!$E$32,0,10*ROW('Sanitation Data'!E89))="","",OFFSET('Sanitation Data'!$E$32,0,10*ROW('Sanitation Data'!E89)))</f>
        <v/>
      </c>
      <c r="CY95" s="34" t="str">
        <f ca="1">+IF(OFFSET('Sanitation Data'!$E$33,0,10*ROW('Sanitation Data'!E89))="","",OFFSET('Sanitation Data'!$E$33,0,10*ROW('Sanitation Data'!E89)))</f>
        <v/>
      </c>
      <c r="CZ95" s="34" t="str">
        <f ca="1">+IF(OFFSET('Sanitation Data'!$F$29,0,10*ROW('Sanitation Data'!F89))="","",OFFSET('Sanitation Data'!$F$29,0,10*ROW('Sanitation Data'!F89)))</f>
        <v/>
      </c>
      <c r="DA95" s="34" t="str">
        <f ca="1">+IF(OFFSET('Sanitation Data'!$F$30,0,10*ROW('Sanitation Data'!F89))="","",OFFSET('Sanitation Data'!$F$30,0,10*ROW('Sanitation Data'!F89)))</f>
        <v/>
      </c>
      <c r="DB95" s="34" t="str">
        <f ca="1">+IF(OFFSET('Sanitation Data'!$F$31,0,10*ROW('Sanitation Data'!F89))="","",OFFSET('Sanitation Data'!$F$31,0,10*ROW('Sanitation Data'!F89)))</f>
        <v/>
      </c>
      <c r="DC95" s="34" t="str">
        <f ca="1">+IF(OFFSET('Sanitation Data'!$F$32,0,10*ROW('Sanitation Data'!F89))="","",OFFSET('Sanitation Data'!$F$32,0,10*ROW('Sanitation Data'!F89)))</f>
        <v/>
      </c>
      <c r="DD95" s="34" t="str">
        <f ca="1">+IF(OFFSET('Sanitation Data'!$F$33,0,10*ROW('Sanitation Data'!F89))="","",OFFSET('Sanitation Data'!$F$33,0,10*ROW('Sanitation Data'!F89)))</f>
        <v/>
      </c>
      <c r="DE95" s="34" t="str">
        <f ca="1">+IF(OFFSET('Sanitation Data'!$G$29,0,10*ROW('Sanitation Data'!G89))="","",OFFSET('Sanitation Data'!$G$29,0,10*ROW('Sanitation Data'!G89)))</f>
        <v/>
      </c>
      <c r="DF95" s="34" t="str">
        <f ca="1">+IF(OFFSET('Sanitation Data'!$G$30,0,10*ROW('Sanitation Data'!G89))="","",OFFSET('Sanitation Data'!$G$30,0,10*ROW('Sanitation Data'!G89)))</f>
        <v/>
      </c>
      <c r="DG95" s="34" t="str">
        <f ca="1">+IF(OFFSET('Sanitation Data'!$G$31,0,10*ROW('Sanitation Data'!G89))="","",OFFSET('Sanitation Data'!$G$31,0,10*ROW('Sanitation Data'!G89)))</f>
        <v/>
      </c>
      <c r="DH95" s="34" t="str">
        <f ca="1">+IF(OFFSET('Sanitation Data'!$G$32,0,10*ROW('Sanitation Data'!G89))="","",OFFSET('Sanitation Data'!$G$32,0,10*ROW('Sanitation Data'!G89)))</f>
        <v/>
      </c>
      <c r="DI95" s="34" t="str">
        <f ca="1">+IF(OFFSET('Sanitation Data'!$G$33,0,10*ROW('Sanitation Data'!G89))="","",OFFSET('Sanitation Data'!$G$33,0,10*ROW('Sanitation Data'!G89)))</f>
        <v/>
      </c>
      <c r="DJ95" s="34" t="str">
        <f ca="1">+IF(OFFSET('Sanitation Data'!$H$29,0,10*ROW('Sanitation Data'!H89))="","",OFFSET('Sanitation Data'!$H$29,0,10*ROW('Sanitation Data'!H89)))</f>
        <v/>
      </c>
      <c r="DK95" s="34" t="str">
        <f ca="1">+IF(OFFSET('Sanitation Data'!$H$30,0,10*ROW('Sanitation Data'!H89))="","",OFFSET('Sanitation Data'!$H$30,0,10*ROW('Sanitation Data'!H89)))</f>
        <v/>
      </c>
      <c r="DL95" s="34" t="str">
        <f ca="1">+IF(OFFSET('Sanitation Data'!$H$31,0,10*ROW('Sanitation Data'!H89))="","",OFFSET('Sanitation Data'!$H$31,0,10*ROW('Sanitation Data'!H89)))</f>
        <v/>
      </c>
      <c r="DM95" s="34" t="str">
        <f ca="1">+IF(OFFSET('Sanitation Data'!$H$32,0,10*ROW('Sanitation Data'!H89))="","",OFFSET('Sanitation Data'!$H$32,0,10*ROW('Sanitation Data'!H89)))</f>
        <v/>
      </c>
      <c r="DN95" s="34" t="str">
        <f ca="1">+IF(OFFSET('Sanitation Data'!$H$33,0,10*ROW('Sanitation Data'!H89))="","",OFFSET('Sanitation Data'!$H$33,0,10*ROW('Sanitation Data'!H89)))</f>
        <v/>
      </c>
      <c r="DO95" s="34" t="str">
        <f ca="1">+IF(OFFSET('Hygiene Data'!$C$12,0,10*ROW('Hygiene Data'!C89))="","",OFFSET('Hygiene Data'!$C$12,0,10*ROW('Hygiene Data'!C89)))</f>
        <v/>
      </c>
      <c r="DP95" s="34" t="str">
        <f ca="1">+IF(OFFSET('Hygiene Data'!$C$13,0,10*ROW('Hygiene Data'!C89))="","",OFFSET('Hygiene Data'!$C$13,0,10*ROW('Hygiene Data'!C89)))</f>
        <v/>
      </c>
      <c r="DQ95" s="34" t="str">
        <f ca="1">+IF(OFFSET('Hygiene Data'!$C$14,0,10*ROW('Hygiene Data'!C89))="","",OFFSET('Hygiene Data'!$C$14,0,10*ROW('Hygiene Data'!C89)))</f>
        <v/>
      </c>
      <c r="DR95" s="34" t="str">
        <f ca="1">+IF(OFFSET('Hygiene Data'!$D$12,0,10*ROW('Hygiene Data'!D89))="","",OFFSET('Hygiene Data'!$D$12,0,10*ROW('Hygiene Data'!D89)))</f>
        <v/>
      </c>
      <c r="DS95" s="34" t="str">
        <f ca="1">+IF(OFFSET('Hygiene Data'!$D$13,0,10*ROW('Hygiene Data'!D89))="","",OFFSET('Hygiene Data'!$D$13,0,10*ROW('Hygiene Data'!D89)))</f>
        <v/>
      </c>
      <c r="DT95" s="34" t="str">
        <f ca="1">+IF(OFFSET('Hygiene Data'!$D$14,0,10*ROW('Hygiene Data'!D89))="","",OFFSET('Hygiene Data'!$D$14,0,10*ROW('Hygiene Data'!D89)))</f>
        <v/>
      </c>
      <c r="DU95" s="34" t="str">
        <f ca="1">+IF(OFFSET('Hygiene Data'!$E$12,0,10*ROW('Hygiene Data'!E89))="","",OFFSET('Hygiene Data'!$E$12,0,10*ROW('Hygiene Data'!E89)))</f>
        <v/>
      </c>
      <c r="DV95" s="34" t="str">
        <f ca="1">+IF(OFFSET('Hygiene Data'!$E$13,0,10*ROW('Hygiene Data'!E89))="","",OFFSET('Hygiene Data'!$E$13,0,10*ROW('Hygiene Data'!E89)))</f>
        <v/>
      </c>
      <c r="DW95" s="34" t="str">
        <f ca="1">+IF(OFFSET('Hygiene Data'!$E$14,0,10*ROW('Hygiene Data'!E89))="","",OFFSET('Hygiene Data'!$E$14,0,10*ROW('Hygiene Data'!E89)))</f>
        <v/>
      </c>
      <c r="DX95" s="34" t="str">
        <f ca="1">+IF(OFFSET('Hygiene Data'!$F$12,0,10*ROW('Hygiene Data'!F89))="","",OFFSET('Hygiene Data'!$F$12,0,10*ROW('Hygiene Data'!F89)))</f>
        <v/>
      </c>
      <c r="DY95" s="34" t="str">
        <f ca="1">+IF(OFFSET('Hygiene Data'!$F$13,0,10*ROW('Hygiene Data'!F89))="","",OFFSET('Hygiene Data'!$F$13,0,10*ROW('Hygiene Data'!F89)))</f>
        <v/>
      </c>
      <c r="DZ95" s="34" t="str">
        <f ca="1">+IF(OFFSET('Hygiene Data'!$F$14,0,10*ROW('Hygiene Data'!F89))="","",OFFSET('Hygiene Data'!$F$14,0,10*ROW('Hygiene Data'!F89)))</f>
        <v/>
      </c>
      <c r="EA95" s="34" t="str">
        <f ca="1">+IF(OFFSET('Hygiene Data'!$G$12,0,10*ROW('Hygiene Data'!G89))="","",OFFSET('Hygiene Data'!$G$12,0,10*ROW('Hygiene Data'!G89)))</f>
        <v/>
      </c>
      <c r="EB95" s="34" t="str">
        <f ca="1">+IF(OFFSET('Hygiene Data'!$G$13,0,10*ROW('Hygiene Data'!G89))="","",OFFSET('Hygiene Data'!$G$13,0,10*ROW('Hygiene Data'!G89)))</f>
        <v/>
      </c>
      <c r="EC95" s="34" t="str">
        <f ca="1">+IF(OFFSET('Hygiene Data'!$G$14,0,10*ROW('Hygiene Data'!G89))="","",OFFSET('Hygiene Data'!$G$14,0,10*ROW('Hygiene Data'!G89)))</f>
        <v/>
      </c>
      <c r="ED95" s="34" t="str">
        <f ca="1">+IF(OFFSET('Hygiene Data'!$H$12,0,10*ROW('Hygiene Data'!H89))="","",OFFSET('Hygiene Data'!$H$12,0,10*ROW('Hygiene Data'!H89)))</f>
        <v/>
      </c>
      <c r="EE95" s="34" t="str">
        <f ca="1">+IF(OFFSET('Hygiene Data'!$H$13,0,10*ROW('Hygiene Data'!H89))="","",OFFSET('Hygiene Data'!$H$13,0,10*ROW('Hygiene Data'!H89)))</f>
        <v/>
      </c>
      <c r="EF95" s="34" t="str">
        <f ca="1">+IF(OFFSET('Hygiene Data'!$H$14,0,10*ROW('Hygiene Data'!H89))="","",OFFSET('Hygiene Data'!$H$14,0,10*ROW('Hygiene Data'!H89)))</f>
        <v/>
      </c>
    </row>
    <row r="96" spans="1:136" x14ac:dyDescent="0.2">
      <c r="A96" s="50" t="str">
        <f ca="1">+IF(OFFSET('Water Data'!$B$1,0,10*ROW('Water Data'!B93))="","",OFFSET('Water Data'!$B$1,0,10*ROW('Water Data'!B93)))</f>
        <v/>
      </c>
      <c r="B96" s="50" t="str">
        <f ca="1">+IF(OFFSET('Water Data'!$A$3,0,10*ROW('Water Data'!A93))="","",OFFSET('Water Data'!$A$3,0,10*ROW('Water Data'!A93)))</f>
        <v/>
      </c>
      <c r="C96" s="50" t="str">
        <f ca="1">+IF(OFFSET('Water Data'!$C$3,0,10*ROW('Water Data'!C93))="","",OFFSET('Water Data'!$C$3,0,10*ROW('Water Data'!C93)))</f>
        <v/>
      </c>
      <c r="D96" s="133" t="e">
        <f ca="1">+IF(AND(ISNUMBER(OFFSET('Water Data'!$C$5,0,10*ROW('Water Data'!C90))),BS96="Yes"),100-OFFSET('Water Data'!$C$5,0,10*ROW('Water Data'!C90)),IF(AND(ISNUMBER(OFFSET('Water Data'!$C$5,0,10*ROW('Water Data'!C90))),BS96="No",ISNUMBER(OFFSET('Water Data'!$C$5,0,10*ROW('Water Data'!C90)))),CONCATENATE("[",ROUND(100-OFFSET('Water Data'!$C$5,0,10*ROW('Water Data'!C90)),0),"]"),IF(AND(ISNUMBER(OFFSET('Water Data'!$C$5,0,10*ROW('Water Data'!C90))),BS96="",ISNUMBER(OFFSET('Water Data'!$C$5,0,10*ROW('Water Data'!C90)))),100-OFFSET('Water Data'!$C$5,0,10*ROW('Water Data'!C90)),NA())))</f>
        <v>#N/A</v>
      </c>
      <c r="E96" s="133" t="e">
        <f ca="1">+IF(AND(ISNUMBER(OFFSET('Water Data'!$C$7,0,10*ROW('Water Data'!D90))),BT96="Yes"),OFFSET('Water Data'!$C$7,0,10*ROW('Water Data'!C90)),IF(AND(ISNUMBER(OFFSET('Water Data'!$C$7,0,10*ROW('Water Data'!C90))),BT96="No",ISNUMBER(OFFSET('Water Data'!$C$7,0,10*ROW('Water Data'!C90)))),CONCATENATE("[",ROUND(OFFSET('Water Data'!$C$7,0,10*ROW('Water Data'!C90)),0),"]"),IF(AND(ISNUMBER(OFFSET('Water Data'!$C$7,0,10*ROW('Water Data'!C90))),BT96="",ISNUMBER(OFFSET('Water Data'!$C$7,0,10*ROW('Water Data'!C90)))),OFFSET('Water Data'!$C$7,0,10*ROW('Water Data'!C90)),NA())))</f>
        <v>#N/A</v>
      </c>
      <c r="F96" s="133" t="e">
        <f ca="1">+IF(AND(ISNUMBER(OFFSET('Water Data'!$C$10,0,10*ROW('Water Data'!C90))),BU96="Yes"),OFFSET('Water Data'!$C$10,0,10*ROW('Water Data'!C90)),IF(AND(ISNUMBER(OFFSET('Water Data'!$C$10,0,10*ROW('Water Data'!C90))),BU96="No",ISNUMBER(OFFSET('Water Data'!$C$10,0,10*ROW('Water Data'!C90)))),CONCATENATE("[",ROUND(OFFSET('Water Data'!$C$10,0,10*ROW('Water Data'!C90)),0),"]"),IF(AND(ISNUMBER(OFFSET('Water Data'!$C$10,0,10*ROW('Water Data'!C90))),BU96="",ISNUMBER(OFFSET('Water Data'!$C$10,0,10*ROW('Water Data'!C90)))),OFFSET('Water Data'!$C$10,0,10*ROW('Water Data'!C90)),NA())))</f>
        <v>#N/A</v>
      </c>
      <c r="G96" s="133" t="e">
        <f ca="1">+IF(AND(ISNUMBER(OFFSET('Water Data'!$D$5,0,10*ROW('Water Data'!D90))),BV96="Yes"),100-OFFSET('Water Data'!$D$5,0,10*ROW('Water Data'!D90)),IF(AND(ISNUMBER(OFFSET('Water Data'!$D$5,0,10*ROW('Water Data'!D90))),BV96="No",ISNUMBER(OFFSET('Water Data'!$D$5,0,10*ROW('Water Data'!D90)))),CONCATENATE("[",ROUND(100-OFFSET('Water Data'!$D$5,0,10*ROW('Water Data'!D90)),0),"]"),IF(AND(ISNUMBER(OFFSET('Water Data'!$D$5,0,10*ROW('Water Data'!D90))),BV96="",ISNUMBER(OFFSET('Water Data'!$D$5,0,10*ROW('Water Data'!D90)))),100-OFFSET('Water Data'!$D$5,0,10*ROW('Water Data'!D90)),NA())))</f>
        <v>#N/A</v>
      </c>
      <c r="H96" s="133" t="e">
        <f ca="1">+IF(AND(ISNUMBER(OFFSET('Water Data'!$D$7,0,10*ROW('Water Data'!D90))),BW96="Yes"),OFFSET('Water Data'!$D$7,0,10*ROW('Water Data'!D90)),IF(AND(ISNUMBER(OFFSET('Water Data'!$D$7,0,10*ROW('Water Data'!D90))),BW96="No",ISNUMBER(OFFSET('Water Data'!$D$7,0,10*ROW('Water Data'!D90)))),CONCATENATE("[",ROUND(OFFSET('Water Data'!$C$7,0,10*ROW('Water Data'!D90)),0),"]"),IF(AND(ISNUMBER(OFFSET('Water Data'!$D$7,0,10*ROW('Water Data'!D90))),BW96="",ISNUMBER(OFFSET('Water Data'!$D$7,0,10*ROW('Water Data'!D90)))),OFFSET('Water Data'!$D$7,0,10*ROW('Water Data'!D90)),NA())))</f>
        <v>#N/A</v>
      </c>
      <c r="I96" s="133" t="e">
        <f ca="1">+IF(AND(ISNUMBER(OFFSET('Water Data'!$D$10,0,10*ROW('Water Data'!D90))),BX96="Yes"),OFFSET('Water Data'!$D$10,0,10*ROW('Water Data'!D90)),IF(AND(ISNUMBER(OFFSET('Water Data'!$D$10,0,10*ROW('Water Data'!D90))),BX96="No",ISNUMBER(OFFSET('Water Data'!$D$10,0,10*ROW('Water Data'!D90)))),CONCATENATE("[",ROUND(OFFSET('Water Data'!$D$10,0,10*ROW('Water Data'!D90)),0),"]"),IF(AND(ISNUMBER(OFFSET('Water Data'!$D$10,0,10*ROW('Water Data'!D90))),BX96="",ISNUMBER(OFFSET('Water Data'!$D$10,0,10*ROW('Water Data'!D90)))),OFFSET('Water Data'!$D$10,0,10*ROW('Water Data'!D90)),NA())))</f>
        <v>#N/A</v>
      </c>
      <c r="J96" s="133" t="e">
        <f ca="1">+IF(AND(ISNUMBER(OFFSET('Water Data'!$E$5,0,10*ROW('Water Data'!E90))),BY96="Yes"),100-OFFSET('Water Data'!$E$5,0,10*ROW('Water Data'!E90)),IF(AND(ISNUMBER(OFFSET('Water Data'!$E$5,0,10*ROW('Water Data'!E90))),BY96="No",ISNUMBER(OFFSET('Water Data'!$E$5,0,10*ROW('Water Data'!E90)))),CONCATENATE("[",ROUND(100-OFFSET('Water Data'!$E$5,0,10*ROW('Water Data'!E90)),0),"]"),IF(AND(ISNUMBER(OFFSET('Water Data'!$E$5,0,10*ROW('Water Data'!E90))),BY96="",ISNUMBER(OFFSET('Water Data'!$E$5,0,10*ROW('Water Data'!E90)))),100-OFFSET('Water Data'!$E$5,0,10*ROW('Water Data'!E90)),NA())))</f>
        <v>#N/A</v>
      </c>
      <c r="K96" s="133" t="e">
        <f ca="1">+IF(AND(ISNUMBER(OFFSET('Water Data'!$E$7,0,10*ROW('Water Data'!E90))),BZ96="Yes"),OFFSET('Water Data'!$E$7,0,10*ROW('Water Data'!E90)),IF(AND(ISNUMBER(OFFSET('Water Data'!$E$7,0,10*ROW('Water Data'!E90))),BZ96="No",ISNUMBER(OFFSET('Water Data'!$E$7,0,10*ROW('Water Data'!E90)))),CONCATENATE("[",ROUND(OFFSET('Water Data'!$E$7,0,10*ROW('Water Data'!E90)),0),"]"),IF(AND(ISNUMBER(OFFSET('Water Data'!$E$7,0,10*ROW('Water Data'!E90))),BZ96="",ISNUMBER(OFFSET('Water Data'!$E$7,0,10*ROW('Water Data'!E90)))),OFFSET('Water Data'!$E$7,0,10*ROW('Water Data'!E90)),NA())))</f>
        <v>#N/A</v>
      </c>
      <c r="L96" s="133" t="e">
        <f ca="1">+IF(AND(ISNUMBER(OFFSET('Water Data'!$E$10,0,10*ROW('Water Data'!E90))),CA96="Yes"),OFFSET('Water Data'!$E$10,0,10*ROW('Water Data'!E90)),IF(AND(ISNUMBER(OFFSET('Water Data'!$E$10,0,10*ROW('Water Data'!E90))),CA96="No",ISNUMBER(OFFSET('Water Data'!$E$10,0,10*ROW('Water Data'!E90)))),CONCATENATE("[",ROUND(OFFSET('Water Data'!$E$10,0,10*ROW('Water Data'!E90)),0),"]"),IF(AND(ISNUMBER(OFFSET('Water Data'!$E$10,0,10*ROW('Water Data'!E90))),CA96="",ISNUMBER(OFFSET('Water Data'!$E$10,0,10*ROW('Water Data'!E90)))),OFFSET('Water Data'!$E$10,0,10*ROW('Water Data'!E90)),NA())))</f>
        <v>#N/A</v>
      </c>
      <c r="M96" s="133" t="e">
        <f ca="1">+IF(AND(ISNUMBER(OFFSET('Water Data'!$F$5,0,10*ROW('Water Data'!F90))),CB96="Yes"),100-OFFSET('Water Data'!$F$5,0,10*ROW('Water Data'!F90)),IF(AND(ISNUMBER(OFFSET('Water Data'!$F$5,0,10*ROW('Water Data'!F90))),CB96="No",ISNUMBER(OFFSET('Water Data'!$F$5,0,10*ROW('Water Data'!F90)))),CONCATENATE("[",ROUND(100-OFFSET('Water Data'!$F$5,0,10*ROW('Water Data'!F90)),0),"]"),IF(AND(ISNUMBER(OFFSET('Water Data'!$F$5,0,10*ROW('Water Data'!F90))),CB96="",ISNUMBER(OFFSET('Water Data'!$F$5,0,10*ROW('Water Data'!F90)))),100-OFFSET('Water Data'!$F$5,0,10*ROW('Water Data'!F90)),NA())))</f>
        <v>#N/A</v>
      </c>
      <c r="N96" s="133" t="e">
        <f ca="1">+IF(AND(ISNUMBER(OFFSET('Water Data'!$F$7,0,10*ROW('Water Data'!F90))),CC96="Yes"),OFFSET('Water Data'!$F$7,0,10*ROW('Water Data'!F90)),IF(AND(ISNUMBER(OFFSET('Water Data'!$F$7,0,10*ROW('Water Data'!F90))),CC96="No",ISNUMBER(OFFSET('Water Data'!$F$7,0,10*ROW('Water Data'!F90)))),CONCATENATE("[",ROUND(OFFSET('Water Data'!$F$7,0,10*ROW('Water Data'!F90)),0),"]"),IF(AND(ISNUMBER(OFFSET('Water Data'!$F$7,0,10*ROW('Water Data'!F90))),CC96="",ISNUMBER(OFFSET('Water Data'!$F$7,0,10*ROW('Water Data'!F90)))),OFFSET('Water Data'!$F$7,0,10*ROW('Water Data'!F90)),NA())))</f>
        <v>#N/A</v>
      </c>
      <c r="O96" s="133" t="e">
        <f ca="1">+IF(AND(ISNUMBER(OFFSET('Water Data'!$F$10,0,10*ROW('Water Data'!F90))),CD96="Yes"),OFFSET('Water Data'!$F$10,0,10*ROW('Water Data'!F90)),IF(AND(ISNUMBER(OFFSET('Water Data'!$F$10,0,10*ROW('Water Data'!F90))),CD96="No",ISNUMBER(OFFSET('Water Data'!$F$10,0,10*ROW('Water Data'!F90)))),CONCATENATE("[",ROUND(OFFSET('Water Data'!$F$10,0,10*ROW('Water Data'!F90)),0),"]"),IF(AND(ISNUMBER(OFFSET('Water Data'!$F$10,0,10*ROW('Water Data'!F90))),CD96="",ISNUMBER(OFFSET('Water Data'!$F$10,0,10*ROW('Water Data'!F90)))),OFFSET('Water Data'!$F$10,0,10*ROW('Water Data'!F90)),NA())))</f>
        <v>#N/A</v>
      </c>
      <c r="P96" s="133" t="e">
        <f ca="1">+IF(AND(ISNUMBER(OFFSET('Water Data'!$G$5,0,10*ROW('Water Data'!G90))),CE96="Yes"),100-OFFSET('Water Data'!$G$5,0,10*ROW('Water Data'!G90)),IF(AND(ISNUMBER(OFFSET('Water Data'!$G$5,0,10*ROW('Water Data'!G90))),CE96="No",ISNUMBER(OFFSET('Water Data'!$G$5,0,10*ROW('Water Data'!G90)))),CONCATENATE("[",ROUND(100-OFFSET('Water Data'!$G$5,0,10*ROW('Water Data'!G90)),0),"]"),IF(AND(ISNUMBER(OFFSET('Water Data'!$G$5,0,10*ROW('Water Data'!G90))),CE96="",ISNUMBER(OFFSET('Water Data'!$G$5,0,10*ROW('Water Data'!G90)))),100-OFFSET('Water Data'!$G$5,0,10*ROW('Water Data'!G90)),NA())))</f>
        <v>#N/A</v>
      </c>
      <c r="Q96" s="133" t="e">
        <f ca="1">+IF(AND(ISNUMBER(OFFSET('Water Data'!$G$7,0,10*ROW('Water Data'!G90))),CF96="Yes"),OFFSET('Water Data'!$G$7,0,10*ROW('Water Data'!G90)),IF(AND(ISNUMBER(OFFSET('Water Data'!$G$7,0,10*ROW('Water Data'!G90))),CF96="No",ISNUMBER(OFFSET('Water Data'!$G$7,0,10*ROW('Water Data'!G90)))),CONCATENATE("[",ROUND(OFFSET('Water Data'!$G$7,0,10*ROW('Water Data'!G90)),0),"]"),IF(AND(ISNUMBER(OFFSET('Water Data'!$G$7,0,10*ROW('Water Data'!G90))),CF96="",ISNUMBER(OFFSET('Water Data'!$G$7,0,10*ROW('Water Data'!G90)))),OFFSET('Water Data'!$G$7,0,10*ROW('Water Data'!G90)),NA())))</f>
        <v>#N/A</v>
      </c>
      <c r="R96" s="133" t="e">
        <f ca="1">+IF(AND(ISNUMBER(OFFSET('Water Data'!$G$10,0,10*ROW('Water Data'!G90))),CG96="Yes"),OFFSET('Water Data'!$G$10,0,10*ROW('Water Data'!G90)),IF(AND(ISNUMBER(OFFSET('Water Data'!$G$10,0,10*ROW('Water Data'!G90))),CG96="No",ISNUMBER(OFFSET('Water Data'!$G$10,0,10*ROW('Water Data'!G90)))),CONCATENATE("[",ROUND(OFFSET('Water Data'!$G$10,0,10*ROW('Water Data'!G90)),0),"]"),IF(AND(ISNUMBER(OFFSET('Water Data'!$G$10,0,10*ROW('Water Data'!G90))),CG96="",ISNUMBER(OFFSET('Water Data'!$G$10,0,10*ROW('Water Data'!G90)))),OFFSET('Water Data'!$G$10,0,10*ROW('Water Data'!G90)),NA())))</f>
        <v>#N/A</v>
      </c>
      <c r="S96" s="133" t="e">
        <f ca="1">+IF(AND(ISNUMBER(OFFSET('Water Data'!$H$5,0,10*ROW('Water Data'!H90))),CH96="Yes"),100-OFFSET('Water Data'!$H$5,0,10*ROW('Water Data'!H90)),IF(AND(ISNUMBER(OFFSET('Water Data'!$H$5,0,10*ROW('Water Data'!H90))),CH96="No",ISNUMBER(OFFSET('Water Data'!$H$5,0,10*ROW('Water Data'!H90)))),CONCATENATE("[",ROUND(100-OFFSET('Water Data'!$H$5,0,10*ROW('Water Data'!H90)),0),"]"),IF(AND(ISNUMBER(OFFSET('Water Data'!$H$5,0,10*ROW('Water Data'!H90))),CH96="",ISNUMBER(OFFSET('Water Data'!$H$5,0,10*ROW('Water Data'!H90)))),100-OFFSET('Water Data'!$H$5,0,10*ROW('Water Data'!H90)),NA())))</f>
        <v>#N/A</v>
      </c>
      <c r="T96" s="133" t="e">
        <f ca="1">+IF(AND(ISNUMBER(OFFSET('Water Data'!$H$7,0,10*ROW('Water Data'!H90))),CI96="Yes"),OFFSET('Water Data'!$H$7,0,10*ROW('Water Data'!H90)),IF(AND(ISNUMBER(OFFSET('Water Data'!$H$7,0,10*ROW('Water Data'!H90))),CI96="No",ISNUMBER(OFFSET('Water Data'!$H$7,0,10*ROW('Water Data'!H90)))),CONCATENATE("[",ROUND(OFFSET('Water Data'!$H$7,0,10*ROW('Water Data'!H90)),0),"]"),IF(AND(ISNUMBER(OFFSET('Water Data'!$H$7,0,10*ROW('Water Data'!H90))),CI96="",ISNUMBER(OFFSET('Water Data'!$H$7,0,10*ROW('Water Data'!H90)))),OFFSET('Water Data'!$H$7,0,10*ROW('Water Data'!H90)),NA())))</f>
        <v>#N/A</v>
      </c>
      <c r="U96" s="133" t="e">
        <f ca="1">+IF(AND(ISNUMBER(OFFSET('Water Data'!$H$10,0,10*ROW('Water Data'!H90))),CJ96="Yes"),OFFSET('Water Data'!$H$10,0,10*ROW('Water Data'!H90)),IF(AND(ISNUMBER(OFFSET('Water Data'!$H$10,0,10*ROW('Water Data'!H90))),CJ96="No",ISNUMBER(OFFSET('Water Data'!$H$10,0,10*ROW('Water Data'!H90)))),CONCATENATE("[",ROUND(OFFSET('Water Data'!$H$10,0,10*ROW('Water Data'!H90)),0),"]"),IF(AND(ISNUMBER(OFFSET('Water Data'!$H$10,0,10*ROW('Water Data'!H90))),CJ96="",ISNUMBER(OFFSET('Water Data'!$H$10,0,10*ROW('Water Data'!H90)))),OFFSET('Water Data'!$H$10,0,10*ROW('Water Data'!H90)),NA())))</f>
        <v>#N/A</v>
      </c>
      <c r="V96" s="134" t="e">
        <f ca="1">+IF(AND(ISNUMBER(OFFSET('Sanitation Data'!$C$5,0,10*ROW('Sanitation Data'!C90))),CK96="Yes"),100-OFFSET('Sanitation Data'!$C$5,0,10*ROW('Sanitation Data'!C90)),IF(AND(ISNUMBER(OFFSET('Sanitation Data'!$C$5,0,10*ROW('Sanitation Data'!C90))),CK96="No",ISNUMBER(OFFSET('Sanitation Data'!$C$5,0,10*ROW('Sanitation Data'!C90)))),CONCATENATE("[",ROUND(100-OFFSET('Sanitation Data'!$C$5,0,10*ROW('Sanitation Data'!C90)),0),"]"),IF(AND(ISNUMBER(OFFSET('Sanitation Data'!$C$5,0,10*ROW('Sanitation Data'!C90))),CK96="",ISNUMBER(OFFSET('Sanitation Data'!$C$5,0,10*ROW('Sanitation Data'!C90)))),100-OFFSET('Sanitation Data'!$C$5,0,10*ROW('Sanitation Data'!C90)),NA())))</f>
        <v>#N/A</v>
      </c>
      <c r="W96" s="134" t="e">
        <f ca="1">+IF(AND(ISNUMBER(OFFSET('Sanitation Data'!$C$7,0,10*ROW('Sanitation Data'!C90))),CL96="Yes"),OFFSET('Sanitation Data'!$C$7,0,10*ROW('Sanitation Data'!C90)),IF(AND(ISNUMBER(OFFSET('Sanitation Data'!$C$7,0,10*ROW('Sanitation Data'!C90))),CL96="No",ISNUMBER(OFFSET('Sanitation Data'!$C$7,0,10*ROW('Sanitation Data'!C90)))),CONCATENATE("[",ROUND(OFFSET('Sanitation Data'!$C$7,0,10*ROW('Sanitation Data'!C90)),0),"]"),IF(AND(ISNUMBER(OFFSET('Sanitation Data'!$C$7,0,10*ROW('Sanitation Data'!C90))),CL96="",ISNUMBER(OFFSET('Sanitation Data'!$C$7,0,10*ROW('Sanitation Data'!C90)))),OFFSET('Sanitation Data'!$C$7,0,10*ROW('Sanitation Data'!C90)),NA())))</f>
        <v>#N/A</v>
      </c>
      <c r="X96" s="134" t="e">
        <f ca="1">+IF(AND(ISNUMBER(OFFSET('Sanitation Data'!$C$11,0,10*ROW('Sanitation Data'!C90))),CM96="Yes"),OFFSET('Sanitation Data'!$C$11,0,10*ROW('Sanitation Data'!C90)),IF(AND(ISNUMBER(OFFSET('Sanitation Data'!$C$11,0,10*ROW('Sanitation Data'!C90))),CM96="No",ISNUMBER(OFFSET('Sanitation Data'!$C$11,0,10*ROW('Sanitation Data'!C90)))),CONCATENATE("[",ROUND(OFFSET('Sanitation Data'!$C$11,0,10*ROW('Sanitation Data'!C90)),0),"]"),IF(AND(ISNUMBER(OFFSET('Sanitation Data'!$C$11,0,10*ROW('Sanitation Data'!C90))),CM96="",ISNUMBER(OFFSET('Sanitation Data'!$C$11,0,10*ROW('Sanitation Data'!C90)))),OFFSET('Sanitation Data'!$C$11,0,10*ROW('Sanitation Data'!C90)),NA())))</f>
        <v>#N/A</v>
      </c>
      <c r="Y96" s="134" t="e">
        <f ca="1">+IF(AND(ISNUMBER(OFFSET('Sanitation Data'!$C$12,0,10*ROW('Sanitation Data'!C90))),CN96="Yes"),OFFSET('Sanitation Data'!$C$12,0,10*ROW('Sanitation Data'!C90)),IF(AND(ISNUMBER(OFFSET('Sanitation Data'!$C$12,0,10*ROW('Sanitation Data'!C90))),CN96="No",ISNUMBER(OFFSET('Sanitation Data'!$C$12,0,10*ROW('Sanitation Data'!C90)))),CONCATENATE("[",ROUND(OFFSET('Sanitation Data'!$C$12,0,10*ROW('Sanitation Data'!C90)),0),"]"),IF(AND(ISNUMBER(OFFSET('Sanitation Data'!$C$12,0,10*ROW('Sanitation Data'!C90))),CN96="",ISNUMBER(OFFSET('Sanitation Data'!$C$12,0,10*ROW('Sanitation Data'!C90)))),OFFSET('Sanitation Data'!$C$12,0,10*ROW('Sanitation Data'!C90)),NA())))</f>
        <v>#N/A</v>
      </c>
      <c r="Z96" s="134" t="e">
        <f ca="1">+IF(AND(ISNUMBER(OFFSET('Sanitation Data'!$C$13,0,10*ROW('Sanitation Data'!C90))),CO96="Yes"),OFFSET('Sanitation Data'!$C$13,0,10*ROW('Sanitation Data'!C90)),IF(AND(ISNUMBER(OFFSET('Sanitation Data'!$C$13,0,10*ROW('Sanitation Data'!C90))),CO96="No",ISNUMBER(OFFSET('Sanitation Data'!$C$13,0,10*ROW('Sanitation Data'!C90)))),CONCATENATE("[",ROUND(OFFSET('Sanitation Data'!$C$13,0,10*ROW('Sanitation Data'!C90)),0),"]"),IF(AND(ISNUMBER(OFFSET('Sanitation Data'!$C$13,0,10*ROW('Sanitation Data'!C90))),CO96="",ISNUMBER(OFFSET('Sanitation Data'!$C$13,0,10*ROW('Sanitation Data'!C90)))),OFFSET('Sanitation Data'!$C$13,0,10*ROW('Sanitation Data'!C90)),NA())))</f>
        <v>#N/A</v>
      </c>
      <c r="AA96" s="134" t="e">
        <f ca="1">+IF(AND(ISNUMBER(OFFSET('Sanitation Data'!$D$5,0,10*ROW('Sanitation Data'!D90))),CP96="Yes"),100-OFFSET('Sanitation Data'!$D$5,0,10*ROW('Sanitation Data'!D90)),IF(AND(ISNUMBER(OFFSET('Sanitation Data'!$D$5,0,10*ROW('Sanitation Data'!D90))),CP96="No",ISNUMBER(OFFSET('Sanitation Data'!$D$5,0,10*ROW('Sanitation Data'!D90)))),CONCATENATE("[",ROUND(100-OFFSET('Sanitation Data'!$D$5,0,10*ROW('Sanitation Data'!D90)),0),"]"),IF(AND(ISNUMBER(OFFSET('Sanitation Data'!$D$5,0,10*ROW('Sanitation Data'!D90))),CP96="",ISNUMBER(OFFSET('Sanitation Data'!$D$5,0,10*ROW('Sanitation Data'!D90)))),100-OFFSET('Sanitation Data'!$D$5,0,10*ROW('Sanitation Data'!D90)),NA())))</f>
        <v>#N/A</v>
      </c>
      <c r="AB96" s="134" t="e">
        <f ca="1">+IF(AND(ISNUMBER(OFFSET('Sanitation Data'!$D$7,0,10*ROW('Sanitation Data'!D90))),CQ96="Yes"),OFFSET('Sanitation Data'!$D$7,0,10*ROW('Sanitation Data'!G90)),IF(AND(ISNUMBER(OFFSET('Sanitation Data'!$D$7,0,10*ROW('Sanitation Data'!D90))),CQ96="No",ISNUMBER(OFFSET('Sanitation Data'!$D$7,0,10*ROW('Sanitation Data'!D90)))),CONCATENATE("[",ROUND(OFFSET('Sanitation Data'!$D$7,0,10*ROW('Sanitation Data'!D90)),0),"]"),IF(AND(ISNUMBER(OFFSET('Sanitation Data'!$D$7,0,10*ROW('Sanitation Data'!D90))),CQ96="",ISNUMBER(OFFSET('Sanitation Data'!$D$7,0,10*ROW('Sanitation Data'!D90)))),OFFSET('Sanitation Data'!$D$7,0,10*ROW('Sanitation Data'!D90)),NA())))</f>
        <v>#N/A</v>
      </c>
      <c r="AC96" s="134" t="e">
        <f ca="1">+IF(AND(ISNUMBER(OFFSET('Sanitation Data'!$D$11,0,10*ROW('Sanitation Data'!D90))),CR96="Yes"),OFFSET('Sanitation Data'!$D$11,0,10*ROW('Sanitation Data'!D90)),IF(AND(ISNUMBER(OFFSET('Sanitation Data'!$D$11,0,10*ROW('Sanitation Data'!D90))),CR96="No",ISNUMBER(OFFSET('Sanitation Data'!$D$11,0,10*ROW('Sanitation Data'!D90)))),CONCATENATE("[",ROUND(OFFSET('Sanitation Data'!$D$11,0,10*ROW('Sanitation Data'!D90)),0),"]"),IF(AND(ISNUMBER(OFFSET('Sanitation Data'!$D$11,0,10*ROW('Sanitation Data'!D90))),CR96="",ISNUMBER(OFFSET('Sanitation Data'!$D$11,0,10*ROW('Sanitation Data'!D90)))),OFFSET('Sanitation Data'!$D$11,0,10*ROW('Sanitation Data'!D90)),NA())))</f>
        <v>#N/A</v>
      </c>
      <c r="AD96" s="134" t="e">
        <f ca="1">+IF(AND(ISNUMBER(OFFSET('Sanitation Data'!$D$12,0,10*ROW('Sanitation Data'!D90))),CS96="Yes"),OFFSET('Sanitation Data'!$D$12,0,10*ROW('Sanitation Data'!D90)),IF(AND(ISNUMBER(OFFSET('Sanitation Data'!$D$12,0,10*ROW('Sanitation Data'!D90))),CS96="No",ISNUMBER(OFFSET('Sanitation Data'!$D$12,0,10*ROW('Sanitation Data'!D90)))),CONCATENATE("[",ROUND(OFFSET('Sanitation Data'!$D$12,0,10*ROW('Sanitation Data'!D90)),0),"]"),IF(AND(ISNUMBER(OFFSET('Sanitation Data'!$D$12,0,10*ROW('Sanitation Data'!D90))),CS96="",ISNUMBER(OFFSET('Sanitation Data'!$D$12,0,10*ROW('Sanitation Data'!D90)))),OFFSET('Sanitation Data'!$D$12,0,10*ROW('Sanitation Data'!D90)),NA())))</f>
        <v>#N/A</v>
      </c>
      <c r="AE96" s="134" t="e">
        <f ca="1">+IF(AND(ISNUMBER(OFFSET('Sanitation Data'!$D$13,0,10*ROW('Sanitation Data'!D90))),CT96="Yes"),OFFSET('Sanitation Data'!$D$13,0,10*ROW('Sanitation Data'!D90)),IF(AND(ISNUMBER(OFFSET('Sanitation Data'!$D$13,0,10*ROW('Sanitation Data'!D90))),CT96="No",ISNUMBER(OFFSET('Sanitation Data'!$D$13,0,10*ROW('Sanitation Data'!D90)))),CONCATENATE("[",ROUND(OFFSET('Sanitation Data'!$D$13,0,10*ROW('Sanitation Data'!D90)),0),"]"),IF(AND(ISNUMBER(OFFSET('Sanitation Data'!$D$13,0,10*ROW('Sanitation Data'!D90))),CT96="",ISNUMBER(OFFSET('Sanitation Data'!$D$13,0,10*ROW('Sanitation Data'!D90)))),OFFSET('Sanitation Data'!$D$13,0,10*ROW('Sanitation Data'!D90)),NA())))</f>
        <v>#N/A</v>
      </c>
      <c r="AF96" s="134" t="e">
        <f ca="1">+IF(AND(ISNUMBER(OFFSET('Sanitation Data'!$E$5,0,10*ROW('Sanitation Data'!E90))),CU96="Yes"),100-OFFSET('Sanitation Data'!$E$5,0,10*ROW('Sanitation Data'!E90)),IF(AND(ISNUMBER(OFFSET('Sanitation Data'!$E$5,0,10*ROW('Sanitation Data'!E90))),CU96="No",ISNUMBER(OFFSET('Sanitation Data'!$E$5,0,10*ROW('Sanitation Data'!E90)))),CONCATENATE("[",ROUND(100-OFFSET('Sanitation Data'!$E$5,0,10*ROW('Sanitation Data'!E90)),0),"]"),IF(AND(ISNUMBER(OFFSET('Sanitation Data'!$E$5,0,10*ROW('Sanitation Data'!E90))),CU96="",ISNUMBER(OFFSET('Sanitation Data'!$E$5,0,10*ROW('Sanitation Data'!E90)))),100-OFFSET('Sanitation Data'!$E$5,0,10*ROW('Sanitation Data'!E90)),NA())))</f>
        <v>#N/A</v>
      </c>
      <c r="AG96" s="134" t="e">
        <f ca="1">+IF(AND(ISNUMBER(OFFSET('Sanitation Data'!$E$7,0,10*ROW('Sanitation Data'!E90))),CV96="Yes"),OFFSET('Sanitation Data'!$E$7,0,10*ROW('Sanitation Data'!E90)),IF(AND(ISNUMBER(OFFSET('Sanitation Data'!$E$7,0,10*ROW('Sanitation Data'!E90))),CV96="No",ISNUMBER(OFFSET('Sanitation Data'!$E$7,0,10*ROW('Sanitation Data'!E90)))),CONCATENATE("[",ROUND(OFFSET('Sanitation Data'!$E$7,0,10*ROW('Sanitation Data'!E90)),0),"]"),IF(AND(ISNUMBER(OFFSET('Sanitation Data'!$E$7,0,10*ROW('Sanitation Data'!E90))),CV96="",ISNUMBER(OFFSET('Sanitation Data'!$E$7,0,10*ROW('Sanitation Data'!E90)))),OFFSET('Sanitation Data'!$E$7,0,10*ROW('Sanitation Data'!E90)),NA())))</f>
        <v>#N/A</v>
      </c>
      <c r="AH96" s="134" t="e">
        <f ca="1">+IF(AND(ISNUMBER(OFFSET('Sanitation Data'!$E$11,0,10*ROW('Sanitation Data'!E90))),CW96="Yes"),OFFSET('Sanitation Data'!$E$11,0,10*ROW('Sanitation Data'!E90)),IF(AND(ISNUMBER(OFFSET('Sanitation Data'!$E$11,0,10*ROW('Sanitation Data'!E90))),CW96="No",ISNUMBER(OFFSET('Sanitation Data'!$E$11,0,10*ROW('Sanitation Data'!E90)))),CONCATENATE("[",ROUND(OFFSET('Sanitation Data'!$E$11,0,10*ROW('Sanitation Data'!E90)),0),"]"),IF(AND(ISNUMBER(OFFSET('Sanitation Data'!$E$11,0,10*ROW('Sanitation Data'!E90))),CW96="",ISNUMBER(OFFSET('Sanitation Data'!$E$11,0,10*ROW('Sanitation Data'!E90)))),OFFSET('Sanitation Data'!$E$11,0,10*ROW('Sanitation Data'!E90)),NA())))</f>
        <v>#N/A</v>
      </c>
      <c r="AI96" s="134" t="e">
        <f ca="1">+IF(AND(ISNUMBER(OFFSET('Sanitation Data'!$E$12,0,10*ROW('Sanitation Data'!E90))),CX96="Yes"),OFFSET('Sanitation Data'!$E$12,0,10*ROW('Sanitation Data'!E90)),IF(AND(ISNUMBER(OFFSET('Sanitation Data'!$E$12,0,10*ROW('Sanitation Data'!E90))),CX96="No",ISNUMBER(OFFSET('Sanitation Data'!$E$12,0,10*ROW('Sanitation Data'!E90)))),CONCATENATE("[",ROUND(OFFSET('Sanitation Data'!$E$12,0,10*ROW('Sanitation Data'!E90)),0),"]"),IF(AND(ISNUMBER(OFFSET('Sanitation Data'!$E$12,0,10*ROW('Sanitation Data'!E90))),CX96="",ISNUMBER(OFFSET('Sanitation Data'!$E$12,0,10*ROW('Sanitation Data'!E90)))),OFFSET('Sanitation Data'!$E$12,0,10*ROW('Sanitation Data'!E90)),NA())))</f>
        <v>#N/A</v>
      </c>
      <c r="AJ96" s="134" t="e">
        <f ca="1">+IF(AND(ISNUMBER(OFFSET('Sanitation Data'!$E$13,0,10*ROW('Sanitation Data'!E90))),CY96="Yes"),OFFSET('Sanitation Data'!$E$13,0,10*ROW('Sanitation Data'!E90)),IF(AND(ISNUMBER(OFFSET('Sanitation Data'!$E$13,0,10*ROW('Sanitation Data'!E90))),CY96="No",ISNUMBER(OFFSET('Sanitation Data'!$E$13,0,10*ROW('Sanitation Data'!E90)))),CONCATENATE("[",ROUND(OFFSET('Sanitation Data'!$E$13,0,10*ROW('Sanitation Data'!E90)),0),"]"),IF(AND(ISNUMBER(OFFSET('Sanitation Data'!$E$13,0,10*ROW('Sanitation Data'!E90))),CY96="",ISNUMBER(OFFSET('Sanitation Data'!$E$13,0,10*ROW('Sanitation Data'!E90)))),OFFSET('Sanitation Data'!$E$13,0,10*ROW('Sanitation Data'!E90)),NA())))</f>
        <v>#N/A</v>
      </c>
      <c r="AK96" s="134" t="e">
        <f ca="1">+IF(AND(ISNUMBER(OFFSET('Sanitation Data'!$F$5,0,10*ROW('Sanitation Data'!F90))),CZ96="Yes"),100-OFFSET('Sanitation Data'!$F$5,0,10*ROW('Sanitation Data'!F90)),IF(AND(ISNUMBER(OFFSET('Sanitation Data'!$F$5,0,10*ROW('Sanitation Data'!F90))),CZ96="No",ISNUMBER(OFFSET('Sanitation Data'!$F$5,0,10*ROW('Sanitation Data'!F90)))),CONCATENATE("[",ROUND(100-OFFSET('Sanitation Data'!$F$5,0,10*ROW('Sanitation Data'!F90)),0),"]"),IF(AND(ISNUMBER(OFFSET('Sanitation Data'!$F$5,0,10*ROW('Sanitation Data'!F90))),CZ96="",ISNUMBER(OFFSET('Sanitation Data'!$F$5,0,10*ROW('Sanitation Data'!F90)))),100-OFFSET('Sanitation Data'!$F$5,0,10*ROW('Sanitation Data'!F90)),NA())))</f>
        <v>#N/A</v>
      </c>
      <c r="AL96" s="134" t="e">
        <f ca="1">+IF(AND(ISNUMBER(OFFSET('Sanitation Data'!$F$7,0,10*ROW('Sanitation Data'!F90))),DA96="Yes"),OFFSET('Sanitation Data'!$F$7,0,10*ROW('Sanitation Data'!F90)),IF(AND(ISNUMBER(OFFSET('Sanitation Data'!$F$7,0,10*ROW('Sanitation Data'!F90))),DA96="No",ISNUMBER(OFFSET('Sanitation Data'!$F$7,0,10*ROW('Sanitation Data'!F90)))),CONCATENATE("[",ROUND(OFFSET('Sanitation Data'!$F$7,0,10*ROW('Sanitation Data'!F90)),0),"]"),IF(AND(ISNUMBER(OFFSET('Sanitation Data'!$F$7,0,10*ROW('Sanitation Data'!F90))),DA96="",ISNUMBER(OFFSET('Sanitation Data'!$F$7,0,10*ROW('Sanitation Data'!F90)))),OFFSET('Sanitation Data'!$F$7,0,10*ROW('Sanitation Data'!F90)),NA())))</f>
        <v>#N/A</v>
      </c>
      <c r="AM96" s="134" t="e">
        <f ca="1">+IF(AND(ISNUMBER(OFFSET('Sanitation Data'!$F$11,0,10*ROW('Sanitation Data'!F90))),DB96="Yes"),OFFSET('Sanitation Data'!$F$11,0,10*ROW('Sanitation Data'!F90)),IF(AND(ISNUMBER(OFFSET('Sanitation Data'!$F$11,0,10*ROW('Sanitation Data'!F90))),DB96="No",ISNUMBER(OFFSET('Sanitation Data'!$F$11,0,10*ROW('Sanitation Data'!F90)))),CONCATENATE("[",ROUND(OFFSET('Sanitation Data'!$F$11,0,10*ROW('Sanitation Data'!F90)),0),"]"),IF(AND(ISNUMBER(OFFSET('Sanitation Data'!$F$11,0,10*ROW('Sanitation Data'!F90))),DB96="",ISNUMBER(OFFSET('Sanitation Data'!$F$11,0,10*ROW('Sanitation Data'!F90)))),OFFSET('Sanitation Data'!$F$11,0,10*ROW('Sanitation Data'!F90)),NA())))</f>
        <v>#N/A</v>
      </c>
      <c r="AN96" s="134" t="e">
        <f ca="1">+IF(AND(ISNUMBER(OFFSET('Sanitation Data'!$F$12,0,10*ROW('Sanitation Data'!F90))),DC96="Yes"),OFFSET('Sanitation Data'!$F$12,0,10*ROW('Sanitation Data'!F90)),IF(AND(ISNUMBER(OFFSET('Sanitation Data'!$F$12,0,10*ROW('Sanitation Data'!F90))),DC96="No",ISNUMBER(OFFSET('Sanitation Data'!$F$12,0,10*ROW('Sanitation Data'!F90)))),CONCATENATE("[",ROUND(OFFSET('Sanitation Data'!$F$12,0,10*ROW('Sanitation Data'!F90)),0),"]"),IF(AND(ISNUMBER(OFFSET('Sanitation Data'!$F$12,0,10*ROW('Sanitation Data'!F90))),DC96="",ISNUMBER(OFFSET('Sanitation Data'!$F$12,0,10*ROW('Sanitation Data'!F90)))),OFFSET('Sanitation Data'!$F$12,0,10*ROW('Sanitation Data'!F90)),NA())))</f>
        <v>#N/A</v>
      </c>
      <c r="AO96" s="134" t="e">
        <f ca="1">+IF(AND(ISNUMBER(OFFSET('Sanitation Data'!$F$13,0,10*ROW('Sanitation Data'!F90))),DD96="Yes"),OFFSET('Sanitation Data'!$F$13,0,10*ROW('Sanitation Data'!F90)),IF(AND(ISNUMBER(OFFSET('Sanitation Data'!$F$13,0,10*ROW('Sanitation Data'!F90))),DD96="No",ISNUMBER(OFFSET('Sanitation Data'!$F$13,0,10*ROW('Sanitation Data'!F90)))),CONCATENATE("[",ROUND(OFFSET('Sanitation Data'!$F$13,0,10*ROW('Sanitation Data'!F90)),0),"]"),IF(AND(ISNUMBER(OFFSET('Sanitation Data'!$F$13,0,10*ROW('Sanitation Data'!F90))),DD96="",ISNUMBER(OFFSET('Sanitation Data'!$F$13,0,10*ROW('Sanitation Data'!F90)))),OFFSET('Sanitation Data'!$F$13,0,10*ROW('Sanitation Data'!F90)),NA())))</f>
        <v>#N/A</v>
      </c>
      <c r="AP96" s="134" t="e">
        <f ca="1">+IF(AND(ISNUMBER(OFFSET('Sanitation Data'!$G$5,0,10*ROW('Sanitation Data'!G90))),DE96="Yes"),100-OFFSET('Sanitation Data'!$G$5,0,10*ROW('Sanitation Data'!G90)),IF(AND(ISNUMBER(OFFSET('Sanitation Data'!$G$5,0,10*ROW('Sanitation Data'!G90))),DE96="No",ISNUMBER(OFFSET('Sanitation Data'!$G$5,0,10*ROW('Sanitation Data'!G90)))),CONCATENATE("[",ROUND(100-OFFSET('Sanitation Data'!$G$5,0,10*ROW('Sanitation Data'!G90)),0),"]"),IF(AND(ISNUMBER(OFFSET('Sanitation Data'!$G$5,0,10*ROW('Sanitation Data'!G90))),DE96="",ISNUMBER(OFFSET('Sanitation Data'!$G$5,0,10*ROW('Sanitation Data'!G90)))),100-OFFSET('Sanitation Data'!$G$5,0,10*ROW('Sanitation Data'!G90)),NA())))</f>
        <v>#N/A</v>
      </c>
      <c r="AQ96" s="134" t="e">
        <f ca="1">+IF(AND(ISNUMBER(OFFSET('Sanitation Data'!$G$7,0,10*ROW('Sanitation Data'!G90))),DF96="Yes"),OFFSET('Sanitation Data'!$G$7,0,10*ROW('Sanitation Data'!G90)),IF(AND(ISNUMBER(OFFSET('Sanitation Data'!$G$7,0,10*ROW('Sanitation Data'!G90))),DF96="No",ISNUMBER(OFFSET('Sanitation Data'!$G$7,0,10*ROW('Sanitation Data'!G90)))),CONCATENATE("[",ROUND(OFFSET('Sanitation Data'!$G$7,0,10*ROW('Sanitation Data'!G90)),0),"]"),IF(AND(ISNUMBER(OFFSET('Sanitation Data'!$G$7,0,10*ROW('Sanitation Data'!G90))),DF96="",ISNUMBER(OFFSET('Sanitation Data'!$G$7,0,10*ROW('Sanitation Data'!G90)))),OFFSET('Sanitation Data'!$G$7,0,10*ROW('Sanitation Data'!G90)),NA())))</f>
        <v>#N/A</v>
      </c>
      <c r="AR96" s="134" t="e">
        <f ca="1">+IF(AND(ISNUMBER(OFFSET('Sanitation Data'!$G$11,0,10*ROW('Sanitation Data'!G90))),DG96="Yes"),OFFSET('Sanitation Data'!$G$11,0,10*ROW('Sanitation Data'!G90)),IF(AND(ISNUMBER(OFFSET('Sanitation Data'!$G$11,0,10*ROW('Sanitation Data'!G90))),DG96="No",ISNUMBER(OFFSET('Sanitation Data'!$G$11,0,10*ROW('Sanitation Data'!G90)))),CONCATENATE("[",ROUND(OFFSET('Sanitation Data'!$G$11,0,10*ROW('Sanitation Data'!G90)),0),"]"),IF(AND(ISNUMBER(OFFSET('Sanitation Data'!$G$11,0,10*ROW('Sanitation Data'!G90))),DG96="",ISNUMBER(OFFSET('Sanitation Data'!$G$11,0,10*ROW('Sanitation Data'!G90)))),OFFSET('Sanitation Data'!$G$11,0,10*ROW('Sanitation Data'!G90)),NA())))</f>
        <v>#N/A</v>
      </c>
      <c r="AS96" s="134" t="e">
        <f ca="1">+IF(AND(ISNUMBER(OFFSET('Sanitation Data'!$G$12,0,10*ROW('Sanitation Data'!G90))),DH96="Yes"),OFFSET('Sanitation Data'!$G$12,0,10*ROW('Sanitation Data'!G90)),IF(AND(ISNUMBER(OFFSET('Sanitation Data'!$G$12,0,10*ROW('Sanitation Data'!G90))),DH96="No",ISNUMBER(OFFSET('Sanitation Data'!$G$12,0,10*ROW('Sanitation Data'!G90)))),CONCATENATE("[",ROUND(OFFSET('Sanitation Data'!$G$12,0,10*ROW('Sanitation Data'!G90)),0),"]"),IF(AND(ISNUMBER(OFFSET('Sanitation Data'!$G$12,0,10*ROW('Sanitation Data'!G90))),DH96="",ISNUMBER(OFFSET('Sanitation Data'!$G$12,0,10*ROW('Sanitation Data'!G90)))),OFFSET('Sanitation Data'!$G$12,0,10*ROW('Sanitation Data'!G90)),NA())))</f>
        <v>#N/A</v>
      </c>
      <c r="AT96" s="134" t="e">
        <f ca="1">+IF(AND(ISNUMBER(OFFSET('Sanitation Data'!$G$13,0,10*ROW('Sanitation Data'!G90))),DI96="Yes"),OFFSET('Sanitation Data'!$G$13,0,10*ROW('Sanitation Data'!G90)),IF(AND(ISNUMBER(OFFSET('Sanitation Data'!$G$13,0,10*ROW('Sanitation Data'!G90))),DI96="No",ISNUMBER(OFFSET('Sanitation Data'!$G$13,0,10*ROW('Sanitation Data'!G90)))),CONCATENATE("[",ROUND(OFFSET('Sanitation Data'!$G$13,0,10*ROW('Sanitation Data'!G90)),0),"]"),IF(AND(ISNUMBER(OFFSET('Sanitation Data'!$G$13,0,10*ROW('Sanitation Data'!G90))),DI96="",ISNUMBER(OFFSET('Sanitation Data'!$G$13,0,10*ROW('Sanitation Data'!G90)))),OFFSET('Sanitation Data'!$G$13,0,10*ROW('Sanitation Data'!G90)),NA())))</f>
        <v>#N/A</v>
      </c>
      <c r="AU96" s="134" t="e">
        <f ca="1">+IF(AND(ISNUMBER(OFFSET('Sanitation Data'!$H$5,0,10*ROW('Sanitation Data'!H90))),DJ96="Yes"),100-OFFSET('Sanitation Data'!$H$5,0,10*ROW('Sanitation Data'!H90)),IF(AND(ISNUMBER(OFFSET('Sanitation Data'!$H$5,0,10*ROW('Sanitation Data'!H90))),DJ96="No",ISNUMBER(OFFSET('Sanitation Data'!$H$5,0,10*ROW('Sanitation Data'!H90)))),CONCATENATE("[",ROUND(100-OFFSET('Sanitation Data'!$H$5,0,10*ROW('Sanitation Data'!H90)),0),"]"),IF(AND(ISNUMBER(OFFSET('Sanitation Data'!$H$5,0,10*ROW('Sanitation Data'!H90))),DJ96="",ISNUMBER(OFFSET('Sanitation Data'!$H$5,0,10*ROW('Sanitation Data'!H90)))),100-OFFSET('Sanitation Data'!$H$5,0,10*ROW('Sanitation Data'!H90)),NA())))</f>
        <v>#N/A</v>
      </c>
      <c r="AV96" s="134" t="e">
        <f ca="1">+IF(AND(ISNUMBER(OFFSET('Sanitation Data'!$H$7,0,10*ROW('Sanitation Data'!H90))),DK96="Yes"),OFFSET('Sanitation Data'!$H$7,0,10*ROW('Sanitation Data'!H90)),IF(AND(ISNUMBER(OFFSET('Sanitation Data'!$H$7,0,10*ROW('Sanitation Data'!H90))),DK96="No",ISNUMBER(OFFSET('Sanitation Data'!$H$7,0,10*ROW('Sanitation Data'!H90)))),CONCATENATE("[",ROUND(OFFSET('Sanitation Data'!$H$7,0,10*ROW('Sanitation Data'!H90)),0),"]"),IF(AND(ISNUMBER(OFFSET('Sanitation Data'!$H$7,0,10*ROW('Sanitation Data'!H90))),DK96="",ISNUMBER(OFFSET('Sanitation Data'!$H$7,0,10*ROW('Sanitation Data'!H90)))),OFFSET('Sanitation Data'!$H$7,0,10*ROW('Sanitation Data'!H90)),NA())))</f>
        <v>#N/A</v>
      </c>
      <c r="AW96" s="134" t="e">
        <f ca="1">+IF(AND(ISNUMBER(OFFSET('Sanitation Data'!$H$11,0,10*ROW('Sanitation Data'!H90))),DL96="Yes"),OFFSET('Sanitation Data'!$H$11,0,10*ROW('Sanitation Data'!H90)),IF(AND(ISNUMBER(OFFSET('Sanitation Data'!$H$11,0,10*ROW('Sanitation Data'!H90))),DL96="No",ISNUMBER(OFFSET('Sanitation Data'!$H$11,0,10*ROW('Sanitation Data'!H90)))),CONCATENATE("[",ROUND(OFFSET('Sanitation Data'!$H$11,0,10*ROW('Sanitation Data'!H90)),0),"]"),IF(AND(ISNUMBER(OFFSET('Sanitation Data'!$H$11,0,10*ROW('Sanitation Data'!H90))),DL96="",ISNUMBER(OFFSET('Sanitation Data'!$H$11,0,10*ROW('Sanitation Data'!H90)))),OFFSET('Sanitation Data'!$H$11,0,10*ROW('Sanitation Data'!H90)),NA())))</f>
        <v>#N/A</v>
      </c>
      <c r="AX96" s="134" t="e">
        <f ca="1">+IF(AND(ISNUMBER(OFFSET('Sanitation Data'!$H$12,0,10*ROW('Sanitation Data'!H90))),DM96="Yes"),OFFSET('Sanitation Data'!$H$12,0,10*ROW('Sanitation Data'!H90)),IF(AND(ISNUMBER(OFFSET('Sanitation Data'!$H$12,0,10*ROW('Sanitation Data'!H90))),DM96="No",ISNUMBER(OFFSET('Sanitation Data'!$H$12,0,10*ROW('Sanitation Data'!H90)))),CONCATENATE("[",ROUND(OFFSET('Sanitation Data'!$H$12,0,10*ROW('Sanitation Data'!H90)),0),"]"),IF(AND(ISNUMBER(OFFSET('Sanitation Data'!$H$12,0,10*ROW('Sanitation Data'!H90))),DM96="",ISNUMBER(OFFSET('Sanitation Data'!$H$12,0,10*ROW('Sanitation Data'!H90)))),OFFSET('Sanitation Data'!$H$12,0,10*ROW('Sanitation Data'!H90)),NA())))</f>
        <v>#N/A</v>
      </c>
      <c r="AY96" s="134" t="e">
        <f ca="1">+IF(AND(ISNUMBER(OFFSET('Sanitation Data'!$H$13,0,10*ROW('Sanitation Data'!H90))),DN96="Yes"),OFFSET('Sanitation Data'!$H$13,0,10*ROW('Sanitation Data'!H90)),IF(AND(ISNUMBER(OFFSET('Sanitation Data'!$H$13,0,10*ROW('Sanitation Data'!H90))),DN96="No",ISNUMBER(OFFSET('Sanitation Data'!$H$13,0,10*ROW('Sanitation Data'!H90)))),CONCATENATE("[",ROUND(OFFSET('Sanitation Data'!$H$13,0,10*ROW('Sanitation Data'!H90)),0),"]"),IF(AND(ISNUMBER(OFFSET('Sanitation Data'!$H$13,0,10*ROW('Sanitation Data'!H90))),DN96="",ISNUMBER(OFFSET('Sanitation Data'!$H$13,0,10*ROW('Sanitation Data'!H90)))),OFFSET('Sanitation Data'!$H$13,0,10*ROW('Sanitation Data'!H90)),NA())))</f>
        <v>#N/A</v>
      </c>
      <c r="AZ96" s="135" t="e">
        <f ca="1">+IF(AND(ISNUMBER(OFFSET('Hygiene Data'!$C$6,0,10*ROW('Hygiene Data'!C90))),DO96="Yes"),OFFSET('Hygiene Data'!$C$6,0,10*ROW('Hygiene Data'!C90)),IF(AND(ISNUMBER(OFFSET('Hygiene Data'!$C$6,0,10*ROW('Hygiene Data'!C90))),DO96="No",ISNUMBER(OFFSET('Hygiene Data'!$C$6,0,10*ROW('Hygiene Data'!C90)))),CONCATENATE("[",ROUND(OFFSET('Hygiene Data'!$C$6,0,10*ROW('Hygiene Data'!C90)),0),"]"),IF(AND(ISNUMBER(OFFSET('Hygiene Data'!$C$6,0,10*ROW('Hygiene Data'!C90))),DO96="",ISNUMBER(OFFSET('Hygiene Data'!$C$6,0,10*ROW('Hygiene Data'!C90)))),OFFSET('Hygiene Data'!$C$6,0,10*ROW('Hygiene Data'!C90)),NA())))</f>
        <v>#N/A</v>
      </c>
      <c r="BA96" s="135" t="e">
        <f ca="1">+IF(AND(ISNUMBER(OFFSET('Hygiene Data'!$C$8,0,10*ROW('Hygiene Data'!C90))),DP96="Yes"),OFFSET('Hygiene Data'!$C$8,0,10*ROW('Hygiene Data'!C90)),IF(AND(ISNUMBER(OFFSET('Hygiene Data'!$C$8,0,10*ROW('Hygiene Data'!C90))),DP96="No",ISNUMBER(OFFSET('Hygiene Data'!$C$8,0,10*ROW('Hygiene Data'!C90)))),CONCATENATE("[",ROUND(OFFSET('Hygiene Data'!$C$8,0,10*ROW('Hygiene Data'!C90)),0),"]"),IF(AND(ISNUMBER(OFFSET('Hygiene Data'!$C$8,0,10*ROW('Hygiene Data'!C90))),DP96="",ISNUMBER(OFFSET('Hygiene Data'!$C$8,0,10*ROW('Hygiene Data'!C90)))),OFFSET('Hygiene Data'!$C$8,0,10*ROW('Hygiene Data'!C90)),NA())))</f>
        <v>#N/A</v>
      </c>
      <c r="BB96" s="135" t="e">
        <f ca="1">+IF(AND(ISNUMBER(OFFSET('Hygiene Data'!$C$10,0,10*ROW('Hygiene Data'!C90))),DQ96="Yes"),OFFSET('Hygiene Data'!$C$10,0,10*ROW('Hygiene Data'!C90)),IF(AND(ISNUMBER(OFFSET('Hygiene Data'!$C$10,0,10*ROW('Hygiene Data'!C90))),DQ96="No",ISNUMBER(OFFSET('Hygiene Data'!$C$10,0,10*ROW('Hygiene Data'!C90)))),CONCATENATE("[",ROUND(OFFSET('Hygiene Data'!$C$10,0,10*ROW('Hygiene Data'!C90)),0),"]"),IF(AND(ISNUMBER(OFFSET('Hygiene Data'!$C$10,0,10*ROW('Hygiene Data'!C90))),DQ96="",ISNUMBER(OFFSET('Hygiene Data'!$C$10,0,10*ROW('Hygiene Data'!C90)))),OFFSET('Hygiene Data'!$C$10,0,10*ROW('Hygiene Data'!C90)),NA())))</f>
        <v>#N/A</v>
      </c>
      <c r="BC96" s="135" t="e">
        <f ca="1">+IF(AND(ISNUMBER(OFFSET('Hygiene Data'!$D$6,0,10*ROW('Hygiene Data'!D90))),DR96="Yes"),OFFSET('Hygiene Data'!$D$6,0,10*ROW('Hygiene Data'!D90)),IF(AND(ISNUMBER(OFFSET('Hygiene Data'!$D$6,0,10*ROW('Hygiene Data'!D90))),DR96="No",ISNUMBER(OFFSET('Hygiene Data'!$D$6,0,10*ROW('Hygiene Data'!D90)))),CONCATENATE("[",ROUND(OFFSET('Hygiene Data'!$D$6,0,10*ROW('Hygiene Data'!D90)),0),"]"),IF(AND(ISNUMBER(OFFSET('Hygiene Data'!$D$6,0,10*ROW('Hygiene Data'!D90))),DR96="",ISNUMBER(OFFSET('Hygiene Data'!$D$6,0,10*ROW('Hygiene Data'!D90)))),OFFSET('Hygiene Data'!$D$6,0,10*ROW('Hygiene Data'!D90)),NA())))</f>
        <v>#N/A</v>
      </c>
      <c r="BD96" s="135" t="e">
        <f ca="1">+IF(AND(ISNUMBER(OFFSET('Hygiene Data'!$D$8,0,10*ROW('Hygiene Data'!D90))),DS96="Yes"),OFFSET('Hygiene Data'!$D$8,0,10*ROW('Hygiene Data'!D90)),IF(AND(ISNUMBER(OFFSET('Hygiene Data'!$D$8,0,10*ROW('Hygiene Data'!D90))),DS96="No",ISNUMBER(OFFSET('Hygiene Data'!$D$8,0,10*ROW('Hygiene Data'!D90)))),CONCATENATE("[",ROUND(OFFSET('Hygiene Data'!$D$8,0,10*ROW('Hygiene Data'!D90)),0),"]"),IF(AND(ISNUMBER(OFFSET('Hygiene Data'!$D$8,0,10*ROW('Hygiene Data'!D90))),DS96="",ISNUMBER(OFFSET('Hygiene Data'!$D$8,0,10*ROW('Hygiene Data'!D90)))),OFFSET('Hygiene Data'!$D$8,0,10*ROW('Hygiene Data'!D90)),NA())))</f>
        <v>#N/A</v>
      </c>
      <c r="BE96" s="135" t="e">
        <f ca="1">+IF(AND(ISNUMBER(OFFSET('Hygiene Data'!$D$10,0,10*ROW('Hygiene Data'!D90))),DT96="Yes"),OFFSET('Hygiene Data'!$D$10,0,10*ROW('Hygiene Data'!D90)),IF(AND(ISNUMBER(OFFSET('Hygiene Data'!$D$10,0,10*ROW('Hygiene Data'!D90))),DT96="No",ISNUMBER(OFFSET('Hygiene Data'!$D$10,0,10*ROW('Hygiene Data'!D90)))),CONCATENATE("[",ROUND(OFFSET('Hygiene Data'!$D$10,0,10*ROW('Hygiene Data'!D90)),0),"]"),IF(AND(ISNUMBER(OFFSET('Hygiene Data'!$D$10,0,10*ROW('Hygiene Data'!D90))),DT96="",ISNUMBER(OFFSET('Hygiene Data'!$D$10,0,10*ROW('Hygiene Data'!D90)))),OFFSET('Hygiene Data'!$D$10,0,10*ROW('Hygiene Data'!D90)),NA())))</f>
        <v>#N/A</v>
      </c>
      <c r="BF96" s="135" t="e">
        <f ca="1">+IF(AND(ISNUMBER(OFFSET('Hygiene Data'!$E$6,0,10*ROW('Hygiene Data'!E90))),DU96="Yes"),OFFSET('Hygiene Data'!$E$6,0,10*ROW('Hygiene Data'!E90)),IF(AND(ISNUMBER(OFFSET('Hygiene Data'!$E$6,0,10*ROW('Hygiene Data'!E90))),DU96="No",ISNUMBER(OFFSET('Hygiene Data'!$E$6,0,10*ROW('Hygiene Data'!E90)))),CONCATENATE("[",ROUND(OFFSET('Hygiene Data'!$E$6,0,10*ROW('Hygiene Data'!E90)),0),"]"),IF(AND(ISNUMBER(OFFSET('Hygiene Data'!$E$6,0,10*ROW('Hygiene Data'!E90))),DU96="",ISNUMBER(OFFSET('Hygiene Data'!$E$6,0,10*ROW('Hygiene Data'!E90)))),OFFSET('Hygiene Data'!$E$6,0,10*ROW('Hygiene Data'!E90)),NA())))</f>
        <v>#N/A</v>
      </c>
      <c r="BG96" s="135" t="e">
        <f ca="1">+IF(AND(ISNUMBER(OFFSET('Hygiene Data'!$E$8,0,10*ROW('Hygiene Data'!E90))),DV96="Yes"),OFFSET('Hygiene Data'!$E$8,0,10*ROW('Hygiene Data'!E90)),IF(AND(ISNUMBER(OFFSET('Hygiene Data'!$E$8,0,10*ROW('Hygiene Data'!E90))),DV96="No",ISNUMBER(OFFSET('Hygiene Data'!$E$8,0,10*ROW('Hygiene Data'!E90)))),CONCATENATE("[",ROUND(OFFSET('Hygiene Data'!$E$8,0,10*ROW('Hygiene Data'!E90)),0),"]"),IF(AND(ISNUMBER(OFFSET('Hygiene Data'!$E$8,0,10*ROW('Hygiene Data'!E90))),DV96="",ISNUMBER(OFFSET('Hygiene Data'!$E$8,0,10*ROW('Hygiene Data'!E90)))),OFFSET('Hygiene Data'!$E$8,0,10*ROW('Hygiene Data'!E90)),NA())))</f>
        <v>#N/A</v>
      </c>
      <c r="BH96" s="135" t="e">
        <f ca="1">+IF(AND(ISNUMBER(OFFSET('Hygiene Data'!$E$10,0,10*ROW('Hygiene Data'!E90))),DW96="Yes"),OFFSET('Hygiene Data'!$E$10,0,10*ROW('Hygiene Data'!E90)),IF(AND(ISNUMBER(OFFSET('Hygiene Data'!$E$10,0,10*ROW('Hygiene Data'!E90))),DW96="No",ISNUMBER(OFFSET('Hygiene Data'!$E$10,0,10*ROW('Hygiene Data'!E90)))),CONCATENATE("[",ROUND(OFFSET('Hygiene Data'!$E$10,0,10*ROW('Hygiene Data'!E90)),0),"]"),IF(AND(ISNUMBER(OFFSET('Hygiene Data'!$E$10,0,10*ROW('Hygiene Data'!E90))),DW96="",ISNUMBER(OFFSET('Hygiene Data'!$E$10,0,10*ROW('Hygiene Data'!E90)))),OFFSET('Hygiene Data'!$E$10,0,10*ROW('Hygiene Data'!E90)),NA())))</f>
        <v>#N/A</v>
      </c>
      <c r="BI96" s="135" t="e">
        <f ca="1">+IF(AND(ISNUMBER(OFFSET('Hygiene Data'!$F$6,0,10*ROW('Hygiene Data'!F90))),DX96="Yes"),OFFSET('Hygiene Data'!$F$6,0,10*ROW('Hygiene Data'!F90)),IF(AND(ISNUMBER(OFFSET('Hygiene Data'!$F$6,0,10*ROW('Hygiene Data'!F90))),DX96="No",ISNUMBER(OFFSET('Hygiene Data'!$F$6,0,10*ROW('Hygiene Data'!F90)))),CONCATENATE("[",ROUND(OFFSET('Hygiene Data'!$F$6,0,10*ROW('Hygiene Data'!F90)),0),"]"),IF(AND(ISNUMBER(OFFSET('Hygiene Data'!$F$6,0,10*ROW('Hygiene Data'!F90))),DX96="",ISNUMBER(OFFSET('Hygiene Data'!$F$6,0,10*ROW('Hygiene Data'!F90)))),OFFSET('Hygiene Data'!$F$6,0,10*ROW('Hygiene Data'!F90)),NA())))</f>
        <v>#N/A</v>
      </c>
      <c r="BJ96" s="135" t="e">
        <f ca="1">+IF(AND(ISNUMBER(OFFSET('Hygiene Data'!$F$8,0,10*ROW('Hygiene Data'!F90))),DY96="Yes"),OFFSET('Hygiene Data'!$F$8,0,10*ROW('Hygiene Data'!F90)),IF(AND(ISNUMBER(OFFSET('Hygiene Data'!$F$8,0,10*ROW('Hygiene Data'!F90))),DY96="No",ISNUMBER(OFFSET('Hygiene Data'!$F$8,0,10*ROW('Hygiene Data'!F90)))),CONCATENATE("[",ROUND(OFFSET('Hygiene Data'!$F$8,0,10*ROW('Hygiene Data'!F90)),0),"]"),IF(AND(ISNUMBER(OFFSET('Hygiene Data'!$F$8,0,10*ROW('Hygiene Data'!F90))),DY96="",ISNUMBER(OFFSET('Hygiene Data'!$F$8,0,10*ROW('Hygiene Data'!F90)))),OFFSET('Hygiene Data'!$F$8,0,10*ROW('Hygiene Data'!F90)),NA())))</f>
        <v>#N/A</v>
      </c>
      <c r="BK96" s="135" t="e">
        <f ca="1">+IF(AND(ISNUMBER(OFFSET('Hygiene Data'!$F$10,0,10*ROW('Hygiene Data'!F90))),DZ96="Yes"),OFFSET('Hygiene Data'!$F$10,0,10*ROW('Hygiene Data'!F90)),IF(AND(ISNUMBER(OFFSET('Hygiene Data'!$F$10,0,10*ROW('Hygiene Data'!F90))),DZ96="No",ISNUMBER(OFFSET('Hygiene Data'!$F$10,0,10*ROW('Hygiene Data'!F90)))),CONCATENATE("[",ROUND(OFFSET('Hygiene Data'!$F$10,0,10*ROW('Hygiene Data'!F90)),0),"]"),IF(AND(ISNUMBER(OFFSET('Hygiene Data'!$F$10,0,10*ROW('Hygiene Data'!F90))),DZ96="",ISNUMBER(OFFSET('Hygiene Data'!$F$10,0,10*ROW('Hygiene Data'!F90)))),OFFSET('Hygiene Data'!$F$10,0,10*ROW('Hygiene Data'!F90)),NA())))</f>
        <v>#N/A</v>
      </c>
      <c r="BL96" s="135" t="e">
        <f ca="1">+IF(AND(ISNUMBER(OFFSET('Hygiene Data'!$G$6,0,10*ROW('Hygiene Data'!G90))),EA96="Yes"),OFFSET('Hygiene Data'!$G$6,0,10*ROW('Hygiene Data'!G90)),IF(AND(ISNUMBER(OFFSET('Hygiene Data'!$G$6,0,10*ROW('Hygiene Data'!G90))),EA96="No",ISNUMBER(OFFSET('Hygiene Data'!$G$6,0,10*ROW('Hygiene Data'!G90)))),CONCATENATE("[",ROUND(OFFSET('Hygiene Data'!$G$6,0,10*ROW('Hygiene Data'!G90)),0),"]"),IF(AND(ISNUMBER(OFFSET('Hygiene Data'!$G$6,0,10*ROW('Hygiene Data'!G90))),EA96="",ISNUMBER(OFFSET('Hygiene Data'!$G$6,0,10*ROW('Hygiene Data'!G90)))),OFFSET('Hygiene Data'!$G$6,0,10*ROW('Hygiene Data'!G90)),NA())))</f>
        <v>#N/A</v>
      </c>
      <c r="BM96" s="135" t="e">
        <f ca="1">+IF(AND(ISNUMBER(OFFSET('Hygiene Data'!$G$8,0,10*ROW('Hygiene Data'!G90))),EB96="Yes"),OFFSET('Hygiene Data'!$G$8,0,10*ROW('Hygiene Data'!G90)),IF(AND(ISNUMBER(OFFSET('Hygiene Data'!$G$8,0,10*ROW('Hygiene Data'!G90))),EB96="No",ISNUMBER(OFFSET('Hygiene Data'!$G$8,0,10*ROW('Hygiene Data'!G90)))),CONCATENATE("[",ROUND(OFFSET('Hygiene Data'!$G$8,0,10*ROW('Hygiene Data'!G90)),0),"]"),IF(AND(ISNUMBER(OFFSET('Hygiene Data'!$G$8,0,10*ROW('Hygiene Data'!G90))),EB96="",ISNUMBER(OFFSET('Hygiene Data'!$G$8,0,10*ROW('Hygiene Data'!G90)))),OFFSET('Hygiene Data'!$G$8,0,10*ROW('Hygiene Data'!G90)),NA())))</f>
        <v>#N/A</v>
      </c>
      <c r="BN96" s="135" t="e">
        <f ca="1">+IF(AND(ISNUMBER(OFFSET('Hygiene Data'!$G$10,0,10*ROW('Hygiene Data'!G90))),EC96="Yes"),OFFSET('Hygiene Data'!$G$10,0,10*ROW('Hygiene Data'!G90)),IF(AND(ISNUMBER(OFFSET('Hygiene Data'!$G$10,0,10*ROW('Hygiene Data'!G90))),EC96="No",ISNUMBER(OFFSET('Hygiene Data'!$G$10,0,10*ROW('Hygiene Data'!G90)))),CONCATENATE("[",ROUND(OFFSET('Hygiene Data'!$G$10,0,10*ROW('Hygiene Data'!G90)),0),"]"),IF(AND(ISNUMBER(OFFSET('Hygiene Data'!$G$10,0,10*ROW('Hygiene Data'!G90))),EC96="",ISNUMBER(OFFSET('Hygiene Data'!$G$10,0,10*ROW('Hygiene Data'!G90)))),OFFSET('Hygiene Data'!$G$10,0,10*ROW('Hygiene Data'!G90)),NA())))</f>
        <v>#N/A</v>
      </c>
      <c r="BO96" s="135" t="e">
        <f ca="1">+IF(AND(ISNUMBER(OFFSET('Hygiene Data'!$H$6,0,10*ROW('Hygiene Data'!H90))),ED96="Yes"),OFFSET('Hygiene Data'!$H$6,0,10*ROW('Hygiene Data'!H90)),IF(AND(ISNUMBER(OFFSET('Hygiene Data'!$H$6,0,10*ROW('Hygiene Data'!H90))),ED96="No",ISNUMBER(OFFSET('Hygiene Data'!$H$6,0,10*ROW('Hygiene Data'!H90)))),CONCATENATE("[",ROUND(OFFSET('Hygiene Data'!$H$6,0,10*ROW('Hygiene Data'!H90)),0),"]"),IF(AND(ISNUMBER(OFFSET('Hygiene Data'!$H$6,0,10*ROW('Hygiene Data'!H90))),ED96="",ISNUMBER(OFFSET('Hygiene Data'!$H$6,0,10*ROW('Hygiene Data'!H90)))),OFFSET('Hygiene Data'!$H$6,0,10*ROW('Hygiene Data'!H90)),NA())))</f>
        <v>#N/A</v>
      </c>
      <c r="BP96" s="135" t="e">
        <f ca="1">+IF(AND(ISNUMBER(OFFSET('Hygiene Data'!$H$8,0,10*ROW('Hygiene Data'!H90))),EE96="Yes"),OFFSET('Hygiene Data'!$H$8,0,10*ROW('Hygiene Data'!H90)),IF(AND(ISNUMBER(OFFSET('Hygiene Data'!$H$8,0,10*ROW('Hygiene Data'!H90))),EE96="No",ISNUMBER(OFFSET('Hygiene Data'!$H$8,0,10*ROW('Hygiene Data'!H90)))),CONCATENATE("[",ROUND(OFFSET('Hygiene Data'!$H$8,0,10*ROW('Hygiene Data'!H90)),0),"]"),IF(AND(ISNUMBER(OFFSET('Hygiene Data'!$H$8,0,10*ROW('Hygiene Data'!H90))),EE96="",ISNUMBER(OFFSET('Hygiene Data'!$H$8,0,10*ROW('Hygiene Data'!H90)))),OFFSET('Hygiene Data'!$H$8,0,10*ROW('Hygiene Data'!H90)),NA())))</f>
        <v>#N/A</v>
      </c>
      <c r="BQ96" s="135" t="e">
        <f ca="1">+IF(AND(ISNUMBER(OFFSET('Hygiene Data'!$H$10,0,10*ROW('Hygiene Data'!H90))),EF96="Yes"),OFFSET('Hygiene Data'!$H$10,0,10*ROW('Hygiene Data'!H90)),IF(AND(ISNUMBER(OFFSET('Hygiene Data'!$H$10,0,10*ROW('Hygiene Data'!H90))),EF96="No",ISNUMBER(OFFSET('Hygiene Data'!$H$10,0,10*ROW('Hygiene Data'!H90)))),CONCATENATE("[",ROUND(OFFSET('Hygiene Data'!$H$10,0,10*ROW('Hygiene Data'!H90)),0),"]"),IF(AND(ISNUMBER(OFFSET('Hygiene Data'!$H$10,0,10*ROW('Hygiene Data'!H90))),EF96="",ISNUMBER(OFFSET('Hygiene Data'!$H$10,0,10*ROW('Hygiene Data'!H90)))),OFFSET('Hygiene Data'!$H$10,0,10*ROW('Hygiene Data'!H90)),NA())))</f>
        <v>#N/A</v>
      </c>
      <c r="BS96" s="34" t="str">
        <f ca="1">+IF(OFFSET('Water Data'!$C$28,0,10*ROW('Water Data'!C90))="","",OFFSET('Water Data'!$C$28,0,10*ROW('Water Data'!C90)))</f>
        <v/>
      </c>
      <c r="BT96" s="34" t="str">
        <f ca="1">+IF(OFFSET('Water Data'!$C$29,0,10*ROW('Water Data'!C90))="","",OFFSET('Water Data'!$C$29,0,10*ROW('Water Data'!C90)))</f>
        <v/>
      </c>
      <c r="BU96" s="34" t="str">
        <f ca="1">+IF(OFFSET('Water Data'!$C$30,0,10*ROW('Water Data'!C90))="","",OFFSET('Water Data'!$C$30,0,10*ROW('Water Data'!C90)))</f>
        <v/>
      </c>
      <c r="BV96" s="34" t="str">
        <f ca="1">+IF(OFFSET('Water Data'!$D$28,0,10*ROW('Water Data'!D90))="","",OFFSET('Water Data'!$D$28,0,10*ROW('Water Data'!D90)))</f>
        <v/>
      </c>
      <c r="BW96" s="34" t="str">
        <f ca="1">+IF(OFFSET('Water Data'!$D$29,0,10*ROW('Water Data'!D90))="","",OFFSET('Water Data'!$D$29,0,10*ROW('Water Data'!D90)))</f>
        <v/>
      </c>
      <c r="BX96" s="34" t="str">
        <f ca="1">+IF(OFFSET('Water Data'!$D$30,0,10*ROW('Water Data'!D90))="","",OFFSET('Water Data'!$D$30,0,10*ROW('Water Data'!D90)))</f>
        <v/>
      </c>
      <c r="BY96" s="34" t="str">
        <f ca="1">+IF(OFFSET('Water Data'!$E$28,0,10*ROW('Water Data'!E90))="","",OFFSET('Water Data'!$E$28,0,10*ROW('Water Data'!E90)))</f>
        <v/>
      </c>
      <c r="BZ96" s="34" t="str">
        <f ca="1">+IF(OFFSET('Water Data'!$E$29,0,10*ROW('Water Data'!E90))="","",OFFSET('Water Data'!$E$29,0,10*ROW('Water Data'!E90)))</f>
        <v/>
      </c>
      <c r="CA96" s="34" t="str">
        <f ca="1">+IF(OFFSET('Water Data'!$E$30,0,10*ROW('Water Data'!E90))="","",OFFSET('Water Data'!$E$30,0,10*ROW('Water Data'!E90)))</f>
        <v/>
      </c>
      <c r="CB96" s="34" t="str">
        <f ca="1">+IF(OFFSET('Water Data'!$F$28,0,10*ROW('Water Data'!F90))="","",OFFSET('Water Data'!$F$28,0,10*ROW('Water Data'!F90)))</f>
        <v/>
      </c>
      <c r="CC96" s="34" t="str">
        <f ca="1">+IF(OFFSET('Water Data'!$F$29,0,10*ROW('Water Data'!F90))="","",OFFSET('Water Data'!$F$29,0,10*ROW('Water Data'!F90)))</f>
        <v/>
      </c>
      <c r="CD96" s="34" t="str">
        <f ca="1">+IF(OFFSET('Water Data'!$F$30,0,10*ROW('Water Data'!F90))="","",OFFSET('Water Data'!$F$30,0,10*ROW('Water Data'!F90)))</f>
        <v/>
      </c>
      <c r="CE96" s="34" t="str">
        <f ca="1">+IF(OFFSET('Water Data'!$G$28,0,10*ROW('Water Data'!G90))="","",OFFSET('Water Data'!$G$28,0,10*ROW('Water Data'!G90)))</f>
        <v/>
      </c>
      <c r="CF96" s="34" t="str">
        <f ca="1">+IF(OFFSET('Water Data'!$G$29,0,10*ROW('Water Data'!G90))="","",OFFSET('Water Data'!$G$29,0,10*ROW('Water Data'!G90)))</f>
        <v/>
      </c>
      <c r="CG96" s="34" t="str">
        <f ca="1">+IF(OFFSET('Water Data'!$G$30,0,10*ROW('Water Data'!G90))="","",OFFSET('Water Data'!$G$30,0,10*ROW('Water Data'!G90)))</f>
        <v/>
      </c>
      <c r="CH96" s="34" t="str">
        <f ca="1">+IF(OFFSET('Water Data'!$H$28,0,10*ROW('Water Data'!H90))="","",OFFSET('Water Data'!$H$28,0,10*ROW('Water Data'!H90)))</f>
        <v/>
      </c>
      <c r="CI96" s="34" t="str">
        <f ca="1">+IF(OFFSET('Water Data'!$H$29,0,10*ROW('Water Data'!H90))="","",OFFSET('Water Data'!$H$29,0,10*ROW('Water Data'!H90)))</f>
        <v/>
      </c>
      <c r="CJ96" s="34" t="str">
        <f ca="1">+IF(OFFSET('Water Data'!$H$30,0,10*ROW('Water Data'!H90))="","",OFFSET('Water Data'!$H$30,0,10*ROW('Water Data'!H90)))</f>
        <v/>
      </c>
      <c r="CK96" s="34" t="str">
        <f ca="1">+IF(OFFSET('Sanitation Data'!$C$29,0,10*ROW('Sanitation Data'!C90))="","",OFFSET('Sanitation Data'!$C$29,0,10*ROW('Sanitation Data'!C90)))</f>
        <v/>
      </c>
      <c r="CL96" s="34" t="str">
        <f ca="1">+IF(OFFSET('Sanitation Data'!$C$30,0,10*ROW('Sanitation Data'!C90))="","",OFFSET('Sanitation Data'!$C$30,0,10*ROW('Sanitation Data'!C90)))</f>
        <v/>
      </c>
      <c r="CM96" s="34" t="str">
        <f ca="1">+IF(OFFSET('Sanitation Data'!$C$31,0,10*ROW('Sanitation Data'!C90))="","",OFFSET('Sanitation Data'!$C$31,0,10*ROW('Sanitation Data'!C90)))</f>
        <v/>
      </c>
      <c r="CN96" s="34" t="str">
        <f ca="1">+IF(OFFSET('Sanitation Data'!$C$32,0,10*ROW('Sanitation Data'!C90))="","",OFFSET('Sanitation Data'!$C$32,0,10*ROW('Sanitation Data'!C90)))</f>
        <v/>
      </c>
      <c r="CO96" s="34" t="str">
        <f ca="1">+IF(OFFSET('Sanitation Data'!$C$33,0,10*ROW('Sanitation Data'!C90))="","",OFFSET('Sanitation Data'!$C$33,0,10*ROW('Sanitation Data'!C90)))</f>
        <v/>
      </c>
      <c r="CP96" s="34" t="str">
        <f ca="1">+IF(OFFSET('Sanitation Data'!$D$29,0,10*ROW('Sanitation Data'!D90))="","",OFFSET('Sanitation Data'!$D$29,0,10*ROW('Sanitation Data'!D90)))</f>
        <v/>
      </c>
      <c r="CQ96" s="34" t="str">
        <f ca="1">+IF(OFFSET('Sanitation Data'!$D$30,0,10*ROW('Sanitation Data'!D90))="","",OFFSET('Sanitation Data'!$D$30,0,10*ROW('Sanitation Data'!D90)))</f>
        <v/>
      </c>
      <c r="CR96" s="34" t="str">
        <f ca="1">+IF(OFFSET('Sanitation Data'!$D$31,0,10*ROW('Sanitation Data'!D90))="","",OFFSET('Sanitation Data'!$D$31,0,10*ROW('Sanitation Data'!D90)))</f>
        <v/>
      </c>
      <c r="CS96" s="34" t="str">
        <f ca="1">+IF(OFFSET('Sanitation Data'!$D$32,0,10*ROW('Sanitation Data'!D90))="","",OFFSET('Sanitation Data'!$D$32,0,10*ROW('Sanitation Data'!D90)))</f>
        <v/>
      </c>
      <c r="CT96" s="34" t="str">
        <f ca="1">+IF(OFFSET('Sanitation Data'!$D$33,0,10*ROW('Sanitation Data'!D90))="","",OFFSET('Sanitation Data'!$D$33,0,10*ROW('Sanitation Data'!D90)))</f>
        <v/>
      </c>
      <c r="CU96" s="34" t="str">
        <f ca="1">+IF(OFFSET('Sanitation Data'!$E$29,0,10*ROW('Sanitation Data'!E90))="","",OFFSET('Sanitation Data'!$E$29,0,10*ROW('Sanitation Data'!E90)))</f>
        <v/>
      </c>
      <c r="CV96" s="34" t="str">
        <f ca="1">+IF(OFFSET('Sanitation Data'!$E$30,0,10*ROW('Sanitation Data'!E90))="","",OFFSET('Sanitation Data'!$E$30,0,10*ROW('Sanitation Data'!E90)))</f>
        <v/>
      </c>
      <c r="CW96" s="34" t="str">
        <f ca="1">+IF(OFFSET('Sanitation Data'!$E$31,0,10*ROW('Sanitation Data'!E90))="","",OFFSET('Sanitation Data'!$E$31,0,10*ROW('Sanitation Data'!E90)))</f>
        <v/>
      </c>
      <c r="CX96" s="34" t="str">
        <f ca="1">+IF(OFFSET('Sanitation Data'!$E$32,0,10*ROW('Sanitation Data'!E90))="","",OFFSET('Sanitation Data'!$E$32,0,10*ROW('Sanitation Data'!E90)))</f>
        <v/>
      </c>
      <c r="CY96" s="34" t="str">
        <f ca="1">+IF(OFFSET('Sanitation Data'!$E$33,0,10*ROW('Sanitation Data'!E90))="","",OFFSET('Sanitation Data'!$E$33,0,10*ROW('Sanitation Data'!E90)))</f>
        <v/>
      </c>
      <c r="CZ96" s="34" t="str">
        <f ca="1">+IF(OFFSET('Sanitation Data'!$F$29,0,10*ROW('Sanitation Data'!F90))="","",OFFSET('Sanitation Data'!$F$29,0,10*ROW('Sanitation Data'!F90)))</f>
        <v/>
      </c>
      <c r="DA96" s="34" t="str">
        <f ca="1">+IF(OFFSET('Sanitation Data'!$F$30,0,10*ROW('Sanitation Data'!F90))="","",OFFSET('Sanitation Data'!$F$30,0,10*ROW('Sanitation Data'!F90)))</f>
        <v/>
      </c>
      <c r="DB96" s="34" t="str">
        <f ca="1">+IF(OFFSET('Sanitation Data'!$F$31,0,10*ROW('Sanitation Data'!F90))="","",OFFSET('Sanitation Data'!$F$31,0,10*ROW('Sanitation Data'!F90)))</f>
        <v/>
      </c>
      <c r="DC96" s="34" t="str">
        <f ca="1">+IF(OFFSET('Sanitation Data'!$F$32,0,10*ROW('Sanitation Data'!F90))="","",OFFSET('Sanitation Data'!$F$32,0,10*ROW('Sanitation Data'!F90)))</f>
        <v/>
      </c>
      <c r="DD96" s="34" t="str">
        <f ca="1">+IF(OFFSET('Sanitation Data'!$F$33,0,10*ROW('Sanitation Data'!F90))="","",OFFSET('Sanitation Data'!$F$33,0,10*ROW('Sanitation Data'!F90)))</f>
        <v/>
      </c>
      <c r="DE96" s="34" t="str">
        <f ca="1">+IF(OFFSET('Sanitation Data'!$G$29,0,10*ROW('Sanitation Data'!G90))="","",OFFSET('Sanitation Data'!$G$29,0,10*ROW('Sanitation Data'!G90)))</f>
        <v/>
      </c>
      <c r="DF96" s="34" t="str">
        <f ca="1">+IF(OFFSET('Sanitation Data'!$G$30,0,10*ROW('Sanitation Data'!G90))="","",OFFSET('Sanitation Data'!$G$30,0,10*ROW('Sanitation Data'!G90)))</f>
        <v/>
      </c>
      <c r="DG96" s="34" t="str">
        <f ca="1">+IF(OFFSET('Sanitation Data'!$G$31,0,10*ROW('Sanitation Data'!G90))="","",OFFSET('Sanitation Data'!$G$31,0,10*ROW('Sanitation Data'!G90)))</f>
        <v/>
      </c>
      <c r="DH96" s="34" t="str">
        <f ca="1">+IF(OFFSET('Sanitation Data'!$G$32,0,10*ROW('Sanitation Data'!G90))="","",OFFSET('Sanitation Data'!$G$32,0,10*ROW('Sanitation Data'!G90)))</f>
        <v/>
      </c>
      <c r="DI96" s="34" t="str">
        <f ca="1">+IF(OFFSET('Sanitation Data'!$G$33,0,10*ROW('Sanitation Data'!G90))="","",OFFSET('Sanitation Data'!$G$33,0,10*ROW('Sanitation Data'!G90)))</f>
        <v/>
      </c>
      <c r="DJ96" s="34" t="str">
        <f ca="1">+IF(OFFSET('Sanitation Data'!$H$29,0,10*ROW('Sanitation Data'!H90))="","",OFFSET('Sanitation Data'!$H$29,0,10*ROW('Sanitation Data'!H90)))</f>
        <v/>
      </c>
      <c r="DK96" s="34" t="str">
        <f ca="1">+IF(OFFSET('Sanitation Data'!$H$30,0,10*ROW('Sanitation Data'!H90))="","",OFFSET('Sanitation Data'!$H$30,0,10*ROW('Sanitation Data'!H90)))</f>
        <v/>
      </c>
      <c r="DL96" s="34" t="str">
        <f ca="1">+IF(OFFSET('Sanitation Data'!$H$31,0,10*ROW('Sanitation Data'!H90))="","",OFFSET('Sanitation Data'!$H$31,0,10*ROW('Sanitation Data'!H90)))</f>
        <v/>
      </c>
      <c r="DM96" s="34" t="str">
        <f ca="1">+IF(OFFSET('Sanitation Data'!$H$32,0,10*ROW('Sanitation Data'!H90))="","",OFFSET('Sanitation Data'!$H$32,0,10*ROW('Sanitation Data'!H90)))</f>
        <v/>
      </c>
      <c r="DN96" s="34" t="str">
        <f ca="1">+IF(OFFSET('Sanitation Data'!$H$33,0,10*ROW('Sanitation Data'!H90))="","",OFFSET('Sanitation Data'!$H$33,0,10*ROW('Sanitation Data'!H90)))</f>
        <v/>
      </c>
      <c r="DO96" s="34" t="str">
        <f ca="1">+IF(OFFSET('Hygiene Data'!$C$12,0,10*ROW('Hygiene Data'!C90))="","",OFFSET('Hygiene Data'!$C$12,0,10*ROW('Hygiene Data'!C90)))</f>
        <v/>
      </c>
      <c r="DP96" s="34" t="str">
        <f ca="1">+IF(OFFSET('Hygiene Data'!$C$13,0,10*ROW('Hygiene Data'!C90))="","",OFFSET('Hygiene Data'!$C$13,0,10*ROW('Hygiene Data'!C90)))</f>
        <v/>
      </c>
      <c r="DQ96" s="34" t="str">
        <f ca="1">+IF(OFFSET('Hygiene Data'!$C$14,0,10*ROW('Hygiene Data'!C90))="","",OFFSET('Hygiene Data'!$C$14,0,10*ROW('Hygiene Data'!C90)))</f>
        <v/>
      </c>
      <c r="DR96" s="34" t="str">
        <f ca="1">+IF(OFFSET('Hygiene Data'!$D$12,0,10*ROW('Hygiene Data'!D90))="","",OFFSET('Hygiene Data'!$D$12,0,10*ROW('Hygiene Data'!D90)))</f>
        <v/>
      </c>
      <c r="DS96" s="34" t="str">
        <f ca="1">+IF(OFFSET('Hygiene Data'!$D$13,0,10*ROW('Hygiene Data'!D90))="","",OFFSET('Hygiene Data'!$D$13,0,10*ROW('Hygiene Data'!D90)))</f>
        <v/>
      </c>
      <c r="DT96" s="34" t="str">
        <f ca="1">+IF(OFFSET('Hygiene Data'!$D$14,0,10*ROW('Hygiene Data'!D90))="","",OFFSET('Hygiene Data'!$D$14,0,10*ROW('Hygiene Data'!D90)))</f>
        <v/>
      </c>
      <c r="DU96" s="34" t="str">
        <f ca="1">+IF(OFFSET('Hygiene Data'!$E$12,0,10*ROW('Hygiene Data'!E90))="","",OFFSET('Hygiene Data'!$E$12,0,10*ROW('Hygiene Data'!E90)))</f>
        <v/>
      </c>
      <c r="DV96" s="34" t="str">
        <f ca="1">+IF(OFFSET('Hygiene Data'!$E$13,0,10*ROW('Hygiene Data'!E90))="","",OFFSET('Hygiene Data'!$E$13,0,10*ROW('Hygiene Data'!E90)))</f>
        <v/>
      </c>
      <c r="DW96" s="34" t="str">
        <f ca="1">+IF(OFFSET('Hygiene Data'!$E$14,0,10*ROW('Hygiene Data'!E90))="","",OFFSET('Hygiene Data'!$E$14,0,10*ROW('Hygiene Data'!E90)))</f>
        <v/>
      </c>
      <c r="DX96" s="34" t="str">
        <f ca="1">+IF(OFFSET('Hygiene Data'!$F$12,0,10*ROW('Hygiene Data'!F90))="","",OFFSET('Hygiene Data'!$F$12,0,10*ROW('Hygiene Data'!F90)))</f>
        <v/>
      </c>
      <c r="DY96" s="34" t="str">
        <f ca="1">+IF(OFFSET('Hygiene Data'!$F$13,0,10*ROW('Hygiene Data'!F90))="","",OFFSET('Hygiene Data'!$F$13,0,10*ROW('Hygiene Data'!F90)))</f>
        <v/>
      </c>
      <c r="DZ96" s="34" t="str">
        <f ca="1">+IF(OFFSET('Hygiene Data'!$F$14,0,10*ROW('Hygiene Data'!F90))="","",OFFSET('Hygiene Data'!$F$14,0,10*ROW('Hygiene Data'!F90)))</f>
        <v/>
      </c>
      <c r="EA96" s="34" t="str">
        <f ca="1">+IF(OFFSET('Hygiene Data'!$G$12,0,10*ROW('Hygiene Data'!G90))="","",OFFSET('Hygiene Data'!$G$12,0,10*ROW('Hygiene Data'!G90)))</f>
        <v/>
      </c>
      <c r="EB96" s="34" t="str">
        <f ca="1">+IF(OFFSET('Hygiene Data'!$G$13,0,10*ROW('Hygiene Data'!G90))="","",OFFSET('Hygiene Data'!$G$13,0,10*ROW('Hygiene Data'!G90)))</f>
        <v/>
      </c>
      <c r="EC96" s="34" t="str">
        <f ca="1">+IF(OFFSET('Hygiene Data'!$G$14,0,10*ROW('Hygiene Data'!G90))="","",OFFSET('Hygiene Data'!$G$14,0,10*ROW('Hygiene Data'!G90)))</f>
        <v/>
      </c>
      <c r="ED96" s="34" t="str">
        <f ca="1">+IF(OFFSET('Hygiene Data'!$H$12,0,10*ROW('Hygiene Data'!H90))="","",OFFSET('Hygiene Data'!$H$12,0,10*ROW('Hygiene Data'!H90)))</f>
        <v/>
      </c>
      <c r="EE96" s="34" t="str">
        <f ca="1">+IF(OFFSET('Hygiene Data'!$H$13,0,10*ROW('Hygiene Data'!H90))="","",OFFSET('Hygiene Data'!$H$13,0,10*ROW('Hygiene Data'!H90)))</f>
        <v/>
      </c>
      <c r="EF96" s="34" t="str">
        <f ca="1">+IF(OFFSET('Hygiene Data'!$H$14,0,10*ROW('Hygiene Data'!H90))="","",OFFSET('Hygiene Data'!$H$14,0,10*ROW('Hygiene Data'!H90)))</f>
        <v/>
      </c>
    </row>
    <row r="97" spans="1:136" x14ac:dyDescent="0.2">
      <c r="A97" s="50" t="str">
        <f ca="1">+IF(OFFSET('Water Data'!$B$1,0,10*ROW('Water Data'!B94))="","",OFFSET('Water Data'!$B$1,0,10*ROW('Water Data'!B94)))</f>
        <v/>
      </c>
      <c r="B97" s="50" t="str">
        <f ca="1">+IF(OFFSET('Water Data'!$A$3,0,10*ROW('Water Data'!A94))="","",OFFSET('Water Data'!$A$3,0,10*ROW('Water Data'!A94)))</f>
        <v/>
      </c>
      <c r="C97" s="50" t="str">
        <f ca="1">+IF(OFFSET('Water Data'!$C$3,0,10*ROW('Water Data'!C94))="","",OFFSET('Water Data'!$C$3,0,10*ROW('Water Data'!C94)))</f>
        <v/>
      </c>
      <c r="D97" s="133" t="e">
        <f ca="1">+IF(AND(ISNUMBER(OFFSET('Water Data'!$C$5,0,10*ROW('Water Data'!C91))),BS97="Yes"),100-OFFSET('Water Data'!$C$5,0,10*ROW('Water Data'!C91)),IF(AND(ISNUMBER(OFFSET('Water Data'!$C$5,0,10*ROW('Water Data'!C91))),BS97="No",ISNUMBER(OFFSET('Water Data'!$C$5,0,10*ROW('Water Data'!C91)))),CONCATENATE("[",ROUND(100-OFFSET('Water Data'!$C$5,0,10*ROW('Water Data'!C91)),0),"]"),IF(AND(ISNUMBER(OFFSET('Water Data'!$C$5,0,10*ROW('Water Data'!C91))),BS97="",ISNUMBER(OFFSET('Water Data'!$C$5,0,10*ROW('Water Data'!C91)))),100-OFFSET('Water Data'!$C$5,0,10*ROW('Water Data'!C91)),NA())))</f>
        <v>#N/A</v>
      </c>
      <c r="E97" s="133" t="e">
        <f ca="1">+IF(AND(ISNUMBER(OFFSET('Water Data'!$C$7,0,10*ROW('Water Data'!D91))),BT97="Yes"),OFFSET('Water Data'!$C$7,0,10*ROW('Water Data'!C91)),IF(AND(ISNUMBER(OFFSET('Water Data'!$C$7,0,10*ROW('Water Data'!C91))),BT97="No",ISNUMBER(OFFSET('Water Data'!$C$7,0,10*ROW('Water Data'!C91)))),CONCATENATE("[",ROUND(OFFSET('Water Data'!$C$7,0,10*ROW('Water Data'!C91)),0),"]"),IF(AND(ISNUMBER(OFFSET('Water Data'!$C$7,0,10*ROW('Water Data'!C91))),BT97="",ISNUMBER(OFFSET('Water Data'!$C$7,0,10*ROW('Water Data'!C91)))),OFFSET('Water Data'!$C$7,0,10*ROW('Water Data'!C91)),NA())))</f>
        <v>#N/A</v>
      </c>
      <c r="F97" s="133" t="e">
        <f ca="1">+IF(AND(ISNUMBER(OFFSET('Water Data'!$C$10,0,10*ROW('Water Data'!C91))),BU97="Yes"),OFFSET('Water Data'!$C$10,0,10*ROW('Water Data'!C91)),IF(AND(ISNUMBER(OFFSET('Water Data'!$C$10,0,10*ROW('Water Data'!C91))),BU97="No",ISNUMBER(OFFSET('Water Data'!$C$10,0,10*ROW('Water Data'!C91)))),CONCATENATE("[",ROUND(OFFSET('Water Data'!$C$10,0,10*ROW('Water Data'!C91)),0),"]"),IF(AND(ISNUMBER(OFFSET('Water Data'!$C$10,0,10*ROW('Water Data'!C91))),BU97="",ISNUMBER(OFFSET('Water Data'!$C$10,0,10*ROW('Water Data'!C91)))),OFFSET('Water Data'!$C$10,0,10*ROW('Water Data'!C91)),NA())))</f>
        <v>#N/A</v>
      </c>
      <c r="G97" s="133" t="e">
        <f ca="1">+IF(AND(ISNUMBER(OFFSET('Water Data'!$D$5,0,10*ROW('Water Data'!D91))),BV97="Yes"),100-OFFSET('Water Data'!$D$5,0,10*ROW('Water Data'!D91)),IF(AND(ISNUMBER(OFFSET('Water Data'!$D$5,0,10*ROW('Water Data'!D91))),BV97="No",ISNUMBER(OFFSET('Water Data'!$D$5,0,10*ROW('Water Data'!D91)))),CONCATENATE("[",ROUND(100-OFFSET('Water Data'!$D$5,0,10*ROW('Water Data'!D91)),0),"]"),IF(AND(ISNUMBER(OFFSET('Water Data'!$D$5,0,10*ROW('Water Data'!D91))),BV97="",ISNUMBER(OFFSET('Water Data'!$D$5,0,10*ROW('Water Data'!D91)))),100-OFFSET('Water Data'!$D$5,0,10*ROW('Water Data'!D91)),NA())))</f>
        <v>#N/A</v>
      </c>
      <c r="H97" s="133" t="e">
        <f ca="1">+IF(AND(ISNUMBER(OFFSET('Water Data'!$D$7,0,10*ROW('Water Data'!D91))),BW97="Yes"),OFFSET('Water Data'!$D$7,0,10*ROW('Water Data'!D91)),IF(AND(ISNUMBER(OFFSET('Water Data'!$D$7,0,10*ROW('Water Data'!D91))),BW97="No",ISNUMBER(OFFSET('Water Data'!$D$7,0,10*ROW('Water Data'!D91)))),CONCATENATE("[",ROUND(OFFSET('Water Data'!$C$7,0,10*ROW('Water Data'!D91)),0),"]"),IF(AND(ISNUMBER(OFFSET('Water Data'!$D$7,0,10*ROW('Water Data'!D91))),BW97="",ISNUMBER(OFFSET('Water Data'!$D$7,0,10*ROW('Water Data'!D91)))),OFFSET('Water Data'!$D$7,0,10*ROW('Water Data'!D91)),NA())))</f>
        <v>#N/A</v>
      </c>
      <c r="I97" s="133" t="e">
        <f ca="1">+IF(AND(ISNUMBER(OFFSET('Water Data'!$D$10,0,10*ROW('Water Data'!D91))),BX97="Yes"),OFFSET('Water Data'!$D$10,0,10*ROW('Water Data'!D91)),IF(AND(ISNUMBER(OFFSET('Water Data'!$D$10,0,10*ROW('Water Data'!D91))),BX97="No",ISNUMBER(OFFSET('Water Data'!$D$10,0,10*ROW('Water Data'!D91)))),CONCATENATE("[",ROUND(OFFSET('Water Data'!$D$10,0,10*ROW('Water Data'!D91)),0),"]"),IF(AND(ISNUMBER(OFFSET('Water Data'!$D$10,0,10*ROW('Water Data'!D91))),BX97="",ISNUMBER(OFFSET('Water Data'!$D$10,0,10*ROW('Water Data'!D91)))),OFFSET('Water Data'!$D$10,0,10*ROW('Water Data'!D91)),NA())))</f>
        <v>#N/A</v>
      </c>
      <c r="J97" s="133" t="e">
        <f ca="1">+IF(AND(ISNUMBER(OFFSET('Water Data'!$E$5,0,10*ROW('Water Data'!E91))),BY97="Yes"),100-OFFSET('Water Data'!$E$5,0,10*ROW('Water Data'!E91)),IF(AND(ISNUMBER(OFFSET('Water Data'!$E$5,0,10*ROW('Water Data'!E91))),BY97="No",ISNUMBER(OFFSET('Water Data'!$E$5,0,10*ROW('Water Data'!E91)))),CONCATENATE("[",ROUND(100-OFFSET('Water Data'!$E$5,0,10*ROW('Water Data'!E91)),0),"]"),IF(AND(ISNUMBER(OFFSET('Water Data'!$E$5,0,10*ROW('Water Data'!E91))),BY97="",ISNUMBER(OFFSET('Water Data'!$E$5,0,10*ROW('Water Data'!E91)))),100-OFFSET('Water Data'!$E$5,0,10*ROW('Water Data'!E91)),NA())))</f>
        <v>#N/A</v>
      </c>
      <c r="K97" s="133" t="e">
        <f ca="1">+IF(AND(ISNUMBER(OFFSET('Water Data'!$E$7,0,10*ROW('Water Data'!E91))),BZ97="Yes"),OFFSET('Water Data'!$E$7,0,10*ROW('Water Data'!E91)),IF(AND(ISNUMBER(OFFSET('Water Data'!$E$7,0,10*ROW('Water Data'!E91))),BZ97="No",ISNUMBER(OFFSET('Water Data'!$E$7,0,10*ROW('Water Data'!E91)))),CONCATENATE("[",ROUND(OFFSET('Water Data'!$E$7,0,10*ROW('Water Data'!E91)),0),"]"),IF(AND(ISNUMBER(OFFSET('Water Data'!$E$7,0,10*ROW('Water Data'!E91))),BZ97="",ISNUMBER(OFFSET('Water Data'!$E$7,0,10*ROW('Water Data'!E91)))),OFFSET('Water Data'!$E$7,0,10*ROW('Water Data'!E91)),NA())))</f>
        <v>#N/A</v>
      </c>
      <c r="L97" s="133" t="e">
        <f ca="1">+IF(AND(ISNUMBER(OFFSET('Water Data'!$E$10,0,10*ROW('Water Data'!E91))),CA97="Yes"),OFFSET('Water Data'!$E$10,0,10*ROW('Water Data'!E91)),IF(AND(ISNUMBER(OFFSET('Water Data'!$E$10,0,10*ROW('Water Data'!E91))),CA97="No",ISNUMBER(OFFSET('Water Data'!$E$10,0,10*ROW('Water Data'!E91)))),CONCATENATE("[",ROUND(OFFSET('Water Data'!$E$10,0,10*ROW('Water Data'!E91)),0),"]"),IF(AND(ISNUMBER(OFFSET('Water Data'!$E$10,0,10*ROW('Water Data'!E91))),CA97="",ISNUMBER(OFFSET('Water Data'!$E$10,0,10*ROW('Water Data'!E91)))),OFFSET('Water Data'!$E$10,0,10*ROW('Water Data'!E91)),NA())))</f>
        <v>#N/A</v>
      </c>
      <c r="M97" s="133" t="e">
        <f ca="1">+IF(AND(ISNUMBER(OFFSET('Water Data'!$F$5,0,10*ROW('Water Data'!F91))),CB97="Yes"),100-OFFSET('Water Data'!$F$5,0,10*ROW('Water Data'!F91)),IF(AND(ISNUMBER(OFFSET('Water Data'!$F$5,0,10*ROW('Water Data'!F91))),CB97="No",ISNUMBER(OFFSET('Water Data'!$F$5,0,10*ROW('Water Data'!F91)))),CONCATENATE("[",ROUND(100-OFFSET('Water Data'!$F$5,0,10*ROW('Water Data'!F91)),0),"]"),IF(AND(ISNUMBER(OFFSET('Water Data'!$F$5,0,10*ROW('Water Data'!F91))),CB97="",ISNUMBER(OFFSET('Water Data'!$F$5,0,10*ROW('Water Data'!F91)))),100-OFFSET('Water Data'!$F$5,0,10*ROW('Water Data'!F91)),NA())))</f>
        <v>#N/A</v>
      </c>
      <c r="N97" s="133" t="e">
        <f ca="1">+IF(AND(ISNUMBER(OFFSET('Water Data'!$F$7,0,10*ROW('Water Data'!F91))),CC97="Yes"),OFFSET('Water Data'!$F$7,0,10*ROW('Water Data'!F91)),IF(AND(ISNUMBER(OFFSET('Water Data'!$F$7,0,10*ROW('Water Data'!F91))),CC97="No",ISNUMBER(OFFSET('Water Data'!$F$7,0,10*ROW('Water Data'!F91)))),CONCATENATE("[",ROUND(OFFSET('Water Data'!$F$7,0,10*ROW('Water Data'!F91)),0),"]"),IF(AND(ISNUMBER(OFFSET('Water Data'!$F$7,0,10*ROW('Water Data'!F91))),CC97="",ISNUMBER(OFFSET('Water Data'!$F$7,0,10*ROW('Water Data'!F91)))),OFFSET('Water Data'!$F$7,0,10*ROW('Water Data'!F91)),NA())))</f>
        <v>#N/A</v>
      </c>
      <c r="O97" s="133" t="e">
        <f ca="1">+IF(AND(ISNUMBER(OFFSET('Water Data'!$F$10,0,10*ROW('Water Data'!F91))),CD97="Yes"),OFFSET('Water Data'!$F$10,0,10*ROW('Water Data'!F91)),IF(AND(ISNUMBER(OFFSET('Water Data'!$F$10,0,10*ROW('Water Data'!F91))),CD97="No",ISNUMBER(OFFSET('Water Data'!$F$10,0,10*ROW('Water Data'!F91)))),CONCATENATE("[",ROUND(OFFSET('Water Data'!$F$10,0,10*ROW('Water Data'!F91)),0),"]"),IF(AND(ISNUMBER(OFFSET('Water Data'!$F$10,0,10*ROW('Water Data'!F91))),CD97="",ISNUMBER(OFFSET('Water Data'!$F$10,0,10*ROW('Water Data'!F91)))),OFFSET('Water Data'!$F$10,0,10*ROW('Water Data'!F91)),NA())))</f>
        <v>#N/A</v>
      </c>
      <c r="P97" s="133" t="e">
        <f ca="1">+IF(AND(ISNUMBER(OFFSET('Water Data'!$G$5,0,10*ROW('Water Data'!G91))),CE97="Yes"),100-OFFSET('Water Data'!$G$5,0,10*ROW('Water Data'!G91)),IF(AND(ISNUMBER(OFFSET('Water Data'!$G$5,0,10*ROW('Water Data'!G91))),CE97="No",ISNUMBER(OFFSET('Water Data'!$G$5,0,10*ROW('Water Data'!G91)))),CONCATENATE("[",ROUND(100-OFFSET('Water Data'!$G$5,0,10*ROW('Water Data'!G91)),0),"]"),IF(AND(ISNUMBER(OFFSET('Water Data'!$G$5,0,10*ROW('Water Data'!G91))),CE97="",ISNUMBER(OFFSET('Water Data'!$G$5,0,10*ROW('Water Data'!G91)))),100-OFFSET('Water Data'!$G$5,0,10*ROW('Water Data'!G91)),NA())))</f>
        <v>#N/A</v>
      </c>
      <c r="Q97" s="133" t="e">
        <f ca="1">+IF(AND(ISNUMBER(OFFSET('Water Data'!$G$7,0,10*ROW('Water Data'!G91))),CF97="Yes"),OFFSET('Water Data'!$G$7,0,10*ROW('Water Data'!G91)),IF(AND(ISNUMBER(OFFSET('Water Data'!$G$7,0,10*ROW('Water Data'!G91))),CF97="No",ISNUMBER(OFFSET('Water Data'!$G$7,0,10*ROW('Water Data'!G91)))),CONCATENATE("[",ROUND(OFFSET('Water Data'!$G$7,0,10*ROW('Water Data'!G91)),0),"]"),IF(AND(ISNUMBER(OFFSET('Water Data'!$G$7,0,10*ROW('Water Data'!G91))),CF97="",ISNUMBER(OFFSET('Water Data'!$G$7,0,10*ROW('Water Data'!G91)))),OFFSET('Water Data'!$G$7,0,10*ROW('Water Data'!G91)),NA())))</f>
        <v>#N/A</v>
      </c>
      <c r="R97" s="133" t="e">
        <f ca="1">+IF(AND(ISNUMBER(OFFSET('Water Data'!$G$10,0,10*ROW('Water Data'!G91))),CG97="Yes"),OFFSET('Water Data'!$G$10,0,10*ROW('Water Data'!G91)),IF(AND(ISNUMBER(OFFSET('Water Data'!$G$10,0,10*ROW('Water Data'!G91))),CG97="No",ISNUMBER(OFFSET('Water Data'!$G$10,0,10*ROW('Water Data'!G91)))),CONCATENATE("[",ROUND(OFFSET('Water Data'!$G$10,0,10*ROW('Water Data'!G91)),0),"]"),IF(AND(ISNUMBER(OFFSET('Water Data'!$G$10,0,10*ROW('Water Data'!G91))),CG97="",ISNUMBER(OFFSET('Water Data'!$G$10,0,10*ROW('Water Data'!G91)))),OFFSET('Water Data'!$G$10,0,10*ROW('Water Data'!G91)),NA())))</f>
        <v>#N/A</v>
      </c>
      <c r="S97" s="133" t="e">
        <f ca="1">+IF(AND(ISNUMBER(OFFSET('Water Data'!$H$5,0,10*ROW('Water Data'!H91))),CH97="Yes"),100-OFFSET('Water Data'!$H$5,0,10*ROW('Water Data'!H91)),IF(AND(ISNUMBER(OFFSET('Water Data'!$H$5,0,10*ROW('Water Data'!H91))),CH97="No",ISNUMBER(OFFSET('Water Data'!$H$5,0,10*ROW('Water Data'!H91)))),CONCATENATE("[",ROUND(100-OFFSET('Water Data'!$H$5,0,10*ROW('Water Data'!H91)),0),"]"),IF(AND(ISNUMBER(OFFSET('Water Data'!$H$5,0,10*ROW('Water Data'!H91))),CH97="",ISNUMBER(OFFSET('Water Data'!$H$5,0,10*ROW('Water Data'!H91)))),100-OFFSET('Water Data'!$H$5,0,10*ROW('Water Data'!H91)),NA())))</f>
        <v>#N/A</v>
      </c>
      <c r="T97" s="133" t="e">
        <f ca="1">+IF(AND(ISNUMBER(OFFSET('Water Data'!$H$7,0,10*ROW('Water Data'!H91))),CI97="Yes"),OFFSET('Water Data'!$H$7,0,10*ROW('Water Data'!H91)),IF(AND(ISNUMBER(OFFSET('Water Data'!$H$7,0,10*ROW('Water Data'!H91))),CI97="No",ISNUMBER(OFFSET('Water Data'!$H$7,0,10*ROW('Water Data'!H91)))),CONCATENATE("[",ROUND(OFFSET('Water Data'!$H$7,0,10*ROW('Water Data'!H91)),0),"]"),IF(AND(ISNUMBER(OFFSET('Water Data'!$H$7,0,10*ROW('Water Data'!H91))),CI97="",ISNUMBER(OFFSET('Water Data'!$H$7,0,10*ROW('Water Data'!H91)))),OFFSET('Water Data'!$H$7,0,10*ROW('Water Data'!H91)),NA())))</f>
        <v>#N/A</v>
      </c>
      <c r="U97" s="133" t="e">
        <f ca="1">+IF(AND(ISNUMBER(OFFSET('Water Data'!$H$10,0,10*ROW('Water Data'!H91))),CJ97="Yes"),OFFSET('Water Data'!$H$10,0,10*ROW('Water Data'!H91)),IF(AND(ISNUMBER(OFFSET('Water Data'!$H$10,0,10*ROW('Water Data'!H91))),CJ97="No",ISNUMBER(OFFSET('Water Data'!$H$10,0,10*ROW('Water Data'!H91)))),CONCATENATE("[",ROUND(OFFSET('Water Data'!$H$10,0,10*ROW('Water Data'!H91)),0),"]"),IF(AND(ISNUMBER(OFFSET('Water Data'!$H$10,0,10*ROW('Water Data'!H91))),CJ97="",ISNUMBER(OFFSET('Water Data'!$H$10,0,10*ROW('Water Data'!H91)))),OFFSET('Water Data'!$H$10,0,10*ROW('Water Data'!H91)),NA())))</f>
        <v>#N/A</v>
      </c>
      <c r="V97" s="134" t="e">
        <f ca="1">+IF(AND(ISNUMBER(OFFSET('Sanitation Data'!$C$5,0,10*ROW('Sanitation Data'!C91))),CK97="Yes"),100-OFFSET('Sanitation Data'!$C$5,0,10*ROW('Sanitation Data'!C91)),IF(AND(ISNUMBER(OFFSET('Sanitation Data'!$C$5,0,10*ROW('Sanitation Data'!C91))),CK97="No",ISNUMBER(OFFSET('Sanitation Data'!$C$5,0,10*ROW('Sanitation Data'!C91)))),CONCATENATE("[",ROUND(100-OFFSET('Sanitation Data'!$C$5,0,10*ROW('Sanitation Data'!C91)),0),"]"),IF(AND(ISNUMBER(OFFSET('Sanitation Data'!$C$5,0,10*ROW('Sanitation Data'!C91))),CK97="",ISNUMBER(OFFSET('Sanitation Data'!$C$5,0,10*ROW('Sanitation Data'!C91)))),100-OFFSET('Sanitation Data'!$C$5,0,10*ROW('Sanitation Data'!C91)),NA())))</f>
        <v>#N/A</v>
      </c>
      <c r="W97" s="134" t="e">
        <f ca="1">+IF(AND(ISNUMBER(OFFSET('Sanitation Data'!$C$7,0,10*ROW('Sanitation Data'!C91))),CL97="Yes"),OFFSET('Sanitation Data'!$C$7,0,10*ROW('Sanitation Data'!C91)),IF(AND(ISNUMBER(OFFSET('Sanitation Data'!$C$7,0,10*ROW('Sanitation Data'!C91))),CL97="No",ISNUMBER(OFFSET('Sanitation Data'!$C$7,0,10*ROW('Sanitation Data'!C91)))),CONCATENATE("[",ROUND(OFFSET('Sanitation Data'!$C$7,0,10*ROW('Sanitation Data'!C91)),0),"]"),IF(AND(ISNUMBER(OFFSET('Sanitation Data'!$C$7,0,10*ROW('Sanitation Data'!C91))),CL97="",ISNUMBER(OFFSET('Sanitation Data'!$C$7,0,10*ROW('Sanitation Data'!C91)))),OFFSET('Sanitation Data'!$C$7,0,10*ROW('Sanitation Data'!C91)),NA())))</f>
        <v>#N/A</v>
      </c>
      <c r="X97" s="134" t="e">
        <f ca="1">+IF(AND(ISNUMBER(OFFSET('Sanitation Data'!$C$11,0,10*ROW('Sanitation Data'!C91))),CM97="Yes"),OFFSET('Sanitation Data'!$C$11,0,10*ROW('Sanitation Data'!C91)),IF(AND(ISNUMBER(OFFSET('Sanitation Data'!$C$11,0,10*ROW('Sanitation Data'!C91))),CM97="No",ISNUMBER(OFFSET('Sanitation Data'!$C$11,0,10*ROW('Sanitation Data'!C91)))),CONCATENATE("[",ROUND(OFFSET('Sanitation Data'!$C$11,0,10*ROW('Sanitation Data'!C91)),0),"]"),IF(AND(ISNUMBER(OFFSET('Sanitation Data'!$C$11,0,10*ROW('Sanitation Data'!C91))),CM97="",ISNUMBER(OFFSET('Sanitation Data'!$C$11,0,10*ROW('Sanitation Data'!C91)))),OFFSET('Sanitation Data'!$C$11,0,10*ROW('Sanitation Data'!C91)),NA())))</f>
        <v>#N/A</v>
      </c>
      <c r="Y97" s="134" t="e">
        <f ca="1">+IF(AND(ISNUMBER(OFFSET('Sanitation Data'!$C$12,0,10*ROW('Sanitation Data'!C91))),CN97="Yes"),OFFSET('Sanitation Data'!$C$12,0,10*ROW('Sanitation Data'!C91)),IF(AND(ISNUMBER(OFFSET('Sanitation Data'!$C$12,0,10*ROW('Sanitation Data'!C91))),CN97="No",ISNUMBER(OFFSET('Sanitation Data'!$C$12,0,10*ROW('Sanitation Data'!C91)))),CONCATENATE("[",ROUND(OFFSET('Sanitation Data'!$C$12,0,10*ROW('Sanitation Data'!C91)),0),"]"),IF(AND(ISNUMBER(OFFSET('Sanitation Data'!$C$12,0,10*ROW('Sanitation Data'!C91))),CN97="",ISNUMBER(OFFSET('Sanitation Data'!$C$12,0,10*ROW('Sanitation Data'!C91)))),OFFSET('Sanitation Data'!$C$12,0,10*ROW('Sanitation Data'!C91)),NA())))</f>
        <v>#N/A</v>
      </c>
      <c r="Z97" s="134" t="e">
        <f ca="1">+IF(AND(ISNUMBER(OFFSET('Sanitation Data'!$C$13,0,10*ROW('Sanitation Data'!C91))),CO97="Yes"),OFFSET('Sanitation Data'!$C$13,0,10*ROW('Sanitation Data'!C91)),IF(AND(ISNUMBER(OFFSET('Sanitation Data'!$C$13,0,10*ROW('Sanitation Data'!C91))),CO97="No",ISNUMBER(OFFSET('Sanitation Data'!$C$13,0,10*ROW('Sanitation Data'!C91)))),CONCATENATE("[",ROUND(OFFSET('Sanitation Data'!$C$13,0,10*ROW('Sanitation Data'!C91)),0),"]"),IF(AND(ISNUMBER(OFFSET('Sanitation Data'!$C$13,0,10*ROW('Sanitation Data'!C91))),CO97="",ISNUMBER(OFFSET('Sanitation Data'!$C$13,0,10*ROW('Sanitation Data'!C91)))),OFFSET('Sanitation Data'!$C$13,0,10*ROW('Sanitation Data'!C91)),NA())))</f>
        <v>#N/A</v>
      </c>
      <c r="AA97" s="134" t="e">
        <f ca="1">+IF(AND(ISNUMBER(OFFSET('Sanitation Data'!$D$5,0,10*ROW('Sanitation Data'!D91))),CP97="Yes"),100-OFFSET('Sanitation Data'!$D$5,0,10*ROW('Sanitation Data'!D91)),IF(AND(ISNUMBER(OFFSET('Sanitation Data'!$D$5,0,10*ROW('Sanitation Data'!D91))),CP97="No",ISNUMBER(OFFSET('Sanitation Data'!$D$5,0,10*ROW('Sanitation Data'!D91)))),CONCATENATE("[",ROUND(100-OFFSET('Sanitation Data'!$D$5,0,10*ROW('Sanitation Data'!D91)),0),"]"),IF(AND(ISNUMBER(OFFSET('Sanitation Data'!$D$5,0,10*ROW('Sanitation Data'!D91))),CP97="",ISNUMBER(OFFSET('Sanitation Data'!$D$5,0,10*ROW('Sanitation Data'!D91)))),100-OFFSET('Sanitation Data'!$D$5,0,10*ROW('Sanitation Data'!D91)),NA())))</f>
        <v>#N/A</v>
      </c>
      <c r="AB97" s="134" t="e">
        <f ca="1">+IF(AND(ISNUMBER(OFFSET('Sanitation Data'!$D$7,0,10*ROW('Sanitation Data'!D91))),CQ97="Yes"),OFFSET('Sanitation Data'!$D$7,0,10*ROW('Sanitation Data'!G91)),IF(AND(ISNUMBER(OFFSET('Sanitation Data'!$D$7,0,10*ROW('Sanitation Data'!D91))),CQ97="No",ISNUMBER(OFFSET('Sanitation Data'!$D$7,0,10*ROW('Sanitation Data'!D91)))),CONCATENATE("[",ROUND(OFFSET('Sanitation Data'!$D$7,0,10*ROW('Sanitation Data'!D91)),0),"]"),IF(AND(ISNUMBER(OFFSET('Sanitation Data'!$D$7,0,10*ROW('Sanitation Data'!D91))),CQ97="",ISNUMBER(OFFSET('Sanitation Data'!$D$7,0,10*ROW('Sanitation Data'!D91)))),OFFSET('Sanitation Data'!$D$7,0,10*ROW('Sanitation Data'!D91)),NA())))</f>
        <v>#N/A</v>
      </c>
      <c r="AC97" s="134" t="e">
        <f ca="1">+IF(AND(ISNUMBER(OFFSET('Sanitation Data'!$D$11,0,10*ROW('Sanitation Data'!D91))),CR97="Yes"),OFFSET('Sanitation Data'!$D$11,0,10*ROW('Sanitation Data'!D91)),IF(AND(ISNUMBER(OFFSET('Sanitation Data'!$D$11,0,10*ROW('Sanitation Data'!D91))),CR97="No",ISNUMBER(OFFSET('Sanitation Data'!$D$11,0,10*ROW('Sanitation Data'!D91)))),CONCATENATE("[",ROUND(OFFSET('Sanitation Data'!$D$11,0,10*ROW('Sanitation Data'!D91)),0),"]"),IF(AND(ISNUMBER(OFFSET('Sanitation Data'!$D$11,0,10*ROW('Sanitation Data'!D91))),CR97="",ISNUMBER(OFFSET('Sanitation Data'!$D$11,0,10*ROW('Sanitation Data'!D91)))),OFFSET('Sanitation Data'!$D$11,0,10*ROW('Sanitation Data'!D91)),NA())))</f>
        <v>#N/A</v>
      </c>
      <c r="AD97" s="134" t="e">
        <f ca="1">+IF(AND(ISNUMBER(OFFSET('Sanitation Data'!$D$12,0,10*ROW('Sanitation Data'!D91))),CS97="Yes"),OFFSET('Sanitation Data'!$D$12,0,10*ROW('Sanitation Data'!D91)),IF(AND(ISNUMBER(OFFSET('Sanitation Data'!$D$12,0,10*ROW('Sanitation Data'!D91))),CS97="No",ISNUMBER(OFFSET('Sanitation Data'!$D$12,0,10*ROW('Sanitation Data'!D91)))),CONCATENATE("[",ROUND(OFFSET('Sanitation Data'!$D$12,0,10*ROW('Sanitation Data'!D91)),0),"]"),IF(AND(ISNUMBER(OFFSET('Sanitation Data'!$D$12,0,10*ROW('Sanitation Data'!D91))),CS97="",ISNUMBER(OFFSET('Sanitation Data'!$D$12,0,10*ROW('Sanitation Data'!D91)))),OFFSET('Sanitation Data'!$D$12,0,10*ROW('Sanitation Data'!D91)),NA())))</f>
        <v>#N/A</v>
      </c>
      <c r="AE97" s="134" t="e">
        <f ca="1">+IF(AND(ISNUMBER(OFFSET('Sanitation Data'!$D$13,0,10*ROW('Sanitation Data'!D91))),CT97="Yes"),OFFSET('Sanitation Data'!$D$13,0,10*ROW('Sanitation Data'!D91)),IF(AND(ISNUMBER(OFFSET('Sanitation Data'!$D$13,0,10*ROW('Sanitation Data'!D91))),CT97="No",ISNUMBER(OFFSET('Sanitation Data'!$D$13,0,10*ROW('Sanitation Data'!D91)))),CONCATENATE("[",ROUND(OFFSET('Sanitation Data'!$D$13,0,10*ROW('Sanitation Data'!D91)),0),"]"),IF(AND(ISNUMBER(OFFSET('Sanitation Data'!$D$13,0,10*ROW('Sanitation Data'!D91))),CT97="",ISNUMBER(OFFSET('Sanitation Data'!$D$13,0,10*ROW('Sanitation Data'!D91)))),OFFSET('Sanitation Data'!$D$13,0,10*ROW('Sanitation Data'!D91)),NA())))</f>
        <v>#N/A</v>
      </c>
      <c r="AF97" s="134" t="e">
        <f ca="1">+IF(AND(ISNUMBER(OFFSET('Sanitation Data'!$E$5,0,10*ROW('Sanitation Data'!E91))),CU97="Yes"),100-OFFSET('Sanitation Data'!$E$5,0,10*ROW('Sanitation Data'!E91)),IF(AND(ISNUMBER(OFFSET('Sanitation Data'!$E$5,0,10*ROW('Sanitation Data'!E91))),CU97="No",ISNUMBER(OFFSET('Sanitation Data'!$E$5,0,10*ROW('Sanitation Data'!E91)))),CONCATENATE("[",ROUND(100-OFFSET('Sanitation Data'!$E$5,0,10*ROW('Sanitation Data'!E91)),0),"]"),IF(AND(ISNUMBER(OFFSET('Sanitation Data'!$E$5,0,10*ROW('Sanitation Data'!E91))),CU97="",ISNUMBER(OFFSET('Sanitation Data'!$E$5,0,10*ROW('Sanitation Data'!E91)))),100-OFFSET('Sanitation Data'!$E$5,0,10*ROW('Sanitation Data'!E91)),NA())))</f>
        <v>#N/A</v>
      </c>
      <c r="AG97" s="134" t="e">
        <f ca="1">+IF(AND(ISNUMBER(OFFSET('Sanitation Data'!$E$7,0,10*ROW('Sanitation Data'!E91))),CV97="Yes"),OFFSET('Sanitation Data'!$E$7,0,10*ROW('Sanitation Data'!E91)),IF(AND(ISNUMBER(OFFSET('Sanitation Data'!$E$7,0,10*ROW('Sanitation Data'!E91))),CV97="No",ISNUMBER(OFFSET('Sanitation Data'!$E$7,0,10*ROW('Sanitation Data'!E91)))),CONCATENATE("[",ROUND(OFFSET('Sanitation Data'!$E$7,0,10*ROW('Sanitation Data'!E91)),0),"]"),IF(AND(ISNUMBER(OFFSET('Sanitation Data'!$E$7,0,10*ROW('Sanitation Data'!E91))),CV97="",ISNUMBER(OFFSET('Sanitation Data'!$E$7,0,10*ROW('Sanitation Data'!E91)))),OFFSET('Sanitation Data'!$E$7,0,10*ROW('Sanitation Data'!E91)),NA())))</f>
        <v>#N/A</v>
      </c>
      <c r="AH97" s="134" t="e">
        <f ca="1">+IF(AND(ISNUMBER(OFFSET('Sanitation Data'!$E$11,0,10*ROW('Sanitation Data'!E91))),CW97="Yes"),OFFSET('Sanitation Data'!$E$11,0,10*ROW('Sanitation Data'!E91)),IF(AND(ISNUMBER(OFFSET('Sanitation Data'!$E$11,0,10*ROW('Sanitation Data'!E91))),CW97="No",ISNUMBER(OFFSET('Sanitation Data'!$E$11,0,10*ROW('Sanitation Data'!E91)))),CONCATENATE("[",ROUND(OFFSET('Sanitation Data'!$E$11,0,10*ROW('Sanitation Data'!E91)),0),"]"),IF(AND(ISNUMBER(OFFSET('Sanitation Data'!$E$11,0,10*ROW('Sanitation Data'!E91))),CW97="",ISNUMBER(OFFSET('Sanitation Data'!$E$11,0,10*ROW('Sanitation Data'!E91)))),OFFSET('Sanitation Data'!$E$11,0,10*ROW('Sanitation Data'!E91)),NA())))</f>
        <v>#N/A</v>
      </c>
      <c r="AI97" s="134" t="e">
        <f ca="1">+IF(AND(ISNUMBER(OFFSET('Sanitation Data'!$E$12,0,10*ROW('Sanitation Data'!E91))),CX97="Yes"),OFFSET('Sanitation Data'!$E$12,0,10*ROW('Sanitation Data'!E91)),IF(AND(ISNUMBER(OFFSET('Sanitation Data'!$E$12,0,10*ROW('Sanitation Data'!E91))),CX97="No",ISNUMBER(OFFSET('Sanitation Data'!$E$12,0,10*ROW('Sanitation Data'!E91)))),CONCATENATE("[",ROUND(OFFSET('Sanitation Data'!$E$12,0,10*ROW('Sanitation Data'!E91)),0),"]"),IF(AND(ISNUMBER(OFFSET('Sanitation Data'!$E$12,0,10*ROW('Sanitation Data'!E91))),CX97="",ISNUMBER(OFFSET('Sanitation Data'!$E$12,0,10*ROW('Sanitation Data'!E91)))),OFFSET('Sanitation Data'!$E$12,0,10*ROW('Sanitation Data'!E91)),NA())))</f>
        <v>#N/A</v>
      </c>
      <c r="AJ97" s="134" t="e">
        <f ca="1">+IF(AND(ISNUMBER(OFFSET('Sanitation Data'!$E$13,0,10*ROW('Sanitation Data'!E91))),CY97="Yes"),OFFSET('Sanitation Data'!$E$13,0,10*ROW('Sanitation Data'!E91)),IF(AND(ISNUMBER(OFFSET('Sanitation Data'!$E$13,0,10*ROW('Sanitation Data'!E91))),CY97="No",ISNUMBER(OFFSET('Sanitation Data'!$E$13,0,10*ROW('Sanitation Data'!E91)))),CONCATENATE("[",ROUND(OFFSET('Sanitation Data'!$E$13,0,10*ROW('Sanitation Data'!E91)),0),"]"),IF(AND(ISNUMBER(OFFSET('Sanitation Data'!$E$13,0,10*ROW('Sanitation Data'!E91))),CY97="",ISNUMBER(OFFSET('Sanitation Data'!$E$13,0,10*ROW('Sanitation Data'!E91)))),OFFSET('Sanitation Data'!$E$13,0,10*ROW('Sanitation Data'!E91)),NA())))</f>
        <v>#N/A</v>
      </c>
      <c r="AK97" s="134" t="e">
        <f ca="1">+IF(AND(ISNUMBER(OFFSET('Sanitation Data'!$F$5,0,10*ROW('Sanitation Data'!F91))),CZ97="Yes"),100-OFFSET('Sanitation Data'!$F$5,0,10*ROW('Sanitation Data'!F91)),IF(AND(ISNUMBER(OFFSET('Sanitation Data'!$F$5,0,10*ROW('Sanitation Data'!F91))),CZ97="No",ISNUMBER(OFFSET('Sanitation Data'!$F$5,0,10*ROW('Sanitation Data'!F91)))),CONCATENATE("[",ROUND(100-OFFSET('Sanitation Data'!$F$5,0,10*ROW('Sanitation Data'!F91)),0),"]"),IF(AND(ISNUMBER(OFFSET('Sanitation Data'!$F$5,0,10*ROW('Sanitation Data'!F91))),CZ97="",ISNUMBER(OFFSET('Sanitation Data'!$F$5,0,10*ROW('Sanitation Data'!F91)))),100-OFFSET('Sanitation Data'!$F$5,0,10*ROW('Sanitation Data'!F91)),NA())))</f>
        <v>#N/A</v>
      </c>
      <c r="AL97" s="134" t="e">
        <f ca="1">+IF(AND(ISNUMBER(OFFSET('Sanitation Data'!$F$7,0,10*ROW('Sanitation Data'!F91))),DA97="Yes"),OFFSET('Sanitation Data'!$F$7,0,10*ROW('Sanitation Data'!F91)),IF(AND(ISNUMBER(OFFSET('Sanitation Data'!$F$7,0,10*ROW('Sanitation Data'!F91))),DA97="No",ISNUMBER(OFFSET('Sanitation Data'!$F$7,0,10*ROW('Sanitation Data'!F91)))),CONCATENATE("[",ROUND(OFFSET('Sanitation Data'!$F$7,0,10*ROW('Sanitation Data'!F91)),0),"]"),IF(AND(ISNUMBER(OFFSET('Sanitation Data'!$F$7,0,10*ROW('Sanitation Data'!F91))),DA97="",ISNUMBER(OFFSET('Sanitation Data'!$F$7,0,10*ROW('Sanitation Data'!F91)))),OFFSET('Sanitation Data'!$F$7,0,10*ROW('Sanitation Data'!F91)),NA())))</f>
        <v>#N/A</v>
      </c>
      <c r="AM97" s="134" t="e">
        <f ca="1">+IF(AND(ISNUMBER(OFFSET('Sanitation Data'!$F$11,0,10*ROW('Sanitation Data'!F91))),DB97="Yes"),OFFSET('Sanitation Data'!$F$11,0,10*ROW('Sanitation Data'!F91)),IF(AND(ISNUMBER(OFFSET('Sanitation Data'!$F$11,0,10*ROW('Sanitation Data'!F91))),DB97="No",ISNUMBER(OFFSET('Sanitation Data'!$F$11,0,10*ROW('Sanitation Data'!F91)))),CONCATENATE("[",ROUND(OFFSET('Sanitation Data'!$F$11,0,10*ROW('Sanitation Data'!F91)),0),"]"),IF(AND(ISNUMBER(OFFSET('Sanitation Data'!$F$11,0,10*ROW('Sanitation Data'!F91))),DB97="",ISNUMBER(OFFSET('Sanitation Data'!$F$11,0,10*ROW('Sanitation Data'!F91)))),OFFSET('Sanitation Data'!$F$11,0,10*ROW('Sanitation Data'!F91)),NA())))</f>
        <v>#N/A</v>
      </c>
      <c r="AN97" s="134" t="e">
        <f ca="1">+IF(AND(ISNUMBER(OFFSET('Sanitation Data'!$F$12,0,10*ROW('Sanitation Data'!F91))),DC97="Yes"),OFFSET('Sanitation Data'!$F$12,0,10*ROW('Sanitation Data'!F91)),IF(AND(ISNUMBER(OFFSET('Sanitation Data'!$F$12,0,10*ROW('Sanitation Data'!F91))),DC97="No",ISNUMBER(OFFSET('Sanitation Data'!$F$12,0,10*ROW('Sanitation Data'!F91)))),CONCATENATE("[",ROUND(OFFSET('Sanitation Data'!$F$12,0,10*ROW('Sanitation Data'!F91)),0),"]"),IF(AND(ISNUMBER(OFFSET('Sanitation Data'!$F$12,0,10*ROW('Sanitation Data'!F91))),DC97="",ISNUMBER(OFFSET('Sanitation Data'!$F$12,0,10*ROW('Sanitation Data'!F91)))),OFFSET('Sanitation Data'!$F$12,0,10*ROW('Sanitation Data'!F91)),NA())))</f>
        <v>#N/A</v>
      </c>
      <c r="AO97" s="134" t="e">
        <f ca="1">+IF(AND(ISNUMBER(OFFSET('Sanitation Data'!$F$13,0,10*ROW('Sanitation Data'!F91))),DD97="Yes"),OFFSET('Sanitation Data'!$F$13,0,10*ROW('Sanitation Data'!F91)),IF(AND(ISNUMBER(OFFSET('Sanitation Data'!$F$13,0,10*ROW('Sanitation Data'!F91))),DD97="No",ISNUMBER(OFFSET('Sanitation Data'!$F$13,0,10*ROW('Sanitation Data'!F91)))),CONCATENATE("[",ROUND(OFFSET('Sanitation Data'!$F$13,0,10*ROW('Sanitation Data'!F91)),0),"]"),IF(AND(ISNUMBER(OFFSET('Sanitation Data'!$F$13,0,10*ROW('Sanitation Data'!F91))),DD97="",ISNUMBER(OFFSET('Sanitation Data'!$F$13,0,10*ROW('Sanitation Data'!F91)))),OFFSET('Sanitation Data'!$F$13,0,10*ROW('Sanitation Data'!F91)),NA())))</f>
        <v>#N/A</v>
      </c>
      <c r="AP97" s="134" t="e">
        <f ca="1">+IF(AND(ISNUMBER(OFFSET('Sanitation Data'!$G$5,0,10*ROW('Sanitation Data'!G91))),DE97="Yes"),100-OFFSET('Sanitation Data'!$G$5,0,10*ROW('Sanitation Data'!G91)),IF(AND(ISNUMBER(OFFSET('Sanitation Data'!$G$5,0,10*ROW('Sanitation Data'!G91))),DE97="No",ISNUMBER(OFFSET('Sanitation Data'!$G$5,0,10*ROW('Sanitation Data'!G91)))),CONCATENATE("[",ROUND(100-OFFSET('Sanitation Data'!$G$5,0,10*ROW('Sanitation Data'!G91)),0),"]"),IF(AND(ISNUMBER(OFFSET('Sanitation Data'!$G$5,0,10*ROW('Sanitation Data'!G91))),DE97="",ISNUMBER(OFFSET('Sanitation Data'!$G$5,0,10*ROW('Sanitation Data'!G91)))),100-OFFSET('Sanitation Data'!$G$5,0,10*ROW('Sanitation Data'!G91)),NA())))</f>
        <v>#N/A</v>
      </c>
      <c r="AQ97" s="134" t="e">
        <f ca="1">+IF(AND(ISNUMBER(OFFSET('Sanitation Data'!$G$7,0,10*ROW('Sanitation Data'!G91))),DF97="Yes"),OFFSET('Sanitation Data'!$G$7,0,10*ROW('Sanitation Data'!G91)),IF(AND(ISNUMBER(OFFSET('Sanitation Data'!$G$7,0,10*ROW('Sanitation Data'!G91))),DF97="No",ISNUMBER(OFFSET('Sanitation Data'!$G$7,0,10*ROW('Sanitation Data'!G91)))),CONCATENATE("[",ROUND(OFFSET('Sanitation Data'!$G$7,0,10*ROW('Sanitation Data'!G91)),0),"]"),IF(AND(ISNUMBER(OFFSET('Sanitation Data'!$G$7,0,10*ROW('Sanitation Data'!G91))),DF97="",ISNUMBER(OFFSET('Sanitation Data'!$G$7,0,10*ROW('Sanitation Data'!G91)))),OFFSET('Sanitation Data'!$G$7,0,10*ROW('Sanitation Data'!G91)),NA())))</f>
        <v>#N/A</v>
      </c>
      <c r="AR97" s="134" t="e">
        <f ca="1">+IF(AND(ISNUMBER(OFFSET('Sanitation Data'!$G$11,0,10*ROW('Sanitation Data'!G91))),DG97="Yes"),OFFSET('Sanitation Data'!$G$11,0,10*ROW('Sanitation Data'!G91)),IF(AND(ISNUMBER(OFFSET('Sanitation Data'!$G$11,0,10*ROW('Sanitation Data'!G91))),DG97="No",ISNUMBER(OFFSET('Sanitation Data'!$G$11,0,10*ROW('Sanitation Data'!G91)))),CONCATENATE("[",ROUND(OFFSET('Sanitation Data'!$G$11,0,10*ROW('Sanitation Data'!G91)),0),"]"),IF(AND(ISNUMBER(OFFSET('Sanitation Data'!$G$11,0,10*ROW('Sanitation Data'!G91))),DG97="",ISNUMBER(OFFSET('Sanitation Data'!$G$11,0,10*ROW('Sanitation Data'!G91)))),OFFSET('Sanitation Data'!$G$11,0,10*ROW('Sanitation Data'!G91)),NA())))</f>
        <v>#N/A</v>
      </c>
      <c r="AS97" s="134" t="e">
        <f ca="1">+IF(AND(ISNUMBER(OFFSET('Sanitation Data'!$G$12,0,10*ROW('Sanitation Data'!G91))),DH97="Yes"),OFFSET('Sanitation Data'!$G$12,0,10*ROW('Sanitation Data'!G91)),IF(AND(ISNUMBER(OFFSET('Sanitation Data'!$G$12,0,10*ROW('Sanitation Data'!G91))),DH97="No",ISNUMBER(OFFSET('Sanitation Data'!$G$12,0,10*ROW('Sanitation Data'!G91)))),CONCATENATE("[",ROUND(OFFSET('Sanitation Data'!$G$12,0,10*ROW('Sanitation Data'!G91)),0),"]"),IF(AND(ISNUMBER(OFFSET('Sanitation Data'!$G$12,0,10*ROW('Sanitation Data'!G91))),DH97="",ISNUMBER(OFFSET('Sanitation Data'!$G$12,0,10*ROW('Sanitation Data'!G91)))),OFFSET('Sanitation Data'!$G$12,0,10*ROW('Sanitation Data'!G91)),NA())))</f>
        <v>#N/A</v>
      </c>
      <c r="AT97" s="134" t="e">
        <f ca="1">+IF(AND(ISNUMBER(OFFSET('Sanitation Data'!$G$13,0,10*ROW('Sanitation Data'!G91))),DI97="Yes"),OFFSET('Sanitation Data'!$G$13,0,10*ROW('Sanitation Data'!G91)),IF(AND(ISNUMBER(OFFSET('Sanitation Data'!$G$13,0,10*ROW('Sanitation Data'!G91))),DI97="No",ISNUMBER(OFFSET('Sanitation Data'!$G$13,0,10*ROW('Sanitation Data'!G91)))),CONCATENATE("[",ROUND(OFFSET('Sanitation Data'!$G$13,0,10*ROW('Sanitation Data'!G91)),0),"]"),IF(AND(ISNUMBER(OFFSET('Sanitation Data'!$G$13,0,10*ROW('Sanitation Data'!G91))),DI97="",ISNUMBER(OFFSET('Sanitation Data'!$G$13,0,10*ROW('Sanitation Data'!G91)))),OFFSET('Sanitation Data'!$G$13,0,10*ROW('Sanitation Data'!G91)),NA())))</f>
        <v>#N/A</v>
      </c>
      <c r="AU97" s="134" t="e">
        <f ca="1">+IF(AND(ISNUMBER(OFFSET('Sanitation Data'!$H$5,0,10*ROW('Sanitation Data'!H91))),DJ97="Yes"),100-OFFSET('Sanitation Data'!$H$5,0,10*ROW('Sanitation Data'!H91)),IF(AND(ISNUMBER(OFFSET('Sanitation Data'!$H$5,0,10*ROW('Sanitation Data'!H91))),DJ97="No",ISNUMBER(OFFSET('Sanitation Data'!$H$5,0,10*ROW('Sanitation Data'!H91)))),CONCATENATE("[",ROUND(100-OFFSET('Sanitation Data'!$H$5,0,10*ROW('Sanitation Data'!H91)),0),"]"),IF(AND(ISNUMBER(OFFSET('Sanitation Data'!$H$5,0,10*ROW('Sanitation Data'!H91))),DJ97="",ISNUMBER(OFFSET('Sanitation Data'!$H$5,0,10*ROW('Sanitation Data'!H91)))),100-OFFSET('Sanitation Data'!$H$5,0,10*ROW('Sanitation Data'!H91)),NA())))</f>
        <v>#N/A</v>
      </c>
      <c r="AV97" s="134" t="e">
        <f ca="1">+IF(AND(ISNUMBER(OFFSET('Sanitation Data'!$H$7,0,10*ROW('Sanitation Data'!H91))),DK97="Yes"),OFFSET('Sanitation Data'!$H$7,0,10*ROW('Sanitation Data'!H91)),IF(AND(ISNUMBER(OFFSET('Sanitation Data'!$H$7,0,10*ROW('Sanitation Data'!H91))),DK97="No",ISNUMBER(OFFSET('Sanitation Data'!$H$7,0,10*ROW('Sanitation Data'!H91)))),CONCATENATE("[",ROUND(OFFSET('Sanitation Data'!$H$7,0,10*ROW('Sanitation Data'!H91)),0),"]"),IF(AND(ISNUMBER(OFFSET('Sanitation Data'!$H$7,0,10*ROW('Sanitation Data'!H91))),DK97="",ISNUMBER(OFFSET('Sanitation Data'!$H$7,0,10*ROW('Sanitation Data'!H91)))),OFFSET('Sanitation Data'!$H$7,0,10*ROW('Sanitation Data'!H91)),NA())))</f>
        <v>#N/A</v>
      </c>
      <c r="AW97" s="134" t="e">
        <f ca="1">+IF(AND(ISNUMBER(OFFSET('Sanitation Data'!$H$11,0,10*ROW('Sanitation Data'!H91))),DL97="Yes"),OFFSET('Sanitation Data'!$H$11,0,10*ROW('Sanitation Data'!H91)),IF(AND(ISNUMBER(OFFSET('Sanitation Data'!$H$11,0,10*ROW('Sanitation Data'!H91))),DL97="No",ISNUMBER(OFFSET('Sanitation Data'!$H$11,0,10*ROW('Sanitation Data'!H91)))),CONCATENATE("[",ROUND(OFFSET('Sanitation Data'!$H$11,0,10*ROW('Sanitation Data'!H91)),0),"]"),IF(AND(ISNUMBER(OFFSET('Sanitation Data'!$H$11,0,10*ROW('Sanitation Data'!H91))),DL97="",ISNUMBER(OFFSET('Sanitation Data'!$H$11,0,10*ROW('Sanitation Data'!H91)))),OFFSET('Sanitation Data'!$H$11,0,10*ROW('Sanitation Data'!H91)),NA())))</f>
        <v>#N/A</v>
      </c>
      <c r="AX97" s="134" t="e">
        <f ca="1">+IF(AND(ISNUMBER(OFFSET('Sanitation Data'!$H$12,0,10*ROW('Sanitation Data'!H91))),DM97="Yes"),OFFSET('Sanitation Data'!$H$12,0,10*ROW('Sanitation Data'!H91)),IF(AND(ISNUMBER(OFFSET('Sanitation Data'!$H$12,0,10*ROW('Sanitation Data'!H91))),DM97="No",ISNUMBER(OFFSET('Sanitation Data'!$H$12,0,10*ROW('Sanitation Data'!H91)))),CONCATENATE("[",ROUND(OFFSET('Sanitation Data'!$H$12,0,10*ROW('Sanitation Data'!H91)),0),"]"),IF(AND(ISNUMBER(OFFSET('Sanitation Data'!$H$12,0,10*ROW('Sanitation Data'!H91))),DM97="",ISNUMBER(OFFSET('Sanitation Data'!$H$12,0,10*ROW('Sanitation Data'!H91)))),OFFSET('Sanitation Data'!$H$12,0,10*ROW('Sanitation Data'!H91)),NA())))</f>
        <v>#N/A</v>
      </c>
      <c r="AY97" s="134" t="e">
        <f ca="1">+IF(AND(ISNUMBER(OFFSET('Sanitation Data'!$H$13,0,10*ROW('Sanitation Data'!H91))),DN97="Yes"),OFFSET('Sanitation Data'!$H$13,0,10*ROW('Sanitation Data'!H91)),IF(AND(ISNUMBER(OFFSET('Sanitation Data'!$H$13,0,10*ROW('Sanitation Data'!H91))),DN97="No",ISNUMBER(OFFSET('Sanitation Data'!$H$13,0,10*ROW('Sanitation Data'!H91)))),CONCATENATE("[",ROUND(OFFSET('Sanitation Data'!$H$13,0,10*ROW('Sanitation Data'!H91)),0),"]"),IF(AND(ISNUMBER(OFFSET('Sanitation Data'!$H$13,0,10*ROW('Sanitation Data'!H91))),DN97="",ISNUMBER(OFFSET('Sanitation Data'!$H$13,0,10*ROW('Sanitation Data'!H91)))),OFFSET('Sanitation Data'!$H$13,0,10*ROW('Sanitation Data'!H91)),NA())))</f>
        <v>#N/A</v>
      </c>
      <c r="AZ97" s="135" t="e">
        <f ca="1">+IF(AND(ISNUMBER(OFFSET('Hygiene Data'!$C$6,0,10*ROW('Hygiene Data'!C91))),DO97="Yes"),OFFSET('Hygiene Data'!$C$6,0,10*ROW('Hygiene Data'!C91)),IF(AND(ISNUMBER(OFFSET('Hygiene Data'!$C$6,0,10*ROW('Hygiene Data'!C91))),DO97="No",ISNUMBER(OFFSET('Hygiene Data'!$C$6,0,10*ROW('Hygiene Data'!C91)))),CONCATENATE("[",ROUND(OFFSET('Hygiene Data'!$C$6,0,10*ROW('Hygiene Data'!C91)),0),"]"),IF(AND(ISNUMBER(OFFSET('Hygiene Data'!$C$6,0,10*ROW('Hygiene Data'!C91))),DO97="",ISNUMBER(OFFSET('Hygiene Data'!$C$6,0,10*ROW('Hygiene Data'!C91)))),OFFSET('Hygiene Data'!$C$6,0,10*ROW('Hygiene Data'!C91)),NA())))</f>
        <v>#N/A</v>
      </c>
      <c r="BA97" s="135" t="e">
        <f ca="1">+IF(AND(ISNUMBER(OFFSET('Hygiene Data'!$C$8,0,10*ROW('Hygiene Data'!C91))),DP97="Yes"),OFFSET('Hygiene Data'!$C$8,0,10*ROW('Hygiene Data'!C91)),IF(AND(ISNUMBER(OFFSET('Hygiene Data'!$C$8,0,10*ROW('Hygiene Data'!C91))),DP97="No",ISNUMBER(OFFSET('Hygiene Data'!$C$8,0,10*ROW('Hygiene Data'!C91)))),CONCATENATE("[",ROUND(OFFSET('Hygiene Data'!$C$8,0,10*ROW('Hygiene Data'!C91)),0),"]"),IF(AND(ISNUMBER(OFFSET('Hygiene Data'!$C$8,0,10*ROW('Hygiene Data'!C91))),DP97="",ISNUMBER(OFFSET('Hygiene Data'!$C$8,0,10*ROW('Hygiene Data'!C91)))),OFFSET('Hygiene Data'!$C$8,0,10*ROW('Hygiene Data'!C91)),NA())))</f>
        <v>#N/A</v>
      </c>
      <c r="BB97" s="135" t="e">
        <f ca="1">+IF(AND(ISNUMBER(OFFSET('Hygiene Data'!$C$10,0,10*ROW('Hygiene Data'!C91))),DQ97="Yes"),OFFSET('Hygiene Data'!$C$10,0,10*ROW('Hygiene Data'!C91)),IF(AND(ISNUMBER(OFFSET('Hygiene Data'!$C$10,0,10*ROW('Hygiene Data'!C91))),DQ97="No",ISNUMBER(OFFSET('Hygiene Data'!$C$10,0,10*ROW('Hygiene Data'!C91)))),CONCATENATE("[",ROUND(OFFSET('Hygiene Data'!$C$10,0,10*ROW('Hygiene Data'!C91)),0),"]"),IF(AND(ISNUMBER(OFFSET('Hygiene Data'!$C$10,0,10*ROW('Hygiene Data'!C91))),DQ97="",ISNUMBER(OFFSET('Hygiene Data'!$C$10,0,10*ROW('Hygiene Data'!C91)))),OFFSET('Hygiene Data'!$C$10,0,10*ROW('Hygiene Data'!C91)),NA())))</f>
        <v>#N/A</v>
      </c>
      <c r="BC97" s="135" t="e">
        <f ca="1">+IF(AND(ISNUMBER(OFFSET('Hygiene Data'!$D$6,0,10*ROW('Hygiene Data'!D91))),DR97="Yes"),OFFSET('Hygiene Data'!$D$6,0,10*ROW('Hygiene Data'!D91)),IF(AND(ISNUMBER(OFFSET('Hygiene Data'!$D$6,0,10*ROW('Hygiene Data'!D91))),DR97="No",ISNUMBER(OFFSET('Hygiene Data'!$D$6,0,10*ROW('Hygiene Data'!D91)))),CONCATENATE("[",ROUND(OFFSET('Hygiene Data'!$D$6,0,10*ROW('Hygiene Data'!D91)),0),"]"),IF(AND(ISNUMBER(OFFSET('Hygiene Data'!$D$6,0,10*ROW('Hygiene Data'!D91))),DR97="",ISNUMBER(OFFSET('Hygiene Data'!$D$6,0,10*ROW('Hygiene Data'!D91)))),OFFSET('Hygiene Data'!$D$6,0,10*ROW('Hygiene Data'!D91)),NA())))</f>
        <v>#N/A</v>
      </c>
      <c r="BD97" s="135" t="e">
        <f ca="1">+IF(AND(ISNUMBER(OFFSET('Hygiene Data'!$D$8,0,10*ROW('Hygiene Data'!D91))),DS97="Yes"),OFFSET('Hygiene Data'!$D$8,0,10*ROW('Hygiene Data'!D91)),IF(AND(ISNUMBER(OFFSET('Hygiene Data'!$D$8,0,10*ROW('Hygiene Data'!D91))),DS97="No",ISNUMBER(OFFSET('Hygiene Data'!$D$8,0,10*ROW('Hygiene Data'!D91)))),CONCATENATE("[",ROUND(OFFSET('Hygiene Data'!$D$8,0,10*ROW('Hygiene Data'!D91)),0),"]"),IF(AND(ISNUMBER(OFFSET('Hygiene Data'!$D$8,0,10*ROW('Hygiene Data'!D91))),DS97="",ISNUMBER(OFFSET('Hygiene Data'!$D$8,0,10*ROW('Hygiene Data'!D91)))),OFFSET('Hygiene Data'!$D$8,0,10*ROW('Hygiene Data'!D91)),NA())))</f>
        <v>#N/A</v>
      </c>
      <c r="BE97" s="135" t="e">
        <f ca="1">+IF(AND(ISNUMBER(OFFSET('Hygiene Data'!$D$10,0,10*ROW('Hygiene Data'!D91))),DT97="Yes"),OFFSET('Hygiene Data'!$D$10,0,10*ROW('Hygiene Data'!D91)),IF(AND(ISNUMBER(OFFSET('Hygiene Data'!$D$10,0,10*ROW('Hygiene Data'!D91))),DT97="No",ISNUMBER(OFFSET('Hygiene Data'!$D$10,0,10*ROW('Hygiene Data'!D91)))),CONCATENATE("[",ROUND(OFFSET('Hygiene Data'!$D$10,0,10*ROW('Hygiene Data'!D91)),0),"]"),IF(AND(ISNUMBER(OFFSET('Hygiene Data'!$D$10,0,10*ROW('Hygiene Data'!D91))),DT97="",ISNUMBER(OFFSET('Hygiene Data'!$D$10,0,10*ROW('Hygiene Data'!D91)))),OFFSET('Hygiene Data'!$D$10,0,10*ROW('Hygiene Data'!D91)),NA())))</f>
        <v>#N/A</v>
      </c>
      <c r="BF97" s="135" t="e">
        <f ca="1">+IF(AND(ISNUMBER(OFFSET('Hygiene Data'!$E$6,0,10*ROW('Hygiene Data'!E91))),DU97="Yes"),OFFSET('Hygiene Data'!$E$6,0,10*ROW('Hygiene Data'!E91)),IF(AND(ISNUMBER(OFFSET('Hygiene Data'!$E$6,0,10*ROW('Hygiene Data'!E91))),DU97="No",ISNUMBER(OFFSET('Hygiene Data'!$E$6,0,10*ROW('Hygiene Data'!E91)))),CONCATENATE("[",ROUND(OFFSET('Hygiene Data'!$E$6,0,10*ROW('Hygiene Data'!E91)),0),"]"),IF(AND(ISNUMBER(OFFSET('Hygiene Data'!$E$6,0,10*ROW('Hygiene Data'!E91))),DU97="",ISNUMBER(OFFSET('Hygiene Data'!$E$6,0,10*ROW('Hygiene Data'!E91)))),OFFSET('Hygiene Data'!$E$6,0,10*ROW('Hygiene Data'!E91)),NA())))</f>
        <v>#N/A</v>
      </c>
      <c r="BG97" s="135" t="e">
        <f ca="1">+IF(AND(ISNUMBER(OFFSET('Hygiene Data'!$E$8,0,10*ROW('Hygiene Data'!E91))),DV97="Yes"),OFFSET('Hygiene Data'!$E$8,0,10*ROW('Hygiene Data'!E91)),IF(AND(ISNUMBER(OFFSET('Hygiene Data'!$E$8,0,10*ROW('Hygiene Data'!E91))),DV97="No",ISNUMBER(OFFSET('Hygiene Data'!$E$8,0,10*ROW('Hygiene Data'!E91)))),CONCATENATE("[",ROUND(OFFSET('Hygiene Data'!$E$8,0,10*ROW('Hygiene Data'!E91)),0),"]"),IF(AND(ISNUMBER(OFFSET('Hygiene Data'!$E$8,0,10*ROW('Hygiene Data'!E91))),DV97="",ISNUMBER(OFFSET('Hygiene Data'!$E$8,0,10*ROW('Hygiene Data'!E91)))),OFFSET('Hygiene Data'!$E$8,0,10*ROW('Hygiene Data'!E91)),NA())))</f>
        <v>#N/A</v>
      </c>
      <c r="BH97" s="135" t="e">
        <f ca="1">+IF(AND(ISNUMBER(OFFSET('Hygiene Data'!$E$10,0,10*ROW('Hygiene Data'!E91))),DW97="Yes"),OFFSET('Hygiene Data'!$E$10,0,10*ROW('Hygiene Data'!E91)),IF(AND(ISNUMBER(OFFSET('Hygiene Data'!$E$10,0,10*ROW('Hygiene Data'!E91))),DW97="No",ISNUMBER(OFFSET('Hygiene Data'!$E$10,0,10*ROW('Hygiene Data'!E91)))),CONCATENATE("[",ROUND(OFFSET('Hygiene Data'!$E$10,0,10*ROW('Hygiene Data'!E91)),0),"]"),IF(AND(ISNUMBER(OFFSET('Hygiene Data'!$E$10,0,10*ROW('Hygiene Data'!E91))),DW97="",ISNUMBER(OFFSET('Hygiene Data'!$E$10,0,10*ROW('Hygiene Data'!E91)))),OFFSET('Hygiene Data'!$E$10,0,10*ROW('Hygiene Data'!E91)),NA())))</f>
        <v>#N/A</v>
      </c>
      <c r="BI97" s="135" t="e">
        <f ca="1">+IF(AND(ISNUMBER(OFFSET('Hygiene Data'!$F$6,0,10*ROW('Hygiene Data'!F91))),DX97="Yes"),OFFSET('Hygiene Data'!$F$6,0,10*ROW('Hygiene Data'!F91)),IF(AND(ISNUMBER(OFFSET('Hygiene Data'!$F$6,0,10*ROW('Hygiene Data'!F91))),DX97="No",ISNUMBER(OFFSET('Hygiene Data'!$F$6,0,10*ROW('Hygiene Data'!F91)))),CONCATENATE("[",ROUND(OFFSET('Hygiene Data'!$F$6,0,10*ROW('Hygiene Data'!F91)),0),"]"),IF(AND(ISNUMBER(OFFSET('Hygiene Data'!$F$6,0,10*ROW('Hygiene Data'!F91))),DX97="",ISNUMBER(OFFSET('Hygiene Data'!$F$6,0,10*ROW('Hygiene Data'!F91)))),OFFSET('Hygiene Data'!$F$6,0,10*ROW('Hygiene Data'!F91)),NA())))</f>
        <v>#N/A</v>
      </c>
      <c r="BJ97" s="135" t="e">
        <f ca="1">+IF(AND(ISNUMBER(OFFSET('Hygiene Data'!$F$8,0,10*ROW('Hygiene Data'!F91))),DY97="Yes"),OFFSET('Hygiene Data'!$F$8,0,10*ROW('Hygiene Data'!F91)),IF(AND(ISNUMBER(OFFSET('Hygiene Data'!$F$8,0,10*ROW('Hygiene Data'!F91))),DY97="No",ISNUMBER(OFFSET('Hygiene Data'!$F$8,0,10*ROW('Hygiene Data'!F91)))),CONCATENATE("[",ROUND(OFFSET('Hygiene Data'!$F$8,0,10*ROW('Hygiene Data'!F91)),0),"]"),IF(AND(ISNUMBER(OFFSET('Hygiene Data'!$F$8,0,10*ROW('Hygiene Data'!F91))),DY97="",ISNUMBER(OFFSET('Hygiene Data'!$F$8,0,10*ROW('Hygiene Data'!F91)))),OFFSET('Hygiene Data'!$F$8,0,10*ROW('Hygiene Data'!F91)),NA())))</f>
        <v>#N/A</v>
      </c>
      <c r="BK97" s="135" t="e">
        <f ca="1">+IF(AND(ISNUMBER(OFFSET('Hygiene Data'!$F$10,0,10*ROW('Hygiene Data'!F91))),DZ97="Yes"),OFFSET('Hygiene Data'!$F$10,0,10*ROW('Hygiene Data'!F91)),IF(AND(ISNUMBER(OFFSET('Hygiene Data'!$F$10,0,10*ROW('Hygiene Data'!F91))),DZ97="No",ISNUMBER(OFFSET('Hygiene Data'!$F$10,0,10*ROW('Hygiene Data'!F91)))),CONCATENATE("[",ROUND(OFFSET('Hygiene Data'!$F$10,0,10*ROW('Hygiene Data'!F91)),0),"]"),IF(AND(ISNUMBER(OFFSET('Hygiene Data'!$F$10,0,10*ROW('Hygiene Data'!F91))),DZ97="",ISNUMBER(OFFSET('Hygiene Data'!$F$10,0,10*ROW('Hygiene Data'!F91)))),OFFSET('Hygiene Data'!$F$10,0,10*ROW('Hygiene Data'!F91)),NA())))</f>
        <v>#N/A</v>
      </c>
      <c r="BL97" s="135" t="e">
        <f ca="1">+IF(AND(ISNUMBER(OFFSET('Hygiene Data'!$G$6,0,10*ROW('Hygiene Data'!G91))),EA97="Yes"),OFFSET('Hygiene Data'!$G$6,0,10*ROW('Hygiene Data'!G91)),IF(AND(ISNUMBER(OFFSET('Hygiene Data'!$G$6,0,10*ROW('Hygiene Data'!G91))),EA97="No",ISNUMBER(OFFSET('Hygiene Data'!$G$6,0,10*ROW('Hygiene Data'!G91)))),CONCATENATE("[",ROUND(OFFSET('Hygiene Data'!$G$6,0,10*ROW('Hygiene Data'!G91)),0),"]"),IF(AND(ISNUMBER(OFFSET('Hygiene Data'!$G$6,0,10*ROW('Hygiene Data'!G91))),EA97="",ISNUMBER(OFFSET('Hygiene Data'!$G$6,0,10*ROW('Hygiene Data'!G91)))),OFFSET('Hygiene Data'!$G$6,0,10*ROW('Hygiene Data'!G91)),NA())))</f>
        <v>#N/A</v>
      </c>
      <c r="BM97" s="135" t="e">
        <f ca="1">+IF(AND(ISNUMBER(OFFSET('Hygiene Data'!$G$8,0,10*ROW('Hygiene Data'!G91))),EB97="Yes"),OFFSET('Hygiene Data'!$G$8,0,10*ROW('Hygiene Data'!G91)),IF(AND(ISNUMBER(OFFSET('Hygiene Data'!$G$8,0,10*ROW('Hygiene Data'!G91))),EB97="No",ISNUMBER(OFFSET('Hygiene Data'!$G$8,0,10*ROW('Hygiene Data'!G91)))),CONCATENATE("[",ROUND(OFFSET('Hygiene Data'!$G$8,0,10*ROW('Hygiene Data'!G91)),0),"]"),IF(AND(ISNUMBER(OFFSET('Hygiene Data'!$G$8,0,10*ROW('Hygiene Data'!G91))),EB97="",ISNUMBER(OFFSET('Hygiene Data'!$G$8,0,10*ROW('Hygiene Data'!G91)))),OFFSET('Hygiene Data'!$G$8,0,10*ROW('Hygiene Data'!G91)),NA())))</f>
        <v>#N/A</v>
      </c>
      <c r="BN97" s="135" t="e">
        <f ca="1">+IF(AND(ISNUMBER(OFFSET('Hygiene Data'!$G$10,0,10*ROW('Hygiene Data'!G91))),EC97="Yes"),OFFSET('Hygiene Data'!$G$10,0,10*ROW('Hygiene Data'!G91)),IF(AND(ISNUMBER(OFFSET('Hygiene Data'!$G$10,0,10*ROW('Hygiene Data'!G91))),EC97="No",ISNUMBER(OFFSET('Hygiene Data'!$G$10,0,10*ROW('Hygiene Data'!G91)))),CONCATENATE("[",ROUND(OFFSET('Hygiene Data'!$G$10,0,10*ROW('Hygiene Data'!G91)),0),"]"),IF(AND(ISNUMBER(OFFSET('Hygiene Data'!$G$10,0,10*ROW('Hygiene Data'!G91))),EC97="",ISNUMBER(OFFSET('Hygiene Data'!$G$10,0,10*ROW('Hygiene Data'!G91)))),OFFSET('Hygiene Data'!$G$10,0,10*ROW('Hygiene Data'!G91)),NA())))</f>
        <v>#N/A</v>
      </c>
      <c r="BO97" s="135" t="e">
        <f ca="1">+IF(AND(ISNUMBER(OFFSET('Hygiene Data'!$H$6,0,10*ROW('Hygiene Data'!H91))),ED97="Yes"),OFFSET('Hygiene Data'!$H$6,0,10*ROW('Hygiene Data'!H91)),IF(AND(ISNUMBER(OFFSET('Hygiene Data'!$H$6,0,10*ROW('Hygiene Data'!H91))),ED97="No",ISNUMBER(OFFSET('Hygiene Data'!$H$6,0,10*ROW('Hygiene Data'!H91)))),CONCATENATE("[",ROUND(OFFSET('Hygiene Data'!$H$6,0,10*ROW('Hygiene Data'!H91)),0),"]"),IF(AND(ISNUMBER(OFFSET('Hygiene Data'!$H$6,0,10*ROW('Hygiene Data'!H91))),ED97="",ISNUMBER(OFFSET('Hygiene Data'!$H$6,0,10*ROW('Hygiene Data'!H91)))),OFFSET('Hygiene Data'!$H$6,0,10*ROW('Hygiene Data'!H91)),NA())))</f>
        <v>#N/A</v>
      </c>
      <c r="BP97" s="135" t="e">
        <f ca="1">+IF(AND(ISNUMBER(OFFSET('Hygiene Data'!$H$8,0,10*ROW('Hygiene Data'!H91))),EE97="Yes"),OFFSET('Hygiene Data'!$H$8,0,10*ROW('Hygiene Data'!H91)),IF(AND(ISNUMBER(OFFSET('Hygiene Data'!$H$8,0,10*ROW('Hygiene Data'!H91))),EE97="No",ISNUMBER(OFFSET('Hygiene Data'!$H$8,0,10*ROW('Hygiene Data'!H91)))),CONCATENATE("[",ROUND(OFFSET('Hygiene Data'!$H$8,0,10*ROW('Hygiene Data'!H91)),0),"]"),IF(AND(ISNUMBER(OFFSET('Hygiene Data'!$H$8,0,10*ROW('Hygiene Data'!H91))),EE97="",ISNUMBER(OFFSET('Hygiene Data'!$H$8,0,10*ROW('Hygiene Data'!H91)))),OFFSET('Hygiene Data'!$H$8,0,10*ROW('Hygiene Data'!H91)),NA())))</f>
        <v>#N/A</v>
      </c>
      <c r="BQ97" s="135" t="e">
        <f ca="1">+IF(AND(ISNUMBER(OFFSET('Hygiene Data'!$H$10,0,10*ROW('Hygiene Data'!H91))),EF97="Yes"),OFFSET('Hygiene Data'!$H$10,0,10*ROW('Hygiene Data'!H91)),IF(AND(ISNUMBER(OFFSET('Hygiene Data'!$H$10,0,10*ROW('Hygiene Data'!H91))),EF97="No",ISNUMBER(OFFSET('Hygiene Data'!$H$10,0,10*ROW('Hygiene Data'!H91)))),CONCATENATE("[",ROUND(OFFSET('Hygiene Data'!$H$10,0,10*ROW('Hygiene Data'!H91)),0),"]"),IF(AND(ISNUMBER(OFFSET('Hygiene Data'!$H$10,0,10*ROW('Hygiene Data'!H91))),EF97="",ISNUMBER(OFFSET('Hygiene Data'!$H$10,0,10*ROW('Hygiene Data'!H91)))),OFFSET('Hygiene Data'!$H$10,0,10*ROW('Hygiene Data'!H91)),NA())))</f>
        <v>#N/A</v>
      </c>
      <c r="BS97" s="34" t="str">
        <f ca="1">+IF(OFFSET('Water Data'!$C$28,0,10*ROW('Water Data'!C91))="","",OFFSET('Water Data'!$C$28,0,10*ROW('Water Data'!C91)))</f>
        <v/>
      </c>
      <c r="BT97" s="34" t="str">
        <f ca="1">+IF(OFFSET('Water Data'!$C$29,0,10*ROW('Water Data'!C91))="","",OFFSET('Water Data'!$C$29,0,10*ROW('Water Data'!C91)))</f>
        <v/>
      </c>
      <c r="BU97" s="34" t="str">
        <f ca="1">+IF(OFFSET('Water Data'!$C$30,0,10*ROW('Water Data'!C91))="","",OFFSET('Water Data'!$C$30,0,10*ROW('Water Data'!C91)))</f>
        <v/>
      </c>
      <c r="BV97" s="34" t="str">
        <f ca="1">+IF(OFFSET('Water Data'!$D$28,0,10*ROW('Water Data'!D91))="","",OFFSET('Water Data'!$D$28,0,10*ROW('Water Data'!D91)))</f>
        <v/>
      </c>
      <c r="BW97" s="34" t="str">
        <f ca="1">+IF(OFFSET('Water Data'!$D$29,0,10*ROW('Water Data'!D91))="","",OFFSET('Water Data'!$D$29,0,10*ROW('Water Data'!D91)))</f>
        <v/>
      </c>
      <c r="BX97" s="34" t="str">
        <f ca="1">+IF(OFFSET('Water Data'!$D$30,0,10*ROW('Water Data'!D91))="","",OFFSET('Water Data'!$D$30,0,10*ROW('Water Data'!D91)))</f>
        <v/>
      </c>
      <c r="BY97" s="34" t="str">
        <f ca="1">+IF(OFFSET('Water Data'!$E$28,0,10*ROW('Water Data'!E91))="","",OFFSET('Water Data'!$E$28,0,10*ROW('Water Data'!E91)))</f>
        <v/>
      </c>
      <c r="BZ97" s="34" t="str">
        <f ca="1">+IF(OFFSET('Water Data'!$E$29,0,10*ROW('Water Data'!E91))="","",OFFSET('Water Data'!$E$29,0,10*ROW('Water Data'!E91)))</f>
        <v/>
      </c>
      <c r="CA97" s="34" t="str">
        <f ca="1">+IF(OFFSET('Water Data'!$E$30,0,10*ROW('Water Data'!E91))="","",OFFSET('Water Data'!$E$30,0,10*ROW('Water Data'!E91)))</f>
        <v/>
      </c>
      <c r="CB97" s="34" t="str">
        <f ca="1">+IF(OFFSET('Water Data'!$F$28,0,10*ROW('Water Data'!F91))="","",OFFSET('Water Data'!$F$28,0,10*ROW('Water Data'!F91)))</f>
        <v/>
      </c>
      <c r="CC97" s="34" t="str">
        <f ca="1">+IF(OFFSET('Water Data'!$F$29,0,10*ROW('Water Data'!F91))="","",OFFSET('Water Data'!$F$29,0,10*ROW('Water Data'!F91)))</f>
        <v/>
      </c>
      <c r="CD97" s="34" t="str">
        <f ca="1">+IF(OFFSET('Water Data'!$F$30,0,10*ROW('Water Data'!F91))="","",OFFSET('Water Data'!$F$30,0,10*ROW('Water Data'!F91)))</f>
        <v/>
      </c>
      <c r="CE97" s="34" t="str">
        <f ca="1">+IF(OFFSET('Water Data'!$G$28,0,10*ROW('Water Data'!G91))="","",OFFSET('Water Data'!$G$28,0,10*ROW('Water Data'!G91)))</f>
        <v/>
      </c>
      <c r="CF97" s="34" t="str">
        <f ca="1">+IF(OFFSET('Water Data'!$G$29,0,10*ROW('Water Data'!G91))="","",OFFSET('Water Data'!$G$29,0,10*ROW('Water Data'!G91)))</f>
        <v/>
      </c>
      <c r="CG97" s="34" t="str">
        <f ca="1">+IF(OFFSET('Water Data'!$G$30,0,10*ROW('Water Data'!G91))="","",OFFSET('Water Data'!$G$30,0,10*ROW('Water Data'!G91)))</f>
        <v/>
      </c>
      <c r="CH97" s="34" t="str">
        <f ca="1">+IF(OFFSET('Water Data'!$H$28,0,10*ROW('Water Data'!H91))="","",OFFSET('Water Data'!$H$28,0,10*ROW('Water Data'!H91)))</f>
        <v/>
      </c>
      <c r="CI97" s="34" t="str">
        <f ca="1">+IF(OFFSET('Water Data'!$H$29,0,10*ROW('Water Data'!H91))="","",OFFSET('Water Data'!$H$29,0,10*ROW('Water Data'!H91)))</f>
        <v/>
      </c>
      <c r="CJ97" s="34" t="str">
        <f ca="1">+IF(OFFSET('Water Data'!$H$30,0,10*ROW('Water Data'!H91))="","",OFFSET('Water Data'!$H$30,0,10*ROW('Water Data'!H91)))</f>
        <v/>
      </c>
      <c r="CK97" s="34" t="str">
        <f ca="1">+IF(OFFSET('Sanitation Data'!$C$29,0,10*ROW('Sanitation Data'!C91))="","",OFFSET('Sanitation Data'!$C$29,0,10*ROW('Sanitation Data'!C91)))</f>
        <v/>
      </c>
      <c r="CL97" s="34" t="str">
        <f ca="1">+IF(OFFSET('Sanitation Data'!$C$30,0,10*ROW('Sanitation Data'!C91))="","",OFFSET('Sanitation Data'!$C$30,0,10*ROW('Sanitation Data'!C91)))</f>
        <v/>
      </c>
      <c r="CM97" s="34" t="str">
        <f ca="1">+IF(OFFSET('Sanitation Data'!$C$31,0,10*ROW('Sanitation Data'!C91))="","",OFFSET('Sanitation Data'!$C$31,0,10*ROW('Sanitation Data'!C91)))</f>
        <v/>
      </c>
      <c r="CN97" s="34" t="str">
        <f ca="1">+IF(OFFSET('Sanitation Data'!$C$32,0,10*ROW('Sanitation Data'!C91))="","",OFFSET('Sanitation Data'!$C$32,0,10*ROW('Sanitation Data'!C91)))</f>
        <v/>
      </c>
      <c r="CO97" s="34" t="str">
        <f ca="1">+IF(OFFSET('Sanitation Data'!$C$33,0,10*ROW('Sanitation Data'!C91))="","",OFFSET('Sanitation Data'!$C$33,0,10*ROW('Sanitation Data'!C91)))</f>
        <v/>
      </c>
      <c r="CP97" s="34" t="str">
        <f ca="1">+IF(OFFSET('Sanitation Data'!$D$29,0,10*ROW('Sanitation Data'!D91))="","",OFFSET('Sanitation Data'!$D$29,0,10*ROW('Sanitation Data'!D91)))</f>
        <v/>
      </c>
      <c r="CQ97" s="34" t="str">
        <f ca="1">+IF(OFFSET('Sanitation Data'!$D$30,0,10*ROW('Sanitation Data'!D91))="","",OFFSET('Sanitation Data'!$D$30,0,10*ROW('Sanitation Data'!D91)))</f>
        <v/>
      </c>
      <c r="CR97" s="34" t="str">
        <f ca="1">+IF(OFFSET('Sanitation Data'!$D$31,0,10*ROW('Sanitation Data'!D91))="","",OFFSET('Sanitation Data'!$D$31,0,10*ROW('Sanitation Data'!D91)))</f>
        <v/>
      </c>
      <c r="CS97" s="34" t="str">
        <f ca="1">+IF(OFFSET('Sanitation Data'!$D$32,0,10*ROW('Sanitation Data'!D91))="","",OFFSET('Sanitation Data'!$D$32,0,10*ROW('Sanitation Data'!D91)))</f>
        <v/>
      </c>
      <c r="CT97" s="34" t="str">
        <f ca="1">+IF(OFFSET('Sanitation Data'!$D$33,0,10*ROW('Sanitation Data'!D91))="","",OFFSET('Sanitation Data'!$D$33,0,10*ROW('Sanitation Data'!D91)))</f>
        <v/>
      </c>
      <c r="CU97" s="34" t="str">
        <f ca="1">+IF(OFFSET('Sanitation Data'!$E$29,0,10*ROW('Sanitation Data'!E91))="","",OFFSET('Sanitation Data'!$E$29,0,10*ROW('Sanitation Data'!E91)))</f>
        <v/>
      </c>
      <c r="CV97" s="34" t="str">
        <f ca="1">+IF(OFFSET('Sanitation Data'!$E$30,0,10*ROW('Sanitation Data'!E91))="","",OFFSET('Sanitation Data'!$E$30,0,10*ROW('Sanitation Data'!E91)))</f>
        <v/>
      </c>
      <c r="CW97" s="34" t="str">
        <f ca="1">+IF(OFFSET('Sanitation Data'!$E$31,0,10*ROW('Sanitation Data'!E91))="","",OFFSET('Sanitation Data'!$E$31,0,10*ROW('Sanitation Data'!E91)))</f>
        <v/>
      </c>
      <c r="CX97" s="34" t="str">
        <f ca="1">+IF(OFFSET('Sanitation Data'!$E$32,0,10*ROW('Sanitation Data'!E91))="","",OFFSET('Sanitation Data'!$E$32,0,10*ROW('Sanitation Data'!E91)))</f>
        <v/>
      </c>
      <c r="CY97" s="34" t="str">
        <f ca="1">+IF(OFFSET('Sanitation Data'!$E$33,0,10*ROW('Sanitation Data'!E91))="","",OFFSET('Sanitation Data'!$E$33,0,10*ROW('Sanitation Data'!E91)))</f>
        <v/>
      </c>
      <c r="CZ97" s="34" t="str">
        <f ca="1">+IF(OFFSET('Sanitation Data'!$F$29,0,10*ROW('Sanitation Data'!F91))="","",OFFSET('Sanitation Data'!$F$29,0,10*ROW('Sanitation Data'!F91)))</f>
        <v/>
      </c>
      <c r="DA97" s="34" t="str">
        <f ca="1">+IF(OFFSET('Sanitation Data'!$F$30,0,10*ROW('Sanitation Data'!F91))="","",OFFSET('Sanitation Data'!$F$30,0,10*ROW('Sanitation Data'!F91)))</f>
        <v/>
      </c>
      <c r="DB97" s="34" t="str">
        <f ca="1">+IF(OFFSET('Sanitation Data'!$F$31,0,10*ROW('Sanitation Data'!F91))="","",OFFSET('Sanitation Data'!$F$31,0,10*ROW('Sanitation Data'!F91)))</f>
        <v/>
      </c>
      <c r="DC97" s="34" t="str">
        <f ca="1">+IF(OFFSET('Sanitation Data'!$F$32,0,10*ROW('Sanitation Data'!F91))="","",OFFSET('Sanitation Data'!$F$32,0,10*ROW('Sanitation Data'!F91)))</f>
        <v/>
      </c>
      <c r="DD97" s="34" t="str">
        <f ca="1">+IF(OFFSET('Sanitation Data'!$F$33,0,10*ROW('Sanitation Data'!F91))="","",OFFSET('Sanitation Data'!$F$33,0,10*ROW('Sanitation Data'!F91)))</f>
        <v/>
      </c>
      <c r="DE97" s="34" t="str">
        <f ca="1">+IF(OFFSET('Sanitation Data'!$G$29,0,10*ROW('Sanitation Data'!G91))="","",OFFSET('Sanitation Data'!$G$29,0,10*ROW('Sanitation Data'!G91)))</f>
        <v/>
      </c>
      <c r="DF97" s="34" t="str">
        <f ca="1">+IF(OFFSET('Sanitation Data'!$G$30,0,10*ROW('Sanitation Data'!G91))="","",OFFSET('Sanitation Data'!$G$30,0,10*ROW('Sanitation Data'!G91)))</f>
        <v/>
      </c>
      <c r="DG97" s="34" t="str">
        <f ca="1">+IF(OFFSET('Sanitation Data'!$G$31,0,10*ROW('Sanitation Data'!G91))="","",OFFSET('Sanitation Data'!$G$31,0,10*ROW('Sanitation Data'!G91)))</f>
        <v/>
      </c>
      <c r="DH97" s="34" t="str">
        <f ca="1">+IF(OFFSET('Sanitation Data'!$G$32,0,10*ROW('Sanitation Data'!G91))="","",OFFSET('Sanitation Data'!$G$32,0,10*ROW('Sanitation Data'!G91)))</f>
        <v/>
      </c>
      <c r="DI97" s="34" t="str">
        <f ca="1">+IF(OFFSET('Sanitation Data'!$G$33,0,10*ROW('Sanitation Data'!G91))="","",OFFSET('Sanitation Data'!$G$33,0,10*ROW('Sanitation Data'!G91)))</f>
        <v/>
      </c>
      <c r="DJ97" s="34" t="str">
        <f ca="1">+IF(OFFSET('Sanitation Data'!$H$29,0,10*ROW('Sanitation Data'!H91))="","",OFFSET('Sanitation Data'!$H$29,0,10*ROW('Sanitation Data'!H91)))</f>
        <v/>
      </c>
      <c r="DK97" s="34" t="str">
        <f ca="1">+IF(OFFSET('Sanitation Data'!$H$30,0,10*ROW('Sanitation Data'!H91))="","",OFFSET('Sanitation Data'!$H$30,0,10*ROW('Sanitation Data'!H91)))</f>
        <v/>
      </c>
      <c r="DL97" s="34" t="str">
        <f ca="1">+IF(OFFSET('Sanitation Data'!$H$31,0,10*ROW('Sanitation Data'!H91))="","",OFFSET('Sanitation Data'!$H$31,0,10*ROW('Sanitation Data'!H91)))</f>
        <v/>
      </c>
      <c r="DM97" s="34" t="str">
        <f ca="1">+IF(OFFSET('Sanitation Data'!$H$32,0,10*ROW('Sanitation Data'!H91))="","",OFFSET('Sanitation Data'!$H$32,0,10*ROW('Sanitation Data'!H91)))</f>
        <v/>
      </c>
      <c r="DN97" s="34" t="str">
        <f ca="1">+IF(OFFSET('Sanitation Data'!$H$33,0,10*ROW('Sanitation Data'!H91))="","",OFFSET('Sanitation Data'!$H$33,0,10*ROW('Sanitation Data'!H91)))</f>
        <v/>
      </c>
      <c r="DO97" s="34" t="str">
        <f ca="1">+IF(OFFSET('Hygiene Data'!$C$12,0,10*ROW('Hygiene Data'!C91))="","",OFFSET('Hygiene Data'!$C$12,0,10*ROW('Hygiene Data'!C91)))</f>
        <v/>
      </c>
      <c r="DP97" s="34" t="str">
        <f ca="1">+IF(OFFSET('Hygiene Data'!$C$13,0,10*ROW('Hygiene Data'!C91))="","",OFFSET('Hygiene Data'!$C$13,0,10*ROW('Hygiene Data'!C91)))</f>
        <v/>
      </c>
      <c r="DQ97" s="34" t="str">
        <f ca="1">+IF(OFFSET('Hygiene Data'!$C$14,0,10*ROW('Hygiene Data'!C91))="","",OFFSET('Hygiene Data'!$C$14,0,10*ROW('Hygiene Data'!C91)))</f>
        <v/>
      </c>
      <c r="DR97" s="34" t="str">
        <f ca="1">+IF(OFFSET('Hygiene Data'!$D$12,0,10*ROW('Hygiene Data'!D91))="","",OFFSET('Hygiene Data'!$D$12,0,10*ROW('Hygiene Data'!D91)))</f>
        <v/>
      </c>
      <c r="DS97" s="34" t="str">
        <f ca="1">+IF(OFFSET('Hygiene Data'!$D$13,0,10*ROW('Hygiene Data'!D91))="","",OFFSET('Hygiene Data'!$D$13,0,10*ROW('Hygiene Data'!D91)))</f>
        <v/>
      </c>
      <c r="DT97" s="34" t="str">
        <f ca="1">+IF(OFFSET('Hygiene Data'!$D$14,0,10*ROW('Hygiene Data'!D91))="","",OFFSET('Hygiene Data'!$D$14,0,10*ROW('Hygiene Data'!D91)))</f>
        <v/>
      </c>
      <c r="DU97" s="34" t="str">
        <f ca="1">+IF(OFFSET('Hygiene Data'!$E$12,0,10*ROW('Hygiene Data'!E91))="","",OFFSET('Hygiene Data'!$E$12,0,10*ROW('Hygiene Data'!E91)))</f>
        <v/>
      </c>
      <c r="DV97" s="34" t="str">
        <f ca="1">+IF(OFFSET('Hygiene Data'!$E$13,0,10*ROW('Hygiene Data'!E91))="","",OFFSET('Hygiene Data'!$E$13,0,10*ROW('Hygiene Data'!E91)))</f>
        <v/>
      </c>
      <c r="DW97" s="34" t="str">
        <f ca="1">+IF(OFFSET('Hygiene Data'!$E$14,0,10*ROW('Hygiene Data'!E91))="","",OFFSET('Hygiene Data'!$E$14,0,10*ROW('Hygiene Data'!E91)))</f>
        <v/>
      </c>
      <c r="DX97" s="34" t="str">
        <f ca="1">+IF(OFFSET('Hygiene Data'!$F$12,0,10*ROW('Hygiene Data'!F91))="","",OFFSET('Hygiene Data'!$F$12,0,10*ROW('Hygiene Data'!F91)))</f>
        <v/>
      </c>
      <c r="DY97" s="34" t="str">
        <f ca="1">+IF(OFFSET('Hygiene Data'!$F$13,0,10*ROW('Hygiene Data'!F91))="","",OFFSET('Hygiene Data'!$F$13,0,10*ROW('Hygiene Data'!F91)))</f>
        <v/>
      </c>
      <c r="DZ97" s="34" t="str">
        <f ca="1">+IF(OFFSET('Hygiene Data'!$F$14,0,10*ROW('Hygiene Data'!F91))="","",OFFSET('Hygiene Data'!$F$14,0,10*ROW('Hygiene Data'!F91)))</f>
        <v/>
      </c>
      <c r="EA97" s="34" t="str">
        <f ca="1">+IF(OFFSET('Hygiene Data'!$G$12,0,10*ROW('Hygiene Data'!G91))="","",OFFSET('Hygiene Data'!$G$12,0,10*ROW('Hygiene Data'!G91)))</f>
        <v/>
      </c>
      <c r="EB97" s="34" t="str">
        <f ca="1">+IF(OFFSET('Hygiene Data'!$G$13,0,10*ROW('Hygiene Data'!G91))="","",OFFSET('Hygiene Data'!$G$13,0,10*ROW('Hygiene Data'!G91)))</f>
        <v/>
      </c>
      <c r="EC97" s="34" t="str">
        <f ca="1">+IF(OFFSET('Hygiene Data'!$G$14,0,10*ROW('Hygiene Data'!G91))="","",OFFSET('Hygiene Data'!$G$14,0,10*ROW('Hygiene Data'!G91)))</f>
        <v/>
      </c>
      <c r="ED97" s="34" t="str">
        <f ca="1">+IF(OFFSET('Hygiene Data'!$H$12,0,10*ROW('Hygiene Data'!H91))="","",OFFSET('Hygiene Data'!$H$12,0,10*ROW('Hygiene Data'!H91)))</f>
        <v/>
      </c>
      <c r="EE97" s="34" t="str">
        <f ca="1">+IF(OFFSET('Hygiene Data'!$H$13,0,10*ROW('Hygiene Data'!H91))="","",OFFSET('Hygiene Data'!$H$13,0,10*ROW('Hygiene Data'!H91)))</f>
        <v/>
      </c>
      <c r="EF97" s="34" t="str">
        <f ca="1">+IF(OFFSET('Hygiene Data'!$H$14,0,10*ROW('Hygiene Data'!H91))="","",OFFSET('Hygiene Data'!$H$14,0,10*ROW('Hygiene Data'!H91)))</f>
        <v/>
      </c>
    </row>
    <row r="98" spans="1:136" x14ac:dyDescent="0.2">
      <c r="A98" s="50" t="str">
        <f ca="1">+IF(OFFSET('Water Data'!$B$1,0,10*ROW('Water Data'!B95))="","",OFFSET('Water Data'!$B$1,0,10*ROW('Water Data'!B95)))</f>
        <v/>
      </c>
      <c r="B98" s="50" t="str">
        <f ca="1">+IF(OFFSET('Water Data'!$A$3,0,10*ROW('Water Data'!A95))="","",OFFSET('Water Data'!$A$3,0,10*ROW('Water Data'!A95)))</f>
        <v/>
      </c>
      <c r="C98" s="50" t="str">
        <f ca="1">+IF(OFFSET('Water Data'!$C$3,0,10*ROW('Water Data'!C95))="","",OFFSET('Water Data'!$C$3,0,10*ROW('Water Data'!C95)))</f>
        <v/>
      </c>
      <c r="D98" s="133" t="e">
        <f ca="1">+IF(AND(ISNUMBER(OFFSET('Water Data'!$C$5,0,10*ROW('Water Data'!C92))),BS98="Yes"),100-OFFSET('Water Data'!$C$5,0,10*ROW('Water Data'!C92)),IF(AND(ISNUMBER(OFFSET('Water Data'!$C$5,0,10*ROW('Water Data'!C92))),BS98="No",ISNUMBER(OFFSET('Water Data'!$C$5,0,10*ROW('Water Data'!C92)))),CONCATENATE("[",ROUND(100-OFFSET('Water Data'!$C$5,0,10*ROW('Water Data'!C92)),0),"]"),IF(AND(ISNUMBER(OFFSET('Water Data'!$C$5,0,10*ROW('Water Data'!C92))),BS98="",ISNUMBER(OFFSET('Water Data'!$C$5,0,10*ROW('Water Data'!C92)))),100-OFFSET('Water Data'!$C$5,0,10*ROW('Water Data'!C92)),NA())))</f>
        <v>#N/A</v>
      </c>
      <c r="E98" s="133" t="e">
        <f ca="1">+IF(AND(ISNUMBER(OFFSET('Water Data'!$C$7,0,10*ROW('Water Data'!D92))),BT98="Yes"),OFFSET('Water Data'!$C$7,0,10*ROW('Water Data'!C92)),IF(AND(ISNUMBER(OFFSET('Water Data'!$C$7,0,10*ROW('Water Data'!C92))),BT98="No",ISNUMBER(OFFSET('Water Data'!$C$7,0,10*ROW('Water Data'!C92)))),CONCATENATE("[",ROUND(OFFSET('Water Data'!$C$7,0,10*ROW('Water Data'!C92)),0),"]"),IF(AND(ISNUMBER(OFFSET('Water Data'!$C$7,0,10*ROW('Water Data'!C92))),BT98="",ISNUMBER(OFFSET('Water Data'!$C$7,0,10*ROW('Water Data'!C92)))),OFFSET('Water Data'!$C$7,0,10*ROW('Water Data'!C92)),NA())))</f>
        <v>#N/A</v>
      </c>
      <c r="F98" s="133" t="e">
        <f ca="1">+IF(AND(ISNUMBER(OFFSET('Water Data'!$C$10,0,10*ROW('Water Data'!C92))),BU98="Yes"),OFFSET('Water Data'!$C$10,0,10*ROW('Water Data'!C92)),IF(AND(ISNUMBER(OFFSET('Water Data'!$C$10,0,10*ROW('Water Data'!C92))),BU98="No",ISNUMBER(OFFSET('Water Data'!$C$10,0,10*ROW('Water Data'!C92)))),CONCATENATE("[",ROUND(OFFSET('Water Data'!$C$10,0,10*ROW('Water Data'!C92)),0),"]"),IF(AND(ISNUMBER(OFFSET('Water Data'!$C$10,0,10*ROW('Water Data'!C92))),BU98="",ISNUMBER(OFFSET('Water Data'!$C$10,0,10*ROW('Water Data'!C92)))),OFFSET('Water Data'!$C$10,0,10*ROW('Water Data'!C92)),NA())))</f>
        <v>#N/A</v>
      </c>
      <c r="G98" s="133" t="e">
        <f ca="1">+IF(AND(ISNUMBER(OFFSET('Water Data'!$D$5,0,10*ROW('Water Data'!D92))),BV98="Yes"),100-OFFSET('Water Data'!$D$5,0,10*ROW('Water Data'!D92)),IF(AND(ISNUMBER(OFFSET('Water Data'!$D$5,0,10*ROW('Water Data'!D92))),BV98="No",ISNUMBER(OFFSET('Water Data'!$D$5,0,10*ROW('Water Data'!D92)))),CONCATENATE("[",ROUND(100-OFFSET('Water Data'!$D$5,0,10*ROW('Water Data'!D92)),0),"]"),IF(AND(ISNUMBER(OFFSET('Water Data'!$D$5,0,10*ROW('Water Data'!D92))),BV98="",ISNUMBER(OFFSET('Water Data'!$D$5,0,10*ROW('Water Data'!D92)))),100-OFFSET('Water Data'!$D$5,0,10*ROW('Water Data'!D92)),NA())))</f>
        <v>#N/A</v>
      </c>
      <c r="H98" s="133" t="e">
        <f ca="1">+IF(AND(ISNUMBER(OFFSET('Water Data'!$D$7,0,10*ROW('Water Data'!D92))),BW98="Yes"),OFFSET('Water Data'!$D$7,0,10*ROW('Water Data'!D92)),IF(AND(ISNUMBER(OFFSET('Water Data'!$D$7,0,10*ROW('Water Data'!D92))),BW98="No",ISNUMBER(OFFSET('Water Data'!$D$7,0,10*ROW('Water Data'!D92)))),CONCATENATE("[",ROUND(OFFSET('Water Data'!$C$7,0,10*ROW('Water Data'!D92)),0),"]"),IF(AND(ISNUMBER(OFFSET('Water Data'!$D$7,0,10*ROW('Water Data'!D92))),BW98="",ISNUMBER(OFFSET('Water Data'!$D$7,0,10*ROW('Water Data'!D92)))),OFFSET('Water Data'!$D$7,0,10*ROW('Water Data'!D92)),NA())))</f>
        <v>#N/A</v>
      </c>
      <c r="I98" s="133" t="e">
        <f ca="1">+IF(AND(ISNUMBER(OFFSET('Water Data'!$D$10,0,10*ROW('Water Data'!D92))),BX98="Yes"),OFFSET('Water Data'!$D$10,0,10*ROW('Water Data'!D92)),IF(AND(ISNUMBER(OFFSET('Water Data'!$D$10,0,10*ROW('Water Data'!D92))),BX98="No",ISNUMBER(OFFSET('Water Data'!$D$10,0,10*ROW('Water Data'!D92)))),CONCATENATE("[",ROUND(OFFSET('Water Data'!$D$10,0,10*ROW('Water Data'!D92)),0),"]"),IF(AND(ISNUMBER(OFFSET('Water Data'!$D$10,0,10*ROW('Water Data'!D92))),BX98="",ISNUMBER(OFFSET('Water Data'!$D$10,0,10*ROW('Water Data'!D92)))),OFFSET('Water Data'!$D$10,0,10*ROW('Water Data'!D92)),NA())))</f>
        <v>#N/A</v>
      </c>
      <c r="J98" s="133" t="e">
        <f ca="1">+IF(AND(ISNUMBER(OFFSET('Water Data'!$E$5,0,10*ROW('Water Data'!E92))),BY98="Yes"),100-OFFSET('Water Data'!$E$5,0,10*ROW('Water Data'!E92)),IF(AND(ISNUMBER(OFFSET('Water Data'!$E$5,0,10*ROW('Water Data'!E92))),BY98="No",ISNUMBER(OFFSET('Water Data'!$E$5,0,10*ROW('Water Data'!E92)))),CONCATENATE("[",ROUND(100-OFFSET('Water Data'!$E$5,0,10*ROW('Water Data'!E92)),0),"]"),IF(AND(ISNUMBER(OFFSET('Water Data'!$E$5,0,10*ROW('Water Data'!E92))),BY98="",ISNUMBER(OFFSET('Water Data'!$E$5,0,10*ROW('Water Data'!E92)))),100-OFFSET('Water Data'!$E$5,0,10*ROW('Water Data'!E92)),NA())))</f>
        <v>#N/A</v>
      </c>
      <c r="K98" s="133" t="e">
        <f ca="1">+IF(AND(ISNUMBER(OFFSET('Water Data'!$E$7,0,10*ROW('Water Data'!E92))),BZ98="Yes"),OFFSET('Water Data'!$E$7,0,10*ROW('Water Data'!E92)),IF(AND(ISNUMBER(OFFSET('Water Data'!$E$7,0,10*ROW('Water Data'!E92))),BZ98="No",ISNUMBER(OFFSET('Water Data'!$E$7,0,10*ROW('Water Data'!E92)))),CONCATENATE("[",ROUND(OFFSET('Water Data'!$E$7,0,10*ROW('Water Data'!E92)),0),"]"),IF(AND(ISNUMBER(OFFSET('Water Data'!$E$7,0,10*ROW('Water Data'!E92))),BZ98="",ISNUMBER(OFFSET('Water Data'!$E$7,0,10*ROW('Water Data'!E92)))),OFFSET('Water Data'!$E$7,0,10*ROW('Water Data'!E92)),NA())))</f>
        <v>#N/A</v>
      </c>
      <c r="L98" s="133" t="e">
        <f ca="1">+IF(AND(ISNUMBER(OFFSET('Water Data'!$E$10,0,10*ROW('Water Data'!E92))),CA98="Yes"),OFFSET('Water Data'!$E$10,0,10*ROW('Water Data'!E92)),IF(AND(ISNUMBER(OFFSET('Water Data'!$E$10,0,10*ROW('Water Data'!E92))),CA98="No",ISNUMBER(OFFSET('Water Data'!$E$10,0,10*ROW('Water Data'!E92)))),CONCATENATE("[",ROUND(OFFSET('Water Data'!$E$10,0,10*ROW('Water Data'!E92)),0),"]"),IF(AND(ISNUMBER(OFFSET('Water Data'!$E$10,0,10*ROW('Water Data'!E92))),CA98="",ISNUMBER(OFFSET('Water Data'!$E$10,0,10*ROW('Water Data'!E92)))),OFFSET('Water Data'!$E$10,0,10*ROW('Water Data'!E92)),NA())))</f>
        <v>#N/A</v>
      </c>
      <c r="M98" s="133" t="e">
        <f ca="1">+IF(AND(ISNUMBER(OFFSET('Water Data'!$F$5,0,10*ROW('Water Data'!F92))),CB98="Yes"),100-OFFSET('Water Data'!$F$5,0,10*ROW('Water Data'!F92)),IF(AND(ISNUMBER(OFFSET('Water Data'!$F$5,0,10*ROW('Water Data'!F92))),CB98="No",ISNUMBER(OFFSET('Water Data'!$F$5,0,10*ROW('Water Data'!F92)))),CONCATENATE("[",ROUND(100-OFFSET('Water Data'!$F$5,0,10*ROW('Water Data'!F92)),0),"]"),IF(AND(ISNUMBER(OFFSET('Water Data'!$F$5,0,10*ROW('Water Data'!F92))),CB98="",ISNUMBER(OFFSET('Water Data'!$F$5,0,10*ROW('Water Data'!F92)))),100-OFFSET('Water Data'!$F$5,0,10*ROW('Water Data'!F92)),NA())))</f>
        <v>#N/A</v>
      </c>
      <c r="N98" s="133" t="e">
        <f ca="1">+IF(AND(ISNUMBER(OFFSET('Water Data'!$F$7,0,10*ROW('Water Data'!F92))),CC98="Yes"),OFFSET('Water Data'!$F$7,0,10*ROW('Water Data'!F92)),IF(AND(ISNUMBER(OFFSET('Water Data'!$F$7,0,10*ROW('Water Data'!F92))),CC98="No",ISNUMBER(OFFSET('Water Data'!$F$7,0,10*ROW('Water Data'!F92)))),CONCATENATE("[",ROUND(OFFSET('Water Data'!$F$7,0,10*ROW('Water Data'!F92)),0),"]"),IF(AND(ISNUMBER(OFFSET('Water Data'!$F$7,0,10*ROW('Water Data'!F92))),CC98="",ISNUMBER(OFFSET('Water Data'!$F$7,0,10*ROW('Water Data'!F92)))),OFFSET('Water Data'!$F$7,0,10*ROW('Water Data'!F92)),NA())))</f>
        <v>#N/A</v>
      </c>
      <c r="O98" s="133" t="e">
        <f ca="1">+IF(AND(ISNUMBER(OFFSET('Water Data'!$F$10,0,10*ROW('Water Data'!F92))),CD98="Yes"),OFFSET('Water Data'!$F$10,0,10*ROW('Water Data'!F92)),IF(AND(ISNUMBER(OFFSET('Water Data'!$F$10,0,10*ROW('Water Data'!F92))),CD98="No",ISNUMBER(OFFSET('Water Data'!$F$10,0,10*ROW('Water Data'!F92)))),CONCATENATE("[",ROUND(OFFSET('Water Data'!$F$10,0,10*ROW('Water Data'!F92)),0),"]"),IF(AND(ISNUMBER(OFFSET('Water Data'!$F$10,0,10*ROW('Water Data'!F92))),CD98="",ISNUMBER(OFFSET('Water Data'!$F$10,0,10*ROW('Water Data'!F92)))),OFFSET('Water Data'!$F$10,0,10*ROW('Water Data'!F92)),NA())))</f>
        <v>#N/A</v>
      </c>
      <c r="P98" s="133" t="e">
        <f ca="1">+IF(AND(ISNUMBER(OFFSET('Water Data'!$G$5,0,10*ROW('Water Data'!G92))),CE98="Yes"),100-OFFSET('Water Data'!$G$5,0,10*ROW('Water Data'!G92)),IF(AND(ISNUMBER(OFFSET('Water Data'!$G$5,0,10*ROW('Water Data'!G92))),CE98="No",ISNUMBER(OFFSET('Water Data'!$G$5,0,10*ROW('Water Data'!G92)))),CONCATENATE("[",ROUND(100-OFFSET('Water Data'!$G$5,0,10*ROW('Water Data'!G92)),0),"]"),IF(AND(ISNUMBER(OFFSET('Water Data'!$G$5,0,10*ROW('Water Data'!G92))),CE98="",ISNUMBER(OFFSET('Water Data'!$G$5,0,10*ROW('Water Data'!G92)))),100-OFFSET('Water Data'!$G$5,0,10*ROW('Water Data'!G92)),NA())))</f>
        <v>#N/A</v>
      </c>
      <c r="Q98" s="133" t="e">
        <f ca="1">+IF(AND(ISNUMBER(OFFSET('Water Data'!$G$7,0,10*ROW('Water Data'!G92))),CF98="Yes"),OFFSET('Water Data'!$G$7,0,10*ROW('Water Data'!G92)),IF(AND(ISNUMBER(OFFSET('Water Data'!$G$7,0,10*ROW('Water Data'!G92))),CF98="No",ISNUMBER(OFFSET('Water Data'!$G$7,0,10*ROW('Water Data'!G92)))),CONCATENATE("[",ROUND(OFFSET('Water Data'!$G$7,0,10*ROW('Water Data'!G92)),0),"]"),IF(AND(ISNUMBER(OFFSET('Water Data'!$G$7,0,10*ROW('Water Data'!G92))),CF98="",ISNUMBER(OFFSET('Water Data'!$G$7,0,10*ROW('Water Data'!G92)))),OFFSET('Water Data'!$G$7,0,10*ROW('Water Data'!G92)),NA())))</f>
        <v>#N/A</v>
      </c>
      <c r="R98" s="133" t="e">
        <f ca="1">+IF(AND(ISNUMBER(OFFSET('Water Data'!$G$10,0,10*ROW('Water Data'!G92))),CG98="Yes"),OFFSET('Water Data'!$G$10,0,10*ROW('Water Data'!G92)),IF(AND(ISNUMBER(OFFSET('Water Data'!$G$10,0,10*ROW('Water Data'!G92))),CG98="No",ISNUMBER(OFFSET('Water Data'!$G$10,0,10*ROW('Water Data'!G92)))),CONCATENATE("[",ROUND(OFFSET('Water Data'!$G$10,0,10*ROW('Water Data'!G92)),0),"]"),IF(AND(ISNUMBER(OFFSET('Water Data'!$G$10,0,10*ROW('Water Data'!G92))),CG98="",ISNUMBER(OFFSET('Water Data'!$G$10,0,10*ROW('Water Data'!G92)))),OFFSET('Water Data'!$G$10,0,10*ROW('Water Data'!G92)),NA())))</f>
        <v>#N/A</v>
      </c>
      <c r="S98" s="133" t="e">
        <f ca="1">+IF(AND(ISNUMBER(OFFSET('Water Data'!$H$5,0,10*ROW('Water Data'!H92))),CH98="Yes"),100-OFFSET('Water Data'!$H$5,0,10*ROW('Water Data'!H92)),IF(AND(ISNUMBER(OFFSET('Water Data'!$H$5,0,10*ROW('Water Data'!H92))),CH98="No",ISNUMBER(OFFSET('Water Data'!$H$5,0,10*ROW('Water Data'!H92)))),CONCATENATE("[",ROUND(100-OFFSET('Water Data'!$H$5,0,10*ROW('Water Data'!H92)),0),"]"),IF(AND(ISNUMBER(OFFSET('Water Data'!$H$5,0,10*ROW('Water Data'!H92))),CH98="",ISNUMBER(OFFSET('Water Data'!$H$5,0,10*ROW('Water Data'!H92)))),100-OFFSET('Water Data'!$H$5,0,10*ROW('Water Data'!H92)),NA())))</f>
        <v>#N/A</v>
      </c>
      <c r="T98" s="133" t="e">
        <f ca="1">+IF(AND(ISNUMBER(OFFSET('Water Data'!$H$7,0,10*ROW('Water Data'!H92))),CI98="Yes"),OFFSET('Water Data'!$H$7,0,10*ROW('Water Data'!H92)),IF(AND(ISNUMBER(OFFSET('Water Data'!$H$7,0,10*ROW('Water Data'!H92))),CI98="No",ISNUMBER(OFFSET('Water Data'!$H$7,0,10*ROW('Water Data'!H92)))),CONCATENATE("[",ROUND(OFFSET('Water Data'!$H$7,0,10*ROW('Water Data'!H92)),0),"]"),IF(AND(ISNUMBER(OFFSET('Water Data'!$H$7,0,10*ROW('Water Data'!H92))),CI98="",ISNUMBER(OFFSET('Water Data'!$H$7,0,10*ROW('Water Data'!H92)))),OFFSET('Water Data'!$H$7,0,10*ROW('Water Data'!H92)),NA())))</f>
        <v>#N/A</v>
      </c>
      <c r="U98" s="133" t="e">
        <f ca="1">+IF(AND(ISNUMBER(OFFSET('Water Data'!$H$10,0,10*ROW('Water Data'!H92))),CJ98="Yes"),OFFSET('Water Data'!$H$10,0,10*ROW('Water Data'!H92)),IF(AND(ISNUMBER(OFFSET('Water Data'!$H$10,0,10*ROW('Water Data'!H92))),CJ98="No",ISNUMBER(OFFSET('Water Data'!$H$10,0,10*ROW('Water Data'!H92)))),CONCATENATE("[",ROUND(OFFSET('Water Data'!$H$10,0,10*ROW('Water Data'!H92)),0),"]"),IF(AND(ISNUMBER(OFFSET('Water Data'!$H$10,0,10*ROW('Water Data'!H92))),CJ98="",ISNUMBER(OFFSET('Water Data'!$H$10,0,10*ROW('Water Data'!H92)))),OFFSET('Water Data'!$H$10,0,10*ROW('Water Data'!H92)),NA())))</f>
        <v>#N/A</v>
      </c>
      <c r="V98" s="134" t="e">
        <f ca="1">+IF(AND(ISNUMBER(OFFSET('Sanitation Data'!$C$5,0,10*ROW('Sanitation Data'!C92))),CK98="Yes"),100-OFFSET('Sanitation Data'!$C$5,0,10*ROW('Sanitation Data'!C92)),IF(AND(ISNUMBER(OFFSET('Sanitation Data'!$C$5,0,10*ROW('Sanitation Data'!C92))),CK98="No",ISNUMBER(OFFSET('Sanitation Data'!$C$5,0,10*ROW('Sanitation Data'!C92)))),CONCATENATE("[",ROUND(100-OFFSET('Sanitation Data'!$C$5,0,10*ROW('Sanitation Data'!C92)),0),"]"),IF(AND(ISNUMBER(OFFSET('Sanitation Data'!$C$5,0,10*ROW('Sanitation Data'!C92))),CK98="",ISNUMBER(OFFSET('Sanitation Data'!$C$5,0,10*ROW('Sanitation Data'!C92)))),100-OFFSET('Sanitation Data'!$C$5,0,10*ROW('Sanitation Data'!C92)),NA())))</f>
        <v>#N/A</v>
      </c>
      <c r="W98" s="134" t="e">
        <f ca="1">+IF(AND(ISNUMBER(OFFSET('Sanitation Data'!$C$7,0,10*ROW('Sanitation Data'!C92))),CL98="Yes"),OFFSET('Sanitation Data'!$C$7,0,10*ROW('Sanitation Data'!C92)),IF(AND(ISNUMBER(OFFSET('Sanitation Data'!$C$7,0,10*ROW('Sanitation Data'!C92))),CL98="No",ISNUMBER(OFFSET('Sanitation Data'!$C$7,0,10*ROW('Sanitation Data'!C92)))),CONCATENATE("[",ROUND(OFFSET('Sanitation Data'!$C$7,0,10*ROW('Sanitation Data'!C92)),0),"]"),IF(AND(ISNUMBER(OFFSET('Sanitation Data'!$C$7,0,10*ROW('Sanitation Data'!C92))),CL98="",ISNUMBER(OFFSET('Sanitation Data'!$C$7,0,10*ROW('Sanitation Data'!C92)))),OFFSET('Sanitation Data'!$C$7,0,10*ROW('Sanitation Data'!C92)),NA())))</f>
        <v>#N/A</v>
      </c>
      <c r="X98" s="134" t="e">
        <f ca="1">+IF(AND(ISNUMBER(OFFSET('Sanitation Data'!$C$11,0,10*ROW('Sanitation Data'!C92))),CM98="Yes"),OFFSET('Sanitation Data'!$C$11,0,10*ROW('Sanitation Data'!C92)),IF(AND(ISNUMBER(OFFSET('Sanitation Data'!$C$11,0,10*ROW('Sanitation Data'!C92))),CM98="No",ISNUMBER(OFFSET('Sanitation Data'!$C$11,0,10*ROW('Sanitation Data'!C92)))),CONCATENATE("[",ROUND(OFFSET('Sanitation Data'!$C$11,0,10*ROW('Sanitation Data'!C92)),0),"]"),IF(AND(ISNUMBER(OFFSET('Sanitation Data'!$C$11,0,10*ROW('Sanitation Data'!C92))),CM98="",ISNUMBER(OFFSET('Sanitation Data'!$C$11,0,10*ROW('Sanitation Data'!C92)))),OFFSET('Sanitation Data'!$C$11,0,10*ROW('Sanitation Data'!C92)),NA())))</f>
        <v>#N/A</v>
      </c>
      <c r="Y98" s="134" t="e">
        <f ca="1">+IF(AND(ISNUMBER(OFFSET('Sanitation Data'!$C$12,0,10*ROW('Sanitation Data'!C92))),CN98="Yes"),OFFSET('Sanitation Data'!$C$12,0,10*ROW('Sanitation Data'!C92)),IF(AND(ISNUMBER(OFFSET('Sanitation Data'!$C$12,0,10*ROW('Sanitation Data'!C92))),CN98="No",ISNUMBER(OFFSET('Sanitation Data'!$C$12,0,10*ROW('Sanitation Data'!C92)))),CONCATENATE("[",ROUND(OFFSET('Sanitation Data'!$C$12,0,10*ROW('Sanitation Data'!C92)),0),"]"),IF(AND(ISNUMBER(OFFSET('Sanitation Data'!$C$12,0,10*ROW('Sanitation Data'!C92))),CN98="",ISNUMBER(OFFSET('Sanitation Data'!$C$12,0,10*ROW('Sanitation Data'!C92)))),OFFSET('Sanitation Data'!$C$12,0,10*ROW('Sanitation Data'!C92)),NA())))</f>
        <v>#N/A</v>
      </c>
      <c r="Z98" s="134" t="e">
        <f ca="1">+IF(AND(ISNUMBER(OFFSET('Sanitation Data'!$C$13,0,10*ROW('Sanitation Data'!C92))),CO98="Yes"),OFFSET('Sanitation Data'!$C$13,0,10*ROW('Sanitation Data'!C92)),IF(AND(ISNUMBER(OFFSET('Sanitation Data'!$C$13,0,10*ROW('Sanitation Data'!C92))),CO98="No",ISNUMBER(OFFSET('Sanitation Data'!$C$13,0,10*ROW('Sanitation Data'!C92)))),CONCATENATE("[",ROUND(OFFSET('Sanitation Data'!$C$13,0,10*ROW('Sanitation Data'!C92)),0),"]"),IF(AND(ISNUMBER(OFFSET('Sanitation Data'!$C$13,0,10*ROW('Sanitation Data'!C92))),CO98="",ISNUMBER(OFFSET('Sanitation Data'!$C$13,0,10*ROW('Sanitation Data'!C92)))),OFFSET('Sanitation Data'!$C$13,0,10*ROW('Sanitation Data'!C92)),NA())))</f>
        <v>#N/A</v>
      </c>
      <c r="AA98" s="134" t="e">
        <f ca="1">+IF(AND(ISNUMBER(OFFSET('Sanitation Data'!$D$5,0,10*ROW('Sanitation Data'!D92))),CP98="Yes"),100-OFFSET('Sanitation Data'!$D$5,0,10*ROW('Sanitation Data'!D92)),IF(AND(ISNUMBER(OFFSET('Sanitation Data'!$D$5,0,10*ROW('Sanitation Data'!D92))),CP98="No",ISNUMBER(OFFSET('Sanitation Data'!$D$5,0,10*ROW('Sanitation Data'!D92)))),CONCATENATE("[",ROUND(100-OFFSET('Sanitation Data'!$D$5,0,10*ROW('Sanitation Data'!D92)),0),"]"),IF(AND(ISNUMBER(OFFSET('Sanitation Data'!$D$5,0,10*ROW('Sanitation Data'!D92))),CP98="",ISNUMBER(OFFSET('Sanitation Data'!$D$5,0,10*ROW('Sanitation Data'!D92)))),100-OFFSET('Sanitation Data'!$D$5,0,10*ROW('Sanitation Data'!D92)),NA())))</f>
        <v>#N/A</v>
      </c>
      <c r="AB98" s="134" t="e">
        <f ca="1">+IF(AND(ISNUMBER(OFFSET('Sanitation Data'!$D$7,0,10*ROW('Sanitation Data'!D92))),CQ98="Yes"),OFFSET('Sanitation Data'!$D$7,0,10*ROW('Sanitation Data'!G92)),IF(AND(ISNUMBER(OFFSET('Sanitation Data'!$D$7,0,10*ROW('Sanitation Data'!D92))),CQ98="No",ISNUMBER(OFFSET('Sanitation Data'!$D$7,0,10*ROW('Sanitation Data'!D92)))),CONCATENATE("[",ROUND(OFFSET('Sanitation Data'!$D$7,0,10*ROW('Sanitation Data'!D92)),0),"]"),IF(AND(ISNUMBER(OFFSET('Sanitation Data'!$D$7,0,10*ROW('Sanitation Data'!D92))),CQ98="",ISNUMBER(OFFSET('Sanitation Data'!$D$7,0,10*ROW('Sanitation Data'!D92)))),OFFSET('Sanitation Data'!$D$7,0,10*ROW('Sanitation Data'!D92)),NA())))</f>
        <v>#N/A</v>
      </c>
      <c r="AC98" s="134" t="e">
        <f ca="1">+IF(AND(ISNUMBER(OFFSET('Sanitation Data'!$D$11,0,10*ROW('Sanitation Data'!D92))),CR98="Yes"),OFFSET('Sanitation Data'!$D$11,0,10*ROW('Sanitation Data'!D92)),IF(AND(ISNUMBER(OFFSET('Sanitation Data'!$D$11,0,10*ROW('Sanitation Data'!D92))),CR98="No",ISNUMBER(OFFSET('Sanitation Data'!$D$11,0,10*ROW('Sanitation Data'!D92)))),CONCATENATE("[",ROUND(OFFSET('Sanitation Data'!$D$11,0,10*ROW('Sanitation Data'!D92)),0),"]"),IF(AND(ISNUMBER(OFFSET('Sanitation Data'!$D$11,0,10*ROW('Sanitation Data'!D92))),CR98="",ISNUMBER(OFFSET('Sanitation Data'!$D$11,0,10*ROW('Sanitation Data'!D92)))),OFFSET('Sanitation Data'!$D$11,0,10*ROW('Sanitation Data'!D92)),NA())))</f>
        <v>#N/A</v>
      </c>
      <c r="AD98" s="134" t="e">
        <f ca="1">+IF(AND(ISNUMBER(OFFSET('Sanitation Data'!$D$12,0,10*ROW('Sanitation Data'!D92))),CS98="Yes"),OFFSET('Sanitation Data'!$D$12,0,10*ROW('Sanitation Data'!D92)),IF(AND(ISNUMBER(OFFSET('Sanitation Data'!$D$12,0,10*ROW('Sanitation Data'!D92))),CS98="No",ISNUMBER(OFFSET('Sanitation Data'!$D$12,0,10*ROW('Sanitation Data'!D92)))),CONCATENATE("[",ROUND(OFFSET('Sanitation Data'!$D$12,0,10*ROW('Sanitation Data'!D92)),0),"]"),IF(AND(ISNUMBER(OFFSET('Sanitation Data'!$D$12,0,10*ROW('Sanitation Data'!D92))),CS98="",ISNUMBER(OFFSET('Sanitation Data'!$D$12,0,10*ROW('Sanitation Data'!D92)))),OFFSET('Sanitation Data'!$D$12,0,10*ROW('Sanitation Data'!D92)),NA())))</f>
        <v>#N/A</v>
      </c>
      <c r="AE98" s="134" t="e">
        <f ca="1">+IF(AND(ISNUMBER(OFFSET('Sanitation Data'!$D$13,0,10*ROW('Sanitation Data'!D92))),CT98="Yes"),OFFSET('Sanitation Data'!$D$13,0,10*ROW('Sanitation Data'!D92)),IF(AND(ISNUMBER(OFFSET('Sanitation Data'!$D$13,0,10*ROW('Sanitation Data'!D92))),CT98="No",ISNUMBER(OFFSET('Sanitation Data'!$D$13,0,10*ROW('Sanitation Data'!D92)))),CONCATENATE("[",ROUND(OFFSET('Sanitation Data'!$D$13,0,10*ROW('Sanitation Data'!D92)),0),"]"),IF(AND(ISNUMBER(OFFSET('Sanitation Data'!$D$13,0,10*ROW('Sanitation Data'!D92))),CT98="",ISNUMBER(OFFSET('Sanitation Data'!$D$13,0,10*ROW('Sanitation Data'!D92)))),OFFSET('Sanitation Data'!$D$13,0,10*ROW('Sanitation Data'!D92)),NA())))</f>
        <v>#N/A</v>
      </c>
      <c r="AF98" s="134" t="e">
        <f ca="1">+IF(AND(ISNUMBER(OFFSET('Sanitation Data'!$E$5,0,10*ROW('Sanitation Data'!E92))),CU98="Yes"),100-OFFSET('Sanitation Data'!$E$5,0,10*ROW('Sanitation Data'!E92)),IF(AND(ISNUMBER(OFFSET('Sanitation Data'!$E$5,0,10*ROW('Sanitation Data'!E92))),CU98="No",ISNUMBER(OFFSET('Sanitation Data'!$E$5,0,10*ROW('Sanitation Data'!E92)))),CONCATENATE("[",ROUND(100-OFFSET('Sanitation Data'!$E$5,0,10*ROW('Sanitation Data'!E92)),0),"]"),IF(AND(ISNUMBER(OFFSET('Sanitation Data'!$E$5,0,10*ROW('Sanitation Data'!E92))),CU98="",ISNUMBER(OFFSET('Sanitation Data'!$E$5,0,10*ROW('Sanitation Data'!E92)))),100-OFFSET('Sanitation Data'!$E$5,0,10*ROW('Sanitation Data'!E92)),NA())))</f>
        <v>#N/A</v>
      </c>
      <c r="AG98" s="134" t="e">
        <f ca="1">+IF(AND(ISNUMBER(OFFSET('Sanitation Data'!$E$7,0,10*ROW('Sanitation Data'!E92))),CV98="Yes"),OFFSET('Sanitation Data'!$E$7,0,10*ROW('Sanitation Data'!E92)),IF(AND(ISNUMBER(OFFSET('Sanitation Data'!$E$7,0,10*ROW('Sanitation Data'!E92))),CV98="No",ISNUMBER(OFFSET('Sanitation Data'!$E$7,0,10*ROW('Sanitation Data'!E92)))),CONCATENATE("[",ROUND(OFFSET('Sanitation Data'!$E$7,0,10*ROW('Sanitation Data'!E92)),0),"]"),IF(AND(ISNUMBER(OFFSET('Sanitation Data'!$E$7,0,10*ROW('Sanitation Data'!E92))),CV98="",ISNUMBER(OFFSET('Sanitation Data'!$E$7,0,10*ROW('Sanitation Data'!E92)))),OFFSET('Sanitation Data'!$E$7,0,10*ROW('Sanitation Data'!E92)),NA())))</f>
        <v>#N/A</v>
      </c>
      <c r="AH98" s="134" t="e">
        <f ca="1">+IF(AND(ISNUMBER(OFFSET('Sanitation Data'!$E$11,0,10*ROW('Sanitation Data'!E92))),CW98="Yes"),OFFSET('Sanitation Data'!$E$11,0,10*ROW('Sanitation Data'!E92)),IF(AND(ISNUMBER(OFFSET('Sanitation Data'!$E$11,0,10*ROW('Sanitation Data'!E92))),CW98="No",ISNUMBER(OFFSET('Sanitation Data'!$E$11,0,10*ROW('Sanitation Data'!E92)))),CONCATENATE("[",ROUND(OFFSET('Sanitation Data'!$E$11,0,10*ROW('Sanitation Data'!E92)),0),"]"),IF(AND(ISNUMBER(OFFSET('Sanitation Data'!$E$11,0,10*ROW('Sanitation Data'!E92))),CW98="",ISNUMBER(OFFSET('Sanitation Data'!$E$11,0,10*ROW('Sanitation Data'!E92)))),OFFSET('Sanitation Data'!$E$11,0,10*ROW('Sanitation Data'!E92)),NA())))</f>
        <v>#N/A</v>
      </c>
      <c r="AI98" s="134" t="e">
        <f ca="1">+IF(AND(ISNUMBER(OFFSET('Sanitation Data'!$E$12,0,10*ROW('Sanitation Data'!E92))),CX98="Yes"),OFFSET('Sanitation Data'!$E$12,0,10*ROW('Sanitation Data'!E92)),IF(AND(ISNUMBER(OFFSET('Sanitation Data'!$E$12,0,10*ROW('Sanitation Data'!E92))),CX98="No",ISNUMBER(OFFSET('Sanitation Data'!$E$12,0,10*ROW('Sanitation Data'!E92)))),CONCATENATE("[",ROUND(OFFSET('Sanitation Data'!$E$12,0,10*ROW('Sanitation Data'!E92)),0),"]"),IF(AND(ISNUMBER(OFFSET('Sanitation Data'!$E$12,0,10*ROW('Sanitation Data'!E92))),CX98="",ISNUMBER(OFFSET('Sanitation Data'!$E$12,0,10*ROW('Sanitation Data'!E92)))),OFFSET('Sanitation Data'!$E$12,0,10*ROW('Sanitation Data'!E92)),NA())))</f>
        <v>#N/A</v>
      </c>
      <c r="AJ98" s="134" t="e">
        <f ca="1">+IF(AND(ISNUMBER(OFFSET('Sanitation Data'!$E$13,0,10*ROW('Sanitation Data'!E92))),CY98="Yes"),OFFSET('Sanitation Data'!$E$13,0,10*ROW('Sanitation Data'!E92)),IF(AND(ISNUMBER(OFFSET('Sanitation Data'!$E$13,0,10*ROW('Sanitation Data'!E92))),CY98="No",ISNUMBER(OFFSET('Sanitation Data'!$E$13,0,10*ROW('Sanitation Data'!E92)))),CONCATENATE("[",ROUND(OFFSET('Sanitation Data'!$E$13,0,10*ROW('Sanitation Data'!E92)),0),"]"),IF(AND(ISNUMBER(OFFSET('Sanitation Data'!$E$13,0,10*ROW('Sanitation Data'!E92))),CY98="",ISNUMBER(OFFSET('Sanitation Data'!$E$13,0,10*ROW('Sanitation Data'!E92)))),OFFSET('Sanitation Data'!$E$13,0,10*ROW('Sanitation Data'!E92)),NA())))</f>
        <v>#N/A</v>
      </c>
      <c r="AK98" s="134" t="e">
        <f ca="1">+IF(AND(ISNUMBER(OFFSET('Sanitation Data'!$F$5,0,10*ROW('Sanitation Data'!F92))),CZ98="Yes"),100-OFFSET('Sanitation Data'!$F$5,0,10*ROW('Sanitation Data'!F92)),IF(AND(ISNUMBER(OFFSET('Sanitation Data'!$F$5,0,10*ROW('Sanitation Data'!F92))),CZ98="No",ISNUMBER(OFFSET('Sanitation Data'!$F$5,0,10*ROW('Sanitation Data'!F92)))),CONCATENATE("[",ROUND(100-OFFSET('Sanitation Data'!$F$5,0,10*ROW('Sanitation Data'!F92)),0),"]"),IF(AND(ISNUMBER(OFFSET('Sanitation Data'!$F$5,0,10*ROW('Sanitation Data'!F92))),CZ98="",ISNUMBER(OFFSET('Sanitation Data'!$F$5,0,10*ROW('Sanitation Data'!F92)))),100-OFFSET('Sanitation Data'!$F$5,0,10*ROW('Sanitation Data'!F92)),NA())))</f>
        <v>#N/A</v>
      </c>
      <c r="AL98" s="134" t="e">
        <f ca="1">+IF(AND(ISNUMBER(OFFSET('Sanitation Data'!$F$7,0,10*ROW('Sanitation Data'!F92))),DA98="Yes"),OFFSET('Sanitation Data'!$F$7,0,10*ROW('Sanitation Data'!F92)),IF(AND(ISNUMBER(OFFSET('Sanitation Data'!$F$7,0,10*ROW('Sanitation Data'!F92))),DA98="No",ISNUMBER(OFFSET('Sanitation Data'!$F$7,0,10*ROW('Sanitation Data'!F92)))),CONCATENATE("[",ROUND(OFFSET('Sanitation Data'!$F$7,0,10*ROW('Sanitation Data'!F92)),0),"]"),IF(AND(ISNUMBER(OFFSET('Sanitation Data'!$F$7,0,10*ROW('Sanitation Data'!F92))),DA98="",ISNUMBER(OFFSET('Sanitation Data'!$F$7,0,10*ROW('Sanitation Data'!F92)))),OFFSET('Sanitation Data'!$F$7,0,10*ROW('Sanitation Data'!F92)),NA())))</f>
        <v>#N/A</v>
      </c>
      <c r="AM98" s="134" t="e">
        <f ca="1">+IF(AND(ISNUMBER(OFFSET('Sanitation Data'!$F$11,0,10*ROW('Sanitation Data'!F92))),DB98="Yes"),OFFSET('Sanitation Data'!$F$11,0,10*ROW('Sanitation Data'!F92)),IF(AND(ISNUMBER(OFFSET('Sanitation Data'!$F$11,0,10*ROW('Sanitation Data'!F92))),DB98="No",ISNUMBER(OFFSET('Sanitation Data'!$F$11,0,10*ROW('Sanitation Data'!F92)))),CONCATENATE("[",ROUND(OFFSET('Sanitation Data'!$F$11,0,10*ROW('Sanitation Data'!F92)),0),"]"),IF(AND(ISNUMBER(OFFSET('Sanitation Data'!$F$11,0,10*ROW('Sanitation Data'!F92))),DB98="",ISNUMBER(OFFSET('Sanitation Data'!$F$11,0,10*ROW('Sanitation Data'!F92)))),OFFSET('Sanitation Data'!$F$11,0,10*ROW('Sanitation Data'!F92)),NA())))</f>
        <v>#N/A</v>
      </c>
      <c r="AN98" s="134" t="e">
        <f ca="1">+IF(AND(ISNUMBER(OFFSET('Sanitation Data'!$F$12,0,10*ROW('Sanitation Data'!F92))),DC98="Yes"),OFFSET('Sanitation Data'!$F$12,0,10*ROW('Sanitation Data'!F92)),IF(AND(ISNUMBER(OFFSET('Sanitation Data'!$F$12,0,10*ROW('Sanitation Data'!F92))),DC98="No",ISNUMBER(OFFSET('Sanitation Data'!$F$12,0,10*ROW('Sanitation Data'!F92)))),CONCATENATE("[",ROUND(OFFSET('Sanitation Data'!$F$12,0,10*ROW('Sanitation Data'!F92)),0),"]"),IF(AND(ISNUMBER(OFFSET('Sanitation Data'!$F$12,0,10*ROW('Sanitation Data'!F92))),DC98="",ISNUMBER(OFFSET('Sanitation Data'!$F$12,0,10*ROW('Sanitation Data'!F92)))),OFFSET('Sanitation Data'!$F$12,0,10*ROW('Sanitation Data'!F92)),NA())))</f>
        <v>#N/A</v>
      </c>
      <c r="AO98" s="134" t="e">
        <f ca="1">+IF(AND(ISNUMBER(OFFSET('Sanitation Data'!$F$13,0,10*ROW('Sanitation Data'!F92))),DD98="Yes"),OFFSET('Sanitation Data'!$F$13,0,10*ROW('Sanitation Data'!F92)),IF(AND(ISNUMBER(OFFSET('Sanitation Data'!$F$13,0,10*ROW('Sanitation Data'!F92))),DD98="No",ISNUMBER(OFFSET('Sanitation Data'!$F$13,0,10*ROW('Sanitation Data'!F92)))),CONCATENATE("[",ROUND(OFFSET('Sanitation Data'!$F$13,0,10*ROW('Sanitation Data'!F92)),0),"]"),IF(AND(ISNUMBER(OFFSET('Sanitation Data'!$F$13,0,10*ROW('Sanitation Data'!F92))),DD98="",ISNUMBER(OFFSET('Sanitation Data'!$F$13,0,10*ROW('Sanitation Data'!F92)))),OFFSET('Sanitation Data'!$F$13,0,10*ROW('Sanitation Data'!F92)),NA())))</f>
        <v>#N/A</v>
      </c>
      <c r="AP98" s="134" t="e">
        <f ca="1">+IF(AND(ISNUMBER(OFFSET('Sanitation Data'!$G$5,0,10*ROW('Sanitation Data'!G92))),DE98="Yes"),100-OFFSET('Sanitation Data'!$G$5,0,10*ROW('Sanitation Data'!G92)),IF(AND(ISNUMBER(OFFSET('Sanitation Data'!$G$5,0,10*ROW('Sanitation Data'!G92))),DE98="No",ISNUMBER(OFFSET('Sanitation Data'!$G$5,0,10*ROW('Sanitation Data'!G92)))),CONCATENATE("[",ROUND(100-OFFSET('Sanitation Data'!$G$5,0,10*ROW('Sanitation Data'!G92)),0),"]"),IF(AND(ISNUMBER(OFFSET('Sanitation Data'!$G$5,0,10*ROW('Sanitation Data'!G92))),DE98="",ISNUMBER(OFFSET('Sanitation Data'!$G$5,0,10*ROW('Sanitation Data'!G92)))),100-OFFSET('Sanitation Data'!$G$5,0,10*ROW('Sanitation Data'!G92)),NA())))</f>
        <v>#N/A</v>
      </c>
      <c r="AQ98" s="134" t="e">
        <f ca="1">+IF(AND(ISNUMBER(OFFSET('Sanitation Data'!$G$7,0,10*ROW('Sanitation Data'!G92))),DF98="Yes"),OFFSET('Sanitation Data'!$G$7,0,10*ROW('Sanitation Data'!G92)),IF(AND(ISNUMBER(OFFSET('Sanitation Data'!$G$7,0,10*ROW('Sanitation Data'!G92))),DF98="No",ISNUMBER(OFFSET('Sanitation Data'!$G$7,0,10*ROW('Sanitation Data'!G92)))),CONCATENATE("[",ROUND(OFFSET('Sanitation Data'!$G$7,0,10*ROW('Sanitation Data'!G92)),0),"]"),IF(AND(ISNUMBER(OFFSET('Sanitation Data'!$G$7,0,10*ROW('Sanitation Data'!G92))),DF98="",ISNUMBER(OFFSET('Sanitation Data'!$G$7,0,10*ROW('Sanitation Data'!G92)))),OFFSET('Sanitation Data'!$G$7,0,10*ROW('Sanitation Data'!G92)),NA())))</f>
        <v>#N/A</v>
      </c>
      <c r="AR98" s="134" t="e">
        <f ca="1">+IF(AND(ISNUMBER(OFFSET('Sanitation Data'!$G$11,0,10*ROW('Sanitation Data'!G92))),DG98="Yes"),OFFSET('Sanitation Data'!$G$11,0,10*ROW('Sanitation Data'!G92)),IF(AND(ISNUMBER(OFFSET('Sanitation Data'!$G$11,0,10*ROW('Sanitation Data'!G92))),DG98="No",ISNUMBER(OFFSET('Sanitation Data'!$G$11,0,10*ROW('Sanitation Data'!G92)))),CONCATENATE("[",ROUND(OFFSET('Sanitation Data'!$G$11,0,10*ROW('Sanitation Data'!G92)),0),"]"),IF(AND(ISNUMBER(OFFSET('Sanitation Data'!$G$11,0,10*ROW('Sanitation Data'!G92))),DG98="",ISNUMBER(OFFSET('Sanitation Data'!$G$11,0,10*ROW('Sanitation Data'!G92)))),OFFSET('Sanitation Data'!$G$11,0,10*ROW('Sanitation Data'!G92)),NA())))</f>
        <v>#N/A</v>
      </c>
      <c r="AS98" s="134" t="e">
        <f ca="1">+IF(AND(ISNUMBER(OFFSET('Sanitation Data'!$G$12,0,10*ROW('Sanitation Data'!G92))),DH98="Yes"),OFFSET('Sanitation Data'!$G$12,0,10*ROW('Sanitation Data'!G92)),IF(AND(ISNUMBER(OFFSET('Sanitation Data'!$G$12,0,10*ROW('Sanitation Data'!G92))),DH98="No",ISNUMBER(OFFSET('Sanitation Data'!$G$12,0,10*ROW('Sanitation Data'!G92)))),CONCATENATE("[",ROUND(OFFSET('Sanitation Data'!$G$12,0,10*ROW('Sanitation Data'!G92)),0),"]"),IF(AND(ISNUMBER(OFFSET('Sanitation Data'!$G$12,0,10*ROW('Sanitation Data'!G92))),DH98="",ISNUMBER(OFFSET('Sanitation Data'!$G$12,0,10*ROW('Sanitation Data'!G92)))),OFFSET('Sanitation Data'!$G$12,0,10*ROW('Sanitation Data'!G92)),NA())))</f>
        <v>#N/A</v>
      </c>
      <c r="AT98" s="134" t="e">
        <f ca="1">+IF(AND(ISNUMBER(OFFSET('Sanitation Data'!$G$13,0,10*ROW('Sanitation Data'!G92))),DI98="Yes"),OFFSET('Sanitation Data'!$G$13,0,10*ROW('Sanitation Data'!G92)),IF(AND(ISNUMBER(OFFSET('Sanitation Data'!$G$13,0,10*ROW('Sanitation Data'!G92))),DI98="No",ISNUMBER(OFFSET('Sanitation Data'!$G$13,0,10*ROW('Sanitation Data'!G92)))),CONCATENATE("[",ROUND(OFFSET('Sanitation Data'!$G$13,0,10*ROW('Sanitation Data'!G92)),0),"]"),IF(AND(ISNUMBER(OFFSET('Sanitation Data'!$G$13,0,10*ROW('Sanitation Data'!G92))),DI98="",ISNUMBER(OFFSET('Sanitation Data'!$G$13,0,10*ROW('Sanitation Data'!G92)))),OFFSET('Sanitation Data'!$G$13,0,10*ROW('Sanitation Data'!G92)),NA())))</f>
        <v>#N/A</v>
      </c>
      <c r="AU98" s="134" t="e">
        <f ca="1">+IF(AND(ISNUMBER(OFFSET('Sanitation Data'!$H$5,0,10*ROW('Sanitation Data'!H92))),DJ98="Yes"),100-OFFSET('Sanitation Data'!$H$5,0,10*ROW('Sanitation Data'!H92)),IF(AND(ISNUMBER(OFFSET('Sanitation Data'!$H$5,0,10*ROW('Sanitation Data'!H92))),DJ98="No",ISNUMBER(OFFSET('Sanitation Data'!$H$5,0,10*ROW('Sanitation Data'!H92)))),CONCATENATE("[",ROUND(100-OFFSET('Sanitation Data'!$H$5,0,10*ROW('Sanitation Data'!H92)),0),"]"),IF(AND(ISNUMBER(OFFSET('Sanitation Data'!$H$5,0,10*ROW('Sanitation Data'!H92))),DJ98="",ISNUMBER(OFFSET('Sanitation Data'!$H$5,0,10*ROW('Sanitation Data'!H92)))),100-OFFSET('Sanitation Data'!$H$5,0,10*ROW('Sanitation Data'!H92)),NA())))</f>
        <v>#N/A</v>
      </c>
      <c r="AV98" s="134" t="e">
        <f ca="1">+IF(AND(ISNUMBER(OFFSET('Sanitation Data'!$H$7,0,10*ROW('Sanitation Data'!H92))),DK98="Yes"),OFFSET('Sanitation Data'!$H$7,0,10*ROW('Sanitation Data'!H92)),IF(AND(ISNUMBER(OFFSET('Sanitation Data'!$H$7,0,10*ROW('Sanitation Data'!H92))),DK98="No",ISNUMBER(OFFSET('Sanitation Data'!$H$7,0,10*ROW('Sanitation Data'!H92)))),CONCATENATE("[",ROUND(OFFSET('Sanitation Data'!$H$7,0,10*ROW('Sanitation Data'!H92)),0),"]"),IF(AND(ISNUMBER(OFFSET('Sanitation Data'!$H$7,0,10*ROW('Sanitation Data'!H92))),DK98="",ISNUMBER(OFFSET('Sanitation Data'!$H$7,0,10*ROW('Sanitation Data'!H92)))),OFFSET('Sanitation Data'!$H$7,0,10*ROW('Sanitation Data'!H92)),NA())))</f>
        <v>#N/A</v>
      </c>
      <c r="AW98" s="134" t="e">
        <f ca="1">+IF(AND(ISNUMBER(OFFSET('Sanitation Data'!$H$11,0,10*ROW('Sanitation Data'!H92))),DL98="Yes"),OFFSET('Sanitation Data'!$H$11,0,10*ROW('Sanitation Data'!H92)),IF(AND(ISNUMBER(OFFSET('Sanitation Data'!$H$11,0,10*ROW('Sanitation Data'!H92))),DL98="No",ISNUMBER(OFFSET('Sanitation Data'!$H$11,0,10*ROW('Sanitation Data'!H92)))),CONCATENATE("[",ROUND(OFFSET('Sanitation Data'!$H$11,0,10*ROW('Sanitation Data'!H92)),0),"]"),IF(AND(ISNUMBER(OFFSET('Sanitation Data'!$H$11,0,10*ROW('Sanitation Data'!H92))),DL98="",ISNUMBER(OFFSET('Sanitation Data'!$H$11,0,10*ROW('Sanitation Data'!H92)))),OFFSET('Sanitation Data'!$H$11,0,10*ROW('Sanitation Data'!H92)),NA())))</f>
        <v>#N/A</v>
      </c>
      <c r="AX98" s="134" t="e">
        <f ca="1">+IF(AND(ISNUMBER(OFFSET('Sanitation Data'!$H$12,0,10*ROW('Sanitation Data'!H92))),DM98="Yes"),OFFSET('Sanitation Data'!$H$12,0,10*ROW('Sanitation Data'!H92)),IF(AND(ISNUMBER(OFFSET('Sanitation Data'!$H$12,0,10*ROW('Sanitation Data'!H92))),DM98="No",ISNUMBER(OFFSET('Sanitation Data'!$H$12,0,10*ROW('Sanitation Data'!H92)))),CONCATENATE("[",ROUND(OFFSET('Sanitation Data'!$H$12,0,10*ROW('Sanitation Data'!H92)),0),"]"),IF(AND(ISNUMBER(OFFSET('Sanitation Data'!$H$12,0,10*ROW('Sanitation Data'!H92))),DM98="",ISNUMBER(OFFSET('Sanitation Data'!$H$12,0,10*ROW('Sanitation Data'!H92)))),OFFSET('Sanitation Data'!$H$12,0,10*ROW('Sanitation Data'!H92)),NA())))</f>
        <v>#N/A</v>
      </c>
      <c r="AY98" s="134" t="e">
        <f ca="1">+IF(AND(ISNUMBER(OFFSET('Sanitation Data'!$H$13,0,10*ROW('Sanitation Data'!H92))),DN98="Yes"),OFFSET('Sanitation Data'!$H$13,0,10*ROW('Sanitation Data'!H92)),IF(AND(ISNUMBER(OFFSET('Sanitation Data'!$H$13,0,10*ROW('Sanitation Data'!H92))),DN98="No",ISNUMBER(OFFSET('Sanitation Data'!$H$13,0,10*ROW('Sanitation Data'!H92)))),CONCATENATE("[",ROUND(OFFSET('Sanitation Data'!$H$13,0,10*ROW('Sanitation Data'!H92)),0),"]"),IF(AND(ISNUMBER(OFFSET('Sanitation Data'!$H$13,0,10*ROW('Sanitation Data'!H92))),DN98="",ISNUMBER(OFFSET('Sanitation Data'!$H$13,0,10*ROW('Sanitation Data'!H92)))),OFFSET('Sanitation Data'!$H$13,0,10*ROW('Sanitation Data'!H92)),NA())))</f>
        <v>#N/A</v>
      </c>
      <c r="AZ98" s="135" t="e">
        <f ca="1">+IF(AND(ISNUMBER(OFFSET('Hygiene Data'!$C$6,0,10*ROW('Hygiene Data'!C92))),DO98="Yes"),OFFSET('Hygiene Data'!$C$6,0,10*ROW('Hygiene Data'!C92)),IF(AND(ISNUMBER(OFFSET('Hygiene Data'!$C$6,0,10*ROW('Hygiene Data'!C92))),DO98="No",ISNUMBER(OFFSET('Hygiene Data'!$C$6,0,10*ROW('Hygiene Data'!C92)))),CONCATENATE("[",ROUND(OFFSET('Hygiene Data'!$C$6,0,10*ROW('Hygiene Data'!C92)),0),"]"),IF(AND(ISNUMBER(OFFSET('Hygiene Data'!$C$6,0,10*ROW('Hygiene Data'!C92))),DO98="",ISNUMBER(OFFSET('Hygiene Data'!$C$6,0,10*ROW('Hygiene Data'!C92)))),OFFSET('Hygiene Data'!$C$6,0,10*ROW('Hygiene Data'!C92)),NA())))</f>
        <v>#N/A</v>
      </c>
      <c r="BA98" s="135" t="e">
        <f ca="1">+IF(AND(ISNUMBER(OFFSET('Hygiene Data'!$C$8,0,10*ROW('Hygiene Data'!C92))),DP98="Yes"),OFFSET('Hygiene Data'!$C$8,0,10*ROW('Hygiene Data'!C92)),IF(AND(ISNUMBER(OFFSET('Hygiene Data'!$C$8,0,10*ROW('Hygiene Data'!C92))),DP98="No",ISNUMBER(OFFSET('Hygiene Data'!$C$8,0,10*ROW('Hygiene Data'!C92)))),CONCATENATE("[",ROUND(OFFSET('Hygiene Data'!$C$8,0,10*ROW('Hygiene Data'!C92)),0),"]"),IF(AND(ISNUMBER(OFFSET('Hygiene Data'!$C$8,0,10*ROW('Hygiene Data'!C92))),DP98="",ISNUMBER(OFFSET('Hygiene Data'!$C$8,0,10*ROW('Hygiene Data'!C92)))),OFFSET('Hygiene Data'!$C$8,0,10*ROW('Hygiene Data'!C92)),NA())))</f>
        <v>#N/A</v>
      </c>
      <c r="BB98" s="135" t="e">
        <f ca="1">+IF(AND(ISNUMBER(OFFSET('Hygiene Data'!$C$10,0,10*ROW('Hygiene Data'!C92))),DQ98="Yes"),OFFSET('Hygiene Data'!$C$10,0,10*ROW('Hygiene Data'!C92)),IF(AND(ISNUMBER(OFFSET('Hygiene Data'!$C$10,0,10*ROW('Hygiene Data'!C92))),DQ98="No",ISNUMBER(OFFSET('Hygiene Data'!$C$10,0,10*ROW('Hygiene Data'!C92)))),CONCATENATE("[",ROUND(OFFSET('Hygiene Data'!$C$10,0,10*ROW('Hygiene Data'!C92)),0),"]"),IF(AND(ISNUMBER(OFFSET('Hygiene Data'!$C$10,0,10*ROW('Hygiene Data'!C92))),DQ98="",ISNUMBER(OFFSET('Hygiene Data'!$C$10,0,10*ROW('Hygiene Data'!C92)))),OFFSET('Hygiene Data'!$C$10,0,10*ROW('Hygiene Data'!C92)),NA())))</f>
        <v>#N/A</v>
      </c>
      <c r="BC98" s="135" t="e">
        <f ca="1">+IF(AND(ISNUMBER(OFFSET('Hygiene Data'!$D$6,0,10*ROW('Hygiene Data'!D92))),DR98="Yes"),OFFSET('Hygiene Data'!$D$6,0,10*ROW('Hygiene Data'!D92)),IF(AND(ISNUMBER(OFFSET('Hygiene Data'!$D$6,0,10*ROW('Hygiene Data'!D92))),DR98="No",ISNUMBER(OFFSET('Hygiene Data'!$D$6,0,10*ROW('Hygiene Data'!D92)))),CONCATENATE("[",ROUND(OFFSET('Hygiene Data'!$D$6,0,10*ROW('Hygiene Data'!D92)),0),"]"),IF(AND(ISNUMBER(OFFSET('Hygiene Data'!$D$6,0,10*ROW('Hygiene Data'!D92))),DR98="",ISNUMBER(OFFSET('Hygiene Data'!$D$6,0,10*ROW('Hygiene Data'!D92)))),OFFSET('Hygiene Data'!$D$6,0,10*ROW('Hygiene Data'!D92)),NA())))</f>
        <v>#N/A</v>
      </c>
      <c r="BD98" s="135" t="e">
        <f ca="1">+IF(AND(ISNUMBER(OFFSET('Hygiene Data'!$D$8,0,10*ROW('Hygiene Data'!D92))),DS98="Yes"),OFFSET('Hygiene Data'!$D$8,0,10*ROW('Hygiene Data'!D92)),IF(AND(ISNUMBER(OFFSET('Hygiene Data'!$D$8,0,10*ROW('Hygiene Data'!D92))),DS98="No",ISNUMBER(OFFSET('Hygiene Data'!$D$8,0,10*ROW('Hygiene Data'!D92)))),CONCATENATE("[",ROUND(OFFSET('Hygiene Data'!$D$8,0,10*ROW('Hygiene Data'!D92)),0),"]"),IF(AND(ISNUMBER(OFFSET('Hygiene Data'!$D$8,0,10*ROW('Hygiene Data'!D92))),DS98="",ISNUMBER(OFFSET('Hygiene Data'!$D$8,0,10*ROW('Hygiene Data'!D92)))),OFFSET('Hygiene Data'!$D$8,0,10*ROW('Hygiene Data'!D92)),NA())))</f>
        <v>#N/A</v>
      </c>
      <c r="BE98" s="135" t="e">
        <f ca="1">+IF(AND(ISNUMBER(OFFSET('Hygiene Data'!$D$10,0,10*ROW('Hygiene Data'!D92))),DT98="Yes"),OFFSET('Hygiene Data'!$D$10,0,10*ROW('Hygiene Data'!D92)),IF(AND(ISNUMBER(OFFSET('Hygiene Data'!$D$10,0,10*ROW('Hygiene Data'!D92))),DT98="No",ISNUMBER(OFFSET('Hygiene Data'!$D$10,0,10*ROW('Hygiene Data'!D92)))),CONCATENATE("[",ROUND(OFFSET('Hygiene Data'!$D$10,0,10*ROW('Hygiene Data'!D92)),0),"]"),IF(AND(ISNUMBER(OFFSET('Hygiene Data'!$D$10,0,10*ROW('Hygiene Data'!D92))),DT98="",ISNUMBER(OFFSET('Hygiene Data'!$D$10,0,10*ROW('Hygiene Data'!D92)))),OFFSET('Hygiene Data'!$D$10,0,10*ROW('Hygiene Data'!D92)),NA())))</f>
        <v>#N/A</v>
      </c>
      <c r="BF98" s="135" t="e">
        <f ca="1">+IF(AND(ISNUMBER(OFFSET('Hygiene Data'!$E$6,0,10*ROW('Hygiene Data'!E92))),DU98="Yes"),OFFSET('Hygiene Data'!$E$6,0,10*ROW('Hygiene Data'!E92)),IF(AND(ISNUMBER(OFFSET('Hygiene Data'!$E$6,0,10*ROW('Hygiene Data'!E92))),DU98="No",ISNUMBER(OFFSET('Hygiene Data'!$E$6,0,10*ROW('Hygiene Data'!E92)))),CONCATENATE("[",ROUND(OFFSET('Hygiene Data'!$E$6,0,10*ROW('Hygiene Data'!E92)),0),"]"),IF(AND(ISNUMBER(OFFSET('Hygiene Data'!$E$6,0,10*ROW('Hygiene Data'!E92))),DU98="",ISNUMBER(OFFSET('Hygiene Data'!$E$6,0,10*ROW('Hygiene Data'!E92)))),OFFSET('Hygiene Data'!$E$6,0,10*ROW('Hygiene Data'!E92)),NA())))</f>
        <v>#N/A</v>
      </c>
      <c r="BG98" s="135" t="e">
        <f ca="1">+IF(AND(ISNUMBER(OFFSET('Hygiene Data'!$E$8,0,10*ROW('Hygiene Data'!E92))),DV98="Yes"),OFFSET('Hygiene Data'!$E$8,0,10*ROW('Hygiene Data'!E92)),IF(AND(ISNUMBER(OFFSET('Hygiene Data'!$E$8,0,10*ROW('Hygiene Data'!E92))),DV98="No",ISNUMBER(OFFSET('Hygiene Data'!$E$8,0,10*ROW('Hygiene Data'!E92)))),CONCATENATE("[",ROUND(OFFSET('Hygiene Data'!$E$8,0,10*ROW('Hygiene Data'!E92)),0),"]"),IF(AND(ISNUMBER(OFFSET('Hygiene Data'!$E$8,0,10*ROW('Hygiene Data'!E92))),DV98="",ISNUMBER(OFFSET('Hygiene Data'!$E$8,0,10*ROW('Hygiene Data'!E92)))),OFFSET('Hygiene Data'!$E$8,0,10*ROW('Hygiene Data'!E92)),NA())))</f>
        <v>#N/A</v>
      </c>
      <c r="BH98" s="135" t="e">
        <f ca="1">+IF(AND(ISNUMBER(OFFSET('Hygiene Data'!$E$10,0,10*ROW('Hygiene Data'!E92))),DW98="Yes"),OFFSET('Hygiene Data'!$E$10,0,10*ROW('Hygiene Data'!E92)),IF(AND(ISNUMBER(OFFSET('Hygiene Data'!$E$10,0,10*ROW('Hygiene Data'!E92))),DW98="No",ISNUMBER(OFFSET('Hygiene Data'!$E$10,0,10*ROW('Hygiene Data'!E92)))),CONCATENATE("[",ROUND(OFFSET('Hygiene Data'!$E$10,0,10*ROW('Hygiene Data'!E92)),0),"]"),IF(AND(ISNUMBER(OFFSET('Hygiene Data'!$E$10,0,10*ROW('Hygiene Data'!E92))),DW98="",ISNUMBER(OFFSET('Hygiene Data'!$E$10,0,10*ROW('Hygiene Data'!E92)))),OFFSET('Hygiene Data'!$E$10,0,10*ROW('Hygiene Data'!E92)),NA())))</f>
        <v>#N/A</v>
      </c>
      <c r="BI98" s="135" t="e">
        <f ca="1">+IF(AND(ISNUMBER(OFFSET('Hygiene Data'!$F$6,0,10*ROW('Hygiene Data'!F92))),DX98="Yes"),OFFSET('Hygiene Data'!$F$6,0,10*ROW('Hygiene Data'!F92)),IF(AND(ISNUMBER(OFFSET('Hygiene Data'!$F$6,0,10*ROW('Hygiene Data'!F92))),DX98="No",ISNUMBER(OFFSET('Hygiene Data'!$F$6,0,10*ROW('Hygiene Data'!F92)))),CONCATENATE("[",ROUND(OFFSET('Hygiene Data'!$F$6,0,10*ROW('Hygiene Data'!F92)),0),"]"),IF(AND(ISNUMBER(OFFSET('Hygiene Data'!$F$6,0,10*ROW('Hygiene Data'!F92))),DX98="",ISNUMBER(OFFSET('Hygiene Data'!$F$6,0,10*ROW('Hygiene Data'!F92)))),OFFSET('Hygiene Data'!$F$6,0,10*ROW('Hygiene Data'!F92)),NA())))</f>
        <v>#N/A</v>
      </c>
      <c r="BJ98" s="135" t="e">
        <f ca="1">+IF(AND(ISNUMBER(OFFSET('Hygiene Data'!$F$8,0,10*ROW('Hygiene Data'!F92))),DY98="Yes"),OFFSET('Hygiene Data'!$F$8,0,10*ROW('Hygiene Data'!F92)),IF(AND(ISNUMBER(OFFSET('Hygiene Data'!$F$8,0,10*ROW('Hygiene Data'!F92))),DY98="No",ISNUMBER(OFFSET('Hygiene Data'!$F$8,0,10*ROW('Hygiene Data'!F92)))),CONCATENATE("[",ROUND(OFFSET('Hygiene Data'!$F$8,0,10*ROW('Hygiene Data'!F92)),0),"]"),IF(AND(ISNUMBER(OFFSET('Hygiene Data'!$F$8,0,10*ROW('Hygiene Data'!F92))),DY98="",ISNUMBER(OFFSET('Hygiene Data'!$F$8,0,10*ROW('Hygiene Data'!F92)))),OFFSET('Hygiene Data'!$F$8,0,10*ROW('Hygiene Data'!F92)),NA())))</f>
        <v>#N/A</v>
      </c>
      <c r="BK98" s="135" t="e">
        <f ca="1">+IF(AND(ISNUMBER(OFFSET('Hygiene Data'!$F$10,0,10*ROW('Hygiene Data'!F92))),DZ98="Yes"),OFFSET('Hygiene Data'!$F$10,0,10*ROW('Hygiene Data'!F92)),IF(AND(ISNUMBER(OFFSET('Hygiene Data'!$F$10,0,10*ROW('Hygiene Data'!F92))),DZ98="No",ISNUMBER(OFFSET('Hygiene Data'!$F$10,0,10*ROW('Hygiene Data'!F92)))),CONCATENATE("[",ROUND(OFFSET('Hygiene Data'!$F$10,0,10*ROW('Hygiene Data'!F92)),0),"]"),IF(AND(ISNUMBER(OFFSET('Hygiene Data'!$F$10,0,10*ROW('Hygiene Data'!F92))),DZ98="",ISNUMBER(OFFSET('Hygiene Data'!$F$10,0,10*ROW('Hygiene Data'!F92)))),OFFSET('Hygiene Data'!$F$10,0,10*ROW('Hygiene Data'!F92)),NA())))</f>
        <v>#N/A</v>
      </c>
      <c r="BL98" s="135" t="e">
        <f ca="1">+IF(AND(ISNUMBER(OFFSET('Hygiene Data'!$G$6,0,10*ROW('Hygiene Data'!G92))),EA98="Yes"),OFFSET('Hygiene Data'!$G$6,0,10*ROW('Hygiene Data'!G92)),IF(AND(ISNUMBER(OFFSET('Hygiene Data'!$G$6,0,10*ROW('Hygiene Data'!G92))),EA98="No",ISNUMBER(OFFSET('Hygiene Data'!$G$6,0,10*ROW('Hygiene Data'!G92)))),CONCATENATE("[",ROUND(OFFSET('Hygiene Data'!$G$6,0,10*ROW('Hygiene Data'!G92)),0),"]"),IF(AND(ISNUMBER(OFFSET('Hygiene Data'!$G$6,0,10*ROW('Hygiene Data'!G92))),EA98="",ISNUMBER(OFFSET('Hygiene Data'!$G$6,0,10*ROW('Hygiene Data'!G92)))),OFFSET('Hygiene Data'!$G$6,0,10*ROW('Hygiene Data'!G92)),NA())))</f>
        <v>#N/A</v>
      </c>
      <c r="BM98" s="135" t="e">
        <f ca="1">+IF(AND(ISNUMBER(OFFSET('Hygiene Data'!$G$8,0,10*ROW('Hygiene Data'!G92))),EB98="Yes"),OFFSET('Hygiene Data'!$G$8,0,10*ROW('Hygiene Data'!G92)),IF(AND(ISNUMBER(OFFSET('Hygiene Data'!$G$8,0,10*ROW('Hygiene Data'!G92))),EB98="No",ISNUMBER(OFFSET('Hygiene Data'!$G$8,0,10*ROW('Hygiene Data'!G92)))),CONCATENATE("[",ROUND(OFFSET('Hygiene Data'!$G$8,0,10*ROW('Hygiene Data'!G92)),0),"]"),IF(AND(ISNUMBER(OFFSET('Hygiene Data'!$G$8,0,10*ROW('Hygiene Data'!G92))),EB98="",ISNUMBER(OFFSET('Hygiene Data'!$G$8,0,10*ROW('Hygiene Data'!G92)))),OFFSET('Hygiene Data'!$G$8,0,10*ROW('Hygiene Data'!G92)),NA())))</f>
        <v>#N/A</v>
      </c>
      <c r="BN98" s="135" t="e">
        <f ca="1">+IF(AND(ISNUMBER(OFFSET('Hygiene Data'!$G$10,0,10*ROW('Hygiene Data'!G92))),EC98="Yes"),OFFSET('Hygiene Data'!$G$10,0,10*ROW('Hygiene Data'!G92)),IF(AND(ISNUMBER(OFFSET('Hygiene Data'!$G$10,0,10*ROW('Hygiene Data'!G92))),EC98="No",ISNUMBER(OFFSET('Hygiene Data'!$G$10,0,10*ROW('Hygiene Data'!G92)))),CONCATENATE("[",ROUND(OFFSET('Hygiene Data'!$G$10,0,10*ROW('Hygiene Data'!G92)),0),"]"),IF(AND(ISNUMBER(OFFSET('Hygiene Data'!$G$10,0,10*ROW('Hygiene Data'!G92))),EC98="",ISNUMBER(OFFSET('Hygiene Data'!$G$10,0,10*ROW('Hygiene Data'!G92)))),OFFSET('Hygiene Data'!$G$10,0,10*ROW('Hygiene Data'!G92)),NA())))</f>
        <v>#N/A</v>
      </c>
      <c r="BO98" s="135" t="e">
        <f ca="1">+IF(AND(ISNUMBER(OFFSET('Hygiene Data'!$H$6,0,10*ROW('Hygiene Data'!H92))),ED98="Yes"),OFFSET('Hygiene Data'!$H$6,0,10*ROW('Hygiene Data'!H92)),IF(AND(ISNUMBER(OFFSET('Hygiene Data'!$H$6,0,10*ROW('Hygiene Data'!H92))),ED98="No",ISNUMBER(OFFSET('Hygiene Data'!$H$6,0,10*ROW('Hygiene Data'!H92)))),CONCATENATE("[",ROUND(OFFSET('Hygiene Data'!$H$6,0,10*ROW('Hygiene Data'!H92)),0),"]"),IF(AND(ISNUMBER(OFFSET('Hygiene Data'!$H$6,0,10*ROW('Hygiene Data'!H92))),ED98="",ISNUMBER(OFFSET('Hygiene Data'!$H$6,0,10*ROW('Hygiene Data'!H92)))),OFFSET('Hygiene Data'!$H$6,0,10*ROW('Hygiene Data'!H92)),NA())))</f>
        <v>#N/A</v>
      </c>
      <c r="BP98" s="135" t="e">
        <f ca="1">+IF(AND(ISNUMBER(OFFSET('Hygiene Data'!$H$8,0,10*ROW('Hygiene Data'!H92))),EE98="Yes"),OFFSET('Hygiene Data'!$H$8,0,10*ROW('Hygiene Data'!H92)),IF(AND(ISNUMBER(OFFSET('Hygiene Data'!$H$8,0,10*ROW('Hygiene Data'!H92))),EE98="No",ISNUMBER(OFFSET('Hygiene Data'!$H$8,0,10*ROW('Hygiene Data'!H92)))),CONCATENATE("[",ROUND(OFFSET('Hygiene Data'!$H$8,0,10*ROW('Hygiene Data'!H92)),0),"]"),IF(AND(ISNUMBER(OFFSET('Hygiene Data'!$H$8,0,10*ROW('Hygiene Data'!H92))),EE98="",ISNUMBER(OFFSET('Hygiene Data'!$H$8,0,10*ROW('Hygiene Data'!H92)))),OFFSET('Hygiene Data'!$H$8,0,10*ROW('Hygiene Data'!H92)),NA())))</f>
        <v>#N/A</v>
      </c>
      <c r="BQ98" s="135" t="e">
        <f ca="1">+IF(AND(ISNUMBER(OFFSET('Hygiene Data'!$H$10,0,10*ROW('Hygiene Data'!H92))),EF98="Yes"),OFFSET('Hygiene Data'!$H$10,0,10*ROW('Hygiene Data'!H92)),IF(AND(ISNUMBER(OFFSET('Hygiene Data'!$H$10,0,10*ROW('Hygiene Data'!H92))),EF98="No",ISNUMBER(OFFSET('Hygiene Data'!$H$10,0,10*ROW('Hygiene Data'!H92)))),CONCATENATE("[",ROUND(OFFSET('Hygiene Data'!$H$10,0,10*ROW('Hygiene Data'!H92)),0),"]"),IF(AND(ISNUMBER(OFFSET('Hygiene Data'!$H$10,0,10*ROW('Hygiene Data'!H92))),EF98="",ISNUMBER(OFFSET('Hygiene Data'!$H$10,0,10*ROW('Hygiene Data'!H92)))),OFFSET('Hygiene Data'!$H$10,0,10*ROW('Hygiene Data'!H92)),NA())))</f>
        <v>#N/A</v>
      </c>
      <c r="BS98" s="34" t="str">
        <f ca="1">+IF(OFFSET('Water Data'!$C$28,0,10*ROW('Water Data'!C92))="","",OFFSET('Water Data'!$C$28,0,10*ROW('Water Data'!C92)))</f>
        <v/>
      </c>
      <c r="BT98" s="34" t="str">
        <f ca="1">+IF(OFFSET('Water Data'!$C$29,0,10*ROW('Water Data'!C92))="","",OFFSET('Water Data'!$C$29,0,10*ROW('Water Data'!C92)))</f>
        <v/>
      </c>
      <c r="BU98" s="34" t="str">
        <f ca="1">+IF(OFFSET('Water Data'!$C$30,0,10*ROW('Water Data'!C92))="","",OFFSET('Water Data'!$C$30,0,10*ROW('Water Data'!C92)))</f>
        <v/>
      </c>
      <c r="BV98" s="34" t="str">
        <f ca="1">+IF(OFFSET('Water Data'!$D$28,0,10*ROW('Water Data'!D92))="","",OFFSET('Water Data'!$D$28,0,10*ROW('Water Data'!D92)))</f>
        <v/>
      </c>
      <c r="BW98" s="34" t="str">
        <f ca="1">+IF(OFFSET('Water Data'!$D$29,0,10*ROW('Water Data'!D92))="","",OFFSET('Water Data'!$D$29,0,10*ROW('Water Data'!D92)))</f>
        <v/>
      </c>
      <c r="BX98" s="34" t="str">
        <f ca="1">+IF(OFFSET('Water Data'!$D$30,0,10*ROW('Water Data'!D92))="","",OFFSET('Water Data'!$D$30,0,10*ROW('Water Data'!D92)))</f>
        <v/>
      </c>
      <c r="BY98" s="34" t="str">
        <f ca="1">+IF(OFFSET('Water Data'!$E$28,0,10*ROW('Water Data'!E92))="","",OFFSET('Water Data'!$E$28,0,10*ROW('Water Data'!E92)))</f>
        <v/>
      </c>
      <c r="BZ98" s="34" t="str">
        <f ca="1">+IF(OFFSET('Water Data'!$E$29,0,10*ROW('Water Data'!E92))="","",OFFSET('Water Data'!$E$29,0,10*ROW('Water Data'!E92)))</f>
        <v/>
      </c>
      <c r="CA98" s="34" t="str">
        <f ca="1">+IF(OFFSET('Water Data'!$E$30,0,10*ROW('Water Data'!E92))="","",OFFSET('Water Data'!$E$30,0,10*ROW('Water Data'!E92)))</f>
        <v/>
      </c>
      <c r="CB98" s="34" t="str">
        <f ca="1">+IF(OFFSET('Water Data'!$F$28,0,10*ROW('Water Data'!F92))="","",OFFSET('Water Data'!$F$28,0,10*ROW('Water Data'!F92)))</f>
        <v/>
      </c>
      <c r="CC98" s="34" t="str">
        <f ca="1">+IF(OFFSET('Water Data'!$F$29,0,10*ROW('Water Data'!F92))="","",OFFSET('Water Data'!$F$29,0,10*ROW('Water Data'!F92)))</f>
        <v/>
      </c>
      <c r="CD98" s="34" t="str">
        <f ca="1">+IF(OFFSET('Water Data'!$F$30,0,10*ROW('Water Data'!F92))="","",OFFSET('Water Data'!$F$30,0,10*ROW('Water Data'!F92)))</f>
        <v/>
      </c>
      <c r="CE98" s="34" t="str">
        <f ca="1">+IF(OFFSET('Water Data'!$G$28,0,10*ROW('Water Data'!G92))="","",OFFSET('Water Data'!$G$28,0,10*ROW('Water Data'!G92)))</f>
        <v/>
      </c>
      <c r="CF98" s="34" t="str">
        <f ca="1">+IF(OFFSET('Water Data'!$G$29,0,10*ROW('Water Data'!G92))="","",OFFSET('Water Data'!$G$29,0,10*ROW('Water Data'!G92)))</f>
        <v/>
      </c>
      <c r="CG98" s="34" t="str">
        <f ca="1">+IF(OFFSET('Water Data'!$G$30,0,10*ROW('Water Data'!G92))="","",OFFSET('Water Data'!$G$30,0,10*ROW('Water Data'!G92)))</f>
        <v/>
      </c>
      <c r="CH98" s="34" t="str">
        <f ca="1">+IF(OFFSET('Water Data'!$H$28,0,10*ROW('Water Data'!H92))="","",OFFSET('Water Data'!$H$28,0,10*ROW('Water Data'!H92)))</f>
        <v/>
      </c>
      <c r="CI98" s="34" t="str">
        <f ca="1">+IF(OFFSET('Water Data'!$H$29,0,10*ROW('Water Data'!H92))="","",OFFSET('Water Data'!$H$29,0,10*ROW('Water Data'!H92)))</f>
        <v/>
      </c>
      <c r="CJ98" s="34" t="str">
        <f ca="1">+IF(OFFSET('Water Data'!$H$30,0,10*ROW('Water Data'!H92))="","",OFFSET('Water Data'!$H$30,0,10*ROW('Water Data'!H92)))</f>
        <v/>
      </c>
      <c r="CK98" s="34" t="str">
        <f ca="1">+IF(OFFSET('Sanitation Data'!$C$29,0,10*ROW('Sanitation Data'!C92))="","",OFFSET('Sanitation Data'!$C$29,0,10*ROW('Sanitation Data'!C92)))</f>
        <v/>
      </c>
      <c r="CL98" s="34" t="str">
        <f ca="1">+IF(OFFSET('Sanitation Data'!$C$30,0,10*ROW('Sanitation Data'!C92))="","",OFFSET('Sanitation Data'!$C$30,0,10*ROW('Sanitation Data'!C92)))</f>
        <v/>
      </c>
      <c r="CM98" s="34" t="str">
        <f ca="1">+IF(OFFSET('Sanitation Data'!$C$31,0,10*ROW('Sanitation Data'!C92))="","",OFFSET('Sanitation Data'!$C$31,0,10*ROW('Sanitation Data'!C92)))</f>
        <v/>
      </c>
      <c r="CN98" s="34" t="str">
        <f ca="1">+IF(OFFSET('Sanitation Data'!$C$32,0,10*ROW('Sanitation Data'!C92))="","",OFFSET('Sanitation Data'!$C$32,0,10*ROW('Sanitation Data'!C92)))</f>
        <v/>
      </c>
      <c r="CO98" s="34" t="str">
        <f ca="1">+IF(OFFSET('Sanitation Data'!$C$33,0,10*ROW('Sanitation Data'!C92))="","",OFFSET('Sanitation Data'!$C$33,0,10*ROW('Sanitation Data'!C92)))</f>
        <v/>
      </c>
      <c r="CP98" s="34" t="str">
        <f ca="1">+IF(OFFSET('Sanitation Data'!$D$29,0,10*ROW('Sanitation Data'!D92))="","",OFFSET('Sanitation Data'!$D$29,0,10*ROW('Sanitation Data'!D92)))</f>
        <v/>
      </c>
      <c r="CQ98" s="34" t="str">
        <f ca="1">+IF(OFFSET('Sanitation Data'!$D$30,0,10*ROW('Sanitation Data'!D92))="","",OFFSET('Sanitation Data'!$D$30,0,10*ROW('Sanitation Data'!D92)))</f>
        <v/>
      </c>
      <c r="CR98" s="34" t="str">
        <f ca="1">+IF(OFFSET('Sanitation Data'!$D$31,0,10*ROW('Sanitation Data'!D92))="","",OFFSET('Sanitation Data'!$D$31,0,10*ROW('Sanitation Data'!D92)))</f>
        <v/>
      </c>
      <c r="CS98" s="34" t="str">
        <f ca="1">+IF(OFFSET('Sanitation Data'!$D$32,0,10*ROW('Sanitation Data'!D92))="","",OFFSET('Sanitation Data'!$D$32,0,10*ROW('Sanitation Data'!D92)))</f>
        <v/>
      </c>
      <c r="CT98" s="34" t="str">
        <f ca="1">+IF(OFFSET('Sanitation Data'!$D$33,0,10*ROW('Sanitation Data'!D92))="","",OFFSET('Sanitation Data'!$D$33,0,10*ROW('Sanitation Data'!D92)))</f>
        <v/>
      </c>
      <c r="CU98" s="34" t="str">
        <f ca="1">+IF(OFFSET('Sanitation Data'!$E$29,0,10*ROW('Sanitation Data'!E92))="","",OFFSET('Sanitation Data'!$E$29,0,10*ROW('Sanitation Data'!E92)))</f>
        <v/>
      </c>
      <c r="CV98" s="34" t="str">
        <f ca="1">+IF(OFFSET('Sanitation Data'!$E$30,0,10*ROW('Sanitation Data'!E92))="","",OFFSET('Sanitation Data'!$E$30,0,10*ROW('Sanitation Data'!E92)))</f>
        <v/>
      </c>
      <c r="CW98" s="34" t="str">
        <f ca="1">+IF(OFFSET('Sanitation Data'!$E$31,0,10*ROW('Sanitation Data'!E92))="","",OFFSET('Sanitation Data'!$E$31,0,10*ROW('Sanitation Data'!E92)))</f>
        <v/>
      </c>
      <c r="CX98" s="34" t="str">
        <f ca="1">+IF(OFFSET('Sanitation Data'!$E$32,0,10*ROW('Sanitation Data'!E92))="","",OFFSET('Sanitation Data'!$E$32,0,10*ROW('Sanitation Data'!E92)))</f>
        <v/>
      </c>
      <c r="CY98" s="34" t="str">
        <f ca="1">+IF(OFFSET('Sanitation Data'!$E$33,0,10*ROW('Sanitation Data'!E92))="","",OFFSET('Sanitation Data'!$E$33,0,10*ROW('Sanitation Data'!E92)))</f>
        <v/>
      </c>
      <c r="CZ98" s="34" t="str">
        <f ca="1">+IF(OFFSET('Sanitation Data'!$F$29,0,10*ROW('Sanitation Data'!F92))="","",OFFSET('Sanitation Data'!$F$29,0,10*ROW('Sanitation Data'!F92)))</f>
        <v/>
      </c>
      <c r="DA98" s="34" t="str">
        <f ca="1">+IF(OFFSET('Sanitation Data'!$F$30,0,10*ROW('Sanitation Data'!F92))="","",OFFSET('Sanitation Data'!$F$30,0,10*ROW('Sanitation Data'!F92)))</f>
        <v/>
      </c>
      <c r="DB98" s="34" t="str">
        <f ca="1">+IF(OFFSET('Sanitation Data'!$F$31,0,10*ROW('Sanitation Data'!F92))="","",OFFSET('Sanitation Data'!$F$31,0,10*ROW('Sanitation Data'!F92)))</f>
        <v/>
      </c>
      <c r="DC98" s="34" t="str">
        <f ca="1">+IF(OFFSET('Sanitation Data'!$F$32,0,10*ROW('Sanitation Data'!F92))="","",OFFSET('Sanitation Data'!$F$32,0,10*ROW('Sanitation Data'!F92)))</f>
        <v/>
      </c>
      <c r="DD98" s="34" t="str">
        <f ca="1">+IF(OFFSET('Sanitation Data'!$F$33,0,10*ROW('Sanitation Data'!F92))="","",OFFSET('Sanitation Data'!$F$33,0,10*ROW('Sanitation Data'!F92)))</f>
        <v/>
      </c>
      <c r="DE98" s="34" t="str">
        <f ca="1">+IF(OFFSET('Sanitation Data'!$G$29,0,10*ROW('Sanitation Data'!G92))="","",OFFSET('Sanitation Data'!$G$29,0,10*ROW('Sanitation Data'!G92)))</f>
        <v/>
      </c>
      <c r="DF98" s="34" t="str">
        <f ca="1">+IF(OFFSET('Sanitation Data'!$G$30,0,10*ROW('Sanitation Data'!G92))="","",OFFSET('Sanitation Data'!$G$30,0,10*ROW('Sanitation Data'!G92)))</f>
        <v/>
      </c>
      <c r="DG98" s="34" t="str">
        <f ca="1">+IF(OFFSET('Sanitation Data'!$G$31,0,10*ROW('Sanitation Data'!G92))="","",OFFSET('Sanitation Data'!$G$31,0,10*ROW('Sanitation Data'!G92)))</f>
        <v/>
      </c>
      <c r="DH98" s="34" t="str">
        <f ca="1">+IF(OFFSET('Sanitation Data'!$G$32,0,10*ROW('Sanitation Data'!G92))="","",OFFSET('Sanitation Data'!$G$32,0,10*ROW('Sanitation Data'!G92)))</f>
        <v/>
      </c>
      <c r="DI98" s="34" t="str">
        <f ca="1">+IF(OFFSET('Sanitation Data'!$G$33,0,10*ROW('Sanitation Data'!G92))="","",OFFSET('Sanitation Data'!$G$33,0,10*ROW('Sanitation Data'!G92)))</f>
        <v/>
      </c>
      <c r="DJ98" s="34" t="str">
        <f ca="1">+IF(OFFSET('Sanitation Data'!$H$29,0,10*ROW('Sanitation Data'!H92))="","",OFFSET('Sanitation Data'!$H$29,0,10*ROW('Sanitation Data'!H92)))</f>
        <v/>
      </c>
      <c r="DK98" s="34" t="str">
        <f ca="1">+IF(OFFSET('Sanitation Data'!$H$30,0,10*ROW('Sanitation Data'!H92))="","",OFFSET('Sanitation Data'!$H$30,0,10*ROW('Sanitation Data'!H92)))</f>
        <v/>
      </c>
      <c r="DL98" s="34" t="str">
        <f ca="1">+IF(OFFSET('Sanitation Data'!$H$31,0,10*ROW('Sanitation Data'!H92))="","",OFFSET('Sanitation Data'!$H$31,0,10*ROW('Sanitation Data'!H92)))</f>
        <v/>
      </c>
      <c r="DM98" s="34" t="str">
        <f ca="1">+IF(OFFSET('Sanitation Data'!$H$32,0,10*ROW('Sanitation Data'!H92))="","",OFFSET('Sanitation Data'!$H$32,0,10*ROW('Sanitation Data'!H92)))</f>
        <v/>
      </c>
      <c r="DN98" s="34" t="str">
        <f ca="1">+IF(OFFSET('Sanitation Data'!$H$33,0,10*ROW('Sanitation Data'!H92))="","",OFFSET('Sanitation Data'!$H$33,0,10*ROW('Sanitation Data'!H92)))</f>
        <v/>
      </c>
      <c r="DO98" s="34" t="str">
        <f ca="1">+IF(OFFSET('Hygiene Data'!$C$12,0,10*ROW('Hygiene Data'!C92))="","",OFFSET('Hygiene Data'!$C$12,0,10*ROW('Hygiene Data'!C92)))</f>
        <v/>
      </c>
      <c r="DP98" s="34" t="str">
        <f ca="1">+IF(OFFSET('Hygiene Data'!$C$13,0,10*ROW('Hygiene Data'!C92))="","",OFFSET('Hygiene Data'!$C$13,0,10*ROW('Hygiene Data'!C92)))</f>
        <v/>
      </c>
      <c r="DQ98" s="34" t="str">
        <f ca="1">+IF(OFFSET('Hygiene Data'!$C$14,0,10*ROW('Hygiene Data'!C92))="","",OFFSET('Hygiene Data'!$C$14,0,10*ROW('Hygiene Data'!C92)))</f>
        <v/>
      </c>
      <c r="DR98" s="34" t="str">
        <f ca="1">+IF(OFFSET('Hygiene Data'!$D$12,0,10*ROW('Hygiene Data'!D92))="","",OFFSET('Hygiene Data'!$D$12,0,10*ROW('Hygiene Data'!D92)))</f>
        <v/>
      </c>
      <c r="DS98" s="34" t="str">
        <f ca="1">+IF(OFFSET('Hygiene Data'!$D$13,0,10*ROW('Hygiene Data'!D92))="","",OFFSET('Hygiene Data'!$D$13,0,10*ROW('Hygiene Data'!D92)))</f>
        <v/>
      </c>
      <c r="DT98" s="34" t="str">
        <f ca="1">+IF(OFFSET('Hygiene Data'!$D$14,0,10*ROW('Hygiene Data'!D92))="","",OFFSET('Hygiene Data'!$D$14,0,10*ROW('Hygiene Data'!D92)))</f>
        <v/>
      </c>
      <c r="DU98" s="34" t="str">
        <f ca="1">+IF(OFFSET('Hygiene Data'!$E$12,0,10*ROW('Hygiene Data'!E92))="","",OFFSET('Hygiene Data'!$E$12,0,10*ROW('Hygiene Data'!E92)))</f>
        <v/>
      </c>
      <c r="DV98" s="34" t="str">
        <f ca="1">+IF(OFFSET('Hygiene Data'!$E$13,0,10*ROW('Hygiene Data'!E92))="","",OFFSET('Hygiene Data'!$E$13,0,10*ROW('Hygiene Data'!E92)))</f>
        <v/>
      </c>
      <c r="DW98" s="34" t="str">
        <f ca="1">+IF(OFFSET('Hygiene Data'!$E$14,0,10*ROW('Hygiene Data'!E92))="","",OFFSET('Hygiene Data'!$E$14,0,10*ROW('Hygiene Data'!E92)))</f>
        <v/>
      </c>
      <c r="DX98" s="34" t="str">
        <f ca="1">+IF(OFFSET('Hygiene Data'!$F$12,0,10*ROW('Hygiene Data'!F92))="","",OFFSET('Hygiene Data'!$F$12,0,10*ROW('Hygiene Data'!F92)))</f>
        <v/>
      </c>
      <c r="DY98" s="34" t="str">
        <f ca="1">+IF(OFFSET('Hygiene Data'!$F$13,0,10*ROW('Hygiene Data'!F92))="","",OFFSET('Hygiene Data'!$F$13,0,10*ROW('Hygiene Data'!F92)))</f>
        <v/>
      </c>
      <c r="DZ98" s="34" t="str">
        <f ca="1">+IF(OFFSET('Hygiene Data'!$F$14,0,10*ROW('Hygiene Data'!F92))="","",OFFSET('Hygiene Data'!$F$14,0,10*ROW('Hygiene Data'!F92)))</f>
        <v/>
      </c>
      <c r="EA98" s="34" t="str">
        <f ca="1">+IF(OFFSET('Hygiene Data'!$G$12,0,10*ROW('Hygiene Data'!G92))="","",OFFSET('Hygiene Data'!$G$12,0,10*ROW('Hygiene Data'!G92)))</f>
        <v/>
      </c>
      <c r="EB98" s="34" t="str">
        <f ca="1">+IF(OFFSET('Hygiene Data'!$G$13,0,10*ROW('Hygiene Data'!G92))="","",OFFSET('Hygiene Data'!$G$13,0,10*ROW('Hygiene Data'!G92)))</f>
        <v/>
      </c>
      <c r="EC98" s="34" t="str">
        <f ca="1">+IF(OFFSET('Hygiene Data'!$G$14,0,10*ROW('Hygiene Data'!G92))="","",OFFSET('Hygiene Data'!$G$14,0,10*ROW('Hygiene Data'!G92)))</f>
        <v/>
      </c>
      <c r="ED98" s="34" t="str">
        <f ca="1">+IF(OFFSET('Hygiene Data'!$H$12,0,10*ROW('Hygiene Data'!H92))="","",OFFSET('Hygiene Data'!$H$12,0,10*ROW('Hygiene Data'!H92)))</f>
        <v/>
      </c>
      <c r="EE98" s="34" t="str">
        <f ca="1">+IF(OFFSET('Hygiene Data'!$H$13,0,10*ROW('Hygiene Data'!H92))="","",OFFSET('Hygiene Data'!$H$13,0,10*ROW('Hygiene Data'!H92)))</f>
        <v/>
      </c>
      <c r="EF98" s="34" t="str">
        <f ca="1">+IF(OFFSET('Hygiene Data'!$H$14,0,10*ROW('Hygiene Data'!H92))="","",OFFSET('Hygiene Data'!$H$14,0,10*ROW('Hygiene Data'!H92)))</f>
        <v/>
      </c>
    </row>
    <row r="99" spans="1:136" x14ac:dyDescent="0.2">
      <c r="A99" s="50" t="str">
        <f ca="1">+IF(OFFSET('Water Data'!$B$1,0,10*ROW('Water Data'!B96))="","",OFFSET('Water Data'!$B$1,0,10*ROW('Water Data'!B96)))</f>
        <v/>
      </c>
      <c r="B99" s="50" t="str">
        <f ca="1">+IF(OFFSET('Water Data'!$A$3,0,10*ROW('Water Data'!A96))="","",OFFSET('Water Data'!$A$3,0,10*ROW('Water Data'!A96)))</f>
        <v/>
      </c>
      <c r="C99" s="50" t="str">
        <f ca="1">+IF(OFFSET('Water Data'!$C$3,0,10*ROW('Water Data'!C96))="","",OFFSET('Water Data'!$C$3,0,10*ROW('Water Data'!C96)))</f>
        <v/>
      </c>
      <c r="D99" s="133" t="e">
        <f ca="1">+IF(AND(ISNUMBER(OFFSET('Water Data'!$C$5,0,10*ROW('Water Data'!C93))),BS99="Yes"),100-OFFSET('Water Data'!$C$5,0,10*ROW('Water Data'!C93)),IF(AND(ISNUMBER(OFFSET('Water Data'!$C$5,0,10*ROW('Water Data'!C93))),BS99="No",ISNUMBER(OFFSET('Water Data'!$C$5,0,10*ROW('Water Data'!C93)))),CONCATENATE("[",ROUND(100-OFFSET('Water Data'!$C$5,0,10*ROW('Water Data'!C93)),0),"]"),IF(AND(ISNUMBER(OFFSET('Water Data'!$C$5,0,10*ROW('Water Data'!C93))),BS99="",ISNUMBER(OFFSET('Water Data'!$C$5,0,10*ROW('Water Data'!C93)))),100-OFFSET('Water Data'!$C$5,0,10*ROW('Water Data'!C93)),NA())))</f>
        <v>#N/A</v>
      </c>
      <c r="E99" s="133" t="e">
        <f ca="1">+IF(AND(ISNUMBER(OFFSET('Water Data'!$C$7,0,10*ROW('Water Data'!D93))),BT99="Yes"),OFFSET('Water Data'!$C$7,0,10*ROW('Water Data'!C93)),IF(AND(ISNUMBER(OFFSET('Water Data'!$C$7,0,10*ROW('Water Data'!C93))),BT99="No",ISNUMBER(OFFSET('Water Data'!$C$7,0,10*ROW('Water Data'!C93)))),CONCATENATE("[",ROUND(OFFSET('Water Data'!$C$7,0,10*ROW('Water Data'!C93)),0),"]"),IF(AND(ISNUMBER(OFFSET('Water Data'!$C$7,0,10*ROW('Water Data'!C93))),BT99="",ISNUMBER(OFFSET('Water Data'!$C$7,0,10*ROW('Water Data'!C93)))),OFFSET('Water Data'!$C$7,0,10*ROW('Water Data'!C93)),NA())))</f>
        <v>#N/A</v>
      </c>
      <c r="F99" s="133" t="e">
        <f ca="1">+IF(AND(ISNUMBER(OFFSET('Water Data'!$C$10,0,10*ROW('Water Data'!C93))),BU99="Yes"),OFFSET('Water Data'!$C$10,0,10*ROW('Water Data'!C93)),IF(AND(ISNUMBER(OFFSET('Water Data'!$C$10,0,10*ROW('Water Data'!C93))),BU99="No",ISNUMBER(OFFSET('Water Data'!$C$10,0,10*ROW('Water Data'!C93)))),CONCATENATE("[",ROUND(OFFSET('Water Data'!$C$10,0,10*ROW('Water Data'!C93)),0),"]"),IF(AND(ISNUMBER(OFFSET('Water Data'!$C$10,0,10*ROW('Water Data'!C93))),BU99="",ISNUMBER(OFFSET('Water Data'!$C$10,0,10*ROW('Water Data'!C93)))),OFFSET('Water Data'!$C$10,0,10*ROW('Water Data'!C93)),NA())))</f>
        <v>#N/A</v>
      </c>
      <c r="G99" s="133" t="e">
        <f ca="1">+IF(AND(ISNUMBER(OFFSET('Water Data'!$D$5,0,10*ROW('Water Data'!D93))),BV99="Yes"),100-OFFSET('Water Data'!$D$5,0,10*ROW('Water Data'!D93)),IF(AND(ISNUMBER(OFFSET('Water Data'!$D$5,0,10*ROW('Water Data'!D93))),BV99="No",ISNUMBER(OFFSET('Water Data'!$D$5,0,10*ROW('Water Data'!D93)))),CONCATENATE("[",ROUND(100-OFFSET('Water Data'!$D$5,0,10*ROW('Water Data'!D93)),0),"]"),IF(AND(ISNUMBER(OFFSET('Water Data'!$D$5,0,10*ROW('Water Data'!D93))),BV99="",ISNUMBER(OFFSET('Water Data'!$D$5,0,10*ROW('Water Data'!D93)))),100-OFFSET('Water Data'!$D$5,0,10*ROW('Water Data'!D93)),NA())))</f>
        <v>#N/A</v>
      </c>
      <c r="H99" s="133" t="e">
        <f ca="1">+IF(AND(ISNUMBER(OFFSET('Water Data'!$D$7,0,10*ROW('Water Data'!D93))),BW99="Yes"),OFFSET('Water Data'!$D$7,0,10*ROW('Water Data'!D93)),IF(AND(ISNUMBER(OFFSET('Water Data'!$D$7,0,10*ROW('Water Data'!D93))),BW99="No",ISNUMBER(OFFSET('Water Data'!$D$7,0,10*ROW('Water Data'!D93)))),CONCATENATE("[",ROUND(OFFSET('Water Data'!$C$7,0,10*ROW('Water Data'!D93)),0),"]"),IF(AND(ISNUMBER(OFFSET('Water Data'!$D$7,0,10*ROW('Water Data'!D93))),BW99="",ISNUMBER(OFFSET('Water Data'!$D$7,0,10*ROW('Water Data'!D93)))),OFFSET('Water Data'!$D$7,0,10*ROW('Water Data'!D93)),NA())))</f>
        <v>#N/A</v>
      </c>
      <c r="I99" s="133" t="e">
        <f ca="1">+IF(AND(ISNUMBER(OFFSET('Water Data'!$D$10,0,10*ROW('Water Data'!D93))),BX99="Yes"),OFFSET('Water Data'!$D$10,0,10*ROW('Water Data'!D93)),IF(AND(ISNUMBER(OFFSET('Water Data'!$D$10,0,10*ROW('Water Data'!D93))),BX99="No",ISNUMBER(OFFSET('Water Data'!$D$10,0,10*ROW('Water Data'!D93)))),CONCATENATE("[",ROUND(OFFSET('Water Data'!$D$10,0,10*ROW('Water Data'!D93)),0),"]"),IF(AND(ISNUMBER(OFFSET('Water Data'!$D$10,0,10*ROW('Water Data'!D93))),BX99="",ISNUMBER(OFFSET('Water Data'!$D$10,0,10*ROW('Water Data'!D93)))),OFFSET('Water Data'!$D$10,0,10*ROW('Water Data'!D93)),NA())))</f>
        <v>#N/A</v>
      </c>
      <c r="J99" s="133" t="e">
        <f ca="1">+IF(AND(ISNUMBER(OFFSET('Water Data'!$E$5,0,10*ROW('Water Data'!E93))),BY99="Yes"),100-OFFSET('Water Data'!$E$5,0,10*ROW('Water Data'!E93)),IF(AND(ISNUMBER(OFFSET('Water Data'!$E$5,0,10*ROW('Water Data'!E93))),BY99="No",ISNUMBER(OFFSET('Water Data'!$E$5,0,10*ROW('Water Data'!E93)))),CONCATENATE("[",ROUND(100-OFFSET('Water Data'!$E$5,0,10*ROW('Water Data'!E93)),0),"]"),IF(AND(ISNUMBER(OFFSET('Water Data'!$E$5,0,10*ROW('Water Data'!E93))),BY99="",ISNUMBER(OFFSET('Water Data'!$E$5,0,10*ROW('Water Data'!E93)))),100-OFFSET('Water Data'!$E$5,0,10*ROW('Water Data'!E93)),NA())))</f>
        <v>#N/A</v>
      </c>
      <c r="K99" s="133" t="e">
        <f ca="1">+IF(AND(ISNUMBER(OFFSET('Water Data'!$E$7,0,10*ROW('Water Data'!E93))),BZ99="Yes"),OFFSET('Water Data'!$E$7,0,10*ROW('Water Data'!E93)),IF(AND(ISNUMBER(OFFSET('Water Data'!$E$7,0,10*ROW('Water Data'!E93))),BZ99="No",ISNUMBER(OFFSET('Water Data'!$E$7,0,10*ROW('Water Data'!E93)))),CONCATENATE("[",ROUND(OFFSET('Water Data'!$E$7,0,10*ROW('Water Data'!E93)),0),"]"),IF(AND(ISNUMBER(OFFSET('Water Data'!$E$7,0,10*ROW('Water Data'!E93))),BZ99="",ISNUMBER(OFFSET('Water Data'!$E$7,0,10*ROW('Water Data'!E93)))),OFFSET('Water Data'!$E$7,0,10*ROW('Water Data'!E93)),NA())))</f>
        <v>#N/A</v>
      </c>
      <c r="L99" s="133" t="e">
        <f ca="1">+IF(AND(ISNUMBER(OFFSET('Water Data'!$E$10,0,10*ROW('Water Data'!E93))),CA99="Yes"),OFFSET('Water Data'!$E$10,0,10*ROW('Water Data'!E93)),IF(AND(ISNUMBER(OFFSET('Water Data'!$E$10,0,10*ROW('Water Data'!E93))),CA99="No",ISNUMBER(OFFSET('Water Data'!$E$10,0,10*ROW('Water Data'!E93)))),CONCATENATE("[",ROUND(OFFSET('Water Data'!$E$10,0,10*ROW('Water Data'!E93)),0),"]"),IF(AND(ISNUMBER(OFFSET('Water Data'!$E$10,0,10*ROW('Water Data'!E93))),CA99="",ISNUMBER(OFFSET('Water Data'!$E$10,0,10*ROW('Water Data'!E93)))),OFFSET('Water Data'!$E$10,0,10*ROW('Water Data'!E93)),NA())))</f>
        <v>#N/A</v>
      </c>
      <c r="M99" s="133" t="e">
        <f ca="1">+IF(AND(ISNUMBER(OFFSET('Water Data'!$F$5,0,10*ROW('Water Data'!F93))),CB99="Yes"),100-OFFSET('Water Data'!$F$5,0,10*ROW('Water Data'!F93)),IF(AND(ISNUMBER(OFFSET('Water Data'!$F$5,0,10*ROW('Water Data'!F93))),CB99="No",ISNUMBER(OFFSET('Water Data'!$F$5,0,10*ROW('Water Data'!F93)))),CONCATENATE("[",ROUND(100-OFFSET('Water Data'!$F$5,0,10*ROW('Water Data'!F93)),0),"]"),IF(AND(ISNUMBER(OFFSET('Water Data'!$F$5,0,10*ROW('Water Data'!F93))),CB99="",ISNUMBER(OFFSET('Water Data'!$F$5,0,10*ROW('Water Data'!F93)))),100-OFFSET('Water Data'!$F$5,0,10*ROW('Water Data'!F93)),NA())))</f>
        <v>#N/A</v>
      </c>
      <c r="N99" s="133" t="e">
        <f ca="1">+IF(AND(ISNUMBER(OFFSET('Water Data'!$F$7,0,10*ROW('Water Data'!F93))),CC99="Yes"),OFFSET('Water Data'!$F$7,0,10*ROW('Water Data'!F93)),IF(AND(ISNUMBER(OFFSET('Water Data'!$F$7,0,10*ROW('Water Data'!F93))),CC99="No",ISNUMBER(OFFSET('Water Data'!$F$7,0,10*ROW('Water Data'!F93)))),CONCATENATE("[",ROUND(OFFSET('Water Data'!$F$7,0,10*ROW('Water Data'!F93)),0),"]"),IF(AND(ISNUMBER(OFFSET('Water Data'!$F$7,0,10*ROW('Water Data'!F93))),CC99="",ISNUMBER(OFFSET('Water Data'!$F$7,0,10*ROW('Water Data'!F93)))),OFFSET('Water Data'!$F$7,0,10*ROW('Water Data'!F93)),NA())))</f>
        <v>#N/A</v>
      </c>
      <c r="O99" s="133" t="e">
        <f ca="1">+IF(AND(ISNUMBER(OFFSET('Water Data'!$F$10,0,10*ROW('Water Data'!F93))),CD99="Yes"),OFFSET('Water Data'!$F$10,0,10*ROW('Water Data'!F93)),IF(AND(ISNUMBER(OFFSET('Water Data'!$F$10,0,10*ROW('Water Data'!F93))),CD99="No",ISNUMBER(OFFSET('Water Data'!$F$10,0,10*ROW('Water Data'!F93)))),CONCATENATE("[",ROUND(OFFSET('Water Data'!$F$10,0,10*ROW('Water Data'!F93)),0),"]"),IF(AND(ISNUMBER(OFFSET('Water Data'!$F$10,0,10*ROW('Water Data'!F93))),CD99="",ISNUMBER(OFFSET('Water Data'!$F$10,0,10*ROW('Water Data'!F93)))),OFFSET('Water Data'!$F$10,0,10*ROW('Water Data'!F93)),NA())))</f>
        <v>#N/A</v>
      </c>
      <c r="P99" s="133" t="e">
        <f ca="1">+IF(AND(ISNUMBER(OFFSET('Water Data'!$G$5,0,10*ROW('Water Data'!G93))),CE99="Yes"),100-OFFSET('Water Data'!$G$5,0,10*ROW('Water Data'!G93)),IF(AND(ISNUMBER(OFFSET('Water Data'!$G$5,0,10*ROW('Water Data'!G93))),CE99="No",ISNUMBER(OFFSET('Water Data'!$G$5,0,10*ROW('Water Data'!G93)))),CONCATENATE("[",ROUND(100-OFFSET('Water Data'!$G$5,0,10*ROW('Water Data'!G93)),0),"]"),IF(AND(ISNUMBER(OFFSET('Water Data'!$G$5,0,10*ROW('Water Data'!G93))),CE99="",ISNUMBER(OFFSET('Water Data'!$G$5,0,10*ROW('Water Data'!G93)))),100-OFFSET('Water Data'!$G$5,0,10*ROW('Water Data'!G93)),NA())))</f>
        <v>#N/A</v>
      </c>
      <c r="Q99" s="133" t="e">
        <f ca="1">+IF(AND(ISNUMBER(OFFSET('Water Data'!$G$7,0,10*ROW('Water Data'!G93))),CF99="Yes"),OFFSET('Water Data'!$G$7,0,10*ROW('Water Data'!G93)),IF(AND(ISNUMBER(OFFSET('Water Data'!$G$7,0,10*ROW('Water Data'!G93))),CF99="No",ISNUMBER(OFFSET('Water Data'!$G$7,0,10*ROW('Water Data'!G93)))),CONCATENATE("[",ROUND(OFFSET('Water Data'!$G$7,0,10*ROW('Water Data'!G93)),0),"]"),IF(AND(ISNUMBER(OFFSET('Water Data'!$G$7,0,10*ROW('Water Data'!G93))),CF99="",ISNUMBER(OFFSET('Water Data'!$G$7,0,10*ROW('Water Data'!G93)))),OFFSET('Water Data'!$G$7,0,10*ROW('Water Data'!G93)),NA())))</f>
        <v>#N/A</v>
      </c>
      <c r="R99" s="133" t="e">
        <f ca="1">+IF(AND(ISNUMBER(OFFSET('Water Data'!$G$10,0,10*ROW('Water Data'!G93))),CG99="Yes"),OFFSET('Water Data'!$G$10,0,10*ROW('Water Data'!G93)),IF(AND(ISNUMBER(OFFSET('Water Data'!$G$10,0,10*ROW('Water Data'!G93))),CG99="No",ISNUMBER(OFFSET('Water Data'!$G$10,0,10*ROW('Water Data'!G93)))),CONCATENATE("[",ROUND(OFFSET('Water Data'!$G$10,0,10*ROW('Water Data'!G93)),0),"]"),IF(AND(ISNUMBER(OFFSET('Water Data'!$G$10,0,10*ROW('Water Data'!G93))),CG99="",ISNUMBER(OFFSET('Water Data'!$G$10,0,10*ROW('Water Data'!G93)))),OFFSET('Water Data'!$G$10,0,10*ROW('Water Data'!G93)),NA())))</f>
        <v>#N/A</v>
      </c>
      <c r="S99" s="133" t="e">
        <f ca="1">+IF(AND(ISNUMBER(OFFSET('Water Data'!$H$5,0,10*ROW('Water Data'!H93))),CH99="Yes"),100-OFFSET('Water Data'!$H$5,0,10*ROW('Water Data'!H93)),IF(AND(ISNUMBER(OFFSET('Water Data'!$H$5,0,10*ROW('Water Data'!H93))),CH99="No",ISNUMBER(OFFSET('Water Data'!$H$5,0,10*ROW('Water Data'!H93)))),CONCATENATE("[",ROUND(100-OFFSET('Water Data'!$H$5,0,10*ROW('Water Data'!H93)),0),"]"),IF(AND(ISNUMBER(OFFSET('Water Data'!$H$5,0,10*ROW('Water Data'!H93))),CH99="",ISNUMBER(OFFSET('Water Data'!$H$5,0,10*ROW('Water Data'!H93)))),100-OFFSET('Water Data'!$H$5,0,10*ROW('Water Data'!H93)),NA())))</f>
        <v>#N/A</v>
      </c>
      <c r="T99" s="133" t="e">
        <f ca="1">+IF(AND(ISNUMBER(OFFSET('Water Data'!$H$7,0,10*ROW('Water Data'!H93))),CI99="Yes"),OFFSET('Water Data'!$H$7,0,10*ROW('Water Data'!H93)),IF(AND(ISNUMBER(OFFSET('Water Data'!$H$7,0,10*ROW('Water Data'!H93))),CI99="No",ISNUMBER(OFFSET('Water Data'!$H$7,0,10*ROW('Water Data'!H93)))),CONCATENATE("[",ROUND(OFFSET('Water Data'!$H$7,0,10*ROW('Water Data'!H93)),0),"]"),IF(AND(ISNUMBER(OFFSET('Water Data'!$H$7,0,10*ROW('Water Data'!H93))),CI99="",ISNUMBER(OFFSET('Water Data'!$H$7,0,10*ROW('Water Data'!H93)))),OFFSET('Water Data'!$H$7,0,10*ROW('Water Data'!H93)),NA())))</f>
        <v>#N/A</v>
      </c>
      <c r="U99" s="133" t="e">
        <f ca="1">+IF(AND(ISNUMBER(OFFSET('Water Data'!$H$10,0,10*ROW('Water Data'!H93))),CJ99="Yes"),OFFSET('Water Data'!$H$10,0,10*ROW('Water Data'!H93)),IF(AND(ISNUMBER(OFFSET('Water Data'!$H$10,0,10*ROW('Water Data'!H93))),CJ99="No",ISNUMBER(OFFSET('Water Data'!$H$10,0,10*ROW('Water Data'!H93)))),CONCATENATE("[",ROUND(OFFSET('Water Data'!$H$10,0,10*ROW('Water Data'!H93)),0),"]"),IF(AND(ISNUMBER(OFFSET('Water Data'!$H$10,0,10*ROW('Water Data'!H93))),CJ99="",ISNUMBER(OFFSET('Water Data'!$H$10,0,10*ROW('Water Data'!H93)))),OFFSET('Water Data'!$H$10,0,10*ROW('Water Data'!H93)),NA())))</f>
        <v>#N/A</v>
      </c>
      <c r="V99" s="134" t="e">
        <f ca="1">+IF(AND(ISNUMBER(OFFSET('Sanitation Data'!$C$5,0,10*ROW('Sanitation Data'!C93))),CK99="Yes"),100-OFFSET('Sanitation Data'!$C$5,0,10*ROW('Sanitation Data'!C93)),IF(AND(ISNUMBER(OFFSET('Sanitation Data'!$C$5,0,10*ROW('Sanitation Data'!C93))),CK99="No",ISNUMBER(OFFSET('Sanitation Data'!$C$5,0,10*ROW('Sanitation Data'!C93)))),CONCATENATE("[",ROUND(100-OFFSET('Sanitation Data'!$C$5,0,10*ROW('Sanitation Data'!C93)),0),"]"),IF(AND(ISNUMBER(OFFSET('Sanitation Data'!$C$5,0,10*ROW('Sanitation Data'!C93))),CK99="",ISNUMBER(OFFSET('Sanitation Data'!$C$5,0,10*ROW('Sanitation Data'!C93)))),100-OFFSET('Sanitation Data'!$C$5,0,10*ROW('Sanitation Data'!C93)),NA())))</f>
        <v>#N/A</v>
      </c>
      <c r="W99" s="134" t="e">
        <f ca="1">+IF(AND(ISNUMBER(OFFSET('Sanitation Data'!$C$7,0,10*ROW('Sanitation Data'!C93))),CL99="Yes"),OFFSET('Sanitation Data'!$C$7,0,10*ROW('Sanitation Data'!C93)),IF(AND(ISNUMBER(OFFSET('Sanitation Data'!$C$7,0,10*ROW('Sanitation Data'!C93))),CL99="No",ISNUMBER(OFFSET('Sanitation Data'!$C$7,0,10*ROW('Sanitation Data'!C93)))),CONCATENATE("[",ROUND(OFFSET('Sanitation Data'!$C$7,0,10*ROW('Sanitation Data'!C93)),0),"]"),IF(AND(ISNUMBER(OFFSET('Sanitation Data'!$C$7,0,10*ROW('Sanitation Data'!C93))),CL99="",ISNUMBER(OFFSET('Sanitation Data'!$C$7,0,10*ROW('Sanitation Data'!C93)))),OFFSET('Sanitation Data'!$C$7,0,10*ROW('Sanitation Data'!C93)),NA())))</f>
        <v>#N/A</v>
      </c>
      <c r="X99" s="134" t="e">
        <f ca="1">+IF(AND(ISNUMBER(OFFSET('Sanitation Data'!$C$11,0,10*ROW('Sanitation Data'!C93))),CM99="Yes"),OFFSET('Sanitation Data'!$C$11,0,10*ROW('Sanitation Data'!C93)),IF(AND(ISNUMBER(OFFSET('Sanitation Data'!$C$11,0,10*ROW('Sanitation Data'!C93))),CM99="No",ISNUMBER(OFFSET('Sanitation Data'!$C$11,0,10*ROW('Sanitation Data'!C93)))),CONCATENATE("[",ROUND(OFFSET('Sanitation Data'!$C$11,0,10*ROW('Sanitation Data'!C93)),0),"]"),IF(AND(ISNUMBER(OFFSET('Sanitation Data'!$C$11,0,10*ROW('Sanitation Data'!C93))),CM99="",ISNUMBER(OFFSET('Sanitation Data'!$C$11,0,10*ROW('Sanitation Data'!C93)))),OFFSET('Sanitation Data'!$C$11,0,10*ROW('Sanitation Data'!C93)),NA())))</f>
        <v>#N/A</v>
      </c>
      <c r="Y99" s="134" t="e">
        <f ca="1">+IF(AND(ISNUMBER(OFFSET('Sanitation Data'!$C$12,0,10*ROW('Sanitation Data'!C93))),CN99="Yes"),OFFSET('Sanitation Data'!$C$12,0,10*ROW('Sanitation Data'!C93)),IF(AND(ISNUMBER(OFFSET('Sanitation Data'!$C$12,0,10*ROW('Sanitation Data'!C93))),CN99="No",ISNUMBER(OFFSET('Sanitation Data'!$C$12,0,10*ROW('Sanitation Data'!C93)))),CONCATENATE("[",ROUND(OFFSET('Sanitation Data'!$C$12,0,10*ROW('Sanitation Data'!C93)),0),"]"),IF(AND(ISNUMBER(OFFSET('Sanitation Data'!$C$12,0,10*ROW('Sanitation Data'!C93))),CN99="",ISNUMBER(OFFSET('Sanitation Data'!$C$12,0,10*ROW('Sanitation Data'!C93)))),OFFSET('Sanitation Data'!$C$12,0,10*ROW('Sanitation Data'!C93)),NA())))</f>
        <v>#N/A</v>
      </c>
      <c r="Z99" s="134" t="e">
        <f ca="1">+IF(AND(ISNUMBER(OFFSET('Sanitation Data'!$C$13,0,10*ROW('Sanitation Data'!C93))),CO99="Yes"),OFFSET('Sanitation Data'!$C$13,0,10*ROW('Sanitation Data'!C93)),IF(AND(ISNUMBER(OFFSET('Sanitation Data'!$C$13,0,10*ROW('Sanitation Data'!C93))),CO99="No",ISNUMBER(OFFSET('Sanitation Data'!$C$13,0,10*ROW('Sanitation Data'!C93)))),CONCATENATE("[",ROUND(OFFSET('Sanitation Data'!$C$13,0,10*ROW('Sanitation Data'!C93)),0),"]"),IF(AND(ISNUMBER(OFFSET('Sanitation Data'!$C$13,0,10*ROW('Sanitation Data'!C93))),CO99="",ISNUMBER(OFFSET('Sanitation Data'!$C$13,0,10*ROW('Sanitation Data'!C93)))),OFFSET('Sanitation Data'!$C$13,0,10*ROW('Sanitation Data'!C93)),NA())))</f>
        <v>#N/A</v>
      </c>
      <c r="AA99" s="134" t="e">
        <f ca="1">+IF(AND(ISNUMBER(OFFSET('Sanitation Data'!$D$5,0,10*ROW('Sanitation Data'!D93))),CP99="Yes"),100-OFFSET('Sanitation Data'!$D$5,0,10*ROW('Sanitation Data'!D93)),IF(AND(ISNUMBER(OFFSET('Sanitation Data'!$D$5,0,10*ROW('Sanitation Data'!D93))),CP99="No",ISNUMBER(OFFSET('Sanitation Data'!$D$5,0,10*ROW('Sanitation Data'!D93)))),CONCATENATE("[",ROUND(100-OFFSET('Sanitation Data'!$D$5,0,10*ROW('Sanitation Data'!D93)),0),"]"),IF(AND(ISNUMBER(OFFSET('Sanitation Data'!$D$5,0,10*ROW('Sanitation Data'!D93))),CP99="",ISNUMBER(OFFSET('Sanitation Data'!$D$5,0,10*ROW('Sanitation Data'!D93)))),100-OFFSET('Sanitation Data'!$D$5,0,10*ROW('Sanitation Data'!D93)),NA())))</f>
        <v>#N/A</v>
      </c>
      <c r="AB99" s="134" t="e">
        <f ca="1">+IF(AND(ISNUMBER(OFFSET('Sanitation Data'!$D$7,0,10*ROW('Sanitation Data'!D93))),CQ99="Yes"),OFFSET('Sanitation Data'!$D$7,0,10*ROW('Sanitation Data'!G93)),IF(AND(ISNUMBER(OFFSET('Sanitation Data'!$D$7,0,10*ROW('Sanitation Data'!D93))),CQ99="No",ISNUMBER(OFFSET('Sanitation Data'!$D$7,0,10*ROW('Sanitation Data'!D93)))),CONCATENATE("[",ROUND(OFFSET('Sanitation Data'!$D$7,0,10*ROW('Sanitation Data'!D93)),0),"]"),IF(AND(ISNUMBER(OFFSET('Sanitation Data'!$D$7,0,10*ROW('Sanitation Data'!D93))),CQ99="",ISNUMBER(OFFSET('Sanitation Data'!$D$7,0,10*ROW('Sanitation Data'!D93)))),OFFSET('Sanitation Data'!$D$7,0,10*ROW('Sanitation Data'!D93)),NA())))</f>
        <v>#N/A</v>
      </c>
      <c r="AC99" s="134" t="e">
        <f ca="1">+IF(AND(ISNUMBER(OFFSET('Sanitation Data'!$D$11,0,10*ROW('Sanitation Data'!D93))),CR99="Yes"),OFFSET('Sanitation Data'!$D$11,0,10*ROW('Sanitation Data'!D93)),IF(AND(ISNUMBER(OFFSET('Sanitation Data'!$D$11,0,10*ROW('Sanitation Data'!D93))),CR99="No",ISNUMBER(OFFSET('Sanitation Data'!$D$11,0,10*ROW('Sanitation Data'!D93)))),CONCATENATE("[",ROUND(OFFSET('Sanitation Data'!$D$11,0,10*ROW('Sanitation Data'!D93)),0),"]"),IF(AND(ISNUMBER(OFFSET('Sanitation Data'!$D$11,0,10*ROW('Sanitation Data'!D93))),CR99="",ISNUMBER(OFFSET('Sanitation Data'!$D$11,0,10*ROW('Sanitation Data'!D93)))),OFFSET('Sanitation Data'!$D$11,0,10*ROW('Sanitation Data'!D93)),NA())))</f>
        <v>#N/A</v>
      </c>
      <c r="AD99" s="134" t="e">
        <f ca="1">+IF(AND(ISNUMBER(OFFSET('Sanitation Data'!$D$12,0,10*ROW('Sanitation Data'!D93))),CS99="Yes"),OFFSET('Sanitation Data'!$D$12,0,10*ROW('Sanitation Data'!D93)),IF(AND(ISNUMBER(OFFSET('Sanitation Data'!$D$12,0,10*ROW('Sanitation Data'!D93))),CS99="No",ISNUMBER(OFFSET('Sanitation Data'!$D$12,0,10*ROW('Sanitation Data'!D93)))),CONCATENATE("[",ROUND(OFFSET('Sanitation Data'!$D$12,0,10*ROW('Sanitation Data'!D93)),0),"]"),IF(AND(ISNUMBER(OFFSET('Sanitation Data'!$D$12,0,10*ROW('Sanitation Data'!D93))),CS99="",ISNUMBER(OFFSET('Sanitation Data'!$D$12,0,10*ROW('Sanitation Data'!D93)))),OFFSET('Sanitation Data'!$D$12,0,10*ROW('Sanitation Data'!D93)),NA())))</f>
        <v>#N/A</v>
      </c>
      <c r="AE99" s="134" t="e">
        <f ca="1">+IF(AND(ISNUMBER(OFFSET('Sanitation Data'!$D$13,0,10*ROW('Sanitation Data'!D93))),CT99="Yes"),OFFSET('Sanitation Data'!$D$13,0,10*ROW('Sanitation Data'!D93)),IF(AND(ISNUMBER(OFFSET('Sanitation Data'!$D$13,0,10*ROW('Sanitation Data'!D93))),CT99="No",ISNUMBER(OFFSET('Sanitation Data'!$D$13,0,10*ROW('Sanitation Data'!D93)))),CONCATENATE("[",ROUND(OFFSET('Sanitation Data'!$D$13,0,10*ROW('Sanitation Data'!D93)),0),"]"),IF(AND(ISNUMBER(OFFSET('Sanitation Data'!$D$13,0,10*ROW('Sanitation Data'!D93))),CT99="",ISNUMBER(OFFSET('Sanitation Data'!$D$13,0,10*ROW('Sanitation Data'!D93)))),OFFSET('Sanitation Data'!$D$13,0,10*ROW('Sanitation Data'!D93)),NA())))</f>
        <v>#N/A</v>
      </c>
      <c r="AF99" s="134" t="e">
        <f ca="1">+IF(AND(ISNUMBER(OFFSET('Sanitation Data'!$E$5,0,10*ROW('Sanitation Data'!E93))),CU99="Yes"),100-OFFSET('Sanitation Data'!$E$5,0,10*ROW('Sanitation Data'!E93)),IF(AND(ISNUMBER(OFFSET('Sanitation Data'!$E$5,0,10*ROW('Sanitation Data'!E93))),CU99="No",ISNUMBER(OFFSET('Sanitation Data'!$E$5,0,10*ROW('Sanitation Data'!E93)))),CONCATENATE("[",ROUND(100-OFFSET('Sanitation Data'!$E$5,0,10*ROW('Sanitation Data'!E93)),0),"]"),IF(AND(ISNUMBER(OFFSET('Sanitation Data'!$E$5,0,10*ROW('Sanitation Data'!E93))),CU99="",ISNUMBER(OFFSET('Sanitation Data'!$E$5,0,10*ROW('Sanitation Data'!E93)))),100-OFFSET('Sanitation Data'!$E$5,0,10*ROW('Sanitation Data'!E93)),NA())))</f>
        <v>#N/A</v>
      </c>
      <c r="AG99" s="134" t="e">
        <f ca="1">+IF(AND(ISNUMBER(OFFSET('Sanitation Data'!$E$7,0,10*ROW('Sanitation Data'!E93))),CV99="Yes"),OFFSET('Sanitation Data'!$E$7,0,10*ROW('Sanitation Data'!E93)),IF(AND(ISNUMBER(OFFSET('Sanitation Data'!$E$7,0,10*ROW('Sanitation Data'!E93))),CV99="No",ISNUMBER(OFFSET('Sanitation Data'!$E$7,0,10*ROW('Sanitation Data'!E93)))),CONCATENATE("[",ROUND(OFFSET('Sanitation Data'!$E$7,0,10*ROW('Sanitation Data'!E93)),0),"]"),IF(AND(ISNUMBER(OFFSET('Sanitation Data'!$E$7,0,10*ROW('Sanitation Data'!E93))),CV99="",ISNUMBER(OFFSET('Sanitation Data'!$E$7,0,10*ROW('Sanitation Data'!E93)))),OFFSET('Sanitation Data'!$E$7,0,10*ROW('Sanitation Data'!E93)),NA())))</f>
        <v>#N/A</v>
      </c>
      <c r="AH99" s="134" t="e">
        <f ca="1">+IF(AND(ISNUMBER(OFFSET('Sanitation Data'!$E$11,0,10*ROW('Sanitation Data'!E93))),CW99="Yes"),OFFSET('Sanitation Data'!$E$11,0,10*ROW('Sanitation Data'!E93)),IF(AND(ISNUMBER(OFFSET('Sanitation Data'!$E$11,0,10*ROW('Sanitation Data'!E93))),CW99="No",ISNUMBER(OFFSET('Sanitation Data'!$E$11,0,10*ROW('Sanitation Data'!E93)))),CONCATENATE("[",ROUND(OFFSET('Sanitation Data'!$E$11,0,10*ROW('Sanitation Data'!E93)),0),"]"),IF(AND(ISNUMBER(OFFSET('Sanitation Data'!$E$11,0,10*ROW('Sanitation Data'!E93))),CW99="",ISNUMBER(OFFSET('Sanitation Data'!$E$11,0,10*ROW('Sanitation Data'!E93)))),OFFSET('Sanitation Data'!$E$11,0,10*ROW('Sanitation Data'!E93)),NA())))</f>
        <v>#N/A</v>
      </c>
      <c r="AI99" s="134" t="e">
        <f ca="1">+IF(AND(ISNUMBER(OFFSET('Sanitation Data'!$E$12,0,10*ROW('Sanitation Data'!E93))),CX99="Yes"),OFFSET('Sanitation Data'!$E$12,0,10*ROW('Sanitation Data'!E93)),IF(AND(ISNUMBER(OFFSET('Sanitation Data'!$E$12,0,10*ROW('Sanitation Data'!E93))),CX99="No",ISNUMBER(OFFSET('Sanitation Data'!$E$12,0,10*ROW('Sanitation Data'!E93)))),CONCATENATE("[",ROUND(OFFSET('Sanitation Data'!$E$12,0,10*ROW('Sanitation Data'!E93)),0),"]"),IF(AND(ISNUMBER(OFFSET('Sanitation Data'!$E$12,0,10*ROW('Sanitation Data'!E93))),CX99="",ISNUMBER(OFFSET('Sanitation Data'!$E$12,0,10*ROW('Sanitation Data'!E93)))),OFFSET('Sanitation Data'!$E$12,0,10*ROW('Sanitation Data'!E93)),NA())))</f>
        <v>#N/A</v>
      </c>
      <c r="AJ99" s="134" t="e">
        <f ca="1">+IF(AND(ISNUMBER(OFFSET('Sanitation Data'!$E$13,0,10*ROW('Sanitation Data'!E93))),CY99="Yes"),OFFSET('Sanitation Data'!$E$13,0,10*ROW('Sanitation Data'!E93)),IF(AND(ISNUMBER(OFFSET('Sanitation Data'!$E$13,0,10*ROW('Sanitation Data'!E93))),CY99="No",ISNUMBER(OFFSET('Sanitation Data'!$E$13,0,10*ROW('Sanitation Data'!E93)))),CONCATENATE("[",ROUND(OFFSET('Sanitation Data'!$E$13,0,10*ROW('Sanitation Data'!E93)),0),"]"),IF(AND(ISNUMBER(OFFSET('Sanitation Data'!$E$13,0,10*ROW('Sanitation Data'!E93))),CY99="",ISNUMBER(OFFSET('Sanitation Data'!$E$13,0,10*ROW('Sanitation Data'!E93)))),OFFSET('Sanitation Data'!$E$13,0,10*ROW('Sanitation Data'!E93)),NA())))</f>
        <v>#N/A</v>
      </c>
      <c r="AK99" s="134" t="e">
        <f ca="1">+IF(AND(ISNUMBER(OFFSET('Sanitation Data'!$F$5,0,10*ROW('Sanitation Data'!F93))),CZ99="Yes"),100-OFFSET('Sanitation Data'!$F$5,0,10*ROW('Sanitation Data'!F93)),IF(AND(ISNUMBER(OFFSET('Sanitation Data'!$F$5,0,10*ROW('Sanitation Data'!F93))),CZ99="No",ISNUMBER(OFFSET('Sanitation Data'!$F$5,0,10*ROW('Sanitation Data'!F93)))),CONCATENATE("[",ROUND(100-OFFSET('Sanitation Data'!$F$5,0,10*ROW('Sanitation Data'!F93)),0),"]"),IF(AND(ISNUMBER(OFFSET('Sanitation Data'!$F$5,0,10*ROW('Sanitation Data'!F93))),CZ99="",ISNUMBER(OFFSET('Sanitation Data'!$F$5,0,10*ROW('Sanitation Data'!F93)))),100-OFFSET('Sanitation Data'!$F$5,0,10*ROW('Sanitation Data'!F93)),NA())))</f>
        <v>#N/A</v>
      </c>
      <c r="AL99" s="134" t="e">
        <f ca="1">+IF(AND(ISNUMBER(OFFSET('Sanitation Data'!$F$7,0,10*ROW('Sanitation Data'!F93))),DA99="Yes"),OFFSET('Sanitation Data'!$F$7,0,10*ROW('Sanitation Data'!F93)),IF(AND(ISNUMBER(OFFSET('Sanitation Data'!$F$7,0,10*ROW('Sanitation Data'!F93))),DA99="No",ISNUMBER(OFFSET('Sanitation Data'!$F$7,0,10*ROW('Sanitation Data'!F93)))),CONCATENATE("[",ROUND(OFFSET('Sanitation Data'!$F$7,0,10*ROW('Sanitation Data'!F93)),0),"]"),IF(AND(ISNUMBER(OFFSET('Sanitation Data'!$F$7,0,10*ROW('Sanitation Data'!F93))),DA99="",ISNUMBER(OFFSET('Sanitation Data'!$F$7,0,10*ROW('Sanitation Data'!F93)))),OFFSET('Sanitation Data'!$F$7,0,10*ROW('Sanitation Data'!F93)),NA())))</f>
        <v>#N/A</v>
      </c>
      <c r="AM99" s="134" t="e">
        <f ca="1">+IF(AND(ISNUMBER(OFFSET('Sanitation Data'!$F$11,0,10*ROW('Sanitation Data'!F93))),DB99="Yes"),OFFSET('Sanitation Data'!$F$11,0,10*ROW('Sanitation Data'!F93)),IF(AND(ISNUMBER(OFFSET('Sanitation Data'!$F$11,0,10*ROW('Sanitation Data'!F93))),DB99="No",ISNUMBER(OFFSET('Sanitation Data'!$F$11,0,10*ROW('Sanitation Data'!F93)))),CONCATENATE("[",ROUND(OFFSET('Sanitation Data'!$F$11,0,10*ROW('Sanitation Data'!F93)),0),"]"),IF(AND(ISNUMBER(OFFSET('Sanitation Data'!$F$11,0,10*ROW('Sanitation Data'!F93))),DB99="",ISNUMBER(OFFSET('Sanitation Data'!$F$11,0,10*ROW('Sanitation Data'!F93)))),OFFSET('Sanitation Data'!$F$11,0,10*ROW('Sanitation Data'!F93)),NA())))</f>
        <v>#N/A</v>
      </c>
      <c r="AN99" s="134" t="e">
        <f ca="1">+IF(AND(ISNUMBER(OFFSET('Sanitation Data'!$F$12,0,10*ROW('Sanitation Data'!F93))),DC99="Yes"),OFFSET('Sanitation Data'!$F$12,0,10*ROW('Sanitation Data'!F93)),IF(AND(ISNUMBER(OFFSET('Sanitation Data'!$F$12,0,10*ROW('Sanitation Data'!F93))),DC99="No",ISNUMBER(OFFSET('Sanitation Data'!$F$12,0,10*ROW('Sanitation Data'!F93)))),CONCATENATE("[",ROUND(OFFSET('Sanitation Data'!$F$12,0,10*ROW('Sanitation Data'!F93)),0),"]"),IF(AND(ISNUMBER(OFFSET('Sanitation Data'!$F$12,0,10*ROW('Sanitation Data'!F93))),DC99="",ISNUMBER(OFFSET('Sanitation Data'!$F$12,0,10*ROW('Sanitation Data'!F93)))),OFFSET('Sanitation Data'!$F$12,0,10*ROW('Sanitation Data'!F93)),NA())))</f>
        <v>#N/A</v>
      </c>
      <c r="AO99" s="134" t="e">
        <f ca="1">+IF(AND(ISNUMBER(OFFSET('Sanitation Data'!$F$13,0,10*ROW('Sanitation Data'!F93))),DD99="Yes"),OFFSET('Sanitation Data'!$F$13,0,10*ROW('Sanitation Data'!F93)),IF(AND(ISNUMBER(OFFSET('Sanitation Data'!$F$13,0,10*ROW('Sanitation Data'!F93))),DD99="No",ISNUMBER(OFFSET('Sanitation Data'!$F$13,0,10*ROW('Sanitation Data'!F93)))),CONCATENATE("[",ROUND(OFFSET('Sanitation Data'!$F$13,0,10*ROW('Sanitation Data'!F93)),0),"]"),IF(AND(ISNUMBER(OFFSET('Sanitation Data'!$F$13,0,10*ROW('Sanitation Data'!F93))),DD99="",ISNUMBER(OFFSET('Sanitation Data'!$F$13,0,10*ROW('Sanitation Data'!F93)))),OFFSET('Sanitation Data'!$F$13,0,10*ROW('Sanitation Data'!F93)),NA())))</f>
        <v>#N/A</v>
      </c>
      <c r="AP99" s="134" t="e">
        <f ca="1">+IF(AND(ISNUMBER(OFFSET('Sanitation Data'!$G$5,0,10*ROW('Sanitation Data'!G93))),DE99="Yes"),100-OFFSET('Sanitation Data'!$G$5,0,10*ROW('Sanitation Data'!G93)),IF(AND(ISNUMBER(OFFSET('Sanitation Data'!$G$5,0,10*ROW('Sanitation Data'!G93))),DE99="No",ISNUMBER(OFFSET('Sanitation Data'!$G$5,0,10*ROW('Sanitation Data'!G93)))),CONCATENATE("[",ROUND(100-OFFSET('Sanitation Data'!$G$5,0,10*ROW('Sanitation Data'!G93)),0),"]"),IF(AND(ISNUMBER(OFFSET('Sanitation Data'!$G$5,0,10*ROW('Sanitation Data'!G93))),DE99="",ISNUMBER(OFFSET('Sanitation Data'!$G$5,0,10*ROW('Sanitation Data'!G93)))),100-OFFSET('Sanitation Data'!$G$5,0,10*ROW('Sanitation Data'!G93)),NA())))</f>
        <v>#N/A</v>
      </c>
      <c r="AQ99" s="134" t="e">
        <f ca="1">+IF(AND(ISNUMBER(OFFSET('Sanitation Data'!$G$7,0,10*ROW('Sanitation Data'!G93))),DF99="Yes"),OFFSET('Sanitation Data'!$G$7,0,10*ROW('Sanitation Data'!G93)),IF(AND(ISNUMBER(OFFSET('Sanitation Data'!$G$7,0,10*ROW('Sanitation Data'!G93))),DF99="No",ISNUMBER(OFFSET('Sanitation Data'!$G$7,0,10*ROW('Sanitation Data'!G93)))),CONCATENATE("[",ROUND(OFFSET('Sanitation Data'!$G$7,0,10*ROW('Sanitation Data'!G93)),0),"]"),IF(AND(ISNUMBER(OFFSET('Sanitation Data'!$G$7,0,10*ROW('Sanitation Data'!G93))),DF99="",ISNUMBER(OFFSET('Sanitation Data'!$G$7,0,10*ROW('Sanitation Data'!G93)))),OFFSET('Sanitation Data'!$G$7,0,10*ROW('Sanitation Data'!G93)),NA())))</f>
        <v>#N/A</v>
      </c>
      <c r="AR99" s="134" t="e">
        <f ca="1">+IF(AND(ISNUMBER(OFFSET('Sanitation Data'!$G$11,0,10*ROW('Sanitation Data'!G93))),DG99="Yes"),OFFSET('Sanitation Data'!$G$11,0,10*ROW('Sanitation Data'!G93)),IF(AND(ISNUMBER(OFFSET('Sanitation Data'!$G$11,0,10*ROW('Sanitation Data'!G93))),DG99="No",ISNUMBER(OFFSET('Sanitation Data'!$G$11,0,10*ROW('Sanitation Data'!G93)))),CONCATENATE("[",ROUND(OFFSET('Sanitation Data'!$G$11,0,10*ROW('Sanitation Data'!G93)),0),"]"),IF(AND(ISNUMBER(OFFSET('Sanitation Data'!$G$11,0,10*ROW('Sanitation Data'!G93))),DG99="",ISNUMBER(OFFSET('Sanitation Data'!$G$11,0,10*ROW('Sanitation Data'!G93)))),OFFSET('Sanitation Data'!$G$11,0,10*ROW('Sanitation Data'!G93)),NA())))</f>
        <v>#N/A</v>
      </c>
      <c r="AS99" s="134" t="e">
        <f ca="1">+IF(AND(ISNUMBER(OFFSET('Sanitation Data'!$G$12,0,10*ROW('Sanitation Data'!G93))),DH99="Yes"),OFFSET('Sanitation Data'!$G$12,0,10*ROW('Sanitation Data'!G93)),IF(AND(ISNUMBER(OFFSET('Sanitation Data'!$G$12,0,10*ROW('Sanitation Data'!G93))),DH99="No",ISNUMBER(OFFSET('Sanitation Data'!$G$12,0,10*ROW('Sanitation Data'!G93)))),CONCATENATE("[",ROUND(OFFSET('Sanitation Data'!$G$12,0,10*ROW('Sanitation Data'!G93)),0),"]"),IF(AND(ISNUMBER(OFFSET('Sanitation Data'!$G$12,0,10*ROW('Sanitation Data'!G93))),DH99="",ISNUMBER(OFFSET('Sanitation Data'!$G$12,0,10*ROW('Sanitation Data'!G93)))),OFFSET('Sanitation Data'!$G$12,0,10*ROW('Sanitation Data'!G93)),NA())))</f>
        <v>#N/A</v>
      </c>
      <c r="AT99" s="134" t="e">
        <f ca="1">+IF(AND(ISNUMBER(OFFSET('Sanitation Data'!$G$13,0,10*ROW('Sanitation Data'!G93))),DI99="Yes"),OFFSET('Sanitation Data'!$G$13,0,10*ROW('Sanitation Data'!G93)),IF(AND(ISNUMBER(OFFSET('Sanitation Data'!$G$13,0,10*ROW('Sanitation Data'!G93))),DI99="No",ISNUMBER(OFFSET('Sanitation Data'!$G$13,0,10*ROW('Sanitation Data'!G93)))),CONCATENATE("[",ROUND(OFFSET('Sanitation Data'!$G$13,0,10*ROW('Sanitation Data'!G93)),0),"]"),IF(AND(ISNUMBER(OFFSET('Sanitation Data'!$G$13,0,10*ROW('Sanitation Data'!G93))),DI99="",ISNUMBER(OFFSET('Sanitation Data'!$G$13,0,10*ROW('Sanitation Data'!G93)))),OFFSET('Sanitation Data'!$G$13,0,10*ROW('Sanitation Data'!G93)),NA())))</f>
        <v>#N/A</v>
      </c>
      <c r="AU99" s="134" t="e">
        <f ca="1">+IF(AND(ISNUMBER(OFFSET('Sanitation Data'!$H$5,0,10*ROW('Sanitation Data'!H93))),DJ99="Yes"),100-OFFSET('Sanitation Data'!$H$5,0,10*ROW('Sanitation Data'!H93)),IF(AND(ISNUMBER(OFFSET('Sanitation Data'!$H$5,0,10*ROW('Sanitation Data'!H93))),DJ99="No",ISNUMBER(OFFSET('Sanitation Data'!$H$5,0,10*ROW('Sanitation Data'!H93)))),CONCATENATE("[",ROUND(100-OFFSET('Sanitation Data'!$H$5,0,10*ROW('Sanitation Data'!H93)),0),"]"),IF(AND(ISNUMBER(OFFSET('Sanitation Data'!$H$5,0,10*ROW('Sanitation Data'!H93))),DJ99="",ISNUMBER(OFFSET('Sanitation Data'!$H$5,0,10*ROW('Sanitation Data'!H93)))),100-OFFSET('Sanitation Data'!$H$5,0,10*ROW('Sanitation Data'!H93)),NA())))</f>
        <v>#N/A</v>
      </c>
      <c r="AV99" s="134" t="e">
        <f ca="1">+IF(AND(ISNUMBER(OFFSET('Sanitation Data'!$H$7,0,10*ROW('Sanitation Data'!H93))),DK99="Yes"),OFFSET('Sanitation Data'!$H$7,0,10*ROW('Sanitation Data'!H93)),IF(AND(ISNUMBER(OFFSET('Sanitation Data'!$H$7,0,10*ROW('Sanitation Data'!H93))),DK99="No",ISNUMBER(OFFSET('Sanitation Data'!$H$7,0,10*ROW('Sanitation Data'!H93)))),CONCATENATE("[",ROUND(OFFSET('Sanitation Data'!$H$7,0,10*ROW('Sanitation Data'!H93)),0),"]"),IF(AND(ISNUMBER(OFFSET('Sanitation Data'!$H$7,0,10*ROW('Sanitation Data'!H93))),DK99="",ISNUMBER(OFFSET('Sanitation Data'!$H$7,0,10*ROW('Sanitation Data'!H93)))),OFFSET('Sanitation Data'!$H$7,0,10*ROW('Sanitation Data'!H93)),NA())))</f>
        <v>#N/A</v>
      </c>
      <c r="AW99" s="134" t="e">
        <f ca="1">+IF(AND(ISNUMBER(OFFSET('Sanitation Data'!$H$11,0,10*ROW('Sanitation Data'!H93))),DL99="Yes"),OFFSET('Sanitation Data'!$H$11,0,10*ROW('Sanitation Data'!H93)),IF(AND(ISNUMBER(OFFSET('Sanitation Data'!$H$11,0,10*ROW('Sanitation Data'!H93))),DL99="No",ISNUMBER(OFFSET('Sanitation Data'!$H$11,0,10*ROW('Sanitation Data'!H93)))),CONCATENATE("[",ROUND(OFFSET('Sanitation Data'!$H$11,0,10*ROW('Sanitation Data'!H93)),0),"]"),IF(AND(ISNUMBER(OFFSET('Sanitation Data'!$H$11,0,10*ROW('Sanitation Data'!H93))),DL99="",ISNUMBER(OFFSET('Sanitation Data'!$H$11,0,10*ROW('Sanitation Data'!H93)))),OFFSET('Sanitation Data'!$H$11,0,10*ROW('Sanitation Data'!H93)),NA())))</f>
        <v>#N/A</v>
      </c>
      <c r="AX99" s="134" t="e">
        <f ca="1">+IF(AND(ISNUMBER(OFFSET('Sanitation Data'!$H$12,0,10*ROW('Sanitation Data'!H93))),DM99="Yes"),OFFSET('Sanitation Data'!$H$12,0,10*ROW('Sanitation Data'!H93)),IF(AND(ISNUMBER(OFFSET('Sanitation Data'!$H$12,0,10*ROW('Sanitation Data'!H93))),DM99="No",ISNUMBER(OFFSET('Sanitation Data'!$H$12,0,10*ROW('Sanitation Data'!H93)))),CONCATENATE("[",ROUND(OFFSET('Sanitation Data'!$H$12,0,10*ROW('Sanitation Data'!H93)),0),"]"),IF(AND(ISNUMBER(OFFSET('Sanitation Data'!$H$12,0,10*ROW('Sanitation Data'!H93))),DM99="",ISNUMBER(OFFSET('Sanitation Data'!$H$12,0,10*ROW('Sanitation Data'!H93)))),OFFSET('Sanitation Data'!$H$12,0,10*ROW('Sanitation Data'!H93)),NA())))</f>
        <v>#N/A</v>
      </c>
      <c r="AY99" s="134" t="e">
        <f ca="1">+IF(AND(ISNUMBER(OFFSET('Sanitation Data'!$H$13,0,10*ROW('Sanitation Data'!H93))),DN99="Yes"),OFFSET('Sanitation Data'!$H$13,0,10*ROW('Sanitation Data'!H93)),IF(AND(ISNUMBER(OFFSET('Sanitation Data'!$H$13,0,10*ROW('Sanitation Data'!H93))),DN99="No",ISNUMBER(OFFSET('Sanitation Data'!$H$13,0,10*ROW('Sanitation Data'!H93)))),CONCATENATE("[",ROUND(OFFSET('Sanitation Data'!$H$13,0,10*ROW('Sanitation Data'!H93)),0),"]"),IF(AND(ISNUMBER(OFFSET('Sanitation Data'!$H$13,0,10*ROW('Sanitation Data'!H93))),DN99="",ISNUMBER(OFFSET('Sanitation Data'!$H$13,0,10*ROW('Sanitation Data'!H93)))),OFFSET('Sanitation Data'!$H$13,0,10*ROW('Sanitation Data'!H93)),NA())))</f>
        <v>#N/A</v>
      </c>
      <c r="AZ99" s="135" t="e">
        <f ca="1">+IF(AND(ISNUMBER(OFFSET('Hygiene Data'!$C$6,0,10*ROW('Hygiene Data'!C93))),DO99="Yes"),OFFSET('Hygiene Data'!$C$6,0,10*ROW('Hygiene Data'!C93)),IF(AND(ISNUMBER(OFFSET('Hygiene Data'!$C$6,0,10*ROW('Hygiene Data'!C93))),DO99="No",ISNUMBER(OFFSET('Hygiene Data'!$C$6,0,10*ROW('Hygiene Data'!C93)))),CONCATENATE("[",ROUND(OFFSET('Hygiene Data'!$C$6,0,10*ROW('Hygiene Data'!C93)),0),"]"),IF(AND(ISNUMBER(OFFSET('Hygiene Data'!$C$6,0,10*ROW('Hygiene Data'!C93))),DO99="",ISNUMBER(OFFSET('Hygiene Data'!$C$6,0,10*ROW('Hygiene Data'!C93)))),OFFSET('Hygiene Data'!$C$6,0,10*ROW('Hygiene Data'!C93)),NA())))</f>
        <v>#N/A</v>
      </c>
      <c r="BA99" s="135" t="e">
        <f ca="1">+IF(AND(ISNUMBER(OFFSET('Hygiene Data'!$C$8,0,10*ROW('Hygiene Data'!C93))),DP99="Yes"),OFFSET('Hygiene Data'!$C$8,0,10*ROW('Hygiene Data'!C93)),IF(AND(ISNUMBER(OFFSET('Hygiene Data'!$C$8,0,10*ROW('Hygiene Data'!C93))),DP99="No",ISNUMBER(OFFSET('Hygiene Data'!$C$8,0,10*ROW('Hygiene Data'!C93)))),CONCATENATE("[",ROUND(OFFSET('Hygiene Data'!$C$8,0,10*ROW('Hygiene Data'!C93)),0),"]"),IF(AND(ISNUMBER(OFFSET('Hygiene Data'!$C$8,0,10*ROW('Hygiene Data'!C93))),DP99="",ISNUMBER(OFFSET('Hygiene Data'!$C$8,0,10*ROW('Hygiene Data'!C93)))),OFFSET('Hygiene Data'!$C$8,0,10*ROW('Hygiene Data'!C93)),NA())))</f>
        <v>#N/A</v>
      </c>
      <c r="BB99" s="135" t="e">
        <f ca="1">+IF(AND(ISNUMBER(OFFSET('Hygiene Data'!$C$10,0,10*ROW('Hygiene Data'!C93))),DQ99="Yes"),OFFSET('Hygiene Data'!$C$10,0,10*ROW('Hygiene Data'!C93)),IF(AND(ISNUMBER(OFFSET('Hygiene Data'!$C$10,0,10*ROW('Hygiene Data'!C93))),DQ99="No",ISNUMBER(OFFSET('Hygiene Data'!$C$10,0,10*ROW('Hygiene Data'!C93)))),CONCATENATE("[",ROUND(OFFSET('Hygiene Data'!$C$10,0,10*ROW('Hygiene Data'!C93)),0),"]"),IF(AND(ISNUMBER(OFFSET('Hygiene Data'!$C$10,0,10*ROW('Hygiene Data'!C93))),DQ99="",ISNUMBER(OFFSET('Hygiene Data'!$C$10,0,10*ROW('Hygiene Data'!C93)))),OFFSET('Hygiene Data'!$C$10,0,10*ROW('Hygiene Data'!C93)),NA())))</f>
        <v>#N/A</v>
      </c>
      <c r="BC99" s="135" t="e">
        <f ca="1">+IF(AND(ISNUMBER(OFFSET('Hygiene Data'!$D$6,0,10*ROW('Hygiene Data'!D93))),DR99="Yes"),OFFSET('Hygiene Data'!$D$6,0,10*ROW('Hygiene Data'!D93)),IF(AND(ISNUMBER(OFFSET('Hygiene Data'!$D$6,0,10*ROW('Hygiene Data'!D93))),DR99="No",ISNUMBER(OFFSET('Hygiene Data'!$D$6,0,10*ROW('Hygiene Data'!D93)))),CONCATENATE("[",ROUND(OFFSET('Hygiene Data'!$D$6,0,10*ROW('Hygiene Data'!D93)),0),"]"),IF(AND(ISNUMBER(OFFSET('Hygiene Data'!$D$6,0,10*ROW('Hygiene Data'!D93))),DR99="",ISNUMBER(OFFSET('Hygiene Data'!$D$6,0,10*ROW('Hygiene Data'!D93)))),OFFSET('Hygiene Data'!$D$6,0,10*ROW('Hygiene Data'!D93)),NA())))</f>
        <v>#N/A</v>
      </c>
      <c r="BD99" s="135" t="e">
        <f ca="1">+IF(AND(ISNUMBER(OFFSET('Hygiene Data'!$D$8,0,10*ROW('Hygiene Data'!D93))),DS99="Yes"),OFFSET('Hygiene Data'!$D$8,0,10*ROW('Hygiene Data'!D93)),IF(AND(ISNUMBER(OFFSET('Hygiene Data'!$D$8,0,10*ROW('Hygiene Data'!D93))),DS99="No",ISNUMBER(OFFSET('Hygiene Data'!$D$8,0,10*ROW('Hygiene Data'!D93)))),CONCATENATE("[",ROUND(OFFSET('Hygiene Data'!$D$8,0,10*ROW('Hygiene Data'!D93)),0),"]"),IF(AND(ISNUMBER(OFFSET('Hygiene Data'!$D$8,0,10*ROW('Hygiene Data'!D93))),DS99="",ISNUMBER(OFFSET('Hygiene Data'!$D$8,0,10*ROW('Hygiene Data'!D93)))),OFFSET('Hygiene Data'!$D$8,0,10*ROW('Hygiene Data'!D93)),NA())))</f>
        <v>#N/A</v>
      </c>
      <c r="BE99" s="135" t="e">
        <f ca="1">+IF(AND(ISNUMBER(OFFSET('Hygiene Data'!$D$10,0,10*ROW('Hygiene Data'!D93))),DT99="Yes"),OFFSET('Hygiene Data'!$D$10,0,10*ROW('Hygiene Data'!D93)),IF(AND(ISNUMBER(OFFSET('Hygiene Data'!$D$10,0,10*ROW('Hygiene Data'!D93))),DT99="No",ISNUMBER(OFFSET('Hygiene Data'!$D$10,0,10*ROW('Hygiene Data'!D93)))),CONCATENATE("[",ROUND(OFFSET('Hygiene Data'!$D$10,0,10*ROW('Hygiene Data'!D93)),0),"]"),IF(AND(ISNUMBER(OFFSET('Hygiene Data'!$D$10,0,10*ROW('Hygiene Data'!D93))),DT99="",ISNUMBER(OFFSET('Hygiene Data'!$D$10,0,10*ROW('Hygiene Data'!D93)))),OFFSET('Hygiene Data'!$D$10,0,10*ROW('Hygiene Data'!D93)),NA())))</f>
        <v>#N/A</v>
      </c>
      <c r="BF99" s="135" t="e">
        <f ca="1">+IF(AND(ISNUMBER(OFFSET('Hygiene Data'!$E$6,0,10*ROW('Hygiene Data'!E93))),DU99="Yes"),OFFSET('Hygiene Data'!$E$6,0,10*ROW('Hygiene Data'!E93)),IF(AND(ISNUMBER(OFFSET('Hygiene Data'!$E$6,0,10*ROW('Hygiene Data'!E93))),DU99="No",ISNUMBER(OFFSET('Hygiene Data'!$E$6,0,10*ROW('Hygiene Data'!E93)))),CONCATENATE("[",ROUND(OFFSET('Hygiene Data'!$E$6,0,10*ROW('Hygiene Data'!E93)),0),"]"),IF(AND(ISNUMBER(OFFSET('Hygiene Data'!$E$6,0,10*ROW('Hygiene Data'!E93))),DU99="",ISNUMBER(OFFSET('Hygiene Data'!$E$6,0,10*ROW('Hygiene Data'!E93)))),OFFSET('Hygiene Data'!$E$6,0,10*ROW('Hygiene Data'!E93)),NA())))</f>
        <v>#N/A</v>
      </c>
      <c r="BG99" s="135" t="e">
        <f ca="1">+IF(AND(ISNUMBER(OFFSET('Hygiene Data'!$E$8,0,10*ROW('Hygiene Data'!E93))),DV99="Yes"),OFFSET('Hygiene Data'!$E$8,0,10*ROW('Hygiene Data'!E93)),IF(AND(ISNUMBER(OFFSET('Hygiene Data'!$E$8,0,10*ROW('Hygiene Data'!E93))),DV99="No",ISNUMBER(OFFSET('Hygiene Data'!$E$8,0,10*ROW('Hygiene Data'!E93)))),CONCATENATE("[",ROUND(OFFSET('Hygiene Data'!$E$8,0,10*ROW('Hygiene Data'!E93)),0),"]"),IF(AND(ISNUMBER(OFFSET('Hygiene Data'!$E$8,0,10*ROW('Hygiene Data'!E93))),DV99="",ISNUMBER(OFFSET('Hygiene Data'!$E$8,0,10*ROW('Hygiene Data'!E93)))),OFFSET('Hygiene Data'!$E$8,0,10*ROW('Hygiene Data'!E93)),NA())))</f>
        <v>#N/A</v>
      </c>
      <c r="BH99" s="135" t="e">
        <f ca="1">+IF(AND(ISNUMBER(OFFSET('Hygiene Data'!$E$10,0,10*ROW('Hygiene Data'!E93))),DW99="Yes"),OFFSET('Hygiene Data'!$E$10,0,10*ROW('Hygiene Data'!E93)),IF(AND(ISNUMBER(OFFSET('Hygiene Data'!$E$10,0,10*ROW('Hygiene Data'!E93))),DW99="No",ISNUMBER(OFFSET('Hygiene Data'!$E$10,0,10*ROW('Hygiene Data'!E93)))),CONCATENATE("[",ROUND(OFFSET('Hygiene Data'!$E$10,0,10*ROW('Hygiene Data'!E93)),0),"]"),IF(AND(ISNUMBER(OFFSET('Hygiene Data'!$E$10,0,10*ROW('Hygiene Data'!E93))),DW99="",ISNUMBER(OFFSET('Hygiene Data'!$E$10,0,10*ROW('Hygiene Data'!E93)))),OFFSET('Hygiene Data'!$E$10,0,10*ROW('Hygiene Data'!E93)),NA())))</f>
        <v>#N/A</v>
      </c>
      <c r="BI99" s="135" t="e">
        <f ca="1">+IF(AND(ISNUMBER(OFFSET('Hygiene Data'!$F$6,0,10*ROW('Hygiene Data'!F93))),DX99="Yes"),OFFSET('Hygiene Data'!$F$6,0,10*ROW('Hygiene Data'!F93)),IF(AND(ISNUMBER(OFFSET('Hygiene Data'!$F$6,0,10*ROW('Hygiene Data'!F93))),DX99="No",ISNUMBER(OFFSET('Hygiene Data'!$F$6,0,10*ROW('Hygiene Data'!F93)))),CONCATENATE("[",ROUND(OFFSET('Hygiene Data'!$F$6,0,10*ROW('Hygiene Data'!F93)),0),"]"),IF(AND(ISNUMBER(OFFSET('Hygiene Data'!$F$6,0,10*ROW('Hygiene Data'!F93))),DX99="",ISNUMBER(OFFSET('Hygiene Data'!$F$6,0,10*ROW('Hygiene Data'!F93)))),OFFSET('Hygiene Data'!$F$6,0,10*ROW('Hygiene Data'!F93)),NA())))</f>
        <v>#N/A</v>
      </c>
      <c r="BJ99" s="135" t="e">
        <f ca="1">+IF(AND(ISNUMBER(OFFSET('Hygiene Data'!$F$8,0,10*ROW('Hygiene Data'!F93))),DY99="Yes"),OFFSET('Hygiene Data'!$F$8,0,10*ROW('Hygiene Data'!F93)),IF(AND(ISNUMBER(OFFSET('Hygiene Data'!$F$8,0,10*ROW('Hygiene Data'!F93))),DY99="No",ISNUMBER(OFFSET('Hygiene Data'!$F$8,0,10*ROW('Hygiene Data'!F93)))),CONCATENATE("[",ROUND(OFFSET('Hygiene Data'!$F$8,0,10*ROW('Hygiene Data'!F93)),0),"]"),IF(AND(ISNUMBER(OFFSET('Hygiene Data'!$F$8,0,10*ROW('Hygiene Data'!F93))),DY99="",ISNUMBER(OFFSET('Hygiene Data'!$F$8,0,10*ROW('Hygiene Data'!F93)))),OFFSET('Hygiene Data'!$F$8,0,10*ROW('Hygiene Data'!F93)),NA())))</f>
        <v>#N/A</v>
      </c>
      <c r="BK99" s="135" t="e">
        <f ca="1">+IF(AND(ISNUMBER(OFFSET('Hygiene Data'!$F$10,0,10*ROW('Hygiene Data'!F93))),DZ99="Yes"),OFFSET('Hygiene Data'!$F$10,0,10*ROW('Hygiene Data'!F93)),IF(AND(ISNUMBER(OFFSET('Hygiene Data'!$F$10,0,10*ROW('Hygiene Data'!F93))),DZ99="No",ISNUMBER(OFFSET('Hygiene Data'!$F$10,0,10*ROW('Hygiene Data'!F93)))),CONCATENATE("[",ROUND(OFFSET('Hygiene Data'!$F$10,0,10*ROW('Hygiene Data'!F93)),0),"]"),IF(AND(ISNUMBER(OFFSET('Hygiene Data'!$F$10,0,10*ROW('Hygiene Data'!F93))),DZ99="",ISNUMBER(OFFSET('Hygiene Data'!$F$10,0,10*ROW('Hygiene Data'!F93)))),OFFSET('Hygiene Data'!$F$10,0,10*ROW('Hygiene Data'!F93)),NA())))</f>
        <v>#N/A</v>
      </c>
      <c r="BL99" s="135" t="e">
        <f ca="1">+IF(AND(ISNUMBER(OFFSET('Hygiene Data'!$G$6,0,10*ROW('Hygiene Data'!G93))),EA99="Yes"),OFFSET('Hygiene Data'!$G$6,0,10*ROW('Hygiene Data'!G93)),IF(AND(ISNUMBER(OFFSET('Hygiene Data'!$G$6,0,10*ROW('Hygiene Data'!G93))),EA99="No",ISNUMBER(OFFSET('Hygiene Data'!$G$6,0,10*ROW('Hygiene Data'!G93)))),CONCATENATE("[",ROUND(OFFSET('Hygiene Data'!$G$6,0,10*ROW('Hygiene Data'!G93)),0),"]"),IF(AND(ISNUMBER(OFFSET('Hygiene Data'!$G$6,0,10*ROW('Hygiene Data'!G93))),EA99="",ISNUMBER(OFFSET('Hygiene Data'!$G$6,0,10*ROW('Hygiene Data'!G93)))),OFFSET('Hygiene Data'!$G$6,0,10*ROW('Hygiene Data'!G93)),NA())))</f>
        <v>#N/A</v>
      </c>
      <c r="BM99" s="135" t="e">
        <f ca="1">+IF(AND(ISNUMBER(OFFSET('Hygiene Data'!$G$8,0,10*ROW('Hygiene Data'!G93))),EB99="Yes"),OFFSET('Hygiene Data'!$G$8,0,10*ROW('Hygiene Data'!G93)),IF(AND(ISNUMBER(OFFSET('Hygiene Data'!$G$8,0,10*ROW('Hygiene Data'!G93))),EB99="No",ISNUMBER(OFFSET('Hygiene Data'!$G$8,0,10*ROW('Hygiene Data'!G93)))),CONCATENATE("[",ROUND(OFFSET('Hygiene Data'!$G$8,0,10*ROW('Hygiene Data'!G93)),0),"]"),IF(AND(ISNUMBER(OFFSET('Hygiene Data'!$G$8,0,10*ROW('Hygiene Data'!G93))),EB99="",ISNUMBER(OFFSET('Hygiene Data'!$G$8,0,10*ROW('Hygiene Data'!G93)))),OFFSET('Hygiene Data'!$G$8,0,10*ROW('Hygiene Data'!G93)),NA())))</f>
        <v>#N/A</v>
      </c>
      <c r="BN99" s="135" t="e">
        <f ca="1">+IF(AND(ISNUMBER(OFFSET('Hygiene Data'!$G$10,0,10*ROW('Hygiene Data'!G93))),EC99="Yes"),OFFSET('Hygiene Data'!$G$10,0,10*ROW('Hygiene Data'!G93)),IF(AND(ISNUMBER(OFFSET('Hygiene Data'!$G$10,0,10*ROW('Hygiene Data'!G93))),EC99="No",ISNUMBER(OFFSET('Hygiene Data'!$G$10,0,10*ROW('Hygiene Data'!G93)))),CONCATENATE("[",ROUND(OFFSET('Hygiene Data'!$G$10,0,10*ROW('Hygiene Data'!G93)),0),"]"),IF(AND(ISNUMBER(OFFSET('Hygiene Data'!$G$10,0,10*ROW('Hygiene Data'!G93))),EC99="",ISNUMBER(OFFSET('Hygiene Data'!$G$10,0,10*ROW('Hygiene Data'!G93)))),OFFSET('Hygiene Data'!$G$10,0,10*ROW('Hygiene Data'!G93)),NA())))</f>
        <v>#N/A</v>
      </c>
      <c r="BO99" s="135" t="e">
        <f ca="1">+IF(AND(ISNUMBER(OFFSET('Hygiene Data'!$H$6,0,10*ROW('Hygiene Data'!H93))),ED99="Yes"),OFFSET('Hygiene Data'!$H$6,0,10*ROW('Hygiene Data'!H93)),IF(AND(ISNUMBER(OFFSET('Hygiene Data'!$H$6,0,10*ROW('Hygiene Data'!H93))),ED99="No",ISNUMBER(OFFSET('Hygiene Data'!$H$6,0,10*ROW('Hygiene Data'!H93)))),CONCATENATE("[",ROUND(OFFSET('Hygiene Data'!$H$6,0,10*ROW('Hygiene Data'!H93)),0),"]"),IF(AND(ISNUMBER(OFFSET('Hygiene Data'!$H$6,0,10*ROW('Hygiene Data'!H93))),ED99="",ISNUMBER(OFFSET('Hygiene Data'!$H$6,0,10*ROW('Hygiene Data'!H93)))),OFFSET('Hygiene Data'!$H$6,0,10*ROW('Hygiene Data'!H93)),NA())))</f>
        <v>#N/A</v>
      </c>
      <c r="BP99" s="135" t="e">
        <f ca="1">+IF(AND(ISNUMBER(OFFSET('Hygiene Data'!$H$8,0,10*ROW('Hygiene Data'!H93))),EE99="Yes"),OFFSET('Hygiene Data'!$H$8,0,10*ROW('Hygiene Data'!H93)),IF(AND(ISNUMBER(OFFSET('Hygiene Data'!$H$8,0,10*ROW('Hygiene Data'!H93))),EE99="No",ISNUMBER(OFFSET('Hygiene Data'!$H$8,0,10*ROW('Hygiene Data'!H93)))),CONCATENATE("[",ROUND(OFFSET('Hygiene Data'!$H$8,0,10*ROW('Hygiene Data'!H93)),0),"]"),IF(AND(ISNUMBER(OFFSET('Hygiene Data'!$H$8,0,10*ROW('Hygiene Data'!H93))),EE99="",ISNUMBER(OFFSET('Hygiene Data'!$H$8,0,10*ROW('Hygiene Data'!H93)))),OFFSET('Hygiene Data'!$H$8,0,10*ROW('Hygiene Data'!H93)),NA())))</f>
        <v>#N/A</v>
      </c>
      <c r="BQ99" s="135" t="e">
        <f ca="1">+IF(AND(ISNUMBER(OFFSET('Hygiene Data'!$H$10,0,10*ROW('Hygiene Data'!H93))),EF99="Yes"),OFFSET('Hygiene Data'!$H$10,0,10*ROW('Hygiene Data'!H93)),IF(AND(ISNUMBER(OFFSET('Hygiene Data'!$H$10,0,10*ROW('Hygiene Data'!H93))),EF99="No",ISNUMBER(OFFSET('Hygiene Data'!$H$10,0,10*ROW('Hygiene Data'!H93)))),CONCATENATE("[",ROUND(OFFSET('Hygiene Data'!$H$10,0,10*ROW('Hygiene Data'!H93)),0),"]"),IF(AND(ISNUMBER(OFFSET('Hygiene Data'!$H$10,0,10*ROW('Hygiene Data'!H93))),EF99="",ISNUMBER(OFFSET('Hygiene Data'!$H$10,0,10*ROW('Hygiene Data'!H93)))),OFFSET('Hygiene Data'!$H$10,0,10*ROW('Hygiene Data'!H93)),NA())))</f>
        <v>#N/A</v>
      </c>
      <c r="BS99" s="34" t="str">
        <f ca="1">+IF(OFFSET('Water Data'!$C$28,0,10*ROW('Water Data'!C93))="","",OFFSET('Water Data'!$C$28,0,10*ROW('Water Data'!C93)))</f>
        <v/>
      </c>
      <c r="BT99" s="34" t="str">
        <f ca="1">+IF(OFFSET('Water Data'!$C$29,0,10*ROW('Water Data'!C93))="","",OFFSET('Water Data'!$C$29,0,10*ROW('Water Data'!C93)))</f>
        <v/>
      </c>
      <c r="BU99" s="34" t="str">
        <f ca="1">+IF(OFFSET('Water Data'!$C$30,0,10*ROW('Water Data'!C93))="","",OFFSET('Water Data'!$C$30,0,10*ROW('Water Data'!C93)))</f>
        <v/>
      </c>
      <c r="BV99" s="34" t="str">
        <f ca="1">+IF(OFFSET('Water Data'!$D$28,0,10*ROW('Water Data'!D93))="","",OFFSET('Water Data'!$D$28,0,10*ROW('Water Data'!D93)))</f>
        <v/>
      </c>
      <c r="BW99" s="34" t="str">
        <f ca="1">+IF(OFFSET('Water Data'!$D$29,0,10*ROW('Water Data'!D93))="","",OFFSET('Water Data'!$D$29,0,10*ROW('Water Data'!D93)))</f>
        <v/>
      </c>
      <c r="BX99" s="34" t="str">
        <f ca="1">+IF(OFFSET('Water Data'!$D$30,0,10*ROW('Water Data'!D93))="","",OFFSET('Water Data'!$D$30,0,10*ROW('Water Data'!D93)))</f>
        <v/>
      </c>
      <c r="BY99" s="34" t="str">
        <f ca="1">+IF(OFFSET('Water Data'!$E$28,0,10*ROW('Water Data'!E93))="","",OFFSET('Water Data'!$E$28,0,10*ROW('Water Data'!E93)))</f>
        <v/>
      </c>
      <c r="BZ99" s="34" t="str">
        <f ca="1">+IF(OFFSET('Water Data'!$E$29,0,10*ROW('Water Data'!E93))="","",OFFSET('Water Data'!$E$29,0,10*ROW('Water Data'!E93)))</f>
        <v/>
      </c>
      <c r="CA99" s="34" t="str">
        <f ca="1">+IF(OFFSET('Water Data'!$E$30,0,10*ROW('Water Data'!E93))="","",OFFSET('Water Data'!$E$30,0,10*ROW('Water Data'!E93)))</f>
        <v/>
      </c>
      <c r="CB99" s="34" t="str">
        <f ca="1">+IF(OFFSET('Water Data'!$F$28,0,10*ROW('Water Data'!F93))="","",OFFSET('Water Data'!$F$28,0,10*ROW('Water Data'!F93)))</f>
        <v/>
      </c>
      <c r="CC99" s="34" t="str">
        <f ca="1">+IF(OFFSET('Water Data'!$F$29,0,10*ROW('Water Data'!F93))="","",OFFSET('Water Data'!$F$29,0,10*ROW('Water Data'!F93)))</f>
        <v/>
      </c>
      <c r="CD99" s="34" t="str">
        <f ca="1">+IF(OFFSET('Water Data'!$F$30,0,10*ROW('Water Data'!F93))="","",OFFSET('Water Data'!$F$30,0,10*ROW('Water Data'!F93)))</f>
        <v/>
      </c>
      <c r="CE99" s="34" t="str">
        <f ca="1">+IF(OFFSET('Water Data'!$G$28,0,10*ROW('Water Data'!G93))="","",OFFSET('Water Data'!$G$28,0,10*ROW('Water Data'!G93)))</f>
        <v/>
      </c>
      <c r="CF99" s="34" t="str">
        <f ca="1">+IF(OFFSET('Water Data'!$G$29,0,10*ROW('Water Data'!G93))="","",OFFSET('Water Data'!$G$29,0,10*ROW('Water Data'!G93)))</f>
        <v/>
      </c>
      <c r="CG99" s="34" t="str">
        <f ca="1">+IF(OFFSET('Water Data'!$G$30,0,10*ROW('Water Data'!G93))="","",OFFSET('Water Data'!$G$30,0,10*ROW('Water Data'!G93)))</f>
        <v/>
      </c>
      <c r="CH99" s="34" t="str">
        <f ca="1">+IF(OFFSET('Water Data'!$H$28,0,10*ROW('Water Data'!H93))="","",OFFSET('Water Data'!$H$28,0,10*ROW('Water Data'!H93)))</f>
        <v/>
      </c>
      <c r="CI99" s="34" t="str">
        <f ca="1">+IF(OFFSET('Water Data'!$H$29,0,10*ROW('Water Data'!H93))="","",OFFSET('Water Data'!$H$29,0,10*ROW('Water Data'!H93)))</f>
        <v/>
      </c>
      <c r="CJ99" s="34" t="str">
        <f ca="1">+IF(OFFSET('Water Data'!$H$30,0,10*ROW('Water Data'!H93))="","",OFFSET('Water Data'!$H$30,0,10*ROW('Water Data'!H93)))</f>
        <v/>
      </c>
      <c r="CK99" s="34" t="str">
        <f ca="1">+IF(OFFSET('Sanitation Data'!$C$29,0,10*ROW('Sanitation Data'!C93))="","",OFFSET('Sanitation Data'!$C$29,0,10*ROW('Sanitation Data'!C93)))</f>
        <v/>
      </c>
      <c r="CL99" s="34" t="str">
        <f ca="1">+IF(OFFSET('Sanitation Data'!$C$30,0,10*ROW('Sanitation Data'!C93))="","",OFFSET('Sanitation Data'!$C$30,0,10*ROW('Sanitation Data'!C93)))</f>
        <v/>
      </c>
      <c r="CM99" s="34" t="str">
        <f ca="1">+IF(OFFSET('Sanitation Data'!$C$31,0,10*ROW('Sanitation Data'!C93))="","",OFFSET('Sanitation Data'!$C$31,0,10*ROW('Sanitation Data'!C93)))</f>
        <v/>
      </c>
      <c r="CN99" s="34" t="str">
        <f ca="1">+IF(OFFSET('Sanitation Data'!$C$32,0,10*ROW('Sanitation Data'!C93))="","",OFFSET('Sanitation Data'!$C$32,0,10*ROW('Sanitation Data'!C93)))</f>
        <v/>
      </c>
      <c r="CO99" s="34" t="str">
        <f ca="1">+IF(OFFSET('Sanitation Data'!$C$33,0,10*ROW('Sanitation Data'!C93))="","",OFFSET('Sanitation Data'!$C$33,0,10*ROW('Sanitation Data'!C93)))</f>
        <v/>
      </c>
      <c r="CP99" s="34" t="str">
        <f ca="1">+IF(OFFSET('Sanitation Data'!$D$29,0,10*ROW('Sanitation Data'!D93))="","",OFFSET('Sanitation Data'!$D$29,0,10*ROW('Sanitation Data'!D93)))</f>
        <v/>
      </c>
      <c r="CQ99" s="34" t="str">
        <f ca="1">+IF(OFFSET('Sanitation Data'!$D$30,0,10*ROW('Sanitation Data'!D93))="","",OFFSET('Sanitation Data'!$D$30,0,10*ROW('Sanitation Data'!D93)))</f>
        <v/>
      </c>
      <c r="CR99" s="34" t="str">
        <f ca="1">+IF(OFFSET('Sanitation Data'!$D$31,0,10*ROW('Sanitation Data'!D93))="","",OFFSET('Sanitation Data'!$D$31,0,10*ROW('Sanitation Data'!D93)))</f>
        <v/>
      </c>
      <c r="CS99" s="34" t="str">
        <f ca="1">+IF(OFFSET('Sanitation Data'!$D$32,0,10*ROW('Sanitation Data'!D93))="","",OFFSET('Sanitation Data'!$D$32,0,10*ROW('Sanitation Data'!D93)))</f>
        <v/>
      </c>
      <c r="CT99" s="34" t="str">
        <f ca="1">+IF(OFFSET('Sanitation Data'!$D$33,0,10*ROW('Sanitation Data'!D93))="","",OFFSET('Sanitation Data'!$D$33,0,10*ROW('Sanitation Data'!D93)))</f>
        <v/>
      </c>
      <c r="CU99" s="34" t="str">
        <f ca="1">+IF(OFFSET('Sanitation Data'!$E$29,0,10*ROW('Sanitation Data'!E93))="","",OFFSET('Sanitation Data'!$E$29,0,10*ROW('Sanitation Data'!E93)))</f>
        <v/>
      </c>
      <c r="CV99" s="34" t="str">
        <f ca="1">+IF(OFFSET('Sanitation Data'!$E$30,0,10*ROW('Sanitation Data'!E93))="","",OFFSET('Sanitation Data'!$E$30,0,10*ROW('Sanitation Data'!E93)))</f>
        <v/>
      </c>
      <c r="CW99" s="34" t="str">
        <f ca="1">+IF(OFFSET('Sanitation Data'!$E$31,0,10*ROW('Sanitation Data'!E93))="","",OFFSET('Sanitation Data'!$E$31,0,10*ROW('Sanitation Data'!E93)))</f>
        <v/>
      </c>
      <c r="CX99" s="34" t="str">
        <f ca="1">+IF(OFFSET('Sanitation Data'!$E$32,0,10*ROW('Sanitation Data'!E93))="","",OFFSET('Sanitation Data'!$E$32,0,10*ROW('Sanitation Data'!E93)))</f>
        <v/>
      </c>
      <c r="CY99" s="34" t="str">
        <f ca="1">+IF(OFFSET('Sanitation Data'!$E$33,0,10*ROW('Sanitation Data'!E93))="","",OFFSET('Sanitation Data'!$E$33,0,10*ROW('Sanitation Data'!E93)))</f>
        <v/>
      </c>
      <c r="CZ99" s="34" t="str">
        <f ca="1">+IF(OFFSET('Sanitation Data'!$F$29,0,10*ROW('Sanitation Data'!F93))="","",OFFSET('Sanitation Data'!$F$29,0,10*ROW('Sanitation Data'!F93)))</f>
        <v/>
      </c>
      <c r="DA99" s="34" t="str">
        <f ca="1">+IF(OFFSET('Sanitation Data'!$F$30,0,10*ROW('Sanitation Data'!F93))="","",OFFSET('Sanitation Data'!$F$30,0,10*ROW('Sanitation Data'!F93)))</f>
        <v/>
      </c>
      <c r="DB99" s="34" t="str">
        <f ca="1">+IF(OFFSET('Sanitation Data'!$F$31,0,10*ROW('Sanitation Data'!F93))="","",OFFSET('Sanitation Data'!$F$31,0,10*ROW('Sanitation Data'!F93)))</f>
        <v/>
      </c>
      <c r="DC99" s="34" t="str">
        <f ca="1">+IF(OFFSET('Sanitation Data'!$F$32,0,10*ROW('Sanitation Data'!F93))="","",OFFSET('Sanitation Data'!$F$32,0,10*ROW('Sanitation Data'!F93)))</f>
        <v/>
      </c>
      <c r="DD99" s="34" t="str">
        <f ca="1">+IF(OFFSET('Sanitation Data'!$F$33,0,10*ROW('Sanitation Data'!F93))="","",OFFSET('Sanitation Data'!$F$33,0,10*ROW('Sanitation Data'!F93)))</f>
        <v/>
      </c>
      <c r="DE99" s="34" t="str">
        <f ca="1">+IF(OFFSET('Sanitation Data'!$G$29,0,10*ROW('Sanitation Data'!G93))="","",OFFSET('Sanitation Data'!$G$29,0,10*ROW('Sanitation Data'!G93)))</f>
        <v/>
      </c>
      <c r="DF99" s="34" t="str">
        <f ca="1">+IF(OFFSET('Sanitation Data'!$G$30,0,10*ROW('Sanitation Data'!G93))="","",OFFSET('Sanitation Data'!$G$30,0,10*ROW('Sanitation Data'!G93)))</f>
        <v/>
      </c>
      <c r="DG99" s="34" t="str">
        <f ca="1">+IF(OFFSET('Sanitation Data'!$G$31,0,10*ROW('Sanitation Data'!G93))="","",OFFSET('Sanitation Data'!$G$31,0,10*ROW('Sanitation Data'!G93)))</f>
        <v/>
      </c>
      <c r="DH99" s="34" t="str">
        <f ca="1">+IF(OFFSET('Sanitation Data'!$G$32,0,10*ROW('Sanitation Data'!G93))="","",OFFSET('Sanitation Data'!$G$32,0,10*ROW('Sanitation Data'!G93)))</f>
        <v/>
      </c>
      <c r="DI99" s="34" t="str">
        <f ca="1">+IF(OFFSET('Sanitation Data'!$G$33,0,10*ROW('Sanitation Data'!G93))="","",OFFSET('Sanitation Data'!$G$33,0,10*ROW('Sanitation Data'!G93)))</f>
        <v/>
      </c>
      <c r="DJ99" s="34" t="str">
        <f ca="1">+IF(OFFSET('Sanitation Data'!$H$29,0,10*ROW('Sanitation Data'!H93))="","",OFFSET('Sanitation Data'!$H$29,0,10*ROW('Sanitation Data'!H93)))</f>
        <v/>
      </c>
      <c r="DK99" s="34" t="str">
        <f ca="1">+IF(OFFSET('Sanitation Data'!$H$30,0,10*ROW('Sanitation Data'!H93))="","",OFFSET('Sanitation Data'!$H$30,0,10*ROW('Sanitation Data'!H93)))</f>
        <v/>
      </c>
      <c r="DL99" s="34" t="str">
        <f ca="1">+IF(OFFSET('Sanitation Data'!$H$31,0,10*ROW('Sanitation Data'!H93))="","",OFFSET('Sanitation Data'!$H$31,0,10*ROW('Sanitation Data'!H93)))</f>
        <v/>
      </c>
      <c r="DM99" s="34" t="str">
        <f ca="1">+IF(OFFSET('Sanitation Data'!$H$32,0,10*ROW('Sanitation Data'!H93))="","",OFFSET('Sanitation Data'!$H$32,0,10*ROW('Sanitation Data'!H93)))</f>
        <v/>
      </c>
      <c r="DN99" s="34" t="str">
        <f ca="1">+IF(OFFSET('Sanitation Data'!$H$33,0,10*ROW('Sanitation Data'!H93))="","",OFFSET('Sanitation Data'!$H$33,0,10*ROW('Sanitation Data'!H93)))</f>
        <v/>
      </c>
      <c r="DO99" s="34" t="str">
        <f ca="1">+IF(OFFSET('Hygiene Data'!$C$12,0,10*ROW('Hygiene Data'!C93))="","",OFFSET('Hygiene Data'!$C$12,0,10*ROW('Hygiene Data'!C93)))</f>
        <v/>
      </c>
      <c r="DP99" s="34" t="str">
        <f ca="1">+IF(OFFSET('Hygiene Data'!$C$13,0,10*ROW('Hygiene Data'!C93))="","",OFFSET('Hygiene Data'!$C$13,0,10*ROW('Hygiene Data'!C93)))</f>
        <v/>
      </c>
      <c r="DQ99" s="34" t="str">
        <f ca="1">+IF(OFFSET('Hygiene Data'!$C$14,0,10*ROW('Hygiene Data'!C93))="","",OFFSET('Hygiene Data'!$C$14,0,10*ROW('Hygiene Data'!C93)))</f>
        <v/>
      </c>
      <c r="DR99" s="34" t="str">
        <f ca="1">+IF(OFFSET('Hygiene Data'!$D$12,0,10*ROW('Hygiene Data'!D93))="","",OFFSET('Hygiene Data'!$D$12,0,10*ROW('Hygiene Data'!D93)))</f>
        <v/>
      </c>
      <c r="DS99" s="34" t="str">
        <f ca="1">+IF(OFFSET('Hygiene Data'!$D$13,0,10*ROW('Hygiene Data'!D93))="","",OFFSET('Hygiene Data'!$D$13,0,10*ROW('Hygiene Data'!D93)))</f>
        <v/>
      </c>
      <c r="DT99" s="34" t="str">
        <f ca="1">+IF(OFFSET('Hygiene Data'!$D$14,0,10*ROW('Hygiene Data'!D93))="","",OFFSET('Hygiene Data'!$D$14,0,10*ROW('Hygiene Data'!D93)))</f>
        <v/>
      </c>
      <c r="DU99" s="34" t="str">
        <f ca="1">+IF(OFFSET('Hygiene Data'!$E$12,0,10*ROW('Hygiene Data'!E93))="","",OFFSET('Hygiene Data'!$E$12,0,10*ROW('Hygiene Data'!E93)))</f>
        <v/>
      </c>
      <c r="DV99" s="34" t="str">
        <f ca="1">+IF(OFFSET('Hygiene Data'!$E$13,0,10*ROW('Hygiene Data'!E93))="","",OFFSET('Hygiene Data'!$E$13,0,10*ROW('Hygiene Data'!E93)))</f>
        <v/>
      </c>
      <c r="DW99" s="34" t="str">
        <f ca="1">+IF(OFFSET('Hygiene Data'!$E$14,0,10*ROW('Hygiene Data'!E93))="","",OFFSET('Hygiene Data'!$E$14,0,10*ROW('Hygiene Data'!E93)))</f>
        <v/>
      </c>
      <c r="DX99" s="34" t="str">
        <f ca="1">+IF(OFFSET('Hygiene Data'!$F$12,0,10*ROW('Hygiene Data'!F93))="","",OFFSET('Hygiene Data'!$F$12,0,10*ROW('Hygiene Data'!F93)))</f>
        <v/>
      </c>
      <c r="DY99" s="34" t="str">
        <f ca="1">+IF(OFFSET('Hygiene Data'!$F$13,0,10*ROW('Hygiene Data'!F93))="","",OFFSET('Hygiene Data'!$F$13,0,10*ROW('Hygiene Data'!F93)))</f>
        <v/>
      </c>
      <c r="DZ99" s="34" t="str">
        <f ca="1">+IF(OFFSET('Hygiene Data'!$F$14,0,10*ROW('Hygiene Data'!F93))="","",OFFSET('Hygiene Data'!$F$14,0,10*ROW('Hygiene Data'!F93)))</f>
        <v/>
      </c>
      <c r="EA99" s="34" t="str">
        <f ca="1">+IF(OFFSET('Hygiene Data'!$G$12,0,10*ROW('Hygiene Data'!G93))="","",OFFSET('Hygiene Data'!$G$12,0,10*ROW('Hygiene Data'!G93)))</f>
        <v/>
      </c>
      <c r="EB99" s="34" t="str">
        <f ca="1">+IF(OFFSET('Hygiene Data'!$G$13,0,10*ROW('Hygiene Data'!G93))="","",OFFSET('Hygiene Data'!$G$13,0,10*ROW('Hygiene Data'!G93)))</f>
        <v/>
      </c>
      <c r="EC99" s="34" t="str">
        <f ca="1">+IF(OFFSET('Hygiene Data'!$G$14,0,10*ROW('Hygiene Data'!G93))="","",OFFSET('Hygiene Data'!$G$14,0,10*ROW('Hygiene Data'!G93)))</f>
        <v/>
      </c>
      <c r="ED99" s="34" t="str">
        <f ca="1">+IF(OFFSET('Hygiene Data'!$H$12,0,10*ROW('Hygiene Data'!H93))="","",OFFSET('Hygiene Data'!$H$12,0,10*ROW('Hygiene Data'!H93)))</f>
        <v/>
      </c>
      <c r="EE99" s="34" t="str">
        <f ca="1">+IF(OFFSET('Hygiene Data'!$H$13,0,10*ROW('Hygiene Data'!H93))="","",OFFSET('Hygiene Data'!$H$13,0,10*ROW('Hygiene Data'!H93)))</f>
        <v/>
      </c>
      <c r="EF99" s="34" t="str">
        <f ca="1">+IF(OFFSET('Hygiene Data'!$H$14,0,10*ROW('Hygiene Data'!H93))="","",OFFSET('Hygiene Data'!$H$14,0,10*ROW('Hygiene Data'!H93)))</f>
        <v/>
      </c>
    </row>
    <row r="100" spans="1:136" x14ac:dyDescent="0.2">
      <c r="A100" s="50" t="str">
        <f ca="1">+IF(OFFSET('Water Data'!$B$1,0,10*ROW('Water Data'!B97))="","",OFFSET('Water Data'!$B$1,0,10*ROW('Water Data'!B97)))</f>
        <v/>
      </c>
      <c r="B100" s="50" t="str">
        <f ca="1">+IF(OFFSET('Water Data'!$A$3,0,10*ROW('Water Data'!A97))="","",OFFSET('Water Data'!$A$3,0,10*ROW('Water Data'!A97)))</f>
        <v/>
      </c>
      <c r="C100" s="50" t="str">
        <f ca="1">+IF(OFFSET('Water Data'!$C$3,0,10*ROW('Water Data'!C97))="","",OFFSET('Water Data'!$C$3,0,10*ROW('Water Data'!C97)))</f>
        <v/>
      </c>
      <c r="D100" s="133" t="e">
        <f ca="1">+IF(AND(ISNUMBER(OFFSET('Water Data'!$C$5,0,10*ROW('Water Data'!C94))),BS100="Yes"),100-OFFSET('Water Data'!$C$5,0,10*ROW('Water Data'!C94)),IF(AND(ISNUMBER(OFFSET('Water Data'!$C$5,0,10*ROW('Water Data'!C94))),BS100="No",ISNUMBER(OFFSET('Water Data'!$C$5,0,10*ROW('Water Data'!C94)))),CONCATENATE("[",ROUND(100-OFFSET('Water Data'!$C$5,0,10*ROW('Water Data'!C94)),0),"]"),IF(AND(ISNUMBER(OFFSET('Water Data'!$C$5,0,10*ROW('Water Data'!C94))),BS100="",ISNUMBER(OFFSET('Water Data'!$C$5,0,10*ROW('Water Data'!C94)))),100-OFFSET('Water Data'!$C$5,0,10*ROW('Water Data'!C94)),NA())))</f>
        <v>#N/A</v>
      </c>
      <c r="E100" s="133" t="e">
        <f ca="1">+IF(AND(ISNUMBER(OFFSET('Water Data'!$C$7,0,10*ROW('Water Data'!D94))),BT100="Yes"),OFFSET('Water Data'!$C$7,0,10*ROW('Water Data'!C94)),IF(AND(ISNUMBER(OFFSET('Water Data'!$C$7,0,10*ROW('Water Data'!C94))),BT100="No",ISNUMBER(OFFSET('Water Data'!$C$7,0,10*ROW('Water Data'!C94)))),CONCATENATE("[",ROUND(OFFSET('Water Data'!$C$7,0,10*ROW('Water Data'!C94)),0),"]"),IF(AND(ISNUMBER(OFFSET('Water Data'!$C$7,0,10*ROW('Water Data'!C94))),BT100="",ISNUMBER(OFFSET('Water Data'!$C$7,0,10*ROW('Water Data'!C94)))),OFFSET('Water Data'!$C$7,0,10*ROW('Water Data'!C94)),NA())))</f>
        <v>#N/A</v>
      </c>
      <c r="F100" s="133" t="e">
        <f ca="1">+IF(AND(ISNUMBER(OFFSET('Water Data'!$C$10,0,10*ROW('Water Data'!C94))),BU100="Yes"),OFFSET('Water Data'!$C$10,0,10*ROW('Water Data'!C94)),IF(AND(ISNUMBER(OFFSET('Water Data'!$C$10,0,10*ROW('Water Data'!C94))),BU100="No",ISNUMBER(OFFSET('Water Data'!$C$10,0,10*ROW('Water Data'!C94)))),CONCATENATE("[",ROUND(OFFSET('Water Data'!$C$10,0,10*ROW('Water Data'!C94)),0),"]"),IF(AND(ISNUMBER(OFFSET('Water Data'!$C$10,0,10*ROW('Water Data'!C94))),BU100="",ISNUMBER(OFFSET('Water Data'!$C$10,0,10*ROW('Water Data'!C94)))),OFFSET('Water Data'!$C$10,0,10*ROW('Water Data'!C94)),NA())))</f>
        <v>#N/A</v>
      </c>
      <c r="G100" s="133" t="e">
        <f ca="1">+IF(AND(ISNUMBER(OFFSET('Water Data'!$D$5,0,10*ROW('Water Data'!D94))),BV100="Yes"),100-OFFSET('Water Data'!$D$5,0,10*ROW('Water Data'!D94)),IF(AND(ISNUMBER(OFFSET('Water Data'!$D$5,0,10*ROW('Water Data'!D94))),BV100="No",ISNUMBER(OFFSET('Water Data'!$D$5,0,10*ROW('Water Data'!D94)))),CONCATENATE("[",ROUND(100-OFFSET('Water Data'!$D$5,0,10*ROW('Water Data'!D94)),0),"]"),IF(AND(ISNUMBER(OFFSET('Water Data'!$D$5,0,10*ROW('Water Data'!D94))),BV100="",ISNUMBER(OFFSET('Water Data'!$D$5,0,10*ROW('Water Data'!D94)))),100-OFFSET('Water Data'!$D$5,0,10*ROW('Water Data'!D94)),NA())))</f>
        <v>#N/A</v>
      </c>
      <c r="H100" s="133" t="e">
        <f ca="1">+IF(AND(ISNUMBER(OFFSET('Water Data'!$D$7,0,10*ROW('Water Data'!D94))),BW100="Yes"),OFFSET('Water Data'!$D$7,0,10*ROW('Water Data'!D94)),IF(AND(ISNUMBER(OFFSET('Water Data'!$D$7,0,10*ROW('Water Data'!D94))),BW100="No",ISNUMBER(OFFSET('Water Data'!$D$7,0,10*ROW('Water Data'!D94)))),CONCATENATE("[",ROUND(OFFSET('Water Data'!$C$7,0,10*ROW('Water Data'!D94)),0),"]"),IF(AND(ISNUMBER(OFFSET('Water Data'!$D$7,0,10*ROW('Water Data'!D94))),BW100="",ISNUMBER(OFFSET('Water Data'!$D$7,0,10*ROW('Water Data'!D94)))),OFFSET('Water Data'!$D$7,0,10*ROW('Water Data'!D94)),NA())))</f>
        <v>#N/A</v>
      </c>
      <c r="I100" s="133" t="e">
        <f ca="1">+IF(AND(ISNUMBER(OFFSET('Water Data'!$D$10,0,10*ROW('Water Data'!D94))),BX100="Yes"),OFFSET('Water Data'!$D$10,0,10*ROW('Water Data'!D94)),IF(AND(ISNUMBER(OFFSET('Water Data'!$D$10,0,10*ROW('Water Data'!D94))),BX100="No",ISNUMBER(OFFSET('Water Data'!$D$10,0,10*ROW('Water Data'!D94)))),CONCATENATE("[",ROUND(OFFSET('Water Data'!$D$10,0,10*ROW('Water Data'!D94)),0),"]"),IF(AND(ISNUMBER(OFFSET('Water Data'!$D$10,0,10*ROW('Water Data'!D94))),BX100="",ISNUMBER(OFFSET('Water Data'!$D$10,0,10*ROW('Water Data'!D94)))),OFFSET('Water Data'!$D$10,0,10*ROW('Water Data'!D94)),NA())))</f>
        <v>#N/A</v>
      </c>
      <c r="J100" s="133" t="e">
        <f ca="1">+IF(AND(ISNUMBER(OFFSET('Water Data'!$E$5,0,10*ROW('Water Data'!E94))),BY100="Yes"),100-OFFSET('Water Data'!$E$5,0,10*ROW('Water Data'!E94)),IF(AND(ISNUMBER(OFFSET('Water Data'!$E$5,0,10*ROW('Water Data'!E94))),BY100="No",ISNUMBER(OFFSET('Water Data'!$E$5,0,10*ROW('Water Data'!E94)))),CONCATENATE("[",ROUND(100-OFFSET('Water Data'!$E$5,0,10*ROW('Water Data'!E94)),0),"]"),IF(AND(ISNUMBER(OFFSET('Water Data'!$E$5,0,10*ROW('Water Data'!E94))),BY100="",ISNUMBER(OFFSET('Water Data'!$E$5,0,10*ROW('Water Data'!E94)))),100-OFFSET('Water Data'!$E$5,0,10*ROW('Water Data'!E94)),NA())))</f>
        <v>#N/A</v>
      </c>
      <c r="K100" s="133" t="e">
        <f ca="1">+IF(AND(ISNUMBER(OFFSET('Water Data'!$E$7,0,10*ROW('Water Data'!E94))),BZ100="Yes"),OFFSET('Water Data'!$E$7,0,10*ROW('Water Data'!E94)),IF(AND(ISNUMBER(OFFSET('Water Data'!$E$7,0,10*ROW('Water Data'!E94))),BZ100="No",ISNUMBER(OFFSET('Water Data'!$E$7,0,10*ROW('Water Data'!E94)))),CONCATENATE("[",ROUND(OFFSET('Water Data'!$E$7,0,10*ROW('Water Data'!E94)),0),"]"),IF(AND(ISNUMBER(OFFSET('Water Data'!$E$7,0,10*ROW('Water Data'!E94))),BZ100="",ISNUMBER(OFFSET('Water Data'!$E$7,0,10*ROW('Water Data'!E94)))),OFFSET('Water Data'!$E$7,0,10*ROW('Water Data'!E94)),NA())))</f>
        <v>#N/A</v>
      </c>
      <c r="L100" s="133" t="e">
        <f ca="1">+IF(AND(ISNUMBER(OFFSET('Water Data'!$E$10,0,10*ROW('Water Data'!E94))),CA100="Yes"),OFFSET('Water Data'!$E$10,0,10*ROW('Water Data'!E94)),IF(AND(ISNUMBER(OFFSET('Water Data'!$E$10,0,10*ROW('Water Data'!E94))),CA100="No",ISNUMBER(OFFSET('Water Data'!$E$10,0,10*ROW('Water Data'!E94)))),CONCATENATE("[",ROUND(OFFSET('Water Data'!$E$10,0,10*ROW('Water Data'!E94)),0),"]"),IF(AND(ISNUMBER(OFFSET('Water Data'!$E$10,0,10*ROW('Water Data'!E94))),CA100="",ISNUMBER(OFFSET('Water Data'!$E$10,0,10*ROW('Water Data'!E94)))),OFFSET('Water Data'!$E$10,0,10*ROW('Water Data'!E94)),NA())))</f>
        <v>#N/A</v>
      </c>
      <c r="M100" s="133" t="e">
        <f ca="1">+IF(AND(ISNUMBER(OFFSET('Water Data'!$F$5,0,10*ROW('Water Data'!F94))),CB100="Yes"),100-OFFSET('Water Data'!$F$5,0,10*ROW('Water Data'!F94)),IF(AND(ISNUMBER(OFFSET('Water Data'!$F$5,0,10*ROW('Water Data'!F94))),CB100="No",ISNUMBER(OFFSET('Water Data'!$F$5,0,10*ROW('Water Data'!F94)))),CONCATENATE("[",ROUND(100-OFFSET('Water Data'!$F$5,0,10*ROW('Water Data'!F94)),0),"]"),IF(AND(ISNUMBER(OFFSET('Water Data'!$F$5,0,10*ROW('Water Data'!F94))),CB100="",ISNUMBER(OFFSET('Water Data'!$F$5,0,10*ROW('Water Data'!F94)))),100-OFFSET('Water Data'!$F$5,0,10*ROW('Water Data'!F94)),NA())))</f>
        <v>#N/A</v>
      </c>
      <c r="N100" s="133" t="e">
        <f ca="1">+IF(AND(ISNUMBER(OFFSET('Water Data'!$F$7,0,10*ROW('Water Data'!F94))),CC100="Yes"),OFFSET('Water Data'!$F$7,0,10*ROW('Water Data'!F94)),IF(AND(ISNUMBER(OFFSET('Water Data'!$F$7,0,10*ROW('Water Data'!F94))),CC100="No",ISNUMBER(OFFSET('Water Data'!$F$7,0,10*ROW('Water Data'!F94)))),CONCATENATE("[",ROUND(OFFSET('Water Data'!$F$7,0,10*ROW('Water Data'!F94)),0),"]"),IF(AND(ISNUMBER(OFFSET('Water Data'!$F$7,0,10*ROW('Water Data'!F94))),CC100="",ISNUMBER(OFFSET('Water Data'!$F$7,0,10*ROW('Water Data'!F94)))),OFFSET('Water Data'!$F$7,0,10*ROW('Water Data'!F94)),NA())))</f>
        <v>#N/A</v>
      </c>
      <c r="O100" s="133" t="e">
        <f ca="1">+IF(AND(ISNUMBER(OFFSET('Water Data'!$F$10,0,10*ROW('Water Data'!F94))),CD100="Yes"),OFFSET('Water Data'!$F$10,0,10*ROW('Water Data'!F94)),IF(AND(ISNUMBER(OFFSET('Water Data'!$F$10,0,10*ROW('Water Data'!F94))),CD100="No",ISNUMBER(OFFSET('Water Data'!$F$10,0,10*ROW('Water Data'!F94)))),CONCATENATE("[",ROUND(OFFSET('Water Data'!$F$10,0,10*ROW('Water Data'!F94)),0),"]"),IF(AND(ISNUMBER(OFFSET('Water Data'!$F$10,0,10*ROW('Water Data'!F94))),CD100="",ISNUMBER(OFFSET('Water Data'!$F$10,0,10*ROW('Water Data'!F94)))),OFFSET('Water Data'!$F$10,0,10*ROW('Water Data'!F94)),NA())))</f>
        <v>#N/A</v>
      </c>
      <c r="P100" s="133" t="e">
        <f ca="1">+IF(AND(ISNUMBER(OFFSET('Water Data'!$G$5,0,10*ROW('Water Data'!G94))),CE100="Yes"),100-OFFSET('Water Data'!$G$5,0,10*ROW('Water Data'!G94)),IF(AND(ISNUMBER(OFFSET('Water Data'!$G$5,0,10*ROW('Water Data'!G94))),CE100="No",ISNUMBER(OFFSET('Water Data'!$G$5,0,10*ROW('Water Data'!G94)))),CONCATENATE("[",ROUND(100-OFFSET('Water Data'!$G$5,0,10*ROW('Water Data'!G94)),0),"]"),IF(AND(ISNUMBER(OFFSET('Water Data'!$G$5,0,10*ROW('Water Data'!G94))),CE100="",ISNUMBER(OFFSET('Water Data'!$G$5,0,10*ROW('Water Data'!G94)))),100-OFFSET('Water Data'!$G$5,0,10*ROW('Water Data'!G94)),NA())))</f>
        <v>#N/A</v>
      </c>
      <c r="Q100" s="133" t="e">
        <f ca="1">+IF(AND(ISNUMBER(OFFSET('Water Data'!$G$7,0,10*ROW('Water Data'!G94))),CF100="Yes"),OFFSET('Water Data'!$G$7,0,10*ROW('Water Data'!G94)),IF(AND(ISNUMBER(OFFSET('Water Data'!$G$7,0,10*ROW('Water Data'!G94))),CF100="No",ISNUMBER(OFFSET('Water Data'!$G$7,0,10*ROW('Water Data'!G94)))),CONCATENATE("[",ROUND(OFFSET('Water Data'!$G$7,0,10*ROW('Water Data'!G94)),0),"]"),IF(AND(ISNUMBER(OFFSET('Water Data'!$G$7,0,10*ROW('Water Data'!G94))),CF100="",ISNUMBER(OFFSET('Water Data'!$G$7,0,10*ROW('Water Data'!G94)))),OFFSET('Water Data'!$G$7,0,10*ROW('Water Data'!G94)),NA())))</f>
        <v>#N/A</v>
      </c>
      <c r="R100" s="133" t="e">
        <f ca="1">+IF(AND(ISNUMBER(OFFSET('Water Data'!$G$10,0,10*ROW('Water Data'!G94))),CG100="Yes"),OFFSET('Water Data'!$G$10,0,10*ROW('Water Data'!G94)),IF(AND(ISNUMBER(OFFSET('Water Data'!$G$10,0,10*ROW('Water Data'!G94))),CG100="No",ISNUMBER(OFFSET('Water Data'!$G$10,0,10*ROW('Water Data'!G94)))),CONCATENATE("[",ROUND(OFFSET('Water Data'!$G$10,0,10*ROW('Water Data'!G94)),0),"]"),IF(AND(ISNUMBER(OFFSET('Water Data'!$G$10,0,10*ROW('Water Data'!G94))),CG100="",ISNUMBER(OFFSET('Water Data'!$G$10,0,10*ROW('Water Data'!G94)))),OFFSET('Water Data'!$G$10,0,10*ROW('Water Data'!G94)),NA())))</f>
        <v>#N/A</v>
      </c>
      <c r="S100" s="133" t="e">
        <f ca="1">+IF(AND(ISNUMBER(OFFSET('Water Data'!$H$5,0,10*ROW('Water Data'!H94))),CH100="Yes"),100-OFFSET('Water Data'!$H$5,0,10*ROW('Water Data'!H94)),IF(AND(ISNUMBER(OFFSET('Water Data'!$H$5,0,10*ROW('Water Data'!H94))),CH100="No",ISNUMBER(OFFSET('Water Data'!$H$5,0,10*ROW('Water Data'!H94)))),CONCATENATE("[",ROUND(100-OFFSET('Water Data'!$H$5,0,10*ROW('Water Data'!H94)),0),"]"),IF(AND(ISNUMBER(OFFSET('Water Data'!$H$5,0,10*ROW('Water Data'!H94))),CH100="",ISNUMBER(OFFSET('Water Data'!$H$5,0,10*ROW('Water Data'!H94)))),100-OFFSET('Water Data'!$H$5,0,10*ROW('Water Data'!H94)),NA())))</f>
        <v>#N/A</v>
      </c>
      <c r="T100" s="133" t="e">
        <f ca="1">+IF(AND(ISNUMBER(OFFSET('Water Data'!$H$7,0,10*ROW('Water Data'!H94))),CI100="Yes"),OFFSET('Water Data'!$H$7,0,10*ROW('Water Data'!H94)),IF(AND(ISNUMBER(OFFSET('Water Data'!$H$7,0,10*ROW('Water Data'!H94))),CI100="No",ISNUMBER(OFFSET('Water Data'!$H$7,0,10*ROW('Water Data'!H94)))),CONCATENATE("[",ROUND(OFFSET('Water Data'!$H$7,0,10*ROW('Water Data'!H94)),0),"]"),IF(AND(ISNUMBER(OFFSET('Water Data'!$H$7,0,10*ROW('Water Data'!H94))),CI100="",ISNUMBER(OFFSET('Water Data'!$H$7,0,10*ROW('Water Data'!H94)))),OFFSET('Water Data'!$H$7,0,10*ROW('Water Data'!H94)),NA())))</f>
        <v>#N/A</v>
      </c>
      <c r="U100" s="133" t="e">
        <f ca="1">+IF(AND(ISNUMBER(OFFSET('Water Data'!$H$10,0,10*ROW('Water Data'!H94))),CJ100="Yes"),OFFSET('Water Data'!$H$10,0,10*ROW('Water Data'!H94)),IF(AND(ISNUMBER(OFFSET('Water Data'!$H$10,0,10*ROW('Water Data'!H94))),CJ100="No",ISNUMBER(OFFSET('Water Data'!$H$10,0,10*ROW('Water Data'!H94)))),CONCATENATE("[",ROUND(OFFSET('Water Data'!$H$10,0,10*ROW('Water Data'!H94)),0),"]"),IF(AND(ISNUMBER(OFFSET('Water Data'!$H$10,0,10*ROW('Water Data'!H94))),CJ100="",ISNUMBER(OFFSET('Water Data'!$H$10,0,10*ROW('Water Data'!H94)))),OFFSET('Water Data'!$H$10,0,10*ROW('Water Data'!H94)),NA())))</f>
        <v>#N/A</v>
      </c>
      <c r="V100" s="134" t="e">
        <f ca="1">+IF(AND(ISNUMBER(OFFSET('Sanitation Data'!$C$5,0,10*ROW('Sanitation Data'!C94))),CK100="Yes"),100-OFFSET('Sanitation Data'!$C$5,0,10*ROW('Sanitation Data'!C94)),IF(AND(ISNUMBER(OFFSET('Sanitation Data'!$C$5,0,10*ROW('Sanitation Data'!C94))),CK100="No",ISNUMBER(OFFSET('Sanitation Data'!$C$5,0,10*ROW('Sanitation Data'!C94)))),CONCATENATE("[",ROUND(100-OFFSET('Sanitation Data'!$C$5,0,10*ROW('Sanitation Data'!C94)),0),"]"),IF(AND(ISNUMBER(OFFSET('Sanitation Data'!$C$5,0,10*ROW('Sanitation Data'!C94))),CK100="",ISNUMBER(OFFSET('Sanitation Data'!$C$5,0,10*ROW('Sanitation Data'!C94)))),100-OFFSET('Sanitation Data'!$C$5,0,10*ROW('Sanitation Data'!C94)),NA())))</f>
        <v>#N/A</v>
      </c>
      <c r="W100" s="134" t="e">
        <f ca="1">+IF(AND(ISNUMBER(OFFSET('Sanitation Data'!$C$7,0,10*ROW('Sanitation Data'!C94))),CL100="Yes"),OFFSET('Sanitation Data'!$C$7,0,10*ROW('Sanitation Data'!C94)),IF(AND(ISNUMBER(OFFSET('Sanitation Data'!$C$7,0,10*ROW('Sanitation Data'!C94))),CL100="No",ISNUMBER(OFFSET('Sanitation Data'!$C$7,0,10*ROW('Sanitation Data'!C94)))),CONCATENATE("[",ROUND(OFFSET('Sanitation Data'!$C$7,0,10*ROW('Sanitation Data'!C94)),0),"]"),IF(AND(ISNUMBER(OFFSET('Sanitation Data'!$C$7,0,10*ROW('Sanitation Data'!C94))),CL100="",ISNUMBER(OFFSET('Sanitation Data'!$C$7,0,10*ROW('Sanitation Data'!C94)))),OFFSET('Sanitation Data'!$C$7,0,10*ROW('Sanitation Data'!C94)),NA())))</f>
        <v>#N/A</v>
      </c>
      <c r="X100" s="134" t="e">
        <f ca="1">+IF(AND(ISNUMBER(OFFSET('Sanitation Data'!$C$11,0,10*ROW('Sanitation Data'!C94))),CM100="Yes"),OFFSET('Sanitation Data'!$C$11,0,10*ROW('Sanitation Data'!C94)),IF(AND(ISNUMBER(OFFSET('Sanitation Data'!$C$11,0,10*ROW('Sanitation Data'!C94))),CM100="No",ISNUMBER(OFFSET('Sanitation Data'!$C$11,0,10*ROW('Sanitation Data'!C94)))),CONCATENATE("[",ROUND(OFFSET('Sanitation Data'!$C$11,0,10*ROW('Sanitation Data'!C94)),0),"]"),IF(AND(ISNUMBER(OFFSET('Sanitation Data'!$C$11,0,10*ROW('Sanitation Data'!C94))),CM100="",ISNUMBER(OFFSET('Sanitation Data'!$C$11,0,10*ROW('Sanitation Data'!C94)))),OFFSET('Sanitation Data'!$C$11,0,10*ROW('Sanitation Data'!C94)),NA())))</f>
        <v>#N/A</v>
      </c>
      <c r="Y100" s="134" t="e">
        <f ca="1">+IF(AND(ISNUMBER(OFFSET('Sanitation Data'!$C$12,0,10*ROW('Sanitation Data'!C94))),CN100="Yes"),OFFSET('Sanitation Data'!$C$12,0,10*ROW('Sanitation Data'!C94)),IF(AND(ISNUMBER(OFFSET('Sanitation Data'!$C$12,0,10*ROW('Sanitation Data'!C94))),CN100="No",ISNUMBER(OFFSET('Sanitation Data'!$C$12,0,10*ROW('Sanitation Data'!C94)))),CONCATENATE("[",ROUND(OFFSET('Sanitation Data'!$C$12,0,10*ROW('Sanitation Data'!C94)),0),"]"),IF(AND(ISNUMBER(OFFSET('Sanitation Data'!$C$12,0,10*ROW('Sanitation Data'!C94))),CN100="",ISNUMBER(OFFSET('Sanitation Data'!$C$12,0,10*ROW('Sanitation Data'!C94)))),OFFSET('Sanitation Data'!$C$12,0,10*ROW('Sanitation Data'!C94)),NA())))</f>
        <v>#N/A</v>
      </c>
      <c r="Z100" s="134" t="e">
        <f ca="1">+IF(AND(ISNUMBER(OFFSET('Sanitation Data'!$C$13,0,10*ROW('Sanitation Data'!C94))),CO100="Yes"),OFFSET('Sanitation Data'!$C$13,0,10*ROW('Sanitation Data'!C94)),IF(AND(ISNUMBER(OFFSET('Sanitation Data'!$C$13,0,10*ROW('Sanitation Data'!C94))),CO100="No",ISNUMBER(OFFSET('Sanitation Data'!$C$13,0,10*ROW('Sanitation Data'!C94)))),CONCATENATE("[",ROUND(OFFSET('Sanitation Data'!$C$13,0,10*ROW('Sanitation Data'!C94)),0),"]"),IF(AND(ISNUMBER(OFFSET('Sanitation Data'!$C$13,0,10*ROW('Sanitation Data'!C94))),CO100="",ISNUMBER(OFFSET('Sanitation Data'!$C$13,0,10*ROW('Sanitation Data'!C94)))),OFFSET('Sanitation Data'!$C$13,0,10*ROW('Sanitation Data'!C94)),NA())))</f>
        <v>#N/A</v>
      </c>
      <c r="AA100" s="134" t="e">
        <f ca="1">+IF(AND(ISNUMBER(OFFSET('Sanitation Data'!$D$5,0,10*ROW('Sanitation Data'!D94))),CP100="Yes"),100-OFFSET('Sanitation Data'!$D$5,0,10*ROW('Sanitation Data'!D94)),IF(AND(ISNUMBER(OFFSET('Sanitation Data'!$D$5,0,10*ROW('Sanitation Data'!D94))),CP100="No",ISNUMBER(OFFSET('Sanitation Data'!$D$5,0,10*ROW('Sanitation Data'!D94)))),CONCATENATE("[",ROUND(100-OFFSET('Sanitation Data'!$D$5,0,10*ROW('Sanitation Data'!D94)),0),"]"),IF(AND(ISNUMBER(OFFSET('Sanitation Data'!$D$5,0,10*ROW('Sanitation Data'!D94))),CP100="",ISNUMBER(OFFSET('Sanitation Data'!$D$5,0,10*ROW('Sanitation Data'!D94)))),100-OFFSET('Sanitation Data'!$D$5,0,10*ROW('Sanitation Data'!D94)),NA())))</f>
        <v>#N/A</v>
      </c>
      <c r="AB100" s="134" t="e">
        <f ca="1">+IF(AND(ISNUMBER(OFFSET('Sanitation Data'!$D$7,0,10*ROW('Sanitation Data'!D94))),CQ100="Yes"),OFFSET('Sanitation Data'!$D$7,0,10*ROW('Sanitation Data'!G94)),IF(AND(ISNUMBER(OFFSET('Sanitation Data'!$D$7,0,10*ROW('Sanitation Data'!D94))),CQ100="No",ISNUMBER(OFFSET('Sanitation Data'!$D$7,0,10*ROW('Sanitation Data'!D94)))),CONCATENATE("[",ROUND(OFFSET('Sanitation Data'!$D$7,0,10*ROW('Sanitation Data'!D94)),0),"]"),IF(AND(ISNUMBER(OFFSET('Sanitation Data'!$D$7,0,10*ROW('Sanitation Data'!D94))),CQ100="",ISNUMBER(OFFSET('Sanitation Data'!$D$7,0,10*ROW('Sanitation Data'!D94)))),OFFSET('Sanitation Data'!$D$7,0,10*ROW('Sanitation Data'!D94)),NA())))</f>
        <v>#N/A</v>
      </c>
      <c r="AC100" s="134" t="e">
        <f ca="1">+IF(AND(ISNUMBER(OFFSET('Sanitation Data'!$D$11,0,10*ROW('Sanitation Data'!D94))),CR100="Yes"),OFFSET('Sanitation Data'!$D$11,0,10*ROW('Sanitation Data'!D94)),IF(AND(ISNUMBER(OFFSET('Sanitation Data'!$D$11,0,10*ROW('Sanitation Data'!D94))),CR100="No",ISNUMBER(OFFSET('Sanitation Data'!$D$11,0,10*ROW('Sanitation Data'!D94)))),CONCATENATE("[",ROUND(OFFSET('Sanitation Data'!$D$11,0,10*ROW('Sanitation Data'!D94)),0),"]"),IF(AND(ISNUMBER(OFFSET('Sanitation Data'!$D$11,0,10*ROW('Sanitation Data'!D94))),CR100="",ISNUMBER(OFFSET('Sanitation Data'!$D$11,0,10*ROW('Sanitation Data'!D94)))),OFFSET('Sanitation Data'!$D$11,0,10*ROW('Sanitation Data'!D94)),NA())))</f>
        <v>#N/A</v>
      </c>
      <c r="AD100" s="134" t="e">
        <f ca="1">+IF(AND(ISNUMBER(OFFSET('Sanitation Data'!$D$12,0,10*ROW('Sanitation Data'!D94))),CS100="Yes"),OFFSET('Sanitation Data'!$D$12,0,10*ROW('Sanitation Data'!D94)),IF(AND(ISNUMBER(OFFSET('Sanitation Data'!$D$12,0,10*ROW('Sanitation Data'!D94))),CS100="No",ISNUMBER(OFFSET('Sanitation Data'!$D$12,0,10*ROW('Sanitation Data'!D94)))),CONCATENATE("[",ROUND(OFFSET('Sanitation Data'!$D$12,0,10*ROW('Sanitation Data'!D94)),0),"]"),IF(AND(ISNUMBER(OFFSET('Sanitation Data'!$D$12,0,10*ROW('Sanitation Data'!D94))),CS100="",ISNUMBER(OFFSET('Sanitation Data'!$D$12,0,10*ROW('Sanitation Data'!D94)))),OFFSET('Sanitation Data'!$D$12,0,10*ROW('Sanitation Data'!D94)),NA())))</f>
        <v>#N/A</v>
      </c>
      <c r="AE100" s="134" t="e">
        <f ca="1">+IF(AND(ISNUMBER(OFFSET('Sanitation Data'!$D$13,0,10*ROW('Sanitation Data'!D94))),CT100="Yes"),OFFSET('Sanitation Data'!$D$13,0,10*ROW('Sanitation Data'!D94)),IF(AND(ISNUMBER(OFFSET('Sanitation Data'!$D$13,0,10*ROW('Sanitation Data'!D94))),CT100="No",ISNUMBER(OFFSET('Sanitation Data'!$D$13,0,10*ROW('Sanitation Data'!D94)))),CONCATENATE("[",ROUND(OFFSET('Sanitation Data'!$D$13,0,10*ROW('Sanitation Data'!D94)),0),"]"),IF(AND(ISNUMBER(OFFSET('Sanitation Data'!$D$13,0,10*ROW('Sanitation Data'!D94))),CT100="",ISNUMBER(OFFSET('Sanitation Data'!$D$13,0,10*ROW('Sanitation Data'!D94)))),OFFSET('Sanitation Data'!$D$13,0,10*ROW('Sanitation Data'!D94)),NA())))</f>
        <v>#N/A</v>
      </c>
      <c r="AF100" s="134" t="e">
        <f ca="1">+IF(AND(ISNUMBER(OFFSET('Sanitation Data'!$E$5,0,10*ROW('Sanitation Data'!E94))),CU100="Yes"),100-OFFSET('Sanitation Data'!$E$5,0,10*ROW('Sanitation Data'!E94)),IF(AND(ISNUMBER(OFFSET('Sanitation Data'!$E$5,0,10*ROW('Sanitation Data'!E94))),CU100="No",ISNUMBER(OFFSET('Sanitation Data'!$E$5,0,10*ROW('Sanitation Data'!E94)))),CONCATENATE("[",ROUND(100-OFFSET('Sanitation Data'!$E$5,0,10*ROW('Sanitation Data'!E94)),0),"]"),IF(AND(ISNUMBER(OFFSET('Sanitation Data'!$E$5,0,10*ROW('Sanitation Data'!E94))),CU100="",ISNUMBER(OFFSET('Sanitation Data'!$E$5,0,10*ROW('Sanitation Data'!E94)))),100-OFFSET('Sanitation Data'!$E$5,0,10*ROW('Sanitation Data'!E94)),NA())))</f>
        <v>#N/A</v>
      </c>
      <c r="AG100" s="134" t="e">
        <f ca="1">+IF(AND(ISNUMBER(OFFSET('Sanitation Data'!$E$7,0,10*ROW('Sanitation Data'!E94))),CV100="Yes"),OFFSET('Sanitation Data'!$E$7,0,10*ROW('Sanitation Data'!E94)),IF(AND(ISNUMBER(OFFSET('Sanitation Data'!$E$7,0,10*ROW('Sanitation Data'!E94))),CV100="No",ISNUMBER(OFFSET('Sanitation Data'!$E$7,0,10*ROW('Sanitation Data'!E94)))),CONCATENATE("[",ROUND(OFFSET('Sanitation Data'!$E$7,0,10*ROW('Sanitation Data'!E94)),0),"]"),IF(AND(ISNUMBER(OFFSET('Sanitation Data'!$E$7,0,10*ROW('Sanitation Data'!E94))),CV100="",ISNUMBER(OFFSET('Sanitation Data'!$E$7,0,10*ROW('Sanitation Data'!E94)))),OFFSET('Sanitation Data'!$E$7,0,10*ROW('Sanitation Data'!E94)),NA())))</f>
        <v>#N/A</v>
      </c>
      <c r="AH100" s="134" t="e">
        <f ca="1">+IF(AND(ISNUMBER(OFFSET('Sanitation Data'!$E$11,0,10*ROW('Sanitation Data'!E94))),CW100="Yes"),OFFSET('Sanitation Data'!$E$11,0,10*ROW('Sanitation Data'!E94)),IF(AND(ISNUMBER(OFFSET('Sanitation Data'!$E$11,0,10*ROW('Sanitation Data'!E94))),CW100="No",ISNUMBER(OFFSET('Sanitation Data'!$E$11,0,10*ROW('Sanitation Data'!E94)))),CONCATENATE("[",ROUND(OFFSET('Sanitation Data'!$E$11,0,10*ROW('Sanitation Data'!E94)),0),"]"),IF(AND(ISNUMBER(OFFSET('Sanitation Data'!$E$11,0,10*ROW('Sanitation Data'!E94))),CW100="",ISNUMBER(OFFSET('Sanitation Data'!$E$11,0,10*ROW('Sanitation Data'!E94)))),OFFSET('Sanitation Data'!$E$11,0,10*ROW('Sanitation Data'!E94)),NA())))</f>
        <v>#N/A</v>
      </c>
      <c r="AI100" s="134" t="e">
        <f ca="1">+IF(AND(ISNUMBER(OFFSET('Sanitation Data'!$E$12,0,10*ROW('Sanitation Data'!E94))),CX100="Yes"),OFFSET('Sanitation Data'!$E$12,0,10*ROW('Sanitation Data'!E94)),IF(AND(ISNUMBER(OFFSET('Sanitation Data'!$E$12,0,10*ROW('Sanitation Data'!E94))),CX100="No",ISNUMBER(OFFSET('Sanitation Data'!$E$12,0,10*ROW('Sanitation Data'!E94)))),CONCATENATE("[",ROUND(OFFSET('Sanitation Data'!$E$12,0,10*ROW('Sanitation Data'!E94)),0),"]"),IF(AND(ISNUMBER(OFFSET('Sanitation Data'!$E$12,0,10*ROW('Sanitation Data'!E94))),CX100="",ISNUMBER(OFFSET('Sanitation Data'!$E$12,0,10*ROW('Sanitation Data'!E94)))),OFFSET('Sanitation Data'!$E$12,0,10*ROW('Sanitation Data'!E94)),NA())))</f>
        <v>#N/A</v>
      </c>
      <c r="AJ100" s="134" t="e">
        <f ca="1">+IF(AND(ISNUMBER(OFFSET('Sanitation Data'!$E$13,0,10*ROW('Sanitation Data'!E94))),CY100="Yes"),OFFSET('Sanitation Data'!$E$13,0,10*ROW('Sanitation Data'!E94)),IF(AND(ISNUMBER(OFFSET('Sanitation Data'!$E$13,0,10*ROW('Sanitation Data'!E94))),CY100="No",ISNUMBER(OFFSET('Sanitation Data'!$E$13,0,10*ROW('Sanitation Data'!E94)))),CONCATENATE("[",ROUND(OFFSET('Sanitation Data'!$E$13,0,10*ROW('Sanitation Data'!E94)),0),"]"),IF(AND(ISNUMBER(OFFSET('Sanitation Data'!$E$13,0,10*ROW('Sanitation Data'!E94))),CY100="",ISNUMBER(OFFSET('Sanitation Data'!$E$13,0,10*ROW('Sanitation Data'!E94)))),OFFSET('Sanitation Data'!$E$13,0,10*ROW('Sanitation Data'!E94)),NA())))</f>
        <v>#N/A</v>
      </c>
      <c r="AK100" s="134" t="e">
        <f ca="1">+IF(AND(ISNUMBER(OFFSET('Sanitation Data'!$F$5,0,10*ROW('Sanitation Data'!F94))),CZ100="Yes"),100-OFFSET('Sanitation Data'!$F$5,0,10*ROW('Sanitation Data'!F94)),IF(AND(ISNUMBER(OFFSET('Sanitation Data'!$F$5,0,10*ROW('Sanitation Data'!F94))),CZ100="No",ISNUMBER(OFFSET('Sanitation Data'!$F$5,0,10*ROW('Sanitation Data'!F94)))),CONCATENATE("[",ROUND(100-OFFSET('Sanitation Data'!$F$5,0,10*ROW('Sanitation Data'!F94)),0),"]"),IF(AND(ISNUMBER(OFFSET('Sanitation Data'!$F$5,0,10*ROW('Sanitation Data'!F94))),CZ100="",ISNUMBER(OFFSET('Sanitation Data'!$F$5,0,10*ROW('Sanitation Data'!F94)))),100-OFFSET('Sanitation Data'!$F$5,0,10*ROW('Sanitation Data'!F94)),NA())))</f>
        <v>#N/A</v>
      </c>
      <c r="AL100" s="134" t="e">
        <f ca="1">+IF(AND(ISNUMBER(OFFSET('Sanitation Data'!$F$7,0,10*ROW('Sanitation Data'!F94))),DA100="Yes"),OFFSET('Sanitation Data'!$F$7,0,10*ROW('Sanitation Data'!F94)),IF(AND(ISNUMBER(OFFSET('Sanitation Data'!$F$7,0,10*ROW('Sanitation Data'!F94))),DA100="No",ISNUMBER(OFFSET('Sanitation Data'!$F$7,0,10*ROW('Sanitation Data'!F94)))),CONCATENATE("[",ROUND(OFFSET('Sanitation Data'!$F$7,0,10*ROW('Sanitation Data'!F94)),0),"]"),IF(AND(ISNUMBER(OFFSET('Sanitation Data'!$F$7,0,10*ROW('Sanitation Data'!F94))),DA100="",ISNUMBER(OFFSET('Sanitation Data'!$F$7,0,10*ROW('Sanitation Data'!F94)))),OFFSET('Sanitation Data'!$F$7,0,10*ROW('Sanitation Data'!F94)),NA())))</f>
        <v>#N/A</v>
      </c>
      <c r="AM100" s="134" t="e">
        <f ca="1">+IF(AND(ISNUMBER(OFFSET('Sanitation Data'!$F$11,0,10*ROW('Sanitation Data'!F94))),DB100="Yes"),OFFSET('Sanitation Data'!$F$11,0,10*ROW('Sanitation Data'!F94)),IF(AND(ISNUMBER(OFFSET('Sanitation Data'!$F$11,0,10*ROW('Sanitation Data'!F94))),DB100="No",ISNUMBER(OFFSET('Sanitation Data'!$F$11,0,10*ROW('Sanitation Data'!F94)))),CONCATENATE("[",ROUND(OFFSET('Sanitation Data'!$F$11,0,10*ROW('Sanitation Data'!F94)),0),"]"),IF(AND(ISNUMBER(OFFSET('Sanitation Data'!$F$11,0,10*ROW('Sanitation Data'!F94))),DB100="",ISNUMBER(OFFSET('Sanitation Data'!$F$11,0,10*ROW('Sanitation Data'!F94)))),OFFSET('Sanitation Data'!$F$11,0,10*ROW('Sanitation Data'!F94)),NA())))</f>
        <v>#N/A</v>
      </c>
      <c r="AN100" s="134" t="e">
        <f ca="1">+IF(AND(ISNUMBER(OFFSET('Sanitation Data'!$F$12,0,10*ROW('Sanitation Data'!F94))),DC100="Yes"),OFFSET('Sanitation Data'!$F$12,0,10*ROW('Sanitation Data'!F94)),IF(AND(ISNUMBER(OFFSET('Sanitation Data'!$F$12,0,10*ROW('Sanitation Data'!F94))),DC100="No",ISNUMBER(OFFSET('Sanitation Data'!$F$12,0,10*ROW('Sanitation Data'!F94)))),CONCATENATE("[",ROUND(OFFSET('Sanitation Data'!$F$12,0,10*ROW('Sanitation Data'!F94)),0),"]"),IF(AND(ISNUMBER(OFFSET('Sanitation Data'!$F$12,0,10*ROW('Sanitation Data'!F94))),DC100="",ISNUMBER(OFFSET('Sanitation Data'!$F$12,0,10*ROW('Sanitation Data'!F94)))),OFFSET('Sanitation Data'!$F$12,0,10*ROW('Sanitation Data'!F94)),NA())))</f>
        <v>#N/A</v>
      </c>
      <c r="AO100" s="134" t="e">
        <f ca="1">+IF(AND(ISNUMBER(OFFSET('Sanitation Data'!$F$13,0,10*ROW('Sanitation Data'!F94))),DD100="Yes"),OFFSET('Sanitation Data'!$F$13,0,10*ROW('Sanitation Data'!F94)),IF(AND(ISNUMBER(OFFSET('Sanitation Data'!$F$13,0,10*ROW('Sanitation Data'!F94))),DD100="No",ISNUMBER(OFFSET('Sanitation Data'!$F$13,0,10*ROW('Sanitation Data'!F94)))),CONCATENATE("[",ROUND(OFFSET('Sanitation Data'!$F$13,0,10*ROW('Sanitation Data'!F94)),0),"]"),IF(AND(ISNUMBER(OFFSET('Sanitation Data'!$F$13,0,10*ROW('Sanitation Data'!F94))),DD100="",ISNUMBER(OFFSET('Sanitation Data'!$F$13,0,10*ROW('Sanitation Data'!F94)))),OFFSET('Sanitation Data'!$F$13,0,10*ROW('Sanitation Data'!F94)),NA())))</f>
        <v>#N/A</v>
      </c>
      <c r="AP100" s="134" t="e">
        <f ca="1">+IF(AND(ISNUMBER(OFFSET('Sanitation Data'!$G$5,0,10*ROW('Sanitation Data'!G94))),DE100="Yes"),100-OFFSET('Sanitation Data'!$G$5,0,10*ROW('Sanitation Data'!G94)),IF(AND(ISNUMBER(OFFSET('Sanitation Data'!$G$5,0,10*ROW('Sanitation Data'!G94))),DE100="No",ISNUMBER(OFFSET('Sanitation Data'!$G$5,0,10*ROW('Sanitation Data'!G94)))),CONCATENATE("[",ROUND(100-OFFSET('Sanitation Data'!$G$5,0,10*ROW('Sanitation Data'!G94)),0),"]"),IF(AND(ISNUMBER(OFFSET('Sanitation Data'!$G$5,0,10*ROW('Sanitation Data'!G94))),DE100="",ISNUMBER(OFFSET('Sanitation Data'!$G$5,0,10*ROW('Sanitation Data'!G94)))),100-OFFSET('Sanitation Data'!$G$5,0,10*ROW('Sanitation Data'!G94)),NA())))</f>
        <v>#N/A</v>
      </c>
      <c r="AQ100" s="134" t="e">
        <f ca="1">+IF(AND(ISNUMBER(OFFSET('Sanitation Data'!$G$7,0,10*ROW('Sanitation Data'!G94))),DF100="Yes"),OFFSET('Sanitation Data'!$G$7,0,10*ROW('Sanitation Data'!G94)),IF(AND(ISNUMBER(OFFSET('Sanitation Data'!$G$7,0,10*ROW('Sanitation Data'!G94))),DF100="No",ISNUMBER(OFFSET('Sanitation Data'!$G$7,0,10*ROW('Sanitation Data'!G94)))),CONCATENATE("[",ROUND(OFFSET('Sanitation Data'!$G$7,0,10*ROW('Sanitation Data'!G94)),0),"]"),IF(AND(ISNUMBER(OFFSET('Sanitation Data'!$G$7,0,10*ROW('Sanitation Data'!G94))),DF100="",ISNUMBER(OFFSET('Sanitation Data'!$G$7,0,10*ROW('Sanitation Data'!G94)))),OFFSET('Sanitation Data'!$G$7,0,10*ROW('Sanitation Data'!G94)),NA())))</f>
        <v>#N/A</v>
      </c>
      <c r="AR100" s="134" t="e">
        <f ca="1">+IF(AND(ISNUMBER(OFFSET('Sanitation Data'!$G$11,0,10*ROW('Sanitation Data'!G94))),DG100="Yes"),OFFSET('Sanitation Data'!$G$11,0,10*ROW('Sanitation Data'!G94)),IF(AND(ISNUMBER(OFFSET('Sanitation Data'!$G$11,0,10*ROW('Sanitation Data'!G94))),DG100="No",ISNUMBER(OFFSET('Sanitation Data'!$G$11,0,10*ROW('Sanitation Data'!G94)))),CONCATENATE("[",ROUND(OFFSET('Sanitation Data'!$G$11,0,10*ROW('Sanitation Data'!G94)),0),"]"),IF(AND(ISNUMBER(OFFSET('Sanitation Data'!$G$11,0,10*ROW('Sanitation Data'!G94))),DG100="",ISNUMBER(OFFSET('Sanitation Data'!$G$11,0,10*ROW('Sanitation Data'!G94)))),OFFSET('Sanitation Data'!$G$11,0,10*ROW('Sanitation Data'!G94)),NA())))</f>
        <v>#N/A</v>
      </c>
      <c r="AS100" s="134" t="e">
        <f ca="1">+IF(AND(ISNUMBER(OFFSET('Sanitation Data'!$G$12,0,10*ROW('Sanitation Data'!G94))),DH100="Yes"),OFFSET('Sanitation Data'!$G$12,0,10*ROW('Sanitation Data'!G94)),IF(AND(ISNUMBER(OFFSET('Sanitation Data'!$G$12,0,10*ROW('Sanitation Data'!G94))),DH100="No",ISNUMBER(OFFSET('Sanitation Data'!$G$12,0,10*ROW('Sanitation Data'!G94)))),CONCATENATE("[",ROUND(OFFSET('Sanitation Data'!$G$12,0,10*ROW('Sanitation Data'!G94)),0),"]"),IF(AND(ISNUMBER(OFFSET('Sanitation Data'!$G$12,0,10*ROW('Sanitation Data'!G94))),DH100="",ISNUMBER(OFFSET('Sanitation Data'!$G$12,0,10*ROW('Sanitation Data'!G94)))),OFFSET('Sanitation Data'!$G$12,0,10*ROW('Sanitation Data'!G94)),NA())))</f>
        <v>#N/A</v>
      </c>
      <c r="AT100" s="134" t="e">
        <f ca="1">+IF(AND(ISNUMBER(OFFSET('Sanitation Data'!$G$13,0,10*ROW('Sanitation Data'!G94))),DI100="Yes"),OFFSET('Sanitation Data'!$G$13,0,10*ROW('Sanitation Data'!G94)),IF(AND(ISNUMBER(OFFSET('Sanitation Data'!$G$13,0,10*ROW('Sanitation Data'!G94))),DI100="No",ISNUMBER(OFFSET('Sanitation Data'!$G$13,0,10*ROW('Sanitation Data'!G94)))),CONCATENATE("[",ROUND(OFFSET('Sanitation Data'!$G$13,0,10*ROW('Sanitation Data'!G94)),0),"]"),IF(AND(ISNUMBER(OFFSET('Sanitation Data'!$G$13,0,10*ROW('Sanitation Data'!G94))),DI100="",ISNUMBER(OFFSET('Sanitation Data'!$G$13,0,10*ROW('Sanitation Data'!G94)))),OFFSET('Sanitation Data'!$G$13,0,10*ROW('Sanitation Data'!G94)),NA())))</f>
        <v>#N/A</v>
      </c>
      <c r="AU100" s="134" t="e">
        <f ca="1">+IF(AND(ISNUMBER(OFFSET('Sanitation Data'!$H$5,0,10*ROW('Sanitation Data'!H94))),DJ100="Yes"),100-OFFSET('Sanitation Data'!$H$5,0,10*ROW('Sanitation Data'!H94)),IF(AND(ISNUMBER(OFFSET('Sanitation Data'!$H$5,0,10*ROW('Sanitation Data'!H94))),DJ100="No",ISNUMBER(OFFSET('Sanitation Data'!$H$5,0,10*ROW('Sanitation Data'!H94)))),CONCATENATE("[",ROUND(100-OFFSET('Sanitation Data'!$H$5,0,10*ROW('Sanitation Data'!H94)),0),"]"),IF(AND(ISNUMBER(OFFSET('Sanitation Data'!$H$5,0,10*ROW('Sanitation Data'!H94))),DJ100="",ISNUMBER(OFFSET('Sanitation Data'!$H$5,0,10*ROW('Sanitation Data'!H94)))),100-OFFSET('Sanitation Data'!$H$5,0,10*ROW('Sanitation Data'!H94)),NA())))</f>
        <v>#N/A</v>
      </c>
      <c r="AV100" s="134" t="e">
        <f ca="1">+IF(AND(ISNUMBER(OFFSET('Sanitation Data'!$H$7,0,10*ROW('Sanitation Data'!H94))),DK100="Yes"),OFFSET('Sanitation Data'!$H$7,0,10*ROW('Sanitation Data'!H94)),IF(AND(ISNUMBER(OFFSET('Sanitation Data'!$H$7,0,10*ROW('Sanitation Data'!H94))),DK100="No",ISNUMBER(OFFSET('Sanitation Data'!$H$7,0,10*ROW('Sanitation Data'!H94)))),CONCATENATE("[",ROUND(OFFSET('Sanitation Data'!$H$7,0,10*ROW('Sanitation Data'!H94)),0),"]"),IF(AND(ISNUMBER(OFFSET('Sanitation Data'!$H$7,0,10*ROW('Sanitation Data'!H94))),DK100="",ISNUMBER(OFFSET('Sanitation Data'!$H$7,0,10*ROW('Sanitation Data'!H94)))),OFFSET('Sanitation Data'!$H$7,0,10*ROW('Sanitation Data'!H94)),NA())))</f>
        <v>#N/A</v>
      </c>
      <c r="AW100" s="134" t="e">
        <f ca="1">+IF(AND(ISNUMBER(OFFSET('Sanitation Data'!$H$11,0,10*ROW('Sanitation Data'!H94))),DL100="Yes"),OFFSET('Sanitation Data'!$H$11,0,10*ROW('Sanitation Data'!H94)),IF(AND(ISNUMBER(OFFSET('Sanitation Data'!$H$11,0,10*ROW('Sanitation Data'!H94))),DL100="No",ISNUMBER(OFFSET('Sanitation Data'!$H$11,0,10*ROW('Sanitation Data'!H94)))),CONCATENATE("[",ROUND(OFFSET('Sanitation Data'!$H$11,0,10*ROW('Sanitation Data'!H94)),0),"]"),IF(AND(ISNUMBER(OFFSET('Sanitation Data'!$H$11,0,10*ROW('Sanitation Data'!H94))),DL100="",ISNUMBER(OFFSET('Sanitation Data'!$H$11,0,10*ROW('Sanitation Data'!H94)))),OFFSET('Sanitation Data'!$H$11,0,10*ROW('Sanitation Data'!H94)),NA())))</f>
        <v>#N/A</v>
      </c>
      <c r="AX100" s="134" t="e">
        <f ca="1">+IF(AND(ISNUMBER(OFFSET('Sanitation Data'!$H$12,0,10*ROW('Sanitation Data'!H94))),DM100="Yes"),OFFSET('Sanitation Data'!$H$12,0,10*ROW('Sanitation Data'!H94)),IF(AND(ISNUMBER(OFFSET('Sanitation Data'!$H$12,0,10*ROW('Sanitation Data'!H94))),DM100="No",ISNUMBER(OFFSET('Sanitation Data'!$H$12,0,10*ROW('Sanitation Data'!H94)))),CONCATENATE("[",ROUND(OFFSET('Sanitation Data'!$H$12,0,10*ROW('Sanitation Data'!H94)),0),"]"),IF(AND(ISNUMBER(OFFSET('Sanitation Data'!$H$12,0,10*ROW('Sanitation Data'!H94))),DM100="",ISNUMBER(OFFSET('Sanitation Data'!$H$12,0,10*ROW('Sanitation Data'!H94)))),OFFSET('Sanitation Data'!$H$12,0,10*ROW('Sanitation Data'!H94)),NA())))</f>
        <v>#N/A</v>
      </c>
      <c r="AY100" s="134" t="e">
        <f ca="1">+IF(AND(ISNUMBER(OFFSET('Sanitation Data'!$H$13,0,10*ROW('Sanitation Data'!H94))),DN100="Yes"),OFFSET('Sanitation Data'!$H$13,0,10*ROW('Sanitation Data'!H94)),IF(AND(ISNUMBER(OFFSET('Sanitation Data'!$H$13,0,10*ROW('Sanitation Data'!H94))),DN100="No",ISNUMBER(OFFSET('Sanitation Data'!$H$13,0,10*ROW('Sanitation Data'!H94)))),CONCATENATE("[",ROUND(OFFSET('Sanitation Data'!$H$13,0,10*ROW('Sanitation Data'!H94)),0),"]"),IF(AND(ISNUMBER(OFFSET('Sanitation Data'!$H$13,0,10*ROW('Sanitation Data'!H94))),DN100="",ISNUMBER(OFFSET('Sanitation Data'!$H$13,0,10*ROW('Sanitation Data'!H94)))),OFFSET('Sanitation Data'!$H$13,0,10*ROW('Sanitation Data'!H94)),NA())))</f>
        <v>#N/A</v>
      </c>
      <c r="AZ100" s="135" t="e">
        <f ca="1">+IF(AND(ISNUMBER(OFFSET('Hygiene Data'!$C$6,0,10*ROW('Hygiene Data'!C94))),DO100="Yes"),OFFSET('Hygiene Data'!$C$6,0,10*ROW('Hygiene Data'!C94)),IF(AND(ISNUMBER(OFFSET('Hygiene Data'!$C$6,0,10*ROW('Hygiene Data'!C94))),DO100="No",ISNUMBER(OFFSET('Hygiene Data'!$C$6,0,10*ROW('Hygiene Data'!C94)))),CONCATENATE("[",ROUND(OFFSET('Hygiene Data'!$C$6,0,10*ROW('Hygiene Data'!C94)),0),"]"),IF(AND(ISNUMBER(OFFSET('Hygiene Data'!$C$6,0,10*ROW('Hygiene Data'!C94))),DO100="",ISNUMBER(OFFSET('Hygiene Data'!$C$6,0,10*ROW('Hygiene Data'!C94)))),OFFSET('Hygiene Data'!$C$6,0,10*ROW('Hygiene Data'!C94)),NA())))</f>
        <v>#N/A</v>
      </c>
      <c r="BA100" s="135" t="e">
        <f ca="1">+IF(AND(ISNUMBER(OFFSET('Hygiene Data'!$C$8,0,10*ROW('Hygiene Data'!C94))),DP100="Yes"),OFFSET('Hygiene Data'!$C$8,0,10*ROW('Hygiene Data'!C94)),IF(AND(ISNUMBER(OFFSET('Hygiene Data'!$C$8,0,10*ROW('Hygiene Data'!C94))),DP100="No",ISNUMBER(OFFSET('Hygiene Data'!$C$8,0,10*ROW('Hygiene Data'!C94)))),CONCATENATE("[",ROUND(OFFSET('Hygiene Data'!$C$8,0,10*ROW('Hygiene Data'!C94)),0),"]"),IF(AND(ISNUMBER(OFFSET('Hygiene Data'!$C$8,0,10*ROW('Hygiene Data'!C94))),DP100="",ISNUMBER(OFFSET('Hygiene Data'!$C$8,0,10*ROW('Hygiene Data'!C94)))),OFFSET('Hygiene Data'!$C$8,0,10*ROW('Hygiene Data'!C94)),NA())))</f>
        <v>#N/A</v>
      </c>
      <c r="BB100" s="135" t="e">
        <f ca="1">+IF(AND(ISNUMBER(OFFSET('Hygiene Data'!$C$10,0,10*ROW('Hygiene Data'!C94))),DQ100="Yes"),OFFSET('Hygiene Data'!$C$10,0,10*ROW('Hygiene Data'!C94)),IF(AND(ISNUMBER(OFFSET('Hygiene Data'!$C$10,0,10*ROW('Hygiene Data'!C94))),DQ100="No",ISNUMBER(OFFSET('Hygiene Data'!$C$10,0,10*ROW('Hygiene Data'!C94)))),CONCATENATE("[",ROUND(OFFSET('Hygiene Data'!$C$10,0,10*ROW('Hygiene Data'!C94)),0),"]"),IF(AND(ISNUMBER(OFFSET('Hygiene Data'!$C$10,0,10*ROW('Hygiene Data'!C94))),DQ100="",ISNUMBER(OFFSET('Hygiene Data'!$C$10,0,10*ROW('Hygiene Data'!C94)))),OFFSET('Hygiene Data'!$C$10,0,10*ROW('Hygiene Data'!C94)),NA())))</f>
        <v>#N/A</v>
      </c>
      <c r="BC100" s="135" t="e">
        <f ca="1">+IF(AND(ISNUMBER(OFFSET('Hygiene Data'!$D$6,0,10*ROW('Hygiene Data'!D94))),DR100="Yes"),OFFSET('Hygiene Data'!$D$6,0,10*ROW('Hygiene Data'!D94)),IF(AND(ISNUMBER(OFFSET('Hygiene Data'!$D$6,0,10*ROW('Hygiene Data'!D94))),DR100="No",ISNUMBER(OFFSET('Hygiene Data'!$D$6,0,10*ROW('Hygiene Data'!D94)))),CONCATENATE("[",ROUND(OFFSET('Hygiene Data'!$D$6,0,10*ROW('Hygiene Data'!D94)),0),"]"),IF(AND(ISNUMBER(OFFSET('Hygiene Data'!$D$6,0,10*ROW('Hygiene Data'!D94))),DR100="",ISNUMBER(OFFSET('Hygiene Data'!$D$6,0,10*ROW('Hygiene Data'!D94)))),OFFSET('Hygiene Data'!$D$6,0,10*ROW('Hygiene Data'!D94)),NA())))</f>
        <v>#N/A</v>
      </c>
      <c r="BD100" s="135" t="e">
        <f ca="1">+IF(AND(ISNUMBER(OFFSET('Hygiene Data'!$D$8,0,10*ROW('Hygiene Data'!D94))),DS100="Yes"),OFFSET('Hygiene Data'!$D$8,0,10*ROW('Hygiene Data'!D94)),IF(AND(ISNUMBER(OFFSET('Hygiene Data'!$D$8,0,10*ROW('Hygiene Data'!D94))),DS100="No",ISNUMBER(OFFSET('Hygiene Data'!$D$8,0,10*ROW('Hygiene Data'!D94)))),CONCATENATE("[",ROUND(OFFSET('Hygiene Data'!$D$8,0,10*ROW('Hygiene Data'!D94)),0),"]"),IF(AND(ISNUMBER(OFFSET('Hygiene Data'!$D$8,0,10*ROW('Hygiene Data'!D94))),DS100="",ISNUMBER(OFFSET('Hygiene Data'!$D$8,0,10*ROW('Hygiene Data'!D94)))),OFFSET('Hygiene Data'!$D$8,0,10*ROW('Hygiene Data'!D94)),NA())))</f>
        <v>#N/A</v>
      </c>
      <c r="BE100" s="135" t="e">
        <f ca="1">+IF(AND(ISNUMBER(OFFSET('Hygiene Data'!$D$10,0,10*ROW('Hygiene Data'!D94))),DT100="Yes"),OFFSET('Hygiene Data'!$D$10,0,10*ROW('Hygiene Data'!D94)),IF(AND(ISNUMBER(OFFSET('Hygiene Data'!$D$10,0,10*ROW('Hygiene Data'!D94))),DT100="No",ISNUMBER(OFFSET('Hygiene Data'!$D$10,0,10*ROW('Hygiene Data'!D94)))),CONCATENATE("[",ROUND(OFFSET('Hygiene Data'!$D$10,0,10*ROW('Hygiene Data'!D94)),0),"]"),IF(AND(ISNUMBER(OFFSET('Hygiene Data'!$D$10,0,10*ROW('Hygiene Data'!D94))),DT100="",ISNUMBER(OFFSET('Hygiene Data'!$D$10,0,10*ROW('Hygiene Data'!D94)))),OFFSET('Hygiene Data'!$D$10,0,10*ROW('Hygiene Data'!D94)),NA())))</f>
        <v>#N/A</v>
      </c>
      <c r="BF100" s="135" t="e">
        <f ca="1">+IF(AND(ISNUMBER(OFFSET('Hygiene Data'!$E$6,0,10*ROW('Hygiene Data'!E94))),DU100="Yes"),OFFSET('Hygiene Data'!$E$6,0,10*ROW('Hygiene Data'!E94)),IF(AND(ISNUMBER(OFFSET('Hygiene Data'!$E$6,0,10*ROW('Hygiene Data'!E94))),DU100="No",ISNUMBER(OFFSET('Hygiene Data'!$E$6,0,10*ROW('Hygiene Data'!E94)))),CONCATENATE("[",ROUND(OFFSET('Hygiene Data'!$E$6,0,10*ROW('Hygiene Data'!E94)),0),"]"),IF(AND(ISNUMBER(OFFSET('Hygiene Data'!$E$6,0,10*ROW('Hygiene Data'!E94))),DU100="",ISNUMBER(OFFSET('Hygiene Data'!$E$6,0,10*ROW('Hygiene Data'!E94)))),OFFSET('Hygiene Data'!$E$6,0,10*ROW('Hygiene Data'!E94)),NA())))</f>
        <v>#N/A</v>
      </c>
      <c r="BG100" s="135" t="e">
        <f ca="1">+IF(AND(ISNUMBER(OFFSET('Hygiene Data'!$E$8,0,10*ROW('Hygiene Data'!E94))),DV100="Yes"),OFFSET('Hygiene Data'!$E$8,0,10*ROW('Hygiene Data'!E94)),IF(AND(ISNUMBER(OFFSET('Hygiene Data'!$E$8,0,10*ROW('Hygiene Data'!E94))),DV100="No",ISNUMBER(OFFSET('Hygiene Data'!$E$8,0,10*ROW('Hygiene Data'!E94)))),CONCATENATE("[",ROUND(OFFSET('Hygiene Data'!$E$8,0,10*ROW('Hygiene Data'!E94)),0),"]"),IF(AND(ISNUMBER(OFFSET('Hygiene Data'!$E$8,0,10*ROW('Hygiene Data'!E94))),DV100="",ISNUMBER(OFFSET('Hygiene Data'!$E$8,0,10*ROW('Hygiene Data'!E94)))),OFFSET('Hygiene Data'!$E$8,0,10*ROW('Hygiene Data'!E94)),NA())))</f>
        <v>#N/A</v>
      </c>
      <c r="BH100" s="135" t="e">
        <f ca="1">+IF(AND(ISNUMBER(OFFSET('Hygiene Data'!$E$10,0,10*ROW('Hygiene Data'!E94))),DW100="Yes"),OFFSET('Hygiene Data'!$E$10,0,10*ROW('Hygiene Data'!E94)),IF(AND(ISNUMBER(OFFSET('Hygiene Data'!$E$10,0,10*ROW('Hygiene Data'!E94))),DW100="No",ISNUMBER(OFFSET('Hygiene Data'!$E$10,0,10*ROW('Hygiene Data'!E94)))),CONCATENATE("[",ROUND(OFFSET('Hygiene Data'!$E$10,0,10*ROW('Hygiene Data'!E94)),0),"]"),IF(AND(ISNUMBER(OFFSET('Hygiene Data'!$E$10,0,10*ROW('Hygiene Data'!E94))),DW100="",ISNUMBER(OFFSET('Hygiene Data'!$E$10,0,10*ROW('Hygiene Data'!E94)))),OFFSET('Hygiene Data'!$E$10,0,10*ROW('Hygiene Data'!E94)),NA())))</f>
        <v>#N/A</v>
      </c>
      <c r="BI100" s="135" t="e">
        <f ca="1">+IF(AND(ISNUMBER(OFFSET('Hygiene Data'!$F$6,0,10*ROW('Hygiene Data'!F94))),DX100="Yes"),OFFSET('Hygiene Data'!$F$6,0,10*ROW('Hygiene Data'!F94)),IF(AND(ISNUMBER(OFFSET('Hygiene Data'!$F$6,0,10*ROW('Hygiene Data'!F94))),DX100="No",ISNUMBER(OFFSET('Hygiene Data'!$F$6,0,10*ROW('Hygiene Data'!F94)))),CONCATENATE("[",ROUND(OFFSET('Hygiene Data'!$F$6,0,10*ROW('Hygiene Data'!F94)),0),"]"),IF(AND(ISNUMBER(OFFSET('Hygiene Data'!$F$6,0,10*ROW('Hygiene Data'!F94))),DX100="",ISNUMBER(OFFSET('Hygiene Data'!$F$6,0,10*ROW('Hygiene Data'!F94)))),OFFSET('Hygiene Data'!$F$6,0,10*ROW('Hygiene Data'!F94)),NA())))</f>
        <v>#N/A</v>
      </c>
      <c r="BJ100" s="135" t="e">
        <f ca="1">+IF(AND(ISNUMBER(OFFSET('Hygiene Data'!$F$8,0,10*ROW('Hygiene Data'!F94))),DY100="Yes"),OFFSET('Hygiene Data'!$F$8,0,10*ROW('Hygiene Data'!F94)),IF(AND(ISNUMBER(OFFSET('Hygiene Data'!$F$8,0,10*ROW('Hygiene Data'!F94))),DY100="No",ISNUMBER(OFFSET('Hygiene Data'!$F$8,0,10*ROW('Hygiene Data'!F94)))),CONCATENATE("[",ROUND(OFFSET('Hygiene Data'!$F$8,0,10*ROW('Hygiene Data'!F94)),0),"]"),IF(AND(ISNUMBER(OFFSET('Hygiene Data'!$F$8,0,10*ROW('Hygiene Data'!F94))),DY100="",ISNUMBER(OFFSET('Hygiene Data'!$F$8,0,10*ROW('Hygiene Data'!F94)))),OFFSET('Hygiene Data'!$F$8,0,10*ROW('Hygiene Data'!F94)),NA())))</f>
        <v>#N/A</v>
      </c>
      <c r="BK100" s="135" t="e">
        <f ca="1">+IF(AND(ISNUMBER(OFFSET('Hygiene Data'!$F$10,0,10*ROW('Hygiene Data'!F94))),DZ100="Yes"),OFFSET('Hygiene Data'!$F$10,0,10*ROW('Hygiene Data'!F94)),IF(AND(ISNUMBER(OFFSET('Hygiene Data'!$F$10,0,10*ROW('Hygiene Data'!F94))),DZ100="No",ISNUMBER(OFFSET('Hygiene Data'!$F$10,0,10*ROW('Hygiene Data'!F94)))),CONCATENATE("[",ROUND(OFFSET('Hygiene Data'!$F$10,0,10*ROW('Hygiene Data'!F94)),0),"]"),IF(AND(ISNUMBER(OFFSET('Hygiene Data'!$F$10,0,10*ROW('Hygiene Data'!F94))),DZ100="",ISNUMBER(OFFSET('Hygiene Data'!$F$10,0,10*ROW('Hygiene Data'!F94)))),OFFSET('Hygiene Data'!$F$10,0,10*ROW('Hygiene Data'!F94)),NA())))</f>
        <v>#N/A</v>
      </c>
      <c r="BL100" s="135" t="e">
        <f ca="1">+IF(AND(ISNUMBER(OFFSET('Hygiene Data'!$G$6,0,10*ROW('Hygiene Data'!G94))),EA100="Yes"),OFFSET('Hygiene Data'!$G$6,0,10*ROW('Hygiene Data'!G94)),IF(AND(ISNUMBER(OFFSET('Hygiene Data'!$G$6,0,10*ROW('Hygiene Data'!G94))),EA100="No",ISNUMBER(OFFSET('Hygiene Data'!$G$6,0,10*ROW('Hygiene Data'!G94)))),CONCATENATE("[",ROUND(OFFSET('Hygiene Data'!$G$6,0,10*ROW('Hygiene Data'!G94)),0),"]"),IF(AND(ISNUMBER(OFFSET('Hygiene Data'!$G$6,0,10*ROW('Hygiene Data'!G94))),EA100="",ISNUMBER(OFFSET('Hygiene Data'!$G$6,0,10*ROW('Hygiene Data'!G94)))),OFFSET('Hygiene Data'!$G$6,0,10*ROW('Hygiene Data'!G94)),NA())))</f>
        <v>#N/A</v>
      </c>
      <c r="BM100" s="135" t="e">
        <f ca="1">+IF(AND(ISNUMBER(OFFSET('Hygiene Data'!$G$8,0,10*ROW('Hygiene Data'!G94))),EB100="Yes"),OFFSET('Hygiene Data'!$G$8,0,10*ROW('Hygiene Data'!G94)),IF(AND(ISNUMBER(OFFSET('Hygiene Data'!$G$8,0,10*ROW('Hygiene Data'!G94))),EB100="No",ISNUMBER(OFFSET('Hygiene Data'!$G$8,0,10*ROW('Hygiene Data'!G94)))),CONCATENATE("[",ROUND(OFFSET('Hygiene Data'!$G$8,0,10*ROW('Hygiene Data'!G94)),0),"]"),IF(AND(ISNUMBER(OFFSET('Hygiene Data'!$G$8,0,10*ROW('Hygiene Data'!G94))),EB100="",ISNUMBER(OFFSET('Hygiene Data'!$G$8,0,10*ROW('Hygiene Data'!G94)))),OFFSET('Hygiene Data'!$G$8,0,10*ROW('Hygiene Data'!G94)),NA())))</f>
        <v>#N/A</v>
      </c>
      <c r="BN100" s="135" t="e">
        <f ca="1">+IF(AND(ISNUMBER(OFFSET('Hygiene Data'!$G$10,0,10*ROW('Hygiene Data'!G94))),EC100="Yes"),OFFSET('Hygiene Data'!$G$10,0,10*ROW('Hygiene Data'!G94)),IF(AND(ISNUMBER(OFFSET('Hygiene Data'!$G$10,0,10*ROW('Hygiene Data'!G94))),EC100="No",ISNUMBER(OFFSET('Hygiene Data'!$G$10,0,10*ROW('Hygiene Data'!G94)))),CONCATENATE("[",ROUND(OFFSET('Hygiene Data'!$G$10,0,10*ROW('Hygiene Data'!G94)),0),"]"),IF(AND(ISNUMBER(OFFSET('Hygiene Data'!$G$10,0,10*ROW('Hygiene Data'!G94))),EC100="",ISNUMBER(OFFSET('Hygiene Data'!$G$10,0,10*ROW('Hygiene Data'!G94)))),OFFSET('Hygiene Data'!$G$10,0,10*ROW('Hygiene Data'!G94)),NA())))</f>
        <v>#N/A</v>
      </c>
      <c r="BO100" s="135" t="e">
        <f ca="1">+IF(AND(ISNUMBER(OFFSET('Hygiene Data'!$H$6,0,10*ROW('Hygiene Data'!H94))),ED100="Yes"),OFFSET('Hygiene Data'!$H$6,0,10*ROW('Hygiene Data'!H94)),IF(AND(ISNUMBER(OFFSET('Hygiene Data'!$H$6,0,10*ROW('Hygiene Data'!H94))),ED100="No",ISNUMBER(OFFSET('Hygiene Data'!$H$6,0,10*ROW('Hygiene Data'!H94)))),CONCATENATE("[",ROUND(OFFSET('Hygiene Data'!$H$6,0,10*ROW('Hygiene Data'!H94)),0),"]"),IF(AND(ISNUMBER(OFFSET('Hygiene Data'!$H$6,0,10*ROW('Hygiene Data'!H94))),ED100="",ISNUMBER(OFFSET('Hygiene Data'!$H$6,0,10*ROW('Hygiene Data'!H94)))),OFFSET('Hygiene Data'!$H$6,0,10*ROW('Hygiene Data'!H94)),NA())))</f>
        <v>#N/A</v>
      </c>
      <c r="BP100" s="135" t="e">
        <f ca="1">+IF(AND(ISNUMBER(OFFSET('Hygiene Data'!$H$8,0,10*ROW('Hygiene Data'!H94))),EE100="Yes"),OFFSET('Hygiene Data'!$H$8,0,10*ROW('Hygiene Data'!H94)),IF(AND(ISNUMBER(OFFSET('Hygiene Data'!$H$8,0,10*ROW('Hygiene Data'!H94))),EE100="No",ISNUMBER(OFFSET('Hygiene Data'!$H$8,0,10*ROW('Hygiene Data'!H94)))),CONCATENATE("[",ROUND(OFFSET('Hygiene Data'!$H$8,0,10*ROW('Hygiene Data'!H94)),0),"]"),IF(AND(ISNUMBER(OFFSET('Hygiene Data'!$H$8,0,10*ROW('Hygiene Data'!H94))),EE100="",ISNUMBER(OFFSET('Hygiene Data'!$H$8,0,10*ROW('Hygiene Data'!H94)))),OFFSET('Hygiene Data'!$H$8,0,10*ROW('Hygiene Data'!H94)),NA())))</f>
        <v>#N/A</v>
      </c>
      <c r="BQ100" s="135" t="e">
        <f ca="1">+IF(AND(ISNUMBER(OFFSET('Hygiene Data'!$H$10,0,10*ROW('Hygiene Data'!H94))),EF100="Yes"),OFFSET('Hygiene Data'!$H$10,0,10*ROW('Hygiene Data'!H94)),IF(AND(ISNUMBER(OFFSET('Hygiene Data'!$H$10,0,10*ROW('Hygiene Data'!H94))),EF100="No",ISNUMBER(OFFSET('Hygiene Data'!$H$10,0,10*ROW('Hygiene Data'!H94)))),CONCATENATE("[",ROUND(OFFSET('Hygiene Data'!$H$10,0,10*ROW('Hygiene Data'!H94)),0),"]"),IF(AND(ISNUMBER(OFFSET('Hygiene Data'!$H$10,0,10*ROW('Hygiene Data'!H94))),EF100="",ISNUMBER(OFFSET('Hygiene Data'!$H$10,0,10*ROW('Hygiene Data'!H94)))),OFFSET('Hygiene Data'!$H$10,0,10*ROW('Hygiene Data'!H94)),NA())))</f>
        <v>#N/A</v>
      </c>
      <c r="BS100" s="34" t="str">
        <f ca="1">+IF(OFFSET('Water Data'!$C$28,0,10*ROW('Water Data'!C94))="","",OFFSET('Water Data'!$C$28,0,10*ROW('Water Data'!C94)))</f>
        <v/>
      </c>
      <c r="BT100" s="34" t="str">
        <f ca="1">+IF(OFFSET('Water Data'!$C$29,0,10*ROW('Water Data'!C94))="","",OFFSET('Water Data'!$C$29,0,10*ROW('Water Data'!C94)))</f>
        <v/>
      </c>
      <c r="BU100" s="34" t="str">
        <f ca="1">+IF(OFFSET('Water Data'!$C$30,0,10*ROW('Water Data'!C94))="","",OFFSET('Water Data'!$C$30,0,10*ROW('Water Data'!C94)))</f>
        <v/>
      </c>
      <c r="BV100" s="34" t="str">
        <f ca="1">+IF(OFFSET('Water Data'!$D$28,0,10*ROW('Water Data'!D94))="","",OFFSET('Water Data'!$D$28,0,10*ROW('Water Data'!D94)))</f>
        <v/>
      </c>
      <c r="BW100" s="34" t="str">
        <f ca="1">+IF(OFFSET('Water Data'!$D$29,0,10*ROW('Water Data'!D94))="","",OFFSET('Water Data'!$D$29,0,10*ROW('Water Data'!D94)))</f>
        <v/>
      </c>
      <c r="BX100" s="34" t="str">
        <f ca="1">+IF(OFFSET('Water Data'!$D$30,0,10*ROW('Water Data'!D94))="","",OFFSET('Water Data'!$D$30,0,10*ROW('Water Data'!D94)))</f>
        <v/>
      </c>
      <c r="BY100" s="34" t="str">
        <f ca="1">+IF(OFFSET('Water Data'!$E$28,0,10*ROW('Water Data'!E94))="","",OFFSET('Water Data'!$E$28,0,10*ROW('Water Data'!E94)))</f>
        <v/>
      </c>
      <c r="BZ100" s="34" t="str">
        <f ca="1">+IF(OFFSET('Water Data'!$E$29,0,10*ROW('Water Data'!E94))="","",OFFSET('Water Data'!$E$29,0,10*ROW('Water Data'!E94)))</f>
        <v/>
      </c>
      <c r="CA100" s="34" t="str">
        <f ca="1">+IF(OFFSET('Water Data'!$E$30,0,10*ROW('Water Data'!E94))="","",OFFSET('Water Data'!$E$30,0,10*ROW('Water Data'!E94)))</f>
        <v/>
      </c>
      <c r="CB100" s="34" t="str">
        <f ca="1">+IF(OFFSET('Water Data'!$F$28,0,10*ROW('Water Data'!F94))="","",OFFSET('Water Data'!$F$28,0,10*ROW('Water Data'!F94)))</f>
        <v/>
      </c>
      <c r="CC100" s="34" t="str">
        <f ca="1">+IF(OFFSET('Water Data'!$F$29,0,10*ROW('Water Data'!F94))="","",OFFSET('Water Data'!$F$29,0,10*ROW('Water Data'!F94)))</f>
        <v/>
      </c>
      <c r="CD100" s="34" t="str">
        <f ca="1">+IF(OFFSET('Water Data'!$F$30,0,10*ROW('Water Data'!F94))="","",OFFSET('Water Data'!$F$30,0,10*ROW('Water Data'!F94)))</f>
        <v/>
      </c>
      <c r="CE100" s="34" t="str">
        <f ca="1">+IF(OFFSET('Water Data'!$G$28,0,10*ROW('Water Data'!G94))="","",OFFSET('Water Data'!$G$28,0,10*ROW('Water Data'!G94)))</f>
        <v/>
      </c>
      <c r="CF100" s="34" t="str">
        <f ca="1">+IF(OFFSET('Water Data'!$G$29,0,10*ROW('Water Data'!G94))="","",OFFSET('Water Data'!$G$29,0,10*ROW('Water Data'!G94)))</f>
        <v/>
      </c>
      <c r="CG100" s="34" t="str">
        <f ca="1">+IF(OFFSET('Water Data'!$G$30,0,10*ROW('Water Data'!G94))="","",OFFSET('Water Data'!$G$30,0,10*ROW('Water Data'!G94)))</f>
        <v/>
      </c>
      <c r="CH100" s="34" t="str">
        <f ca="1">+IF(OFFSET('Water Data'!$H$28,0,10*ROW('Water Data'!H94))="","",OFFSET('Water Data'!$H$28,0,10*ROW('Water Data'!H94)))</f>
        <v/>
      </c>
      <c r="CI100" s="34" t="str">
        <f ca="1">+IF(OFFSET('Water Data'!$H$29,0,10*ROW('Water Data'!H94))="","",OFFSET('Water Data'!$H$29,0,10*ROW('Water Data'!H94)))</f>
        <v/>
      </c>
      <c r="CJ100" s="34" t="str">
        <f ca="1">+IF(OFFSET('Water Data'!$H$30,0,10*ROW('Water Data'!H94))="","",OFFSET('Water Data'!$H$30,0,10*ROW('Water Data'!H94)))</f>
        <v/>
      </c>
      <c r="CK100" s="34" t="str">
        <f ca="1">+IF(OFFSET('Sanitation Data'!$C$29,0,10*ROW('Sanitation Data'!C94))="","",OFFSET('Sanitation Data'!$C$29,0,10*ROW('Sanitation Data'!C94)))</f>
        <v/>
      </c>
      <c r="CL100" s="34" t="str">
        <f ca="1">+IF(OFFSET('Sanitation Data'!$C$30,0,10*ROW('Sanitation Data'!C94))="","",OFFSET('Sanitation Data'!$C$30,0,10*ROW('Sanitation Data'!C94)))</f>
        <v/>
      </c>
      <c r="CM100" s="34" t="str">
        <f ca="1">+IF(OFFSET('Sanitation Data'!$C$31,0,10*ROW('Sanitation Data'!C94))="","",OFFSET('Sanitation Data'!$C$31,0,10*ROW('Sanitation Data'!C94)))</f>
        <v/>
      </c>
      <c r="CN100" s="34" t="str">
        <f ca="1">+IF(OFFSET('Sanitation Data'!$C$32,0,10*ROW('Sanitation Data'!C94))="","",OFFSET('Sanitation Data'!$C$32,0,10*ROW('Sanitation Data'!C94)))</f>
        <v/>
      </c>
      <c r="CO100" s="34" t="str">
        <f ca="1">+IF(OFFSET('Sanitation Data'!$C$33,0,10*ROW('Sanitation Data'!C94))="","",OFFSET('Sanitation Data'!$C$33,0,10*ROW('Sanitation Data'!C94)))</f>
        <v/>
      </c>
      <c r="CP100" s="34" t="str">
        <f ca="1">+IF(OFFSET('Sanitation Data'!$D$29,0,10*ROW('Sanitation Data'!D94))="","",OFFSET('Sanitation Data'!$D$29,0,10*ROW('Sanitation Data'!D94)))</f>
        <v/>
      </c>
      <c r="CQ100" s="34" t="str">
        <f ca="1">+IF(OFFSET('Sanitation Data'!$D$30,0,10*ROW('Sanitation Data'!D94))="","",OFFSET('Sanitation Data'!$D$30,0,10*ROW('Sanitation Data'!D94)))</f>
        <v/>
      </c>
      <c r="CR100" s="34" t="str">
        <f ca="1">+IF(OFFSET('Sanitation Data'!$D$31,0,10*ROW('Sanitation Data'!D94))="","",OFFSET('Sanitation Data'!$D$31,0,10*ROW('Sanitation Data'!D94)))</f>
        <v/>
      </c>
      <c r="CS100" s="34" t="str">
        <f ca="1">+IF(OFFSET('Sanitation Data'!$D$32,0,10*ROW('Sanitation Data'!D94))="","",OFFSET('Sanitation Data'!$D$32,0,10*ROW('Sanitation Data'!D94)))</f>
        <v/>
      </c>
      <c r="CT100" s="34" t="str">
        <f ca="1">+IF(OFFSET('Sanitation Data'!$D$33,0,10*ROW('Sanitation Data'!D94))="","",OFFSET('Sanitation Data'!$D$33,0,10*ROW('Sanitation Data'!D94)))</f>
        <v/>
      </c>
      <c r="CU100" s="34" t="str">
        <f ca="1">+IF(OFFSET('Sanitation Data'!$E$29,0,10*ROW('Sanitation Data'!E94))="","",OFFSET('Sanitation Data'!$E$29,0,10*ROW('Sanitation Data'!E94)))</f>
        <v/>
      </c>
      <c r="CV100" s="34" t="str">
        <f ca="1">+IF(OFFSET('Sanitation Data'!$E$30,0,10*ROW('Sanitation Data'!E94))="","",OFFSET('Sanitation Data'!$E$30,0,10*ROW('Sanitation Data'!E94)))</f>
        <v/>
      </c>
      <c r="CW100" s="34" t="str">
        <f ca="1">+IF(OFFSET('Sanitation Data'!$E$31,0,10*ROW('Sanitation Data'!E94))="","",OFFSET('Sanitation Data'!$E$31,0,10*ROW('Sanitation Data'!E94)))</f>
        <v/>
      </c>
      <c r="CX100" s="34" t="str">
        <f ca="1">+IF(OFFSET('Sanitation Data'!$E$32,0,10*ROW('Sanitation Data'!E94))="","",OFFSET('Sanitation Data'!$E$32,0,10*ROW('Sanitation Data'!E94)))</f>
        <v/>
      </c>
      <c r="CY100" s="34" t="str">
        <f ca="1">+IF(OFFSET('Sanitation Data'!$E$33,0,10*ROW('Sanitation Data'!E94))="","",OFFSET('Sanitation Data'!$E$33,0,10*ROW('Sanitation Data'!E94)))</f>
        <v/>
      </c>
      <c r="CZ100" s="34" t="str">
        <f ca="1">+IF(OFFSET('Sanitation Data'!$F$29,0,10*ROW('Sanitation Data'!F94))="","",OFFSET('Sanitation Data'!$F$29,0,10*ROW('Sanitation Data'!F94)))</f>
        <v/>
      </c>
      <c r="DA100" s="34" t="str">
        <f ca="1">+IF(OFFSET('Sanitation Data'!$F$30,0,10*ROW('Sanitation Data'!F94))="","",OFFSET('Sanitation Data'!$F$30,0,10*ROW('Sanitation Data'!F94)))</f>
        <v/>
      </c>
      <c r="DB100" s="34" t="str">
        <f ca="1">+IF(OFFSET('Sanitation Data'!$F$31,0,10*ROW('Sanitation Data'!F94))="","",OFFSET('Sanitation Data'!$F$31,0,10*ROW('Sanitation Data'!F94)))</f>
        <v/>
      </c>
      <c r="DC100" s="34" t="str">
        <f ca="1">+IF(OFFSET('Sanitation Data'!$F$32,0,10*ROW('Sanitation Data'!F94))="","",OFFSET('Sanitation Data'!$F$32,0,10*ROW('Sanitation Data'!F94)))</f>
        <v/>
      </c>
      <c r="DD100" s="34" t="str">
        <f ca="1">+IF(OFFSET('Sanitation Data'!$F$33,0,10*ROW('Sanitation Data'!F94))="","",OFFSET('Sanitation Data'!$F$33,0,10*ROW('Sanitation Data'!F94)))</f>
        <v/>
      </c>
      <c r="DE100" s="34" t="str">
        <f ca="1">+IF(OFFSET('Sanitation Data'!$G$29,0,10*ROW('Sanitation Data'!G94))="","",OFFSET('Sanitation Data'!$G$29,0,10*ROW('Sanitation Data'!G94)))</f>
        <v/>
      </c>
      <c r="DF100" s="34" t="str">
        <f ca="1">+IF(OFFSET('Sanitation Data'!$G$30,0,10*ROW('Sanitation Data'!G94))="","",OFFSET('Sanitation Data'!$G$30,0,10*ROW('Sanitation Data'!G94)))</f>
        <v/>
      </c>
      <c r="DG100" s="34" t="str">
        <f ca="1">+IF(OFFSET('Sanitation Data'!$G$31,0,10*ROW('Sanitation Data'!G94))="","",OFFSET('Sanitation Data'!$G$31,0,10*ROW('Sanitation Data'!G94)))</f>
        <v/>
      </c>
      <c r="DH100" s="34" t="str">
        <f ca="1">+IF(OFFSET('Sanitation Data'!$G$32,0,10*ROW('Sanitation Data'!G94))="","",OFFSET('Sanitation Data'!$G$32,0,10*ROW('Sanitation Data'!G94)))</f>
        <v/>
      </c>
      <c r="DI100" s="34" t="str">
        <f ca="1">+IF(OFFSET('Sanitation Data'!$G$33,0,10*ROW('Sanitation Data'!G94))="","",OFFSET('Sanitation Data'!$G$33,0,10*ROW('Sanitation Data'!G94)))</f>
        <v/>
      </c>
      <c r="DJ100" s="34" t="str">
        <f ca="1">+IF(OFFSET('Sanitation Data'!$H$29,0,10*ROW('Sanitation Data'!H94))="","",OFFSET('Sanitation Data'!$H$29,0,10*ROW('Sanitation Data'!H94)))</f>
        <v/>
      </c>
      <c r="DK100" s="34" t="str">
        <f ca="1">+IF(OFFSET('Sanitation Data'!$H$30,0,10*ROW('Sanitation Data'!H94))="","",OFFSET('Sanitation Data'!$H$30,0,10*ROW('Sanitation Data'!H94)))</f>
        <v/>
      </c>
      <c r="DL100" s="34" t="str">
        <f ca="1">+IF(OFFSET('Sanitation Data'!$H$31,0,10*ROW('Sanitation Data'!H94))="","",OFFSET('Sanitation Data'!$H$31,0,10*ROW('Sanitation Data'!H94)))</f>
        <v/>
      </c>
      <c r="DM100" s="34" t="str">
        <f ca="1">+IF(OFFSET('Sanitation Data'!$H$32,0,10*ROW('Sanitation Data'!H94))="","",OFFSET('Sanitation Data'!$H$32,0,10*ROW('Sanitation Data'!H94)))</f>
        <v/>
      </c>
      <c r="DN100" s="34" t="str">
        <f ca="1">+IF(OFFSET('Sanitation Data'!$H$33,0,10*ROW('Sanitation Data'!H94))="","",OFFSET('Sanitation Data'!$H$33,0,10*ROW('Sanitation Data'!H94)))</f>
        <v/>
      </c>
      <c r="DO100" s="34" t="str">
        <f ca="1">+IF(OFFSET('Hygiene Data'!$C$12,0,10*ROW('Hygiene Data'!C94))="","",OFFSET('Hygiene Data'!$C$12,0,10*ROW('Hygiene Data'!C94)))</f>
        <v/>
      </c>
      <c r="DP100" s="34" t="str">
        <f ca="1">+IF(OFFSET('Hygiene Data'!$C$13,0,10*ROW('Hygiene Data'!C94))="","",OFFSET('Hygiene Data'!$C$13,0,10*ROW('Hygiene Data'!C94)))</f>
        <v/>
      </c>
      <c r="DQ100" s="34" t="str">
        <f ca="1">+IF(OFFSET('Hygiene Data'!$C$14,0,10*ROW('Hygiene Data'!C94))="","",OFFSET('Hygiene Data'!$C$14,0,10*ROW('Hygiene Data'!C94)))</f>
        <v/>
      </c>
      <c r="DR100" s="34" t="str">
        <f ca="1">+IF(OFFSET('Hygiene Data'!$D$12,0,10*ROW('Hygiene Data'!D94))="","",OFFSET('Hygiene Data'!$D$12,0,10*ROW('Hygiene Data'!D94)))</f>
        <v/>
      </c>
      <c r="DS100" s="34" t="str">
        <f ca="1">+IF(OFFSET('Hygiene Data'!$D$13,0,10*ROW('Hygiene Data'!D94))="","",OFFSET('Hygiene Data'!$D$13,0,10*ROW('Hygiene Data'!D94)))</f>
        <v/>
      </c>
      <c r="DT100" s="34" t="str">
        <f ca="1">+IF(OFFSET('Hygiene Data'!$D$14,0,10*ROW('Hygiene Data'!D94))="","",OFFSET('Hygiene Data'!$D$14,0,10*ROW('Hygiene Data'!D94)))</f>
        <v/>
      </c>
      <c r="DU100" s="34" t="str">
        <f ca="1">+IF(OFFSET('Hygiene Data'!$E$12,0,10*ROW('Hygiene Data'!E94))="","",OFFSET('Hygiene Data'!$E$12,0,10*ROW('Hygiene Data'!E94)))</f>
        <v/>
      </c>
      <c r="DV100" s="34" t="str">
        <f ca="1">+IF(OFFSET('Hygiene Data'!$E$13,0,10*ROW('Hygiene Data'!E94))="","",OFFSET('Hygiene Data'!$E$13,0,10*ROW('Hygiene Data'!E94)))</f>
        <v/>
      </c>
      <c r="DW100" s="34" t="str">
        <f ca="1">+IF(OFFSET('Hygiene Data'!$E$14,0,10*ROW('Hygiene Data'!E94))="","",OFFSET('Hygiene Data'!$E$14,0,10*ROW('Hygiene Data'!E94)))</f>
        <v/>
      </c>
      <c r="DX100" s="34" t="str">
        <f ca="1">+IF(OFFSET('Hygiene Data'!$F$12,0,10*ROW('Hygiene Data'!F94))="","",OFFSET('Hygiene Data'!$F$12,0,10*ROW('Hygiene Data'!F94)))</f>
        <v/>
      </c>
      <c r="DY100" s="34" t="str">
        <f ca="1">+IF(OFFSET('Hygiene Data'!$F$13,0,10*ROW('Hygiene Data'!F94))="","",OFFSET('Hygiene Data'!$F$13,0,10*ROW('Hygiene Data'!F94)))</f>
        <v/>
      </c>
      <c r="DZ100" s="34" t="str">
        <f ca="1">+IF(OFFSET('Hygiene Data'!$F$14,0,10*ROW('Hygiene Data'!F94))="","",OFFSET('Hygiene Data'!$F$14,0,10*ROW('Hygiene Data'!F94)))</f>
        <v/>
      </c>
      <c r="EA100" s="34" t="str">
        <f ca="1">+IF(OFFSET('Hygiene Data'!$G$12,0,10*ROW('Hygiene Data'!G94))="","",OFFSET('Hygiene Data'!$G$12,0,10*ROW('Hygiene Data'!G94)))</f>
        <v/>
      </c>
      <c r="EB100" s="34" t="str">
        <f ca="1">+IF(OFFSET('Hygiene Data'!$G$13,0,10*ROW('Hygiene Data'!G94))="","",OFFSET('Hygiene Data'!$G$13,0,10*ROW('Hygiene Data'!G94)))</f>
        <v/>
      </c>
      <c r="EC100" s="34" t="str">
        <f ca="1">+IF(OFFSET('Hygiene Data'!$G$14,0,10*ROW('Hygiene Data'!G94))="","",OFFSET('Hygiene Data'!$G$14,0,10*ROW('Hygiene Data'!G94)))</f>
        <v/>
      </c>
      <c r="ED100" s="34" t="str">
        <f ca="1">+IF(OFFSET('Hygiene Data'!$H$12,0,10*ROW('Hygiene Data'!H94))="","",OFFSET('Hygiene Data'!$H$12,0,10*ROW('Hygiene Data'!H94)))</f>
        <v/>
      </c>
      <c r="EE100" s="34" t="str">
        <f ca="1">+IF(OFFSET('Hygiene Data'!$H$13,0,10*ROW('Hygiene Data'!H94))="","",OFFSET('Hygiene Data'!$H$13,0,10*ROW('Hygiene Data'!H94)))</f>
        <v/>
      </c>
      <c r="EF100" s="34" t="str">
        <f ca="1">+IF(OFFSET('Hygiene Data'!$H$14,0,10*ROW('Hygiene Data'!H94))="","",OFFSET('Hygiene Data'!$H$14,0,10*ROW('Hygiene Data'!H94)))</f>
        <v/>
      </c>
    </row>
    <row r="101" spans="1:136" x14ac:dyDescent="0.2">
      <c r="A101" s="50" t="str">
        <f ca="1">+IF(OFFSET('Water Data'!$B$1,0,10*ROW('Water Data'!B98))="","",OFFSET('Water Data'!$B$1,0,10*ROW('Water Data'!B98)))</f>
        <v/>
      </c>
      <c r="B101" s="50" t="str">
        <f ca="1">+IF(OFFSET('Water Data'!$A$3,0,10*ROW('Water Data'!A98))="","",OFFSET('Water Data'!$A$3,0,10*ROW('Water Data'!A98)))</f>
        <v/>
      </c>
      <c r="C101" s="50" t="str">
        <f ca="1">+IF(OFFSET('Water Data'!$C$3,0,10*ROW('Water Data'!C98))="","",OFFSET('Water Data'!$C$3,0,10*ROW('Water Data'!C98)))</f>
        <v/>
      </c>
      <c r="D101" s="133" t="e">
        <f ca="1">+IF(AND(ISNUMBER(OFFSET('Water Data'!$C$5,0,10*ROW('Water Data'!C95))),BS101="Yes"),100-OFFSET('Water Data'!$C$5,0,10*ROW('Water Data'!C95)),IF(AND(ISNUMBER(OFFSET('Water Data'!$C$5,0,10*ROW('Water Data'!C95))),BS101="No",ISNUMBER(OFFSET('Water Data'!$C$5,0,10*ROW('Water Data'!C95)))),CONCATENATE("[",ROUND(100-OFFSET('Water Data'!$C$5,0,10*ROW('Water Data'!C95)),0),"]"),IF(AND(ISNUMBER(OFFSET('Water Data'!$C$5,0,10*ROW('Water Data'!C95))),BS101="",ISNUMBER(OFFSET('Water Data'!$C$5,0,10*ROW('Water Data'!C95)))),100-OFFSET('Water Data'!$C$5,0,10*ROW('Water Data'!C95)),NA())))</f>
        <v>#N/A</v>
      </c>
      <c r="E101" s="133" t="e">
        <f ca="1">+IF(AND(ISNUMBER(OFFSET('Water Data'!$C$7,0,10*ROW('Water Data'!D95))),BT101="Yes"),OFFSET('Water Data'!$C$7,0,10*ROW('Water Data'!C95)),IF(AND(ISNUMBER(OFFSET('Water Data'!$C$7,0,10*ROW('Water Data'!C95))),BT101="No",ISNUMBER(OFFSET('Water Data'!$C$7,0,10*ROW('Water Data'!C95)))),CONCATENATE("[",ROUND(OFFSET('Water Data'!$C$7,0,10*ROW('Water Data'!C95)),0),"]"),IF(AND(ISNUMBER(OFFSET('Water Data'!$C$7,0,10*ROW('Water Data'!C95))),BT101="",ISNUMBER(OFFSET('Water Data'!$C$7,0,10*ROW('Water Data'!C95)))),OFFSET('Water Data'!$C$7,0,10*ROW('Water Data'!C95)),NA())))</f>
        <v>#N/A</v>
      </c>
      <c r="F101" s="133" t="e">
        <f ca="1">+IF(AND(ISNUMBER(OFFSET('Water Data'!$C$10,0,10*ROW('Water Data'!C95))),BU101="Yes"),OFFSET('Water Data'!$C$10,0,10*ROW('Water Data'!C95)),IF(AND(ISNUMBER(OFFSET('Water Data'!$C$10,0,10*ROW('Water Data'!C95))),BU101="No",ISNUMBER(OFFSET('Water Data'!$C$10,0,10*ROW('Water Data'!C95)))),CONCATENATE("[",ROUND(OFFSET('Water Data'!$C$10,0,10*ROW('Water Data'!C95)),0),"]"),IF(AND(ISNUMBER(OFFSET('Water Data'!$C$10,0,10*ROW('Water Data'!C95))),BU101="",ISNUMBER(OFFSET('Water Data'!$C$10,0,10*ROW('Water Data'!C95)))),OFFSET('Water Data'!$C$10,0,10*ROW('Water Data'!C95)),NA())))</f>
        <v>#N/A</v>
      </c>
      <c r="G101" s="133" t="e">
        <f ca="1">+IF(AND(ISNUMBER(OFFSET('Water Data'!$D$5,0,10*ROW('Water Data'!D95))),BV101="Yes"),100-OFFSET('Water Data'!$D$5,0,10*ROW('Water Data'!D95)),IF(AND(ISNUMBER(OFFSET('Water Data'!$D$5,0,10*ROW('Water Data'!D95))),BV101="No",ISNUMBER(OFFSET('Water Data'!$D$5,0,10*ROW('Water Data'!D95)))),CONCATENATE("[",ROUND(100-OFFSET('Water Data'!$D$5,0,10*ROW('Water Data'!D95)),0),"]"),IF(AND(ISNUMBER(OFFSET('Water Data'!$D$5,0,10*ROW('Water Data'!D95))),BV101="",ISNUMBER(OFFSET('Water Data'!$D$5,0,10*ROW('Water Data'!D95)))),100-OFFSET('Water Data'!$D$5,0,10*ROW('Water Data'!D95)),NA())))</f>
        <v>#N/A</v>
      </c>
      <c r="H101" s="133" t="e">
        <f ca="1">+IF(AND(ISNUMBER(OFFSET('Water Data'!$D$7,0,10*ROW('Water Data'!D95))),BW101="Yes"),OFFSET('Water Data'!$D$7,0,10*ROW('Water Data'!D95)),IF(AND(ISNUMBER(OFFSET('Water Data'!$D$7,0,10*ROW('Water Data'!D95))),BW101="No",ISNUMBER(OFFSET('Water Data'!$D$7,0,10*ROW('Water Data'!D95)))),CONCATENATE("[",ROUND(OFFSET('Water Data'!$C$7,0,10*ROW('Water Data'!D95)),0),"]"),IF(AND(ISNUMBER(OFFSET('Water Data'!$D$7,0,10*ROW('Water Data'!D95))),BW101="",ISNUMBER(OFFSET('Water Data'!$D$7,0,10*ROW('Water Data'!D95)))),OFFSET('Water Data'!$D$7,0,10*ROW('Water Data'!D95)),NA())))</f>
        <v>#N/A</v>
      </c>
      <c r="I101" s="133" t="e">
        <f ca="1">+IF(AND(ISNUMBER(OFFSET('Water Data'!$D$10,0,10*ROW('Water Data'!D95))),BX101="Yes"),OFFSET('Water Data'!$D$10,0,10*ROW('Water Data'!D95)),IF(AND(ISNUMBER(OFFSET('Water Data'!$D$10,0,10*ROW('Water Data'!D95))),BX101="No",ISNUMBER(OFFSET('Water Data'!$D$10,0,10*ROW('Water Data'!D95)))),CONCATENATE("[",ROUND(OFFSET('Water Data'!$D$10,0,10*ROW('Water Data'!D95)),0),"]"),IF(AND(ISNUMBER(OFFSET('Water Data'!$D$10,0,10*ROW('Water Data'!D95))),BX101="",ISNUMBER(OFFSET('Water Data'!$D$10,0,10*ROW('Water Data'!D95)))),OFFSET('Water Data'!$D$10,0,10*ROW('Water Data'!D95)),NA())))</f>
        <v>#N/A</v>
      </c>
      <c r="J101" s="133" t="e">
        <f ca="1">+IF(AND(ISNUMBER(OFFSET('Water Data'!$E$5,0,10*ROW('Water Data'!E95))),BY101="Yes"),100-OFFSET('Water Data'!$E$5,0,10*ROW('Water Data'!E95)),IF(AND(ISNUMBER(OFFSET('Water Data'!$E$5,0,10*ROW('Water Data'!E95))),BY101="No",ISNUMBER(OFFSET('Water Data'!$E$5,0,10*ROW('Water Data'!E95)))),CONCATENATE("[",ROUND(100-OFFSET('Water Data'!$E$5,0,10*ROW('Water Data'!E95)),0),"]"),IF(AND(ISNUMBER(OFFSET('Water Data'!$E$5,0,10*ROW('Water Data'!E95))),BY101="",ISNUMBER(OFFSET('Water Data'!$E$5,0,10*ROW('Water Data'!E95)))),100-OFFSET('Water Data'!$E$5,0,10*ROW('Water Data'!E95)),NA())))</f>
        <v>#N/A</v>
      </c>
      <c r="K101" s="133" t="e">
        <f ca="1">+IF(AND(ISNUMBER(OFFSET('Water Data'!$E$7,0,10*ROW('Water Data'!E95))),BZ101="Yes"),OFFSET('Water Data'!$E$7,0,10*ROW('Water Data'!E95)),IF(AND(ISNUMBER(OFFSET('Water Data'!$E$7,0,10*ROW('Water Data'!E95))),BZ101="No",ISNUMBER(OFFSET('Water Data'!$E$7,0,10*ROW('Water Data'!E95)))),CONCATENATE("[",ROUND(OFFSET('Water Data'!$E$7,0,10*ROW('Water Data'!E95)),0),"]"),IF(AND(ISNUMBER(OFFSET('Water Data'!$E$7,0,10*ROW('Water Data'!E95))),BZ101="",ISNUMBER(OFFSET('Water Data'!$E$7,0,10*ROW('Water Data'!E95)))),OFFSET('Water Data'!$E$7,0,10*ROW('Water Data'!E95)),NA())))</f>
        <v>#N/A</v>
      </c>
      <c r="L101" s="133" t="e">
        <f ca="1">+IF(AND(ISNUMBER(OFFSET('Water Data'!$E$10,0,10*ROW('Water Data'!E95))),CA101="Yes"),OFFSET('Water Data'!$E$10,0,10*ROW('Water Data'!E95)),IF(AND(ISNUMBER(OFFSET('Water Data'!$E$10,0,10*ROW('Water Data'!E95))),CA101="No",ISNUMBER(OFFSET('Water Data'!$E$10,0,10*ROW('Water Data'!E95)))),CONCATENATE("[",ROUND(OFFSET('Water Data'!$E$10,0,10*ROW('Water Data'!E95)),0),"]"),IF(AND(ISNUMBER(OFFSET('Water Data'!$E$10,0,10*ROW('Water Data'!E95))),CA101="",ISNUMBER(OFFSET('Water Data'!$E$10,0,10*ROW('Water Data'!E95)))),OFFSET('Water Data'!$E$10,0,10*ROW('Water Data'!E95)),NA())))</f>
        <v>#N/A</v>
      </c>
      <c r="M101" s="133" t="e">
        <f ca="1">+IF(AND(ISNUMBER(OFFSET('Water Data'!$F$5,0,10*ROW('Water Data'!F95))),CB101="Yes"),100-OFFSET('Water Data'!$F$5,0,10*ROW('Water Data'!F95)),IF(AND(ISNUMBER(OFFSET('Water Data'!$F$5,0,10*ROW('Water Data'!F95))),CB101="No",ISNUMBER(OFFSET('Water Data'!$F$5,0,10*ROW('Water Data'!F95)))),CONCATENATE("[",ROUND(100-OFFSET('Water Data'!$F$5,0,10*ROW('Water Data'!F95)),0),"]"),IF(AND(ISNUMBER(OFFSET('Water Data'!$F$5,0,10*ROW('Water Data'!F95))),CB101="",ISNUMBER(OFFSET('Water Data'!$F$5,0,10*ROW('Water Data'!F95)))),100-OFFSET('Water Data'!$F$5,0,10*ROW('Water Data'!F95)),NA())))</f>
        <v>#N/A</v>
      </c>
      <c r="N101" s="133" t="e">
        <f ca="1">+IF(AND(ISNUMBER(OFFSET('Water Data'!$F$7,0,10*ROW('Water Data'!F95))),CC101="Yes"),OFFSET('Water Data'!$F$7,0,10*ROW('Water Data'!F95)),IF(AND(ISNUMBER(OFFSET('Water Data'!$F$7,0,10*ROW('Water Data'!F95))),CC101="No",ISNUMBER(OFFSET('Water Data'!$F$7,0,10*ROW('Water Data'!F95)))),CONCATENATE("[",ROUND(OFFSET('Water Data'!$F$7,0,10*ROW('Water Data'!F95)),0),"]"),IF(AND(ISNUMBER(OFFSET('Water Data'!$F$7,0,10*ROW('Water Data'!F95))),CC101="",ISNUMBER(OFFSET('Water Data'!$F$7,0,10*ROW('Water Data'!F95)))),OFFSET('Water Data'!$F$7,0,10*ROW('Water Data'!F95)),NA())))</f>
        <v>#N/A</v>
      </c>
      <c r="O101" s="133" t="e">
        <f ca="1">+IF(AND(ISNUMBER(OFFSET('Water Data'!$F$10,0,10*ROW('Water Data'!F95))),CD101="Yes"),OFFSET('Water Data'!$F$10,0,10*ROW('Water Data'!F95)),IF(AND(ISNUMBER(OFFSET('Water Data'!$F$10,0,10*ROW('Water Data'!F95))),CD101="No",ISNUMBER(OFFSET('Water Data'!$F$10,0,10*ROW('Water Data'!F95)))),CONCATENATE("[",ROUND(OFFSET('Water Data'!$F$10,0,10*ROW('Water Data'!F95)),0),"]"),IF(AND(ISNUMBER(OFFSET('Water Data'!$F$10,0,10*ROW('Water Data'!F95))),CD101="",ISNUMBER(OFFSET('Water Data'!$F$10,0,10*ROW('Water Data'!F95)))),OFFSET('Water Data'!$F$10,0,10*ROW('Water Data'!F95)),NA())))</f>
        <v>#N/A</v>
      </c>
      <c r="P101" s="133" t="e">
        <f ca="1">+IF(AND(ISNUMBER(OFFSET('Water Data'!$G$5,0,10*ROW('Water Data'!G95))),CE101="Yes"),100-OFFSET('Water Data'!$G$5,0,10*ROW('Water Data'!G95)),IF(AND(ISNUMBER(OFFSET('Water Data'!$G$5,0,10*ROW('Water Data'!G95))),CE101="No",ISNUMBER(OFFSET('Water Data'!$G$5,0,10*ROW('Water Data'!G95)))),CONCATENATE("[",ROUND(100-OFFSET('Water Data'!$G$5,0,10*ROW('Water Data'!G95)),0),"]"),IF(AND(ISNUMBER(OFFSET('Water Data'!$G$5,0,10*ROW('Water Data'!G95))),CE101="",ISNUMBER(OFFSET('Water Data'!$G$5,0,10*ROW('Water Data'!G95)))),100-OFFSET('Water Data'!$G$5,0,10*ROW('Water Data'!G95)),NA())))</f>
        <v>#N/A</v>
      </c>
      <c r="Q101" s="133" t="e">
        <f ca="1">+IF(AND(ISNUMBER(OFFSET('Water Data'!$G$7,0,10*ROW('Water Data'!G95))),CF101="Yes"),OFFSET('Water Data'!$G$7,0,10*ROW('Water Data'!G95)),IF(AND(ISNUMBER(OFFSET('Water Data'!$G$7,0,10*ROW('Water Data'!G95))),CF101="No",ISNUMBER(OFFSET('Water Data'!$G$7,0,10*ROW('Water Data'!G95)))),CONCATENATE("[",ROUND(OFFSET('Water Data'!$G$7,0,10*ROW('Water Data'!G95)),0),"]"),IF(AND(ISNUMBER(OFFSET('Water Data'!$G$7,0,10*ROW('Water Data'!G95))),CF101="",ISNUMBER(OFFSET('Water Data'!$G$7,0,10*ROW('Water Data'!G95)))),OFFSET('Water Data'!$G$7,0,10*ROW('Water Data'!G95)),NA())))</f>
        <v>#N/A</v>
      </c>
      <c r="R101" s="133" t="e">
        <f ca="1">+IF(AND(ISNUMBER(OFFSET('Water Data'!$G$10,0,10*ROW('Water Data'!G95))),CG101="Yes"),OFFSET('Water Data'!$G$10,0,10*ROW('Water Data'!G95)),IF(AND(ISNUMBER(OFFSET('Water Data'!$G$10,0,10*ROW('Water Data'!G95))),CG101="No",ISNUMBER(OFFSET('Water Data'!$G$10,0,10*ROW('Water Data'!G95)))),CONCATENATE("[",ROUND(OFFSET('Water Data'!$G$10,0,10*ROW('Water Data'!G95)),0),"]"),IF(AND(ISNUMBER(OFFSET('Water Data'!$G$10,0,10*ROW('Water Data'!G95))),CG101="",ISNUMBER(OFFSET('Water Data'!$G$10,0,10*ROW('Water Data'!G95)))),OFFSET('Water Data'!$G$10,0,10*ROW('Water Data'!G95)),NA())))</f>
        <v>#N/A</v>
      </c>
      <c r="S101" s="133" t="e">
        <f ca="1">+IF(AND(ISNUMBER(OFFSET('Water Data'!$H$5,0,10*ROW('Water Data'!H95))),CH101="Yes"),100-OFFSET('Water Data'!$H$5,0,10*ROW('Water Data'!H95)),IF(AND(ISNUMBER(OFFSET('Water Data'!$H$5,0,10*ROW('Water Data'!H95))),CH101="No",ISNUMBER(OFFSET('Water Data'!$H$5,0,10*ROW('Water Data'!H95)))),CONCATENATE("[",ROUND(100-OFFSET('Water Data'!$H$5,0,10*ROW('Water Data'!H95)),0),"]"),IF(AND(ISNUMBER(OFFSET('Water Data'!$H$5,0,10*ROW('Water Data'!H95))),CH101="",ISNUMBER(OFFSET('Water Data'!$H$5,0,10*ROW('Water Data'!H95)))),100-OFFSET('Water Data'!$H$5,0,10*ROW('Water Data'!H95)),NA())))</f>
        <v>#N/A</v>
      </c>
      <c r="T101" s="133" t="e">
        <f ca="1">+IF(AND(ISNUMBER(OFFSET('Water Data'!$H$7,0,10*ROW('Water Data'!H95))),CI101="Yes"),OFFSET('Water Data'!$H$7,0,10*ROW('Water Data'!H95)),IF(AND(ISNUMBER(OFFSET('Water Data'!$H$7,0,10*ROW('Water Data'!H95))),CI101="No",ISNUMBER(OFFSET('Water Data'!$H$7,0,10*ROW('Water Data'!H95)))),CONCATENATE("[",ROUND(OFFSET('Water Data'!$H$7,0,10*ROW('Water Data'!H95)),0),"]"),IF(AND(ISNUMBER(OFFSET('Water Data'!$H$7,0,10*ROW('Water Data'!H95))),CI101="",ISNUMBER(OFFSET('Water Data'!$H$7,0,10*ROW('Water Data'!H95)))),OFFSET('Water Data'!$H$7,0,10*ROW('Water Data'!H95)),NA())))</f>
        <v>#N/A</v>
      </c>
      <c r="U101" s="133" t="e">
        <f ca="1">+IF(AND(ISNUMBER(OFFSET('Water Data'!$H$10,0,10*ROW('Water Data'!H95))),CJ101="Yes"),OFFSET('Water Data'!$H$10,0,10*ROW('Water Data'!H95)),IF(AND(ISNUMBER(OFFSET('Water Data'!$H$10,0,10*ROW('Water Data'!H95))),CJ101="No",ISNUMBER(OFFSET('Water Data'!$H$10,0,10*ROW('Water Data'!H95)))),CONCATENATE("[",ROUND(OFFSET('Water Data'!$H$10,0,10*ROW('Water Data'!H95)),0),"]"),IF(AND(ISNUMBER(OFFSET('Water Data'!$H$10,0,10*ROW('Water Data'!H95))),CJ101="",ISNUMBER(OFFSET('Water Data'!$H$10,0,10*ROW('Water Data'!H95)))),OFFSET('Water Data'!$H$10,0,10*ROW('Water Data'!H95)),NA())))</f>
        <v>#N/A</v>
      </c>
      <c r="V101" s="134" t="e">
        <f ca="1">+IF(AND(ISNUMBER(OFFSET('Sanitation Data'!$C$5,0,10*ROW('Sanitation Data'!C95))),CK101="Yes"),100-OFFSET('Sanitation Data'!$C$5,0,10*ROW('Sanitation Data'!C95)),IF(AND(ISNUMBER(OFFSET('Sanitation Data'!$C$5,0,10*ROW('Sanitation Data'!C95))),CK101="No",ISNUMBER(OFFSET('Sanitation Data'!$C$5,0,10*ROW('Sanitation Data'!C95)))),CONCATENATE("[",ROUND(100-OFFSET('Sanitation Data'!$C$5,0,10*ROW('Sanitation Data'!C95)),0),"]"),IF(AND(ISNUMBER(OFFSET('Sanitation Data'!$C$5,0,10*ROW('Sanitation Data'!C95))),CK101="",ISNUMBER(OFFSET('Sanitation Data'!$C$5,0,10*ROW('Sanitation Data'!C95)))),100-OFFSET('Sanitation Data'!$C$5,0,10*ROW('Sanitation Data'!C95)),NA())))</f>
        <v>#N/A</v>
      </c>
      <c r="W101" s="134" t="e">
        <f ca="1">+IF(AND(ISNUMBER(OFFSET('Sanitation Data'!$C$7,0,10*ROW('Sanitation Data'!C95))),CL101="Yes"),OFFSET('Sanitation Data'!$C$7,0,10*ROW('Sanitation Data'!C95)),IF(AND(ISNUMBER(OFFSET('Sanitation Data'!$C$7,0,10*ROW('Sanitation Data'!C95))),CL101="No",ISNUMBER(OFFSET('Sanitation Data'!$C$7,0,10*ROW('Sanitation Data'!C95)))),CONCATENATE("[",ROUND(OFFSET('Sanitation Data'!$C$7,0,10*ROW('Sanitation Data'!C95)),0),"]"),IF(AND(ISNUMBER(OFFSET('Sanitation Data'!$C$7,0,10*ROW('Sanitation Data'!C95))),CL101="",ISNUMBER(OFFSET('Sanitation Data'!$C$7,0,10*ROW('Sanitation Data'!C95)))),OFFSET('Sanitation Data'!$C$7,0,10*ROW('Sanitation Data'!C95)),NA())))</f>
        <v>#N/A</v>
      </c>
      <c r="X101" s="134" t="e">
        <f ca="1">+IF(AND(ISNUMBER(OFFSET('Sanitation Data'!$C$11,0,10*ROW('Sanitation Data'!C95))),CM101="Yes"),OFFSET('Sanitation Data'!$C$11,0,10*ROW('Sanitation Data'!C95)),IF(AND(ISNUMBER(OFFSET('Sanitation Data'!$C$11,0,10*ROW('Sanitation Data'!C95))),CM101="No",ISNUMBER(OFFSET('Sanitation Data'!$C$11,0,10*ROW('Sanitation Data'!C95)))),CONCATENATE("[",ROUND(OFFSET('Sanitation Data'!$C$11,0,10*ROW('Sanitation Data'!C95)),0),"]"),IF(AND(ISNUMBER(OFFSET('Sanitation Data'!$C$11,0,10*ROW('Sanitation Data'!C95))),CM101="",ISNUMBER(OFFSET('Sanitation Data'!$C$11,0,10*ROW('Sanitation Data'!C95)))),OFFSET('Sanitation Data'!$C$11,0,10*ROW('Sanitation Data'!C95)),NA())))</f>
        <v>#N/A</v>
      </c>
      <c r="Y101" s="134" t="e">
        <f ca="1">+IF(AND(ISNUMBER(OFFSET('Sanitation Data'!$C$12,0,10*ROW('Sanitation Data'!C95))),CN101="Yes"),OFFSET('Sanitation Data'!$C$12,0,10*ROW('Sanitation Data'!C95)),IF(AND(ISNUMBER(OFFSET('Sanitation Data'!$C$12,0,10*ROW('Sanitation Data'!C95))),CN101="No",ISNUMBER(OFFSET('Sanitation Data'!$C$12,0,10*ROW('Sanitation Data'!C95)))),CONCATENATE("[",ROUND(OFFSET('Sanitation Data'!$C$12,0,10*ROW('Sanitation Data'!C95)),0),"]"),IF(AND(ISNUMBER(OFFSET('Sanitation Data'!$C$12,0,10*ROW('Sanitation Data'!C95))),CN101="",ISNUMBER(OFFSET('Sanitation Data'!$C$12,0,10*ROW('Sanitation Data'!C95)))),OFFSET('Sanitation Data'!$C$12,0,10*ROW('Sanitation Data'!C95)),NA())))</f>
        <v>#N/A</v>
      </c>
      <c r="Z101" s="134" t="e">
        <f ca="1">+IF(AND(ISNUMBER(OFFSET('Sanitation Data'!$C$13,0,10*ROW('Sanitation Data'!C95))),CO101="Yes"),OFFSET('Sanitation Data'!$C$13,0,10*ROW('Sanitation Data'!C95)),IF(AND(ISNUMBER(OFFSET('Sanitation Data'!$C$13,0,10*ROW('Sanitation Data'!C95))),CO101="No",ISNUMBER(OFFSET('Sanitation Data'!$C$13,0,10*ROW('Sanitation Data'!C95)))),CONCATENATE("[",ROUND(OFFSET('Sanitation Data'!$C$13,0,10*ROW('Sanitation Data'!C95)),0),"]"),IF(AND(ISNUMBER(OFFSET('Sanitation Data'!$C$13,0,10*ROW('Sanitation Data'!C95))),CO101="",ISNUMBER(OFFSET('Sanitation Data'!$C$13,0,10*ROW('Sanitation Data'!C95)))),OFFSET('Sanitation Data'!$C$13,0,10*ROW('Sanitation Data'!C95)),NA())))</f>
        <v>#N/A</v>
      </c>
      <c r="AA101" s="134" t="e">
        <f ca="1">+IF(AND(ISNUMBER(OFFSET('Sanitation Data'!$D$5,0,10*ROW('Sanitation Data'!D95))),CP101="Yes"),100-OFFSET('Sanitation Data'!$D$5,0,10*ROW('Sanitation Data'!D95)),IF(AND(ISNUMBER(OFFSET('Sanitation Data'!$D$5,0,10*ROW('Sanitation Data'!D95))),CP101="No",ISNUMBER(OFFSET('Sanitation Data'!$D$5,0,10*ROW('Sanitation Data'!D95)))),CONCATENATE("[",ROUND(100-OFFSET('Sanitation Data'!$D$5,0,10*ROW('Sanitation Data'!D95)),0),"]"),IF(AND(ISNUMBER(OFFSET('Sanitation Data'!$D$5,0,10*ROW('Sanitation Data'!D95))),CP101="",ISNUMBER(OFFSET('Sanitation Data'!$D$5,0,10*ROW('Sanitation Data'!D95)))),100-OFFSET('Sanitation Data'!$D$5,0,10*ROW('Sanitation Data'!D95)),NA())))</f>
        <v>#N/A</v>
      </c>
      <c r="AB101" s="134" t="e">
        <f ca="1">+IF(AND(ISNUMBER(OFFSET('Sanitation Data'!$D$7,0,10*ROW('Sanitation Data'!D95))),CQ101="Yes"),OFFSET('Sanitation Data'!$D$7,0,10*ROW('Sanitation Data'!G95)),IF(AND(ISNUMBER(OFFSET('Sanitation Data'!$D$7,0,10*ROW('Sanitation Data'!D95))),CQ101="No",ISNUMBER(OFFSET('Sanitation Data'!$D$7,0,10*ROW('Sanitation Data'!D95)))),CONCATENATE("[",ROUND(OFFSET('Sanitation Data'!$D$7,0,10*ROW('Sanitation Data'!D95)),0),"]"),IF(AND(ISNUMBER(OFFSET('Sanitation Data'!$D$7,0,10*ROW('Sanitation Data'!D95))),CQ101="",ISNUMBER(OFFSET('Sanitation Data'!$D$7,0,10*ROW('Sanitation Data'!D95)))),OFFSET('Sanitation Data'!$D$7,0,10*ROW('Sanitation Data'!D95)),NA())))</f>
        <v>#N/A</v>
      </c>
      <c r="AC101" s="134" t="e">
        <f ca="1">+IF(AND(ISNUMBER(OFFSET('Sanitation Data'!$D$11,0,10*ROW('Sanitation Data'!D95))),CR101="Yes"),OFFSET('Sanitation Data'!$D$11,0,10*ROW('Sanitation Data'!D95)),IF(AND(ISNUMBER(OFFSET('Sanitation Data'!$D$11,0,10*ROW('Sanitation Data'!D95))),CR101="No",ISNUMBER(OFFSET('Sanitation Data'!$D$11,0,10*ROW('Sanitation Data'!D95)))),CONCATENATE("[",ROUND(OFFSET('Sanitation Data'!$D$11,0,10*ROW('Sanitation Data'!D95)),0),"]"),IF(AND(ISNUMBER(OFFSET('Sanitation Data'!$D$11,0,10*ROW('Sanitation Data'!D95))),CR101="",ISNUMBER(OFFSET('Sanitation Data'!$D$11,0,10*ROW('Sanitation Data'!D95)))),OFFSET('Sanitation Data'!$D$11,0,10*ROW('Sanitation Data'!D95)),NA())))</f>
        <v>#N/A</v>
      </c>
      <c r="AD101" s="134" t="e">
        <f ca="1">+IF(AND(ISNUMBER(OFFSET('Sanitation Data'!$D$12,0,10*ROW('Sanitation Data'!D95))),CS101="Yes"),OFFSET('Sanitation Data'!$D$12,0,10*ROW('Sanitation Data'!D95)),IF(AND(ISNUMBER(OFFSET('Sanitation Data'!$D$12,0,10*ROW('Sanitation Data'!D95))),CS101="No",ISNUMBER(OFFSET('Sanitation Data'!$D$12,0,10*ROW('Sanitation Data'!D95)))),CONCATENATE("[",ROUND(OFFSET('Sanitation Data'!$D$12,0,10*ROW('Sanitation Data'!D95)),0),"]"),IF(AND(ISNUMBER(OFFSET('Sanitation Data'!$D$12,0,10*ROW('Sanitation Data'!D95))),CS101="",ISNUMBER(OFFSET('Sanitation Data'!$D$12,0,10*ROW('Sanitation Data'!D95)))),OFFSET('Sanitation Data'!$D$12,0,10*ROW('Sanitation Data'!D95)),NA())))</f>
        <v>#N/A</v>
      </c>
      <c r="AE101" s="134" t="e">
        <f ca="1">+IF(AND(ISNUMBER(OFFSET('Sanitation Data'!$D$13,0,10*ROW('Sanitation Data'!D95))),CT101="Yes"),OFFSET('Sanitation Data'!$D$13,0,10*ROW('Sanitation Data'!D95)),IF(AND(ISNUMBER(OFFSET('Sanitation Data'!$D$13,0,10*ROW('Sanitation Data'!D95))),CT101="No",ISNUMBER(OFFSET('Sanitation Data'!$D$13,0,10*ROW('Sanitation Data'!D95)))),CONCATENATE("[",ROUND(OFFSET('Sanitation Data'!$D$13,0,10*ROW('Sanitation Data'!D95)),0),"]"),IF(AND(ISNUMBER(OFFSET('Sanitation Data'!$D$13,0,10*ROW('Sanitation Data'!D95))),CT101="",ISNUMBER(OFFSET('Sanitation Data'!$D$13,0,10*ROW('Sanitation Data'!D95)))),OFFSET('Sanitation Data'!$D$13,0,10*ROW('Sanitation Data'!D95)),NA())))</f>
        <v>#N/A</v>
      </c>
      <c r="AF101" s="134" t="e">
        <f ca="1">+IF(AND(ISNUMBER(OFFSET('Sanitation Data'!$E$5,0,10*ROW('Sanitation Data'!E95))),CU101="Yes"),100-OFFSET('Sanitation Data'!$E$5,0,10*ROW('Sanitation Data'!E95)),IF(AND(ISNUMBER(OFFSET('Sanitation Data'!$E$5,0,10*ROW('Sanitation Data'!E95))),CU101="No",ISNUMBER(OFFSET('Sanitation Data'!$E$5,0,10*ROW('Sanitation Data'!E95)))),CONCATENATE("[",ROUND(100-OFFSET('Sanitation Data'!$E$5,0,10*ROW('Sanitation Data'!E95)),0),"]"),IF(AND(ISNUMBER(OFFSET('Sanitation Data'!$E$5,0,10*ROW('Sanitation Data'!E95))),CU101="",ISNUMBER(OFFSET('Sanitation Data'!$E$5,0,10*ROW('Sanitation Data'!E95)))),100-OFFSET('Sanitation Data'!$E$5,0,10*ROW('Sanitation Data'!E95)),NA())))</f>
        <v>#N/A</v>
      </c>
      <c r="AG101" s="134" t="e">
        <f ca="1">+IF(AND(ISNUMBER(OFFSET('Sanitation Data'!$E$7,0,10*ROW('Sanitation Data'!E95))),CV101="Yes"),OFFSET('Sanitation Data'!$E$7,0,10*ROW('Sanitation Data'!E95)),IF(AND(ISNUMBER(OFFSET('Sanitation Data'!$E$7,0,10*ROW('Sanitation Data'!E95))),CV101="No",ISNUMBER(OFFSET('Sanitation Data'!$E$7,0,10*ROW('Sanitation Data'!E95)))),CONCATENATE("[",ROUND(OFFSET('Sanitation Data'!$E$7,0,10*ROW('Sanitation Data'!E95)),0),"]"),IF(AND(ISNUMBER(OFFSET('Sanitation Data'!$E$7,0,10*ROW('Sanitation Data'!E95))),CV101="",ISNUMBER(OFFSET('Sanitation Data'!$E$7,0,10*ROW('Sanitation Data'!E95)))),OFFSET('Sanitation Data'!$E$7,0,10*ROW('Sanitation Data'!E95)),NA())))</f>
        <v>#N/A</v>
      </c>
      <c r="AH101" s="134" t="e">
        <f ca="1">+IF(AND(ISNUMBER(OFFSET('Sanitation Data'!$E$11,0,10*ROW('Sanitation Data'!E95))),CW101="Yes"),OFFSET('Sanitation Data'!$E$11,0,10*ROW('Sanitation Data'!E95)),IF(AND(ISNUMBER(OFFSET('Sanitation Data'!$E$11,0,10*ROW('Sanitation Data'!E95))),CW101="No",ISNUMBER(OFFSET('Sanitation Data'!$E$11,0,10*ROW('Sanitation Data'!E95)))),CONCATENATE("[",ROUND(OFFSET('Sanitation Data'!$E$11,0,10*ROW('Sanitation Data'!E95)),0),"]"),IF(AND(ISNUMBER(OFFSET('Sanitation Data'!$E$11,0,10*ROW('Sanitation Data'!E95))),CW101="",ISNUMBER(OFFSET('Sanitation Data'!$E$11,0,10*ROW('Sanitation Data'!E95)))),OFFSET('Sanitation Data'!$E$11,0,10*ROW('Sanitation Data'!E95)),NA())))</f>
        <v>#N/A</v>
      </c>
      <c r="AI101" s="134" t="e">
        <f ca="1">+IF(AND(ISNUMBER(OFFSET('Sanitation Data'!$E$12,0,10*ROW('Sanitation Data'!E95))),CX101="Yes"),OFFSET('Sanitation Data'!$E$12,0,10*ROW('Sanitation Data'!E95)),IF(AND(ISNUMBER(OFFSET('Sanitation Data'!$E$12,0,10*ROW('Sanitation Data'!E95))),CX101="No",ISNUMBER(OFFSET('Sanitation Data'!$E$12,0,10*ROW('Sanitation Data'!E95)))),CONCATENATE("[",ROUND(OFFSET('Sanitation Data'!$E$12,0,10*ROW('Sanitation Data'!E95)),0),"]"),IF(AND(ISNUMBER(OFFSET('Sanitation Data'!$E$12,0,10*ROW('Sanitation Data'!E95))),CX101="",ISNUMBER(OFFSET('Sanitation Data'!$E$12,0,10*ROW('Sanitation Data'!E95)))),OFFSET('Sanitation Data'!$E$12,0,10*ROW('Sanitation Data'!E95)),NA())))</f>
        <v>#N/A</v>
      </c>
      <c r="AJ101" s="134" t="e">
        <f ca="1">+IF(AND(ISNUMBER(OFFSET('Sanitation Data'!$E$13,0,10*ROW('Sanitation Data'!E95))),CY101="Yes"),OFFSET('Sanitation Data'!$E$13,0,10*ROW('Sanitation Data'!E95)),IF(AND(ISNUMBER(OFFSET('Sanitation Data'!$E$13,0,10*ROW('Sanitation Data'!E95))),CY101="No",ISNUMBER(OFFSET('Sanitation Data'!$E$13,0,10*ROW('Sanitation Data'!E95)))),CONCATENATE("[",ROUND(OFFSET('Sanitation Data'!$E$13,0,10*ROW('Sanitation Data'!E95)),0),"]"),IF(AND(ISNUMBER(OFFSET('Sanitation Data'!$E$13,0,10*ROW('Sanitation Data'!E95))),CY101="",ISNUMBER(OFFSET('Sanitation Data'!$E$13,0,10*ROW('Sanitation Data'!E95)))),OFFSET('Sanitation Data'!$E$13,0,10*ROW('Sanitation Data'!E95)),NA())))</f>
        <v>#N/A</v>
      </c>
      <c r="AK101" s="134" t="e">
        <f ca="1">+IF(AND(ISNUMBER(OFFSET('Sanitation Data'!$F$5,0,10*ROW('Sanitation Data'!F95))),CZ101="Yes"),100-OFFSET('Sanitation Data'!$F$5,0,10*ROW('Sanitation Data'!F95)),IF(AND(ISNUMBER(OFFSET('Sanitation Data'!$F$5,0,10*ROW('Sanitation Data'!F95))),CZ101="No",ISNUMBER(OFFSET('Sanitation Data'!$F$5,0,10*ROW('Sanitation Data'!F95)))),CONCATENATE("[",ROUND(100-OFFSET('Sanitation Data'!$F$5,0,10*ROW('Sanitation Data'!F95)),0),"]"),IF(AND(ISNUMBER(OFFSET('Sanitation Data'!$F$5,0,10*ROW('Sanitation Data'!F95))),CZ101="",ISNUMBER(OFFSET('Sanitation Data'!$F$5,0,10*ROW('Sanitation Data'!F95)))),100-OFFSET('Sanitation Data'!$F$5,0,10*ROW('Sanitation Data'!F95)),NA())))</f>
        <v>#N/A</v>
      </c>
      <c r="AL101" s="134" t="e">
        <f ca="1">+IF(AND(ISNUMBER(OFFSET('Sanitation Data'!$F$7,0,10*ROW('Sanitation Data'!F95))),DA101="Yes"),OFFSET('Sanitation Data'!$F$7,0,10*ROW('Sanitation Data'!F95)),IF(AND(ISNUMBER(OFFSET('Sanitation Data'!$F$7,0,10*ROW('Sanitation Data'!F95))),DA101="No",ISNUMBER(OFFSET('Sanitation Data'!$F$7,0,10*ROW('Sanitation Data'!F95)))),CONCATENATE("[",ROUND(OFFSET('Sanitation Data'!$F$7,0,10*ROW('Sanitation Data'!F95)),0),"]"),IF(AND(ISNUMBER(OFFSET('Sanitation Data'!$F$7,0,10*ROW('Sanitation Data'!F95))),DA101="",ISNUMBER(OFFSET('Sanitation Data'!$F$7,0,10*ROW('Sanitation Data'!F95)))),OFFSET('Sanitation Data'!$F$7,0,10*ROW('Sanitation Data'!F95)),NA())))</f>
        <v>#N/A</v>
      </c>
      <c r="AM101" s="134" t="e">
        <f ca="1">+IF(AND(ISNUMBER(OFFSET('Sanitation Data'!$F$11,0,10*ROW('Sanitation Data'!F95))),DB101="Yes"),OFFSET('Sanitation Data'!$F$11,0,10*ROW('Sanitation Data'!F95)),IF(AND(ISNUMBER(OFFSET('Sanitation Data'!$F$11,0,10*ROW('Sanitation Data'!F95))),DB101="No",ISNUMBER(OFFSET('Sanitation Data'!$F$11,0,10*ROW('Sanitation Data'!F95)))),CONCATENATE("[",ROUND(OFFSET('Sanitation Data'!$F$11,0,10*ROW('Sanitation Data'!F95)),0),"]"),IF(AND(ISNUMBER(OFFSET('Sanitation Data'!$F$11,0,10*ROW('Sanitation Data'!F95))),DB101="",ISNUMBER(OFFSET('Sanitation Data'!$F$11,0,10*ROW('Sanitation Data'!F95)))),OFFSET('Sanitation Data'!$F$11,0,10*ROW('Sanitation Data'!F95)),NA())))</f>
        <v>#N/A</v>
      </c>
      <c r="AN101" s="134" t="e">
        <f ca="1">+IF(AND(ISNUMBER(OFFSET('Sanitation Data'!$F$12,0,10*ROW('Sanitation Data'!F95))),DC101="Yes"),OFFSET('Sanitation Data'!$F$12,0,10*ROW('Sanitation Data'!F95)),IF(AND(ISNUMBER(OFFSET('Sanitation Data'!$F$12,0,10*ROW('Sanitation Data'!F95))),DC101="No",ISNUMBER(OFFSET('Sanitation Data'!$F$12,0,10*ROW('Sanitation Data'!F95)))),CONCATENATE("[",ROUND(OFFSET('Sanitation Data'!$F$12,0,10*ROW('Sanitation Data'!F95)),0),"]"),IF(AND(ISNUMBER(OFFSET('Sanitation Data'!$F$12,0,10*ROW('Sanitation Data'!F95))),DC101="",ISNUMBER(OFFSET('Sanitation Data'!$F$12,0,10*ROW('Sanitation Data'!F95)))),OFFSET('Sanitation Data'!$F$12,0,10*ROW('Sanitation Data'!F95)),NA())))</f>
        <v>#N/A</v>
      </c>
      <c r="AO101" s="134" t="e">
        <f ca="1">+IF(AND(ISNUMBER(OFFSET('Sanitation Data'!$F$13,0,10*ROW('Sanitation Data'!F95))),DD101="Yes"),OFFSET('Sanitation Data'!$F$13,0,10*ROW('Sanitation Data'!F95)),IF(AND(ISNUMBER(OFFSET('Sanitation Data'!$F$13,0,10*ROW('Sanitation Data'!F95))),DD101="No",ISNUMBER(OFFSET('Sanitation Data'!$F$13,0,10*ROW('Sanitation Data'!F95)))),CONCATENATE("[",ROUND(OFFSET('Sanitation Data'!$F$13,0,10*ROW('Sanitation Data'!F95)),0),"]"),IF(AND(ISNUMBER(OFFSET('Sanitation Data'!$F$13,0,10*ROW('Sanitation Data'!F95))),DD101="",ISNUMBER(OFFSET('Sanitation Data'!$F$13,0,10*ROW('Sanitation Data'!F95)))),OFFSET('Sanitation Data'!$F$13,0,10*ROW('Sanitation Data'!F95)),NA())))</f>
        <v>#N/A</v>
      </c>
      <c r="AP101" s="134" t="e">
        <f ca="1">+IF(AND(ISNUMBER(OFFSET('Sanitation Data'!$G$5,0,10*ROW('Sanitation Data'!G95))),DE101="Yes"),100-OFFSET('Sanitation Data'!$G$5,0,10*ROW('Sanitation Data'!G95)),IF(AND(ISNUMBER(OFFSET('Sanitation Data'!$G$5,0,10*ROW('Sanitation Data'!G95))),DE101="No",ISNUMBER(OFFSET('Sanitation Data'!$G$5,0,10*ROW('Sanitation Data'!G95)))),CONCATENATE("[",ROUND(100-OFFSET('Sanitation Data'!$G$5,0,10*ROW('Sanitation Data'!G95)),0),"]"),IF(AND(ISNUMBER(OFFSET('Sanitation Data'!$G$5,0,10*ROW('Sanitation Data'!G95))),DE101="",ISNUMBER(OFFSET('Sanitation Data'!$G$5,0,10*ROW('Sanitation Data'!G95)))),100-OFFSET('Sanitation Data'!$G$5,0,10*ROW('Sanitation Data'!G95)),NA())))</f>
        <v>#N/A</v>
      </c>
      <c r="AQ101" s="134" t="e">
        <f ca="1">+IF(AND(ISNUMBER(OFFSET('Sanitation Data'!$G$7,0,10*ROW('Sanitation Data'!G95))),DF101="Yes"),OFFSET('Sanitation Data'!$G$7,0,10*ROW('Sanitation Data'!G95)),IF(AND(ISNUMBER(OFFSET('Sanitation Data'!$G$7,0,10*ROW('Sanitation Data'!G95))),DF101="No",ISNUMBER(OFFSET('Sanitation Data'!$G$7,0,10*ROW('Sanitation Data'!G95)))),CONCATENATE("[",ROUND(OFFSET('Sanitation Data'!$G$7,0,10*ROW('Sanitation Data'!G95)),0),"]"),IF(AND(ISNUMBER(OFFSET('Sanitation Data'!$G$7,0,10*ROW('Sanitation Data'!G95))),DF101="",ISNUMBER(OFFSET('Sanitation Data'!$G$7,0,10*ROW('Sanitation Data'!G95)))),OFFSET('Sanitation Data'!$G$7,0,10*ROW('Sanitation Data'!G95)),NA())))</f>
        <v>#N/A</v>
      </c>
      <c r="AR101" s="134" t="e">
        <f ca="1">+IF(AND(ISNUMBER(OFFSET('Sanitation Data'!$G$11,0,10*ROW('Sanitation Data'!G95))),DG101="Yes"),OFFSET('Sanitation Data'!$G$11,0,10*ROW('Sanitation Data'!G95)),IF(AND(ISNUMBER(OFFSET('Sanitation Data'!$G$11,0,10*ROW('Sanitation Data'!G95))),DG101="No",ISNUMBER(OFFSET('Sanitation Data'!$G$11,0,10*ROW('Sanitation Data'!G95)))),CONCATENATE("[",ROUND(OFFSET('Sanitation Data'!$G$11,0,10*ROW('Sanitation Data'!G95)),0),"]"),IF(AND(ISNUMBER(OFFSET('Sanitation Data'!$G$11,0,10*ROW('Sanitation Data'!G95))),DG101="",ISNUMBER(OFFSET('Sanitation Data'!$G$11,0,10*ROW('Sanitation Data'!G95)))),OFFSET('Sanitation Data'!$G$11,0,10*ROW('Sanitation Data'!G95)),NA())))</f>
        <v>#N/A</v>
      </c>
      <c r="AS101" s="134" t="e">
        <f ca="1">+IF(AND(ISNUMBER(OFFSET('Sanitation Data'!$G$12,0,10*ROW('Sanitation Data'!G95))),DH101="Yes"),OFFSET('Sanitation Data'!$G$12,0,10*ROW('Sanitation Data'!G95)),IF(AND(ISNUMBER(OFFSET('Sanitation Data'!$G$12,0,10*ROW('Sanitation Data'!G95))),DH101="No",ISNUMBER(OFFSET('Sanitation Data'!$G$12,0,10*ROW('Sanitation Data'!G95)))),CONCATENATE("[",ROUND(OFFSET('Sanitation Data'!$G$12,0,10*ROW('Sanitation Data'!G95)),0),"]"),IF(AND(ISNUMBER(OFFSET('Sanitation Data'!$G$12,0,10*ROW('Sanitation Data'!G95))),DH101="",ISNUMBER(OFFSET('Sanitation Data'!$G$12,0,10*ROW('Sanitation Data'!G95)))),OFFSET('Sanitation Data'!$G$12,0,10*ROW('Sanitation Data'!G95)),NA())))</f>
        <v>#N/A</v>
      </c>
      <c r="AT101" s="134" t="e">
        <f ca="1">+IF(AND(ISNUMBER(OFFSET('Sanitation Data'!$G$13,0,10*ROW('Sanitation Data'!G95))),DI101="Yes"),OFFSET('Sanitation Data'!$G$13,0,10*ROW('Sanitation Data'!G95)),IF(AND(ISNUMBER(OFFSET('Sanitation Data'!$G$13,0,10*ROW('Sanitation Data'!G95))),DI101="No",ISNUMBER(OFFSET('Sanitation Data'!$G$13,0,10*ROW('Sanitation Data'!G95)))),CONCATENATE("[",ROUND(OFFSET('Sanitation Data'!$G$13,0,10*ROW('Sanitation Data'!G95)),0),"]"),IF(AND(ISNUMBER(OFFSET('Sanitation Data'!$G$13,0,10*ROW('Sanitation Data'!G95))),DI101="",ISNUMBER(OFFSET('Sanitation Data'!$G$13,0,10*ROW('Sanitation Data'!G95)))),OFFSET('Sanitation Data'!$G$13,0,10*ROW('Sanitation Data'!G95)),NA())))</f>
        <v>#N/A</v>
      </c>
      <c r="AU101" s="134" t="e">
        <f ca="1">+IF(AND(ISNUMBER(OFFSET('Sanitation Data'!$H$5,0,10*ROW('Sanitation Data'!H95))),DJ101="Yes"),100-OFFSET('Sanitation Data'!$H$5,0,10*ROW('Sanitation Data'!H95)),IF(AND(ISNUMBER(OFFSET('Sanitation Data'!$H$5,0,10*ROW('Sanitation Data'!H95))),DJ101="No",ISNUMBER(OFFSET('Sanitation Data'!$H$5,0,10*ROW('Sanitation Data'!H95)))),CONCATENATE("[",ROUND(100-OFFSET('Sanitation Data'!$H$5,0,10*ROW('Sanitation Data'!H95)),0),"]"),IF(AND(ISNUMBER(OFFSET('Sanitation Data'!$H$5,0,10*ROW('Sanitation Data'!H95))),DJ101="",ISNUMBER(OFFSET('Sanitation Data'!$H$5,0,10*ROW('Sanitation Data'!H95)))),100-OFFSET('Sanitation Data'!$H$5,0,10*ROW('Sanitation Data'!H95)),NA())))</f>
        <v>#N/A</v>
      </c>
      <c r="AV101" s="134" t="e">
        <f ca="1">+IF(AND(ISNUMBER(OFFSET('Sanitation Data'!$H$7,0,10*ROW('Sanitation Data'!H95))),DK101="Yes"),OFFSET('Sanitation Data'!$H$7,0,10*ROW('Sanitation Data'!H95)),IF(AND(ISNUMBER(OFFSET('Sanitation Data'!$H$7,0,10*ROW('Sanitation Data'!H95))),DK101="No",ISNUMBER(OFFSET('Sanitation Data'!$H$7,0,10*ROW('Sanitation Data'!H95)))),CONCATENATE("[",ROUND(OFFSET('Sanitation Data'!$H$7,0,10*ROW('Sanitation Data'!H95)),0),"]"),IF(AND(ISNUMBER(OFFSET('Sanitation Data'!$H$7,0,10*ROW('Sanitation Data'!H95))),DK101="",ISNUMBER(OFFSET('Sanitation Data'!$H$7,0,10*ROW('Sanitation Data'!H95)))),OFFSET('Sanitation Data'!$H$7,0,10*ROW('Sanitation Data'!H95)),NA())))</f>
        <v>#N/A</v>
      </c>
      <c r="AW101" s="134" t="e">
        <f ca="1">+IF(AND(ISNUMBER(OFFSET('Sanitation Data'!$H$11,0,10*ROW('Sanitation Data'!H95))),DL101="Yes"),OFFSET('Sanitation Data'!$H$11,0,10*ROW('Sanitation Data'!H95)),IF(AND(ISNUMBER(OFFSET('Sanitation Data'!$H$11,0,10*ROW('Sanitation Data'!H95))),DL101="No",ISNUMBER(OFFSET('Sanitation Data'!$H$11,0,10*ROW('Sanitation Data'!H95)))),CONCATENATE("[",ROUND(OFFSET('Sanitation Data'!$H$11,0,10*ROW('Sanitation Data'!H95)),0),"]"),IF(AND(ISNUMBER(OFFSET('Sanitation Data'!$H$11,0,10*ROW('Sanitation Data'!H95))),DL101="",ISNUMBER(OFFSET('Sanitation Data'!$H$11,0,10*ROW('Sanitation Data'!H95)))),OFFSET('Sanitation Data'!$H$11,0,10*ROW('Sanitation Data'!H95)),NA())))</f>
        <v>#N/A</v>
      </c>
      <c r="AX101" s="134" t="e">
        <f ca="1">+IF(AND(ISNUMBER(OFFSET('Sanitation Data'!$H$12,0,10*ROW('Sanitation Data'!H95))),DM101="Yes"),OFFSET('Sanitation Data'!$H$12,0,10*ROW('Sanitation Data'!H95)),IF(AND(ISNUMBER(OFFSET('Sanitation Data'!$H$12,0,10*ROW('Sanitation Data'!H95))),DM101="No",ISNUMBER(OFFSET('Sanitation Data'!$H$12,0,10*ROW('Sanitation Data'!H95)))),CONCATENATE("[",ROUND(OFFSET('Sanitation Data'!$H$12,0,10*ROW('Sanitation Data'!H95)),0),"]"),IF(AND(ISNUMBER(OFFSET('Sanitation Data'!$H$12,0,10*ROW('Sanitation Data'!H95))),DM101="",ISNUMBER(OFFSET('Sanitation Data'!$H$12,0,10*ROW('Sanitation Data'!H95)))),OFFSET('Sanitation Data'!$H$12,0,10*ROW('Sanitation Data'!H95)),NA())))</f>
        <v>#N/A</v>
      </c>
      <c r="AY101" s="134" t="e">
        <f ca="1">+IF(AND(ISNUMBER(OFFSET('Sanitation Data'!$H$13,0,10*ROW('Sanitation Data'!H95))),DN101="Yes"),OFFSET('Sanitation Data'!$H$13,0,10*ROW('Sanitation Data'!H95)),IF(AND(ISNUMBER(OFFSET('Sanitation Data'!$H$13,0,10*ROW('Sanitation Data'!H95))),DN101="No",ISNUMBER(OFFSET('Sanitation Data'!$H$13,0,10*ROW('Sanitation Data'!H95)))),CONCATENATE("[",ROUND(OFFSET('Sanitation Data'!$H$13,0,10*ROW('Sanitation Data'!H95)),0),"]"),IF(AND(ISNUMBER(OFFSET('Sanitation Data'!$H$13,0,10*ROW('Sanitation Data'!H95))),DN101="",ISNUMBER(OFFSET('Sanitation Data'!$H$13,0,10*ROW('Sanitation Data'!H95)))),OFFSET('Sanitation Data'!$H$13,0,10*ROW('Sanitation Data'!H95)),NA())))</f>
        <v>#N/A</v>
      </c>
      <c r="AZ101" s="135" t="e">
        <f ca="1">+IF(AND(ISNUMBER(OFFSET('Hygiene Data'!$C$6,0,10*ROW('Hygiene Data'!C95))),DO101="Yes"),OFFSET('Hygiene Data'!$C$6,0,10*ROW('Hygiene Data'!C95)),IF(AND(ISNUMBER(OFFSET('Hygiene Data'!$C$6,0,10*ROW('Hygiene Data'!C95))),DO101="No",ISNUMBER(OFFSET('Hygiene Data'!$C$6,0,10*ROW('Hygiene Data'!C95)))),CONCATENATE("[",ROUND(OFFSET('Hygiene Data'!$C$6,0,10*ROW('Hygiene Data'!C95)),0),"]"),IF(AND(ISNUMBER(OFFSET('Hygiene Data'!$C$6,0,10*ROW('Hygiene Data'!C95))),DO101="",ISNUMBER(OFFSET('Hygiene Data'!$C$6,0,10*ROW('Hygiene Data'!C95)))),OFFSET('Hygiene Data'!$C$6,0,10*ROW('Hygiene Data'!C95)),NA())))</f>
        <v>#N/A</v>
      </c>
      <c r="BA101" s="135" t="e">
        <f ca="1">+IF(AND(ISNUMBER(OFFSET('Hygiene Data'!$C$8,0,10*ROW('Hygiene Data'!C95))),DP101="Yes"),OFFSET('Hygiene Data'!$C$8,0,10*ROW('Hygiene Data'!C95)),IF(AND(ISNUMBER(OFFSET('Hygiene Data'!$C$8,0,10*ROW('Hygiene Data'!C95))),DP101="No",ISNUMBER(OFFSET('Hygiene Data'!$C$8,0,10*ROW('Hygiene Data'!C95)))),CONCATENATE("[",ROUND(OFFSET('Hygiene Data'!$C$8,0,10*ROW('Hygiene Data'!C95)),0),"]"),IF(AND(ISNUMBER(OFFSET('Hygiene Data'!$C$8,0,10*ROW('Hygiene Data'!C95))),DP101="",ISNUMBER(OFFSET('Hygiene Data'!$C$8,0,10*ROW('Hygiene Data'!C95)))),OFFSET('Hygiene Data'!$C$8,0,10*ROW('Hygiene Data'!C95)),NA())))</f>
        <v>#N/A</v>
      </c>
      <c r="BB101" s="135" t="e">
        <f ca="1">+IF(AND(ISNUMBER(OFFSET('Hygiene Data'!$C$10,0,10*ROW('Hygiene Data'!C95))),DQ101="Yes"),OFFSET('Hygiene Data'!$C$10,0,10*ROW('Hygiene Data'!C95)),IF(AND(ISNUMBER(OFFSET('Hygiene Data'!$C$10,0,10*ROW('Hygiene Data'!C95))),DQ101="No",ISNUMBER(OFFSET('Hygiene Data'!$C$10,0,10*ROW('Hygiene Data'!C95)))),CONCATENATE("[",ROUND(OFFSET('Hygiene Data'!$C$10,0,10*ROW('Hygiene Data'!C95)),0),"]"),IF(AND(ISNUMBER(OFFSET('Hygiene Data'!$C$10,0,10*ROW('Hygiene Data'!C95))),DQ101="",ISNUMBER(OFFSET('Hygiene Data'!$C$10,0,10*ROW('Hygiene Data'!C95)))),OFFSET('Hygiene Data'!$C$10,0,10*ROW('Hygiene Data'!C95)),NA())))</f>
        <v>#N/A</v>
      </c>
      <c r="BC101" s="135" t="e">
        <f ca="1">+IF(AND(ISNUMBER(OFFSET('Hygiene Data'!$D$6,0,10*ROW('Hygiene Data'!D95))),DR101="Yes"),OFFSET('Hygiene Data'!$D$6,0,10*ROW('Hygiene Data'!D95)),IF(AND(ISNUMBER(OFFSET('Hygiene Data'!$D$6,0,10*ROW('Hygiene Data'!D95))),DR101="No",ISNUMBER(OFFSET('Hygiene Data'!$D$6,0,10*ROW('Hygiene Data'!D95)))),CONCATENATE("[",ROUND(OFFSET('Hygiene Data'!$D$6,0,10*ROW('Hygiene Data'!D95)),0),"]"),IF(AND(ISNUMBER(OFFSET('Hygiene Data'!$D$6,0,10*ROW('Hygiene Data'!D95))),DR101="",ISNUMBER(OFFSET('Hygiene Data'!$D$6,0,10*ROW('Hygiene Data'!D95)))),OFFSET('Hygiene Data'!$D$6,0,10*ROW('Hygiene Data'!D95)),NA())))</f>
        <v>#N/A</v>
      </c>
      <c r="BD101" s="135" t="e">
        <f ca="1">+IF(AND(ISNUMBER(OFFSET('Hygiene Data'!$D$8,0,10*ROW('Hygiene Data'!D95))),DS101="Yes"),OFFSET('Hygiene Data'!$D$8,0,10*ROW('Hygiene Data'!D95)),IF(AND(ISNUMBER(OFFSET('Hygiene Data'!$D$8,0,10*ROW('Hygiene Data'!D95))),DS101="No",ISNUMBER(OFFSET('Hygiene Data'!$D$8,0,10*ROW('Hygiene Data'!D95)))),CONCATENATE("[",ROUND(OFFSET('Hygiene Data'!$D$8,0,10*ROW('Hygiene Data'!D95)),0),"]"),IF(AND(ISNUMBER(OFFSET('Hygiene Data'!$D$8,0,10*ROW('Hygiene Data'!D95))),DS101="",ISNUMBER(OFFSET('Hygiene Data'!$D$8,0,10*ROW('Hygiene Data'!D95)))),OFFSET('Hygiene Data'!$D$8,0,10*ROW('Hygiene Data'!D95)),NA())))</f>
        <v>#N/A</v>
      </c>
      <c r="BE101" s="135" t="e">
        <f ca="1">+IF(AND(ISNUMBER(OFFSET('Hygiene Data'!$D$10,0,10*ROW('Hygiene Data'!D95))),DT101="Yes"),OFFSET('Hygiene Data'!$D$10,0,10*ROW('Hygiene Data'!D95)),IF(AND(ISNUMBER(OFFSET('Hygiene Data'!$D$10,0,10*ROW('Hygiene Data'!D95))),DT101="No",ISNUMBER(OFFSET('Hygiene Data'!$D$10,0,10*ROW('Hygiene Data'!D95)))),CONCATENATE("[",ROUND(OFFSET('Hygiene Data'!$D$10,0,10*ROW('Hygiene Data'!D95)),0),"]"),IF(AND(ISNUMBER(OFFSET('Hygiene Data'!$D$10,0,10*ROW('Hygiene Data'!D95))),DT101="",ISNUMBER(OFFSET('Hygiene Data'!$D$10,0,10*ROW('Hygiene Data'!D95)))),OFFSET('Hygiene Data'!$D$10,0,10*ROW('Hygiene Data'!D95)),NA())))</f>
        <v>#N/A</v>
      </c>
      <c r="BF101" s="135" t="e">
        <f ca="1">+IF(AND(ISNUMBER(OFFSET('Hygiene Data'!$E$6,0,10*ROW('Hygiene Data'!E95))),DU101="Yes"),OFFSET('Hygiene Data'!$E$6,0,10*ROW('Hygiene Data'!E95)),IF(AND(ISNUMBER(OFFSET('Hygiene Data'!$E$6,0,10*ROW('Hygiene Data'!E95))),DU101="No",ISNUMBER(OFFSET('Hygiene Data'!$E$6,0,10*ROW('Hygiene Data'!E95)))),CONCATENATE("[",ROUND(OFFSET('Hygiene Data'!$E$6,0,10*ROW('Hygiene Data'!E95)),0),"]"),IF(AND(ISNUMBER(OFFSET('Hygiene Data'!$E$6,0,10*ROW('Hygiene Data'!E95))),DU101="",ISNUMBER(OFFSET('Hygiene Data'!$E$6,0,10*ROW('Hygiene Data'!E95)))),OFFSET('Hygiene Data'!$E$6,0,10*ROW('Hygiene Data'!E95)),NA())))</f>
        <v>#N/A</v>
      </c>
      <c r="BG101" s="135" t="e">
        <f ca="1">+IF(AND(ISNUMBER(OFFSET('Hygiene Data'!$E$8,0,10*ROW('Hygiene Data'!E95))),DV101="Yes"),OFFSET('Hygiene Data'!$E$8,0,10*ROW('Hygiene Data'!E95)),IF(AND(ISNUMBER(OFFSET('Hygiene Data'!$E$8,0,10*ROW('Hygiene Data'!E95))),DV101="No",ISNUMBER(OFFSET('Hygiene Data'!$E$8,0,10*ROW('Hygiene Data'!E95)))),CONCATENATE("[",ROUND(OFFSET('Hygiene Data'!$E$8,0,10*ROW('Hygiene Data'!E95)),0),"]"),IF(AND(ISNUMBER(OFFSET('Hygiene Data'!$E$8,0,10*ROW('Hygiene Data'!E95))),DV101="",ISNUMBER(OFFSET('Hygiene Data'!$E$8,0,10*ROW('Hygiene Data'!E95)))),OFFSET('Hygiene Data'!$E$8,0,10*ROW('Hygiene Data'!E95)),NA())))</f>
        <v>#N/A</v>
      </c>
      <c r="BH101" s="135" t="e">
        <f ca="1">+IF(AND(ISNUMBER(OFFSET('Hygiene Data'!$E$10,0,10*ROW('Hygiene Data'!E95))),DW101="Yes"),OFFSET('Hygiene Data'!$E$10,0,10*ROW('Hygiene Data'!E95)),IF(AND(ISNUMBER(OFFSET('Hygiene Data'!$E$10,0,10*ROW('Hygiene Data'!E95))),DW101="No",ISNUMBER(OFFSET('Hygiene Data'!$E$10,0,10*ROW('Hygiene Data'!E95)))),CONCATENATE("[",ROUND(OFFSET('Hygiene Data'!$E$10,0,10*ROW('Hygiene Data'!E95)),0),"]"),IF(AND(ISNUMBER(OFFSET('Hygiene Data'!$E$10,0,10*ROW('Hygiene Data'!E95))),DW101="",ISNUMBER(OFFSET('Hygiene Data'!$E$10,0,10*ROW('Hygiene Data'!E95)))),OFFSET('Hygiene Data'!$E$10,0,10*ROW('Hygiene Data'!E95)),NA())))</f>
        <v>#N/A</v>
      </c>
      <c r="BI101" s="135" t="e">
        <f ca="1">+IF(AND(ISNUMBER(OFFSET('Hygiene Data'!$F$6,0,10*ROW('Hygiene Data'!F95))),DX101="Yes"),OFFSET('Hygiene Data'!$F$6,0,10*ROW('Hygiene Data'!F95)),IF(AND(ISNUMBER(OFFSET('Hygiene Data'!$F$6,0,10*ROW('Hygiene Data'!F95))),DX101="No",ISNUMBER(OFFSET('Hygiene Data'!$F$6,0,10*ROW('Hygiene Data'!F95)))),CONCATENATE("[",ROUND(OFFSET('Hygiene Data'!$F$6,0,10*ROW('Hygiene Data'!F95)),0),"]"),IF(AND(ISNUMBER(OFFSET('Hygiene Data'!$F$6,0,10*ROW('Hygiene Data'!F95))),DX101="",ISNUMBER(OFFSET('Hygiene Data'!$F$6,0,10*ROW('Hygiene Data'!F95)))),OFFSET('Hygiene Data'!$F$6,0,10*ROW('Hygiene Data'!F95)),NA())))</f>
        <v>#N/A</v>
      </c>
      <c r="BJ101" s="135" t="e">
        <f ca="1">+IF(AND(ISNUMBER(OFFSET('Hygiene Data'!$F$8,0,10*ROW('Hygiene Data'!F95))),DY101="Yes"),OFFSET('Hygiene Data'!$F$8,0,10*ROW('Hygiene Data'!F95)),IF(AND(ISNUMBER(OFFSET('Hygiene Data'!$F$8,0,10*ROW('Hygiene Data'!F95))),DY101="No",ISNUMBER(OFFSET('Hygiene Data'!$F$8,0,10*ROW('Hygiene Data'!F95)))),CONCATENATE("[",ROUND(OFFSET('Hygiene Data'!$F$8,0,10*ROW('Hygiene Data'!F95)),0),"]"),IF(AND(ISNUMBER(OFFSET('Hygiene Data'!$F$8,0,10*ROW('Hygiene Data'!F95))),DY101="",ISNUMBER(OFFSET('Hygiene Data'!$F$8,0,10*ROW('Hygiene Data'!F95)))),OFFSET('Hygiene Data'!$F$8,0,10*ROW('Hygiene Data'!F95)),NA())))</f>
        <v>#N/A</v>
      </c>
      <c r="BK101" s="135" t="e">
        <f ca="1">+IF(AND(ISNUMBER(OFFSET('Hygiene Data'!$F$10,0,10*ROW('Hygiene Data'!F95))),DZ101="Yes"),OFFSET('Hygiene Data'!$F$10,0,10*ROW('Hygiene Data'!F95)),IF(AND(ISNUMBER(OFFSET('Hygiene Data'!$F$10,0,10*ROW('Hygiene Data'!F95))),DZ101="No",ISNUMBER(OFFSET('Hygiene Data'!$F$10,0,10*ROW('Hygiene Data'!F95)))),CONCATENATE("[",ROUND(OFFSET('Hygiene Data'!$F$10,0,10*ROW('Hygiene Data'!F95)),0),"]"),IF(AND(ISNUMBER(OFFSET('Hygiene Data'!$F$10,0,10*ROW('Hygiene Data'!F95))),DZ101="",ISNUMBER(OFFSET('Hygiene Data'!$F$10,0,10*ROW('Hygiene Data'!F95)))),OFFSET('Hygiene Data'!$F$10,0,10*ROW('Hygiene Data'!F95)),NA())))</f>
        <v>#N/A</v>
      </c>
      <c r="BL101" s="135" t="e">
        <f ca="1">+IF(AND(ISNUMBER(OFFSET('Hygiene Data'!$G$6,0,10*ROW('Hygiene Data'!G95))),EA101="Yes"),OFFSET('Hygiene Data'!$G$6,0,10*ROW('Hygiene Data'!G95)),IF(AND(ISNUMBER(OFFSET('Hygiene Data'!$G$6,0,10*ROW('Hygiene Data'!G95))),EA101="No",ISNUMBER(OFFSET('Hygiene Data'!$G$6,0,10*ROW('Hygiene Data'!G95)))),CONCATENATE("[",ROUND(OFFSET('Hygiene Data'!$G$6,0,10*ROW('Hygiene Data'!G95)),0),"]"),IF(AND(ISNUMBER(OFFSET('Hygiene Data'!$G$6,0,10*ROW('Hygiene Data'!G95))),EA101="",ISNUMBER(OFFSET('Hygiene Data'!$G$6,0,10*ROW('Hygiene Data'!G95)))),OFFSET('Hygiene Data'!$G$6,0,10*ROW('Hygiene Data'!G95)),NA())))</f>
        <v>#N/A</v>
      </c>
      <c r="BM101" s="135" t="e">
        <f ca="1">+IF(AND(ISNUMBER(OFFSET('Hygiene Data'!$G$8,0,10*ROW('Hygiene Data'!G95))),EB101="Yes"),OFFSET('Hygiene Data'!$G$8,0,10*ROW('Hygiene Data'!G95)),IF(AND(ISNUMBER(OFFSET('Hygiene Data'!$G$8,0,10*ROW('Hygiene Data'!G95))),EB101="No",ISNUMBER(OFFSET('Hygiene Data'!$G$8,0,10*ROW('Hygiene Data'!G95)))),CONCATENATE("[",ROUND(OFFSET('Hygiene Data'!$G$8,0,10*ROW('Hygiene Data'!G95)),0),"]"),IF(AND(ISNUMBER(OFFSET('Hygiene Data'!$G$8,0,10*ROW('Hygiene Data'!G95))),EB101="",ISNUMBER(OFFSET('Hygiene Data'!$G$8,0,10*ROW('Hygiene Data'!G95)))),OFFSET('Hygiene Data'!$G$8,0,10*ROW('Hygiene Data'!G95)),NA())))</f>
        <v>#N/A</v>
      </c>
      <c r="BN101" s="135" t="e">
        <f ca="1">+IF(AND(ISNUMBER(OFFSET('Hygiene Data'!$G$10,0,10*ROW('Hygiene Data'!G95))),EC101="Yes"),OFFSET('Hygiene Data'!$G$10,0,10*ROW('Hygiene Data'!G95)),IF(AND(ISNUMBER(OFFSET('Hygiene Data'!$G$10,0,10*ROW('Hygiene Data'!G95))),EC101="No",ISNUMBER(OFFSET('Hygiene Data'!$G$10,0,10*ROW('Hygiene Data'!G95)))),CONCATENATE("[",ROUND(OFFSET('Hygiene Data'!$G$10,0,10*ROW('Hygiene Data'!G95)),0),"]"),IF(AND(ISNUMBER(OFFSET('Hygiene Data'!$G$10,0,10*ROW('Hygiene Data'!G95))),EC101="",ISNUMBER(OFFSET('Hygiene Data'!$G$10,0,10*ROW('Hygiene Data'!G95)))),OFFSET('Hygiene Data'!$G$10,0,10*ROW('Hygiene Data'!G95)),NA())))</f>
        <v>#N/A</v>
      </c>
      <c r="BO101" s="135" t="e">
        <f ca="1">+IF(AND(ISNUMBER(OFFSET('Hygiene Data'!$H$6,0,10*ROW('Hygiene Data'!H95))),ED101="Yes"),OFFSET('Hygiene Data'!$H$6,0,10*ROW('Hygiene Data'!H95)),IF(AND(ISNUMBER(OFFSET('Hygiene Data'!$H$6,0,10*ROW('Hygiene Data'!H95))),ED101="No",ISNUMBER(OFFSET('Hygiene Data'!$H$6,0,10*ROW('Hygiene Data'!H95)))),CONCATENATE("[",ROUND(OFFSET('Hygiene Data'!$H$6,0,10*ROW('Hygiene Data'!H95)),0),"]"),IF(AND(ISNUMBER(OFFSET('Hygiene Data'!$H$6,0,10*ROW('Hygiene Data'!H95))),ED101="",ISNUMBER(OFFSET('Hygiene Data'!$H$6,0,10*ROW('Hygiene Data'!H95)))),OFFSET('Hygiene Data'!$H$6,0,10*ROW('Hygiene Data'!H95)),NA())))</f>
        <v>#N/A</v>
      </c>
      <c r="BP101" s="135" t="e">
        <f ca="1">+IF(AND(ISNUMBER(OFFSET('Hygiene Data'!$H$8,0,10*ROW('Hygiene Data'!H95))),EE101="Yes"),OFFSET('Hygiene Data'!$H$8,0,10*ROW('Hygiene Data'!H95)),IF(AND(ISNUMBER(OFFSET('Hygiene Data'!$H$8,0,10*ROW('Hygiene Data'!H95))),EE101="No",ISNUMBER(OFFSET('Hygiene Data'!$H$8,0,10*ROW('Hygiene Data'!H95)))),CONCATENATE("[",ROUND(OFFSET('Hygiene Data'!$H$8,0,10*ROW('Hygiene Data'!H95)),0),"]"),IF(AND(ISNUMBER(OFFSET('Hygiene Data'!$H$8,0,10*ROW('Hygiene Data'!H95))),EE101="",ISNUMBER(OFFSET('Hygiene Data'!$H$8,0,10*ROW('Hygiene Data'!H95)))),OFFSET('Hygiene Data'!$H$8,0,10*ROW('Hygiene Data'!H95)),NA())))</f>
        <v>#N/A</v>
      </c>
      <c r="BQ101" s="135" t="e">
        <f ca="1">+IF(AND(ISNUMBER(OFFSET('Hygiene Data'!$H$10,0,10*ROW('Hygiene Data'!H95))),EF101="Yes"),OFFSET('Hygiene Data'!$H$10,0,10*ROW('Hygiene Data'!H95)),IF(AND(ISNUMBER(OFFSET('Hygiene Data'!$H$10,0,10*ROW('Hygiene Data'!H95))),EF101="No",ISNUMBER(OFFSET('Hygiene Data'!$H$10,0,10*ROW('Hygiene Data'!H95)))),CONCATENATE("[",ROUND(OFFSET('Hygiene Data'!$H$10,0,10*ROW('Hygiene Data'!H95)),0),"]"),IF(AND(ISNUMBER(OFFSET('Hygiene Data'!$H$10,0,10*ROW('Hygiene Data'!H95))),EF101="",ISNUMBER(OFFSET('Hygiene Data'!$H$10,0,10*ROW('Hygiene Data'!H95)))),OFFSET('Hygiene Data'!$H$10,0,10*ROW('Hygiene Data'!H95)),NA())))</f>
        <v>#N/A</v>
      </c>
      <c r="BS101" s="34" t="str">
        <f ca="1">+IF(OFFSET('Water Data'!$C$28,0,10*ROW('Water Data'!C95))="","",OFFSET('Water Data'!$C$28,0,10*ROW('Water Data'!C95)))</f>
        <v/>
      </c>
      <c r="BT101" s="34" t="str">
        <f ca="1">+IF(OFFSET('Water Data'!$C$29,0,10*ROW('Water Data'!C95))="","",OFFSET('Water Data'!$C$29,0,10*ROW('Water Data'!C95)))</f>
        <v/>
      </c>
      <c r="BU101" s="34" t="str">
        <f ca="1">+IF(OFFSET('Water Data'!$C$30,0,10*ROW('Water Data'!C95))="","",OFFSET('Water Data'!$C$30,0,10*ROW('Water Data'!C95)))</f>
        <v/>
      </c>
      <c r="BV101" s="34" t="str">
        <f ca="1">+IF(OFFSET('Water Data'!$D$28,0,10*ROW('Water Data'!D95))="","",OFFSET('Water Data'!$D$28,0,10*ROW('Water Data'!D95)))</f>
        <v/>
      </c>
      <c r="BW101" s="34" t="str">
        <f ca="1">+IF(OFFSET('Water Data'!$D$29,0,10*ROW('Water Data'!D95))="","",OFFSET('Water Data'!$D$29,0,10*ROW('Water Data'!D95)))</f>
        <v/>
      </c>
      <c r="BX101" s="34" t="str">
        <f ca="1">+IF(OFFSET('Water Data'!$D$30,0,10*ROW('Water Data'!D95))="","",OFFSET('Water Data'!$D$30,0,10*ROW('Water Data'!D95)))</f>
        <v/>
      </c>
      <c r="BY101" s="34" t="str">
        <f ca="1">+IF(OFFSET('Water Data'!$E$28,0,10*ROW('Water Data'!E95))="","",OFFSET('Water Data'!$E$28,0,10*ROW('Water Data'!E95)))</f>
        <v/>
      </c>
      <c r="BZ101" s="34" t="str">
        <f ca="1">+IF(OFFSET('Water Data'!$E$29,0,10*ROW('Water Data'!E95))="","",OFFSET('Water Data'!$E$29,0,10*ROW('Water Data'!E95)))</f>
        <v/>
      </c>
      <c r="CA101" s="34" t="str">
        <f ca="1">+IF(OFFSET('Water Data'!$E$30,0,10*ROW('Water Data'!E95))="","",OFFSET('Water Data'!$E$30,0,10*ROW('Water Data'!E95)))</f>
        <v/>
      </c>
      <c r="CB101" s="34" t="str">
        <f ca="1">+IF(OFFSET('Water Data'!$F$28,0,10*ROW('Water Data'!F95))="","",OFFSET('Water Data'!$F$28,0,10*ROW('Water Data'!F95)))</f>
        <v/>
      </c>
      <c r="CC101" s="34" t="str">
        <f ca="1">+IF(OFFSET('Water Data'!$F$29,0,10*ROW('Water Data'!F95))="","",OFFSET('Water Data'!$F$29,0,10*ROW('Water Data'!F95)))</f>
        <v/>
      </c>
      <c r="CD101" s="34" t="str">
        <f ca="1">+IF(OFFSET('Water Data'!$F$30,0,10*ROW('Water Data'!F95))="","",OFFSET('Water Data'!$F$30,0,10*ROW('Water Data'!F95)))</f>
        <v/>
      </c>
      <c r="CE101" s="34" t="str">
        <f ca="1">+IF(OFFSET('Water Data'!$G$28,0,10*ROW('Water Data'!G95))="","",OFFSET('Water Data'!$G$28,0,10*ROW('Water Data'!G95)))</f>
        <v/>
      </c>
      <c r="CF101" s="34" t="str">
        <f ca="1">+IF(OFFSET('Water Data'!$G$29,0,10*ROW('Water Data'!G95))="","",OFFSET('Water Data'!$G$29,0,10*ROW('Water Data'!G95)))</f>
        <v/>
      </c>
      <c r="CG101" s="34" t="str">
        <f ca="1">+IF(OFFSET('Water Data'!$G$30,0,10*ROW('Water Data'!G95))="","",OFFSET('Water Data'!$G$30,0,10*ROW('Water Data'!G95)))</f>
        <v/>
      </c>
      <c r="CH101" s="34" t="str">
        <f ca="1">+IF(OFFSET('Water Data'!$H$28,0,10*ROW('Water Data'!H95))="","",OFFSET('Water Data'!$H$28,0,10*ROW('Water Data'!H95)))</f>
        <v/>
      </c>
      <c r="CI101" s="34" t="str">
        <f ca="1">+IF(OFFSET('Water Data'!$H$29,0,10*ROW('Water Data'!H95))="","",OFFSET('Water Data'!$H$29,0,10*ROW('Water Data'!H95)))</f>
        <v/>
      </c>
      <c r="CJ101" s="34" t="str">
        <f ca="1">+IF(OFFSET('Water Data'!$H$30,0,10*ROW('Water Data'!H95))="","",OFFSET('Water Data'!$H$30,0,10*ROW('Water Data'!H95)))</f>
        <v/>
      </c>
      <c r="CK101" s="34" t="str">
        <f ca="1">+IF(OFFSET('Sanitation Data'!$C$29,0,10*ROW('Sanitation Data'!C95))="","",OFFSET('Sanitation Data'!$C$29,0,10*ROW('Sanitation Data'!C95)))</f>
        <v/>
      </c>
      <c r="CL101" s="34" t="str">
        <f ca="1">+IF(OFFSET('Sanitation Data'!$C$30,0,10*ROW('Sanitation Data'!C95))="","",OFFSET('Sanitation Data'!$C$30,0,10*ROW('Sanitation Data'!C95)))</f>
        <v/>
      </c>
      <c r="CM101" s="34" t="str">
        <f ca="1">+IF(OFFSET('Sanitation Data'!$C$31,0,10*ROW('Sanitation Data'!C95))="","",OFFSET('Sanitation Data'!$C$31,0,10*ROW('Sanitation Data'!C95)))</f>
        <v/>
      </c>
      <c r="CN101" s="34" t="str">
        <f ca="1">+IF(OFFSET('Sanitation Data'!$C$32,0,10*ROW('Sanitation Data'!C95))="","",OFFSET('Sanitation Data'!$C$32,0,10*ROW('Sanitation Data'!C95)))</f>
        <v/>
      </c>
      <c r="CO101" s="34" t="str">
        <f ca="1">+IF(OFFSET('Sanitation Data'!$C$33,0,10*ROW('Sanitation Data'!C95))="","",OFFSET('Sanitation Data'!$C$33,0,10*ROW('Sanitation Data'!C95)))</f>
        <v/>
      </c>
      <c r="CP101" s="34" t="str">
        <f ca="1">+IF(OFFSET('Sanitation Data'!$D$29,0,10*ROW('Sanitation Data'!D95))="","",OFFSET('Sanitation Data'!$D$29,0,10*ROW('Sanitation Data'!D95)))</f>
        <v/>
      </c>
      <c r="CQ101" s="34" t="str">
        <f ca="1">+IF(OFFSET('Sanitation Data'!$D$30,0,10*ROW('Sanitation Data'!D95))="","",OFFSET('Sanitation Data'!$D$30,0,10*ROW('Sanitation Data'!D95)))</f>
        <v/>
      </c>
      <c r="CR101" s="34" t="str">
        <f ca="1">+IF(OFFSET('Sanitation Data'!$D$31,0,10*ROW('Sanitation Data'!D95))="","",OFFSET('Sanitation Data'!$D$31,0,10*ROW('Sanitation Data'!D95)))</f>
        <v/>
      </c>
      <c r="CS101" s="34" t="str">
        <f ca="1">+IF(OFFSET('Sanitation Data'!$D$32,0,10*ROW('Sanitation Data'!D95))="","",OFFSET('Sanitation Data'!$D$32,0,10*ROW('Sanitation Data'!D95)))</f>
        <v/>
      </c>
      <c r="CT101" s="34" t="str">
        <f ca="1">+IF(OFFSET('Sanitation Data'!$D$33,0,10*ROW('Sanitation Data'!D95))="","",OFFSET('Sanitation Data'!$D$33,0,10*ROW('Sanitation Data'!D95)))</f>
        <v/>
      </c>
      <c r="CU101" s="34" t="str">
        <f ca="1">+IF(OFFSET('Sanitation Data'!$E$29,0,10*ROW('Sanitation Data'!E95))="","",OFFSET('Sanitation Data'!$E$29,0,10*ROW('Sanitation Data'!E95)))</f>
        <v/>
      </c>
      <c r="CV101" s="34" t="str">
        <f ca="1">+IF(OFFSET('Sanitation Data'!$E$30,0,10*ROW('Sanitation Data'!E95))="","",OFFSET('Sanitation Data'!$E$30,0,10*ROW('Sanitation Data'!E95)))</f>
        <v/>
      </c>
      <c r="CW101" s="34" t="str">
        <f ca="1">+IF(OFFSET('Sanitation Data'!$E$31,0,10*ROW('Sanitation Data'!E95))="","",OFFSET('Sanitation Data'!$E$31,0,10*ROW('Sanitation Data'!E95)))</f>
        <v/>
      </c>
      <c r="CX101" s="34" t="str">
        <f ca="1">+IF(OFFSET('Sanitation Data'!$E$32,0,10*ROW('Sanitation Data'!E95))="","",OFFSET('Sanitation Data'!$E$32,0,10*ROW('Sanitation Data'!E95)))</f>
        <v/>
      </c>
      <c r="CY101" s="34" t="str">
        <f ca="1">+IF(OFFSET('Sanitation Data'!$E$33,0,10*ROW('Sanitation Data'!E95))="","",OFFSET('Sanitation Data'!$E$33,0,10*ROW('Sanitation Data'!E95)))</f>
        <v/>
      </c>
      <c r="CZ101" s="34" t="str">
        <f ca="1">+IF(OFFSET('Sanitation Data'!$F$29,0,10*ROW('Sanitation Data'!F95))="","",OFFSET('Sanitation Data'!$F$29,0,10*ROW('Sanitation Data'!F95)))</f>
        <v/>
      </c>
      <c r="DA101" s="34" t="str">
        <f ca="1">+IF(OFFSET('Sanitation Data'!$F$30,0,10*ROW('Sanitation Data'!F95))="","",OFFSET('Sanitation Data'!$F$30,0,10*ROW('Sanitation Data'!F95)))</f>
        <v/>
      </c>
      <c r="DB101" s="34" t="str">
        <f ca="1">+IF(OFFSET('Sanitation Data'!$F$31,0,10*ROW('Sanitation Data'!F95))="","",OFFSET('Sanitation Data'!$F$31,0,10*ROW('Sanitation Data'!F95)))</f>
        <v/>
      </c>
      <c r="DC101" s="34" t="str">
        <f ca="1">+IF(OFFSET('Sanitation Data'!$F$32,0,10*ROW('Sanitation Data'!F95))="","",OFFSET('Sanitation Data'!$F$32,0,10*ROW('Sanitation Data'!F95)))</f>
        <v/>
      </c>
      <c r="DD101" s="34" t="str">
        <f ca="1">+IF(OFFSET('Sanitation Data'!$F$33,0,10*ROW('Sanitation Data'!F95))="","",OFFSET('Sanitation Data'!$F$33,0,10*ROW('Sanitation Data'!F95)))</f>
        <v/>
      </c>
      <c r="DE101" s="34" t="str">
        <f ca="1">+IF(OFFSET('Sanitation Data'!$G$29,0,10*ROW('Sanitation Data'!G95))="","",OFFSET('Sanitation Data'!$G$29,0,10*ROW('Sanitation Data'!G95)))</f>
        <v/>
      </c>
      <c r="DF101" s="34" t="str">
        <f ca="1">+IF(OFFSET('Sanitation Data'!$G$30,0,10*ROW('Sanitation Data'!G95))="","",OFFSET('Sanitation Data'!$G$30,0,10*ROW('Sanitation Data'!G95)))</f>
        <v/>
      </c>
      <c r="DG101" s="34" t="str">
        <f ca="1">+IF(OFFSET('Sanitation Data'!$G$31,0,10*ROW('Sanitation Data'!G95))="","",OFFSET('Sanitation Data'!$G$31,0,10*ROW('Sanitation Data'!G95)))</f>
        <v/>
      </c>
      <c r="DH101" s="34" t="str">
        <f ca="1">+IF(OFFSET('Sanitation Data'!$G$32,0,10*ROW('Sanitation Data'!G95))="","",OFFSET('Sanitation Data'!$G$32,0,10*ROW('Sanitation Data'!G95)))</f>
        <v/>
      </c>
      <c r="DI101" s="34" t="str">
        <f ca="1">+IF(OFFSET('Sanitation Data'!$G$33,0,10*ROW('Sanitation Data'!G95))="","",OFFSET('Sanitation Data'!$G$33,0,10*ROW('Sanitation Data'!G95)))</f>
        <v/>
      </c>
      <c r="DJ101" s="34" t="str">
        <f ca="1">+IF(OFFSET('Sanitation Data'!$H$29,0,10*ROW('Sanitation Data'!H95))="","",OFFSET('Sanitation Data'!$H$29,0,10*ROW('Sanitation Data'!H95)))</f>
        <v/>
      </c>
      <c r="DK101" s="34" t="str">
        <f ca="1">+IF(OFFSET('Sanitation Data'!$H$30,0,10*ROW('Sanitation Data'!H95))="","",OFFSET('Sanitation Data'!$H$30,0,10*ROW('Sanitation Data'!H95)))</f>
        <v/>
      </c>
      <c r="DL101" s="34" t="str">
        <f ca="1">+IF(OFFSET('Sanitation Data'!$H$31,0,10*ROW('Sanitation Data'!H95))="","",OFFSET('Sanitation Data'!$H$31,0,10*ROW('Sanitation Data'!H95)))</f>
        <v/>
      </c>
      <c r="DM101" s="34" t="str">
        <f ca="1">+IF(OFFSET('Sanitation Data'!$H$32,0,10*ROW('Sanitation Data'!H95))="","",OFFSET('Sanitation Data'!$H$32,0,10*ROW('Sanitation Data'!H95)))</f>
        <v/>
      </c>
      <c r="DN101" s="34" t="str">
        <f ca="1">+IF(OFFSET('Sanitation Data'!$H$33,0,10*ROW('Sanitation Data'!H95))="","",OFFSET('Sanitation Data'!$H$33,0,10*ROW('Sanitation Data'!H95)))</f>
        <v/>
      </c>
      <c r="DO101" s="34" t="str">
        <f ca="1">+IF(OFFSET('Hygiene Data'!$C$12,0,10*ROW('Hygiene Data'!C95))="","",OFFSET('Hygiene Data'!$C$12,0,10*ROW('Hygiene Data'!C95)))</f>
        <v/>
      </c>
      <c r="DP101" s="34" t="str">
        <f ca="1">+IF(OFFSET('Hygiene Data'!$C$13,0,10*ROW('Hygiene Data'!C95))="","",OFFSET('Hygiene Data'!$C$13,0,10*ROW('Hygiene Data'!C95)))</f>
        <v/>
      </c>
      <c r="DQ101" s="34" t="str">
        <f ca="1">+IF(OFFSET('Hygiene Data'!$C$14,0,10*ROW('Hygiene Data'!C95))="","",OFFSET('Hygiene Data'!$C$14,0,10*ROW('Hygiene Data'!C95)))</f>
        <v/>
      </c>
      <c r="DR101" s="34" t="str">
        <f ca="1">+IF(OFFSET('Hygiene Data'!$D$12,0,10*ROW('Hygiene Data'!D95))="","",OFFSET('Hygiene Data'!$D$12,0,10*ROW('Hygiene Data'!D95)))</f>
        <v/>
      </c>
      <c r="DS101" s="34" t="str">
        <f ca="1">+IF(OFFSET('Hygiene Data'!$D$13,0,10*ROW('Hygiene Data'!D95))="","",OFFSET('Hygiene Data'!$D$13,0,10*ROW('Hygiene Data'!D95)))</f>
        <v/>
      </c>
      <c r="DT101" s="34" t="str">
        <f ca="1">+IF(OFFSET('Hygiene Data'!$D$14,0,10*ROW('Hygiene Data'!D95))="","",OFFSET('Hygiene Data'!$D$14,0,10*ROW('Hygiene Data'!D95)))</f>
        <v/>
      </c>
      <c r="DU101" s="34" t="str">
        <f ca="1">+IF(OFFSET('Hygiene Data'!$E$12,0,10*ROW('Hygiene Data'!E95))="","",OFFSET('Hygiene Data'!$E$12,0,10*ROW('Hygiene Data'!E95)))</f>
        <v/>
      </c>
      <c r="DV101" s="34" t="str">
        <f ca="1">+IF(OFFSET('Hygiene Data'!$E$13,0,10*ROW('Hygiene Data'!E95))="","",OFFSET('Hygiene Data'!$E$13,0,10*ROW('Hygiene Data'!E95)))</f>
        <v/>
      </c>
      <c r="DW101" s="34" t="str">
        <f ca="1">+IF(OFFSET('Hygiene Data'!$E$14,0,10*ROW('Hygiene Data'!E95))="","",OFFSET('Hygiene Data'!$E$14,0,10*ROW('Hygiene Data'!E95)))</f>
        <v/>
      </c>
      <c r="DX101" s="34" t="str">
        <f ca="1">+IF(OFFSET('Hygiene Data'!$F$12,0,10*ROW('Hygiene Data'!F95))="","",OFFSET('Hygiene Data'!$F$12,0,10*ROW('Hygiene Data'!F95)))</f>
        <v/>
      </c>
      <c r="DY101" s="34" t="str">
        <f ca="1">+IF(OFFSET('Hygiene Data'!$F$13,0,10*ROW('Hygiene Data'!F95))="","",OFFSET('Hygiene Data'!$F$13,0,10*ROW('Hygiene Data'!F95)))</f>
        <v/>
      </c>
      <c r="DZ101" s="34" t="str">
        <f ca="1">+IF(OFFSET('Hygiene Data'!$F$14,0,10*ROW('Hygiene Data'!F95))="","",OFFSET('Hygiene Data'!$F$14,0,10*ROW('Hygiene Data'!F95)))</f>
        <v/>
      </c>
      <c r="EA101" s="34" t="str">
        <f ca="1">+IF(OFFSET('Hygiene Data'!$G$12,0,10*ROW('Hygiene Data'!G95))="","",OFFSET('Hygiene Data'!$G$12,0,10*ROW('Hygiene Data'!G95)))</f>
        <v/>
      </c>
      <c r="EB101" s="34" t="str">
        <f ca="1">+IF(OFFSET('Hygiene Data'!$G$13,0,10*ROW('Hygiene Data'!G95))="","",OFFSET('Hygiene Data'!$G$13,0,10*ROW('Hygiene Data'!G95)))</f>
        <v/>
      </c>
      <c r="EC101" s="34" t="str">
        <f ca="1">+IF(OFFSET('Hygiene Data'!$G$14,0,10*ROW('Hygiene Data'!G95))="","",OFFSET('Hygiene Data'!$G$14,0,10*ROW('Hygiene Data'!G95)))</f>
        <v/>
      </c>
      <c r="ED101" s="34" t="str">
        <f ca="1">+IF(OFFSET('Hygiene Data'!$H$12,0,10*ROW('Hygiene Data'!H95))="","",OFFSET('Hygiene Data'!$H$12,0,10*ROW('Hygiene Data'!H95)))</f>
        <v/>
      </c>
      <c r="EE101" s="34" t="str">
        <f ca="1">+IF(OFFSET('Hygiene Data'!$H$13,0,10*ROW('Hygiene Data'!H95))="","",OFFSET('Hygiene Data'!$H$13,0,10*ROW('Hygiene Data'!H95)))</f>
        <v/>
      </c>
      <c r="EF101" s="34" t="str">
        <f ca="1">+IF(OFFSET('Hygiene Data'!$H$14,0,10*ROW('Hygiene Data'!H95))="","",OFFSET('Hygiene Data'!$H$14,0,10*ROW('Hygiene Data'!H95)))</f>
        <v/>
      </c>
    </row>
    <row r="102" spans="1:136" x14ac:dyDescent="0.2">
      <c r="A102" s="50" t="str">
        <f ca="1">+IF(OFFSET('Water Data'!$B$1,0,10*ROW('Water Data'!B99))="","",OFFSET('Water Data'!$B$1,0,10*ROW('Water Data'!B99)))</f>
        <v/>
      </c>
      <c r="B102" s="50" t="str">
        <f ca="1">+IF(OFFSET('Water Data'!$A$3,0,10*ROW('Water Data'!A99))="","",OFFSET('Water Data'!$A$3,0,10*ROW('Water Data'!A99)))</f>
        <v/>
      </c>
      <c r="C102" s="50" t="str">
        <f ca="1">+IF(OFFSET('Water Data'!$C$3,0,10*ROW('Water Data'!C99))="","",OFFSET('Water Data'!$C$3,0,10*ROW('Water Data'!C99)))</f>
        <v/>
      </c>
      <c r="D102" s="133" t="e">
        <f ca="1">+IF(AND(ISNUMBER(OFFSET('Water Data'!$C$5,0,10*ROW('Water Data'!C96))),BS102="Yes"),100-OFFSET('Water Data'!$C$5,0,10*ROW('Water Data'!C96)),IF(AND(ISNUMBER(OFFSET('Water Data'!$C$5,0,10*ROW('Water Data'!C96))),BS102="No",ISNUMBER(OFFSET('Water Data'!$C$5,0,10*ROW('Water Data'!C96)))),CONCATENATE("[",ROUND(100-OFFSET('Water Data'!$C$5,0,10*ROW('Water Data'!C96)),0),"]"),IF(AND(ISNUMBER(OFFSET('Water Data'!$C$5,0,10*ROW('Water Data'!C96))),BS102="",ISNUMBER(OFFSET('Water Data'!$C$5,0,10*ROW('Water Data'!C96)))),100-OFFSET('Water Data'!$C$5,0,10*ROW('Water Data'!C96)),NA())))</f>
        <v>#N/A</v>
      </c>
      <c r="E102" s="133" t="e">
        <f ca="1">+IF(AND(ISNUMBER(OFFSET('Water Data'!$C$7,0,10*ROW('Water Data'!D96))),BT102="Yes"),OFFSET('Water Data'!$C$7,0,10*ROW('Water Data'!C96)),IF(AND(ISNUMBER(OFFSET('Water Data'!$C$7,0,10*ROW('Water Data'!C96))),BT102="No",ISNUMBER(OFFSET('Water Data'!$C$7,0,10*ROW('Water Data'!C96)))),CONCATENATE("[",ROUND(OFFSET('Water Data'!$C$7,0,10*ROW('Water Data'!C96)),0),"]"),IF(AND(ISNUMBER(OFFSET('Water Data'!$C$7,0,10*ROW('Water Data'!C96))),BT102="",ISNUMBER(OFFSET('Water Data'!$C$7,0,10*ROW('Water Data'!C96)))),OFFSET('Water Data'!$C$7,0,10*ROW('Water Data'!C96)),NA())))</f>
        <v>#N/A</v>
      </c>
      <c r="F102" s="133" t="e">
        <f ca="1">+IF(AND(ISNUMBER(OFFSET('Water Data'!$C$10,0,10*ROW('Water Data'!C96))),BU102="Yes"),OFFSET('Water Data'!$C$10,0,10*ROW('Water Data'!C96)),IF(AND(ISNUMBER(OFFSET('Water Data'!$C$10,0,10*ROW('Water Data'!C96))),BU102="No",ISNUMBER(OFFSET('Water Data'!$C$10,0,10*ROW('Water Data'!C96)))),CONCATENATE("[",ROUND(OFFSET('Water Data'!$C$10,0,10*ROW('Water Data'!C96)),0),"]"),IF(AND(ISNUMBER(OFFSET('Water Data'!$C$10,0,10*ROW('Water Data'!C96))),BU102="",ISNUMBER(OFFSET('Water Data'!$C$10,0,10*ROW('Water Data'!C96)))),OFFSET('Water Data'!$C$10,0,10*ROW('Water Data'!C96)),NA())))</f>
        <v>#N/A</v>
      </c>
      <c r="G102" s="133" t="e">
        <f ca="1">+IF(AND(ISNUMBER(OFFSET('Water Data'!$D$5,0,10*ROW('Water Data'!D96))),BV102="Yes"),100-OFFSET('Water Data'!$D$5,0,10*ROW('Water Data'!D96)),IF(AND(ISNUMBER(OFFSET('Water Data'!$D$5,0,10*ROW('Water Data'!D96))),BV102="No",ISNUMBER(OFFSET('Water Data'!$D$5,0,10*ROW('Water Data'!D96)))),CONCATENATE("[",ROUND(100-OFFSET('Water Data'!$D$5,0,10*ROW('Water Data'!D96)),0),"]"),IF(AND(ISNUMBER(OFFSET('Water Data'!$D$5,0,10*ROW('Water Data'!D96))),BV102="",ISNUMBER(OFFSET('Water Data'!$D$5,0,10*ROW('Water Data'!D96)))),100-OFFSET('Water Data'!$D$5,0,10*ROW('Water Data'!D96)),NA())))</f>
        <v>#N/A</v>
      </c>
      <c r="H102" s="133" t="e">
        <f ca="1">+IF(AND(ISNUMBER(OFFSET('Water Data'!$D$7,0,10*ROW('Water Data'!D96))),BW102="Yes"),OFFSET('Water Data'!$D$7,0,10*ROW('Water Data'!D96)),IF(AND(ISNUMBER(OFFSET('Water Data'!$D$7,0,10*ROW('Water Data'!D96))),BW102="No",ISNUMBER(OFFSET('Water Data'!$D$7,0,10*ROW('Water Data'!D96)))),CONCATENATE("[",ROUND(OFFSET('Water Data'!$C$7,0,10*ROW('Water Data'!D96)),0),"]"),IF(AND(ISNUMBER(OFFSET('Water Data'!$D$7,0,10*ROW('Water Data'!D96))),BW102="",ISNUMBER(OFFSET('Water Data'!$D$7,0,10*ROW('Water Data'!D96)))),OFFSET('Water Data'!$D$7,0,10*ROW('Water Data'!D96)),NA())))</f>
        <v>#N/A</v>
      </c>
      <c r="I102" s="133" t="e">
        <f ca="1">+IF(AND(ISNUMBER(OFFSET('Water Data'!$D$10,0,10*ROW('Water Data'!D96))),BX102="Yes"),OFFSET('Water Data'!$D$10,0,10*ROW('Water Data'!D96)),IF(AND(ISNUMBER(OFFSET('Water Data'!$D$10,0,10*ROW('Water Data'!D96))),BX102="No",ISNUMBER(OFFSET('Water Data'!$D$10,0,10*ROW('Water Data'!D96)))),CONCATENATE("[",ROUND(OFFSET('Water Data'!$D$10,0,10*ROW('Water Data'!D96)),0),"]"),IF(AND(ISNUMBER(OFFSET('Water Data'!$D$10,0,10*ROW('Water Data'!D96))),BX102="",ISNUMBER(OFFSET('Water Data'!$D$10,0,10*ROW('Water Data'!D96)))),OFFSET('Water Data'!$D$10,0,10*ROW('Water Data'!D96)),NA())))</f>
        <v>#N/A</v>
      </c>
      <c r="J102" s="133" t="e">
        <f ca="1">+IF(AND(ISNUMBER(OFFSET('Water Data'!$E$5,0,10*ROW('Water Data'!E96))),BY102="Yes"),100-OFFSET('Water Data'!$E$5,0,10*ROW('Water Data'!E96)),IF(AND(ISNUMBER(OFFSET('Water Data'!$E$5,0,10*ROW('Water Data'!E96))),BY102="No",ISNUMBER(OFFSET('Water Data'!$E$5,0,10*ROW('Water Data'!E96)))),CONCATENATE("[",ROUND(100-OFFSET('Water Data'!$E$5,0,10*ROW('Water Data'!E96)),0),"]"),IF(AND(ISNUMBER(OFFSET('Water Data'!$E$5,0,10*ROW('Water Data'!E96))),BY102="",ISNUMBER(OFFSET('Water Data'!$E$5,0,10*ROW('Water Data'!E96)))),100-OFFSET('Water Data'!$E$5,0,10*ROW('Water Data'!E96)),NA())))</f>
        <v>#N/A</v>
      </c>
      <c r="K102" s="133" t="e">
        <f ca="1">+IF(AND(ISNUMBER(OFFSET('Water Data'!$E$7,0,10*ROW('Water Data'!E96))),BZ102="Yes"),OFFSET('Water Data'!$E$7,0,10*ROW('Water Data'!E96)),IF(AND(ISNUMBER(OFFSET('Water Data'!$E$7,0,10*ROW('Water Data'!E96))),BZ102="No",ISNUMBER(OFFSET('Water Data'!$E$7,0,10*ROW('Water Data'!E96)))),CONCATENATE("[",ROUND(OFFSET('Water Data'!$E$7,0,10*ROW('Water Data'!E96)),0),"]"),IF(AND(ISNUMBER(OFFSET('Water Data'!$E$7,0,10*ROW('Water Data'!E96))),BZ102="",ISNUMBER(OFFSET('Water Data'!$E$7,0,10*ROW('Water Data'!E96)))),OFFSET('Water Data'!$E$7,0,10*ROW('Water Data'!E96)),NA())))</f>
        <v>#N/A</v>
      </c>
      <c r="L102" s="133" t="e">
        <f ca="1">+IF(AND(ISNUMBER(OFFSET('Water Data'!$E$10,0,10*ROW('Water Data'!E96))),CA102="Yes"),OFFSET('Water Data'!$E$10,0,10*ROW('Water Data'!E96)),IF(AND(ISNUMBER(OFFSET('Water Data'!$E$10,0,10*ROW('Water Data'!E96))),CA102="No",ISNUMBER(OFFSET('Water Data'!$E$10,0,10*ROW('Water Data'!E96)))),CONCATENATE("[",ROUND(OFFSET('Water Data'!$E$10,0,10*ROW('Water Data'!E96)),0),"]"),IF(AND(ISNUMBER(OFFSET('Water Data'!$E$10,0,10*ROW('Water Data'!E96))),CA102="",ISNUMBER(OFFSET('Water Data'!$E$10,0,10*ROW('Water Data'!E96)))),OFFSET('Water Data'!$E$10,0,10*ROW('Water Data'!E96)),NA())))</f>
        <v>#N/A</v>
      </c>
      <c r="M102" s="133" t="e">
        <f ca="1">+IF(AND(ISNUMBER(OFFSET('Water Data'!$F$5,0,10*ROW('Water Data'!F96))),CB102="Yes"),100-OFFSET('Water Data'!$F$5,0,10*ROW('Water Data'!F96)),IF(AND(ISNUMBER(OFFSET('Water Data'!$F$5,0,10*ROW('Water Data'!F96))),CB102="No",ISNUMBER(OFFSET('Water Data'!$F$5,0,10*ROW('Water Data'!F96)))),CONCATENATE("[",ROUND(100-OFFSET('Water Data'!$F$5,0,10*ROW('Water Data'!F96)),0),"]"),IF(AND(ISNUMBER(OFFSET('Water Data'!$F$5,0,10*ROW('Water Data'!F96))),CB102="",ISNUMBER(OFFSET('Water Data'!$F$5,0,10*ROW('Water Data'!F96)))),100-OFFSET('Water Data'!$F$5,0,10*ROW('Water Data'!F96)),NA())))</f>
        <v>#N/A</v>
      </c>
      <c r="N102" s="133" t="e">
        <f ca="1">+IF(AND(ISNUMBER(OFFSET('Water Data'!$F$7,0,10*ROW('Water Data'!F96))),CC102="Yes"),OFFSET('Water Data'!$F$7,0,10*ROW('Water Data'!F96)),IF(AND(ISNUMBER(OFFSET('Water Data'!$F$7,0,10*ROW('Water Data'!F96))),CC102="No",ISNUMBER(OFFSET('Water Data'!$F$7,0,10*ROW('Water Data'!F96)))),CONCATENATE("[",ROUND(OFFSET('Water Data'!$F$7,0,10*ROW('Water Data'!F96)),0),"]"),IF(AND(ISNUMBER(OFFSET('Water Data'!$F$7,0,10*ROW('Water Data'!F96))),CC102="",ISNUMBER(OFFSET('Water Data'!$F$7,0,10*ROW('Water Data'!F96)))),OFFSET('Water Data'!$F$7,0,10*ROW('Water Data'!F96)),NA())))</f>
        <v>#N/A</v>
      </c>
      <c r="O102" s="133" t="e">
        <f ca="1">+IF(AND(ISNUMBER(OFFSET('Water Data'!$F$10,0,10*ROW('Water Data'!F96))),CD102="Yes"),OFFSET('Water Data'!$F$10,0,10*ROW('Water Data'!F96)),IF(AND(ISNUMBER(OFFSET('Water Data'!$F$10,0,10*ROW('Water Data'!F96))),CD102="No",ISNUMBER(OFFSET('Water Data'!$F$10,0,10*ROW('Water Data'!F96)))),CONCATENATE("[",ROUND(OFFSET('Water Data'!$F$10,0,10*ROW('Water Data'!F96)),0),"]"),IF(AND(ISNUMBER(OFFSET('Water Data'!$F$10,0,10*ROW('Water Data'!F96))),CD102="",ISNUMBER(OFFSET('Water Data'!$F$10,0,10*ROW('Water Data'!F96)))),OFFSET('Water Data'!$F$10,0,10*ROW('Water Data'!F96)),NA())))</f>
        <v>#N/A</v>
      </c>
      <c r="P102" s="133" t="e">
        <f ca="1">+IF(AND(ISNUMBER(OFFSET('Water Data'!$G$5,0,10*ROW('Water Data'!G96))),CE102="Yes"),100-OFFSET('Water Data'!$G$5,0,10*ROW('Water Data'!G96)),IF(AND(ISNUMBER(OFFSET('Water Data'!$G$5,0,10*ROW('Water Data'!G96))),CE102="No",ISNUMBER(OFFSET('Water Data'!$G$5,0,10*ROW('Water Data'!G96)))),CONCATENATE("[",ROUND(100-OFFSET('Water Data'!$G$5,0,10*ROW('Water Data'!G96)),0),"]"),IF(AND(ISNUMBER(OFFSET('Water Data'!$G$5,0,10*ROW('Water Data'!G96))),CE102="",ISNUMBER(OFFSET('Water Data'!$G$5,0,10*ROW('Water Data'!G96)))),100-OFFSET('Water Data'!$G$5,0,10*ROW('Water Data'!G96)),NA())))</f>
        <v>#N/A</v>
      </c>
      <c r="Q102" s="133" t="e">
        <f ca="1">+IF(AND(ISNUMBER(OFFSET('Water Data'!$G$7,0,10*ROW('Water Data'!G96))),CF102="Yes"),OFFSET('Water Data'!$G$7,0,10*ROW('Water Data'!G96)),IF(AND(ISNUMBER(OFFSET('Water Data'!$G$7,0,10*ROW('Water Data'!G96))),CF102="No",ISNUMBER(OFFSET('Water Data'!$G$7,0,10*ROW('Water Data'!G96)))),CONCATENATE("[",ROUND(OFFSET('Water Data'!$G$7,0,10*ROW('Water Data'!G96)),0),"]"),IF(AND(ISNUMBER(OFFSET('Water Data'!$G$7,0,10*ROW('Water Data'!G96))),CF102="",ISNUMBER(OFFSET('Water Data'!$G$7,0,10*ROW('Water Data'!G96)))),OFFSET('Water Data'!$G$7,0,10*ROW('Water Data'!G96)),NA())))</f>
        <v>#N/A</v>
      </c>
      <c r="R102" s="133" t="e">
        <f ca="1">+IF(AND(ISNUMBER(OFFSET('Water Data'!$G$10,0,10*ROW('Water Data'!G96))),CG102="Yes"),OFFSET('Water Data'!$G$10,0,10*ROW('Water Data'!G96)),IF(AND(ISNUMBER(OFFSET('Water Data'!$G$10,0,10*ROW('Water Data'!G96))),CG102="No",ISNUMBER(OFFSET('Water Data'!$G$10,0,10*ROW('Water Data'!G96)))),CONCATENATE("[",ROUND(OFFSET('Water Data'!$G$10,0,10*ROW('Water Data'!G96)),0),"]"),IF(AND(ISNUMBER(OFFSET('Water Data'!$G$10,0,10*ROW('Water Data'!G96))),CG102="",ISNUMBER(OFFSET('Water Data'!$G$10,0,10*ROW('Water Data'!G96)))),OFFSET('Water Data'!$G$10,0,10*ROW('Water Data'!G96)),NA())))</f>
        <v>#N/A</v>
      </c>
      <c r="S102" s="133" t="e">
        <f ca="1">+IF(AND(ISNUMBER(OFFSET('Water Data'!$H$5,0,10*ROW('Water Data'!H96))),CH102="Yes"),100-OFFSET('Water Data'!$H$5,0,10*ROW('Water Data'!H96)),IF(AND(ISNUMBER(OFFSET('Water Data'!$H$5,0,10*ROW('Water Data'!H96))),CH102="No",ISNUMBER(OFFSET('Water Data'!$H$5,0,10*ROW('Water Data'!H96)))),CONCATENATE("[",ROUND(100-OFFSET('Water Data'!$H$5,0,10*ROW('Water Data'!H96)),0),"]"),IF(AND(ISNUMBER(OFFSET('Water Data'!$H$5,0,10*ROW('Water Data'!H96))),CH102="",ISNUMBER(OFFSET('Water Data'!$H$5,0,10*ROW('Water Data'!H96)))),100-OFFSET('Water Data'!$H$5,0,10*ROW('Water Data'!H96)),NA())))</f>
        <v>#N/A</v>
      </c>
      <c r="T102" s="133" t="e">
        <f ca="1">+IF(AND(ISNUMBER(OFFSET('Water Data'!$H$7,0,10*ROW('Water Data'!H96))),CI102="Yes"),OFFSET('Water Data'!$H$7,0,10*ROW('Water Data'!H96)),IF(AND(ISNUMBER(OFFSET('Water Data'!$H$7,0,10*ROW('Water Data'!H96))),CI102="No",ISNUMBER(OFFSET('Water Data'!$H$7,0,10*ROW('Water Data'!H96)))),CONCATENATE("[",ROUND(OFFSET('Water Data'!$H$7,0,10*ROW('Water Data'!H96)),0),"]"),IF(AND(ISNUMBER(OFFSET('Water Data'!$H$7,0,10*ROW('Water Data'!H96))),CI102="",ISNUMBER(OFFSET('Water Data'!$H$7,0,10*ROW('Water Data'!H96)))),OFFSET('Water Data'!$H$7,0,10*ROW('Water Data'!H96)),NA())))</f>
        <v>#N/A</v>
      </c>
      <c r="U102" s="133" t="e">
        <f ca="1">+IF(AND(ISNUMBER(OFFSET('Water Data'!$H$10,0,10*ROW('Water Data'!H96))),CJ102="Yes"),OFFSET('Water Data'!$H$10,0,10*ROW('Water Data'!H96)),IF(AND(ISNUMBER(OFFSET('Water Data'!$H$10,0,10*ROW('Water Data'!H96))),CJ102="No",ISNUMBER(OFFSET('Water Data'!$H$10,0,10*ROW('Water Data'!H96)))),CONCATENATE("[",ROUND(OFFSET('Water Data'!$H$10,0,10*ROW('Water Data'!H96)),0),"]"),IF(AND(ISNUMBER(OFFSET('Water Data'!$H$10,0,10*ROW('Water Data'!H96))),CJ102="",ISNUMBER(OFFSET('Water Data'!$H$10,0,10*ROW('Water Data'!H96)))),OFFSET('Water Data'!$H$10,0,10*ROW('Water Data'!H96)),NA())))</f>
        <v>#N/A</v>
      </c>
      <c r="V102" s="134" t="e">
        <f ca="1">+IF(AND(ISNUMBER(OFFSET('Sanitation Data'!$C$5,0,10*ROW('Sanitation Data'!C96))),CK102="Yes"),100-OFFSET('Sanitation Data'!$C$5,0,10*ROW('Sanitation Data'!C96)),IF(AND(ISNUMBER(OFFSET('Sanitation Data'!$C$5,0,10*ROW('Sanitation Data'!C96))),CK102="No",ISNUMBER(OFFSET('Sanitation Data'!$C$5,0,10*ROW('Sanitation Data'!C96)))),CONCATENATE("[",ROUND(100-OFFSET('Sanitation Data'!$C$5,0,10*ROW('Sanitation Data'!C96)),0),"]"),IF(AND(ISNUMBER(OFFSET('Sanitation Data'!$C$5,0,10*ROW('Sanitation Data'!C96))),CK102="",ISNUMBER(OFFSET('Sanitation Data'!$C$5,0,10*ROW('Sanitation Data'!C96)))),100-OFFSET('Sanitation Data'!$C$5,0,10*ROW('Sanitation Data'!C96)),NA())))</f>
        <v>#N/A</v>
      </c>
      <c r="W102" s="134" t="e">
        <f ca="1">+IF(AND(ISNUMBER(OFFSET('Sanitation Data'!$C$7,0,10*ROW('Sanitation Data'!C96))),CL102="Yes"),OFFSET('Sanitation Data'!$C$7,0,10*ROW('Sanitation Data'!C96)),IF(AND(ISNUMBER(OFFSET('Sanitation Data'!$C$7,0,10*ROW('Sanitation Data'!C96))),CL102="No",ISNUMBER(OFFSET('Sanitation Data'!$C$7,0,10*ROW('Sanitation Data'!C96)))),CONCATENATE("[",ROUND(OFFSET('Sanitation Data'!$C$7,0,10*ROW('Sanitation Data'!C96)),0),"]"),IF(AND(ISNUMBER(OFFSET('Sanitation Data'!$C$7,0,10*ROW('Sanitation Data'!C96))),CL102="",ISNUMBER(OFFSET('Sanitation Data'!$C$7,0,10*ROW('Sanitation Data'!C96)))),OFFSET('Sanitation Data'!$C$7,0,10*ROW('Sanitation Data'!C96)),NA())))</f>
        <v>#N/A</v>
      </c>
      <c r="X102" s="134" t="e">
        <f ca="1">+IF(AND(ISNUMBER(OFFSET('Sanitation Data'!$C$11,0,10*ROW('Sanitation Data'!C96))),CM102="Yes"),OFFSET('Sanitation Data'!$C$11,0,10*ROW('Sanitation Data'!C96)),IF(AND(ISNUMBER(OFFSET('Sanitation Data'!$C$11,0,10*ROW('Sanitation Data'!C96))),CM102="No",ISNUMBER(OFFSET('Sanitation Data'!$C$11,0,10*ROW('Sanitation Data'!C96)))),CONCATENATE("[",ROUND(OFFSET('Sanitation Data'!$C$11,0,10*ROW('Sanitation Data'!C96)),0),"]"),IF(AND(ISNUMBER(OFFSET('Sanitation Data'!$C$11,0,10*ROW('Sanitation Data'!C96))),CM102="",ISNUMBER(OFFSET('Sanitation Data'!$C$11,0,10*ROW('Sanitation Data'!C96)))),OFFSET('Sanitation Data'!$C$11,0,10*ROW('Sanitation Data'!C96)),NA())))</f>
        <v>#N/A</v>
      </c>
      <c r="Y102" s="134" t="e">
        <f ca="1">+IF(AND(ISNUMBER(OFFSET('Sanitation Data'!$C$12,0,10*ROW('Sanitation Data'!C96))),CN102="Yes"),OFFSET('Sanitation Data'!$C$12,0,10*ROW('Sanitation Data'!C96)),IF(AND(ISNUMBER(OFFSET('Sanitation Data'!$C$12,0,10*ROW('Sanitation Data'!C96))),CN102="No",ISNUMBER(OFFSET('Sanitation Data'!$C$12,0,10*ROW('Sanitation Data'!C96)))),CONCATENATE("[",ROUND(OFFSET('Sanitation Data'!$C$12,0,10*ROW('Sanitation Data'!C96)),0),"]"),IF(AND(ISNUMBER(OFFSET('Sanitation Data'!$C$12,0,10*ROW('Sanitation Data'!C96))),CN102="",ISNUMBER(OFFSET('Sanitation Data'!$C$12,0,10*ROW('Sanitation Data'!C96)))),OFFSET('Sanitation Data'!$C$12,0,10*ROW('Sanitation Data'!C96)),NA())))</f>
        <v>#N/A</v>
      </c>
      <c r="Z102" s="134" t="e">
        <f ca="1">+IF(AND(ISNUMBER(OFFSET('Sanitation Data'!$C$13,0,10*ROW('Sanitation Data'!C96))),CO102="Yes"),OFFSET('Sanitation Data'!$C$13,0,10*ROW('Sanitation Data'!C96)),IF(AND(ISNUMBER(OFFSET('Sanitation Data'!$C$13,0,10*ROW('Sanitation Data'!C96))),CO102="No",ISNUMBER(OFFSET('Sanitation Data'!$C$13,0,10*ROW('Sanitation Data'!C96)))),CONCATENATE("[",ROUND(OFFSET('Sanitation Data'!$C$13,0,10*ROW('Sanitation Data'!C96)),0),"]"),IF(AND(ISNUMBER(OFFSET('Sanitation Data'!$C$13,0,10*ROW('Sanitation Data'!C96))),CO102="",ISNUMBER(OFFSET('Sanitation Data'!$C$13,0,10*ROW('Sanitation Data'!C96)))),OFFSET('Sanitation Data'!$C$13,0,10*ROW('Sanitation Data'!C96)),NA())))</f>
        <v>#N/A</v>
      </c>
      <c r="AA102" s="134" t="e">
        <f ca="1">+IF(AND(ISNUMBER(OFFSET('Sanitation Data'!$D$5,0,10*ROW('Sanitation Data'!D96))),CP102="Yes"),100-OFFSET('Sanitation Data'!$D$5,0,10*ROW('Sanitation Data'!D96)),IF(AND(ISNUMBER(OFFSET('Sanitation Data'!$D$5,0,10*ROW('Sanitation Data'!D96))),CP102="No",ISNUMBER(OFFSET('Sanitation Data'!$D$5,0,10*ROW('Sanitation Data'!D96)))),CONCATENATE("[",ROUND(100-OFFSET('Sanitation Data'!$D$5,0,10*ROW('Sanitation Data'!D96)),0),"]"),IF(AND(ISNUMBER(OFFSET('Sanitation Data'!$D$5,0,10*ROW('Sanitation Data'!D96))),CP102="",ISNUMBER(OFFSET('Sanitation Data'!$D$5,0,10*ROW('Sanitation Data'!D96)))),100-OFFSET('Sanitation Data'!$D$5,0,10*ROW('Sanitation Data'!D96)),NA())))</f>
        <v>#N/A</v>
      </c>
      <c r="AB102" s="134" t="e">
        <f ca="1">+IF(AND(ISNUMBER(OFFSET('Sanitation Data'!$D$7,0,10*ROW('Sanitation Data'!D96))),CQ102="Yes"),OFFSET('Sanitation Data'!$D$7,0,10*ROW('Sanitation Data'!G96)),IF(AND(ISNUMBER(OFFSET('Sanitation Data'!$D$7,0,10*ROW('Sanitation Data'!D96))),CQ102="No",ISNUMBER(OFFSET('Sanitation Data'!$D$7,0,10*ROW('Sanitation Data'!D96)))),CONCATENATE("[",ROUND(OFFSET('Sanitation Data'!$D$7,0,10*ROW('Sanitation Data'!D96)),0),"]"),IF(AND(ISNUMBER(OFFSET('Sanitation Data'!$D$7,0,10*ROW('Sanitation Data'!D96))),CQ102="",ISNUMBER(OFFSET('Sanitation Data'!$D$7,0,10*ROW('Sanitation Data'!D96)))),OFFSET('Sanitation Data'!$D$7,0,10*ROW('Sanitation Data'!D96)),NA())))</f>
        <v>#N/A</v>
      </c>
      <c r="AC102" s="134" t="e">
        <f ca="1">+IF(AND(ISNUMBER(OFFSET('Sanitation Data'!$D$11,0,10*ROW('Sanitation Data'!D96))),CR102="Yes"),OFFSET('Sanitation Data'!$D$11,0,10*ROW('Sanitation Data'!D96)),IF(AND(ISNUMBER(OFFSET('Sanitation Data'!$D$11,0,10*ROW('Sanitation Data'!D96))),CR102="No",ISNUMBER(OFFSET('Sanitation Data'!$D$11,0,10*ROW('Sanitation Data'!D96)))),CONCATENATE("[",ROUND(OFFSET('Sanitation Data'!$D$11,0,10*ROW('Sanitation Data'!D96)),0),"]"),IF(AND(ISNUMBER(OFFSET('Sanitation Data'!$D$11,0,10*ROW('Sanitation Data'!D96))),CR102="",ISNUMBER(OFFSET('Sanitation Data'!$D$11,0,10*ROW('Sanitation Data'!D96)))),OFFSET('Sanitation Data'!$D$11,0,10*ROW('Sanitation Data'!D96)),NA())))</f>
        <v>#N/A</v>
      </c>
      <c r="AD102" s="134" t="e">
        <f ca="1">+IF(AND(ISNUMBER(OFFSET('Sanitation Data'!$D$12,0,10*ROW('Sanitation Data'!D96))),CS102="Yes"),OFFSET('Sanitation Data'!$D$12,0,10*ROW('Sanitation Data'!D96)),IF(AND(ISNUMBER(OFFSET('Sanitation Data'!$D$12,0,10*ROW('Sanitation Data'!D96))),CS102="No",ISNUMBER(OFFSET('Sanitation Data'!$D$12,0,10*ROW('Sanitation Data'!D96)))),CONCATENATE("[",ROUND(OFFSET('Sanitation Data'!$D$12,0,10*ROW('Sanitation Data'!D96)),0),"]"),IF(AND(ISNUMBER(OFFSET('Sanitation Data'!$D$12,0,10*ROW('Sanitation Data'!D96))),CS102="",ISNUMBER(OFFSET('Sanitation Data'!$D$12,0,10*ROW('Sanitation Data'!D96)))),OFFSET('Sanitation Data'!$D$12,0,10*ROW('Sanitation Data'!D96)),NA())))</f>
        <v>#N/A</v>
      </c>
      <c r="AE102" s="134" t="e">
        <f ca="1">+IF(AND(ISNUMBER(OFFSET('Sanitation Data'!$D$13,0,10*ROW('Sanitation Data'!D96))),CT102="Yes"),OFFSET('Sanitation Data'!$D$13,0,10*ROW('Sanitation Data'!D96)),IF(AND(ISNUMBER(OFFSET('Sanitation Data'!$D$13,0,10*ROW('Sanitation Data'!D96))),CT102="No",ISNUMBER(OFFSET('Sanitation Data'!$D$13,0,10*ROW('Sanitation Data'!D96)))),CONCATENATE("[",ROUND(OFFSET('Sanitation Data'!$D$13,0,10*ROW('Sanitation Data'!D96)),0),"]"),IF(AND(ISNUMBER(OFFSET('Sanitation Data'!$D$13,0,10*ROW('Sanitation Data'!D96))),CT102="",ISNUMBER(OFFSET('Sanitation Data'!$D$13,0,10*ROW('Sanitation Data'!D96)))),OFFSET('Sanitation Data'!$D$13,0,10*ROW('Sanitation Data'!D96)),NA())))</f>
        <v>#N/A</v>
      </c>
      <c r="AF102" s="134" t="e">
        <f ca="1">+IF(AND(ISNUMBER(OFFSET('Sanitation Data'!$E$5,0,10*ROW('Sanitation Data'!E96))),CU102="Yes"),100-OFFSET('Sanitation Data'!$E$5,0,10*ROW('Sanitation Data'!E96)),IF(AND(ISNUMBER(OFFSET('Sanitation Data'!$E$5,0,10*ROW('Sanitation Data'!E96))),CU102="No",ISNUMBER(OFFSET('Sanitation Data'!$E$5,0,10*ROW('Sanitation Data'!E96)))),CONCATENATE("[",ROUND(100-OFFSET('Sanitation Data'!$E$5,0,10*ROW('Sanitation Data'!E96)),0),"]"),IF(AND(ISNUMBER(OFFSET('Sanitation Data'!$E$5,0,10*ROW('Sanitation Data'!E96))),CU102="",ISNUMBER(OFFSET('Sanitation Data'!$E$5,0,10*ROW('Sanitation Data'!E96)))),100-OFFSET('Sanitation Data'!$E$5,0,10*ROW('Sanitation Data'!E96)),NA())))</f>
        <v>#N/A</v>
      </c>
      <c r="AG102" s="134" t="e">
        <f ca="1">+IF(AND(ISNUMBER(OFFSET('Sanitation Data'!$E$7,0,10*ROW('Sanitation Data'!E96))),CV102="Yes"),OFFSET('Sanitation Data'!$E$7,0,10*ROW('Sanitation Data'!E96)),IF(AND(ISNUMBER(OFFSET('Sanitation Data'!$E$7,0,10*ROW('Sanitation Data'!E96))),CV102="No",ISNUMBER(OFFSET('Sanitation Data'!$E$7,0,10*ROW('Sanitation Data'!E96)))),CONCATENATE("[",ROUND(OFFSET('Sanitation Data'!$E$7,0,10*ROW('Sanitation Data'!E96)),0),"]"),IF(AND(ISNUMBER(OFFSET('Sanitation Data'!$E$7,0,10*ROW('Sanitation Data'!E96))),CV102="",ISNUMBER(OFFSET('Sanitation Data'!$E$7,0,10*ROW('Sanitation Data'!E96)))),OFFSET('Sanitation Data'!$E$7,0,10*ROW('Sanitation Data'!E96)),NA())))</f>
        <v>#N/A</v>
      </c>
      <c r="AH102" s="134" t="e">
        <f ca="1">+IF(AND(ISNUMBER(OFFSET('Sanitation Data'!$E$11,0,10*ROW('Sanitation Data'!E96))),CW102="Yes"),OFFSET('Sanitation Data'!$E$11,0,10*ROW('Sanitation Data'!E96)),IF(AND(ISNUMBER(OFFSET('Sanitation Data'!$E$11,0,10*ROW('Sanitation Data'!E96))),CW102="No",ISNUMBER(OFFSET('Sanitation Data'!$E$11,0,10*ROW('Sanitation Data'!E96)))),CONCATENATE("[",ROUND(OFFSET('Sanitation Data'!$E$11,0,10*ROW('Sanitation Data'!E96)),0),"]"),IF(AND(ISNUMBER(OFFSET('Sanitation Data'!$E$11,0,10*ROW('Sanitation Data'!E96))),CW102="",ISNUMBER(OFFSET('Sanitation Data'!$E$11,0,10*ROW('Sanitation Data'!E96)))),OFFSET('Sanitation Data'!$E$11,0,10*ROW('Sanitation Data'!E96)),NA())))</f>
        <v>#N/A</v>
      </c>
      <c r="AI102" s="134" t="e">
        <f ca="1">+IF(AND(ISNUMBER(OFFSET('Sanitation Data'!$E$12,0,10*ROW('Sanitation Data'!E96))),CX102="Yes"),OFFSET('Sanitation Data'!$E$12,0,10*ROW('Sanitation Data'!E96)),IF(AND(ISNUMBER(OFFSET('Sanitation Data'!$E$12,0,10*ROW('Sanitation Data'!E96))),CX102="No",ISNUMBER(OFFSET('Sanitation Data'!$E$12,0,10*ROW('Sanitation Data'!E96)))),CONCATENATE("[",ROUND(OFFSET('Sanitation Data'!$E$12,0,10*ROW('Sanitation Data'!E96)),0),"]"),IF(AND(ISNUMBER(OFFSET('Sanitation Data'!$E$12,0,10*ROW('Sanitation Data'!E96))),CX102="",ISNUMBER(OFFSET('Sanitation Data'!$E$12,0,10*ROW('Sanitation Data'!E96)))),OFFSET('Sanitation Data'!$E$12,0,10*ROW('Sanitation Data'!E96)),NA())))</f>
        <v>#N/A</v>
      </c>
      <c r="AJ102" s="134" t="e">
        <f ca="1">+IF(AND(ISNUMBER(OFFSET('Sanitation Data'!$E$13,0,10*ROW('Sanitation Data'!E96))),CY102="Yes"),OFFSET('Sanitation Data'!$E$13,0,10*ROW('Sanitation Data'!E96)),IF(AND(ISNUMBER(OFFSET('Sanitation Data'!$E$13,0,10*ROW('Sanitation Data'!E96))),CY102="No",ISNUMBER(OFFSET('Sanitation Data'!$E$13,0,10*ROW('Sanitation Data'!E96)))),CONCATENATE("[",ROUND(OFFSET('Sanitation Data'!$E$13,0,10*ROW('Sanitation Data'!E96)),0),"]"),IF(AND(ISNUMBER(OFFSET('Sanitation Data'!$E$13,0,10*ROW('Sanitation Data'!E96))),CY102="",ISNUMBER(OFFSET('Sanitation Data'!$E$13,0,10*ROW('Sanitation Data'!E96)))),OFFSET('Sanitation Data'!$E$13,0,10*ROW('Sanitation Data'!E96)),NA())))</f>
        <v>#N/A</v>
      </c>
      <c r="AK102" s="134" t="e">
        <f ca="1">+IF(AND(ISNUMBER(OFFSET('Sanitation Data'!$F$5,0,10*ROW('Sanitation Data'!F96))),CZ102="Yes"),100-OFFSET('Sanitation Data'!$F$5,0,10*ROW('Sanitation Data'!F96)),IF(AND(ISNUMBER(OFFSET('Sanitation Data'!$F$5,0,10*ROW('Sanitation Data'!F96))),CZ102="No",ISNUMBER(OFFSET('Sanitation Data'!$F$5,0,10*ROW('Sanitation Data'!F96)))),CONCATENATE("[",ROUND(100-OFFSET('Sanitation Data'!$F$5,0,10*ROW('Sanitation Data'!F96)),0),"]"),IF(AND(ISNUMBER(OFFSET('Sanitation Data'!$F$5,0,10*ROW('Sanitation Data'!F96))),CZ102="",ISNUMBER(OFFSET('Sanitation Data'!$F$5,0,10*ROW('Sanitation Data'!F96)))),100-OFFSET('Sanitation Data'!$F$5,0,10*ROW('Sanitation Data'!F96)),NA())))</f>
        <v>#N/A</v>
      </c>
      <c r="AL102" s="134" t="e">
        <f ca="1">+IF(AND(ISNUMBER(OFFSET('Sanitation Data'!$F$7,0,10*ROW('Sanitation Data'!F96))),DA102="Yes"),OFFSET('Sanitation Data'!$F$7,0,10*ROW('Sanitation Data'!F96)),IF(AND(ISNUMBER(OFFSET('Sanitation Data'!$F$7,0,10*ROW('Sanitation Data'!F96))),DA102="No",ISNUMBER(OFFSET('Sanitation Data'!$F$7,0,10*ROW('Sanitation Data'!F96)))),CONCATENATE("[",ROUND(OFFSET('Sanitation Data'!$F$7,0,10*ROW('Sanitation Data'!F96)),0),"]"),IF(AND(ISNUMBER(OFFSET('Sanitation Data'!$F$7,0,10*ROW('Sanitation Data'!F96))),DA102="",ISNUMBER(OFFSET('Sanitation Data'!$F$7,0,10*ROW('Sanitation Data'!F96)))),OFFSET('Sanitation Data'!$F$7,0,10*ROW('Sanitation Data'!F96)),NA())))</f>
        <v>#N/A</v>
      </c>
      <c r="AM102" s="134" t="e">
        <f ca="1">+IF(AND(ISNUMBER(OFFSET('Sanitation Data'!$F$11,0,10*ROW('Sanitation Data'!F96))),DB102="Yes"),OFFSET('Sanitation Data'!$F$11,0,10*ROW('Sanitation Data'!F96)),IF(AND(ISNUMBER(OFFSET('Sanitation Data'!$F$11,0,10*ROW('Sanitation Data'!F96))),DB102="No",ISNUMBER(OFFSET('Sanitation Data'!$F$11,0,10*ROW('Sanitation Data'!F96)))),CONCATENATE("[",ROUND(OFFSET('Sanitation Data'!$F$11,0,10*ROW('Sanitation Data'!F96)),0),"]"),IF(AND(ISNUMBER(OFFSET('Sanitation Data'!$F$11,0,10*ROW('Sanitation Data'!F96))),DB102="",ISNUMBER(OFFSET('Sanitation Data'!$F$11,0,10*ROW('Sanitation Data'!F96)))),OFFSET('Sanitation Data'!$F$11,0,10*ROW('Sanitation Data'!F96)),NA())))</f>
        <v>#N/A</v>
      </c>
      <c r="AN102" s="134" t="e">
        <f ca="1">+IF(AND(ISNUMBER(OFFSET('Sanitation Data'!$F$12,0,10*ROW('Sanitation Data'!F96))),DC102="Yes"),OFFSET('Sanitation Data'!$F$12,0,10*ROW('Sanitation Data'!F96)),IF(AND(ISNUMBER(OFFSET('Sanitation Data'!$F$12,0,10*ROW('Sanitation Data'!F96))),DC102="No",ISNUMBER(OFFSET('Sanitation Data'!$F$12,0,10*ROW('Sanitation Data'!F96)))),CONCATENATE("[",ROUND(OFFSET('Sanitation Data'!$F$12,0,10*ROW('Sanitation Data'!F96)),0),"]"),IF(AND(ISNUMBER(OFFSET('Sanitation Data'!$F$12,0,10*ROW('Sanitation Data'!F96))),DC102="",ISNUMBER(OFFSET('Sanitation Data'!$F$12,0,10*ROW('Sanitation Data'!F96)))),OFFSET('Sanitation Data'!$F$12,0,10*ROW('Sanitation Data'!F96)),NA())))</f>
        <v>#N/A</v>
      </c>
      <c r="AO102" s="134" t="e">
        <f ca="1">+IF(AND(ISNUMBER(OFFSET('Sanitation Data'!$F$13,0,10*ROW('Sanitation Data'!F96))),DD102="Yes"),OFFSET('Sanitation Data'!$F$13,0,10*ROW('Sanitation Data'!F96)),IF(AND(ISNUMBER(OFFSET('Sanitation Data'!$F$13,0,10*ROW('Sanitation Data'!F96))),DD102="No",ISNUMBER(OFFSET('Sanitation Data'!$F$13,0,10*ROW('Sanitation Data'!F96)))),CONCATENATE("[",ROUND(OFFSET('Sanitation Data'!$F$13,0,10*ROW('Sanitation Data'!F96)),0),"]"),IF(AND(ISNUMBER(OFFSET('Sanitation Data'!$F$13,0,10*ROW('Sanitation Data'!F96))),DD102="",ISNUMBER(OFFSET('Sanitation Data'!$F$13,0,10*ROW('Sanitation Data'!F96)))),OFFSET('Sanitation Data'!$F$13,0,10*ROW('Sanitation Data'!F96)),NA())))</f>
        <v>#N/A</v>
      </c>
      <c r="AP102" s="134" t="e">
        <f ca="1">+IF(AND(ISNUMBER(OFFSET('Sanitation Data'!$G$5,0,10*ROW('Sanitation Data'!G96))),DE102="Yes"),100-OFFSET('Sanitation Data'!$G$5,0,10*ROW('Sanitation Data'!G96)),IF(AND(ISNUMBER(OFFSET('Sanitation Data'!$G$5,0,10*ROW('Sanitation Data'!G96))),DE102="No",ISNUMBER(OFFSET('Sanitation Data'!$G$5,0,10*ROW('Sanitation Data'!G96)))),CONCATENATE("[",ROUND(100-OFFSET('Sanitation Data'!$G$5,0,10*ROW('Sanitation Data'!G96)),0),"]"),IF(AND(ISNUMBER(OFFSET('Sanitation Data'!$G$5,0,10*ROW('Sanitation Data'!G96))),DE102="",ISNUMBER(OFFSET('Sanitation Data'!$G$5,0,10*ROW('Sanitation Data'!G96)))),100-OFFSET('Sanitation Data'!$G$5,0,10*ROW('Sanitation Data'!G96)),NA())))</f>
        <v>#N/A</v>
      </c>
      <c r="AQ102" s="134" t="e">
        <f ca="1">+IF(AND(ISNUMBER(OFFSET('Sanitation Data'!$G$7,0,10*ROW('Sanitation Data'!G96))),DF102="Yes"),OFFSET('Sanitation Data'!$G$7,0,10*ROW('Sanitation Data'!G96)),IF(AND(ISNUMBER(OFFSET('Sanitation Data'!$G$7,0,10*ROW('Sanitation Data'!G96))),DF102="No",ISNUMBER(OFFSET('Sanitation Data'!$G$7,0,10*ROW('Sanitation Data'!G96)))),CONCATENATE("[",ROUND(OFFSET('Sanitation Data'!$G$7,0,10*ROW('Sanitation Data'!G96)),0),"]"),IF(AND(ISNUMBER(OFFSET('Sanitation Data'!$G$7,0,10*ROW('Sanitation Data'!G96))),DF102="",ISNUMBER(OFFSET('Sanitation Data'!$G$7,0,10*ROW('Sanitation Data'!G96)))),OFFSET('Sanitation Data'!$G$7,0,10*ROW('Sanitation Data'!G96)),NA())))</f>
        <v>#N/A</v>
      </c>
      <c r="AR102" s="134" t="e">
        <f ca="1">+IF(AND(ISNUMBER(OFFSET('Sanitation Data'!$G$11,0,10*ROW('Sanitation Data'!G96))),DG102="Yes"),OFFSET('Sanitation Data'!$G$11,0,10*ROW('Sanitation Data'!G96)),IF(AND(ISNUMBER(OFFSET('Sanitation Data'!$G$11,0,10*ROW('Sanitation Data'!G96))),DG102="No",ISNUMBER(OFFSET('Sanitation Data'!$G$11,0,10*ROW('Sanitation Data'!G96)))),CONCATENATE("[",ROUND(OFFSET('Sanitation Data'!$G$11,0,10*ROW('Sanitation Data'!G96)),0),"]"),IF(AND(ISNUMBER(OFFSET('Sanitation Data'!$G$11,0,10*ROW('Sanitation Data'!G96))),DG102="",ISNUMBER(OFFSET('Sanitation Data'!$G$11,0,10*ROW('Sanitation Data'!G96)))),OFFSET('Sanitation Data'!$G$11,0,10*ROW('Sanitation Data'!G96)),NA())))</f>
        <v>#N/A</v>
      </c>
      <c r="AS102" s="134" t="e">
        <f ca="1">+IF(AND(ISNUMBER(OFFSET('Sanitation Data'!$G$12,0,10*ROW('Sanitation Data'!G96))),DH102="Yes"),OFFSET('Sanitation Data'!$G$12,0,10*ROW('Sanitation Data'!G96)),IF(AND(ISNUMBER(OFFSET('Sanitation Data'!$G$12,0,10*ROW('Sanitation Data'!G96))),DH102="No",ISNUMBER(OFFSET('Sanitation Data'!$G$12,0,10*ROW('Sanitation Data'!G96)))),CONCATENATE("[",ROUND(OFFSET('Sanitation Data'!$G$12,0,10*ROW('Sanitation Data'!G96)),0),"]"),IF(AND(ISNUMBER(OFFSET('Sanitation Data'!$G$12,0,10*ROW('Sanitation Data'!G96))),DH102="",ISNUMBER(OFFSET('Sanitation Data'!$G$12,0,10*ROW('Sanitation Data'!G96)))),OFFSET('Sanitation Data'!$G$12,0,10*ROW('Sanitation Data'!G96)),NA())))</f>
        <v>#N/A</v>
      </c>
      <c r="AT102" s="134" t="e">
        <f ca="1">+IF(AND(ISNUMBER(OFFSET('Sanitation Data'!$G$13,0,10*ROW('Sanitation Data'!G96))),DI102="Yes"),OFFSET('Sanitation Data'!$G$13,0,10*ROW('Sanitation Data'!G96)),IF(AND(ISNUMBER(OFFSET('Sanitation Data'!$G$13,0,10*ROW('Sanitation Data'!G96))),DI102="No",ISNUMBER(OFFSET('Sanitation Data'!$G$13,0,10*ROW('Sanitation Data'!G96)))),CONCATENATE("[",ROUND(OFFSET('Sanitation Data'!$G$13,0,10*ROW('Sanitation Data'!G96)),0),"]"),IF(AND(ISNUMBER(OFFSET('Sanitation Data'!$G$13,0,10*ROW('Sanitation Data'!G96))),DI102="",ISNUMBER(OFFSET('Sanitation Data'!$G$13,0,10*ROW('Sanitation Data'!G96)))),OFFSET('Sanitation Data'!$G$13,0,10*ROW('Sanitation Data'!G96)),NA())))</f>
        <v>#N/A</v>
      </c>
      <c r="AU102" s="134" t="e">
        <f ca="1">+IF(AND(ISNUMBER(OFFSET('Sanitation Data'!$H$5,0,10*ROW('Sanitation Data'!H96))),DJ102="Yes"),100-OFFSET('Sanitation Data'!$H$5,0,10*ROW('Sanitation Data'!H96)),IF(AND(ISNUMBER(OFFSET('Sanitation Data'!$H$5,0,10*ROW('Sanitation Data'!H96))),DJ102="No",ISNUMBER(OFFSET('Sanitation Data'!$H$5,0,10*ROW('Sanitation Data'!H96)))),CONCATENATE("[",ROUND(100-OFFSET('Sanitation Data'!$H$5,0,10*ROW('Sanitation Data'!H96)),0),"]"),IF(AND(ISNUMBER(OFFSET('Sanitation Data'!$H$5,0,10*ROW('Sanitation Data'!H96))),DJ102="",ISNUMBER(OFFSET('Sanitation Data'!$H$5,0,10*ROW('Sanitation Data'!H96)))),100-OFFSET('Sanitation Data'!$H$5,0,10*ROW('Sanitation Data'!H96)),NA())))</f>
        <v>#N/A</v>
      </c>
      <c r="AV102" s="134" t="e">
        <f ca="1">+IF(AND(ISNUMBER(OFFSET('Sanitation Data'!$H$7,0,10*ROW('Sanitation Data'!H96))),DK102="Yes"),OFFSET('Sanitation Data'!$H$7,0,10*ROW('Sanitation Data'!H96)),IF(AND(ISNUMBER(OFFSET('Sanitation Data'!$H$7,0,10*ROW('Sanitation Data'!H96))),DK102="No",ISNUMBER(OFFSET('Sanitation Data'!$H$7,0,10*ROW('Sanitation Data'!H96)))),CONCATENATE("[",ROUND(OFFSET('Sanitation Data'!$H$7,0,10*ROW('Sanitation Data'!H96)),0),"]"),IF(AND(ISNUMBER(OFFSET('Sanitation Data'!$H$7,0,10*ROW('Sanitation Data'!H96))),DK102="",ISNUMBER(OFFSET('Sanitation Data'!$H$7,0,10*ROW('Sanitation Data'!H96)))),OFFSET('Sanitation Data'!$H$7,0,10*ROW('Sanitation Data'!H96)),NA())))</f>
        <v>#N/A</v>
      </c>
      <c r="AW102" s="134" t="e">
        <f ca="1">+IF(AND(ISNUMBER(OFFSET('Sanitation Data'!$H$11,0,10*ROW('Sanitation Data'!H96))),DL102="Yes"),OFFSET('Sanitation Data'!$H$11,0,10*ROW('Sanitation Data'!H96)),IF(AND(ISNUMBER(OFFSET('Sanitation Data'!$H$11,0,10*ROW('Sanitation Data'!H96))),DL102="No",ISNUMBER(OFFSET('Sanitation Data'!$H$11,0,10*ROW('Sanitation Data'!H96)))),CONCATENATE("[",ROUND(OFFSET('Sanitation Data'!$H$11,0,10*ROW('Sanitation Data'!H96)),0),"]"),IF(AND(ISNUMBER(OFFSET('Sanitation Data'!$H$11,0,10*ROW('Sanitation Data'!H96))),DL102="",ISNUMBER(OFFSET('Sanitation Data'!$H$11,0,10*ROW('Sanitation Data'!H96)))),OFFSET('Sanitation Data'!$H$11,0,10*ROW('Sanitation Data'!H96)),NA())))</f>
        <v>#N/A</v>
      </c>
      <c r="AX102" s="134" t="e">
        <f ca="1">+IF(AND(ISNUMBER(OFFSET('Sanitation Data'!$H$12,0,10*ROW('Sanitation Data'!H96))),DM102="Yes"),OFFSET('Sanitation Data'!$H$12,0,10*ROW('Sanitation Data'!H96)),IF(AND(ISNUMBER(OFFSET('Sanitation Data'!$H$12,0,10*ROW('Sanitation Data'!H96))),DM102="No",ISNUMBER(OFFSET('Sanitation Data'!$H$12,0,10*ROW('Sanitation Data'!H96)))),CONCATENATE("[",ROUND(OFFSET('Sanitation Data'!$H$12,0,10*ROW('Sanitation Data'!H96)),0),"]"),IF(AND(ISNUMBER(OFFSET('Sanitation Data'!$H$12,0,10*ROW('Sanitation Data'!H96))),DM102="",ISNUMBER(OFFSET('Sanitation Data'!$H$12,0,10*ROW('Sanitation Data'!H96)))),OFFSET('Sanitation Data'!$H$12,0,10*ROW('Sanitation Data'!H96)),NA())))</f>
        <v>#N/A</v>
      </c>
      <c r="AY102" s="134" t="e">
        <f ca="1">+IF(AND(ISNUMBER(OFFSET('Sanitation Data'!$H$13,0,10*ROW('Sanitation Data'!H96))),DN102="Yes"),OFFSET('Sanitation Data'!$H$13,0,10*ROW('Sanitation Data'!H96)),IF(AND(ISNUMBER(OFFSET('Sanitation Data'!$H$13,0,10*ROW('Sanitation Data'!H96))),DN102="No",ISNUMBER(OFFSET('Sanitation Data'!$H$13,0,10*ROW('Sanitation Data'!H96)))),CONCATENATE("[",ROUND(OFFSET('Sanitation Data'!$H$13,0,10*ROW('Sanitation Data'!H96)),0),"]"),IF(AND(ISNUMBER(OFFSET('Sanitation Data'!$H$13,0,10*ROW('Sanitation Data'!H96))),DN102="",ISNUMBER(OFFSET('Sanitation Data'!$H$13,0,10*ROW('Sanitation Data'!H96)))),OFFSET('Sanitation Data'!$H$13,0,10*ROW('Sanitation Data'!H96)),NA())))</f>
        <v>#N/A</v>
      </c>
      <c r="AZ102" s="135" t="e">
        <f ca="1">+IF(AND(ISNUMBER(OFFSET('Hygiene Data'!$C$6,0,10*ROW('Hygiene Data'!C96))),DO102="Yes"),OFFSET('Hygiene Data'!$C$6,0,10*ROW('Hygiene Data'!C96)),IF(AND(ISNUMBER(OFFSET('Hygiene Data'!$C$6,0,10*ROW('Hygiene Data'!C96))),DO102="No",ISNUMBER(OFFSET('Hygiene Data'!$C$6,0,10*ROW('Hygiene Data'!C96)))),CONCATENATE("[",ROUND(OFFSET('Hygiene Data'!$C$6,0,10*ROW('Hygiene Data'!C96)),0),"]"),IF(AND(ISNUMBER(OFFSET('Hygiene Data'!$C$6,0,10*ROW('Hygiene Data'!C96))),DO102="",ISNUMBER(OFFSET('Hygiene Data'!$C$6,0,10*ROW('Hygiene Data'!C96)))),OFFSET('Hygiene Data'!$C$6,0,10*ROW('Hygiene Data'!C96)),NA())))</f>
        <v>#N/A</v>
      </c>
      <c r="BA102" s="135" t="e">
        <f ca="1">+IF(AND(ISNUMBER(OFFSET('Hygiene Data'!$C$8,0,10*ROW('Hygiene Data'!C96))),DP102="Yes"),OFFSET('Hygiene Data'!$C$8,0,10*ROW('Hygiene Data'!C96)),IF(AND(ISNUMBER(OFFSET('Hygiene Data'!$C$8,0,10*ROW('Hygiene Data'!C96))),DP102="No",ISNUMBER(OFFSET('Hygiene Data'!$C$8,0,10*ROW('Hygiene Data'!C96)))),CONCATENATE("[",ROUND(OFFSET('Hygiene Data'!$C$8,0,10*ROW('Hygiene Data'!C96)),0),"]"),IF(AND(ISNUMBER(OFFSET('Hygiene Data'!$C$8,0,10*ROW('Hygiene Data'!C96))),DP102="",ISNUMBER(OFFSET('Hygiene Data'!$C$8,0,10*ROW('Hygiene Data'!C96)))),OFFSET('Hygiene Data'!$C$8,0,10*ROW('Hygiene Data'!C96)),NA())))</f>
        <v>#N/A</v>
      </c>
      <c r="BB102" s="135" t="e">
        <f ca="1">+IF(AND(ISNUMBER(OFFSET('Hygiene Data'!$C$10,0,10*ROW('Hygiene Data'!C96))),DQ102="Yes"),OFFSET('Hygiene Data'!$C$10,0,10*ROW('Hygiene Data'!C96)),IF(AND(ISNUMBER(OFFSET('Hygiene Data'!$C$10,0,10*ROW('Hygiene Data'!C96))),DQ102="No",ISNUMBER(OFFSET('Hygiene Data'!$C$10,0,10*ROW('Hygiene Data'!C96)))),CONCATENATE("[",ROUND(OFFSET('Hygiene Data'!$C$10,0,10*ROW('Hygiene Data'!C96)),0),"]"),IF(AND(ISNUMBER(OFFSET('Hygiene Data'!$C$10,0,10*ROW('Hygiene Data'!C96))),DQ102="",ISNUMBER(OFFSET('Hygiene Data'!$C$10,0,10*ROW('Hygiene Data'!C96)))),OFFSET('Hygiene Data'!$C$10,0,10*ROW('Hygiene Data'!C96)),NA())))</f>
        <v>#N/A</v>
      </c>
      <c r="BC102" s="135" t="e">
        <f ca="1">+IF(AND(ISNUMBER(OFFSET('Hygiene Data'!$D$6,0,10*ROW('Hygiene Data'!D96))),DR102="Yes"),OFFSET('Hygiene Data'!$D$6,0,10*ROW('Hygiene Data'!D96)),IF(AND(ISNUMBER(OFFSET('Hygiene Data'!$D$6,0,10*ROW('Hygiene Data'!D96))),DR102="No",ISNUMBER(OFFSET('Hygiene Data'!$D$6,0,10*ROW('Hygiene Data'!D96)))),CONCATENATE("[",ROUND(OFFSET('Hygiene Data'!$D$6,0,10*ROW('Hygiene Data'!D96)),0),"]"),IF(AND(ISNUMBER(OFFSET('Hygiene Data'!$D$6,0,10*ROW('Hygiene Data'!D96))),DR102="",ISNUMBER(OFFSET('Hygiene Data'!$D$6,0,10*ROW('Hygiene Data'!D96)))),OFFSET('Hygiene Data'!$D$6,0,10*ROW('Hygiene Data'!D96)),NA())))</f>
        <v>#N/A</v>
      </c>
      <c r="BD102" s="135" t="e">
        <f ca="1">+IF(AND(ISNUMBER(OFFSET('Hygiene Data'!$D$8,0,10*ROW('Hygiene Data'!D96))),DS102="Yes"),OFFSET('Hygiene Data'!$D$8,0,10*ROW('Hygiene Data'!D96)),IF(AND(ISNUMBER(OFFSET('Hygiene Data'!$D$8,0,10*ROW('Hygiene Data'!D96))),DS102="No",ISNUMBER(OFFSET('Hygiene Data'!$D$8,0,10*ROW('Hygiene Data'!D96)))),CONCATENATE("[",ROUND(OFFSET('Hygiene Data'!$D$8,0,10*ROW('Hygiene Data'!D96)),0),"]"),IF(AND(ISNUMBER(OFFSET('Hygiene Data'!$D$8,0,10*ROW('Hygiene Data'!D96))),DS102="",ISNUMBER(OFFSET('Hygiene Data'!$D$8,0,10*ROW('Hygiene Data'!D96)))),OFFSET('Hygiene Data'!$D$8,0,10*ROW('Hygiene Data'!D96)),NA())))</f>
        <v>#N/A</v>
      </c>
      <c r="BE102" s="135" t="e">
        <f ca="1">+IF(AND(ISNUMBER(OFFSET('Hygiene Data'!$D$10,0,10*ROW('Hygiene Data'!D96))),DT102="Yes"),OFFSET('Hygiene Data'!$D$10,0,10*ROW('Hygiene Data'!D96)),IF(AND(ISNUMBER(OFFSET('Hygiene Data'!$D$10,0,10*ROW('Hygiene Data'!D96))),DT102="No",ISNUMBER(OFFSET('Hygiene Data'!$D$10,0,10*ROW('Hygiene Data'!D96)))),CONCATENATE("[",ROUND(OFFSET('Hygiene Data'!$D$10,0,10*ROW('Hygiene Data'!D96)),0),"]"),IF(AND(ISNUMBER(OFFSET('Hygiene Data'!$D$10,0,10*ROW('Hygiene Data'!D96))),DT102="",ISNUMBER(OFFSET('Hygiene Data'!$D$10,0,10*ROW('Hygiene Data'!D96)))),OFFSET('Hygiene Data'!$D$10,0,10*ROW('Hygiene Data'!D96)),NA())))</f>
        <v>#N/A</v>
      </c>
      <c r="BF102" s="135" t="e">
        <f ca="1">+IF(AND(ISNUMBER(OFFSET('Hygiene Data'!$E$6,0,10*ROW('Hygiene Data'!E96))),DU102="Yes"),OFFSET('Hygiene Data'!$E$6,0,10*ROW('Hygiene Data'!E96)),IF(AND(ISNUMBER(OFFSET('Hygiene Data'!$E$6,0,10*ROW('Hygiene Data'!E96))),DU102="No",ISNUMBER(OFFSET('Hygiene Data'!$E$6,0,10*ROW('Hygiene Data'!E96)))),CONCATENATE("[",ROUND(OFFSET('Hygiene Data'!$E$6,0,10*ROW('Hygiene Data'!E96)),0),"]"),IF(AND(ISNUMBER(OFFSET('Hygiene Data'!$E$6,0,10*ROW('Hygiene Data'!E96))),DU102="",ISNUMBER(OFFSET('Hygiene Data'!$E$6,0,10*ROW('Hygiene Data'!E96)))),OFFSET('Hygiene Data'!$E$6,0,10*ROW('Hygiene Data'!E96)),NA())))</f>
        <v>#N/A</v>
      </c>
      <c r="BG102" s="135" t="e">
        <f ca="1">+IF(AND(ISNUMBER(OFFSET('Hygiene Data'!$E$8,0,10*ROW('Hygiene Data'!E96))),DV102="Yes"),OFFSET('Hygiene Data'!$E$8,0,10*ROW('Hygiene Data'!E96)),IF(AND(ISNUMBER(OFFSET('Hygiene Data'!$E$8,0,10*ROW('Hygiene Data'!E96))),DV102="No",ISNUMBER(OFFSET('Hygiene Data'!$E$8,0,10*ROW('Hygiene Data'!E96)))),CONCATENATE("[",ROUND(OFFSET('Hygiene Data'!$E$8,0,10*ROW('Hygiene Data'!E96)),0),"]"),IF(AND(ISNUMBER(OFFSET('Hygiene Data'!$E$8,0,10*ROW('Hygiene Data'!E96))),DV102="",ISNUMBER(OFFSET('Hygiene Data'!$E$8,0,10*ROW('Hygiene Data'!E96)))),OFFSET('Hygiene Data'!$E$8,0,10*ROW('Hygiene Data'!E96)),NA())))</f>
        <v>#N/A</v>
      </c>
      <c r="BH102" s="135" t="e">
        <f ca="1">+IF(AND(ISNUMBER(OFFSET('Hygiene Data'!$E$10,0,10*ROW('Hygiene Data'!E96))),DW102="Yes"),OFFSET('Hygiene Data'!$E$10,0,10*ROW('Hygiene Data'!E96)),IF(AND(ISNUMBER(OFFSET('Hygiene Data'!$E$10,0,10*ROW('Hygiene Data'!E96))),DW102="No",ISNUMBER(OFFSET('Hygiene Data'!$E$10,0,10*ROW('Hygiene Data'!E96)))),CONCATENATE("[",ROUND(OFFSET('Hygiene Data'!$E$10,0,10*ROW('Hygiene Data'!E96)),0),"]"),IF(AND(ISNUMBER(OFFSET('Hygiene Data'!$E$10,0,10*ROW('Hygiene Data'!E96))),DW102="",ISNUMBER(OFFSET('Hygiene Data'!$E$10,0,10*ROW('Hygiene Data'!E96)))),OFFSET('Hygiene Data'!$E$10,0,10*ROW('Hygiene Data'!E96)),NA())))</f>
        <v>#N/A</v>
      </c>
      <c r="BI102" s="135" t="e">
        <f ca="1">+IF(AND(ISNUMBER(OFFSET('Hygiene Data'!$F$6,0,10*ROW('Hygiene Data'!F96))),DX102="Yes"),OFFSET('Hygiene Data'!$F$6,0,10*ROW('Hygiene Data'!F96)),IF(AND(ISNUMBER(OFFSET('Hygiene Data'!$F$6,0,10*ROW('Hygiene Data'!F96))),DX102="No",ISNUMBER(OFFSET('Hygiene Data'!$F$6,0,10*ROW('Hygiene Data'!F96)))),CONCATENATE("[",ROUND(OFFSET('Hygiene Data'!$F$6,0,10*ROW('Hygiene Data'!F96)),0),"]"),IF(AND(ISNUMBER(OFFSET('Hygiene Data'!$F$6,0,10*ROW('Hygiene Data'!F96))),DX102="",ISNUMBER(OFFSET('Hygiene Data'!$F$6,0,10*ROW('Hygiene Data'!F96)))),OFFSET('Hygiene Data'!$F$6,0,10*ROW('Hygiene Data'!F96)),NA())))</f>
        <v>#N/A</v>
      </c>
      <c r="BJ102" s="135" t="e">
        <f ca="1">+IF(AND(ISNUMBER(OFFSET('Hygiene Data'!$F$8,0,10*ROW('Hygiene Data'!F96))),DY102="Yes"),OFFSET('Hygiene Data'!$F$8,0,10*ROW('Hygiene Data'!F96)),IF(AND(ISNUMBER(OFFSET('Hygiene Data'!$F$8,0,10*ROW('Hygiene Data'!F96))),DY102="No",ISNUMBER(OFFSET('Hygiene Data'!$F$8,0,10*ROW('Hygiene Data'!F96)))),CONCATENATE("[",ROUND(OFFSET('Hygiene Data'!$F$8,0,10*ROW('Hygiene Data'!F96)),0),"]"),IF(AND(ISNUMBER(OFFSET('Hygiene Data'!$F$8,0,10*ROW('Hygiene Data'!F96))),DY102="",ISNUMBER(OFFSET('Hygiene Data'!$F$8,0,10*ROW('Hygiene Data'!F96)))),OFFSET('Hygiene Data'!$F$8,0,10*ROW('Hygiene Data'!F96)),NA())))</f>
        <v>#N/A</v>
      </c>
      <c r="BK102" s="135" t="e">
        <f ca="1">+IF(AND(ISNUMBER(OFFSET('Hygiene Data'!$F$10,0,10*ROW('Hygiene Data'!F96))),DZ102="Yes"),OFFSET('Hygiene Data'!$F$10,0,10*ROW('Hygiene Data'!F96)),IF(AND(ISNUMBER(OFFSET('Hygiene Data'!$F$10,0,10*ROW('Hygiene Data'!F96))),DZ102="No",ISNUMBER(OFFSET('Hygiene Data'!$F$10,0,10*ROW('Hygiene Data'!F96)))),CONCATENATE("[",ROUND(OFFSET('Hygiene Data'!$F$10,0,10*ROW('Hygiene Data'!F96)),0),"]"),IF(AND(ISNUMBER(OFFSET('Hygiene Data'!$F$10,0,10*ROW('Hygiene Data'!F96))),DZ102="",ISNUMBER(OFFSET('Hygiene Data'!$F$10,0,10*ROW('Hygiene Data'!F96)))),OFFSET('Hygiene Data'!$F$10,0,10*ROW('Hygiene Data'!F96)),NA())))</f>
        <v>#N/A</v>
      </c>
      <c r="BL102" s="135" t="e">
        <f ca="1">+IF(AND(ISNUMBER(OFFSET('Hygiene Data'!$G$6,0,10*ROW('Hygiene Data'!G96))),EA102="Yes"),OFFSET('Hygiene Data'!$G$6,0,10*ROW('Hygiene Data'!G96)),IF(AND(ISNUMBER(OFFSET('Hygiene Data'!$G$6,0,10*ROW('Hygiene Data'!G96))),EA102="No",ISNUMBER(OFFSET('Hygiene Data'!$G$6,0,10*ROW('Hygiene Data'!G96)))),CONCATENATE("[",ROUND(OFFSET('Hygiene Data'!$G$6,0,10*ROW('Hygiene Data'!G96)),0),"]"),IF(AND(ISNUMBER(OFFSET('Hygiene Data'!$G$6,0,10*ROW('Hygiene Data'!G96))),EA102="",ISNUMBER(OFFSET('Hygiene Data'!$G$6,0,10*ROW('Hygiene Data'!G96)))),OFFSET('Hygiene Data'!$G$6,0,10*ROW('Hygiene Data'!G96)),NA())))</f>
        <v>#N/A</v>
      </c>
      <c r="BM102" s="135" t="e">
        <f ca="1">+IF(AND(ISNUMBER(OFFSET('Hygiene Data'!$G$8,0,10*ROW('Hygiene Data'!G96))),EB102="Yes"),OFFSET('Hygiene Data'!$G$8,0,10*ROW('Hygiene Data'!G96)),IF(AND(ISNUMBER(OFFSET('Hygiene Data'!$G$8,0,10*ROW('Hygiene Data'!G96))),EB102="No",ISNUMBER(OFFSET('Hygiene Data'!$G$8,0,10*ROW('Hygiene Data'!G96)))),CONCATENATE("[",ROUND(OFFSET('Hygiene Data'!$G$8,0,10*ROW('Hygiene Data'!G96)),0),"]"),IF(AND(ISNUMBER(OFFSET('Hygiene Data'!$G$8,0,10*ROW('Hygiene Data'!G96))),EB102="",ISNUMBER(OFFSET('Hygiene Data'!$G$8,0,10*ROW('Hygiene Data'!G96)))),OFFSET('Hygiene Data'!$G$8,0,10*ROW('Hygiene Data'!G96)),NA())))</f>
        <v>#N/A</v>
      </c>
      <c r="BN102" s="135" t="e">
        <f ca="1">+IF(AND(ISNUMBER(OFFSET('Hygiene Data'!$G$10,0,10*ROW('Hygiene Data'!G96))),EC102="Yes"),OFFSET('Hygiene Data'!$G$10,0,10*ROW('Hygiene Data'!G96)),IF(AND(ISNUMBER(OFFSET('Hygiene Data'!$G$10,0,10*ROW('Hygiene Data'!G96))),EC102="No",ISNUMBER(OFFSET('Hygiene Data'!$G$10,0,10*ROW('Hygiene Data'!G96)))),CONCATENATE("[",ROUND(OFFSET('Hygiene Data'!$G$10,0,10*ROW('Hygiene Data'!G96)),0),"]"),IF(AND(ISNUMBER(OFFSET('Hygiene Data'!$G$10,0,10*ROW('Hygiene Data'!G96))),EC102="",ISNUMBER(OFFSET('Hygiene Data'!$G$10,0,10*ROW('Hygiene Data'!G96)))),OFFSET('Hygiene Data'!$G$10,0,10*ROW('Hygiene Data'!G96)),NA())))</f>
        <v>#N/A</v>
      </c>
      <c r="BO102" s="135" t="e">
        <f ca="1">+IF(AND(ISNUMBER(OFFSET('Hygiene Data'!$H$6,0,10*ROW('Hygiene Data'!H96))),ED102="Yes"),OFFSET('Hygiene Data'!$H$6,0,10*ROW('Hygiene Data'!H96)),IF(AND(ISNUMBER(OFFSET('Hygiene Data'!$H$6,0,10*ROW('Hygiene Data'!H96))),ED102="No",ISNUMBER(OFFSET('Hygiene Data'!$H$6,0,10*ROW('Hygiene Data'!H96)))),CONCATENATE("[",ROUND(OFFSET('Hygiene Data'!$H$6,0,10*ROW('Hygiene Data'!H96)),0),"]"),IF(AND(ISNUMBER(OFFSET('Hygiene Data'!$H$6,0,10*ROW('Hygiene Data'!H96))),ED102="",ISNUMBER(OFFSET('Hygiene Data'!$H$6,0,10*ROW('Hygiene Data'!H96)))),OFFSET('Hygiene Data'!$H$6,0,10*ROW('Hygiene Data'!H96)),NA())))</f>
        <v>#N/A</v>
      </c>
      <c r="BP102" s="135" t="e">
        <f ca="1">+IF(AND(ISNUMBER(OFFSET('Hygiene Data'!$H$8,0,10*ROW('Hygiene Data'!H96))),EE102="Yes"),OFFSET('Hygiene Data'!$H$8,0,10*ROW('Hygiene Data'!H96)),IF(AND(ISNUMBER(OFFSET('Hygiene Data'!$H$8,0,10*ROW('Hygiene Data'!H96))),EE102="No",ISNUMBER(OFFSET('Hygiene Data'!$H$8,0,10*ROW('Hygiene Data'!H96)))),CONCATENATE("[",ROUND(OFFSET('Hygiene Data'!$H$8,0,10*ROW('Hygiene Data'!H96)),0),"]"),IF(AND(ISNUMBER(OFFSET('Hygiene Data'!$H$8,0,10*ROW('Hygiene Data'!H96))),EE102="",ISNUMBER(OFFSET('Hygiene Data'!$H$8,0,10*ROW('Hygiene Data'!H96)))),OFFSET('Hygiene Data'!$H$8,0,10*ROW('Hygiene Data'!H96)),NA())))</f>
        <v>#N/A</v>
      </c>
      <c r="BQ102" s="135" t="e">
        <f ca="1">+IF(AND(ISNUMBER(OFFSET('Hygiene Data'!$H$10,0,10*ROW('Hygiene Data'!H96))),EF102="Yes"),OFFSET('Hygiene Data'!$H$10,0,10*ROW('Hygiene Data'!H96)),IF(AND(ISNUMBER(OFFSET('Hygiene Data'!$H$10,0,10*ROW('Hygiene Data'!H96))),EF102="No",ISNUMBER(OFFSET('Hygiene Data'!$H$10,0,10*ROW('Hygiene Data'!H96)))),CONCATENATE("[",ROUND(OFFSET('Hygiene Data'!$H$10,0,10*ROW('Hygiene Data'!H96)),0),"]"),IF(AND(ISNUMBER(OFFSET('Hygiene Data'!$H$10,0,10*ROW('Hygiene Data'!H96))),EF102="",ISNUMBER(OFFSET('Hygiene Data'!$H$10,0,10*ROW('Hygiene Data'!H96)))),OFFSET('Hygiene Data'!$H$10,0,10*ROW('Hygiene Data'!H96)),NA())))</f>
        <v>#N/A</v>
      </c>
      <c r="BS102" s="34" t="str">
        <f ca="1">+IF(OFFSET('Water Data'!$C$28,0,10*ROW('Water Data'!C96))="","",OFFSET('Water Data'!$C$28,0,10*ROW('Water Data'!C96)))</f>
        <v/>
      </c>
      <c r="BT102" s="34" t="str">
        <f ca="1">+IF(OFFSET('Water Data'!$C$29,0,10*ROW('Water Data'!C96))="","",OFFSET('Water Data'!$C$29,0,10*ROW('Water Data'!C96)))</f>
        <v/>
      </c>
      <c r="BU102" s="34" t="str">
        <f ca="1">+IF(OFFSET('Water Data'!$C$30,0,10*ROW('Water Data'!C96))="","",OFFSET('Water Data'!$C$30,0,10*ROW('Water Data'!C96)))</f>
        <v/>
      </c>
      <c r="BV102" s="34" t="str">
        <f ca="1">+IF(OFFSET('Water Data'!$D$28,0,10*ROW('Water Data'!D96))="","",OFFSET('Water Data'!$D$28,0,10*ROW('Water Data'!D96)))</f>
        <v/>
      </c>
      <c r="BW102" s="34" t="str">
        <f ca="1">+IF(OFFSET('Water Data'!$D$29,0,10*ROW('Water Data'!D96))="","",OFFSET('Water Data'!$D$29,0,10*ROW('Water Data'!D96)))</f>
        <v/>
      </c>
      <c r="BX102" s="34" t="str">
        <f ca="1">+IF(OFFSET('Water Data'!$D$30,0,10*ROW('Water Data'!D96))="","",OFFSET('Water Data'!$D$30,0,10*ROW('Water Data'!D96)))</f>
        <v/>
      </c>
      <c r="BY102" s="34" t="str">
        <f ca="1">+IF(OFFSET('Water Data'!$E$28,0,10*ROW('Water Data'!E96))="","",OFFSET('Water Data'!$E$28,0,10*ROW('Water Data'!E96)))</f>
        <v/>
      </c>
      <c r="BZ102" s="34" t="str">
        <f ca="1">+IF(OFFSET('Water Data'!$E$29,0,10*ROW('Water Data'!E96))="","",OFFSET('Water Data'!$E$29,0,10*ROW('Water Data'!E96)))</f>
        <v/>
      </c>
      <c r="CA102" s="34" t="str">
        <f ca="1">+IF(OFFSET('Water Data'!$E$30,0,10*ROW('Water Data'!E96))="","",OFFSET('Water Data'!$E$30,0,10*ROW('Water Data'!E96)))</f>
        <v/>
      </c>
      <c r="CB102" s="34" t="str">
        <f ca="1">+IF(OFFSET('Water Data'!$F$28,0,10*ROW('Water Data'!F96))="","",OFFSET('Water Data'!$F$28,0,10*ROW('Water Data'!F96)))</f>
        <v/>
      </c>
      <c r="CC102" s="34" t="str">
        <f ca="1">+IF(OFFSET('Water Data'!$F$29,0,10*ROW('Water Data'!F96))="","",OFFSET('Water Data'!$F$29,0,10*ROW('Water Data'!F96)))</f>
        <v/>
      </c>
      <c r="CD102" s="34" t="str">
        <f ca="1">+IF(OFFSET('Water Data'!$F$30,0,10*ROW('Water Data'!F96))="","",OFFSET('Water Data'!$F$30,0,10*ROW('Water Data'!F96)))</f>
        <v/>
      </c>
      <c r="CE102" s="34" t="str">
        <f ca="1">+IF(OFFSET('Water Data'!$G$28,0,10*ROW('Water Data'!G96))="","",OFFSET('Water Data'!$G$28,0,10*ROW('Water Data'!G96)))</f>
        <v/>
      </c>
      <c r="CF102" s="34" t="str">
        <f ca="1">+IF(OFFSET('Water Data'!$G$29,0,10*ROW('Water Data'!G96))="","",OFFSET('Water Data'!$G$29,0,10*ROW('Water Data'!G96)))</f>
        <v/>
      </c>
      <c r="CG102" s="34" t="str">
        <f ca="1">+IF(OFFSET('Water Data'!$G$30,0,10*ROW('Water Data'!G96))="","",OFFSET('Water Data'!$G$30,0,10*ROW('Water Data'!G96)))</f>
        <v/>
      </c>
      <c r="CH102" s="34" t="str">
        <f ca="1">+IF(OFFSET('Water Data'!$H$28,0,10*ROW('Water Data'!H96))="","",OFFSET('Water Data'!$H$28,0,10*ROW('Water Data'!H96)))</f>
        <v/>
      </c>
      <c r="CI102" s="34" t="str">
        <f ca="1">+IF(OFFSET('Water Data'!$H$29,0,10*ROW('Water Data'!H96))="","",OFFSET('Water Data'!$H$29,0,10*ROW('Water Data'!H96)))</f>
        <v/>
      </c>
      <c r="CJ102" s="34" t="str">
        <f ca="1">+IF(OFFSET('Water Data'!$H$30,0,10*ROW('Water Data'!H96))="","",OFFSET('Water Data'!$H$30,0,10*ROW('Water Data'!H96)))</f>
        <v/>
      </c>
      <c r="CK102" s="34" t="str">
        <f ca="1">+IF(OFFSET('Sanitation Data'!$C$29,0,10*ROW('Sanitation Data'!C96))="","",OFFSET('Sanitation Data'!$C$29,0,10*ROW('Sanitation Data'!C96)))</f>
        <v/>
      </c>
      <c r="CL102" s="34" t="str">
        <f ca="1">+IF(OFFSET('Sanitation Data'!$C$30,0,10*ROW('Sanitation Data'!C96))="","",OFFSET('Sanitation Data'!$C$30,0,10*ROW('Sanitation Data'!C96)))</f>
        <v/>
      </c>
      <c r="CM102" s="34" t="str">
        <f ca="1">+IF(OFFSET('Sanitation Data'!$C$31,0,10*ROW('Sanitation Data'!C96))="","",OFFSET('Sanitation Data'!$C$31,0,10*ROW('Sanitation Data'!C96)))</f>
        <v/>
      </c>
      <c r="CN102" s="34" t="str">
        <f ca="1">+IF(OFFSET('Sanitation Data'!$C$32,0,10*ROW('Sanitation Data'!C96))="","",OFFSET('Sanitation Data'!$C$32,0,10*ROW('Sanitation Data'!C96)))</f>
        <v/>
      </c>
      <c r="CO102" s="34" t="str">
        <f ca="1">+IF(OFFSET('Sanitation Data'!$C$33,0,10*ROW('Sanitation Data'!C96))="","",OFFSET('Sanitation Data'!$C$33,0,10*ROW('Sanitation Data'!C96)))</f>
        <v/>
      </c>
      <c r="CP102" s="34" t="str">
        <f ca="1">+IF(OFFSET('Sanitation Data'!$D$29,0,10*ROW('Sanitation Data'!D96))="","",OFFSET('Sanitation Data'!$D$29,0,10*ROW('Sanitation Data'!D96)))</f>
        <v/>
      </c>
      <c r="CQ102" s="34" t="str">
        <f ca="1">+IF(OFFSET('Sanitation Data'!$D$30,0,10*ROW('Sanitation Data'!D96))="","",OFFSET('Sanitation Data'!$D$30,0,10*ROW('Sanitation Data'!D96)))</f>
        <v/>
      </c>
      <c r="CR102" s="34" t="str">
        <f ca="1">+IF(OFFSET('Sanitation Data'!$D$31,0,10*ROW('Sanitation Data'!D96))="","",OFFSET('Sanitation Data'!$D$31,0,10*ROW('Sanitation Data'!D96)))</f>
        <v/>
      </c>
      <c r="CS102" s="34" t="str">
        <f ca="1">+IF(OFFSET('Sanitation Data'!$D$32,0,10*ROW('Sanitation Data'!D96))="","",OFFSET('Sanitation Data'!$D$32,0,10*ROW('Sanitation Data'!D96)))</f>
        <v/>
      </c>
      <c r="CT102" s="34" t="str">
        <f ca="1">+IF(OFFSET('Sanitation Data'!$D$33,0,10*ROW('Sanitation Data'!D96))="","",OFFSET('Sanitation Data'!$D$33,0,10*ROW('Sanitation Data'!D96)))</f>
        <v/>
      </c>
      <c r="CU102" s="34" t="str">
        <f ca="1">+IF(OFFSET('Sanitation Data'!$E$29,0,10*ROW('Sanitation Data'!E96))="","",OFFSET('Sanitation Data'!$E$29,0,10*ROW('Sanitation Data'!E96)))</f>
        <v/>
      </c>
      <c r="CV102" s="34" t="str">
        <f ca="1">+IF(OFFSET('Sanitation Data'!$E$30,0,10*ROW('Sanitation Data'!E96))="","",OFFSET('Sanitation Data'!$E$30,0,10*ROW('Sanitation Data'!E96)))</f>
        <v/>
      </c>
      <c r="CW102" s="34" t="str">
        <f ca="1">+IF(OFFSET('Sanitation Data'!$E$31,0,10*ROW('Sanitation Data'!E96))="","",OFFSET('Sanitation Data'!$E$31,0,10*ROW('Sanitation Data'!E96)))</f>
        <v/>
      </c>
      <c r="CX102" s="34" t="str">
        <f ca="1">+IF(OFFSET('Sanitation Data'!$E$32,0,10*ROW('Sanitation Data'!E96))="","",OFFSET('Sanitation Data'!$E$32,0,10*ROW('Sanitation Data'!E96)))</f>
        <v/>
      </c>
      <c r="CY102" s="34" t="str">
        <f ca="1">+IF(OFFSET('Sanitation Data'!$E$33,0,10*ROW('Sanitation Data'!E96))="","",OFFSET('Sanitation Data'!$E$33,0,10*ROW('Sanitation Data'!E96)))</f>
        <v/>
      </c>
      <c r="CZ102" s="34" t="str">
        <f ca="1">+IF(OFFSET('Sanitation Data'!$F$29,0,10*ROW('Sanitation Data'!F96))="","",OFFSET('Sanitation Data'!$F$29,0,10*ROW('Sanitation Data'!F96)))</f>
        <v/>
      </c>
      <c r="DA102" s="34" t="str">
        <f ca="1">+IF(OFFSET('Sanitation Data'!$F$30,0,10*ROW('Sanitation Data'!F96))="","",OFFSET('Sanitation Data'!$F$30,0,10*ROW('Sanitation Data'!F96)))</f>
        <v/>
      </c>
      <c r="DB102" s="34" t="str">
        <f ca="1">+IF(OFFSET('Sanitation Data'!$F$31,0,10*ROW('Sanitation Data'!F96))="","",OFFSET('Sanitation Data'!$F$31,0,10*ROW('Sanitation Data'!F96)))</f>
        <v/>
      </c>
      <c r="DC102" s="34" t="str">
        <f ca="1">+IF(OFFSET('Sanitation Data'!$F$32,0,10*ROW('Sanitation Data'!F96))="","",OFFSET('Sanitation Data'!$F$32,0,10*ROW('Sanitation Data'!F96)))</f>
        <v/>
      </c>
      <c r="DD102" s="34" t="str">
        <f ca="1">+IF(OFFSET('Sanitation Data'!$F$33,0,10*ROW('Sanitation Data'!F96))="","",OFFSET('Sanitation Data'!$F$33,0,10*ROW('Sanitation Data'!F96)))</f>
        <v/>
      </c>
      <c r="DE102" s="34" t="str">
        <f ca="1">+IF(OFFSET('Sanitation Data'!$G$29,0,10*ROW('Sanitation Data'!G96))="","",OFFSET('Sanitation Data'!$G$29,0,10*ROW('Sanitation Data'!G96)))</f>
        <v/>
      </c>
      <c r="DF102" s="34" t="str">
        <f ca="1">+IF(OFFSET('Sanitation Data'!$G$30,0,10*ROW('Sanitation Data'!G96))="","",OFFSET('Sanitation Data'!$G$30,0,10*ROW('Sanitation Data'!G96)))</f>
        <v/>
      </c>
      <c r="DG102" s="34" t="str">
        <f ca="1">+IF(OFFSET('Sanitation Data'!$G$31,0,10*ROW('Sanitation Data'!G96))="","",OFFSET('Sanitation Data'!$G$31,0,10*ROW('Sanitation Data'!G96)))</f>
        <v/>
      </c>
      <c r="DH102" s="34" t="str">
        <f ca="1">+IF(OFFSET('Sanitation Data'!$G$32,0,10*ROW('Sanitation Data'!G96))="","",OFFSET('Sanitation Data'!$G$32,0,10*ROW('Sanitation Data'!G96)))</f>
        <v/>
      </c>
      <c r="DI102" s="34" t="str">
        <f ca="1">+IF(OFFSET('Sanitation Data'!$G$33,0,10*ROW('Sanitation Data'!G96))="","",OFFSET('Sanitation Data'!$G$33,0,10*ROW('Sanitation Data'!G96)))</f>
        <v/>
      </c>
      <c r="DJ102" s="34" t="str">
        <f ca="1">+IF(OFFSET('Sanitation Data'!$H$29,0,10*ROW('Sanitation Data'!H96))="","",OFFSET('Sanitation Data'!$H$29,0,10*ROW('Sanitation Data'!H96)))</f>
        <v/>
      </c>
      <c r="DK102" s="34" t="str">
        <f ca="1">+IF(OFFSET('Sanitation Data'!$H$30,0,10*ROW('Sanitation Data'!H96))="","",OFFSET('Sanitation Data'!$H$30,0,10*ROW('Sanitation Data'!H96)))</f>
        <v/>
      </c>
      <c r="DL102" s="34" t="str">
        <f ca="1">+IF(OFFSET('Sanitation Data'!$H$31,0,10*ROW('Sanitation Data'!H96))="","",OFFSET('Sanitation Data'!$H$31,0,10*ROW('Sanitation Data'!H96)))</f>
        <v/>
      </c>
      <c r="DM102" s="34" t="str">
        <f ca="1">+IF(OFFSET('Sanitation Data'!$H$32,0,10*ROW('Sanitation Data'!H96))="","",OFFSET('Sanitation Data'!$H$32,0,10*ROW('Sanitation Data'!H96)))</f>
        <v/>
      </c>
      <c r="DN102" s="34" t="str">
        <f ca="1">+IF(OFFSET('Sanitation Data'!$H$33,0,10*ROW('Sanitation Data'!H96))="","",OFFSET('Sanitation Data'!$H$33,0,10*ROW('Sanitation Data'!H96)))</f>
        <v/>
      </c>
      <c r="DO102" s="34" t="str">
        <f ca="1">+IF(OFFSET('Hygiene Data'!$C$12,0,10*ROW('Hygiene Data'!C96))="","",OFFSET('Hygiene Data'!$C$12,0,10*ROW('Hygiene Data'!C96)))</f>
        <v/>
      </c>
      <c r="DP102" s="34" t="str">
        <f ca="1">+IF(OFFSET('Hygiene Data'!$C$13,0,10*ROW('Hygiene Data'!C96))="","",OFFSET('Hygiene Data'!$C$13,0,10*ROW('Hygiene Data'!C96)))</f>
        <v/>
      </c>
      <c r="DQ102" s="34" t="str">
        <f ca="1">+IF(OFFSET('Hygiene Data'!$C$14,0,10*ROW('Hygiene Data'!C96))="","",OFFSET('Hygiene Data'!$C$14,0,10*ROW('Hygiene Data'!C96)))</f>
        <v/>
      </c>
      <c r="DR102" s="34" t="str">
        <f ca="1">+IF(OFFSET('Hygiene Data'!$D$12,0,10*ROW('Hygiene Data'!D96))="","",OFFSET('Hygiene Data'!$D$12,0,10*ROW('Hygiene Data'!D96)))</f>
        <v/>
      </c>
      <c r="DS102" s="34" t="str">
        <f ca="1">+IF(OFFSET('Hygiene Data'!$D$13,0,10*ROW('Hygiene Data'!D96))="","",OFFSET('Hygiene Data'!$D$13,0,10*ROW('Hygiene Data'!D96)))</f>
        <v/>
      </c>
      <c r="DT102" s="34" t="str">
        <f ca="1">+IF(OFFSET('Hygiene Data'!$D$14,0,10*ROW('Hygiene Data'!D96))="","",OFFSET('Hygiene Data'!$D$14,0,10*ROW('Hygiene Data'!D96)))</f>
        <v/>
      </c>
      <c r="DU102" s="34" t="str">
        <f ca="1">+IF(OFFSET('Hygiene Data'!$E$12,0,10*ROW('Hygiene Data'!E96))="","",OFFSET('Hygiene Data'!$E$12,0,10*ROW('Hygiene Data'!E96)))</f>
        <v/>
      </c>
      <c r="DV102" s="34" t="str">
        <f ca="1">+IF(OFFSET('Hygiene Data'!$E$13,0,10*ROW('Hygiene Data'!E96))="","",OFFSET('Hygiene Data'!$E$13,0,10*ROW('Hygiene Data'!E96)))</f>
        <v/>
      </c>
      <c r="DW102" s="34" t="str">
        <f ca="1">+IF(OFFSET('Hygiene Data'!$E$14,0,10*ROW('Hygiene Data'!E96))="","",OFFSET('Hygiene Data'!$E$14,0,10*ROW('Hygiene Data'!E96)))</f>
        <v/>
      </c>
      <c r="DX102" s="34" t="str">
        <f ca="1">+IF(OFFSET('Hygiene Data'!$F$12,0,10*ROW('Hygiene Data'!F96))="","",OFFSET('Hygiene Data'!$F$12,0,10*ROW('Hygiene Data'!F96)))</f>
        <v/>
      </c>
      <c r="DY102" s="34" t="str">
        <f ca="1">+IF(OFFSET('Hygiene Data'!$F$13,0,10*ROW('Hygiene Data'!F96))="","",OFFSET('Hygiene Data'!$F$13,0,10*ROW('Hygiene Data'!F96)))</f>
        <v/>
      </c>
      <c r="DZ102" s="34" t="str">
        <f ca="1">+IF(OFFSET('Hygiene Data'!$F$14,0,10*ROW('Hygiene Data'!F96))="","",OFFSET('Hygiene Data'!$F$14,0,10*ROW('Hygiene Data'!F96)))</f>
        <v/>
      </c>
      <c r="EA102" s="34" t="str">
        <f ca="1">+IF(OFFSET('Hygiene Data'!$G$12,0,10*ROW('Hygiene Data'!G96))="","",OFFSET('Hygiene Data'!$G$12,0,10*ROW('Hygiene Data'!G96)))</f>
        <v/>
      </c>
      <c r="EB102" s="34" t="str">
        <f ca="1">+IF(OFFSET('Hygiene Data'!$G$13,0,10*ROW('Hygiene Data'!G96))="","",OFFSET('Hygiene Data'!$G$13,0,10*ROW('Hygiene Data'!G96)))</f>
        <v/>
      </c>
      <c r="EC102" s="34" t="str">
        <f ca="1">+IF(OFFSET('Hygiene Data'!$G$14,0,10*ROW('Hygiene Data'!G96))="","",OFFSET('Hygiene Data'!$G$14,0,10*ROW('Hygiene Data'!G96)))</f>
        <v/>
      </c>
      <c r="ED102" s="34" t="str">
        <f ca="1">+IF(OFFSET('Hygiene Data'!$H$12,0,10*ROW('Hygiene Data'!H96))="","",OFFSET('Hygiene Data'!$H$12,0,10*ROW('Hygiene Data'!H96)))</f>
        <v/>
      </c>
      <c r="EE102" s="34" t="str">
        <f ca="1">+IF(OFFSET('Hygiene Data'!$H$13,0,10*ROW('Hygiene Data'!H96))="","",OFFSET('Hygiene Data'!$H$13,0,10*ROW('Hygiene Data'!H96)))</f>
        <v/>
      </c>
      <c r="EF102" s="34" t="str">
        <f ca="1">+IF(OFFSET('Hygiene Data'!$H$14,0,10*ROW('Hygiene Data'!H96))="","",OFFSET('Hygiene Data'!$H$14,0,10*ROW('Hygiene Data'!H96)))</f>
        <v/>
      </c>
    </row>
    <row r="103" spans="1:136" x14ac:dyDescent="0.2">
      <c r="A103" s="50" t="str">
        <f ca="1">+IF(OFFSET('Water Data'!$B$1,0,10*ROW('Water Data'!B100))="","",OFFSET('Water Data'!$B$1,0,10*ROW('Water Data'!B100)))</f>
        <v/>
      </c>
      <c r="B103" s="50" t="str">
        <f ca="1">+IF(OFFSET('Water Data'!$A$3,0,10*ROW('Water Data'!A100))="","",OFFSET('Water Data'!$A$3,0,10*ROW('Water Data'!A100)))</f>
        <v/>
      </c>
      <c r="C103" s="50" t="str">
        <f ca="1">+IF(OFFSET('Water Data'!$C$3,0,10*ROW('Water Data'!C100))="","",OFFSET('Water Data'!$C$3,0,10*ROW('Water Data'!C100)))</f>
        <v/>
      </c>
      <c r="D103" s="133" t="e">
        <f ca="1">+IF(AND(ISNUMBER(OFFSET('Water Data'!$C$5,0,10*ROW('Water Data'!C97))),BS103="Yes"),100-OFFSET('Water Data'!$C$5,0,10*ROW('Water Data'!C97)),IF(AND(ISNUMBER(OFFSET('Water Data'!$C$5,0,10*ROW('Water Data'!C97))),BS103="No",ISNUMBER(OFFSET('Water Data'!$C$5,0,10*ROW('Water Data'!C97)))),CONCATENATE("[",ROUND(100-OFFSET('Water Data'!$C$5,0,10*ROW('Water Data'!C97)),0),"]"),IF(AND(ISNUMBER(OFFSET('Water Data'!$C$5,0,10*ROW('Water Data'!C97))),BS103="",ISNUMBER(OFFSET('Water Data'!$C$5,0,10*ROW('Water Data'!C97)))),100-OFFSET('Water Data'!$C$5,0,10*ROW('Water Data'!C97)),NA())))</f>
        <v>#N/A</v>
      </c>
      <c r="E103" s="133" t="e">
        <f ca="1">+IF(AND(ISNUMBER(OFFSET('Water Data'!$C$7,0,10*ROW('Water Data'!D97))),BT103="Yes"),OFFSET('Water Data'!$C$7,0,10*ROW('Water Data'!C97)),IF(AND(ISNUMBER(OFFSET('Water Data'!$C$7,0,10*ROW('Water Data'!C97))),BT103="No",ISNUMBER(OFFSET('Water Data'!$C$7,0,10*ROW('Water Data'!C97)))),CONCATENATE("[",ROUND(OFFSET('Water Data'!$C$7,0,10*ROW('Water Data'!C97)),0),"]"),IF(AND(ISNUMBER(OFFSET('Water Data'!$C$7,0,10*ROW('Water Data'!C97))),BT103="",ISNUMBER(OFFSET('Water Data'!$C$7,0,10*ROW('Water Data'!C97)))),OFFSET('Water Data'!$C$7,0,10*ROW('Water Data'!C97)),NA())))</f>
        <v>#N/A</v>
      </c>
      <c r="F103" s="133" t="e">
        <f ca="1">+IF(AND(ISNUMBER(OFFSET('Water Data'!$C$10,0,10*ROW('Water Data'!C97))),BU103="Yes"),OFFSET('Water Data'!$C$10,0,10*ROW('Water Data'!C97)),IF(AND(ISNUMBER(OFFSET('Water Data'!$C$10,0,10*ROW('Water Data'!C97))),BU103="No",ISNUMBER(OFFSET('Water Data'!$C$10,0,10*ROW('Water Data'!C97)))),CONCATENATE("[",ROUND(OFFSET('Water Data'!$C$10,0,10*ROW('Water Data'!C97)),0),"]"),IF(AND(ISNUMBER(OFFSET('Water Data'!$C$10,0,10*ROW('Water Data'!C97))),BU103="",ISNUMBER(OFFSET('Water Data'!$C$10,0,10*ROW('Water Data'!C97)))),OFFSET('Water Data'!$C$10,0,10*ROW('Water Data'!C97)),NA())))</f>
        <v>#N/A</v>
      </c>
      <c r="G103" s="133" t="e">
        <f ca="1">+IF(AND(ISNUMBER(OFFSET('Water Data'!$D$5,0,10*ROW('Water Data'!D97))),BV103="Yes"),100-OFFSET('Water Data'!$D$5,0,10*ROW('Water Data'!D97)),IF(AND(ISNUMBER(OFFSET('Water Data'!$D$5,0,10*ROW('Water Data'!D97))),BV103="No",ISNUMBER(OFFSET('Water Data'!$D$5,0,10*ROW('Water Data'!D97)))),CONCATENATE("[",ROUND(100-OFFSET('Water Data'!$D$5,0,10*ROW('Water Data'!D97)),0),"]"),IF(AND(ISNUMBER(OFFSET('Water Data'!$D$5,0,10*ROW('Water Data'!D97))),BV103="",ISNUMBER(OFFSET('Water Data'!$D$5,0,10*ROW('Water Data'!D97)))),100-OFFSET('Water Data'!$D$5,0,10*ROW('Water Data'!D97)),NA())))</f>
        <v>#N/A</v>
      </c>
      <c r="H103" s="133" t="e">
        <f ca="1">+IF(AND(ISNUMBER(OFFSET('Water Data'!$D$7,0,10*ROW('Water Data'!D97))),BW103="Yes"),OFFSET('Water Data'!$D$7,0,10*ROW('Water Data'!D97)),IF(AND(ISNUMBER(OFFSET('Water Data'!$D$7,0,10*ROW('Water Data'!D97))),BW103="No",ISNUMBER(OFFSET('Water Data'!$D$7,0,10*ROW('Water Data'!D97)))),CONCATENATE("[",ROUND(OFFSET('Water Data'!$C$7,0,10*ROW('Water Data'!D97)),0),"]"),IF(AND(ISNUMBER(OFFSET('Water Data'!$D$7,0,10*ROW('Water Data'!D97))),BW103="",ISNUMBER(OFFSET('Water Data'!$D$7,0,10*ROW('Water Data'!D97)))),OFFSET('Water Data'!$D$7,0,10*ROW('Water Data'!D97)),NA())))</f>
        <v>#N/A</v>
      </c>
      <c r="I103" s="133" t="e">
        <f ca="1">+IF(AND(ISNUMBER(OFFSET('Water Data'!$D$10,0,10*ROW('Water Data'!D97))),BX103="Yes"),OFFSET('Water Data'!$D$10,0,10*ROW('Water Data'!D97)),IF(AND(ISNUMBER(OFFSET('Water Data'!$D$10,0,10*ROW('Water Data'!D97))),BX103="No",ISNUMBER(OFFSET('Water Data'!$D$10,0,10*ROW('Water Data'!D97)))),CONCATENATE("[",ROUND(OFFSET('Water Data'!$D$10,0,10*ROW('Water Data'!D97)),0),"]"),IF(AND(ISNUMBER(OFFSET('Water Data'!$D$10,0,10*ROW('Water Data'!D97))),BX103="",ISNUMBER(OFFSET('Water Data'!$D$10,0,10*ROW('Water Data'!D97)))),OFFSET('Water Data'!$D$10,0,10*ROW('Water Data'!D97)),NA())))</f>
        <v>#N/A</v>
      </c>
      <c r="J103" s="133" t="e">
        <f ca="1">+IF(AND(ISNUMBER(OFFSET('Water Data'!$E$5,0,10*ROW('Water Data'!E97))),BY103="Yes"),100-OFFSET('Water Data'!$E$5,0,10*ROW('Water Data'!E97)),IF(AND(ISNUMBER(OFFSET('Water Data'!$E$5,0,10*ROW('Water Data'!E97))),BY103="No",ISNUMBER(OFFSET('Water Data'!$E$5,0,10*ROW('Water Data'!E97)))),CONCATENATE("[",ROUND(100-OFFSET('Water Data'!$E$5,0,10*ROW('Water Data'!E97)),0),"]"),IF(AND(ISNUMBER(OFFSET('Water Data'!$E$5,0,10*ROW('Water Data'!E97))),BY103="",ISNUMBER(OFFSET('Water Data'!$E$5,0,10*ROW('Water Data'!E97)))),100-OFFSET('Water Data'!$E$5,0,10*ROW('Water Data'!E97)),NA())))</f>
        <v>#N/A</v>
      </c>
      <c r="K103" s="133" t="e">
        <f ca="1">+IF(AND(ISNUMBER(OFFSET('Water Data'!$E$7,0,10*ROW('Water Data'!E97))),BZ103="Yes"),OFFSET('Water Data'!$E$7,0,10*ROW('Water Data'!E97)),IF(AND(ISNUMBER(OFFSET('Water Data'!$E$7,0,10*ROW('Water Data'!E97))),BZ103="No",ISNUMBER(OFFSET('Water Data'!$E$7,0,10*ROW('Water Data'!E97)))),CONCATENATE("[",ROUND(OFFSET('Water Data'!$E$7,0,10*ROW('Water Data'!E97)),0),"]"),IF(AND(ISNUMBER(OFFSET('Water Data'!$E$7,0,10*ROW('Water Data'!E97))),BZ103="",ISNUMBER(OFFSET('Water Data'!$E$7,0,10*ROW('Water Data'!E97)))),OFFSET('Water Data'!$E$7,0,10*ROW('Water Data'!E97)),NA())))</f>
        <v>#N/A</v>
      </c>
      <c r="L103" s="133" t="e">
        <f ca="1">+IF(AND(ISNUMBER(OFFSET('Water Data'!$E$10,0,10*ROW('Water Data'!E97))),CA103="Yes"),OFFSET('Water Data'!$E$10,0,10*ROW('Water Data'!E97)),IF(AND(ISNUMBER(OFFSET('Water Data'!$E$10,0,10*ROW('Water Data'!E97))),CA103="No",ISNUMBER(OFFSET('Water Data'!$E$10,0,10*ROW('Water Data'!E97)))),CONCATENATE("[",ROUND(OFFSET('Water Data'!$E$10,0,10*ROW('Water Data'!E97)),0),"]"),IF(AND(ISNUMBER(OFFSET('Water Data'!$E$10,0,10*ROW('Water Data'!E97))),CA103="",ISNUMBER(OFFSET('Water Data'!$E$10,0,10*ROW('Water Data'!E97)))),OFFSET('Water Data'!$E$10,0,10*ROW('Water Data'!E97)),NA())))</f>
        <v>#N/A</v>
      </c>
      <c r="M103" s="133" t="e">
        <f ca="1">+IF(AND(ISNUMBER(OFFSET('Water Data'!$F$5,0,10*ROW('Water Data'!F97))),CB103="Yes"),100-OFFSET('Water Data'!$F$5,0,10*ROW('Water Data'!F97)),IF(AND(ISNUMBER(OFFSET('Water Data'!$F$5,0,10*ROW('Water Data'!F97))),CB103="No",ISNUMBER(OFFSET('Water Data'!$F$5,0,10*ROW('Water Data'!F97)))),CONCATENATE("[",ROUND(100-OFFSET('Water Data'!$F$5,0,10*ROW('Water Data'!F97)),0),"]"),IF(AND(ISNUMBER(OFFSET('Water Data'!$F$5,0,10*ROW('Water Data'!F97))),CB103="",ISNUMBER(OFFSET('Water Data'!$F$5,0,10*ROW('Water Data'!F97)))),100-OFFSET('Water Data'!$F$5,0,10*ROW('Water Data'!F97)),NA())))</f>
        <v>#N/A</v>
      </c>
      <c r="N103" s="133" t="e">
        <f ca="1">+IF(AND(ISNUMBER(OFFSET('Water Data'!$F$7,0,10*ROW('Water Data'!F97))),CC103="Yes"),OFFSET('Water Data'!$F$7,0,10*ROW('Water Data'!F97)),IF(AND(ISNUMBER(OFFSET('Water Data'!$F$7,0,10*ROW('Water Data'!F97))),CC103="No",ISNUMBER(OFFSET('Water Data'!$F$7,0,10*ROW('Water Data'!F97)))),CONCATENATE("[",ROUND(OFFSET('Water Data'!$F$7,0,10*ROW('Water Data'!F97)),0),"]"),IF(AND(ISNUMBER(OFFSET('Water Data'!$F$7,0,10*ROW('Water Data'!F97))),CC103="",ISNUMBER(OFFSET('Water Data'!$F$7,0,10*ROW('Water Data'!F97)))),OFFSET('Water Data'!$F$7,0,10*ROW('Water Data'!F97)),NA())))</f>
        <v>#N/A</v>
      </c>
      <c r="O103" s="133" t="e">
        <f ca="1">+IF(AND(ISNUMBER(OFFSET('Water Data'!$F$10,0,10*ROW('Water Data'!F97))),CD103="Yes"),OFFSET('Water Data'!$F$10,0,10*ROW('Water Data'!F97)),IF(AND(ISNUMBER(OFFSET('Water Data'!$F$10,0,10*ROW('Water Data'!F97))),CD103="No",ISNUMBER(OFFSET('Water Data'!$F$10,0,10*ROW('Water Data'!F97)))),CONCATENATE("[",ROUND(OFFSET('Water Data'!$F$10,0,10*ROW('Water Data'!F97)),0),"]"),IF(AND(ISNUMBER(OFFSET('Water Data'!$F$10,0,10*ROW('Water Data'!F97))),CD103="",ISNUMBER(OFFSET('Water Data'!$F$10,0,10*ROW('Water Data'!F97)))),OFFSET('Water Data'!$F$10,0,10*ROW('Water Data'!F97)),NA())))</f>
        <v>#N/A</v>
      </c>
      <c r="P103" s="133" t="e">
        <f ca="1">+IF(AND(ISNUMBER(OFFSET('Water Data'!$G$5,0,10*ROW('Water Data'!G97))),CE103="Yes"),100-OFFSET('Water Data'!$G$5,0,10*ROW('Water Data'!G97)),IF(AND(ISNUMBER(OFFSET('Water Data'!$G$5,0,10*ROW('Water Data'!G97))),CE103="No",ISNUMBER(OFFSET('Water Data'!$G$5,0,10*ROW('Water Data'!G97)))),CONCATENATE("[",ROUND(100-OFFSET('Water Data'!$G$5,0,10*ROW('Water Data'!G97)),0),"]"),IF(AND(ISNUMBER(OFFSET('Water Data'!$G$5,0,10*ROW('Water Data'!G97))),CE103="",ISNUMBER(OFFSET('Water Data'!$G$5,0,10*ROW('Water Data'!G97)))),100-OFFSET('Water Data'!$G$5,0,10*ROW('Water Data'!G97)),NA())))</f>
        <v>#N/A</v>
      </c>
      <c r="Q103" s="133" t="e">
        <f ca="1">+IF(AND(ISNUMBER(OFFSET('Water Data'!$G$7,0,10*ROW('Water Data'!G97))),CF103="Yes"),OFFSET('Water Data'!$G$7,0,10*ROW('Water Data'!G97)),IF(AND(ISNUMBER(OFFSET('Water Data'!$G$7,0,10*ROW('Water Data'!G97))),CF103="No",ISNUMBER(OFFSET('Water Data'!$G$7,0,10*ROW('Water Data'!G97)))),CONCATENATE("[",ROUND(OFFSET('Water Data'!$G$7,0,10*ROW('Water Data'!G97)),0),"]"),IF(AND(ISNUMBER(OFFSET('Water Data'!$G$7,0,10*ROW('Water Data'!G97))),CF103="",ISNUMBER(OFFSET('Water Data'!$G$7,0,10*ROW('Water Data'!G97)))),OFFSET('Water Data'!$G$7,0,10*ROW('Water Data'!G97)),NA())))</f>
        <v>#N/A</v>
      </c>
      <c r="R103" s="133" t="e">
        <f ca="1">+IF(AND(ISNUMBER(OFFSET('Water Data'!$G$10,0,10*ROW('Water Data'!G97))),CG103="Yes"),OFFSET('Water Data'!$G$10,0,10*ROW('Water Data'!G97)),IF(AND(ISNUMBER(OFFSET('Water Data'!$G$10,0,10*ROW('Water Data'!G97))),CG103="No",ISNUMBER(OFFSET('Water Data'!$G$10,0,10*ROW('Water Data'!G97)))),CONCATENATE("[",ROUND(OFFSET('Water Data'!$G$10,0,10*ROW('Water Data'!G97)),0),"]"),IF(AND(ISNUMBER(OFFSET('Water Data'!$G$10,0,10*ROW('Water Data'!G97))),CG103="",ISNUMBER(OFFSET('Water Data'!$G$10,0,10*ROW('Water Data'!G97)))),OFFSET('Water Data'!$G$10,0,10*ROW('Water Data'!G97)),NA())))</f>
        <v>#N/A</v>
      </c>
      <c r="S103" s="133" t="e">
        <f ca="1">+IF(AND(ISNUMBER(OFFSET('Water Data'!$H$5,0,10*ROW('Water Data'!H97))),CH103="Yes"),100-OFFSET('Water Data'!$H$5,0,10*ROW('Water Data'!H97)),IF(AND(ISNUMBER(OFFSET('Water Data'!$H$5,0,10*ROW('Water Data'!H97))),CH103="No",ISNUMBER(OFFSET('Water Data'!$H$5,0,10*ROW('Water Data'!H97)))),CONCATENATE("[",ROUND(100-OFFSET('Water Data'!$H$5,0,10*ROW('Water Data'!H97)),0),"]"),IF(AND(ISNUMBER(OFFSET('Water Data'!$H$5,0,10*ROW('Water Data'!H97))),CH103="",ISNUMBER(OFFSET('Water Data'!$H$5,0,10*ROW('Water Data'!H97)))),100-OFFSET('Water Data'!$H$5,0,10*ROW('Water Data'!H97)),NA())))</f>
        <v>#N/A</v>
      </c>
      <c r="T103" s="133" t="e">
        <f ca="1">+IF(AND(ISNUMBER(OFFSET('Water Data'!$H$7,0,10*ROW('Water Data'!H97))),CI103="Yes"),OFFSET('Water Data'!$H$7,0,10*ROW('Water Data'!H97)),IF(AND(ISNUMBER(OFFSET('Water Data'!$H$7,0,10*ROW('Water Data'!H97))),CI103="No",ISNUMBER(OFFSET('Water Data'!$H$7,0,10*ROW('Water Data'!H97)))),CONCATENATE("[",ROUND(OFFSET('Water Data'!$H$7,0,10*ROW('Water Data'!H97)),0),"]"),IF(AND(ISNUMBER(OFFSET('Water Data'!$H$7,0,10*ROW('Water Data'!H97))),CI103="",ISNUMBER(OFFSET('Water Data'!$H$7,0,10*ROW('Water Data'!H97)))),OFFSET('Water Data'!$H$7,0,10*ROW('Water Data'!H97)),NA())))</f>
        <v>#N/A</v>
      </c>
      <c r="U103" s="133" t="e">
        <f ca="1">+IF(AND(ISNUMBER(OFFSET('Water Data'!$H$10,0,10*ROW('Water Data'!H97))),CJ103="Yes"),OFFSET('Water Data'!$H$10,0,10*ROW('Water Data'!H97)),IF(AND(ISNUMBER(OFFSET('Water Data'!$H$10,0,10*ROW('Water Data'!H97))),CJ103="No",ISNUMBER(OFFSET('Water Data'!$H$10,0,10*ROW('Water Data'!H97)))),CONCATENATE("[",ROUND(OFFSET('Water Data'!$H$10,0,10*ROW('Water Data'!H97)),0),"]"),IF(AND(ISNUMBER(OFFSET('Water Data'!$H$10,0,10*ROW('Water Data'!H97))),CJ103="",ISNUMBER(OFFSET('Water Data'!$H$10,0,10*ROW('Water Data'!H97)))),OFFSET('Water Data'!$H$10,0,10*ROW('Water Data'!H97)),NA())))</f>
        <v>#N/A</v>
      </c>
      <c r="V103" s="134" t="e">
        <f ca="1">+IF(AND(ISNUMBER(OFFSET('Sanitation Data'!$C$5,0,10*ROW('Sanitation Data'!C97))),CK103="Yes"),100-OFFSET('Sanitation Data'!$C$5,0,10*ROW('Sanitation Data'!C97)),IF(AND(ISNUMBER(OFFSET('Sanitation Data'!$C$5,0,10*ROW('Sanitation Data'!C97))),CK103="No",ISNUMBER(OFFSET('Sanitation Data'!$C$5,0,10*ROW('Sanitation Data'!C97)))),CONCATENATE("[",ROUND(100-OFFSET('Sanitation Data'!$C$5,0,10*ROW('Sanitation Data'!C97)),0),"]"),IF(AND(ISNUMBER(OFFSET('Sanitation Data'!$C$5,0,10*ROW('Sanitation Data'!C97))),CK103="",ISNUMBER(OFFSET('Sanitation Data'!$C$5,0,10*ROW('Sanitation Data'!C97)))),100-OFFSET('Sanitation Data'!$C$5,0,10*ROW('Sanitation Data'!C97)),NA())))</f>
        <v>#N/A</v>
      </c>
      <c r="W103" s="134" t="e">
        <f ca="1">+IF(AND(ISNUMBER(OFFSET('Sanitation Data'!$C$7,0,10*ROW('Sanitation Data'!C97))),CL103="Yes"),OFFSET('Sanitation Data'!$C$7,0,10*ROW('Sanitation Data'!C97)),IF(AND(ISNUMBER(OFFSET('Sanitation Data'!$C$7,0,10*ROW('Sanitation Data'!C97))),CL103="No",ISNUMBER(OFFSET('Sanitation Data'!$C$7,0,10*ROW('Sanitation Data'!C97)))),CONCATENATE("[",ROUND(OFFSET('Sanitation Data'!$C$7,0,10*ROW('Sanitation Data'!C97)),0),"]"),IF(AND(ISNUMBER(OFFSET('Sanitation Data'!$C$7,0,10*ROW('Sanitation Data'!C97))),CL103="",ISNUMBER(OFFSET('Sanitation Data'!$C$7,0,10*ROW('Sanitation Data'!C97)))),OFFSET('Sanitation Data'!$C$7,0,10*ROW('Sanitation Data'!C97)),NA())))</f>
        <v>#N/A</v>
      </c>
      <c r="X103" s="134" t="e">
        <f ca="1">+IF(AND(ISNUMBER(OFFSET('Sanitation Data'!$C$11,0,10*ROW('Sanitation Data'!C97))),CM103="Yes"),OFFSET('Sanitation Data'!$C$11,0,10*ROW('Sanitation Data'!C97)),IF(AND(ISNUMBER(OFFSET('Sanitation Data'!$C$11,0,10*ROW('Sanitation Data'!C97))),CM103="No",ISNUMBER(OFFSET('Sanitation Data'!$C$11,0,10*ROW('Sanitation Data'!C97)))),CONCATENATE("[",ROUND(OFFSET('Sanitation Data'!$C$11,0,10*ROW('Sanitation Data'!C97)),0),"]"),IF(AND(ISNUMBER(OFFSET('Sanitation Data'!$C$11,0,10*ROW('Sanitation Data'!C97))),CM103="",ISNUMBER(OFFSET('Sanitation Data'!$C$11,0,10*ROW('Sanitation Data'!C97)))),OFFSET('Sanitation Data'!$C$11,0,10*ROW('Sanitation Data'!C97)),NA())))</f>
        <v>#N/A</v>
      </c>
      <c r="Y103" s="134" t="e">
        <f ca="1">+IF(AND(ISNUMBER(OFFSET('Sanitation Data'!$C$12,0,10*ROW('Sanitation Data'!C97))),CN103="Yes"),OFFSET('Sanitation Data'!$C$12,0,10*ROW('Sanitation Data'!C97)),IF(AND(ISNUMBER(OFFSET('Sanitation Data'!$C$12,0,10*ROW('Sanitation Data'!C97))),CN103="No",ISNUMBER(OFFSET('Sanitation Data'!$C$12,0,10*ROW('Sanitation Data'!C97)))),CONCATENATE("[",ROUND(OFFSET('Sanitation Data'!$C$12,0,10*ROW('Sanitation Data'!C97)),0),"]"),IF(AND(ISNUMBER(OFFSET('Sanitation Data'!$C$12,0,10*ROW('Sanitation Data'!C97))),CN103="",ISNUMBER(OFFSET('Sanitation Data'!$C$12,0,10*ROW('Sanitation Data'!C97)))),OFFSET('Sanitation Data'!$C$12,0,10*ROW('Sanitation Data'!C97)),NA())))</f>
        <v>#N/A</v>
      </c>
      <c r="Z103" s="134" t="e">
        <f ca="1">+IF(AND(ISNUMBER(OFFSET('Sanitation Data'!$C$13,0,10*ROW('Sanitation Data'!C97))),CO103="Yes"),OFFSET('Sanitation Data'!$C$13,0,10*ROW('Sanitation Data'!C97)),IF(AND(ISNUMBER(OFFSET('Sanitation Data'!$C$13,0,10*ROW('Sanitation Data'!C97))),CO103="No",ISNUMBER(OFFSET('Sanitation Data'!$C$13,0,10*ROW('Sanitation Data'!C97)))),CONCATENATE("[",ROUND(OFFSET('Sanitation Data'!$C$13,0,10*ROW('Sanitation Data'!C97)),0),"]"),IF(AND(ISNUMBER(OFFSET('Sanitation Data'!$C$13,0,10*ROW('Sanitation Data'!C97))),CO103="",ISNUMBER(OFFSET('Sanitation Data'!$C$13,0,10*ROW('Sanitation Data'!C97)))),OFFSET('Sanitation Data'!$C$13,0,10*ROW('Sanitation Data'!C97)),NA())))</f>
        <v>#N/A</v>
      </c>
      <c r="AA103" s="134" t="e">
        <f ca="1">+IF(AND(ISNUMBER(OFFSET('Sanitation Data'!$D$5,0,10*ROW('Sanitation Data'!D97))),CP103="Yes"),100-OFFSET('Sanitation Data'!$D$5,0,10*ROW('Sanitation Data'!D97)),IF(AND(ISNUMBER(OFFSET('Sanitation Data'!$D$5,0,10*ROW('Sanitation Data'!D97))),CP103="No",ISNUMBER(OFFSET('Sanitation Data'!$D$5,0,10*ROW('Sanitation Data'!D97)))),CONCATENATE("[",ROUND(100-OFFSET('Sanitation Data'!$D$5,0,10*ROW('Sanitation Data'!D97)),0),"]"),IF(AND(ISNUMBER(OFFSET('Sanitation Data'!$D$5,0,10*ROW('Sanitation Data'!D97))),CP103="",ISNUMBER(OFFSET('Sanitation Data'!$D$5,0,10*ROW('Sanitation Data'!D97)))),100-OFFSET('Sanitation Data'!$D$5,0,10*ROW('Sanitation Data'!D97)),NA())))</f>
        <v>#N/A</v>
      </c>
      <c r="AB103" s="134" t="e">
        <f ca="1">+IF(AND(ISNUMBER(OFFSET('Sanitation Data'!$D$7,0,10*ROW('Sanitation Data'!D97))),CQ103="Yes"),OFFSET('Sanitation Data'!$D$7,0,10*ROW('Sanitation Data'!G97)),IF(AND(ISNUMBER(OFFSET('Sanitation Data'!$D$7,0,10*ROW('Sanitation Data'!D97))),CQ103="No",ISNUMBER(OFFSET('Sanitation Data'!$D$7,0,10*ROW('Sanitation Data'!D97)))),CONCATENATE("[",ROUND(OFFSET('Sanitation Data'!$D$7,0,10*ROW('Sanitation Data'!D97)),0),"]"),IF(AND(ISNUMBER(OFFSET('Sanitation Data'!$D$7,0,10*ROW('Sanitation Data'!D97))),CQ103="",ISNUMBER(OFFSET('Sanitation Data'!$D$7,0,10*ROW('Sanitation Data'!D97)))),OFFSET('Sanitation Data'!$D$7,0,10*ROW('Sanitation Data'!D97)),NA())))</f>
        <v>#N/A</v>
      </c>
      <c r="AC103" s="134" t="e">
        <f ca="1">+IF(AND(ISNUMBER(OFFSET('Sanitation Data'!$D$11,0,10*ROW('Sanitation Data'!D97))),CR103="Yes"),OFFSET('Sanitation Data'!$D$11,0,10*ROW('Sanitation Data'!D97)),IF(AND(ISNUMBER(OFFSET('Sanitation Data'!$D$11,0,10*ROW('Sanitation Data'!D97))),CR103="No",ISNUMBER(OFFSET('Sanitation Data'!$D$11,0,10*ROW('Sanitation Data'!D97)))),CONCATENATE("[",ROUND(OFFSET('Sanitation Data'!$D$11,0,10*ROW('Sanitation Data'!D97)),0),"]"),IF(AND(ISNUMBER(OFFSET('Sanitation Data'!$D$11,0,10*ROW('Sanitation Data'!D97))),CR103="",ISNUMBER(OFFSET('Sanitation Data'!$D$11,0,10*ROW('Sanitation Data'!D97)))),OFFSET('Sanitation Data'!$D$11,0,10*ROW('Sanitation Data'!D97)),NA())))</f>
        <v>#N/A</v>
      </c>
      <c r="AD103" s="134" t="e">
        <f ca="1">+IF(AND(ISNUMBER(OFFSET('Sanitation Data'!$D$12,0,10*ROW('Sanitation Data'!D97))),CS103="Yes"),OFFSET('Sanitation Data'!$D$12,0,10*ROW('Sanitation Data'!D97)),IF(AND(ISNUMBER(OFFSET('Sanitation Data'!$D$12,0,10*ROW('Sanitation Data'!D97))),CS103="No",ISNUMBER(OFFSET('Sanitation Data'!$D$12,0,10*ROW('Sanitation Data'!D97)))),CONCATENATE("[",ROUND(OFFSET('Sanitation Data'!$D$12,0,10*ROW('Sanitation Data'!D97)),0),"]"),IF(AND(ISNUMBER(OFFSET('Sanitation Data'!$D$12,0,10*ROW('Sanitation Data'!D97))),CS103="",ISNUMBER(OFFSET('Sanitation Data'!$D$12,0,10*ROW('Sanitation Data'!D97)))),OFFSET('Sanitation Data'!$D$12,0,10*ROW('Sanitation Data'!D97)),NA())))</f>
        <v>#N/A</v>
      </c>
      <c r="AE103" s="134" t="e">
        <f ca="1">+IF(AND(ISNUMBER(OFFSET('Sanitation Data'!$D$13,0,10*ROW('Sanitation Data'!D97))),CT103="Yes"),OFFSET('Sanitation Data'!$D$13,0,10*ROW('Sanitation Data'!D97)),IF(AND(ISNUMBER(OFFSET('Sanitation Data'!$D$13,0,10*ROW('Sanitation Data'!D97))),CT103="No",ISNUMBER(OFFSET('Sanitation Data'!$D$13,0,10*ROW('Sanitation Data'!D97)))),CONCATENATE("[",ROUND(OFFSET('Sanitation Data'!$D$13,0,10*ROW('Sanitation Data'!D97)),0),"]"),IF(AND(ISNUMBER(OFFSET('Sanitation Data'!$D$13,0,10*ROW('Sanitation Data'!D97))),CT103="",ISNUMBER(OFFSET('Sanitation Data'!$D$13,0,10*ROW('Sanitation Data'!D97)))),OFFSET('Sanitation Data'!$D$13,0,10*ROW('Sanitation Data'!D97)),NA())))</f>
        <v>#N/A</v>
      </c>
      <c r="AF103" s="134" t="e">
        <f ca="1">+IF(AND(ISNUMBER(OFFSET('Sanitation Data'!$E$5,0,10*ROW('Sanitation Data'!E97))),CU103="Yes"),100-OFFSET('Sanitation Data'!$E$5,0,10*ROW('Sanitation Data'!E97)),IF(AND(ISNUMBER(OFFSET('Sanitation Data'!$E$5,0,10*ROW('Sanitation Data'!E97))),CU103="No",ISNUMBER(OFFSET('Sanitation Data'!$E$5,0,10*ROW('Sanitation Data'!E97)))),CONCATENATE("[",ROUND(100-OFFSET('Sanitation Data'!$E$5,0,10*ROW('Sanitation Data'!E97)),0),"]"),IF(AND(ISNUMBER(OFFSET('Sanitation Data'!$E$5,0,10*ROW('Sanitation Data'!E97))),CU103="",ISNUMBER(OFFSET('Sanitation Data'!$E$5,0,10*ROW('Sanitation Data'!E97)))),100-OFFSET('Sanitation Data'!$E$5,0,10*ROW('Sanitation Data'!E97)),NA())))</f>
        <v>#N/A</v>
      </c>
      <c r="AG103" s="134" t="e">
        <f ca="1">+IF(AND(ISNUMBER(OFFSET('Sanitation Data'!$E$7,0,10*ROW('Sanitation Data'!E97))),CV103="Yes"),OFFSET('Sanitation Data'!$E$7,0,10*ROW('Sanitation Data'!E97)),IF(AND(ISNUMBER(OFFSET('Sanitation Data'!$E$7,0,10*ROW('Sanitation Data'!E97))),CV103="No",ISNUMBER(OFFSET('Sanitation Data'!$E$7,0,10*ROW('Sanitation Data'!E97)))),CONCATENATE("[",ROUND(OFFSET('Sanitation Data'!$E$7,0,10*ROW('Sanitation Data'!E97)),0),"]"),IF(AND(ISNUMBER(OFFSET('Sanitation Data'!$E$7,0,10*ROW('Sanitation Data'!E97))),CV103="",ISNUMBER(OFFSET('Sanitation Data'!$E$7,0,10*ROW('Sanitation Data'!E97)))),OFFSET('Sanitation Data'!$E$7,0,10*ROW('Sanitation Data'!E97)),NA())))</f>
        <v>#N/A</v>
      </c>
      <c r="AH103" s="134" t="e">
        <f ca="1">+IF(AND(ISNUMBER(OFFSET('Sanitation Data'!$E$11,0,10*ROW('Sanitation Data'!E97))),CW103="Yes"),OFFSET('Sanitation Data'!$E$11,0,10*ROW('Sanitation Data'!E97)),IF(AND(ISNUMBER(OFFSET('Sanitation Data'!$E$11,0,10*ROW('Sanitation Data'!E97))),CW103="No",ISNUMBER(OFFSET('Sanitation Data'!$E$11,0,10*ROW('Sanitation Data'!E97)))),CONCATENATE("[",ROUND(OFFSET('Sanitation Data'!$E$11,0,10*ROW('Sanitation Data'!E97)),0),"]"),IF(AND(ISNUMBER(OFFSET('Sanitation Data'!$E$11,0,10*ROW('Sanitation Data'!E97))),CW103="",ISNUMBER(OFFSET('Sanitation Data'!$E$11,0,10*ROW('Sanitation Data'!E97)))),OFFSET('Sanitation Data'!$E$11,0,10*ROW('Sanitation Data'!E97)),NA())))</f>
        <v>#N/A</v>
      </c>
      <c r="AI103" s="134" t="e">
        <f ca="1">+IF(AND(ISNUMBER(OFFSET('Sanitation Data'!$E$12,0,10*ROW('Sanitation Data'!E97))),CX103="Yes"),OFFSET('Sanitation Data'!$E$12,0,10*ROW('Sanitation Data'!E97)),IF(AND(ISNUMBER(OFFSET('Sanitation Data'!$E$12,0,10*ROW('Sanitation Data'!E97))),CX103="No",ISNUMBER(OFFSET('Sanitation Data'!$E$12,0,10*ROW('Sanitation Data'!E97)))),CONCATENATE("[",ROUND(OFFSET('Sanitation Data'!$E$12,0,10*ROW('Sanitation Data'!E97)),0),"]"),IF(AND(ISNUMBER(OFFSET('Sanitation Data'!$E$12,0,10*ROW('Sanitation Data'!E97))),CX103="",ISNUMBER(OFFSET('Sanitation Data'!$E$12,0,10*ROW('Sanitation Data'!E97)))),OFFSET('Sanitation Data'!$E$12,0,10*ROW('Sanitation Data'!E97)),NA())))</f>
        <v>#N/A</v>
      </c>
      <c r="AJ103" s="134" t="e">
        <f ca="1">+IF(AND(ISNUMBER(OFFSET('Sanitation Data'!$E$13,0,10*ROW('Sanitation Data'!E97))),CY103="Yes"),OFFSET('Sanitation Data'!$E$13,0,10*ROW('Sanitation Data'!E97)),IF(AND(ISNUMBER(OFFSET('Sanitation Data'!$E$13,0,10*ROW('Sanitation Data'!E97))),CY103="No",ISNUMBER(OFFSET('Sanitation Data'!$E$13,0,10*ROW('Sanitation Data'!E97)))),CONCATENATE("[",ROUND(OFFSET('Sanitation Data'!$E$13,0,10*ROW('Sanitation Data'!E97)),0),"]"),IF(AND(ISNUMBER(OFFSET('Sanitation Data'!$E$13,0,10*ROW('Sanitation Data'!E97))),CY103="",ISNUMBER(OFFSET('Sanitation Data'!$E$13,0,10*ROW('Sanitation Data'!E97)))),OFFSET('Sanitation Data'!$E$13,0,10*ROW('Sanitation Data'!E97)),NA())))</f>
        <v>#N/A</v>
      </c>
      <c r="AK103" s="134" t="e">
        <f ca="1">+IF(AND(ISNUMBER(OFFSET('Sanitation Data'!$F$5,0,10*ROW('Sanitation Data'!F97))),CZ103="Yes"),100-OFFSET('Sanitation Data'!$F$5,0,10*ROW('Sanitation Data'!F97)),IF(AND(ISNUMBER(OFFSET('Sanitation Data'!$F$5,0,10*ROW('Sanitation Data'!F97))),CZ103="No",ISNUMBER(OFFSET('Sanitation Data'!$F$5,0,10*ROW('Sanitation Data'!F97)))),CONCATENATE("[",ROUND(100-OFFSET('Sanitation Data'!$F$5,0,10*ROW('Sanitation Data'!F97)),0),"]"),IF(AND(ISNUMBER(OFFSET('Sanitation Data'!$F$5,0,10*ROW('Sanitation Data'!F97))),CZ103="",ISNUMBER(OFFSET('Sanitation Data'!$F$5,0,10*ROW('Sanitation Data'!F97)))),100-OFFSET('Sanitation Data'!$F$5,0,10*ROW('Sanitation Data'!F97)),NA())))</f>
        <v>#N/A</v>
      </c>
      <c r="AL103" s="134" t="e">
        <f ca="1">+IF(AND(ISNUMBER(OFFSET('Sanitation Data'!$F$7,0,10*ROW('Sanitation Data'!F97))),DA103="Yes"),OFFSET('Sanitation Data'!$F$7,0,10*ROW('Sanitation Data'!F97)),IF(AND(ISNUMBER(OFFSET('Sanitation Data'!$F$7,0,10*ROW('Sanitation Data'!F97))),DA103="No",ISNUMBER(OFFSET('Sanitation Data'!$F$7,0,10*ROW('Sanitation Data'!F97)))),CONCATENATE("[",ROUND(OFFSET('Sanitation Data'!$F$7,0,10*ROW('Sanitation Data'!F97)),0),"]"),IF(AND(ISNUMBER(OFFSET('Sanitation Data'!$F$7,0,10*ROW('Sanitation Data'!F97))),DA103="",ISNUMBER(OFFSET('Sanitation Data'!$F$7,0,10*ROW('Sanitation Data'!F97)))),OFFSET('Sanitation Data'!$F$7,0,10*ROW('Sanitation Data'!F97)),NA())))</f>
        <v>#N/A</v>
      </c>
      <c r="AM103" s="134" t="e">
        <f ca="1">+IF(AND(ISNUMBER(OFFSET('Sanitation Data'!$F$11,0,10*ROW('Sanitation Data'!F97))),DB103="Yes"),OFFSET('Sanitation Data'!$F$11,0,10*ROW('Sanitation Data'!F97)),IF(AND(ISNUMBER(OFFSET('Sanitation Data'!$F$11,0,10*ROW('Sanitation Data'!F97))),DB103="No",ISNUMBER(OFFSET('Sanitation Data'!$F$11,0,10*ROW('Sanitation Data'!F97)))),CONCATENATE("[",ROUND(OFFSET('Sanitation Data'!$F$11,0,10*ROW('Sanitation Data'!F97)),0),"]"),IF(AND(ISNUMBER(OFFSET('Sanitation Data'!$F$11,0,10*ROW('Sanitation Data'!F97))),DB103="",ISNUMBER(OFFSET('Sanitation Data'!$F$11,0,10*ROW('Sanitation Data'!F97)))),OFFSET('Sanitation Data'!$F$11,0,10*ROW('Sanitation Data'!F97)),NA())))</f>
        <v>#N/A</v>
      </c>
      <c r="AN103" s="134" t="e">
        <f ca="1">+IF(AND(ISNUMBER(OFFSET('Sanitation Data'!$F$12,0,10*ROW('Sanitation Data'!F97))),DC103="Yes"),OFFSET('Sanitation Data'!$F$12,0,10*ROW('Sanitation Data'!F97)),IF(AND(ISNUMBER(OFFSET('Sanitation Data'!$F$12,0,10*ROW('Sanitation Data'!F97))),DC103="No",ISNUMBER(OFFSET('Sanitation Data'!$F$12,0,10*ROW('Sanitation Data'!F97)))),CONCATENATE("[",ROUND(OFFSET('Sanitation Data'!$F$12,0,10*ROW('Sanitation Data'!F97)),0),"]"),IF(AND(ISNUMBER(OFFSET('Sanitation Data'!$F$12,0,10*ROW('Sanitation Data'!F97))),DC103="",ISNUMBER(OFFSET('Sanitation Data'!$F$12,0,10*ROW('Sanitation Data'!F97)))),OFFSET('Sanitation Data'!$F$12,0,10*ROW('Sanitation Data'!F97)),NA())))</f>
        <v>#N/A</v>
      </c>
      <c r="AO103" s="134" t="e">
        <f ca="1">+IF(AND(ISNUMBER(OFFSET('Sanitation Data'!$F$13,0,10*ROW('Sanitation Data'!F97))),DD103="Yes"),OFFSET('Sanitation Data'!$F$13,0,10*ROW('Sanitation Data'!F97)),IF(AND(ISNUMBER(OFFSET('Sanitation Data'!$F$13,0,10*ROW('Sanitation Data'!F97))),DD103="No",ISNUMBER(OFFSET('Sanitation Data'!$F$13,0,10*ROW('Sanitation Data'!F97)))),CONCATENATE("[",ROUND(OFFSET('Sanitation Data'!$F$13,0,10*ROW('Sanitation Data'!F97)),0),"]"),IF(AND(ISNUMBER(OFFSET('Sanitation Data'!$F$13,0,10*ROW('Sanitation Data'!F97))),DD103="",ISNUMBER(OFFSET('Sanitation Data'!$F$13,0,10*ROW('Sanitation Data'!F97)))),OFFSET('Sanitation Data'!$F$13,0,10*ROW('Sanitation Data'!F97)),NA())))</f>
        <v>#N/A</v>
      </c>
      <c r="AP103" s="134" t="e">
        <f ca="1">+IF(AND(ISNUMBER(OFFSET('Sanitation Data'!$G$5,0,10*ROW('Sanitation Data'!G97))),DE103="Yes"),100-OFFSET('Sanitation Data'!$G$5,0,10*ROW('Sanitation Data'!G97)),IF(AND(ISNUMBER(OFFSET('Sanitation Data'!$G$5,0,10*ROW('Sanitation Data'!G97))),DE103="No",ISNUMBER(OFFSET('Sanitation Data'!$G$5,0,10*ROW('Sanitation Data'!G97)))),CONCATENATE("[",ROUND(100-OFFSET('Sanitation Data'!$G$5,0,10*ROW('Sanitation Data'!G97)),0),"]"),IF(AND(ISNUMBER(OFFSET('Sanitation Data'!$G$5,0,10*ROW('Sanitation Data'!G97))),DE103="",ISNUMBER(OFFSET('Sanitation Data'!$G$5,0,10*ROW('Sanitation Data'!G97)))),100-OFFSET('Sanitation Data'!$G$5,0,10*ROW('Sanitation Data'!G97)),NA())))</f>
        <v>#N/A</v>
      </c>
      <c r="AQ103" s="134" t="e">
        <f ca="1">+IF(AND(ISNUMBER(OFFSET('Sanitation Data'!$G$7,0,10*ROW('Sanitation Data'!G97))),DF103="Yes"),OFFSET('Sanitation Data'!$G$7,0,10*ROW('Sanitation Data'!G97)),IF(AND(ISNUMBER(OFFSET('Sanitation Data'!$G$7,0,10*ROW('Sanitation Data'!G97))),DF103="No",ISNUMBER(OFFSET('Sanitation Data'!$G$7,0,10*ROW('Sanitation Data'!G97)))),CONCATENATE("[",ROUND(OFFSET('Sanitation Data'!$G$7,0,10*ROW('Sanitation Data'!G97)),0),"]"),IF(AND(ISNUMBER(OFFSET('Sanitation Data'!$G$7,0,10*ROW('Sanitation Data'!G97))),DF103="",ISNUMBER(OFFSET('Sanitation Data'!$G$7,0,10*ROW('Sanitation Data'!G97)))),OFFSET('Sanitation Data'!$G$7,0,10*ROW('Sanitation Data'!G97)),NA())))</f>
        <v>#N/A</v>
      </c>
      <c r="AR103" s="134" t="e">
        <f ca="1">+IF(AND(ISNUMBER(OFFSET('Sanitation Data'!$G$11,0,10*ROW('Sanitation Data'!G97))),DG103="Yes"),OFFSET('Sanitation Data'!$G$11,0,10*ROW('Sanitation Data'!G97)),IF(AND(ISNUMBER(OFFSET('Sanitation Data'!$G$11,0,10*ROW('Sanitation Data'!G97))),DG103="No",ISNUMBER(OFFSET('Sanitation Data'!$G$11,0,10*ROW('Sanitation Data'!G97)))),CONCATENATE("[",ROUND(OFFSET('Sanitation Data'!$G$11,0,10*ROW('Sanitation Data'!G97)),0),"]"),IF(AND(ISNUMBER(OFFSET('Sanitation Data'!$G$11,0,10*ROW('Sanitation Data'!G97))),DG103="",ISNUMBER(OFFSET('Sanitation Data'!$G$11,0,10*ROW('Sanitation Data'!G97)))),OFFSET('Sanitation Data'!$G$11,0,10*ROW('Sanitation Data'!G97)),NA())))</f>
        <v>#N/A</v>
      </c>
      <c r="AS103" s="134" t="e">
        <f ca="1">+IF(AND(ISNUMBER(OFFSET('Sanitation Data'!$G$12,0,10*ROW('Sanitation Data'!G97))),DH103="Yes"),OFFSET('Sanitation Data'!$G$12,0,10*ROW('Sanitation Data'!G97)),IF(AND(ISNUMBER(OFFSET('Sanitation Data'!$G$12,0,10*ROW('Sanitation Data'!G97))),DH103="No",ISNUMBER(OFFSET('Sanitation Data'!$G$12,0,10*ROW('Sanitation Data'!G97)))),CONCATENATE("[",ROUND(OFFSET('Sanitation Data'!$G$12,0,10*ROW('Sanitation Data'!G97)),0),"]"),IF(AND(ISNUMBER(OFFSET('Sanitation Data'!$G$12,0,10*ROW('Sanitation Data'!G97))),DH103="",ISNUMBER(OFFSET('Sanitation Data'!$G$12,0,10*ROW('Sanitation Data'!G97)))),OFFSET('Sanitation Data'!$G$12,0,10*ROW('Sanitation Data'!G97)),NA())))</f>
        <v>#N/A</v>
      </c>
      <c r="AT103" s="134" t="e">
        <f ca="1">+IF(AND(ISNUMBER(OFFSET('Sanitation Data'!$G$13,0,10*ROW('Sanitation Data'!G97))),DI103="Yes"),OFFSET('Sanitation Data'!$G$13,0,10*ROW('Sanitation Data'!G97)),IF(AND(ISNUMBER(OFFSET('Sanitation Data'!$G$13,0,10*ROW('Sanitation Data'!G97))),DI103="No",ISNUMBER(OFFSET('Sanitation Data'!$G$13,0,10*ROW('Sanitation Data'!G97)))),CONCATENATE("[",ROUND(OFFSET('Sanitation Data'!$G$13,0,10*ROW('Sanitation Data'!G97)),0),"]"),IF(AND(ISNUMBER(OFFSET('Sanitation Data'!$G$13,0,10*ROW('Sanitation Data'!G97))),DI103="",ISNUMBER(OFFSET('Sanitation Data'!$G$13,0,10*ROW('Sanitation Data'!G97)))),OFFSET('Sanitation Data'!$G$13,0,10*ROW('Sanitation Data'!G97)),NA())))</f>
        <v>#N/A</v>
      </c>
      <c r="AU103" s="134" t="e">
        <f ca="1">+IF(AND(ISNUMBER(OFFSET('Sanitation Data'!$H$5,0,10*ROW('Sanitation Data'!H97))),DJ103="Yes"),100-OFFSET('Sanitation Data'!$H$5,0,10*ROW('Sanitation Data'!H97)),IF(AND(ISNUMBER(OFFSET('Sanitation Data'!$H$5,0,10*ROW('Sanitation Data'!H97))),DJ103="No",ISNUMBER(OFFSET('Sanitation Data'!$H$5,0,10*ROW('Sanitation Data'!H97)))),CONCATENATE("[",ROUND(100-OFFSET('Sanitation Data'!$H$5,0,10*ROW('Sanitation Data'!H97)),0),"]"),IF(AND(ISNUMBER(OFFSET('Sanitation Data'!$H$5,0,10*ROW('Sanitation Data'!H97))),DJ103="",ISNUMBER(OFFSET('Sanitation Data'!$H$5,0,10*ROW('Sanitation Data'!H97)))),100-OFFSET('Sanitation Data'!$H$5,0,10*ROW('Sanitation Data'!H97)),NA())))</f>
        <v>#N/A</v>
      </c>
      <c r="AV103" s="134" t="e">
        <f ca="1">+IF(AND(ISNUMBER(OFFSET('Sanitation Data'!$H$7,0,10*ROW('Sanitation Data'!H97))),DK103="Yes"),OFFSET('Sanitation Data'!$H$7,0,10*ROW('Sanitation Data'!H97)),IF(AND(ISNUMBER(OFFSET('Sanitation Data'!$H$7,0,10*ROW('Sanitation Data'!H97))),DK103="No",ISNUMBER(OFFSET('Sanitation Data'!$H$7,0,10*ROW('Sanitation Data'!H97)))),CONCATENATE("[",ROUND(OFFSET('Sanitation Data'!$H$7,0,10*ROW('Sanitation Data'!H97)),0),"]"),IF(AND(ISNUMBER(OFFSET('Sanitation Data'!$H$7,0,10*ROW('Sanitation Data'!H97))),DK103="",ISNUMBER(OFFSET('Sanitation Data'!$H$7,0,10*ROW('Sanitation Data'!H97)))),OFFSET('Sanitation Data'!$H$7,0,10*ROW('Sanitation Data'!H97)),NA())))</f>
        <v>#N/A</v>
      </c>
      <c r="AW103" s="134" t="e">
        <f ca="1">+IF(AND(ISNUMBER(OFFSET('Sanitation Data'!$H$11,0,10*ROW('Sanitation Data'!H97))),DL103="Yes"),OFFSET('Sanitation Data'!$H$11,0,10*ROW('Sanitation Data'!H97)),IF(AND(ISNUMBER(OFFSET('Sanitation Data'!$H$11,0,10*ROW('Sanitation Data'!H97))),DL103="No",ISNUMBER(OFFSET('Sanitation Data'!$H$11,0,10*ROW('Sanitation Data'!H97)))),CONCATENATE("[",ROUND(OFFSET('Sanitation Data'!$H$11,0,10*ROW('Sanitation Data'!H97)),0),"]"),IF(AND(ISNUMBER(OFFSET('Sanitation Data'!$H$11,0,10*ROW('Sanitation Data'!H97))),DL103="",ISNUMBER(OFFSET('Sanitation Data'!$H$11,0,10*ROW('Sanitation Data'!H97)))),OFFSET('Sanitation Data'!$H$11,0,10*ROW('Sanitation Data'!H97)),NA())))</f>
        <v>#N/A</v>
      </c>
      <c r="AX103" s="134" t="e">
        <f ca="1">+IF(AND(ISNUMBER(OFFSET('Sanitation Data'!$H$12,0,10*ROW('Sanitation Data'!H97))),DM103="Yes"),OFFSET('Sanitation Data'!$H$12,0,10*ROW('Sanitation Data'!H97)),IF(AND(ISNUMBER(OFFSET('Sanitation Data'!$H$12,0,10*ROW('Sanitation Data'!H97))),DM103="No",ISNUMBER(OFFSET('Sanitation Data'!$H$12,0,10*ROW('Sanitation Data'!H97)))),CONCATENATE("[",ROUND(OFFSET('Sanitation Data'!$H$12,0,10*ROW('Sanitation Data'!H97)),0),"]"),IF(AND(ISNUMBER(OFFSET('Sanitation Data'!$H$12,0,10*ROW('Sanitation Data'!H97))),DM103="",ISNUMBER(OFFSET('Sanitation Data'!$H$12,0,10*ROW('Sanitation Data'!H97)))),OFFSET('Sanitation Data'!$H$12,0,10*ROW('Sanitation Data'!H97)),NA())))</f>
        <v>#N/A</v>
      </c>
      <c r="AY103" s="134" t="e">
        <f ca="1">+IF(AND(ISNUMBER(OFFSET('Sanitation Data'!$H$13,0,10*ROW('Sanitation Data'!H97))),DN103="Yes"),OFFSET('Sanitation Data'!$H$13,0,10*ROW('Sanitation Data'!H97)),IF(AND(ISNUMBER(OFFSET('Sanitation Data'!$H$13,0,10*ROW('Sanitation Data'!H97))),DN103="No",ISNUMBER(OFFSET('Sanitation Data'!$H$13,0,10*ROW('Sanitation Data'!H97)))),CONCATENATE("[",ROUND(OFFSET('Sanitation Data'!$H$13,0,10*ROW('Sanitation Data'!H97)),0),"]"),IF(AND(ISNUMBER(OFFSET('Sanitation Data'!$H$13,0,10*ROW('Sanitation Data'!H97))),DN103="",ISNUMBER(OFFSET('Sanitation Data'!$H$13,0,10*ROW('Sanitation Data'!H97)))),OFFSET('Sanitation Data'!$H$13,0,10*ROW('Sanitation Data'!H97)),NA())))</f>
        <v>#N/A</v>
      </c>
      <c r="AZ103" s="135" t="e">
        <f ca="1">+IF(AND(ISNUMBER(OFFSET('Hygiene Data'!$C$6,0,10*ROW('Hygiene Data'!C97))),DO103="Yes"),OFFSET('Hygiene Data'!$C$6,0,10*ROW('Hygiene Data'!C97)),IF(AND(ISNUMBER(OFFSET('Hygiene Data'!$C$6,0,10*ROW('Hygiene Data'!C97))),DO103="No",ISNUMBER(OFFSET('Hygiene Data'!$C$6,0,10*ROW('Hygiene Data'!C97)))),CONCATENATE("[",ROUND(OFFSET('Hygiene Data'!$C$6,0,10*ROW('Hygiene Data'!C97)),0),"]"),IF(AND(ISNUMBER(OFFSET('Hygiene Data'!$C$6,0,10*ROW('Hygiene Data'!C97))),DO103="",ISNUMBER(OFFSET('Hygiene Data'!$C$6,0,10*ROW('Hygiene Data'!C97)))),OFFSET('Hygiene Data'!$C$6,0,10*ROW('Hygiene Data'!C97)),NA())))</f>
        <v>#N/A</v>
      </c>
      <c r="BA103" s="135" t="e">
        <f ca="1">+IF(AND(ISNUMBER(OFFSET('Hygiene Data'!$C$8,0,10*ROW('Hygiene Data'!C97))),DP103="Yes"),OFFSET('Hygiene Data'!$C$8,0,10*ROW('Hygiene Data'!C97)),IF(AND(ISNUMBER(OFFSET('Hygiene Data'!$C$8,0,10*ROW('Hygiene Data'!C97))),DP103="No",ISNUMBER(OFFSET('Hygiene Data'!$C$8,0,10*ROW('Hygiene Data'!C97)))),CONCATENATE("[",ROUND(OFFSET('Hygiene Data'!$C$8,0,10*ROW('Hygiene Data'!C97)),0),"]"),IF(AND(ISNUMBER(OFFSET('Hygiene Data'!$C$8,0,10*ROW('Hygiene Data'!C97))),DP103="",ISNUMBER(OFFSET('Hygiene Data'!$C$8,0,10*ROW('Hygiene Data'!C97)))),OFFSET('Hygiene Data'!$C$8,0,10*ROW('Hygiene Data'!C97)),NA())))</f>
        <v>#N/A</v>
      </c>
      <c r="BB103" s="135" t="e">
        <f ca="1">+IF(AND(ISNUMBER(OFFSET('Hygiene Data'!$C$10,0,10*ROW('Hygiene Data'!C97))),DQ103="Yes"),OFFSET('Hygiene Data'!$C$10,0,10*ROW('Hygiene Data'!C97)),IF(AND(ISNUMBER(OFFSET('Hygiene Data'!$C$10,0,10*ROW('Hygiene Data'!C97))),DQ103="No",ISNUMBER(OFFSET('Hygiene Data'!$C$10,0,10*ROW('Hygiene Data'!C97)))),CONCATENATE("[",ROUND(OFFSET('Hygiene Data'!$C$10,0,10*ROW('Hygiene Data'!C97)),0),"]"),IF(AND(ISNUMBER(OFFSET('Hygiene Data'!$C$10,0,10*ROW('Hygiene Data'!C97))),DQ103="",ISNUMBER(OFFSET('Hygiene Data'!$C$10,0,10*ROW('Hygiene Data'!C97)))),OFFSET('Hygiene Data'!$C$10,0,10*ROW('Hygiene Data'!C97)),NA())))</f>
        <v>#N/A</v>
      </c>
      <c r="BC103" s="135" t="e">
        <f ca="1">+IF(AND(ISNUMBER(OFFSET('Hygiene Data'!$D$6,0,10*ROW('Hygiene Data'!D97))),DR103="Yes"),OFFSET('Hygiene Data'!$D$6,0,10*ROW('Hygiene Data'!D97)),IF(AND(ISNUMBER(OFFSET('Hygiene Data'!$D$6,0,10*ROW('Hygiene Data'!D97))),DR103="No",ISNUMBER(OFFSET('Hygiene Data'!$D$6,0,10*ROW('Hygiene Data'!D97)))),CONCATENATE("[",ROUND(OFFSET('Hygiene Data'!$D$6,0,10*ROW('Hygiene Data'!D97)),0),"]"),IF(AND(ISNUMBER(OFFSET('Hygiene Data'!$D$6,0,10*ROW('Hygiene Data'!D97))),DR103="",ISNUMBER(OFFSET('Hygiene Data'!$D$6,0,10*ROW('Hygiene Data'!D97)))),OFFSET('Hygiene Data'!$D$6,0,10*ROW('Hygiene Data'!D97)),NA())))</f>
        <v>#N/A</v>
      </c>
      <c r="BD103" s="135" t="e">
        <f ca="1">+IF(AND(ISNUMBER(OFFSET('Hygiene Data'!$D$8,0,10*ROW('Hygiene Data'!D97))),DS103="Yes"),OFFSET('Hygiene Data'!$D$8,0,10*ROW('Hygiene Data'!D97)),IF(AND(ISNUMBER(OFFSET('Hygiene Data'!$D$8,0,10*ROW('Hygiene Data'!D97))),DS103="No",ISNUMBER(OFFSET('Hygiene Data'!$D$8,0,10*ROW('Hygiene Data'!D97)))),CONCATENATE("[",ROUND(OFFSET('Hygiene Data'!$D$8,0,10*ROW('Hygiene Data'!D97)),0),"]"),IF(AND(ISNUMBER(OFFSET('Hygiene Data'!$D$8,0,10*ROW('Hygiene Data'!D97))),DS103="",ISNUMBER(OFFSET('Hygiene Data'!$D$8,0,10*ROW('Hygiene Data'!D97)))),OFFSET('Hygiene Data'!$D$8,0,10*ROW('Hygiene Data'!D97)),NA())))</f>
        <v>#N/A</v>
      </c>
      <c r="BE103" s="135" t="e">
        <f ca="1">+IF(AND(ISNUMBER(OFFSET('Hygiene Data'!$D$10,0,10*ROW('Hygiene Data'!D97))),DT103="Yes"),OFFSET('Hygiene Data'!$D$10,0,10*ROW('Hygiene Data'!D97)),IF(AND(ISNUMBER(OFFSET('Hygiene Data'!$D$10,0,10*ROW('Hygiene Data'!D97))),DT103="No",ISNUMBER(OFFSET('Hygiene Data'!$D$10,0,10*ROW('Hygiene Data'!D97)))),CONCATENATE("[",ROUND(OFFSET('Hygiene Data'!$D$10,0,10*ROW('Hygiene Data'!D97)),0),"]"),IF(AND(ISNUMBER(OFFSET('Hygiene Data'!$D$10,0,10*ROW('Hygiene Data'!D97))),DT103="",ISNUMBER(OFFSET('Hygiene Data'!$D$10,0,10*ROW('Hygiene Data'!D97)))),OFFSET('Hygiene Data'!$D$10,0,10*ROW('Hygiene Data'!D97)),NA())))</f>
        <v>#N/A</v>
      </c>
      <c r="BF103" s="135" t="e">
        <f ca="1">+IF(AND(ISNUMBER(OFFSET('Hygiene Data'!$E$6,0,10*ROW('Hygiene Data'!E97))),DU103="Yes"),OFFSET('Hygiene Data'!$E$6,0,10*ROW('Hygiene Data'!E97)),IF(AND(ISNUMBER(OFFSET('Hygiene Data'!$E$6,0,10*ROW('Hygiene Data'!E97))),DU103="No",ISNUMBER(OFFSET('Hygiene Data'!$E$6,0,10*ROW('Hygiene Data'!E97)))),CONCATENATE("[",ROUND(OFFSET('Hygiene Data'!$E$6,0,10*ROW('Hygiene Data'!E97)),0),"]"),IF(AND(ISNUMBER(OFFSET('Hygiene Data'!$E$6,0,10*ROW('Hygiene Data'!E97))),DU103="",ISNUMBER(OFFSET('Hygiene Data'!$E$6,0,10*ROW('Hygiene Data'!E97)))),OFFSET('Hygiene Data'!$E$6,0,10*ROW('Hygiene Data'!E97)),NA())))</f>
        <v>#N/A</v>
      </c>
      <c r="BG103" s="135" t="e">
        <f ca="1">+IF(AND(ISNUMBER(OFFSET('Hygiene Data'!$E$8,0,10*ROW('Hygiene Data'!E97))),DV103="Yes"),OFFSET('Hygiene Data'!$E$8,0,10*ROW('Hygiene Data'!E97)),IF(AND(ISNUMBER(OFFSET('Hygiene Data'!$E$8,0,10*ROW('Hygiene Data'!E97))),DV103="No",ISNUMBER(OFFSET('Hygiene Data'!$E$8,0,10*ROW('Hygiene Data'!E97)))),CONCATENATE("[",ROUND(OFFSET('Hygiene Data'!$E$8,0,10*ROW('Hygiene Data'!E97)),0),"]"),IF(AND(ISNUMBER(OFFSET('Hygiene Data'!$E$8,0,10*ROW('Hygiene Data'!E97))),DV103="",ISNUMBER(OFFSET('Hygiene Data'!$E$8,0,10*ROW('Hygiene Data'!E97)))),OFFSET('Hygiene Data'!$E$8,0,10*ROW('Hygiene Data'!E97)),NA())))</f>
        <v>#N/A</v>
      </c>
      <c r="BH103" s="135" t="e">
        <f ca="1">+IF(AND(ISNUMBER(OFFSET('Hygiene Data'!$E$10,0,10*ROW('Hygiene Data'!E97))),DW103="Yes"),OFFSET('Hygiene Data'!$E$10,0,10*ROW('Hygiene Data'!E97)),IF(AND(ISNUMBER(OFFSET('Hygiene Data'!$E$10,0,10*ROW('Hygiene Data'!E97))),DW103="No",ISNUMBER(OFFSET('Hygiene Data'!$E$10,0,10*ROW('Hygiene Data'!E97)))),CONCATENATE("[",ROUND(OFFSET('Hygiene Data'!$E$10,0,10*ROW('Hygiene Data'!E97)),0),"]"),IF(AND(ISNUMBER(OFFSET('Hygiene Data'!$E$10,0,10*ROW('Hygiene Data'!E97))),DW103="",ISNUMBER(OFFSET('Hygiene Data'!$E$10,0,10*ROW('Hygiene Data'!E97)))),OFFSET('Hygiene Data'!$E$10,0,10*ROW('Hygiene Data'!E97)),NA())))</f>
        <v>#N/A</v>
      </c>
      <c r="BI103" s="135" t="e">
        <f ca="1">+IF(AND(ISNUMBER(OFFSET('Hygiene Data'!$F$6,0,10*ROW('Hygiene Data'!F97))),DX103="Yes"),OFFSET('Hygiene Data'!$F$6,0,10*ROW('Hygiene Data'!F97)),IF(AND(ISNUMBER(OFFSET('Hygiene Data'!$F$6,0,10*ROW('Hygiene Data'!F97))),DX103="No",ISNUMBER(OFFSET('Hygiene Data'!$F$6,0,10*ROW('Hygiene Data'!F97)))),CONCATENATE("[",ROUND(OFFSET('Hygiene Data'!$F$6,0,10*ROW('Hygiene Data'!F97)),0),"]"),IF(AND(ISNUMBER(OFFSET('Hygiene Data'!$F$6,0,10*ROW('Hygiene Data'!F97))),DX103="",ISNUMBER(OFFSET('Hygiene Data'!$F$6,0,10*ROW('Hygiene Data'!F97)))),OFFSET('Hygiene Data'!$F$6,0,10*ROW('Hygiene Data'!F97)),NA())))</f>
        <v>#N/A</v>
      </c>
      <c r="BJ103" s="135" t="e">
        <f ca="1">+IF(AND(ISNUMBER(OFFSET('Hygiene Data'!$F$8,0,10*ROW('Hygiene Data'!F97))),DY103="Yes"),OFFSET('Hygiene Data'!$F$8,0,10*ROW('Hygiene Data'!F97)),IF(AND(ISNUMBER(OFFSET('Hygiene Data'!$F$8,0,10*ROW('Hygiene Data'!F97))),DY103="No",ISNUMBER(OFFSET('Hygiene Data'!$F$8,0,10*ROW('Hygiene Data'!F97)))),CONCATENATE("[",ROUND(OFFSET('Hygiene Data'!$F$8,0,10*ROW('Hygiene Data'!F97)),0),"]"),IF(AND(ISNUMBER(OFFSET('Hygiene Data'!$F$8,0,10*ROW('Hygiene Data'!F97))),DY103="",ISNUMBER(OFFSET('Hygiene Data'!$F$8,0,10*ROW('Hygiene Data'!F97)))),OFFSET('Hygiene Data'!$F$8,0,10*ROW('Hygiene Data'!F97)),NA())))</f>
        <v>#N/A</v>
      </c>
      <c r="BK103" s="135" t="e">
        <f ca="1">+IF(AND(ISNUMBER(OFFSET('Hygiene Data'!$F$10,0,10*ROW('Hygiene Data'!F97))),DZ103="Yes"),OFFSET('Hygiene Data'!$F$10,0,10*ROW('Hygiene Data'!F97)),IF(AND(ISNUMBER(OFFSET('Hygiene Data'!$F$10,0,10*ROW('Hygiene Data'!F97))),DZ103="No",ISNUMBER(OFFSET('Hygiene Data'!$F$10,0,10*ROW('Hygiene Data'!F97)))),CONCATENATE("[",ROUND(OFFSET('Hygiene Data'!$F$10,0,10*ROW('Hygiene Data'!F97)),0),"]"),IF(AND(ISNUMBER(OFFSET('Hygiene Data'!$F$10,0,10*ROW('Hygiene Data'!F97))),DZ103="",ISNUMBER(OFFSET('Hygiene Data'!$F$10,0,10*ROW('Hygiene Data'!F97)))),OFFSET('Hygiene Data'!$F$10,0,10*ROW('Hygiene Data'!F97)),NA())))</f>
        <v>#N/A</v>
      </c>
      <c r="BL103" s="135" t="e">
        <f ca="1">+IF(AND(ISNUMBER(OFFSET('Hygiene Data'!$G$6,0,10*ROW('Hygiene Data'!G97))),EA103="Yes"),OFFSET('Hygiene Data'!$G$6,0,10*ROW('Hygiene Data'!G97)),IF(AND(ISNUMBER(OFFSET('Hygiene Data'!$G$6,0,10*ROW('Hygiene Data'!G97))),EA103="No",ISNUMBER(OFFSET('Hygiene Data'!$G$6,0,10*ROW('Hygiene Data'!G97)))),CONCATENATE("[",ROUND(OFFSET('Hygiene Data'!$G$6,0,10*ROW('Hygiene Data'!G97)),0),"]"),IF(AND(ISNUMBER(OFFSET('Hygiene Data'!$G$6,0,10*ROW('Hygiene Data'!G97))),EA103="",ISNUMBER(OFFSET('Hygiene Data'!$G$6,0,10*ROW('Hygiene Data'!G97)))),OFFSET('Hygiene Data'!$G$6,0,10*ROW('Hygiene Data'!G97)),NA())))</f>
        <v>#N/A</v>
      </c>
      <c r="BM103" s="135" t="e">
        <f ca="1">+IF(AND(ISNUMBER(OFFSET('Hygiene Data'!$G$8,0,10*ROW('Hygiene Data'!G97))),EB103="Yes"),OFFSET('Hygiene Data'!$G$8,0,10*ROW('Hygiene Data'!G97)),IF(AND(ISNUMBER(OFFSET('Hygiene Data'!$G$8,0,10*ROW('Hygiene Data'!G97))),EB103="No",ISNUMBER(OFFSET('Hygiene Data'!$G$8,0,10*ROW('Hygiene Data'!G97)))),CONCATENATE("[",ROUND(OFFSET('Hygiene Data'!$G$8,0,10*ROW('Hygiene Data'!G97)),0),"]"),IF(AND(ISNUMBER(OFFSET('Hygiene Data'!$G$8,0,10*ROW('Hygiene Data'!G97))),EB103="",ISNUMBER(OFFSET('Hygiene Data'!$G$8,0,10*ROW('Hygiene Data'!G97)))),OFFSET('Hygiene Data'!$G$8,0,10*ROW('Hygiene Data'!G97)),NA())))</f>
        <v>#N/A</v>
      </c>
      <c r="BN103" s="135" t="e">
        <f ca="1">+IF(AND(ISNUMBER(OFFSET('Hygiene Data'!$G$10,0,10*ROW('Hygiene Data'!G97))),EC103="Yes"),OFFSET('Hygiene Data'!$G$10,0,10*ROW('Hygiene Data'!G97)),IF(AND(ISNUMBER(OFFSET('Hygiene Data'!$G$10,0,10*ROW('Hygiene Data'!G97))),EC103="No",ISNUMBER(OFFSET('Hygiene Data'!$G$10,0,10*ROW('Hygiene Data'!G97)))),CONCATENATE("[",ROUND(OFFSET('Hygiene Data'!$G$10,0,10*ROW('Hygiene Data'!G97)),0),"]"),IF(AND(ISNUMBER(OFFSET('Hygiene Data'!$G$10,0,10*ROW('Hygiene Data'!G97))),EC103="",ISNUMBER(OFFSET('Hygiene Data'!$G$10,0,10*ROW('Hygiene Data'!G97)))),OFFSET('Hygiene Data'!$G$10,0,10*ROW('Hygiene Data'!G97)),NA())))</f>
        <v>#N/A</v>
      </c>
      <c r="BO103" s="135" t="e">
        <f ca="1">+IF(AND(ISNUMBER(OFFSET('Hygiene Data'!$H$6,0,10*ROW('Hygiene Data'!H97))),ED103="Yes"),OFFSET('Hygiene Data'!$H$6,0,10*ROW('Hygiene Data'!H97)),IF(AND(ISNUMBER(OFFSET('Hygiene Data'!$H$6,0,10*ROW('Hygiene Data'!H97))),ED103="No",ISNUMBER(OFFSET('Hygiene Data'!$H$6,0,10*ROW('Hygiene Data'!H97)))),CONCATENATE("[",ROUND(OFFSET('Hygiene Data'!$H$6,0,10*ROW('Hygiene Data'!H97)),0),"]"),IF(AND(ISNUMBER(OFFSET('Hygiene Data'!$H$6,0,10*ROW('Hygiene Data'!H97))),ED103="",ISNUMBER(OFFSET('Hygiene Data'!$H$6,0,10*ROW('Hygiene Data'!H97)))),OFFSET('Hygiene Data'!$H$6,0,10*ROW('Hygiene Data'!H97)),NA())))</f>
        <v>#N/A</v>
      </c>
      <c r="BP103" s="135" t="e">
        <f ca="1">+IF(AND(ISNUMBER(OFFSET('Hygiene Data'!$H$8,0,10*ROW('Hygiene Data'!H97))),EE103="Yes"),OFFSET('Hygiene Data'!$H$8,0,10*ROW('Hygiene Data'!H97)),IF(AND(ISNUMBER(OFFSET('Hygiene Data'!$H$8,0,10*ROW('Hygiene Data'!H97))),EE103="No",ISNUMBER(OFFSET('Hygiene Data'!$H$8,0,10*ROW('Hygiene Data'!H97)))),CONCATENATE("[",ROUND(OFFSET('Hygiene Data'!$H$8,0,10*ROW('Hygiene Data'!H97)),0),"]"),IF(AND(ISNUMBER(OFFSET('Hygiene Data'!$H$8,0,10*ROW('Hygiene Data'!H97))),EE103="",ISNUMBER(OFFSET('Hygiene Data'!$H$8,0,10*ROW('Hygiene Data'!H97)))),OFFSET('Hygiene Data'!$H$8,0,10*ROW('Hygiene Data'!H97)),NA())))</f>
        <v>#N/A</v>
      </c>
      <c r="BQ103" s="135" t="e">
        <f ca="1">+IF(AND(ISNUMBER(OFFSET('Hygiene Data'!$H$10,0,10*ROW('Hygiene Data'!H97))),EF103="Yes"),OFFSET('Hygiene Data'!$H$10,0,10*ROW('Hygiene Data'!H97)),IF(AND(ISNUMBER(OFFSET('Hygiene Data'!$H$10,0,10*ROW('Hygiene Data'!H97))),EF103="No",ISNUMBER(OFFSET('Hygiene Data'!$H$10,0,10*ROW('Hygiene Data'!H97)))),CONCATENATE("[",ROUND(OFFSET('Hygiene Data'!$H$10,0,10*ROW('Hygiene Data'!H97)),0),"]"),IF(AND(ISNUMBER(OFFSET('Hygiene Data'!$H$10,0,10*ROW('Hygiene Data'!H97))),EF103="",ISNUMBER(OFFSET('Hygiene Data'!$H$10,0,10*ROW('Hygiene Data'!H97)))),OFFSET('Hygiene Data'!$H$10,0,10*ROW('Hygiene Data'!H97)),NA())))</f>
        <v>#N/A</v>
      </c>
      <c r="BS103" s="34" t="str">
        <f ca="1">+IF(OFFSET('Water Data'!$C$28,0,10*ROW('Water Data'!C97))="","",OFFSET('Water Data'!$C$28,0,10*ROW('Water Data'!C97)))</f>
        <v/>
      </c>
      <c r="BT103" s="34" t="str">
        <f ca="1">+IF(OFFSET('Water Data'!$C$29,0,10*ROW('Water Data'!C97))="","",OFFSET('Water Data'!$C$29,0,10*ROW('Water Data'!C97)))</f>
        <v/>
      </c>
      <c r="BU103" s="34" t="str">
        <f ca="1">+IF(OFFSET('Water Data'!$C$30,0,10*ROW('Water Data'!C97))="","",OFFSET('Water Data'!$C$30,0,10*ROW('Water Data'!C97)))</f>
        <v/>
      </c>
      <c r="BV103" s="34" t="str">
        <f ca="1">+IF(OFFSET('Water Data'!$D$28,0,10*ROW('Water Data'!D97))="","",OFFSET('Water Data'!$D$28,0,10*ROW('Water Data'!D97)))</f>
        <v/>
      </c>
      <c r="BW103" s="34" t="str">
        <f ca="1">+IF(OFFSET('Water Data'!$D$29,0,10*ROW('Water Data'!D97))="","",OFFSET('Water Data'!$D$29,0,10*ROW('Water Data'!D97)))</f>
        <v/>
      </c>
      <c r="BX103" s="34" t="str">
        <f ca="1">+IF(OFFSET('Water Data'!$D$30,0,10*ROW('Water Data'!D97))="","",OFFSET('Water Data'!$D$30,0,10*ROW('Water Data'!D97)))</f>
        <v/>
      </c>
      <c r="BY103" s="34" t="str">
        <f ca="1">+IF(OFFSET('Water Data'!$E$28,0,10*ROW('Water Data'!E97))="","",OFFSET('Water Data'!$E$28,0,10*ROW('Water Data'!E97)))</f>
        <v/>
      </c>
      <c r="BZ103" s="34" t="str">
        <f ca="1">+IF(OFFSET('Water Data'!$E$29,0,10*ROW('Water Data'!E97))="","",OFFSET('Water Data'!$E$29,0,10*ROW('Water Data'!E97)))</f>
        <v/>
      </c>
      <c r="CA103" s="34" t="str">
        <f ca="1">+IF(OFFSET('Water Data'!$E$30,0,10*ROW('Water Data'!E97))="","",OFFSET('Water Data'!$E$30,0,10*ROW('Water Data'!E97)))</f>
        <v/>
      </c>
      <c r="CB103" s="34" t="str">
        <f ca="1">+IF(OFFSET('Water Data'!$F$28,0,10*ROW('Water Data'!F97))="","",OFFSET('Water Data'!$F$28,0,10*ROW('Water Data'!F97)))</f>
        <v/>
      </c>
      <c r="CC103" s="34" t="str">
        <f ca="1">+IF(OFFSET('Water Data'!$F$29,0,10*ROW('Water Data'!F97))="","",OFFSET('Water Data'!$F$29,0,10*ROW('Water Data'!F97)))</f>
        <v/>
      </c>
      <c r="CD103" s="34" t="str">
        <f ca="1">+IF(OFFSET('Water Data'!$F$30,0,10*ROW('Water Data'!F97))="","",OFFSET('Water Data'!$F$30,0,10*ROW('Water Data'!F97)))</f>
        <v/>
      </c>
      <c r="CE103" s="34" t="str">
        <f ca="1">+IF(OFFSET('Water Data'!$G$28,0,10*ROW('Water Data'!G97))="","",OFFSET('Water Data'!$G$28,0,10*ROW('Water Data'!G97)))</f>
        <v/>
      </c>
      <c r="CF103" s="34" t="str">
        <f ca="1">+IF(OFFSET('Water Data'!$G$29,0,10*ROW('Water Data'!G97))="","",OFFSET('Water Data'!$G$29,0,10*ROW('Water Data'!G97)))</f>
        <v/>
      </c>
      <c r="CG103" s="34" t="str">
        <f ca="1">+IF(OFFSET('Water Data'!$G$30,0,10*ROW('Water Data'!G97))="","",OFFSET('Water Data'!$G$30,0,10*ROW('Water Data'!G97)))</f>
        <v/>
      </c>
      <c r="CH103" s="34" t="str">
        <f ca="1">+IF(OFFSET('Water Data'!$H$28,0,10*ROW('Water Data'!H97))="","",OFFSET('Water Data'!$H$28,0,10*ROW('Water Data'!H97)))</f>
        <v/>
      </c>
      <c r="CI103" s="34" t="str">
        <f ca="1">+IF(OFFSET('Water Data'!$H$29,0,10*ROW('Water Data'!H97))="","",OFFSET('Water Data'!$H$29,0,10*ROW('Water Data'!H97)))</f>
        <v/>
      </c>
      <c r="CJ103" s="34" t="str">
        <f ca="1">+IF(OFFSET('Water Data'!$H$30,0,10*ROW('Water Data'!H97))="","",OFFSET('Water Data'!$H$30,0,10*ROW('Water Data'!H97)))</f>
        <v/>
      </c>
      <c r="CK103" s="34" t="str">
        <f ca="1">+IF(OFFSET('Sanitation Data'!$C$29,0,10*ROW('Sanitation Data'!C97))="","",OFFSET('Sanitation Data'!$C$29,0,10*ROW('Sanitation Data'!C97)))</f>
        <v/>
      </c>
      <c r="CL103" s="34" t="str">
        <f ca="1">+IF(OFFSET('Sanitation Data'!$C$30,0,10*ROW('Sanitation Data'!C97))="","",OFFSET('Sanitation Data'!$C$30,0,10*ROW('Sanitation Data'!C97)))</f>
        <v/>
      </c>
      <c r="CM103" s="34" t="str">
        <f ca="1">+IF(OFFSET('Sanitation Data'!$C$31,0,10*ROW('Sanitation Data'!C97))="","",OFFSET('Sanitation Data'!$C$31,0,10*ROW('Sanitation Data'!C97)))</f>
        <v/>
      </c>
      <c r="CN103" s="34" t="str">
        <f ca="1">+IF(OFFSET('Sanitation Data'!$C$32,0,10*ROW('Sanitation Data'!C97))="","",OFFSET('Sanitation Data'!$C$32,0,10*ROW('Sanitation Data'!C97)))</f>
        <v/>
      </c>
      <c r="CO103" s="34" t="str">
        <f ca="1">+IF(OFFSET('Sanitation Data'!$C$33,0,10*ROW('Sanitation Data'!C97))="","",OFFSET('Sanitation Data'!$C$33,0,10*ROW('Sanitation Data'!C97)))</f>
        <v/>
      </c>
      <c r="CP103" s="34" t="str">
        <f ca="1">+IF(OFFSET('Sanitation Data'!$D$29,0,10*ROW('Sanitation Data'!D97))="","",OFFSET('Sanitation Data'!$D$29,0,10*ROW('Sanitation Data'!D97)))</f>
        <v/>
      </c>
      <c r="CQ103" s="34" t="str">
        <f ca="1">+IF(OFFSET('Sanitation Data'!$D$30,0,10*ROW('Sanitation Data'!D97))="","",OFFSET('Sanitation Data'!$D$30,0,10*ROW('Sanitation Data'!D97)))</f>
        <v/>
      </c>
      <c r="CR103" s="34" t="str">
        <f ca="1">+IF(OFFSET('Sanitation Data'!$D$31,0,10*ROW('Sanitation Data'!D97))="","",OFFSET('Sanitation Data'!$D$31,0,10*ROW('Sanitation Data'!D97)))</f>
        <v/>
      </c>
      <c r="CS103" s="34" t="str">
        <f ca="1">+IF(OFFSET('Sanitation Data'!$D$32,0,10*ROW('Sanitation Data'!D97))="","",OFFSET('Sanitation Data'!$D$32,0,10*ROW('Sanitation Data'!D97)))</f>
        <v/>
      </c>
      <c r="CT103" s="34" t="str">
        <f ca="1">+IF(OFFSET('Sanitation Data'!$D$33,0,10*ROW('Sanitation Data'!D97))="","",OFFSET('Sanitation Data'!$D$33,0,10*ROW('Sanitation Data'!D97)))</f>
        <v/>
      </c>
      <c r="CU103" s="34" t="str">
        <f ca="1">+IF(OFFSET('Sanitation Data'!$E$29,0,10*ROW('Sanitation Data'!E97))="","",OFFSET('Sanitation Data'!$E$29,0,10*ROW('Sanitation Data'!E97)))</f>
        <v/>
      </c>
      <c r="CV103" s="34" t="str">
        <f ca="1">+IF(OFFSET('Sanitation Data'!$E$30,0,10*ROW('Sanitation Data'!E97))="","",OFFSET('Sanitation Data'!$E$30,0,10*ROW('Sanitation Data'!E97)))</f>
        <v/>
      </c>
      <c r="CW103" s="34" t="str">
        <f ca="1">+IF(OFFSET('Sanitation Data'!$E$31,0,10*ROW('Sanitation Data'!E97))="","",OFFSET('Sanitation Data'!$E$31,0,10*ROW('Sanitation Data'!E97)))</f>
        <v/>
      </c>
      <c r="CX103" s="34" t="str">
        <f ca="1">+IF(OFFSET('Sanitation Data'!$E$32,0,10*ROW('Sanitation Data'!E97))="","",OFFSET('Sanitation Data'!$E$32,0,10*ROW('Sanitation Data'!E97)))</f>
        <v/>
      </c>
      <c r="CY103" s="34" t="str">
        <f ca="1">+IF(OFFSET('Sanitation Data'!$E$33,0,10*ROW('Sanitation Data'!E97))="","",OFFSET('Sanitation Data'!$E$33,0,10*ROW('Sanitation Data'!E97)))</f>
        <v/>
      </c>
      <c r="CZ103" s="34" t="str">
        <f ca="1">+IF(OFFSET('Sanitation Data'!$F$29,0,10*ROW('Sanitation Data'!F97))="","",OFFSET('Sanitation Data'!$F$29,0,10*ROW('Sanitation Data'!F97)))</f>
        <v/>
      </c>
      <c r="DA103" s="34" t="str">
        <f ca="1">+IF(OFFSET('Sanitation Data'!$F$30,0,10*ROW('Sanitation Data'!F97))="","",OFFSET('Sanitation Data'!$F$30,0,10*ROW('Sanitation Data'!F97)))</f>
        <v/>
      </c>
      <c r="DB103" s="34" t="str">
        <f ca="1">+IF(OFFSET('Sanitation Data'!$F$31,0,10*ROW('Sanitation Data'!F97))="","",OFFSET('Sanitation Data'!$F$31,0,10*ROW('Sanitation Data'!F97)))</f>
        <v/>
      </c>
      <c r="DC103" s="34" t="str">
        <f ca="1">+IF(OFFSET('Sanitation Data'!$F$32,0,10*ROW('Sanitation Data'!F97))="","",OFFSET('Sanitation Data'!$F$32,0,10*ROW('Sanitation Data'!F97)))</f>
        <v/>
      </c>
      <c r="DD103" s="34" t="str">
        <f ca="1">+IF(OFFSET('Sanitation Data'!$F$33,0,10*ROW('Sanitation Data'!F97))="","",OFFSET('Sanitation Data'!$F$33,0,10*ROW('Sanitation Data'!F97)))</f>
        <v/>
      </c>
      <c r="DE103" s="34" t="str">
        <f ca="1">+IF(OFFSET('Sanitation Data'!$G$29,0,10*ROW('Sanitation Data'!G97))="","",OFFSET('Sanitation Data'!$G$29,0,10*ROW('Sanitation Data'!G97)))</f>
        <v/>
      </c>
      <c r="DF103" s="34" t="str">
        <f ca="1">+IF(OFFSET('Sanitation Data'!$G$30,0,10*ROW('Sanitation Data'!G97))="","",OFFSET('Sanitation Data'!$G$30,0,10*ROW('Sanitation Data'!G97)))</f>
        <v/>
      </c>
      <c r="DG103" s="34" t="str">
        <f ca="1">+IF(OFFSET('Sanitation Data'!$G$31,0,10*ROW('Sanitation Data'!G97))="","",OFFSET('Sanitation Data'!$G$31,0,10*ROW('Sanitation Data'!G97)))</f>
        <v/>
      </c>
      <c r="DH103" s="34" t="str">
        <f ca="1">+IF(OFFSET('Sanitation Data'!$G$32,0,10*ROW('Sanitation Data'!G97))="","",OFFSET('Sanitation Data'!$G$32,0,10*ROW('Sanitation Data'!G97)))</f>
        <v/>
      </c>
      <c r="DI103" s="34" t="str">
        <f ca="1">+IF(OFFSET('Sanitation Data'!$G$33,0,10*ROW('Sanitation Data'!G97))="","",OFFSET('Sanitation Data'!$G$33,0,10*ROW('Sanitation Data'!G97)))</f>
        <v/>
      </c>
      <c r="DJ103" s="34" t="str">
        <f ca="1">+IF(OFFSET('Sanitation Data'!$H$29,0,10*ROW('Sanitation Data'!H97))="","",OFFSET('Sanitation Data'!$H$29,0,10*ROW('Sanitation Data'!H97)))</f>
        <v/>
      </c>
      <c r="DK103" s="34" t="str">
        <f ca="1">+IF(OFFSET('Sanitation Data'!$H$30,0,10*ROW('Sanitation Data'!H97))="","",OFFSET('Sanitation Data'!$H$30,0,10*ROW('Sanitation Data'!H97)))</f>
        <v/>
      </c>
      <c r="DL103" s="34" t="str">
        <f ca="1">+IF(OFFSET('Sanitation Data'!$H$31,0,10*ROW('Sanitation Data'!H97))="","",OFFSET('Sanitation Data'!$H$31,0,10*ROW('Sanitation Data'!H97)))</f>
        <v/>
      </c>
      <c r="DM103" s="34" t="str">
        <f ca="1">+IF(OFFSET('Sanitation Data'!$H$32,0,10*ROW('Sanitation Data'!H97))="","",OFFSET('Sanitation Data'!$H$32,0,10*ROW('Sanitation Data'!H97)))</f>
        <v/>
      </c>
      <c r="DN103" s="34" t="str">
        <f ca="1">+IF(OFFSET('Sanitation Data'!$H$33,0,10*ROW('Sanitation Data'!H97))="","",OFFSET('Sanitation Data'!$H$33,0,10*ROW('Sanitation Data'!H97)))</f>
        <v/>
      </c>
      <c r="DO103" s="34" t="str">
        <f ca="1">+IF(OFFSET('Hygiene Data'!$C$12,0,10*ROW('Hygiene Data'!C97))="","",OFFSET('Hygiene Data'!$C$12,0,10*ROW('Hygiene Data'!C97)))</f>
        <v/>
      </c>
      <c r="DP103" s="34" t="str">
        <f ca="1">+IF(OFFSET('Hygiene Data'!$C$13,0,10*ROW('Hygiene Data'!C97))="","",OFFSET('Hygiene Data'!$C$13,0,10*ROW('Hygiene Data'!C97)))</f>
        <v/>
      </c>
      <c r="DQ103" s="34" t="str">
        <f ca="1">+IF(OFFSET('Hygiene Data'!$C$14,0,10*ROW('Hygiene Data'!C97))="","",OFFSET('Hygiene Data'!$C$14,0,10*ROW('Hygiene Data'!C97)))</f>
        <v/>
      </c>
      <c r="DR103" s="34" t="str">
        <f ca="1">+IF(OFFSET('Hygiene Data'!$D$12,0,10*ROW('Hygiene Data'!D97))="","",OFFSET('Hygiene Data'!$D$12,0,10*ROW('Hygiene Data'!D97)))</f>
        <v/>
      </c>
      <c r="DS103" s="34" t="str">
        <f ca="1">+IF(OFFSET('Hygiene Data'!$D$13,0,10*ROW('Hygiene Data'!D97))="","",OFFSET('Hygiene Data'!$D$13,0,10*ROW('Hygiene Data'!D97)))</f>
        <v/>
      </c>
      <c r="DT103" s="34" t="str">
        <f ca="1">+IF(OFFSET('Hygiene Data'!$D$14,0,10*ROW('Hygiene Data'!D97))="","",OFFSET('Hygiene Data'!$D$14,0,10*ROW('Hygiene Data'!D97)))</f>
        <v/>
      </c>
      <c r="DU103" s="34" t="str">
        <f ca="1">+IF(OFFSET('Hygiene Data'!$E$12,0,10*ROW('Hygiene Data'!E97))="","",OFFSET('Hygiene Data'!$E$12,0,10*ROW('Hygiene Data'!E97)))</f>
        <v/>
      </c>
      <c r="DV103" s="34" t="str">
        <f ca="1">+IF(OFFSET('Hygiene Data'!$E$13,0,10*ROW('Hygiene Data'!E97))="","",OFFSET('Hygiene Data'!$E$13,0,10*ROW('Hygiene Data'!E97)))</f>
        <v/>
      </c>
      <c r="DW103" s="34" t="str">
        <f ca="1">+IF(OFFSET('Hygiene Data'!$E$14,0,10*ROW('Hygiene Data'!E97))="","",OFFSET('Hygiene Data'!$E$14,0,10*ROW('Hygiene Data'!E97)))</f>
        <v/>
      </c>
      <c r="DX103" s="34" t="str">
        <f ca="1">+IF(OFFSET('Hygiene Data'!$F$12,0,10*ROW('Hygiene Data'!F97))="","",OFFSET('Hygiene Data'!$F$12,0,10*ROW('Hygiene Data'!F97)))</f>
        <v/>
      </c>
      <c r="DY103" s="34" t="str">
        <f ca="1">+IF(OFFSET('Hygiene Data'!$F$13,0,10*ROW('Hygiene Data'!F97))="","",OFFSET('Hygiene Data'!$F$13,0,10*ROW('Hygiene Data'!F97)))</f>
        <v/>
      </c>
      <c r="DZ103" s="34" t="str">
        <f ca="1">+IF(OFFSET('Hygiene Data'!$F$14,0,10*ROW('Hygiene Data'!F97))="","",OFFSET('Hygiene Data'!$F$14,0,10*ROW('Hygiene Data'!F97)))</f>
        <v/>
      </c>
      <c r="EA103" s="34" t="str">
        <f ca="1">+IF(OFFSET('Hygiene Data'!$G$12,0,10*ROW('Hygiene Data'!G97))="","",OFFSET('Hygiene Data'!$G$12,0,10*ROW('Hygiene Data'!G97)))</f>
        <v/>
      </c>
      <c r="EB103" s="34" t="str">
        <f ca="1">+IF(OFFSET('Hygiene Data'!$G$13,0,10*ROW('Hygiene Data'!G97))="","",OFFSET('Hygiene Data'!$G$13,0,10*ROW('Hygiene Data'!G97)))</f>
        <v/>
      </c>
      <c r="EC103" s="34" t="str">
        <f ca="1">+IF(OFFSET('Hygiene Data'!$G$14,0,10*ROW('Hygiene Data'!G97))="","",OFFSET('Hygiene Data'!$G$14,0,10*ROW('Hygiene Data'!G97)))</f>
        <v/>
      </c>
      <c r="ED103" s="34" t="str">
        <f ca="1">+IF(OFFSET('Hygiene Data'!$H$12,0,10*ROW('Hygiene Data'!H97))="","",OFFSET('Hygiene Data'!$H$12,0,10*ROW('Hygiene Data'!H97)))</f>
        <v/>
      </c>
      <c r="EE103" s="34" t="str">
        <f ca="1">+IF(OFFSET('Hygiene Data'!$H$13,0,10*ROW('Hygiene Data'!H97))="","",OFFSET('Hygiene Data'!$H$13,0,10*ROW('Hygiene Data'!H97)))</f>
        <v/>
      </c>
      <c r="EF103" s="34" t="str">
        <f ca="1">+IF(OFFSET('Hygiene Data'!$H$14,0,10*ROW('Hygiene Data'!H97))="","",OFFSET('Hygiene Data'!$H$14,0,10*ROW('Hygiene Data'!H97)))</f>
        <v/>
      </c>
    </row>
    <row r="104" spans="1:136" x14ac:dyDescent="0.2">
      <c r="A104" s="50" t="str">
        <f ca="1">+IF(OFFSET('Water Data'!$B$1,0,10*ROW('Water Data'!B101))="","",OFFSET('Water Data'!$B$1,0,10*ROW('Water Data'!B101)))</f>
        <v/>
      </c>
      <c r="B104" s="50" t="str">
        <f ca="1">+IF(OFFSET('Water Data'!$A$3,0,10*ROW('Water Data'!A101))="","",OFFSET('Water Data'!$A$3,0,10*ROW('Water Data'!A101)))</f>
        <v/>
      </c>
      <c r="C104" s="50" t="str">
        <f ca="1">+IF(OFFSET('Water Data'!$C$3,0,10*ROW('Water Data'!C101))="","",OFFSET('Water Data'!$C$3,0,10*ROW('Water Data'!C101)))</f>
        <v/>
      </c>
      <c r="D104" s="133" t="e">
        <f ca="1">+IF(AND(ISNUMBER(OFFSET('Water Data'!$C$5,0,10*ROW('Water Data'!C98))),BS104="Yes"),100-OFFSET('Water Data'!$C$5,0,10*ROW('Water Data'!C98)),IF(AND(ISNUMBER(OFFSET('Water Data'!$C$5,0,10*ROW('Water Data'!C98))),BS104="No",ISNUMBER(OFFSET('Water Data'!$C$5,0,10*ROW('Water Data'!C98)))),CONCATENATE("[",ROUND(100-OFFSET('Water Data'!$C$5,0,10*ROW('Water Data'!C98)),0),"]"),IF(AND(ISNUMBER(OFFSET('Water Data'!$C$5,0,10*ROW('Water Data'!C98))),BS104="",ISNUMBER(OFFSET('Water Data'!$C$5,0,10*ROW('Water Data'!C98)))),100-OFFSET('Water Data'!$C$5,0,10*ROW('Water Data'!C98)),NA())))</f>
        <v>#N/A</v>
      </c>
      <c r="E104" s="133" t="e">
        <f ca="1">+IF(AND(ISNUMBER(OFFSET('Water Data'!$C$7,0,10*ROW('Water Data'!D98))),BT104="Yes"),OFFSET('Water Data'!$C$7,0,10*ROW('Water Data'!C98)),IF(AND(ISNUMBER(OFFSET('Water Data'!$C$7,0,10*ROW('Water Data'!C98))),BT104="No",ISNUMBER(OFFSET('Water Data'!$C$7,0,10*ROW('Water Data'!C98)))),CONCATENATE("[",ROUND(OFFSET('Water Data'!$C$7,0,10*ROW('Water Data'!C98)),0),"]"),IF(AND(ISNUMBER(OFFSET('Water Data'!$C$7,0,10*ROW('Water Data'!C98))),BT104="",ISNUMBER(OFFSET('Water Data'!$C$7,0,10*ROW('Water Data'!C98)))),OFFSET('Water Data'!$C$7,0,10*ROW('Water Data'!C98)),NA())))</f>
        <v>#N/A</v>
      </c>
      <c r="F104" s="133" t="e">
        <f ca="1">+IF(AND(ISNUMBER(OFFSET('Water Data'!$C$10,0,10*ROW('Water Data'!C98))),BU104="Yes"),OFFSET('Water Data'!$C$10,0,10*ROW('Water Data'!C98)),IF(AND(ISNUMBER(OFFSET('Water Data'!$C$10,0,10*ROW('Water Data'!C98))),BU104="No",ISNUMBER(OFFSET('Water Data'!$C$10,0,10*ROW('Water Data'!C98)))),CONCATENATE("[",ROUND(OFFSET('Water Data'!$C$10,0,10*ROW('Water Data'!C98)),0),"]"),IF(AND(ISNUMBER(OFFSET('Water Data'!$C$10,0,10*ROW('Water Data'!C98))),BU104="",ISNUMBER(OFFSET('Water Data'!$C$10,0,10*ROW('Water Data'!C98)))),OFFSET('Water Data'!$C$10,0,10*ROW('Water Data'!C98)),NA())))</f>
        <v>#N/A</v>
      </c>
      <c r="G104" s="133" t="e">
        <f ca="1">+IF(AND(ISNUMBER(OFFSET('Water Data'!$D$5,0,10*ROW('Water Data'!D98))),BV104="Yes"),100-OFFSET('Water Data'!$D$5,0,10*ROW('Water Data'!D98)),IF(AND(ISNUMBER(OFFSET('Water Data'!$D$5,0,10*ROW('Water Data'!D98))),BV104="No",ISNUMBER(OFFSET('Water Data'!$D$5,0,10*ROW('Water Data'!D98)))),CONCATENATE("[",ROUND(100-OFFSET('Water Data'!$D$5,0,10*ROW('Water Data'!D98)),0),"]"),IF(AND(ISNUMBER(OFFSET('Water Data'!$D$5,0,10*ROW('Water Data'!D98))),BV104="",ISNUMBER(OFFSET('Water Data'!$D$5,0,10*ROW('Water Data'!D98)))),100-OFFSET('Water Data'!$D$5,0,10*ROW('Water Data'!D98)),NA())))</f>
        <v>#N/A</v>
      </c>
      <c r="H104" s="133" t="e">
        <f ca="1">+IF(AND(ISNUMBER(OFFSET('Water Data'!$D$7,0,10*ROW('Water Data'!D98))),BW104="Yes"),OFFSET('Water Data'!$D$7,0,10*ROW('Water Data'!D98)),IF(AND(ISNUMBER(OFFSET('Water Data'!$D$7,0,10*ROW('Water Data'!D98))),BW104="No",ISNUMBER(OFFSET('Water Data'!$D$7,0,10*ROW('Water Data'!D98)))),CONCATENATE("[",ROUND(OFFSET('Water Data'!$C$7,0,10*ROW('Water Data'!D98)),0),"]"),IF(AND(ISNUMBER(OFFSET('Water Data'!$D$7,0,10*ROW('Water Data'!D98))),BW104="",ISNUMBER(OFFSET('Water Data'!$D$7,0,10*ROW('Water Data'!D98)))),OFFSET('Water Data'!$D$7,0,10*ROW('Water Data'!D98)),NA())))</f>
        <v>#N/A</v>
      </c>
      <c r="I104" s="133" t="e">
        <f ca="1">+IF(AND(ISNUMBER(OFFSET('Water Data'!$D$10,0,10*ROW('Water Data'!D98))),BX104="Yes"),OFFSET('Water Data'!$D$10,0,10*ROW('Water Data'!D98)),IF(AND(ISNUMBER(OFFSET('Water Data'!$D$10,0,10*ROW('Water Data'!D98))),BX104="No",ISNUMBER(OFFSET('Water Data'!$D$10,0,10*ROW('Water Data'!D98)))),CONCATENATE("[",ROUND(OFFSET('Water Data'!$D$10,0,10*ROW('Water Data'!D98)),0),"]"),IF(AND(ISNUMBER(OFFSET('Water Data'!$D$10,0,10*ROW('Water Data'!D98))),BX104="",ISNUMBER(OFFSET('Water Data'!$D$10,0,10*ROW('Water Data'!D98)))),OFFSET('Water Data'!$D$10,0,10*ROW('Water Data'!D98)),NA())))</f>
        <v>#N/A</v>
      </c>
      <c r="J104" s="133" t="e">
        <f ca="1">+IF(AND(ISNUMBER(OFFSET('Water Data'!$E$5,0,10*ROW('Water Data'!E98))),BY104="Yes"),100-OFFSET('Water Data'!$E$5,0,10*ROW('Water Data'!E98)),IF(AND(ISNUMBER(OFFSET('Water Data'!$E$5,0,10*ROW('Water Data'!E98))),BY104="No",ISNUMBER(OFFSET('Water Data'!$E$5,0,10*ROW('Water Data'!E98)))),CONCATENATE("[",ROUND(100-OFFSET('Water Data'!$E$5,0,10*ROW('Water Data'!E98)),0),"]"),IF(AND(ISNUMBER(OFFSET('Water Data'!$E$5,0,10*ROW('Water Data'!E98))),BY104="",ISNUMBER(OFFSET('Water Data'!$E$5,0,10*ROW('Water Data'!E98)))),100-OFFSET('Water Data'!$E$5,0,10*ROW('Water Data'!E98)),NA())))</f>
        <v>#N/A</v>
      </c>
      <c r="K104" s="133" t="e">
        <f ca="1">+IF(AND(ISNUMBER(OFFSET('Water Data'!$E$7,0,10*ROW('Water Data'!E98))),BZ104="Yes"),OFFSET('Water Data'!$E$7,0,10*ROW('Water Data'!E98)),IF(AND(ISNUMBER(OFFSET('Water Data'!$E$7,0,10*ROW('Water Data'!E98))),BZ104="No",ISNUMBER(OFFSET('Water Data'!$E$7,0,10*ROW('Water Data'!E98)))),CONCATENATE("[",ROUND(OFFSET('Water Data'!$E$7,0,10*ROW('Water Data'!E98)),0),"]"),IF(AND(ISNUMBER(OFFSET('Water Data'!$E$7,0,10*ROW('Water Data'!E98))),BZ104="",ISNUMBER(OFFSET('Water Data'!$E$7,0,10*ROW('Water Data'!E98)))),OFFSET('Water Data'!$E$7,0,10*ROW('Water Data'!E98)),NA())))</f>
        <v>#N/A</v>
      </c>
      <c r="L104" s="133" t="e">
        <f ca="1">+IF(AND(ISNUMBER(OFFSET('Water Data'!$E$10,0,10*ROW('Water Data'!E98))),CA104="Yes"),OFFSET('Water Data'!$E$10,0,10*ROW('Water Data'!E98)),IF(AND(ISNUMBER(OFFSET('Water Data'!$E$10,0,10*ROW('Water Data'!E98))),CA104="No",ISNUMBER(OFFSET('Water Data'!$E$10,0,10*ROW('Water Data'!E98)))),CONCATENATE("[",ROUND(OFFSET('Water Data'!$E$10,0,10*ROW('Water Data'!E98)),0),"]"),IF(AND(ISNUMBER(OFFSET('Water Data'!$E$10,0,10*ROW('Water Data'!E98))),CA104="",ISNUMBER(OFFSET('Water Data'!$E$10,0,10*ROW('Water Data'!E98)))),OFFSET('Water Data'!$E$10,0,10*ROW('Water Data'!E98)),NA())))</f>
        <v>#N/A</v>
      </c>
      <c r="M104" s="133" t="e">
        <f ca="1">+IF(AND(ISNUMBER(OFFSET('Water Data'!$F$5,0,10*ROW('Water Data'!F98))),CB104="Yes"),100-OFFSET('Water Data'!$F$5,0,10*ROW('Water Data'!F98)),IF(AND(ISNUMBER(OFFSET('Water Data'!$F$5,0,10*ROW('Water Data'!F98))),CB104="No",ISNUMBER(OFFSET('Water Data'!$F$5,0,10*ROW('Water Data'!F98)))),CONCATENATE("[",ROUND(100-OFFSET('Water Data'!$F$5,0,10*ROW('Water Data'!F98)),0),"]"),IF(AND(ISNUMBER(OFFSET('Water Data'!$F$5,0,10*ROW('Water Data'!F98))),CB104="",ISNUMBER(OFFSET('Water Data'!$F$5,0,10*ROW('Water Data'!F98)))),100-OFFSET('Water Data'!$F$5,0,10*ROW('Water Data'!F98)),NA())))</f>
        <v>#N/A</v>
      </c>
      <c r="N104" s="133" t="e">
        <f ca="1">+IF(AND(ISNUMBER(OFFSET('Water Data'!$F$7,0,10*ROW('Water Data'!F98))),CC104="Yes"),OFFSET('Water Data'!$F$7,0,10*ROW('Water Data'!F98)),IF(AND(ISNUMBER(OFFSET('Water Data'!$F$7,0,10*ROW('Water Data'!F98))),CC104="No",ISNUMBER(OFFSET('Water Data'!$F$7,0,10*ROW('Water Data'!F98)))),CONCATENATE("[",ROUND(OFFSET('Water Data'!$F$7,0,10*ROW('Water Data'!F98)),0),"]"),IF(AND(ISNUMBER(OFFSET('Water Data'!$F$7,0,10*ROW('Water Data'!F98))),CC104="",ISNUMBER(OFFSET('Water Data'!$F$7,0,10*ROW('Water Data'!F98)))),OFFSET('Water Data'!$F$7,0,10*ROW('Water Data'!F98)),NA())))</f>
        <v>#N/A</v>
      </c>
      <c r="O104" s="133" t="e">
        <f ca="1">+IF(AND(ISNUMBER(OFFSET('Water Data'!$F$10,0,10*ROW('Water Data'!F98))),CD104="Yes"),OFFSET('Water Data'!$F$10,0,10*ROW('Water Data'!F98)),IF(AND(ISNUMBER(OFFSET('Water Data'!$F$10,0,10*ROW('Water Data'!F98))),CD104="No",ISNUMBER(OFFSET('Water Data'!$F$10,0,10*ROW('Water Data'!F98)))),CONCATENATE("[",ROUND(OFFSET('Water Data'!$F$10,0,10*ROW('Water Data'!F98)),0),"]"),IF(AND(ISNUMBER(OFFSET('Water Data'!$F$10,0,10*ROW('Water Data'!F98))),CD104="",ISNUMBER(OFFSET('Water Data'!$F$10,0,10*ROW('Water Data'!F98)))),OFFSET('Water Data'!$F$10,0,10*ROW('Water Data'!F98)),NA())))</f>
        <v>#N/A</v>
      </c>
      <c r="P104" s="133" t="e">
        <f ca="1">+IF(AND(ISNUMBER(OFFSET('Water Data'!$G$5,0,10*ROW('Water Data'!G98))),CE104="Yes"),100-OFFSET('Water Data'!$G$5,0,10*ROW('Water Data'!G98)),IF(AND(ISNUMBER(OFFSET('Water Data'!$G$5,0,10*ROW('Water Data'!G98))),CE104="No",ISNUMBER(OFFSET('Water Data'!$G$5,0,10*ROW('Water Data'!G98)))),CONCATENATE("[",ROUND(100-OFFSET('Water Data'!$G$5,0,10*ROW('Water Data'!G98)),0),"]"),IF(AND(ISNUMBER(OFFSET('Water Data'!$G$5,0,10*ROW('Water Data'!G98))),CE104="",ISNUMBER(OFFSET('Water Data'!$G$5,0,10*ROW('Water Data'!G98)))),100-OFFSET('Water Data'!$G$5,0,10*ROW('Water Data'!G98)),NA())))</f>
        <v>#N/A</v>
      </c>
      <c r="Q104" s="133" t="e">
        <f ca="1">+IF(AND(ISNUMBER(OFFSET('Water Data'!$G$7,0,10*ROW('Water Data'!G98))),CF104="Yes"),OFFSET('Water Data'!$G$7,0,10*ROW('Water Data'!G98)),IF(AND(ISNUMBER(OFFSET('Water Data'!$G$7,0,10*ROW('Water Data'!G98))),CF104="No",ISNUMBER(OFFSET('Water Data'!$G$7,0,10*ROW('Water Data'!G98)))),CONCATENATE("[",ROUND(OFFSET('Water Data'!$G$7,0,10*ROW('Water Data'!G98)),0),"]"),IF(AND(ISNUMBER(OFFSET('Water Data'!$G$7,0,10*ROW('Water Data'!G98))),CF104="",ISNUMBER(OFFSET('Water Data'!$G$7,0,10*ROW('Water Data'!G98)))),OFFSET('Water Data'!$G$7,0,10*ROW('Water Data'!G98)),NA())))</f>
        <v>#N/A</v>
      </c>
      <c r="R104" s="133" t="e">
        <f ca="1">+IF(AND(ISNUMBER(OFFSET('Water Data'!$G$10,0,10*ROW('Water Data'!G98))),CG104="Yes"),OFFSET('Water Data'!$G$10,0,10*ROW('Water Data'!G98)),IF(AND(ISNUMBER(OFFSET('Water Data'!$G$10,0,10*ROW('Water Data'!G98))),CG104="No",ISNUMBER(OFFSET('Water Data'!$G$10,0,10*ROW('Water Data'!G98)))),CONCATENATE("[",ROUND(OFFSET('Water Data'!$G$10,0,10*ROW('Water Data'!G98)),0),"]"),IF(AND(ISNUMBER(OFFSET('Water Data'!$G$10,0,10*ROW('Water Data'!G98))),CG104="",ISNUMBER(OFFSET('Water Data'!$G$10,0,10*ROW('Water Data'!G98)))),OFFSET('Water Data'!$G$10,0,10*ROW('Water Data'!G98)),NA())))</f>
        <v>#N/A</v>
      </c>
      <c r="S104" s="133" t="e">
        <f ca="1">+IF(AND(ISNUMBER(OFFSET('Water Data'!$H$5,0,10*ROW('Water Data'!H98))),CH104="Yes"),100-OFFSET('Water Data'!$H$5,0,10*ROW('Water Data'!H98)),IF(AND(ISNUMBER(OFFSET('Water Data'!$H$5,0,10*ROW('Water Data'!H98))),CH104="No",ISNUMBER(OFFSET('Water Data'!$H$5,0,10*ROW('Water Data'!H98)))),CONCATENATE("[",ROUND(100-OFFSET('Water Data'!$H$5,0,10*ROW('Water Data'!H98)),0),"]"),IF(AND(ISNUMBER(OFFSET('Water Data'!$H$5,0,10*ROW('Water Data'!H98))),CH104="",ISNUMBER(OFFSET('Water Data'!$H$5,0,10*ROW('Water Data'!H98)))),100-OFFSET('Water Data'!$H$5,0,10*ROW('Water Data'!H98)),NA())))</f>
        <v>#N/A</v>
      </c>
      <c r="T104" s="133" t="e">
        <f ca="1">+IF(AND(ISNUMBER(OFFSET('Water Data'!$H$7,0,10*ROW('Water Data'!H98))),CI104="Yes"),OFFSET('Water Data'!$H$7,0,10*ROW('Water Data'!H98)),IF(AND(ISNUMBER(OFFSET('Water Data'!$H$7,0,10*ROW('Water Data'!H98))),CI104="No",ISNUMBER(OFFSET('Water Data'!$H$7,0,10*ROW('Water Data'!H98)))),CONCATENATE("[",ROUND(OFFSET('Water Data'!$H$7,0,10*ROW('Water Data'!H98)),0),"]"),IF(AND(ISNUMBER(OFFSET('Water Data'!$H$7,0,10*ROW('Water Data'!H98))),CI104="",ISNUMBER(OFFSET('Water Data'!$H$7,0,10*ROW('Water Data'!H98)))),OFFSET('Water Data'!$H$7,0,10*ROW('Water Data'!H98)),NA())))</f>
        <v>#N/A</v>
      </c>
      <c r="U104" s="133" t="e">
        <f ca="1">+IF(AND(ISNUMBER(OFFSET('Water Data'!$H$10,0,10*ROW('Water Data'!H98))),CJ104="Yes"),OFFSET('Water Data'!$H$10,0,10*ROW('Water Data'!H98)),IF(AND(ISNUMBER(OFFSET('Water Data'!$H$10,0,10*ROW('Water Data'!H98))),CJ104="No",ISNUMBER(OFFSET('Water Data'!$H$10,0,10*ROW('Water Data'!H98)))),CONCATENATE("[",ROUND(OFFSET('Water Data'!$H$10,0,10*ROW('Water Data'!H98)),0),"]"),IF(AND(ISNUMBER(OFFSET('Water Data'!$H$10,0,10*ROW('Water Data'!H98))),CJ104="",ISNUMBER(OFFSET('Water Data'!$H$10,0,10*ROW('Water Data'!H98)))),OFFSET('Water Data'!$H$10,0,10*ROW('Water Data'!H98)),NA())))</f>
        <v>#N/A</v>
      </c>
      <c r="V104" s="134" t="e">
        <f ca="1">+IF(AND(ISNUMBER(OFFSET('Sanitation Data'!$C$5,0,10*ROW('Sanitation Data'!C98))),CK104="Yes"),100-OFFSET('Sanitation Data'!$C$5,0,10*ROW('Sanitation Data'!C98)),IF(AND(ISNUMBER(OFFSET('Sanitation Data'!$C$5,0,10*ROW('Sanitation Data'!C98))),CK104="No",ISNUMBER(OFFSET('Sanitation Data'!$C$5,0,10*ROW('Sanitation Data'!C98)))),CONCATENATE("[",ROUND(100-OFFSET('Sanitation Data'!$C$5,0,10*ROW('Sanitation Data'!C98)),0),"]"),IF(AND(ISNUMBER(OFFSET('Sanitation Data'!$C$5,0,10*ROW('Sanitation Data'!C98))),CK104="",ISNUMBER(OFFSET('Sanitation Data'!$C$5,0,10*ROW('Sanitation Data'!C98)))),100-OFFSET('Sanitation Data'!$C$5,0,10*ROW('Sanitation Data'!C98)),NA())))</f>
        <v>#N/A</v>
      </c>
      <c r="W104" s="134" t="e">
        <f ca="1">+IF(AND(ISNUMBER(OFFSET('Sanitation Data'!$C$7,0,10*ROW('Sanitation Data'!C98))),CL104="Yes"),OFFSET('Sanitation Data'!$C$7,0,10*ROW('Sanitation Data'!C98)),IF(AND(ISNUMBER(OFFSET('Sanitation Data'!$C$7,0,10*ROW('Sanitation Data'!C98))),CL104="No",ISNUMBER(OFFSET('Sanitation Data'!$C$7,0,10*ROW('Sanitation Data'!C98)))),CONCATENATE("[",ROUND(OFFSET('Sanitation Data'!$C$7,0,10*ROW('Sanitation Data'!C98)),0),"]"),IF(AND(ISNUMBER(OFFSET('Sanitation Data'!$C$7,0,10*ROW('Sanitation Data'!C98))),CL104="",ISNUMBER(OFFSET('Sanitation Data'!$C$7,0,10*ROW('Sanitation Data'!C98)))),OFFSET('Sanitation Data'!$C$7,0,10*ROW('Sanitation Data'!C98)),NA())))</f>
        <v>#N/A</v>
      </c>
      <c r="X104" s="134" t="e">
        <f ca="1">+IF(AND(ISNUMBER(OFFSET('Sanitation Data'!$C$11,0,10*ROW('Sanitation Data'!C98))),CM104="Yes"),OFFSET('Sanitation Data'!$C$11,0,10*ROW('Sanitation Data'!C98)),IF(AND(ISNUMBER(OFFSET('Sanitation Data'!$C$11,0,10*ROW('Sanitation Data'!C98))),CM104="No",ISNUMBER(OFFSET('Sanitation Data'!$C$11,0,10*ROW('Sanitation Data'!C98)))),CONCATENATE("[",ROUND(OFFSET('Sanitation Data'!$C$11,0,10*ROW('Sanitation Data'!C98)),0),"]"),IF(AND(ISNUMBER(OFFSET('Sanitation Data'!$C$11,0,10*ROW('Sanitation Data'!C98))),CM104="",ISNUMBER(OFFSET('Sanitation Data'!$C$11,0,10*ROW('Sanitation Data'!C98)))),OFFSET('Sanitation Data'!$C$11,0,10*ROW('Sanitation Data'!C98)),NA())))</f>
        <v>#N/A</v>
      </c>
      <c r="Y104" s="134" t="e">
        <f ca="1">+IF(AND(ISNUMBER(OFFSET('Sanitation Data'!$C$12,0,10*ROW('Sanitation Data'!C98))),CN104="Yes"),OFFSET('Sanitation Data'!$C$12,0,10*ROW('Sanitation Data'!C98)),IF(AND(ISNUMBER(OFFSET('Sanitation Data'!$C$12,0,10*ROW('Sanitation Data'!C98))),CN104="No",ISNUMBER(OFFSET('Sanitation Data'!$C$12,0,10*ROW('Sanitation Data'!C98)))),CONCATENATE("[",ROUND(OFFSET('Sanitation Data'!$C$12,0,10*ROW('Sanitation Data'!C98)),0),"]"),IF(AND(ISNUMBER(OFFSET('Sanitation Data'!$C$12,0,10*ROW('Sanitation Data'!C98))),CN104="",ISNUMBER(OFFSET('Sanitation Data'!$C$12,0,10*ROW('Sanitation Data'!C98)))),OFFSET('Sanitation Data'!$C$12,0,10*ROW('Sanitation Data'!C98)),NA())))</f>
        <v>#N/A</v>
      </c>
      <c r="Z104" s="134" t="e">
        <f ca="1">+IF(AND(ISNUMBER(OFFSET('Sanitation Data'!$C$13,0,10*ROW('Sanitation Data'!C98))),CO104="Yes"),OFFSET('Sanitation Data'!$C$13,0,10*ROW('Sanitation Data'!C98)),IF(AND(ISNUMBER(OFFSET('Sanitation Data'!$C$13,0,10*ROW('Sanitation Data'!C98))),CO104="No",ISNUMBER(OFFSET('Sanitation Data'!$C$13,0,10*ROW('Sanitation Data'!C98)))),CONCATENATE("[",ROUND(OFFSET('Sanitation Data'!$C$13,0,10*ROW('Sanitation Data'!C98)),0),"]"),IF(AND(ISNUMBER(OFFSET('Sanitation Data'!$C$13,0,10*ROW('Sanitation Data'!C98))),CO104="",ISNUMBER(OFFSET('Sanitation Data'!$C$13,0,10*ROW('Sanitation Data'!C98)))),OFFSET('Sanitation Data'!$C$13,0,10*ROW('Sanitation Data'!C98)),NA())))</f>
        <v>#N/A</v>
      </c>
      <c r="AA104" s="134" t="e">
        <f ca="1">+IF(AND(ISNUMBER(OFFSET('Sanitation Data'!$D$5,0,10*ROW('Sanitation Data'!D98))),CP104="Yes"),100-OFFSET('Sanitation Data'!$D$5,0,10*ROW('Sanitation Data'!D98)),IF(AND(ISNUMBER(OFFSET('Sanitation Data'!$D$5,0,10*ROW('Sanitation Data'!D98))),CP104="No",ISNUMBER(OFFSET('Sanitation Data'!$D$5,0,10*ROW('Sanitation Data'!D98)))),CONCATENATE("[",ROUND(100-OFFSET('Sanitation Data'!$D$5,0,10*ROW('Sanitation Data'!D98)),0),"]"),IF(AND(ISNUMBER(OFFSET('Sanitation Data'!$D$5,0,10*ROW('Sanitation Data'!D98))),CP104="",ISNUMBER(OFFSET('Sanitation Data'!$D$5,0,10*ROW('Sanitation Data'!D98)))),100-OFFSET('Sanitation Data'!$D$5,0,10*ROW('Sanitation Data'!D98)),NA())))</f>
        <v>#N/A</v>
      </c>
      <c r="AB104" s="134" t="e">
        <f ca="1">+IF(AND(ISNUMBER(OFFSET('Sanitation Data'!$D$7,0,10*ROW('Sanitation Data'!D98))),CQ104="Yes"),OFFSET('Sanitation Data'!$D$7,0,10*ROW('Sanitation Data'!G98)),IF(AND(ISNUMBER(OFFSET('Sanitation Data'!$D$7,0,10*ROW('Sanitation Data'!D98))),CQ104="No",ISNUMBER(OFFSET('Sanitation Data'!$D$7,0,10*ROW('Sanitation Data'!D98)))),CONCATENATE("[",ROUND(OFFSET('Sanitation Data'!$D$7,0,10*ROW('Sanitation Data'!D98)),0),"]"),IF(AND(ISNUMBER(OFFSET('Sanitation Data'!$D$7,0,10*ROW('Sanitation Data'!D98))),CQ104="",ISNUMBER(OFFSET('Sanitation Data'!$D$7,0,10*ROW('Sanitation Data'!D98)))),OFFSET('Sanitation Data'!$D$7,0,10*ROW('Sanitation Data'!D98)),NA())))</f>
        <v>#N/A</v>
      </c>
      <c r="AC104" s="134" t="e">
        <f ca="1">+IF(AND(ISNUMBER(OFFSET('Sanitation Data'!$D$11,0,10*ROW('Sanitation Data'!D98))),CR104="Yes"),OFFSET('Sanitation Data'!$D$11,0,10*ROW('Sanitation Data'!D98)),IF(AND(ISNUMBER(OFFSET('Sanitation Data'!$D$11,0,10*ROW('Sanitation Data'!D98))),CR104="No",ISNUMBER(OFFSET('Sanitation Data'!$D$11,0,10*ROW('Sanitation Data'!D98)))),CONCATENATE("[",ROUND(OFFSET('Sanitation Data'!$D$11,0,10*ROW('Sanitation Data'!D98)),0),"]"),IF(AND(ISNUMBER(OFFSET('Sanitation Data'!$D$11,0,10*ROW('Sanitation Data'!D98))),CR104="",ISNUMBER(OFFSET('Sanitation Data'!$D$11,0,10*ROW('Sanitation Data'!D98)))),OFFSET('Sanitation Data'!$D$11,0,10*ROW('Sanitation Data'!D98)),NA())))</f>
        <v>#N/A</v>
      </c>
      <c r="AD104" s="134" t="e">
        <f ca="1">+IF(AND(ISNUMBER(OFFSET('Sanitation Data'!$D$12,0,10*ROW('Sanitation Data'!D98))),CS104="Yes"),OFFSET('Sanitation Data'!$D$12,0,10*ROW('Sanitation Data'!D98)),IF(AND(ISNUMBER(OFFSET('Sanitation Data'!$D$12,0,10*ROW('Sanitation Data'!D98))),CS104="No",ISNUMBER(OFFSET('Sanitation Data'!$D$12,0,10*ROW('Sanitation Data'!D98)))),CONCATENATE("[",ROUND(OFFSET('Sanitation Data'!$D$12,0,10*ROW('Sanitation Data'!D98)),0),"]"),IF(AND(ISNUMBER(OFFSET('Sanitation Data'!$D$12,0,10*ROW('Sanitation Data'!D98))),CS104="",ISNUMBER(OFFSET('Sanitation Data'!$D$12,0,10*ROW('Sanitation Data'!D98)))),OFFSET('Sanitation Data'!$D$12,0,10*ROW('Sanitation Data'!D98)),NA())))</f>
        <v>#N/A</v>
      </c>
      <c r="AE104" s="134" t="e">
        <f ca="1">+IF(AND(ISNUMBER(OFFSET('Sanitation Data'!$D$13,0,10*ROW('Sanitation Data'!D98))),CT104="Yes"),OFFSET('Sanitation Data'!$D$13,0,10*ROW('Sanitation Data'!D98)),IF(AND(ISNUMBER(OFFSET('Sanitation Data'!$D$13,0,10*ROW('Sanitation Data'!D98))),CT104="No",ISNUMBER(OFFSET('Sanitation Data'!$D$13,0,10*ROW('Sanitation Data'!D98)))),CONCATENATE("[",ROUND(OFFSET('Sanitation Data'!$D$13,0,10*ROW('Sanitation Data'!D98)),0),"]"),IF(AND(ISNUMBER(OFFSET('Sanitation Data'!$D$13,0,10*ROW('Sanitation Data'!D98))),CT104="",ISNUMBER(OFFSET('Sanitation Data'!$D$13,0,10*ROW('Sanitation Data'!D98)))),OFFSET('Sanitation Data'!$D$13,0,10*ROW('Sanitation Data'!D98)),NA())))</f>
        <v>#N/A</v>
      </c>
      <c r="AF104" s="134" t="e">
        <f ca="1">+IF(AND(ISNUMBER(OFFSET('Sanitation Data'!$E$5,0,10*ROW('Sanitation Data'!E98))),CU104="Yes"),100-OFFSET('Sanitation Data'!$E$5,0,10*ROW('Sanitation Data'!E98)),IF(AND(ISNUMBER(OFFSET('Sanitation Data'!$E$5,0,10*ROW('Sanitation Data'!E98))),CU104="No",ISNUMBER(OFFSET('Sanitation Data'!$E$5,0,10*ROW('Sanitation Data'!E98)))),CONCATENATE("[",ROUND(100-OFFSET('Sanitation Data'!$E$5,0,10*ROW('Sanitation Data'!E98)),0),"]"),IF(AND(ISNUMBER(OFFSET('Sanitation Data'!$E$5,0,10*ROW('Sanitation Data'!E98))),CU104="",ISNUMBER(OFFSET('Sanitation Data'!$E$5,0,10*ROW('Sanitation Data'!E98)))),100-OFFSET('Sanitation Data'!$E$5,0,10*ROW('Sanitation Data'!E98)),NA())))</f>
        <v>#N/A</v>
      </c>
      <c r="AG104" s="134" t="e">
        <f ca="1">+IF(AND(ISNUMBER(OFFSET('Sanitation Data'!$E$7,0,10*ROW('Sanitation Data'!E98))),CV104="Yes"),OFFSET('Sanitation Data'!$E$7,0,10*ROW('Sanitation Data'!E98)),IF(AND(ISNUMBER(OFFSET('Sanitation Data'!$E$7,0,10*ROW('Sanitation Data'!E98))),CV104="No",ISNUMBER(OFFSET('Sanitation Data'!$E$7,0,10*ROW('Sanitation Data'!E98)))),CONCATENATE("[",ROUND(OFFSET('Sanitation Data'!$E$7,0,10*ROW('Sanitation Data'!E98)),0),"]"),IF(AND(ISNUMBER(OFFSET('Sanitation Data'!$E$7,0,10*ROW('Sanitation Data'!E98))),CV104="",ISNUMBER(OFFSET('Sanitation Data'!$E$7,0,10*ROW('Sanitation Data'!E98)))),OFFSET('Sanitation Data'!$E$7,0,10*ROW('Sanitation Data'!E98)),NA())))</f>
        <v>#N/A</v>
      </c>
      <c r="AH104" s="134" t="e">
        <f ca="1">+IF(AND(ISNUMBER(OFFSET('Sanitation Data'!$E$11,0,10*ROW('Sanitation Data'!E98))),CW104="Yes"),OFFSET('Sanitation Data'!$E$11,0,10*ROW('Sanitation Data'!E98)),IF(AND(ISNUMBER(OFFSET('Sanitation Data'!$E$11,0,10*ROW('Sanitation Data'!E98))),CW104="No",ISNUMBER(OFFSET('Sanitation Data'!$E$11,0,10*ROW('Sanitation Data'!E98)))),CONCATENATE("[",ROUND(OFFSET('Sanitation Data'!$E$11,0,10*ROW('Sanitation Data'!E98)),0),"]"),IF(AND(ISNUMBER(OFFSET('Sanitation Data'!$E$11,0,10*ROW('Sanitation Data'!E98))),CW104="",ISNUMBER(OFFSET('Sanitation Data'!$E$11,0,10*ROW('Sanitation Data'!E98)))),OFFSET('Sanitation Data'!$E$11,0,10*ROW('Sanitation Data'!E98)),NA())))</f>
        <v>#N/A</v>
      </c>
      <c r="AI104" s="134" t="e">
        <f ca="1">+IF(AND(ISNUMBER(OFFSET('Sanitation Data'!$E$12,0,10*ROW('Sanitation Data'!E98))),CX104="Yes"),OFFSET('Sanitation Data'!$E$12,0,10*ROW('Sanitation Data'!E98)),IF(AND(ISNUMBER(OFFSET('Sanitation Data'!$E$12,0,10*ROW('Sanitation Data'!E98))),CX104="No",ISNUMBER(OFFSET('Sanitation Data'!$E$12,0,10*ROW('Sanitation Data'!E98)))),CONCATENATE("[",ROUND(OFFSET('Sanitation Data'!$E$12,0,10*ROW('Sanitation Data'!E98)),0),"]"),IF(AND(ISNUMBER(OFFSET('Sanitation Data'!$E$12,0,10*ROW('Sanitation Data'!E98))),CX104="",ISNUMBER(OFFSET('Sanitation Data'!$E$12,0,10*ROW('Sanitation Data'!E98)))),OFFSET('Sanitation Data'!$E$12,0,10*ROW('Sanitation Data'!E98)),NA())))</f>
        <v>#N/A</v>
      </c>
      <c r="AJ104" s="134" t="e">
        <f ca="1">+IF(AND(ISNUMBER(OFFSET('Sanitation Data'!$E$13,0,10*ROW('Sanitation Data'!E98))),CY104="Yes"),OFFSET('Sanitation Data'!$E$13,0,10*ROW('Sanitation Data'!E98)),IF(AND(ISNUMBER(OFFSET('Sanitation Data'!$E$13,0,10*ROW('Sanitation Data'!E98))),CY104="No",ISNUMBER(OFFSET('Sanitation Data'!$E$13,0,10*ROW('Sanitation Data'!E98)))),CONCATENATE("[",ROUND(OFFSET('Sanitation Data'!$E$13,0,10*ROW('Sanitation Data'!E98)),0),"]"),IF(AND(ISNUMBER(OFFSET('Sanitation Data'!$E$13,0,10*ROW('Sanitation Data'!E98))),CY104="",ISNUMBER(OFFSET('Sanitation Data'!$E$13,0,10*ROW('Sanitation Data'!E98)))),OFFSET('Sanitation Data'!$E$13,0,10*ROW('Sanitation Data'!E98)),NA())))</f>
        <v>#N/A</v>
      </c>
      <c r="AK104" s="134" t="e">
        <f ca="1">+IF(AND(ISNUMBER(OFFSET('Sanitation Data'!$F$5,0,10*ROW('Sanitation Data'!F98))),CZ104="Yes"),100-OFFSET('Sanitation Data'!$F$5,0,10*ROW('Sanitation Data'!F98)),IF(AND(ISNUMBER(OFFSET('Sanitation Data'!$F$5,0,10*ROW('Sanitation Data'!F98))),CZ104="No",ISNUMBER(OFFSET('Sanitation Data'!$F$5,0,10*ROW('Sanitation Data'!F98)))),CONCATENATE("[",ROUND(100-OFFSET('Sanitation Data'!$F$5,0,10*ROW('Sanitation Data'!F98)),0),"]"),IF(AND(ISNUMBER(OFFSET('Sanitation Data'!$F$5,0,10*ROW('Sanitation Data'!F98))),CZ104="",ISNUMBER(OFFSET('Sanitation Data'!$F$5,0,10*ROW('Sanitation Data'!F98)))),100-OFFSET('Sanitation Data'!$F$5,0,10*ROW('Sanitation Data'!F98)),NA())))</f>
        <v>#N/A</v>
      </c>
      <c r="AL104" s="134" t="e">
        <f ca="1">+IF(AND(ISNUMBER(OFFSET('Sanitation Data'!$F$7,0,10*ROW('Sanitation Data'!F98))),DA104="Yes"),OFFSET('Sanitation Data'!$F$7,0,10*ROW('Sanitation Data'!F98)),IF(AND(ISNUMBER(OFFSET('Sanitation Data'!$F$7,0,10*ROW('Sanitation Data'!F98))),DA104="No",ISNUMBER(OFFSET('Sanitation Data'!$F$7,0,10*ROW('Sanitation Data'!F98)))),CONCATENATE("[",ROUND(OFFSET('Sanitation Data'!$F$7,0,10*ROW('Sanitation Data'!F98)),0),"]"),IF(AND(ISNUMBER(OFFSET('Sanitation Data'!$F$7,0,10*ROW('Sanitation Data'!F98))),DA104="",ISNUMBER(OFFSET('Sanitation Data'!$F$7,0,10*ROW('Sanitation Data'!F98)))),OFFSET('Sanitation Data'!$F$7,0,10*ROW('Sanitation Data'!F98)),NA())))</f>
        <v>#N/A</v>
      </c>
      <c r="AM104" s="134" t="e">
        <f ca="1">+IF(AND(ISNUMBER(OFFSET('Sanitation Data'!$F$11,0,10*ROW('Sanitation Data'!F98))),DB104="Yes"),OFFSET('Sanitation Data'!$F$11,0,10*ROW('Sanitation Data'!F98)),IF(AND(ISNUMBER(OFFSET('Sanitation Data'!$F$11,0,10*ROW('Sanitation Data'!F98))),DB104="No",ISNUMBER(OFFSET('Sanitation Data'!$F$11,0,10*ROW('Sanitation Data'!F98)))),CONCATENATE("[",ROUND(OFFSET('Sanitation Data'!$F$11,0,10*ROW('Sanitation Data'!F98)),0),"]"),IF(AND(ISNUMBER(OFFSET('Sanitation Data'!$F$11,0,10*ROW('Sanitation Data'!F98))),DB104="",ISNUMBER(OFFSET('Sanitation Data'!$F$11,0,10*ROW('Sanitation Data'!F98)))),OFFSET('Sanitation Data'!$F$11,0,10*ROW('Sanitation Data'!F98)),NA())))</f>
        <v>#N/A</v>
      </c>
      <c r="AN104" s="134" t="e">
        <f ca="1">+IF(AND(ISNUMBER(OFFSET('Sanitation Data'!$F$12,0,10*ROW('Sanitation Data'!F98))),DC104="Yes"),OFFSET('Sanitation Data'!$F$12,0,10*ROW('Sanitation Data'!F98)),IF(AND(ISNUMBER(OFFSET('Sanitation Data'!$F$12,0,10*ROW('Sanitation Data'!F98))),DC104="No",ISNUMBER(OFFSET('Sanitation Data'!$F$12,0,10*ROW('Sanitation Data'!F98)))),CONCATENATE("[",ROUND(OFFSET('Sanitation Data'!$F$12,0,10*ROW('Sanitation Data'!F98)),0),"]"),IF(AND(ISNUMBER(OFFSET('Sanitation Data'!$F$12,0,10*ROW('Sanitation Data'!F98))),DC104="",ISNUMBER(OFFSET('Sanitation Data'!$F$12,0,10*ROW('Sanitation Data'!F98)))),OFFSET('Sanitation Data'!$F$12,0,10*ROW('Sanitation Data'!F98)),NA())))</f>
        <v>#N/A</v>
      </c>
      <c r="AO104" s="134" t="e">
        <f ca="1">+IF(AND(ISNUMBER(OFFSET('Sanitation Data'!$F$13,0,10*ROW('Sanitation Data'!F98))),DD104="Yes"),OFFSET('Sanitation Data'!$F$13,0,10*ROW('Sanitation Data'!F98)),IF(AND(ISNUMBER(OFFSET('Sanitation Data'!$F$13,0,10*ROW('Sanitation Data'!F98))),DD104="No",ISNUMBER(OFFSET('Sanitation Data'!$F$13,0,10*ROW('Sanitation Data'!F98)))),CONCATENATE("[",ROUND(OFFSET('Sanitation Data'!$F$13,0,10*ROW('Sanitation Data'!F98)),0),"]"),IF(AND(ISNUMBER(OFFSET('Sanitation Data'!$F$13,0,10*ROW('Sanitation Data'!F98))),DD104="",ISNUMBER(OFFSET('Sanitation Data'!$F$13,0,10*ROW('Sanitation Data'!F98)))),OFFSET('Sanitation Data'!$F$13,0,10*ROW('Sanitation Data'!F98)),NA())))</f>
        <v>#N/A</v>
      </c>
      <c r="AP104" s="134" t="e">
        <f ca="1">+IF(AND(ISNUMBER(OFFSET('Sanitation Data'!$G$5,0,10*ROW('Sanitation Data'!G98))),DE104="Yes"),100-OFFSET('Sanitation Data'!$G$5,0,10*ROW('Sanitation Data'!G98)),IF(AND(ISNUMBER(OFFSET('Sanitation Data'!$G$5,0,10*ROW('Sanitation Data'!G98))),DE104="No",ISNUMBER(OFFSET('Sanitation Data'!$G$5,0,10*ROW('Sanitation Data'!G98)))),CONCATENATE("[",ROUND(100-OFFSET('Sanitation Data'!$G$5,0,10*ROW('Sanitation Data'!G98)),0),"]"),IF(AND(ISNUMBER(OFFSET('Sanitation Data'!$G$5,0,10*ROW('Sanitation Data'!G98))),DE104="",ISNUMBER(OFFSET('Sanitation Data'!$G$5,0,10*ROW('Sanitation Data'!G98)))),100-OFFSET('Sanitation Data'!$G$5,0,10*ROW('Sanitation Data'!G98)),NA())))</f>
        <v>#N/A</v>
      </c>
      <c r="AQ104" s="134" t="e">
        <f ca="1">+IF(AND(ISNUMBER(OFFSET('Sanitation Data'!$G$7,0,10*ROW('Sanitation Data'!G98))),DF104="Yes"),OFFSET('Sanitation Data'!$G$7,0,10*ROW('Sanitation Data'!G98)),IF(AND(ISNUMBER(OFFSET('Sanitation Data'!$G$7,0,10*ROW('Sanitation Data'!G98))),DF104="No",ISNUMBER(OFFSET('Sanitation Data'!$G$7,0,10*ROW('Sanitation Data'!G98)))),CONCATENATE("[",ROUND(OFFSET('Sanitation Data'!$G$7,0,10*ROW('Sanitation Data'!G98)),0),"]"),IF(AND(ISNUMBER(OFFSET('Sanitation Data'!$G$7,0,10*ROW('Sanitation Data'!G98))),DF104="",ISNUMBER(OFFSET('Sanitation Data'!$G$7,0,10*ROW('Sanitation Data'!G98)))),OFFSET('Sanitation Data'!$G$7,0,10*ROW('Sanitation Data'!G98)),NA())))</f>
        <v>#N/A</v>
      </c>
      <c r="AR104" s="134" t="e">
        <f ca="1">+IF(AND(ISNUMBER(OFFSET('Sanitation Data'!$G$11,0,10*ROW('Sanitation Data'!G98))),DG104="Yes"),OFFSET('Sanitation Data'!$G$11,0,10*ROW('Sanitation Data'!G98)),IF(AND(ISNUMBER(OFFSET('Sanitation Data'!$G$11,0,10*ROW('Sanitation Data'!G98))),DG104="No",ISNUMBER(OFFSET('Sanitation Data'!$G$11,0,10*ROW('Sanitation Data'!G98)))),CONCATENATE("[",ROUND(OFFSET('Sanitation Data'!$G$11,0,10*ROW('Sanitation Data'!G98)),0),"]"),IF(AND(ISNUMBER(OFFSET('Sanitation Data'!$G$11,0,10*ROW('Sanitation Data'!G98))),DG104="",ISNUMBER(OFFSET('Sanitation Data'!$G$11,0,10*ROW('Sanitation Data'!G98)))),OFFSET('Sanitation Data'!$G$11,0,10*ROW('Sanitation Data'!G98)),NA())))</f>
        <v>#N/A</v>
      </c>
      <c r="AS104" s="134" t="e">
        <f ca="1">+IF(AND(ISNUMBER(OFFSET('Sanitation Data'!$G$12,0,10*ROW('Sanitation Data'!G98))),DH104="Yes"),OFFSET('Sanitation Data'!$G$12,0,10*ROW('Sanitation Data'!G98)),IF(AND(ISNUMBER(OFFSET('Sanitation Data'!$G$12,0,10*ROW('Sanitation Data'!G98))),DH104="No",ISNUMBER(OFFSET('Sanitation Data'!$G$12,0,10*ROW('Sanitation Data'!G98)))),CONCATENATE("[",ROUND(OFFSET('Sanitation Data'!$G$12,0,10*ROW('Sanitation Data'!G98)),0),"]"),IF(AND(ISNUMBER(OFFSET('Sanitation Data'!$G$12,0,10*ROW('Sanitation Data'!G98))),DH104="",ISNUMBER(OFFSET('Sanitation Data'!$G$12,0,10*ROW('Sanitation Data'!G98)))),OFFSET('Sanitation Data'!$G$12,0,10*ROW('Sanitation Data'!G98)),NA())))</f>
        <v>#N/A</v>
      </c>
      <c r="AT104" s="134" t="e">
        <f ca="1">+IF(AND(ISNUMBER(OFFSET('Sanitation Data'!$G$13,0,10*ROW('Sanitation Data'!G98))),DI104="Yes"),OFFSET('Sanitation Data'!$G$13,0,10*ROW('Sanitation Data'!G98)),IF(AND(ISNUMBER(OFFSET('Sanitation Data'!$G$13,0,10*ROW('Sanitation Data'!G98))),DI104="No",ISNUMBER(OFFSET('Sanitation Data'!$G$13,0,10*ROW('Sanitation Data'!G98)))),CONCATENATE("[",ROUND(OFFSET('Sanitation Data'!$G$13,0,10*ROW('Sanitation Data'!G98)),0),"]"),IF(AND(ISNUMBER(OFFSET('Sanitation Data'!$G$13,0,10*ROW('Sanitation Data'!G98))),DI104="",ISNUMBER(OFFSET('Sanitation Data'!$G$13,0,10*ROW('Sanitation Data'!G98)))),OFFSET('Sanitation Data'!$G$13,0,10*ROW('Sanitation Data'!G98)),NA())))</f>
        <v>#N/A</v>
      </c>
      <c r="AU104" s="134" t="e">
        <f ca="1">+IF(AND(ISNUMBER(OFFSET('Sanitation Data'!$H$5,0,10*ROW('Sanitation Data'!H98))),DJ104="Yes"),100-OFFSET('Sanitation Data'!$H$5,0,10*ROW('Sanitation Data'!H98)),IF(AND(ISNUMBER(OFFSET('Sanitation Data'!$H$5,0,10*ROW('Sanitation Data'!H98))),DJ104="No",ISNUMBER(OFFSET('Sanitation Data'!$H$5,0,10*ROW('Sanitation Data'!H98)))),CONCATENATE("[",ROUND(100-OFFSET('Sanitation Data'!$H$5,0,10*ROW('Sanitation Data'!H98)),0),"]"),IF(AND(ISNUMBER(OFFSET('Sanitation Data'!$H$5,0,10*ROW('Sanitation Data'!H98))),DJ104="",ISNUMBER(OFFSET('Sanitation Data'!$H$5,0,10*ROW('Sanitation Data'!H98)))),100-OFFSET('Sanitation Data'!$H$5,0,10*ROW('Sanitation Data'!H98)),NA())))</f>
        <v>#N/A</v>
      </c>
      <c r="AV104" s="134" t="e">
        <f ca="1">+IF(AND(ISNUMBER(OFFSET('Sanitation Data'!$H$7,0,10*ROW('Sanitation Data'!H98))),DK104="Yes"),OFFSET('Sanitation Data'!$H$7,0,10*ROW('Sanitation Data'!H98)),IF(AND(ISNUMBER(OFFSET('Sanitation Data'!$H$7,0,10*ROW('Sanitation Data'!H98))),DK104="No",ISNUMBER(OFFSET('Sanitation Data'!$H$7,0,10*ROW('Sanitation Data'!H98)))),CONCATENATE("[",ROUND(OFFSET('Sanitation Data'!$H$7,0,10*ROW('Sanitation Data'!H98)),0),"]"),IF(AND(ISNUMBER(OFFSET('Sanitation Data'!$H$7,0,10*ROW('Sanitation Data'!H98))),DK104="",ISNUMBER(OFFSET('Sanitation Data'!$H$7,0,10*ROW('Sanitation Data'!H98)))),OFFSET('Sanitation Data'!$H$7,0,10*ROW('Sanitation Data'!H98)),NA())))</f>
        <v>#N/A</v>
      </c>
      <c r="AW104" s="134" t="e">
        <f ca="1">+IF(AND(ISNUMBER(OFFSET('Sanitation Data'!$H$11,0,10*ROW('Sanitation Data'!H98))),DL104="Yes"),OFFSET('Sanitation Data'!$H$11,0,10*ROW('Sanitation Data'!H98)),IF(AND(ISNUMBER(OFFSET('Sanitation Data'!$H$11,0,10*ROW('Sanitation Data'!H98))),DL104="No",ISNUMBER(OFFSET('Sanitation Data'!$H$11,0,10*ROW('Sanitation Data'!H98)))),CONCATENATE("[",ROUND(OFFSET('Sanitation Data'!$H$11,0,10*ROW('Sanitation Data'!H98)),0),"]"),IF(AND(ISNUMBER(OFFSET('Sanitation Data'!$H$11,0,10*ROW('Sanitation Data'!H98))),DL104="",ISNUMBER(OFFSET('Sanitation Data'!$H$11,0,10*ROW('Sanitation Data'!H98)))),OFFSET('Sanitation Data'!$H$11,0,10*ROW('Sanitation Data'!H98)),NA())))</f>
        <v>#N/A</v>
      </c>
      <c r="AX104" s="134" t="e">
        <f ca="1">+IF(AND(ISNUMBER(OFFSET('Sanitation Data'!$H$12,0,10*ROW('Sanitation Data'!H98))),DM104="Yes"),OFFSET('Sanitation Data'!$H$12,0,10*ROW('Sanitation Data'!H98)),IF(AND(ISNUMBER(OFFSET('Sanitation Data'!$H$12,0,10*ROW('Sanitation Data'!H98))),DM104="No",ISNUMBER(OFFSET('Sanitation Data'!$H$12,0,10*ROW('Sanitation Data'!H98)))),CONCATENATE("[",ROUND(OFFSET('Sanitation Data'!$H$12,0,10*ROW('Sanitation Data'!H98)),0),"]"),IF(AND(ISNUMBER(OFFSET('Sanitation Data'!$H$12,0,10*ROW('Sanitation Data'!H98))),DM104="",ISNUMBER(OFFSET('Sanitation Data'!$H$12,0,10*ROW('Sanitation Data'!H98)))),OFFSET('Sanitation Data'!$H$12,0,10*ROW('Sanitation Data'!H98)),NA())))</f>
        <v>#N/A</v>
      </c>
      <c r="AY104" s="134" t="e">
        <f ca="1">+IF(AND(ISNUMBER(OFFSET('Sanitation Data'!$H$13,0,10*ROW('Sanitation Data'!H98))),DN104="Yes"),OFFSET('Sanitation Data'!$H$13,0,10*ROW('Sanitation Data'!H98)),IF(AND(ISNUMBER(OFFSET('Sanitation Data'!$H$13,0,10*ROW('Sanitation Data'!H98))),DN104="No",ISNUMBER(OFFSET('Sanitation Data'!$H$13,0,10*ROW('Sanitation Data'!H98)))),CONCATENATE("[",ROUND(OFFSET('Sanitation Data'!$H$13,0,10*ROW('Sanitation Data'!H98)),0),"]"),IF(AND(ISNUMBER(OFFSET('Sanitation Data'!$H$13,0,10*ROW('Sanitation Data'!H98))),DN104="",ISNUMBER(OFFSET('Sanitation Data'!$H$13,0,10*ROW('Sanitation Data'!H98)))),OFFSET('Sanitation Data'!$H$13,0,10*ROW('Sanitation Data'!H98)),NA())))</f>
        <v>#N/A</v>
      </c>
      <c r="AZ104" s="135" t="e">
        <f ca="1">+IF(AND(ISNUMBER(OFFSET('Hygiene Data'!$C$6,0,10*ROW('Hygiene Data'!C98))),DO104="Yes"),OFFSET('Hygiene Data'!$C$6,0,10*ROW('Hygiene Data'!C98)),IF(AND(ISNUMBER(OFFSET('Hygiene Data'!$C$6,0,10*ROW('Hygiene Data'!C98))),DO104="No",ISNUMBER(OFFSET('Hygiene Data'!$C$6,0,10*ROW('Hygiene Data'!C98)))),CONCATENATE("[",ROUND(OFFSET('Hygiene Data'!$C$6,0,10*ROW('Hygiene Data'!C98)),0),"]"),IF(AND(ISNUMBER(OFFSET('Hygiene Data'!$C$6,0,10*ROW('Hygiene Data'!C98))),DO104="",ISNUMBER(OFFSET('Hygiene Data'!$C$6,0,10*ROW('Hygiene Data'!C98)))),OFFSET('Hygiene Data'!$C$6,0,10*ROW('Hygiene Data'!C98)),NA())))</f>
        <v>#N/A</v>
      </c>
      <c r="BA104" s="135" t="e">
        <f ca="1">+IF(AND(ISNUMBER(OFFSET('Hygiene Data'!$C$8,0,10*ROW('Hygiene Data'!C98))),DP104="Yes"),OFFSET('Hygiene Data'!$C$8,0,10*ROW('Hygiene Data'!C98)),IF(AND(ISNUMBER(OFFSET('Hygiene Data'!$C$8,0,10*ROW('Hygiene Data'!C98))),DP104="No",ISNUMBER(OFFSET('Hygiene Data'!$C$8,0,10*ROW('Hygiene Data'!C98)))),CONCATENATE("[",ROUND(OFFSET('Hygiene Data'!$C$8,0,10*ROW('Hygiene Data'!C98)),0),"]"),IF(AND(ISNUMBER(OFFSET('Hygiene Data'!$C$8,0,10*ROW('Hygiene Data'!C98))),DP104="",ISNUMBER(OFFSET('Hygiene Data'!$C$8,0,10*ROW('Hygiene Data'!C98)))),OFFSET('Hygiene Data'!$C$8,0,10*ROW('Hygiene Data'!C98)),NA())))</f>
        <v>#N/A</v>
      </c>
      <c r="BB104" s="135" t="e">
        <f ca="1">+IF(AND(ISNUMBER(OFFSET('Hygiene Data'!$C$10,0,10*ROW('Hygiene Data'!C98))),DQ104="Yes"),OFFSET('Hygiene Data'!$C$10,0,10*ROW('Hygiene Data'!C98)),IF(AND(ISNUMBER(OFFSET('Hygiene Data'!$C$10,0,10*ROW('Hygiene Data'!C98))),DQ104="No",ISNUMBER(OFFSET('Hygiene Data'!$C$10,0,10*ROW('Hygiene Data'!C98)))),CONCATENATE("[",ROUND(OFFSET('Hygiene Data'!$C$10,0,10*ROW('Hygiene Data'!C98)),0),"]"),IF(AND(ISNUMBER(OFFSET('Hygiene Data'!$C$10,0,10*ROW('Hygiene Data'!C98))),DQ104="",ISNUMBER(OFFSET('Hygiene Data'!$C$10,0,10*ROW('Hygiene Data'!C98)))),OFFSET('Hygiene Data'!$C$10,0,10*ROW('Hygiene Data'!C98)),NA())))</f>
        <v>#N/A</v>
      </c>
      <c r="BC104" s="135" t="e">
        <f ca="1">+IF(AND(ISNUMBER(OFFSET('Hygiene Data'!$D$6,0,10*ROW('Hygiene Data'!D98))),DR104="Yes"),OFFSET('Hygiene Data'!$D$6,0,10*ROW('Hygiene Data'!D98)),IF(AND(ISNUMBER(OFFSET('Hygiene Data'!$D$6,0,10*ROW('Hygiene Data'!D98))),DR104="No",ISNUMBER(OFFSET('Hygiene Data'!$D$6,0,10*ROW('Hygiene Data'!D98)))),CONCATENATE("[",ROUND(OFFSET('Hygiene Data'!$D$6,0,10*ROW('Hygiene Data'!D98)),0),"]"),IF(AND(ISNUMBER(OFFSET('Hygiene Data'!$D$6,0,10*ROW('Hygiene Data'!D98))),DR104="",ISNUMBER(OFFSET('Hygiene Data'!$D$6,0,10*ROW('Hygiene Data'!D98)))),OFFSET('Hygiene Data'!$D$6,0,10*ROW('Hygiene Data'!D98)),NA())))</f>
        <v>#N/A</v>
      </c>
      <c r="BD104" s="135" t="e">
        <f ca="1">+IF(AND(ISNUMBER(OFFSET('Hygiene Data'!$D$8,0,10*ROW('Hygiene Data'!D98))),DS104="Yes"),OFFSET('Hygiene Data'!$D$8,0,10*ROW('Hygiene Data'!D98)),IF(AND(ISNUMBER(OFFSET('Hygiene Data'!$D$8,0,10*ROW('Hygiene Data'!D98))),DS104="No",ISNUMBER(OFFSET('Hygiene Data'!$D$8,0,10*ROW('Hygiene Data'!D98)))),CONCATENATE("[",ROUND(OFFSET('Hygiene Data'!$D$8,0,10*ROW('Hygiene Data'!D98)),0),"]"),IF(AND(ISNUMBER(OFFSET('Hygiene Data'!$D$8,0,10*ROW('Hygiene Data'!D98))),DS104="",ISNUMBER(OFFSET('Hygiene Data'!$D$8,0,10*ROW('Hygiene Data'!D98)))),OFFSET('Hygiene Data'!$D$8,0,10*ROW('Hygiene Data'!D98)),NA())))</f>
        <v>#N/A</v>
      </c>
      <c r="BE104" s="135" t="e">
        <f ca="1">+IF(AND(ISNUMBER(OFFSET('Hygiene Data'!$D$10,0,10*ROW('Hygiene Data'!D98))),DT104="Yes"),OFFSET('Hygiene Data'!$D$10,0,10*ROW('Hygiene Data'!D98)),IF(AND(ISNUMBER(OFFSET('Hygiene Data'!$D$10,0,10*ROW('Hygiene Data'!D98))),DT104="No",ISNUMBER(OFFSET('Hygiene Data'!$D$10,0,10*ROW('Hygiene Data'!D98)))),CONCATENATE("[",ROUND(OFFSET('Hygiene Data'!$D$10,0,10*ROW('Hygiene Data'!D98)),0),"]"),IF(AND(ISNUMBER(OFFSET('Hygiene Data'!$D$10,0,10*ROW('Hygiene Data'!D98))),DT104="",ISNUMBER(OFFSET('Hygiene Data'!$D$10,0,10*ROW('Hygiene Data'!D98)))),OFFSET('Hygiene Data'!$D$10,0,10*ROW('Hygiene Data'!D98)),NA())))</f>
        <v>#N/A</v>
      </c>
      <c r="BF104" s="135" t="e">
        <f ca="1">+IF(AND(ISNUMBER(OFFSET('Hygiene Data'!$E$6,0,10*ROW('Hygiene Data'!E98))),DU104="Yes"),OFFSET('Hygiene Data'!$E$6,0,10*ROW('Hygiene Data'!E98)),IF(AND(ISNUMBER(OFFSET('Hygiene Data'!$E$6,0,10*ROW('Hygiene Data'!E98))),DU104="No",ISNUMBER(OFFSET('Hygiene Data'!$E$6,0,10*ROW('Hygiene Data'!E98)))),CONCATENATE("[",ROUND(OFFSET('Hygiene Data'!$E$6,0,10*ROW('Hygiene Data'!E98)),0),"]"),IF(AND(ISNUMBER(OFFSET('Hygiene Data'!$E$6,0,10*ROW('Hygiene Data'!E98))),DU104="",ISNUMBER(OFFSET('Hygiene Data'!$E$6,0,10*ROW('Hygiene Data'!E98)))),OFFSET('Hygiene Data'!$E$6,0,10*ROW('Hygiene Data'!E98)),NA())))</f>
        <v>#N/A</v>
      </c>
      <c r="BG104" s="135" t="e">
        <f ca="1">+IF(AND(ISNUMBER(OFFSET('Hygiene Data'!$E$8,0,10*ROW('Hygiene Data'!E98))),DV104="Yes"),OFFSET('Hygiene Data'!$E$8,0,10*ROW('Hygiene Data'!E98)),IF(AND(ISNUMBER(OFFSET('Hygiene Data'!$E$8,0,10*ROW('Hygiene Data'!E98))),DV104="No",ISNUMBER(OFFSET('Hygiene Data'!$E$8,0,10*ROW('Hygiene Data'!E98)))),CONCATENATE("[",ROUND(OFFSET('Hygiene Data'!$E$8,0,10*ROW('Hygiene Data'!E98)),0),"]"),IF(AND(ISNUMBER(OFFSET('Hygiene Data'!$E$8,0,10*ROW('Hygiene Data'!E98))),DV104="",ISNUMBER(OFFSET('Hygiene Data'!$E$8,0,10*ROW('Hygiene Data'!E98)))),OFFSET('Hygiene Data'!$E$8,0,10*ROW('Hygiene Data'!E98)),NA())))</f>
        <v>#N/A</v>
      </c>
      <c r="BH104" s="135" t="e">
        <f ca="1">+IF(AND(ISNUMBER(OFFSET('Hygiene Data'!$E$10,0,10*ROW('Hygiene Data'!E98))),DW104="Yes"),OFFSET('Hygiene Data'!$E$10,0,10*ROW('Hygiene Data'!E98)),IF(AND(ISNUMBER(OFFSET('Hygiene Data'!$E$10,0,10*ROW('Hygiene Data'!E98))),DW104="No",ISNUMBER(OFFSET('Hygiene Data'!$E$10,0,10*ROW('Hygiene Data'!E98)))),CONCATENATE("[",ROUND(OFFSET('Hygiene Data'!$E$10,0,10*ROW('Hygiene Data'!E98)),0),"]"),IF(AND(ISNUMBER(OFFSET('Hygiene Data'!$E$10,0,10*ROW('Hygiene Data'!E98))),DW104="",ISNUMBER(OFFSET('Hygiene Data'!$E$10,0,10*ROW('Hygiene Data'!E98)))),OFFSET('Hygiene Data'!$E$10,0,10*ROW('Hygiene Data'!E98)),NA())))</f>
        <v>#N/A</v>
      </c>
      <c r="BI104" s="135" t="e">
        <f ca="1">+IF(AND(ISNUMBER(OFFSET('Hygiene Data'!$F$6,0,10*ROW('Hygiene Data'!F98))),DX104="Yes"),OFFSET('Hygiene Data'!$F$6,0,10*ROW('Hygiene Data'!F98)),IF(AND(ISNUMBER(OFFSET('Hygiene Data'!$F$6,0,10*ROW('Hygiene Data'!F98))),DX104="No",ISNUMBER(OFFSET('Hygiene Data'!$F$6,0,10*ROW('Hygiene Data'!F98)))),CONCATENATE("[",ROUND(OFFSET('Hygiene Data'!$F$6,0,10*ROW('Hygiene Data'!F98)),0),"]"),IF(AND(ISNUMBER(OFFSET('Hygiene Data'!$F$6,0,10*ROW('Hygiene Data'!F98))),DX104="",ISNUMBER(OFFSET('Hygiene Data'!$F$6,0,10*ROW('Hygiene Data'!F98)))),OFFSET('Hygiene Data'!$F$6,0,10*ROW('Hygiene Data'!F98)),NA())))</f>
        <v>#N/A</v>
      </c>
      <c r="BJ104" s="135" t="e">
        <f ca="1">+IF(AND(ISNUMBER(OFFSET('Hygiene Data'!$F$8,0,10*ROW('Hygiene Data'!F98))),DY104="Yes"),OFFSET('Hygiene Data'!$F$8,0,10*ROW('Hygiene Data'!F98)),IF(AND(ISNUMBER(OFFSET('Hygiene Data'!$F$8,0,10*ROW('Hygiene Data'!F98))),DY104="No",ISNUMBER(OFFSET('Hygiene Data'!$F$8,0,10*ROW('Hygiene Data'!F98)))),CONCATENATE("[",ROUND(OFFSET('Hygiene Data'!$F$8,0,10*ROW('Hygiene Data'!F98)),0),"]"),IF(AND(ISNUMBER(OFFSET('Hygiene Data'!$F$8,0,10*ROW('Hygiene Data'!F98))),DY104="",ISNUMBER(OFFSET('Hygiene Data'!$F$8,0,10*ROW('Hygiene Data'!F98)))),OFFSET('Hygiene Data'!$F$8,0,10*ROW('Hygiene Data'!F98)),NA())))</f>
        <v>#N/A</v>
      </c>
      <c r="BK104" s="135" t="e">
        <f ca="1">+IF(AND(ISNUMBER(OFFSET('Hygiene Data'!$F$10,0,10*ROW('Hygiene Data'!F98))),DZ104="Yes"),OFFSET('Hygiene Data'!$F$10,0,10*ROW('Hygiene Data'!F98)),IF(AND(ISNUMBER(OFFSET('Hygiene Data'!$F$10,0,10*ROW('Hygiene Data'!F98))),DZ104="No",ISNUMBER(OFFSET('Hygiene Data'!$F$10,0,10*ROW('Hygiene Data'!F98)))),CONCATENATE("[",ROUND(OFFSET('Hygiene Data'!$F$10,0,10*ROW('Hygiene Data'!F98)),0),"]"),IF(AND(ISNUMBER(OFFSET('Hygiene Data'!$F$10,0,10*ROW('Hygiene Data'!F98))),DZ104="",ISNUMBER(OFFSET('Hygiene Data'!$F$10,0,10*ROW('Hygiene Data'!F98)))),OFFSET('Hygiene Data'!$F$10,0,10*ROW('Hygiene Data'!F98)),NA())))</f>
        <v>#N/A</v>
      </c>
      <c r="BL104" s="135" t="e">
        <f ca="1">+IF(AND(ISNUMBER(OFFSET('Hygiene Data'!$G$6,0,10*ROW('Hygiene Data'!G98))),EA104="Yes"),OFFSET('Hygiene Data'!$G$6,0,10*ROW('Hygiene Data'!G98)),IF(AND(ISNUMBER(OFFSET('Hygiene Data'!$G$6,0,10*ROW('Hygiene Data'!G98))),EA104="No",ISNUMBER(OFFSET('Hygiene Data'!$G$6,0,10*ROW('Hygiene Data'!G98)))),CONCATENATE("[",ROUND(OFFSET('Hygiene Data'!$G$6,0,10*ROW('Hygiene Data'!G98)),0),"]"),IF(AND(ISNUMBER(OFFSET('Hygiene Data'!$G$6,0,10*ROW('Hygiene Data'!G98))),EA104="",ISNUMBER(OFFSET('Hygiene Data'!$G$6,0,10*ROW('Hygiene Data'!G98)))),OFFSET('Hygiene Data'!$G$6,0,10*ROW('Hygiene Data'!G98)),NA())))</f>
        <v>#N/A</v>
      </c>
      <c r="BM104" s="135" t="e">
        <f ca="1">+IF(AND(ISNUMBER(OFFSET('Hygiene Data'!$G$8,0,10*ROW('Hygiene Data'!G98))),EB104="Yes"),OFFSET('Hygiene Data'!$G$8,0,10*ROW('Hygiene Data'!G98)),IF(AND(ISNUMBER(OFFSET('Hygiene Data'!$G$8,0,10*ROW('Hygiene Data'!G98))),EB104="No",ISNUMBER(OFFSET('Hygiene Data'!$G$8,0,10*ROW('Hygiene Data'!G98)))),CONCATENATE("[",ROUND(OFFSET('Hygiene Data'!$G$8,0,10*ROW('Hygiene Data'!G98)),0),"]"),IF(AND(ISNUMBER(OFFSET('Hygiene Data'!$G$8,0,10*ROW('Hygiene Data'!G98))),EB104="",ISNUMBER(OFFSET('Hygiene Data'!$G$8,0,10*ROW('Hygiene Data'!G98)))),OFFSET('Hygiene Data'!$G$8,0,10*ROW('Hygiene Data'!G98)),NA())))</f>
        <v>#N/A</v>
      </c>
      <c r="BN104" s="135" t="e">
        <f ca="1">+IF(AND(ISNUMBER(OFFSET('Hygiene Data'!$G$10,0,10*ROW('Hygiene Data'!G98))),EC104="Yes"),OFFSET('Hygiene Data'!$G$10,0,10*ROW('Hygiene Data'!G98)),IF(AND(ISNUMBER(OFFSET('Hygiene Data'!$G$10,0,10*ROW('Hygiene Data'!G98))),EC104="No",ISNUMBER(OFFSET('Hygiene Data'!$G$10,0,10*ROW('Hygiene Data'!G98)))),CONCATENATE("[",ROUND(OFFSET('Hygiene Data'!$G$10,0,10*ROW('Hygiene Data'!G98)),0),"]"),IF(AND(ISNUMBER(OFFSET('Hygiene Data'!$G$10,0,10*ROW('Hygiene Data'!G98))),EC104="",ISNUMBER(OFFSET('Hygiene Data'!$G$10,0,10*ROW('Hygiene Data'!G98)))),OFFSET('Hygiene Data'!$G$10,0,10*ROW('Hygiene Data'!G98)),NA())))</f>
        <v>#N/A</v>
      </c>
      <c r="BO104" s="135" t="e">
        <f ca="1">+IF(AND(ISNUMBER(OFFSET('Hygiene Data'!$H$6,0,10*ROW('Hygiene Data'!H98))),ED104="Yes"),OFFSET('Hygiene Data'!$H$6,0,10*ROW('Hygiene Data'!H98)),IF(AND(ISNUMBER(OFFSET('Hygiene Data'!$H$6,0,10*ROW('Hygiene Data'!H98))),ED104="No",ISNUMBER(OFFSET('Hygiene Data'!$H$6,0,10*ROW('Hygiene Data'!H98)))),CONCATENATE("[",ROUND(OFFSET('Hygiene Data'!$H$6,0,10*ROW('Hygiene Data'!H98)),0),"]"),IF(AND(ISNUMBER(OFFSET('Hygiene Data'!$H$6,0,10*ROW('Hygiene Data'!H98))),ED104="",ISNUMBER(OFFSET('Hygiene Data'!$H$6,0,10*ROW('Hygiene Data'!H98)))),OFFSET('Hygiene Data'!$H$6,0,10*ROW('Hygiene Data'!H98)),NA())))</f>
        <v>#N/A</v>
      </c>
      <c r="BP104" s="135" t="e">
        <f ca="1">+IF(AND(ISNUMBER(OFFSET('Hygiene Data'!$H$8,0,10*ROW('Hygiene Data'!H98))),EE104="Yes"),OFFSET('Hygiene Data'!$H$8,0,10*ROW('Hygiene Data'!H98)),IF(AND(ISNUMBER(OFFSET('Hygiene Data'!$H$8,0,10*ROW('Hygiene Data'!H98))),EE104="No",ISNUMBER(OFFSET('Hygiene Data'!$H$8,0,10*ROW('Hygiene Data'!H98)))),CONCATENATE("[",ROUND(OFFSET('Hygiene Data'!$H$8,0,10*ROW('Hygiene Data'!H98)),0),"]"),IF(AND(ISNUMBER(OFFSET('Hygiene Data'!$H$8,0,10*ROW('Hygiene Data'!H98))),EE104="",ISNUMBER(OFFSET('Hygiene Data'!$H$8,0,10*ROW('Hygiene Data'!H98)))),OFFSET('Hygiene Data'!$H$8,0,10*ROW('Hygiene Data'!H98)),NA())))</f>
        <v>#N/A</v>
      </c>
      <c r="BQ104" s="135" t="e">
        <f ca="1">+IF(AND(ISNUMBER(OFFSET('Hygiene Data'!$H$10,0,10*ROW('Hygiene Data'!H98))),EF104="Yes"),OFFSET('Hygiene Data'!$H$10,0,10*ROW('Hygiene Data'!H98)),IF(AND(ISNUMBER(OFFSET('Hygiene Data'!$H$10,0,10*ROW('Hygiene Data'!H98))),EF104="No",ISNUMBER(OFFSET('Hygiene Data'!$H$10,0,10*ROW('Hygiene Data'!H98)))),CONCATENATE("[",ROUND(OFFSET('Hygiene Data'!$H$10,0,10*ROW('Hygiene Data'!H98)),0),"]"),IF(AND(ISNUMBER(OFFSET('Hygiene Data'!$H$10,0,10*ROW('Hygiene Data'!H98))),EF104="",ISNUMBER(OFFSET('Hygiene Data'!$H$10,0,10*ROW('Hygiene Data'!H98)))),OFFSET('Hygiene Data'!$H$10,0,10*ROW('Hygiene Data'!H98)),NA())))</f>
        <v>#N/A</v>
      </c>
      <c r="BS104" s="34" t="str">
        <f ca="1">+IF(OFFSET('Water Data'!$C$28,0,10*ROW('Water Data'!C98))="","",OFFSET('Water Data'!$C$28,0,10*ROW('Water Data'!C98)))</f>
        <v/>
      </c>
      <c r="BT104" s="34" t="str">
        <f ca="1">+IF(OFFSET('Water Data'!$C$29,0,10*ROW('Water Data'!C98))="","",OFFSET('Water Data'!$C$29,0,10*ROW('Water Data'!C98)))</f>
        <v/>
      </c>
      <c r="BU104" s="34" t="str">
        <f ca="1">+IF(OFFSET('Water Data'!$C$30,0,10*ROW('Water Data'!C98))="","",OFFSET('Water Data'!$C$30,0,10*ROW('Water Data'!C98)))</f>
        <v/>
      </c>
      <c r="BV104" s="34" t="str">
        <f ca="1">+IF(OFFSET('Water Data'!$D$28,0,10*ROW('Water Data'!D98))="","",OFFSET('Water Data'!$D$28,0,10*ROW('Water Data'!D98)))</f>
        <v/>
      </c>
      <c r="BW104" s="34" t="str">
        <f ca="1">+IF(OFFSET('Water Data'!$D$29,0,10*ROW('Water Data'!D98))="","",OFFSET('Water Data'!$D$29,0,10*ROW('Water Data'!D98)))</f>
        <v/>
      </c>
      <c r="BX104" s="34" t="str">
        <f ca="1">+IF(OFFSET('Water Data'!$D$30,0,10*ROW('Water Data'!D98))="","",OFFSET('Water Data'!$D$30,0,10*ROW('Water Data'!D98)))</f>
        <v/>
      </c>
      <c r="BY104" s="34" t="str">
        <f ca="1">+IF(OFFSET('Water Data'!$E$28,0,10*ROW('Water Data'!E98))="","",OFFSET('Water Data'!$E$28,0,10*ROW('Water Data'!E98)))</f>
        <v/>
      </c>
      <c r="BZ104" s="34" t="str">
        <f ca="1">+IF(OFFSET('Water Data'!$E$29,0,10*ROW('Water Data'!E98))="","",OFFSET('Water Data'!$E$29,0,10*ROW('Water Data'!E98)))</f>
        <v/>
      </c>
      <c r="CA104" s="34" t="str">
        <f ca="1">+IF(OFFSET('Water Data'!$E$30,0,10*ROW('Water Data'!E98))="","",OFFSET('Water Data'!$E$30,0,10*ROW('Water Data'!E98)))</f>
        <v/>
      </c>
      <c r="CB104" s="34" t="str">
        <f ca="1">+IF(OFFSET('Water Data'!$F$28,0,10*ROW('Water Data'!F98))="","",OFFSET('Water Data'!$F$28,0,10*ROW('Water Data'!F98)))</f>
        <v/>
      </c>
      <c r="CC104" s="34" t="str">
        <f ca="1">+IF(OFFSET('Water Data'!$F$29,0,10*ROW('Water Data'!F98))="","",OFFSET('Water Data'!$F$29,0,10*ROW('Water Data'!F98)))</f>
        <v/>
      </c>
      <c r="CD104" s="34" t="str">
        <f ca="1">+IF(OFFSET('Water Data'!$F$30,0,10*ROW('Water Data'!F98))="","",OFFSET('Water Data'!$F$30,0,10*ROW('Water Data'!F98)))</f>
        <v/>
      </c>
      <c r="CE104" s="34" t="str">
        <f ca="1">+IF(OFFSET('Water Data'!$G$28,0,10*ROW('Water Data'!G98))="","",OFFSET('Water Data'!$G$28,0,10*ROW('Water Data'!G98)))</f>
        <v/>
      </c>
      <c r="CF104" s="34" t="str">
        <f ca="1">+IF(OFFSET('Water Data'!$G$29,0,10*ROW('Water Data'!G98))="","",OFFSET('Water Data'!$G$29,0,10*ROW('Water Data'!G98)))</f>
        <v/>
      </c>
      <c r="CG104" s="34" t="str">
        <f ca="1">+IF(OFFSET('Water Data'!$G$30,0,10*ROW('Water Data'!G98))="","",OFFSET('Water Data'!$G$30,0,10*ROW('Water Data'!G98)))</f>
        <v/>
      </c>
      <c r="CH104" s="34" t="str">
        <f ca="1">+IF(OFFSET('Water Data'!$H$28,0,10*ROW('Water Data'!H98))="","",OFFSET('Water Data'!$H$28,0,10*ROW('Water Data'!H98)))</f>
        <v/>
      </c>
      <c r="CI104" s="34" t="str">
        <f ca="1">+IF(OFFSET('Water Data'!$H$29,0,10*ROW('Water Data'!H98))="","",OFFSET('Water Data'!$H$29,0,10*ROW('Water Data'!H98)))</f>
        <v/>
      </c>
      <c r="CJ104" s="34" t="str">
        <f ca="1">+IF(OFFSET('Water Data'!$H$30,0,10*ROW('Water Data'!H98))="","",OFFSET('Water Data'!$H$30,0,10*ROW('Water Data'!H98)))</f>
        <v/>
      </c>
      <c r="CK104" s="34" t="str">
        <f ca="1">+IF(OFFSET('Sanitation Data'!$C$29,0,10*ROW('Sanitation Data'!C98))="","",OFFSET('Sanitation Data'!$C$29,0,10*ROW('Sanitation Data'!C98)))</f>
        <v/>
      </c>
      <c r="CL104" s="34" t="str">
        <f ca="1">+IF(OFFSET('Sanitation Data'!$C$30,0,10*ROW('Sanitation Data'!C98))="","",OFFSET('Sanitation Data'!$C$30,0,10*ROW('Sanitation Data'!C98)))</f>
        <v/>
      </c>
      <c r="CM104" s="34" t="str">
        <f ca="1">+IF(OFFSET('Sanitation Data'!$C$31,0,10*ROW('Sanitation Data'!C98))="","",OFFSET('Sanitation Data'!$C$31,0,10*ROW('Sanitation Data'!C98)))</f>
        <v/>
      </c>
      <c r="CN104" s="34" t="str">
        <f ca="1">+IF(OFFSET('Sanitation Data'!$C$32,0,10*ROW('Sanitation Data'!C98))="","",OFFSET('Sanitation Data'!$C$32,0,10*ROW('Sanitation Data'!C98)))</f>
        <v/>
      </c>
      <c r="CO104" s="34" t="str">
        <f ca="1">+IF(OFFSET('Sanitation Data'!$C$33,0,10*ROW('Sanitation Data'!C98))="","",OFFSET('Sanitation Data'!$C$33,0,10*ROW('Sanitation Data'!C98)))</f>
        <v/>
      </c>
      <c r="CP104" s="34" t="str">
        <f ca="1">+IF(OFFSET('Sanitation Data'!$D$29,0,10*ROW('Sanitation Data'!D98))="","",OFFSET('Sanitation Data'!$D$29,0,10*ROW('Sanitation Data'!D98)))</f>
        <v/>
      </c>
      <c r="CQ104" s="34" t="str">
        <f ca="1">+IF(OFFSET('Sanitation Data'!$D$30,0,10*ROW('Sanitation Data'!D98))="","",OFFSET('Sanitation Data'!$D$30,0,10*ROW('Sanitation Data'!D98)))</f>
        <v/>
      </c>
      <c r="CR104" s="34" t="str">
        <f ca="1">+IF(OFFSET('Sanitation Data'!$D$31,0,10*ROW('Sanitation Data'!D98))="","",OFFSET('Sanitation Data'!$D$31,0,10*ROW('Sanitation Data'!D98)))</f>
        <v/>
      </c>
      <c r="CS104" s="34" t="str">
        <f ca="1">+IF(OFFSET('Sanitation Data'!$D$32,0,10*ROW('Sanitation Data'!D98))="","",OFFSET('Sanitation Data'!$D$32,0,10*ROW('Sanitation Data'!D98)))</f>
        <v/>
      </c>
      <c r="CT104" s="34" t="str">
        <f ca="1">+IF(OFFSET('Sanitation Data'!$D$33,0,10*ROW('Sanitation Data'!D98))="","",OFFSET('Sanitation Data'!$D$33,0,10*ROW('Sanitation Data'!D98)))</f>
        <v/>
      </c>
      <c r="CU104" s="34" t="str">
        <f ca="1">+IF(OFFSET('Sanitation Data'!$E$29,0,10*ROW('Sanitation Data'!E98))="","",OFFSET('Sanitation Data'!$E$29,0,10*ROW('Sanitation Data'!E98)))</f>
        <v/>
      </c>
      <c r="CV104" s="34" t="str">
        <f ca="1">+IF(OFFSET('Sanitation Data'!$E$30,0,10*ROW('Sanitation Data'!E98))="","",OFFSET('Sanitation Data'!$E$30,0,10*ROW('Sanitation Data'!E98)))</f>
        <v/>
      </c>
      <c r="CW104" s="34" t="str">
        <f ca="1">+IF(OFFSET('Sanitation Data'!$E$31,0,10*ROW('Sanitation Data'!E98))="","",OFFSET('Sanitation Data'!$E$31,0,10*ROW('Sanitation Data'!E98)))</f>
        <v/>
      </c>
      <c r="CX104" s="34" t="str">
        <f ca="1">+IF(OFFSET('Sanitation Data'!$E$32,0,10*ROW('Sanitation Data'!E98))="","",OFFSET('Sanitation Data'!$E$32,0,10*ROW('Sanitation Data'!E98)))</f>
        <v/>
      </c>
      <c r="CY104" s="34" t="str">
        <f ca="1">+IF(OFFSET('Sanitation Data'!$E$33,0,10*ROW('Sanitation Data'!E98))="","",OFFSET('Sanitation Data'!$E$33,0,10*ROW('Sanitation Data'!E98)))</f>
        <v/>
      </c>
      <c r="CZ104" s="34" t="str">
        <f ca="1">+IF(OFFSET('Sanitation Data'!$F$29,0,10*ROW('Sanitation Data'!F98))="","",OFFSET('Sanitation Data'!$F$29,0,10*ROW('Sanitation Data'!F98)))</f>
        <v/>
      </c>
      <c r="DA104" s="34" t="str">
        <f ca="1">+IF(OFFSET('Sanitation Data'!$F$30,0,10*ROW('Sanitation Data'!F98))="","",OFFSET('Sanitation Data'!$F$30,0,10*ROW('Sanitation Data'!F98)))</f>
        <v/>
      </c>
      <c r="DB104" s="34" t="str">
        <f ca="1">+IF(OFFSET('Sanitation Data'!$F$31,0,10*ROW('Sanitation Data'!F98))="","",OFFSET('Sanitation Data'!$F$31,0,10*ROW('Sanitation Data'!F98)))</f>
        <v/>
      </c>
      <c r="DC104" s="34" t="str">
        <f ca="1">+IF(OFFSET('Sanitation Data'!$F$32,0,10*ROW('Sanitation Data'!F98))="","",OFFSET('Sanitation Data'!$F$32,0,10*ROW('Sanitation Data'!F98)))</f>
        <v/>
      </c>
      <c r="DD104" s="34" t="str">
        <f ca="1">+IF(OFFSET('Sanitation Data'!$F$33,0,10*ROW('Sanitation Data'!F98))="","",OFFSET('Sanitation Data'!$F$33,0,10*ROW('Sanitation Data'!F98)))</f>
        <v/>
      </c>
      <c r="DE104" s="34" t="str">
        <f ca="1">+IF(OFFSET('Sanitation Data'!$G$29,0,10*ROW('Sanitation Data'!G98))="","",OFFSET('Sanitation Data'!$G$29,0,10*ROW('Sanitation Data'!G98)))</f>
        <v/>
      </c>
      <c r="DF104" s="34" t="str">
        <f ca="1">+IF(OFFSET('Sanitation Data'!$G$30,0,10*ROW('Sanitation Data'!G98))="","",OFFSET('Sanitation Data'!$G$30,0,10*ROW('Sanitation Data'!G98)))</f>
        <v/>
      </c>
      <c r="DG104" s="34" t="str">
        <f ca="1">+IF(OFFSET('Sanitation Data'!$G$31,0,10*ROW('Sanitation Data'!G98))="","",OFFSET('Sanitation Data'!$G$31,0,10*ROW('Sanitation Data'!G98)))</f>
        <v/>
      </c>
      <c r="DH104" s="34" t="str">
        <f ca="1">+IF(OFFSET('Sanitation Data'!$G$32,0,10*ROW('Sanitation Data'!G98))="","",OFFSET('Sanitation Data'!$G$32,0,10*ROW('Sanitation Data'!G98)))</f>
        <v/>
      </c>
      <c r="DI104" s="34" t="str">
        <f ca="1">+IF(OFFSET('Sanitation Data'!$G$33,0,10*ROW('Sanitation Data'!G98))="","",OFFSET('Sanitation Data'!$G$33,0,10*ROW('Sanitation Data'!G98)))</f>
        <v/>
      </c>
      <c r="DJ104" s="34" t="str">
        <f ca="1">+IF(OFFSET('Sanitation Data'!$H$29,0,10*ROW('Sanitation Data'!H98))="","",OFFSET('Sanitation Data'!$H$29,0,10*ROW('Sanitation Data'!H98)))</f>
        <v/>
      </c>
      <c r="DK104" s="34" t="str">
        <f ca="1">+IF(OFFSET('Sanitation Data'!$H$30,0,10*ROW('Sanitation Data'!H98))="","",OFFSET('Sanitation Data'!$H$30,0,10*ROW('Sanitation Data'!H98)))</f>
        <v/>
      </c>
      <c r="DL104" s="34" t="str">
        <f ca="1">+IF(OFFSET('Sanitation Data'!$H$31,0,10*ROW('Sanitation Data'!H98))="","",OFFSET('Sanitation Data'!$H$31,0,10*ROW('Sanitation Data'!H98)))</f>
        <v/>
      </c>
      <c r="DM104" s="34" t="str">
        <f ca="1">+IF(OFFSET('Sanitation Data'!$H$32,0,10*ROW('Sanitation Data'!H98))="","",OFFSET('Sanitation Data'!$H$32,0,10*ROW('Sanitation Data'!H98)))</f>
        <v/>
      </c>
      <c r="DN104" s="34" t="str">
        <f ca="1">+IF(OFFSET('Sanitation Data'!$H$33,0,10*ROW('Sanitation Data'!H98))="","",OFFSET('Sanitation Data'!$H$33,0,10*ROW('Sanitation Data'!H98)))</f>
        <v/>
      </c>
      <c r="DO104" s="34" t="str">
        <f ca="1">+IF(OFFSET('Hygiene Data'!$C$12,0,10*ROW('Hygiene Data'!C98))="","",OFFSET('Hygiene Data'!$C$12,0,10*ROW('Hygiene Data'!C98)))</f>
        <v/>
      </c>
      <c r="DP104" s="34" t="str">
        <f ca="1">+IF(OFFSET('Hygiene Data'!$C$13,0,10*ROW('Hygiene Data'!C98))="","",OFFSET('Hygiene Data'!$C$13,0,10*ROW('Hygiene Data'!C98)))</f>
        <v/>
      </c>
      <c r="DQ104" s="34" t="str">
        <f ca="1">+IF(OFFSET('Hygiene Data'!$C$14,0,10*ROW('Hygiene Data'!C98))="","",OFFSET('Hygiene Data'!$C$14,0,10*ROW('Hygiene Data'!C98)))</f>
        <v/>
      </c>
      <c r="DR104" s="34" t="str">
        <f ca="1">+IF(OFFSET('Hygiene Data'!$D$12,0,10*ROW('Hygiene Data'!D98))="","",OFFSET('Hygiene Data'!$D$12,0,10*ROW('Hygiene Data'!D98)))</f>
        <v/>
      </c>
      <c r="DS104" s="34" t="str">
        <f ca="1">+IF(OFFSET('Hygiene Data'!$D$13,0,10*ROW('Hygiene Data'!D98))="","",OFFSET('Hygiene Data'!$D$13,0,10*ROW('Hygiene Data'!D98)))</f>
        <v/>
      </c>
      <c r="DT104" s="34" t="str">
        <f ca="1">+IF(OFFSET('Hygiene Data'!$D$14,0,10*ROW('Hygiene Data'!D98))="","",OFFSET('Hygiene Data'!$D$14,0,10*ROW('Hygiene Data'!D98)))</f>
        <v/>
      </c>
      <c r="DU104" s="34" t="str">
        <f ca="1">+IF(OFFSET('Hygiene Data'!$E$12,0,10*ROW('Hygiene Data'!E98))="","",OFFSET('Hygiene Data'!$E$12,0,10*ROW('Hygiene Data'!E98)))</f>
        <v/>
      </c>
      <c r="DV104" s="34" t="str">
        <f ca="1">+IF(OFFSET('Hygiene Data'!$E$13,0,10*ROW('Hygiene Data'!E98))="","",OFFSET('Hygiene Data'!$E$13,0,10*ROW('Hygiene Data'!E98)))</f>
        <v/>
      </c>
      <c r="DW104" s="34" t="str">
        <f ca="1">+IF(OFFSET('Hygiene Data'!$E$14,0,10*ROW('Hygiene Data'!E98))="","",OFFSET('Hygiene Data'!$E$14,0,10*ROW('Hygiene Data'!E98)))</f>
        <v/>
      </c>
      <c r="DX104" s="34" t="str">
        <f ca="1">+IF(OFFSET('Hygiene Data'!$F$12,0,10*ROW('Hygiene Data'!F98))="","",OFFSET('Hygiene Data'!$F$12,0,10*ROW('Hygiene Data'!F98)))</f>
        <v/>
      </c>
      <c r="DY104" s="34" t="str">
        <f ca="1">+IF(OFFSET('Hygiene Data'!$F$13,0,10*ROW('Hygiene Data'!F98))="","",OFFSET('Hygiene Data'!$F$13,0,10*ROW('Hygiene Data'!F98)))</f>
        <v/>
      </c>
      <c r="DZ104" s="34" t="str">
        <f ca="1">+IF(OFFSET('Hygiene Data'!$F$14,0,10*ROW('Hygiene Data'!F98))="","",OFFSET('Hygiene Data'!$F$14,0,10*ROW('Hygiene Data'!F98)))</f>
        <v/>
      </c>
      <c r="EA104" s="34" t="str">
        <f ca="1">+IF(OFFSET('Hygiene Data'!$G$12,0,10*ROW('Hygiene Data'!G98))="","",OFFSET('Hygiene Data'!$G$12,0,10*ROW('Hygiene Data'!G98)))</f>
        <v/>
      </c>
      <c r="EB104" s="34" t="str">
        <f ca="1">+IF(OFFSET('Hygiene Data'!$G$13,0,10*ROW('Hygiene Data'!G98))="","",OFFSET('Hygiene Data'!$G$13,0,10*ROW('Hygiene Data'!G98)))</f>
        <v/>
      </c>
      <c r="EC104" s="34" t="str">
        <f ca="1">+IF(OFFSET('Hygiene Data'!$G$14,0,10*ROW('Hygiene Data'!G98))="","",OFFSET('Hygiene Data'!$G$14,0,10*ROW('Hygiene Data'!G98)))</f>
        <v/>
      </c>
      <c r="ED104" s="34" t="str">
        <f ca="1">+IF(OFFSET('Hygiene Data'!$H$12,0,10*ROW('Hygiene Data'!H98))="","",OFFSET('Hygiene Data'!$H$12,0,10*ROW('Hygiene Data'!H98)))</f>
        <v/>
      </c>
      <c r="EE104" s="34" t="str">
        <f ca="1">+IF(OFFSET('Hygiene Data'!$H$13,0,10*ROW('Hygiene Data'!H98))="","",OFFSET('Hygiene Data'!$H$13,0,10*ROW('Hygiene Data'!H98)))</f>
        <v/>
      </c>
      <c r="EF104" s="34" t="str">
        <f ca="1">+IF(OFFSET('Hygiene Data'!$H$14,0,10*ROW('Hygiene Data'!H98))="","",OFFSET('Hygiene Data'!$H$14,0,10*ROW('Hygiene Data'!H98)))</f>
        <v/>
      </c>
    </row>
    <row r="105" spans="1:136" x14ac:dyDescent="0.2">
      <c r="A105" s="50" t="str">
        <f ca="1">+IF(OFFSET('Water Data'!$B$1,0,10*ROW('Water Data'!B102))="","",OFFSET('Water Data'!$B$1,0,10*ROW('Water Data'!B102)))</f>
        <v/>
      </c>
      <c r="B105" s="50" t="str">
        <f ca="1">+IF(OFFSET('Water Data'!$A$3,0,10*ROW('Water Data'!A102))="","",OFFSET('Water Data'!$A$3,0,10*ROW('Water Data'!A102)))</f>
        <v/>
      </c>
      <c r="C105" s="50" t="str">
        <f ca="1">+IF(OFFSET('Water Data'!$C$3,0,10*ROW('Water Data'!C102))="","",OFFSET('Water Data'!$C$3,0,10*ROW('Water Data'!C102)))</f>
        <v/>
      </c>
      <c r="D105" s="133" t="e">
        <f ca="1">+IF(AND(ISNUMBER(OFFSET('Water Data'!$C$5,0,10*ROW('Water Data'!C99))),BS105="Yes"),100-OFFSET('Water Data'!$C$5,0,10*ROW('Water Data'!C99)),IF(AND(ISNUMBER(OFFSET('Water Data'!$C$5,0,10*ROW('Water Data'!C99))),BS105="No",ISNUMBER(OFFSET('Water Data'!$C$5,0,10*ROW('Water Data'!C99)))),CONCATENATE("[",ROUND(100-OFFSET('Water Data'!$C$5,0,10*ROW('Water Data'!C99)),0),"]"),IF(AND(ISNUMBER(OFFSET('Water Data'!$C$5,0,10*ROW('Water Data'!C99))),BS105="",ISNUMBER(OFFSET('Water Data'!$C$5,0,10*ROW('Water Data'!C99)))),100-OFFSET('Water Data'!$C$5,0,10*ROW('Water Data'!C99)),NA())))</f>
        <v>#N/A</v>
      </c>
      <c r="E105" s="133" t="e">
        <f ca="1">+IF(AND(ISNUMBER(OFFSET('Water Data'!$C$7,0,10*ROW('Water Data'!D99))),BT105="Yes"),OFFSET('Water Data'!$C$7,0,10*ROW('Water Data'!C99)),IF(AND(ISNUMBER(OFFSET('Water Data'!$C$7,0,10*ROW('Water Data'!C99))),BT105="No",ISNUMBER(OFFSET('Water Data'!$C$7,0,10*ROW('Water Data'!C99)))),CONCATENATE("[",ROUND(OFFSET('Water Data'!$C$7,0,10*ROW('Water Data'!C99)),0),"]"),IF(AND(ISNUMBER(OFFSET('Water Data'!$C$7,0,10*ROW('Water Data'!C99))),BT105="",ISNUMBER(OFFSET('Water Data'!$C$7,0,10*ROW('Water Data'!C99)))),OFFSET('Water Data'!$C$7,0,10*ROW('Water Data'!C99)),NA())))</f>
        <v>#N/A</v>
      </c>
      <c r="F105" s="133" t="e">
        <f ca="1">+IF(AND(ISNUMBER(OFFSET('Water Data'!$C$10,0,10*ROW('Water Data'!C99))),BU105="Yes"),OFFSET('Water Data'!$C$10,0,10*ROW('Water Data'!C99)),IF(AND(ISNUMBER(OFFSET('Water Data'!$C$10,0,10*ROW('Water Data'!C99))),BU105="No",ISNUMBER(OFFSET('Water Data'!$C$10,0,10*ROW('Water Data'!C99)))),CONCATENATE("[",ROUND(OFFSET('Water Data'!$C$10,0,10*ROW('Water Data'!C99)),0),"]"),IF(AND(ISNUMBER(OFFSET('Water Data'!$C$10,0,10*ROW('Water Data'!C99))),BU105="",ISNUMBER(OFFSET('Water Data'!$C$10,0,10*ROW('Water Data'!C99)))),OFFSET('Water Data'!$C$10,0,10*ROW('Water Data'!C99)),NA())))</f>
        <v>#N/A</v>
      </c>
      <c r="G105" s="133" t="e">
        <f ca="1">+IF(AND(ISNUMBER(OFFSET('Water Data'!$D$5,0,10*ROW('Water Data'!D99))),BV105="Yes"),100-OFFSET('Water Data'!$D$5,0,10*ROW('Water Data'!D99)),IF(AND(ISNUMBER(OFFSET('Water Data'!$D$5,0,10*ROW('Water Data'!D99))),BV105="No",ISNUMBER(OFFSET('Water Data'!$D$5,0,10*ROW('Water Data'!D99)))),CONCATENATE("[",ROUND(100-OFFSET('Water Data'!$D$5,0,10*ROW('Water Data'!D99)),0),"]"),IF(AND(ISNUMBER(OFFSET('Water Data'!$D$5,0,10*ROW('Water Data'!D99))),BV105="",ISNUMBER(OFFSET('Water Data'!$D$5,0,10*ROW('Water Data'!D99)))),100-OFFSET('Water Data'!$D$5,0,10*ROW('Water Data'!D99)),NA())))</f>
        <v>#N/A</v>
      </c>
      <c r="H105" s="133" t="e">
        <f ca="1">+IF(AND(ISNUMBER(OFFSET('Water Data'!$D$7,0,10*ROW('Water Data'!D99))),BW105="Yes"),OFFSET('Water Data'!$D$7,0,10*ROW('Water Data'!D99)),IF(AND(ISNUMBER(OFFSET('Water Data'!$D$7,0,10*ROW('Water Data'!D99))),BW105="No",ISNUMBER(OFFSET('Water Data'!$D$7,0,10*ROW('Water Data'!D99)))),CONCATENATE("[",ROUND(OFFSET('Water Data'!$C$7,0,10*ROW('Water Data'!D99)),0),"]"),IF(AND(ISNUMBER(OFFSET('Water Data'!$D$7,0,10*ROW('Water Data'!D99))),BW105="",ISNUMBER(OFFSET('Water Data'!$D$7,0,10*ROW('Water Data'!D99)))),OFFSET('Water Data'!$D$7,0,10*ROW('Water Data'!D99)),NA())))</f>
        <v>#N/A</v>
      </c>
      <c r="I105" s="133" t="e">
        <f ca="1">+IF(AND(ISNUMBER(OFFSET('Water Data'!$D$10,0,10*ROW('Water Data'!D99))),BX105="Yes"),OFFSET('Water Data'!$D$10,0,10*ROW('Water Data'!D99)),IF(AND(ISNUMBER(OFFSET('Water Data'!$D$10,0,10*ROW('Water Data'!D99))),BX105="No",ISNUMBER(OFFSET('Water Data'!$D$10,0,10*ROW('Water Data'!D99)))),CONCATENATE("[",ROUND(OFFSET('Water Data'!$D$10,0,10*ROW('Water Data'!D99)),0),"]"),IF(AND(ISNUMBER(OFFSET('Water Data'!$D$10,0,10*ROW('Water Data'!D99))),BX105="",ISNUMBER(OFFSET('Water Data'!$D$10,0,10*ROW('Water Data'!D99)))),OFFSET('Water Data'!$D$10,0,10*ROW('Water Data'!D99)),NA())))</f>
        <v>#N/A</v>
      </c>
      <c r="J105" s="133" t="e">
        <f ca="1">+IF(AND(ISNUMBER(OFFSET('Water Data'!$E$5,0,10*ROW('Water Data'!E99))),BY105="Yes"),100-OFFSET('Water Data'!$E$5,0,10*ROW('Water Data'!E99)),IF(AND(ISNUMBER(OFFSET('Water Data'!$E$5,0,10*ROW('Water Data'!E99))),BY105="No",ISNUMBER(OFFSET('Water Data'!$E$5,0,10*ROW('Water Data'!E99)))),CONCATENATE("[",ROUND(100-OFFSET('Water Data'!$E$5,0,10*ROW('Water Data'!E99)),0),"]"),IF(AND(ISNUMBER(OFFSET('Water Data'!$E$5,0,10*ROW('Water Data'!E99))),BY105="",ISNUMBER(OFFSET('Water Data'!$E$5,0,10*ROW('Water Data'!E99)))),100-OFFSET('Water Data'!$E$5,0,10*ROW('Water Data'!E99)),NA())))</f>
        <v>#N/A</v>
      </c>
      <c r="K105" s="133" t="e">
        <f ca="1">+IF(AND(ISNUMBER(OFFSET('Water Data'!$E$7,0,10*ROW('Water Data'!E99))),BZ105="Yes"),OFFSET('Water Data'!$E$7,0,10*ROW('Water Data'!E99)),IF(AND(ISNUMBER(OFFSET('Water Data'!$E$7,0,10*ROW('Water Data'!E99))),BZ105="No",ISNUMBER(OFFSET('Water Data'!$E$7,0,10*ROW('Water Data'!E99)))),CONCATENATE("[",ROUND(OFFSET('Water Data'!$E$7,0,10*ROW('Water Data'!E99)),0),"]"),IF(AND(ISNUMBER(OFFSET('Water Data'!$E$7,0,10*ROW('Water Data'!E99))),BZ105="",ISNUMBER(OFFSET('Water Data'!$E$7,0,10*ROW('Water Data'!E99)))),OFFSET('Water Data'!$E$7,0,10*ROW('Water Data'!E99)),NA())))</f>
        <v>#N/A</v>
      </c>
      <c r="L105" s="133" t="e">
        <f ca="1">+IF(AND(ISNUMBER(OFFSET('Water Data'!$E$10,0,10*ROW('Water Data'!E99))),CA105="Yes"),OFFSET('Water Data'!$E$10,0,10*ROW('Water Data'!E99)),IF(AND(ISNUMBER(OFFSET('Water Data'!$E$10,0,10*ROW('Water Data'!E99))),CA105="No",ISNUMBER(OFFSET('Water Data'!$E$10,0,10*ROW('Water Data'!E99)))),CONCATENATE("[",ROUND(OFFSET('Water Data'!$E$10,0,10*ROW('Water Data'!E99)),0),"]"),IF(AND(ISNUMBER(OFFSET('Water Data'!$E$10,0,10*ROW('Water Data'!E99))),CA105="",ISNUMBER(OFFSET('Water Data'!$E$10,0,10*ROW('Water Data'!E99)))),OFFSET('Water Data'!$E$10,0,10*ROW('Water Data'!E99)),NA())))</f>
        <v>#N/A</v>
      </c>
      <c r="M105" s="133" t="e">
        <f ca="1">+IF(AND(ISNUMBER(OFFSET('Water Data'!$F$5,0,10*ROW('Water Data'!F99))),CB105="Yes"),100-OFFSET('Water Data'!$F$5,0,10*ROW('Water Data'!F99)),IF(AND(ISNUMBER(OFFSET('Water Data'!$F$5,0,10*ROW('Water Data'!F99))),CB105="No",ISNUMBER(OFFSET('Water Data'!$F$5,0,10*ROW('Water Data'!F99)))),CONCATENATE("[",ROUND(100-OFFSET('Water Data'!$F$5,0,10*ROW('Water Data'!F99)),0),"]"),IF(AND(ISNUMBER(OFFSET('Water Data'!$F$5,0,10*ROW('Water Data'!F99))),CB105="",ISNUMBER(OFFSET('Water Data'!$F$5,0,10*ROW('Water Data'!F99)))),100-OFFSET('Water Data'!$F$5,0,10*ROW('Water Data'!F99)),NA())))</f>
        <v>#N/A</v>
      </c>
      <c r="N105" s="133" t="e">
        <f ca="1">+IF(AND(ISNUMBER(OFFSET('Water Data'!$F$7,0,10*ROW('Water Data'!F99))),CC105="Yes"),OFFSET('Water Data'!$F$7,0,10*ROW('Water Data'!F99)),IF(AND(ISNUMBER(OFFSET('Water Data'!$F$7,0,10*ROW('Water Data'!F99))),CC105="No",ISNUMBER(OFFSET('Water Data'!$F$7,0,10*ROW('Water Data'!F99)))),CONCATENATE("[",ROUND(OFFSET('Water Data'!$F$7,0,10*ROW('Water Data'!F99)),0),"]"),IF(AND(ISNUMBER(OFFSET('Water Data'!$F$7,0,10*ROW('Water Data'!F99))),CC105="",ISNUMBER(OFFSET('Water Data'!$F$7,0,10*ROW('Water Data'!F99)))),OFFSET('Water Data'!$F$7,0,10*ROW('Water Data'!F99)),NA())))</f>
        <v>#N/A</v>
      </c>
      <c r="O105" s="133" t="e">
        <f ca="1">+IF(AND(ISNUMBER(OFFSET('Water Data'!$F$10,0,10*ROW('Water Data'!F99))),CD105="Yes"),OFFSET('Water Data'!$F$10,0,10*ROW('Water Data'!F99)),IF(AND(ISNUMBER(OFFSET('Water Data'!$F$10,0,10*ROW('Water Data'!F99))),CD105="No",ISNUMBER(OFFSET('Water Data'!$F$10,0,10*ROW('Water Data'!F99)))),CONCATENATE("[",ROUND(OFFSET('Water Data'!$F$10,0,10*ROW('Water Data'!F99)),0),"]"),IF(AND(ISNUMBER(OFFSET('Water Data'!$F$10,0,10*ROW('Water Data'!F99))),CD105="",ISNUMBER(OFFSET('Water Data'!$F$10,0,10*ROW('Water Data'!F99)))),OFFSET('Water Data'!$F$10,0,10*ROW('Water Data'!F99)),NA())))</f>
        <v>#N/A</v>
      </c>
      <c r="P105" s="133" t="e">
        <f ca="1">+IF(AND(ISNUMBER(OFFSET('Water Data'!$G$5,0,10*ROW('Water Data'!G99))),CE105="Yes"),100-OFFSET('Water Data'!$G$5,0,10*ROW('Water Data'!G99)),IF(AND(ISNUMBER(OFFSET('Water Data'!$G$5,0,10*ROW('Water Data'!G99))),CE105="No",ISNUMBER(OFFSET('Water Data'!$G$5,0,10*ROW('Water Data'!G99)))),CONCATENATE("[",ROUND(100-OFFSET('Water Data'!$G$5,0,10*ROW('Water Data'!G99)),0),"]"),IF(AND(ISNUMBER(OFFSET('Water Data'!$G$5,0,10*ROW('Water Data'!G99))),CE105="",ISNUMBER(OFFSET('Water Data'!$G$5,0,10*ROW('Water Data'!G99)))),100-OFFSET('Water Data'!$G$5,0,10*ROW('Water Data'!G99)),NA())))</f>
        <v>#N/A</v>
      </c>
      <c r="Q105" s="133" t="e">
        <f ca="1">+IF(AND(ISNUMBER(OFFSET('Water Data'!$G$7,0,10*ROW('Water Data'!G99))),CF105="Yes"),OFFSET('Water Data'!$G$7,0,10*ROW('Water Data'!G99)),IF(AND(ISNUMBER(OFFSET('Water Data'!$G$7,0,10*ROW('Water Data'!G99))),CF105="No",ISNUMBER(OFFSET('Water Data'!$G$7,0,10*ROW('Water Data'!G99)))),CONCATENATE("[",ROUND(OFFSET('Water Data'!$G$7,0,10*ROW('Water Data'!G99)),0),"]"),IF(AND(ISNUMBER(OFFSET('Water Data'!$G$7,0,10*ROW('Water Data'!G99))),CF105="",ISNUMBER(OFFSET('Water Data'!$G$7,0,10*ROW('Water Data'!G99)))),OFFSET('Water Data'!$G$7,0,10*ROW('Water Data'!G99)),NA())))</f>
        <v>#N/A</v>
      </c>
      <c r="R105" s="133" t="e">
        <f ca="1">+IF(AND(ISNUMBER(OFFSET('Water Data'!$G$10,0,10*ROW('Water Data'!G99))),CG105="Yes"),OFFSET('Water Data'!$G$10,0,10*ROW('Water Data'!G99)),IF(AND(ISNUMBER(OFFSET('Water Data'!$G$10,0,10*ROW('Water Data'!G99))),CG105="No",ISNUMBER(OFFSET('Water Data'!$G$10,0,10*ROW('Water Data'!G99)))),CONCATENATE("[",ROUND(OFFSET('Water Data'!$G$10,0,10*ROW('Water Data'!G99)),0),"]"),IF(AND(ISNUMBER(OFFSET('Water Data'!$G$10,0,10*ROW('Water Data'!G99))),CG105="",ISNUMBER(OFFSET('Water Data'!$G$10,0,10*ROW('Water Data'!G99)))),OFFSET('Water Data'!$G$10,0,10*ROW('Water Data'!G99)),NA())))</f>
        <v>#N/A</v>
      </c>
      <c r="S105" s="133" t="e">
        <f ca="1">+IF(AND(ISNUMBER(OFFSET('Water Data'!$H$5,0,10*ROW('Water Data'!H99))),CH105="Yes"),100-OFFSET('Water Data'!$H$5,0,10*ROW('Water Data'!H99)),IF(AND(ISNUMBER(OFFSET('Water Data'!$H$5,0,10*ROW('Water Data'!H99))),CH105="No",ISNUMBER(OFFSET('Water Data'!$H$5,0,10*ROW('Water Data'!H99)))),CONCATENATE("[",ROUND(100-OFFSET('Water Data'!$H$5,0,10*ROW('Water Data'!H99)),0),"]"),IF(AND(ISNUMBER(OFFSET('Water Data'!$H$5,0,10*ROW('Water Data'!H99))),CH105="",ISNUMBER(OFFSET('Water Data'!$H$5,0,10*ROW('Water Data'!H99)))),100-OFFSET('Water Data'!$H$5,0,10*ROW('Water Data'!H99)),NA())))</f>
        <v>#N/A</v>
      </c>
      <c r="T105" s="133" t="e">
        <f ca="1">+IF(AND(ISNUMBER(OFFSET('Water Data'!$H$7,0,10*ROW('Water Data'!H99))),CI105="Yes"),OFFSET('Water Data'!$H$7,0,10*ROW('Water Data'!H99)),IF(AND(ISNUMBER(OFFSET('Water Data'!$H$7,0,10*ROW('Water Data'!H99))),CI105="No",ISNUMBER(OFFSET('Water Data'!$H$7,0,10*ROW('Water Data'!H99)))),CONCATENATE("[",ROUND(OFFSET('Water Data'!$H$7,0,10*ROW('Water Data'!H99)),0),"]"),IF(AND(ISNUMBER(OFFSET('Water Data'!$H$7,0,10*ROW('Water Data'!H99))),CI105="",ISNUMBER(OFFSET('Water Data'!$H$7,0,10*ROW('Water Data'!H99)))),OFFSET('Water Data'!$H$7,0,10*ROW('Water Data'!H99)),NA())))</f>
        <v>#N/A</v>
      </c>
      <c r="U105" s="133" t="e">
        <f ca="1">+IF(AND(ISNUMBER(OFFSET('Water Data'!$H$10,0,10*ROW('Water Data'!H99))),CJ105="Yes"),OFFSET('Water Data'!$H$10,0,10*ROW('Water Data'!H99)),IF(AND(ISNUMBER(OFFSET('Water Data'!$H$10,0,10*ROW('Water Data'!H99))),CJ105="No",ISNUMBER(OFFSET('Water Data'!$H$10,0,10*ROW('Water Data'!H99)))),CONCATENATE("[",ROUND(OFFSET('Water Data'!$H$10,0,10*ROW('Water Data'!H99)),0),"]"),IF(AND(ISNUMBER(OFFSET('Water Data'!$H$10,0,10*ROW('Water Data'!H99))),CJ105="",ISNUMBER(OFFSET('Water Data'!$H$10,0,10*ROW('Water Data'!H99)))),OFFSET('Water Data'!$H$10,0,10*ROW('Water Data'!H99)),NA())))</f>
        <v>#N/A</v>
      </c>
      <c r="V105" s="134" t="e">
        <f ca="1">+IF(AND(ISNUMBER(OFFSET('Sanitation Data'!$C$5,0,10*ROW('Sanitation Data'!C99))),CK105="Yes"),100-OFFSET('Sanitation Data'!$C$5,0,10*ROW('Sanitation Data'!C99)),IF(AND(ISNUMBER(OFFSET('Sanitation Data'!$C$5,0,10*ROW('Sanitation Data'!C99))),CK105="No",ISNUMBER(OFFSET('Sanitation Data'!$C$5,0,10*ROW('Sanitation Data'!C99)))),CONCATENATE("[",ROUND(100-OFFSET('Sanitation Data'!$C$5,0,10*ROW('Sanitation Data'!C99)),0),"]"),IF(AND(ISNUMBER(OFFSET('Sanitation Data'!$C$5,0,10*ROW('Sanitation Data'!C99))),CK105="",ISNUMBER(OFFSET('Sanitation Data'!$C$5,0,10*ROW('Sanitation Data'!C99)))),100-OFFSET('Sanitation Data'!$C$5,0,10*ROW('Sanitation Data'!C99)),NA())))</f>
        <v>#N/A</v>
      </c>
      <c r="W105" s="134" t="e">
        <f ca="1">+IF(AND(ISNUMBER(OFFSET('Sanitation Data'!$C$7,0,10*ROW('Sanitation Data'!C99))),CL105="Yes"),OFFSET('Sanitation Data'!$C$7,0,10*ROW('Sanitation Data'!C99)),IF(AND(ISNUMBER(OFFSET('Sanitation Data'!$C$7,0,10*ROW('Sanitation Data'!C99))),CL105="No",ISNUMBER(OFFSET('Sanitation Data'!$C$7,0,10*ROW('Sanitation Data'!C99)))),CONCATENATE("[",ROUND(OFFSET('Sanitation Data'!$C$7,0,10*ROW('Sanitation Data'!C99)),0),"]"),IF(AND(ISNUMBER(OFFSET('Sanitation Data'!$C$7,0,10*ROW('Sanitation Data'!C99))),CL105="",ISNUMBER(OFFSET('Sanitation Data'!$C$7,0,10*ROW('Sanitation Data'!C99)))),OFFSET('Sanitation Data'!$C$7,0,10*ROW('Sanitation Data'!C99)),NA())))</f>
        <v>#N/A</v>
      </c>
      <c r="X105" s="134" t="e">
        <f ca="1">+IF(AND(ISNUMBER(OFFSET('Sanitation Data'!$C$11,0,10*ROW('Sanitation Data'!C99))),CM105="Yes"),OFFSET('Sanitation Data'!$C$11,0,10*ROW('Sanitation Data'!C99)),IF(AND(ISNUMBER(OFFSET('Sanitation Data'!$C$11,0,10*ROW('Sanitation Data'!C99))),CM105="No",ISNUMBER(OFFSET('Sanitation Data'!$C$11,0,10*ROW('Sanitation Data'!C99)))),CONCATENATE("[",ROUND(OFFSET('Sanitation Data'!$C$11,0,10*ROW('Sanitation Data'!C99)),0),"]"),IF(AND(ISNUMBER(OFFSET('Sanitation Data'!$C$11,0,10*ROW('Sanitation Data'!C99))),CM105="",ISNUMBER(OFFSET('Sanitation Data'!$C$11,0,10*ROW('Sanitation Data'!C99)))),OFFSET('Sanitation Data'!$C$11,0,10*ROW('Sanitation Data'!C99)),NA())))</f>
        <v>#N/A</v>
      </c>
      <c r="Y105" s="134" t="e">
        <f ca="1">+IF(AND(ISNUMBER(OFFSET('Sanitation Data'!$C$12,0,10*ROW('Sanitation Data'!C99))),CN105="Yes"),OFFSET('Sanitation Data'!$C$12,0,10*ROW('Sanitation Data'!C99)),IF(AND(ISNUMBER(OFFSET('Sanitation Data'!$C$12,0,10*ROW('Sanitation Data'!C99))),CN105="No",ISNUMBER(OFFSET('Sanitation Data'!$C$12,0,10*ROW('Sanitation Data'!C99)))),CONCATENATE("[",ROUND(OFFSET('Sanitation Data'!$C$12,0,10*ROW('Sanitation Data'!C99)),0),"]"),IF(AND(ISNUMBER(OFFSET('Sanitation Data'!$C$12,0,10*ROW('Sanitation Data'!C99))),CN105="",ISNUMBER(OFFSET('Sanitation Data'!$C$12,0,10*ROW('Sanitation Data'!C99)))),OFFSET('Sanitation Data'!$C$12,0,10*ROW('Sanitation Data'!C99)),NA())))</f>
        <v>#N/A</v>
      </c>
      <c r="Z105" s="134" t="e">
        <f ca="1">+IF(AND(ISNUMBER(OFFSET('Sanitation Data'!$C$13,0,10*ROW('Sanitation Data'!C99))),CO105="Yes"),OFFSET('Sanitation Data'!$C$13,0,10*ROW('Sanitation Data'!C99)),IF(AND(ISNUMBER(OFFSET('Sanitation Data'!$C$13,0,10*ROW('Sanitation Data'!C99))),CO105="No",ISNUMBER(OFFSET('Sanitation Data'!$C$13,0,10*ROW('Sanitation Data'!C99)))),CONCATENATE("[",ROUND(OFFSET('Sanitation Data'!$C$13,0,10*ROW('Sanitation Data'!C99)),0),"]"),IF(AND(ISNUMBER(OFFSET('Sanitation Data'!$C$13,0,10*ROW('Sanitation Data'!C99))),CO105="",ISNUMBER(OFFSET('Sanitation Data'!$C$13,0,10*ROW('Sanitation Data'!C99)))),OFFSET('Sanitation Data'!$C$13,0,10*ROW('Sanitation Data'!C99)),NA())))</f>
        <v>#N/A</v>
      </c>
      <c r="AA105" s="134" t="e">
        <f ca="1">+IF(AND(ISNUMBER(OFFSET('Sanitation Data'!$D$5,0,10*ROW('Sanitation Data'!D99))),CP105="Yes"),100-OFFSET('Sanitation Data'!$D$5,0,10*ROW('Sanitation Data'!D99)),IF(AND(ISNUMBER(OFFSET('Sanitation Data'!$D$5,0,10*ROW('Sanitation Data'!D99))),CP105="No",ISNUMBER(OFFSET('Sanitation Data'!$D$5,0,10*ROW('Sanitation Data'!D99)))),CONCATENATE("[",ROUND(100-OFFSET('Sanitation Data'!$D$5,0,10*ROW('Sanitation Data'!D99)),0),"]"),IF(AND(ISNUMBER(OFFSET('Sanitation Data'!$D$5,0,10*ROW('Sanitation Data'!D99))),CP105="",ISNUMBER(OFFSET('Sanitation Data'!$D$5,0,10*ROW('Sanitation Data'!D99)))),100-OFFSET('Sanitation Data'!$D$5,0,10*ROW('Sanitation Data'!D99)),NA())))</f>
        <v>#N/A</v>
      </c>
      <c r="AB105" s="134" t="e">
        <f ca="1">+IF(AND(ISNUMBER(OFFSET('Sanitation Data'!$D$7,0,10*ROW('Sanitation Data'!D99))),CQ105="Yes"),OFFSET('Sanitation Data'!$D$7,0,10*ROW('Sanitation Data'!G99)),IF(AND(ISNUMBER(OFFSET('Sanitation Data'!$D$7,0,10*ROW('Sanitation Data'!D99))),CQ105="No",ISNUMBER(OFFSET('Sanitation Data'!$D$7,0,10*ROW('Sanitation Data'!D99)))),CONCATENATE("[",ROUND(OFFSET('Sanitation Data'!$D$7,0,10*ROW('Sanitation Data'!D99)),0),"]"),IF(AND(ISNUMBER(OFFSET('Sanitation Data'!$D$7,0,10*ROW('Sanitation Data'!D99))),CQ105="",ISNUMBER(OFFSET('Sanitation Data'!$D$7,0,10*ROW('Sanitation Data'!D99)))),OFFSET('Sanitation Data'!$D$7,0,10*ROW('Sanitation Data'!D99)),NA())))</f>
        <v>#N/A</v>
      </c>
      <c r="AC105" s="134" t="e">
        <f ca="1">+IF(AND(ISNUMBER(OFFSET('Sanitation Data'!$D$11,0,10*ROW('Sanitation Data'!D99))),CR105="Yes"),OFFSET('Sanitation Data'!$D$11,0,10*ROW('Sanitation Data'!D99)),IF(AND(ISNUMBER(OFFSET('Sanitation Data'!$D$11,0,10*ROW('Sanitation Data'!D99))),CR105="No",ISNUMBER(OFFSET('Sanitation Data'!$D$11,0,10*ROW('Sanitation Data'!D99)))),CONCATENATE("[",ROUND(OFFSET('Sanitation Data'!$D$11,0,10*ROW('Sanitation Data'!D99)),0),"]"),IF(AND(ISNUMBER(OFFSET('Sanitation Data'!$D$11,0,10*ROW('Sanitation Data'!D99))),CR105="",ISNUMBER(OFFSET('Sanitation Data'!$D$11,0,10*ROW('Sanitation Data'!D99)))),OFFSET('Sanitation Data'!$D$11,0,10*ROW('Sanitation Data'!D99)),NA())))</f>
        <v>#N/A</v>
      </c>
      <c r="AD105" s="134" t="e">
        <f ca="1">+IF(AND(ISNUMBER(OFFSET('Sanitation Data'!$D$12,0,10*ROW('Sanitation Data'!D99))),CS105="Yes"),OFFSET('Sanitation Data'!$D$12,0,10*ROW('Sanitation Data'!D99)),IF(AND(ISNUMBER(OFFSET('Sanitation Data'!$D$12,0,10*ROW('Sanitation Data'!D99))),CS105="No",ISNUMBER(OFFSET('Sanitation Data'!$D$12,0,10*ROW('Sanitation Data'!D99)))),CONCATENATE("[",ROUND(OFFSET('Sanitation Data'!$D$12,0,10*ROW('Sanitation Data'!D99)),0),"]"),IF(AND(ISNUMBER(OFFSET('Sanitation Data'!$D$12,0,10*ROW('Sanitation Data'!D99))),CS105="",ISNUMBER(OFFSET('Sanitation Data'!$D$12,0,10*ROW('Sanitation Data'!D99)))),OFFSET('Sanitation Data'!$D$12,0,10*ROW('Sanitation Data'!D99)),NA())))</f>
        <v>#N/A</v>
      </c>
      <c r="AE105" s="134" t="e">
        <f ca="1">+IF(AND(ISNUMBER(OFFSET('Sanitation Data'!$D$13,0,10*ROW('Sanitation Data'!D99))),CT105="Yes"),OFFSET('Sanitation Data'!$D$13,0,10*ROW('Sanitation Data'!D99)),IF(AND(ISNUMBER(OFFSET('Sanitation Data'!$D$13,0,10*ROW('Sanitation Data'!D99))),CT105="No",ISNUMBER(OFFSET('Sanitation Data'!$D$13,0,10*ROW('Sanitation Data'!D99)))),CONCATENATE("[",ROUND(OFFSET('Sanitation Data'!$D$13,0,10*ROW('Sanitation Data'!D99)),0),"]"),IF(AND(ISNUMBER(OFFSET('Sanitation Data'!$D$13,0,10*ROW('Sanitation Data'!D99))),CT105="",ISNUMBER(OFFSET('Sanitation Data'!$D$13,0,10*ROW('Sanitation Data'!D99)))),OFFSET('Sanitation Data'!$D$13,0,10*ROW('Sanitation Data'!D99)),NA())))</f>
        <v>#N/A</v>
      </c>
      <c r="AF105" s="134" t="e">
        <f ca="1">+IF(AND(ISNUMBER(OFFSET('Sanitation Data'!$E$5,0,10*ROW('Sanitation Data'!E99))),CU105="Yes"),100-OFFSET('Sanitation Data'!$E$5,0,10*ROW('Sanitation Data'!E99)),IF(AND(ISNUMBER(OFFSET('Sanitation Data'!$E$5,0,10*ROW('Sanitation Data'!E99))),CU105="No",ISNUMBER(OFFSET('Sanitation Data'!$E$5,0,10*ROW('Sanitation Data'!E99)))),CONCATENATE("[",ROUND(100-OFFSET('Sanitation Data'!$E$5,0,10*ROW('Sanitation Data'!E99)),0),"]"),IF(AND(ISNUMBER(OFFSET('Sanitation Data'!$E$5,0,10*ROW('Sanitation Data'!E99))),CU105="",ISNUMBER(OFFSET('Sanitation Data'!$E$5,0,10*ROW('Sanitation Data'!E99)))),100-OFFSET('Sanitation Data'!$E$5,0,10*ROW('Sanitation Data'!E99)),NA())))</f>
        <v>#N/A</v>
      </c>
      <c r="AG105" s="134" t="e">
        <f ca="1">+IF(AND(ISNUMBER(OFFSET('Sanitation Data'!$E$7,0,10*ROW('Sanitation Data'!E99))),CV105="Yes"),OFFSET('Sanitation Data'!$E$7,0,10*ROW('Sanitation Data'!E99)),IF(AND(ISNUMBER(OFFSET('Sanitation Data'!$E$7,0,10*ROW('Sanitation Data'!E99))),CV105="No",ISNUMBER(OFFSET('Sanitation Data'!$E$7,0,10*ROW('Sanitation Data'!E99)))),CONCATENATE("[",ROUND(OFFSET('Sanitation Data'!$E$7,0,10*ROW('Sanitation Data'!E99)),0),"]"),IF(AND(ISNUMBER(OFFSET('Sanitation Data'!$E$7,0,10*ROW('Sanitation Data'!E99))),CV105="",ISNUMBER(OFFSET('Sanitation Data'!$E$7,0,10*ROW('Sanitation Data'!E99)))),OFFSET('Sanitation Data'!$E$7,0,10*ROW('Sanitation Data'!E99)),NA())))</f>
        <v>#N/A</v>
      </c>
      <c r="AH105" s="134" t="e">
        <f ca="1">+IF(AND(ISNUMBER(OFFSET('Sanitation Data'!$E$11,0,10*ROW('Sanitation Data'!E99))),CW105="Yes"),OFFSET('Sanitation Data'!$E$11,0,10*ROW('Sanitation Data'!E99)),IF(AND(ISNUMBER(OFFSET('Sanitation Data'!$E$11,0,10*ROW('Sanitation Data'!E99))),CW105="No",ISNUMBER(OFFSET('Sanitation Data'!$E$11,0,10*ROW('Sanitation Data'!E99)))),CONCATENATE("[",ROUND(OFFSET('Sanitation Data'!$E$11,0,10*ROW('Sanitation Data'!E99)),0),"]"),IF(AND(ISNUMBER(OFFSET('Sanitation Data'!$E$11,0,10*ROW('Sanitation Data'!E99))),CW105="",ISNUMBER(OFFSET('Sanitation Data'!$E$11,0,10*ROW('Sanitation Data'!E99)))),OFFSET('Sanitation Data'!$E$11,0,10*ROW('Sanitation Data'!E99)),NA())))</f>
        <v>#N/A</v>
      </c>
      <c r="AI105" s="134" t="e">
        <f ca="1">+IF(AND(ISNUMBER(OFFSET('Sanitation Data'!$E$12,0,10*ROW('Sanitation Data'!E99))),CX105="Yes"),OFFSET('Sanitation Data'!$E$12,0,10*ROW('Sanitation Data'!E99)),IF(AND(ISNUMBER(OFFSET('Sanitation Data'!$E$12,0,10*ROW('Sanitation Data'!E99))),CX105="No",ISNUMBER(OFFSET('Sanitation Data'!$E$12,0,10*ROW('Sanitation Data'!E99)))),CONCATENATE("[",ROUND(OFFSET('Sanitation Data'!$E$12,0,10*ROW('Sanitation Data'!E99)),0),"]"),IF(AND(ISNUMBER(OFFSET('Sanitation Data'!$E$12,0,10*ROW('Sanitation Data'!E99))),CX105="",ISNUMBER(OFFSET('Sanitation Data'!$E$12,0,10*ROW('Sanitation Data'!E99)))),OFFSET('Sanitation Data'!$E$12,0,10*ROW('Sanitation Data'!E99)),NA())))</f>
        <v>#N/A</v>
      </c>
      <c r="AJ105" s="134" t="e">
        <f ca="1">+IF(AND(ISNUMBER(OFFSET('Sanitation Data'!$E$13,0,10*ROW('Sanitation Data'!E99))),CY105="Yes"),OFFSET('Sanitation Data'!$E$13,0,10*ROW('Sanitation Data'!E99)),IF(AND(ISNUMBER(OFFSET('Sanitation Data'!$E$13,0,10*ROW('Sanitation Data'!E99))),CY105="No",ISNUMBER(OFFSET('Sanitation Data'!$E$13,0,10*ROW('Sanitation Data'!E99)))),CONCATENATE("[",ROUND(OFFSET('Sanitation Data'!$E$13,0,10*ROW('Sanitation Data'!E99)),0),"]"),IF(AND(ISNUMBER(OFFSET('Sanitation Data'!$E$13,0,10*ROW('Sanitation Data'!E99))),CY105="",ISNUMBER(OFFSET('Sanitation Data'!$E$13,0,10*ROW('Sanitation Data'!E99)))),OFFSET('Sanitation Data'!$E$13,0,10*ROW('Sanitation Data'!E99)),NA())))</f>
        <v>#N/A</v>
      </c>
      <c r="AK105" s="134" t="e">
        <f ca="1">+IF(AND(ISNUMBER(OFFSET('Sanitation Data'!$F$5,0,10*ROW('Sanitation Data'!F99))),CZ105="Yes"),100-OFFSET('Sanitation Data'!$F$5,0,10*ROW('Sanitation Data'!F99)),IF(AND(ISNUMBER(OFFSET('Sanitation Data'!$F$5,0,10*ROW('Sanitation Data'!F99))),CZ105="No",ISNUMBER(OFFSET('Sanitation Data'!$F$5,0,10*ROW('Sanitation Data'!F99)))),CONCATENATE("[",ROUND(100-OFFSET('Sanitation Data'!$F$5,0,10*ROW('Sanitation Data'!F99)),0),"]"),IF(AND(ISNUMBER(OFFSET('Sanitation Data'!$F$5,0,10*ROW('Sanitation Data'!F99))),CZ105="",ISNUMBER(OFFSET('Sanitation Data'!$F$5,0,10*ROW('Sanitation Data'!F99)))),100-OFFSET('Sanitation Data'!$F$5,0,10*ROW('Sanitation Data'!F99)),NA())))</f>
        <v>#N/A</v>
      </c>
      <c r="AL105" s="134" t="e">
        <f ca="1">+IF(AND(ISNUMBER(OFFSET('Sanitation Data'!$F$7,0,10*ROW('Sanitation Data'!F99))),DA105="Yes"),OFFSET('Sanitation Data'!$F$7,0,10*ROW('Sanitation Data'!F99)),IF(AND(ISNUMBER(OFFSET('Sanitation Data'!$F$7,0,10*ROW('Sanitation Data'!F99))),DA105="No",ISNUMBER(OFFSET('Sanitation Data'!$F$7,0,10*ROW('Sanitation Data'!F99)))),CONCATENATE("[",ROUND(OFFSET('Sanitation Data'!$F$7,0,10*ROW('Sanitation Data'!F99)),0),"]"),IF(AND(ISNUMBER(OFFSET('Sanitation Data'!$F$7,0,10*ROW('Sanitation Data'!F99))),DA105="",ISNUMBER(OFFSET('Sanitation Data'!$F$7,0,10*ROW('Sanitation Data'!F99)))),OFFSET('Sanitation Data'!$F$7,0,10*ROW('Sanitation Data'!F99)),NA())))</f>
        <v>#N/A</v>
      </c>
      <c r="AM105" s="134" t="e">
        <f ca="1">+IF(AND(ISNUMBER(OFFSET('Sanitation Data'!$F$11,0,10*ROW('Sanitation Data'!F99))),DB105="Yes"),OFFSET('Sanitation Data'!$F$11,0,10*ROW('Sanitation Data'!F99)),IF(AND(ISNUMBER(OFFSET('Sanitation Data'!$F$11,0,10*ROW('Sanitation Data'!F99))),DB105="No",ISNUMBER(OFFSET('Sanitation Data'!$F$11,0,10*ROW('Sanitation Data'!F99)))),CONCATENATE("[",ROUND(OFFSET('Sanitation Data'!$F$11,0,10*ROW('Sanitation Data'!F99)),0),"]"),IF(AND(ISNUMBER(OFFSET('Sanitation Data'!$F$11,0,10*ROW('Sanitation Data'!F99))),DB105="",ISNUMBER(OFFSET('Sanitation Data'!$F$11,0,10*ROW('Sanitation Data'!F99)))),OFFSET('Sanitation Data'!$F$11,0,10*ROW('Sanitation Data'!F99)),NA())))</f>
        <v>#N/A</v>
      </c>
      <c r="AN105" s="134" t="e">
        <f ca="1">+IF(AND(ISNUMBER(OFFSET('Sanitation Data'!$F$12,0,10*ROW('Sanitation Data'!F99))),DC105="Yes"),OFFSET('Sanitation Data'!$F$12,0,10*ROW('Sanitation Data'!F99)),IF(AND(ISNUMBER(OFFSET('Sanitation Data'!$F$12,0,10*ROW('Sanitation Data'!F99))),DC105="No",ISNUMBER(OFFSET('Sanitation Data'!$F$12,0,10*ROW('Sanitation Data'!F99)))),CONCATENATE("[",ROUND(OFFSET('Sanitation Data'!$F$12,0,10*ROW('Sanitation Data'!F99)),0),"]"),IF(AND(ISNUMBER(OFFSET('Sanitation Data'!$F$12,0,10*ROW('Sanitation Data'!F99))),DC105="",ISNUMBER(OFFSET('Sanitation Data'!$F$12,0,10*ROW('Sanitation Data'!F99)))),OFFSET('Sanitation Data'!$F$12,0,10*ROW('Sanitation Data'!F99)),NA())))</f>
        <v>#N/A</v>
      </c>
      <c r="AO105" s="134" t="e">
        <f ca="1">+IF(AND(ISNUMBER(OFFSET('Sanitation Data'!$F$13,0,10*ROW('Sanitation Data'!F99))),DD105="Yes"),OFFSET('Sanitation Data'!$F$13,0,10*ROW('Sanitation Data'!F99)),IF(AND(ISNUMBER(OFFSET('Sanitation Data'!$F$13,0,10*ROW('Sanitation Data'!F99))),DD105="No",ISNUMBER(OFFSET('Sanitation Data'!$F$13,0,10*ROW('Sanitation Data'!F99)))),CONCATENATE("[",ROUND(OFFSET('Sanitation Data'!$F$13,0,10*ROW('Sanitation Data'!F99)),0),"]"),IF(AND(ISNUMBER(OFFSET('Sanitation Data'!$F$13,0,10*ROW('Sanitation Data'!F99))),DD105="",ISNUMBER(OFFSET('Sanitation Data'!$F$13,0,10*ROW('Sanitation Data'!F99)))),OFFSET('Sanitation Data'!$F$13,0,10*ROW('Sanitation Data'!F99)),NA())))</f>
        <v>#N/A</v>
      </c>
      <c r="AP105" s="134" t="e">
        <f ca="1">+IF(AND(ISNUMBER(OFFSET('Sanitation Data'!$G$5,0,10*ROW('Sanitation Data'!G99))),DE105="Yes"),100-OFFSET('Sanitation Data'!$G$5,0,10*ROW('Sanitation Data'!G99)),IF(AND(ISNUMBER(OFFSET('Sanitation Data'!$G$5,0,10*ROW('Sanitation Data'!G99))),DE105="No",ISNUMBER(OFFSET('Sanitation Data'!$G$5,0,10*ROW('Sanitation Data'!G99)))),CONCATENATE("[",ROUND(100-OFFSET('Sanitation Data'!$G$5,0,10*ROW('Sanitation Data'!G99)),0),"]"),IF(AND(ISNUMBER(OFFSET('Sanitation Data'!$G$5,0,10*ROW('Sanitation Data'!G99))),DE105="",ISNUMBER(OFFSET('Sanitation Data'!$G$5,0,10*ROW('Sanitation Data'!G99)))),100-OFFSET('Sanitation Data'!$G$5,0,10*ROW('Sanitation Data'!G99)),NA())))</f>
        <v>#N/A</v>
      </c>
      <c r="AQ105" s="134" t="e">
        <f ca="1">+IF(AND(ISNUMBER(OFFSET('Sanitation Data'!$G$7,0,10*ROW('Sanitation Data'!G99))),DF105="Yes"),OFFSET('Sanitation Data'!$G$7,0,10*ROW('Sanitation Data'!G99)),IF(AND(ISNUMBER(OFFSET('Sanitation Data'!$G$7,0,10*ROW('Sanitation Data'!G99))),DF105="No",ISNUMBER(OFFSET('Sanitation Data'!$G$7,0,10*ROW('Sanitation Data'!G99)))),CONCATENATE("[",ROUND(OFFSET('Sanitation Data'!$G$7,0,10*ROW('Sanitation Data'!G99)),0),"]"),IF(AND(ISNUMBER(OFFSET('Sanitation Data'!$G$7,0,10*ROW('Sanitation Data'!G99))),DF105="",ISNUMBER(OFFSET('Sanitation Data'!$G$7,0,10*ROW('Sanitation Data'!G99)))),OFFSET('Sanitation Data'!$G$7,0,10*ROW('Sanitation Data'!G99)),NA())))</f>
        <v>#N/A</v>
      </c>
      <c r="AR105" s="134" t="e">
        <f ca="1">+IF(AND(ISNUMBER(OFFSET('Sanitation Data'!$G$11,0,10*ROW('Sanitation Data'!G99))),DG105="Yes"),OFFSET('Sanitation Data'!$G$11,0,10*ROW('Sanitation Data'!G99)),IF(AND(ISNUMBER(OFFSET('Sanitation Data'!$G$11,0,10*ROW('Sanitation Data'!G99))),DG105="No",ISNUMBER(OFFSET('Sanitation Data'!$G$11,0,10*ROW('Sanitation Data'!G99)))),CONCATENATE("[",ROUND(OFFSET('Sanitation Data'!$G$11,0,10*ROW('Sanitation Data'!G99)),0),"]"),IF(AND(ISNUMBER(OFFSET('Sanitation Data'!$G$11,0,10*ROW('Sanitation Data'!G99))),DG105="",ISNUMBER(OFFSET('Sanitation Data'!$G$11,0,10*ROW('Sanitation Data'!G99)))),OFFSET('Sanitation Data'!$G$11,0,10*ROW('Sanitation Data'!G99)),NA())))</f>
        <v>#N/A</v>
      </c>
      <c r="AS105" s="134" t="e">
        <f ca="1">+IF(AND(ISNUMBER(OFFSET('Sanitation Data'!$G$12,0,10*ROW('Sanitation Data'!G99))),DH105="Yes"),OFFSET('Sanitation Data'!$G$12,0,10*ROW('Sanitation Data'!G99)),IF(AND(ISNUMBER(OFFSET('Sanitation Data'!$G$12,0,10*ROW('Sanitation Data'!G99))),DH105="No",ISNUMBER(OFFSET('Sanitation Data'!$G$12,0,10*ROW('Sanitation Data'!G99)))),CONCATENATE("[",ROUND(OFFSET('Sanitation Data'!$G$12,0,10*ROW('Sanitation Data'!G99)),0),"]"),IF(AND(ISNUMBER(OFFSET('Sanitation Data'!$G$12,0,10*ROW('Sanitation Data'!G99))),DH105="",ISNUMBER(OFFSET('Sanitation Data'!$G$12,0,10*ROW('Sanitation Data'!G99)))),OFFSET('Sanitation Data'!$G$12,0,10*ROW('Sanitation Data'!G99)),NA())))</f>
        <v>#N/A</v>
      </c>
      <c r="AT105" s="134" t="e">
        <f ca="1">+IF(AND(ISNUMBER(OFFSET('Sanitation Data'!$G$13,0,10*ROW('Sanitation Data'!G99))),DI105="Yes"),OFFSET('Sanitation Data'!$G$13,0,10*ROW('Sanitation Data'!G99)),IF(AND(ISNUMBER(OFFSET('Sanitation Data'!$G$13,0,10*ROW('Sanitation Data'!G99))),DI105="No",ISNUMBER(OFFSET('Sanitation Data'!$G$13,0,10*ROW('Sanitation Data'!G99)))),CONCATENATE("[",ROUND(OFFSET('Sanitation Data'!$G$13,0,10*ROW('Sanitation Data'!G99)),0),"]"),IF(AND(ISNUMBER(OFFSET('Sanitation Data'!$G$13,0,10*ROW('Sanitation Data'!G99))),DI105="",ISNUMBER(OFFSET('Sanitation Data'!$G$13,0,10*ROW('Sanitation Data'!G99)))),OFFSET('Sanitation Data'!$G$13,0,10*ROW('Sanitation Data'!G99)),NA())))</f>
        <v>#N/A</v>
      </c>
      <c r="AU105" s="134" t="e">
        <f ca="1">+IF(AND(ISNUMBER(OFFSET('Sanitation Data'!$H$5,0,10*ROW('Sanitation Data'!H99))),DJ105="Yes"),100-OFFSET('Sanitation Data'!$H$5,0,10*ROW('Sanitation Data'!H99)),IF(AND(ISNUMBER(OFFSET('Sanitation Data'!$H$5,0,10*ROW('Sanitation Data'!H99))),DJ105="No",ISNUMBER(OFFSET('Sanitation Data'!$H$5,0,10*ROW('Sanitation Data'!H99)))),CONCATENATE("[",ROUND(100-OFFSET('Sanitation Data'!$H$5,0,10*ROW('Sanitation Data'!H99)),0),"]"),IF(AND(ISNUMBER(OFFSET('Sanitation Data'!$H$5,0,10*ROW('Sanitation Data'!H99))),DJ105="",ISNUMBER(OFFSET('Sanitation Data'!$H$5,0,10*ROW('Sanitation Data'!H99)))),100-OFFSET('Sanitation Data'!$H$5,0,10*ROW('Sanitation Data'!H99)),NA())))</f>
        <v>#N/A</v>
      </c>
      <c r="AV105" s="134" t="e">
        <f ca="1">+IF(AND(ISNUMBER(OFFSET('Sanitation Data'!$H$7,0,10*ROW('Sanitation Data'!H99))),DK105="Yes"),OFFSET('Sanitation Data'!$H$7,0,10*ROW('Sanitation Data'!H99)),IF(AND(ISNUMBER(OFFSET('Sanitation Data'!$H$7,0,10*ROW('Sanitation Data'!H99))),DK105="No",ISNUMBER(OFFSET('Sanitation Data'!$H$7,0,10*ROW('Sanitation Data'!H99)))),CONCATENATE("[",ROUND(OFFSET('Sanitation Data'!$H$7,0,10*ROW('Sanitation Data'!H99)),0),"]"),IF(AND(ISNUMBER(OFFSET('Sanitation Data'!$H$7,0,10*ROW('Sanitation Data'!H99))),DK105="",ISNUMBER(OFFSET('Sanitation Data'!$H$7,0,10*ROW('Sanitation Data'!H99)))),OFFSET('Sanitation Data'!$H$7,0,10*ROW('Sanitation Data'!H99)),NA())))</f>
        <v>#N/A</v>
      </c>
      <c r="AW105" s="134" t="e">
        <f ca="1">+IF(AND(ISNUMBER(OFFSET('Sanitation Data'!$H$11,0,10*ROW('Sanitation Data'!H99))),DL105="Yes"),OFFSET('Sanitation Data'!$H$11,0,10*ROW('Sanitation Data'!H99)),IF(AND(ISNUMBER(OFFSET('Sanitation Data'!$H$11,0,10*ROW('Sanitation Data'!H99))),DL105="No",ISNUMBER(OFFSET('Sanitation Data'!$H$11,0,10*ROW('Sanitation Data'!H99)))),CONCATENATE("[",ROUND(OFFSET('Sanitation Data'!$H$11,0,10*ROW('Sanitation Data'!H99)),0),"]"),IF(AND(ISNUMBER(OFFSET('Sanitation Data'!$H$11,0,10*ROW('Sanitation Data'!H99))),DL105="",ISNUMBER(OFFSET('Sanitation Data'!$H$11,0,10*ROW('Sanitation Data'!H99)))),OFFSET('Sanitation Data'!$H$11,0,10*ROW('Sanitation Data'!H99)),NA())))</f>
        <v>#N/A</v>
      </c>
      <c r="AX105" s="134" t="e">
        <f ca="1">+IF(AND(ISNUMBER(OFFSET('Sanitation Data'!$H$12,0,10*ROW('Sanitation Data'!H99))),DM105="Yes"),OFFSET('Sanitation Data'!$H$12,0,10*ROW('Sanitation Data'!H99)),IF(AND(ISNUMBER(OFFSET('Sanitation Data'!$H$12,0,10*ROW('Sanitation Data'!H99))),DM105="No",ISNUMBER(OFFSET('Sanitation Data'!$H$12,0,10*ROW('Sanitation Data'!H99)))),CONCATENATE("[",ROUND(OFFSET('Sanitation Data'!$H$12,0,10*ROW('Sanitation Data'!H99)),0),"]"),IF(AND(ISNUMBER(OFFSET('Sanitation Data'!$H$12,0,10*ROW('Sanitation Data'!H99))),DM105="",ISNUMBER(OFFSET('Sanitation Data'!$H$12,0,10*ROW('Sanitation Data'!H99)))),OFFSET('Sanitation Data'!$H$12,0,10*ROW('Sanitation Data'!H99)),NA())))</f>
        <v>#N/A</v>
      </c>
      <c r="AY105" s="134" t="e">
        <f ca="1">+IF(AND(ISNUMBER(OFFSET('Sanitation Data'!$H$13,0,10*ROW('Sanitation Data'!H99))),DN105="Yes"),OFFSET('Sanitation Data'!$H$13,0,10*ROW('Sanitation Data'!H99)),IF(AND(ISNUMBER(OFFSET('Sanitation Data'!$H$13,0,10*ROW('Sanitation Data'!H99))),DN105="No",ISNUMBER(OFFSET('Sanitation Data'!$H$13,0,10*ROW('Sanitation Data'!H99)))),CONCATENATE("[",ROUND(OFFSET('Sanitation Data'!$H$13,0,10*ROW('Sanitation Data'!H99)),0),"]"),IF(AND(ISNUMBER(OFFSET('Sanitation Data'!$H$13,0,10*ROW('Sanitation Data'!H99))),DN105="",ISNUMBER(OFFSET('Sanitation Data'!$H$13,0,10*ROW('Sanitation Data'!H99)))),OFFSET('Sanitation Data'!$H$13,0,10*ROW('Sanitation Data'!H99)),NA())))</f>
        <v>#N/A</v>
      </c>
      <c r="AZ105" s="135" t="e">
        <f ca="1">+IF(AND(ISNUMBER(OFFSET('Hygiene Data'!$C$6,0,10*ROW('Hygiene Data'!C99))),DO105="Yes"),OFFSET('Hygiene Data'!$C$6,0,10*ROW('Hygiene Data'!C99)),IF(AND(ISNUMBER(OFFSET('Hygiene Data'!$C$6,0,10*ROW('Hygiene Data'!C99))),DO105="No",ISNUMBER(OFFSET('Hygiene Data'!$C$6,0,10*ROW('Hygiene Data'!C99)))),CONCATENATE("[",ROUND(OFFSET('Hygiene Data'!$C$6,0,10*ROW('Hygiene Data'!C99)),0),"]"),IF(AND(ISNUMBER(OFFSET('Hygiene Data'!$C$6,0,10*ROW('Hygiene Data'!C99))),DO105="",ISNUMBER(OFFSET('Hygiene Data'!$C$6,0,10*ROW('Hygiene Data'!C99)))),OFFSET('Hygiene Data'!$C$6,0,10*ROW('Hygiene Data'!C99)),NA())))</f>
        <v>#N/A</v>
      </c>
      <c r="BA105" s="135" t="e">
        <f ca="1">+IF(AND(ISNUMBER(OFFSET('Hygiene Data'!$C$8,0,10*ROW('Hygiene Data'!C99))),DP105="Yes"),OFFSET('Hygiene Data'!$C$8,0,10*ROW('Hygiene Data'!C99)),IF(AND(ISNUMBER(OFFSET('Hygiene Data'!$C$8,0,10*ROW('Hygiene Data'!C99))),DP105="No",ISNUMBER(OFFSET('Hygiene Data'!$C$8,0,10*ROW('Hygiene Data'!C99)))),CONCATENATE("[",ROUND(OFFSET('Hygiene Data'!$C$8,0,10*ROW('Hygiene Data'!C99)),0),"]"),IF(AND(ISNUMBER(OFFSET('Hygiene Data'!$C$8,0,10*ROW('Hygiene Data'!C99))),DP105="",ISNUMBER(OFFSET('Hygiene Data'!$C$8,0,10*ROW('Hygiene Data'!C99)))),OFFSET('Hygiene Data'!$C$8,0,10*ROW('Hygiene Data'!C99)),NA())))</f>
        <v>#N/A</v>
      </c>
      <c r="BB105" s="135" t="e">
        <f ca="1">+IF(AND(ISNUMBER(OFFSET('Hygiene Data'!$C$10,0,10*ROW('Hygiene Data'!C99))),DQ105="Yes"),OFFSET('Hygiene Data'!$C$10,0,10*ROW('Hygiene Data'!C99)),IF(AND(ISNUMBER(OFFSET('Hygiene Data'!$C$10,0,10*ROW('Hygiene Data'!C99))),DQ105="No",ISNUMBER(OFFSET('Hygiene Data'!$C$10,0,10*ROW('Hygiene Data'!C99)))),CONCATENATE("[",ROUND(OFFSET('Hygiene Data'!$C$10,0,10*ROW('Hygiene Data'!C99)),0),"]"),IF(AND(ISNUMBER(OFFSET('Hygiene Data'!$C$10,0,10*ROW('Hygiene Data'!C99))),DQ105="",ISNUMBER(OFFSET('Hygiene Data'!$C$10,0,10*ROW('Hygiene Data'!C99)))),OFFSET('Hygiene Data'!$C$10,0,10*ROW('Hygiene Data'!C99)),NA())))</f>
        <v>#N/A</v>
      </c>
      <c r="BC105" s="135" t="e">
        <f ca="1">+IF(AND(ISNUMBER(OFFSET('Hygiene Data'!$D$6,0,10*ROW('Hygiene Data'!D99))),DR105="Yes"),OFFSET('Hygiene Data'!$D$6,0,10*ROW('Hygiene Data'!D99)),IF(AND(ISNUMBER(OFFSET('Hygiene Data'!$D$6,0,10*ROW('Hygiene Data'!D99))),DR105="No",ISNUMBER(OFFSET('Hygiene Data'!$D$6,0,10*ROW('Hygiene Data'!D99)))),CONCATENATE("[",ROUND(OFFSET('Hygiene Data'!$D$6,0,10*ROW('Hygiene Data'!D99)),0),"]"),IF(AND(ISNUMBER(OFFSET('Hygiene Data'!$D$6,0,10*ROW('Hygiene Data'!D99))),DR105="",ISNUMBER(OFFSET('Hygiene Data'!$D$6,0,10*ROW('Hygiene Data'!D99)))),OFFSET('Hygiene Data'!$D$6,0,10*ROW('Hygiene Data'!D99)),NA())))</f>
        <v>#N/A</v>
      </c>
      <c r="BD105" s="135" t="e">
        <f ca="1">+IF(AND(ISNUMBER(OFFSET('Hygiene Data'!$D$8,0,10*ROW('Hygiene Data'!D99))),DS105="Yes"),OFFSET('Hygiene Data'!$D$8,0,10*ROW('Hygiene Data'!D99)),IF(AND(ISNUMBER(OFFSET('Hygiene Data'!$D$8,0,10*ROW('Hygiene Data'!D99))),DS105="No",ISNUMBER(OFFSET('Hygiene Data'!$D$8,0,10*ROW('Hygiene Data'!D99)))),CONCATENATE("[",ROUND(OFFSET('Hygiene Data'!$D$8,0,10*ROW('Hygiene Data'!D99)),0),"]"),IF(AND(ISNUMBER(OFFSET('Hygiene Data'!$D$8,0,10*ROW('Hygiene Data'!D99))),DS105="",ISNUMBER(OFFSET('Hygiene Data'!$D$8,0,10*ROW('Hygiene Data'!D99)))),OFFSET('Hygiene Data'!$D$8,0,10*ROW('Hygiene Data'!D99)),NA())))</f>
        <v>#N/A</v>
      </c>
      <c r="BE105" s="135" t="e">
        <f ca="1">+IF(AND(ISNUMBER(OFFSET('Hygiene Data'!$D$10,0,10*ROW('Hygiene Data'!D99))),DT105="Yes"),OFFSET('Hygiene Data'!$D$10,0,10*ROW('Hygiene Data'!D99)),IF(AND(ISNUMBER(OFFSET('Hygiene Data'!$D$10,0,10*ROW('Hygiene Data'!D99))),DT105="No",ISNUMBER(OFFSET('Hygiene Data'!$D$10,0,10*ROW('Hygiene Data'!D99)))),CONCATENATE("[",ROUND(OFFSET('Hygiene Data'!$D$10,0,10*ROW('Hygiene Data'!D99)),0),"]"),IF(AND(ISNUMBER(OFFSET('Hygiene Data'!$D$10,0,10*ROW('Hygiene Data'!D99))),DT105="",ISNUMBER(OFFSET('Hygiene Data'!$D$10,0,10*ROW('Hygiene Data'!D99)))),OFFSET('Hygiene Data'!$D$10,0,10*ROW('Hygiene Data'!D99)),NA())))</f>
        <v>#N/A</v>
      </c>
      <c r="BF105" s="135" t="e">
        <f ca="1">+IF(AND(ISNUMBER(OFFSET('Hygiene Data'!$E$6,0,10*ROW('Hygiene Data'!E99))),DU105="Yes"),OFFSET('Hygiene Data'!$E$6,0,10*ROW('Hygiene Data'!E99)),IF(AND(ISNUMBER(OFFSET('Hygiene Data'!$E$6,0,10*ROW('Hygiene Data'!E99))),DU105="No",ISNUMBER(OFFSET('Hygiene Data'!$E$6,0,10*ROW('Hygiene Data'!E99)))),CONCATENATE("[",ROUND(OFFSET('Hygiene Data'!$E$6,0,10*ROW('Hygiene Data'!E99)),0),"]"),IF(AND(ISNUMBER(OFFSET('Hygiene Data'!$E$6,0,10*ROW('Hygiene Data'!E99))),DU105="",ISNUMBER(OFFSET('Hygiene Data'!$E$6,0,10*ROW('Hygiene Data'!E99)))),OFFSET('Hygiene Data'!$E$6,0,10*ROW('Hygiene Data'!E99)),NA())))</f>
        <v>#N/A</v>
      </c>
      <c r="BG105" s="135" t="e">
        <f ca="1">+IF(AND(ISNUMBER(OFFSET('Hygiene Data'!$E$8,0,10*ROW('Hygiene Data'!E99))),DV105="Yes"),OFFSET('Hygiene Data'!$E$8,0,10*ROW('Hygiene Data'!E99)),IF(AND(ISNUMBER(OFFSET('Hygiene Data'!$E$8,0,10*ROW('Hygiene Data'!E99))),DV105="No",ISNUMBER(OFFSET('Hygiene Data'!$E$8,0,10*ROW('Hygiene Data'!E99)))),CONCATENATE("[",ROUND(OFFSET('Hygiene Data'!$E$8,0,10*ROW('Hygiene Data'!E99)),0),"]"),IF(AND(ISNUMBER(OFFSET('Hygiene Data'!$E$8,0,10*ROW('Hygiene Data'!E99))),DV105="",ISNUMBER(OFFSET('Hygiene Data'!$E$8,0,10*ROW('Hygiene Data'!E99)))),OFFSET('Hygiene Data'!$E$8,0,10*ROW('Hygiene Data'!E99)),NA())))</f>
        <v>#N/A</v>
      </c>
      <c r="BH105" s="135" t="e">
        <f ca="1">+IF(AND(ISNUMBER(OFFSET('Hygiene Data'!$E$10,0,10*ROW('Hygiene Data'!E99))),DW105="Yes"),OFFSET('Hygiene Data'!$E$10,0,10*ROW('Hygiene Data'!E99)),IF(AND(ISNUMBER(OFFSET('Hygiene Data'!$E$10,0,10*ROW('Hygiene Data'!E99))),DW105="No",ISNUMBER(OFFSET('Hygiene Data'!$E$10,0,10*ROW('Hygiene Data'!E99)))),CONCATENATE("[",ROUND(OFFSET('Hygiene Data'!$E$10,0,10*ROW('Hygiene Data'!E99)),0),"]"),IF(AND(ISNUMBER(OFFSET('Hygiene Data'!$E$10,0,10*ROW('Hygiene Data'!E99))),DW105="",ISNUMBER(OFFSET('Hygiene Data'!$E$10,0,10*ROW('Hygiene Data'!E99)))),OFFSET('Hygiene Data'!$E$10,0,10*ROW('Hygiene Data'!E99)),NA())))</f>
        <v>#N/A</v>
      </c>
      <c r="BI105" s="135" t="e">
        <f ca="1">+IF(AND(ISNUMBER(OFFSET('Hygiene Data'!$F$6,0,10*ROW('Hygiene Data'!F99))),DX105="Yes"),OFFSET('Hygiene Data'!$F$6,0,10*ROW('Hygiene Data'!F99)),IF(AND(ISNUMBER(OFFSET('Hygiene Data'!$F$6,0,10*ROW('Hygiene Data'!F99))),DX105="No",ISNUMBER(OFFSET('Hygiene Data'!$F$6,0,10*ROW('Hygiene Data'!F99)))),CONCATENATE("[",ROUND(OFFSET('Hygiene Data'!$F$6,0,10*ROW('Hygiene Data'!F99)),0),"]"),IF(AND(ISNUMBER(OFFSET('Hygiene Data'!$F$6,0,10*ROW('Hygiene Data'!F99))),DX105="",ISNUMBER(OFFSET('Hygiene Data'!$F$6,0,10*ROW('Hygiene Data'!F99)))),OFFSET('Hygiene Data'!$F$6,0,10*ROW('Hygiene Data'!F99)),NA())))</f>
        <v>#N/A</v>
      </c>
      <c r="BJ105" s="135" t="e">
        <f ca="1">+IF(AND(ISNUMBER(OFFSET('Hygiene Data'!$F$8,0,10*ROW('Hygiene Data'!F99))),DY105="Yes"),OFFSET('Hygiene Data'!$F$8,0,10*ROW('Hygiene Data'!F99)),IF(AND(ISNUMBER(OFFSET('Hygiene Data'!$F$8,0,10*ROW('Hygiene Data'!F99))),DY105="No",ISNUMBER(OFFSET('Hygiene Data'!$F$8,0,10*ROW('Hygiene Data'!F99)))),CONCATENATE("[",ROUND(OFFSET('Hygiene Data'!$F$8,0,10*ROW('Hygiene Data'!F99)),0),"]"),IF(AND(ISNUMBER(OFFSET('Hygiene Data'!$F$8,0,10*ROW('Hygiene Data'!F99))),DY105="",ISNUMBER(OFFSET('Hygiene Data'!$F$8,0,10*ROW('Hygiene Data'!F99)))),OFFSET('Hygiene Data'!$F$8,0,10*ROW('Hygiene Data'!F99)),NA())))</f>
        <v>#N/A</v>
      </c>
      <c r="BK105" s="135" t="e">
        <f ca="1">+IF(AND(ISNUMBER(OFFSET('Hygiene Data'!$F$10,0,10*ROW('Hygiene Data'!F99))),DZ105="Yes"),OFFSET('Hygiene Data'!$F$10,0,10*ROW('Hygiene Data'!F99)),IF(AND(ISNUMBER(OFFSET('Hygiene Data'!$F$10,0,10*ROW('Hygiene Data'!F99))),DZ105="No",ISNUMBER(OFFSET('Hygiene Data'!$F$10,0,10*ROW('Hygiene Data'!F99)))),CONCATENATE("[",ROUND(OFFSET('Hygiene Data'!$F$10,0,10*ROW('Hygiene Data'!F99)),0),"]"),IF(AND(ISNUMBER(OFFSET('Hygiene Data'!$F$10,0,10*ROW('Hygiene Data'!F99))),DZ105="",ISNUMBER(OFFSET('Hygiene Data'!$F$10,0,10*ROW('Hygiene Data'!F99)))),OFFSET('Hygiene Data'!$F$10,0,10*ROW('Hygiene Data'!F99)),NA())))</f>
        <v>#N/A</v>
      </c>
      <c r="BL105" s="135" t="e">
        <f ca="1">+IF(AND(ISNUMBER(OFFSET('Hygiene Data'!$G$6,0,10*ROW('Hygiene Data'!G99))),EA105="Yes"),OFFSET('Hygiene Data'!$G$6,0,10*ROW('Hygiene Data'!G99)),IF(AND(ISNUMBER(OFFSET('Hygiene Data'!$G$6,0,10*ROW('Hygiene Data'!G99))),EA105="No",ISNUMBER(OFFSET('Hygiene Data'!$G$6,0,10*ROW('Hygiene Data'!G99)))),CONCATENATE("[",ROUND(OFFSET('Hygiene Data'!$G$6,0,10*ROW('Hygiene Data'!G99)),0),"]"),IF(AND(ISNUMBER(OFFSET('Hygiene Data'!$G$6,0,10*ROW('Hygiene Data'!G99))),EA105="",ISNUMBER(OFFSET('Hygiene Data'!$G$6,0,10*ROW('Hygiene Data'!G99)))),OFFSET('Hygiene Data'!$G$6,0,10*ROW('Hygiene Data'!G99)),NA())))</f>
        <v>#N/A</v>
      </c>
      <c r="BM105" s="135" t="e">
        <f ca="1">+IF(AND(ISNUMBER(OFFSET('Hygiene Data'!$G$8,0,10*ROW('Hygiene Data'!G99))),EB105="Yes"),OFFSET('Hygiene Data'!$G$8,0,10*ROW('Hygiene Data'!G99)),IF(AND(ISNUMBER(OFFSET('Hygiene Data'!$G$8,0,10*ROW('Hygiene Data'!G99))),EB105="No",ISNUMBER(OFFSET('Hygiene Data'!$G$8,0,10*ROW('Hygiene Data'!G99)))),CONCATENATE("[",ROUND(OFFSET('Hygiene Data'!$G$8,0,10*ROW('Hygiene Data'!G99)),0),"]"),IF(AND(ISNUMBER(OFFSET('Hygiene Data'!$G$8,0,10*ROW('Hygiene Data'!G99))),EB105="",ISNUMBER(OFFSET('Hygiene Data'!$G$8,0,10*ROW('Hygiene Data'!G99)))),OFFSET('Hygiene Data'!$G$8,0,10*ROW('Hygiene Data'!G99)),NA())))</f>
        <v>#N/A</v>
      </c>
      <c r="BN105" s="135" t="e">
        <f ca="1">+IF(AND(ISNUMBER(OFFSET('Hygiene Data'!$G$10,0,10*ROW('Hygiene Data'!G99))),EC105="Yes"),OFFSET('Hygiene Data'!$G$10,0,10*ROW('Hygiene Data'!G99)),IF(AND(ISNUMBER(OFFSET('Hygiene Data'!$G$10,0,10*ROW('Hygiene Data'!G99))),EC105="No",ISNUMBER(OFFSET('Hygiene Data'!$G$10,0,10*ROW('Hygiene Data'!G99)))),CONCATENATE("[",ROUND(OFFSET('Hygiene Data'!$G$10,0,10*ROW('Hygiene Data'!G99)),0),"]"),IF(AND(ISNUMBER(OFFSET('Hygiene Data'!$G$10,0,10*ROW('Hygiene Data'!G99))),EC105="",ISNUMBER(OFFSET('Hygiene Data'!$G$10,0,10*ROW('Hygiene Data'!G99)))),OFFSET('Hygiene Data'!$G$10,0,10*ROW('Hygiene Data'!G99)),NA())))</f>
        <v>#N/A</v>
      </c>
      <c r="BO105" s="135" t="e">
        <f ca="1">+IF(AND(ISNUMBER(OFFSET('Hygiene Data'!$H$6,0,10*ROW('Hygiene Data'!H99))),ED105="Yes"),OFFSET('Hygiene Data'!$H$6,0,10*ROW('Hygiene Data'!H99)),IF(AND(ISNUMBER(OFFSET('Hygiene Data'!$H$6,0,10*ROW('Hygiene Data'!H99))),ED105="No",ISNUMBER(OFFSET('Hygiene Data'!$H$6,0,10*ROW('Hygiene Data'!H99)))),CONCATENATE("[",ROUND(OFFSET('Hygiene Data'!$H$6,0,10*ROW('Hygiene Data'!H99)),0),"]"),IF(AND(ISNUMBER(OFFSET('Hygiene Data'!$H$6,0,10*ROW('Hygiene Data'!H99))),ED105="",ISNUMBER(OFFSET('Hygiene Data'!$H$6,0,10*ROW('Hygiene Data'!H99)))),OFFSET('Hygiene Data'!$H$6,0,10*ROW('Hygiene Data'!H99)),NA())))</f>
        <v>#N/A</v>
      </c>
      <c r="BP105" s="135" t="e">
        <f ca="1">+IF(AND(ISNUMBER(OFFSET('Hygiene Data'!$H$8,0,10*ROW('Hygiene Data'!H99))),EE105="Yes"),OFFSET('Hygiene Data'!$H$8,0,10*ROW('Hygiene Data'!H99)),IF(AND(ISNUMBER(OFFSET('Hygiene Data'!$H$8,0,10*ROW('Hygiene Data'!H99))),EE105="No",ISNUMBER(OFFSET('Hygiene Data'!$H$8,0,10*ROW('Hygiene Data'!H99)))),CONCATENATE("[",ROUND(OFFSET('Hygiene Data'!$H$8,0,10*ROW('Hygiene Data'!H99)),0),"]"),IF(AND(ISNUMBER(OFFSET('Hygiene Data'!$H$8,0,10*ROW('Hygiene Data'!H99))),EE105="",ISNUMBER(OFFSET('Hygiene Data'!$H$8,0,10*ROW('Hygiene Data'!H99)))),OFFSET('Hygiene Data'!$H$8,0,10*ROW('Hygiene Data'!H99)),NA())))</f>
        <v>#N/A</v>
      </c>
      <c r="BQ105" s="135" t="e">
        <f ca="1">+IF(AND(ISNUMBER(OFFSET('Hygiene Data'!$H$10,0,10*ROW('Hygiene Data'!H99))),EF105="Yes"),OFFSET('Hygiene Data'!$H$10,0,10*ROW('Hygiene Data'!H99)),IF(AND(ISNUMBER(OFFSET('Hygiene Data'!$H$10,0,10*ROW('Hygiene Data'!H99))),EF105="No",ISNUMBER(OFFSET('Hygiene Data'!$H$10,0,10*ROW('Hygiene Data'!H99)))),CONCATENATE("[",ROUND(OFFSET('Hygiene Data'!$H$10,0,10*ROW('Hygiene Data'!H99)),0),"]"),IF(AND(ISNUMBER(OFFSET('Hygiene Data'!$H$10,0,10*ROW('Hygiene Data'!H99))),EF105="",ISNUMBER(OFFSET('Hygiene Data'!$H$10,0,10*ROW('Hygiene Data'!H99)))),OFFSET('Hygiene Data'!$H$10,0,10*ROW('Hygiene Data'!H99)),NA())))</f>
        <v>#N/A</v>
      </c>
      <c r="BS105" s="34" t="str">
        <f ca="1">+IF(OFFSET('Water Data'!$C$28,0,10*ROW('Water Data'!C99))="","",OFFSET('Water Data'!$C$28,0,10*ROW('Water Data'!C99)))</f>
        <v/>
      </c>
      <c r="BT105" s="34" t="str">
        <f ca="1">+IF(OFFSET('Water Data'!$C$29,0,10*ROW('Water Data'!C99))="","",OFFSET('Water Data'!$C$29,0,10*ROW('Water Data'!C99)))</f>
        <v/>
      </c>
      <c r="BU105" s="34" t="str">
        <f ca="1">+IF(OFFSET('Water Data'!$C$30,0,10*ROW('Water Data'!C99))="","",OFFSET('Water Data'!$C$30,0,10*ROW('Water Data'!C99)))</f>
        <v/>
      </c>
      <c r="BV105" s="34" t="str">
        <f ca="1">+IF(OFFSET('Water Data'!$D$28,0,10*ROW('Water Data'!D99))="","",OFFSET('Water Data'!$D$28,0,10*ROW('Water Data'!D99)))</f>
        <v/>
      </c>
      <c r="BW105" s="34" t="str">
        <f ca="1">+IF(OFFSET('Water Data'!$D$29,0,10*ROW('Water Data'!D99))="","",OFFSET('Water Data'!$D$29,0,10*ROW('Water Data'!D99)))</f>
        <v/>
      </c>
      <c r="BX105" s="34" t="str">
        <f ca="1">+IF(OFFSET('Water Data'!$D$30,0,10*ROW('Water Data'!D99))="","",OFFSET('Water Data'!$D$30,0,10*ROW('Water Data'!D99)))</f>
        <v/>
      </c>
      <c r="BY105" s="34" t="str">
        <f ca="1">+IF(OFFSET('Water Data'!$E$28,0,10*ROW('Water Data'!E99))="","",OFFSET('Water Data'!$E$28,0,10*ROW('Water Data'!E99)))</f>
        <v/>
      </c>
      <c r="BZ105" s="34" t="str">
        <f ca="1">+IF(OFFSET('Water Data'!$E$29,0,10*ROW('Water Data'!E99))="","",OFFSET('Water Data'!$E$29,0,10*ROW('Water Data'!E99)))</f>
        <v/>
      </c>
      <c r="CA105" s="34" t="str">
        <f ca="1">+IF(OFFSET('Water Data'!$E$30,0,10*ROW('Water Data'!E99))="","",OFFSET('Water Data'!$E$30,0,10*ROW('Water Data'!E99)))</f>
        <v/>
      </c>
      <c r="CB105" s="34" t="str">
        <f ca="1">+IF(OFFSET('Water Data'!$F$28,0,10*ROW('Water Data'!F99))="","",OFFSET('Water Data'!$F$28,0,10*ROW('Water Data'!F99)))</f>
        <v/>
      </c>
      <c r="CC105" s="34" t="str">
        <f ca="1">+IF(OFFSET('Water Data'!$F$29,0,10*ROW('Water Data'!F99))="","",OFFSET('Water Data'!$F$29,0,10*ROW('Water Data'!F99)))</f>
        <v/>
      </c>
      <c r="CD105" s="34" t="str">
        <f ca="1">+IF(OFFSET('Water Data'!$F$30,0,10*ROW('Water Data'!F99))="","",OFFSET('Water Data'!$F$30,0,10*ROW('Water Data'!F99)))</f>
        <v/>
      </c>
      <c r="CE105" s="34" t="str">
        <f ca="1">+IF(OFFSET('Water Data'!$G$28,0,10*ROW('Water Data'!G99))="","",OFFSET('Water Data'!$G$28,0,10*ROW('Water Data'!G99)))</f>
        <v/>
      </c>
      <c r="CF105" s="34" t="str">
        <f ca="1">+IF(OFFSET('Water Data'!$G$29,0,10*ROW('Water Data'!G99))="","",OFFSET('Water Data'!$G$29,0,10*ROW('Water Data'!G99)))</f>
        <v/>
      </c>
      <c r="CG105" s="34" t="str">
        <f ca="1">+IF(OFFSET('Water Data'!$G$30,0,10*ROW('Water Data'!G99))="","",OFFSET('Water Data'!$G$30,0,10*ROW('Water Data'!G99)))</f>
        <v/>
      </c>
      <c r="CH105" s="34" t="str">
        <f ca="1">+IF(OFFSET('Water Data'!$H$28,0,10*ROW('Water Data'!H99))="","",OFFSET('Water Data'!$H$28,0,10*ROW('Water Data'!H99)))</f>
        <v/>
      </c>
      <c r="CI105" s="34" t="str">
        <f ca="1">+IF(OFFSET('Water Data'!$H$29,0,10*ROW('Water Data'!H99))="","",OFFSET('Water Data'!$H$29,0,10*ROW('Water Data'!H99)))</f>
        <v/>
      </c>
      <c r="CJ105" s="34" t="str">
        <f ca="1">+IF(OFFSET('Water Data'!$H$30,0,10*ROW('Water Data'!H99))="","",OFFSET('Water Data'!$H$30,0,10*ROW('Water Data'!H99)))</f>
        <v/>
      </c>
      <c r="CK105" s="34" t="str">
        <f ca="1">+IF(OFFSET('Sanitation Data'!$C$29,0,10*ROW('Sanitation Data'!C99))="","",OFFSET('Sanitation Data'!$C$29,0,10*ROW('Sanitation Data'!C99)))</f>
        <v/>
      </c>
      <c r="CL105" s="34" t="str">
        <f ca="1">+IF(OFFSET('Sanitation Data'!$C$30,0,10*ROW('Sanitation Data'!C99))="","",OFFSET('Sanitation Data'!$C$30,0,10*ROW('Sanitation Data'!C99)))</f>
        <v/>
      </c>
      <c r="CM105" s="34" t="str">
        <f ca="1">+IF(OFFSET('Sanitation Data'!$C$31,0,10*ROW('Sanitation Data'!C99))="","",OFFSET('Sanitation Data'!$C$31,0,10*ROW('Sanitation Data'!C99)))</f>
        <v/>
      </c>
      <c r="CN105" s="34" t="str">
        <f ca="1">+IF(OFFSET('Sanitation Data'!$C$32,0,10*ROW('Sanitation Data'!C99))="","",OFFSET('Sanitation Data'!$C$32,0,10*ROW('Sanitation Data'!C99)))</f>
        <v/>
      </c>
      <c r="CO105" s="34" t="str">
        <f ca="1">+IF(OFFSET('Sanitation Data'!$C$33,0,10*ROW('Sanitation Data'!C99))="","",OFFSET('Sanitation Data'!$C$33,0,10*ROW('Sanitation Data'!C99)))</f>
        <v/>
      </c>
      <c r="CP105" s="34" t="str">
        <f ca="1">+IF(OFFSET('Sanitation Data'!$D$29,0,10*ROW('Sanitation Data'!D99))="","",OFFSET('Sanitation Data'!$D$29,0,10*ROW('Sanitation Data'!D99)))</f>
        <v/>
      </c>
      <c r="CQ105" s="34" t="str">
        <f ca="1">+IF(OFFSET('Sanitation Data'!$D$30,0,10*ROW('Sanitation Data'!D99))="","",OFFSET('Sanitation Data'!$D$30,0,10*ROW('Sanitation Data'!D99)))</f>
        <v/>
      </c>
      <c r="CR105" s="34" t="str">
        <f ca="1">+IF(OFFSET('Sanitation Data'!$D$31,0,10*ROW('Sanitation Data'!D99))="","",OFFSET('Sanitation Data'!$D$31,0,10*ROW('Sanitation Data'!D99)))</f>
        <v/>
      </c>
      <c r="CS105" s="34" t="str">
        <f ca="1">+IF(OFFSET('Sanitation Data'!$D$32,0,10*ROW('Sanitation Data'!D99))="","",OFFSET('Sanitation Data'!$D$32,0,10*ROW('Sanitation Data'!D99)))</f>
        <v/>
      </c>
      <c r="CT105" s="34" t="str">
        <f ca="1">+IF(OFFSET('Sanitation Data'!$D$33,0,10*ROW('Sanitation Data'!D99))="","",OFFSET('Sanitation Data'!$D$33,0,10*ROW('Sanitation Data'!D99)))</f>
        <v/>
      </c>
      <c r="CU105" s="34" t="str">
        <f ca="1">+IF(OFFSET('Sanitation Data'!$E$29,0,10*ROW('Sanitation Data'!E99))="","",OFFSET('Sanitation Data'!$E$29,0,10*ROW('Sanitation Data'!E99)))</f>
        <v/>
      </c>
      <c r="CV105" s="34" t="str">
        <f ca="1">+IF(OFFSET('Sanitation Data'!$E$30,0,10*ROW('Sanitation Data'!E99))="","",OFFSET('Sanitation Data'!$E$30,0,10*ROW('Sanitation Data'!E99)))</f>
        <v/>
      </c>
      <c r="CW105" s="34" t="str">
        <f ca="1">+IF(OFFSET('Sanitation Data'!$E$31,0,10*ROW('Sanitation Data'!E99))="","",OFFSET('Sanitation Data'!$E$31,0,10*ROW('Sanitation Data'!E99)))</f>
        <v/>
      </c>
      <c r="CX105" s="34" t="str">
        <f ca="1">+IF(OFFSET('Sanitation Data'!$E$32,0,10*ROW('Sanitation Data'!E99))="","",OFFSET('Sanitation Data'!$E$32,0,10*ROW('Sanitation Data'!E99)))</f>
        <v/>
      </c>
      <c r="CY105" s="34" t="str">
        <f ca="1">+IF(OFFSET('Sanitation Data'!$E$33,0,10*ROW('Sanitation Data'!E99))="","",OFFSET('Sanitation Data'!$E$33,0,10*ROW('Sanitation Data'!E99)))</f>
        <v/>
      </c>
      <c r="CZ105" s="34" t="str">
        <f ca="1">+IF(OFFSET('Sanitation Data'!$F$29,0,10*ROW('Sanitation Data'!F99))="","",OFFSET('Sanitation Data'!$F$29,0,10*ROW('Sanitation Data'!F99)))</f>
        <v/>
      </c>
      <c r="DA105" s="34" t="str">
        <f ca="1">+IF(OFFSET('Sanitation Data'!$F$30,0,10*ROW('Sanitation Data'!F99))="","",OFFSET('Sanitation Data'!$F$30,0,10*ROW('Sanitation Data'!F99)))</f>
        <v/>
      </c>
      <c r="DB105" s="34" t="str">
        <f ca="1">+IF(OFFSET('Sanitation Data'!$F$31,0,10*ROW('Sanitation Data'!F99))="","",OFFSET('Sanitation Data'!$F$31,0,10*ROW('Sanitation Data'!F99)))</f>
        <v/>
      </c>
      <c r="DC105" s="34" t="str">
        <f ca="1">+IF(OFFSET('Sanitation Data'!$F$32,0,10*ROW('Sanitation Data'!F99))="","",OFFSET('Sanitation Data'!$F$32,0,10*ROW('Sanitation Data'!F99)))</f>
        <v/>
      </c>
      <c r="DD105" s="34" t="str">
        <f ca="1">+IF(OFFSET('Sanitation Data'!$F$33,0,10*ROW('Sanitation Data'!F99))="","",OFFSET('Sanitation Data'!$F$33,0,10*ROW('Sanitation Data'!F99)))</f>
        <v/>
      </c>
      <c r="DE105" s="34" t="str">
        <f ca="1">+IF(OFFSET('Sanitation Data'!$G$29,0,10*ROW('Sanitation Data'!G99))="","",OFFSET('Sanitation Data'!$G$29,0,10*ROW('Sanitation Data'!G99)))</f>
        <v/>
      </c>
      <c r="DF105" s="34" t="str">
        <f ca="1">+IF(OFFSET('Sanitation Data'!$G$30,0,10*ROW('Sanitation Data'!G99))="","",OFFSET('Sanitation Data'!$G$30,0,10*ROW('Sanitation Data'!G99)))</f>
        <v/>
      </c>
      <c r="DG105" s="34" t="str">
        <f ca="1">+IF(OFFSET('Sanitation Data'!$G$31,0,10*ROW('Sanitation Data'!G99))="","",OFFSET('Sanitation Data'!$G$31,0,10*ROW('Sanitation Data'!G99)))</f>
        <v/>
      </c>
      <c r="DH105" s="34" t="str">
        <f ca="1">+IF(OFFSET('Sanitation Data'!$G$32,0,10*ROW('Sanitation Data'!G99))="","",OFFSET('Sanitation Data'!$G$32,0,10*ROW('Sanitation Data'!G99)))</f>
        <v/>
      </c>
      <c r="DI105" s="34" t="str">
        <f ca="1">+IF(OFFSET('Sanitation Data'!$G$33,0,10*ROW('Sanitation Data'!G99))="","",OFFSET('Sanitation Data'!$G$33,0,10*ROW('Sanitation Data'!G99)))</f>
        <v/>
      </c>
      <c r="DJ105" s="34" t="str">
        <f ca="1">+IF(OFFSET('Sanitation Data'!$H$29,0,10*ROW('Sanitation Data'!H99))="","",OFFSET('Sanitation Data'!$H$29,0,10*ROW('Sanitation Data'!H99)))</f>
        <v/>
      </c>
      <c r="DK105" s="34" t="str">
        <f ca="1">+IF(OFFSET('Sanitation Data'!$H$30,0,10*ROW('Sanitation Data'!H99))="","",OFFSET('Sanitation Data'!$H$30,0,10*ROW('Sanitation Data'!H99)))</f>
        <v/>
      </c>
      <c r="DL105" s="34" t="str">
        <f ca="1">+IF(OFFSET('Sanitation Data'!$H$31,0,10*ROW('Sanitation Data'!H99))="","",OFFSET('Sanitation Data'!$H$31,0,10*ROW('Sanitation Data'!H99)))</f>
        <v/>
      </c>
      <c r="DM105" s="34" t="str">
        <f ca="1">+IF(OFFSET('Sanitation Data'!$H$32,0,10*ROW('Sanitation Data'!H99))="","",OFFSET('Sanitation Data'!$H$32,0,10*ROW('Sanitation Data'!H99)))</f>
        <v/>
      </c>
      <c r="DN105" s="34" t="str">
        <f ca="1">+IF(OFFSET('Sanitation Data'!$H$33,0,10*ROW('Sanitation Data'!H99))="","",OFFSET('Sanitation Data'!$H$33,0,10*ROW('Sanitation Data'!H99)))</f>
        <v/>
      </c>
      <c r="DO105" s="34" t="str">
        <f ca="1">+IF(OFFSET('Hygiene Data'!$C$12,0,10*ROW('Hygiene Data'!C99))="","",OFFSET('Hygiene Data'!$C$12,0,10*ROW('Hygiene Data'!C99)))</f>
        <v/>
      </c>
      <c r="DP105" s="34" t="str">
        <f ca="1">+IF(OFFSET('Hygiene Data'!$C$13,0,10*ROW('Hygiene Data'!C99))="","",OFFSET('Hygiene Data'!$C$13,0,10*ROW('Hygiene Data'!C99)))</f>
        <v/>
      </c>
      <c r="DQ105" s="34" t="str">
        <f ca="1">+IF(OFFSET('Hygiene Data'!$C$14,0,10*ROW('Hygiene Data'!C99))="","",OFFSET('Hygiene Data'!$C$14,0,10*ROW('Hygiene Data'!C99)))</f>
        <v/>
      </c>
      <c r="DR105" s="34" t="str">
        <f ca="1">+IF(OFFSET('Hygiene Data'!$D$12,0,10*ROW('Hygiene Data'!D99))="","",OFFSET('Hygiene Data'!$D$12,0,10*ROW('Hygiene Data'!D99)))</f>
        <v/>
      </c>
      <c r="DS105" s="34" t="str">
        <f ca="1">+IF(OFFSET('Hygiene Data'!$D$13,0,10*ROW('Hygiene Data'!D99))="","",OFFSET('Hygiene Data'!$D$13,0,10*ROW('Hygiene Data'!D99)))</f>
        <v/>
      </c>
      <c r="DT105" s="34" t="str">
        <f ca="1">+IF(OFFSET('Hygiene Data'!$D$14,0,10*ROW('Hygiene Data'!D99))="","",OFFSET('Hygiene Data'!$D$14,0,10*ROW('Hygiene Data'!D99)))</f>
        <v/>
      </c>
      <c r="DU105" s="34" t="str">
        <f ca="1">+IF(OFFSET('Hygiene Data'!$E$12,0,10*ROW('Hygiene Data'!E99))="","",OFFSET('Hygiene Data'!$E$12,0,10*ROW('Hygiene Data'!E99)))</f>
        <v/>
      </c>
      <c r="DV105" s="34" t="str">
        <f ca="1">+IF(OFFSET('Hygiene Data'!$E$13,0,10*ROW('Hygiene Data'!E99))="","",OFFSET('Hygiene Data'!$E$13,0,10*ROW('Hygiene Data'!E99)))</f>
        <v/>
      </c>
      <c r="DW105" s="34" t="str">
        <f ca="1">+IF(OFFSET('Hygiene Data'!$E$14,0,10*ROW('Hygiene Data'!E99))="","",OFFSET('Hygiene Data'!$E$14,0,10*ROW('Hygiene Data'!E99)))</f>
        <v/>
      </c>
      <c r="DX105" s="34" t="str">
        <f ca="1">+IF(OFFSET('Hygiene Data'!$F$12,0,10*ROW('Hygiene Data'!F99))="","",OFFSET('Hygiene Data'!$F$12,0,10*ROW('Hygiene Data'!F99)))</f>
        <v/>
      </c>
      <c r="DY105" s="34" t="str">
        <f ca="1">+IF(OFFSET('Hygiene Data'!$F$13,0,10*ROW('Hygiene Data'!F99))="","",OFFSET('Hygiene Data'!$F$13,0,10*ROW('Hygiene Data'!F99)))</f>
        <v/>
      </c>
      <c r="DZ105" s="34" t="str">
        <f ca="1">+IF(OFFSET('Hygiene Data'!$F$14,0,10*ROW('Hygiene Data'!F99))="","",OFFSET('Hygiene Data'!$F$14,0,10*ROW('Hygiene Data'!F99)))</f>
        <v/>
      </c>
      <c r="EA105" s="34" t="str">
        <f ca="1">+IF(OFFSET('Hygiene Data'!$G$12,0,10*ROW('Hygiene Data'!G99))="","",OFFSET('Hygiene Data'!$G$12,0,10*ROW('Hygiene Data'!G99)))</f>
        <v/>
      </c>
      <c r="EB105" s="34" t="str">
        <f ca="1">+IF(OFFSET('Hygiene Data'!$G$13,0,10*ROW('Hygiene Data'!G99))="","",OFFSET('Hygiene Data'!$G$13,0,10*ROW('Hygiene Data'!G99)))</f>
        <v/>
      </c>
      <c r="EC105" s="34" t="str">
        <f ca="1">+IF(OFFSET('Hygiene Data'!$G$14,0,10*ROW('Hygiene Data'!G99))="","",OFFSET('Hygiene Data'!$G$14,0,10*ROW('Hygiene Data'!G99)))</f>
        <v/>
      </c>
      <c r="ED105" s="34" t="str">
        <f ca="1">+IF(OFFSET('Hygiene Data'!$H$12,0,10*ROW('Hygiene Data'!H99))="","",OFFSET('Hygiene Data'!$H$12,0,10*ROW('Hygiene Data'!H99)))</f>
        <v/>
      </c>
      <c r="EE105" s="34" t="str">
        <f ca="1">+IF(OFFSET('Hygiene Data'!$H$13,0,10*ROW('Hygiene Data'!H99))="","",OFFSET('Hygiene Data'!$H$13,0,10*ROW('Hygiene Data'!H99)))</f>
        <v/>
      </c>
      <c r="EF105" s="34" t="str">
        <f ca="1">+IF(OFFSET('Hygiene Data'!$H$14,0,10*ROW('Hygiene Data'!H99))="","",OFFSET('Hygiene Data'!$H$14,0,10*ROW('Hygiene Data'!H99)))</f>
        <v/>
      </c>
    </row>
    <row r="106" spans="1:136" x14ac:dyDescent="0.2">
      <c r="A106" s="50" t="str">
        <f ca="1">+IF(OFFSET('Water Data'!$B$1,0,10*ROW('Water Data'!B103))="","",OFFSET('Water Data'!$B$1,0,10*ROW('Water Data'!B103)))</f>
        <v/>
      </c>
      <c r="B106" s="50" t="str">
        <f ca="1">+IF(OFFSET('Water Data'!$A$3,0,10*ROW('Water Data'!A103))="","",OFFSET('Water Data'!$A$3,0,10*ROW('Water Data'!A103)))</f>
        <v/>
      </c>
      <c r="C106" s="50" t="str">
        <f ca="1">+IF(OFFSET('Water Data'!$C$3,0,10*ROW('Water Data'!C103))="","",OFFSET('Water Data'!$C$3,0,10*ROW('Water Data'!C103)))</f>
        <v/>
      </c>
      <c r="D106" s="133" t="e">
        <f ca="1">+IF(AND(ISNUMBER(OFFSET('Water Data'!$C$5,0,10*ROW('Water Data'!C100))),BS106="Yes"),100-OFFSET('Water Data'!$C$5,0,10*ROW('Water Data'!C100)),IF(AND(ISNUMBER(OFFSET('Water Data'!$C$5,0,10*ROW('Water Data'!C100))),BS106="No",ISNUMBER(OFFSET('Water Data'!$C$5,0,10*ROW('Water Data'!C100)))),CONCATENATE("[",ROUND(100-OFFSET('Water Data'!$C$5,0,10*ROW('Water Data'!C100)),0),"]"),IF(AND(ISNUMBER(OFFSET('Water Data'!$C$5,0,10*ROW('Water Data'!C100))),BS106="",ISNUMBER(OFFSET('Water Data'!$C$5,0,10*ROW('Water Data'!C100)))),100-OFFSET('Water Data'!$C$5,0,10*ROW('Water Data'!C100)),NA())))</f>
        <v>#N/A</v>
      </c>
      <c r="E106" s="133" t="e">
        <f ca="1">+IF(AND(ISNUMBER(OFFSET('Water Data'!$C$7,0,10*ROW('Water Data'!D100))),BT106="Yes"),OFFSET('Water Data'!$C$7,0,10*ROW('Water Data'!C100)),IF(AND(ISNUMBER(OFFSET('Water Data'!$C$7,0,10*ROW('Water Data'!C100))),BT106="No",ISNUMBER(OFFSET('Water Data'!$C$7,0,10*ROW('Water Data'!C100)))),CONCATENATE("[",ROUND(OFFSET('Water Data'!$C$7,0,10*ROW('Water Data'!C100)),0),"]"),IF(AND(ISNUMBER(OFFSET('Water Data'!$C$7,0,10*ROW('Water Data'!C100))),BT106="",ISNUMBER(OFFSET('Water Data'!$C$7,0,10*ROW('Water Data'!C100)))),OFFSET('Water Data'!$C$7,0,10*ROW('Water Data'!C100)),NA())))</f>
        <v>#N/A</v>
      </c>
      <c r="F106" s="133" t="e">
        <f ca="1">+IF(AND(ISNUMBER(OFFSET('Water Data'!$C$10,0,10*ROW('Water Data'!C100))),BU106="Yes"),OFFSET('Water Data'!$C$10,0,10*ROW('Water Data'!C100)),IF(AND(ISNUMBER(OFFSET('Water Data'!$C$10,0,10*ROW('Water Data'!C100))),BU106="No",ISNUMBER(OFFSET('Water Data'!$C$10,0,10*ROW('Water Data'!C100)))),CONCATENATE("[",ROUND(OFFSET('Water Data'!$C$10,0,10*ROW('Water Data'!C100)),0),"]"),IF(AND(ISNUMBER(OFFSET('Water Data'!$C$10,0,10*ROW('Water Data'!C100))),BU106="",ISNUMBER(OFFSET('Water Data'!$C$10,0,10*ROW('Water Data'!C100)))),OFFSET('Water Data'!$C$10,0,10*ROW('Water Data'!C100)),NA())))</f>
        <v>#N/A</v>
      </c>
      <c r="G106" s="133" t="e">
        <f ca="1">+IF(AND(ISNUMBER(OFFSET('Water Data'!$D$5,0,10*ROW('Water Data'!D100))),BV106="Yes"),100-OFFSET('Water Data'!$D$5,0,10*ROW('Water Data'!D100)),IF(AND(ISNUMBER(OFFSET('Water Data'!$D$5,0,10*ROW('Water Data'!D100))),BV106="No",ISNUMBER(OFFSET('Water Data'!$D$5,0,10*ROW('Water Data'!D100)))),CONCATENATE("[",ROUND(100-OFFSET('Water Data'!$D$5,0,10*ROW('Water Data'!D100)),0),"]"),IF(AND(ISNUMBER(OFFSET('Water Data'!$D$5,0,10*ROW('Water Data'!D100))),BV106="",ISNUMBER(OFFSET('Water Data'!$D$5,0,10*ROW('Water Data'!D100)))),100-OFFSET('Water Data'!$D$5,0,10*ROW('Water Data'!D100)),NA())))</f>
        <v>#N/A</v>
      </c>
      <c r="H106" s="133" t="e">
        <f ca="1">+IF(AND(ISNUMBER(OFFSET('Water Data'!$D$7,0,10*ROW('Water Data'!D100))),BW106="Yes"),OFFSET('Water Data'!$D$7,0,10*ROW('Water Data'!D100)),IF(AND(ISNUMBER(OFFSET('Water Data'!$D$7,0,10*ROW('Water Data'!D100))),BW106="No",ISNUMBER(OFFSET('Water Data'!$D$7,0,10*ROW('Water Data'!D100)))),CONCATENATE("[",ROUND(OFFSET('Water Data'!$C$7,0,10*ROW('Water Data'!D100)),0),"]"),IF(AND(ISNUMBER(OFFSET('Water Data'!$D$7,0,10*ROW('Water Data'!D100))),BW106="",ISNUMBER(OFFSET('Water Data'!$D$7,0,10*ROW('Water Data'!D100)))),OFFSET('Water Data'!$D$7,0,10*ROW('Water Data'!D100)),NA())))</f>
        <v>#N/A</v>
      </c>
      <c r="I106" s="133" t="e">
        <f ca="1">+IF(AND(ISNUMBER(OFFSET('Water Data'!$D$10,0,10*ROW('Water Data'!D100))),BX106="Yes"),OFFSET('Water Data'!$D$10,0,10*ROW('Water Data'!D100)),IF(AND(ISNUMBER(OFFSET('Water Data'!$D$10,0,10*ROW('Water Data'!D100))),BX106="No",ISNUMBER(OFFSET('Water Data'!$D$10,0,10*ROW('Water Data'!D100)))),CONCATENATE("[",ROUND(OFFSET('Water Data'!$D$10,0,10*ROW('Water Data'!D100)),0),"]"),IF(AND(ISNUMBER(OFFSET('Water Data'!$D$10,0,10*ROW('Water Data'!D100))),BX106="",ISNUMBER(OFFSET('Water Data'!$D$10,0,10*ROW('Water Data'!D100)))),OFFSET('Water Data'!$D$10,0,10*ROW('Water Data'!D100)),NA())))</f>
        <v>#N/A</v>
      </c>
      <c r="J106" s="133" t="e">
        <f ca="1">+IF(AND(ISNUMBER(OFFSET('Water Data'!$E$5,0,10*ROW('Water Data'!E100))),BY106="Yes"),100-OFFSET('Water Data'!$E$5,0,10*ROW('Water Data'!E100)),IF(AND(ISNUMBER(OFFSET('Water Data'!$E$5,0,10*ROW('Water Data'!E100))),BY106="No",ISNUMBER(OFFSET('Water Data'!$E$5,0,10*ROW('Water Data'!E100)))),CONCATENATE("[",ROUND(100-OFFSET('Water Data'!$E$5,0,10*ROW('Water Data'!E100)),0),"]"),IF(AND(ISNUMBER(OFFSET('Water Data'!$E$5,0,10*ROW('Water Data'!E100))),BY106="",ISNUMBER(OFFSET('Water Data'!$E$5,0,10*ROW('Water Data'!E100)))),100-OFFSET('Water Data'!$E$5,0,10*ROW('Water Data'!E100)),NA())))</f>
        <v>#N/A</v>
      </c>
      <c r="K106" s="133" t="e">
        <f ca="1">+IF(AND(ISNUMBER(OFFSET('Water Data'!$E$7,0,10*ROW('Water Data'!E100))),BZ106="Yes"),OFFSET('Water Data'!$E$7,0,10*ROW('Water Data'!E100)),IF(AND(ISNUMBER(OFFSET('Water Data'!$E$7,0,10*ROW('Water Data'!E100))),BZ106="No",ISNUMBER(OFFSET('Water Data'!$E$7,0,10*ROW('Water Data'!E100)))),CONCATENATE("[",ROUND(OFFSET('Water Data'!$E$7,0,10*ROW('Water Data'!E100)),0),"]"),IF(AND(ISNUMBER(OFFSET('Water Data'!$E$7,0,10*ROW('Water Data'!E100))),BZ106="",ISNUMBER(OFFSET('Water Data'!$E$7,0,10*ROW('Water Data'!E100)))),OFFSET('Water Data'!$E$7,0,10*ROW('Water Data'!E100)),NA())))</f>
        <v>#N/A</v>
      </c>
      <c r="L106" s="133" t="e">
        <f ca="1">+IF(AND(ISNUMBER(OFFSET('Water Data'!$E$10,0,10*ROW('Water Data'!E100))),CA106="Yes"),OFFSET('Water Data'!$E$10,0,10*ROW('Water Data'!E100)),IF(AND(ISNUMBER(OFFSET('Water Data'!$E$10,0,10*ROW('Water Data'!E100))),CA106="No",ISNUMBER(OFFSET('Water Data'!$E$10,0,10*ROW('Water Data'!E100)))),CONCATENATE("[",ROUND(OFFSET('Water Data'!$E$10,0,10*ROW('Water Data'!E100)),0),"]"),IF(AND(ISNUMBER(OFFSET('Water Data'!$E$10,0,10*ROW('Water Data'!E100))),CA106="",ISNUMBER(OFFSET('Water Data'!$E$10,0,10*ROW('Water Data'!E100)))),OFFSET('Water Data'!$E$10,0,10*ROW('Water Data'!E100)),NA())))</f>
        <v>#N/A</v>
      </c>
      <c r="M106" s="133" t="e">
        <f ca="1">+IF(AND(ISNUMBER(OFFSET('Water Data'!$F$5,0,10*ROW('Water Data'!F100))),CB106="Yes"),100-OFFSET('Water Data'!$F$5,0,10*ROW('Water Data'!F100)),IF(AND(ISNUMBER(OFFSET('Water Data'!$F$5,0,10*ROW('Water Data'!F100))),CB106="No",ISNUMBER(OFFSET('Water Data'!$F$5,0,10*ROW('Water Data'!F100)))),CONCATENATE("[",ROUND(100-OFFSET('Water Data'!$F$5,0,10*ROW('Water Data'!F100)),0),"]"),IF(AND(ISNUMBER(OFFSET('Water Data'!$F$5,0,10*ROW('Water Data'!F100))),CB106="",ISNUMBER(OFFSET('Water Data'!$F$5,0,10*ROW('Water Data'!F100)))),100-OFFSET('Water Data'!$F$5,0,10*ROW('Water Data'!F100)),NA())))</f>
        <v>#N/A</v>
      </c>
      <c r="N106" s="133" t="e">
        <f ca="1">+IF(AND(ISNUMBER(OFFSET('Water Data'!$F$7,0,10*ROW('Water Data'!F100))),CC106="Yes"),OFFSET('Water Data'!$F$7,0,10*ROW('Water Data'!F100)),IF(AND(ISNUMBER(OFFSET('Water Data'!$F$7,0,10*ROW('Water Data'!F100))),CC106="No",ISNUMBER(OFFSET('Water Data'!$F$7,0,10*ROW('Water Data'!F100)))),CONCATENATE("[",ROUND(OFFSET('Water Data'!$F$7,0,10*ROW('Water Data'!F100)),0),"]"),IF(AND(ISNUMBER(OFFSET('Water Data'!$F$7,0,10*ROW('Water Data'!F100))),CC106="",ISNUMBER(OFFSET('Water Data'!$F$7,0,10*ROW('Water Data'!F100)))),OFFSET('Water Data'!$F$7,0,10*ROW('Water Data'!F100)),NA())))</f>
        <v>#N/A</v>
      </c>
      <c r="O106" s="133" t="e">
        <f ca="1">+IF(AND(ISNUMBER(OFFSET('Water Data'!$F$10,0,10*ROW('Water Data'!F100))),CD106="Yes"),OFFSET('Water Data'!$F$10,0,10*ROW('Water Data'!F100)),IF(AND(ISNUMBER(OFFSET('Water Data'!$F$10,0,10*ROW('Water Data'!F100))),CD106="No",ISNUMBER(OFFSET('Water Data'!$F$10,0,10*ROW('Water Data'!F100)))),CONCATENATE("[",ROUND(OFFSET('Water Data'!$F$10,0,10*ROW('Water Data'!F100)),0),"]"),IF(AND(ISNUMBER(OFFSET('Water Data'!$F$10,0,10*ROW('Water Data'!F100))),CD106="",ISNUMBER(OFFSET('Water Data'!$F$10,0,10*ROW('Water Data'!F100)))),OFFSET('Water Data'!$F$10,0,10*ROW('Water Data'!F100)),NA())))</f>
        <v>#N/A</v>
      </c>
      <c r="P106" s="133" t="e">
        <f ca="1">+IF(AND(ISNUMBER(OFFSET('Water Data'!$G$5,0,10*ROW('Water Data'!G100))),CE106="Yes"),100-OFFSET('Water Data'!$G$5,0,10*ROW('Water Data'!G100)),IF(AND(ISNUMBER(OFFSET('Water Data'!$G$5,0,10*ROW('Water Data'!G100))),CE106="No",ISNUMBER(OFFSET('Water Data'!$G$5,0,10*ROW('Water Data'!G100)))),CONCATENATE("[",ROUND(100-OFFSET('Water Data'!$G$5,0,10*ROW('Water Data'!G100)),0),"]"),IF(AND(ISNUMBER(OFFSET('Water Data'!$G$5,0,10*ROW('Water Data'!G100))),CE106="",ISNUMBER(OFFSET('Water Data'!$G$5,0,10*ROW('Water Data'!G100)))),100-OFFSET('Water Data'!$G$5,0,10*ROW('Water Data'!G100)),NA())))</f>
        <v>#N/A</v>
      </c>
      <c r="Q106" s="133" t="e">
        <f ca="1">+IF(AND(ISNUMBER(OFFSET('Water Data'!$G$7,0,10*ROW('Water Data'!G100))),CF106="Yes"),OFFSET('Water Data'!$G$7,0,10*ROW('Water Data'!G100)),IF(AND(ISNUMBER(OFFSET('Water Data'!$G$7,0,10*ROW('Water Data'!G100))),CF106="No",ISNUMBER(OFFSET('Water Data'!$G$7,0,10*ROW('Water Data'!G100)))),CONCATENATE("[",ROUND(OFFSET('Water Data'!$G$7,0,10*ROW('Water Data'!G100)),0),"]"),IF(AND(ISNUMBER(OFFSET('Water Data'!$G$7,0,10*ROW('Water Data'!G100))),CF106="",ISNUMBER(OFFSET('Water Data'!$G$7,0,10*ROW('Water Data'!G100)))),OFFSET('Water Data'!$G$7,0,10*ROW('Water Data'!G100)),NA())))</f>
        <v>#N/A</v>
      </c>
      <c r="R106" s="133" t="e">
        <f ca="1">+IF(AND(ISNUMBER(OFFSET('Water Data'!$G$10,0,10*ROW('Water Data'!G100))),CG106="Yes"),OFFSET('Water Data'!$G$10,0,10*ROW('Water Data'!G100)),IF(AND(ISNUMBER(OFFSET('Water Data'!$G$10,0,10*ROW('Water Data'!G100))),CG106="No",ISNUMBER(OFFSET('Water Data'!$G$10,0,10*ROW('Water Data'!G100)))),CONCATENATE("[",ROUND(OFFSET('Water Data'!$G$10,0,10*ROW('Water Data'!G100)),0),"]"),IF(AND(ISNUMBER(OFFSET('Water Data'!$G$10,0,10*ROW('Water Data'!G100))),CG106="",ISNUMBER(OFFSET('Water Data'!$G$10,0,10*ROW('Water Data'!G100)))),OFFSET('Water Data'!$G$10,0,10*ROW('Water Data'!G100)),NA())))</f>
        <v>#N/A</v>
      </c>
      <c r="S106" s="133" t="e">
        <f ca="1">+IF(AND(ISNUMBER(OFFSET('Water Data'!$H$5,0,10*ROW('Water Data'!H100))),CH106="Yes"),100-OFFSET('Water Data'!$H$5,0,10*ROW('Water Data'!H100)),IF(AND(ISNUMBER(OFFSET('Water Data'!$H$5,0,10*ROW('Water Data'!H100))),CH106="No",ISNUMBER(OFFSET('Water Data'!$H$5,0,10*ROW('Water Data'!H100)))),CONCATENATE("[",ROUND(100-OFFSET('Water Data'!$H$5,0,10*ROW('Water Data'!H100)),0),"]"),IF(AND(ISNUMBER(OFFSET('Water Data'!$H$5,0,10*ROW('Water Data'!H100))),CH106="",ISNUMBER(OFFSET('Water Data'!$H$5,0,10*ROW('Water Data'!H100)))),100-OFFSET('Water Data'!$H$5,0,10*ROW('Water Data'!H100)),NA())))</f>
        <v>#N/A</v>
      </c>
      <c r="T106" s="133" t="e">
        <f ca="1">+IF(AND(ISNUMBER(OFFSET('Water Data'!$H$7,0,10*ROW('Water Data'!H100))),CI106="Yes"),OFFSET('Water Data'!$H$7,0,10*ROW('Water Data'!H100)),IF(AND(ISNUMBER(OFFSET('Water Data'!$H$7,0,10*ROW('Water Data'!H100))),CI106="No",ISNUMBER(OFFSET('Water Data'!$H$7,0,10*ROW('Water Data'!H100)))),CONCATENATE("[",ROUND(OFFSET('Water Data'!$H$7,0,10*ROW('Water Data'!H100)),0),"]"),IF(AND(ISNUMBER(OFFSET('Water Data'!$H$7,0,10*ROW('Water Data'!H100))),CI106="",ISNUMBER(OFFSET('Water Data'!$H$7,0,10*ROW('Water Data'!H100)))),OFFSET('Water Data'!$H$7,0,10*ROW('Water Data'!H100)),NA())))</f>
        <v>#N/A</v>
      </c>
      <c r="U106" s="133" t="e">
        <f ca="1">+IF(AND(ISNUMBER(OFFSET('Water Data'!$H$10,0,10*ROW('Water Data'!H100))),CJ106="Yes"),OFFSET('Water Data'!$H$10,0,10*ROW('Water Data'!H100)),IF(AND(ISNUMBER(OFFSET('Water Data'!$H$10,0,10*ROW('Water Data'!H100))),CJ106="No",ISNUMBER(OFFSET('Water Data'!$H$10,0,10*ROW('Water Data'!H100)))),CONCATENATE("[",ROUND(OFFSET('Water Data'!$H$10,0,10*ROW('Water Data'!H100)),0),"]"),IF(AND(ISNUMBER(OFFSET('Water Data'!$H$10,0,10*ROW('Water Data'!H100))),CJ106="",ISNUMBER(OFFSET('Water Data'!$H$10,0,10*ROW('Water Data'!H100)))),OFFSET('Water Data'!$H$10,0,10*ROW('Water Data'!H100)),NA())))</f>
        <v>#N/A</v>
      </c>
      <c r="V106" s="134" t="e">
        <f ca="1">+IF(AND(ISNUMBER(OFFSET('Sanitation Data'!$C$5,0,10*ROW('Sanitation Data'!C100))),CK106="Yes"),100-OFFSET('Sanitation Data'!$C$5,0,10*ROW('Sanitation Data'!C100)),IF(AND(ISNUMBER(OFFSET('Sanitation Data'!$C$5,0,10*ROW('Sanitation Data'!C100))),CK106="No",ISNUMBER(OFFSET('Sanitation Data'!$C$5,0,10*ROW('Sanitation Data'!C100)))),CONCATENATE("[",ROUND(100-OFFSET('Sanitation Data'!$C$5,0,10*ROW('Sanitation Data'!C100)),0),"]"),IF(AND(ISNUMBER(OFFSET('Sanitation Data'!$C$5,0,10*ROW('Sanitation Data'!C100))),CK106="",ISNUMBER(OFFSET('Sanitation Data'!$C$5,0,10*ROW('Sanitation Data'!C100)))),100-OFFSET('Sanitation Data'!$C$5,0,10*ROW('Sanitation Data'!C100)),NA())))</f>
        <v>#N/A</v>
      </c>
      <c r="W106" s="134" t="e">
        <f ca="1">+IF(AND(ISNUMBER(OFFSET('Sanitation Data'!$C$7,0,10*ROW('Sanitation Data'!C100))),CL106="Yes"),OFFSET('Sanitation Data'!$C$7,0,10*ROW('Sanitation Data'!C100)),IF(AND(ISNUMBER(OFFSET('Sanitation Data'!$C$7,0,10*ROW('Sanitation Data'!C100))),CL106="No",ISNUMBER(OFFSET('Sanitation Data'!$C$7,0,10*ROW('Sanitation Data'!C100)))),CONCATENATE("[",ROUND(OFFSET('Sanitation Data'!$C$7,0,10*ROW('Sanitation Data'!C100)),0),"]"),IF(AND(ISNUMBER(OFFSET('Sanitation Data'!$C$7,0,10*ROW('Sanitation Data'!C100))),CL106="",ISNUMBER(OFFSET('Sanitation Data'!$C$7,0,10*ROW('Sanitation Data'!C100)))),OFFSET('Sanitation Data'!$C$7,0,10*ROW('Sanitation Data'!C100)),NA())))</f>
        <v>#N/A</v>
      </c>
      <c r="X106" s="134" t="e">
        <f ca="1">+IF(AND(ISNUMBER(OFFSET('Sanitation Data'!$C$11,0,10*ROW('Sanitation Data'!C100))),CM106="Yes"),OFFSET('Sanitation Data'!$C$11,0,10*ROW('Sanitation Data'!C100)),IF(AND(ISNUMBER(OFFSET('Sanitation Data'!$C$11,0,10*ROW('Sanitation Data'!C100))),CM106="No",ISNUMBER(OFFSET('Sanitation Data'!$C$11,0,10*ROW('Sanitation Data'!C100)))),CONCATENATE("[",ROUND(OFFSET('Sanitation Data'!$C$11,0,10*ROW('Sanitation Data'!C100)),0),"]"),IF(AND(ISNUMBER(OFFSET('Sanitation Data'!$C$11,0,10*ROW('Sanitation Data'!C100))),CM106="",ISNUMBER(OFFSET('Sanitation Data'!$C$11,0,10*ROW('Sanitation Data'!C100)))),OFFSET('Sanitation Data'!$C$11,0,10*ROW('Sanitation Data'!C100)),NA())))</f>
        <v>#N/A</v>
      </c>
      <c r="Y106" s="134" t="e">
        <f ca="1">+IF(AND(ISNUMBER(OFFSET('Sanitation Data'!$C$12,0,10*ROW('Sanitation Data'!C100))),CN106="Yes"),OFFSET('Sanitation Data'!$C$12,0,10*ROW('Sanitation Data'!C100)),IF(AND(ISNUMBER(OFFSET('Sanitation Data'!$C$12,0,10*ROW('Sanitation Data'!C100))),CN106="No",ISNUMBER(OFFSET('Sanitation Data'!$C$12,0,10*ROW('Sanitation Data'!C100)))),CONCATENATE("[",ROUND(OFFSET('Sanitation Data'!$C$12,0,10*ROW('Sanitation Data'!C100)),0),"]"),IF(AND(ISNUMBER(OFFSET('Sanitation Data'!$C$12,0,10*ROW('Sanitation Data'!C100))),CN106="",ISNUMBER(OFFSET('Sanitation Data'!$C$12,0,10*ROW('Sanitation Data'!C100)))),OFFSET('Sanitation Data'!$C$12,0,10*ROW('Sanitation Data'!C100)),NA())))</f>
        <v>#N/A</v>
      </c>
      <c r="Z106" s="134" t="e">
        <f ca="1">+IF(AND(ISNUMBER(OFFSET('Sanitation Data'!$C$13,0,10*ROW('Sanitation Data'!C100))),CO106="Yes"),OFFSET('Sanitation Data'!$C$13,0,10*ROW('Sanitation Data'!C100)),IF(AND(ISNUMBER(OFFSET('Sanitation Data'!$C$13,0,10*ROW('Sanitation Data'!C100))),CO106="No",ISNUMBER(OFFSET('Sanitation Data'!$C$13,0,10*ROW('Sanitation Data'!C100)))),CONCATENATE("[",ROUND(OFFSET('Sanitation Data'!$C$13,0,10*ROW('Sanitation Data'!C100)),0),"]"),IF(AND(ISNUMBER(OFFSET('Sanitation Data'!$C$13,0,10*ROW('Sanitation Data'!C100))),CO106="",ISNUMBER(OFFSET('Sanitation Data'!$C$13,0,10*ROW('Sanitation Data'!C100)))),OFFSET('Sanitation Data'!$C$13,0,10*ROW('Sanitation Data'!C100)),NA())))</f>
        <v>#N/A</v>
      </c>
      <c r="AA106" s="134" t="e">
        <f ca="1">+IF(AND(ISNUMBER(OFFSET('Sanitation Data'!$D$5,0,10*ROW('Sanitation Data'!D100))),CP106="Yes"),100-OFFSET('Sanitation Data'!$D$5,0,10*ROW('Sanitation Data'!D100)),IF(AND(ISNUMBER(OFFSET('Sanitation Data'!$D$5,0,10*ROW('Sanitation Data'!D100))),CP106="No",ISNUMBER(OFFSET('Sanitation Data'!$D$5,0,10*ROW('Sanitation Data'!D100)))),CONCATENATE("[",ROUND(100-OFFSET('Sanitation Data'!$D$5,0,10*ROW('Sanitation Data'!D100)),0),"]"),IF(AND(ISNUMBER(OFFSET('Sanitation Data'!$D$5,0,10*ROW('Sanitation Data'!D100))),CP106="",ISNUMBER(OFFSET('Sanitation Data'!$D$5,0,10*ROW('Sanitation Data'!D100)))),100-OFFSET('Sanitation Data'!$D$5,0,10*ROW('Sanitation Data'!D100)),NA())))</f>
        <v>#N/A</v>
      </c>
      <c r="AB106" s="134" t="e">
        <f ca="1">+IF(AND(ISNUMBER(OFFSET('Sanitation Data'!$D$7,0,10*ROW('Sanitation Data'!D100))),CQ106="Yes"),OFFSET('Sanitation Data'!$D$7,0,10*ROW('Sanitation Data'!G100)),IF(AND(ISNUMBER(OFFSET('Sanitation Data'!$D$7,0,10*ROW('Sanitation Data'!D100))),CQ106="No",ISNUMBER(OFFSET('Sanitation Data'!$D$7,0,10*ROW('Sanitation Data'!D100)))),CONCATENATE("[",ROUND(OFFSET('Sanitation Data'!$D$7,0,10*ROW('Sanitation Data'!D100)),0),"]"),IF(AND(ISNUMBER(OFFSET('Sanitation Data'!$D$7,0,10*ROW('Sanitation Data'!D100))),CQ106="",ISNUMBER(OFFSET('Sanitation Data'!$D$7,0,10*ROW('Sanitation Data'!D100)))),OFFSET('Sanitation Data'!$D$7,0,10*ROW('Sanitation Data'!D100)),NA())))</f>
        <v>#N/A</v>
      </c>
      <c r="AC106" s="134" t="e">
        <f ca="1">+IF(AND(ISNUMBER(OFFSET('Sanitation Data'!$D$11,0,10*ROW('Sanitation Data'!D100))),CR106="Yes"),OFFSET('Sanitation Data'!$D$11,0,10*ROW('Sanitation Data'!D100)),IF(AND(ISNUMBER(OFFSET('Sanitation Data'!$D$11,0,10*ROW('Sanitation Data'!D100))),CR106="No",ISNUMBER(OFFSET('Sanitation Data'!$D$11,0,10*ROW('Sanitation Data'!D100)))),CONCATENATE("[",ROUND(OFFSET('Sanitation Data'!$D$11,0,10*ROW('Sanitation Data'!D100)),0),"]"),IF(AND(ISNUMBER(OFFSET('Sanitation Data'!$D$11,0,10*ROW('Sanitation Data'!D100))),CR106="",ISNUMBER(OFFSET('Sanitation Data'!$D$11,0,10*ROW('Sanitation Data'!D100)))),OFFSET('Sanitation Data'!$D$11,0,10*ROW('Sanitation Data'!D100)),NA())))</f>
        <v>#N/A</v>
      </c>
      <c r="AD106" s="134" t="e">
        <f ca="1">+IF(AND(ISNUMBER(OFFSET('Sanitation Data'!$D$12,0,10*ROW('Sanitation Data'!D100))),CS106="Yes"),OFFSET('Sanitation Data'!$D$12,0,10*ROW('Sanitation Data'!D100)),IF(AND(ISNUMBER(OFFSET('Sanitation Data'!$D$12,0,10*ROW('Sanitation Data'!D100))),CS106="No",ISNUMBER(OFFSET('Sanitation Data'!$D$12,0,10*ROW('Sanitation Data'!D100)))),CONCATENATE("[",ROUND(OFFSET('Sanitation Data'!$D$12,0,10*ROW('Sanitation Data'!D100)),0),"]"),IF(AND(ISNUMBER(OFFSET('Sanitation Data'!$D$12,0,10*ROW('Sanitation Data'!D100))),CS106="",ISNUMBER(OFFSET('Sanitation Data'!$D$12,0,10*ROW('Sanitation Data'!D100)))),OFFSET('Sanitation Data'!$D$12,0,10*ROW('Sanitation Data'!D100)),NA())))</f>
        <v>#N/A</v>
      </c>
      <c r="AE106" s="134" t="e">
        <f ca="1">+IF(AND(ISNUMBER(OFFSET('Sanitation Data'!$D$13,0,10*ROW('Sanitation Data'!D100))),CT106="Yes"),OFFSET('Sanitation Data'!$D$13,0,10*ROW('Sanitation Data'!D100)),IF(AND(ISNUMBER(OFFSET('Sanitation Data'!$D$13,0,10*ROW('Sanitation Data'!D100))),CT106="No",ISNUMBER(OFFSET('Sanitation Data'!$D$13,0,10*ROW('Sanitation Data'!D100)))),CONCATENATE("[",ROUND(OFFSET('Sanitation Data'!$D$13,0,10*ROW('Sanitation Data'!D100)),0),"]"),IF(AND(ISNUMBER(OFFSET('Sanitation Data'!$D$13,0,10*ROW('Sanitation Data'!D100))),CT106="",ISNUMBER(OFFSET('Sanitation Data'!$D$13,0,10*ROW('Sanitation Data'!D100)))),OFFSET('Sanitation Data'!$D$13,0,10*ROW('Sanitation Data'!D100)),NA())))</f>
        <v>#N/A</v>
      </c>
      <c r="AF106" s="134" t="e">
        <f ca="1">+IF(AND(ISNUMBER(OFFSET('Sanitation Data'!$E$5,0,10*ROW('Sanitation Data'!E100))),CU106="Yes"),100-OFFSET('Sanitation Data'!$E$5,0,10*ROW('Sanitation Data'!E100)),IF(AND(ISNUMBER(OFFSET('Sanitation Data'!$E$5,0,10*ROW('Sanitation Data'!E100))),CU106="No",ISNUMBER(OFFSET('Sanitation Data'!$E$5,0,10*ROW('Sanitation Data'!E100)))),CONCATENATE("[",ROUND(100-OFFSET('Sanitation Data'!$E$5,0,10*ROW('Sanitation Data'!E100)),0),"]"),IF(AND(ISNUMBER(OFFSET('Sanitation Data'!$E$5,0,10*ROW('Sanitation Data'!E100))),CU106="",ISNUMBER(OFFSET('Sanitation Data'!$E$5,0,10*ROW('Sanitation Data'!E100)))),100-OFFSET('Sanitation Data'!$E$5,0,10*ROW('Sanitation Data'!E100)),NA())))</f>
        <v>#N/A</v>
      </c>
      <c r="AG106" s="134" t="e">
        <f ca="1">+IF(AND(ISNUMBER(OFFSET('Sanitation Data'!$E$7,0,10*ROW('Sanitation Data'!E100))),CV106="Yes"),OFFSET('Sanitation Data'!$E$7,0,10*ROW('Sanitation Data'!E100)),IF(AND(ISNUMBER(OFFSET('Sanitation Data'!$E$7,0,10*ROW('Sanitation Data'!E100))),CV106="No",ISNUMBER(OFFSET('Sanitation Data'!$E$7,0,10*ROW('Sanitation Data'!E100)))),CONCATENATE("[",ROUND(OFFSET('Sanitation Data'!$E$7,0,10*ROW('Sanitation Data'!E100)),0),"]"),IF(AND(ISNUMBER(OFFSET('Sanitation Data'!$E$7,0,10*ROW('Sanitation Data'!E100))),CV106="",ISNUMBER(OFFSET('Sanitation Data'!$E$7,0,10*ROW('Sanitation Data'!E100)))),OFFSET('Sanitation Data'!$E$7,0,10*ROW('Sanitation Data'!E100)),NA())))</f>
        <v>#N/A</v>
      </c>
      <c r="AH106" s="134" t="e">
        <f ca="1">+IF(AND(ISNUMBER(OFFSET('Sanitation Data'!$E$11,0,10*ROW('Sanitation Data'!E100))),CW106="Yes"),OFFSET('Sanitation Data'!$E$11,0,10*ROW('Sanitation Data'!E100)),IF(AND(ISNUMBER(OFFSET('Sanitation Data'!$E$11,0,10*ROW('Sanitation Data'!E100))),CW106="No",ISNUMBER(OFFSET('Sanitation Data'!$E$11,0,10*ROW('Sanitation Data'!E100)))),CONCATENATE("[",ROUND(OFFSET('Sanitation Data'!$E$11,0,10*ROW('Sanitation Data'!E100)),0),"]"),IF(AND(ISNUMBER(OFFSET('Sanitation Data'!$E$11,0,10*ROW('Sanitation Data'!E100))),CW106="",ISNUMBER(OFFSET('Sanitation Data'!$E$11,0,10*ROW('Sanitation Data'!E100)))),OFFSET('Sanitation Data'!$E$11,0,10*ROW('Sanitation Data'!E100)),NA())))</f>
        <v>#N/A</v>
      </c>
      <c r="AI106" s="134" t="e">
        <f ca="1">+IF(AND(ISNUMBER(OFFSET('Sanitation Data'!$E$12,0,10*ROW('Sanitation Data'!E100))),CX106="Yes"),OFFSET('Sanitation Data'!$E$12,0,10*ROW('Sanitation Data'!E100)),IF(AND(ISNUMBER(OFFSET('Sanitation Data'!$E$12,0,10*ROW('Sanitation Data'!E100))),CX106="No",ISNUMBER(OFFSET('Sanitation Data'!$E$12,0,10*ROW('Sanitation Data'!E100)))),CONCATENATE("[",ROUND(OFFSET('Sanitation Data'!$E$12,0,10*ROW('Sanitation Data'!E100)),0),"]"),IF(AND(ISNUMBER(OFFSET('Sanitation Data'!$E$12,0,10*ROW('Sanitation Data'!E100))),CX106="",ISNUMBER(OFFSET('Sanitation Data'!$E$12,0,10*ROW('Sanitation Data'!E100)))),OFFSET('Sanitation Data'!$E$12,0,10*ROW('Sanitation Data'!E100)),NA())))</f>
        <v>#N/A</v>
      </c>
      <c r="AJ106" s="134" t="e">
        <f ca="1">+IF(AND(ISNUMBER(OFFSET('Sanitation Data'!$E$13,0,10*ROW('Sanitation Data'!E100))),CY106="Yes"),OFFSET('Sanitation Data'!$E$13,0,10*ROW('Sanitation Data'!E100)),IF(AND(ISNUMBER(OFFSET('Sanitation Data'!$E$13,0,10*ROW('Sanitation Data'!E100))),CY106="No",ISNUMBER(OFFSET('Sanitation Data'!$E$13,0,10*ROW('Sanitation Data'!E100)))),CONCATENATE("[",ROUND(OFFSET('Sanitation Data'!$E$13,0,10*ROW('Sanitation Data'!E100)),0),"]"),IF(AND(ISNUMBER(OFFSET('Sanitation Data'!$E$13,0,10*ROW('Sanitation Data'!E100))),CY106="",ISNUMBER(OFFSET('Sanitation Data'!$E$13,0,10*ROW('Sanitation Data'!E100)))),OFFSET('Sanitation Data'!$E$13,0,10*ROW('Sanitation Data'!E100)),NA())))</f>
        <v>#N/A</v>
      </c>
      <c r="AK106" s="134" t="e">
        <f ca="1">+IF(AND(ISNUMBER(OFFSET('Sanitation Data'!$F$5,0,10*ROW('Sanitation Data'!F100))),CZ106="Yes"),100-OFFSET('Sanitation Data'!$F$5,0,10*ROW('Sanitation Data'!F100)),IF(AND(ISNUMBER(OFFSET('Sanitation Data'!$F$5,0,10*ROW('Sanitation Data'!F100))),CZ106="No",ISNUMBER(OFFSET('Sanitation Data'!$F$5,0,10*ROW('Sanitation Data'!F100)))),CONCATENATE("[",ROUND(100-OFFSET('Sanitation Data'!$F$5,0,10*ROW('Sanitation Data'!F100)),0),"]"),IF(AND(ISNUMBER(OFFSET('Sanitation Data'!$F$5,0,10*ROW('Sanitation Data'!F100))),CZ106="",ISNUMBER(OFFSET('Sanitation Data'!$F$5,0,10*ROW('Sanitation Data'!F100)))),100-OFFSET('Sanitation Data'!$F$5,0,10*ROW('Sanitation Data'!F100)),NA())))</f>
        <v>#N/A</v>
      </c>
      <c r="AL106" s="134" t="e">
        <f ca="1">+IF(AND(ISNUMBER(OFFSET('Sanitation Data'!$F$7,0,10*ROW('Sanitation Data'!F100))),DA106="Yes"),OFFSET('Sanitation Data'!$F$7,0,10*ROW('Sanitation Data'!F100)),IF(AND(ISNUMBER(OFFSET('Sanitation Data'!$F$7,0,10*ROW('Sanitation Data'!F100))),DA106="No",ISNUMBER(OFFSET('Sanitation Data'!$F$7,0,10*ROW('Sanitation Data'!F100)))),CONCATENATE("[",ROUND(OFFSET('Sanitation Data'!$F$7,0,10*ROW('Sanitation Data'!F100)),0),"]"),IF(AND(ISNUMBER(OFFSET('Sanitation Data'!$F$7,0,10*ROW('Sanitation Data'!F100))),DA106="",ISNUMBER(OFFSET('Sanitation Data'!$F$7,0,10*ROW('Sanitation Data'!F100)))),OFFSET('Sanitation Data'!$F$7,0,10*ROW('Sanitation Data'!F100)),NA())))</f>
        <v>#N/A</v>
      </c>
      <c r="AM106" s="134" t="e">
        <f ca="1">+IF(AND(ISNUMBER(OFFSET('Sanitation Data'!$F$11,0,10*ROW('Sanitation Data'!F100))),DB106="Yes"),OFFSET('Sanitation Data'!$F$11,0,10*ROW('Sanitation Data'!F100)),IF(AND(ISNUMBER(OFFSET('Sanitation Data'!$F$11,0,10*ROW('Sanitation Data'!F100))),DB106="No",ISNUMBER(OFFSET('Sanitation Data'!$F$11,0,10*ROW('Sanitation Data'!F100)))),CONCATENATE("[",ROUND(OFFSET('Sanitation Data'!$F$11,0,10*ROW('Sanitation Data'!F100)),0),"]"),IF(AND(ISNUMBER(OFFSET('Sanitation Data'!$F$11,0,10*ROW('Sanitation Data'!F100))),DB106="",ISNUMBER(OFFSET('Sanitation Data'!$F$11,0,10*ROW('Sanitation Data'!F100)))),OFFSET('Sanitation Data'!$F$11,0,10*ROW('Sanitation Data'!F100)),NA())))</f>
        <v>#N/A</v>
      </c>
      <c r="AN106" s="134" t="e">
        <f ca="1">+IF(AND(ISNUMBER(OFFSET('Sanitation Data'!$F$12,0,10*ROW('Sanitation Data'!F100))),DC106="Yes"),OFFSET('Sanitation Data'!$F$12,0,10*ROW('Sanitation Data'!F100)),IF(AND(ISNUMBER(OFFSET('Sanitation Data'!$F$12,0,10*ROW('Sanitation Data'!F100))),DC106="No",ISNUMBER(OFFSET('Sanitation Data'!$F$12,0,10*ROW('Sanitation Data'!F100)))),CONCATENATE("[",ROUND(OFFSET('Sanitation Data'!$F$12,0,10*ROW('Sanitation Data'!F100)),0),"]"),IF(AND(ISNUMBER(OFFSET('Sanitation Data'!$F$12,0,10*ROW('Sanitation Data'!F100))),DC106="",ISNUMBER(OFFSET('Sanitation Data'!$F$12,0,10*ROW('Sanitation Data'!F100)))),OFFSET('Sanitation Data'!$F$12,0,10*ROW('Sanitation Data'!F100)),NA())))</f>
        <v>#N/A</v>
      </c>
      <c r="AO106" s="134" t="e">
        <f ca="1">+IF(AND(ISNUMBER(OFFSET('Sanitation Data'!$F$13,0,10*ROW('Sanitation Data'!F100))),DD106="Yes"),OFFSET('Sanitation Data'!$F$13,0,10*ROW('Sanitation Data'!F100)),IF(AND(ISNUMBER(OFFSET('Sanitation Data'!$F$13,0,10*ROW('Sanitation Data'!F100))),DD106="No",ISNUMBER(OFFSET('Sanitation Data'!$F$13,0,10*ROW('Sanitation Data'!F100)))),CONCATENATE("[",ROUND(OFFSET('Sanitation Data'!$F$13,0,10*ROW('Sanitation Data'!F100)),0),"]"),IF(AND(ISNUMBER(OFFSET('Sanitation Data'!$F$13,0,10*ROW('Sanitation Data'!F100))),DD106="",ISNUMBER(OFFSET('Sanitation Data'!$F$13,0,10*ROW('Sanitation Data'!F100)))),OFFSET('Sanitation Data'!$F$13,0,10*ROW('Sanitation Data'!F100)),NA())))</f>
        <v>#N/A</v>
      </c>
      <c r="AP106" s="134" t="e">
        <f ca="1">+IF(AND(ISNUMBER(OFFSET('Sanitation Data'!$G$5,0,10*ROW('Sanitation Data'!G100))),DE106="Yes"),100-OFFSET('Sanitation Data'!$G$5,0,10*ROW('Sanitation Data'!G100)),IF(AND(ISNUMBER(OFFSET('Sanitation Data'!$G$5,0,10*ROW('Sanitation Data'!G100))),DE106="No",ISNUMBER(OFFSET('Sanitation Data'!$G$5,0,10*ROW('Sanitation Data'!G100)))),CONCATENATE("[",ROUND(100-OFFSET('Sanitation Data'!$G$5,0,10*ROW('Sanitation Data'!G100)),0),"]"),IF(AND(ISNUMBER(OFFSET('Sanitation Data'!$G$5,0,10*ROW('Sanitation Data'!G100))),DE106="",ISNUMBER(OFFSET('Sanitation Data'!$G$5,0,10*ROW('Sanitation Data'!G100)))),100-OFFSET('Sanitation Data'!$G$5,0,10*ROW('Sanitation Data'!G100)),NA())))</f>
        <v>#N/A</v>
      </c>
      <c r="AQ106" s="134" t="e">
        <f ca="1">+IF(AND(ISNUMBER(OFFSET('Sanitation Data'!$G$7,0,10*ROW('Sanitation Data'!G100))),DF106="Yes"),OFFSET('Sanitation Data'!$G$7,0,10*ROW('Sanitation Data'!G100)),IF(AND(ISNUMBER(OFFSET('Sanitation Data'!$G$7,0,10*ROW('Sanitation Data'!G100))),DF106="No",ISNUMBER(OFFSET('Sanitation Data'!$G$7,0,10*ROW('Sanitation Data'!G100)))),CONCATENATE("[",ROUND(OFFSET('Sanitation Data'!$G$7,0,10*ROW('Sanitation Data'!G100)),0),"]"),IF(AND(ISNUMBER(OFFSET('Sanitation Data'!$G$7,0,10*ROW('Sanitation Data'!G100))),DF106="",ISNUMBER(OFFSET('Sanitation Data'!$G$7,0,10*ROW('Sanitation Data'!G100)))),OFFSET('Sanitation Data'!$G$7,0,10*ROW('Sanitation Data'!G100)),NA())))</f>
        <v>#N/A</v>
      </c>
      <c r="AR106" s="134" t="e">
        <f ca="1">+IF(AND(ISNUMBER(OFFSET('Sanitation Data'!$G$11,0,10*ROW('Sanitation Data'!G100))),DG106="Yes"),OFFSET('Sanitation Data'!$G$11,0,10*ROW('Sanitation Data'!G100)),IF(AND(ISNUMBER(OFFSET('Sanitation Data'!$G$11,0,10*ROW('Sanitation Data'!G100))),DG106="No",ISNUMBER(OFFSET('Sanitation Data'!$G$11,0,10*ROW('Sanitation Data'!G100)))),CONCATENATE("[",ROUND(OFFSET('Sanitation Data'!$G$11,0,10*ROW('Sanitation Data'!G100)),0),"]"),IF(AND(ISNUMBER(OFFSET('Sanitation Data'!$G$11,0,10*ROW('Sanitation Data'!G100))),DG106="",ISNUMBER(OFFSET('Sanitation Data'!$G$11,0,10*ROW('Sanitation Data'!G100)))),OFFSET('Sanitation Data'!$G$11,0,10*ROW('Sanitation Data'!G100)),NA())))</f>
        <v>#N/A</v>
      </c>
      <c r="AS106" s="134" t="e">
        <f ca="1">+IF(AND(ISNUMBER(OFFSET('Sanitation Data'!$G$12,0,10*ROW('Sanitation Data'!G100))),DH106="Yes"),OFFSET('Sanitation Data'!$G$12,0,10*ROW('Sanitation Data'!G100)),IF(AND(ISNUMBER(OFFSET('Sanitation Data'!$G$12,0,10*ROW('Sanitation Data'!G100))),DH106="No",ISNUMBER(OFFSET('Sanitation Data'!$G$12,0,10*ROW('Sanitation Data'!G100)))),CONCATENATE("[",ROUND(OFFSET('Sanitation Data'!$G$12,0,10*ROW('Sanitation Data'!G100)),0),"]"),IF(AND(ISNUMBER(OFFSET('Sanitation Data'!$G$12,0,10*ROW('Sanitation Data'!G100))),DH106="",ISNUMBER(OFFSET('Sanitation Data'!$G$12,0,10*ROW('Sanitation Data'!G100)))),OFFSET('Sanitation Data'!$G$12,0,10*ROW('Sanitation Data'!G100)),NA())))</f>
        <v>#N/A</v>
      </c>
      <c r="AT106" s="134" t="e">
        <f ca="1">+IF(AND(ISNUMBER(OFFSET('Sanitation Data'!$G$13,0,10*ROW('Sanitation Data'!G100))),DI106="Yes"),OFFSET('Sanitation Data'!$G$13,0,10*ROW('Sanitation Data'!G100)),IF(AND(ISNUMBER(OFFSET('Sanitation Data'!$G$13,0,10*ROW('Sanitation Data'!G100))),DI106="No",ISNUMBER(OFFSET('Sanitation Data'!$G$13,0,10*ROW('Sanitation Data'!G100)))),CONCATENATE("[",ROUND(OFFSET('Sanitation Data'!$G$13,0,10*ROW('Sanitation Data'!G100)),0),"]"),IF(AND(ISNUMBER(OFFSET('Sanitation Data'!$G$13,0,10*ROW('Sanitation Data'!G100))),DI106="",ISNUMBER(OFFSET('Sanitation Data'!$G$13,0,10*ROW('Sanitation Data'!G100)))),OFFSET('Sanitation Data'!$G$13,0,10*ROW('Sanitation Data'!G100)),NA())))</f>
        <v>#N/A</v>
      </c>
      <c r="AU106" s="134" t="e">
        <f ca="1">+IF(AND(ISNUMBER(OFFSET('Sanitation Data'!$H$5,0,10*ROW('Sanitation Data'!H100))),DJ106="Yes"),100-OFFSET('Sanitation Data'!$H$5,0,10*ROW('Sanitation Data'!H100)),IF(AND(ISNUMBER(OFFSET('Sanitation Data'!$H$5,0,10*ROW('Sanitation Data'!H100))),DJ106="No",ISNUMBER(OFFSET('Sanitation Data'!$H$5,0,10*ROW('Sanitation Data'!H100)))),CONCATENATE("[",ROUND(100-OFFSET('Sanitation Data'!$H$5,0,10*ROW('Sanitation Data'!H100)),0),"]"),IF(AND(ISNUMBER(OFFSET('Sanitation Data'!$H$5,0,10*ROW('Sanitation Data'!H100))),DJ106="",ISNUMBER(OFFSET('Sanitation Data'!$H$5,0,10*ROW('Sanitation Data'!H100)))),100-OFFSET('Sanitation Data'!$H$5,0,10*ROW('Sanitation Data'!H100)),NA())))</f>
        <v>#N/A</v>
      </c>
      <c r="AV106" s="134" t="e">
        <f ca="1">+IF(AND(ISNUMBER(OFFSET('Sanitation Data'!$H$7,0,10*ROW('Sanitation Data'!H100))),DK106="Yes"),OFFSET('Sanitation Data'!$H$7,0,10*ROW('Sanitation Data'!H100)),IF(AND(ISNUMBER(OFFSET('Sanitation Data'!$H$7,0,10*ROW('Sanitation Data'!H100))),DK106="No",ISNUMBER(OFFSET('Sanitation Data'!$H$7,0,10*ROW('Sanitation Data'!H100)))),CONCATENATE("[",ROUND(OFFSET('Sanitation Data'!$H$7,0,10*ROW('Sanitation Data'!H100)),0),"]"),IF(AND(ISNUMBER(OFFSET('Sanitation Data'!$H$7,0,10*ROW('Sanitation Data'!H100))),DK106="",ISNUMBER(OFFSET('Sanitation Data'!$H$7,0,10*ROW('Sanitation Data'!H100)))),OFFSET('Sanitation Data'!$H$7,0,10*ROW('Sanitation Data'!H100)),NA())))</f>
        <v>#N/A</v>
      </c>
      <c r="AW106" s="134" t="e">
        <f ca="1">+IF(AND(ISNUMBER(OFFSET('Sanitation Data'!$H$11,0,10*ROW('Sanitation Data'!H100))),DL106="Yes"),OFFSET('Sanitation Data'!$H$11,0,10*ROW('Sanitation Data'!H100)),IF(AND(ISNUMBER(OFFSET('Sanitation Data'!$H$11,0,10*ROW('Sanitation Data'!H100))),DL106="No",ISNUMBER(OFFSET('Sanitation Data'!$H$11,0,10*ROW('Sanitation Data'!H100)))),CONCATENATE("[",ROUND(OFFSET('Sanitation Data'!$H$11,0,10*ROW('Sanitation Data'!H100)),0),"]"),IF(AND(ISNUMBER(OFFSET('Sanitation Data'!$H$11,0,10*ROW('Sanitation Data'!H100))),DL106="",ISNUMBER(OFFSET('Sanitation Data'!$H$11,0,10*ROW('Sanitation Data'!H100)))),OFFSET('Sanitation Data'!$H$11,0,10*ROW('Sanitation Data'!H100)),NA())))</f>
        <v>#N/A</v>
      </c>
      <c r="AX106" s="134" t="e">
        <f ca="1">+IF(AND(ISNUMBER(OFFSET('Sanitation Data'!$H$12,0,10*ROW('Sanitation Data'!H100))),DM106="Yes"),OFFSET('Sanitation Data'!$H$12,0,10*ROW('Sanitation Data'!H100)),IF(AND(ISNUMBER(OFFSET('Sanitation Data'!$H$12,0,10*ROW('Sanitation Data'!H100))),DM106="No",ISNUMBER(OFFSET('Sanitation Data'!$H$12,0,10*ROW('Sanitation Data'!H100)))),CONCATENATE("[",ROUND(OFFSET('Sanitation Data'!$H$12,0,10*ROW('Sanitation Data'!H100)),0),"]"),IF(AND(ISNUMBER(OFFSET('Sanitation Data'!$H$12,0,10*ROW('Sanitation Data'!H100))),DM106="",ISNUMBER(OFFSET('Sanitation Data'!$H$12,0,10*ROW('Sanitation Data'!H100)))),OFFSET('Sanitation Data'!$H$12,0,10*ROW('Sanitation Data'!H100)),NA())))</f>
        <v>#N/A</v>
      </c>
      <c r="AY106" s="134" t="e">
        <f ca="1">+IF(AND(ISNUMBER(OFFSET('Sanitation Data'!$H$13,0,10*ROW('Sanitation Data'!H100))),DN106="Yes"),OFFSET('Sanitation Data'!$H$13,0,10*ROW('Sanitation Data'!H100)),IF(AND(ISNUMBER(OFFSET('Sanitation Data'!$H$13,0,10*ROW('Sanitation Data'!H100))),DN106="No",ISNUMBER(OFFSET('Sanitation Data'!$H$13,0,10*ROW('Sanitation Data'!H100)))),CONCATENATE("[",ROUND(OFFSET('Sanitation Data'!$H$13,0,10*ROW('Sanitation Data'!H100)),0),"]"),IF(AND(ISNUMBER(OFFSET('Sanitation Data'!$H$13,0,10*ROW('Sanitation Data'!H100))),DN106="",ISNUMBER(OFFSET('Sanitation Data'!$H$13,0,10*ROW('Sanitation Data'!H100)))),OFFSET('Sanitation Data'!$H$13,0,10*ROW('Sanitation Data'!H100)),NA())))</f>
        <v>#N/A</v>
      </c>
      <c r="AZ106" s="135" t="e">
        <f ca="1">+IF(AND(ISNUMBER(OFFSET('Hygiene Data'!$C$6,0,10*ROW('Hygiene Data'!C100))),DO106="Yes"),OFFSET('Hygiene Data'!$C$6,0,10*ROW('Hygiene Data'!C100)),IF(AND(ISNUMBER(OFFSET('Hygiene Data'!$C$6,0,10*ROW('Hygiene Data'!C100))),DO106="No",ISNUMBER(OFFSET('Hygiene Data'!$C$6,0,10*ROW('Hygiene Data'!C100)))),CONCATENATE("[",ROUND(OFFSET('Hygiene Data'!$C$6,0,10*ROW('Hygiene Data'!C100)),0),"]"),IF(AND(ISNUMBER(OFFSET('Hygiene Data'!$C$6,0,10*ROW('Hygiene Data'!C100))),DO106="",ISNUMBER(OFFSET('Hygiene Data'!$C$6,0,10*ROW('Hygiene Data'!C100)))),OFFSET('Hygiene Data'!$C$6,0,10*ROW('Hygiene Data'!C100)),NA())))</f>
        <v>#N/A</v>
      </c>
      <c r="BA106" s="135" t="e">
        <f ca="1">+IF(AND(ISNUMBER(OFFSET('Hygiene Data'!$C$8,0,10*ROW('Hygiene Data'!C100))),DP106="Yes"),OFFSET('Hygiene Data'!$C$8,0,10*ROW('Hygiene Data'!C100)),IF(AND(ISNUMBER(OFFSET('Hygiene Data'!$C$8,0,10*ROW('Hygiene Data'!C100))),DP106="No",ISNUMBER(OFFSET('Hygiene Data'!$C$8,0,10*ROW('Hygiene Data'!C100)))),CONCATENATE("[",ROUND(OFFSET('Hygiene Data'!$C$8,0,10*ROW('Hygiene Data'!C100)),0),"]"),IF(AND(ISNUMBER(OFFSET('Hygiene Data'!$C$8,0,10*ROW('Hygiene Data'!C100))),DP106="",ISNUMBER(OFFSET('Hygiene Data'!$C$8,0,10*ROW('Hygiene Data'!C100)))),OFFSET('Hygiene Data'!$C$8,0,10*ROW('Hygiene Data'!C100)),NA())))</f>
        <v>#N/A</v>
      </c>
      <c r="BB106" s="135" t="e">
        <f ca="1">+IF(AND(ISNUMBER(OFFSET('Hygiene Data'!$C$10,0,10*ROW('Hygiene Data'!C100))),DQ106="Yes"),OFFSET('Hygiene Data'!$C$10,0,10*ROW('Hygiene Data'!C100)),IF(AND(ISNUMBER(OFFSET('Hygiene Data'!$C$10,0,10*ROW('Hygiene Data'!C100))),DQ106="No",ISNUMBER(OFFSET('Hygiene Data'!$C$10,0,10*ROW('Hygiene Data'!C100)))),CONCATENATE("[",ROUND(OFFSET('Hygiene Data'!$C$10,0,10*ROW('Hygiene Data'!C100)),0),"]"),IF(AND(ISNUMBER(OFFSET('Hygiene Data'!$C$10,0,10*ROW('Hygiene Data'!C100))),DQ106="",ISNUMBER(OFFSET('Hygiene Data'!$C$10,0,10*ROW('Hygiene Data'!C100)))),OFFSET('Hygiene Data'!$C$10,0,10*ROW('Hygiene Data'!C100)),NA())))</f>
        <v>#N/A</v>
      </c>
      <c r="BC106" s="135" t="e">
        <f ca="1">+IF(AND(ISNUMBER(OFFSET('Hygiene Data'!$D$6,0,10*ROW('Hygiene Data'!D100))),DR106="Yes"),OFFSET('Hygiene Data'!$D$6,0,10*ROW('Hygiene Data'!D100)),IF(AND(ISNUMBER(OFFSET('Hygiene Data'!$D$6,0,10*ROW('Hygiene Data'!D100))),DR106="No",ISNUMBER(OFFSET('Hygiene Data'!$D$6,0,10*ROW('Hygiene Data'!D100)))),CONCATENATE("[",ROUND(OFFSET('Hygiene Data'!$D$6,0,10*ROW('Hygiene Data'!D100)),0),"]"),IF(AND(ISNUMBER(OFFSET('Hygiene Data'!$D$6,0,10*ROW('Hygiene Data'!D100))),DR106="",ISNUMBER(OFFSET('Hygiene Data'!$D$6,0,10*ROW('Hygiene Data'!D100)))),OFFSET('Hygiene Data'!$D$6,0,10*ROW('Hygiene Data'!D100)),NA())))</f>
        <v>#N/A</v>
      </c>
      <c r="BD106" s="135" t="e">
        <f ca="1">+IF(AND(ISNUMBER(OFFSET('Hygiene Data'!$D$8,0,10*ROW('Hygiene Data'!D100))),DS106="Yes"),OFFSET('Hygiene Data'!$D$8,0,10*ROW('Hygiene Data'!D100)),IF(AND(ISNUMBER(OFFSET('Hygiene Data'!$D$8,0,10*ROW('Hygiene Data'!D100))),DS106="No",ISNUMBER(OFFSET('Hygiene Data'!$D$8,0,10*ROW('Hygiene Data'!D100)))),CONCATENATE("[",ROUND(OFFSET('Hygiene Data'!$D$8,0,10*ROW('Hygiene Data'!D100)),0),"]"),IF(AND(ISNUMBER(OFFSET('Hygiene Data'!$D$8,0,10*ROW('Hygiene Data'!D100))),DS106="",ISNUMBER(OFFSET('Hygiene Data'!$D$8,0,10*ROW('Hygiene Data'!D100)))),OFFSET('Hygiene Data'!$D$8,0,10*ROW('Hygiene Data'!D100)),NA())))</f>
        <v>#N/A</v>
      </c>
      <c r="BE106" s="135" t="e">
        <f ca="1">+IF(AND(ISNUMBER(OFFSET('Hygiene Data'!$D$10,0,10*ROW('Hygiene Data'!D100))),DT106="Yes"),OFFSET('Hygiene Data'!$D$10,0,10*ROW('Hygiene Data'!D100)),IF(AND(ISNUMBER(OFFSET('Hygiene Data'!$D$10,0,10*ROW('Hygiene Data'!D100))),DT106="No",ISNUMBER(OFFSET('Hygiene Data'!$D$10,0,10*ROW('Hygiene Data'!D100)))),CONCATENATE("[",ROUND(OFFSET('Hygiene Data'!$D$10,0,10*ROW('Hygiene Data'!D100)),0),"]"),IF(AND(ISNUMBER(OFFSET('Hygiene Data'!$D$10,0,10*ROW('Hygiene Data'!D100))),DT106="",ISNUMBER(OFFSET('Hygiene Data'!$D$10,0,10*ROW('Hygiene Data'!D100)))),OFFSET('Hygiene Data'!$D$10,0,10*ROW('Hygiene Data'!D100)),NA())))</f>
        <v>#N/A</v>
      </c>
      <c r="BF106" s="135" t="e">
        <f ca="1">+IF(AND(ISNUMBER(OFFSET('Hygiene Data'!$E$6,0,10*ROW('Hygiene Data'!E100))),DU106="Yes"),OFFSET('Hygiene Data'!$E$6,0,10*ROW('Hygiene Data'!E100)),IF(AND(ISNUMBER(OFFSET('Hygiene Data'!$E$6,0,10*ROW('Hygiene Data'!E100))),DU106="No",ISNUMBER(OFFSET('Hygiene Data'!$E$6,0,10*ROW('Hygiene Data'!E100)))),CONCATENATE("[",ROUND(OFFSET('Hygiene Data'!$E$6,0,10*ROW('Hygiene Data'!E100)),0),"]"),IF(AND(ISNUMBER(OFFSET('Hygiene Data'!$E$6,0,10*ROW('Hygiene Data'!E100))),DU106="",ISNUMBER(OFFSET('Hygiene Data'!$E$6,0,10*ROW('Hygiene Data'!E100)))),OFFSET('Hygiene Data'!$E$6,0,10*ROW('Hygiene Data'!E100)),NA())))</f>
        <v>#N/A</v>
      </c>
      <c r="BG106" s="135" t="e">
        <f ca="1">+IF(AND(ISNUMBER(OFFSET('Hygiene Data'!$E$8,0,10*ROW('Hygiene Data'!E100))),DV106="Yes"),OFFSET('Hygiene Data'!$E$8,0,10*ROW('Hygiene Data'!E100)),IF(AND(ISNUMBER(OFFSET('Hygiene Data'!$E$8,0,10*ROW('Hygiene Data'!E100))),DV106="No",ISNUMBER(OFFSET('Hygiene Data'!$E$8,0,10*ROW('Hygiene Data'!E100)))),CONCATENATE("[",ROUND(OFFSET('Hygiene Data'!$E$8,0,10*ROW('Hygiene Data'!E100)),0),"]"),IF(AND(ISNUMBER(OFFSET('Hygiene Data'!$E$8,0,10*ROW('Hygiene Data'!E100))),DV106="",ISNUMBER(OFFSET('Hygiene Data'!$E$8,0,10*ROW('Hygiene Data'!E100)))),OFFSET('Hygiene Data'!$E$8,0,10*ROW('Hygiene Data'!E100)),NA())))</f>
        <v>#N/A</v>
      </c>
      <c r="BH106" s="135" t="e">
        <f ca="1">+IF(AND(ISNUMBER(OFFSET('Hygiene Data'!$E$10,0,10*ROW('Hygiene Data'!E100))),DW106="Yes"),OFFSET('Hygiene Data'!$E$10,0,10*ROW('Hygiene Data'!E100)),IF(AND(ISNUMBER(OFFSET('Hygiene Data'!$E$10,0,10*ROW('Hygiene Data'!E100))),DW106="No",ISNUMBER(OFFSET('Hygiene Data'!$E$10,0,10*ROW('Hygiene Data'!E100)))),CONCATENATE("[",ROUND(OFFSET('Hygiene Data'!$E$10,0,10*ROW('Hygiene Data'!E100)),0),"]"),IF(AND(ISNUMBER(OFFSET('Hygiene Data'!$E$10,0,10*ROW('Hygiene Data'!E100))),DW106="",ISNUMBER(OFFSET('Hygiene Data'!$E$10,0,10*ROW('Hygiene Data'!E100)))),OFFSET('Hygiene Data'!$E$10,0,10*ROW('Hygiene Data'!E100)),NA())))</f>
        <v>#N/A</v>
      </c>
      <c r="BI106" s="135" t="e">
        <f ca="1">+IF(AND(ISNUMBER(OFFSET('Hygiene Data'!$F$6,0,10*ROW('Hygiene Data'!F100))),DX106="Yes"),OFFSET('Hygiene Data'!$F$6,0,10*ROW('Hygiene Data'!F100)),IF(AND(ISNUMBER(OFFSET('Hygiene Data'!$F$6,0,10*ROW('Hygiene Data'!F100))),DX106="No",ISNUMBER(OFFSET('Hygiene Data'!$F$6,0,10*ROW('Hygiene Data'!F100)))),CONCATENATE("[",ROUND(OFFSET('Hygiene Data'!$F$6,0,10*ROW('Hygiene Data'!F100)),0),"]"),IF(AND(ISNUMBER(OFFSET('Hygiene Data'!$F$6,0,10*ROW('Hygiene Data'!F100))),DX106="",ISNUMBER(OFFSET('Hygiene Data'!$F$6,0,10*ROW('Hygiene Data'!F100)))),OFFSET('Hygiene Data'!$F$6,0,10*ROW('Hygiene Data'!F100)),NA())))</f>
        <v>#N/A</v>
      </c>
      <c r="BJ106" s="135" t="e">
        <f ca="1">+IF(AND(ISNUMBER(OFFSET('Hygiene Data'!$F$8,0,10*ROW('Hygiene Data'!F100))),DY106="Yes"),OFFSET('Hygiene Data'!$F$8,0,10*ROW('Hygiene Data'!F100)),IF(AND(ISNUMBER(OFFSET('Hygiene Data'!$F$8,0,10*ROW('Hygiene Data'!F100))),DY106="No",ISNUMBER(OFFSET('Hygiene Data'!$F$8,0,10*ROW('Hygiene Data'!F100)))),CONCATENATE("[",ROUND(OFFSET('Hygiene Data'!$F$8,0,10*ROW('Hygiene Data'!F100)),0),"]"),IF(AND(ISNUMBER(OFFSET('Hygiene Data'!$F$8,0,10*ROW('Hygiene Data'!F100))),DY106="",ISNUMBER(OFFSET('Hygiene Data'!$F$8,0,10*ROW('Hygiene Data'!F100)))),OFFSET('Hygiene Data'!$F$8,0,10*ROW('Hygiene Data'!F100)),NA())))</f>
        <v>#N/A</v>
      </c>
      <c r="BK106" s="135" t="e">
        <f ca="1">+IF(AND(ISNUMBER(OFFSET('Hygiene Data'!$F$10,0,10*ROW('Hygiene Data'!F100))),DZ106="Yes"),OFFSET('Hygiene Data'!$F$10,0,10*ROW('Hygiene Data'!F100)),IF(AND(ISNUMBER(OFFSET('Hygiene Data'!$F$10,0,10*ROW('Hygiene Data'!F100))),DZ106="No",ISNUMBER(OFFSET('Hygiene Data'!$F$10,0,10*ROW('Hygiene Data'!F100)))),CONCATENATE("[",ROUND(OFFSET('Hygiene Data'!$F$10,0,10*ROW('Hygiene Data'!F100)),0),"]"),IF(AND(ISNUMBER(OFFSET('Hygiene Data'!$F$10,0,10*ROW('Hygiene Data'!F100))),DZ106="",ISNUMBER(OFFSET('Hygiene Data'!$F$10,0,10*ROW('Hygiene Data'!F100)))),OFFSET('Hygiene Data'!$F$10,0,10*ROW('Hygiene Data'!F100)),NA())))</f>
        <v>#N/A</v>
      </c>
      <c r="BL106" s="135" t="e">
        <f ca="1">+IF(AND(ISNUMBER(OFFSET('Hygiene Data'!$G$6,0,10*ROW('Hygiene Data'!G100))),EA106="Yes"),OFFSET('Hygiene Data'!$G$6,0,10*ROW('Hygiene Data'!G100)),IF(AND(ISNUMBER(OFFSET('Hygiene Data'!$G$6,0,10*ROW('Hygiene Data'!G100))),EA106="No",ISNUMBER(OFFSET('Hygiene Data'!$G$6,0,10*ROW('Hygiene Data'!G100)))),CONCATENATE("[",ROUND(OFFSET('Hygiene Data'!$G$6,0,10*ROW('Hygiene Data'!G100)),0),"]"),IF(AND(ISNUMBER(OFFSET('Hygiene Data'!$G$6,0,10*ROW('Hygiene Data'!G100))),EA106="",ISNUMBER(OFFSET('Hygiene Data'!$G$6,0,10*ROW('Hygiene Data'!G100)))),OFFSET('Hygiene Data'!$G$6,0,10*ROW('Hygiene Data'!G100)),NA())))</f>
        <v>#N/A</v>
      </c>
      <c r="BM106" s="135" t="e">
        <f ca="1">+IF(AND(ISNUMBER(OFFSET('Hygiene Data'!$G$8,0,10*ROW('Hygiene Data'!G100))),EB106="Yes"),OFFSET('Hygiene Data'!$G$8,0,10*ROW('Hygiene Data'!G100)),IF(AND(ISNUMBER(OFFSET('Hygiene Data'!$G$8,0,10*ROW('Hygiene Data'!G100))),EB106="No",ISNUMBER(OFFSET('Hygiene Data'!$G$8,0,10*ROW('Hygiene Data'!G100)))),CONCATENATE("[",ROUND(OFFSET('Hygiene Data'!$G$8,0,10*ROW('Hygiene Data'!G100)),0),"]"),IF(AND(ISNUMBER(OFFSET('Hygiene Data'!$G$8,0,10*ROW('Hygiene Data'!G100))),EB106="",ISNUMBER(OFFSET('Hygiene Data'!$G$8,0,10*ROW('Hygiene Data'!G100)))),OFFSET('Hygiene Data'!$G$8,0,10*ROW('Hygiene Data'!G100)),NA())))</f>
        <v>#N/A</v>
      </c>
      <c r="BN106" s="135" t="e">
        <f ca="1">+IF(AND(ISNUMBER(OFFSET('Hygiene Data'!$G$10,0,10*ROW('Hygiene Data'!G100))),EC106="Yes"),OFFSET('Hygiene Data'!$G$10,0,10*ROW('Hygiene Data'!G100)),IF(AND(ISNUMBER(OFFSET('Hygiene Data'!$G$10,0,10*ROW('Hygiene Data'!G100))),EC106="No",ISNUMBER(OFFSET('Hygiene Data'!$G$10,0,10*ROW('Hygiene Data'!G100)))),CONCATENATE("[",ROUND(OFFSET('Hygiene Data'!$G$10,0,10*ROW('Hygiene Data'!G100)),0),"]"),IF(AND(ISNUMBER(OFFSET('Hygiene Data'!$G$10,0,10*ROW('Hygiene Data'!G100))),EC106="",ISNUMBER(OFFSET('Hygiene Data'!$G$10,0,10*ROW('Hygiene Data'!G100)))),OFFSET('Hygiene Data'!$G$10,0,10*ROW('Hygiene Data'!G100)),NA())))</f>
        <v>#N/A</v>
      </c>
      <c r="BO106" s="135" t="e">
        <f ca="1">+IF(AND(ISNUMBER(OFFSET('Hygiene Data'!$H$6,0,10*ROW('Hygiene Data'!H100))),ED106="Yes"),OFFSET('Hygiene Data'!$H$6,0,10*ROW('Hygiene Data'!H100)),IF(AND(ISNUMBER(OFFSET('Hygiene Data'!$H$6,0,10*ROW('Hygiene Data'!H100))),ED106="No",ISNUMBER(OFFSET('Hygiene Data'!$H$6,0,10*ROW('Hygiene Data'!H100)))),CONCATENATE("[",ROUND(OFFSET('Hygiene Data'!$H$6,0,10*ROW('Hygiene Data'!H100)),0),"]"),IF(AND(ISNUMBER(OFFSET('Hygiene Data'!$H$6,0,10*ROW('Hygiene Data'!H100))),ED106="",ISNUMBER(OFFSET('Hygiene Data'!$H$6,0,10*ROW('Hygiene Data'!H100)))),OFFSET('Hygiene Data'!$H$6,0,10*ROW('Hygiene Data'!H100)),NA())))</f>
        <v>#N/A</v>
      </c>
      <c r="BP106" s="135" t="e">
        <f ca="1">+IF(AND(ISNUMBER(OFFSET('Hygiene Data'!$H$8,0,10*ROW('Hygiene Data'!H100))),EE106="Yes"),OFFSET('Hygiene Data'!$H$8,0,10*ROW('Hygiene Data'!H100)),IF(AND(ISNUMBER(OFFSET('Hygiene Data'!$H$8,0,10*ROW('Hygiene Data'!H100))),EE106="No",ISNUMBER(OFFSET('Hygiene Data'!$H$8,0,10*ROW('Hygiene Data'!H100)))),CONCATENATE("[",ROUND(OFFSET('Hygiene Data'!$H$8,0,10*ROW('Hygiene Data'!H100)),0),"]"),IF(AND(ISNUMBER(OFFSET('Hygiene Data'!$H$8,0,10*ROW('Hygiene Data'!H100))),EE106="",ISNUMBER(OFFSET('Hygiene Data'!$H$8,0,10*ROW('Hygiene Data'!H100)))),OFFSET('Hygiene Data'!$H$8,0,10*ROW('Hygiene Data'!H100)),NA())))</f>
        <v>#N/A</v>
      </c>
      <c r="BQ106" s="135" t="e">
        <f ca="1">+IF(AND(ISNUMBER(OFFSET('Hygiene Data'!$H$10,0,10*ROW('Hygiene Data'!H100))),EF106="Yes"),OFFSET('Hygiene Data'!$H$10,0,10*ROW('Hygiene Data'!H100)),IF(AND(ISNUMBER(OFFSET('Hygiene Data'!$H$10,0,10*ROW('Hygiene Data'!H100))),EF106="No",ISNUMBER(OFFSET('Hygiene Data'!$H$10,0,10*ROW('Hygiene Data'!H100)))),CONCATENATE("[",ROUND(OFFSET('Hygiene Data'!$H$10,0,10*ROW('Hygiene Data'!H100)),0),"]"),IF(AND(ISNUMBER(OFFSET('Hygiene Data'!$H$10,0,10*ROW('Hygiene Data'!H100))),EF106="",ISNUMBER(OFFSET('Hygiene Data'!$H$10,0,10*ROW('Hygiene Data'!H100)))),OFFSET('Hygiene Data'!$H$10,0,10*ROW('Hygiene Data'!H100)),NA())))</f>
        <v>#N/A</v>
      </c>
      <c r="BS106" s="34" t="str">
        <f ca="1">+IF(OFFSET('Water Data'!$C$28,0,10*ROW('Water Data'!C100))="","",OFFSET('Water Data'!$C$28,0,10*ROW('Water Data'!C100)))</f>
        <v/>
      </c>
      <c r="BT106" s="34" t="str">
        <f ca="1">+IF(OFFSET('Water Data'!$C$29,0,10*ROW('Water Data'!C100))="","",OFFSET('Water Data'!$C$29,0,10*ROW('Water Data'!C100)))</f>
        <v/>
      </c>
      <c r="BU106" s="34" t="str">
        <f ca="1">+IF(OFFSET('Water Data'!$C$30,0,10*ROW('Water Data'!C100))="","",OFFSET('Water Data'!$C$30,0,10*ROW('Water Data'!C100)))</f>
        <v/>
      </c>
      <c r="BV106" s="34" t="str">
        <f ca="1">+IF(OFFSET('Water Data'!$D$28,0,10*ROW('Water Data'!D100))="","",OFFSET('Water Data'!$D$28,0,10*ROW('Water Data'!D100)))</f>
        <v/>
      </c>
      <c r="BW106" s="34" t="str">
        <f ca="1">+IF(OFFSET('Water Data'!$D$29,0,10*ROW('Water Data'!D100))="","",OFFSET('Water Data'!$D$29,0,10*ROW('Water Data'!D100)))</f>
        <v/>
      </c>
      <c r="BX106" s="34" t="str">
        <f ca="1">+IF(OFFSET('Water Data'!$D$30,0,10*ROW('Water Data'!D100))="","",OFFSET('Water Data'!$D$30,0,10*ROW('Water Data'!D100)))</f>
        <v/>
      </c>
      <c r="BY106" s="34" t="str">
        <f ca="1">+IF(OFFSET('Water Data'!$E$28,0,10*ROW('Water Data'!E100))="","",OFFSET('Water Data'!$E$28,0,10*ROW('Water Data'!E100)))</f>
        <v/>
      </c>
      <c r="BZ106" s="34" t="str">
        <f ca="1">+IF(OFFSET('Water Data'!$E$29,0,10*ROW('Water Data'!E100))="","",OFFSET('Water Data'!$E$29,0,10*ROW('Water Data'!E100)))</f>
        <v/>
      </c>
      <c r="CA106" s="34" t="str">
        <f ca="1">+IF(OFFSET('Water Data'!$E$30,0,10*ROW('Water Data'!E100))="","",OFFSET('Water Data'!$E$30,0,10*ROW('Water Data'!E100)))</f>
        <v/>
      </c>
      <c r="CB106" s="34" t="str">
        <f ca="1">+IF(OFFSET('Water Data'!$F$28,0,10*ROW('Water Data'!F100))="","",OFFSET('Water Data'!$F$28,0,10*ROW('Water Data'!F100)))</f>
        <v/>
      </c>
      <c r="CC106" s="34" t="str">
        <f ca="1">+IF(OFFSET('Water Data'!$F$29,0,10*ROW('Water Data'!F100))="","",OFFSET('Water Data'!$F$29,0,10*ROW('Water Data'!F100)))</f>
        <v/>
      </c>
      <c r="CD106" s="34" t="str">
        <f ca="1">+IF(OFFSET('Water Data'!$F$30,0,10*ROW('Water Data'!F100))="","",OFFSET('Water Data'!$F$30,0,10*ROW('Water Data'!F100)))</f>
        <v/>
      </c>
      <c r="CE106" s="34" t="str">
        <f ca="1">+IF(OFFSET('Water Data'!$G$28,0,10*ROW('Water Data'!G100))="","",OFFSET('Water Data'!$G$28,0,10*ROW('Water Data'!G100)))</f>
        <v/>
      </c>
      <c r="CF106" s="34" t="str">
        <f ca="1">+IF(OFFSET('Water Data'!$G$29,0,10*ROW('Water Data'!G100))="","",OFFSET('Water Data'!$G$29,0,10*ROW('Water Data'!G100)))</f>
        <v/>
      </c>
      <c r="CG106" s="34" t="str">
        <f ca="1">+IF(OFFSET('Water Data'!$G$30,0,10*ROW('Water Data'!G100))="","",OFFSET('Water Data'!$G$30,0,10*ROW('Water Data'!G100)))</f>
        <v/>
      </c>
      <c r="CH106" s="34" t="str">
        <f ca="1">+IF(OFFSET('Water Data'!$H$28,0,10*ROW('Water Data'!H100))="","",OFFSET('Water Data'!$H$28,0,10*ROW('Water Data'!H100)))</f>
        <v/>
      </c>
      <c r="CI106" s="34" t="str">
        <f ca="1">+IF(OFFSET('Water Data'!$H$29,0,10*ROW('Water Data'!H100))="","",OFFSET('Water Data'!$H$29,0,10*ROW('Water Data'!H100)))</f>
        <v/>
      </c>
      <c r="CJ106" s="34" t="str">
        <f ca="1">+IF(OFFSET('Water Data'!$H$30,0,10*ROW('Water Data'!H100))="","",OFFSET('Water Data'!$H$30,0,10*ROW('Water Data'!H100)))</f>
        <v/>
      </c>
      <c r="CK106" s="34" t="str">
        <f ca="1">+IF(OFFSET('Sanitation Data'!$C$29,0,10*ROW('Sanitation Data'!C100))="","",OFFSET('Sanitation Data'!$C$29,0,10*ROW('Sanitation Data'!C100)))</f>
        <v/>
      </c>
      <c r="CL106" s="34" t="str">
        <f ca="1">+IF(OFFSET('Sanitation Data'!$C$30,0,10*ROW('Sanitation Data'!C100))="","",OFFSET('Sanitation Data'!$C$30,0,10*ROW('Sanitation Data'!C100)))</f>
        <v/>
      </c>
      <c r="CM106" s="34" t="str">
        <f ca="1">+IF(OFFSET('Sanitation Data'!$C$31,0,10*ROW('Sanitation Data'!C100))="","",OFFSET('Sanitation Data'!$C$31,0,10*ROW('Sanitation Data'!C100)))</f>
        <v/>
      </c>
      <c r="CN106" s="34" t="str">
        <f ca="1">+IF(OFFSET('Sanitation Data'!$C$32,0,10*ROW('Sanitation Data'!C100))="","",OFFSET('Sanitation Data'!$C$32,0,10*ROW('Sanitation Data'!C100)))</f>
        <v/>
      </c>
      <c r="CO106" s="34" t="str">
        <f ca="1">+IF(OFFSET('Sanitation Data'!$C$33,0,10*ROW('Sanitation Data'!C100))="","",OFFSET('Sanitation Data'!$C$33,0,10*ROW('Sanitation Data'!C100)))</f>
        <v/>
      </c>
      <c r="CP106" s="34" t="str">
        <f ca="1">+IF(OFFSET('Sanitation Data'!$D$29,0,10*ROW('Sanitation Data'!D100))="","",OFFSET('Sanitation Data'!$D$29,0,10*ROW('Sanitation Data'!D100)))</f>
        <v/>
      </c>
      <c r="CQ106" s="34" t="str">
        <f ca="1">+IF(OFFSET('Sanitation Data'!$D$30,0,10*ROW('Sanitation Data'!D100))="","",OFFSET('Sanitation Data'!$D$30,0,10*ROW('Sanitation Data'!D100)))</f>
        <v/>
      </c>
      <c r="CR106" s="34" t="str">
        <f ca="1">+IF(OFFSET('Sanitation Data'!$D$31,0,10*ROW('Sanitation Data'!D100))="","",OFFSET('Sanitation Data'!$D$31,0,10*ROW('Sanitation Data'!D100)))</f>
        <v/>
      </c>
      <c r="CS106" s="34" t="str">
        <f ca="1">+IF(OFFSET('Sanitation Data'!$D$32,0,10*ROW('Sanitation Data'!D100))="","",OFFSET('Sanitation Data'!$D$32,0,10*ROW('Sanitation Data'!D100)))</f>
        <v/>
      </c>
      <c r="CT106" s="34" t="str">
        <f ca="1">+IF(OFFSET('Sanitation Data'!$D$33,0,10*ROW('Sanitation Data'!D100))="","",OFFSET('Sanitation Data'!$D$33,0,10*ROW('Sanitation Data'!D100)))</f>
        <v/>
      </c>
      <c r="CU106" s="34" t="str">
        <f ca="1">+IF(OFFSET('Sanitation Data'!$E$29,0,10*ROW('Sanitation Data'!E100))="","",OFFSET('Sanitation Data'!$E$29,0,10*ROW('Sanitation Data'!E100)))</f>
        <v/>
      </c>
      <c r="CV106" s="34" t="str">
        <f ca="1">+IF(OFFSET('Sanitation Data'!$E$30,0,10*ROW('Sanitation Data'!E100))="","",OFFSET('Sanitation Data'!$E$30,0,10*ROW('Sanitation Data'!E100)))</f>
        <v/>
      </c>
      <c r="CW106" s="34" t="str">
        <f ca="1">+IF(OFFSET('Sanitation Data'!$E$31,0,10*ROW('Sanitation Data'!E100))="","",OFFSET('Sanitation Data'!$E$31,0,10*ROW('Sanitation Data'!E100)))</f>
        <v/>
      </c>
      <c r="CX106" s="34" t="str">
        <f ca="1">+IF(OFFSET('Sanitation Data'!$E$32,0,10*ROW('Sanitation Data'!E100))="","",OFFSET('Sanitation Data'!$E$32,0,10*ROW('Sanitation Data'!E100)))</f>
        <v/>
      </c>
      <c r="CY106" s="34" t="str">
        <f ca="1">+IF(OFFSET('Sanitation Data'!$E$33,0,10*ROW('Sanitation Data'!E100))="","",OFFSET('Sanitation Data'!$E$33,0,10*ROW('Sanitation Data'!E100)))</f>
        <v/>
      </c>
      <c r="CZ106" s="34" t="str">
        <f ca="1">+IF(OFFSET('Sanitation Data'!$F$29,0,10*ROW('Sanitation Data'!F100))="","",OFFSET('Sanitation Data'!$F$29,0,10*ROW('Sanitation Data'!F100)))</f>
        <v/>
      </c>
      <c r="DA106" s="34" t="str">
        <f ca="1">+IF(OFFSET('Sanitation Data'!$F$30,0,10*ROW('Sanitation Data'!F100))="","",OFFSET('Sanitation Data'!$F$30,0,10*ROW('Sanitation Data'!F100)))</f>
        <v/>
      </c>
      <c r="DB106" s="34" t="str">
        <f ca="1">+IF(OFFSET('Sanitation Data'!$F$31,0,10*ROW('Sanitation Data'!F100))="","",OFFSET('Sanitation Data'!$F$31,0,10*ROW('Sanitation Data'!F100)))</f>
        <v/>
      </c>
      <c r="DC106" s="34" t="str">
        <f ca="1">+IF(OFFSET('Sanitation Data'!$F$32,0,10*ROW('Sanitation Data'!F100))="","",OFFSET('Sanitation Data'!$F$32,0,10*ROW('Sanitation Data'!F100)))</f>
        <v/>
      </c>
      <c r="DD106" s="34" t="str">
        <f ca="1">+IF(OFFSET('Sanitation Data'!$F$33,0,10*ROW('Sanitation Data'!F100))="","",OFFSET('Sanitation Data'!$F$33,0,10*ROW('Sanitation Data'!F100)))</f>
        <v/>
      </c>
      <c r="DE106" s="34" t="str">
        <f ca="1">+IF(OFFSET('Sanitation Data'!$G$29,0,10*ROW('Sanitation Data'!G100))="","",OFFSET('Sanitation Data'!$G$29,0,10*ROW('Sanitation Data'!G100)))</f>
        <v/>
      </c>
      <c r="DF106" s="34" t="str">
        <f ca="1">+IF(OFFSET('Sanitation Data'!$G$30,0,10*ROW('Sanitation Data'!G100))="","",OFFSET('Sanitation Data'!$G$30,0,10*ROW('Sanitation Data'!G100)))</f>
        <v/>
      </c>
      <c r="DG106" s="34" t="str">
        <f ca="1">+IF(OFFSET('Sanitation Data'!$G$31,0,10*ROW('Sanitation Data'!G100))="","",OFFSET('Sanitation Data'!$G$31,0,10*ROW('Sanitation Data'!G100)))</f>
        <v/>
      </c>
      <c r="DH106" s="34" t="str">
        <f ca="1">+IF(OFFSET('Sanitation Data'!$G$32,0,10*ROW('Sanitation Data'!G100))="","",OFFSET('Sanitation Data'!$G$32,0,10*ROW('Sanitation Data'!G100)))</f>
        <v/>
      </c>
      <c r="DI106" s="34" t="str">
        <f ca="1">+IF(OFFSET('Sanitation Data'!$G$33,0,10*ROW('Sanitation Data'!G100))="","",OFFSET('Sanitation Data'!$G$33,0,10*ROW('Sanitation Data'!G100)))</f>
        <v/>
      </c>
      <c r="DJ106" s="34" t="str">
        <f ca="1">+IF(OFFSET('Sanitation Data'!$H$29,0,10*ROW('Sanitation Data'!H100))="","",OFFSET('Sanitation Data'!$H$29,0,10*ROW('Sanitation Data'!H100)))</f>
        <v/>
      </c>
      <c r="DK106" s="34" t="str">
        <f ca="1">+IF(OFFSET('Sanitation Data'!$H$30,0,10*ROW('Sanitation Data'!H100))="","",OFFSET('Sanitation Data'!$H$30,0,10*ROW('Sanitation Data'!H100)))</f>
        <v/>
      </c>
      <c r="DL106" s="34" t="str">
        <f ca="1">+IF(OFFSET('Sanitation Data'!$H$31,0,10*ROW('Sanitation Data'!H100))="","",OFFSET('Sanitation Data'!$H$31,0,10*ROW('Sanitation Data'!H100)))</f>
        <v/>
      </c>
      <c r="DM106" s="34" t="str">
        <f ca="1">+IF(OFFSET('Sanitation Data'!$H$32,0,10*ROW('Sanitation Data'!H100))="","",OFFSET('Sanitation Data'!$H$32,0,10*ROW('Sanitation Data'!H100)))</f>
        <v/>
      </c>
      <c r="DN106" s="34" t="str">
        <f ca="1">+IF(OFFSET('Sanitation Data'!$H$33,0,10*ROW('Sanitation Data'!H100))="","",OFFSET('Sanitation Data'!$H$33,0,10*ROW('Sanitation Data'!H100)))</f>
        <v/>
      </c>
      <c r="DO106" s="34" t="str">
        <f ca="1">+IF(OFFSET('Hygiene Data'!$C$12,0,10*ROW('Hygiene Data'!C100))="","",OFFSET('Hygiene Data'!$C$12,0,10*ROW('Hygiene Data'!C100)))</f>
        <v/>
      </c>
      <c r="DP106" s="34" t="str">
        <f ca="1">+IF(OFFSET('Hygiene Data'!$C$13,0,10*ROW('Hygiene Data'!C100))="","",OFFSET('Hygiene Data'!$C$13,0,10*ROW('Hygiene Data'!C100)))</f>
        <v/>
      </c>
      <c r="DQ106" s="34" t="str">
        <f ca="1">+IF(OFFSET('Hygiene Data'!$C$14,0,10*ROW('Hygiene Data'!C100))="","",OFFSET('Hygiene Data'!$C$14,0,10*ROW('Hygiene Data'!C100)))</f>
        <v/>
      </c>
      <c r="DR106" s="34" t="str">
        <f ca="1">+IF(OFFSET('Hygiene Data'!$D$12,0,10*ROW('Hygiene Data'!D100))="","",OFFSET('Hygiene Data'!$D$12,0,10*ROW('Hygiene Data'!D100)))</f>
        <v/>
      </c>
      <c r="DS106" s="34" t="str">
        <f ca="1">+IF(OFFSET('Hygiene Data'!$D$13,0,10*ROW('Hygiene Data'!D100))="","",OFFSET('Hygiene Data'!$D$13,0,10*ROW('Hygiene Data'!D100)))</f>
        <v/>
      </c>
      <c r="DT106" s="34" t="str">
        <f ca="1">+IF(OFFSET('Hygiene Data'!$D$14,0,10*ROW('Hygiene Data'!D100))="","",OFFSET('Hygiene Data'!$D$14,0,10*ROW('Hygiene Data'!D100)))</f>
        <v/>
      </c>
      <c r="DU106" s="34" t="str">
        <f ca="1">+IF(OFFSET('Hygiene Data'!$E$12,0,10*ROW('Hygiene Data'!E100))="","",OFFSET('Hygiene Data'!$E$12,0,10*ROW('Hygiene Data'!E100)))</f>
        <v/>
      </c>
      <c r="DV106" s="34" t="str">
        <f ca="1">+IF(OFFSET('Hygiene Data'!$E$13,0,10*ROW('Hygiene Data'!E100))="","",OFFSET('Hygiene Data'!$E$13,0,10*ROW('Hygiene Data'!E100)))</f>
        <v/>
      </c>
      <c r="DW106" s="34" t="str">
        <f ca="1">+IF(OFFSET('Hygiene Data'!$E$14,0,10*ROW('Hygiene Data'!E100))="","",OFFSET('Hygiene Data'!$E$14,0,10*ROW('Hygiene Data'!E100)))</f>
        <v/>
      </c>
      <c r="DX106" s="34" t="str">
        <f ca="1">+IF(OFFSET('Hygiene Data'!$F$12,0,10*ROW('Hygiene Data'!F100))="","",OFFSET('Hygiene Data'!$F$12,0,10*ROW('Hygiene Data'!F100)))</f>
        <v/>
      </c>
      <c r="DY106" s="34" t="str">
        <f ca="1">+IF(OFFSET('Hygiene Data'!$F$13,0,10*ROW('Hygiene Data'!F100))="","",OFFSET('Hygiene Data'!$F$13,0,10*ROW('Hygiene Data'!F100)))</f>
        <v/>
      </c>
      <c r="DZ106" s="34" t="str">
        <f ca="1">+IF(OFFSET('Hygiene Data'!$F$14,0,10*ROW('Hygiene Data'!F100))="","",OFFSET('Hygiene Data'!$F$14,0,10*ROW('Hygiene Data'!F100)))</f>
        <v/>
      </c>
      <c r="EA106" s="34" t="str">
        <f ca="1">+IF(OFFSET('Hygiene Data'!$G$12,0,10*ROW('Hygiene Data'!G100))="","",OFFSET('Hygiene Data'!$G$12,0,10*ROW('Hygiene Data'!G100)))</f>
        <v/>
      </c>
      <c r="EB106" s="34" t="str">
        <f ca="1">+IF(OFFSET('Hygiene Data'!$G$13,0,10*ROW('Hygiene Data'!G100))="","",OFFSET('Hygiene Data'!$G$13,0,10*ROW('Hygiene Data'!G100)))</f>
        <v/>
      </c>
      <c r="EC106" s="34" t="str">
        <f ca="1">+IF(OFFSET('Hygiene Data'!$G$14,0,10*ROW('Hygiene Data'!G100))="","",OFFSET('Hygiene Data'!$G$14,0,10*ROW('Hygiene Data'!G100)))</f>
        <v/>
      </c>
      <c r="ED106" s="34" t="str">
        <f ca="1">+IF(OFFSET('Hygiene Data'!$H$12,0,10*ROW('Hygiene Data'!H100))="","",OFFSET('Hygiene Data'!$H$12,0,10*ROW('Hygiene Data'!H100)))</f>
        <v/>
      </c>
      <c r="EE106" s="34" t="str">
        <f ca="1">+IF(OFFSET('Hygiene Data'!$H$13,0,10*ROW('Hygiene Data'!H100))="","",OFFSET('Hygiene Data'!$H$13,0,10*ROW('Hygiene Data'!H100)))</f>
        <v/>
      </c>
      <c r="EF106" s="34" t="str">
        <f ca="1">+IF(OFFSET('Hygiene Data'!$H$14,0,10*ROW('Hygiene Data'!H100))="","",OFFSET('Hygiene Data'!$H$14,0,10*ROW('Hygiene Data'!H100)))</f>
        <v/>
      </c>
    </row>
    <row r="107" spans="1:136" x14ac:dyDescent="0.2">
      <c r="A107" s="50" t="str">
        <f ca="1">+IF(OFFSET('Water Data'!$B$1,0,10*ROW('Water Data'!B104))="","",OFFSET('Water Data'!$B$1,0,10*ROW('Water Data'!B104)))</f>
        <v/>
      </c>
      <c r="B107" s="50" t="str">
        <f ca="1">+IF(OFFSET('Water Data'!$A$3,0,10*ROW('Water Data'!A104))="","",OFFSET('Water Data'!$A$3,0,10*ROW('Water Data'!A104)))</f>
        <v/>
      </c>
      <c r="C107" s="50" t="str">
        <f ca="1">+IF(OFFSET('Water Data'!$C$3,0,10*ROW('Water Data'!C104))="","",OFFSET('Water Data'!$C$3,0,10*ROW('Water Data'!C104)))</f>
        <v/>
      </c>
      <c r="D107" s="133" t="e">
        <f ca="1">+IF(AND(ISNUMBER(OFFSET('Water Data'!$C$5,0,10*ROW('Water Data'!C101))),BS107="Yes"),100-OFFSET('Water Data'!$C$5,0,10*ROW('Water Data'!C101)),IF(AND(ISNUMBER(OFFSET('Water Data'!$C$5,0,10*ROW('Water Data'!C101))),BS107="No",ISNUMBER(OFFSET('Water Data'!$C$5,0,10*ROW('Water Data'!C101)))),CONCATENATE("[",ROUND(100-OFFSET('Water Data'!$C$5,0,10*ROW('Water Data'!C101)),0),"]"),IF(AND(ISNUMBER(OFFSET('Water Data'!$C$5,0,10*ROW('Water Data'!C101))),BS107="",ISNUMBER(OFFSET('Water Data'!$C$5,0,10*ROW('Water Data'!C101)))),100-OFFSET('Water Data'!$C$5,0,10*ROW('Water Data'!C101)),NA())))</f>
        <v>#N/A</v>
      </c>
      <c r="E107" s="133" t="e">
        <f ca="1">+IF(AND(ISNUMBER(OFFSET('Water Data'!$C$7,0,10*ROW('Water Data'!D101))),BT107="Yes"),OFFSET('Water Data'!$C$7,0,10*ROW('Water Data'!C101)),IF(AND(ISNUMBER(OFFSET('Water Data'!$C$7,0,10*ROW('Water Data'!C101))),BT107="No",ISNUMBER(OFFSET('Water Data'!$C$7,0,10*ROW('Water Data'!C101)))),CONCATENATE("[",ROUND(OFFSET('Water Data'!$C$7,0,10*ROW('Water Data'!C101)),0),"]"),IF(AND(ISNUMBER(OFFSET('Water Data'!$C$7,0,10*ROW('Water Data'!C101))),BT107="",ISNUMBER(OFFSET('Water Data'!$C$7,0,10*ROW('Water Data'!C101)))),OFFSET('Water Data'!$C$7,0,10*ROW('Water Data'!C101)),NA())))</f>
        <v>#N/A</v>
      </c>
      <c r="F107" s="133" t="e">
        <f ca="1">+IF(AND(ISNUMBER(OFFSET('Water Data'!$C$10,0,10*ROW('Water Data'!C101))),BU107="Yes"),OFFSET('Water Data'!$C$10,0,10*ROW('Water Data'!C101)),IF(AND(ISNUMBER(OFFSET('Water Data'!$C$10,0,10*ROW('Water Data'!C101))),BU107="No",ISNUMBER(OFFSET('Water Data'!$C$10,0,10*ROW('Water Data'!C101)))),CONCATENATE("[",ROUND(OFFSET('Water Data'!$C$10,0,10*ROW('Water Data'!C101)),0),"]"),IF(AND(ISNUMBER(OFFSET('Water Data'!$C$10,0,10*ROW('Water Data'!C101))),BU107="",ISNUMBER(OFFSET('Water Data'!$C$10,0,10*ROW('Water Data'!C101)))),OFFSET('Water Data'!$C$10,0,10*ROW('Water Data'!C101)),NA())))</f>
        <v>#N/A</v>
      </c>
      <c r="G107" s="133" t="e">
        <f ca="1">+IF(AND(ISNUMBER(OFFSET('Water Data'!$D$5,0,10*ROW('Water Data'!D101))),BV107="Yes"),100-OFFSET('Water Data'!$D$5,0,10*ROW('Water Data'!D101)),IF(AND(ISNUMBER(OFFSET('Water Data'!$D$5,0,10*ROW('Water Data'!D101))),BV107="No",ISNUMBER(OFFSET('Water Data'!$D$5,0,10*ROW('Water Data'!D101)))),CONCATENATE("[",ROUND(100-OFFSET('Water Data'!$D$5,0,10*ROW('Water Data'!D101)),0),"]"),IF(AND(ISNUMBER(OFFSET('Water Data'!$D$5,0,10*ROW('Water Data'!D101))),BV107="",ISNUMBER(OFFSET('Water Data'!$D$5,0,10*ROW('Water Data'!D101)))),100-OFFSET('Water Data'!$D$5,0,10*ROW('Water Data'!D101)),NA())))</f>
        <v>#N/A</v>
      </c>
      <c r="H107" s="133" t="e">
        <f ca="1">+IF(AND(ISNUMBER(OFFSET('Water Data'!$D$7,0,10*ROW('Water Data'!D101))),BW107="Yes"),OFFSET('Water Data'!$D$7,0,10*ROW('Water Data'!D101)),IF(AND(ISNUMBER(OFFSET('Water Data'!$D$7,0,10*ROW('Water Data'!D101))),BW107="No",ISNUMBER(OFFSET('Water Data'!$D$7,0,10*ROW('Water Data'!D101)))),CONCATENATE("[",ROUND(OFFSET('Water Data'!$C$7,0,10*ROW('Water Data'!D101)),0),"]"),IF(AND(ISNUMBER(OFFSET('Water Data'!$D$7,0,10*ROW('Water Data'!D101))),BW107="",ISNUMBER(OFFSET('Water Data'!$D$7,0,10*ROW('Water Data'!D101)))),OFFSET('Water Data'!$D$7,0,10*ROW('Water Data'!D101)),NA())))</f>
        <v>#N/A</v>
      </c>
      <c r="I107" s="133" t="e">
        <f ca="1">+IF(AND(ISNUMBER(OFFSET('Water Data'!$D$10,0,10*ROW('Water Data'!D101))),BX107="Yes"),OFFSET('Water Data'!$D$10,0,10*ROW('Water Data'!D101)),IF(AND(ISNUMBER(OFFSET('Water Data'!$D$10,0,10*ROW('Water Data'!D101))),BX107="No",ISNUMBER(OFFSET('Water Data'!$D$10,0,10*ROW('Water Data'!D101)))),CONCATENATE("[",ROUND(OFFSET('Water Data'!$D$10,0,10*ROW('Water Data'!D101)),0),"]"),IF(AND(ISNUMBER(OFFSET('Water Data'!$D$10,0,10*ROW('Water Data'!D101))),BX107="",ISNUMBER(OFFSET('Water Data'!$D$10,0,10*ROW('Water Data'!D101)))),OFFSET('Water Data'!$D$10,0,10*ROW('Water Data'!D101)),NA())))</f>
        <v>#N/A</v>
      </c>
      <c r="J107" s="133" t="e">
        <f ca="1">+IF(AND(ISNUMBER(OFFSET('Water Data'!$E$5,0,10*ROW('Water Data'!E101))),BY107="Yes"),100-OFFSET('Water Data'!$E$5,0,10*ROW('Water Data'!E101)),IF(AND(ISNUMBER(OFFSET('Water Data'!$E$5,0,10*ROW('Water Data'!E101))),BY107="No",ISNUMBER(OFFSET('Water Data'!$E$5,0,10*ROW('Water Data'!E101)))),CONCATENATE("[",ROUND(100-OFFSET('Water Data'!$E$5,0,10*ROW('Water Data'!E101)),0),"]"),IF(AND(ISNUMBER(OFFSET('Water Data'!$E$5,0,10*ROW('Water Data'!E101))),BY107="",ISNUMBER(OFFSET('Water Data'!$E$5,0,10*ROW('Water Data'!E101)))),100-OFFSET('Water Data'!$E$5,0,10*ROW('Water Data'!E101)),NA())))</f>
        <v>#N/A</v>
      </c>
      <c r="K107" s="133" t="e">
        <f ca="1">+IF(AND(ISNUMBER(OFFSET('Water Data'!$E$7,0,10*ROW('Water Data'!E101))),BZ107="Yes"),OFFSET('Water Data'!$E$7,0,10*ROW('Water Data'!E101)),IF(AND(ISNUMBER(OFFSET('Water Data'!$E$7,0,10*ROW('Water Data'!E101))),BZ107="No",ISNUMBER(OFFSET('Water Data'!$E$7,0,10*ROW('Water Data'!E101)))),CONCATENATE("[",ROUND(OFFSET('Water Data'!$E$7,0,10*ROW('Water Data'!E101)),0),"]"),IF(AND(ISNUMBER(OFFSET('Water Data'!$E$7,0,10*ROW('Water Data'!E101))),BZ107="",ISNUMBER(OFFSET('Water Data'!$E$7,0,10*ROW('Water Data'!E101)))),OFFSET('Water Data'!$E$7,0,10*ROW('Water Data'!E101)),NA())))</f>
        <v>#N/A</v>
      </c>
      <c r="L107" s="133" t="e">
        <f ca="1">+IF(AND(ISNUMBER(OFFSET('Water Data'!$E$10,0,10*ROW('Water Data'!E101))),CA107="Yes"),OFFSET('Water Data'!$E$10,0,10*ROW('Water Data'!E101)),IF(AND(ISNUMBER(OFFSET('Water Data'!$E$10,0,10*ROW('Water Data'!E101))),CA107="No",ISNUMBER(OFFSET('Water Data'!$E$10,0,10*ROW('Water Data'!E101)))),CONCATENATE("[",ROUND(OFFSET('Water Data'!$E$10,0,10*ROW('Water Data'!E101)),0),"]"),IF(AND(ISNUMBER(OFFSET('Water Data'!$E$10,0,10*ROW('Water Data'!E101))),CA107="",ISNUMBER(OFFSET('Water Data'!$E$10,0,10*ROW('Water Data'!E101)))),OFFSET('Water Data'!$E$10,0,10*ROW('Water Data'!E101)),NA())))</f>
        <v>#N/A</v>
      </c>
      <c r="M107" s="133" t="e">
        <f ca="1">+IF(AND(ISNUMBER(OFFSET('Water Data'!$F$5,0,10*ROW('Water Data'!F101))),CB107="Yes"),100-OFFSET('Water Data'!$F$5,0,10*ROW('Water Data'!F101)),IF(AND(ISNUMBER(OFFSET('Water Data'!$F$5,0,10*ROW('Water Data'!F101))),CB107="No",ISNUMBER(OFFSET('Water Data'!$F$5,0,10*ROW('Water Data'!F101)))),CONCATENATE("[",ROUND(100-OFFSET('Water Data'!$F$5,0,10*ROW('Water Data'!F101)),0),"]"),IF(AND(ISNUMBER(OFFSET('Water Data'!$F$5,0,10*ROW('Water Data'!F101))),CB107="",ISNUMBER(OFFSET('Water Data'!$F$5,0,10*ROW('Water Data'!F101)))),100-OFFSET('Water Data'!$F$5,0,10*ROW('Water Data'!F101)),NA())))</f>
        <v>#N/A</v>
      </c>
      <c r="N107" s="133" t="e">
        <f ca="1">+IF(AND(ISNUMBER(OFFSET('Water Data'!$F$7,0,10*ROW('Water Data'!F101))),CC107="Yes"),OFFSET('Water Data'!$F$7,0,10*ROW('Water Data'!F101)),IF(AND(ISNUMBER(OFFSET('Water Data'!$F$7,0,10*ROW('Water Data'!F101))),CC107="No",ISNUMBER(OFFSET('Water Data'!$F$7,0,10*ROW('Water Data'!F101)))),CONCATENATE("[",ROUND(OFFSET('Water Data'!$F$7,0,10*ROW('Water Data'!F101)),0),"]"),IF(AND(ISNUMBER(OFFSET('Water Data'!$F$7,0,10*ROW('Water Data'!F101))),CC107="",ISNUMBER(OFFSET('Water Data'!$F$7,0,10*ROW('Water Data'!F101)))),OFFSET('Water Data'!$F$7,0,10*ROW('Water Data'!F101)),NA())))</f>
        <v>#N/A</v>
      </c>
      <c r="O107" s="133" t="e">
        <f ca="1">+IF(AND(ISNUMBER(OFFSET('Water Data'!$F$10,0,10*ROW('Water Data'!F101))),CD107="Yes"),OFFSET('Water Data'!$F$10,0,10*ROW('Water Data'!F101)),IF(AND(ISNUMBER(OFFSET('Water Data'!$F$10,0,10*ROW('Water Data'!F101))),CD107="No",ISNUMBER(OFFSET('Water Data'!$F$10,0,10*ROW('Water Data'!F101)))),CONCATENATE("[",ROUND(OFFSET('Water Data'!$F$10,0,10*ROW('Water Data'!F101)),0),"]"),IF(AND(ISNUMBER(OFFSET('Water Data'!$F$10,0,10*ROW('Water Data'!F101))),CD107="",ISNUMBER(OFFSET('Water Data'!$F$10,0,10*ROW('Water Data'!F101)))),OFFSET('Water Data'!$F$10,0,10*ROW('Water Data'!F101)),NA())))</f>
        <v>#N/A</v>
      </c>
      <c r="P107" s="133" t="e">
        <f ca="1">+IF(AND(ISNUMBER(OFFSET('Water Data'!$G$5,0,10*ROW('Water Data'!G101))),CE107="Yes"),100-OFFSET('Water Data'!$G$5,0,10*ROW('Water Data'!G101)),IF(AND(ISNUMBER(OFFSET('Water Data'!$G$5,0,10*ROW('Water Data'!G101))),CE107="No",ISNUMBER(OFFSET('Water Data'!$G$5,0,10*ROW('Water Data'!G101)))),CONCATENATE("[",ROUND(100-OFFSET('Water Data'!$G$5,0,10*ROW('Water Data'!G101)),0),"]"),IF(AND(ISNUMBER(OFFSET('Water Data'!$G$5,0,10*ROW('Water Data'!G101))),CE107="",ISNUMBER(OFFSET('Water Data'!$G$5,0,10*ROW('Water Data'!G101)))),100-OFFSET('Water Data'!$G$5,0,10*ROW('Water Data'!G101)),NA())))</f>
        <v>#N/A</v>
      </c>
      <c r="Q107" s="133" t="e">
        <f ca="1">+IF(AND(ISNUMBER(OFFSET('Water Data'!$G$7,0,10*ROW('Water Data'!G101))),CF107="Yes"),OFFSET('Water Data'!$G$7,0,10*ROW('Water Data'!G101)),IF(AND(ISNUMBER(OFFSET('Water Data'!$G$7,0,10*ROW('Water Data'!G101))),CF107="No",ISNUMBER(OFFSET('Water Data'!$G$7,0,10*ROW('Water Data'!G101)))),CONCATENATE("[",ROUND(OFFSET('Water Data'!$G$7,0,10*ROW('Water Data'!G101)),0),"]"),IF(AND(ISNUMBER(OFFSET('Water Data'!$G$7,0,10*ROW('Water Data'!G101))),CF107="",ISNUMBER(OFFSET('Water Data'!$G$7,0,10*ROW('Water Data'!G101)))),OFFSET('Water Data'!$G$7,0,10*ROW('Water Data'!G101)),NA())))</f>
        <v>#N/A</v>
      </c>
      <c r="R107" s="133" t="e">
        <f ca="1">+IF(AND(ISNUMBER(OFFSET('Water Data'!$G$10,0,10*ROW('Water Data'!G101))),CG107="Yes"),OFFSET('Water Data'!$G$10,0,10*ROW('Water Data'!G101)),IF(AND(ISNUMBER(OFFSET('Water Data'!$G$10,0,10*ROW('Water Data'!G101))),CG107="No",ISNUMBER(OFFSET('Water Data'!$G$10,0,10*ROW('Water Data'!G101)))),CONCATENATE("[",ROUND(OFFSET('Water Data'!$G$10,0,10*ROW('Water Data'!G101)),0),"]"),IF(AND(ISNUMBER(OFFSET('Water Data'!$G$10,0,10*ROW('Water Data'!G101))),CG107="",ISNUMBER(OFFSET('Water Data'!$G$10,0,10*ROW('Water Data'!G101)))),OFFSET('Water Data'!$G$10,0,10*ROW('Water Data'!G101)),NA())))</f>
        <v>#N/A</v>
      </c>
      <c r="S107" s="133" t="e">
        <f ca="1">+IF(AND(ISNUMBER(OFFSET('Water Data'!$H$5,0,10*ROW('Water Data'!H101))),CH107="Yes"),100-OFFSET('Water Data'!$H$5,0,10*ROW('Water Data'!H101)),IF(AND(ISNUMBER(OFFSET('Water Data'!$H$5,0,10*ROW('Water Data'!H101))),CH107="No",ISNUMBER(OFFSET('Water Data'!$H$5,0,10*ROW('Water Data'!H101)))),CONCATENATE("[",ROUND(100-OFFSET('Water Data'!$H$5,0,10*ROW('Water Data'!H101)),0),"]"),IF(AND(ISNUMBER(OFFSET('Water Data'!$H$5,0,10*ROW('Water Data'!H101))),CH107="",ISNUMBER(OFFSET('Water Data'!$H$5,0,10*ROW('Water Data'!H101)))),100-OFFSET('Water Data'!$H$5,0,10*ROW('Water Data'!H101)),NA())))</f>
        <v>#N/A</v>
      </c>
      <c r="T107" s="133" t="e">
        <f ca="1">+IF(AND(ISNUMBER(OFFSET('Water Data'!$H$7,0,10*ROW('Water Data'!H101))),CI107="Yes"),OFFSET('Water Data'!$H$7,0,10*ROW('Water Data'!H101)),IF(AND(ISNUMBER(OFFSET('Water Data'!$H$7,0,10*ROW('Water Data'!H101))),CI107="No",ISNUMBER(OFFSET('Water Data'!$H$7,0,10*ROW('Water Data'!H101)))),CONCATENATE("[",ROUND(OFFSET('Water Data'!$H$7,0,10*ROW('Water Data'!H101)),0),"]"),IF(AND(ISNUMBER(OFFSET('Water Data'!$H$7,0,10*ROW('Water Data'!H101))),CI107="",ISNUMBER(OFFSET('Water Data'!$H$7,0,10*ROW('Water Data'!H101)))),OFFSET('Water Data'!$H$7,0,10*ROW('Water Data'!H101)),NA())))</f>
        <v>#N/A</v>
      </c>
      <c r="U107" s="133" t="e">
        <f ca="1">+IF(AND(ISNUMBER(OFFSET('Water Data'!$H$10,0,10*ROW('Water Data'!H101))),CJ107="Yes"),OFFSET('Water Data'!$H$10,0,10*ROW('Water Data'!H101)),IF(AND(ISNUMBER(OFFSET('Water Data'!$H$10,0,10*ROW('Water Data'!H101))),CJ107="No",ISNUMBER(OFFSET('Water Data'!$H$10,0,10*ROW('Water Data'!H101)))),CONCATENATE("[",ROUND(OFFSET('Water Data'!$H$10,0,10*ROW('Water Data'!H101)),0),"]"),IF(AND(ISNUMBER(OFFSET('Water Data'!$H$10,0,10*ROW('Water Data'!H101))),CJ107="",ISNUMBER(OFFSET('Water Data'!$H$10,0,10*ROW('Water Data'!H101)))),OFFSET('Water Data'!$H$10,0,10*ROW('Water Data'!H101)),NA())))</f>
        <v>#N/A</v>
      </c>
      <c r="V107" s="134" t="e">
        <f ca="1">+IF(AND(ISNUMBER(OFFSET('Sanitation Data'!$C$5,0,10*ROW('Sanitation Data'!C101))),CK107="Yes"),100-OFFSET('Sanitation Data'!$C$5,0,10*ROW('Sanitation Data'!C101)),IF(AND(ISNUMBER(OFFSET('Sanitation Data'!$C$5,0,10*ROW('Sanitation Data'!C101))),CK107="No",ISNUMBER(OFFSET('Sanitation Data'!$C$5,0,10*ROW('Sanitation Data'!C101)))),CONCATENATE("[",ROUND(100-OFFSET('Sanitation Data'!$C$5,0,10*ROW('Sanitation Data'!C101)),0),"]"),IF(AND(ISNUMBER(OFFSET('Sanitation Data'!$C$5,0,10*ROW('Sanitation Data'!C101))),CK107="",ISNUMBER(OFFSET('Sanitation Data'!$C$5,0,10*ROW('Sanitation Data'!C101)))),100-OFFSET('Sanitation Data'!$C$5,0,10*ROW('Sanitation Data'!C101)),NA())))</f>
        <v>#N/A</v>
      </c>
      <c r="W107" s="134" t="e">
        <f ca="1">+IF(AND(ISNUMBER(OFFSET('Sanitation Data'!$C$7,0,10*ROW('Sanitation Data'!C101))),CL107="Yes"),OFFSET('Sanitation Data'!$C$7,0,10*ROW('Sanitation Data'!C101)),IF(AND(ISNUMBER(OFFSET('Sanitation Data'!$C$7,0,10*ROW('Sanitation Data'!C101))),CL107="No",ISNUMBER(OFFSET('Sanitation Data'!$C$7,0,10*ROW('Sanitation Data'!C101)))),CONCATENATE("[",ROUND(OFFSET('Sanitation Data'!$C$7,0,10*ROW('Sanitation Data'!C101)),0),"]"),IF(AND(ISNUMBER(OFFSET('Sanitation Data'!$C$7,0,10*ROW('Sanitation Data'!C101))),CL107="",ISNUMBER(OFFSET('Sanitation Data'!$C$7,0,10*ROW('Sanitation Data'!C101)))),OFFSET('Sanitation Data'!$C$7,0,10*ROW('Sanitation Data'!C101)),NA())))</f>
        <v>#N/A</v>
      </c>
      <c r="X107" s="134" t="e">
        <f ca="1">+IF(AND(ISNUMBER(OFFSET('Sanitation Data'!$C$11,0,10*ROW('Sanitation Data'!C101))),CM107="Yes"),OFFSET('Sanitation Data'!$C$11,0,10*ROW('Sanitation Data'!C101)),IF(AND(ISNUMBER(OFFSET('Sanitation Data'!$C$11,0,10*ROW('Sanitation Data'!C101))),CM107="No",ISNUMBER(OFFSET('Sanitation Data'!$C$11,0,10*ROW('Sanitation Data'!C101)))),CONCATENATE("[",ROUND(OFFSET('Sanitation Data'!$C$11,0,10*ROW('Sanitation Data'!C101)),0),"]"),IF(AND(ISNUMBER(OFFSET('Sanitation Data'!$C$11,0,10*ROW('Sanitation Data'!C101))),CM107="",ISNUMBER(OFFSET('Sanitation Data'!$C$11,0,10*ROW('Sanitation Data'!C101)))),OFFSET('Sanitation Data'!$C$11,0,10*ROW('Sanitation Data'!C101)),NA())))</f>
        <v>#N/A</v>
      </c>
      <c r="Y107" s="134" t="e">
        <f ca="1">+IF(AND(ISNUMBER(OFFSET('Sanitation Data'!$C$12,0,10*ROW('Sanitation Data'!C101))),CN107="Yes"),OFFSET('Sanitation Data'!$C$12,0,10*ROW('Sanitation Data'!C101)),IF(AND(ISNUMBER(OFFSET('Sanitation Data'!$C$12,0,10*ROW('Sanitation Data'!C101))),CN107="No",ISNUMBER(OFFSET('Sanitation Data'!$C$12,0,10*ROW('Sanitation Data'!C101)))),CONCATENATE("[",ROUND(OFFSET('Sanitation Data'!$C$12,0,10*ROW('Sanitation Data'!C101)),0),"]"),IF(AND(ISNUMBER(OFFSET('Sanitation Data'!$C$12,0,10*ROW('Sanitation Data'!C101))),CN107="",ISNUMBER(OFFSET('Sanitation Data'!$C$12,0,10*ROW('Sanitation Data'!C101)))),OFFSET('Sanitation Data'!$C$12,0,10*ROW('Sanitation Data'!C101)),NA())))</f>
        <v>#N/A</v>
      </c>
      <c r="Z107" s="134" t="e">
        <f ca="1">+IF(AND(ISNUMBER(OFFSET('Sanitation Data'!$C$13,0,10*ROW('Sanitation Data'!C101))),CO107="Yes"),OFFSET('Sanitation Data'!$C$13,0,10*ROW('Sanitation Data'!C101)),IF(AND(ISNUMBER(OFFSET('Sanitation Data'!$C$13,0,10*ROW('Sanitation Data'!C101))),CO107="No",ISNUMBER(OFFSET('Sanitation Data'!$C$13,0,10*ROW('Sanitation Data'!C101)))),CONCATENATE("[",ROUND(OFFSET('Sanitation Data'!$C$13,0,10*ROW('Sanitation Data'!C101)),0),"]"),IF(AND(ISNUMBER(OFFSET('Sanitation Data'!$C$13,0,10*ROW('Sanitation Data'!C101))),CO107="",ISNUMBER(OFFSET('Sanitation Data'!$C$13,0,10*ROW('Sanitation Data'!C101)))),OFFSET('Sanitation Data'!$C$13,0,10*ROW('Sanitation Data'!C101)),NA())))</f>
        <v>#N/A</v>
      </c>
      <c r="AA107" s="134" t="e">
        <f ca="1">+IF(AND(ISNUMBER(OFFSET('Sanitation Data'!$D$5,0,10*ROW('Sanitation Data'!D101))),CP107="Yes"),100-OFFSET('Sanitation Data'!$D$5,0,10*ROW('Sanitation Data'!D101)),IF(AND(ISNUMBER(OFFSET('Sanitation Data'!$D$5,0,10*ROW('Sanitation Data'!D101))),CP107="No",ISNUMBER(OFFSET('Sanitation Data'!$D$5,0,10*ROW('Sanitation Data'!D101)))),CONCATENATE("[",ROUND(100-OFFSET('Sanitation Data'!$D$5,0,10*ROW('Sanitation Data'!D101)),0),"]"),IF(AND(ISNUMBER(OFFSET('Sanitation Data'!$D$5,0,10*ROW('Sanitation Data'!D101))),CP107="",ISNUMBER(OFFSET('Sanitation Data'!$D$5,0,10*ROW('Sanitation Data'!D101)))),100-OFFSET('Sanitation Data'!$D$5,0,10*ROW('Sanitation Data'!D101)),NA())))</f>
        <v>#N/A</v>
      </c>
      <c r="AB107" s="134" t="e">
        <f ca="1">+IF(AND(ISNUMBER(OFFSET('Sanitation Data'!$D$7,0,10*ROW('Sanitation Data'!D101))),CQ107="Yes"),OFFSET('Sanitation Data'!$D$7,0,10*ROW('Sanitation Data'!G101)),IF(AND(ISNUMBER(OFFSET('Sanitation Data'!$D$7,0,10*ROW('Sanitation Data'!D101))),CQ107="No",ISNUMBER(OFFSET('Sanitation Data'!$D$7,0,10*ROW('Sanitation Data'!D101)))),CONCATENATE("[",ROUND(OFFSET('Sanitation Data'!$D$7,0,10*ROW('Sanitation Data'!D101)),0),"]"),IF(AND(ISNUMBER(OFFSET('Sanitation Data'!$D$7,0,10*ROW('Sanitation Data'!D101))),CQ107="",ISNUMBER(OFFSET('Sanitation Data'!$D$7,0,10*ROW('Sanitation Data'!D101)))),OFFSET('Sanitation Data'!$D$7,0,10*ROW('Sanitation Data'!D101)),NA())))</f>
        <v>#N/A</v>
      </c>
      <c r="AC107" s="134" t="e">
        <f ca="1">+IF(AND(ISNUMBER(OFFSET('Sanitation Data'!$D$11,0,10*ROW('Sanitation Data'!D101))),CR107="Yes"),OFFSET('Sanitation Data'!$D$11,0,10*ROW('Sanitation Data'!D101)),IF(AND(ISNUMBER(OFFSET('Sanitation Data'!$D$11,0,10*ROW('Sanitation Data'!D101))),CR107="No",ISNUMBER(OFFSET('Sanitation Data'!$D$11,0,10*ROW('Sanitation Data'!D101)))),CONCATENATE("[",ROUND(OFFSET('Sanitation Data'!$D$11,0,10*ROW('Sanitation Data'!D101)),0),"]"),IF(AND(ISNUMBER(OFFSET('Sanitation Data'!$D$11,0,10*ROW('Sanitation Data'!D101))),CR107="",ISNUMBER(OFFSET('Sanitation Data'!$D$11,0,10*ROW('Sanitation Data'!D101)))),OFFSET('Sanitation Data'!$D$11,0,10*ROW('Sanitation Data'!D101)),NA())))</f>
        <v>#N/A</v>
      </c>
      <c r="AD107" s="134" t="e">
        <f ca="1">+IF(AND(ISNUMBER(OFFSET('Sanitation Data'!$D$12,0,10*ROW('Sanitation Data'!D101))),CS107="Yes"),OFFSET('Sanitation Data'!$D$12,0,10*ROW('Sanitation Data'!D101)),IF(AND(ISNUMBER(OFFSET('Sanitation Data'!$D$12,0,10*ROW('Sanitation Data'!D101))),CS107="No",ISNUMBER(OFFSET('Sanitation Data'!$D$12,0,10*ROW('Sanitation Data'!D101)))),CONCATENATE("[",ROUND(OFFSET('Sanitation Data'!$D$12,0,10*ROW('Sanitation Data'!D101)),0),"]"),IF(AND(ISNUMBER(OFFSET('Sanitation Data'!$D$12,0,10*ROW('Sanitation Data'!D101))),CS107="",ISNUMBER(OFFSET('Sanitation Data'!$D$12,0,10*ROW('Sanitation Data'!D101)))),OFFSET('Sanitation Data'!$D$12,0,10*ROW('Sanitation Data'!D101)),NA())))</f>
        <v>#N/A</v>
      </c>
      <c r="AE107" s="134" t="e">
        <f ca="1">+IF(AND(ISNUMBER(OFFSET('Sanitation Data'!$D$13,0,10*ROW('Sanitation Data'!D101))),CT107="Yes"),OFFSET('Sanitation Data'!$D$13,0,10*ROW('Sanitation Data'!D101)),IF(AND(ISNUMBER(OFFSET('Sanitation Data'!$D$13,0,10*ROW('Sanitation Data'!D101))),CT107="No",ISNUMBER(OFFSET('Sanitation Data'!$D$13,0,10*ROW('Sanitation Data'!D101)))),CONCATENATE("[",ROUND(OFFSET('Sanitation Data'!$D$13,0,10*ROW('Sanitation Data'!D101)),0),"]"),IF(AND(ISNUMBER(OFFSET('Sanitation Data'!$D$13,0,10*ROW('Sanitation Data'!D101))),CT107="",ISNUMBER(OFFSET('Sanitation Data'!$D$13,0,10*ROW('Sanitation Data'!D101)))),OFFSET('Sanitation Data'!$D$13,0,10*ROW('Sanitation Data'!D101)),NA())))</f>
        <v>#N/A</v>
      </c>
      <c r="AF107" s="134" t="e">
        <f ca="1">+IF(AND(ISNUMBER(OFFSET('Sanitation Data'!$E$5,0,10*ROW('Sanitation Data'!E101))),CU107="Yes"),100-OFFSET('Sanitation Data'!$E$5,0,10*ROW('Sanitation Data'!E101)),IF(AND(ISNUMBER(OFFSET('Sanitation Data'!$E$5,0,10*ROW('Sanitation Data'!E101))),CU107="No",ISNUMBER(OFFSET('Sanitation Data'!$E$5,0,10*ROW('Sanitation Data'!E101)))),CONCATENATE("[",ROUND(100-OFFSET('Sanitation Data'!$E$5,0,10*ROW('Sanitation Data'!E101)),0),"]"),IF(AND(ISNUMBER(OFFSET('Sanitation Data'!$E$5,0,10*ROW('Sanitation Data'!E101))),CU107="",ISNUMBER(OFFSET('Sanitation Data'!$E$5,0,10*ROW('Sanitation Data'!E101)))),100-OFFSET('Sanitation Data'!$E$5,0,10*ROW('Sanitation Data'!E101)),NA())))</f>
        <v>#N/A</v>
      </c>
      <c r="AG107" s="134" t="e">
        <f ca="1">+IF(AND(ISNUMBER(OFFSET('Sanitation Data'!$E$7,0,10*ROW('Sanitation Data'!E101))),CV107="Yes"),OFFSET('Sanitation Data'!$E$7,0,10*ROW('Sanitation Data'!E101)),IF(AND(ISNUMBER(OFFSET('Sanitation Data'!$E$7,0,10*ROW('Sanitation Data'!E101))),CV107="No",ISNUMBER(OFFSET('Sanitation Data'!$E$7,0,10*ROW('Sanitation Data'!E101)))),CONCATENATE("[",ROUND(OFFSET('Sanitation Data'!$E$7,0,10*ROW('Sanitation Data'!E101)),0),"]"),IF(AND(ISNUMBER(OFFSET('Sanitation Data'!$E$7,0,10*ROW('Sanitation Data'!E101))),CV107="",ISNUMBER(OFFSET('Sanitation Data'!$E$7,0,10*ROW('Sanitation Data'!E101)))),OFFSET('Sanitation Data'!$E$7,0,10*ROW('Sanitation Data'!E101)),NA())))</f>
        <v>#N/A</v>
      </c>
      <c r="AH107" s="134" t="e">
        <f ca="1">+IF(AND(ISNUMBER(OFFSET('Sanitation Data'!$E$11,0,10*ROW('Sanitation Data'!E101))),CW107="Yes"),OFFSET('Sanitation Data'!$E$11,0,10*ROW('Sanitation Data'!E101)),IF(AND(ISNUMBER(OFFSET('Sanitation Data'!$E$11,0,10*ROW('Sanitation Data'!E101))),CW107="No",ISNUMBER(OFFSET('Sanitation Data'!$E$11,0,10*ROW('Sanitation Data'!E101)))),CONCATENATE("[",ROUND(OFFSET('Sanitation Data'!$E$11,0,10*ROW('Sanitation Data'!E101)),0),"]"),IF(AND(ISNUMBER(OFFSET('Sanitation Data'!$E$11,0,10*ROW('Sanitation Data'!E101))),CW107="",ISNUMBER(OFFSET('Sanitation Data'!$E$11,0,10*ROW('Sanitation Data'!E101)))),OFFSET('Sanitation Data'!$E$11,0,10*ROW('Sanitation Data'!E101)),NA())))</f>
        <v>#N/A</v>
      </c>
      <c r="AI107" s="134" t="e">
        <f ca="1">+IF(AND(ISNUMBER(OFFSET('Sanitation Data'!$E$12,0,10*ROW('Sanitation Data'!E101))),CX107="Yes"),OFFSET('Sanitation Data'!$E$12,0,10*ROW('Sanitation Data'!E101)),IF(AND(ISNUMBER(OFFSET('Sanitation Data'!$E$12,0,10*ROW('Sanitation Data'!E101))),CX107="No",ISNUMBER(OFFSET('Sanitation Data'!$E$12,0,10*ROW('Sanitation Data'!E101)))),CONCATENATE("[",ROUND(OFFSET('Sanitation Data'!$E$12,0,10*ROW('Sanitation Data'!E101)),0),"]"),IF(AND(ISNUMBER(OFFSET('Sanitation Data'!$E$12,0,10*ROW('Sanitation Data'!E101))),CX107="",ISNUMBER(OFFSET('Sanitation Data'!$E$12,0,10*ROW('Sanitation Data'!E101)))),OFFSET('Sanitation Data'!$E$12,0,10*ROW('Sanitation Data'!E101)),NA())))</f>
        <v>#N/A</v>
      </c>
      <c r="AJ107" s="134" t="e">
        <f ca="1">+IF(AND(ISNUMBER(OFFSET('Sanitation Data'!$E$13,0,10*ROW('Sanitation Data'!E101))),CY107="Yes"),OFFSET('Sanitation Data'!$E$13,0,10*ROW('Sanitation Data'!E101)),IF(AND(ISNUMBER(OFFSET('Sanitation Data'!$E$13,0,10*ROW('Sanitation Data'!E101))),CY107="No",ISNUMBER(OFFSET('Sanitation Data'!$E$13,0,10*ROW('Sanitation Data'!E101)))),CONCATENATE("[",ROUND(OFFSET('Sanitation Data'!$E$13,0,10*ROW('Sanitation Data'!E101)),0),"]"),IF(AND(ISNUMBER(OFFSET('Sanitation Data'!$E$13,0,10*ROW('Sanitation Data'!E101))),CY107="",ISNUMBER(OFFSET('Sanitation Data'!$E$13,0,10*ROW('Sanitation Data'!E101)))),OFFSET('Sanitation Data'!$E$13,0,10*ROW('Sanitation Data'!E101)),NA())))</f>
        <v>#N/A</v>
      </c>
      <c r="AK107" s="134" t="e">
        <f ca="1">+IF(AND(ISNUMBER(OFFSET('Sanitation Data'!$F$5,0,10*ROW('Sanitation Data'!F101))),CZ107="Yes"),100-OFFSET('Sanitation Data'!$F$5,0,10*ROW('Sanitation Data'!F101)),IF(AND(ISNUMBER(OFFSET('Sanitation Data'!$F$5,0,10*ROW('Sanitation Data'!F101))),CZ107="No",ISNUMBER(OFFSET('Sanitation Data'!$F$5,0,10*ROW('Sanitation Data'!F101)))),CONCATENATE("[",ROUND(100-OFFSET('Sanitation Data'!$F$5,0,10*ROW('Sanitation Data'!F101)),0),"]"),IF(AND(ISNUMBER(OFFSET('Sanitation Data'!$F$5,0,10*ROW('Sanitation Data'!F101))),CZ107="",ISNUMBER(OFFSET('Sanitation Data'!$F$5,0,10*ROW('Sanitation Data'!F101)))),100-OFFSET('Sanitation Data'!$F$5,0,10*ROW('Sanitation Data'!F101)),NA())))</f>
        <v>#N/A</v>
      </c>
      <c r="AL107" s="134" t="e">
        <f ca="1">+IF(AND(ISNUMBER(OFFSET('Sanitation Data'!$F$7,0,10*ROW('Sanitation Data'!F101))),DA107="Yes"),OFFSET('Sanitation Data'!$F$7,0,10*ROW('Sanitation Data'!F101)),IF(AND(ISNUMBER(OFFSET('Sanitation Data'!$F$7,0,10*ROW('Sanitation Data'!F101))),DA107="No",ISNUMBER(OFFSET('Sanitation Data'!$F$7,0,10*ROW('Sanitation Data'!F101)))),CONCATENATE("[",ROUND(OFFSET('Sanitation Data'!$F$7,0,10*ROW('Sanitation Data'!F101)),0),"]"),IF(AND(ISNUMBER(OFFSET('Sanitation Data'!$F$7,0,10*ROW('Sanitation Data'!F101))),DA107="",ISNUMBER(OFFSET('Sanitation Data'!$F$7,0,10*ROW('Sanitation Data'!F101)))),OFFSET('Sanitation Data'!$F$7,0,10*ROW('Sanitation Data'!F101)),NA())))</f>
        <v>#N/A</v>
      </c>
      <c r="AM107" s="134" t="e">
        <f ca="1">+IF(AND(ISNUMBER(OFFSET('Sanitation Data'!$F$11,0,10*ROW('Sanitation Data'!F101))),DB107="Yes"),OFFSET('Sanitation Data'!$F$11,0,10*ROW('Sanitation Data'!F101)),IF(AND(ISNUMBER(OFFSET('Sanitation Data'!$F$11,0,10*ROW('Sanitation Data'!F101))),DB107="No",ISNUMBER(OFFSET('Sanitation Data'!$F$11,0,10*ROW('Sanitation Data'!F101)))),CONCATENATE("[",ROUND(OFFSET('Sanitation Data'!$F$11,0,10*ROW('Sanitation Data'!F101)),0),"]"),IF(AND(ISNUMBER(OFFSET('Sanitation Data'!$F$11,0,10*ROW('Sanitation Data'!F101))),DB107="",ISNUMBER(OFFSET('Sanitation Data'!$F$11,0,10*ROW('Sanitation Data'!F101)))),OFFSET('Sanitation Data'!$F$11,0,10*ROW('Sanitation Data'!F101)),NA())))</f>
        <v>#N/A</v>
      </c>
      <c r="AN107" s="134" t="e">
        <f ca="1">+IF(AND(ISNUMBER(OFFSET('Sanitation Data'!$F$12,0,10*ROW('Sanitation Data'!F101))),DC107="Yes"),OFFSET('Sanitation Data'!$F$12,0,10*ROW('Sanitation Data'!F101)),IF(AND(ISNUMBER(OFFSET('Sanitation Data'!$F$12,0,10*ROW('Sanitation Data'!F101))),DC107="No",ISNUMBER(OFFSET('Sanitation Data'!$F$12,0,10*ROW('Sanitation Data'!F101)))),CONCATENATE("[",ROUND(OFFSET('Sanitation Data'!$F$12,0,10*ROW('Sanitation Data'!F101)),0),"]"),IF(AND(ISNUMBER(OFFSET('Sanitation Data'!$F$12,0,10*ROW('Sanitation Data'!F101))),DC107="",ISNUMBER(OFFSET('Sanitation Data'!$F$12,0,10*ROW('Sanitation Data'!F101)))),OFFSET('Sanitation Data'!$F$12,0,10*ROW('Sanitation Data'!F101)),NA())))</f>
        <v>#N/A</v>
      </c>
      <c r="AO107" s="134" t="e">
        <f ca="1">+IF(AND(ISNUMBER(OFFSET('Sanitation Data'!$F$13,0,10*ROW('Sanitation Data'!F101))),DD107="Yes"),OFFSET('Sanitation Data'!$F$13,0,10*ROW('Sanitation Data'!F101)),IF(AND(ISNUMBER(OFFSET('Sanitation Data'!$F$13,0,10*ROW('Sanitation Data'!F101))),DD107="No",ISNUMBER(OFFSET('Sanitation Data'!$F$13,0,10*ROW('Sanitation Data'!F101)))),CONCATENATE("[",ROUND(OFFSET('Sanitation Data'!$F$13,0,10*ROW('Sanitation Data'!F101)),0),"]"),IF(AND(ISNUMBER(OFFSET('Sanitation Data'!$F$13,0,10*ROW('Sanitation Data'!F101))),DD107="",ISNUMBER(OFFSET('Sanitation Data'!$F$13,0,10*ROW('Sanitation Data'!F101)))),OFFSET('Sanitation Data'!$F$13,0,10*ROW('Sanitation Data'!F101)),NA())))</f>
        <v>#N/A</v>
      </c>
      <c r="AP107" s="134" t="e">
        <f ca="1">+IF(AND(ISNUMBER(OFFSET('Sanitation Data'!$G$5,0,10*ROW('Sanitation Data'!G101))),DE107="Yes"),100-OFFSET('Sanitation Data'!$G$5,0,10*ROW('Sanitation Data'!G101)),IF(AND(ISNUMBER(OFFSET('Sanitation Data'!$G$5,0,10*ROW('Sanitation Data'!G101))),DE107="No",ISNUMBER(OFFSET('Sanitation Data'!$G$5,0,10*ROW('Sanitation Data'!G101)))),CONCATENATE("[",ROUND(100-OFFSET('Sanitation Data'!$G$5,0,10*ROW('Sanitation Data'!G101)),0),"]"),IF(AND(ISNUMBER(OFFSET('Sanitation Data'!$G$5,0,10*ROW('Sanitation Data'!G101))),DE107="",ISNUMBER(OFFSET('Sanitation Data'!$G$5,0,10*ROW('Sanitation Data'!G101)))),100-OFFSET('Sanitation Data'!$G$5,0,10*ROW('Sanitation Data'!G101)),NA())))</f>
        <v>#N/A</v>
      </c>
      <c r="AQ107" s="134" t="e">
        <f ca="1">+IF(AND(ISNUMBER(OFFSET('Sanitation Data'!$G$7,0,10*ROW('Sanitation Data'!G101))),DF107="Yes"),OFFSET('Sanitation Data'!$G$7,0,10*ROW('Sanitation Data'!G101)),IF(AND(ISNUMBER(OFFSET('Sanitation Data'!$G$7,0,10*ROW('Sanitation Data'!G101))),DF107="No",ISNUMBER(OFFSET('Sanitation Data'!$G$7,0,10*ROW('Sanitation Data'!G101)))),CONCATENATE("[",ROUND(OFFSET('Sanitation Data'!$G$7,0,10*ROW('Sanitation Data'!G101)),0),"]"),IF(AND(ISNUMBER(OFFSET('Sanitation Data'!$G$7,0,10*ROW('Sanitation Data'!G101))),DF107="",ISNUMBER(OFFSET('Sanitation Data'!$G$7,0,10*ROW('Sanitation Data'!G101)))),OFFSET('Sanitation Data'!$G$7,0,10*ROW('Sanitation Data'!G101)),NA())))</f>
        <v>#N/A</v>
      </c>
      <c r="AR107" s="134" t="e">
        <f ca="1">+IF(AND(ISNUMBER(OFFSET('Sanitation Data'!$G$11,0,10*ROW('Sanitation Data'!G101))),DG107="Yes"),OFFSET('Sanitation Data'!$G$11,0,10*ROW('Sanitation Data'!G101)),IF(AND(ISNUMBER(OFFSET('Sanitation Data'!$G$11,0,10*ROW('Sanitation Data'!G101))),DG107="No",ISNUMBER(OFFSET('Sanitation Data'!$G$11,0,10*ROW('Sanitation Data'!G101)))),CONCATENATE("[",ROUND(OFFSET('Sanitation Data'!$G$11,0,10*ROW('Sanitation Data'!G101)),0),"]"),IF(AND(ISNUMBER(OFFSET('Sanitation Data'!$G$11,0,10*ROW('Sanitation Data'!G101))),DG107="",ISNUMBER(OFFSET('Sanitation Data'!$G$11,0,10*ROW('Sanitation Data'!G101)))),OFFSET('Sanitation Data'!$G$11,0,10*ROW('Sanitation Data'!G101)),NA())))</f>
        <v>#N/A</v>
      </c>
      <c r="AS107" s="134" t="e">
        <f ca="1">+IF(AND(ISNUMBER(OFFSET('Sanitation Data'!$G$12,0,10*ROW('Sanitation Data'!G101))),DH107="Yes"),OFFSET('Sanitation Data'!$G$12,0,10*ROW('Sanitation Data'!G101)),IF(AND(ISNUMBER(OFFSET('Sanitation Data'!$G$12,0,10*ROW('Sanitation Data'!G101))),DH107="No",ISNUMBER(OFFSET('Sanitation Data'!$G$12,0,10*ROW('Sanitation Data'!G101)))),CONCATENATE("[",ROUND(OFFSET('Sanitation Data'!$G$12,0,10*ROW('Sanitation Data'!G101)),0),"]"),IF(AND(ISNUMBER(OFFSET('Sanitation Data'!$G$12,0,10*ROW('Sanitation Data'!G101))),DH107="",ISNUMBER(OFFSET('Sanitation Data'!$G$12,0,10*ROW('Sanitation Data'!G101)))),OFFSET('Sanitation Data'!$G$12,0,10*ROW('Sanitation Data'!G101)),NA())))</f>
        <v>#N/A</v>
      </c>
      <c r="AT107" s="134" t="e">
        <f ca="1">+IF(AND(ISNUMBER(OFFSET('Sanitation Data'!$G$13,0,10*ROW('Sanitation Data'!G101))),DI107="Yes"),OFFSET('Sanitation Data'!$G$13,0,10*ROW('Sanitation Data'!G101)),IF(AND(ISNUMBER(OFFSET('Sanitation Data'!$G$13,0,10*ROW('Sanitation Data'!G101))),DI107="No",ISNUMBER(OFFSET('Sanitation Data'!$G$13,0,10*ROW('Sanitation Data'!G101)))),CONCATENATE("[",ROUND(OFFSET('Sanitation Data'!$G$13,0,10*ROW('Sanitation Data'!G101)),0),"]"),IF(AND(ISNUMBER(OFFSET('Sanitation Data'!$G$13,0,10*ROW('Sanitation Data'!G101))),DI107="",ISNUMBER(OFFSET('Sanitation Data'!$G$13,0,10*ROW('Sanitation Data'!G101)))),OFFSET('Sanitation Data'!$G$13,0,10*ROW('Sanitation Data'!G101)),NA())))</f>
        <v>#N/A</v>
      </c>
      <c r="AU107" s="134" t="e">
        <f ca="1">+IF(AND(ISNUMBER(OFFSET('Sanitation Data'!$H$5,0,10*ROW('Sanitation Data'!H101))),DJ107="Yes"),100-OFFSET('Sanitation Data'!$H$5,0,10*ROW('Sanitation Data'!H101)),IF(AND(ISNUMBER(OFFSET('Sanitation Data'!$H$5,0,10*ROW('Sanitation Data'!H101))),DJ107="No",ISNUMBER(OFFSET('Sanitation Data'!$H$5,0,10*ROW('Sanitation Data'!H101)))),CONCATENATE("[",ROUND(100-OFFSET('Sanitation Data'!$H$5,0,10*ROW('Sanitation Data'!H101)),0),"]"),IF(AND(ISNUMBER(OFFSET('Sanitation Data'!$H$5,0,10*ROW('Sanitation Data'!H101))),DJ107="",ISNUMBER(OFFSET('Sanitation Data'!$H$5,0,10*ROW('Sanitation Data'!H101)))),100-OFFSET('Sanitation Data'!$H$5,0,10*ROW('Sanitation Data'!H101)),NA())))</f>
        <v>#N/A</v>
      </c>
      <c r="AV107" s="134" t="e">
        <f ca="1">+IF(AND(ISNUMBER(OFFSET('Sanitation Data'!$H$7,0,10*ROW('Sanitation Data'!H101))),DK107="Yes"),OFFSET('Sanitation Data'!$H$7,0,10*ROW('Sanitation Data'!H101)),IF(AND(ISNUMBER(OFFSET('Sanitation Data'!$H$7,0,10*ROW('Sanitation Data'!H101))),DK107="No",ISNUMBER(OFFSET('Sanitation Data'!$H$7,0,10*ROW('Sanitation Data'!H101)))),CONCATENATE("[",ROUND(OFFSET('Sanitation Data'!$H$7,0,10*ROW('Sanitation Data'!H101)),0),"]"),IF(AND(ISNUMBER(OFFSET('Sanitation Data'!$H$7,0,10*ROW('Sanitation Data'!H101))),DK107="",ISNUMBER(OFFSET('Sanitation Data'!$H$7,0,10*ROW('Sanitation Data'!H101)))),OFFSET('Sanitation Data'!$H$7,0,10*ROW('Sanitation Data'!H101)),NA())))</f>
        <v>#N/A</v>
      </c>
      <c r="AW107" s="134" t="e">
        <f ca="1">+IF(AND(ISNUMBER(OFFSET('Sanitation Data'!$H$11,0,10*ROW('Sanitation Data'!H101))),DL107="Yes"),OFFSET('Sanitation Data'!$H$11,0,10*ROW('Sanitation Data'!H101)),IF(AND(ISNUMBER(OFFSET('Sanitation Data'!$H$11,0,10*ROW('Sanitation Data'!H101))),DL107="No",ISNUMBER(OFFSET('Sanitation Data'!$H$11,0,10*ROW('Sanitation Data'!H101)))),CONCATENATE("[",ROUND(OFFSET('Sanitation Data'!$H$11,0,10*ROW('Sanitation Data'!H101)),0),"]"),IF(AND(ISNUMBER(OFFSET('Sanitation Data'!$H$11,0,10*ROW('Sanitation Data'!H101))),DL107="",ISNUMBER(OFFSET('Sanitation Data'!$H$11,0,10*ROW('Sanitation Data'!H101)))),OFFSET('Sanitation Data'!$H$11,0,10*ROW('Sanitation Data'!H101)),NA())))</f>
        <v>#N/A</v>
      </c>
      <c r="AX107" s="134" t="e">
        <f ca="1">+IF(AND(ISNUMBER(OFFSET('Sanitation Data'!$H$12,0,10*ROW('Sanitation Data'!H101))),DM107="Yes"),OFFSET('Sanitation Data'!$H$12,0,10*ROW('Sanitation Data'!H101)),IF(AND(ISNUMBER(OFFSET('Sanitation Data'!$H$12,0,10*ROW('Sanitation Data'!H101))),DM107="No",ISNUMBER(OFFSET('Sanitation Data'!$H$12,0,10*ROW('Sanitation Data'!H101)))),CONCATENATE("[",ROUND(OFFSET('Sanitation Data'!$H$12,0,10*ROW('Sanitation Data'!H101)),0),"]"),IF(AND(ISNUMBER(OFFSET('Sanitation Data'!$H$12,0,10*ROW('Sanitation Data'!H101))),DM107="",ISNUMBER(OFFSET('Sanitation Data'!$H$12,0,10*ROW('Sanitation Data'!H101)))),OFFSET('Sanitation Data'!$H$12,0,10*ROW('Sanitation Data'!H101)),NA())))</f>
        <v>#N/A</v>
      </c>
      <c r="AY107" s="134" t="e">
        <f ca="1">+IF(AND(ISNUMBER(OFFSET('Sanitation Data'!$H$13,0,10*ROW('Sanitation Data'!H101))),DN107="Yes"),OFFSET('Sanitation Data'!$H$13,0,10*ROW('Sanitation Data'!H101)),IF(AND(ISNUMBER(OFFSET('Sanitation Data'!$H$13,0,10*ROW('Sanitation Data'!H101))),DN107="No",ISNUMBER(OFFSET('Sanitation Data'!$H$13,0,10*ROW('Sanitation Data'!H101)))),CONCATENATE("[",ROUND(OFFSET('Sanitation Data'!$H$13,0,10*ROW('Sanitation Data'!H101)),0),"]"),IF(AND(ISNUMBER(OFFSET('Sanitation Data'!$H$13,0,10*ROW('Sanitation Data'!H101))),DN107="",ISNUMBER(OFFSET('Sanitation Data'!$H$13,0,10*ROW('Sanitation Data'!H101)))),OFFSET('Sanitation Data'!$H$13,0,10*ROW('Sanitation Data'!H101)),NA())))</f>
        <v>#N/A</v>
      </c>
      <c r="AZ107" s="135" t="e">
        <f ca="1">+IF(AND(ISNUMBER(OFFSET('Hygiene Data'!$C$6,0,10*ROW('Hygiene Data'!C101))),DO107="Yes"),OFFSET('Hygiene Data'!$C$6,0,10*ROW('Hygiene Data'!C101)),IF(AND(ISNUMBER(OFFSET('Hygiene Data'!$C$6,0,10*ROW('Hygiene Data'!C101))),DO107="No",ISNUMBER(OFFSET('Hygiene Data'!$C$6,0,10*ROW('Hygiene Data'!C101)))),CONCATENATE("[",ROUND(OFFSET('Hygiene Data'!$C$6,0,10*ROW('Hygiene Data'!C101)),0),"]"),IF(AND(ISNUMBER(OFFSET('Hygiene Data'!$C$6,0,10*ROW('Hygiene Data'!C101))),DO107="",ISNUMBER(OFFSET('Hygiene Data'!$C$6,0,10*ROW('Hygiene Data'!C101)))),OFFSET('Hygiene Data'!$C$6,0,10*ROW('Hygiene Data'!C101)),NA())))</f>
        <v>#N/A</v>
      </c>
      <c r="BA107" s="135" t="e">
        <f ca="1">+IF(AND(ISNUMBER(OFFSET('Hygiene Data'!$C$8,0,10*ROW('Hygiene Data'!C101))),DP107="Yes"),OFFSET('Hygiene Data'!$C$8,0,10*ROW('Hygiene Data'!C101)),IF(AND(ISNUMBER(OFFSET('Hygiene Data'!$C$8,0,10*ROW('Hygiene Data'!C101))),DP107="No",ISNUMBER(OFFSET('Hygiene Data'!$C$8,0,10*ROW('Hygiene Data'!C101)))),CONCATENATE("[",ROUND(OFFSET('Hygiene Data'!$C$8,0,10*ROW('Hygiene Data'!C101)),0),"]"),IF(AND(ISNUMBER(OFFSET('Hygiene Data'!$C$8,0,10*ROW('Hygiene Data'!C101))),DP107="",ISNUMBER(OFFSET('Hygiene Data'!$C$8,0,10*ROW('Hygiene Data'!C101)))),OFFSET('Hygiene Data'!$C$8,0,10*ROW('Hygiene Data'!C101)),NA())))</f>
        <v>#N/A</v>
      </c>
      <c r="BB107" s="135" t="e">
        <f ca="1">+IF(AND(ISNUMBER(OFFSET('Hygiene Data'!$C$10,0,10*ROW('Hygiene Data'!C101))),DQ107="Yes"),OFFSET('Hygiene Data'!$C$10,0,10*ROW('Hygiene Data'!C101)),IF(AND(ISNUMBER(OFFSET('Hygiene Data'!$C$10,0,10*ROW('Hygiene Data'!C101))),DQ107="No",ISNUMBER(OFFSET('Hygiene Data'!$C$10,0,10*ROW('Hygiene Data'!C101)))),CONCATENATE("[",ROUND(OFFSET('Hygiene Data'!$C$10,0,10*ROW('Hygiene Data'!C101)),0),"]"),IF(AND(ISNUMBER(OFFSET('Hygiene Data'!$C$10,0,10*ROW('Hygiene Data'!C101))),DQ107="",ISNUMBER(OFFSET('Hygiene Data'!$C$10,0,10*ROW('Hygiene Data'!C101)))),OFFSET('Hygiene Data'!$C$10,0,10*ROW('Hygiene Data'!C101)),NA())))</f>
        <v>#N/A</v>
      </c>
      <c r="BC107" s="135" t="e">
        <f ca="1">+IF(AND(ISNUMBER(OFFSET('Hygiene Data'!$D$6,0,10*ROW('Hygiene Data'!D101))),DR107="Yes"),OFFSET('Hygiene Data'!$D$6,0,10*ROW('Hygiene Data'!D101)),IF(AND(ISNUMBER(OFFSET('Hygiene Data'!$D$6,0,10*ROW('Hygiene Data'!D101))),DR107="No",ISNUMBER(OFFSET('Hygiene Data'!$D$6,0,10*ROW('Hygiene Data'!D101)))),CONCATENATE("[",ROUND(OFFSET('Hygiene Data'!$D$6,0,10*ROW('Hygiene Data'!D101)),0),"]"),IF(AND(ISNUMBER(OFFSET('Hygiene Data'!$D$6,0,10*ROW('Hygiene Data'!D101))),DR107="",ISNUMBER(OFFSET('Hygiene Data'!$D$6,0,10*ROW('Hygiene Data'!D101)))),OFFSET('Hygiene Data'!$D$6,0,10*ROW('Hygiene Data'!D101)),NA())))</f>
        <v>#N/A</v>
      </c>
      <c r="BD107" s="135" t="e">
        <f ca="1">+IF(AND(ISNUMBER(OFFSET('Hygiene Data'!$D$8,0,10*ROW('Hygiene Data'!D101))),DS107="Yes"),OFFSET('Hygiene Data'!$D$8,0,10*ROW('Hygiene Data'!D101)),IF(AND(ISNUMBER(OFFSET('Hygiene Data'!$D$8,0,10*ROW('Hygiene Data'!D101))),DS107="No",ISNUMBER(OFFSET('Hygiene Data'!$D$8,0,10*ROW('Hygiene Data'!D101)))),CONCATENATE("[",ROUND(OFFSET('Hygiene Data'!$D$8,0,10*ROW('Hygiene Data'!D101)),0),"]"),IF(AND(ISNUMBER(OFFSET('Hygiene Data'!$D$8,0,10*ROW('Hygiene Data'!D101))),DS107="",ISNUMBER(OFFSET('Hygiene Data'!$D$8,0,10*ROW('Hygiene Data'!D101)))),OFFSET('Hygiene Data'!$D$8,0,10*ROW('Hygiene Data'!D101)),NA())))</f>
        <v>#N/A</v>
      </c>
      <c r="BE107" s="135" t="e">
        <f ca="1">+IF(AND(ISNUMBER(OFFSET('Hygiene Data'!$D$10,0,10*ROW('Hygiene Data'!D101))),DT107="Yes"),OFFSET('Hygiene Data'!$D$10,0,10*ROW('Hygiene Data'!D101)),IF(AND(ISNUMBER(OFFSET('Hygiene Data'!$D$10,0,10*ROW('Hygiene Data'!D101))),DT107="No",ISNUMBER(OFFSET('Hygiene Data'!$D$10,0,10*ROW('Hygiene Data'!D101)))),CONCATENATE("[",ROUND(OFFSET('Hygiene Data'!$D$10,0,10*ROW('Hygiene Data'!D101)),0),"]"),IF(AND(ISNUMBER(OFFSET('Hygiene Data'!$D$10,0,10*ROW('Hygiene Data'!D101))),DT107="",ISNUMBER(OFFSET('Hygiene Data'!$D$10,0,10*ROW('Hygiene Data'!D101)))),OFFSET('Hygiene Data'!$D$10,0,10*ROW('Hygiene Data'!D101)),NA())))</f>
        <v>#N/A</v>
      </c>
      <c r="BF107" s="135" t="e">
        <f ca="1">+IF(AND(ISNUMBER(OFFSET('Hygiene Data'!$E$6,0,10*ROW('Hygiene Data'!E101))),DU107="Yes"),OFFSET('Hygiene Data'!$E$6,0,10*ROW('Hygiene Data'!E101)),IF(AND(ISNUMBER(OFFSET('Hygiene Data'!$E$6,0,10*ROW('Hygiene Data'!E101))),DU107="No",ISNUMBER(OFFSET('Hygiene Data'!$E$6,0,10*ROW('Hygiene Data'!E101)))),CONCATENATE("[",ROUND(OFFSET('Hygiene Data'!$E$6,0,10*ROW('Hygiene Data'!E101)),0),"]"),IF(AND(ISNUMBER(OFFSET('Hygiene Data'!$E$6,0,10*ROW('Hygiene Data'!E101))),DU107="",ISNUMBER(OFFSET('Hygiene Data'!$E$6,0,10*ROW('Hygiene Data'!E101)))),OFFSET('Hygiene Data'!$E$6,0,10*ROW('Hygiene Data'!E101)),NA())))</f>
        <v>#N/A</v>
      </c>
      <c r="BG107" s="135" t="e">
        <f ca="1">+IF(AND(ISNUMBER(OFFSET('Hygiene Data'!$E$8,0,10*ROW('Hygiene Data'!E101))),DV107="Yes"),OFFSET('Hygiene Data'!$E$8,0,10*ROW('Hygiene Data'!E101)),IF(AND(ISNUMBER(OFFSET('Hygiene Data'!$E$8,0,10*ROW('Hygiene Data'!E101))),DV107="No",ISNUMBER(OFFSET('Hygiene Data'!$E$8,0,10*ROW('Hygiene Data'!E101)))),CONCATENATE("[",ROUND(OFFSET('Hygiene Data'!$E$8,0,10*ROW('Hygiene Data'!E101)),0),"]"),IF(AND(ISNUMBER(OFFSET('Hygiene Data'!$E$8,0,10*ROW('Hygiene Data'!E101))),DV107="",ISNUMBER(OFFSET('Hygiene Data'!$E$8,0,10*ROW('Hygiene Data'!E101)))),OFFSET('Hygiene Data'!$E$8,0,10*ROW('Hygiene Data'!E101)),NA())))</f>
        <v>#N/A</v>
      </c>
      <c r="BH107" s="135" t="e">
        <f ca="1">+IF(AND(ISNUMBER(OFFSET('Hygiene Data'!$E$10,0,10*ROW('Hygiene Data'!E101))),DW107="Yes"),OFFSET('Hygiene Data'!$E$10,0,10*ROW('Hygiene Data'!E101)),IF(AND(ISNUMBER(OFFSET('Hygiene Data'!$E$10,0,10*ROW('Hygiene Data'!E101))),DW107="No",ISNUMBER(OFFSET('Hygiene Data'!$E$10,0,10*ROW('Hygiene Data'!E101)))),CONCATENATE("[",ROUND(OFFSET('Hygiene Data'!$E$10,0,10*ROW('Hygiene Data'!E101)),0),"]"),IF(AND(ISNUMBER(OFFSET('Hygiene Data'!$E$10,0,10*ROW('Hygiene Data'!E101))),DW107="",ISNUMBER(OFFSET('Hygiene Data'!$E$10,0,10*ROW('Hygiene Data'!E101)))),OFFSET('Hygiene Data'!$E$10,0,10*ROW('Hygiene Data'!E101)),NA())))</f>
        <v>#N/A</v>
      </c>
      <c r="BI107" s="135" t="e">
        <f ca="1">+IF(AND(ISNUMBER(OFFSET('Hygiene Data'!$F$6,0,10*ROW('Hygiene Data'!F101))),DX107="Yes"),OFFSET('Hygiene Data'!$F$6,0,10*ROW('Hygiene Data'!F101)),IF(AND(ISNUMBER(OFFSET('Hygiene Data'!$F$6,0,10*ROW('Hygiene Data'!F101))),DX107="No",ISNUMBER(OFFSET('Hygiene Data'!$F$6,0,10*ROW('Hygiene Data'!F101)))),CONCATENATE("[",ROUND(OFFSET('Hygiene Data'!$F$6,0,10*ROW('Hygiene Data'!F101)),0),"]"),IF(AND(ISNUMBER(OFFSET('Hygiene Data'!$F$6,0,10*ROW('Hygiene Data'!F101))),DX107="",ISNUMBER(OFFSET('Hygiene Data'!$F$6,0,10*ROW('Hygiene Data'!F101)))),OFFSET('Hygiene Data'!$F$6,0,10*ROW('Hygiene Data'!F101)),NA())))</f>
        <v>#N/A</v>
      </c>
      <c r="BJ107" s="135" t="e">
        <f ca="1">+IF(AND(ISNUMBER(OFFSET('Hygiene Data'!$F$8,0,10*ROW('Hygiene Data'!F101))),DY107="Yes"),OFFSET('Hygiene Data'!$F$8,0,10*ROW('Hygiene Data'!F101)),IF(AND(ISNUMBER(OFFSET('Hygiene Data'!$F$8,0,10*ROW('Hygiene Data'!F101))),DY107="No",ISNUMBER(OFFSET('Hygiene Data'!$F$8,0,10*ROW('Hygiene Data'!F101)))),CONCATENATE("[",ROUND(OFFSET('Hygiene Data'!$F$8,0,10*ROW('Hygiene Data'!F101)),0),"]"),IF(AND(ISNUMBER(OFFSET('Hygiene Data'!$F$8,0,10*ROW('Hygiene Data'!F101))),DY107="",ISNUMBER(OFFSET('Hygiene Data'!$F$8,0,10*ROW('Hygiene Data'!F101)))),OFFSET('Hygiene Data'!$F$8,0,10*ROW('Hygiene Data'!F101)),NA())))</f>
        <v>#N/A</v>
      </c>
      <c r="BK107" s="135" t="e">
        <f ca="1">+IF(AND(ISNUMBER(OFFSET('Hygiene Data'!$F$10,0,10*ROW('Hygiene Data'!F101))),DZ107="Yes"),OFFSET('Hygiene Data'!$F$10,0,10*ROW('Hygiene Data'!F101)),IF(AND(ISNUMBER(OFFSET('Hygiene Data'!$F$10,0,10*ROW('Hygiene Data'!F101))),DZ107="No",ISNUMBER(OFFSET('Hygiene Data'!$F$10,0,10*ROW('Hygiene Data'!F101)))),CONCATENATE("[",ROUND(OFFSET('Hygiene Data'!$F$10,0,10*ROW('Hygiene Data'!F101)),0),"]"),IF(AND(ISNUMBER(OFFSET('Hygiene Data'!$F$10,0,10*ROW('Hygiene Data'!F101))),DZ107="",ISNUMBER(OFFSET('Hygiene Data'!$F$10,0,10*ROW('Hygiene Data'!F101)))),OFFSET('Hygiene Data'!$F$10,0,10*ROW('Hygiene Data'!F101)),NA())))</f>
        <v>#N/A</v>
      </c>
      <c r="BL107" s="135" t="e">
        <f ca="1">+IF(AND(ISNUMBER(OFFSET('Hygiene Data'!$G$6,0,10*ROW('Hygiene Data'!G101))),EA107="Yes"),OFFSET('Hygiene Data'!$G$6,0,10*ROW('Hygiene Data'!G101)),IF(AND(ISNUMBER(OFFSET('Hygiene Data'!$G$6,0,10*ROW('Hygiene Data'!G101))),EA107="No",ISNUMBER(OFFSET('Hygiene Data'!$G$6,0,10*ROW('Hygiene Data'!G101)))),CONCATENATE("[",ROUND(OFFSET('Hygiene Data'!$G$6,0,10*ROW('Hygiene Data'!G101)),0),"]"),IF(AND(ISNUMBER(OFFSET('Hygiene Data'!$G$6,0,10*ROW('Hygiene Data'!G101))),EA107="",ISNUMBER(OFFSET('Hygiene Data'!$G$6,0,10*ROW('Hygiene Data'!G101)))),OFFSET('Hygiene Data'!$G$6,0,10*ROW('Hygiene Data'!G101)),NA())))</f>
        <v>#N/A</v>
      </c>
      <c r="BM107" s="135" t="e">
        <f ca="1">+IF(AND(ISNUMBER(OFFSET('Hygiene Data'!$G$8,0,10*ROW('Hygiene Data'!G101))),EB107="Yes"),OFFSET('Hygiene Data'!$G$8,0,10*ROW('Hygiene Data'!G101)),IF(AND(ISNUMBER(OFFSET('Hygiene Data'!$G$8,0,10*ROW('Hygiene Data'!G101))),EB107="No",ISNUMBER(OFFSET('Hygiene Data'!$G$8,0,10*ROW('Hygiene Data'!G101)))),CONCATENATE("[",ROUND(OFFSET('Hygiene Data'!$G$8,0,10*ROW('Hygiene Data'!G101)),0),"]"),IF(AND(ISNUMBER(OFFSET('Hygiene Data'!$G$8,0,10*ROW('Hygiene Data'!G101))),EB107="",ISNUMBER(OFFSET('Hygiene Data'!$G$8,0,10*ROW('Hygiene Data'!G101)))),OFFSET('Hygiene Data'!$G$8,0,10*ROW('Hygiene Data'!G101)),NA())))</f>
        <v>#N/A</v>
      </c>
      <c r="BN107" s="135" t="e">
        <f ca="1">+IF(AND(ISNUMBER(OFFSET('Hygiene Data'!$G$10,0,10*ROW('Hygiene Data'!G101))),EC107="Yes"),OFFSET('Hygiene Data'!$G$10,0,10*ROW('Hygiene Data'!G101)),IF(AND(ISNUMBER(OFFSET('Hygiene Data'!$G$10,0,10*ROW('Hygiene Data'!G101))),EC107="No",ISNUMBER(OFFSET('Hygiene Data'!$G$10,0,10*ROW('Hygiene Data'!G101)))),CONCATENATE("[",ROUND(OFFSET('Hygiene Data'!$G$10,0,10*ROW('Hygiene Data'!G101)),0),"]"),IF(AND(ISNUMBER(OFFSET('Hygiene Data'!$G$10,0,10*ROW('Hygiene Data'!G101))),EC107="",ISNUMBER(OFFSET('Hygiene Data'!$G$10,0,10*ROW('Hygiene Data'!G101)))),OFFSET('Hygiene Data'!$G$10,0,10*ROW('Hygiene Data'!G101)),NA())))</f>
        <v>#N/A</v>
      </c>
      <c r="BO107" s="135" t="e">
        <f ca="1">+IF(AND(ISNUMBER(OFFSET('Hygiene Data'!$H$6,0,10*ROW('Hygiene Data'!H101))),ED107="Yes"),OFFSET('Hygiene Data'!$H$6,0,10*ROW('Hygiene Data'!H101)),IF(AND(ISNUMBER(OFFSET('Hygiene Data'!$H$6,0,10*ROW('Hygiene Data'!H101))),ED107="No",ISNUMBER(OFFSET('Hygiene Data'!$H$6,0,10*ROW('Hygiene Data'!H101)))),CONCATENATE("[",ROUND(OFFSET('Hygiene Data'!$H$6,0,10*ROW('Hygiene Data'!H101)),0),"]"),IF(AND(ISNUMBER(OFFSET('Hygiene Data'!$H$6,0,10*ROW('Hygiene Data'!H101))),ED107="",ISNUMBER(OFFSET('Hygiene Data'!$H$6,0,10*ROW('Hygiene Data'!H101)))),OFFSET('Hygiene Data'!$H$6,0,10*ROW('Hygiene Data'!H101)),NA())))</f>
        <v>#N/A</v>
      </c>
      <c r="BP107" s="135" t="e">
        <f ca="1">+IF(AND(ISNUMBER(OFFSET('Hygiene Data'!$H$8,0,10*ROW('Hygiene Data'!H101))),EE107="Yes"),OFFSET('Hygiene Data'!$H$8,0,10*ROW('Hygiene Data'!H101)),IF(AND(ISNUMBER(OFFSET('Hygiene Data'!$H$8,0,10*ROW('Hygiene Data'!H101))),EE107="No",ISNUMBER(OFFSET('Hygiene Data'!$H$8,0,10*ROW('Hygiene Data'!H101)))),CONCATENATE("[",ROUND(OFFSET('Hygiene Data'!$H$8,0,10*ROW('Hygiene Data'!H101)),0),"]"),IF(AND(ISNUMBER(OFFSET('Hygiene Data'!$H$8,0,10*ROW('Hygiene Data'!H101))),EE107="",ISNUMBER(OFFSET('Hygiene Data'!$H$8,0,10*ROW('Hygiene Data'!H101)))),OFFSET('Hygiene Data'!$H$8,0,10*ROW('Hygiene Data'!H101)),NA())))</f>
        <v>#N/A</v>
      </c>
      <c r="BQ107" s="135" t="e">
        <f ca="1">+IF(AND(ISNUMBER(OFFSET('Hygiene Data'!$H$10,0,10*ROW('Hygiene Data'!H101))),EF107="Yes"),OFFSET('Hygiene Data'!$H$10,0,10*ROW('Hygiene Data'!H101)),IF(AND(ISNUMBER(OFFSET('Hygiene Data'!$H$10,0,10*ROW('Hygiene Data'!H101))),EF107="No",ISNUMBER(OFFSET('Hygiene Data'!$H$10,0,10*ROW('Hygiene Data'!H101)))),CONCATENATE("[",ROUND(OFFSET('Hygiene Data'!$H$10,0,10*ROW('Hygiene Data'!H101)),0),"]"),IF(AND(ISNUMBER(OFFSET('Hygiene Data'!$H$10,0,10*ROW('Hygiene Data'!H101))),EF107="",ISNUMBER(OFFSET('Hygiene Data'!$H$10,0,10*ROW('Hygiene Data'!H101)))),OFFSET('Hygiene Data'!$H$10,0,10*ROW('Hygiene Data'!H101)),NA())))</f>
        <v>#N/A</v>
      </c>
      <c r="BS107" s="34" t="str">
        <f ca="1">+IF(OFFSET('Water Data'!$C$28,0,10*ROW('Water Data'!C101))="","",OFFSET('Water Data'!$C$28,0,10*ROW('Water Data'!C101)))</f>
        <v/>
      </c>
      <c r="BT107" s="34" t="str">
        <f ca="1">+IF(OFFSET('Water Data'!$C$29,0,10*ROW('Water Data'!C101))="","",OFFSET('Water Data'!$C$29,0,10*ROW('Water Data'!C101)))</f>
        <v/>
      </c>
      <c r="BU107" s="34" t="str">
        <f ca="1">+IF(OFFSET('Water Data'!$C$30,0,10*ROW('Water Data'!C101))="","",OFFSET('Water Data'!$C$30,0,10*ROW('Water Data'!C101)))</f>
        <v/>
      </c>
      <c r="BV107" s="34" t="str">
        <f ca="1">+IF(OFFSET('Water Data'!$D$28,0,10*ROW('Water Data'!D101))="","",OFFSET('Water Data'!$D$28,0,10*ROW('Water Data'!D101)))</f>
        <v/>
      </c>
      <c r="BW107" s="34" t="str">
        <f ca="1">+IF(OFFSET('Water Data'!$D$29,0,10*ROW('Water Data'!D101))="","",OFFSET('Water Data'!$D$29,0,10*ROW('Water Data'!D101)))</f>
        <v/>
      </c>
      <c r="BX107" s="34" t="str">
        <f ca="1">+IF(OFFSET('Water Data'!$D$30,0,10*ROW('Water Data'!D101))="","",OFFSET('Water Data'!$D$30,0,10*ROW('Water Data'!D101)))</f>
        <v/>
      </c>
      <c r="BY107" s="34" t="str">
        <f ca="1">+IF(OFFSET('Water Data'!$E$28,0,10*ROW('Water Data'!E101))="","",OFFSET('Water Data'!$E$28,0,10*ROW('Water Data'!E101)))</f>
        <v/>
      </c>
      <c r="BZ107" s="34" t="str">
        <f ca="1">+IF(OFFSET('Water Data'!$E$29,0,10*ROW('Water Data'!E101))="","",OFFSET('Water Data'!$E$29,0,10*ROW('Water Data'!E101)))</f>
        <v/>
      </c>
      <c r="CA107" s="34" t="str">
        <f ca="1">+IF(OFFSET('Water Data'!$E$30,0,10*ROW('Water Data'!E101))="","",OFFSET('Water Data'!$E$30,0,10*ROW('Water Data'!E101)))</f>
        <v/>
      </c>
      <c r="CB107" s="34" t="str">
        <f ca="1">+IF(OFFSET('Water Data'!$F$28,0,10*ROW('Water Data'!F101))="","",OFFSET('Water Data'!$F$28,0,10*ROW('Water Data'!F101)))</f>
        <v/>
      </c>
      <c r="CC107" s="34" t="str">
        <f ca="1">+IF(OFFSET('Water Data'!$F$29,0,10*ROW('Water Data'!F101))="","",OFFSET('Water Data'!$F$29,0,10*ROW('Water Data'!F101)))</f>
        <v/>
      </c>
      <c r="CD107" s="34" t="str">
        <f ca="1">+IF(OFFSET('Water Data'!$F$30,0,10*ROW('Water Data'!F101))="","",OFFSET('Water Data'!$F$30,0,10*ROW('Water Data'!F101)))</f>
        <v/>
      </c>
      <c r="CE107" s="34" t="str">
        <f ca="1">+IF(OFFSET('Water Data'!$G$28,0,10*ROW('Water Data'!G101))="","",OFFSET('Water Data'!$G$28,0,10*ROW('Water Data'!G101)))</f>
        <v/>
      </c>
      <c r="CF107" s="34" t="str">
        <f ca="1">+IF(OFFSET('Water Data'!$G$29,0,10*ROW('Water Data'!G101))="","",OFFSET('Water Data'!$G$29,0,10*ROW('Water Data'!G101)))</f>
        <v/>
      </c>
      <c r="CG107" s="34" t="str">
        <f ca="1">+IF(OFFSET('Water Data'!$G$30,0,10*ROW('Water Data'!G101))="","",OFFSET('Water Data'!$G$30,0,10*ROW('Water Data'!G101)))</f>
        <v/>
      </c>
      <c r="CH107" s="34" t="str">
        <f ca="1">+IF(OFFSET('Water Data'!$H$28,0,10*ROW('Water Data'!H101))="","",OFFSET('Water Data'!$H$28,0,10*ROW('Water Data'!H101)))</f>
        <v/>
      </c>
      <c r="CI107" s="34" t="str">
        <f ca="1">+IF(OFFSET('Water Data'!$H$29,0,10*ROW('Water Data'!H101))="","",OFFSET('Water Data'!$H$29,0,10*ROW('Water Data'!H101)))</f>
        <v/>
      </c>
      <c r="CJ107" s="34" t="str">
        <f ca="1">+IF(OFFSET('Water Data'!$H$30,0,10*ROW('Water Data'!H101))="","",OFFSET('Water Data'!$H$30,0,10*ROW('Water Data'!H101)))</f>
        <v/>
      </c>
      <c r="CK107" s="34" t="str">
        <f ca="1">+IF(OFFSET('Sanitation Data'!$C$29,0,10*ROW('Sanitation Data'!C101))="","",OFFSET('Sanitation Data'!$C$29,0,10*ROW('Sanitation Data'!C101)))</f>
        <v/>
      </c>
      <c r="CL107" s="34" t="str">
        <f ca="1">+IF(OFFSET('Sanitation Data'!$C$30,0,10*ROW('Sanitation Data'!C101))="","",OFFSET('Sanitation Data'!$C$30,0,10*ROW('Sanitation Data'!C101)))</f>
        <v/>
      </c>
      <c r="CM107" s="34" t="str">
        <f ca="1">+IF(OFFSET('Sanitation Data'!$C$31,0,10*ROW('Sanitation Data'!C101))="","",OFFSET('Sanitation Data'!$C$31,0,10*ROW('Sanitation Data'!C101)))</f>
        <v/>
      </c>
      <c r="CN107" s="34" t="str">
        <f ca="1">+IF(OFFSET('Sanitation Data'!$C$32,0,10*ROW('Sanitation Data'!C101))="","",OFFSET('Sanitation Data'!$C$32,0,10*ROW('Sanitation Data'!C101)))</f>
        <v/>
      </c>
      <c r="CO107" s="34" t="str">
        <f ca="1">+IF(OFFSET('Sanitation Data'!$C$33,0,10*ROW('Sanitation Data'!C101))="","",OFFSET('Sanitation Data'!$C$33,0,10*ROW('Sanitation Data'!C101)))</f>
        <v/>
      </c>
      <c r="CP107" s="34" t="str">
        <f ca="1">+IF(OFFSET('Sanitation Data'!$D$29,0,10*ROW('Sanitation Data'!D101))="","",OFFSET('Sanitation Data'!$D$29,0,10*ROW('Sanitation Data'!D101)))</f>
        <v/>
      </c>
      <c r="CQ107" s="34" t="str">
        <f ca="1">+IF(OFFSET('Sanitation Data'!$D$30,0,10*ROW('Sanitation Data'!D101))="","",OFFSET('Sanitation Data'!$D$30,0,10*ROW('Sanitation Data'!D101)))</f>
        <v/>
      </c>
      <c r="CR107" s="34" t="str">
        <f ca="1">+IF(OFFSET('Sanitation Data'!$D$31,0,10*ROW('Sanitation Data'!D101))="","",OFFSET('Sanitation Data'!$D$31,0,10*ROW('Sanitation Data'!D101)))</f>
        <v/>
      </c>
      <c r="CS107" s="34" t="str">
        <f ca="1">+IF(OFFSET('Sanitation Data'!$D$32,0,10*ROW('Sanitation Data'!D101))="","",OFFSET('Sanitation Data'!$D$32,0,10*ROW('Sanitation Data'!D101)))</f>
        <v/>
      </c>
      <c r="CT107" s="34" t="str">
        <f ca="1">+IF(OFFSET('Sanitation Data'!$D$33,0,10*ROW('Sanitation Data'!D101))="","",OFFSET('Sanitation Data'!$D$33,0,10*ROW('Sanitation Data'!D101)))</f>
        <v/>
      </c>
      <c r="CU107" s="34" t="str">
        <f ca="1">+IF(OFFSET('Sanitation Data'!$E$29,0,10*ROW('Sanitation Data'!E101))="","",OFFSET('Sanitation Data'!$E$29,0,10*ROW('Sanitation Data'!E101)))</f>
        <v/>
      </c>
      <c r="CV107" s="34" t="str">
        <f ca="1">+IF(OFFSET('Sanitation Data'!$E$30,0,10*ROW('Sanitation Data'!E101))="","",OFFSET('Sanitation Data'!$E$30,0,10*ROW('Sanitation Data'!E101)))</f>
        <v/>
      </c>
      <c r="CW107" s="34" t="str">
        <f ca="1">+IF(OFFSET('Sanitation Data'!$E$31,0,10*ROW('Sanitation Data'!E101))="","",OFFSET('Sanitation Data'!$E$31,0,10*ROW('Sanitation Data'!E101)))</f>
        <v/>
      </c>
      <c r="CX107" s="34" t="str">
        <f ca="1">+IF(OFFSET('Sanitation Data'!$E$32,0,10*ROW('Sanitation Data'!E101))="","",OFFSET('Sanitation Data'!$E$32,0,10*ROW('Sanitation Data'!E101)))</f>
        <v/>
      </c>
      <c r="CY107" s="34" t="str">
        <f ca="1">+IF(OFFSET('Sanitation Data'!$E$33,0,10*ROW('Sanitation Data'!E101))="","",OFFSET('Sanitation Data'!$E$33,0,10*ROW('Sanitation Data'!E101)))</f>
        <v/>
      </c>
      <c r="CZ107" s="34" t="str">
        <f ca="1">+IF(OFFSET('Sanitation Data'!$F$29,0,10*ROW('Sanitation Data'!F101))="","",OFFSET('Sanitation Data'!$F$29,0,10*ROW('Sanitation Data'!F101)))</f>
        <v/>
      </c>
      <c r="DA107" s="34" t="str">
        <f ca="1">+IF(OFFSET('Sanitation Data'!$F$30,0,10*ROW('Sanitation Data'!F101))="","",OFFSET('Sanitation Data'!$F$30,0,10*ROW('Sanitation Data'!F101)))</f>
        <v/>
      </c>
      <c r="DB107" s="34" t="str">
        <f ca="1">+IF(OFFSET('Sanitation Data'!$F$31,0,10*ROW('Sanitation Data'!F101))="","",OFFSET('Sanitation Data'!$F$31,0,10*ROW('Sanitation Data'!F101)))</f>
        <v/>
      </c>
      <c r="DC107" s="34" t="str">
        <f ca="1">+IF(OFFSET('Sanitation Data'!$F$32,0,10*ROW('Sanitation Data'!F101))="","",OFFSET('Sanitation Data'!$F$32,0,10*ROW('Sanitation Data'!F101)))</f>
        <v/>
      </c>
      <c r="DD107" s="34" t="str">
        <f ca="1">+IF(OFFSET('Sanitation Data'!$F$33,0,10*ROW('Sanitation Data'!F101))="","",OFFSET('Sanitation Data'!$F$33,0,10*ROW('Sanitation Data'!F101)))</f>
        <v/>
      </c>
      <c r="DE107" s="34" t="str">
        <f ca="1">+IF(OFFSET('Sanitation Data'!$G$29,0,10*ROW('Sanitation Data'!G101))="","",OFFSET('Sanitation Data'!$G$29,0,10*ROW('Sanitation Data'!G101)))</f>
        <v/>
      </c>
      <c r="DF107" s="34" t="str">
        <f ca="1">+IF(OFFSET('Sanitation Data'!$G$30,0,10*ROW('Sanitation Data'!G101))="","",OFFSET('Sanitation Data'!$G$30,0,10*ROW('Sanitation Data'!G101)))</f>
        <v/>
      </c>
      <c r="DG107" s="34" t="str">
        <f ca="1">+IF(OFFSET('Sanitation Data'!$G$31,0,10*ROW('Sanitation Data'!G101))="","",OFFSET('Sanitation Data'!$G$31,0,10*ROW('Sanitation Data'!G101)))</f>
        <v/>
      </c>
      <c r="DH107" s="34" t="str">
        <f ca="1">+IF(OFFSET('Sanitation Data'!$G$32,0,10*ROW('Sanitation Data'!G101))="","",OFFSET('Sanitation Data'!$G$32,0,10*ROW('Sanitation Data'!G101)))</f>
        <v/>
      </c>
      <c r="DI107" s="34" t="str">
        <f ca="1">+IF(OFFSET('Sanitation Data'!$G$33,0,10*ROW('Sanitation Data'!G101))="","",OFFSET('Sanitation Data'!$G$33,0,10*ROW('Sanitation Data'!G101)))</f>
        <v/>
      </c>
      <c r="DJ107" s="34" t="str">
        <f ca="1">+IF(OFFSET('Sanitation Data'!$H$29,0,10*ROW('Sanitation Data'!H101))="","",OFFSET('Sanitation Data'!$H$29,0,10*ROW('Sanitation Data'!H101)))</f>
        <v/>
      </c>
      <c r="DK107" s="34" t="str">
        <f ca="1">+IF(OFFSET('Sanitation Data'!$H$30,0,10*ROW('Sanitation Data'!H101))="","",OFFSET('Sanitation Data'!$H$30,0,10*ROW('Sanitation Data'!H101)))</f>
        <v/>
      </c>
      <c r="DL107" s="34" t="str">
        <f ca="1">+IF(OFFSET('Sanitation Data'!$H$31,0,10*ROW('Sanitation Data'!H101))="","",OFFSET('Sanitation Data'!$H$31,0,10*ROW('Sanitation Data'!H101)))</f>
        <v/>
      </c>
      <c r="DM107" s="34" t="str">
        <f ca="1">+IF(OFFSET('Sanitation Data'!$H$32,0,10*ROW('Sanitation Data'!H101))="","",OFFSET('Sanitation Data'!$H$32,0,10*ROW('Sanitation Data'!H101)))</f>
        <v/>
      </c>
      <c r="DN107" s="34" t="str">
        <f ca="1">+IF(OFFSET('Sanitation Data'!$H$33,0,10*ROW('Sanitation Data'!H101))="","",OFFSET('Sanitation Data'!$H$33,0,10*ROW('Sanitation Data'!H101)))</f>
        <v/>
      </c>
      <c r="DO107" s="34" t="str">
        <f ca="1">+IF(OFFSET('Hygiene Data'!$C$12,0,10*ROW('Hygiene Data'!C101))="","",OFFSET('Hygiene Data'!$C$12,0,10*ROW('Hygiene Data'!C101)))</f>
        <v/>
      </c>
      <c r="DP107" s="34" t="str">
        <f ca="1">+IF(OFFSET('Hygiene Data'!$C$13,0,10*ROW('Hygiene Data'!C101))="","",OFFSET('Hygiene Data'!$C$13,0,10*ROW('Hygiene Data'!C101)))</f>
        <v/>
      </c>
      <c r="DQ107" s="34" t="str">
        <f ca="1">+IF(OFFSET('Hygiene Data'!$C$14,0,10*ROW('Hygiene Data'!C101))="","",OFFSET('Hygiene Data'!$C$14,0,10*ROW('Hygiene Data'!C101)))</f>
        <v/>
      </c>
      <c r="DR107" s="34" t="str">
        <f ca="1">+IF(OFFSET('Hygiene Data'!$D$12,0,10*ROW('Hygiene Data'!D101))="","",OFFSET('Hygiene Data'!$D$12,0,10*ROW('Hygiene Data'!D101)))</f>
        <v/>
      </c>
      <c r="DS107" s="34" t="str">
        <f ca="1">+IF(OFFSET('Hygiene Data'!$D$13,0,10*ROW('Hygiene Data'!D101))="","",OFFSET('Hygiene Data'!$D$13,0,10*ROW('Hygiene Data'!D101)))</f>
        <v/>
      </c>
      <c r="DT107" s="34" t="str">
        <f ca="1">+IF(OFFSET('Hygiene Data'!$D$14,0,10*ROW('Hygiene Data'!D101))="","",OFFSET('Hygiene Data'!$D$14,0,10*ROW('Hygiene Data'!D101)))</f>
        <v/>
      </c>
      <c r="DU107" s="34" t="str">
        <f ca="1">+IF(OFFSET('Hygiene Data'!$E$12,0,10*ROW('Hygiene Data'!E101))="","",OFFSET('Hygiene Data'!$E$12,0,10*ROW('Hygiene Data'!E101)))</f>
        <v/>
      </c>
      <c r="DV107" s="34" t="str">
        <f ca="1">+IF(OFFSET('Hygiene Data'!$E$13,0,10*ROW('Hygiene Data'!E101))="","",OFFSET('Hygiene Data'!$E$13,0,10*ROW('Hygiene Data'!E101)))</f>
        <v/>
      </c>
      <c r="DW107" s="34" t="str">
        <f ca="1">+IF(OFFSET('Hygiene Data'!$E$14,0,10*ROW('Hygiene Data'!E101))="","",OFFSET('Hygiene Data'!$E$14,0,10*ROW('Hygiene Data'!E101)))</f>
        <v/>
      </c>
      <c r="DX107" s="34" t="str">
        <f ca="1">+IF(OFFSET('Hygiene Data'!$F$12,0,10*ROW('Hygiene Data'!F101))="","",OFFSET('Hygiene Data'!$F$12,0,10*ROW('Hygiene Data'!F101)))</f>
        <v/>
      </c>
      <c r="DY107" s="34" t="str">
        <f ca="1">+IF(OFFSET('Hygiene Data'!$F$13,0,10*ROW('Hygiene Data'!F101))="","",OFFSET('Hygiene Data'!$F$13,0,10*ROW('Hygiene Data'!F101)))</f>
        <v/>
      </c>
      <c r="DZ107" s="34" t="str">
        <f ca="1">+IF(OFFSET('Hygiene Data'!$F$14,0,10*ROW('Hygiene Data'!F101))="","",OFFSET('Hygiene Data'!$F$14,0,10*ROW('Hygiene Data'!F101)))</f>
        <v/>
      </c>
      <c r="EA107" s="34" t="str">
        <f ca="1">+IF(OFFSET('Hygiene Data'!$G$12,0,10*ROW('Hygiene Data'!G101))="","",OFFSET('Hygiene Data'!$G$12,0,10*ROW('Hygiene Data'!G101)))</f>
        <v/>
      </c>
      <c r="EB107" s="34" t="str">
        <f ca="1">+IF(OFFSET('Hygiene Data'!$G$13,0,10*ROW('Hygiene Data'!G101))="","",OFFSET('Hygiene Data'!$G$13,0,10*ROW('Hygiene Data'!G101)))</f>
        <v/>
      </c>
      <c r="EC107" s="34" t="str">
        <f ca="1">+IF(OFFSET('Hygiene Data'!$G$14,0,10*ROW('Hygiene Data'!G101))="","",OFFSET('Hygiene Data'!$G$14,0,10*ROW('Hygiene Data'!G101)))</f>
        <v/>
      </c>
      <c r="ED107" s="34" t="str">
        <f ca="1">+IF(OFFSET('Hygiene Data'!$H$12,0,10*ROW('Hygiene Data'!H101))="","",OFFSET('Hygiene Data'!$H$12,0,10*ROW('Hygiene Data'!H101)))</f>
        <v/>
      </c>
      <c r="EE107" s="34" t="str">
        <f ca="1">+IF(OFFSET('Hygiene Data'!$H$13,0,10*ROW('Hygiene Data'!H101))="","",OFFSET('Hygiene Data'!$H$13,0,10*ROW('Hygiene Data'!H101)))</f>
        <v/>
      </c>
      <c r="EF107" s="34" t="str">
        <f ca="1">+IF(OFFSET('Hygiene Data'!$H$14,0,10*ROW('Hygiene Data'!H101))="","",OFFSET('Hygiene Data'!$H$14,0,10*ROW('Hygiene Data'!H101)))</f>
        <v/>
      </c>
    </row>
    <row r="108" spans="1:136" x14ac:dyDescent="0.2">
      <c r="A108" s="50" t="str">
        <f ca="1">+IF(OFFSET('Water Data'!$B$1,0,10*ROW('Water Data'!B105))="","",OFFSET('Water Data'!$B$1,0,10*ROW('Water Data'!B105)))</f>
        <v/>
      </c>
      <c r="B108" s="50" t="str">
        <f ca="1">+IF(OFFSET('Water Data'!$A$3,0,10*ROW('Water Data'!A105))="","",OFFSET('Water Data'!$A$3,0,10*ROW('Water Data'!A105)))</f>
        <v/>
      </c>
      <c r="C108" s="50" t="str">
        <f ca="1">+IF(OFFSET('Water Data'!$C$3,0,10*ROW('Water Data'!C105))="","",OFFSET('Water Data'!$C$3,0,10*ROW('Water Data'!C105)))</f>
        <v/>
      </c>
      <c r="D108" s="133" t="e">
        <f ca="1">+IF(AND(ISNUMBER(OFFSET('Water Data'!$C$5,0,10*ROW('Water Data'!C102))),BS108="Yes"),100-OFFSET('Water Data'!$C$5,0,10*ROW('Water Data'!C102)),IF(AND(ISNUMBER(OFFSET('Water Data'!$C$5,0,10*ROW('Water Data'!C102))),BS108="No",ISNUMBER(OFFSET('Water Data'!$C$5,0,10*ROW('Water Data'!C102)))),CONCATENATE("[",ROUND(100-OFFSET('Water Data'!$C$5,0,10*ROW('Water Data'!C102)),0),"]"),IF(AND(ISNUMBER(OFFSET('Water Data'!$C$5,0,10*ROW('Water Data'!C102))),BS108="",ISNUMBER(OFFSET('Water Data'!$C$5,0,10*ROW('Water Data'!C102)))),100-OFFSET('Water Data'!$C$5,0,10*ROW('Water Data'!C102)),NA())))</f>
        <v>#N/A</v>
      </c>
      <c r="E108" s="133" t="e">
        <f ca="1">+IF(AND(ISNUMBER(OFFSET('Water Data'!$C$7,0,10*ROW('Water Data'!D102))),BT108="Yes"),OFFSET('Water Data'!$C$7,0,10*ROW('Water Data'!C102)),IF(AND(ISNUMBER(OFFSET('Water Data'!$C$7,0,10*ROW('Water Data'!C102))),BT108="No",ISNUMBER(OFFSET('Water Data'!$C$7,0,10*ROW('Water Data'!C102)))),CONCATENATE("[",ROUND(OFFSET('Water Data'!$C$7,0,10*ROW('Water Data'!C102)),0),"]"),IF(AND(ISNUMBER(OFFSET('Water Data'!$C$7,0,10*ROW('Water Data'!C102))),BT108="",ISNUMBER(OFFSET('Water Data'!$C$7,0,10*ROW('Water Data'!C102)))),OFFSET('Water Data'!$C$7,0,10*ROW('Water Data'!C102)),NA())))</f>
        <v>#N/A</v>
      </c>
      <c r="F108" s="133" t="e">
        <f ca="1">+IF(AND(ISNUMBER(OFFSET('Water Data'!$C$10,0,10*ROW('Water Data'!C102))),BU108="Yes"),OFFSET('Water Data'!$C$10,0,10*ROW('Water Data'!C102)),IF(AND(ISNUMBER(OFFSET('Water Data'!$C$10,0,10*ROW('Water Data'!C102))),BU108="No",ISNUMBER(OFFSET('Water Data'!$C$10,0,10*ROW('Water Data'!C102)))),CONCATENATE("[",ROUND(OFFSET('Water Data'!$C$10,0,10*ROW('Water Data'!C102)),0),"]"),IF(AND(ISNUMBER(OFFSET('Water Data'!$C$10,0,10*ROW('Water Data'!C102))),BU108="",ISNUMBER(OFFSET('Water Data'!$C$10,0,10*ROW('Water Data'!C102)))),OFFSET('Water Data'!$C$10,0,10*ROW('Water Data'!C102)),NA())))</f>
        <v>#N/A</v>
      </c>
      <c r="G108" s="133" t="e">
        <f ca="1">+IF(AND(ISNUMBER(OFFSET('Water Data'!$D$5,0,10*ROW('Water Data'!D102))),BV108="Yes"),100-OFFSET('Water Data'!$D$5,0,10*ROW('Water Data'!D102)),IF(AND(ISNUMBER(OFFSET('Water Data'!$D$5,0,10*ROW('Water Data'!D102))),BV108="No",ISNUMBER(OFFSET('Water Data'!$D$5,0,10*ROW('Water Data'!D102)))),CONCATENATE("[",ROUND(100-OFFSET('Water Data'!$D$5,0,10*ROW('Water Data'!D102)),0),"]"),IF(AND(ISNUMBER(OFFSET('Water Data'!$D$5,0,10*ROW('Water Data'!D102))),BV108="",ISNUMBER(OFFSET('Water Data'!$D$5,0,10*ROW('Water Data'!D102)))),100-OFFSET('Water Data'!$D$5,0,10*ROW('Water Data'!D102)),NA())))</f>
        <v>#N/A</v>
      </c>
      <c r="H108" s="133" t="e">
        <f ca="1">+IF(AND(ISNUMBER(OFFSET('Water Data'!$D$7,0,10*ROW('Water Data'!D102))),BW108="Yes"),OFFSET('Water Data'!$D$7,0,10*ROW('Water Data'!D102)),IF(AND(ISNUMBER(OFFSET('Water Data'!$D$7,0,10*ROW('Water Data'!D102))),BW108="No",ISNUMBER(OFFSET('Water Data'!$D$7,0,10*ROW('Water Data'!D102)))),CONCATENATE("[",ROUND(OFFSET('Water Data'!$C$7,0,10*ROW('Water Data'!D102)),0),"]"),IF(AND(ISNUMBER(OFFSET('Water Data'!$D$7,0,10*ROW('Water Data'!D102))),BW108="",ISNUMBER(OFFSET('Water Data'!$D$7,0,10*ROW('Water Data'!D102)))),OFFSET('Water Data'!$D$7,0,10*ROW('Water Data'!D102)),NA())))</f>
        <v>#N/A</v>
      </c>
      <c r="I108" s="133" t="e">
        <f ca="1">+IF(AND(ISNUMBER(OFFSET('Water Data'!$D$10,0,10*ROW('Water Data'!D102))),BX108="Yes"),OFFSET('Water Data'!$D$10,0,10*ROW('Water Data'!D102)),IF(AND(ISNUMBER(OFFSET('Water Data'!$D$10,0,10*ROW('Water Data'!D102))),BX108="No",ISNUMBER(OFFSET('Water Data'!$D$10,0,10*ROW('Water Data'!D102)))),CONCATENATE("[",ROUND(OFFSET('Water Data'!$D$10,0,10*ROW('Water Data'!D102)),0),"]"),IF(AND(ISNUMBER(OFFSET('Water Data'!$D$10,0,10*ROW('Water Data'!D102))),BX108="",ISNUMBER(OFFSET('Water Data'!$D$10,0,10*ROW('Water Data'!D102)))),OFFSET('Water Data'!$D$10,0,10*ROW('Water Data'!D102)),NA())))</f>
        <v>#N/A</v>
      </c>
      <c r="J108" s="133" t="e">
        <f ca="1">+IF(AND(ISNUMBER(OFFSET('Water Data'!$E$5,0,10*ROW('Water Data'!E102))),BY108="Yes"),100-OFFSET('Water Data'!$E$5,0,10*ROW('Water Data'!E102)),IF(AND(ISNUMBER(OFFSET('Water Data'!$E$5,0,10*ROW('Water Data'!E102))),BY108="No",ISNUMBER(OFFSET('Water Data'!$E$5,0,10*ROW('Water Data'!E102)))),CONCATENATE("[",ROUND(100-OFFSET('Water Data'!$E$5,0,10*ROW('Water Data'!E102)),0),"]"),IF(AND(ISNUMBER(OFFSET('Water Data'!$E$5,0,10*ROW('Water Data'!E102))),BY108="",ISNUMBER(OFFSET('Water Data'!$E$5,0,10*ROW('Water Data'!E102)))),100-OFFSET('Water Data'!$E$5,0,10*ROW('Water Data'!E102)),NA())))</f>
        <v>#N/A</v>
      </c>
      <c r="K108" s="133" t="e">
        <f ca="1">+IF(AND(ISNUMBER(OFFSET('Water Data'!$E$7,0,10*ROW('Water Data'!E102))),BZ108="Yes"),OFFSET('Water Data'!$E$7,0,10*ROW('Water Data'!E102)),IF(AND(ISNUMBER(OFFSET('Water Data'!$E$7,0,10*ROW('Water Data'!E102))),BZ108="No",ISNUMBER(OFFSET('Water Data'!$E$7,0,10*ROW('Water Data'!E102)))),CONCATENATE("[",ROUND(OFFSET('Water Data'!$E$7,0,10*ROW('Water Data'!E102)),0),"]"),IF(AND(ISNUMBER(OFFSET('Water Data'!$E$7,0,10*ROW('Water Data'!E102))),BZ108="",ISNUMBER(OFFSET('Water Data'!$E$7,0,10*ROW('Water Data'!E102)))),OFFSET('Water Data'!$E$7,0,10*ROW('Water Data'!E102)),NA())))</f>
        <v>#N/A</v>
      </c>
      <c r="L108" s="133" t="e">
        <f ca="1">+IF(AND(ISNUMBER(OFFSET('Water Data'!$E$10,0,10*ROW('Water Data'!E102))),CA108="Yes"),OFFSET('Water Data'!$E$10,0,10*ROW('Water Data'!E102)),IF(AND(ISNUMBER(OFFSET('Water Data'!$E$10,0,10*ROW('Water Data'!E102))),CA108="No",ISNUMBER(OFFSET('Water Data'!$E$10,0,10*ROW('Water Data'!E102)))),CONCATENATE("[",ROUND(OFFSET('Water Data'!$E$10,0,10*ROW('Water Data'!E102)),0),"]"),IF(AND(ISNUMBER(OFFSET('Water Data'!$E$10,0,10*ROW('Water Data'!E102))),CA108="",ISNUMBER(OFFSET('Water Data'!$E$10,0,10*ROW('Water Data'!E102)))),OFFSET('Water Data'!$E$10,0,10*ROW('Water Data'!E102)),NA())))</f>
        <v>#N/A</v>
      </c>
      <c r="M108" s="133" t="e">
        <f ca="1">+IF(AND(ISNUMBER(OFFSET('Water Data'!$F$5,0,10*ROW('Water Data'!F102))),CB108="Yes"),100-OFFSET('Water Data'!$F$5,0,10*ROW('Water Data'!F102)),IF(AND(ISNUMBER(OFFSET('Water Data'!$F$5,0,10*ROW('Water Data'!F102))),CB108="No",ISNUMBER(OFFSET('Water Data'!$F$5,0,10*ROW('Water Data'!F102)))),CONCATENATE("[",ROUND(100-OFFSET('Water Data'!$F$5,0,10*ROW('Water Data'!F102)),0),"]"),IF(AND(ISNUMBER(OFFSET('Water Data'!$F$5,0,10*ROW('Water Data'!F102))),CB108="",ISNUMBER(OFFSET('Water Data'!$F$5,0,10*ROW('Water Data'!F102)))),100-OFFSET('Water Data'!$F$5,0,10*ROW('Water Data'!F102)),NA())))</f>
        <v>#N/A</v>
      </c>
      <c r="N108" s="133" t="e">
        <f ca="1">+IF(AND(ISNUMBER(OFFSET('Water Data'!$F$7,0,10*ROW('Water Data'!F102))),CC108="Yes"),OFFSET('Water Data'!$F$7,0,10*ROW('Water Data'!F102)),IF(AND(ISNUMBER(OFFSET('Water Data'!$F$7,0,10*ROW('Water Data'!F102))),CC108="No",ISNUMBER(OFFSET('Water Data'!$F$7,0,10*ROW('Water Data'!F102)))),CONCATENATE("[",ROUND(OFFSET('Water Data'!$F$7,0,10*ROW('Water Data'!F102)),0),"]"),IF(AND(ISNUMBER(OFFSET('Water Data'!$F$7,0,10*ROW('Water Data'!F102))),CC108="",ISNUMBER(OFFSET('Water Data'!$F$7,0,10*ROW('Water Data'!F102)))),OFFSET('Water Data'!$F$7,0,10*ROW('Water Data'!F102)),NA())))</f>
        <v>#N/A</v>
      </c>
      <c r="O108" s="133" t="e">
        <f ca="1">+IF(AND(ISNUMBER(OFFSET('Water Data'!$F$10,0,10*ROW('Water Data'!F102))),CD108="Yes"),OFFSET('Water Data'!$F$10,0,10*ROW('Water Data'!F102)),IF(AND(ISNUMBER(OFFSET('Water Data'!$F$10,0,10*ROW('Water Data'!F102))),CD108="No",ISNUMBER(OFFSET('Water Data'!$F$10,0,10*ROW('Water Data'!F102)))),CONCATENATE("[",ROUND(OFFSET('Water Data'!$F$10,0,10*ROW('Water Data'!F102)),0),"]"),IF(AND(ISNUMBER(OFFSET('Water Data'!$F$10,0,10*ROW('Water Data'!F102))),CD108="",ISNUMBER(OFFSET('Water Data'!$F$10,0,10*ROW('Water Data'!F102)))),OFFSET('Water Data'!$F$10,0,10*ROW('Water Data'!F102)),NA())))</f>
        <v>#N/A</v>
      </c>
      <c r="P108" s="133" t="e">
        <f ca="1">+IF(AND(ISNUMBER(OFFSET('Water Data'!$G$5,0,10*ROW('Water Data'!G102))),CE108="Yes"),100-OFFSET('Water Data'!$G$5,0,10*ROW('Water Data'!G102)),IF(AND(ISNUMBER(OFFSET('Water Data'!$G$5,0,10*ROW('Water Data'!G102))),CE108="No",ISNUMBER(OFFSET('Water Data'!$G$5,0,10*ROW('Water Data'!G102)))),CONCATENATE("[",ROUND(100-OFFSET('Water Data'!$G$5,0,10*ROW('Water Data'!G102)),0),"]"),IF(AND(ISNUMBER(OFFSET('Water Data'!$G$5,0,10*ROW('Water Data'!G102))),CE108="",ISNUMBER(OFFSET('Water Data'!$G$5,0,10*ROW('Water Data'!G102)))),100-OFFSET('Water Data'!$G$5,0,10*ROW('Water Data'!G102)),NA())))</f>
        <v>#N/A</v>
      </c>
      <c r="Q108" s="133" t="e">
        <f ca="1">+IF(AND(ISNUMBER(OFFSET('Water Data'!$G$7,0,10*ROW('Water Data'!G102))),CF108="Yes"),OFFSET('Water Data'!$G$7,0,10*ROW('Water Data'!G102)),IF(AND(ISNUMBER(OFFSET('Water Data'!$G$7,0,10*ROW('Water Data'!G102))),CF108="No",ISNUMBER(OFFSET('Water Data'!$G$7,0,10*ROW('Water Data'!G102)))),CONCATENATE("[",ROUND(OFFSET('Water Data'!$G$7,0,10*ROW('Water Data'!G102)),0),"]"),IF(AND(ISNUMBER(OFFSET('Water Data'!$G$7,0,10*ROW('Water Data'!G102))),CF108="",ISNUMBER(OFFSET('Water Data'!$G$7,0,10*ROW('Water Data'!G102)))),OFFSET('Water Data'!$G$7,0,10*ROW('Water Data'!G102)),NA())))</f>
        <v>#N/A</v>
      </c>
      <c r="R108" s="133" t="e">
        <f ca="1">+IF(AND(ISNUMBER(OFFSET('Water Data'!$G$10,0,10*ROW('Water Data'!G102))),CG108="Yes"),OFFSET('Water Data'!$G$10,0,10*ROW('Water Data'!G102)),IF(AND(ISNUMBER(OFFSET('Water Data'!$G$10,0,10*ROW('Water Data'!G102))),CG108="No",ISNUMBER(OFFSET('Water Data'!$G$10,0,10*ROW('Water Data'!G102)))),CONCATENATE("[",ROUND(OFFSET('Water Data'!$G$10,0,10*ROW('Water Data'!G102)),0),"]"),IF(AND(ISNUMBER(OFFSET('Water Data'!$G$10,0,10*ROW('Water Data'!G102))),CG108="",ISNUMBER(OFFSET('Water Data'!$G$10,0,10*ROW('Water Data'!G102)))),OFFSET('Water Data'!$G$10,0,10*ROW('Water Data'!G102)),NA())))</f>
        <v>#N/A</v>
      </c>
      <c r="S108" s="133" t="e">
        <f ca="1">+IF(AND(ISNUMBER(OFFSET('Water Data'!$H$5,0,10*ROW('Water Data'!H102))),CH108="Yes"),100-OFFSET('Water Data'!$H$5,0,10*ROW('Water Data'!H102)),IF(AND(ISNUMBER(OFFSET('Water Data'!$H$5,0,10*ROW('Water Data'!H102))),CH108="No",ISNUMBER(OFFSET('Water Data'!$H$5,0,10*ROW('Water Data'!H102)))),CONCATENATE("[",ROUND(100-OFFSET('Water Data'!$H$5,0,10*ROW('Water Data'!H102)),0),"]"),IF(AND(ISNUMBER(OFFSET('Water Data'!$H$5,0,10*ROW('Water Data'!H102))),CH108="",ISNUMBER(OFFSET('Water Data'!$H$5,0,10*ROW('Water Data'!H102)))),100-OFFSET('Water Data'!$H$5,0,10*ROW('Water Data'!H102)),NA())))</f>
        <v>#N/A</v>
      </c>
      <c r="T108" s="133" t="e">
        <f ca="1">+IF(AND(ISNUMBER(OFFSET('Water Data'!$H$7,0,10*ROW('Water Data'!H102))),CI108="Yes"),OFFSET('Water Data'!$H$7,0,10*ROW('Water Data'!H102)),IF(AND(ISNUMBER(OFFSET('Water Data'!$H$7,0,10*ROW('Water Data'!H102))),CI108="No",ISNUMBER(OFFSET('Water Data'!$H$7,0,10*ROW('Water Data'!H102)))),CONCATENATE("[",ROUND(OFFSET('Water Data'!$H$7,0,10*ROW('Water Data'!H102)),0),"]"),IF(AND(ISNUMBER(OFFSET('Water Data'!$H$7,0,10*ROW('Water Data'!H102))),CI108="",ISNUMBER(OFFSET('Water Data'!$H$7,0,10*ROW('Water Data'!H102)))),OFFSET('Water Data'!$H$7,0,10*ROW('Water Data'!H102)),NA())))</f>
        <v>#N/A</v>
      </c>
      <c r="U108" s="133" t="e">
        <f ca="1">+IF(AND(ISNUMBER(OFFSET('Water Data'!$H$10,0,10*ROW('Water Data'!H102))),CJ108="Yes"),OFFSET('Water Data'!$H$10,0,10*ROW('Water Data'!H102)),IF(AND(ISNUMBER(OFFSET('Water Data'!$H$10,0,10*ROW('Water Data'!H102))),CJ108="No",ISNUMBER(OFFSET('Water Data'!$H$10,0,10*ROW('Water Data'!H102)))),CONCATENATE("[",ROUND(OFFSET('Water Data'!$H$10,0,10*ROW('Water Data'!H102)),0),"]"),IF(AND(ISNUMBER(OFFSET('Water Data'!$H$10,0,10*ROW('Water Data'!H102))),CJ108="",ISNUMBER(OFFSET('Water Data'!$H$10,0,10*ROW('Water Data'!H102)))),OFFSET('Water Data'!$H$10,0,10*ROW('Water Data'!H102)),NA())))</f>
        <v>#N/A</v>
      </c>
      <c r="V108" s="134" t="e">
        <f ca="1">+IF(AND(ISNUMBER(OFFSET('Sanitation Data'!$C$5,0,10*ROW('Sanitation Data'!C102))),CK108="Yes"),100-OFFSET('Sanitation Data'!$C$5,0,10*ROW('Sanitation Data'!C102)),IF(AND(ISNUMBER(OFFSET('Sanitation Data'!$C$5,0,10*ROW('Sanitation Data'!C102))),CK108="No",ISNUMBER(OFFSET('Sanitation Data'!$C$5,0,10*ROW('Sanitation Data'!C102)))),CONCATENATE("[",ROUND(100-OFFSET('Sanitation Data'!$C$5,0,10*ROW('Sanitation Data'!C102)),0),"]"),IF(AND(ISNUMBER(OFFSET('Sanitation Data'!$C$5,0,10*ROW('Sanitation Data'!C102))),CK108="",ISNUMBER(OFFSET('Sanitation Data'!$C$5,0,10*ROW('Sanitation Data'!C102)))),100-OFFSET('Sanitation Data'!$C$5,0,10*ROW('Sanitation Data'!C102)),NA())))</f>
        <v>#N/A</v>
      </c>
      <c r="W108" s="134" t="e">
        <f ca="1">+IF(AND(ISNUMBER(OFFSET('Sanitation Data'!$C$7,0,10*ROW('Sanitation Data'!C102))),CL108="Yes"),OFFSET('Sanitation Data'!$C$7,0,10*ROW('Sanitation Data'!C102)),IF(AND(ISNUMBER(OFFSET('Sanitation Data'!$C$7,0,10*ROW('Sanitation Data'!C102))),CL108="No",ISNUMBER(OFFSET('Sanitation Data'!$C$7,0,10*ROW('Sanitation Data'!C102)))),CONCATENATE("[",ROUND(OFFSET('Sanitation Data'!$C$7,0,10*ROW('Sanitation Data'!C102)),0),"]"),IF(AND(ISNUMBER(OFFSET('Sanitation Data'!$C$7,0,10*ROW('Sanitation Data'!C102))),CL108="",ISNUMBER(OFFSET('Sanitation Data'!$C$7,0,10*ROW('Sanitation Data'!C102)))),OFFSET('Sanitation Data'!$C$7,0,10*ROW('Sanitation Data'!C102)),NA())))</f>
        <v>#N/A</v>
      </c>
      <c r="X108" s="134" t="e">
        <f ca="1">+IF(AND(ISNUMBER(OFFSET('Sanitation Data'!$C$11,0,10*ROW('Sanitation Data'!C102))),CM108="Yes"),OFFSET('Sanitation Data'!$C$11,0,10*ROW('Sanitation Data'!C102)),IF(AND(ISNUMBER(OFFSET('Sanitation Data'!$C$11,0,10*ROW('Sanitation Data'!C102))),CM108="No",ISNUMBER(OFFSET('Sanitation Data'!$C$11,0,10*ROW('Sanitation Data'!C102)))),CONCATENATE("[",ROUND(OFFSET('Sanitation Data'!$C$11,0,10*ROW('Sanitation Data'!C102)),0),"]"),IF(AND(ISNUMBER(OFFSET('Sanitation Data'!$C$11,0,10*ROW('Sanitation Data'!C102))),CM108="",ISNUMBER(OFFSET('Sanitation Data'!$C$11,0,10*ROW('Sanitation Data'!C102)))),OFFSET('Sanitation Data'!$C$11,0,10*ROW('Sanitation Data'!C102)),NA())))</f>
        <v>#N/A</v>
      </c>
      <c r="Y108" s="134" t="e">
        <f ca="1">+IF(AND(ISNUMBER(OFFSET('Sanitation Data'!$C$12,0,10*ROW('Sanitation Data'!C102))),CN108="Yes"),OFFSET('Sanitation Data'!$C$12,0,10*ROW('Sanitation Data'!C102)),IF(AND(ISNUMBER(OFFSET('Sanitation Data'!$C$12,0,10*ROW('Sanitation Data'!C102))),CN108="No",ISNUMBER(OFFSET('Sanitation Data'!$C$12,0,10*ROW('Sanitation Data'!C102)))),CONCATENATE("[",ROUND(OFFSET('Sanitation Data'!$C$12,0,10*ROW('Sanitation Data'!C102)),0),"]"),IF(AND(ISNUMBER(OFFSET('Sanitation Data'!$C$12,0,10*ROW('Sanitation Data'!C102))),CN108="",ISNUMBER(OFFSET('Sanitation Data'!$C$12,0,10*ROW('Sanitation Data'!C102)))),OFFSET('Sanitation Data'!$C$12,0,10*ROW('Sanitation Data'!C102)),NA())))</f>
        <v>#N/A</v>
      </c>
      <c r="Z108" s="134" t="e">
        <f ca="1">+IF(AND(ISNUMBER(OFFSET('Sanitation Data'!$C$13,0,10*ROW('Sanitation Data'!C102))),CO108="Yes"),OFFSET('Sanitation Data'!$C$13,0,10*ROW('Sanitation Data'!C102)),IF(AND(ISNUMBER(OFFSET('Sanitation Data'!$C$13,0,10*ROW('Sanitation Data'!C102))),CO108="No",ISNUMBER(OFFSET('Sanitation Data'!$C$13,0,10*ROW('Sanitation Data'!C102)))),CONCATENATE("[",ROUND(OFFSET('Sanitation Data'!$C$13,0,10*ROW('Sanitation Data'!C102)),0),"]"),IF(AND(ISNUMBER(OFFSET('Sanitation Data'!$C$13,0,10*ROW('Sanitation Data'!C102))),CO108="",ISNUMBER(OFFSET('Sanitation Data'!$C$13,0,10*ROW('Sanitation Data'!C102)))),OFFSET('Sanitation Data'!$C$13,0,10*ROW('Sanitation Data'!C102)),NA())))</f>
        <v>#N/A</v>
      </c>
      <c r="AA108" s="134" t="e">
        <f ca="1">+IF(AND(ISNUMBER(OFFSET('Sanitation Data'!$D$5,0,10*ROW('Sanitation Data'!D102))),CP108="Yes"),100-OFFSET('Sanitation Data'!$D$5,0,10*ROW('Sanitation Data'!D102)),IF(AND(ISNUMBER(OFFSET('Sanitation Data'!$D$5,0,10*ROW('Sanitation Data'!D102))),CP108="No",ISNUMBER(OFFSET('Sanitation Data'!$D$5,0,10*ROW('Sanitation Data'!D102)))),CONCATENATE("[",ROUND(100-OFFSET('Sanitation Data'!$D$5,0,10*ROW('Sanitation Data'!D102)),0),"]"),IF(AND(ISNUMBER(OFFSET('Sanitation Data'!$D$5,0,10*ROW('Sanitation Data'!D102))),CP108="",ISNUMBER(OFFSET('Sanitation Data'!$D$5,0,10*ROW('Sanitation Data'!D102)))),100-OFFSET('Sanitation Data'!$D$5,0,10*ROW('Sanitation Data'!D102)),NA())))</f>
        <v>#N/A</v>
      </c>
      <c r="AB108" s="134" t="e">
        <f ca="1">+IF(AND(ISNUMBER(OFFSET('Sanitation Data'!$D$7,0,10*ROW('Sanitation Data'!D102))),CQ108="Yes"),OFFSET('Sanitation Data'!$D$7,0,10*ROW('Sanitation Data'!G102)),IF(AND(ISNUMBER(OFFSET('Sanitation Data'!$D$7,0,10*ROW('Sanitation Data'!D102))),CQ108="No",ISNUMBER(OFFSET('Sanitation Data'!$D$7,0,10*ROW('Sanitation Data'!D102)))),CONCATENATE("[",ROUND(OFFSET('Sanitation Data'!$D$7,0,10*ROW('Sanitation Data'!D102)),0),"]"),IF(AND(ISNUMBER(OFFSET('Sanitation Data'!$D$7,0,10*ROW('Sanitation Data'!D102))),CQ108="",ISNUMBER(OFFSET('Sanitation Data'!$D$7,0,10*ROW('Sanitation Data'!D102)))),OFFSET('Sanitation Data'!$D$7,0,10*ROW('Sanitation Data'!D102)),NA())))</f>
        <v>#N/A</v>
      </c>
      <c r="AC108" s="134" t="e">
        <f ca="1">+IF(AND(ISNUMBER(OFFSET('Sanitation Data'!$D$11,0,10*ROW('Sanitation Data'!D102))),CR108="Yes"),OFFSET('Sanitation Data'!$D$11,0,10*ROW('Sanitation Data'!D102)),IF(AND(ISNUMBER(OFFSET('Sanitation Data'!$D$11,0,10*ROW('Sanitation Data'!D102))),CR108="No",ISNUMBER(OFFSET('Sanitation Data'!$D$11,0,10*ROW('Sanitation Data'!D102)))),CONCATENATE("[",ROUND(OFFSET('Sanitation Data'!$D$11,0,10*ROW('Sanitation Data'!D102)),0),"]"),IF(AND(ISNUMBER(OFFSET('Sanitation Data'!$D$11,0,10*ROW('Sanitation Data'!D102))),CR108="",ISNUMBER(OFFSET('Sanitation Data'!$D$11,0,10*ROW('Sanitation Data'!D102)))),OFFSET('Sanitation Data'!$D$11,0,10*ROW('Sanitation Data'!D102)),NA())))</f>
        <v>#N/A</v>
      </c>
      <c r="AD108" s="134" t="e">
        <f ca="1">+IF(AND(ISNUMBER(OFFSET('Sanitation Data'!$D$12,0,10*ROW('Sanitation Data'!D102))),CS108="Yes"),OFFSET('Sanitation Data'!$D$12,0,10*ROW('Sanitation Data'!D102)),IF(AND(ISNUMBER(OFFSET('Sanitation Data'!$D$12,0,10*ROW('Sanitation Data'!D102))),CS108="No",ISNUMBER(OFFSET('Sanitation Data'!$D$12,0,10*ROW('Sanitation Data'!D102)))),CONCATENATE("[",ROUND(OFFSET('Sanitation Data'!$D$12,0,10*ROW('Sanitation Data'!D102)),0),"]"),IF(AND(ISNUMBER(OFFSET('Sanitation Data'!$D$12,0,10*ROW('Sanitation Data'!D102))),CS108="",ISNUMBER(OFFSET('Sanitation Data'!$D$12,0,10*ROW('Sanitation Data'!D102)))),OFFSET('Sanitation Data'!$D$12,0,10*ROW('Sanitation Data'!D102)),NA())))</f>
        <v>#N/A</v>
      </c>
      <c r="AE108" s="134" t="e">
        <f ca="1">+IF(AND(ISNUMBER(OFFSET('Sanitation Data'!$D$13,0,10*ROW('Sanitation Data'!D102))),CT108="Yes"),OFFSET('Sanitation Data'!$D$13,0,10*ROW('Sanitation Data'!D102)),IF(AND(ISNUMBER(OFFSET('Sanitation Data'!$D$13,0,10*ROW('Sanitation Data'!D102))),CT108="No",ISNUMBER(OFFSET('Sanitation Data'!$D$13,0,10*ROW('Sanitation Data'!D102)))),CONCATENATE("[",ROUND(OFFSET('Sanitation Data'!$D$13,0,10*ROW('Sanitation Data'!D102)),0),"]"),IF(AND(ISNUMBER(OFFSET('Sanitation Data'!$D$13,0,10*ROW('Sanitation Data'!D102))),CT108="",ISNUMBER(OFFSET('Sanitation Data'!$D$13,0,10*ROW('Sanitation Data'!D102)))),OFFSET('Sanitation Data'!$D$13,0,10*ROW('Sanitation Data'!D102)),NA())))</f>
        <v>#N/A</v>
      </c>
      <c r="AF108" s="134" t="e">
        <f ca="1">+IF(AND(ISNUMBER(OFFSET('Sanitation Data'!$E$5,0,10*ROW('Sanitation Data'!E102))),CU108="Yes"),100-OFFSET('Sanitation Data'!$E$5,0,10*ROW('Sanitation Data'!E102)),IF(AND(ISNUMBER(OFFSET('Sanitation Data'!$E$5,0,10*ROW('Sanitation Data'!E102))),CU108="No",ISNUMBER(OFFSET('Sanitation Data'!$E$5,0,10*ROW('Sanitation Data'!E102)))),CONCATENATE("[",ROUND(100-OFFSET('Sanitation Data'!$E$5,0,10*ROW('Sanitation Data'!E102)),0),"]"),IF(AND(ISNUMBER(OFFSET('Sanitation Data'!$E$5,0,10*ROW('Sanitation Data'!E102))),CU108="",ISNUMBER(OFFSET('Sanitation Data'!$E$5,0,10*ROW('Sanitation Data'!E102)))),100-OFFSET('Sanitation Data'!$E$5,0,10*ROW('Sanitation Data'!E102)),NA())))</f>
        <v>#N/A</v>
      </c>
      <c r="AG108" s="134" t="e">
        <f ca="1">+IF(AND(ISNUMBER(OFFSET('Sanitation Data'!$E$7,0,10*ROW('Sanitation Data'!E102))),CV108="Yes"),OFFSET('Sanitation Data'!$E$7,0,10*ROW('Sanitation Data'!E102)),IF(AND(ISNUMBER(OFFSET('Sanitation Data'!$E$7,0,10*ROW('Sanitation Data'!E102))),CV108="No",ISNUMBER(OFFSET('Sanitation Data'!$E$7,0,10*ROW('Sanitation Data'!E102)))),CONCATENATE("[",ROUND(OFFSET('Sanitation Data'!$E$7,0,10*ROW('Sanitation Data'!E102)),0),"]"),IF(AND(ISNUMBER(OFFSET('Sanitation Data'!$E$7,0,10*ROW('Sanitation Data'!E102))),CV108="",ISNUMBER(OFFSET('Sanitation Data'!$E$7,0,10*ROW('Sanitation Data'!E102)))),OFFSET('Sanitation Data'!$E$7,0,10*ROW('Sanitation Data'!E102)),NA())))</f>
        <v>#N/A</v>
      </c>
      <c r="AH108" s="134" t="e">
        <f ca="1">+IF(AND(ISNUMBER(OFFSET('Sanitation Data'!$E$11,0,10*ROW('Sanitation Data'!E102))),CW108="Yes"),OFFSET('Sanitation Data'!$E$11,0,10*ROW('Sanitation Data'!E102)),IF(AND(ISNUMBER(OFFSET('Sanitation Data'!$E$11,0,10*ROW('Sanitation Data'!E102))),CW108="No",ISNUMBER(OFFSET('Sanitation Data'!$E$11,0,10*ROW('Sanitation Data'!E102)))),CONCATENATE("[",ROUND(OFFSET('Sanitation Data'!$E$11,0,10*ROW('Sanitation Data'!E102)),0),"]"),IF(AND(ISNUMBER(OFFSET('Sanitation Data'!$E$11,0,10*ROW('Sanitation Data'!E102))),CW108="",ISNUMBER(OFFSET('Sanitation Data'!$E$11,0,10*ROW('Sanitation Data'!E102)))),OFFSET('Sanitation Data'!$E$11,0,10*ROW('Sanitation Data'!E102)),NA())))</f>
        <v>#N/A</v>
      </c>
      <c r="AI108" s="134" t="e">
        <f ca="1">+IF(AND(ISNUMBER(OFFSET('Sanitation Data'!$E$12,0,10*ROW('Sanitation Data'!E102))),CX108="Yes"),OFFSET('Sanitation Data'!$E$12,0,10*ROW('Sanitation Data'!E102)),IF(AND(ISNUMBER(OFFSET('Sanitation Data'!$E$12,0,10*ROW('Sanitation Data'!E102))),CX108="No",ISNUMBER(OFFSET('Sanitation Data'!$E$12,0,10*ROW('Sanitation Data'!E102)))),CONCATENATE("[",ROUND(OFFSET('Sanitation Data'!$E$12,0,10*ROW('Sanitation Data'!E102)),0),"]"),IF(AND(ISNUMBER(OFFSET('Sanitation Data'!$E$12,0,10*ROW('Sanitation Data'!E102))),CX108="",ISNUMBER(OFFSET('Sanitation Data'!$E$12,0,10*ROW('Sanitation Data'!E102)))),OFFSET('Sanitation Data'!$E$12,0,10*ROW('Sanitation Data'!E102)),NA())))</f>
        <v>#N/A</v>
      </c>
      <c r="AJ108" s="134" t="e">
        <f ca="1">+IF(AND(ISNUMBER(OFFSET('Sanitation Data'!$E$13,0,10*ROW('Sanitation Data'!E102))),CY108="Yes"),OFFSET('Sanitation Data'!$E$13,0,10*ROW('Sanitation Data'!E102)),IF(AND(ISNUMBER(OFFSET('Sanitation Data'!$E$13,0,10*ROW('Sanitation Data'!E102))),CY108="No",ISNUMBER(OFFSET('Sanitation Data'!$E$13,0,10*ROW('Sanitation Data'!E102)))),CONCATENATE("[",ROUND(OFFSET('Sanitation Data'!$E$13,0,10*ROW('Sanitation Data'!E102)),0),"]"),IF(AND(ISNUMBER(OFFSET('Sanitation Data'!$E$13,0,10*ROW('Sanitation Data'!E102))),CY108="",ISNUMBER(OFFSET('Sanitation Data'!$E$13,0,10*ROW('Sanitation Data'!E102)))),OFFSET('Sanitation Data'!$E$13,0,10*ROW('Sanitation Data'!E102)),NA())))</f>
        <v>#N/A</v>
      </c>
      <c r="AK108" s="134" t="e">
        <f ca="1">+IF(AND(ISNUMBER(OFFSET('Sanitation Data'!$F$5,0,10*ROW('Sanitation Data'!F102))),CZ108="Yes"),100-OFFSET('Sanitation Data'!$F$5,0,10*ROW('Sanitation Data'!F102)),IF(AND(ISNUMBER(OFFSET('Sanitation Data'!$F$5,0,10*ROW('Sanitation Data'!F102))),CZ108="No",ISNUMBER(OFFSET('Sanitation Data'!$F$5,0,10*ROW('Sanitation Data'!F102)))),CONCATENATE("[",ROUND(100-OFFSET('Sanitation Data'!$F$5,0,10*ROW('Sanitation Data'!F102)),0),"]"),IF(AND(ISNUMBER(OFFSET('Sanitation Data'!$F$5,0,10*ROW('Sanitation Data'!F102))),CZ108="",ISNUMBER(OFFSET('Sanitation Data'!$F$5,0,10*ROW('Sanitation Data'!F102)))),100-OFFSET('Sanitation Data'!$F$5,0,10*ROW('Sanitation Data'!F102)),NA())))</f>
        <v>#N/A</v>
      </c>
      <c r="AL108" s="134" t="e">
        <f ca="1">+IF(AND(ISNUMBER(OFFSET('Sanitation Data'!$F$7,0,10*ROW('Sanitation Data'!F102))),DA108="Yes"),OFFSET('Sanitation Data'!$F$7,0,10*ROW('Sanitation Data'!F102)),IF(AND(ISNUMBER(OFFSET('Sanitation Data'!$F$7,0,10*ROW('Sanitation Data'!F102))),DA108="No",ISNUMBER(OFFSET('Sanitation Data'!$F$7,0,10*ROW('Sanitation Data'!F102)))),CONCATENATE("[",ROUND(OFFSET('Sanitation Data'!$F$7,0,10*ROW('Sanitation Data'!F102)),0),"]"),IF(AND(ISNUMBER(OFFSET('Sanitation Data'!$F$7,0,10*ROW('Sanitation Data'!F102))),DA108="",ISNUMBER(OFFSET('Sanitation Data'!$F$7,0,10*ROW('Sanitation Data'!F102)))),OFFSET('Sanitation Data'!$F$7,0,10*ROW('Sanitation Data'!F102)),NA())))</f>
        <v>#N/A</v>
      </c>
      <c r="AM108" s="134" t="e">
        <f ca="1">+IF(AND(ISNUMBER(OFFSET('Sanitation Data'!$F$11,0,10*ROW('Sanitation Data'!F102))),DB108="Yes"),OFFSET('Sanitation Data'!$F$11,0,10*ROW('Sanitation Data'!F102)),IF(AND(ISNUMBER(OFFSET('Sanitation Data'!$F$11,0,10*ROW('Sanitation Data'!F102))),DB108="No",ISNUMBER(OFFSET('Sanitation Data'!$F$11,0,10*ROW('Sanitation Data'!F102)))),CONCATENATE("[",ROUND(OFFSET('Sanitation Data'!$F$11,0,10*ROW('Sanitation Data'!F102)),0),"]"),IF(AND(ISNUMBER(OFFSET('Sanitation Data'!$F$11,0,10*ROW('Sanitation Data'!F102))),DB108="",ISNUMBER(OFFSET('Sanitation Data'!$F$11,0,10*ROW('Sanitation Data'!F102)))),OFFSET('Sanitation Data'!$F$11,0,10*ROW('Sanitation Data'!F102)),NA())))</f>
        <v>#N/A</v>
      </c>
      <c r="AN108" s="134" t="e">
        <f ca="1">+IF(AND(ISNUMBER(OFFSET('Sanitation Data'!$F$12,0,10*ROW('Sanitation Data'!F102))),DC108="Yes"),OFFSET('Sanitation Data'!$F$12,0,10*ROW('Sanitation Data'!F102)),IF(AND(ISNUMBER(OFFSET('Sanitation Data'!$F$12,0,10*ROW('Sanitation Data'!F102))),DC108="No",ISNUMBER(OFFSET('Sanitation Data'!$F$12,0,10*ROW('Sanitation Data'!F102)))),CONCATENATE("[",ROUND(OFFSET('Sanitation Data'!$F$12,0,10*ROW('Sanitation Data'!F102)),0),"]"),IF(AND(ISNUMBER(OFFSET('Sanitation Data'!$F$12,0,10*ROW('Sanitation Data'!F102))),DC108="",ISNUMBER(OFFSET('Sanitation Data'!$F$12,0,10*ROW('Sanitation Data'!F102)))),OFFSET('Sanitation Data'!$F$12,0,10*ROW('Sanitation Data'!F102)),NA())))</f>
        <v>#N/A</v>
      </c>
      <c r="AO108" s="134" t="e">
        <f ca="1">+IF(AND(ISNUMBER(OFFSET('Sanitation Data'!$F$13,0,10*ROW('Sanitation Data'!F102))),DD108="Yes"),OFFSET('Sanitation Data'!$F$13,0,10*ROW('Sanitation Data'!F102)),IF(AND(ISNUMBER(OFFSET('Sanitation Data'!$F$13,0,10*ROW('Sanitation Data'!F102))),DD108="No",ISNUMBER(OFFSET('Sanitation Data'!$F$13,0,10*ROW('Sanitation Data'!F102)))),CONCATENATE("[",ROUND(OFFSET('Sanitation Data'!$F$13,0,10*ROW('Sanitation Data'!F102)),0),"]"),IF(AND(ISNUMBER(OFFSET('Sanitation Data'!$F$13,0,10*ROW('Sanitation Data'!F102))),DD108="",ISNUMBER(OFFSET('Sanitation Data'!$F$13,0,10*ROW('Sanitation Data'!F102)))),OFFSET('Sanitation Data'!$F$13,0,10*ROW('Sanitation Data'!F102)),NA())))</f>
        <v>#N/A</v>
      </c>
      <c r="AP108" s="134" t="e">
        <f ca="1">+IF(AND(ISNUMBER(OFFSET('Sanitation Data'!$G$5,0,10*ROW('Sanitation Data'!G102))),DE108="Yes"),100-OFFSET('Sanitation Data'!$G$5,0,10*ROW('Sanitation Data'!G102)),IF(AND(ISNUMBER(OFFSET('Sanitation Data'!$G$5,0,10*ROW('Sanitation Data'!G102))),DE108="No",ISNUMBER(OFFSET('Sanitation Data'!$G$5,0,10*ROW('Sanitation Data'!G102)))),CONCATENATE("[",ROUND(100-OFFSET('Sanitation Data'!$G$5,0,10*ROW('Sanitation Data'!G102)),0),"]"),IF(AND(ISNUMBER(OFFSET('Sanitation Data'!$G$5,0,10*ROW('Sanitation Data'!G102))),DE108="",ISNUMBER(OFFSET('Sanitation Data'!$G$5,0,10*ROW('Sanitation Data'!G102)))),100-OFFSET('Sanitation Data'!$G$5,0,10*ROW('Sanitation Data'!G102)),NA())))</f>
        <v>#N/A</v>
      </c>
      <c r="AQ108" s="134" t="e">
        <f ca="1">+IF(AND(ISNUMBER(OFFSET('Sanitation Data'!$G$7,0,10*ROW('Sanitation Data'!G102))),DF108="Yes"),OFFSET('Sanitation Data'!$G$7,0,10*ROW('Sanitation Data'!G102)),IF(AND(ISNUMBER(OFFSET('Sanitation Data'!$G$7,0,10*ROW('Sanitation Data'!G102))),DF108="No",ISNUMBER(OFFSET('Sanitation Data'!$G$7,0,10*ROW('Sanitation Data'!G102)))),CONCATENATE("[",ROUND(OFFSET('Sanitation Data'!$G$7,0,10*ROW('Sanitation Data'!G102)),0),"]"),IF(AND(ISNUMBER(OFFSET('Sanitation Data'!$G$7,0,10*ROW('Sanitation Data'!G102))),DF108="",ISNUMBER(OFFSET('Sanitation Data'!$G$7,0,10*ROW('Sanitation Data'!G102)))),OFFSET('Sanitation Data'!$G$7,0,10*ROW('Sanitation Data'!G102)),NA())))</f>
        <v>#N/A</v>
      </c>
      <c r="AR108" s="134" t="e">
        <f ca="1">+IF(AND(ISNUMBER(OFFSET('Sanitation Data'!$G$11,0,10*ROW('Sanitation Data'!G102))),DG108="Yes"),OFFSET('Sanitation Data'!$G$11,0,10*ROW('Sanitation Data'!G102)),IF(AND(ISNUMBER(OFFSET('Sanitation Data'!$G$11,0,10*ROW('Sanitation Data'!G102))),DG108="No",ISNUMBER(OFFSET('Sanitation Data'!$G$11,0,10*ROW('Sanitation Data'!G102)))),CONCATENATE("[",ROUND(OFFSET('Sanitation Data'!$G$11,0,10*ROW('Sanitation Data'!G102)),0),"]"),IF(AND(ISNUMBER(OFFSET('Sanitation Data'!$G$11,0,10*ROW('Sanitation Data'!G102))),DG108="",ISNUMBER(OFFSET('Sanitation Data'!$G$11,0,10*ROW('Sanitation Data'!G102)))),OFFSET('Sanitation Data'!$G$11,0,10*ROW('Sanitation Data'!G102)),NA())))</f>
        <v>#N/A</v>
      </c>
      <c r="AS108" s="134" t="e">
        <f ca="1">+IF(AND(ISNUMBER(OFFSET('Sanitation Data'!$G$12,0,10*ROW('Sanitation Data'!G102))),DH108="Yes"),OFFSET('Sanitation Data'!$G$12,0,10*ROW('Sanitation Data'!G102)),IF(AND(ISNUMBER(OFFSET('Sanitation Data'!$G$12,0,10*ROW('Sanitation Data'!G102))),DH108="No",ISNUMBER(OFFSET('Sanitation Data'!$G$12,0,10*ROW('Sanitation Data'!G102)))),CONCATENATE("[",ROUND(OFFSET('Sanitation Data'!$G$12,0,10*ROW('Sanitation Data'!G102)),0),"]"),IF(AND(ISNUMBER(OFFSET('Sanitation Data'!$G$12,0,10*ROW('Sanitation Data'!G102))),DH108="",ISNUMBER(OFFSET('Sanitation Data'!$G$12,0,10*ROW('Sanitation Data'!G102)))),OFFSET('Sanitation Data'!$G$12,0,10*ROW('Sanitation Data'!G102)),NA())))</f>
        <v>#N/A</v>
      </c>
      <c r="AT108" s="134" t="e">
        <f ca="1">+IF(AND(ISNUMBER(OFFSET('Sanitation Data'!$G$13,0,10*ROW('Sanitation Data'!G102))),DI108="Yes"),OFFSET('Sanitation Data'!$G$13,0,10*ROW('Sanitation Data'!G102)),IF(AND(ISNUMBER(OFFSET('Sanitation Data'!$G$13,0,10*ROW('Sanitation Data'!G102))),DI108="No",ISNUMBER(OFFSET('Sanitation Data'!$G$13,0,10*ROW('Sanitation Data'!G102)))),CONCATENATE("[",ROUND(OFFSET('Sanitation Data'!$G$13,0,10*ROW('Sanitation Data'!G102)),0),"]"),IF(AND(ISNUMBER(OFFSET('Sanitation Data'!$G$13,0,10*ROW('Sanitation Data'!G102))),DI108="",ISNUMBER(OFFSET('Sanitation Data'!$G$13,0,10*ROW('Sanitation Data'!G102)))),OFFSET('Sanitation Data'!$G$13,0,10*ROW('Sanitation Data'!G102)),NA())))</f>
        <v>#N/A</v>
      </c>
      <c r="AU108" s="134" t="e">
        <f ca="1">+IF(AND(ISNUMBER(OFFSET('Sanitation Data'!$H$5,0,10*ROW('Sanitation Data'!H102))),DJ108="Yes"),100-OFFSET('Sanitation Data'!$H$5,0,10*ROW('Sanitation Data'!H102)),IF(AND(ISNUMBER(OFFSET('Sanitation Data'!$H$5,0,10*ROW('Sanitation Data'!H102))),DJ108="No",ISNUMBER(OFFSET('Sanitation Data'!$H$5,0,10*ROW('Sanitation Data'!H102)))),CONCATENATE("[",ROUND(100-OFFSET('Sanitation Data'!$H$5,0,10*ROW('Sanitation Data'!H102)),0),"]"),IF(AND(ISNUMBER(OFFSET('Sanitation Data'!$H$5,0,10*ROW('Sanitation Data'!H102))),DJ108="",ISNUMBER(OFFSET('Sanitation Data'!$H$5,0,10*ROW('Sanitation Data'!H102)))),100-OFFSET('Sanitation Data'!$H$5,0,10*ROW('Sanitation Data'!H102)),NA())))</f>
        <v>#N/A</v>
      </c>
      <c r="AV108" s="134" t="e">
        <f ca="1">+IF(AND(ISNUMBER(OFFSET('Sanitation Data'!$H$7,0,10*ROW('Sanitation Data'!H102))),DK108="Yes"),OFFSET('Sanitation Data'!$H$7,0,10*ROW('Sanitation Data'!H102)),IF(AND(ISNUMBER(OFFSET('Sanitation Data'!$H$7,0,10*ROW('Sanitation Data'!H102))),DK108="No",ISNUMBER(OFFSET('Sanitation Data'!$H$7,0,10*ROW('Sanitation Data'!H102)))),CONCATENATE("[",ROUND(OFFSET('Sanitation Data'!$H$7,0,10*ROW('Sanitation Data'!H102)),0),"]"),IF(AND(ISNUMBER(OFFSET('Sanitation Data'!$H$7,0,10*ROW('Sanitation Data'!H102))),DK108="",ISNUMBER(OFFSET('Sanitation Data'!$H$7,0,10*ROW('Sanitation Data'!H102)))),OFFSET('Sanitation Data'!$H$7,0,10*ROW('Sanitation Data'!H102)),NA())))</f>
        <v>#N/A</v>
      </c>
      <c r="AW108" s="134" t="e">
        <f ca="1">+IF(AND(ISNUMBER(OFFSET('Sanitation Data'!$H$11,0,10*ROW('Sanitation Data'!H102))),DL108="Yes"),OFFSET('Sanitation Data'!$H$11,0,10*ROW('Sanitation Data'!H102)),IF(AND(ISNUMBER(OFFSET('Sanitation Data'!$H$11,0,10*ROW('Sanitation Data'!H102))),DL108="No",ISNUMBER(OFFSET('Sanitation Data'!$H$11,0,10*ROW('Sanitation Data'!H102)))),CONCATENATE("[",ROUND(OFFSET('Sanitation Data'!$H$11,0,10*ROW('Sanitation Data'!H102)),0),"]"),IF(AND(ISNUMBER(OFFSET('Sanitation Data'!$H$11,0,10*ROW('Sanitation Data'!H102))),DL108="",ISNUMBER(OFFSET('Sanitation Data'!$H$11,0,10*ROW('Sanitation Data'!H102)))),OFFSET('Sanitation Data'!$H$11,0,10*ROW('Sanitation Data'!H102)),NA())))</f>
        <v>#N/A</v>
      </c>
      <c r="AX108" s="134" t="e">
        <f ca="1">+IF(AND(ISNUMBER(OFFSET('Sanitation Data'!$H$12,0,10*ROW('Sanitation Data'!H102))),DM108="Yes"),OFFSET('Sanitation Data'!$H$12,0,10*ROW('Sanitation Data'!H102)),IF(AND(ISNUMBER(OFFSET('Sanitation Data'!$H$12,0,10*ROW('Sanitation Data'!H102))),DM108="No",ISNUMBER(OFFSET('Sanitation Data'!$H$12,0,10*ROW('Sanitation Data'!H102)))),CONCATENATE("[",ROUND(OFFSET('Sanitation Data'!$H$12,0,10*ROW('Sanitation Data'!H102)),0),"]"),IF(AND(ISNUMBER(OFFSET('Sanitation Data'!$H$12,0,10*ROW('Sanitation Data'!H102))),DM108="",ISNUMBER(OFFSET('Sanitation Data'!$H$12,0,10*ROW('Sanitation Data'!H102)))),OFFSET('Sanitation Data'!$H$12,0,10*ROW('Sanitation Data'!H102)),NA())))</f>
        <v>#N/A</v>
      </c>
      <c r="AY108" s="134" t="e">
        <f ca="1">+IF(AND(ISNUMBER(OFFSET('Sanitation Data'!$H$13,0,10*ROW('Sanitation Data'!H102))),DN108="Yes"),OFFSET('Sanitation Data'!$H$13,0,10*ROW('Sanitation Data'!H102)),IF(AND(ISNUMBER(OFFSET('Sanitation Data'!$H$13,0,10*ROW('Sanitation Data'!H102))),DN108="No",ISNUMBER(OFFSET('Sanitation Data'!$H$13,0,10*ROW('Sanitation Data'!H102)))),CONCATENATE("[",ROUND(OFFSET('Sanitation Data'!$H$13,0,10*ROW('Sanitation Data'!H102)),0),"]"),IF(AND(ISNUMBER(OFFSET('Sanitation Data'!$H$13,0,10*ROW('Sanitation Data'!H102))),DN108="",ISNUMBER(OFFSET('Sanitation Data'!$H$13,0,10*ROW('Sanitation Data'!H102)))),OFFSET('Sanitation Data'!$H$13,0,10*ROW('Sanitation Data'!H102)),NA())))</f>
        <v>#N/A</v>
      </c>
      <c r="AZ108" s="135" t="e">
        <f ca="1">+IF(AND(ISNUMBER(OFFSET('Hygiene Data'!$C$6,0,10*ROW('Hygiene Data'!C102))),DO108="Yes"),OFFSET('Hygiene Data'!$C$6,0,10*ROW('Hygiene Data'!C102)),IF(AND(ISNUMBER(OFFSET('Hygiene Data'!$C$6,0,10*ROW('Hygiene Data'!C102))),DO108="No",ISNUMBER(OFFSET('Hygiene Data'!$C$6,0,10*ROW('Hygiene Data'!C102)))),CONCATENATE("[",ROUND(OFFSET('Hygiene Data'!$C$6,0,10*ROW('Hygiene Data'!C102)),0),"]"),IF(AND(ISNUMBER(OFFSET('Hygiene Data'!$C$6,0,10*ROW('Hygiene Data'!C102))),DO108="",ISNUMBER(OFFSET('Hygiene Data'!$C$6,0,10*ROW('Hygiene Data'!C102)))),OFFSET('Hygiene Data'!$C$6,0,10*ROW('Hygiene Data'!C102)),NA())))</f>
        <v>#N/A</v>
      </c>
      <c r="BA108" s="135" t="e">
        <f ca="1">+IF(AND(ISNUMBER(OFFSET('Hygiene Data'!$C$8,0,10*ROW('Hygiene Data'!C102))),DP108="Yes"),OFFSET('Hygiene Data'!$C$8,0,10*ROW('Hygiene Data'!C102)),IF(AND(ISNUMBER(OFFSET('Hygiene Data'!$C$8,0,10*ROW('Hygiene Data'!C102))),DP108="No",ISNUMBER(OFFSET('Hygiene Data'!$C$8,0,10*ROW('Hygiene Data'!C102)))),CONCATENATE("[",ROUND(OFFSET('Hygiene Data'!$C$8,0,10*ROW('Hygiene Data'!C102)),0),"]"),IF(AND(ISNUMBER(OFFSET('Hygiene Data'!$C$8,0,10*ROW('Hygiene Data'!C102))),DP108="",ISNUMBER(OFFSET('Hygiene Data'!$C$8,0,10*ROW('Hygiene Data'!C102)))),OFFSET('Hygiene Data'!$C$8,0,10*ROW('Hygiene Data'!C102)),NA())))</f>
        <v>#N/A</v>
      </c>
      <c r="BB108" s="135" t="e">
        <f ca="1">+IF(AND(ISNUMBER(OFFSET('Hygiene Data'!$C$10,0,10*ROW('Hygiene Data'!C102))),DQ108="Yes"),OFFSET('Hygiene Data'!$C$10,0,10*ROW('Hygiene Data'!C102)),IF(AND(ISNUMBER(OFFSET('Hygiene Data'!$C$10,0,10*ROW('Hygiene Data'!C102))),DQ108="No",ISNUMBER(OFFSET('Hygiene Data'!$C$10,0,10*ROW('Hygiene Data'!C102)))),CONCATENATE("[",ROUND(OFFSET('Hygiene Data'!$C$10,0,10*ROW('Hygiene Data'!C102)),0),"]"),IF(AND(ISNUMBER(OFFSET('Hygiene Data'!$C$10,0,10*ROW('Hygiene Data'!C102))),DQ108="",ISNUMBER(OFFSET('Hygiene Data'!$C$10,0,10*ROW('Hygiene Data'!C102)))),OFFSET('Hygiene Data'!$C$10,0,10*ROW('Hygiene Data'!C102)),NA())))</f>
        <v>#N/A</v>
      </c>
      <c r="BC108" s="135" t="e">
        <f ca="1">+IF(AND(ISNUMBER(OFFSET('Hygiene Data'!$D$6,0,10*ROW('Hygiene Data'!D102))),DR108="Yes"),OFFSET('Hygiene Data'!$D$6,0,10*ROW('Hygiene Data'!D102)),IF(AND(ISNUMBER(OFFSET('Hygiene Data'!$D$6,0,10*ROW('Hygiene Data'!D102))),DR108="No",ISNUMBER(OFFSET('Hygiene Data'!$D$6,0,10*ROW('Hygiene Data'!D102)))),CONCATENATE("[",ROUND(OFFSET('Hygiene Data'!$D$6,0,10*ROW('Hygiene Data'!D102)),0),"]"),IF(AND(ISNUMBER(OFFSET('Hygiene Data'!$D$6,0,10*ROW('Hygiene Data'!D102))),DR108="",ISNUMBER(OFFSET('Hygiene Data'!$D$6,0,10*ROW('Hygiene Data'!D102)))),OFFSET('Hygiene Data'!$D$6,0,10*ROW('Hygiene Data'!D102)),NA())))</f>
        <v>#N/A</v>
      </c>
      <c r="BD108" s="135" t="e">
        <f ca="1">+IF(AND(ISNUMBER(OFFSET('Hygiene Data'!$D$8,0,10*ROW('Hygiene Data'!D102))),DS108="Yes"),OFFSET('Hygiene Data'!$D$8,0,10*ROW('Hygiene Data'!D102)),IF(AND(ISNUMBER(OFFSET('Hygiene Data'!$D$8,0,10*ROW('Hygiene Data'!D102))),DS108="No",ISNUMBER(OFFSET('Hygiene Data'!$D$8,0,10*ROW('Hygiene Data'!D102)))),CONCATENATE("[",ROUND(OFFSET('Hygiene Data'!$D$8,0,10*ROW('Hygiene Data'!D102)),0),"]"),IF(AND(ISNUMBER(OFFSET('Hygiene Data'!$D$8,0,10*ROW('Hygiene Data'!D102))),DS108="",ISNUMBER(OFFSET('Hygiene Data'!$D$8,0,10*ROW('Hygiene Data'!D102)))),OFFSET('Hygiene Data'!$D$8,0,10*ROW('Hygiene Data'!D102)),NA())))</f>
        <v>#N/A</v>
      </c>
      <c r="BE108" s="135" t="e">
        <f ca="1">+IF(AND(ISNUMBER(OFFSET('Hygiene Data'!$D$10,0,10*ROW('Hygiene Data'!D102))),DT108="Yes"),OFFSET('Hygiene Data'!$D$10,0,10*ROW('Hygiene Data'!D102)),IF(AND(ISNUMBER(OFFSET('Hygiene Data'!$D$10,0,10*ROW('Hygiene Data'!D102))),DT108="No",ISNUMBER(OFFSET('Hygiene Data'!$D$10,0,10*ROW('Hygiene Data'!D102)))),CONCATENATE("[",ROUND(OFFSET('Hygiene Data'!$D$10,0,10*ROW('Hygiene Data'!D102)),0),"]"),IF(AND(ISNUMBER(OFFSET('Hygiene Data'!$D$10,0,10*ROW('Hygiene Data'!D102))),DT108="",ISNUMBER(OFFSET('Hygiene Data'!$D$10,0,10*ROW('Hygiene Data'!D102)))),OFFSET('Hygiene Data'!$D$10,0,10*ROW('Hygiene Data'!D102)),NA())))</f>
        <v>#N/A</v>
      </c>
      <c r="BF108" s="135" t="e">
        <f ca="1">+IF(AND(ISNUMBER(OFFSET('Hygiene Data'!$E$6,0,10*ROW('Hygiene Data'!E102))),DU108="Yes"),OFFSET('Hygiene Data'!$E$6,0,10*ROW('Hygiene Data'!E102)),IF(AND(ISNUMBER(OFFSET('Hygiene Data'!$E$6,0,10*ROW('Hygiene Data'!E102))),DU108="No",ISNUMBER(OFFSET('Hygiene Data'!$E$6,0,10*ROW('Hygiene Data'!E102)))),CONCATENATE("[",ROUND(OFFSET('Hygiene Data'!$E$6,0,10*ROW('Hygiene Data'!E102)),0),"]"),IF(AND(ISNUMBER(OFFSET('Hygiene Data'!$E$6,0,10*ROW('Hygiene Data'!E102))),DU108="",ISNUMBER(OFFSET('Hygiene Data'!$E$6,0,10*ROW('Hygiene Data'!E102)))),OFFSET('Hygiene Data'!$E$6,0,10*ROW('Hygiene Data'!E102)),NA())))</f>
        <v>#N/A</v>
      </c>
      <c r="BG108" s="135" t="e">
        <f ca="1">+IF(AND(ISNUMBER(OFFSET('Hygiene Data'!$E$8,0,10*ROW('Hygiene Data'!E102))),DV108="Yes"),OFFSET('Hygiene Data'!$E$8,0,10*ROW('Hygiene Data'!E102)),IF(AND(ISNUMBER(OFFSET('Hygiene Data'!$E$8,0,10*ROW('Hygiene Data'!E102))),DV108="No",ISNUMBER(OFFSET('Hygiene Data'!$E$8,0,10*ROW('Hygiene Data'!E102)))),CONCATENATE("[",ROUND(OFFSET('Hygiene Data'!$E$8,0,10*ROW('Hygiene Data'!E102)),0),"]"),IF(AND(ISNUMBER(OFFSET('Hygiene Data'!$E$8,0,10*ROW('Hygiene Data'!E102))),DV108="",ISNUMBER(OFFSET('Hygiene Data'!$E$8,0,10*ROW('Hygiene Data'!E102)))),OFFSET('Hygiene Data'!$E$8,0,10*ROW('Hygiene Data'!E102)),NA())))</f>
        <v>#N/A</v>
      </c>
      <c r="BH108" s="135" t="e">
        <f ca="1">+IF(AND(ISNUMBER(OFFSET('Hygiene Data'!$E$10,0,10*ROW('Hygiene Data'!E102))),DW108="Yes"),OFFSET('Hygiene Data'!$E$10,0,10*ROW('Hygiene Data'!E102)),IF(AND(ISNUMBER(OFFSET('Hygiene Data'!$E$10,0,10*ROW('Hygiene Data'!E102))),DW108="No",ISNUMBER(OFFSET('Hygiene Data'!$E$10,0,10*ROW('Hygiene Data'!E102)))),CONCATENATE("[",ROUND(OFFSET('Hygiene Data'!$E$10,0,10*ROW('Hygiene Data'!E102)),0),"]"),IF(AND(ISNUMBER(OFFSET('Hygiene Data'!$E$10,0,10*ROW('Hygiene Data'!E102))),DW108="",ISNUMBER(OFFSET('Hygiene Data'!$E$10,0,10*ROW('Hygiene Data'!E102)))),OFFSET('Hygiene Data'!$E$10,0,10*ROW('Hygiene Data'!E102)),NA())))</f>
        <v>#N/A</v>
      </c>
      <c r="BI108" s="135" t="e">
        <f ca="1">+IF(AND(ISNUMBER(OFFSET('Hygiene Data'!$F$6,0,10*ROW('Hygiene Data'!F102))),DX108="Yes"),OFFSET('Hygiene Data'!$F$6,0,10*ROW('Hygiene Data'!F102)),IF(AND(ISNUMBER(OFFSET('Hygiene Data'!$F$6,0,10*ROW('Hygiene Data'!F102))),DX108="No",ISNUMBER(OFFSET('Hygiene Data'!$F$6,0,10*ROW('Hygiene Data'!F102)))),CONCATENATE("[",ROUND(OFFSET('Hygiene Data'!$F$6,0,10*ROW('Hygiene Data'!F102)),0),"]"),IF(AND(ISNUMBER(OFFSET('Hygiene Data'!$F$6,0,10*ROW('Hygiene Data'!F102))),DX108="",ISNUMBER(OFFSET('Hygiene Data'!$F$6,0,10*ROW('Hygiene Data'!F102)))),OFFSET('Hygiene Data'!$F$6,0,10*ROW('Hygiene Data'!F102)),NA())))</f>
        <v>#N/A</v>
      </c>
      <c r="BJ108" s="135" t="e">
        <f ca="1">+IF(AND(ISNUMBER(OFFSET('Hygiene Data'!$F$8,0,10*ROW('Hygiene Data'!F102))),DY108="Yes"),OFFSET('Hygiene Data'!$F$8,0,10*ROW('Hygiene Data'!F102)),IF(AND(ISNUMBER(OFFSET('Hygiene Data'!$F$8,0,10*ROW('Hygiene Data'!F102))),DY108="No",ISNUMBER(OFFSET('Hygiene Data'!$F$8,0,10*ROW('Hygiene Data'!F102)))),CONCATENATE("[",ROUND(OFFSET('Hygiene Data'!$F$8,0,10*ROW('Hygiene Data'!F102)),0),"]"),IF(AND(ISNUMBER(OFFSET('Hygiene Data'!$F$8,0,10*ROW('Hygiene Data'!F102))),DY108="",ISNUMBER(OFFSET('Hygiene Data'!$F$8,0,10*ROW('Hygiene Data'!F102)))),OFFSET('Hygiene Data'!$F$8,0,10*ROW('Hygiene Data'!F102)),NA())))</f>
        <v>#N/A</v>
      </c>
      <c r="BK108" s="135" t="e">
        <f ca="1">+IF(AND(ISNUMBER(OFFSET('Hygiene Data'!$F$10,0,10*ROW('Hygiene Data'!F102))),DZ108="Yes"),OFFSET('Hygiene Data'!$F$10,0,10*ROW('Hygiene Data'!F102)),IF(AND(ISNUMBER(OFFSET('Hygiene Data'!$F$10,0,10*ROW('Hygiene Data'!F102))),DZ108="No",ISNUMBER(OFFSET('Hygiene Data'!$F$10,0,10*ROW('Hygiene Data'!F102)))),CONCATENATE("[",ROUND(OFFSET('Hygiene Data'!$F$10,0,10*ROW('Hygiene Data'!F102)),0),"]"),IF(AND(ISNUMBER(OFFSET('Hygiene Data'!$F$10,0,10*ROW('Hygiene Data'!F102))),DZ108="",ISNUMBER(OFFSET('Hygiene Data'!$F$10,0,10*ROW('Hygiene Data'!F102)))),OFFSET('Hygiene Data'!$F$10,0,10*ROW('Hygiene Data'!F102)),NA())))</f>
        <v>#N/A</v>
      </c>
      <c r="BL108" s="135" t="e">
        <f ca="1">+IF(AND(ISNUMBER(OFFSET('Hygiene Data'!$G$6,0,10*ROW('Hygiene Data'!G102))),EA108="Yes"),OFFSET('Hygiene Data'!$G$6,0,10*ROW('Hygiene Data'!G102)),IF(AND(ISNUMBER(OFFSET('Hygiene Data'!$G$6,0,10*ROW('Hygiene Data'!G102))),EA108="No",ISNUMBER(OFFSET('Hygiene Data'!$G$6,0,10*ROW('Hygiene Data'!G102)))),CONCATENATE("[",ROUND(OFFSET('Hygiene Data'!$G$6,0,10*ROW('Hygiene Data'!G102)),0),"]"),IF(AND(ISNUMBER(OFFSET('Hygiene Data'!$G$6,0,10*ROW('Hygiene Data'!G102))),EA108="",ISNUMBER(OFFSET('Hygiene Data'!$G$6,0,10*ROW('Hygiene Data'!G102)))),OFFSET('Hygiene Data'!$G$6,0,10*ROW('Hygiene Data'!G102)),NA())))</f>
        <v>#N/A</v>
      </c>
      <c r="BM108" s="135" t="e">
        <f ca="1">+IF(AND(ISNUMBER(OFFSET('Hygiene Data'!$G$8,0,10*ROW('Hygiene Data'!G102))),EB108="Yes"),OFFSET('Hygiene Data'!$G$8,0,10*ROW('Hygiene Data'!G102)),IF(AND(ISNUMBER(OFFSET('Hygiene Data'!$G$8,0,10*ROW('Hygiene Data'!G102))),EB108="No",ISNUMBER(OFFSET('Hygiene Data'!$G$8,0,10*ROW('Hygiene Data'!G102)))),CONCATENATE("[",ROUND(OFFSET('Hygiene Data'!$G$8,0,10*ROW('Hygiene Data'!G102)),0),"]"),IF(AND(ISNUMBER(OFFSET('Hygiene Data'!$G$8,0,10*ROW('Hygiene Data'!G102))),EB108="",ISNUMBER(OFFSET('Hygiene Data'!$G$8,0,10*ROW('Hygiene Data'!G102)))),OFFSET('Hygiene Data'!$G$8,0,10*ROW('Hygiene Data'!G102)),NA())))</f>
        <v>#N/A</v>
      </c>
      <c r="BN108" s="135" t="e">
        <f ca="1">+IF(AND(ISNUMBER(OFFSET('Hygiene Data'!$G$10,0,10*ROW('Hygiene Data'!G102))),EC108="Yes"),OFFSET('Hygiene Data'!$G$10,0,10*ROW('Hygiene Data'!G102)),IF(AND(ISNUMBER(OFFSET('Hygiene Data'!$G$10,0,10*ROW('Hygiene Data'!G102))),EC108="No",ISNUMBER(OFFSET('Hygiene Data'!$G$10,0,10*ROW('Hygiene Data'!G102)))),CONCATENATE("[",ROUND(OFFSET('Hygiene Data'!$G$10,0,10*ROW('Hygiene Data'!G102)),0),"]"),IF(AND(ISNUMBER(OFFSET('Hygiene Data'!$G$10,0,10*ROW('Hygiene Data'!G102))),EC108="",ISNUMBER(OFFSET('Hygiene Data'!$G$10,0,10*ROW('Hygiene Data'!G102)))),OFFSET('Hygiene Data'!$G$10,0,10*ROW('Hygiene Data'!G102)),NA())))</f>
        <v>#N/A</v>
      </c>
      <c r="BO108" s="135" t="e">
        <f ca="1">+IF(AND(ISNUMBER(OFFSET('Hygiene Data'!$H$6,0,10*ROW('Hygiene Data'!H102))),ED108="Yes"),OFFSET('Hygiene Data'!$H$6,0,10*ROW('Hygiene Data'!H102)),IF(AND(ISNUMBER(OFFSET('Hygiene Data'!$H$6,0,10*ROW('Hygiene Data'!H102))),ED108="No",ISNUMBER(OFFSET('Hygiene Data'!$H$6,0,10*ROW('Hygiene Data'!H102)))),CONCATENATE("[",ROUND(OFFSET('Hygiene Data'!$H$6,0,10*ROW('Hygiene Data'!H102)),0),"]"),IF(AND(ISNUMBER(OFFSET('Hygiene Data'!$H$6,0,10*ROW('Hygiene Data'!H102))),ED108="",ISNUMBER(OFFSET('Hygiene Data'!$H$6,0,10*ROW('Hygiene Data'!H102)))),OFFSET('Hygiene Data'!$H$6,0,10*ROW('Hygiene Data'!H102)),NA())))</f>
        <v>#N/A</v>
      </c>
      <c r="BP108" s="135" t="e">
        <f ca="1">+IF(AND(ISNUMBER(OFFSET('Hygiene Data'!$H$8,0,10*ROW('Hygiene Data'!H102))),EE108="Yes"),OFFSET('Hygiene Data'!$H$8,0,10*ROW('Hygiene Data'!H102)),IF(AND(ISNUMBER(OFFSET('Hygiene Data'!$H$8,0,10*ROW('Hygiene Data'!H102))),EE108="No",ISNUMBER(OFFSET('Hygiene Data'!$H$8,0,10*ROW('Hygiene Data'!H102)))),CONCATENATE("[",ROUND(OFFSET('Hygiene Data'!$H$8,0,10*ROW('Hygiene Data'!H102)),0),"]"),IF(AND(ISNUMBER(OFFSET('Hygiene Data'!$H$8,0,10*ROW('Hygiene Data'!H102))),EE108="",ISNUMBER(OFFSET('Hygiene Data'!$H$8,0,10*ROW('Hygiene Data'!H102)))),OFFSET('Hygiene Data'!$H$8,0,10*ROW('Hygiene Data'!H102)),NA())))</f>
        <v>#N/A</v>
      </c>
      <c r="BQ108" s="135" t="e">
        <f ca="1">+IF(AND(ISNUMBER(OFFSET('Hygiene Data'!$H$10,0,10*ROW('Hygiene Data'!H102))),EF108="Yes"),OFFSET('Hygiene Data'!$H$10,0,10*ROW('Hygiene Data'!H102)),IF(AND(ISNUMBER(OFFSET('Hygiene Data'!$H$10,0,10*ROW('Hygiene Data'!H102))),EF108="No",ISNUMBER(OFFSET('Hygiene Data'!$H$10,0,10*ROW('Hygiene Data'!H102)))),CONCATENATE("[",ROUND(OFFSET('Hygiene Data'!$H$10,0,10*ROW('Hygiene Data'!H102)),0),"]"),IF(AND(ISNUMBER(OFFSET('Hygiene Data'!$H$10,0,10*ROW('Hygiene Data'!H102))),EF108="",ISNUMBER(OFFSET('Hygiene Data'!$H$10,0,10*ROW('Hygiene Data'!H102)))),OFFSET('Hygiene Data'!$H$10,0,10*ROW('Hygiene Data'!H102)),NA())))</f>
        <v>#N/A</v>
      </c>
      <c r="BS108" s="34" t="str">
        <f ca="1">+IF(OFFSET('Water Data'!$C$28,0,10*ROW('Water Data'!C102))="","",OFFSET('Water Data'!$C$28,0,10*ROW('Water Data'!C102)))</f>
        <v/>
      </c>
      <c r="BT108" s="34" t="str">
        <f ca="1">+IF(OFFSET('Water Data'!$C$29,0,10*ROW('Water Data'!C102))="","",OFFSET('Water Data'!$C$29,0,10*ROW('Water Data'!C102)))</f>
        <v/>
      </c>
      <c r="BU108" s="34" t="str">
        <f ca="1">+IF(OFFSET('Water Data'!$C$30,0,10*ROW('Water Data'!C102))="","",OFFSET('Water Data'!$C$30,0,10*ROW('Water Data'!C102)))</f>
        <v/>
      </c>
      <c r="BV108" s="34" t="str">
        <f ca="1">+IF(OFFSET('Water Data'!$D$28,0,10*ROW('Water Data'!D102))="","",OFFSET('Water Data'!$D$28,0,10*ROW('Water Data'!D102)))</f>
        <v/>
      </c>
      <c r="BW108" s="34" t="str">
        <f ca="1">+IF(OFFSET('Water Data'!$D$29,0,10*ROW('Water Data'!D102))="","",OFFSET('Water Data'!$D$29,0,10*ROW('Water Data'!D102)))</f>
        <v/>
      </c>
      <c r="BX108" s="34" t="str">
        <f ca="1">+IF(OFFSET('Water Data'!$D$30,0,10*ROW('Water Data'!D102))="","",OFFSET('Water Data'!$D$30,0,10*ROW('Water Data'!D102)))</f>
        <v/>
      </c>
      <c r="BY108" s="34" t="str">
        <f ca="1">+IF(OFFSET('Water Data'!$E$28,0,10*ROW('Water Data'!E102))="","",OFFSET('Water Data'!$E$28,0,10*ROW('Water Data'!E102)))</f>
        <v/>
      </c>
      <c r="BZ108" s="34" t="str">
        <f ca="1">+IF(OFFSET('Water Data'!$E$29,0,10*ROW('Water Data'!E102))="","",OFFSET('Water Data'!$E$29,0,10*ROW('Water Data'!E102)))</f>
        <v/>
      </c>
      <c r="CA108" s="34" t="str">
        <f ca="1">+IF(OFFSET('Water Data'!$E$30,0,10*ROW('Water Data'!E102))="","",OFFSET('Water Data'!$E$30,0,10*ROW('Water Data'!E102)))</f>
        <v/>
      </c>
      <c r="CB108" s="34" t="str">
        <f ca="1">+IF(OFFSET('Water Data'!$F$28,0,10*ROW('Water Data'!F102))="","",OFFSET('Water Data'!$F$28,0,10*ROW('Water Data'!F102)))</f>
        <v/>
      </c>
      <c r="CC108" s="34" t="str">
        <f ca="1">+IF(OFFSET('Water Data'!$F$29,0,10*ROW('Water Data'!F102))="","",OFFSET('Water Data'!$F$29,0,10*ROW('Water Data'!F102)))</f>
        <v/>
      </c>
      <c r="CD108" s="34" t="str">
        <f ca="1">+IF(OFFSET('Water Data'!$F$30,0,10*ROW('Water Data'!F102))="","",OFFSET('Water Data'!$F$30,0,10*ROW('Water Data'!F102)))</f>
        <v/>
      </c>
      <c r="CE108" s="34" t="str">
        <f ca="1">+IF(OFFSET('Water Data'!$G$28,0,10*ROW('Water Data'!G102))="","",OFFSET('Water Data'!$G$28,0,10*ROW('Water Data'!G102)))</f>
        <v/>
      </c>
      <c r="CF108" s="34" t="str">
        <f ca="1">+IF(OFFSET('Water Data'!$G$29,0,10*ROW('Water Data'!G102))="","",OFFSET('Water Data'!$G$29,0,10*ROW('Water Data'!G102)))</f>
        <v/>
      </c>
      <c r="CG108" s="34" t="str">
        <f ca="1">+IF(OFFSET('Water Data'!$G$30,0,10*ROW('Water Data'!G102))="","",OFFSET('Water Data'!$G$30,0,10*ROW('Water Data'!G102)))</f>
        <v/>
      </c>
      <c r="CH108" s="34" t="str">
        <f ca="1">+IF(OFFSET('Water Data'!$H$28,0,10*ROW('Water Data'!H102))="","",OFFSET('Water Data'!$H$28,0,10*ROW('Water Data'!H102)))</f>
        <v/>
      </c>
      <c r="CI108" s="34" t="str">
        <f ca="1">+IF(OFFSET('Water Data'!$H$29,0,10*ROW('Water Data'!H102))="","",OFFSET('Water Data'!$H$29,0,10*ROW('Water Data'!H102)))</f>
        <v/>
      </c>
      <c r="CJ108" s="34" t="str">
        <f ca="1">+IF(OFFSET('Water Data'!$H$30,0,10*ROW('Water Data'!H102))="","",OFFSET('Water Data'!$H$30,0,10*ROW('Water Data'!H102)))</f>
        <v/>
      </c>
      <c r="CK108" s="34" t="str">
        <f ca="1">+IF(OFFSET('Sanitation Data'!$C$29,0,10*ROW('Sanitation Data'!C102))="","",OFFSET('Sanitation Data'!$C$29,0,10*ROW('Sanitation Data'!C102)))</f>
        <v/>
      </c>
      <c r="CL108" s="34" t="str">
        <f ca="1">+IF(OFFSET('Sanitation Data'!$C$30,0,10*ROW('Sanitation Data'!C102))="","",OFFSET('Sanitation Data'!$C$30,0,10*ROW('Sanitation Data'!C102)))</f>
        <v/>
      </c>
      <c r="CM108" s="34" t="str">
        <f ca="1">+IF(OFFSET('Sanitation Data'!$C$31,0,10*ROW('Sanitation Data'!C102))="","",OFFSET('Sanitation Data'!$C$31,0,10*ROW('Sanitation Data'!C102)))</f>
        <v/>
      </c>
      <c r="CN108" s="34" t="str">
        <f ca="1">+IF(OFFSET('Sanitation Data'!$C$32,0,10*ROW('Sanitation Data'!C102))="","",OFFSET('Sanitation Data'!$C$32,0,10*ROW('Sanitation Data'!C102)))</f>
        <v/>
      </c>
      <c r="CO108" s="34" t="str">
        <f ca="1">+IF(OFFSET('Sanitation Data'!$C$33,0,10*ROW('Sanitation Data'!C102))="","",OFFSET('Sanitation Data'!$C$33,0,10*ROW('Sanitation Data'!C102)))</f>
        <v/>
      </c>
      <c r="CP108" s="34" t="str">
        <f ca="1">+IF(OFFSET('Sanitation Data'!$D$29,0,10*ROW('Sanitation Data'!D102))="","",OFFSET('Sanitation Data'!$D$29,0,10*ROW('Sanitation Data'!D102)))</f>
        <v/>
      </c>
      <c r="CQ108" s="34" t="str">
        <f ca="1">+IF(OFFSET('Sanitation Data'!$D$30,0,10*ROW('Sanitation Data'!D102))="","",OFFSET('Sanitation Data'!$D$30,0,10*ROW('Sanitation Data'!D102)))</f>
        <v/>
      </c>
      <c r="CR108" s="34" t="str">
        <f ca="1">+IF(OFFSET('Sanitation Data'!$D$31,0,10*ROW('Sanitation Data'!D102))="","",OFFSET('Sanitation Data'!$D$31,0,10*ROW('Sanitation Data'!D102)))</f>
        <v/>
      </c>
      <c r="CS108" s="34" t="str">
        <f ca="1">+IF(OFFSET('Sanitation Data'!$D$32,0,10*ROW('Sanitation Data'!D102))="","",OFFSET('Sanitation Data'!$D$32,0,10*ROW('Sanitation Data'!D102)))</f>
        <v/>
      </c>
      <c r="CT108" s="34" t="str">
        <f ca="1">+IF(OFFSET('Sanitation Data'!$D$33,0,10*ROW('Sanitation Data'!D102))="","",OFFSET('Sanitation Data'!$D$33,0,10*ROW('Sanitation Data'!D102)))</f>
        <v/>
      </c>
      <c r="CU108" s="34" t="str">
        <f ca="1">+IF(OFFSET('Sanitation Data'!$E$29,0,10*ROW('Sanitation Data'!E102))="","",OFFSET('Sanitation Data'!$E$29,0,10*ROW('Sanitation Data'!E102)))</f>
        <v/>
      </c>
      <c r="CV108" s="34" t="str">
        <f ca="1">+IF(OFFSET('Sanitation Data'!$E$30,0,10*ROW('Sanitation Data'!E102))="","",OFFSET('Sanitation Data'!$E$30,0,10*ROW('Sanitation Data'!E102)))</f>
        <v/>
      </c>
      <c r="CW108" s="34" t="str">
        <f ca="1">+IF(OFFSET('Sanitation Data'!$E$31,0,10*ROW('Sanitation Data'!E102))="","",OFFSET('Sanitation Data'!$E$31,0,10*ROW('Sanitation Data'!E102)))</f>
        <v/>
      </c>
      <c r="CX108" s="34" t="str">
        <f ca="1">+IF(OFFSET('Sanitation Data'!$E$32,0,10*ROW('Sanitation Data'!E102))="","",OFFSET('Sanitation Data'!$E$32,0,10*ROW('Sanitation Data'!E102)))</f>
        <v/>
      </c>
      <c r="CY108" s="34" t="str">
        <f ca="1">+IF(OFFSET('Sanitation Data'!$E$33,0,10*ROW('Sanitation Data'!E102))="","",OFFSET('Sanitation Data'!$E$33,0,10*ROW('Sanitation Data'!E102)))</f>
        <v/>
      </c>
      <c r="CZ108" s="34" t="str">
        <f ca="1">+IF(OFFSET('Sanitation Data'!$F$29,0,10*ROW('Sanitation Data'!F102))="","",OFFSET('Sanitation Data'!$F$29,0,10*ROW('Sanitation Data'!F102)))</f>
        <v/>
      </c>
      <c r="DA108" s="34" t="str">
        <f ca="1">+IF(OFFSET('Sanitation Data'!$F$30,0,10*ROW('Sanitation Data'!F102))="","",OFFSET('Sanitation Data'!$F$30,0,10*ROW('Sanitation Data'!F102)))</f>
        <v/>
      </c>
      <c r="DB108" s="34" t="str">
        <f ca="1">+IF(OFFSET('Sanitation Data'!$F$31,0,10*ROW('Sanitation Data'!F102))="","",OFFSET('Sanitation Data'!$F$31,0,10*ROW('Sanitation Data'!F102)))</f>
        <v/>
      </c>
      <c r="DC108" s="34" t="str">
        <f ca="1">+IF(OFFSET('Sanitation Data'!$F$32,0,10*ROW('Sanitation Data'!F102))="","",OFFSET('Sanitation Data'!$F$32,0,10*ROW('Sanitation Data'!F102)))</f>
        <v/>
      </c>
      <c r="DD108" s="34" t="str">
        <f ca="1">+IF(OFFSET('Sanitation Data'!$F$33,0,10*ROW('Sanitation Data'!F102))="","",OFFSET('Sanitation Data'!$F$33,0,10*ROW('Sanitation Data'!F102)))</f>
        <v/>
      </c>
      <c r="DE108" s="34" t="str">
        <f ca="1">+IF(OFFSET('Sanitation Data'!$G$29,0,10*ROW('Sanitation Data'!G102))="","",OFFSET('Sanitation Data'!$G$29,0,10*ROW('Sanitation Data'!G102)))</f>
        <v/>
      </c>
      <c r="DF108" s="34" t="str">
        <f ca="1">+IF(OFFSET('Sanitation Data'!$G$30,0,10*ROW('Sanitation Data'!G102))="","",OFFSET('Sanitation Data'!$G$30,0,10*ROW('Sanitation Data'!G102)))</f>
        <v/>
      </c>
      <c r="DG108" s="34" t="str">
        <f ca="1">+IF(OFFSET('Sanitation Data'!$G$31,0,10*ROW('Sanitation Data'!G102))="","",OFFSET('Sanitation Data'!$G$31,0,10*ROW('Sanitation Data'!G102)))</f>
        <v/>
      </c>
      <c r="DH108" s="34" t="str">
        <f ca="1">+IF(OFFSET('Sanitation Data'!$G$32,0,10*ROW('Sanitation Data'!G102))="","",OFFSET('Sanitation Data'!$G$32,0,10*ROW('Sanitation Data'!G102)))</f>
        <v/>
      </c>
      <c r="DI108" s="34" t="str">
        <f ca="1">+IF(OFFSET('Sanitation Data'!$G$33,0,10*ROW('Sanitation Data'!G102))="","",OFFSET('Sanitation Data'!$G$33,0,10*ROW('Sanitation Data'!G102)))</f>
        <v/>
      </c>
      <c r="DJ108" s="34" t="str">
        <f ca="1">+IF(OFFSET('Sanitation Data'!$H$29,0,10*ROW('Sanitation Data'!H102))="","",OFFSET('Sanitation Data'!$H$29,0,10*ROW('Sanitation Data'!H102)))</f>
        <v/>
      </c>
      <c r="DK108" s="34" t="str">
        <f ca="1">+IF(OFFSET('Sanitation Data'!$H$30,0,10*ROW('Sanitation Data'!H102))="","",OFFSET('Sanitation Data'!$H$30,0,10*ROW('Sanitation Data'!H102)))</f>
        <v/>
      </c>
      <c r="DL108" s="34" t="str">
        <f ca="1">+IF(OFFSET('Sanitation Data'!$H$31,0,10*ROW('Sanitation Data'!H102))="","",OFFSET('Sanitation Data'!$H$31,0,10*ROW('Sanitation Data'!H102)))</f>
        <v/>
      </c>
      <c r="DM108" s="34" t="str">
        <f ca="1">+IF(OFFSET('Sanitation Data'!$H$32,0,10*ROW('Sanitation Data'!H102))="","",OFFSET('Sanitation Data'!$H$32,0,10*ROW('Sanitation Data'!H102)))</f>
        <v/>
      </c>
      <c r="DN108" s="34" t="str">
        <f ca="1">+IF(OFFSET('Sanitation Data'!$H$33,0,10*ROW('Sanitation Data'!H102))="","",OFFSET('Sanitation Data'!$H$33,0,10*ROW('Sanitation Data'!H102)))</f>
        <v/>
      </c>
      <c r="DO108" s="34" t="str">
        <f ca="1">+IF(OFFSET('Hygiene Data'!$C$12,0,10*ROW('Hygiene Data'!C102))="","",OFFSET('Hygiene Data'!$C$12,0,10*ROW('Hygiene Data'!C102)))</f>
        <v/>
      </c>
      <c r="DP108" s="34" t="str">
        <f ca="1">+IF(OFFSET('Hygiene Data'!$C$13,0,10*ROW('Hygiene Data'!C102))="","",OFFSET('Hygiene Data'!$C$13,0,10*ROW('Hygiene Data'!C102)))</f>
        <v/>
      </c>
      <c r="DQ108" s="34" t="str">
        <f ca="1">+IF(OFFSET('Hygiene Data'!$C$14,0,10*ROW('Hygiene Data'!C102))="","",OFFSET('Hygiene Data'!$C$14,0,10*ROW('Hygiene Data'!C102)))</f>
        <v/>
      </c>
      <c r="DR108" s="34" t="str">
        <f ca="1">+IF(OFFSET('Hygiene Data'!$D$12,0,10*ROW('Hygiene Data'!D102))="","",OFFSET('Hygiene Data'!$D$12,0,10*ROW('Hygiene Data'!D102)))</f>
        <v/>
      </c>
      <c r="DS108" s="34" t="str">
        <f ca="1">+IF(OFFSET('Hygiene Data'!$D$13,0,10*ROW('Hygiene Data'!D102))="","",OFFSET('Hygiene Data'!$D$13,0,10*ROW('Hygiene Data'!D102)))</f>
        <v/>
      </c>
      <c r="DT108" s="34" t="str">
        <f ca="1">+IF(OFFSET('Hygiene Data'!$D$14,0,10*ROW('Hygiene Data'!D102))="","",OFFSET('Hygiene Data'!$D$14,0,10*ROW('Hygiene Data'!D102)))</f>
        <v/>
      </c>
      <c r="DU108" s="34" t="str">
        <f ca="1">+IF(OFFSET('Hygiene Data'!$E$12,0,10*ROW('Hygiene Data'!E102))="","",OFFSET('Hygiene Data'!$E$12,0,10*ROW('Hygiene Data'!E102)))</f>
        <v/>
      </c>
      <c r="DV108" s="34" t="str">
        <f ca="1">+IF(OFFSET('Hygiene Data'!$E$13,0,10*ROW('Hygiene Data'!E102))="","",OFFSET('Hygiene Data'!$E$13,0,10*ROW('Hygiene Data'!E102)))</f>
        <v/>
      </c>
      <c r="DW108" s="34" t="str">
        <f ca="1">+IF(OFFSET('Hygiene Data'!$E$14,0,10*ROW('Hygiene Data'!E102))="","",OFFSET('Hygiene Data'!$E$14,0,10*ROW('Hygiene Data'!E102)))</f>
        <v/>
      </c>
      <c r="DX108" s="34" t="str">
        <f ca="1">+IF(OFFSET('Hygiene Data'!$F$12,0,10*ROW('Hygiene Data'!F102))="","",OFFSET('Hygiene Data'!$F$12,0,10*ROW('Hygiene Data'!F102)))</f>
        <v/>
      </c>
      <c r="DY108" s="34" t="str">
        <f ca="1">+IF(OFFSET('Hygiene Data'!$F$13,0,10*ROW('Hygiene Data'!F102))="","",OFFSET('Hygiene Data'!$F$13,0,10*ROW('Hygiene Data'!F102)))</f>
        <v/>
      </c>
      <c r="DZ108" s="34" t="str">
        <f ca="1">+IF(OFFSET('Hygiene Data'!$F$14,0,10*ROW('Hygiene Data'!F102))="","",OFFSET('Hygiene Data'!$F$14,0,10*ROW('Hygiene Data'!F102)))</f>
        <v/>
      </c>
      <c r="EA108" s="34" t="str">
        <f ca="1">+IF(OFFSET('Hygiene Data'!$G$12,0,10*ROW('Hygiene Data'!G102))="","",OFFSET('Hygiene Data'!$G$12,0,10*ROW('Hygiene Data'!G102)))</f>
        <v/>
      </c>
      <c r="EB108" s="34" t="str">
        <f ca="1">+IF(OFFSET('Hygiene Data'!$G$13,0,10*ROW('Hygiene Data'!G102))="","",OFFSET('Hygiene Data'!$G$13,0,10*ROW('Hygiene Data'!G102)))</f>
        <v/>
      </c>
      <c r="EC108" s="34" t="str">
        <f ca="1">+IF(OFFSET('Hygiene Data'!$G$14,0,10*ROW('Hygiene Data'!G102))="","",OFFSET('Hygiene Data'!$G$14,0,10*ROW('Hygiene Data'!G102)))</f>
        <v/>
      </c>
      <c r="ED108" s="34" t="str">
        <f ca="1">+IF(OFFSET('Hygiene Data'!$H$12,0,10*ROW('Hygiene Data'!H102))="","",OFFSET('Hygiene Data'!$H$12,0,10*ROW('Hygiene Data'!H102)))</f>
        <v/>
      </c>
      <c r="EE108" s="34" t="str">
        <f ca="1">+IF(OFFSET('Hygiene Data'!$H$13,0,10*ROW('Hygiene Data'!H102))="","",OFFSET('Hygiene Data'!$H$13,0,10*ROW('Hygiene Data'!H102)))</f>
        <v/>
      </c>
      <c r="EF108" s="34" t="str">
        <f ca="1">+IF(OFFSET('Hygiene Data'!$H$14,0,10*ROW('Hygiene Data'!H102))="","",OFFSET('Hygiene Data'!$H$14,0,10*ROW('Hygiene Data'!H102)))</f>
        <v/>
      </c>
    </row>
    <row r="109" spans="1:136" x14ac:dyDescent="0.2">
      <c r="A109" s="50" t="str">
        <f ca="1">+IF(OFFSET('Water Data'!$B$1,0,10*ROW('Water Data'!B106))="","",OFFSET('Water Data'!$B$1,0,10*ROW('Water Data'!B106)))</f>
        <v/>
      </c>
      <c r="B109" s="50" t="str">
        <f ca="1">+IF(OFFSET('Water Data'!$A$3,0,10*ROW('Water Data'!A106))="","",OFFSET('Water Data'!$A$3,0,10*ROW('Water Data'!A106)))</f>
        <v/>
      </c>
      <c r="C109" s="50" t="str">
        <f ca="1">+IF(OFFSET('Water Data'!$C$3,0,10*ROW('Water Data'!C106))="","",OFFSET('Water Data'!$C$3,0,10*ROW('Water Data'!C106)))</f>
        <v/>
      </c>
      <c r="D109" s="133" t="e">
        <f ca="1">+IF(AND(ISNUMBER(OFFSET('Water Data'!$C$5,0,10*ROW('Water Data'!C103))),BS109="Yes"),100-OFFSET('Water Data'!$C$5,0,10*ROW('Water Data'!C103)),IF(AND(ISNUMBER(OFFSET('Water Data'!$C$5,0,10*ROW('Water Data'!C103))),BS109="No",ISNUMBER(OFFSET('Water Data'!$C$5,0,10*ROW('Water Data'!C103)))),CONCATENATE("[",ROUND(100-OFFSET('Water Data'!$C$5,0,10*ROW('Water Data'!C103)),0),"]"),IF(AND(ISNUMBER(OFFSET('Water Data'!$C$5,0,10*ROW('Water Data'!C103))),BS109="",ISNUMBER(OFFSET('Water Data'!$C$5,0,10*ROW('Water Data'!C103)))),100-OFFSET('Water Data'!$C$5,0,10*ROW('Water Data'!C103)),NA())))</f>
        <v>#N/A</v>
      </c>
      <c r="E109" s="133" t="e">
        <f ca="1">+IF(AND(ISNUMBER(OFFSET('Water Data'!$C$7,0,10*ROW('Water Data'!D103))),BT109="Yes"),OFFSET('Water Data'!$C$7,0,10*ROW('Water Data'!C103)),IF(AND(ISNUMBER(OFFSET('Water Data'!$C$7,0,10*ROW('Water Data'!C103))),BT109="No",ISNUMBER(OFFSET('Water Data'!$C$7,0,10*ROW('Water Data'!C103)))),CONCATENATE("[",ROUND(OFFSET('Water Data'!$C$7,0,10*ROW('Water Data'!C103)),0),"]"),IF(AND(ISNUMBER(OFFSET('Water Data'!$C$7,0,10*ROW('Water Data'!C103))),BT109="",ISNUMBER(OFFSET('Water Data'!$C$7,0,10*ROW('Water Data'!C103)))),OFFSET('Water Data'!$C$7,0,10*ROW('Water Data'!C103)),NA())))</f>
        <v>#N/A</v>
      </c>
      <c r="F109" s="133" t="e">
        <f ca="1">+IF(AND(ISNUMBER(OFFSET('Water Data'!$C$10,0,10*ROW('Water Data'!C103))),BU109="Yes"),OFFSET('Water Data'!$C$10,0,10*ROW('Water Data'!C103)),IF(AND(ISNUMBER(OFFSET('Water Data'!$C$10,0,10*ROW('Water Data'!C103))),BU109="No",ISNUMBER(OFFSET('Water Data'!$C$10,0,10*ROW('Water Data'!C103)))),CONCATENATE("[",ROUND(OFFSET('Water Data'!$C$10,0,10*ROW('Water Data'!C103)),0),"]"),IF(AND(ISNUMBER(OFFSET('Water Data'!$C$10,0,10*ROW('Water Data'!C103))),BU109="",ISNUMBER(OFFSET('Water Data'!$C$10,0,10*ROW('Water Data'!C103)))),OFFSET('Water Data'!$C$10,0,10*ROW('Water Data'!C103)),NA())))</f>
        <v>#N/A</v>
      </c>
      <c r="G109" s="133" t="e">
        <f ca="1">+IF(AND(ISNUMBER(OFFSET('Water Data'!$D$5,0,10*ROW('Water Data'!D103))),BV109="Yes"),100-OFFSET('Water Data'!$D$5,0,10*ROW('Water Data'!D103)),IF(AND(ISNUMBER(OFFSET('Water Data'!$D$5,0,10*ROW('Water Data'!D103))),BV109="No",ISNUMBER(OFFSET('Water Data'!$D$5,0,10*ROW('Water Data'!D103)))),CONCATENATE("[",ROUND(100-OFFSET('Water Data'!$D$5,0,10*ROW('Water Data'!D103)),0),"]"),IF(AND(ISNUMBER(OFFSET('Water Data'!$D$5,0,10*ROW('Water Data'!D103))),BV109="",ISNUMBER(OFFSET('Water Data'!$D$5,0,10*ROW('Water Data'!D103)))),100-OFFSET('Water Data'!$D$5,0,10*ROW('Water Data'!D103)),NA())))</f>
        <v>#N/A</v>
      </c>
      <c r="H109" s="133" t="e">
        <f ca="1">+IF(AND(ISNUMBER(OFFSET('Water Data'!$D$7,0,10*ROW('Water Data'!D103))),BW109="Yes"),OFFSET('Water Data'!$D$7,0,10*ROW('Water Data'!D103)),IF(AND(ISNUMBER(OFFSET('Water Data'!$D$7,0,10*ROW('Water Data'!D103))),BW109="No",ISNUMBER(OFFSET('Water Data'!$D$7,0,10*ROW('Water Data'!D103)))),CONCATENATE("[",ROUND(OFFSET('Water Data'!$C$7,0,10*ROW('Water Data'!D103)),0),"]"),IF(AND(ISNUMBER(OFFSET('Water Data'!$D$7,0,10*ROW('Water Data'!D103))),BW109="",ISNUMBER(OFFSET('Water Data'!$D$7,0,10*ROW('Water Data'!D103)))),OFFSET('Water Data'!$D$7,0,10*ROW('Water Data'!D103)),NA())))</f>
        <v>#N/A</v>
      </c>
      <c r="I109" s="133" t="e">
        <f ca="1">+IF(AND(ISNUMBER(OFFSET('Water Data'!$D$10,0,10*ROW('Water Data'!D103))),BX109="Yes"),OFFSET('Water Data'!$D$10,0,10*ROW('Water Data'!D103)),IF(AND(ISNUMBER(OFFSET('Water Data'!$D$10,0,10*ROW('Water Data'!D103))),BX109="No",ISNUMBER(OFFSET('Water Data'!$D$10,0,10*ROW('Water Data'!D103)))),CONCATENATE("[",ROUND(OFFSET('Water Data'!$D$10,0,10*ROW('Water Data'!D103)),0),"]"),IF(AND(ISNUMBER(OFFSET('Water Data'!$D$10,0,10*ROW('Water Data'!D103))),BX109="",ISNUMBER(OFFSET('Water Data'!$D$10,0,10*ROW('Water Data'!D103)))),OFFSET('Water Data'!$D$10,0,10*ROW('Water Data'!D103)),NA())))</f>
        <v>#N/A</v>
      </c>
      <c r="J109" s="133" t="e">
        <f ca="1">+IF(AND(ISNUMBER(OFFSET('Water Data'!$E$5,0,10*ROW('Water Data'!E103))),BY109="Yes"),100-OFFSET('Water Data'!$E$5,0,10*ROW('Water Data'!E103)),IF(AND(ISNUMBER(OFFSET('Water Data'!$E$5,0,10*ROW('Water Data'!E103))),BY109="No",ISNUMBER(OFFSET('Water Data'!$E$5,0,10*ROW('Water Data'!E103)))),CONCATENATE("[",ROUND(100-OFFSET('Water Data'!$E$5,0,10*ROW('Water Data'!E103)),0),"]"),IF(AND(ISNUMBER(OFFSET('Water Data'!$E$5,0,10*ROW('Water Data'!E103))),BY109="",ISNUMBER(OFFSET('Water Data'!$E$5,0,10*ROW('Water Data'!E103)))),100-OFFSET('Water Data'!$E$5,0,10*ROW('Water Data'!E103)),NA())))</f>
        <v>#N/A</v>
      </c>
      <c r="K109" s="133" t="e">
        <f ca="1">+IF(AND(ISNUMBER(OFFSET('Water Data'!$E$7,0,10*ROW('Water Data'!E103))),BZ109="Yes"),OFFSET('Water Data'!$E$7,0,10*ROW('Water Data'!E103)),IF(AND(ISNUMBER(OFFSET('Water Data'!$E$7,0,10*ROW('Water Data'!E103))),BZ109="No",ISNUMBER(OFFSET('Water Data'!$E$7,0,10*ROW('Water Data'!E103)))),CONCATENATE("[",ROUND(OFFSET('Water Data'!$E$7,0,10*ROW('Water Data'!E103)),0),"]"),IF(AND(ISNUMBER(OFFSET('Water Data'!$E$7,0,10*ROW('Water Data'!E103))),BZ109="",ISNUMBER(OFFSET('Water Data'!$E$7,0,10*ROW('Water Data'!E103)))),OFFSET('Water Data'!$E$7,0,10*ROW('Water Data'!E103)),NA())))</f>
        <v>#N/A</v>
      </c>
      <c r="L109" s="133" t="e">
        <f ca="1">+IF(AND(ISNUMBER(OFFSET('Water Data'!$E$10,0,10*ROW('Water Data'!E103))),CA109="Yes"),OFFSET('Water Data'!$E$10,0,10*ROW('Water Data'!E103)),IF(AND(ISNUMBER(OFFSET('Water Data'!$E$10,0,10*ROW('Water Data'!E103))),CA109="No",ISNUMBER(OFFSET('Water Data'!$E$10,0,10*ROW('Water Data'!E103)))),CONCATENATE("[",ROUND(OFFSET('Water Data'!$E$10,0,10*ROW('Water Data'!E103)),0),"]"),IF(AND(ISNUMBER(OFFSET('Water Data'!$E$10,0,10*ROW('Water Data'!E103))),CA109="",ISNUMBER(OFFSET('Water Data'!$E$10,0,10*ROW('Water Data'!E103)))),OFFSET('Water Data'!$E$10,0,10*ROW('Water Data'!E103)),NA())))</f>
        <v>#N/A</v>
      </c>
      <c r="M109" s="133" t="e">
        <f ca="1">+IF(AND(ISNUMBER(OFFSET('Water Data'!$F$5,0,10*ROW('Water Data'!F103))),CB109="Yes"),100-OFFSET('Water Data'!$F$5,0,10*ROW('Water Data'!F103)),IF(AND(ISNUMBER(OFFSET('Water Data'!$F$5,0,10*ROW('Water Data'!F103))),CB109="No",ISNUMBER(OFFSET('Water Data'!$F$5,0,10*ROW('Water Data'!F103)))),CONCATENATE("[",ROUND(100-OFFSET('Water Data'!$F$5,0,10*ROW('Water Data'!F103)),0),"]"),IF(AND(ISNUMBER(OFFSET('Water Data'!$F$5,0,10*ROW('Water Data'!F103))),CB109="",ISNUMBER(OFFSET('Water Data'!$F$5,0,10*ROW('Water Data'!F103)))),100-OFFSET('Water Data'!$F$5,0,10*ROW('Water Data'!F103)),NA())))</f>
        <v>#N/A</v>
      </c>
      <c r="N109" s="133" t="e">
        <f ca="1">+IF(AND(ISNUMBER(OFFSET('Water Data'!$F$7,0,10*ROW('Water Data'!F103))),CC109="Yes"),OFFSET('Water Data'!$F$7,0,10*ROW('Water Data'!F103)),IF(AND(ISNUMBER(OFFSET('Water Data'!$F$7,0,10*ROW('Water Data'!F103))),CC109="No",ISNUMBER(OFFSET('Water Data'!$F$7,0,10*ROW('Water Data'!F103)))),CONCATENATE("[",ROUND(OFFSET('Water Data'!$F$7,0,10*ROW('Water Data'!F103)),0),"]"),IF(AND(ISNUMBER(OFFSET('Water Data'!$F$7,0,10*ROW('Water Data'!F103))),CC109="",ISNUMBER(OFFSET('Water Data'!$F$7,0,10*ROW('Water Data'!F103)))),OFFSET('Water Data'!$F$7,0,10*ROW('Water Data'!F103)),NA())))</f>
        <v>#N/A</v>
      </c>
      <c r="O109" s="133" t="e">
        <f ca="1">+IF(AND(ISNUMBER(OFFSET('Water Data'!$F$10,0,10*ROW('Water Data'!F103))),CD109="Yes"),OFFSET('Water Data'!$F$10,0,10*ROW('Water Data'!F103)),IF(AND(ISNUMBER(OFFSET('Water Data'!$F$10,0,10*ROW('Water Data'!F103))),CD109="No",ISNUMBER(OFFSET('Water Data'!$F$10,0,10*ROW('Water Data'!F103)))),CONCATENATE("[",ROUND(OFFSET('Water Data'!$F$10,0,10*ROW('Water Data'!F103)),0),"]"),IF(AND(ISNUMBER(OFFSET('Water Data'!$F$10,0,10*ROW('Water Data'!F103))),CD109="",ISNUMBER(OFFSET('Water Data'!$F$10,0,10*ROW('Water Data'!F103)))),OFFSET('Water Data'!$F$10,0,10*ROW('Water Data'!F103)),NA())))</f>
        <v>#N/A</v>
      </c>
      <c r="P109" s="133" t="e">
        <f ca="1">+IF(AND(ISNUMBER(OFFSET('Water Data'!$G$5,0,10*ROW('Water Data'!G103))),CE109="Yes"),100-OFFSET('Water Data'!$G$5,0,10*ROW('Water Data'!G103)),IF(AND(ISNUMBER(OFFSET('Water Data'!$G$5,0,10*ROW('Water Data'!G103))),CE109="No",ISNUMBER(OFFSET('Water Data'!$G$5,0,10*ROW('Water Data'!G103)))),CONCATENATE("[",ROUND(100-OFFSET('Water Data'!$G$5,0,10*ROW('Water Data'!G103)),0),"]"),IF(AND(ISNUMBER(OFFSET('Water Data'!$G$5,0,10*ROW('Water Data'!G103))),CE109="",ISNUMBER(OFFSET('Water Data'!$G$5,0,10*ROW('Water Data'!G103)))),100-OFFSET('Water Data'!$G$5,0,10*ROW('Water Data'!G103)),NA())))</f>
        <v>#N/A</v>
      </c>
      <c r="Q109" s="133" t="e">
        <f ca="1">+IF(AND(ISNUMBER(OFFSET('Water Data'!$G$7,0,10*ROW('Water Data'!G103))),CF109="Yes"),OFFSET('Water Data'!$G$7,0,10*ROW('Water Data'!G103)),IF(AND(ISNUMBER(OFFSET('Water Data'!$G$7,0,10*ROW('Water Data'!G103))),CF109="No",ISNUMBER(OFFSET('Water Data'!$G$7,0,10*ROW('Water Data'!G103)))),CONCATENATE("[",ROUND(OFFSET('Water Data'!$G$7,0,10*ROW('Water Data'!G103)),0),"]"),IF(AND(ISNUMBER(OFFSET('Water Data'!$G$7,0,10*ROW('Water Data'!G103))),CF109="",ISNUMBER(OFFSET('Water Data'!$G$7,0,10*ROW('Water Data'!G103)))),OFFSET('Water Data'!$G$7,0,10*ROW('Water Data'!G103)),NA())))</f>
        <v>#N/A</v>
      </c>
      <c r="R109" s="133" t="e">
        <f ca="1">+IF(AND(ISNUMBER(OFFSET('Water Data'!$G$10,0,10*ROW('Water Data'!G103))),CG109="Yes"),OFFSET('Water Data'!$G$10,0,10*ROW('Water Data'!G103)),IF(AND(ISNUMBER(OFFSET('Water Data'!$G$10,0,10*ROW('Water Data'!G103))),CG109="No",ISNUMBER(OFFSET('Water Data'!$G$10,0,10*ROW('Water Data'!G103)))),CONCATENATE("[",ROUND(OFFSET('Water Data'!$G$10,0,10*ROW('Water Data'!G103)),0),"]"),IF(AND(ISNUMBER(OFFSET('Water Data'!$G$10,0,10*ROW('Water Data'!G103))),CG109="",ISNUMBER(OFFSET('Water Data'!$G$10,0,10*ROW('Water Data'!G103)))),OFFSET('Water Data'!$G$10,0,10*ROW('Water Data'!G103)),NA())))</f>
        <v>#N/A</v>
      </c>
      <c r="S109" s="133" t="e">
        <f ca="1">+IF(AND(ISNUMBER(OFFSET('Water Data'!$H$5,0,10*ROW('Water Data'!H103))),CH109="Yes"),100-OFFSET('Water Data'!$H$5,0,10*ROW('Water Data'!H103)),IF(AND(ISNUMBER(OFFSET('Water Data'!$H$5,0,10*ROW('Water Data'!H103))),CH109="No",ISNUMBER(OFFSET('Water Data'!$H$5,0,10*ROW('Water Data'!H103)))),CONCATENATE("[",ROUND(100-OFFSET('Water Data'!$H$5,0,10*ROW('Water Data'!H103)),0),"]"),IF(AND(ISNUMBER(OFFSET('Water Data'!$H$5,0,10*ROW('Water Data'!H103))),CH109="",ISNUMBER(OFFSET('Water Data'!$H$5,0,10*ROW('Water Data'!H103)))),100-OFFSET('Water Data'!$H$5,0,10*ROW('Water Data'!H103)),NA())))</f>
        <v>#N/A</v>
      </c>
      <c r="T109" s="133" t="e">
        <f ca="1">+IF(AND(ISNUMBER(OFFSET('Water Data'!$H$7,0,10*ROW('Water Data'!H103))),CI109="Yes"),OFFSET('Water Data'!$H$7,0,10*ROW('Water Data'!H103)),IF(AND(ISNUMBER(OFFSET('Water Data'!$H$7,0,10*ROW('Water Data'!H103))),CI109="No",ISNUMBER(OFFSET('Water Data'!$H$7,0,10*ROW('Water Data'!H103)))),CONCATENATE("[",ROUND(OFFSET('Water Data'!$H$7,0,10*ROW('Water Data'!H103)),0),"]"),IF(AND(ISNUMBER(OFFSET('Water Data'!$H$7,0,10*ROW('Water Data'!H103))),CI109="",ISNUMBER(OFFSET('Water Data'!$H$7,0,10*ROW('Water Data'!H103)))),OFFSET('Water Data'!$H$7,0,10*ROW('Water Data'!H103)),NA())))</f>
        <v>#N/A</v>
      </c>
      <c r="U109" s="133" t="e">
        <f ca="1">+IF(AND(ISNUMBER(OFFSET('Water Data'!$H$10,0,10*ROW('Water Data'!H103))),CJ109="Yes"),OFFSET('Water Data'!$H$10,0,10*ROW('Water Data'!H103)),IF(AND(ISNUMBER(OFFSET('Water Data'!$H$10,0,10*ROW('Water Data'!H103))),CJ109="No",ISNUMBER(OFFSET('Water Data'!$H$10,0,10*ROW('Water Data'!H103)))),CONCATENATE("[",ROUND(OFFSET('Water Data'!$H$10,0,10*ROW('Water Data'!H103)),0),"]"),IF(AND(ISNUMBER(OFFSET('Water Data'!$H$10,0,10*ROW('Water Data'!H103))),CJ109="",ISNUMBER(OFFSET('Water Data'!$H$10,0,10*ROW('Water Data'!H103)))),OFFSET('Water Data'!$H$10,0,10*ROW('Water Data'!H103)),NA())))</f>
        <v>#N/A</v>
      </c>
      <c r="V109" s="134" t="e">
        <f ca="1">+IF(AND(ISNUMBER(OFFSET('Sanitation Data'!$C$5,0,10*ROW('Sanitation Data'!C103))),CK109="Yes"),100-OFFSET('Sanitation Data'!$C$5,0,10*ROW('Sanitation Data'!C103)),IF(AND(ISNUMBER(OFFSET('Sanitation Data'!$C$5,0,10*ROW('Sanitation Data'!C103))),CK109="No",ISNUMBER(OFFSET('Sanitation Data'!$C$5,0,10*ROW('Sanitation Data'!C103)))),CONCATENATE("[",ROUND(100-OFFSET('Sanitation Data'!$C$5,0,10*ROW('Sanitation Data'!C103)),0),"]"),IF(AND(ISNUMBER(OFFSET('Sanitation Data'!$C$5,0,10*ROW('Sanitation Data'!C103))),CK109="",ISNUMBER(OFFSET('Sanitation Data'!$C$5,0,10*ROW('Sanitation Data'!C103)))),100-OFFSET('Sanitation Data'!$C$5,0,10*ROW('Sanitation Data'!C103)),NA())))</f>
        <v>#N/A</v>
      </c>
      <c r="W109" s="134" t="e">
        <f ca="1">+IF(AND(ISNUMBER(OFFSET('Sanitation Data'!$C$7,0,10*ROW('Sanitation Data'!C103))),CL109="Yes"),OFFSET('Sanitation Data'!$C$7,0,10*ROW('Sanitation Data'!C103)),IF(AND(ISNUMBER(OFFSET('Sanitation Data'!$C$7,0,10*ROW('Sanitation Data'!C103))),CL109="No",ISNUMBER(OFFSET('Sanitation Data'!$C$7,0,10*ROW('Sanitation Data'!C103)))),CONCATENATE("[",ROUND(OFFSET('Sanitation Data'!$C$7,0,10*ROW('Sanitation Data'!C103)),0),"]"),IF(AND(ISNUMBER(OFFSET('Sanitation Data'!$C$7,0,10*ROW('Sanitation Data'!C103))),CL109="",ISNUMBER(OFFSET('Sanitation Data'!$C$7,0,10*ROW('Sanitation Data'!C103)))),OFFSET('Sanitation Data'!$C$7,0,10*ROW('Sanitation Data'!C103)),NA())))</f>
        <v>#N/A</v>
      </c>
      <c r="X109" s="134" t="e">
        <f ca="1">+IF(AND(ISNUMBER(OFFSET('Sanitation Data'!$C$11,0,10*ROW('Sanitation Data'!C103))),CM109="Yes"),OFFSET('Sanitation Data'!$C$11,0,10*ROW('Sanitation Data'!C103)),IF(AND(ISNUMBER(OFFSET('Sanitation Data'!$C$11,0,10*ROW('Sanitation Data'!C103))),CM109="No",ISNUMBER(OFFSET('Sanitation Data'!$C$11,0,10*ROW('Sanitation Data'!C103)))),CONCATENATE("[",ROUND(OFFSET('Sanitation Data'!$C$11,0,10*ROW('Sanitation Data'!C103)),0),"]"),IF(AND(ISNUMBER(OFFSET('Sanitation Data'!$C$11,0,10*ROW('Sanitation Data'!C103))),CM109="",ISNUMBER(OFFSET('Sanitation Data'!$C$11,0,10*ROW('Sanitation Data'!C103)))),OFFSET('Sanitation Data'!$C$11,0,10*ROW('Sanitation Data'!C103)),NA())))</f>
        <v>#N/A</v>
      </c>
      <c r="Y109" s="134" t="e">
        <f ca="1">+IF(AND(ISNUMBER(OFFSET('Sanitation Data'!$C$12,0,10*ROW('Sanitation Data'!C103))),CN109="Yes"),OFFSET('Sanitation Data'!$C$12,0,10*ROW('Sanitation Data'!C103)),IF(AND(ISNUMBER(OFFSET('Sanitation Data'!$C$12,0,10*ROW('Sanitation Data'!C103))),CN109="No",ISNUMBER(OFFSET('Sanitation Data'!$C$12,0,10*ROW('Sanitation Data'!C103)))),CONCATENATE("[",ROUND(OFFSET('Sanitation Data'!$C$12,0,10*ROW('Sanitation Data'!C103)),0),"]"),IF(AND(ISNUMBER(OFFSET('Sanitation Data'!$C$12,0,10*ROW('Sanitation Data'!C103))),CN109="",ISNUMBER(OFFSET('Sanitation Data'!$C$12,0,10*ROW('Sanitation Data'!C103)))),OFFSET('Sanitation Data'!$C$12,0,10*ROW('Sanitation Data'!C103)),NA())))</f>
        <v>#N/A</v>
      </c>
      <c r="Z109" s="134" t="e">
        <f ca="1">+IF(AND(ISNUMBER(OFFSET('Sanitation Data'!$C$13,0,10*ROW('Sanitation Data'!C103))),CO109="Yes"),OFFSET('Sanitation Data'!$C$13,0,10*ROW('Sanitation Data'!C103)),IF(AND(ISNUMBER(OFFSET('Sanitation Data'!$C$13,0,10*ROW('Sanitation Data'!C103))),CO109="No",ISNUMBER(OFFSET('Sanitation Data'!$C$13,0,10*ROW('Sanitation Data'!C103)))),CONCATENATE("[",ROUND(OFFSET('Sanitation Data'!$C$13,0,10*ROW('Sanitation Data'!C103)),0),"]"),IF(AND(ISNUMBER(OFFSET('Sanitation Data'!$C$13,0,10*ROW('Sanitation Data'!C103))),CO109="",ISNUMBER(OFFSET('Sanitation Data'!$C$13,0,10*ROW('Sanitation Data'!C103)))),OFFSET('Sanitation Data'!$C$13,0,10*ROW('Sanitation Data'!C103)),NA())))</f>
        <v>#N/A</v>
      </c>
      <c r="AA109" s="134" t="e">
        <f ca="1">+IF(AND(ISNUMBER(OFFSET('Sanitation Data'!$D$5,0,10*ROW('Sanitation Data'!D103))),CP109="Yes"),100-OFFSET('Sanitation Data'!$D$5,0,10*ROW('Sanitation Data'!D103)),IF(AND(ISNUMBER(OFFSET('Sanitation Data'!$D$5,0,10*ROW('Sanitation Data'!D103))),CP109="No",ISNUMBER(OFFSET('Sanitation Data'!$D$5,0,10*ROW('Sanitation Data'!D103)))),CONCATENATE("[",ROUND(100-OFFSET('Sanitation Data'!$D$5,0,10*ROW('Sanitation Data'!D103)),0),"]"),IF(AND(ISNUMBER(OFFSET('Sanitation Data'!$D$5,0,10*ROW('Sanitation Data'!D103))),CP109="",ISNUMBER(OFFSET('Sanitation Data'!$D$5,0,10*ROW('Sanitation Data'!D103)))),100-OFFSET('Sanitation Data'!$D$5,0,10*ROW('Sanitation Data'!D103)),NA())))</f>
        <v>#N/A</v>
      </c>
      <c r="AB109" s="134" t="e">
        <f ca="1">+IF(AND(ISNUMBER(OFFSET('Sanitation Data'!$D$7,0,10*ROW('Sanitation Data'!D103))),CQ109="Yes"),OFFSET('Sanitation Data'!$D$7,0,10*ROW('Sanitation Data'!G103)),IF(AND(ISNUMBER(OFFSET('Sanitation Data'!$D$7,0,10*ROW('Sanitation Data'!D103))),CQ109="No",ISNUMBER(OFFSET('Sanitation Data'!$D$7,0,10*ROW('Sanitation Data'!D103)))),CONCATENATE("[",ROUND(OFFSET('Sanitation Data'!$D$7,0,10*ROW('Sanitation Data'!D103)),0),"]"),IF(AND(ISNUMBER(OFFSET('Sanitation Data'!$D$7,0,10*ROW('Sanitation Data'!D103))),CQ109="",ISNUMBER(OFFSET('Sanitation Data'!$D$7,0,10*ROW('Sanitation Data'!D103)))),OFFSET('Sanitation Data'!$D$7,0,10*ROW('Sanitation Data'!D103)),NA())))</f>
        <v>#N/A</v>
      </c>
      <c r="AC109" s="134" t="e">
        <f ca="1">+IF(AND(ISNUMBER(OFFSET('Sanitation Data'!$D$11,0,10*ROW('Sanitation Data'!D103))),CR109="Yes"),OFFSET('Sanitation Data'!$D$11,0,10*ROW('Sanitation Data'!D103)),IF(AND(ISNUMBER(OFFSET('Sanitation Data'!$D$11,0,10*ROW('Sanitation Data'!D103))),CR109="No",ISNUMBER(OFFSET('Sanitation Data'!$D$11,0,10*ROW('Sanitation Data'!D103)))),CONCATENATE("[",ROUND(OFFSET('Sanitation Data'!$D$11,0,10*ROW('Sanitation Data'!D103)),0),"]"),IF(AND(ISNUMBER(OFFSET('Sanitation Data'!$D$11,0,10*ROW('Sanitation Data'!D103))),CR109="",ISNUMBER(OFFSET('Sanitation Data'!$D$11,0,10*ROW('Sanitation Data'!D103)))),OFFSET('Sanitation Data'!$D$11,0,10*ROW('Sanitation Data'!D103)),NA())))</f>
        <v>#N/A</v>
      </c>
      <c r="AD109" s="134" t="e">
        <f ca="1">+IF(AND(ISNUMBER(OFFSET('Sanitation Data'!$D$12,0,10*ROW('Sanitation Data'!D103))),CS109="Yes"),OFFSET('Sanitation Data'!$D$12,0,10*ROW('Sanitation Data'!D103)),IF(AND(ISNUMBER(OFFSET('Sanitation Data'!$D$12,0,10*ROW('Sanitation Data'!D103))),CS109="No",ISNUMBER(OFFSET('Sanitation Data'!$D$12,0,10*ROW('Sanitation Data'!D103)))),CONCATENATE("[",ROUND(OFFSET('Sanitation Data'!$D$12,0,10*ROW('Sanitation Data'!D103)),0),"]"),IF(AND(ISNUMBER(OFFSET('Sanitation Data'!$D$12,0,10*ROW('Sanitation Data'!D103))),CS109="",ISNUMBER(OFFSET('Sanitation Data'!$D$12,0,10*ROW('Sanitation Data'!D103)))),OFFSET('Sanitation Data'!$D$12,0,10*ROW('Sanitation Data'!D103)),NA())))</f>
        <v>#N/A</v>
      </c>
      <c r="AE109" s="134" t="e">
        <f ca="1">+IF(AND(ISNUMBER(OFFSET('Sanitation Data'!$D$13,0,10*ROW('Sanitation Data'!D103))),CT109="Yes"),OFFSET('Sanitation Data'!$D$13,0,10*ROW('Sanitation Data'!D103)),IF(AND(ISNUMBER(OFFSET('Sanitation Data'!$D$13,0,10*ROW('Sanitation Data'!D103))),CT109="No",ISNUMBER(OFFSET('Sanitation Data'!$D$13,0,10*ROW('Sanitation Data'!D103)))),CONCATENATE("[",ROUND(OFFSET('Sanitation Data'!$D$13,0,10*ROW('Sanitation Data'!D103)),0),"]"),IF(AND(ISNUMBER(OFFSET('Sanitation Data'!$D$13,0,10*ROW('Sanitation Data'!D103))),CT109="",ISNUMBER(OFFSET('Sanitation Data'!$D$13,0,10*ROW('Sanitation Data'!D103)))),OFFSET('Sanitation Data'!$D$13,0,10*ROW('Sanitation Data'!D103)),NA())))</f>
        <v>#N/A</v>
      </c>
      <c r="AF109" s="134" t="e">
        <f ca="1">+IF(AND(ISNUMBER(OFFSET('Sanitation Data'!$E$5,0,10*ROW('Sanitation Data'!E103))),CU109="Yes"),100-OFFSET('Sanitation Data'!$E$5,0,10*ROW('Sanitation Data'!E103)),IF(AND(ISNUMBER(OFFSET('Sanitation Data'!$E$5,0,10*ROW('Sanitation Data'!E103))),CU109="No",ISNUMBER(OFFSET('Sanitation Data'!$E$5,0,10*ROW('Sanitation Data'!E103)))),CONCATENATE("[",ROUND(100-OFFSET('Sanitation Data'!$E$5,0,10*ROW('Sanitation Data'!E103)),0),"]"),IF(AND(ISNUMBER(OFFSET('Sanitation Data'!$E$5,0,10*ROW('Sanitation Data'!E103))),CU109="",ISNUMBER(OFFSET('Sanitation Data'!$E$5,0,10*ROW('Sanitation Data'!E103)))),100-OFFSET('Sanitation Data'!$E$5,0,10*ROW('Sanitation Data'!E103)),NA())))</f>
        <v>#N/A</v>
      </c>
      <c r="AG109" s="134" t="e">
        <f ca="1">+IF(AND(ISNUMBER(OFFSET('Sanitation Data'!$E$7,0,10*ROW('Sanitation Data'!E103))),CV109="Yes"),OFFSET('Sanitation Data'!$E$7,0,10*ROW('Sanitation Data'!E103)),IF(AND(ISNUMBER(OFFSET('Sanitation Data'!$E$7,0,10*ROW('Sanitation Data'!E103))),CV109="No",ISNUMBER(OFFSET('Sanitation Data'!$E$7,0,10*ROW('Sanitation Data'!E103)))),CONCATENATE("[",ROUND(OFFSET('Sanitation Data'!$E$7,0,10*ROW('Sanitation Data'!E103)),0),"]"),IF(AND(ISNUMBER(OFFSET('Sanitation Data'!$E$7,0,10*ROW('Sanitation Data'!E103))),CV109="",ISNUMBER(OFFSET('Sanitation Data'!$E$7,0,10*ROW('Sanitation Data'!E103)))),OFFSET('Sanitation Data'!$E$7,0,10*ROW('Sanitation Data'!E103)),NA())))</f>
        <v>#N/A</v>
      </c>
      <c r="AH109" s="134" t="e">
        <f ca="1">+IF(AND(ISNUMBER(OFFSET('Sanitation Data'!$E$11,0,10*ROW('Sanitation Data'!E103))),CW109="Yes"),OFFSET('Sanitation Data'!$E$11,0,10*ROW('Sanitation Data'!E103)),IF(AND(ISNUMBER(OFFSET('Sanitation Data'!$E$11,0,10*ROW('Sanitation Data'!E103))),CW109="No",ISNUMBER(OFFSET('Sanitation Data'!$E$11,0,10*ROW('Sanitation Data'!E103)))),CONCATENATE("[",ROUND(OFFSET('Sanitation Data'!$E$11,0,10*ROW('Sanitation Data'!E103)),0),"]"),IF(AND(ISNUMBER(OFFSET('Sanitation Data'!$E$11,0,10*ROW('Sanitation Data'!E103))),CW109="",ISNUMBER(OFFSET('Sanitation Data'!$E$11,0,10*ROW('Sanitation Data'!E103)))),OFFSET('Sanitation Data'!$E$11,0,10*ROW('Sanitation Data'!E103)),NA())))</f>
        <v>#N/A</v>
      </c>
      <c r="AI109" s="134" t="e">
        <f ca="1">+IF(AND(ISNUMBER(OFFSET('Sanitation Data'!$E$12,0,10*ROW('Sanitation Data'!E103))),CX109="Yes"),OFFSET('Sanitation Data'!$E$12,0,10*ROW('Sanitation Data'!E103)),IF(AND(ISNUMBER(OFFSET('Sanitation Data'!$E$12,0,10*ROW('Sanitation Data'!E103))),CX109="No",ISNUMBER(OFFSET('Sanitation Data'!$E$12,0,10*ROW('Sanitation Data'!E103)))),CONCATENATE("[",ROUND(OFFSET('Sanitation Data'!$E$12,0,10*ROW('Sanitation Data'!E103)),0),"]"),IF(AND(ISNUMBER(OFFSET('Sanitation Data'!$E$12,0,10*ROW('Sanitation Data'!E103))),CX109="",ISNUMBER(OFFSET('Sanitation Data'!$E$12,0,10*ROW('Sanitation Data'!E103)))),OFFSET('Sanitation Data'!$E$12,0,10*ROW('Sanitation Data'!E103)),NA())))</f>
        <v>#N/A</v>
      </c>
      <c r="AJ109" s="134" t="e">
        <f ca="1">+IF(AND(ISNUMBER(OFFSET('Sanitation Data'!$E$13,0,10*ROW('Sanitation Data'!E103))),CY109="Yes"),OFFSET('Sanitation Data'!$E$13,0,10*ROW('Sanitation Data'!E103)),IF(AND(ISNUMBER(OFFSET('Sanitation Data'!$E$13,0,10*ROW('Sanitation Data'!E103))),CY109="No",ISNUMBER(OFFSET('Sanitation Data'!$E$13,0,10*ROW('Sanitation Data'!E103)))),CONCATENATE("[",ROUND(OFFSET('Sanitation Data'!$E$13,0,10*ROW('Sanitation Data'!E103)),0),"]"),IF(AND(ISNUMBER(OFFSET('Sanitation Data'!$E$13,0,10*ROW('Sanitation Data'!E103))),CY109="",ISNUMBER(OFFSET('Sanitation Data'!$E$13,0,10*ROW('Sanitation Data'!E103)))),OFFSET('Sanitation Data'!$E$13,0,10*ROW('Sanitation Data'!E103)),NA())))</f>
        <v>#N/A</v>
      </c>
      <c r="AK109" s="134" t="e">
        <f ca="1">+IF(AND(ISNUMBER(OFFSET('Sanitation Data'!$F$5,0,10*ROW('Sanitation Data'!F103))),CZ109="Yes"),100-OFFSET('Sanitation Data'!$F$5,0,10*ROW('Sanitation Data'!F103)),IF(AND(ISNUMBER(OFFSET('Sanitation Data'!$F$5,0,10*ROW('Sanitation Data'!F103))),CZ109="No",ISNUMBER(OFFSET('Sanitation Data'!$F$5,0,10*ROW('Sanitation Data'!F103)))),CONCATENATE("[",ROUND(100-OFFSET('Sanitation Data'!$F$5,0,10*ROW('Sanitation Data'!F103)),0),"]"),IF(AND(ISNUMBER(OFFSET('Sanitation Data'!$F$5,0,10*ROW('Sanitation Data'!F103))),CZ109="",ISNUMBER(OFFSET('Sanitation Data'!$F$5,0,10*ROW('Sanitation Data'!F103)))),100-OFFSET('Sanitation Data'!$F$5,0,10*ROW('Sanitation Data'!F103)),NA())))</f>
        <v>#N/A</v>
      </c>
      <c r="AL109" s="134" t="e">
        <f ca="1">+IF(AND(ISNUMBER(OFFSET('Sanitation Data'!$F$7,0,10*ROW('Sanitation Data'!F103))),DA109="Yes"),OFFSET('Sanitation Data'!$F$7,0,10*ROW('Sanitation Data'!F103)),IF(AND(ISNUMBER(OFFSET('Sanitation Data'!$F$7,0,10*ROW('Sanitation Data'!F103))),DA109="No",ISNUMBER(OFFSET('Sanitation Data'!$F$7,0,10*ROW('Sanitation Data'!F103)))),CONCATENATE("[",ROUND(OFFSET('Sanitation Data'!$F$7,0,10*ROW('Sanitation Data'!F103)),0),"]"),IF(AND(ISNUMBER(OFFSET('Sanitation Data'!$F$7,0,10*ROW('Sanitation Data'!F103))),DA109="",ISNUMBER(OFFSET('Sanitation Data'!$F$7,0,10*ROW('Sanitation Data'!F103)))),OFFSET('Sanitation Data'!$F$7,0,10*ROW('Sanitation Data'!F103)),NA())))</f>
        <v>#N/A</v>
      </c>
      <c r="AM109" s="134" t="e">
        <f ca="1">+IF(AND(ISNUMBER(OFFSET('Sanitation Data'!$F$11,0,10*ROW('Sanitation Data'!F103))),DB109="Yes"),OFFSET('Sanitation Data'!$F$11,0,10*ROW('Sanitation Data'!F103)),IF(AND(ISNUMBER(OFFSET('Sanitation Data'!$F$11,0,10*ROW('Sanitation Data'!F103))),DB109="No",ISNUMBER(OFFSET('Sanitation Data'!$F$11,0,10*ROW('Sanitation Data'!F103)))),CONCATENATE("[",ROUND(OFFSET('Sanitation Data'!$F$11,0,10*ROW('Sanitation Data'!F103)),0),"]"),IF(AND(ISNUMBER(OFFSET('Sanitation Data'!$F$11,0,10*ROW('Sanitation Data'!F103))),DB109="",ISNUMBER(OFFSET('Sanitation Data'!$F$11,0,10*ROW('Sanitation Data'!F103)))),OFFSET('Sanitation Data'!$F$11,0,10*ROW('Sanitation Data'!F103)),NA())))</f>
        <v>#N/A</v>
      </c>
      <c r="AN109" s="134" t="e">
        <f ca="1">+IF(AND(ISNUMBER(OFFSET('Sanitation Data'!$F$12,0,10*ROW('Sanitation Data'!F103))),DC109="Yes"),OFFSET('Sanitation Data'!$F$12,0,10*ROW('Sanitation Data'!F103)),IF(AND(ISNUMBER(OFFSET('Sanitation Data'!$F$12,0,10*ROW('Sanitation Data'!F103))),DC109="No",ISNUMBER(OFFSET('Sanitation Data'!$F$12,0,10*ROW('Sanitation Data'!F103)))),CONCATENATE("[",ROUND(OFFSET('Sanitation Data'!$F$12,0,10*ROW('Sanitation Data'!F103)),0),"]"),IF(AND(ISNUMBER(OFFSET('Sanitation Data'!$F$12,0,10*ROW('Sanitation Data'!F103))),DC109="",ISNUMBER(OFFSET('Sanitation Data'!$F$12,0,10*ROW('Sanitation Data'!F103)))),OFFSET('Sanitation Data'!$F$12,0,10*ROW('Sanitation Data'!F103)),NA())))</f>
        <v>#N/A</v>
      </c>
      <c r="AO109" s="134" t="e">
        <f ca="1">+IF(AND(ISNUMBER(OFFSET('Sanitation Data'!$F$13,0,10*ROW('Sanitation Data'!F103))),DD109="Yes"),OFFSET('Sanitation Data'!$F$13,0,10*ROW('Sanitation Data'!F103)),IF(AND(ISNUMBER(OFFSET('Sanitation Data'!$F$13,0,10*ROW('Sanitation Data'!F103))),DD109="No",ISNUMBER(OFFSET('Sanitation Data'!$F$13,0,10*ROW('Sanitation Data'!F103)))),CONCATENATE("[",ROUND(OFFSET('Sanitation Data'!$F$13,0,10*ROW('Sanitation Data'!F103)),0),"]"),IF(AND(ISNUMBER(OFFSET('Sanitation Data'!$F$13,0,10*ROW('Sanitation Data'!F103))),DD109="",ISNUMBER(OFFSET('Sanitation Data'!$F$13,0,10*ROW('Sanitation Data'!F103)))),OFFSET('Sanitation Data'!$F$13,0,10*ROW('Sanitation Data'!F103)),NA())))</f>
        <v>#N/A</v>
      </c>
      <c r="AP109" s="134" t="e">
        <f ca="1">+IF(AND(ISNUMBER(OFFSET('Sanitation Data'!$G$5,0,10*ROW('Sanitation Data'!G103))),DE109="Yes"),100-OFFSET('Sanitation Data'!$G$5,0,10*ROW('Sanitation Data'!G103)),IF(AND(ISNUMBER(OFFSET('Sanitation Data'!$G$5,0,10*ROW('Sanitation Data'!G103))),DE109="No",ISNUMBER(OFFSET('Sanitation Data'!$G$5,0,10*ROW('Sanitation Data'!G103)))),CONCATENATE("[",ROUND(100-OFFSET('Sanitation Data'!$G$5,0,10*ROW('Sanitation Data'!G103)),0),"]"),IF(AND(ISNUMBER(OFFSET('Sanitation Data'!$G$5,0,10*ROW('Sanitation Data'!G103))),DE109="",ISNUMBER(OFFSET('Sanitation Data'!$G$5,0,10*ROW('Sanitation Data'!G103)))),100-OFFSET('Sanitation Data'!$G$5,0,10*ROW('Sanitation Data'!G103)),NA())))</f>
        <v>#N/A</v>
      </c>
      <c r="AQ109" s="134" t="e">
        <f ca="1">+IF(AND(ISNUMBER(OFFSET('Sanitation Data'!$G$7,0,10*ROW('Sanitation Data'!G103))),DF109="Yes"),OFFSET('Sanitation Data'!$G$7,0,10*ROW('Sanitation Data'!G103)),IF(AND(ISNUMBER(OFFSET('Sanitation Data'!$G$7,0,10*ROW('Sanitation Data'!G103))),DF109="No",ISNUMBER(OFFSET('Sanitation Data'!$G$7,0,10*ROW('Sanitation Data'!G103)))),CONCATENATE("[",ROUND(OFFSET('Sanitation Data'!$G$7,0,10*ROW('Sanitation Data'!G103)),0),"]"),IF(AND(ISNUMBER(OFFSET('Sanitation Data'!$G$7,0,10*ROW('Sanitation Data'!G103))),DF109="",ISNUMBER(OFFSET('Sanitation Data'!$G$7,0,10*ROW('Sanitation Data'!G103)))),OFFSET('Sanitation Data'!$G$7,0,10*ROW('Sanitation Data'!G103)),NA())))</f>
        <v>#N/A</v>
      </c>
      <c r="AR109" s="134" t="e">
        <f ca="1">+IF(AND(ISNUMBER(OFFSET('Sanitation Data'!$G$11,0,10*ROW('Sanitation Data'!G103))),DG109="Yes"),OFFSET('Sanitation Data'!$G$11,0,10*ROW('Sanitation Data'!G103)),IF(AND(ISNUMBER(OFFSET('Sanitation Data'!$G$11,0,10*ROW('Sanitation Data'!G103))),DG109="No",ISNUMBER(OFFSET('Sanitation Data'!$G$11,0,10*ROW('Sanitation Data'!G103)))),CONCATENATE("[",ROUND(OFFSET('Sanitation Data'!$G$11,0,10*ROW('Sanitation Data'!G103)),0),"]"),IF(AND(ISNUMBER(OFFSET('Sanitation Data'!$G$11,0,10*ROW('Sanitation Data'!G103))),DG109="",ISNUMBER(OFFSET('Sanitation Data'!$G$11,0,10*ROW('Sanitation Data'!G103)))),OFFSET('Sanitation Data'!$G$11,0,10*ROW('Sanitation Data'!G103)),NA())))</f>
        <v>#N/A</v>
      </c>
      <c r="AS109" s="134" t="e">
        <f ca="1">+IF(AND(ISNUMBER(OFFSET('Sanitation Data'!$G$12,0,10*ROW('Sanitation Data'!G103))),DH109="Yes"),OFFSET('Sanitation Data'!$G$12,0,10*ROW('Sanitation Data'!G103)),IF(AND(ISNUMBER(OFFSET('Sanitation Data'!$G$12,0,10*ROW('Sanitation Data'!G103))),DH109="No",ISNUMBER(OFFSET('Sanitation Data'!$G$12,0,10*ROW('Sanitation Data'!G103)))),CONCATENATE("[",ROUND(OFFSET('Sanitation Data'!$G$12,0,10*ROW('Sanitation Data'!G103)),0),"]"),IF(AND(ISNUMBER(OFFSET('Sanitation Data'!$G$12,0,10*ROW('Sanitation Data'!G103))),DH109="",ISNUMBER(OFFSET('Sanitation Data'!$G$12,0,10*ROW('Sanitation Data'!G103)))),OFFSET('Sanitation Data'!$G$12,0,10*ROW('Sanitation Data'!G103)),NA())))</f>
        <v>#N/A</v>
      </c>
      <c r="AT109" s="134" t="e">
        <f ca="1">+IF(AND(ISNUMBER(OFFSET('Sanitation Data'!$G$13,0,10*ROW('Sanitation Data'!G103))),DI109="Yes"),OFFSET('Sanitation Data'!$G$13,0,10*ROW('Sanitation Data'!G103)),IF(AND(ISNUMBER(OFFSET('Sanitation Data'!$G$13,0,10*ROW('Sanitation Data'!G103))),DI109="No",ISNUMBER(OFFSET('Sanitation Data'!$G$13,0,10*ROW('Sanitation Data'!G103)))),CONCATENATE("[",ROUND(OFFSET('Sanitation Data'!$G$13,0,10*ROW('Sanitation Data'!G103)),0),"]"),IF(AND(ISNUMBER(OFFSET('Sanitation Data'!$G$13,0,10*ROW('Sanitation Data'!G103))),DI109="",ISNUMBER(OFFSET('Sanitation Data'!$G$13,0,10*ROW('Sanitation Data'!G103)))),OFFSET('Sanitation Data'!$G$13,0,10*ROW('Sanitation Data'!G103)),NA())))</f>
        <v>#N/A</v>
      </c>
      <c r="AU109" s="134" t="e">
        <f ca="1">+IF(AND(ISNUMBER(OFFSET('Sanitation Data'!$H$5,0,10*ROW('Sanitation Data'!H103))),DJ109="Yes"),100-OFFSET('Sanitation Data'!$H$5,0,10*ROW('Sanitation Data'!H103)),IF(AND(ISNUMBER(OFFSET('Sanitation Data'!$H$5,0,10*ROW('Sanitation Data'!H103))),DJ109="No",ISNUMBER(OFFSET('Sanitation Data'!$H$5,0,10*ROW('Sanitation Data'!H103)))),CONCATENATE("[",ROUND(100-OFFSET('Sanitation Data'!$H$5,0,10*ROW('Sanitation Data'!H103)),0),"]"),IF(AND(ISNUMBER(OFFSET('Sanitation Data'!$H$5,0,10*ROW('Sanitation Data'!H103))),DJ109="",ISNUMBER(OFFSET('Sanitation Data'!$H$5,0,10*ROW('Sanitation Data'!H103)))),100-OFFSET('Sanitation Data'!$H$5,0,10*ROW('Sanitation Data'!H103)),NA())))</f>
        <v>#N/A</v>
      </c>
      <c r="AV109" s="134" t="e">
        <f ca="1">+IF(AND(ISNUMBER(OFFSET('Sanitation Data'!$H$7,0,10*ROW('Sanitation Data'!H103))),DK109="Yes"),OFFSET('Sanitation Data'!$H$7,0,10*ROW('Sanitation Data'!H103)),IF(AND(ISNUMBER(OFFSET('Sanitation Data'!$H$7,0,10*ROW('Sanitation Data'!H103))),DK109="No",ISNUMBER(OFFSET('Sanitation Data'!$H$7,0,10*ROW('Sanitation Data'!H103)))),CONCATENATE("[",ROUND(OFFSET('Sanitation Data'!$H$7,0,10*ROW('Sanitation Data'!H103)),0),"]"),IF(AND(ISNUMBER(OFFSET('Sanitation Data'!$H$7,0,10*ROW('Sanitation Data'!H103))),DK109="",ISNUMBER(OFFSET('Sanitation Data'!$H$7,0,10*ROW('Sanitation Data'!H103)))),OFFSET('Sanitation Data'!$H$7,0,10*ROW('Sanitation Data'!H103)),NA())))</f>
        <v>#N/A</v>
      </c>
      <c r="AW109" s="134" t="e">
        <f ca="1">+IF(AND(ISNUMBER(OFFSET('Sanitation Data'!$H$11,0,10*ROW('Sanitation Data'!H103))),DL109="Yes"),OFFSET('Sanitation Data'!$H$11,0,10*ROW('Sanitation Data'!H103)),IF(AND(ISNUMBER(OFFSET('Sanitation Data'!$H$11,0,10*ROW('Sanitation Data'!H103))),DL109="No",ISNUMBER(OFFSET('Sanitation Data'!$H$11,0,10*ROW('Sanitation Data'!H103)))),CONCATENATE("[",ROUND(OFFSET('Sanitation Data'!$H$11,0,10*ROW('Sanitation Data'!H103)),0),"]"),IF(AND(ISNUMBER(OFFSET('Sanitation Data'!$H$11,0,10*ROW('Sanitation Data'!H103))),DL109="",ISNUMBER(OFFSET('Sanitation Data'!$H$11,0,10*ROW('Sanitation Data'!H103)))),OFFSET('Sanitation Data'!$H$11,0,10*ROW('Sanitation Data'!H103)),NA())))</f>
        <v>#N/A</v>
      </c>
      <c r="AX109" s="134" t="e">
        <f ca="1">+IF(AND(ISNUMBER(OFFSET('Sanitation Data'!$H$12,0,10*ROW('Sanitation Data'!H103))),DM109="Yes"),OFFSET('Sanitation Data'!$H$12,0,10*ROW('Sanitation Data'!H103)),IF(AND(ISNUMBER(OFFSET('Sanitation Data'!$H$12,0,10*ROW('Sanitation Data'!H103))),DM109="No",ISNUMBER(OFFSET('Sanitation Data'!$H$12,0,10*ROW('Sanitation Data'!H103)))),CONCATENATE("[",ROUND(OFFSET('Sanitation Data'!$H$12,0,10*ROW('Sanitation Data'!H103)),0),"]"),IF(AND(ISNUMBER(OFFSET('Sanitation Data'!$H$12,0,10*ROW('Sanitation Data'!H103))),DM109="",ISNUMBER(OFFSET('Sanitation Data'!$H$12,0,10*ROW('Sanitation Data'!H103)))),OFFSET('Sanitation Data'!$H$12,0,10*ROW('Sanitation Data'!H103)),NA())))</f>
        <v>#N/A</v>
      </c>
      <c r="AY109" s="134" t="e">
        <f ca="1">+IF(AND(ISNUMBER(OFFSET('Sanitation Data'!$H$13,0,10*ROW('Sanitation Data'!H103))),DN109="Yes"),OFFSET('Sanitation Data'!$H$13,0,10*ROW('Sanitation Data'!H103)),IF(AND(ISNUMBER(OFFSET('Sanitation Data'!$H$13,0,10*ROW('Sanitation Data'!H103))),DN109="No",ISNUMBER(OFFSET('Sanitation Data'!$H$13,0,10*ROW('Sanitation Data'!H103)))),CONCATENATE("[",ROUND(OFFSET('Sanitation Data'!$H$13,0,10*ROW('Sanitation Data'!H103)),0),"]"),IF(AND(ISNUMBER(OFFSET('Sanitation Data'!$H$13,0,10*ROW('Sanitation Data'!H103))),DN109="",ISNUMBER(OFFSET('Sanitation Data'!$H$13,0,10*ROW('Sanitation Data'!H103)))),OFFSET('Sanitation Data'!$H$13,0,10*ROW('Sanitation Data'!H103)),NA())))</f>
        <v>#N/A</v>
      </c>
      <c r="AZ109" s="135" t="e">
        <f ca="1">+IF(AND(ISNUMBER(OFFSET('Hygiene Data'!$C$6,0,10*ROW('Hygiene Data'!C103))),DO109="Yes"),OFFSET('Hygiene Data'!$C$6,0,10*ROW('Hygiene Data'!C103)),IF(AND(ISNUMBER(OFFSET('Hygiene Data'!$C$6,0,10*ROW('Hygiene Data'!C103))),DO109="No",ISNUMBER(OFFSET('Hygiene Data'!$C$6,0,10*ROW('Hygiene Data'!C103)))),CONCATENATE("[",ROUND(OFFSET('Hygiene Data'!$C$6,0,10*ROW('Hygiene Data'!C103)),0),"]"),IF(AND(ISNUMBER(OFFSET('Hygiene Data'!$C$6,0,10*ROW('Hygiene Data'!C103))),DO109="",ISNUMBER(OFFSET('Hygiene Data'!$C$6,0,10*ROW('Hygiene Data'!C103)))),OFFSET('Hygiene Data'!$C$6,0,10*ROW('Hygiene Data'!C103)),NA())))</f>
        <v>#N/A</v>
      </c>
      <c r="BA109" s="135" t="e">
        <f ca="1">+IF(AND(ISNUMBER(OFFSET('Hygiene Data'!$C$8,0,10*ROW('Hygiene Data'!C103))),DP109="Yes"),OFFSET('Hygiene Data'!$C$8,0,10*ROW('Hygiene Data'!C103)),IF(AND(ISNUMBER(OFFSET('Hygiene Data'!$C$8,0,10*ROW('Hygiene Data'!C103))),DP109="No",ISNUMBER(OFFSET('Hygiene Data'!$C$8,0,10*ROW('Hygiene Data'!C103)))),CONCATENATE("[",ROUND(OFFSET('Hygiene Data'!$C$8,0,10*ROW('Hygiene Data'!C103)),0),"]"),IF(AND(ISNUMBER(OFFSET('Hygiene Data'!$C$8,0,10*ROW('Hygiene Data'!C103))),DP109="",ISNUMBER(OFFSET('Hygiene Data'!$C$8,0,10*ROW('Hygiene Data'!C103)))),OFFSET('Hygiene Data'!$C$8,0,10*ROW('Hygiene Data'!C103)),NA())))</f>
        <v>#N/A</v>
      </c>
      <c r="BB109" s="135" t="e">
        <f ca="1">+IF(AND(ISNUMBER(OFFSET('Hygiene Data'!$C$10,0,10*ROW('Hygiene Data'!C103))),DQ109="Yes"),OFFSET('Hygiene Data'!$C$10,0,10*ROW('Hygiene Data'!C103)),IF(AND(ISNUMBER(OFFSET('Hygiene Data'!$C$10,0,10*ROW('Hygiene Data'!C103))),DQ109="No",ISNUMBER(OFFSET('Hygiene Data'!$C$10,0,10*ROW('Hygiene Data'!C103)))),CONCATENATE("[",ROUND(OFFSET('Hygiene Data'!$C$10,0,10*ROW('Hygiene Data'!C103)),0),"]"),IF(AND(ISNUMBER(OFFSET('Hygiene Data'!$C$10,0,10*ROW('Hygiene Data'!C103))),DQ109="",ISNUMBER(OFFSET('Hygiene Data'!$C$10,0,10*ROW('Hygiene Data'!C103)))),OFFSET('Hygiene Data'!$C$10,0,10*ROW('Hygiene Data'!C103)),NA())))</f>
        <v>#N/A</v>
      </c>
      <c r="BC109" s="135" t="e">
        <f ca="1">+IF(AND(ISNUMBER(OFFSET('Hygiene Data'!$D$6,0,10*ROW('Hygiene Data'!D103))),DR109="Yes"),OFFSET('Hygiene Data'!$D$6,0,10*ROW('Hygiene Data'!D103)),IF(AND(ISNUMBER(OFFSET('Hygiene Data'!$D$6,0,10*ROW('Hygiene Data'!D103))),DR109="No",ISNUMBER(OFFSET('Hygiene Data'!$D$6,0,10*ROW('Hygiene Data'!D103)))),CONCATENATE("[",ROUND(OFFSET('Hygiene Data'!$D$6,0,10*ROW('Hygiene Data'!D103)),0),"]"),IF(AND(ISNUMBER(OFFSET('Hygiene Data'!$D$6,0,10*ROW('Hygiene Data'!D103))),DR109="",ISNUMBER(OFFSET('Hygiene Data'!$D$6,0,10*ROW('Hygiene Data'!D103)))),OFFSET('Hygiene Data'!$D$6,0,10*ROW('Hygiene Data'!D103)),NA())))</f>
        <v>#N/A</v>
      </c>
      <c r="BD109" s="135" t="e">
        <f ca="1">+IF(AND(ISNUMBER(OFFSET('Hygiene Data'!$D$8,0,10*ROW('Hygiene Data'!D103))),DS109="Yes"),OFFSET('Hygiene Data'!$D$8,0,10*ROW('Hygiene Data'!D103)),IF(AND(ISNUMBER(OFFSET('Hygiene Data'!$D$8,0,10*ROW('Hygiene Data'!D103))),DS109="No",ISNUMBER(OFFSET('Hygiene Data'!$D$8,0,10*ROW('Hygiene Data'!D103)))),CONCATENATE("[",ROUND(OFFSET('Hygiene Data'!$D$8,0,10*ROW('Hygiene Data'!D103)),0),"]"),IF(AND(ISNUMBER(OFFSET('Hygiene Data'!$D$8,0,10*ROW('Hygiene Data'!D103))),DS109="",ISNUMBER(OFFSET('Hygiene Data'!$D$8,0,10*ROW('Hygiene Data'!D103)))),OFFSET('Hygiene Data'!$D$8,0,10*ROW('Hygiene Data'!D103)),NA())))</f>
        <v>#N/A</v>
      </c>
      <c r="BE109" s="135" t="e">
        <f ca="1">+IF(AND(ISNUMBER(OFFSET('Hygiene Data'!$D$10,0,10*ROW('Hygiene Data'!D103))),DT109="Yes"),OFFSET('Hygiene Data'!$D$10,0,10*ROW('Hygiene Data'!D103)),IF(AND(ISNUMBER(OFFSET('Hygiene Data'!$D$10,0,10*ROW('Hygiene Data'!D103))),DT109="No",ISNUMBER(OFFSET('Hygiene Data'!$D$10,0,10*ROW('Hygiene Data'!D103)))),CONCATENATE("[",ROUND(OFFSET('Hygiene Data'!$D$10,0,10*ROW('Hygiene Data'!D103)),0),"]"),IF(AND(ISNUMBER(OFFSET('Hygiene Data'!$D$10,0,10*ROW('Hygiene Data'!D103))),DT109="",ISNUMBER(OFFSET('Hygiene Data'!$D$10,0,10*ROW('Hygiene Data'!D103)))),OFFSET('Hygiene Data'!$D$10,0,10*ROW('Hygiene Data'!D103)),NA())))</f>
        <v>#N/A</v>
      </c>
      <c r="BF109" s="135" t="e">
        <f ca="1">+IF(AND(ISNUMBER(OFFSET('Hygiene Data'!$E$6,0,10*ROW('Hygiene Data'!E103))),DU109="Yes"),OFFSET('Hygiene Data'!$E$6,0,10*ROW('Hygiene Data'!E103)),IF(AND(ISNUMBER(OFFSET('Hygiene Data'!$E$6,0,10*ROW('Hygiene Data'!E103))),DU109="No",ISNUMBER(OFFSET('Hygiene Data'!$E$6,0,10*ROW('Hygiene Data'!E103)))),CONCATENATE("[",ROUND(OFFSET('Hygiene Data'!$E$6,0,10*ROW('Hygiene Data'!E103)),0),"]"),IF(AND(ISNUMBER(OFFSET('Hygiene Data'!$E$6,0,10*ROW('Hygiene Data'!E103))),DU109="",ISNUMBER(OFFSET('Hygiene Data'!$E$6,0,10*ROW('Hygiene Data'!E103)))),OFFSET('Hygiene Data'!$E$6,0,10*ROW('Hygiene Data'!E103)),NA())))</f>
        <v>#N/A</v>
      </c>
      <c r="BG109" s="135" t="e">
        <f ca="1">+IF(AND(ISNUMBER(OFFSET('Hygiene Data'!$E$8,0,10*ROW('Hygiene Data'!E103))),DV109="Yes"),OFFSET('Hygiene Data'!$E$8,0,10*ROW('Hygiene Data'!E103)),IF(AND(ISNUMBER(OFFSET('Hygiene Data'!$E$8,0,10*ROW('Hygiene Data'!E103))),DV109="No",ISNUMBER(OFFSET('Hygiene Data'!$E$8,0,10*ROW('Hygiene Data'!E103)))),CONCATENATE("[",ROUND(OFFSET('Hygiene Data'!$E$8,0,10*ROW('Hygiene Data'!E103)),0),"]"),IF(AND(ISNUMBER(OFFSET('Hygiene Data'!$E$8,0,10*ROW('Hygiene Data'!E103))),DV109="",ISNUMBER(OFFSET('Hygiene Data'!$E$8,0,10*ROW('Hygiene Data'!E103)))),OFFSET('Hygiene Data'!$E$8,0,10*ROW('Hygiene Data'!E103)),NA())))</f>
        <v>#N/A</v>
      </c>
      <c r="BH109" s="135" t="e">
        <f ca="1">+IF(AND(ISNUMBER(OFFSET('Hygiene Data'!$E$10,0,10*ROW('Hygiene Data'!E103))),DW109="Yes"),OFFSET('Hygiene Data'!$E$10,0,10*ROW('Hygiene Data'!E103)),IF(AND(ISNUMBER(OFFSET('Hygiene Data'!$E$10,0,10*ROW('Hygiene Data'!E103))),DW109="No",ISNUMBER(OFFSET('Hygiene Data'!$E$10,0,10*ROW('Hygiene Data'!E103)))),CONCATENATE("[",ROUND(OFFSET('Hygiene Data'!$E$10,0,10*ROW('Hygiene Data'!E103)),0),"]"),IF(AND(ISNUMBER(OFFSET('Hygiene Data'!$E$10,0,10*ROW('Hygiene Data'!E103))),DW109="",ISNUMBER(OFFSET('Hygiene Data'!$E$10,0,10*ROW('Hygiene Data'!E103)))),OFFSET('Hygiene Data'!$E$10,0,10*ROW('Hygiene Data'!E103)),NA())))</f>
        <v>#N/A</v>
      </c>
      <c r="BI109" s="135" t="e">
        <f ca="1">+IF(AND(ISNUMBER(OFFSET('Hygiene Data'!$F$6,0,10*ROW('Hygiene Data'!F103))),DX109="Yes"),OFFSET('Hygiene Data'!$F$6,0,10*ROW('Hygiene Data'!F103)),IF(AND(ISNUMBER(OFFSET('Hygiene Data'!$F$6,0,10*ROW('Hygiene Data'!F103))),DX109="No",ISNUMBER(OFFSET('Hygiene Data'!$F$6,0,10*ROW('Hygiene Data'!F103)))),CONCATENATE("[",ROUND(OFFSET('Hygiene Data'!$F$6,0,10*ROW('Hygiene Data'!F103)),0),"]"),IF(AND(ISNUMBER(OFFSET('Hygiene Data'!$F$6,0,10*ROW('Hygiene Data'!F103))),DX109="",ISNUMBER(OFFSET('Hygiene Data'!$F$6,0,10*ROW('Hygiene Data'!F103)))),OFFSET('Hygiene Data'!$F$6,0,10*ROW('Hygiene Data'!F103)),NA())))</f>
        <v>#N/A</v>
      </c>
      <c r="BJ109" s="135" t="e">
        <f ca="1">+IF(AND(ISNUMBER(OFFSET('Hygiene Data'!$F$8,0,10*ROW('Hygiene Data'!F103))),DY109="Yes"),OFFSET('Hygiene Data'!$F$8,0,10*ROW('Hygiene Data'!F103)),IF(AND(ISNUMBER(OFFSET('Hygiene Data'!$F$8,0,10*ROW('Hygiene Data'!F103))),DY109="No",ISNUMBER(OFFSET('Hygiene Data'!$F$8,0,10*ROW('Hygiene Data'!F103)))),CONCATENATE("[",ROUND(OFFSET('Hygiene Data'!$F$8,0,10*ROW('Hygiene Data'!F103)),0),"]"),IF(AND(ISNUMBER(OFFSET('Hygiene Data'!$F$8,0,10*ROW('Hygiene Data'!F103))),DY109="",ISNUMBER(OFFSET('Hygiene Data'!$F$8,0,10*ROW('Hygiene Data'!F103)))),OFFSET('Hygiene Data'!$F$8,0,10*ROW('Hygiene Data'!F103)),NA())))</f>
        <v>#N/A</v>
      </c>
      <c r="BK109" s="135" t="e">
        <f ca="1">+IF(AND(ISNUMBER(OFFSET('Hygiene Data'!$F$10,0,10*ROW('Hygiene Data'!F103))),DZ109="Yes"),OFFSET('Hygiene Data'!$F$10,0,10*ROW('Hygiene Data'!F103)),IF(AND(ISNUMBER(OFFSET('Hygiene Data'!$F$10,0,10*ROW('Hygiene Data'!F103))),DZ109="No",ISNUMBER(OFFSET('Hygiene Data'!$F$10,0,10*ROW('Hygiene Data'!F103)))),CONCATENATE("[",ROUND(OFFSET('Hygiene Data'!$F$10,0,10*ROW('Hygiene Data'!F103)),0),"]"),IF(AND(ISNUMBER(OFFSET('Hygiene Data'!$F$10,0,10*ROW('Hygiene Data'!F103))),DZ109="",ISNUMBER(OFFSET('Hygiene Data'!$F$10,0,10*ROW('Hygiene Data'!F103)))),OFFSET('Hygiene Data'!$F$10,0,10*ROW('Hygiene Data'!F103)),NA())))</f>
        <v>#N/A</v>
      </c>
      <c r="BL109" s="135" t="e">
        <f ca="1">+IF(AND(ISNUMBER(OFFSET('Hygiene Data'!$G$6,0,10*ROW('Hygiene Data'!G103))),EA109="Yes"),OFFSET('Hygiene Data'!$G$6,0,10*ROW('Hygiene Data'!G103)),IF(AND(ISNUMBER(OFFSET('Hygiene Data'!$G$6,0,10*ROW('Hygiene Data'!G103))),EA109="No",ISNUMBER(OFFSET('Hygiene Data'!$G$6,0,10*ROW('Hygiene Data'!G103)))),CONCATENATE("[",ROUND(OFFSET('Hygiene Data'!$G$6,0,10*ROW('Hygiene Data'!G103)),0),"]"),IF(AND(ISNUMBER(OFFSET('Hygiene Data'!$G$6,0,10*ROW('Hygiene Data'!G103))),EA109="",ISNUMBER(OFFSET('Hygiene Data'!$G$6,0,10*ROW('Hygiene Data'!G103)))),OFFSET('Hygiene Data'!$G$6,0,10*ROW('Hygiene Data'!G103)),NA())))</f>
        <v>#N/A</v>
      </c>
      <c r="BM109" s="135" t="e">
        <f ca="1">+IF(AND(ISNUMBER(OFFSET('Hygiene Data'!$G$8,0,10*ROW('Hygiene Data'!G103))),EB109="Yes"),OFFSET('Hygiene Data'!$G$8,0,10*ROW('Hygiene Data'!G103)),IF(AND(ISNUMBER(OFFSET('Hygiene Data'!$G$8,0,10*ROW('Hygiene Data'!G103))),EB109="No",ISNUMBER(OFFSET('Hygiene Data'!$G$8,0,10*ROW('Hygiene Data'!G103)))),CONCATENATE("[",ROUND(OFFSET('Hygiene Data'!$G$8,0,10*ROW('Hygiene Data'!G103)),0),"]"),IF(AND(ISNUMBER(OFFSET('Hygiene Data'!$G$8,0,10*ROW('Hygiene Data'!G103))),EB109="",ISNUMBER(OFFSET('Hygiene Data'!$G$8,0,10*ROW('Hygiene Data'!G103)))),OFFSET('Hygiene Data'!$G$8,0,10*ROW('Hygiene Data'!G103)),NA())))</f>
        <v>#N/A</v>
      </c>
      <c r="BN109" s="135" t="e">
        <f ca="1">+IF(AND(ISNUMBER(OFFSET('Hygiene Data'!$G$10,0,10*ROW('Hygiene Data'!G103))),EC109="Yes"),OFFSET('Hygiene Data'!$G$10,0,10*ROW('Hygiene Data'!G103)),IF(AND(ISNUMBER(OFFSET('Hygiene Data'!$G$10,0,10*ROW('Hygiene Data'!G103))),EC109="No",ISNUMBER(OFFSET('Hygiene Data'!$G$10,0,10*ROW('Hygiene Data'!G103)))),CONCATENATE("[",ROUND(OFFSET('Hygiene Data'!$G$10,0,10*ROW('Hygiene Data'!G103)),0),"]"),IF(AND(ISNUMBER(OFFSET('Hygiene Data'!$G$10,0,10*ROW('Hygiene Data'!G103))),EC109="",ISNUMBER(OFFSET('Hygiene Data'!$G$10,0,10*ROW('Hygiene Data'!G103)))),OFFSET('Hygiene Data'!$G$10,0,10*ROW('Hygiene Data'!G103)),NA())))</f>
        <v>#N/A</v>
      </c>
      <c r="BO109" s="135" t="e">
        <f ca="1">+IF(AND(ISNUMBER(OFFSET('Hygiene Data'!$H$6,0,10*ROW('Hygiene Data'!H103))),ED109="Yes"),OFFSET('Hygiene Data'!$H$6,0,10*ROW('Hygiene Data'!H103)),IF(AND(ISNUMBER(OFFSET('Hygiene Data'!$H$6,0,10*ROW('Hygiene Data'!H103))),ED109="No",ISNUMBER(OFFSET('Hygiene Data'!$H$6,0,10*ROW('Hygiene Data'!H103)))),CONCATENATE("[",ROUND(OFFSET('Hygiene Data'!$H$6,0,10*ROW('Hygiene Data'!H103)),0),"]"),IF(AND(ISNUMBER(OFFSET('Hygiene Data'!$H$6,0,10*ROW('Hygiene Data'!H103))),ED109="",ISNUMBER(OFFSET('Hygiene Data'!$H$6,0,10*ROW('Hygiene Data'!H103)))),OFFSET('Hygiene Data'!$H$6,0,10*ROW('Hygiene Data'!H103)),NA())))</f>
        <v>#N/A</v>
      </c>
      <c r="BP109" s="135" t="e">
        <f ca="1">+IF(AND(ISNUMBER(OFFSET('Hygiene Data'!$H$8,0,10*ROW('Hygiene Data'!H103))),EE109="Yes"),OFFSET('Hygiene Data'!$H$8,0,10*ROW('Hygiene Data'!H103)),IF(AND(ISNUMBER(OFFSET('Hygiene Data'!$H$8,0,10*ROW('Hygiene Data'!H103))),EE109="No",ISNUMBER(OFFSET('Hygiene Data'!$H$8,0,10*ROW('Hygiene Data'!H103)))),CONCATENATE("[",ROUND(OFFSET('Hygiene Data'!$H$8,0,10*ROW('Hygiene Data'!H103)),0),"]"),IF(AND(ISNUMBER(OFFSET('Hygiene Data'!$H$8,0,10*ROW('Hygiene Data'!H103))),EE109="",ISNUMBER(OFFSET('Hygiene Data'!$H$8,0,10*ROW('Hygiene Data'!H103)))),OFFSET('Hygiene Data'!$H$8,0,10*ROW('Hygiene Data'!H103)),NA())))</f>
        <v>#N/A</v>
      </c>
      <c r="BQ109" s="135" t="e">
        <f ca="1">+IF(AND(ISNUMBER(OFFSET('Hygiene Data'!$H$10,0,10*ROW('Hygiene Data'!H103))),EF109="Yes"),OFFSET('Hygiene Data'!$H$10,0,10*ROW('Hygiene Data'!H103)),IF(AND(ISNUMBER(OFFSET('Hygiene Data'!$H$10,0,10*ROW('Hygiene Data'!H103))),EF109="No",ISNUMBER(OFFSET('Hygiene Data'!$H$10,0,10*ROW('Hygiene Data'!H103)))),CONCATENATE("[",ROUND(OFFSET('Hygiene Data'!$H$10,0,10*ROW('Hygiene Data'!H103)),0),"]"),IF(AND(ISNUMBER(OFFSET('Hygiene Data'!$H$10,0,10*ROW('Hygiene Data'!H103))),EF109="",ISNUMBER(OFFSET('Hygiene Data'!$H$10,0,10*ROW('Hygiene Data'!H103)))),OFFSET('Hygiene Data'!$H$10,0,10*ROW('Hygiene Data'!H103)),NA())))</f>
        <v>#N/A</v>
      </c>
      <c r="BS109" s="34" t="str">
        <f ca="1">+IF(OFFSET('Water Data'!$C$28,0,10*ROW('Water Data'!C103))="","",OFFSET('Water Data'!$C$28,0,10*ROW('Water Data'!C103)))</f>
        <v/>
      </c>
      <c r="BT109" s="34" t="str">
        <f ca="1">+IF(OFFSET('Water Data'!$C$29,0,10*ROW('Water Data'!C103))="","",OFFSET('Water Data'!$C$29,0,10*ROW('Water Data'!C103)))</f>
        <v/>
      </c>
      <c r="BU109" s="34" t="str">
        <f ca="1">+IF(OFFSET('Water Data'!$C$30,0,10*ROW('Water Data'!C103))="","",OFFSET('Water Data'!$C$30,0,10*ROW('Water Data'!C103)))</f>
        <v/>
      </c>
      <c r="BV109" s="34" t="str">
        <f ca="1">+IF(OFFSET('Water Data'!$D$28,0,10*ROW('Water Data'!D103))="","",OFFSET('Water Data'!$D$28,0,10*ROW('Water Data'!D103)))</f>
        <v/>
      </c>
      <c r="BW109" s="34" t="str">
        <f ca="1">+IF(OFFSET('Water Data'!$D$29,0,10*ROW('Water Data'!D103))="","",OFFSET('Water Data'!$D$29,0,10*ROW('Water Data'!D103)))</f>
        <v/>
      </c>
      <c r="BX109" s="34" t="str">
        <f ca="1">+IF(OFFSET('Water Data'!$D$30,0,10*ROW('Water Data'!D103))="","",OFFSET('Water Data'!$D$30,0,10*ROW('Water Data'!D103)))</f>
        <v/>
      </c>
      <c r="BY109" s="34" t="str">
        <f ca="1">+IF(OFFSET('Water Data'!$E$28,0,10*ROW('Water Data'!E103))="","",OFFSET('Water Data'!$E$28,0,10*ROW('Water Data'!E103)))</f>
        <v/>
      </c>
      <c r="BZ109" s="34" t="str">
        <f ca="1">+IF(OFFSET('Water Data'!$E$29,0,10*ROW('Water Data'!E103))="","",OFFSET('Water Data'!$E$29,0,10*ROW('Water Data'!E103)))</f>
        <v/>
      </c>
      <c r="CA109" s="34" t="str">
        <f ca="1">+IF(OFFSET('Water Data'!$E$30,0,10*ROW('Water Data'!E103))="","",OFFSET('Water Data'!$E$30,0,10*ROW('Water Data'!E103)))</f>
        <v/>
      </c>
      <c r="CB109" s="34" t="str">
        <f ca="1">+IF(OFFSET('Water Data'!$F$28,0,10*ROW('Water Data'!F103))="","",OFFSET('Water Data'!$F$28,0,10*ROW('Water Data'!F103)))</f>
        <v/>
      </c>
      <c r="CC109" s="34" t="str">
        <f ca="1">+IF(OFFSET('Water Data'!$F$29,0,10*ROW('Water Data'!F103))="","",OFFSET('Water Data'!$F$29,0,10*ROW('Water Data'!F103)))</f>
        <v/>
      </c>
      <c r="CD109" s="34" t="str">
        <f ca="1">+IF(OFFSET('Water Data'!$F$30,0,10*ROW('Water Data'!F103))="","",OFFSET('Water Data'!$F$30,0,10*ROW('Water Data'!F103)))</f>
        <v/>
      </c>
      <c r="CE109" s="34" t="str">
        <f ca="1">+IF(OFFSET('Water Data'!$G$28,0,10*ROW('Water Data'!G103))="","",OFFSET('Water Data'!$G$28,0,10*ROW('Water Data'!G103)))</f>
        <v/>
      </c>
      <c r="CF109" s="34" t="str">
        <f ca="1">+IF(OFFSET('Water Data'!$G$29,0,10*ROW('Water Data'!G103))="","",OFFSET('Water Data'!$G$29,0,10*ROW('Water Data'!G103)))</f>
        <v/>
      </c>
      <c r="CG109" s="34" t="str">
        <f ca="1">+IF(OFFSET('Water Data'!$G$30,0,10*ROW('Water Data'!G103))="","",OFFSET('Water Data'!$G$30,0,10*ROW('Water Data'!G103)))</f>
        <v/>
      </c>
      <c r="CH109" s="34" t="str">
        <f ca="1">+IF(OFFSET('Water Data'!$H$28,0,10*ROW('Water Data'!H103))="","",OFFSET('Water Data'!$H$28,0,10*ROW('Water Data'!H103)))</f>
        <v/>
      </c>
      <c r="CI109" s="34" t="str">
        <f ca="1">+IF(OFFSET('Water Data'!$H$29,0,10*ROW('Water Data'!H103))="","",OFFSET('Water Data'!$H$29,0,10*ROW('Water Data'!H103)))</f>
        <v/>
      </c>
      <c r="CJ109" s="34" t="str">
        <f ca="1">+IF(OFFSET('Water Data'!$H$30,0,10*ROW('Water Data'!H103))="","",OFFSET('Water Data'!$H$30,0,10*ROW('Water Data'!H103)))</f>
        <v/>
      </c>
      <c r="CK109" s="34" t="str">
        <f ca="1">+IF(OFFSET('Sanitation Data'!$C$29,0,10*ROW('Sanitation Data'!C103))="","",OFFSET('Sanitation Data'!$C$29,0,10*ROW('Sanitation Data'!C103)))</f>
        <v/>
      </c>
      <c r="CL109" s="34" t="str">
        <f ca="1">+IF(OFFSET('Sanitation Data'!$C$30,0,10*ROW('Sanitation Data'!C103))="","",OFFSET('Sanitation Data'!$C$30,0,10*ROW('Sanitation Data'!C103)))</f>
        <v/>
      </c>
      <c r="CM109" s="34" t="str">
        <f ca="1">+IF(OFFSET('Sanitation Data'!$C$31,0,10*ROW('Sanitation Data'!C103))="","",OFFSET('Sanitation Data'!$C$31,0,10*ROW('Sanitation Data'!C103)))</f>
        <v/>
      </c>
      <c r="CN109" s="34" t="str">
        <f ca="1">+IF(OFFSET('Sanitation Data'!$C$32,0,10*ROW('Sanitation Data'!C103))="","",OFFSET('Sanitation Data'!$C$32,0,10*ROW('Sanitation Data'!C103)))</f>
        <v/>
      </c>
      <c r="CO109" s="34" t="str">
        <f ca="1">+IF(OFFSET('Sanitation Data'!$C$33,0,10*ROW('Sanitation Data'!C103))="","",OFFSET('Sanitation Data'!$C$33,0,10*ROW('Sanitation Data'!C103)))</f>
        <v/>
      </c>
      <c r="CP109" s="34" t="str">
        <f ca="1">+IF(OFFSET('Sanitation Data'!$D$29,0,10*ROW('Sanitation Data'!D103))="","",OFFSET('Sanitation Data'!$D$29,0,10*ROW('Sanitation Data'!D103)))</f>
        <v/>
      </c>
      <c r="CQ109" s="34" t="str">
        <f ca="1">+IF(OFFSET('Sanitation Data'!$D$30,0,10*ROW('Sanitation Data'!D103))="","",OFFSET('Sanitation Data'!$D$30,0,10*ROW('Sanitation Data'!D103)))</f>
        <v/>
      </c>
      <c r="CR109" s="34" t="str">
        <f ca="1">+IF(OFFSET('Sanitation Data'!$D$31,0,10*ROW('Sanitation Data'!D103))="","",OFFSET('Sanitation Data'!$D$31,0,10*ROW('Sanitation Data'!D103)))</f>
        <v/>
      </c>
      <c r="CS109" s="34" t="str">
        <f ca="1">+IF(OFFSET('Sanitation Data'!$D$32,0,10*ROW('Sanitation Data'!D103))="","",OFFSET('Sanitation Data'!$D$32,0,10*ROW('Sanitation Data'!D103)))</f>
        <v/>
      </c>
      <c r="CT109" s="34" t="str">
        <f ca="1">+IF(OFFSET('Sanitation Data'!$D$33,0,10*ROW('Sanitation Data'!D103))="","",OFFSET('Sanitation Data'!$D$33,0,10*ROW('Sanitation Data'!D103)))</f>
        <v/>
      </c>
      <c r="CU109" s="34" t="str">
        <f ca="1">+IF(OFFSET('Sanitation Data'!$E$29,0,10*ROW('Sanitation Data'!E103))="","",OFFSET('Sanitation Data'!$E$29,0,10*ROW('Sanitation Data'!E103)))</f>
        <v/>
      </c>
      <c r="CV109" s="34" t="str">
        <f ca="1">+IF(OFFSET('Sanitation Data'!$E$30,0,10*ROW('Sanitation Data'!E103))="","",OFFSET('Sanitation Data'!$E$30,0,10*ROW('Sanitation Data'!E103)))</f>
        <v/>
      </c>
      <c r="CW109" s="34" t="str">
        <f ca="1">+IF(OFFSET('Sanitation Data'!$E$31,0,10*ROW('Sanitation Data'!E103))="","",OFFSET('Sanitation Data'!$E$31,0,10*ROW('Sanitation Data'!E103)))</f>
        <v/>
      </c>
      <c r="CX109" s="34" t="str">
        <f ca="1">+IF(OFFSET('Sanitation Data'!$E$32,0,10*ROW('Sanitation Data'!E103))="","",OFFSET('Sanitation Data'!$E$32,0,10*ROW('Sanitation Data'!E103)))</f>
        <v/>
      </c>
      <c r="CY109" s="34" t="str">
        <f ca="1">+IF(OFFSET('Sanitation Data'!$E$33,0,10*ROW('Sanitation Data'!E103))="","",OFFSET('Sanitation Data'!$E$33,0,10*ROW('Sanitation Data'!E103)))</f>
        <v/>
      </c>
      <c r="CZ109" s="34" t="str">
        <f ca="1">+IF(OFFSET('Sanitation Data'!$F$29,0,10*ROW('Sanitation Data'!F103))="","",OFFSET('Sanitation Data'!$F$29,0,10*ROW('Sanitation Data'!F103)))</f>
        <v/>
      </c>
      <c r="DA109" s="34" t="str">
        <f ca="1">+IF(OFFSET('Sanitation Data'!$F$30,0,10*ROW('Sanitation Data'!F103))="","",OFFSET('Sanitation Data'!$F$30,0,10*ROW('Sanitation Data'!F103)))</f>
        <v/>
      </c>
      <c r="DB109" s="34" t="str">
        <f ca="1">+IF(OFFSET('Sanitation Data'!$F$31,0,10*ROW('Sanitation Data'!F103))="","",OFFSET('Sanitation Data'!$F$31,0,10*ROW('Sanitation Data'!F103)))</f>
        <v/>
      </c>
      <c r="DC109" s="34" t="str">
        <f ca="1">+IF(OFFSET('Sanitation Data'!$F$32,0,10*ROW('Sanitation Data'!F103))="","",OFFSET('Sanitation Data'!$F$32,0,10*ROW('Sanitation Data'!F103)))</f>
        <v/>
      </c>
      <c r="DD109" s="34" t="str">
        <f ca="1">+IF(OFFSET('Sanitation Data'!$F$33,0,10*ROW('Sanitation Data'!F103))="","",OFFSET('Sanitation Data'!$F$33,0,10*ROW('Sanitation Data'!F103)))</f>
        <v/>
      </c>
      <c r="DE109" s="34" t="str">
        <f ca="1">+IF(OFFSET('Sanitation Data'!$G$29,0,10*ROW('Sanitation Data'!G103))="","",OFFSET('Sanitation Data'!$G$29,0,10*ROW('Sanitation Data'!G103)))</f>
        <v/>
      </c>
      <c r="DF109" s="34" t="str">
        <f ca="1">+IF(OFFSET('Sanitation Data'!$G$30,0,10*ROW('Sanitation Data'!G103))="","",OFFSET('Sanitation Data'!$G$30,0,10*ROW('Sanitation Data'!G103)))</f>
        <v/>
      </c>
      <c r="DG109" s="34" t="str">
        <f ca="1">+IF(OFFSET('Sanitation Data'!$G$31,0,10*ROW('Sanitation Data'!G103))="","",OFFSET('Sanitation Data'!$G$31,0,10*ROW('Sanitation Data'!G103)))</f>
        <v/>
      </c>
      <c r="DH109" s="34" t="str">
        <f ca="1">+IF(OFFSET('Sanitation Data'!$G$32,0,10*ROW('Sanitation Data'!G103))="","",OFFSET('Sanitation Data'!$G$32,0,10*ROW('Sanitation Data'!G103)))</f>
        <v/>
      </c>
      <c r="DI109" s="34" t="str">
        <f ca="1">+IF(OFFSET('Sanitation Data'!$G$33,0,10*ROW('Sanitation Data'!G103))="","",OFFSET('Sanitation Data'!$G$33,0,10*ROW('Sanitation Data'!G103)))</f>
        <v/>
      </c>
      <c r="DJ109" s="34" t="str">
        <f ca="1">+IF(OFFSET('Sanitation Data'!$H$29,0,10*ROW('Sanitation Data'!H103))="","",OFFSET('Sanitation Data'!$H$29,0,10*ROW('Sanitation Data'!H103)))</f>
        <v/>
      </c>
      <c r="DK109" s="34" t="str">
        <f ca="1">+IF(OFFSET('Sanitation Data'!$H$30,0,10*ROW('Sanitation Data'!H103))="","",OFFSET('Sanitation Data'!$H$30,0,10*ROW('Sanitation Data'!H103)))</f>
        <v/>
      </c>
      <c r="DL109" s="34" t="str">
        <f ca="1">+IF(OFFSET('Sanitation Data'!$H$31,0,10*ROW('Sanitation Data'!H103))="","",OFFSET('Sanitation Data'!$H$31,0,10*ROW('Sanitation Data'!H103)))</f>
        <v/>
      </c>
      <c r="DM109" s="34" t="str">
        <f ca="1">+IF(OFFSET('Sanitation Data'!$H$32,0,10*ROW('Sanitation Data'!H103))="","",OFFSET('Sanitation Data'!$H$32,0,10*ROW('Sanitation Data'!H103)))</f>
        <v/>
      </c>
      <c r="DN109" s="34" t="str">
        <f ca="1">+IF(OFFSET('Sanitation Data'!$H$33,0,10*ROW('Sanitation Data'!H103))="","",OFFSET('Sanitation Data'!$H$33,0,10*ROW('Sanitation Data'!H103)))</f>
        <v/>
      </c>
      <c r="DO109" s="34" t="str">
        <f ca="1">+IF(OFFSET('Hygiene Data'!$C$12,0,10*ROW('Hygiene Data'!C103))="","",OFFSET('Hygiene Data'!$C$12,0,10*ROW('Hygiene Data'!C103)))</f>
        <v/>
      </c>
      <c r="DP109" s="34" t="str">
        <f ca="1">+IF(OFFSET('Hygiene Data'!$C$13,0,10*ROW('Hygiene Data'!C103))="","",OFFSET('Hygiene Data'!$C$13,0,10*ROW('Hygiene Data'!C103)))</f>
        <v/>
      </c>
      <c r="DQ109" s="34" t="str">
        <f ca="1">+IF(OFFSET('Hygiene Data'!$C$14,0,10*ROW('Hygiene Data'!C103))="","",OFFSET('Hygiene Data'!$C$14,0,10*ROW('Hygiene Data'!C103)))</f>
        <v/>
      </c>
      <c r="DR109" s="34" t="str">
        <f ca="1">+IF(OFFSET('Hygiene Data'!$D$12,0,10*ROW('Hygiene Data'!D103))="","",OFFSET('Hygiene Data'!$D$12,0,10*ROW('Hygiene Data'!D103)))</f>
        <v/>
      </c>
      <c r="DS109" s="34" t="str">
        <f ca="1">+IF(OFFSET('Hygiene Data'!$D$13,0,10*ROW('Hygiene Data'!D103))="","",OFFSET('Hygiene Data'!$D$13,0,10*ROW('Hygiene Data'!D103)))</f>
        <v/>
      </c>
      <c r="DT109" s="34" t="str">
        <f ca="1">+IF(OFFSET('Hygiene Data'!$D$14,0,10*ROW('Hygiene Data'!D103))="","",OFFSET('Hygiene Data'!$D$14,0,10*ROW('Hygiene Data'!D103)))</f>
        <v/>
      </c>
      <c r="DU109" s="34" t="str">
        <f ca="1">+IF(OFFSET('Hygiene Data'!$E$12,0,10*ROW('Hygiene Data'!E103))="","",OFFSET('Hygiene Data'!$E$12,0,10*ROW('Hygiene Data'!E103)))</f>
        <v/>
      </c>
      <c r="DV109" s="34" t="str">
        <f ca="1">+IF(OFFSET('Hygiene Data'!$E$13,0,10*ROW('Hygiene Data'!E103))="","",OFFSET('Hygiene Data'!$E$13,0,10*ROW('Hygiene Data'!E103)))</f>
        <v/>
      </c>
      <c r="DW109" s="34" t="str">
        <f ca="1">+IF(OFFSET('Hygiene Data'!$E$14,0,10*ROW('Hygiene Data'!E103))="","",OFFSET('Hygiene Data'!$E$14,0,10*ROW('Hygiene Data'!E103)))</f>
        <v/>
      </c>
      <c r="DX109" s="34" t="str">
        <f ca="1">+IF(OFFSET('Hygiene Data'!$F$12,0,10*ROW('Hygiene Data'!F103))="","",OFFSET('Hygiene Data'!$F$12,0,10*ROW('Hygiene Data'!F103)))</f>
        <v/>
      </c>
      <c r="DY109" s="34" t="str">
        <f ca="1">+IF(OFFSET('Hygiene Data'!$F$13,0,10*ROW('Hygiene Data'!F103))="","",OFFSET('Hygiene Data'!$F$13,0,10*ROW('Hygiene Data'!F103)))</f>
        <v/>
      </c>
      <c r="DZ109" s="34" t="str">
        <f ca="1">+IF(OFFSET('Hygiene Data'!$F$14,0,10*ROW('Hygiene Data'!F103))="","",OFFSET('Hygiene Data'!$F$14,0,10*ROW('Hygiene Data'!F103)))</f>
        <v/>
      </c>
      <c r="EA109" s="34" t="str">
        <f ca="1">+IF(OFFSET('Hygiene Data'!$G$12,0,10*ROW('Hygiene Data'!G103))="","",OFFSET('Hygiene Data'!$G$12,0,10*ROW('Hygiene Data'!G103)))</f>
        <v/>
      </c>
      <c r="EB109" s="34" t="str">
        <f ca="1">+IF(OFFSET('Hygiene Data'!$G$13,0,10*ROW('Hygiene Data'!G103))="","",OFFSET('Hygiene Data'!$G$13,0,10*ROW('Hygiene Data'!G103)))</f>
        <v/>
      </c>
      <c r="EC109" s="34" t="str">
        <f ca="1">+IF(OFFSET('Hygiene Data'!$G$14,0,10*ROW('Hygiene Data'!G103))="","",OFFSET('Hygiene Data'!$G$14,0,10*ROW('Hygiene Data'!G103)))</f>
        <v/>
      </c>
      <c r="ED109" s="34" t="str">
        <f ca="1">+IF(OFFSET('Hygiene Data'!$H$12,0,10*ROW('Hygiene Data'!H103))="","",OFFSET('Hygiene Data'!$H$12,0,10*ROW('Hygiene Data'!H103)))</f>
        <v/>
      </c>
      <c r="EE109" s="34" t="str">
        <f ca="1">+IF(OFFSET('Hygiene Data'!$H$13,0,10*ROW('Hygiene Data'!H103))="","",OFFSET('Hygiene Data'!$H$13,0,10*ROW('Hygiene Data'!H103)))</f>
        <v/>
      </c>
      <c r="EF109" s="34" t="str">
        <f ca="1">+IF(OFFSET('Hygiene Data'!$H$14,0,10*ROW('Hygiene Data'!H103))="","",OFFSET('Hygiene Data'!$H$14,0,10*ROW('Hygiene Data'!H103)))</f>
        <v/>
      </c>
    </row>
    <row r="110" spans="1:136" x14ac:dyDescent="0.2">
      <c r="A110" s="50" t="str">
        <f ca="1">+IF(OFFSET('Water Data'!$B$1,0,10*ROW('Water Data'!B107))="","",OFFSET('Water Data'!$B$1,0,10*ROW('Water Data'!B107)))</f>
        <v/>
      </c>
      <c r="B110" s="50" t="str">
        <f ca="1">+IF(OFFSET('Water Data'!$A$3,0,10*ROW('Water Data'!A107))="","",OFFSET('Water Data'!$A$3,0,10*ROW('Water Data'!A107)))</f>
        <v/>
      </c>
      <c r="C110" s="50" t="str">
        <f ca="1">+IF(OFFSET('Water Data'!$C$3,0,10*ROW('Water Data'!C107))="","",OFFSET('Water Data'!$C$3,0,10*ROW('Water Data'!C107)))</f>
        <v/>
      </c>
      <c r="D110" s="133" t="e">
        <f ca="1">+IF(AND(ISNUMBER(OFFSET('Water Data'!$C$5,0,10*ROW('Water Data'!C104))),BS110="Yes"),100-OFFSET('Water Data'!$C$5,0,10*ROW('Water Data'!C104)),IF(AND(ISNUMBER(OFFSET('Water Data'!$C$5,0,10*ROW('Water Data'!C104))),BS110="No",ISNUMBER(OFFSET('Water Data'!$C$5,0,10*ROW('Water Data'!C104)))),CONCATENATE("[",ROUND(100-OFFSET('Water Data'!$C$5,0,10*ROW('Water Data'!C104)),0),"]"),IF(AND(ISNUMBER(OFFSET('Water Data'!$C$5,0,10*ROW('Water Data'!C104))),BS110="",ISNUMBER(OFFSET('Water Data'!$C$5,0,10*ROW('Water Data'!C104)))),100-OFFSET('Water Data'!$C$5,0,10*ROW('Water Data'!C104)),NA())))</f>
        <v>#N/A</v>
      </c>
      <c r="E110" s="133" t="e">
        <f ca="1">+IF(AND(ISNUMBER(OFFSET('Water Data'!$C$7,0,10*ROW('Water Data'!D104))),BT110="Yes"),OFFSET('Water Data'!$C$7,0,10*ROW('Water Data'!C104)),IF(AND(ISNUMBER(OFFSET('Water Data'!$C$7,0,10*ROW('Water Data'!C104))),BT110="No",ISNUMBER(OFFSET('Water Data'!$C$7,0,10*ROW('Water Data'!C104)))),CONCATENATE("[",ROUND(OFFSET('Water Data'!$C$7,0,10*ROW('Water Data'!C104)),0),"]"),IF(AND(ISNUMBER(OFFSET('Water Data'!$C$7,0,10*ROW('Water Data'!C104))),BT110="",ISNUMBER(OFFSET('Water Data'!$C$7,0,10*ROW('Water Data'!C104)))),OFFSET('Water Data'!$C$7,0,10*ROW('Water Data'!C104)),NA())))</f>
        <v>#N/A</v>
      </c>
      <c r="F110" s="133" t="e">
        <f ca="1">+IF(AND(ISNUMBER(OFFSET('Water Data'!$C$10,0,10*ROW('Water Data'!C104))),BU110="Yes"),OFFSET('Water Data'!$C$10,0,10*ROW('Water Data'!C104)),IF(AND(ISNUMBER(OFFSET('Water Data'!$C$10,0,10*ROW('Water Data'!C104))),BU110="No",ISNUMBER(OFFSET('Water Data'!$C$10,0,10*ROW('Water Data'!C104)))),CONCATENATE("[",ROUND(OFFSET('Water Data'!$C$10,0,10*ROW('Water Data'!C104)),0),"]"),IF(AND(ISNUMBER(OFFSET('Water Data'!$C$10,0,10*ROW('Water Data'!C104))),BU110="",ISNUMBER(OFFSET('Water Data'!$C$10,0,10*ROW('Water Data'!C104)))),OFFSET('Water Data'!$C$10,0,10*ROW('Water Data'!C104)),NA())))</f>
        <v>#N/A</v>
      </c>
      <c r="G110" s="133" t="e">
        <f ca="1">+IF(AND(ISNUMBER(OFFSET('Water Data'!$D$5,0,10*ROW('Water Data'!D104))),BV110="Yes"),100-OFFSET('Water Data'!$D$5,0,10*ROW('Water Data'!D104)),IF(AND(ISNUMBER(OFFSET('Water Data'!$D$5,0,10*ROW('Water Data'!D104))),BV110="No",ISNUMBER(OFFSET('Water Data'!$D$5,0,10*ROW('Water Data'!D104)))),CONCATENATE("[",ROUND(100-OFFSET('Water Data'!$D$5,0,10*ROW('Water Data'!D104)),0),"]"),IF(AND(ISNUMBER(OFFSET('Water Data'!$D$5,0,10*ROW('Water Data'!D104))),BV110="",ISNUMBER(OFFSET('Water Data'!$D$5,0,10*ROW('Water Data'!D104)))),100-OFFSET('Water Data'!$D$5,0,10*ROW('Water Data'!D104)),NA())))</f>
        <v>#N/A</v>
      </c>
      <c r="H110" s="133" t="e">
        <f ca="1">+IF(AND(ISNUMBER(OFFSET('Water Data'!$D$7,0,10*ROW('Water Data'!D104))),BW110="Yes"),OFFSET('Water Data'!$D$7,0,10*ROW('Water Data'!D104)),IF(AND(ISNUMBER(OFFSET('Water Data'!$D$7,0,10*ROW('Water Data'!D104))),BW110="No",ISNUMBER(OFFSET('Water Data'!$D$7,0,10*ROW('Water Data'!D104)))),CONCATENATE("[",ROUND(OFFSET('Water Data'!$C$7,0,10*ROW('Water Data'!D104)),0),"]"),IF(AND(ISNUMBER(OFFSET('Water Data'!$D$7,0,10*ROW('Water Data'!D104))),BW110="",ISNUMBER(OFFSET('Water Data'!$D$7,0,10*ROW('Water Data'!D104)))),OFFSET('Water Data'!$D$7,0,10*ROW('Water Data'!D104)),NA())))</f>
        <v>#N/A</v>
      </c>
      <c r="I110" s="133" t="e">
        <f ca="1">+IF(AND(ISNUMBER(OFFSET('Water Data'!$D$10,0,10*ROW('Water Data'!D104))),BX110="Yes"),OFFSET('Water Data'!$D$10,0,10*ROW('Water Data'!D104)),IF(AND(ISNUMBER(OFFSET('Water Data'!$D$10,0,10*ROW('Water Data'!D104))),BX110="No",ISNUMBER(OFFSET('Water Data'!$D$10,0,10*ROW('Water Data'!D104)))),CONCATENATE("[",ROUND(OFFSET('Water Data'!$D$10,0,10*ROW('Water Data'!D104)),0),"]"),IF(AND(ISNUMBER(OFFSET('Water Data'!$D$10,0,10*ROW('Water Data'!D104))),BX110="",ISNUMBER(OFFSET('Water Data'!$D$10,0,10*ROW('Water Data'!D104)))),OFFSET('Water Data'!$D$10,0,10*ROW('Water Data'!D104)),NA())))</f>
        <v>#N/A</v>
      </c>
      <c r="J110" s="133" t="e">
        <f ca="1">+IF(AND(ISNUMBER(OFFSET('Water Data'!$E$5,0,10*ROW('Water Data'!E104))),BY110="Yes"),100-OFFSET('Water Data'!$E$5,0,10*ROW('Water Data'!E104)),IF(AND(ISNUMBER(OFFSET('Water Data'!$E$5,0,10*ROW('Water Data'!E104))),BY110="No",ISNUMBER(OFFSET('Water Data'!$E$5,0,10*ROW('Water Data'!E104)))),CONCATENATE("[",ROUND(100-OFFSET('Water Data'!$E$5,0,10*ROW('Water Data'!E104)),0),"]"),IF(AND(ISNUMBER(OFFSET('Water Data'!$E$5,0,10*ROW('Water Data'!E104))),BY110="",ISNUMBER(OFFSET('Water Data'!$E$5,0,10*ROW('Water Data'!E104)))),100-OFFSET('Water Data'!$E$5,0,10*ROW('Water Data'!E104)),NA())))</f>
        <v>#N/A</v>
      </c>
      <c r="K110" s="133" t="e">
        <f ca="1">+IF(AND(ISNUMBER(OFFSET('Water Data'!$E$7,0,10*ROW('Water Data'!E104))),BZ110="Yes"),OFFSET('Water Data'!$E$7,0,10*ROW('Water Data'!E104)),IF(AND(ISNUMBER(OFFSET('Water Data'!$E$7,0,10*ROW('Water Data'!E104))),BZ110="No",ISNUMBER(OFFSET('Water Data'!$E$7,0,10*ROW('Water Data'!E104)))),CONCATENATE("[",ROUND(OFFSET('Water Data'!$E$7,0,10*ROW('Water Data'!E104)),0),"]"),IF(AND(ISNUMBER(OFFSET('Water Data'!$E$7,0,10*ROW('Water Data'!E104))),BZ110="",ISNUMBER(OFFSET('Water Data'!$E$7,0,10*ROW('Water Data'!E104)))),OFFSET('Water Data'!$E$7,0,10*ROW('Water Data'!E104)),NA())))</f>
        <v>#N/A</v>
      </c>
      <c r="L110" s="133" t="e">
        <f ca="1">+IF(AND(ISNUMBER(OFFSET('Water Data'!$E$10,0,10*ROW('Water Data'!E104))),CA110="Yes"),OFFSET('Water Data'!$E$10,0,10*ROW('Water Data'!E104)),IF(AND(ISNUMBER(OFFSET('Water Data'!$E$10,0,10*ROW('Water Data'!E104))),CA110="No",ISNUMBER(OFFSET('Water Data'!$E$10,0,10*ROW('Water Data'!E104)))),CONCATENATE("[",ROUND(OFFSET('Water Data'!$E$10,0,10*ROW('Water Data'!E104)),0),"]"),IF(AND(ISNUMBER(OFFSET('Water Data'!$E$10,0,10*ROW('Water Data'!E104))),CA110="",ISNUMBER(OFFSET('Water Data'!$E$10,0,10*ROW('Water Data'!E104)))),OFFSET('Water Data'!$E$10,0,10*ROW('Water Data'!E104)),NA())))</f>
        <v>#N/A</v>
      </c>
      <c r="M110" s="133" t="e">
        <f ca="1">+IF(AND(ISNUMBER(OFFSET('Water Data'!$F$5,0,10*ROW('Water Data'!F104))),CB110="Yes"),100-OFFSET('Water Data'!$F$5,0,10*ROW('Water Data'!F104)),IF(AND(ISNUMBER(OFFSET('Water Data'!$F$5,0,10*ROW('Water Data'!F104))),CB110="No",ISNUMBER(OFFSET('Water Data'!$F$5,0,10*ROW('Water Data'!F104)))),CONCATENATE("[",ROUND(100-OFFSET('Water Data'!$F$5,0,10*ROW('Water Data'!F104)),0),"]"),IF(AND(ISNUMBER(OFFSET('Water Data'!$F$5,0,10*ROW('Water Data'!F104))),CB110="",ISNUMBER(OFFSET('Water Data'!$F$5,0,10*ROW('Water Data'!F104)))),100-OFFSET('Water Data'!$F$5,0,10*ROW('Water Data'!F104)),NA())))</f>
        <v>#N/A</v>
      </c>
      <c r="N110" s="133" t="e">
        <f ca="1">+IF(AND(ISNUMBER(OFFSET('Water Data'!$F$7,0,10*ROW('Water Data'!F104))),CC110="Yes"),OFFSET('Water Data'!$F$7,0,10*ROW('Water Data'!F104)),IF(AND(ISNUMBER(OFFSET('Water Data'!$F$7,0,10*ROW('Water Data'!F104))),CC110="No",ISNUMBER(OFFSET('Water Data'!$F$7,0,10*ROW('Water Data'!F104)))),CONCATENATE("[",ROUND(OFFSET('Water Data'!$F$7,0,10*ROW('Water Data'!F104)),0),"]"),IF(AND(ISNUMBER(OFFSET('Water Data'!$F$7,0,10*ROW('Water Data'!F104))),CC110="",ISNUMBER(OFFSET('Water Data'!$F$7,0,10*ROW('Water Data'!F104)))),OFFSET('Water Data'!$F$7,0,10*ROW('Water Data'!F104)),NA())))</f>
        <v>#N/A</v>
      </c>
      <c r="O110" s="133" t="e">
        <f ca="1">+IF(AND(ISNUMBER(OFFSET('Water Data'!$F$10,0,10*ROW('Water Data'!F104))),CD110="Yes"),OFFSET('Water Data'!$F$10,0,10*ROW('Water Data'!F104)),IF(AND(ISNUMBER(OFFSET('Water Data'!$F$10,0,10*ROW('Water Data'!F104))),CD110="No",ISNUMBER(OFFSET('Water Data'!$F$10,0,10*ROW('Water Data'!F104)))),CONCATENATE("[",ROUND(OFFSET('Water Data'!$F$10,0,10*ROW('Water Data'!F104)),0),"]"),IF(AND(ISNUMBER(OFFSET('Water Data'!$F$10,0,10*ROW('Water Data'!F104))),CD110="",ISNUMBER(OFFSET('Water Data'!$F$10,0,10*ROW('Water Data'!F104)))),OFFSET('Water Data'!$F$10,0,10*ROW('Water Data'!F104)),NA())))</f>
        <v>#N/A</v>
      </c>
      <c r="P110" s="133" t="e">
        <f ca="1">+IF(AND(ISNUMBER(OFFSET('Water Data'!$G$5,0,10*ROW('Water Data'!G104))),CE110="Yes"),100-OFFSET('Water Data'!$G$5,0,10*ROW('Water Data'!G104)),IF(AND(ISNUMBER(OFFSET('Water Data'!$G$5,0,10*ROW('Water Data'!G104))),CE110="No",ISNUMBER(OFFSET('Water Data'!$G$5,0,10*ROW('Water Data'!G104)))),CONCATENATE("[",ROUND(100-OFFSET('Water Data'!$G$5,0,10*ROW('Water Data'!G104)),0),"]"),IF(AND(ISNUMBER(OFFSET('Water Data'!$G$5,0,10*ROW('Water Data'!G104))),CE110="",ISNUMBER(OFFSET('Water Data'!$G$5,0,10*ROW('Water Data'!G104)))),100-OFFSET('Water Data'!$G$5,0,10*ROW('Water Data'!G104)),NA())))</f>
        <v>#N/A</v>
      </c>
      <c r="Q110" s="133" t="e">
        <f ca="1">+IF(AND(ISNUMBER(OFFSET('Water Data'!$G$7,0,10*ROW('Water Data'!G104))),CF110="Yes"),OFFSET('Water Data'!$G$7,0,10*ROW('Water Data'!G104)),IF(AND(ISNUMBER(OFFSET('Water Data'!$G$7,0,10*ROW('Water Data'!G104))),CF110="No",ISNUMBER(OFFSET('Water Data'!$G$7,0,10*ROW('Water Data'!G104)))),CONCATENATE("[",ROUND(OFFSET('Water Data'!$G$7,0,10*ROW('Water Data'!G104)),0),"]"),IF(AND(ISNUMBER(OFFSET('Water Data'!$G$7,0,10*ROW('Water Data'!G104))),CF110="",ISNUMBER(OFFSET('Water Data'!$G$7,0,10*ROW('Water Data'!G104)))),OFFSET('Water Data'!$G$7,0,10*ROW('Water Data'!G104)),NA())))</f>
        <v>#N/A</v>
      </c>
      <c r="R110" s="133" t="e">
        <f ca="1">+IF(AND(ISNUMBER(OFFSET('Water Data'!$G$10,0,10*ROW('Water Data'!G104))),CG110="Yes"),OFFSET('Water Data'!$G$10,0,10*ROW('Water Data'!G104)),IF(AND(ISNUMBER(OFFSET('Water Data'!$G$10,0,10*ROW('Water Data'!G104))),CG110="No",ISNUMBER(OFFSET('Water Data'!$G$10,0,10*ROW('Water Data'!G104)))),CONCATENATE("[",ROUND(OFFSET('Water Data'!$G$10,0,10*ROW('Water Data'!G104)),0),"]"),IF(AND(ISNUMBER(OFFSET('Water Data'!$G$10,0,10*ROW('Water Data'!G104))),CG110="",ISNUMBER(OFFSET('Water Data'!$G$10,0,10*ROW('Water Data'!G104)))),OFFSET('Water Data'!$G$10,0,10*ROW('Water Data'!G104)),NA())))</f>
        <v>#N/A</v>
      </c>
      <c r="S110" s="133" t="e">
        <f ca="1">+IF(AND(ISNUMBER(OFFSET('Water Data'!$H$5,0,10*ROW('Water Data'!H104))),CH110="Yes"),100-OFFSET('Water Data'!$H$5,0,10*ROW('Water Data'!H104)),IF(AND(ISNUMBER(OFFSET('Water Data'!$H$5,0,10*ROW('Water Data'!H104))),CH110="No",ISNUMBER(OFFSET('Water Data'!$H$5,0,10*ROW('Water Data'!H104)))),CONCATENATE("[",ROUND(100-OFFSET('Water Data'!$H$5,0,10*ROW('Water Data'!H104)),0),"]"),IF(AND(ISNUMBER(OFFSET('Water Data'!$H$5,0,10*ROW('Water Data'!H104))),CH110="",ISNUMBER(OFFSET('Water Data'!$H$5,0,10*ROW('Water Data'!H104)))),100-OFFSET('Water Data'!$H$5,0,10*ROW('Water Data'!H104)),NA())))</f>
        <v>#N/A</v>
      </c>
      <c r="T110" s="133" t="e">
        <f ca="1">+IF(AND(ISNUMBER(OFFSET('Water Data'!$H$7,0,10*ROW('Water Data'!H104))),CI110="Yes"),OFFSET('Water Data'!$H$7,0,10*ROW('Water Data'!H104)),IF(AND(ISNUMBER(OFFSET('Water Data'!$H$7,0,10*ROW('Water Data'!H104))),CI110="No",ISNUMBER(OFFSET('Water Data'!$H$7,0,10*ROW('Water Data'!H104)))),CONCATENATE("[",ROUND(OFFSET('Water Data'!$H$7,0,10*ROW('Water Data'!H104)),0),"]"),IF(AND(ISNUMBER(OFFSET('Water Data'!$H$7,0,10*ROW('Water Data'!H104))),CI110="",ISNUMBER(OFFSET('Water Data'!$H$7,0,10*ROW('Water Data'!H104)))),OFFSET('Water Data'!$H$7,0,10*ROW('Water Data'!H104)),NA())))</f>
        <v>#N/A</v>
      </c>
      <c r="U110" s="133" t="e">
        <f ca="1">+IF(AND(ISNUMBER(OFFSET('Water Data'!$H$10,0,10*ROW('Water Data'!H104))),CJ110="Yes"),OFFSET('Water Data'!$H$10,0,10*ROW('Water Data'!H104)),IF(AND(ISNUMBER(OFFSET('Water Data'!$H$10,0,10*ROW('Water Data'!H104))),CJ110="No",ISNUMBER(OFFSET('Water Data'!$H$10,0,10*ROW('Water Data'!H104)))),CONCATENATE("[",ROUND(OFFSET('Water Data'!$H$10,0,10*ROW('Water Data'!H104)),0),"]"),IF(AND(ISNUMBER(OFFSET('Water Data'!$H$10,0,10*ROW('Water Data'!H104))),CJ110="",ISNUMBER(OFFSET('Water Data'!$H$10,0,10*ROW('Water Data'!H104)))),OFFSET('Water Data'!$H$10,0,10*ROW('Water Data'!H104)),NA())))</f>
        <v>#N/A</v>
      </c>
      <c r="V110" s="134" t="e">
        <f ca="1">+IF(AND(ISNUMBER(OFFSET('Sanitation Data'!$C$5,0,10*ROW('Sanitation Data'!C104))),CK110="Yes"),100-OFFSET('Sanitation Data'!$C$5,0,10*ROW('Sanitation Data'!C104)),IF(AND(ISNUMBER(OFFSET('Sanitation Data'!$C$5,0,10*ROW('Sanitation Data'!C104))),CK110="No",ISNUMBER(OFFSET('Sanitation Data'!$C$5,0,10*ROW('Sanitation Data'!C104)))),CONCATENATE("[",ROUND(100-OFFSET('Sanitation Data'!$C$5,0,10*ROW('Sanitation Data'!C104)),0),"]"),IF(AND(ISNUMBER(OFFSET('Sanitation Data'!$C$5,0,10*ROW('Sanitation Data'!C104))),CK110="",ISNUMBER(OFFSET('Sanitation Data'!$C$5,0,10*ROW('Sanitation Data'!C104)))),100-OFFSET('Sanitation Data'!$C$5,0,10*ROW('Sanitation Data'!C104)),NA())))</f>
        <v>#N/A</v>
      </c>
      <c r="W110" s="134" t="e">
        <f ca="1">+IF(AND(ISNUMBER(OFFSET('Sanitation Data'!$C$7,0,10*ROW('Sanitation Data'!C104))),CL110="Yes"),OFFSET('Sanitation Data'!$C$7,0,10*ROW('Sanitation Data'!C104)),IF(AND(ISNUMBER(OFFSET('Sanitation Data'!$C$7,0,10*ROW('Sanitation Data'!C104))),CL110="No",ISNUMBER(OFFSET('Sanitation Data'!$C$7,0,10*ROW('Sanitation Data'!C104)))),CONCATENATE("[",ROUND(OFFSET('Sanitation Data'!$C$7,0,10*ROW('Sanitation Data'!C104)),0),"]"),IF(AND(ISNUMBER(OFFSET('Sanitation Data'!$C$7,0,10*ROW('Sanitation Data'!C104))),CL110="",ISNUMBER(OFFSET('Sanitation Data'!$C$7,0,10*ROW('Sanitation Data'!C104)))),OFFSET('Sanitation Data'!$C$7,0,10*ROW('Sanitation Data'!C104)),NA())))</f>
        <v>#N/A</v>
      </c>
      <c r="X110" s="134" t="e">
        <f ca="1">+IF(AND(ISNUMBER(OFFSET('Sanitation Data'!$C$11,0,10*ROW('Sanitation Data'!C104))),CM110="Yes"),OFFSET('Sanitation Data'!$C$11,0,10*ROW('Sanitation Data'!C104)),IF(AND(ISNUMBER(OFFSET('Sanitation Data'!$C$11,0,10*ROW('Sanitation Data'!C104))),CM110="No",ISNUMBER(OFFSET('Sanitation Data'!$C$11,0,10*ROW('Sanitation Data'!C104)))),CONCATENATE("[",ROUND(OFFSET('Sanitation Data'!$C$11,0,10*ROW('Sanitation Data'!C104)),0),"]"),IF(AND(ISNUMBER(OFFSET('Sanitation Data'!$C$11,0,10*ROW('Sanitation Data'!C104))),CM110="",ISNUMBER(OFFSET('Sanitation Data'!$C$11,0,10*ROW('Sanitation Data'!C104)))),OFFSET('Sanitation Data'!$C$11,0,10*ROW('Sanitation Data'!C104)),NA())))</f>
        <v>#N/A</v>
      </c>
      <c r="Y110" s="134" t="e">
        <f ca="1">+IF(AND(ISNUMBER(OFFSET('Sanitation Data'!$C$12,0,10*ROW('Sanitation Data'!C104))),CN110="Yes"),OFFSET('Sanitation Data'!$C$12,0,10*ROW('Sanitation Data'!C104)),IF(AND(ISNUMBER(OFFSET('Sanitation Data'!$C$12,0,10*ROW('Sanitation Data'!C104))),CN110="No",ISNUMBER(OFFSET('Sanitation Data'!$C$12,0,10*ROW('Sanitation Data'!C104)))),CONCATENATE("[",ROUND(OFFSET('Sanitation Data'!$C$12,0,10*ROW('Sanitation Data'!C104)),0),"]"),IF(AND(ISNUMBER(OFFSET('Sanitation Data'!$C$12,0,10*ROW('Sanitation Data'!C104))),CN110="",ISNUMBER(OFFSET('Sanitation Data'!$C$12,0,10*ROW('Sanitation Data'!C104)))),OFFSET('Sanitation Data'!$C$12,0,10*ROW('Sanitation Data'!C104)),NA())))</f>
        <v>#N/A</v>
      </c>
      <c r="Z110" s="134" t="e">
        <f ca="1">+IF(AND(ISNUMBER(OFFSET('Sanitation Data'!$C$13,0,10*ROW('Sanitation Data'!C104))),CO110="Yes"),OFFSET('Sanitation Data'!$C$13,0,10*ROW('Sanitation Data'!C104)),IF(AND(ISNUMBER(OFFSET('Sanitation Data'!$C$13,0,10*ROW('Sanitation Data'!C104))),CO110="No",ISNUMBER(OFFSET('Sanitation Data'!$C$13,0,10*ROW('Sanitation Data'!C104)))),CONCATENATE("[",ROUND(OFFSET('Sanitation Data'!$C$13,0,10*ROW('Sanitation Data'!C104)),0),"]"),IF(AND(ISNUMBER(OFFSET('Sanitation Data'!$C$13,0,10*ROW('Sanitation Data'!C104))),CO110="",ISNUMBER(OFFSET('Sanitation Data'!$C$13,0,10*ROW('Sanitation Data'!C104)))),OFFSET('Sanitation Data'!$C$13,0,10*ROW('Sanitation Data'!C104)),NA())))</f>
        <v>#N/A</v>
      </c>
      <c r="AA110" s="134" t="e">
        <f ca="1">+IF(AND(ISNUMBER(OFFSET('Sanitation Data'!$D$5,0,10*ROW('Sanitation Data'!D104))),CP110="Yes"),100-OFFSET('Sanitation Data'!$D$5,0,10*ROW('Sanitation Data'!D104)),IF(AND(ISNUMBER(OFFSET('Sanitation Data'!$D$5,0,10*ROW('Sanitation Data'!D104))),CP110="No",ISNUMBER(OFFSET('Sanitation Data'!$D$5,0,10*ROW('Sanitation Data'!D104)))),CONCATENATE("[",ROUND(100-OFFSET('Sanitation Data'!$D$5,0,10*ROW('Sanitation Data'!D104)),0),"]"),IF(AND(ISNUMBER(OFFSET('Sanitation Data'!$D$5,0,10*ROW('Sanitation Data'!D104))),CP110="",ISNUMBER(OFFSET('Sanitation Data'!$D$5,0,10*ROW('Sanitation Data'!D104)))),100-OFFSET('Sanitation Data'!$D$5,0,10*ROW('Sanitation Data'!D104)),NA())))</f>
        <v>#N/A</v>
      </c>
      <c r="AB110" s="134" t="e">
        <f ca="1">+IF(AND(ISNUMBER(OFFSET('Sanitation Data'!$D$7,0,10*ROW('Sanitation Data'!D104))),CQ110="Yes"),OFFSET('Sanitation Data'!$D$7,0,10*ROW('Sanitation Data'!G104)),IF(AND(ISNUMBER(OFFSET('Sanitation Data'!$D$7,0,10*ROW('Sanitation Data'!D104))),CQ110="No",ISNUMBER(OFFSET('Sanitation Data'!$D$7,0,10*ROW('Sanitation Data'!D104)))),CONCATENATE("[",ROUND(OFFSET('Sanitation Data'!$D$7,0,10*ROW('Sanitation Data'!D104)),0),"]"),IF(AND(ISNUMBER(OFFSET('Sanitation Data'!$D$7,0,10*ROW('Sanitation Data'!D104))),CQ110="",ISNUMBER(OFFSET('Sanitation Data'!$D$7,0,10*ROW('Sanitation Data'!D104)))),OFFSET('Sanitation Data'!$D$7,0,10*ROW('Sanitation Data'!D104)),NA())))</f>
        <v>#N/A</v>
      </c>
      <c r="AC110" s="134" t="e">
        <f ca="1">+IF(AND(ISNUMBER(OFFSET('Sanitation Data'!$D$11,0,10*ROW('Sanitation Data'!D104))),CR110="Yes"),OFFSET('Sanitation Data'!$D$11,0,10*ROW('Sanitation Data'!D104)),IF(AND(ISNUMBER(OFFSET('Sanitation Data'!$D$11,0,10*ROW('Sanitation Data'!D104))),CR110="No",ISNUMBER(OFFSET('Sanitation Data'!$D$11,0,10*ROW('Sanitation Data'!D104)))),CONCATENATE("[",ROUND(OFFSET('Sanitation Data'!$D$11,0,10*ROW('Sanitation Data'!D104)),0),"]"),IF(AND(ISNUMBER(OFFSET('Sanitation Data'!$D$11,0,10*ROW('Sanitation Data'!D104))),CR110="",ISNUMBER(OFFSET('Sanitation Data'!$D$11,0,10*ROW('Sanitation Data'!D104)))),OFFSET('Sanitation Data'!$D$11,0,10*ROW('Sanitation Data'!D104)),NA())))</f>
        <v>#N/A</v>
      </c>
      <c r="AD110" s="134" t="e">
        <f ca="1">+IF(AND(ISNUMBER(OFFSET('Sanitation Data'!$D$12,0,10*ROW('Sanitation Data'!D104))),CS110="Yes"),OFFSET('Sanitation Data'!$D$12,0,10*ROW('Sanitation Data'!D104)),IF(AND(ISNUMBER(OFFSET('Sanitation Data'!$D$12,0,10*ROW('Sanitation Data'!D104))),CS110="No",ISNUMBER(OFFSET('Sanitation Data'!$D$12,0,10*ROW('Sanitation Data'!D104)))),CONCATENATE("[",ROUND(OFFSET('Sanitation Data'!$D$12,0,10*ROW('Sanitation Data'!D104)),0),"]"),IF(AND(ISNUMBER(OFFSET('Sanitation Data'!$D$12,0,10*ROW('Sanitation Data'!D104))),CS110="",ISNUMBER(OFFSET('Sanitation Data'!$D$12,0,10*ROW('Sanitation Data'!D104)))),OFFSET('Sanitation Data'!$D$12,0,10*ROW('Sanitation Data'!D104)),NA())))</f>
        <v>#N/A</v>
      </c>
      <c r="AE110" s="134" t="e">
        <f ca="1">+IF(AND(ISNUMBER(OFFSET('Sanitation Data'!$D$13,0,10*ROW('Sanitation Data'!D104))),CT110="Yes"),OFFSET('Sanitation Data'!$D$13,0,10*ROW('Sanitation Data'!D104)),IF(AND(ISNUMBER(OFFSET('Sanitation Data'!$D$13,0,10*ROW('Sanitation Data'!D104))),CT110="No",ISNUMBER(OFFSET('Sanitation Data'!$D$13,0,10*ROW('Sanitation Data'!D104)))),CONCATENATE("[",ROUND(OFFSET('Sanitation Data'!$D$13,0,10*ROW('Sanitation Data'!D104)),0),"]"),IF(AND(ISNUMBER(OFFSET('Sanitation Data'!$D$13,0,10*ROW('Sanitation Data'!D104))),CT110="",ISNUMBER(OFFSET('Sanitation Data'!$D$13,0,10*ROW('Sanitation Data'!D104)))),OFFSET('Sanitation Data'!$D$13,0,10*ROW('Sanitation Data'!D104)),NA())))</f>
        <v>#N/A</v>
      </c>
      <c r="AF110" s="134" t="e">
        <f ca="1">+IF(AND(ISNUMBER(OFFSET('Sanitation Data'!$E$5,0,10*ROW('Sanitation Data'!E104))),CU110="Yes"),100-OFFSET('Sanitation Data'!$E$5,0,10*ROW('Sanitation Data'!E104)),IF(AND(ISNUMBER(OFFSET('Sanitation Data'!$E$5,0,10*ROW('Sanitation Data'!E104))),CU110="No",ISNUMBER(OFFSET('Sanitation Data'!$E$5,0,10*ROW('Sanitation Data'!E104)))),CONCATENATE("[",ROUND(100-OFFSET('Sanitation Data'!$E$5,0,10*ROW('Sanitation Data'!E104)),0),"]"),IF(AND(ISNUMBER(OFFSET('Sanitation Data'!$E$5,0,10*ROW('Sanitation Data'!E104))),CU110="",ISNUMBER(OFFSET('Sanitation Data'!$E$5,0,10*ROW('Sanitation Data'!E104)))),100-OFFSET('Sanitation Data'!$E$5,0,10*ROW('Sanitation Data'!E104)),NA())))</f>
        <v>#N/A</v>
      </c>
      <c r="AG110" s="134" t="e">
        <f ca="1">+IF(AND(ISNUMBER(OFFSET('Sanitation Data'!$E$7,0,10*ROW('Sanitation Data'!E104))),CV110="Yes"),OFFSET('Sanitation Data'!$E$7,0,10*ROW('Sanitation Data'!E104)),IF(AND(ISNUMBER(OFFSET('Sanitation Data'!$E$7,0,10*ROW('Sanitation Data'!E104))),CV110="No",ISNUMBER(OFFSET('Sanitation Data'!$E$7,0,10*ROW('Sanitation Data'!E104)))),CONCATENATE("[",ROUND(OFFSET('Sanitation Data'!$E$7,0,10*ROW('Sanitation Data'!E104)),0),"]"),IF(AND(ISNUMBER(OFFSET('Sanitation Data'!$E$7,0,10*ROW('Sanitation Data'!E104))),CV110="",ISNUMBER(OFFSET('Sanitation Data'!$E$7,0,10*ROW('Sanitation Data'!E104)))),OFFSET('Sanitation Data'!$E$7,0,10*ROW('Sanitation Data'!E104)),NA())))</f>
        <v>#N/A</v>
      </c>
      <c r="AH110" s="134" t="e">
        <f ca="1">+IF(AND(ISNUMBER(OFFSET('Sanitation Data'!$E$11,0,10*ROW('Sanitation Data'!E104))),CW110="Yes"),OFFSET('Sanitation Data'!$E$11,0,10*ROW('Sanitation Data'!E104)),IF(AND(ISNUMBER(OFFSET('Sanitation Data'!$E$11,0,10*ROW('Sanitation Data'!E104))),CW110="No",ISNUMBER(OFFSET('Sanitation Data'!$E$11,0,10*ROW('Sanitation Data'!E104)))),CONCATENATE("[",ROUND(OFFSET('Sanitation Data'!$E$11,0,10*ROW('Sanitation Data'!E104)),0),"]"),IF(AND(ISNUMBER(OFFSET('Sanitation Data'!$E$11,0,10*ROW('Sanitation Data'!E104))),CW110="",ISNUMBER(OFFSET('Sanitation Data'!$E$11,0,10*ROW('Sanitation Data'!E104)))),OFFSET('Sanitation Data'!$E$11,0,10*ROW('Sanitation Data'!E104)),NA())))</f>
        <v>#N/A</v>
      </c>
      <c r="AI110" s="134" t="e">
        <f ca="1">+IF(AND(ISNUMBER(OFFSET('Sanitation Data'!$E$12,0,10*ROW('Sanitation Data'!E104))),CX110="Yes"),OFFSET('Sanitation Data'!$E$12,0,10*ROW('Sanitation Data'!E104)),IF(AND(ISNUMBER(OFFSET('Sanitation Data'!$E$12,0,10*ROW('Sanitation Data'!E104))),CX110="No",ISNUMBER(OFFSET('Sanitation Data'!$E$12,0,10*ROW('Sanitation Data'!E104)))),CONCATENATE("[",ROUND(OFFSET('Sanitation Data'!$E$12,0,10*ROW('Sanitation Data'!E104)),0),"]"),IF(AND(ISNUMBER(OFFSET('Sanitation Data'!$E$12,0,10*ROW('Sanitation Data'!E104))),CX110="",ISNUMBER(OFFSET('Sanitation Data'!$E$12,0,10*ROW('Sanitation Data'!E104)))),OFFSET('Sanitation Data'!$E$12,0,10*ROW('Sanitation Data'!E104)),NA())))</f>
        <v>#N/A</v>
      </c>
      <c r="AJ110" s="134" t="e">
        <f ca="1">+IF(AND(ISNUMBER(OFFSET('Sanitation Data'!$E$13,0,10*ROW('Sanitation Data'!E104))),CY110="Yes"),OFFSET('Sanitation Data'!$E$13,0,10*ROW('Sanitation Data'!E104)),IF(AND(ISNUMBER(OFFSET('Sanitation Data'!$E$13,0,10*ROW('Sanitation Data'!E104))),CY110="No",ISNUMBER(OFFSET('Sanitation Data'!$E$13,0,10*ROW('Sanitation Data'!E104)))),CONCATENATE("[",ROUND(OFFSET('Sanitation Data'!$E$13,0,10*ROW('Sanitation Data'!E104)),0),"]"),IF(AND(ISNUMBER(OFFSET('Sanitation Data'!$E$13,0,10*ROW('Sanitation Data'!E104))),CY110="",ISNUMBER(OFFSET('Sanitation Data'!$E$13,0,10*ROW('Sanitation Data'!E104)))),OFFSET('Sanitation Data'!$E$13,0,10*ROW('Sanitation Data'!E104)),NA())))</f>
        <v>#N/A</v>
      </c>
      <c r="AK110" s="134" t="e">
        <f ca="1">+IF(AND(ISNUMBER(OFFSET('Sanitation Data'!$F$5,0,10*ROW('Sanitation Data'!F104))),CZ110="Yes"),100-OFFSET('Sanitation Data'!$F$5,0,10*ROW('Sanitation Data'!F104)),IF(AND(ISNUMBER(OFFSET('Sanitation Data'!$F$5,0,10*ROW('Sanitation Data'!F104))),CZ110="No",ISNUMBER(OFFSET('Sanitation Data'!$F$5,0,10*ROW('Sanitation Data'!F104)))),CONCATENATE("[",ROUND(100-OFFSET('Sanitation Data'!$F$5,0,10*ROW('Sanitation Data'!F104)),0),"]"),IF(AND(ISNUMBER(OFFSET('Sanitation Data'!$F$5,0,10*ROW('Sanitation Data'!F104))),CZ110="",ISNUMBER(OFFSET('Sanitation Data'!$F$5,0,10*ROW('Sanitation Data'!F104)))),100-OFFSET('Sanitation Data'!$F$5,0,10*ROW('Sanitation Data'!F104)),NA())))</f>
        <v>#N/A</v>
      </c>
      <c r="AL110" s="134" t="e">
        <f ca="1">+IF(AND(ISNUMBER(OFFSET('Sanitation Data'!$F$7,0,10*ROW('Sanitation Data'!F104))),DA110="Yes"),OFFSET('Sanitation Data'!$F$7,0,10*ROW('Sanitation Data'!F104)),IF(AND(ISNUMBER(OFFSET('Sanitation Data'!$F$7,0,10*ROW('Sanitation Data'!F104))),DA110="No",ISNUMBER(OFFSET('Sanitation Data'!$F$7,0,10*ROW('Sanitation Data'!F104)))),CONCATENATE("[",ROUND(OFFSET('Sanitation Data'!$F$7,0,10*ROW('Sanitation Data'!F104)),0),"]"),IF(AND(ISNUMBER(OFFSET('Sanitation Data'!$F$7,0,10*ROW('Sanitation Data'!F104))),DA110="",ISNUMBER(OFFSET('Sanitation Data'!$F$7,0,10*ROW('Sanitation Data'!F104)))),OFFSET('Sanitation Data'!$F$7,0,10*ROW('Sanitation Data'!F104)),NA())))</f>
        <v>#N/A</v>
      </c>
      <c r="AM110" s="134" t="e">
        <f ca="1">+IF(AND(ISNUMBER(OFFSET('Sanitation Data'!$F$11,0,10*ROW('Sanitation Data'!F104))),DB110="Yes"),OFFSET('Sanitation Data'!$F$11,0,10*ROW('Sanitation Data'!F104)),IF(AND(ISNUMBER(OFFSET('Sanitation Data'!$F$11,0,10*ROW('Sanitation Data'!F104))),DB110="No",ISNUMBER(OFFSET('Sanitation Data'!$F$11,0,10*ROW('Sanitation Data'!F104)))),CONCATENATE("[",ROUND(OFFSET('Sanitation Data'!$F$11,0,10*ROW('Sanitation Data'!F104)),0),"]"),IF(AND(ISNUMBER(OFFSET('Sanitation Data'!$F$11,0,10*ROW('Sanitation Data'!F104))),DB110="",ISNUMBER(OFFSET('Sanitation Data'!$F$11,0,10*ROW('Sanitation Data'!F104)))),OFFSET('Sanitation Data'!$F$11,0,10*ROW('Sanitation Data'!F104)),NA())))</f>
        <v>#N/A</v>
      </c>
      <c r="AN110" s="134" t="e">
        <f ca="1">+IF(AND(ISNUMBER(OFFSET('Sanitation Data'!$F$12,0,10*ROW('Sanitation Data'!F104))),DC110="Yes"),OFFSET('Sanitation Data'!$F$12,0,10*ROW('Sanitation Data'!F104)),IF(AND(ISNUMBER(OFFSET('Sanitation Data'!$F$12,0,10*ROW('Sanitation Data'!F104))),DC110="No",ISNUMBER(OFFSET('Sanitation Data'!$F$12,0,10*ROW('Sanitation Data'!F104)))),CONCATENATE("[",ROUND(OFFSET('Sanitation Data'!$F$12,0,10*ROW('Sanitation Data'!F104)),0),"]"),IF(AND(ISNUMBER(OFFSET('Sanitation Data'!$F$12,0,10*ROW('Sanitation Data'!F104))),DC110="",ISNUMBER(OFFSET('Sanitation Data'!$F$12,0,10*ROW('Sanitation Data'!F104)))),OFFSET('Sanitation Data'!$F$12,0,10*ROW('Sanitation Data'!F104)),NA())))</f>
        <v>#N/A</v>
      </c>
      <c r="AO110" s="134" t="e">
        <f ca="1">+IF(AND(ISNUMBER(OFFSET('Sanitation Data'!$F$13,0,10*ROW('Sanitation Data'!F104))),DD110="Yes"),OFFSET('Sanitation Data'!$F$13,0,10*ROW('Sanitation Data'!F104)),IF(AND(ISNUMBER(OFFSET('Sanitation Data'!$F$13,0,10*ROW('Sanitation Data'!F104))),DD110="No",ISNUMBER(OFFSET('Sanitation Data'!$F$13,0,10*ROW('Sanitation Data'!F104)))),CONCATENATE("[",ROUND(OFFSET('Sanitation Data'!$F$13,0,10*ROW('Sanitation Data'!F104)),0),"]"),IF(AND(ISNUMBER(OFFSET('Sanitation Data'!$F$13,0,10*ROW('Sanitation Data'!F104))),DD110="",ISNUMBER(OFFSET('Sanitation Data'!$F$13,0,10*ROW('Sanitation Data'!F104)))),OFFSET('Sanitation Data'!$F$13,0,10*ROW('Sanitation Data'!F104)),NA())))</f>
        <v>#N/A</v>
      </c>
      <c r="AP110" s="134" t="e">
        <f ca="1">+IF(AND(ISNUMBER(OFFSET('Sanitation Data'!$G$5,0,10*ROW('Sanitation Data'!G104))),DE110="Yes"),100-OFFSET('Sanitation Data'!$G$5,0,10*ROW('Sanitation Data'!G104)),IF(AND(ISNUMBER(OFFSET('Sanitation Data'!$G$5,0,10*ROW('Sanitation Data'!G104))),DE110="No",ISNUMBER(OFFSET('Sanitation Data'!$G$5,0,10*ROW('Sanitation Data'!G104)))),CONCATENATE("[",ROUND(100-OFFSET('Sanitation Data'!$G$5,0,10*ROW('Sanitation Data'!G104)),0),"]"),IF(AND(ISNUMBER(OFFSET('Sanitation Data'!$G$5,0,10*ROW('Sanitation Data'!G104))),DE110="",ISNUMBER(OFFSET('Sanitation Data'!$G$5,0,10*ROW('Sanitation Data'!G104)))),100-OFFSET('Sanitation Data'!$G$5,0,10*ROW('Sanitation Data'!G104)),NA())))</f>
        <v>#N/A</v>
      </c>
      <c r="AQ110" s="134" t="e">
        <f ca="1">+IF(AND(ISNUMBER(OFFSET('Sanitation Data'!$G$7,0,10*ROW('Sanitation Data'!G104))),DF110="Yes"),OFFSET('Sanitation Data'!$G$7,0,10*ROW('Sanitation Data'!G104)),IF(AND(ISNUMBER(OFFSET('Sanitation Data'!$G$7,0,10*ROW('Sanitation Data'!G104))),DF110="No",ISNUMBER(OFFSET('Sanitation Data'!$G$7,0,10*ROW('Sanitation Data'!G104)))),CONCATENATE("[",ROUND(OFFSET('Sanitation Data'!$G$7,0,10*ROW('Sanitation Data'!G104)),0),"]"),IF(AND(ISNUMBER(OFFSET('Sanitation Data'!$G$7,0,10*ROW('Sanitation Data'!G104))),DF110="",ISNUMBER(OFFSET('Sanitation Data'!$G$7,0,10*ROW('Sanitation Data'!G104)))),OFFSET('Sanitation Data'!$G$7,0,10*ROW('Sanitation Data'!G104)),NA())))</f>
        <v>#N/A</v>
      </c>
      <c r="AR110" s="134" t="e">
        <f ca="1">+IF(AND(ISNUMBER(OFFSET('Sanitation Data'!$G$11,0,10*ROW('Sanitation Data'!G104))),DG110="Yes"),OFFSET('Sanitation Data'!$G$11,0,10*ROW('Sanitation Data'!G104)),IF(AND(ISNUMBER(OFFSET('Sanitation Data'!$G$11,0,10*ROW('Sanitation Data'!G104))),DG110="No",ISNUMBER(OFFSET('Sanitation Data'!$G$11,0,10*ROW('Sanitation Data'!G104)))),CONCATENATE("[",ROUND(OFFSET('Sanitation Data'!$G$11,0,10*ROW('Sanitation Data'!G104)),0),"]"),IF(AND(ISNUMBER(OFFSET('Sanitation Data'!$G$11,0,10*ROW('Sanitation Data'!G104))),DG110="",ISNUMBER(OFFSET('Sanitation Data'!$G$11,0,10*ROW('Sanitation Data'!G104)))),OFFSET('Sanitation Data'!$G$11,0,10*ROW('Sanitation Data'!G104)),NA())))</f>
        <v>#N/A</v>
      </c>
      <c r="AS110" s="134" t="e">
        <f ca="1">+IF(AND(ISNUMBER(OFFSET('Sanitation Data'!$G$12,0,10*ROW('Sanitation Data'!G104))),DH110="Yes"),OFFSET('Sanitation Data'!$G$12,0,10*ROW('Sanitation Data'!G104)),IF(AND(ISNUMBER(OFFSET('Sanitation Data'!$G$12,0,10*ROW('Sanitation Data'!G104))),DH110="No",ISNUMBER(OFFSET('Sanitation Data'!$G$12,0,10*ROW('Sanitation Data'!G104)))),CONCATENATE("[",ROUND(OFFSET('Sanitation Data'!$G$12,0,10*ROW('Sanitation Data'!G104)),0),"]"),IF(AND(ISNUMBER(OFFSET('Sanitation Data'!$G$12,0,10*ROW('Sanitation Data'!G104))),DH110="",ISNUMBER(OFFSET('Sanitation Data'!$G$12,0,10*ROW('Sanitation Data'!G104)))),OFFSET('Sanitation Data'!$G$12,0,10*ROW('Sanitation Data'!G104)),NA())))</f>
        <v>#N/A</v>
      </c>
      <c r="AT110" s="134" t="e">
        <f ca="1">+IF(AND(ISNUMBER(OFFSET('Sanitation Data'!$G$13,0,10*ROW('Sanitation Data'!G104))),DI110="Yes"),OFFSET('Sanitation Data'!$G$13,0,10*ROW('Sanitation Data'!G104)),IF(AND(ISNUMBER(OFFSET('Sanitation Data'!$G$13,0,10*ROW('Sanitation Data'!G104))),DI110="No",ISNUMBER(OFFSET('Sanitation Data'!$G$13,0,10*ROW('Sanitation Data'!G104)))),CONCATENATE("[",ROUND(OFFSET('Sanitation Data'!$G$13,0,10*ROW('Sanitation Data'!G104)),0),"]"),IF(AND(ISNUMBER(OFFSET('Sanitation Data'!$G$13,0,10*ROW('Sanitation Data'!G104))),DI110="",ISNUMBER(OFFSET('Sanitation Data'!$G$13,0,10*ROW('Sanitation Data'!G104)))),OFFSET('Sanitation Data'!$G$13,0,10*ROW('Sanitation Data'!G104)),NA())))</f>
        <v>#N/A</v>
      </c>
      <c r="AU110" s="134" t="e">
        <f ca="1">+IF(AND(ISNUMBER(OFFSET('Sanitation Data'!$H$5,0,10*ROW('Sanitation Data'!H104))),DJ110="Yes"),100-OFFSET('Sanitation Data'!$H$5,0,10*ROW('Sanitation Data'!H104)),IF(AND(ISNUMBER(OFFSET('Sanitation Data'!$H$5,0,10*ROW('Sanitation Data'!H104))),DJ110="No",ISNUMBER(OFFSET('Sanitation Data'!$H$5,0,10*ROW('Sanitation Data'!H104)))),CONCATENATE("[",ROUND(100-OFFSET('Sanitation Data'!$H$5,0,10*ROW('Sanitation Data'!H104)),0),"]"),IF(AND(ISNUMBER(OFFSET('Sanitation Data'!$H$5,0,10*ROW('Sanitation Data'!H104))),DJ110="",ISNUMBER(OFFSET('Sanitation Data'!$H$5,0,10*ROW('Sanitation Data'!H104)))),100-OFFSET('Sanitation Data'!$H$5,0,10*ROW('Sanitation Data'!H104)),NA())))</f>
        <v>#N/A</v>
      </c>
      <c r="AV110" s="134" t="e">
        <f ca="1">+IF(AND(ISNUMBER(OFFSET('Sanitation Data'!$H$7,0,10*ROW('Sanitation Data'!H104))),DK110="Yes"),OFFSET('Sanitation Data'!$H$7,0,10*ROW('Sanitation Data'!H104)),IF(AND(ISNUMBER(OFFSET('Sanitation Data'!$H$7,0,10*ROW('Sanitation Data'!H104))),DK110="No",ISNUMBER(OFFSET('Sanitation Data'!$H$7,0,10*ROW('Sanitation Data'!H104)))),CONCATENATE("[",ROUND(OFFSET('Sanitation Data'!$H$7,0,10*ROW('Sanitation Data'!H104)),0),"]"),IF(AND(ISNUMBER(OFFSET('Sanitation Data'!$H$7,0,10*ROW('Sanitation Data'!H104))),DK110="",ISNUMBER(OFFSET('Sanitation Data'!$H$7,0,10*ROW('Sanitation Data'!H104)))),OFFSET('Sanitation Data'!$H$7,0,10*ROW('Sanitation Data'!H104)),NA())))</f>
        <v>#N/A</v>
      </c>
      <c r="AW110" s="134" t="e">
        <f ca="1">+IF(AND(ISNUMBER(OFFSET('Sanitation Data'!$H$11,0,10*ROW('Sanitation Data'!H104))),DL110="Yes"),OFFSET('Sanitation Data'!$H$11,0,10*ROW('Sanitation Data'!H104)),IF(AND(ISNUMBER(OFFSET('Sanitation Data'!$H$11,0,10*ROW('Sanitation Data'!H104))),DL110="No",ISNUMBER(OFFSET('Sanitation Data'!$H$11,0,10*ROW('Sanitation Data'!H104)))),CONCATENATE("[",ROUND(OFFSET('Sanitation Data'!$H$11,0,10*ROW('Sanitation Data'!H104)),0),"]"),IF(AND(ISNUMBER(OFFSET('Sanitation Data'!$H$11,0,10*ROW('Sanitation Data'!H104))),DL110="",ISNUMBER(OFFSET('Sanitation Data'!$H$11,0,10*ROW('Sanitation Data'!H104)))),OFFSET('Sanitation Data'!$H$11,0,10*ROW('Sanitation Data'!H104)),NA())))</f>
        <v>#N/A</v>
      </c>
      <c r="AX110" s="134" t="e">
        <f ca="1">+IF(AND(ISNUMBER(OFFSET('Sanitation Data'!$H$12,0,10*ROW('Sanitation Data'!H104))),DM110="Yes"),OFFSET('Sanitation Data'!$H$12,0,10*ROW('Sanitation Data'!H104)),IF(AND(ISNUMBER(OFFSET('Sanitation Data'!$H$12,0,10*ROW('Sanitation Data'!H104))),DM110="No",ISNUMBER(OFFSET('Sanitation Data'!$H$12,0,10*ROW('Sanitation Data'!H104)))),CONCATENATE("[",ROUND(OFFSET('Sanitation Data'!$H$12,0,10*ROW('Sanitation Data'!H104)),0),"]"),IF(AND(ISNUMBER(OFFSET('Sanitation Data'!$H$12,0,10*ROW('Sanitation Data'!H104))),DM110="",ISNUMBER(OFFSET('Sanitation Data'!$H$12,0,10*ROW('Sanitation Data'!H104)))),OFFSET('Sanitation Data'!$H$12,0,10*ROW('Sanitation Data'!H104)),NA())))</f>
        <v>#N/A</v>
      </c>
      <c r="AY110" s="134" t="e">
        <f ca="1">+IF(AND(ISNUMBER(OFFSET('Sanitation Data'!$H$13,0,10*ROW('Sanitation Data'!H104))),DN110="Yes"),OFFSET('Sanitation Data'!$H$13,0,10*ROW('Sanitation Data'!H104)),IF(AND(ISNUMBER(OFFSET('Sanitation Data'!$H$13,0,10*ROW('Sanitation Data'!H104))),DN110="No",ISNUMBER(OFFSET('Sanitation Data'!$H$13,0,10*ROW('Sanitation Data'!H104)))),CONCATENATE("[",ROUND(OFFSET('Sanitation Data'!$H$13,0,10*ROW('Sanitation Data'!H104)),0),"]"),IF(AND(ISNUMBER(OFFSET('Sanitation Data'!$H$13,0,10*ROW('Sanitation Data'!H104))),DN110="",ISNUMBER(OFFSET('Sanitation Data'!$H$13,0,10*ROW('Sanitation Data'!H104)))),OFFSET('Sanitation Data'!$H$13,0,10*ROW('Sanitation Data'!H104)),NA())))</f>
        <v>#N/A</v>
      </c>
      <c r="AZ110" s="135" t="e">
        <f ca="1">+IF(AND(ISNUMBER(OFFSET('Hygiene Data'!$C$6,0,10*ROW('Hygiene Data'!C104))),DO110="Yes"),OFFSET('Hygiene Data'!$C$6,0,10*ROW('Hygiene Data'!C104)),IF(AND(ISNUMBER(OFFSET('Hygiene Data'!$C$6,0,10*ROW('Hygiene Data'!C104))),DO110="No",ISNUMBER(OFFSET('Hygiene Data'!$C$6,0,10*ROW('Hygiene Data'!C104)))),CONCATENATE("[",ROUND(OFFSET('Hygiene Data'!$C$6,0,10*ROW('Hygiene Data'!C104)),0),"]"),IF(AND(ISNUMBER(OFFSET('Hygiene Data'!$C$6,0,10*ROW('Hygiene Data'!C104))),DO110="",ISNUMBER(OFFSET('Hygiene Data'!$C$6,0,10*ROW('Hygiene Data'!C104)))),OFFSET('Hygiene Data'!$C$6,0,10*ROW('Hygiene Data'!C104)),NA())))</f>
        <v>#N/A</v>
      </c>
      <c r="BA110" s="135" t="e">
        <f ca="1">+IF(AND(ISNUMBER(OFFSET('Hygiene Data'!$C$8,0,10*ROW('Hygiene Data'!C104))),DP110="Yes"),OFFSET('Hygiene Data'!$C$8,0,10*ROW('Hygiene Data'!C104)),IF(AND(ISNUMBER(OFFSET('Hygiene Data'!$C$8,0,10*ROW('Hygiene Data'!C104))),DP110="No",ISNUMBER(OFFSET('Hygiene Data'!$C$8,0,10*ROW('Hygiene Data'!C104)))),CONCATENATE("[",ROUND(OFFSET('Hygiene Data'!$C$8,0,10*ROW('Hygiene Data'!C104)),0),"]"),IF(AND(ISNUMBER(OFFSET('Hygiene Data'!$C$8,0,10*ROW('Hygiene Data'!C104))),DP110="",ISNUMBER(OFFSET('Hygiene Data'!$C$8,0,10*ROW('Hygiene Data'!C104)))),OFFSET('Hygiene Data'!$C$8,0,10*ROW('Hygiene Data'!C104)),NA())))</f>
        <v>#N/A</v>
      </c>
      <c r="BB110" s="135" t="e">
        <f ca="1">+IF(AND(ISNUMBER(OFFSET('Hygiene Data'!$C$10,0,10*ROW('Hygiene Data'!C104))),DQ110="Yes"),OFFSET('Hygiene Data'!$C$10,0,10*ROW('Hygiene Data'!C104)),IF(AND(ISNUMBER(OFFSET('Hygiene Data'!$C$10,0,10*ROW('Hygiene Data'!C104))),DQ110="No",ISNUMBER(OFFSET('Hygiene Data'!$C$10,0,10*ROW('Hygiene Data'!C104)))),CONCATENATE("[",ROUND(OFFSET('Hygiene Data'!$C$10,0,10*ROW('Hygiene Data'!C104)),0),"]"),IF(AND(ISNUMBER(OFFSET('Hygiene Data'!$C$10,0,10*ROW('Hygiene Data'!C104))),DQ110="",ISNUMBER(OFFSET('Hygiene Data'!$C$10,0,10*ROW('Hygiene Data'!C104)))),OFFSET('Hygiene Data'!$C$10,0,10*ROW('Hygiene Data'!C104)),NA())))</f>
        <v>#N/A</v>
      </c>
      <c r="BC110" s="135" t="e">
        <f ca="1">+IF(AND(ISNUMBER(OFFSET('Hygiene Data'!$D$6,0,10*ROW('Hygiene Data'!D104))),DR110="Yes"),OFFSET('Hygiene Data'!$D$6,0,10*ROW('Hygiene Data'!D104)),IF(AND(ISNUMBER(OFFSET('Hygiene Data'!$D$6,0,10*ROW('Hygiene Data'!D104))),DR110="No",ISNUMBER(OFFSET('Hygiene Data'!$D$6,0,10*ROW('Hygiene Data'!D104)))),CONCATENATE("[",ROUND(OFFSET('Hygiene Data'!$D$6,0,10*ROW('Hygiene Data'!D104)),0),"]"),IF(AND(ISNUMBER(OFFSET('Hygiene Data'!$D$6,0,10*ROW('Hygiene Data'!D104))),DR110="",ISNUMBER(OFFSET('Hygiene Data'!$D$6,0,10*ROW('Hygiene Data'!D104)))),OFFSET('Hygiene Data'!$D$6,0,10*ROW('Hygiene Data'!D104)),NA())))</f>
        <v>#N/A</v>
      </c>
      <c r="BD110" s="135" t="e">
        <f ca="1">+IF(AND(ISNUMBER(OFFSET('Hygiene Data'!$D$8,0,10*ROW('Hygiene Data'!D104))),DS110="Yes"),OFFSET('Hygiene Data'!$D$8,0,10*ROW('Hygiene Data'!D104)),IF(AND(ISNUMBER(OFFSET('Hygiene Data'!$D$8,0,10*ROW('Hygiene Data'!D104))),DS110="No",ISNUMBER(OFFSET('Hygiene Data'!$D$8,0,10*ROW('Hygiene Data'!D104)))),CONCATENATE("[",ROUND(OFFSET('Hygiene Data'!$D$8,0,10*ROW('Hygiene Data'!D104)),0),"]"),IF(AND(ISNUMBER(OFFSET('Hygiene Data'!$D$8,0,10*ROW('Hygiene Data'!D104))),DS110="",ISNUMBER(OFFSET('Hygiene Data'!$D$8,0,10*ROW('Hygiene Data'!D104)))),OFFSET('Hygiene Data'!$D$8,0,10*ROW('Hygiene Data'!D104)),NA())))</f>
        <v>#N/A</v>
      </c>
      <c r="BE110" s="135" t="e">
        <f ca="1">+IF(AND(ISNUMBER(OFFSET('Hygiene Data'!$D$10,0,10*ROW('Hygiene Data'!D104))),DT110="Yes"),OFFSET('Hygiene Data'!$D$10,0,10*ROW('Hygiene Data'!D104)),IF(AND(ISNUMBER(OFFSET('Hygiene Data'!$D$10,0,10*ROW('Hygiene Data'!D104))),DT110="No",ISNUMBER(OFFSET('Hygiene Data'!$D$10,0,10*ROW('Hygiene Data'!D104)))),CONCATENATE("[",ROUND(OFFSET('Hygiene Data'!$D$10,0,10*ROW('Hygiene Data'!D104)),0),"]"),IF(AND(ISNUMBER(OFFSET('Hygiene Data'!$D$10,0,10*ROW('Hygiene Data'!D104))),DT110="",ISNUMBER(OFFSET('Hygiene Data'!$D$10,0,10*ROW('Hygiene Data'!D104)))),OFFSET('Hygiene Data'!$D$10,0,10*ROW('Hygiene Data'!D104)),NA())))</f>
        <v>#N/A</v>
      </c>
      <c r="BF110" s="135" t="e">
        <f ca="1">+IF(AND(ISNUMBER(OFFSET('Hygiene Data'!$E$6,0,10*ROW('Hygiene Data'!E104))),DU110="Yes"),OFFSET('Hygiene Data'!$E$6,0,10*ROW('Hygiene Data'!E104)),IF(AND(ISNUMBER(OFFSET('Hygiene Data'!$E$6,0,10*ROW('Hygiene Data'!E104))),DU110="No",ISNUMBER(OFFSET('Hygiene Data'!$E$6,0,10*ROW('Hygiene Data'!E104)))),CONCATENATE("[",ROUND(OFFSET('Hygiene Data'!$E$6,0,10*ROW('Hygiene Data'!E104)),0),"]"),IF(AND(ISNUMBER(OFFSET('Hygiene Data'!$E$6,0,10*ROW('Hygiene Data'!E104))),DU110="",ISNUMBER(OFFSET('Hygiene Data'!$E$6,0,10*ROW('Hygiene Data'!E104)))),OFFSET('Hygiene Data'!$E$6,0,10*ROW('Hygiene Data'!E104)),NA())))</f>
        <v>#N/A</v>
      </c>
      <c r="BG110" s="135" t="e">
        <f ca="1">+IF(AND(ISNUMBER(OFFSET('Hygiene Data'!$E$8,0,10*ROW('Hygiene Data'!E104))),DV110="Yes"),OFFSET('Hygiene Data'!$E$8,0,10*ROW('Hygiene Data'!E104)),IF(AND(ISNUMBER(OFFSET('Hygiene Data'!$E$8,0,10*ROW('Hygiene Data'!E104))),DV110="No",ISNUMBER(OFFSET('Hygiene Data'!$E$8,0,10*ROW('Hygiene Data'!E104)))),CONCATENATE("[",ROUND(OFFSET('Hygiene Data'!$E$8,0,10*ROW('Hygiene Data'!E104)),0),"]"),IF(AND(ISNUMBER(OFFSET('Hygiene Data'!$E$8,0,10*ROW('Hygiene Data'!E104))),DV110="",ISNUMBER(OFFSET('Hygiene Data'!$E$8,0,10*ROW('Hygiene Data'!E104)))),OFFSET('Hygiene Data'!$E$8,0,10*ROW('Hygiene Data'!E104)),NA())))</f>
        <v>#N/A</v>
      </c>
      <c r="BH110" s="135" t="e">
        <f ca="1">+IF(AND(ISNUMBER(OFFSET('Hygiene Data'!$E$10,0,10*ROW('Hygiene Data'!E104))),DW110="Yes"),OFFSET('Hygiene Data'!$E$10,0,10*ROW('Hygiene Data'!E104)),IF(AND(ISNUMBER(OFFSET('Hygiene Data'!$E$10,0,10*ROW('Hygiene Data'!E104))),DW110="No",ISNUMBER(OFFSET('Hygiene Data'!$E$10,0,10*ROW('Hygiene Data'!E104)))),CONCATENATE("[",ROUND(OFFSET('Hygiene Data'!$E$10,0,10*ROW('Hygiene Data'!E104)),0),"]"),IF(AND(ISNUMBER(OFFSET('Hygiene Data'!$E$10,0,10*ROW('Hygiene Data'!E104))),DW110="",ISNUMBER(OFFSET('Hygiene Data'!$E$10,0,10*ROW('Hygiene Data'!E104)))),OFFSET('Hygiene Data'!$E$10,0,10*ROW('Hygiene Data'!E104)),NA())))</f>
        <v>#N/A</v>
      </c>
      <c r="BI110" s="135" t="e">
        <f ca="1">+IF(AND(ISNUMBER(OFFSET('Hygiene Data'!$F$6,0,10*ROW('Hygiene Data'!F104))),DX110="Yes"),OFFSET('Hygiene Data'!$F$6,0,10*ROW('Hygiene Data'!F104)),IF(AND(ISNUMBER(OFFSET('Hygiene Data'!$F$6,0,10*ROW('Hygiene Data'!F104))),DX110="No",ISNUMBER(OFFSET('Hygiene Data'!$F$6,0,10*ROW('Hygiene Data'!F104)))),CONCATENATE("[",ROUND(OFFSET('Hygiene Data'!$F$6,0,10*ROW('Hygiene Data'!F104)),0),"]"),IF(AND(ISNUMBER(OFFSET('Hygiene Data'!$F$6,0,10*ROW('Hygiene Data'!F104))),DX110="",ISNUMBER(OFFSET('Hygiene Data'!$F$6,0,10*ROW('Hygiene Data'!F104)))),OFFSET('Hygiene Data'!$F$6,0,10*ROW('Hygiene Data'!F104)),NA())))</f>
        <v>#N/A</v>
      </c>
      <c r="BJ110" s="135" t="e">
        <f ca="1">+IF(AND(ISNUMBER(OFFSET('Hygiene Data'!$F$8,0,10*ROW('Hygiene Data'!F104))),DY110="Yes"),OFFSET('Hygiene Data'!$F$8,0,10*ROW('Hygiene Data'!F104)),IF(AND(ISNUMBER(OFFSET('Hygiene Data'!$F$8,0,10*ROW('Hygiene Data'!F104))),DY110="No",ISNUMBER(OFFSET('Hygiene Data'!$F$8,0,10*ROW('Hygiene Data'!F104)))),CONCATENATE("[",ROUND(OFFSET('Hygiene Data'!$F$8,0,10*ROW('Hygiene Data'!F104)),0),"]"),IF(AND(ISNUMBER(OFFSET('Hygiene Data'!$F$8,0,10*ROW('Hygiene Data'!F104))),DY110="",ISNUMBER(OFFSET('Hygiene Data'!$F$8,0,10*ROW('Hygiene Data'!F104)))),OFFSET('Hygiene Data'!$F$8,0,10*ROW('Hygiene Data'!F104)),NA())))</f>
        <v>#N/A</v>
      </c>
      <c r="BK110" s="135" t="e">
        <f ca="1">+IF(AND(ISNUMBER(OFFSET('Hygiene Data'!$F$10,0,10*ROW('Hygiene Data'!F104))),DZ110="Yes"),OFFSET('Hygiene Data'!$F$10,0,10*ROW('Hygiene Data'!F104)),IF(AND(ISNUMBER(OFFSET('Hygiene Data'!$F$10,0,10*ROW('Hygiene Data'!F104))),DZ110="No",ISNUMBER(OFFSET('Hygiene Data'!$F$10,0,10*ROW('Hygiene Data'!F104)))),CONCATENATE("[",ROUND(OFFSET('Hygiene Data'!$F$10,0,10*ROW('Hygiene Data'!F104)),0),"]"),IF(AND(ISNUMBER(OFFSET('Hygiene Data'!$F$10,0,10*ROW('Hygiene Data'!F104))),DZ110="",ISNUMBER(OFFSET('Hygiene Data'!$F$10,0,10*ROW('Hygiene Data'!F104)))),OFFSET('Hygiene Data'!$F$10,0,10*ROW('Hygiene Data'!F104)),NA())))</f>
        <v>#N/A</v>
      </c>
      <c r="BL110" s="135" t="e">
        <f ca="1">+IF(AND(ISNUMBER(OFFSET('Hygiene Data'!$G$6,0,10*ROW('Hygiene Data'!G104))),EA110="Yes"),OFFSET('Hygiene Data'!$G$6,0,10*ROW('Hygiene Data'!G104)),IF(AND(ISNUMBER(OFFSET('Hygiene Data'!$G$6,0,10*ROW('Hygiene Data'!G104))),EA110="No",ISNUMBER(OFFSET('Hygiene Data'!$G$6,0,10*ROW('Hygiene Data'!G104)))),CONCATENATE("[",ROUND(OFFSET('Hygiene Data'!$G$6,0,10*ROW('Hygiene Data'!G104)),0),"]"),IF(AND(ISNUMBER(OFFSET('Hygiene Data'!$G$6,0,10*ROW('Hygiene Data'!G104))),EA110="",ISNUMBER(OFFSET('Hygiene Data'!$G$6,0,10*ROW('Hygiene Data'!G104)))),OFFSET('Hygiene Data'!$G$6,0,10*ROW('Hygiene Data'!G104)),NA())))</f>
        <v>#N/A</v>
      </c>
      <c r="BM110" s="135" t="e">
        <f ca="1">+IF(AND(ISNUMBER(OFFSET('Hygiene Data'!$G$8,0,10*ROW('Hygiene Data'!G104))),EB110="Yes"),OFFSET('Hygiene Data'!$G$8,0,10*ROW('Hygiene Data'!G104)),IF(AND(ISNUMBER(OFFSET('Hygiene Data'!$G$8,0,10*ROW('Hygiene Data'!G104))),EB110="No",ISNUMBER(OFFSET('Hygiene Data'!$G$8,0,10*ROW('Hygiene Data'!G104)))),CONCATENATE("[",ROUND(OFFSET('Hygiene Data'!$G$8,0,10*ROW('Hygiene Data'!G104)),0),"]"),IF(AND(ISNUMBER(OFFSET('Hygiene Data'!$G$8,0,10*ROW('Hygiene Data'!G104))),EB110="",ISNUMBER(OFFSET('Hygiene Data'!$G$8,0,10*ROW('Hygiene Data'!G104)))),OFFSET('Hygiene Data'!$G$8,0,10*ROW('Hygiene Data'!G104)),NA())))</f>
        <v>#N/A</v>
      </c>
      <c r="BN110" s="135" t="e">
        <f ca="1">+IF(AND(ISNUMBER(OFFSET('Hygiene Data'!$G$10,0,10*ROW('Hygiene Data'!G104))),EC110="Yes"),OFFSET('Hygiene Data'!$G$10,0,10*ROW('Hygiene Data'!G104)),IF(AND(ISNUMBER(OFFSET('Hygiene Data'!$G$10,0,10*ROW('Hygiene Data'!G104))),EC110="No",ISNUMBER(OFFSET('Hygiene Data'!$G$10,0,10*ROW('Hygiene Data'!G104)))),CONCATENATE("[",ROUND(OFFSET('Hygiene Data'!$G$10,0,10*ROW('Hygiene Data'!G104)),0),"]"),IF(AND(ISNUMBER(OFFSET('Hygiene Data'!$G$10,0,10*ROW('Hygiene Data'!G104))),EC110="",ISNUMBER(OFFSET('Hygiene Data'!$G$10,0,10*ROW('Hygiene Data'!G104)))),OFFSET('Hygiene Data'!$G$10,0,10*ROW('Hygiene Data'!G104)),NA())))</f>
        <v>#N/A</v>
      </c>
      <c r="BO110" s="135" t="e">
        <f ca="1">+IF(AND(ISNUMBER(OFFSET('Hygiene Data'!$H$6,0,10*ROW('Hygiene Data'!H104))),ED110="Yes"),OFFSET('Hygiene Data'!$H$6,0,10*ROW('Hygiene Data'!H104)),IF(AND(ISNUMBER(OFFSET('Hygiene Data'!$H$6,0,10*ROW('Hygiene Data'!H104))),ED110="No",ISNUMBER(OFFSET('Hygiene Data'!$H$6,0,10*ROW('Hygiene Data'!H104)))),CONCATENATE("[",ROUND(OFFSET('Hygiene Data'!$H$6,0,10*ROW('Hygiene Data'!H104)),0),"]"),IF(AND(ISNUMBER(OFFSET('Hygiene Data'!$H$6,0,10*ROW('Hygiene Data'!H104))),ED110="",ISNUMBER(OFFSET('Hygiene Data'!$H$6,0,10*ROW('Hygiene Data'!H104)))),OFFSET('Hygiene Data'!$H$6,0,10*ROW('Hygiene Data'!H104)),NA())))</f>
        <v>#N/A</v>
      </c>
      <c r="BP110" s="135" t="e">
        <f ca="1">+IF(AND(ISNUMBER(OFFSET('Hygiene Data'!$H$8,0,10*ROW('Hygiene Data'!H104))),EE110="Yes"),OFFSET('Hygiene Data'!$H$8,0,10*ROW('Hygiene Data'!H104)),IF(AND(ISNUMBER(OFFSET('Hygiene Data'!$H$8,0,10*ROW('Hygiene Data'!H104))),EE110="No",ISNUMBER(OFFSET('Hygiene Data'!$H$8,0,10*ROW('Hygiene Data'!H104)))),CONCATENATE("[",ROUND(OFFSET('Hygiene Data'!$H$8,0,10*ROW('Hygiene Data'!H104)),0),"]"),IF(AND(ISNUMBER(OFFSET('Hygiene Data'!$H$8,0,10*ROW('Hygiene Data'!H104))),EE110="",ISNUMBER(OFFSET('Hygiene Data'!$H$8,0,10*ROW('Hygiene Data'!H104)))),OFFSET('Hygiene Data'!$H$8,0,10*ROW('Hygiene Data'!H104)),NA())))</f>
        <v>#N/A</v>
      </c>
      <c r="BQ110" s="135" t="e">
        <f ca="1">+IF(AND(ISNUMBER(OFFSET('Hygiene Data'!$H$10,0,10*ROW('Hygiene Data'!H104))),EF110="Yes"),OFFSET('Hygiene Data'!$H$10,0,10*ROW('Hygiene Data'!H104)),IF(AND(ISNUMBER(OFFSET('Hygiene Data'!$H$10,0,10*ROW('Hygiene Data'!H104))),EF110="No",ISNUMBER(OFFSET('Hygiene Data'!$H$10,0,10*ROW('Hygiene Data'!H104)))),CONCATENATE("[",ROUND(OFFSET('Hygiene Data'!$H$10,0,10*ROW('Hygiene Data'!H104)),0),"]"),IF(AND(ISNUMBER(OFFSET('Hygiene Data'!$H$10,0,10*ROW('Hygiene Data'!H104))),EF110="",ISNUMBER(OFFSET('Hygiene Data'!$H$10,0,10*ROW('Hygiene Data'!H104)))),OFFSET('Hygiene Data'!$H$10,0,10*ROW('Hygiene Data'!H104)),NA())))</f>
        <v>#N/A</v>
      </c>
      <c r="BS110" s="34" t="str">
        <f ca="1">+IF(OFFSET('Water Data'!$C$28,0,10*ROW('Water Data'!C104))="","",OFFSET('Water Data'!$C$28,0,10*ROW('Water Data'!C104)))</f>
        <v/>
      </c>
      <c r="BT110" s="34" t="str">
        <f ca="1">+IF(OFFSET('Water Data'!$C$29,0,10*ROW('Water Data'!C104))="","",OFFSET('Water Data'!$C$29,0,10*ROW('Water Data'!C104)))</f>
        <v/>
      </c>
      <c r="BU110" s="34" t="str">
        <f ca="1">+IF(OFFSET('Water Data'!$C$30,0,10*ROW('Water Data'!C104))="","",OFFSET('Water Data'!$C$30,0,10*ROW('Water Data'!C104)))</f>
        <v/>
      </c>
      <c r="BV110" s="34" t="str">
        <f ca="1">+IF(OFFSET('Water Data'!$D$28,0,10*ROW('Water Data'!D104))="","",OFFSET('Water Data'!$D$28,0,10*ROW('Water Data'!D104)))</f>
        <v/>
      </c>
      <c r="BW110" s="34" t="str">
        <f ca="1">+IF(OFFSET('Water Data'!$D$29,0,10*ROW('Water Data'!D104))="","",OFFSET('Water Data'!$D$29,0,10*ROW('Water Data'!D104)))</f>
        <v/>
      </c>
      <c r="BX110" s="34" t="str">
        <f ca="1">+IF(OFFSET('Water Data'!$D$30,0,10*ROW('Water Data'!D104))="","",OFFSET('Water Data'!$D$30,0,10*ROW('Water Data'!D104)))</f>
        <v/>
      </c>
      <c r="BY110" s="34" t="str">
        <f ca="1">+IF(OFFSET('Water Data'!$E$28,0,10*ROW('Water Data'!E104))="","",OFFSET('Water Data'!$E$28,0,10*ROW('Water Data'!E104)))</f>
        <v/>
      </c>
      <c r="BZ110" s="34" t="str">
        <f ca="1">+IF(OFFSET('Water Data'!$E$29,0,10*ROW('Water Data'!E104))="","",OFFSET('Water Data'!$E$29,0,10*ROW('Water Data'!E104)))</f>
        <v/>
      </c>
      <c r="CA110" s="34" t="str">
        <f ca="1">+IF(OFFSET('Water Data'!$E$30,0,10*ROW('Water Data'!E104))="","",OFFSET('Water Data'!$E$30,0,10*ROW('Water Data'!E104)))</f>
        <v/>
      </c>
      <c r="CB110" s="34" t="str">
        <f ca="1">+IF(OFFSET('Water Data'!$F$28,0,10*ROW('Water Data'!F104))="","",OFFSET('Water Data'!$F$28,0,10*ROW('Water Data'!F104)))</f>
        <v/>
      </c>
      <c r="CC110" s="34" t="str">
        <f ca="1">+IF(OFFSET('Water Data'!$F$29,0,10*ROW('Water Data'!F104))="","",OFFSET('Water Data'!$F$29,0,10*ROW('Water Data'!F104)))</f>
        <v/>
      </c>
      <c r="CD110" s="34" t="str">
        <f ca="1">+IF(OFFSET('Water Data'!$F$30,0,10*ROW('Water Data'!F104))="","",OFFSET('Water Data'!$F$30,0,10*ROW('Water Data'!F104)))</f>
        <v/>
      </c>
      <c r="CE110" s="34" t="str">
        <f ca="1">+IF(OFFSET('Water Data'!$G$28,0,10*ROW('Water Data'!G104))="","",OFFSET('Water Data'!$G$28,0,10*ROW('Water Data'!G104)))</f>
        <v/>
      </c>
      <c r="CF110" s="34" t="str">
        <f ca="1">+IF(OFFSET('Water Data'!$G$29,0,10*ROW('Water Data'!G104))="","",OFFSET('Water Data'!$G$29,0,10*ROW('Water Data'!G104)))</f>
        <v/>
      </c>
      <c r="CG110" s="34" t="str">
        <f ca="1">+IF(OFFSET('Water Data'!$G$30,0,10*ROW('Water Data'!G104))="","",OFFSET('Water Data'!$G$30,0,10*ROW('Water Data'!G104)))</f>
        <v/>
      </c>
      <c r="CH110" s="34" t="str">
        <f ca="1">+IF(OFFSET('Water Data'!$H$28,0,10*ROW('Water Data'!H104))="","",OFFSET('Water Data'!$H$28,0,10*ROW('Water Data'!H104)))</f>
        <v/>
      </c>
      <c r="CI110" s="34" t="str">
        <f ca="1">+IF(OFFSET('Water Data'!$H$29,0,10*ROW('Water Data'!H104))="","",OFFSET('Water Data'!$H$29,0,10*ROW('Water Data'!H104)))</f>
        <v/>
      </c>
      <c r="CJ110" s="34" t="str">
        <f ca="1">+IF(OFFSET('Water Data'!$H$30,0,10*ROW('Water Data'!H104))="","",OFFSET('Water Data'!$H$30,0,10*ROW('Water Data'!H104)))</f>
        <v/>
      </c>
      <c r="CK110" s="34" t="str">
        <f ca="1">+IF(OFFSET('Sanitation Data'!$C$29,0,10*ROW('Sanitation Data'!C104))="","",OFFSET('Sanitation Data'!$C$29,0,10*ROW('Sanitation Data'!C104)))</f>
        <v/>
      </c>
      <c r="CL110" s="34" t="str">
        <f ca="1">+IF(OFFSET('Sanitation Data'!$C$30,0,10*ROW('Sanitation Data'!C104))="","",OFFSET('Sanitation Data'!$C$30,0,10*ROW('Sanitation Data'!C104)))</f>
        <v/>
      </c>
      <c r="CM110" s="34" t="str">
        <f ca="1">+IF(OFFSET('Sanitation Data'!$C$31,0,10*ROW('Sanitation Data'!C104))="","",OFFSET('Sanitation Data'!$C$31,0,10*ROW('Sanitation Data'!C104)))</f>
        <v/>
      </c>
      <c r="CN110" s="34" t="str">
        <f ca="1">+IF(OFFSET('Sanitation Data'!$C$32,0,10*ROW('Sanitation Data'!C104))="","",OFFSET('Sanitation Data'!$C$32,0,10*ROW('Sanitation Data'!C104)))</f>
        <v/>
      </c>
      <c r="CO110" s="34" t="str">
        <f ca="1">+IF(OFFSET('Sanitation Data'!$C$33,0,10*ROW('Sanitation Data'!C104))="","",OFFSET('Sanitation Data'!$C$33,0,10*ROW('Sanitation Data'!C104)))</f>
        <v/>
      </c>
      <c r="CP110" s="34" t="str">
        <f ca="1">+IF(OFFSET('Sanitation Data'!$D$29,0,10*ROW('Sanitation Data'!D104))="","",OFFSET('Sanitation Data'!$D$29,0,10*ROW('Sanitation Data'!D104)))</f>
        <v/>
      </c>
      <c r="CQ110" s="34" t="str">
        <f ca="1">+IF(OFFSET('Sanitation Data'!$D$30,0,10*ROW('Sanitation Data'!D104))="","",OFFSET('Sanitation Data'!$D$30,0,10*ROW('Sanitation Data'!D104)))</f>
        <v/>
      </c>
      <c r="CR110" s="34" t="str">
        <f ca="1">+IF(OFFSET('Sanitation Data'!$D$31,0,10*ROW('Sanitation Data'!D104))="","",OFFSET('Sanitation Data'!$D$31,0,10*ROW('Sanitation Data'!D104)))</f>
        <v/>
      </c>
      <c r="CS110" s="34" t="str">
        <f ca="1">+IF(OFFSET('Sanitation Data'!$D$32,0,10*ROW('Sanitation Data'!D104))="","",OFFSET('Sanitation Data'!$D$32,0,10*ROW('Sanitation Data'!D104)))</f>
        <v/>
      </c>
      <c r="CT110" s="34" t="str">
        <f ca="1">+IF(OFFSET('Sanitation Data'!$D$33,0,10*ROW('Sanitation Data'!D104))="","",OFFSET('Sanitation Data'!$D$33,0,10*ROW('Sanitation Data'!D104)))</f>
        <v/>
      </c>
      <c r="CU110" s="34" t="str">
        <f ca="1">+IF(OFFSET('Sanitation Data'!$E$29,0,10*ROW('Sanitation Data'!E104))="","",OFFSET('Sanitation Data'!$E$29,0,10*ROW('Sanitation Data'!E104)))</f>
        <v/>
      </c>
      <c r="CV110" s="34" t="str">
        <f ca="1">+IF(OFFSET('Sanitation Data'!$E$30,0,10*ROW('Sanitation Data'!E104))="","",OFFSET('Sanitation Data'!$E$30,0,10*ROW('Sanitation Data'!E104)))</f>
        <v/>
      </c>
      <c r="CW110" s="34" t="str">
        <f ca="1">+IF(OFFSET('Sanitation Data'!$E$31,0,10*ROW('Sanitation Data'!E104))="","",OFFSET('Sanitation Data'!$E$31,0,10*ROW('Sanitation Data'!E104)))</f>
        <v/>
      </c>
      <c r="CX110" s="34" t="str">
        <f ca="1">+IF(OFFSET('Sanitation Data'!$E$32,0,10*ROW('Sanitation Data'!E104))="","",OFFSET('Sanitation Data'!$E$32,0,10*ROW('Sanitation Data'!E104)))</f>
        <v/>
      </c>
      <c r="CY110" s="34" t="str">
        <f ca="1">+IF(OFFSET('Sanitation Data'!$E$33,0,10*ROW('Sanitation Data'!E104))="","",OFFSET('Sanitation Data'!$E$33,0,10*ROW('Sanitation Data'!E104)))</f>
        <v/>
      </c>
      <c r="CZ110" s="34" t="str">
        <f ca="1">+IF(OFFSET('Sanitation Data'!$F$29,0,10*ROW('Sanitation Data'!F104))="","",OFFSET('Sanitation Data'!$F$29,0,10*ROW('Sanitation Data'!F104)))</f>
        <v/>
      </c>
      <c r="DA110" s="34" t="str">
        <f ca="1">+IF(OFFSET('Sanitation Data'!$F$30,0,10*ROW('Sanitation Data'!F104))="","",OFFSET('Sanitation Data'!$F$30,0,10*ROW('Sanitation Data'!F104)))</f>
        <v/>
      </c>
      <c r="DB110" s="34" t="str">
        <f ca="1">+IF(OFFSET('Sanitation Data'!$F$31,0,10*ROW('Sanitation Data'!F104))="","",OFFSET('Sanitation Data'!$F$31,0,10*ROW('Sanitation Data'!F104)))</f>
        <v/>
      </c>
      <c r="DC110" s="34" t="str">
        <f ca="1">+IF(OFFSET('Sanitation Data'!$F$32,0,10*ROW('Sanitation Data'!F104))="","",OFFSET('Sanitation Data'!$F$32,0,10*ROW('Sanitation Data'!F104)))</f>
        <v/>
      </c>
      <c r="DD110" s="34" t="str">
        <f ca="1">+IF(OFFSET('Sanitation Data'!$F$33,0,10*ROW('Sanitation Data'!F104))="","",OFFSET('Sanitation Data'!$F$33,0,10*ROW('Sanitation Data'!F104)))</f>
        <v/>
      </c>
      <c r="DE110" s="34" t="str">
        <f ca="1">+IF(OFFSET('Sanitation Data'!$G$29,0,10*ROW('Sanitation Data'!G104))="","",OFFSET('Sanitation Data'!$G$29,0,10*ROW('Sanitation Data'!G104)))</f>
        <v/>
      </c>
      <c r="DF110" s="34" t="str">
        <f ca="1">+IF(OFFSET('Sanitation Data'!$G$30,0,10*ROW('Sanitation Data'!G104))="","",OFFSET('Sanitation Data'!$G$30,0,10*ROW('Sanitation Data'!G104)))</f>
        <v/>
      </c>
      <c r="DG110" s="34" t="str">
        <f ca="1">+IF(OFFSET('Sanitation Data'!$G$31,0,10*ROW('Sanitation Data'!G104))="","",OFFSET('Sanitation Data'!$G$31,0,10*ROW('Sanitation Data'!G104)))</f>
        <v/>
      </c>
      <c r="DH110" s="34" t="str">
        <f ca="1">+IF(OFFSET('Sanitation Data'!$G$32,0,10*ROW('Sanitation Data'!G104))="","",OFFSET('Sanitation Data'!$G$32,0,10*ROW('Sanitation Data'!G104)))</f>
        <v/>
      </c>
      <c r="DI110" s="34" t="str">
        <f ca="1">+IF(OFFSET('Sanitation Data'!$G$33,0,10*ROW('Sanitation Data'!G104))="","",OFFSET('Sanitation Data'!$G$33,0,10*ROW('Sanitation Data'!G104)))</f>
        <v/>
      </c>
      <c r="DJ110" s="34" t="str">
        <f ca="1">+IF(OFFSET('Sanitation Data'!$H$29,0,10*ROW('Sanitation Data'!H104))="","",OFFSET('Sanitation Data'!$H$29,0,10*ROW('Sanitation Data'!H104)))</f>
        <v/>
      </c>
      <c r="DK110" s="34" t="str">
        <f ca="1">+IF(OFFSET('Sanitation Data'!$H$30,0,10*ROW('Sanitation Data'!H104))="","",OFFSET('Sanitation Data'!$H$30,0,10*ROW('Sanitation Data'!H104)))</f>
        <v/>
      </c>
      <c r="DL110" s="34" t="str">
        <f ca="1">+IF(OFFSET('Sanitation Data'!$H$31,0,10*ROW('Sanitation Data'!H104))="","",OFFSET('Sanitation Data'!$H$31,0,10*ROW('Sanitation Data'!H104)))</f>
        <v/>
      </c>
      <c r="DM110" s="34" t="str">
        <f ca="1">+IF(OFFSET('Sanitation Data'!$H$32,0,10*ROW('Sanitation Data'!H104))="","",OFFSET('Sanitation Data'!$H$32,0,10*ROW('Sanitation Data'!H104)))</f>
        <v/>
      </c>
      <c r="DN110" s="34" t="str">
        <f ca="1">+IF(OFFSET('Sanitation Data'!$H$33,0,10*ROW('Sanitation Data'!H104))="","",OFFSET('Sanitation Data'!$H$33,0,10*ROW('Sanitation Data'!H104)))</f>
        <v/>
      </c>
      <c r="DO110" s="34" t="str">
        <f ca="1">+IF(OFFSET('Hygiene Data'!$C$12,0,10*ROW('Hygiene Data'!C104))="","",OFFSET('Hygiene Data'!$C$12,0,10*ROW('Hygiene Data'!C104)))</f>
        <v/>
      </c>
      <c r="DP110" s="34" t="str">
        <f ca="1">+IF(OFFSET('Hygiene Data'!$C$13,0,10*ROW('Hygiene Data'!C104))="","",OFFSET('Hygiene Data'!$C$13,0,10*ROW('Hygiene Data'!C104)))</f>
        <v/>
      </c>
      <c r="DQ110" s="34" t="str">
        <f ca="1">+IF(OFFSET('Hygiene Data'!$C$14,0,10*ROW('Hygiene Data'!C104))="","",OFFSET('Hygiene Data'!$C$14,0,10*ROW('Hygiene Data'!C104)))</f>
        <v/>
      </c>
      <c r="DR110" s="34" t="str">
        <f ca="1">+IF(OFFSET('Hygiene Data'!$D$12,0,10*ROW('Hygiene Data'!D104))="","",OFFSET('Hygiene Data'!$D$12,0,10*ROW('Hygiene Data'!D104)))</f>
        <v/>
      </c>
      <c r="DS110" s="34" t="str">
        <f ca="1">+IF(OFFSET('Hygiene Data'!$D$13,0,10*ROW('Hygiene Data'!D104))="","",OFFSET('Hygiene Data'!$D$13,0,10*ROW('Hygiene Data'!D104)))</f>
        <v/>
      </c>
      <c r="DT110" s="34" t="str">
        <f ca="1">+IF(OFFSET('Hygiene Data'!$D$14,0,10*ROW('Hygiene Data'!D104))="","",OFFSET('Hygiene Data'!$D$14,0,10*ROW('Hygiene Data'!D104)))</f>
        <v/>
      </c>
      <c r="DU110" s="34" t="str">
        <f ca="1">+IF(OFFSET('Hygiene Data'!$E$12,0,10*ROW('Hygiene Data'!E104))="","",OFFSET('Hygiene Data'!$E$12,0,10*ROW('Hygiene Data'!E104)))</f>
        <v/>
      </c>
      <c r="DV110" s="34" t="str">
        <f ca="1">+IF(OFFSET('Hygiene Data'!$E$13,0,10*ROW('Hygiene Data'!E104))="","",OFFSET('Hygiene Data'!$E$13,0,10*ROW('Hygiene Data'!E104)))</f>
        <v/>
      </c>
      <c r="DW110" s="34" t="str">
        <f ca="1">+IF(OFFSET('Hygiene Data'!$E$14,0,10*ROW('Hygiene Data'!E104))="","",OFFSET('Hygiene Data'!$E$14,0,10*ROW('Hygiene Data'!E104)))</f>
        <v/>
      </c>
      <c r="DX110" s="34" t="str">
        <f ca="1">+IF(OFFSET('Hygiene Data'!$F$12,0,10*ROW('Hygiene Data'!F104))="","",OFFSET('Hygiene Data'!$F$12,0,10*ROW('Hygiene Data'!F104)))</f>
        <v/>
      </c>
      <c r="DY110" s="34" t="str">
        <f ca="1">+IF(OFFSET('Hygiene Data'!$F$13,0,10*ROW('Hygiene Data'!F104))="","",OFFSET('Hygiene Data'!$F$13,0,10*ROW('Hygiene Data'!F104)))</f>
        <v/>
      </c>
      <c r="DZ110" s="34" t="str">
        <f ca="1">+IF(OFFSET('Hygiene Data'!$F$14,0,10*ROW('Hygiene Data'!F104))="","",OFFSET('Hygiene Data'!$F$14,0,10*ROW('Hygiene Data'!F104)))</f>
        <v/>
      </c>
      <c r="EA110" s="34" t="str">
        <f ca="1">+IF(OFFSET('Hygiene Data'!$G$12,0,10*ROW('Hygiene Data'!G104))="","",OFFSET('Hygiene Data'!$G$12,0,10*ROW('Hygiene Data'!G104)))</f>
        <v/>
      </c>
      <c r="EB110" s="34" t="str">
        <f ca="1">+IF(OFFSET('Hygiene Data'!$G$13,0,10*ROW('Hygiene Data'!G104))="","",OFFSET('Hygiene Data'!$G$13,0,10*ROW('Hygiene Data'!G104)))</f>
        <v/>
      </c>
      <c r="EC110" s="34" t="str">
        <f ca="1">+IF(OFFSET('Hygiene Data'!$G$14,0,10*ROW('Hygiene Data'!G104))="","",OFFSET('Hygiene Data'!$G$14,0,10*ROW('Hygiene Data'!G104)))</f>
        <v/>
      </c>
      <c r="ED110" s="34" t="str">
        <f ca="1">+IF(OFFSET('Hygiene Data'!$H$12,0,10*ROW('Hygiene Data'!H104))="","",OFFSET('Hygiene Data'!$H$12,0,10*ROW('Hygiene Data'!H104)))</f>
        <v/>
      </c>
      <c r="EE110" s="34" t="str">
        <f ca="1">+IF(OFFSET('Hygiene Data'!$H$13,0,10*ROW('Hygiene Data'!H104))="","",OFFSET('Hygiene Data'!$H$13,0,10*ROW('Hygiene Data'!H104)))</f>
        <v/>
      </c>
      <c r="EF110" s="34" t="str">
        <f ca="1">+IF(OFFSET('Hygiene Data'!$H$14,0,10*ROW('Hygiene Data'!H104))="","",OFFSET('Hygiene Data'!$H$14,0,10*ROW('Hygiene Data'!H104)))</f>
        <v/>
      </c>
    </row>
    <row r="111" spans="1:136" x14ac:dyDescent="0.2">
      <c r="A111" s="50" t="str">
        <f ca="1">+IF(OFFSET('Water Data'!$B$1,0,10*ROW('Water Data'!B108))="","",OFFSET('Water Data'!$B$1,0,10*ROW('Water Data'!B108)))</f>
        <v/>
      </c>
      <c r="B111" s="50" t="str">
        <f ca="1">+IF(OFFSET('Water Data'!$A$3,0,10*ROW('Water Data'!A108))="","",OFFSET('Water Data'!$A$3,0,10*ROW('Water Data'!A108)))</f>
        <v/>
      </c>
      <c r="C111" s="50" t="str">
        <f ca="1">+IF(OFFSET('Water Data'!$C$3,0,10*ROW('Water Data'!C108))="","",OFFSET('Water Data'!$C$3,0,10*ROW('Water Data'!C108)))</f>
        <v/>
      </c>
      <c r="D111" s="133" t="e">
        <f ca="1">+IF(AND(ISNUMBER(OFFSET('Water Data'!$C$5,0,10*ROW('Water Data'!C105))),BS111="Yes"),100-OFFSET('Water Data'!$C$5,0,10*ROW('Water Data'!C105)),IF(AND(ISNUMBER(OFFSET('Water Data'!$C$5,0,10*ROW('Water Data'!C105))),BS111="No",ISNUMBER(OFFSET('Water Data'!$C$5,0,10*ROW('Water Data'!C105)))),CONCATENATE("[",ROUND(100-OFFSET('Water Data'!$C$5,0,10*ROW('Water Data'!C105)),0),"]"),IF(AND(ISNUMBER(OFFSET('Water Data'!$C$5,0,10*ROW('Water Data'!C105))),BS111="",ISNUMBER(OFFSET('Water Data'!$C$5,0,10*ROW('Water Data'!C105)))),100-OFFSET('Water Data'!$C$5,0,10*ROW('Water Data'!C105)),NA())))</f>
        <v>#N/A</v>
      </c>
      <c r="E111" s="133" t="e">
        <f ca="1">+IF(AND(ISNUMBER(OFFSET('Water Data'!$C$7,0,10*ROW('Water Data'!D105))),BT111="Yes"),OFFSET('Water Data'!$C$7,0,10*ROW('Water Data'!C105)),IF(AND(ISNUMBER(OFFSET('Water Data'!$C$7,0,10*ROW('Water Data'!C105))),BT111="No",ISNUMBER(OFFSET('Water Data'!$C$7,0,10*ROW('Water Data'!C105)))),CONCATENATE("[",ROUND(OFFSET('Water Data'!$C$7,0,10*ROW('Water Data'!C105)),0),"]"),IF(AND(ISNUMBER(OFFSET('Water Data'!$C$7,0,10*ROW('Water Data'!C105))),BT111="",ISNUMBER(OFFSET('Water Data'!$C$7,0,10*ROW('Water Data'!C105)))),OFFSET('Water Data'!$C$7,0,10*ROW('Water Data'!C105)),NA())))</f>
        <v>#N/A</v>
      </c>
      <c r="F111" s="133" t="e">
        <f ca="1">+IF(AND(ISNUMBER(OFFSET('Water Data'!$C$10,0,10*ROW('Water Data'!C105))),BU111="Yes"),OFFSET('Water Data'!$C$10,0,10*ROW('Water Data'!C105)),IF(AND(ISNUMBER(OFFSET('Water Data'!$C$10,0,10*ROW('Water Data'!C105))),BU111="No",ISNUMBER(OFFSET('Water Data'!$C$10,0,10*ROW('Water Data'!C105)))),CONCATENATE("[",ROUND(OFFSET('Water Data'!$C$10,0,10*ROW('Water Data'!C105)),0),"]"),IF(AND(ISNUMBER(OFFSET('Water Data'!$C$10,0,10*ROW('Water Data'!C105))),BU111="",ISNUMBER(OFFSET('Water Data'!$C$10,0,10*ROW('Water Data'!C105)))),OFFSET('Water Data'!$C$10,0,10*ROW('Water Data'!C105)),NA())))</f>
        <v>#N/A</v>
      </c>
      <c r="G111" s="133" t="e">
        <f ca="1">+IF(AND(ISNUMBER(OFFSET('Water Data'!$D$5,0,10*ROW('Water Data'!D105))),BV111="Yes"),100-OFFSET('Water Data'!$D$5,0,10*ROW('Water Data'!D105)),IF(AND(ISNUMBER(OFFSET('Water Data'!$D$5,0,10*ROW('Water Data'!D105))),BV111="No",ISNUMBER(OFFSET('Water Data'!$D$5,0,10*ROW('Water Data'!D105)))),CONCATENATE("[",ROUND(100-OFFSET('Water Data'!$D$5,0,10*ROW('Water Data'!D105)),0),"]"),IF(AND(ISNUMBER(OFFSET('Water Data'!$D$5,0,10*ROW('Water Data'!D105))),BV111="",ISNUMBER(OFFSET('Water Data'!$D$5,0,10*ROW('Water Data'!D105)))),100-OFFSET('Water Data'!$D$5,0,10*ROW('Water Data'!D105)),NA())))</f>
        <v>#N/A</v>
      </c>
      <c r="H111" s="133" t="e">
        <f ca="1">+IF(AND(ISNUMBER(OFFSET('Water Data'!$D$7,0,10*ROW('Water Data'!D105))),BW111="Yes"),OFFSET('Water Data'!$D$7,0,10*ROW('Water Data'!D105)),IF(AND(ISNUMBER(OFFSET('Water Data'!$D$7,0,10*ROW('Water Data'!D105))),BW111="No",ISNUMBER(OFFSET('Water Data'!$D$7,0,10*ROW('Water Data'!D105)))),CONCATENATE("[",ROUND(OFFSET('Water Data'!$C$7,0,10*ROW('Water Data'!D105)),0),"]"),IF(AND(ISNUMBER(OFFSET('Water Data'!$D$7,0,10*ROW('Water Data'!D105))),BW111="",ISNUMBER(OFFSET('Water Data'!$D$7,0,10*ROW('Water Data'!D105)))),OFFSET('Water Data'!$D$7,0,10*ROW('Water Data'!D105)),NA())))</f>
        <v>#N/A</v>
      </c>
      <c r="I111" s="133" t="e">
        <f ca="1">+IF(AND(ISNUMBER(OFFSET('Water Data'!$D$10,0,10*ROW('Water Data'!D105))),BX111="Yes"),OFFSET('Water Data'!$D$10,0,10*ROW('Water Data'!D105)),IF(AND(ISNUMBER(OFFSET('Water Data'!$D$10,0,10*ROW('Water Data'!D105))),BX111="No",ISNUMBER(OFFSET('Water Data'!$D$10,0,10*ROW('Water Data'!D105)))),CONCATENATE("[",ROUND(OFFSET('Water Data'!$D$10,0,10*ROW('Water Data'!D105)),0),"]"),IF(AND(ISNUMBER(OFFSET('Water Data'!$D$10,0,10*ROW('Water Data'!D105))),BX111="",ISNUMBER(OFFSET('Water Data'!$D$10,0,10*ROW('Water Data'!D105)))),OFFSET('Water Data'!$D$10,0,10*ROW('Water Data'!D105)),NA())))</f>
        <v>#N/A</v>
      </c>
      <c r="J111" s="133" t="e">
        <f ca="1">+IF(AND(ISNUMBER(OFFSET('Water Data'!$E$5,0,10*ROW('Water Data'!E105))),BY111="Yes"),100-OFFSET('Water Data'!$E$5,0,10*ROW('Water Data'!E105)),IF(AND(ISNUMBER(OFFSET('Water Data'!$E$5,0,10*ROW('Water Data'!E105))),BY111="No",ISNUMBER(OFFSET('Water Data'!$E$5,0,10*ROW('Water Data'!E105)))),CONCATENATE("[",ROUND(100-OFFSET('Water Data'!$E$5,0,10*ROW('Water Data'!E105)),0),"]"),IF(AND(ISNUMBER(OFFSET('Water Data'!$E$5,0,10*ROW('Water Data'!E105))),BY111="",ISNUMBER(OFFSET('Water Data'!$E$5,0,10*ROW('Water Data'!E105)))),100-OFFSET('Water Data'!$E$5,0,10*ROW('Water Data'!E105)),NA())))</f>
        <v>#N/A</v>
      </c>
      <c r="K111" s="133" t="e">
        <f ca="1">+IF(AND(ISNUMBER(OFFSET('Water Data'!$E$7,0,10*ROW('Water Data'!E105))),BZ111="Yes"),OFFSET('Water Data'!$E$7,0,10*ROW('Water Data'!E105)),IF(AND(ISNUMBER(OFFSET('Water Data'!$E$7,0,10*ROW('Water Data'!E105))),BZ111="No",ISNUMBER(OFFSET('Water Data'!$E$7,0,10*ROW('Water Data'!E105)))),CONCATENATE("[",ROUND(OFFSET('Water Data'!$E$7,0,10*ROW('Water Data'!E105)),0),"]"),IF(AND(ISNUMBER(OFFSET('Water Data'!$E$7,0,10*ROW('Water Data'!E105))),BZ111="",ISNUMBER(OFFSET('Water Data'!$E$7,0,10*ROW('Water Data'!E105)))),OFFSET('Water Data'!$E$7,0,10*ROW('Water Data'!E105)),NA())))</f>
        <v>#N/A</v>
      </c>
      <c r="L111" s="133" t="e">
        <f ca="1">+IF(AND(ISNUMBER(OFFSET('Water Data'!$E$10,0,10*ROW('Water Data'!E105))),CA111="Yes"),OFFSET('Water Data'!$E$10,0,10*ROW('Water Data'!E105)),IF(AND(ISNUMBER(OFFSET('Water Data'!$E$10,0,10*ROW('Water Data'!E105))),CA111="No",ISNUMBER(OFFSET('Water Data'!$E$10,0,10*ROW('Water Data'!E105)))),CONCATENATE("[",ROUND(OFFSET('Water Data'!$E$10,0,10*ROW('Water Data'!E105)),0),"]"),IF(AND(ISNUMBER(OFFSET('Water Data'!$E$10,0,10*ROW('Water Data'!E105))),CA111="",ISNUMBER(OFFSET('Water Data'!$E$10,0,10*ROW('Water Data'!E105)))),OFFSET('Water Data'!$E$10,0,10*ROW('Water Data'!E105)),NA())))</f>
        <v>#N/A</v>
      </c>
      <c r="M111" s="133" t="e">
        <f ca="1">+IF(AND(ISNUMBER(OFFSET('Water Data'!$F$5,0,10*ROW('Water Data'!F105))),CB111="Yes"),100-OFFSET('Water Data'!$F$5,0,10*ROW('Water Data'!F105)),IF(AND(ISNUMBER(OFFSET('Water Data'!$F$5,0,10*ROW('Water Data'!F105))),CB111="No",ISNUMBER(OFFSET('Water Data'!$F$5,0,10*ROW('Water Data'!F105)))),CONCATENATE("[",ROUND(100-OFFSET('Water Data'!$F$5,0,10*ROW('Water Data'!F105)),0),"]"),IF(AND(ISNUMBER(OFFSET('Water Data'!$F$5,0,10*ROW('Water Data'!F105))),CB111="",ISNUMBER(OFFSET('Water Data'!$F$5,0,10*ROW('Water Data'!F105)))),100-OFFSET('Water Data'!$F$5,0,10*ROW('Water Data'!F105)),NA())))</f>
        <v>#N/A</v>
      </c>
      <c r="N111" s="133" t="e">
        <f ca="1">+IF(AND(ISNUMBER(OFFSET('Water Data'!$F$7,0,10*ROW('Water Data'!F105))),CC111="Yes"),OFFSET('Water Data'!$F$7,0,10*ROW('Water Data'!F105)),IF(AND(ISNUMBER(OFFSET('Water Data'!$F$7,0,10*ROW('Water Data'!F105))),CC111="No",ISNUMBER(OFFSET('Water Data'!$F$7,0,10*ROW('Water Data'!F105)))),CONCATENATE("[",ROUND(OFFSET('Water Data'!$F$7,0,10*ROW('Water Data'!F105)),0),"]"),IF(AND(ISNUMBER(OFFSET('Water Data'!$F$7,0,10*ROW('Water Data'!F105))),CC111="",ISNUMBER(OFFSET('Water Data'!$F$7,0,10*ROW('Water Data'!F105)))),OFFSET('Water Data'!$F$7,0,10*ROW('Water Data'!F105)),NA())))</f>
        <v>#N/A</v>
      </c>
      <c r="O111" s="133" t="e">
        <f ca="1">+IF(AND(ISNUMBER(OFFSET('Water Data'!$F$10,0,10*ROW('Water Data'!F105))),CD111="Yes"),OFFSET('Water Data'!$F$10,0,10*ROW('Water Data'!F105)),IF(AND(ISNUMBER(OFFSET('Water Data'!$F$10,0,10*ROW('Water Data'!F105))),CD111="No",ISNUMBER(OFFSET('Water Data'!$F$10,0,10*ROW('Water Data'!F105)))),CONCATENATE("[",ROUND(OFFSET('Water Data'!$F$10,0,10*ROW('Water Data'!F105)),0),"]"),IF(AND(ISNUMBER(OFFSET('Water Data'!$F$10,0,10*ROW('Water Data'!F105))),CD111="",ISNUMBER(OFFSET('Water Data'!$F$10,0,10*ROW('Water Data'!F105)))),OFFSET('Water Data'!$F$10,0,10*ROW('Water Data'!F105)),NA())))</f>
        <v>#N/A</v>
      </c>
      <c r="P111" s="133" t="e">
        <f ca="1">+IF(AND(ISNUMBER(OFFSET('Water Data'!$G$5,0,10*ROW('Water Data'!G105))),CE111="Yes"),100-OFFSET('Water Data'!$G$5,0,10*ROW('Water Data'!G105)),IF(AND(ISNUMBER(OFFSET('Water Data'!$G$5,0,10*ROW('Water Data'!G105))),CE111="No",ISNUMBER(OFFSET('Water Data'!$G$5,0,10*ROW('Water Data'!G105)))),CONCATENATE("[",ROUND(100-OFFSET('Water Data'!$G$5,0,10*ROW('Water Data'!G105)),0),"]"),IF(AND(ISNUMBER(OFFSET('Water Data'!$G$5,0,10*ROW('Water Data'!G105))),CE111="",ISNUMBER(OFFSET('Water Data'!$G$5,0,10*ROW('Water Data'!G105)))),100-OFFSET('Water Data'!$G$5,0,10*ROW('Water Data'!G105)),NA())))</f>
        <v>#N/A</v>
      </c>
      <c r="Q111" s="133" t="e">
        <f ca="1">+IF(AND(ISNUMBER(OFFSET('Water Data'!$G$7,0,10*ROW('Water Data'!G105))),CF111="Yes"),OFFSET('Water Data'!$G$7,0,10*ROW('Water Data'!G105)),IF(AND(ISNUMBER(OFFSET('Water Data'!$G$7,0,10*ROW('Water Data'!G105))),CF111="No",ISNUMBER(OFFSET('Water Data'!$G$7,0,10*ROW('Water Data'!G105)))),CONCATENATE("[",ROUND(OFFSET('Water Data'!$G$7,0,10*ROW('Water Data'!G105)),0),"]"),IF(AND(ISNUMBER(OFFSET('Water Data'!$G$7,0,10*ROW('Water Data'!G105))),CF111="",ISNUMBER(OFFSET('Water Data'!$G$7,0,10*ROW('Water Data'!G105)))),OFFSET('Water Data'!$G$7,0,10*ROW('Water Data'!G105)),NA())))</f>
        <v>#N/A</v>
      </c>
      <c r="R111" s="133" t="e">
        <f ca="1">+IF(AND(ISNUMBER(OFFSET('Water Data'!$G$10,0,10*ROW('Water Data'!G105))),CG111="Yes"),OFFSET('Water Data'!$G$10,0,10*ROW('Water Data'!G105)),IF(AND(ISNUMBER(OFFSET('Water Data'!$G$10,0,10*ROW('Water Data'!G105))),CG111="No",ISNUMBER(OFFSET('Water Data'!$G$10,0,10*ROW('Water Data'!G105)))),CONCATENATE("[",ROUND(OFFSET('Water Data'!$G$10,0,10*ROW('Water Data'!G105)),0),"]"),IF(AND(ISNUMBER(OFFSET('Water Data'!$G$10,0,10*ROW('Water Data'!G105))),CG111="",ISNUMBER(OFFSET('Water Data'!$G$10,0,10*ROW('Water Data'!G105)))),OFFSET('Water Data'!$G$10,0,10*ROW('Water Data'!G105)),NA())))</f>
        <v>#N/A</v>
      </c>
      <c r="S111" s="133" t="e">
        <f ca="1">+IF(AND(ISNUMBER(OFFSET('Water Data'!$H$5,0,10*ROW('Water Data'!H105))),CH111="Yes"),100-OFFSET('Water Data'!$H$5,0,10*ROW('Water Data'!H105)),IF(AND(ISNUMBER(OFFSET('Water Data'!$H$5,0,10*ROW('Water Data'!H105))),CH111="No",ISNUMBER(OFFSET('Water Data'!$H$5,0,10*ROW('Water Data'!H105)))),CONCATENATE("[",ROUND(100-OFFSET('Water Data'!$H$5,0,10*ROW('Water Data'!H105)),0),"]"),IF(AND(ISNUMBER(OFFSET('Water Data'!$H$5,0,10*ROW('Water Data'!H105))),CH111="",ISNUMBER(OFFSET('Water Data'!$H$5,0,10*ROW('Water Data'!H105)))),100-OFFSET('Water Data'!$H$5,0,10*ROW('Water Data'!H105)),NA())))</f>
        <v>#N/A</v>
      </c>
      <c r="T111" s="133" t="e">
        <f ca="1">+IF(AND(ISNUMBER(OFFSET('Water Data'!$H$7,0,10*ROW('Water Data'!H105))),CI111="Yes"),OFFSET('Water Data'!$H$7,0,10*ROW('Water Data'!H105)),IF(AND(ISNUMBER(OFFSET('Water Data'!$H$7,0,10*ROW('Water Data'!H105))),CI111="No",ISNUMBER(OFFSET('Water Data'!$H$7,0,10*ROW('Water Data'!H105)))),CONCATENATE("[",ROUND(OFFSET('Water Data'!$H$7,0,10*ROW('Water Data'!H105)),0),"]"),IF(AND(ISNUMBER(OFFSET('Water Data'!$H$7,0,10*ROW('Water Data'!H105))),CI111="",ISNUMBER(OFFSET('Water Data'!$H$7,0,10*ROW('Water Data'!H105)))),OFFSET('Water Data'!$H$7,0,10*ROW('Water Data'!H105)),NA())))</f>
        <v>#N/A</v>
      </c>
      <c r="U111" s="133" t="e">
        <f ca="1">+IF(AND(ISNUMBER(OFFSET('Water Data'!$H$10,0,10*ROW('Water Data'!H105))),CJ111="Yes"),OFFSET('Water Data'!$H$10,0,10*ROW('Water Data'!H105)),IF(AND(ISNUMBER(OFFSET('Water Data'!$H$10,0,10*ROW('Water Data'!H105))),CJ111="No",ISNUMBER(OFFSET('Water Data'!$H$10,0,10*ROW('Water Data'!H105)))),CONCATENATE("[",ROUND(OFFSET('Water Data'!$H$10,0,10*ROW('Water Data'!H105)),0),"]"),IF(AND(ISNUMBER(OFFSET('Water Data'!$H$10,0,10*ROW('Water Data'!H105))),CJ111="",ISNUMBER(OFFSET('Water Data'!$H$10,0,10*ROW('Water Data'!H105)))),OFFSET('Water Data'!$H$10,0,10*ROW('Water Data'!H105)),NA())))</f>
        <v>#N/A</v>
      </c>
      <c r="V111" s="134" t="e">
        <f ca="1">+IF(AND(ISNUMBER(OFFSET('Sanitation Data'!$C$5,0,10*ROW('Sanitation Data'!C105))),CK111="Yes"),100-OFFSET('Sanitation Data'!$C$5,0,10*ROW('Sanitation Data'!C105)),IF(AND(ISNUMBER(OFFSET('Sanitation Data'!$C$5,0,10*ROW('Sanitation Data'!C105))),CK111="No",ISNUMBER(OFFSET('Sanitation Data'!$C$5,0,10*ROW('Sanitation Data'!C105)))),CONCATENATE("[",ROUND(100-OFFSET('Sanitation Data'!$C$5,0,10*ROW('Sanitation Data'!C105)),0),"]"),IF(AND(ISNUMBER(OFFSET('Sanitation Data'!$C$5,0,10*ROW('Sanitation Data'!C105))),CK111="",ISNUMBER(OFFSET('Sanitation Data'!$C$5,0,10*ROW('Sanitation Data'!C105)))),100-OFFSET('Sanitation Data'!$C$5,0,10*ROW('Sanitation Data'!C105)),NA())))</f>
        <v>#N/A</v>
      </c>
      <c r="W111" s="134" t="e">
        <f ca="1">+IF(AND(ISNUMBER(OFFSET('Sanitation Data'!$C$7,0,10*ROW('Sanitation Data'!C105))),CL111="Yes"),OFFSET('Sanitation Data'!$C$7,0,10*ROW('Sanitation Data'!C105)),IF(AND(ISNUMBER(OFFSET('Sanitation Data'!$C$7,0,10*ROW('Sanitation Data'!C105))),CL111="No",ISNUMBER(OFFSET('Sanitation Data'!$C$7,0,10*ROW('Sanitation Data'!C105)))),CONCATENATE("[",ROUND(OFFSET('Sanitation Data'!$C$7,0,10*ROW('Sanitation Data'!C105)),0),"]"),IF(AND(ISNUMBER(OFFSET('Sanitation Data'!$C$7,0,10*ROW('Sanitation Data'!C105))),CL111="",ISNUMBER(OFFSET('Sanitation Data'!$C$7,0,10*ROW('Sanitation Data'!C105)))),OFFSET('Sanitation Data'!$C$7,0,10*ROW('Sanitation Data'!C105)),NA())))</f>
        <v>#N/A</v>
      </c>
      <c r="X111" s="134" t="e">
        <f ca="1">+IF(AND(ISNUMBER(OFFSET('Sanitation Data'!$C$11,0,10*ROW('Sanitation Data'!C105))),CM111="Yes"),OFFSET('Sanitation Data'!$C$11,0,10*ROW('Sanitation Data'!C105)),IF(AND(ISNUMBER(OFFSET('Sanitation Data'!$C$11,0,10*ROW('Sanitation Data'!C105))),CM111="No",ISNUMBER(OFFSET('Sanitation Data'!$C$11,0,10*ROW('Sanitation Data'!C105)))),CONCATENATE("[",ROUND(OFFSET('Sanitation Data'!$C$11,0,10*ROW('Sanitation Data'!C105)),0),"]"),IF(AND(ISNUMBER(OFFSET('Sanitation Data'!$C$11,0,10*ROW('Sanitation Data'!C105))),CM111="",ISNUMBER(OFFSET('Sanitation Data'!$C$11,0,10*ROW('Sanitation Data'!C105)))),OFFSET('Sanitation Data'!$C$11,0,10*ROW('Sanitation Data'!C105)),NA())))</f>
        <v>#N/A</v>
      </c>
      <c r="Y111" s="134" t="e">
        <f ca="1">+IF(AND(ISNUMBER(OFFSET('Sanitation Data'!$C$12,0,10*ROW('Sanitation Data'!C105))),CN111="Yes"),OFFSET('Sanitation Data'!$C$12,0,10*ROW('Sanitation Data'!C105)),IF(AND(ISNUMBER(OFFSET('Sanitation Data'!$C$12,0,10*ROW('Sanitation Data'!C105))),CN111="No",ISNUMBER(OFFSET('Sanitation Data'!$C$12,0,10*ROW('Sanitation Data'!C105)))),CONCATENATE("[",ROUND(OFFSET('Sanitation Data'!$C$12,0,10*ROW('Sanitation Data'!C105)),0),"]"),IF(AND(ISNUMBER(OFFSET('Sanitation Data'!$C$12,0,10*ROW('Sanitation Data'!C105))),CN111="",ISNUMBER(OFFSET('Sanitation Data'!$C$12,0,10*ROW('Sanitation Data'!C105)))),OFFSET('Sanitation Data'!$C$12,0,10*ROW('Sanitation Data'!C105)),NA())))</f>
        <v>#N/A</v>
      </c>
      <c r="Z111" s="134" t="e">
        <f ca="1">+IF(AND(ISNUMBER(OFFSET('Sanitation Data'!$C$13,0,10*ROW('Sanitation Data'!C105))),CO111="Yes"),OFFSET('Sanitation Data'!$C$13,0,10*ROW('Sanitation Data'!C105)),IF(AND(ISNUMBER(OFFSET('Sanitation Data'!$C$13,0,10*ROW('Sanitation Data'!C105))),CO111="No",ISNUMBER(OFFSET('Sanitation Data'!$C$13,0,10*ROW('Sanitation Data'!C105)))),CONCATENATE("[",ROUND(OFFSET('Sanitation Data'!$C$13,0,10*ROW('Sanitation Data'!C105)),0),"]"),IF(AND(ISNUMBER(OFFSET('Sanitation Data'!$C$13,0,10*ROW('Sanitation Data'!C105))),CO111="",ISNUMBER(OFFSET('Sanitation Data'!$C$13,0,10*ROW('Sanitation Data'!C105)))),OFFSET('Sanitation Data'!$C$13,0,10*ROW('Sanitation Data'!C105)),NA())))</f>
        <v>#N/A</v>
      </c>
      <c r="AA111" s="134" t="e">
        <f ca="1">+IF(AND(ISNUMBER(OFFSET('Sanitation Data'!$D$5,0,10*ROW('Sanitation Data'!D105))),CP111="Yes"),100-OFFSET('Sanitation Data'!$D$5,0,10*ROW('Sanitation Data'!D105)),IF(AND(ISNUMBER(OFFSET('Sanitation Data'!$D$5,0,10*ROW('Sanitation Data'!D105))),CP111="No",ISNUMBER(OFFSET('Sanitation Data'!$D$5,0,10*ROW('Sanitation Data'!D105)))),CONCATENATE("[",ROUND(100-OFFSET('Sanitation Data'!$D$5,0,10*ROW('Sanitation Data'!D105)),0),"]"),IF(AND(ISNUMBER(OFFSET('Sanitation Data'!$D$5,0,10*ROW('Sanitation Data'!D105))),CP111="",ISNUMBER(OFFSET('Sanitation Data'!$D$5,0,10*ROW('Sanitation Data'!D105)))),100-OFFSET('Sanitation Data'!$D$5,0,10*ROW('Sanitation Data'!D105)),NA())))</f>
        <v>#N/A</v>
      </c>
      <c r="AB111" s="134" t="e">
        <f ca="1">+IF(AND(ISNUMBER(OFFSET('Sanitation Data'!$D$7,0,10*ROW('Sanitation Data'!D105))),CQ111="Yes"),OFFSET('Sanitation Data'!$D$7,0,10*ROW('Sanitation Data'!G105)),IF(AND(ISNUMBER(OFFSET('Sanitation Data'!$D$7,0,10*ROW('Sanitation Data'!D105))),CQ111="No",ISNUMBER(OFFSET('Sanitation Data'!$D$7,0,10*ROW('Sanitation Data'!D105)))),CONCATENATE("[",ROUND(OFFSET('Sanitation Data'!$D$7,0,10*ROW('Sanitation Data'!D105)),0),"]"),IF(AND(ISNUMBER(OFFSET('Sanitation Data'!$D$7,0,10*ROW('Sanitation Data'!D105))),CQ111="",ISNUMBER(OFFSET('Sanitation Data'!$D$7,0,10*ROW('Sanitation Data'!D105)))),OFFSET('Sanitation Data'!$D$7,0,10*ROW('Sanitation Data'!D105)),NA())))</f>
        <v>#N/A</v>
      </c>
      <c r="AC111" s="134" t="e">
        <f ca="1">+IF(AND(ISNUMBER(OFFSET('Sanitation Data'!$D$11,0,10*ROW('Sanitation Data'!D105))),CR111="Yes"),OFFSET('Sanitation Data'!$D$11,0,10*ROW('Sanitation Data'!D105)),IF(AND(ISNUMBER(OFFSET('Sanitation Data'!$D$11,0,10*ROW('Sanitation Data'!D105))),CR111="No",ISNUMBER(OFFSET('Sanitation Data'!$D$11,0,10*ROW('Sanitation Data'!D105)))),CONCATENATE("[",ROUND(OFFSET('Sanitation Data'!$D$11,0,10*ROW('Sanitation Data'!D105)),0),"]"),IF(AND(ISNUMBER(OFFSET('Sanitation Data'!$D$11,0,10*ROW('Sanitation Data'!D105))),CR111="",ISNUMBER(OFFSET('Sanitation Data'!$D$11,0,10*ROW('Sanitation Data'!D105)))),OFFSET('Sanitation Data'!$D$11,0,10*ROW('Sanitation Data'!D105)),NA())))</f>
        <v>#N/A</v>
      </c>
      <c r="AD111" s="134" t="e">
        <f ca="1">+IF(AND(ISNUMBER(OFFSET('Sanitation Data'!$D$12,0,10*ROW('Sanitation Data'!D105))),CS111="Yes"),OFFSET('Sanitation Data'!$D$12,0,10*ROW('Sanitation Data'!D105)),IF(AND(ISNUMBER(OFFSET('Sanitation Data'!$D$12,0,10*ROW('Sanitation Data'!D105))),CS111="No",ISNUMBER(OFFSET('Sanitation Data'!$D$12,0,10*ROW('Sanitation Data'!D105)))),CONCATENATE("[",ROUND(OFFSET('Sanitation Data'!$D$12,0,10*ROW('Sanitation Data'!D105)),0),"]"),IF(AND(ISNUMBER(OFFSET('Sanitation Data'!$D$12,0,10*ROW('Sanitation Data'!D105))),CS111="",ISNUMBER(OFFSET('Sanitation Data'!$D$12,0,10*ROW('Sanitation Data'!D105)))),OFFSET('Sanitation Data'!$D$12,0,10*ROW('Sanitation Data'!D105)),NA())))</f>
        <v>#N/A</v>
      </c>
      <c r="AE111" s="134" t="e">
        <f ca="1">+IF(AND(ISNUMBER(OFFSET('Sanitation Data'!$D$13,0,10*ROW('Sanitation Data'!D105))),CT111="Yes"),OFFSET('Sanitation Data'!$D$13,0,10*ROW('Sanitation Data'!D105)),IF(AND(ISNUMBER(OFFSET('Sanitation Data'!$D$13,0,10*ROW('Sanitation Data'!D105))),CT111="No",ISNUMBER(OFFSET('Sanitation Data'!$D$13,0,10*ROW('Sanitation Data'!D105)))),CONCATENATE("[",ROUND(OFFSET('Sanitation Data'!$D$13,0,10*ROW('Sanitation Data'!D105)),0),"]"),IF(AND(ISNUMBER(OFFSET('Sanitation Data'!$D$13,0,10*ROW('Sanitation Data'!D105))),CT111="",ISNUMBER(OFFSET('Sanitation Data'!$D$13,0,10*ROW('Sanitation Data'!D105)))),OFFSET('Sanitation Data'!$D$13,0,10*ROW('Sanitation Data'!D105)),NA())))</f>
        <v>#N/A</v>
      </c>
      <c r="AF111" s="134" t="e">
        <f ca="1">+IF(AND(ISNUMBER(OFFSET('Sanitation Data'!$E$5,0,10*ROW('Sanitation Data'!E105))),CU111="Yes"),100-OFFSET('Sanitation Data'!$E$5,0,10*ROW('Sanitation Data'!E105)),IF(AND(ISNUMBER(OFFSET('Sanitation Data'!$E$5,0,10*ROW('Sanitation Data'!E105))),CU111="No",ISNUMBER(OFFSET('Sanitation Data'!$E$5,0,10*ROW('Sanitation Data'!E105)))),CONCATENATE("[",ROUND(100-OFFSET('Sanitation Data'!$E$5,0,10*ROW('Sanitation Data'!E105)),0),"]"),IF(AND(ISNUMBER(OFFSET('Sanitation Data'!$E$5,0,10*ROW('Sanitation Data'!E105))),CU111="",ISNUMBER(OFFSET('Sanitation Data'!$E$5,0,10*ROW('Sanitation Data'!E105)))),100-OFFSET('Sanitation Data'!$E$5,0,10*ROW('Sanitation Data'!E105)),NA())))</f>
        <v>#N/A</v>
      </c>
      <c r="AG111" s="134" t="e">
        <f ca="1">+IF(AND(ISNUMBER(OFFSET('Sanitation Data'!$E$7,0,10*ROW('Sanitation Data'!E105))),CV111="Yes"),OFFSET('Sanitation Data'!$E$7,0,10*ROW('Sanitation Data'!E105)),IF(AND(ISNUMBER(OFFSET('Sanitation Data'!$E$7,0,10*ROW('Sanitation Data'!E105))),CV111="No",ISNUMBER(OFFSET('Sanitation Data'!$E$7,0,10*ROW('Sanitation Data'!E105)))),CONCATENATE("[",ROUND(OFFSET('Sanitation Data'!$E$7,0,10*ROW('Sanitation Data'!E105)),0),"]"),IF(AND(ISNUMBER(OFFSET('Sanitation Data'!$E$7,0,10*ROW('Sanitation Data'!E105))),CV111="",ISNUMBER(OFFSET('Sanitation Data'!$E$7,0,10*ROW('Sanitation Data'!E105)))),OFFSET('Sanitation Data'!$E$7,0,10*ROW('Sanitation Data'!E105)),NA())))</f>
        <v>#N/A</v>
      </c>
      <c r="AH111" s="134" t="e">
        <f ca="1">+IF(AND(ISNUMBER(OFFSET('Sanitation Data'!$E$11,0,10*ROW('Sanitation Data'!E105))),CW111="Yes"),OFFSET('Sanitation Data'!$E$11,0,10*ROW('Sanitation Data'!E105)),IF(AND(ISNUMBER(OFFSET('Sanitation Data'!$E$11,0,10*ROW('Sanitation Data'!E105))),CW111="No",ISNUMBER(OFFSET('Sanitation Data'!$E$11,0,10*ROW('Sanitation Data'!E105)))),CONCATENATE("[",ROUND(OFFSET('Sanitation Data'!$E$11,0,10*ROW('Sanitation Data'!E105)),0),"]"),IF(AND(ISNUMBER(OFFSET('Sanitation Data'!$E$11,0,10*ROW('Sanitation Data'!E105))),CW111="",ISNUMBER(OFFSET('Sanitation Data'!$E$11,0,10*ROW('Sanitation Data'!E105)))),OFFSET('Sanitation Data'!$E$11,0,10*ROW('Sanitation Data'!E105)),NA())))</f>
        <v>#N/A</v>
      </c>
      <c r="AI111" s="134" t="e">
        <f ca="1">+IF(AND(ISNUMBER(OFFSET('Sanitation Data'!$E$12,0,10*ROW('Sanitation Data'!E105))),CX111="Yes"),OFFSET('Sanitation Data'!$E$12,0,10*ROW('Sanitation Data'!E105)),IF(AND(ISNUMBER(OFFSET('Sanitation Data'!$E$12,0,10*ROW('Sanitation Data'!E105))),CX111="No",ISNUMBER(OFFSET('Sanitation Data'!$E$12,0,10*ROW('Sanitation Data'!E105)))),CONCATENATE("[",ROUND(OFFSET('Sanitation Data'!$E$12,0,10*ROW('Sanitation Data'!E105)),0),"]"),IF(AND(ISNUMBER(OFFSET('Sanitation Data'!$E$12,0,10*ROW('Sanitation Data'!E105))),CX111="",ISNUMBER(OFFSET('Sanitation Data'!$E$12,0,10*ROW('Sanitation Data'!E105)))),OFFSET('Sanitation Data'!$E$12,0,10*ROW('Sanitation Data'!E105)),NA())))</f>
        <v>#N/A</v>
      </c>
      <c r="AJ111" s="134" t="e">
        <f ca="1">+IF(AND(ISNUMBER(OFFSET('Sanitation Data'!$E$13,0,10*ROW('Sanitation Data'!E105))),CY111="Yes"),OFFSET('Sanitation Data'!$E$13,0,10*ROW('Sanitation Data'!E105)),IF(AND(ISNUMBER(OFFSET('Sanitation Data'!$E$13,0,10*ROW('Sanitation Data'!E105))),CY111="No",ISNUMBER(OFFSET('Sanitation Data'!$E$13,0,10*ROW('Sanitation Data'!E105)))),CONCATENATE("[",ROUND(OFFSET('Sanitation Data'!$E$13,0,10*ROW('Sanitation Data'!E105)),0),"]"),IF(AND(ISNUMBER(OFFSET('Sanitation Data'!$E$13,0,10*ROW('Sanitation Data'!E105))),CY111="",ISNUMBER(OFFSET('Sanitation Data'!$E$13,0,10*ROW('Sanitation Data'!E105)))),OFFSET('Sanitation Data'!$E$13,0,10*ROW('Sanitation Data'!E105)),NA())))</f>
        <v>#N/A</v>
      </c>
      <c r="AK111" s="134" t="e">
        <f ca="1">+IF(AND(ISNUMBER(OFFSET('Sanitation Data'!$F$5,0,10*ROW('Sanitation Data'!F105))),CZ111="Yes"),100-OFFSET('Sanitation Data'!$F$5,0,10*ROW('Sanitation Data'!F105)),IF(AND(ISNUMBER(OFFSET('Sanitation Data'!$F$5,0,10*ROW('Sanitation Data'!F105))),CZ111="No",ISNUMBER(OFFSET('Sanitation Data'!$F$5,0,10*ROW('Sanitation Data'!F105)))),CONCATENATE("[",ROUND(100-OFFSET('Sanitation Data'!$F$5,0,10*ROW('Sanitation Data'!F105)),0),"]"),IF(AND(ISNUMBER(OFFSET('Sanitation Data'!$F$5,0,10*ROW('Sanitation Data'!F105))),CZ111="",ISNUMBER(OFFSET('Sanitation Data'!$F$5,0,10*ROW('Sanitation Data'!F105)))),100-OFFSET('Sanitation Data'!$F$5,0,10*ROW('Sanitation Data'!F105)),NA())))</f>
        <v>#N/A</v>
      </c>
      <c r="AL111" s="134" t="e">
        <f ca="1">+IF(AND(ISNUMBER(OFFSET('Sanitation Data'!$F$7,0,10*ROW('Sanitation Data'!F105))),DA111="Yes"),OFFSET('Sanitation Data'!$F$7,0,10*ROW('Sanitation Data'!F105)),IF(AND(ISNUMBER(OFFSET('Sanitation Data'!$F$7,0,10*ROW('Sanitation Data'!F105))),DA111="No",ISNUMBER(OFFSET('Sanitation Data'!$F$7,0,10*ROW('Sanitation Data'!F105)))),CONCATENATE("[",ROUND(OFFSET('Sanitation Data'!$F$7,0,10*ROW('Sanitation Data'!F105)),0),"]"),IF(AND(ISNUMBER(OFFSET('Sanitation Data'!$F$7,0,10*ROW('Sanitation Data'!F105))),DA111="",ISNUMBER(OFFSET('Sanitation Data'!$F$7,0,10*ROW('Sanitation Data'!F105)))),OFFSET('Sanitation Data'!$F$7,0,10*ROW('Sanitation Data'!F105)),NA())))</f>
        <v>#N/A</v>
      </c>
      <c r="AM111" s="134" t="e">
        <f ca="1">+IF(AND(ISNUMBER(OFFSET('Sanitation Data'!$F$11,0,10*ROW('Sanitation Data'!F105))),DB111="Yes"),OFFSET('Sanitation Data'!$F$11,0,10*ROW('Sanitation Data'!F105)),IF(AND(ISNUMBER(OFFSET('Sanitation Data'!$F$11,0,10*ROW('Sanitation Data'!F105))),DB111="No",ISNUMBER(OFFSET('Sanitation Data'!$F$11,0,10*ROW('Sanitation Data'!F105)))),CONCATENATE("[",ROUND(OFFSET('Sanitation Data'!$F$11,0,10*ROW('Sanitation Data'!F105)),0),"]"),IF(AND(ISNUMBER(OFFSET('Sanitation Data'!$F$11,0,10*ROW('Sanitation Data'!F105))),DB111="",ISNUMBER(OFFSET('Sanitation Data'!$F$11,0,10*ROW('Sanitation Data'!F105)))),OFFSET('Sanitation Data'!$F$11,0,10*ROW('Sanitation Data'!F105)),NA())))</f>
        <v>#N/A</v>
      </c>
      <c r="AN111" s="134" t="e">
        <f ca="1">+IF(AND(ISNUMBER(OFFSET('Sanitation Data'!$F$12,0,10*ROW('Sanitation Data'!F105))),DC111="Yes"),OFFSET('Sanitation Data'!$F$12,0,10*ROW('Sanitation Data'!F105)),IF(AND(ISNUMBER(OFFSET('Sanitation Data'!$F$12,0,10*ROW('Sanitation Data'!F105))),DC111="No",ISNUMBER(OFFSET('Sanitation Data'!$F$12,0,10*ROW('Sanitation Data'!F105)))),CONCATENATE("[",ROUND(OFFSET('Sanitation Data'!$F$12,0,10*ROW('Sanitation Data'!F105)),0),"]"),IF(AND(ISNUMBER(OFFSET('Sanitation Data'!$F$12,0,10*ROW('Sanitation Data'!F105))),DC111="",ISNUMBER(OFFSET('Sanitation Data'!$F$12,0,10*ROW('Sanitation Data'!F105)))),OFFSET('Sanitation Data'!$F$12,0,10*ROW('Sanitation Data'!F105)),NA())))</f>
        <v>#N/A</v>
      </c>
      <c r="AO111" s="134" t="e">
        <f ca="1">+IF(AND(ISNUMBER(OFFSET('Sanitation Data'!$F$13,0,10*ROW('Sanitation Data'!F105))),DD111="Yes"),OFFSET('Sanitation Data'!$F$13,0,10*ROW('Sanitation Data'!F105)),IF(AND(ISNUMBER(OFFSET('Sanitation Data'!$F$13,0,10*ROW('Sanitation Data'!F105))),DD111="No",ISNUMBER(OFFSET('Sanitation Data'!$F$13,0,10*ROW('Sanitation Data'!F105)))),CONCATENATE("[",ROUND(OFFSET('Sanitation Data'!$F$13,0,10*ROW('Sanitation Data'!F105)),0),"]"),IF(AND(ISNUMBER(OFFSET('Sanitation Data'!$F$13,0,10*ROW('Sanitation Data'!F105))),DD111="",ISNUMBER(OFFSET('Sanitation Data'!$F$13,0,10*ROW('Sanitation Data'!F105)))),OFFSET('Sanitation Data'!$F$13,0,10*ROW('Sanitation Data'!F105)),NA())))</f>
        <v>#N/A</v>
      </c>
      <c r="AP111" s="134" t="e">
        <f ca="1">+IF(AND(ISNUMBER(OFFSET('Sanitation Data'!$G$5,0,10*ROW('Sanitation Data'!G105))),DE111="Yes"),100-OFFSET('Sanitation Data'!$G$5,0,10*ROW('Sanitation Data'!G105)),IF(AND(ISNUMBER(OFFSET('Sanitation Data'!$G$5,0,10*ROW('Sanitation Data'!G105))),DE111="No",ISNUMBER(OFFSET('Sanitation Data'!$G$5,0,10*ROW('Sanitation Data'!G105)))),CONCATENATE("[",ROUND(100-OFFSET('Sanitation Data'!$G$5,0,10*ROW('Sanitation Data'!G105)),0),"]"),IF(AND(ISNUMBER(OFFSET('Sanitation Data'!$G$5,0,10*ROW('Sanitation Data'!G105))),DE111="",ISNUMBER(OFFSET('Sanitation Data'!$G$5,0,10*ROW('Sanitation Data'!G105)))),100-OFFSET('Sanitation Data'!$G$5,0,10*ROW('Sanitation Data'!G105)),NA())))</f>
        <v>#N/A</v>
      </c>
      <c r="AQ111" s="134" t="e">
        <f ca="1">+IF(AND(ISNUMBER(OFFSET('Sanitation Data'!$G$7,0,10*ROW('Sanitation Data'!G105))),DF111="Yes"),OFFSET('Sanitation Data'!$G$7,0,10*ROW('Sanitation Data'!G105)),IF(AND(ISNUMBER(OFFSET('Sanitation Data'!$G$7,0,10*ROW('Sanitation Data'!G105))),DF111="No",ISNUMBER(OFFSET('Sanitation Data'!$G$7,0,10*ROW('Sanitation Data'!G105)))),CONCATENATE("[",ROUND(OFFSET('Sanitation Data'!$G$7,0,10*ROW('Sanitation Data'!G105)),0),"]"),IF(AND(ISNUMBER(OFFSET('Sanitation Data'!$G$7,0,10*ROW('Sanitation Data'!G105))),DF111="",ISNUMBER(OFFSET('Sanitation Data'!$G$7,0,10*ROW('Sanitation Data'!G105)))),OFFSET('Sanitation Data'!$G$7,0,10*ROW('Sanitation Data'!G105)),NA())))</f>
        <v>#N/A</v>
      </c>
      <c r="AR111" s="134" t="e">
        <f ca="1">+IF(AND(ISNUMBER(OFFSET('Sanitation Data'!$G$11,0,10*ROW('Sanitation Data'!G105))),DG111="Yes"),OFFSET('Sanitation Data'!$G$11,0,10*ROW('Sanitation Data'!G105)),IF(AND(ISNUMBER(OFFSET('Sanitation Data'!$G$11,0,10*ROW('Sanitation Data'!G105))),DG111="No",ISNUMBER(OFFSET('Sanitation Data'!$G$11,0,10*ROW('Sanitation Data'!G105)))),CONCATENATE("[",ROUND(OFFSET('Sanitation Data'!$G$11,0,10*ROW('Sanitation Data'!G105)),0),"]"),IF(AND(ISNUMBER(OFFSET('Sanitation Data'!$G$11,0,10*ROW('Sanitation Data'!G105))),DG111="",ISNUMBER(OFFSET('Sanitation Data'!$G$11,0,10*ROW('Sanitation Data'!G105)))),OFFSET('Sanitation Data'!$G$11,0,10*ROW('Sanitation Data'!G105)),NA())))</f>
        <v>#N/A</v>
      </c>
      <c r="AS111" s="134" t="e">
        <f ca="1">+IF(AND(ISNUMBER(OFFSET('Sanitation Data'!$G$12,0,10*ROW('Sanitation Data'!G105))),DH111="Yes"),OFFSET('Sanitation Data'!$G$12,0,10*ROW('Sanitation Data'!G105)),IF(AND(ISNUMBER(OFFSET('Sanitation Data'!$G$12,0,10*ROW('Sanitation Data'!G105))),DH111="No",ISNUMBER(OFFSET('Sanitation Data'!$G$12,0,10*ROW('Sanitation Data'!G105)))),CONCATENATE("[",ROUND(OFFSET('Sanitation Data'!$G$12,0,10*ROW('Sanitation Data'!G105)),0),"]"),IF(AND(ISNUMBER(OFFSET('Sanitation Data'!$G$12,0,10*ROW('Sanitation Data'!G105))),DH111="",ISNUMBER(OFFSET('Sanitation Data'!$G$12,0,10*ROW('Sanitation Data'!G105)))),OFFSET('Sanitation Data'!$G$12,0,10*ROW('Sanitation Data'!G105)),NA())))</f>
        <v>#N/A</v>
      </c>
      <c r="AT111" s="134" t="e">
        <f ca="1">+IF(AND(ISNUMBER(OFFSET('Sanitation Data'!$G$13,0,10*ROW('Sanitation Data'!G105))),DI111="Yes"),OFFSET('Sanitation Data'!$G$13,0,10*ROW('Sanitation Data'!G105)),IF(AND(ISNUMBER(OFFSET('Sanitation Data'!$G$13,0,10*ROW('Sanitation Data'!G105))),DI111="No",ISNUMBER(OFFSET('Sanitation Data'!$G$13,0,10*ROW('Sanitation Data'!G105)))),CONCATENATE("[",ROUND(OFFSET('Sanitation Data'!$G$13,0,10*ROW('Sanitation Data'!G105)),0),"]"),IF(AND(ISNUMBER(OFFSET('Sanitation Data'!$G$13,0,10*ROW('Sanitation Data'!G105))),DI111="",ISNUMBER(OFFSET('Sanitation Data'!$G$13,0,10*ROW('Sanitation Data'!G105)))),OFFSET('Sanitation Data'!$G$13,0,10*ROW('Sanitation Data'!G105)),NA())))</f>
        <v>#N/A</v>
      </c>
      <c r="AU111" s="134" t="e">
        <f ca="1">+IF(AND(ISNUMBER(OFFSET('Sanitation Data'!$H$5,0,10*ROW('Sanitation Data'!H105))),DJ111="Yes"),100-OFFSET('Sanitation Data'!$H$5,0,10*ROW('Sanitation Data'!H105)),IF(AND(ISNUMBER(OFFSET('Sanitation Data'!$H$5,0,10*ROW('Sanitation Data'!H105))),DJ111="No",ISNUMBER(OFFSET('Sanitation Data'!$H$5,0,10*ROW('Sanitation Data'!H105)))),CONCATENATE("[",ROUND(100-OFFSET('Sanitation Data'!$H$5,0,10*ROW('Sanitation Data'!H105)),0),"]"),IF(AND(ISNUMBER(OFFSET('Sanitation Data'!$H$5,0,10*ROW('Sanitation Data'!H105))),DJ111="",ISNUMBER(OFFSET('Sanitation Data'!$H$5,0,10*ROW('Sanitation Data'!H105)))),100-OFFSET('Sanitation Data'!$H$5,0,10*ROW('Sanitation Data'!H105)),NA())))</f>
        <v>#N/A</v>
      </c>
      <c r="AV111" s="134" t="e">
        <f ca="1">+IF(AND(ISNUMBER(OFFSET('Sanitation Data'!$H$7,0,10*ROW('Sanitation Data'!H105))),DK111="Yes"),OFFSET('Sanitation Data'!$H$7,0,10*ROW('Sanitation Data'!H105)),IF(AND(ISNUMBER(OFFSET('Sanitation Data'!$H$7,0,10*ROW('Sanitation Data'!H105))),DK111="No",ISNUMBER(OFFSET('Sanitation Data'!$H$7,0,10*ROW('Sanitation Data'!H105)))),CONCATENATE("[",ROUND(OFFSET('Sanitation Data'!$H$7,0,10*ROW('Sanitation Data'!H105)),0),"]"),IF(AND(ISNUMBER(OFFSET('Sanitation Data'!$H$7,0,10*ROW('Sanitation Data'!H105))),DK111="",ISNUMBER(OFFSET('Sanitation Data'!$H$7,0,10*ROW('Sanitation Data'!H105)))),OFFSET('Sanitation Data'!$H$7,0,10*ROW('Sanitation Data'!H105)),NA())))</f>
        <v>#N/A</v>
      </c>
      <c r="AW111" s="134" t="e">
        <f ca="1">+IF(AND(ISNUMBER(OFFSET('Sanitation Data'!$H$11,0,10*ROW('Sanitation Data'!H105))),DL111="Yes"),OFFSET('Sanitation Data'!$H$11,0,10*ROW('Sanitation Data'!H105)),IF(AND(ISNUMBER(OFFSET('Sanitation Data'!$H$11,0,10*ROW('Sanitation Data'!H105))),DL111="No",ISNUMBER(OFFSET('Sanitation Data'!$H$11,0,10*ROW('Sanitation Data'!H105)))),CONCATENATE("[",ROUND(OFFSET('Sanitation Data'!$H$11,0,10*ROW('Sanitation Data'!H105)),0),"]"),IF(AND(ISNUMBER(OFFSET('Sanitation Data'!$H$11,0,10*ROW('Sanitation Data'!H105))),DL111="",ISNUMBER(OFFSET('Sanitation Data'!$H$11,0,10*ROW('Sanitation Data'!H105)))),OFFSET('Sanitation Data'!$H$11,0,10*ROW('Sanitation Data'!H105)),NA())))</f>
        <v>#N/A</v>
      </c>
      <c r="AX111" s="134" t="e">
        <f ca="1">+IF(AND(ISNUMBER(OFFSET('Sanitation Data'!$H$12,0,10*ROW('Sanitation Data'!H105))),DM111="Yes"),OFFSET('Sanitation Data'!$H$12,0,10*ROW('Sanitation Data'!H105)),IF(AND(ISNUMBER(OFFSET('Sanitation Data'!$H$12,0,10*ROW('Sanitation Data'!H105))),DM111="No",ISNUMBER(OFFSET('Sanitation Data'!$H$12,0,10*ROW('Sanitation Data'!H105)))),CONCATENATE("[",ROUND(OFFSET('Sanitation Data'!$H$12,0,10*ROW('Sanitation Data'!H105)),0),"]"),IF(AND(ISNUMBER(OFFSET('Sanitation Data'!$H$12,0,10*ROW('Sanitation Data'!H105))),DM111="",ISNUMBER(OFFSET('Sanitation Data'!$H$12,0,10*ROW('Sanitation Data'!H105)))),OFFSET('Sanitation Data'!$H$12,0,10*ROW('Sanitation Data'!H105)),NA())))</f>
        <v>#N/A</v>
      </c>
      <c r="AY111" s="134" t="e">
        <f ca="1">+IF(AND(ISNUMBER(OFFSET('Sanitation Data'!$H$13,0,10*ROW('Sanitation Data'!H105))),DN111="Yes"),OFFSET('Sanitation Data'!$H$13,0,10*ROW('Sanitation Data'!H105)),IF(AND(ISNUMBER(OFFSET('Sanitation Data'!$H$13,0,10*ROW('Sanitation Data'!H105))),DN111="No",ISNUMBER(OFFSET('Sanitation Data'!$H$13,0,10*ROW('Sanitation Data'!H105)))),CONCATENATE("[",ROUND(OFFSET('Sanitation Data'!$H$13,0,10*ROW('Sanitation Data'!H105)),0),"]"),IF(AND(ISNUMBER(OFFSET('Sanitation Data'!$H$13,0,10*ROW('Sanitation Data'!H105))),DN111="",ISNUMBER(OFFSET('Sanitation Data'!$H$13,0,10*ROW('Sanitation Data'!H105)))),OFFSET('Sanitation Data'!$H$13,0,10*ROW('Sanitation Data'!H105)),NA())))</f>
        <v>#N/A</v>
      </c>
      <c r="AZ111" s="135" t="e">
        <f ca="1">+IF(AND(ISNUMBER(OFFSET('Hygiene Data'!$C$6,0,10*ROW('Hygiene Data'!C105))),DO111="Yes"),OFFSET('Hygiene Data'!$C$6,0,10*ROW('Hygiene Data'!C105)),IF(AND(ISNUMBER(OFFSET('Hygiene Data'!$C$6,0,10*ROW('Hygiene Data'!C105))),DO111="No",ISNUMBER(OFFSET('Hygiene Data'!$C$6,0,10*ROW('Hygiene Data'!C105)))),CONCATENATE("[",ROUND(OFFSET('Hygiene Data'!$C$6,0,10*ROW('Hygiene Data'!C105)),0),"]"),IF(AND(ISNUMBER(OFFSET('Hygiene Data'!$C$6,0,10*ROW('Hygiene Data'!C105))),DO111="",ISNUMBER(OFFSET('Hygiene Data'!$C$6,0,10*ROW('Hygiene Data'!C105)))),OFFSET('Hygiene Data'!$C$6,0,10*ROW('Hygiene Data'!C105)),NA())))</f>
        <v>#N/A</v>
      </c>
      <c r="BA111" s="135" t="e">
        <f ca="1">+IF(AND(ISNUMBER(OFFSET('Hygiene Data'!$C$8,0,10*ROW('Hygiene Data'!C105))),DP111="Yes"),OFFSET('Hygiene Data'!$C$8,0,10*ROW('Hygiene Data'!C105)),IF(AND(ISNUMBER(OFFSET('Hygiene Data'!$C$8,0,10*ROW('Hygiene Data'!C105))),DP111="No",ISNUMBER(OFFSET('Hygiene Data'!$C$8,0,10*ROW('Hygiene Data'!C105)))),CONCATENATE("[",ROUND(OFFSET('Hygiene Data'!$C$8,0,10*ROW('Hygiene Data'!C105)),0),"]"),IF(AND(ISNUMBER(OFFSET('Hygiene Data'!$C$8,0,10*ROW('Hygiene Data'!C105))),DP111="",ISNUMBER(OFFSET('Hygiene Data'!$C$8,0,10*ROW('Hygiene Data'!C105)))),OFFSET('Hygiene Data'!$C$8,0,10*ROW('Hygiene Data'!C105)),NA())))</f>
        <v>#N/A</v>
      </c>
      <c r="BB111" s="135" t="e">
        <f ca="1">+IF(AND(ISNUMBER(OFFSET('Hygiene Data'!$C$10,0,10*ROW('Hygiene Data'!C105))),DQ111="Yes"),OFFSET('Hygiene Data'!$C$10,0,10*ROW('Hygiene Data'!C105)),IF(AND(ISNUMBER(OFFSET('Hygiene Data'!$C$10,0,10*ROW('Hygiene Data'!C105))),DQ111="No",ISNUMBER(OFFSET('Hygiene Data'!$C$10,0,10*ROW('Hygiene Data'!C105)))),CONCATENATE("[",ROUND(OFFSET('Hygiene Data'!$C$10,0,10*ROW('Hygiene Data'!C105)),0),"]"),IF(AND(ISNUMBER(OFFSET('Hygiene Data'!$C$10,0,10*ROW('Hygiene Data'!C105))),DQ111="",ISNUMBER(OFFSET('Hygiene Data'!$C$10,0,10*ROW('Hygiene Data'!C105)))),OFFSET('Hygiene Data'!$C$10,0,10*ROW('Hygiene Data'!C105)),NA())))</f>
        <v>#N/A</v>
      </c>
      <c r="BC111" s="135" t="e">
        <f ca="1">+IF(AND(ISNUMBER(OFFSET('Hygiene Data'!$D$6,0,10*ROW('Hygiene Data'!D105))),DR111="Yes"),OFFSET('Hygiene Data'!$D$6,0,10*ROW('Hygiene Data'!D105)),IF(AND(ISNUMBER(OFFSET('Hygiene Data'!$D$6,0,10*ROW('Hygiene Data'!D105))),DR111="No",ISNUMBER(OFFSET('Hygiene Data'!$D$6,0,10*ROW('Hygiene Data'!D105)))),CONCATENATE("[",ROUND(OFFSET('Hygiene Data'!$D$6,0,10*ROW('Hygiene Data'!D105)),0),"]"),IF(AND(ISNUMBER(OFFSET('Hygiene Data'!$D$6,0,10*ROW('Hygiene Data'!D105))),DR111="",ISNUMBER(OFFSET('Hygiene Data'!$D$6,0,10*ROW('Hygiene Data'!D105)))),OFFSET('Hygiene Data'!$D$6,0,10*ROW('Hygiene Data'!D105)),NA())))</f>
        <v>#N/A</v>
      </c>
      <c r="BD111" s="135" t="e">
        <f ca="1">+IF(AND(ISNUMBER(OFFSET('Hygiene Data'!$D$8,0,10*ROW('Hygiene Data'!D105))),DS111="Yes"),OFFSET('Hygiene Data'!$D$8,0,10*ROW('Hygiene Data'!D105)),IF(AND(ISNUMBER(OFFSET('Hygiene Data'!$D$8,0,10*ROW('Hygiene Data'!D105))),DS111="No",ISNUMBER(OFFSET('Hygiene Data'!$D$8,0,10*ROW('Hygiene Data'!D105)))),CONCATENATE("[",ROUND(OFFSET('Hygiene Data'!$D$8,0,10*ROW('Hygiene Data'!D105)),0),"]"),IF(AND(ISNUMBER(OFFSET('Hygiene Data'!$D$8,0,10*ROW('Hygiene Data'!D105))),DS111="",ISNUMBER(OFFSET('Hygiene Data'!$D$8,0,10*ROW('Hygiene Data'!D105)))),OFFSET('Hygiene Data'!$D$8,0,10*ROW('Hygiene Data'!D105)),NA())))</f>
        <v>#N/A</v>
      </c>
      <c r="BE111" s="135" t="e">
        <f ca="1">+IF(AND(ISNUMBER(OFFSET('Hygiene Data'!$D$10,0,10*ROW('Hygiene Data'!D105))),DT111="Yes"),OFFSET('Hygiene Data'!$D$10,0,10*ROW('Hygiene Data'!D105)),IF(AND(ISNUMBER(OFFSET('Hygiene Data'!$D$10,0,10*ROW('Hygiene Data'!D105))),DT111="No",ISNUMBER(OFFSET('Hygiene Data'!$D$10,0,10*ROW('Hygiene Data'!D105)))),CONCATENATE("[",ROUND(OFFSET('Hygiene Data'!$D$10,0,10*ROW('Hygiene Data'!D105)),0),"]"),IF(AND(ISNUMBER(OFFSET('Hygiene Data'!$D$10,0,10*ROW('Hygiene Data'!D105))),DT111="",ISNUMBER(OFFSET('Hygiene Data'!$D$10,0,10*ROW('Hygiene Data'!D105)))),OFFSET('Hygiene Data'!$D$10,0,10*ROW('Hygiene Data'!D105)),NA())))</f>
        <v>#N/A</v>
      </c>
      <c r="BF111" s="135" t="e">
        <f ca="1">+IF(AND(ISNUMBER(OFFSET('Hygiene Data'!$E$6,0,10*ROW('Hygiene Data'!E105))),DU111="Yes"),OFFSET('Hygiene Data'!$E$6,0,10*ROW('Hygiene Data'!E105)),IF(AND(ISNUMBER(OFFSET('Hygiene Data'!$E$6,0,10*ROW('Hygiene Data'!E105))),DU111="No",ISNUMBER(OFFSET('Hygiene Data'!$E$6,0,10*ROW('Hygiene Data'!E105)))),CONCATENATE("[",ROUND(OFFSET('Hygiene Data'!$E$6,0,10*ROW('Hygiene Data'!E105)),0),"]"),IF(AND(ISNUMBER(OFFSET('Hygiene Data'!$E$6,0,10*ROW('Hygiene Data'!E105))),DU111="",ISNUMBER(OFFSET('Hygiene Data'!$E$6,0,10*ROW('Hygiene Data'!E105)))),OFFSET('Hygiene Data'!$E$6,0,10*ROW('Hygiene Data'!E105)),NA())))</f>
        <v>#N/A</v>
      </c>
      <c r="BG111" s="135" t="e">
        <f ca="1">+IF(AND(ISNUMBER(OFFSET('Hygiene Data'!$E$8,0,10*ROW('Hygiene Data'!E105))),DV111="Yes"),OFFSET('Hygiene Data'!$E$8,0,10*ROW('Hygiene Data'!E105)),IF(AND(ISNUMBER(OFFSET('Hygiene Data'!$E$8,0,10*ROW('Hygiene Data'!E105))),DV111="No",ISNUMBER(OFFSET('Hygiene Data'!$E$8,0,10*ROW('Hygiene Data'!E105)))),CONCATENATE("[",ROUND(OFFSET('Hygiene Data'!$E$8,0,10*ROW('Hygiene Data'!E105)),0),"]"),IF(AND(ISNUMBER(OFFSET('Hygiene Data'!$E$8,0,10*ROW('Hygiene Data'!E105))),DV111="",ISNUMBER(OFFSET('Hygiene Data'!$E$8,0,10*ROW('Hygiene Data'!E105)))),OFFSET('Hygiene Data'!$E$8,0,10*ROW('Hygiene Data'!E105)),NA())))</f>
        <v>#N/A</v>
      </c>
      <c r="BH111" s="135" t="e">
        <f ca="1">+IF(AND(ISNUMBER(OFFSET('Hygiene Data'!$E$10,0,10*ROW('Hygiene Data'!E105))),DW111="Yes"),OFFSET('Hygiene Data'!$E$10,0,10*ROW('Hygiene Data'!E105)),IF(AND(ISNUMBER(OFFSET('Hygiene Data'!$E$10,0,10*ROW('Hygiene Data'!E105))),DW111="No",ISNUMBER(OFFSET('Hygiene Data'!$E$10,0,10*ROW('Hygiene Data'!E105)))),CONCATENATE("[",ROUND(OFFSET('Hygiene Data'!$E$10,0,10*ROW('Hygiene Data'!E105)),0),"]"),IF(AND(ISNUMBER(OFFSET('Hygiene Data'!$E$10,0,10*ROW('Hygiene Data'!E105))),DW111="",ISNUMBER(OFFSET('Hygiene Data'!$E$10,0,10*ROW('Hygiene Data'!E105)))),OFFSET('Hygiene Data'!$E$10,0,10*ROW('Hygiene Data'!E105)),NA())))</f>
        <v>#N/A</v>
      </c>
      <c r="BI111" s="135" t="e">
        <f ca="1">+IF(AND(ISNUMBER(OFFSET('Hygiene Data'!$F$6,0,10*ROW('Hygiene Data'!F105))),DX111="Yes"),OFFSET('Hygiene Data'!$F$6,0,10*ROW('Hygiene Data'!F105)),IF(AND(ISNUMBER(OFFSET('Hygiene Data'!$F$6,0,10*ROW('Hygiene Data'!F105))),DX111="No",ISNUMBER(OFFSET('Hygiene Data'!$F$6,0,10*ROW('Hygiene Data'!F105)))),CONCATENATE("[",ROUND(OFFSET('Hygiene Data'!$F$6,0,10*ROW('Hygiene Data'!F105)),0),"]"),IF(AND(ISNUMBER(OFFSET('Hygiene Data'!$F$6,0,10*ROW('Hygiene Data'!F105))),DX111="",ISNUMBER(OFFSET('Hygiene Data'!$F$6,0,10*ROW('Hygiene Data'!F105)))),OFFSET('Hygiene Data'!$F$6,0,10*ROW('Hygiene Data'!F105)),NA())))</f>
        <v>#N/A</v>
      </c>
      <c r="BJ111" s="135" t="e">
        <f ca="1">+IF(AND(ISNUMBER(OFFSET('Hygiene Data'!$F$8,0,10*ROW('Hygiene Data'!F105))),DY111="Yes"),OFFSET('Hygiene Data'!$F$8,0,10*ROW('Hygiene Data'!F105)),IF(AND(ISNUMBER(OFFSET('Hygiene Data'!$F$8,0,10*ROW('Hygiene Data'!F105))),DY111="No",ISNUMBER(OFFSET('Hygiene Data'!$F$8,0,10*ROW('Hygiene Data'!F105)))),CONCATENATE("[",ROUND(OFFSET('Hygiene Data'!$F$8,0,10*ROW('Hygiene Data'!F105)),0),"]"),IF(AND(ISNUMBER(OFFSET('Hygiene Data'!$F$8,0,10*ROW('Hygiene Data'!F105))),DY111="",ISNUMBER(OFFSET('Hygiene Data'!$F$8,0,10*ROW('Hygiene Data'!F105)))),OFFSET('Hygiene Data'!$F$8,0,10*ROW('Hygiene Data'!F105)),NA())))</f>
        <v>#N/A</v>
      </c>
      <c r="BK111" s="135" t="e">
        <f ca="1">+IF(AND(ISNUMBER(OFFSET('Hygiene Data'!$F$10,0,10*ROW('Hygiene Data'!F105))),DZ111="Yes"),OFFSET('Hygiene Data'!$F$10,0,10*ROW('Hygiene Data'!F105)),IF(AND(ISNUMBER(OFFSET('Hygiene Data'!$F$10,0,10*ROW('Hygiene Data'!F105))),DZ111="No",ISNUMBER(OFFSET('Hygiene Data'!$F$10,0,10*ROW('Hygiene Data'!F105)))),CONCATENATE("[",ROUND(OFFSET('Hygiene Data'!$F$10,0,10*ROW('Hygiene Data'!F105)),0),"]"),IF(AND(ISNUMBER(OFFSET('Hygiene Data'!$F$10,0,10*ROW('Hygiene Data'!F105))),DZ111="",ISNUMBER(OFFSET('Hygiene Data'!$F$10,0,10*ROW('Hygiene Data'!F105)))),OFFSET('Hygiene Data'!$F$10,0,10*ROW('Hygiene Data'!F105)),NA())))</f>
        <v>#N/A</v>
      </c>
      <c r="BL111" s="135" t="e">
        <f ca="1">+IF(AND(ISNUMBER(OFFSET('Hygiene Data'!$G$6,0,10*ROW('Hygiene Data'!G105))),EA111="Yes"),OFFSET('Hygiene Data'!$G$6,0,10*ROW('Hygiene Data'!G105)),IF(AND(ISNUMBER(OFFSET('Hygiene Data'!$G$6,0,10*ROW('Hygiene Data'!G105))),EA111="No",ISNUMBER(OFFSET('Hygiene Data'!$G$6,0,10*ROW('Hygiene Data'!G105)))),CONCATENATE("[",ROUND(OFFSET('Hygiene Data'!$G$6,0,10*ROW('Hygiene Data'!G105)),0),"]"),IF(AND(ISNUMBER(OFFSET('Hygiene Data'!$G$6,0,10*ROW('Hygiene Data'!G105))),EA111="",ISNUMBER(OFFSET('Hygiene Data'!$G$6,0,10*ROW('Hygiene Data'!G105)))),OFFSET('Hygiene Data'!$G$6,0,10*ROW('Hygiene Data'!G105)),NA())))</f>
        <v>#N/A</v>
      </c>
      <c r="BM111" s="135" t="e">
        <f ca="1">+IF(AND(ISNUMBER(OFFSET('Hygiene Data'!$G$8,0,10*ROW('Hygiene Data'!G105))),EB111="Yes"),OFFSET('Hygiene Data'!$G$8,0,10*ROW('Hygiene Data'!G105)),IF(AND(ISNUMBER(OFFSET('Hygiene Data'!$G$8,0,10*ROW('Hygiene Data'!G105))),EB111="No",ISNUMBER(OFFSET('Hygiene Data'!$G$8,0,10*ROW('Hygiene Data'!G105)))),CONCATENATE("[",ROUND(OFFSET('Hygiene Data'!$G$8,0,10*ROW('Hygiene Data'!G105)),0),"]"),IF(AND(ISNUMBER(OFFSET('Hygiene Data'!$G$8,0,10*ROW('Hygiene Data'!G105))),EB111="",ISNUMBER(OFFSET('Hygiene Data'!$G$8,0,10*ROW('Hygiene Data'!G105)))),OFFSET('Hygiene Data'!$G$8,0,10*ROW('Hygiene Data'!G105)),NA())))</f>
        <v>#N/A</v>
      </c>
      <c r="BN111" s="135" t="e">
        <f ca="1">+IF(AND(ISNUMBER(OFFSET('Hygiene Data'!$G$10,0,10*ROW('Hygiene Data'!G105))),EC111="Yes"),OFFSET('Hygiene Data'!$G$10,0,10*ROW('Hygiene Data'!G105)),IF(AND(ISNUMBER(OFFSET('Hygiene Data'!$G$10,0,10*ROW('Hygiene Data'!G105))),EC111="No",ISNUMBER(OFFSET('Hygiene Data'!$G$10,0,10*ROW('Hygiene Data'!G105)))),CONCATENATE("[",ROUND(OFFSET('Hygiene Data'!$G$10,0,10*ROW('Hygiene Data'!G105)),0),"]"),IF(AND(ISNUMBER(OFFSET('Hygiene Data'!$G$10,0,10*ROW('Hygiene Data'!G105))),EC111="",ISNUMBER(OFFSET('Hygiene Data'!$G$10,0,10*ROW('Hygiene Data'!G105)))),OFFSET('Hygiene Data'!$G$10,0,10*ROW('Hygiene Data'!G105)),NA())))</f>
        <v>#N/A</v>
      </c>
      <c r="BO111" s="135" t="e">
        <f ca="1">+IF(AND(ISNUMBER(OFFSET('Hygiene Data'!$H$6,0,10*ROW('Hygiene Data'!H105))),ED111="Yes"),OFFSET('Hygiene Data'!$H$6,0,10*ROW('Hygiene Data'!H105)),IF(AND(ISNUMBER(OFFSET('Hygiene Data'!$H$6,0,10*ROW('Hygiene Data'!H105))),ED111="No",ISNUMBER(OFFSET('Hygiene Data'!$H$6,0,10*ROW('Hygiene Data'!H105)))),CONCATENATE("[",ROUND(OFFSET('Hygiene Data'!$H$6,0,10*ROW('Hygiene Data'!H105)),0),"]"),IF(AND(ISNUMBER(OFFSET('Hygiene Data'!$H$6,0,10*ROW('Hygiene Data'!H105))),ED111="",ISNUMBER(OFFSET('Hygiene Data'!$H$6,0,10*ROW('Hygiene Data'!H105)))),OFFSET('Hygiene Data'!$H$6,0,10*ROW('Hygiene Data'!H105)),NA())))</f>
        <v>#N/A</v>
      </c>
      <c r="BP111" s="135" t="e">
        <f ca="1">+IF(AND(ISNUMBER(OFFSET('Hygiene Data'!$H$8,0,10*ROW('Hygiene Data'!H105))),EE111="Yes"),OFFSET('Hygiene Data'!$H$8,0,10*ROW('Hygiene Data'!H105)),IF(AND(ISNUMBER(OFFSET('Hygiene Data'!$H$8,0,10*ROW('Hygiene Data'!H105))),EE111="No",ISNUMBER(OFFSET('Hygiene Data'!$H$8,0,10*ROW('Hygiene Data'!H105)))),CONCATENATE("[",ROUND(OFFSET('Hygiene Data'!$H$8,0,10*ROW('Hygiene Data'!H105)),0),"]"),IF(AND(ISNUMBER(OFFSET('Hygiene Data'!$H$8,0,10*ROW('Hygiene Data'!H105))),EE111="",ISNUMBER(OFFSET('Hygiene Data'!$H$8,0,10*ROW('Hygiene Data'!H105)))),OFFSET('Hygiene Data'!$H$8,0,10*ROW('Hygiene Data'!H105)),NA())))</f>
        <v>#N/A</v>
      </c>
      <c r="BQ111" s="135" t="e">
        <f ca="1">+IF(AND(ISNUMBER(OFFSET('Hygiene Data'!$H$10,0,10*ROW('Hygiene Data'!H105))),EF111="Yes"),OFFSET('Hygiene Data'!$H$10,0,10*ROW('Hygiene Data'!H105)),IF(AND(ISNUMBER(OFFSET('Hygiene Data'!$H$10,0,10*ROW('Hygiene Data'!H105))),EF111="No",ISNUMBER(OFFSET('Hygiene Data'!$H$10,0,10*ROW('Hygiene Data'!H105)))),CONCATENATE("[",ROUND(OFFSET('Hygiene Data'!$H$10,0,10*ROW('Hygiene Data'!H105)),0),"]"),IF(AND(ISNUMBER(OFFSET('Hygiene Data'!$H$10,0,10*ROW('Hygiene Data'!H105))),EF111="",ISNUMBER(OFFSET('Hygiene Data'!$H$10,0,10*ROW('Hygiene Data'!H105)))),OFFSET('Hygiene Data'!$H$10,0,10*ROW('Hygiene Data'!H105)),NA())))</f>
        <v>#N/A</v>
      </c>
      <c r="BS111" s="34" t="str">
        <f ca="1">+IF(OFFSET('Water Data'!$C$28,0,10*ROW('Water Data'!C105))="","",OFFSET('Water Data'!$C$28,0,10*ROW('Water Data'!C105)))</f>
        <v/>
      </c>
      <c r="BT111" s="34" t="str">
        <f ca="1">+IF(OFFSET('Water Data'!$C$29,0,10*ROW('Water Data'!C105))="","",OFFSET('Water Data'!$C$29,0,10*ROW('Water Data'!C105)))</f>
        <v/>
      </c>
      <c r="BU111" s="34" t="str">
        <f ca="1">+IF(OFFSET('Water Data'!$C$30,0,10*ROW('Water Data'!C105))="","",OFFSET('Water Data'!$C$30,0,10*ROW('Water Data'!C105)))</f>
        <v/>
      </c>
      <c r="BV111" s="34" t="str">
        <f ca="1">+IF(OFFSET('Water Data'!$D$28,0,10*ROW('Water Data'!D105))="","",OFFSET('Water Data'!$D$28,0,10*ROW('Water Data'!D105)))</f>
        <v/>
      </c>
      <c r="BW111" s="34" t="str">
        <f ca="1">+IF(OFFSET('Water Data'!$D$29,0,10*ROW('Water Data'!D105))="","",OFFSET('Water Data'!$D$29,0,10*ROW('Water Data'!D105)))</f>
        <v/>
      </c>
      <c r="BX111" s="34" t="str">
        <f ca="1">+IF(OFFSET('Water Data'!$D$30,0,10*ROW('Water Data'!D105))="","",OFFSET('Water Data'!$D$30,0,10*ROW('Water Data'!D105)))</f>
        <v/>
      </c>
      <c r="BY111" s="34" t="str">
        <f ca="1">+IF(OFFSET('Water Data'!$E$28,0,10*ROW('Water Data'!E105))="","",OFFSET('Water Data'!$E$28,0,10*ROW('Water Data'!E105)))</f>
        <v/>
      </c>
      <c r="BZ111" s="34" t="str">
        <f ca="1">+IF(OFFSET('Water Data'!$E$29,0,10*ROW('Water Data'!E105))="","",OFFSET('Water Data'!$E$29,0,10*ROW('Water Data'!E105)))</f>
        <v/>
      </c>
      <c r="CA111" s="34" t="str">
        <f ca="1">+IF(OFFSET('Water Data'!$E$30,0,10*ROW('Water Data'!E105))="","",OFFSET('Water Data'!$E$30,0,10*ROW('Water Data'!E105)))</f>
        <v/>
      </c>
      <c r="CB111" s="34" t="str">
        <f ca="1">+IF(OFFSET('Water Data'!$F$28,0,10*ROW('Water Data'!F105))="","",OFFSET('Water Data'!$F$28,0,10*ROW('Water Data'!F105)))</f>
        <v/>
      </c>
      <c r="CC111" s="34" t="str">
        <f ca="1">+IF(OFFSET('Water Data'!$F$29,0,10*ROW('Water Data'!F105))="","",OFFSET('Water Data'!$F$29,0,10*ROW('Water Data'!F105)))</f>
        <v/>
      </c>
      <c r="CD111" s="34" t="str">
        <f ca="1">+IF(OFFSET('Water Data'!$F$30,0,10*ROW('Water Data'!F105))="","",OFFSET('Water Data'!$F$30,0,10*ROW('Water Data'!F105)))</f>
        <v/>
      </c>
      <c r="CE111" s="34" t="str">
        <f ca="1">+IF(OFFSET('Water Data'!$G$28,0,10*ROW('Water Data'!G105))="","",OFFSET('Water Data'!$G$28,0,10*ROW('Water Data'!G105)))</f>
        <v/>
      </c>
      <c r="CF111" s="34" t="str">
        <f ca="1">+IF(OFFSET('Water Data'!$G$29,0,10*ROW('Water Data'!G105))="","",OFFSET('Water Data'!$G$29,0,10*ROW('Water Data'!G105)))</f>
        <v/>
      </c>
      <c r="CG111" s="34" t="str">
        <f ca="1">+IF(OFFSET('Water Data'!$G$30,0,10*ROW('Water Data'!G105))="","",OFFSET('Water Data'!$G$30,0,10*ROW('Water Data'!G105)))</f>
        <v/>
      </c>
      <c r="CH111" s="34" t="str">
        <f ca="1">+IF(OFFSET('Water Data'!$H$28,0,10*ROW('Water Data'!H105))="","",OFFSET('Water Data'!$H$28,0,10*ROW('Water Data'!H105)))</f>
        <v/>
      </c>
      <c r="CI111" s="34" t="str">
        <f ca="1">+IF(OFFSET('Water Data'!$H$29,0,10*ROW('Water Data'!H105))="","",OFFSET('Water Data'!$H$29,0,10*ROW('Water Data'!H105)))</f>
        <v/>
      </c>
      <c r="CJ111" s="34" t="str">
        <f ca="1">+IF(OFFSET('Water Data'!$H$30,0,10*ROW('Water Data'!H105))="","",OFFSET('Water Data'!$H$30,0,10*ROW('Water Data'!H105)))</f>
        <v/>
      </c>
      <c r="CK111" s="34" t="str">
        <f ca="1">+IF(OFFSET('Sanitation Data'!$C$29,0,10*ROW('Sanitation Data'!C105))="","",OFFSET('Sanitation Data'!$C$29,0,10*ROW('Sanitation Data'!C105)))</f>
        <v/>
      </c>
      <c r="CL111" s="34" t="str">
        <f ca="1">+IF(OFFSET('Sanitation Data'!$C$30,0,10*ROW('Sanitation Data'!C105))="","",OFFSET('Sanitation Data'!$C$30,0,10*ROW('Sanitation Data'!C105)))</f>
        <v/>
      </c>
      <c r="CM111" s="34" t="str">
        <f ca="1">+IF(OFFSET('Sanitation Data'!$C$31,0,10*ROW('Sanitation Data'!C105))="","",OFFSET('Sanitation Data'!$C$31,0,10*ROW('Sanitation Data'!C105)))</f>
        <v/>
      </c>
      <c r="CN111" s="34" t="str">
        <f ca="1">+IF(OFFSET('Sanitation Data'!$C$32,0,10*ROW('Sanitation Data'!C105))="","",OFFSET('Sanitation Data'!$C$32,0,10*ROW('Sanitation Data'!C105)))</f>
        <v/>
      </c>
      <c r="CO111" s="34" t="str">
        <f ca="1">+IF(OFFSET('Sanitation Data'!$C$33,0,10*ROW('Sanitation Data'!C105))="","",OFFSET('Sanitation Data'!$C$33,0,10*ROW('Sanitation Data'!C105)))</f>
        <v/>
      </c>
      <c r="CP111" s="34" t="str">
        <f ca="1">+IF(OFFSET('Sanitation Data'!$D$29,0,10*ROW('Sanitation Data'!D105))="","",OFFSET('Sanitation Data'!$D$29,0,10*ROW('Sanitation Data'!D105)))</f>
        <v/>
      </c>
      <c r="CQ111" s="34" t="str">
        <f ca="1">+IF(OFFSET('Sanitation Data'!$D$30,0,10*ROW('Sanitation Data'!D105))="","",OFFSET('Sanitation Data'!$D$30,0,10*ROW('Sanitation Data'!D105)))</f>
        <v/>
      </c>
      <c r="CR111" s="34" t="str">
        <f ca="1">+IF(OFFSET('Sanitation Data'!$D$31,0,10*ROW('Sanitation Data'!D105))="","",OFFSET('Sanitation Data'!$D$31,0,10*ROW('Sanitation Data'!D105)))</f>
        <v/>
      </c>
      <c r="CS111" s="34" t="str">
        <f ca="1">+IF(OFFSET('Sanitation Data'!$D$32,0,10*ROW('Sanitation Data'!D105))="","",OFFSET('Sanitation Data'!$D$32,0,10*ROW('Sanitation Data'!D105)))</f>
        <v/>
      </c>
      <c r="CT111" s="34" t="str">
        <f ca="1">+IF(OFFSET('Sanitation Data'!$D$33,0,10*ROW('Sanitation Data'!D105))="","",OFFSET('Sanitation Data'!$D$33,0,10*ROW('Sanitation Data'!D105)))</f>
        <v/>
      </c>
      <c r="CU111" s="34" t="str">
        <f ca="1">+IF(OFFSET('Sanitation Data'!$E$29,0,10*ROW('Sanitation Data'!E105))="","",OFFSET('Sanitation Data'!$E$29,0,10*ROW('Sanitation Data'!E105)))</f>
        <v/>
      </c>
      <c r="CV111" s="34" t="str">
        <f ca="1">+IF(OFFSET('Sanitation Data'!$E$30,0,10*ROW('Sanitation Data'!E105))="","",OFFSET('Sanitation Data'!$E$30,0,10*ROW('Sanitation Data'!E105)))</f>
        <v/>
      </c>
      <c r="CW111" s="34" t="str">
        <f ca="1">+IF(OFFSET('Sanitation Data'!$E$31,0,10*ROW('Sanitation Data'!E105))="","",OFFSET('Sanitation Data'!$E$31,0,10*ROW('Sanitation Data'!E105)))</f>
        <v/>
      </c>
      <c r="CX111" s="34" t="str">
        <f ca="1">+IF(OFFSET('Sanitation Data'!$E$32,0,10*ROW('Sanitation Data'!E105))="","",OFFSET('Sanitation Data'!$E$32,0,10*ROW('Sanitation Data'!E105)))</f>
        <v/>
      </c>
      <c r="CY111" s="34" t="str">
        <f ca="1">+IF(OFFSET('Sanitation Data'!$E$33,0,10*ROW('Sanitation Data'!E105))="","",OFFSET('Sanitation Data'!$E$33,0,10*ROW('Sanitation Data'!E105)))</f>
        <v/>
      </c>
      <c r="CZ111" s="34" t="str">
        <f ca="1">+IF(OFFSET('Sanitation Data'!$F$29,0,10*ROW('Sanitation Data'!F105))="","",OFFSET('Sanitation Data'!$F$29,0,10*ROW('Sanitation Data'!F105)))</f>
        <v/>
      </c>
      <c r="DA111" s="34" t="str">
        <f ca="1">+IF(OFFSET('Sanitation Data'!$F$30,0,10*ROW('Sanitation Data'!F105))="","",OFFSET('Sanitation Data'!$F$30,0,10*ROW('Sanitation Data'!F105)))</f>
        <v/>
      </c>
      <c r="DB111" s="34" t="str">
        <f ca="1">+IF(OFFSET('Sanitation Data'!$F$31,0,10*ROW('Sanitation Data'!F105))="","",OFFSET('Sanitation Data'!$F$31,0,10*ROW('Sanitation Data'!F105)))</f>
        <v/>
      </c>
      <c r="DC111" s="34" t="str">
        <f ca="1">+IF(OFFSET('Sanitation Data'!$F$32,0,10*ROW('Sanitation Data'!F105))="","",OFFSET('Sanitation Data'!$F$32,0,10*ROW('Sanitation Data'!F105)))</f>
        <v/>
      </c>
      <c r="DD111" s="34" t="str">
        <f ca="1">+IF(OFFSET('Sanitation Data'!$F$33,0,10*ROW('Sanitation Data'!F105))="","",OFFSET('Sanitation Data'!$F$33,0,10*ROW('Sanitation Data'!F105)))</f>
        <v/>
      </c>
      <c r="DE111" s="34" t="str">
        <f ca="1">+IF(OFFSET('Sanitation Data'!$G$29,0,10*ROW('Sanitation Data'!G105))="","",OFFSET('Sanitation Data'!$G$29,0,10*ROW('Sanitation Data'!G105)))</f>
        <v/>
      </c>
      <c r="DF111" s="34" t="str">
        <f ca="1">+IF(OFFSET('Sanitation Data'!$G$30,0,10*ROW('Sanitation Data'!G105))="","",OFFSET('Sanitation Data'!$G$30,0,10*ROW('Sanitation Data'!G105)))</f>
        <v/>
      </c>
      <c r="DG111" s="34" t="str">
        <f ca="1">+IF(OFFSET('Sanitation Data'!$G$31,0,10*ROW('Sanitation Data'!G105))="","",OFFSET('Sanitation Data'!$G$31,0,10*ROW('Sanitation Data'!G105)))</f>
        <v/>
      </c>
      <c r="DH111" s="34" t="str">
        <f ca="1">+IF(OFFSET('Sanitation Data'!$G$32,0,10*ROW('Sanitation Data'!G105))="","",OFFSET('Sanitation Data'!$G$32,0,10*ROW('Sanitation Data'!G105)))</f>
        <v/>
      </c>
      <c r="DI111" s="34" t="str">
        <f ca="1">+IF(OFFSET('Sanitation Data'!$G$33,0,10*ROW('Sanitation Data'!G105))="","",OFFSET('Sanitation Data'!$G$33,0,10*ROW('Sanitation Data'!G105)))</f>
        <v/>
      </c>
      <c r="DJ111" s="34" t="str">
        <f ca="1">+IF(OFFSET('Sanitation Data'!$H$29,0,10*ROW('Sanitation Data'!H105))="","",OFFSET('Sanitation Data'!$H$29,0,10*ROW('Sanitation Data'!H105)))</f>
        <v/>
      </c>
      <c r="DK111" s="34" t="str">
        <f ca="1">+IF(OFFSET('Sanitation Data'!$H$30,0,10*ROW('Sanitation Data'!H105))="","",OFFSET('Sanitation Data'!$H$30,0,10*ROW('Sanitation Data'!H105)))</f>
        <v/>
      </c>
      <c r="DL111" s="34" t="str">
        <f ca="1">+IF(OFFSET('Sanitation Data'!$H$31,0,10*ROW('Sanitation Data'!H105))="","",OFFSET('Sanitation Data'!$H$31,0,10*ROW('Sanitation Data'!H105)))</f>
        <v/>
      </c>
      <c r="DM111" s="34" t="str">
        <f ca="1">+IF(OFFSET('Sanitation Data'!$H$32,0,10*ROW('Sanitation Data'!H105))="","",OFFSET('Sanitation Data'!$H$32,0,10*ROW('Sanitation Data'!H105)))</f>
        <v/>
      </c>
      <c r="DN111" s="34" t="str">
        <f ca="1">+IF(OFFSET('Sanitation Data'!$H$33,0,10*ROW('Sanitation Data'!H105))="","",OFFSET('Sanitation Data'!$H$33,0,10*ROW('Sanitation Data'!H105)))</f>
        <v/>
      </c>
      <c r="DO111" s="34" t="str">
        <f ca="1">+IF(OFFSET('Hygiene Data'!$C$12,0,10*ROW('Hygiene Data'!C105))="","",OFFSET('Hygiene Data'!$C$12,0,10*ROW('Hygiene Data'!C105)))</f>
        <v/>
      </c>
      <c r="DP111" s="34" t="str">
        <f ca="1">+IF(OFFSET('Hygiene Data'!$C$13,0,10*ROW('Hygiene Data'!C105))="","",OFFSET('Hygiene Data'!$C$13,0,10*ROW('Hygiene Data'!C105)))</f>
        <v/>
      </c>
      <c r="DQ111" s="34" t="str">
        <f ca="1">+IF(OFFSET('Hygiene Data'!$C$14,0,10*ROW('Hygiene Data'!C105))="","",OFFSET('Hygiene Data'!$C$14,0,10*ROW('Hygiene Data'!C105)))</f>
        <v/>
      </c>
      <c r="DR111" s="34" t="str">
        <f ca="1">+IF(OFFSET('Hygiene Data'!$D$12,0,10*ROW('Hygiene Data'!D105))="","",OFFSET('Hygiene Data'!$D$12,0,10*ROW('Hygiene Data'!D105)))</f>
        <v/>
      </c>
      <c r="DS111" s="34" t="str">
        <f ca="1">+IF(OFFSET('Hygiene Data'!$D$13,0,10*ROW('Hygiene Data'!D105))="","",OFFSET('Hygiene Data'!$D$13,0,10*ROW('Hygiene Data'!D105)))</f>
        <v/>
      </c>
      <c r="DT111" s="34" t="str">
        <f ca="1">+IF(OFFSET('Hygiene Data'!$D$14,0,10*ROW('Hygiene Data'!D105))="","",OFFSET('Hygiene Data'!$D$14,0,10*ROW('Hygiene Data'!D105)))</f>
        <v/>
      </c>
      <c r="DU111" s="34" t="str">
        <f ca="1">+IF(OFFSET('Hygiene Data'!$E$12,0,10*ROW('Hygiene Data'!E105))="","",OFFSET('Hygiene Data'!$E$12,0,10*ROW('Hygiene Data'!E105)))</f>
        <v/>
      </c>
      <c r="DV111" s="34" t="str">
        <f ca="1">+IF(OFFSET('Hygiene Data'!$E$13,0,10*ROW('Hygiene Data'!E105))="","",OFFSET('Hygiene Data'!$E$13,0,10*ROW('Hygiene Data'!E105)))</f>
        <v/>
      </c>
      <c r="DW111" s="34" t="str">
        <f ca="1">+IF(OFFSET('Hygiene Data'!$E$14,0,10*ROW('Hygiene Data'!E105))="","",OFFSET('Hygiene Data'!$E$14,0,10*ROW('Hygiene Data'!E105)))</f>
        <v/>
      </c>
      <c r="DX111" s="34" t="str">
        <f ca="1">+IF(OFFSET('Hygiene Data'!$F$12,0,10*ROW('Hygiene Data'!F105))="","",OFFSET('Hygiene Data'!$F$12,0,10*ROW('Hygiene Data'!F105)))</f>
        <v/>
      </c>
      <c r="DY111" s="34" t="str">
        <f ca="1">+IF(OFFSET('Hygiene Data'!$F$13,0,10*ROW('Hygiene Data'!F105))="","",OFFSET('Hygiene Data'!$F$13,0,10*ROW('Hygiene Data'!F105)))</f>
        <v/>
      </c>
      <c r="DZ111" s="34" t="str">
        <f ca="1">+IF(OFFSET('Hygiene Data'!$F$14,0,10*ROW('Hygiene Data'!F105))="","",OFFSET('Hygiene Data'!$F$14,0,10*ROW('Hygiene Data'!F105)))</f>
        <v/>
      </c>
      <c r="EA111" s="34" t="str">
        <f ca="1">+IF(OFFSET('Hygiene Data'!$G$12,0,10*ROW('Hygiene Data'!G105))="","",OFFSET('Hygiene Data'!$G$12,0,10*ROW('Hygiene Data'!G105)))</f>
        <v/>
      </c>
      <c r="EB111" s="34" t="str">
        <f ca="1">+IF(OFFSET('Hygiene Data'!$G$13,0,10*ROW('Hygiene Data'!G105))="","",OFFSET('Hygiene Data'!$G$13,0,10*ROW('Hygiene Data'!G105)))</f>
        <v/>
      </c>
      <c r="EC111" s="34" t="str">
        <f ca="1">+IF(OFFSET('Hygiene Data'!$G$14,0,10*ROW('Hygiene Data'!G105))="","",OFFSET('Hygiene Data'!$G$14,0,10*ROW('Hygiene Data'!G105)))</f>
        <v/>
      </c>
      <c r="ED111" s="34" t="str">
        <f ca="1">+IF(OFFSET('Hygiene Data'!$H$12,0,10*ROW('Hygiene Data'!H105))="","",OFFSET('Hygiene Data'!$H$12,0,10*ROW('Hygiene Data'!H105)))</f>
        <v/>
      </c>
      <c r="EE111" s="34" t="str">
        <f ca="1">+IF(OFFSET('Hygiene Data'!$H$13,0,10*ROW('Hygiene Data'!H105))="","",OFFSET('Hygiene Data'!$H$13,0,10*ROW('Hygiene Data'!H105)))</f>
        <v/>
      </c>
      <c r="EF111" s="34" t="str">
        <f ca="1">+IF(OFFSET('Hygiene Data'!$H$14,0,10*ROW('Hygiene Data'!H105))="","",OFFSET('Hygiene Data'!$H$14,0,10*ROW('Hygiene Data'!H105)))</f>
        <v/>
      </c>
    </row>
    <row r="112" spans="1:136" x14ac:dyDescent="0.2">
      <c r="A112" s="50" t="str">
        <f ca="1">+IF(OFFSET('Water Data'!$B$1,0,10*ROW('Water Data'!B109))="","",OFFSET('Water Data'!$B$1,0,10*ROW('Water Data'!B109)))</f>
        <v/>
      </c>
      <c r="B112" s="50" t="str">
        <f ca="1">+IF(OFFSET('Water Data'!$A$3,0,10*ROW('Water Data'!A109))="","",OFFSET('Water Data'!$A$3,0,10*ROW('Water Data'!A109)))</f>
        <v/>
      </c>
      <c r="C112" s="50" t="str">
        <f ca="1">+IF(OFFSET('Water Data'!$C$3,0,10*ROW('Water Data'!C109))="","",OFFSET('Water Data'!$C$3,0,10*ROW('Water Data'!C109)))</f>
        <v/>
      </c>
      <c r="D112" s="133" t="e">
        <f ca="1">+IF(AND(ISNUMBER(OFFSET('Water Data'!$C$5,0,10*ROW('Water Data'!C106))),BS112="Yes"),100-OFFSET('Water Data'!$C$5,0,10*ROW('Water Data'!C106)),IF(AND(ISNUMBER(OFFSET('Water Data'!$C$5,0,10*ROW('Water Data'!C106))),BS112="No",ISNUMBER(OFFSET('Water Data'!$C$5,0,10*ROW('Water Data'!C106)))),CONCATENATE("[",ROUND(100-OFFSET('Water Data'!$C$5,0,10*ROW('Water Data'!C106)),0),"]"),IF(AND(ISNUMBER(OFFSET('Water Data'!$C$5,0,10*ROW('Water Data'!C106))),BS112="",ISNUMBER(OFFSET('Water Data'!$C$5,0,10*ROW('Water Data'!C106)))),100-OFFSET('Water Data'!$C$5,0,10*ROW('Water Data'!C106)),NA())))</f>
        <v>#N/A</v>
      </c>
      <c r="E112" s="133" t="e">
        <f ca="1">+IF(AND(ISNUMBER(OFFSET('Water Data'!$C$7,0,10*ROW('Water Data'!D106))),BT112="Yes"),OFFSET('Water Data'!$C$7,0,10*ROW('Water Data'!C106)),IF(AND(ISNUMBER(OFFSET('Water Data'!$C$7,0,10*ROW('Water Data'!C106))),BT112="No",ISNUMBER(OFFSET('Water Data'!$C$7,0,10*ROW('Water Data'!C106)))),CONCATENATE("[",ROUND(OFFSET('Water Data'!$C$7,0,10*ROW('Water Data'!C106)),0),"]"),IF(AND(ISNUMBER(OFFSET('Water Data'!$C$7,0,10*ROW('Water Data'!C106))),BT112="",ISNUMBER(OFFSET('Water Data'!$C$7,0,10*ROW('Water Data'!C106)))),OFFSET('Water Data'!$C$7,0,10*ROW('Water Data'!C106)),NA())))</f>
        <v>#N/A</v>
      </c>
      <c r="F112" s="133" t="e">
        <f ca="1">+IF(AND(ISNUMBER(OFFSET('Water Data'!$C$10,0,10*ROW('Water Data'!C106))),BU112="Yes"),OFFSET('Water Data'!$C$10,0,10*ROW('Water Data'!C106)),IF(AND(ISNUMBER(OFFSET('Water Data'!$C$10,0,10*ROW('Water Data'!C106))),BU112="No",ISNUMBER(OFFSET('Water Data'!$C$10,0,10*ROW('Water Data'!C106)))),CONCATENATE("[",ROUND(OFFSET('Water Data'!$C$10,0,10*ROW('Water Data'!C106)),0),"]"),IF(AND(ISNUMBER(OFFSET('Water Data'!$C$10,0,10*ROW('Water Data'!C106))),BU112="",ISNUMBER(OFFSET('Water Data'!$C$10,0,10*ROW('Water Data'!C106)))),OFFSET('Water Data'!$C$10,0,10*ROW('Water Data'!C106)),NA())))</f>
        <v>#N/A</v>
      </c>
      <c r="G112" s="133" t="e">
        <f ca="1">+IF(AND(ISNUMBER(OFFSET('Water Data'!$D$5,0,10*ROW('Water Data'!D106))),BV112="Yes"),100-OFFSET('Water Data'!$D$5,0,10*ROW('Water Data'!D106)),IF(AND(ISNUMBER(OFFSET('Water Data'!$D$5,0,10*ROW('Water Data'!D106))),BV112="No",ISNUMBER(OFFSET('Water Data'!$D$5,0,10*ROW('Water Data'!D106)))),CONCATENATE("[",ROUND(100-OFFSET('Water Data'!$D$5,0,10*ROW('Water Data'!D106)),0),"]"),IF(AND(ISNUMBER(OFFSET('Water Data'!$D$5,0,10*ROW('Water Data'!D106))),BV112="",ISNUMBER(OFFSET('Water Data'!$D$5,0,10*ROW('Water Data'!D106)))),100-OFFSET('Water Data'!$D$5,0,10*ROW('Water Data'!D106)),NA())))</f>
        <v>#N/A</v>
      </c>
      <c r="H112" s="133" t="e">
        <f ca="1">+IF(AND(ISNUMBER(OFFSET('Water Data'!$D$7,0,10*ROW('Water Data'!D106))),BW112="Yes"),OFFSET('Water Data'!$D$7,0,10*ROW('Water Data'!D106)),IF(AND(ISNUMBER(OFFSET('Water Data'!$D$7,0,10*ROW('Water Data'!D106))),BW112="No",ISNUMBER(OFFSET('Water Data'!$D$7,0,10*ROW('Water Data'!D106)))),CONCATENATE("[",ROUND(OFFSET('Water Data'!$C$7,0,10*ROW('Water Data'!D106)),0),"]"),IF(AND(ISNUMBER(OFFSET('Water Data'!$D$7,0,10*ROW('Water Data'!D106))),BW112="",ISNUMBER(OFFSET('Water Data'!$D$7,0,10*ROW('Water Data'!D106)))),OFFSET('Water Data'!$D$7,0,10*ROW('Water Data'!D106)),NA())))</f>
        <v>#N/A</v>
      </c>
      <c r="I112" s="133" t="e">
        <f ca="1">+IF(AND(ISNUMBER(OFFSET('Water Data'!$D$10,0,10*ROW('Water Data'!D106))),BX112="Yes"),OFFSET('Water Data'!$D$10,0,10*ROW('Water Data'!D106)),IF(AND(ISNUMBER(OFFSET('Water Data'!$D$10,0,10*ROW('Water Data'!D106))),BX112="No",ISNUMBER(OFFSET('Water Data'!$D$10,0,10*ROW('Water Data'!D106)))),CONCATENATE("[",ROUND(OFFSET('Water Data'!$D$10,0,10*ROW('Water Data'!D106)),0),"]"),IF(AND(ISNUMBER(OFFSET('Water Data'!$D$10,0,10*ROW('Water Data'!D106))),BX112="",ISNUMBER(OFFSET('Water Data'!$D$10,0,10*ROW('Water Data'!D106)))),OFFSET('Water Data'!$D$10,0,10*ROW('Water Data'!D106)),NA())))</f>
        <v>#N/A</v>
      </c>
      <c r="J112" s="133" t="e">
        <f ca="1">+IF(AND(ISNUMBER(OFFSET('Water Data'!$E$5,0,10*ROW('Water Data'!E106))),BY112="Yes"),100-OFFSET('Water Data'!$E$5,0,10*ROW('Water Data'!E106)),IF(AND(ISNUMBER(OFFSET('Water Data'!$E$5,0,10*ROW('Water Data'!E106))),BY112="No",ISNUMBER(OFFSET('Water Data'!$E$5,0,10*ROW('Water Data'!E106)))),CONCATENATE("[",ROUND(100-OFFSET('Water Data'!$E$5,0,10*ROW('Water Data'!E106)),0),"]"),IF(AND(ISNUMBER(OFFSET('Water Data'!$E$5,0,10*ROW('Water Data'!E106))),BY112="",ISNUMBER(OFFSET('Water Data'!$E$5,0,10*ROW('Water Data'!E106)))),100-OFFSET('Water Data'!$E$5,0,10*ROW('Water Data'!E106)),NA())))</f>
        <v>#N/A</v>
      </c>
      <c r="K112" s="133" t="e">
        <f ca="1">+IF(AND(ISNUMBER(OFFSET('Water Data'!$E$7,0,10*ROW('Water Data'!E106))),BZ112="Yes"),OFFSET('Water Data'!$E$7,0,10*ROW('Water Data'!E106)),IF(AND(ISNUMBER(OFFSET('Water Data'!$E$7,0,10*ROW('Water Data'!E106))),BZ112="No",ISNUMBER(OFFSET('Water Data'!$E$7,0,10*ROW('Water Data'!E106)))),CONCATENATE("[",ROUND(OFFSET('Water Data'!$E$7,0,10*ROW('Water Data'!E106)),0),"]"),IF(AND(ISNUMBER(OFFSET('Water Data'!$E$7,0,10*ROW('Water Data'!E106))),BZ112="",ISNUMBER(OFFSET('Water Data'!$E$7,0,10*ROW('Water Data'!E106)))),OFFSET('Water Data'!$E$7,0,10*ROW('Water Data'!E106)),NA())))</f>
        <v>#N/A</v>
      </c>
      <c r="L112" s="133" t="e">
        <f ca="1">+IF(AND(ISNUMBER(OFFSET('Water Data'!$E$10,0,10*ROW('Water Data'!E106))),CA112="Yes"),OFFSET('Water Data'!$E$10,0,10*ROW('Water Data'!E106)),IF(AND(ISNUMBER(OFFSET('Water Data'!$E$10,0,10*ROW('Water Data'!E106))),CA112="No",ISNUMBER(OFFSET('Water Data'!$E$10,0,10*ROW('Water Data'!E106)))),CONCATENATE("[",ROUND(OFFSET('Water Data'!$E$10,0,10*ROW('Water Data'!E106)),0),"]"),IF(AND(ISNUMBER(OFFSET('Water Data'!$E$10,0,10*ROW('Water Data'!E106))),CA112="",ISNUMBER(OFFSET('Water Data'!$E$10,0,10*ROW('Water Data'!E106)))),OFFSET('Water Data'!$E$10,0,10*ROW('Water Data'!E106)),NA())))</f>
        <v>#N/A</v>
      </c>
      <c r="M112" s="133" t="e">
        <f ca="1">+IF(AND(ISNUMBER(OFFSET('Water Data'!$F$5,0,10*ROW('Water Data'!F106))),CB112="Yes"),100-OFFSET('Water Data'!$F$5,0,10*ROW('Water Data'!F106)),IF(AND(ISNUMBER(OFFSET('Water Data'!$F$5,0,10*ROW('Water Data'!F106))),CB112="No",ISNUMBER(OFFSET('Water Data'!$F$5,0,10*ROW('Water Data'!F106)))),CONCATENATE("[",ROUND(100-OFFSET('Water Data'!$F$5,0,10*ROW('Water Data'!F106)),0),"]"),IF(AND(ISNUMBER(OFFSET('Water Data'!$F$5,0,10*ROW('Water Data'!F106))),CB112="",ISNUMBER(OFFSET('Water Data'!$F$5,0,10*ROW('Water Data'!F106)))),100-OFFSET('Water Data'!$F$5,0,10*ROW('Water Data'!F106)),NA())))</f>
        <v>#N/A</v>
      </c>
      <c r="N112" s="133" t="e">
        <f ca="1">+IF(AND(ISNUMBER(OFFSET('Water Data'!$F$7,0,10*ROW('Water Data'!F106))),CC112="Yes"),OFFSET('Water Data'!$F$7,0,10*ROW('Water Data'!F106)),IF(AND(ISNUMBER(OFFSET('Water Data'!$F$7,0,10*ROW('Water Data'!F106))),CC112="No",ISNUMBER(OFFSET('Water Data'!$F$7,0,10*ROW('Water Data'!F106)))),CONCATENATE("[",ROUND(OFFSET('Water Data'!$F$7,0,10*ROW('Water Data'!F106)),0),"]"),IF(AND(ISNUMBER(OFFSET('Water Data'!$F$7,0,10*ROW('Water Data'!F106))),CC112="",ISNUMBER(OFFSET('Water Data'!$F$7,0,10*ROW('Water Data'!F106)))),OFFSET('Water Data'!$F$7,0,10*ROW('Water Data'!F106)),NA())))</f>
        <v>#N/A</v>
      </c>
      <c r="O112" s="133" t="e">
        <f ca="1">+IF(AND(ISNUMBER(OFFSET('Water Data'!$F$10,0,10*ROW('Water Data'!F106))),CD112="Yes"),OFFSET('Water Data'!$F$10,0,10*ROW('Water Data'!F106)),IF(AND(ISNUMBER(OFFSET('Water Data'!$F$10,0,10*ROW('Water Data'!F106))),CD112="No",ISNUMBER(OFFSET('Water Data'!$F$10,0,10*ROW('Water Data'!F106)))),CONCATENATE("[",ROUND(OFFSET('Water Data'!$F$10,0,10*ROW('Water Data'!F106)),0),"]"),IF(AND(ISNUMBER(OFFSET('Water Data'!$F$10,0,10*ROW('Water Data'!F106))),CD112="",ISNUMBER(OFFSET('Water Data'!$F$10,0,10*ROW('Water Data'!F106)))),OFFSET('Water Data'!$F$10,0,10*ROW('Water Data'!F106)),NA())))</f>
        <v>#N/A</v>
      </c>
      <c r="P112" s="133" t="e">
        <f ca="1">+IF(AND(ISNUMBER(OFFSET('Water Data'!$G$5,0,10*ROW('Water Data'!G106))),CE112="Yes"),100-OFFSET('Water Data'!$G$5,0,10*ROW('Water Data'!G106)),IF(AND(ISNUMBER(OFFSET('Water Data'!$G$5,0,10*ROW('Water Data'!G106))),CE112="No",ISNUMBER(OFFSET('Water Data'!$G$5,0,10*ROW('Water Data'!G106)))),CONCATENATE("[",ROUND(100-OFFSET('Water Data'!$G$5,0,10*ROW('Water Data'!G106)),0),"]"),IF(AND(ISNUMBER(OFFSET('Water Data'!$G$5,0,10*ROW('Water Data'!G106))),CE112="",ISNUMBER(OFFSET('Water Data'!$G$5,0,10*ROW('Water Data'!G106)))),100-OFFSET('Water Data'!$G$5,0,10*ROW('Water Data'!G106)),NA())))</f>
        <v>#N/A</v>
      </c>
      <c r="Q112" s="133" t="e">
        <f ca="1">+IF(AND(ISNUMBER(OFFSET('Water Data'!$G$7,0,10*ROW('Water Data'!G106))),CF112="Yes"),OFFSET('Water Data'!$G$7,0,10*ROW('Water Data'!G106)),IF(AND(ISNUMBER(OFFSET('Water Data'!$G$7,0,10*ROW('Water Data'!G106))),CF112="No",ISNUMBER(OFFSET('Water Data'!$G$7,0,10*ROW('Water Data'!G106)))),CONCATENATE("[",ROUND(OFFSET('Water Data'!$G$7,0,10*ROW('Water Data'!G106)),0),"]"),IF(AND(ISNUMBER(OFFSET('Water Data'!$G$7,0,10*ROW('Water Data'!G106))),CF112="",ISNUMBER(OFFSET('Water Data'!$G$7,0,10*ROW('Water Data'!G106)))),OFFSET('Water Data'!$G$7,0,10*ROW('Water Data'!G106)),NA())))</f>
        <v>#N/A</v>
      </c>
      <c r="R112" s="133" t="e">
        <f ca="1">+IF(AND(ISNUMBER(OFFSET('Water Data'!$G$10,0,10*ROW('Water Data'!G106))),CG112="Yes"),OFFSET('Water Data'!$G$10,0,10*ROW('Water Data'!G106)),IF(AND(ISNUMBER(OFFSET('Water Data'!$G$10,0,10*ROW('Water Data'!G106))),CG112="No",ISNUMBER(OFFSET('Water Data'!$G$10,0,10*ROW('Water Data'!G106)))),CONCATENATE("[",ROUND(OFFSET('Water Data'!$G$10,0,10*ROW('Water Data'!G106)),0),"]"),IF(AND(ISNUMBER(OFFSET('Water Data'!$G$10,0,10*ROW('Water Data'!G106))),CG112="",ISNUMBER(OFFSET('Water Data'!$G$10,0,10*ROW('Water Data'!G106)))),OFFSET('Water Data'!$G$10,0,10*ROW('Water Data'!G106)),NA())))</f>
        <v>#N/A</v>
      </c>
      <c r="S112" s="133" t="e">
        <f ca="1">+IF(AND(ISNUMBER(OFFSET('Water Data'!$H$5,0,10*ROW('Water Data'!H106))),CH112="Yes"),100-OFFSET('Water Data'!$H$5,0,10*ROW('Water Data'!H106)),IF(AND(ISNUMBER(OFFSET('Water Data'!$H$5,0,10*ROW('Water Data'!H106))),CH112="No",ISNUMBER(OFFSET('Water Data'!$H$5,0,10*ROW('Water Data'!H106)))),CONCATENATE("[",ROUND(100-OFFSET('Water Data'!$H$5,0,10*ROW('Water Data'!H106)),0),"]"),IF(AND(ISNUMBER(OFFSET('Water Data'!$H$5,0,10*ROW('Water Data'!H106))),CH112="",ISNUMBER(OFFSET('Water Data'!$H$5,0,10*ROW('Water Data'!H106)))),100-OFFSET('Water Data'!$H$5,0,10*ROW('Water Data'!H106)),NA())))</f>
        <v>#N/A</v>
      </c>
      <c r="T112" s="133" t="e">
        <f ca="1">+IF(AND(ISNUMBER(OFFSET('Water Data'!$H$7,0,10*ROW('Water Data'!H106))),CI112="Yes"),OFFSET('Water Data'!$H$7,0,10*ROW('Water Data'!H106)),IF(AND(ISNUMBER(OFFSET('Water Data'!$H$7,0,10*ROW('Water Data'!H106))),CI112="No",ISNUMBER(OFFSET('Water Data'!$H$7,0,10*ROW('Water Data'!H106)))),CONCATENATE("[",ROUND(OFFSET('Water Data'!$H$7,0,10*ROW('Water Data'!H106)),0),"]"),IF(AND(ISNUMBER(OFFSET('Water Data'!$H$7,0,10*ROW('Water Data'!H106))),CI112="",ISNUMBER(OFFSET('Water Data'!$H$7,0,10*ROW('Water Data'!H106)))),OFFSET('Water Data'!$H$7,0,10*ROW('Water Data'!H106)),NA())))</f>
        <v>#N/A</v>
      </c>
      <c r="U112" s="133" t="e">
        <f ca="1">+IF(AND(ISNUMBER(OFFSET('Water Data'!$H$10,0,10*ROW('Water Data'!H106))),CJ112="Yes"),OFFSET('Water Data'!$H$10,0,10*ROW('Water Data'!H106)),IF(AND(ISNUMBER(OFFSET('Water Data'!$H$10,0,10*ROW('Water Data'!H106))),CJ112="No",ISNUMBER(OFFSET('Water Data'!$H$10,0,10*ROW('Water Data'!H106)))),CONCATENATE("[",ROUND(OFFSET('Water Data'!$H$10,0,10*ROW('Water Data'!H106)),0),"]"),IF(AND(ISNUMBER(OFFSET('Water Data'!$H$10,0,10*ROW('Water Data'!H106))),CJ112="",ISNUMBER(OFFSET('Water Data'!$H$10,0,10*ROW('Water Data'!H106)))),OFFSET('Water Data'!$H$10,0,10*ROW('Water Data'!H106)),NA())))</f>
        <v>#N/A</v>
      </c>
      <c r="V112" s="134" t="e">
        <f ca="1">+IF(AND(ISNUMBER(OFFSET('Sanitation Data'!$C$5,0,10*ROW('Sanitation Data'!C106))),CK112="Yes"),100-OFFSET('Sanitation Data'!$C$5,0,10*ROW('Sanitation Data'!C106)),IF(AND(ISNUMBER(OFFSET('Sanitation Data'!$C$5,0,10*ROW('Sanitation Data'!C106))),CK112="No",ISNUMBER(OFFSET('Sanitation Data'!$C$5,0,10*ROW('Sanitation Data'!C106)))),CONCATENATE("[",ROUND(100-OFFSET('Sanitation Data'!$C$5,0,10*ROW('Sanitation Data'!C106)),0),"]"),IF(AND(ISNUMBER(OFFSET('Sanitation Data'!$C$5,0,10*ROW('Sanitation Data'!C106))),CK112="",ISNUMBER(OFFSET('Sanitation Data'!$C$5,0,10*ROW('Sanitation Data'!C106)))),100-OFFSET('Sanitation Data'!$C$5,0,10*ROW('Sanitation Data'!C106)),NA())))</f>
        <v>#N/A</v>
      </c>
      <c r="W112" s="134" t="e">
        <f ca="1">+IF(AND(ISNUMBER(OFFSET('Sanitation Data'!$C$7,0,10*ROW('Sanitation Data'!C106))),CL112="Yes"),OFFSET('Sanitation Data'!$C$7,0,10*ROW('Sanitation Data'!C106)),IF(AND(ISNUMBER(OFFSET('Sanitation Data'!$C$7,0,10*ROW('Sanitation Data'!C106))),CL112="No",ISNUMBER(OFFSET('Sanitation Data'!$C$7,0,10*ROW('Sanitation Data'!C106)))),CONCATENATE("[",ROUND(OFFSET('Sanitation Data'!$C$7,0,10*ROW('Sanitation Data'!C106)),0),"]"),IF(AND(ISNUMBER(OFFSET('Sanitation Data'!$C$7,0,10*ROW('Sanitation Data'!C106))),CL112="",ISNUMBER(OFFSET('Sanitation Data'!$C$7,0,10*ROW('Sanitation Data'!C106)))),OFFSET('Sanitation Data'!$C$7,0,10*ROW('Sanitation Data'!C106)),NA())))</f>
        <v>#N/A</v>
      </c>
      <c r="X112" s="134" t="e">
        <f ca="1">+IF(AND(ISNUMBER(OFFSET('Sanitation Data'!$C$11,0,10*ROW('Sanitation Data'!C106))),CM112="Yes"),OFFSET('Sanitation Data'!$C$11,0,10*ROW('Sanitation Data'!C106)),IF(AND(ISNUMBER(OFFSET('Sanitation Data'!$C$11,0,10*ROW('Sanitation Data'!C106))),CM112="No",ISNUMBER(OFFSET('Sanitation Data'!$C$11,0,10*ROW('Sanitation Data'!C106)))),CONCATENATE("[",ROUND(OFFSET('Sanitation Data'!$C$11,0,10*ROW('Sanitation Data'!C106)),0),"]"),IF(AND(ISNUMBER(OFFSET('Sanitation Data'!$C$11,0,10*ROW('Sanitation Data'!C106))),CM112="",ISNUMBER(OFFSET('Sanitation Data'!$C$11,0,10*ROW('Sanitation Data'!C106)))),OFFSET('Sanitation Data'!$C$11,0,10*ROW('Sanitation Data'!C106)),NA())))</f>
        <v>#N/A</v>
      </c>
      <c r="Y112" s="134" t="e">
        <f ca="1">+IF(AND(ISNUMBER(OFFSET('Sanitation Data'!$C$12,0,10*ROW('Sanitation Data'!C106))),CN112="Yes"),OFFSET('Sanitation Data'!$C$12,0,10*ROW('Sanitation Data'!C106)),IF(AND(ISNUMBER(OFFSET('Sanitation Data'!$C$12,0,10*ROW('Sanitation Data'!C106))),CN112="No",ISNUMBER(OFFSET('Sanitation Data'!$C$12,0,10*ROW('Sanitation Data'!C106)))),CONCATENATE("[",ROUND(OFFSET('Sanitation Data'!$C$12,0,10*ROW('Sanitation Data'!C106)),0),"]"),IF(AND(ISNUMBER(OFFSET('Sanitation Data'!$C$12,0,10*ROW('Sanitation Data'!C106))),CN112="",ISNUMBER(OFFSET('Sanitation Data'!$C$12,0,10*ROW('Sanitation Data'!C106)))),OFFSET('Sanitation Data'!$C$12,0,10*ROW('Sanitation Data'!C106)),NA())))</f>
        <v>#N/A</v>
      </c>
      <c r="Z112" s="134" t="e">
        <f ca="1">+IF(AND(ISNUMBER(OFFSET('Sanitation Data'!$C$13,0,10*ROW('Sanitation Data'!C106))),CO112="Yes"),OFFSET('Sanitation Data'!$C$13,0,10*ROW('Sanitation Data'!C106)),IF(AND(ISNUMBER(OFFSET('Sanitation Data'!$C$13,0,10*ROW('Sanitation Data'!C106))),CO112="No",ISNUMBER(OFFSET('Sanitation Data'!$C$13,0,10*ROW('Sanitation Data'!C106)))),CONCATENATE("[",ROUND(OFFSET('Sanitation Data'!$C$13,0,10*ROW('Sanitation Data'!C106)),0),"]"),IF(AND(ISNUMBER(OFFSET('Sanitation Data'!$C$13,0,10*ROW('Sanitation Data'!C106))),CO112="",ISNUMBER(OFFSET('Sanitation Data'!$C$13,0,10*ROW('Sanitation Data'!C106)))),OFFSET('Sanitation Data'!$C$13,0,10*ROW('Sanitation Data'!C106)),NA())))</f>
        <v>#N/A</v>
      </c>
      <c r="AA112" s="134" t="e">
        <f ca="1">+IF(AND(ISNUMBER(OFFSET('Sanitation Data'!$D$5,0,10*ROW('Sanitation Data'!D106))),CP112="Yes"),100-OFFSET('Sanitation Data'!$D$5,0,10*ROW('Sanitation Data'!D106)),IF(AND(ISNUMBER(OFFSET('Sanitation Data'!$D$5,0,10*ROW('Sanitation Data'!D106))),CP112="No",ISNUMBER(OFFSET('Sanitation Data'!$D$5,0,10*ROW('Sanitation Data'!D106)))),CONCATENATE("[",ROUND(100-OFFSET('Sanitation Data'!$D$5,0,10*ROW('Sanitation Data'!D106)),0),"]"),IF(AND(ISNUMBER(OFFSET('Sanitation Data'!$D$5,0,10*ROW('Sanitation Data'!D106))),CP112="",ISNUMBER(OFFSET('Sanitation Data'!$D$5,0,10*ROW('Sanitation Data'!D106)))),100-OFFSET('Sanitation Data'!$D$5,0,10*ROW('Sanitation Data'!D106)),NA())))</f>
        <v>#N/A</v>
      </c>
      <c r="AB112" s="134" t="e">
        <f ca="1">+IF(AND(ISNUMBER(OFFSET('Sanitation Data'!$D$7,0,10*ROW('Sanitation Data'!D106))),CQ112="Yes"),OFFSET('Sanitation Data'!$D$7,0,10*ROW('Sanitation Data'!G106)),IF(AND(ISNUMBER(OFFSET('Sanitation Data'!$D$7,0,10*ROW('Sanitation Data'!D106))),CQ112="No",ISNUMBER(OFFSET('Sanitation Data'!$D$7,0,10*ROW('Sanitation Data'!D106)))),CONCATENATE("[",ROUND(OFFSET('Sanitation Data'!$D$7,0,10*ROW('Sanitation Data'!D106)),0),"]"),IF(AND(ISNUMBER(OFFSET('Sanitation Data'!$D$7,0,10*ROW('Sanitation Data'!D106))),CQ112="",ISNUMBER(OFFSET('Sanitation Data'!$D$7,0,10*ROW('Sanitation Data'!D106)))),OFFSET('Sanitation Data'!$D$7,0,10*ROW('Sanitation Data'!D106)),NA())))</f>
        <v>#N/A</v>
      </c>
      <c r="AC112" s="134" t="e">
        <f ca="1">+IF(AND(ISNUMBER(OFFSET('Sanitation Data'!$D$11,0,10*ROW('Sanitation Data'!D106))),CR112="Yes"),OFFSET('Sanitation Data'!$D$11,0,10*ROW('Sanitation Data'!D106)),IF(AND(ISNUMBER(OFFSET('Sanitation Data'!$D$11,0,10*ROW('Sanitation Data'!D106))),CR112="No",ISNUMBER(OFFSET('Sanitation Data'!$D$11,0,10*ROW('Sanitation Data'!D106)))),CONCATENATE("[",ROUND(OFFSET('Sanitation Data'!$D$11,0,10*ROW('Sanitation Data'!D106)),0),"]"),IF(AND(ISNUMBER(OFFSET('Sanitation Data'!$D$11,0,10*ROW('Sanitation Data'!D106))),CR112="",ISNUMBER(OFFSET('Sanitation Data'!$D$11,0,10*ROW('Sanitation Data'!D106)))),OFFSET('Sanitation Data'!$D$11,0,10*ROW('Sanitation Data'!D106)),NA())))</f>
        <v>#N/A</v>
      </c>
      <c r="AD112" s="134" t="e">
        <f ca="1">+IF(AND(ISNUMBER(OFFSET('Sanitation Data'!$D$12,0,10*ROW('Sanitation Data'!D106))),CS112="Yes"),OFFSET('Sanitation Data'!$D$12,0,10*ROW('Sanitation Data'!D106)),IF(AND(ISNUMBER(OFFSET('Sanitation Data'!$D$12,0,10*ROW('Sanitation Data'!D106))),CS112="No",ISNUMBER(OFFSET('Sanitation Data'!$D$12,0,10*ROW('Sanitation Data'!D106)))),CONCATENATE("[",ROUND(OFFSET('Sanitation Data'!$D$12,0,10*ROW('Sanitation Data'!D106)),0),"]"),IF(AND(ISNUMBER(OFFSET('Sanitation Data'!$D$12,0,10*ROW('Sanitation Data'!D106))),CS112="",ISNUMBER(OFFSET('Sanitation Data'!$D$12,0,10*ROW('Sanitation Data'!D106)))),OFFSET('Sanitation Data'!$D$12,0,10*ROW('Sanitation Data'!D106)),NA())))</f>
        <v>#N/A</v>
      </c>
      <c r="AE112" s="134" t="e">
        <f ca="1">+IF(AND(ISNUMBER(OFFSET('Sanitation Data'!$D$13,0,10*ROW('Sanitation Data'!D106))),CT112="Yes"),OFFSET('Sanitation Data'!$D$13,0,10*ROW('Sanitation Data'!D106)),IF(AND(ISNUMBER(OFFSET('Sanitation Data'!$D$13,0,10*ROW('Sanitation Data'!D106))),CT112="No",ISNUMBER(OFFSET('Sanitation Data'!$D$13,0,10*ROW('Sanitation Data'!D106)))),CONCATENATE("[",ROUND(OFFSET('Sanitation Data'!$D$13,0,10*ROW('Sanitation Data'!D106)),0),"]"),IF(AND(ISNUMBER(OFFSET('Sanitation Data'!$D$13,0,10*ROW('Sanitation Data'!D106))),CT112="",ISNUMBER(OFFSET('Sanitation Data'!$D$13,0,10*ROW('Sanitation Data'!D106)))),OFFSET('Sanitation Data'!$D$13,0,10*ROW('Sanitation Data'!D106)),NA())))</f>
        <v>#N/A</v>
      </c>
      <c r="AF112" s="134" t="e">
        <f ca="1">+IF(AND(ISNUMBER(OFFSET('Sanitation Data'!$E$5,0,10*ROW('Sanitation Data'!E106))),CU112="Yes"),100-OFFSET('Sanitation Data'!$E$5,0,10*ROW('Sanitation Data'!E106)),IF(AND(ISNUMBER(OFFSET('Sanitation Data'!$E$5,0,10*ROW('Sanitation Data'!E106))),CU112="No",ISNUMBER(OFFSET('Sanitation Data'!$E$5,0,10*ROW('Sanitation Data'!E106)))),CONCATENATE("[",ROUND(100-OFFSET('Sanitation Data'!$E$5,0,10*ROW('Sanitation Data'!E106)),0),"]"),IF(AND(ISNUMBER(OFFSET('Sanitation Data'!$E$5,0,10*ROW('Sanitation Data'!E106))),CU112="",ISNUMBER(OFFSET('Sanitation Data'!$E$5,0,10*ROW('Sanitation Data'!E106)))),100-OFFSET('Sanitation Data'!$E$5,0,10*ROW('Sanitation Data'!E106)),NA())))</f>
        <v>#N/A</v>
      </c>
      <c r="AG112" s="134" t="e">
        <f ca="1">+IF(AND(ISNUMBER(OFFSET('Sanitation Data'!$E$7,0,10*ROW('Sanitation Data'!E106))),CV112="Yes"),OFFSET('Sanitation Data'!$E$7,0,10*ROW('Sanitation Data'!E106)),IF(AND(ISNUMBER(OFFSET('Sanitation Data'!$E$7,0,10*ROW('Sanitation Data'!E106))),CV112="No",ISNUMBER(OFFSET('Sanitation Data'!$E$7,0,10*ROW('Sanitation Data'!E106)))),CONCATENATE("[",ROUND(OFFSET('Sanitation Data'!$E$7,0,10*ROW('Sanitation Data'!E106)),0),"]"),IF(AND(ISNUMBER(OFFSET('Sanitation Data'!$E$7,0,10*ROW('Sanitation Data'!E106))),CV112="",ISNUMBER(OFFSET('Sanitation Data'!$E$7,0,10*ROW('Sanitation Data'!E106)))),OFFSET('Sanitation Data'!$E$7,0,10*ROW('Sanitation Data'!E106)),NA())))</f>
        <v>#N/A</v>
      </c>
      <c r="AH112" s="134" t="e">
        <f ca="1">+IF(AND(ISNUMBER(OFFSET('Sanitation Data'!$E$11,0,10*ROW('Sanitation Data'!E106))),CW112="Yes"),OFFSET('Sanitation Data'!$E$11,0,10*ROW('Sanitation Data'!E106)),IF(AND(ISNUMBER(OFFSET('Sanitation Data'!$E$11,0,10*ROW('Sanitation Data'!E106))),CW112="No",ISNUMBER(OFFSET('Sanitation Data'!$E$11,0,10*ROW('Sanitation Data'!E106)))),CONCATENATE("[",ROUND(OFFSET('Sanitation Data'!$E$11,0,10*ROW('Sanitation Data'!E106)),0),"]"),IF(AND(ISNUMBER(OFFSET('Sanitation Data'!$E$11,0,10*ROW('Sanitation Data'!E106))),CW112="",ISNUMBER(OFFSET('Sanitation Data'!$E$11,0,10*ROW('Sanitation Data'!E106)))),OFFSET('Sanitation Data'!$E$11,0,10*ROW('Sanitation Data'!E106)),NA())))</f>
        <v>#N/A</v>
      </c>
      <c r="AI112" s="134" t="e">
        <f ca="1">+IF(AND(ISNUMBER(OFFSET('Sanitation Data'!$E$12,0,10*ROW('Sanitation Data'!E106))),CX112="Yes"),OFFSET('Sanitation Data'!$E$12,0,10*ROW('Sanitation Data'!E106)),IF(AND(ISNUMBER(OFFSET('Sanitation Data'!$E$12,0,10*ROW('Sanitation Data'!E106))),CX112="No",ISNUMBER(OFFSET('Sanitation Data'!$E$12,0,10*ROW('Sanitation Data'!E106)))),CONCATENATE("[",ROUND(OFFSET('Sanitation Data'!$E$12,0,10*ROW('Sanitation Data'!E106)),0),"]"),IF(AND(ISNUMBER(OFFSET('Sanitation Data'!$E$12,0,10*ROW('Sanitation Data'!E106))),CX112="",ISNUMBER(OFFSET('Sanitation Data'!$E$12,0,10*ROW('Sanitation Data'!E106)))),OFFSET('Sanitation Data'!$E$12,0,10*ROW('Sanitation Data'!E106)),NA())))</f>
        <v>#N/A</v>
      </c>
      <c r="AJ112" s="134" t="e">
        <f ca="1">+IF(AND(ISNUMBER(OFFSET('Sanitation Data'!$E$13,0,10*ROW('Sanitation Data'!E106))),CY112="Yes"),OFFSET('Sanitation Data'!$E$13,0,10*ROW('Sanitation Data'!E106)),IF(AND(ISNUMBER(OFFSET('Sanitation Data'!$E$13,0,10*ROW('Sanitation Data'!E106))),CY112="No",ISNUMBER(OFFSET('Sanitation Data'!$E$13,0,10*ROW('Sanitation Data'!E106)))),CONCATENATE("[",ROUND(OFFSET('Sanitation Data'!$E$13,0,10*ROW('Sanitation Data'!E106)),0),"]"),IF(AND(ISNUMBER(OFFSET('Sanitation Data'!$E$13,0,10*ROW('Sanitation Data'!E106))),CY112="",ISNUMBER(OFFSET('Sanitation Data'!$E$13,0,10*ROW('Sanitation Data'!E106)))),OFFSET('Sanitation Data'!$E$13,0,10*ROW('Sanitation Data'!E106)),NA())))</f>
        <v>#N/A</v>
      </c>
      <c r="AK112" s="134" t="e">
        <f ca="1">+IF(AND(ISNUMBER(OFFSET('Sanitation Data'!$F$5,0,10*ROW('Sanitation Data'!F106))),CZ112="Yes"),100-OFFSET('Sanitation Data'!$F$5,0,10*ROW('Sanitation Data'!F106)),IF(AND(ISNUMBER(OFFSET('Sanitation Data'!$F$5,0,10*ROW('Sanitation Data'!F106))),CZ112="No",ISNUMBER(OFFSET('Sanitation Data'!$F$5,0,10*ROW('Sanitation Data'!F106)))),CONCATENATE("[",ROUND(100-OFFSET('Sanitation Data'!$F$5,0,10*ROW('Sanitation Data'!F106)),0),"]"),IF(AND(ISNUMBER(OFFSET('Sanitation Data'!$F$5,0,10*ROW('Sanitation Data'!F106))),CZ112="",ISNUMBER(OFFSET('Sanitation Data'!$F$5,0,10*ROW('Sanitation Data'!F106)))),100-OFFSET('Sanitation Data'!$F$5,0,10*ROW('Sanitation Data'!F106)),NA())))</f>
        <v>#N/A</v>
      </c>
      <c r="AL112" s="134" t="e">
        <f ca="1">+IF(AND(ISNUMBER(OFFSET('Sanitation Data'!$F$7,0,10*ROW('Sanitation Data'!F106))),DA112="Yes"),OFFSET('Sanitation Data'!$F$7,0,10*ROW('Sanitation Data'!F106)),IF(AND(ISNUMBER(OFFSET('Sanitation Data'!$F$7,0,10*ROW('Sanitation Data'!F106))),DA112="No",ISNUMBER(OFFSET('Sanitation Data'!$F$7,0,10*ROW('Sanitation Data'!F106)))),CONCATENATE("[",ROUND(OFFSET('Sanitation Data'!$F$7,0,10*ROW('Sanitation Data'!F106)),0),"]"),IF(AND(ISNUMBER(OFFSET('Sanitation Data'!$F$7,0,10*ROW('Sanitation Data'!F106))),DA112="",ISNUMBER(OFFSET('Sanitation Data'!$F$7,0,10*ROW('Sanitation Data'!F106)))),OFFSET('Sanitation Data'!$F$7,0,10*ROW('Sanitation Data'!F106)),NA())))</f>
        <v>#N/A</v>
      </c>
      <c r="AM112" s="134" t="e">
        <f ca="1">+IF(AND(ISNUMBER(OFFSET('Sanitation Data'!$F$11,0,10*ROW('Sanitation Data'!F106))),DB112="Yes"),OFFSET('Sanitation Data'!$F$11,0,10*ROW('Sanitation Data'!F106)),IF(AND(ISNUMBER(OFFSET('Sanitation Data'!$F$11,0,10*ROW('Sanitation Data'!F106))),DB112="No",ISNUMBER(OFFSET('Sanitation Data'!$F$11,0,10*ROW('Sanitation Data'!F106)))),CONCATENATE("[",ROUND(OFFSET('Sanitation Data'!$F$11,0,10*ROW('Sanitation Data'!F106)),0),"]"),IF(AND(ISNUMBER(OFFSET('Sanitation Data'!$F$11,0,10*ROW('Sanitation Data'!F106))),DB112="",ISNUMBER(OFFSET('Sanitation Data'!$F$11,0,10*ROW('Sanitation Data'!F106)))),OFFSET('Sanitation Data'!$F$11,0,10*ROW('Sanitation Data'!F106)),NA())))</f>
        <v>#N/A</v>
      </c>
      <c r="AN112" s="134" t="e">
        <f ca="1">+IF(AND(ISNUMBER(OFFSET('Sanitation Data'!$F$12,0,10*ROW('Sanitation Data'!F106))),DC112="Yes"),OFFSET('Sanitation Data'!$F$12,0,10*ROW('Sanitation Data'!F106)),IF(AND(ISNUMBER(OFFSET('Sanitation Data'!$F$12,0,10*ROW('Sanitation Data'!F106))),DC112="No",ISNUMBER(OFFSET('Sanitation Data'!$F$12,0,10*ROW('Sanitation Data'!F106)))),CONCATENATE("[",ROUND(OFFSET('Sanitation Data'!$F$12,0,10*ROW('Sanitation Data'!F106)),0),"]"),IF(AND(ISNUMBER(OFFSET('Sanitation Data'!$F$12,0,10*ROW('Sanitation Data'!F106))),DC112="",ISNUMBER(OFFSET('Sanitation Data'!$F$12,0,10*ROW('Sanitation Data'!F106)))),OFFSET('Sanitation Data'!$F$12,0,10*ROW('Sanitation Data'!F106)),NA())))</f>
        <v>#N/A</v>
      </c>
      <c r="AO112" s="134" t="e">
        <f ca="1">+IF(AND(ISNUMBER(OFFSET('Sanitation Data'!$F$13,0,10*ROW('Sanitation Data'!F106))),DD112="Yes"),OFFSET('Sanitation Data'!$F$13,0,10*ROW('Sanitation Data'!F106)),IF(AND(ISNUMBER(OFFSET('Sanitation Data'!$F$13,0,10*ROW('Sanitation Data'!F106))),DD112="No",ISNUMBER(OFFSET('Sanitation Data'!$F$13,0,10*ROW('Sanitation Data'!F106)))),CONCATENATE("[",ROUND(OFFSET('Sanitation Data'!$F$13,0,10*ROW('Sanitation Data'!F106)),0),"]"),IF(AND(ISNUMBER(OFFSET('Sanitation Data'!$F$13,0,10*ROW('Sanitation Data'!F106))),DD112="",ISNUMBER(OFFSET('Sanitation Data'!$F$13,0,10*ROW('Sanitation Data'!F106)))),OFFSET('Sanitation Data'!$F$13,0,10*ROW('Sanitation Data'!F106)),NA())))</f>
        <v>#N/A</v>
      </c>
      <c r="AP112" s="134" t="e">
        <f ca="1">+IF(AND(ISNUMBER(OFFSET('Sanitation Data'!$G$5,0,10*ROW('Sanitation Data'!G106))),DE112="Yes"),100-OFFSET('Sanitation Data'!$G$5,0,10*ROW('Sanitation Data'!G106)),IF(AND(ISNUMBER(OFFSET('Sanitation Data'!$G$5,0,10*ROW('Sanitation Data'!G106))),DE112="No",ISNUMBER(OFFSET('Sanitation Data'!$G$5,0,10*ROW('Sanitation Data'!G106)))),CONCATENATE("[",ROUND(100-OFFSET('Sanitation Data'!$G$5,0,10*ROW('Sanitation Data'!G106)),0),"]"),IF(AND(ISNUMBER(OFFSET('Sanitation Data'!$G$5,0,10*ROW('Sanitation Data'!G106))),DE112="",ISNUMBER(OFFSET('Sanitation Data'!$G$5,0,10*ROW('Sanitation Data'!G106)))),100-OFFSET('Sanitation Data'!$G$5,0,10*ROW('Sanitation Data'!G106)),NA())))</f>
        <v>#N/A</v>
      </c>
      <c r="AQ112" s="134" t="e">
        <f ca="1">+IF(AND(ISNUMBER(OFFSET('Sanitation Data'!$G$7,0,10*ROW('Sanitation Data'!G106))),DF112="Yes"),OFFSET('Sanitation Data'!$G$7,0,10*ROW('Sanitation Data'!G106)),IF(AND(ISNUMBER(OFFSET('Sanitation Data'!$G$7,0,10*ROW('Sanitation Data'!G106))),DF112="No",ISNUMBER(OFFSET('Sanitation Data'!$G$7,0,10*ROW('Sanitation Data'!G106)))),CONCATENATE("[",ROUND(OFFSET('Sanitation Data'!$G$7,0,10*ROW('Sanitation Data'!G106)),0),"]"),IF(AND(ISNUMBER(OFFSET('Sanitation Data'!$G$7,0,10*ROW('Sanitation Data'!G106))),DF112="",ISNUMBER(OFFSET('Sanitation Data'!$G$7,0,10*ROW('Sanitation Data'!G106)))),OFFSET('Sanitation Data'!$G$7,0,10*ROW('Sanitation Data'!G106)),NA())))</f>
        <v>#N/A</v>
      </c>
      <c r="AR112" s="134" t="e">
        <f ca="1">+IF(AND(ISNUMBER(OFFSET('Sanitation Data'!$G$11,0,10*ROW('Sanitation Data'!G106))),DG112="Yes"),OFFSET('Sanitation Data'!$G$11,0,10*ROW('Sanitation Data'!G106)),IF(AND(ISNUMBER(OFFSET('Sanitation Data'!$G$11,0,10*ROW('Sanitation Data'!G106))),DG112="No",ISNUMBER(OFFSET('Sanitation Data'!$G$11,0,10*ROW('Sanitation Data'!G106)))),CONCATENATE("[",ROUND(OFFSET('Sanitation Data'!$G$11,0,10*ROW('Sanitation Data'!G106)),0),"]"),IF(AND(ISNUMBER(OFFSET('Sanitation Data'!$G$11,0,10*ROW('Sanitation Data'!G106))),DG112="",ISNUMBER(OFFSET('Sanitation Data'!$G$11,0,10*ROW('Sanitation Data'!G106)))),OFFSET('Sanitation Data'!$G$11,0,10*ROW('Sanitation Data'!G106)),NA())))</f>
        <v>#N/A</v>
      </c>
      <c r="AS112" s="134" t="e">
        <f ca="1">+IF(AND(ISNUMBER(OFFSET('Sanitation Data'!$G$12,0,10*ROW('Sanitation Data'!G106))),DH112="Yes"),OFFSET('Sanitation Data'!$G$12,0,10*ROW('Sanitation Data'!G106)),IF(AND(ISNUMBER(OFFSET('Sanitation Data'!$G$12,0,10*ROW('Sanitation Data'!G106))),DH112="No",ISNUMBER(OFFSET('Sanitation Data'!$G$12,0,10*ROW('Sanitation Data'!G106)))),CONCATENATE("[",ROUND(OFFSET('Sanitation Data'!$G$12,0,10*ROW('Sanitation Data'!G106)),0),"]"),IF(AND(ISNUMBER(OFFSET('Sanitation Data'!$G$12,0,10*ROW('Sanitation Data'!G106))),DH112="",ISNUMBER(OFFSET('Sanitation Data'!$G$12,0,10*ROW('Sanitation Data'!G106)))),OFFSET('Sanitation Data'!$G$12,0,10*ROW('Sanitation Data'!G106)),NA())))</f>
        <v>#N/A</v>
      </c>
      <c r="AT112" s="134" t="e">
        <f ca="1">+IF(AND(ISNUMBER(OFFSET('Sanitation Data'!$G$13,0,10*ROW('Sanitation Data'!G106))),DI112="Yes"),OFFSET('Sanitation Data'!$G$13,0,10*ROW('Sanitation Data'!G106)),IF(AND(ISNUMBER(OFFSET('Sanitation Data'!$G$13,0,10*ROW('Sanitation Data'!G106))),DI112="No",ISNUMBER(OFFSET('Sanitation Data'!$G$13,0,10*ROW('Sanitation Data'!G106)))),CONCATENATE("[",ROUND(OFFSET('Sanitation Data'!$G$13,0,10*ROW('Sanitation Data'!G106)),0),"]"),IF(AND(ISNUMBER(OFFSET('Sanitation Data'!$G$13,0,10*ROW('Sanitation Data'!G106))),DI112="",ISNUMBER(OFFSET('Sanitation Data'!$G$13,0,10*ROW('Sanitation Data'!G106)))),OFFSET('Sanitation Data'!$G$13,0,10*ROW('Sanitation Data'!G106)),NA())))</f>
        <v>#N/A</v>
      </c>
      <c r="AU112" s="134" t="e">
        <f ca="1">+IF(AND(ISNUMBER(OFFSET('Sanitation Data'!$H$5,0,10*ROW('Sanitation Data'!H106))),DJ112="Yes"),100-OFFSET('Sanitation Data'!$H$5,0,10*ROW('Sanitation Data'!H106)),IF(AND(ISNUMBER(OFFSET('Sanitation Data'!$H$5,0,10*ROW('Sanitation Data'!H106))),DJ112="No",ISNUMBER(OFFSET('Sanitation Data'!$H$5,0,10*ROW('Sanitation Data'!H106)))),CONCATENATE("[",ROUND(100-OFFSET('Sanitation Data'!$H$5,0,10*ROW('Sanitation Data'!H106)),0),"]"),IF(AND(ISNUMBER(OFFSET('Sanitation Data'!$H$5,0,10*ROW('Sanitation Data'!H106))),DJ112="",ISNUMBER(OFFSET('Sanitation Data'!$H$5,0,10*ROW('Sanitation Data'!H106)))),100-OFFSET('Sanitation Data'!$H$5,0,10*ROW('Sanitation Data'!H106)),NA())))</f>
        <v>#N/A</v>
      </c>
      <c r="AV112" s="134" t="e">
        <f ca="1">+IF(AND(ISNUMBER(OFFSET('Sanitation Data'!$H$7,0,10*ROW('Sanitation Data'!H106))),DK112="Yes"),OFFSET('Sanitation Data'!$H$7,0,10*ROW('Sanitation Data'!H106)),IF(AND(ISNUMBER(OFFSET('Sanitation Data'!$H$7,0,10*ROW('Sanitation Data'!H106))),DK112="No",ISNUMBER(OFFSET('Sanitation Data'!$H$7,0,10*ROW('Sanitation Data'!H106)))),CONCATENATE("[",ROUND(OFFSET('Sanitation Data'!$H$7,0,10*ROW('Sanitation Data'!H106)),0),"]"),IF(AND(ISNUMBER(OFFSET('Sanitation Data'!$H$7,0,10*ROW('Sanitation Data'!H106))),DK112="",ISNUMBER(OFFSET('Sanitation Data'!$H$7,0,10*ROW('Sanitation Data'!H106)))),OFFSET('Sanitation Data'!$H$7,0,10*ROW('Sanitation Data'!H106)),NA())))</f>
        <v>#N/A</v>
      </c>
      <c r="AW112" s="134" t="e">
        <f ca="1">+IF(AND(ISNUMBER(OFFSET('Sanitation Data'!$H$11,0,10*ROW('Sanitation Data'!H106))),DL112="Yes"),OFFSET('Sanitation Data'!$H$11,0,10*ROW('Sanitation Data'!H106)),IF(AND(ISNUMBER(OFFSET('Sanitation Data'!$H$11,0,10*ROW('Sanitation Data'!H106))),DL112="No",ISNUMBER(OFFSET('Sanitation Data'!$H$11,0,10*ROW('Sanitation Data'!H106)))),CONCATENATE("[",ROUND(OFFSET('Sanitation Data'!$H$11,0,10*ROW('Sanitation Data'!H106)),0),"]"),IF(AND(ISNUMBER(OFFSET('Sanitation Data'!$H$11,0,10*ROW('Sanitation Data'!H106))),DL112="",ISNUMBER(OFFSET('Sanitation Data'!$H$11,0,10*ROW('Sanitation Data'!H106)))),OFFSET('Sanitation Data'!$H$11,0,10*ROW('Sanitation Data'!H106)),NA())))</f>
        <v>#N/A</v>
      </c>
      <c r="AX112" s="134" t="e">
        <f ca="1">+IF(AND(ISNUMBER(OFFSET('Sanitation Data'!$H$12,0,10*ROW('Sanitation Data'!H106))),DM112="Yes"),OFFSET('Sanitation Data'!$H$12,0,10*ROW('Sanitation Data'!H106)),IF(AND(ISNUMBER(OFFSET('Sanitation Data'!$H$12,0,10*ROW('Sanitation Data'!H106))),DM112="No",ISNUMBER(OFFSET('Sanitation Data'!$H$12,0,10*ROW('Sanitation Data'!H106)))),CONCATENATE("[",ROUND(OFFSET('Sanitation Data'!$H$12,0,10*ROW('Sanitation Data'!H106)),0),"]"),IF(AND(ISNUMBER(OFFSET('Sanitation Data'!$H$12,0,10*ROW('Sanitation Data'!H106))),DM112="",ISNUMBER(OFFSET('Sanitation Data'!$H$12,0,10*ROW('Sanitation Data'!H106)))),OFFSET('Sanitation Data'!$H$12,0,10*ROW('Sanitation Data'!H106)),NA())))</f>
        <v>#N/A</v>
      </c>
      <c r="AY112" s="134" t="e">
        <f ca="1">+IF(AND(ISNUMBER(OFFSET('Sanitation Data'!$H$13,0,10*ROW('Sanitation Data'!H106))),DN112="Yes"),OFFSET('Sanitation Data'!$H$13,0,10*ROW('Sanitation Data'!H106)),IF(AND(ISNUMBER(OFFSET('Sanitation Data'!$H$13,0,10*ROW('Sanitation Data'!H106))),DN112="No",ISNUMBER(OFFSET('Sanitation Data'!$H$13,0,10*ROW('Sanitation Data'!H106)))),CONCATENATE("[",ROUND(OFFSET('Sanitation Data'!$H$13,0,10*ROW('Sanitation Data'!H106)),0),"]"),IF(AND(ISNUMBER(OFFSET('Sanitation Data'!$H$13,0,10*ROW('Sanitation Data'!H106))),DN112="",ISNUMBER(OFFSET('Sanitation Data'!$H$13,0,10*ROW('Sanitation Data'!H106)))),OFFSET('Sanitation Data'!$H$13,0,10*ROW('Sanitation Data'!H106)),NA())))</f>
        <v>#N/A</v>
      </c>
      <c r="AZ112" s="135" t="e">
        <f ca="1">+IF(AND(ISNUMBER(OFFSET('Hygiene Data'!$C$6,0,10*ROW('Hygiene Data'!C106))),DO112="Yes"),OFFSET('Hygiene Data'!$C$6,0,10*ROW('Hygiene Data'!C106)),IF(AND(ISNUMBER(OFFSET('Hygiene Data'!$C$6,0,10*ROW('Hygiene Data'!C106))),DO112="No",ISNUMBER(OFFSET('Hygiene Data'!$C$6,0,10*ROW('Hygiene Data'!C106)))),CONCATENATE("[",ROUND(OFFSET('Hygiene Data'!$C$6,0,10*ROW('Hygiene Data'!C106)),0),"]"),IF(AND(ISNUMBER(OFFSET('Hygiene Data'!$C$6,0,10*ROW('Hygiene Data'!C106))),DO112="",ISNUMBER(OFFSET('Hygiene Data'!$C$6,0,10*ROW('Hygiene Data'!C106)))),OFFSET('Hygiene Data'!$C$6,0,10*ROW('Hygiene Data'!C106)),NA())))</f>
        <v>#N/A</v>
      </c>
      <c r="BA112" s="135" t="e">
        <f ca="1">+IF(AND(ISNUMBER(OFFSET('Hygiene Data'!$C$8,0,10*ROW('Hygiene Data'!C106))),DP112="Yes"),OFFSET('Hygiene Data'!$C$8,0,10*ROW('Hygiene Data'!C106)),IF(AND(ISNUMBER(OFFSET('Hygiene Data'!$C$8,0,10*ROW('Hygiene Data'!C106))),DP112="No",ISNUMBER(OFFSET('Hygiene Data'!$C$8,0,10*ROW('Hygiene Data'!C106)))),CONCATENATE("[",ROUND(OFFSET('Hygiene Data'!$C$8,0,10*ROW('Hygiene Data'!C106)),0),"]"),IF(AND(ISNUMBER(OFFSET('Hygiene Data'!$C$8,0,10*ROW('Hygiene Data'!C106))),DP112="",ISNUMBER(OFFSET('Hygiene Data'!$C$8,0,10*ROW('Hygiene Data'!C106)))),OFFSET('Hygiene Data'!$C$8,0,10*ROW('Hygiene Data'!C106)),NA())))</f>
        <v>#N/A</v>
      </c>
      <c r="BB112" s="135" t="e">
        <f ca="1">+IF(AND(ISNUMBER(OFFSET('Hygiene Data'!$C$10,0,10*ROW('Hygiene Data'!C106))),DQ112="Yes"),OFFSET('Hygiene Data'!$C$10,0,10*ROW('Hygiene Data'!C106)),IF(AND(ISNUMBER(OFFSET('Hygiene Data'!$C$10,0,10*ROW('Hygiene Data'!C106))),DQ112="No",ISNUMBER(OFFSET('Hygiene Data'!$C$10,0,10*ROW('Hygiene Data'!C106)))),CONCATENATE("[",ROUND(OFFSET('Hygiene Data'!$C$10,0,10*ROW('Hygiene Data'!C106)),0),"]"),IF(AND(ISNUMBER(OFFSET('Hygiene Data'!$C$10,0,10*ROW('Hygiene Data'!C106))),DQ112="",ISNUMBER(OFFSET('Hygiene Data'!$C$10,0,10*ROW('Hygiene Data'!C106)))),OFFSET('Hygiene Data'!$C$10,0,10*ROW('Hygiene Data'!C106)),NA())))</f>
        <v>#N/A</v>
      </c>
      <c r="BC112" s="135" t="e">
        <f ca="1">+IF(AND(ISNUMBER(OFFSET('Hygiene Data'!$D$6,0,10*ROW('Hygiene Data'!D106))),DR112="Yes"),OFFSET('Hygiene Data'!$D$6,0,10*ROW('Hygiene Data'!D106)),IF(AND(ISNUMBER(OFFSET('Hygiene Data'!$D$6,0,10*ROW('Hygiene Data'!D106))),DR112="No",ISNUMBER(OFFSET('Hygiene Data'!$D$6,0,10*ROW('Hygiene Data'!D106)))),CONCATENATE("[",ROUND(OFFSET('Hygiene Data'!$D$6,0,10*ROW('Hygiene Data'!D106)),0),"]"),IF(AND(ISNUMBER(OFFSET('Hygiene Data'!$D$6,0,10*ROW('Hygiene Data'!D106))),DR112="",ISNUMBER(OFFSET('Hygiene Data'!$D$6,0,10*ROW('Hygiene Data'!D106)))),OFFSET('Hygiene Data'!$D$6,0,10*ROW('Hygiene Data'!D106)),NA())))</f>
        <v>#N/A</v>
      </c>
      <c r="BD112" s="135" t="e">
        <f ca="1">+IF(AND(ISNUMBER(OFFSET('Hygiene Data'!$D$8,0,10*ROW('Hygiene Data'!D106))),DS112="Yes"),OFFSET('Hygiene Data'!$D$8,0,10*ROW('Hygiene Data'!D106)),IF(AND(ISNUMBER(OFFSET('Hygiene Data'!$D$8,0,10*ROW('Hygiene Data'!D106))),DS112="No",ISNUMBER(OFFSET('Hygiene Data'!$D$8,0,10*ROW('Hygiene Data'!D106)))),CONCATENATE("[",ROUND(OFFSET('Hygiene Data'!$D$8,0,10*ROW('Hygiene Data'!D106)),0),"]"),IF(AND(ISNUMBER(OFFSET('Hygiene Data'!$D$8,0,10*ROW('Hygiene Data'!D106))),DS112="",ISNUMBER(OFFSET('Hygiene Data'!$D$8,0,10*ROW('Hygiene Data'!D106)))),OFFSET('Hygiene Data'!$D$8,0,10*ROW('Hygiene Data'!D106)),NA())))</f>
        <v>#N/A</v>
      </c>
      <c r="BE112" s="135" t="e">
        <f ca="1">+IF(AND(ISNUMBER(OFFSET('Hygiene Data'!$D$10,0,10*ROW('Hygiene Data'!D106))),DT112="Yes"),OFFSET('Hygiene Data'!$D$10,0,10*ROW('Hygiene Data'!D106)),IF(AND(ISNUMBER(OFFSET('Hygiene Data'!$D$10,0,10*ROW('Hygiene Data'!D106))),DT112="No",ISNUMBER(OFFSET('Hygiene Data'!$D$10,0,10*ROW('Hygiene Data'!D106)))),CONCATENATE("[",ROUND(OFFSET('Hygiene Data'!$D$10,0,10*ROW('Hygiene Data'!D106)),0),"]"),IF(AND(ISNUMBER(OFFSET('Hygiene Data'!$D$10,0,10*ROW('Hygiene Data'!D106))),DT112="",ISNUMBER(OFFSET('Hygiene Data'!$D$10,0,10*ROW('Hygiene Data'!D106)))),OFFSET('Hygiene Data'!$D$10,0,10*ROW('Hygiene Data'!D106)),NA())))</f>
        <v>#N/A</v>
      </c>
      <c r="BF112" s="135" t="e">
        <f ca="1">+IF(AND(ISNUMBER(OFFSET('Hygiene Data'!$E$6,0,10*ROW('Hygiene Data'!E106))),DU112="Yes"),OFFSET('Hygiene Data'!$E$6,0,10*ROW('Hygiene Data'!E106)),IF(AND(ISNUMBER(OFFSET('Hygiene Data'!$E$6,0,10*ROW('Hygiene Data'!E106))),DU112="No",ISNUMBER(OFFSET('Hygiene Data'!$E$6,0,10*ROW('Hygiene Data'!E106)))),CONCATENATE("[",ROUND(OFFSET('Hygiene Data'!$E$6,0,10*ROW('Hygiene Data'!E106)),0),"]"),IF(AND(ISNUMBER(OFFSET('Hygiene Data'!$E$6,0,10*ROW('Hygiene Data'!E106))),DU112="",ISNUMBER(OFFSET('Hygiene Data'!$E$6,0,10*ROW('Hygiene Data'!E106)))),OFFSET('Hygiene Data'!$E$6,0,10*ROW('Hygiene Data'!E106)),NA())))</f>
        <v>#N/A</v>
      </c>
      <c r="BG112" s="135" t="e">
        <f ca="1">+IF(AND(ISNUMBER(OFFSET('Hygiene Data'!$E$8,0,10*ROW('Hygiene Data'!E106))),DV112="Yes"),OFFSET('Hygiene Data'!$E$8,0,10*ROW('Hygiene Data'!E106)),IF(AND(ISNUMBER(OFFSET('Hygiene Data'!$E$8,0,10*ROW('Hygiene Data'!E106))),DV112="No",ISNUMBER(OFFSET('Hygiene Data'!$E$8,0,10*ROW('Hygiene Data'!E106)))),CONCATENATE("[",ROUND(OFFSET('Hygiene Data'!$E$8,0,10*ROW('Hygiene Data'!E106)),0),"]"),IF(AND(ISNUMBER(OFFSET('Hygiene Data'!$E$8,0,10*ROW('Hygiene Data'!E106))),DV112="",ISNUMBER(OFFSET('Hygiene Data'!$E$8,0,10*ROW('Hygiene Data'!E106)))),OFFSET('Hygiene Data'!$E$8,0,10*ROW('Hygiene Data'!E106)),NA())))</f>
        <v>#N/A</v>
      </c>
      <c r="BH112" s="135" t="e">
        <f ca="1">+IF(AND(ISNUMBER(OFFSET('Hygiene Data'!$E$10,0,10*ROW('Hygiene Data'!E106))),DW112="Yes"),OFFSET('Hygiene Data'!$E$10,0,10*ROW('Hygiene Data'!E106)),IF(AND(ISNUMBER(OFFSET('Hygiene Data'!$E$10,0,10*ROW('Hygiene Data'!E106))),DW112="No",ISNUMBER(OFFSET('Hygiene Data'!$E$10,0,10*ROW('Hygiene Data'!E106)))),CONCATENATE("[",ROUND(OFFSET('Hygiene Data'!$E$10,0,10*ROW('Hygiene Data'!E106)),0),"]"),IF(AND(ISNUMBER(OFFSET('Hygiene Data'!$E$10,0,10*ROW('Hygiene Data'!E106))),DW112="",ISNUMBER(OFFSET('Hygiene Data'!$E$10,0,10*ROW('Hygiene Data'!E106)))),OFFSET('Hygiene Data'!$E$10,0,10*ROW('Hygiene Data'!E106)),NA())))</f>
        <v>#N/A</v>
      </c>
      <c r="BI112" s="135" t="e">
        <f ca="1">+IF(AND(ISNUMBER(OFFSET('Hygiene Data'!$F$6,0,10*ROW('Hygiene Data'!F106))),DX112="Yes"),OFFSET('Hygiene Data'!$F$6,0,10*ROW('Hygiene Data'!F106)),IF(AND(ISNUMBER(OFFSET('Hygiene Data'!$F$6,0,10*ROW('Hygiene Data'!F106))),DX112="No",ISNUMBER(OFFSET('Hygiene Data'!$F$6,0,10*ROW('Hygiene Data'!F106)))),CONCATENATE("[",ROUND(OFFSET('Hygiene Data'!$F$6,0,10*ROW('Hygiene Data'!F106)),0),"]"),IF(AND(ISNUMBER(OFFSET('Hygiene Data'!$F$6,0,10*ROW('Hygiene Data'!F106))),DX112="",ISNUMBER(OFFSET('Hygiene Data'!$F$6,0,10*ROW('Hygiene Data'!F106)))),OFFSET('Hygiene Data'!$F$6,0,10*ROW('Hygiene Data'!F106)),NA())))</f>
        <v>#N/A</v>
      </c>
      <c r="BJ112" s="135" t="e">
        <f ca="1">+IF(AND(ISNUMBER(OFFSET('Hygiene Data'!$F$8,0,10*ROW('Hygiene Data'!F106))),DY112="Yes"),OFFSET('Hygiene Data'!$F$8,0,10*ROW('Hygiene Data'!F106)),IF(AND(ISNUMBER(OFFSET('Hygiene Data'!$F$8,0,10*ROW('Hygiene Data'!F106))),DY112="No",ISNUMBER(OFFSET('Hygiene Data'!$F$8,0,10*ROW('Hygiene Data'!F106)))),CONCATENATE("[",ROUND(OFFSET('Hygiene Data'!$F$8,0,10*ROW('Hygiene Data'!F106)),0),"]"),IF(AND(ISNUMBER(OFFSET('Hygiene Data'!$F$8,0,10*ROW('Hygiene Data'!F106))),DY112="",ISNUMBER(OFFSET('Hygiene Data'!$F$8,0,10*ROW('Hygiene Data'!F106)))),OFFSET('Hygiene Data'!$F$8,0,10*ROW('Hygiene Data'!F106)),NA())))</f>
        <v>#N/A</v>
      </c>
      <c r="BK112" s="135" t="e">
        <f ca="1">+IF(AND(ISNUMBER(OFFSET('Hygiene Data'!$F$10,0,10*ROW('Hygiene Data'!F106))),DZ112="Yes"),OFFSET('Hygiene Data'!$F$10,0,10*ROW('Hygiene Data'!F106)),IF(AND(ISNUMBER(OFFSET('Hygiene Data'!$F$10,0,10*ROW('Hygiene Data'!F106))),DZ112="No",ISNUMBER(OFFSET('Hygiene Data'!$F$10,0,10*ROW('Hygiene Data'!F106)))),CONCATENATE("[",ROUND(OFFSET('Hygiene Data'!$F$10,0,10*ROW('Hygiene Data'!F106)),0),"]"),IF(AND(ISNUMBER(OFFSET('Hygiene Data'!$F$10,0,10*ROW('Hygiene Data'!F106))),DZ112="",ISNUMBER(OFFSET('Hygiene Data'!$F$10,0,10*ROW('Hygiene Data'!F106)))),OFFSET('Hygiene Data'!$F$10,0,10*ROW('Hygiene Data'!F106)),NA())))</f>
        <v>#N/A</v>
      </c>
      <c r="BL112" s="135" t="e">
        <f ca="1">+IF(AND(ISNUMBER(OFFSET('Hygiene Data'!$G$6,0,10*ROW('Hygiene Data'!G106))),EA112="Yes"),OFFSET('Hygiene Data'!$G$6,0,10*ROW('Hygiene Data'!G106)),IF(AND(ISNUMBER(OFFSET('Hygiene Data'!$G$6,0,10*ROW('Hygiene Data'!G106))),EA112="No",ISNUMBER(OFFSET('Hygiene Data'!$G$6,0,10*ROW('Hygiene Data'!G106)))),CONCATENATE("[",ROUND(OFFSET('Hygiene Data'!$G$6,0,10*ROW('Hygiene Data'!G106)),0),"]"),IF(AND(ISNUMBER(OFFSET('Hygiene Data'!$G$6,0,10*ROW('Hygiene Data'!G106))),EA112="",ISNUMBER(OFFSET('Hygiene Data'!$G$6,0,10*ROW('Hygiene Data'!G106)))),OFFSET('Hygiene Data'!$G$6,0,10*ROW('Hygiene Data'!G106)),NA())))</f>
        <v>#N/A</v>
      </c>
      <c r="BM112" s="135" t="e">
        <f ca="1">+IF(AND(ISNUMBER(OFFSET('Hygiene Data'!$G$8,0,10*ROW('Hygiene Data'!G106))),EB112="Yes"),OFFSET('Hygiene Data'!$G$8,0,10*ROW('Hygiene Data'!G106)),IF(AND(ISNUMBER(OFFSET('Hygiene Data'!$G$8,0,10*ROW('Hygiene Data'!G106))),EB112="No",ISNUMBER(OFFSET('Hygiene Data'!$G$8,0,10*ROW('Hygiene Data'!G106)))),CONCATENATE("[",ROUND(OFFSET('Hygiene Data'!$G$8,0,10*ROW('Hygiene Data'!G106)),0),"]"),IF(AND(ISNUMBER(OFFSET('Hygiene Data'!$G$8,0,10*ROW('Hygiene Data'!G106))),EB112="",ISNUMBER(OFFSET('Hygiene Data'!$G$8,0,10*ROW('Hygiene Data'!G106)))),OFFSET('Hygiene Data'!$G$8,0,10*ROW('Hygiene Data'!G106)),NA())))</f>
        <v>#N/A</v>
      </c>
      <c r="BN112" s="135" t="e">
        <f ca="1">+IF(AND(ISNUMBER(OFFSET('Hygiene Data'!$G$10,0,10*ROW('Hygiene Data'!G106))),EC112="Yes"),OFFSET('Hygiene Data'!$G$10,0,10*ROW('Hygiene Data'!G106)),IF(AND(ISNUMBER(OFFSET('Hygiene Data'!$G$10,0,10*ROW('Hygiene Data'!G106))),EC112="No",ISNUMBER(OFFSET('Hygiene Data'!$G$10,0,10*ROW('Hygiene Data'!G106)))),CONCATENATE("[",ROUND(OFFSET('Hygiene Data'!$G$10,0,10*ROW('Hygiene Data'!G106)),0),"]"),IF(AND(ISNUMBER(OFFSET('Hygiene Data'!$G$10,0,10*ROW('Hygiene Data'!G106))),EC112="",ISNUMBER(OFFSET('Hygiene Data'!$G$10,0,10*ROW('Hygiene Data'!G106)))),OFFSET('Hygiene Data'!$G$10,0,10*ROW('Hygiene Data'!G106)),NA())))</f>
        <v>#N/A</v>
      </c>
      <c r="BO112" s="135" t="e">
        <f ca="1">+IF(AND(ISNUMBER(OFFSET('Hygiene Data'!$H$6,0,10*ROW('Hygiene Data'!H106))),ED112="Yes"),OFFSET('Hygiene Data'!$H$6,0,10*ROW('Hygiene Data'!H106)),IF(AND(ISNUMBER(OFFSET('Hygiene Data'!$H$6,0,10*ROW('Hygiene Data'!H106))),ED112="No",ISNUMBER(OFFSET('Hygiene Data'!$H$6,0,10*ROW('Hygiene Data'!H106)))),CONCATENATE("[",ROUND(OFFSET('Hygiene Data'!$H$6,0,10*ROW('Hygiene Data'!H106)),0),"]"),IF(AND(ISNUMBER(OFFSET('Hygiene Data'!$H$6,0,10*ROW('Hygiene Data'!H106))),ED112="",ISNUMBER(OFFSET('Hygiene Data'!$H$6,0,10*ROW('Hygiene Data'!H106)))),OFFSET('Hygiene Data'!$H$6,0,10*ROW('Hygiene Data'!H106)),NA())))</f>
        <v>#N/A</v>
      </c>
      <c r="BP112" s="135" t="e">
        <f ca="1">+IF(AND(ISNUMBER(OFFSET('Hygiene Data'!$H$8,0,10*ROW('Hygiene Data'!H106))),EE112="Yes"),OFFSET('Hygiene Data'!$H$8,0,10*ROW('Hygiene Data'!H106)),IF(AND(ISNUMBER(OFFSET('Hygiene Data'!$H$8,0,10*ROW('Hygiene Data'!H106))),EE112="No",ISNUMBER(OFFSET('Hygiene Data'!$H$8,0,10*ROW('Hygiene Data'!H106)))),CONCATENATE("[",ROUND(OFFSET('Hygiene Data'!$H$8,0,10*ROW('Hygiene Data'!H106)),0),"]"),IF(AND(ISNUMBER(OFFSET('Hygiene Data'!$H$8,0,10*ROW('Hygiene Data'!H106))),EE112="",ISNUMBER(OFFSET('Hygiene Data'!$H$8,0,10*ROW('Hygiene Data'!H106)))),OFFSET('Hygiene Data'!$H$8,0,10*ROW('Hygiene Data'!H106)),NA())))</f>
        <v>#N/A</v>
      </c>
      <c r="BQ112" s="135" t="e">
        <f ca="1">+IF(AND(ISNUMBER(OFFSET('Hygiene Data'!$H$10,0,10*ROW('Hygiene Data'!H106))),EF112="Yes"),OFFSET('Hygiene Data'!$H$10,0,10*ROW('Hygiene Data'!H106)),IF(AND(ISNUMBER(OFFSET('Hygiene Data'!$H$10,0,10*ROW('Hygiene Data'!H106))),EF112="No",ISNUMBER(OFFSET('Hygiene Data'!$H$10,0,10*ROW('Hygiene Data'!H106)))),CONCATENATE("[",ROUND(OFFSET('Hygiene Data'!$H$10,0,10*ROW('Hygiene Data'!H106)),0),"]"),IF(AND(ISNUMBER(OFFSET('Hygiene Data'!$H$10,0,10*ROW('Hygiene Data'!H106))),EF112="",ISNUMBER(OFFSET('Hygiene Data'!$H$10,0,10*ROW('Hygiene Data'!H106)))),OFFSET('Hygiene Data'!$H$10,0,10*ROW('Hygiene Data'!H106)),NA())))</f>
        <v>#N/A</v>
      </c>
      <c r="BS112" s="34" t="str">
        <f ca="1">+IF(OFFSET('Water Data'!$C$28,0,10*ROW('Water Data'!C106))="","",OFFSET('Water Data'!$C$28,0,10*ROW('Water Data'!C106)))</f>
        <v/>
      </c>
      <c r="BT112" s="34" t="str">
        <f ca="1">+IF(OFFSET('Water Data'!$C$29,0,10*ROW('Water Data'!C106))="","",OFFSET('Water Data'!$C$29,0,10*ROW('Water Data'!C106)))</f>
        <v/>
      </c>
      <c r="BU112" s="34" t="str">
        <f ca="1">+IF(OFFSET('Water Data'!$C$30,0,10*ROW('Water Data'!C106))="","",OFFSET('Water Data'!$C$30,0,10*ROW('Water Data'!C106)))</f>
        <v/>
      </c>
      <c r="BV112" s="34" t="str">
        <f ca="1">+IF(OFFSET('Water Data'!$D$28,0,10*ROW('Water Data'!D106))="","",OFFSET('Water Data'!$D$28,0,10*ROW('Water Data'!D106)))</f>
        <v/>
      </c>
      <c r="BW112" s="34" t="str">
        <f ca="1">+IF(OFFSET('Water Data'!$D$29,0,10*ROW('Water Data'!D106))="","",OFFSET('Water Data'!$D$29,0,10*ROW('Water Data'!D106)))</f>
        <v/>
      </c>
      <c r="BX112" s="34" t="str">
        <f ca="1">+IF(OFFSET('Water Data'!$D$30,0,10*ROW('Water Data'!D106))="","",OFFSET('Water Data'!$D$30,0,10*ROW('Water Data'!D106)))</f>
        <v/>
      </c>
      <c r="BY112" s="34" t="str">
        <f ca="1">+IF(OFFSET('Water Data'!$E$28,0,10*ROW('Water Data'!E106))="","",OFFSET('Water Data'!$E$28,0,10*ROW('Water Data'!E106)))</f>
        <v/>
      </c>
      <c r="BZ112" s="34" t="str">
        <f ca="1">+IF(OFFSET('Water Data'!$E$29,0,10*ROW('Water Data'!E106))="","",OFFSET('Water Data'!$E$29,0,10*ROW('Water Data'!E106)))</f>
        <v/>
      </c>
      <c r="CA112" s="34" t="str">
        <f ca="1">+IF(OFFSET('Water Data'!$E$30,0,10*ROW('Water Data'!E106))="","",OFFSET('Water Data'!$E$30,0,10*ROW('Water Data'!E106)))</f>
        <v/>
      </c>
      <c r="CB112" s="34" t="str">
        <f ca="1">+IF(OFFSET('Water Data'!$F$28,0,10*ROW('Water Data'!F106))="","",OFFSET('Water Data'!$F$28,0,10*ROW('Water Data'!F106)))</f>
        <v/>
      </c>
      <c r="CC112" s="34" t="str">
        <f ca="1">+IF(OFFSET('Water Data'!$F$29,0,10*ROW('Water Data'!F106))="","",OFFSET('Water Data'!$F$29,0,10*ROW('Water Data'!F106)))</f>
        <v/>
      </c>
      <c r="CD112" s="34" t="str">
        <f ca="1">+IF(OFFSET('Water Data'!$F$30,0,10*ROW('Water Data'!F106))="","",OFFSET('Water Data'!$F$30,0,10*ROW('Water Data'!F106)))</f>
        <v/>
      </c>
      <c r="CE112" s="34" t="str">
        <f ca="1">+IF(OFFSET('Water Data'!$G$28,0,10*ROW('Water Data'!G106))="","",OFFSET('Water Data'!$G$28,0,10*ROW('Water Data'!G106)))</f>
        <v/>
      </c>
      <c r="CF112" s="34" t="str">
        <f ca="1">+IF(OFFSET('Water Data'!$G$29,0,10*ROW('Water Data'!G106))="","",OFFSET('Water Data'!$G$29,0,10*ROW('Water Data'!G106)))</f>
        <v/>
      </c>
      <c r="CG112" s="34" t="str">
        <f ca="1">+IF(OFFSET('Water Data'!$G$30,0,10*ROW('Water Data'!G106))="","",OFFSET('Water Data'!$G$30,0,10*ROW('Water Data'!G106)))</f>
        <v/>
      </c>
      <c r="CH112" s="34" t="str">
        <f ca="1">+IF(OFFSET('Water Data'!$H$28,0,10*ROW('Water Data'!H106))="","",OFFSET('Water Data'!$H$28,0,10*ROW('Water Data'!H106)))</f>
        <v/>
      </c>
      <c r="CI112" s="34" t="str">
        <f ca="1">+IF(OFFSET('Water Data'!$H$29,0,10*ROW('Water Data'!H106))="","",OFFSET('Water Data'!$H$29,0,10*ROW('Water Data'!H106)))</f>
        <v/>
      </c>
      <c r="CJ112" s="34" t="str">
        <f ca="1">+IF(OFFSET('Water Data'!$H$30,0,10*ROW('Water Data'!H106))="","",OFFSET('Water Data'!$H$30,0,10*ROW('Water Data'!H106)))</f>
        <v/>
      </c>
      <c r="CK112" s="34" t="str">
        <f ca="1">+IF(OFFSET('Sanitation Data'!$C$29,0,10*ROW('Sanitation Data'!C106))="","",OFFSET('Sanitation Data'!$C$29,0,10*ROW('Sanitation Data'!C106)))</f>
        <v/>
      </c>
      <c r="CL112" s="34" t="str">
        <f ca="1">+IF(OFFSET('Sanitation Data'!$C$30,0,10*ROW('Sanitation Data'!C106))="","",OFFSET('Sanitation Data'!$C$30,0,10*ROW('Sanitation Data'!C106)))</f>
        <v/>
      </c>
      <c r="CM112" s="34" t="str">
        <f ca="1">+IF(OFFSET('Sanitation Data'!$C$31,0,10*ROW('Sanitation Data'!C106))="","",OFFSET('Sanitation Data'!$C$31,0,10*ROW('Sanitation Data'!C106)))</f>
        <v/>
      </c>
      <c r="CN112" s="34" t="str">
        <f ca="1">+IF(OFFSET('Sanitation Data'!$C$32,0,10*ROW('Sanitation Data'!C106))="","",OFFSET('Sanitation Data'!$C$32,0,10*ROW('Sanitation Data'!C106)))</f>
        <v/>
      </c>
      <c r="CO112" s="34" t="str">
        <f ca="1">+IF(OFFSET('Sanitation Data'!$C$33,0,10*ROW('Sanitation Data'!C106))="","",OFFSET('Sanitation Data'!$C$33,0,10*ROW('Sanitation Data'!C106)))</f>
        <v/>
      </c>
      <c r="CP112" s="34" t="str">
        <f ca="1">+IF(OFFSET('Sanitation Data'!$D$29,0,10*ROW('Sanitation Data'!D106))="","",OFFSET('Sanitation Data'!$D$29,0,10*ROW('Sanitation Data'!D106)))</f>
        <v/>
      </c>
      <c r="CQ112" s="34" t="str">
        <f ca="1">+IF(OFFSET('Sanitation Data'!$D$30,0,10*ROW('Sanitation Data'!D106))="","",OFFSET('Sanitation Data'!$D$30,0,10*ROW('Sanitation Data'!D106)))</f>
        <v/>
      </c>
      <c r="CR112" s="34" t="str">
        <f ca="1">+IF(OFFSET('Sanitation Data'!$D$31,0,10*ROW('Sanitation Data'!D106))="","",OFFSET('Sanitation Data'!$D$31,0,10*ROW('Sanitation Data'!D106)))</f>
        <v/>
      </c>
      <c r="CS112" s="34" t="str">
        <f ca="1">+IF(OFFSET('Sanitation Data'!$D$32,0,10*ROW('Sanitation Data'!D106))="","",OFFSET('Sanitation Data'!$D$32,0,10*ROW('Sanitation Data'!D106)))</f>
        <v/>
      </c>
      <c r="CT112" s="34" t="str">
        <f ca="1">+IF(OFFSET('Sanitation Data'!$D$33,0,10*ROW('Sanitation Data'!D106))="","",OFFSET('Sanitation Data'!$D$33,0,10*ROW('Sanitation Data'!D106)))</f>
        <v/>
      </c>
      <c r="CU112" s="34" t="str">
        <f ca="1">+IF(OFFSET('Sanitation Data'!$E$29,0,10*ROW('Sanitation Data'!E106))="","",OFFSET('Sanitation Data'!$E$29,0,10*ROW('Sanitation Data'!E106)))</f>
        <v/>
      </c>
      <c r="CV112" s="34" t="str">
        <f ca="1">+IF(OFFSET('Sanitation Data'!$E$30,0,10*ROW('Sanitation Data'!E106))="","",OFFSET('Sanitation Data'!$E$30,0,10*ROW('Sanitation Data'!E106)))</f>
        <v/>
      </c>
      <c r="CW112" s="34" t="str">
        <f ca="1">+IF(OFFSET('Sanitation Data'!$E$31,0,10*ROW('Sanitation Data'!E106))="","",OFFSET('Sanitation Data'!$E$31,0,10*ROW('Sanitation Data'!E106)))</f>
        <v/>
      </c>
      <c r="CX112" s="34" t="str">
        <f ca="1">+IF(OFFSET('Sanitation Data'!$E$32,0,10*ROW('Sanitation Data'!E106))="","",OFFSET('Sanitation Data'!$E$32,0,10*ROW('Sanitation Data'!E106)))</f>
        <v/>
      </c>
      <c r="CY112" s="34" t="str">
        <f ca="1">+IF(OFFSET('Sanitation Data'!$E$33,0,10*ROW('Sanitation Data'!E106))="","",OFFSET('Sanitation Data'!$E$33,0,10*ROW('Sanitation Data'!E106)))</f>
        <v/>
      </c>
      <c r="CZ112" s="34" t="str">
        <f ca="1">+IF(OFFSET('Sanitation Data'!$F$29,0,10*ROW('Sanitation Data'!F106))="","",OFFSET('Sanitation Data'!$F$29,0,10*ROW('Sanitation Data'!F106)))</f>
        <v/>
      </c>
      <c r="DA112" s="34" t="str">
        <f ca="1">+IF(OFFSET('Sanitation Data'!$F$30,0,10*ROW('Sanitation Data'!F106))="","",OFFSET('Sanitation Data'!$F$30,0,10*ROW('Sanitation Data'!F106)))</f>
        <v/>
      </c>
      <c r="DB112" s="34" t="str">
        <f ca="1">+IF(OFFSET('Sanitation Data'!$F$31,0,10*ROW('Sanitation Data'!F106))="","",OFFSET('Sanitation Data'!$F$31,0,10*ROW('Sanitation Data'!F106)))</f>
        <v/>
      </c>
      <c r="DC112" s="34" t="str">
        <f ca="1">+IF(OFFSET('Sanitation Data'!$F$32,0,10*ROW('Sanitation Data'!F106))="","",OFFSET('Sanitation Data'!$F$32,0,10*ROW('Sanitation Data'!F106)))</f>
        <v/>
      </c>
      <c r="DD112" s="34" t="str">
        <f ca="1">+IF(OFFSET('Sanitation Data'!$F$33,0,10*ROW('Sanitation Data'!F106))="","",OFFSET('Sanitation Data'!$F$33,0,10*ROW('Sanitation Data'!F106)))</f>
        <v/>
      </c>
      <c r="DE112" s="34" t="str">
        <f ca="1">+IF(OFFSET('Sanitation Data'!$G$29,0,10*ROW('Sanitation Data'!G106))="","",OFFSET('Sanitation Data'!$G$29,0,10*ROW('Sanitation Data'!G106)))</f>
        <v/>
      </c>
      <c r="DF112" s="34" t="str">
        <f ca="1">+IF(OFFSET('Sanitation Data'!$G$30,0,10*ROW('Sanitation Data'!G106))="","",OFFSET('Sanitation Data'!$G$30,0,10*ROW('Sanitation Data'!G106)))</f>
        <v/>
      </c>
      <c r="DG112" s="34" t="str">
        <f ca="1">+IF(OFFSET('Sanitation Data'!$G$31,0,10*ROW('Sanitation Data'!G106))="","",OFFSET('Sanitation Data'!$G$31,0,10*ROW('Sanitation Data'!G106)))</f>
        <v/>
      </c>
      <c r="DH112" s="34" t="str">
        <f ca="1">+IF(OFFSET('Sanitation Data'!$G$32,0,10*ROW('Sanitation Data'!G106))="","",OFFSET('Sanitation Data'!$G$32,0,10*ROW('Sanitation Data'!G106)))</f>
        <v/>
      </c>
      <c r="DI112" s="34" t="str">
        <f ca="1">+IF(OFFSET('Sanitation Data'!$G$33,0,10*ROW('Sanitation Data'!G106))="","",OFFSET('Sanitation Data'!$G$33,0,10*ROW('Sanitation Data'!G106)))</f>
        <v/>
      </c>
      <c r="DJ112" s="34" t="str">
        <f ca="1">+IF(OFFSET('Sanitation Data'!$H$29,0,10*ROW('Sanitation Data'!H106))="","",OFFSET('Sanitation Data'!$H$29,0,10*ROW('Sanitation Data'!H106)))</f>
        <v/>
      </c>
      <c r="DK112" s="34" t="str">
        <f ca="1">+IF(OFFSET('Sanitation Data'!$H$30,0,10*ROW('Sanitation Data'!H106))="","",OFFSET('Sanitation Data'!$H$30,0,10*ROW('Sanitation Data'!H106)))</f>
        <v/>
      </c>
      <c r="DL112" s="34" t="str">
        <f ca="1">+IF(OFFSET('Sanitation Data'!$H$31,0,10*ROW('Sanitation Data'!H106))="","",OFFSET('Sanitation Data'!$H$31,0,10*ROW('Sanitation Data'!H106)))</f>
        <v/>
      </c>
      <c r="DM112" s="34" t="str">
        <f ca="1">+IF(OFFSET('Sanitation Data'!$H$32,0,10*ROW('Sanitation Data'!H106))="","",OFFSET('Sanitation Data'!$H$32,0,10*ROW('Sanitation Data'!H106)))</f>
        <v/>
      </c>
      <c r="DN112" s="34" t="str">
        <f ca="1">+IF(OFFSET('Sanitation Data'!$H$33,0,10*ROW('Sanitation Data'!H106))="","",OFFSET('Sanitation Data'!$H$33,0,10*ROW('Sanitation Data'!H106)))</f>
        <v/>
      </c>
      <c r="DO112" s="34" t="str">
        <f ca="1">+IF(OFFSET('Hygiene Data'!$C$12,0,10*ROW('Hygiene Data'!C106))="","",OFFSET('Hygiene Data'!$C$12,0,10*ROW('Hygiene Data'!C106)))</f>
        <v/>
      </c>
      <c r="DP112" s="34" t="str">
        <f ca="1">+IF(OFFSET('Hygiene Data'!$C$13,0,10*ROW('Hygiene Data'!C106))="","",OFFSET('Hygiene Data'!$C$13,0,10*ROW('Hygiene Data'!C106)))</f>
        <v/>
      </c>
      <c r="DQ112" s="34" t="str">
        <f ca="1">+IF(OFFSET('Hygiene Data'!$C$14,0,10*ROW('Hygiene Data'!C106))="","",OFFSET('Hygiene Data'!$C$14,0,10*ROW('Hygiene Data'!C106)))</f>
        <v/>
      </c>
      <c r="DR112" s="34" t="str">
        <f ca="1">+IF(OFFSET('Hygiene Data'!$D$12,0,10*ROW('Hygiene Data'!D106))="","",OFFSET('Hygiene Data'!$D$12,0,10*ROW('Hygiene Data'!D106)))</f>
        <v/>
      </c>
      <c r="DS112" s="34" t="str">
        <f ca="1">+IF(OFFSET('Hygiene Data'!$D$13,0,10*ROW('Hygiene Data'!D106))="","",OFFSET('Hygiene Data'!$D$13,0,10*ROW('Hygiene Data'!D106)))</f>
        <v/>
      </c>
      <c r="DT112" s="34" t="str">
        <f ca="1">+IF(OFFSET('Hygiene Data'!$D$14,0,10*ROW('Hygiene Data'!D106))="","",OFFSET('Hygiene Data'!$D$14,0,10*ROW('Hygiene Data'!D106)))</f>
        <v/>
      </c>
      <c r="DU112" s="34" t="str">
        <f ca="1">+IF(OFFSET('Hygiene Data'!$E$12,0,10*ROW('Hygiene Data'!E106))="","",OFFSET('Hygiene Data'!$E$12,0,10*ROW('Hygiene Data'!E106)))</f>
        <v/>
      </c>
      <c r="DV112" s="34" t="str">
        <f ca="1">+IF(OFFSET('Hygiene Data'!$E$13,0,10*ROW('Hygiene Data'!E106))="","",OFFSET('Hygiene Data'!$E$13,0,10*ROW('Hygiene Data'!E106)))</f>
        <v/>
      </c>
      <c r="DW112" s="34" t="str">
        <f ca="1">+IF(OFFSET('Hygiene Data'!$E$14,0,10*ROW('Hygiene Data'!E106))="","",OFFSET('Hygiene Data'!$E$14,0,10*ROW('Hygiene Data'!E106)))</f>
        <v/>
      </c>
      <c r="DX112" s="34" t="str">
        <f ca="1">+IF(OFFSET('Hygiene Data'!$F$12,0,10*ROW('Hygiene Data'!F106))="","",OFFSET('Hygiene Data'!$F$12,0,10*ROW('Hygiene Data'!F106)))</f>
        <v/>
      </c>
      <c r="DY112" s="34" t="str">
        <f ca="1">+IF(OFFSET('Hygiene Data'!$F$13,0,10*ROW('Hygiene Data'!F106))="","",OFFSET('Hygiene Data'!$F$13,0,10*ROW('Hygiene Data'!F106)))</f>
        <v/>
      </c>
      <c r="DZ112" s="34" t="str">
        <f ca="1">+IF(OFFSET('Hygiene Data'!$F$14,0,10*ROW('Hygiene Data'!F106))="","",OFFSET('Hygiene Data'!$F$14,0,10*ROW('Hygiene Data'!F106)))</f>
        <v/>
      </c>
      <c r="EA112" s="34" t="str">
        <f ca="1">+IF(OFFSET('Hygiene Data'!$G$12,0,10*ROW('Hygiene Data'!G106))="","",OFFSET('Hygiene Data'!$G$12,0,10*ROW('Hygiene Data'!G106)))</f>
        <v/>
      </c>
      <c r="EB112" s="34" t="str">
        <f ca="1">+IF(OFFSET('Hygiene Data'!$G$13,0,10*ROW('Hygiene Data'!G106))="","",OFFSET('Hygiene Data'!$G$13,0,10*ROW('Hygiene Data'!G106)))</f>
        <v/>
      </c>
      <c r="EC112" s="34" t="str">
        <f ca="1">+IF(OFFSET('Hygiene Data'!$G$14,0,10*ROW('Hygiene Data'!G106))="","",OFFSET('Hygiene Data'!$G$14,0,10*ROW('Hygiene Data'!G106)))</f>
        <v/>
      </c>
      <c r="ED112" s="34" t="str">
        <f ca="1">+IF(OFFSET('Hygiene Data'!$H$12,0,10*ROW('Hygiene Data'!H106))="","",OFFSET('Hygiene Data'!$H$12,0,10*ROW('Hygiene Data'!H106)))</f>
        <v/>
      </c>
      <c r="EE112" s="34" t="str">
        <f ca="1">+IF(OFFSET('Hygiene Data'!$H$13,0,10*ROW('Hygiene Data'!H106))="","",OFFSET('Hygiene Data'!$H$13,0,10*ROW('Hygiene Data'!H106)))</f>
        <v/>
      </c>
      <c r="EF112" s="34" t="str">
        <f ca="1">+IF(OFFSET('Hygiene Data'!$H$14,0,10*ROW('Hygiene Data'!H106))="","",OFFSET('Hygiene Data'!$H$14,0,10*ROW('Hygiene Data'!H106)))</f>
        <v/>
      </c>
    </row>
    <row r="113" spans="1:136" x14ac:dyDescent="0.2">
      <c r="A113" s="50" t="str">
        <f ca="1">+IF(OFFSET('Water Data'!$B$1,0,10*ROW('Water Data'!B110))="","",OFFSET('Water Data'!$B$1,0,10*ROW('Water Data'!B110)))</f>
        <v/>
      </c>
      <c r="B113" s="50" t="str">
        <f ca="1">+IF(OFFSET('Water Data'!$A$3,0,10*ROW('Water Data'!A110))="","",OFFSET('Water Data'!$A$3,0,10*ROW('Water Data'!A110)))</f>
        <v/>
      </c>
      <c r="C113" s="50" t="str">
        <f ca="1">+IF(OFFSET('Water Data'!$C$3,0,10*ROW('Water Data'!C110))="","",OFFSET('Water Data'!$C$3,0,10*ROW('Water Data'!C110)))</f>
        <v/>
      </c>
      <c r="D113" s="133" t="e">
        <f ca="1">+IF(AND(ISNUMBER(OFFSET('Water Data'!$C$5,0,10*ROW('Water Data'!C107))),BS113="Yes"),100-OFFSET('Water Data'!$C$5,0,10*ROW('Water Data'!C107)),IF(AND(ISNUMBER(OFFSET('Water Data'!$C$5,0,10*ROW('Water Data'!C107))),BS113="No",ISNUMBER(OFFSET('Water Data'!$C$5,0,10*ROW('Water Data'!C107)))),CONCATENATE("[",ROUND(100-OFFSET('Water Data'!$C$5,0,10*ROW('Water Data'!C107)),0),"]"),IF(AND(ISNUMBER(OFFSET('Water Data'!$C$5,0,10*ROW('Water Data'!C107))),BS113="",ISNUMBER(OFFSET('Water Data'!$C$5,0,10*ROW('Water Data'!C107)))),100-OFFSET('Water Data'!$C$5,0,10*ROW('Water Data'!C107)),NA())))</f>
        <v>#N/A</v>
      </c>
      <c r="E113" s="133" t="e">
        <f ca="1">+IF(AND(ISNUMBER(OFFSET('Water Data'!$C$7,0,10*ROW('Water Data'!D107))),BT113="Yes"),OFFSET('Water Data'!$C$7,0,10*ROW('Water Data'!C107)),IF(AND(ISNUMBER(OFFSET('Water Data'!$C$7,0,10*ROW('Water Data'!C107))),BT113="No",ISNUMBER(OFFSET('Water Data'!$C$7,0,10*ROW('Water Data'!C107)))),CONCATENATE("[",ROUND(OFFSET('Water Data'!$C$7,0,10*ROW('Water Data'!C107)),0),"]"),IF(AND(ISNUMBER(OFFSET('Water Data'!$C$7,0,10*ROW('Water Data'!C107))),BT113="",ISNUMBER(OFFSET('Water Data'!$C$7,0,10*ROW('Water Data'!C107)))),OFFSET('Water Data'!$C$7,0,10*ROW('Water Data'!C107)),NA())))</f>
        <v>#N/A</v>
      </c>
      <c r="F113" s="133" t="e">
        <f ca="1">+IF(AND(ISNUMBER(OFFSET('Water Data'!$C$10,0,10*ROW('Water Data'!C107))),BU113="Yes"),OFFSET('Water Data'!$C$10,0,10*ROW('Water Data'!C107)),IF(AND(ISNUMBER(OFFSET('Water Data'!$C$10,0,10*ROW('Water Data'!C107))),BU113="No",ISNUMBER(OFFSET('Water Data'!$C$10,0,10*ROW('Water Data'!C107)))),CONCATENATE("[",ROUND(OFFSET('Water Data'!$C$10,0,10*ROW('Water Data'!C107)),0),"]"),IF(AND(ISNUMBER(OFFSET('Water Data'!$C$10,0,10*ROW('Water Data'!C107))),BU113="",ISNUMBER(OFFSET('Water Data'!$C$10,0,10*ROW('Water Data'!C107)))),OFFSET('Water Data'!$C$10,0,10*ROW('Water Data'!C107)),NA())))</f>
        <v>#N/A</v>
      </c>
      <c r="G113" s="133" t="e">
        <f ca="1">+IF(AND(ISNUMBER(OFFSET('Water Data'!$D$5,0,10*ROW('Water Data'!D107))),BV113="Yes"),100-OFFSET('Water Data'!$D$5,0,10*ROW('Water Data'!D107)),IF(AND(ISNUMBER(OFFSET('Water Data'!$D$5,0,10*ROW('Water Data'!D107))),BV113="No",ISNUMBER(OFFSET('Water Data'!$D$5,0,10*ROW('Water Data'!D107)))),CONCATENATE("[",ROUND(100-OFFSET('Water Data'!$D$5,0,10*ROW('Water Data'!D107)),0),"]"),IF(AND(ISNUMBER(OFFSET('Water Data'!$D$5,0,10*ROW('Water Data'!D107))),BV113="",ISNUMBER(OFFSET('Water Data'!$D$5,0,10*ROW('Water Data'!D107)))),100-OFFSET('Water Data'!$D$5,0,10*ROW('Water Data'!D107)),NA())))</f>
        <v>#N/A</v>
      </c>
      <c r="H113" s="133" t="e">
        <f ca="1">+IF(AND(ISNUMBER(OFFSET('Water Data'!$D$7,0,10*ROW('Water Data'!D107))),BW113="Yes"),OFFSET('Water Data'!$D$7,0,10*ROW('Water Data'!D107)),IF(AND(ISNUMBER(OFFSET('Water Data'!$D$7,0,10*ROW('Water Data'!D107))),BW113="No",ISNUMBER(OFFSET('Water Data'!$D$7,0,10*ROW('Water Data'!D107)))),CONCATENATE("[",ROUND(OFFSET('Water Data'!$C$7,0,10*ROW('Water Data'!D107)),0),"]"),IF(AND(ISNUMBER(OFFSET('Water Data'!$D$7,0,10*ROW('Water Data'!D107))),BW113="",ISNUMBER(OFFSET('Water Data'!$D$7,0,10*ROW('Water Data'!D107)))),OFFSET('Water Data'!$D$7,0,10*ROW('Water Data'!D107)),NA())))</f>
        <v>#N/A</v>
      </c>
      <c r="I113" s="133" t="e">
        <f ca="1">+IF(AND(ISNUMBER(OFFSET('Water Data'!$D$10,0,10*ROW('Water Data'!D107))),BX113="Yes"),OFFSET('Water Data'!$D$10,0,10*ROW('Water Data'!D107)),IF(AND(ISNUMBER(OFFSET('Water Data'!$D$10,0,10*ROW('Water Data'!D107))),BX113="No",ISNUMBER(OFFSET('Water Data'!$D$10,0,10*ROW('Water Data'!D107)))),CONCATENATE("[",ROUND(OFFSET('Water Data'!$D$10,0,10*ROW('Water Data'!D107)),0),"]"),IF(AND(ISNUMBER(OFFSET('Water Data'!$D$10,0,10*ROW('Water Data'!D107))),BX113="",ISNUMBER(OFFSET('Water Data'!$D$10,0,10*ROW('Water Data'!D107)))),OFFSET('Water Data'!$D$10,0,10*ROW('Water Data'!D107)),NA())))</f>
        <v>#N/A</v>
      </c>
      <c r="J113" s="133" t="e">
        <f ca="1">+IF(AND(ISNUMBER(OFFSET('Water Data'!$E$5,0,10*ROW('Water Data'!E107))),BY113="Yes"),100-OFFSET('Water Data'!$E$5,0,10*ROW('Water Data'!E107)),IF(AND(ISNUMBER(OFFSET('Water Data'!$E$5,0,10*ROW('Water Data'!E107))),BY113="No",ISNUMBER(OFFSET('Water Data'!$E$5,0,10*ROW('Water Data'!E107)))),CONCATENATE("[",ROUND(100-OFFSET('Water Data'!$E$5,0,10*ROW('Water Data'!E107)),0),"]"),IF(AND(ISNUMBER(OFFSET('Water Data'!$E$5,0,10*ROW('Water Data'!E107))),BY113="",ISNUMBER(OFFSET('Water Data'!$E$5,0,10*ROW('Water Data'!E107)))),100-OFFSET('Water Data'!$E$5,0,10*ROW('Water Data'!E107)),NA())))</f>
        <v>#N/A</v>
      </c>
      <c r="K113" s="133" t="e">
        <f ca="1">+IF(AND(ISNUMBER(OFFSET('Water Data'!$E$7,0,10*ROW('Water Data'!E107))),BZ113="Yes"),OFFSET('Water Data'!$E$7,0,10*ROW('Water Data'!E107)),IF(AND(ISNUMBER(OFFSET('Water Data'!$E$7,0,10*ROW('Water Data'!E107))),BZ113="No",ISNUMBER(OFFSET('Water Data'!$E$7,0,10*ROW('Water Data'!E107)))),CONCATENATE("[",ROUND(OFFSET('Water Data'!$E$7,0,10*ROW('Water Data'!E107)),0),"]"),IF(AND(ISNUMBER(OFFSET('Water Data'!$E$7,0,10*ROW('Water Data'!E107))),BZ113="",ISNUMBER(OFFSET('Water Data'!$E$7,0,10*ROW('Water Data'!E107)))),OFFSET('Water Data'!$E$7,0,10*ROW('Water Data'!E107)),NA())))</f>
        <v>#N/A</v>
      </c>
      <c r="L113" s="133" t="e">
        <f ca="1">+IF(AND(ISNUMBER(OFFSET('Water Data'!$E$10,0,10*ROW('Water Data'!E107))),CA113="Yes"),OFFSET('Water Data'!$E$10,0,10*ROW('Water Data'!E107)),IF(AND(ISNUMBER(OFFSET('Water Data'!$E$10,0,10*ROW('Water Data'!E107))),CA113="No",ISNUMBER(OFFSET('Water Data'!$E$10,0,10*ROW('Water Data'!E107)))),CONCATENATE("[",ROUND(OFFSET('Water Data'!$E$10,0,10*ROW('Water Data'!E107)),0),"]"),IF(AND(ISNUMBER(OFFSET('Water Data'!$E$10,0,10*ROW('Water Data'!E107))),CA113="",ISNUMBER(OFFSET('Water Data'!$E$10,0,10*ROW('Water Data'!E107)))),OFFSET('Water Data'!$E$10,0,10*ROW('Water Data'!E107)),NA())))</f>
        <v>#N/A</v>
      </c>
      <c r="M113" s="133" t="e">
        <f ca="1">+IF(AND(ISNUMBER(OFFSET('Water Data'!$F$5,0,10*ROW('Water Data'!F107))),CB113="Yes"),100-OFFSET('Water Data'!$F$5,0,10*ROW('Water Data'!F107)),IF(AND(ISNUMBER(OFFSET('Water Data'!$F$5,0,10*ROW('Water Data'!F107))),CB113="No",ISNUMBER(OFFSET('Water Data'!$F$5,0,10*ROW('Water Data'!F107)))),CONCATENATE("[",ROUND(100-OFFSET('Water Data'!$F$5,0,10*ROW('Water Data'!F107)),0),"]"),IF(AND(ISNUMBER(OFFSET('Water Data'!$F$5,0,10*ROW('Water Data'!F107))),CB113="",ISNUMBER(OFFSET('Water Data'!$F$5,0,10*ROW('Water Data'!F107)))),100-OFFSET('Water Data'!$F$5,0,10*ROW('Water Data'!F107)),NA())))</f>
        <v>#N/A</v>
      </c>
      <c r="N113" s="133" t="e">
        <f ca="1">+IF(AND(ISNUMBER(OFFSET('Water Data'!$F$7,0,10*ROW('Water Data'!F107))),CC113="Yes"),OFFSET('Water Data'!$F$7,0,10*ROW('Water Data'!F107)),IF(AND(ISNUMBER(OFFSET('Water Data'!$F$7,0,10*ROW('Water Data'!F107))),CC113="No",ISNUMBER(OFFSET('Water Data'!$F$7,0,10*ROW('Water Data'!F107)))),CONCATENATE("[",ROUND(OFFSET('Water Data'!$F$7,0,10*ROW('Water Data'!F107)),0),"]"),IF(AND(ISNUMBER(OFFSET('Water Data'!$F$7,0,10*ROW('Water Data'!F107))),CC113="",ISNUMBER(OFFSET('Water Data'!$F$7,0,10*ROW('Water Data'!F107)))),OFFSET('Water Data'!$F$7,0,10*ROW('Water Data'!F107)),NA())))</f>
        <v>#N/A</v>
      </c>
      <c r="O113" s="133" t="e">
        <f ca="1">+IF(AND(ISNUMBER(OFFSET('Water Data'!$F$10,0,10*ROW('Water Data'!F107))),CD113="Yes"),OFFSET('Water Data'!$F$10,0,10*ROW('Water Data'!F107)),IF(AND(ISNUMBER(OFFSET('Water Data'!$F$10,0,10*ROW('Water Data'!F107))),CD113="No",ISNUMBER(OFFSET('Water Data'!$F$10,0,10*ROW('Water Data'!F107)))),CONCATENATE("[",ROUND(OFFSET('Water Data'!$F$10,0,10*ROW('Water Data'!F107)),0),"]"),IF(AND(ISNUMBER(OFFSET('Water Data'!$F$10,0,10*ROW('Water Data'!F107))),CD113="",ISNUMBER(OFFSET('Water Data'!$F$10,0,10*ROW('Water Data'!F107)))),OFFSET('Water Data'!$F$10,0,10*ROW('Water Data'!F107)),NA())))</f>
        <v>#N/A</v>
      </c>
      <c r="P113" s="133" t="e">
        <f ca="1">+IF(AND(ISNUMBER(OFFSET('Water Data'!$G$5,0,10*ROW('Water Data'!G107))),CE113="Yes"),100-OFFSET('Water Data'!$G$5,0,10*ROW('Water Data'!G107)),IF(AND(ISNUMBER(OFFSET('Water Data'!$G$5,0,10*ROW('Water Data'!G107))),CE113="No",ISNUMBER(OFFSET('Water Data'!$G$5,0,10*ROW('Water Data'!G107)))),CONCATENATE("[",ROUND(100-OFFSET('Water Data'!$G$5,0,10*ROW('Water Data'!G107)),0),"]"),IF(AND(ISNUMBER(OFFSET('Water Data'!$G$5,0,10*ROW('Water Data'!G107))),CE113="",ISNUMBER(OFFSET('Water Data'!$G$5,0,10*ROW('Water Data'!G107)))),100-OFFSET('Water Data'!$G$5,0,10*ROW('Water Data'!G107)),NA())))</f>
        <v>#N/A</v>
      </c>
      <c r="Q113" s="133" t="e">
        <f ca="1">+IF(AND(ISNUMBER(OFFSET('Water Data'!$G$7,0,10*ROW('Water Data'!G107))),CF113="Yes"),OFFSET('Water Data'!$G$7,0,10*ROW('Water Data'!G107)),IF(AND(ISNUMBER(OFFSET('Water Data'!$G$7,0,10*ROW('Water Data'!G107))),CF113="No",ISNUMBER(OFFSET('Water Data'!$G$7,0,10*ROW('Water Data'!G107)))),CONCATENATE("[",ROUND(OFFSET('Water Data'!$G$7,0,10*ROW('Water Data'!G107)),0),"]"),IF(AND(ISNUMBER(OFFSET('Water Data'!$G$7,0,10*ROW('Water Data'!G107))),CF113="",ISNUMBER(OFFSET('Water Data'!$G$7,0,10*ROW('Water Data'!G107)))),OFFSET('Water Data'!$G$7,0,10*ROW('Water Data'!G107)),NA())))</f>
        <v>#N/A</v>
      </c>
      <c r="R113" s="133" t="e">
        <f ca="1">+IF(AND(ISNUMBER(OFFSET('Water Data'!$G$10,0,10*ROW('Water Data'!G107))),CG113="Yes"),OFFSET('Water Data'!$G$10,0,10*ROW('Water Data'!G107)),IF(AND(ISNUMBER(OFFSET('Water Data'!$G$10,0,10*ROW('Water Data'!G107))),CG113="No",ISNUMBER(OFFSET('Water Data'!$G$10,0,10*ROW('Water Data'!G107)))),CONCATENATE("[",ROUND(OFFSET('Water Data'!$G$10,0,10*ROW('Water Data'!G107)),0),"]"),IF(AND(ISNUMBER(OFFSET('Water Data'!$G$10,0,10*ROW('Water Data'!G107))),CG113="",ISNUMBER(OFFSET('Water Data'!$G$10,0,10*ROW('Water Data'!G107)))),OFFSET('Water Data'!$G$10,0,10*ROW('Water Data'!G107)),NA())))</f>
        <v>#N/A</v>
      </c>
      <c r="S113" s="133" t="e">
        <f ca="1">+IF(AND(ISNUMBER(OFFSET('Water Data'!$H$5,0,10*ROW('Water Data'!H107))),CH113="Yes"),100-OFFSET('Water Data'!$H$5,0,10*ROW('Water Data'!H107)),IF(AND(ISNUMBER(OFFSET('Water Data'!$H$5,0,10*ROW('Water Data'!H107))),CH113="No",ISNUMBER(OFFSET('Water Data'!$H$5,0,10*ROW('Water Data'!H107)))),CONCATENATE("[",ROUND(100-OFFSET('Water Data'!$H$5,0,10*ROW('Water Data'!H107)),0),"]"),IF(AND(ISNUMBER(OFFSET('Water Data'!$H$5,0,10*ROW('Water Data'!H107))),CH113="",ISNUMBER(OFFSET('Water Data'!$H$5,0,10*ROW('Water Data'!H107)))),100-OFFSET('Water Data'!$H$5,0,10*ROW('Water Data'!H107)),NA())))</f>
        <v>#N/A</v>
      </c>
      <c r="T113" s="133" t="e">
        <f ca="1">+IF(AND(ISNUMBER(OFFSET('Water Data'!$H$7,0,10*ROW('Water Data'!H107))),CI113="Yes"),OFFSET('Water Data'!$H$7,0,10*ROW('Water Data'!H107)),IF(AND(ISNUMBER(OFFSET('Water Data'!$H$7,0,10*ROW('Water Data'!H107))),CI113="No",ISNUMBER(OFFSET('Water Data'!$H$7,0,10*ROW('Water Data'!H107)))),CONCATENATE("[",ROUND(OFFSET('Water Data'!$H$7,0,10*ROW('Water Data'!H107)),0),"]"),IF(AND(ISNUMBER(OFFSET('Water Data'!$H$7,0,10*ROW('Water Data'!H107))),CI113="",ISNUMBER(OFFSET('Water Data'!$H$7,0,10*ROW('Water Data'!H107)))),OFFSET('Water Data'!$H$7,0,10*ROW('Water Data'!H107)),NA())))</f>
        <v>#N/A</v>
      </c>
      <c r="U113" s="133" t="e">
        <f ca="1">+IF(AND(ISNUMBER(OFFSET('Water Data'!$H$10,0,10*ROW('Water Data'!H107))),CJ113="Yes"),OFFSET('Water Data'!$H$10,0,10*ROW('Water Data'!H107)),IF(AND(ISNUMBER(OFFSET('Water Data'!$H$10,0,10*ROW('Water Data'!H107))),CJ113="No",ISNUMBER(OFFSET('Water Data'!$H$10,0,10*ROW('Water Data'!H107)))),CONCATENATE("[",ROUND(OFFSET('Water Data'!$H$10,0,10*ROW('Water Data'!H107)),0),"]"),IF(AND(ISNUMBER(OFFSET('Water Data'!$H$10,0,10*ROW('Water Data'!H107))),CJ113="",ISNUMBER(OFFSET('Water Data'!$H$10,0,10*ROW('Water Data'!H107)))),OFFSET('Water Data'!$H$10,0,10*ROW('Water Data'!H107)),NA())))</f>
        <v>#N/A</v>
      </c>
      <c r="V113" s="134" t="e">
        <f ca="1">+IF(AND(ISNUMBER(OFFSET('Sanitation Data'!$C$5,0,10*ROW('Sanitation Data'!C107))),CK113="Yes"),100-OFFSET('Sanitation Data'!$C$5,0,10*ROW('Sanitation Data'!C107)),IF(AND(ISNUMBER(OFFSET('Sanitation Data'!$C$5,0,10*ROW('Sanitation Data'!C107))),CK113="No",ISNUMBER(OFFSET('Sanitation Data'!$C$5,0,10*ROW('Sanitation Data'!C107)))),CONCATENATE("[",ROUND(100-OFFSET('Sanitation Data'!$C$5,0,10*ROW('Sanitation Data'!C107)),0),"]"),IF(AND(ISNUMBER(OFFSET('Sanitation Data'!$C$5,0,10*ROW('Sanitation Data'!C107))),CK113="",ISNUMBER(OFFSET('Sanitation Data'!$C$5,0,10*ROW('Sanitation Data'!C107)))),100-OFFSET('Sanitation Data'!$C$5,0,10*ROW('Sanitation Data'!C107)),NA())))</f>
        <v>#N/A</v>
      </c>
      <c r="W113" s="134" t="e">
        <f ca="1">+IF(AND(ISNUMBER(OFFSET('Sanitation Data'!$C$7,0,10*ROW('Sanitation Data'!C107))),CL113="Yes"),OFFSET('Sanitation Data'!$C$7,0,10*ROW('Sanitation Data'!C107)),IF(AND(ISNUMBER(OFFSET('Sanitation Data'!$C$7,0,10*ROW('Sanitation Data'!C107))),CL113="No",ISNUMBER(OFFSET('Sanitation Data'!$C$7,0,10*ROW('Sanitation Data'!C107)))),CONCATENATE("[",ROUND(OFFSET('Sanitation Data'!$C$7,0,10*ROW('Sanitation Data'!C107)),0),"]"),IF(AND(ISNUMBER(OFFSET('Sanitation Data'!$C$7,0,10*ROW('Sanitation Data'!C107))),CL113="",ISNUMBER(OFFSET('Sanitation Data'!$C$7,0,10*ROW('Sanitation Data'!C107)))),OFFSET('Sanitation Data'!$C$7,0,10*ROW('Sanitation Data'!C107)),NA())))</f>
        <v>#N/A</v>
      </c>
      <c r="X113" s="134" t="e">
        <f ca="1">+IF(AND(ISNUMBER(OFFSET('Sanitation Data'!$C$11,0,10*ROW('Sanitation Data'!C107))),CM113="Yes"),OFFSET('Sanitation Data'!$C$11,0,10*ROW('Sanitation Data'!C107)),IF(AND(ISNUMBER(OFFSET('Sanitation Data'!$C$11,0,10*ROW('Sanitation Data'!C107))),CM113="No",ISNUMBER(OFFSET('Sanitation Data'!$C$11,0,10*ROW('Sanitation Data'!C107)))),CONCATENATE("[",ROUND(OFFSET('Sanitation Data'!$C$11,0,10*ROW('Sanitation Data'!C107)),0),"]"),IF(AND(ISNUMBER(OFFSET('Sanitation Data'!$C$11,0,10*ROW('Sanitation Data'!C107))),CM113="",ISNUMBER(OFFSET('Sanitation Data'!$C$11,0,10*ROW('Sanitation Data'!C107)))),OFFSET('Sanitation Data'!$C$11,0,10*ROW('Sanitation Data'!C107)),NA())))</f>
        <v>#N/A</v>
      </c>
      <c r="Y113" s="134" t="e">
        <f ca="1">+IF(AND(ISNUMBER(OFFSET('Sanitation Data'!$C$12,0,10*ROW('Sanitation Data'!C107))),CN113="Yes"),OFFSET('Sanitation Data'!$C$12,0,10*ROW('Sanitation Data'!C107)),IF(AND(ISNUMBER(OFFSET('Sanitation Data'!$C$12,0,10*ROW('Sanitation Data'!C107))),CN113="No",ISNUMBER(OFFSET('Sanitation Data'!$C$12,0,10*ROW('Sanitation Data'!C107)))),CONCATENATE("[",ROUND(OFFSET('Sanitation Data'!$C$12,0,10*ROW('Sanitation Data'!C107)),0),"]"),IF(AND(ISNUMBER(OFFSET('Sanitation Data'!$C$12,0,10*ROW('Sanitation Data'!C107))),CN113="",ISNUMBER(OFFSET('Sanitation Data'!$C$12,0,10*ROW('Sanitation Data'!C107)))),OFFSET('Sanitation Data'!$C$12,0,10*ROW('Sanitation Data'!C107)),NA())))</f>
        <v>#N/A</v>
      </c>
      <c r="Z113" s="134" t="e">
        <f ca="1">+IF(AND(ISNUMBER(OFFSET('Sanitation Data'!$C$13,0,10*ROW('Sanitation Data'!C107))),CO113="Yes"),OFFSET('Sanitation Data'!$C$13,0,10*ROW('Sanitation Data'!C107)),IF(AND(ISNUMBER(OFFSET('Sanitation Data'!$C$13,0,10*ROW('Sanitation Data'!C107))),CO113="No",ISNUMBER(OFFSET('Sanitation Data'!$C$13,0,10*ROW('Sanitation Data'!C107)))),CONCATENATE("[",ROUND(OFFSET('Sanitation Data'!$C$13,0,10*ROW('Sanitation Data'!C107)),0),"]"),IF(AND(ISNUMBER(OFFSET('Sanitation Data'!$C$13,0,10*ROW('Sanitation Data'!C107))),CO113="",ISNUMBER(OFFSET('Sanitation Data'!$C$13,0,10*ROW('Sanitation Data'!C107)))),OFFSET('Sanitation Data'!$C$13,0,10*ROW('Sanitation Data'!C107)),NA())))</f>
        <v>#N/A</v>
      </c>
      <c r="AA113" s="134" t="e">
        <f ca="1">+IF(AND(ISNUMBER(OFFSET('Sanitation Data'!$D$5,0,10*ROW('Sanitation Data'!D107))),CP113="Yes"),100-OFFSET('Sanitation Data'!$D$5,0,10*ROW('Sanitation Data'!D107)),IF(AND(ISNUMBER(OFFSET('Sanitation Data'!$D$5,0,10*ROW('Sanitation Data'!D107))),CP113="No",ISNUMBER(OFFSET('Sanitation Data'!$D$5,0,10*ROW('Sanitation Data'!D107)))),CONCATENATE("[",ROUND(100-OFFSET('Sanitation Data'!$D$5,0,10*ROW('Sanitation Data'!D107)),0),"]"),IF(AND(ISNUMBER(OFFSET('Sanitation Data'!$D$5,0,10*ROW('Sanitation Data'!D107))),CP113="",ISNUMBER(OFFSET('Sanitation Data'!$D$5,0,10*ROW('Sanitation Data'!D107)))),100-OFFSET('Sanitation Data'!$D$5,0,10*ROW('Sanitation Data'!D107)),NA())))</f>
        <v>#N/A</v>
      </c>
      <c r="AB113" s="134" t="e">
        <f ca="1">+IF(AND(ISNUMBER(OFFSET('Sanitation Data'!$D$7,0,10*ROW('Sanitation Data'!D107))),CQ113="Yes"),OFFSET('Sanitation Data'!$D$7,0,10*ROW('Sanitation Data'!G107)),IF(AND(ISNUMBER(OFFSET('Sanitation Data'!$D$7,0,10*ROW('Sanitation Data'!D107))),CQ113="No",ISNUMBER(OFFSET('Sanitation Data'!$D$7,0,10*ROW('Sanitation Data'!D107)))),CONCATENATE("[",ROUND(OFFSET('Sanitation Data'!$D$7,0,10*ROW('Sanitation Data'!D107)),0),"]"),IF(AND(ISNUMBER(OFFSET('Sanitation Data'!$D$7,0,10*ROW('Sanitation Data'!D107))),CQ113="",ISNUMBER(OFFSET('Sanitation Data'!$D$7,0,10*ROW('Sanitation Data'!D107)))),OFFSET('Sanitation Data'!$D$7,0,10*ROW('Sanitation Data'!D107)),NA())))</f>
        <v>#N/A</v>
      </c>
      <c r="AC113" s="134" t="e">
        <f ca="1">+IF(AND(ISNUMBER(OFFSET('Sanitation Data'!$D$11,0,10*ROW('Sanitation Data'!D107))),CR113="Yes"),OFFSET('Sanitation Data'!$D$11,0,10*ROW('Sanitation Data'!D107)),IF(AND(ISNUMBER(OFFSET('Sanitation Data'!$D$11,0,10*ROW('Sanitation Data'!D107))),CR113="No",ISNUMBER(OFFSET('Sanitation Data'!$D$11,0,10*ROW('Sanitation Data'!D107)))),CONCATENATE("[",ROUND(OFFSET('Sanitation Data'!$D$11,0,10*ROW('Sanitation Data'!D107)),0),"]"),IF(AND(ISNUMBER(OFFSET('Sanitation Data'!$D$11,0,10*ROW('Sanitation Data'!D107))),CR113="",ISNUMBER(OFFSET('Sanitation Data'!$D$11,0,10*ROW('Sanitation Data'!D107)))),OFFSET('Sanitation Data'!$D$11,0,10*ROW('Sanitation Data'!D107)),NA())))</f>
        <v>#N/A</v>
      </c>
      <c r="AD113" s="134" t="e">
        <f ca="1">+IF(AND(ISNUMBER(OFFSET('Sanitation Data'!$D$12,0,10*ROW('Sanitation Data'!D107))),CS113="Yes"),OFFSET('Sanitation Data'!$D$12,0,10*ROW('Sanitation Data'!D107)),IF(AND(ISNUMBER(OFFSET('Sanitation Data'!$D$12,0,10*ROW('Sanitation Data'!D107))),CS113="No",ISNUMBER(OFFSET('Sanitation Data'!$D$12,0,10*ROW('Sanitation Data'!D107)))),CONCATENATE("[",ROUND(OFFSET('Sanitation Data'!$D$12,0,10*ROW('Sanitation Data'!D107)),0),"]"),IF(AND(ISNUMBER(OFFSET('Sanitation Data'!$D$12,0,10*ROW('Sanitation Data'!D107))),CS113="",ISNUMBER(OFFSET('Sanitation Data'!$D$12,0,10*ROW('Sanitation Data'!D107)))),OFFSET('Sanitation Data'!$D$12,0,10*ROW('Sanitation Data'!D107)),NA())))</f>
        <v>#N/A</v>
      </c>
      <c r="AE113" s="134" t="e">
        <f ca="1">+IF(AND(ISNUMBER(OFFSET('Sanitation Data'!$D$13,0,10*ROW('Sanitation Data'!D107))),CT113="Yes"),OFFSET('Sanitation Data'!$D$13,0,10*ROW('Sanitation Data'!D107)),IF(AND(ISNUMBER(OFFSET('Sanitation Data'!$D$13,0,10*ROW('Sanitation Data'!D107))),CT113="No",ISNUMBER(OFFSET('Sanitation Data'!$D$13,0,10*ROW('Sanitation Data'!D107)))),CONCATENATE("[",ROUND(OFFSET('Sanitation Data'!$D$13,0,10*ROW('Sanitation Data'!D107)),0),"]"),IF(AND(ISNUMBER(OFFSET('Sanitation Data'!$D$13,0,10*ROW('Sanitation Data'!D107))),CT113="",ISNUMBER(OFFSET('Sanitation Data'!$D$13,0,10*ROW('Sanitation Data'!D107)))),OFFSET('Sanitation Data'!$D$13,0,10*ROW('Sanitation Data'!D107)),NA())))</f>
        <v>#N/A</v>
      </c>
      <c r="AF113" s="134" t="e">
        <f ca="1">+IF(AND(ISNUMBER(OFFSET('Sanitation Data'!$E$5,0,10*ROW('Sanitation Data'!E107))),CU113="Yes"),100-OFFSET('Sanitation Data'!$E$5,0,10*ROW('Sanitation Data'!E107)),IF(AND(ISNUMBER(OFFSET('Sanitation Data'!$E$5,0,10*ROW('Sanitation Data'!E107))),CU113="No",ISNUMBER(OFFSET('Sanitation Data'!$E$5,0,10*ROW('Sanitation Data'!E107)))),CONCATENATE("[",ROUND(100-OFFSET('Sanitation Data'!$E$5,0,10*ROW('Sanitation Data'!E107)),0),"]"),IF(AND(ISNUMBER(OFFSET('Sanitation Data'!$E$5,0,10*ROW('Sanitation Data'!E107))),CU113="",ISNUMBER(OFFSET('Sanitation Data'!$E$5,0,10*ROW('Sanitation Data'!E107)))),100-OFFSET('Sanitation Data'!$E$5,0,10*ROW('Sanitation Data'!E107)),NA())))</f>
        <v>#N/A</v>
      </c>
      <c r="AG113" s="134" t="e">
        <f ca="1">+IF(AND(ISNUMBER(OFFSET('Sanitation Data'!$E$7,0,10*ROW('Sanitation Data'!E107))),CV113="Yes"),OFFSET('Sanitation Data'!$E$7,0,10*ROW('Sanitation Data'!E107)),IF(AND(ISNUMBER(OFFSET('Sanitation Data'!$E$7,0,10*ROW('Sanitation Data'!E107))),CV113="No",ISNUMBER(OFFSET('Sanitation Data'!$E$7,0,10*ROW('Sanitation Data'!E107)))),CONCATENATE("[",ROUND(OFFSET('Sanitation Data'!$E$7,0,10*ROW('Sanitation Data'!E107)),0),"]"),IF(AND(ISNUMBER(OFFSET('Sanitation Data'!$E$7,0,10*ROW('Sanitation Data'!E107))),CV113="",ISNUMBER(OFFSET('Sanitation Data'!$E$7,0,10*ROW('Sanitation Data'!E107)))),OFFSET('Sanitation Data'!$E$7,0,10*ROW('Sanitation Data'!E107)),NA())))</f>
        <v>#N/A</v>
      </c>
      <c r="AH113" s="134" t="e">
        <f ca="1">+IF(AND(ISNUMBER(OFFSET('Sanitation Data'!$E$11,0,10*ROW('Sanitation Data'!E107))),CW113="Yes"),OFFSET('Sanitation Data'!$E$11,0,10*ROW('Sanitation Data'!E107)),IF(AND(ISNUMBER(OFFSET('Sanitation Data'!$E$11,0,10*ROW('Sanitation Data'!E107))),CW113="No",ISNUMBER(OFFSET('Sanitation Data'!$E$11,0,10*ROW('Sanitation Data'!E107)))),CONCATENATE("[",ROUND(OFFSET('Sanitation Data'!$E$11,0,10*ROW('Sanitation Data'!E107)),0),"]"),IF(AND(ISNUMBER(OFFSET('Sanitation Data'!$E$11,0,10*ROW('Sanitation Data'!E107))),CW113="",ISNUMBER(OFFSET('Sanitation Data'!$E$11,0,10*ROW('Sanitation Data'!E107)))),OFFSET('Sanitation Data'!$E$11,0,10*ROW('Sanitation Data'!E107)),NA())))</f>
        <v>#N/A</v>
      </c>
      <c r="AI113" s="134" t="e">
        <f ca="1">+IF(AND(ISNUMBER(OFFSET('Sanitation Data'!$E$12,0,10*ROW('Sanitation Data'!E107))),CX113="Yes"),OFFSET('Sanitation Data'!$E$12,0,10*ROW('Sanitation Data'!E107)),IF(AND(ISNUMBER(OFFSET('Sanitation Data'!$E$12,0,10*ROW('Sanitation Data'!E107))),CX113="No",ISNUMBER(OFFSET('Sanitation Data'!$E$12,0,10*ROW('Sanitation Data'!E107)))),CONCATENATE("[",ROUND(OFFSET('Sanitation Data'!$E$12,0,10*ROW('Sanitation Data'!E107)),0),"]"),IF(AND(ISNUMBER(OFFSET('Sanitation Data'!$E$12,0,10*ROW('Sanitation Data'!E107))),CX113="",ISNUMBER(OFFSET('Sanitation Data'!$E$12,0,10*ROW('Sanitation Data'!E107)))),OFFSET('Sanitation Data'!$E$12,0,10*ROW('Sanitation Data'!E107)),NA())))</f>
        <v>#N/A</v>
      </c>
      <c r="AJ113" s="134" t="e">
        <f ca="1">+IF(AND(ISNUMBER(OFFSET('Sanitation Data'!$E$13,0,10*ROW('Sanitation Data'!E107))),CY113="Yes"),OFFSET('Sanitation Data'!$E$13,0,10*ROW('Sanitation Data'!E107)),IF(AND(ISNUMBER(OFFSET('Sanitation Data'!$E$13,0,10*ROW('Sanitation Data'!E107))),CY113="No",ISNUMBER(OFFSET('Sanitation Data'!$E$13,0,10*ROW('Sanitation Data'!E107)))),CONCATENATE("[",ROUND(OFFSET('Sanitation Data'!$E$13,0,10*ROW('Sanitation Data'!E107)),0),"]"),IF(AND(ISNUMBER(OFFSET('Sanitation Data'!$E$13,0,10*ROW('Sanitation Data'!E107))),CY113="",ISNUMBER(OFFSET('Sanitation Data'!$E$13,0,10*ROW('Sanitation Data'!E107)))),OFFSET('Sanitation Data'!$E$13,0,10*ROW('Sanitation Data'!E107)),NA())))</f>
        <v>#N/A</v>
      </c>
      <c r="AK113" s="134" t="e">
        <f ca="1">+IF(AND(ISNUMBER(OFFSET('Sanitation Data'!$F$5,0,10*ROW('Sanitation Data'!F107))),CZ113="Yes"),100-OFFSET('Sanitation Data'!$F$5,0,10*ROW('Sanitation Data'!F107)),IF(AND(ISNUMBER(OFFSET('Sanitation Data'!$F$5,0,10*ROW('Sanitation Data'!F107))),CZ113="No",ISNUMBER(OFFSET('Sanitation Data'!$F$5,0,10*ROW('Sanitation Data'!F107)))),CONCATENATE("[",ROUND(100-OFFSET('Sanitation Data'!$F$5,0,10*ROW('Sanitation Data'!F107)),0),"]"),IF(AND(ISNUMBER(OFFSET('Sanitation Data'!$F$5,0,10*ROW('Sanitation Data'!F107))),CZ113="",ISNUMBER(OFFSET('Sanitation Data'!$F$5,0,10*ROW('Sanitation Data'!F107)))),100-OFFSET('Sanitation Data'!$F$5,0,10*ROW('Sanitation Data'!F107)),NA())))</f>
        <v>#N/A</v>
      </c>
      <c r="AL113" s="134" t="e">
        <f ca="1">+IF(AND(ISNUMBER(OFFSET('Sanitation Data'!$F$7,0,10*ROW('Sanitation Data'!F107))),DA113="Yes"),OFFSET('Sanitation Data'!$F$7,0,10*ROW('Sanitation Data'!F107)),IF(AND(ISNUMBER(OFFSET('Sanitation Data'!$F$7,0,10*ROW('Sanitation Data'!F107))),DA113="No",ISNUMBER(OFFSET('Sanitation Data'!$F$7,0,10*ROW('Sanitation Data'!F107)))),CONCATENATE("[",ROUND(OFFSET('Sanitation Data'!$F$7,0,10*ROW('Sanitation Data'!F107)),0),"]"),IF(AND(ISNUMBER(OFFSET('Sanitation Data'!$F$7,0,10*ROW('Sanitation Data'!F107))),DA113="",ISNUMBER(OFFSET('Sanitation Data'!$F$7,0,10*ROW('Sanitation Data'!F107)))),OFFSET('Sanitation Data'!$F$7,0,10*ROW('Sanitation Data'!F107)),NA())))</f>
        <v>#N/A</v>
      </c>
      <c r="AM113" s="134" t="e">
        <f ca="1">+IF(AND(ISNUMBER(OFFSET('Sanitation Data'!$F$11,0,10*ROW('Sanitation Data'!F107))),DB113="Yes"),OFFSET('Sanitation Data'!$F$11,0,10*ROW('Sanitation Data'!F107)),IF(AND(ISNUMBER(OFFSET('Sanitation Data'!$F$11,0,10*ROW('Sanitation Data'!F107))),DB113="No",ISNUMBER(OFFSET('Sanitation Data'!$F$11,0,10*ROW('Sanitation Data'!F107)))),CONCATENATE("[",ROUND(OFFSET('Sanitation Data'!$F$11,0,10*ROW('Sanitation Data'!F107)),0),"]"),IF(AND(ISNUMBER(OFFSET('Sanitation Data'!$F$11,0,10*ROW('Sanitation Data'!F107))),DB113="",ISNUMBER(OFFSET('Sanitation Data'!$F$11,0,10*ROW('Sanitation Data'!F107)))),OFFSET('Sanitation Data'!$F$11,0,10*ROW('Sanitation Data'!F107)),NA())))</f>
        <v>#N/A</v>
      </c>
      <c r="AN113" s="134" t="e">
        <f ca="1">+IF(AND(ISNUMBER(OFFSET('Sanitation Data'!$F$12,0,10*ROW('Sanitation Data'!F107))),DC113="Yes"),OFFSET('Sanitation Data'!$F$12,0,10*ROW('Sanitation Data'!F107)),IF(AND(ISNUMBER(OFFSET('Sanitation Data'!$F$12,0,10*ROW('Sanitation Data'!F107))),DC113="No",ISNUMBER(OFFSET('Sanitation Data'!$F$12,0,10*ROW('Sanitation Data'!F107)))),CONCATENATE("[",ROUND(OFFSET('Sanitation Data'!$F$12,0,10*ROW('Sanitation Data'!F107)),0),"]"),IF(AND(ISNUMBER(OFFSET('Sanitation Data'!$F$12,0,10*ROW('Sanitation Data'!F107))),DC113="",ISNUMBER(OFFSET('Sanitation Data'!$F$12,0,10*ROW('Sanitation Data'!F107)))),OFFSET('Sanitation Data'!$F$12,0,10*ROW('Sanitation Data'!F107)),NA())))</f>
        <v>#N/A</v>
      </c>
      <c r="AO113" s="134" t="e">
        <f ca="1">+IF(AND(ISNUMBER(OFFSET('Sanitation Data'!$F$13,0,10*ROW('Sanitation Data'!F107))),DD113="Yes"),OFFSET('Sanitation Data'!$F$13,0,10*ROW('Sanitation Data'!F107)),IF(AND(ISNUMBER(OFFSET('Sanitation Data'!$F$13,0,10*ROW('Sanitation Data'!F107))),DD113="No",ISNUMBER(OFFSET('Sanitation Data'!$F$13,0,10*ROW('Sanitation Data'!F107)))),CONCATENATE("[",ROUND(OFFSET('Sanitation Data'!$F$13,0,10*ROW('Sanitation Data'!F107)),0),"]"),IF(AND(ISNUMBER(OFFSET('Sanitation Data'!$F$13,0,10*ROW('Sanitation Data'!F107))),DD113="",ISNUMBER(OFFSET('Sanitation Data'!$F$13,0,10*ROW('Sanitation Data'!F107)))),OFFSET('Sanitation Data'!$F$13,0,10*ROW('Sanitation Data'!F107)),NA())))</f>
        <v>#N/A</v>
      </c>
      <c r="AP113" s="134" t="e">
        <f ca="1">+IF(AND(ISNUMBER(OFFSET('Sanitation Data'!$G$5,0,10*ROW('Sanitation Data'!G107))),DE113="Yes"),100-OFFSET('Sanitation Data'!$G$5,0,10*ROW('Sanitation Data'!G107)),IF(AND(ISNUMBER(OFFSET('Sanitation Data'!$G$5,0,10*ROW('Sanitation Data'!G107))),DE113="No",ISNUMBER(OFFSET('Sanitation Data'!$G$5,0,10*ROW('Sanitation Data'!G107)))),CONCATENATE("[",ROUND(100-OFFSET('Sanitation Data'!$G$5,0,10*ROW('Sanitation Data'!G107)),0),"]"),IF(AND(ISNUMBER(OFFSET('Sanitation Data'!$G$5,0,10*ROW('Sanitation Data'!G107))),DE113="",ISNUMBER(OFFSET('Sanitation Data'!$G$5,0,10*ROW('Sanitation Data'!G107)))),100-OFFSET('Sanitation Data'!$G$5,0,10*ROW('Sanitation Data'!G107)),NA())))</f>
        <v>#N/A</v>
      </c>
      <c r="AQ113" s="134" t="e">
        <f ca="1">+IF(AND(ISNUMBER(OFFSET('Sanitation Data'!$G$7,0,10*ROW('Sanitation Data'!G107))),DF113="Yes"),OFFSET('Sanitation Data'!$G$7,0,10*ROW('Sanitation Data'!G107)),IF(AND(ISNUMBER(OFFSET('Sanitation Data'!$G$7,0,10*ROW('Sanitation Data'!G107))),DF113="No",ISNUMBER(OFFSET('Sanitation Data'!$G$7,0,10*ROW('Sanitation Data'!G107)))),CONCATENATE("[",ROUND(OFFSET('Sanitation Data'!$G$7,0,10*ROW('Sanitation Data'!G107)),0),"]"),IF(AND(ISNUMBER(OFFSET('Sanitation Data'!$G$7,0,10*ROW('Sanitation Data'!G107))),DF113="",ISNUMBER(OFFSET('Sanitation Data'!$G$7,0,10*ROW('Sanitation Data'!G107)))),OFFSET('Sanitation Data'!$G$7,0,10*ROW('Sanitation Data'!G107)),NA())))</f>
        <v>#N/A</v>
      </c>
      <c r="AR113" s="134" t="e">
        <f ca="1">+IF(AND(ISNUMBER(OFFSET('Sanitation Data'!$G$11,0,10*ROW('Sanitation Data'!G107))),DG113="Yes"),OFFSET('Sanitation Data'!$G$11,0,10*ROW('Sanitation Data'!G107)),IF(AND(ISNUMBER(OFFSET('Sanitation Data'!$G$11,0,10*ROW('Sanitation Data'!G107))),DG113="No",ISNUMBER(OFFSET('Sanitation Data'!$G$11,0,10*ROW('Sanitation Data'!G107)))),CONCATENATE("[",ROUND(OFFSET('Sanitation Data'!$G$11,0,10*ROW('Sanitation Data'!G107)),0),"]"),IF(AND(ISNUMBER(OFFSET('Sanitation Data'!$G$11,0,10*ROW('Sanitation Data'!G107))),DG113="",ISNUMBER(OFFSET('Sanitation Data'!$G$11,0,10*ROW('Sanitation Data'!G107)))),OFFSET('Sanitation Data'!$G$11,0,10*ROW('Sanitation Data'!G107)),NA())))</f>
        <v>#N/A</v>
      </c>
      <c r="AS113" s="134" t="e">
        <f ca="1">+IF(AND(ISNUMBER(OFFSET('Sanitation Data'!$G$12,0,10*ROW('Sanitation Data'!G107))),DH113="Yes"),OFFSET('Sanitation Data'!$G$12,0,10*ROW('Sanitation Data'!G107)),IF(AND(ISNUMBER(OFFSET('Sanitation Data'!$G$12,0,10*ROW('Sanitation Data'!G107))),DH113="No",ISNUMBER(OFFSET('Sanitation Data'!$G$12,0,10*ROW('Sanitation Data'!G107)))),CONCATENATE("[",ROUND(OFFSET('Sanitation Data'!$G$12,0,10*ROW('Sanitation Data'!G107)),0),"]"),IF(AND(ISNUMBER(OFFSET('Sanitation Data'!$G$12,0,10*ROW('Sanitation Data'!G107))),DH113="",ISNUMBER(OFFSET('Sanitation Data'!$G$12,0,10*ROW('Sanitation Data'!G107)))),OFFSET('Sanitation Data'!$G$12,0,10*ROW('Sanitation Data'!G107)),NA())))</f>
        <v>#N/A</v>
      </c>
      <c r="AT113" s="134" t="e">
        <f ca="1">+IF(AND(ISNUMBER(OFFSET('Sanitation Data'!$G$13,0,10*ROW('Sanitation Data'!G107))),DI113="Yes"),OFFSET('Sanitation Data'!$G$13,0,10*ROW('Sanitation Data'!G107)),IF(AND(ISNUMBER(OFFSET('Sanitation Data'!$G$13,0,10*ROW('Sanitation Data'!G107))),DI113="No",ISNUMBER(OFFSET('Sanitation Data'!$G$13,0,10*ROW('Sanitation Data'!G107)))),CONCATENATE("[",ROUND(OFFSET('Sanitation Data'!$G$13,0,10*ROW('Sanitation Data'!G107)),0),"]"),IF(AND(ISNUMBER(OFFSET('Sanitation Data'!$G$13,0,10*ROW('Sanitation Data'!G107))),DI113="",ISNUMBER(OFFSET('Sanitation Data'!$G$13,0,10*ROW('Sanitation Data'!G107)))),OFFSET('Sanitation Data'!$G$13,0,10*ROW('Sanitation Data'!G107)),NA())))</f>
        <v>#N/A</v>
      </c>
      <c r="AU113" s="134" t="e">
        <f ca="1">+IF(AND(ISNUMBER(OFFSET('Sanitation Data'!$H$5,0,10*ROW('Sanitation Data'!H107))),DJ113="Yes"),100-OFFSET('Sanitation Data'!$H$5,0,10*ROW('Sanitation Data'!H107)),IF(AND(ISNUMBER(OFFSET('Sanitation Data'!$H$5,0,10*ROW('Sanitation Data'!H107))),DJ113="No",ISNUMBER(OFFSET('Sanitation Data'!$H$5,0,10*ROW('Sanitation Data'!H107)))),CONCATENATE("[",ROUND(100-OFFSET('Sanitation Data'!$H$5,0,10*ROW('Sanitation Data'!H107)),0),"]"),IF(AND(ISNUMBER(OFFSET('Sanitation Data'!$H$5,0,10*ROW('Sanitation Data'!H107))),DJ113="",ISNUMBER(OFFSET('Sanitation Data'!$H$5,0,10*ROW('Sanitation Data'!H107)))),100-OFFSET('Sanitation Data'!$H$5,0,10*ROW('Sanitation Data'!H107)),NA())))</f>
        <v>#N/A</v>
      </c>
      <c r="AV113" s="134" t="e">
        <f ca="1">+IF(AND(ISNUMBER(OFFSET('Sanitation Data'!$H$7,0,10*ROW('Sanitation Data'!H107))),DK113="Yes"),OFFSET('Sanitation Data'!$H$7,0,10*ROW('Sanitation Data'!H107)),IF(AND(ISNUMBER(OFFSET('Sanitation Data'!$H$7,0,10*ROW('Sanitation Data'!H107))),DK113="No",ISNUMBER(OFFSET('Sanitation Data'!$H$7,0,10*ROW('Sanitation Data'!H107)))),CONCATENATE("[",ROUND(OFFSET('Sanitation Data'!$H$7,0,10*ROW('Sanitation Data'!H107)),0),"]"),IF(AND(ISNUMBER(OFFSET('Sanitation Data'!$H$7,0,10*ROW('Sanitation Data'!H107))),DK113="",ISNUMBER(OFFSET('Sanitation Data'!$H$7,0,10*ROW('Sanitation Data'!H107)))),OFFSET('Sanitation Data'!$H$7,0,10*ROW('Sanitation Data'!H107)),NA())))</f>
        <v>#N/A</v>
      </c>
      <c r="AW113" s="134" t="e">
        <f ca="1">+IF(AND(ISNUMBER(OFFSET('Sanitation Data'!$H$11,0,10*ROW('Sanitation Data'!H107))),DL113="Yes"),OFFSET('Sanitation Data'!$H$11,0,10*ROW('Sanitation Data'!H107)),IF(AND(ISNUMBER(OFFSET('Sanitation Data'!$H$11,0,10*ROW('Sanitation Data'!H107))),DL113="No",ISNUMBER(OFFSET('Sanitation Data'!$H$11,0,10*ROW('Sanitation Data'!H107)))),CONCATENATE("[",ROUND(OFFSET('Sanitation Data'!$H$11,0,10*ROW('Sanitation Data'!H107)),0),"]"),IF(AND(ISNUMBER(OFFSET('Sanitation Data'!$H$11,0,10*ROW('Sanitation Data'!H107))),DL113="",ISNUMBER(OFFSET('Sanitation Data'!$H$11,0,10*ROW('Sanitation Data'!H107)))),OFFSET('Sanitation Data'!$H$11,0,10*ROW('Sanitation Data'!H107)),NA())))</f>
        <v>#N/A</v>
      </c>
      <c r="AX113" s="134" t="e">
        <f ca="1">+IF(AND(ISNUMBER(OFFSET('Sanitation Data'!$H$12,0,10*ROW('Sanitation Data'!H107))),DM113="Yes"),OFFSET('Sanitation Data'!$H$12,0,10*ROW('Sanitation Data'!H107)),IF(AND(ISNUMBER(OFFSET('Sanitation Data'!$H$12,0,10*ROW('Sanitation Data'!H107))),DM113="No",ISNUMBER(OFFSET('Sanitation Data'!$H$12,0,10*ROW('Sanitation Data'!H107)))),CONCATENATE("[",ROUND(OFFSET('Sanitation Data'!$H$12,0,10*ROW('Sanitation Data'!H107)),0),"]"),IF(AND(ISNUMBER(OFFSET('Sanitation Data'!$H$12,0,10*ROW('Sanitation Data'!H107))),DM113="",ISNUMBER(OFFSET('Sanitation Data'!$H$12,0,10*ROW('Sanitation Data'!H107)))),OFFSET('Sanitation Data'!$H$12,0,10*ROW('Sanitation Data'!H107)),NA())))</f>
        <v>#N/A</v>
      </c>
      <c r="AY113" s="134" t="e">
        <f ca="1">+IF(AND(ISNUMBER(OFFSET('Sanitation Data'!$H$13,0,10*ROW('Sanitation Data'!H107))),DN113="Yes"),OFFSET('Sanitation Data'!$H$13,0,10*ROW('Sanitation Data'!H107)),IF(AND(ISNUMBER(OFFSET('Sanitation Data'!$H$13,0,10*ROW('Sanitation Data'!H107))),DN113="No",ISNUMBER(OFFSET('Sanitation Data'!$H$13,0,10*ROW('Sanitation Data'!H107)))),CONCATENATE("[",ROUND(OFFSET('Sanitation Data'!$H$13,0,10*ROW('Sanitation Data'!H107)),0),"]"),IF(AND(ISNUMBER(OFFSET('Sanitation Data'!$H$13,0,10*ROW('Sanitation Data'!H107))),DN113="",ISNUMBER(OFFSET('Sanitation Data'!$H$13,0,10*ROW('Sanitation Data'!H107)))),OFFSET('Sanitation Data'!$H$13,0,10*ROW('Sanitation Data'!H107)),NA())))</f>
        <v>#N/A</v>
      </c>
      <c r="AZ113" s="135" t="e">
        <f ca="1">+IF(AND(ISNUMBER(OFFSET('Hygiene Data'!$C$6,0,10*ROW('Hygiene Data'!C107))),DO113="Yes"),OFFSET('Hygiene Data'!$C$6,0,10*ROW('Hygiene Data'!C107)),IF(AND(ISNUMBER(OFFSET('Hygiene Data'!$C$6,0,10*ROW('Hygiene Data'!C107))),DO113="No",ISNUMBER(OFFSET('Hygiene Data'!$C$6,0,10*ROW('Hygiene Data'!C107)))),CONCATENATE("[",ROUND(OFFSET('Hygiene Data'!$C$6,0,10*ROW('Hygiene Data'!C107)),0),"]"),IF(AND(ISNUMBER(OFFSET('Hygiene Data'!$C$6,0,10*ROW('Hygiene Data'!C107))),DO113="",ISNUMBER(OFFSET('Hygiene Data'!$C$6,0,10*ROW('Hygiene Data'!C107)))),OFFSET('Hygiene Data'!$C$6,0,10*ROW('Hygiene Data'!C107)),NA())))</f>
        <v>#N/A</v>
      </c>
      <c r="BA113" s="135" t="e">
        <f ca="1">+IF(AND(ISNUMBER(OFFSET('Hygiene Data'!$C$8,0,10*ROW('Hygiene Data'!C107))),DP113="Yes"),OFFSET('Hygiene Data'!$C$8,0,10*ROW('Hygiene Data'!C107)),IF(AND(ISNUMBER(OFFSET('Hygiene Data'!$C$8,0,10*ROW('Hygiene Data'!C107))),DP113="No",ISNUMBER(OFFSET('Hygiene Data'!$C$8,0,10*ROW('Hygiene Data'!C107)))),CONCATENATE("[",ROUND(OFFSET('Hygiene Data'!$C$8,0,10*ROW('Hygiene Data'!C107)),0),"]"),IF(AND(ISNUMBER(OFFSET('Hygiene Data'!$C$8,0,10*ROW('Hygiene Data'!C107))),DP113="",ISNUMBER(OFFSET('Hygiene Data'!$C$8,0,10*ROW('Hygiene Data'!C107)))),OFFSET('Hygiene Data'!$C$8,0,10*ROW('Hygiene Data'!C107)),NA())))</f>
        <v>#N/A</v>
      </c>
      <c r="BB113" s="135" t="e">
        <f ca="1">+IF(AND(ISNUMBER(OFFSET('Hygiene Data'!$C$10,0,10*ROW('Hygiene Data'!C107))),DQ113="Yes"),OFFSET('Hygiene Data'!$C$10,0,10*ROW('Hygiene Data'!C107)),IF(AND(ISNUMBER(OFFSET('Hygiene Data'!$C$10,0,10*ROW('Hygiene Data'!C107))),DQ113="No",ISNUMBER(OFFSET('Hygiene Data'!$C$10,0,10*ROW('Hygiene Data'!C107)))),CONCATENATE("[",ROUND(OFFSET('Hygiene Data'!$C$10,0,10*ROW('Hygiene Data'!C107)),0),"]"),IF(AND(ISNUMBER(OFFSET('Hygiene Data'!$C$10,0,10*ROW('Hygiene Data'!C107))),DQ113="",ISNUMBER(OFFSET('Hygiene Data'!$C$10,0,10*ROW('Hygiene Data'!C107)))),OFFSET('Hygiene Data'!$C$10,0,10*ROW('Hygiene Data'!C107)),NA())))</f>
        <v>#N/A</v>
      </c>
      <c r="BC113" s="135" t="e">
        <f ca="1">+IF(AND(ISNUMBER(OFFSET('Hygiene Data'!$D$6,0,10*ROW('Hygiene Data'!D107))),DR113="Yes"),OFFSET('Hygiene Data'!$D$6,0,10*ROW('Hygiene Data'!D107)),IF(AND(ISNUMBER(OFFSET('Hygiene Data'!$D$6,0,10*ROW('Hygiene Data'!D107))),DR113="No",ISNUMBER(OFFSET('Hygiene Data'!$D$6,0,10*ROW('Hygiene Data'!D107)))),CONCATENATE("[",ROUND(OFFSET('Hygiene Data'!$D$6,0,10*ROW('Hygiene Data'!D107)),0),"]"),IF(AND(ISNUMBER(OFFSET('Hygiene Data'!$D$6,0,10*ROW('Hygiene Data'!D107))),DR113="",ISNUMBER(OFFSET('Hygiene Data'!$D$6,0,10*ROW('Hygiene Data'!D107)))),OFFSET('Hygiene Data'!$D$6,0,10*ROW('Hygiene Data'!D107)),NA())))</f>
        <v>#N/A</v>
      </c>
      <c r="BD113" s="135" t="e">
        <f ca="1">+IF(AND(ISNUMBER(OFFSET('Hygiene Data'!$D$8,0,10*ROW('Hygiene Data'!D107))),DS113="Yes"),OFFSET('Hygiene Data'!$D$8,0,10*ROW('Hygiene Data'!D107)),IF(AND(ISNUMBER(OFFSET('Hygiene Data'!$D$8,0,10*ROW('Hygiene Data'!D107))),DS113="No",ISNUMBER(OFFSET('Hygiene Data'!$D$8,0,10*ROW('Hygiene Data'!D107)))),CONCATENATE("[",ROUND(OFFSET('Hygiene Data'!$D$8,0,10*ROW('Hygiene Data'!D107)),0),"]"),IF(AND(ISNUMBER(OFFSET('Hygiene Data'!$D$8,0,10*ROW('Hygiene Data'!D107))),DS113="",ISNUMBER(OFFSET('Hygiene Data'!$D$8,0,10*ROW('Hygiene Data'!D107)))),OFFSET('Hygiene Data'!$D$8,0,10*ROW('Hygiene Data'!D107)),NA())))</f>
        <v>#N/A</v>
      </c>
      <c r="BE113" s="135" t="e">
        <f ca="1">+IF(AND(ISNUMBER(OFFSET('Hygiene Data'!$D$10,0,10*ROW('Hygiene Data'!D107))),DT113="Yes"),OFFSET('Hygiene Data'!$D$10,0,10*ROW('Hygiene Data'!D107)),IF(AND(ISNUMBER(OFFSET('Hygiene Data'!$D$10,0,10*ROW('Hygiene Data'!D107))),DT113="No",ISNUMBER(OFFSET('Hygiene Data'!$D$10,0,10*ROW('Hygiene Data'!D107)))),CONCATENATE("[",ROUND(OFFSET('Hygiene Data'!$D$10,0,10*ROW('Hygiene Data'!D107)),0),"]"),IF(AND(ISNUMBER(OFFSET('Hygiene Data'!$D$10,0,10*ROW('Hygiene Data'!D107))),DT113="",ISNUMBER(OFFSET('Hygiene Data'!$D$10,0,10*ROW('Hygiene Data'!D107)))),OFFSET('Hygiene Data'!$D$10,0,10*ROW('Hygiene Data'!D107)),NA())))</f>
        <v>#N/A</v>
      </c>
      <c r="BF113" s="135" t="e">
        <f ca="1">+IF(AND(ISNUMBER(OFFSET('Hygiene Data'!$E$6,0,10*ROW('Hygiene Data'!E107))),DU113="Yes"),OFFSET('Hygiene Data'!$E$6,0,10*ROW('Hygiene Data'!E107)),IF(AND(ISNUMBER(OFFSET('Hygiene Data'!$E$6,0,10*ROW('Hygiene Data'!E107))),DU113="No",ISNUMBER(OFFSET('Hygiene Data'!$E$6,0,10*ROW('Hygiene Data'!E107)))),CONCATENATE("[",ROUND(OFFSET('Hygiene Data'!$E$6,0,10*ROW('Hygiene Data'!E107)),0),"]"),IF(AND(ISNUMBER(OFFSET('Hygiene Data'!$E$6,0,10*ROW('Hygiene Data'!E107))),DU113="",ISNUMBER(OFFSET('Hygiene Data'!$E$6,0,10*ROW('Hygiene Data'!E107)))),OFFSET('Hygiene Data'!$E$6,0,10*ROW('Hygiene Data'!E107)),NA())))</f>
        <v>#N/A</v>
      </c>
      <c r="BG113" s="135" t="e">
        <f ca="1">+IF(AND(ISNUMBER(OFFSET('Hygiene Data'!$E$8,0,10*ROW('Hygiene Data'!E107))),DV113="Yes"),OFFSET('Hygiene Data'!$E$8,0,10*ROW('Hygiene Data'!E107)),IF(AND(ISNUMBER(OFFSET('Hygiene Data'!$E$8,0,10*ROW('Hygiene Data'!E107))),DV113="No",ISNUMBER(OFFSET('Hygiene Data'!$E$8,0,10*ROW('Hygiene Data'!E107)))),CONCATENATE("[",ROUND(OFFSET('Hygiene Data'!$E$8,0,10*ROW('Hygiene Data'!E107)),0),"]"),IF(AND(ISNUMBER(OFFSET('Hygiene Data'!$E$8,0,10*ROW('Hygiene Data'!E107))),DV113="",ISNUMBER(OFFSET('Hygiene Data'!$E$8,0,10*ROW('Hygiene Data'!E107)))),OFFSET('Hygiene Data'!$E$8,0,10*ROW('Hygiene Data'!E107)),NA())))</f>
        <v>#N/A</v>
      </c>
      <c r="BH113" s="135" t="e">
        <f ca="1">+IF(AND(ISNUMBER(OFFSET('Hygiene Data'!$E$10,0,10*ROW('Hygiene Data'!E107))),DW113="Yes"),OFFSET('Hygiene Data'!$E$10,0,10*ROW('Hygiene Data'!E107)),IF(AND(ISNUMBER(OFFSET('Hygiene Data'!$E$10,0,10*ROW('Hygiene Data'!E107))),DW113="No",ISNUMBER(OFFSET('Hygiene Data'!$E$10,0,10*ROW('Hygiene Data'!E107)))),CONCATENATE("[",ROUND(OFFSET('Hygiene Data'!$E$10,0,10*ROW('Hygiene Data'!E107)),0),"]"),IF(AND(ISNUMBER(OFFSET('Hygiene Data'!$E$10,0,10*ROW('Hygiene Data'!E107))),DW113="",ISNUMBER(OFFSET('Hygiene Data'!$E$10,0,10*ROW('Hygiene Data'!E107)))),OFFSET('Hygiene Data'!$E$10,0,10*ROW('Hygiene Data'!E107)),NA())))</f>
        <v>#N/A</v>
      </c>
      <c r="BI113" s="135" t="e">
        <f ca="1">+IF(AND(ISNUMBER(OFFSET('Hygiene Data'!$F$6,0,10*ROW('Hygiene Data'!F107))),DX113="Yes"),OFFSET('Hygiene Data'!$F$6,0,10*ROW('Hygiene Data'!F107)),IF(AND(ISNUMBER(OFFSET('Hygiene Data'!$F$6,0,10*ROW('Hygiene Data'!F107))),DX113="No",ISNUMBER(OFFSET('Hygiene Data'!$F$6,0,10*ROW('Hygiene Data'!F107)))),CONCATENATE("[",ROUND(OFFSET('Hygiene Data'!$F$6,0,10*ROW('Hygiene Data'!F107)),0),"]"),IF(AND(ISNUMBER(OFFSET('Hygiene Data'!$F$6,0,10*ROW('Hygiene Data'!F107))),DX113="",ISNUMBER(OFFSET('Hygiene Data'!$F$6,0,10*ROW('Hygiene Data'!F107)))),OFFSET('Hygiene Data'!$F$6,0,10*ROW('Hygiene Data'!F107)),NA())))</f>
        <v>#N/A</v>
      </c>
      <c r="BJ113" s="135" t="e">
        <f ca="1">+IF(AND(ISNUMBER(OFFSET('Hygiene Data'!$F$8,0,10*ROW('Hygiene Data'!F107))),DY113="Yes"),OFFSET('Hygiene Data'!$F$8,0,10*ROW('Hygiene Data'!F107)),IF(AND(ISNUMBER(OFFSET('Hygiene Data'!$F$8,0,10*ROW('Hygiene Data'!F107))),DY113="No",ISNUMBER(OFFSET('Hygiene Data'!$F$8,0,10*ROW('Hygiene Data'!F107)))),CONCATENATE("[",ROUND(OFFSET('Hygiene Data'!$F$8,0,10*ROW('Hygiene Data'!F107)),0),"]"),IF(AND(ISNUMBER(OFFSET('Hygiene Data'!$F$8,0,10*ROW('Hygiene Data'!F107))),DY113="",ISNUMBER(OFFSET('Hygiene Data'!$F$8,0,10*ROW('Hygiene Data'!F107)))),OFFSET('Hygiene Data'!$F$8,0,10*ROW('Hygiene Data'!F107)),NA())))</f>
        <v>#N/A</v>
      </c>
      <c r="BK113" s="135" t="e">
        <f ca="1">+IF(AND(ISNUMBER(OFFSET('Hygiene Data'!$F$10,0,10*ROW('Hygiene Data'!F107))),DZ113="Yes"),OFFSET('Hygiene Data'!$F$10,0,10*ROW('Hygiene Data'!F107)),IF(AND(ISNUMBER(OFFSET('Hygiene Data'!$F$10,0,10*ROW('Hygiene Data'!F107))),DZ113="No",ISNUMBER(OFFSET('Hygiene Data'!$F$10,0,10*ROW('Hygiene Data'!F107)))),CONCATENATE("[",ROUND(OFFSET('Hygiene Data'!$F$10,0,10*ROW('Hygiene Data'!F107)),0),"]"),IF(AND(ISNUMBER(OFFSET('Hygiene Data'!$F$10,0,10*ROW('Hygiene Data'!F107))),DZ113="",ISNUMBER(OFFSET('Hygiene Data'!$F$10,0,10*ROW('Hygiene Data'!F107)))),OFFSET('Hygiene Data'!$F$10,0,10*ROW('Hygiene Data'!F107)),NA())))</f>
        <v>#N/A</v>
      </c>
      <c r="BL113" s="135" t="e">
        <f ca="1">+IF(AND(ISNUMBER(OFFSET('Hygiene Data'!$G$6,0,10*ROW('Hygiene Data'!G107))),EA113="Yes"),OFFSET('Hygiene Data'!$G$6,0,10*ROW('Hygiene Data'!G107)),IF(AND(ISNUMBER(OFFSET('Hygiene Data'!$G$6,0,10*ROW('Hygiene Data'!G107))),EA113="No",ISNUMBER(OFFSET('Hygiene Data'!$G$6,0,10*ROW('Hygiene Data'!G107)))),CONCATENATE("[",ROUND(OFFSET('Hygiene Data'!$G$6,0,10*ROW('Hygiene Data'!G107)),0),"]"),IF(AND(ISNUMBER(OFFSET('Hygiene Data'!$G$6,0,10*ROW('Hygiene Data'!G107))),EA113="",ISNUMBER(OFFSET('Hygiene Data'!$G$6,0,10*ROW('Hygiene Data'!G107)))),OFFSET('Hygiene Data'!$G$6,0,10*ROW('Hygiene Data'!G107)),NA())))</f>
        <v>#N/A</v>
      </c>
      <c r="BM113" s="135" t="e">
        <f ca="1">+IF(AND(ISNUMBER(OFFSET('Hygiene Data'!$G$8,0,10*ROW('Hygiene Data'!G107))),EB113="Yes"),OFFSET('Hygiene Data'!$G$8,0,10*ROW('Hygiene Data'!G107)),IF(AND(ISNUMBER(OFFSET('Hygiene Data'!$G$8,0,10*ROW('Hygiene Data'!G107))),EB113="No",ISNUMBER(OFFSET('Hygiene Data'!$G$8,0,10*ROW('Hygiene Data'!G107)))),CONCATENATE("[",ROUND(OFFSET('Hygiene Data'!$G$8,0,10*ROW('Hygiene Data'!G107)),0),"]"),IF(AND(ISNUMBER(OFFSET('Hygiene Data'!$G$8,0,10*ROW('Hygiene Data'!G107))),EB113="",ISNUMBER(OFFSET('Hygiene Data'!$G$8,0,10*ROW('Hygiene Data'!G107)))),OFFSET('Hygiene Data'!$G$8,0,10*ROW('Hygiene Data'!G107)),NA())))</f>
        <v>#N/A</v>
      </c>
      <c r="BN113" s="135" t="e">
        <f ca="1">+IF(AND(ISNUMBER(OFFSET('Hygiene Data'!$G$10,0,10*ROW('Hygiene Data'!G107))),EC113="Yes"),OFFSET('Hygiene Data'!$G$10,0,10*ROW('Hygiene Data'!G107)),IF(AND(ISNUMBER(OFFSET('Hygiene Data'!$G$10,0,10*ROW('Hygiene Data'!G107))),EC113="No",ISNUMBER(OFFSET('Hygiene Data'!$G$10,0,10*ROW('Hygiene Data'!G107)))),CONCATENATE("[",ROUND(OFFSET('Hygiene Data'!$G$10,0,10*ROW('Hygiene Data'!G107)),0),"]"),IF(AND(ISNUMBER(OFFSET('Hygiene Data'!$G$10,0,10*ROW('Hygiene Data'!G107))),EC113="",ISNUMBER(OFFSET('Hygiene Data'!$G$10,0,10*ROW('Hygiene Data'!G107)))),OFFSET('Hygiene Data'!$G$10,0,10*ROW('Hygiene Data'!G107)),NA())))</f>
        <v>#N/A</v>
      </c>
      <c r="BO113" s="135" t="e">
        <f ca="1">+IF(AND(ISNUMBER(OFFSET('Hygiene Data'!$H$6,0,10*ROW('Hygiene Data'!H107))),ED113="Yes"),OFFSET('Hygiene Data'!$H$6,0,10*ROW('Hygiene Data'!H107)),IF(AND(ISNUMBER(OFFSET('Hygiene Data'!$H$6,0,10*ROW('Hygiene Data'!H107))),ED113="No",ISNUMBER(OFFSET('Hygiene Data'!$H$6,0,10*ROW('Hygiene Data'!H107)))),CONCATENATE("[",ROUND(OFFSET('Hygiene Data'!$H$6,0,10*ROW('Hygiene Data'!H107)),0),"]"),IF(AND(ISNUMBER(OFFSET('Hygiene Data'!$H$6,0,10*ROW('Hygiene Data'!H107))),ED113="",ISNUMBER(OFFSET('Hygiene Data'!$H$6,0,10*ROW('Hygiene Data'!H107)))),OFFSET('Hygiene Data'!$H$6,0,10*ROW('Hygiene Data'!H107)),NA())))</f>
        <v>#N/A</v>
      </c>
      <c r="BP113" s="135" t="e">
        <f ca="1">+IF(AND(ISNUMBER(OFFSET('Hygiene Data'!$H$8,0,10*ROW('Hygiene Data'!H107))),EE113="Yes"),OFFSET('Hygiene Data'!$H$8,0,10*ROW('Hygiene Data'!H107)),IF(AND(ISNUMBER(OFFSET('Hygiene Data'!$H$8,0,10*ROW('Hygiene Data'!H107))),EE113="No",ISNUMBER(OFFSET('Hygiene Data'!$H$8,0,10*ROW('Hygiene Data'!H107)))),CONCATENATE("[",ROUND(OFFSET('Hygiene Data'!$H$8,0,10*ROW('Hygiene Data'!H107)),0),"]"),IF(AND(ISNUMBER(OFFSET('Hygiene Data'!$H$8,0,10*ROW('Hygiene Data'!H107))),EE113="",ISNUMBER(OFFSET('Hygiene Data'!$H$8,0,10*ROW('Hygiene Data'!H107)))),OFFSET('Hygiene Data'!$H$8,0,10*ROW('Hygiene Data'!H107)),NA())))</f>
        <v>#N/A</v>
      </c>
      <c r="BQ113" s="135" t="e">
        <f ca="1">+IF(AND(ISNUMBER(OFFSET('Hygiene Data'!$H$10,0,10*ROW('Hygiene Data'!H107))),EF113="Yes"),OFFSET('Hygiene Data'!$H$10,0,10*ROW('Hygiene Data'!H107)),IF(AND(ISNUMBER(OFFSET('Hygiene Data'!$H$10,0,10*ROW('Hygiene Data'!H107))),EF113="No",ISNUMBER(OFFSET('Hygiene Data'!$H$10,0,10*ROW('Hygiene Data'!H107)))),CONCATENATE("[",ROUND(OFFSET('Hygiene Data'!$H$10,0,10*ROW('Hygiene Data'!H107)),0),"]"),IF(AND(ISNUMBER(OFFSET('Hygiene Data'!$H$10,0,10*ROW('Hygiene Data'!H107))),EF113="",ISNUMBER(OFFSET('Hygiene Data'!$H$10,0,10*ROW('Hygiene Data'!H107)))),OFFSET('Hygiene Data'!$H$10,0,10*ROW('Hygiene Data'!H107)),NA())))</f>
        <v>#N/A</v>
      </c>
      <c r="BS113" s="34" t="str">
        <f ca="1">+IF(OFFSET('Water Data'!$C$28,0,10*ROW('Water Data'!C107))="","",OFFSET('Water Data'!$C$28,0,10*ROW('Water Data'!C107)))</f>
        <v/>
      </c>
      <c r="BT113" s="34" t="str">
        <f ca="1">+IF(OFFSET('Water Data'!$C$29,0,10*ROW('Water Data'!C107))="","",OFFSET('Water Data'!$C$29,0,10*ROW('Water Data'!C107)))</f>
        <v/>
      </c>
      <c r="BU113" s="34" t="str">
        <f ca="1">+IF(OFFSET('Water Data'!$C$30,0,10*ROW('Water Data'!C107))="","",OFFSET('Water Data'!$C$30,0,10*ROW('Water Data'!C107)))</f>
        <v/>
      </c>
      <c r="BV113" s="34" t="str">
        <f ca="1">+IF(OFFSET('Water Data'!$D$28,0,10*ROW('Water Data'!D107))="","",OFFSET('Water Data'!$D$28,0,10*ROW('Water Data'!D107)))</f>
        <v/>
      </c>
      <c r="BW113" s="34" t="str">
        <f ca="1">+IF(OFFSET('Water Data'!$D$29,0,10*ROW('Water Data'!D107))="","",OFFSET('Water Data'!$D$29,0,10*ROW('Water Data'!D107)))</f>
        <v/>
      </c>
      <c r="BX113" s="34" t="str">
        <f ca="1">+IF(OFFSET('Water Data'!$D$30,0,10*ROW('Water Data'!D107))="","",OFFSET('Water Data'!$D$30,0,10*ROW('Water Data'!D107)))</f>
        <v/>
      </c>
      <c r="BY113" s="34" t="str">
        <f ca="1">+IF(OFFSET('Water Data'!$E$28,0,10*ROW('Water Data'!E107))="","",OFFSET('Water Data'!$E$28,0,10*ROW('Water Data'!E107)))</f>
        <v/>
      </c>
      <c r="BZ113" s="34" t="str">
        <f ca="1">+IF(OFFSET('Water Data'!$E$29,0,10*ROW('Water Data'!E107))="","",OFFSET('Water Data'!$E$29,0,10*ROW('Water Data'!E107)))</f>
        <v/>
      </c>
      <c r="CA113" s="34" t="str">
        <f ca="1">+IF(OFFSET('Water Data'!$E$30,0,10*ROW('Water Data'!E107))="","",OFFSET('Water Data'!$E$30,0,10*ROW('Water Data'!E107)))</f>
        <v/>
      </c>
      <c r="CB113" s="34" t="str">
        <f ca="1">+IF(OFFSET('Water Data'!$F$28,0,10*ROW('Water Data'!F107))="","",OFFSET('Water Data'!$F$28,0,10*ROW('Water Data'!F107)))</f>
        <v/>
      </c>
      <c r="CC113" s="34" t="str">
        <f ca="1">+IF(OFFSET('Water Data'!$F$29,0,10*ROW('Water Data'!F107))="","",OFFSET('Water Data'!$F$29,0,10*ROW('Water Data'!F107)))</f>
        <v/>
      </c>
      <c r="CD113" s="34" t="str">
        <f ca="1">+IF(OFFSET('Water Data'!$F$30,0,10*ROW('Water Data'!F107))="","",OFFSET('Water Data'!$F$30,0,10*ROW('Water Data'!F107)))</f>
        <v/>
      </c>
      <c r="CE113" s="34" t="str">
        <f ca="1">+IF(OFFSET('Water Data'!$G$28,0,10*ROW('Water Data'!G107))="","",OFFSET('Water Data'!$G$28,0,10*ROW('Water Data'!G107)))</f>
        <v/>
      </c>
      <c r="CF113" s="34" t="str">
        <f ca="1">+IF(OFFSET('Water Data'!$G$29,0,10*ROW('Water Data'!G107))="","",OFFSET('Water Data'!$G$29,0,10*ROW('Water Data'!G107)))</f>
        <v/>
      </c>
      <c r="CG113" s="34" t="str">
        <f ca="1">+IF(OFFSET('Water Data'!$G$30,0,10*ROW('Water Data'!G107))="","",OFFSET('Water Data'!$G$30,0,10*ROW('Water Data'!G107)))</f>
        <v/>
      </c>
      <c r="CH113" s="34" t="str">
        <f ca="1">+IF(OFFSET('Water Data'!$H$28,0,10*ROW('Water Data'!H107))="","",OFFSET('Water Data'!$H$28,0,10*ROW('Water Data'!H107)))</f>
        <v/>
      </c>
      <c r="CI113" s="34" t="str">
        <f ca="1">+IF(OFFSET('Water Data'!$H$29,0,10*ROW('Water Data'!H107))="","",OFFSET('Water Data'!$H$29,0,10*ROW('Water Data'!H107)))</f>
        <v/>
      </c>
      <c r="CJ113" s="34" t="str">
        <f ca="1">+IF(OFFSET('Water Data'!$H$30,0,10*ROW('Water Data'!H107))="","",OFFSET('Water Data'!$H$30,0,10*ROW('Water Data'!H107)))</f>
        <v/>
      </c>
      <c r="CK113" s="34" t="str">
        <f ca="1">+IF(OFFSET('Sanitation Data'!$C$29,0,10*ROW('Sanitation Data'!C107))="","",OFFSET('Sanitation Data'!$C$29,0,10*ROW('Sanitation Data'!C107)))</f>
        <v/>
      </c>
      <c r="CL113" s="34" t="str">
        <f ca="1">+IF(OFFSET('Sanitation Data'!$C$30,0,10*ROW('Sanitation Data'!C107))="","",OFFSET('Sanitation Data'!$C$30,0,10*ROW('Sanitation Data'!C107)))</f>
        <v/>
      </c>
      <c r="CM113" s="34" t="str">
        <f ca="1">+IF(OFFSET('Sanitation Data'!$C$31,0,10*ROW('Sanitation Data'!C107))="","",OFFSET('Sanitation Data'!$C$31,0,10*ROW('Sanitation Data'!C107)))</f>
        <v/>
      </c>
      <c r="CN113" s="34" t="str">
        <f ca="1">+IF(OFFSET('Sanitation Data'!$C$32,0,10*ROW('Sanitation Data'!C107))="","",OFFSET('Sanitation Data'!$C$32,0,10*ROW('Sanitation Data'!C107)))</f>
        <v/>
      </c>
      <c r="CO113" s="34" t="str">
        <f ca="1">+IF(OFFSET('Sanitation Data'!$C$33,0,10*ROW('Sanitation Data'!C107))="","",OFFSET('Sanitation Data'!$C$33,0,10*ROW('Sanitation Data'!C107)))</f>
        <v/>
      </c>
      <c r="CP113" s="34" t="str">
        <f ca="1">+IF(OFFSET('Sanitation Data'!$D$29,0,10*ROW('Sanitation Data'!D107))="","",OFFSET('Sanitation Data'!$D$29,0,10*ROW('Sanitation Data'!D107)))</f>
        <v/>
      </c>
      <c r="CQ113" s="34" t="str">
        <f ca="1">+IF(OFFSET('Sanitation Data'!$D$30,0,10*ROW('Sanitation Data'!D107))="","",OFFSET('Sanitation Data'!$D$30,0,10*ROW('Sanitation Data'!D107)))</f>
        <v/>
      </c>
      <c r="CR113" s="34" t="str">
        <f ca="1">+IF(OFFSET('Sanitation Data'!$D$31,0,10*ROW('Sanitation Data'!D107))="","",OFFSET('Sanitation Data'!$D$31,0,10*ROW('Sanitation Data'!D107)))</f>
        <v/>
      </c>
      <c r="CS113" s="34" t="str">
        <f ca="1">+IF(OFFSET('Sanitation Data'!$D$32,0,10*ROW('Sanitation Data'!D107))="","",OFFSET('Sanitation Data'!$D$32,0,10*ROW('Sanitation Data'!D107)))</f>
        <v/>
      </c>
      <c r="CT113" s="34" t="str">
        <f ca="1">+IF(OFFSET('Sanitation Data'!$D$33,0,10*ROW('Sanitation Data'!D107))="","",OFFSET('Sanitation Data'!$D$33,0,10*ROW('Sanitation Data'!D107)))</f>
        <v/>
      </c>
      <c r="CU113" s="34" t="str">
        <f ca="1">+IF(OFFSET('Sanitation Data'!$E$29,0,10*ROW('Sanitation Data'!E107))="","",OFFSET('Sanitation Data'!$E$29,0,10*ROW('Sanitation Data'!E107)))</f>
        <v/>
      </c>
      <c r="CV113" s="34" t="str">
        <f ca="1">+IF(OFFSET('Sanitation Data'!$E$30,0,10*ROW('Sanitation Data'!E107))="","",OFFSET('Sanitation Data'!$E$30,0,10*ROW('Sanitation Data'!E107)))</f>
        <v/>
      </c>
      <c r="CW113" s="34" t="str">
        <f ca="1">+IF(OFFSET('Sanitation Data'!$E$31,0,10*ROW('Sanitation Data'!E107))="","",OFFSET('Sanitation Data'!$E$31,0,10*ROW('Sanitation Data'!E107)))</f>
        <v/>
      </c>
      <c r="CX113" s="34" t="str">
        <f ca="1">+IF(OFFSET('Sanitation Data'!$E$32,0,10*ROW('Sanitation Data'!E107))="","",OFFSET('Sanitation Data'!$E$32,0,10*ROW('Sanitation Data'!E107)))</f>
        <v/>
      </c>
      <c r="CY113" s="34" t="str">
        <f ca="1">+IF(OFFSET('Sanitation Data'!$E$33,0,10*ROW('Sanitation Data'!E107))="","",OFFSET('Sanitation Data'!$E$33,0,10*ROW('Sanitation Data'!E107)))</f>
        <v/>
      </c>
      <c r="CZ113" s="34" t="str">
        <f ca="1">+IF(OFFSET('Sanitation Data'!$F$29,0,10*ROW('Sanitation Data'!F107))="","",OFFSET('Sanitation Data'!$F$29,0,10*ROW('Sanitation Data'!F107)))</f>
        <v/>
      </c>
      <c r="DA113" s="34" t="str">
        <f ca="1">+IF(OFFSET('Sanitation Data'!$F$30,0,10*ROW('Sanitation Data'!F107))="","",OFFSET('Sanitation Data'!$F$30,0,10*ROW('Sanitation Data'!F107)))</f>
        <v/>
      </c>
      <c r="DB113" s="34" t="str">
        <f ca="1">+IF(OFFSET('Sanitation Data'!$F$31,0,10*ROW('Sanitation Data'!F107))="","",OFFSET('Sanitation Data'!$F$31,0,10*ROW('Sanitation Data'!F107)))</f>
        <v/>
      </c>
      <c r="DC113" s="34" t="str">
        <f ca="1">+IF(OFFSET('Sanitation Data'!$F$32,0,10*ROW('Sanitation Data'!F107))="","",OFFSET('Sanitation Data'!$F$32,0,10*ROW('Sanitation Data'!F107)))</f>
        <v/>
      </c>
      <c r="DD113" s="34" t="str">
        <f ca="1">+IF(OFFSET('Sanitation Data'!$F$33,0,10*ROW('Sanitation Data'!F107))="","",OFFSET('Sanitation Data'!$F$33,0,10*ROW('Sanitation Data'!F107)))</f>
        <v/>
      </c>
      <c r="DE113" s="34" t="str">
        <f ca="1">+IF(OFFSET('Sanitation Data'!$G$29,0,10*ROW('Sanitation Data'!G107))="","",OFFSET('Sanitation Data'!$G$29,0,10*ROW('Sanitation Data'!G107)))</f>
        <v/>
      </c>
      <c r="DF113" s="34" t="str">
        <f ca="1">+IF(OFFSET('Sanitation Data'!$G$30,0,10*ROW('Sanitation Data'!G107))="","",OFFSET('Sanitation Data'!$G$30,0,10*ROW('Sanitation Data'!G107)))</f>
        <v/>
      </c>
      <c r="DG113" s="34" t="str">
        <f ca="1">+IF(OFFSET('Sanitation Data'!$G$31,0,10*ROW('Sanitation Data'!G107))="","",OFFSET('Sanitation Data'!$G$31,0,10*ROW('Sanitation Data'!G107)))</f>
        <v/>
      </c>
      <c r="DH113" s="34" t="str">
        <f ca="1">+IF(OFFSET('Sanitation Data'!$G$32,0,10*ROW('Sanitation Data'!G107))="","",OFFSET('Sanitation Data'!$G$32,0,10*ROW('Sanitation Data'!G107)))</f>
        <v/>
      </c>
      <c r="DI113" s="34" t="str">
        <f ca="1">+IF(OFFSET('Sanitation Data'!$G$33,0,10*ROW('Sanitation Data'!G107))="","",OFFSET('Sanitation Data'!$G$33,0,10*ROW('Sanitation Data'!G107)))</f>
        <v/>
      </c>
      <c r="DJ113" s="34" t="str">
        <f ca="1">+IF(OFFSET('Sanitation Data'!$H$29,0,10*ROW('Sanitation Data'!H107))="","",OFFSET('Sanitation Data'!$H$29,0,10*ROW('Sanitation Data'!H107)))</f>
        <v/>
      </c>
      <c r="DK113" s="34" t="str">
        <f ca="1">+IF(OFFSET('Sanitation Data'!$H$30,0,10*ROW('Sanitation Data'!H107))="","",OFFSET('Sanitation Data'!$H$30,0,10*ROW('Sanitation Data'!H107)))</f>
        <v/>
      </c>
      <c r="DL113" s="34" t="str">
        <f ca="1">+IF(OFFSET('Sanitation Data'!$H$31,0,10*ROW('Sanitation Data'!H107))="","",OFFSET('Sanitation Data'!$H$31,0,10*ROW('Sanitation Data'!H107)))</f>
        <v/>
      </c>
      <c r="DM113" s="34" t="str">
        <f ca="1">+IF(OFFSET('Sanitation Data'!$H$32,0,10*ROW('Sanitation Data'!H107))="","",OFFSET('Sanitation Data'!$H$32,0,10*ROW('Sanitation Data'!H107)))</f>
        <v/>
      </c>
      <c r="DN113" s="34" t="str">
        <f ca="1">+IF(OFFSET('Sanitation Data'!$H$33,0,10*ROW('Sanitation Data'!H107))="","",OFFSET('Sanitation Data'!$H$33,0,10*ROW('Sanitation Data'!H107)))</f>
        <v/>
      </c>
      <c r="DO113" s="34" t="str">
        <f ca="1">+IF(OFFSET('Hygiene Data'!$C$12,0,10*ROW('Hygiene Data'!C107))="","",OFFSET('Hygiene Data'!$C$12,0,10*ROW('Hygiene Data'!C107)))</f>
        <v/>
      </c>
      <c r="DP113" s="34" t="str">
        <f ca="1">+IF(OFFSET('Hygiene Data'!$C$13,0,10*ROW('Hygiene Data'!C107))="","",OFFSET('Hygiene Data'!$C$13,0,10*ROW('Hygiene Data'!C107)))</f>
        <v/>
      </c>
      <c r="DQ113" s="34" t="str">
        <f ca="1">+IF(OFFSET('Hygiene Data'!$C$14,0,10*ROW('Hygiene Data'!C107))="","",OFFSET('Hygiene Data'!$C$14,0,10*ROW('Hygiene Data'!C107)))</f>
        <v/>
      </c>
      <c r="DR113" s="34" t="str">
        <f ca="1">+IF(OFFSET('Hygiene Data'!$D$12,0,10*ROW('Hygiene Data'!D107))="","",OFFSET('Hygiene Data'!$D$12,0,10*ROW('Hygiene Data'!D107)))</f>
        <v/>
      </c>
      <c r="DS113" s="34" t="str">
        <f ca="1">+IF(OFFSET('Hygiene Data'!$D$13,0,10*ROW('Hygiene Data'!D107))="","",OFFSET('Hygiene Data'!$D$13,0,10*ROW('Hygiene Data'!D107)))</f>
        <v/>
      </c>
      <c r="DT113" s="34" t="str">
        <f ca="1">+IF(OFFSET('Hygiene Data'!$D$14,0,10*ROW('Hygiene Data'!D107))="","",OFFSET('Hygiene Data'!$D$14,0,10*ROW('Hygiene Data'!D107)))</f>
        <v/>
      </c>
      <c r="DU113" s="34" t="str">
        <f ca="1">+IF(OFFSET('Hygiene Data'!$E$12,0,10*ROW('Hygiene Data'!E107))="","",OFFSET('Hygiene Data'!$E$12,0,10*ROW('Hygiene Data'!E107)))</f>
        <v/>
      </c>
      <c r="DV113" s="34" t="str">
        <f ca="1">+IF(OFFSET('Hygiene Data'!$E$13,0,10*ROW('Hygiene Data'!E107))="","",OFFSET('Hygiene Data'!$E$13,0,10*ROW('Hygiene Data'!E107)))</f>
        <v/>
      </c>
      <c r="DW113" s="34" t="str">
        <f ca="1">+IF(OFFSET('Hygiene Data'!$E$14,0,10*ROW('Hygiene Data'!E107))="","",OFFSET('Hygiene Data'!$E$14,0,10*ROW('Hygiene Data'!E107)))</f>
        <v/>
      </c>
      <c r="DX113" s="34" t="str">
        <f ca="1">+IF(OFFSET('Hygiene Data'!$F$12,0,10*ROW('Hygiene Data'!F107))="","",OFFSET('Hygiene Data'!$F$12,0,10*ROW('Hygiene Data'!F107)))</f>
        <v/>
      </c>
      <c r="DY113" s="34" t="str">
        <f ca="1">+IF(OFFSET('Hygiene Data'!$F$13,0,10*ROW('Hygiene Data'!F107))="","",OFFSET('Hygiene Data'!$F$13,0,10*ROW('Hygiene Data'!F107)))</f>
        <v/>
      </c>
      <c r="DZ113" s="34" t="str">
        <f ca="1">+IF(OFFSET('Hygiene Data'!$F$14,0,10*ROW('Hygiene Data'!F107))="","",OFFSET('Hygiene Data'!$F$14,0,10*ROW('Hygiene Data'!F107)))</f>
        <v/>
      </c>
      <c r="EA113" s="34" t="str">
        <f ca="1">+IF(OFFSET('Hygiene Data'!$G$12,0,10*ROW('Hygiene Data'!G107))="","",OFFSET('Hygiene Data'!$G$12,0,10*ROW('Hygiene Data'!G107)))</f>
        <v/>
      </c>
      <c r="EB113" s="34" t="str">
        <f ca="1">+IF(OFFSET('Hygiene Data'!$G$13,0,10*ROW('Hygiene Data'!G107))="","",OFFSET('Hygiene Data'!$G$13,0,10*ROW('Hygiene Data'!G107)))</f>
        <v/>
      </c>
      <c r="EC113" s="34" t="str">
        <f ca="1">+IF(OFFSET('Hygiene Data'!$G$14,0,10*ROW('Hygiene Data'!G107))="","",OFFSET('Hygiene Data'!$G$14,0,10*ROW('Hygiene Data'!G107)))</f>
        <v/>
      </c>
      <c r="ED113" s="34" t="str">
        <f ca="1">+IF(OFFSET('Hygiene Data'!$H$12,0,10*ROW('Hygiene Data'!H107))="","",OFFSET('Hygiene Data'!$H$12,0,10*ROW('Hygiene Data'!H107)))</f>
        <v/>
      </c>
      <c r="EE113" s="34" t="str">
        <f ca="1">+IF(OFFSET('Hygiene Data'!$H$13,0,10*ROW('Hygiene Data'!H107))="","",OFFSET('Hygiene Data'!$H$13,0,10*ROW('Hygiene Data'!H107)))</f>
        <v/>
      </c>
      <c r="EF113" s="34" t="str">
        <f ca="1">+IF(OFFSET('Hygiene Data'!$H$14,0,10*ROW('Hygiene Data'!H107))="","",OFFSET('Hygiene Data'!$H$14,0,10*ROW('Hygiene Data'!H107)))</f>
        <v/>
      </c>
    </row>
    <row r="114" spans="1:136" x14ac:dyDescent="0.2">
      <c r="A114" s="50" t="str">
        <f ca="1">+IF(OFFSET('Water Data'!$B$1,0,10*ROW('Water Data'!B111))="","",OFFSET('Water Data'!$B$1,0,10*ROW('Water Data'!B111)))</f>
        <v/>
      </c>
      <c r="B114" s="50" t="str">
        <f ca="1">+IF(OFFSET('Water Data'!$A$3,0,10*ROW('Water Data'!A111))="","",OFFSET('Water Data'!$A$3,0,10*ROW('Water Data'!A111)))</f>
        <v/>
      </c>
      <c r="C114" s="50" t="str">
        <f ca="1">+IF(OFFSET('Water Data'!$C$3,0,10*ROW('Water Data'!C111))="","",OFFSET('Water Data'!$C$3,0,10*ROW('Water Data'!C111)))</f>
        <v/>
      </c>
      <c r="D114" s="133" t="e">
        <f ca="1">+IF(AND(ISNUMBER(OFFSET('Water Data'!$C$5,0,10*ROW('Water Data'!C108))),BS114="Yes"),100-OFFSET('Water Data'!$C$5,0,10*ROW('Water Data'!C108)),IF(AND(ISNUMBER(OFFSET('Water Data'!$C$5,0,10*ROW('Water Data'!C108))),BS114="No",ISNUMBER(OFFSET('Water Data'!$C$5,0,10*ROW('Water Data'!C108)))),CONCATENATE("[",ROUND(100-OFFSET('Water Data'!$C$5,0,10*ROW('Water Data'!C108)),0),"]"),IF(AND(ISNUMBER(OFFSET('Water Data'!$C$5,0,10*ROW('Water Data'!C108))),BS114="",ISNUMBER(OFFSET('Water Data'!$C$5,0,10*ROW('Water Data'!C108)))),100-OFFSET('Water Data'!$C$5,0,10*ROW('Water Data'!C108)),NA())))</f>
        <v>#N/A</v>
      </c>
      <c r="E114" s="133" t="e">
        <f ca="1">+IF(AND(ISNUMBER(OFFSET('Water Data'!$C$7,0,10*ROW('Water Data'!D108))),BT114="Yes"),OFFSET('Water Data'!$C$7,0,10*ROW('Water Data'!C108)),IF(AND(ISNUMBER(OFFSET('Water Data'!$C$7,0,10*ROW('Water Data'!C108))),BT114="No",ISNUMBER(OFFSET('Water Data'!$C$7,0,10*ROW('Water Data'!C108)))),CONCATENATE("[",ROUND(OFFSET('Water Data'!$C$7,0,10*ROW('Water Data'!C108)),0),"]"),IF(AND(ISNUMBER(OFFSET('Water Data'!$C$7,0,10*ROW('Water Data'!C108))),BT114="",ISNUMBER(OFFSET('Water Data'!$C$7,0,10*ROW('Water Data'!C108)))),OFFSET('Water Data'!$C$7,0,10*ROW('Water Data'!C108)),NA())))</f>
        <v>#N/A</v>
      </c>
      <c r="F114" s="133" t="e">
        <f ca="1">+IF(AND(ISNUMBER(OFFSET('Water Data'!$C$10,0,10*ROW('Water Data'!C108))),BU114="Yes"),OFFSET('Water Data'!$C$10,0,10*ROW('Water Data'!C108)),IF(AND(ISNUMBER(OFFSET('Water Data'!$C$10,0,10*ROW('Water Data'!C108))),BU114="No",ISNUMBER(OFFSET('Water Data'!$C$10,0,10*ROW('Water Data'!C108)))),CONCATENATE("[",ROUND(OFFSET('Water Data'!$C$10,0,10*ROW('Water Data'!C108)),0),"]"),IF(AND(ISNUMBER(OFFSET('Water Data'!$C$10,0,10*ROW('Water Data'!C108))),BU114="",ISNUMBER(OFFSET('Water Data'!$C$10,0,10*ROW('Water Data'!C108)))),OFFSET('Water Data'!$C$10,0,10*ROW('Water Data'!C108)),NA())))</f>
        <v>#N/A</v>
      </c>
      <c r="G114" s="133" t="e">
        <f ca="1">+IF(AND(ISNUMBER(OFFSET('Water Data'!$D$5,0,10*ROW('Water Data'!D108))),BV114="Yes"),100-OFFSET('Water Data'!$D$5,0,10*ROW('Water Data'!D108)),IF(AND(ISNUMBER(OFFSET('Water Data'!$D$5,0,10*ROW('Water Data'!D108))),BV114="No",ISNUMBER(OFFSET('Water Data'!$D$5,0,10*ROW('Water Data'!D108)))),CONCATENATE("[",ROUND(100-OFFSET('Water Data'!$D$5,0,10*ROW('Water Data'!D108)),0),"]"),IF(AND(ISNUMBER(OFFSET('Water Data'!$D$5,0,10*ROW('Water Data'!D108))),BV114="",ISNUMBER(OFFSET('Water Data'!$D$5,0,10*ROW('Water Data'!D108)))),100-OFFSET('Water Data'!$D$5,0,10*ROW('Water Data'!D108)),NA())))</f>
        <v>#N/A</v>
      </c>
      <c r="H114" s="133" t="e">
        <f ca="1">+IF(AND(ISNUMBER(OFFSET('Water Data'!$D$7,0,10*ROW('Water Data'!D108))),BW114="Yes"),OFFSET('Water Data'!$D$7,0,10*ROW('Water Data'!D108)),IF(AND(ISNUMBER(OFFSET('Water Data'!$D$7,0,10*ROW('Water Data'!D108))),BW114="No",ISNUMBER(OFFSET('Water Data'!$D$7,0,10*ROW('Water Data'!D108)))),CONCATENATE("[",ROUND(OFFSET('Water Data'!$C$7,0,10*ROW('Water Data'!D108)),0),"]"),IF(AND(ISNUMBER(OFFSET('Water Data'!$D$7,0,10*ROW('Water Data'!D108))),BW114="",ISNUMBER(OFFSET('Water Data'!$D$7,0,10*ROW('Water Data'!D108)))),OFFSET('Water Data'!$D$7,0,10*ROW('Water Data'!D108)),NA())))</f>
        <v>#N/A</v>
      </c>
      <c r="I114" s="133" t="e">
        <f ca="1">+IF(AND(ISNUMBER(OFFSET('Water Data'!$D$10,0,10*ROW('Water Data'!D108))),BX114="Yes"),OFFSET('Water Data'!$D$10,0,10*ROW('Water Data'!D108)),IF(AND(ISNUMBER(OFFSET('Water Data'!$D$10,0,10*ROW('Water Data'!D108))),BX114="No",ISNUMBER(OFFSET('Water Data'!$D$10,0,10*ROW('Water Data'!D108)))),CONCATENATE("[",ROUND(OFFSET('Water Data'!$D$10,0,10*ROW('Water Data'!D108)),0),"]"),IF(AND(ISNUMBER(OFFSET('Water Data'!$D$10,0,10*ROW('Water Data'!D108))),BX114="",ISNUMBER(OFFSET('Water Data'!$D$10,0,10*ROW('Water Data'!D108)))),OFFSET('Water Data'!$D$10,0,10*ROW('Water Data'!D108)),NA())))</f>
        <v>#N/A</v>
      </c>
      <c r="J114" s="133" t="e">
        <f ca="1">+IF(AND(ISNUMBER(OFFSET('Water Data'!$E$5,0,10*ROW('Water Data'!E108))),BY114="Yes"),100-OFFSET('Water Data'!$E$5,0,10*ROW('Water Data'!E108)),IF(AND(ISNUMBER(OFFSET('Water Data'!$E$5,0,10*ROW('Water Data'!E108))),BY114="No",ISNUMBER(OFFSET('Water Data'!$E$5,0,10*ROW('Water Data'!E108)))),CONCATENATE("[",ROUND(100-OFFSET('Water Data'!$E$5,0,10*ROW('Water Data'!E108)),0),"]"),IF(AND(ISNUMBER(OFFSET('Water Data'!$E$5,0,10*ROW('Water Data'!E108))),BY114="",ISNUMBER(OFFSET('Water Data'!$E$5,0,10*ROW('Water Data'!E108)))),100-OFFSET('Water Data'!$E$5,0,10*ROW('Water Data'!E108)),NA())))</f>
        <v>#N/A</v>
      </c>
      <c r="K114" s="133" t="e">
        <f ca="1">+IF(AND(ISNUMBER(OFFSET('Water Data'!$E$7,0,10*ROW('Water Data'!E108))),BZ114="Yes"),OFFSET('Water Data'!$E$7,0,10*ROW('Water Data'!E108)),IF(AND(ISNUMBER(OFFSET('Water Data'!$E$7,0,10*ROW('Water Data'!E108))),BZ114="No",ISNUMBER(OFFSET('Water Data'!$E$7,0,10*ROW('Water Data'!E108)))),CONCATENATE("[",ROUND(OFFSET('Water Data'!$E$7,0,10*ROW('Water Data'!E108)),0),"]"),IF(AND(ISNUMBER(OFFSET('Water Data'!$E$7,0,10*ROW('Water Data'!E108))),BZ114="",ISNUMBER(OFFSET('Water Data'!$E$7,0,10*ROW('Water Data'!E108)))),OFFSET('Water Data'!$E$7,0,10*ROW('Water Data'!E108)),NA())))</f>
        <v>#N/A</v>
      </c>
      <c r="L114" s="133" t="e">
        <f ca="1">+IF(AND(ISNUMBER(OFFSET('Water Data'!$E$10,0,10*ROW('Water Data'!E108))),CA114="Yes"),OFFSET('Water Data'!$E$10,0,10*ROW('Water Data'!E108)),IF(AND(ISNUMBER(OFFSET('Water Data'!$E$10,0,10*ROW('Water Data'!E108))),CA114="No",ISNUMBER(OFFSET('Water Data'!$E$10,0,10*ROW('Water Data'!E108)))),CONCATENATE("[",ROUND(OFFSET('Water Data'!$E$10,0,10*ROW('Water Data'!E108)),0),"]"),IF(AND(ISNUMBER(OFFSET('Water Data'!$E$10,0,10*ROW('Water Data'!E108))),CA114="",ISNUMBER(OFFSET('Water Data'!$E$10,0,10*ROW('Water Data'!E108)))),OFFSET('Water Data'!$E$10,0,10*ROW('Water Data'!E108)),NA())))</f>
        <v>#N/A</v>
      </c>
      <c r="M114" s="133" t="e">
        <f ca="1">+IF(AND(ISNUMBER(OFFSET('Water Data'!$F$5,0,10*ROW('Water Data'!F108))),CB114="Yes"),100-OFFSET('Water Data'!$F$5,0,10*ROW('Water Data'!F108)),IF(AND(ISNUMBER(OFFSET('Water Data'!$F$5,0,10*ROW('Water Data'!F108))),CB114="No",ISNUMBER(OFFSET('Water Data'!$F$5,0,10*ROW('Water Data'!F108)))),CONCATENATE("[",ROUND(100-OFFSET('Water Data'!$F$5,0,10*ROW('Water Data'!F108)),0),"]"),IF(AND(ISNUMBER(OFFSET('Water Data'!$F$5,0,10*ROW('Water Data'!F108))),CB114="",ISNUMBER(OFFSET('Water Data'!$F$5,0,10*ROW('Water Data'!F108)))),100-OFFSET('Water Data'!$F$5,0,10*ROW('Water Data'!F108)),NA())))</f>
        <v>#N/A</v>
      </c>
      <c r="N114" s="133" t="e">
        <f ca="1">+IF(AND(ISNUMBER(OFFSET('Water Data'!$F$7,0,10*ROW('Water Data'!F108))),CC114="Yes"),OFFSET('Water Data'!$F$7,0,10*ROW('Water Data'!F108)),IF(AND(ISNUMBER(OFFSET('Water Data'!$F$7,0,10*ROW('Water Data'!F108))),CC114="No",ISNUMBER(OFFSET('Water Data'!$F$7,0,10*ROW('Water Data'!F108)))),CONCATENATE("[",ROUND(OFFSET('Water Data'!$F$7,0,10*ROW('Water Data'!F108)),0),"]"),IF(AND(ISNUMBER(OFFSET('Water Data'!$F$7,0,10*ROW('Water Data'!F108))),CC114="",ISNUMBER(OFFSET('Water Data'!$F$7,0,10*ROW('Water Data'!F108)))),OFFSET('Water Data'!$F$7,0,10*ROW('Water Data'!F108)),NA())))</f>
        <v>#N/A</v>
      </c>
      <c r="O114" s="133" t="e">
        <f ca="1">+IF(AND(ISNUMBER(OFFSET('Water Data'!$F$10,0,10*ROW('Water Data'!F108))),CD114="Yes"),OFFSET('Water Data'!$F$10,0,10*ROW('Water Data'!F108)),IF(AND(ISNUMBER(OFFSET('Water Data'!$F$10,0,10*ROW('Water Data'!F108))),CD114="No",ISNUMBER(OFFSET('Water Data'!$F$10,0,10*ROW('Water Data'!F108)))),CONCATENATE("[",ROUND(OFFSET('Water Data'!$F$10,0,10*ROW('Water Data'!F108)),0),"]"),IF(AND(ISNUMBER(OFFSET('Water Data'!$F$10,0,10*ROW('Water Data'!F108))),CD114="",ISNUMBER(OFFSET('Water Data'!$F$10,0,10*ROW('Water Data'!F108)))),OFFSET('Water Data'!$F$10,0,10*ROW('Water Data'!F108)),NA())))</f>
        <v>#N/A</v>
      </c>
      <c r="P114" s="133" t="e">
        <f ca="1">+IF(AND(ISNUMBER(OFFSET('Water Data'!$G$5,0,10*ROW('Water Data'!G108))),CE114="Yes"),100-OFFSET('Water Data'!$G$5,0,10*ROW('Water Data'!G108)),IF(AND(ISNUMBER(OFFSET('Water Data'!$G$5,0,10*ROW('Water Data'!G108))),CE114="No",ISNUMBER(OFFSET('Water Data'!$G$5,0,10*ROW('Water Data'!G108)))),CONCATENATE("[",ROUND(100-OFFSET('Water Data'!$G$5,0,10*ROW('Water Data'!G108)),0),"]"),IF(AND(ISNUMBER(OFFSET('Water Data'!$G$5,0,10*ROW('Water Data'!G108))),CE114="",ISNUMBER(OFFSET('Water Data'!$G$5,0,10*ROW('Water Data'!G108)))),100-OFFSET('Water Data'!$G$5,0,10*ROW('Water Data'!G108)),NA())))</f>
        <v>#N/A</v>
      </c>
      <c r="Q114" s="133" t="e">
        <f ca="1">+IF(AND(ISNUMBER(OFFSET('Water Data'!$G$7,0,10*ROW('Water Data'!G108))),CF114="Yes"),OFFSET('Water Data'!$G$7,0,10*ROW('Water Data'!G108)),IF(AND(ISNUMBER(OFFSET('Water Data'!$G$7,0,10*ROW('Water Data'!G108))),CF114="No",ISNUMBER(OFFSET('Water Data'!$G$7,0,10*ROW('Water Data'!G108)))),CONCATENATE("[",ROUND(OFFSET('Water Data'!$G$7,0,10*ROW('Water Data'!G108)),0),"]"),IF(AND(ISNUMBER(OFFSET('Water Data'!$G$7,0,10*ROW('Water Data'!G108))),CF114="",ISNUMBER(OFFSET('Water Data'!$G$7,0,10*ROW('Water Data'!G108)))),OFFSET('Water Data'!$G$7,0,10*ROW('Water Data'!G108)),NA())))</f>
        <v>#N/A</v>
      </c>
      <c r="R114" s="133" t="e">
        <f ca="1">+IF(AND(ISNUMBER(OFFSET('Water Data'!$G$10,0,10*ROW('Water Data'!G108))),CG114="Yes"),OFFSET('Water Data'!$G$10,0,10*ROW('Water Data'!G108)),IF(AND(ISNUMBER(OFFSET('Water Data'!$G$10,0,10*ROW('Water Data'!G108))),CG114="No",ISNUMBER(OFFSET('Water Data'!$G$10,0,10*ROW('Water Data'!G108)))),CONCATENATE("[",ROUND(OFFSET('Water Data'!$G$10,0,10*ROW('Water Data'!G108)),0),"]"),IF(AND(ISNUMBER(OFFSET('Water Data'!$G$10,0,10*ROW('Water Data'!G108))),CG114="",ISNUMBER(OFFSET('Water Data'!$G$10,0,10*ROW('Water Data'!G108)))),OFFSET('Water Data'!$G$10,0,10*ROW('Water Data'!G108)),NA())))</f>
        <v>#N/A</v>
      </c>
      <c r="S114" s="133" t="e">
        <f ca="1">+IF(AND(ISNUMBER(OFFSET('Water Data'!$H$5,0,10*ROW('Water Data'!H108))),CH114="Yes"),100-OFFSET('Water Data'!$H$5,0,10*ROW('Water Data'!H108)),IF(AND(ISNUMBER(OFFSET('Water Data'!$H$5,0,10*ROW('Water Data'!H108))),CH114="No",ISNUMBER(OFFSET('Water Data'!$H$5,0,10*ROW('Water Data'!H108)))),CONCATENATE("[",ROUND(100-OFFSET('Water Data'!$H$5,0,10*ROW('Water Data'!H108)),0),"]"),IF(AND(ISNUMBER(OFFSET('Water Data'!$H$5,0,10*ROW('Water Data'!H108))),CH114="",ISNUMBER(OFFSET('Water Data'!$H$5,0,10*ROW('Water Data'!H108)))),100-OFFSET('Water Data'!$H$5,0,10*ROW('Water Data'!H108)),NA())))</f>
        <v>#N/A</v>
      </c>
      <c r="T114" s="133" t="e">
        <f ca="1">+IF(AND(ISNUMBER(OFFSET('Water Data'!$H$7,0,10*ROW('Water Data'!H108))),CI114="Yes"),OFFSET('Water Data'!$H$7,0,10*ROW('Water Data'!H108)),IF(AND(ISNUMBER(OFFSET('Water Data'!$H$7,0,10*ROW('Water Data'!H108))),CI114="No",ISNUMBER(OFFSET('Water Data'!$H$7,0,10*ROW('Water Data'!H108)))),CONCATENATE("[",ROUND(OFFSET('Water Data'!$H$7,0,10*ROW('Water Data'!H108)),0),"]"),IF(AND(ISNUMBER(OFFSET('Water Data'!$H$7,0,10*ROW('Water Data'!H108))),CI114="",ISNUMBER(OFFSET('Water Data'!$H$7,0,10*ROW('Water Data'!H108)))),OFFSET('Water Data'!$H$7,0,10*ROW('Water Data'!H108)),NA())))</f>
        <v>#N/A</v>
      </c>
      <c r="U114" s="133" t="e">
        <f ca="1">+IF(AND(ISNUMBER(OFFSET('Water Data'!$H$10,0,10*ROW('Water Data'!H108))),CJ114="Yes"),OFFSET('Water Data'!$H$10,0,10*ROW('Water Data'!H108)),IF(AND(ISNUMBER(OFFSET('Water Data'!$H$10,0,10*ROW('Water Data'!H108))),CJ114="No",ISNUMBER(OFFSET('Water Data'!$H$10,0,10*ROW('Water Data'!H108)))),CONCATENATE("[",ROUND(OFFSET('Water Data'!$H$10,0,10*ROW('Water Data'!H108)),0),"]"),IF(AND(ISNUMBER(OFFSET('Water Data'!$H$10,0,10*ROW('Water Data'!H108))),CJ114="",ISNUMBER(OFFSET('Water Data'!$H$10,0,10*ROW('Water Data'!H108)))),OFFSET('Water Data'!$H$10,0,10*ROW('Water Data'!H108)),NA())))</f>
        <v>#N/A</v>
      </c>
      <c r="V114" s="134" t="e">
        <f ca="1">+IF(AND(ISNUMBER(OFFSET('Sanitation Data'!$C$5,0,10*ROW('Sanitation Data'!C108))),CK114="Yes"),100-OFFSET('Sanitation Data'!$C$5,0,10*ROW('Sanitation Data'!C108)),IF(AND(ISNUMBER(OFFSET('Sanitation Data'!$C$5,0,10*ROW('Sanitation Data'!C108))),CK114="No",ISNUMBER(OFFSET('Sanitation Data'!$C$5,0,10*ROW('Sanitation Data'!C108)))),CONCATENATE("[",ROUND(100-OFFSET('Sanitation Data'!$C$5,0,10*ROW('Sanitation Data'!C108)),0),"]"),IF(AND(ISNUMBER(OFFSET('Sanitation Data'!$C$5,0,10*ROW('Sanitation Data'!C108))),CK114="",ISNUMBER(OFFSET('Sanitation Data'!$C$5,0,10*ROW('Sanitation Data'!C108)))),100-OFFSET('Sanitation Data'!$C$5,0,10*ROW('Sanitation Data'!C108)),NA())))</f>
        <v>#N/A</v>
      </c>
      <c r="W114" s="134" t="e">
        <f ca="1">+IF(AND(ISNUMBER(OFFSET('Sanitation Data'!$C$7,0,10*ROW('Sanitation Data'!C108))),CL114="Yes"),OFFSET('Sanitation Data'!$C$7,0,10*ROW('Sanitation Data'!C108)),IF(AND(ISNUMBER(OFFSET('Sanitation Data'!$C$7,0,10*ROW('Sanitation Data'!C108))),CL114="No",ISNUMBER(OFFSET('Sanitation Data'!$C$7,0,10*ROW('Sanitation Data'!C108)))),CONCATENATE("[",ROUND(OFFSET('Sanitation Data'!$C$7,0,10*ROW('Sanitation Data'!C108)),0),"]"),IF(AND(ISNUMBER(OFFSET('Sanitation Data'!$C$7,0,10*ROW('Sanitation Data'!C108))),CL114="",ISNUMBER(OFFSET('Sanitation Data'!$C$7,0,10*ROW('Sanitation Data'!C108)))),OFFSET('Sanitation Data'!$C$7,0,10*ROW('Sanitation Data'!C108)),NA())))</f>
        <v>#N/A</v>
      </c>
      <c r="X114" s="134" t="e">
        <f ca="1">+IF(AND(ISNUMBER(OFFSET('Sanitation Data'!$C$11,0,10*ROW('Sanitation Data'!C108))),CM114="Yes"),OFFSET('Sanitation Data'!$C$11,0,10*ROW('Sanitation Data'!C108)),IF(AND(ISNUMBER(OFFSET('Sanitation Data'!$C$11,0,10*ROW('Sanitation Data'!C108))),CM114="No",ISNUMBER(OFFSET('Sanitation Data'!$C$11,0,10*ROW('Sanitation Data'!C108)))),CONCATENATE("[",ROUND(OFFSET('Sanitation Data'!$C$11,0,10*ROW('Sanitation Data'!C108)),0),"]"),IF(AND(ISNUMBER(OFFSET('Sanitation Data'!$C$11,0,10*ROW('Sanitation Data'!C108))),CM114="",ISNUMBER(OFFSET('Sanitation Data'!$C$11,0,10*ROW('Sanitation Data'!C108)))),OFFSET('Sanitation Data'!$C$11,0,10*ROW('Sanitation Data'!C108)),NA())))</f>
        <v>#N/A</v>
      </c>
      <c r="Y114" s="134" t="e">
        <f ca="1">+IF(AND(ISNUMBER(OFFSET('Sanitation Data'!$C$12,0,10*ROW('Sanitation Data'!C108))),CN114="Yes"),OFFSET('Sanitation Data'!$C$12,0,10*ROW('Sanitation Data'!C108)),IF(AND(ISNUMBER(OFFSET('Sanitation Data'!$C$12,0,10*ROW('Sanitation Data'!C108))),CN114="No",ISNUMBER(OFFSET('Sanitation Data'!$C$12,0,10*ROW('Sanitation Data'!C108)))),CONCATENATE("[",ROUND(OFFSET('Sanitation Data'!$C$12,0,10*ROW('Sanitation Data'!C108)),0),"]"),IF(AND(ISNUMBER(OFFSET('Sanitation Data'!$C$12,0,10*ROW('Sanitation Data'!C108))),CN114="",ISNUMBER(OFFSET('Sanitation Data'!$C$12,0,10*ROW('Sanitation Data'!C108)))),OFFSET('Sanitation Data'!$C$12,0,10*ROW('Sanitation Data'!C108)),NA())))</f>
        <v>#N/A</v>
      </c>
      <c r="Z114" s="134" t="e">
        <f ca="1">+IF(AND(ISNUMBER(OFFSET('Sanitation Data'!$C$13,0,10*ROW('Sanitation Data'!C108))),CO114="Yes"),OFFSET('Sanitation Data'!$C$13,0,10*ROW('Sanitation Data'!C108)),IF(AND(ISNUMBER(OFFSET('Sanitation Data'!$C$13,0,10*ROW('Sanitation Data'!C108))),CO114="No",ISNUMBER(OFFSET('Sanitation Data'!$C$13,0,10*ROW('Sanitation Data'!C108)))),CONCATENATE("[",ROUND(OFFSET('Sanitation Data'!$C$13,0,10*ROW('Sanitation Data'!C108)),0),"]"),IF(AND(ISNUMBER(OFFSET('Sanitation Data'!$C$13,0,10*ROW('Sanitation Data'!C108))),CO114="",ISNUMBER(OFFSET('Sanitation Data'!$C$13,0,10*ROW('Sanitation Data'!C108)))),OFFSET('Sanitation Data'!$C$13,0,10*ROW('Sanitation Data'!C108)),NA())))</f>
        <v>#N/A</v>
      </c>
      <c r="AA114" s="134" t="e">
        <f ca="1">+IF(AND(ISNUMBER(OFFSET('Sanitation Data'!$D$5,0,10*ROW('Sanitation Data'!D108))),CP114="Yes"),100-OFFSET('Sanitation Data'!$D$5,0,10*ROW('Sanitation Data'!D108)),IF(AND(ISNUMBER(OFFSET('Sanitation Data'!$D$5,0,10*ROW('Sanitation Data'!D108))),CP114="No",ISNUMBER(OFFSET('Sanitation Data'!$D$5,0,10*ROW('Sanitation Data'!D108)))),CONCATENATE("[",ROUND(100-OFFSET('Sanitation Data'!$D$5,0,10*ROW('Sanitation Data'!D108)),0),"]"),IF(AND(ISNUMBER(OFFSET('Sanitation Data'!$D$5,0,10*ROW('Sanitation Data'!D108))),CP114="",ISNUMBER(OFFSET('Sanitation Data'!$D$5,0,10*ROW('Sanitation Data'!D108)))),100-OFFSET('Sanitation Data'!$D$5,0,10*ROW('Sanitation Data'!D108)),NA())))</f>
        <v>#N/A</v>
      </c>
      <c r="AB114" s="134" t="e">
        <f ca="1">+IF(AND(ISNUMBER(OFFSET('Sanitation Data'!$D$7,0,10*ROW('Sanitation Data'!D108))),CQ114="Yes"),OFFSET('Sanitation Data'!$D$7,0,10*ROW('Sanitation Data'!G108)),IF(AND(ISNUMBER(OFFSET('Sanitation Data'!$D$7,0,10*ROW('Sanitation Data'!D108))),CQ114="No",ISNUMBER(OFFSET('Sanitation Data'!$D$7,0,10*ROW('Sanitation Data'!D108)))),CONCATENATE("[",ROUND(OFFSET('Sanitation Data'!$D$7,0,10*ROW('Sanitation Data'!D108)),0),"]"),IF(AND(ISNUMBER(OFFSET('Sanitation Data'!$D$7,0,10*ROW('Sanitation Data'!D108))),CQ114="",ISNUMBER(OFFSET('Sanitation Data'!$D$7,0,10*ROW('Sanitation Data'!D108)))),OFFSET('Sanitation Data'!$D$7,0,10*ROW('Sanitation Data'!D108)),NA())))</f>
        <v>#N/A</v>
      </c>
      <c r="AC114" s="134" t="e">
        <f ca="1">+IF(AND(ISNUMBER(OFFSET('Sanitation Data'!$D$11,0,10*ROW('Sanitation Data'!D108))),CR114="Yes"),OFFSET('Sanitation Data'!$D$11,0,10*ROW('Sanitation Data'!D108)),IF(AND(ISNUMBER(OFFSET('Sanitation Data'!$D$11,0,10*ROW('Sanitation Data'!D108))),CR114="No",ISNUMBER(OFFSET('Sanitation Data'!$D$11,0,10*ROW('Sanitation Data'!D108)))),CONCATENATE("[",ROUND(OFFSET('Sanitation Data'!$D$11,0,10*ROW('Sanitation Data'!D108)),0),"]"),IF(AND(ISNUMBER(OFFSET('Sanitation Data'!$D$11,0,10*ROW('Sanitation Data'!D108))),CR114="",ISNUMBER(OFFSET('Sanitation Data'!$D$11,0,10*ROW('Sanitation Data'!D108)))),OFFSET('Sanitation Data'!$D$11,0,10*ROW('Sanitation Data'!D108)),NA())))</f>
        <v>#N/A</v>
      </c>
      <c r="AD114" s="134" t="e">
        <f ca="1">+IF(AND(ISNUMBER(OFFSET('Sanitation Data'!$D$12,0,10*ROW('Sanitation Data'!D108))),CS114="Yes"),OFFSET('Sanitation Data'!$D$12,0,10*ROW('Sanitation Data'!D108)),IF(AND(ISNUMBER(OFFSET('Sanitation Data'!$D$12,0,10*ROW('Sanitation Data'!D108))),CS114="No",ISNUMBER(OFFSET('Sanitation Data'!$D$12,0,10*ROW('Sanitation Data'!D108)))),CONCATENATE("[",ROUND(OFFSET('Sanitation Data'!$D$12,0,10*ROW('Sanitation Data'!D108)),0),"]"),IF(AND(ISNUMBER(OFFSET('Sanitation Data'!$D$12,0,10*ROW('Sanitation Data'!D108))),CS114="",ISNUMBER(OFFSET('Sanitation Data'!$D$12,0,10*ROW('Sanitation Data'!D108)))),OFFSET('Sanitation Data'!$D$12,0,10*ROW('Sanitation Data'!D108)),NA())))</f>
        <v>#N/A</v>
      </c>
      <c r="AE114" s="134" t="e">
        <f ca="1">+IF(AND(ISNUMBER(OFFSET('Sanitation Data'!$D$13,0,10*ROW('Sanitation Data'!D108))),CT114="Yes"),OFFSET('Sanitation Data'!$D$13,0,10*ROW('Sanitation Data'!D108)),IF(AND(ISNUMBER(OFFSET('Sanitation Data'!$D$13,0,10*ROW('Sanitation Data'!D108))),CT114="No",ISNUMBER(OFFSET('Sanitation Data'!$D$13,0,10*ROW('Sanitation Data'!D108)))),CONCATENATE("[",ROUND(OFFSET('Sanitation Data'!$D$13,0,10*ROW('Sanitation Data'!D108)),0),"]"),IF(AND(ISNUMBER(OFFSET('Sanitation Data'!$D$13,0,10*ROW('Sanitation Data'!D108))),CT114="",ISNUMBER(OFFSET('Sanitation Data'!$D$13,0,10*ROW('Sanitation Data'!D108)))),OFFSET('Sanitation Data'!$D$13,0,10*ROW('Sanitation Data'!D108)),NA())))</f>
        <v>#N/A</v>
      </c>
      <c r="AF114" s="134" t="e">
        <f ca="1">+IF(AND(ISNUMBER(OFFSET('Sanitation Data'!$E$5,0,10*ROW('Sanitation Data'!E108))),CU114="Yes"),100-OFFSET('Sanitation Data'!$E$5,0,10*ROW('Sanitation Data'!E108)),IF(AND(ISNUMBER(OFFSET('Sanitation Data'!$E$5,0,10*ROW('Sanitation Data'!E108))),CU114="No",ISNUMBER(OFFSET('Sanitation Data'!$E$5,0,10*ROW('Sanitation Data'!E108)))),CONCATENATE("[",ROUND(100-OFFSET('Sanitation Data'!$E$5,0,10*ROW('Sanitation Data'!E108)),0),"]"),IF(AND(ISNUMBER(OFFSET('Sanitation Data'!$E$5,0,10*ROW('Sanitation Data'!E108))),CU114="",ISNUMBER(OFFSET('Sanitation Data'!$E$5,0,10*ROW('Sanitation Data'!E108)))),100-OFFSET('Sanitation Data'!$E$5,0,10*ROW('Sanitation Data'!E108)),NA())))</f>
        <v>#N/A</v>
      </c>
      <c r="AG114" s="134" t="e">
        <f ca="1">+IF(AND(ISNUMBER(OFFSET('Sanitation Data'!$E$7,0,10*ROW('Sanitation Data'!E108))),CV114="Yes"),OFFSET('Sanitation Data'!$E$7,0,10*ROW('Sanitation Data'!E108)),IF(AND(ISNUMBER(OFFSET('Sanitation Data'!$E$7,0,10*ROW('Sanitation Data'!E108))),CV114="No",ISNUMBER(OFFSET('Sanitation Data'!$E$7,0,10*ROW('Sanitation Data'!E108)))),CONCATENATE("[",ROUND(OFFSET('Sanitation Data'!$E$7,0,10*ROW('Sanitation Data'!E108)),0),"]"),IF(AND(ISNUMBER(OFFSET('Sanitation Data'!$E$7,0,10*ROW('Sanitation Data'!E108))),CV114="",ISNUMBER(OFFSET('Sanitation Data'!$E$7,0,10*ROW('Sanitation Data'!E108)))),OFFSET('Sanitation Data'!$E$7,0,10*ROW('Sanitation Data'!E108)),NA())))</f>
        <v>#N/A</v>
      </c>
      <c r="AH114" s="134" t="e">
        <f ca="1">+IF(AND(ISNUMBER(OFFSET('Sanitation Data'!$E$11,0,10*ROW('Sanitation Data'!E108))),CW114="Yes"),OFFSET('Sanitation Data'!$E$11,0,10*ROW('Sanitation Data'!E108)),IF(AND(ISNUMBER(OFFSET('Sanitation Data'!$E$11,0,10*ROW('Sanitation Data'!E108))),CW114="No",ISNUMBER(OFFSET('Sanitation Data'!$E$11,0,10*ROW('Sanitation Data'!E108)))),CONCATENATE("[",ROUND(OFFSET('Sanitation Data'!$E$11,0,10*ROW('Sanitation Data'!E108)),0),"]"),IF(AND(ISNUMBER(OFFSET('Sanitation Data'!$E$11,0,10*ROW('Sanitation Data'!E108))),CW114="",ISNUMBER(OFFSET('Sanitation Data'!$E$11,0,10*ROW('Sanitation Data'!E108)))),OFFSET('Sanitation Data'!$E$11,0,10*ROW('Sanitation Data'!E108)),NA())))</f>
        <v>#N/A</v>
      </c>
      <c r="AI114" s="134" t="e">
        <f ca="1">+IF(AND(ISNUMBER(OFFSET('Sanitation Data'!$E$12,0,10*ROW('Sanitation Data'!E108))),CX114="Yes"),OFFSET('Sanitation Data'!$E$12,0,10*ROW('Sanitation Data'!E108)),IF(AND(ISNUMBER(OFFSET('Sanitation Data'!$E$12,0,10*ROW('Sanitation Data'!E108))),CX114="No",ISNUMBER(OFFSET('Sanitation Data'!$E$12,0,10*ROW('Sanitation Data'!E108)))),CONCATENATE("[",ROUND(OFFSET('Sanitation Data'!$E$12,0,10*ROW('Sanitation Data'!E108)),0),"]"),IF(AND(ISNUMBER(OFFSET('Sanitation Data'!$E$12,0,10*ROW('Sanitation Data'!E108))),CX114="",ISNUMBER(OFFSET('Sanitation Data'!$E$12,0,10*ROW('Sanitation Data'!E108)))),OFFSET('Sanitation Data'!$E$12,0,10*ROW('Sanitation Data'!E108)),NA())))</f>
        <v>#N/A</v>
      </c>
      <c r="AJ114" s="134" t="e">
        <f ca="1">+IF(AND(ISNUMBER(OFFSET('Sanitation Data'!$E$13,0,10*ROW('Sanitation Data'!E108))),CY114="Yes"),OFFSET('Sanitation Data'!$E$13,0,10*ROW('Sanitation Data'!E108)),IF(AND(ISNUMBER(OFFSET('Sanitation Data'!$E$13,0,10*ROW('Sanitation Data'!E108))),CY114="No",ISNUMBER(OFFSET('Sanitation Data'!$E$13,0,10*ROW('Sanitation Data'!E108)))),CONCATENATE("[",ROUND(OFFSET('Sanitation Data'!$E$13,0,10*ROW('Sanitation Data'!E108)),0),"]"),IF(AND(ISNUMBER(OFFSET('Sanitation Data'!$E$13,0,10*ROW('Sanitation Data'!E108))),CY114="",ISNUMBER(OFFSET('Sanitation Data'!$E$13,0,10*ROW('Sanitation Data'!E108)))),OFFSET('Sanitation Data'!$E$13,0,10*ROW('Sanitation Data'!E108)),NA())))</f>
        <v>#N/A</v>
      </c>
      <c r="AK114" s="134" t="e">
        <f ca="1">+IF(AND(ISNUMBER(OFFSET('Sanitation Data'!$F$5,0,10*ROW('Sanitation Data'!F108))),CZ114="Yes"),100-OFFSET('Sanitation Data'!$F$5,0,10*ROW('Sanitation Data'!F108)),IF(AND(ISNUMBER(OFFSET('Sanitation Data'!$F$5,0,10*ROW('Sanitation Data'!F108))),CZ114="No",ISNUMBER(OFFSET('Sanitation Data'!$F$5,0,10*ROW('Sanitation Data'!F108)))),CONCATENATE("[",ROUND(100-OFFSET('Sanitation Data'!$F$5,0,10*ROW('Sanitation Data'!F108)),0),"]"),IF(AND(ISNUMBER(OFFSET('Sanitation Data'!$F$5,0,10*ROW('Sanitation Data'!F108))),CZ114="",ISNUMBER(OFFSET('Sanitation Data'!$F$5,0,10*ROW('Sanitation Data'!F108)))),100-OFFSET('Sanitation Data'!$F$5,0,10*ROW('Sanitation Data'!F108)),NA())))</f>
        <v>#N/A</v>
      </c>
      <c r="AL114" s="134" t="e">
        <f ca="1">+IF(AND(ISNUMBER(OFFSET('Sanitation Data'!$F$7,0,10*ROW('Sanitation Data'!F108))),DA114="Yes"),OFFSET('Sanitation Data'!$F$7,0,10*ROW('Sanitation Data'!F108)),IF(AND(ISNUMBER(OFFSET('Sanitation Data'!$F$7,0,10*ROW('Sanitation Data'!F108))),DA114="No",ISNUMBER(OFFSET('Sanitation Data'!$F$7,0,10*ROW('Sanitation Data'!F108)))),CONCATENATE("[",ROUND(OFFSET('Sanitation Data'!$F$7,0,10*ROW('Sanitation Data'!F108)),0),"]"),IF(AND(ISNUMBER(OFFSET('Sanitation Data'!$F$7,0,10*ROW('Sanitation Data'!F108))),DA114="",ISNUMBER(OFFSET('Sanitation Data'!$F$7,0,10*ROW('Sanitation Data'!F108)))),OFFSET('Sanitation Data'!$F$7,0,10*ROW('Sanitation Data'!F108)),NA())))</f>
        <v>#N/A</v>
      </c>
      <c r="AM114" s="134" t="e">
        <f ca="1">+IF(AND(ISNUMBER(OFFSET('Sanitation Data'!$F$11,0,10*ROW('Sanitation Data'!F108))),DB114="Yes"),OFFSET('Sanitation Data'!$F$11,0,10*ROW('Sanitation Data'!F108)),IF(AND(ISNUMBER(OFFSET('Sanitation Data'!$F$11,0,10*ROW('Sanitation Data'!F108))),DB114="No",ISNUMBER(OFFSET('Sanitation Data'!$F$11,0,10*ROW('Sanitation Data'!F108)))),CONCATENATE("[",ROUND(OFFSET('Sanitation Data'!$F$11,0,10*ROW('Sanitation Data'!F108)),0),"]"),IF(AND(ISNUMBER(OFFSET('Sanitation Data'!$F$11,0,10*ROW('Sanitation Data'!F108))),DB114="",ISNUMBER(OFFSET('Sanitation Data'!$F$11,0,10*ROW('Sanitation Data'!F108)))),OFFSET('Sanitation Data'!$F$11,0,10*ROW('Sanitation Data'!F108)),NA())))</f>
        <v>#N/A</v>
      </c>
      <c r="AN114" s="134" t="e">
        <f ca="1">+IF(AND(ISNUMBER(OFFSET('Sanitation Data'!$F$12,0,10*ROW('Sanitation Data'!F108))),DC114="Yes"),OFFSET('Sanitation Data'!$F$12,0,10*ROW('Sanitation Data'!F108)),IF(AND(ISNUMBER(OFFSET('Sanitation Data'!$F$12,0,10*ROW('Sanitation Data'!F108))),DC114="No",ISNUMBER(OFFSET('Sanitation Data'!$F$12,0,10*ROW('Sanitation Data'!F108)))),CONCATENATE("[",ROUND(OFFSET('Sanitation Data'!$F$12,0,10*ROW('Sanitation Data'!F108)),0),"]"),IF(AND(ISNUMBER(OFFSET('Sanitation Data'!$F$12,0,10*ROW('Sanitation Data'!F108))),DC114="",ISNUMBER(OFFSET('Sanitation Data'!$F$12,0,10*ROW('Sanitation Data'!F108)))),OFFSET('Sanitation Data'!$F$12,0,10*ROW('Sanitation Data'!F108)),NA())))</f>
        <v>#N/A</v>
      </c>
      <c r="AO114" s="134" t="e">
        <f ca="1">+IF(AND(ISNUMBER(OFFSET('Sanitation Data'!$F$13,0,10*ROW('Sanitation Data'!F108))),DD114="Yes"),OFFSET('Sanitation Data'!$F$13,0,10*ROW('Sanitation Data'!F108)),IF(AND(ISNUMBER(OFFSET('Sanitation Data'!$F$13,0,10*ROW('Sanitation Data'!F108))),DD114="No",ISNUMBER(OFFSET('Sanitation Data'!$F$13,0,10*ROW('Sanitation Data'!F108)))),CONCATENATE("[",ROUND(OFFSET('Sanitation Data'!$F$13,0,10*ROW('Sanitation Data'!F108)),0),"]"),IF(AND(ISNUMBER(OFFSET('Sanitation Data'!$F$13,0,10*ROW('Sanitation Data'!F108))),DD114="",ISNUMBER(OFFSET('Sanitation Data'!$F$13,0,10*ROW('Sanitation Data'!F108)))),OFFSET('Sanitation Data'!$F$13,0,10*ROW('Sanitation Data'!F108)),NA())))</f>
        <v>#N/A</v>
      </c>
      <c r="AP114" s="134" t="e">
        <f ca="1">+IF(AND(ISNUMBER(OFFSET('Sanitation Data'!$G$5,0,10*ROW('Sanitation Data'!G108))),DE114="Yes"),100-OFFSET('Sanitation Data'!$G$5,0,10*ROW('Sanitation Data'!G108)),IF(AND(ISNUMBER(OFFSET('Sanitation Data'!$G$5,0,10*ROW('Sanitation Data'!G108))),DE114="No",ISNUMBER(OFFSET('Sanitation Data'!$G$5,0,10*ROW('Sanitation Data'!G108)))),CONCATENATE("[",ROUND(100-OFFSET('Sanitation Data'!$G$5,0,10*ROW('Sanitation Data'!G108)),0),"]"),IF(AND(ISNUMBER(OFFSET('Sanitation Data'!$G$5,0,10*ROW('Sanitation Data'!G108))),DE114="",ISNUMBER(OFFSET('Sanitation Data'!$G$5,0,10*ROW('Sanitation Data'!G108)))),100-OFFSET('Sanitation Data'!$G$5,0,10*ROW('Sanitation Data'!G108)),NA())))</f>
        <v>#N/A</v>
      </c>
      <c r="AQ114" s="134" t="e">
        <f ca="1">+IF(AND(ISNUMBER(OFFSET('Sanitation Data'!$G$7,0,10*ROW('Sanitation Data'!G108))),DF114="Yes"),OFFSET('Sanitation Data'!$G$7,0,10*ROW('Sanitation Data'!G108)),IF(AND(ISNUMBER(OFFSET('Sanitation Data'!$G$7,0,10*ROW('Sanitation Data'!G108))),DF114="No",ISNUMBER(OFFSET('Sanitation Data'!$G$7,0,10*ROW('Sanitation Data'!G108)))),CONCATENATE("[",ROUND(OFFSET('Sanitation Data'!$G$7,0,10*ROW('Sanitation Data'!G108)),0),"]"),IF(AND(ISNUMBER(OFFSET('Sanitation Data'!$G$7,0,10*ROW('Sanitation Data'!G108))),DF114="",ISNUMBER(OFFSET('Sanitation Data'!$G$7,0,10*ROW('Sanitation Data'!G108)))),OFFSET('Sanitation Data'!$G$7,0,10*ROW('Sanitation Data'!G108)),NA())))</f>
        <v>#N/A</v>
      </c>
      <c r="AR114" s="134" t="e">
        <f ca="1">+IF(AND(ISNUMBER(OFFSET('Sanitation Data'!$G$11,0,10*ROW('Sanitation Data'!G108))),DG114="Yes"),OFFSET('Sanitation Data'!$G$11,0,10*ROW('Sanitation Data'!G108)),IF(AND(ISNUMBER(OFFSET('Sanitation Data'!$G$11,0,10*ROW('Sanitation Data'!G108))),DG114="No",ISNUMBER(OFFSET('Sanitation Data'!$G$11,0,10*ROW('Sanitation Data'!G108)))),CONCATENATE("[",ROUND(OFFSET('Sanitation Data'!$G$11,0,10*ROW('Sanitation Data'!G108)),0),"]"),IF(AND(ISNUMBER(OFFSET('Sanitation Data'!$G$11,0,10*ROW('Sanitation Data'!G108))),DG114="",ISNUMBER(OFFSET('Sanitation Data'!$G$11,0,10*ROW('Sanitation Data'!G108)))),OFFSET('Sanitation Data'!$G$11,0,10*ROW('Sanitation Data'!G108)),NA())))</f>
        <v>#N/A</v>
      </c>
      <c r="AS114" s="134" t="e">
        <f ca="1">+IF(AND(ISNUMBER(OFFSET('Sanitation Data'!$G$12,0,10*ROW('Sanitation Data'!G108))),DH114="Yes"),OFFSET('Sanitation Data'!$G$12,0,10*ROW('Sanitation Data'!G108)),IF(AND(ISNUMBER(OFFSET('Sanitation Data'!$G$12,0,10*ROW('Sanitation Data'!G108))),DH114="No",ISNUMBER(OFFSET('Sanitation Data'!$G$12,0,10*ROW('Sanitation Data'!G108)))),CONCATENATE("[",ROUND(OFFSET('Sanitation Data'!$G$12,0,10*ROW('Sanitation Data'!G108)),0),"]"),IF(AND(ISNUMBER(OFFSET('Sanitation Data'!$G$12,0,10*ROW('Sanitation Data'!G108))),DH114="",ISNUMBER(OFFSET('Sanitation Data'!$G$12,0,10*ROW('Sanitation Data'!G108)))),OFFSET('Sanitation Data'!$G$12,0,10*ROW('Sanitation Data'!G108)),NA())))</f>
        <v>#N/A</v>
      </c>
      <c r="AT114" s="134" t="e">
        <f ca="1">+IF(AND(ISNUMBER(OFFSET('Sanitation Data'!$G$13,0,10*ROW('Sanitation Data'!G108))),DI114="Yes"),OFFSET('Sanitation Data'!$G$13,0,10*ROW('Sanitation Data'!G108)),IF(AND(ISNUMBER(OFFSET('Sanitation Data'!$G$13,0,10*ROW('Sanitation Data'!G108))),DI114="No",ISNUMBER(OFFSET('Sanitation Data'!$G$13,0,10*ROW('Sanitation Data'!G108)))),CONCATENATE("[",ROUND(OFFSET('Sanitation Data'!$G$13,0,10*ROW('Sanitation Data'!G108)),0),"]"),IF(AND(ISNUMBER(OFFSET('Sanitation Data'!$G$13,0,10*ROW('Sanitation Data'!G108))),DI114="",ISNUMBER(OFFSET('Sanitation Data'!$G$13,0,10*ROW('Sanitation Data'!G108)))),OFFSET('Sanitation Data'!$G$13,0,10*ROW('Sanitation Data'!G108)),NA())))</f>
        <v>#N/A</v>
      </c>
      <c r="AU114" s="134" t="e">
        <f ca="1">+IF(AND(ISNUMBER(OFFSET('Sanitation Data'!$H$5,0,10*ROW('Sanitation Data'!H108))),DJ114="Yes"),100-OFFSET('Sanitation Data'!$H$5,0,10*ROW('Sanitation Data'!H108)),IF(AND(ISNUMBER(OFFSET('Sanitation Data'!$H$5,0,10*ROW('Sanitation Data'!H108))),DJ114="No",ISNUMBER(OFFSET('Sanitation Data'!$H$5,0,10*ROW('Sanitation Data'!H108)))),CONCATENATE("[",ROUND(100-OFFSET('Sanitation Data'!$H$5,0,10*ROW('Sanitation Data'!H108)),0),"]"),IF(AND(ISNUMBER(OFFSET('Sanitation Data'!$H$5,0,10*ROW('Sanitation Data'!H108))),DJ114="",ISNUMBER(OFFSET('Sanitation Data'!$H$5,0,10*ROW('Sanitation Data'!H108)))),100-OFFSET('Sanitation Data'!$H$5,0,10*ROW('Sanitation Data'!H108)),NA())))</f>
        <v>#N/A</v>
      </c>
      <c r="AV114" s="134" t="e">
        <f ca="1">+IF(AND(ISNUMBER(OFFSET('Sanitation Data'!$H$7,0,10*ROW('Sanitation Data'!H108))),DK114="Yes"),OFFSET('Sanitation Data'!$H$7,0,10*ROW('Sanitation Data'!H108)),IF(AND(ISNUMBER(OFFSET('Sanitation Data'!$H$7,0,10*ROW('Sanitation Data'!H108))),DK114="No",ISNUMBER(OFFSET('Sanitation Data'!$H$7,0,10*ROW('Sanitation Data'!H108)))),CONCATENATE("[",ROUND(OFFSET('Sanitation Data'!$H$7,0,10*ROW('Sanitation Data'!H108)),0),"]"),IF(AND(ISNUMBER(OFFSET('Sanitation Data'!$H$7,0,10*ROW('Sanitation Data'!H108))),DK114="",ISNUMBER(OFFSET('Sanitation Data'!$H$7,0,10*ROW('Sanitation Data'!H108)))),OFFSET('Sanitation Data'!$H$7,0,10*ROW('Sanitation Data'!H108)),NA())))</f>
        <v>#N/A</v>
      </c>
      <c r="AW114" s="134" t="e">
        <f ca="1">+IF(AND(ISNUMBER(OFFSET('Sanitation Data'!$H$11,0,10*ROW('Sanitation Data'!H108))),DL114="Yes"),OFFSET('Sanitation Data'!$H$11,0,10*ROW('Sanitation Data'!H108)),IF(AND(ISNUMBER(OFFSET('Sanitation Data'!$H$11,0,10*ROW('Sanitation Data'!H108))),DL114="No",ISNUMBER(OFFSET('Sanitation Data'!$H$11,0,10*ROW('Sanitation Data'!H108)))),CONCATENATE("[",ROUND(OFFSET('Sanitation Data'!$H$11,0,10*ROW('Sanitation Data'!H108)),0),"]"),IF(AND(ISNUMBER(OFFSET('Sanitation Data'!$H$11,0,10*ROW('Sanitation Data'!H108))),DL114="",ISNUMBER(OFFSET('Sanitation Data'!$H$11,0,10*ROW('Sanitation Data'!H108)))),OFFSET('Sanitation Data'!$H$11,0,10*ROW('Sanitation Data'!H108)),NA())))</f>
        <v>#N/A</v>
      </c>
      <c r="AX114" s="134" t="e">
        <f ca="1">+IF(AND(ISNUMBER(OFFSET('Sanitation Data'!$H$12,0,10*ROW('Sanitation Data'!H108))),DM114="Yes"),OFFSET('Sanitation Data'!$H$12,0,10*ROW('Sanitation Data'!H108)),IF(AND(ISNUMBER(OFFSET('Sanitation Data'!$H$12,0,10*ROW('Sanitation Data'!H108))),DM114="No",ISNUMBER(OFFSET('Sanitation Data'!$H$12,0,10*ROW('Sanitation Data'!H108)))),CONCATENATE("[",ROUND(OFFSET('Sanitation Data'!$H$12,0,10*ROW('Sanitation Data'!H108)),0),"]"),IF(AND(ISNUMBER(OFFSET('Sanitation Data'!$H$12,0,10*ROW('Sanitation Data'!H108))),DM114="",ISNUMBER(OFFSET('Sanitation Data'!$H$12,0,10*ROW('Sanitation Data'!H108)))),OFFSET('Sanitation Data'!$H$12,0,10*ROW('Sanitation Data'!H108)),NA())))</f>
        <v>#N/A</v>
      </c>
      <c r="AY114" s="134" t="e">
        <f ca="1">+IF(AND(ISNUMBER(OFFSET('Sanitation Data'!$H$13,0,10*ROW('Sanitation Data'!H108))),DN114="Yes"),OFFSET('Sanitation Data'!$H$13,0,10*ROW('Sanitation Data'!H108)),IF(AND(ISNUMBER(OFFSET('Sanitation Data'!$H$13,0,10*ROW('Sanitation Data'!H108))),DN114="No",ISNUMBER(OFFSET('Sanitation Data'!$H$13,0,10*ROW('Sanitation Data'!H108)))),CONCATENATE("[",ROUND(OFFSET('Sanitation Data'!$H$13,0,10*ROW('Sanitation Data'!H108)),0),"]"),IF(AND(ISNUMBER(OFFSET('Sanitation Data'!$H$13,0,10*ROW('Sanitation Data'!H108))),DN114="",ISNUMBER(OFFSET('Sanitation Data'!$H$13,0,10*ROW('Sanitation Data'!H108)))),OFFSET('Sanitation Data'!$H$13,0,10*ROW('Sanitation Data'!H108)),NA())))</f>
        <v>#N/A</v>
      </c>
      <c r="AZ114" s="135" t="e">
        <f ca="1">+IF(AND(ISNUMBER(OFFSET('Hygiene Data'!$C$6,0,10*ROW('Hygiene Data'!C108))),DO114="Yes"),OFFSET('Hygiene Data'!$C$6,0,10*ROW('Hygiene Data'!C108)),IF(AND(ISNUMBER(OFFSET('Hygiene Data'!$C$6,0,10*ROW('Hygiene Data'!C108))),DO114="No",ISNUMBER(OFFSET('Hygiene Data'!$C$6,0,10*ROW('Hygiene Data'!C108)))),CONCATENATE("[",ROUND(OFFSET('Hygiene Data'!$C$6,0,10*ROW('Hygiene Data'!C108)),0),"]"),IF(AND(ISNUMBER(OFFSET('Hygiene Data'!$C$6,0,10*ROW('Hygiene Data'!C108))),DO114="",ISNUMBER(OFFSET('Hygiene Data'!$C$6,0,10*ROW('Hygiene Data'!C108)))),OFFSET('Hygiene Data'!$C$6,0,10*ROW('Hygiene Data'!C108)),NA())))</f>
        <v>#N/A</v>
      </c>
      <c r="BA114" s="135" t="e">
        <f ca="1">+IF(AND(ISNUMBER(OFFSET('Hygiene Data'!$C$8,0,10*ROW('Hygiene Data'!C108))),DP114="Yes"),OFFSET('Hygiene Data'!$C$8,0,10*ROW('Hygiene Data'!C108)),IF(AND(ISNUMBER(OFFSET('Hygiene Data'!$C$8,0,10*ROW('Hygiene Data'!C108))),DP114="No",ISNUMBER(OFFSET('Hygiene Data'!$C$8,0,10*ROW('Hygiene Data'!C108)))),CONCATENATE("[",ROUND(OFFSET('Hygiene Data'!$C$8,0,10*ROW('Hygiene Data'!C108)),0),"]"),IF(AND(ISNUMBER(OFFSET('Hygiene Data'!$C$8,0,10*ROW('Hygiene Data'!C108))),DP114="",ISNUMBER(OFFSET('Hygiene Data'!$C$8,0,10*ROW('Hygiene Data'!C108)))),OFFSET('Hygiene Data'!$C$8,0,10*ROW('Hygiene Data'!C108)),NA())))</f>
        <v>#N/A</v>
      </c>
      <c r="BB114" s="135" t="e">
        <f ca="1">+IF(AND(ISNUMBER(OFFSET('Hygiene Data'!$C$10,0,10*ROW('Hygiene Data'!C108))),DQ114="Yes"),OFFSET('Hygiene Data'!$C$10,0,10*ROW('Hygiene Data'!C108)),IF(AND(ISNUMBER(OFFSET('Hygiene Data'!$C$10,0,10*ROW('Hygiene Data'!C108))),DQ114="No",ISNUMBER(OFFSET('Hygiene Data'!$C$10,0,10*ROW('Hygiene Data'!C108)))),CONCATENATE("[",ROUND(OFFSET('Hygiene Data'!$C$10,0,10*ROW('Hygiene Data'!C108)),0),"]"),IF(AND(ISNUMBER(OFFSET('Hygiene Data'!$C$10,0,10*ROW('Hygiene Data'!C108))),DQ114="",ISNUMBER(OFFSET('Hygiene Data'!$C$10,0,10*ROW('Hygiene Data'!C108)))),OFFSET('Hygiene Data'!$C$10,0,10*ROW('Hygiene Data'!C108)),NA())))</f>
        <v>#N/A</v>
      </c>
      <c r="BC114" s="135" t="e">
        <f ca="1">+IF(AND(ISNUMBER(OFFSET('Hygiene Data'!$D$6,0,10*ROW('Hygiene Data'!D108))),DR114="Yes"),OFFSET('Hygiene Data'!$D$6,0,10*ROW('Hygiene Data'!D108)),IF(AND(ISNUMBER(OFFSET('Hygiene Data'!$D$6,0,10*ROW('Hygiene Data'!D108))),DR114="No",ISNUMBER(OFFSET('Hygiene Data'!$D$6,0,10*ROW('Hygiene Data'!D108)))),CONCATENATE("[",ROUND(OFFSET('Hygiene Data'!$D$6,0,10*ROW('Hygiene Data'!D108)),0),"]"),IF(AND(ISNUMBER(OFFSET('Hygiene Data'!$D$6,0,10*ROW('Hygiene Data'!D108))),DR114="",ISNUMBER(OFFSET('Hygiene Data'!$D$6,0,10*ROW('Hygiene Data'!D108)))),OFFSET('Hygiene Data'!$D$6,0,10*ROW('Hygiene Data'!D108)),NA())))</f>
        <v>#N/A</v>
      </c>
      <c r="BD114" s="135" t="e">
        <f ca="1">+IF(AND(ISNUMBER(OFFSET('Hygiene Data'!$D$8,0,10*ROW('Hygiene Data'!D108))),DS114="Yes"),OFFSET('Hygiene Data'!$D$8,0,10*ROW('Hygiene Data'!D108)),IF(AND(ISNUMBER(OFFSET('Hygiene Data'!$D$8,0,10*ROW('Hygiene Data'!D108))),DS114="No",ISNUMBER(OFFSET('Hygiene Data'!$D$8,0,10*ROW('Hygiene Data'!D108)))),CONCATENATE("[",ROUND(OFFSET('Hygiene Data'!$D$8,0,10*ROW('Hygiene Data'!D108)),0),"]"),IF(AND(ISNUMBER(OFFSET('Hygiene Data'!$D$8,0,10*ROW('Hygiene Data'!D108))),DS114="",ISNUMBER(OFFSET('Hygiene Data'!$D$8,0,10*ROW('Hygiene Data'!D108)))),OFFSET('Hygiene Data'!$D$8,0,10*ROW('Hygiene Data'!D108)),NA())))</f>
        <v>#N/A</v>
      </c>
      <c r="BE114" s="135" t="e">
        <f ca="1">+IF(AND(ISNUMBER(OFFSET('Hygiene Data'!$D$10,0,10*ROW('Hygiene Data'!D108))),DT114="Yes"),OFFSET('Hygiene Data'!$D$10,0,10*ROW('Hygiene Data'!D108)),IF(AND(ISNUMBER(OFFSET('Hygiene Data'!$D$10,0,10*ROW('Hygiene Data'!D108))),DT114="No",ISNUMBER(OFFSET('Hygiene Data'!$D$10,0,10*ROW('Hygiene Data'!D108)))),CONCATENATE("[",ROUND(OFFSET('Hygiene Data'!$D$10,0,10*ROW('Hygiene Data'!D108)),0),"]"),IF(AND(ISNUMBER(OFFSET('Hygiene Data'!$D$10,0,10*ROW('Hygiene Data'!D108))),DT114="",ISNUMBER(OFFSET('Hygiene Data'!$D$10,0,10*ROW('Hygiene Data'!D108)))),OFFSET('Hygiene Data'!$D$10,0,10*ROW('Hygiene Data'!D108)),NA())))</f>
        <v>#N/A</v>
      </c>
      <c r="BF114" s="135" t="e">
        <f ca="1">+IF(AND(ISNUMBER(OFFSET('Hygiene Data'!$E$6,0,10*ROW('Hygiene Data'!E108))),DU114="Yes"),OFFSET('Hygiene Data'!$E$6,0,10*ROW('Hygiene Data'!E108)),IF(AND(ISNUMBER(OFFSET('Hygiene Data'!$E$6,0,10*ROW('Hygiene Data'!E108))),DU114="No",ISNUMBER(OFFSET('Hygiene Data'!$E$6,0,10*ROW('Hygiene Data'!E108)))),CONCATENATE("[",ROUND(OFFSET('Hygiene Data'!$E$6,0,10*ROW('Hygiene Data'!E108)),0),"]"),IF(AND(ISNUMBER(OFFSET('Hygiene Data'!$E$6,0,10*ROW('Hygiene Data'!E108))),DU114="",ISNUMBER(OFFSET('Hygiene Data'!$E$6,0,10*ROW('Hygiene Data'!E108)))),OFFSET('Hygiene Data'!$E$6,0,10*ROW('Hygiene Data'!E108)),NA())))</f>
        <v>#N/A</v>
      </c>
      <c r="BG114" s="135" t="e">
        <f ca="1">+IF(AND(ISNUMBER(OFFSET('Hygiene Data'!$E$8,0,10*ROW('Hygiene Data'!E108))),DV114="Yes"),OFFSET('Hygiene Data'!$E$8,0,10*ROW('Hygiene Data'!E108)),IF(AND(ISNUMBER(OFFSET('Hygiene Data'!$E$8,0,10*ROW('Hygiene Data'!E108))),DV114="No",ISNUMBER(OFFSET('Hygiene Data'!$E$8,0,10*ROW('Hygiene Data'!E108)))),CONCATENATE("[",ROUND(OFFSET('Hygiene Data'!$E$8,0,10*ROW('Hygiene Data'!E108)),0),"]"),IF(AND(ISNUMBER(OFFSET('Hygiene Data'!$E$8,0,10*ROW('Hygiene Data'!E108))),DV114="",ISNUMBER(OFFSET('Hygiene Data'!$E$8,0,10*ROW('Hygiene Data'!E108)))),OFFSET('Hygiene Data'!$E$8,0,10*ROW('Hygiene Data'!E108)),NA())))</f>
        <v>#N/A</v>
      </c>
      <c r="BH114" s="135" t="e">
        <f ca="1">+IF(AND(ISNUMBER(OFFSET('Hygiene Data'!$E$10,0,10*ROW('Hygiene Data'!E108))),DW114="Yes"),OFFSET('Hygiene Data'!$E$10,0,10*ROW('Hygiene Data'!E108)),IF(AND(ISNUMBER(OFFSET('Hygiene Data'!$E$10,0,10*ROW('Hygiene Data'!E108))),DW114="No",ISNUMBER(OFFSET('Hygiene Data'!$E$10,0,10*ROW('Hygiene Data'!E108)))),CONCATENATE("[",ROUND(OFFSET('Hygiene Data'!$E$10,0,10*ROW('Hygiene Data'!E108)),0),"]"),IF(AND(ISNUMBER(OFFSET('Hygiene Data'!$E$10,0,10*ROW('Hygiene Data'!E108))),DW114="",ISNUMBER(OFFSET('Hygiene Data'!$E$10,0,10*ROW('Hygiene Data'!E108)))),OFFSET('Hygiene Data'!$E$10,0,10*ROW('Hygiene Data'!E108)),NA())))</f>
        <v>#N/A</v>
      </c>
      <c r="BI114" s="135" t="e">
        <f ca="1">+IF(AND(ISNUMBER(OFFSET('Hygiene Data'!$F$6,0,10*ROW('Hygiene Data'!F108))),DX114="Yes"),OFFSET('Hygiene Data'!$F$6,0,10*ROW('Hygiene Data'!F108)),IF(AND(ISNUMBER(OFFSET('Hygiene Data'!$F$6,0,10*ROW('Hygiene Data'!F108))),DX114="No",ISNUMBER(OFFSET('Hygiene Data'!$F$6,0,10*ROW('Hygiene Data'!F108)))),CONCATENATE("[",ROUND(OFFSET('Hygiene Data'!$F$6,0,10*ROW('Hygiene Data'!F108)),0),"]"),IF(AND(ISNUMBER(OFFSET('Hygiene Data'!$F$6,0,10*ROW('Hygiene Data'!F108))),DX114="",ISNUMBER(OFFSET('Hygiene Data'!$F$6,0,10*ROW('Hygiene Data'!F108)))),OFFSET('Hygiene Data'!$F$6,0,10*ROW('Hygiene Data'!F108)),NA())))</f>
        <v>#N/A</v>
      </c>
      <c r="BJ114" s="135" t="e">
        <f ca="1">+IF(AND(ISNUMBER(OFFSET('Hygiene Data'!$F$8,0,10*ROW('Hygiene Data'!F108))),DY114="Yes"),OFFSET('Hygiene Data'!$F$8,0,10*ROW('Hygiene Data'!F108)),IF(AND(ISNUMBER(OFFSET('Hygiene Data'!$F$8,0,10*ROW('Hygiene Data'!F108))),DY114="No",ISNUMBER(OFFSET('Hygiene Data'!$F$8,0,10*ROW('Hygiene Data'!F108)))),CONCATENATE("[",ROUND(OFFSET('Hygiene Data'!$F$8,0,10*ROW('Hygiene Data'!F108)),0),"]"),IF(AND(ISNUMBER(OFFSET('Hygiene Data'!$F$8,0,10*ROW('Hygiene Data'!F108))),DY114="",ISNUMBER(OFFSET('Hygiene Data'!$F$8,0,10*ROW('Hygiene Data'!F108)))),OFFSET('Hygiene Data'!$F$8,0,10*ROW('Hygiene Data'!F108)),NA())))</f>
        <v>#N/A</v>
      </c>
      <c r="BK114" s="135" t="e">
        <f ca="1">+IF(AND(ISNUMBER(OFFSET('Hygiene Data'!$F$10,0,10*ROW('Hygiene Data'!F108))),DZ114="Yes"),OFFSET('Hygiene Data'!$F$10,0,10*ROW('Hygiene Data'!F108)),IF(AND(ISNUMBER(OFFSET('Hygiene Data'!$F$10,0,10*ROW('Hygiene Data'!F108))),DZ114="No",ISNUMBER(OFFSET('Hygiene Data'!$F$10,0,10*ROW('Hygiene Data'!F108)))),CONCATENATE("[",ROUND(OFFSET('Hygiene Data'!$F$10,0,10*ROW('Hygiene Data'!F108)),0),"]"),IF(AND(ISNUMBER(OFFSET('Hygiene Data'!$F$10,0,10*ROW('Hygiene Data'!F108))),DZ114="",ISNUMBER(OFFSET('Hygiene Data'!$F$10,0,10*ROW('Hygiene Data'!F108)))),OFFSET('Hygiene Data'!$F$10,0,10*ROW('Hygiene Data'!F108)),NA())))</f>
        <v>#N/A</v>
      </c>
      <c r="BL114" s="135" t="e">
        <f ca="1">+IF(AND(ISNUMBER(OFFSET('Hygiene Data'!$G$6,0,10*ROW('Hygiene Data'!G108))),EA114="Yes"),OFFSET('Hygiene Data'!$G$6,0,10*ROW('Hygiene Data'!G108)),IF(AND(ISNUMBER(OFFSET('Hygiene Data'!$G$6,0,10*ROW('Hygiene Data'!G108))),EA114="No",ISNUMBER(OFFSET('Hygiene Data'!$G$6,0,10*ROW('Hygiene Data'!G108)))),CONCATENATE("[",ROUND(OFFSET('Hygiene Data'!$G$6,0,10*ROW('Hygiene Data'!G108)),0),"]"),IF(AND(ISNUMBER(OFFSET('Hygiene Data'!$G$6,0,10*ROW('Hygiene Data'!G108))),EA114="",ISNUMBER(OFFSET('Hygiene Data'!$G$6,0,10*ROW('Hygiene Data'!G108)))),OFFSET('Hygiene Data'!$G$6,0,10*ROW('Hygiene Data'!G108)),NA())))</f>
        <v>#N/A</v>
      </c>
      <c r="BM114" s="135" t="e">
        <f ca="1">+IF(AND(ISNUMBER(OFFSET('Hygiene Data'!$G$8,0,10*ROW('Hygiene Data'!G108))),EB114="Yes"),OFFSET('Hygiene Data'!$G$8,0,10*ROW('Hygiene Data'!G108)),IF(AND(ISNUMBER(OFFSET('Hygiene Data'!$G$8,0,10*ROW('Hygiene Data'!G108))),EB114="No",ISNUMBER(OFFSET('Hygiene Data'!$G$8,0,10*ROW('Hygiene Data'!G108)))),CONCATENATE("[",ROUND(OFFSET('Hygiene Data'!$G$8,0,10*ROW('Hygiene Data'!G108)),0),"]"),IF(AND(ISNUMBER(OFFSET('Hygiene Data'!$G$8,0,10*ROW('Hygiene Data'!G108))),EB114="",ISNUMBER(OFFSET('Hygiene Data'!$G$8,0,10*ROW('Hygiene Data'!G108)))),OFFSET('Hygiene Data'!$G$8,0,10*ROW('Hygiene Data'!G108)),NA())))</f>
        <v>#N/A</v>
      </c>
      <c r="BN114" s="135" t="e">
        <f ca="1">+IF(AND(ISNUMBER(OFFSET('Hygiene Data'!$G$10,0,10*ROW('Hygiene Data'!G108))),EC114="Yes"),OFFSET('Hygiene Data'!$G$10,0,10*ROW('Hygiene Data'!G108)),IF(AND(ISNUMBER(OFFSET('Hygiene Data'!$G$10,0,10*ROW('Hygiene Data'!G108))),EC114="No",ISNUMBER(OFFSET('Hygiene Data'!$G$10,0,10*ROW('Hygiene Data'!G108)))),CONCATENATE("[",ROUND(OFFSET('Hygiene Data'!$G$10,0,10*ROW('Hygiene Data'!G108)),0),"]"),IF(AND(ISNUMBER(OFFSET('Hygiene Data'!$G$10,0,10*ROW('Hygiene Data'!G108))),EC114="",ISNUMBER(OFFSET('Hygiene Data'!$G$10,0,10*ROW('Hygiene Data'!G108)))),OFFSET('Hygiene Data'!$G$10,0,10*ROW('Hygiene Data'!G108)),NA())))</f>
        <v>#N/A</v>
      </c>
      <c r="BO114" s="135" t="e">
        <f ca="1">+IF(AND(ISNUMBER(OFFSET('Hygiene Data'!$H$6,0,10*ROW('Hygiene Data'!H108))),ED114="Yes"),OFFSET('Hygiene Data'!$H$6,0,10*ROW('Hygiene Data'!H108)),IF(AND(ISNUMBER(OFFSET('Hygiene Data'!$H$6,0,10*ROW('Hygiene Data'!H108))),ED114="No",ISNUMBER(OFFSET('Hygiene Data'!$H$6,0,10*ROW('Hygiene Data'!H108)))),CONCATENATE("[",ROUND(OFFSET('Hygiene Data'!$H$6,0,10*ROW('Hygiene Data'!H108)),0),"]"),IF(AND(ISNUMBER(OFFSET('Hygiene Data'!$H$6,0,10*ROW('Hygiene Data'!H108))),ED114="",ISNUMBER(OFFSET('Hygiene Data'!$H$6,0,10*ROW('Hygiene Data'!H108)))),OFFSET('Hygiene Data'!$H$6,0,10*ROW('Hygiene Data'!H108)),NA())))</f>
        <v>#N/A</v>
      </c>
      <c r="BP114" s="135" t="e">
        <f ca="1">+IF(AND(ISNUMBER(OFFSET('Hygiene Data'!$H$8,0,10*ROW('Hygiene Data'!H108))),EE114="Yes"),OFFSET('Hygiene Data'!$H$8,0,10*ROW('Hygiene Data'!H108)),IF(AND(ISNUMBER(OFFSET('Hygiene Data'!$H$8,0,10*ROW('Hygiene Data'!H108))),EE114="No",ISNUMBER(OFFSET('Hygiene Data'!$H$8,0,10*ROW('Hygiene Data'!H108)))),CONCATENATE("[",ROUND(OFFSET('Hygiene Data'!$H$8,0,10*ROW('Hygiene Data'!H108)),0),"]"),IF(AND(ISNUMBER(OFFSET('Hygiene Data'!$H$8,0,10*ROW('Hygiene Data'!H108))),EE114="",ISNUMBER(OFFSET('Hygiene Data'!$H$8,0,10*ROW('Hygiene Data'!H108)))),OFFSET('Hygiene Data'!$H$8,0,10*ROW('Hygiene Data'!H108)),NA())))</f>
        <v>#N/A</v>
      </c>
      <c r="BQ114" s="135" t="e">
        <f ca="1">+IF(AND(ISNUMBER(OFFSET('Hygiene Data'!$H$10,0,10*ROW('Hygiene Data'!H108))),EF114="Yes"),OFFSET('Hygiene Data'!$H$10,0,10*ROW('Hygiene Data'!H108)),IF(AND(ISNUMBER(OFFSET('Hygiene Data'!$H$10,0,10*ROW('Hygiene Data'!H108))),EF114="No",ISNUMBER(OFFSET('Hygiene Data'!$H$10,0,10*ROW('Hygiene Data'!H108)))),CONCATENATE("[",ROUND(OFFSET('Hygiene Data'!$H$10,0,10*ROW('Hygiene Data'!H108)),0),"]"),IF(AND(ISNUMBER(OFFSET('Hygiene Data'!$H$10,0,10*ROW('Hygiene Data'!H108))),EF114="",ISNUMBER(OFFSET('Hygiene Data'!$H$10,0,10*ROW('Hygiene Data'!H108)))),OFFSET('Hygiene Data'!$H$10,0,10*ROW('Hygiene Data'!H108)),NA())))</f>
        <v>#N/A</v>
      </c>
      <c r="BS114" s="34" t="str">
        <f ca="1">+IF(OFFSET('Water Data'!$C$28,0,10*ROW('Water Data'!C108))="","",OFFSET('Water Data'!$C$28,0,10*ROW('Water Data'!C108)))</f>
        <v/>
      </c>
      <c r="BT114" s="34" t="str">
        <f ca="1">+IF(OFFSET('Water Data'!$C$29,0,10*ROW('Water Data'!C108))="","",OFFSET('Water Data'!$C$29,0,10*ROW('Water Data'!C108)))</f>
        <v/>
      </c>
      <c r="BU114" s="34" t="str">
        <f ca="1">+IF(OFFSET('Water Data'!$C$30,0,10*ROW('Water Data'!C108))="","",OFFSET('Water Data'!$C$30,0,10*ROW('Water Data'!C108)))</f>
        <v/>
      </c>
      <c r="BV114" s="34" t="str">
        <f ca="1">+IF(OFFSET('Water Data'!$D$28,0,10*ROW('Water Data'!D108))="","",OFFSET('Water Data'!$D$28,0,10*ROW('Water Data'!D108)))</f>
        <v/>
      </c>
      <c r="BW114" s="34" t="str">
        <f ca="1">+IF(OFFSET('Water Data'!$D$29,0,10*ROW('Water Data'!D108))="","",OFFSET('Water Data'!$D$29,0,10*ROW('Water Data'!D108)))</f>
        <v/>
      </c>
      <c r="BX114" s="34" t="str">
        <f ca="1">+IF(OFFSET('Water Data'!$D$30,0,10*ROW('Water Data'!D108))="","",OFFSET('Water Data'!$D$30,0,10*ROW('Water Data'!D108)))</f>
        <v/>
      </c>
      <c r="BY114" s="34" t="str">
        <f ca="1">+IF(OFFSET('Water Data'!$E$28,0,10*ROW('Water Data'!E108))="","",OFFSET('Water Data'!$E$28,0,10*ROW('Water Data'!E108)))</f>
        <v/>
      </c>
      <c r="BZ114" s="34" t="str">
        <f ca="1">+IF(OFFSET('Water Data'!$E$29,0,10*ROW('Water Data'!E108))="","",OFFSET('Water Data'!$E$29,0,10*ROW('Water Data'!E108)))</f>
        <v/>
      </c>
      <c r="CA114" s="34" t="str">
        <f ca="1">+IF(OFFSET('Water Data'!$E$30,0,10*ROW('Water Data'!E108))="","",OFFSET('Water Data'!$E$30,0,10*ROW('Water Data'!E108)))</f>
        <v/>
      </c>
      <c r="CB114" s="34" t="str">
        <f ca="1">+IF(OFFSET('Water Data'!$F$28,0,10*ROW('Water Data'!F108))="","",OFFSET('Water Data'!$F$28,0,10*ROW('Water Data'!F108)))</f>
        <v/>
      </c>
      <c r="CC114" s="34" t="str">
        <f ca="1">+IF(OFFSET('Water Data'!$F$29,0,10*ROW('Water Data'!F108))="","",OFFSET('Water Data'!$F$29,0,10*ROW('Water Data'!F108)))</f>
        <v/>
      </c>
      <c r="CD114" s="34" t="str">
        <f ca="1">+IF(OFFSET('Water Data'!$F$30,0,10*ROW('Water Data'!F108))="","",OFFSET('Water Data'!$F$30,0,10*ROW('Water Data'!F108)))</f>
        <v/>
      </c>
      <c r="CE114" s="34" t="str">
        <f ca="1">+IF(OFFSET('Water Data'!$G$28,0,10*ROW('Water Data'!G108))="","",OFFSET('Water Data'!$G$28,0,10*ROW('Water Data'!G108)))</f>
        <v/>
      </c>
      <c r="CF114" s="34" t="str">
        <f ca="1">+IF(OFFSET('Water Data'!$G$29,0,10*ROW('Water Data'!G108))="","",OFFSET('Water Data'!$G$29,0,10*ROW('Water Data'!G108)))</f>
        <v/>
      </c>
      <c r="CG114" s="34" t="str">
        <f ca="1">+IF(OFFSET('Water Data'!$G$30,0,10*ROW('Water Data'!G108))="","",OFFSET('Water Data'!$G$30,0,10*ROW('Water Data'!G108)))</f>
        <v/>
      </c>
      <c r="CH114" s="34" t="str">
        <f ca="1">+IF(OFFSET('Water Data'!$H$28,0,10*ROW('Water Data'!H108))="","",OFFSET('Water Data'!$H$28,0,10*ROW('Water Data'!H108)))</f>
        <v/>
      </c>
      <c r="CI114" s="34" t="str">
        <f ca="1">+IF(OFFSET('Water Data'!$H$29,0,10*ROW('Water Data'!H108))="","",OFFSET('Water Data'!$H$29,0,10*ROW('Water Data'!H108)))</f>
        <v/>
      </c>
      <c r="CJ114" s="34" t="str">
        <f ca="1">+IF(OFFSET('Water Data'!$H$30,0,10*ROW('Water Data'!H108))="","",OFFSET('Water Data'!$H$30,0,10*ROW('Water Data'!H108)))</f>
        <v/>
      </c>
      <c r="CK114" s="34" t="str">
        <f ca="1">+IF(OFFSET('Sanitation Data'!$C$29,0,10*ROW('Sanitation Data'!C108))="","",OFFSET('Sanitation Data'!$C$29,0,10*ROW('Sanitation Data'!C108)))</f>
        <v/>
      </c>
      <c r="CL114" s="34" t="str">
        <f ca="1">+IF(OFFSET('Sanitation Data'!$C$30,0,10*ROW('Sanitation Data'!C108))="","",OFFSET('Sanitation Data'!$C$30,0,10*ROW('Sanitation Data'!C108)))</f>
        <v/>
      </c>
      <c r="CM114" s="34" t="str">
        <f ca="1">+IF(OFFSET('Sanitation Data'!$C$31,0,10*ROW('Sanitation Data'!C108))="","",OFFSET('Sanitation Data'!$C$31,0,10*ROW('Sanitation Data'!C108)))</f>
        <v/>
      </c>
      <c r="CN114" s="34" t="str">
        <f ca="1">+IF(OFFSET('Sanitation Data'!$C$32,0,10*ROW('Sanitation Data'!C108))="","",OFFSET('Sanitation Data'!$C$32,0,10*ROW('Sanitation Data'!C108)))</f>
        <v/>
      </c>
      <c r="CO114" s="34" t="str">
        <f ca="1">+IF(OFFSET('Sanitation Data'!$C$33,0,10*ROW('Sanitation Data'!C108))="","",OFFSET('Sanitation Data'!$C$33,0,10*ROW('Sanitation Data'!C108)))</f>
        <v/>
      </c>
      <c r="CP114" s="34" t="str">
        <f ca="1">+IF(OFFSET('Sanitation Data'!$D$29,0,10*ROW('Sanitation Data'!D108))="","",OFFSET('Sanitation Data'!$D$29,0,10*ROW('Sanitation Data'!D108)))</f>
        <v/>
      </c>
      <c r="CQ114" s="34" t="str">
        <f ca="1">+IF(OFFSET('Sanitation Data'!$D$30,0,10*ROW('Sanitation Data'!D108))="","",OFFSET('Sanitation Data'!$D$30,0,10*ROW('Sanitation Data'!D108)))</f>
        <v/>
      </c>
      <c r="CR114" s="34" t="str">
        <f ca="1">+IF(OFFSET('Sanitation Data'!$D$31,0,10*ROW('Sanitation Data'!D108))="","",OFFSET('Sanitation Data'!$D$31,0,10*ROW('Sanitation Data'!D108)))</f>
        <v/>
      </c>
      <c r="CS114" s="34" t="str">
        <f ca="1">+IF(OFFSET('Sanitation Data'!$D$32,0,10*ROW('Sanitation Data'!D108))="","",OFFSET('Sanitation Data'!$D$32,0,10*ROW('Sanitation Data'!D108)))</f>
        <v/>
      </c>
      <c r="CT114" s="34" t="str">
        <f ca="1">+IF(OFFSET('Sanitation Data'!$D$33,0,10*ROW('Sanitation Data'!D108))="","",OFFSET('Sanitation Data'!$D$33,0,10*ROW('Sanitation Data'!D108)))</f>
        <v/>
      </c>
      <c r="CU114" s="34" t="str">
        <f ca="1">+IF(OFFSET('Sanitation Data'!$E$29,0,10*ROW('Sanitation Data'!E108))="","",OFFSET('Sanitation Data'!$E$29,0,10*ROW('Sanitation Data'!E108)))</f>
        <v/>
      </c>
      <c r="CV114" s="34" t="str">
        <f ca="1">+IF(OFFSET('Sanitation Data'!$E$30,0,10*ROW('Sanitation Data'!E108))="","",OFFSET('Sanitation Data'!$E$30,0,10*ROW('Sanitation Data'!E108)))</f>
        <v/>
      </c>
      <c r="CW114" s="34" t="str">
        <f ca="1">+IF(OFFSET('Sanitation Data'!$E$31,0,10*ROW('Sanitation Data'!E108))="","",OFFSET('Sanitation Data'!$E$31,0,10*ROW('Sanitation Data'!E108)))</f>
        <v/>
      </c>
      <c r="CX114" s="34" t="str">
        <f ca="1">+IF(OFFSET('Sanitation Data'!$E$32,0,10*ROW('Sanitation Data'!E108))="","",OFFSET('Sanitation Data'!$E$32,0,10*ROW('Sanitation Data'!E108)))</f>
        <v/>
      </c>
      <c r="CY114" s="34" t="str">
        <f ca="1">+IF(OFFSET('Sanitation Data'!$E$33,0,10*ROW('Sanitation Data'!E108))="","",OFFSET('Sanitation Data'!$E$33,0,10*ROW('Sanitation Data'!E108)))</f>
        <v/>
      </c>
      <c r="CZ114" s="34" t="str">
        <f ca="1">+IF(OFFSET('Sanitation Data'!$F$29,0,10*ROW('Sanitation Data'!F108))="","",OFFSET('Sanitation Data'!$F$29,0,10*ROW('Sanitation Data'!F108)))</f>
        <v/>
      </c>
      <c r="DA114" s="34" t="str">
        <f ca="1">+IF(OFFSET('Sanitation Data'!$F$30,0,10*ROW('Sanitation Data'!F108))="","",OFFSET('Sanitation Data'!$F$30,0,10*ROW('Sanitation Data'!F108)))</f>
        <v/>
      </c>
      <c r="DB114" s="34" t="str">
        <f ca="1">+IF(OFFSET('Sanitation Data'!$F$31,0,10*ROW('Sanitation Data'!F108))="","",OFFSET('Sanitation Data'!$F$31,0,10*ROW('Sanitation Data'!F108)))</f>
        <v/>
      </c>
      <c r="DC114" s="34" t="str">
        <f ca="1">+IF(OFFSET('Sanitation Data'!$F$32,0,10*ROW('Sanitation Data'!F108))="","",OFFSET('Sanitation Data'!$F$32,0,10*ROW('Sanitation Data'!F108)))</f>
        <v/>
      </c>
      <c r="DD114" s="34" t="str">
        <f ca="1">+IF(OFFSET('Sanitation Data'!$F$33,0,10*ROW('Sanitation Data'!F108))="","",OFFSET('Sanitation Data'!$F$33,0,10*ROW('Sanitation Data'!F108)))</f>
        <v/>
      </c>
      <c r="DE114" s="34" t="str">
        <f ca="1">+IF(OFFSET('Sanitation Data'!$G$29,0,10*ROW('Sanitation Data'!G108))="","",OFFSET('Sanitation Data'!$G$29,0,10*ROW('Sanitation Data'!G108)))</f>
        <v/>
      </c>
      <c r="DF114" s="34" t="str">
        <f ca="1">+IF(OFFSET('Sanitation Data'!$G$30,0,10*ROW('Sanitation Data'!G108))="","",OFFSET('Sanitation Data'!$G$30,0,10*ROW('Sanitation Data'!G108)))</f>
        <v/>
      </c>
      <c r="DG114" s="34" t="str">
        <f ca="1">+IF(OFFSET('Sanitation Data'!$G$31,0,10*ROW('Sanitation Data'!G108))="","",OFFSET('Sanitation Data'!$G$31,0,10*ROW('Sanitation Data'!G108)))</f>
        <v/>
      </c>
      <c r="DH114" s="34" t="str">
        <f ca="1">+IF(OFFSET('Sanitation Data'!$G$32,0,10*ROW('Sanitation Data'!G108))="","",OFFSET('Sanitation Data'!$G$32,0,10*ROW('Sanitation Data'!G108)))</f>
        <v/>
      </c>
      <c r="DI114" s="34" t="str">
        <f ca="1">+IF(OFFSET('Sanitation Data'!$G$33,0,10*ROW('Sanitation Data'!G108))="","",OFFSET('Sanitation Data'!$G$33,0,10*ROW('Sanitation Data'!G108)))</f>
        <v/>
      </c>
      <c r="DJ114" s="34" t="str">
        <f ca="1">+IF(OFFSET('Sanitation Data'!$H$29,0,10*ROW('Sanitation Data'!H108))="","",OFFSET('Sanitation Data'!$H$29,0,10*ROW('Sanitation Data'!H108)))</f>
        <v/>
      </c>
      <c r="DK114" s="34" t="str">
        <f ca="1">+IF(OFFSET('Sanitation Data'!$H$30,0,10*ROW('Sanitation Data'!H108))="","",OFFSET('Sanitation Data'!$H$30,0,10*ROW('Sanitation Data'!H108)))</f>
        <v/>
      </c>
      <c r="DL114" s="34" t="str">
        <f ca="1">+IF(OFFSET('Sanitation Data'!$H$31,0,10*ROW('Sanitation Data'!H108))="","",OFFSET('Sanitation Data'!$H$31,0,10*ROW('Sanitation Data'!H108)))</f>
        <v/>
      </c>
      <c r="DM114" s="34" t="str">
        <f ca="1">+IF(OFFSET('Sanitation Data'!$H$32,0,10*ROW('Sanitation Data'!H108))="","",OFFSET('Sanitation Data'!$H$32,0,10*ROW('Sanitation Data'!H108)))</f>
        <v/>
      </c>
      <c r="DN114" s="34" t="str">
        <f ca="1">+IF(OFFSET('Sanitation Data'!$H$33,0,10*ROW('Sanitation Data'!H108))="","",OFFSET('Sanitation Data'!$H$33,0,10*ROW('Sanitation Data'!H108)))</f>
        <v/>
      </c>
      <c r="DO114" s="34" t="str">
        <f ca="1">+IF(OFFSET('Hygiene Data'!$C$12,0,10*ROW('Hygiene Data'!C108))="","",OFFSET('Hygiene Data'!$C$12,0,10*ROW('Hygiene Data'!C108)))</f>
        <v/>
      </c>
      <c r="DP114" s="34" t="str">
        <f ca="1">+IF(OFFSET('Hygiene Data'!$C$13,0,10*ROW('Hygiene Data'!C108))="","",OFFSET('Hygiene Data'!$C$13,0,10*ROW('Hygiene Data'!C108)))</f>
        <v/>
      </c>
      <c r="DQ114" s="34" t="str">
        <f ca="1">+IF(OFFSET('Hygiene Data'!$C$14,0,10*ROW('Hygiene Data'!C108))="","",OFFSET('Hygiene Data'!$C$14,0,10*ROW('Hygiene Data'!C108)))</f>
        <v/>
      </c>
      <c r="DR114" s="34" t="str">
        <f ca="1">+IF(OFFSET('Hygiene Data'!$D$12,0,10*ROW('Hygiene Data'!D108))="","",OFFSET('Hygiene Data'!$D$12,0,10*ROW('Hygiene Data'!D108)))</f>
        <v/>
      </c>
      <c r="DS114" s="34" t="str">
        <f ca="1">+IF(OFFSET('Hygiene Data'!$D$13,0,10*ROW('Hygiene Data'!D108))="","",OFFSET('Hygiene Data'!$D$13,0,10*ROW('Hygiene Data'!D108)))</f>
        <v/>
      </c>
      <c r="DT114" s="34" t="str">
        <f ca="1">+IF(OFFSET('Hygiene Data'!$D$14,0,10*ROW('Hygiene Data'!D108))="","",OFFSET('Hygiene Data'!$D$14,0,10*ROW('Hygiene Data'!D108)))</f>
        <v/>
      </c>
      <c r="DU114" s="34" t="str">
        <f ca="1">+IF(OFFSET('Hygiene Data'!$E$12,0,10*ROW('Hygiene Data'!E108))="","",OFFSET('Hygiene Data'!$E$12,0,10*ROW('Hygiene Data'!E108)))</f>
        <v/>
      </c>
      <c r="DV114" s="34" t="str">
        <f ca="1">+IF(OFFSET('Hygiene Data'!$E$13,0,10*ROW('Hygiene Data'!E108))="","",OFFSET('Hygiene Data'!$E$13,0,10*ROW('Hygiene Data'!E108)))</f>
        <v/>
      </c>
      <c r="DW114" s="34" t="str">
        <f ca="1">+IF(OFFSET('Hygiene Data'!$E$14,0,10*ROW('Hygiene Data'!E108))="","",OFFSET('Hygiene Data'!$E$14,0,10*ROW('Hygiene Data'!E108)))</f>
        <v/>
      </c>
      <c r="DX114" s="34" t="str">
        <f ca="1">+IF(OFFSET('Hygiene Data'!$F$12,0,10*ROW('Hygiene Data'!F108))="","",OFFSET('Hygiene Data'!$F$12,0,10*ROW('Hygiene Data'!F108)))</f>
        <v/>
      </c>
      <c r="DY114" s="34" t="str">
        <f ca="1">+IF(OFFSET('Hygiene Data'!$F$13,0,10*ROW('Hygiene Data'!F108))="","",OFFSET('Hygiene Data'!$F$13,0,10*ROW('Hygiene Data'!F108)))</f>
        <v/>
      </c>
      <c r="DZ114" s="34" t="str">
        <f ca="1">+IF(OFFSET('Hygiene Data'!$F$14,0,10*ROW('Hygiene Data'!F108))="","",OFFSET('Hygiene Data'!$F$14,0,10*ROW('Hygiene Data'!F108)))</f>
        <v/>
      </c>
      <c r="EA114" s="34" t="str">
        <f ca="1">+IF(OFFSET('Hygiene Data'!$G$12,0,10*ROW('Hygiene Data'!G108))="","",OFFSET('Hygiene Data'!$G$12,0,10*ROW('Hygiene Data'!G108)))</f>
        <v/>
      </c>
      <c r="EB114" s="34" t="str">
        <f ca="1">+IF(OFFSET('Hygiene Data'!$G$13,0,10*ROW('Hygiene Data'!G108))="","",OFFSET('Hygiene Data'!$G$13,0,10*ROW('Hygiene Data'!G108)))</f>
        <v/>
      </c>
      <c r="EC114" s="34" t="str">
        <f ca="1">+IF(OFFSET('Hygiene Data'!$G$14,0,10*ROW('Hygiene Data'!G108))="","",OFFSET('Hygiene Data'!$G$14,0,10*ROW('Hygiene Data'!G108)))</f>
        <v/>
      </c>
      <c r="ED114" s="34" t="str">
        <f ca="1">+IF(OFFSET('Hygiene Data'!$H$12,0,10*ROW('Hygiene Data'!H108))="","",OFFSET('Hygiene Data'!$H$12,0,10*ROW('Hygiene Data'!H108)))</f>
        <v/>
      </c>
      <c r="EE114" s="34" t="str">
        <f ca="1">+IF(OFFSET('Hygiene Data'!$H$13,0,10*ROW('Hygiene Data'!H108))="","",OFFSET('Hygiene Data'!$H$13,0,10*ROW('Hygiene Data'!H108)))</f>
        <v/>
      </c>
      <c r="EF114" s="34" t="str">
        <f ca="1">+IF(OFFSET('Hygiene Data'!$H$14,0,10*ROW('Hygiene Data'!H108))="","",OFFSET('Hygiene Data'!$H$14,0,10*ROW('Hygiene Data'!H108)))</f>
        <v/>
      </c>
    </row>
    <row r="115" spans="1:136" x14ac:dyDescent="0.2">
      <c r="A115" s="50" t="str">
        <f ca="1">+IF(OFFSET('Water Data'!$B$1,0,10*ROW('Water Data'!B112))="","",OFFSET('Water Data'!$B$1,0,10*ROW('Water Data'!B112)))</f>
        <v/>
      </c>
      <c r="B115" s="50" t="str">
        <f ca="1">+IF(OFFSET('Water Data'!$A$3,0,10*ROW('Water Data'!A112))="","",OFFSET('Water Data'!$A$3,0,10*ROW('Water Data'!A112)))</f>
        <v/>
      </c>
      <c r="C115" s="50" t="str">
        <f ca="1">+IF(OFFSET('Water Data'!$C$3,0,10*ROW('Water Data'!C112))="","",OFFSET('Water Data'!$C$3,0,10*ROW('Water Data'!C112)))</f>
        <v/>
      </c>
      <c r="D115" s="133" t="e">
        <f ca="1">+IF(AND(ISNUMBER(OFFSET('Water Data'!$C$5,0,10*ROW('Water Data'!C109))),BS115="Yes"),100-OFFSET('Water Data'!$C$5,0,10*ROW('Water Data'!C109)),IF(AND(ISNUMBER(OFFSET('Water Data'!$C$5,0,10*ROW('Water Data'!C109))),BS115="No",ISNUMBER(OFFSET('Water Data'!$C$5,0,10*ROW('Water Data'!C109)))),CONCATENATE("[",ROUND(100-OFFSET('Water Data'!$C$5,0,10*ROW('Water Data'!C109)),0),"]"),IF(AND(ISNUMBER(OFFSET('Water Data'!$C$5,0,10*ROW('Water Data'!C109))),BS115="",ISNUMBER(OFFSET('Water Data'!$C$5,0,10*ROW('Water Data'!C109)))),100-OFFSET('Water Data'!$C$5,0,10*ROW('Water Data'!C109)),NA())))</f>
        <v>#N/A</v>
      </c>
      <c r="E115" s="133" t="e">
        <f ca="1">+IF(AND(ISNUMBER(OFFSET('Water Data'!$C$7,0,10*ROW('Water Data'!D109))),BT115="Yes"),OFFSET('Water Data'!$C$7,0,10*ROW('Water Data'!C109)),IF(AND(ISNUMBER(OFFSET('Water Data'!$C$7,0,10*ROW('Water Data'!C109))),BT115="No",ISNUMBER(OFFSET('Water Data'!$C$7,0,10*ROW('Water Data'!C109)))),CONCATENATE("[",ROUND(OFFSET('Water Data'!$C$7,0,10*ROW('Water Data'!C109)),0),"]"),IF(AND(ISNUMBER(OFFSET('Water Data'!$C$7,0,10*ROW('Water Data'!C109))),BT115="",ISNUMBER(OFFSET('Water Data'!$C$7,0,10*ROW('Water Data'!C109)))),OFFSET('Water Data'!$C$7,0,10*ROW('Water Data'!C109)),NA())))</f>
        <v>#N/A</v>
      </c>
      <c r="F115" s="133" t="e">
        <f ca="1">+IF(AND(ISNUMBER(OFFSET('Water Data'!$C$10,0,10*ROW('Water Data'!C109))),BU115="Yes"),OFFSET('Water Data'!$C$10,0,10*ROW('Water Data'!C109)),IF(AND(ISNUMBER(OFFSET('Water Data'!$C$10,0,10*ROW('Water Data'!C109))),BU115="No",ISNUMBER(OFFSET('Water Data'!$C$10,0,10*ROW('Water Data'!C109)))),CONCATENATE("[",ROUND(OFFSET('Water Data'!$C$10,0,10*ROW('Water Data'!C109)),0),"]"),IF(AND(ISNUMBER(OFFSET('Water Data'!$C$10,0,10*ROW('Water Data'!C109))),BU115="",ISNUMBER(OFFSET('Water Data'!$C$10,0,10*ROW('Water Data'!C109)))),OFFSET('Water Data'!$C$10,0,10*ROW('Water Data'!C109)),NA())))</f>
        <v>#N/A</v>
      </c>
      <c r="G115" s="133" t="e">
        <f ca="1">+IF(AND(ISNUMBER(OFFSET('Water Data'!$D$5,0,10*ROW('Water Data'!D109))),BV115="Yes"),100-OFFSET('Water Data'!$D$5,0,10*ROW('Water Data'!D109)),IF(AND(ISNUMBER(OFFSET('Water Data'!$D$5,0,10*ROW('Water Data'!D109))),BV115="No",ISNUMBER(OFFSET('Water Data'!$D$5,0,10*ROW('Water Data'!D109)))),CONCATENATE("[",ROUND(100-OFFSET('Water Data'!$D$5,0,10*ROW('Water Data'!D109)),0),"]"),IF(AND(ISNUMBER(OFFSET('Water Data'!$D$5,0,10*ROW('Water Data'!D109))),BV115="",ISNUMBER(OFFSET('Water Data'!$D$5,0,10*ROW('Water Data'!D109)))),100-OFFSET('Water Data'!$D$5,0,10*ROW('Water Data'!D109)),NA())))</f>
        <v>#N/A</v>
      </c>
      <c r="H115" s="133" t="e">
        <f ca="1">+IF(AND(ISNUMBER(OFFSET('Water Data'!$D$7,0,10*ROW('Water Data'!D109))),BW115="Yes"),OFFSET('Water Data'!$D$7,0,10*ROW('Water Data'!D109)),IF(AND(ISNUMBER(OFFSET('Water Data'!$D$7,0,10*ROW('Water Data'!D109))),BW115="No",ISNUMBER(OFFSET('Water Data'!$D$7,0,10*ROW('Water Data'!D109)))),CONCATENATE("[",ROUND(OFFSET('Water Data'!$C$7,0,10*ROW('Water Data'!D109)),0),"]"),IF(AND(ISNUMBER(OFFSET('Water Data'!$D$7,0,10*ROW('Water Data'!D109))),BW115="",ISNUMBER(OFFSET('Water Data'!$D$7,0,10*ROW('Water Data'!D109)))),OFFSET('Water Data'!$D$7,0,10*ROW('Water Data'!D109)),NA())))</f>
        <v>#N/A</v>
      </c>
      <c r="I115" s="133" t="e">
        <f ca="1">+IF(AND(ISNUMBER(OFFSET('Water Data'!$D$10,0,10*ROW('Water Data'!D109))),BX115="Yes"),OFFSET('Water Data'!$D$10,0,10*ROW('Water Data'!D109)),IF(AND(ISNUMBER(OFFSET('Water Data'!$D$10,0,10*ROW('Water Data'!D109))),BX115="No",ISNUMBER(OFFSET('Water Data'!$D$10,0,10*ROW('Water Data'!D109)))),CONCATENATE("[",ROUND(OFFSET('Water Data'!$D$10,0,10*ROW('Water Data'!D109)),0),"]"),IF(AND(ISNUMBER(OFFSET('Water Data'!$D$10,0,10*ROW('Water Data'!D109))),BX115="",ISNUMBER(OFFSET('Water Data'!$D$10,0,10*ROW('Water Data'!D109)))),OFFSET('Water Data'!$D$10,0,10*ROW('Water Data'!D109)),NA())))</f>
        <v>#N/A</v>
      </c>
      <c r="J115" s="133" t="e">
        <f ca="1">+IF(AND(ISNUMBER(OFFSET('Water Data'!$E$5,0,10*ROW('Water Data'!E109))),BY115="Yes"),100-OFFSET('Water Data'!$E$5,0,10*ROW('Water Data'!E109)),IF(AND(ISNUMBER(OFFSET('Water Data'!$E$5,0,10*ROW('Water Data'!E109))),BY115="No",ISNUMBER(OFFSET('Water Data'!$E$5,0,10*ROW('Water Data'!E109)))),CONCATENATE("[",ROUND(100-OFFSET('Water Data'!$E$5,0,10*ROW('Water Data'!E109)),0),"]"),IF(AND(ISNUMBER(OFFSET('Water Data'!$E$5,0,10*ROW('Water Data'!E109))),BY115="",ISNUMBER(OFFSET('Water Data'!$E$5,0,10*ROW('Water Data'!E109)))),100-OFFSET('Water Data'!$E$5,0,10*ROW('Water Data'!E109)),NA())))</f>
        <v>#N/A</v>
      </c>
      <c r="K115" s="133" t="e">
        <f ca="1">+IF(AND(ISNUMBER(OFFSET('Water Data'!$E$7,0,10*ROW('Water Data'!E109))),BZ115="Yes"),OFFSET('Water Data'!$E$7,0,10*ROW('Water Data'!E109)),IF(AND(ISNUMBER(OFFSET('Water Data'!$E$7,0,10*ROW('Water Data'!E109))),BZ115="No",ISNUMBER(OFFSET('Water Data'!$E$7,0,10*ROW('Water Data'!E109)))),CONCATENATE("[",ROUND(OFFSET('Water Data'!$E$7,0,10*ROW('Water Data'!E109)),0),"]"),IF(AND(ISNUMBER(OFFSET('Water Data'!$E$7,0,10*ROW('Water Data'!E109))),BZ115="",ISNUMBER(OFFSET('Water Data'!$E$7,0,10*ROW('Water Data'!E109)))),OFFSET('Water Data'!$E$7,0,10*ROW('Water Data'!E109)),NA())))</f>
        <v>#N/A</v>
      </c>
      <c r="L115" s="133" t="e">
        <f ca="1">+IF(AND(ISNUMBER(OFFSET('Water Data'!$E$10,0,10*ROW('Water Data'!E109))),CA115="Yes"),OFFSET('Water Data'!$E$10,0,10*ROW('Water Data'!E109)),IF(AND(ISNUMBER(OFFSET('Water Data'!$E$10,0,10*ROW('Water Data'!E109))),CA115="No",ISNUMBER(OFFSET('Water Data'!$E$10,0,10*ROW('Water Data'!E109)))),CONCATENATE("[",ROUND(OFFSET('Water Data'!$E$10,0,10*ROW('Water Data'!E109)),0),"]"),IF(AND(ISNUMBER(OFFSET('Water Data'!$E$10,0,10*ROW('Water Data'!E109))),CA115="",ISNUMBER(OFFSET('Water Data'!$E$10,0,10*ROW('Water Data'!E109)))),OFFSET('Water Data'!$E$10,0,10*ROW('Water Data'!E109)),NA())))</f>
        <v>#N/A</v>
      </c>
      <c r="M115" s="133" t="e">
        <f ca="1">+IF(AND(ISNUMBER(OFFSET('Water Data'!$F$5,0,10*ROW('Water Data'!F109))),CB115="Yes"),100-OFFSET('Water Data'!$F$5,0,10*ROW('Water Data'!F109)),IF(AND(ISNUMBER(OFFSET('Water Data'!$F$5,0,10*ROW('Water Data'!F109))),CB115="No",ISNUMBER(OFFSET('Water Data'!$F$5,0,10*ROW('Water Data'!F109)))),CONCATENATE("[",ROUND(100-OFFSET('Water Data'!$F$5,0,10*ROW('Water Data'!F109)),0),"]"),IF(AND(ISNUMBER(OFFSET('Water Data'!$F$5,0,10*ROW('Water Data'!F109))),CB115="",ISNUMBER(OFFSET('Water Data'!$F$5,0,10*ROW('Water Data'!F109)))),100-OFFSET('Water Data'!$F$5,0,10*ROW('Water Data'!F109)),NA())))</f>
        <v>#N/A</v>
      </c>
      <c r="N115" s="133" t="e">
        <f ca="1">+IF(AND(ISNUMBER(OFFSET('Water Data'!$F$7,0,10*ROW('Water Data'!F109))),CC115="Yes"),OFFSET('Water Data'!$F$7,0,10*ROW('Water Data'!F109)),IF(AND(ISNUMBER(OFFSET('Water Data'!$F$7,0,10*ROW('Water Data'!F109))),CC115="No",ISNUMBER(OFFSET('Water Data'!$F$7,0,10*ROW('Water Data'!F109)))),CONCATENATE("[",ROUND(OFFSET('Water Data'!$F$7,0,10*ROW('Water Data'!F109)),0),"]"),IF(AND(ISNUMBER(OFFSET('Water Data'!$F$7,0,10*ROW('Water Data'!F109))),CC115="",ISNUMBER(OFFSET('Water Data'!$F$7,0,10*ROW('Water Data'!F109)))),OFFSET('Water Data'!$F$7,0,10*ROW('Water Data'!F109)),NA())))</f>
        <v>#N/A</v>
      </c>
      <c r="O115" s="133" t="e">
        <f ca="1">+IF(AND(ISNUMBER(OFFSET('Water Data'!$F$10,0,10*ROW('Water Data'!F109))),CD115="Yes"),OFFSET('Water Data'!$F$10,0,10*ROW('Water Data'!F109)),IF(AND(ISNUMBER(OFFSET('Water Data'!$F$10,0,10*ROW('Water Data'!F109))),CD115="No",ISNUMBER(OFFSET('Water Data'!$F$10,0,10*ROW('Water Data'!F109)))),CONCATENATE("[",ROUND(OFFSET('Water Data'!$F$10,0,10*ROW('Water Data'!F109)),0),"]"),IF(AND(ISNUMBER(OFFSET('Water Data'!$F$10,0,10*ROW('Water Data'!F109))),CD115="",ISNUMBER(OFFSET('Water Data'!$F$10,0,10*ROW('Water Data'!F109)))),OFFSET('Water Data'!$F$10,0,10*ROW('Water Data'!F109)),NA())))</f>
        <v>#N/A</v>
      </c>
      <c r="P115" s="133" t="e">
        <f ca="1">+IF(AND(ISNUMBER(OFFSET('Water Data'!$G$5,0,10*ROW('Water Data'!G109))),CE115="Yes"),100-OFFSET('Water Data'!$G$5,0,10*ROW('Water Data'!G109)),IF(AND(ISNUMBER(OFFSET('Water Data'!$G$5,0,10*ROW('Water Data'!G109))),CE115="No",ISNUMBER(OFFSET('Water Data'!$G$5,0,10*ROW('Water Data'!G109)))),CONCATENATE("[",ROUND(100-OFFSET('Water Data'!$G$5,0,10*ROW('Water Data'!G109)),0),"]"),IF(AND(ISNUMBER(OFFSET('Water Data'!$G$5,0,10*ROW('Water Data'!G109))),CE115="",ISNUMBER(OFFSET('Water Data'!$G$5,0,10*ROW('Water Data'!G109)))),100-OFFSET('Water Data'!$G$5,0,10*ROW('Water Data'!G109)),NA())))</f>
        <v>#N/A</v>
      </c>
      <c r="Q115" s="133" t="e">
        <f ca="1">+IF(AND(ISNUMBER(OFFSET('Water Data'!$G$7,0,10*ROW('Water Data'!G109))),CF115="Yes"),OFFSET('Water Data'!$G$7,0,10*ROW('Water Data'!G109)),IF(AND(ISNUMBER(OFFSET('Water Data'!$G$7,0,10*ROW('Water Data'!G109))),CF115="No",ISNUMBER(OFFSET('Water Data'!$G$7,0,10*ROW('Water Data'!G109)))),CONCATENATE("[",ROUND(OFFSET('Water Data'!$G$7,0,10*ROW('Water Data'!G109)),0),"]"),IF(AND(ISNUMBER(OFFSET('Water Data'!$G$7,0,10*ROW('Water Data'!G109))),CF115="",ISNUMBER(OFFSET('Water Data'!$G$7,0,10*ROW('Water Data'!G109)))),OFFSET('Water Data'!$G$7,0,10*ROW('Water Data'!G109)),NA())))</f>
        <v>#N/A</v>
      </c>
      <c r="R115" s="133" t="e">
        <f ca="1">+IF(AND(ISNUMBER(OFFSET('Water Data'!$G$10,0,10*ROW('Water Data'!G109))),CG115="Yes"),OFFSET('Water Data'!$G$10,0,10*ROW('Water Data'!G109)),IF(AND(ISNUMBER(OFFSET('Water Data'!$G$10,0,10*ROW('Water Data'!G109))),CG115="No",ISNUMBER(OFFSET('Water Data'!$G$10,0,10*ROW('Water Data'!G109)))),CONCATENATE("[",ROUND(OFFSET('Water Data'!$G$10,0,10*ROW('Water Data'!G109)),0),"]"),IF(AND(ISNUMBER(OFFSET('Water Data'!$G$10,0,10*ROW('Water Data'!G109))),CG115="",ISNUMBER(OFFSET('Water Data'!$G$10,0,10*ROW('Water Data'!G109)))),OFFSET('Water Data'!$G$10,0,10*ROW('Water Data'!G109)),NA())))</f>
        <v>#N/A</v>
      </c>
      <c r="S115" s="133" t="e">
        <f ca="1">+IF(AND(ISNUMBER(OFFSET('Water Data'!$H$5,0,10*ROW('Water Data'!H109))),CH115="Yes"),100-OFFSET('Water Data'!$H$5,0,10*ROW('Water Data'!H109)),IF(AND(ISNUMBER(OFFSET('Water Data'!$H$5,0,10*ROW('Water Data'!H109))),CH115="No",ISNUMBER(OFFSET('Water Data'!$H$5,0,10*ROW('Water Data'!H109)))),CONCATENATE("[",ROUND(100-OFFSET('Water Data'!$H$5,0,10*ROW('Water Data'!H109)),0),"]"),IF(AND(ISNUMBER(OFFSET('Water Data'!$H$5,0,10*ROW('Water Data'!H109))),CH115="",ISNUMBER(OFFSET('Water Data'!$H$5,0,10*ROW('Water Data'!H109)))),100-OFFSET('Water Data'!$H$5,0,10*ROW('Water Data'!H109)),NA())))</f>
        <v>#N/A</v>
      </c>
      <c r="T115" s="133" t="e">
        <f ca="1">+IF(AND(ISNUMBER(OFFSET('Water Data'!$H$7,0,10*ROW('Water Data'!H109))),CI115="Yes"),OFFSET('Water Data'!$H$7,0,10*ROW('Water Data'!H109)),IF(AND(ISNUMBER(OFFSET('Water Data'!$H$7,0,10*ROW('Water Data'!H109))),CI115="No",ISNUMBER(OFFSET('Water Data'!$H$7,0,10*ROW('Water Data'!H109)))),CONCATENATE("[",ROUND(OFFSET('Water Data'!$H$7,0,10*ROW('Water Data'!H109)),0),"]"),IF(AND(ISNUMBER(OFFSET('Water Data'!$H$7,0,10*ROW('Water Data'!H109))),CI115="",ISNUMBER(OFFSET('Water Data'!$H$7,0,10*ROW('Water Data'!H109)))),OFFSET('Water Data'!$H$7,0,10*ROW('Water Data'!H109)),NA())))</f>
        <v>#N/A</v>
      </c>
      <c r="U115" s="133" t="e">
        <f ca="1">+IF(AND(ISNUMBER(OFFSET('Water Data'!$H$10,0,10*ROW('Water Data'!H109))),CJ115="Yes"),OFFSET('Water Data'!$H$10,0,10*ROW('Water Data'!H109)),IF(AND(ISNUMBER(OFFSET('Water Data'!$H$10,0,10*ROW('Water Data'!H109))),CJ115="No",ISNUMBER(OFFSET('Water Data'!$H$10,0,10*ROW('Water Data'!H109)))),CONCATENATE("[",ROUND(OFFSET('Water Data'!$H$10,0,10*ROW('Water Data'!H109)),0),"]"),IF(AND(ISNUMBER(OFFSET('Water Data'!$H$10,0,10*ROW('Water Data'!H109))),CJ115="",ISNUMBER(OFFSET('Water Data'!$H$10,0,10*ROW('Water Data'!H109)))),OFFSET('Water Data'!$H$10,0,10*ROW('Water Data'!H109)),NA())))</f>
        <v>#N/A</v>
      </c>
      <c r="V115" s="134" t="e">
        <f ca="1">+IF(AND(ISNUMBER(OFFSET('Sanitation Data'!$C$5,0,10*ROW('Sanitation Data'!C109))),CK115="Yes"),100-OFFSET('Sanitation Data'!$C$5,0,10*ROW('Sanitation Data'!C109)),IF(AND(ISNUMBER(OFFSET('Sanitation Data'!$C$5,0,10*ROW('Sanitation Data'!C109))),CK115="No",ISNUMBER(OFFSET('Sanitation Data'!$C$5,0,10*ROW('Sanitation Data'!C109)))),CONCATENATE("[",ROUND(100-OFFSET('Sanitation Data'!$C$5,0,10*ROW('Sanitation Data'!C109)),0),"]"),IF(AND(ISNUMBER(OFFSET('Sanitation Data'!$C$5,0,10*ROW('Sanitation Data'!C109))),CK115="",ISNUMBER(OFFSET('Sanitation Data'!$C$5,0,10*ROW('Sanitation Data'!C109)))),100-OFFSET('Sanitation Data'!$C$5,0,10*ROW('Sanitation Data'!C109)),NA())))</f>
        <v>#N/A</v>
      </c>
      <c r="W115" s="134" t="e">
        <f ca="1">+IF(AND(ISNUMBER(OFFSET('Sanitation Data'!$C$7,0,10*ROW('Sanitation Data'!C109))),CL115="Yes"),OFFSET('Sanitation Data'!$C$7,0,10*ROW('Sanitation Data'!C109)),IF(AND(ISNUMBER(OFFSET('Sanitation Data'!$C$7,0,10*ROW('Sanitation Data'!C109))),CL115="No",ISNUMBER(OFFSET('Sanitation Data'!$C$7,0,10*ROW('Sanitation Data'!C109)))),CONCATENATE("[",ROUND(OFFSET('Sanitation Data'!$C$7,0,10*ROW('Sanitation Data'!C109)),0),"]"),IF(AND(ISNUMBER(OFFSET('Sanitation Data'!$C$7,0,10*ROW('Sanitation Data'!C109))),CL115="",ISNUMBER(OFFSET('Sanitation Data'!$C$7,0,10*ROW('Sanitation Data'!C109)))),OFFSET('Sanitation Data'!$C$7,0,10*ROW('Sanitation Data'!C109)),NA())))</f>
        <v>#N/A</v>
      </c>
      <c r="X115" s="134" t="e">
        <f ca="1">+IF(AND(ISNUMBER(OFFSET('Sanitation Data'!$C$11,0,10*ROW('Sanitation Data'!C109))),CM115="Yes"),OFFSET('Sanitation Data'!$C$11,0,10*ROW('Sanitation Data'!C109)),IF(AND(ISNUMBER(OFFSET('Sanitation Data'!$C$11,0,10*ROW('Sanitation Data'!C109))),CM115="No",ISNUMBER(OFFSET('Sanitation Data'!$C$11,0,10*ROW('Sanitation Data'!C109)))),CONCATENATE("[",ROUND(OFFSET('Sanitation Data'!$C$11,0,10*ROW('Sanitation Data'!C109)),0),"]"),IF(AND(ISNUMBER(OFFSET('Sanitation Data'!$C$11,0,10*ROW('Sanitation Data'!C109))),CM115="",ISNUMBER(OFFSET('Sanitation Data'!$C$11,0,10*ROW('Sanitation Data'!C109)))),OFFSET('Sanitation Data'!$C$11,0,10*ROW('Sanitation Data'!C109)),NA())))</f>
        <v>#N/A</v>
      </c>
      <c r="Y115" s="134" t="e">
        <f ca="1">+IF(AND(ISNUMBER(OFFSET('Sanitation Data'!$C$12,0,10*ROW('Sanitation Data'!C109))),CN115="Yes"),OFFSET('Sanitation Data'!$C$12,0,10*ROW('Sanitation Data'!C109)),IF(AND(ISNUMBER(OFFSET('Sanitation Data'!$C$12,0,10*ROW('Sanitation Data'!C109))),CN115="No",ISNUMBER(OFFSET('Sanitation Data'!$C$12,0,10*ROW('Sanitation Data'!C109)))),CONCATENATE("[",ROUND(OFFSET('Sanitation Data'!$C$12,0,10*ROW('Sanitation Data'!C109)),0),"]"),IF(AND(ISNUMBER(OFFSET('Sanitation Data'!$C$12,0,10*ROW('Sanitation Data'!C109))),CN115="",ISNUMBER(OFFSET('Sanitation Data'!$C$12,0,10*ROW('Sanitation Data'!C109)))),OFFSET('Sanitation Data'!$C$12,0,10*ROW('Sanitation Data'!C109)),NA())))</f>
        <v>#N/A</v>
      </c>
      <c r="Z115" s="134" t="e">
        <f ca="1">+IF(AND(ISNUMBER(OFFSET('Sanitation Data'!$C$13,0,10*ROW('Sanitation Data'!C109))),CO115="Yes"),OFFSET('Sanitation Data'!$C$13,0,10*ROW('Sanitation Data'!C109)),IF(AND(ISNUMBER(OFFSET('Sanitation Data'!$C$13,0,10*ROW('Sanitation Data'!C109))),CO115="No",ISNUMBER(OFFSET('Sanitation Data'!$C$13,0,10*ROW('Sanitation Data'!C109)))),CONCATENATE("[",ROUND(OFFSET('Sanitation Data'!$C$13,0,10*ROW('Sanitation Data'!C109)),0),"]"),IF(AND(ISNUMBER(OFFSET('Sanitation Data'!$C$13,0,10*ROW('Sanitation Data'!C109))),CO115="",ISNUMBER(OFFSET('Sanitation Data'!$C$13,0,10*ROW('Sanitation Data'!C109)))),OFFSET('Sanitation Data'!$C$13,0,10*ROW('Sanitation Data'!C109)),NA())))</f>
        <v>#N/A</v>
      </c>
      <c r="AA115" s="134" t="e">
        <f ca="1">+IF(AND(ISNUMBER(OFFSET('Sanitation Data'!$D$5,0,10*ROW('Sanitation Data'!D109))),CP115="Yes"),100-OFFSET('Sanitation Data'!$D$5,0,10*ROW('Sanitation Data'!D109)),IF(AND(ISNUMBER(OFFSET('Sanitation Data'!$D$5,0,10*ROW('Sanitation Data'!D109))),CP115="No",ISNUMBER(OFFSET('Sanitation Data'!$D$5,0,10*ROW('Sanitation Data'!D109)))),CONCATENATE("[",ROUND(100-OFFSET('Sanitation Data'!$D$5,0,10*ROW('Sanitation Data'!D109)),0),"]"),IF(AND(ISNUMBER(OFFSET('Sanitation Data'!$D$5,0,10*ROW('Sanitation Data'!D109))),CP115="",ISNUMBER(OFFSET('Sanitation Data'!$D$5,0,10*ROW('Sanitation Data'!D109)))),100-OFFSET('Sanitation Data'!$D$5,0,10*ROW('Sanitation Data'!D109)),NA())))</f>
        <v>#N/A</v>
      </c>
      <c r="AB115" s="134" t="e">
        <f ca="1">+IF(AND(ISNUMBER(OFFSET('Sanitation Data'!$D$7,0,10*ROW('Sanitation Data'!D109))),CQ115="Yes"),OFFSET('Sanitation Data'!$D$7,0,10*ROW('Sanitation Data'!G109)),IF(AND(ISNUMBER(OFFSET('Sanitation Data'!$D$7,0,10*ROW('Sanitation Data'!D109))),CQ115="No",ISNUMBER(OFFSET('Sanitation Data'!$D$7,0,10*ROW('Sanitation Data'!D109)))),CONCATENATE("[",ROUND(OFFSET('Sanitation Data'!$D$7,0,10*ROW('Sanitation Data'!D109)),0),"]"),IF(AND(ISNUMBER(OFFSET('Sanitation Data'!$D$7,0,10*ROW('Sanitation Data'!D109))),CQ115="",ISNUMBER(OFFSET('Sanitation Data'!$D$7,0,10*ROW('Sanitation Data'!D109)))),OFFSET('Sanitation Data'!$D$7,0,10*ROW('Sanitation Data'!D109)),NA())))</f>
        <v>#N/A</v>
      </c>
      <c r="AC115" s="134" t="e">
        <f ca="1">+IF(AND(ISNUMBER(OFFSET('Sanitation Data'!$D$11,0,10*ROW('Sanitation Data'!D109))),CR115="Yes"),OFFSET('Sanitation Data'!$D$11,0,10*ROW('Sanitation Data'!D109)),IF(AND(ISNUMBER(OFFSET('Sanitation Data'!$D$11,0,10*ROW('Sanitation Data'!D109))),CR115="No",ISNUMBER(OFFSET('Sanitation Data'!$D$11,0,10*ROW('Sanitation Data'!D109)))),CONCATENATE("[",ROUND(OFFSET('Sanitation Data'!$D$11,0,10*ROW('Sanitation Data'!D109)),0),"]"),IF(AND(ISNUMBER(OFFSET('Sanitation Data'!$D$11,0,10*ROW('Sanitation Data'!D109))),CR115="",ISNUMBER(OFFSET('Sanitation Data'!$D$11,0,10*ROW('Sanitation Data'!D109)))),OFFSET('Sanitation Data'!$D$11,0,10*ROW('Sanitation Data'!D109)),NA())))</f>
        <v>#N/A</v>
      </c>
      <c r="AD115" s="134" t="e">
        <f ca="1">+IF(AND(ISNUMBER(OFFSET('Sanitation Data'!$D$12,0,10*ROW('Sanitation Data'!D109))),CS115="Yes"),OFFSET('Sanitation Data'!$D$12,0,10*ROW('Sanitation Data'!D109)),IF(AND(ISNUMBER(OFFSET('Sanitation Data'!$D$12,0,10*ROW('Sanitation Data'!D109))),CS115="No",ISNUMBER(OFFSET('Sanitation Data'!$D$12,0,10*ROW('Sanitation Data'!D109)))),CONCATENATE("[",ROUND(OFFSET('Sanitation Data'!$D$12,0,10*ROW('Sanitation Data'!D109)),0),"]"),IF(AND(ISNUMBER(OFFSET('Sanitation Data'!$D$12,0,10*ROW('Sanitation Data'!D109))),CS115="",ISNUMBER(OFFSET('Sanitation Data'!$D$12,0,10*ROW('Sanitation Data'!D109)))),OFFSET('Sanitation Data'!$D$12,0,10*ROW('Sanitation Data'!D109)),NA())))</f>
        <v>#N/A</v>
      </c>
      <c r="AE115" s="134" t="e">
        <f ca="1">+IF(AND(ISNUMBER(OFFSET('Sanitation Data'!$D$13,0,10*ROW('Sanitation Data'!D109))),CT115="Yes"),OFFSET('Sanitation Data'!$D$13,0,10*ROW('Sanitation Data'!D109)),IF(AND(ISNUMBER(OFFSET('Sanitation Data'!$D$13,0,10*ROW('Sanitation Data'!D109))),CT115="No",ISNUMBER(OFFSET('Sanitation Data'!$D$13,0,10*ROW('Sanitation Data'!D109)))),CONCATENATE("[",ROUND(OFFSET('Sanitation Data'!$D$13,0,10*ROW('Sanitation Data'!D109)),0),"]"),IF(AND(ISNUMBER(OFFSET('Sanitation Data'!$D$13,0,10*ROW('Sanitation Data'!D109))),CT115="",ISNUMBER(OFFSET('Sanitation Data'!$D$13,0,10*ROW('Sanitation Data'!D109)))),OFFSET('Sanitation Data'!$D$13,0,10*ROW('Sanitation Data'!D109)),NA())))</f>
        <v>#N/A</v>
      </c>
      <c r="AF115" s="134" t="e">
        <f ca="1">+IF(AND(ISNUMBER(OFFSET('Sanitation Data'!$E$5,0,10*ROW('Sanitation Data'!E109))),CU115="Yes"),100-OFFSET('Sanitation Data'!$E$5,0,10*ROW('Sanitation Data'!E109)),IF(AND(ISNUMBER(OFFSET('Sanitation Data'!$E$5,0,10*ROW('Sanitation Data'!E109))),CU115="No",ISNUMBER(OFFSET('Sanitation Data'!$E$5,0,10*ROW('Sanitation Data'!E109)))),CONCATENATE("[",ROUND(100-OFFSET('Sanitation Data'!$E$5,0,10*ROW('Sanitation Data'!E109)),0),"]"),IF(AND(ISNUMBER(OFFSET('Sanitation Data'!$E$5,0,10*ROW('Sanitation Data'!E109))),CU115="",ISNUMBER(OFFSET('Sanitation Data'!$E$5,0,10*ROW('Sanitation Data'!E109)))),100-OFFSET('Sanitation Data'!$E$5,0,10*ROW('Sanitation Data'!E109)),NA())))</f>
        <v>#N/A</v>
      </c>
      <c r="AG115" s="134" t="e">
        <f ca="1">+IF(AND(ISNUMBER(OFFSET('Sanitation Data'!$E$7,0,10*ROW('Sanitation Data'!E109))),CV115="Yes"),OFFSET('Sanitation Data'!$E$7,0,10*ROW('Sanitation Data'!E109)),IF(AND(ISNUMBER(OFFSET('Sanitation Data'!$E$7,0,10*ROW('Sanitation Data'!E109))),CV115="No",ISNUMBER(OFFSET('Sanitation Data'!$E$7,0,10*ROW('Sanitation Data'!E109)))),CONCATENATE("[",ROUND(OFFSET('Sanitation Data'!$E$7,0,10*ROW('Sanitation Data'!E109)),0),"]"),IF(AND(ISNUMBER(OFFSET('Sanitation Data'!$E$7,0,10*ROW('Sanitation Data'!E109))),CV115="",ISNUMBER(OFFSET('Sanitation Data'!$E$7,0,10*ROW('Sanitation Data'!E109)))),OFFSET('Sanitation Data'!$E$7,0,10*ROW('Sanitation Data'!E109)),NA())))</f>
        <v>#N/A</v>
      </c>
      <c r="AH115" s="134" t="e">
        <f ca="1">+IF(AND(ISNUMBER(OFFSET('Sanitation Data'!$E$11,0,10*ROW('Sanitation Data'!E109))),CW115="Yes"),OFFSET('Sanitation Data'!$E$11,0,10*ROW('Sanitation Data'!E109)),IF(AND(ISNUMBER(OFFSET('Sanitation Data'!$E$11,0,10*ROW('Sanitation Data'!E109))),CW115="No",ISNUMBER(OFFSET('Sanitation Data'!$E$11,0,10*ROW('Sanitation Data'!E109)))),CONCATENATE("[",ROUND(OFFSET('Sanitation Data'!$E$11,0,10*ROW('Sanitation Data'!E109)),0),"]"),IF(AND(ISNUMBER(OFFSET('Sanitation Data'!$E$11,0,10*ROW('Sanitation Data'!E109))),CW115="",ISNUMBER(OFFSET('Sanitation Data'!$E$11,0,10*ROW('Sanitation Data'!E109)))),OFFSET('Sanitation Data'!$E$11,0,10*ROW('Sanitation Data'!E109)),NA())))</f>
        <v>#N/A</v>
      </c>
      <c r="AI115" s="134" t="e">
        <f ca="1">+IF(AND(ISNUMBER(OFFSET('Sanitation Data'!$E$12,0,10*ROW('Sanitation Data'!E109))),CX115="Yes"),OFFSET('Sanitation Data'!$E$12,0,10*ROW('Sanitation Data'!E109)),IF(AND(ISNUMBER(OFFSET('Sanitation Data'!$E$12,0,10*ROW('Sanitation Data'!E109))),CX115="No",ISNUMBER(OFFSET('Sanitation Data'!$E$12,0,10*ROW('Sanitation Data'!E109)))),CONCATENATE("[",ROUND(OFFSET('Sanitation Data'!$E$12,0,10*ROW('Sanitation Data'!E109)),0),"]"),IF(AND(ISNUMBER(OFFSET('Sanitation Data'!$E$12,0,10*ROW('Sanitation Data'!E109))),CX115="",ISNUMBER(OFFSET('Sanitation Data'!$E$12,0,10*ROW('Sanitation Data'!E109)))),OFFSET('Sanitation Data'!$E$12,0,10*ROW('Sanitation Data'!E109)),NA())))</f>
        <v>#N/A</v>
      </c>
      <c r="AJ115" s="134" t="e">
        <f ca="1">+IF(AND(ISNUMBER(OFFSET('Sanitation Data'!$E$13,0,10*ROW('Sanitation Data'!E109))),CY115="Yes"),OFFSET('Sanitation Data'!$E$13,0,10*ROW('Sanitation Data'!E109)),IF(AND(ISNUMBER(OFFSET('Sanitation Data'!$E$13,0,10*ROW('Sanitation Data'!E109))),CY115="No",ISNUMBER(OFFSET('Sanitation Data'!$E$13,0,10*ROW('Sanitation Data'!E109)))),CONCATENATE("[",ROUND(OFFSET('Sanitation Data'!$E$13,0,10*ROW('Sanitation Data'!E109)),0),"]"),IF(AND(ISNUMBER(OFFSET('Sanitation Data'!$E$13,0,10*ROW('Sanitation Data'!E109))),CY115="",ISNUMBER(OFFSET('Sanitation Data'!$E$13,0,10*ROW('Sanitation Data'!E109)))),OFFSET('Sanitation Data'!$E$13,0,10*ROW('Sanitation Data'!E109)),NA())))</f>
        <v>#N/A</v>
      </c>
      <c r="AK115" s="134" t="e">
        <f ca="1">+IF(AND(ISNUMBER(OFFSET('Sanitation Data'!$F$5,0,10*ROW('Sanitation Data'!F109))),CZ115="Yes"),100-OFFSET('Sanitation Data'!$F$5,0,10*ROW('Sanitation Data'!F109)),IF(AND(ISNUMBER(OFFSET('Sanitation Data'!$F$5,0,10*ROW('Sanitation Data'!F109))),CZ115="No",ISNUMBER(OFFSET('Sanitation Data'!$F$5,0,10*ROW('Sanitation Data'!F109)))),CONCATENATE("[",ROUND(100-OFFSET('Sanitation Data'!$F$5,0,10*ROW('Sanitation Data'!F109)),0),"]"),IF(AND(ISNUMBER(OFFSET('Sanitation Data'!$F$5,0,10*ROW('Sanitation Data'!F109))),CZ115="",ISNUMBER(OFFSET('Sanitation Data'!$F$5,0,10*ROW('Sanitation Data'!F109)))),100-OFFSET('Sanitation Data'!$F$5,0,10*ROW('Sanitation Data'!F109)),NA())))</f>
        <v>#N/A</v>
      </c>
      <c r="AL115" s="134" t="e">
        <f ca="1">+IF(AND(ISNUMBER(OFFSET('Sanitation Data'!$F$7,0,10*ROW('Sanitation Data'!F109))),DA115="Yes"),OFFSET('Sanitation Data'!$F$7,0,10*ROW('Sanitation Data'!F109)),IF(AND(ISNUMBER(OFFSET('Sanitation Data'!$F$7,0,10*ROW('Sanitation Data'!F109))),DA115="No",ISNUMBER(OFFSET('Sanitation Data'!$F$7,0,10*ROW('Sanitation Data'!F109)))),CONCATENATE("[",ROUND(OFFSET('Sanitation Data'!$F$7,0,10*ROW('Sanitation Data'!F109)),0),"]"),IF(AND(ISNUMBER(OFFSET('Sanitation Data'!$F$7,0,10*ROW('Sanitation Data'!F109))),DA115="",ISNUMBER(OFFSET('Sanitation Data'!$F$7,0,10*ROW('Sanitation Data'!F109)))),OFFSET('Sanitation Data'!$F$7,0,10*ROW('Sanitation Data'!F109)),NA())))</f>
        <v>#N/A</v>
      </c>
      <c r="AM115" s="134" t="e">
        <f ca="1">+IF(AND(ISNUMBER(OFFSET('Sanitation Data'!$F$11,0,10*ROW('Sanitation Data'!F109))),DB115="Yes"),OFFSET('Sanitation Data'!$F$11,0,10*ROW('Sanitation Data'!F109)),IF(AND(ISNUMBER(OFFSET('Sanitation Data'!$F$11,0,10*ROW('Sanitation Data'!F109))),DB115="No",ISNUMBER(OFFSET('Sanitation Data'!$F$11,0,10*ROW('Sanitation Data'!F109)))),CONCATENATE("[",ROUND(OFFSET('Sanitation Data'!$F$11,0,10*ROW('Sanitation Data'!F109)),0),"]"),IF(AND(ISNUMBER(OFFSET('Sanitation Data'!$F$11,0,10*ROW('Sanitation Data'!F109))),DB115="",ISNUMBER(OFFSET('Sanitation Data'!$F$11,0,10*ROW('Sanitation Data'!F109)))),OFFSET('Sanitation Data'!$F$11,0,10*ROW('Sanitation Data'!F109)),NA())))</f>
        <v>#N/A</v>
      </c>
      <c r="AN115" s="134" t="e">
        <f ca="1">+IF(AND(ISNUMBER(OFFSET('Sanitation Data'!$F$12,0,10*ROW('Sanitation Data'!F109))),DC115="Yes"),OFFSET('Sanitation Data'!$F$12,0,10*ROW('Sanitation Data'!F109)),IF(AND(ISNUMBER(OFFSET('Sanitation Data'!$F$12,0,10*ROW('Sanitation Data'!F109))),DC115="No",ISNUMBER(OFFSET('Sanitation Data'!$F$12,0,10*ROW('Sanitation Data'!F109)))),CONCATENATE("[",ROUND(OFFSET('Sanitation Data'!$F$12,0,10*ROW('Sanitation Data'!F109)),0),"]"),IF(AND(ISNUMBER(OFFSET('Sanitation Data'!$F$12,0,10*ROW('Sanitation Data'!F109))),DC115="",ISNUMBER(OFFSET('Sanitation Data'!$F$12,0,10*ROW('Sanitation Data'!F109)))),OFFSET('Sanitation Data'!$F$12,0,10*ROW('Sanitation Data'!F109)),NA())))</f>
        <v>#N/A</v>
      </c>
      <c r="AO115" s="134" t="e">
        <f ca="1">+IF(AND(ISNUMBER(OFFSET('Sanitation Data'!$F$13,0,10*ROW('Sanitation Data'!F109))),DD115="Yes"),OFFSET('Sanitation Data'!$F$13,0,10*ROW('Sanitation Data'!F109)),IF(AND(ISNUMBER(OFFSET('Sanitation Data'!$F$13,0,10*ROW('Sanitation Data'!F109))),DD115="No",ISNUMBER(OFFSET('Sanitation Data'!$F$13,0,10*ROW('Sanitation Data'!F109)))),CONCATENATE("[",ROUND(OFFSET('Sanitation Data'!$F$13,0,10*ROW('Sanitation Data'!F109)),0),"]"),IF(AND(ISNUMBER(OFFSET('Sanitation Data'!$F$13,0,10*ROW('Sanitation Data'!F109))),DD115="",ISNUMBER(OFFSET('Sanitation Data'!$F$13,0,10*ROW('Sanitation Data'!F109)))),OFFSET('Sanitation Data'!$F$13,0,10*ROW('Sanitation Data'!F109)),NA())))</f>
        <v>#N/A</v>
      </c>
      <c r="AP115" s="134" t="e">
        <f ca="1">+IF(AND(ISNUMBER(OFFSET('Sanitation Data'!$G$5,0,10*ROW('Sanitation Data'!G109))),DE115="Yes"),100-OFFSET('Sanitation Data'!$G$5,0,10*ROW('Sanitation Data'!G109)),IF(AND(ISNUMBER(OFFSET('Sanitation Data'!$G$5,0,10*ROW('Sanitation Data'!G109))),DE115="No",ISNUMBER(OFFSET('Sanitation Data'!$G$5,0,10*ROW('Sanitation Data'!G109)))),CONCATENATE("[",ROUND(100-OFFSET('Sanitation Data'!$G$5,0,10*ROW('Sanitation Data'!G109)),0),"]"),IF(AND(ISNUMBER(OFFSET('Sanitation Data'!$G$5,0,10*ROW('Sanitation Data'!G109))),DE115="",ISNUMBER(OFFSET('Sanitation Data'!$G$5,0,10*ROW('Sanitation Data'!G109)))),100-OFFSET('Sanitation Data'!$G$5,0,10*ROW('Sanitation Data'!G109)),NA())))</f>
        <v>#N/A</v>
      </c>
      <c r="AQ115" s="134" t="e">
        <f ca="1">+IF(AND(ISNUMBER(OFFSET('Sanitation Data'!$G$7,0,10*ROW('Sanitation Data'!G109))),DF115="Yes"),OFFSET('Sanitation Data'!$G$7,0,10*ROW('Sanitation Data'!G109)),IF(AND(ISNUMBER(OFFSET('Sanitation Data'!$G$7,0,10*ROW('Sanitation Data'!G109))),DF115="No",ISNUMBER(OFFSET('Sanitation Data'!$G$7,0,10*ROW('Sanitation Data'!G109)))),CONCATENATE("[",ROUND(OFFSET('Sanitation Data'!$G$7,0,10*ROW('Sanitation Data'!G109)),0),"]"),IF(AND(ISNUMBER(OFFSET('Sanitation Data'!$G$7,0,10*ROW('Sanitation Data'!G109))),DF115="",ISNUMBER(OFFSET('Sanitation Data'!$G$7,0,10*ROW('Sanitation Data'!G109)))),OFFSET('Sanitation Data'!$G$7,0,10*ROW('Sanitation Data'!G109)),NA())))</f>
        <v>#N/A</v>
      </c>
      <c r="AR115" s="134" t="e">
        <f ca="1">+IF(AND(ISNUMBER(OFFSET('Sanitation Data'!$G$11,0,10*ROW('Sanitation Data'!G109))),DG115="Yes"),OFFSET('Sanitation Data'!$G$11,0,10*ROW('Sanitation Data'!G109)),IF(AND(ISNUMBER(OFFSET('Sanitation Data'!$G$11,0,10*ROW('Sanitation Data'!G109))),DG115="No",ISNUMBER(OFFSET('Sanitation Data'!$G$11,0,10*ROW('Sanitation Data'!G109)))),CONCATENATE("[",ROUND(OFFSET('Sanitation Data'!$G$11,0,10*ROW('Sanitation Data'!G109)),0),"]"),IF(AND(ISNUMBER(OFFSET('Sanitation Data'!$G$11,0,10*ROW('Sanitation Data'!G109))),DG115="",ISNUMBER(OFFSET('Sanitation Data'!$G$11,0,10*ROW('Sanitation Data'!G109)))),OFFSET('Sanitation Data'!$G$11,0,10*ROW('Sanitation Data'!G109)),NA())))</f>
        <v>#N/A</v>
      </c>
      <c r="AS115" s="134" t="e">
        <f ca="1">+IF(AND(ISNUMBER(OFFSET('Sanitation Data'!$G$12,0,10*ROW('Sanitation Data'!G109))),DH115="Yes"),OFFSET('Sanitation Data'!$G$12,0,10*ROW('Sanitation Data'!G109)),IF(AND(ISNUMBER(OFFSET('Sanitation Data'!$G$12,0,10*ROW('Sanitation Data'!G109))),DH115="No",ISNUMBER(OFFSET('Sanitation Data'!$G$12,0,10*ROW('Sanitation Data'!G109)))),CONCATENATE("[",ROUND(OFFSET('Sanitation Data'!$G$12,0,10*ROW('Sanitation Data'!G109)),0),"]"),IF(AND(ISNUMBER(OFFSET('Sanitation Data'!$G$12,0,10*ROW('Sanitation Data'!G109))),DH115="",ISNUMBER(OFFSET('Sanitation Data'!$G$12,0,10*ROW('Sanitation Data'!G109)))),OFFSET('Sanitation Data'!$G$12,0,10*ROW('Sanitation Data'!G109)),NA())))</f>
        <v>#N/A</v>
      </c>
      <c r="AT115" s="134" t="e">
        <f ca="1">+IF(AND(ISNUMBER(OFFSET('Sanitation Data'!$G$13,0,10*ROW('Sanitation Data'!G109))),DI115="Yes"),OFFSET('Sanitation Data'!$G$13,0,10*ROW('Sanitation Data'!G109)),IF(AND(ISNUMBER(OFFSET('Sanitation Data'!$G$13,0,10*ROW('Sanitation Data'!G109))),DI115="No",ISNUMBER(OFFSET('Sanitation Data'!$G$13,0,10*ROW('Sanitation Data'!G109)))),CONCATENATE("[",ROUND(OFFSET('Sanitation Data'!$G$13,0,10*ROW('Sanitation Data'!G109)),0),"]"),IF(AND(ISNUMBER(OFFSET('Sanitation Data'!$G$13,0,10*ROW('Sanitation Data'!G109))),DI115="",ISNUMBER(OFFSET('Sanitation Data'!$G$13,0,10*ROW('Sanitation Data'!G109)))),OFFSET('Sanitation Data'!$G$13,0,10*ROW('Sanitation Data'!G109)),NA())))</f>
        <v>#N/A</v>
      </c>
      <c r="AU115" s="134" t="e">
        <f ca="1">+IF(AND(ISNUMBER(OFFSET('Sanitation Data'!$H$5,0,10*ROW('Sanitation Data'!H109))),DJ115="Yes"),100-OFFSET('Sanitation Data'!$H$5,0,10*ROW('Sanitation Data'!H109)),IF(AND(ISNUMBER(OFFSET('Sanitation Data'!$H$5,0,10*ROW('Sanitation Data'!H109))),DJ115="No",ISNUMBER(OFFSET('Sanitation Data'!$H$5,0,10*ROW('Sanitation Data'!H109)))),CONCATENATE("[",ROUND(100-OFFSET('Sanitation Data'!$H$5,0,10*ROW('Sanitation Data'!H109)),0),"]"),IF(AND(ISNUMBER(OFFSET('Sanitation Data'!$H$5,0,10*ROW('Sanitation Data'!H109))),DJ115="",ISNUMBER(OFFSET('Sanitation Data'!$H$5,0,10*ROW('Sanitation Data'!H109)))),100-OFFSET('Sanitation Data'!$H$5,0,10*ROW('Sanitation Data'!H109)),NA())))</f>
        <v>#N/A</v>
      </c>
      <c r="AV115" s="134" t="e">
        <f ca="1">+IF(AND(ISNUMBER(OFFSET('Sanitation Data'!$H$7,0,10*ROW('Sanitation Data'!H109))),DK115="Yes"),OFFSET('Sanitation Data'!$H$7,0,10*ROW('Sanitation Data'!H109)),IF(AND(ISNUMBER(OFFSET('Sanitation Data'!$H$7,0,10*ROW('Sanitation Data'!H109))),DK115="No",ISNUMBER(OFFSET('Sanitation Data'!$H$7,0,10*ROW('Sanitation Data'!H109)))),CONCATENATE("[",ROUND(OFFSET('Sanitation Data'!$H$7,0,10*ROW('Sanitation Data'!H109)),0),"]"),IF(AND(ISNUMBER(OFFSET('Sanitation Data'!$H$7,0,10*ROW('Sanitation Data'!H109))),DK115="",ISNUMBER(OFFSET('Sanitation Data'!$H$7,0,10*ROW('Sanitation Data'!H109)))),OFFSET('Sanitation Data'!$H$7,0,10*ROW('Sanitation Data'!H109)),NA())))</f>
        <v>#N/A</v>
      </c>
      <c r="AW115" s="134" t="e">
        <f ca="1">+IF(AND(ISNUMBER(OFFSET('Sanitation Data'!$H$11,0,10*ROW('Sanitation Data'!H109))),DL115="Yes"),OFFSET('Sanitation Data'!$H$11,0,10*ROW('Sanitation Data'!H109)),IF(AND(ISNUMBER(OFFSET('Sanitation Data'!$H$11,0,10*ROW('Sanitation Data'!H109))),DL115="No",ISNUMBER(OFFSET('Sanitation Data'!$H$11,0,10*ROW('Sanitation Data'!H109)))),CONCATENATE("[",ROUND(OFFSET('Sanitation Data'!$H$11,0,10*ROW('Sanitation Data'!H109)),0),"]"),IF(AND(ISNUMBER(OFFSET('Sanitation Data'!$H$11,0,10*ROW('Sanitation Data'!H109))),DL115="",ISNUMBER(OFFSET('Sanitation Data'!$H$11,0,10*ROW('Sanitation Data'!H109)))),OFFSET('Sanitation Data'!$H$11,0,10*ROW('Sanitation Data'!H109)),NA())))</f>
        <v>#N/A</v>
      </c>
      <c r="AX115" s="134" t="e">
        <f ca="1">+IF(AND(ISNUMBER(OFFSET('Sanitation Data'!$H$12,0,10*ROW('Sanitation Data'!H109))),DM115="Yes"),OFFSET('Sanitation Data'!$H$12,0,10*ROW('Sanitation Data'!H109)),IF(AND(ISNUMBER(OFFSET('Sanitation Data'!$H$12,0,10*ROW('Sanitation Data'!H109))),DM115="No",ISNUMBER(OFFSET('Sanitation Data'!$H$12,0,10*ROW('Sanitation Data'!H109)))),CONCATENATE("[",ROUND(OFFSET('Sanitation Data'!$H$12,0,10*ROW('Sanitation Data'!H109)),0),"]"),IF(AND(ISNUMBER(OFFSET('Sanitation Data'!$H$12,0,10*ROW('Sanitation Data'!H109))),DM115="",ISNUMBER(OFFSET('Sanitation Data'!$H$12,0,10*ROW('Sanitation Data'!H109)))),OFFSET('Sanitation Data'!$H$12,0,10*ROW('Sanitation Data'!H109)),NA())))</f>
        <v>#N/A</v>
      </c>
      <c r="AY115" s="134" t="e">
        <f ca="1">+IF(AND(ISNUMBER(OFFSET('Sanitation Data'!$H$13,0,10*ROW('Sanitation Data'!H109))),DN115="Yes"),OFFSET('Sanitation Data'!$H$13,0,10*ROW('Sanitation Data'!H109)),IF(AND(ISNUMBER(OFFSET('Sanitation Data'!$H$13,0,10*ROW('Sanitation Data'!H109))),DN115="No",ISNUMBER(OFFSET('Sanitation Data'!$H$13,0,10*ROW('Sanitation Data'!H109)))),CONCATENATE("[",ROUND(OFFSET('Sanitation Data'!$H$13,0,10*ROW('Sanitation Data'!H109)),0),"]"),IF(AND(ISNUMBER(OFFSET('Sanitation Data'!$H$13,0,10*ROW('Sanitation Data'!H109))),DN115="",ISNUMBER(OFFSET('Sanitation Data'!$H$13,0,10*ROW('Sanitation Data'!H109)))),OFFSET('Sanitation Data'!$H$13,0,10*ROW('Sanitation Data'!H109)),NA())))</f>
        <v>#N/A</v>
      </c>
      <c r="AZ115" s="135" t="e">
        <f ca="1">+IF(AND(ISNUMBER(OFFSET('Hygiene Data'!$C$6,0,10*ROW('Hygiene Data'!C109))),DO115="Yes"),OFFSET('Hygiene Data'!$C$6,0,10*ROW('Hygiene Data'!C109)),IF(AND(ISNUMBER(OFFSET('Hygiene Data'!$C$6,0,10*ROW('Hygiene Data'!C109))),DO115="No",ISNUMBER(OFFSET('Hygiene Data'!$C$6,0,10*ROW('Hygiene Data'!C109)))),CONCATENATE("[",ROUND(OFFSET('Hygiene Data'!$C$6,0,10*ROW('Hygiene Data'!C109)),0),"]"),IF(AND(ISNUMBER(OFFSET('Hygiene Data'!$C$6,0,10*ROW('Hygiene Data'!C109))),DO115="",ISNUMBER(OFFSET('Hygiene Data'!$C$6,0,10*ROW('Hygiene Data'!C109)))),OFFSET('Hygiene Data'!$C$6,0,10*ROW('Hygiene Data'!C109)),NA())))</f>
        <v>#N/A</v>
      </c>
      <c r="BA115" s="135" t="e">
        <f ca="1">+IF(AND(ISNUMBER(OFFSET('Hygiene Data'!$C$8,0,10*ROW('Hygiene Data'!C109))),DP115="Yes"),OFFSET('Hygiene Data'!$C$8,0,10*ROW('Hygiene Data'!C109)),IF(AND(ISNUMBER(OFFSET('Hygiene Data'!$C$8,0,10*ROW('Hygiene Data'!C109))),DP115="No",ISNUMBER(OFFSET('Hygiene Data'!$C$8,0,10*ROW('Hygiene Data'!C109)))),CONCATENATE("[",ROUND(OFFSET('Hygiene Data'!$C$8,0,10*ROW('Hygiene Data'!C109)),0),"]"),IF(AND(ISNUMBER(OFFSET('Hygiene Data'!$C$8,0,10*ROW('Hygiene Data'!C109))),DP115="",ISNUMBER(OFFSET('Hygiene Data'!$C$8,0,10*ROW('Hygiene Data'!C109)))),OFFSET('Hygiene Data'!$C$8,0,10*ROW('Hygiene Data'!C109)),NA())))</f>
        <v>#N/A</v>
      </c>
      <c r="BB115" s="135" t="e">
        <f ca="1">+IF(AND(ISNUMBER(OFFSET('Hygiene Data'!$C$10,0,10*ROW('Hygiene Data'!C109))),DQ115="Yes"),OFFSET('Hygiene Data'!$C$10,0,10*ROW('Hygiene Data'!C109)),IF(AND(ISNUMBER(OFFSET('Hygiene Data'!$C$10,0,10*ROW('Hygiene Data'!C109))),DQ115="No",ISNUMBER(OFFSET('Hygiene Data'!$C$10,0,10*ROW('Hygiene Data'!C109)))),CONCATENATE("[",ROUND(OFFSET('Hygiene Data'!$C$10,0,10*ROW('Hygiene Data'!C109)),0),"]"),IF(AND(ISNUMBER(OFFSET('Hygiene Data'!$C$10,0,10*ROW('Hygiene Data'!C109))),DQ115="",ISNUMBER(OFFSET('Hygiene Data'!$C$10,0,10*ROW('Hygiene Data'!C109)))),OFFSET('Hygiene Data'!$C$10,0,10*ROW('Hygiene Data'!C109)),NA())))</f>
        <v>#N/A</v>
      </c>
      <c r="BC115" s="135" t="e">
        <f ca="1">+IF(AND(ISNUMBER(OFFSET('Hygiene Data'!$D$6,0,10*ROW('Hygiene Data'!D109))),DR115="Yes"),OFFSET('Hygiene Data'!$D$6,0,10*ROW('Hygiene Data'!D109)),IF(AND(ISNUMBER(OFFSET('Hygiene Data'!$D$6,0,10*ROW('Hygiene Data'!D109))),DR115="No",ISNUMBER(OFFSET('Hygiene Data'!$D$6,0,10*ROW('Hygiene Data'!D109)))),CONCATENATE("[",ROUND(OFFSET('Hygiene Data'!$D$6,0,10*ROW('Hygiene Data'!D109)),0),"]"),IF(AND(ISNUMBER(OFFSET('Hygiene Data'!$D$6,0,10*ROW('Hygiene Data'!D109))),DR115="",ISNUMBER(OFFSET('Hygiene Data'!$D$6,0,10*ROW('Hygiene Data'!D109)))),OFFSET('Hygiene Data'!$D$6,0,10*ROW('Hygiene Data'!D109)),NA())))</f>
        <v>#N/A</v>
      </c>
      <c r="BD115" s="135" t="e">
        <f ca="1">+IF(AND(ISNUMBER(OFFSET('Hygiene Data'!$D$8,0,10*ROW('Hygiene Data'!D109))),DS115="Yes"),OFFSET('Hygiene Data'!$D$8,0,10*ROW('Hygiene Data'!D109)),IF(AND(ISNUMBER(OFFSET('Hygiene Data'!$D$8,0,10*ROW('Hygiene Data'!D109))),DS115="No",ISNUMBER(OFFSET('Hygiene Data'!$D$8,0,10*ROW('Hygiene Data'!D109)))),CONCATENATE("[",ROUND(OFFSET('Hygiene Data'!$D$8,0,10*ROW('Hygiene Data'!D109)),0),"]"),IF(AND(ISNUMBER(OFFSET('Hygiene Data'!$D$8,0,10*ROW('Hygiene Data'!D109))),DS115="",ISNUMBER(OFFSET('Hygiene Data'!$D$8,0,10*ROW('Hygiene Data'!D109)))),OFFSET('Hygiene Data'!$D$8,0,10*ROW('Hygiene Data'!D109)),NA())))</f>
        <v>#N/A</v>
      </c>
      <c r="BE115" s="135" t="e">
        <f ca="1">+IF(AND(ISNUMBER(OFFSET('Hygiene Data'!$D$10,0,10*ROW('Hygiene Data'!D109))),DT115="Yes"),OFFSET('Hygiene Data'!$D$10,0,10*ROW('Hygiene Data'!D109)),IF(AND(ISNUMBER(OFFSET('Hygiene Data'!$D$10,0,10*ROW('Hygiene Data'!D109))),DT115="No",ISNUMBER(OFFSET('Hygiene Data'!$D$10,0,10*ROW('Hygiene Data'!D109)))),CONCATENATE("[",ROUND(OFFSET('Hygiene Data'!$D$10,0,10*ROW('Hygiene Data'!D109)),0),"]"),IF(AND(ISNUMBER(OFFSET('Hygiene Data'!$D$10,0,10*ROW('Hygiene Data'!D109))),DT115="",ISNUMBER(OFFSET('Hygiene Data'!$D$10,0,10*ROW('Hygiene Data'!D109)))),OFFSET('Hygiene Data'!$D$10,0,10*ROW('Hygiene Data'!D109)),NA())))</f>
        <v>#N/A</v>
      </c>
      <c r="BF115" s="135" t="e">
        <f ca="1">+IF(AND(ISNUMBER(OFFSET('Hygiene Data'!$E$6,0,10*ROW('Hygiene Data'!E109))),DU115="Yes"),OFFSET('Hygiene Data'!$E$6,0,10*ROW('Hygiene Data'!E109)),IF(AND(ISNUMBER(OFFSET('Hygiene Data'!$E$6,0,10*ROW('Hygiene Data'!E109))),DU115="No",ISNUMBER(OFFSET('Hygiene Data'!$E$6,0,10*ROW('Hygiene Data'!E109)))),CONCATENATE("[",ROUND(OFFSET('Hygiene Data'!$E$6,0,10*ROW('Hygiene Data'!E109)),0),"]"),IF(AND(ISNUMBER(OFFSET('Hygiene Data'!$E$6,0,10*ROW('Hygiene Data'!E109))),DU115="",ISNUMBER(OFFSET('Hygiene Data'!$E$6,0,10*ROW('Hygiene Data'!E109)))),OFFSET('Hygiene Data'!$E$6,0,10*ROW('Hygiene Data'!E109)),NA())))</f>
        <v>#N/A</v>
      </c>
      <c r="BG115" s="135" t="e">
        <f ca="1">+IF(AND(ISNUMBER(OFFSET('Hygiene Data'!$E$8,0,10*ROW('Hygiene Data'!E109))),DV115="Yes"),OFFSET('Hygiene Data'!$E$8,0,10*ROW('Hygiene Data'!E109)),IF(AND(ISNUMBER(OFFSET('Hygiene Data'!$E$8,0,10*ROW('Hygiene Data'!E109))),DV115="No",ISNUMBER(OFFSET('Hygiene Data'!$E$8,0,10*ROW('Hygiene Data'!E109)))),CONCATENATE("[",ROUND(OFFSET('Hygiene Data'!$E$8,0,10*ROW('Hygiene Data'!E109)),0),"]"),IF(AND(ISNUMBER(OFFSET('Hygiene Data'!$E$8,0,10*ROW('Hygiene Data'!E109))),DV115="",ISNUMBER(OFFSET('Hygiene Data'!$E$8,0,10*ROW('Hygiene Data'!E109)))),OFFSET('Hygiene Data'!$E$8,0,10*ROW('Hygiene Data'!E109)),NA())))</f>
        <v>#N/A</v>
      </c>
      <c r="BH115" s="135" t="e">
        <f ca="1">+IF(AND(ISNUMBER(OFFSET('Hygiene Data'!$E$10,0,10*ROW('Hygiene Data'!E109))),DW115="Yes"),OFFSET('Hygiene Data'!$E$10,0,10*ROW('Hygiene Data'!E109)),IF(AND(ISNUMBER(OFFSET('Hygiene Data'!$E$10,0,10*ROW('Hygiene Data'!E109))),DW115="No",ISNUMBER(OFFSET('Hygiene Data'!$E$10,0,10*ROW('Hygiene Data'!E109)))),CONCATENATE("[",ROUND(OFFSET('Hygiene Data'!$E$10,0,10*ROW('Hygiene Data'!E109)),0),"]"),IF(AND(ISNUMBER(OFFSET('Hygiene Data'!$E$10,0,10*ROW('Hygiene Data'!E109))),DW115="",ISNUMBER(OFFSET('Hygiene Data'!$E$10,0,10*ROW('Hygiene Data'!E109)))),OFFSET('Hygiene Data'!$E$10,0,10*ROW('Hygiene Data'!E109)),NA())))</f>
        <v>#N/A</v>
      </c>
      <c r="BI115" s="135" t="e">
        <f ca="1">+IF(AND(ISNUMBER(OFFSET('Hygiene Data'!$F$6,0,10*ROW('Hygiene Data'!F109))),DX115="Yes"),OFFSET('Hygiene Data'!$F$6,0,10*ROW('Hygiene Data'!F109)),IF(AND(ISNUMBER(OFFSET('Hygiene Data'!$F$6,0,10*ROW('Hygiene Data'!F109))),DX115="No",ISNUMBER(OFFSET('Hygiene Data'!$F$6,0,10*ROW('Hygiene Data'!F109)))),CONCATENATE("[",ROUND(OFFSET('Hygiene Data'!$F$6,0,10*ROW('Hygiene Data'!F109)),0),"]"),IF(AND(ISNUMBER(OFFSET('Hygiene Data'!$F$6,0,10*ROW('Hygiene Data'!F109))),DX115="",ISNUMBER(OFFSET('Hygiene Data'!$F$6,0,10*ROW('Hygiene Data'!F109)))),OFFSET('Hygiene Data'!$F$6,0,10*ROW('Hygiene Data'!F109)),NA())))</f>
        <v>#N/A</v>
      </c>
      <c r="BJ115" s="135" t="e">
        <f ca="1">+IF(AND(ISNUMBER(OFFSET('Hygiene Data'!$F$8,0,10*ROW('Hygiene Data'!F109))),DY115="Yes"),OFFSET('Hygiene Data'!$F$8,0,10*ROW('Hygiene Data'!F109)),IF(AND(ISNUMBER(OFFSET('Hygiene Data'!$F$8,0,10*ROW('Hygiene Data'!F109))),DY115="No",ISNUMBER(OFFSET('Hygiene Data'!$F$8,0,10*ROW('Hygiene Data'!F109)))),CONCATENATE("[",ROUND(OFFSET('Hygiene Data'!$F$8,0,10*ROW('Hygiene Data'!F109)),0),"]"),IF(AND(ISNUMBER(OFFSET('Hygiene Data'!$F$8,0,10*ROW('Hygiene Data'!F109))),DY115="",ISNUMBER(OFFSET('Hygiene Data'!$F$8,0,10*ROW('Hygiene Data'!F109)))),OFFSET('Hygiene Data'!$F$8,0,10*ROW('Hygiene Data'!F109)),NA())))</f>
        <v>#N/A</v>
      </c>
      <c r="BK115" s="135" t="e">
        <f ca="1">+IF(AND(ISNUMBER(OFFSET('Hygiene Data'!$F$10,0,10*ROW('Hygiene Data'!F109))),DZ115="Yes"),OFFSET('Hygiene Data'!$F$10,0,10*ROW('Hygiene Data'!F109)),IF(AND(ISNUMBER(OFFSET('Hygiene Data'!$F$10,0,10*ROW('Hygiene Data'!F109))),DZ115="No",ISNUMBER(OFFSET('Hygiene Data'!$F$10,0,10*ROW('Hygiene Data'!F109)))),CONCATENATE("[",ROUND(OFFSET('Hygiene Data'!$F$10,0,10*ROW('Hygiene Data'!F109)),0),"]"),IF(AND(ISNUMBER(OFFSET('Hygiene Data'!$F$10,0,10*ROW('Hygiene Data'!F109))),DZ115="",ISNUMBER(OFFSET('Hygiene Data'!$F$10,0,10*ROW('Hygiene Data'!F109)))),OFFSET('Hygiene Data'!$F$10,0,10*ROW('Hygiene Data'!F109)),NA())))</f>
        <v>#N/A</v>
      </c>
      <c r="BL115" s="135" t="e">
        <f ca="1">+IF(AND(ISNUMBER(OFFSET('Hygiene Data'!$G$6,0,10*ROW('Hygiene Data'!G109))),EA115="Yes"),OFFSET('Hygiene Data'!$G$6,0,10*ROW('Hygiene Data'!G109)),IF(AND(ISNUMBER(OFFSET('Hygiene Data'!$G$6,0,10*ROW('Hygiene Data'!G109))),EA115="No",ISNUMBER(OFFSET('Hygiene Data'!$G$6,0,10*ROW('Hygiene Data'!G109)))),CONCATENATE("[",ROUND(OFFSET('Hygiene Data'!$G$6,0,10*ROW('Hygiene Data'!G109)),0),"]"),IF(AND(ISNUMBER(OFFSET('Hygiene Data'!$G$6,0,10*ROW('Hygiene Data'!G109))),EA115="",ISNUMBER(OFFSET('Hygiene Data'!$G$6,0,10*ROW('Hygiene Data'!G109)))),OFFSET('Hygiene Data'!$G$6,0,10*ROW('Hygiene Data'!G109)),NA())))</f>
        <v>#N/A</v>
      </c>
      <c r="BM115" s="135" t="e">
        <f ca="1">+IF(AND(ISNUMBER(OFFSET('Hygiene Data'!$G$8,0,10*ROW('Hygiene Data'!G109))),EB115="Yes"),OFFSET('Hygiene Data'!$G$8,0,10*ROW('Hygiene Data'!G109)),IF(AND(ISNUMBER(OFFSET('Hygiene Data'!$G$8,0,10*ROW('Hygiene Data'!G109))),EB115="No",ISNUMBER(OFFSET('Hygiene Data'!$G$8,0,10*ROW('Hygiene Data'!G109)))),CONCATENATE("[",ROUND(OFFSET('Hygiene Data'!$G$8,0,10*ROW('Hygiene Data'!G109)),0),"]"),IF(AND(ISNUMBER(OFFSET('Hygiene Data'!$G$8,0,10*ROW('Hygiene Data'!G109))),EB115="",ISNUMBER(OFFSET('Hygiene Data'!$G$8,0,10*ROW('Hygiene Data'!G109)))),OFFSET('Hygiene Data'!$G$8,0,10*ROW('Hygiene Data'!G109)),NA())))</f>
        <v>#N/A</v>
      </c>
      <c r="BN115" s="135" t="e">
        <f ca="1">+IF(AND(ISNUMBER(OFFSET('Hygiene Data'!$G$10,0,10*ROW('Hygiene Data'!G109))),EC115="Yes"),OFFSET('Hygiene Data'!$G$10,0,10*ROW('Hygiene Data'!G109)),IF(AND(ISNUMBER(OFFSET('Hygiene Data'!$G$10,0,10*ROW('Hygiene Data'!G109))),EC115="No",ISNUMBER(OFFSET('Hygiene Data'!$G$10,0,10*ROW('Hygiene Data'!G109)))),CONCATENATE("[",ROUND(OFFSET('Hygiene Data'!$G$10,0,10*ROW('Hygiene Data'!G109)),0),"]"),IF(AND(ISNUMBER(OFFSET('Hygiene Data'!$G$10,0,10*ROW('Hygiene Data'!G109))),EC115="",ISNUMBER(OFFSET('Hygiene Data'!$G$10,0,10*ROW('Hygiene Data'!G109)))),OFFSET('Hygiene Data'!$G$10,0,10*ROW('Hygiene Data'!G109)),NA())))</f>
        <v>#N/A</v>
      </c>
      <c r="BO115" s="135" t="e">
        <f ca="1">+IF(AND(ISNUMBER(OFFSET('Hygiene Data'!$H$6,0,10*ROW('Hygiene Data'!H109))),ED115="Yes"),OFFSET('Hygiene Data'!$H$6,0,10*ROW('Hygiene Data'!H109)),IF(AND(ISNUMBER(OFFSET('Hygiene Data'!$H$6,0,10*ROW('Hygiene Data'!H109))),ED115="No",ISNUMBER(OFFSET('Hygiene Data'!$H$6,0,10*ROW('Hygiene Data'!H109)))),CONCATENATE("[",ROUND(OFFSET('Hygiene Data'!$H$6,0,10*ROW('Hygiene Data'!H109)),0),"]"),IF(AND(ISNUMBER(OFFSET('Hygiene Data'!$H$6,0,10*ROW('Hygiene Data'!H109))),ED115="",ISNUMBER(OFFSET('Hygiene Data'!$H$6,0,10*ROW('Hygiene Data'!H109)))),OFFSET('Hygiene Data'!$H$6,0,10*ROW('Hygiene Data'!H109)),NA())))</f>
        <v>#N/A</v>
      </c>
      <c r="BP115" s="135" t="e">
        <f ca="1">+IF(AND(ISNUMBER(OFFSET('Hygiene Data'!$H$8,0,10*ROW('Hygiene Data'!H109))),EE115="Yes"),OFFSET('Hygiene Data'!$H$8,0,10*ROW('Hygiene Data'!H109)),IF(AND(ISNUMBER(OFFSET('Hygiene Data'!$H$8,0,10*ROW('Hygiene Data'!H109))),EE115="No",ISNUMBER(OFFSET('Hygiene Data'!$H$8,0,10*ROW('Hygiene Data'!H109)))),CONCATENATE("[",ROUND(OFFSET('Hygiene Data'!$H$8,0,10*ROW('Hygiene Data'!H109)),0),"]"),IF(AND(ISNUMBER(OFFSET('Hygiene Data'!$H$8,0,10*ROW('Hygiene Data'!H109))),EE115="",ISNUMBER(OFFSET('Hygiene Data'!$H$8,0,10*ROW('Hygiene Data'!H109)))),OFFSET('Hygiene Data'!$H$8,0,10*ROW('Hygiene Data'!H109)),NA())))</f>
        <v>#N/A</v>
      </c>
      <c r="BQ115" s="135" t="e">
        <f ca="1">+IF(AND(ISNUMBER(OFFSET('Hygiene Data'!$H$10,0,10*ROW('Hygiene Data'!H109))),EF115="Yes"),OFFSET('Hygiene Data'!$H$10,0,10*ROW('Hygiene Data'!H109)),IF(AND(ISNUMBER(OFFSET('Hygiene Data'!$H$10,0,10*ROW('Hygiene Data'!H109))),EF115="No",ISNUMBER(OFFSET('Hygiene Data'!$H$10,0,10*ROW('Hygiene Data'!H109)))),CONCATENATE("[",ROUND(OFFSET('Hygiene Data'!$H$10,0,10*ROW('Hygiene Data'!H109)),0),"]"),IF(AND(ISNUMBER(OFFSET('Hygiene Data'!$H$10,0,10*ROW('Hygiene Data'!H109))),EF115="",ISNUMBER(OFFSET('Hygiene Data'!$H$10,0,10*ROW('Hygiene Data'!H109)))),OFFSET('Hygiene Data'!$H$10,0,10*ROW('Hygiene Data'!H109)),NA())))</f>
        <v>#N/A</v>
      </c>
      <c r="BS115" s="34" t="str">
        <f ca="1">+IF(OFFSET('Water Data'!$C$28,0,10*ROW('Water Data'!C109))="","",OFFSET('Water Data'!$C$28,0,10*ROW('Water Data'!C109)))</f>
        <v/>
      </c>
      <c r="BT115" s="34" t="str">
        <f ca="1">+IF(OFFSET('Water Data'!$C$29,0,10*ROW('Water Data'!C109))="","",OFFSET('Water Data'!$C$29,0,10*ROW('Water Data'!C109)))</f>
        <v/>
      </c>
      <c r="BU115" s="34" t="str">
        <f ca="1">+IF(OFFSET('Water Data'!$C$30,0,10*ROW('Water Data'!C109))="","",OFFSET('Water Data'!$C$30,0,10*ROW('Water Data'!C109)))</f>
        <v/>
      </c>
      <c r="BV115" s="34" t="str">
        <f ca="1">+IF(OFFSET('Water Data'!$D$28,0,10*ROW('Water Data'!D109))="","",OFFSET('Water Data'!$D$28,0,10*ROW('Water Data'!D109)))</f>
        <v/>
      </c>
      <c r="BW115" s="34" t="str">
        <f ca="1">+IF(OFFSET('Water Data'!$D$29,0,10*ROW('Water Data'!D109))="","",OFFSET('Water Data'!$D$29,0,10*ROW('Water Data'!D109)))</f>
        <v/>
      </c>
      <c r="BX115" s="34" t="str">
        <f ca="1">+IF(OFFSET('Water Data'!$D$30,0,10*ROW('Water Data'!D109))="","",OFFSET('Water Data'!$D$30,0,10*ROW('Water Data'!D109)))</f>
        <v/>
      </c>
      <c r="BY115" s="34" t="str">
        <f ca="1">+IF(OFFSET('Water Data'!$E$28,0,10*ROW('Water Data'!E109))="","",OFFSET('Water Data'!$E$28,0,10*ROW('Water Data'!E109)))</f>
        <v/>
      </c>
      <c r="BZ115" s="34" t="str">
        <f ca="1">+IF(OFFSET('Water Data'!$E$29,0,10*ROW('Water Data'!E109))="","",OFFSET('Water Data'!$E$29,0,10*ROW('Water Data'!E109)))</f>
        <v/>
      </c>
      <c r="CA115" s="34" t="str">
        <f ca="1">+IF(OFFSET('Water Data'!$E$30,0,10*ROW('Water Data'!E109))="","",OFFSET('Water Data'!$E$30,0,10*ROW('Water Data'!E109)))</f>
        <v/>
      </c>
      <c r="CB115" s="34" t="str">
        <f ca="1">+IF(OFFSET('Water Data'!$F$28,0,10*ROW('Water Data'!F109))="","",OFFSET('Water Data'!$F$28,0,10*ROW('Water Data'!F109)))</f>
        <v/>
      </c>
      <c r="CC115" s="34" t="str">
        <f ca="1">+IF(OFFSET('Water Data'!$F$29,0,10*ROW('Water Data'!F109))="","",OFFSET('Water Data'!$F$29,0,10*ROW('Water Data'!F109)))</f>
        <v/>
      </c>
      <c r="CD115" s="34" t="str">
        <f ca="1">+IF(OFFSET('Water Data'!$F$30,0,10*ROW('Water Data'!F109))="","",OFFSET('Water Data'!$F$30,0,10*ROW('Water Data'!F109)))</f>
        <v/>
      </c>
      <c r="CE115" s="34" t="str">
        <f ca="1">+IF(OFFSET('Water Data'!$G$28,0,10*ROW('Water Data'!G109))="","",OFFSET('Water Data'!$G$28,0,10*ROW('Water Data'!G109)))</f>
        <v/>
      </c>
      <c r="CF115" s="34" t="str">
        <f ca="1">+IF(OFFSET('Water Data'!$G$29,0,10*ROW('Water Data'!G109))="","",OFFSET('Water Data'!$G$29,0,10*ROW('Water Data'!G109)))</f>
        <v/>
      </c>
      <c r="CG115" s="34" t="str">
        <f ca="1">+IF(OFFSET('Water Data'!$G$30,0,10*ROW('Water Data'!G109))="","",OFFSET('Water Data'!$G$30,0,10*ROW('Water Data'!G109)))</f>
        <v/>
      </c>
      <c r="CH115" s="34" t="str">
        <f ca="1">+IF(OFFSET('Water Data'!$H$28,0,10*ROW('Water Data'!H109))="","",OFFSET('Water Data'!$H$28,0,10*ROW('Water Data'!H109)))</f>
        <v/>
      </c>
      <c r="CI115" s="34" t="str">
        <f ca="1">+IF(OFFSET('Water Data'!$H$29,0,10*ROW('Water Data'!H109))="","",OFFSET('Water Data'!$H$29,0,10*ROW('Water Data'!H109)))</f>
        <v/>
      </c>
      <c r="CJ115" s="34" t="str">
        <f ca="1">+IF(OFFSET('Water Data'!$H$30,0,10*ROW('Water Data'!H109))="","",OFFSET('Water Data'!$H$30,0,10*ROW('Water Data'!H109)))</f>
        <v/>
      </c>
      <c r="CK115" s="34" t="str">
        <f ca="1">+IF(OFFSET('Sanitation Data'!$C$29,0,10*ROW('Sanitation Data'!C109))="","",OFFSET('Sanitation Data'!$C$29,0,10*ROW('Sanitation Data'!C109)))</f>
        <v/>
      </c>
      <c r="CL115" s="34" t="str">
        <f ca="1">+IF(OFFSET('Sanitation Data'!$C$30,0,10*ROW('Sanitation Data'!C109))="","",OFFSET('Sanitation Data'!$C$30,0,10*ROW('Sanitation Data'!C109)))</f>
        <v/>
      </c>
      <c r="CM115" s="34" t="str">
        <f ca="1">+IF(OFFSET('Sanitation Data'!$C$31,0,10*ROW('Sanitation Data'!C109))="","",OFFSET('Sanitation Data'!$C$31,0,10*ROW('Sanitation Data'!C109)))</f>
        <v/>
      </c>
      <c r="CN115" s="34" t="str">
        <f ca="1">+IF(OFFSET('Sanitation Data'!$C$32,0,10*ROW('Sanitation Data'!C109))="","",OFFSET('Sanitation Data'!$C$32,0,10*ROW('Sanitation Data'!C109)))</f>
        <v/>
      </c>
      <c r="CO115" s="34" t="str">
        <f ca="1">+IF(OFFSET('Sanitation Data'!$C$33,0,10*ROW('Sanitation Data'!C109))="","",OFFSET('Sanitation Data'!$C$33,0,10*ROW('Sanitation Data'!C109)))</f>
        <v/>
      </c>
      <c r="CP115" s="34" t="str">
        <f ca="1">+IF(OFFSET('Sanitation Data'!$D$29,0,10*ROW('Sanitation Data'!D109))="","",OFFSET('Sanitation Data'!$D$29,0,10*ROW('Sanitation Data'!D109)))</f>
        <v/>
      </c>
      <c r="CQ115" s="34" t="str">
        <f ca="1">+IF(OFFSET('Sanitation Data'!$D$30,0,10*ROW('Sanitation Data'!D109))="","",OFFSET('Sanitation Data'!$D$30,0,10*ROW('Sanitation Data'!D109)))</f>
        <v/>
      </c>
      <c r="CR115" s="34" t="str">
        <f ca="1">+IF(OFFSET('Sanitation Data'!$D$31,0,10*ROW('Sanitation Data'!D109))="","",OFFSET('Sanitation Data'!$D$31,0,10*ROW('Sanitation Data'!D109)))</f>
        <v/>
      </c>
      <c r="CS115" s="34" t="str">
        <f ca="1">+IF(OFFSET('Sanitation Data'!$D$32,0,10*ROW('Sanitation Data'!D109))="","",OFFSET('Sanitation Data'!$D$32,0,10*ROW('Sanitation Data'!D109)))</f>
        <v/>
      </c>
      <c r="CT115" s="34" t="str">
        <f ca="1">+IF(OFFSET('Sanitation Data'!$D$33,0,10*ROW('Sanitation Data'!D109))="","",OFFSET('Sanitation Data'!$D$33,0,10*ROW('Sanitation Data'!D109)))</f>
        <v/>
      </c>
      <c r="CU115" s="34" t="str">
        <f ca="1">+IF(OFFSET('Sanitation Data'!$E$29,0,10*ROW('Sanitation Data'!E109))="","",OFFSET('Sanitation Data'!$E$29,0,10*ROW('Sanitation Data'!E109)))</f>
        <v/>
      </c>
      <c r="CV115" s="34" t="str">
        <f ca="1">+IF(OFFSET('Sanitation Data'!$E$30,0,10*ROW('Sanitation Data'!E109))="","",OFFSET('Sanitation Data'!$E$30,0,10*ROW('Sanitation Data'!E109)))</f>
        <v/>
      </c>
      <c r="CW115" s="34" t="str">
        <f ca="1">+IF(OFFSET('Sanitation Data'!$E$31,0,10*ROW('Sanitation Data'!E109))="","",OFFSET('Sanitation Data'!$E$31,0,10*ROW('Sanitation Data'!E109)))</f>
        <v/>
      </c>
      <c r="CX115" s="34" t="str">
        <f ca="1">+IF(OFFSET('Sanitation Data'!$E$32,0,10*ROW('Sanitation Data'!E109))="","",OFFSET('Sanitation Data'!$E$32,0,10*ROW('Sanitation Data'!E109)))</f>
        <v/>
      </c>
      <c r="CY115" s="34" t="str">
        <f ca="1">+IF(OFFSET('Sanitation Data'!$E$33,0,10*ROW('Sanitation Data'!E109))="","",OFFSET('Sanitation Data'!$E$33,0,10*ROW('Sanitation Data'!E109)))</f>
        <v/>
      </c>
      <c r="CZ115" s="34" t="str">
        <f ca="1">+IF(OFFSET('Sanitation Data'!$F$29,0,10*ROW('Sanitation Data'!F109))="","",OFFSET('Sanitation Data'!$F$29,0,10*ROW('Sanitation Data'!F109)))</f>
        <v/>
      </c>
      <c r="DA115" s="34" t="str">
        <f ca="1">+IF(OFFSET('Sanitation Data'!$F$30,0,10*ROW('Sanitation Data'!F109))="","",OFFSET('Sanitation Data'!$F$30,0,10*ROW('Sanitation Data'!F109)))</f>
        <v/>
      </c>
      <c r="DB115" s="34" t="str">
        <f ca="1">+IF(OFFSET('Sanitation Data'!$F$31,0,10*ROW('Sanitation Data'!F109))="","",OFFSET('Sanitation Data'!$F$31,0,10*ROW('Sanitation Data'!F109)))</f>
        <v/>
      </c>
      <c r="DC115" s="34" t="str">
        <f ca="1">+IF(OFFSET('Sanitation Data'!$F$32,0,10*ROW('Sanitation Data'!F109))="","",OFFSET('Sanitation Data'!$F$32,0,10*ROW('Sanitation Data'!F109)))</f>
        <v/>
      </c>
      <c r="DD115" s="34" t="str">
        <f ca="1">+IF(OFFSET('Sanitation Data'!$F$33,0,10*ROW('Sanitation Data'!F109))="","",OFFSET('Sanitation Data'!$F$33,0,10*ROW('Sanitation Data'!F109)))</f>
        <v/>
      </c>
      <c r="DE115" s="34" t="str">
        <f ca="1">+IF(OFFSET('Sanitation Data'!$G$29,0,10*ROW('Sanitation Data'!G109))="","",OFFSET('Sanitation Data'!$G$29,0,10*ROW('Sanitation Data'!G109)))</f>
        <v/>
      </c>
      <c r="DF115" s="34" t="str">
        <f ca="1">+IF(OFFSET('Sanitation Data'!$G$30,0,10*ROW('Sanitation Data'!G109))="","",OFFSET('Sanitation Data'!$G$30,0,10*ROW('Sanitation Data'!G109)))</f>
        <v/>
      </c>
      <c r="DG115" s="34" t="str">
        <f ca="1">+IF(OFFSET('Sanitation Data'!$G$31,0,10*ROW('Sanitation Data'!G109))="","",OFFSET('Sanitation Data'!$G$31,0,10*ROW('Sanitation Data'!G109)))</f>
        <v/>
      </c>
      <c r="DH115" s="34" t="str">
        <f ca="1">+IF(OFFSET('Sanitation Data'!$G$32,0,10*ROW('Sanitation Data'!G109))="","",OFFSET('Sanitation Data'!$G$32,0,10*ROW('Sanitation Data'!G109)))</f>
        <v/>
      </c>
      <c r="DI115" s="34" t="str">
        <f ca="1">+IF(OFFSET('Sanitation Data'!$G$33,0,10*ROW('Sanitation Data'!G109))="","",OFFSET('Sanitation Data'!$G$33,0,10*ROW('Sanitation Data'!G109)))</f>
        <v/>
      </c>
      <c r="DJ115" s="34" t="str">
        <f ca="1">+IF(OFFSET('Sanitation Data'!$H$29,0,10*ROW('Sanitation Data'!H109))="","",OFFSET('Sanitation Data'!$H$29,0,10*ROW('Sanitation Data'!H109)))</f>
        <v/>
      </c>
      <c r="DK115" s="34" t="str">
        <f ca="1">+IF(OFFSET('Sanitation Data'!$H$30,0,10*ROW('Sanitation Data'!H109))="","",OFFSET('Sanitation Data'!$H$30,0,10*ROW('Sanitation Data'!H109)))</f>
        <v/>
      </c>
      <c r="DL115" s="34" t="str">
        <f ca="1">+IF(OFFSET('Sanitation Data'!$H$31,0,10*ROW('Sanitation Data'!H109))="","",OFFSET('Sanitation Data'!$H$31,0,10*ROW('Sanitation Data'!H109)))</f>
        <v/>
      </c>
      <c r="DM115" s="34" t="str">
        <f ca="1">+IF(OFFSET('Sanitation Data'!$H$32,0,10*ROW('Sanitation Data'!H109))="","",OFFSET('Sanitation Data'!$H$32,0,10*ROW('Sanitation Data'!H109)))</f>
        <v/>
      </c>
      <c r="DN115" s="34" t="str">
        <f ca="1">+IF(OFFSET('Sanitation Data'!$H$33,0,10*ROW('Sanitation Data'!H109))="","",OFFSET('Sanitation Data'!$H$33,0,10*ROW('Sanitation Data'!H109)))</f>
        <v/>
      </c>
      <c r="DO115" s="34" t="str">
        <f ca="1">+IF(OFFSET('Hygiene Data'!$C$12,0,10*ROW('Hygiene Data'!C109))="","",OFFSET('Hygiene Data'!$C$12,0,10*ROW('Hygiene Data'!C109)))</f>
        <v/>
      </c>
      <c r="DP115" s="34" t="str">
        <f ca="1">+IF(OFFSET('Hygiene Data'!$C$13,0,10*ROW('Hygiene Data'!C109))="","",OFFSET('Hygiene Data'!$C$13,0,10*ROW('Hygiene Data'!C109)))</f>
        <v/>
      </c>
      <c r="DQ115" s="34" t="str">
        <f ca="1">+IF(OFFSET('Hygiene Data'!$C$14,0,10*ROW('Hygiene Data'!C109))="","",OFFSET('Hygiene Data'!$C$14,0,10*ROW('Hygiene Data'!C109)))</f>
        <v/>
      </c>
      <c r="DR115" s="34" t="str">
        <f ca="1">+IF(OFFSET('Hygiene Data'!$D$12,0,10*ROW('Hygiene Data'!D109))="","",OFFSET('Hygiene Data'!$D$12,0,10*ROW('Hygiene Data'!D109)))</f>
        <v/>
      </c>
      <c r="DS115" s="34" t="str">
        <f ca="1">+IF(OFFSET('Hygiene Data'!$D$13,0,10*ROW('Hygiene Data'!D109))="","",OFFSET('Hygiene Data'!$D$13,0,10*ROW('Hygiene Data'!D109)))</f>
        <v/>
      </c>
      <c r="DT115" s="34" t="str">
        <f ca="1">+IF(OFFSET('Hygiene Data'!$D$14,0,10*ROW('Hygiene Data'!D109))="","",OFFSET('Hygiene Data'!$D$14,0,10*ROW('Hygiene Data'!D109)))</f>
        <v/>
      </c>
      <c r="DU115" s="34" t="str">
        <f ca="1">+IF(OFFSET('Hygiene Data'!$E$12,0,10*ROW('Hygiene Data'!E109))="","",OFFSET('Hygiene Data'!$E$12,0,10*ROW('Hygiene Data'!E109)))</f>
        <v/>
      </c>
      <c r="DV115" s="34" t="str">
        <f ca="1">+IF(OFFSET('Hygiene Data'!$E$13,0,10*ROW('Hygiene Data'!E109))="","",OFFSET('Hygiene Data'!$E$13,0,10*ROW('Hygiene Data'!E109)))</f>
        <v/>
      </c>
      <c r="DW115" s="34" t="str">
        <f ca="1">+IF(OFFSET('Hygiene Data'!$E$14,0,10*ROW('Hygiene Data'!E109))="","",OFFSET('Hygiene Data'!$E$14,0,10*ROW('Hygiene Data'!E109)))</f>
        <v/>
      </c>
      <c r="DX115" s="34" t="str">
        <f ca="1">+IF(OFFSET('Hygiene Data'!$F$12,0,10*ROW('Hygiene Data'!F109))="","",OFFSET('Hygiene Data'!$F$12,0,10*ROW('Hygiene Data'!F109)))</f>
        <v/>
      </c>
      <c r="DY115" s="34" t="str">
        <f ca="1">+IF(OFFSET('Hygiene Data'!$F$13,0,10*ROW('Hygiene Data'!F109))="","",OFFSET('Hygiene Data'!$F$13,0,10*ROW('Hygiene Data'!F109)))</f>
        <v/>
      </c>
      <c r="DZ115" s="34" t="str">
        <f ca="1">+IF(OFFSET('Hygiene Data'!$F$14,0,10*ROW('Hygiene Data'!F109))="","",OFFSET('Hygiene Data'!$F$14,0,10*ROW('Hygiene Data'!F109)))</f>
        <v/>
      </c>
      <c r="EA115" s="34" t="str">
        <f ca="1">+IF(OFFSET('Hygiene Data'!$G$12,0,10*ROW('Hygiene Data'!G109))="","",OFFSET('Hygiene Data'!$G$12,0,10*ROW('Hygiene Data'!G109)))</f>
        <v/>
      </c>
      <c r="EB115" s="34" t="str">
        <f ca="1">+IF(OFFSET('Hygiene Data'!$G$13,0,10*ROW('Hygiene Data'!G109))="","",OFFSET('Hygiene Data'!$G$13,0,10*ROW('Hygiene Data'!G109)))</f>
        <v/>
      </c>
      <c r="EC115" s="34" t="str">
        <f ca="1">+IF(OFFSET('Hygiene Data'!$G$14,0,10*ROW('Hygiene Data'!G109))="","",OFFSET('Hygiene Data'!$G$14,0,10*ROW('Hygiene Data'!G109)))</f>
        <v/>
      </c>
      <c r="ED115" s="34" t="str">
        <f ca="1">+IF(OFFSET('Hygiene Data'!$H$12,0,10*ROW('Hygiene Data'!H109))="","",OFFSET('Hygiene Data'!$H$12,0,10*ROW('Hygiene Data'!H109)))</f>
        <v/>
      </c>
      <c r="EE115" s="34" t="str">
        <f ca="1">+IF(OFFSET('Hygiene Data'!$H$13,0,10*ROW('Hygiene Data'!H109))="","",OFFSET('Hygiene Data'!$H$13,0,10*ROW('Hygiene Data'!H109)))</f>
        <v/>
      </c>
      <c r="EF115" s="34" t="str">
        <f ca="1">+IF(OFFSET('Hygiene Data'!$H$14,0,10*ROW('Hygiene Data'!H109))="","",OFFSET('Hygiene Data'!$H$14,0,10*ROW('Hygiene Data'!H109)))</f>
        <v/>
      </c>
    </row>
    <row r="116" spans="1:136" x14ac:dyDescent="0.2">
      <c r="A116" s="50" t="str">
        <f ca="1">+IF(OFFSET('Water Data'!$B$1,0,10*ROW('Water Data'!B113))="","",OFFSET('Water Data'!$B$1,0,10*ROW('Water Data'!B113)))</f>
        <v/>
      </c>
      <c r="B116" s="50" t="str">
        <f ca="1">+IF(OFFSET('Water Data'!$A$3,0,10*ROW('Water Data'!A113))="","",OFFSET('Water Data'!$A$3,0,10*ROW('Water Data'!A113)))</f>
        <v/>
      </c>
      <c r="C116" s="50" t="str">
        <f ca="1">+IF(OFFSET('Water Data'!$C$3,0,10*ROW('Water Data'!C113))="","",OFFSET('Water Data'!$C$3,0,10*ROW('Water Data'!C113)))</f>
        <v/>
      </c>
      <c r="D116" s="133" t="e">
        <f ca="1">+IF(AND(ISNUMBER(OFFSET('Water Data'!$C$5,0,10*ROW('Water Data'!C110))),BS116="Yes"),100-OFFSET('Water Data'!$C$5,0,10*ROW('Water Data'!C110)),IF(AND(ISNUMBER(OFFSET('Water Data'!$C$5,0,10*ROW('Water Data'!C110))),BS116="No",ISNUMBER(OFFSET('Water Data'!$C$5,0,10*ROW('Water Data'!C110)))),CONCATENATE("[",ROUND(100-OFFSET('Water Data'!$C$5,0,10*ROW('Water Data'!C110)),0),"]"),IF(AND(ISNUMBER(OFFSET('Water Data'!$C$5,0,10*ROW('Water Data'!C110))),BS116="",ISNUMBER(OFFSET('Water Data'!$C$5,0,10*ROW('Water Data'!C110)))),100-OFFSET('Water Data'!$C$5,0,10*ROW('Water Data'!C110)),NA())))</f>
        <v>#N/A</v>
      </c>
      <c r="E116" s="133" t="e">
        <f ca="1">+IF(AND(ISNUMBER(OFFSET('Water Data'!$C$7,0,10*ROW('Water Data'!D110))),BT116="Yes"),OFFSET('Water Data'!$C$7,0,10*ROW('Water Data'!C110)),IF(AND(ISNUMBER(OFFSET('Water Data'!$C$7,0,10*ROW('Water Data'!C110))),BT116="No",ISNUMBER(OFFSET('Water Data'!$C$7,0,10*ROW('Water Data'!C110)))),CONCATENATE("[",ROUND(OFFSET('Water Data'!$C$7,0,10*ROW('Water Data'!C110)),0),"]"),IF(AND(ISNUMBER(OFFSET('Water Data'!$C$7,0,10*ROW('Water Data'!C110))),BT116="",ISNUMBER(OFFSET('Water Data'!$C$7,0,10*ROW('Water Data'!C110)))),OFFSET('Water Data'!$C$7,0,10*ROW('Water Data'!C110)),NA())))</f>
        <v>#N/A</v>
      </c>
      <c r="F116" s="133" t="e">
        <f ca="1">+IF(AND(ISNUMBER(OFFSET('Water Data'!$C$10,0,10*ROW('Water Data'!C110))),BU116="Yes"),OFFSET('Water Data'!$C$10,0,10*ROW('Water Data'!C110)),IF(AND(ISNUMBER(OFFSET('Water Data'!$C$10,0,10*ROW('Water Data'!C110))),BU116="No",ISNUMBER(OFFSET('Water Data'!$C$10,0,10*ROW('Water Data'!C110)))),CONCATENATE("[",ROUND(OFFSET('Water Data'!$C$10,0,10*ROW('Water Data'!C110)),0),"]"),IF(AND(ISNUMBER(OFFSET('Water Data'!$C$10,0,10*ROW('Water Data'!C110))),BU116="",ISNUMBER(OFFSET('Water Data'!$C$10,0,10*ROW('Water Data'!C110)))),OFFSET('Water Data'!$C$10,0,10*ROW('Water Data'!C110)),NA())))</f>
        <v>#N/A</v>
      </c>
      <c r="G116" s="133" t="e">
        <f ca="1">+IF(AND(ISNUMBER(OFFSET('Water Data'!$D$5,0,10*ROW('Water Data'!D110))),BV116="Yes"),100-OFFSET('Water Data'!$D$5,0,10*ROW('Water Data'!D110)),IF(AND(ISNUMBER(OFFSET('Water Data'!$D$5,0,10*ROW('Water Data'!D110))),BV116="No",ISNUMBER(OFFSET('Water Data'!$D$5,0,10*ROW('Water Data'!D110)))),CONCATENATE("[",ROUND(100-OFFSET('Water Data'!$D$5,0,10*ROW('Water Data'!D110)),0),"]"),IF(AND(ISNUMBER(OFFSET('Water Data'!$D$5,0,10*ROW('Water Data'!D110))),BV116="",ISNUMBER(OFFSET('Water Data'!$D$5,0,10*ROW('Water Data'!D110)))),100-OFFSET('Water Data'!$D$5,0,10*ROW('Water Data'!D110)),NA())))</f>
        <v>#N/A</v>
      </c>
      <c r="H116" s="133" t="e">
        <f ca="1">+IF(AND(ISNUMBER(OFFSET('Water Data'!$D$7,0,10*ROW('Water Data'!D110))),BW116="Yes"),OFFSET('Water Data'!$D$7,0,10*ROW('Water Data'!D110)),IF(AND(ISNUMBER(OFFSET('Water Data'!$D$7,0,10*ROW('Water Data'!D110))),BW116="No",ISNUMBER(OFFSET('Water Data'!$D$7,0,10*ROW('Water Data'!D110)))),CONCATENATE("[",ROUND(OFFSET('Water Data'!$C$7,0,10*ROW('Water Data'!D110)),0),"]"),IF(AND(ISNUMBER(OFFSET('Water Data'!$D$7,0,10*ROW('Water Data'!D110))),BW116="",ISNUMBER(OFFSET('Water Data'!$D$7,0,10*ROW('Water Data'!D110)))),OFFSET('Water Data'!$D$7,0,10*ROW('Water Data'!D110)),NA())))</f>
        <v>#N/A</v>
      </c>
      <c r="I116" s="133" t="e">
        <f ca="1">+IF(AND(ISNUMBER(OFFSET('Water Data'!$D$10,0,10*ROW('Water Data'!D110))),BX116="Yes"),OFFSET('Water Data'!$D$10,0,10*ROW('Water Data'!D110)),IF(AND(ISNUMBER(OFFSET('Water Data'!$D$10,0,10*ROW('Water Data'!D110))),BX116="No",ISNUMBER(OFFSET('Water Data'!$D$10,0,10*ROW('Water Data'!D110)))),CONCATENATE("[",ROUND(OFFSET('Water Data'!$D$10,0,10*ROW('Water Data'!D110)),0),"]"),IF(AND(ISNUMBER(OFFSET('Water Data'!$D$10,0,10*ROW('Water Data'!D110))),BX116="",ISNUMBER(OFFSET('Water Data'!$D$10,0,10*ROW('Water Data'!D110)))),OFFSET('Water Data'!$D$10,0,10*ROW('Water Data'!D110)),NA())))</f>
        <v>#N/A</v>
      </c>
      <c r="J116" s="133" t="e">
        <f ca="1">+IF(AND(ISNUMBER(OFFSET('Water Data'!$E$5,0,10*ROW('Water Data'!E110))),BY116="Yes"),100-OFFSET('Water Data'!$E$5,0,10*ROW('Water Data'!E110)),IF(AND(ISNUMBER(OFFSET('Water Data'!$E$5,0,10*ROW('Water Data'!E110))),BY116="No",ISNUMBER(OFFSET('Water Data'!$E$5,0,10*ROW('Water Data'!E110)))),CONCATENATE("[",ROUND(100-OFFSET('Water Data'!$E$5,0,10*ROW('Water Data'!E110)),0),"]"),IF(AND(ISNUMBER(OFFSET('Water Data'!$E$5,0,10*ROW('Water Data'!E110))),BY116="",ISNUMBER(OFFSET('Water Data'!$E$5,0,10*ROW('Water Data'!E110)))),100-OFFSET('Water Data'!$E$5,0,10*ROW('Water Data'!E110)),NA())))</f>
        <v>#N/A</v>
      </c>
      <c r="K116" s="133" t="e">
        <f ca="1">+IF(AND(ISNUMBER(OFFSET('Water Data'!$E$7,0,10*ROW('Water Data'!E110))),BZ116="Yes"),OFFSET('Water Data'!$E$7,0,10*ROW('Water Data'!E110)),IF(AND(ISNUMBER(OFFSET('Water Data'!$E$7,0,10*ROW('Water Data'!E110))),BZ116="No",ISNUMBER(OFFSET('Water Data'!$E$7,0,10*ROW('Water Data'!E110)))),CONCATENATE("[",ROUND(OFFSET('Water Data'!$E$7,0,10*ROW('Water Data'!E110)),0),"]"),IF(AND(ISNUMBER(OFFSET('Water Data'!$E$7,0,10*ROW('Water Data'!E110))),BZ116="",ISNUMBER(OFFSET('Water Data'!$E$7,0,10*ROW('Water Data'!E110)))),OFFSET('Water Data'!$E$7,0,10*ROW('Water Data'!E110)),NA())))</f>
        <v>#N/A</v>
      </c>
      <c r="L116" s="133" t="e">
        <f ca="1">+IF(AND(ISNUMBER(OFFSET('Water Data'!$E$10,0,10*ROW('Water Data'!E110))),CA116="Yes"),OFFSET('Water Data'!$E$10,0,10*ROW('Water Data'!E110)),IF(AND(ISNUMBER(OFFSET('Water Data'!$E$10,0,10*ROW('Water Data'!E110))),CA116="No",ISNUMBER(OFFSET('Water Data'!$E$10,0,10*ROW('Water Data'!E110)))),CONCATENATE("[",ROUND(OFFSET('Water Data'!$E$10,0,10*ROW('Water Data'!E110)),0),"]"),IF(AND(ISNUMBER(OFFSET('Water Data'!$E$10,0,10*ROW('Water Data'!E110))),CA116="",ISNUMBER(OFFSET('Water Data'!$E$10,0,10*ROW('Water Data'!E110)))),OFFSET('Water Data'!$E$10,0,10*ROW('Water Data'!E110)),NA())))</f>
        <v>#N/A</v>
      </c>
      <c r="M116" s="133" t="e">
        <f ca="1">+IF(AND(ISNUMBER(OFFSET('Water Data'!$F$5,0,10*ROW('Water Data'!F110))),CB116="Yes"),100-OFFSET('Water Data'!$F$5,0,10*ROW('Water Data'!F110)),IF(AND(ISNUMBER(OFFSET('Water Data'!$F$5,0,10*ROW('Water Data'!F110))),CB116="No",ISNUMBER(OFFSET('Water Data'!$F$5,0,10*ROW('Water Data'!F110)))),CONCATENATE("[",ROUND(100-OFFSET('Water Data'!$F$5,0,10*ROW('Water Data'!F110)),0),"]"),IF(AND(ISNUMBER(OFFSET('Water Data'!$F$5,0,10*ROW('Water Data'!F110))),CB116="",ISNUMBER(OFFSET('Water Data'!$F$5,0,10*ROW('Water Data'!F110)))),100-OFFSET('Water Data'!$F$5,0,10*ROW('Water Data'!F110)),NA())))</f>
        <v>#N/A</v>
      </c>
      <c r="N116" s="133" t="e">
        <f ca="1">+IF(AND(ISNUMBER(OFFSET('Water Data'!$F$7,0,10*ROW('Water Data'!F110))),CC116="Yes"),OFFSET('Water Data'!$F$7,0,10*ROW('Water Data'!F110)),IF(AND(ISNUMBER(OFFSET('Water Data'!$F$7,0,10*ROW('Water Data'!F110))),CC116="No",ISNUMBER(OFFSET('Water Data'!$F$7,0,10*ROW('Water Data'!F110)))),CONCATENATE("[",ROUND(OFFSET('Water Data'!$F$7,0,10*ROW('Water Data'!F110)),0),"]"),IF(AND(ISNUMBER(OFFSET('Water Data'!$F$7,0,10*ROW('Water Data'!F110))),CC116="",ISNUMBER(OFFSET('Water Data'!$F$7,0,10*ROW('Water Data'!F110)))),OFFSET('Water Data'!$F$7,0,10*ROW('Water Data'!F110)),NA())))</f>
        <v>#N/A</v>
      </c>
      <c r="O116" s="133" t="e">
        <f ca="1">+IF(AND(ISNUMBER(OFFSET('Water Data'!$F$10,0,10*ROW('Water Data'!F110))),CD116="Yes"),OFFSET('Water Data'!$F$10,0,10*ROW('Water Data'!F110)),IF(AND(ISNUMBER(OFFSET('Water Data'!$F$10,0,10*ROW('Water Data'!F110))),CD116="No",ISNUMBER(OFFSET('Water Data'!$F$10,0,10*ROW('Water Data'!F110)))),CONCATENATE("[",ROUND(OFFSET('Water Data'!$F$10,0,10*ROW('Water Data'!F110)),0),"]"),IF(AND(ISNUMBER(OFFSET('Water Data'!$F$10,0,10*ROW('Water Data'!F110))),CD116="",ISNUMBER(OFFSET('Water Data'!$F$10,0,10*ROW('Water Data'!F110)))),OFFSET('Water Data'!$F$10,0,10*ROW('Water Data'!F110)),NA())))</f>
        <v>#N/A</v>
      </c>
      <c r="P116" s="133" t="e">
        <f ca="1">+IF(AND(ISNUMBER(OFFSET('Water Data'!$G$5,0,10*ROW('Water Data'!G110))),CE116="Yes"),100-OFFSET('Water Data'!$G$5,0,10*ROW('Water Data'!G110)),IF(AND(ISNUMBER(OFFSET('Water Data'!$G$5,0,10*ROW('Water Data'!G110))),CE116="No",ISNUMBER(OFFSET('Water Data'!$G$5,0,10*ROW('Water Data'!G110)))),CONCATENATE("[",ROUND(100-OFFSET('Water Data'!$G$5,0,10*ROW('Water Data'!G110)),0),"]"),IF(AND(ISNUMBER(OFFSET('Water Data'!$G$5,0,10*ROW('Water Data'!G110))),CE116="",ISNUMBER(OFFSET('Water Data'!$G$5,0,10*ROW('Water Data'!G110)))),100-OFFSET('Water Data'!$G$5,0,10*ROW('Water Data'!G110)),NA())))</f>
        <v>#N/A</v>
      </c>
      <c r="Q116" s="133" t="e">
        <f ca="1">+IF(AND(ISNUMBER(OFFSET('Water Data'!$G$7,0,10*ROW('Water Data'!G110))),CF116="Yes"),OFFSET('Water Data'!$G$7,0,10*ROW('Water Data'!G110)),IF(AND(ISNUMBER(OFFSET('Water Data'!$G$7,0,10*ROW('Water Data'!G110))),CF116="No",ISNUMBER(OFFSET('Water Data'!$G$7,0,10*ROW('Water Data'!G110)))),CONCATENATE("[",ROUND(OFFSET('Water Data'!$G$7,0,10*ROW('Water Data'!G110)),0),"]"),IF(AND(ISNUMBER(OFFSET('Water Data'!$G$7,0,10*ROW('Water Data'!G110))),CF116="",ISNUMBER(OFFSET('Water Data'!$G$7,0,10*ROW('Water Data'!G110)))),OFFSET('Water Data'!$G$7,0,10*ROW('Water Data'!G110)),NA())))</f>
        <v>#N/A</v>
      </c>
      <c r="R116" s="133" t="e">
        <f ca="1">+IF(AND(ISNUMBER(OFFSET('Water Data'!$G$10,0,10*ROW('Water Data'!G110))),CG116="Yes"),OFFSET('Water Data'!$G$10,0,10*ROW('Water Data'!G110)),IF(AND(ISNUMBER(OFFSET('Water Data'!$G$10,0,10*ROW('Water Data'!G110))),CG116="No",ISNUMBER(OFFSET('Water Data'!$G$10,0,10*ROW('Water Data'!G110)))),CONCATENATE("[",ROUND(OFFSET('Water Data'!$G$10,0,10*ROW('Water Data'!G110)),0),"]"),IF(AND(ISNUMBER(OFFSET('Water Data'!$G$10,0,10*ROW('Water Data'!G110))),CG116="",ISNUMBER(OFFSET('Water Data'!$G$10,0,10*ROW('Water Data'!G110)))),OFFSET('Water Data'!$G$10,0,10*ROW('Water Data'!G110)),NA())))</f>
        <v>#N/A</v>
      </c>
      <c r="S116" s="133" t="e">
        <f ca="1">+IF(AND(ISNUMBER(OFFSET('Water Data'!$H$5,0,10*ROW('Water Data'!H110))),CH116="Yes"),100-OFFSET('Water Data'!$H$5,0,10*ROW('Water Data'!H110)),IF(AND(ISNUMBER(OFFSET('Water Data'!$H$5,0,10*ROW('Water Data'!H110))),CH116="No",ISNUMBER(OFFSET('Water Data'!$H$5,0,10*ROW('Water Data'!H110)))),CONCATENATE("[",ROUND(100-OFFSET('Water Data'!$H$5,0,10*ROW('Water Data'!H110)),0),"]"),IF(AND(ISNUMBER(OFFSET('Water Data'!$H$5,0,10*ROW('Water Data'!H110))),CH116="",ISNUMBER(OFFSET('Water Data'!$H$5,0,10*ROW('Water Data'!H110)))),100-OFFSET('Water Data'!$H$5,0,10*ROW('Water Data'!H110)),NA())))</f>
        <v>#N/A</v>
      </c>
      <c r="T116" s="133" t="e">
        <f ca="1">+IF(AND(ISNUMBER(OFFSET('Water Data'!$H$7,0,10*ROW('Water Data'!H110))),CI116="Yes"),OFFSET('Water Data'!$H$7,0,10*ROW('Water Data'!H110)),IF(AND(ISNUMBER(OFFSET('Water Data'!$H$7,0,10*ROW('Water Data'!H110))),CI116="No",ISNUMBER(OFFSET('Water Data'!$H$7,0,10*ROW('Water Data'!H110)))),CONCATENATE("[",ROUND(OFFSET('Water Data'!$H$7,0,10*ROW('Water Data'!H110)),0),"]"),IF(AND(ISNUMBER(OFFSET('Water Data'!$H$7,0,10*ROW('Water Data'!H110))),CI116="",ISNUMBER(OFFSET('Water Data'!$H$7,0,10*ROW('Water Data'!H110)))),OFFSET('Water Data'!$H$7,0,10*ROW('Water Data'!H110)),NA())))</f>
        <v>#N/A</v>
      </c>
      <c r="U116" s="133" t="e">
        <f ca="1">+IF(AND(ISNUMBER(OFFSET('Water Data'!$H$10,0,10*ROW('Water Data'!H110))),CJ116="Yes"),OFFSET('Water Data'!$H$10,0,10*ROW('Water Data'!H110)),IF(AND(ISNUMBER(OFFSET('Water Data'!$H$10,0,10*ROW('Water Data'!H110))),CJ116="No",ISNUMBER(OFFSET('Water Data'!$H$10,0,10*ROW('Water Data'!H110)))),CONCATENATE("[",ROUND(OFFSET('Water Data'!$H$10,0,10*ROW('Water Data'!H110)),0),"]"),IF(AND(ISNUMBER(OFFSET('Water Data'!$H$10,0,10*ROW('Water Data'!H110))),CJ116="",ISNUMBER(OFFSET('Water Data'!$H$10,0,10*ROW('Water Data'!H110)))),OFFSET('Water Data'!$H$10,0,10*ROW('Water Data'!H110)),NA())))</f>
        <v>#N/A</v>
      </c>
      <c r="V116" s="134" t="e">
        <f ca="1">+IF(AND(ISNUMBER(OFFSET('Sanitation Data'!$C$5,0,10*ROW('Sanitation Data'!C110))),CK116="Yes"),100-OFFSET('Sanitation Data'!$C$5,0,10*ROW('Sanitation Data'!C110)),IF(AND(ISNUMBER(OFFSET('Sanitation Data'!$C$5,0,10*ROW('Sanitation Data'!C110))),CK116="No",ISNUMBER(OFFSET('Sanitation Data'!$C$5,0,10*ROW('Sanitation Data'!C110)))),CONCATENATE("[",ROUND(100-OFFSET('Sanitation Data'!$C$5,0,10*ROW('Sanitation Data'!C110)),0),"]"),IF(AND(ISNUMBER(OFFSET('Sanitation Data'!$C$5,0,10*ROW('Sanitation Data'!C110))),CK116="",ISNUMBER(OFFSET('Sanitation Data'!$C$5,0,10*ROW('Sanitation Data'!C110)))),100-OFFSET('Sanitation Data'!$C$5,0,10*ROW('Sanitation Data'!C110)),NA())))</f>
        <v>#N/A</v>
      </c>
      <c r="W116" s="134" t="e">
        <f ca="1">+IF(AND(ISNUMBER(OFFSET('Sanitation Data'!$C$7,0,10*ROW('Sanitation Data'!C110))),CL116="Yes"),OFFSET('Sanitation Data'!$C$7,0,10*ROW('Sanitation Data'!C110)),IF(AND(ISNUMBER(OFFSET('Sanitation Data'!$C$7,0,10*ROW('Sanitation Data'!C110))),CL116="No",ISNUMBER(OFFSET('Sanitation Data'!$C$7,0,10*ROW('Sanitation Data'!C110)))),CONCATENATE("[",ROUND(OFFSET('Sanitation Data'!$C$7,0,10*ROW('Sanitation Data'!C110)),0),"]"),IF(AND(ISNUMBER(OFFSET('Sanitation Data'!$C$7,0,10*ROW('Sanitation Data'!C110))),CL116="",ISNUMBER(OFFSET('Sanitation Data'!$C$7,0,10*ROW('Sanitation Data'!C110)))),OFFSET('Sanitation Data'!$C$7,0,10*ROW('Sanitation Data'!C110)),NA())))</f>
        <v>#N/A</v>
      </c>
      <c r="X116" s="134" t="e">
        <f ca="1">+IF(AND(ISNUMBER(OFFSET('Sanitation Data'!$C$11,0,10*ROW('Sanitation Data'!C110))),CM116="Yes"),OFFSET('Sanitation Data'!$C$11,0,10*ROW('Sanitation Data'!C110)),IF(AND(ISNUMBER(OFFSET('Sanitation Data'!$C$11,0,10*ROW('Sanitation Data'!C110))),CM116="No",ISNUMBER(OFFSET('Sanitation Data'!$C$11,0,10*ROW('Sanitation Data'!C110)))),CONCATENATE("[",ROUND(OFFSET('Sanitation Data'!$C$11,0,10*ROW('Sanitation Data'!C110)),0),"]"),IF(AND(ISNUMBER(OFFSET('Sanitation Data'!$C$11,0,10*ROW('Sanitation Data'!C110))),CM116="",ISNUMBER(OFFSET('Sanitation Data'!$C$11,0,10*ROW('Sanitation Data'!C110)))),OFFSET('Sanitation Data'!$C$11,0,10*ROW('Sanitation Data'!C110)),NA())))</f>
        <v>#N/A</v>
      </c>
      <c r="Y116" s="134" t="e">
        <f ca="1">+IF(AND(ISNUMBER(OFFSET('Sanitation Data'!$C$12,0,10*ROW('Sanitation Data'!C110))),CN116="Yes"),OFFSET('Sanitation Data'!$C$12,0,10*ROW('Sanitation Data'!C110)),IF(AND(ISNUMBER(OFFSET('Sanitation Data'!$C$12,0,10*ROW('Sanitation Data'!C110))),CN116="No",ISNUMBER(OFFSET('Sanitation Data'!$C$12,0,10*ROW('Sanitation Data'!C110)))),CONCATENATE("[",ROUND(OFFSET('Sanitation Data'!$C$12,0,10*ROW('Sanitation Data'!C110)),0),"]"),IF(AND(ISNUMBER(OFFSET('Sanitation Data'!$C$12,0,10*ROW('Sanitation Data'!C110))),CN116="",ISNUMBER(OFFSET('Sanitation Data'!$C$12,0,10*ROW('Sanitation Data'!C110)))),OFFSET('Sanitation Data'!$C$12,0,10*ROW('Sanitation Data'!C110)),NA())))</f>
        <v>#N/A</v>
      </c>
      <c r="Z116" s="134" t="e">
        <f ca="1">+IF(AND(ISNUMBER(OFFSET('Sanitation Data'!$C$13,0,10*ROW('Sanitation Data'!C110))),CO116="Yes"),OFFSET('Sanitation Data'!$C$13,0,10*ROW('Sanitation Data'!C110)),IF(AND(ISNUMBER(OFFSET('Sanitation Data'!$C$13,0,10*ROW('Sanitation Data'!C110))),CO116="No",ISNUMBER(OFFSET('Sanitation Data'!$C$13,0,10*ROW('Sanitation Data'!C110)))),CONCATENATE("[",ROUND(OFFSET('Sanitation Data'!$C$13,0,10*ROW('Sanitation Data'!C110)),0),"]"),IF(AND(ISNUMBER(OFFSET('Sanitation Data'!$C$13,0,10*ROW('Sanitation Data'!C110))),CO116="",ISNUMBER(OFFSET('Sanitation Data'!$C$13,0,10*ROW('Sanitation Data'!C110)))),OFFSET('Sanitation Data'!$C$13,0,10*ROW('Sanitation Data'!C110)),NA())))</f>
        <v>#N/A</v>
      </c>
      <c r="AA116" s="134" t="e">
        <f ca="1">+IF(AND(ISNUMBER(OFFSET('Sanitation Data'!$D$5,0,10*ROW('Sanitation Data'!D110))),CP116="Yes"),100-OFFSET('Sanitation Data'!$D$5,0,10*ROW('Sanitation Data'!D110)),IF(AND(ISNUMBER(OFFSET('Sanitation Data'!$D$5,0,10*ROW('Sanitation Data'!D110))),CP116="No",ISNUMBER(OFFSET('Sanitation Data'!$D$5,0,10*ROW('Sanitation Data'!D110)))),CONCATENATE("[",ROUND(100-OFFSET('Sanitation Data'!$D$5,0,10*ROW('Sanitation Data'!D110)),0),"]"),IF(AND(ISNUMBER(OFFSET('Sanitation Data'!$D$5,0,10*ROW('Sanitation Data'!D110))),CP116="",ISNUMBER(OFFSET('Sanitation Data'!$D$5,0,10*ROW('Sanitation Data'!D110)))),100-OFFSET('Sanitation Data'!$D$5,0,10*ROW('Sanitation Data'!D110)),NA())))</f>
        <v>#N/A</v>
      </c>
      <c r="AB116" s="134" t="e">
        <f ca="1">+IF(AND(ISNUMBER(OFFSET('Sanitation Data'!$D$7,0,10*ROW('Sanitation Data'!D110))),CQ116="Yes"),OFFSET('Sanitation Data'!$D$7,0,10*ROW('Sanitation Data'!G110)),IF(AND(ISNUMBER(OFFSET('Sanitation Data'!$D$7,0,10*ROW('Sanitation Data'!D110))),CQ116="No",ISNUMBER(OFFSET('Sanitation Data'!$D$7,0,10*ROW('Sanitation Data'!D110)))),CONCATENATE("[",ROUND(OFFSET('Sanitation Data'!$D$7,0,10*ROW('Sanitation Data'!D110)),0),"]"),IF(AND(ISNUMBER(OFFSET('Sanitation Data'!$D$7,0,10*ROW('Sanitation Data'!D110))),CQ116="",ISNUMBER(OFFSET('Sanitation Data'!$D$7,0,10*ROW('Sanitation Data'!D110)))),OFFSET('Sanitation Data'!$D$7,0,10*ROW('Sanitation Data'!D110)),NA())))</f>
        <v>#N/A</v>
      </c>
      <c r="AC116" s="134" t="e">
        <f ca="1">+IF(AND(ISNUMBER(OFFSET('Sanitation Data'!$D$11,0,10*ROW('Sanitation Data'!D110))),CR116="Yes"),OFFSET('Sanitation Data'!$D$11,0,10*ROW('Sanitation Data'!D110)),IF(AND(ISNUMBER(OFFSET('Sanitation Data'!$D$11,0,10*ROW('Sanitation Data'!D110))),CR116="No",ISNUMBER(OFFSET('Sanitation Data'!$D$11,0,10*ROW('Sanitation Data'!D110)))),CONCATENATE("[",ROUND(OFFSET('Sanitation Data'!$D$11,0,10*ROW('Sanitation Data'!D110)),0),"]"),IF(AND(ISNUMBER(OFFSET('Sanitation Data'!$D$11,0,10*ROW('Sanitation Data'!D110))),CR116="",ISNUMBER(OFFSET('Sanitation Data'!$D$11,0,10*ROW('Sanitation Data'!D110)))),OFFSET('Sanitation Data'!$D$11,0,10*ROW('Sanitation Data'!D110)),NA())))</f>
        <v>#N/A</v>
      </c>
      <c r="AD116" s="134" t="e">
        <f ca="1">+IF(AND(ISNUMBER(OFFSET('Sanitation Data'!$D$12,0,10*ROW('Sanitation Data'!D110))),CS116="Yes"),OFFSET('Sanitation Data'!$D$12,0,10*ROW('Sanitation Data'!D110)),IF(AND(ISNUMBER(OFFSET('Sanitation Data'!$D$12,0,10*ROW('Sanitation Data'!D110))),CS116="No",ISNUMBER(OFFSET('Sanitation Data'!$D$12,0,10*ROW('Sanitation Data'!D110)))),CONCATENATE("[",ROUND(OFFSET('Sanitation Data'!$D$12,0,10*ROW('Sanitation Data'!D110)),0),"]"),IF(AND(ISNUMBER(OFFSET('Sanitation Data'!$D$12,0,10*ROW('Sanitation Data'!D110))),CS116="",ISNUMBER(OFFSET('Sanitation Data'!$D$12,0,10*ROW('Sanitation Data'!D110)))),OFFSET('Sanitation Data'!$D$12,0,10*ROW('Sanitation Data'!D110)),NA())))</f>
        <v>#N/A</v>
      </c>
      <c r="AE116" s="134" t="e">
        <f ca="1">+IF(AND(ISNUMBER(OFFSET('Sanitation Data'!$D$13,0,10*ROW('Sanitation Data'!D110))),CT116="Yes"),OFFSET('Sanitation Data'!$D$13,0,10*ROW('Sanitation Data'!D110)),IF(AND(ISNUMBER(OFFSET('Sanitation Data'!$D$13,0,10*ROW('Sanitation Data'!D110))),CT116="No",ISNUMBER(OFFSET('Sanitation Data'!$D$13,0,10*ROW('Sanitation Data'!D110)))),CONCATENATE("[",ROUND(OFFSET('Sanitation Data'!$D$13,0,10*ROW('Sanitation Data'!D110)),0),"]"),IF(AND(ISNUMBER(OFFSET('Sanitation Data'!$D$13,0,10*ROW('Sanitation Data'!D110))),CT116="",ISNUMBER(OFFSET('Sanitation Data'!$D$13,0,10*ROW('Sanitation Data'!D110)))),OFFSET('Sanitation Data'!$D$13,0,10*ROW('Sanitation Data'!D110)),NA())))</f>
        <v>#N/A</v>
      </c>
      <c r="AF116" s="134" t="e">
        <f ca="1">+IF(AND(ISNUMBER(OFFSET('Sanitation Data'!$E$5,0,10*ROW('Sanitation Data'!E110))),CU116="Yes"),100-OFFSET('Sanitation Data'!$E$5,0,10*ROW('Sanitation Data'!E110)),IF(AND(ISNUMBER(OFFSET('Sanitation Data'!$E$5,0,10*ROW('Sanitation Data'!E110))),CU116="No",ISNUMBER(OFFSET('Sanitation Data'!$E$5,0,10*ROW('Sanitation Data'!E110)))),CONCATENATE("[",ROUND(100-OFFSET('Sanitation Data'!$E$5,0,10*ROW('Sanitation Data'!E110)),0),"]"),IF(AND(ISNUMBER(OFFSET('Sanitation Data'!$E$5,0,10*ROW('Sanitation Data'!E110))),CU116="",ISNUMBER(OFFSET('Sanitation Data'!$E$5,0,10*ROW('Sanitation Data'!E110)))),100-OFFSET('Sanitation Data'!$E$5,0,10*ROW('Sanitation Data'!E110)),NA())))</f>
        <v>#N/A</v>
      </c>
      <c r="AG116" s="134" t="e">
        <f ca="1">+IF(AND(ISNUMBER(OFFSET('Sanitation Data'!$E$7,0,10*ROW('Sanitation Data'!E110))),CV116="Yes"),OFFSET('Sanitation Data'!$E$7,0,10*ROW('Sanitation Data'!E110)),IF(AND(ISNUMBER(OFFSET('Sanitation Data'!$E$7,0,10*ROW('Sanitation Data'!E110))),CV116="No",ISNUMBER(OFFSET('Sanitation Data'!$E$7,0,10*ROW('Sanitation Data'!E110)))),CONCATENATE("[",ROUND(OFFSET('Sanitation Data'!$E$7,0,10*ROW('Sanitation Data'!E110)),0),"]"),IF(AND(ISNUMBER(OFFSET('Sanitation Data'!$E$7,0,10*ROW('Sanitation Data'!E110))),CV116="",ISNUMBER(OFFSET('Sanitation Data'!$E$7,0,10*ROW('Sanitation Data'!E110)))),OFFSET('Sanitation Data'!$E$7,0,10*ROW('Sanitation Data'!E110)),NA())))</f>
        <v>#N/A</v>
      </c>
      <c r="AH116" s="134" t="e">
        <f ca="1">+IF(AND(ISNUMBER(OFFSET('Sanitation Data'!$E$11,0,10*ROW('Sanitation Data'!E110))),CW116="Yes"),OFFSET('Sanitation Data'!$E$11,0,10*ROW('Sanitation Data'!E110)),IF(AND(ISNUMBER(OFFSET('Sanitation Data'!$E$11,0,10*ROW('Sanitation Data'!E110))),CW116="No",ISNUMBER(OFFSET('Sanitation Data'!$E$11,0,10*ROW('Sanitation Data'!E110)))),CONCATENATE("[",ROUND(OFFSET('Sanitation Data'!$E$11,0,10*ROW('Sanitation Data'!E110)),0),"]"),IF(AND(ISNUMBER(OFFSET('Sanitation Data'!$E$11,0,10*ROW('Sanitation Data'!E110))),CW116="",ISNUMBER(OFFSET('Sanitation Data'!$E$11,0,10*ROW('Sanitation Data'!E110)))),OFFSET('Sanitation Data'!$E$11,0,10*ROW('Sanitation Data'!E110)),NA())))</f>
        <v>#N/A</v>
      </c>
      <c r="AI116" s="134" t="e">
        <f ca="1">+IF(AND(ISNUMBER(OFFSET('Sanitation Data'!$E$12,0,10*ROW('Sanitation Data'!E110))),CX116="Yes"),OFFSET('Sanitation Data'!$E$12,0,10*ROW('Sanitation Data'!E110)),IF(AND(ISNUMBER(OFFSET('Sanitation Data'!$E$12,0,10*ROW('Sanitation Data'!E110))),CX116="No",ISNUMBER(OFFSET('Sanitation Data'!$E$12,0,10*ROW('Sanitation Data'!E110)))),CONCATENATE("[",ROUND(OFFSET('Sanitation Data'!$E$12,0,10*ROW('Sanitation Data'!E110)),0),"]"),IF(AND(ISNUMBER(OFFSET('Sanitation Data'!$E$12,0,10*ROW('Sanitation Data'!E110))),CX116="",ISNUMBER(OFFSET('Sanitation Data'!$E$12,0,10*ROW('Sanitation Data'!E110)))),OFFSET('Sanitation Data'!$E$12,0,10*ROW('Sanitation Data'!E110)),NA())))</f>
        <v>#N/A</v>
      </c>
      <c r="AJ116" s="134" t="e">
        <f ca="1">+IF(AND(ISNUMBER(OFFSET('Sanitation Data'!$E$13,0,10*ROW('Sanitation Data'!E110))),CY116="Yes"),OFFSET('Sanitation Data'!$E$13,0,10*ROW('Sanitation Data'!E110)),IF(AND(ISNUMBER(OFFSET('Sanitation Data'!$E$13,0,10*ROW('Sanitation Data'!E110))),CY116="No",ISNUMBER(OFFSET('Sanitation Data'!$E$13,0,10*ROW('Sanitation Data'!E110)))),CONCATENATE("[",ROUND(OFFSET('Sanitation Data'!$E$13,0,10*ROW('Sanitation Data'!E110)),0),"]"),IF(AND(ISNUMBER(OFFSET('Sanitation Data'!$E$13,0,10*ROW('Sanitation Data'!E110))),CY116="",ISNUMBER(OFFSET('Sanitation Data'!$E$13,0,10*ROW('Sanitation Data'!E110)))),OFFSET('Sanitation Data'!$E$13,0,10*ROW('Sanitation Data'!E110)),NA())))</f>
        <v>#N/A</v>
      </c>
      <c r="AK116" s="134" t="e">
        <f ca="1">+IF(AND(ISNUMBER(OFFSET('Sanitation Data'!$F$5,0,10*ROW('Sanitation Data'!F110))),CZ116="Yes"),100-OFFSET('Sanitation Data'!$F$5,0,10*ROW('Sanitation Data'!F110)),IF(AND(ISNUMBER(OFFSET('Sanitation Data'!$F$5,0,10*ROW('Sanitation Data'!F110))),CZ116="No",ISNUMBER(OFFSET('Sanitation Data'!$F$5,0,10*ROW('Sanitation Data'!F110)))),CONCATENATE("[",ROUND(100-OFFSET('Sanitation Data'!$F$5,0,10*ROW('Sanitation Data'!F110)),0),"]"),IF(AND(ISNUMBER(OFFSET('Sanitation Data'!$F$5,0,10*ROW('Sanitation Data'!F110))),CZ116="",ISNUMBER(OFFSET('Sanitation Data'!$F$5,0,10*ROW('Sanitation Data'!F110)))),100-OFFSET('Sanitation Data'!$F$5,0,10*ROW('Sanitation Data'!F110)),NA())))</f>
        <v>#N/A</v>
      </c>
      <c r="AL116" s="134" t="e">
        <f ca="1">+IF(AND(ISNUMBER(OFFSET('Sanitation Data'!$F$7,0,10*ROW('Sanitation Data'!F110))),DA116="Yes"),OFFSET('Sanitation Data'!$F$7,0,10*ROW('Sanitation Data'!F110)),IF(AND(ISNUMBER(OFFSET('Sanitation Data'!$F$7,0,10*ROW('Sanitation Data'!F110))),DA116="No",ISNUMBER(OFFSET('Sanitation Data'!$F$7,0,10*ROW('Sanitation Data'!F110)))),CONCATENATE("[",ROUND(OFFSET('Sanitation Data'!$F$7,0,10*ROW('Sanitation Data'!F110)),0),"]"),IF(AND(ISNUMBER(OFFSET('Sanitation Data'!$F$7,0,10*ROW('Sanitation Data'!F110))),DA116="",ISNUMBER(OFFSET('Sanitation Data'!$F$7,0,10*ROW('Sanitation Data'!F110)))),OFFSET('Sanitation Data'!$F$7,0,10*ROW('Sanitation Data'!F110)),NA())))</f>
        <v>#N/A</v>
      </c>
      <c r="AM116" s="134" t="e">
        <f ca="1">+IF(AND(ISNUMBER(OFFSET('Sanitation Data'!$F$11,0,10*ROW('Sanitation Data'!F110))),DB116="Yes"),OFFSET('Sanitation Data'!$F$11,0,10*ROW('Sanitation Data'!F110)),IF(AND(ISNUMBER(OFFSET('Sanitation Data'!$F$11,0,10*ROW('Sanitation Data'!F110))),DB116="No",ISNUMBER(OFFSET('Sanitation Data'!$F$11,0,10*ROW('Sanitation Data'!F110)))),CONCATENATE("[",ROUND(OFFSET('Sanitation Data'!$F$11,0,10*ROW('Sanitation Data'!F110)),0),"]"),IF(AND(ISNUMBER(OFFSET('Sanitation Data'!$F$11,0,10*ROW('Sanitation Data'!F110))),DB116="",ISNUMBER(OFFSET('Sanitation Data'!$F$11,0,10*ROW('Sanitation Data'!F110)))),OFFSET('Sanitation Data'!$F$11,0,10*ROW('Sanitation Data'!F110)),NA())))</f>
        <v>#N/A</v>
      </c>
      <c r="AN116" s="134" t="e">
        <f ca="1">+IF(AND(ISNUMBER(OFFSET('Sanitation Data'!$F$12,0,10*ROW('Sanitation Data'!F110))),DC116="Yes"),OFFSET('Sanitation Data'!$F$12,0,10*ROW('Sanitation Data'!F110)),IF(AND(ISNUMBER(OFFSET('Sanitation Data'!$F$12,0,10*ROW('Sanitation Data'!F110))),DC116="No",ISNUMBER(OFFSET('Sanitation Data'!$F$12,0,10*ROW('Sanitation Data'!F110)))),CONCATENATE("[",ROUND(OFFSET('Sanitation Data'!$F$12,0,10*ROW('Sanitation Data'!F110)),0),"]"),IF(AND(ISNUMBER(OFFSET('Sanitation Data'!$F$12,0,10*ROW('Sanitation Data'!F110))),DC116="",ISNUMBER(OFFSET('Sanitation Data'!$F$12,0,10*ROW('Sanitation Data'!F110)))),OFFSET('Sanitation Data'!$F$12,0,10*ROW('Sanitation Data'!F110)),NA())))</f>
        <v>#N/A</v>
      </c>
      <c r="AO116" s="134" t="e">
        <f ca="1">+IF(AND(ISNUMBER(OFFSET('Sanitation Data'!$F$13,0,10*ROW('Sanitation Data'!F110))),DD116="Yes"),OFFSET('Sanitation Data'!$F$13,0,10*ROW('Sanitation Data'!F110)),IF(AND(ISNUMBER(OFFSET('Sanitation Data'!$F$13,0,10*ROW('Sanitation Data'!F110))),DD116="No",ISNUMBER(OFFSET('Sanitation Data'!$F$13,0,10*ROW('Sanitation Data'!F110)))),CONCATENATE("[",ROUND(OFFSET('Sanitation Data'!$F$13,0,10*ROW('Sanitation Data'!F110)),0),"]"),IF(AND(ISNUMBER(OFFSET('Sanitation Data'!$F$13,0,10*ROW('Sanitation Data'!F110))),DD116="",ISNUMBER(OFFSET('Sanitation Data'!$F$13,0,10*ROW('Sanitation Data'!F110)))),OFFSET('Sanitation Data'!$F$13,0,10*ROW('Sanitation Data'!F110)),NA())))</f>
        <v>#N/A</v>
      </c>
      <c r="AP116" s="134" t="e">
        <f ca="1">+IF(AND(ISNUMBER(OFFSET('Sanitation Data'!$G$5,0,10*ROW('Sanitation Data'!G110))),DE116="Yes"),100-OFFSET('Sanitation Data'!$G$5,0,10*ROW('Sanitation Data'!G110)),IF(AND(ISNUMBER(OFFSET('Sanitation Data'!$G$5,0,10*ROW('Sanitation Data'!G110))),DE116="No",ISNUMBER(OFFSET('Sanitation Data'!$G$5,0,10*ROW('Sanitation Data'!G110)))),CONCATENATE("[",ROUND(100-OFFSET('Sanitation Data'!$G$5,0,10*ROW('Sanitation Data'!G110)),0),"]"),IF(AND(ISNUMBER(OFFSET('Sanitation Data'!$G$5,0,10*ROW('Sanitation Data'!G110))),DE116="",ISNUMBER(OFFSET('Sanitation Data'!$G$5,0,10*ROW('Sanitation Data'!G110)))),100-OFFSET('Sanitation Data'!$G$5,0,10*ROW('Sanitation Data'!G110)),NA())))</f>
        <v>#N/A</v>
      </c>
      <c r="AQ116" s="134" t="e">
        <f ca="1">+IF(AND(ISNUMBER(OFFSET('Sanitation Data'!$G$7,0,10*ROW('Sanitation Data'!G110))),DF116="Yes"),OFFSET('Sanitation Data'!$G$7,0,10*ROW('Sanitation Data'!G110)),IF(AND(ISNUMBER(OFFSET('Sanitation Data'!$G$7,0,10*ROW('Sanitation Data'!G110))),DF116="No",ISNUMBER(OFFSET('Sanitation Data'!$G$7,0,10*ROW('Sanitation Data'!G110)))),CONCATENATE("[",ROUND(OFFSET('Sanitation Data'!$G$7,0,10*ROW('Sanitation Data'!G110)),0),"]"),IF(AND(ISNUMBER(OFFSET('Sanitation Data'!$G$7,0,10*ROW('Sanitation Data'!G110))),DF116="",ISNUMBER(OFFSET('Sanitation Data'!$G$7,0,10*ROW('Sanitation Data'!G110)))),OFFSET('Sanitation Data'!$G$7,0,10*ROW('Sanitation Data'!G110)),NA())))</f>
        <v>#N/A</v>
      </c>
      <c r="AR116" s="134" t="e">
        <f ca="1">+IF(AND(ISNUMBER(OFFSET('Sanitation Data'!$G$11,0,10*ROW('Sanitation Data'!G110))),DG116="Yes"),OFFSET('Sanitation Data'!$G$11,0,10*ROW('Sanitation Data'!G110)),IF(AND(ISNUMBER(OFFSET('Sanitation Data'!$G$11,0,10*ROW('Sanitation Data'!G110))),DG116="No",ISNUMBER(OFFSET('Sanitation Data'!$G$11,0,10*ROW('Sanitation Data'!G110)))),CONCATENATE("[",ROUND(OFFSET('Sanitation Data'!$G$11,0,10*ROW('Sanitation Data'!G110)),0),"]"),IF(AND(ISNUMBER(OFFSET('Sanitation Data'!$G$11,0,10*ROW('Sanitation Data'!G110))),DG116="",ISNUMBER(OFFSET('Sanitation Data'!$G$11,0,10*ROW('Sanitation Data'!G110)))),OFFSET('Sanitation Data'!$G$11,0,10*ROW('Sanitation Data'!G110)),NA())))</f>
        <v>#N/A</v>
      </c>
      <c r="AS116" s="134" t="e">
        <f ca="1">+IF(AND(ISNUMBER(OFFSET('Sanitation Data'!$G$12,0,10*ROW('Sanitation Data'!G110))),DH116="Yes"),OFFSET('Sanitation Data'!$G$12,0,10*ROW('Sanitation Data'!G110)),IF(AND(ISNUMBER(OFFSET('Sanitation Data'!$G$12,0,10*ROW('Sanitation Data'!G110))),DH116="No",ISNUMBER(OFFSET('Sanitation Data'!$G$12,0,10*ROW('Sanitation Data'!G110)))),CONCATENATE("[",ROUND(OFFSET('Sanitation Data'!$G$12,0,10*ROW('Sanitation Data'!G110)),0),"]"),IF(AND(ISNUMBER(OFFSET('Sanitation Data'!$G$12,0,10*ROW('Sanitation Data'!G110))),DH116="",ISNUMBER(OFFSET('Sanitation Data'!$G$12,0,10*ROW('Sanitation Data'!G110)))),OFFSET('Sanitation Data'!$G$12,0,10*ROW('Sanitation Data'!G110)),NA())))</f>
        <v>#N/A</v>
      </c>
      <c r="AT116" s="134" t="e">
        <f ca="1">+IF(AND(ISNUMBER(OFFSET('Sanitation Data'!$G$13,0,10*ROW('Sanitation Data'!G110))),DI116="Yes"),OFFSET('Sanitation Data'!$G$13,0,10*ROW('Sanitation Data'!G110)),IF(AND(ISNUMBER(OFFSET('Sanitation Data'!$G$13,0,10*ROW('Sanitation Data'!G110))),DI116="No",ISNUMBER(OFFSET('Sanitation Data'!$G$13,0,10*ROW('Sanitation Data'!G110)))),CONCATENATE("[",ROUND(OFFSET('Sanitation Data'!$G$13,0,10*ROW('Sanitation Data'!G110)),0),"]"),IF(AND(ISNUMBER(OFFSET('Sanitation Data'!$G$13,0,10*ROW('Sanitation Data'!G110))),DI116="",ISNUMBER(OFFSET('Sanitation Data'!$G$13,0,10*ROW('Sanitation Data'!G110)))),OFFSET('Sanitation Data'!$G$13,0,10*ROW('Sanitation Data'!G110)),NA())))</f>
        <v>#N/A</v>
      </c>
      <c r="AU116" s="134" t="e">
        <f ca="1">+IF(AND(ISNUMBER(OFFSET('Sanitation Data'!$H$5,0,10*ROW('Sanitation Data'!H110))),DJ116="Yes"),100-OFFSET('Sanitation Data'!$H$5,0,10*ROW('Sanitation Data'!H110)),IF(AND(ISNUMBER(OFFSET('Sanitation Data'!$H$5,0,10*ROW('Sanitation Data'!H110))),DJ116="No",ISNUMBER(OFFSET('Sanitation Data'!$H$5,0,10*ROW('Sanitation Data'!H110)))),CONCATENATE("[",ROUND(100-OFFSET('Sanitation Data'!$H$5,0,10*ROW('Sanitation Data'!H110)),0),"]"),IF(AND(ISNUMBER(OFFSET('Sanitation Data'!$H$5,0,10*ROW('Sanitation Data'!H110))),DJ116="",ISNUMBER(OFFSET('Sanitation Data'!$H$5,0,10*ROW('Sanitation Data'!H110)))),100-OFFSET('Sanitation Data'!$H$5,0,10*ROW('Sanitation Data'!H110)),NA())))</f>
        <v>#N/A</v>
      </c>
      <c r="AV116" s="134" t="e">
        <f ca="1">+IF(AND(ISNUMBER(OFFSET('Sanitation Data'!$H$7,0,10*ROW('Sanitation Data'!H110))),DK116="Yes"),OFFSET('Sanitation Data'!$H$7,0,10*ROW('Sanitation Data'!H110)),IF(AND(ISNUMBER(OFFSET('Sanitation Data'!$H$7,0,10*ROW('Sanitation Data'!H110))),DK116="No",ISNUMBER(OFFSET('Sanitation Data'!$H$7,0,10*ROW('Sanitation Data'!H110)))),CONCATENATE("[",ROUND(OFFSET('Sanitation Data'!$H$7,0,10*ROW('Sanitation Data'!H110)),0),"]"),IF(AND(ISNUMBER(OFFSET('Sanitation Data'!$H$7,0,10*ROW('Sanitation Data'!H110))),DK116="",ISNUMBER(OFFSET('Sanitation Data'!$H$7,0,10*ROW('Sanitation Data'!H110)))),OFFSET('Sanitation Data'!$H$7,0,10*ROW('Sanitation Data'!H110)),NA())))</f>
        <v>#N/A</v>
      </c>
      <c r="AW116" s="134" t="e">
        <f ca="1">+IF(AND(ISNUMBER(OFFSET('Sanitation Data'!$H$11,0,10*ROW('Sanitation Data'!H110))),DL116="Yes"),OFFSET('Sanitation Data'!$H$11,0,10*ROW('Sanitation Data'!H110)),IF(AND(ISNUMBER(OFFSET('Sanitation Data'!$H$11,0,10*ROW('Sanitation Data'!H110))),DL116="No",ISNUMBER(OFFSET('Sanitation Data'!$H$11,0,10*ROW('Sanitation Data'!H110)))),CONCATENATE("[",ROUND(OFFSET('Sanitation Data'!$H$11,0,10*ROW('Sanitation Data'!H110)),0),"]"),IF(AND(ISNUMBER(OFFSET('Sanitation Data'!$H$11,0,10*ROW('Sanitation Data'!H110))),DL116="",ISNUMBER(OFFSET('Sanitation Data'!$H$11,0,10*ROW('Sanitation Data'!H110)))),OFFSET('Sanitation Data'!$H$11,0,10*ROW('Sanitation Data'!H110)),NA())))</f>
        <v>#N/A</v>
      </c>
      <c r="AX116" s="134" t="e">
        <f ca="1">+IF(AND(ISNUMBER(OFFSET('Sanitation Data'!$H$12,0,10*ROW('Sanitation Data'!H110))),DM116="Yes"),OFFSET('Sanitation Data'!$H$12,0,10*ROW('Sanitation Data'!H110)),IF(AND(ISNUMBER(OFFSET('Sanitation Data'!$H$12,0,10*ROW('Sanitation Data'!H110))),DM116="No",ISNUMBER(OFFSET('Sanitation Data'!$H$12,0,10*ROW('Sanitation Data'!H110)))),CONCATENATE("[",ROUND(OFFSET('Sanitation Data'!$H$12,0,10*ROW('Sanitation Data'!H110)),0),"]"),IF(AND(ISNUMBER(OFFSET('Sanitation Data'!$H$12,0,10*ROW('Sanitation Data'!H110))),DM116="",ISNUMBER(OFFSET('Sanitation Data'!$H$12,0,10*ROW('Sanitation Data'!H110)))),OFFSET('Sanitation Data'!$H$12,0,10*ROW('Sanitation Data'!H110)),NA())))</f>
        <v>#N/A</v>
      </c>
      <c r="AY116" s="134" t="e">
        <f ca="1">+IF(AND(ISNUMBER(OFFSET('Sanitation Data'!$H$13,0,10*ROW('Sanitation Data'!H110))),DN116="Yes"),OFFSET('Sanitation Data'!$H$13,0,10*ROW('Sanitation Data'!H110)),IF(AND(ISNUMBER(OFFSET('Sanitation Data'!$H$13,0,10*ROW('Sanitation Data'!H110))),DN116="No",ISNUMBER(OFFSET('Sanitation Data'!$H$13,0,10*ROW('Sanitation Data'!H110)))),CONCATENATE("[",ROUND(OFFSET('Sanitation Data'!$H$13,0,10*ROW('Sanitation Data'!H110)),0),"]"),IF(AND(ISNUMBER(OFFSET('Sanitation Data'!$H$13,0,10*ROW('Sanitation Data'!H110))),DN116="",ISNUMBER(OFFSET('Sanitation Data'!$H$13,0,10*ROW('Sanitation Data'!H110)))),OFFSET('Sanitation Data'!$H$13,0,10*ROW('Sanitation Data'!H110)),NA())))</f>
        <v>#N/A</v>
      </c>
      <c r="AZ116" s="135" t="e">
        <f ca="1">+IF(AND(ISNUMBER(OFFSET('Hygiene Data'!$C$6,0,10*ROW('Hygiene Data'!C110))),DO116="Yes"),OFFSET('Hygiene Data'!$C$6,0,10*ROW('Hygiene Data'!C110)),IF(AND(ISNUMBER(OFFSET('Hygiene Data'!$C$6,0,10*ROW('Hygiene Data'!C110))),DO116="No",ISNUMBER(OFFSET('Hygiene Data'!$C$6,0,10*ROW('Hygiene Data'!C110)))),CONCATENATE("[",ROUND(OFFSET('Hygiene Data'!$C$6,0,10*ROW('Hygiene Data'!C110)),0),"]"),IF(AND(ISNUMBER(OFFSET('Hygiene Data'!$C$6,0,10*ROW('Hygiene Data'!C110))),DO116="",ISNUMBER(OFFSET('Hygiene Data'!$C$6,0,10*ROW('Hygiene Data'!C110)))),OFFSET('Hygiene Data'!$C$6,0,10*ROW('Hygiene Data'!C110)),NA())))</f>
        <v>#N/A</v>
      </c>
      <c r="BA116" s="135" t="e">
        <f ca="1">+IF(AND(ISNUMBER(OFFSET('Hygiene Data'!$C$8,0,10*ROW('Hygiene Data'!C110))),DP116="Yes"),OFFSET('Hygiene Data'!$C$8,0,10*ROW('Hygiene Data'!C110)),IF(AND(ISNUMBER(OFFSET('Hygiene Data'!$C$8,0,10*ROW('Hygiene Data'!C110))),DP116="No",ISNUMBER(OFFSET('Hygiene Data'!$C$8,0,10*ROW('Hygiene Data'!C110)))),CONCATENATE("[",ROUND(OFFSET('Hygiene Data'!$C$8,0,10*ROW('Hygiene Data'!C110)),0),"]"),IF(AND(ISNUMBER(OFFSET('Hygiene Data'!$C$8,0,10*ROW('Hygiene Data'!C110))),DP116="",ISNUMBER(OFFSET('Hygiene Data'!$C$8,0,10*ROW('Hygiene Data'!C110)))),OFFSET('Hygiene Data'!$C$8,0,10*ROW('Hygiene Data'!C110)),NA())))</f>
        <v>#N/A</v>
      </c>
      <c r="BB116" s="135" t="e">
        <f ca="1">+IF(AND(ISNUMBER(OFFSET('Hygiene Data'!$C$10,0,10*ROW('Hygiene Data'!C110))),DQ116="Yes"),OFFSET('Hygiene Data'!$C$10,0,10*ROW('Hygiene Data'!C110)),IF(AND(ISNUMBER(OFFSET('Hygiene Data'!$C$10,0,10*ROW('Hygiene Data'!C110))),DQ116="No",ISNUMBER(OFFSET('Hygiene Data'!$C$10,0,10*ROW('Hygiene Data'!C110)))),CONCATENATE("[",ROUND(OFFSET('Hygiene Data'!$C$10,0,10*ROW('Hygiene Data'!C110)),0),"]"),IF(AND(ISNUMBER(OFFSET('Hygiene Data'!$C$10,0,10*ROW('Hygiene Data'!C110))),DQ116="",ISNUMBER(OFFSET('Hygiene Data'!$C$10,0,10*ROW('Hygiene Data'!C110)))),OFFSET('Hygiene Data'!$C$10,0,10*ROW('Hygiene Data'!C110)),NA())))</f>
        <v>#N/A</v>
      </c>
      <c r="BC116" s="135" t="e">
        <f ca="1">+IF(AND(ISNUMBER(OFFSET('Hygiene Data'!$D$6,0,10*ROW('Hygiene Data'!D110))),DR116="Yes"),OFFSET('Hygiene Data'!$D$6,0,10*ROW('Hygiene Data'!D110)),IF(AND(ISNUMBER(OFFSET('Hygiene Data'!$D$6,0,10*ROW('Hygiene Data'!D110))),DR116="No",ISNUMBER(OFFSET('Hygiene Data'!$D$6,0,10*ROW('Hygiene Data'!D110)))),CONCATENATE("[",ROUND(OFFSET('Hygiene Data'!$D$6,0,10*ROW('Hygiene Data'!D110)),0),"]"),IF(AND(ISNUMBER(OFFSET('Hygiene Data'!$D$6,0,10*ROW('Hygiene Data'!D110))),DR116="",ISNUMBER(OFFSET('Hygiene Data'!$D$6,0,10*ROW('Hygiene Data'!D110)))),OFFSET('Hygiene Data'!$D$6,0,10*ROW('Hygiene Data'!D110)),NA())))</f>
        <v>#N/A</v>
      </c>
      <c r="BD116" s="135" t="e">
        <f ca="1">+IF(AND(ISNUMBER(OFFSET('Hygiene Data'!$D$8,0,10*ROW('Hygiene Data'!D110))),DS116="Yes"),OFFSET('Hygiene Data'!$D$8,0,10*ROW('Hygiene Data'!D110)),IF(AND(ISNUMBER(OFFSET('Hygiene Data'!$D$8,0,10*ROW('Hygiene Data'!D110))),DS116="No",ISNUMBER(OFFSET('Hygiene Data'!$D$8,0,10*ROW('Hygiene Data'!D110)))),CONCATENATE("[",ROUND(OFFSET('Hygiene Data'!$D$8,0,10*ROW('Hygiene Data'!D110)),0),"]"),IF(AND(ISNUMBER(OFFSET('Hygiene Data'!$D$8,0,10*ROW('Hygiene Data'!D110))),DS116="",ISNUMBER(OFFSET('Hygiene Data'!$D$8,0,10*ROW('Hygiene Data'!D110)))),OFFSET('Hygiene Data'!$D$8,0,10*ROW('Hygiene Data'!D110)),NA())))</f>
        <v>#N/A</v>
      </c>
      <c r="BE116" s="135" t="e">
        <f ca="1">+IF(AND(ISNUMBER(OFFSET('Hygiene Data'!$D$10,0,10*ROW('Hygiene Data'!D110))),DT116="Yes"),OFFSET('Hygiene Data'!$D$10,0,10*ROW('Hygiene Data'!D110)),IF(AND(ISNUMBER(OFFSET('Hygiene Data'!$D$10,0,10*ROW('Hygiene Data'!D110))),DT116="No",ISNUMBER(OFFSET('Hygiene Data'!$D$10,0,10*ROW('Hygiene Data'!D110)))),CONCATENATE("[",ROUND(OFFSET('Hygiene Data'!$D$10,0,10*ROW('Hygiene Data'!D110)),0),"]"),IF(AND(ISNUMBER(OFFSET('Hygiene Data'!$D$10,0,10*ROW('Hygiene Data'!D110))),DT116="",ISNUMBER(OFFSET('Hygiene Data'!$D$10,0,10*ROW('Hygiene Data'!D110)))),OFFSET('Hygiene Data'!$D$10,0,10*ROW('Hygiene Data'!D110)),NA())))</f>
        <v>#N/A</v>
      </c>
      <c r="BF116" s="135" t="e">
        <f ca="1">+IF(AND(ISNUMBER(OFFSET('Hygiene Data'!$E$6,0,10*ROW('Hygiene Data'!E110))),DU116="Yes"),OFFSET('Hygiene Data'!$E$6,0,10*ROW('Hygiene Data'!E110)),IF(AND(ISNUMBER(OFFSET('Hygiene Data'!$E$6,0,10*ROW('Hygiene Data'!E110))),DU116="No",ISNUMBER(OFFSET('Hygiene Data'!$E$6,0,10*ROW('Hygiene Data'!E110)))),CONCATENATE("[",ROUND(OFFSET('Hygiene Data'!$E$6,0,10*ROW('Hygiene Data'!E110)),0),"]"),IF(AND(ISNUMBER(OFFSET('Hygiene Data'!$E$6,0,10*ROW('Hygiene Data'!E110))),DU116="",ISNUMBER(OFFSET('Hygiene Data'!$E$6,0,10*ROW('Hygiene Data'!E110)))),OFFSET('Hygiene Data'!$E$6,0,10*ROW('Hygiene Data'!E110)),NA())))</f>
        <v>#N/A</v>
      </c>
      <c r="BG116" s="135" t="e">
        <f ca="1">+IF(AND(ISNUMBER(OFFSET('Hygiene Data'!$E$8,0,10*ROW('Hygiene Data'!E110))),DV116="Yes"),OFFSET('Hygiene Data'!$E$8,0,10*ROW('Hygiene Data'!E110)),IF(AND(ISNUMBER(OFFSET('Hygiene Data'!$E$8,0,10*ROW('Hygiene Data'!E110))),DV116="No",ISNUMBER(OFFSET('Hygiene Data'!$E$8,0,10*ROW('Hygiene Data'!E110)))),CONCATENATE("[",ROUND(OFFSET('Hygiene Data'!$E$8,0,10*ROW('Hygiene Data'!E110)),0),"]"),IF(AND(ISNUMBER(OFFSET('Hygiene Data'!$E$8,0,10*ROW('Hygiene Data'!E110))),DV116="",ISNUMBER(OFFSET('Hygiene Data'!$E$8,0,10*ROW('Hygiene Data'!E110)))),OFFSET('Hygiene Data'!$E$8,0,10*ROW('Hygiene Data'!E110)),NA())))</f>
        <v>#N/A</v>
      </c>
      <c r="BH116" s="135" t="e">
        <f ca="1">+IF(AND(ISNUMBER(OFFSET('Hygiene Data'!$E$10,0,10*ROW('Hygiene Data'!E110))),DW116="Yes"),OFFSET('Hygiene Data'!$E$10,0,10*ROW('Hygiene Data'!E110)),IF(AND(ISNUMBER(OFFSET('Hygiene Data'!$E$10,0,10*ROW('Hygiene Data'!E110))),DW116="No",ISNUMBER(OFFSET('Hygiene Data'!$E$10,0,10*ROW('Hygiene Data'!E110)))),CONCATENATE("[",ROUND(OFFSET('Hygiene Data'!$E$10,0,10*ROW('Hygiene Data'!E110)),0),"]"),IF(AND(ISNUMBER(OFFSET('Hygiene Data'!$E$10,0,10*ROW('Hygiene Data'!E110))),DW116="",ISNUMBER(OFFSET('Hygiene Data'!$E$10,0,10*ROW('Hygiene Data'!E110)))),OFFSET('Hygiene Data'!$E$10,0,10*ROW('Hygiene Data'!E110)),NA())))</f>
        <v>#N/A</v>
      </c>
      <c r="BI116" s="135" t="e">
        <f ca="1">+IF(AND(ISNUMBER(OFFSET('Hygiene Data'!$F$6,0,10*ROW('Hygiene Data'!F110))),DX116="Yes"),OFFSET('Hygiene Data'!$F$6,0,10*ROW('Hygiene Data'!F110)),IF(AND(ISNUMBER(OFFSET('Hygiene Data'!$F$6,0,10*ROW('Hygiene Data'!F110))),DX116="No",ISNUMBER(OFFSET('Hygiene Data'!$F$6,0,10*ROW('Hygiene Data'!F110)))),CONCATENATE("[",ROUND(OFFSET('Hygiene Data'!$F$6,0,10*ROW('Hygiene Data'!F110)),0),"]"),IF(AND(ISNUMBER(OFFSET('Hygiene Data'!$F$6,0,10*ROW('Hygiene Data'!F110))),DX116="",ISNUMBER(OFFSET('Hygiene Data'!$F$6,0,10*ROW('Hygiene Data'!F110)))),OFFSET('Hygiene Data'!$F$6,0,10*ROW('Hygiene Data'!F110)),NA())))</f>
        <v>#N/A</v>
      </c>
      <c r="BJ116" s="135" t="e">
        <f ca="1">+IF(AND(ISNUMBER(OFFSET('Hygiene Data'!$F$8,0,10*ROW('Hygiene Data'!F110))),DY116="Yes"),OFFSET('Hygiene Data'!$F$8,0,10*ROW('Hygiene Data'!F110)),IF(AND(ISNUMBER(OFFSET('Hygiene Data'!$F$8,0,10*ROW('Hygiene Data'!F110))),DY116="No",ISNUMBER(OFFSET('Hygiene Data'!$F$8,0,10*ROW('Hygiene Data'!F110)))),CONCATENATE("[",ROUND(OFFSET('Hygiene Data'!$F$8,0,10*ROW('Hygiene Data'!F110)),0),"]"),IF(AND(ISNUMBER(OFFSET('Hygiene Data'!$F$8,0,10*ROW('Hygiene Data'!F110))),DY116="",ISNUMBER(OFFSET('Hygiene Data'!$F$8,0,10*ROW('Hygiene Data'!F110)))),OFFSET('Hygiene Data'!$F$8,0,10*ROW('Hygiene Data'!F110)),NA())))</f>
        <v>#N/A</v>
      </c>
      <c r="BK116" s="135" t="e">
        <f ca="1">+IF(AND(ISNUMBER(OFFSET('Hygiene Data'!$F$10,0,10*ROW('Hygiene Data'!F110))),DZ116="Yes"),OFFSET('Hygiene Data'!$F$10,0,10*ROW('Hygiene Data'!F110)),IF(AND(ISNUMBER(OFFSET('Hygiene Data'!$F$10,0,10*ROW('Hygiene Data'!F110))),DZ116="No",ISNUMBER(OFFSET('Hygiene Data'!$F$10,0,10*ROW('Hygiene Data'!F110)))),CONCATENATE("[",ROUND(OFFSET('Hygiene Data'!$F$10,0,10*ROW('Hygiene Data'!F110)),0),"]"),IF(AND(ISNUMBER(OFFSET('Hygiene Data'!$F$10,0,10*ROW('Hygiene Data'!F110))),DZ116="",ISNUMBER(OFFSET('Hygiene Data'!$F$10,0,10*ROW('Hygiene Data'!F110)))),OFFSET('Hygiene Data'!$F$10,0,10*ROW('Hygiene Data'!F110)),NA())))</f>
        <v>#N/A</v>
      </c>
      <c r="BL116" s="135" t="e">
        <f ca="1">+IF(AND(ISNUMBER(OFFSET('Hygiene Data'!$G$6,0,10*ROW('Hygiene Data'!G110))),EA116="Yes"),OFFSET('Hygiene Data'!$G$6,0,10*ROW('Hygiene Data'!G110)),IF(AND(ISNUMBER(OFFSET('Hygiene Data'!$G$6,0,10*ROW('Hygiene Data'!G110))),EA116="No",ISNUMBER(OFFSET('Hygiene Data'!$G$6,0,10*ROW('Hygiene Data'!G110)))),CONCATENATE("[",ROUND(OFFSET('Hygiene Data'!$G$6,0,10*ROW('Hygiene Data'!G110)),0),"]"),IF(AND(ISNUMBER(OFFSET('Hygiene Data'!$G$6,0,10*ROW('Hygiene Data'!G110))),EA116="",ISNUMBER(OFFSET('Hygiene Data'!$G$6,0,10*ROW('Hygiene Data'!G110)))),OFFSET('Hygiene Data'!$G$6,0,10*ROW('Hygiene Data'!G110)),NA())))</f>
        <v>#N/A</v>
      </c>
      <c r="BM116" s="135" t="e">
        <f ca="1">+IF(AND(ISNUMBER(OFFSET('Hygiene Data'!$G$8,0,10*ROW('Hygiene Data'!G110))),EB116="Yes"),OFFSET('Hygiene Data'!$G$8,0,10*ROW('Hygiene Data'!G110)),IF(AND(ISNUMBER(OFFSET('Hygiene Data'!$G$8,0,10*ROW('Hygiene Data'!G110))),EB116="No",ISNUMBER(OFFSET('Hygiene Data'!$G$8,0,10*ROW('Hygiene Data'!G110)))),CONCATENATE("[",ROUND(OFFSET('Hygiene Data'!$G$8,0,10*ROW('Hygiene Data'!G110)),0),"]"),IF(AND(ISNUMBER(OFFSET('Hygiene Data'!$G$8,0,10*ROW('Hygiene Data'!G110))),EB116="",ISNUMBER(OFFSET('Hygiene Data'!$G$8,0,10*ROW('Hygiene Data'!G110)))),OFFSET('Hygiene Data'!$G$8,0,10*ROW('Hygiene Data'!G110)),NA())))</f>
        <v>#N/A</v>
      </c>
      <c r="BN116" s="135" t="e">
        <f ca="1">+IF(AND(ISNUMBER(OFFSET('Hygiene Data'!$G$10,0,10*ROW('Hygiene Data'!G110))),EC116="Yes"),OFFSET('Hygiene Data'!$G$10,0,10*ROW('Hygiene Data'!G110)),IF(AND(ISNUMBER(OFFSET('Hygiene Data'!$G$10,0,10*ROW('Hygiene Data'!G110))),EC116="No",ISNUMBER(OFFSET('Hygiene Data'!$G$10,0,10*ROW('Hygiene Data'!G110)))),CONCATENATE("[",ROUND(OFFSET('Hygiene Data'!$G$10,0,10*ROW('Hygiene Data'!G110)),0),"]"),IF(AND(ISNUMBER(OFFSET('Hygiene Data'!$G$10,0,10*ROW('Hygiene Data'!G110))),EC116="",ISNUMBER(OFFSET('Hygiene Data'!$G$10,0,10*ROW('Hygiene Data'!G110)))),OFFSET('Hygiene Data'!$G$10,0,10*ROW('Hygiene Data'!G110)),NA())))</f>
        <v>#N/A</v>
      </c>
      <c r="BO116" s="135" t="e">
        <f ca="1">+IF(AND(ISNUMBER(OFFSET('Hygiene Data'!$H$6,0,10*ROW('Hygiene Data'!H110))),ED116="Yes"),OFFSET('Hygiene Data'!$H$6,0,10*ROW('Hygiene Data'!H110)),IF(AND(ISNUMBER(OFFSET('Hygiene Data'!$H$6,0,10*ROW('Hygiene Data'!H110))),ED116="No",ISNUMBER(OFFSET('Hygiene Data'!$H$6,0,10*ROW('Hygiene Data'!H110)))),CONCATENATE("[",ROUND(OFFSET('Hygiene Data'!$H$6,0,10*ROW('Hygiene Data'!H110)),0),"]"),IF(AND(ISNUMBER(OFFSET('Hygiene Data'!$H$6,0,10*ROW('Hygiene Data'!H110))),ED116="",ISNUMBER(OFFSET('Hygiene Data'!$H$6,0,10*ROW('Hygiene Data'!H110)))),OFFSET('Hygiene Data'!$H$6,0,10*ROW('Hygiene Data'!H110)),NA())))</f>
        <v>#N/A</v>
      </c>
      <c r="BP116" s="135" t="e">
        <f ca="1">+IF(AND(ISNUMBER(OFFSET('Hygiene Data'!$H$8,0,10*ROW('Hygiene Data'!H110))),EE116="Yes"),OFFSET('Hygiene Data'!$H$8,0,10*ROW('Hygiene Data'!H110)),IF(AND(ISNUMBER(OFFSET('Hygiene Data'!$H$8,0,10*ROW('Hygiene Data'!H110))),EE116="No",ISNUMBER(OFFSET('Hygiene Data'!$H$8,0,10*ROW('Hygiene Data'!H110)))),CONCATENATE("[",ROUND(OFFSET('Hygiene Data'!$H$8,0,10*ROW('Hygiene Data'!H110)),0),"]"),IF(AND(ISNUMBER(OFFSET('Hygiene Data'!$H$8,0,10*ROW('Hygiene Data'!H110))),EE116="",ISNUMBER(OFFSET('Hygiene Data'!$H$8,0,10*ROW('Hygiene Data'!H110)))),OFFSET('Hygiene Data'!$H$8,0,10*ROW('Hygiene Data'!H110)),NA())))</f>
        <v>#N/A</v>
      </c>
      <c r="BQ116" s="135" t="e">
        <f ca="1">+IF(AND(ISNUMBER(OFFSET('Hygiene Data'!$H$10,0,10*ROW('Hygiene Data'!H110))),EF116="Yes"),OFFSET('Hygiene Data'!$H$10,0,10*ROW('Hygiene Data'!H110)),IF(AND(ISNUMBER(OFFSET('Hygiene Data'!$H$10,0,10*ROW('Hygiene Data'!H110))),EF116="No",ISNUMBER(OFFSET('Hygiene Data'!$H$10,0,10*ROW('Hygiene Data'!H110)))),CONCATENATE("[",ROUND(OFFSET('Hygiene Data'!$H$10,0,10*ROW('Hygiene Data'!H110)),0),"]"),IF(AND(ISNUMBER(OFFSET('Hygiene Data'!$H$10,0,10*ROW('Hygiene Data'!H110))),EF116="",ISNUMBER(OFFSET('Hygiene Data'!$H$10,0,10*ROW('Hygiene Data'!H110)))),OFFSET('Hygiene Data'!$H$10,0,10*ROW('Hygiene Data'!H110)),NA())))</f>
        <v>#N/A</v>
      </c>
      <c r="BS116" s="34" t="str">
        <f ca="1">+IF(OFFSET('Water Data'!$C$28,0,10*ROW('Water Data'!C110))="","",OFFSET('Water Data'!$C$28,0,10*ROW('Water Data'!C110)))</f>
        <v/>
      </c>
      <c r="BT116" s="34" t="str">
        <f ca="1">+IF(OFFSET('Water Data'!$C$29,0,10*ROW('Water Data'!C110))="","",OFFSET('Water Data'!$C$29,0,10*ROW('Water Data'!C110)))</f>
        <v/>
      </c>
      <c r="BU116" s="34" t="str">
        <f ca="1">+IF(OFFSET('Water Data'!$C$30,0,10*ROW('Water Data'!C110))="","",OFFSET('Water Data'!$C$30,0,10*ROW('Water Data'!C110)))</f>
        <v/>
      </c>
      <c r="BV116" s="34" t="str">
        <f ca="1">+IF(OFFSET('Water Data'!$D$28,0,10*ROW('Water Data'!D110))="","",OFFSET('Water Data'!$D$28,0,10*ROW('Water Data'!D110)))</f>
        <v/>
      </c>
      <c r="BW116" s="34" t="str">
        <f ca="1">+IF(OFFSET('Water Data'!$D$29,0,10*ROW('Water Data'!D110))="","",OFFSET('Water Data'!$D$29,0,10*ROW('Water Data'!D110)))</f>
        <v/>
      </c>
      <c r="BX116" s="34" t="str">
        <f ca="1">+IF(OFFSET('Water Data'!$D$30,0,10*ROW('Water Data'!D110))="","",OFFSET('Water Data'!$D$30,0,10*ROW('Water Data'!D110)))</f>
        <v/>
      </c>
      <c r="BY116" s="34" t="str">
        <f ca="1">+IF(OFFSET('Water Data'!$E$28,0,10*ROW('Water Data'!E110))="","",OFFSET('Water Data'!$E$28,0,10*ROW('Water Data'!E110)))</f>
        <v/>
      </c>
      <c r="BZ116" s="34" t="str">
        <f ca="1">+IF(OFFSET('Water Data'!$E$29,0,10*ROW('Water Data'!E110))="","",OFFSET('Water Data'!$E$29,0,10*ROW('Water Data'!E110)))</f>
        <v/>
      </c>
      <c r="CA116" s="34" t="str">
        <f ca="1">+IF(OFFSET('Water Data'!$E$30,0,10*ROW('Water Data'!E110))="","",OFFSET('Water Data'!$E$30,0,10*ROW('Water Data'!E110)))</f>
        <v/>
      </c>
      <c r="CB116" s="34" t="str">
        <f ca="1">+IF(OFFSET('Water Data'!$F$28,0,10*ROW('Water Data'!F110))="","",OFFSET('Water Data'!$F$28,0,10*ROW('Water Data'!F110)))</f>
        <v/>
      </c>
      <c r="CC116" s="34" t="str">
        <f ca="1">+IF(OFFSET('Water Data'!$F$29,0,10*ROW('Water Data'!F110))="","",OFFSET('Water Data'!$F$29,0,10*ROW('Water Data'!F110)))</f>
        <v/>
      </c>
      <c r="CD116" s="34" t="str">
        <f ca="1">+IF(OFFSET('Water Data'!$F$30,0,10*ROW('Water Data'!F110))="","",OFFSET('Water Data'!$F$30,0,10*ROW('Water Data'!F110)))</f>
        <v/>
      </c>
      <c r="CE116" s="34" t="str">
        <f ca="1">+IF(OFFSET('Water Data'!$G$28,0,10*ROW('Water Data'!G110))="","",OFFSET('Water Data'!$G$28,0,10*ROW('Water Data'!G110)))</f>
        <v/>
      </c>
      <c r="CF116" s="34" t="str">
        <f ca="1">+IF(OFFSET('Water Data'!$G$29,0,10*ROW('Water Data'!G110))="","",OFFSET('Water Data'!$G$29,0,10*ROW('Water Data'!G110)))</f>
        <v/>
      </c>
      <c r="CG116" s="34" t="str">
        <f ca="1">+IF(OFFSET('Water Data'!$G$30,0,10*ROW('Water Data'!G110))="","",OFFSET('Water Data'!$G$30,0,10*ROW('Water Data'!G110)))</f>
        <v/>
      </c>
      <c r="CH116" s="34" t="str">
        <f ca="1">+IF(OFFSET('Water Data'!$H$28,0,10*ROW('Water Data'!H110))="","",OFFSET('Water Data'!$H$28,0,10*ROW('Water Data'!H110)))</f>
        <v/>
      </c>
      <c r="CI116" s="34" t="str">
        <f ca="1">+IF(OFFSET('Water Data'!$H$29,0,10*ROW('Water Data'!H110))="","",OFFSET('Water Data'!$H$29,0,10*ROW('Water Data'!H110)))</f>
        <v/>
      </c>
      <c r="CJ116" s="34" t="str">
        <f ca="1">+IF(OFFSET('Water Data'!$H$30,0,10*ROW('Water Data'!H110))="","",OFFSET('Water Data'!$H$30,0,10*ROW('Water Data'!H110)))</f>
        <v/>
      </c>
      <c r="CK116" s="34" t="str">
        <f ca="1">+IF(OFFSET('Sanitation Data'!$C$29,0,10*ROW('Sanitation Data'!C110))="","",OFFSET('Sanitation Data'!$C$29,0,10*ROW('Sanitation Data'!C110)))</f>
        <v/>
      </c>
      <c r="CL116" s="34" t="str">
        <f ca="1">+IF(OFFSET('Sanitation Data'!$C$30,0,10*ROW('Sanitation Data'!C110))="","",OFFSET('Sanitation Data'!$C$30,0,10*ROW('Sanitation Data'!C110)))</f>
        <v/>
      </c>
      <c r="CM116" s="34" t="str">
        <f ca="1">+IF(OFFSET('Sanitation Data'!$C$31,0,10*ROW('Sanitation Data'!C110))="","",OFFSET('Sanitation Data'!$C$31,0,10*ROW('Sanitation Data'!C110)))</f>
        <v/>
      </c>
      <c r="CN116" s="34" t="str">
        <f ca="1">+IF(OFFSET('Sanitation Data'!$C$32,0,10*ROW('Sanitation Data'!C110))="","",OFFSET('Sanitation Data'!$C$32,0,10*ROW('Sanitation Data'!C110)))</f>
        <v/>
      </c>
      <c r="CO116" s="34" t="str">
        <f ca="1">+IF(OFFSET('Sanitation Data'!$C$33,0,10*ROW('Sanitation Data'!C110))="","",OFFSET('Sanitation Data'!$C$33,0,10*ROW('Sanitation Data'!C110)))</f>
        <v/>
      </c>
      <c r="CP116" s="34" t="str">
        <f ca="1">+IF(OFFSET('Sanitation Data'!$D$29,0,10*ROW('Sanitation Data'!D110))="","",OFFSET('Sanitation Data'!$D$29,0,10*ROW('Sanitation Data'!D110)))</f>
        <v/>
      </c>
      <c r="CQ116" s="34" t="str">
        <f ca="1">+IF(OFFSET('Sanitation Data'!$D$30,0,10*ROW('Sanitation Data'!D110))="","",OFFSET('Sanitation Data'!$D$30,0,10*ROW('Sanitation Data'!D110)))</f>
        <v/>
      </c>
      <c r="CR116" s="34" t="str">
        <f ca="1">+IF(OFFSET('Sanitation Data'!$D$31,0,10*ROW('Sanitation Data'!D110))="","",OFFSET('Sanitation Data'!$D$31,0,10*ROW('Sanitation Data'!D110)))</f>
        <v/>
      </c>
      <c r="CS116" s="34" t="str">
        <f ca="1">+IF(OFFSET('Sanitation Data'!$D$32,0,10*ROW('Sanitation Data'!D110))="","",OFFSET('Sanitation Data'!$D$32,0,10*ROW('Sanitation Data'!D110)))</f>
        <v/>
      </c>
      <c r="CT116" s="34" t="str">
        <f ca="1">+IF(OFFSET('Sanitation Data'!$D$33,0,10*ROW('Sanitation Data'!D110))="","",OFFSET('Sanitation Data'!$D$33,0,10*ROW('Sanitation Data'!D110)))</f>
        <v/>
      </c>
      <c r="CU116" s="34" t="str">
        <f ca="1">+IF(OFFSET('Sanitation Data'!$E$29,0,10*ROW('Sanitation Data'!E110))="","",OFFSET('Sanitation Data'!$E$29,0,10*ROW('Sanitation Data'!E110)))</f>
        <v/>
      </c>
      <c r="CV116" s="34" t="str">
        <f ca="1">+IF(OFFSET('Sanitation Data'!$E$30,0,10*ROW('Sanitation Data'!E110))="","",OFFSET('Sanitation Data'!$E$30,0,10*ROW('Sanitation Data'!E110)))</f>
        <v/>
      </c>
      <c r="CW116" s="34" t="str">
        <f ca="1">+IF(OFFSET('Sanitation Data'!$E$31,0,10*ROW('Sanitation Data'!E110))="","",OFFSET('Sanitation Data'!$E$31,0,10*ROW('Sanitation Data'!E110)))</f>
        <v/>
      </c>
      <c r="CX116" s="34" t="str">
        <f ca="1">+IF(OFFSET('Sanitation Data'!$E$32,0,10*ROW('Sanitation Data'!E110))="","",OFFSET('Sanitation Data'!$E$32,0,10*ROW('Sanitation Data'!E110)))</f>
        <v/>
      </c>
      <c r="CY116" s="34" t="str">
        <f ca="1">+IF(OFFSET('Sanitation Data'!$E$33,0,10*ROW('Sanitation Data'!E110))="","",OFFSET('Sanitation Data'!$E$33,0,10*ROW('Sanitation Data'!E110)))</f>
        <v/>
      </c>
      <c r="CZ116" s="34" t="str">
        <f ca="1">+IF(OFFSET('Sanitation Data'!$F$29,0,10*ROW('Sanitation Data'!F110))="","",OFFSET('Sanitation Data'!$F$29,0,10*ROW('Sanitation Data'!F110)))</f>
        <v/>
      </c>
      <c r="DA116" s="34" t="str">
        <f ca="1">+IF(OFFSET('Sanitation Data'!$F$30,0,10*ROW('Sanitation Data'!F110))="","",OFFSET('Sanitation Data'!$F$30,0,10*ROW('Sanitation Data'!F110)))</f>
        <v/>
      </c>
      <c r="DB116" s="34" t="str">
        <f ca="1">+IF(OFFSET('Sanitation Data'!$F$31,0,10*ROW('Sanitation Data'!F110))="","",OFFSET('Sanitation Data'!$F$31,0,10*ROW('Sanitation Data'!F110)))</f>
        <v/>
      </c>
      <c r="DC116" s="34" t="str">
        <f ca="1">+IF(OFFSET('Sanitation Data'!$F$32,0,10*ROW('Sanitation Data'!F110))="","",OFFSET('Sanitation Data'!$F$32,0,10*ROW('Sanitation Data'!F110)))</f>
        <v/>
      </c>
      <c r="DD116" s="34" t="str">
        <f ca="1">+IF(OFFSET('Sanitation Data'!$F$33,0,10*ROW('Sanitation Data'!F110))="","",OFFSET('Sanitation Data'!$F$33,0,10*ROW('Sanitation Data'!F110)))</f>
        <v/>
      </c>
      <c r="DE116" s="34" t="str">
        <f ca="1">+IF(OFFSET('Sanitation Data'!$G$29,0,10*ROW('Sanitation Data'!G110))="","",OFFSET('Sanitation Data'!$G$29,0,10*ROW('Sanitation Data'!G110)))</f>
        <v/>
      </c>
      <c r="DF116" s="34" t="str">
        <f ca="1">+IF(OFFSET('Sanitation Data'!$G$30,0,10*ROW('Sanitation Data'!G110))="","",OFFSET('Sanitation Data'!$G$30,0,10*ROW('Sanitation Data'!G110)))</f>
        <v/>
      </c>
      <c r="DG116" s="34" t="str">
        <f ca="1">+IF(OFFSET('Sanitation Data'!$G$31,0,10*ROW('Sanitation Data'!G110))="","",OFFSET('Sanitation Data'!$G$31,0,10*ROW('Sanitation Data'!G110)))</f>
        <v/>
      </c>
      <c r="DH116" s="34" t="str">
        <f ca="1">+IF(OFFSET('Sanitation Data'!$G$32,0,10*ROW('Sanitation Data'!G110))="","",OFFSET('Sanitation Data'!$G$32,0,10*ROW('Sanitation Data'!G110)))</f>
        <v/>
      </c>
      <c r="DI116" s="34" t="str">
        <f ca="1">+IF(OFFSET('Sanitation Data'!$G$33,0,10*ROW('Sanitation Data'!G110))="","",OFFSET('Sanitation Data'!$G$33,0,10*ROW('Sanitation Data'!G110)))</f>
        <v/>
      </c>
      <c r="DJ116" s="34" t="str">
        <f ca="1">+IF(OFFSET('Sanitation Data'!$H$29,0,10*ROW('Sanitation Data'!H110))="","",OFFSET('Sanitation Data'!$H$29,0,10*ROW('Sanitation Data'!H110)))</f>
        <v/>
      </c>
      <c r="DK116" s="34" t="str">
        <f ca="1">+IF(OFFSET('Sanitation Data'!$H$30,0,10*ROW('Sanitation Data'!H110))="","",OFFSET('Sanitation Data'!$H$30,0,10*ROW('Sanitation Data'!H110)))</f>
        <v/>
      </c>
      <c r="DL116" s="34" t="str">
        <f ca="1">+IF(OFFSET('Sanitation Data'!$H$31,0,10*ROW('Sanitation Data'!H110))="","",OFFSET('Sanitation Data'!$H$31,0,10*ROW('Sanitation Data'!H110)))</f>
        <v/>
      </c>
      <c r="DM116" s="34" t="str">
        <f ca="1">+IF(OFFSET('Sanitation Data'!$H$32,0,10*ROW('Sanitation Data'!H110))="","",OFFSET('Sanitation Data'!$H$32,0,10*ROW('Sanitation Data'!H110)))</f>
        <v/>
      </c>
      <c r="DN116" s="34" t="str">
        <f ca="1">+IF(OFFSET('Sanitation Data'!$H$33,0,10*ROW('Sanitation Data'!H110))="","",OFFSET('Sanitation Data'!$H$33,0,10*ROW('Sanitation Data'!H110)))</f>
        <v/>
      </c>
      <c r="DO116" s="34" t="str">
        <f ca="1">+IF(OFFSET('Hygiene Data'!$C$12,0,10*ROW('Hygiene Data'!C110))="","",OFFSET('Hygiene Data'!$C$12,0,10*ROW('Hygiene Data'!C110)))</f>
        <v/>
      </c>
      <c r="DP116" s="34" t="str">
        <f ca="1">+IF(OFFSET('Hygiene Data'!$C$13,0,10*ROW('Hygiene Data'!C110))="","",OFFSET('Hygiene Data'!$C$13,0,10*ROW('Hygiene Data'!C110)))</f>
        <v/>
      </c>
      <c r="DQ116" s="34" t="str">
        <f ca="1">+IF(OFFSET('Hygiene Data'!$C$14,0,10*ROW('Hygiene Data'!C110))="","",OFFSET('Hygiene Data'!$C$14,0,10*ROW('Hygiene Data'!C110)))</f>
        <v/>
      </c>
      <c r="DR116" s="34" t="str">
        <f ca="1">+IF(OFFSET('Hygiene Data'!$D$12,0,10*ROW('Hygiene Data'!D110))="","",OFFSET('Hygiene Data'!$D$12,0,10*ROW('Hygiene Data'!D110)))</f>
        <v/>
      </c>
      <c r="DS116" s="34" t="str">
        <f ca="1">+IF(OFFSET('Hygiene Data'!$D$13,0,10*ROW('Hygiene Data'!D110))="","",OFFSET('Hygiene Data'!$D$13,0,10*ROW('Hygiene Data'!D110)))</f>
        <v/>
      </c>
      <c r="DT116" s="34" t="str">
        <f ca="1">+IF(OFFSET('Hygiene Data'!$D$14,0,10*ROW('Hygiene Data'!D110))="","",OFFSET('Hygiene Data'!$D$14,0,10*ROW('Hygiene Data'!D110)))</f>
        <v/>
      </c>
      <c r="DU116" s="34" t="str">
        <f ca="1">+IF(OFFSET('Hygiene Data'!$E$12,0,10*ROW('Hygiene Data'!E110))="","",OFFSET('Hygiene Data'!$E$12,0,10*ROW('Hygiene Data'!E110)))</f>
        <v/>
      </c>
      <c r="DV116" s="34" t="str">
        <f ca="1">+IF(OFFSET('Hygiene Data'!$E$13,0,10*ROW('Hygiene Data'!E110))="","",OFFSET('Hygiene Data'!$E$13,0,10*ROW('Hygiene Data'!E110)))</f>
        <v/>
      </c>
      <c r="DW116" s="34" t="str">
        <f ca="1">+IF(OFFSET('Hygiene Data'!$E$14,0,10*ROW('Hygiene Data'!E110))="","",OFFSET('Hygiene Data'!$E$14,0,10*ROW('Hygiene Data'!E110)))</f>
        <v/>
      </c>
      <c r="DX116" s="34" t="str">
        <f ca="1">+IF(OFFSET('Hygiene Data'!$F$12,0,10*ROW('Hygiene Data'!F110))="","",OFFSET('Hygiene Data'!$F$12,0,10*ROW('Hygiene Data'!F110)))</f>
        <v/>
      </c>
      <c r="DY116" s="34" t="str">
        <f ca="1">+IF(OFFSET('Hygiene Data'!$F$13,0,10*ROW('Hygiene Data'!F110))="","",OFFSET('Hygiene Data'!$F$13,0,10*ROW('Hygiene Data'!F110)))</f>
        <v/>
      </c>
      <c r="DZ116" s="34" t="str">
        <f ca="1">+IF(OFFSET('Hygiene Data'!$F$14,0,10*ROW('Hygiene Data'!F110))="","",OFFSET('Hygiene Data'!$F$14,0,10*ROW('Hygiene Data'!F110)))</f>
        <v/>
      </c>
      <c r="EA116" s="34" t="str">
        <f ca="1">+IF(OFFSET('Hygiene Data'!$G$12,0,10*ROW('Hygiene Data'!G110))="","",OFFSET('Hygiene Data'!$G$12,0,10*ROW('Hygiene Data'!G110)))</f>
        <v/>
      </c>
      <c r="EB116" s="34" t="str">
        <f ca="1">+IF(OFFSET('Hygiene Data'!$G$13,0,10*ROW('Hygiene Data'!G110))="","",OFFSET('Hygiene Data'!$G$13,0,10*ROW('Hygiene Data'!G110)))</f>
        <v/>
      </c>
      <c r="EC116" s="34" t="str">
        <f ca="1">+IF(OFFSET('Hygiene Data'!$G$14,0,10*ROW('Hygiene Data'!G110))="","",OFFSET('Hygiene Data'!$G$14,0,10*ROW('Hygiene Data'!G110)))</f>
        <v/>
      </c>
      <c r="ED116" s="34" t="str">
        <f ca="1">+IF(OFFSET('Hygiene Data'!$H$12,0,10*ROW('Hygiene Data'!H110))="","",OFFSET('Hygiene Data'!$H$12,0,10*ROW('Hygiene Data'!H110)))</f>
        <v/>
      </c>
      <c r="EE116" s="34" t="str">
        <f ca="1">+IF(OFFSET('Hygiene Data'!$H$13,0,10*ROW('Hygiene Data'!H110))="","",OFFSET('Hygiene Data'!$H$13,0,10*ROW('Hygiene Data'!H110)))</f>
        <v/>
      </c>
      <c r="EF116" s="34" t="str">
        <f ca="1">+IF(OFFSET('Hygiene Data'!$H$14,0,10*ROW('Hygiene Data'!H110))="","",OFFSET('Hygiene Data'!$H$14,0,10*ROW('Hygiene Data'!H110)))</f>
        <v/>
      </c>
    </row>
    <row r="117" spans="1:136" x14ac:dyDescent="0.2">
      <c r="A117" s="50" t="str">
        <f ca="1">+IF(OFFSET('Water Data'!$B$1,0,10*ROW('Water Data'!B114))="","",OFFSET('Water Data'!$B$1,0,10*ROW('Water Data'!B114)))</f>
        <v/>
      </c>
      <c r="B117" s="50" t="str">
        <f ca="1">+IF(OFFSET('Water Data'!$A$3,0,10*ROW('Water Data'!A114))="","",OFFSET('Water Data'!$A$3,0,10*ROW('Water Data'!A114)))</f>
        <v/>
      </c>
      <c r="C117" s="50" t="str">
        <f ca="1">+IF(OFFSET('Water Data'!$C$3,0,10*ROW('Water Data'!C114))="","",OFFSET('Water Data'!$C$3,0,10*ROW('Water Data'!C114)))</f>
        <v/>
      </c>
      <c r="D117" s="133" t="e">
        <f ca="1">+IF(AND(ISNUMBER(OFFSET('Water Data'!$C$5,0,10*ROW('Water Data'!C111))),BS117="Yes"),100-OFFSET('Water Data'!$C$5,0,10*ROW('Water Data'!C111)),IF(AND(ISNUMBER(OFFSET('Water Data'!$C$5,0,10*ROW('Water Data'!C111))),BS117="No",ISNUMBER(OFFSET('Water Data'!$C$5,0,10*ROW('Water Data'!C111)))),CONCATENATE("[",ROUND(100-OFFSET('Water Data'!$C$5,0,10*ROW('Water Data'!C111)),0),"]"),IF(AND(ISNUMBER(OFFSET('Water Data'!$C$5,0,10*ROW('Water Data'!C111))),BS117="",ISNUMBER(OFFSET('Water Data'!$C$5,0,10*ROW('Water Data'!C111)))),100-OFFSET('Water Data'!$C$5,0,10*ROW('Water Data'!C111)),NA())))</f>
        <v>#N/A</v>
      </c>
      <c r="E117" s="133" t="e">
        <f ca="1">+IF(AND(ISNUMBER(OFFSET('Water Data'!$C$7,0,10*ROW('Water Data'!D111))),BT117="Yes"),OFFSET('Water Data'!$C$7,0,10*ROW('Water Data'!C111)),IF(AND(ISNUMBER(OFFSET('Water Data'!$C$7,0,10*ROW('Water Data'!C111))),BT117="No",ISNUMBER(OFFSET('Water Data'!$C$7,0,10*ROW('Water Data'!C111)))),CONCATENATE("[",ROUND(OFFSET('Water Data'!$C$7,0,10*ROW('Water Data'!C111)),0),"]"),IF(AND(ISNUMBER(OFFSET('Water Data'!$C$7,0,10*ROW('Water Data'!C111))),BT117="",ISNUMBER(OFFSET('Water Data'!$C$7,0,10*ROW('Water Data'!C111)))),OFFSET('Water Data'!$C$7,0,10*ROW('Water Data'!C111)),NA())))</f>
        <v>#N/A</v>
      </c>
      <c r="F117" s="133" t="e">
        <f ca="1">+IF(AND(ISNUMBER(OFFSET('Water Data'!$C$10,0,10*ROW('Water Data'!C111))),BU117="Yes"),OFFSET('Water Data'!$C$10,0,10*ROW('Water Data'!C111)),IF(AND(ISNUMBER(OFFSET('Water Data'!$C$10,0,10*ROW('Water Data'!C111))),BU117="No",ISNUMBER(OFFSET('Water Data'!$C$10,0,10*ROW('Water Data'!C111)))),CONCATENATE("[",ROUND(OFFSET('Water Data'!$C$10,0,10*ROW('Water Data'!C111)),0),"]"),IF(AND(ISNUMBER(OFFSET('Water Data'!$C$10,0,10*ROW('Water Data'!C111))),BU117="",ISNUMBER(OFFSET('Water Data'!$C$10,0,10*ROW('Water Data'!C111)))),OFFSET('Water Data'!$C$10,0,10*ROW('Water Data'!C111)),NA())))</f>
        <v>#N/A</v>
      </c>
      <c r="G117" s="133" t="e">
        <f ca="1">+IF(AND(ISNUMBER(OFFSET('Water Data'!$D$5,0,10*ROW('Water Data'!D111))),BV117="Yes"),100-OFFSET('Water Data'!$D$5,0,10*ROW('Water Data'!D111)),IF(AND(ISNUMBER(OFFSET('Water Data'!$D$5,0,10*ROW('Water Data'!D111))),BV117="No",ISNUMBER(OFFSET('Water Data'!$D$5,0,10*ROW('Water Data'!D111)))),CONCATENATE("[",ROUND(100-OFFSET('Water Data'!$D$5,0,10*ROW('Water Data'!D111)),0),"]"),IF(AND(ISNUMBER(OFFSET('Water Data'!$D$5,0,10*ROW('Water Data'!D111))),BV117="",ISNUMBER(OFFSET('Water Data'!$D$5,0,10*ROW('Water Data'!D111)))),100-OFFSET('Water Data'!$D$5,0,10*ROW('Water Data'!D111)),NA())))</f>
        <v>#N/A</v>
      </c>
      <c r="H117" s="133" t="e">
        <f ca="1">+IF(AND(ISNUMBER(OFFSET('Water Data'!$D$7,0,10*ROW('Water Data'!D111))),BW117="Yes"),OFFSET('Water Data'!$D$7,0,10*ROW('Water Data'!D111)),IF(AND(ISNUMBER(OFFSET('Water Data'!$D$7,0,10*ROW('Water Data'!D111))),BW117="No",ISNUMBER(OFFSET('Water Data'!$D$7,0,10*ROW('Water Data'!D111)))),CONCATENATE("[",ROUND(OFFSET('Water Data'!$C$7,0,10*ROW('Water Data'!D111)),0),"]"),IF(AND(ISNUMBER(OFFSET('Water Data'!$D$7,0,10*ROW('Water Data'!D111))),BW117="",ISNUMBER(OFFSET('Water Data'!$D$7,0,10*ROW('Water Data'!D111)))),OFFSET('Water Data'!$D$7,0,10*ROW('Water Data'!D111)),NA())))</f>
        <v>#N/A</v>
      </c>
      <c r="I117" s="133" t="e">
        <f ca="1">+IF(AND(ISNUMBER(OFFSET('Water Data'!$D$10,0,10*ROW('Water Data'!D111))),BX117="Yes"),OFFSET('Water Data'!$D$10,0,10*ROW('Water Data'!D111)),IF(AND(ISNUMBER(OFFSET('Water Data'!$D$10,0,10*ROW('Water Data'!D111))),BX117="No",ISNUMBER(OFFSET('Water Data'!$D$10,0,10*ROW('Water Data'!D111)))),CONCATENATE("[",ROUND(OFFSET('Water Data'!$D$10,0,10*ROW('Water Data'!D111)),0),"]"),IF(AND(ISNUMBER(OFFSET('Water Data'!$D$10,0,10*ROW('Water Data'!D111))),BX117="",ISNUMBER(OFFSET('Water Data'!$D$10,0,10*ROW('Water Data'!D111)))),OFFSET('Water Data'!$D$10,0,10*ROW('Water Data'!D111)),NA())))</f>
        <v>#N/A</v>
      </c>
      <c r="J117" s="133" t="e">
        <f ca="1">+IF(AND(ISNUMBER(OFFSET('Water Data'!$E$5,0,10*ROW('Water Data'!E111))),BY117="Yes"),100-OFFSET('Water Data'!$E$5,0,10*ROW('Water Data'!E111)),IF(AND(ISNUMBER(OFFSET('Water Data'!$E$5,0,10*ROW('Water Data'!E111))),BY117="No",ISNUMBER(OFFSET('Water Data'!$E$5,0,10*ROW('Water Data'!E111)))),CONCATENATE("[",ROUND(100-OFFSET('Water Data'!$E$5,0,10*ROW('Water Data'!E111)),0),"]"),IF(AND(ISNUMBER(OFFSET('Water Data'!$E$5,0,10*ROW('Water Data'!E111))),BY117="",ISNUMBER(OFFSET('Water Data'!$E$5,0,10*ROW('Water Data'!E111)))),100-OFFSET('Water Data'!$E$5,0,10*ROW('Water Data'!E111)),NA())))</f>
        <v>#N/A</v>
      </c>
      <c r="K117" s="133" t="e">
        <f ca="1">+IF(AND(ISNUMBER(OFFSET('Water Data'!$E$7,0,10*ROW('Water Data'!E111))),BZ117="Yes"),OFFSET('Water Data'!$E$7,0,10*ROW('Water Data'!E111)),IF(AND(ISNUMBER(OFFSET('Water Data'!$E$7,0,10*ROW('Water Data'!E111))),BZ117="No",ISNUMBER(OFFSET('Water Data'!$E$7,0,10*ROW('Water Data'!E111)))),CONCATENATE("[",ROUND(OFFSET('Water Data'!$E$7,0,10*ROW('Water Data'!E111)),0),"]"),IF(AND(ISNUMBER(OFFSET('Water Data'!$E$7,0,10*ROW('Water Data'!E111))),BZ117="",ISNUMBER(OFFSET('Water Data'!$E$7,0,10*ROW('Water Data'!E111)))),OFFSET('Water Data'!$E$7,0,10*ROW('Water Data'!E111)),NA())))</f>
        <v>#N/A</v>
      </c>
      <c r="L117" s="133" t="e">
        <f ca="1">+IF(AND(ISNUMBER(OFFSET('Water Data'!$E$10,0,10*ROW('Water Data'!E111))),CA117="Yes"),OFFSET('Water Data'!$E$10,0,10*ROW('Water Data'!E111)),IF(AND(ISNUMBER(OFFSET('Water Data'!$E$10,0,10*ROW('Water Data'!E111))),CA117="No",ISNUMBER(OFFSET('Water Data'!$E$10,0,10*ROW('Water Data'!E111)))),CONCATENATE("[",ROUND(OFFSET('Water Data'!$E$10,0,10*ROW('Water Data'!E111)),0),"]"),IF(AND(ISNUMBER(OFFSET('Water Data'!$E$10,0,10*ROW('Water Data'!E111))),CA117="",ISNUMBER(OFFSET('Water Data'!$E$10,0,10*ROW('Water Data'!E111)))),OFFSET('Water Data'!$E$10,0,10*ROW('Water Data'!E111)),NA())))</f>
        <v>#N/A</v>
      </c>
      <c r="M117" s="133" t="e">
        <f ca="1">+IF(AND(ISNUMBER(OFFSET('Water Data'!$F$5,0,10*ROW('Water Data'!F111))),CB117="Yes"),100-OFFSET('Water Data'!$F$5,0,10*ROW('Water Data'!F111)),IF(AND(ISNUMBER(OFFSET('Water Data'!$F$5,0,10*ROW('Water Data'!F111))),CB117="No",ISNUMBER(OFFSET('Water Data'!$F$5,0,10*ROW('Water Data'!F111)))),CONCATENATE("[",ROUND(100-OFFSET('Water Data'!$F$5,0,10*ROW('Water Data'!F111)),0),"]"),IF(AND(ISNUMBER(OFFSET('Water Data'!$F$5,0,10*ROW('Water Data'!F111))),CB117="",ISNUMBER(OFFSET('Water Data'!$F$5,0,10*ROW('Water Data'!F111)))),100-OFFSET('Water Data'!$F$5,0,10*ROW('Water Data'!F111)),NA())))</f>
        <v>#N/A</v>
      </c>
      <c r="N117" s="133" t="e">
        <f ca="1">+IF(AND(ISNUMBER(OFFSET('Water Data'!$F$7,0,10*ROW('Water Data'!F111))),CC117="Yes"),OFFSET('Water Data'!$F$7,0,10*ROW('Water Data'!F111)),IF(AND(ISNUMBER(OFFSET('Water Data'!$F$7,0,10*ROW('Water Data'!F111))),CC117="No",ISNUMBER(OFFSET('Water Data'!$F$7,0,10*ROW('Water Data'!F111)))),CONCATENATE("[",ROUND(OFFSET('Water Data'!$F$7,0,10*ROW('Water Data'!F111)),0),"]"),IF(AND(ISNUMBER(OFFSET('Water Data'!$F$7,0,10*ROW('Water Data'!F111))),CC117="",ISNUMBER(OFFSET('Water Data'!$F$7,0,10*ROW('Water Data'!F111)))),OFFSET('Water Data'!$F$7,0,10*ROW('Water Data'!F111)),NA())))</f>
        <v>#N/A</v>
      </c>
      <c r="O117" s="133" t="e">
        <f ca="1">+IF(AND(ISNUMBER(OFFSET('Water Data'!$F$10,0,10*ROW('Water Data'!F111))),CD117="Yes"),OFFSET('Water Data'!$F$10,0,10*ROW('Water Data'!F111)),IF(AND(ISNUMBER(OFFSET('Water Data'!$F$10,0,10*ROW('Water Data'!F111))),CD117="No",ISNUMBER(OFFSET('Water Data'!$F$10,0,10*ROW('Water Data'!F111)))),CONCATENATE("[",ROUND(OFFSET('Water Data'!$F$10,0,10*ROW('Water Data'!F111)),0),"]"),IF(AND(ISNUMBER(OFFSET('Water Data'!$F$10,0,10*ROW('Water Data'!F111))),CD117="",ISNUMBER(OFFSET('Water Data'!$F$10,0,10*ROW('Water Data'!F111)))),OFFSET('Water Data'!$F$10,0,10*ROW('Water Data'!F111)),NA())))</f>
        <v>#N/A</v>
      </c>
      <c r="P117" s="133" t="e">
        <f ca="1">+IF(AND(ISNUMBER(OFFSET('Water Data'!$G$5,0,10*ROW('Water Data'!G111))),CE117="Yes"),100-OFFSET('Water Data'!$G$5,0,10*ROW('Water Data'!G111)),IF(AND(ISNUMBER(OFFSET('Water Data'!$G$5,0,10*ROW('Water Data'!G111))),CE117="No",ISNUMBER(OFFSET('Water Data'!$G$5,0,10*ROW('Water Data'!G111)))),CONCATENATE("[",ROUND(100-OFFSET('Water Data'!$G$5,0,10*ROW('Water Data'!G111)),0),"]"),IF(AND(ISNUMBER(OFFSET('Water Data'!$G$5,0,10*ROW('Water Data'!G111))),CE117="",ISNUMBER(OFFSET('Water Data'!$G$5,0,10*ROW('Water Data'!G111)))),100-OFFSET('Water Data'!$G$5,0,10*ROW('Water Data'!G111)),NA())))</f>
        <v>#N/A</v>
      </c>
      <c r="Q117" s="133" t="e">
        <f ca="1">+IF(AND(ISNUMBER(OFFSET('Water Data'!$G$7,0,10*ROW('Water Data'!G111))),CF117="Yes"),OFFSET('Water Data'!$G$7,0,10*ROW('Water Data'!G111)),IF(AND(ISNUMBER(OFFSET('Water Data'!$G$7,0,10*ROW('Water Data'!G111))),CF117="No",ISNUMBER(OFFSET('Water Data'!$G$7,0,10*ROW('Water Data'!G111)))),CONCATENATE("[",ROUND(OFFSET('Water Data'!$G$7,0,10*ROW('Water Data'!G111)),0),"]"),IF(AND(ISNUMBER(OFFSET('Water Data'!$G$7,0,10*ROW('Water Data'!G111))),CF117="",ISNUMBER(OFFSET('Water Data'!$G$7,0,10*ROW('Water Data'!G111)))),OFFSET('Water Data'!$G$7,0,10*ROW('Water Data'!G111)),NA())))</f>
        <v>#N/A</v>
      </c>
      <c r="R117" s="133" t="e">
        <f ca="1">+IF(AND(ISNUMBER(OFFSET('Water Data'!$G$10,0,10*ROW('Water Data'!G111))),CG117="Yes"),OFFSET('Water Data'!$G$10,0,10*ROW('Water Data'!G111)),IF(AND(ISNUMBER(OFFSET('Water Data'!$G$10,0,10*ROW('Water Data'!G111))),CG117="No",ISNUMBER(OFFSET('Water Data'!$G$10,0,10*ROW('Water Data'!G111)))),CONCATENATE("[",ROUND(OFFSET('Water Data'!$G$10,0,10*ROW('Water Data'!G111)),0),"]"),IF(AND(ISNUMBER(OFFSET('Water Data'!$G$10,0,10*ROW('Water Data'!G111))),CG117="",ISNUMBER(OFFSET('Water Data'!$G$10,0,10*ROW('Water Data'!G111)))),OFFSET('Water Data'!$G$10,0,10*ROW('Water Data'!G111)),NA())))</f>
        <v>#N/A</v>
      </c>
      <c r="S117" s="133" t="e">
        <f ca="1">+IF(AND(ISNUMBER(OFFSET('Water Data'!$H$5,0,10*ROW('Water Data'!H111))),CH117="Yes"),100-OFFSET('Water Data'!$H$5,0,10*ROW('Water Data'!H111)),IF(AND(ISNUMBER(OFFSET('Water Data'!$H$5,0,10*ROW('Water Data'!H111))),CH117="No",ISNUMBER(OFFSET('Water Data'!$H$5,0,10*ROW('Water Data'!H111)))),CONCATENATE("[",ROUND(100-OFFSET('Water Data'!$H$5,0,10*ROW('Water Data'!H111)),0),"]"),IF(AND(ISNUMBER(OFFSET('Water Data'!$H$5,0,10*ROW('Water Data'!H111))),CH117="",ISNUMBER(OFFSET('Water Data'!$H$5,0,10*ROW('Water Data'!H111)))),100-OFFSET('Water Data'!$H$5,0,10*ROW('Water Data'!H111)),NA())))</f>
        <v>#N/A</v>
      </c>
      <c r="T117" s="133" t="e">
        <f ca="1">+IF(AND(ISNUMBER(OFFSET('Water Data'!$H$7,0,10*ROW('Water Data'!H111))),CI117="Yes"),OFFSET('Water Data'!$H$7,0,10*ROW('Water Data'!H111)),IF(AND(ISNUMBER(OFFSET('Water Data'!$H$7,0,10*ROW('Water Data'!H111))),CI117="No",ISNUMBER(OFFSET('Water Data'!$H$7,0,10*ROW('Water Data'!H111)))),CONCATENATE("[",ROUND(OFFSET('Water Data'!$H$7,0,10*ROW('Water Data'!H111)),0),"]"),IF(AND(ISNUMBER(OFFSET('Water Data'!$H$7,0,10*ROW('Water Data'!H111))),CI117="",ISNUMBER(OFFSET('Water Data'!$H$7,0,10*ROW('Water Data'!H111)))),OFFSET('Water Data'!$H$7,0,10*ROW('Water Data'!H111)),NA())))</f>
        <v>#N/A</v>
      </c>
      <c r="U117" s="133" t="e">
        <f ca="1">+IF(AND(ISNUMBER(OFFSET('Water Data'!$H$10,0,10*ROW('Water Data'!H111))),CJ117="Yes"),OFFSET('Water Data'!$H$10,0,10*ROW('Water Data'!H111)),IF(AND(ISNUMBER(OFFSET('Water Data'!$H$10,0,10*ROW('Water Data'!H111))),CJ117="No",ISNUMBER(OFFSET('Water Data'!$H$10,0,10*ROW('Water Data'!H111)))),CONCATENATE("[",ROUND(OFFSET('Water Data'!$H$10,0,10*ROW('Water Data'!H111)),0),"]"),IF(AND(ISNUMBER(OFFSET('Water Data'!$H$10,0,10*ROW('Water Data'!H111))),CJ117="",ISNUMBER(OFFSET('Water Data'!$H$10,0,10*ROW('Water Data'!H111)))),OFFSET('Water Data'!$H$10,0,10*ROW('Water Data'!H111)),NA())))</f>
        <v>#N/A</v>
      </c>
      <c r="V117" s="134" t="e">
        <f ca="1">+IF(AND(ISNUMBER(OFFSET('Sanitation Data'!$C$5,0,10*ROW('Sanitation Data'!C111))),CK117="Yes"),100-OFFSET('Sanitation Data'!$C$5,0,10*ROW('Sanitation Data'!C111)),IF(AND(ISNUMBER(OFFSET('Sanitation Data'!$C$5,0,10*ROW('Sanitation Data'!C111))),CK117="No",ISNUMBER(OFFSET('Sanitation Data'!$C$5,0,10*ROW('Sanitation Data'!C111)))),CONCATENATE("[",ROUND(100-OFFSET('Sanitation Data'!$C$5,0,10*ROW('Sanitation Data'!C111)),0),"]"),IF(AND(ISNUMBER(OFFSET('Sanitation Data'!$C$5,0,10*ROW('Sanitation Data'!C111))),CK117="",ISNUMBER(OFFSET('Sanitation Data'!$C$5,0,10*ROW('Sanitation Data'!C111)))),100-OFFSET('Sanitation Data'!$C$5,0,10*ROW('Sanitation Data'!C111)),NA())))</f>
        <v>#N/A</v>
      </c>
      <c r="W117" s="134" t="e">
        <f ca="1">+IF(AND(ISNUMBER(OFFSET('Sanitation Data'!$C$7,0,10*ROW('Sanitation Data'!C111))),CL117="Yes"),OFFSET('Sanitation Data'!$C$7,0,10*ROW('Sanitation Data'!C111)),IF(AND(ISNUMBER(OFFSET('Sanitation Data'!$C$7,0,10*ROW('Sanitation Data'!C111))),CL117="No",ISNUMBER(OFFSET('Sanitation Data'!$C$7,0,10*ROW('Sanitation Data'!C111)))),CONCATENATE("[",ROUND(OFFSET('Sanitation Data'!$C$7,0,10*ROW('Sanitation Data'!C111)),0),"]"),IF(AND(ISNUMBER(OFFSET('Sanitation Data'!$C$7,0,10*ROW('Sanitation Data'!C111))),CL117="",ISNUMBER(OFFSET('Sanitation Data'!$C$7,0,10*ROW('Sanitation Data'!C111)))),OFFSET('Sanitation Data'!$C$7,0,10*ROW('Sanitation Data'!C111)),NA())))</f>
        <v>#N/A</v>
      </c>
      <c r="X117" s="134" t="e">
        <f ca="1">+IF(AND(ISNUMBER(OFFSET('Sanitation Data'!$C$11,0,10*ROW('Sanitation Data'!C111))),CM117="Yes"),OFFSET('Sanitation Data'!$C$11,0,10*ROW('Sanitation Data'!C111)),IF(AND(ISNUMBER(OFFSET('Sanitation Data'!$C$11,0,10*ROW('Sanitation Data'!C111))),CM117="No",ISNUMBER(OFFSET('Sanitation Data'!$C$11,0,10*ROW('Sanitation Data'!C111)))),CONCATENATE("[",ROUND(OFFSET('Sanitation Data'!$C$11,0,10*ROW('Sanitation Data'!C111)),0),"]"),IF(AND(ISNUMBER(OFFSET('Sanitation Data'!$C$11,0,10*ROW('Sanitation Data'!C111))),CM117="",ISNUMBER(OFFSET('Sanitation Data'!$C$11,0,10*ROW('Sanitation Data'!C111)))),OFFSET('Sanitation Data'!$C$11,0,10*ROW('Sanitation Data'!C111)),NA())))</f>
        <v>#N/A</v>
      </c>
      <c r="Y117" s="134" t="e">
        <f ca="1">+IF(AND(ISNUMBER(OFFSET('Sanitation Data'!$C$12,0,10*ROW('Sanitation Data'!C111))),CN117="Yes"),OFFSET('Sanitation Data'!$C$12,0,10*ROW('Sanitation Data'!C111)),IF(AND(ISNUMBER(OFFSET('Sanitation Data'!$C$12,0,10*ROW('Sanitation Data'!C111))),CN117="No",ISNUMBER(OFFSET('Sanitation Data'!$C$12,0,10*ROW('Sanitation Data'!C111)))),CONCATENATE("[",ROUND(OFFSET('Sanitation Data'!$C$12,0,10*ROW('Sanitation Data'!C111)),0),"]"),IF(AND(ISNUMBER(OFFSET('Sanitation Data'!$C$12,0,10*ROW('Sanitation Data'!C111))),CN117="",ISNUMBER(OFFSET('Sanitation Data'!$C$12,0,10*ROW('Sanitation Data'!C111)))),OFFSET('Sanitation Data'!$C$12,0,10*ROW('Sanitation Data'!C111)),NA())))</f>
        <v>#N/A</v>
      </c>
      <c r="Z117" s="134" t="e">
        <f ca="1">+IF(AND(ISNUMBER(OFFSET('Sanitation Data'!$C$13,0,10*ROW('Sanitation Data'!C111))),CO117="Yes"),OFFSET('Sanitation Data'!$C$13,0,10*ROW('Sanitation Data'!C111)),IF(AND(ISNUMBER(OFFSET('Sanitation Data'!$C$13,0,10*ROW('Sanitation Data'!C111))),CO117="No",ISNUMBER(OFFSET('Sanitation Data'!$C$13,0,10*ROW('Sanitation Data'!C111)))),CONCATENATE("[",ROUND(OFFSET('Sanitation Data'!$C$13,0,10*ROW('Sanitation Data'!C111)),0),"]"),IF(AND(ISNUMBER(OFFSET('Sanitation Data'!$C$13,0,10*ROW('Sanitation Data'!C111))),CO117="",ISNUMBER(OFFSET('Sanitation Data'!$C$13,0,10*ROW('Sanitation Data'!C111)))),OFFSET('Sanitation Data'!$C$13,0,10*ROW('Sanitation Data'!C111)),NA())))</f>
        <v>#N/A</v>
      </c>
      <c r="AA117" s="134" t="e">
        <f ca="1">+IF(AND(ISNUMBER(OFFSET('Sanitation Data'!$D$5,0,10*ROW('Sanitation Data'!D111))),CP117="Yes"),100-OFFSET('Sanitation Data'!$D$5,0,10*ROW('Sanitation Data'!D111)),IF(AND(ISNUMBER(OFFSET('Sanitation Data'!$D$5,0,10*ROW('Sanitation Data'!D111))),CP117="No",ISNUMBER(OFFSET('Sanitation Data'!$D$5,0,10*ROW('Sanitation Data'!D111)))),CONCATENATE("[",ROUND(100-OFFSET('Sanitation Data'!$D$5,0,10*ROW('Sanitation Data'!D111)),0),"]"),IF(AND(ISNUMBER(OFFSET('Sanitation Data'!$D$5,0,10*ROW('Sanitation Data'!D111))),CP117="",ISNUMBER(OFFSET('Sanitation Data'!$D$5,0,10*ROW('Sanitation Data'!D111)))),100-OFFSET('Sanitation Data'!$D$5,0,10*ROW('Sanitation Data'!D111)),NA())))</f>
        <v>#N/A</v>
      </c>
      <c r="AB117" s="134" t="e">
        <f ca="1">+IF(AND(ISNUMBER(OFFSET('Sanitation Data'!$D$7,0,10*ROW('Sanitation Data'!D111))),CQ117="Yes"),OFFSET('Sanitation Data'!$D$7,0,10*ROW('Sanitation Data'!G111)),IF(AND(ISNUMBER(OFFSET('Sanitation Data'!$D$7,0,10*ROW('Sanitation Data'!D111))),CQ117="No",ISNUMBER(OFFSET('Sanitation Data'!$D$7,0,10*ROW('Sanitation Data'!D111)))),CONCATENATE("[",ROUND(OFFSET('Sanitation Data'!$D$7,0,10*ROW('Sanitation Data'!D111)),0),"]"),IF(AND(ISNUMBER(OFFSET('Sanitation Data'!$D$7,0,10*ROW('Sanitation Data'!D111))),CQ117="",ISNUMBER(OFFSET('Sanitation Data'!$D$7,0,10*ROW('Sanitation Data'!D111)))),OFFSET('Sanitation Data'!$D$7,0,10*ROW('Sanitation Data'!D111)),NA())))</f>
        <v>#N/A</v>
      </c>
      <c r="AC117" s="134" t="e">
        <f ca="1">+IF(AND(ISNUMBER(OFFSET('Sanitation Data'!$D$11,0,10*ROW('Sanitation Data'!D111))),CR117="Yes"),OFFSET('Sanitation Data'!$D$11,0,10*ROW('Sanitation Data'!D111)),IF(AND(ISNUMBER(OFFSET('Sanitation Data'!$D$11,0,10*ROW('Sanitation Data'!D111))),CR117="No",ISNUMBER(OFFSET('Sanitation Data'!$D$11,0,10*ROW('Sanitation Data'!D111)))),CONCATENATE("[",ROUND(OFFSET('Sanitation Data'!$D$11,0,10*ROW('Sanitation Data'!D111)),0),"]"),IF(AND(ISNUMBER(OFFSET('Sanitation Data'!$D$11,0,10*ROW('Sanitation Data'!D111))),CR117="",ISNUMBER(OFFSET('Sanitation Data'!$D$11,0,10*ROW('Sanitation Data'!D111)))),OFFSET('Sanitation Data'!$D$11,0,10*ROW('Sanitation Data'!D111)),NA())))</f>
        <v>#N/A</v>
      </c>
      <c r="AD117" s="134" t="e">
        <f ca="1">+IF(AND(ISNUMBER(OFFSET('Sanitation Data'!$D$12,0,10*ROW('Sanitation Data'!D111))),CS117="Yes"),OFFSET('Sanitation Data'!$D$12,0,10*ROW('Sanitation Data'!D111)),IF(AND(ISNUMBER(OFFSET('Sanitation Data'!$D$12,0,10*ROW('Sanitation Data'!D111))),CS117="No",ISNUMBER(OFFSET('Sanitation Data'!$D$12,0,10*ROW('Sanitation Data'!D111)))),CONCATENATE("[",ROUND(OFFSET('Sanitation Data'!$D$12,0,10*ROW('Sanitation Data'!D111)),0),"]"),IF(AND(ISNUMBER(OFFSET('Sanitation Data'!$D$12,0,10*ROW('Sanitation Data'!D111))),CS117="",ISNUMBER(OFFSET('Sanitation Data'!$D$12,0,10*ROW('Sanitation Data'!D111)))),OFFSET('Sanitation Data'!$D$12,0,10*ROW('Sanitation Data'!D111)),NA())))</f>
        <v>#N/A</v>
      </c>
      <c r="AE117" s="134" t="e">
        <f ca="1">+IF(AND(ISNUMBER(OFFSET('Sanitation Data'!$D$13,0,10*ROW('Sanitation Data'!D111))),CT117="Yes"),OFFSET('Sanitation Data'!$D$13,0,10*ROW('Sanitation Data'!D111)),IF(AND(ISNUMBER(OFFSET('Sanitation Data'!$D$13,0,10*ROW('Sanitation Data'!D111))),CT117="No",ISNUMBER(OFFSET('Sanitation Data'!$D$13,0,10*ROW('Sanitation Data'!D111)))),CONCATENATE("[",ROUND(OFFSET('Sanitation Data'!$D$13,0,10*ROW('Sanitation Data'!D111)),0),"]"),IF(AND(ISNUMBER(OFFSET('Sanitation Data'!$D$13,0,10*ROW('Sanitation Data'!D111))),CT117="",ISNUMBER(OFFSET('Sanitation Data'!$D$13,0,10*ROW('Sanitation Data'!D111)))),OFFSET('Sanitation Data'!$D$13,0,10*ROW('Sanitation Data'!D111)),NA())))</f>
        <v>#N/A</v>
      </c>
      <c r="AF117" s="134" t="e">
        <f ca="1">+IF(AND(ISNUMBER(OFFSET('Sanitation Data'!$E$5,0,10*ROW('Sanitation Data'!E111))),CU117="Yes"),100-OFFSET('Sanitation Data'!$E$5,0,10*ROW('Sanitation Data'!E111)),IF(AND(ISNUMBER(OFFSET('Sanitation Data'!$E$5,0,10*ROW('Sanitation Data'!E111))),CU117="No",ISNUMBER(OFFSET('Sanitation Data'!$E$5,0,10*ROW('Sanitation Data'!E111)))),CONCATENATE("[",ROUND(100-OFFSET('Sanitation Data'!$E$5,0,10*ROW('Sanitation Data'!E111)),0),"]"),IF(AND(ISNUMBER(OFFSET('Sanitation Data'!$E$5,0,10*ROW('Sanitation Data'!E111))),CU117="",ISNUMBER(OFFSET('Sanitation Data'!$E$5,0,10*ROW('Sanitation Data'!E111)))),100-OFFSET('Sanitation Data'!$E$5,0,10*ROW('Sanitation Data'!E111)),NA())))</f>
        <v>#N/A</v>
      </c>
      <c r="AG117" s="134" t="e">
        <f ca="1">+IF(AND(ISNUMBER(OFFSET('Sanitation Data'!$E$7,0,10*ROW('Sanitation Data'!E111))),CV117="Yes"),OFFSET('Sanitation Data'!$E$7,0,10*ROW('Sanitation Data'!E111)),IF(AND(ISNUMBER(OFFSET('Sanitation Data'!$E$7,0,10*ROW('Sanitation Data'!E111))),CV117="No",ISNUMBER(OFFSET('Sanitation Data'!$E$7,0,10*ROW('Sanitation Data'!E111)))),CONCATENATE("[",ROUND(OFFSET('Sanitation Data'!$E$7,0,10*ROW('Sanitation Data'!E111)),0),"]"),IF(AND(ISNUMBER(OFFSET('Sanitation Data'!$E$7,0,10*ROW('Sanitation Data'!E111))),CV117="",ISNUMBER(OFFSET('Sanitation Data'!$E$7,0,10*ROW('Sanitation Data'!E111)))),OFFSET('Sanitation Data'!$E$7,0,10*ROW('Sanitation Data'!E111)),NA())))</f>
        <v>#N/A</v>
      </c>
      <c r="AH117" s="134" t="e">
        <f ca="1">+IF(AND(ISNUMBER(OFFSET('Sanitation Data'!$E$11,0,10*ROW('Sanitation Data'!E111))),CW117="Yes"),OFFSET('Sanitation Data'!$E$11,0,10*ROW('Sanitation Data'!E111)),IF(AND(ISNUMBER(OFFSET('Sanitation Data'!$E$11,0,10*ROW('Sanitation Data'!E111))),CW117="No",ISNUMBER(OFFSET('Sanitation Data'!$E$11,0,10*ROW('Sanitation Data'!E111)))),CONCATENATE("[",ROUND(OFFSET('Sanitation Data'!$E$11,0,10*ROW('Sanitation Data'!E111)),0),"]"),IF(AND(ISNUMBER(OFFSET('Sanitation Data'!$E$11,0,10*ROW('Sanitation Data'!E111))),CW117="",ISNUMBER(OFFSET('Sanitation Data'!$E$11,0,10*ROW('Sanitation Data'!E111)))),OFFSET('Sanitation Data'!$E$11,0,10*ROW('Sanitation Data'!E111)),NA())))</f>
        <v>#N/A</v>
      </c>
      <c r="AI117" s="134" t="e">
        <f ca="1">+IF(AND(ISNUMBER(OFFSET('Sanitation Data'!$E$12,0,10*ROW('Sanitation Data'!E111))),CX117="Yes"),OFFSET('Sanitation Data'!$E$12,0,10*ROW('Sanitation Data'!E111)),IF(AND(ISNUMBER(OFFSET('Sanitation Data'!$E$12,0,10*ROW('Sanitation Data'!E111))),CX117="No",ISNUMBER(OFFSET('Sanitation Data'!$E$12,0,10*ROW('Sanitation Data'!E111)))),CONCATENATE("[",ROUND(OFFSET('Sanitation Data'!$E$12,0,10*ROW('Sanitation Data'!E111)),0),"]"),IF(AND(ISNUMBER(OFFSET('Sanitation Data'!$E$12,0,10*ROW('Sanitation Data'!E111))),CX117="",ISNUMBER(OFFSET('Sanitation Data'!$E$12,0,10*ROW('Sanitation Data'!E111)))),OFFSET('Sanitation Data'!$E$12,0,10*ROW('Sanitation Data'!E111)),NA())))</f>
        <v>#N/A</v>
      </c>
      <c r="AJ117" s="134" t="e">
        <f ca="1">+IF(AND(ISNUMBER(OFFSET('Sanitation Data'!$E$13,0,10*ROW('Sanitation Data'!E111))),CY117="Yes"),OFFSET('Sanitation Data'!$E$13,0,10*ROW('Sanitation Data'!E111)),IF(AND(ISNUMBER(OFFSET('Sanitation Data'!$E$13,0,10*ROW('Sanitation Data'!E111))),CY117="No",ISNUMBER(OFFSET('Sanitation Data'!$E$13,0,10*ROW('Sanitation Data'!E111)))),CONCATENATE("[",ROUND(OFFSET('Sanitation Data'!$E$13,0,10*ROW('Sanitation Data'!E111)),0),"]"),IF(AND(ISNUMBER(OFFSET('Sanitation Data'!$E$13,0,10*ROW('Sanitation Data'!E111))),CY117="",ISNUMBER(OFFSET('Sanitation Data'!$E$13,0,10*ROW('Sanitation Data'!E111)))),OFFSET('Sanitation Data'!$E$13,0,10*ROW('Sanitation Data'!E111)),NA())))</f>
        <v>#N/A</v>
      </c>
      <c r="AK117" s="134" t="e">
        <f ca="1">+IF(AND(ISNUMBER(OFFSET('Sanitation Data'!$F$5,0,10*ROW('Sanitation Data'!F111))),CZ117="Yes"),100-OFFSET('Sanitation Data'!$F$5,0,10*ROW('Sanitation Data'!F111)),IF(AND(ISNUMBER(OFFSET('Sanitation Data'!$F$5,0,10*ROW('Sanitation Data'!F111))),CZ117="No",ISNUMBER(OFFSET('Sanitation Data'!$F$5,0,10*ROW('Sanitation Data'!F111)))),CONCATENATE("[",ROUND(100-OFFSET('Sanitation Data'!$F$5,0,10*ROW('Sanitation Data'!F111)),0),"]"),IF(AND(ISNUMBER(OFFSET('Sanitation Data'!$F$5,0,10*ROW('Sanitation Data'!F111))),CZ117="",ISNUMBER(OFFSET('Sanitation Data'!$F$5,0,10*ROW('Sanitation Data'!F111)))),100-OFFSET('Sanitation Data'!$F$5,0,10*ROW('Sanitation Data'!F111)),NA())))</f>
        <v>#N/A</v>
      </c>
      <c r="AL117" s="134" t="e">
        <f ca="1">+IF(AND(ISNUMBER(OFFSET('Sanitation Data'!$F$7,0,10*ROW('Sanitation Data'!F111))),DA117="Yes"),OFFSET('Sanitation Data'!$F$7,0,10*ROW('Sanitation Data'!F111)),IF(AND(ISNUMBER(OFFSET('Sanitation Data'!$F$7,0,10*ROW('Sanitation Data'!F111))),DA117="No",ISNUMBER(OFFSET('Sanitation Data'!$F$7,0,10*ROW('Sanitation Data'!F111)))),CONCATENATE("[",ROUND(OFFSET('Sanitation Data'!$F$7,0,10*ROW('Sanitation Data'!F111)),0),"]"),IF(AND(ISNUMBER(OFFSET('Sanitation Data'!$F$7,0,10*ROW('Sanitation Data'!F111))),DA117="",ISNUMBER(OFFSET('Sanitation Data'!$F$7,0,10*ROW('Sanitation Data'!F111)))),OFFSET('Sanitation Data'!$F$7,0,10*ROW('Sanitation Data'!F111)),NA())))</f>
        <v>#N/A</v>
      </c>
      <c r="AM117" s="134" t="e">
        <f ca="1">+IF(AND(ISNUMBER(OFFSET('Sanitation Data'!$F$11,0,10*ROW('Sanitation Data'!F111))),DB117="Yes"),OFFSET('Sanitation Data'!$F$11,0,10*ROW('Sanitation Data'!F111)),IF(AND(ISNUMBER(OFFSET('Sanitation Data'!$F$11,0,10*ROW('Sanitation Data'!F111))),DB117="No",ISNUMBER(OFFSET('Sanitation Data'!$F$11,0,10*ROW('Sanitation Data'!F111)))),CONCATENATE("[",ROUND(OFFSET('Sanitation Data'!$F$11,0,10*ROW('Sanitation Data'!F111)),0),"]"),IF(AND(ISNUMBER(OFFSET('Sanitation Data'!$F$11,0,10*ROW('Sanitation Data'!F111))),DB117="",ISNUMBER(OFFSET('Sanitation Data'!$F$11,0,10*ROW('Sanitation Data'!F111)))),OFFSET('Sanitation Data'!$F$11,0,10*ROW('Sanitation Data'!F111)),NA())))</f>
        <v>#N/A</v>
      </c>
      <c r="AN117" s="134" t="e">
        <f ca="1">+IF(AND(ISNUMBER(OFFSET('Sanitation Data'!$F$12,0,10*ROW('Sanitation Data'!F111))),DC117="Yes"),OFFSET('Sanitation Data'!$F$12,0,10*ROW('Sanitation Data'!F111)),IF(AND(ISNUMBER(OFFSET('Sanitation Data'!$F$12,0,10*ROW('Sanitation Data'!F111))),DC117="No",ISNUMBER(OFFSET('Sanitation Data'!$F$12,0,10*ROW('Sanitation Data'!F111)))),CONCATENATE("[",ROUND(OFFSET('Sanitation Data'!$F$12,0,10*ROW('Sanitation Data'!F111)),0),"]"),IF(AND(ISNUMBER(OFFSET('Sanitation Data'!$F$12,0,10*ROW('Sanitation Data'!F111))),DC117="",ISNUMBER(OFFSET('Sanitation Data'!$F$12,0,10*ROW('Sanitation Data'!F111)))),OFFSET('Sanitation Data'!$F$12,0,10*ROW('Sanitation Data'!F111)),NA())))</f>
        <v>#N/A</v>
      </c>
      <c r="AO117" s="134" t="e">
        <f ca="1">+IF(AND(ISNUMBER(OFFSET('Sanitation Data'!$F$13,0,10*ROW('Sanitation Data'!F111))),DD117="Yes"),OFFSET('Sanitation Data'!$F$13,0,10*ROW('Sanitation Data'!F111)),IF(AND(ISNUMBER(OFFSET('Sanitation Data'!$F$13,0,10*ROW('Sanitation Data'!F111))),DD117="No",ISNUMBER(OFFSET('Sanitation Data'!$F$13,0,10*ROW('Sanitation Data'!F111)))),CONCATENATE("[",ROUND(OFFSET('Sanitation Data'!$F$13,0,10*ROW('Sanitation Data'!F111)),0),"]"),IF(AND(ISNUMBER(OFFSET('Sanitation Data'!$F$13,0,10*ROW('Sanitation Data'!F111))),DD117="",ISNUMBER(OFFSET('Sanitation Data'!$F$13,0,10*ROW('Sanitation Data'!F111)))),OFFSET('Sanitation Data'!$F$13,0,10*ROW('Sanitation Data'!F111)),NA())))</f>
        <v>#N/A</v>
      </c>
      <c r="AP117" s="134" t="e">
        <f ca="1">+IF(AND(ISNUMBER(OFFSET('Sanitation Data'!$G$5,0,10*ROW('Sanitation Data'!G111))),DE117="Yes"),100-OFFSET('Sanitation Data'!$G$5,0,10*ROW('Sanitation Data'!G111)),IF(AND(ISNUMBER(OFFSET('Sanitation Data'!$G$5,0,10*ROW('Sanitation Data'!G111))),DE117="No",ISNUMBER(OFFSET('Sanitation Data'!$G$5,0,10*ROW('Sanitation Data'!G111)))),CONCATENATE("[",ROUND(100-OFFSET('Sanitation Data'!$G$5,0,10*ROW('Sanitation Data'!G111)),0),"]"),IF(AND(ISNUMBER(OFFSET('Sanitation Data'!$G$5,0,10*ROW('Sanitation Data'!G111))),DE117="",ISNUMBER(OFFSET('Sanitation Data'!$G$5,0,10*ROW('Sanitation Data'!G111)))),100-OFFSET('Sanitation Data'!$G$5,0,10*ROW('Sanitation Data'!G111)),NA())))</f>
        <v>#N/A</v>
      </c>
      <c r="AQ117" s="134" t="e">
        <f ca="1">+IF(AND(ISNUMBER(OFFSET('Sanitation Data'!$G$7,0,10*ROW('Sanitation Data'!G111))),DF117="Yes"),OFFSET('Sanitation Data'!$G$7,0,10*ROW('Sanitation Data'!G111)),IF(AND(ISNUMBER(OFFSET('Sanitation Data'!$G$7,0,10*ROW('Sanitation Data'!G111))),DF117="No",ISNUMBER(OFFSET('Sanitation Data'!$G$7,0,10*ROW('Sanitation Data'!G111)))),CONCATENATE("[",ROUND(OFFSET('Sanitation Data'!$G$7,0,10*ROW('Sanitation Data'!G111)),0),"]"),IF(AND(ISNUMBER(OFFSET('Sanitation Data'!$G$7,0,10*ROW('Sanitation Data'!G111))),DF117="",ISNUMBER(OFFSET('Sanitation Data'!$G$7,0,10*ROW('Sanitation Data'!G111)))),OFFSET('Sanitation Data'!$G$7,0,10*ROW('Sanitation Data'!G111)),NA())))</f>
        <v>#N/A</v>
      </c>
      <c r="AR117" s="134" t="e">
        <f ca="1">+IF(AND(ISNUMBER(OFFSET('Sanitation Data'!$G$11,0,10*ROW('Sanitation Data'!G111))),DG117="Yes"),OFFSET('Sanitation Data'!$G$11,0,10*ROW('Sanitation Data'!G111)),IF(AND(ISNUMBER(OFFSET('Sanitation Data'!$G$11,0,10*ROW('Sanitation Data'!G111))),DG117="No",ISNUMBER(OFFSET('Sanitation Data'!$G$11,0,10*ROW('Sanitation Data'!G111)))),CONCATENATE("[",ROUND(OFFSET('Sanitation Data'!$G$11,0,10*ROW('Sanitation Data'!G111)),0),"]"),IF(AND(ISNUMBER(OFFSET('Sanitation Data'!$G$11,0,10*ROW('Sanitation Data'!G111))),DG117="",ISNUMBER(OFFSET('Sanitation Data'!$G$11,0,10*ROW('Sanitation Data'!G111)))),OFFSET('Sanitation Data'!$G$11,0,10*ROW('Sanitation Data'!G111)),NA())))</f>
        <v>#N/A</v>
      </c>
      <c r="AS117" s="134" t="e">
        <f ca="1">+IF(AND(ISNUMBER(OFFSET('Sanitation Data'!$G$12,0,10*ROW('Sanitation Data'!G111))),DH117="Yes"),OFFSET('Sanitation Data'!$G$12,0,10*ROW('Sanitation Data'!G111)),IF(AND(ISNUMBER(OFFSET('Sanitation Data'!$G$12,0,10*ROW('Sanitation Data'!G111))),DH117="No",ISNUMBER(OFFSET('Sanitation Data'!$G$12,0,10*ROW('Sanitation Data'!G111)))),CONCATENATE("[",ROUND(OFFSET('Sanitation Data'!$G$12,0,10*ROW('Sanitation Data'!G111)),0),"]"),IF(AND(ISNUMBER(OFFSET('Sanitation Data'!$G$12,0,10*ROW('Sanitation Data'!G111))),DH117="",ISNUMBER(OFFSET('Sanitation Data'!$G$12,0,10*ROW('Sanitation Data'!G111)))),OFFSET('Sanitation Data'!$G$12,0,10*ROW('Sanitation Data'!G111)),NA())))</f>
        <v>#N/A</v>
      </c>
      <c r="AT117" s="134" t="e">
        <f ca="1">+IF(AND(ISNUMBER(OFFSET('Sanitation Data'!$G$13,0,10*ROW('Sanitation Data'!G111))),DI117="Yes"),OFFSET('Sanitation Data'!$G$13,0,10*ROW('Sanitation Data'!G111)),IF(AND(ISNUMBER(OFFSET('Sanitation Data'!$G$13,0,10*ROW('Sanitation Data'!G111))),DI117="No",ISNUMBER(OFFSET('Sanitation Data'!$G$13,0,10*ROW('Sanitation Data'!G111)))),CONCATENATE("[",ROUND(OFFSET('Sanitation Data'!$G$13,0,10*ROW('Sanitation Data'!G111)),0),"]"),IF(AND(ISNUMBER(OFFSET('Sanitation Data'!$G$13,0,10*ROW('Sanitation Data'!G111))),DI117="",ISNUMBER(OFFSET('Sanitation Data'!$G$13,0,10*ROW('Sanitation Data'!G111)))),OFFSET('Sanitation Data'!$G$13,0,10*ROW('Sanitation Data'!G111)),NA())))</f>
        <v>#N/A</v>
      </c>
      <c r="AU117" s="134" t="e">
        <f ca="1">+IF(AND(ISNUMBER(OFFSET('Sanitation Data'!$H$5,0,10*ROW('Sanitation Data'!H111))),DJ117="Yes"),100-OFFSET('Sanitation Data'!$H$5,0,10*ROW('Sanitation Data'!H111)),IF(AND(ISNUMBER(OFFSET('Sanitation Data'!$H$5,0,10*ROW('Sanitation Data'!H111))),DJ117="No",ISNUMBER(OFFSET('Sanitation Data'!$H$5,0,10*ROW('Sanitation Data'!H111)))),CONCATENATE("[",ROUND(100-OFFSET('Sanitation Data'!$H$5,0,10*ROW('Sanitation Data'!H111)),0),"]"),IF(AND(ISNUMBER(OFFSET('Sanitation Data'!$H$5,0,10*ROW('Sanitation Data'!H111))),DJ117="",ISNUMBER(OFFSET('Sanitation Data'!$H$5,0,10*ROW('Sanitation Data'!H111)))),100-OFFSET('Sanitation Data'!$H$5,0,10*ROW('Sanitation Data'!H111)),NA())))</f>
        <v>#N/A</v>
      </c>
      <c r="AV117" s="134" t="e">
        <f ca="1">+IF(AND(ISNUMBER(OFFSET('Sanitation Data'!$H$7,0,10*ROW('Sanitation Data'!H111))),DK117="Yes"),OFFSET('Sanitation Data'!$H$7,0,10*ROW('Sanitation Data'!H111)),IF(AND(ISNUMBER(OFFSET('Sanitation Data'!$H$7,0,10*ROW('Sanitation Data'!H111))),DK117="No",ISNUMBER(OFFSET('Sanitation Data'!$H$7,0,10*ROW('Sanitation Data'!H111)))),CONCATENATE("[",ROUND(OFFSET('Sanitation Data'!$H$7,0,10*ROW('Sanitation Data'!H111)),0),"]"),IF(AND(ISNUMBER(OFFSET('Sanitation Data'!$H$7,0,10*ROW('Sanitation Data'!H111))),DK117="",ISNUMBER(OFFSET('Sanitation Data'!$H$7,0,10*ROW('Sanitation Data'!H111)))),OFFSET('Sanitation Data'!$H$7,0,10*ROW('Sanitation Data'!H111)),NA())))</f>
        <v>#N/A</v>
      </c>
      <c r="AW117" s="134" t="e">
        <f ca="1">+IF(AND(ISNUMBER(OFFSET('Sanitation Data'!$H$11,0,10*ROW('Sanitation Data'!H111))),DL117="Yes"),OFFSET('Sanitation Data'!$H$11,0,10*ROW('Sanitation Data'!H111)),IF(AND(ISNUMBER(OFFSET('Sanitation Data'!$H$11,0,10*ROW('Sanitation Data'!H111))),DL117="No",ISNUMBER(OFFSET('Sanitation Data'!$H$11,0,10*ROW('Sanitation Data'!H111)))),CONCATENATE("[",ROUND(OFFSET('Sanitation Data'!$H$11,0,10*ROW('Sanitation Data'!H111)),0),"]"),IF(AND(ISNUMBER(OFFSET('Sanitation Data'!$H$11,0,10*ROW('Sanitation Data'!H111))),DL117="",ISNUMBER(OFFSET('Sanitation Data'!$H$11,0,10*ROW('Sanitation Data'!H111)))),OFFSET('Sanitation Data'!$H$11,0,10*ROW('Sanitation Data'!H111)),NA())))</f>
        <v>#N/A</v>
      </c>
      <c r="AX117" s="134" t="e">
        <f ca="1">+IF(AND(ISNUMBER(OFFSET('Sanitation Data'!$H$12,0,10*ROW('Sanitation Data'!H111))),DM117="Yes"),OFFSET('Sanitation Data'!$H$12,0,10*ROW('Sanitation Data'!H111)),IF(AND(ISNUMBER(OFFSET('Sanitation Data'!$H$12,0,10*ROW('Sanitation Data'!H111))),DM117="No",ISNUMBER(OFFSET('Sanitation Data'!$H$12,0,10*ROW('Sanitation Data'!H111)))),CONCATENATE("[",ROUND(OFFSET('Sanitation Data'!$H$12,0,10*ROW('Sanitation Data'!H111)),0),"]"),IF(AND(ISNUMBER(OFFSET('Sanitation Data'!$H$12,0,10*ROW('Sanitation Data'!H111))),DM117="",ISNUMBER(OFFSET('Sanitation Data'!$H$12,0,10*ROW('Sanitation Data'!H111)))),OFFSET('Sanitation Data'!$H$12,0,10*ROW('Sanitation Data'!H111)),NA())))</f>
        <v>#N/A</v>
      </c>
      <c r="AY117" s="134" t="e">
        <f ca="1">+IF(AND(ISNUMBER(OFFSET('Sanitation Data'!$H$13,0,10*ROW('Sanitation Data'!H111))),DN117="Yes"),OFFSET('Sanitation Data'!$H$13,0,10*ROW('Sanitation Data'!H111)),IF(AND(ISNUMBER(OFFSET('Sanitation Data'!$H$13,0,10*ROW('Sanitation Data'!H111))),DN117="No",ISNUMBER(OFFSET('Sanitation Data'!$H$13,0,10*ROW('Sanitation Data'!H111)))),CONCATENATE("[",ROUND(OFFSET('Sanitation Data'!$H$13,0,10*ROW('Sanitation Data'!H111)),0),"]"),IF(AND(ISNUMBER(OFFSET('Sanitation Data'!$H$13,0,10*ROW('Sanitation Data'!H111))),DN117="",ISNUMBER(OFFSET('Sanitation Data'!$H$13,0,10*ROW('Sanitation Data'!H111)))),OFFSET('Sanitation Data'!$H$13,0,10*ROW('Sanitation Data'!H111)),NA())))</f>
        <v>#N/A</v>
      </c>
      <c r="AZ117" s="135" t="e">
        <f ca="1">+IF(AND(ISNUMBER(OFFSET('Hygiene Data'!$C$6,0,10*ROW('Hygiene Data'!C111))),DO117="Yes"),OFFSET('Hygiene Data'!$C$6,0,10*ROW('Hygiene Data'!C111)),IF(AND(ISNUMBER(OFFSET('Hygiene Data'!$C$6,0,10*ROW('Hygiene Data'!C111))),DO117="No",ISNUMBER(OFFSET('Hygiene Data'!$C$6,0,10*ROW('Hygiene Data'!C111)))),CONCATENATE("[",ROUND(OFFSET('Hygiene Data'!$C$6,0,10*ROW('Hygiene Data'!C111)),0),"]"),IF(AND(ISNUMBER(OFFSET('Hygiene Data'!$C$6,0,10*ROW('Hygiene Data'!C111))),DO117="",ISNUMBER(OFFSET('Hygiene Data'!$C$6,0,10*ROW('Hygiene Data'!C111)))),OFFSET('Hygiene Data'!$C$6,0,10*ROW('Hygiene Data'!C111)),NA())))</f>
        <v>#N/A</v>
      </c>
      <c r="BA117" s="135" t="e">
        <f ca="1">+IF(AND(ISNUMBER(OFFSET('Hygiene Data'!$C$8,0,10*ROW('Hygiene Data'!C111))),DP117="Yes"),OFFSET('Hygiene Data'!$C$8,0,10*ROW('Hygiene Data'!C111)),IF(AND(ISNUMBER(OFFSET('Hygiene Data'!$C$8,0,10*ROW('Hygiene Data'!C111))),DP117="No",ISNUMBER(OFFSET('Hygiene Data'!$C$8,0,10*ROW('Hygiene Data'!C111)))),CONCATENATE("[",ROUND(OFFSET('Hygiene Data'!$C$8,0,10*ROW('Hygiene Data'!C111)),0),"]"),IF(AND(ISNUMBER(OFFSET('Hygiene Data'!$C$8,0,10*ROW('Hygiene Data'!C111))),DP117="",ISNUMBER(OFFSET('Hygiene Data'!$C$8,0,10*ROW('Hygiene Data'!C111)))),OFFSET('Hygiene Data'!$C$8,0,10*ROW('Hygiene Data'!C111)),NA())))</f>
        <v>#N/A</v>
      </c>
      <c r="BB117" s="135" t="e">
        <f ca="1">+IF(AND(ISNUMBER(OFFSET('Hygiene Data'!$C$10,0,10*ROW('Hygiene Data'!C111))),DQ117="Yes"),OFFSET('Hygiene Data'!$C$10,0,10*ROW('Hygiene Data'!C111)),IF(AND(ISNUMBER(OFFSET('Hygiene Data'!$C$10,0,10*ROW('Hygiene Data'!C111))),DQ117="No",ISNUMBER(OFFSET('Hygiene Data'!$C$10,0,10*ROW('Hygiene Data'!C111)))),CONCATENATE("[",ROUND(OFFSET('Hygiene Data'!$C$10,0,10*ROW('Hygiene Data'!C111)),0),"]"),IF(AND(ISNUMBER(OFFSET('Hygiene Data'!$C$10,0,10*ROW('Hygiene Data'!C111))),DQ117="",ISNUMBER(OFFSET('Hygiene Data'!$C$10,0,10*ROW('Hygiene Data'!C111)))),OFFSET('Hygiene Data'!$C$10,0,10*ROW('Hygiene Data'!C111)),NA())))</f>
        <v>#N/A</v>
      </c>
      <c r="BC117" s="135" t="e">
        <f ca="1">+IF(AND(ISNUMBER(OFFSET('Hygiene Data'!$D$6,0,10*ROW('Hygiene Data'!D111))),DR117="Yes"),OFFSET('Hygiene Data'!$D$6,0,10*ROW('Hygiene Data'!D111)),IF(AND(ISNUMBER(OFFSET('Hygiene Data'!$D$6,0,10*ROW('Hygiene Data'!D111))),DR117="No",ISNUMBER(OFFSET('Hygiene Data'!$D$6,0,10*ROW('Hygiene Data'!D111)))),CONCATENATE("[",ROUND(OFFSET('Hygiene Data'!$D$6,0,10*ROW('Hygiene Data'!D111)),0),"]"),IF(AND(ISNUMBER(OFFSET('Hygiene Data'!$D$6,0,10*ROW('Hygiene Data'!D111))),DR117="",ISNUMBER(OFFSET('Hygiene Data'!$D$6,0,10*ROW('Hygiene Data'!D111)))),OFFSET('Hygiene Data'!$D$6,0,10*ROW('Hygiene Data'!D111)),NA())))</f>
        <v>#N/A</v>
      </c>
      <c r="BD117" s="135" t="e">
        <f ca="1">+IF(AND(ISNUMBER(OFFSET('Hygiene Data'!$D$8,0,10*ROW('Hygiene Data'!D111))),DS117="Yes"),OFFSET('Hygiene Data'!$D$8,0,10*ROW('Hygiene Data'!D111)),IF(AND(ISNUMBER(OFFSET('Hygiene Data'!$D$8,0,10*ROW('Hygiene Data'!D111))),DS117="No",ISNUMBER(OFFSET('Hygiene Data'!$D$8,0,10*ROW('Hygiene Data'!D111)))),CONCATENATE("[",ROUND(OFFSET('Hygiene Data'!$D$8,0,10*ROW('Hygiene Data'!D111)),0),"]"),IF(AND(ISNUMBER(OFFSET('Hygiene Data'!$D$8,0,10*ROW('Hygiene Data'!D111))),DS117="",ISNUMBER(OFFSET('Hygiene Data'!$D$8,0,10*ROW('Hygiene Data'!D111)))),OFFSET('Hygiene Data'!$D$8,0,10*ROW('Hygiene Data'!D111)),NA())))</f>
        <v>#N/A</v>
      </c>
      <c r="BE117" s="135" t="e">
        <f ca="1">+IF(AND(ISNUMBER(OFFSET('Hygiene Data'!$D$10,0,10*ROW('Hygiene Data'!D111))),DT117="Yes"),OFFSET('Hygiene Data'!$D$10,0,10*ROW('Hygiene Data'!D111)),IF(AND(ISNUMBER(OFFSET('Hygiene Data'!$D$10,0,10*ROW('Hygiene Data'!D111))),DT117="No",ISNUMBER(OFFSET('Hygiene Data'!$D$10,0,10*ROW('Hygiene Data'!D111)))),CONCATENATE("[",ROUND(OFFSET('Hygiene Data'!$D$10,0,10*ROW('Hygiene Data'!D111)),0),"]"),IF(AND(ISNUMBER(OFFSET('Hygiene Data'!$D$10,0,10*ROW('Hygiene Data'!D111))),DT117="",ISNUMBER(OFFSET('Hygiene Data'!$D$10,0,10*ROW('Hygiene Data'!D111)))),OFFSET('Hygiene Data'!$D$10,0,10*ROW('Hygiene Data'!D111)),NA())))</f>
        <v>#N/A</v>
      </c>
      <c r="BF117" s="135" t="e">
        <f ca="1">+IF(AND(ISNUMBER(OFFSET('Hygiene Data'!$E$6,0,10*ROW('Hygiene Data'!E111))),DU117="Yes"),OFFSET('Hygiene Data'!$E$6,0,10*ROW('Hygiene Data'!E111)),IF(AND(ISNUMBER(OFFSET('Hygiene Data'!$E$6,0,10*ROW('Hygiene Data'!E111))),DU117="No",ISNUMBER(OFFSET('Hygiene Data'!$E$6,0,10*ROW('Hygiene Data'!E111)))),CONCATENATE("[",ROUND(OFFSET('Hygiene Data'!$E$6,0,10*ROW('Hygiene Data'!E111)),0),"]"),IF(AND(ISNUMBER(OFFSET('Hygiene Data'!$E$6,0,10*ROW('Hygiene Data'!E111))),DU117="",ISNUMBER(OFFSET('Hygiene Data'!$E$6,0,10*ROW('Hygiene Data'!E111)))),OFFSET('Hygiene Data'!$E$6,0,10*ROW('Hygiene Data'!E111)),NA())))</f>
        <v>#N/A</v>
      </c>
      <c r="BG117" s="135" t="e">
        <f ca="1">+IF(AND(ISNUMBER(OFFSET('Hygiene Data'!$E$8,0,10*ROW('Hygiene Data'!E111))),DV117="Yes"),OFFSET('Hygiene Data'!$E$8,0,10*ROW('Hygiene Data'!E111)),IF(AND(ISNUMBER(OFFSET('Hygiene Data'!$E$8,0,10*ROW('Hygiene Data'!E111))),DV117="No",ISNUMBER(OFFSET('Hygiene Data'!$E$8,0,10*ROW('Hygiene Data'!E111)))),CONCATENATE("[",ROUND(OFFSET('Hygiene Data'!$E$8,0,10*ROW('Hygiene Data'!E111)),0),"]"),IF(AND(ISNUMBER(OFFSET('Hygiene Data'!$E$8,0,10*ROW('Hygiene Data'!E111))),DV117="",ISNUMBER(OFFSET('Hygiene Data'!$E$8,0,10*ROW('Hygiene Data'!E111)))),OFFSET('Hygiene Data'!$E$8,0,10*ROW('Hygiene Data'!E111)),NA())))</f>
        <v>#N/A</v>
      </c>
      <c r="BH117" s="135" t="e">
        <f ca="1">+IF(AND(ISNUMBER(OFFSET('Hygiene Data'!$E$10,0,10*ROW('Hygiene Data'!E111))),DW117="Yes"),OFFSET('Hygiene Data'!$E$10,0,10*ROW('Hygiene Data'!E111)),IF(AND(ISNUMBER(OFFSET('Hygiene Data'!$E$10,0,10*ROW('Hygiene Data'!E111))),DW117="No",ISNUMBER(OFFSET('Hygiene Data'!$E$10,0,10*ROW('Hygiene Data'!E111)))),CONCATENATE("[",ROUND(OFFSET('Hygiene Data'!$E$10,0,10*ROW('Hygiene Data'!E111)),0),"]"),IF(AND(ISNUMBER(OFFSET('Hygiene Data'!$E$10,0,10*ROW('Hygiene Data'!E111))),DW117="",ISNUMBER(OFFSET('Hygiene Data'!$E$10,0,10*ROW('Hygiene Data'!E111)))),OFFSET('Hygiene Data'!$E$10,0,10*ROW('Hygiene Data'!E111)),NA())))</f>
        <v>#N/A</v>
      </c>
      <c r="BI117" s="135" t="e">
        <f ca="1">+IF(AND(ISNUMBER(OFFSET('Hygiene Data'!$F$6,0,10*ROW('Hygiene Data'!F111))),DX117="Yes"),OFFSET('Hygiene Data'!$F$6,0,10*ROW('Hygiene Data'!F111)),IF(AND(ISNUMBER(OFFSET('Hygiene Data'!$F$6,0,10*ROW('Hygiene Data'!F111))),DX117="No",ISNUMBER(OFFSET('Hygiene Data'!$F$6,0,10*ROW('Hygiene Data'!F111)))),CONCATENATE("[",ROUND(OFFSET('Hygiene Data'!$F$6,0,10*ROW('Hygiene Data'!F111)),0),"]"),IF(AND(ISNUMBER(OFFSET('Hygiene Data'!$F$6,0,10*ROW('Hygiene Data'!F111))),DX117="",ISNUMBER(OFFSET('Hygiene Data'!$F$6,0,10*ROW('Hygiene Data'!F111)))),OFFSET('Hygiene Data'!$F$6,0,10*ROW('Hygiene Data'!F111)),NA())))</f>
        <v>#N/A</v>
      </c>
      <c r="BJ117" s="135" t="e">
        <f ca="1">+IF(AND(ISNUMBER(OFFSET('Hygiene Data'!$F$8,0,10*ROW('Hygiene Data'!F111))),DY117="Yes"),OFFSET('Hygiene Data'!$F$8,0,10*ROW('Hygiene Data'!F111)),IF(AND(ISNUMBER(OFFSET('Hygiene Data'!$F$8,0,10*ROW('Hygiene Data'!F111))),DY117="No",ISNUMBER(OFFSET('Hygiene Data'!$F$8,0,10*ROW('Hygiene Data'!F111)))),CONCATENATE("[",ROUND(OFFSET('Hygiene Data'!$F$8,0,10*ROW('Hygiene Data'!F111)),0),"]"),IF(AND(ISNUMBER(OFFSET('Hygiene Data'!$F$8,0,10*ROW('Hygiene Data'!F111))),DY117="",ISNUMBER(OFFSET('Hygiene Data'!$F$8,0,10*ROW('Hygiene Data'!F111)))),OFFSET('Hygiene Data'!$F$8,0,10*ROW('Hygiene Data'!F111)),NA())))</f>
        <v>#N/A</v>
      </c>
      <c r="BK117" s="135" t="e">
        <f ca="1">+IF(AND(ISNUMBER(OFFSET('Hygiene Data'!$F$10,0,10*ROW('Hygiene Data'!F111))),DZ117="Yes"),OFFSET('Hygiene Data'!$F$10,0,10*ROW('Hygiene Data'!F111)),IF(AND(ISNUMBER(OFFSET('Hygiene Data'!$F$10,0,10*ROW('Hygiene Data'!F111))),DZ117="No",ISNUMBER(OFFSET('Hygiene Data'!$F$10,0,10*ROW('Hygiene Data'!F111)))),CONCATENATE("[",ROUND(OFFSET('Hygiene Data'!$F$10,0,10*ROW('Hygiene Data'!F111)),0),"]"),IF(AND(ISNUMBER(OFFSET('Hygiene Data'!$F$10,0,10*ROW('Hygiene Data'!F111))),DZ117="",ISNUMBER(OFFSET('Hygiene Data'!$F$10,0,10*ROW('Hygiene Data'!F111)))),OFFSET('Hygiene Data'!$F$10,0,10*ROW('Hygiene Data'!F111)),NA())))</f>
        <v>#N/A</v>
      </c>
      <c r="BL117" s="135" t="e">
        <f ca="1">+IF(AND(ISNUMBER(OFFSET('Hygiene Data'!$G$6,0,10*ROW('Hygiene Data'!G111))),EA117="Yes"),OFFSET('Hygiene Data'!$G$6,0,10*ROW('Hygiene Data'!G111)),IF(AND(ISNUMBER(OFFSET('Hygiene Data'!$G$6,0,10*ROW('Hygiene Data'!G111))),EA117="No",ISNUMBER(OFFSET('Hygiene Data'!$G$6,0,10*ROW('Hygiene Data'!G111)))),CONCATENATE("[",ROUND(OFFSET('Hygiene Data'!$G$6,0,10*ROW('Hygiene Data'!G111)),0),"]"),IF(AND(ISNUMBER(OFFSET('Hygiene Data'!$G$6,0,10*ROW('Hygiene Data'!G111))),EA117="",ISNUMBER(OFFSET('Hygiene Data'!$G$6,0,10*ROW('Hygiene Data'!G111)))),OFFSET('Hygiene Data'!$G$6,0,10*ROW('Hygiene Data'!G111)),NA())))</f>
        <v>#N/A</v>
      </c>
      <c r="BM117" s="135" t="e">
        <f ca="1">+IF(AND(ISNUMBER(OFFSET('Hygiene Data'!$G$8,0,10*ROW('Hygiene Data'!G111))),EB117="Yes"),OFFSET('Hygiene Data'!$G$8,0,10*ROW('Hygiene Data'!G111)),IF(AND(ISNUMBER(OFFSET('Hygiene Data'!$G$8,0,10*ROW('Hygiene Data'!G111))),EB117="No",ISNUMBER(OFFSET('Hygiene Data'!$G$8,0,10*ROW('Hygiene Data'!G111)))),CONCATENATE("[",ROUND(OFFSET('Hygiene Data'!$G$8,0,10*ROW('Hygiene Data'!G111)),0),"]"),IF(AND(ISNUMBER(OFFSET('Hygiene Data'!$G$8,0,10*ROW('Hygiene Data'!G111))),EB117="",ISNUMBER(OFFSET('Hygiene Data'!$G$8,0,10*ROW('Hygiene Data'!G111)))),OFFSET('Hygiene Data'!$G$8,0,10*ROW('Hygiene Data'!G111)),NA())))</f>
        <v>#N/A</v>
      </c>
      <c r="BN117" s="135" t="e">
        <f ca="1">+IF(AND(ISNUMBER(OFFSET('Hygiene Data'!$G$10,0,10*ROW('Hygiene Data'!G111))),EC117="Yes"),OFFSET('Hygiene Data'!$G$10,0,10*ROW('Hygiene Data'!G111)),IF(AND(ISNUMBER(OFFSET('Hygiene Data'!$G$10,0,10*ROW('Hygiene Data'!G111))),EC117="No",ISNUMBER(OFFSET('Hygiene Data'!$G$10,0,10*ROW('Hygiene Data'!G111)))),CONCATENATE("[",ROUND(OFFSET('Hygiene Data'!$G$10,0,10*ROW('Hygiene Data'!G111)),0),"]"),IF(AND(ISNUMBER(OFFSET('Hygiene Data'!$G$10,0,10*ROW('Hygiene Data'!G111))),EC117="",ISNUMBER(OFFSET('Hygiene Data'!$G$10,0,10*ROW('Hygiene Data'!G111)))),OFFSET('Hygiene Data'!$G$10,0,10*ROW('Hygiene Data'!G111)),NA())))</f>
        <v>#N/A</v>
      </c>
      <c r="BO117" s="135" t="e">
        <f ca="1">+IF(AND(ISNUMBER(OFFSET('Hygiene Data'!$H$6,0,10*ROW('Hygiene Data'!H111))),ED117="Yes"),OFFSET('Hygiene Data'!$H$6,0,10*ROW('Hygiene Data'!H111)),IF(AND(ISNUMBER(OFFSET('Hygiene Data'!$H$6,0,10*ROW('Hygiene Data'!H111))),ED117="No",ISNUMBER(OFFSET('Hygiene Data'!$H$6,0,10*ROW('Hygiene Data'!H111)))),CONCATENATE("[",ROUND(OFFSET('Hygiene Data'!$H$6,0,10*ROW('Hygiene Data'!H111)),0),"]"),IF(AND(ISNUMBER(OFFSET('Hygiene Data'!$H$6,0,10*ROW('Hygiene Data'!H111))),ED117="",ISNUMBER(OFFSET('Hygiene Data'!$H$6,0,10*ROW('Hygiene Data'!H111)))),OFFSET('Hygiene Data'!$H$6,0,10*ROW('Hygiene Data'!H111)),NA())))</f>
        <v>#N/A</v>
      </c>
      <c r="BP117" s="135" t="e">
        <f ca="1">+IF(AND(ISNUMBER(OFFSET('Hygiene Data'!$H$8,0,10*ROW('Hygiene Data'!H111))),EE117="Yes"),OFFSET('Hygiene Data'!$H$8,0,10*ROW('Hygiene Data'!H111)),IF(AND(ISNUMBER(OFFSET('Hygiene Data'!$H$8,0,10*ROW('Hygiene Data'!H111))),EE117="No",ISNUMBER(OFFSET('Hygiene Data'!$H$8,0,10*ROW('Hygiene Data'!H111)))),CONCATENATE("[",ROUND(OFFSET('Hygiene Data'!$H$8,0,10*ROW('Hygiene Data'!H111)),0),"]"),IF(AND(ISNUMBER(OFFSET('Hygiene Data'!$H$8,0,10*ROW('Hygiene Data'!H111))),EE117="",ISNUMBER(OFFSET('Hygiene Data'!$H$8,0,10*ROW('Hygiene Data'!H111)))),OFFSET('Hygiene Data'!$H$8,0,10*ROW('Hygiene Data'!H111)),NA())))</f>
        <v>#N/A</v>
      </c>
      <c r="BQ117" s="135" t="e">
        <f ca="1">+IF(AND(ISNUMBER(OFFSET('Hygiene Data'!$H$10,0,10*ROW('Hygiene Data'!H111))),EF117="Yes"),OFFSET('Hygiene Data'!$H$10,0,10*ROW('Hygiene Data'!H111)),IF(AND(ISNUMBER(OFFSET('Hygiene Data'!$H$10,0,10*ROW('Hygiene Data'!H111))),EF117="No",ISNUMBER(OFFSET('Hygiene Data'!$H$10,0,10*ROW('Hygiene Data'!H111)))),CONCATENATE("[",ROUND(OFFSET('Hygiene Data'!$H$10,0,10*ROW('Hygiene Data'!H111)),0),"]"),IF(AND(ISNUMBER(OFFSET('Hygiene Data'!$H$10,0,10*ROW('Hygiene Data'!H111))),EF117="",ISNUMBER(OFFSET('Hygiene Data'!$H$10,0,10*ROW('Hygiene Data'!H111)))),OFFSET('Hygiene Data'!$H$10,0,10*ROW('Hygiene Data'!H111)),NA())))</f>
        <v>#N/A</v>
      </c>
      <c r="BS117" s="34" t="str">
        <f ca="1">+IF(OFFSET('Water Data'!$C$28,0,10*ROW('Water Data'!C111))="","",OFFSET('Water Data'!$C$28,0,10*ROW('Water Data'!C111)))</f>
        <v/>
      </c>
      <c r="BT117" s="34" t="str">
        <f ca="1">+IF(OFFSET('Water Data'!$C$29,0,10*ROW('Water Data'!C111))="","",OFFSET('Water Data'!$C$29,0,10*ROW('Water Data'!C111)))</f>
        <v/>
      </c>
      <c r="BU117" s="34" t="str">
        <f ca="1">+IF(OFFSET('Water Data'!$C$30,0,10*ROW('Water Data'!C111))="","",OFFSET('Water Data'!$C$30,0,10*ROW('Water Data'!C111)))</f>
        <v/>
      </c>
      <c r="BV117" s="34" t="str">
        <f ca="1">+IF(OFFSET('Water Data'!$D$28,0,10*ROW('Water Data'!D111))="","",OFFSET('Water Data'!$D$28,0,10*ROW('Water Data'!D111)))</f>
        <v/>
      </c>
      <c r="BW117" s="34" t="str">
        <f ca="1">+IF(OFFSET('Water Data'!$D$29,0,10*ROW('Water Data'!D111))="","",OFFSET('Water Data'!$D$29,0,10*ROW('Water Data'!D111)))</f>
        <v/>
      </c>
      <c r="BX117" s="34" t="str">
        <f ca="1">+IF(OFFSET('Water Data'!$D$30,0,10*ROW('Water Data'!D111))="","",OFFSET('Water Data'!$D$30,0,10*ROW('Water Data'!D111)))</f>
        <v/>
      </c>
      <c r="BY117" s="34" t="str">
        <f ca="1">+IF(OFFSET('Water Data'!$E$28,0,10*ROW('Water Data'!E111))="","",OFFSET('Water Data'!$E$28,0,10*ROW('Water Data'!E111)))</f>
        <v/>
      </c>
      <c r="BZ117" s="34" t="str">
        <f ca="1">+IF(OFFSET('Water Data'!$E$29,0,10*ROW('Water Data'!E111))="","",OFFSET('Water Data'!$E$29,0,10*ROW('Water Data'!E111)))</f>
        <v/>
      </c>
      <c r="CA117" s="34" t="str">
        <f ca="1">+IF(OFFSET('Water Data'!$E$30,0,10*ROW('Water Data'!E111))="","",OFFSET('Water Data'!$E$30,0,10*ROW('Water Data'!E111)))</f>
        <v/>
      </c>
      <c r="CB117" s="34" t="str">
        <f ca="1">+IF(OFFSET('Water Data'!$F$28,0,10*ROW('Water Data'!F111))="","",OFFSET('Water Data'!$F$28,0,10*ROW('Water Data'!F111)))</f>
        <v/>
      </c>
      <c r="CC117" s="34" t="str">
        <f ca="1">+IF(OFFSET('Water Data'!$F$29,0,10*ROW('Water Data'!F111))="","",OFFSET('Water Data'!$F$29,0,10*ROW('Water Data'!F111)))</f>
        <v/>
      </c>
      <c r="CD117" s="34" t="str">
        <f ca="1">+IF(OFFSET('Water Data'!$F$30,0,10*ROW('Water Data'!F111))="","",OFFSET('Water Data'!$F$30,0,10*ROW('Water Data'!F111)))</f>
        <v/>
      </c>
      <c r="CE117" s="34" t="str">
        <f ca="1">+IF(OFFSET('Water Data'!$G$28,0,10*ROW('Water Data'!G111))="","",OFFSET('Water Data'!$G$28,0,10*ROW('Water Data'!G111)))</f>
        <v/>
      </c>
      <c r="CF117" s="34" t="str">
        <f ca="1">+IF(OFFSET('Water Data'!$G$29,0,10*ROW('Water Data'!G111))="","",OFFSET('Water Data'!$G$29,0,10*ROW('Water Data'!G111)))</f>
        <v/>
      </c>
      <c r="CG117" s="34" t="str">
        <f ca="1">+IF(OFFSET('Water Data'!$G$30,0,10*ROW('Water Data'!G111))="","",OFFSET('Water Data'!$G$30,0,10*ROW('Water Data'!G111)))</f>
        <v/>
      </c>
      <c r="CH117" s="34" t="str">
        <f ca="1">+IF(OFFSET('Water Data'!$H$28,0,10*ROW('Water Data'!H111))="","",OFFSET('Water Data'!$H$28,0,10*ROW('Water Data'!H111)))</f>
        <v/>
      </c>
      <c r="CI117" s="34" t="str">
        <f ca="1">+IF(OFFSET('Water Data'!$H$29,0,10*ROW('Water Data'!H111))="","",OFFSET('Water Data'!$H$29,0,10*ROW('Water Data'!H111)))</f>
        <v/>
      </c>
      <c r="CJ117" s="34" t="str">
        <f ca="1">+IF(OFFSET('Water Data'!$H$30,0,10*ROW('Water Data'!H111))="","",OFFSET('Water Data'!$H$30,0,10*ROW('Water Data'!H111)))</f>
        <v/>
      </c>
      <c r="CK117" s="34" t="str">
        <f ca="1">+IF(OFFSET('Sanitation Data'!$C$29,0,10*ROW('Sanitation Data'!C111))="","",OFFSET('Sanitation Data'!$C$29,0,10*ROW('Sanitation Data'!C111)))</f>
        <v/>
      </c>
      <c r="CL117" s="34" t="str">
        <f ca="1">+IF(OFFSET('Sanitation Data'!$C$30,0,10*ROW('Sanitation Data'!C111))="","",OFFSET('Sanitation Data'!$C$30,0,10*ROW('Sanitation Data'!C111)))</f>
        <v/>
      </c>
      <c r="CM117" s="34" t="str">
        <f ca="1">+IF(OFFSET('Sanitation Data'!$C$31,0,10*ROW('Sanitation Data'!C111))="","",OFFSET('Sanitation Data'!$C$31,0,10*ROW('Sanitation Data'!C111)))</f>
        <v/>
      </c>
      <c r="CN117" s="34" t="str">
        <f ca="1">+IF(OFFSET('Sanitation Data'!$C$32,0,10*ROW('Sanitation Data'!C111))="","",OFFSET('Sanitation Data'!$C$32,0,10*ROW('Sanitation Data'!C111)))</f>
        <v/>
      </c>
      <c r="CO117" s="34" t="str">
        <f ca="1">+IF(OFFSET('Sanitation Data'!$C$33,0,10*ROW('Sanitation Data'!C111))="","",OFFSET('Sanitation Data'!$C$33,0,10*ROW('Sanitation Data'!C111)))</f>
        <v/>
      </c>
      <c r="CP117" s="34" t="str">
        <f ca="1">+IF(OFFSET('Sanitation Data'!$D$29,0,10*ROW('Sanitation Data'!D111))="","",OFFSET('Sanitation Data'!$D$29,0,10*ROW('Sanitation Data'!D111)))</f>
        <v/>
      </c>
      <c r="CQ117" s="34" t="str">
        <f ca="1">+IF(OFFSET('Sanitation Data'!$D$30,0,10*ROW('Sanitation Data'!D111))="","",OFFSET('Sanitation Data'!$D$30,0,10*ROW('Sanitation Data'!D111)))</f>
        <v/>
      </c>
      <c r="CR117" s="34" t="str">
        <f ca="1">+IF(OFFSET('Sanitation Data'!$D$31,0,10*ROW('Sanitation Data'!D111))="","",OFFSET('Sanitation Data'!$D$31,0,10*ROW('Sanitation Data'!D111)))</f>
        <v/>
      </c>
      <c r="CS117" s="34" t="str">
        <f ca="1">+IF(OFFSET('Sanitation Data'!$D$32,0,10*ROW('Sanitation Data'!D111))="","",OFFSET('Sanitation Data'!$D$32,0,10*ROW('Sanitation Data'!D111)))</f>
        <v/>
      </c>
      <c r="CT117" s="34" t="str">
        <f ca="1">+IF(OFFSET('Sanitation Data'!$D$33,0,10*ROW('Sanitation Data'!D111))="","",OFFSET('Sanitation Data'!$D$33,0,10*ROW('Sanitation Data'!D111)))</f>
        <v/>
      </c>
      <c r="CU117" s="34" t="str">
        <f ca="1">+IF(OFFSET('Sanitation Data'!$E$29,0,10*ROW('Sanitation Data'!E111))="","",OFFSET('Sanitation Data'!$E$29,0,10*ROW('Sanitation Data'!E111)))</f>
        <v/>
      </c>
      <c r="CV117" s="34" t="str">
        <f ca="1">+IF(OFFSET('Sanitation Data'!$E$30,0,10*ROW('Sanitation Data'!E111))="","",OFFSET('Sanitation Data'!$E$30,0,10*ROW('Sanitation Data'!E111)))</f>
        <v/>
      </c>
      <c r="CW117" s="34" t="str">
        <f ca="1">+IF(OFFSET('Sanitation Data'!$E$31,0,10*ROW('Sanitation Data'!E111))="","",OFFSET('Sanitation Data'!$E$31,0,10*ROW('Sanitation Data'!E111)))</f>
        <v/>
      </c>
      <c r="CX117" s="34" t="str">
        <f ca="1">+IF(OFFSET('Sanitation Data'!$E$32,0,10*ROW('Sanitation Data'!E111))="","",OFFSET('Sanitation Data'!$E$32,0,10*ROW('Sanitation Data'!E111)))</f>
        <v/>
      </c>
      <c r="CY117" s="34" t="str">
        <f ca="1">+IF(OFFSET('Sanitation Data'!$E$33,0,10*ROW('Sanitation Data'!E111))="","",OFFSET('Sanitation Data'!$E$33,0,10*ROW('Sanitation Data'!E111)))</f>
        <v/>
      </c>
      <c r="CZ117" s="34" t="str">
        <f ca="1">+IF(OFFSET('Sanitation Data'!$F$29,0,10*ROW('Sanitation Data'!F111))="","",OFFSET('Sanitation Data'!$F$29,0,10*ROW('Sanitation Data'!F111)))</f>
        <v/>
      </c>
      <c r="DA117" s="34" t="str">
        <f ca="1">+IF(OFFSET('Sanitation Data'!$F$30,0,10*ROW('Sanitation Data'!F111))="","",OFFSET('Sanitation Data'!$F$30,0,10*ROW('Sanitation Data'!F111)))</f>
        <v/>
      </c>
      <c r="DB117" s="34" t="str">
        <f ca="1">+IF(OFFSET('Sanitation Data'!$F$31,0,10*ROW('Sanitation Data'!F111))="","",OFFSET('Sanitation Data'!$F$31,0,10*ROW('Sanitation Data'!F111)))</f>
        <v/>
      </c>
      <c r="DC117" s="34" t="str">
        <f ca="1">+IF(OFFSET('Sanitation Data'!$F$32,0,10*ROW('Sanitation Data'!F111))="","",OFFSET('Sanitation Data'!$F$32,0,10*ROW('Sanitation Data'!F111)))</f>
        <v/>
      </c>
      <c r="DD117" s="34" t="str">
        <f ca="1">+IF(OFFSET('Sanitation Data'!$F$33,0,10*ROW('Sanitation Data'!F111))="","",OFFSET('Sanitation Data'!$F$33,0,10*ROW('Sanitation Data'!F111)))</f>
        <v/>
      </c>
      <c r="DE117" s="34" t="str">
        <f ca="1">+IF(OFFSET('Sanitation Data'!$G$29,0,10*ROW('Sanitation Data'!G111))="","",OFFSET('Sanitation Data'!$G$29,0,10*ROW('Sanitation Data'!G111)))</f>
        <v/>
      </c>
      <c r="DF117" s="34" t="str">
        <f ca="1">+IF(OFFSET('Sanitation Data'!$G$30,0,10*ROW('Sanitation Data'!G111))="","",OFFSET('Sanitation Data'!$G$30,0,10*ROW('Sanitation Data'!G111)))</f>
        <v/>
      </c>
      <c r="DG117" s="34" t="str">
        <f ca="1">+IF(OFFSET('Sanitation Data'!$G$31,0,10*ROW('Sanitation Data'!G111))="","",OFFSET('Sanitation Data'!$G$31,0,10*ROW('Sanitation Data'!G111)))</f>
        <v/>
      </c>
      <c r="DH117" s="34" t="str">
        <f ca="1">+IF(OFFSET('Sanitation Data'!$G$32,0,10*ROW('Sanitation Data'!G111))="","",OFFSET('Sanitation Data'!$G$32,0,10*ROW('Sanitation Data'!G111)))</f>
        <v/>
      </c>
      <c r="DI117" s="34" t="str">
        <f ca="1">+IF(OFFSET('Sanitation Data'!$G$33,0,10*ROW('Sanitation Data'!G111))="","",OFFSET('Sanitation Data'!$G$33,0,10*ROW('Sanitation Data'!G111)))</f>
        <v/>
      </c>
      <c r="DJ117" s="34" t="str">
        <f ca="1">+IF(OFFSET('Sanitation Data'!$H$29,0,10*ROW('Sanitation Data'!H111))="","",OFFSET('Sanitation Data'!$H$29,0,10*ROW('Sanitation Data'!H111)))</f>
        <v/>
      </c>
      <c r="DK117" s="34" t="str">
        <f ca="1">+IF(OFFSET('Sanitation Data'!$H$30,0,10*ROW('Sanitation Data'!H111))="","",OFFSET('Sanitation Data'!$H$30,0,10*ROW('Sanitation Data'!H111)))</f>
        <v/>
      </c>
      <c r="DL117" s="34" t="str">
        <f ca="1">+IF(OFFSET('Sanitation Data'!$H$31,0,10*ROW('Sanitation Data'!H111))="","",OFFSET('Sanitation Data'!$H$31,0,10*ROW('Sanitation Data'!H111)))</f>
        <v/>
      </c>
      <c r="DM117" s="34" t="str">
        <f ca="1">+IF(OFFSET('Sanitation Data'!$H$32,0,10*ROW('Sanitation Data'!H111))="","",OFFSET('Sanitation Data'!$H$32,0,10*ROW('Sanitation Data'!H111)))</f>
        <v/>
      </c>
      <c r="DN117" s="34" t="str">
        <f ca="1">+IF(OFFSET('Sanitation Data'!$H$33,0,10*ROW('Sanitation Data'!H111))="","",OFFSET('Sanitation Data'!$H$33,0,10*ROW('Sanitation Data'!H111)))</f>
        <v/>
      </c>
      <c r="DO117" s="34" t="str">
        <f ca="1">+IF(OFFSET('Hygiene Data'!$C$12,0,10*ROW('Hygiene Data'!C111))="","",OFFSET('Hygiene Data'!$C$12,0,10*ROW('Hygiene Data'!C111)))</f>
        <v/>
      </c>
      <c r="DP117" s="34" t="str">
        <f ca="1">+IF(OFFSET('Hygiene Data'!$C$13,0,10*ROW('Hygiene Data'!C111))="","",OFFSET('Hygiene Data'!$C$13,0,10*ROW('Hygiene Data'!C111)))</f>
        <v/>
      </c>
      <c r="DQ117" s="34" t="str">
        <f ca="1">+IF(OFFSET('Hygiene Data'!$C$14,0,10*ROW('Hygiene Data'!C111))="","",OFFSET('Hygiene Data'!$C$14,0,10*ROW('Hygiene Data'!C111)))</f>
        <v/>
      </c>
      <c r="DR117" s="34" t="str">
        <f ca="1">+IF(OFFSET('Hygiene Data'!$D$12,0,10*ROW('Hygiene Data'!D111))="","",OFFSET('Hygiene Data'!$D$12,0,10*ROW('Hygiene Data'!D111)))</f>
        <v/>
      </c>
      <c r="DS117" s="34" t="str">
        <f ca="1">+IF(OFFSET('Hygiene Data'!$D$13,0,10*ROW('Hygiene Data'!D111))="","",OFFSET('Hygiene Data'!$D$13,0,10*ROW('Hygiene Data'!D111)))</f>
        <v/>
      </c>
      <c r="DT117" s="34" t="str">
        <f ca="1">+IF(OFFSET('Hygiene Data'!$D$14,0,10*ROW('Hygiene Data'!D111))="","",OFFSET('Hygiene Data'!$D$14,0,10*ROW('Hygiene Data'!D111)))</f>
        <v/>
      </c>
      <c r="DU117" s="34" t="str">
        <f ca="1">+IF(OFFSET('Hygiene Data'!$E$12,0,10*ROW('Hygiene Data'!E111))="","",OFFSET('Hygiene Data'!$E$12,0,10*ROW('Hygiene Data'!E111)))</f>
        <v/>
      </c>
      <c r="DV117" s="34" t="str">
        <f ca="1">+IF(OFFSET('Hygiene Data'!$E$13,0,10*ROW('Hygiene Data'!E111))="","",OFFSET('Hygiene Data'!$E$13,0,10*ROW('Hygiene Data'!E111)))</f>
        <v/>
      </c>
      <c r="DW117" s="34" t="str">
        <f ca="1">+IF(OFFSET('Hygiene Data'!$E$14,0,10*ROW('Hygiene Data'!E111))="","",OFFSET('Hygiene Data'!$E$14,0,10*ROW('Hygiene Data'!E111)))</f>
        <v/>
      </c>
      <c r="DX117" s="34" t="str">
        <f ca="1">+IF(OFFSET('Hygiene Data'!$F$12,0,10*ROW('Hygiene Data'!F111))="","",OFFSET('Hygiene Data'!$F$12,0,10*ROW('Hygiene Data'!F111)))</f>
        <v/>
      </c>
      <c r="DY117" s="34" t="str">
        <f ca="1">+IF(OFFSET('Hygiene Data'!$F$13,0,10*ROW('Hygiene Data'!F111))="","",OFFSET('Hygiene Data'!$F$13,0,10*ROW('Hygiene Data'!F111)))</f>
        <v/>
      </c>
      <c r="DZ117" s="34" t="str">
        <f ca="1">+IF(OFFSET('Hygiene Data'!$F$14,0,10*ROW('Hygiene Data'!F111))="","",OFFSET('Hygiene Data'!$F$14,0,10*ROW('Hygiene Data'!F111)))</f>
        <v/>
      </c>
      <c r="EA117" s="34" t="str">
        <f ca="1">+IF(OFFSET('Hygiene Data'!$G$12,0,10*ROW('Hygiene Data'!G111))="","",OFFSET('Hygiene Data'!$G$12,0,10*ROW('Hygiene Data'!G111)))</f>
        <v/>
      </c>
      <c r="EB117" s="34" t="str">
        <f ca="1">+IF(OFFSET('Hygiene Data'!$G$13,0,10*ROW('Hygiene Data'!G111))="","",OFFSET('Hygiene Data'!$G$13,0,10*ROW('Hygiene Data'!G111)))</f>
        <v/>
      </c>
      <c r="EC117" s="34" t="str">
        <f ca="1">+IF(OFFSET('Hygiene Data'!$G$14,0,10*ROW('Hygiene Data'!G111))="","",OFFSET('Hygiene Data'!$G$14,0,10*ROW('Hygiene Data'!G111)))</f>
        <v/>
      </c>
      <c r="ED117" s="34" t="str">
        <f ca="1">+IF(OFFSET('Hygiene Data'!$H$12,0,10*ROW('Hygiene Data'!H111))="","",OFFSET('Hygiene Data'!$H$12,0,10*ROW('Hygiene Data'!H111)))</f>
        <v/>
      </c>
      <c r="EE117" s="34" t="str">
        <f ca="1">+IF(OFFSET('Hygiene Data'!$H$13,0,10*ROW('Hygiene Data'!H111))="","",OFFSET('Hygiene Data'!$H$13,0,10*ROW('Hygiene Data'!H111)))</f>
        <v/>
      </c>
      <c r="EF117" s="34" t="str">
        <f ca="1">+IF(OFFSET('Hygiene Data'!$H$14,0,10*ROW('Hygiene Data'!H111))="","",OFFSET('Hygiene Data'!$H$14,0,10*ROW('Hygiene Data'!H111)))</f>
        <v/>
      </c>
    </row>
    <row r="118" spans="1:136" x14ac:dyDescent="0.2">
      <c r="A118" s="50" t="str">
        <f ca="1">+IF(OFFSET('Water Data'!$B$1,0,10*ROW('Water Data'!B115))="","",OFFSET('Water Data'!$B$1,0,10*ROW('Water Data'!B115)))</f>
        <v/>
      </c>
      <c r="B118" s="50" t="str">
        <f ca="1">+IF(OFFSET('Water Data'!$A$3,0,10*ROW('Water Data'!A115))="","",OFFSET('Water Data'!$A$3,0,10*ROW('Water Data'!A115)))</f>
        <v/>
      </c>
      <c r="C118" s="50" t="str">
        <f ca="1">+IF(OFFSET('Water Data'!$C$3,0,10*ROW('Water Data'!C115))="","",OFFSET('Water Data'!$C$3,0,10*ROW('Water Data'!C115)))</f>
        <v/>
      </c>
      <c r="D118" s="133" t="e">
        <f ca="1">+IF(AND(ISNUMBER(OFFSET('Water Data'!$C$5,0,10*ROW('Water Data'!C112))),BS118="Yes"),100-OFFSET('Water Data'!$C$5,0,10*ROW('Water Data'!C112)),IF(AND(ISNUMBER(OFFSET('Water Data'!$C$5,0,10*ROW('Water Data'!C112))),BS118="No",ISNUMBER(OFFSET('Water Data'!$C$5,0,10*ROW('Water Data'!C112)))),CONCATENATE("[",ROUND(100-OFFSET('Water Data'!$C$5,0,10*ROW('Water Data'!C112)),0),"]"),IF(AND(ISNUMBER(OFFSET('Water Data'!$C$5,0,10*ROW('Water Data'!C112))),BS118="",ISNUMBER(OFFSET('Water Data'!$C$5,0,10*ROW('Water Data'!C112)))),100-OFFSET('Water Data'!$C$5,0,10*ROW('Water Data'!C112)),NA())))</f>
        <v>#N/A</v>
      </c>
      <c r="E118" s="133" t="e">
        <f ca="1">+IF(AND(ISNUMBER(OFFSET('Water Data'!$C$7,0,10*ROW('Water Data'!D112))),BT118="Yes"),OFFSET('Water Data'!$C$7,0,10*ROW('Water Data'!C112)),IF(AND(ISNUMBER(OFFSET('Water Data'!$C$7,0,10*ROW('Water Data'!C112))),BT118="No",ISNUMBER(OFFSET('Water Data'!$C$7,0,10*ROW('Water Data'!C112)))),CONCATENATE("[",ROUND(OFFSET('Water Data'!$C$7,0,10*ROW('Water Data'!C112)),0),"]"),IF(AND(ISNUMBER(OFFSET('Water Data'!$C$7,0,10*ROW('Water Data'!C112))),BT118="",ISNUMBER(OFFSET('Water Data'!$C$7,0,10*ROW('Water Data'!C112)))),OFFSET('Water Data'!$C$7,0,10*ROW('Water Data'!C112)),NA())))</f>
        <v>#N/A</v>
      </c>
      <c r="F118" s="133" t="e">
        <f ca="1">+IF(AND(ISNUMBER(OFFSET('Water Data'!$C$10,0,10*ROW('Water Data'!C112))),BU118="Yes"),OFFSET('Water Data'!$C$10,0,10*ROW('Water Data'!C112)),IF(AND(ISNUMBER(OFFSET('Water Data'!$C$10,0,10*ROW('Water Data'!C112))),BU118="No",ISNUMBER(OFFSET('Water Data'!$C$10,0,10*ROW('Water Data'!C112)))),CONCATENATE("[",ROUND(OFFSET('Water Data'!$C$10,0,10*ROW('Water Data'!C112)),0),"]"),IF(AND(ISNUMBER(OFFSET('Water Data'!$C$10,0,10*ROW('Water Data'!C112))),BU118="",ISNUMBER(OFFSET('Water Data'!$C$10,0,10*ROW('Water Data'!C112)))),OFFSET('Water Data'!$C$10,0,10*ROW('Water Data'!C112)),NA())))</f>
        <v>#N/A</v>
      </c>
      <c r="G118" s="133" t="e">
        <f ca="1">+IF(AND(ISNUMBER(OFFSET('Water Data'!$D$5,0,10*ROW('Water Data'!D112))),BV118="Yes"),100-OFFSET('Water Data'!$D$5,0,10*ROW('Water Data'!D112)),IF(AND(ISNUMBER(OFFSET('Water Data'!$D$5,0,10*ROW('Water Data'!D112))),BV118="No",ISNUMBER(OFFSET('Water Data'!$D$5,0,10*ROW('Water Data'!D112)))),CONCATENATE("[",ROUND(100-OFFSET('Water Data'!$D$5,0,10*ROW('Water Data'!D112)),0),"]"),IF(AND(ISNUMBER(OFFSET('Water Data'!$D$5,0,10*ROW('Water Data'!D112))),BV118="",ISNUMBER(OFFSET('Water Data'!$D$5,0,10*ROW('Water Data'!D112)))),100-OFFSET('Water Data'!$D$5,0,10*ROW('Water Data'!D112)),NA())))</f>
        <v>#N/A</v>
      </c>
      <c r="H118" s="133" t="e">
        <f ca="1">+IF(AND(ISNUMBER(OFFSET('Water Data'!$D$7,0,10*ROW('Water Data'!D112))),BW118="Yes"),OFFSET('Water Data'!$D$7,0,10*ROW('Water Data'!D112)),IF(AND(ISNUMBER(OFFSET('Water Data'!$D$7,0,10*ROW('Water Data'!D112))),BW118="No",ISNUMBER(OFFSET('Water Data'!$D$7,0,10*ROW('Water Data'!D112)))),CONCATENATE("[",ROUND(OFFSET('Water Data'!$C$7,0,10*ROW('Water Data'!D112)),0),"]"),IF(AND(ISNUMBER(OFFSET('Water Data'!$D$7,0,10*ROW('Water Data'!D112))),BW118="",ISNUMBER(OFFSET('Water Data'!$D$7,0,10*ROW('Water Data'!D112)))),OFFSET('Water Data'!$D$7,0,10*ROW('Water Data'!D112)),NA())))</f>
        <v>#N/A</v>
      </c>
      <c r="I118" s="133" t="e">
        <f ca="1">+IF(AND(ISNUMBER(OFFSET('Water Data'!$D$10,0,10*ROW('Water Data'!D112))),BX118="Yes"),OFFSET('Water Data'!$D$10,0,10*ROW('Water Data'!D112)),IF(AND(ISNUMBER(OFFSET('Water Data'!$D$10,0,10*ROW('Water Data'!D112))),BX118="No",ISNUMBER(OFFSET('Water Data'!$D$10,0,10*ROW('Water Data'!D112)))),CONCATENATE("[",ROUND(OFFSET('Water Data'!$D$10,0,10*ROW('Water Data'!D112)),0),"]"),IF(AND(ISNUMBER(OFFSET('Water Data'!$D$10,0,10*ROW('Water Data'!D112))),BX118="",ISNUMBER(OFFSET('Water Data'!$D$10,0,10*ROW('Water Data'!D112)))),OFFSET('Water Data'!$D$10,0,10*ROW('Water Data'!D112)),NA())))</f>
        <v>#N/A</v>
      </c>
      <c r="J118" s="133" t="e">
        <f ca="1">+IF(AND(ISNUMBER(OFFSET('Water Data'!$E$5,0,10*ROW('Water Data'!E112))),BY118="Yes"),100-OFFSET('Water Data'!$E$5,0,10*ROW('Water Data'!E112)),IF(AND(ISNUMBER(OFFSET('Water Data'!$E$5,0,10*ROW('Water Data'!E112))),BY118="No",ISNUMBER(OFFSET('Water Data'!$E$5,0,10*ROW('Water Data'!E112)))),CONCATENATE("[",ROUND(100-OFFSET('Water Data'!$E$5,0,10*ROW('Water Data'!E112)),0),"]"),IF(AND(ISNUMBER(OFFSET('Water Data'!$E$5,0,10*ROW('Water Data'!E112))),BY118="",ISNUMBER(OFFSET('Water Data'!$E$5,0,10*ROW('Water Data'!E112)))),100-OFFSET('Water Data'!$E$5,0,10*ROW('Water Data'!E112)),NA())))</f>
        <v>#N/A</v>
      </c>
      <c r="K118" s="133" t="e">
        <f ca="1">+IF(AND(ISNUMBER(OFFSET('Water Data'!$E$7,0,10*ROW('Water Data'!E112))),BZ118="Yes"),OFFSET('Water Data'!$E$7,0,10*ROW('Water Data'!E112)),IF(AND(ISNUMBER(OFFSET('Water Data'!$E$7,0,10*ROW('Water Data'!E112))),BZ118="No",ISNUMBER(OFFSET('Water Data'!$E$7,0,10*ROW('Water Data'!E112)))),CONCATENATE("[",ROUND(OFFSET('Water Data'!$E$7,0,10*ROW('Water Data'!E112)),0),"]"),IF(AND(ISNUMBER(OFFSET('Water Data'!$E$7,0,10*ROW('Water Data'!E112))),BZ118="",ISNUMBER(OFFSET('Water Data'!$E$7,0,10*ROW('Water Data'!E112)))),OFFSET('Water Data'!$E$7,0,10*ROW('Water Data'!E112)),NA())))</f>
        <v>#N/A</v>
      </c>
      <c r="L118" s="133" t="e">
        <f ca="1">+IF(AND(ISNUMBER(OFFSET('Water Data'!$E$10,0,10*ROW('Water Data'!E112))),CA118="Yes"),OFFSET('Water Data'!$E$10,0,10*ROW('Water Data'!E112)),IF(AND(ISNUMBER(OFFSET('Water Data'!$E$10,0,10*ROW('Water Data'!E112))),CA118="No",ISNUMBER(OFFSET('Water Data'!$E$10,0,10*ROW('Water Data'!E112)))),CONCATENATE("[",ROUND(OFFSET('Water Data'!$E$10,0,10*ROW('Water Data'!E112)),0),"]"),IF(AND(ISNUMBER(OFFSET('Water Data'!$E$10,0,10*ROW('Water Data'!E112))),CA118="",ISNUMBER(OFFSET('Water Data'!$E$10,0,10*ROW('Water Data'!E112)))),OFFSET('Water Data'!$E$10,0,10*ROW('Water Data'!E112)),NA())))</f>
        <v>#N/A</v>
      </c>
      <c r="M118" s="133" t="e">
        <f ca="1">+IF(AND(ISNUMBER(OFFSET('Water Data'!$F$5,0,10*ROW('Water Data'!F112))),CB118="Yes"),100-OFFSET('Water Data'!$F$5,0,10*ROW('Water Data'!F112)),IF(AND(ISNUMBER(OFFSET('Water Data'!$F$5,0,10*ROW('Water Data'!F112))),CB118="No",ISNUMBER(OFFSET('Water Data'!$F$5,0,10*ROW('Water Data'!F112)))),CONCATENATE("[",ROUND(100-OFFSET('Water Data'!$F$5,0,10*ROW('Water Data'!F112)),0),"]"),IF(AND(ISNUMBER(OFFSET('Water Data'!$F$5,0,10*ROW('Water Data'!F112))),CB118="",ISNUMBER(OFFSET('Water Data'!$F$5,0,10*ROW('Water Data'!F112)))),100-OFFSET('Water Data'!$F$5,0,10*ROW('Water Data'!F112)),NA())))</f>
        <v>#N/A</v>
      </c>
      <c r="N118" s="133" t="e">
        <f ca="1">+IF(AND(ISNUMBER(OFFSET('Water Data'!$F$7,0,10*ROW('Water Data'!F112))),CC118="Yes"),OFFSET('Water Data'!$F$7,0,10*ROW('Water Data'!F112)),IF(AND(ISNUMBER(OFFSET('Water Data'!$F$7,0,10*ROW('Water Data'!F112))),CC118="No",ISNUMBER(OFFSET('Water Data'!$F$7,0,10*ROW('Water Data'!F112)))),CONCATENATE("[",ROUND(OFFSET('Water Data'!$F$7,0,10*ROW('Water Data'!F112)),0),"]"),IF(AND(ISNUMBER(OFFSET('Water Data'!$F$7,0,10*ROW('Water Data'!F112))),CC118="",ISNUMBER(OFFSET('Water Data'!$F$7,0,10*ROW('Water Data'!F112)))),OFFSET('Water Data'!$F$7,0,10*ROW('Water Data'!F112)),NA())))</f>
        <v>#N/A</v>
      </c>
      <c r="O118" s="133" t="e">
        <f ca="1">+IF(AND(ISNUMBER(OFFSET('Water Data'!$F$10,0,10*ROW('Water Data'!F112))),CD118="Yes"),OFFSET('Water Data'!$F$10,0,10*ROW('Water Data'!F112)),IF(AND(ISNUMBER(OFFSET('Water Data'!$F$10,0,10*ROW('Water Data'!F112))),CD118="No",ISNUMBER(OFFSET('Water Data'!$F$10,0,10*ROW('Water Data'!F112)))),CONCATENATE("[",ROUND(OFFSET('Water Data'!$F$10,0,10*ROW('Water Data'!F112)),0),"]"),IF(AND(ISNUMBER(OFFSET('Water Data'!$F$10,0,10*ROW('Water Data'!F112))),CD118="",ISNUMBER(OFFSET('Water Data'!$F$10,0,10*ROW('Water Data'!F112)))),OFFSET('Water Data'!$F$10,0,10*ROW('Water Data'!F112)),NA())))</f>
        <v>#N/A</v>
      </c>
      <c r="P118" s="133" t="e">
        <f ca="1">+IF(AND(ISNUMBER(OFFSET('Water Data'!$G$5,0,10*ROW('Water Data'!G112))),CE118="Yes"),100-OFFSET('Water Data'!$G$5,0,10*ROW('Water Data'!G112)),IF(AND(ISNUMBER(OFFSET('Water Data'!$G$5,0,10*ROW('Water Data'!G112))),CE118="No",ISNUMBER(OFFSET('Water Data'!$G$5,0,10*ROW('Water Data'!G112)))),CONCATENATE("[",ROUND(100-OFFSET('Water Data'!$G$5,0,10*ROW('Water Data'!G112)),0),"]"),IF(AND(ISNUMBER(OFFSET('Water Data'!$G$5,0,10*ROW('Water Data'!G112))),CE118="",ISNUMBER(OFFSET('Water Data'!$G$5,0,10*ROW('Water Data'!G112)))),100-OFFSET('Water Data'!$G$5,0,10*ROW('Water Data'!G112)),NA())))</f>
        <v>#N/A</v>
      </c>
      <c r="Q118" s="133" t="e">
        <f ca="1">+IF(AND(ISNUMBER(OFFSET('Water Data'!$G$7,0,10*ROW('Water Data'!G112))),CF118="Yes"),OFFSET('Water Data'!$G$7,0,10*ROW('Water Data'!G112)),IF(AND(ISNUMBER(OFFSET('Water Data'!$G$7,0,10*ROW('Water Data'!G112))),CF118="No",ISNUMBER(OFFSET('Water Data'!$G$7,0,10*ROW('Water Data'!G112)))),CONCATENATE("[",ROUND(OFFSET('Water Data'!$G$7,0,10*ROW('Water Data'!G112)),0),"]"),IF(AND(ISNUMBER(OFFSET('Water Data'!$G$7,0,10*ROW('Water Data'!G112))),CF118="",ISNUMBER(OFFSET('Water Data'!$G$7,0,10*ROW('Water Data'!G112)))),OFFSET('Water Data'!$G$7,0,10*ROW('Water Data'!G112)),NA())))</f>
        <v>#N/A</v>
      </c>
      <c r="R118" s="133" t="e">
        <f ca="1">+IF(AND(ISNUMBER(OFFSET('Water Data'!$G$10,0,10*ROW('Water Data'!G112))),CG118="Yes"),OFFSET('Water Data'!$G$10,0,10*ROW('Water Data'!G112)),IF(AND(ISNUMBER(OFFSET('Water Data'!$G$10,0,10*ROW('Water Data'!G112))),CG118="No",ISNUMBER(OFFSET('Water Data'!$G$10,0,10*ROW('Water Data'!G112)))),CONCATENATE("[",ROUND(OFFSET('Water Data'!$G$10,0,10*ROW('Water Data'!G112)),0),"]"),IF(AND(ISNUMBER(OFFSET('Water Data'!$G$10,0,10*ROW('Water Data'!G112))),CG118="",ISNUMBER(OFFSET('Water Data'!$G$10,0,10*ROW('Water Data'!G112)))),OFFSET('Water Data'!$G$10,0,10*ROW('Water Data'!G112)),NA())))</f>
        <v>#N/A</v>
      </c>
      <c r="S118" s="133" t="e">
        <f ca="1">+IF(AND(ISNUMBER(OFFSET('Water Data'!$H$5,0,10*ROW('Water Data'!H112))),CH118="Yes"),100-OFFSET('Water Data'!$H$5,0,10*ROW('Water Data'!H112)),IF(AND(ISNUMBER(OFFSET('Water Data'!$H$5,0,10*ROW('Water Data'!H112))),CH118="No",ISNUMBER(OFFSET('Water Data'!$H$5,0,10*ROW('Water Data'!H112)))),CONCATENATE("[",ROUND(100-OFFSET('Water Data'!$H$5,0,10*ROW('Water Data'!H112)),0),"]"),IF(AND(ISNUMBER(OFFSET('Water Data'!$H$5,0,10*ROW('Water Data'!H112))),CH118="",ISNUMBER(OFFSET('Water Data'!$H$5,0,10*ROW('Water Data'!H112)))),100-OFFSET('Water Data'!$H$5,0,10*ROW('Water Data'!H112)),NA())))</f>
        <v>#N/A</v>
      </c>
      <c r="T118" s="133" t="e">
        <f ca="1">+IF(AND(ISNUMBER(OFFSET('Water Data'!$H$7,0,10*ROW('Water Data'!H112))),CI118="Yes"),OFFSET('Water Data'!$H$7,0,10*ROW('Water Data'!H112)),IF(AND(ISNUMBER(OFFSET('Water Data'!$H$7,0,10*ROW('Water Data'!H112))),CI118="No",ISNUMBER(OFFSET('Water Data'!$H$7,0,10*ROW('Water Data'!H112)))),CONCATENATE("[",ROUND(OFFSET('Water Data'!$H$7,0,10*ROW('Water Data'!H112)),0),"]"),IF(AND(ISNUMBER(OFFSET('Water Data'!$H$7,0,10*ROW('Water Data'!H112))),CI118="",ISNUMBER(OFFSET('Water Data'!$H$7,0,10*ROW('Water Data'!H112)))),OFFSET('Water Data'!$H$7,0,10*ROW('Water Data'!H112)),NA())))</f>
        <v>#N/A</v>
      </c>
      <c r="U118" s="133" t="e">
        <f ca="1">+IF(AND(ISNUMBER(OFFSET('Water Data'!$H$10,0,10*ROW('Water Data'!H112))),CJ118="Yes"),OFFSET('Water Data'!$H$10,0,10*ROW('Water Data'!H112)),IF(AND(ISNUMBER(OFFSET('Water Data'!$H$10,0,10*ROW('Water Data'!H112))),CJ118="No",ISNUMBER(OFFSET('Water Data'!$H$10,0,10*ROW('Water Data'!H112)))),CONCATENATE("[",ROUND(OFFSET('Water Data'!$H$10,0,10*ROW('Water Data'!H112)),0),"]"),IF(AND(ISNUMBER(OFFSET('Water Data'!$H$10,0,10*ROW('Water Data'!H112))),CJ118="",ISNUMBER(OFFSET('Water Data'!$H$10,0,10*ROW('Water Data'!H112)))),OFFSET('Water Data'!$H$10,0,10*ROW('Water Data'!H112)),NA())))</f>
        <v>#N/A</v>
      </c>
      <c r="V118" s="134" t="e">
        <f ca="1">+IF(AND(ISNUMBER(OFFSET('Sanitation Data'!$C$5,0,10*ROW('Sanitation Data'!C112))),CK118="Yes"),100-OFFSET('Sanitation Data'!$C$5,0,10*ROW('Sanitation Data'!C112)),IF(AND(ISNUMBER(OFFSET('Sanitation Data'!$C$5,0,10*ROW('Sanitation Data'!C112))),CK118="No",ISNUMBER(OFFSET('Sanitation Data'!$C$5,0,10*ROW('Sanitation Data'!C112)))),CONCATENATE("[",ROUND(100-OFFSET('Sanitation Data'!$C$5,0,10*ROW('Sanitation Data'!C112)),0),"]"),IF(AND(ISNUMBER(OFFSET('Sanitation Data'!$C$5,0,10*ROW('Sanitation Data'!C112))),CK118="",ISNUMBER(OFFSET('Sanitation Data'!$C$5,0,10*ROW('Sanitation Data'!C112)))),100-OFFSET('Sanitation Data'!$C$5,0,10*ROW('Sanitation Data'!C112)),NA())))</f>
        <v>#N/A</v>
      </c>
      <c r="W118" s="134" t="e">
        <f ca="1">+IF(AND(ISNUMBER(OFFSET('Sanitation Data'!$C$7,0,10*ROW('Sanitation Data'!C112))),CL118="Yes"),OFFSET('Sanitation Data'!$C$7,0,10*ROW('Sanitation Data'!C112)),IF(AND(ISNUMBER(OFFSET('Sanitation Data'!$C$7,0,10*ROW('Sanitation Data'!C112))),CL118="No",ISNUMBER(OFFSET('Sanitation Data'!$C$7,0,10*ROW('Sanitation Data'!C112)))),CONCATENATE("[",ROUND(OFFSET('Sanitation Data'!$C$7,0,10*ROW('Sanitation Data'!C112)),0),"]"),IF(AND(ISNUMBER(OFFSET('Sanitation Data'!$C$7,0,10*ROW('Sanitation Data'!C112))),CL118="",ISNUMBER(OFFSET('Sanitation Data'!$C$7,0,10*ROW('Sanitation Data'!C112)))),OFFSET('Sanitation Data'!$C$7,0,10*ROW('Sanitation Data'!C112)),NA())))</f>
        <v>#N/A</v>
      </c>
      <c r="X118" s="134" t="e">
        <f ca="1">+IF(AND(ISNUMBER(OFFSET('Sanitation Data'!$C$11,0,10*ROW('Sanitation Data'!C112))),CM118="Yes"),OFFSET('Sanitation Data'!$C$11,0,10*ROW('Sanitation Data'!C112)),IF(AND(ISNUMBER(OFFSET('Sanitation Data'!$C$11,0,10*ROW('Sanitation Data'!C112))),CM118="No",ISNUMBER(OFFSET('Sanitation Data'!$C$11,0,10*ROW('Sanitation Data'!C112)))),CONCATENATE("[",ROUND(OFFSET('Sanitation Data'!$C$11,0,10*ROW('Sanitation Data'!C112)),0),"]"),IF(AND(ISNUMBER(OFFSET('Sanitation Data'!$C$11,0,10*ROW('Sanitation Data'!C112))),CM118="",ISNUMBER(OFFSET('Sanitation Data'!$C$11,0,10*ROW('Sanitation Data'!C112)))),OFFSET('Sanitation Data'!$C$11,0,10*ROW('Sanitation Data'!C112)),NA())))</f>
        <v>#N/A</v>
      </c>
      <c r="Y118" s="134" t="e">
        <f ca="1">+IF(AND(ISNUMBER(OFFSET('Sanitation Data'!$C$12,0,10*ROW('Sanitation Data'!C112))),CN118="Yes"),OFFSET('Sanitation Data'!$C$12,0,10*ROW('Sanitation Data'!C112)),IF(AND(ISNUMBER(OFFSET('Sanitation Data'!$C$12,0,10*ROW('Sanitation Data'!C112))),CN118="No",ISNUMBER(OFFSET('Sanitation Data'!$C$12,0,10*ROW('Sanitation Data'!C112)))),CONCATENATE("[",ROUND(OFFSET('Sanitation Data'!$C$12,0,10*ROW('Sanitation Data'!C112)),0),"]"),IF(AND(ISNUMBER(OFFSET('Sanitation Data'!$C$12,0,10*ROW('Sanitation Data'!C112))),CN118="",ISNUMBER(OFFSET('Sanitation Data'!$C$12,0,10*ROW('Sanitation Data'!C112)))),OFFSET('Sanitation Data'!$C$12,0,10*ROW('Sanitation Data'!C112)),NA())))</f>
        <v>#N/A</v>
      </c>
      <c r="Z118" s="134" t="e">
        <f ca="1">+IF(AND(ISNUMBER(OFFSET('Sanitation Data'!$C$13,0,10*ROW('Sanitation Data'!C112))),CO118="Yes"),OFFSET('Sanitation Data'!$C$13,0,10*ROW('Sanitation Data'!C112)),IF(AND(ISNUMBER(OFFSET('Sanitation Data'!$C$13,0,10*ROW('Sanitation Data'!C112))),CO118="No",ISNUMBER(OFFSET('Sanitation Data'!$C$13,0,10*ROW('Sanitation Data'!C112)))),CONCATENATE("[",ROUND(OFFSET('Sanitation Data'!$C$13,0,10*ROW('Sanitation Data'!C112)),0),"]"),IF(AND(ISNUMBER(OFFSET('Sanitation Data'!$C$13,0,10*ROW('Sanitation Data'!C112))),CO118="",ISNUMBER(OFFSET('Sanitation Data'!$C$13,0,10*ROW('Sanitation Data'!C112)))),OFFSET('Sanitation Data'!$C$13,0,10*ROW('Sanitation Data'!C112)),NA())))</f>
        <v>#N/A</v>
      </c>
      <c r="AA118" s="134" t="e">
        <f ca="1">+IF(AND(ISNUMBER(OFFSET('Sanitation Data'!$D$5,0,10*ROW('Sanitation Data'!D112))),CP118="Yes"),100-OFFSET('Sanitation Data'!$D$5,0,10*ROW('Sanitation Data'!D112)),IF(AND(ISNUMBER(OFFSET('Sanitation Data'!$D$5,0,10*ROW('Sanitation Data'!D112))),CP118="No",ISNUMBER(OFFSET('Sanitation Data'!$D$5,0,10*ROW('Sanitation Data'!D112)))),CONCATENATE("[",ROUND(100-OFFSET('Sanitation Data'!$D$5,0,10*ROW('Sanitation Data'!D112)),0),"]"),IF(AND(ISNUMBER(OFFSET('Sanitation Data'!$D$5,0,10*ROW('Sanitation Data'!D112))),CP118="",ISNUMBER(OFFSET('Sanitation Data'!$D$5,0,10*ROW('Sanitation Data'!D112)))),100-OFFSET('Sanitation Data'!$D$5,0,10*ROW('Sanitation Data'!D112)),NA())))</f>
        <v>#N/A</v>
      </c>
      <c r="AB118" s="134" t="e">
        <f ca="1">+IF(AND(ISNUMBER(OFFSET('Sanitation Data'!$D$7,0,10*ROW('Sanitation Data'!D112))),CQ118="Yes"),OFFSET('Sanitation Data'!$D$7,0,10*ROW('Sanitation Data'!G112)),IF(AND(ISNUMBER(OFFSET('Sanitation Data'!$D$7,0,10*ROW('Sanitation Data'!D112))),CQ118="No",ISNUMBER(OFFSET('Sanitation Data'!$D$7,0,10*ROW('Sanitation Data'!D112)))),CONCATENATE("[",ROUND(OFFSET('Sanitation Data'!$D$7,0,10*ROW('Sanitation Data'!D112)),0),"]"),IF(AND(ISNUMBER(OFFSET('Sanitation Data'!$D$7,0,10*ROW('Sanitation Data'!D112))),CQ118="",ISNUMBER(OFFSET('Sanitation Data'!$D$7,0,10*ROW('Sanitation Data'!D112)))),OFFSET('Sanitation Data'!$D$7,0,10*ROW('Sanitation Data'!D112)),NA())))</f>
        <v>#N/A</v>
      </c>
      <c r="AC118" s="134" t="e">
        <f ca="1">+IF(AND(ISNUMBER(OFFSET('Sanitation Data'!$D$11,0,10*ROW('Sanitation Data'!D112))),CR118="Yes"),OFFSET('Sanitation Data'!$D$11,0,10*ROW('Sanitation Data'!D112)),IF(AND(ISNUMBER(OFFSET('Sanitation Data'!$D$11,0,10*ROW('Sanitation Data'!D112))),CR118="No",ISNUMBER(OFFSET('Sanitation Data'!$D$11,0,10*ROW('Sanitation Data'!D112)))),CONCATENATE("[",ROUND(OFFSET('Sanitation Data'!$D$11,0,10*ROW('Sanitation Data'!D112)),0),"]"),IF(AND(ISNUMBER(OFFSET('Sanitation Data'!$D$11,0,10*ROW('Sanitation Data'!D112))),CR118="",ISNUMBER(OFFSET('Sanitation Data'!$D$11,0,10*ROW('Sanitation Data'!D112)))),OFFSET('Sanitation Data'!$D$11,0,10*ROW('Sanitation Data'!D112)),NA())))</f>
        <v>#N/A</v>
      </c>
      <c r="AD118" s="134" t="e">
        <f ca="1">+IF(AND(ISNUMBER(OFFSET('Sanitation Data'!$D$12,0,10*ROW('Sanitation Data'!D112))),CS118="Yes"),OFFSET('Sanitation Data'!$D$12,0,10*ROW('Sanitation Data'!D112)),IF(AND(ISNUMBER(OFFSET('Sanitation Data'!$D$12,0,10*ROW('Sanitation Data'!D112))),CS118="No",ISNUMBER(OFFSET('Sanitation Data'!$D$12,0,10*ROW('Sanitation Data'!D112)))),CONCATENATE("[",ROUND(OFFSET('Sanitation Data'!$D$12,0,10*ROW('Sanitation Data'!D112)),0),"]"),IF(AND(ISNUMBER(OFFSET('Sanitation Data'!$D$12,0,10*ROW('Sanitation Data'!D112))),CS118="",ISNUMBER(OFFSET('Sanitation Data'!$D$12,0,10*ROW('Sanitation Data'!D112)))),OFFSET('Sanitation Data'!$D$12,0,10*ROW('Sanitation Data'!D112)),NA())))</f>
        <v>#N/A</v>
      </c>
      <c r="AE118" s="134" t="e">
        <f ca="1">+IF(AND(ISNUMBER(OFFSET('Sanitation Data'!$D$13,0,10*ROW('Sanitation Data'!D112))),CT118="Yes"),OFFSET('Sanitation Data'!$D$13,0,10*ROW('Sanitation Data'!D112)),IF(AND(ISNUMBER(OFFSET('Sanitation Data'!$D$13,0,10*ROW('Sanitation Data'!D112))),CT118="No",ISNUMBER(OFFSET('Sanitation Data'!$D$13,0,10*ROW('Sanitation Data'!D112)))),CONCATENATE("[",ROUND(OFFSET('Sanitation Data'!$D$13,0,10*ROW('Sanitation Data'!D112)),0),"]"),IF(AND(ISNUMBER(OFFSET('Sanitation Data'!$D$13,0,10*ROW('Sanitation Data'!D112))),CT118="",ISNUMBER(OFFSET('Sanitation Data'!$D$13,0,10*ROW('Sanitation Data'!D112)))),OFFSET('Sanitation Data'!$D$13,0,10*ROW('Sanitation Data'!D112)),NA())))</f>
        <v>#N/A</v>
      </c>
      <c r="AF118" s="134" t="e">
        <f ca="1">+IF(AND(ISNUMBER(OFFSET('Sanitation Data'!$E$5,0,10*ROW('Sanitation Data'!E112))),CU118="Yes"),100-OFFSET('Sanitation Data'!$E$5,0,10*ROW('Sanitation Data'!E112)),IF(AND(ISNUMBER(OFFSET('Sanitation Data'!$E$5,0,10*ROW('Sanitation Data'!E112))),CU118="No",ISNUMBER(OFFSET('Sanitation Data'!$E$5,0,10*ROW('Sanitation Data'!E112)))),CONCATENATE("[",ROUND(100-OFFSET('Sanitation Data'!$E$5,0,10*ROW('Sanitation Data'!E112)),0),"]"),IF(AND(ISNUMBER(OFFSET('Sanitation Data'!$E$5,0,10*ROW('Sanitation Data'!E112))),CU118="",ISNUMBER(OFFSET('Sanitation Data'!$E$5,0,10*ROW('Sanitation Data'!E112)))),100-OFFSET('Sanitation Data'!$E$5,0,10*ROW('Sanitation Data'!E112)),NA())))</f>
        <v>#N/A</v>
      </c>
      <c r="AG118" s="134" t="e">
        <f ca="1">+IF(AND(ISNUMBER(OFFSET('Sanitation Data'!$E$7,0,10*ROW('Sanitation Data'!E112))),CV118="Yes"),OFFSET('Sanitation Data'!$E$7,0,10*ROW('Sanitation Data'!E112)),IF(AND(ISNUMBER(OFFSET('Sanitation Data'!$E$7,0,10*ROW('Sanitation Data'!E112))),CV118="No",ISNUMBER(OFFSET('Sanitation Data'!$E$7,0,10*ROW('Sanitation Data'!E112)))),CONCATENATE("[",ROUND(OFFSET('Sanitation Data'!$E$7,0,10*ROW('Sanitation Data'!E112)),0),"]"),IF(AND(ISNUMBER(OFFSET('Sanitation Data'!$E$7,0,10*ROW('Sanitation Data'!E112))),CV118="",ISNUMBER(OFFSET('Sanitation Data'!$E$7,0,10*ROW('Sanitation Data'!E112)))),OFFSET('Sanitation Data'!$E$7,0,10*ROW('Sanitation Data'!E112)),NA())))</f>
        <v>#N/A</v>
      </c>
      <c r="AH118" s="134" t="e">
        <f ca="1">+IF(AND(ISNUMBER(OFFSET('Sanitation Data'!$E$11,0,10*ROW('Sanitation Data'!E112))),CW118="Yes"),OFFSET('Sanitation Data'!$E$11,0,10*ROW('Sanitation Data'!E112)),IF(AND(ISNUMBER(OFFSET('Sanitation Data'!$E$11,0,10*ROW('Sanitation Data'!E112))),CW118="No",ISNUMBER(OFFSET('Sanitation Data'!$E$11,0,10*ROW('Sanitation Data'!E112)))),CONCATENATE("[",ROUND(OFFSET('Sanitation Data'!$E$11,0,10*ROW('Sanitation Data'!E112)),0),"]"),IF(AND(ISNUMBER(OFFSET('Sanitation Data'!$E$11,0,10*ROW('Sanitation Data'!E112))),CW118="",ISNUMBER(OFFSET('Sanitation Data'!$E$11,0,10*ROW('Sanitation Data'!E112)))),OFFSET('Sanitation Data'!$E$11,0,10*ROW('Sanitation Data'!E112)),NA())))</f>
        <v>#N/A</v>
      </c>
      <c r="AI118" s="134" t="e">
        <f ca="1">+IF(AND(ISNUMBER(OFFSET('Sanitation Data'!$E$12,0,10*ROW('Sanitation Data'!E112))),CX118="Yes"),OFFSET('Sanitation Data'!$E$12,0,10*ROW('Sanitation Data'!E112)),IF(AND(ISNUMBER(OFFSET('Sanitation Data'!$E$12,0,10*ROW('Sanitation Data'!E112))),CX118="No",ISNUMBER(OFFSET('Sanitation Data'!$E$12,0,10*ROW('Sanitation Data'!E112)))),CONCATENATE("[",ROUND(OFFSET('Sanitation Data'!$E$12,0,10*ROW('Sanitation Data'!E112)),0),"]"),IF(AND(ISNUMBER(OFFSET('Sanitation Data'!$E$12,0,10*ROW('Sanitation Data'!E112))),CX118="",ISNUMBER(OFFSET('Sanitation Data'!$E$12,0,10*ROW('Sanitation Data'!E112)))),OFFSET('Sanitation Data'!$E$12,0,10*ROW('Sanitation Data'!E112)),NA())))</f>
        <v>#N/A</v>
      </c>
      <c r="AJ118" s="134" t="e">
        <f ca="1">+IF(AND(ISNUMBER(OFFSET('Sanitation Data'!$E$13,0,10*ROW('Sanitation Data'!E112))),CY118="Yes"),OFFSET('Sanitation Data'!$E$13,0,10*ROW('Sanitation Data'!E112)),IF(AND(ISNUMBER(OFFSET('Sanitation Data'!$E$13,0,10*ROW('Sanitation Data'!E112))),CY118="No",ISNUMBER(OFFSET('Sanitation Data'!$E$13,0,10*ROW('Sanitation Data'!E112)))),CONCATENATE("[",ROUND(OFFSET('Sanitation Data'!$E$13,0,10*ROW('Sanitation Data'!E112)),0),"]"),IF(AND(ISNUMBER(OFFSET('Sanitation Data'!$E$13,0,10*ROW('Sanitation Data'!E112))),CY118="",ISNUMBER(OFFSET('Sanitation Data'!$E$13,0,10*ROW('Sanitation Data'!E112)))),OFFSET('Sanitation Data'!$E$13,0,10*ROW('Sanitation Data'!E112)),NA())))</f>
        <v>#N/A</v>
      </c>
      <c r="AK118" s="134" t="e">
        <f ca="1">+IF(AND(ISNUMBER(OFFSET('Sanitation Data'!$F$5,0,10*ROW('Sanitation Data'!F112))),CZ118="Yes"),100-OFFSET('Sanitation Data'!$F$5,0,10*ROW('Sanitation Data'!F112)),IF(AND(ISNUMBER(OFFSET('Sanitation Data'!$F$5,0,10*ROW('Sanitation Data'!F112))),CZ118="No",ISNUMBER(OFFSET('Sanitation Data'!$F$5,0,10*ROW('Sanitation Data'!F112)))),CONCATENATE("[",ROUND(100-OFFSET('Sanitation Data'!$F$5,0,10*ROW('Sanitation Data'!F112)),0),"]"),IF(AND(ISNUMBER(OFFSET('Sanitation Data'!$F$5,0,10*ROW('Sanitation Data'!F112))),CZ118="",ISNUMBER(OFFSET('Sanitation Data'!$F$5,0,10*ROW('Sanitation Data'!F112)))),100-OFFSET('Sanitation Data'!$F$5,0,10*ROW('Sanitation Data'!F112)),NA())))</f>
        <v>#N/A</v>
      </c>
      <c r="AL118" s="134" t="e">
        <f ca="1">+IF(AND(ISNUMBER(OFFSET('Sanitation Data'!$F$7,0,10*ROW('Sanitation Data'!F112))),DA118="Yes"),OFFSET('Sanitation Data'!$F$7,0,10*ROW('Sanitation Data'!F112)),IF(AND(ISNUMBER(OFFSET('Sanitation Data'!$F$7,0,10*ROW('Sanitation Data'!F112))),DA118="No",ISNUMBER(OFFSET('Sanitation Data'!$F$7,0,10*ROW('Sanitation Data'!F112)))),CONCATENATE("[",ROUND(OFFSET('Sanitation Data'!$F$7,0,10*ROW('Sanitation Data'!F112)),0),"]"),IF(AND(ISNUMBER(OFFSET('Sanitation Data'!$F$7,0,10*ROW('Sanitation Data'!F112))),DA118="",ISNUMBER(OFFSET('Sanitation Data'!$F$7,0,10*ROW('Sanitation Data'!F112)))),OFFSET('Sanitation Data'!$F$7,0,10*ROW('Sanitation Data'!F112)),NA())))</f>
        <v>#N/A</v>
      </c>
      <c r="AM118" s="134" t="e">
        <f ca="1">+IF(AND(ISNUMBER(OFFSET('Sanitation Data'!$F$11,0,10*ROW('Sanitation Data'!F112))),DB118="Yes"),OFFSET('Sanitation Data'!$F$11,0,10*ROW('Sanitation Data'!F112)),IF(AND(ISNUMBER(OFFSET('Sanitation Data'!$F$11,0,10*ROW('Sanitation Data'!F112))),DB118="No",ISNUMBER(OFFSET('Sanitation Data'!$F$11,0,10*ROW('Sanitation Data'!F112)))),CONCATENATE("[",ROUND(OFFSET('Sanitation Data'!$F$11,0,10*ROW('Sanitation Data'!F112)),0),"]"),IF(AND(ISNUMBER(OFFSET('Sanitation Data'!$F$11,0,10*ROW('Sanitation Data'!F112))),DB118="",ISNUMBER(OFFSET('Sanitation Data'!$F$11,0,10*ROW('Sanitation Data'!F112)))),OFFSET('Sanitation Data'!$F$11,0,10*ROW('Sanitation Data'!F112)),NA())))</f>
        <v>#N/A</v>
      </c>
      <c r="AN118" s="134" t="e">
        <f ca="1">+IF(AND(ISNUMBER(OFFSET('Sanitation Data'!$F$12,0,10*ROW('Sanitation Data'!F112))),DC118="Yes"),OFFSET('Sanitation Data'!$F$12,0,10*ROW('Sanitation Data'!F112)),IF(AND(ISNUMBER(OFFSET('Sanitation Data'!$F$12,0,10*ROW('Sanitation Data'!F112))),DC118="No",ISNUMBER(OFFSET('Sanitation Data'!$F$12,0,10*ROW('Sanitation Data'!F112)))),CONCATENATE("[",ROUND(OFFSET('Sanitation Data'!$F$12,0,10*ROW('Sanitation Data'!F112)),0),"]"),IF(AND(ISNUMBER(OFFSET('Sanitation Data'!$F$12,0,10*ROW('Sanitation Data'!F112))),DC118="",ISNUMBER(OFFSET('Sanitation Data'!$F$12,0,10*ROW('Sanitation Data'!F112)))),OFFSET('Sanitation Data'!$F$12,0,10*ROW('Sanitation Data'!F112)),NA())))</f>
        <v>#N/A</v>
      </c>
      <c r="AO118" s="134" t="e">
        <f ca="1">+IF(AND(ISNUMBER(OFFSET('Sanitation Data'!$F$13,0,10*ROW('Sanitation Data'!F112))),DD118="Yes"),OFFSET('Sanitation Data'!$F$13,0,10*ROW('Sanitation Data'!F112)),IF(AND(ISNUMBER(OFFSET('Sanitation Data'!$F$13,0,10*ROW('Sanitation Data'!F112))),DD118="No",ISNUMBER(OFFSET('Sanitation Data'!$F$13,0,10*ROW('Sanitation Data'!F112)))),CONCATENATE("[",ROUND(OFFSET('Sanitation Data'!$F$13,0,10*ROW('Sanitation Data'!F112)),0),"]"),IF(AND(ISNUMBER(OFFSET('Sanitation Data'!$F$13,0,10*ROW('Sanitation Data'!F112))),DD118="",ISNUMBER(OFFSET('Sanitation Data'!$F$13,0,10*ROW('Sanitation Data'!F112)))),OFFSET('Sanitation Data'!$F$13,0,10*ROW('Sanitation Data'!F112)),NA())))</f>
        <v>#N/A</v>
      </c>
      <c r="AP118" s="134" t="e">
        <f ca="1">+IF(AND(ISNUMBER(OFFSET('Sanitation Data'!$G$5,0,10*ROW('Sanitation Data'!G112))),DE118="Yes"),100-OFFSET('Sanitation Data'!$G$5,0,10*ROW('Sanitation Data'!G112)),IF(AND(ISNUMBER(OFFSET('Sanitation Data'!$G$5,0,10*ROW('Sanitation Data'!G112))),DE118="No",ISNUMBER(OFFSET('Sanitation Data'!$G$5,0,10*ROW('Sanitation Data'!G112)))),CONCATENATE("[",ROUND(100-OFFSET('Sanitation Data'!$G$5,0,10*ROW('Sanitation Data'!G112)),0),"]"),IF(AND(ISNUMBER(OFFSET('Sanitation Data'!$G$5,0,10*ROW('Sanitation Data'!G112))),DE118="",ISNUMBER(OFFSET('Sanitation Data'!$G$5,0,10*ROW('Sanitation Data'!G112)))),100-OFFSET('Sanitation Data'!$G$5,0,10*ROW('Sanitation Data'!G112)),NA())))</f>
        <v>#N/A</v>
      </c>
      <c r="AQ118" s="134" t="e">
        <f ca="1">+IF(AND(ISNUMBER(OFFSET('Sanitation Data'!$G$7,0,10*ROW('Sanitation Data'!G112))),DF118="Yes"),OFFSET('Sanitation Data'!$G$7,0,10*ROW('Sanitation Data'!G112)),IF(AND(ISNUMBER(OFFSET('Sanitation Data'!$G$7,0,10*ROW('Sanitation Data'!G112))),DF118="No",ISNUMBER(OFFSET('Sanitation Data'!$G$7,0,10*ROW('Sanitation Data'!G112)))),CONCATENATE("[",ROUND(OFFSET('Sanitation Data'!$G$7,0,10*ROW('Sanitation Data'!G112)),0),"]"),IF(AND(ISNUMBER(OFFSET('Sanitation Data'!$G$7,0,10*ROW('Sanitation Data'!G112))),DF118="",ISNUMBER(OFFSET('Sanitation Data'!$G$7,0,10*ROW('Sanitation Data'!G112)))),OFFSET('Sanitation Data'!$G$7,0,10*ROW('Sanitation Data'!G112)),NA())))</f>
        <v>#N/A</v>
      </c>
      <c r="AR118" s="134" t="e">
        <f ca="1">+IF(AND(ISNUMBER(OFFSET('Sanitation Data'!$G$11,0,10*ROW('Sanitation Data'!G112))),DG118="Yes"),OFFSET('Sanitation Data'!$G$11,0,10*ROW('Sanitation Data'!G112)),IF(AND(ISNUMBER(OFFSET('Sanitation Data'!$G$11,0,10*ROW('Sanitation Data'!G112))),DG118="No",ISNUMBER(OFFSET('Sanitation Data'!$G$11,0,10*ROW('Sanitation Data'!G112)))),CONCATENATE("[",ROUND(OFFSET('Sanitation Data'!$G$11,0,10*ROW('Sanitation Data'!G112)),0),"]"),IF(AND(ISNUMBER(OFFSET('Sanitation Data'!$G$11,0,10*ROW('Sanitation Data'!G112))),DG118="",ISNUMBER(OFFSET('Sanitation Data'!$G$11,0,10*ROW('Sanitation Data'!G112)))),OFFSET('Sanitation Data'!$G$11,0,10*ROW('Sanitation Data'!G112)),NA())))</f>
        <v>#N/A</v>
      </c>
      <c r="AS118" s="134" t="e">
        <f ca="1">+IF(AND(ISNUMBER(OFFSET('Sanitation Data'!$G$12,0,10*ROW('Sanitation Data'!G112))),DH118="Yes"),OFFSET('Sanitation Data'!$G$12,0,10*ROW('Sanitation Data'!G112)),IF(AND(ISNUMBER(OFFSET('Sanitation Data'!$G$12,0,10*ROW('Sanitation Data'!G112))),DH118="No",ISNUMBER(OFFSET('Sanitation Data'!$G$12,0,10*ROW('Sanitation Data'!G112)))),CONCATENATE("[",ROUND(OFFSET('Sanitation Data'!$G$12,0,10*ROW('Sanitation Data'!G112)),0),"]"),IF(AND(ISNUMBER(OFFSET('Sanitation Data'!$G$12,0,10*ROW('Sanitation Data'!G112))),DH118="",ISNUMBER(OFFSET('Sanitation Data'!$G$12,0,10*ROW('Sanitation Data'!G112)))),OFFSET('Sanitation Data'!$G$12,0,10*ROW('Sanitation Data'!G112)),NA())))</f>
        <v>#N/A</v>
      </c>
      <c r="AT118" s="134" t="e">
        <f ca="1">+IF(AND(ISNUMBER(OFFSET('Sanitation Data'!$G$13,0,10*ROW('Sanitation Data'!G112))),DI118="Yes"),OFFSET('Sanitation Data'!$G$13,0,10*ROW('Sanitation Data'!G112)),IF(AND(ISNUMBER(OFFSET('Sanitation Data'!$G$13,0,10*ROW('Sanitation Data'!G112))),DI118="No",ISNUMBER(OFFSET('Sanitation Data'!$G$13,0,10*ROW('Sanitation Data'!G112)))),CONCATENATE("[",ROUND(OFFSET('Sanitation Data'!$G$13,0,10*ROW('Sanitation Data'!G112)),0),"]"),IF(AND(ISNUMBER(OFFSET('Sanitation Data'!$G$13,0,10*ROW('Sanitation Data'!G112))),DI118="",ISNUMBER(OFFSET('Sanitation Data'!$G$13,0,10*ROW('Sanitation Data'!G112)))),OFFSET('Sanitation Data'!$G$13,0,10*ROW('Sanitation Data'!G112)),NA())))</f>
        <v>#N/A</v>
      </c>
      <c r="AU118" s="134" t="e">
        <f ca="1">+IF(AND(ISNUMBER(OFFSET('Sanitation Data'!$H$5,0,10*ROW('Sanitation Data'!H112))),DJ118="Yes"),100-OFFSET('Sanitation Data'!$H$5,0,10*ROW('Sanitation Data'!H112)),IF(AND(ISNUMBER(OFFSET('Sanitation Data'!$H$5,0,10*ROW('Sanitation Data'!H112))),DJ118="No",ISNUMBER(OFFSET('Sanitation Data'!$H$5,0,10*ROW('Sanitation Data'!H112)))),CONCATENATE("[",ROUND(100-OFFSET('Sanitation Data'!$H$5,0,10*ROW('Sanitation Data'!H112)),0),"]"),IF(AND(ISNUMBER(OFFSET('Sanitation Data'!$H$5,0,10*ROW('Sanitation Data'!H112))),DJ118="",ISNUMBER(OFFSET('Sanitation Data'!$H$5,0,10*ROW('Sanitation Data'!H112)))),100-OFFSET('Sanitation Data'!$H$5,0,10*ROW('Sanitation Data'!H112)),NA())))</f>
        <v>#N/A</v>
      </c>
      <c r="AV118" s="134" t="e">
        <f ca="1">+IF(AND(ISNUMBER(OFFSET('Sanitation Data'!$H$7,0,10*ROW('Sanitation Data'!H112))),DK118="Yes"),OFFSET('Sanitation Data'!$H$7,0,10*ROW('Sanitation Data'!H112)),IF(AND(ISNUMBER(OFFSET('Sanitation Data'!$H$7,0,10*ROW('Sanitation Data'!H112))),DK118="No",ISNUMBER(OFFSET('Sanitation Data'!$H$7,0,10*ROW('Sanitation Data'!H112)))),CONCATENATE("[",ROUND(OFFSET('Sanitation Data'!$H$7,0,10*ROW('Sanitation Data'!H112)),0),"]"),IF(AND(ISNUMBER(OFFSET('Sanitation Data'!$H$7,0,10*ROW('Sanitation Data'!H112))),DK118="",ISNUMBER(OFFSET('Sanitation Data'!$H$7,0,10*ROW('Sanitation Data'!H112)))),OFFSET('Sanitation Data'!$H$7,0,10*ROW('Sanitation Data'!H112)),NA())))</f>
        <v>#N/A</v>
      </c>
      <c r="AW118" s="134" t="e">
        <f ca="1">+IF(AND(ISNUMBER(OFFSET('Sanitation Data'!$H$11,0,10*ROW('Sanitation Data'!H112))),DL118="Yes"),OFFSET('Sanitation Data'!$H$11,0,10*ROW('Sanitation Data'!H112)),IF(AND(ISNUMBER(OFFSET('Sanitation Data'!$H$11,0,10*ROW('Sanitation Data'!H112))),DL118="No",ISNUMBER(OFFSET('Sanitation Data'!$H$11,0,10*ROW('Sanitation Data'!H112)))),CONCATENATE("[",ROUND(OFFSET('Sanitation Data'!$H$11,0,10*ROW('Sanitation Data'!H112)),0),"]"),IF(AND(ISNUMBER(OFFSET('Sanitation Data'!$H$11,0,10*ROW('Sanitation Data'!H112))),DL118="",ISNUMBER(OFFSET('Sanitation Data'!$H$11,0,10*ROW('Sanitation Data'!H112)))),OFFSET('Sanitation Data'!$H$11,0,10*ROW('Sanitation Data'!H112)),NA())))</f>
        <v>#N/A</v>
      </c>
      <c r="AX118" s="134" t="e">
        <f ca="1">+IF(AND(ISNUMBER(OFFSET('Sanitation Data'!$H$12,0,10*ROW('Sanitation Data'!H112))),DM118="Yes"),OFFSET('Sanitation Data'!$H$12,0,10*ROW('Sanitation Data'!H112)),IF(AND(ISNUMBER(OFFSET('Sanitation Data'!$H$12,0,10*ROW('Sanitation Data'!H112))),DM118="No",ISNUMBER(OFFSET('Sanitation Data'!$H$12,0,10*ROW('Sanitation Data'!H112)))),CONCATENATE("[",ROUND(OFFSET('Sanitation Data'!$H$12,0,10*ROW('Sanitation Data'!H112)),0),"]"),IF(AND(ISNUMBER(OFFSET('Sanitation Data'!$H$12,0,10*ROW('Sanitation Data'!H112))),DM118="",ISNUMBER(OFFSET('Sanitation Data'!$H$12,0,10*ROW('Sanitation Data'!H112)))),OFFSET('Sanitation Data'!$H$12,0,10*ROW('Sanitation Data'!H112)),NA())))</f>
        <v>#N/A</v>
      </c>
      <c r="AY118" s="134" t="e">
        <f ca="1">+IF(AND(ISNUMBER(OFFSET('Sanitation Data'!$H$13,0,10*ROW('Sanitation Data'!H112))),DN118="Yes"),OFFSET('Sanitation Data'!$H$13,0,10*ROW('Sanitation Data'!H112)),IF(AND(ISNUMBER(OFFSET('Sanitation Data'!$H$13,0,10*ROW('Sanitation Data'!H112))),DN118="No",ISNUMBER(OFFSET('Sanitation Data'!$H$13,0,10*ROW('Sanitation Data'!H112)))),CONCATENATE("[",ROUND(OFFSET('Sanitation Data'!$H$13,0,10*ROW('Sanitation Data'!H112)),0),"]"),IF(AND(ISNUMBER(OFFSET('Sanitation Data'!$H$13,0,10*ROW('Sanitation Data'!H112))),DN118="",ISNUMBER(OFFSET('Sanitation Data'!$H$13,0,10*ROW('Sanitation Data'!H112)))),OFFSET('Sanitation Data'!$H$13,0,10*ROW('Sanitation Data'!H112)),NA())))</f>
        <v>#N/A</v>
      </c>
      <c r="AZ118" s="135" t="e">
        <f ca="1">+IF(AND(ISNUMBER(OFFSET('Hygiene Data'!$C$6,0,10*ROW('Hygiene Data'!C112))),DO118="Yes"),OFFSET('Hygiene Data'!$C$6,0,10*ROW('Hygiene Data'!C112)),IF(AND(ISNUMBER(OFFSET('Hygiene Data'!$C$6,0,10*ROW('Hygiene Data'!C112))),DO118="No",ISNUMBER(OFFSET('Hygiene Data'!$C$6,0,10*ROW('Hygiene Data'!C112)))),CONCATENATE("[",ROUND(OFFSET('Hygiene Data'!$C$6,0,10*ROW('Hygiene Data'!C112)),0),"]"),IF(AND(ISNUMBER(OFFSET('Hygiene Data'!$C$6,0,10*ROW('Hygiene Data'!C112))),DO118="",ISNUMBER(OFFSET('Hygiene Data'!$C$6,0,10*ROW('Hygiene Data'!C112)))),OFFSET('Hygiene Data'!$C$6,0,10*ROW('Hygiene Data'!C112)),NA())))</f>
        <v>#N/A</v>
      </c>
      <c r="BA118" s="135" t="e">
        <f ca="1">+IF(AND(ISNUMBER(OFFSET('Hygiene Data'!$C$8,0,10*ROW('Hygiene Data'!C112))),DP118="Yes"),OFFSET('Hygiene Data'!$C$8,0,10*ROW('Hygiene Data'!C112)),IF(AND(ISNUMBER(OFFSET('Hygiene Data'!$C$8,0,10*ROW('Hygiene Data'!C112))),DP118="No",ISNUMBER(OFFSET('Hygiene Data'!$C$8,0,10*ROW('Hygiene Data'!C112)))),CONCATENATE("[",ROUND(OFFSET('Hygiene Data'!$C$8,0,10*ROW('Hygiene Data'!C112)),0),"]"),IF(AND(ISNUMBER(OFFSET('Hygiene Data'!$C$8,0,10*ROW('Hygiene Data'!C112))),DP118="",ISNUMBER(OFFSET('Hygiene Data'!$C$8,0,10*ROW('Hygiene Data'!C112)))),OFFSET('Hygiene Data'!$C$8,0,10*ROW('Hygiene Data'!C112)),NA())))</f>
        <v>#N/A</v>
      </c>
      <c r="BB118" s="135" t="e">
        <f ca="1">+IF(AND(ISNUMBER(OFFSET('Hygiene Data'!$C$10,0,10*ROW('Hygiene Data'!C112))),DQ118="Yes"),OFFSET('Hygiene Data'!$C$10,0,10*ROW('Hygiene Data'!C112)),IF(AND(ISNUMBER(OFFSET('Hygiene Data'!$C$10,0,10*ROW('Hygiene Data'!C112))),DQ118="No",ISNUMBER(OFFSET('Hygiene Data'!$C$10,0,10*ROW('Hygiene Data'!C112)))),CONCATENATE("[",ROUND(OFFSET('Hygiene Data'!$C$10,0,10*ROW('Hygiene Data'!C112)),0),"]"),IF(AND(ISNUMBER(OFFSET('Hygiene Data'!$C$10,0,10*ROW('Hygiene Data'!C112))),DQ118="",ISNUMBER(OFFSET('Hygiene Data'!$C$10,0,10*ROW('Hygiene Data'!C112)))),OFFSET('Hygiene Data'!$C$10,0,10*ROW('Hygiene Data'!C112)),NA())))</f>
        <v>#N/A</v>
      </c>
      <c r="BC118" s="135" t="e">
        <f ca="1">+IF(AND(ISNUMBER(OFFSET('Hygiene Data'!$D$6,0,10*ROW('Hygiene Data'!D112))),DR118="Yes"),OFFSET('Hygiene Data'!$D$6,0,10*ROW('Hygiene Data'!D112)),IF(AND(ISNUMBER(OFFSET('Hygiene Data'!$D$6,0,10*ROW('Hygiene Data'!D112))),DR118="No",ISNUMBER(OFFSET('Hygiene Data'!$D$6,0,10*ROW('Hygiene Data'!D112)))),CONCATENATE("[",ROUND(OFFSET('Hygiene Data'!$D$6,0,10*ROW('Hygiene Data'!D112)),0),"]"),IF(AND(ISNUMBER(OFFSET('Hygiene Data'!$D$6,0,10*ROW('Hygiene Data'!D112))),DR118="",ISNUMBER(OFFSET('Hygiene Data'!$D$6,0,10*ROW('Hygiene Data'!D112)))),OFFSET('Hygiene Data'!$D$6,0,10*ROW('Hygiene Data'!D112)),NA())))</f>
        <v>#N/A</v>
      </c>
      <c r="BD118" s="135" t="e">
        <f ca="1">+IF(AND(ISNUMBER(OFFSET('Hygiene Data'!$D$8,0,10*ROW('Hygiene Data'!D112))),DS118="Yes"),OFFSET('Hygiene Data'!$D$8,0,10*ROW('Hygiene Data'!D112)),IF(AND(ISNUMBER(OFFSET('Hygiene Data'!$D$8,0,10*ROW('Hygiene Data'!D112))),DS118="No",ISNUMBER(OFFSET('Hygiene Data'!$D$8,0,10*ROW('Hygiene Data'!D112)))),CONCATENATE("[",ROUND(OFFSET('Hygiene Data'!$D$8,0,10*ROW('Hygiene Data'!D112)),0),"]"),IF(AND(ISNUMBER(OFFSET('Hygiene Data'!$D$8,0,10*ROW('Hygiene Data'!D112))),DS118="",ISNUMBER(OFFSET('Hygiene Data'!$D$8,0,10*ROW('Hygiene Data'!D112)))),OFFSET('Hygiene Data'!$D$8,0,10*ROW('Hygiene Data'!D112)),NA())))</f>
        <v>#N/A</v>
      </c>
      <c r="BE118" s="135" t="e">
        <f ca="1">+IF(AND(ISNUMBER(OFFSET('Hygiene Data'!$D$10,0,10*ROW('Hygiene Data'!D112))),DT118="Yes"),OFFSET('Hygiene Data'!$D$10,0,10*ROW('Hygiene Data'!D112)),IF(AND(ISNUMBER(OFFSET('Hygiene Data'!$D$10,0,10*ROW('Hygiene Data'!D112))),DT118="No",ISNUMBER(OFFSET('Hygiene Data'!$D$10,0,10*ROW('Hygiene Data'!D112)))),CONCATENATE("[",ROUND(OFFSET('Hygiene Data'!$D$10,0,10*ROW('Hygiene Data'!D112)),0),"]"),IF(AND(ISNUMBER(OFFSET('Hygiene Data'!$D$10,0,10*ROW('Hygiene Data'!D112))),DT118="",ISNUMBER(OFFSET('Hygiene Data'!$D$10,0,10*ROW('Hygiene Data'!D112)))),OFFSET('Hygiene Data'!$D$10,0,10*ROW('Hygiene Data'!D112)),NA())))</f>
        <v>#N/A</v>
      </c>
      <c r="BF118" s="135" t="e">
        <f ca="1">+IF(AND(ISNUMBER(OFFSET('Hygiene Data'!$E$6,0,10*ROW('Hygiene Data'!E112))),DU118="Yes"),OFFSET('Hygiene Data'!$E$6,0,10*ROW('Hygiene Data'!E112)),IF(AND(ISNUMBER(OFFSET('Hygiene Data'!$E$6,0,10*ROW('Hygiene Data'!E112))),DU118="No",ISNUMBER(OFFSET('Hygiene Data'!$E$6,0,10*ROW('Hygiene Data'!E112)))),CONCATENATE("[",ROUND(OFFSET('Hygiene Data'!$E$6,0,10*ROW('Hygiene Data'!E112)),0),"]"),IF(AND(ISNUMBER(OFFSET('Hygiene Data'!$E$6,0,10*ROW('Hygiene Data'!E112))),DU118="",ISNUMBER(OFFSET('Hygiene Data'!$E$6,0,10*ROW('Hygiene Data'!E112)))),OFFSET('Hygiene Data'!$E$6,0,10*ROW('Hygiene Data'!E112)),NA())))</f>
        <v>#N/A</v>
      </c>
      <c r="BG118" s="135" t="e">
        <f ca="1">+IF(AND(ISNUMBER(OFFSET('Hygiene Data'!$E$8,0,10*ROW('Hygiene Data'!E112))),DV118="Yes"),OFFSET('Hygiene Data'!$E$8,0,10*ROW('Hygiene Data'!E112)),IF(AND(ISNUMBER(OFFSET('Hygiene Data'!$E$8,0,10*ROW('Hygiene Data'!E112))),DV118="No",ISNUMBER(OFFSET('Hygiene Data'!$E$8,0,10*ROW('Hygiene Data'!E112)))),CONCATENATE("[",ROUND(OFFSET('Hygiene Data'!$E$8,0,10*ROW('Hygiene Data'!E112)),0),"]"),IF(AND(ISNUMBER(OFFSET('Hygiene Data'!$E$8,0,10*ROW('Hygiene Data'!E112))),DV118="",ISNUMBER(OFFSET('Hygiene Data'!$E$8,0,10*ROW('Hygiene Data'!E112)))),OFFSET('Hygiene Data'!$E$8,0,10*ROW('Hygiene Data'!E112)),NA())))</f>
        <v>#N/A</v>
      </c>
      <c r="BH118" s="135" t="e">
        <f ca="1">+IF(AND(ISNUMBER(OFFSET('Hygiene Data'!$E$10,0,10*ROW('Hygiene Data'!E112))),DW118="Yes"),OFFSET('Hygiene Data'!$E$10,0,10*ROW('Hygiene Data'!E112)),IF(AND(ISNUMBER(OFFSET('Hygiene Data'!$E$10,0,10*ROW('Hygiene Data'!E112))),DW118="No",ISNUMBER(OFFSET('Hygiene Data'!$E$10,0,10*ROW('Hygiene Data'!E112)))),CONCATENATE("[",ROUND(OFFSET('Hygiene Data'!$E$10,0,10*ROW('Hygiene Data'!E112)),0),"]"),IF(AND(ISNUMBER(OFFSET('Hygiene Data'!$E$10,0,10*ROW('Hygiene Data'!E112))),DW118="",ISNUMBER(OFFSET('Hygiene Data'!$E$10,0,10*ROW('Hygiene Data'!E112)))),OFFSET('Hygiene Data'!$E$10,0,10*ROW('Hygiene Data'!E112)),NA())))</f>
        <v>#N/A</v>
      </c>
      <c r="BI118" s="135" t="e">
        <f ca="1">+IF(AND(ISNUMBER(OFFSET('Hygiene Data'!$F$6,0,10*ROW('Hygiene Data'!F112))),DX118="Yes"),OFFSET('Hygiene Data'!$F$6,0,10*ROW('Hygiene Data'!F112)),IF(AND(ISNUMBER(OFFSET('Hygiene Data'!$F$6,0,10*ROW('Hygiene Data'!F112))),DX118="No",ISNUMBER(OFFSET('Hygiene Data'!$F$6,0,10*ROW('Hygiene Data'!F112)))),CONCATENATE("[",ROUND(OFFSET('Hygiene Data'!$F$6,0,10*ROW('Hygiene Data'!F112)),0),"]"),IF(AND(ISNUMBER(OFFSET('Hygiene Data'!$F$6,0,10*ROW('Hygiene Data'!F112))),DX118="",ISNUMBER(OFFSET('Hygiene Data'!$F$6,0,10*ROW('Hygiene Data'!F112)))),OFFSET('Hygiene Data'!$F$6,0,10*ROW('Hygiene Data'!F112)),NA())))</f>
        <v>#N/A</v>
      </c>
      <c r="BJ118" s="135" t="e">
        <f ca="1">+IF(AND(ISNUMBER(OFFSET('Hygiene Data'!$F$8,0,10*ROW('Hygiene Data'!F112))),DY118="Yes"),OFFSET('Hygiene Data'!$F$8,0,10*ROW('Hygiene Data'!F112)),IF(AND(ISNUMBER(OFFSET('Hygiene Data'!$F$8,0,10*ROW('Hygiene Data'!F112))),DY118="No",ISNUMBER(OFFSET('Hygiene Data'!$F$8,0,10*ROW('Hygiene Data'!F112)))),CONCATENATE("[",ROUND(OFFSET('Hygiene Data'!$F$8,0,10*ROW('Hygiene Data'!F112)),0),"]"),IF(AND(ISNUMBER(OFFSET('Hygiene Data'!$F$8,0,10*ROW('Hygiene Data'!F112))),DY118="",ISNUMBER(OFFSET('Hygiene Data'!$F$8,0,10*ROW('Hygiene Data'!F112)))),OFFSET('Hygiene Data'!$F$8,0,10*ROW('Hygiene Data'!F112)),NA())))</f>
        <v>#N/A</v>
      </c>
      <c r="BK118" s="135" t="e">
        <f ca="1">+IF(AND(ISNUMBER(OFFSET('Hygiene Data'!$F$10,0,10*ROW('Hygiene Data'!F112))),DZ118="Yes"),OFFSET('Hygiene Data'!$F$10,0,10*ROW('Hygiene Data'!F112)),IF(AND(ISNUMBER(OFFSET('Hygiene Data'!$F$10,0,10*ROW('Hygiene Data'!F112))),DZ118="No",ISNUMBER(OFFSET('Hygiene Data'!$F$10,0,10*ROW('Hygiene Data'!F112)))),CONCATENATE("[",ROUND(OFFSET('Hygiene Data'!$F$10,0,10*ROW('Hygiene Data'!F112)),0),"]"),IF(AND(ISNUMBER(OFFSET('Hygiene Data'!$F$10,0,10*ROW('Hygiene Data'!F112))),DZ118="",ISNUMBER(OFFSET('Hygiene Data'!$F$10,0,10*ROW('Hygiene Data'!F112)))),OFFSET('Hygiene Data'!$F$10,0,10*ROW('Hygiene Data'!F112)),NA())))</f>
        <v>#N/A</v>
      </c>
      <c r="BL118" s="135" t="e">
        <f ca="1">+IF(AND(ISNUMBER(OFFSET('Hygiene Data'!$G$6,0,10*ROW('Hygiene Data'!G112))),EA118="Yes"),OFFSET('Hygiene Data'!$G$6,0,10*ROW('Hygiene Data'!G112)),IF(AND(ISNUMBER(OFFSET('Hygiene Data'!$G$6,0,10*ROW('Hygiene Data'!G112))),EA118="No",ISNUMBER(OFFSET('Hygiene Data'!$G$6,0,10*ROW('Hygiene Data'!G112)))),CONCATENATE("[",ROUND(OFFSET('Hygiene Data'!$G$6,0,10*ROW('Hygiene Data'!G112)),0),"]"),IF(AND(ISNUMBER(OFFSET('Hygiene Data'!$G$6,0,10*ROW('Hygiene Data'!G112))),EA118="",ISNUMBER(OFFSET('Hygiene Data'!$G$6,0,10*ROW('Hygiene Data'!G112)))),OFFSET('Hygiene Data'!$G$6,0,10*ROW('Hygiene Data'!G112)),NA())))</f>
        <v>#N/A</v>
      </c>
      <c r="BM118" s="135" t="e">
        <f ca="1">+IF(AND(ISNUMBER(OFFSET('Hygiene Data'!$G$8,0,10*ROW('Hygiene Data'!G112))),EB118="Yes"),OFFSET('Hygiene Data'!$G$8,0,10*ROW('Hygiene Data'!G112)),IF(AND(ISNUMBER(OFFSET('Hygiene Data'!$G$8,0,10*ROW('Hygiene Data'!G112))),EB118="No",ISNUMBER(OFFSET('Hygiene Data'!$G$8,0,10*ROW('Hygiene Data'!G112)))),CONCATENATE("[",ROUND(OFFSET('Hygiene Data'!$G$8,0,10*ROW('Hygiene Data'!G112)),0),"]"),IF(AND(ISNUMBER(OFFSET('Hygiene Data'!$G$8,0,10*ROW('Hygiene Data'!G112))),EB118="",ISNUMBER(OFFSET('Hygiene Data'!$G$8,0,10*ROW('Hygiene Data'!G112)))),OFFSET('Hygiene Data'!$G$8,0,10*ROW('Hygiene Data'!G112)),NA())))</f>
        <v>#N/A</v>
      </c>
      <c r="BN118" s="135" t="e">
        <f ca="1">+IF(AND(ISNUMBER(OFFSET('Hygiene Data'!$G$10,0,10*ROW('Hygiene Data'!G112))),EC118="Yes"),OFFSET('Hygiene Data'!$G$10,0,10*ROW('Hygiene Data'!G112)),IF(AND(ISNUMBER(OFFSET('Hygiene Data'!$G$10,0,10*ROW('Hygiene Data'!G112))),EC118="No",ISNUMBER(OFFSET('Hygiene Data'!$G$10,0,10*ROW('Hygiene Data'!G112)))),CONCATENATE("[",ROUND(OFFSET('Hygiene Data'!$G$10,0,10*ROW('Hygiene Data'!G112)),0),"]"),IF(AND(ISNUMBER(OFFSET('Hygiene Data'!$G$10,0,10*ROW('Hygiene Data'!G112))),EC118="",ISNUMBER(OFFSET('Hygiene Data'!$G$10,0,10*ROW('Hygiene Data'!G112)))),OFFSET('Hygiene Data'!$G$10,0,10*ROW('Hygiene Data'!G112)),NA())))</f>
        <v>#N/A</v>
      </c>
      <c r="BO118" s="135" t="e">
        <f ca="1">+IF(AND(ISNUMBER(OFFSET('Hygiene Data'!$H$6,0,10*ROW('Hygiene Data'!H112))),ED118="Yes"),OFFSET('Hygiene Data'!$H$6,0,10*ROW('Hygiene Data'!H112)),IF(AND(ISNUMBER(OFFSET('Hygiene Data'!$H$6,0,10*ROW('Hygiene Data'!H112))),ED118="No",ISNUMBER(OFFSET('Hygiene Data'!$H$6,0,10*ROW('Hygiene Data'!H112)))),CONCATENATE("[",ROUND(OFFSET('Hygiene Data'!$H$6,0,10*ROW('Hygiene Data'!H112)),0),"]"),IF(AND(ISNUMBER(OFFSET('Hygiene Data'!$H$6,0,10*ROW('Hygiene Data'!H112))),ED118="",ISNUMBER(OFFSET('Hygiene Data'!$H$6,0,10*ROW('Hygiene Data'!H112)))),OFFSET('Hygiene Data'!$H$6,0,10*ROW('Hygiene Data'!H112)),NA())))</f>
        <v>#N/A</v>
      </c>
      <c r="BP118" s="135" t="e">
        <f ca="1">+IF(AND(ISNUMBER(OFFSET('Hygiene Data'!$H$8,0,10*ROW('Hygiene Data'!H112))),EE118="Yes"),OFFSET('Hygiene Data'!$H$8,0,10*ROW('Hygiene Data'!H112)),IF(AND(ISNUMBER(OFFSET('Hygiene Data'!$H$8,0,10*ROW('Hygiene Data'!H112))),EE118="No",ISNUMBER(OFFSET('Hygiene Data'!$H$8,0,10*ROW('Hygiene Data'!H112)))),CONCATENATE("[",ROUND(OFFSET('Hygiene Data'!$H$8,0,10*ROW('Hygiene Data'!H112)),0),"]"),IF(AND(ISNUMBER(OFFSET('Hygiene Data'!$H$8,0,10*ROW('Hygiene Data'!H112))),EE118="",ISNUMBER(OFFSET('Hygiene Data'!$H$8,0,10*ROW('Hygiene Data'!H112)))),OFFSET('Hygiene Data'!$H$8,0,10*ROW('Hygiene Data'!H112)),NA())))</f>
        <v>#N/A</v>
      </c>
      <c r="BQ118" s="135" t="e">
        <f ca="1">+IF(AND(ISNUMBER(OFFSET('Hygiene Data'!$H$10,0,10*ROW('Hygiene Data'!H112))),EF118="Yes"),OFFSET('Hygiene Data'!$H$10,0,10*ROW('Hygiene Data'!H112)),IF(AND(ISNUMBER(OFFSET('Hygiene Data'!$H$10,0,10*ROW('Hygiene Data'!H112))),EF118="No",ISNUMBER(OFFSET('Hygiene Data'!$H$10,0,10*ROW('Hygiene Data'!H112)))),CONCATENATE("[",ROUND(OFFSET('Hygiene Data'!$H$10,0,10*ROW('Hygiene Data'!H112)),0),"]"),IF(AND(ISNUMBER(OFFSET('Hygiene Data'!$H$10,0,10*ROW('Hygiene Data'!H112))),EF118="",ISNUMBER(OFFSET('Hygiene Data'!$H$10,0,10*ROW('Hygiene Data'!H112)))),OFFSET('Hygiene Data'!$H$10,0,10*ROW('Hygiene Data'!H112)),NA())))</f>
        <v>#N/A</v>
      </c>
      <c r="BS118" s="34" t="str">
        <f ca="1">+IF(OFFSET('Water Data'!$C$28,0,10*ROW('Water Data'!C112))="","",OFFSET('Water Data'!$C$28,0,10*ROW('Water Data'!C112)))</f>
        <v/>
      </c>
      <c r="BT118" s="34" t="str">
        <f ca="1">+IF(OFFSET('Water Data'!$C$29,0,10*ROW('Water Data'!C112))="","",OFFSET('Water Data'!$C$29,0,10*ROW('Water Data'!C112)))</f>
        <v/>
      </c>
      <c r="BU118" s="34" t="str">
        <f ca="1">+IF(OFFSET('Water Data'!$C$30,0,10*ROW('Water Data'!C112))="","",OFFSET('Water Data'!$C$30,0,10*ROW('Water Data'!C112)))</f>
        <v/>
      </c>
      <c r="BV118" s="34" t="str">
        <f ca="1">+IF(OFFSET('Water Data'!$D$28,0,10*ROW('Water Data'!D112))="","",OFFSET('Water Data'!$D$28,0,10*ROW('Water Data'!D112)))</f>
        <v/>
      </c>
      <c r="BW118" s="34" t="str">
        <f ca="1">+IF(OFFSET('Water Data'!$D$29,0,10*ROW('Water Data'!D112))="","",OFFSET('Water Data'!$D$29,0,10*ROW('Water Data'!D112)))</f>
        <v/>
      </c>
      <c r="BX118" s="34" t="str">
        <f ca="1">+IF(OFFSET('Water Data'!$D$30,0,10*ROW('Water Data'!D112))="","",OFFSET('Water Data'!$D$30,0,10*ROW('Water Data'!D112)))</f>
        <v/>
      </c>
      <c r="BY118" s="34" t="str">
        <f ca="1">+IF(OFFSET('Water Data'!$E$28,0,10*ROW('Water Data'!E112))="","",OFFSET('Water Data'!$E$28,0,10*ROW('Water Data'!E112)))</f>
        <v/>
      </c>
      <c r="BZ118" s="34" t="str">
        <f ca="1">+IF(OFFSET('Water Data'!$E$29,0,10*ROW('Water Data'!E112))="","",OFFSET('Water Data'!$E$29,0,10*ROW('Water Data'!E112)))</f>
        <v/>
      </c>
      <c r="CA118" s="34" t="str">
        <f ca="1">+IF(OFFSET('Water Data'!$E$30,0,10*ROW('Water Data'!E112))="","",OFFSET('Water Data'!$E$30,0,10*ROW('Water Data'!E112)))</f>
        <v/>
      </c>
      <c r="CB118" s="34" t="str">
        <f ca="1">+IF(OFFSET('Water Data'!$F$28,0,10*ROW('Water Data'!F112))="","",OFFSET('Water Data'!$F$28,0,10*ROW('Water Data'!F112)))</f>
        <v/>
      </c>
      <c r="CC118" s="34" t="str">
        <f ca="1">+IF(OFFSET('Water Data'!$F$29,0,10*ROW('Water Data'!F112))="","",OFFSET('Water Data'!$F$29,0,10*ROW('Water Data'!F112)))</f>
        <v/>
      </c>
      <c r="CD118" s="34" t="str">
        <f ca="1">+IF(OFFSET('Water Data'!$F$30,0,10*ROW('Water Data'!F112))="","",OFFSET('Water Data'!$F$30,0,10*ROW('Water Data'!F112)))</f>
        <v/>
      </c>
      <c r="CE118" s="34" t="str">
        <f ca="1">+IF(OFFSET('Water Data'!$G$28,0,10*ROW('Water Data'!G112))="","",OFFSET('Water Data'!$G$28,0,10*ROW('Water Data'!G112)))</f>
        <v/>
      </c>
      <c r="CF118" s="34" t="str">
        <f ca="1">+IF(OFFSET('Water Data'!$G$29,0,10*ROW('Water Data'!G112))="","",OFFSET('Water Data'!$G$29,0,10*ROW('Water Data'!G112)))</f>
        <v/>
      </c>
      <c r="CG118" s="34" t="str">
        <f ca="1">+IF(OFFSET('Water Data'!$G$30,0,10*ROW('Water Data'!G112))="","",OFFSET('Water Data'!$G$30,0,10*ROW('Water Data'!G112)))</f>
        <v/>
      </c>
      <c r="CH118" s="34" t="str">
        <f ca="1">+IF(OFFSET('Water Data'!$H$28,0,10*ROW('Water Data'!H112))="","",OFFSET('Water Data'!$H$28,0,10*ROW('Water Data'!H112)))</f>
        <v/>
      </c>
      <c r="CI118" s="34" t="str">
        <f ca="1">+IF(OFFSET('Water Data'!$H$29,0,10*ROW('Water Data'!H112))="","",OFFSET('Water Data'!$H$29,0,10*ROW('Water Data'!H112)))</f>
        <v/>
      </c>
      <c r="CJ118" s="34" t="str">
        <f ca="1">+IF(OFFSET('Water Data'!$H$30,0,10*ROW('Water Data'!H112))="","",OFFSET('Water Data'!$H$30,0,10*ROW('Water Data'!H112)))</f>
        <v/>
      </c>
      <c r="CK118" s="34" t="str">
        <f ca="1">+IF(OFFSET('Sanitation Data'!$C$29,0,10*ROW('Sanitation Data'!C112))="","",OFFSET('Sanitation Data'!$C$29,0,10*ROW('Sanitation Data'!C112)))</f>
        <v/>
      </c>
      <c r="CL118" s="34" t="str">
        <f ca="1">+IF(OFFSET('Sanitation Data'!$C$30,0,10*ROW('Sanitation Data'!C112))="","",OFFSET('Sanitation Data'!$C$30,0,10*ROW('Sanitation Data'!C112)))</f>
        <v/>
      </c>
      <c r="CM118" s="34" t="str">
        <f ca="1">+IF(OFFSET('Sanitation Data'!$C$31,0,10*ROW('Sanitation Data'!C112))="","",OFFSET('Sanitation Data'!$C$31,0,10*ROW('Sanitation Data'!C112)))</f>
        <v/>
      </c>
      <c r="CN118" s="34" t="str">
        <f ca="1">+IF(OFFSET('Sanitation Data'!$C$32,0,10*ROW('Sanitation Data'!C112))="","",OFFSET('Sanitation Data'!$C$32,0,10*ROW('Sanitation Data'!C112)))</f>
        <v/>
      </c>
      <c r="CO118" s="34" t="str">
        <f ca="1">+IF(OFFSET('Sanitation Data'!$C$33,0,10*ROW('Sanitation Data'!C112))="","",OFFSET('Sanitation Data'!$C$33,0,10*ROW('Sanitation Data'!C112)))</f>
        <v/>
      </c>
      <c r="CP118" s="34" t="str">
        <f ca="1">+IF(OFFSET('Sanitation Data'!$D$29,0,10*ROW('Sanitation Data'!D112))="","",OFFSET('Sanitation Data'!$D$29,0,10*ROW('Sanitation Data'!D112)))</f>
        <v/>
      </c>
      <c r="CQ118" s="34" t="str">
        <f ca="1">+IF(OFFSET('Sanitation Data'!$D$30,0,10*ROW('Sanitation Data'!D112))="","",OFFSET('Sanitation Data'!$D$30,0,10*ROW('Sanitation Data'!D112)))</f>
        <v/>
      </c>
      <c r="CR118" s="34" t="str">
        <f ca="1">+IF(OFFSET('Sanitation Data'!$D$31,0,10*ROW('Sanitation Data'!D112))="","",OFFSET('Sanitation Data'!$D$31,0,10*ROW('Sanitation Data'!D112)))</f>
        <v/>
      </c>
      <c r="CS118" s="34" t="str">
        <f ca="1">+IF(OFFSET('Sanitation Data'!$D$32,0,10*ROW('Sanitation Data'!D112))="","",OFFSET('Sanitation Data'!$D$32,0,10*ROW('Sanitation Data'!D112)))</f>
        <v/>
      </c>
      <c r="CT118" s="34" t="str">
        <f ca="1">+IF(OFFSET('Sanitation Data'!$D$33,0,10*ROW('Sanitation Data'!D112))="","",OFFSET('Sanitation Data'!$D$33,0,10*ROW('Sanitation Data'!D112)))</f>
        <v/>
      </c>
      <c r="CU118" s="34" t="str">
        <f ca="1">+IF(OFFSET('Sanitation Data'!$E$29,0,10*ROW('Sanitation Data'!E112))="","",OFFSET('Sanitation Data'!$E$29,0,10*ROW('Sanitation Data'!E112)))</f>
        <v/>
      </c>
      <c r="CV118" s="34" t="str">
        <f ca="1">+IF(OFFSET('Sanitation Data'!$E$30,0,10*ROW('Sanitation Data'!E112))="","",OFFSET('Sanitation Data'!$E$30,0,10*ROW('Sanitation Data'!E112)))</f>
        <v/>
      </c>
      <c r="CW118" s="34" t="str">
        <f ca="1">+IF(OFFSET('Sanitation Data'!$E$31,0,10*ROW('Sanitation Data'!E112))="","",OFFSET('Sanitation Data'!$E$31,0,10*ROW('Sanitation Data'!E112)))</f>
        <v/>
      </c>
      <c r="CX118" s="34" t="str">
        <f ca="1">+IF(OFFSET('Sanitation Data'!$E$32,0,10*ROW('Sanitation Data'!E112))="","",OFFSET('Sanitation Data'!$E$32,0,10*ROW('Sanitation Data'!E112)))</f>
        <v/>
      </c>
      <c r="CY118" s="34" t="str">
        <f ca="1">+IF(OFFSET('Sanitation Data'!$E$33,0,10*ROW('Sanitation Data'!E112))="","",OFFSET('Sanitation Data'!$E$33,0,10*ROW('Sanitation Data'!E112)))</f>
        <v/>
      </c>
      <c r="CZ118" s="34" t="str">
        <f ca="1">+IF(OFFSET('Sanitation Data'!$F$29,0,10*ROW('Sanitation Data'!F112))="","",OFFSET('Sanitation Data'!$F$29,0,10*ROW('Sanitation Data'!F112)))</f>
        <v/>
      </c>
      <c r="DA118" s="34" t="str">
        <f ca="1">+IF(OFFSET('Sanitation Data'!$F$30,0,10*ROW('Sanitation Data'!F112))="","",OFFSET('Sanitation Data'!$F$30,0,10*ROW('Sanitation Data'!F112)))</f>
        <v/>
      </c>
      <c r="DB118" s="34" t="str">
        <f ca="1">+IF(OFFSET('Sanitation Data'!$F$31,0,10*ROW('Sanitation Data'!F112))="","",OFFSET('Sanitation Data'!$F$31,0,10*ROW('Sanitation Data'!F112)))</f>
        <v/>
      </c>
      <c r="DC118" s="34" t="str">
        <f ca="1">+IF(OFFSET('Sanitation Data'!$F$32,0,10*ROW('Sanitation Data'!F112))="","",OFFSET('Sanitation Data'!$F$32,0,10*ROW('Sanitation Data'!F112)))</f>
        <v/>
      </c>
      <c r="DD118" s="34" t="str">
        <f ca="1">+IF(OFFSET('Sanitation Data'!$F$33,0,10*ROW('Sanitation Data'!F112))="","",OFFSET('Sanitation Data'!$F$33,0,10*ROW('Sanitation Data'!F112)))</f>
        <v/>
      </c>
      <c r="DE118" s="34" t="str">
        <f ca="1">+IF(OFFSET('Sanitation Data'!$G$29,0,10*ROW('Sanitation Data'!G112))="","",OFFSET('Sanitation Data'!$G$29,0,10*ROW('Sanitation Data'!G112)))</f>
        <v/>
      </c>
      <c r="DF118" s="34" t="str">
        <f ca="1">+IF(OFFSET('Sanitation Data'!$G$30,0,10*ROW('Sanitation Data'!G112))="","",OFFSET('Sanitation Data'!$G$30,0,10*ROW('Sanitation Data'!G112)))</f>
        <v/>
      </c>
      <c r="DG118" s="34" t="str">
        <f ca="1">+IF(OFFSET('Sanitation Data'!$G$31,0,10*ROW('Sanitation Data'!G112))="","",OFFSET('Sanitation Data'!$G$31,0,10*ROW('Sanitation Data'!G112)))</f>
        <v/>
      </c>
      <c r="DH118" s="34" t="str">
        <f ca="1">+IF(OFFSET('Sanitation Data'!$G$32,0,10*ROW('Sanitation Data'!G112))="","",OFFSET('Sanitation Data'!$G$32,0,10*ROW('Sanitation Data'!G112)))</f>
        <v/>
      </c>
      <c r="DI118" s="34" t="str">
        <f ca="1">+IF(OFFSET('Sanitation Data'!$G$33,0,10*ROW('Sanitation Data'!G112))="","",OFFSET('Sanitation Data'!$G$33,0,10*ROW('Sanitation Data'!G112)))</f>
        <v/>
      </c>
      <c r="DJ118" s="34" t="str">
        <f ca="1">+IF(OFFSET('Sanitation Data'!$H$29,0,10*ROW('Sanitation Data'!H112))="","",OFFSET('Sanitation Data'!$H$29,0,10*ROW('Sanitation Data'!H112)))</f>
        <v/>
      </c>
      <c r="DK118" s="34" t="str">
        <f ca="1">+IF(OFFSET('Sanitation Data'!$H$30,0,10*ROW('Sanitation Data'!H112))="","",OFFSET('Sanitation Data'!$H$30,0,10*ROW('Sanitation Data'!H112)))</f>
        <v/>
      </c>
      <c r="DL118" s="34" t="str">
        <f ca="1">+IF(OFFSET('Sanitation Data'!$H$31,0,10*ROW('Sanitation Data'!H112))="","",OFFSET('Sanitation Data'!$H$31,0,10*ROW('Sanitation Data'!H112)))</f>
        <v/>
      </c>
      <c r="DM118" s="34" t="str">
        <f ca="1">+IF(OFFSET('Sanitation Data'!$H$32,0,10*ROW('Sanitation Data'!H112))="","",OFFSET('Sanitation Data'!$H$32,0,10*ROW('Sanitation Data'!H112)))</f>
        <v/>
      </c>
      <c r="DN118" s="34" t="str">
        <f ca="1">+IF(OFFSET('Sanitation Data'!$H$33,0,10*ROW('Sanitation Data'!H112))="","",OFFSET('Sanitation Data'!$H$33,0,10*ROW('Sanitation Data'!H112)))</f>
        <v/>
      </c>
      <c r="DO118" s="34" t="str">
        <f ca="1">+IF(OFFSET('Hygiene Data'!$C$12,0,10*ROW('Hygiene Data'!C112))="","",OFFSET('Hygiene Data'!$C$12,0,10*ROW('Hygiene Data'!C112)))</f>
        <v/>
      </c>
      <c r="DP118" s="34" t="str">
        <f ca="1">+IF(OFFSET('Hygiene Data'!$C$13,0,10*ROW('Hygiene Data'!C112))="","",OFFSET('Hygiene Data'!$C$13,0,10*ROW('Hygiene Data'!C112)))</f>
        <v/>
      </c>
      <c r="DQ118" s="34" t="str">
        <f ca="1">+IF(OFFSET('Hygiene Data'!$C$14,0,10*ROW('Hygiene Data'!C112))="","",OFFSET('Hygiene Data'!$C$14,0,10*ROW('Hygiene Data'!C112)))</f>
        <v/>
      </c>
      <c r="DR118" s="34" t="str">
        <f ca="1">+IF(OFFSET('Hygiene Data'!$D$12,0,10*ROW('Hygiene Data'!D112))="","",OFFSET('Hygiene Data'!$D$12,0,10*ROW('Hygiene Data'!D112)))</f>
        <v/>
      </c>
      <c r="DS118" s="34" t="str">
        <f ca="1">+IF(OFFSET('Hygiene Data'!$D$13,0,10*ROW('Hygiene Data'!D112))="","",OFFSET('Hygiene Data'!$D$13,0,10*ROW('Hygiene Data'!D112)))</f>
        <v/>
      </c>
      <c r="DT118" s="34" t="str">
        <f ca="1">+IF(OFFSET('Hygiene Data'!$D$14,0,10*ROW('Hygiene Data'!D112))="","",OFFSET('Hygiene Data'!$D$14,0,10*ROW('Hygiene Data'!D112)))</f>
        <v/>
      </c>
      <c r="DU118" s="34" t="str">
        <f ca="1">+IF(OFFSET('Hygiene Data'!$E$12,0,10*ROW('Hygiene Data'!E112))="","",OFFSET('Hygiene Data'!$E$12,0,10*ROW('Hygiene Data'!E112)))</f>
        <v/>
      </c>
      <c r="DV118" s="34" t="str">
        <f ca="1">+IF(OFFSET('Hygiene Data'!$E$13,0,10*ROW('Hygiene Data'!E112))="","",OFFSET('Hygiene Data'!$E$13,0,10*ROW('Hygiene Data'!E112)))</f>
        <v/>
      </c>
      <c r="DW118" s="34" t="str">
        <f ca="1">+IF(OFFSET('Hygiene Data'!$E$14,0,10*ROW('Hygiene Data'!E112))="","",OFFSET('Hygiene Data'!$E$14,0,10*ROW('Hygiene Data'!E112)))</f>
        <v/>
      </c>
      <c r="DX118" s="34" t="str">
        <f ca="1">+IF(OFFSET('Hygiene Data'!$F$12,0,10*ROW('Hygiene Data'!F112))="","",OFFSET('Hygiene Data'!$F$12,0,10*ROW('Hygiene Data'!F112)))</f>
        <v/>
      </c>
      <c r="DY118" s="34" t="str">
        <f ca="1">+IF(OFFSET('Hygiene Data'!$F$13,0,10*ROW('Hygiene Data'!F112))="","",OFFSET('Hygiene Data'!$F$13,0,10*ROW('Hygiene Data'!F112)))</f>
        <v/>
      </c>
      <c r="DZ118" s="34" t="str">
        <f ca="1">+IF(OFFSET('Hygiene Data'!$F$14,0,10*ROW('Hygiene Data'!F112))="","",OFFSET('Hygiene Data'!$F$14,0,10*ROW('Hygiene Data'!F112)))</f>
        <v/>
      </c>
      <c r="EA118" s="34" t="str">
        <f ca="1">+IF(OFFSET('Hygiene Data'!$G$12,0,10*ROW('Hygiene Data'!G112))="","",OFFSET('Hygiene Data'!$G$12,0,10*ROW('Hygiene Data'!G112)))</f>
        <v/>
      </c>
      <c r="EB118" s="34" t="str">
        <f ca="1">+IF(OFFSET('Hygiene Data'!$G$13,0,10*ROW('Hygiene Data'!G112))="","",OFFSET('Hygiene Data'!$G$13,0,10*ROW('Hygiene Data'!G112)))</f>
        <v/>
      </c>
      <c r="EC118" s="34" t="str">
        <f ca="1">+IF(OFFSET('Hygiene Data'!$G$14,0,10*ROW('Hygiene Data'!G112))="","",OFFSET('Hygiene Data'!$G$14,0,10*ROW('Hygiene Data'!G112)))</f>
        <v/>
      </c>
      <c r="ED118" s="34" t="str">
        <f ca="1">+IF(OFFSET('Hygiene Data'!$H$12,0,10*ROW('Hygiene Data'!H112))="","",OFFSET('Hygiene Data'!$H$12,0,10*ROW('Hygiene Data'!H112)))</f>
        <v/>
      </c>
      <c r="EE118" s="34" t="str">
        <f ca="1">+IF(OFFSET('Hygiene Data'!$H$13,0,10*ROW('Hygiene Data'!H112))="","",OFFSET('Hygiene Data'!$H$13,0,10*ROW('Hygiene Data'!H112)))</f>
        <v/>
      </c>
      <c r="EF118" s="34" t="str">
        <f ca="1">+IF(OFFSET('Hygiene Data'!$H$14,0,10*ROW('Hygiene Data'!H112))="","",OFFSET('Hygiene Data'!$H$14,0,10*ROW('Hygiene Data'!H112)))</f>
        <v/>
      </c>
    </row>
    <row r="119" spans="1:136" x14ac:dyDescent="0.2">
      <c r="A119" s="50" t="str">
        <f ca="1">+IF(OFFSET('Water Data'!$B$1,0,10*ROW('Water Data'!B116))="","",OFFSET('Water Data'!$B$1,0,10*ROW('Water Data'!B116)))</f>
        <v/>
      </c>
      <c r="B119" s="50" t="str">
        <f ca="1">+IF(OFFSET('Water Data'!$A$3,0,10*ROW('Water Data'!A116))="","",OFFSET('Water Data'!$A$3,0,10*ROW('Water Data'!A116)))</f>
        <v/>
      </c>
      <c r="C119" s="50" t="str">
        <f ca="1">+IF(OFFSET('Water Data'!$C$3,0,10*ROW('Water Data'!C116))="","",OFFSET('Water Data'!$C$3,0,10*ROW('Water Data'!C116)))</f>
        <v/>
      </c>
      <c r="D119" s="133" t="e">
        <f ca="1">+IF(AND(ISNUMBER(OFFSET('Water Data'!$C$5,0,10*ROW('Water Data'!C113))),BS119="Yes"),100-OFFSET('Water Data'!$C$5,0,10*ROW('Water Data'!C113)),IF(AND(ISNUMBER(OFFSET('Water Data'!$C$5,0,10*ROW('Water Data'!C113))),BS119="No",ISNUMBER(OFFSET('Water Data'!$C$5,0,10*ROW('Water Data'!C113)))),CONCATENATE("[",ROUND(100-OFFSET('Water Data'!$C$5,0,10*ROW('Water Data'!C113)),0),"]"),IF(AND(ISNUMBER(OFFSET('Water Data'!$C$5,0,10*ROW('Water Data'!C113))),BS119="",ISNUMBER(OFFSET('Water Data'!$C$5,0,10*ROW('Water Data'!C113)))),100-OFFSET('Water Data'!$C$5,0,10*ROW('Water Data'!C113)),NA())))</f>
        <v>#N/A</v>
      </c>
      <c r="E119" s="133" t="e">
        <f ca="1">+IF(AND(ISNUMBER(OFFSET('Water Data'!$C$7,0,10*ROW('Water Data'!D113))),BT119="Yes"),OFFSET('Water Data'!$C$7,0,10*ROW('Water Data'!C113)),IF(AND(ISNUMBER(OFFSET('Water Data'!$C$7,0,10*ROW('Water Data'!C113))),BT119="No",ISNUMBER(OFFSET('Water Data'!$C$7,0,10*ROW('Water Data'!C113)))),CONCATENATE("[",ROUND(OFFSET('Water Data'!$C$7,0,10*ROW('Water Data'!C113)),0),"]"),IF(AND(ISNUMBER(OFFSET('Water Data'!$C$7,0,10*ROW('Water Data'!C113))),BT119="",ISNUMBER(OFFSET('Water Data'!$C$7,0,10*ROW('Water Data'!C113)))),OFFSET('Water Data'!$C$7,0,10*ROW('Water Data'!C113)),NA())))</f>
        <v>#N/A</v>
      </c>
      <c r="F119" s="133" t="e">
        <f ca="1">+IF(AND(ISNUMBER(OFFSET('Water Data'!$C$10,0,10*ROW('Water Data'!C113))),BU119="Yes"),OFFSET('Water Data'!$C$10,0,10*ROW('Water Data'!C113)),IF(AND(ISNUMBER(OFFSET('Water Data'!$C$10,0,10*ROW('Water Data'!C113))),BU119="No",ISNUMBER(OFFSET('Water Data'!$C$10,0,10*ROW('Water Data'!C113)))),CONCATENATE("[",ROUND(OFFSET('Water Data'!$C$10,0,10*ROW('Water Data'!C113)),0),"]"),IF(AND(ISNUMBER(OFFSET('Water Data'!$C$10,0,10*ROW('Water Data'!C113))),BU119="",ISNUMBER(OFFSET('Water Data'!$C$10,0,10*ROW('Water Data'!C113)))),OFFSET('Water Data'!$C$10,0,10*ROW('Water Data'!C113)),NA())))</f>
        <v>#N/A</v>
      </c>
      <c r="G119" s="133" t="e">
        <f ca="1">+IF(AND(ISNUMBER(OFFSET('Water Data'!$D$5,0,10*ROW('Water Data'!D113))),BV119="Yes"),100-OFFSET('Water Data'!$D$5,0,10*ROW('Water Data'!D113)),IF(AND(ISNUMBER(OFFSET('Water Data'!$D$5,0,10*ROW('Water Data'!D113))),BV119="No",ISNUMBER(OFFSET('Water Data'!$D$5,0,10*ROW('Water Data'!D113)))),CONCATENATE("[",ROUND(100-OFFSET('Water Data'!$D$5,0,10*ROW('Water Data'!D113)),0),"]"),IF(AND(ISNUMBER(OFFSET('Water Data'!$D$5,0,10*ROW('Water Data'!D113))),BV119="",ISNUMBER(OFFSET('Water Data'!$D$5,0,10*ROW('Water Data'!D113)))),100-OFFSET('Water Data'!$D$5,0,10*ROW('Water Data'!D113)),NA())))</f>
        <v>#N/A</v>
      </c>
      <c r="H119" s="133" t="e">
        <f ca="1">+IF(AND(ISNUMBER(OFFSET('Water Data'!$D$7,0,10*ROW('Water Data'!D113))),BW119="Yes"),OFFSET('Water Data'!$D$7,0,10*ROW('Water Data'!D113)),IF(AND(ISNUMBER(OFFSET('Water Data'!$D$7,0,10*ROW('Water Data'!D113))),BW119="No",ISNUMBER(OFFSET('Water Data'!$D$7,0,10*ROW('Water Data'!D113)))),CONCATENATE("[",ROUND(OFFSET('Water Data'!$C$7,0,10*ROW('Water Data'!D113)),0),"]"),IF(AND(ISNUMBER(OFFSET('Water Data'!$D$7,0,10*ROW('Water Data'!D113))),BW119="",ISNUMBER(OFFSET('Water Data'!$D$7,0,10*ROW('Water Data'!D113)))),OFFSET('Water Data'!$D$7,0,10*ROW('Water Data'!D113)),NA())))</f>
        <v>#N/A</v>
      </c>
      <c r="I119" s="133" t="e">
        <f ca="1">+IF(AND(ISNUMBER(OFFSET('Water Data'!$D$10,0,10*ROW('Water Data'!D113))),BX119="Yes"),OFFSET('Water Data'!$D$10,0,10*ROW('Water Data'!D113)),IF(AND(ISNUMBER(OFFSET('Water Data'!$D$10,0,10*ROW('Water Data'!D113))),BX119="No",ISNUMBER(OFFSET('Water Data'!$D$10,0,10*ROW('Water Data'!D113)))),CONCATENATE("[",ROUND(OFFSET('Water Data'!$D$10,0,10*ROW('Water Data'!D113)),0),"]"),IF(AND(ISNUMBER(OFFSET('Water Data'!$D$10,0,10*ROW('Water Data'!D113))),BX119="",ISNUMBER(OFFSET('Water Data'!$D$10,0,10*ROW('Water Data'!D113)))),OFFSET('Water Data'!$D$10,0,10*ROW('Water Data'!D113)),NA())))</f>
        <v>#N/A</v>
      </c>
      <c r="J119" s="133" t="e">
        <f ca="1">+IF(AND(ISNUMBER(OFFSET('Water Data'!$E$5,0,10*ROW('Water Data'!E113))),BY119="Yes"),100-OFFSET('Water Data'!$E$5,0,10*ROW('Water Data'!E113)),IF(AND(ISNUMBER(OFFSET('Water Data'!$E$5,0,10*ROW('Water Data'!E113))),BY119="No",ISNUMBER(OFFSET('Water Data'!$E$5,0,10*ROW('Water Data'!E113)))),CONCATENATE("[",ROUND(100-OFFSET('Water Data'!$E$5,0,10*ROW('Water Data'!E113)),0),"]"),IF(AND(ISNUMBER(OFFSET('Water Data'!$E$5,0,10*ROW('Water Data'!E113))),BY119="",ISNUMBER(OFFSET('Water Data'!$E$5,0,10*ROW('Water Data'!E113)))),100-OFFSET('Water Data'!$E$5,0,10*ROW('Water Data'!E113)),NA())))</f>
        <v>#N/A</v>
      </c>
      <c r="K119" s="133" t="e">
        <f ca="1">+IF(AND(ISNUMBER(OFFSET('Water Data'!$E$7,0,10*ROW('Water Data'!E113))),BZ119="Yes"),OFFSET('Water Data'!$E$7,0,10*ROW('Water Data'!E113)),IF(AND(ISNUMBER(OFFSET('Water Data'!$E$7,0,10*ROW('Water Data'!E113))),BZ119="No",ISNUMBER(OFFSET('Water Data'!$E$7,0,10*ROW('Water Data'!E113)))),CONCATENATE("[",ROUND(OFFSET('Water Data'!$E$7,0,10*ROW('Water Data'!E113)),0),"]"),IF(AND(ISNUMBER(OFFSET('Water Data'!$E$7,0,10*ROW('Water Data'!E113))),BZ119="",ISNUMBER(OFFSET('Water Data'!$E$7,0,10*ROW('Water Data'!E113)))),OFFSET('Water Data'!$E$7,0,10*ROW('Water Data'!E113)),NA())))</f>
        <v>#N/A</v>
      </c>
      <c r="L119" s="133" t="e">
        <f ca="1">+IF(AND(ISNUMBER(OFFSET('Water Data'!$E$10,0,10*ROW('Water Data'!E113))),CA119="Yes"),OFFSET('Water Data'!$E$10,0,10*ROW('Water Data'!E113)),IF(AND(ISNUMBER(OFFSET('Water Data'!$E$10,0,10*ROW('Water Data'!E113))),CA119="No",ISNUMBER(OFFSET('Water Data'!$E$10,0,10*ROW('Water Data'!E113)))),CONCATENATE("[",ROUND(OFFSET('Water Data'!$E$10,0,10*ROW('Water Data'!E113)),0),"]"),IF(AND(ISNUMBER(OFFSET('Water Data'!$E$10,0,10*ROW('Water Data'!E113))),CA119="",ISNUMBER(OFFSET('Water Data'!$E$10,0,10*ROW('Water Data'!E113)))),OFFSET('Water Data'!$E$10,0,10*ROW('Water Data'!E113)),NA())))</f>
        <v>#N/A</v>
      </c>
      <c r="M119" s="133" t="e">
        <f ca="1">+IF(AND(ISNUMBER(OFFSET('Water Data'!$F$5,0,10*ROW('Water Data'!F113))),CB119="Yes"),100-OFFSET('Water Data'!$F$5,0,10*ROW('Water Data'!F113)),IF(AND(ISNUMBER(OFFSET('Water Data'!$F$5,0,10*ROW('Water Data'!F113))),CB119="No",ISNUMBER(OFFSET('Water Data'!$F$5,0,10*ROW('Water Data'!F113)))),CONCATENATE("[",ROUND(100-OFFSET('Water Data'!$F$5,0,10*ROW('Water Data'!F113)),0),"]"),IF(AND(ISNUMBER(OFFSET('Water Data'!$F$5,0,10*ROW('Water Data'!F113))),CB119="",ISNUMBER(OFFSET('Water Data'!$F$5,0,10*ROW('Water Data'!F113)))),100-OFFSET('Water Data'!$F$5,0,10*ROW('Water Data'!F113)),NA())))</f>
        <v>#N/A</v>
      </c>
      <c r="N119" s="133" t="e">
        <f ca="1">+IF(AND(ISNUMBER(OFFSET('Water Data'!$F$7,0,10*ROW('Water Data'!F113))),CC119="Yes"),OFFSET('Water Data'!$F$7,0,10*ROW('Water Data'!F113)),IF(AND(ISNUMBER(OFFSET('Water Data'!$F$7,0,10*ROW('Water Data'!F113))),CC119="No",ISNUMBER(OFFSET('Water Data'!$F$7,0,10*ROW('Water Data'!F113)))),CONCATENATE("[",ROUND(OFFSET('Water Data'!$F$7,0,10*ROW('Water Data'!F113)),0),"]"),IF(AND(ISNUMBER(OFFSET('Water Data'!$F$7,0,10*ROW('Water Data'!F113))),CC119="",ISNUMBER(OFFSET('Water Data'!$F$7,0,10*ROW('Water Data'!F113)))),OFFSET('Water Data'!$F$7,0,10*ROW('Water Data'!F113)),NA())))</f>
        <v>#N/A</v>
      </c>
      <c r="O119" s="133" t="e">
        <f ca="1">+IF(AND(ISNUMBER(OFFSET('Water Data'!$F$10,0,10*ROW('Water Data'!F113))),CD119="Yes"),OFFSET('Water Data'!$F$10,0,10*ROW('Water Data'!F113)),IF(AND(ISNUMBER(OFFSET('Water Data'!$F$10,0,10*ROW('Water Data'!F113))),CD119="No",ISNUMBER(OFFSET('Water Data'!$F$10,0,10*ROW('Water Data'!F113)))),CONCATENATE("[",ROUND(OFFSET('Water Data'!$F$10,0,10*ROW('Water Data'!F113)),0),"]"),IF(AND(ISNUMBER(OFFSET('Water Data'!$F$10,0,10*ROW('Water Data'!F113))),CD119="",ISNUMBER(OFFSET('Water Data'!$F$10,0,10*ROW('Water Data'!F113)))),OFFSET('Water Data'!$F$10,0,10*ROW('Water Data'!F113)),NA())))</f>
        <v>#N/A</v>
      </c>
      <c r="P119" s="133" t="e">
        <f ca="1">+IF(AND(ISNUMBER(OFFSET('Water Data'!$G$5,0,10*ROW('Water Data'!G113))),CE119="Yes"),100-OFFSET('Water Data'!$G$5,0,10*ROW('Water Data'!G113)),IF(AND(ISNUMBER(OFFSET('Water Data'!$G$5,0,10*ROW('Water Data'!G113))),CE119="No",ISNUMBER(OFFSET('Water Data'!$G$5,0,10*ROW('Water Data'!G113)))),CONCATENATE("[",ROUND(100-OFFSET('Water Data'!$G$5,0,10*ROW('Water Data'!G113)),0),"]"),IF(AND(ISNUMBER(OFFSET('Water Data'!$G$5,0,10*ROW('Water Data'!G113))),CE119="",ISNUMBER(OFFSET('Water Data'!$G$5,0,10*ROW('Water Data'!G113)))),100-OFFSET('Water Data'!$G$5,0,10*ROW('Water Data'!G113)),NA())))</f>
        <v>#N/A</v>
      </c>
      <c r="Q119" s="133" t="e">
        <f ca="1">+IF(AND(ISNUMBER(OFFSET('Water Data'!$G$7,0,10*ROW('Water Data'!G113))),CF119="Yes"),OFFSET('Water Data'!$G$7,0,10*ROW('Water Data'!G113)),IF(AND(ISNUMBER(OFFSET('Water Data'!$G$7,0,10*ROW('Water Data'!G113))),CF119="No",ISNUMBER(OFFSET('Water Data'!$G$7,0,10*ROW('Water Data'!G113)))),CONCATENATE("[",ROUND(OFFSET('Water Data'!$G$7,0,10*ROW('Water Data'!G113)),0),"]"),IF(AND(ISNUMBER(OFFSET('Water Data'!$G$7,0,10*ROW('Water Data'!G113))),CF119="",ISNUMBER(OFFSET('Water Data'!$G$7,0,10*ROW('Water Data'!G113)))),OFFSET('Water Data'!$G$7,0,10*ROW('Water Data'!G113)),NA())))</f>
        <v>#N/A</v>
      </c>
      <c r="R119" s="133" t="e">
        <f ca="1">+IF(AND(ISNUMBER(OFFSET('Water Data'!$G$10,0,10*ROW('Water Data'!G113))),CG119="Yes"),OFFSET('Water Data'!$G$10,0,10*ROW('Water Data'!G113)),IF(AND(ISNUMBER(OFFSET('Water Data'!$G$10,0,10*ROW('Water Data'!G113))),CG119="No",ISNUMBER(OFFSET('Water Data'!$G$10,0,10*ROW('Water Data'!G113)))),CONCATENATE("[",ROUND(OFFSET('Water Data'!$G$10,0,10*ROW('Water Data'!G113)),0),"]"),IF(AND(ISNUMBER(OFFSET('Water Data'!$G$10,0,10*ROW('Water Data'!G113))),CG119="",ISNUMBER(OFFSET('Water Data'!$G$10,0,10*ROW('Water Data'!G113)))),OFFSET('Water Data'!$G$10,0,10*ROW('Water Data'!G113)),NA())))</f>
        <v>#N/A</v>
      </c>
      <c r="S119" s="133" t="e">
        <f ca="1">+IF(AND(ISNUMBER(OFFSET('Water Data'!$H$5,0,10*ROW('Water Data'!H113))),CH119="Yes"),100-OFFSET('Water Data'!$H$5,0,10*ROW('Water Data'!H113)),IF(AND(ISNUMBER(OFFSET('Water Data'!$H$5,0,10*ROW('Water Data'!H113))),CH119="No",ISNUMBER(OFFSET('Water Data'!$H$5,0,10*ROW('Water Data'!H113)))),CONCATENATE("[",ROUND(100-OFFSET('Water Data'!$H$5,0,10*ROW('Water Data'!H113)),0),"]"),IF(AND(ISNUMBER(OFFSET('Water Data'!$H$5,0,10*ROW('Water Data'!H113))),CH119="",ISNUMBER(OFFSET('Water Data'!$H$5,0,10*ROW('Water Data'!H113)))),100-OFFSET('Water Data'!$H$5,0,10*ROW('Water Data'!H113)),NA())))</f>
        <v>#N/A</v>
      </c>
      <c r="T119" s="133" t="e">
        <f ca="1">+IF(AND(ISNUMBER(OFFSET('Water Data'!$H$7,0,10*ROW('Water Data'!H113))),CI119="Yes"),OFFSET('Water Data'!$H$7,0,10*ROW('Water Data'!H113)),IF(AND(ISNUMBER(OFFSET('Water Data'!$H$7,0,10*ROW('Water Data'!H113))),CI119="No",ISNUMBER(OFFSET('Water Data'!$H$7,0,10*ROW('Water Data'!H113)))),CONCATENATE("[",ROUND(OFFSET('Water Data'!$H$7,0,10*ROW('Water Data'!H113)),0),"]"),IF(AND(ISNUMBER(OFFSET('Water Data'!$H$7,0,10*ROW('Water Data'!H113))),CI119="",ISNUMBER(OFFSET('Water Data'!$H$7,0,10*ROW('Water Data'!H113)))),OFFSET('Water Data'!$H$7,0,10*ROW('Water Data'!H113)),NA())))</f>
        <v>#N/A</v>
      </c>
      <c r="U119" s="133" t="e">
        <f ca="1">+IF(AND(ISNUMBER(OFFSET('Water Data'!$H$10,0,10*ROW('Water Data'!H113))),CJ119="Yes"),OFFSET('Water Data'!$H$10,0,10*ROW('Water Data'!H113)),IF(AND(ISNUMBER(OFFSET('Water Data'!$H$10,0,10*ROW('Water Data'!H113))),CJ119="No",ISNUMBER(OFFSET('Water Data'!$H$10,0,10*ROW('Water Data'!H113)))),CONCATENATE("[",ROUND(OFFSET('Water Data'!$H$10,0,10*ROW('Water Data'!H113)),0),"]"),IF(AND(ISNUMBER(OFFSET('Water Data'!$H$10,0,10*ROW('Water Data'!H113))),CJ119="",ISNUMBER(OFFSET('Water Data'!$H$10,0,10*ROW('Water Data'!H113)))),OFFSET('Water Data'!$H$10,0,10*ROW('Water Data'!H113)),NA())))</f>
        <v>#N/A</v>
      </c>
      <c r="V119" s="134" t="e">
        <f ca="1">+IF(AND(ISNUMBER(OFFSET('Sanitation Data'!$C$5,0,10*ROW('Sanitation Data'!C113))),CK119="Yes"),100-OFFSET('Sanitation Data'!$C$5,0,10*ROW('Sanitation Data'!C113)),IF(AND(ISNUMBER(OFFSET('Sanitation Data'!$C$5,0,10*ROW('Sanitation Data'!C113))),CK119="No",ISNUMBER(OFFSET('Sanitation Data'!$C$5,0,10*ROW('Sanitation Data'!C113)))),CONCATENATE("[",ROUND(100-OFFSET('Sanitation Data'!$C$5,0,10*ROW('Sanitation Data'!C113)),0),"]"),IF(AND(ISNUMBER(OFFSET('Sanitation Data'!$C$5,0,10*ROW('Sanitation Data'!C113))),CK119="",ISNUMBER(OFFSET('Sanitation Data'!$C$5,0,10*ROW('Sanitation Data'!C113)))),100-OFFSET('Sanitation Data'!$C$5,0,10*ROW('Sanitation Data'!C113)),NA())))</f>
        <v>#N/A</v>
      </c>
      <c r="W119" s="134" t="e">
        <f ca="1">+IF(AND(ISNUMBER(OFFSET('Sanitation Data'!$C$7,0,10*ROW('Sanitation Data'!C113))),CL119="Yes"),OFFSET('Sanitation Data'!$C$7,0,10*ROW('Sanitation Data'!C113)),IF(AND(ISNUMBER(OFFSET('Sanitation Data'!$C$7,0,10*ROW('Sanitation Data'!C113))),CL119="No",ISNUMBER(OFFSET('Sanitation Data'!$C$7,0,10*ROW('Sanitation Data'!C113)))),CONCATENATE("[",ROUND(OFFSET('Sanitation Data'!$C$7,0,10*ROW('Sanitation Data'!C113)),0),"]"),IF(AND(ISNUMBER(OFFSET('Sanitation Data'!$C$7,0,10*ROW('Sanitation Data'!C113))),CL119="",ISNUMBER(OFFSET('Sanitation Data'!$C$7,0,10*ROW('Sanitation Data'!C113)))),OFFSET('Sanitation Data'!$C$7,0,10*ROW('Sanitation Data'!C113)),NA())))</f>
        <v>#N/A</v>
      </c>
      <c r="X119" s="134" t="e">
        <f ca="1">+IF(AND(ISNUMBER(OFFSET('Sanitation Data'!$C$11,0,10*ROW('Sanitation Data'!C113))),CM119="Yes"),OFFSET('Sanitation Data'!$C$11,0,10*ROW('Sanitation Data'!C113)),IF(AND(ISNUMBER(OFFSET('Sanitation Data'!$C$11,0,10*ROW('Sanitation Data'!C113))),CM119="No",ISNUMBER(OFFSET('Sanitation Data'!$C$11,0,10*ROW('Sanitation Data'!C113)))),CONCATENATE("[",ROUND(OFFSET('Sanitation Data'!$C$11,0,10*ROW('Sanitation Data'!C113)),0),"]"),IF(AND(ISNUMBER(OFFSET('Sanitation Data'!$C$11,0,10*ROW('Sanitation Data'!C113))),CM119="",ISNUMBER(OFFSET('Sanitation Data'!$C$11,0,10*ROW('Sanitation Data'!C113)))),OFFSET('Sanitation Data'!$C$11,0,10*ROW('Sanitation Data'!C113)),NA())))</f>
        <v>#N/A</v>
      </c>
      <c r="Y119" s="134" t="e">
        <f ca="1">+IF(AND(ISNUMBER(OFFSET('Sanitation Data'!$C$12,0,10*ROW('Sanitation Data'!C113))),CN119="Yes"),OFFSET('Sanitation Data'!$C$12,0,10*ROW('Sanitation Data'!C113)),IF(AND(ISNUMBER(OFFSET('Sanitation Data'!$C$12,0,10*ROW('Sanitation Data'!C113))),CN119="No",ISNUMBER(OFFSET('Sanitation Data'!$C$12,0,10*ROW('Sanitation Data'!C113)))),CONCATENATE("[",ROUND(OFFSET('Sanitation Data'!$C$12,0,10*ROW('Sanitation Data'!C113)),0),"]"),IF(AND(ISNUMBER(OFFSET('Sanitation Data'!$C$12,0,10*ROW('Sanitation Data'!C113))),CN119="",ISNUMBER(OFFSET('Sanitation Data'!$C$12,0,10*ROW('Sanitation Data'!C113)))),OFFSET('Sanitation Data'!$C$12,0,10*ROW('Sanitation Data'!C113)),NA())))</f>
        <v>#N/A</v>
      </c>
      <c r="Z119" s="134" t="e">
        <f ca="1">+IF(AND(ISNUMBER(OFFSET('Sanitation Data'!$C$13,0,10*ROW('Sanitation Data'!C113))),CO119="Yes"),OFFSET('Sanitation Data'!$C$13,0,10*ROW('Sanitation Data'!C113)),IF(AND(ISNUMBER(OFFSET('Sanitation Data'!$C$13,0,10*ROW('Sanitation Data'!C113))),CO119="No",ISNUMBER(OFFSET('Sanitation Data'!$C$13,0,10*ROW('Sanitation Data'!C113)))),CONCATENATE("[",ROUND(OFFSET('Sanitation Data'!$C$13,0,10*ROW('Sanitation Data'!C113)),0),"]"),IF(AND(ISNUMBER(OFFSET('Sanitation Data'!$C$13,0,10*ROW('Sanitation Data'!C113))),CO119="",ISNUMBER(OFFSET('Sanitation Data'!$C$13,0,10*ROW('Sanitation Data'!C113)))),OFFSET('Sanitation Data'!$C$13,0,10*ROW('Sanitation Data'!C113)),NA())))</f>
        <v>#N/A</v>
      </c>
      <c r="AA119" s="134" t="e">
        <f ca="1">+IF(AND(ISNUMBER(OFFSET('Sanitation Data'!$D$5,0,10*ROW('Sanitation Data'!D113))),CP119="Yes"),100-OFFSET('Sanitation Data'!$D$5,0,10*ROW('Sanitation Data'!D113)),IF(AND(ISNUMBER(OFFSET('Sanitation Data'!$D$5,0,10*ROW('Sanitation Data'!D113))),CP119="No",ISNUMBER(OFFSET('Sanitation Data'!$D$5,0,10*ROW('Sanitation Data'!D113)))),CONCATENATE("[",ROUND(100-OFFSET('Sanitation Data'!$D$5,0,10*ROW('Sanitation Data'!D113)),0),"]"),IF(AND(ISNUMBER(OFFSET('Sanitation Data'!$D$5,0,10*ROW('Sanitation Data'!D113))),CP119="",ISNUMBER(OFFSET('Sanitation Data'!$D$5,0,10*ROW('Sanitation Data'!D113)))),100-OFFSET('Sanitation Data'!$D$5,0,10*ROW('Sanitation Data'!D113)),NA())))</f>
        <v>#N/A</v>
      </c>
      <c r="AB119" s="134" t="e">
        <f ca="1">+IF(AND(ISNUMBER(OFFSET('Sanitation Data'!$D$7,0,10*ROW('Sanitation Data'!D113))),CQ119="Yes"),OFFSET('Sanitation Data'!$D$7,0,10*ROW('Sanitation Data'!G113)),IF(AND(ISNUMBER(OFFSET('Sanitation Data'!$D$7,0,10*ROW('Sanitation Data'!D113))),CQ119="No",ISNUMBER(OFFSET('Sanitation Data'!$D$7,0,10*ROW('Sanitation Data'!D113)))),CONCATENATE("[",ROUND(OFFSET('Sanitation Data'!$D$7,0,10*ROW('Sanitation Data'!D113)),0),"]"),IF(AND(ISNUMBER(OFFSET('Sanitation Data'!$D$7,0,10*ROW('Sanitation Data'!D113))),CQ119="",ISNUMBER(OFFSET('Sanitation Data'!$D$7,0,10*ROW('Sanitation Data'!D113)))),OFFSET('Sanitation Data'!$D$7,0,10*ROW('Sanitation Data'!D113)),NA())))</f>
        <v>#N/A</v>
      </c>
      <c r="AC119" s="134" t="e">
        <f ca="1">+IF(AND(ISNUMBER(OFFSET('Sanitation Data'!$D$11,0,10*ROW('Sanitation Data'!D113))),CR119="Yes"),OFFSET('Sanitation Data'!$D$11,0,10*ROW('Sanitation Data'!D113)),IF(AND(ISNUMBER(OFFSET('Sanitation Data'!$D$11,0,10*ROW('Sanitation Data'!D113))),CR119="No",ISNUMBER(OFFSET('Sanitation Data'!$D$11,0,10*ROW('Sanitation Data'!D113)))),CONCATENATE("[",ROUND(OFFSET('Sanitation Data'!$D$11,0,10*ROW('Sanitation Data'!D113)),0),"]"),IF(AND(ISNUMBER(OFFSET('Sanitation Data'!$D$11,0,10*ROW('Sanitation Data'!D113))),CR119="",ISNUMBER(OFFSET('Sanitation Data'!$D$11,0,10*ROW('Sanitation Data'!D113)))),OFFSET('Sanitation Data'!$D$11,0,10*ROW('Sanitation Data'!D113)),NA())))</f>
        <v>#N/A</v>
      </c>
      <c r="AD119" s="134" t="e">
        <f ca="1">+IF(AND(ISNUMBER(OFFSET('Sanitation Data'!$D$12,0,10*ROW('Sanitation Data'!D113))),CS119="Yes"),OFFSET('Sanitation Data'!$D$12,0,10*ROW('Sanitation Data'!D113)),IF(AND(ISNUMBER(OFFSET('Sanitation Data'!$D$12,0,10*ROW('Sanitation Data'!D113))),CS119="No",ISNUMBER(OFFSET('Sanitation Data'!$D$12,0,10*ROW('Sanitation Data'!D113)))),CONCATENATE("[",ROUND(OFFSET('Sanitation Data'!$D$12,0,10*ROW('Sanitation Data'!D113)),0),"]"),IF(AND(ISNUMBER(OFFSET('Sanitation Data'!$D$12,0,10*ROW('Sanitation Data'!D113))),CS119="",ISNUMBER(OFFSET('Sanitation Data'!$D$12,0,10*ROW('Sanitation Data'!D113)))),OFFSET('Sanitation Data'!$D$12,0,10*ROW('Sanitation Data'!D113)),NA())))</f>
        <v>#N/A</v>
      </c>
      <c r="AE119" s="134" t="e">
        <f ca="1">+IF(AND(ISNUMBER(OFFSET('Sanitation Data'!$D$13,0,10*ROW('Sanitation Data'!D113))),CT119="Yes"),OFFSET('Sanitation Data'!$D$13,0,10*ROW('Sanitation Data'!D113)),IF(AND(ISNUMBER(OFFSET('Sanitation Data'!$D$13,0,10*ROW('Sanitation Data'!D113))),CT119="No",ISNUMBER(OFFSET('Sanitation Data'!$D$13,0,10*ROW('Sanitation Data'!D113)))),CONCATENATE("[",ROUND(OFFSET('Sanitation Data'!$D$13,0,10*ROW('Sanitation Data'!D113)),0),"]"),IF(AND(ISNUMBER(OFFSET('Sanitation Data'!$D$13,0,10*ROW('Sanitation Data'!D113))),CT119="",ISNUMBER(OFFSET('Sanitation Data'!$D$13,0,10*ROW('Sanitation Data'!D113)))),OFFSET('Sanitation Data'!$D$13,0,10*ROW('Sanitation Data'!D113)),NA())))</f>
        <v>#N/A</v>
      </c>
      <c r="AF119" s="134" t="e">
        <f ca="1">+IF(AND(ISNUMBER(OFFSET('Sanitation Data'!$E$5,0,10*ROW('Sanitation Data'!E113))),CU119="Yes"),100-OFFSET('Sanitation Data'!$E$5,0,10*ROW('Sanitation Data'!E113)),IF(AND(ISNUMBER(OFFSET('Sanitation Data'!$E$5,0,10*ROW('Sanitation Data'!E113))),CU119="No",ISNUMBER(OFFSET('Sanitation Data'!$E$5,0,10*ROW('Sanitation Data'!E113)))),CONCATENATE("[",ROUND(100-OFFSET('Sanitation Data'!$E$5,0,10*ROW('Sanitation Data'!E113)),0),"]"),IF(AND(ISNUMBER(OFFSET('Sanitation Data'!$E$5,0,10*ROW('Sanitation Data'!E113))),CU119="",ISNUMBER(OFFSET('Sanitation Data'!$E$5,0,10*ROW('Sanitation Data'!E113)))),100-OFFSET('Sanitation Data'!$E$5,0,10*ROW('Sanitation Data'!E113)),NA())))</f>
        <v>#N/A</v>
      </c>
      <c r="AG119" s="134" t="e">
        <f ca="1">+IF(AND(ISNUMBER(OFFSET('Sanitation Data'!$E$7,0,10*ROW('Sanitation Data'!E113))),CV119="Yes"),OFFSET('Sanitation Data'!$E$7,0,10*ROW('Sanitation Data'!E113)),IF(AND(ISNUMBER(OFFSET('Sanitation Data'!$E$7,0,10*ROW('Sanitation Data'!E113))),CV119="No",ISNUMBER(OFFSET('Sanitation Data'!$E$7,0,10*ROW('Sanitation Data'!E113)))),CONCATENATE("[",ROUND(OFFSET('Sanitation Data'!$E$7,0,10*ROW('Sanitation Data'!E113)),0),"]"),IF(AND(ISNUMBER(OFFSET('Sanitation Data'!$E$7,0,10*ROW('Sanitation Data'!E113))),CV119="",ISNUMBER(OFFSET('Sanitation Data'!$E$7,0,10*ROW('Sanitation Data'!E113)))),OFFSET('Sanitation Data'!$E$7,0,10*ROW('Sanitation Data'!E113)),NA())))</f>
        <v>#N/A</v>
      </c>
      <c r="AH119" s="134" t="e">
        <f ca="1">+IF(AND(ISNUMBER(OFFSET('Sanitation Data'!$E$11,0,10*ROW('Sanitation Data'!E113))),CW119="Yes"),OFFSET('Sanitation Data'!$E$11,0,10*ROW('Sanitation Data'!E113)),IF(AND(ISNUMBER(OFFSET('Sanitation Data'!$E$11,0,10*ROW('Sanitation Data'!E113))),CW119="No",ISNUMBER(OFFSET('Sanitation Data'!$E$11,0,10*ROW('Sanitation Data'!E113)))),CONCATENATE("[",ROUND(OFFSET('Sanitation Data'!$E$11,0,10*ROW('Sanitation Data'!E113)),0),"]"),IF(AND(ISNUMBER(OFFSET('Sanitation Data'!$E$11,0,10*ROW('Sanitation Data'!E113))),CW119="",ISNUMBER(OFFSET('Sanitation Data'!$E$11,0,10*ROW('Sanitation Data'!E113)))),OFFSET('Sanitation Data'!$E$11,0,10*ROW('Sanitation Data'!E113)),NA())))</f>
        <v>#N/A</v>
      </c>
      <c r="AI119" s="134" t="e">
        <f ca="1">+IF(AND(ISNUMBER(OFFSET('Sanitation Data'!$E$12,0,10*ROW('Sanitation Data'!E113))),CX119="Yes"),OFFSET('Sanitation Data'!$E$12,0,10*ROW('Sanitation Data'!E113)),IF(AND(ISNUMBER(OFFSET('Sanitation Data'!$E$12,0,10*ROW('Sanitation Data'!E113))),CX119="No",ISNUMBER(OFFSET('Sanitation Data'!$E$12,0,10*ROW('Sanitation Data'!E113)))),CONCATENATE("[",ROUND(OFFSET('Sanitation Data'!$E$12,0,10*ROW('Sanitation Data'!E113)),0),"]"),IF(AND(ISNUMBER(OFFSET('Sanitation Data'!$E$12,0,10*ROW('Sanitation Data'!E113))),CX119="",ISNUMBER(OFFSET('Sanitation Data'!$E$12,0,10*ROW('Sanitation Data'!E113)))),OFFSET('Sanitation Data'!$E$12,0,10*ROW('Sanitation Data'!E113)),NA())))</f>
        <v>#N/A</v>
      </c>
      <c r="AJ119" s="134" t="e">
        <f ca="1">+IF(AND(ISNUMBER(OFFSET('Sanitation Data'!$E$13,0,10*ROW('Sanitation Data'!E113))),CY119="Yes"),OFFSET('Sanitation Data'!$E$13,0,10*ROW('Sanitation Data'!E113)),IF(AND(ISNUMBER(OFFSET('Sanitation Data'!$E$13,0,10*ROW('Sanitation Data'!E113))),CY119="No",ISNUMBER(OFFSET('Sanitation Data'!$E$13,0,10*ROW('Sanitation Data'!E113)))),CONCATENATE("[",ROUND(OFFSET('Sanitation Data'!$E$13,0,10*ROW('Sanitation Data'!E113)),0),"]"),IF(AND(ISNUMBER(OFFSET('Sanitation Data'!$E$13,0,10*ROW('Sanitation Data'!E113))),CY119="",ISNUMBER(OFFSET('Sanitation Data'!$E$13,0,10*ROW('Sanitation Data'!E113)))),OFFSET('Sanitation Data'!$E$13,0,10*ROW('Sanitation Data'!E113)),NA())))</f>
        <v>#N/A</v>
      </c>
      <c r="AK119" s="134" t="e">
        <f ca="1">+IF(AND(ISNUMBER(OFFSET('Sanitation Data'!$F$5,0,10*ROW('Sanitation Data'!F113))),CZ119="Yes"),100-OFFSET('Sanitation Data'!$F$5,0,10*ROW('Sanitation Data'!F113)),IF(AND(ISNUMBER(OFFSET('Sanitation Data'!$F$5,0,10*ROW('Sanitation Data'!F113))),CZ119="No",ISNUMBER(OFFSET('Sanitation Data'!$F$5,0,10*ROW('Sanitation Data'!F113)))),CONCATENATE("[",ROUND(100-OFFSET('Sanitation Data'!$F$5,0,10*ROW('Sanitation Data'!F113)),0),"]"),IF(AND(ISNUMBER(OFFSET('Sanitation Data'!$F$5,0,10*ROW('Sanitation Data'!F113))),CZ119="",ISNUMBER(OFFSET('Sanitation Data'!$F$5,0,10*ROW('Sanitation Data'!F113)))),100-OFFSET('Sanitation Data'!$F$5,0,10*ROW('Sanitation Data'!F113)),NA())))</f>
        <v>#N/A</v>
      </c>
      <c r="AL119" s="134" t="e">
        <f ca="1">+IF(AND(ISNUMBER(OFFSET('Sanitation Data'!$F$7,0,10*ROW('Sanitation Data'!F113))),DA119="Yes"),OFFSET('Sanitation Data'!$F$7,0,10*ROW('Sanitation Data'!F113)),IF(AND(ISNUMBER(OFFSET('Sanitation Data'!$F$7,0,10*ROW('Sanitation Data'!F113))),DA119="No",ISNUMBER(OFFSET('Sanitation Data'!$F$7,0,10*ROW('Sanitation Data'!F113)))),CONCATENATE("[",ROUND(OFFSET('Sanitation Data'!$F$7,0,10*ROW('Sanitation Data'!F113)),0),"]"),IF(AND(ISNUMBER(OFFSET('Sanitation Data'!$F$7,0,10*ROW('Sanitation Data'!F113))),DA119="",ISNUMBER(OFFSET('Sanitation Data'!$F$7,0,10*ROW('Sanitation Data'!F113)))),OFFSET('Sanitation Data'!$F$7,0,10*ROW('Sanitation Data'!F113)),NA())))</f>
        <v>#N/A</v>
      </c>
      <c r="AM119" s="134" t="e">
        <f ca="1">+IF(AND(ISNUMBER(OFFSET('Sanitation Data'!$F$11,0,10*ROW('Sanitation Data'!F113))),DB119="Yes"),OFFSET('Sanitation Data'!$F$11,0,10*ROW('Sanitation Data'!F113)),IF(AND(ISNUMBER(OFFSET('Sanitation Data'!$F$11,0,10*ROW('Sanitation Data'!F113))),DB119="No",ISNUMBER(OFFSET('Sanitation Data'!$F$11,0,10*ROW('Sanitation Data'!F113)))),CONCATENATE("[",ROUND(OFFSET('Sanitation Data'!$F$11,0,10*ROW('Sanitation Data'!F113)),0),"]"),IF(AND(ISNUMBER(OFFSET('Sanitation Data'!$F$11,0,10*ROW('Sanitation Data'!F113))),DB119="",ISNUMBER(OFFSET('Sanitation Data'!$F$11,0,10*ROW('Sanitation Data'!F113)))),OFFSET('Sanitation Data'!$F$11,0,10*ROW('Sanitation Data'!F113)),NA())))</f>
        <v>#N/A</v>
      </c>
      <c r="AN119" s="134" t="e">
        <f ca="1">+IF(AND(ISNUMBER(OFFSET('Sanitation Data'!$F$12,0,10*ROW('Sanitation Data'!F113))),DC119="Yes"),OFFSET('Sanitation Data'!$F$12,0,10*ROW('Sanitation Data'!F113)),IF(AND(ISNUMBER(OFFSET('Sanitation Data'!$F$12,0,10*ROW('Sanitation Data'!F113))),DC119="No",ISNUMBER(OFFSET('Sanitation Data'!$F$12,0,10*ROW('Sanitation Data'!F113)))),CONCATENATE("[",ROUND(OFFSET('Sanitation Data'!$F$12,0,10*ROW('Sanitation Data'!F113)),0),"]"),IF(AND(ISNUMBER(OFFSET('Sanitation Data'!$F$12,0,10*ROW('Sanitation Data'!F113))),DC119="",ISNUMBER(OFFSET('Sanitation Data'!$F$12,0,10*ROW('Sanitation Data'!F113)))),OFFSET('Sanitation Data'!$F$12,0,10*ROW('Sanitation Data'!F113)),NA())))</f>
        <v>#N/A</v>
      </c>
      <c r="AO119" s="134" t="e">
        <f ca="1">+IF(AND(ISNUMBER(OFFSET('Sanitation Data'!$F$13,0,10*ROW('Sanitation Data'!F113))),DD119="Yes"),OFFSET('Sanitation Data'!$F$13,0,10*ROW('Sanitation Data'!F113)),IF(AND(ISNUMBER(OFFSET('Sanitation Data'!$F$13,0,10*ROW('Sanitation Data'!F113))),DD119="No",ISNUMBER(OFFSET('Sanitation Data'!$F$13,0,10*ROW('Sanitation Data'!F113)))),CONCATENATE("[",ROUND(OFFSET('Sanitation Data'!$F$13,0,10*ROW('Sanitation Data'!F113)),0),"]"),IF(AND(ISNUMBER(OFFSET('Sanitation Data'!$F$13,0,10*ROW('Sanitation Data'!F113))),DD119="",ISNUMBER(OFFSET('Sanitation Data'!$F$13,0,10*ROW('Sanitation Data'!F113)))),OFFSET('Sanitation Data'!$F$13,0,10*ROW('Sanitation Data'!F113)),NA())))</f>
        <v>#N/A</v>
      </c>
      <c r="AP119" s="134" t="e">
        <f ca="1">+IF(AND(ISNUMBER(OFFSET('Sanitation Data'!$G$5,0,10*ROW('Sanitation Data'!G113))),DE119="Yes"),100-OFFSET('Sanitation Data'!$G$5,0,10*ROW('Sanitation Data'!G113)),IF(AND(ISNUMBER(OFFSET('Sanitation Data'!$G$5,0,10*ROW('Sanitation Data'!G113))),DE119="No",ISNUMBER(OFFSET('Sanitation Data'!$G$5,0,10*ROW('Sanitation Data'!G113)))),CONCATENATE("[",ROUND(100-OFFSET('Sanitation Data'!$G$5,0,10*ROW('Sanitation Data'!G113)),0),"]"),IF(AND(ISNUMBER(OFFSET('Sanitation Data'!$G$5,0,10*ROW('Sanitation Data'!G113))),DE119="",ISNUMBER(OFFSET('Sanitation Data'!$G$5,0,10*ROW('Sanitation Data'!G113)))),100-OFFSET('Sanitation Data'!$G$5,0,10*ROW('Sanitation Data'!G113)),NA())))</f>
        <v>#N/A</v>
      </c>
      <c r="AQ119" s="134" t="e">
        <f ca="1">+IF(AND(ISNUMBER(OFFSET('Sanitation Data'!$G$7,0,10*ROW('Sanitation Data'!G113))),DF119="Yes"),OFFSET('Sanitation Data'!$G$7,0,10*ROW('Sanitation Data'!G113)),IF(AND(ISNUMBER(OFFSET('Sanitation Data'!$G$7,0,10*ROW('Sanitation Data'!G113))),DF119="No",ISNUMBER(OFFSET('Sanitation Data'!$G$7,0,10*ROW('Sanitation Data'!G113)))),CONCATENATE("[",ROUND(OFFSET('Sanitation Data'!$G$7,0,10*ROW('Sanitation Data'!G113)),0),"]"),IF(AND(ISNUMBER(OFFSET('Sanitation Data'!$G$7,0,10*ROW('Sanitation Data'!G113))),DF119="",ISNUMBER(OFFSET('Sanitation Data'!$G$7,0,10*ROW('Sanitation Data'!G113)))),OFFSET('Sanitation Data'!$G$7,0,10*ROW('Sanitation Data'!G113)),NA())))</f>
        <v>#N/A</v>
      </c>
      <c r="AR119" s="134" t="e">
        <f ca="1">+IF(AND(ISNUMBER(OFFSET('Sanitation Data'!$G$11,0,10*ROW('Sanitation Data'!G113))),DG119="Yes"),OFFSET('Sanitation Data'!$G$11,0,10*ROW('Sanitation Data'!G113)),IF(AND(ISNUMBER(OFFSET('Sanitation Data'!$G$11,0,10*ROW('Sanitation Data'!G113))),DG119="No",ISNUMBER(OFFSET('Sanitation Data'!$G$11,0,10*ROW('Sanitation Data'!G113)))),CONCATENATE("[",ROUND(OFFSET('Sanitation Data'!$G$11,0,10*ROW('Sanitation Data'!G113)),0),"]"),IF(AND(ISNUMBER(OFFSET('Sanitation Data'!$G$11,0,10*ROW('Sanitation Data'!G113))),DG119="",ISNUMBER(OFFSET('Sanitation Data'!$G$11,0,10*ROW('Sanitation Data'!G113)))),OFFSET('Sanitation Data'!$G$11,0,10*ROW('Sanitation Data'!G113)),NA())))</f>
        <v>#N/A</v>
      </c>
      <c r="AS119" s="134" t="e">
        <f ca="1">+IF(AND(ISNUMBER(OFFSET('Sanitation Data'!$G$12,0,10*ROW('Sanitation Data'!G113))),DH119="Yes"),OFFSET('Sanitation Data'!$G$12,0,10*ROW('Sanitation Data'!G113)),IF(AND(ISNUMBER(OFFSET('Sanitation Data'!$G$12,0,10*ROW('Sanitation Data'!G113))),DH119="No",ISNUMBER(OFFSET('Sanitation Data'!$G$12,0,10*ROW('Sanitation Data'!G113)))),CONCATENATE("[",ROUND(OFFSET('Sanitation Data'!$G$12,0,10*ROW('Sanitation Data'!G113)),0),"]"),IF(AND(ISNUMBER(OFFSET('Sanitation Data'!$G$12,0,10*ROW('Sanitation Data'!G113))),DH119="",ISNUMBER(OFFSET('Sanitation Data'!$G$12,0,10*ROW('Sanitation Data'!G113)))),OFFSET('Sanitation Data'!$G$12,0,10*ROW('Sanitation Data'!G113)),NA())))</f>
        <v>#N/A</v>
      </c>
      <c r="AT119" s="134" t="e">
        <f ca="1">+IF(AND(ISNUMBER(OFFSET('Sanitation Data'!$G$13,0,10*ROW('Sanitation Data'!G113))),DI119="Yes"),OFFSET('Sanitation Data'!$G$13,0,10*ROW('Sanitation Data'!G113)),IF(AND(ISNUMBER(OFFSET('Sanitation Data'!$G$13,0,10*ROW('Sanitation Data'!G113))),DI119="No",ISNUMBER(OFFSET('Sanitation Data'!$G$13,0,10*ROW('Sanitation Data'!G113)))),CONCATENATE("[",ROUND(OFFSET('Sanitation Data'!$G$13,0,10*ROW('Sanitation Data'!G113)),0),"]"),IF(AND(ISNUMBER(OFFSET('Sanitation Data'!$G$13,0,10*ROW('Sanitation Data'!G113))),DI119="",ISNUMBER(OFFSET('Sanitation Data'!$G$13,0,10*ROW('Sanitation Data'!G113)))),OFFSET('Sanitation Data'!$G$13,0,10*ROW('Sanitation Data'!G113)),NA())))</f>
        <v>#N/A</v>
      </c>
      <c r="AU119" s="134" t="e">
        <f ca="1">+IF(AND(ISNUMBER(OFFSET('Sanitation Data'!$H$5,0,10*ROW('Sanitation Data'!H113))),DJ119="Yes"),100-OFFSET('Sanitation Data'!$H$5,0,10*ROW('Sanitation Data'!H113)),IF(AND(ISNUMBER(OFFSET('Sanitation Data'!$H$5,0,10*ROW('Sanitation Data'!H113))),DJ119="No",ISNUMBER(OFFSET('Sanitation Data'!$H$5,0,10*ROW('Sanitation Data'!H113)))),CONCATENATE("[",ROUND(100-OFFSET('Sanitation Data'!$H$5,0,10*ROW('Sanitation Data'!H113)),0),"]"),IF(AND(ISNUMBER(OFFSET('Sanitation Data'!$H$5,0,10*ROW('Sanitation Data'!H113))),DJ119="",ISNUMBER(OFFSET('Sanitation Data'!$H$5,0,10*ROW('Sanitation Data'!H113)))),100-OFFSET('Sanitation Data'!$H$5,0,10*ROW('Sanitation Data'!H113)),NA())))</f>
        <v>#N/A</v>
      </c>
      <c r="AV119" s="134" t="e">
        <f ca="1">+IF(AND(ISNUMBER(OFFSET('Sanitation Data'!$H$7,0,10*ROW('Sanitation Data'!H113))),DK119="Yes"),OFFSET('Sanitation Data'!$H$7,0,10*ROW('Sanitation Data'!H113)),IF(AND(ISNUMBER(OFFSET('Sanitation Data'!$H$7,0,10*ROW('Sanitation Data'!H113))),DK119="No",ISNUMBER(OFFSET('Sanitation Data'!$H$7,0,10*ROW('Sanitation Data'!H113)))),CONCATENATE("[",ROUND(OFFSET('Sanitation Data'!$H$7,0,10*ROW('Sanitation Data'!H113)),0),"]"),IF(AND(ISNUMBER(OFFSET('Sanitation Data'!$H$7,0,10*ROW('Sanitation Data'!H113))),DK119="",ISNUMBER(OFFSET('Sanitation Data'!$H$7,0,10*ROW('Sanitation Data'!H113)))),OFFSET('Sanitation Data'!$H$7,0,10*ROW('Sanitation Data'!H113)),NA())))</f>
        <v>#N/A</v>
      </c>
      <c r="AW119" s="134" t="e">
        <f ca="1">+IF(AND(ISNUMBER(OFFSET('Sanitation Data'!$H$11,0,10*ROW('Sanitation Data'!H113))),DL119="Yes"),OFFSET('Sanitation Data'!$H$11,0,10*ROW('Sanitation Data'!H113)),IF(AND(ISNUMBER(OFFSET('Sanitation Data'!$H$11,0,10*ROW('Sanitation Data'!H113))),DL119="No",ISNUMBER(OFFSET('Sanitation Data'!$H$11,0,10*ROW('Sanitation Data'!H113)))),CONCATENATE("[",ROUND(OFFSET('Sanitation Data'!$H$11,0,10*ROW('Sanitation Data'!H113)),0),"]"),IF(AND(ISNUMBER(OFFSET('Sanitation Data'!$H$11,0,10*ROW('Sanitation Data'!H113))),DL119="",ISNUMBER(OFFSET('Sanitation Data'!$H$11,0,10*ROW('Sanitation Data'!H113)))),OFFSET('Sanitation Data'!$H$11,0,10*ROW('Sanitation Data'!H113)),NA())))</f>
        <v>#N/A</v>
      </c>
      <c r="AX119" s="134" t="e">
        <f ca="1">+IF(AND(ISNUMBER(OFFSET('Sanitation Data'!$H$12,0,10*ROW('Sanitation Data'!H113))),DM119="Yes"),OFFSET('Sanitation Data'!$H$12,0,10*ROW('Sanitation Data'!H113)),IF(AND(ISNUMBER(OFFSET('Sanitation Data'!$H$12,0,10*ROW('Sanitation Data'!H113))),DM119="No",ISNUMBER(OFFSET('Sanitation Data'!$H$12,0,10*ROW('Sanitation Data'!H113)))),CONCATENATE("[",ROUND(OFFSET('Sanitation Data'!$H$12,0,10*ROW('Sanitation Data'!H113)),0),"]"),IF(AND(ISNUMBER(OFFSET('Sanitation Data'!$H$12,0,10*ROW('Sanitation Data'!H113))),DM119="",ISNUMBER(OFFSET('Sanitation Data'!$H$12,0,10*ROW('Sanitation Data'!H113)))),OFFSET('Sanitation Data'!$H$12,0,10*ROW('Sanitation Data'!H113)),NA())))</f>
        <v>#N/A</v>
      </c>
      <c r="AY119" s="134" t="e">
        <f ca="1">+IF(AND(ISNUMBER(OFFSET('Sanitation Data'!$H$13,0,10*ROW('Sanitation Data'!H113))),DN119="Yes"),OFFSET('Sanitation Data'!$H$13,0,10*ROW('Sanitation Data'!H113)),IF(AND(ISNUMBER(OFFSET('Sanitation Data'!$H$13,0,10*ROW('Sanitation Data'!H113))),DN119="No",ISNUMBER(OFFSET('Sanitation Data'!$H$13,0,10*ROW('Sanitation Data'!H113)))),CONCATENATE("[",ROUND(OFFSET('Sanitation Data'!$H$13,0,10*ROW('Sanitation Data'!H113)),0),"]"),IF(AND(ISNUMBER(OFFSET('Sanitation Data'!$H$13,0,10*ROW('Sanitation Data'!H113))),DN119="",ISNUMBER(OFFSET('Sanitation Data'!$H$13,0,10*ROW('Sanitation Data'!H113)))),OFFSET('Sanitation Data'!$H$13,0,10*ROW('Sanitation Data'!H113)),NA())))</f>
        <v>#N/A</v>
      </c>
      <c r="AZ119" s="135" t="e">
        <f ca="1">+IF(AND(ISNUMBER(OFFSET('Hygiene Data'!$C$6,0,10*ROW('Hygiene Data'!C113))),DO119="Yes"),OFFSET('Hygiene Data'!$C$6,0,10*ROW('Hygiene Data'!C113)),IF(AND(ISNUMBER(OFFSET('Hygiene Data'!$C$6,0,10*ROW('Hygiene Data'!C113))),DO119="No",ISNUMBER(OFFSET('Hygiene Data'!$C$6,0,10*ROW('Hygiene Data'!C113)))),CONCATENATE("[",ROUND(OFFSET('Hygiene Data'!$C$6,0,10*ROW('Hygiene Data'!C113)),0),"]"),IF(AND(ISNUMBER(OFFSET('Hygiene Data'!$C$6,0,10*ROW('Hygiene Data'!C113))),DO119="",ISNUMBER(OFFSET('Hygiene Data'!$C$6,0,10*ROW('Hygiene Data'!C113)))),OFFSET('Hygiene Data'!$C$6,0,10*ROW('Hygiene Data'!C113)),NA())))</f>
        <v>#N/A</v>
      </c>
      <c r="BA119" s="135" t="e">
        <f ca="1">+IF(AND(ISNUMBER(OFFSET('Hygiene Data'!$C$8,0,10*ROW('Hygiene Data'!C113))),DP119="Yes"),OFFSET('Hygiene Data'!$C$8,0,10*ROW('Hygiene Data'!C113)),IF(AND(ISNUMBER(OFFSET('Hygiene Data'!$C$8,0,10*ROW('Hygiene Data'!C113))),DP119="No",ISNUMBER(OFFSET('Hygiene Data'!$C$8,0,10*ROW('Hygiene Data'!C113)))),CONCATENATE("[",ROUND(OFFSET('Hygiene Data'!$C$8,0,10*ROW('Hygiene Data'!C113)),0),"]"),IF(AND(ISNUMBER(OFFSET('Hygiene Data'!$C$8,0,10*ROW('Hygiene Data'!C113))),DP119="",ISNUMBER(OFFSET('Hygiene Data'!$C$8,0,10*ROW('Hygiene Data'!C113)))),OFFSET('Hygiene Data'!$C$8,0,10*ROW('Hygiene Data'!C113)),NA())))</f>
        <v>#N/A</v>
      </c>
      <c r="BB119" s="135" t="e">
        <f ca="1">+IF(AND(ISNUMBER(OFFSET('Hygiene Data'!$C$10,0,10*ROW('Hygiene Data'!C113))),DQ119="Yes"),OFFSET('Hygiene Data'!$C$10,0,10*ROW('Hygiene Data'!C113)),IF(AND(ISNUMBER(OFFSET('Hygiene Data'!$C$10,0,10*ROW('Hygiene Data'!C113))),DQ119="No",ISNUMBER(OFFSET('Hygiene Data'!$C$10,0,10*ROW('Hygiene Data'!C113)))),CONCATENATE("[",ROUND(OFFSET('Hygiene Data'!$C$10,0,10*ROW('Hygiene Data'!C113)),0),"]"),IF(AND(ISNUMBER(OFFSET('Hygiene Data'!$C$10,0,10*ROW('Hygiene Data'!C113))),DQ119="",ISNUMBER(OFFSET('Hygiene Data'!$C$10,0,10*ROW('Hygiene Data'!C113)))),OFFSET('Hygiene Data'!$C$10,0,10*ROW('Hygiene Data'!C113)),NA())))</f>
        <v>#N/A</v>
      </c>
      <c r="BC119" s="135" t="e">
        <f ca="1">+IF(AND(ISNUMBER(OFFSET('Hygiene Data'!$D$6,0,10*ROW('Hygiene Data'!D113))),DR119="Yes"),OFFSET('Hygiene Data'!$D$6,0,10*ROW('Hygiene Data'!D113)),IF(AND(ISNUMBER(OFFSET('Hygiene Data'!$D$6,0,10*ROW('Hygiene Data'!D113))),DR119="No",ISNUMBER(OFFSET('Hygiene Data'!$D$6,0,10*ROW('Hygiene Data'!D113)))),CONCATENATE("[",ROUND(OFFSET('Hygiene Data'!$D$6,0,10*ROW('Hygiene Data'!D113)),0),"]"),IF(AND(ISNUMBER(OFFSET('Hygiene Data'!$D$6,0,10*ROW('Hygiene Data'!D113))),DR119="",ISNUMBER(OFFSET('Hygiene Data'!$D$6,0,10*ROW('Hygiene Data'!D113)))),OFFSET('Hygiene Data'!$D$6,0,10*ROW('Hygiene Data'!D113)),NA())))</f>
        <v>#N/A</v>
      </c>
      <c r="BD119" s="135" t="e">
        <f ca="1">+IF(AND(ISNUMBER(OFFSET('Hygiene Data'!$D$8,0,10*ROW('Hygiene Data'!D113))),DS119="Yes"),OFFSET('Hygiene Data'!$D$8,0,10*ROW('Hygiene Data'!D113)),IF(AND(ISNUMBER(OFFSET('Hygiene Data'!$D$8,0,10*ROW('Hygiene Data'!D113))),DS119="No",ISNUMBER(OFFSET('Hygiene Data'!$D$8,0,10*ROW('Hygiene Data'!D113)))),CONCATENATE("[",ROUND(OFFSET('Hygiene Data'!$D$8,0,10*ROW('Hygiene Data'!D113)),0),"]"),IF(AND(ISNUMBER(OFFSET('Hygiene Data'!$D$8,0,10*ROW('Hygiene Data'!D113))),DS119="",ISNUMBER(OFFSET('Hygiene Data'!$D$8,0,10*ROW('Hygiene Data'!D113)))),OFFSET('Hygiene Data'!$D$8,0,10*ROW('Hygiene Data'!D113)),NA())))</f>
        <v>#N/A</v>
      </c>
      <c r="BE119" s="135" t="e">
        <f ca="1">+IF(AND(ISNUMBER(OFFSET('Hygiene Data'!$D$10,0,10*ROW('Hygiene Data'!D113))),DT119="Yes"),OFFSET('Hygiene Data'!$D$10,0,10*ROW('Hygiene Data'!D113)),IF(AND(ISNUMBER(OFFSET('Hygiene Data'!$D$10,0,10*ROW('Hygiene Data'!D113))),DT119="No",ISNUMBER(OFFSET('Hygiene Data'!$D$10,0,10*ROW('Hygiene Data'!D113)))),CONCATENATE("[",ROUND(OFFSET('Hygiene Data'!$D$10,0,10*ROW('Hygiene Data'!D113)),0),"]"),IF(AND(ISNUMBER(OFFSET('Hygiene Data'!$D$10,0,10*ROW('Hygiene Data'!D113))),DT119="",ISNUMBER(OFFSET('Hygiene Data'!$D$10,0,10*ROW('Hygiene Data'!D113)))),OFFSET('Hygiene Data'!$D$10,0,10*ROW('Hygiene Data'!D113)),NA())))</f>
        <v>#N/A</v>
      </c>
      <c r="BF119" s="135" t="e">
        <f ca="1">+IF(AND(ISNUMBER(OFFSET('Hygiene Data'!$E$6,0,10*ROW('Hygiene Data'!E113))),DU119="Yes"),OFFSET('Hygiene Data'!$E$6,0,10*ROW('Hygiene Data'!E113)),IF(AND(ISNUMBER(OFFSET('Hygiene Data'!$E$6,0,10*ROW('Hygiene Data'!E113))),DU119="No",ISNUMBER(OFFSET('Hygiene Data'!$E$6,0,10*ROW('Hygiene Data'!E113)))),CONCATENATE("[",ROUND(OFFSET('Hygiene Data'!$E$6,0,10*ROW('Hygiene Data'!E113)),0),"]"),IF(AND(ISNUMBER(OFFSET('Hygiene Data'!$E$6,0,10*ROW('Hygiene Data'!E113))),DU119="",ISNUMBER(OFFSET('Hygiene Data'!$E$6,0,10*ROW('Hygiene Data'!E113)))),OFFSET('Hygiene Data'!$E$6,0,10*ROW('Hygiene Data'!E113)),NA())))</f>
        <v>#N/A</v>
      </c>
      <c r="BG119" s="135" t="e">
        <f ca="1">+IF(AND(ISNUMBER(OFFSET('Hygiene Data'!$E$8,0,10*ROW('Hygiene Data'!E113))),DV119="Yes"),OFFSET('Hygiene Data'!$E$8,0,10*ROW('Hygiene Data'!E113)),IF(AND(ISNUMBER(OFFSET('Hygiene Data'!$E$8,0,10*ROW('Hygiene Data'!E113))),DV119="No",ISNUMBER(OFFSET('Hygiene Data'!$E$8,0,10*ROW('Hygiene Data'!E113)))),CONCATENATE("[",ROUND(OFFSET('Hygiene Data'!$E$8,0,10*ROW('Hygiene Data'!E113)),0),"]"),IF(AND(ISNUMBER(OFFSET('Hygiene Data'!$E$8,0,10*ROW('Hygiene Data'!E113))),DV119="",ISNUMBER(OFFSET('Hygiene Data'!$E$8,0,10*ROW('Hygiene Data'!E113)))),OFFSET('Hygiene Data'!$E$8,0,10*ROW('Hygiene Data'!E113)),NA())))</f>
        <v>#N/A</v>
      </c>
      <c r="BH119" s="135" t="e">
        <f ca="1">+IF(AND(ISNUMBER(OFFSET('Hygiene Data'!$E$10,0,10*ROW('Hygiene Data'!E113))),DW119="Yes"),OFFSET('Hygiene Data'!$E$10,0,10*ROW('Hygiene Data'!E113)),IF(AND(ISNUMBER(OFFSET('Hygiene Data'!$E$10,0,10*ROW('Hygiene Data'!E113))),DW119="No",ISNUMBER(OFFSET('Hygiene Data'!$E$10,0,10*ROW('Hygiene Data'!E113)))),CONCATENATE("[",ROUND(OFFSET('Hygiene Data'!$E$10,0,10*ROW('Hygiene Data'!E113)),0),"]"),IF(AND(ISNUMBER(OFFSET('Hygiene Data'!$E$10,0,10*ROW('Hygiene Data'!E113))),DW119="",ISNUMBER(OFFSET('Hygiene Data'!$E$10,0,10*ROW('Hygiene Data'!E113)))),OFFSET('Hygiene Data'!$E$10,0,10*ROW('Hygiene Data'!E113)),NA())))</f>
        <v>#N/A</v>
      </c>
      <c r="BI119" s="135" t="e">
        <f ca="1">+IF(AND(ISNUMBER(OFFSET('Hygiene Data'!$F$6,0,10*ROW('Hygiene Data'!F113))),DX119="Yes"),OFFSET('Hygiene Data'!$F$6,0,10*ROW('Hygiene Data'!F113)),IF(AND(ISNUMBER(OFFSET('Hygiene Data'!$F$6,0,10*ROW('Hygiene Data'!F113))),DX119="No",ISNUMBER(OFFSET('Hygiene Data'!$F$6,0,10*ROW('Hygiene Data'!F113)))),CONCATENATE("[",ROUND(OFFSET('Hygiene Data'!$F$6,0,10*ROW('Hygiene Data'!F113)),0),"]"),IF(AND(ISNUMBER(OFFSET('Hygiene Data'!$F$6,0,10*ROW('Hygiene Data'!F113))),DX119="",ISNUMBER(OFFSET('Hygiene Data'!$F$6,0,10*ROW('Hygiene Data'!F113)))),OFFSET('Hygiene Data'!$F$6,0,10*ROW('Hygiene Data'!F113)),NA())))</f>
        <v>#N/A</v>
      </c>
      <c r="BJ119" s="135" t="e">
        <f ca="1">+IF(AND(ISNUMBER(OFFSET('Hygiene Data'!$F$8,0,10*ROW('Hygiene Data'!F113))),DY119="Yes"),OFFSET('Hygiene Data'!$F$8,0,10*ROW('Hygiene Data'!F113)),IF(AND(ISNUMBER(OFFSET('Hygiene Data'!$F$8,0,10*ROW('Hygiene Data'!F113))),DY119="No",ISNUMBER(OFFSET('Hygiene Data'!$F$8,0,10*ROW('Hygiene Data'!F113)))),CONCATENATE("[",ROUND(OFFSET('Hygiene Data'!$F$8,0,10*ROW('Hygiene Data'!F113)),0),"]"),IF(AND(ISNUMBER(OFFSET('Hygiene Data'!$F$8,0,10*ROW('Hygiene Data'!F113))),DY119="",ISNUMBER(OFFSET('Hygiene Data'!$F$8,0,10*ROW('Hygiene Data'!F113)))),OFFSET('Hygiene Data'!$F$8,0,10*ROW('Hygiene Data'!F113)),NA())))</f>
        <v>#N/A</v>
      </c>
      <c r="BK119" s="135" t="e">
        <f ca="1">+IF(AND(ISNUMBER(OFFSET('Hygiene Data'!$F$10,0,10*ROW('Hygiene Data'!F113))),DZ119="Yes"),OFFSET('Hygiene Data'!$F$10,0,10*ROW('Hygiene Data'!F113)),IF(AND(ISNUMBER(OFFSET('Hygiene Data'!$F$10,0,10*ROW('Hygiene Data'!F113))),DZ119="No",ISNUMBER(OFFSET('Hygiene Data'!$F$10,0,10*ROW('Hygiene Data'!F113)))),CONCATENATE("[",ROUND(OFFSET('Hygiene Data'!$F$10,0,10*ROW('Hygiene Data'!F113)),0),"]"),IF(AND(ISNUMBER(OFFSET('Hygiene Data'!$F$10,0,10*ROW('Hygiene Data'!F113))),DZ119="",ISNUMBER(OFFSET('Hygiene Data'!$F$10,0,10*ROW('Hygiene Data'!F113)))),OFFSET('Hygiene Data'!$F$10,0,10*ROW('Hygiene Data'!F113)),NA())))</f>
        <v>#N/A</v>
      </c>
      <c r="BL119" s="135" t="e">
        <f ca="1">+IF(AND(ISNUMBER(OFFSET('Hygiene Data'!$G$6,0,10*ROW('Hygiene Data'!G113))),EA119="Yes"),OFFSET('Hygiene Data'!$G$6,0,10*ROW('Hygiene Data'!G113)),IF(AND(ISNUMBER(OFFSET('Hygiene Data'!$G$6,0,10*ROW('Hygiene Data'!G113))),EA119="No",ISNUMBER(OFFSET('Hygiene Data'!$G$6,0,10*ROW('Hygiene Data'!G113)))),CONCATENATE("[",ROUND(OFFSET('Hygiene Data'!$G$6,0,10*ROW('Hygiene Data'!G113)),0),"]"),IF(AND(ISNUMBER(OFFSET('Hygiene Data'!$G$6,0,10*ROW('Hygiene Data'!G113))),EA119="",ISNUMBER(OFFSET('Hygiene Data'!$G$6,0,10*ROW('Hygiene Data'!G113)))),OFFSET('Hygiene Data'!$G$6,0,10*ROW('Hygiene Data'!G113)),NA())))</f>
        <v>#N/A</v>
      </c>
      <c r="BM119" s="135" t="e">
        <f ca="1">+IF(AND(ISNUMBER(OFFSET('Hygiene Data'!$G$8,0,10*ROW('Hygiene Data'!G113))),EB119="Yes"),OFFSET('Hygiene Data'!$G$8,0,10*ROW('Hygiene Data'!G113)),IF(AND(ISNUMBER(OFFSET('Hygiene Data'!$G$8,0,10*ROW('Hygiene Data'!G113))),EB119="No",ISNUMBER(OFFSET('Hygiene Data'!$G$8,0,10*ROW('Hygiene Data'!G113)))),CONCATENATE("[",ROUND(OFFSET('Hygiene Data'!$G$8,0,10*ROW('Hygiene Data'!G113)),0),"]"),IF(AND(ISNUMBER(OFFSET('Hygiene Data'!$G$8,0,10*ROW('Hygiene Data'!G113))),EB119="",ISNUMBER(OFFSET('Hygiene Data'!$G$8,0,10*ROW('Hygiene Data'!G113)))),OFFSET('Hygiene Data'!$G$8,0,10*ROW('Hygiene Data'!G113)),NA())))</f>
        <v>#N/A</v>
      </c>
      <c r="BN119" s="135" t="e">
        <f ca="1">+IF(AND(ISNUMBER(OFFSET('Hygiene Data'!$G$10,0,10*ROW('Hygiene Data'!G113))),EC119="Yes"),OFFSET('Hygiene Data'!$G$10,0,10*ROW('Hygiene Data'!G113)),IF(AND(ISNUMBER(OFFSET('Hygiene Data'!$G$10,0,10*ROW('Hygiene Data'!G113))),EC119="No",ISNUMBER(OFFSET('Hygiene Data'!$G$10,0,10*ROW('Hygiene Data'!G113)))),CONCATENATE("[",ROUND(OFFSET('Hygiene Data'!$G$10,0,10*ROW('Hygiene Data'!G113)),0),"]"),IF(AND(ISNUMBER(OFFSET('Hygiene Data'!$G$10,0,10*ROW('Hygiene Data'!G113))),EC119="",ISNUMBER(OFFSET('Hygiene Data'!$G$10,0,10*ROW('Hygiene Data'!G113)))),OFFSET('Hygiene Data'!$G$10,0,10*ROW('Hygiene Data'!G113)),NA())))</f>
        <v>#N/A</v>
      </c>
      <c r="BO119" s="135" t="e">
        <f ca="1">+IF(AND(ISNUMBER(OFFSET('Hygiene Data'!$H$6,0,10*ROW('Hygiene Data'!H113))),ED119="Yes"),OFFSET('Hygiene Data'!$H$6,0,10*ROW('Hygiene Data'!H113)),IF(AND(ISNUMBER(OFFSET('Hygiene Data'!$H$6,0,10*ROW('Hygiene Data'!H113))),ED119="No",ISNUMBER(OFFSET('Hygiene Data'!$H$6,0,10*ROW('Hygiene Data'!H113)))),CONCATENATE("[",ROUND(OFFSET('Hygiene Data'!$H$6,0,10*ROW('Hygiene Data'!H113)),0),"]"),IF(AND(ISNUMBER(OFFSET('Hygiene Data'!$H$6,0,10*ROW('Hygiene Data'!H113))),ED119="",ISNUMBER(OFFSET('Hygiene Data'!$H$6,0,10*ROW('Hygiene Data'!H113)))),OFFSET('Hygiene Data'!$H$6,0,10*ROW('Hygiene Data'!H113)),NA())))</f>
        <v>#N/A</v>
      </c>
      <c r="BP119" s="135" t="e">
        <f ca="1">+IF(AND(ISNUMBER(OFFSET('Hygiene Data'!$H$8,0,10*ROW('Hygiene Data'!H113))),EE119="Yes"),OFFSET('Hygiene Data'!$H$8,0,10*ROW('Hygiene Data'!H113)),IF(AND(ISNUMBER(OFFSET('Hygiene Data'!$H$8,0,10*ROW('Hygiene Data'!H113))),EE119="No",ISNUMBER(OFFSET('Hygiene Data'!$H$8,0,10*ROW('Hygiene Data'!H113)))),CONCATENATE("[",ROUND(OFFSET('Hygiene Data'!$H$8,0,10*ROW('Hygiene Data'!H113)),0),"]"),IF(AND(ISNUMBER(OFFSET('Hygiene Data'!$H$8,0,10*ROW('Hygiene Data'!H113))),EE119="",ISNUMBER(OFFSET('Hygiene Data'!$H$8,0,10*ROW('Hygiene Data'!H113)))),OFFSET('Hygiene Data'!$H$8,0,10*ROW('Hygiene Data'!H113)),NA())))</f>
        <v>#N/A</v>
      </c>
      <c r="BQ119" s="135" t="e">
        <f ca="1">+IF(AND(ISNUMBER(OFFSET('Hygiene Data'!$H$10,0,10*ROW('Hygiene Data'!H113))),EF119="Yes"),OFFSET('Hygiene Data'!$H$10,0,10*ROW('Hygiene Data'!H113)),IF(AND(ISNUMBER(OFFSET('Hygiene Data'!$H$10,0,10*ROW('Hygiene Data'!H113))),EF119="No",ISNUMBER(OFFSET('Hygiene Data'!$H$10,0,10*ROW('Hygiene Data'!H113)))),CONCATENATE("[",ROUND(OFFSET('Hygiene Data'!$H$10,0,10*ROW('Hygiene Data'!H113)),0),"]"),IF(AND(ISNUMBER(OFFSET('Hygiene Data'!$H$10,0,10*ROW('Hygiene Data'!H113))),EF119="",ISNUMBER(OFFSET('Hygiene Data'!$H$10,0,10*ROW('Hygiene Data'!H113)))),OFFSET('Hygiene Data'!$H$10,0,10*ROW('Hygiene Data'!H113)),NA())))</f>
        <v>#N/A</v>
      </c>
      <c r="BS119" s="34" t="str">
        <f ca="1">+IF(OFFSET('Water Data'!$C$28,0,10*ROW('Water Data'!C113))="","",OFFSET('Water Data'!$C$28,0,10*ROW('Water Data'!C113)))</f>
        <v/>
      </c>
      <c r="BT119" s="34" t="str">
        <f ca="1">+IF(OFFSET('Water Data'!$C$29,0,10*ROW('Water Data'!C113))="","",OFFSET('Water Data'!$C$29,0,10*ROW('Water Data'!C113)))</f>
        <v/>
      </c>
      <c r="BU119" s="34" t="str">
        <f ca="1">+IF(OFFSET('Water Data'!$C$30,0,10*ROW('Water Data'!C113))="","",OFFSET('Water Data'!$C$30,0,10*ROW('Water Data'!C113)))</f>
        <v/>
      </c>
      <c r="BV119" s="34" t="str">
        <f ca="1">+IF(OFFSET('Water Data'!$D$28,0,10*ROW('Water Data'!D113))="","",OFFSET('Water Data'!$D$28,0,10*ROW('Water Data'!D113)))</f>
        <v/>
      </c>
      <c r="BW119" s="34" t="str">
        <f ca="1">+IF(OFFSET('Water Data'!$D$29,0,10*ROW('Water Data'!D113))="","",OFFSET('Water Data'!$D$29,0,10*ROW('Water Data'!D113)))</f>
        <v/>
      </c>
      <c r="BX119" s="34" t="str">
        <f ca="1">+IF(OFFSET('Water Data'!$D$30,0,10*ROW('Water Data'!D113))="","",OFFSET('Water Data'!$D$30,0,10*ROW('Water Data'!D113)))</f>
        <v/>
      </c>
      <c r="BY119" s="34" t="str">
        <f ca="1">+IF(OFFSET('Water Data'!$E$28,0,10*ROW('Water Data'!E113))="","",OFFSET('Water Data'!$E$28,0,10*ROW('Water Data'!E113)))</f>
        <v/>
      </c>
      <c r="BZ119" s="34" t="str">
        <f ca="1">+IF(OFFSET('Water Data'!$E$29,0,10*ROW('Water Data'!E113))="","",OFFSET('Water Data'!$E$29,0,10*ROW('Water Data'!E113)))</f>
        <v/>
      </c>
      <c r="CA119" s="34" t="str">
        <f ca="1">+IF(OFFSET('Water Data'!$E$30,0,10*ROW('Water Data'!E113))="","",OFFSET('Water Data'!$E$30,0,10*ROW('Water Data'!E113)))</f>
        <v/>
      </c>
      <c r="CB119" s="34" t="str">
        <f ca="1">+IF(OFFSET('Water Data'!$F$28,0,10*ROW('Water Data'!F113))="","",OFFSET('Water Data'!$F$28,0,10*ROW('Water Data'!F113)))</f>
        <v/>
      </c>
      <c r="CC119" s="34" t="str">
        <f ca="1">+IF(OFFSET('Water Data'!$F$29,0,10*ROW('Water Data'!F113))="","",OFFSET('Water Data'!$F$29,0,10*ROW('Water Data'!F113)))</f>
        <v/>
      </c>
      <c r="CD119" s="34" t="str">
        <f ca="1">+IF(OFFSET('Water Data'!$F$30,0,10*ROW('Water Data'!F113))="","",OFFSET('Water Data'!$F$30,0,10*ROW('Water Data'!F113)))</f>
        <v/>
      </c>
      <c r="CE119" s="34" t="str">
        <f ca="1">+IF(OFFSET('Water Data'!$G$28,0,10*ROW('Water Data'!G113))="","",OFFSET('Water Data'!$G$28,0,10*ROW('Water Data'!G113)))</f>
        <v/>
      </c>
      <c r="CF119" s="34" t="str">
        <f ca="1">+IF(OFFSET('Water Data'!$G$29,0,10*ROW('Water Data'!G113))="","",OFFSET('Water Data'!$G$29,0,10*ROW('Water Data'!G113)))</f>
        <v/>
      </c>
      <c r="CG119" s="34" t="str">
        <f ca="1">+IF(OFFSET('Water Data'!$G$30,0,10*ROW('Water Data'!G113))="","",OFFSET('Water Data'!$G$30,0,10*ROW('Water Data'!G113)))</f>
        <v/>
      </c>
      <c r="CH119" s="34" t="str">
        <f ca="1">+IF(OFFSET('Water Data'!$H$28,0,10*ROW('Water Data'!H113))="","",OFFSET('Water Data'!$H$28,0,10*ROW('Water Data'!H113)))</f>
        <v/>
      </c>
      <c r="CI119" s="34" t="str">
        <f ca="1">+IF(OFFSET('Water Data'!$H$29,0,10*ROW('Water Data'!H113))="","",OFFSET('Water Data'!$H$29,0,10*ROW('Water Data'!H113)))</f>
        <v/>
      </c>
      <c r="CJ119" s="34" t="str">
        <f ca="1">+IF(OFFSET('Water Data'!$H$30,0,10*ROW('Water Data'!H113))="","",OFFSET('Water Data'!$H$30,0,10*ROW('Water Data'!H113)))</f>
        <v/>
      </c>
      <c r="CK119" s="34" t="str">
        <f ca="1">+IF(OFFSET('Sanitation Data'!$C$29,0,10*ROW('Sanitation Data'!C113))="","",OFFSET('Sanitation Data'!$C$29,0,10*ROW('Sanitation Data'!C113)))</f>
        <v/>
      </c>
      <c r="CL119" s="34" t="str">
        <f ca="1">+IF(OFFSET('Sanitation Data'!$C$30,0,10*ROW('Sanitation Data'!C113))="","",OFFSET('Sanitation Data'!$C$30,0,10*ROW('Sanitation Data'!C113)))</f>
        <v/>
      </c>
      <c r="CM119" s="34" t="str">
        <f ca="1">+IF(OFFSET('Sanitation Data'!$C$31,0,10*ROW('Sanitation Data'!C113))="","",OFFSET('Sanitation Data'!$C$31,0,10*ROW('Sanitation Data'!C113)))</f>
        <v/>
      </c>
      <c r="CN119" s="34" t="str">
        <f ca="1">+IF(OFFSET('Sanitation Data'!$C$32,0,10*ROW('Sanitation Data'!C113))="","",OFFSET('Sanitation Data'!$C$32,0,10*ROW('Sanitation Data'!C113)))</f>
        <v/>
      </c>
      <c r="CO119" s="34" t="str">
        <f ca="1">+IF(OFFSET('Sanitation Data'!$C$33,0,10*ROW('Sanitation Data'!C113))="","",OFFSET('Sanitation Data'!$C$33,0,10*ROW('Sanitation Data'!C113)))</f>
        <v/>
      </c>
      <c r="CP119" s="34" t="str">
        <f ca="1">+IF(OFFSET('Sanitation Data'!$D$29,0,10*ROW('Sanitation Data'!D113))="","",OFFSET('Sanitation Data'!$D$29,0,10*ROW('Sanitation Data'!D113)))</f>
        <v/>
      </c>
      <c r="CQ119" s="34" t="str">
        <f ca="1">+IF(OFFSET('Sanitation Data'!$D$30,0,10*ROW('Sanitation Data'!D113))="","",OFFSET('Sanitation Data'!$D$30,0,10*ROW('Sanitation Data'!D113)))</f>
        <v/>
      </c>
      <c r="CR119" s="34" t="str">
        <f ca="1">+IF(OFFSET('Sanitation Data'!$D$31,0,10*ROW('Sanitation Data'!D113))="","",OFFSET('Sanitation Data'!$D$31,0,10*ROW('Sanitation Data'!D113)))</f>
        <v/>
      </c>
      <c r="CS119" s="34" t="str">
        <f ca="1">+IF(OFFSET('Sanitation Data'!$D$32,0,10*ROW('Sanitation Data'!D113))="","",OFFSET('Sanitation Data'!$D$32,0,10*ROW('Sanitation Data'!D113)))</f>
        <v/>
      </c>
      <c r="CT119" s="34" t="str">
        <f ca="1">+IF(OFFSET('Sanitation Data'!$D$33,0,10*ROW('Sanitation Data'!D113))="","",OFFSET('Sanitation Data'!$D$33,0,10*ROW('Sanitation Data'!D113)))</f>
        <v/>
      </c>
      <c r="CU119" s="34" t="str">
        <f ca="1">+IF(OFFSET('Sanitation Data'!$E$29,0,10*ROW('Sanitation Data'!E113))="","",OFFSET('Sanitation Data'!$E$29,0,10*ROW('Sanitation Data'!E113)))</f>
        <v/>
      </c>
      <c r="CV119" s="34" t="str">
        <f ca="1">+IF(OFFSET('Sanitation Data'!$E$30,0,10*ROW('Sanitation Data'!E113))="","",OFFSET('Sanitation Data'!$E$30,0,10*ROW('Sanitation Data'!E113)))</f>
        <v/>
      </c>
      <c r="CW119" s="34" t="str">
        <f ca="1">+IF(OFFSET('Sanitation Data'!$E$31,0,10*ROW('Sanitation Data'!E113))="","",OFFSET('Sanitation Data'!$E$31,0,10*ROW('Sanitation Data'!E113)))</f>
        <v/>
      </c>
      <c r="CX119" s="34" t="str">
        <f ca="1">+IF(OFFSET('Sanitation Data'!$E$32,0,10*ROW('Sanitation Data'!E113))="","",OFFSET('Sanitation Data'!$E$32,0,10*ROW('Sanitation Data'!E113)))</f>
        <v/>
      </c>
      <c r="CY119" s="34" t="str">
        <f ca="1">+IF(OFFSET('Sanitation Data'!$E$33,0,10*ROW('Sanitation Data'!E113))="","",OFFSET('Sanitation Data'!$E$33,0,10*ROW('Sanitation Data'!E113)))</f>
        <v/>
      </c>
      <c r="CZ119" s="34" t="str">
        <f ca="1">+IF(OFFSET('Sanitation Data'!$F$29,0,10*ROW('Sanitation Data'!F113))="","",OFFSET('Sanitation Data'!$F$29,0,10*ROW('Sanitation Data'!F113)))</f>
        <v/>
      </c>
      <c r="DA119" s="34" t="str">
        <f ca="1">+IF(OFFSET('Sanitation Data'!$F$30,0,10*ROW('Sanitation Data'!F113))="","",OFFSET('Sanitation Data'!$F$30,0,10*ROW('Sanitation Data'!F113)))</f>
        <v/>
      </c>
      <c r="DB119" s="34" t="str">
        <f ca="1">+IF(OFFSET('Sanitation Data'!$F$31,0,10*ROW('Sanitation Data'!F113))="","",OFFSET('Sanitation Data'!$F$31,0,10*ROW('Sanitation Data'!F113)))</f>
        <v/>
      </c>
      <c r="DC119" s="34" t="str">
        <f ca="1">+IF(OFFSET('Sanitation Data'!$F$32,0,10*ROW('Sanitation Data'!F113))="","",OFFSET('Sanitation Data'!$F$32,0,10*ROW('Sanitation Data'!F113)))</f>
        <v/>
      </c>
      <c r="DD119" s="34" t="str">
        <f ca="1">+IF(OFFSET('Sanitation Data'!$F$33,0,10*ROW('Sanitation Data'!F113))="","",OFFSET('Sanitation Data'!$F$33,0,10*ROW('Sanitation Data'!F113)))</f>
        <v/>
      </c>
      <c r="DE119" s="34" t="str">
        <f ca="1">+IF(OFFSET('Sanitation Data'!$G$29,0,10*ROW('Sanitation Data'!G113))="","",OFFSET('Sanitation Data'!$G$29,0,10*ROW('Sanitation Data'!G113)))</f>
        <v/>
      </c>
      <c r="DF119" s="34" t="str">
        <f ca="1">+IF(OFFSET('Sanitation Data'!$G$30,0,10*ROW('Sanitation Data'!G113))="","",OFFSET('Sanitation Data'!$G$30,0,10*ROW('Sanitation Data'!G113)))</f>
        <v/>
      </c>
      <c r="DG119" s="34" t="str">
        <f ca="1">+IF(OFFSET('Sanitation Data'!$G$31,0,10*ROW('Sanitation Data'!G113))="","",OFFSET('Sanitation Data'!$G$31,0,10*ROW('Sanitation Data'!G113)))</f>
        <v/>
      </c>
      <c r="DH119" s="34" t="str">
        <f ca="1">+IF(OFFSET('Sanitation Data'!$G$32,0,10*ROW('Sanitation Data'!G113))="","",OFFSET('Sanitation Data'!$G$32,0,10*ROW('Sanitation Data'!G113)))</f>
        <v/>
      </c>
      <c r="DI119" s="34" t="str">
        <f ca="1">+IF(OFFSET('Sanitation Data'!$G$33,0,10*ROW('Sanitation Data'!G113))="","",OFFSET('Sanitation Data'!$G$33,0,10*ROW('Sanitation Data'!G113)))</f>
        <v/>
      </c>
      <c r="DJ119" s="34" t="str">
        <f ca="1">+IF(OFFSET('Sanitation Data'!$H$29,0,10*ROW('Sanitation Data'!H113))="","",OFFSET('Sanitation Data'!$H$29,0,10*ROW('Sanitation Data'!H113)))</f>
        <v/>
      </c>
      <c r="DK119" s="34" t="str">
        <f ca="1">+IF(OFFSET('Sanitation Data'!$H$30,0,10*ROW('Sanitation Data'!H113))="","",OFFSET('Sanitation Data'!$H$30,0,10*ROW('Sanitation Data'!H113)))</f>
        <v/>
      </c>
      <c r="DL119" s="34" t="str">
        <f ca="1">+IF(OFFSET('Sanitation Data'!$H$31,0,10*ROW('Sanitation Data'!H113))="","",OFFSET('Sanitation Data'!$H$31,0,10*ROW('Sanitation Data'!H113)))</f>
        <v/>
      </c>
      <c r="DM119" s="34" t="str">
        <f ca="1">+IF(OFFSET('Sanitation Data'!$H$32,0,10*ROW('Sanitation Data'!H113))="","",OFFSET('Sanitation Data'!$H$32,0,10*ROW('Sanitation Data'!H113)))</f>
        <v/>
      </c>
      <c r="DN119" s="34" t="str">
        <f ca="1">+IF(OFFSET('Sanitation Data'!$H$33,0,10*ROW('Sanitation Data'!H113))="","",OFFSET('Sanitation Data'!$H$33,0,10*ROW('Sanitation Data'!H113)))</f>
        <v/>
      </c>
      <c r="DO119" s="34" t="str">
        <f ca="1">+IF(OFFSET('Hygiene Data'!$C$12,0,10*ROW('Hygiene Data'!C113))="","",OFFSET('Hygiene Data'!$C$12,0,10*ROW('Hygiene Data'!C113)))</f>
        <v/>
      </c>
      <c r="DP119" s="34" t="str">
        <f ca="1">+IF(OFFSET('Hygiene Data'!$C$13,0,10*ROW('Hygiene Data'!C113))="","",OFFSET('Hygiene Data'!$C$13,0,10*ROW('Hygiene Data'!C113)))</f>
        <v/>
      </c>
      <c r="DQ119" s="34" t="str">
        <f ca="1">+IF(OFFSET('Hygiene Data'!$C$14,0,10*ROW('Hygiene Data'!C113))="","",OFFSET('Hygiene Data'!$C$14,0,10*ROW('Hygiene Data'!C113)))</f>
        <v/>
      </c>
      <c r="DR119" s="34" t="str">
        <f ca="1">+IF(OFFSET('Hygiene Data'!$D$12,0,10*ROW('Hygiene Data'!D113))="","",OFFSET('Hygiene Data'!$D$12,0,10*ROW('Hygiene Data'!D113)))</f>
        <v/>
      </c>
      <c r="DS119" s="34" t="str">
        <f ca="1">+IF(OFFSET('Hygiene Data'!$D$13,0,10*ROW('Hygiene Data'!D113))="","",OFFSET('Hygiene Data'!$D$13,0,10*ROW('Hygiene Data'!D113)))</f>
        <v/>
      </c>
      <c r="DT119" s="34" t="str">
        <f ca="1">+IF(OFFSET('Hygiene Data'!$D$14,0,10*ROW('Hygiene Data'!D113))="","",OFFSET('Hygiene Data'!$D$14,0,10*ROW('Hygiene Data'!D113)))</f>
        <v/>
      </c>
      <c r="DU119" s="34" t="str">
        <f ca="1">+IF(OFFSET('Hygiene Data'!$E$12,0,10*ROW('Hygiene Data'!E113))="","",OFFSET('Hygiene Data'!$E$12,0,10*ROW('Hygiene Data'!E113)))</f>
        <v/>
      </c>
      <c r="DV119" s="34" t="str">
        <f ca="1">+IF(OFFSET('Hygiene Data'!$E$13,0,10*ROW('Hygiene Data'!E113))="","",OFFSET('Hygiene Data'!$E$13,0,10*ROW('Hygiene Data'!E113)))</f>
        <v/>
      </c>
      <c r="DW119" s="34" t="str">
        <f ca="1">+IF(OFFSET('Hygiene Data'!$E$14,0,10*ROW('Hygiene Data'!E113))="","",OFFSET('Hygiene Data'!$E$14,0,10*ROW('Hygiene Data'!E113)))</f>
        <v/>
      </c>
      <c r="DX119" s="34" t="str">
        <f ca="1">+IF(OFFSET('Hygiene Data'!$F$12,0,10*ROW('Hygiene Data'!F113))="","",OFFSET('Hygiene Data'!$F$12,0,10*ROW('Hygiene Data'!F113)))</f>
        <v/>
      </c>
      <c r="DY119" s="34" t="str">
        <f ca="1">+IF(OFFSET('Hygiene Data'!$F$13,0,10*ROW('Hygiene Data'!F113))="","",OFFSET('Hygiene Data'!$F$13,0,10*ROW('Hygiene Data'!F113)))</f>
        <v/>
      </c>
      <c r="DZ119" s="34" t="str">
        <f ca="1">+IF(OFFSET('Hygiene Data'!$F$14,0,10*ROW('Hygiene Data'!F113))="","",OFFSET('Hygiene Data'!$F$14,0,10*ROW('Hygiene Data'!F113)))</f>
        <v/>
      </c>
      <c r="EA119" s="34" t="str">
        <f ca="1">+IF(OFFSET('Hygiene Data'!$G$12,0,10*ROW('Hygiene Data'!G113))="","",OFFSET('Hygiene Data'!$G$12,0,10*ROW('Hygiene Data'!G113)))</f>
        <v/>
      </c>
      <c r="EB119" s="34" t="str">
        <f ca="1">+IF(OFFSET('Hygiene Data'!$G$13,0,10*ROW('Hygiene Data'!G113))="","",OFFSET('Hygiene Data'!$G$13,0,10*ROW('Hygiene Data'!G113)))</f>
        <v/>
      </c>
      <c r="EC119" s="34" t="str">
        <f ca="1">+IF(OFFSET('Hygiene Data'!$G$14,0,10*ROW('Hygiene Data'!G113))="","",OFFSET('Hygiene Data'!$G$14,0,10*ROW('Hygiene Data'!G113)))</f>
        <v/>
      </c>
      <c r="ED119" s="34" t="str">
        <f ca="1">+IF(OFFSET('Hygiene Data'!$H$12,0,10*ROW('Hygiene Data'!H113))="","",OFFSET('Hygiene Data'!$H$12,0,10*ROW('Hygiene Data'!H113)))</f>
        <v/>
      </c>
      <c r="EE119" s="34" t="str">
        <f ca="1">+IF(OFFSET('Hygiene Data'!$H$13,0,10*ROW('Hygiene Data'!H113))="","",OFFSET('Hygiene Data'!$H$13,0,10*ROW('Hygiene Data'!H113)))</f>
        <v/>
      </c>
      <c r="EF119" s="34" t="str">
        <f ca="1">+IF(OFFSET('Hygiene Data'!$H$14,0,10*ROW('Hygiene Data'!H113))="","",OFFSET('Hygiene Data'!$H$14,0,10*ROW('Hygiene Data'!H113)))</f>
        <v/>
      </c>
    </row>
    <row r="120" spans="1:136" x14ac:dyDescent="0.2">
      <c r="A120" s="50" t="str">
        <f ca="1">+IF(OFFSET('Water Data'!$B$1,0,10*ROW('Water Data'!B117))="","",OFFSET('Water Data'!$B$1,0,10*ROW('Water Data'!B117)))</f>
        <v/>
      </c>
      <c r="B120" s="50" t="str">
        <f ca="1">+IF(OFFSET('Water Data'!$A$3,0,10*ROW('Water Data'!A117))="","",OFFSET('Water Data'!$A$3,0,10*ROW('Water Data'!A117)))</f>
        <v/>
      </c>
      <c r="C120" s="50" t="str">
        <f ca="1">+IF(OFFSET('Water Data'!$C$3,0,10*ROW('Water Data'!C117))="","",OFFSET('Water Data'!$C$3,0,10*ROW('Water Data'!C117)))</f>
        <v/>
      </c>
      <c r="D120" s="133" t="e">
        <f ca="1">+IF(AND(ISNUMBER(OFFSET('Water Data'!$C$5,0,10*ROW('Water Data'!C114))),BS120="Yes"),100-OFFSET('Water Data'!$C$5,0,10*ROW('Water Data'!C114)),IF(AND(ISNUMBER(OFFSET('Water Data'!$C$5,0,10*ROW('Water Data'!C114))),BS120="No",ISNUMBER(OFFSET('Water Data'!$C$5,0,10*ROW('Water Data'!C114)))),CONCATENATE("[",ROUND(100-OFFSET('Water Data'!$C$5,0,10*ROW('Water Data'!C114)),0),"]"),IF(AND(ISNUMBER(OFFSET('Water Data'!$C$5,0,10*ROW('Water Data'!C114))),BS120="",ISNUMBER(OFFSET('Water Data'!$C$5,0,10*ROW('Water Data'!C114)))),100-OFFSET('Water Data'!$C$5,0,10*ROW('Water Data'!C114)),NA())))</f>
        <v>#N/A</v>
      </c>
      <c r="E120" s="133" t="e">
        <f ca="1">+IF(AND(ISNUMBER(OFFSET('Water Data'!$C$7,0,10*ROW('Water Data'!D114))),BT120="Yes"),OFFSET('Water Data'!$C$7,0,10*ROW('Water Data'!C114)),IF(AND(ISNUMBER(OFFSET('Water Data'!$C$7,0,10*ROW('Water Data'!C114))),BT120="No",ISNUMBER(OFFSET('Water Data'!$C$7,0,10*ROW('Water Data'!C114)))),CONCATENATE("[",ROUND(OFFSET('Water Data'!$C$7,0,10*ROW('Water Data'!C114)),0),"]"),IF(AND(ISNUMBER(OFFSET('Water Data'!$C$7,0,10*ROW('Water Data'!C114))),BT120="",ISNUMBER(OFFSET('Water Data'!$C$7,0,10*ROW('Water Data'!C114)))),OFFSET('Water Data'!$C$7,0,10*ROW('Water Data'!C114)),NA())))</f>
        <v>#N/A</v>
      </c>
      <c r="F120" s="133" t="e">
        <f ca="1">+IF(AND(ISNUMBER(OFFSET('Water Data'!$C$10,0,10*ROW('Water Data'!C114))),BU120="Yes"),OFFSET('Water Data'!$C$10,0,10*ROW('Water Data'!C114)),IF(AND(ISNUMBER(OFFSET('Water Data'!$C$10,0,10*ROW('Water Data'!C114))),BU120="No",ISNUMBER(OFFSET('Water Data'!$C$10,0,10*ROW('Water Data'!C114)))),CONCATENATE("[",ROUND(OFFSET('Water Data'!$C$10,0,10*ROW('Water Data'!C114)),0),"]"),IF(AND(ISNUMBER(OFFSET('Water Data'!$C$10,0,10*ROW('Water Data'!C114))),BU120="",ISNUMBER(OFFSET('Water Data'!$C$10,0,10*ROW('Water Data'!C114)))),OFFSET('Water Data'!$C$10,0,10*ROW('Water Data'!C114)),NA())))</f>
        <v>#N/A</v>
      </c>
      <c r="G120" s="133" t="e">
        <f ca="1">+IF(AND(ISNUMBER(OFFSET('Water Data'!$D$5,0,10*ROW('Water Data'!D114))),BV120="Yes"),100-OFFSET('Water Data'!$D$5,0,10*ROW('Water Data'!D114)),IF(AND(ISNUMBER(OFFSET('Water Data'!$D$5,0,10*ROW('Water Data'!D114))),BV120="No",ISNUMBER(OFFSET('Water Data'!$D$5,0,10*ROW('Water Data'!D114)))),CONCATENATE("[",ROUND(100-OFFSET('Water Data'!$D$5,0,10*ROW('Water Data'!D114)),0),"]"),IF(AND(ISNUMBER(OFFSET('Water Data'!$D$5,0,10*ROW('Water Data'!D114))),BV120="",ISNUMBER(OFFSET('Water Data'!$D$5,0,10*ROW('Water Data'!D114)))),100-OFFSET('Water Data'!$D$5,0,10*ROW('Water Data'!D114)),NA())))</f>
        <v>#N/A</v>
      </c>
      <c r="H120" s="133" t="e">
        <f ca="1">+IF(AND(ISNUMBER(OFFSET('Water Data'!$D$7,0,10*ROW('Water Data'!D114))),BW120="Yes"),OFFSET('Water Data'!$D$7,0,10*ROW('Water Data'!D114)),IF(AND(ISNUMBER(OFFSET('Water Data'!$D$7,0,10*ROW('Water Data'!D114))),BW120="No",ISNUMBER(OFFSET('Water Data'!$D$7,0,10*ROW('Water Data'!D114)))),CONCATENATE("[",ROUND(OFFSET('Water Data'!$C$7,0,10*ROW('Water Data'!D114)),0),"]"),IF(AND(ISNUMBER(OFFSET('Water Data'!$D$7,0,10*ROW('Water Data'!D114))),BW120="",ISNUMBER(OFFSET('Water Data'!$D$7,0,10*ROW('Water Data'!D114)))),OFFSET('Water Data'!$D$7,0,10*ROW('Water Data'!D114)),NA())))</f>
        <v>#N/A</v>
      </c>
      <c r="I120" s="133" t="e">
        <f ca="1">+IF(AND(ISNUMBER(OFFSET('Water Data'!$D$10,0,10*ROW('Water Data'!D114))),BX120="Yes"),OFFSET('Water Data'!$D$10,0,10*ROW('Water Data'!D114)),IF(AND(ISNUMBER(OFFSET('Water Data'!$D$10,0,10*ROW('Water Data'!D114))),BX120="No",ISNUMBER(OFFSET('Water Data'!$D$10,0,10*ROW('Water Data'!D114)))),CONCATENATE("[",ROUND(OFFSET('Water Data'!$D$10,0,10*ROW('Water Data'!D114)),0),"]"),IF(AND(ISNUMBER(OFFSET('Water Data'!$D$10,0,10*ROW('Water Data'!D114))),BX120="",ISNUMBER(OFFSET('Water Data'!$D$10,0,10*ROW('Water Data'!D114)))),OFFSET('Water Data'!$D$10,0,10*ROW('Water Data'!D114)),NA())))</f>
        <v>#N/A</v>
      </c>
      <c r="J120" s="133" t="e">
        <f ca="1">+IF(AND(ISNUMBER(OFFSET('Water Data'!$E$5,0,10*ROW('Water Data'!E114))),BY120="Yes"),100-OFFSET('Water Data'!$E$5,0,10*ROW('Water Data'!E114)),IF(AND(ISNUMBER(OFFSET('Water Data'!$E$5,0,10*ROW('Water Data'!E114))),BY120="No",ISNUMBER(OFFSET('Water Data'!$E$5,0,10*ROW('Water Data'!E114)))),CONCATENATE("[",ROUND(100-OFFSET('Water Data'!$E$5,0,10*ROW('Water Data'!E114)),0),"]"),IF(AND(ISNUMBER(OFFSET('Water Data'!$E$5,0,10*ROW('Water Data'!E114))),BY120="",ISNUMBER(OFFSET('Water Data'!$E$5,0,10*ROW('Water Data'!E114)))),100-OFFSET('Water Data'!$E$5,0,10*ROW('Water Data'!E114)),NA())))</f>
        <v>#N/A</v>
      </c>
      <c r="K120" s="133" t="e">
        <f ca="1">+IF(AND(ISNUMBER(OFFSET('Water Data'!$E$7,0,10*ROW('Water Data'!E114))),BZ120="Yes"),OFFSET('Water Data'!$E$7,0,10*ROW('Water Data'!E114)),IF(AND(ISNUMBER(OFFSET('Water Data'!$E$7,0,10*ROW('Water Data'!E114))),BZ120="No",ISNUMBER(OFFSET('Water Data'!$E$7,0,10*ROW('Water Data'!E114)))),CONCATENATE("[",ROUND(OFFSET('Water Data'!$E$7,0,10*ROW('Water Data'!E114)),0),"]"),IF(AND(ISNUMBER(OFFSET('Water Data'!$E$7,0,10*ROW('Water Data'!E114))),BZ120="",ISNUMBER(OFFSET('Water Data'!$E$7,0,10*ROW('Water Data'!E114)))),OFFSET('Water Data'!$E$7,0,10*ROW('Water Data'!E114)),NA())))</f>
        <v>#N/A</v>
      </c>
      <c r="L120" s="133" t="e">
        <f ca="1">+IF(AND(ISNUMBER(OFFSET('Water Data'!$E$10,0,10*ROW('Water Data'!E114))),CA120="Yes"),OFFSET('Water Data'!$E$10,0,10*ROW('Water Data'!E114)),IF(AND(ISNUMBER(OFFSET('Water Data'!$E$10,0,10*ROW('Water Data'!E114))),CA120="No",ISNUMBER(OFFSET('Water Data'!$E$10,0,10*ROW('Water Data'!E114)))),CONCATENATE("[",ROUND(OFFSET('Water Data'!$E$10,0,10*ROW('Water Data'!E114)),0),"]"),IF(AND(ISNUMBER(OFFSET('Water Data'!$E$10,0,10*ROW('Water Data'!E114))),CA120="",ISNUMBER(OFFSET('Water Data'!$E$10,0,10*ROW('Water Data'!E114)))),OFFSET('Water Data'!$E$10,0,10*ROW('Water Data'!E114)),NA())))</f>
        <v>#N/A</v>
      </c>
      <c r="M120" s="133" t="e">
        <f ca="1">+IF(AND(ISNUMBER(OFFSET('Water Data'!$F$5,0,10*ROW('Water Data'!F114))),CB120="Yes"),100-OFFSET('Water Data'!$F$5,0,10*ROW('Water Data'!F114)),IF(AND(ISNUMBER(OFFSET('Water Data'!$F$5,0,10*ROW('Water Data'!F114))),CB120="No",ISNUMBER(OFFSET('Water Data'!$F$5,0,10*ROW('Water Data'!F114)))),CONCATENATE("[",ROUND(100-OFFSET('Water Data'!$F$5,0,10*ROW('Water Data'!F114)),0),"]"),IF(AND(ISNUMBER(OFFSET('Water Data'!$F$5,0,10*ROW('Water Data'!F114))),CB120="",ISNUMBER(OFFSET('Water Data'!$F$5,0,10*ROW('Water Data'!F114)))),100-OFFSET('Water Data'!$F$5,0,10*ROW('Water Data'!F114)),NA())))</f>
        <v>#N/A</v>
      </c>
      <c r="N120" s="133" t="e">
        <f ca="1">+IF(AND(ISNUMBER(OFFSET('Water Data'!$F$7,0,10*ROW('Water Data'!F114))),CC120="Yes"),OFFSET('Water Data'!$F$7,0,10*ROW('Water Data'!F114)),IF(AND(ISNUMBER(OFFSET('Water Data'!$F$7,0,10*ROW('Water Data'!F114))),CC120="No",ISNUMBER(OFFSET('Water Data'!$F$7,0,10*ROW('Water Data'!F114)))),CONCATENATE("[",ROUND(OFFSET('Water Data'!$F$7,0,10*ROW('Water Data'!F114)),0),"]"),IF(AND(ISNUMBER(OFFSET('Water Data'!$F$7,0,10*ROW('Water Data'!F114))),CC120="",ISNUMBER(OFFSET('Water Data'!$F$7,0,10*ROW('Water Data'!F114)))),OFFSET('Water Data'!$F$7,0,10*ROW('Water Data'!F114)),NA())))</f>
        <v>#N/A</v>
      </c>
      <c r="O120" s="133" t="e">
        <f ca="1">+IF(AND(ISNUMBER(OFFSET('Water Data'!$F$10,0,10*ROW('Water Data'!F114))),CD120="Yes"),OFFSET('Water Data'!$F$10,0,10*ROW('Water Data'!F114)),IF(AND(ISNUMBER(OFFSET('Water Data'!$F$10,0,10*ROW('Water Data'!F114))),CD120="No",ISNUMBER(OFFSET('Water Data'!$F$10,0,10*ROW('Water Data'!F114)))),CONCATENATE("[",ROUND(OFFSET('Water Data'!$F$10,0,10*ROW('Water Data'!F114)),0),"]"),IF(AND(ISNUMBER(OFFSET('Water Data'!$F$10,0,10*ROW('Water Data'!F114))),CD120="",ISNUMBER(OFFSET('Water Data'!$F$10,0,10*ROW('Water Data'!F114)))),OFFSET('Water Data'!$F$10,0,10*ROW('Water Data'!F114)),NA())))</f>
        <v>#N/A</v>
      </c>
      <c r="P120" s="133" t="e">
        <f ca="1">+IF(AND(ISNUMBER(OFFSET('Water Data'!$G$5,0,10*ROW('Water Data'!G114))),CE120="Yes"),100-OFFSET('Water Data'!$G$5,0,10*ROW('Water Data'!G114)),IF(AND(ISNUMBER(OFFSET('Water Data'!$G$5,0,10*ROW('Water Data'!G114))),CE120="No",ISNUMBER(OFFSET('Water Data'!$G$5,0,10*ROW('Water Data'!G114)))),CONCATENATE("[",ROUND(100-OFFSET('Water Data'!$G$5,0,10*ROW('Water Data'!G114)),0),"]"),IF(AND(ISNUMBER(OFFSET('Water Data'!$G$5,0,10*ROW('Water Data'!G114))),CE120="",ISNUMBER(OFFSET('Water Data'!$G$5,0,10*ROW('Water Data'!G114)))),100-OFFSET('Water Data'!$G$5,0,10*ROW('Water Data'!G114)),NA())))</f>
        <v>#N/A</v>
      </c>
      <c r="Q120" s="133" t="e">
        <f ca="1">+IF(AND(ISNUMBER(OFFSET('Water Data'!$G$7,0,10*ROW('Water Data'!G114))),CF120="Yes"),OFFSET('Water Data'!$G$7,0,10*ROW('Water Data'!G114)),IF(AND(ISNUMBER(OFFSET('Water Data'!$G$7,0,10*ROW('Water Data'!G114))),CF120="No",ISNUMBER(OFFSET('Water Data'!$G$7,0,10*ROW('Water Data'!G114)))),CONCATENATE("[",ROUND(OFFSET('Water Data'!$G$7,0,10*ROW('Water Data'!G114)),0),"]"),IF(AND(ISNUMBER(OFFSET('Water Data'!$G$7,0,10*ROW('Water Data'!G114))),CF120="",ISNUMBER(OFFSET('Water Data'!$G$7,0,10*ROW('Water Data'!G114)))),OFFSET('Water Data'!$G$7,0,10*ROW('Water Data'!G114)),NA())))</f>
        <v>#N/A</v>
      </c>
      <c r="R120" s="133" t="e">
        <f ca="1">+IF(AND(ISNUMBER(OFFSET('Water Data'!$G$10,0,10*ROW('Water Data'!G114))),CG120="Yes"),OFFSET('Water Data'!$G$10,0,10*ROW('Water Data'!G114)),IF(AND(ISNUMBER(OFFSET('Water Data'!$G$10,0,10*ROW('Water Data'!G114))),CG120="No",ISNUMBER(OFFSET('Water Data'!$G$10,0,10*ROW('Water Data'!G114)))),CONCATENATE("[",ROUND(OFFSET('Water Data'!$G$10,0,10*ROW('Water Data'!G114)),0),"]"),IF(AND(ISNUMBER(OFFSET('Water Data'!$G$10,0,10*ROW('Water Data'!G114))),CG120="",ISNUMBER(OFFSET('Water Data'!$G$10,0,10*ROW('Water Data'!G114)))),OFFSET('Water Data'!$G$10,0,10*ROW('Water Data'!G114)),NA())))</f>
        <v>#N/A</v>
      </c>
      <c r="S120" s="133" t="e">
        <f ca="1">+IF(AND(ISNUMBER(OFFSET('Water Data'!$H$5,0,10*ROW('Water Data'!H114))),CH120="Yes"),100-OFFSET('Water Data'!$H$5,0,10*ROW('Water Data'!H114)),IF(AND(ISNUMBER(OFFSET('Water Data'!$H$5,0,10*ROW('Water Data'!H114))),CH120="No",ISNUMBER(OFFSET('Water Data'!$H$5,0,10*ROW('Water Data'!H114)))),CONCATENATE("[",ROUND(100-OFFSET('Water Data'!$H$5,0,10*ROW('Water Data'!H114)),0),"]"),IF(AND(ISNUMBER(OFFSET('Water Data'!$H$5,0,10*ROW('Water Data'!H114))),CH120="",ISNUMBER(OFFSET('Water Data'!$H$5,0,10*ROW('Water Data'!H114)))),100-OFFSET('Water Data'!$H$5,0,10*ROW('Water Data'!H114)),NA())))</f>
        <v>#N/A</v>
      </c>
      <c r="T120" s="133" t="e">
        <f ca="1">+IF(AND(ISNUMBER(OFFSET('Water Data'!$H$7,0,10*ROW('Water Data'!H114))),CI120="Yes"),OFFSET('Water Data'!$H$7,0,10*ROW('Water Data'!H114)),IF(AND(ISNUMBER(OFFSET('Water Data'!$H$7,0,10*ROW('Water Data'!H114))),CI120="No",ISNUMBER(OFFSET('Water Data'!$H$7,0,10*ROW('Water Data'!H114)))),CONCATENATE("[",ROUND(OFFSET('Water Data'!$H$7,0,10*ROW('Water Data'!H114)),0),"]"),IF(AND(ISNUMBER(OFFSET('Water Data'!$H$7,0,10*ROW('Water Data'!H114))),CI120="",ISNUMBER(OFFSET('Water Data'!$H$7,0,10*ROW('Water Data'!H114)))),OFFSET('Water Data'!$H$7,0,10*ROW('Water Data'!H114)),NA())))</f>
        <v>#N/A</v>
      </c>
      <c r="U120" s="133" t="e">
        <f ca="1">+IF(AND(ISNUMBER(OFFSET('Water Data'!$H$10,0,10*ROW('Water Data'!H114))),CJ120="Yes"),OFFSET('Water Data'!$H$10,0,10*ROW('Water Data'!H114)),IF(AND(ISNUMBER(OFFSET('Water Data'!$H$10,0,10*ROW('Water Data'!H114))),CJ120="No",ISNUMBER(OFFSET('Water Data'!$H$10,0,10*ROW('Water Data'!H114)))),CONCATENATE("[",ROUND(OFFSET('Water Data'!$H$10,0,10*ROW('Water Data'!H114)),0),"]"),IF(AND(ISNUMBER(OFFSET('Water Data'!$H$10,0,10*ROW('Water Data'!H114))),CJ120="",ISNUMBER(OFFSET('Water Data'!$H$10,0,10*ROW('Water Data'!H114)))),OFFSET('Water Data'!$H$10,0,10*ROW('Water Data'!H114)),NA())))</f>
        <v>#N/A</v>
      </c>
      <c r="V120" s="134" t="e">
        <f ca="1">+IF(AND(ISNUMBER(OFFSET('Sanitation Data'!$C$5,0,10*ROW('Sanitation Data'!C114))),CK120="Yes"),100-OFFSET('Sanitation Data'!$C$5,0,10*ROW('Sanitation Data'!C114)),IF(AND(ISNUMBER(OFFSET('Sanitation Data'!$C$5,0,10*ROW('Sanitation Data'!C114))),CK120="No",ISNUMBER(OFFSET('Sanitation Data'!$C$5,0,10*ROW('Sanitation Data'!C114)))),CONCATENATE("[",ROUND(100-OFFSET('Sanitation Data'!$C$5,0,10*ROW('Sanitation Data'!C114)),0),"]"),IF(AND(ISNUMBER(OFFSET('Sanitation Data'!$C$5,0,10*ROW('Sanitation Data'!C114))),CK120="",ISNUMBER(OFFSET('Sanitation Data'!$C$5,0,10*ROW('Sanitation Data'!C114)))),100-OFFSET('Sanitation Data'!$C$5,0,10*ROW('Sanitation Data'!C114)),NA())))</f>
        <v>#N/A</v>
      </c>
      <c r="W120" s="134" t="e">
        <f ca="1">+IF(AND(ISNUMBER(OFFSET('Sanitation Data'!$C$7,0,10*ROW('Sanitation Data'!C114))),CL120="Yes"),OFFSET('Sanitation Data'!$C$7,0,10*ROW('Sanitation Data'!C114)),IF(AND(ISNUMBER(OFFSET('Sanitation Data'!$C$7,0,10*ROW('Sanitation Data'!C114))),CL120="No",ISNUMBER(OFFSET('Sanitation Data'!$C$7,0,10*ROW('Sanitation Data'!C114)))),CONCATENATE("[",ROUND(OFFSET('Sanitation Data'!$C$7,0,10*ROW('Sanitation Data'!C114)),0),"]"),IF(AND(ISNUMBER(OFFSET('Sanitation Data'!$C$7,0,10*ROW('Sanitation Data'!C114))),CL120="",ISNUMBER(OFFSET('Sanitation Data'!$C$7,0,10*ROW('Sanitation Data'!C114)))),OFFSET('Sanitation Data'!$C$7,0,10*ROW('Sanitation Data'!C114)),NA())))</f>
        <v>#N/A</v>
      </c>
      <c r="X120" s="134" t="e">
        <f ca="1">+IF(AND(ISNUMBER(OFFSET('Sanitation Data'!$C$11,0,10*ROW('Sanitation Data'!C114))),CM120="Yes"),OFFSET('Sanitation Data'!$C$11,0,10*ROW('Sanitation Data'!C114)),IF(AND(ISNUMBER(OFFSET('Sanitation Data'!$C$11,0,10*ROW('Sanitation Data'!C114))),CM120="No",ISNUMBER(OFFSET('Sanitation Data'!$C$11,0,10*ROW('Sanitation Data'!C114)))),CONCATENATE("[",ROUND(OFFSET('Sanitation Data'!$C$11,0,10*ROW('Sanitation Data'!C114)),0),"]"),IF(AND(ISNUMBER(OFFSET('Sanitation Data'!$C$11,0,10*ROW('Sanitation Data'!C114))),CM120="",ISNUMBER(OFFSET('Sanitation Data'!$C$11,0,10*ROW('Sanitation Data'!C114)))),OFFSET('Sanitation Data'!$C$11,0,10*ROW('Sanitation Data'!C114)),NA())))</f>
        <v>#N/A</v>
      </c>
      <c r="Y120" s="134" t="e">
        <f ca="1">+IF(AND(ISNUMBER(OFFSET('Sanitation Data'!$C$12,0,10*ROW('Sanitation Data'!C114))),CN120="Yes"),OFFSET('Sanitation Data'!$C$12,0,10*ROW('Sanitation Data'!C114)),IF(AND(ISNUMBER(OFFSET('Sanitation Data'!$C$12,0,10*ROW('Sanitation Data'!C114))),CN120="No",ISNUMBER(OFFSET('Sanitation Data'!$C$12,0,10*ROW('Sanitation Data'!C114)))),CONCATENATE("[",ROUND(OFFSET('Sanitation Data'!$C$12,0,10*ROW('Sanitation Data'!C114)),0),"]"),IF(AND(ISNUMBER(OFFSET('Sanitation Data'!$C$12,0,10*ROW('Sanitation Data'!C114))),CN120="",ISNUMBER(OFFSET('Sanitation Data'!$C$12,0,10*ROW('Sanitation Data'!C114)))),OFFSET('Sanitation Data'!$C$12,0,10*ROW('Sanitation Data'!C114)),NA())))</f>
        <v>#N/A</v>
      </c>
      <c r="Z120" s="134" t="e">
        <f ca="1">+IF(AND(ISNUMBER(OFFSET('Sanitation Data'!$C$13,0,10*ROW('Sanitation Data'!C114))),CO120="Yes"),OFFSET('Sanitation Data'!$C$13,0,10*ROW('Sanitation Data'!C114)),IF(AND(ISNUMBER(OFFSET('Sanitation Data'!$C$13,0,10*ROW('Sanitation Data'!C114))),CO120="No",ISNUMBER(OFFSET('Sanitation Data'!$C$13,0,10*ROW('Sanitation Data'!C114)))),CONCATENATE("[",ROUND(OFFSET('Sanitation Data'!$C$13,0,10*ROW('Sanitation Data'!C114)),0),"]"),IF(AND(ISNUMBER(OFFSET('Sanitation Data'!$C$13,0,10*ROW('Sanitation Data'!C114))),CO120="",ISNUMBER(OFFSET('Sanitation Data'!$C$13,0,10*ROW('Sanitation Data'!C114)))),OFFSET('Sanitation Data'!$C$13,0,10*ROW('Sanitation Data'!C114)),NA())))</f>
        <v>#N/A</v>
      </c>
      <c r="AA120" s="134" t="e">
        <f ca="1">+IF(AND(ISNUMBER(OFFSET('Sanitation Data'!$D$5,0,10*ROW('Sanitation Data'!D114))),CP120="Yes"),100-OFFSET('Sanitation Data'!$D$5,0,10*ROW('Sanitation Data'!D114)),IF(AND(ISNUMBER(OFFSET('Sanitation Data'!$D$5,0,10*ROW('Sanitation Data'!D114))),CP120="No",ISNUMBER(OFFSET('Sanitation Data'!$D$5,0,10*ROW('Sanitation Data'!D114)))),CONCATENATE("[",ROUND(100-OFFSET('Sanitation Data'!$D$5,0,10*ROW('Sanitation Data'!D114)),0),"]"),IF(AND(ISNUMBER(OFFSET('Sanitation Data'!$D$5,0,10*ROW('Sanitation Data'!D114))),CP120="",ISNUMBER(OFFSET('Sanitation Data'!$D$5,0,10*ROW('Sanitation Data'!D114)))),100-OFFSET('Sanitation Data'!$D$5,0,10*ROW('Sanitation Data'!D114)),NA())))</f>
        <v>#N/A</v>
      </c>
      <c r="AB120" s="134" t="e">
        <f ca="1">+IF(AND(ISNUMBER(OFFSET('Sanitation Data'!$D$7,0,10*ROW('Sanitation Data'!D114))),CQ120="Yes"),OFFSET('Sanitation Data'!$D$7,0,10*ROW('Sanitation Data'!G114)),IF(AND(ISNUMBER(OFFSET('Sanitation Data'!$D$7,0,10*ROW('Sanitation Data'!D114))),CQ120="No",ISNUMBER(OFFSET('Sanitation Data'!$D$7,0,10*ROW('Sanitation Data'!D114)))),CONCATENATE("[",ROUND(OFFSET('Sanitation Data'!$D$7,0,10*ROW('Sanitation Data'!D114)),0),"]"),IF(AND(ISNUMBER(OFFSET('Sanitation Data'!$D$7,0,10*ROW('Sanitation Data'!D114))),CQ120="",ISNUMBER(OFFSET('Sanitation Data'!$D$7,0,10*ROW('Sanitation Data'!D114)))),OFFSET('Sanitation Data'!$D$7,0,10*ROW('Sanitation Data'!D114)),NA())))</f>
        <v>#N/A</v>
      </c>
      <c r="AC120" s="134" t="e">
        <f ca="1">+IF(AND(ISNUMBER(OFFSET('Sanitation Data'!$D$11,0,10*ROW('Sanitation Data'!D114))),CR120="Yes"),OFFSET('Sanitation Data'!$D$11,0,10*ROW('Sanitation Data'!D114)),IF(AND(ISNUMBER(OFFSET('Sanitation Data'!$D$11,0,10*ROW('Sanitation Data'!D114))),CR120="No",ISNUMBER(OFFSET('Sanitation Data'!$D$11,0,10*ROW('Sanitation Data'!D114)))),CONCATENATE("[",ROUND(OFFSET('Sanitation Data'!$D$11,0,10*ROW('Sanitation Data'!D114)),0),"]"),IF(AND(ISNUMBER(OFFSET('Sanitation Data'!$D$11,0,10*ROW('Sanitation Data'!D114))),CR120="",ISNUMBER(OFFSET('Sanitation Data'!$D$11,0,10*ROW('Sanitation Data'!D114)))),OFFSET('Sanitation Data'!$D$11,0,10*ROW('Sanitation Data'!D114)),NA())))</f>
        <v>#N/A</v>
      </c>
      <c r="AD120" s="134" t="e">
        <f ca="1">+IF(AND(ISNUMBER(OFFSET('Sanitation Data'!$D$12,0,10*ROW('Sanitation Data'!D114))),CS120="Yes"),OFFSET('Sanitation Data'!$D$12,0,10*ROW('Sanitation Data'!D114)),IF(AND(ISNUMBER(OFFSET('Sanitation Data'!$D$12,0,10*ROW('Sanitation Data'!D114))),CS120="No",ISNUMBER(OFFSET('Sanitation Data'!$D$12,0,10*ROW('Sanitation Data'!D114)))),CONCATENATE("[",ROUND(OFFSET('Sanitation Data'!$D$12,0,10*ROW('Sanitation Data'!D114)),0),"]"),IF(AND(ISNUMBER(OFFSET('Sanitation Data'!$D$12,0,10*ROW('Sanitation Data'!D114))),CS120="",ISNUMBER(OFFSET('Sanitation Data'!$D$12,0,10*ROW('Sanitation Data'!D114)))),OFFSET('Sanitation Data'!$D$12,0,10*ROW('Sanitation Data'!D114)),NA())))</f>
        <v>#N/A</v>
      </c>
      <c r="AE120" s="134" t="e">
        <f ca="1">+IF(AND(ISNUMBER(OFFSET('Sanitation Data'!$D$13,0,10*ROW('Sanitation Data'!D114))),CT120="Yes"),OFFSET('Sanitation Data'!$D$13,0,10*ROW('Sanitation Data'!D114)),IF(AND(ISNUMBER(OFFSET('Sanitation Data'!$D$13,0,10*ROW('Sanitation Data'!D114))),CT120="No",ISNUMBER(OFFSET('Sanitation Data'!$D$13,0,10*ROW('Sanitation Data'!D114)))),CONCATENATE("[",ROUND(OFFSET('Sanitation Data'!$D$13,0,10*ROW('Sanitation Data'!D114)),0),"]"),IF(AND(ISNUMBER(OFFSET('Sanitation Data'!$D$13,0,10*ROW('Sanitation Data'!D114))),CT120="",ISNUMBER(OFFSET('Sanitation Data'!$D$13,0,10*ROW('Sanitation Data'!D114)))),OFFSET('Sanitation Data'!$D$13,0,10*ROW('Sanitation Data'!D114)),NA())))</f>
        <v>#N/A</v>
      </c>
      <c r="AF120" s="134" t="e">
        <f ca="1">+IF(AND(ISNUMBER(OFFSET('Sanitation Data'!$E$5,0,10*ROW('Sanitation Data'!E114))),CU120="Yes"),100-OFFSET('Sanitation Data'!$E$5,0,10*ROW('Sanitation Data'!E114)),IF(AND(ISNUMBER(OFFSET('Sanitation Data'!$E$5,0,10*ROW('Sanitation Data'!E114))),CU120="No",ISNUMBER(OFFSET('Sanitation Data'!$E$5,0,10*ROW('Sanitation Data'!E114)))),CONCATENATE("[",ROUND(100-OFFSET('Sanitation Data'!$E$5,0,10*ROW('Sanitation Data'!E114)),0),"]"),IF(AND(ISNUMBER(OFFSET('Sanitation Data'!$E$5,0,10*ROW('Sanitation Data'!E114))),CU120="",ISNUMBER(OFFSET('Sanitation Data'!$E$5,0,10*ROW('Sanitation Data'!E114)))),100-OFFSET('Sanitation Data'!$E$5,0,10*ROW('Sanitation Data'!E114)),NA())))</f>
        <v>#N/A</v>
      </c>
      <c r="AG120" s="134" t="e">
        <f ca="1">+IF(AND(ISNUMBER(OFFSET('Sanitation Data'!$E$7,0,10*ROW('Sanitation Data'!E114))),CV120="Yes"),OFFSET('Sanitation Data'!$E$7,0,10*ROW('Sanitation Data'!E114)),IF(AND(ISNUMBER(OFFSET('Sanitation Data'!$E$7,0,10*ROW('Sanitation Data'!E114))),CV120="No",ISNUMBER(OFFSET('Sanitation Data'!$E$7,0,10*ROW('Sanitation Data'!E114)))),CONCATENATE("[",ROUND(OFFSET('Sanitation Data'!$E$7,0,10*ROW('Sanitation Data'!E114)),0),"]"),IF(AND(ISNUMBER(OFFSET('Sanitation Data'!$E$7,0,10*ROW('Sanitation Data'!E114))),CV120="",ISNUMBER(OFFSET('Sanitation Data'!$E$7,0,10*ROW('Sanitation Data'!E114)))),OFFSET('Sanitation Data'!$E$7,0,10*ROW('Sanitation Data'!E114)),NA())))</f>
        <v>#N/A</v>
      </c>
      <c r="AH120" s="134" t="e">
        <f ca="1">+IF(AND(ISNUMBER(OFFSET('Sanitation Data'!$E$11,0,10*ROW('Sanitation Data'!E114))),CW120="Yes"),OFFSET('Sanitation Data'!$E$11,0,10*ROW('Sanitation Data'!E114)),IF(AND(ISNUMBER(OFFSET('Sanitation Data'!$E$11,0,10*ROW('Sanitation Data'!E114))),CW120="No",ISNUMBER(OFFSET('Sanitation Data'!$E$11,0,10*ROW('Sanitation Data'!E114)))),CONCATENATE("[",ROUND(OFFSET('Sanitation Data'!$E$11,0,10*ROW('Sanitation Data'!E114)),0),"]"),IF(AND(ISNUMBER(OFFSET('Sanitation Data'!$E$11,0,10*ROW('Sanitation Data'!E114))),CW120="",ISNUMBER(OFFSET('Sanitation Data'!$E$11,0,10*ROW('Sanitation Data'!E114)))),OFFSET('Sanitation Data'!$E$11,0,10*ROW('Sanitation Data'!E114)),NA())))</f>
        <v>#N/A</v>
      </c>
      <c r="AI120" s="134" t="e">
        <f ca="1">+IF(AND(ISNUMBER(OFFSET('Sanitation Data'!$E$12,0,10*ROW('Sanitation Data'!E114))),CX120="Yes"),OFFSET('Sanitation Data'!$E$12,0,10*ROW('Sanitation Data'!E114)),IF(AND(ISNUMBER(OFFSET('Sanitation Data'!$E$12,0,10*ROW('Sanitation Data'!E114))),CX120="No",ISNUMBER(OFFSET('Sanitation Data'!$E$12,0,10*ROW('Sanitation Data'!E114)))),CONCATENATE("[",ROUND(OFFSET('Sanitation Data'!$E$12,0,10*ROW('Sanitation Data'!E114)),0),"]"),IF(AND(ISNUMBER(OFFSET('Sanitation Data'!$E$12,0,10*ROW('Sanitation Data'!E114))),CX120="",ISNUMBER(OFFSET('Sanitation Data'!$E$12,0,10*ROW('Sanitation Data'!E114)))),OFFSET('Sanitation Data'!$E$12,0,10*ROW('Sanitation Data'!E114)),NA())))</f>
        <v>#N/A</v>
      </c>
      <c r="AJ120" s="134" t="e">
        <f ca="1">+IF(AND(ISNUMBER(OFFSET('Sanitation Data'!$E$13,0,10*ROW('Sanitation Data'!E114))),CY120="Yes"),OFFSET('Sanitation Data'!$E$13,0,10*ROW('Sanitation Data'!E114)),IF(AND(ISNUMBER(OFFSET('Sanitation Data'!$E$13,0,10*ROW('Sanitation Data'!E114))),CY120="No",ISNUMBER(OFFSET('Sanitation Data'!$E$13,0,10*ROW('Sanitation Data'!E114)))),CONCATENATE("[",ROUND(OFFSET('Sanitation Data'!$E$13,0,10*ROW('Sanitation Data'!E114)),0),"]"),IF(AND(ISNUMBER(OFFSET('Sanitation Data'!$E$13,0,10*ROW('Sanitation Data'!E114))),CY120="",ISNUMBER(OFFSET('Sanitation Data'!$E$13,0,10*ROW('Sanitation Data'!E114)))),OFFSET('Sanitation Data'!$E$13,0,10*ROW('Sanitation Data'!E114)),NA())))</f>
        <v>#N/A</v>
      </c>
      <c r="AK120" s="134" t="e">
        <f ca="1">+IF(AND(ISNUMBER(OFFSET('Sanitation Data'!$F$5,0,10*ROW('Sanitation Data'!F114))),CZ120="Yes"),100-OFFSET('Sanitation Data'!$F$5,0,10*ROW('Sanitation Data'!F114)),IF(AND(ISNUMBER(OFFSET('Sanitation Data'!$F$5,0,10*ROW('Sanitation Data'!F114))),CZ120="No",ISNUMBER(OFFSET('Sanitation Data'!$F$5,0,10*ROW('Sanitation Data'!F114)))),CONCATENATE("[",ROUND(100-OFFSET('Sanitation Data'!$F$5,0,10*ROW('Sanitation Data'!F114)),0),"]"),IF(AND(ISNUMBER(OFFSET('Sanitation Data'!$F$5,0,10*ROW('Sanitation Data'!F114))),CZ120="",ISNUMBER(OFFSET('Sanitation Data'!$F$5,0,10*ROW('Sanitation Data'!F114)))),100-OFFSET('Sanitation Data'!$F$5,0,10*ROW('Sanitation Data'!F114)),NA())))</f>
        <v>#N/A</v>
      </c>
      <c r="AL120" s="134" t="e">
        <f ca="1">+IF(AND(ISNUMBER(OFFSET('Sanitation Data'!$F$7,0,10*ROW('Sanitation Data'!F114))),DA120="Yes"),OFFSET('Sanitation Data'!$F$7,0,10*ROW('Sanitation Data'!F114)),IF(AND(ISNUMBER(OFFSET('Sanitation Data'!$F$7,0,10*ROW('Sanitation Data'!F114))),DA120="No",ISNUMBER(OFFSET('Sanitation Data'!$F$7,0,10*ROW('Sanitation Data'!F114)))),CONCATENATE("[",ROUND(OFFSET('Sanitation Data'!$F$7,0,10*ROW('Sanitation Data'!F114)),0),"]"),IF(AND(ISNUMBER(OFFSET('Sanitation Data'!$F$7,0,10*ROW('Sanitation Data'!F114))),DA120="",ISNUMBER(OFFSET('Sanitation Data'!$F$7,0,10*ROW('Sanitation Data'!F114)))),OFFSET('Sanitation Data'!$F$7,0,10*ROW('Sanitation Data'!F114)),NA())))</f>
        <v>#N/A</v>
      </c>
      <c r="AM120" s="134" t="e">
        <f ca="1">+IF(AND(ISNUMBER(OFFSET('Sanitation Data'!$F$11,0,10*ROW('Sanitation Data'!F114))),DB120="Yes"),OFFSET('Sanitation Data'!$F$11,0,10*ROW('Sanitation Data'!F114)),IF(AND(ISNUMBER(OFFSET('Sanitation Data'!$F$11,0,10*ROW('Sanitation Data'!F114))),DB120="No",ISNUMBER(OFFSET('Sanitation Data'!$F$11,0,10*ROW('Sanitation Data'!F114)))),CONCATENATE("[",ROUND(OFFSET('Sanitation Data'!$F$11,0,10*ROW('Sanitation Data'!F114)),0),"]"),IF(AND(ISNUMBER(OFFSET('Sanitation Data'!$F$11,0,10*ROW('Sanitation Data'!F114))),DB120="",ISNUMBER(OFFSET('Sanitation Data'!$F$11,0,10*ROW('Sanitation Data'!F114)))),OFFSET('Sanitation Data'!$F$11,0,10*ROW('Sanitation Data'!F114)),NA())))</f>
        <v>#N/A</v>
      </c>
      <c r="AN120" s="134" t="e">
        <f ca="1">+IF(AND(ISNUMBER(OFFSET('Sanitation Data'!$F$12,0,10*ROW('Sanitation Data'!F114))),DC120="Yes"),OFFSET('Sanitation Data'!$F$12,0,10*ROW('Sanitation Data'!F114)),IF(AND(ISNUMBER(OFFSET('Sanitation Data'!$F$12,0,10*ROW('Sanitation Data'!F114))),DC120="No",ISNUMBER(OFFSET('Sanitation Data'!$F$12,0,10*ROW('Sanitation Data'!F114)))),CONCATENATE("[",ROUND(OFFSET('Sanitation Data'!$F$12,0,10*ROW('Sanitation Data'!F114)),0),"]"),IF(AND(ISNUMBER(OFFSET('Sanitation Data'!$F$12,0,10*ROW('Sanitation Data'!F114))),DC120="",ISNUMBER(OFFSET('Sanitation Data'!$F$12,0,10*ROW('Sanitation Data'!F114)))),OFFSET('Sanitation Data'!$F$12,0,10*ROW('Sanitation Data'!F114)),NA())))</f>
        <v>#N/A</v>
      </c>
      <c r="AO120" s="134" t="e">
        <f ca="1">+IF(AND(ISNUMBER(OFFSET('Sanitation Data'!$F$13,0,10*ROW('Sanitation Data'!F114))),DD120="Yes"),OFFSET('Sanitation Data'!$F$13,0,10*ROW('Sanitation Data'!F114)),IF(AND(ISNUMBER(OFFSET('Sanitation Data'!$F$13,0,10*ROW('Sanitation Data'!F114))),DD120="No",ISNUMBER(OFFSET('Sanitation Data'!$F$13,0,10*ROW('Sanitation Data'!F114)))),CONCATENATE("[",ROUND(OFFSET('Sanitation Data'!$F$13,0,10*ROW('Sanitation Data'!F114)),0),"]"),IF(AND(ISNUMBER(OFFSET('Sanitation Data'!$F$13,0,10*ROW('Sanitation Data'!F114))),DD120="",ISNUMBER(OFFSET('Sanitation Data'!$F$13,0,10*ROW('Sanitation Data'!F114)))),OFFSET('Sanitation Data'!$F$13,0,10*ROW('Sanitation Data'!F114)),NA())))</f>
        <v>#N/A</v>
      </c>
      <c r="AP120" s="134" t="e">
        <f ca="1">+IF(AND(ISNUMBER(OFFSET('Sanitation Data'!$G$5,0,10*ROW('Sanitation Data'!G114))),DE120="Yes"),100-OFFSET('Sanitation Data'!$G$5,0,10*ROW('Sanitation Data'!G114)),IF(AND(ISNUMBER(OFFSET('Sanitation Data'!$G$5,0,10*ROW('Sanitation Data'!G114))),DE120="No",ISNUMBER(OFFSET('Sanitation Data'!$G$5,0,10*ROW('Sanitation Data'!G114)))),CONCATENATE("[",ROUND(100-OFFSET('Sanitation Data'!$G$5,0,10*ROW('Sanitation Data'!G114)),0),"]"),IF(AND(ISNUMBER(OFFSET('Sanitation Data'!$G$5,0,10*ROW('Sanitation Data'!G114))),DE120="",ISNUMBER(OFFSET('Sanitation Data'!$G$5,0,10*ROW('Sanitation Data'!G114)))),100-OFFSET('Sanitation Data'!$G$5,0,10*ROW('Sanitation Data'!G114)),NA())))</f>
        <v>#N/A</v>
      </c>
      <c r="AQ120" s="134" t="e">
        <f ca="1">+IF(AND(ISNUMBER(OFFSET('Sanitation Data'!$G$7,0,10*ROW('Sanitation Data'!G114))),DF120="Yes"),OFFSET('Sanitation Data'!$G$7,0,10*ROW('Sanitation Data'!G114)),IF(AND(ISNUMBER(OFFSET('Sanitation Data'!$G$7,0,10*ROW('Sanitation Data'!G114))),DF120="No",ISNUMBER(OFFSET('Sanitation Data'!$G$7,0,10*ROW('Sanitation Data'!G114)))),CONCATENATE("[",ROUND(OFFSET('Sanitation Data'!$G$7,0,10*ROW('Sanitation Data'!G114)),0),"]"),IF(AND(ISNUMBER(OFFSET('Sanitation Data'!$G$7,0,10*ROW('Sanitation Data'!G114))),DF120="",ISNUMBER(OFFSET('Sanitation Data'!$G$7,0,10*ROW('Sanitation Data'!G114)))),OFFSET('Sanitation Data'!$G$7,0,10*ROW('Sanitation Data'!G114)),NA())))</f>
        <v>#N/A</v>
      </c>
      <c r="AR120" s="134" t="e">
        <f ca="1">+IF(AND(ISNUMBER(OFFSET('Sanitation Data'!$G$11,0,10*ROW('Sanitation Data'!G114))),DG120="Yes"),OFFSET('Sanitation Data'!$G$11,0,10*ROW('Sanitation Data'!G114)),IF(AND(ISNUMBER(OFFSET('Sanitation Data'!$G$11,0,10*ROW('Sanitation Data'!G114))),DG120="No",ISNUMBER(OFFSET('Sanitation Data'!$G$11,0,10*ROW('Sanitation Data'!G114)))),CONCATENATE("[",ROUND(OFFSET('Sanitation Data'!$G$11,0,10*ROW('Sanitation Data'!G114)),0),"]"),IF(AND(ISNUMBER(OFFSET('Sanitation Data'!$G$11,0,10*ROW('Sanitation Data'!G114))),DG120="",ISNUMBER(OFFSET('Sanitation Data'!$G$11,0,10*ROW('Sanitation Data'!G114)))),OFFSET('Sanitation Data'!$G$11,0,10*ROW('Sanitation Data'!G114)),NA())))</f>
        <v>#N/A</v>
      </c>
      <c r="AS120" s="134" t="e">
        <f ca="1">+IF(AND(ISNUMBER(OFFSET('Sanitation Data'!$G$12,0,10*ROW('Sanitation Data'!G114))),DH120="Yes"),OFFSET('Sanitation Data'!$G$12,0,10*ROW('Sanitation Data'!G114)),IF(AND(ISNUMBER(OFFSET('Sanitation Data'!$G$12,0,10*ROW('Sanitation Data'!G114))),DH120="No",ISNUMBER(OFFSET('Sanitation Data'!$G$12,0,10*ROW('Sanitation Data'!G114)))),CONCATENATE("[",ROUND(OFFSET('Sanitation Data'!$G$12,0,10*ROW('Sanitation Data'!G114)),0),"]"),IF(AND(ISNUMBER(OFFSET('Sanitation Data'!$G$12,0,10*ROW('Sanitation Data'!G114))),DH120="",ISNUMBER(OFFSET('Sanitation Data'!$G$12,0,10*ROW('Sanitation Data'!G114)))),OFFSET('Sanitation Data'!$G$12,0,10*ROW('Sanitation Data'!G114)),NA())))</f>
        <v>#N/A</v>
      </c>
      <c r="AT120" s="134" t="e">
        <f ca="1">+IF(AND(ISNUMBER(OFFSET('Sanitation Data'!$G$13,0,10*ROW('Sanitation Data'!G114))),DI120="Yes"),OFFSET('Sanitation Data'!$G$13,0,10*ROW('Sanitation Data'!G114)),IF(AND(ISNUMBER(OFFSET('Sanitation Data'!$G$13,0,10*ROW('Sanitation Data'!G114))),DI120="No",ISNUMBER(OFFSET('Sanitation Data'!$G$13,0,10*ROW('Sanitation Data'!G114)))),CONCATENATE("[",ROUND(OFFSET('Sanitation Data'!$G$13,0,10*ROW('Sanitation Data'!G114)),0),"]"),IF(AND(ISNUMBER(OFFSET('Sanitation Data'!$G$13,0,10*ROW('Sanitation Data'!G114))),DI120="",ISNUMBER(OFFSET('Sanitation Data'!$G$13,0,10*ROW('Sanitation Data'!G114)))),OFFSET('Sanitation Data'!$G$13,0,10*ROW('Sanitation Data'!G114)),NA())))</f>
        <v>#N/A</v>
      </c>
      <c r="AU120" s="134" t="e">
        <f ca="1">+IF(AND(ISNUMBER(OFFSET('Sanitation Data'!$H$5,0,10*ROW('Sanitation Data'!H114))),DJ120="Yes"),100-OFFSET('Sanitation Data'!$H$5,0,10*ROW('Sanitation Data'!H114)),IF(AND(ISNUMBER(OFFSET('Sanitation Data'!$H$5,0,10*ROW('Sanitation Data'!H114))),DJ120="No",ISNUMBER(OFFSET('Sanitation Data'!$H$5,0,10*ROW('Sanitation Data'!H114)))),CONCATENATE("[",ROUND(100-OFFSET('Sanitation Data'!$H$5,0,10*ROW('Sanitation Data'!H114)),0),"]"),IF(AND(ISNUMBER(OFFSET('Sanitation Data'!$H$5,0,10*ROW('Sanitation Data'!H114))),DJ120="",ISNUMBER(OFFSET('Sanitation Data'!$H$5,0,10*ROW('Sanitation Data'!H114)))),100-OFFSET('Sanitation Data'!$H$5,0,10*ROW('Sanitation Data'!H114)),NA())))</f>
        <v>#N/A</v>
      </c>
      <c r="AV120" s="134" t="e">
        <f ca="1">+IF(AND(ISNUMBER(OFFSET('Sanitation Data'!$H$7,0,10*ROW('Sanitation Data'!H114))),DK120="Yes"),OFFSET('Sanitation Data'!$H$7,0,10*ROW('Sanitation Data'!H114)),IF(AND(ISNUMBER(OFFSET('Sanitation Data'!$H$7,0,10*ROW('Sanitation Data'!H114))),DK120="No",ISNUMBER(OFFSET('Sanitation Data'!$H$7,0,10*ROW('Sanitation Data'!H114)))),CONCATENATE("[",ROUND(OFFSET('Sanitation Data'!$H$7,0,10*ROW('Sanitation Data'!H114)),0),"]"),IF(AND(ISNUMBER(OFFSET('Sanitation Data'!$H$7,0,10*ROW('Sanitation Data'!H114))),DK120="",ISNUMBER(OFFSET('Sanitation Data'!$H$7,0,10*ROW('Sanitation Data'!H114)))),OFFSET('Sanitation Data'!$H$7,0,10*ROW('Sanitation Data'!H114)),NA())))</f>
        <v>#N/A</v>
      </c>
      <c r="AW120" s="134" t="e">
        <f ca="1">+IF(AND(ISNUMBER(OFFSET('Sanitation Data'!$H$11,0,10*ROW('Sanitation Data'!H114))),DL120="Yes"),OFFSET('Sanitation Data'!$H$11,0,10*ROW('Sanitation Data'!H114)),IF(AND(ISNUMBER(OFFSET('Sanitation Data'!$H$11,0,10*ROW('Sanitation Data'!H114))),DL120="No",ISNUMBER(OFFSET('Sanitation Data'!$H$11,0,10*ROW('Sanitation Data'!H114)))),CONCATENATE("[",ROUND(OFFSET('Sanitation Data'!$H$11,0,10*ROW('Sanitation Data'!H114)),0),"]"),IF(AND(ISNUMBER(OFFSET('Sanitation Data'!$H$11,0,10*ROW('Sanitation Data'!H114))),DL120="",ISNUMBER(OFFSET('Sanitation Data'!$H$11,0,10*ROW('Sanitation Data'!H114)))),OFFSET('Sanitation Data'!$H$11,0,10*ROW('Sanitation Data'!H114)),NA())))</f>
        <v>#N/A</v>
      </c>
      <c r="AX120" s="134" t="e">
        <f ca="1">+IF(AND(ISNUMBER(OFFSET('Sanitation Data'!$H$12,0,10*ROW('Sanitation Data'!H114))),DM120="Yes"),OFFSET('Sanitation Data'!$H$12,0,10*ROW('Sanitation Data'!H114)),IF(AND(ISNUMBER(OFFSET('Sanitation Data'!$H$12,0,10*ROW('Sanitation Data'!H114))),DM120="No",ISNUMBER(OFFSET('Sanitation Data'!$H$12,0,10*ROW('Sanitation Data'!H114)))),CONCATENATE("[",ROUND(OFFSET('Sanitation Data'!$H$12,0,10*ROW('Sanitation Data'!H114)),0),"]"),IF(AND(ISNUMBER(OFFSET('Sanitation Data'!$H$12,0,10*ROW('Sanitation Data'!H114))),DM120="",ISNUMBER(OFFSET('Sanitation Data'!$H$12,0,10*ROW('Sanitation Data'!H114)))),OFFSET('Sanitation Data'!$H$12,0,10*ROW('Sanitation Data'!H114)),NA())))</f>
        <v>#N/A</v>
      </c>
      <c r="AY120" s="134" t="e">
        <f ca="1">+IF(AND(ISNUMBER(OFFSET('Sanitation Data'!$H$13,0,10*ROW('Sanitation Data'!H114))),DN120="Yes"),OFFSET('Sanitation Data'!$H$13,0,10*ROW('Sanitation Data'!H114)),IF(AND(ISNUMBER(OFFSET('Sanitation Data'!$H$13,0,10*ROW('Sanitation Data'!H114))),DN120="No",ISNUMBER(OFFSET('Sanitation Data'!$H$13,0,10*ROW('Sanitation Data'!H114)))),CONCATENATE("[",ROUND(OFFSET('Sanitation Data'!$H$13,0,10*ROW('Sanitation Data'!H114)),0),"]"),IF(AND(ISNUMBER(OFFSET('Sanitation Data'!$H$13,0,10*ROW('Sanitation Data'!H114))),DN120="",ISNUMBER(OFFSET('Sanitation Data'!$H$13,0,10*ROW('Sanitation Data'!H114)))),OFFSET('Sanitation Data'!$H$13,0,10*ROW('Sanitation Data'!H114)),NA())))</f>
        <v>#N/A</v>
      </c>
      <c r="AZ120" s="135" t="e">
        <f ca="1">+IF(AND(ISNUMBER(OFFSET('Hygiene Data'!$C$6,0,10*ROW('Hygiene Data'!C114))),DO120="Yes"),OFFSET('Hygiene Data'!$C$6,0,10*ROW('Hygiene Data'!C114)),IF(AND(ISNUMBER(OFFSET('Hygiene Data'!$C$6,0,10*ROW('Hygiene Data'!C114))),DO120="No",ISNUMBER(OFFSET('Hygiene Data'!$C$6,0,10*ROW('Hygiene Data'!C114)))),CONCATENATE("[",ROUND(OFFSET('Hygiene Data'!$C$6,0,10*ROW('Hygiene Data'!C114)),0),"]"),IF(AND(ISNUMBER(OFFSET('Hygiene Data'!$C$6,0,10*ROW('Hygiene Data'!C114))),DO120="",ISNUMBER(OFFSET('Hygiene Data'!$C$6,0,10*ROW('Hygiene Data'!C114)))),OFFSET('Hygiene Data'!$C$6,0,10*ROW('Hygiene Data'!C114)),NA())))</f>
        <v>#N/A</v>
      </c>
      <c r="BA120" s="135" t="e">
        <f ca="1">+IF(AND(ISNUMBER(OFFSET('Hygiene Data'!$C$8,0,10*ROW('Hygiene Data'!C114))),DP120="Yes"),OFFSET('Hygiene Data'!$C$8,0,10*ROW('Hygiene Data'!C114)),IF(AND(ISNUMBER(OFFSET('Hygiene Data'!$C$8,0,10*ROW('Hygiene Data'!C114))),DP120="No",ISNUMBER(OFFSET('Hygiene Data'!$C$8,0,10*ROW('Hygiene Data'!C114)))),CONCATENATE("[",ROUND(OFFSET('Hygiene Data'!$C$8,0,10*ROW('Hygiene Data'!C114)),0),"]"),IF(AND(ISNUMBER(OFFSET('Hygiene Data'!$C$8,0,10*ROW('Hygiene Data'!C114))),DP120="",ISNUMBER(OFFSET('Hygiene Data'!$C$8,0,10*ROW('Hygiene Data'!C114)))),OFFSET('Hygiene Data'!$C$8,0,10*ROW('Hygiene Data'!C114)),NA())))</f>
        <v>#N/A</v>
      </c>
      <c r="BB120" s="135" t="e">
        <f ca="1">+IF(AND(ISNUMBER(OFFSET('Hygiene Data'!$C$10,0,10*ROW('Hygiene Data'!C114))),DQ120="Yes"),OFFSET('Hygiene Data'!$C$10,0,10*ROW('Hygiene Data'!C114)),IF(AND(ISNUMBER(OFFSET('Hygiene Data'!$C$10,0,10*ROW('Hygiene Data'!C114))),DQ120="No",ISNUMBER(OFFSET('Hygiene Data'!$C$10,0,10*ROW('Hygiene Data'!C114)))),CONCATENATE("[",ROUND(OFFSET('Hygiene Data'!$C$10,0,10*ROW('Hygiene Data'!C114)),0),"]"),IF(AND(ISNUMBER(OFFSET('Hygiene Data'!$C$10,0,10*ROW('Hygiene Data'!C114))),DQ120="",ISNUMBER(OFFSET('Hygiene Data'!$C$10,0,10*ROW('Hygiene Data'!C114)))),OFFSET('Hygiene Data'!$C$10,0,10*ROW('Hygiene Data'!C114)),NA())))</f>
        <v>#N/A</v>
      </c>
      <c r="BC120" s="135" t="e">
        <f ca="1">+IF(AND(ISNUMBER(OFFSET('Hygiene Data'!$D$6,0,10*ROW('Hygiene Data'!D114))),DR120="Yes"),OFFSET('Hygiene Data'!$D$6,0,10*ROW('Hygiene Data'!D114)),IF(AND(ISNUMBER(OFFSET('Hygiene Data'!$D$6,0,10*ROW('Hygiene Data'!D114))),DR120="No",ISNUMBER(OFFSET('Hygiene Data'!$D$6,0,10*ROW('Hygiene Data'!D114)))),CONCATENATE("[",ROUND(OFFSET('Hygiene Data'!$D$6,0,10*ROW('Hygiene Data'!D114)),0),"]"),IF(AND(ISNUMBER(OFFSET('Hygiene Data'!$D$6,0,10*ROW('Hygiene Data'!D114))),DR120="",ISNUMBER(OFFSET('Hygiene Data'!$D$6,0,10*ROW('Hygiene Data'!D114)))),OFFSET('Hygiene Data'!$D$6,0,10*ROW('Hygiene Data'!D114)),NA())))</f>
        <v>#N/A</v>
      </c>
      <c r="BD120" s="135" t="e">
        <f ca="1">+IF(AND(ISNUMBER(OFFSET('Hygiene Data'!$D$8,0,10*ROW('Hygiene Data'!D114))),DS120="Yes"),OFFSET('Hygiene Data'!$D$8,0,10*ROW('Hygiene Data'!D114)),IF(AND(ISNUMBER(OFFSET('Hygiene Data'!$D$8,0,10*ROW('Hygiene Data'!D114))),DS120="No",ISNUMBER(OFFSET('Hygiene Data'!$D$8,0,10*ROW('Hygiene Data'!D114)))),CONCATENATE("[",ROUND(OFFSET('Hygiene Data'!$D$8,0,10*ROW('Hygiene Data'!D114)),0),"]"),IF(AND(ISNUMBER(OFFSET('Hygiene Data'!$D$8,0,10*ROW('Hygiene Data'!D114))),DS120="",ISNUMBER(OFFSET('Hygiene Data'!$D$8,0,10*ROW('Hygiene Data'!D114)))),OFFSET('Hygiene Data'!$D$8,0,10*ROW('Hygiene Data'!D114)),NA())))</f>
        <v>#N/A</v>
      </c>
      <c r="BE120" s="135" t="e">
        <f ca="1">+IF(AND(ISNUMBER(OFFSET('Hygiene Data'!$D$10,0,10*ROW('Hygiene Data'!D114))),DT120="Yes"),OFFSET('Hygiene Data'!$D$10,0,10*ROW('Hygiene Data'!D114)),IF(AND(ISNUMBER(OFFSET('Hygiene Data'!$D$10,0,10*ROW('Hygiene Data'!D114))),DT120="No",ISNUMBER(OFFSET('Hygiene Data'!$D$10,0,10*ROW('Hygiene Data'!D114)))),CONCATENATE("[",ROUND(OFFSET('Hygiene Data'!$D$10,0,10*ROW('Hygiene Data'!D114)),0),"]"),IF(AND(ISNUMBER(OFFSET('Hygiene Data'!$D$10,0,10*ROW('Hygiene Data'!D114))),DT120="",ISNUMBER(OFFSET('Hygiene Data'!$D$10,0,10*ROW('Hygiene Data'!D114)))),OFFSET('Hygiene Data'!$D$10,0,10*ROW('Hygiene Data'!D114)),NA())))</f>
        <v>#N/A</v>
      </c>
      <c r="BF120" s="135" t="e">
        <f ca="1">+IF(AND(ISNUMBER(OFFSET('Hygiene Data'!$E$6,0,10*ROW('Hygiene Data'!E114))),DU120="Yes"),OFFSET('Hygiene Data'!$E$6,0,10*ROW('Hygiene Data'!E114)),IF(AND(ISNUMBER(OFFSET('Hygiene Data'!$E$6,0,10*ROW('Hygiene Data'!E114))),DU120="No",ISNUMBER(OFFSET('Hygiene Data'!$E$6,0,10*ROW('Hygiene Data'!E114)))),CONCATENATE("[",ROUND(OFFSET('Hygiene Data'!$E$6,0,10*ROW('Hygiene Data'!E114)),0),"]"),IF(AND(ISNUMBER(OFFSET('Hygiene Data'!$E$6,0,10*ROW('Hygiene Data'!E114))),DU120="",ISNUMBER(OFFSET('Hygiene Data'!$E$6,0,10*ROW('Hygiene Data'!E114)))),OFFSET('Hygiene Data'!$E$6,0,10*ROW('Hygiene Data'!E114)),NA())))</f>
        <v>#N/A</v>
      </c>
      <c r="BG120" s="135" t="e">
        <f ca="1">+IF(AND(ISNUMBER(OFFSET('Hygiene Data'!$E$8,0,10*ROW('Hygiene Data'!E114))),DV120="Yes"),OFFSET('Hygiene Data'!$E$8,0,10*ROW('Hygiene Data'!E114)),IF(AND(ISNUMBER(OFFSET('Hygiene Data'!$E$8,0,10*ROW('Hygiene Data'!E114))),DV120="No",ISNUMBER(OFFSET('Hygiene Data'!$E$8,0,10*ROW('Hygiene Data'!E114)))),CONCATENATE("[",ROUND(OFFSET('Hygiene Data'!$E$8,0,10*ROW('Hygiene Data'!E114)),0),"]"),IF(AND(ISNUMBER(OFFSET('Hygiene Data'!$E$8,0,10*ROW('Hygiene Data'!E114))),DV120="",ISNUMBER(OFFSET('Hygiene Data'!$E$8,0,10*ROW('Hygiene Data'!E114)))),OFFSET('Hygiene Data'!$E$8,0,10*ROW('Hygiene Data'!E114)),NA())))</f>
        <v>#N/A</v>
      </c>
      <c r="BH120" s="135" t="e">
        <f ca="1">+IF(AND(ISNUMBER(OFFSET('Hygiene Data'!$E$10,0,10*ROW('Hygiene Data'!E114))),DW120="Yes"),OFFSET('Hygiene Data'!$E$10,0,10*ROW('Hygiene Data'!E114)),IF(AND(ISNUMBER(OFFSET('Hygiene Data'!$E$10,0,10*ROW('Hygiene Data'!E114))),DW120="No",ISNUMBER(OFFSET('Hygiene Data'!$E$10,0,10*ROW('Hygiene Data'!E114)))),CONCATENATE("[",ROUND(OFFSET('Hygiene Data'!$E$10,0,10*ROW('Hygiene Data'!E114)),0),"]"),IF(AND(ISNUMBER(OFFSET('Hygiene Data'!$E$10,0,10*ROW('Hygiene Data'!E114))),DW120="",ISNUMBER(OFFSET('Hygiene Data'!$E$10,0,10*ROW('Hygiene Data'!E114)))),OFFSET('Hygiene Data'!$E$10,0,10*ROW('Hygiene Data'!E114)),NA())))</f>
        <v>#N/A</v>
      </c>
      <c r="BI120" s="135" t="e">
        <f ca="1">+IF(AND(ISNUMBER(OFFSET('Hygiene Data'!$F$6,0,10*ROW('Hygiene Data'!F114))),DX120="Yes"),OFFSET('Hygiene Data'!$F$6,0,10*ROW('Hygiene Data'!F114)),IF(AND(ISNUMBER(OFFSET('Hygiene Data'!$F$6,0,10*ROW('Hygiene Data'!F114))),DX120="No",ISNUMBER(OFFSET('Hygiene Data'!$F$6,0,10*ROW('Hygiene Data'!F114)))),CONCATENATE("[",ROUND(OFFSET('Hygiene Data'!$F$6,0,10*ROW('Hygiene Data'!F114)),0),"]"),IF(AND(ISNUMBER(OFFSET('Hygiene Data'!$F$6,0,10*ROW('Hygiene Data'!F114))),DX120="",ISNUMBER(OFFSET('Hygiene Data'!$F$6,0,10*ROW('Hygiene Data'!F114)))),OFFSET('Hygiene Data'!$F$6,0,10*ROW('Hygiene Data'!F114)),NA())))</f>
        <v>#N/A</v>
      </c>
      <c r="BJ120" s="135" t="e">
        <f ca="1">+IF(AND(ISNUMBER(OFFSET('Hygiene Data'!$F$8,0,10*ROW('Hygiene Data'!F114))),DY120="Yes"),OFFSET('Hygiene Data'!$F$8,0,10*ROW('Hygiene Data'!F114)),IF(AND(ISNUMBER(OFFSET('Hygiene Data'!$F$8,0,10*ROW('Hygiene Data'!F114))),DY120="No",ISNUMBER(OFFSET('Hygiene Data'!$F$8,0,10*ROW('Hygiene Data'!F114)))),CONCATENATE("[",ROUND(OFFSET('Hygiene Data'!$F$8,0,10*ROW('Hygiene Data'!F114)),0),"]"),IF(AND(ISNUMBER(OFFSET('Hygiene Data'!$F$8,0,10*ROW('Hygiene Data'!F114))),DY120="",ISNUMBER(OFFSET('Hygiene Data'!$F$8,0,10*ROW('Hygiene Data'!F114)))),OFFSET('Hygiene Data'!$F$8,0,10*ROW('Hygiene Data'!F114)),NA())))</f>
        <v>#N/A</v>
      </c>
      <c r="BK120" s="135" t="e">
        <f ca="1">+IF(AND(ISNUMBER(OFFSET('Hygiene Data'!$F$10,0,10*ROW('Hygiene Data'!F114))),DZ120="Yes"),OFFSET('Hygiene Data'!$F$10,0,10*ROW('Hygiene Data'!F114)),IF(AND(ISNUMBER(OFFSET('Hygiene Data'!$F$10,0,10*ROW('Hygiene Data'!F114))),DZ120="No",ISNUMBER(OFFSET('Hygiene Data'!$F$10,0,10*ROW('Hygiene Data'!F114)))),CONCATENATE("[",ROUND(OFFSET('Hygiene Data'!$F$10,0,10*ROW('Hygiene Data'!F114)),0),"]"),IF(AND(ISNUMBER(OFFSET('Hygiene Data'!$F$10,0,10*ROW('Hygiene Data'!F114))),DZ120="",ISNUMBER(OFFSET('Hygiene Data'!$F$10,0,10*ROW('Hygiene Data'!F114)))),OFFSET('Hygiene Data'!$F$10,0,10*ROW('Hygiene Data'!F114)),NA())))</f>
        <v>#N/A</v>
      </c>
      <c r="BL120" s="135" t="e">
        <f ca="1">+IF(AND(ISNUMBER(OFFSET('Hygiene Data'!$G$6,0,10*ROW('Hygiene Data'!G114))),EA120="Yes"),OFFSET('Hygiene Data'!$G$6,0,10*ROW('Hygiene Data'!G114)),IF(AND(ISNUMBER(OFFSET('Hygiene Data'!$G$6,0,10*ROW('Hygiene Data'!G114))),EA120="No",ISNUMBER(OFFSET('Hygiene Data'!$G$6,0,10*ROW('Hygiene Data'!G114)))),CONCATENATE("[",ROUND(OFFSET('Hygiene Data'!$G$6,0,10*ROW('Hygiene Data'!G114)),0),"]"),IF(AND(ISNUMBER(OFFSET('Hygiene Data'!$G$6,0,10*ROW('Hygiene Data'!G114))),EA120="",ISNUMBER(OFFSET('Hygiene Data'!$G$6,0,10*ROW('Hygiene Data'!G114)))),OFFSET('Hygiene Data'!$G$6,0,10*ROW('Hygiene Data'!G114)),NA())))</f>
        <v>#N/A</v>
      </c>
      <c r="BM120" s="135" t="e">
        <f ca="1">+IF(AND(ISNUMBER(OFFSET('Hygiene Data'!$G$8,0,10*ROW('Hygiene Data'!G114))),EB120="Yes"),OFFSET('Hygiene Data'!$G$8,0,10*ROW('Hygiene Data'!G114)),IF(AND(ISNUMBER(OFFSET('Hygiene Data'!$G$8,0,10*ROW('Hygiene Data'!G114))),EB120="No",ISNUMBER(OFFSET('Hygiene Data'!$G$8,0,10*ROW('Hygiene Data'!G114)))),CONCATENATE("[",ROUND(OFFSET('Hygiene Data'!$G$8,0,10*ROW('Hygiene Data'!G114)),0),"]"),IF(AND(ISNUMBER(OFFSET('Hygiene Data'!$G$8,0,10*ROW('Hygiene Data'!G114))),EB120="",ISNUMBER(OFFSET('Hygiene Data'!$G$8,0,10*ROW('Hygiene Data'!G114)))),OFFSET('Hygiene Data'!$G$8,0,10*ROW('Hygiene Data'!G114)),NA())))</f>
        <v>#N/A</v>
      </c>
      <c r="BN120" s="135" t="e">
        <f ca="1">+IF(AND(ISNUMBER(OFFSET('Hygiene Data'!$G$10,0,10*ROW('Hygiene Data'!G114))),EC120="Yes"),OFFSET('Hygiene Data'!$G$10,0,10*ROW('Hygiene Data'!G114)),IF(AND(ISNUMBER(OFFSET('Hygiene Data'!$G$10,0,10*ROW('Hygiene Data'!G114))),EC120="No",ISNUMBER(OFFSET('Hygiene Data'!$G$10,0,10*ROW('Hygiene Data'!G114)))),CONCATENATE("[",ROUND(OFFSET('Hygiene Data'!$G$10,0,10*ROW('Hygiene Data'!G114)),0),"]"),IF(AND(ISNUMBER(OFFSET('Hygiene Data'!$G$10,0,10*ROW('Hygiene Data'!G114))),EC120="",ISNUMBER(OFFSET('Hygiene Data'!$G$10,0,10*ROW('Hygiene Data'!G114)))),OFFSET('Hygiene Data'!$G$10,0,10*ROW('Hygiene Data'!G114)),NA())))</f>
        <v>#N/A</v>
      </c>
      <c r="BO120" s="135" t="e">
        <f ca="1">+IF(AND(ISNUMBER(OFFSET('Hygiene Data'!$H$6,0,10*ROW('Hygiene Data'!H114))),ED120="Yes"),OFFSET('Hygiene Data'!$H$6,0,10*ROW('Hygiene Data'!H114)),IF(AND(ISNUMBER(OFFSET('Hygiene Data'!$H$6,0,10*ROW('Hygiene Data'!H114))),ED120="No",ISNUMBER(OFFSET('Hygiene Data'!$H$6,0,10*ROW('Hygiene Data'!H114)))),CONCATENATE("[",ROUND(OFFSET('Hygiene Data'!$H$6,0,10*ROW('Hygiene Data'!H114)),0),"]"),IF(AND(ISNUMBER(OFFSET('Hygiene Data'!$H$6,0,10*ROW('Hygiene Data'!H114))),ED120="",ISNUMBER(OFFSET('Hygiene Data'!$H$6,0,10*ROW('Hygiene Data'!H114)))),OFFSET('Hygiene Data'!$H$6,0,10*ROW('Hygiene Data'!H114)),NA())))</f>
        <v>#N/A</v>
      </c>
      <c r="BP120" s="135" t="e">
        <f ca="1">+IF(AND(ISNUMBER(OFFSET('Hygiene Data'!$H$8,0,10*ROW('Hygiene Data'!H114))),EE120="Yes"),OFFSET('Hygiene Data'!$H$8,0,10*ROW('Hygiene Data'!H114)),IF(AND(ISNUMBER(OFFSET('Hygiene Data'!$H$8,0,10*ROW('Hygiene Data'!H114))),EE120="No",ISNUMBER(OFFSET('Hygiene Data'!$H$8,0,10*ROW('Hygiene Data'!H114)))),CONCATENATE("[",ROUND(OFFSET('Hygiene Data'!$H$8,0,10*ROW('Hygiene Data'!H114)),0),"]"),IF(AND(ISNUMBER(OFFSET('Hygiene Data'!$H$8,0,10*ROW('Hygiene Data'!H114))),EE120="",ISNUMBER(OFFSET('Hygiene Data'!$H$8,0,10*ROW('Hygiene Data'!H114)))),OFFSET('Hygiene Data'!$H$8,0,10*ROW('Hygiene Data'!H114)),NA())))</f>
        <v>#N/A</v>
      </c>
      <c r="BQ120" s="135" t="e">
        <f ca="1">+IF(AND(ISNUMBER(OFFSET('Hygiene Data'!$H$10,0,10*ROW('Hygiene Data'!H114))),EF120="Yes"),OFFSET('Hygiene Data'!$H$10,0,10*ROW('Hygiene Data'!H114)),IF(AND(ISNUMBER(OFFSET('Hygiene Data'!$H$10,0,10*ROW('Hygiene Data'!H114))),EF120="No",ISNUMBER(OFFSET('Hygiene Data'!$H$10,0,10*ROW('Hygiene Data'!H114)))),CONCATENATE("[",ROUND(OFFSET('Hygiene Data'!$H$10,0,10*ROW('Hygiene Data'!H114)),0),"]"),IF(AND(ISNUMBER(OFFSET('Hygiene Data'!$H$10,0,10*ROW('Hygiene Data'!H114))),EF120="",ISNUMBER(OFFSET('Hygiene Data'!$H$10,0,10*ROW('Hygiene Data'!H114)))),OFFSET('Hygiene Data'!$H$10,0,10*ROW('Hygiene Data'!H114)),NA())))</f>
        <v>#N/A</v>
      </c>
      <c r="BS120" s="34" t="str">
        <f ca="1">+IF(OFFSET('Water Data'!$C$28,0,10*ROW('Water Data'!C114))="","",OFFSET('Water Data'!$C$28,0,10*ROW('Water Data'!C114)))</f>
        <v/>
      </c>
      <c r="BT120" s="34" t="str">
        <f ca="1">+IF(OFFSET('Water Data'!$C$29,0,10*ROW('Water Data'!C114))="","",OFFSET('Water Data'!$C$29,0,10*ROW('Water Data'!C114)))</f>
        <v/>
      </c>
      <c r="BU120" s="34" t="str">
        <f ca="1">+IF(OFFSET('Water Data'!$C$30,0,10*ROW('Water Data'!C114))="","",OFFSET('Water Data'!$C$30,0,10*ROW('Water Data'!C114)))</f>
        <v/>
      </c>
      <c r="BV120" s="34" t="str">
        <f ca="1">+IF(OFFSET('Water Data'!$D$28,0,10*ROW('Water Data'!D114))="","",OFFSET('Water Data'!$D$28,0,10*ROW('Water Data'!D114)))</f>
        <v/>
      </c>
      <c r="BW120" s="34" t="str">
        <f ca="1">+IF(OFFSET('Water Data'!$D$29,0,10*ROW('Water Data'!D114))="","",OFFSET('Water Data'!$D$29,0,10*ROW('Water Data'!D114)))</f>
        <v/>
      </c>
      <c r="BX120" s="34" t="str">
        <f ca="1">+IF(OFFSET('Water Data'!$D$30,0,10*ROW('Water Data'!D114))="","",OFFSET('Water Data'!$D$30,0,10*ROW('Water Data'!D114)))</f>
        <v/>
      </c>
      <c r="BY120" s="34" t="str">
        <f ca="1">+IF(OFFSET('Water Data'!$E$28,0,10*ROW('Water Data'!E114))="","",OFFSET('Water Data'!$E$28,0,10*ROW('Water Data'!E114)))</f>
        <v/>
      </c>
      <c r="BZ120" s="34" t="str">
        <f ca="1">+IF(OFFSET('Water Data'!$E$29,0,10*ROW('Water Data'!E114))="","",OFFSET('Water Data'!$E$29,0,10*ROW('Water Data'!E114)))</f>
        <v/>
      </c>
      <c r="CA120" s="34" t="str">
        <f ca="1">+IF(OFFSET('Water Data'!$E$30,0,10*ROW('Water Data'!E114))="","",OFFSET('Water Data'!$E$30,0,10*ROW('Water Data'!E114)))</f>
        <v/>
      </c>
      <c r="CB120" s="34" t="str">
        <f ca="1">+IF(OFFSET('Water Data'!$F$28,0,10*ROW('Water Data'!F114))="","",OFFSET('Water Data'!$F$28,0,10*ROW('Water Data'!F114)))</f>
        <v/>
      </c>
      <c r="CC120" s="34" t="str">
        <f ca="1">+IF(OFFSET('Water Data'!$F$29,0,10*ROW('Water Data'!F114))="","",OFFSET('Water Data'!$F$29,0,10*ROW('Water Data'!F114)))</f>
        <v/>
      </c>
      <c r="CD120" s="34" t="str">
        <f ca="1">+IF(OFFSET('Water Data'!$F$30,0,10*ROW('Water Data'!F114))="","",OFFSET('Water Data'!$F$30,0,10*ROW('Water Data'!F114)))</f>
        <v/>
      </c>
      <c r="CE120" s="34" t="str">
        <f ca="1">+IF(OFFSET('Water Data'!$G$28,0,10*ROW('Water Data'!G114))="","",OFFSET('Water Data'!$G$28,0,10*ROW('Water Data'!G114)))</f>
        <v/>
      </c>
      <c r="CF120" s="34" t="str">
        <f ca="1">+IF(OFFSET('Water Data'!$G$29,0,10*ROW('Water Data'!G114))="","",OFFSET('Water Data'!$G$29,0,10*ROW('Water Data'!G114)))</f>
        <v/>
      </c>
      <c r="CG120" s="34" t="str">
        <f ca="1">+IF(OFFSET('Water Data'!$G$30,0,10*ROW('Water Data'!G114))="","",OFFSET('Water Data'!$G$30,0,10*ROW('Water Data'!G114)))</f>
        <v/>
      </c>
      <c r="CH120" s="34" t="str">
        <f ca="1">+IF(OFFSET('Water Data'!$H$28,0,10*ROW('Water Data'!H114))="","",OFFSET('Water Data'!$H$28,0,10*ROW('Water Data'!H114)))</f>
        <v/>
      </c>
      <c r="CI120" s="34" t="str">
        <f ca="1">+IF(OFFSET('Water Data'!$H$29,0,10*ROW('Water Data'!H114))="","",OFFSET('Water Data'!$H$29,0,10*ROW('Water Data'!H114)))</f>
        <v/>
      </c>
      <c r="CJ120" s="34" t="str">
        <f ca="1">+IF(OFFSET('Water Data'!$H$30,0,10*ROW('Water Data'!H114))="","",OFFSET('Water Data'!$H$30,0,10*ROW('Water Data'!H114)))</f>
        <v/>
      </c>
      <c r="CK120" s="34" t="str">
        <f ca="1">+IF(OFFSET('Sanitation Data'!$C$29,0,10*ROW('Sanitation Data'!C114))="","",OFFSET('Sanitation Data'!$C$29,0,10*ROW('Sanitation Data'!C114)))</f>
        <v/>
      </c>
      <c r="CL120" s="34" t="str">
        <f ca="1">+IF(OFFSET('Sanitation Data'!$C$30,0,10*ROW('Sanitation Data'!C114))="","",OFFSET('Sanitation Data'!$C$30,0,10*ROW('Sanitation Data'!C114)))</f>
        <v/>
      </c>
      <c r="CM120" s="34" t="str">
        <f ca="1">+IF(OFFSET('Sanitation Data'!$C$31,0,10*ROW('Sanitation Data'!C114))="","",OFFSET('Sanitation Data'!$C$31,0,10*ROW('Sanitation Data'!C114)))</f>
        <v/>
      </c>
      <c r="CN120" s="34" t="str">
        <f ca="1">+IF(OFFSET('Sanitation Data'!$C$32,0,10*ROW('Sanitation Data'!C114))="","",OFFSET('Sanitation Data'!$C$32,0,10*ROW('Sanitation Data'!C114)))</f>
        <v/>
      </c>
      <c r="CO120" s="34" t="str">
        <f ca="1">+IF(OFFSET('Sanitation Data'!$C$33,0,10*ROW('Sanitation Data'!C114))="","",OFFSET('Sanitation Data'!$C$33,0,10*ROW('Sanitation Data'!C114)))</f>
        <v/>
      </c>
      <c r="CP120" s="34" t="str">
        <f ca="1">+IF(OFFSET('Sanitation Data'!$D$29,0,10*ROW('Sanitation Data'!D114))="","",OFFSET('Sanitation Data'!$D$29,0,10*ROW('Sanitation Data'!D114)))</f>
        <v/>
      </c>
      <c r="CQ120" s="34" t="str">
        <f ca="1">+IF(OFFSET('Sanitation Data'!$D$30,0,10*ROW('Sanitation Data'!D114))="","",OFFSET('Sanitation Data'!$D$30,0,10*ROW('Sanitation Data'!D114)))</f>
        <v/>
      </c>
      <c r="CR120" s="34" t="str">
        <f ca="1">+IF(OFFSET('Sanitation Data'!$D$31,0,10*ROW('Sanitation Data'!D114))="","",OFFSET('Sanitation Data'!$D$31,0,10*ROW('Sanitation Data'!D114)))</f>
        <v/>
      </c>
      <c r="CS120" s="34" t="str">
        <f ca="1">+IF(OFFSET('Sanitation Data'!$D$32,0,10*ROW('Sanitation Data'!D114))="","",OFFSET('Sanitation Data'!$D$32,0,10*ROW('Sanitation Data'!D114)))</f>
        <v/>
      </c>
      <c r="CT120" s="34" t="str">
        <f ca="1">+IF(OFFSET('Sanitation Data'!$D$33,0,10*ROW('Sanitation Data'!D114))="","",OFFSET('Sanitation Data'!$D$33,0,10*ROW('Sanitation Data'!D114)))</f>
        <v/>
      </c>
      <c r="CU120" s="34" t="str">
        <f ca="1">+IF(OFFSET('Sanitation Data'!$E$29,0,10*ROW('Sanitation Data'!E114))="","",OFFSET('Sanitation Data'!$E$29,0,10*ROW('Sanitation Data'!E114)))</f>
        <v/>
      </c>
      <c r="CV120" s="34" t="str">
        <f ca="1">+IF(OFFSET('Sanitation Data'!$E$30,0,10*ROW('Sanitation Data'!E114))="","",OFFSET('Sanitation Data'!$E$30,0,10*ROW('Sanitation Data'!E114)))</f>
        <v/>
      </c>
      <c r="CW120" s="34" t="str">
        <f ca="1">+IF(OFFSET('Sanitation Data'!$E$31,0,10*ROW('Sanitation Data'!E114))="","",OFFSET('Sanitation Data'!$E$31,0,10*ROW('Sanitation Data'!E114)))</f>
        <v/>
      </c>
      <c r="CX120" s="34" t="str">
        <f ca="1">+IF(OFFSET('Sanitation Data'!$E$32,0,10*ROW('Sanitation Data'!E114))="","",OFFSET('Sanitation Data'!$E$32,0,10*ROW('Sanitation Data'!E114)))</f>
        <v/>
      </c>
      <c r="CY120" s="34" t="str">
        <f ca="1">+IF(OFFSET('Sanitation Data'!$E$33,0,10*ROW('Sanitation Data'!E114))="","",OFFSET('Sanitation Data'!$E$33,0,10*ROW('Sanitation Data'!E114)))</f>
        <v/>
      </c>
      <c r="CZ120" s="34" t="str">
        <f ca="1">+IF(OFFSET('Sanitation Data'!$F$29,0,10*ROW('Sanitation Data'!F114))="","",OFFSET('Sanitation Data'!$F$29,0,10*ROW('Sanitation Data'!F114)))</f>
        <v/>
      </c>
      <c r="DA120" s="34" t="str">
        <f ca="1">+IF(OFFSET('Sanitation Data'!$F$30,0,10*ROW('Sanitation Data'!F114))="","",OFFSET('Sanitation Data'!$F$30,0,10*ROW('Sanitation Data'!F114)))</f>
        <v/>
      </c>
      <c r="DB120" s="34" t="str">
        <f ca="1">+IF(OFFSET('Sanitation Data'!$F$31,0,10*ROW('Sanitation Data'!F114))="","",OFFSET('Sanitation Data'!$F$31,0,10*ROW('Sanitation Data'!F114)))</f>
        <v/>
      </c>
      <c r="DC120" s="34" t="str">
        <f ca="1">+IF(OFFSET('Sanitation Data'!$F$32,0,10*ROW('Sanitation Data'!F114))="","",OFFSET('Sanitation Data'!$F$32,0,10*ROW('Sanitation Data'!F114)))</f>
        <v/>
      </c>
      <c r="DD120" s="34" t="str">
        <f ca="1">+IF(OFFSET('Sanitation Data'!$F$33,0,10*ROW('Sanitation Data'!F114))="","",OFFSET('Sanitation Data'!$F$33,0,10*ROW('Sanitation Data'!F114)))</f>
        <v/>
      </c>
      <c r="DE120" s="34" t="str">
        <f ca="1">+IF(OFFSET('Sanitation Data'!$G$29,0,10*ROW('Sanitation Data'!G114))="","",OFFSET('Sanitation Data'!$G$29,0,10*ROW('Sanitation Data'!G114)))</f>
        <v/>
      </c>
      <c r="DF120" s="34" t="str">
        <f ca="1">+IF(OFFSET('Sanitation Data'!$G$30,0,10*ROW('Sanitation Data'!G114))="","",OFFSET('Sanitation Data'!$G$30,0,10*ROW('Sanitation Data'!G114)))</f>
        <v/>
      </c>
      <c r="DG120" s="34" t="str">
        <f ca="1">+IF(OFFSET('Sanitation Data'!$G$31,0,10*ROW('Sanitation Data'!G114))="","",OFFSET('Sanitation Data'!$G$31,0,10*ROW('Sanitation Data'!G114)))</f>
        <v/>
      </c>
      <c r="DH120" s="34" t="str">
        <f ca="1">+IF(OFFSET('Sanitation Data'!$G$32,0,10*ROW('Sanitation Data'!G114))="","",OFFSET('Sanitation Data'!$G$32,0,10*ROW('Sanitation Data'!G114)))</f>
        <v/>
      </c>
      <c r="DI120" s="34" t="str">
        <f ca="1">+IF(OFFSET('Sanitation Data'!$G$33,0,10*ROW('Sanitation Data'!G114))="","",OFFSET('Sanitation Data'!$G$33,0,10*ROW('Sanitation Data'!G114)))</f>
        <v/>
      </c>
      <c r="DJ120" s="34" t="str">
        <f ca="1">+IF(OFFSET('Sanitation Data'!$H$29,0,10*ROW('Sanitation Data'!H114))="","",OFFSET('Sanitation Data'!$H$29,0,10*ROW('Sanitation Data'!H114)))</f>
        <v/>
      </c>
      <c r="DK120" s="34" t="str">
        <f ca="1">+IF(OFFSET('Sanitation Data'!$H$30,0,10*ROW('Sanitation Data'!H114))="","",OFFSET('Sanitation Data'!$H$30,0,10*ROW('Sanitation Data'!H114)))</f>
        <v/>
      </c>
      <c r="DL120" s="34" t="str">
        <f ca="1">+IF(OFFSET('Sanitation Data'!$H$31,0,10*ROW('Sanitation Data'!H114))="","",OFFSET('Sanitation Data'!$H$31,0,10*ROW('Sanitation Data'!H114)))</f>
        <v/>
      </c>
      <c r="DM120" s="34" t="str">
        <f ca="1">+IF(OFFSET('Sanitation Data'!$H$32,0,10*ROW('Sanitation Data'!H114))="","",OFFSET('Sanitation Data'!$H$32,0,10*ROW('Sanitation Data'!H114)))</f>
        <v/>
      </c>
      <c r="DN120" s="34" t="str">
        <f ca="1">+IF(OFFSET('Sanitation Data'!$H$33,0,10*ROW('Sanitation Data'!H114))="","",OFFSET('Sanitation Data'!$H$33,0,10*ROW('Sanitation Data'!H114)))</f>
        <v/>
      </c>
      <c r="DO120" s="34" t="str">
        <f ca="1">+IF(OFFSET('Hygiene Data'!$C$12,0,10*ROW('Hygiene Data'!C114))="","",OFFSET('Hygiene Data'!$C$12,0,10*ROW('Hygiene Data'!C114)))</f>
        <v/>
      </c>
      <c r="DP120" s="34" t="str">
        <f ca="1">+IF(OFFSET('Hygiene Data'!$C$13,0,10*ROW('Hygiene Data'!C114))="","",OFFSET('Hygiene Data'!$C$13,0,10*ROW('Hygiene Data'!C114)))</f>
        <v/>
      </c>
      <c r="DQ120" s="34" t="str">
        <f ca="1">+IF(OFFSET('Hygiene Data'!$C$14,0,10*ROW('Hygiene Data'!C114))="","",OFFSET('Hygiene Data'!$C$14,0,10*ROW('Hygiene Data'!C114)))</f>
        <v/>
      </c>
      <c r="DR120" s="34" t="str">
        <f ca="1">+IF(OFFSET('Hygiene Data'!$D$12,0,10*ROW('Hygiene Data'!D114))="","",OFFSET('Hygiene Data'!$D$12,0,10*ROW('Hygiene Data'!D114)))</f>
        <v/>
      </c>
      <c r="DS120" s="34" t="str">
        <f ca="1">+IF(OFFSET('Hygiene Data'!$D$13,0,10*ROW('Hygiene Data'!D114))="","",OFFSET('Hygiene Data'!$D$13,0,10*ROW('Hygiene Data'!D114)))</f>
        <v/>
      </c>
      <c r="DT120" s="34" t="str">
        <f ca="1">+IF(OFFSET('Hygiene Data'!$D$14,0,10*ROW('Hygiene Data'!D114))="","",OFFSET('Hygiene Data'!$D$14,0,10*ROW('Hygiene Data'!D114)))</f>
        <v/>
      </c>
      <c r="DU120" s="34" t="str">
        <f ca="1">+IF(OFFSET('Hygiene Data'!$E$12,0,10*ROW('Hygiene Data'!E114))="","",OFFSET('Hygiene Data'!$E$12,0,10*ROW('Hygiene Data'!E114)))</f>
        <v/>
      </c>
      <c r="DV120" s="34" t="str">
        <f ca="1">+IF(OFFSET('Hygiene Data'!$E$13,0,10*ROW('Hygiene Data'!E114))="","",OFFSET('Hygiene Data'!$E$13,0,10*ROW('Hygiene Data'!E114)))</f>
        <v/>
      </c>
      <c r="DW120" s="34" t="str">
        <f ca="1">+IF(OFFSET('Hygiene Data'!$E$14,0,10*ROW('Hygiene Data'!E114))="","",OFFSET('Hygiene Data'!$E$14,0,10*ROW('Hygiene Data'!E114)))</f>
        <v/>
      </c>
      <c r="DX120" s="34" t="str">
        <f ca="1">+IF(OFFSET('Hygiene Data'!$F$12,0,10*ROW('Hygiene Data'!F114))="","",OFFSET('Hygiene Data'!$F$12,0,10*ROW('Hygiene Data'!F114)))</f>
        <v/>
      </c>
      <c r="DY120" s="34" t="str">
        <f ca="1">+IF(OFFSET('Hygiene Data'!$F$13,0,10*ROW('Hygiene Data'!F114))="","",OFFSET('Hygiene Data'!$F$13,0,10*ROW('Hygiene Data'!F114)))</f>
        <v/>
      </c>
      <c r="DZ120" s="34" t="str">
        <f ca="1">+IF(OFFSET('Hygiene Data'!$F$14,0,10*ROW('Hygiene Data'!F114))="","",OFFSET('Hygiene Data'!$F$14,0,10*ROW('Hygiene Data'!F114)))</f>
        <v/>
      </c>
      <c r="EA120" s="34" t="str">
        <f ca="1">+IF(OFFSET('Hygiene Data'!$G$12,0,10*ROW('Hygiene Data'!G114))="","",OFFSET('Hygiene Data'!$G$12,0,10*ROW('Hygiene Data'!G114)))</f>
        <v/>
      </c>
      <c r="EB120" s="34" t="str">
        <f ca="1">+IF(OFFSET('Hygiene Data'!$G$13,0,10*ROW('Hygiene Data'!G114))="","",OFFSET('Hygiene Data'!$G$13,0,10*ROW('Hygiene Data'!G114)))</f>
        <v/>
      </c>
      <c r="EC120" s="34" t="str">
        <f ca="1">+IF(OFFSET('Hygiene Data'!$G$14,0,10*ROW('Hygiene Data'!G114))="","",OFFSET('Hygiene Data'!$G$14,0,10*ROW('Hygiene Data'!G114)))</f>
        <v/>
      </c>
      <c r="ED120" s="34" t="str">
        <f ca="1">+IF(OFFSET('Hygiene Data'!$H$12,0,10*ROW('Hygiene Data'!H114))="","",OFFSET('Hygiene Data'!$H$12,0,10*ROW('Hygiene Data'!H114)))</f>
        <v/>
      </c>
      <c r="EE120" s="34" t="str">
        <f ca="1">+IF(OFFSET('Hygiene Data'!$H$13,0,10*ROW('Hygiene Data'!H114))="","",OFFSET('Hygiene Data'!$H$13,0,10*ROW('Hygiene Data'!H114)))</f>
        <v/>
      </c>
      <c r="EF120" s="34" t="str">
        <f ca="1">+IF(OFFSET('Hygiene Data'!$H$14,0,10*ROW('Hygiene Data'!H114))="","",OFFSET('Hygiene Data'!$H$14,0,10*ROW('Hygiene Data'!H114)))</f>
        <v/>
      </c>
    </row>
    <row r="121" spans="1:136" x14ac:dyDescent="0.2">
      <c r="A121" s="50" t="str">
        <f ca="1">+IF(OFFSET('Water Data'!$B$1,0,10*ROW('Water Data'!B118))="","",OFFSET('Water Data'!$B$1,0,10*ROW('Water Data'!B118)))</f>
        <v/>
      </c>
      <c r="B121" s="50" t="str">
        <f ca="1">+IF(OFFSET('Water Data'!$A$3,0,10*ROW('Water Data'!A118))="","",OFFSET('Water Data'!$A$3,0,10*ROW('Water Data'!A118)))</f>
        <v/>
      </c>
      <c r="C121" s="50" t="str">
        <f ca="1">+IF(OFFSET('Water Data'!$C$3,0,10*ROW('Water Data'!C118))="","",OFFSET('Water Data'!$C$3,0,10*ROW('Water Data'!C118)))</f>
        <v/>
      </c>
      <c r="D121" s="133" t="e">
        <f ca="1">+IF(AND(ISNUMBER(OFFSET('Water Data'!$C$5,0,10*ROW('Water Data'!C115))),BS121="Yes"),100-OFFSET('Water Data'!$C$5,0,10*ROW('Water Data'!C115)),IF(AND(ISNUMBER(OFFSET('Water Data'!$C$5,0,10*ROW('Water Data'!C115))),BS121="No",ISNUMBER(OFFSET('Water Data'!$C$5,0,10*ROW('Water Data'!C115)))),CONCATENATE("[",ROUND(100-OFFSET('Water Data'!$C$5,0,10*ROW('Water Data'!C115)),0),"]"),IF(AND(ISNUMBER(OFFSET('Water Data'!$C$5,0,10*ROW('Water Data'!C115))),BS121="",ISNUMBER(OFFSET('Water Data'!$C$5,0,10*ROW('Water Data'!C115)))),100-OFFSET('Water Data'!$C$5,0,10*ROW('Water Data'!C115)),NA())))</f>
        <v>#N/A</v>
      </c>
      <c r="E121" s="133" t="e">
        <f ca="1">+IF(AND(ISNUMBER(OFFSET('Water Data'!$C$7,0,10*ROW('Water Data'!D115))),BT121="Yes"),OFFSET('Water Data'!$C$7,0,10*ROW('Water Data'!C115)),IF(AND(ISNUMBER(OFFSET('Water Data'!$C$7,0,10*ROW('Water Data'!C115))),BT121="No",ISNUMBER(OFFSET('Water Data'!$C$7,0,10*ROW('Water Data'!C115)))),CONCATENATE("[",ROUND(OFFSET('Water Data'!$C$7,0,10*ROW('Water Data'!C115)),0),"]"),IF(AND(ISNUMBER(OFFSET('Water Data'!$C$7,0,10*ROW('Water Data'!C115))),BT121="",ISNUMBER(OFFSET('Water Data'!$C$7,0,10*ROW('Water Data'!C115)))),OFFSET('Water Data'!$C$7,0,10*ROW('Water Data'!C115)),NA())))</f>
        <v>#N/A</v>
      </c>
      <c r="F121" s="133" t="e">
        <f ca="1">+IF(AND(ISNUMBER(OFFSET('Water Data'!$C$10,0,10*ROW('Water Data'!C115))),BU121="Yes"),OFFSET('Water Data'!$C$10,0,10*ROW('Water Data'!C115)),IF(AND(ISNUMBER(OFFSET('Water Data'!$C$10,0,10*ROW('Water Data'!C115))),BU121="No",ISNUMBER(OFFSET('Water Data'!$C$10,0,10*ROW('Water Data'!C115)))),CONCATENATE("[",ROUND(OFFSET('Water Data'!$C$10,0,10*ROW('Water Data'!C115)),0),"]"),IF(AND(ISNUMBER(OFFSET('Water Data'!$C$10,0,10*ROW('Water Data'!C115))),BU121="",ISNUMBER(OFFSET('Water Data'!$C$10,0,10*ROW('Water Data'!C115)))),OFFSET('Water Data'!$C$10,0,10*ROW('Water Data'!C115)),NA())))</f>
        <v>#N/A</v>
      </c>
      <c r="G121" s="133" t="e">
        <f ca="1">+IF(AND(ISNUMBER(OFFSET('Water Data'!$D$5,0,10*ROW('Water Data'!D115))),BV121="Yes"),100-OFFSET('Water Data'!$D$5,0,10*ROW('Water Data'!D115)),IF(AND(ISNUMBER(OFFSET('Water Data'!$D$5,0,10*ROW('Water Data'!D115))),BV121="No",ISNUMBER(OFFSET('Water Data'!$D$5,0,10*ROW('Water Data'!D115)))),CONCATENATE("[",ROUND(100-OFFSET('Water Data'!$D$5,0,10*ROW('Water Data'!D115)),0),"]"),IF(AND(ISNUMBER(OFFSET('Water Data'!$D$5,0,10*ROW('Water Data'!D115))),BV121="",ISNUMBER(OFFSET('Water Data'!$D$5,0,10*ROW('Water Data'!D115)))),100-OFFSET('Water Data'!$D$5,0,10*ROW('Water Data'!D115)),NA())))</f>
        <v>#N/A</v>
      </c>
      <c r="H121" s="133" t="e">
        <f ca="1">+IF(AND(ISNUMBER(OFFSET('Water Data'!$D$7,0,10*ROW('Water Data'!D115))),BW121="Yes"),OFFSET('Water Data'!$D$7,0,10*ROW('Water Data'!D115)),IF(AND(ISNUMBER(OFFSET('Water Data'!$D$7,0,10*ROW('Water Data'!D115))),BW121="No",ISNUMBER(OFFSET('Water Data'!$D$7,0,10*ROW('Water Data'!D115)))),CONCATENATE("[",ROUND(OFFSET('Water Data'!$C$7,0,10*ROW('Water Data'!D115)),0),"]"),IF(AND(ISNUMBER(OFFSET('Water Data'!$D$7,0,10*ROW('Water Data'!D115))),BW121="",ISNUMBER(OFFSET('Water Data'!$D$7,0,10*ROW('Water Data'!D115)))),OFFSET('Water Data'!$D$7,0,10*ROW('Water Data'!D115)),NA())))</f>
        <v>#N/A</v>
      </c>
      <c r="I121" s="133" t="e">
        <f ca="1">+IF(AND(ISNUMBER(OFFSET('Water Data'!$D$10,0,10*ROW('Water Data'!D115))),BX121="Yes"),OFFSET('Water Data'!$D$10,0,10*ROW('Water Data'!D115)),IF(AND(ISNUMBER(OFFSET('Water Data'!$D$10,0,10*ROW('Water Data'!D115))),BX121="No",ISNUMBER(OFFSET('Water Data'!$D$10,0,10*ROW('Water Data'!D115)))),CONCATENATE("[",ROUND(OFFSET('Water Data'!$D$10,0,10*ROW('Water Data'!D115)),0),"]"),IF(AND(ISNUMBER(OFFSET('Water Data'!$D$10,0,10*ROW('Water Data'!D115))),BX121="",ISNUMBER(OFFSET('Water Data'!$D$10,0,10*ROW('Water Data'!D115)))),OFFSET('Water Data'!$D$10,0,10*ROW('Water Data'!D115)),NA())))</f>
        <v>#N/A</v>
      </c>
      <c r="J121" s="133" t="e">
        <f ca="1">+IF(AND(ISNUMBER(OFFSET('Water Data'!$E$5,0,10*ROW('Water Data'!E115))),BY121="Yes"),100-OFFSET('Water Data'!$E$5,0,10*ROW('Water Data'!E115)),IF(AND(ISNUMBER(OFFSET('Water Data'!$E$5,0,10*ROW('Water Data'!E115))),BY121="No",ISNUMBER(OFFSET('Water Data'!$E$5,0,10*ROW('Water Data'!E115)))),CONCATENATE("[",ROUND(100-OFFSET('Water Data'!$E$5,0,10*ROW('Water Data'!E115)),0),"]"),IF(AND(ISNUMBER(OFFSET('Water Data'!$E$5,0,10*ROW('Water Data'!E115))),BY121="",ISNUMBER(OFFSET('Water Data'!$E$5,0,10*ROW('Water Data'!E115)))),100-OFFSET('Water Data'!$E$5,0,10*ROW('Water Data'!E115)),NA())))</f>
        <v>#N/A</v>
      </c>
      <c r="K121" s="133" t="e">
        <f ca="1">+IF(AND(ISNUMBER(OFFSET('Water Data'!$E$7,0,10*ROW('Water Data'!E115))),BZ121="Yes"),OFFSET('Water Data'!$E$7,0,10*ROW('Water Data'!E115)),IF(AND(ISNUMBER(OFFSET('Water Data'!$E$7,0,10*ROW('Water Data'!E115))),BZ121="No",ISNUMBER(OFFSET('Water Data'!$E$7,0,10*ROW('Water Data'!E115)))),CONCATENATE("[",ROUND(OFFSET('Water Data'!$E$7,0,10*ROW('Water Data'!E115)),0),"]"),IF(AND(ISNUMBER(OFFSET('Water Data'!$E$7,0,10*ROW('Water Data'!E115))),BZ121="",ISNUMBER(OFFSET('Water Data'!$E$7,0,10*ROW('Water Data'!E115)))),OFFSET('Water Data'!$E$7,0,10*ROW('Water Data'!E115)),NA())))</f>
        <v>#N/A</v>
      </c>
      <c r="L121" s="133" t="e">
        <f ca="1">+IF(AND(ISNUMBER(OFFSET('Water Data'!$E$10,0,10*ROW('Water Data'!E115))),CA121="Yes"),OFFSET('Water Data'!$E$10,0,10*ROW('Water Data'!E115)),IF(AND(ISNUMBER(OFFSET('Water Data'!$E$10,0,10*ROW('Water Data'!E115))),CA121="No",ISNUMBER(OFFSET('Water Data'!$E$10,0,10*ROW('Water Data'!E115)))),CONCATENATE("[",ROUND(OFFSET('Water Data'!$E$10,0,10*ROW('Water Data'!E115)),0),"]"),IF(AND(ISNUMBER(OFFSET('Water Data'!$E$10,0,10*ROW('Water Data'!E115))),CA121="",ISNUMBER(OFFSET('Water Data'!$E$10,0,10*ROW('Water Data'!E115)))),OFFSET('Water Data'!$E$10,0,10*ROW('Water Data'!E115)),NA())))</f>
        <v>#N/A</v>
      </c>
      <c r="M121" s="133" t="e">
        <f ca="1">+IF(AND(ISNUMBER(OFFSET('Water Data'!$F$5,0,10*ROW('Water Data'!F115))),CB121="Yes"),100-OFFSET('Water Data'!$F$5,0,10*ROW('Water Data'!F115)),IF(AND(ISNUMBER(OFFSET('Water Data'!$F$5,0,10*ROW('Water Data'!F115))),CB121="No",ISNUMBER(OFFSET('Water Data'!$F$5,0,10*ROW('Water Data'!F115)))),CONCATENATE("[",ROUND(100-OFFSET('Water Data'!$F$5,0,10*ROW('Water Data'!F115)),0),"]"),IF(AND(ISNUMBER(OFFSET('Water Data'!$F$5,0,10*ROW('Water Data'!F115))),CB121="",ISNUMBER(OFFSET('Water Data'!$F$5,0,10*ROW('Water Data'!F115)))),100-OFFSET('Water Data'!$F$5,0,10*ROW('Water Data'!F115)),NA())))</f>
        <v>#N/A</v>
      </c>
      <c r="N121" s="133" t="e">
        <f ca="1">+IF(AND(ISNUMBER(OFFSET('Water Data'!$F$7,0,10*ROW('Water Data'!F115))),CC121="Yes"),OFFSET('Water Data'!$F$7,0,10*ROW('Water Data'!F115)),IF(AND(ISNUMBER(OFFSET('Water Data'!$F$7,0,10*ROW('Water Data'!F115))),CC121="No",ISNUMBER(OFFSET('Water Data'!$F$7,0,10*ROW('Water Data'!F115)))),CONCATENATE("[",ROUND(OFFSET('Water Data'!$F$7,0,10*ROW('Water Data'!F115)),0),"]"),IF(AND(ISNUMBER(OFFSET('Water Data'!$F$7,0,10*ROW('Water Data'!F115))),CC121="",ISNUMBER(OFFSET('Water Data'!$F$7,0,10*ROW('Water Data'!F115)))),OFFSET('Water Data'!$F$7,0,10*ROW('Water Data'!F115)),NA())))</f>
        <v>#N/A</v>
      </c>
      <c r="O121" s="133" t="e">
        <f ca="1">+IF(AND(ISNUMBER(OFFSET('Water Data'!$F$10,0,10*ROW('Water Data'!F115))),CD121="Yes"),OFFSET('Water Data'!$F$10,0,10*ROW('Water Data'!F115)),IF(AND(ISNUMBER(OFFSET('Water Data'!$F$10,0,10*ROW('Water Data'!F115))),CD121="No",ISNUMBER(OFFSET('Water Data'!$F$10,0,10*ROW('Water Data'!F115)))),CONCATENATE("[",ROUND(OFFSET('Water Data'!$F$10,0,10*ROW('Water Data'!F115)),0),"]"),IF(AND(ISNUMBER(OFFSET('Water Data'!$F$10,0,10*ROW('Water Data'!F115))),CD121="",ISNUMBER(OFFSET('Water Data'!$F$10,0,10*ROW('Water Data'!F115)))),OFFSET('Water Data'!$F$10,0,10*ROW('Water Data'!F115)),NA())))</f>
        <v>#N/A</v>
      </c>
      <c r="P121" s="133" t="e">
        <f ca="1">+IF(AND(ISNUMBER(OFFSET('Water Data'!$G$5,0,10*ROW('Water Data'!G115))),CE121="Yes"),100-OFFSET('Water Data'!$G$5,0,10*ROW('Water Data'!G115)),IF(AND(ISNUMBER(OFFSET('Water Data'!$G$5,0,10*ROW('Water Data'!G115))),CE121="No",ISNUMBER(OFFSET('Water Data'!$G$5,0,10*ROW('Water Data'!G115)))),CONCATENATE("[",ROUND(100-OFFSET('Water Data'!$G$5,0,10*ROW('Water Data'!G115)),0),"]"),IF(AND(ISNUMBER(OFFSET('Water Data'!$G$5,0,10*ROW('Water Data'!G115))),CE121="",ISNUMBER(OFFSET('Water Data'!$G$5,0,10*ROW('Water Data'!G115)))),100-OFFSET('Water Data'!$G$5,0,10*ROW('Water Data'!G115)),NA())))</f>
        <v>#N/A</v>
      </c>
      <c r="Q121" s="133" t="e">
        <f ca="1">+IF(AND(ISNUMBER(OFFSET('Water Data'!$G$7,0,10*ROW('Water Data'!G115))),CF121="Yes"),OFFSET('Water Data'!$G$7,0,10*ROW('Water Data'!G115)),IF(AND(ISNUMBER(OFFSET('Water Data'!$G$7,0,10*ROW('Water Data'!G115))),CF121="No",ISNUMBER(OFFSET('Water Data'!$G$7,0,10*ROW('Water Data'!G115)))),CONCATENATE("[",ROUND(OFFSET('Water Data'!$G$7,0,10*ROW('Water Data'!G115)),0),"]"),IF(AND(ISNUMBER(OFFSET('Water Data'!$G$7,0,10*ROW('Water Data'!G115))),CF121="",ISNUMBER(OFFSET('Water Data'!$G$7,0,10*ROW('Water Data'!G115)))),OFFSET('Water Data'!$G$7,0,10*ROW('Water Data'!G115)),NA())))</f>
        <v>#N/A</v>
      </c>
      <c r="R121" s="133" t="e">
        <f ca="1">+IF(AND(ISNUMBER(OFFSET('Water Data'!$G$10,0,10*ROW('Water Data'!G115))),CG121="Yes"),OFFSET('Water Data'!$G$10,0,10*ROW('Water Data'!G115)),IF(AND(ISNUMBER(OFFSET('Water Data'!$G$10,0,10*ROW('Water Data'!G115))),CG121="No",ISNUMBER(OFFSET('Water Data'!$G$10,0,10*ROW('Water Data'!G115)))),CONCATENATE("[",ROUND(OFFSET('Water Data'!$G$10,0,10*ROW('Water Data'!G115)),0),"]"),IF(AND(ISNUMBER(OFFSET('Water Data'!$G$10,0,10*ROW('Water Data'!G115))),CG121="",ISNUMBER(OFFSET('Water Data'!$G$10,0,10*ROW('Water Data'!G115)))),OFFSET('Water Data'!$G$10,0,10*ROW('Water Data'!G115)),NA())))</f>
        <v>#N/A</v>
      </c>
      <c r="S121" s="133" t="e">
        <f ca="1">+IF(AND(ISNUMBER(OFFSET('Water Data'!$H$5,0,10*ROW('Water Data'!H115))),CH121="Yes"),100-OFFSET('Water Data'!$H$5,0,10*ROW('Water Data'!H115)),IF(AND(ISNUMBER(OFFSET('Water Data'!$H$5,0,10*ROW('Water Data'!H115))),CH121="No",ISNUMBER(OFFSET('Water Data'!$H$5,0,10*ROW('Water Data'!H115)))),CONCATENATE("[",ROUND(100-OFFSET('Water Data'!$H$5,0,10*ROW('Water Data'!H115)),0),"]"),IF(AND(ISNUMBER(OFFSET('Water Data'!$H$5,0,10*ROW('Water Data'!H115))),CH121="",ISNUMBER(OFFSET('Water Data'!$H$5,0,10*ROW('Water Data'!H115)))),100-OFFSET('Water Data'!$H$5,0,10*ROW('Water Data'!H115)),NA())))</f>
        <v>#N/A</v>
      </c>
      <c r="T121" s="133" t="e">
        <f ca="1">+IF(AND(ISNUMBER(OFFSET('Water Data'!$H$7,0,10*ROW('Water Data'!H115))),CI121="Yes"),OFFSET('Water Data'!$H$7,0,10*ROW('Water Data'!H115)),IF(AND(ISNUMBER(OFFSET('Water Data'!$H$7,0,10*ROW('Water Data'!H115))),CI121="No",ISNUMBER(OFFSET('Water Data'!$H$7,0,10*ROW('Water Data'!H115)))),CONCATENATE("[",ROUND(OFFSET('Water Data'!$H$7,0,10*ROW('Water Data'!H115)),0),"]"),IF(AND(ISNUMBER(OFFSET('Water Data'!$H$7,0,10*ROW('Water Data'!H115))),CI121="",ISNUMBER(OFFSET('Water Data'!$H$7,0,10*ROW('Water Data'!H115)))),OFFSET('Water Data'!$H$7,0,10*ROW('Water Data'!H115)),NA())))</f>
        <v>#N/A</v>
      </c>
      <c r="U121" s="133" t="e">
        <f ca="1">+IF(AND(ISNUMBER(OFFSET('Water Data'!$H$10,0,10*ROW('Water Data'!H115))),CJ121="Yes"),OFFSET('Water Data'!$H$10,0,10*ROW('Water Data'!H115)),IF(AND(ISNUMBER(OFFSET('Water Data'!$H$10,0,10*ROW('Water Data'!H115))),CJ121="No",ISNUMBER(OFFSET('Water Data'!$H$10,0,10*ROW('Water Data'!H115)))),CONCATENATE("[",ROUND(OFFSET('Water Data'!$H$10,0,10*ROW('Water Data'!H115)),0),"]"),IF(AND(ISNUMBER(OFFSET('Water Data'!$H$10,0,10*ROW('Water Data'!H115))),CJ121="",ISNUMBER(OFFSET('Water Data'!$H$10,0,10*ROW('Water Data'!H115)))),OFFSET('Water Data'!$H$10,0,10*ROW('Water Data'!H115)),NA())))</f>
        <v>#N/A</v>
      </c>
      <c r="V121" s="134" t="e">
        <f ca="1">+IF(AND(ISNUMBER(OFFSET('Sanitation Data'!$C$5,0,10*ROW('Sanitation Data'!C115))),CK121="Yes"),100-OFFSET('Sanitation Data'!$C$5,0,10*ROW('Sanitation Data'!C115)),IF(AND(ISNUMBER(OFFSET('Sanitation Data'!$C$5,0,10*ROW('Sanitation Data'!C115))),CK121="No",ISNUMBER(OFFSET('Sanitation Data'!$C$5,0,10*ROW('Sanitation Data'!C115)))),CONCATENATE("[",ROUND(100-OFFSET('Sanitation Data'!$C$5,0,10*ROW('Sanitation Data'!C115)),0),"]"),IF(AND(ISNUMBER(OFFSET('Sanitation Data'!$C$5,0,10*ROW('Sanitation Data'!C115))),CK121="",ISNUMBER(OFFSET('Sanitation Data'!$C$5,0,10*ROW('Sanitation Data'!C115)))),100-OFFSET('Sanitation Data'!$C$5,0,10*ROW('Sanitation Data'!C115)),NA())))</f>
        <v>#N/A</v>
      </c>
      <c r="W121" s="134" t="e">
        <f ca="1">+IF(AND(ISNUMBER(OFFSET('Sanitation Data'!$C$7,0,10*ROW('Sanitation Data'!C115))),CL121="Yes"),OFFSET('Sanitation Data'!$C$7,0,10*ROW('Sanitation Data'!C115)),IF(AND(ISNUMBER(OFFSET('Sanitation Data'!$C$7,0,10*ROW('Sanitation Data'!C115))),CL121="No",ISNUMBER(OFFSET('Sanitation Data'!$C$7,0,10*ROW('Sanitation Data'!C115)))),CONCATENATE("[",ROUND(OFFSET('Sanitation Data'!$C$7,0,10*ROW('Sanitation Data'!C115)),0),"]"),IF(AND(ISNUMBER(OFFSET('Sanitation Data'!$C$7,0,10*ROW('Sanitation Data'!C115))),CL121="",ISNUMBER(OFFSET('Sanitation Data'!$C$7,0,10*ROW('Sanitation Data'!C115)))),OFFSET('Sanitation Data'!$C$7,0,10*ROW('Sanitation Data'!C115)),NA())))</f>
        <v>#N/A</v>
      </c>
      <c r="X121" s="134" t="e">
        <f ca="1">+IF(AND(ISNUMBER(OFFSET('Sanitation Data'!$C$11,0,10*ROW('Sanitation Data'!C115))),CM121="Yes"),OFFSET('Sanitation Data'!$C$11,0,10*ROW('Sanitation Data'!C115)),IF(AND(ISNUMBER(OFFSET('Sanitation Data'!$C$11,0,10*ROW('Sanitation Data'!C115))),CM121="No",ISNUMBER(OFFSET('Sanitation Data'!$C$11,0,10*ROW('Sanitation Data'!C115)))),CONCATENATE("[",ROUND(OFFSET('Sanitation Data'!$C$11,0,10*ROW('Sanitation Data'!C115)),0),"]"),IF(AND(ISNUMBER(OFFSET('Sanitation Data'!$C$11,0,10*ROW('Sanitation Data'!C115))),CM121="",ISNUMBER(OFFSET('Sanitation Data'!$C$11,0,10*ROW('Sanitation Data'!C115)))),OFFSET('Sanitation Data'!$C$11,0,10*ROW('Sanitation Data'!C115)),NA())))</f>
        <v>#N/A</v>
      </c>
      <c r="Y121" s="134" t="e">
        <f ca="1">+IF(AND(ISNUMBER(OFFSET('Sanitation Data'!$C$12,0,10*ROW('Sanitation Data'!C115))),CN121="Yes"),OFFSET('Sanitation Data'!$C$12,0,10*ROW('Sanitation Data'!C115)),IF(AND(ISNUMBER(OFFSET('Sanitation Data'!$C$12,0,10*ROW('Sanitation Data'!C115))),CN121="No",ISNUMBER(OFFSET('Sanitation Data'!$C$12,0,10*ROW('Sanitation Data'!C115)))),CONCATENATE("[",ROUND(OFFSET('Sanitation Data'!$C$12,0,10*ROW('Sanitation Data'!C115)),0),"]"),IF(AND(ISNUMBER(OFFSET('Sanitation Data'!$C$12,0,10*ROW('Sanitation Data'!C115))),CN121="",ISNUMBER(OFFSET('Sanitation Data'!$C$12,0,10*ROW('Sanitation Data'!C115)))),OFFSET('Sanitation Data'!$C$12,0,10*ROW('Sanitation Data'!C115)),NA())))</f>
        <v>#N/A</v>
      </c>
      <c r="Z121" s="134" t="e">
        <f ca="1">+IF(AND(ISNUMBER(OFFSET('Sanitation Data'!$C$13,0,10*ROW('Sanitation Data'!C115))),CO121="Yes"),OFFSET('Sanitation Data'!$C$13,0,10*ROW('Sanitation Data'!C115)),IF(AND(ISNUMBER(OFFSET('Sanitation Data'!$C$13,0,10*ROW('Sanitation Data'!C115))),CO121="No",ISNUMBER(OFFSET('Sanitation Data'!$C$13,0,10*ROW('Sanitation Data'!C115)))),CONCATENATE("[",ROUND(OFFSET('Sanitation Data'!$C$13,0,10*ROW('Sanitation Data'!C115)),0),"]"),IF(AND(ISNUMBER(OFFSET('Sanitation Data'!$C$13,0,10*ROW('Sanitation Data'!C115))),CO121="",ISNUMBER(OFFSET('Sanitation Data'!$C$13,0,10*ROW('Sanitation Data'!C115)))),OFFSET('Sanitation Data'!$C$13,0,10*ROW('Sanitation Data'!C115)),NA())))</f>
        <v>#N/A</v>
      </c>
      <c r="AA121" s="134" t="e">
        <f ca="1">+IF(AND(ISNUMBER(OFFSET('Sanitation Data'!$D$5,0,10*ROW('Sanitation Data'!D115))),CP121="Yes"),100-OFFSET('Sanitation Data'!$D$5,0,10*ROW('Sanitation Data'!D115)),IF(AND(ISNUMBER(OFFSET('Sanitation Data'!$D$5,0,10*ROW('Sanitation Data'!D115))),CP121="No",ISNUMBER(OFFSET('Sanitation Data'!$D$5,0,10*ROW('Sanitation Data'!D115)))),CONCATENATE("[",ROUND(100-OFFSET('Sanitation Data'!$D$5,0,10*ROW('Sanitation Data'!D115)),0),"]"),IF(AND(ISNUMBER(OFFSET('Sanitation Data'!$D$5,0,10*ROW('Sanitation Data'!D115))),CP121="",ISNUMBER(OFFSET('Sanitation Data'!$D$5,0,10*ROW('Sanitation Data'!D115)))),100-OFFSET('Sanitation Data'!$D$5,0,10*ROW('Sanitation Data'!D115)),NA())))</f>
        <v>#N/A</v>
      </c>
      <c r="AB121" s="134" t="e">
        <f ca="1">+IF(AND(ISNUMBER(OFFSET('Sanitation Data'!$D$7,0,10*ROW('Sanitation Data'!D115))),CQ121="Yes"),OFFSET('Sanitation Data'!$D$7,0,10*ROW('Sanitation Data'!G115)),IF(AND(ISNUMBER(OFFSET('Sanitation Data'!$D$7,0,10*ROW('Sanitation Data'!D115))),CQ121="No",ISNUMBER(OFFSET('Sanitation Data'!$D$7,0,10*ROW('Sanitation Data'!D115)))),CONCATENATE("[",ROUND(OFFSET('Sanitation Data'!$D$7,0,10*ROW('Sanitation Data'!D115)),0),"]"),IF(AND(ISNUMBER(OFFSET('Sanitation Data'!$D$7,0,10*ROW('Sanitation Data'!D115))),CQ121="",ISNUMBER(OFFSET('Sanitation Data'!$D$7,0,10*ROW('Sanitation Data'!D115)))),OFFSET('Sanitation Data'!$D$7,0,10*ROW('Sanitation Data'!D115)),NA())))</f>
        <v>#N/A</v>
      </c>
      <c r="AC121" s="134" t="e">
        <f ca="1">+IF(AND(ISNUMBER(OFFSET('Sanitation Data'!$D$11,0,10*ROW('Sanitation Data'!D115))),CR121="Yes"),OFFSET('Sanitation Data'!$D$11,0,10*ROW('Sanitation Data'!D115)),IF(AND(ISNUMBER(OFFSET('Sanitation Data'!$D$11,0,10*ROW('Sanitation Data'!D115))),CR121="No",ISNUMBER(OFFSET('Sanitation Data'!$D$11,0,10*ROW('Sanitation Data'!D115)))),CONCATENATE("[",ROUND(OFFSET('Sanitation Data'!$D$11,0,10*ROW('Sanitation Data'!D115)),0),"]"),IF(AND(ISNUMBER(OFFSET('Sanitation Data'!$D$11,0,10*ROW('Sanitation Data'!D115))),CR121="",ISNUMBER(OFFSET('Sanitation Data'!$D$11,0,10*ROW('Sanitation Data'!D115)))),OFFSET('Sanitation Data'!$D$11,0,10*ROW('Sanitation Data'!D115)),NA())))</f>
        <v>#N/A</v>
      </c>
      <c r="AD121" s="134" t="e">
        <f ca="1">+IF(AND(ISNUMBER(OFFSET('Sanitation Data'!$D$12,0,10*ROW('Sanitation Data'!D115))),CS121="Yes"),OFFSET('Sanitation Data'!$D$12,0,10*ROW('Sanitation Data'!D115)),IF(AND(ISNUMBER(OFFSET('Sanitation Data'!$D$12,0,10*ROW('Sanitation Data'!D115))),CS121="No",ISNUMBER(OFFSET('Sanitation Data'!$D$12,0,10*ROW('Sanitation Data'!D115)))),CONCATENATE("[",ROUND(OFFSET('Sanitation Data'!$D$12,0,10*ROW('Sanitation Data'!D115)),0),"]"),IF(AND(ISNUMBER(OFFSET('Sanitation Data'!$D$12,0,10*ROW('Sanitation Data'!D115))),CS121="",ISNUMBER(OFFSET('Sanitation Data'!$D$12,0,10*ROW('Sanitation Data'!D115)))),OFFSET('Sanitation Data'!$D$12,0,10*ROW('Sanitation Data'!D115)),NA())))</f>
        <v>#N/A</v>
      </c>
      <c r="AE121" s="134" t="e">
        <f ca="1">+IF(AND(ISNUMBER(OFFSET('Sanitation Data'!$D$13,0,10*ROW('Sanitation Data'!D115))),CT121="Yes"),OFFSET('Sanitation Data'!$D$13,0,10*ROW('Sanitation Data'!D115)),IF(AND(ISNUMBER(OFFSET('Sanitation Data'!$D$13,0,10*ROW('Sanitation Data'!D115))),CT121="No",ISNUMBER(OFFSET('Sanitation Data'!$D$13,0,10*ROW('Sanitation Data'!D115)))),CONCATENATE("[",ROUND(OFFSET('Sanitation Data'!$D$13,0,10*ROW('Sanitation Data'!D115)),0),"]"),IF(AND(ISNUMBER(OFFSET('Sanitation Data'!$D$13,0,10*ROW('Sanitation Data'!D115))),CT121="",ISNUMBER(OFFSET('Sanitation Data'!$D$13,0,10*ROW('Sanitation Data'!D115)))),OFFSET('Sanitation Data'!$D$13,0,10*ROW('Sanitation Data'!D115)),NA())))</f>
        <v>#N/A</v>
      </c>
      <c r="AF121" s="134" t="e">
        <f ca="1">+IF(AND(ISNUMBER(OFFSET('Sanitation Data'!$E$5,0,10*ROW('Sanitation Data'!E115))),CU121="Yes"),100-OFFSET('Sanitation Data'!$E$5,0,10*ROW('Sanitation Data'!E115)),IF(AND(ISNUMBER(OFFSET('Sanitation Data'!$E$5,0,10*ROW('Sanitation Data'!E115))),CU121="No",ISNUMBER(OFFSET('Sanitation Data'!$E$5,0,10*ROW('Sanitation Data'!E115)))),CONCATENATE("[",ROUND(100-OFFSET('Sanitation Data'!$E$5,0,10*ROW('Sanitation Data'!E115)),0),"]"),IF(AND(ISNUMBER(OFFSET('Sanitation Data'!$E$5,0,10*ROW('Sanitation Data'!E115))),CU121="",ISNUMBER(OFFSET('Sanitation Data'!$E$5,0,10*ROW('Sanitation Data'!E115)))),100-OFFSET('Sanitation Data'!$E$5,0,10*ROW('Sanitation Data'!E115)),NA())))</f>
        <v>#N/A</v>
      </c>
      <c r="AG121" s="134" t="e">
        <f ca="1">+IF(AND(ISNUMBER(OFFSET('Sanitation Data'!$E$7,0,10*ROW('Sanitation Data'!E115))),CV121="Yes"),OFFSET('Sanitation Data'!$E$7,0,10*ROW('Sanitation Data'!E115)),IF(AND(ISNUMBER(OFFSET('Sanitation Data'!$E$7,0,10*ROW('Sanitation Data'!E115))),CV121="No",ISNUMBER(OFFSET('Sanitation Data'!$E$7,0,10*ROW('Sanitation Data'!E115)))),CONCATENATE("[",ROUND(OFFSET('Sanitation Data'!$E$7,0,10*ROW('Sanitation Data'!E115)),0),"]"),IF(AND(ISNUMBER(OFFSET('Sanitation Data'!$E$7,0,10*ROW('Sanitation Data'!E115))),CV121="",ISNUMBER(OFFSET('Sanitation Data'!$E$7,0,10*ROW('Sanitation Data'!E115)))),OFFSET('Sanitation Data'!$E$7,0,10*ROW('Sanitation Data'!E115)),NA())))</f>
        <v>#N/A</v>
      </c>
      <c r="AH121" s="134" t="e">
        <f ca="1">+IF(AND(ISNUMBER(OFFSET('Sanitation Data'!$E$11,0,10*ROW('Sanitation Data'!E115))),CW121="Yes"),OFFSET('Sanitation Data'!$E$11,0,10*ROW('Sanitation Data'!E115)),IF(AND(ISNUMBER(OFFSET('Sanitation Data'!$E$11,0,10*ROW('Sanitation Data'!E115))),CW121="No",ISNUMBER(OFFSET('Sanitation Data'!$E$11,0,10*ROW('Sanitation Data'!E115)))),CONCATENATE("[",ROUND(OFFSET('Sanitation Data'!$E$11,0,10*ROW('Sanitation Data'!E115)),0),"]"),IF(AND(ISNUMBER(OFFSET('Sanitation Data'!$E$11,0,10*ROW('Sanitation Data'!E115))),CW121="",ISNUMBER(OFFSET('Sanitation Data'!$E$11,0,10*ROW('Sanitation Data'!E115)))),OFFSET('Sanitation Data'!$E$11,0,10*ROW('Sanitation Data'!E115)),NA())))</f>
        <v>#N/A</v>
      </c>
      <c r="AI121" s="134" t="e">
        <f ca="1">+IF(AND(ISNUMBER(OFFSET('Sanitation Data'!$E$12,0,10*ROW('Sanitation Data'!E115))),CX121="Yes"),OFFSET('Sanitation Data'!$E$12,0,10*ROW('Sanitation Data'!E115)),IF(AND(ISNUMBER(OFFSET('Sanitation Data'!$E$12,0,10*ROW('Sanitation Data'!E115))),CX121="No",ISNUMBER(OFFSET('Sanitation Data'!$E$12,0,10*ROW('Sanitation Data'!E115)))),CONCATENATE("[",ROUND(OFFSET('Sanitation Data'!$E$12,0,10*ROW('Sanitation Data'!E115)),0),"]"),IF(AND(ISNUMBER(OFFSET('Sanitation Data'!$E$12,0,10*ROW('Sanitation Data'!E115))),CX121="",ISNUMBER(OFFSET('Sanitation Data'!$E$12,0,10*ROW('Sanitation Data'!E115)))),OFFSET('Sanitation Data'!$E$12,0,10*ROW('Sanitation Data'!E115)),NA())))</f>
        <v>#N/A</v>
      </c>
      <c r="AJ121" s="134" t="e">
        <f ca="1">+IF(AND(ISNUMBER(OFFSET('Sanitation Data'!$E$13,0,10*ROW('Sanitation Data'!E115))),CY121="Yes"),OFFSET('Sanitation Data'!$E$13,0,10*ROW('Sanitation Data'!E115)),IF(AND(ISNUMBER(OFFSET('Sanitation Data'!$E$13,0,10*ROW('Sanitation Data'!E115))),CY121="No",ISNUMBER(OFFSET('Sanitation Data'!$E$13,0,10*ROW('Sanitation Data'!E115)))),CONCATENATE("[",ROUND(OFFSET('Sanitation Data'!$E$13,0,10*ROW('Sanitation Data'!E115)),0),"]"),IF(AND(ISNUMBER(OFFSET('Sanitation Data'!$E$13,0,10*ROW('Sanitation Data'!E115))),CY121="",ISNUMBER(OFFSET('Sanitation Data'!$E$13,0,10*ROW('Sanitation Data'!E115)))),OFFSET('Sanitation Data'!$E$13,0,10*ROW('Sanitation Data'!E115)),NA())))</f>
        <v>#N/A</v>
      </c>
      <c r="AK121" s="134" t="e">
        <f ca="1">+IF(AND(ISNUMBER(OFFSET('Sanitation Data'!$F$5,0,10*ROW('Sanitation Data'!F115))),CZ121="Yes"),100-OFFSET('Sanitation Data'!$F$5,0,10*ROW('Sanitation Data'!F115)),IF(AND(ISNUMBER(OFFSET('Sanitation Data'!$F$5,0,10*ROW('Sanitation Data'!F115))),CZ121="No",ISNUMBER(OFFSET('Sanitation Data'!$F$5,0,10*ROW('Sanitation Data'!F115)))),CONCATENATE("[",ROUND(100-OFFSET('Sanitation Data'!$F$5,0,10*ROW('Sanitation Data'!F115)),0),"]"),IF(AND(ISNUMBER(OFFSET('Sanitation Data'!$F$5,0,10*ROW('Sanitation Data'!F115))),CZ121="",ISNUMBER(OFFSET('Sanitation Data'!$F$5,0,10*ROW('Sanitation Data'!F115)))),100-OFFSET('Sanitation Data'!$F$5,0,10*ROW('Sanitation Data'!F115)),NA())))</f>
        <v>#N/A</v>
      </c>
      <c r="AL121" s="134" t="e">
        <f ca="1">+IF(AND(ISNUMBER(OFFSET('Sanitation Data'!$F$7,0,10*ROW('Sanitation Data'!F115))),DA121="Yes"),OFFSET('Sanitation Data'!$F$7,0,10*ROW('Sanitation Data'!F115)),IF(AND(ISNUMBER(OFFSET('Sanitation Data'!$F$7,0,10*ROW('Sanitation Data'!F115))),DA121="No",ISNUMBER(OFFSET('Sanitation Data'!$F$7,0,10*ROW('Sanitation Data'!F115)))),CONCATENATE("[",ROUND(OFFSET('Sanitation Data'!$F$7,0,10*ROW('Sanitation Data'!F115)),0),"]"),IF(AND(ISNUMBER(OFFSET('Sanitation Data'!$F$7,0,10*ROW('Sanitation Data'!F115))),DA121="",ISNUMBER(OFFSET('Sanitation Data'!$F$7,0,10*ROW('Sanitation Data'!F115)))),OFFSET('Sanitation Data'!$F$7,0,10*ROW('Sanitation Data'!F115)),NA())))</f>
        <v>#N/A</v>
      </c>
      <c r="AM121" s="134" t="e">
        <f ca="1">+IF(AND(ISNUMBER(OFFSET('Sanitation Data'!$F$11,0,10*ROW('Sanitation Data'!F115))),DB121="Yes"),OFFSET('Sanitation Data'!$F$11,0,10*ROW('Sanitation Data'!F115)),IF(AND(ISNUMBER(OFFSET('Sanitation Data'!$F$11,0,10*ROW('Sanitation Data'!F115))),DB121="No",ISNUMBER(OFFSET('Sanitation Data'!$F$11,0,10*ROW('Sanitation Data'!F115)))),CONCATENATE("[",ROUND(OFFSET('Sanitation Data'!$F$11,0,10*ROW('Sanitation Data'!F115)),0),"]"),IF(AND(ISNUMBER(OFFSET('Sanitation Data'!$F$11,0,10*ROW('Sanitation Data'!F115))),DB121="",ISNUMBER(OFFSET('Sanitation Data'!$F$11,0,10*ROW('Sanitation Data'!F115)))),OFFSET('Sanitation Data'!$F$11,0,10*ROW('Sanitation Data'!F115)),NA())))</f>
        <v>#N/A</v>
      </c>
      <c r="AN121" s="134" t="e">
        <f ca="1">+IF(AND(ISNUMBER(OFFSET('Sanitation Data'!$F$12,0,10*ROW('Sanitation Data'!F115))),DC121="Yes"),OFFSET('Sanitation Data'!$F$12,0,10*ROW('Sanitation Data'!F115)),IF(AND(ISNUMBER(OFFSET('Sanitation Data'!$F$12,0,10*ROW('Sanitation Data'!F115))),DC121="No",ISNUMBER(OFFSET('Sanitation Data'!$F$12,0,10*ROW('Sanitation Data'!F115)))),CONCATENATE("[",ROUND(OFFSET('Sanitation Data'!$F$12,0,10*ROW('Sanitation Data'!F115)),0),"]"),IF(AND(ISNUMBER(OFFSET('Sanitation Data'!$F$12,0,10*ROW('Sanitation Data'!F115))),DC121="",ISNUMBER(OFFSET('Sanitation Data'!$F$12,0,10*ROW('Sanitation Data'!F115)))),OFFSET('Sanitation Data'!$F$12,0,10*ROW('Sanitation Data'!F115)),NA())))</f>
        <v>#N/A</v>
      </c>
      <c r="AO121" s="134" t="e">
        <f ca="1">+IF(AND(ISNUMBER(OFFSET('Sanitation Data'!$F$13,0,10*ROW('Sanitation Data'!F115))),DD121="Yes"),OFFSET('Sanitation Data'!$F$13,0,10*ROW('Sanitation Data'!F115)),IF(AND(ISNUMBER(OFFSET('Sanitation Data'!$F$13,0,10*ROW('Sanitation Data'!F115))),DD121="No",ISNUMBER(OFFSET('Sanitation Data'!$F$13,0,10*ROW('Sanitation Data'!F115)))),CONCATENATE("[",ROUND(OFFSET('Sanitation Data'!$F$13,0,10*ROW('Sanitation Data'!F115)),0),"]"),IF(AND(ISNUMBER(OFFSET('Sanitation Data'!$F$13,0,10*ROW('Sanitation Data'!F115))),DD121="",ISNUMBER(OFFSET('Sanitation Data'!$F$13,0,10*ROW('Sanitation Data'!F115)))),OFFSET('Sanitation Data'!$F$13,0,10*ROW('Sanitation Data'!F115)),NA())))</f>
        <v>#N/A</v>
      </c>
      <c r="AP121" s="134" t="e">
        <f ca="1">+IF(AND(ISNUMBER(OFFSET('Sanitation Data'!$G$5,0,10*ROW('Sanitation Data'!G115))),DE121="Yes"),100-OFFSET('Sanitation Data'!$G$5,0,10*ROW('Sanitation Data'!G115)),IF(AND(ISNUMBER(OFFSET('Sanitation Data'!$G$5,0,10*ROW('Sanitation Data'!G115))),DE121="No",ISNUMBER(OFFSET('Sanitation Data'!$G$5,0,10*ROW('Sanitation Data'!G115)))),CONCATENATE("[",ROUND(100-OFFSET('Sanitation Data'!$G$5,0,10*ROW('Sanitation Data'!G115)),0),"]"),IF(AND(ISNUMBER(OFFSET('Sanitation Data'!$G$5,0,10*ROW('Sanitation Data'!G115))),DE121="",ISNUMBER(OFFSET('Sanitation Data'!$G$5,0,10*ROW('Sanitation Data'!G115)))),100-OFFSET('Sanitation Data'!$G$5,0,10*ROW('Sanitation Data'!G115)),NA())))</f>
        <v>#N/A</v>
      </c>
      <c r="AQ121" s="134" t="e">
        <f ca="1">+IF(AND(ISNUMBER(OFFSET('Sanitation Data'!$G$7,0,10*ROW('Sanitation Data'!G115))),DF121="Yes"),OFFSET('Sanitation Data'!$G$7,0,10*ROW('Sanitation Data'!G115)),IF(AND(ISNUMBER(OFFSET('Sanitation Data'!$G$7,0,10*ROW('Sanitation Data'!G115))),DF121="No",ISNUMBER(OFFSET('Sanitation Data'!$G$7,0,10*ROW('Sanitation Data'!G115)))),CONCATENATE("[",ROUND(OFFSET('Sanitation Data'!$G$7,0,10*ROW('Sanitation Data'!G115)),0),"]"),IF(AND(ISNUMBER(OFFSET('Sanitation Data'!$G$7,0,10*ROW('Sanitation Data'!G115))),DF121="",ISNUMBER(OFFSET('Sanitation Data'!$G$7,0,10*ROW('Sanitation Data'!G115)))),OFFSET('Sanitation Data'!$G$7,0,10*ROW('Sanitation Data'!G115)),NA())))</f>
        <v>#N/A</v>
      </c>
      <c r="AR121" s="134" t="e">
        <f ca="1">+IF(AND(ISNUMBER(OFFSET('Sanitation Data'!$G$11,0,10*ROW('Sanitation Data'!G115))),DG121="Yes"),OFFSET('Sanitation Data'!$G$11,0,10*ROW('Sanitation Data'!G115)),IF(AND(ISNUMBER(OFFSET('Sanitation Data'!$G$11,0,10*ROW('Sanitation Data'!G115))),DG121="No",ISNUMBER(OFFSET('Sanitation Data'!$G$11,0,10*ROW('Sanitation Data'!G115)))),CONCATENATE("[",ROUND(OFFSET('Sanitation Data'!$G$11,0,10*ROW('Sanitation Data'!G115)),0),"]"),IF(AND(ISNUMBER(OFFSET('Sanitation Data'!$G$11,0,10*ROW('Sanitation Data'!G115))),DG121="",ISNUMBER(OFFSET('Sanitation Data'!$G$11,0,10*ROW('Sanitation Data'!G115)))),OFFSET('Sanitation Data'!$G$11,0,10*ROW('Sanitation Data'!G115)),NA())))</f>
        <v>#N/A</v>
      </c>
      <c r="AS121" s="134" t="e">
        <f ca="1">+IF(AND(ISNUMBER(OFFSET('Sanitation Data'!$G$12,0,10*ROW('Sanitation Data'!G115))),DH121="Yes"),OFFSET('Sanitation Data'!$G$12,0,10*ROW('Sanitation Data'!G115)),IF(AND(ISNUMBER(OFFSET('Sanitation Data'!$G$12,0,10*ROW('Sanitation Data'!G115))),DH121="No",ISNUMBER(OFFSET('Sanitation Data'!$G$12,0,10*ROW('Sanitation Data'!G115)))),CONCATENATE("[",ROUND(OFFSET('Sanitation Data'!$G$12,0,10*ROW('Sanitation Data'!G115)),0),"]"),IF(AND(ISNUMBER(OFFSET('Sanitation Data'!$G$12,0,10*ROW('Sanitation Data'!G115))),DH121="",ISNUMBER(OFFSET('Sanitation Data'!$G$12,0,10*ROW('Sanitation Data'!G115)))),OFFSET('Sanitation Data'!$G$12,0,10*ROW('Sanitation Data'!G115)),NA())))</f>
        <v>#N/A</v>
      </c>
      <c r="AT121" s="134" t="e">
        <f ca="1">+IF(AND(ISNUMBER(OFFSET('Sanitation Data'!$G$13,0,10*ROW('Sanitation Data'!G115))),DI121="Yes"),OFFSET('Sanitation Data'!$G$13,0,10*ROW('Sanitation Data'!G115)),IF(AND(ISNUMBER(OFFSET('Sanitation Data'!$G$13,0,10*ROW('Sanitation Data'!G115))),DI121="No",ISNUMBER(OFFSET('Sanitation Data'!$G$13,0,10*ROW('Sanitation Data'!G115)))),CONCATENATE("[",ROUND(OFFSET('Sanitation Data'!$G$13,0,10*ROW('Sanitation Data'!G115)),0),"]"),IF(AND(ISNUMBER(OFFSET('Sanitation Data'!$G$13,0,10*ROW('Sanitation Data'!G115))),DI121="",ISNUMBER(OFFSET('Sanitation Data'!$G$13,0,10*ROW('Sanitation Data'!G115)))),OFFSET('Sanitation Data'!$G$13,0,10*ROW('Sanitation Data'!G115)),NA())))</f>
        <v>#N/A</v>
      </c>
      <c r="AU121" s="134" t="e">
        <f ca="1">+IF(AND(ISNUMBER(OFFSET('Sanitation Data'!$H$5,0,10*ROW('Sanitation Data'!H115))),DJ121="Yes"),100-OFFSET('Sanitation Data'!$H$5,0,10*ROW('Sanitation Data'!H115)),IF(AND(ISNUMBER(OFFSET('Sanitation Data'!$H$5,0,10*ROW('Sanitation Data'!H115))),DJ121="No",ISNUMBER(OFFSET('Sanitation Data'!$H$5,0,10*ROW('Sanitation Data'!H115)))),CONCATENATE("[",ROUND(100-OFFSET('Sanitation Data'!$H$5,0,10*ROW('Sanitation Data'!H115)),0),"]"),IF(AND(ISNUMBER(OFFSET('Sanitation Data'!$H$5,0,10*ROW('Sanitation Data'!H115))),DJ121="",ISNUMBER(OFFSET('Sanitation Data'!$H$5,0,10*ROW('Sanitation Data'!H115)))),100-OFFSET('Sanitation Data'!$H$5,0,10*ROW('Sanitation Data'!H115)),NA())))</f>
        <v>#N/A</v>
      </c>
      <c r="AV121" s="134" t="e">
        <f ca="1">+IF(AND(ISNUMBER(OFFSET('Sanitation Data'!$H$7,0,10*ROW('Sanitation Data'!H115))),DK121="Yes"),OFFSET('Sanitation Data'!$H$7,0,10*ROW('Sanitation Data'!H115)),IF(AND(ISNUMBER(OFFSET('Sanitation Data'!$H$7,0,10*ROW('Sanitation Data'!H115))),DK121="No",ISNUMBER(OFFSET('Sanitation Data'!$H$7,0,10*ROW('Sanitation Data'!H115)))),CONCATENATE("[",ROUND(OFFSET('Sanitation Data'!$H$7,0,10*ROW('Sanitation Data'!H115)),0),"]"),IF(AND(ISNUMBER(OFFSET('Sanitation Data'!$H$7,0,10*ROW('Sanitation Data'!H115))),DK121="",ISNUMBER(OFFSET('Sanitation Data'!$H$7,0,10*ROW('Sanitation Data'!H115)))),OFFSET('Sanitation Data'!$H$7,0,10*ROW('Sanitation Data'!H115)),NA())))</f>
        <v>#N/A</v>
      </c>
      <c r="AW121" s="134" t="e">
        <f ca="1">+IF(AND(ISNUMBER(OFFSET('Sanitation Data'!$H$11,0,10*ROW('Sanitation Data'!H115))),DL121="Yes"),OFFSET('Sanitation Data'!$H$11,0,10*ROW('Sanitation Data'!H115)),IF(AND(ISNUMBER(OFFSET('Sanitation Data'!$H$11,0,10*ROW('Sanitation Data'!H115))),DL121="No",ISNUMBER(OFFSET('Sanitation Data'!$H$11,0,10*ROW('Sanitation Data'!H115)))),CONCATENATE("[",ROUND(OFFSET('Sanitation Data'!$H$11,0,10*ROW('Sanitation Data'!H115)),0),"]"),IF(AND(ISNUMBER(OFFSET('Sanitation Data'!$H$11,0,10*ROW('Sanitation Data'!H115))),DL121="",ISNUMBER(OFFSET('Sanitation Data'!$H$11,0,10*ROW('Sanitation Data'!H115)))),OFFSET('Sanitation Data'!$H$11,0,10*ROW('Sanitation Data'!H115)),NA())))</f>
        <v>#N/A</v>
      </c>
      <c r="AX121" s="134" t="e">
        <f ca="1">+IF(AND(ISNUMBER(OFFSET('Sanitation Data'!$H$12,0,10*ROW('Sanitation Data'!H115))),DM121="Yes"),OFFSET('Sanitation Data'!$H$12,0,10*ROW('Sanitation Data'!H115)),IF(AND(ISNUMBER(OFFSET('Sanitation Data'!$H$12,0,10*ROW('Sanitation Data'!H115))),DM121="No",ISNUMBER(OFFSET('Sanitation Data'!$H$12,0,10*ROW('Sanitation Data'!H115)))),CONCATENATE("[",ROUND(OFFSET('Sanitation Data'!$H$12,0,10*ROW('Sanitation Data'!H115)),0),"]"),IF(AND(ISNUMBER(OFFSET('Sanitation Data'!$H$12,0,10*ROW('Sanitation Data'!H115))),DM121="",ISNUMBER(OFFSET('Sanitation Data'!$H$12,0,10*ROW('Sanitation Data'!H115)))),OFFSET('Sanitation Data'!$H$12,0,10*ROW('Sanitation Data'!H115)),NA())))</f>
        <v>#N/A</v>
      </c>
      <c r="AY121" s="134" t="e">
        <f ca="1">+IF(AND(ISNUMBER(OFFSET('Sanitation Data'!$H$13,0,10*ROW('Sanitation Data'!H115))),DN121="Yes"),OFFSET('Sanitation Data'!$H$13,0,10*ROW('Sanitation Data'!H115)),IF(AND(ISNUMBER(OFFSET('Sanitation Data'!$H$13,0,10*ROW('Sanitation Data'!H115))),DN121="No",ISNUMBER(OFFSET('Sanitation Data'!$H$13,0,10*ROW('Sanitation Data'!H115)))),CONCATENATE("[",ROUND(OFFSET('Sanitation Data'!$H$13,0,10*ROW('Sanitation Data'!H115)),0),"]"),IF(AND(ISNUMBER(OFFSET('Sanitation Data'!$H$13,0,10*ROW('Sanitation Data'!H115))),DN121="",ISNUMBER(OFFSET('Sanitation Data'!$H$13,0,10*ROW('Sanitation Data'!H115)))),OFFSET('Sanitation Data'!$H$13,0,10*ROW('Sanitation Data'!H115)),NA())))</f>
        <v>#N/A</v>
      </c>
      <c r="AZ121" s="135" t="e">
        <f ca="1">+IF(AND(ISNUMBER(OFFSET('Hygiene Data'!$C$6,0,10*ROW('Hygiene Data'!C115))),DO121="Yes"),OFFSET('Hygiene Data'!$C$6,0,10*ROW('Hygiene Data'!C115)),IF(AND(ISNUMBER(OFFSET('Hygiene Data'!$C$6,0,10*ROW('Hygiene Data'!C115))),DO121="No",ISNUMBER(OFFSET('Hygiene Data'!$C$6,0,10*ROW('Hygiene Data'!C115)))),CONCATENATE("[",ROUND(OFFSET('Hygiene Data'!$C$6,0,10*ROW('Hygiene Data'!C115)),0),"]"),IF(AND(ISNUMBER(OFFSET('Hygiene Data'!$C$6,0,10*ROW('Hygiene Data'!C115))),DO121="",ISNUMBER(OFFSET('Hygiene Data'!$C$6,0,10*ROW('Hygiene Data'!C115)))),OFFSET('Hygiene Data'!$C$6,0,10*ROW('Hygiene Data'!C115)),NA())))</f>
        <v>#N/A</v>
      </c>
      <c r="BA121" s="135" t="e">
        <f ca="1">+IF(AND(ISNUMBER(OFFSET('Hygiene Data'!$C$8,0,10*ROW('Hygiene Data'!C115))),DP121="Yes"),OFFSET('Hygiene Data'!$C$8,0,10*ROW('Hygiene Data'!C115)),IF(AND(ISNUMBER(OFFSET('Hygiene Data'!$C$8,0,10*ROW('Hygiene Data'!C115))),DP121="No",ISNUMBER(OFFSET('Hygiene Data'!$C$8,0,10*ROW('Hygiene Data'!C115)))),CONCATENATE("[",ROUND(OFFSET('Hygiene Data'!$C$8,0,10*ROW('Hygiene Data'!C115)),0),"]"),IF(AND(ISNUMBER(OFFSET('Hygiene Data'!$C$8,0,10*ROW('Hygiene Data'!C115))),DP121="",ISNUMBER(OFFSET('Hygiene Data'!$C$8,0,10*ROW('Hygiene Data'!C115)))),OFFSET('Hygiene Data'!$C$8,0,10*ROW('Hygiene Data'!C115)),NA())))</f>
        <v>#N/A</v>
      </c>
      <c r="BB121" s="135" t="e">
        <f ca="1">+IF(AND(ISNUMBER(OFFSET('Hygiene Data'!$C$10,0,10*ROW('Hygiene Data'!C115))),DQ121="Yes"),OFFSET('Hygiene Data'!$C$10,0,10*ROW('Hygiene Data'!C115)),IF(AND(ISNUMBER(OFFSET('Hygiene Data'!$C$10,0,10*ROW('Hygiene Data'!C115))),DQ121="No",ISNUMBER(OFFSET('Hygiene Data'!$C$10,0,10*ROW('Hygiene Data'!C115)))),CONCATENATE("[",ROUND(OFFSET('Hygiene Data'!$C$10,0,10*ROW('Hygiene Data'!C115)),0),"]"),IF(AND(ISNUMBER(OFFSET('Hygiene Data'!$C$10,0,10*ROW('Hygiene Data'!C115))),DQ121="",ISNUMBER(OFFSET('Hygiene Data'!$C$10,0,10*ROW('Hygiene Data'!C115)))),OFFSET('Hygiene Data'!$C$10,0,10*ROW('Hygiene Data'!C115)),NA())))</f>
        <v>#N/A</v>
      </c>
      <c r="BC121" s="135" t="e">
        <f ca="1">+IF(AND(ISNUMBER(OFFSET('Hygiene Data'!$D$6,0,10*ROW('Hygiene Data'!D115))),DR121="Yes"),OFFSET('Hygiene Data'!$D$6,0,10*ROW('Hygiene Data'!D115)),IF(AND(ISNUMBER(OFFSET('Hygiene Data'!$D$6,0,10*ROW('Hygiene Data'!D115))),DR121="No",ISNUMBER(OFFSET('Hygiene Data'!$D$6,0,10*ROW('Hygiene Data'!D115)))),CONCATENATE("[",ROUND(OFFSET('Hygiene Data'!$D$6,0,10*ROW('Hygiene Data'!D115)),0),"]"),IF(AND(ISNUMBER(OFFSET('Hygiene Data'!$D$6,0,10*ROW('Hygiene Data'!D115))),DR121="",ISNUMBER(OFFSET('Hygiene Data'!$D$6,0,10*ROW('Hygiene Data'!D115)))),OFFSET('Hygiene Data'!$D$6,0,10*ROW('Hygiene Data'!D115)),NA())))</f>
        <v>#N/A</v>
      </c>
      <c r="BD121" s="135" t="e">
        <f ca="1">+IF(AND(ISNUMBER(OFFSET('Hygiene Data'!$D$8,0,10*ROW('Hygiene Data'!D115))),DS121="Yes"),OFFSET('Hygiene Data'!$D$8,0,10*ROW('Hygiene Data'!D115)),IF(AND(ISNUMBER(OFFSET('Hygiene Data'!$D$8,0,10*ROW('Hygiene Data'!D115))),DS121="No",ISNUMBER(OFFSET('Hygiene Data'!$D$8,0,10*ROW('Hygiene Data'!D115)))),CONCATENATE("[",ROUND(OFFSET('Hygiene Data'!$D$8,0,10*ROW('Hygiene Data'!D115)),0),"]"),IF(AND(ISNUMBER(OFFSET('Hygiene Data'!$D$8,0,10*ROW('Hygiene Data'!D115))),DS121="",ISNUMBER(OFFSET('Hygiene Data'!$D$8,0,10*ROW('Hygiene Data'!D115)))),OFFSET('Hygiene Data'!$D$8,0,10*ROW('Hygiene Data'!D115)),NA())))</f>
        <v>#N/A</v>
      </c>
      <c r="BE121" s="135" t="e">
        <f ca="1">+IF(AND(ISNUMBER(OFFSET('Hygiene Data'!$D$10,0,10*ROW('Hygiene Data'!D115))),DT121="Yes"),OFFSET('Hygiene Data'!$D$10,0,10*ROW('Hygiene Data'!D115)),IF(AND(ISNUMBER(OFFSET('Hygiene Data'!$D$10,0,10*ROW('Hygiene Data'!D115))),DT121="No",ISNUMBER(OFFSET('Hygiene Data'!$D$10,0,10*ROW('Hygiene Data'!D115)))),CONCATENATE("[",ROUND(OFFSET('Hygiene Data'!$D$10,0,10*ROW('Hygiene Data'!D115)),0),"]"),IF(AND(ISNUMBER(OFFSET('Hygiene Data'!$D$10,0,10*ROW('Hygiene Data'!D115))),DT121="",ISNUMBER(OFFSET('Hygiene Data'!$D$10,0,10*ROW('Hygiene Data'!D115)))),OFFSET('Hygiene Data'!$D$10,0,10*ROW('Hygiene Data'!D115)),NA())))</f>
        <v>#N/A</v>
      </c>
      <c r="BF121" s="135" t="e">
        <f ca="1">+IF(AND(ISNUMBER(OFFSET('Hygiene Data'!$E$6,0,10*ROW('Hygiene Data'!E115))),DU121="Yes"),OFFSET('Hygiene Data'!$E$6,0,10*ROW('Hygiene Data'!E115)),IF(AND(ISNUMBER(OFFSET('Hygiene Data'!$E$6,0,10*ROW('Hygiene Data'!E115))),DU121="No",ISNUMBER(OFFSET('Hygiene Data'!$E$6,0,10*ROW('Hygiene Data'!E115)))),CONCATENATE("[",ROUND(OFFSET('Hygiene Data'!$E$6,0,10*ROW('Hygiene Data'!E115)),0),"]"),IF(AND(ISNUMBER(OFFSET('Hygiene Data'!$E$6,0,10*ROW('Hygiene Data'!E115))),DU121="",ISNUMBER(OFFSET('Hygiene Data'!$E$6,0,10*ROW('Hygiene Data'!E115)))),OFFSET('Hygiene Data'!$E$6,0,10*ROW('Hygiene Data'!E115)),NA())))</f>
        <v>#N/A</v>
      </c>
      <c r="BG121" s="135" t="e">
        <f ca="1">+IF(AND(ISNUMBER(OFFSET('Hygiene Data'!$E$8,0,10*ROW('Hygiene Data'!E115))),DV121="Yes"),OFFSET('Hygiene Data'!$E$8,0,10*ROW('Hygiene Data'!E115)),IF(AND(ISNUMBER(OFFSET('Hygiene Data'!$E$8,0,10*ROW('Hygiene Data'!E115))),DV121="No",ISNUMBER(OFFSET('Hygiene Data'!$E$8,0,10*ROW('Hygiene Data'!E115)))),CONCATENATE("[",ROUND(OFFSET('Hygiene Data'!$E$8,0,10*ROW('Hygiene Data'!E115)),0),"]"),IF(AND(ISNUMBER(OFFSET('Hygiene Data'!$E$8,0,10*ROW('Hygiene Data'!E115))),DV121="",ISNUMBER(OFFSET('Hygiene Data'!$E$8,0,10*ROW('Hygiene Data'!E115)))),OFFSET('Hygiene Data'!$E$8,0,10*ROW('Hygiene Data'!E115)),NA())))</f>
        <v>#N/A</v>
      </c>
      <c r="BH121" s="135" t="e">
        <f ca="1">+IF(AND(ISNUMBER(OFFSET('Hygiene Data'!$E$10,0,10*ROW('Hygiene Data'!E115))),DW121="Yes"),OFFSET('Hygiene Data'!$E$10,0,10*ROW('Hygiene Data'!E115)),IF(AND(ISNUMBER(OFFSET('Hygiene Data'!$E$10,0,10*ROW('Hygiene Data'!E115))),DW121="No",ISNUMBER(OFFSET('Hygiene Data'!$E$10,0,10*ROW('Hygiene Data'!E115)))),CONCATENATE("[",ROUND(OFFSET('Hygiene Data'!$E$10,0,10*ROW('Hygiene Data'!E115)),0),"]"),IF(AND(ISNUMBER(OFFSET('Hygiene Data'!$E$10,0,10*ROW('Hygiene Data'!E115))),DW121="",ISNUMBER(OFFSET('Hygiene Data'!$E$10,0,10*ROW('Hygiene Data'!E115)))),OFFSET('Hygiene Data'!$E$10,0,10*ROW('Hygiene Data'!E115)),NA())))</f>
        <v>#N/A</v>
      </c>
      <c r="BI121" s="135" t="e">
        <f ca="1">+IF(AND(ISNUMBER(OFFSET('Hygiene Data'!$F$6,0,10*ROW('Hygiene Data'!F115))),DX121="Yes"),OFFSET('Hygiene Data'!$F$6,0,10*ROW('Hygiene Data'!F115)),IF(AND(ISNUMBER(OFFSET('Hygiene Data'!$F$6,0,10*ROW('Hygiene Data'!F115))),DX121="No",ISNUMBER(OFFSET('Hygiene Data'!$F$6,0,10*ROW('Hygiene Data'!F115)))),CONCATENATE("[",ROUND(OFFSET('Hygiene Data'!$F$6,0,10*ROW('Hygiene Data'!F115)),0),"]"),IF(AND(ISNUMBER(OFFSET('Hygiene Data'!$F$6,0,10*ROW('Hygiene Data'!F115))),DX121="",ISNUMBER(OFFSET('Hygiene Data'!$F$6,0,10*ROW('Hygiene Data'!F115)))),OFFSET('Hygiene Data'!$F$6,0,10*ROW('Hygiene Data'!F115)),NA())))</f>
        <v>#N/A</v>
      </c>
      <c r="BJ121" s="135" t="e">
        <f ca="1">+IF(AND(ISNUMBER(OFFSET('Hygiene Data'!$F$8,0,10*ROW('Hygiene Data'!F115))),DY121="Yes"),OFFSET('Hygiene Data'!$F$8,0,10*ROW('Hygiene Data'!F115)),IF(AND(ISNUMBER(OFFSET('Hygiene Data'!$F$8,0,10*ROW('Hygiene Data'!F115))),DY121="No",ISNUMBER(OFFSET('Hygiene Data'!$F$8,0,10*ROW('Hygiene Data'!F115)))),CONCATENATE("[",ROUND(OFFSET('Hygiene Data'!$F$8,0,10*ROW('Hygiene Data'!F115)),0),"]"),IF(AND(ISNUMBER(OFFSET('Hygiene Data'!$F$8,0,10*ROW('Hygiene Data'!F115))),DY121="",ISNUMBER(OFFSET('Hygiene Data'!$F$8,0,10*ROW('Hygiene Data'!F115)))),OFFSET('Hygiene Data'!$F$8,0,10*ROW('Hygiene Data'!F115)),NA())))</f>
        <v>#N/A</v>
      </c>
      <c r="BK121" s="135" t="e">
        <f ca="1">+IF(AND(ISNUMBER(OFFSET('Hygiene Data'!$F$10,0,10*ROW('Hygiene Data'!F115))),DZ121="Yes"),OFFSET('Hygiene Data'!$F$10,0,10*ROW('Hygiene Data'!F115)),IF(AND(ISNUMBER(OFFSET('Hygiene Data'!$F$10,0,10*ROW('Hygiene Data'!F115))),DZ121="No",ISNUMBER(OFFSET('Hygiene Data'!$F$10,0,10*ROW('Hygiene Data'!F115)))),CONCATENATE("[",ROUND(OFFSET('Hygiene Data'!$F$10,0,10*ROW('Hygiene Data'!F115)),0),"]"),IF(AND(ISNUMBER(OFFSET('Hygiene Data'!$F$10,0,10*ROW('Hygiene Data'!F115))),DZ121="",ISNUMBER(OFFSET('Hygiene Data'!$F$10,0,10*ROW('Hygiene Data'!F115)))),OFFSET('Hygiene Data'!$F$10,0,10*ROW('Hygiene Data'!F115)),NA())))</f>
        <v>#N/A</v>
      </c>
      <c r="BL121" s="135" t="e">
        <f ca="1">+IF(AND(ISNUMBER(OFFSET('Hygiene Data'!$G$6,0,10*ROW('Hygiene Data'!G115))),EA121="Yes"),OFFSET('Hygiene Data'!$G$6,0,10*ROW('Hygiene Data'!G115)),IF(AND(ISNUMBER(OFFSET('Hygiene Data'!$G$6,0,10*ROW('Hygiene Data'!G115))),EA121="No",ISNUMBER(OFFSET('Hygiene Data'!$G$6,0,10*ROW('Hygiene Data'!G115)))),CONCATENATE("[",ROUND(OFFSET('Hygiene Data'!$G$6,0,10*ROW('Hygiene Data'!G115)),0),"]"),IF(AND(ISNUMBER(OFFSET('Hygiene Data'!$G$6,0,10*ROW('Hygiene Data'!G115))),EA121="",ISNUMBER(OFFSET('Hygiene Data'!$G$6,0,10*ROW('Hygiene Data'!G115)))),OFFSET('Hygiene Data'!$G$6,0,10*ROW('Hygiene Data'!G115)),NA())))</f>
        <v>#N/A</v>
      </c>
      <c r="BM121" s="135" t="e">
        <f ca="1">+IF(AND(ISNUMBER(OFFSET('Hygiene Data'!$G$8,0,10*ROW('Hygiene Data'!G115))),EB121="Yes"),OFFSET('Hygiene Data'!$G$8,0,10*ROW('Hygiene Data'!G115)),IF(AND(ISNUMBER(OFFSET('Hygiene Data'!$G$8,0,10*ROW('Hygiene Data'!G115))),EB121="No",ISNUMBER(OFFSET('Hygiene Data'!$G$8,0,10*ROW('Hygiene Data'!G115)))),CONCATENATE("[",ROUND(OFFSET('Hygiene Data'!$G$8,0,10*ROW('Hygiene Data'!G115)),0),"]"),IF(AND(ISNUMBER(OFFSET('Hygiene Data'!$G$8,0,10*ROW('Hygiene Data'!G115))),EB121="",ISNUMBER(OFFSET('Hygiene Data'!$G$8,0,10*ROW('Hygiene Data'!G115)))),OFFSET('Hygiene Data'!$G$8,0,10*ROW('Hygiene Data'!G115)),NA())))</f>
        <v>#N/A</v>
      </c>
      <c r="BN121" s="135" t="e">
        <f ca="1">+IF(AND(ISNUMBER(OFFSET('Hygiene Data'!$G$10,0,10*ROW('Hygiene Data'!G115))),EC121="Yes"),OFFSET('Hygiene Data'!$G$10,0,10*ROW('Hygiene Data'!G115)),IF(AND(ISNUMBER(OFFSET('Hygiene Data'!$G$10,0,10*ROW('Hygiene Data'!G115))),EC121="No",ISNUMBER(OFFSET('Hygiene Data'!$G$10,0,10*ROW('Hygiene Data'!G115)))),CONCATENATE("[",ROUND(OFFSET('Hygiene Data'!$G$10,0,10*ROW('Hygiene Data'!G115)),0),"]"),IF(AND(ISNUMBER(OFFSET('Hygiene Data'!$G$10,0,10*ROW('Hygiene Data'!G115))),EC121="",ISNUMBER(OFFSET('Hygiene Data'!$G$10,0,10*ROW('Hygiene Data'!G115)))),OFFSET('Hygiene Data'!$G$10,0,10*ROW('Hygiene Data'!G115)),NA())))</f>
        <v>#N/A</v>
      </c>
      <c r="BO121" s="135" t="e">
        <f ca="1">+IF(AND(ISNUMBER(OFFSET('Hygiene Data'!$H$6,0,10*ROW('Hygiene Data'!H115))),ED121="Yes"),OFFSET('Hygiene Data'!$H$6,0,10*ROW('Hygiene Data'!H115)),IF(AND(ISNUMBER(OFFSET('Hygiene Data'!$H$6,0,10*ROW('Hygiene Data'!H115))),ED121="No",ISNUMBER(OFFSET('Hygiene Data'!$H$6,0,10*ROW('Hygiene Data'!H115)))),CONCATENATE("[",ROUND(OFFSET('Hygiene Data'!$H$6,0,10*ROW('Hygiene Data'!H115)),0),"]"),IF(AND(ISNUMBER(OFFSET('Hygiene Data'!$H$6,0,10*ROW('Hygiene Data'!H115))),ED121="",ISNUMBER(OFFSET('Hygiene Data'!$H$6,0,10*ROW('Hygiene Data'!H115)))),OFFSET('Hygiene Data'!$H$6,0,10*ROW('Hygiene Data'!H115)),NA())))</f>
        <v>#N/A</v>
      </c>
      <c r="BP121" s="135" t="e">
        <f ca="1">+IF(AND(ISNUMBER(OFFSET('Hygiene Data'!$H$8,0,10*ROW('Hygiene Data'!H115))),EE121="Yes"),OFFSET('Hygiene Data'!$H$8,0,10*ROW('Hygiene Data'!H115)),IF(AND(ISNUMBER(OFFSET('Hygiene Data'!$H$8,0,10*ROW('Hygiene Data'!H115))),EE121="No",ISNUMBER(OFFSET('Hygiene Data'!$H$8,0,10*ROW('Hygiene Data'!H115)))),CONCATENATE("[",ROUND(OFFSET('Hygiene Data'!$H$8,0,10*ROW('Hygiene Data'!H115)),0),"]"),IF(AND(ISNUMBER(OFFSET('Hygiene Data'!$H$8,0,10*ROW('Hygiene Data'!H115))),EE121="",ISNUMBER(OFFSET('Hygiene Data'!$H$8,0,10*ROW('Hygiene Data'!H115)))),OFFSET('Hygiene Data'!$H$8,0,10*ROW('Hygiene Data'!H115)),NA())))</f>
        <v>#N/A</v>
      </c>
      <c r="BQ121" s="135" t="e">
        <f ca="1">+IF(AND(ISNUMBER(OFFSET('Hygiene Data'!$H$10,0,10*ROW('Hygiene Data'!H115))),EF121="Yes"),OFFSET('Hygiene Data'!$H$10,0,10*ROW('Hygiene Data'!H115)),IF(AND(ISNUMBER(OFFSET('Hygiene Data'!$H$10,0,10*ROW('Hygiene Data'!H115))),EF121="No",ISNUMBER(OFFSET('Hygiene Data'!$H$10,0,10*ROW('Hygiene Data'!H115)))),CONCATENATE("[",ROUND(OFFSET('Hygiene Data'!$H$10,0,10*ROW('Hygiene Data'!H115)),0),"]"),IF(AND(ISNUMBER(OFFSET('Hygiene Data'!$H$10,0,10*ROW('Hygiene Data'!H115))),EF121="",ISNUMBER(OFFSET('Hygiene Data'!$H$10,0,10*ROW('Hygiene Data'!H115)))),OFFSET('Hygiene Data'!$H$10,0,10*ROW('Hygiene Data'!H115)),NA())))</f>
        <v>#N/A</v>
      </c>
      <c r="BS121" s="34" t="str">
        <f ca="1">+IF(OFFSET('Water Data'!$C$28,0,10*ROW('Water Data'!C115))="","",OFFSET('Water Data'!$C$28,0,10*ROW('Water Data'!C115)))</f>
        <v/>
      </c>
      <c r="BT121" s="34" t="str">
        <f ca="1">+IF(OFFSET('Water Data'!$C$29,0,10*ROW('Water Data'!C115))="","",OFFSET('Water Data'!$C$29,0,10*ROW('Water Data'!C115)))</f>
        <v/>
      </c>
      <c r="BU121" s="34" t="str">
        <f ca="1">+IF(OFFSET('Water Data'!$C$30,0,10*ROW('Water Data'!C115))="","",OFFSET('Water Data'!$C$30,0,10*ROW('Water Data'!C115)))</f>
        <v/>
      </c>
      <c r="BV121" s="34" t="str">
        <f ca="1">+IF(OFFSET('Water Data'!$D$28,0,10*ROW('Water Data'!D115))="","",OFFSET('Water Data'!$D$28,0,10*ROW('Water Data'!D115)))</f>
        <v/>
      </c>
      <c r="BW121" s="34" t="str">
        <f ca="1">+IF(OFFSET('Water Data'!$D$29,0,10*ROW('Water Data'!D115))="","",OFFSET('Water Data'!$D$29,0,10*ROW('Water Data'!D115)))</f>
        <v/>
      </c>
      <c r="BX121" s="34" t="str">
        <f ca="1">+IF(OFFSET('Water Data'!$D$30,0,10*ROW('Water Data'!D115))="","",OFFSET('Water Data'!$D$30,0,10*ROW('Water Data'!D115)))</f>
        <v/>
      </c>
      <c r="BY121" s="34" t="str">
        <f ca="1">+IF(OFFSET('Water Data'!$E$28,0,10*ROW('Water Data'!E115))="","",OFFSET('Water Data'!$E$28,0,10*ROW('Water Data'!E115)))</f>
        <v/>
      </c>
      <c r="BZ121" s="34" t="str">
        <f ca="1">+IF(OFFSET('Water Data'!$E$29,0,10*ROW('Water Data'!E115))="","",OFFSET('Water Data'!$E$29,0,10*ROW('Water Data'!E115)))</f>
        <v/>
      </c>
      <c r="CA121" s="34" t="str">
        <f ca="1">+IF(OFFSET('Water Data'!$E$30,0,10*ROW('Water Data'!E115))="","",OFFSET('Water Data'!$E$30,0,10*ROW('Water Data'!E115)))</f>
        <v/>
      </c>
      <c r="CB121" s="34" t="str">
        <f ca="1">+IF(OFFSET('Water Data'!$F$28,0,10*ROW('Water Data'!F115))="","",OFFSET('Water Data'!$F$28,0,10*ROW('Water Data'!F115)))</f>
        <v/>
      </c>
      <c r="CC121" s="34" t="str">
        <f ca="1">+IF(OFFSET('Water Data'!$F$29,0,10*ROW('Water Data'!F115))="","",OFFSET('Water Data'!$F$29,0,10*ROW('Water Data'!F115)))</f>
        <v/>
      </c>
      <c r="CD121" s="34" t="str">
        <f ca="1">+IF(OFFSET('Water Data'!$F$30,0,10*ROW('Water Data'!F115))="","",OFFSET('Water Data'!$F$30,0,10*ROW('Water Data'!F115)))</f>
        <v/>
      </c>
      <c r="CE121" s="34" t="str">
        <f ca="1">+IF(OFFSET('Water Data'!$G$28,0,10*ROW('Water Data'!G115))="","",OFFSET('Water Data'!$G$28,0,10*ROW('Water Data'!G115)))</f>
        <v/>
      </c>
      <c r="CF121" s="34" t="str">
        <f ca="1">+IF(OFFSET('Water Data'!$G$29,0,10*ROW('Water Data'!G115))="","",OFFSET('Water Data'!$G$29,0,10*ROW('Water Data'!G115)))</f>
        <v/>
      </c>
      <c r="CG121" s="34" t="str">
        <f ca="1">+IF(OFFSET('Water Data'!$G$30,0,10*ROW('Water Data'!G115))="","",OFFSET('Water Data'!$G$30,0,10*ROW('Water Data'!G115)))</f>
        <v/>
      </c>
      <c r="CH121" s="34" t="str">
        <f ca="1">+IF(OFFSET('Water Data'!$H$28,0,10*ROW('Water Data'!H115))="","",OFFSET('Water Data'!$H$28,0,10*ROW('Water Data'!H115)))</f>
        <v/>
      </c>
      <c r="CI121" s="34" t="str">
        <f ca="1">+IF(OFFSET('Water Data'!$H$29,0,10*ROW('Water Data'!H115))="","",OFFSET('Water Data'!$H$29,0,10*ROW('Water Data'!H115)))</f>
        <v/>
      </c>
      <c r="CJ121" s="34" t="str">
        <f ca="1">+IF(OFFSET('Water Data'!$H$30,0,10*ROW('Water Data'!H115))="","",OFFSET('Water Data'!$H$30,0,10*ROW('Water Data'!H115)))</f>
        <v/>
      </c>
      <c r="CK121" s="34" t="str">
        <f ca="1">+IF(OFFSET('Sanitation Data'!$C$29,0,10*ROW('Sanitation Data'!C115))="","",OFFSET('Sanitation Data'!$C$29,0,10*ROW('Sanitation Data'!C115)))</f>
        <v/>
      </c>
      <c r="CL121" s="34" t="str">
        <f ca="1">+IF(OFFSET('Sanitation Data'!$C$30,0,10*ROW('Sanitation Data'!C115))="","",OFFSET('Sanitation Data'!$C$30,0,10*ROW('Sanitation Data'!C115)))</f>
        <v/>
      </c>
      <c r="CM121" s="34" t="str">
        <f ca="1">+IF(OFFSET('Sanitation Data'!$C$31,0,10*ROW('Sanitation Data'!C115))="","",OFFSET('Sanitation Data'!$C$31,0,10*ROW('Sanitation Data'!C115)))</f>
        <v/>
      </c>
      <c r="CN121" s="34" t="str">
        <f ca="1">+IF(OFFSET('Sanitation Data'!$C$32,0,10*ROW('Sanitation Data'!C115))="","",OFFSET('Sanitation Data'!$C$32,0,10*ROW('Sanitation Data'!C115)))</f>
        <v/>
      </c>
      <c r="CO121" s="34" t="str">
        <f ca="1">+IF(OFFSET('Sanitation Data'!$C$33,0,10*ROW('Sanitation Data'!C115))="","",OFFSET('Sanitation Data'!$C$33,0,10*ROW('Sanitation Data'!C115)))</f>
        <v/>
      </c>
      <c r="CP121" s="34" t="str">
        <f ca="1">+IF(OFFSET('Sanitation Data'!$D$29,0,10*ROW('Sanitation Data'!D115))="","",OFFSET('Sanitation Data'!$D$29,0,10*ROW('Sanitation Data'!D115)))</f>
        <v/>
      </c>
      <c r="CQ121" s="34" t="str">
        <f ca="1">+IF(OFFSET('Sanitation Data'!$D$30,0,10*ROW('Sanitation Data'!D115))="","",OFFSET('Sanitation Data'!$D$30,0,10*ROW('Sanitation Data'!D115)))</f>
        <v/>
      </c>
      <c r="CR121" s="34" t="str">
        <f ca="1">+IF(OFFSET('Sanitation Data'!$D$31,0,10*ROW('Sanitation Data'!D115))="","",OFFSET('Sanitation Data'!$D$31,0,10*ROW('Sanitation Data'!D115)))</f>
        <v/>
      </c>
      <c r="CS121" s="34" t="str">
        <f ca="1">+IF(OFFSET('Sanitation Data'!$D$32,0,10*ROW('Sanitation Data'!D115))="","",OFFSET('Sanitation Data'!$D$32,0,10*ROW('Sanitation Data'!D115)))</f>
        <v/>
      </c>
      <c r="CT121" s="34" t="str">
        <f ca="1">+IF(OFFSET('Sanitation Data'!$D$33,0,10*ROW('Sanitation Data'!D115))="","",OFFSET('Sanitation Data'!$D$33,0,10*ROW('Sanitation Data'!D115)))</f>
        <v/>
      </c>
      <c r="CU121" s="34" t="str">
        <f ca="1">+IF(OFFSET('Sanitation Data'!$E$29,0,10*ROW('Sanitation Data'!E115))="","",OFFSET('Sanitation Data'!$E$29,0,10*ROW('Sanitation Data'!E115)))</f>
        <v/>
      </c>
      <c r="CV121" s="34" t="str">
        <f ca="1">+IF(OFFSET('Sanitation Data'!$E$30,0,10*ROW('Sanitation Data'!E115))="","",OFFSET('Sanitation Data'!$E$30,0,10*ROW('Sanitation Data'!E115)))</f>
        <v/>
      </c>
      <c r="CW121" s="34" t="str">
        <f ca="1">+IF(OFFSET('Sanitation Data'!$E$31,0,10*ROW('Sanitation Data'!E115))="","",OFFSET('Sanitation Data'!$E$31,0,10*ROW('Sanitation Data'!E115)))</f>
        <v/>
      </c>
      <c r="CX121" s="34" t="str">
        <f ca="1">+IF(OFFSET('Sanitation Data'!$E$32,0,10*ROW('Sanitation Data'!E115))="","",OFFSET('Sanitation Data'!$E$32,0,10*ROW('Sanitation Data'!E115)))</f>
        <v/>
      </c>
      <c r="CY121" s="34" t="str">
        <f ca="1">+IF(OFFSET('Sanitation Data'!$E$33,0,10*ROW('Sanitation Data'!E115))="","",OFFSET('Sanitation Data'!$E$33,0,10*ROW('Sanitation Data'!E115)))</f>
        <v/>
      </c>
      <c r="CZ121" s="34" t="str">
        <f ca="1">+IF(OFFSET('Sanitation Data'!$F$29,0,10*ROW('Sanitation Data'!F115))="","",OFFSET('Sanitation Data'!$F$29,0,10*ROW('Sanitation Data'!F115)))</f>
        <v/>
      </c>
      <c r="DA121" s="34" t="str">
        <f ca="1">+IF(OFFSET('Sanitation Data'!$F$30,0,10*ROW('Sanitation Data'!F115))="","",OFFSET('Sanitation Data'!$F$30,0,10*ROW('Sanitation Data'!F115)))</f>
        <v/>
      </c>
      <c r="DB121" s="34" t="str">
        <f ca="1">+IF(OFFSET('Sanitation Data'!$F$31,0,10*ROW('Sanitation Data'!F115))="","",OFFSET('Sanitation Data'!$F$31,0,10*ROW('Sanitation Data'!F115)))</f>
        <v/>
      </c>
      <c r="DC121" s="34" t="str">
        <f ca="1">+IF(OFFSET('Sanitation Data'!$F$32,0,10*ROW('Sanitation Data'!F115))="","",OFFSET('Sanitation Data'!$F$32,0,10*ROW('Sanitation Data'!F115)))</f>
        <v/>
      </c>
      <c r="DD121" s="34" t="str">
        <f ca="1">+IF(OFFSET('Sanitation Data'!$F$33,0,10*ROW('Sanitation Data'!F115))="","",OFFSET('Sanitation Data'!$F$33,0,10*ROW('Sanitation Data'!F115)))</f>
        <v/>
      </c>
      <c r="DE121" s="34" t="str">
        <f ca="1">+IF(OFFSET('Sanitation Data'!$G$29,0,10*ROW('Sanitation Data'!G115))="","",OFFSET('Sanitation Data'!$G$29,0,10*ROW('Sanitation Data'!G115)))</f>
        <v/>
      </c>
      <c r="DF121" s="34" t="str">
        <f ca="1">+IF(OFFSET('Sanitation Data'!$G$30,0,10*ROW('Sanitation Data'!G115))="","",OFFSET('Sanitation Data'!$G$30,0,10*ROW('Sanitation Data'!G115)))</f>
        <v/>
      </c>
      <c r="DG121" s="34" t="str">
        <f ca="1">+IF(OFFSET('Sanitation Data'!$G$31,0,10*ROW('Sanitation Data'!G115))="","",OFFSET('Sanitation Data'!$G$31,0,10*ROW('Sanitation Data'!G115)))</f>
        <v/>
      </c>
      <c r="DH121" s="34" t="str">
        <f ca="1">+IF(OFFSET('Sanitation Data'!$G$32,0,10*ROW('Sanitation Data'!G115))="","",OFFSET('Sanitation Data'!$G$32,0,10*ROW('Sanitation Data'!G115)))</f>
        <v/>
      </c>
      <c r="DI121" s="34" t="str">
        <f ca="1">+IF(OFFSET('Sanitation Data'!$G$33,0,10*ROW('Sanitation Data'!G115))="","",OFFSET('Sanitation Data'!$G$33,0,10*ROW('Sanitation Data'!G115)))</f>
        <v/>
      </c>
      <c r="DJ121" s="34" t="str">
        <f ca="1">+IF(OFFSET('Sanitation Data'!$H$29,0,10*ROW('Sanitation Data'!H115))="","",OFFSET('Sanitation Data'!$H$29,0,10*ROW('Sanitation Data'!H115)))</f>
        <v/>
      </c>
      <c r="DK121" s="34" t="str">
        <f ca="1">+IF(OFFSET('Sanitation Data'!$H$30,0,10*ROW('Sanitation Data'!H115))="","",OFFSET('Sanitation Data'!$H$30,0,10*ROW('Sanitation Data'!H115)))</f>
        <v/>
      </c>
      <c r="DL121" s="34" t="str">
        <f ca="1">+IF(OFFSET('Sanitation Data'!$H$31,0,10*ROW('Sanitation Data'!H115))="","",OFFSET('Sanitation Data'!$H$31,0,10*ROW('Sanitation Data'!H115)))</f>
        <v/>
      </c>
      <c r="DM121" s="34" t="str">
        <f ca="1">+IF(OFFSET('Sanitation Data'!$H$32,0,10*ROW('Sanitation Data'!H115))="","",OFFSET('Sanitation Data'!$H$32,0,10*ROW('Sanitation Data'!H115)))</f>
        <v/>
      </c>
      <c r="DN121" s="34" t="str">
        <f ca="1">+IF(OFFSET('Sanitation Data'!$H$33,0,10*ROW('Sanitation Data'!H115))="","",OFFSET('Sanitation Data'!$H$33,0,10*ROW('Sanitation Data'!H115)))</f>
        <v/>
      </c>
      <c r="DO121" s="34" t="str">
        <f ca="1">+IF(OFFSET('Hygiene Data'!$C$12,0,10*ROW('Hygiene Data'!C115))="","",OFFSET('Hygiene Data'!$C$12,0,10*ROW('Hygiene Data'!C115)))</f>
        <v/>
      </c>
      <c r="DP121" s="34" t="str">
        <f ca="1">+IF(OFFSET('Hygiene Data'!$C$13,0,10*ROW('Hygiene Data'!C115))="","",OFFSET('Hygiene Data'!$C$13,0,10*ROW('Hygiene Data'!C115)))</f>
        <v/>
      </c>
      <c r="DQ121" s="34" t="str">
        <f ca="1">+IF(OFFSET('Hygiene Data'!$C$14,0,10*ROW('Hygiene Data'!C115))="","",OFFSET('Hygiene Data'!$C$14,0,10*ROW('Hygiene Data'!C115)))</f>
        <v/>
      </c>
      <c r="DR121" s="34" t="str">
        <f ca="1">+IF(OFFSET('Hygiene Data'!$D$12,0,10*ROW('Hygiene Data'!D115))="","",OFFSET('Hygiene Data'!$D$12,0,10*ROW('Hygiene Data'!D115)))</f>
        <v/>
      </c>
      <c r="DS121" s="34" t="str">
        <f ca="1">+IF(OFFSET('Hygiene Data'!$D$13,0,10*ROW('Hygiene Data'!D115))="","",OFFSET('Hygiene Data'!$D$13,0,10*ROW('Hygiene Data'!D115)))</f>
        <v/>
      </c>
      <c r="DT121" s="34" t="str">
        <f ca="1">+IF(OFFSET('Hygiene Data'!$D$14,0,10*ROW('Hygiene Data'!D115))="","",OFFSET('Hygiene Data'!$D$14,0,10*ROW('Hygiene Data'!D115)))</f>
        <v/>
      </c>
      <c r="DU121" s="34" t="str">
        <f ca="1">+IF(OFFSET('Hygiene Data'!$E$12,0,10*ROW('Hygiene Data'!E115))="","",OFFSET('Hygiene Data'!$E$12,0,10*ROW('Hygiene Data'!E115)))</f>
        <v/>
      </c>
      <c r="DV121" s="34" t="str">
        <f ca="1">+IF(OFFSET('Hygiene Data'!$E$13,0,10*ROW('Hygiene Data'!E115))="","",OFFSET('Hygiene Data'!$E$13,0,10*ROW('Hygiene Data'!E115)))</f>
        <v/>
      </c>
      <c r="DW121" s="34" t="str">
        <f ca="1">+IF(OFFSET('Hygiene Data'!$E$14,0,10*ROW('Hygiene Data'!E115))="","",OFFSET('Hygiene Data'!$E$14,0,10*ROW('Hygiene Data'!E115)))</f>
        <v/>
      </c>
      <c r="DX121" s="34" t="str">
        <f ca="1">+IF(OFFSET('Hygiene Data'!$F$12,0,10*ROW('Hygiene Data'!F115))="","",OFFSET('Hygiene Data'!$F$12,0,10*ROW('Hygiene Data'!F115)))</f>
        <v/>
      </c>
      <c r="DY121" s="34" t="str">
        <f ca="1">+IF(OFFSET('Hygiene Data'!$F$13,0,10*ROW('Hygiene Data'!F115))="","",OFFSET('Hygiene Data'!$F$13,0,10*ROW('Hygiene Data'!F115)))</f>
        <v/>
      </c>
      <c r="DZ121" s="34" t="str">
        <f ca="1">+IF(OFFSET('Hygiene Data'!$F$14,0,10*ROW('Hygiene Data'!F115))="","",OFFSET('Hygiene Data'!$F$14,0,10*ROW('Hygiene Data'!F115)))</f>
        <v/>
      </c>
      <c r="EA121" s="34" t="str">
        <f ca="1">+IF(OFFSET('Hygiene Data'!$G$12,0,10*ROW('Hygiene Data'!G115))="","",OFFSET('Hygiene Data'!$G$12,0,10*ROW('Hygiene Data'!G115)))</f>
        <v/>
      </c>
      <c r="EB121" s="34" t="str">
        <f ca="1">+IF(OFFSET('Hygiene Data'!$G$13,0,10*ROW('Hygiene Data'!G115))="","",OFFSET('Hygiene Data'!$G$13,0,10*ROW('Hygiene Data'!G115)))</f>
        <v/>
      </c>
      <c r="EC121" s="34" t="str">
        <f ca="1">+IF(OFFSET('Hygiene Data'!$G$14,0,10*ROW('Hygiene Data'!G115))="","",OFFSET('Hygiene Data'!$G$14,0,10*ROW('Hygiene Data'!G115)))</f>
        <v/>
      </c>
      <c r="ED121" s="34" t="str">
        <f ca="1">+IF(OFFSET('Hygiene Data'!$H$12,0,10*ROW('Hygiene Data'!H115))="","",OFFSET('Hygiene Data'!$H$12,0,10*ROW('Hygiene Data'!H115)))</f>
        <v/>
      </c>
      <c r="EE121" s="34" t="str">
        <f ca="1">+IF(OFFSET('Hygiene Data'!$H$13,0,10*ROW('Hygiene Data'!H115))="","",OFFSET('Hygiene Data'!$H$13,0,10*ROW('Hygiene Data'!H115)))</f>
        <v/>
      </c>
      <c r="EF121" s="34" t="str">
        <f ca="1">+IF(OFFSET('Hygiene Data'!$H$14,0,10*ROW('Hygiene Data'!H115))="","",OFFSET('Hygiene Data'!$H$14,0,10*ROW('Hygiene Data'!H115)))</f>
        <v/>
      </c>
    </row>
    <row r="122" spans="1:136" x14ac:dyDescent="0.2">
      <c r="A122" s="50" t="str">
        <f ca="1">+IF(OFFSET('Water Data'!$B$1,0,10*ROW('Water Data'!B119))="","",OFFSET('Water Data'!$B$1,0,10*ROW('Water Data'!B119)))</f>
        <v/>
      </c>
      <c r="B122" s="50" t="str">
        <f ca="1">+IF(OFFSET('Water Data'!$A$3,0,10*ROW('Water Data'!A119))="","",OFFSET('Water Data'!$A$3,0,10*ROW('Water Data'!A119)))</f>
        <v/>
      </c>
      <c r="C122" s="50" t="str">
        <f ca="1">+IF(OFFSET('Water Data'!$C$3,0,10*ROW('Water Data'!C119))="","",OFFSET('Water Data'!$C$3,0,10*ROW('Water Data'!C119)))</f>
        <v/>
      </c>
      <c r="D122" s="133" t="e">
        <f ca="1">+IF(AND(ISNUMBER(OFFSET('Water Data'!$C$5,0,10*ROW('Water Data'!C116))),BS122="Yes"),100-OFFSET('Water Data'!$C$5,0,10*ROW('Water Data'!C116)),IF(AND(ISNUMBER(OFFSET('Water Data'!$C$5,0,10*ROW('Water Data'!C116))),BS122="No",ISNUMBER(OFFSET('Water Data'!$C$5,0,10*ROW('Water Data'!C116)))),CONCATENATE("[",ROUND(100-OFFSET('Water Data'!$C$5,0,10*ROW('Water Data'!C116)),0),"]"),IF(AND(ISNUMBER(OFFSET('Water Data'!$C$5,0,10*ROW('Water Data'!C116))),BS122="",ISNUMBER(OFFSET('Water Data'!$C$5,0,10*ROW('Water Data'!C116)))),100-OFFSET('Water Data'!$C$5,0,10*ROW('Water Data'!C116)),NA())))</f>
        <v>#N/A</v>
      </c>
      <c r="E122" s="133" t="e">
        <f ca="1">+IF(AND(ISNUMBER(OFFSET('Water Data'!$C$7,0,10*ROW('Water Data'!D116))),BT122="Yes"),OFFSET('Water Data'!$C$7,0,10*ROW('Water Data'!C116)),IF(AND(ISNUMBER(OFFSET('Water Data'!$C$7,0,10*ROW('Water Data'!C116))),BT122="No",ISNUMBER(OFFSET('Water Data'!$C$7,0,10*ROW('Water Data'!C116)))),CONCATENATE("[",ROUND(OFFSET('Water Data'!$C$7,0,10*ROW('Water Data'!C116)),0),"]"),IF(AND(ISNUMBER(OFFSET('Water Data'!$C$7,0,10*ROW('Water Data'!C116))),BT122="",ISNUMBER(OFFSET('Water Data'!$C$7,0,10*ROW('Water Data'!C116)))),OFFSET('Water Data'!$C$7,0,10*ROW('Water Data'!C116)),NA())))</f>
        <v>#N/A</v>
      </c>
      <c r="F122" s="133" t="e">
        <f ca="1">+IF(AND(ISNUMBER(OFFSET('Water Data'!$C$10,0,10*ROW('Water Data'!C116))),BU122="Yes"),OFFSET('Water Data'!$C$10,0,10*ROW('Water Data'!C116)),IF(AND(ISNUMBER(OFFSET('Water Data'!$C$10,0,10*ROW('Water Data'!C116))),BU122="No",ISNUMBER(OFFSET('Water Data'!$C$10,0,10*ROW('Water Data'!C116)))),CONCATENATE("[",ROUND(OFFSET('Water Data'!$C$10,0,10*ROW('Water Data'!C116)),0),"]"),IF(AND(ISNUMBER(OFFSET('Water Data'!$C$10,0,10*ROW('Water Data'!C116))),BU122="",ISNUMBER(OFFSET('Water Data'!$C$10,0,10*ROW('Water Data'!C116)))),OFFSET('Water Data'!$C$10,0,10*ROW('Water Data'!C116)),NA())))</f>
        <v>#N/A</v>
      </c>
      <c r="G122" s="133" t="e">
        <f ca="1">+IF(AND(ISNUMBER(OFFSET('Water Data'!$D$5,0,10*ROW('Water Data'!D116))),BV122="Yes"),100-OFFSET('Water Data'!$D$5,0,10*ROW('Water Data'!D116)),IF(AND(ISNUMBER(OFFSET('Water Data'!$D$5,0,10*ROW('Water Data'!D116))),BV122="No",ISNUMBER(OFFSET('Water Data'!$D$5,0,10*ROW('Water Data'!D116)))),CONCATENATE("[",ROUND(100-OFFSET('Water Data'!$D$5,0,10*ROW('Water Data'!D116)),0),"]"),IF(AND(ISNUMBER(OFFSET('Water Data'!$D$5,0,10*ROW('Water Data'!D116))),BV122="",ISNUMBER(OFFSET('Water Data'!$D$5,0,10*ROW('Water Data'!D116)))),100-OFFSET('Water Data'!$D$5,0,10*ROW('Water Data'!D116)),NA())))</f>
        <v>#N/A</v>
      </c>
      <c r="H122" s="133" t="e">
        <f ca="1">+IF(AND(ISNUMBER(OFFSET('Water Data'!$D$7,0,10*ROW('Water Data'!D116))),BW122="Yes"),OFFSET('Water Data'!$D$7,0,10*ROW('Water Data'!D116)),IF(AND(ISNUMBER(OFFSET('Water Data'!$D$7,0,10*ROW('Water Data'!D116))),BW122="No",ISNUMBER(OFFSET('Water Data'!$D$7,0,10*ROW('Water Data'!D116)))),CONCATENATE("[",ROUND(OFFSET('Water Data'!$C$7,0,10*ROW('Water Data'!D116)),0),"]"),IF(AND(ISNUMBER(OFFSET('Water Data'!$D$7,0,10*ROW('Water Data'!D116))),BW122="",ISNUMBER(OFFSET('Water Data'!$D$7,0,10*ROW('Water Data'!D116)))),OFFSET('Water Data'!$D$7,0,10*ROW('Water Data'!D116)),NA())))</f>
        <v>#N/A</v>
      </c>
      <c r="I122" s="133" t="e">
        <f ca="1">+IF(AND(ISNUMBER(OFFSET('Water Data'!$D$10,0,10*ROW('Water Data'!D116))),BX122="Yes"),OFFSET('Water Data'!$D$10,0,10*ROW('Water Data'!D116)),IF(AND(ISNUMBER(OFFSET('Water Data'!$D$10,0,10*ROW('Water Data'!D116))),BX122="No",ISNUMBER(OFFSET('Water Data'!$D$10,0,10*ROW('Water Data'!D116)))),CONCATENATE("[",ROUND(OFFSET('Water Data'!$D$10,0,10*ROW('Water Data'!D116)),0),"]"),IF(AND(ISNUMBER(OFFSET('Water Data'!$D$10,0,10*ROW('Water Data'!D116))),BX122="",ISNUMBER(OFFSET('Water Data'!$D$10,0,10*ROW('Water Data'!D116)))),OFFSET('Water Data'!$D$10,0,10*ROW('Water Data'!D116)),NA())))</f>
        <v>#N/A</v>
      </c>
      <c r="J122" s="133" t="e">
        <f ca="1">+IF(AND(ISNUMBER(OFFSET('Water Data'!$E$5,0,10*ROW('Water Data'!E116))),BY122="Yes"),100-OFFSET('Water Data'!$E$5,0,10*ROW('Water Data'!E116)),IF(AND(ISNUMBER(OFFSET('Water Data'!$E$5,0,10*ROW('Water Data'!E116))),BY122="No",ISNUMBER(OFFSET('Water Data'!$E$5,0,10*ROW('Water Data'!E116)))),CONCATENATE("[",ROUND(100-OFFSET('Water Data'!$E$5,0,10*ROW('Water Data'!E116)),0),"]"),IF(AND(ISNUMBER(OFFSET('Water Data'!$E$5,0,10*ROW('Water Data'!E116))),BY122="",ISNUMBER(OFFSET('Water Data'!$E$5,0,10*ROW('Water Data'!E116)))),100-OFFSET('Water Data'!$E$5,0,10*ROW('Water Data'!E116)),NA())))</f>
        <v>#N/A</v>
      </c>
      <c r="K122" s="133" t="e">
        <f ca="1">+IF(AND(ISNUMBER(OFFSET('Water Data'!$E$7,0,10*ROW('Water Data'!E116))),BZ122="Yes"),OFFSET('Water Data'!$E$7,0,10*ROW('Water Data'!E116)),IF(AND(ISNUMBER(OFFSET('Water Data'!$E$7,0,10*ROW('Water Data'!E116))),BZ122="No",ISNUMBER(OFFSET('Water Data'!$E$7,0,10*ROW('Water Data'!E116)))),CONCATENATE("[",ROUND(OFFSET('Water Data'!$E$7,0,10*ROW('Water Data'!E116)),0),"]"),IF(AND(ISNUMBER(OFFSET('Water Data'!$E$7,0,10*ROW('Water Data'!E116))),BZ122="",ISNUMBER(OFFSET('Water Data'!$E$7,0,10*ROW('Water Data'!E116)))),OFFSET('Water Data'!$E$7,0,10*ROW('Water Data'!E116)),NA())))</f>
        <v>#N/A</v>
      </c>
      <c r="L122" s="133" t="e">
        <f ca="1">+IF(AND(ISNUMBER(OFFSET('Water Data'!$E$10,0,10*ROW('Water Data'!E116))),CA122="Yes"),OFFSET('Water Data'!$E$10,0,10*ROW('Water Data'!E116)),IF(AND(ISNUMBER(OFFSET('Water Data'!$E$10,0,10*ROW('Water Data'!E116))),CA122="No",ISNUMBER(OFFSET('Water Data'!$E$10,0,10*ROW('Water Data'!E116)))),CONCATENATE("[",ROUND(OFFSET('Water Data'!$E$10,0,10*ROW('Water Data'!E116)),0),"]"),IF(AND(ISNUMBER(OFFSET('Water Data'!$E$10,0,10*ROW('Water Data'!E116))),CA122="",ISNUMBER(OFFSET('Water Data'!$E$10,0,10*ROW('Water Data'!E116)))),OFFSET('Water Data'!$E$10,0,10*ROW('Water Data'!E116)),NA())))</f>
        <v>#N/A</v>
      </c>
      <c r="M122" s="133" t="e">
        <f ca="1">+IF(AND(ISNUMBER(OFFSET('Water Data'!$F$5,0,10*ROW('Water Data'!F116))),CB122="Yes"),100-OFFSET('Water Data'!$F$5,0,10*ROW('Water Data'!F116)),IF(AND(ISNUMBER(OFFSET('Water Data'!$F$5,0,10*ROW('Water Data'!F116))),CB122="No",ISNUMBER(OFFSET('Water Data'!$F$5,0,10*ROW('Water Data'!F116)))),CONCATENATE("[",ROUND(100-OFFSET('Water Data'!$F$5,0,10*ROW('Water Data'!F116)),0),"]"),IF(AND(ISNUMBER(OFFSET('Water Data'!$F$5,0,10*ROW('Water Data'!F116))),CB122="",ISNUMBER(OFFSET('Water Data'!$F$5,0,10*ROW('Water Data'!F116)))),100-OFFSET('Water Data'!$F$5,0,10*ROW('Water Data'!F116)),NA())))</f>
        <v>#N/A</v>
      </c>
      <c r="N122" s="133" t="e">
        <f ca="1">+IF(AND(ISNUMBER(OFFSET('Water Data'!$F$7,0,10*ROW('Water Data'!F116))),CC122="Yes"),OFFSET('Water Data'!$F$7,0,10*ROW('Water Data'!F116)),IF(AND(ISNUMBER(OFFSET('Water Data'!$F$7,0,10*ROW('Water Data'!F116))),CC122="No",ISNUMBER(OFFSET('Water Data'!$F$7,0,10*ROW('Water Data'!F116)))),CONCATENATE("[",ROUND(OFFSET('Water Data'!$F$7,0,10*ROW('Water Data'!F116)),0),"]"),IF(AND(ISNUMBER(OFFSET('Water Data'!$F$7,0,10*ROW('Water Data'!F116))),CC122="",ISNUMBER(OFFSET('Water Data'!$F$7,0,10*ROW('Water Data'!F116)))),OFFSET('Water Data'!$F$7,0,10*ROW('Water Data'!F116)),NA())))</f>
        <v>#N/A</v>
      </c>
      <c r="O122" s="133" t="e">
        <f ca="1">+IF(AND(ISNUMBER(OFFSET('Water Data'!$F$10,0,10*ROW('Water Data'!F116))),CD122="Yes"),OFFSET('Water Data'!$F$10,0,10*ROW('Water Data'!F116)),IF(AND(ISNUMBER(OFFSET('Water Data'!$F$10,0,10*ROW('Water Data'!F116))),CD122="No",ISNUMBER(OFFSET('Water Data'!$F$10,0,10*ROW('Water Data'!F116)))),CONCATENATE("[",ROUND(OFFSET('Water Data'!$F$10,0,10*ROW('Water Data'!F116)),0),"]"),IF(AND(ISNUMBER(OFFSET('Water Data'!$F$10,0,10*ROW('Water Data'!F116))),CD122="",ISNUMBER(OFFSET('Water Data'!$F$10,0,10*ROW('Water Data'!F116)))),OFFSET('Water Data'!$F$10,0,10*ROW('Water Data'!F116)),NA())))</f>
        <v>#N/A</v>
      </c>
      <c r="P122" s="133" t="e">
        <f ca="1">+IF(AND(ISNUMBER(OFFSET('Water Data'!$G$5,0,10*ROW('Water Data'!G116))),CE122="Yes"),100-OFFSET('Water Data'!$G$5,0,10*ROW('Water Data'!G116)),IF(AND(ISNUMBER(OFFSET('Water Data'!$G$5,0,10*ROW('Water Data'!G116))),CE122="No",ISNUMBER(OFFSET('Water Data'!$G$5,0,10*ROW('Water Data'!G116)))),CONCATENATE("[",ROUND(100-OFFSET('Water Data'!$G$5,0,10*ROW('Water Data'!G116)),0),"]"),IF(AND(ISNUMBER(OFFSET('Water Data'!$G$5,0,10*ROW('Water Data'!G116))),CE122="",ISNUMBER(OFFSET('Water Data'!$G$5,0,10*ROW('Water Data'!G116)))),100-OFFSET('Water Data'!$G$5,0,10*ROW('Water Data'!G116)),NA())))</f>
        <v>#N/A</v>
      </c>
      <c r="Q122" s="133" t="e">
        <f ca="1">+IF(AND(ISNUMBER(OFFSET('Water Data'!$G$7,0,10*ROW('Water Data'!G116))),CF122="Yes"),OFFSET('Water Data'!$G$7,0,10*ROW('Water Data'!G116)),IF(AND(ISNUMBER(OFFSET('Water Data'!$G$7,0,10*ROW('Water Data'!G116))),CF122="No",ISNUMBER(OFFSET('Water Data'!$G$7,0,10*ROW('Water Data'!G116)))),CONCATENATE("[",ROUND(OFFSET('Water Data'!$G$7,0,10*ROW('Water Data'!G116)),0),"]"),IF(AND(ISNUMBER(OFFSET('Water Data'!$G$7,0,10*ROW('Water Data'!G116))),CF122="",ISNUMBER(OFFSET('Water Data'!$G$7,0,10*ROW('Water Data'!G116)))),OFFSET('Water Data'!$G$7,0,10*ROW('Water Data'!G116)),NA())))</f>
        <v>#N/A</v>
      </c>
      <c r="R122" s="133" t="e">
        <f ca="1">+IF(AND(ISNUMBER(OFFSET('Water Data'!$G$10,0,10*ROW('Water Data'!G116))),CG122="Yes"),OFFSET('Water Data'!$G$10,0,10*ROW('Water Data'!G116)),IF(AND(ISNUMBER(OFFSET('Water Data'!$G$10,0,10*ROW('Water Data'!G116))),CG122="No",ISNUMBER(OFFSET('Water Data'!$G$10,0,10*ROW('Water Data'!G116)))),CONCATENATE("[",ROUND(OFFSET('Water Data'!$G$10,0,10*ROW('Water Data'!G116)),0),"]"),IF(AND(ISNUMBER(OFFSET('Water Data'!$G$10,0,10*ROW('Water Data'!G116))),CG122="",ISNUMBER(OFFSET('Water Data'!$G$10,0,10*ROW('Water Data'!G116)))),OFFSET('Water Data'!$G$10,0,10*ROW('Water Data'!G116)),NA())))</f>
        <v>#N/A</v>
      </c>
      <c r="S122" s="133" t="e">
        <f ca="1">+IF(AND(ISNUMBER(OFFSET('Water Data'!$H$5,0,10*ROW('Water Data'!H116))),CH122="Yes"),100-OFFSET('Water Data'!$H$5,0,10*ROW('Water Data'!H116)),IF(AND(ISNUMBER(OFFSET('Water Data'!$H$5,0,10*ROW('Water Data'!H116))),CH122="No",ISNUMBER(OFFSET('Water Data'!$H$5,0,10*ROW('Water Data'!H116)))),CONCATENATE("[",ROUND(100-OFFSET('Water Data'!$H$5,0,10*ROW('Water Data'!H116)),0),"]"),IF(AND(ISNUMBER(OFFSET('Water Data'!$H$5,0,10*ROW('Water Data'!H116))),CH122="",ISNUMBER(OFFSET('Water Data'!$H$5,0,10*ROW('Water Data'!H116)))),100-OFFSET('Water Data'!$H$5,0,10*ROW('Water Data'!H116)),NA())))</f>
        <v>#N/A</v>
      </c>
      <c r="T122" s="133" t="e">
        <f ca="1">+IF(AND(ISNUMBER(OFFSET('Water Data'!$H$7,0,10*ROW('Water Data'!H116))),CI122="Yes"),OFFSET('Water Data'!$H$7,0,10*ROW('Water Data'!H116)),IF(AND(ISNUMBER(OFFSET('Water Data'!$H$7,0,10*ROW('Water Data'!H116))),CI122="No",ISNUMBER(OFFSET('Water Data'!$H$7,0,10*ROW('Water Data'!H116)))),CONCATENATE("[",ROUND(OFFSET('Water Data'!$H$7,0,10*ROW('Water Data'!H116)),0),"]"),IF(AND(ISNUMBER(OFFSET('Water Data'!$H$7,0,10*ROW('Water Data'!H116))),CI122="",ISNUMBER(OFFSET('Water Data'!$H$7,0,10*ROW('Water Data'!H116)))),OFFSET('Water Data'!$H$7,0,10*ROW('Water Data'!H116)),NA())))</f>
        <v>#N/A</v>
      </c>
      <c r="U122" s="133" t="e">
        <f ca="1">+IF(AND(ISNUMBER(OFFSET('Water Data'!$H$10,0,10*ROW('Water Data'!H116))),CJ122="Yes"),OFFSET('Water Data'!$H$10,0,10*ROW('Water Data'!H116)),IF(AND(ISNUMBER(OFFSET('Water Data'!$H$10,0,10*ROW('Water Data'!H116))),CJ122="No",ISNUMBER(OFFSET('Water Data'!$H$10,0,10*ROW('Water Data'!H116)))),CONCATENATE("[",ROUND(OFFSET('Water Data'!$H$10,0,10*ROW('Water Data'!H116)),0),"]"),IF(AND(ISNUMBER(OFFSET('Water Data'!$H$10,0,10*ROW('Water Data'!H116))),CJ122="",ISNUMBER(OFFSET('Water Data'!$H$10,0,10*ROW('Water Data'!H116)))),OFFSET('Water Data'!$H$10,0,10*ROW('Water Data'!H116)),NA())))</f>
        <v>#N/A</v>
      </c>
      <c r="V122" s="134" t="e">
        <f ca="1">+IF(AND(ISNUMBER(OFFSET('Sanitation Data'!$C$5,0,10*ROW('Sanitation Data'!C116))),CK122="Yes"),100-OFFSET('Sanitation Data'!$C$5,0,10*ROW('Sanitation Data'!C116)),IF(AND(ISNUMBER(OFFSET('Sanitation Data'!$C$5,0,10*ROW('Sanitation Data'!C116))),CK122="No",ISNUMBER(OFFSET('Sanitation Data'!$C$5,0,10*ROW('Sanitation Data'!C116)))),CONCATENATE("[",ROUND(100-OFFSET('Sanitation Data'!$C$5,0,10*ROW('Sanitation Data'!C116)),0),"]"),IF(AND(ISNUMBER(OFFSET('Sanitation Data'!$C$5,0,10*ROW('Sanitation Data'!C116))),CK122="",ISNUMBER(OFFSET('Sanitation Data'!$C$5,0,10*ROW('Sanitation Data'!C116)))),100-OFFSET('Sanitation Data'!$C$5,0,10*ROW('Sanitation Data'!C116)),NA())))</f>
        <v>#N/A</v>
      </c>
      <c r="W122" s="134" t="e">
        <f ca="1">+IF(AND(ISNUMBER(OFFSET('Sanitation Data'!$C$7,0,10*ROW('Sanitation Data'!C116))),CL122="Yes"),OFFSET('Sanitation Data'!$C$7,0,10*ROW('Sanitation Data'!C116)),IF(AND(ISNUMBER(OFFSET('Sanitation Data'!$C$7,0,10*ROW('Sanitation Data'!C116))),CL122="No",ISNUMBER(OFFSET('Sanitation Data'!$C$7,0,10*ROW('Sanitation Data'!C116)))),CONCATENATE("[",ROUND(OFFSET('Sanitation Data'!$C$7,0,10*ROW('Sanitation Data'!C116)),0),"]"),IF(AND(ISNUMBER(OFFSET('Sanitation Data'!$C$7,0,10*ROW('Sanitation Data'!C116))),CL122="",ISNUMBER(OFFSET('Sanitation Data'!$C$7,0,10*ROW('Sanitation Data'!C116)))),OFFSET('Sanitation Data'!$C$7,0,10*ROW('Sanitation Data'!C116)),NA())))</f>
        <v>#N/A</v>
      </c>
      <c r="X122" s="134" t="e">
        <f ca="1">+IF(AND(ISNUMBER(OFFSET('Sanitation Data'!$C$11,0,10*ROW('Sanitation Data'!C116))),CM122="Yes"),OFFSET('Sanitation Data'!$C$11,0,10*ROW('Sanitation Data'!C116)),IF(AND(ISNUMBER(OFFSET('Sanitation Data'!$C$11,0,10*ROW('Sanitation Data'!C116))),CM122="No",ISNUMBER(OFFSET('Sanitation Data'!$C$11,0,10*ROW('Sanitation Data'!C116)))),CONCATENATE("[",ROUND(OFFSET('Sanitation Data'!$C$11,0,10*ROW('Sanitation Data'!C116)),0),"]"),IF(AND(ISNUMBER(OFFSET('Sanitation Data'!$C$11,0,10*ROW('Sanitation Data'!C116))),CM122="",ISNUMBER(OFFSET('Sanitation Data'!$C$11,0,10*ROW('Sanitation Data'!C116)))),OFFSET('Sanitation Data'!$C$11,0,10*ROW('Sanitation Data'!C116)),NA())))</f>
        <v>#N/A</v>
      </c>
      <c r="Y122" s="134" t="e">
        <f ca="1">+IF(AND(ISNUMBER(OFFSET('Sanitation Data'!$C$12,0,10*ROW('Sanitation Data'!C116))),CN122="Yes"),OFFSET('Sanitation Data'!$C$12,0,10*ROW('Sanitation Data'!C116)),IF(AND(ISNUMBER(OFFSET('Sanitation Data'!$C$12,0,10*ROW('Sanitation Data'!C116))),CN122="No",ISNUMBER(OFFSET('Sanitation Data'!$C$12,0,10*ROW('Sanitation Data'!C116)))),CONCATENATE("[",ROUND(OFFSET('Sanitation Data'!$C$12,0,10*ROW('Sanitation Data'!C116)),0),"]"),IF(AND(ISNUMBER(OFFSET('Sanitation Data'!$C$12,0,10*ROW('Sanitation Data'!C116))),CN122="",ISNUMBER(OFFSET('Sanitation Data'!$C$12,0,10*ROW('Sanitation Data'!C116)))),OFFSET('Sanitation Data'!$C$12,0,10*ROW('Sanitation Data'!C116)),NA())))</f>
        <v>#N/A</v>
      </c>
      <c r="Z122" s="134" t="e">
        <f ca="1">+IF(AND(ISNUMBER(OFFSET('Sanitation Data'!$C$13,0,10*ROW('Sanitation Data'!C116))),CO122="Yes"),OFFSET('Sanitation Data'!$C$13,0,10*ROW('Sanitation Data'!C116)),IF(AND(ISNUMBER(OFFSET('Sanitation Data'!$C$13,0,10*ROW('Sanitation Data'!C116))),CO122="No",ISNUMBER(OFFSET('Sanitation Data'!$C$13,0,10*ROW('Sanitation Data'!C116)))),CONCATENATE("[",ROUND(OFFSET('Sanitation Data'!$C$13,0,10*ROW('Sanitation Data'!C116)),0),"]"),IF(AND(ISNUMBER(OFFSET('Sanitation Data'!$C$13,0,10*ROW('Sanitation Data'!C116))),CO122="",ISNUMBER(OFFSET('Sanitation Data'!$C$13,0,10*ROW('Sanitation Data'!C116)))),OFFSET('Sanitation Data'!$C$13,0,10*ROW('Sanitation Data'!C116)),NA())))</f>
        <v>#N/A</v>
      </c>
      <c r="AA122" s="134" t="e">
        <f ca="1">+IF(AND(ISNUMBER(OFFSET('Sanitation Data'!$D$5,0,10*ROW('Sanitation Data'!D116))),CP122="Yes"),100-OFFSET('Sanitation Data'!$D$5,0,10*ROW('Sanitation Data'!D116)),IF(AND(ISNUMBER(OFFSET('Sanitation Data'!$D$5,0,10*ROW('Sanitation Data'!D116))),CP122="No",ISNUMBER(OFFSET('Sanitation Data'!$D$5,0,10*ROW('Sanitation Data'!D116)))),CONCATENATE("[",ROUND(100-OFFSET('Sanitation Data'!$D$5,0,10*ROW('Sanitation Data'!D116)),0),"]"),IF(AND(ISNUMBER(OFFSET('Sanitation Data'!$D$5,0,10*ROW('Sanitation Data'!D116))),CP122="",ISNUMBER(OFFSET('Sanitation Data'!$D$5,0,10*ROW('Sanitation Data'!D116)))),100-OFFSET('Sanitation Data'!$D$5,0,10*ROW('Sanitation Data'!D116)),NA())))</f>
        <v>#N/A</v>
      </c>
      <c r="AB122" s="134" t="e">
        <f ca="1">+IF(AND(ISNUMBER(OFFSET('Sanitation Data'!$D$7,0,10*ROW('Sanitation Data'!D116))),CQ122="Yes"),OFFSET('Sanitation Data'!$D$7,0,10*ROW('Sanitation Data'!G116)),IF(AND(ISNUMBER(OFFSET('Sanitation Data'!$D$7,0,10*ROW('Sanitation Data'!D116))),CQ122="No",ISNUMBER(OFFSET('Sanitation Data'!$D$7,0,10*ROW('Sanitation Data'!D116)))),CONCATENATE("[",ROUND(OFFSET('Sanitation Data'!$D$7,0,10*ROW('Sanitation Data'!D116)),0),"]"),IF(AND(ISNUMBER(OFFSET('Sanitation Data'!$D$7,0,10*ROW('Sanitation Data'!D116))),CQ122="",ISNUMBER(OFFSET('Sanitation Data'!$D$7,0,10*ROW('Sanitation Data'!D116)))),OFFSET('Sanitation Data'!$D$7,0,10*ROW('Sanitation Data'!D116)),NA())))</f>
        <v>#N/A</v>
      </c>
      <c r="AC122" s="134" t="e">
        <f ca="1">+IF(AND(ISNUMBER(OFFSET('Sanitation Data'!$D$11,0,10*ROW('Sanitation Data'!D116))),CR122="Yes"),OFFSET('Sanitation Data'!$D$11,0,10*ROW('Sanitation Data'!D116)),IF(AND(ISNUMBER(OFFSET('Sanitation Data'!$D$11,0,10*ROW('Sanitation Data'!D116))),CR122="No",ISNUMBER(OFFSET('Sanitation Data'!$D$11,0,10*ROW('Sanitation Data'!D116)))),CONCATENATE("[",ROUND(OFFSET('Sanitation Data'!$D$11,0,10*ROW('Sanitation Data'!D116)),0),"]"),IF(AND(ISNUMBER(OFFSET('Sanitation Data'!$D$11,0,10*ROW('Sanitation Data'!D116))),CR122="",ISNUMBER(OFFSET('Sanitation Data'!$D$11,0,10*ROW('Sanitation Data'!D116)))),OFFSET('Sanitation Data'!$D$11,0,10*ROW('Sanitation Data'!D116)),NA())))</f>
        <v>#N/A</v>
      </c>
      <c r="AD122" s="134" t="e">
        <f ca="1">+IF(AND(ISNUMBER(OFFSET('Sanitation Data'!$D$12,0,10*ROW('Sanitation Data'!D116))),CS122="Yes"),OFFSET('Sanitation Data'!$D$12,0,10*ROW('Sanitation Data'!D116)),IF(AND(ISNUMBER(OFFSET('Sanitation Data'!$D$12,0,10*ROW('Sanitation Data'!D116))),CS122="No",ISNUMBER(OFFSET('Sanitation Data'!$D$12,0,10*ROW('Sanitation Data'!D116)))),CONCATENATE("[",ROUND(OFFSET('Sanitation Data'!$D$12,0,10*ROW('Sanitation Data'!D116)),0),"]"),IF(AND(ISNUMBER(OFFSET('Sanitation Data'!$D$12,0,10*ROW('Sanitation Data'!D116))),CS122="",ISNUMBER(OFFSET('Sanitation Data'!$D$12,0,10*ROW('Sanitation Data'!D116)))),OFFSET('Sanitation Data'!$D$12,0,10*ROW('Sanitation Data'!D116)),NA())))</f>
        <v>#N/A</v>
      </c>
      <c r="AE122" s="134" t="e">
        <f ca="1">+IF(AND(ISNUMBER(OFFSET('Sanitation Data'!$D$13,0,10*ROW('Sanitation Data'!D116))),CT122="Yes"),OFFSET('Sanitation Data'!$D$13,0,10*ROW('Sanitation Data'!D116)),IF(AND(ISNUMBER(OFFSET('Sanitation Data'!$D$13,0,10*ROW('Sanitation Data'!D116))),CT122="No",ISNUMBER(OFFSET('Sanitation Data'!$D$13,0,10*ROW('Sanitation Data'!D116)))),CONCATENATE("[",ROUND(OFFSET('Sanitation Data'!$D$13,0,10*ROW('Sanitation Data'!D116)),0),"]"),IF(AND(ISNUMBER(OFFSET('Sanitation Data'!$D$13,0,10*ROW('Sanitation Data'!D116))),CT122="",ISNUMBER(OFFSET('Sanitation Data'!$D$13,0,10*ROW('Sanitation Data'!D116)))),OFFSET('Sanitation Data'!$D$13,0,10*ROW('Sanitation Data'!D116)),NA())))</f>
        <v>#N/A</v>
      </c>
      <c r="AF122" s="134" t="e">
        <f ca="1">+IF(AND(ISNUMBER(OFFSET('Sanitation Data'!$E$5,0,10*ROW('Sanitation Data'!E116))),CU122="Yes"),100-OFFSET('Sanitation Data'!$E$5,0,10*ROW('Sanitation Data'!E116)),IF(AND(ISNUMBER(OFFSET('Sanitation Data'!$E$5,0,10*ROW('Sanitation Data'!E116))),CU122="No",ISNUMBER(OFFSET('Sanitation Data'!$E$5,0,10*ROW('Sanitation Data'!E116)))),CONCATENATE("[",ROUND(100-OFFSET('Sanitation Data'!$E$5,0,10*ROW('Sanitation Data'!E116)),0),"]"),IF(AND(ISNUMBER(OFFSET('Sanitation Data'!$E$5,0,10*ROW('Sanitation Data'!E116))),CU122="",ISNUMBER(OFFSET('Sanitation Data'!$E$5,0,10*ROW('Sanitation Data'!E116)))),100-OFFSET('Sanitation Data'!$E$5,0,10*ROW('Sanitation Data'!E116)),NA())))</f>
        <v>#N/A</v>
      </c>
      <c r="AG122" s="134" t="e">
        <f ca="1">+IF(AND(ISNUMBER(OFFSET('Sanitation Data'!$E$7,0,10*ROW('Sanitation Data'!E116))),CV122="Yes"),OFFSET('Sanitation Data'!$E$7,0,10*ROW('Sanitation Data'!E116)),IF(AND(ISNUMBER(OFFSET('Sanitation Data'!$E$7,0,10*ROW('Sanitation Data'!E116))),CV122="No",ISNUMBER(OFFSET('Sanitation Data'!$E$7,0,10*ROW('Sanitation Data'!E116)))),CONCATENATE("[",ROUND(OFFSET('Sanitation Data'!$E$7,0,10*ROW('Sanitation Data'!E116)),0),"]"),IF(AND(ISNUMBER(OFFSET('Sanitation Data'!$E$7,0,10*ROW('Sanitation Data'!E116))),CV122="",ISNUMBER(OFFSET('Sanitation Data'!$E$7,0,10*ROW('Sanitation Data'!E116)))),OFFSET('Sanitation Data'!$E$7,0,10*ROW('Sanitation Data'!E116)),NA())))</f>
        <v>#N/A</v>
      </c>
      <c r="AH122" s="134" t="e">
        <f ca="1">+IF(AND(ISNUMBER(OFFSET('Sanitation Data'!$E$11,0,10*ROW('Sanitation Data'!E116))),CW122="Yes"),OFFSET('Sanitation Data'!$E$11,0,10*ROW('Sanitation Data'!E116)),IF(AND(ISNUMBER(OFFSET('Sanitation Data'!$E$11,0,10*ROW('Sanitation Data'!E116))),CW122="No",ISNUMBER(OFFSET('Sanitation Data'!$E$11,0,10*ROW('Sanitation Data'!E116)))),CONCATENATE("[",ROUND(OFFSET('Sanitation Data'!$E$11,0,10*ROW('Sanitation Data'!E116)),0),"]"),IF(AND(ISNUMBER(OFFSET('Sanitation Data'!$E$11,0,10*ROW('Sanitation Data'!E116))),CW122="",ISNUMBER(OFFSET('Sanitation Data'!$E$11,0,10*ROW('Sanitation Data'!E116)))),OFFSET('Sanitation Data'!$E$11,0,10*ROW('Sanitation Data'!E116)),NA())))</f>
        <v>#N/A</v>
      </c>
      <c r="AI122" s="134" t="e">
        <f ca="1">+IF(AND(ISNUMBER(OFFSET('Sanitation Data'!$E$12,0,10*ROW('Sanitation Data'!E116))),CX122="Yes"),OFFSET('Sanitation Data'!$E$12,0,10*ROW('Sanitation Data'!E116)),IF(AND(ISNUMBER(OFFSET('Sanitation Data'!$E$12,0,10*ROW('Sanitation Data'!E116))),CX122="No",ISNUMBER(OFFSET('Sanitation Data'!$E$12,0,10*ROW('Sanitation Data'!E116)))),CONCATENATE("[",ROUND(OFFSET('Sanitation Data'!$E$12,0,10*ROW('Sanitation Data'!E116)),0),"]"),IF(AND(ISNUMBER(OFFSET('Sanitation Data'!$E$12,0,10*ROW('Sanitation Data'!E116))),CX122="",ISNUMBER(OFFSET('Sanitation Data'!$E$12,0,10*ROW('Sanitation Data'!E116)))),OFFSET('Sanitation Data'!$E$12,0,10*ROW('Sanitation Data'!E116)),NA())))</f>
        <v>#N/A</v>
      </c>
      <c r="AJ122" s="134" t="e">
        <f ca="1">+IF(AND(ISNUMBER(OFFSET('Sanitation Data'!$E$13,0,10*ROW('Sanitation Data'!E116))),CY122="Yes"),OFFSET('Sanitation Data'!$E$13,0,10*ROW('Sanitation Data'!E116)),IF(AND(ISNUMBER(OFFSET('Sanitation Data'!$E$13,0,10*ROW('Sanitation Data'!E116))),CY122="No",ISNUMBER(OFFSET('Sanitation Data'!$E$13,0,10*ROW('Sanitation Data'!E116)))),CONCATENATE("[",ROUND(OFFSET('Sanitation Data'!$E$13,0,10*ROW('Sanitation Data'!E116)),0),"]"),IF(AND(ISNUMBER(OFFSET('Sanitation Data'!$E$13,0,10*ROW('Sanitation Data'!E116))),CY122="",ISNUMBER(OFFSET('Sanitation Data'!$E$13,0,10*ROW('Sanitation Data'!E116)))),OFFSET('Sanitation Data'!$E$13,0,10*ROW('Sanitation Data'!E116)),NA())))</f>
        <v>#N/A</v>
      </c>
      <c r="AK122" s="134" t="e">
        <f ca="1">+IF(AND(ISNUMBER(OFFSET('Sanitation Data'!$F$5,0,10*ROW('Sanitation Data'!F116))),CZ122="Yes"),100-OFFSET('Sanitation Data'!$F$5,0,10*ROW('Sanitation Data'!F116)),IF(AND(ISNUMBER(OFFSET('Sanitation Data'!$F$5,0,10*ROW('Sanitation Data'!F116))),CZ122="No",ISNUMBER(OFFSET('Sanitation Data'!$F$5,0,10*ROW('Sanitation Data'!F116)))),CONCATENATE("[",ROUND(100-OFFSET('Sanitation Data'!$F$5,0,10*ROW('Sanitation Data'!F116)),0),"]"),IF(AND(ISNUMBER(OFFSET('Sanitation Data'!$F$5,0,10*ROW('Sanitation Data'!F116))),CZ122="",ISNUMBER(OFFSET('Sanitation Data'!$F$5,0,10*ROW('Sanitation Data'!F116)))),100-OFFSET('Sanitation Data'!$F$5,0,10*ROW('Sanitation Data'!F116)),NA())))</f>
        <v>#N/A</v>
      </c>
      <c r="AL122" s="134" t="e">
        <f ca="1">+IF(AND(ISNUMBER(OFFSET('Sanitation Data'!$F$7,0,10*ROW('Sanitation Data'!F116))),DA122="Yes"),OFFSET('Sanitation Data'!$F$7,0,10*ROW('Sanitation Data'!F116)),IF(AND(ISNUMBER(OFFSET('Sanitation Data'!$F$7,0,10*ROW('Sanitation Data'!F116))),DA122="No",ISNUMBER(OFFSET('Sanitation Data'!$F$7,0,10*ROW('Sanitation Data'!F116)))),CONCATENATE("[",ROUND(OFFSET('Sanitation Data'!$F$7,0,10*ROW('Sanitation Data'!F116)),0),"]"),IF(AND(ISNUMBER(OFFSET('Sanitation Data'!$F$7,0,10*ROW('Sanitation Data'!F116))),DA122="",ISNUMBER(OFFSET('Sanitation Data'!$F$7,0,10*ROW('Sanitation Data'!F116)))),OFFSET('Sanitation Data'!$F$7,0,10*ROW('Sanitation Data'!F116)),NA())))</f>
        <v>#N/A</v>
      </c>
      <c r="AM122" s="134" t="e">
        <f ca="1">+IF(AND(ISNUMBER(OFFSET('Sanitation Data'!$F$11,0,10*ROW('Sanitation Data'!F116))),DB122="Yes"),OFFSET('Sanitation Data'!$F$11,0,10*ROW('Sanitation Data'!F116)),IF(AND(ISNUMBER(OFFSET('Sanitation Data'!$F$11,0,10*ROW('Sanitation Data'!F116))),DB122="No",ISNUMBER(OFFSET('Sanitation Data'!$F$11,0,10*ROW('Sanitation Data'!F116)))),CONCATENATE("[",ROUND(OFFSET('Sanitation Data'!$F$11,0,10*ROW('Sanitation Data'!F116)),0),"]"),IF(AND(ISNUMBER(OFFSET('Sanitation Data'!$F$11,0,10*ROW('Sanitation Data'!F116))),DB122="",ISNUMBER(OFFSET('Sanitation Data'!$F$11,0,10*ROW('Sanitation Data'!F116)))),OFFSET('Sanitation Data'!$F$11,0,10*ROW('Sanitation Data'!F116)),NA())))</f>
        <v>#N/A</v>
      </c>
      <c r="AN122" s="134" t="e">
        <f ca="1">+IF(AND(ISNUMBER(OFFSET('Sanitation Data'!$F$12,0,10*ROW('Sanitation Data'!F116))),DC122="Yes"),OFFSET('Sanitation Data'!$F$12,0,10*ROW('Sanitation Data'!F116)),IF(AND(ISNUMBER(OFFSET('Sanitation Data'!$F$12,0,10*ROW('Sanitation Data'!F116))),DC122="No",ISNUMBER(OFFSET('Sanitation Data'!$F$12,0,10*ROW('Sanitation Data'!F116)))),CONCATENATE("[",ROUND(OFFSET('Sanitation Data'!$F$12,0,10*ROW('Sanitation Data'!F116)),0),"]"),IF(AND(ISNUMBER(OFFSET('Sanitation Data'!$F$12,0,10*ROW('Sanitation Data'!F116))),DC122="",ISNUMBER(OFFSET('Sanitation Data'!$F$12,0,10*ROW('Sanitation Data'!F116)))),OFFSET('Sanitation Data'!$F$12,0,10*ROW('Sanitation Data'!F116)),NA())))</f>
        <v>#N/A</v>
      </c>
      <c r="AO122" s="134" t="e">
        <f ca="1">+IF(AND(ISNUMBER(OFFSET('Sanitation Data'!$F$13,0,10*ROW('Sanitation Data'!F116))),DD122="Yes"),OFFSET('Sanitation Data'!$F$13,0,10*ROW('Sanitation Data'!F116)),IF(AND(ISNUMBER(OFFSET('Sanitation Data'!$F$13,0,10*ROW('Sanitation Data'!F116))),DD122="No",ISNUMBER(OFFSET('Sanitation Data'!$F$13,0,10*ROW('Sanitation Data'!F116)))),CONCATENATE("[",ROUND(OFFSET('Sanitation Data'!$F$13,0,10*ROW('Sanitation Data'!F116)),0),"]"),IF(AND(ISNUMBER(OFFSET('Sanitation Data'!$F$13,0,10*ROW('Sanitation Data'!F116))),DD122="",ISNUMBER(OFFSET('Sanitation Data'!$F$13,0,10*ROW('Sanitation Data'!F116)))),OFFSET('Sanitation Data'!$F$13,0,10*ROW('Sanitation Data'!F116)),NA())))</f>
        <v>#N/A</v>
      </c>
      <c r="AP122" s="134" t="e">
        <f ca="1">+IF(AND(ISNUMBER(OFFSET('Sanitation Data'!$G$5,0,10*ROW('Sanitation Data'!G116))),DE122="Yes"),100-OFFSET('Sanitation Data'!$G$5,0,10*ROW('Sanitation Data'!G116)),IF(AND(ISNUMBER(OFFSET('Sanitation Data'!$G$5,0,10*ROW('Sanitation Data'!G116))),DE122="No",ISNUMBER(OFFSET('Sanitation Data'!$G$5,0,10*ROW('Sanitation Data'!G116)))),CONCATENATE("[",ROUND(100-OFFSET('Sanitation Data'!$G$5,0,10*ROW('Sanitation Data'!G116)),0),"]"),IF(AND(ISNUMBER(OFFSET('Sanitation Data'!$G$5,0,10*ROW('Sanitation Data'!G116))),DE122="",ISNUMBER(OFFSET('Sanitation Data'!$G$5,0,10*ROW('Sanitation Data'!G116)))),100-OFFSET('Sanitation Data'!$G$5,0,10*ROW('Sanitation Data'!G116)),NA())))</f>
        <v>#N/A</v>
      </c>
      <c r="AQ122" s="134" t="e">
        <f ca="1">+IF(AND(ISNUMBER(OFFSET('Sanitation Data'!$G$7,0,10*ROW('Sanitation Data'!G116))),DF122="Yes"),OFFSET('Sanitation Data'!$G$7,0,10*ROW('Sanitation Data'!G116)),IF(AND(ISNUMBER(OFFSET('Sanitation Data'!$G$7,0,10*ROW('Sanitation Data'!G116))),DF122="No",ISNUMBER(OFFSET('Sanitation Data'!$G$7,0,10*ROW('Sanitation Data'!G116)))),CONCATENATE("[",ROUND(OFFSET('Sanitation Data'!$G$7,0,10*ROW('Sanitation Data'!G116)),0),"]"),IF(AND(ISNUMBER(OFFSET('Sanitation Data'!$G$7,0,10*ROW('Sanitation Data'!G116))),DF122="",ISNUMBER(OFFSET('Sanitation Data'!$G$7,0,10*ROW('Sanitation Data'!G116)))),OFFSET('Sanitation Data'!$G$7,0,10*ROW('Sanitation Data'!G116)),NA())))</f>
        <v>#N/A</v>
      </c>
      <c r="AR122" s="134" t="e">
        <f ca="1">+IF(AND(ISNUMBER(OFFSET('Sanitation Data'!$G$11,0,10*ROW('Sanitation Data'!G116))),DG122="Yes"),OFFSET('Sanitation Data'!$G$11,0,10*ROW('Sanitation Data'!G116)),IF(AND(ISNUMBER(OFFSET('Sanitation Data'!$G$11,0,10*ROW('Sanitation Data'!G116))),DG122="No",ISNUMBER(OFFSET('Sanitation Data'!$G$11,0,10*ROW('Sanitation Data'!G116)))),CONCATENATE("[",ROUND(OFFSET('Sanitation Data'!$G$11,0,10*ROW('Sanitation Data'!G116)),0),"]"),IF(AND(ISNUMBER(OFFSET('Sanitation Data'!$G$11,0,10*ROW('Sanitation Data'!G116))),DG122="",ISNUMBER(OFFSET('Sanitation Data'!$G$11,0,10*ROW('Sanitation Data'!G116)))),OFFSET('Sanitation Data'!$G$11,0,10*ROW('Sanitation Data'!G116)),NA())))</f>
        <v>#N/A</v>
      </c>
      <c r="AS122" s="134" t="e">
        <f ca="1">+IF(AND(ISNUMBER(OFFSET('Sanitation Data'!$G$12,0,10*ROW('Sanitation Data'!G116))),DH122="Yes"),OFFSET('Sanitation Data'!$G$12,0,10*ROW('Sanitation Data'!G116)),IF(AND(ISNUMBER(OFFSET('Sanitation Data'!$G$12,0,10*ROW('Sanitation Data'!G116))),DH122="No",ISNUMBER(OFFSET('Sanitation Data'!$G$12,0,10*ROW('Sanitation Data'!G116)))),CONCATENATE("[",ROUND(OFFSET('Sanitation Data'!$G$12,0,10*ROW('Sanitation Data'!G116)),0),"]"),IF(AND(ISNUMBER(OFFSET('Sanitation Data'!$G$12,0,10*ROW('Sanitation Data'!G116))),DH122="",ISNUMBER(OFFSET('Sanitation Data'!$G$12,0,10*ROW('Sanitation Data'!G116)))),OFFSET('Sanitation Data'!$G$12,0,10*ROW('Sanitation Data'!G116)),NA())))</f>
        <v>#N/A</v>
      </c>
      <c r="AT122" s="134" t="e">
        <f ca="1">+IF(AND(ISNUMBER(OFFSET('Sanitation Data'!$G$13,0,10*ROW('Sanitation Data'!G116))),DI122="Yes"),OFFSET('Sanitation Data'!$G$13,0,10*ROW('Sanitation Data'!G116)),IF(AND(ISNUMBER(OFFSET('Sanitation Data'!$G$13,0,10*ROW('Sanitation Data'!G116))),DI122="No",ISNUMBER(OFFSET('Sanitation Data'!$G$13,0,10*ROW('Sanitation Data'!G116)))),CONCATENATE("[",ROUND(OFFSET('Sanitation Data'!$G$13,0,10*ROW('Sanitation Data'!G116)),0),"]"),IF(AND(ISNUMBER(OFFSET('Sanitation Data'!$G$13,0,10*ROW('Sanitation Data'!G116))),DI122="",ISNUMBER(OFFSET('Sanitation Data'!$G$13,0,10*ROW('Sanitation Data'!G116)))),OFFSET('Sanitation Data'!$G$13,0,10*ROW('Sanitation Data'!G116)),NA())))</f>
        <v>#N/A</v>
      </c>
      <c r="AU122" s="134" t="e">
        <f ca="1">+IF(AND(ISNUMBER(OFFSET('Sanitation Data'!$H$5,0,10*ROW('Sanitation Data'!H116))),DJ122="Yes"),100-OFFSET('Sanitation Data'!$H$5,0,10*ROW('Sanitation Data'!H116)),IF(AND(ISNUMBER(OFFSET('Sanitation Data'!$H$5,0,10*ROW('Sanitation Data'!H116))),DJ122="No",ISNUMBER(OFFSET('Sanitation Data'!$H$5,0,10*ROW('Sanitation Data'!H116)))),CONCATENATE("[",ROUND(100-OFFSET('Sanitation Data'!$H$5,0,10*ROW('Sanitation Data'!H116)),0),"]"),IF(AND(ISNUMBER(OFFSET('Sanitation Data'!$H$5,0,10*ROW('Sanitation Data'!H116))),DJ122="",ISNUMBER(OFFSET('Sanitation Data'!$H$5,0,10*ROW('Sanitation Data'!H116)))),100-OFFSET('Sanitation Data'!$H$5,0,10*ROW('Sanitation Data'!H116)),NA())))</f>
        <v>#N/A</v>
      </c>
      <c r="AV122" s="134" t="e">
        <f ca="1">+IF(AND(ISNUMBER(OFFSET('Sanitation Data'!$H$7,0,10*ROW('Sanitation Data'!H116))),DK122="Yes"),OFFSET('Sanitation Data'!$H$7,0,10*ROW('Sanitation Data'!H116)),IF(AND(ISNUMBER(OFFSET('Sanitation Data'!$H$7,0,10*ROW('Sanitation Data'!H116))),DK122="No",ISNUMBER(OFFSET('Sanitation Data'!$H$7,0,10*ROW('Sanitation Data'!H116)))),CONCATENATE("[",ROUND(OFFSET('Sanitation Data'!$H$7,0,10*ROW('Sanitation Data'!H116)),0),"]"),IF(AND(ISNUMBER(OFFSET('Sanitation Data'!$H$7,0,10*ROW('Sanitation Data'!H116))),DK122="",ISNUMBER(OFFSET('Sanitation Data'!$H$7,0,10*ROW('Sanitation Data'!H116)))),OFFSET('Sanitation Data'!$H$7,0,10*ROW('Sanitation Data'!H116)),NA())))</f>
        <v>#N/A</v>
      </c>
      <c r="AW122" s="134" t="e">
        <f ca="1">+IF(AND(ISNUMBER(OFFSET('Sanitation Data'!$H$11,0,10*ROW('Sanitation Data'!H116))),DL122="Yes"),OFFSET('Sanitation Data'!$H$11,0,10*ROW('Sanitation Data'!H116)),IF(AND(ISNUMBER(OFFSET('Sanitation Data'!$H$11,0,10*ROW('Sanitation Data'!H116))),DL122="No",ISNUMBER(OFFSET('Sanitation Data'!$H$11,0,10*ROW('Sanitation Data'!H116)))),CONCATENATE("[",ROUND(OFFSET('Sanitation Data'!$H$11,0,10*ROW('Sanitation Data'!H116)),0),"]"),IF(AND(ISNUMBER(OFFSET('Sanitation Data'!$H$11,0,10*ROW('Sanitation Data'!H116))),DL122="",ISNUMBER(OFFSET('Sanitation Data'!$H$11,0,10*ROW('Sanitation Data'!H116)))),OFFSET('Sanitation Data'!$H$11,0,10*ROW('Sanitation Data'!H116)),NA())))</f>
        <v>#N/A</v>
      </c>
      <c r="AX122" s="134" t="e">
        <f ca="1">+IF(AND(ISNUMBER(OFFSET('Sanitation Data'!$H$12,0,10*ROW('Sanitation Data'!H116))),DM122="Yes"),OFFSET('Sanitation Data'!$H$12,0,10*ROW('Sanitation Data'!H116)),IF(AND(ISNUMBER(OFFSET('Sanitation Data'!$H$12,0,10*ROW('Sanitation Data'!H116))),DM122="No",ISNUMBER(OFFSET('Sanitation Data'!$H$12,0,10*ROW('Sanitation Data'!H116)))),CONCATENATE("[",ROUND(OFFSET('Sanitation Data'!$H$12,0,10*ROW('Sanitation Data'!H116)),0),"]"),IF(AND(ISNUMBER(OFFSET('Sanitation Data'!$H$12,0,10*ROW('Sanitation Data'!H116))),DM122="",ISNUMBER(OFFSET('Sanitation Data'!$H$12,0,10*ROW('Sanitation Data'!H116)))),OFFSET('Sanitation Data'!$H$12,0,10*ROW('Sanitation Data'!H116)),NA())))</f>
        <v>#N/A</v>
      </c>
      <c r="AY122" s="134" t="e">
        <f ca="1">+IF(AND(ISNUMBER(OFFSET('Sanitation Data'!$H$13,0,10*ROW('Sanitation Data'!H116))),DN122="Yes"),OFFSET('Sanitation Data'!$H$13,0,10*ROW('Sanitation Data'!H116)),IF(AND(ISNUMBER(OFFSET('Sanitation Data'!$H$13,0,10*ROW('Sanitation Data'!H116))),DN122="No",ISNUMBER(OFFSET('Sanitation Data'!$H$13,0,10*ROW('Sanitation Data'!H116)))),CONCATENATE("[",ROUND(OFFSET('Sanitation Data'!$H$13,0,10*ROW('Sanitation Data'!H116)),0),"]"),IF(AND(ISNUMBER(OFFSET('Sanitation Data'!$H$13,0,10*ROW('Sanitation Data'!H116))),DN122="",ISNUMBER(OFFSET('Sanitation Data'!$H$13,0,10*ROW('Sanitation Data'!H116)))),OFFSET('Sanitation Data'!$H$13,0,10*ROW('Sanitation Data'!H116)),NA())))</f>
        <v>#N/A</v>
      </c>
      <c r="AZ122" s="135" t="e">
        <f ca="1">+IF(AND(ISNUMBER(OFFSET('Hygiene Data'!$C$6,0,10*ROW('Hygiene Data'!C116))),DO122="Yes"),OFFSET('Hygiene Data'!$C$6,0,10*ROW('Hygiene Data'!C116)),IF(AND(ISNUMBER(OFFSET('Hygiene Data'!$C$6,0,10*ROW('Hygiene Data'!C116))),DO122="No",ISNUMBER(OFFSET('Hygiene Data'!$C$6,0,10*ROW('Hygiene Data'!C116)))),CONCATENATE("[",ROUND(OFFSET('Hygiene Data'!$C$6,0,10*ROW('Hygiene Data'!C116)),0),"]"),IF(AND(ISNUMBER(OFFSET('Hygiene Data'!$C$6,0,10*ROW('Hygiene Data'!C116))),DO122="",ISNUMBER(OFFSET('Hygiene Data'!$C$6,0,10*ROW('Hygiene Data'!C116)))),OFFSET('Hygiene Data'!$C$6,0,10*ROW('Hygiene Data'!C116)),NA())))</f>
        <v>#N/A</v>
      </c>
      <c r="BA122" s="135" t="e">
        <f ca="1">+IF(AND(ISNUMBER(OFFSET('Hygiene Data'!$C$8,0,10*ROW('Hygiene Data'!C116))),DP122="Yes"),OFFSET('Hygiene Data'!$C$8,0,10*ROW('Hygiene Data'!C116)),IF(AND(ISNUMBER(OFFSET('Hygiene Data'!$C$8,0,10*ROW('Hygiene Data'!C116))),DP122="No",ISNUMBER(OFFSET('Hygiene Data'!$C$8,0,10*ROW('Hygiene Data'!C116)))),CONCATENATE("[",ROUND(OFFSET('Hygiene Data'!$C$8,0,10*ROW('Hygiene Data'!C116)),0),"]"),IF(AND(ISNUMBER(OFFSET('Hygiene Data'!$C$8,0,10*ROW('Hygiene Data'!C116))),DP122="",ISNUMBER(OFFSET('Hygiene Data'!$C$8,0,10*ROW('Hygiene Data'!C116)))),OFFSET('Hygiene Data'!$C$8,0,10*ROW('Hygiene Data'!C116)),NA())))</f>
        <v>#N/A</v>
      </c>
      <c r="BB122" s="135" t="e">
        <f ca="1">+IF(AND(ISNUMBER(OFFSET('Hygiene Data'!$C$10,0,10*ROW('Hygiene Data'!C116))),DQ122="Yes"),OFFSET('Hygiene Data'!$C$10,0,10*ROW('Hygiene Data'!C116)),IF(AND(ISNUMBER(OFFSET('Hygiene Data'!$C$10,0,10*ROW('Hygiene Data'!C116))),DQ122="No",ISNUMBER(OFFSET('Hygiene Data'!$C$10,0,10*ROW('Hygiene Data'!C116)))),CONCATENATE("[",ROUND(OFFSET('Hygiene Data'!$C$10,0,10*ROW('Hygiene Data'!C116)),0),"]"),IF(AND(ISNUMBER(OFFSET('Hygiene Data'!$C$10,0,10*ROW('Hygiene Data'!C116))),DQ122="",ISNUMBER(OFFSET('Hygiene Data'!$C$10,0,10*ROW('Hygiene Data'!C116)))),OFFSET('Hygiene Data'!$C$10,0,10*ROW('Hygiene Data'!C116)),NA())))</f>
        <v>#N/A</v>
      </c>
      <c r="BC122" s="135" t="e">
        <f ca="1">+IF(AND(ISNUMBER(OFFSET('Hygiene Data'!$D$6,0,10*ROW('Hygiene Data'!D116))),DR122="Yes"),OFFSET('Hygiene Data'!$D$6,0,10*ROW('Hygiene Data'!D116)),IF(AND(ISNUMBER(OFFSET('Hygiene Data'!$D$6,0,10*ROW('Hygiene Data'!D116))),DR122="No",ISNUMBER(OFFSET('Hygiene Data'!$D$6,0,10*ROW('Hygiene Data'!D116)))),CONCATENATE("[",ROUND(OFFSET('Hygiene Data'!$D$6,0,10*ROW('Hygiene Data'!D116)),0),"]"),IF(AND(ISNUMBER(OFFSET('Hygiene Data'!$D$6,0,10*ROW('Hygiene Data'!D116))),DR122="",ISNUMBER(OFFSET('Hygiene Data'!$D$6,0,10*ROW('Hygiene Data'!D116)))),OFFSET('Hygiene Data'!$D$6,0,10*ROW('Hygiene Data'!D116)),NA())))</f>
        <v>#N/A</v>
      </c>
      <c r="BD122" s="135" t="e">
        <f ca="1">+IF(AND(ISNUMBER(OFFSET('Hygiene Data'!$D$8,0,10*ROW('Hygiene Data'!D116))),DS122="Yes"),OFFSET('Hygiene Data'!$D$8,0,10*ROW('Hygiene Data'!D116)),IF(AND(ISNUMBER(OFFSET('Hygiene Data'!$D$8,0,10*ROW('Hygiene Data'!D116))),DS122="No",ISNUMBER(OFFSET('Hygiene Data'!$D$8,0,10*ROW('Hygiene Data'!D116)))),CONCATENATE("[",ROUND(OFFSET('Hygiene Data'!$D$8,0,10*ROW('Hygiene Data'!D116)),0),"]"),IF(AND(ISNUMBER(OFFSET('Hygiene Data'!$D$8,0,10*ROW('Hygiene Data'!D116))),DS122="",ISNUMBER(OFFSET('Hygiene Data'!$D$8,0,10*ROW('Hygiene Data'!D116)))),OFFSET('Hygiene Data'!$D$8,0,10*ROW('Hygiene Data'!D116)),NA())))</f>
        <v>#N/A</v>
      </c>
      <c r="BE122" s="135" t="e">
        <f ca="1">+IF(AND(ISNUMBER(OFFSET('Hygiene Data'!$D$10,0,10*ROW('Hygiene Data'!D116))),DT122="Yes"),OFFSET('Hygiene Data'!$D$10,0,10*ROW('Hygiene Data'!D116)),IF(AND(ISNUMBER(OFFSET('Hygiene Data'!$D$10,0,10*ROW('Hygiene Data'!D116))),DT122="No",ISNUMBER(OFFSET('Hygiene Data'!$D$10,0,10*ROW('Hygiene Data'!D116)))),CONCATENATE("[",ROUND(OFFSET('Hygiene Data'!$D$10,0,10*ROW('Hygiene Data'!D116)),0),"]"),IF(AND(ISNUMBER(OFFSET('Hygiene Data'!$D$10,0,10*ROW('Hygiene Data'!D116))),DT122="",ISNUMBER(OFFSET('Hygiene Data'!$D$10,0,10*ROW('Hygiene Data'!D116)))),OFFSET('Hygiene Data'!$D$10,0,10*ROW('Hygiene Data'!D116)),NA())))</f>
        <v>#N/A</v>
      </c>
      <c r="BF122" s="135" t="e">
        <f ca="1">+IF(AND(ISNUMBER(OFFSET('Hygiene Data'!$E$6,0,10*ROW('Hygiene Data'!E116))),DU122="Yes"),OFFSET('Hygiene Data'!$E$6,0,10*ROW('Hygiene Data'!E116)),IF(AND(ISNUMBER(OFFSET('Hygiene Data'!$E$6,0,10*ROW('Hygiene Data'!E116))),DU122="No",ISNUMBER(OFFSET('Hygiene Data'!$E$6,0,10*ROW('Hygiene Data'!E116)))),CONCATENATE("[",ROUND(OFFSET('Hygiene Data'!$E$6,0,10*ROW('Hygiene Data'!E116)),0),"]"),IF(AND(ISNUMBER(OFFSET('Hygiene Data'!$E$6,0,10*ROW('Hygiene Data'!E116))),DU122="",ISNUMBER(OFFSET('Hygiene Data'!$E$6,0,10*ROW('Hygiene Data'!E116)))),OFFSET('Hygiene Data'!$E$6,0,10*ROW('Hygiene Data'!E116)),NA())))</f>
        <v>#N/A</v>
      </c>
      <c r="BG122" s="135" t="e">
        <f ca="1">+IF(AND(ISNUMBER(OFFSET('Hygiene Data'!$E$8,0,10*ROW('Hygiene Data'!E116))),DV122="Yes"),OFFSET('Hygiene Data'!$E$8,0,10*ROW('Hygiene Data'!E116)),IF(AND(ISNUMBER(OFFSET('Hygiene Data'!$E$8,0,10*ROW('Hygiene Data'!E116))),DV122="No",ISNUMBER(OFFSET('Hygiene Data'!$E$8,0,10*ROW('Hygiene Data'!E116)))),CONCATENATE("[",ROUND(OFFSET('Hygiene Data'!$E$8,0,10*ROW('Hygiene Data'!E116)),0),"]"),IF(AND(ISNUMBER(OFFSET('Hygiene Data'!$E$8,0,10*ROW('Hygiene Data'!E116))),DV122="",ISNUMBER(OFFSET('Hygiene Data'!$E$8,0,10*ROW('Hygiene Data'!E116)))),OFFSET('Hygiene Data'!$E$8,0,10*ROW('Hygiene Data'!E116)),NA())))</f>
        <v>#N/A</v>
      </c>
      <c r="BH122" s="135" t="e">
        <f ca="1">+IF(AND(ISNUMBER(OFFSET('Hygiene Data'!$E$10,0,10*ROW('Hygiene Data'!E116))),DW122="Yes"),OFFSET('Hygiene Data'!$E$10,0,10*ROW('Hygiene Data'!E116)),IF(AND(ISNUMBER(OFFSET('Hygiene Data'!$E$10,0,10*ROW('Hygiene Data'!E116))),DW122="No",ISNUMBER(OFFSET('Hygiene Data'!$E$10,0,10*ROW('Hygiene Data'!E116)))),CONCATENATE("[",ROUND(OFFSET('Hygiene Data'!$E$10,0,10*ROW('Hygiene Data'!E116)),0),"]"),IF(AND(ISNUMBER(OFFSET('Hygiene Data'!$E$10,0,10*ROW('Hygiene Data'!E116))),DW122="",ISNUMBER(OFFSET('Hygiene Data'!$E$10,0,10*ROW('Hygiene Data'!E116)))),OFFSET('Hygiene Data'!$E$10,0,10*ROW('Hygiene Data'!E116)),NA())))</f>
        <v>#N/A</v>
      </c>
      <c r="BI122" s="135" t="e">
        <f ca="1">+IF(AND(ISNUMBER(OFFSET('Hygiene Data'!$F$6,0,10*ROW('Hygiene Data'!F116))),DX122="Yes"),OFFSET('Hygiene Data'!$F$6,0,10*ROW('Hygiene Data'!F116)),IF(AND(ISNUMBER(OFFSET('Hygiene Data'!$F$6,0,10*ROW('Hygiene Data'!F116))),DX122="No",ISNUMBER(OFFSET('Hygiene Data'!$F$6,0,10*ROW('Hygiene Data'!F116)))),CONCATENATE("[",ROUND(OFFSET('Hygiene Data'!$F$6,0,10*ROW('Hygiene Data'!F116)),0),"]"),IF(AND(ISNUMBER(OFFSET('Hygiene Data'!$F$6,0,10*ROW('Hygiene Data'!F116))),DX122="",ISNUMBER(OFFSET('Hygiene Data'!$F$6,0,10*ROW('Hygiene Data'!F116)))),OFFSET('Hygiene Data'!$F$6,0,10*ROW('Hygiene Data'!F116)),NA())))</f>
        <v>#N/A</v>
      </c>
      <c r="BJ122" s="135" t="e">
        <f ca="1">+IF(AND(ISNUMBER(OFFSET('Hygiene Data'!$F$8,0,10*ROW('Hygiene Data'!F116))),DY122="Yes"),OFFSET('Hygiene Data'!$F$8,0,10*ROW('Hygiene Data'!F116)),IF(AND(ISNUMBER(OFFSET('Hygiene Data'!$F$8,0,10*ROW('Hygiene Data'!F116))),DY122="No",ISNUMBER(OFFSET('Hygiene Data'!$F$8,0,10*ROW('Hygiene Data'!F116)))),CONCATENATE("[",ROUND(OFFSET('Hygiene Data'!$F$8,0,10*ROW('Hygiene Data'!F116)),0),"]"),IF(AND(ISNUMBER(OFFSET('Hygiene Data'!$F$8,0,10*ROW('Hygiene Data'!F116))),DY122="",ISNUMBER(OFFSET('Hygiene Data'!$F$8,0,10*ROW('Hygiene Data'!F116)))),OFFSET('Hygiene Data'!$F$8,0,10*ROW('Hygiene Data'!F116)),NA())))</f>
        <v>#N/A</v>
      </c>
      <c r="BK122" s="135" t="e">
        <f ca="1">+IF(AND(ISNUMBER(OFFSET('Hygiene Data'!$F$10,0,10*ROW('Hygiene Data'!F116))),DZ122="Yes"),OFFSET('Hygiene Data'!$F$10,0,10*ROW('Hygiene Data'!F116)),IF(AND(ISNUMBER(OFFSET('Hygiene Data'!$F$10,0,10*ROW('Hygiene Data'!F116))),DZ122="No",ISNUMBER(OFFSET('Hygiene Data'!$F$10,0,10*ROW('Hygiene Data'!F116)))),CONCATENATE("[",ROUND(OFFSET('Hygiene Data'!$F$10,0,10*ROW('Hygiene Data'!F116)),0),"]"),IF(AND(ISNUMBER(OFFSET('Hygiene Data'!$F$10,0,10*ROW('Hygiene Data'!F116))),DZ122="",ISNUMBER(OFFSET('Hygiene Data'!$F$10,0,10*ROW('Hygiene Data'!F116)))),OFFSET('Hygiene Data'!$F$10,0,10*ROW('Hygiene Data'!F116)),NA())))</f>
        <v>#N/A</v>
      </c>
      <c r="BL122" s="135" t="e">
        <f ca="1">+IF(AND(ISNUMBER(OFFSET('Hygiene Data'!$G$6,0,10*ROW('Hygiene Data'!G116))),EA122="Yes"),OFFSET('Hygiene Data'!$G$6,0,10*ROW('Hygiene Data'!G116)),IF(AND(ISNUMBER(OFFSET('Hygiene Data'!$G$6,0,10*ROW('Hygiene Data'!G116))),EA122="No",ISNUMBER(OFFSET('Hygiene Data'!$G$6,0,10*ROW('Hygiene Data'!G116)))),CONCATENATE("[",ROUND(OFFSET('Hygiene Data'!$G$6,0,10*ROW('Hygiene Data'!G116)),0),"]"),IF(AND(ISNUMBER(OFFSET('Hygiene Data'!$G$6,0,10*ROW('Hygiene Data'!G116))),EA122="",ISNUMBER(OFFSET('Hygiene Data'!$G$6,0,10*ROW('Hygiene Data'!G116)))),OFFSET('Hygiene Data'!$G$6,0,10*ROW('Hygiene Data'!G116)),NA())))</f>
        <v>#N/A</v>
      </c>
      <c r="BM122" s="135" t="e">
        <f ca="1">+IF(AND(ISNUMBER(OFFSET('Hygiene Data'!$G$8,0,10*ROW('Hygiene Data'!G116))),EB122="Yes"),OFFSET('Hygiene Data'!$G$8,0,10*ROW('Hygiene Data'!G116)),IF(AND(ISNUMBER(OFFSET('Hygiene Data'!$G$8,0,10*ROW('Hygiene Data'!G116))),EB122="No",ISNUMBER(OFFSET('Hygiene Data'!$G$8,0,10*ROW('Hygiene Data'!G116)))),CONCATENATE("[",ROUND(OFFSET('Hygiene Data'!$G$8,0,10*ROW('Hygiene Data'!G116)),0),"]"),IF(AND(ISNUMBER(OFFSET('Hygiene Data'!$G$8,0,10*ROW('Hygiene Data'!G116))),EB122="",ISNUMBER(OFFSET('Hygiene Data'!$G$8,0,10*ROW('Hygiene Data'!G116)))),OFFSET('Hygiene Data'!$G$8,0,10*ROW('Hygiene Data'!G116)),NA())))</f>
        <v>#N/A</v>
      </c>
      <c r="BN122" s="135" t="e">
        <f ca="1">+IF(AND(ISNUMBER(OFFSET('Hygiene Data'!$G$10,0,10*ROW('Hygiene Data'!G116))),EC122="Yes"),OFFSET('Hygiene Data'!$G$10,0,10*ROW('Hygiene Data'!G116)),IF(AND(ISNUMBER(OFFSET('Hygiene Data'!$G$10,0,10*ROW('Hygiene Data'!G116))),EC122="No",ISNUMBER(OFFSET('Hygiene Data'!$G$10,0,10*ROW('Hygiene Data'!G116)))),CONCATENATE("[",ROUND(OFFSET('Hygiene Data'!$G$10,0,10*ROW('Hygiene Data'!G116)),0),"]"),IF(AND(ISNUMBER(OFFSET('Hygiene Data'!$G$10,0,10*ROW('Hygiene Data'!G116))),EC122="",ISNUMBER(OFFSET('Hygiene Data'!$G$10,0,10*ROW('Hygiene Data'!G116)))),OFFSET('Hygiene Data'!$G$10,0,10*ROW('Hygiene Data'!G116)),NA())))</f>
        <v>#N/A</v>
      </c>
      <c r="BO122" s="135" t="e">
        <f ca="1">+IF(AND(ISNUMBER(OFFSET('Hygiene Data'!$H$6,0,10*ROW('Hygiene Data'!H116))),ED122="Yes"),OFFSET('Hygiene Data'!$H$6,0,10*ROW('Hygiene Data'!H116)),IF(AND(ISNUMBER(OFFSET('Hygiene Data'!$H$6,0,10*ROW('Hygiene Data'!H116))),ED122="No",ISNUMBER(OFFSET('Hygiene Data'!$H$6,0,10*ROW('Hygiene Data'!H116)))),CONCATENATE("[",ROUND(OFFSET('Hygiene Data'!$H$6,0,10*ROW('Hygiene Data'!H116)),0),"]"),IF(AND(ISNUMBER(OFFSET('Hygiene Data'!$H$6,0,10*ROW('Hygiene Data'!H116))),ED122="",ISNUMBER(OFFSET('Hygiene Data'!$H$6,0,10*ROW('Hygiene Data'!H116)))),OFFSET('Hygiene Data'!$H$6,0,10*ROW('Hygiene Data'!H116)),NA())))</f>
        <v>#N/A</v>
      </c>
      <c r="BP122" s="135" t="e">
        <f ca="1">+IF(AND(ISNUMBER(OFFSET('Hygiene Data'!$H$8,0,10*ROW('Hygiene Data'!H116))),EE122="Yes"),OFFSET('Hygiene Data'!$H$8,0,10*ROW('Hygiene Data'!H116)),IF(AND(ISNUMBER(OFFSET('Hygiene Data'!$H$8,0,10*ROW('Hygiene Data'!H116))),EE122="No",ISNUMBER(OFFSET('Hygiene Data'!$H$8,0,10*ROW('Hygiene Data'!H116)))),CONCATENATE("[",ROUND(OFFSET('Hygiene Data'!$H$8,0,10*ROW('Hygiene Data'!H116)),0),"]"),IF(AND(ISNUMBER(OFFSET('Hygiene Data'!$H$8,0,10*ROW('Hygiene Data'!H116))),EE122="",ISNUMBER(OFFSET('Hygiene Data'!$H$8,0,10*ROW('Hygiene Data'!H116)))),OFFSET('Hygiene Data'!$H$8,0,10*ROW('Hygiene Data'!H116)),NA())))</f>
        <v>#N/A</v>
      </c>
      <c r="BQ122" s="135" t="e">
        <f ca="1">+IF(AND(ISNUMBER(OFFSET('Hygiene Data'!$H$10,0,10*ROW('Hygiene Data'!H116))),EF122="Yes"),OFFSET('Hygiene Data'!$H$10,0,10*ROW('Hygiene Data'!H116)),IF(AND(ISNUMBER(OFFSET('Hygiene Data'!$H$10,0,10*ROW('Hygiene Data'!H116))),EF122="No",ISNUMBER(OFFSET('Hygiene Data'!$H$10,0,10*ROW('Hygiene Data'!H116)))),CONCATENATE("[",ROUND(OFFSET('Hygiene Data'!$H$10,0,10*ROW('Hygiene Data'!H116)),0),"]"),IF(AND(ISNUMBER(OFFSET('Hygiene Data'!$H$10,0,10*ROW('Hygiene Data'!H116))),EF122="",ISNUMBER(OFFSET('Hygiene Data'!$H$10,0,10*ROW('Hygiene Data'!H116)))),OFFSET('Hygiene Data'!$H$10,0,10*ROW('Hygiene Data'!H116)),NA())))</f>
        <v>#N/A</v>
      </c>
      <c r="BS122" s="34" t="str">
        <f ca="1">+IF(OFFSET('Water Data'!$C$28,0,10*ROW('Water Data'!C116))="","",OFFSET('Water Data'!$C$28,0,10*ROW('Water Data'!C116)))</f>
        <v/>
      </c>
      <c r="BT122" s="34" t="str">
        <f ca="1">+IF(OFFSET('Water Data'!$C$29,0,10*ROW('Water Data'!C116))="","",OFFSET('Water Data'!$C$29,0,10*ROW('Water Data'!C116)))</f>
        <v/>
      </c>
      <c r="BU122" s="34" t="str">
        <f ca="1">+IF(OFFSET('Water Data'!$C$30,0,10*ROW('Water Data'!C116))="","",OFFSET('Water Data'!$C$30,0,10*ROW('Water Data'!C116)))</f>
        <v/>
      </c>
      <c r="BV122" s="34" t="str">
        <f ca="1">+IF(OFFSET('Water Data'!$D$28,0,10*ROW('Water Data'!D116))="","",OFFSET('Water Data'!$D$28,0,10*ROW('Water Data'!D116)))</f>
        <v/>
      </c>
      <c r="BW122" s="34" t="str">
        <f ca="1">+IF(OFFSET('Water Data'!$D$29,0,10*ROW('Water Data'!D116))="","",OFFSET('Water Data'!$D$29,0,10*ROW('Water Data'!D116)))</f>
        <v/>
      </c>
      <c r="BX122" s="34" t="str">
        <f ca="1">+IF(OFFSET('Water Data'!$D$30,0,10*ROW('Water Data'!D116))="","",OFFSET('Water Data'!$D$30,0,10*ROW('Water Data'!D116)))</f>
        <v/>
      </c>
      <c r="BY122" s="34" t="str">
        <f ca="1">+IF(OFFSET('Water Data'!$E$28,0,10*ROW('Water Data'!E116))="","",OFFSET('Water Data'!$E$28,0,10*ROW('Water Data'!E116)))</f>
        <v/>
      </c>
      <c r="BZ122" s="34" t="str">
        <f ca="1">+IF(OFFSET('Water Data'!$E$29,0,10*ROW('Water Data'!E116))="","",OFFSET('Water Data'!$E$29,0,10*ROW('Water Data'!E116)))</f>
        <v/>
      </c>
      <c r="CA122" s="34" t="str">
        <f ca="1">+IF(OFFSET('Water Data'!$E$30,0,10*ROW('Water Data'!E116))="","",OFFSET('Water Data'!$E$30,0,10*ROW('Water Data'!E116)))</f>
        <v/>
      </c>
      <c r="CB122" s="34" t="str">
        <f ca="1">+IF(OFFSET('Water Data'!$F$28,0,10*ROW('Water Data'!F116))="","",OFFSET('Water Data'!$F$28,0,10*ROW('Water Data'!F116)))</f>
        <v/>
      </c>
      <c r="CC122" s="34" t="str">
        <f ca="1">+IF(OFFSET('Water Data'!$F$29,0,10*ROW('Water Data'!F116))="","",OFFSET('Water Data'!$F$29,0,10*ROW('Water Data'!F116)))</f>
        <v/>
      </c>
      <c r="CD122" s="34" t="str">
        <f ca="1">+IF(OFFSET('Water Data'!$F$30,0,10*ROW('Water Data'!F116))="","",OFFSET('Water Data'!$F$30,0,10*ROW('Water Data'!F116)))</f>
        <v/>
      </c>
      <c r="CE122" s="34" t="str">
        <f ca="1">+IF(OFFSET('Water Data'!$G$28,0,10*ROW('Water Data'!G116))="","",OFFSET('Water Data'!$G$28,0,10*ROW('Water Data'!G116)))</f>
        <v/>
      </c>
      <c r="CF122" s="34" t="str">
        <f ca="1">+IF(OFFSET('Water Data'!$G$29,0,10*ROW('Water Data'!G116))="","",OFFSET('Water Data'!$G$29,0,10*ROW('Water Data'!G116)))</f>
        <v/>
      </c>
      <c r="CG122" s="34" t="str">
        <f ca="1">+IF(OFFSET('Water Data'!$G$30,0,10*ROW('Water Data'!G116))="","",OFFSET('Water Data'!$G$30,0,10*ROW('Water Data'!G116)))</f>
        <v/>
      </c>
      <c r="CH122" s="34" t="str">
        <f ca="1">+IF(OFFSET('Water Data'!$H$28,0,10*ROW('Water Data'!H116))="","",OFFSET('Water Data'!$H$28,0,10*ROW('Water Data'!H116)))</f>
        <v/>
      </c>
      <c r="CI122" s="34" t="str">
        <f ca="1">+IF(OFFSET('Water Data'!$H$29,0,10*ROW('Water Data'!H116))="","",OFFSET('Water Data'!$H$29,0,10*ROW('Water Data'!H116)))</f>
        <v/>
      </c>
      <c r="CJ122" s="34" t="str">
        <f ca="1">+IF(OFFSET('Water Data'!$H$30,0,10*ROW('Water Data'!H116))="","",OFFSET('Water Data'!$H$30,0,10*ROW('Water Data'!H116)))</f>
        <v/>
      </c>
      <c r="CK122" s="34" t="str">
        <f ca="1">+IF(OFFSET('Sanitation Data'!$C$29,0,10*ROW('Sanitation Data'!C116))="","",OFFSET('Sanitation Data'!$C$29,0,10*ROW('Sanitation Data'!C116)))</f>
        <v/>
      </c>
      <c r="CL122" s="34" t="str">
        <f ca="1">+IF(OFFSET('Sanitation Data'!$C$30,0,10*ROW('Sanitation Data'!C116))="","",OFFSET('Sanitation Data'!$C$30,0,10*ROW('Sanitation Data'!C116)))</f>
        <v/>
      </c>
      <c r="CM122" s="34" t="str">
        <f ca="1">+IF(OFFSET('Sanitation Data'!$C$31,0,10*ROW('Sanitation Data'!C116))="","",OFFSET('Sanitation Data'!$C$31,0,10*ROW('Sanitation Data'!C116)))</f>
        <v/>
      </c>
      <c r="CN122" s="34" t="str">
        <f ca="1">+IF(OFFSET('Sanitation Data'!$C$32,0,10*ROW('Sanitation Data'!C116))="","",OFFSET('Sanitation Data'!$C$32,0,10*ROW('Sanitation Data'!C116)))</f>
        <v/>
      </c>
      <c r="CO122" s="34" t="str">
        <f ca="1">+IF(OFFSET('Sanitation Data'!$C$33,0,10*ROW('Sanitation Data'!C116))="","",OFFSET('Sanitation Data'!$C$33,0,10*ROW('Sanitation Data'!C116)))</f>
        <v/>
      </c>
      <c r="CP122" s="34" t="str">
        <f ca="1">+IF(OFFSET('Sanitation Data'!$D$29,0,10*ROW('Sanitation Data'!D116))="","",OFFSET('Sanitation Data'!$D$29,0,10*ROW('Sanitation Data'!D116)))</f>
        <v/>
      </c>
      <c r="CQ122" s="34" t="str">
        <f ca="1">+IF(OFFSET('Sanitation Data'!$D$30,0,10*ROW('Sanitation Data'!D116))="","",OFFSET('Sanitation Data'!$D$30,0,10*ROW('Sanitation Data'!D116)))</f>
        <v/>
      </c>
      <c r="CR122" s="34" t="str">
        <f ca="1">+IF(OFFSET('Sanitation Data'!$D$31,0,10*ROW('Sanitation Data'!D116))="","",OFFSET('Sanitation Data'!$D$31,0,10*ROW('Sanitation Data'!D116)))</f>
        <v/>
      </c>
      <c r="CS122" s="34" t="str">
        <f ca="1">+IF(OFFSET('Sanitation Data'!$D$32,0,10*ROW('Sanitation Data'!D116))="","",OFFSET('Sanitation Data'!$D$32,0,10*ROW('Sanitation Data'!D116)))</f>
        <v/>
      </c>
      <c r="CT122" s="34" t="str">
        <f ca="1">+IF(OFFSET('Sanitation Data'!$D$33,0,10*ROW('Sanitation Data'!D116))="","",OFFSET('Sanitation Data'!$D$33,0,10*ROW('Sanitation Data'!D116)))</f>
        <v/>
      </c>
      <c r="CU122" s="34" t="str">
        <f ca="1">+IF(OFFSET('Sanitation Data'!$E$29,0,10*ROW('Sanitation Data'!E116))="","",OFFSET('Sanitation Data'!$E$29,0,10*ROW('Sanitation Data'!E116)))</f>
        <v/>
      </c>
      <c r="CV122" s="34" t="str">
        <f ca="1">+IF(OFFSET('Sanitation Data'!$E$30,0,10*ROW('Sanitation Data'!E116))="","",OFFSET('Sanitation Data'!$E$30,0,10*ROW('Sanitation Data'!E116)))</f>
        <v/>
      </c>
      <c r="CW122" s="34" t="str">
        <f ca="1">+IF(OFFSET('Sanitation Data'!$E$31,0,10*ROW('Sanitation Data'!E116))="","",OFFSET('Sanitation Data'!$E$31,0,10*ROW('Sanitation Data'!E116)))</f>
        <v/>
      </c>
      <c r="CX122" s="34" t="str">
        <f ca="1">+IF(OFFSET('Sanitation Data'!$E$32,0,10*ROW('Sanitation Data'!E116))="","",OFFSET('Sanitation Data'!$E$32,0,10*ROW('Sanitation Data'!E116)))</f>
        <v/>
      </c>
      <c r="CY122" s="34" t="str">
        <f ca="1">+IF(OFFSET('Sanitation Data'!$E$33,0,10*ROW('Sanitation Data'!E116))="","",OFFSET('Sanitation Data'!$E$33,0,10*ROW('Sanitation Data'!E116)))</f>
        <v/>
      </c>
      <c r="CZ122" s="34" t="str">
        <f ca="1">+IF(OFFSET('Sanitation Data'!$F$29,0,10*ROW('Sanitation Data'!F116))="","",OFFSET('Sanitation Data'!$F$29,0,10*ROW('Sanitation Data'!F116)))</f>
        <v/>
      </c>
      <c r="DA122" s="34" t="str">
        <f ca="1">+IF(OFFSET('Sanitation Data'!$F$30,0,10*ROW('Sanitation Data'!F116))="","",OFFSET('Sanitation Data'!$F$30,0,10*ROW('Sanitation Data'!F116)))</f>
        <v/>
      </c>
      <c r="DB122" s="34" t="str">
        <f ca="1">+IF(OFFSET('Sanitation Data'!$F$31,0,10*ROW('Sanitation Data'!F116))="","",OFFSET('Sanitation Data'!$F$31,0,10*ROW('Sanitation Data'!F116)))</f>
        <v/>
      </c>
      <c r="DC122" s="34" t="str">
        <f ca="1">+IF(OFFSET('Sanitation Data'!$F$32,0,10*ROW('Sanitation Data'!F116))="","",OFFSET('Sanitation Data'!$F$32,0,10*ROW('Sanitation Data'!F116)))</f>
        <v/>
      </c>
      <c r="DD122" s="34" t="str">
        <f ca="1">+IF(OFFSET('Sanitation Data'!$F$33,0,10*ROW('Sanitation Data'!F116))="","",OFFSET('Sanitation Data'!$F$33,0,10*ROW('Sanitation Data'!F116)))</f>
        <v/>
      </c>
      <c r="DE122" s="34" t="str">
        <f ca="1">+IF(OFFSET('Sanitation Data'!$G$29,0,10*ROW('Sanitation Data'!G116))="","",OFFSET('Sanitation Data'!$G$29,0,10*ROW('Sanitation Data'!G116)))</f>
        <v/>
      </c>
      <c r="DF122" s="34" t="str">
        <f ca="1">+IF(OFFSET('Sanitation Data'!$G$30,0,10*ROW('Sanitation Data'!G116))="","",OFFSET('Sanitation Data'!$G$30,0,10*ROW('Sanitation Data'!G116)))</f>
        <v/>
      </c>
      <c r="DG122" s="34" t="str">
        <f ca="1">+IF(OFFSET('Sanitation Data'!$G$31,0,10*ROW('Sanitation Data'!G116))="","",OFFSET('Sanitation Data'!$G$31,0,10*ROW('Sanitation Data'!G116)))</f>
        <v/>
      </c>
      <c r="DH122" s="34" t="str">
        <f ca="1">+IF(OFFSET('Sanitation Data'!$G$32,0,10*ROW('Sanitation Data'!G116))="","",OFFSET('Sanitation Data'!$G$32,0,10*ROW('Sanitation Data'!G116)))</f>
        <v/>
      </c>
      <c r="DI122" s="34" t="str">
        <f ca="1">+IF(OFFSET('Sanitation Data'!$G$33,0,10*ROW('Sanitation Data'!G116))="","",OFFSET('Sanitation Data'!$G$33,0,10*ROW('Sanitation Data'!G116)))</f>
        <v/>
      </c>
      <c r="DJ122" s="34" t="str">
        <f ca="1">+IF(OFFSET('Sanitation Data'!$H$29,0,10*ROW('Sanitation Data'!H116))="","",OFFSET('Sanitation Data'!$H$29,0,10*ROW('Sanitation Data'!H116)))</f>
        <v/>
      </c>
      <c r="DK122" s="34" t="str">
        <f ca="1">+IF(OFFSET('Sanitation Data'!$H$30,0,10*ROW('Sanitation Data'!H116))="","",OFFSET('Sanitation Data'!$H$30,0,10*ROW('Sanitation Data'!H116)))</f>
        <v/>
      </c>
      <c r="DL122" s="34" t="str">
        <f ca="1">+IF(OFFSET('Sanitation Data'!$H$31,0,10*ROW('Sanitation Data'!H116))="","",OFFSET('Sanitation Data'!$H$31,0,10*ROW('Sanitation Data'!H116)))</f>
        <v/>
      </c>
      <c r="DM122" s="34" t="str">
        <f ca="1">+IF(OFFSET('Sanitation Data'!$H$32,0,10*ROW('Sanitation Data'!H116))="","",OFFSET('Sanitation Data'!$H$32,0,10*ROW('Sanitation Data'!H116)))</f>
        <v/>
      </c>
      <c r="DN122" s="34" t="str">
        <f ca="1">+IF(OFFSET('Sanitation Data'!$H$33,0,10*ROW('Sanitation Data'!H116))="","",OFFSET('Sanitation Data'!$H$33,0,10*ROW('Sanitation Data'!H116)))</f>
        <v/>
      </c>
      <c r="DO122" s="34" t="str">
        <f ca="1">+IF(OFFSET('Hygiene Data'!$C$12,0,10*ROW('Hygiene Data'!C116))="","",OFFSET('Hygiene Data'!$C$12,0,10*ROW('Hygiene Data'!C116)))</f>
        <v/>
      </c>
      <c r="DP122" s="34" t="str">
        <f ca="1">+IF(OFFSET('Hygiene Data'!$C$13,0,10*ROW('Hygiene Data'!C116))="","",OFFSET('Hygiene Data'!$C$13,0,10*ROW('Hygiene Data'!C116)))</f>
        <v/>
      </c>
      <c r="DQ122" s="34" t="str">
        <f ca="1">+IF(OFFSET('Hygiene Data'!$C$14,0,10*ROW('Hygiene Data'!C116))="","",OFFSET('Hygiene Data'!$C$14,0,10*ROW('Hygiene Data'!C116)))</f>
        <v/>
      </c>
      <c r="DR122" s="34" t="str">
        <f ca="1">+IF(OFFSET('Hygiene Data'!$D$12,0,10*ROW('Hygiene Data'!D116))="","",OFFSET('Hygiene Data'!$D$12,0,10*ROW('Hygiene Data'!D116)))</f>
        <v/>
      </c>
      <c r="DS122" s="34" t="str">
        <f ca="1">+IF(OFFSET('Hygiene Data'!$D$13,0,10*ROW('Hygiene Data'!D116))="","",OFFSET('Hygiene Data'!$D$13,0,10*ROW('Hygiene Data'!D116)))</f>
        <v/>
      </c>
      <c r="DT122" s="34" t="str">
        <f ca="1">+IF(OFFSET('Hygiene Data'!$D$14,0,10*ROW('Hygiene Data'!D116))="","",OFFSET('Hygiene Data'!$D$14,0,10*ROW('Hygiene Data'!D116)))</f>
        <v/>
      </c>
      <c r="DU122" s="34" t="str">
        <f ca="1">+IF(OFFSET('Hygiene Data'!$E$12,0,10*ROW('Hygiene Data'!E116))="","",OFFSET('Hygiene Data'!$E$12,0,10*ROW('Hygiene Data'!E116)))</f>
        <v/>
      </c>
      <c r="DV122" s="34" t="str">
        <f ca="1">+IF(OFFSET('Hygiene Data'!$E$13,0,10*ROW('Hygiene Data'!E116))="","",OFFSET('Hygiene Data'!$E$13,0,10*ROW('Hygiene Data'!E116)))</f>
        <v/>
      </c>
      <c r="DW122" s="34" t="str">
        <f ca="1">+IF(OFFSET('Hygiene Data'!$E$14,0,10*ROW('Hygiene Data'!E116))="","",OFFSET('Hygiene Data'!$E$14,0,10*ROW('Hygiene Data'!E116)))</f>
        <v/>
      </c>
      <c r="DX122" s="34" t="str">
        <f ca="1">+IF(OFFSET('Hygiene Data'!$F$12,0,10*ROW('Hygiene Data'!F116))="","",OFFSET('Hygiene Data'!$F$12,0,10*ROW('Hygiene Data'!F116)))</f>
        <v/>
      </c>
      <c r="DY122" s="34" t="str">
        <f ca="1">+IF(OFFSET('Hygiene Data'!$F$13,0,10*ROW('Hygiene Data'!F116))="","",OFFSET('Hygiene Data'!$F$13,0,10*ROW('Hygiene Data'!F116)))</f>
        <v/>
      </c>
      <c r="DZ122" s="34" t="str">
        <f ca="1">+IF(OFFSET('Hygiene Data'!$F$14,0,10*ROW('Hygiene Data'!F116))="","",OFFSET('Hygiene Data'!$F$14,0,10*ROW('Hygiene Data'!F116)))</f>
        <v/>
      </c>
      <c r="EA122" s="34" t="str">
        <f ca="1">+IF(OFFSET('Hygiene Data'!$G$12,0,10*ROW('Hygiene Data'!G116))="","",OFFSET('Hygiene Data'!$G$12,0,10*ROW('Hygiene Data'!G116)))</f>
        <v/>
      </c>
      <c r="EB122" s="34" t="str">
        <f ca="1">+IF(OFFSET('Hygiene Data'!$G$13,0,10*ROW('Hygiene Data'!G116))="","",OFFSET('Hygiene Data'!$G$13,0,10*ROW('Hygiene Data'!G116)))</f>
        <v/>
      </c>
      <c r="EC122" s="34" t="str">
        <f ca="1">+IF(OFFSET('Hygiene Data'!$G$14,0,10*ROW('Hygiene Data'!G116))="","",OFFSET('Hygiene Data'!$G$14,0,10*ROW('Hygiene Data'!G116)))</f>
        <v/>
      </c>
      <c r="ED122" s="34" t="str">
        <f ca="1">+IF(OFFSET('Hygiene Data'!$H$12,0,10*ROW('Hygiene Data'!H116))="","",OFFSET('Hygiene Data'!$H$12,0,10*ROW('Hygiene Data'!H116)))</f>
        <v/>
      </c>
      <c r="EE122" s="34" t="str">
        <f ca="1">+IF(OFFSET('Hygiene Data'!$H$13,0,10*ROW('Hygiene Data'!H116))="","",OFFSET('Hygiene Data'!$H$13,0,10*ROW('Hygiene Data'!H116)))</f>
        <v/>
      </c>
      <c r="EF122" s="34" t="str">
        <f ca="1">+IF(OFFSET('Hygiene Data'!$H$14,0,10*ROW('Hygiene Data'!H116))="","",OFFSET('Hygiene Data'!$H$14,0,10*ROW('Hygiene Data'!H116)))</f>
        <v/>
      </c>
    </row>
    <row r="123" spans="1:136" x14ac:dyDescent="0.2">
      <c r="A123" s="50" t="str">
        <f ca="1">+IF(OFFSET('Water Data'!$B$1,0,10*ROW('Water Data'!B120))="","",OFFSET('Water Data'!$B$1,0,10*ROW('Water Data'!B120)))</f>
        <v/>
      </c>
      <c r="B123" s="50" t="str">
        <f ca="1">+IF(OFFSET('Water Data'!$A$3,0,10*ROW('Water Data'!A120))="","",OFFSET('Water Data'!$A$3,0,10*ROW('Water Data'!A120)))</f>
        <v/>
      </c>
      <c r="C123" s="50" t="str">
        <f ca="1">+IF(OFFSET('Water Data'!$C$3,0,10*ROW('Water Data'!C120))="","",OFFSET('Water Data'!$C$3,0,10*ROW('Water Data'!C120)))</f>
        <v/>
      </c>
      <c r="D123" s="133" t="e">
        <f ca="1">+IF(AND(ISNUMBER(OFFSET('Water Data'!$C$5,0,10*ROW('Water Data'!C117))),BS123="Yes"),100-OFFSET('Water Data'!$C$5,0,10*ROW('Water Data'!C117)),IF(AND(ISNUMBER(OFFSET('Water Data'!$C$5,0,10*ROW('Water Data'!C117))),BS123="No",ISNUMBER(OFFSET('Water Data'!$C$5,0,10*ROW('Water Data'!C117)))),CONCATENATE("[",ROUND(100-OFFSET('Water Data'!$C$5,0,10*ROW('Water Data'!C117)),0),"]"),IF(AND(ISNUMBER(OFFSET('Water Data'!$C$5,0,10*ROW('Water Data'!C117))),BS123="",ISNUMBER(OFFSET('Water Data'!$C$5,0,10*ROW('Water Data'!C117)))),100-OFFSET('Water Data'!$C$5,0,10*ROW('Water Data'!C117)),NA())))</f>
        <v>#N/A</v>
      </c>
      <c r="E123" s="133" t="e">
        <f ca="1">+IF(AND(ISNUMBER(OFFSET('Water Data'!$C$7,0,10*ROW('Water Data'!D117))),BT123="Yes"),OFFSET('Water Data'!$C$7,0,10*ROW('Water Data'!C117)),IF(AND(ISNUMBER(OFFSET('Water Data'!$C$7,0,10*ROW('Water Data'!C117))),BT123="No",ISNUMBER(OFFSET('Water Data'!$C$7,0,10*ROW('Water Data'!C117)))),CONCATENATE("[",ROUND(OFFSET('Water Data'!$C$7,0,10*ROW('Water Data'!C117)),0),"]"),IF(AND(ISNUMBER(OFFSET('Water Data'!$C$7,0,10*ROW('Water Data'!C117))),BT123="",ISNUMBER(OFFSET('Water Data'!$C$7,0,10*ROW('Water Data'!C117)))),OFFSET('Water Data'!$C$7,0,10*ROW('Water Data'!C117)),NA())))</f>
        <v>#N/A</v>
      </c>
      <c r="F123" s="133" t="e">
        <f ca="1">+IF(AND(ISNUMBER(OFFSET('Water Data'!$C$10,0,10*ROW('Water Data'!C117))),BU123="Yes"),OFFSET('Water Data'!$C$10,0,10*ROW('Water Data'!C117)),IF(AND(ISNUMBER(OFFSET('Water Data'!$C$10,0,10*ROW('Water Data'!C117))),BU123="No",ISNUMBER(OFFSET('Water Data'!$C$10,0,10*ROW('Water Data'!C117)))),CONCATENATE("[",ROUND(OFFSET('Water Data'!$C$10,0,10*ROW('Water Data'!C117)),0),"]"),IF(AND(ISNUMBER(OFFSET('Water Data'!$C$10,0,10*ROW('Water Data'!C117))),BU123="",ISNUMBER(OFFSET('Water Data'!$C$10,0,10*ROW('Water Data'!C117)))),OFFSET('Water Data'!$C$10,0,10*ROW('Water Data'!C117)),NA())))</f>
        <v>#N/A</v>
      </c>
      <c r="G123" s="133" t="e">
        <f ca="1">+IF(AND(ISNUMBER(OFFSET('Water Data'!$D$5,0,10*ROW('Water Data'!D117))),BV123="Yes"),100-OFFSET('Water Data'!$D$5,0,10*ROW('Water Data'!D117)),IF(AND(ISNUMBER(OFFSET('Water Data'!$D$5,0,10*ROW('Water Data'!D117))),BV123="No",ISNUMBER(OFFSET('Water Data'!$D$5,0,10*ROW('Water Data'!D117)))),CONCATENATE("[",ROUND(100-OFFSET('Water Data'!$D$5,0,10*ROW('Water Data'!D117)),0),"]"),IF(AND(ISNUMBER(OFFSET('Water Data'!$D$5,0,10*ROW('Water Data'!D117))),BV123="",ISNUMBER(OFFSET('Water Data'!$D$5,0,10*ROW('Water Data'!D117)))),100-OFFSET('Water Data'!$D$5,0,10*ROW('Water Data'!D117)),NA())))</f>
        <v>#N/A</v>
      </c>
      <c r="H123" s="133" t="e">
        <f ca="1">+IF(AND(ISNUMBER(OFFSET('Water Data'!$D$7,0,10*ROW('Water Data'!D117))),BW123="Yes"),OFFSET('Water Data'!$D$7,0,10*ROW('Water Data'!D117)),IF(AND(ISNUMBER(OFFSET('Water Data'!$D$7,0,10*ROW('Water Data'!D117))),BW123="No",ISNUMBER(OFFSET('Water Data'!$D$7,0,10*ROW('Water Data'!D117)))),CONCATENATE("[",ROUND(OFFSET('Water Data'!$C$7,0,10*ROW('Water Data'!D117)),0),"]"),IF(AND(ISNUMBER(OFFSET('Water Data'!$D$7,0,10*ROW('Water Data'!D117))),BW123="",ISNUMBER(OFFSET('Water Data'!$D$7,0,10*ROW('Water Data'!D117)))),OFFSET('Water Data'!$D$7,0,10*ROW('Water Data'!D117)),NA())))</f>
        <v>#N/A</v>
      </c>
      <c r="I123" s="133" t="e">
        <f ca="1">+IF(AND(ISNUMBER(OFFSET('Water Data'!$D$10,0,10*ROW('Water Data'!D117))),BX123="Yes"),OFFSET('Water Data'!$D$10,0,10*ROW('Water Data'!D117)),IF(AND(ISNUMBER(OFFSET('Water Data'!$D$10,0,10*ROW('Water Data'!D117))),BX123="No",ISNUMBER(OFFSET('Water Data'!$D$10,0,10*ROW('Water Data'!D117)))),CONCATENATE("[",ROUND(OFFSET('Water Data'!$D$10,0,10*ROW('Water Data'!D117)),0),"]"),IF(AND(ISNUMBER(OFFSET('Water Data'!$D$10,0,10*ROW('Water Data'!D117))),BX123="",ISNUMBER(OFFSET('Water Data'!$D$10,0,10*ROW('Water Data'!D117)))),OFFSET('Water Data'!$D$10,0,10*ROW('Water Data'!D117)),NA())))</f>
        <v>#N/A</v>
      </c>
      <c r="J123" s="133" t="e">
        <f ca="1">+IF(AND(ISNUMBER(OFFSET('Water Data'!$E$5,0,10*ROW('Water Data'!E117))),BY123="Yes"),100-OFFSET('Water Data'!$E$5,0,10*ROW('Water Data'!E117)),IF(AND(ISNUMBER(OFFSET('Water Data'!$E$5,0,10*ROW('Water Data'!E117))),BY123="No",ISNUMBER(OFFSET('Water Data'!$E$5,0,10*ROW('Water Data'!E117)))),CONCATENATE("[",ROUND(100-OFFSET('Water Data'!$E$5,0,10*ROW('Water Data'!E117)),0),"]"),IF(AND(ISNUMBER(OFFSET('Water Data'!$E$5,0,10*ROW('Water Data'!E117))),BY123="",ISNUMBER(OFFSET('Water Data'!$E$5,0,10*ROW('Water Data'!E117)))),100-OFFSET('Water Data'!$E$5,0,10*ROW('Water Data'!E117)),NA())))</f>
        <v>#N/A</v>
      </c>
      <c r="K123" s="133" t="e">
        <f ca="1">+IF(AND(ISNUMBER(OFFSET('Water Data'!$E$7,0,10*ROW('Water Data'!E117))),BZ123="Yes"),OFFSET('Water Data'!$E$7,0,10*ROW('Water Data'!E117)),IF(AND(ISNUMBER(OFFSET('Water Data'!$E$7,0,10*ROW('Water Data'!E117))),BZ123="No",ISNUMBER(OFFSET('Water Data'!$E$7,0,10*ROW('Water Data'!E117)))),CONCATENATE("[",ROUND(OFFSET('Water Data'!$E$7,0,10*ROW('Water Data'!E117)),0),"]"),IF(AND(ISNUMBER(OFFSET('Water Data'!$E$7,0,10*ROW('Water Data'!E117))),BZ123="",ISNUMBER(OFFSET('Water Data'!$E$7,0,10*ROW('Water Data'!E117)))),OFFSET('Water Data'!$E$7,0,10*ROW('Water Data'!E117)),NA())))</f>
        <v>#N/A</v>
      </c>
      <c r="L123" s="133" t="e">
        <f ca="1">+IF(AND(ISNUMBER(OFFSET('Water Data'!$E$10,0,10*ROW('Water Data'!E117))),CA123="Yes"),OFFSET('Water Data'!$E$10,0,10*ROW('Water Data'!E117)),IF(AND(ISNUMBER(OFFSET('Water Data'!$E$10,0,10*ROW('Water Data'!E117))),CA123="No",ISNUMBER(OFFSET('Water Data'!$E$10,0,10*ROW('Water Data'!E117)))),CONCATENATE("[",ROUND(OFFSET('Water Data'!$E$10,0,10*ROW('Water Data'!E117)),0),"]"),IF(AND(ISNUMBER(OFFSET('Water Data'!$E$10,0,10*ROW('Water Data'!E117))),CA123="",ISNUMBER(OFFSET('Water Data'!$E$10,0,10*ROW('Water Data'!E117)))),OFFSET('Water Data'!$E$10,0,10*ROW('Water Data'!E117)),NA())))</f>
        <v>#N/A</v>
      </c>
      <c r="M123" s="133" t="e">
        <f ca="1">+IF(AND(ISNUMBER(OFFSET('Water Data'!$F$5,0,10*ROW('Water Data'!F117))),CB123="Yes"),100-OFFSET('Water Data'!$F$5,0,10*ROW('Water Data'!F117)),IF(AND(ISNUMBER(OFFSET('Water Data'!$F$5,0,10*ROW('Water Data'!F117))),CB123="No",ISNUMBER(OFFSET('Water Data'!$F$5,0,10*ROW('Water Data'!F117)))),CONCATENATE("[",ROUND(100-OFFSET('Water Data'!$F$5,0,10*ROW('Water Data'!F117)),0),"]"),IF(AND(ISNUMBER(OFFSET('Water Data'!$F$5,0,10*ROW('Water Data'!F117))),CB123="",ISNUMBER(OFFSET('Water Data'!$F$5,0,10*ROW('Water Data'!F117)))),100-OFFSET('Water Data'!$F$5,0,10*ROW('Water Data'!F117)),NA())))</f>
        <v>#N/A</v>
      </c>
      <c r="N123" s="133" t="e">
        <f ca="1">+IF(AND(ISNUMBER(OFFSET('Water Data'!$F$7,0,10*ROW('Water Data'!F117))),CC123="Yes"),OFFSET('Water Data'!$F$7,0,10*ROW('Water Data'!F117)),IF(AND(ISNUMBER(OFFSET('Water Data'!$F$7,0,10*ROW('Water Data'!F117))),CC123="No",ISNUMBER(OFFSET('Water Data'!$F$7,0,10*ROW('Water Data'!F117)))),CONCATENATE("[",ROUND(OFFSET('Water Data'!$F$7,0,10*ROW('Water Data'!F117)),0),"]"),IF(AND(ISNUMBER(OFFSET('Water Data'!$F$7,0,10*ROW('Water Data'!F117))),CC123="",ISNUMBER(OFFSET('Water Data'!$F$7,0,10*ROW('Water Data'!F117)))),OFFSET('Water Data'!$F$7,0,10*ROW('Water Data'!F117)),NA())))</f>
        <v>#N/A</v>
      </c>
      <c r="O123" s="133" t="e">
        <f ca="1">+IF(AND(ISNUMBER(OFFSET('Water Data'!$F$10,0,10*ROW('Water Data'!F117))),CD123="Yes"),OFFSET('Water Data'!$F$10,0,10*ROW('Water Data'!F117)),IF(AND(ISNUMBER(OFFSET('Water Data'!$F$10,0,10*ROW('Water Data'!F117))),CD123="No",ISNUMBER(OFFSET('Water Data'!$F$10,0,10*ROW('Water Data'!F117)))),CONCATENATE("[",ROUND(OFFSET('Water Data'!$F$10,0,10*ROW('Water Data'!F117)),0),"]"),IF(AND(ISNUMBER(OFFSET('Water Data'!$F$10,0,10*ROW('Water Data'!F117))),CD123="",ISNUMBER(OFFSET('Water Data'!$F$10,0,10*ROW('Water Data'!F117)))),OFFSET('Water Data'!$F$10,0,10*ROW('Water Data'!F117)),NA())))</f>
        <v>#N/A</v>
      </c>
      <c r="P123" s="133" t="e">
        <f ca="1">+IF(AND(ISNUMBER(OFFSET('Water Data'!$G$5,0,10*ROW('Water Data'!G117))),CE123="Yes"),100-OFFSET('Water Data'!$G$5,0,10*ROW('Water Data'!G117)),IF(AND(ISNUMBER(OFFSET('Water Data'!$G$5,0,10*ROW('Water Data'!G117))),CE123="No",ISNUMBER(OFFSET('Water Data'!$G$5,0,10*ROW('Water Data'!G117)))),CONCATENATE("[",ROUND(100-OFFSET('Water Data'!$G$5,0,10*ROW('Water Data'!G117)),0),"]"),IF(AND(ISNUMBER(OFFSET('Water Data'!$G$5,0,10*ROW('Water Data'!G117))),CE123="",ISNUMBER(OFFSET('Water Data'!$G$5,0,10*ROW('Water Data'!G117)))),100-OFFSET('Water Data'!$G$5,0,10*ROW('Water Data'!G117)),NA())))</f>
        <v>#N/A</v>
      </c>
      <c r="Q123" s="133" t="e">
        <f ca="1">+IF(AND(ISNUMBER(OFFSET('Water Data'!$G$7,0,10*ROW('Water Data'!G117))),CF123="Yes"),OFFSET('Water Data'!$G$7,0,10*ROW('Water Data'!G117)),IF(AND(ISNUMBER(OFFSET('Water Data'!$G$7,0,10*ROW('Water Data'!G117))),CF123="No",ISNUMBER(OFFSET('Water Data'!$G$7,0,10*ROW('Water Data'!G117)))),CONCATENATE("[",ROUND(OFFSET('Water Data'!$G$7,0,10*ROW('Water Data'!G117)),0),"]"),IF(AND(ISNUMBER(OFFSET('Water Data'!$G$7,0,10*ROW('Water Data'!G117))),CF123="",ISNUMBER(OFFSET('Water Data'!$G$7,0,10*ROW('Water Data'!G117)))),OFFSET('Water Data'!$G$7,0,10*ROW('Water Data'!G117)),NA())))</f>
        <v>#N/A</v>
      </c>
      <c r="R123" s="133" t="e">
        <f ca="1">+IF(AND(ISNUMBER(OFFSET('Water Data'!$G$10,0,10*ROW('Water Data'!G117))),CG123="Yes"),OFFSET('Water Data'!$G$10,0,10*ROW('Water Data'!G117)),IF(AND(ISNUMBER(OFFSET('Water Data'!$G$10,0,10*ROW('Water Data'!G117))),CG123="No",ISNUMBER(OFFSET('Water Data'!$G$10,0,10*ROW('Water Data'!G117)))),CONCATENATE("[",ROUND(OFFSET('Water Data'!$G$10,0,10*ROW('Water Data'!G117)),0),"]"),IF(AND(ISNUMBER(OFFSET('Water Data'!$G$10,0,10*ROW('Water Data'!G117))),CG123="",ISNUMBER(OFFSET('Water Data'!$G$10,0,10*ROW('Water Data'!G117)))),OFFSET('Water Data'!$G$10,0,10*ROW('Water Data'!G117)),NA())))</f>
        <v>#N/A</v>
      </c>
      <c r="S123" s="133" t="e">
        <f ca="1">+IF(AND(ISNUMBER(OFFSET('Water Data'!$H$5,0,10*ROW('Water Data'!H117))),CH123="Yes"),100-OFFSET('Water Data'!$H$5,0,10*ROW('Water Data'!H117)),IF(AND(ISNUMBER(OFFSET('Water Data'!$H$5,0,10*ROW('Water Data'!H117))),CH123="No",ISNUMBER(OFFSET('Water Data'!$H$5,0,10*ROW('Water Data'!H117)))),CONCATENATE("[",ROUND(100-OFFSET('Water Data'!$H$5,0,10*ROW('Water Data'!H117)),0),"]"),IF(AND(ISNUMBER(OFFSET('Water Data'!$H$5,0,10*ROW('Water Data'!H117))),CH123="",ISNUMBER(OFFSET('Water Data'!$H$5,0,10*ROW('Water Data'!H117)))),100-OFFSET('Water Data'!$H$5,0,10*ROW('Water Data'!H117)),NA())))</f>
        <v>#N/A</v>
      </c>
      <c r="T123" s="133" t="e">
        <f ca="1">+IF(AND(ISNUMBER(OFFSET('Water Data'!$H$7,0,10*ROW('Water Data'!H117))),CI123="Yes"),OFFSET('Water Data'!$H$7,0,10*ROW('Water Data'!H117)),IF(AND(ISNUMBER(OFFSET('Water Data'!$H$7,0,10*ROW('Water Data'!H117))),CI123="No",ISNUMBER(OFFSET('Water Data'!$H$7,0,10*ROW('Water Data'!H117)))),CONCATENATE("[",ROUND(OFFSET('Water Data'!$H$7,0,10*ROW('Water Data'!H117)),0),"]"),IF(AND(ISNUMBER(OFFSET('Water Data'!$H$7,0,10*ROW('Water Data'!H117))),CI123="",ISNUMBER(OFFSET('Water Data'!$H$7,0,10*ROW('Water Data'!H117)))),OFFSET('Water Data'!$H$7,0,10*ROW('Water Data'!H117)),NA())))</f>
        <v>#N/A</v>
      </c>
      <c r="U123" s="133" t="e">
        <f ca="1">+IF(AND(ISNUMBER(OFFSET('Water Data'!$H$10,0,10*ROW('Water Data'!H117))),CJ123="Yes"),OFFSET('Water Data'!$H$10,0,10*ROW('Water Data'!H117)),IF(AND(ISNUMBER(OFFSET('Water Data'!$H$10,0,10*ROW('Water Data'!H117))),CJ123="No",ISNUMBER(OFFSET('Water Data'!$H$10,0,10*ROW('Water Data'!H117)))),CONCATENATE("[",ROUND(OFFSET('Water Data'!$H$10,0,10*ROW('Water Data'!H117)),0),"]"),IF(AND(ISNUMBER(OFFSET('Water Data'!$H$10,0,10*ROW('Water Data'!H117))),CJ123="",ISNUMBER(OFFSET('Water Data'!$H$10,0,10*ROW('Water Data'!H117)))),OFFSET('Water Data'!$H$10,0,10*ROW('Water Data'!H117)),NA())))</f>
        <v>#N/A</v>
      </c>
      <c r="V123" s="134" t="e">
        <f ca="1">+IF(AND(ISNUMBER(OFFSET('Sanitation Data'!$C$5,0,10*ROW('Sanitation Data'!C117))),CK123="Yes"),100-OFFSET('Sanitation Data'!$C$5,0,10*ROW('Sanitation Data'!C117)),IF(AND(ISNUMBER(OFFSET('Sanitation Data'!$C$5,0,10*ROW('Sanitation Data'!C117))),CK123="No",ISNUMBER(OFFSET('Sanitation Data'!$C$5,0,10*ROW('Sanitation Data'!C117)))),CONCATENATE("[",ROUND(100-OFFSET('Sanitation Data'!$C$5,0,10*ROW('Sanitation Data'!C117)),0),"]"),IF(AND(ISNUMBER(OFFSET('Sanitation Data'!$C$5,0,10*ROW('Sanitation Data'!C117))),CK123="",ISNUMBER(OFFSET('Sanitation Data'!$C$5,0,10*ROW('Sanitation Data'!C117)))),100-OFFSET('Sanitation Data'!$C$5,0,10*ROW('Sanitation Data'!C117)),NA())))</f>
        <v>#N/A</v>
      </c>
      <c r="W123" s="134" t="e">
        <f ca="1">+IF(AND(ISNUMBER(OFFSET('Sanitation Data'!$C$7,0,10*ROW('Sanitation Data'!C117))),CL123="Yes"),OFFSET('Sanitation Data'!$C$7,0,10*ROW('Sanitation Data'!C117)),IF(AND(ISNUMBER(OFFSET('Sanitation Data'!$C$7,0,10*ROW('Sanitation Data'!C117))),CL123="No",ISNUMBER(OFFSET('Sanitation Data'!$C$7,0,10*ROW('Sanitation Data'!C117)))),CONCATENATE("[",ROUND(OFFSET('Sanitation Data'!$C$7,0,10*ROW('Sanitation Data'!C117)),0),"]"),IF(AND(ISNUMBER(OFFSET('Sanitation Data'!$C$7,0,10*ROW('Sanitation Data'!C117))),CL123="",ISNUMBER(OFFSET('Sanitation Data'!$C$7,0,10*ROW('Sanitation Data'!C117)))),OFFSET('Sanitation Data'!$C$7,0,10*ROW('Sanitation Data'!C117)),NA())))</f>
        <v>#N/A</v>
      </c>
      <c r="X123" s="134" t="e">
        <f ca="1">+IF(AND(ISNUMBER(OFFSET('Sanitation Data'!$C$11,0,10*ROW('Sanitation Data'!C117))),CM123="Yes"),OFFSET('Sanitation Data'!$C$11,0,10*ROW('Sanitation Data'!C117)),IF(AND(ISNUMBER(OFFSET('Sanitation Data'!$C$11,0,10*ROW('Sanitation Data'!C117))),CM123="No",ISNUMBER(OFFSET('Sanitation Data'!$C$11,0,10*ROW('Sanitation Data'!C117)))),CONCATENATE("[",ROUND(OFFSET('Sanitation Data'!$C$11,0,10*ROW('Sanitation Data'!C117)),0),"]"),IF(AND(ISNUMBER(OFFSET('Sanitation Data'!$C$11,0,10*ROW('Sanitation Data'!C117))),CM123="",ISNUMBER(OFFSET('Sanitation Data'!$C$11,0,10*ROW('Sanitation Data'!C117)))),OFFSET('Sanitation Data'!$C$11,0,10*ROW('Sanitation Data'!C117)),NA())))</f>
        <v>#N/A</v>
      </c>
      <c r="Y123" s="134" t="e">
        <f ca="1">+IF(AND(ISNUMBER(OFFSET('Sanitation Data'!$C$12,0,10*ROW('Sanitation Data'!C117))),CN123="Yes"),OFFSET('Sanitation Data'!$C$12,0,10*ROW('Sanitation Data'!C117)),IF(AND(ISNUMBER(OFFSET('Sanitation Data'!$C$12,0,10*ROW('Sanitation Data'!C117))),CN123="No",ISNUMBER(OFFSET('Sanitation Data'!$C$12,0,10*ROW('Sanitation Data'!C117)))),CONCATENATE("[",ROUND(OFFSET('Sanitation Data'!$C$12,0,10*ROW('Sanitation Data'!C117)),0),"]"),IF(AND(ISNUMBER(OFFSET('Sanitation Data'!$C$12,0,10*ROW('Sanitation Data'!C117))),CN123="",ISNUMBER(OFFSET('Sanitation Data'!$C$12,0,10*ROW('Sanitation Data'!C117)))),OFFSET('Sanitation Data'!$C$12,0,10*ROW('Sanitation Data'!C117)),NA())))</f>
        <v>#N/A</v>
      </c>
      <c r="Z123" s="134" t="e">
        <f ca="1">+IF(AND(ISNUMBER(OFFSET('Sanitation Data'!$C$13,0,10*ROW('Sanitation Data'!C117))),CO123="Yes"),OFFSET('Sanitation Data'!$C$13,0,10*ROW('Sanitation Data'!C117)),IF(AND(ISNUMBER(OFFSET('Sanitation Data'!$C$13,0,10*ROW('Sanitation Data'!C117))),CO123="No",ISNUMBER(OFFSET('Sanitation Data'!$C$13,0,10*ROW('Sanitation Data'!C117)))),CONCATENATE("[",ROUND(OFFSET('Sanitation Data'!$C$13,0,10*ROW('Sanitation Data'!C117)),0),"]"),IF(AND(ISNUMBER(OFFSET('Sanitation Data'!$C$13,0,10*ROW('Sanitation Data'!C117))),CO123="",ISNUMBER(OFFSET('Sanitation Data'!$C$13,0,10*ROW('Sanitation Data'!C117)))),OFFSET('Sanitation Data'!$C$13,0,10*ROW('Sanitation Data'!C117)),NA())))</f>
        <v>#N/A</v>
      </c>
      <c r="AA123" s="134" t="e">
        <f ca="1">+IF(AND(ISNUMBER(OFFSET('Sanitation Data'!$D$5,0,10*ROW('Sanitation Data'!D117))),CP123="Yes"),100-OFFSET('Sanitation Data'!$D$5,0,10*ROW('Sanitation Data'!D117)),IF(AND(ISNUMBER(OFFSET('Sanitation Data'!$D$5,0,10*ROW('Sanitation Data'!D117))),CP123="No",ISNUMBER(OFFSET('Sanitation Data'!$D$5,0,10*ROW('Sanitation Data'!D117)))),CONCATENATE("[",ROUND(100-OFFSET('Sanitation Data'!$D$5,0,10*ROW('Sanitation Data'!D117)),0),"]"),IF(AND(ISNUMBER(OFFSET('Sanitation Data'!$D$5,0,10*ROW('Sanitation Data'!D117))),CP123="",ISNUMBER(OFFSET('Sanitation Data'!$D$5,0,10*ROW('Sanitation Data'!D117)))),100-OFFSET('Sanitation Data'!$D$5,0,10*ROW('Sanitation Data'!D117)),NA())))</f>
        <v>#N/A</v>
      </c>
      <c r="AB123" s="134" t="e">
        <f ca="1">+IF(AND(ISNUMBER(OFFSET('Sanitation Data'!$D$7,0,10*ROW('Sanitation Data'!D117))),CQ123="Yes"),OFFSET('Sanitation Data'!$D$7,0,10*ROW('Sanitation Data'!G117)),IF(AND(ISNUMBER(OFFSET('Sanitation Data'!$D$7,0,10*ROW('Sanitation Data'!D117))),CQ123="No",ISNUMBER(OFFSET('Sanitation Data'!$D$7,0,10*ROW('Sanitation Data'!D117)))),CONCATENATE("[",ROUND(OFFSET('Sanitation Data'!$D$7,0,10*ROW('Sanitation Data'!D117)),0),"]"),IF(AND(ISNUMBER(OFFSET('Sanitation Data'!$D$7,0,10*ROW('Sanitation Data'!D117))),CQ123="",ISNUMBER(OFFSET('Sanitation Data'!$D$7,0,10*ROW('Sanitation Data'!D117)))),OFFSET('Sanitation Data'!$D$7,0,10*ROW('Sanitation Data'!D117)),NA())))</f>
        <v>#N/A</v>
      </c>
      <c r="AC123" s="134" t="e">
        <f ca="1">+IF(AND(ISNUMBER(OFFSET('Sanitation Data'!$D$11,0,10*ROW('Sanitation Data'!D117))),CR123="Yes"),OFFSET('Sanitation Data'!$D$11,0,10*ROW('Sanitation Data'!D117)),IF(AND(ISNUMBER(OFFSET('Sanitation Data'!$D$11,0,10*ROW('Sanitation Data'!D117))),CR123="No",ISNUMBER(OFFSET('Sanitation Data'!$D$11,0,10*ROW('Sanitation Data'!D117)))),CONCATENATE("[",ROUND(OFFSET('Sanitation Data'!$D$11,0,10*ROW('Sanitation Data'!D117)),0),"]"),IF(AND(ISNUMBER(OFFSET('Sanitation Data'!$D$11,0,10*ROW('Sanitation Data'!D117))),CR123="",ISNUMBER(OFFSET('Sanitation Data'!$D$11,0,10*ROW('Sanitation Data'!D117)))),OFFSET('Sanitation Data'!$D$11,0,10*ROW('Sanitation Data'!D117)),NA())))</f>
        <v>#N/A</v>
      </c>
      <c r="AD123" s="134" t="e">
        <f ca="1">+IF(AND(ISNUMBER(OFFSET('Sanitation Data'!$D$12,0,10*ROW('Sanitation Data'!D117))),CS123="Yes"),OFFSET('Sanitation Data'!$D$12,0,10*ROW('Sanitation Data'!D117)),IF(AND(ISNUMBER(OFFSET('Sanitation Data'!$D$12,0,10*ROW('Sanitation Data'!D117))),CS123="No",ISNUMBER(OFFSET('Sanitation Data'!$D$12,0,10*ROW('Sanitation Data'!D117)))),CONCATENATE("[",ROUND(OFFSET('Sanitation Data'!$D$12,0,10*ROW('Sanitation Data'!D117)),0),"]"),IF(AND(ISNUMBER(OFFSET('Sanitation Data'!$D$12,0,10*ROW('Sanitation Data'!D117))),CS123="",ISNUMBER(OFFSET('Sanitation Data'!$D$12,0,10*ROW('Sanitation Data'!D117)))),OFFSET('Sanitation Data'!$D$12,0,10*ROW('Sanitation Data'!D117)),NA())))</f>
        <v>#N/A</v>
      </c>
      <c r="AE123" s="134" t="e">
        <f ca="1">+IF(AND(ISNUMBER(OFFSET('Sanitation Data'!$D$13,0,10*ROW('Sanitation Data'!D117))),CT123="Yes"),OFFSET('Sanitation Data'!$D$13,0,10*ROW('Sanitation Data'!D117)),IF(AND(ISNUMBER(OFFSET('Sanitation Data'!$D$13,0,10*ROW('Sanitation Data'!D117))),CT123="No",ISNUMBER(OFFSET('Sanitation Data'!$D$13,0,10*ROW('Sanitation Data'!D117)))),CONCATENATE("[",ROUND(OFFSET('Sanitation Data'!$D$13,0,10*ROW('Sanitation Data'!D117)),0),"]"),IF(AND(ISNUMBER(OFFSET('Sanitation Data'!$D$13,0,10*ROW('Sanitation Data'!D117))),CT123="",ISNUMBER(OFFSET('Sanitation Data'!$D$13,0,10*ROW('Sanitation Data'!D117)))),OFFSET('Sanitation Data'!$D$13,0,10*ROW('Sanitation Data'!D117)),NA())))</f>
        <v>#N/A</v>
      </c>
      <c r="AF123" s="134" t="e">
        <f ca="1">+IF(AND(ISNUMBER(OFFSET('Sanitation Data'!$E$5,0,10*ROW('Sanitation Data'!E117))),CU123="Yes"),100-OFFSET('Sanitation Data'!$E$5,0,10*ROW('Sanitation Data'!E117)),IF(AND(ISNUMBER(OFFSET('Sanitation Data'!$E$5,0,10*ROW('Sanitation Data'!E117))),CU123="No",ISNUMBER(OFFSET('Sanitation Data'!$E$5,0,10*ROW('Sanitation Data'!E117)))),CONCATENATE("[",ROUND(100-OFFSET('Sanitation Data'!$E$5,0,10*ROW('Sanitation Data'!E117)),0),"]"),IF(AND(ISNUMBER(OFFSET('Sanitation Data'!$E$5,0,10*ROW('Sanitation Data'!E117))),CU123="",ISNUMBER(OFFSET('Sanitation Data'!$E$5,0,10*ROW('Sanitation Data'!E117)))),100-OFFSET('Sanitation Data'!$E$5,0,10*ROW('Sanitation Data'!E117)),NA())))</f>
        <v>#N/A</v>
      </c>
      <c r="AG123" s="134" t="e">
        <f ca="1">+IF(AND(ISNUMBER(OFFSET('Sanitation Data'!$E$7,0,10*ROW('Sanitation Data'!E117))),CV123="Yes"),OFFSET('Sanitation Data'!$E$7,0,10*ROW('Sanitation Data'!E117)),IF(AND(ISNUMBER(OFFSET('Sanitation Data'!$E$7,0,10*ROW('Sanitation Data'!E117))),CV123="No",ISNUMBER(OFFSET('Sanitation Data'!$E$7,0,10*ROW('Sanitation Data'!E117)))),CONCATENATE("[",ROUND(OFFSET('Sanitation Data'!$E$7,0,10*ROW('Sanitation Data'!E117)),0),"]"),IF(AND(ISNUMBER(OFFSET('Sanitation Data'!$E$7,0,10*ROW('Sanitation Data'!E117))),CV123="",ISNUMBER(OFFSET('Sanitation Data'!$E$7,0,10*ROW('Sanitation Data'!E117)))),OFFSET('Sanitation Data'!$E$7,0,10*ROW('Sanitation Data'!E117)),NA())))</f>
        <v>#N/A</v>
      </c>
      <c r="AH123" s="134" t="e">
        <f ca="1">+IF(AND(ISNUMBER(OFFSET('Sanitation Data'!$E$11,0,10*ROW('Sanitation Data'!E117))),CW123="Yes"),OFFSET('Sanitation Data'!$E$11,0,10*ROW('Sanitation Data'!E117)),IF(AND(ISNUMBER(OFFSET('Sanitation Data'!$E$11,0,10*ROW('Sanitation Data'!E117))),CW123="No",ISNUMBER(OFFSET('Sanitation Data'!$E$11,0,10*ROW('Sanitation Data'!E117)))),CONCATENATE("[",ROUND(OFFSET('Sanitation Data'!$E$11,0,10*ROW('Sanitation Data'!E117)),0),"]"),IF(AND(ISNUMBER(OFFSET('Sanitation Data'!$E$11,0,10*ROW('Sanitation Data'!E117))),CW123="",ISNUMBER(OFFSET('Sanitation Data'!$E$11,0,10*ROW('Sanitation Data'!E117)))),OFFSET('Sanitation Data'!$E$11,0,10*ROW('Sanitation Data'!E117)),NA())))</f>
        <v>#N/A</v>
      </c>
      <c r="AI123" s="134" t="e">
        <f ca="1">+IF(AND(ISNUMBER(OFFSET('Sanitation Data'!$E$12,0,10*ROW('Sanitation Data'!E117))),CX123="Yes"),OFFSET('Sanitation Data'!$E$12,0,10*ROW('Sanitation Data'!E117)),IF(AND(ISNUMBER(OFFSET('Sanitation Data'!$E$12,0,10*ROW('Sanitation Data'!E117))),CX123="No",ISNUMBER(OFFSET('Sanitation Data'!$E$12,0,10*ROW('Sanitation Data'!E117)))),CONCATENATE("[",ROUND(OFFSET('Sanitation Data'!$E$12,0,10*ROW('Sanitation Data'!E117)),0),"]"),IF(AND(ISNUMBER(OFFSET('Sanitation Data'!$E$12,0,10*ROW('Sanitation Data'!E117))),CX123="",ISNUMBER(OFFSET('Sanitation Data'!$E$12,0,10*ROW('Sanitation Data'!E117)))),OFFSET('Sanitation Data'!$E$12,0,10*ROW('Sanitation Data'!E117)),NA())))</f>
        <v>#N/A</v>
      </c>
      <c r="AJ123" s="134" t="e">
        <f ca="1">+IF(AND(ISNUMBER(OFFSET('Sanitation Data'!$E$13,0,10*ROW('Sanitation Data'!E117))),CY123="Yes"),OFFSET('Sanitation Data'!$E$13,0,10*ROW('Sanitation Data'!E117)),IF(AND(ISNUMBER(OFFSET('Sanitation Data'!$E$13,0,10*ROW('Sanitation Data'!E117))),CY123="No",ISNUMBER(OFFSET('Sanitation Data'!$E$13,0,10*ROW('Sanitation Data'!E117)))),CONCATENATE("[",ROUND(OFFSET('Sanitation Data'!$E$13,0,10*ROW('Sanitation Data'!E117)),0),"]"),IF(AND(ISNUMBER(OFFSET('Sanitation Data'!$E$13,0,10*ROW('Sanitation Data'!E117))),CY123="",ISNUMBER(OFFSET('Sanitation Data'!$E$13,0,10*ROW('Sanitation Data'!E117)))),OFFSET('Sanitation Data'!$E$13,0,10*ROW('Sanitation Data'!E117)),NA())))</f>
        <v>#N/A</v>
      </c>
      <c r="AK123" s="134" t="e">
        <f ca="1">+IF(AND(ISNUMBER(OFFSET('Sanitation Data'!$F$5,0,10*ROW('Sanitation Data'!F117))),CZ123="Yes"),100-OFFSET('Sanitation Data'!$F$5,0,10*ROW('Sanitation Data'!F117)),IF(AND(ISNUMBER(OFFSET('Sanitation Data'!$F$5,0,10*ROW('Sanitation Data'!F117))),CZ123="No",ISNUMBER(OFFSET('Sanitation Data'!$F$5,0,10*ROW('Sanitation Data'!F117)))),CONCATENATE("[",ROUND(100-OFFSET('Sanitation Data'!$F$5,0,10*ROW('Sanitation Data'!F117)),0),"]"),IF(AND(ISNUMBER(OFFSET('Sanitation Data'!$F$5,0,10*ROW('Sanitation Data'!F117))),CZ123="",ISNUMBER(OFFSET('Sanitation Data'!$F$5,0,10*ROW('Sanitation Data'!F117)))),100-OFFSET('Sanitation Data'!$F$5,0,10*ROW('Sanitation Data'!F117)),NA())))</f>
        <v>#N/A</v>
      </c>
      <c r="AL123" s="134" t="e">
        <f ca="1">+IF(AND(ISNUMBER(OFFSET('Sanitation Data'!$F$7,0,10*ROW('Sanitation Data'!F117))),DA123="Yes"),OFFSET('Sanitation Data'!$F$7,0,10*ROW('Sanitation Data'!F117)),IF(AND(ISNUMBER(OFFSET('Sanitation Data'!$F$7,0,10*ROW('Sanitation Data'!F117))),DA123="No",ISNUMBER(OFFSET('Sanitation Data'!$F$7,0,10*ROW('Sanitation Data'!F117)))),CONCATENATE("[",ROUND(OFFSET('Sanitation Data'!$F$7,0,10*ROW('Sanitation Data'!F117)),0),"]"),IF(AND(ISNUMBER(OFFSET('Sanitation Data'!$F$7,0,10*ROW('Sanitation Data'!F117))),DA123="",ISNUMBER(OFFSET('Sanitation Data'!$F$7,0,10*ROW('Sanitation Data'!F117)))),OFFSET('Sanitation Data'!$F$7,0,10*ROW('Sanitation Data'!F117)),NA())))</f>
        <v>#N/A</v>
      </c>
      <c r="AM123" s="134" t="e">
        <f ca="1">+IF(AND(ISNUMBER(OFFSET('Sanitation Data'!$F$11,0,10*ROW('Sanitation Data'!F117))),DB123="Yes"),OFFSET('Sanitation Data'!$F$11,0,10*ROW('Sanitation Data'!F117)),IF(AND(ISNUMBER(OFFSET('Sanitation Data'!$F$11,0,10*ROW('Sanitation Data'!F117))),DB123="No",ISNUMBER(OFFSET('Sanitation Data'!$F$11,0,10*ROW('Sanitation Data'!F117)))),CONCATENATE("[",ROUND(OFFSET('Sanitation Data'!$F$11,0,10*ROW('Sanitation Data'!F117)),0),"]"),IF(AND(ISNUMBER(OFFSET('Sanitation Data'!$F$11,0,10*ROW('Sanitation Data'!F117))),DB123="",ISNUMBER(OFFSET('Sanitation Data'!$F$11,0,10*ROW('Sanitation Data'!F117)))),OFFSET('Sanitation Data'!$F$11,0,10*ROW('Sanitation Data'!F117)),NA())))</f>
        <v>#N/A</v>
      </c>
      <c r="AN123" s="134" t="e">
        <f ca="1">+IF(AND(ISNUMBER(OFFSET('Sanitation Data'!$F$12,0,10*ROW('Sanitation Data'!F117))),DC123="Yes"),OFFSET('Sanitation Data'!$F$12,0,10*ROW('Sanitation Data'!F117)),IF(AND(ISNUMBER(OFFSET('Sanitation Data'!$F$12,0,10*ROW('Sanitation Data'!F117))),DC123="No",ISNUMBER(OFFSET('Sanitation Data'!$F$12,0,10*ROW('Sanitation Data'!F117)))),CONCATENATE("[",ROUND(OFFSET('Sanitation Data'!$F$12,0,10*ROW('Sanitation Data'!F117)),0),"]"),IF(AND(ISNUMBER(OFFSET('Sanitation Data'!$F$12,0,10*ROW('Sanitation Data'!F117))),DC123="",ISNUMBER(OFFSET('Sanitation Data'!$F$12,0,10*ROW('Sanitation Data'!F117)))),OFFSET('Sanitation Data'!$F$12,0,10*ROW('Sanitation Data'!F117)),NA())))</f>
        <v>#N/A</v>
      </c>
      <c r="AO123" s="134" t="e">
        <f ca="1">+IF(AND(ISNUMBER(OFFSET('Sanitation Data'!$F$13,0,10*ROW('Sanitation Data'!F117))),DD123="Yes"),OFFSET('Sanitation Data'!$F$13,0,10*ROW('Sanitation Data'!F117)),IF(AND(ISNUMBER(OFFSET('Sanitation Data'!$F$13,0,10*ROW('Sanitation Data'!F117))),DD123="No",ISNUMBER(OFFSET('Sanitation Data'!$F$13,0,10*ROW('Sanitation Data'!F117)))),CONCATENATE("[",ROUND(OFFSET('Sanitation Data'!$F$13,0,10*ROW('Sanitation Data'!F117)),0),"]"),IF(AND(ISNUMBER(OFFSET('Sanitation Data'!$F$13,0,10*ROW('Sanitation Data'!F117))),DD123="",ISNUMBER(OFFSET('Sanitation Data'!$F$13,0,10*ROW('Sanitation Data'!F117)))),OFFSET('Sanitation Data'!$F$13,0,10*ROW('Sanitation Data'!F117)),NA())))</f>
        <v>#N/A</v>
      </c>
      <c r="AP123" s="134" t="e">
        <f ca="1">+IF(AND(ISNUMBER(OFFSET('Sanitation Data'!$G$5,0,10*ROW('Sanitation Data'!G117))),DE123="Yes"),100-OFFSET('Sanitation Data'!$G$5,0,10*ROW('Sanitation Data'!G117)),IF(AND(ISNUMBER(OFFSET('Sanitation Data'!$G$5,0,10*ROW('Sanitation Data'!G117))),DE123="No",ISNUMBER(OFFSET('Sanitation Data'!$G$5,0,10*ROW('Sanitation Data'!G117)))),CONCATENATE("[",ROUND(100-OFFSET('Sanitation Data'!$G$5,0,10*ROW('Sanitation Data'!G117)),0),"]"),IF(AND(ISNUMBER(OFFSET('Sanitation Data'!$G$5,0,10*ROW('Sanitation Data'!G117))),DE123="",ISNUMBER(OFFSET('Sanitation Data'!$G$5,0,10*ROW('Sanitation Data'!G117)))),100-OFFSET('Sanitation Data'!$G$5,0,10*ROW('Sanitation Data'!G117)),NA())))</f>
        <v>#N/A</v>
      </c>
      <c r="AQ123" s="134" t="e">
        <f ca="1">+IF(AND(ISNUMBER(OFFSET('Sanitation Data'!$G$7,0,10*ROW('Sanitation Data'!G117))),DF123="Yes"),OFFSET('Sanitation Data'!$G$7,0,10*ROW('Sanitation Data'!G117)),IF(AND(ISNUMBER(OFFSET('Sanitation Data'!$G$7,0,10*ROW('Sanitation Data'!G117))),DF123="No",ISNUMBER(OFFSET('Sanitation Data'!$G$7,0,10*ROW('Sanitation Data'!G117)))),CONCATENATE("[",ROUND(OFFSET('Sanitation Data'!$G$7,0,10*ROW('Sanitation Data'!G117)),0),"]"),IF(AND(ISNUMBER(OFFSET('Sanitation Data'!$G$7,0,10*ROW('Sanitation Data'!G117))),DF123="",ISNUMBER(OFFSET('Sanitation Data'!$G$7,0,10*ROW('Sanitation Data'!G117)))),OFFSET('Sanitation Data'!$G$7,0,10*ROW('Sanitation Data'!G117)),NA())))</f>
        <v>#N/A</v>
      </c>
      <c r="AR123" s="134" t="e">
        <f ca="1">+IF(AND(ISNUMBER(OFFSET('Sanitation Data'!$G$11,0,10*ROW('Sanitation Data'!G117))),DG123="Yes"),OFFSET('Sanitation Data'!$G$11,0,10*ROW('Sanitation Data'!G117)),IF(AND(ISNUMBER(OFFSET('Sanitation Data'!$G$11,0,10*ROW('Sanitation Data'!G117))),DG123="No",ISNUMBER(OFFSET('Sanitation Data'!$G$11,0,10*ROW('Sanitation Data'!G117)))),CONCATENATE("[",ROUND(OFFSET('Sanitation Data'!$G$11,0,10*ROW('Sanitation Data'!G117)),0),"]"),IF(AND(ISNUMBER(OFFSET('Sanitation Data'!$G$11,0,10*ROW('Sanitation Data'!G117))),DG123="",ISNUMBER(OFFSET('Sanitation Data'!$G$11,0,10*ROW('Sanitation Data'!G117)))),OFFSET('Sanitation Data'!$G$11,0,10*ROW('Sanitation Data'!G117)),NA())))</f>
        <v>#N/A</v>
      </c>
      <c r="AS123" s="134" t="e">
        <f ca="1">+IF(AND(ISNUMBER(OFFSET('Sanitation Data'!$G$12,0,10*ROW('Sanitation Data'!G117))),DH123="Yes"),OFFSET('Sanitation Data'!$G$12,0,10*ROW('Sanitation Data'!G117)),IF(AND(ISNUMBER(OFFSET('Sanitation Data'!$G$12,0,10*ROW('Sanitation Data'!G117))),DH123="No",ISNUMBER(OFFSET('Sanitation Data'!$G$12,0,10*ROW('Sanitation Data'!G117)))),CONCATENATE("[",ROUND(OFFSET('Sanitation Data'!$G$12,0,10*ROW('Sanitation Data'!G117)),0),"]"),IF(AND(ISNUMBER(OFFSET('Sanitation Data'!$G$12,0,10*ROW('Sanitation Data'!G117))),DH123="",ISNUMBER(OFFSET('Sanitation Data'!$G$12,0,10*ROW('Sanitation Data'!G117)))),OFFSET('Sanitation Data'!$G$12,0,10*ROW('Sanitation Data'!G117)),NA())))</f>
        <v>#N/A</v>
      </c>
      <c r="AT123" s="134" t="e">
        <f ca="1">+IF(AND(ISNUMBER(OFFSET('Sanitation Data'!$G$13,0,10*ROW('Sanitation Data'!G117))),DI123="Yes"),OFFSET('Sanitation Data'!$G$13,0,10*ROW('Sanitation Data'!G117)),IF(AND(ISNUMBER(OFFSET('Sanitation Data'!$G$13,0,10*ROW('Sanitation Data'!G117))),DI123="No",ISNUMBER(OFFSET('Sanitation Data'!$G$13,0,10*ROW('Sanitation Data'!G117)))),CONCATENATE("[",ROUND(OFFSET('Sanitation Data'!$G$13,0,10*ROW('Sanitation Data'!G117)),0),"]"),IF(AND(ISNUMBER(OFFSET('Sanitation Data'!$G$13,0,10*ROW('Sanitation Data'!G117))),DI123="",ISNUMBER(OFFSET('Sanitation Data'!$G$13,0,10*ROW('Sanitation Data'!G117)))),OFFSET('Sanitation Data'!$G$13,0,10*ROW('Sanitation Data'!G117)),NA())))</f>
        <v>#N/A</v>
      </c>
      <c r="AU123" s="134" t="e">
        <f ca="1">+IF(AND(ISNUMBER(OFFSET('Sanitation Data'!$H$5,0,10*ROW('Sanitation Data'!H117))),DJ123="Yes"),100-OFFSET('Sanitation Data'!$H$5,0,10*ROW('Sanitation Data'!H117)),IF(AND(ISNUMBER(OFFSET('Sanitation Data'!$H$5,0,10*ROW('Sanitation Data'!H117))),DJ123="No",ISNUMBER(OFFSET('Sanitation Data'!$H$5,0,10*ROW('Sanitation Data'!H117)))),CONCATENATE("[",ROUND(100-OFFSET('Sanitation Data'!$H$5,0,10*ROW('Sanitation Data'!H117)),0),"]"),IF(AND(ISNUMBER(OFFSET('Sanitation Data'!$H$5,0,10*ROW('Sanitation Data'!H117))),DJ123="",ISNUMBER(OFFSET('Sanitation Data'!$H$5,0,10*ROW('Sanitation Data'!H117)))),100-OFFSET('Sanitation Data'!$H$5,0,10*ROW('Sanitation Data'!H117)),NA())))</f>
        <v>#N/A</v>
      </c>
      <c r="AV123" s="134" t="e">
        <f ca="1">+IF(AND(ISNUMBER(OFFSET('Sanitation Data'!$H$7,0,10*ROW('Sanitation Data'!H117))),DK123="Yes"),OFFSET('Sanitation Data'!$H$7,0,10*ROW('Sanitation Data'!H117)),IF(AND(ISNUMBER(OFFSET('Sanitation Data'!$H$7,0,10*ROW('Sanitation Data'!H117))),DK123="No",ISNUMBER(OFFSET('Sanitation Data'!$H$7,0,10*ROW('Sanitation Data'!H117)))),CONCATENATE("[",ROUND(OFFSET('Sanitation Data'!$H$7,0,10*ROW('Sanitation Data'!H117)),0),"]"),IF(AND(ISNUMBER(OFFSET('Sanitation Data'!$H$7,0,10*ROW('Sanitation Data'!H117))),DK123="",ISNUMBER(OFFSET('Sanitation Data'!$H$7,0,10*ROW('Sanitation Data'!H117)))),OFFSET('Sanitation Data'!$H$7,0,10*ROW('Sanitation Data'!H117)),NA())))</f>
        <v>#N/A</v>
      </c>
      <c r="AW123" s="134" t="e">
        <f ca="1">+IF(AND(ISNUMBER(OFFSET('Sanitation Data'!$H$11,0,10*ROW('Sanitation Data'!H117))),DL123="Yes"),OFFSET('Sanitation Data'!$H$11,0,10*ROW('Sanitation Data'!H117)),IF(AND(ISNUMBER(OFFSET('Sanitation Data'!$H$11,0,10*ROW('Sanitation Data'!H117))),DL123="No",ISNUMBER(OFFSET('Sanitation Data'!$H$11,0,10*ROW('Sanitation Data'!H117)))),CONCATENATE("[",ROUND(OFFSET('Sanitation Data'!$H$11,0,10*ROW('Sanitation Data'!H117)),0),"]"),IF(AND(ISNUMBER(OFFSET('Sanitation Data'!$H$11,0,10*ROW('Sanitation Data'!H117))),DL123="",ISNUMBER(OFFSET('Sanitation Data'!$H$11,0,10*ROW('Sanitation Data'!H117)))),OFFSET('Sanitation Data'!$H$11,0,10*ROW('Sanitation Data'!H117)),NA())))</f>
        <v>#N/A</v>
      </c>
      <c r="AX123" s="134" t="e">
        <f ca="1">+IF(AND(ISNUMBER(OFFSET('Sanitation Data'!$H$12,0,10*ROW('Sanitation Data'!H117))),DM123="Yes"),OFFSET('Sanitation Data'!$H$12,0,10*ROW('Sanitation Data'!H117)),IF(AND(ISNUMBER(OFFSET('Sanitation Data'!$H$12,0,10*ROW('Sanitation Data'!H117))),DM123="No",ISNUMBER(OFFSET('Sanitation Data'!$H$12,0,10*ROW('Sanitation Data'!H117)))),CONCATENATE("[",ROUND(OFFSET('Sanitation Data'!$H$12,0,10*ROW('Sanitation Data'!H117)),0),"]"),IF(AND(ISNUMBER(OFFSET('Sanitation Data'!$H$12,0,10*ROW('Sanitation Data'!H117))),DM123="",ISNUMBER(OFFSET('Sanitation Data'!$H$12,0,10*ROW('Sanitation Data'!H117)))),OFFSET('Sanitation Data'!$H$12,0,10*ROW('Sanitation Data'!H117)),NA())))</f>
        <v>#N/A</v>
      </c>
      <c r="AY123" s="134" t="e">
        <f ca="1">+IF(AND(ISNUMBER(OFFSET('Sanitation Data'!$H$13,0,10*ROW('Sanitation Data'!H117))),DN123="Yes"),OFFSET('Sanitation Data'!$H$13,0,10*ROW('Sanitation Data'!H117)),IF(AND(ISNUMBER(OFFSET('Sanitation Data'!$H$13,0,10*ROW('Sanitation Data'!H117))),DN123="No",ISNUMBER(OFFSET('Sanitation Data'!$H$13,0,10*ROW('Sanitation Data'!H117)))),CONCATENATE("[",ROUND(OFFSET('Sanitation Data'!$H$13,0,10*ROW('Sanitation Data'!H117)),0),"]"),IF(AND(ISNUMBER(OFFSET('Sanitation Data'!$H$13,0,10*ROW('Sanitation Data'!H117))),DN123="",ISNUMBER(OFFSET('Sanitation Data'!$H$13,0,10*ROW('Sanitation Data'!H117)))),OFFSET('Sanitation Data'!$H$13,0,10*ROW('Sanitation Data'!H117)),NA())))</f>
        <v>#N/A</v>
      </c>
      <c r="AZ123" s="135" t="e">
        <f ca="1">+IF(AND(ISNUMBER(OFFSET('Hygiene Data'!$C$6,0,10*ROW('Hygiene Data'!C117))),DO123="Yes"),OFFSET('Hygiene Data'!$C$6,0,10*ROW('Hygiene Data'!C117)),IF(AND(ISNUMBER(OFFSET('Hygiene Data'!$C$6,0,10*ROW('Hygiene Data'!C117))),DO123="No",ISNUMBER(OFFSET('Hygiene Data'!$C$6,0,10*ROW('Hygiene Data'!C117)))),CONCATENATE("[",ROUND(OFFSET('Hygiene Data'!$C$6,0,10*ROW('Hygiene Data'!C117)),0),"]"),IF(AND(ISNUMBER(OFFSET('Hygiene Data'!$C$6,0,10*ROW('Hygiene Data'!C117))),DO123="",ISNUMBER(OFFSET('Hygiene Data'!$C$6,0,10*ROW('Hygiene Data'!C117)))),OFFSET('Hygiene Data'!$C$6,0,10*ROW('Hygiene Data'!C117)),NA())))</f>
        <v>#N/A</v>
      </c>
      <c r="BA123" s="135" t="e">
        <f ca="1">+IF(AND(ISNUMBER(OFFSET('Hygiene Data'!$C$8,0,10*ROW('Hygiene Data'!C117))),DP123="Yes"),OFFSET('Hygiene Data'!$C$8,0,10*ROW('Hygiene Data'!C117)),IF(AND(ISNUMBER(OFFSET('Hygiene Data'!$C$8,0,10*ROW('Hygiene Data'!C117))),DP123="No",ISNUMBER(OFFSET('Hygiene Data'!$C$8,0,10*ROW('Hygiene Data'!C117)))),CONCATENATE("[",ROUND(OFFSET('Hygiene Data'!$C$8,0,10*ROW('Hygiene Data'!C117)),0),"]"),IF(AND(ISNUMBER(OFFSET('Hygiene Data'!$C$8,0,10*ROW('Hygiene Data'!C117))),DP123="",ISNUMBER(OFFSET('Hygiene Data'!$C$8,0,10*ROW('Hygiene Data'!C117)))),OFFSET('Hygiene Data'!$C$8,0,10*ROW('Hygiene Data'!C117)),NA())))</f>
        <v>#N/A</v>
      </c>
      <c r="BB123" s="135" t="e">
        <f ca="1">+IF(AND(ISNUMBER(OFFSET('Hygiene Data'!$C$10,0,10*ROW('Hygiene Data'!C117))),DQ123="Yes"),OFFSET('Hygiene Data'!$C$10,0,10*ROW('Hygiene Data'!C117)),IF(AND(ISNUMBER(OFFSET('Hygiene Data'!$C$10,0,10*ROW('Hygiene Data'!C117))),DQ123="No",ISNUMBER(OFFSET('Hygiene Data'!$C$10,0,10*ROW('Hygiene Data'!C117)))),CONCATENATE("[",ROUND(OFFSET('Hygiene Data'!$C$10,0,10*ROW('Hygiene Data'!C117)),0),"]"),IF(AND(ISNUMBER(OFFSET('Hygiene Data'!$C$10,0,10*ROW('Hygiene Data'!C117))),DQ123="",ISNUMBER(OFFSET('Hygiene Data'!$C$10,0,10*ROW('Hygiene Data'!C117)))),OFFSET('Hygiene Data'!$C$10,0,10*ROW('Hygiene Data'!C117)),NA())))</f>
        <v>#N/A</v>
      </c>
      <c r="BC123" s="135" t="e">
        <f ca="1">+IF(AND(ISNUMBER(OFFSET('Hygiene Data'!$D$6,0,10*ROW('Hygiene Data'!D117))),DR123="Yes"),OFFSET('Hygiene Data'!$D$6,0,10*ROW('Hygiene Data'!D117)),IF(AND(ISNUMBER(OFFSET('Hygiene Data'!$D$6,0,10*ROW('Hygiene Data'!D117))),DR123="No",ISNUMBER(OFFSET('Hygiene Data'!$D$6,0,10*ROW('Hygiene Data'!D117)))),CONCATENATE("[",ROUND(OFFSET('Hygiene Data'!$D$6,0,10*ROW('Hygiene Data'!D117)),0),"]"),IF(AND(ISNUMBER(OFFSET('Hygiene Data'!$D$6,0,10*ROW('Hygiene Data'!D117))),DR123="",ISNUMBER(OFFSET('Hygiene Data'!$D$6,0,10*ROW('Hygiene Data'!D117)))),OFFSET('Hygiene Data'!$D$6,0,10*ROW('Hygiene Data'!D117)),NA())))</f>
        <v>#N/A</v>
      </c>
      <c r="BD123" s="135" t="e">
        <f ca="1">+IF(AND(ISNUMBER(OFFSET('Hygiene Data'!$D$8,0,10*ROW('Hygiene Data'!D117))),DS123="Yes"),OFFSET('Hygiene Data'!$D$8,0,10*ROW('Hygiene Data'!D117)),IF(AND(ISNUMBER(OFFSET('Hygiene Data'!$D$8,0,10*ROW('Hygiene Data'!D117))),DS123="No",ISNUMBER(OFFSET('Hygiene Data'!$D$8,0,10*ROW('Hygiene Data'!D117)))),CONCATENATE("[",ROUND(OFFSET('Hygiene Data'!$D$8,0,10*ROW('Hygiene Data'!D117)),0),"]"),IF(AND(ISNUMBER(OFFSET('Hygiene Data'!$D$8,0,10*ROW('Hygiene Data'!D117))),DS123="",ISNUMBER(OFFSET('Hygiene Data'!$D$8,0,10*ROW('Hygiene Data'!D117)))),OFFSET('Hygiene Data'!$D$8,0,10*ROW('Hygiene Data'!D117)),NA())))</f>
        <v>#N/A</v>
      </c>
      <c r="BE123" s="135" t="e">
        <f ca="1">+IF(AND(ISNUMBER(OFFSET('Hygiene Data'!$D$10,0,10*ROW('Hygiene Data'!D117))),DT123="Yes"),OFFSET('Hygiene Data'!$D$10,0,10*ROW('Hygiene Data'!D117)),IF(AND(ISNUMBER(OFFSET('Hygiene Data'!$D$10,0,10*ROW('Hygiene Data'!D117))),DT123="No",ISNUMBER(OFFSET('Hygiene Data'!$D$10,0,10*ROW('Hygiene Data'!D117)))),CONCATENATE("[",ROUND(OFFSET('Hygiene Data'!$D$10,0,10*ROW('Hygiene Data'!D117)),0),"]"),IF(AND(ISNUMBER(OFFSET('Hygiene Data'!$D$10,0,10*ROW('Hygiene Data'!D117))),DT123="",ISNUMBER(OFFSET('Hygiene Data'!$D$10,0,10*ROW('Hygiene Data'!D117)))),OFFSET('Hygiene Data'!$D$10,0,10*ROW('Hygiene Data'!D117)),NA())))</f>
        <v>#N/A</v>
      </c>
      <c r="BF123" s="135" t="e">
        <f ca="1">+IF(AND(ISNUMBER(OFFSET('Hygiene Data'!$E$6,0,10*ROW('Hygiene Data'!E117))),DU123="Yes"),OFFSET('Hygiene Data'!$E$6,0,10*ROW('Hygiene Data'!E117)),IF(AND(ISNUMBER(OFFSET('Hygiene Data'!$E$6,0,10*ROW('Hygiene Data'!E117))),DU123="No",ISNUMBER(OFFSET('Hygiene Data'!$E$6,0,10*ROW('Hygiene Data'!E117)))),CONCATENATE("[",ROUND(OFFSET('Hygiene Data'!$E$6,0,10*ROW('Hygiene Data'!E117)),0),"]"),IF(AND(ISNUMBER(OFFSET('Hygiene Data'!$E$6,0,10*ROW('Hygiene Data'!E117))),DU123="",ISNUMBER(OFFSET('Hygiene Data'!$E$6,0,10*ROW('Hygiene Data'!E117)))),OFFSET('Hygiene Data'!$E$6,0,10*ROW('Hygiene Data'!E117)),NA())))</f>
        <v>#N/A</v>
      </c>
      <c r="BG123" s="135" t="e">
        <f ca="1">+IF(AND(ISNUMBER(OFFSET('Hygiene Data'!$E$8,0,10*ROW('Hygiene Data'!E117))),DV123="Yes"),OFFSET('Hygiene Data'!$E$8,0,10*ROW('Hygiene Data'!E117)),IF(AND(ISNUMBER(OFFSET('Hygiene Data'!$E$8,0,10*ROW('Hygiene Data'!E117))),DV123="No",ISNUMBER(OFFSET('Hygiene Data'!$E$8,0,10*ROW('Hygiene Data'!E117)))),CONCATENATE("[",ROUND(OFFSET('Hygiene Data'!$E$8,0,10*ROW('Hygiene Data'!E117)),0),"]"),IF(AND(ISNUMBER(OFFSET('Hygiene Data'!$E$8,0,10*ROW('Hygiene Data'!E117))),DV123="",ISNUMBER(OFFSET('Hygiene Data'!$E$8,0,10*ROW('Hygiene Data'!E117)))),OFFSET('Hygiene Data'!$E$8,0,10*ROW('Hygiene Data'!E117)),NA())))</f>
        <v>#N/A</v>
      </c>
      <c r="BH123" s="135" t="e">
        <f ca="1">+IF(AND(ISNUMBER(OFFSET('Hygiene Data'!$E$10,0,10*ROW('Hygiene Data'!E117))),DW123="Yes"),OFFSET('Hygiene Data'!$E$10,0,10*ROW('Hygiene Data'!E117)),IF(AND(ISNUMBER(OFFSET('Hygiene Data'!$E$10,0,10*ROW('Hygiene Data'!E117))),DW123="No",ISNUMBER(OFFSET('Hygiene Data'!$E$10,0,10*ROW('Hygiene Data'!E117)))),CONCATENATE("[",ROUND(OFFSET('Hygiene Data'!$E$10,0,10*ROW('Hygiene Data'!E117)),0),"]"),IF(AND(ISNUMBER(OFFSET('Hygiene Data'!$E$10,0,10*ROW('Hygiene Data'!E117))),DW123="",ISNUMBER(OFFSET('Hygiene Data'!$E$10,0,10*ROW('Hygiene Data'!E117)))),OFFSET('Hygiene Data'!$E$10,0,10*ROW('Hygiene Data'!E117)),NA())))</f>
        <v>#N/A</v>
      </c>
      <c r="BI123" s="135" t="e">
        <f ca="1">+IF(AND(ISNUMBER(OFFSET('Hygiene Data'!$F$6,0,10*ROW('Hygiene Data'!F117))),DX123="Yes"),OFFSET('Hygiene Data'!$F$6,0,10*ROW('Hygiene Data'!F117)),IF(AND(ISNUMBER(OFFSET('Hygiene Data'!$F$6,0,10*ROW('Hygiene Data'!F117))),DX123="No",ISNUMBER(OFFSET('Hygiene Data'!$F$6,0,10*ROW('Hygiene Data'!F117)))),CONCATENATE("[",ROUND(OFFSET('Hygiene Data'!$F$6,0,10*ROW('Hygiene Data'!F117)),0),"]"),IF(AND(ISNUMBER(OFFSET('Hygiene Data'!$F$6,0,10*ROW('Hygiene Data'!F117))),DX123="",ISNUMBER(OFFSET('Hygiene Data'!$F$6,0,10*ROW('Hygiene Data'!F117)))),OFFSET('Hygiene Data'!$F$6,0,10*ROW('Hygiene Data'!F117)),NA())))</f>
        <v>#N/A</v>
      </c>
      <c r="BJ123" s="135" t="e">
        <f ca="1">+IF(AND(ISNUMBER(OFFSET('Hygiene Data'!$F$8,0,10*ROW('Hygiene Data'!F117))),DY123="Yes"),OFFSET('Hygiene Data'!$F$8,0,10*ROW('Hygiene Data'!F117)),IF(AND(ISNUMBER(OFFSET('Hygiene Data'!$F$8,0,10*ROW('Hygiene Data'!F117))),DY123="No",ISNUMBER(OFFSET('Hygiene Data'!$F$8,0,10*ROW('Hygiene Data'!F117)))),CONCATENATE("[",ROUND(OFFSET('Hygiene Data'!$F$8,0,10*ROW('Hygiene Data'!F117)),0),"]"),IF(AND(ISNUMBER(OFFSET('Hygiene Data'!$F$8,0,10*ROW('Hygiene Data'!F117))),DY123="",ISNUMBER(OFFSET('Hygiene Data'!$F$8,0,10*ROW('Hygiene Data'!F117)))),OFFSET('Hygiene Data'!$F$8,0,10*ROW('Hygiene Data'!F117)),NA())))</f>
        <v>#N/A</v>
      </c>
      <c r="BK123" s="135" t="e">
        <f ca="1">+IF(AND(ISNUMBER(OFFSET('Hygiene Data'!$F$10,0,10*ROW('Hygiene Data'!F117))),DZ123="Yes"),OFFSET('Hygiene Data'!$F$10,0,10*ROW('Hygiene Data'!F117)),IF(AND(ISNUMBER(OFFSET('Hygiene Data'!$F$10,0,10*ROW('Hygiene Data'!F117))),DZ123="No",ISNUMBER(OFFSET('Hygiene Data'!$F$10,0,10*ROW('Hygiene Data'!F117)))),CONCATENATE("[",ROUND(OFFSET('Hygiene Data'!$F$10,0,10*ROW('Hygiene Data'!F117)),0),"]"),IF(AND(ISNUMBER(OFFSET('Hygiene Data'!$F$10,0,10*ROW('Hygiene Data'!F117))),DZ123="",ISNUMBER(OFFSET('Hygiene Data'!$F$10,0,10*ROW('Hygiene Data'!F117)))),OFFSET('Hygiene Data'!$F$10,0,10*ROW('Hygiene Data'!F117)),NA())))</f>
        <v>#N/A</v>
      </c>
      <c r="BL123" s="135" t="e">
        <f ca="1">+IF(AND(ISNUMBER(OFFSET('Hygiene Data'!$G$6,0,10*ROW('Hygiene Data'!G117))),EA123="Yes"),OFFSET('Hygiene Data'!$G$6,0,10*ROW('Hygiene Data'!G117)),IF(AND(ISNUMBER(OFFSET('Hygiene Data'!$G$6,0,10*ROW('Hygiene Data'!G117))),EA123="No",ISNUMBER(OFFSET('Hygiene Data'!$G$6,0,10*ROW('Hygiene Data'!G117)))),CONCATENATE("[",ROUND(OFFSET('Hygiene Data'!$G$6,0,10*ROW('Hygiene Data'!G117)),0),"]"),IF(AND(ISNUMBER(OFFSET('Hygiene Data'!$G$6,0,10*ROW('Hygiene Data'!G117))),EA123="",ISNUMBER(OFFSET('Hygiene Data'!$G$6,0,10*ROW('Hygiene Data'!G117)))),OFFSET('Hygiene Data'!$G$6,0,10*ROW('Hygiene Data'!G117)),NA())))</f>
        <v>#N/A</v>
      </c>
      <c r="BM123" s="135" t="e">
        <f ca="1">+IF(AND(ISNUMBER(OFFSET('Hygiene Data'!$G$8,0,10*ROW('Hygiene Data'!G117))),EB123="Yes"),OFFSET('Hygiene Data'!$G$8,0,10*ROW('Hygiene Data'!G117)),IF(AND(ISNUMBER(OFFSET('Hygiene Data'!$G$8,0,10*ROW('Hygiene Data'!G117))),EB123="No",ISNUMBER(OFFSET('Hygiene Data'!$G$8,0,10*ROW('Hygiene Data'!G117)))),CONCATENATE("[",ROUND(OFFSET('Hygiene Data'!$G$8,0,10*ROW('Hygiene Data'!G117)),0),"]"),IF(AND(ISNUMBER(OFFSET('Hygiene Data'!$G$8,0,10*ROW('Hygiene Data'!G117))),EB123="",ISNUMBER(OFFSET('Hygiene Data'!$G$8,0,10*ROW('Hygiene Data'!G117)))),OFFSET('Hygiene Data'!$G$8,0,10*ROW('Hygiene Data'!G117)),NA())))</f>
        <v>#N/A</v>
      </c>
      <c r="BN123" s="135" t="e">
        <f ca="1">+IF(AND(ISNUMBER(OFFSET('Hygiene Data'!$G$10,0,10*ROW('Hygiene Data'!G117))),EC123="Yes"),OFFSET('Hygiene Data'!$G$10,0,10*ROW('Hygiene Data'!G117)),IF(AND(ISNUMBER(OFFSET('Hygiene Data'!$G$10,0,10*ROW('Hygiene Data'!G117))),EC123="No",ISNUMBER(OFFSET('Hygiene Data'!$G$10,0,10*ROW('Hygiene Data'!G117)))),CONCATENATE("[",ROUND(OFFSET('Hygiene Data'!$G$10,0,10*ROW('Hygiene Data'!G117)),0),"]"),IF(AND(ISNUMBER(OFFSET('Hygiene Data'!$G$10,0,10*ROW('Hygiene Data'!G117))),EC123="",ISNUMBER(OFFSET('Hygiene Data'!$G$10,0,10*ROW('Hygiene Data'!G117)))),OFFSET('Hygiene Data'!$G$10,0,10*ROW('Hygiene Data'!G117)),NA())))</f>
        <v>#N/A</v>
      </c>
      <c r="BO123" s="135" t="e">
        <f ca="1">+IF(AND(ISNUMBER(OFFSET('Hygiene Data'!$H$6,0,10*ROW('Hygiene Data'!H117))),ED123="Yes"),OFFSET('Hygiene Data'!$H$6,0,10*ROW('Hygiene Data'!H117)),IF(AND(ISNUMBER(OFFSET('Hygiene Data'!$H$6,0,10*ROW('Hygiene Data'!H117))),ED123="No",ISNUMBER(OFFSET('Hygiene Data'!$H$6,0,10*ROW('Hygiene Data'!H117)))),CONCATENATE("[",ROUND(OFFSET('Hygiene Data'!$H$6,0,10*ROW('Hygiene Data'!H117)),0),"]"),IF(AND(ISNUMBER(OFFSET('Hygiene Data'!$H$6,0,10*ROW('Hygiene Data'!H117))),ED123="",ISNUMBER(OFFSET('Hygiene Data'!$H$6,0,10*ROW('Hygiene Data'!H117)))),OFFSET('Hygiene Data'!$H$6,0,10*ROW('Hygiene Data'!H117)),NA())))</f>
        <v>#N/A</v>
      </c>
      <c r="BP123" s="135" t="e">
        <f ca="1">+IF(AND(ISNUMBER(OFFSET('Hygiene Data'!$H$8,0,10*ROW('Hygiene Data'!H117))),EE123="Yes"),OFFSET('Hygiene Data'!$H$8,0,10*ROW('Hygiene Data'!H117)),IF(AND(ISNUMBER(OFFSET('Hygiene Data'!$H$8,0,10*ROW('Hygiene Data'!H117))),EE123="No",ISNUMBER(OFFSET('Hygiene Data'!$H$8,0,10*ROW('Hygiene Data'!H117)))),CONCATENATE("[",ROUND(OFFSET('Hygiene Data'!$H$8,0,10*ROW('Hygiene Data'!H117)),0),"]"),IF(AND(ISNUMBER(OFFSET('Hygiene Data'!$H$8,0,10*ROW('Hygiene Data'!H117))),EE123="",ISNUMBER(OFFSET('Hygiene Data'!$H$8,0,10*ROW('Hygiene Data'!H117)))),OFFSET('Hygiene Data'!$H$8,0,10*ROW('Hygiene Data'!H117)),NA())))</f>
        <v>#N/A</v>
      </c>
      <c r="BQ123" s="135" t="e">
        <f ca="1">+IF(AND(ISNUMBER(OFFSET('Hygiene Data'!$H$10,0,10*ROW('Hygiene Data'!H117))),EF123="Yes"),OFFSET('Hygiene Data'!$H$10,0,10*ROW('Hygiene Data'!H117)),IF(AND(ISNUMBER(OFFSET('Hygiene Data'!$H$10,0,10*ROW('Hygiene Data'!H117))),EF123="No",ISNUMBER(OFFSET('Hygiene Data'!$H$10,0,10*ROW('Hygiene Data'!H117)))),CONCATENATE("[",ROUND(OFFSET('Hygiene Data'!$H$10,0,10*ROW('Hygiene Data'!H117)),0),"]"),IF(AND(ISNUMBER(OFFSET('Hygiene Data'!$H$10,0,10*ROW('Hygiene Data'!H117))),EF123="",ISNUMBER(OFFSET('Hygiene Data'!$H$10,0,10*ROW('Hygiene Data'!H117)))),OFFSET('Hygiene Data'!$H$10,0,10*ROW('Hygiene Data'!H117)),NA())))</f>
        <v>#N/A</v>
      </c>
      <c r="BS123" s="34" t="str">
        <f ca="1">+IF(OFFSET('Water Data'!$C$28,0,10*ROW('Water Data'!C117))="","",OFFSET('Water Data'!$C$28,0,10*ROW('Water Data'!C117)))</f>
        <v/>
      </c>
      <c r="BT123" s="34" t="str">
        <f ca="1">+IF(OFFSET('Water Data'!$C$29,0,10*ROW('Water Data'!C117))="","",OFFSET('Water Data'!$C$29,0,10*ROW('Water Data'!C117)))</f>
        <v/>
      </c>
      <c r="BU123" s="34" t="str">
        <f ca="1">+IF(OFFSET('Water Data'!$C$30,0,10*ROW('Water Data'!C117))="","",OFFSET('Water Data'!$C$30,0,10*ROW('Water Data'!C117)))</f>
        <v/>
      </c>
      <c r="BV123" s="34" t="str">
        <f ca="1">+IF(OFFSET('Water Data'!$D$28,0,10*ROW('Water Data'!D117))="","",OFFSET('Water Data'!$D$28,0,10*ROW('Water Data'!D117)))</f>
        <v/>
      </c>
      <c r="BW123" s="34" t="str">
        <f ca="1">+IF(OFFSET('Water Data'!$D$29,0,10*ROW('Water Data'!D117))="","",OFFSET('Water Data'!$D$29,0,10*ROW('Water Data'!D117)))</f>
        <v/>
      </c>
      <c r="BX123" s="34" t="str">
        <f ca="1">+IF(OFFSET('Water Data'!$D$30,0,10*ROW('Water Data'!D117))="","",OFFSET('Water Data'!$D$30,0,10*ROW('Water Data'!D117)))</f>
        <v/>
      </c>
      <c r="BY123" s="34" t="str">
        <f ca="1">+IF(OFFSET('Water Data'!$E$28,0,10*ROW('Water Data'!E117))="","",OFFSET('Water Data'!$E$28,0,10*ROW('Water Data'!E117)))</f>
        <v/>
      </c>
      <c r="BZ123" s="34" t="str">
        <f ca="1">+IF(OFFSET('Water Data'!$E$29,0,10*ROW('Water Data'!E117))="","",OFFSET('Water Data'!$E$29,0,10*ROW('Water Data'!E117)))</f>
        <v/>
      </c>
      <c r="CA123" s="34" t="str">
        <f ca="1">+IF(OFFSET('Water Data'!$E$30,0,10*ROW('Water Data'!E117))="","",OFFSET('Water Data'!$E$30,0,10*ROW('Water Data'!E117)))</f>
        <v/>
      </c>
      <c r="CB123" s="34" t="str">
        <f ca="1">+IF(OFFSET('Water Data'!$F$28,0,10*ROW('Water Data'!F117))="","",OFFSET('Water Data'!$F$28,0,10*ROW('Water Data'!F117)))</f>
        <v/>
      </c>
      <c r="CC123" s="34" t="str">
        <f ca="1">+IF(OFFSET('Water Data'!$F$29,0,10*ROW('Water Data'!F117))="","",OFFSET('Water Data'!$F$29,0,10*ROW('Water Data'!F117)))</f>
        <v/>
      </c>
      <c r="CD123" s="34" t="str">
        <f ca="1">+IF(OFFSET('Water Data'!$F$30,0,10*ROW('Water Data'!F117))="","",OFFSET('Water Data'!$F$30,0,10*ROW('Water Data'!F117)))</f>
        <v/>
      </c>
      <c r="CE123" s="34" t="str">
        <f ca="1">+IF(OFFSET('Water Data'!$G$28,0,10*ROW('Water Data'!G117))="","",OFFSET('Water Data'!$G$28,0,10*ROW('Water Data'!G117)))</f>
        <v/>
      </c>
      <c r="CF123" s="34" t="str">
        <f ca="1">+IF(OFFSET('Water Data'!$G$29,0,10*ROW('Water Data'!G117))="","",OFFSET('Water Data'!$G$29,0,10*ROW('Water Data'!G117)))</f>
        <v/>
      </c>
      <c r="CG123" s="34" t="str">
        <f ca="1">+IF(OFFSET('Water Data'!$G$30,0,10*ROW('Water Data'!G117))="","",OFFSET('Water Data'!$G$30,0,10*ROW('Water Data'!G117)))</f>
        <v/>
      </c>
      <c r="CH123" s="34" t="str">
        <f ca="1">+IF(OFFSET('Water Data'!$H$28,0,10*ROW('Water Data'!H117))="","",OFFSET('Water Data'!$H$28,0,10*ROW('Water Data'!H117)))</f>
        <v/>
      </c>
      <c r="CI123" s="34" t="str">
        <f ca="1">+IF(OFFSET('Water Data'!$H$29,0,10*ROW('Water Data'!H117))="","",OFFSET('Water Data'!$H$29,0,10*ROW('Water Data'!H117)))</f>
        <v/>
      </c>
      <c r="CJ123" s="34" t="str">
        <f ca="1">+IF(OFFSET('Water Data'!$H$30,0,10*ROW('Water Data'!H117))="","",OFFSET('Water Data'!$H$30,0,10*ROW('Water Data'!H117)))</f>
        <v/>
      </c>
      <c r="CK123" s="34" t="str">
        <f ca="1">+IF(OFFSET('Sanitation Data'!$C$29,0,10*ROW('Sanitation Data'!C117))="","",OFFSET('Sanitation Data'!$C$29,0,10*ROW('Sanitation Data'!C117)))</f>
        <v/>
      </c>
      <c r="CL123" s="34" t="str">
        <f ca="1">+IF(OFFSET('Sanitation Data'!$C$30,0,10*ROW('Sanitation Data'!C117))="","",OFFSET('Sanitation Data'!$C$30,0,10*ROW('Sanitation Data'!C117)))</f>
        <v/>
      </c>
      <c r="CM123" s="34" t="str">
        <f ca="1">+IF(OFFSET('Sanitation Data'!$C$31,0,10*ROW('Sanitation Data'!C117))="","",OFFSET('Sanitation Data'!$C$31,0,10*ROW('Sanitation Data'!C117)))</f>
        <v/>
      </c>
      <c r="CN123" s="34" t="str">
        <f ca="1">+IF(OFFSET('Sanitation Data'!$C$32,0,10*ROW('Sanitation Data'!C117))="","",OFFSET('Sanitation Data'!$C$32,0,10*ROW('Sanitation Data'!C117)))</f>
        <v/>
      </c>
      <c r="CO123" s="34" t="str">
        <f ca="1">+IF(OFFSET('Sanitation Data'!$C$33,0,10*ROW('Sanitation Data'!C117))="","",OFFSET('Sanitation Data'!$C$33,0,10*ROW('Sanitation Data'!C117)))</f>
        <v/>
      </c>
      <c r="CP123" s="34" t="str">
        <f ca="1">+IF(OFFSET('Sanitation Data'!$D$29,0,10*ROW('Sanitation Data'!D117))="","",OFFSET('Sanitation Data'!$D$29,0,10*ROW('Sanitation Data'!D117)))</f>
        <v/>
      </c>
      <c r="CQ123" s="34" t="str">
        <f ca="1">+IF(OFFSET('Sanitation Data'!$D$30,0,10*ROW('Sanitation Data'!D117))="","",OFFSET('Sanitation Data'!$D$30,0,10*ROW('Sanitation Data'!D117)))</f>
        <v/>
      </c>
      <c r="CR123" s="34" t="str">
        <f ca="1">+IF(OFFSET('Sanitation Data'!$D$31,0,10*ROW('Sanitation Data'!D117))="","",OFFSET('Sanitation Data'!$D$31,0,10*ROW('Sanitation Data'!D117)))</f>
        <v/>
      </c>
      <c r="CS123" s="34" t="str">
        <f ca="1">+IF(OFFSET('Sanitation Data'!$D$32,0,10*ROW('Sanitation Data'!D117))="","",OFFSET('Sanitation Data'!$D$32,0,10*ROW('Sanitation Data'!D117)))</f>
        <v/>
      </c>
      <c r="CT123" s="34" t="str">
        <f ca="1">+IF(OFFSET('Sanitation Data'!$D$33,0,10*ROW('Sanitation Data'!D117))="","",OFFSET('Sanitation Data'!$D$33,0,10*ROW('Sanitation Data'!D117)))</f>
        <v/>
      </c>
      <c r="CU123" s="34" t="str">
        <f ca="1">+IF(OFFSET('Sanitation Data'!$E$29,0,10*ROW('Sanitation Data'!E117))="","",OFFSET('Sanitation Data'!$E$29,0,10*ROW('Sanitation Data'!E117)))</f>
        <v/>
      </c>
      <c r="CV123" s="34" t="str">
        <f ca="1">+IF(OFFSET('Sanitation Data'!$E$30,0,10*ROW('Sanitation Data'!E117))="","",OFFSET('Sanitation Data'!$E$30,0,10*ROW('Sanitation Data'!E117)))</f>
        <v/>
      </c>
      <c r="CW123" s="34" t="str">
        <f ca="1">+IF(OFFSET('Sanitation Data'!$E$31,0,10*ROW('Sanitation Data'!E117))="","",OFFSET('Sanitation Data'!$E$31,0,10*ROW('Sanitation Data'!E117)))</f>
        <v/>
      </c>
      <c r="CX123" s="34" t="str">
        <f ca="1">+IF(OFFSET('Sanitation Data'!$E$32,0,10*ROW('Sanitation Data'!E117))="","",OFFSET('Sanitation Data'!$E$32,0,10*ROW('Sanitation Data'!E117)))</f>
        <v/>
      </c>
      <c r="CY123" s="34" t="str">
        <f ca="1">+IF(OFFSET('Sanitation Data'!$E$33,0,10*ROW('Sanitation Data'!E117))="","",OFFSET('Sanitation Data'!$E$33,0,10*ROW('Sanitation Data'!E117)))</f>
        <v/>
      </c>
      <c r="CZ123" s="34" t="str">
        <f ca="1">+IF(OFFSET('Sanitation Data'!$F$29,0,10*ROW('Sanitation Data'!F117))="","",OFFSET('Sanitation Data'!$F$29,0,10*ROW('Sanitation Data'!F117)))</f>
        <v/>
      </c>
      <c r="DA123" s="34" t="str">
        <f ca="1">+IF(OFFSET('Sanitation Data'!$F$30,0,10*ROW('Sanitation Data'!F117))="","",OFFSET('Sanitation Data'!$F$30,0,10*ROW('Sanitation Data'!F117)))</f>
        <v/>
      </c>
      <c r="DB123" s="34" t="str">
        <f ca="1">+IF(OFFSET('Sanitation Data'!$F$31,0,10*ROW('Sanitation Data'!F117))="","",OFFSET('Sanitation Data'!$F$31,0,10*ROW('Sanitation Data'!F117)))</f>
        <v/>
      </c>
      <c r="DC123" s="34" t="str">
        <f ca="1">+IF(OFFSET('Sanitation Data'!$F$32,0,10*ROW('Sanitation Data'!F117))="","",OFFSET('Sanitation Data'!$F$32,0,10*ROW('Sanitation Data'!F117)))</f>
        <v/>
      </c>
      <c r="DD123" s="34" t="str">
        <f ca="1">+IF(OFFSET('Sanitation Data'!$F$33,0,10*ROW('Sanitation Data'!F117))="","",OFFSET('Sanitation Data'!$F$33,0,10*ROW('Sanitation Data'!F117)))</f>
        <v/>
      </c>
      <c r="DE123" s="34" t="str">
        <f ca="1">+IF(OFFSET('Sanitation Data'!$G$29,0,10*ROW('Sanitation Data'!G117))="","",OFFSET('Sanitation Data'!$G$29,0,10*ROW('Sanitation Data'!G117)))</f>
        <v/>
      </c>
      <c r="DF123" s="34" t="str">
        <f ca="1">+IF(OFFSET('Sanitation Data'!$G$30,0,10*ROW('Sanitation Data'!G117))="","",OFFSET('Sanitation Data'!$G$30,0,10*ROW('Sanitation Data'!G117)))</f>
        <v/>
      </c>
      <c r="DG123" s="34" t="str">
        <f ca="1">+IF(OFFSET('Sanitation Data'!$G$31,0,10*ROW('Sanitation Data'!G117))="","",OFFSET('Sanitation Data'!$G$31,0,10*ROW('Sanitation Data'!G117)))</f>
        <v/>
      </c>
      <c r="DH123" s="34" t="str">
        <f ca="1">+IF(OFFSET('Sanitation Data'!$G$32,0,10*ROW('Sanitation Data'!G117))="","",OFFSET('Sanitation Data'!$G$32,0,10*ROW('Sanitation Data'!G117)))</f>
        <v/>
      </c>
      <c r="DI123" s="34" t="str">
        <f ca="1">+IF(OFFSET('Sanitation Data'!$G$33,0,10*ROW('Sanitation Data'!G117))="","",OFFSET('Sanitation Data'!$G$33,0,10*ROW('Sanitation Data'!G117)))</f>
        <v/>
      </c>
      <c r="DJ123" s="34" t="str">
        <f ca="1">+IF(OFFSET('Sanitation Data'!$H$29,0,10*ROW('Sanitation Data'!H117))="","",OFFSET('Sanitation Data'!$H$29,0,10*ROW('Sanitation Data'!H117)))</f>
        <v/>
      </c>
      <c r="DK123" s="34" t="str">
        <f ca="1">+IF(OFFSET('Sanitation Data'!$H$30,0,10*ROW('Sanitation Data'!H117))="","",OFFSET('Sanitation Data'!$H$30,0,10*ROW('Sanitation Data'!H117)))</f>
        <v/>
      </c>
      <c r="DL123" s="34" t="str">
        <f ca="1">+IF(OFFSET('Sanitation Data'!$H$31,0,10*ROW('Sanitation Data'!H117))="","",OFFSET('Sanitation Data'!$H$31,0,10*ROW('Sanitation Data'!H117)))</f>
        <v/>
      </c>
      <c r="DM123" s="34" t="str">
        <f ca="1">+IF(OFFSET('Sanitation Data'!$H$32,0,10*ROW('Sanitation Data'!H117))="","",OFFSET('Sanitation Data'!$H$32,0,10*ROW('Sanitation Data'!H117)))</f>
        <v/>
      </c>
      <c r="DN123" s="34" t="str">
        <f ca="1">+IF(OFFSET('Sanitation Data'!$H$33,0,10*ROW('Sanitation Data'!H117))="","",OFFSET('Sanitation Data'!$H$33,0,10*ROW('Sanitation Data'!H117)))</f>
        <v/>
      </c>
      <c r="DO123" s="34" t="str">
        <f ca="1">+IF(OFFSET('Hygiene Data'!$C$12,0,10*ROW('Hygiene Data'!C117))="","",OFFSET('Hygiene Data'!$C$12,0,10*ROW('Hygiene Data'!C117)))</f>
        <v/>
      </c>
      <c r="DP123" s="34" t="str">
        <f ca="1">+IF(OFFSET('Hygiene Data'!$C$13,0,10*ROW('Hygiene Data'!C117))="","",OFFSET('Hygiene Data'!$C$13,0,10*ROW('Hygiene Data'!C117)))</f>
        <v/>
      </c>
      <c r="DQ123" s="34" t="str">
        <f ca="1">+IF(OFFSET('Hygiene Data'!$C$14,0,10*ROW('Hygiene Data'!C117))="","",OFFSET('Hygiene Data'!$C$14,0,10*ROW('Hygiene Data'!C117)))</f>
        <v/>
      </c>
      <c r="DR123" s="34" t="str">
        <f ca="1">+IF(OFFSET('Hygiene Data'!$D$12,0,10*ROW('Hygiene Data'!D117))="","",OFFSET('Hygiene Data'!$D$12,0,10*ROW('Hygiene Data'!D117)))</f>
        <v/>
      </c>
      <c r="DS123" s="34" t="str">
        <f ca="1">+IF(OFFSET('Hygiene Data'!$D$13,0,10*ROW('Hygiene Data'!D117))="","",OFFSET('Hygiene Data'!$D$13,0,10*ROW('Hygiene Data'!D117)))</f>
        <v/>
      </c>
      <c r="DT123" s="34" t="str">
        <f ca="1">+IF(OFFSET('Hygiene Data'!$D$14,0,10*ROW('Hygiene Data'!D117))="","",OFFSET('Hygiene Data'!$D$14,0,10*ROW('Hygiene Data'!D117)))</f>
        <v/>
      </c>
      <c r="DU123" s="34" t="str">
        <f ca="1">+IF(OFFSET('Hygiene Data'!$E$12,0,10*ROW('Hygiene Data'!E117))="","",OFFSET('Hygiene Data'!$E$12,0,10*ROW('Hygiene Data'!E117)))</f>
        <v/>
      </c>
      <c r="DV123" s="34" t="str">
        <f ca="1">+IF(OFFSET('Hygiene Data'!$E$13,0,10*ROW('Hygiene Data'!E117))="","",OFFSET('Hygiene Data'!$E$13,0,10*ROW('Hygiene Data'!E117)))</f>
        <v/>
      </c>
      <c r="DW123" s="34" t="str">
        <f ca="1">+IF(OFFSET('Hygiene Data'!$E$14,0,10*ROW('Hygiene Data'!E117))="","",OFFSET('Hygiene Data'!$E$14,0,10*ROW('Hygiene Data'!E117)))</f>
        <v/>
      </c>
      <c r="DX123" s="34" t="str">
        <f ca="1">+IF(OFFSET('Hygiene Data'!$F$12,0,10*ROW('Hygiene Data'!F117))="","",OFFSET('Hygiene Data'!$F$12,0,10*ROW('Hygiene Data'!F117)))</f>
        <v/>
      </c>
      <c r="DY123" s="34" t="str">
        <f ca="1">+IF(OFFSET('Hygiene Data'!$F$13,0,10*ROW('Hygiene Data'!F117))="","",OFFSET('Hygiene Data'!$F$13,0,10*ROW('Hygiene Data'!F117)))</f>
        <v/>
      </c>
      <c r="DZ123" s="34" t="str">
        <f ca="1">+IF(OFFSET('Hygiene Data'!$F$14,0,10*ROW('Hygiene Data'!F117))="","",OFFSET('Hygiene Data'!$F$14,0,10*ROW('Hygiene Data'!F117)))</f>
        <v/>
      </c>
      <c r="EA123" s="34" t="str">
        <f ca="1">+IF(OFFSET('Hygiene Data'!$G$12,0,10*ROW('Hygiene Data'!G117))="","",OFFSET('Hygiene Data'!$G$12,0,10*ROW('Hygiene Data'!G117)))</f>
        <v/>
      </c>
      <c r="EB123" s="34" t="str">
        <f ca="1">+IF(OFFSET('Hygiene Data'!$G$13,0,10*ROW('Hygiene Data'!G117))="","",OFFSET('Hygiene Data'!$G$13,0,10*ROW('Hygiene Data'!G117)))</f>
        <v/>
      </c>
      <c r="EC123" s="34" t="str">
        <f ca="1">+IF(OFFSET('Hygiene Data'!$G$14,0,10*ROW('Hygiene Data'!G117))="","",OFFSET('Hygiene Data'!$G$14,0,10*ROW('Hygiene Data'!G117)))</f>
        <v/>
      </c>
      <c r="ED123" s="34" t="str">
        <f ca="1">+IF(OFFSET('Hygiene Data'!$H$12,0,10*ROW('Hygiene Data'!H117))="","",OFFSET('Hygiene Data'!$H$12,0,10*ROW('Hygiene Data'!H117)))</f>
        <v/>
      </c>
      <c r="EE123" s="34" t="str">
        <f ca="1">+IF(OFFSET('Hygiene Data'!$H$13,0,10*ROW('Hygiene Data'!H117))="","",OFFSET('Hygiene Data'!$H$13,0,10*ROW('Hygiene Data'!H117)))</f>
        <v/>
      </c>
      <c r="EF123" s="34" t="str">
        <f ca="1">+IF(OFFSET('Hygiene Data'!$H$14,0,10*ROW('Hygiene Data'!H117))="","",OFFSET('Hygiene Data'!$H$14,0,10*ROW('Hygiene Data'!H117)))</f>
        <v/>
      </c>
    </row>
    <row r="124" spans="1:136" x14ac:dyDescent="0.2">
      <c r="A124" s="50" t="str">
        <f ca="1">+IF(OFFSET('Water Data'!$B$1,0,10*ROW('Water Data'!B121))="","",OFFSET('Water Data'!$B$1,0,10*ROW('Water Data'!B121)))</f>
        <v/>
      </c>
      <c r="B124" s="50" t="str">
        <f ca="1">+IF(OFFSET('Water Data'!$A$3,0,10*ROW('Water Data'!A121))="","",OFFSET('Water Data'!$A$3,0,10*ROW('Water Data'!A121)))</f>
        <v/>
      </c>
      <c r="C124" s="50" t="str">
        <f ca="1">+IF(OFFSET('Water Data'!$C$3,0,10*ROW('Water Data'!C121))="","",OFFSET('Water Data'!$C$3,0,10*ROW('Water Data'!C121)))</f>
        <v/>
      </c>
      <c r="D124" s="133" t="e">
        <f ca="1">+IF(AND(ISNUMBER(OFFSET('Water Data'!$C$5,0,10*ROW('Water Data'!C118))),BS124="Yes"),100-OFFSET('Water Data'!$C$5,0,10*ROW('Water Data'!C118)),IF(AND(ISNUMBER(OFFSET('Water Data'!$C$5,0,10*ROW('Water Data'!C118))),BS124="No",ISNUMBER(OFFSET('Water Data'!$C$5,0,10*ROW('Water Data'!C118)))),CONCATENATE("[",ROUND(100-OFFSET('Water Data'!$C$5,0,10*ROW('Water Data'!C118)),0),"]"),IF(AND(ISNUMBER(OFFSET('Water Data'!$C$5,0,10*ROW('Water Data'!C118))),BS124="",ISNUMBER(OFFSET('Water Data'!$C$5,0,10*ROW('Water Data'!C118)))),100-OFFSET('Water Data'!$C$5,0,10*ROW('Water Data'!C118)),NA())))</f>
        <v>#N/A</v>
      </c>
      <c r="E124" s="133" t="e">
        <f ca="1">+IF(AND(ISNUMBER(OFFSET('Water Data'!$C$7,0,10*ROW('Water Data'!D118))),BT124="Yes"),OFFSET('Water Data'!$C$7,0,10*ROW('Water Data'!C118)),IF(AND(ISNUMBER(OFFSET('Water Data'!$C$7,0,10*ROW('Water Data'!C118))),BT124="No",ISNUMBER(OFFSET('Water Data'!$C$7,0,10*ROW('Water Data'!C118)))),CONCATENATE("[",ROUND(OFFSET('Water Data'!$C$7,0,10*ROW('Water Data'!C118)),0),"]"),IF(AND(ISNUMBER(OFFSET('Water Data'!$C$7,0,10*ROW('Water Data'!C118))),BT124="",ISNUMBER(OFFSET('Water Data'!$C$7,0,10*ROW('Water Data'!C118)))),OFFSET('Water Data'!$C$7,0,10*ROW('Water Data'!C118)),NA())))</f>
        <v>#N/A</v>
      </c>
      <c r="F124" s="133" t="e">
        <f ca="1">+IF(AND(ISNUMBER(OFFSET('Water Data'!$C$10,0,10*ROW('Water Data'!C118))),BU124="Yes"),OFFSET('Water Data'!$C$10,0,10*ROW('Water Data'!C118)),IF(AND(ISNUMBER(OFFSET('Water Data'!$C$10,0,10*ROW('Water Data'!C118))),BU124="No",ISNUMBER(OFFSET('Water Data'!$C$10,0,10*ROW('Water Data'!C118)))),CONCATENATE("[",ROUND(OFFSET('Water Data'!$C$10,0,10*ROW('Water Data'!C118)),0),"]"),IF(AND(ISNUMBER(OFFSET('Water Data'!$C$10,0,10*ROW('Water Data'!C118))),BU124="",ISNUMBER(OFFSET('Water Data'!$C$10,0,10*ROW('Water Data'!C118)))),OFFSET('Water Data'!$C$10,0,10*ROW('Water Data'!C118)),NA())))</f>
        <v>#N/A</v>
      </c>
      <c r="G124" s="133" t="e">
        <f ca="1">+IF(AND(ISNUMBER(OFFSET('Water Data'!$D$5,0,10*ROW('Water Data'!D118))),BV124="Yes"),100-OFFSET('Water Data'!$D$5,0,10*ROW('Water Data'!D118)),IF(AND(ISNUMBER(OFFSET('Water Data'!$D$5,0,10*ROW('Water Data'!D118))),BV124="No",ISNUMBER(OFFSET('Water Data'!$D$5,0,10*ROW('Water Data'!D118)))),CONCATENATE("[",ROUND(100-OFFSET('Water Data'!$D$5,0,10*ROW('Water Data'!D118)),0),"]"),IF(AND(ISNUMBER(OFFSET('Water Data'!$D$5,0,10*ROW('Water Data'!D118))),BV124="",ISNUMBER(OFFSET('Water Data'!$D$5,0,10*ROW('Water Data'!D118)))),100-OFFSET('Water Data'!$D$5,0,10*ROW('Water Data'!D118)),NA())))</f>
        <v>#N/A</v>
      </c>
      <c r="H124" s="133" t="e">
        <f ca="1">+IF(AND(ISNUMBER(OFFSET('Water Data'!$D$7,0,10*ROW('Water Data'!D118))),BW124="Yes"),OFFSET('Water Data'!$D$7,0,10*ROW('Water Data'!D118)),IF(AND(ISNUMBER(OFFSET('Water Data'!$D$7,0,10*ROW('Water Data'!D118))),BW124="No",ISNUMBER(OFFSET('Water Data'!$D$7,0,10*ROW('Water Data'!D118)))),CONCATENATE("[",ROUND(OFFSET('Water Data'!$C$7,0,10*ROW('Water Data'!D118)),0),"]"),IF(AND(ISNUMBER(OFFSET('Water Data'!$D$7,0,10*ROW('Water Data'!D118))),BW124="",ISNUMBER(OFFSET('Water Data'!$D$7,0,10*ROW('Water Data'!D118)))),OFFSET('Water Data'!$D$7,0,10*ROW('Water Data'!D118)),NA())))</f>
        <v>#N/A</v>
      </c>
      <c r="I124" s="133" t="e">
        <f ca="1">+IF(AND(ISNUMBER(OFFSET('Water Data'!$D$10,0,10*ROW('Water Data'!D118))),BX124="Yes"),OFFSET('Water Data'!$D$10,0,10*ROW('Water Data'!D118)),IF(AND(ISNUMBER(OFFSET('Water Data'!$D$10,0,10*ROW('Water Data'!D118))),BX124="No",ISNUMBER(OFFSET('Water Data'!$D$10,0,10*ROW('Water Data'!D118)))),CONCATENATE("[",ROUND(OFFSET('Water Data'!$D$10,0,10*ROW('Water Data'!D118)),0),"]"),IF(AND(ISNUMBER(OFFSET('Water Data'!$D$10,0,10*ROW('Water Data'!D118))),BX124="",ISNUMBER(OFFSET('Water Data'!$D$10,0,10*ROW('Water Data'!D118)))),OFFSET('Water Data'!$D$10,0,10*ROW('Water Data'!D118)),NA())))</f>
        <v>#N/A</v>
      </c>
      <c r="J124" s="133" t="e">
        <f ca="1">+IF(AND(ISNUMBER(OFFSET('Water Data'!$E$5,0,10*ROW('Water Data'!E118))),BY124="Yes"),100-OFFSET('Water Data'!$E$5,0,10*ROW('Water Data'!E118)),IF(AND(ISNUMBER(OFFSET('Water Data'!$E$5,0,10*ROW('Water Data'!E118))),BY124="No",ISNUMBER(OFFSET('Water Data'!$E$5,0,10*ROW('Water Data'!E118)))),CONCATENATE("[",ROUND(100-OFFSET('Water Data'!$E$5,0,10*ROW('Water Data'!E118)),0),"]"),IF(AND(ISNUMBER(OFFSET('Water Data'!$E$5,0,10*ROW('Water Data'!E118))),BY124="",ISNUMBER(OFFSET('Water Data'!$E$5,0,10*ROW('Water Data'!E118)))),100-OFFSET('Water Data'!$E$5,0,10*ROW('Water Data'!E118)),NA())))</f>
        <v>#N/A</v>
      </c>
      <c r="K124" s="133" t="e">
        <f ca="1">+IF(AND(ISNUMBER(OFFSET('Water Data'!$E$7,0,10*ROW('Water Data'!E118))),BZ124="Yes"),OFFSET('Water Data'!$E$7,0,10*ROW('Water Data'!E118)),IF(AND(ISNUMBER(OFFSET('Water Data'!$E$7,0,10*ROW('Water Data'!E118))),BZ124="No",ISNUMBER(OFFSET('Water Data'!$E$7,0,10*ROW('Water Data'!E118)))),CONCATENATE("[",ROUND(OFFSET('Water Data'!$E$7,0,10*ROW('Water Data'!E118)),0),"]"),IF(AND(ISNUMBER(OFFSET('Water Data'!$E$7,0,10*ROW('Water Data'!E118))),BZ124="",ISNUMBER(OFFSET('Water Data'!$E$7,0,10*ROW('Water Data'!E118)))),OFFSET('Water Data'!$E$7,0,10*ROW('Water Data'!E118)),NA())))</f>
        <v>#N/A</v>
      </c>
      <c r="L124" s="133" t="e">
        <f ca="1">+IF(AND(ISNUMBER(OFFSET('Water Data'!$E$10,0,10*ROW('Water Data'!E118))),CA124="Yes"),OFFSET('Water Data'!$E$10,0,10*ROW('Water Data'!E118)),IF(AND(ISNUMBER(OFFSET('Water Data'!$E$10,0,10*ROW('Water Data'!E118))),CA124="No",ISNUMBER(OFFSET('Water Data'!$E$10,0,10*ROW('Water Data'!E118)))),CONCATENATE("[",ROUND(OFFSET('Water Data'!$E$10,0,10*ROW('Water Data'!E118)),0),"]"),IF(AND(ISNUMBER(OFFSET('Water Data'!$E$10,0,10*ROW('Water Data'!E118))),CA124="",ISNUMBER(OFFSET('Water Data'!$E$10,0,10*ROW('Water Data'!E118)))),OFFSET('Water Data'!$E$10,0,10*ROW('Water Data'!E118)),NA())))</f>
        <v>#N/A</v>
      </c>
      <c r="M124" s="133" t="e">
        <f ca="1">+IF(AND(ISNUMBER(OFFSET('Water Data'!$F$5,0,10*ROW('Water Data'!F118))),CB124="Yes"),100-OFFSET('Water Data'!$F$5,0,10*ROW('Water Data'!F118)),IF(AND(ISNUMBER(OFFSET('Water Data'!$F$5,0,10*ROW('Water Data'!F118))),CB124="No",ISNUMBER(OFFSET('Water Data'!$F$5,0,10*ROW('Water Data'!F118)))),CONCATENATE("[",ROUND(100-OFFSET('Water Data'!$F$5,0,10*ROW('Water Data'!F118)),0),"]"),IF(AND(ISNUMBER(OFFSET('Water Data'!$F$5,0,10*ROW('Water Data'!F118))),CB124="",ISNUMBER(OFFSET('Water Data'!$F$5,0,10*ROW('Water Data'!F118)))),100-OFFSET('Water Data'!$F$5,0,10*ROW('Water Data'!F118)),NA())))</f>
        <v>#N/A</v>
      </c>
      <c r="N124" s="133" t="e">
        <f ca="1">+IF(AND(ISNUMBER(OFFSET('Water Data'!$F$7,0,10*ROW('Water Data'!F118))),CC124="Yes"),OFFSET('Water Data'!$F$7,0,10*ROW('Water Data'!F118)),IF(AND(ISNUMBER(OFFSET('Water Data'!$F$7,0,10*ROW('Water Data'!F118))),CC124="No",ISNUMBER(OFFSET('Water Data'!$F$7,0,10*ROW('Water Data'!F118)))),CONCATENATE("[",ROUND(OFFSET('Water Data'!$F$7,0,10*ROW('Water Data'!F118)),0),"]"),IF(AND(ISNUMBER(OFFSET('Water Data'!$F$7,0,10*ROW('Water Data'!F118))),CC124="",ISNUMBER(OFFSET('Water Data'!$F$7,0,10*ROW('Water Data'!F118)))),OFFSET('Water Data'!$F$7,0,10*ROW('Water Data'!F118)),NA())))</f>
        <v>#N/A</v>
      </c>
      <c r="O124" s="133" t="e">
        <f ca="1">+IF(AND(ISNUMBER(OFFSET('Water Data'!$F$10,0,10*ROW('Water Data'!F118))),CD124="Yes"),OFFSET('Water Data'!$F$10,0,10*ROW('Water Data'!F118)),IF(AND(ISNUMBER(OFFSET('Water Data'!$F$10,0,10*ROW('Water Data'!F118))),CD124="No",ISNUMBER(OFFSET('Water Data'!$F$10,0,10*ROW('Water Data'!F118)))),CONCATENATE("[",ROUND(OFFSET('Water Data'!$F$10,0,10*ROW('Water Data'!F118)),0),"]"),IF(AND(ISNUMBER(OFFSET('Water Data'!$F$10,0,10*ROW('Water Data'!F118))),CD124="",ISNUMBER(OFFSET('Water Data'!$F$10,0,10*ROW('Water Data'!F118)))),OFFSET('Water Data'!$F$10,0,10*ROW('Water Data'!F118)),NA())))</f>
        <v>#N/A</v>
      </c>
      <c r="P124" s="133" t="e">
        <f ca="1">+IF(AND(ISNUMBER(OFFSET('Water Data'!$G$5,0,10*ROW('Water Data'!G118))),CE124="Yes"),100-OFFSET('Water Data'!$G$5,0,10*ROW('Water Data'!G118)),IF(AND(ISNUMBER(OFFSET('Water Data'!$G$5,0,10*ROW('Water Data'!G118))),CE124="No",ISNUMBER(OFFSET('Water Data'!$G$5,0,10*ROW('Water Data'!G118)))),CONCATENATE("[",ROUND(100-OFFSET('Water Data'!$G$5,0,10*ROW('Water Data'!G118)),0),"]"),IF(AND(ISNUMBER(OFFSET('Water Data'!$G$5,0,10*ROW('Water Data'!G118))),CE124="",ISNUMBER(OFFSET('Water Data'!$G$5,0,10*ROW('Water Data'!G118)))),100-OFFSET('Water Data'!$G$5,0,10*ROW('Water Data'!G118)),NA())))</f>
        <v>#N/A</v>
      </c>
      <c r="Q124" s="133" t="e">
        <f ca="1">+IF(AND(ISNUMBER(OFFSET('Water Data'!$G$7,0,10*ROW('Water Data'!G118))),CF124="Yes"),OFFSET('Water Data'!$G$7,0,10*ROW('Water Data'!G118)),IF(AND(ISNUMBER(OFFSET('Water Data'!$G$7,0,10*ROW('Water Data'!G118))),CF124="No",ISNUMBER(OFFSET('Water Data'!$G$7,0,10*ROW('Water Data'!G118)))),CONCATENATE("[",ROUND(OFFSET('Water Data'!$G$7,0,10*ROW('Water Data'!G118)),0),"]"),IF(AND(ISNUMBER(OFFSET('Water Data'!$G$7,0,10*ROW('Water Data'!G118))),CF124="",ISNUMBER(OFFSET('Water Data'!$G$7,0,10*ROW('Water Data'!G118)))),OFFSET('Water Data'!$G$7,0,10*ROW('Water Data'!G118)),NA())))</f>
        <v>#N/A</v>
      </c>
      <c r="R124" s="133" t="e">
        <f ca="1">+IF(AND(ISNUMBER(OFFSET('Water Data'!$G$10,0,10*ROW('Water Data'!G118))),CG124="Yes"),OFFSET('Water Data'!$G$10,0,10*ROW('Water Data'!G118)),IF(AND(ISNUMBER(OFFSET('Water Data'!$G$10,0,10*ROW('Water Data'!G118))),CG124="No",ISNUMBER(OFFSET('Water Data'!$G$10,0,10*ROW('Water Data'!G118)))),CONCATENATE("[",ROUND(OFFSET('Water Data'!$G$10,0,10*ROW('Water Data'!G118)),0),"]"),IF(AND(ISNUMBER(OFFSET('Water Data'!$G$10,0,10*ROW('Water Data'!G118))),CG124="",ISNUMBER(OFFSET('Water Data'!$G$10,0,10*ROW('Water Data'!G118)))),OFFSET('Water Data'!$G$10,0,10*ROW('Water Data'!G118)),NA())))</f>
        <v>#N/A</v>
      </c>
      <c r="S124" s="133" t="e">
        <f ca="1">+IF(AND(ISNUMBER(OFFSET('Water Data'!$H$5,0,10*ROW('Water Data'!H118))),CH124="Yes"),100-OFFSET('Water Data'!$H$5,0,10*ROW('Water Data'!H118)),IF(AND(ISNUMBER(OFFSET('Water Data'!$H$5,0,10*ROW('Water Data'!H118))),CH124="No",ISNUMBER(OFFSET('Water Data'!$H$5,0,10*ROW('Water Data'!H118)))),CONCATENATE("[",ROUND(100-OFFSET('Water Data'!$H$5,0,10*ROW('Water Data'!H118)),0),"]"),IF(AND(ISNUMBER(OFFSET('Water Data'!$H$5,0,10*ROW('Water Data'!H118))),CH124="",ISNUMBER(OFFSET('Water Data'!$H$5,0,10*ROW('Water Data'!H118)))),100-OFFSET('Water Data'!$H$5,0,10*ROW('Water Data'!H118)),NA())))</f>
        <v>#N/A</v>
      </c>
      <c r="T124" s="133" t="e">
        <f ca="1">+IF(AND(ISNUMBER(OFFSET('Water Data'!$H$7,0,10*ROW('Water Data'!H118))),CI124="Yes"),OFFSET('Water Data'!$H$7,0,10*ROW('Water Data'!H118)),IF(AND(ISNUMBER(OFFSET('Water Data'!$H$7,0,10*ROW('Water Data'!H118))),CI124="No",ISNUMBER(OFFSET('Water Data'!$H$7,0,10*ROW('Water Data'!H118)))),CONCATENATE("[",ROUND(OFFSET('Water Data'!$H$7,0,10*ROW('Water Data'!H118)),0),"]"),IF(AND(ISNUMBER(OFFSET('Water Data'!$H$7,0,10*ROW('Water Data'!H118))),CI124="",ISNUMBER(OFFSET('Water Data'!$H$7,0,10*ROW('Water Data'!H118)))),OFFSET('Water Data'!$H$7,0,10*ROW('Water Data'!H118)),NA())))</f>
        <v>#N/A</v>
      </c>
      <c r="U124" s="133" t="e">
        <f ca="1">+IF(AND(ISNUMBER(OFFSET('Water Data'!$H$10,0,10*ROW('Water Data'!H118))),CJ124="Yes"),OFFSET('Water Data'!$H$10,0,10*ROW('Water Data'!H118)),IF(AND(ISNUMBER(OFFSET('Water Data'!$H$10,0,10*ROW('Water Data'!H118))),CJ124="No",ISNUMBER(OFFSET('Water Data'!$H$10,0,10*ROW('Water Data'!H118)))),CONCATENATE("[",ROUND(OFFSET('Water Data'!$H$10,0,10*ROW('Water Data'!H118)),0),"]"),IF(AND(ISNUMBER(OFFSET('Water Data'!$H$10,0,10*ROW('Water Data'!H118))),CJ124="",ISNUMBER(OFFSET('Water Data'!$H$10,0,10*ROW('Water Data'!H118)))),OFFSET('Water Data'!$H$10,0,10*ROW('Water Data'!H118)),NA())))</f>
        <v>#N/A</v>
      </c>
      <c r="V124" s="134" t="e">
        <f ca="1">+IF(AND(ISNUMBER(OFFSET('Sanitation Data'!$C$5,0,10*ROW('Sanitation Data'!C118))),CK124="Yes"),100-OFFSET('Sanitation Data'!$C$5,0,10*ROW('Sanitation Data'!C118)),IF(AND(ISNUMBER(OFFSET('Sanitation Data'!$C$5,0,10*ROW('Sanitation Data'!C118))),CK124="No",ISNUMBER(OFFSET('Sanitation Data'!$C$5,0,10*ROW('Sanitation Data'!C118)))),CONCATENATE("[",ROUND(100-OFFSET('Sanitation Data'!$C$5,0,10*ROW('Sanitation Data'!C118)),0),"]"),IF(AND(ISNUMBER(OFFSET('Sanitation Data'!$C$5,0,10*ROW('Sanitation Data'!C118))),CK124="",ISNUMBER(OFFSET('Sanitation Data'!$C$5,0,10*ROW('Sanitation Data'!C118)))),100-OFFSET('Sanitation Data'!$C$5,0,10*ROW('Sanitation Data'!C118)),NA())))</f>
        <v>#N/A</v>
      </c>
      <c r="W124" s="134" t="e">
        <f ca="1">+IF(AND(ISNUMBER(OFFSET('Sanitation Data'!$C$7,0,10*ROW('Sanitation Data'!C118))),CL124="Yes"),OFFSET('Sanitation Data'!$C$7,0,10*ROW('Sanitation Data'!C118)),IF(AND(ISNUMBER(OFFSET('Sanitation Data'!$C$7,0,10*ROW('Sanitation Data'!C118))),CL124="No",ISNUMBER(OFFSET('Sanitation Data'!$C$7,0,10*ROW('Sanitation Data'!C118)))),CONCATENATE("[",ROUND(OFFSET('Sanitation Data'!$C$7,0,10*ROW('Sanitation Data'!C118)),0),"]"),IF(AND(ISNUMBER(OFFSET('Sanitation Data'!$C$7,0,10*ROW('Sanitation Data'!C118))),CL124="",ISNUMBER(OFFSET('Sanitation Data'!$C$7,0,10*ROW('Sanitation Data'!C118)))),OFFSET('Sanitation Data'!$C$7,0,10*ROW('Sanitation Data'!C118)),NA())))</f>
        <v>#N/A</v>
      </c>
      <c r="X124" s="134" t="e">
        <f ca="1">+IF(AND(ISNUMBER(OFFSET('Sanitation Data'!$C$11,0,10*ROW('Sanitation Data'!C118))),CM124="Yes"),OFFSET('Sanitation Data'!$C$11,0,10*ROW('Sanitation Data'!C118)),IF(AND(ISNUMBER(OFFSET('Sanitation Data'!$C$11,0,10*ROW('Sanitation Data'!C118))),CM124="No",ISNUMBER(OFFSET('Sanitation Data'!$C$11,0,10*ROW('Sanitation Data'!C118)))),CONCATENATE("[",ROUND(OFFSET('Sanitation Data'!$C$11,0,10*ROW('Sanitation Data'!C118)),0),"]"),IF(AND(ISNUMBER(OFFSET('Sanitation Data'!$C$11,0,10*ROW('Sanitation Data'!C118))),CM124="",ISNUMBER(OFFSET('Sanitation Data'!$C$11,0,10*ROW('Sanitation Data'!C118)))),OFFSET('Sanitation Data'!$C$11,0,10*ROW('Sanitation Data'!C118)),NA())))</f>
        <v>#N/A</v>
      </c>
      <c r="Y124" s="134" t="e">
        <f ca="1">+IF(AND(ISNUMBER(OFFSET('Sanitation Data'!$C$12,0,10*ROW('Sanitation Data'!C118))),CN124="Yes"),OFFSET('Sanitation Data'!$C$12,0,10*ROW('Sanitation Data'!C118)),IF(AND(ISNUMBER(OFFSET('Sanitation Data'!$C$12,0,10*ROW('Sanitation Data'!C118))),CN124="No",ISNUMBER(OFFSET('Sanitation Data'!$C$12,0,10*ROW('Sanitation Data'!C118)))),CONCATENATE("[",ROUND(OFFSET('Sanitation Data'!$C$12,0,10*ROW('Sanitation Data'!C118)),0),"]"),IF(AND(ISNUMBER(OFFSET('Sanitation Data'!$C$12,0,10*ROW('Sanitation Data'!C118))),CN124="",ISNUMBER(OFFSET('Sanitation Data'!$C$12,0,10*ROW('Sanitation Data'!C118)))),OFFSET('Sanitation Data'!$C$12,0,10*ROW('Sanitation Data'!C118)),NA())))</f>
        <v>#N/A</v>
      </c>
      <c r="Z124" s="134" t="e">
        <f ca="1">+IF(AND(ISNUMBER(OFFSET('Sanitation Data'!$C$13,0,10*ROW('Sanitation Data'!C118))),CO124="Yes"),OFFSET('Sanitation Data'!$C$13,0,10*ROW('Sanitation Data'!C118)),IF(AND(ISNUMBER(OFFSET('Sanitation Data'!$C$13,0,10*ROW('Sanitation Data'!C118))),CO124="No",ISNUMBER(OFFSET('Sanitation Data'!$C$13,0,10*ROW('Sanitation Data'!C118)))),CONCATENATE("[",ROUND(OFFSET('Sanitation Data'!$C$13,0,10*ROW('Sanitation Data'!C118)),0),"]"),IF(AND(ISNUMBER(OFFSET('Sanitation Data'!$C$13,0,10*ROW('Sanitation Data'!C118))),CO124="",ISNUMBER(OFFSET('Sanitation Data'!$C$13,0,10*ROW('Sanitation Data'!C118)))),OFFSET('Sanitation Data'!$C$13,0,10*ROW('Sanitation Data'!C118)),NA())))</f>
        <v>#N/A</v>
      </c>
      <c r="AA124" s="134" t="e">
        <f ca="1">+IF(AND(ISNUMBER(OFFSET('Sanitation Data'!$D$5,0,10*ROW('Sanitation Data'!D118))),CP124="Yes"),100-OFFSET('Sanitation Data'!$D$5,0,10*ROW('Sanitation Data'!D118)),IF(AND(ISNUMBER(OFFSET('Sanitation Data'!$D$5,0,10*ROW('Sanitation Data'!D118))),CP124="No",ISNUMBER(OFFSET('Sanitation Data'!$D$5,0,10*ROW('Sanitation Data'!D118)))),CONCATENATE("[",ROUND(100-OFFSET('Sanitation Data'!$D$5,0,10*ROW('Sanitation Data'!D118)),0),"]"),IF(AND(ISNUMBER(OFFSET('Sanitation Data'!$D$5,0,10*ROW('Sanitation Data'!D118))),CP124="",ISNUMBER(OFFSET('Sanitation Data'!$D$5,0,10*ROW('Sanitation Data'!D118)))),100-OFFSET('Sanitation Data'!$D$5,0,10*ROW('Sanitation Data'!D118)),NA())))</f>
        <v>#N/A</v>
      </c>
      <c r="AB124" s="134" t="e">
        <f ca="1">+IF(AND(ISNUMBER(OFFSET('Sanitation Data'!$D$7,0,10*ROW('Sanitation Data'!D118))),CQ124="Yes"),OFFSET('Sanitation Data'!$D$7,0,10*ROW('Sanitation Data'!G118)),IF(AND(ISNUMBER(OFFSET('Sanitation Data'!$D$7,0,10*ROW('Sanitation Data'!D118))),CQ124="No",ISNUMBER(OFFSET('Sanitation Data'!$D$7,0,10*ROW('Sanitation Data'!D118)))),CONCATENATE("[",ROUND(OFFSET('Sanitation Data'!$D$7,0,10*ROW('Sanitation Data'!D118)),0),"]"),IF(AND(ISNUMBER(OFFSET('Sanitation Data'!$D$7,0,10*ROW('Sanitation Data'!D118))),CQ124="",ISNUMBER(OFFSET('Sanitation Data'!$D$7,0,10*ROW('Sanitation Data'!D118)))),OFFSET('Sanitation Data'!$D$7,0,10*ROW('Sanitation Data'!D118)),NA())))</f>
        <v>#N/A</v>
      </c>
      <c r="AC124" s="134" t="e">
        <f ca="1">+IF(AND(ISNUMBER(OFFSET('Sanitation Data'!$D$11,0,10*ROW('Sanitation Data'!D118))),CR124="Yes"),OFFSET('Sanitation Data'!$D$11,0,10*ROW('Sanitation Data'!D118)),IF(AND(ISNUMBER(OFFSET('Sanitation Data'!$D$11,0,10*ROW('Sanitation Data'!D118))),CR124="No",ISNUMBER(OFFSET('Sanitation Data'!$D$11,0,10*ROW('Sanitation Data'!D118)))),CONCATENATE("[",ROUND(OFFSET('Sanitation Data'!$D$11,0,10*ROW('Sanitation Data'!D118)),0),"]"),IF(AND(ISNUMBER(OFFSET('Sanitation Data'!$D$11,0,10*ROW('Sanitation Data'!D118))),CR124="",ISNUMBER(OFFSET('Sanitation Data'!$D$11,0,10*ROW('Sanitation Data'!D118)))),OFFSET('Sanitation Data'!$D$11,0,10*ROW('Sanitation Data'!D118)),NA())))</f>
        <v>#N/A</v>
      </c>
      <c r="AD124" s="134" t="e">
        <f ca="1">+IF(AND(ISNUMBER(OFFSET('Sanitation Data'!$D$12,0,10*ROW('Sanitation Data'!D118))),CS124="Yes"),OFFSET('Sanitation Data'!$D$12,0,10*ROW('Sanitation Data'!D118)),IF(AND(ISNUMBER(OFFSET('Sanitation Data'!$D$12,0,10*ROW('Sanitation Data'!D118))),CS124="No",ISNUMBER(OFFSET('Sanitation Data'!$D$12,0,10*ROW('Sanitation Data'!D118)))),CONCATENATE("[",ROUND(OFFSET('Sanitation Data'!$D$12,0,10*ROW('Sanitation Data'!D118)),0),"]"),IF(AND(ISNUMBER(OFFSET('Sanitation Data'!$D$12,0,10*ROW('Sanitation Data'!D118))),CS124="",ISNUMBER(OFFSET('Sanitation Data'!$D$12,0,10*ROW('Sanitation Data'!D118)))),OFFSET('Sanitation Data'!$D$12,0,10*ROW('Sanitation Data'!D118)),NA())))</f>
        <v>#N/A</v>
      </c>
      <c r="AE124" s="134" t="e">
        <f ca="1">+IF(AND(ISNUMBER(OFFSET('Sanitation Data'!$D$13,0,10*ROW('Sanitation Data'!D118))),CT124="Yes"),OFFSET('Sanitation Data'!$D$13,0,10*ROW('Sanitation Data'!D118)),IF(AND(ISNUMBER(OFFSET('Sanitation Data'!$D$13,0,10*ROW('Sanitation Data'!D118))),CT124="No",ISNUMBER(OFFSET('Sanitation Data'!$D$13,0,10*ROW('Sanitation Data'!D118)))),CONCATENATE("[",ROUND(OFFSET('Sanitation Data'!$D$13,0,10*ROW('Sanitation Data'!D118)),0),"]"),IF(AND(ISNUMBER(OFFSET('Sanitation Data'!$D$13,0,10*ROW('Sanitation Data'!D118))),CT124="",ISNUMBER(OFFSET('Sanitation Data'!$D$13,0,10*ROW('Sanitation Data'!D118)))),OFFSET('Sanitation Data'!$D$13,0,10*ROW('Sanitation Data'!D118)),NA())))</f>
        <v>#N/A</v>
      </c>
      <c r="AF124" s="134" t="e">
        <f ca="1">+IF(AND(ISNUMBER(OFFSET('Sanitation Data'!$E$5,0,10*ROW('Sanitation Data'!E118))),CU124="Yes"),100-OFFSET('Sanitation Data'!$E$5,0,10*ROW('Sanitation Data'!E118)),IF(AND(ISNUMBER(OFFSET('Sanitation Data'!$E$5,0,10*ROW('Sanitation Data'!E118))),CU124="No",ISNUMBER(OFFSET('Sanitation Data'!$E$5,0,10*ROW('Sanitation Data'!E118)))),CONCATENATE("[",ROUND(100-OFFSET('Sanitation Data'!$E$5,0,10*ROW('Sanitation Data'!E118)),0),"]"),IF(AND(ISNUMBER(OFFSET('Sanitation Data'!$E$5,0,10*ROW('Sanitation Data'!E118))),CU124="",ISNUMBER(OFFSET('Sanitation Data'!$E$5,0,10*ROW('Sanitation Data'!E118)))),100-OFFSET('Sanitation Data'!$E$5,0,10*ROW('Sanitation Data'!E118)),NA())))</f>
        <v>#N/A</v>
      </c>
      <c r="AG124" s="134" t="e">
        <f ca="1">+IF(AND(ISNUMBER(OFFSET('Sanitation Data'!$E$7,0,10*ROW('Sanitation Data'!E118))),CV124="Yes"),OFFSET('Sanitation Data'!$E$7,0,10*ROW('Sanitation Data'!E118)),IF(AND(ISNUMBER(OFFSET('Sanitation Data'!$E$7,0,10*ROW('Sanitation Data'!E118))),CV124="No",ISNUMBER(OFFSET('Sanitation Data'!$E$7,0,10*ROW('Sanitation Data'!E118)))),CONCATENATE("[",ROUND(OFFSET('Sanitation Data'!$E$7,0,10*ROW('Sanitation Data'!E118)),0),"]"),IF(AND(ISNUMBER(OFFSET('Sanitation Data'!$E$7,0,10*ROW('Sanitation Data'!E118))),CV124="",ISNUMBER(OFFSET('Sanitation Data'!$E$7,0,10*ROW('Sanitation Data'!E118)))),OFFSET('Sanitation Data'!$E$7,0,10*ROW('Sanitation Data'!E118)),NA())))</f>
        <v>#N/A</v>
      </c>
      <c r="AH124" s="134" t="e">
        <f ca="1">+IF(AND(ISNUMBER(OFFSET('Sanitation Data'!$E$11,0,10*ROW('Sanitation Data'!E118))),CW124="Yes"),OFFSET('Sanitation Data'!$E$11,0,10*ROW('Sanitation Data'!E118)),IF(AND(ISNUMBER(OFFSET('Sanitation Data'!$E$11,0,10*ROW('Sanitation Data'!E118))),CW124="No",ISNUMBER(OFFSET('Sanitation Data'!$E$11,0,10*ROW('Sanitation Data'!E118)))),CONCATENATE("[",ROUND(OFFSET('Sanitation Data'!$E$11,0,10*ROW('Sanitation Data'!E118)),0),"]"),IF(AND(ISNUMBER(OFFSET('Sanitation Data'!$E$11,0,10*ROW('Sanitation Data'!E118))),CW124="",ISNUMBER(OFFSET('Sanitation Data'!$E$11,0,10*ROW('Sanitation Data'!E118)))),OFFSET('Sanitation Data'!$E$11,0,10*ROW('Sanitation Data'!E118)),NA())))</f>
        <v>#N/A</v>
      </c>
      <c r="AI124" s="134" t="e">
        <f ca="1">+IF(AND(ISNUMBER(OFFSET('Sanitation Data'!$E$12,0,10*ROW('Sanitation Data'!E118))),CX124="Yes"),OFFSET('Sanitation Data'!$E$12,0,10*ROW('Sanitation Data'!E118)),IF(AND(ISNUMBER(OFFSET('Sanitation Data'!$E$12,0,10*ROW('Sanitation Data'!E118))),CX124="No",ISNUMBER(OFFSET('Sanitation Data'!$E$12,0,10*ROW('Sanitation Data'!E118)))),CONCATENATE("[",ROUND(OFFSET('Sanitation Data'!$E$12,0,10*ROW('Sanitation Data'!E118)),0),"]"),IF(AND(ISNUMBER(OFFSET('Sanitation Data'!$E$12,0,10*ROW('Sanitation Data'!E118))),CX124="",ISNUMBER(OFFSET('Sanitation Data'!$E$12,0,10*ROW('Sanitation Data'!E118)))),OFFSET('Sanitation Data'!$E$12,0,10*ROW('Sanitation Data'!E118)),NA())))</f>
        <v>#N/A</v>
      </c>
      <c r="AJ124" s="134" t="e">
        <f ca="1">+IF(AND(ISNUMBER(OFFSET('Sanitation Data'!$E$13,0,10*ROW('Sanitation Data'!E118))),CY124="Yes"),OFFSET('Sanitation Data'!$E$13,0,10*ROW('Sanitation Data'!E118)),IF(AND(ISNUMBER(OFFSET('Sanitation Data'!$E$13,0,10*ROW('Sanitation Data'!E118))),CY124="No",ISNUMBER(OFFSET('Sanitation Data'!$E$13,0,10*ROW('Sanitation Data'!E118)))),CONCATENATE("[",ROUND(OFFSET('Sanitation Data'!$E$13,0,10*ROW('Sanitation Data'!E118)),0),"]"),IF(AND(ISNUMBER(OFFSET('Sanitation Data'!$E$13,0,10*ROW('Sanitation Data'!E118))),CY124="",ISNUMBER(OFFSET('Sanitation Data'!$E$13,0,10*ROW('Sanitation Data'!E118)))),OFFSET('Sanitation Data'!$E$13,0,10*ROW('Sanitation Data'!E118)),NA())))</f>
        <v>#N/A</v>
      </c>
      <c r="AK124" s="134" t="e">
        <f ca="1">+IF(AND(ISNUMBER(OFFSET('Sanitation Data'!$F$5,0,10*ROW('Sanitation Data'!F118))),CZ124="Yes"),100-OFFSET('Sanitation Data'!$F$5,0,10*ROW('Sanitation Data'!F118)),IF(AND(ISNUMBER(OFFSET('Sanitation Data'!$F$5,0,10*ROW('Sanitation Data'!F118))),CZ124="No",ISNUMBER(OFFSET('Sanitation Data'!$F$5,0,10*ROW('Sanitation Data'!F118)))),CONCATENATE("[",ROUND(100-OFFSET('Sanitation Data'!$F$5,0,10*ROW('Sanitation Data'!F118)),0),"]"),IF(AND(ISNUMBER(OFFSET('Sanitation Data'!$F$5,0,10*ROW('Sanitation Data'!F118))),CZ124="",ISNUMBER(OFFSET('Sanitation Data'!$F$5,0,10*ROW('Sanitation Data'!F118)))),100-OFFSET('Sanitation Data'!$F$5,0,10*ROW('Sanitation Data'!F118)),NA())))</f>
        <v>#N/A</v>
      </c>
      <c r="AL124" s="134" t="e">
        <f ca="1">+IF(AND(ISNUMBER(OFFSET('Sanitation Data'!$F$7,0,10*ROW('Sanitation Data'!F118))),DA124="Yes"),OFFSET('Sanitation Data'!$F$7,0,10*ROW('Sanitation Data'!F118)),IF(AND(ISNUMBER(OFFSET('Sanitation Data'!$F$7,0,10*ROW('Sanitation Data'!F118))),DA124="No",ISNUMBER(OFFSET('Sanitation Data'!$F$7,0,10*ROW('Sanitation Data'!F118)))),CONCATENATE("[",ROUND(OFFSET('Sanitation Data'!$F$7,0,10*ROW('Sanitation Data'!F118)),0),"]"),IF(AND(ISNUMBER(OFFSET('Sanitation Data'!$F$7,0,10*ROW('Sanitation Data'!F118))),DA124="",ISNUMBER(OFFSET('Sanitation Data'!$F$7,0,10*ROW('Sanitation Data'!F118)))),OFFSET('Sanitation Data'!$F$7,0,10*ROW('Sanitation Data'!F118)),NA())))</f>
        <v>#N/A</v>
      </c>
      <c r="AM124" s="134" t="e">
        <f ca="1">+IF(AND(ISNUMBER(OFFSET('Sanitation Data'!$F$11,0,10*ROW('Sanitation Data'!F118))),DB124="Yes"),OFFSET('Sanitation Data'!$F$11,0,10*ROW('Sanitation Data'!F118)),IF(AND(ISNUMBER(OFFSET('Sanitation Data'!$F$11,0,10*ROW('Sanitation Data'!F118))),DB124="No",ISNUMBER(OFFSET('Sanitation Data'!$F$11,0,10*ROW('Sanitation Data'!F118)))),CONCATENATE("[",ROUND(OFFSET('Sanitation Data'!$F$11,0,10*ROW('Sanitation Data'!F118)),0),"]"),IF(AND(ISNUMBER(OFFSET('Sanitation Data'!$F$11,0,10*ROW('Sanitation Data'!F118))),DB124="",ISNUMBER(OFFSET('Sanitation Data'!$F$11,0,10*ROW('Sanitation Data'!F118)))),OFFSET('Sanitation Data'!$F$11,0,10*ROW('Sanitation Data'!F118)),NA())))</f>
        <v>#N/A</v>
      </c>
      <c r="AN124" s="134" t="e">
        <f ca="1">+IF(AND(ISNUMBER(OFFSET('Sanitation Data'!$F$12,0,10*ROW('Sanitation Data'!F118))),DC124="Yes"),OFFSET('Sanitation Data'!$F$12,0,10*ROW('Sanitation Data'!F118)),IF(AND(ISNUMBER(OFFSET('Sanitation Data'!$F$12,0,10*ROW('Sanitation Data'!F118))),DC124="No",ISNUMBER(OFFSET('Sanitation Data'!$F$12,0,10*ROW('Sanitation Data'!F118)))),CONCATENATE("[",ROUND(OFFSET('Sanitation Data'!$F$12,0,10*ROW('Sanitation Data'!F118)),0),"]"),IF(AND(ISNUMBER(OFFSET('Sanitation Data'!$F$12,0,10*ROW('Sanitation Data'!F118))),DC124="",ISNUMBER(OFFSET('Sanitation Data'!$F$12,0,10*ROW('Sanitation Data'!F118)))),OFFSET('Sanitation Data'!$F$12,0,10*ROW('Sanitation Data'!F118)),NA())))</f>
        <v>#N/A</v>
      </c>
      <c r="AO124" s="134" t="e">
        <f ca="1">+IF(AND(ISNUMBER(OFFSET('Sanitation Data'!$F$13,0,10*ROW('Sanitation Data'!F118))),DD124="Yes"),OFFSET('Sanitation Data'!$F$13,0,10*ROW('Sanitation Data'!F118)),IF(AND(ISNUMBER(OFFSET('Sanitation Data'!$F$13,0,10*ROW('Sanitation Data'!F118))),DD124="No",ISNUMBER(OFFSET('Sanitation Data'!$F$13,0,10*ROW('Sanitation Data'!F118)))),CONCATENATE("[",ROUND(OFFSET('Sanitation Data'!$F$13,0,10*ROW('Sanitation Data'!F118)),0),"]"),IF(AND(ISNUMBER(OFFSET('Sanitation Data'!$F$13,0,10*ROW('Sanitation Data'!F118))),DD124="",ISNUMBER(OFFSET('Sanitation Data'!$F$13,0,10*ROW('Sanitation Data'!F118)))),OFFSET('Sanitation Data'!$F$13,0,10*ROW('Sanitation Data'!F118)),NA())))</f>
        <v>#N/A</v>
      </c>
      <c r="AP124" s="134" t="e">
        <f ca="1">+IF(AND(ISNUMBER(OFFSET('Sanitation Data'!$G$5,0,10*ROW('Sanitation Data'!G118))),DE124="Yes"),100-OFFSET('Sanitation Data'!$G$5,0,10*ROW('Sanitation Data'!G118)),IF(AND(ISNUMBER(OFFSET('Sanitation Data'!$G$5,0,10*ROW('Sanitation Data'!G118))),DE124="No",ISNUMBER(OFFSET('Sanitation Data'!$G$5,0,10*ROW('Sanitation Data'!G118)))),CONCATENATE("[",ROUND(100-OFFSET('Sanitation Data'!$G$5,0,10*ROW('Sanitation Data'!G118)),0),"]"),IF(AND(ISNUMBER(OFFSET('Sanitation Data'!$G$5,0,10*ROW('Sanitation Data'!G118))),DE124="",ISNUMBER(OFFSET('Sanitation Data'!$G$5,0,10*ROW('Sanitation Data'!G118)))),100-OFFSET('Sanitation Data'!$G$5,0,10*ROW('Sanitation Data'!G118)),NA())))</f>
        <v>#N/A</v>
      </c>
      <c r="AQ124" s="134" t="e">
        <f ca="1">+IF(AND(ISNUMBER(OFFSET('Sanitation Data'!$G$7,0,10*ROW('Sanitation Data'!G118))),DF124="Yes"),OFFSET('Sanitation Data'!$G$7,0,10*ROW('Sanitation Data'!G118)),IF(AND(ISNUMBER(OFFSET('Sanitation Data'!$G$7,0,10*ROW('Sanitation Data'!G118))),DF124="No",ISNUMBER(OFFSET('Sanitation Data'!$G$7,0,10*ROW('Sanitation Data'!G118)))),CONCATENATE("[",ROUND(OFFSET('Sanitation Data'!$G$7,0,10*ROW('Sanitation Data'!G118)),0),"]"),IF(AND(ISNUMBER(OFFSET('Sanitation Data'!$G$7,0,10*ROW('Sanitation Data'!G118))),DF124="",ISNUMBER(OFFSET('Sanitation Data'!$G$7,0,10*ROW('Sanitation Data'!G118)))),OFFSET('Sanitation Data'!$G$7,0,10*ROW('Sanitation Data'!G118)),NA())))</f>
        <v>#N/A</v>
      </c>
      <c r="AR124" s="134" t="e">
        <f ca="1">+IF(AND(ISNUMBER(OFFSET('Sanitation Data'!$G$11,0,10*ROW('Sanitation Data'!G118))),DG124="Yes"),OFFSET('Sanitation Data'!$G$11,0,10*ROW('Sanitation Data'!G118)),IF(AND(ISNUMBER(OFFSET('Sanitation Data'!$G$11,0,10*ROW('Sanitation Data'!G118))),DG124="No",ISNUMBER(OFFSET('Sanitation Data'!$G$11,0,10*ROW('Sanitation Data'!G118)))),CONCATENATE("[",ROUND(OFFSET('Sanitation Data'!$G$11,0,10*ROW('Sanitation Data'!G118)),0),"]"),IF(AND(ISNUMBER(OFFSET('Sanitation Data'!$G$11,0,10*ROW('Sanitation Data'!G118))),DG124="",ISNUMBER(OFFSET('Sanitation Data'!$G$11,0,10*ROW('Sanitation Data'!G118)))),OFFSET('Sanitation Data'!$G$11,0,10*ROW('Sanitation Data'!G118)),NA())))</f>
        <v>#N/A</v>
      </c>
      <c r="AS124" s="134" t="e">
        <f ca="1">+IF(AND(ISNUMBER(OFFSET('Sanitation Data'!$G$12,0,10*ROW('Sanitation Data'!G118))),DH124="Yes"),OFFSET('Sanitation Data'!$G$12,0,10*ROW('Sanitation Data'!G118)),IF(AND(ISNUMBER(OFFSET('Sanitation Data'!$G$12,0,10*ROW('Sanitation Data'!G118))),DH124="No",ISNUMBER(OFFSET('Sanitation Data'!$G$12,0,10*ROW('Sanitation Data'!G118)))),CONCATENATE("[",ROUND(OFFSET('Sanitation Data'!$G$12,0,10*ROW('Sanitation Data'!G118)),0),"]"),IF(AND(ISNUMBER(OFFSET('Sanitation Data'!$G$12,0,10*ROW('Sanitation Data'!G118))),DH124="",ISNUMBER(OFFSET('Sanitation Data'!$G$12,0,10*ROW('Sanitation Data'!G118)))),OFFSET('Sanitation Data'!$G$12,0,10*ROW('Sanitation Data'!G118)),NA())))</f>
        <v>#N/A</v>
      </c>
      <c r="AT124" s="134" t="e">
        <f ca="1">+IF(AND(ISNUMBER(OFFSET('Sanitation Data'!$G$13,0,10*ROW('Sanitation Data'!G118))),DI124="Yes"),OFFSET('Sanitation Data'!$G$13,0,10*ROW('Sanitation Data'!G118)),IF(AND(ISNUMBER(OFFSET('Sanitation Data'!$G$13,0,10*ROW('Sanitation Data'!G118))),DI124="No",ISNUMBER(OFFSET('Sanitation Data'!$G$13,0,10*ROW('Sanitation Data'!G118)))),CONCATENATE("[",ROUND(OFFSET('Sanitation Data'!$G$13,0,10*ROW('Sanitation Data'!G118)),0),"]"),IF(AND(ISNUMBER(OFFSET('Sanitation Data'!$G$13,0,10*ROW('Sanitation Data'!G118))),DI124="",ISNUMBER(OFFSET('Sanitation Data'!$G$13,0,10*ROW('Sanitation Data'!G118)))),OFFSET('Sanitation Data'!$G$13,0,10*ROW('Sanitation Data'!G118)),NA())))</f>
        <v>#N/A</v>
      </c>
      <c r="AU124" s="134" t="e">
        <f ca="1">+IF(AND(ISNUMBER(OFFSET('Sanitation Data'!$H$5,0,10*ROW('Sanitation Data'!H118))),DJ124="Yes"),100-OFFSET('Sanitation Data'!$H$5,0,10*ROW('Sanitation Data'!H118)),IF(AND(ISNUMBER(OFFSET('Sanitation Data'!$H$5,0,10*ROW('Sanitation Data'!H118))),DJ124="No",ISNUMBER(OFFSET('Sanitation Data'!$H$5,0,10*ROW('Sanitation Data'!H118)))),CONCATENATE("[",ROUND(100-OFFSET('Sanitation Data'!$H$5,0,10*ROW('Sanitation Data'!H118)),0),"]"),IF(AND(ISNUMBER(OFFSET('Sanitation Data'!$H$5,0,10*ROW('Sanitation Data'!H118))),DJ124="",ISNUMBER(OFFSET('Sanitation Data'!$H$5,0,10*ROW('Sanitation Data'!H118)))),100-OFFSET('Sanitation Data'!$H$5,0,10*ROW('Sanitation Data'!H118)),NA())))</f>
        <v>#N/A</v>
      </c>
      <c r="AV124" s="134" t="e">
        <f ca="1">+IF(AND(ISNUMBER(OFFSET('Sanitation Data'!$H$7,0,10*ROW('Sanitation Data'!H118))),DK124="Yes"),OFFSET('Sanitation Data'!$H$7,0,10*ROW('Sanitation Data'!H118)),IF(AND(ISNUMBER(OFFSET('Sanitation Data'!$H$7,0,10*ROW('Sanitation Data'!H118))),DK124="No",ISNUMBER(OFFSET('Sanitation Data'!$H$7,0,10*ROW('Sanitation Data'!H118)))),CONCATENATE("[",ROUND(OFFSET('Sanitation Data'!$H$7,0,10*ROW('Sanitation Data'!H118)),0),"]"),IF(AND(ISNUMBER(OFFSET('Sanitation Data'!$H$7,0,10*ROW('Sanitation Data'!H118))),DK124="",ISNUMBER(OFFSET('Sanitation Data'!$H$7,0,10*ROW('Sanitation Data'!H118)))),OFFSET('Sanitation Data'!$H$7,0,10*ROW('Sanitation Data'!H118)),NA())))</f>
        <v>#N/A</v>
      </c>
      <c r="AW124" s="134" t="e">
        <f ca="1">+IF(AND(ISNUMBER(OFFSET('Sanitation Data'!$H$11,0,10*ROW('Sanitation Data'!H118))),DL124="Yes"),OFFSET('Sanitation Data'!$H$11,0,10*ROW('Sanitation Data'!H118)),IF(AND(ISNUMBER(OFFSET('Sanitation Data'!$H$11,0,10*ROW('Sanitation Data'!H118))),DL124="No",ISNUMBER(OFFSET('Sanitation Data'!$H$11,0,10*ROW('Sanitation Data'!H118)))),CONCATENATE("[",ROUND(OFFSET('Sanitation Data'!$H$11,0,10*ROW('Sanitation Data'!H118)),0),"]"),IF(AND(ISNUMBER(OFFSET('Sanitation Data'!$H$11,0,10*ROW('Sanitation Data'!H118))),DL124="",ISNUMBER(OFFSET('Sanitation Data'!$H$11,0,10*ROW('Sanitation Data'!H118)))),OFFSET('Sanitation Data'!$H$11,0,10*ROW('Sanitation Data'!H118)),NA())))</f>
        <v>#N/A</v>
      </c>
      <c r="AX124" s="134" t="e">
        <f ca="1">+IF(AND(ISNUMBER(OFFSET('Sanitation Data'!$H$12,0,10*ROW('Sanitation Data'!H118))),DM124="Yes"),OFFSET('Sanitation Data'!$H$12,0,10*ROW('Sanitation Data'!H118)),IF(AND(ISNUMBER(OFFSET('Sanitation Data'!$H$12,0,10*ROW('Sanitation Data'!H118))),DM124="No",ISNUMBER(OFFSET('Sanitation Data'!$H$12,0,10*ROW('Sanitation Data'!H118)))),CONCATENATE("[",ROUND(OFFSET('Sanitation Data'!$H$12,0,10*ROW('Sanitation Data'!H118)),0),"]"),IF(AND(ISNUMBER(OFFSET('Sanitation Data'!$H$12,0,10*ROW('Sanitation Data'!H118))),DM124="",ISNUMBER(OFFSET('Sanitation Data'!$H$12,0,10*ROW('Sanitation Data'!H118)))),OFFSET('Sanitation Data'!$H$12,0,10*ROW('Sanitation Data'!H118)),NA())))</f>
        <v>#N/A</v>
      </c>
      <c r="AY124" s="134" t="e">
        <f ca="1">+IF(AND(ISNUMBER(OFFSET('Sanitation Data'!$H$13,0,10*ROW('Sanitation Data'!H118))),DN124="Yes"),OFFSET('Sanitation Data'!$H$13,0,10*ROW('Sanitation Data'!H118)),IF(AND(ISNUMBER(OFFSET('Sanitation Data'!$H$13,0,10*ROW('Sanitation Data'!H118))),DN124="No",ISNUMBER(OFFSET('Sanitation Data'!$H$13,0,10*ROW('Sanitation Data'!H118)))),CONCATENATE("[",ROUND(OFFSET('Sanitation Data'!$H$13,0,10*ROW('Sanitation Data'!H118)),0),"]"),IF(AND(ISNUMBER(OFFSET('Sanitation Data'!$H$13,0,10*ROW('Sanitation Data'!H118))),DN124="",ISNUMBER(OFFSET('Sanitation Data'!$H$13,0,10*ROW('Sanitation Data'!H118)))),OFFSET('Sanitation Data'!$H$13,0,10*ROW('Sanitation Data'!H118)),NA())))</f>
        <v>#N/A</v>
      </c>
      <c r="AZ124" s="135" t="e">
        <f ca="1">+IF(AND(ISNUMBER(OFFSET('Hygiene Data'!$C$6,0,10*ROW('Hygiene Data'!C118))),DO124="Yes"),OFFSET('Hygiene Data'!$C$6,0,10*ROW('Hygiene Data'!C118)),IF(AND(ISNUMBER(OFFSET('Hygiene Data'!$C$6,0,10*ROW('Hygiene Data'!C118))),DO124="No",ISNUMBER(OFFSET('Hygiene Data'!$C$6,0,10*ROW('Hygiene Data'!C118)))),CONCATENATE("[",ROUND(OFFSET('Hygiene Data'!$C$6,0,10*ROW('Hygiene Data'!C118)),0),"]"),IF(AND(ISNUMBER(OFFSET('Hygiene Data'!$C$6,0,10*ROW('Hygiene Data'!C118))),DO124="",ISNUMBER(OFFSET('Hygiene Data'!$C$6,0,10*ROW('Hygiene Data'!C118)))),OFFSET('Hygiene Data'!$C$6,0,10*ROW('Hygiene Data'!C118)),NA())))</f>
        <v>#N/A</v>
      </c>
      <c r="BA124" s="135" t="e">
        <f ca="1">+IF(AND(ISNUMBER(OFFSET('Hygiene Data'!$C$8,0,10*ROW('Hygiene Data'!C118))),DP124="Yes"),OFFSET('Hygiene Data'!$C$8,0,10*ROW('Hygiene Data'!C118)),IF(AND(ISNUMBER(OFFSET('Hygiene Data'!$C$8,0,10*ROW('Hygiene Data'!C118))),DP124="No",ISNUMBER(OFFSET('Hygiene Data'!$C$8,0,10*ROW('Hygiene Data'!C118)))),CONCATENATE("[",ROUND(OFFSET('Hygiene Data'!$C$8,0,10*ROW('Hygiene Data'!C118)),0),"]"),IF(AND(ISNUMBER(OFFSET('Hygiene Data'!$C$8,0,10*ROW('Hygiene Data'!C118))),DP124="",ISNUMBER(OFFSET('Hygiene Data'!$C$8,0,10*ROW('Hygiene Data'!C118)))),OFFSET('Hygiene Data'!$C$8,0,10*ROW('Hygiene Data'!C118)),NA())))</f>
        <v>#N/A</v>
      </c>
      <c r="BB124" s="135" t="e">
        <f ca="1">+IF(AND(ISNUMBER(OFFSET('Hygiene Data'!$C$10,0,10*ROW('Hygiene Data'!C118))),DQ124="Yes"),OFFSET('Hygiene Data'!$C$10,0,10*ROW('Hygiene Data'!C118)),IF(AND(ISNUMBER(OFFSET('Hygiene Data'!$C$10,0,10*ROW('Hygiene Data'!C118))),DQ124="No",ISNUMBER(OFFSET('Hygiene Data'!$C$10,0,10*ROW('Hygiene Data'!C118)))),CONCATENATE("[",ROUND(OFFSET('Hygiene Data'!$C$10,0,10*ROW('Hygiene Data'!C118)),0),"]"),IF(AND(ISNUMBER(OFFSET('Hygiene Data'!$C$10,0,10*ROW('Hygiene Data'!C118))),DQ124="",ISNUMBER(OFFSET('Hygiene Data'!$C$10,0,10*ROW('Hygiene Data'!C118)))),OFFSET('Hygiene Data'!$C$10,0,10*ROW('Hygiene Data'!C118)),NA())))</f>
        <v>#N/A</v>
      </c>
      <c r="BC124" s="135" t="e">
        <f ca="1">+IF(AND(ISNUMBER(OFFSET('Hygiene Data'!$D$6,0,10*ROW('Hygiene Data'!D118))),DR124="Yes"),OFFSET('Hygiene Data'!$D$6,0,10*ROW('Hygiene Data'!D118)),IF(AND(ISNUMBER(OFFSET('Hygiene Data'!$D$6,0,10*ROW('Hygiene Data'!D118))),DR124="No",ISNUMBER(OFFSET('Hygiene Data'!$D$6,0,10*ROW('Hygiene Data'!D118)))),CONCATENATE("[",ROUND(OFFSET('Hygiene Data'!$D$6,0,10*ROW('Hygiene Data'!D118)),0),"]"),IF(AND(ISNUMBER(OFFSET('Hygiene Data'!$D$6,0,10*ROW('Hygiene Data'!D118))),DR124="",ISNUMBER(OFFSET('Hygiene Data'!$D$6,0,10*ROW('Hygiene Data'!D118)))),OFFSET('Hygiene Data'!$D$6,0,10*ROW('Hygiene Data'!D118)),NA())))</f>
        <v>#N/A</v>
      </c>
      <c r="BD124" s="135" t="e">
        <f ca="1">+IF(AND(ISNUMBER(OFFSET('Hygiene Data'!$D$8,0,10*ROW('Hygiene Data'!D118))),DS124="Yes"),OFFSET('Hygiene Data'!$D$8,0,10*ROW('Hygiene Data'!D118)),IF(AND(ISNUMBER(OFFSET('Hygiene Data'!$D$8,0,10*ROW('Hygiene Data'!D118))),DS124="No",ISNUMBER(OFFSET('Hygiene Data'!$D$8,0,10*ROW('Hygiene Data'!D118)))),CONCATENATE("[",ROUND(OFFSET('Hygiene Data'!$D$8,0,10*ROW('Hygiene Data'!D118)),0),"]"),IF(AND(ISNUMBER(OFFSET('Hygiene Data'!$D$8,0,10*ROW('Hygiene Data'!D118))),DS124="",ISNUMBER(OFFSET('Hygiene Data'!$D$8,0,10*ROW('Hygiene Data'!D118)))),OFFSET('Hygiene Data'!$D$8,0,10*ROW('Hygiene Data'!D118)),NA())))</f>
        <v>#N/A</v>
      </c>
      <c r="BE124" s="135" t="e">
        <f ca="1">+IF(AND(ISNUMBER(OFFSET('Hygiene Data'!$D$10,0,10*ROW('Hygiene Data'!D118))),DT124="Yes"),OFFSET('Hygiene Data'!$D$10,0,10*ROW('Hygiene Data'!D118)),IF(AND(ISNUMBER(OFFSET('Hygiene Data'!$D$10,0,10*ROW('Hygiene Data'!D118))),DT124="No",ISNUMBER(OFFSET('Hygiene Data'!$D$10,0,10*ROW('Hygiene Data'!D118)))),CONCATENATE("[",ROUND(OFFSET('Hygiene Data'!$D$10,0,10*ROW('Hygiene Data'!D118)),0),"]"),IF(AND(ISNUMBER(OFFSET('Hygiene Data'!$D$10,0,10*ROW('Hygiene Data'!D118))),DT124="",ISNUMBER(OFFSET('Hygiene Data'!$D$10,0,10*ROW('Hygiene Data'!D118)))),OFFSET('Hygiene Data'!$D$10,0,10*ROW('Hygiene Data'!D118)),NA())))</f>
        <v>#N/A</v>
      </c>
      <c r="BF124" s="135" t="e">
        <f ca="1">+IF(AND(ISNUMBER(OFFSET('Hygiene Data'!$E$6,0,10*ROW('Hygiene Data'!E118))),DU124="Yes"),OFFSET('Hygiene Data'!$E$6,0,10*ROW('Hygiene Data'!E118)),IF(AND(ISNUMBER(OFFSET('Hygiene Data'!$E$6,0,10*ROW('Hygiene Data'!E118))),DU124="No",ISNUMBER(OFFSET('Hygiene Data'!$E$6,0,10*ROW('Hygiene Data'!E118)))),CONCATENATE("[",ROUND(OFFSET('Hygiene Data'!$E$6,0,10*ROW('Hygiene Data'!E118)),0),"]"),IF(AND(ISNUMBER(OFFSET('Hygiene Data'!$E$6,0,10*ROW('Hygiene Data'!E118))),DU124="",ISNUMBER(OFFSET('Hygiene Data'!$E$6,0,10*ROW('Hygiene Data'!E118)))),OFFSET('Hygiene Data'!$E$6,0,10*ROW('Hygiene Data'!E118)),NA())))</f>
        <v>#N/A</v>
      </c>
      <c r="BG124" s="135" t="e">
        <f ca="1">+IF(AND(ISNUMBER(OFFSET('Hygiene Data'!$E$8,0,10*ROW('Hygiene Data'!E118))),DV124="Yes"),OFFSET('Hygiene Data'!$E$8,0,10*ROW('Hygiene Data'!E118)),IF(AND(ISNUMBER(OFFSET('Hygiene Data'!$E$8,0,10*ROW('Hygiene Data'!E118))),DV124="No",ISNUMBER(OFFSET('Hygiene Data'!$E$8,0,10*ROW('Hygiene Data'!E118)))),CONCATENATE("[",ROUND(OFFSET('Hygiene Data'!$E$8,0,10*ROW('Hygiene Data'!E118)),0),"]"),IF(AND(ISNUMBER(OFFSET('Hygiene Data'!$E$8,0,10*ROW('Hygiene Data'!E118))),DV124="",ISNUMBER(OFFSET('Hygiene Data'!$E$8,0,10*ROW('Hygiene Data'!E118)))),OFFSET('Hygiene Data'!$E$8,0,10*ROW('Hygiene Data'!E118)),NA())))</f>
        <v>#N/A</v>
      </c>
      <c r="BH124" s="135" t="e">
        <f ca="1">+IF(AND(ISNUMBER(OFFSET('Hygiene Data'!$E$10,0,10*ROW('Hygiene Data'!E118))),DW124="Yes"),OFFSET('Hygiene Data'!$E$10,0,10*ROW('Hygiene Data'!E118)),IF(AND(ISNUMBER(OFFSET('Hygiene Data'!$E$10,0,10*ROW('Hygiene Data'!E118))),DW124="No",ISNUMBER(OFFSET('Hygiene Data'!$E$10,0,10*ROW('Hygiene Data'!E118)))),CONCATENATE("[",ROUND(OFFSET('Hygiene Data'!$E$10,0,10*ROW('Hygiene Data'!E118)),0),"]"),IF(AND(ISNUMBER(OFFSET('Hygiene Data'!$E$10,0,10*ROW('Hygiene Data'!E118))),DW124="",ISNUMBER(OFFSET('Hygiene Data'!$E$10,0,10*ROW('Hygiene Data'!E118)))),OFFSET('Hygiene Data'!$E$10,0,10*ROW('Hygiene Data'!E118)),NA())))</f>
        <v>#N/A</v>
      </c>
      <c r="BI124" s="135" t="e">
        <f ca="1">+IF(AND(ISNUMBER(OFFSET('Hygiene Data'!$F$6,0,10*ROW('Hygiene Data'!F118))),DX124="Yes"),OFFSET('Hygiene Data'!$F$6,0,10*ROW('Hygiene Data'!F118)),IF(AND(ISNUMBER(OFFSET('Hygiene Data'!$F$6,0,10*ROW('Hygiene Data'!F118))),DX124="No",ISNUMBER(OFFSET('Hygiene Data'!$F$6,0,10*ROW('Hygiene Data'!F118)))),CONCATENATE("[",ROUND(OFFSET('Hygiene Data'!$F$6,0,10*ROW('Hygiene Data'!F118)),0),"]"),IF(AND(ISNUMBER(OFFSET('Hygiene Data'!$F$6,0,10*ROW('Hygiene Data'!F118))),DX124="",ISNUMBER(OFFSET('Hygiene Data'!$F$6,0,10*ROW('Hygiene Data'!F118)))),OFFSET('Hygiene Data'!$F$6,0,10*ROW('Hygiene Data'!F118)),NA())))</f>
        <v>#N/A</v>
      </c>
      <c r="BJ124" s="135" t="e">
        <f ca="1">+IF(AND(ISNUMBER(OFFSET('Hygiene Data'!$F$8,0,10*ROW('Hygiene Data'!F118))),DY124="Yes"),OFFSET('Hygiene Data'!$F$8,0,10*ROW('Hygiene Data'!F118)),IF(AND(ISNUMBER(OFFSET('Hygiene Data'!$F$8,0,10*ROW('Hygiene Data'!F118))),DY124="No",ISNUMBER(OFFSET('Hygiene Data'!$F$8,0,10*ROW('Hygiene Data'!F118)))),CONCATENATE("[",ROUND(OFFSET('Hygiene Data'!$F$8,0,10*ROW('Hygiene Data'!F118)),0),"]"),IF(AND(ISNUMBER(OFFSET('Hygiene Data'!$F$8,0,10*ROW('Hygiene Data'!F118))),DY124="",ISNUMBER(OFFSET('Hygiene Data'!$F$8,0,10*ROW('Hygiene Data'!F118)))),OFFSET('Hygiene Data'!$F$8,0,10*ROW('Hygiene Data'!F118)),NA())))</f>
        <v>#N/A</v>
      </c>
      <c r="BK124" s="135" t="e">
        <f ca="1">+IF(AND(ISNUMBER(OFFSET('Hygiene Data'!$F$10,0,10*ROW('Hygiene Data'!F118))),DZ124="Yes"),OFFSET('Hygiene Data'!$F$10,0,10*ROW('Hygiene Data'!F118)),IF(AND(ISNUMBER(OFFSET('Hygiene Data'!$F$10,0,10*ROW('Hygiene Data'!F118))),DZ124="No",ISNUMBER(OFFSET('Hygiene Data'!$F$10,0,10*ROW('Hygiene Data'!F118)))),CONCATENATE("[",ROUND(OFFSET('Hygiene Data'!$F$10,0,10*ROW('Hygiene Data'!F118)),0),"]"),IF(AND(ISNUMBER(OFFSET('Hygiene Data'!$F$10,0,10*ROW('Hygiene Data'!F118))),DZ124="",ISNUMBER(OFFSET('Hygiene Data'!$F$10,0,10*ROW('Hygiene Data'!F118)))),OFFSET('Hygiene Data'!$F$10,0,10*ROW('Hygiene Data'!F118)),NA())))</f>
        <v>#N/A</v>
      </c>
      <c r="BL124" s="135" t="e">
        <f ca="1">+IF(AND(ISNUMBER(OFFSET('Hygiene Data'!$G$6,0,10*ROW('Hygiene Data'!G118))),EA124="Yes"),OFFSET('Hygiene Data'!$G$6,0,10*ROW('Hygiene Data'!G118)),IF(AND(ISNUMBER(OFFSET('Hygiene Data'!$G$6,0,10*ROW('Hygiene Data'!G118))),EA124="No",ISNUMBER(OFFSET('Hygiene Data'!$G$6,0,10*ROW('Hygiene Data'!G118)))),CONCATENATE("[",ROUND(OFFSET('Hygiene Data'!$G$6,0,10*ROW('Hygiene Data'!G118)),0),"]"),IF(AND(ISNUMBER(OFFSET('Hygiene Data'!$G$6,0,10*ROW('Hygiene Data'!G118))),EA124="",ISNUMBER(OFFSET('Hygiene Data'!$G$6,0,10*ROW('Hygiene Data'!G118)))),OFFSET('Hygiene Data'!$G$6,0,10*ROW('Hygiene Data'!G118)),NA())))</f>
        <v>#N/A</v>
      </c>
      <c r="BM124" s="135" t="e">
        <f ca="1">+IF(AND(ISNUMBER(OFFSET('Hygiene Data'!$G$8,0,10*ROW('Hygiene Data'!G118))),EB124="Yes"),OFFSET('Hygiene Data'!$G$8,0,10*ROW('Hygiene Data'!G118)),IF(AND(ISNUMBER(OFFSET('Hygiene Data'!$G$8,0,10*ROW('Hygiene Data'!G118))),EB124="No",ISNUMBER(OFFSET('Hygiene Data'!$G$8,0,10*ROW('Hygiene Data'!G118)))),CONCATENATE("[",ROUND(OFFSET('Hygiene Data'!$G$8,0,10*ROW('Hygiene Data'!G118)),0),"]"),IF(AND(ISNUMBER(OFFSET('Hygiene Data'!$G$8,0,10*ROW('Hygiene Data'!G118))),EB124="",ISNUMBER(OFFSET('Hygiene Data'!$G$8,0,10*ROW('Hygiene Data'!G118)))),OFFSET('Hygiene Data'!$G$8,0,10*ROW('Hygiene Data'!G118)),NA())))</f>
        <v>#N/A</v>
      </c>
      <c r="BN124" s="135" t="e">
        <f ca="1">+IF(AND(ISNUMBER(OFFSET('Hygiene Data'!$G$10,0,10*ROW('Hygiene Data'!G118))),EC124="Yes"),OFFSET('Hygiene Data'!$G$10,0,10*ROW('Hygiene Data'!G118)),IF(AND(ISNUMBER(OFFSET('Hygiene Data'!$G$10,0,10*ROW('Hygiene Data'!G118))),EC124="No",ISNUMBER(OFFSET('Hygiene Data'!$G$10,0,10*ROW('Hygiene Data'!G118)))),CONCATENATE("[",ROUND(OFFSET('Hygiene Data'!$G$10,0,10*ROW('Hygiene Data'!G118)),0),"]"),IF(AND(ISNUMBER(OFFSET('Hygiene Data'!$G$10,0,10*ROW('Hygiene Data'!G118))),EC124="",ISNUMBER(OFFSET('Hygiene Data'!$G$10,0,10*ROW('Hygiene Data'!G118)))),OFFSET('Hygiene Data'!$G$10,0,10*ROW('Hygiene Data'!G118)),NA())))</f>
        <v>#N/A</v>
      </c>
      <c r="BO124" s="135" t="e">
        <f ca="1">+IF(AND(ISNUMBER(OFFSET('Hygiene Data'!$H$6,0,10*ROW('Hygiene Data'!H118))),ED124="Yes"),OFFSET('Hygiene Data'!$H$6,0,10*ROW('Hygiene Data'!H118)),IF(AND(ISNUMBER(OFFSET('Hygiene Data'!$H$6,0,10*ROW('Hygiene Data'!H118))),ED124="No",ISNUMBER(OFFSET('Hygiene Data'!$H$6,0,10*ROW('Hygiene Data'!H118)))),CONCATENATE("[",ROUND(OFFSET('Hygiene Data'!$H$6,0,10*ROW('Hygiene Data'!H118)),0),"]"),IF(AND(ISNUMBER(OFFSET('Hygiene Data'!$H$6,0,10*ROW('Hygiene Data'!H118))),ED124="",ISNUMBER(OFFSET('Hygiene Data'!$H$6,0,10*ROW('Hygiene Data'!H118)))),OFFSET('Hygiene Data'!$H$6,0,10*ROW('Hygiene Data'!H118)),NA())))</f>
        <v>#N/A</v>
      </c>
      <c r="BP124" s="135" t="e">
        <f ca="1">+IF(AND(ISNUMBER(OFFSET('Hygiene Data'!$H$8,0,10*ROW('Hygiene Data'!H118))),EE124="Yes"),OFFSET('Hygiene Data'!$H$8,0,10*ROW('Hygiene Data'!H118)),IF(AND(ISNUMBER(OFFSET('Hygiene Data'!$H$8,0,10*ROW('Hygiene Data'!H118))),EE124="No",ISNUMBER(OFFSET('Hygiene Data'!$H$8,0,10*ROW('Hygiene Data'!H118)))),CONCATENATE("[",ROUND(OFFSET('Hygiene Data'!$H$8,0,10*ROW('Hygiene Data'!H118)),0),"]"),IF(AND(ISNUMBER(OFFSET('Hygiene Data'!$H$8,0,10*ROW('Hygiene Data'!H118))),EE124="",ISNUMBER(OFFSET('Hygiene Data'!$H$8,0,10*ROW('Hygiene Data'!H118)))),OFFSET('Hygiene Data'!$H$8,0,10*ROW('Hygiene Data'!H118)),NA())))</f>
        <v>#N/A</v>
      </c>
      <c r="BQ124" s="135" t="e">
        <f ca="1">+IF(AND(ISNUMBER(OFFSET('Hygiene Data'!$H$10,0,10*ROW('Hygiene Data'!H118))),EF124="Yes"),OFFSET('Hygiene Data'!$H$10,0,10*ROW('Hygiene Data'!H118)),IF(AND(ISNUMBER(OFFSET('Hygiene Data'!$H$10,0,10*ROW('Hygiene Data'!H118))),EF124="No",ISNUMBER(OFFSET('Hygiene Data'!$H$10,0,10*ROW('Hygiene Data'!H118)))),CONCATENATE("[",ROUND(OFFSET('Hygiene Data'!$H$10,0,10*ROW('Hygiene Data'!H118)),0),"]"),IF(AND(ISNUMBER(OFFSET('Hygiene Data'!$H$10,0,10*ROW('Hygiene Data'!H118))),EF124="",ISNUMBER(OFFSET('Hygiene Data'!$H$10,0,10*ROW('Hygiene Data'!H118)))),OFFSET('Hygiene Data'!$H$10,0,10*ROW('Hygiene Data'!H118)),NA())))</f>
        <v>#N/A</v>
      </c>
      <c r="BS124" s="34" t="str">
        <f ca="1">+IF(OFFSET('Water Data'!$C$28,0,10*ROW('Water Data'!C118))="","",OFFSET('Water Data'!$C$28,0,10*ROW('Water Data'!C118)))</f>
        <v/>
      </c>
      <c r="BT124" s="34" t="str">
        <f ca="1">+IF(OFFSET('Water Data'!$C$29,0,10*ROW('Water Data'!C118))="","",OFFSET('Water Data'!$C$29,0,10*ROW('Water Data'!C118)))</f>
        <v/>
      </c>
      <c r="BU124" s="34" t="str">
        <f ca="1">+IF(OFFSET('Water Data'!$C$30,0,10*ROW('Water Data'!C118))="","",OFFSET('Water Data'!$C$30,0,10*ROW('Water Data'!C118)))</f>
        <v/>
      </c>
      <c r="BV124" s="34" t="str">
        <f ca="1">+IF(OFFSET('Water Data'!$D$28,0,10*ROW('Water Data'!D118))="","",OFFSET('Water Data'!$D$28,0,10*ROW('Water Data'!D118)))</f>
        <v/>
      </c>
      <c r="BW124" s="34" t="str">
        <f ca="1">+IF(OFFSET('Water Data'!$D$29,0,10*ROW('Water Data'!D118))="","",OFFSET('Water Data'!$D$29,0,10*ROW('Water Data'!D118)))</f>
        <v/>
      </c>
      <c r="BX124" s="34" t="str">
        <f ca="1">+IF(OFFSET('Water Data'!$D$30,0,10*ROW('Water Data'!D118))="","",OFFSET('Water Data'!$D$30,0,10*ROW('Water Data'!D118)))</f>
        <v/>
      </c>
      <c r="BY124" s="34" t="str">
        <f ca="1">+IF(OFFSET('Water Data'!$E$28,0,10*ROW('Water Data'!E118))="","",OFFSET('Water Data'!$E$28,0,10*ROW('Water Data'!E118)))</f>
        <v/>
      </c>
      <c r="BZ124" s="34" t="str">
        <f ca="1">+IF(OFFSET('Water Data'!$E$29,0,10*ROW('Water Data'!E118))="","",OFFSET('Water Data'!$E$29,0,10*ROW('Water Data'!E118)))</f>
        <v/>
      </c>
      <c r="CA124" s="34" t="str">
        <f ca="1">+IF(OFFSET('Water Data'!$E$30,0,10*ROW('Water Data'!E118))="","",OFFSET('Water Data'!$E$30,0,10*ROW('Water Data'!E118)))</f>
        <v/>
      </c>
      <c r="CB124" s="34" t="str">
        <f ca="1">+IF(OFFSET('Water Data'!$F$28,0,10*ROW('Water Data'!F118))="","",OFFSET('Water Data'!$F$28,0,10*ROW('Water Data'!F118)))</f>
        <v/>
      </c>
      <c r="CC124" s="34" t="str">
        <f ca="1">+IF(OFFSET('Water Data'!$F$29,0,10*ROW('Water Data'!F118))="","",OFFSET('Water Data'!$F$29,0,10*ROW('Water Data'!F118)))</f>
        <v/>
      </c>
      <c r="CD124" s="34" t="str">
        <f ca="1">+IF(OFFSET('Water Data'!$F$30,0,10*ROW('Water Data'!F118))="","",OFFSET('Water Data'!$F$30,0,10*ROW('Water Data'!F118)))</f>
        <v/>
      </c>
      <c r="CE124" s="34" t="str">
        <f ca="1">+IF(OFFSET('Water Data'!$G$28,0,10*ROW('Water Data'!G118))="","",OFFSET('Water Data'!$G$28,0,10*ROW('Water Data'!G118)))</f>
        <v/>
      </c>
      <c r="CF124" s="34" t="str">
        <f ca="1">+IF(OFFSET('Water Data'!$G$29,0,10*ROW('Water Data'!G118))="","",OFFSET('Water Data'!$G$29,0,10*ROW('Water Data'!G118)))</f>
        <v/>
      </c>
      <c r="CG124" s="34" t="str">
        <f ca="1">+IF(OFFSET('Water Data'!$G$30,0,10*ROW('Water Data'!G118))="","",OFFSET('Water Data'!$G$30,0,10*ROW('Water Data'!G118)))</f>
        <v/>
      </c>
      <c r="CH124" s="34" t="str">
        <f ca="1">+IF(OFFSET('Water Data'!$H$28,0,10*ROW('Water Data'!H118))="","",OFFSET('Water Data'!$H$28,0,10*ROW('Water Data'!H118)))</f>
        <v/>
      </c>
      <c r="CI124" s="34" t="str">
        <f ca="1">+IF(OFFSET('Water Data'!$H$29,0,10*ROW('Water Data'!H118))="","",OFFSET('Water Data'!$H$29,0,10*ROW('Water Data'!H118)))</f>
        <v/>
      </c>
      <c r="CJ124" s="34" t="str">
        <f ca="1">+IF(OFFSET('Water Data'!$H$30,0,10*ROW('Water Data'!H118))="","",OFFSET('Water Data'!$H$30,0,10*ROW('Water Data'!H118)))</f>
        <v/>
      </c>
      <c r="CK124" s="34" t="str">
        <f ca="1">+IF(OFFSET('Sanitation Data'!$C$29,0,10*ROW('Sanitation Data'!C118))="","",OFFSET('Sanitation Data'!$C$29,0,10*ROW('Sanitation Data'!C118)))</f>
        <v/>
      </c>
      <c r="CL124" s="34" t="str">
        <f ca="1">+IF(OFFSET('Sanitation Data'!$C$30,0,10*ROW('Sanitation Data'!C118))="","",OFFSET('Sanitation Data'!$C$30,0,10*ROW('Sanitation Data'!C118)))</f>
        <v/>
      </c>
      <c r="CM124" s="34" t="str">
        <f ca="1">+IF(OFFSET('Sanitation Data'!$C$31,0,10*ROW('Sanitation Data'!C118))="","",OFFSET('Sanitation Data'!$C$31,0,10*ROW('Sanitation Data'!C118)))</f>
        <v/>
      </c>
      <c r="CN124" s="34" t="str">
        <f ca="1">+IF(OFFSET('Sanitation Data'!$C$32,0,10*ROW('Sanitation Data'!C118))="","",OFFSET('Sanitation Data'!$C$32,0,10*ROW('Sanitation Data'!C118)))</f>
        <v/>
      </c>
      <c r="CO124" s="34" t="str">
        <f ca="1">+IF(OFFSET('Sanitation Data'!$C$33,0,10*ROW('Sanitation Data'!C118))="","",OFFSET('Sanitation Data'!$C$33,0,10*ROW('Sanitation Data'!C118)))</f>
        <v/>
      </c>
      <c r="CP124" s="34" t="str">
        <f ca="1">+IF(OFFSET('Sanitation Data'!$D$29,0,10*ROW('Sanitation Data'!D118))="","",OFFSET('Sanitation Data'!$D$29,0,10*ROW('Sanitation Data'!D118)))</f>
        <v/>
      </c>
      <c r="CQ124" s="34" t="str">
        <f ca="1">+IF(OFFSET('Sanitation Data'!$D$30,0,10*ROW('Sanitation Data'!D118))="","",OFFSET('Sanitation Data'!$D$30,0,10*ROW('Sanitation Data'!D118)))</f>
        <v/>
      </c>
      <c r="CR124" s="34" t="str">
        <f ca="1">+IF(OFFSET('Sanitation Data'!$D$31,0,10*ROW('Sanitation Data'!D118))="","",OFFSET('Sanitation Data'!$D$31,0,10*ROW('Sanitation Data'!D118)))</f>
        <v/>
      </c>
      <c r="CS124" s="34" t="str">
        <f ca="1">+IF(OFFSET('Sanitation Data'!$D$32,0,10*ROW('Sanitation Data'!D118))="","",OFFSET('Sanitation Data'!$D$32,0,10*ROW('Sanitation Data'!D118)))</f>
        <v/>
      </c>
      <c r="CT124" s="34" t="str">
        <f ca="1">+IF(OFFSET('Sanitation Data'!$D$33,0,10*ROW('Sanitation Data'!D118))="","",OFFSET('Sanitation Data'!$D$33,0,10*ROW('Sanitation Data'!D118)))</f>
        <v/>
      </c>
      <c r="CU124" s="34" t="str">
        <f ca="1">+IF(OFFSET('Sanitation Data'!$E$29,0,10*ROW('Sanitation Data'!E118))="","",OFFSET('Sanitation Data'!$E$29,0,10*ROW('Sanitation Data'!E118)))</f>
        <v/>
      </c>
      <c r="CV124" s="34" t="str">
        <f ca="1">+IF(OFFSET('Sanitation Data'!$E$30,0,10*ROW('Sanitation Data'!E118))="","",OFFSET('Sanitation Data'!$E$30,0,10*ROW('Sanitation Data'!E118)))</f>
        <v/>
      </c>
      <c r="CW124" s="34" t="str">
        <f ca="1">+IF(OFFSET('Sanitation Data'!$E$31,0,10*ROW('Sanitation Data'!E118))="","",OFFSET('Sanitation Data'!$E$31,0,10*ROW('Sanitation Data'!E118)))</f>
        <v/>
      </c>
      <c r="CX124" s="34" t="str">
        <f ca="1">+IF(OFFSET('Sanitation Data'!$E$32,0,10*ROW('Sanitation Data'!E118))="","",OFFSET('Sanitation Data'!$E$32,0,10*ROW('Sanitation Data'!E118)))</f>
        <v/>
      </c>
      <c r="CY124" s="34" t="str">
        <f ca="1">+IF(OFFSET('Sanitation Data'!$E$33,0,10*ROW('Sanitation Data'!E118))="","",OFFSET('Sanitation Data'!$E$33,0,10*ROW('Sanitation Data'!E118)))</f>
        <v/>
      </c>
      <c r="CZ124" s="34" t="str">
        <f ca="1">+IF(OFFSET('Sanitation Data'!$F$29,0,10*ROW('Sanitation Data'!F118))="","",OFFSET('Sanitation Data'!$F$29,0,10*ROW('Sanitation Data'!F118)))</f>
        <v/>
      </c>
      <c r="DA124" s="34" t="str">
        <f ca="1">+IF(OFFSET('Sanitation Data'!$F$30,0,10*ROW('Sanitation Data'!F118))="","",OFFSET('Sanitation Data'!$F$30,0,10*ROW('Sanitation Data'!F118)))</f>
        <v/>
      </c>
      <c r="DB124" s="34" t="str">
        <f ca="1">+IF(OFFSET('Sanitation Data'!$F$31,0,10*ROW('Sanitation Data'!F118))="","",OFFSET('Sanitation Data'!$F$31,0,10*ROW('Sanitation Data'!F118)))</f>
        <v/>
      </c>
      <c r="DC124" s="34" t="str">
        <f ca="1">+IF(OFFSET('Sanitation Data'!$F$32,0,10*ROW('Sanitation Data'!F118))="","",OFFSET('Sanitation Data'!$F$32,0,10*ROW('Sanitation Data'!F118)))</f>
        <v/>
      </c>
      <c r="DD124" s="34" t="str">
        <f ca="1">+IF(OFFSET('Sanitation Data'!$F$33,0,10*ROW('Sanitation Data'!F118))="","",OFFSET('Sanitation Data'!$F$33,0,10*ROW('Sanitation Data'!F118)))</f>
        <v/>
      </c>
      <c r="DE124" s="34" t="str">
        <f ca="1">+IF(OFFSET('Sanitation Data'!$G$29,0,10*ROW('Sanitation Data'!G118))="","",OFFSET('Sanitation Data'!$G$29,0,10*ROW('Sanitation Data'!G118)))</f>
        <v/>
      </c>
      <c r="DF124" s="34" t="str">
        <f ca="1">+IF(OFFSET('Sanitation Data'!$G$30,0,10*ROW('Sanitation Data'!G118))="","",OFFSET('Sanitation Data'!$G$30,0,10*ROW('Sanitation Data'!G118)))</f>
        <v/>
      </c>
      <c r="DG124" s="34" t="str">
        <f ca="1">+IF(OFFSET('Sanitation Data'!$G$31,0,10*ROW('Sanitation Data'!G118))="","",OFFSET('Sanitation Data'!$G$31,0,10*ROW('Sanitation Data'!G118)))</f>
        <v/>
      </c>
      <c r="DH124" s="34" t="str">
        <f ca="1">+IF(OFFSET('Sanitation Data'!$G$32,0,10*ROW('Sanitation Data'!G118))="","",OFFSET('Sanitation Data'!$G$32,0,10*ROW('Sanitation Data'!G118)))</f>
        <v/>
      </c>
      <c r="DI124" s="34" t="str">
        <f ca="1">+IF(OFFSET('Sanitation Data'!$G$33,0,10*ROW('Sanitation Data'!G118))="","",OFFSET('Sanitation Data'!$G$33,0,10*ROW('Sanitation Data'!G118)))</f>
        <v/>
      </c>
      <c r="DJ124" s="34" t="str">
        <f ca="1">+IF(OFFSET('Sanitation Data'!$H$29,0,10*ROW('Sanitation Data'!H118))="","",OFFSET('Sanitation Data'!$H$29,0,10*ROW('Sanitation Data'!H118)))</f>
        <v/>
      </c>
      <c r="DK124" s="34" t="str">
        <f ca="1">+IF(OFFSET('Sanitation Data'!$H$30,0,10*ROW('Sanitation Data'!H118))="","",OFFSET('Sanitation Data'!$H$30,0,10*ROW('Sanitation Data'!H118)))</f>
        <v/>
      </c>
      <c r="DL124" s="34" t="str">
        <f ca="1">+IF(OFFSET('Sanitation Data'!$H$31,0,10*ROW('Sanitation Data'!H118))="","",OFFSET('Sanitation Data'!$H$31,0,10*ROW('Sanitation Data'!H118)))</f>
        <v/>
      </c>
      <c r="DM124" s="34" t="str">
        <f ca="1">+IF(OFFSET('Sanitation Data'!$H$32,0,10*ROW('Sanitation Data'!H118))="","",OFFSET('Sanitation Data'!$H$32,0,10*ROW('Sanitation Data'!H118)))</f>
        <v/>
      </c>
      <c r="DN124" s="34" t="str">
        <f ca="1">+IF(OFFSET('Sanitation Data'!$H$33,0,10*ROW('Sanitation Data'!H118))="","",OFFSET('Sanitation Data'!$H$33,0,10*ROW('Sanitation Data'!H118)))</f>
        <v/>
      </c>
      <c r="DO124" s="34" t="str">
        <f ca="1">+IF(OFFSET('Hygiene Data'!$C$12,0,10*ROW('Hygiene Data'!C118))="","",OFFSET('Hygiene Data'!$C$12,0,10*ROW('Hygiene Data'!C118)))</f>
        <v/>
      </c>
      <c r="DP124" s="34" t="str">
        <f ca="1">+IF(OFFSET('Hygiene Data'!$C$13,0,10*ROW('Hygiene Data'!C118))="","",OFFSET('Hygiene Data'!$C$13,0,10*ROW('Hygiene Data'!C118)))</f>
        <v/>
      </c>
      <c r="DQ124" s="34" t="str">
        <f ca="1">+IF(OFFSET('Hygiene Data'!$C$14,0,10*ROW('Hygiene Data'!C118))="","",OFFSET('Hygiene Data'!$C$14,0,10*ROW('Hygiene Data'!C118)))</f>
        <v/>
      </c>
      <c r="DR124" s="34" t="str">
        <f ca="1">+IF(OFFSET('Hygiene Data'!$D$12,0,10*ROW('Hygiene Data'!D118))="","",OFFSET('Hygiene Data'!$D$12,0,10*ROW('Hygiene Data'!D118)))</f>
        <v/>
      </c>
      <c r="DS124" s="34" t="str">
        <f ca="1">+IF(OFFSET('Hygiene Data'!$D$13,0,10*ROW('Hygiene Data'!D118))="","",OFFSET('Hygiene Data'!$D$13,0,10*ROW('Hygiene Data'!D118)))</f>
        <v/>
      </c>
      <c r="DT124" s="34" t="str">
        <f ca="1">+IF(OFFSET('Hygiene Data'!$D$14,0,10*ROW('Hygiene Data'!D118))="","",OFFSET('Hygiene Data'!$D$14,0,10*ROW('Hygiene Data'!D118)))</f>
        <v/>
      </c>
      <c r="DU124" s="34" t="str">
        <f ca="1">+IF(OFFSET('Hygiene Data'!$E$12,0,10*ROW('Hygiene Data'!E118))="","",OFFSET('Hygiene Data'!$E$12,0,10*ROW('Hygiene Data'!E118)))</f>
        <v/>
      </c>
      <c r="DV124" s="34" t="str">
        <f ca="1">+IF(OFFSET('Hygiene Data'!$E$13,0,10*ROW('Hygiene Data'!E118))="","",OFFSET('Hygiene Data'!$E$13,0,10*ROW('Hygiene Data'!E118)))</f>
        <v/>
      </c>
      <c r="DW124" s="34" t="str">
        <f ca="1">+IF(OFFSET('Hygiene Data'!$E$14,0,10*ROW('Hygiene Data'!E118))="","",OFFSET('Hygiene Data'!$E$14,0,10*ROW('Hygiene Data'!E118)))</f>
        <v/>
      </c>
      <c r="DX124" s="34" t="str">
        <f ca="1">+IF(OFFSET('Hygiene Data'!$F$12,0,10*ROW('Hygiene Data'!F118))="","",OFFSET('Hygiene Data'!$F$12,0,10*ROW('Hygiene Data'!F118)))</f>
        <v/>
      </c>
      <c r="DY124" s="34" t="str">
        <f ca="1">+IF(OFFSET('Hygiene Data'!$F$13,0,10*ROW('Hygiene Data'!F118))="","",OFFSET('Hygiene Data'!$F$13,0,10*ROW('Hygiene Data'!F118)))</f>
        <v/>
      </c>
      <c r="DZ124" s="34" t="str">
        <f ca="1">+IF(OFFSET('Hygiene Data'!$F$14,0,10*ROW('Hygiene Data'!F118))="","",OFFSET('Hygiene Data'!$F$14,0,10*ROW('Hygiene Data'!F118)))</f>
        <v/>
      </c>
      <c r="EA124" s="34" t="str">
        <f ca="1">+IF(OFFSET('Hygiene Data'!$G$12,0,10*ROW('Hygiene Data'!G118))="","",OFFSET('Hygiene Data'!$G$12,0,10*ROW('Hygiene Data'!G118)))</f>
        <v/>
      </c>
      <c r="EB124" s="34" t="str">
        <f ca="1">+IF(OFFSET('Hygiene Data'!$G$13,0,10*ROW('Hygiene Data'!G118))="","",OFFSET('Hygiene Data'!$G$13,0,10*ROW('Hygiene Data'!G118)))</f>
        <v/>
      </c>
      <c r="EC124" s="34" t="str">
        <f ca="1">+IF(OFFSET('Hygiene Data'!$G$14,0,10*ROW('Hygiene Data'!G118))="","",OFFSET('Hygiene Data'!$G$14,0,10*ROW('Hygiene Data'!G118)))</f>
        <v/>
      </c>
      <c r="ED124" s="34" t="str">
        <f ca="1">+IF(OFFSET('Hygiene Data'!$H$12,0,10*ROW('Hygiene Data'!H118))="","",OFFSET('Hygiene Data'!$H$12,0,10*ROW('Hygiene Data'!H118)))</f>
        <v/>
      </c>
      <c r="EE124" s="34" t="str">
        <f ca="1">+IF(OFFSET('Hygiene Data'!$H$13,0,10*ROW('Hygiene Data'!H118))="","",OFFSET('Hygiene Data'!$H$13,0,10*ROW('Hygiene Data'!H118)))</f>
        <v/>
      </c>
      <c r="EF124" s="34" t="str">
        <f ca="1">+IF(OFFSET('Hygiene Data'!$H$14,0,10*ROW('Hygiene Data'!H118))="","",OFFSET('Hygiene Data'!$H$14,0,10*ROW('Hygiene Data'!H118)))</f>
        <v/>
      </c>
    </row>
    <row r="125" spans="1:136" x14ac:dyDescent="0.2">
      <c r="A125" s="50" t="str">
        <f ca="1">+IF(OFFSET('Water Data'!$B$1,0,10*ROW('Water Data'!B122))="","",OFFSET('Water Data'!$B$1,0,10*ROW('Water Data'!B122)))</f>
        <v/>
      </c>
      <c r="B125" s="50" t="str">
        <f ca="1">+IF(OFFSET('Water Data'!$A$3,0,10*ROW('Water Data'!A122))="","",OFFSET('Water Data'!$A$3,0,10*ROW('Water Data'!A122)))</f>
        <v/>
      </c>
      <c r="C125" s="50" t="str">
        <f ca="1">+IF(OFFSET('Water Data'!$C$3,0,10*ROW('Water Data'!C122))="","",OFFSET('Water Data'!$C$3,0,10*ROW('Water Data'!C122)))</f>
        <v/>
      </c>
      <c r="D125" s="133" t="e">
        <f ca="1">+IF(AND(ISNUMBER(OFFSET('Water Data'!$C$5,0,10*ROW('Water Data'!C119))),BS125="Yes"),100-OFFSET('Water Data'!$C$5,0,10*ROW('Water Data'!C119)),IF(AND(ISNUMBER(OFFSET('Water Data'!$C$5,0,10*ROW('Water Data'!C119))),BS125="No",ISNUMBER(OFFSET('Water Data'!$C$5,0,10*ROW('Water Data'!C119)))),CONCATENATE("[",ROUND(100-OFFSET('Water Data'!$C$5,0,10*ROW('Water Data'!C119)),0),"]"),IF(AND(ISNUMBER(OFFSET('Water Data'!$C$5,0,10*ROW('Water Data'!C119))),BS125="",ISNUMBER(OFFSET('Water Data'!$C$5,0,10*ROW('Water Data'!C119)))),100-OFFSET('Water Data'!$C$5,0,10*ROW('Water Data'!C119)),NA())))</f>
        <v>#N/A</v>
      </c>
      <c r="E125" s="133" t="e">
        <f ca="1">+IF(AND(ISNUMBER(OFFSET('Water Data'!$C$7,0,10*ROW('Water Data'!D119))),BT125="Yes"),OFFSET('Water Data'!$C$7,0,10*ROW('Water Data'!C119)),IF(AND(ISNUMBER(OFFSET('Water Data'!$C$7,0,10*ROW('Water Data'!C119))),BT125="No",ISNUMBER(OFFSET('Water Data'!$C$7,0,10*ROW('Water Data'!C119)))),CONCATENATE("[",ROUND(OFFSET('Water Data'!$C$7,0,10*ROW('Water Data'!C119)),0),"]"),IF(AND(ISNUMBER(OFFSET('Water Data'!$C$7,0,10*ROW('Water Data'!C119))),BT125="",ISNUMBER(OFFSET('Water Data'!$C$7,0,10*ROW('Water Data'!C119)))),OFFSET('Water Data'!$C$7,0,10*ROW('Water Data'!C119)),NA())))</f>
        <v>#N/A</v>
      </c>
      <c r="F125" s="133" t="e">
        <f ca="1">+IF(AND(ISNUMBER(OFFSET('Water Data'!$C$10,0,10*ROW('Water Data'!C119))),BU125="Yes"),OFFSET('Water Data'!$C$10,0,10*ROW('Water Data'!C119)),IF(AND(ISNUMBER(OFFSET('Water Data'!$C$10,0,10*ROW('Water Data'!C119))),BU125="No",ISNUMBER(OFFSET('Water Data'!$C$10,0,10*ROW('Water Data'!C119)))),CONCATENATE("[",ROUND(OFFSET('Water Data'!$C$10,0,10*ROW('Water Data'!C119)),0),"]"),IF(AND(ISNUMBER(OFFSET('Water Data'!$C$10,0,10*ROW('Water Data'!C119))),BU125="",ISNUMBER(OFFSET('Water Data'!$C$10,0,10*ROW('Water Data'!C119)))),OFFSET('Water Data'!$C$10,0,10*ROW('Water Data'!C119)),NA())))</f>
        <v>#N/A</v>
      </c>
      <c r="G125" s="133" t="e">
        <f ca="1">+IF(AND(ISNUMBER(OFFSET('Water Data'!$D$5,0,10*ROW('Water Data'!D119))),BV125="Yes"),100-OFFSET('Water Data'!$D$5,0,10*ROW('Water Data'!D119)),IF(AND(ISNUMBER(OFFSET('Water Data'!$D$5,0,10*ROW('Water Data'!D119))),BV125="No",ISNUMBER(OFFSET('Water Data'!$D$5,0,10*ROW('Water Data'!D119)))),CONCATENATE("[",ROUND(100-OFFSET('Water Data'!$D$5,0,10*ROW('Water Data'!D119)),0),"]"),IF(AND(ISNUMBER(OFFSET('Water Data'!$D$5,0,10*ROW('Water Data'!D119))),BV125="",ISNUMBER(OFFSET('Water Data'!$D$5,0,10*ROW('Water Data'!D119)))),100-OFFSET('Water Data'!$D$5,0,10*ROW('Water Data'!D119)),NA())))</f>
        <v>#N/A</v>
      </c>
      <c r="H125" s="133" t="e">
        <f ca="1">+IF(AND(ISNUMBER(OFFSET('Water Data'!$D$7,0,10*ROW('Water Data'!D119))),BW125="Yes"),OFFSET('Water Data'!$D$7,0,10*ROW('Water Data'!D119)),IF(AND(ISNUMBER(OFFSET('Water Data'!$D$7,0,10*ROW('Water Data'!D119))),BW125="No",ISNUMBER(OFFSET('Water Data'!$D$7,0,10*ROW('Water Data'!D119)))),CONCATENATE("[",ROUND(OFFSET('Water Data'!$C$7,0,10*ROW('Water Data'!D119)),0),"]"),IF(AND(ISNUMBER(OFFSET('Water Data'!$D$7,0,10*ROW('Water Data'!D119))),BW125="",ISNUMBER(OFFSET('Water Data'!$D$7,0,10*ROW('Water Data'!D119)))),OFFSET('Water Data'!$D$7,0,10*ROW('Water Data'!D119)),NA())))</f>
        <v>#N/A</v>
      </c>
      <c r="I125" s="133" t="e">
        <f ca="1">+IF(AND(ISNUMBER(OFFSET('Water Data'!$D$10,0,10*ROW('Water Data'!D119))),BX125="Yes"),OFFSET('Water Data'!$D$10,0,10*ROW('Water Data'!D119)),IF(AND(ISNUMBER(OFFSET('Water Data'!$D$10,0,10*ROW('Water Data'!D119))),BX125="No",ISNUMBER(OFFSET('Water Data'!$D$10,0,10*ROW('Water Data'!D119)))),CONCATENATE("[",ROUND(OFFSET('Water Data'!$D$10,0,10*ROW('Water Data'!D119)),0),"]"),IF(AND(ISNUMBER(OFFSET('Water Data'!$D$10,0,10*ROW('Water Data'!D119))),BX125="",ISNUMBER(OFFSET('Water Data'!$D$10,0,10*ROW('Water Data'!D119)))),OFFSET('Water Data'!$D$10,0,10*ROW('Water Data'!D119)),NA())))</f>
        <v>#N/A</v>
      </c>
      <c r="J125" s="133" t="e">
        <f ca="1">+IF(AND(ISNUMBER(OFFSET('Water Data'!$E$5,0,10*ROW('Water Data'!E119))),BY125="Yes"),100-OFFSET('Water Data'!$E$5,0,10*ROW('Water Data'!E119)),IF(AND(ISNUMBER(OFFSET('Water Data'!$E$5,0,10*ROW('Water Data'!E119))),BY125="No",ISNUMBER(OFFSET('Water Data'!$E$5,0,10*ROW('Water Data'!E119)))),CONCATENATE("[",ROUND(100-OFFSET('Water Data'!$E$5,0,10*ROW('Water Data'!E119)),0),"]"),IF(AND(ISNUMBER(OFFSET('Water Data'!$E$5,0,10*ROW('Water Data'!E119))),BY125="",ISNUMBER(OFFSET('Water Data'!$E$5,0,10*ROW('Water Data'!E119)))),100-OFFSET('Water Data'!$E$5,0,10*ROW('Water Data'!E119)),NA())))</f>
        <v>#N/A</v>
      </c>
      <c r="K125" s="133" t="e">
        <f ca="1">+IF(AND(ISNUMBER(OFFSET('Water Data'!$E$7,0,10*ROW('Water Data'!E119))),BZ125="Yes"),OFFSET('Water Data'!$E$7,0,10*ROW('Water Data'!E119)),IF(AND(ISNUMBER(OFFSET('Water Data'!$E$7,0,10*ROW('Water Data'!E119))),BZ125="No",ISNUMBER(OFFSET('Water Data'!$E$7,0,10*ROW('Water Data'!E119)))),CONCATENATE("[",ROUND(OFFSET('Water Data'!$E$7,0,10*ROW('Water Data'!E119)),0),"]"),IF(AND(ISNUMBER(OFFSET('Water Data'!$E$7,0,10*ROW('Water Data'!E119))),BZ125="",ISNUMBER(OFFSET('Water Data'!$E$7,0,10*ROW('Water Data'!E119)))),OFFSET('Water Data'!$E$7,0,10*ROW('Water Data'!E119)),NA())))</f>
        <v>#N/A</v>
      </c>
      <c r="L125" s="133" t="e">
        <f ca="1">+IF(AND(ISNUMBER(OFFSET('Water Data'!$E$10,0,10*ROW('Water Data'!E119))),CA125="Yes"),OFFSET('Water Data'!$E$10,0,10*ROW('Water Data'!E119)),IF(AND(ISNUMBER(OFFSET('Water Data'!$E$10,0,10*ROW('Water Data'!E119))),CA125="No",ISNUMBER(OFFSET('Water Data'!$E$10,0,10*ROW('Water Data'!E119)))),CONCATENATE("[",ROUND(OFFSET('Water Data'!$E$10,0,10*ROW('Water Data'!E119)),0),"]"),IF(AND(ISNUMBER(OFFSET('Water Data'!$E$10,0,10*ROW('Water Data'!E119))),CA125="",ISNUMBER(OFFSET('Water Data'!$E$10,0,10*ROW('Water Data'!E119)))),OFFSET('Water Data'!$E$10,0,10*ROW('Water Data'!E119)),NA())))</f>
        <v>#N/A</v>
      </c>
      <c r="M125" s="133" t="e">
        <f ca="1">+IF(AND(ISNUMBER(OFFSET('Water Data'!$F$5,0,10*ROW('Water Data'!F119))),CB125="Yes"),100-OFFSET('Water Data'!$F$5,0,10*ROW('Water Data'!F119)),IF(AND(ISNUMBER(OFFSET('Water Data'!$F$5,0,10*ROW('Water Data'!F119))),CB125="No",ISNUMBER(OFFSET('Water Data'!$F$5,0,10*ROW('Water Data'!F119)))),CONCATENATE("[",ROUND(100-OFFSET('Water Data'!$F$5,0,10*ROW('Water Data'!F119)),0),"]"),IF(AND(ISNUMBER(OFFSET('Water Data'!$F$5,0,10*ROW('Water Data'!F119))),CB125="",ISNUMBER(OFFSET('Water Data'!$F$5,0,10*ROW('Water Data'!F119)))),100-OFFSET('Water Data'!$F$5,0,10*ROW('Water Data'!F119)),NA())))</f>
        <v>#N/A</v>
      </c>
      <c r="N125" s="133" t="e">
        <f ca="1">+IF(AND(ISNUMBER(OFFSET('Water Data'!$F$7,0,10*ROW('Water Data'!F119))),CC125="Yes"),OFFSET('Water Data'!$F$7,0,10*ROW('Water Data'!F119)),IF(AND(ISNUMBER(OFFSET('Water Data'!$F$7,0,10*ROW('Water Data'!F119))),CC125="No",ISNUMBER(OFFSET('Water Data'!$F$7,0,10*ROW('Water Data'!F119)))),CONCATENATE("[",ROUND(OFFSET('Water Data'!$F$7,0,10*ROW('Water Data'!F119)),0),"]"),IF(AND(ISNUMBER(OFFSET('Water Data'!$F$7,0,10*ROW('Water Data'!F119))),CC125="",ISNUMBER(OFFSET('Water Data'!$F$7,0,10*ROW('Water Data'!F119)))),OFFSET('Water Data'!$F$7,0,10*ROW('Water Data'!F119)),NA())))</f>
        <v>#N/A</v>
      </c>
      <c r="O125" s="133" t="e">
        <f ca="1">+IF(AND(ISNUMBER(OFFSET('Water Data'!$F$10,0,10*ROW('Water Data'!F119))),CD125="Yes"),OFFSET('Water Data'!$F$10,0,10*ROW('Water Data'!F119)),IF(AND(ISNUMBER(OFFSET('Water Data'!$F$10,0,10*ROW('Water Data'!F119))),CD125="No",ISNUMBER(OFFSET('Water Data'!$F$10,0,10*ROW('Water Data'!F119)))),CONCATENATE("[",ROUND(OFFSET('Water Data'!$F$10,0,10*ROW('Water Data'!F119)),0),"]"),IF(AND(ISNUMBER(OFFSET('Water Data'!$F$10,0,10*ROW('Water Data'!F119))),CD125="",ISNUMBER(OFFSET('Water Data'!$F$10,0,10*ROW('Water Data'!F119)))),OFFSET('Water Data'!$F$10,0,10*ROW('Water Data'!F119)),NA())))</f>
        <v>#N/A</v>
      </c>
      <c r="P125" s="133" t="e">
        <f ca="1">+IF(AND(ISNUMBER(OFFSET('Water Data'!$G$5,0,10*ROW('Water Data'!G119))),CE125="Yes"),100-OFFSET('Water Data'!$G$5,0,10*ROW('Water Data'!G119)),IF(AND(ISNUMBER(OFFSET('Water Data'!$G$5,0,10*ROW('Water Data'!G119))),CE125="No",ISNUMBER(OFFSET('Water Data'!$G$5,0,10*ROW('Water Data'!G119)))),CONCATENATE("[",ROUND(100-OFFSET('Water Data'!$G$5,0,10*ROW('Water Data'!G119)),0),"]"),IF(AND(ISNUMBER(OFFSET('Water Data'!$G$5,0,10*ROW('Water Data'!G119))),CE125="",ISNUMBER(OFFSET('Water Data'!$G$5,0,10*ROW('Water Data'!G119)))),100-OFFSET('Water Data'!$G$5,0,10*ROW('Water Data'!G119)),NA())))</f>
        <v>#N/A</v>
      </c>
      <c r="Q125" s="133" t="e">
        <f ca="1">+IF(AND(ISNUMBER(OFFSET('Water Data'!$G$7,0,10*ROW('Water Data'!G119))),CF125="Yes"),OFFSET('Water Data'!$G$7,0,10*ROW('Water Data'!G119)),IF(AND(ISNUMBER(OFFSET('Water Data'!$G$7,0,10*ROW('Water Data'!G119))),CF125="No",ISNUMBER(OFFSET('Water Data'!$G$7,0,10*ROW('Water Data'!G119)))),CONCATENATE("[",ROUND(OFFSET('Water Data'!$G$7,0,10*ROW('Water Data'!G119)),0),"]"),IF(AND(ISNUMBER(OFFSET('Water Data'!$G$7,0,10*ROW('Water Data'!G119))),CF125="",ISNUMBER(OFFSET('Water Data'!$G$7,0,10*ROW('Water Data'!G119)))),OFFSET('Water Data'!$G$7,0,10*ROW('Water Data'!G119)),NA())))</f>
        <v>#N/A</v>
      </c>
      <c r="R125" s="133" t="e">
        <f ca="1">+IF(AND(ISNUMBER(OFFSET('Water Data'!$G$10,0,10*ROW('Water Data'!G119))),CG125="Yes"),OFFSET('Water Data'!$G$10,0,10*ROW('Water Data'!G119)),IF(AND(ISNUMBER(OFFSET('Water Data'!$G$10,0,10*ROW('Water Data'!G119))),CG125="No",ISNUMBER(OFFSET('Water Data'!$G$10,0,10*ROW('Water Data'!G119)))),CONCATENATE("[",ROUND(OFFSET('Water Data'!$G$10,0,10*ROW('Water Data'!G119)),0),"]"),IF(AND(ISNUMBER(OFFSET('Water Data'!$G$10,0,10*ROW('Water Data'!G119))),CG125="",ISNUMBER(OFFSET('Water Data'!$G$10,0,10*ROW('Water Data'!G119)))),OFFSET('Water Data'!$G$10,0,10*ROW('Water Data'!G119)),NA())))</f>
        <v>#N/A</v>
      </c>
      <c r="S125" s="133" t="e">
        <f ca="1">+IF(AND(ISNUMBER(OFFSET('Water Data'!$H$5,0,10*ROW('Water Data'!H119))),CH125="Yes"),100-OFFSET('Water Data'!$H$5,0,10*ROW('Water Data'!H119)),IF(AND(ISNUMBER(OFFSET('Water Data'!$H$5,0,10*ROW('Water Data'!H119))),CH125="No",ISNUMBER(OFFSET('Water Data'!$H$5,0,10*ROW('Water Data'!H119)))),CONCATENATE("[",ROUND(100-OFFSET('Water Data'!$H$5,0,10*ROW('Water Data'!H119)),0),"]"),IF(AND(ISNUMBER(OFFSET('Water Data'!$H$5,0,10*ROW('Water Data'!H119))),CH125="",ISNUMBER(OFFSET('Water Data'!$H$5,0,10*ROW('Water Data'!H119)))),100-OFFSET('Water Data'!$H$5,0,10*ROW('Water Data'!H119)),NA())))</f>
        <v>#N/A</v>
      </c>
      <c r="T125" s="133" t="e">
        <f ca="1">+IF(AND(ISNUMBER(OFFSET('Water Data'!$H$7,0,10*ROW('Water Data'!H119))),CI125="Yes"),OFFSET('Water Data'!$H$7,0,10*ROW('Water Data'!H119)),IF(AND(ISNUMBER(OFFSET('Water Data'!$H$7,0,10*ROW('Water Data'!H119))),CI125="No",ISNUMBER(OFFSET('Water Data'!$H$7,0,10*ROW('Water Data'!H119)))),CONCATENATE("[",ROUND(OFFSET('Water Data'!$H$7,0,10*ROW('Water Data'!H119)),0),"]"),IF(AND(ISNUMBER(OFFSET('Water Data'!$H$7,0,10*ROW('Water Data'!H119))),CI125="",ISNUMBER(OFFSET('Water Data'!$H$7,0,10*ROW('Water Data'!H119)))),OFFSET('Water Data'!$H$7,0,10*ROW('Water Data'!H119)),NA())))</f>
        <v>#N/A</v>
      </c>
      <c r="U125" s="133" t="e">
        <f ca="1">+IF(AND(ISNUMBER(OFFSET('Water Data'!$H$10,0,10*ROW('Water Data'!H119))),CJ125="Yes"),OFFSET('Water Data'!$H$10,0,10*ROW('Water Data'!H119)),IF(AND(ISNUMBER(OFFSET('Water Data'!$H$10,0,10*ROW('Water Data'!H119))),CJ125="No",ISNUMBER(OFFSET('Water Data'!$H$10,0,10*ROW('Water Data'!H119)))),CONCATENATE("[",ROUND(OFFSET('Water Data'!$H$10,0,10*ROW('Water Data'!H119)),0),"]"),IF(AND(ISNUMBER(OFFSET('Water Data'!$H$10,0,10*ROW('Water Data'!H119))),CJ125="",ISNUMBER(OFFSET('Water Data'!$H$10,0,10*ROW('Water Data'!H119)))),OFFSET('Water Data'!$H$10,0,10*ROW('Water Data'!H119)),NA())))</f>
        <v>#N/A</v>
      </c>
      <c r="V125" s="134" t="e">
        <f ca="1">+IF(AND(ISNUMBER(OFFSET('Sanitation Data'!$C$5,0,10*ROW('Sanitation Data'!C119))),CK125="Yes"),100-OFFSET('Sanitation Data'!$C$5,0,10*ROW('Sanitation Data'!C119)),IF(AND(ISNUMBER(OFFSET('Sanitation Data'!$C$5,0,10*ROW('Sanitation Data'!C119))),CK125="No",ISNUMBER(OFFSET('Sanitation Data'!$C$5,0,10*ROW('Sanitation Data'!C119)))),CONCATENATE("[",ROUND(100-OFFSET('Sanitation Data'!$C$5,0,10*ROW('Sanitation Data'!C119)),0),"]"),IF(AND(ISNUMBER(OFFSET('Sanitation Data'!$C$5,0,10*ROW('Sanitation Data'!C119))),CK125="",ISNUMBER(OFFSET('Sanitation Data'!$C$5,0,10*ROW('Sanitation Data'!C119)))),100-OFFSET('Sanitation Data'!$C$5,0,10*ROW('Sanitation Data'!C119)),NA())))</f>
        <v>#N/A</v>
      </c>
      <c r="W125" s="134" t="e">
        <f ca="1">+IF(AND(ISNUMBER(OFFSET('Sanitation Data'!$C$7,0,10*ROW('Sanitation Data'!C119))),CL125="Yes"),OFFSET('Sanitation Data'!$C$7,0,10*ROW('Sanitation Data'!C119)),IF(AND(ISNUMBER(OFFSET('Sanitation Data'!$C$7,0,10*ROW('Sanitation Data'!C119))),CL125="No",ISNUMBER(OFFSET('Sanitation Data'!$C$7,0,10*ROW('Sanitation Data'!C119)))),CONCATENATE("[",ROUND(OFFSET('Sanitation Data'!$C$7,0,10*ROW('Sanitation Data'!C119)),0),"]"),IF(AND(ISNUMBER(OFFSET('Sanitation Data'!$C$7,0,10*ROW('Sanitation Data'!C119))),CL125="",ISNUMBER(OFFSET('Sanitation Data'!$C$7,0,10*ROW('Sanitation Data'!C119)))),OFFSET('Sanitation Data'!$C$7,0,10*ROW('Sanitation Data'!C119)),NA())))</f>
        <v>#N/A</v>
      </c>
      <c r="X125" s="134" t="e">
        <f ca="1">+IF(AND(ISNUMBER(OFFSET('Sanitation Data'!$C$11,0,10*ROW('Sanitation Data'!C119))),CM125="Yes"),OFFSET('Sanitation Data'!$C$11,0,10*ROW('Sanitation Data'!C119)),IF(AND(ISNUMBER(OFFSET('Sanitation Data'!$C$11,0,10*ROW('Sanitation Data'!C119))),CM125="No",ISNUMBER(OFFSET('Sanitation Data'!$C$11,0,10*ROW('Sanitation Data'!C119)))),CONCATENATE("[",ROUND(OFFSET('Sanitation Data'!$C$11,0,10*ROW('Sanitation Data'!C119)),0),"]"),IF(AND(ISNUMBER(OFFSET('Sanitation Data'!$C$11,0,10*ROW('Sanitation Data'!C119))),CM125="",ISNUMBER(OFFSET('Sanitation Data'!$C$11,0,10*ROW('Sanitation Data'!C119)))),OFFSET('Sanitation Data'!$C$11,0,10*ROW('Sanitation Data'!C119)),NA())))</f>
        <v>#N/A</v>
      </c>
      <c r="Y125" s="134" t="e">
        <f ca="1">+IF(AND(ISNUMBER(OFFSET('Sanitation Data'!$C$12,0,10*ROW('Sanitation Data'!C119))),CN125="Yes"),OFFSET('Sanitation Data'!$C$12,0,10*ROW('Sanitation Data'!C119)),IF(AND(ISNUMBER(OFFSET('Sanitation Data'!$C$12,0,10*ROW('Sanitation Data'!C119))),CN125="No",ISNUMBER(OFFSET('Sanitation Data'!$C$12,0,10*ROW('Sanitation Data'!C119)))),CONCATENATE("[",ROUND(OFFSET('Sanitation Data'!$C$12,0,10*ROW('Sanitation Data'!C119)),0),"]"),IF(AND(ISNUMBER(OFFSET('Sanitation Data'!$C$12,0,10*ROW('Sanitation Data'!C119))),CN125="",ISNUMBER(OFFSET('Sanitation Data'!$C$12,0,10*ROW('Sanitation Data'!C119)))),OFFSET('Sanitation Data'!$C$12,0,10*ROW('Sanitation Data'!C119)),NA())))</f>
        <v>#N/A</v>
      </c>
      <c r="Z125" s="134" t="e">
        <f ca="1">+IF(AND(ISNUMBER(OFFSET('Sanitation Data'!$C$13,0,10*ROW('Sanitation Data'!C119))),CO125="Yes"),OFFSET('Sanitation Data'!$C$13,0,10*ROW('Sanitation Data'!C119)),IF(AND(ISNUMBER(OFFSET('Sanitation Data'!$C$13,0,10*ROW('Sanitation Data'!C119))),CO125="No",ISNUMBER(OFFSET('Sanitation Data'!$C$13,0,10*ROW('Sanitation Data'!C119)))),CONCATENATE("[",ROUND(OFFSET('Sanitation Data'!$C$13,0,10*ROW('Sanitation Data'!C119)),0),"]"),IF(AND(ISNUMBER(OFFSET('Sanitation Data'!$C$13,0,10*ROW('Sanitation Data'!C119))),CO125="",ISNUMBER(OFFSET('Sanitation Data'!$C$13,0,10*ROW('Sanitation Data'!C119)))),OFFSET('Sanitation Data'!$C$13,0,10*ROW('Sanitation Data'!C119)),NA())))</f>
        <v>#N/A</v>
      </c>
      <c r="AA125" s="134" t="e">
        <f ca="1">+IF(AND(ISNUMBER(OFFSET('Sanitation Data'!$D$5,0,10*ROW('Sanitation Data'!D119))),CP125="Yes"),100-OFFSET('Sanitation Data'!$D$5,0,10*ROW('Sanitation Data'!D119)),IF(AND(ISNUMBER(OFFSET('Sanitation Data'!$D$5,0,10*ROW('Sanitation Data'!D119))),CP125="No",ISNUMBER(OFFSET('Sanitation Data'!$D$5,0,10*ROW('Sanitation Data'!D119)))),CONCATENATE("[",ROUND(100-OFFSET('Sanitation Data'!$D$5,0,10*ROW('Sanitation Data'!D119)),0),"]"),IF(AND(ISNUMBER(OFFSET('Sanitation Data'!$D$5,0,10*ROW('Sanitation Data'!D119))),CP125="",ISNUMBER(OFFSET('Sanitation Data'!$D$5,0,10*ROW('Sanitation Data'!D119)))),100-OFFSET('Sanitation Data'!$D$5,0,10*ROW('Sanitation Data'!D119)),NA())))</f>
        <v>#N/A</v>
      </c>
      <c r="AB125" s="134" t="e">
        <f ca="1">+IF(AND(ISNUMBER(OFFSET('Sanitation Data'!$D$7,0,10*ROW('Sanitation Data'!D119))),CQ125="Yes"),OFFSET('Sanitation Data'!$D$7,0,10*ROW('Sanitation Data'!G119)),IF(AND(ISNUMBER(OFFSET('Sanitation Data'!$D$7,0,10*ROW('Sanitation Data'!D119))),CQ125="No",ISNUMBER(OFFSET('Sanitation Data'!$D$7,0,10*ROW('Sanitation Data'!D119)))),CONCATENATE("[",ROUND(OFFSET('Sanitation Data'!$D$7,0,10*ROW('Sanitation Data'!D119)),0),"]"),IF(AND(ISNUMBER(OFFSET('Sanitation Data'!$D$7,0,10*ROW('Sanitation Data'!D119))),CQ125="",ISNUMBER(OFFSET('Sanitation Data'!$D$7,0,10*ROW('Sanitation Data'!D119)))),OFFSET('Sanitation Data'!$D$7,0,10*ROW('Sanitation Data'!D119)),NA())))</f>
        <v>#N/A</v>
      </c>
      <c r="AC125" s="134" t="e">
        <f ca="1">+IF(AND(ISNUMBER(OFFSET('Sanitation Data'!$D$11,0,10*ROW('Sanitation Data'!D119))),CR125="Yes"),OFFSET('Sanitation Data'!$D$11,0,10*ROW('Sanitation Data'!D119)),IF(AND(ISNUMBER(OFFSET('Sanitation Data'!$D$11,0,10*ROW('Sanitation Data'!D119))),CR125="No",ISNUMBER(OFFSET('Sanitation Data'!$D$11,0,10*ROW('Sanitation Data'!D119)))),CONCATENATE("[",ROUND(OFFSET('Sanitation Data'!$D$11,0,10*ROW('Sanitation Data'!D119)),0),"]"),IF(AND(ISNUMBER(OFFSET('Sanitation Data'!$D$11,0,10*ROW('Sanitation Data'!D119))),CR125="",ISNUMBER(OFFSET('Sanitation Data'!$D$11,0,10*ROW('Sanitation Data'!D119)))),OFFSET('Sanitation Data'!$D$11,0,10*ROW('Sanitation Data'!D119)),NA())))</f>
        <v>#N/A</v>
      </c>
      <c r="AD125" s="134" t="e">
        <f ca="1">+IF(AND(ISNUMBER(OFFSET('Sanitation Data'!$D$12,0,10*ROW('Sanitation Data'!D119))),CS125="Yes"),OFFSET('Sanitation Data'!$D$12,0,10*ROW('Sanitation Data'!D119)),IF(AND(ISNUMBER(OFFSET('Sanitation Data'!$D$12,0,10*ROW('Sanitation Data'!D119))),CS125="No",ISNUMBER(OFFSET('Sanitation Data'!$D$12,0,10*ROW('Sanitation Data'!D119)))),CONCATENATE("[",ROUND(OFFSET('Sanitation Data'!$D$12,0,10*ROW('Sanitation Data'!D119)),0),"]"),IF(AND(ISNUMBER(OFFSET('Sanitation Data'!$D$12,0,10*ROW('Sanitation Data'!D119))),CS125="",ISNUMBER(OFFSET('Sanitation Data'!$D$12,0,10*ROW('Sanitation Data'!D119)))),OFFSET('Sanitation Data'!$D$12,0,10*ROW('Sanitation Data'!D119)),NA())))</f>
        <v>#N/A</v>
      </c>
      <c r="AE125" s="134" t="e">
        <f ca="1">+IF(AND(ISNUMBER(OFFSET('Sanitation Data'!$D$13,0,10*ROW('Sanitation Data'!D119))),CT125="Yes"),OFFSET('Sanitation Data'!$D$13,0,10*ROW('Sanitation Data'!D119)),IF(AND(ISNUMBER(OFFSET('Sanitation Data'!$D$13,0,10*ROW('Sanitation Data'!D119))),CT125="No",ISNUMBER(OFFSET('Sanitation Data'!$D$13,0,10*ROW('Sanitation Data'!D119)))),CONCATENATE("[",ROUND(OFFSET('Sanitation Data'!$D$13,0,10*ROW('Sanitation Data'!D119)),0),"]"),IF(AND(ISNUMBER(OFFSET('Sanitation Data'!$D$13,0,10*ROW('Sanitation Data'!D119))),CT125="",ISNUMBER(OFFSET('Sanitation Data'!$D$13,0,10*ROW('Sanitation Data'!D119)))),OFFSET('Sanitation Data'!$D$13,0,10*ROW('Sanitation Data'!D119)),NA())))</f>
        <v>#N/A</v>
      </c>
      <c r="AF125" s="134" t="e">
        <f ca="1">+IF(AND(ISNUMBER(OFFSET('Sanitation Data'!$E$5,0,10*ROW('Sanitation Data'!E119))),CU125="Yes"),100-OFFSET('Sanitation Data'!$E$5,0,10*ROW('Sanitation Data'!E119)),IF(AND(ISNUMBER(OFFSET('Sanitation Data'!$E$5,0,10*ROW('Sanitation Data'!E119))),CU125="No",ISNUMBER(OFFSET('Sanitation Data'!$E$5,0,10*ROW('Sanitation Data'!E119)))),CONCATENATE("[",ROUND(100-OFFSET('Sanitation Data'!$E$5,0,10*ROW('Sanitation Data'!E119)),0),"]"),IF(AND(ISNUMBER(OFFSET('Sanitation Data'!$E$5,0,10*ROW('Sanitation Data'!E119))),CU125="",ISNUMBER(OFFSET('Sanitation Data'!$E$5,0,10*ROW('Sanitation Data'!E119)))),100-OFFSET('Sanitation Data'!$E$5,0,10*ROW('Sanitation Data'!E119)),NA())))</f>
        <v>#N/A</v>
      </c>
      <c r="AG125" s="134" t="e">
        <f ca="1">+IF(AND(ISNUMBER(OFFSET('Sanitation Data'!$E$7,0,10*ROW('Sanitation Data'!E119))),CV125="Yes"),OFFSET('Sanitation Data'!$E$7,0,10*ROW('Sanitation Data'!E119)),IF(AND(ISNUMBER(OFFSET('Sanitation Data'!$E$7,0,10*ROW('Sanitation Data'!E119))),CV125="No",ISNUMBER(OFFSET('Sanitation Data'!$E$7,0,10*ROW('Sanitation Data'!E119)))),CONCATENATE("[",ROUND(OFFSET('Sanitation Data'!$E$7,0,10*ROW('Sanitation Data'!E119)),0),"]"),IF(AND(ISNUMBER(OFFSET('Sanitation Data'!$E$7,0,10*ROW('Sanitation Data'!E119))),CV125="",ISNUMBER(OFFSET('Sanitation Data'!$E$7,0,10*ROW('Sanitation Data'!E119)))),OFFSET('Sanitation Data'!$E$7,0,10*ROW('Sanitation Data'!E119)),NA())))</f>
        <v>#N/A</v>
      </c>
      <c r="AH125" s="134" t="e">
        <f ca="1">+IF(AND(ISNUMBER(OFFSET('Sanitation Data'!$E$11,0,10*ROW('Sanitation Data'!E119))),CW125="Yes"),OFFSET('Sanitation Data'!$E$11,0,10*ROW('Sanitation Data'!E119)),IF(AND(ISNUMBER(OFFSET('Sanitation Data'!$E$11,0,10*ROW('Sanitation Data'!E119))),CW125="No",ISNUMBER(OFFSET('Sanitation Data'!$E$11,0,10*ROW('Sanitation Data'!E119)))),CONCATENATE("[",ROUND(OFFSET('Sanitation Data'!$E$11,0,10*ROW('Sanitation Data'!E119)),0),"]"),IF(AND(ISNUMBER(OFFSET('Sanitation Data'!$E$11,0,10*ROW('Sanitation Data'!E119))),CW125="",ISNUMBER(OFFSET('Sanitation Data'!$E$11,0,10*ROW('Sanitation Data'!E119)))),OFFSET('Sanitation Data'!$E$11,0,10*ROW('Sanitation Data'!E119)),NA())))</f>
        <v>#N/A</v>
      </c>
      <c r="AI125" s="134" t="e">
        <f ca="1">+IF(AND(ISNUMBER(OFFSET('Sanitation Data'!$E$12,0,10*ROW('Sanitation Data'!E119))),CX125="Yes"),OFFSET('Sanitation Data'!$E$12,0,10*ROW('Sanitation Data'!E119)),IF(AND(ISNUMBER(OFFSET('Sanitation Data'!$E$12,0,10*ROW('Sanitation Data'!E119))),CX125="No",ISNUMBER(OFFSET('Sanitation Data'!$E$12,0,10*ROW('Sanitation Data'!E119)))),CONCATENATE("[",ROUND(OFFSET('Sanitation Data'!$E$12,0,10*ROW('Sanitation Data'!E119)),0),"]"),IF(AND(ISNUMBER(OFFSET('Sanitation Data'!$E$12,0,10*ROW('Sanitation Data'!E119))),CX125="",ISNUMBER(OFFSET('Sanitation Data'!$E$12,0,10*ROW('Sanitation Data'!E119)))),OFFSET('Sanitation Data'!$E$12,0,10*ROW('Sanitation Data'!E119)),NA())))</f>
        <v>#N/A</v>
      </c>
      <c r="AJ125" s="134" t="e">
        <f ca="1">+IF(AND(ISNUMBER(OFFSET('Sanitation Data'!$E$13,0,10*ROW('Sanitation Data'!E119))),CY125="Yes"),OFFSET('Sanitation Data'!$E$13,0,10*ROW('Sanitation Data'!E119)),IF(AND(ISNUMBER(OFFSET('Sanitation Data'!$E$13,0,10*ROW('Sanitation Data'!E119))),CY125="No",ISNUMBER(OFFSET('Sanitation Data'!$E$13,0,10*ROW('Sanitation Data'!E119)))),CONCATENATE("[",ROUND(OFFSET('Sanitation Data'!$E$13,0,10*ROW('Sanitation Data'!E119)),0),"]"),IF(AND(ISNUMBER(OFFSET('Sanitation Data'!$E$13,0,10*ROW('Sanitation Data'!E119))),CY125="",ISNUMBER(OFFSET('Sanitation Data'!$E$13,0,10*ROW('Sanitation Data'!E119)))),OFFSET('Sanitation Data'!$E$13,0,10*ROW('Sanitation Data'!E119)),NA())))</f>
        <v>#N/A</v>
      </c>
      <c r="AK125" s="134" t="e">
        <f ca="1">+IF(AND(ISNUMBER(OFFSET('Sanitation Data'!$F$5,0,10*ROW('Sanitation Data'!F119))),CZ125="Yes"),100-OFFSET('Sanitation Data'!$F$5,0,10*ROW('Sanitation Data'!F119)),IF(AND(ISNUMBER(OFFSET('Sanitation Data'!$F$5,0,10*ROW('Sanitation Data'!F119))),CZ125="No",ISNUMBER(OFFSET('Sanitation Data'!$F$5,0,10*ROW('Sanitation Data'!F119)))),CONCATENATE("[",ROUND(100-OFFSET('Sanitation Data'!$F$5,0,10*ROW('Sanitation Data'!F119)),0),"]"),IF(AND(ISNUMBER(OFFSET('Sanitation Data'!$F$5,0,10*ROW('Sanitation Data'!F119))),CZ125="",ISNUMBER(OFFSET('Sanitation Data'!$F$5,0,10*ROW('Sanitation Data'!F119)))),100-OFFSET('Sanitation Data'!$F$5,0,10*ROW('Sanitation Data'!F119)),NA())))</f>
        <v>#N/A</v>
      </c>
      <c r="AL125" s="134" t="e">
        <f ca="1">+IF(AND(ISNUMBER(OFFSET('Sanitation Data'!$F$7,0,10*ROW('Sanitation Data'!F119))),DA125="Yes"),OFFSET('Sanitation Data'!$F$7,0,10*ROW('Sanitation Data'!F119)),IF(AND(ISNUMBER(OFFSET('Sanitation Data'!$F$7,0,10*ROW('Sanitation Data'!F119))),DA125="No",ISNUMBER(OFFSET('Sanitation Data'!$F$7,0,10*ROW('Sanitation Data'!F119)))),CONCATENATE("[",ROUND(OFFSET('Sanitation Data'!$F$7,0,10*ROW('Sanitation Data'!F119)),0),"]"),IF(AND(ISNUMBER(OFFSET('Sanitation Data'!$F$7,0,10*ROW('Sanitation Data'!F119))),DA125="",ISNUMBER(OFFSET('Sanitation Data'!$F$7,0,10*ROW('Sanitation Data'!F119)))),OFFSET('Sanitation Data'!$F$7,0,10*ROW('Sanitation Data'!F119)),NA())))</f>
        <v>#N/A</v>
      </c>
      <c r="AM125" s="134" t="e">
        <f ca="1">+IF(AND(ISNUMBER(OFFSET('Sanitation Data'!$F$11,0,10*ROW('Sanitation Data'!F119))),DB125="Yes"),OFFSET('Sanitation Data'!$F$11,0,10*ROW('Sanitation Data'!F119)),IF(AND(ISNUMBER(OFFSET('Sanitation Data'!$F$11,0,10*ROW('Sanitation Data'!F119))),DB125="No",ISNUMBER(OFFSET('Sanitation Data'!$F$11,0,10*ROW('Sanitation Data'!F119)))),CONCATENATE("[",ROUND(OFFSET('Sanitation Data'!$F$11,0,10*ROW('Sanitation Data'!F119)),0),"]"),IF(AND(ISNUMBER(OFFSET('Sanitation Data'!$F$11,0,10*ROW('Sanitation Data'!F119))),DB125="",ISNUMBER(OFFSET('Sanitation Data'!$F$11,0,10*ROW('Sanitation Data'!F119)))),OFFSET('Sanitation Data'!$F$11,0,10*ROW('Sanitation Data'!F119)),NA())))</f>
        <v>#N/A</v>
      </c>
      <c r="AN125" s="134" t="e">
        <f ca="1">+IF(AND(ISNUMBER(OFFSET('Sanitation Data'!$F$12,0,10*ROW('Sanitation Data'!F119))),DC125="Yes"),OFFSET('Sanitation Data'!$F$12,0,10*ROW('Sanitation Data'!F119)),IF(AND(ISNUMBER(OFFSET('Sanitation Data'!$F$12,0,10*ROW('Sanitation Data'!F119))),DC125="No",ISNUMBER(OFFSET('Sanitation Data'!$F$12,0,10*ROW('Sanitation Data'!F119)))),CONCATENATE("[",ROUND(OFFSET('Sanitation Data'!$F$12,0,10*ROW('Sanitation Data'!F119)),0),"]"),IF(AND(ISNUMBER(OFFSET('Sanitation Data'!$F$12,0,10*ROW('Sanitation Data'!F119))),DC125="",ISNUMBER(OFFSET('Sanitation Data'!$F$12,0,10*ROW('Sanitation Data'!F119)))),OFFSET('Sanitation Data'!$F$12,0,10*ROW('Sanitation Data'!F119)),NA())))</f>
        <v>#N/A</v>
      </c>
      <c r="AO125" s="134" t="e">
        <f ca="1">+IF(AND(ISNUMBER(OFFSET('Sanitation Data'!$F$13,0,10*ROW('Sanitation Data'!F119))),DD125="Yes"),OFFSET('Sanitation Data'!$F$13,0,10*ROW('Sanitation Data'!F119)),IF(AND(ISNUMBER(OFFSET('Sanitation Data'!$F$13,0,10*ROW('Sanitation Data'!F119))),DD125="No",ISNUMBER(OFFSET('Sanitation Data'!$F$13,0,10*ROW('Sanitation Data'!F119)))),CONCATENATE("[",ROUND(OFFSET('Sanitation Data'!$F$13,0,10*ROW('Sanitation Data'!F119)),0),"]"),IF(AND(ISNUMBER(OFFSET('Sanitation Data'!$F$13,0,10*ROW('Sanitation Data'!F119))),DD125="",ISNUMBER(OFFSET('Sanitation Data'!$F$13,0,10*ROW('Sanitation Data'!F119)))),OFFSET('Sanitation Data'!$F$13,0,10*ROW('Sanitation Data'!F119)),NA())))</f>
        <v>#N/A</v>
      </c>
      <c r="AP125" s="134" t="e">
        <f ca="1">+IF(AND(ISNUMBER(OFFSET('Sanitation Data'!$G$5,0,10*ROW('Sanitation Data'!G119))),DE125="Yes"),100-OFFSET('Sanitation Data'!$G$5,0,10*ROW('Sanitation Data'!G119)),IF(AND(ISNUMBER(OFFSET('Sanitation Data'!$G$5,0,10*ROW('Sanitation Data'!G119))),DE125="No",ISNUMBER(OFFSET('Sanitation Data'!$G$5,0,10*ROW('Sanitation Data'!G119)))),CONCATENATE("[",ROUND(100-OFFSET('Sanitation Data'!$G$5,0,10*ROW('Sanitation Data'!G119)),0),"]"),IF(AND(ISNUMBER(OFFSET('Sanitation Data'!$G$5,0,10*ROW('Sanitation Data'!G119))),DE125="",ISNUMBER(OFFSET('Sanitation Data'!$G$5,0,10*ROW('Sanitation Data'!G119)))),100-OFFSET('Sanitation Data'!$G$5,0,10*ROW('Sanitation Data'!G119)),NA())))</f>
        <v>#N/A</v>
      </c>
      <c r="AQ125" s="134" t="e">
        <f ca="1">+IF(AND(ISNUMBER(OFFSET('Sanitation Data'!$G$7,0,10*ROW('Sanitation Data'!G119))),DF125="Yes"),OFFSET('Sanitation Data'!$G$7,0,10*ROW('Sanitation Data'!G119)),IF(AND(ISNUMBER(OFFSET('Sanitation Data'!$G$7,0,10*ROW('Sanitation Data'!G119))),DF125="No",ISNUMBER(OFFSET('Sanitation Data'!$G$7,0,10*ROW('Sanitation Data'!G119)))),CONCATENATE("[",ROUND(OFFSET('Sanitation Data'!$G$7,0,10*ROW('Sanitation Data'!G119)),0),"]"),IF(AND(ISNUMBER(OFFSET('Sanitation Data'!$G$7,0,10*ROW('Sanitation Data'!G119))),DF125="",ISNUMBER(OFFSET('Sanitation Data'!$G$7,0,10*ROW('Sanitation Data'!G119)))),OFFSET('Sanitation Data'!$G$7,0,10*ROW('Sanitation Data'!G119)),NA())))</f>
        <v>#N/A</v>
      </c>
      <c r="AR125" s="134" t="e">
        <f ca="1">+IF(AND(ISNUMBER(OFFSET('Sanitation Data'!$G$11,0,10*ROW('Sanitation Data'!G119))),DG125="Yes"),OFFSET('Sanitation Data'!$G$11,0,10*ROW('Sanitation Data'!G119)),IF(AND(ISNUMBER(OFFSET('Sanitation Data'!$G$11,0,10*ROW('Sanitation Data'!G119))),DG125="No",ISNUMBER(OFFSET('Sanitation Data'!$G$11,0,10*ROW('Sanitation Data'!G119)))),CONCATENATE("[",ROUND(OFFSET('Sanitation Data'!$G$11,0,10*ROW('Sanitation Data'!G119)),0),"]"),IF(AND(ISNUMBER(OFFSET('Sanitation Data'!$G$11,0,10*ROW('Sanitation Data'!G119))),DG125="",ISNUMBER(OFFSET('Sanitation Data'!$G$11,0,10*ROW('Sanitation Data'!G119)))),OFFSET('Sanitation Data'!$G$11,0,10*ROW('Sanitation Data'!G119)),NA())))</f>
        <v>#N/A</v>
      </c>
      <c r="AS125" s="134" t="e">
        <f ca="1">+IF(AND(ISNUMBER(OFFSET('Sanitation Data'!$G$12,0,10*ROW('Sanitation Data'!G119))),DH125="Yes"),OFFSET('Sanitation Data'!$G$12,0,10*ROW('Sanitation Data'!G119)),IF(AND(ISNUMBER(OFFSET('Sanitation Data'!$G$12,0,10*ROW('Sanitation Data'!G119))),DH125="No",ISNUMBER(OFFSET('Sanitation Data'!$G$12,0,10*ROW('Sanitation Data'!G119)))),CONCATENATE("[",ROUND(OFFSET('Sanitation Data'!$G$12,0,10*ROW('Sanitation Data'!G119)),0),"]"),IF(AND(ISNUMBER(OFFSET('Sanitation Data'!$G$12,0,10*ROW('Sanitation Data'!G119))),DH125="",ISNUMBER(OFFSET('Sanitation Data'!$G$12,0,10*ROW('Sanitation Data'!G119)))),OFFSET('Sanitation Data'!$G$12,0,10*ROW('Sanitation Data'!G119)),NA())))</f>
        <v>#N/A</v>
      </c>
      <c r="AT125" s="134" t="e">
        <f ca="1">+IF(AND(ISNUMBER(OFFSET('Sanitation Data'!$G$13,0,10*ROW('Sanitation Data'!G119))),DI125="Yes"),OFFSET('Sanitation Data'!$G$13,0,10*ROW('Sanitation Data'!G119)),IF(AND(ISNUMBER(OFFSET('Sanitation Data'!$G$13,0,10*ROW('Sanitation Data'!G119))),DI125="No",ISNUMBER(OFFSET('Sanitation Data'!$G$13,0,10*ROW('Sanitation Data'!G119)))),CONCATENATE("[",ROUND(OFFSET('Sanitation Data'!$G$13,0,10*ROW('Sanitation Data'!G119)),0),"]"),IF(AND(ISNUMBER(OFFSET('Sanitation Data'!$G$13,0,10*ROW('Sanitation Data'!G119))),DI125="",ISNUMBER(OFFSET('Sanitation Data'!$G$13,0,10*ROW('Sanitation Data'!G119)))),OFFSET('Sanitation Data'!$G$13,0,10*ROW('Sanitation Data'!G119)),NA())))</f>
        <v>#N/A</v>
      </c>
      <c r="AU125" s="134" t="e">
        <f ca="1">+IF(AND(ISNUMBER(OFFSET('Sanitation Data'!$H$5,0,10*ROW('Sanitation Data'!H119))),DJ125="Yes"),100-OFFSET('Sanitation Data'!$H$5,0,10*ROW('Sanitation Data'!H119)),IF(AND(ISNUMBER(OFFSET('Sanitation Data'!$H$5,0,10*ROW('Sanitation Data'!H119))),DJ125="No",ISNUMBER(OFFSET('Sanitation Data'!$H$5,0,10*ROW('Sanitation Data'!H119)))),CONCATENATE("[",ROUND(100-OFFSET('Sanitation Data'!$H$5,0,10*ROW('Sanitation Data'!H119)),0),"]"),IF(AND(ISNUMBER(OFFSET('Sanitation Data'!$H$5,0,10*ROW('Sanitation Data'!H119))),DJ125="",ISNUMBER(OFFSET('Sanitation Data'!$H$5,0,10*ROW('Sanitation Data'!H119)))),100-OFFSET('Sanitation Data'!$H$5,0,10*ROW('Sanitation Data'!H119)),NA())))</f>
        <v>#N/A</v>
      </c>
      <c r="AV125" s="134" t="e">
        <f ca="1">+IF(AND(ISNUMBER(OFFSET('Sanitation Data'!$H$7,0,10*ROW('Sanitation Data'!H119))),DK125="Yes"),OFFSET('Sanitation Data'!$H$7,0,10*ROW('Sanitation Data'!H119)),IF(AND(ISNUMBER(OFFSET('Sanitation Data'!$H$7,0,10*ROW('Sanitation Data'!H119))),DK125="No",ISNUMBER(OFFSET('Sanitation Data'!$H$7,0,10*ROW('Sanitation Data'!H119)))),CONCATENATE("[",ROUND(OFFSET('Sanitation Data'!$H$7,0,10*ROW('Sanitation Data'!H119)),0),"]"),IF(AND(ISNUMBER(OFFSET('Sanitation Data'!$H$7,0,10*ROW('Sanitation Data'!H119))),DK125="",ISNUMBER(OFFSET('Sanitation Data'!$H$7,0,10*ROW('Sanitation Data'!H119)))),OFFSET('Sanitation Data'!$H$7,0,10*ROW('Sanitation Data'!H119)),NA())))</f>
        <v>#N/A</v>
      </c>
      <c r="AW125" s="134" t="e">
        <f ca="1">+IF(AND(ISNUMBER(OFFSET('Sanitation Data'!$H$11,0,10*ROW('Sanitation Data'!H119))),DL125="Yes"),OFFSET('Sanitation Data'!$H$11,0,10*ROW('Sanitation Data'!H119)),IF(AND(ISNUMBER(OFFSET('Sanitation Data'!$H$11,0,10*ROW('Sanitation Data'!H119))),DL125="No",ISNUMBER(OFFSET('Sanitation Data'!$H$11,0,10*ROW('Sanitation Data'!H119)))),CONCATENATE("[",ROUND(OFFSET('Sanitation Data'!$H$11,0,10*ROW('Sanitation Data'!H119)),0),"]"),IF(AND(ISNUMBER(OFFSET('Sanitation Data'!$H$11,0,10*ROW('Sanitation Data'!H119))),DL125="",ISNUMBER(OFFSET('Sanitation Data'!$H$11,0,10*ROW('Sanitation Data'!H119)))),OFFSET('Sanitation Data'!$H$11,0,10*ROW('Sanitation Data'!H119)),NA())))</f>
        <v>#N/A</v>
      </c>
      <c r="AX125" s="134" t="e">
        <f ca="1">+IF(AND(ISNUMBER(OFFSET('Sanitation Data'!$H$12,0,10*ROW('Sanitation Data'!H119))),DM125="Yes"),OFFSET('Sanitation Data'!$H$12,0,10*ROW('Sanitation Data'!H119)),IF(AND(ISNUMBER(OFFSET('Sanitation Data'!$H$12,0,10*ROW('Sanitation Data'!H119))),DM125="No",ISNUMBER(OFFSET('Sanitation Data'!$H$12,0,10*ROW('Sanitation Data'!H119)))),CONCATENATE("[",ROUND(OFFSET('Sanitation Data'!$H$12,0,10*ROW('Sanitation Data'!H119)),0),"]"),IF(AND(ISNUMBER(OFFSET('Sanitation Data'!$H$12,0,10*ROW('Sanitation Data'!H119))),DM125="",ISNUMBER(OFFSET('Sanitation Data'!$H$12,0,10*ROW('Sanitation Data'!H119)))),OFFSET('Sanitation Data'!$H$12,0,10*ROW('Sanitation Data'!H119)),NA())))</f>
        <v>#N/A</v>
      </c>
      <c r="AY125" s="134" t="e">
        <f ca="1">+IF(AND(ISNUMBER(OFFSET('Sanitation Data'!$H$13,0,10*ROW('Sanitation Data'!H119))),DN125="Yes"),OFFSET('Sanitation Data'!$H$13,0,10*ROW('Sanitation Data'!H119)),IF(AND(ISNUMBER(OFFSET('Sanitation Data'!$H$13,0,10*ROW('Sanitation Data'!H119))),DN125="No",ISNUMBER(OFFSET('Sanitation Data'!$H$13,0,10*ROW('Sanitation Data'!H119)))),CONCATENATE("[",ROUND(OFFSET('Sanitation Data'!$H$13,0,10*ROW('Sanitation Data'!H119)),0),"]"),IF(AND(ISNUMBER(OFFSET('Sanitation Data'!$H$13,0,10*ROW('Sanitation Data'!H119))),DN125="",ISNUMBER(OFFSET('Sanitation Data'!$H$13,0,10*ROW('Sanitation Data'!H119)))),OFFSET('Sanitation Data'!$H$13,0,10*ROW('Sanitation Data'!H119)),NA())))</f>
        <v>#N/A</v>
      </c>
      <c r="AZ125" s="135" t="e">
        <f ca="1">+IF(AND(ISNUMBER(OFFSET('Hygiene Data'!$C$6,0,10*ROW('Hygiene Data'!C119))),DO125="Yes"),OFFSET('Hygiene Data'!$C$6,0,10*ROW('Hygiene Data'!C119)),IF(AND(ISNUMBER(OFFSET('Hygiene Data'!$C$6,0,10*ROW('Hygiene Data'!C119))),DO125="No",ISNUMBER(OFFSET('Hygiene Data'!$C$6,0,10*ROW('Hygiene Data'!C119)))),CONCATENATE("[",ROUND(OFFSET('Hygiene Data'!$C$6,0,10*ROW('Hygiene Data'!C119)),0),"]"),IF(AND(ISNUMBER(OFFSET('Hygiene Data'!$C$6,0,10*ROW('Hygiene Data'!C119))),DO125="",ISNUMBER(OFFSET('Hygiene Data'!$C$6,0,10*ROW('Hygiene Data'!C119)))),OFFSET('Hygiene Data'!$C$6,0,10*ROW('Hygiene Data'!C119)),NA())))</f>
        <v>#N/A</v>
      </c>
      <c r="BA125" s="135" t="e">
        <f ca="1">+IF(AND(ISNUMBER(OFFSET('Hygiene Data'!$C$8,0,10*ROW('Hygiene Data'!C119))),DP125="Yes"),OFFSET('Hygiene Data'!$C$8,0,10*ROW('Hygiene Data'!C119)),IF(AND(ISNUMBER(OFFSET('Hygiene Data'!$C$8,0,10*ROW('Hygiene Data'!C119))),DP125="No",ISNUMBER(OFFSET('Hygiene Data'!$C$8,0,10*ROW('Hygiene Data'!C119)))),CONCATENATE("[",ROUND(OFFSET('Hygiene Data'!$C$8,0,10*ROW('Hygiene Data'!C119)),0),"]"),IF(AND(ISNUMBER(OFFSET('Hygiene Data'!$C$8,0,10*ROW('Hygiene Data'!C119))),DP125="",ISNUMBER(OFFSET('Hygiene Data'!$C$8,0,10*ROW('Hygiene Data'!C119)))),OFFSET('Hygiene Data'!$C$8,0,10*ROW('Hygiene Data'!C119)),NA())))</f>
        <v>#N/A</v>
      </c>
      <c r="BB125" s="135" t="e">
        <f ca="1">+IF(AND(ISNUMBER(OFFSET('Hygiene Data'!$C$10,0,10*ROW('Hygiene Data'!C119))),DQ125="Yes"),OFFSET('Hygiene Data'!$C$10,0,10*ROW('Hygiene Data'!C119)),IF(AND(ISNUMBER(OFFSET('Hygiene Data'!$C$10,0,10*ROW('Hygiene Data'!C119))),DQ125="No",ISNUMBER(OFFSET('Hygiene Data'!$C$10,0,10*ROW('Hygiene Data'!C119)))),CONCATENATE("[",ROUND(OFFSET('Hygiene Data'!$C$10,0,10*ROW('Hygiene Data'!C119)),0),"]"),IF(AND(ISNUMBER(OFFSET('Hygiene Data'!$C$10,0,10*ROW('Hygiene Data'!C119))),DQ125="",ISNUMBER(OFFSET('Hygiene Data'!$C$10,0,10*ROW('Hygiene Data'!C119)))),OFFSET('Hygiene Data'!$C$10,0,10*ROW('Hygiene Data'!C119)),NA())))</f>
        <v>#N/A</v>
      </c>
      <c r="BC125" s="135" t="e">
        <f ca="1">+IF(AND(ISNUMBER(OFFSET('Hygiene Data'!$D$6,0,10*ROW('Hygiene Data'!D119))),DR125="Yes"),OFFSET('Hygiene Data'!$D$6,0,10*ROW('Hygiene Data'!D119)),IF(AND(ISNUMBER(OFFSET('Hygiene Data'!$D$6,0,10*ROW('Hygiene Data'!D119))),DR125="No",ISNUMBER(OFFSET('Hygiene Data'!$D$6,0,10*ROW('Hygiene Data'!D119)))),CONCATENATE("[",ROUND(OFFSET('Hygiene Data'!$D$6,0,10*ROW('Hygiene Data'!D119)),0),"]"),IF(AND(ISNUMBER(OFFSET('Hygiene Data'!$D$6,0,10*ROW('Hygiene Data'!D119))),DR125="",ISNUMBER(OFFSET('Hygiene Data'!$D$6,0,10*ROW('Hygiene Data'!D119)))),OFFSET('Hygiene Data'!$D$6,0,10*ROW('Hygiene Data'!D119)),NA())))</f>
        <v>#N/A</v>
      </c>
      <c r="BD125" s="135" t="e">
        <f ca="1">+IF(AND(ISNUMBER(OFFSET('Hygiene Data'!$D$8,0,10*ROW('Hygiene Data'!D119))),DS125="Yes"),OFFSET('Hygiene Data'!$D$8,0,10*ROW('Hygiene Data'!D119)),IF(AND(ISNUMBER(OFFSET('Hygiene Data'!$D$8,0,10*ROW('Hygiene Data'!D119))),DS125="No",ISNUMBER(OFFSET('Hygiene Data'!$D$8,0,10*ROW('Hygiene Data'!D119)))),CONCATENATE("[",ROUND(OFFSET('Hygiene Data'!$D$8,0,10*ROW('Hygiene Data'!D119)),0),"]"),IF(AND(ISNUMBER(OFFSET('Hygiene Data'!$D$8,0,10*ROW('Hygiene Data'!D119))),DS125="",ISNUMBER(OFFSET('Hygiene Data'!$D$8,0,10*ROW('Hygiene Data'!D119)))),OFFSET('Hygiene Data'!$D$8,0,10*ROW('Hygiene Data'!D119)),NA())))</f>
        <v>#N/A</v>
      </c>
      <c r="BE125" s="135" t="e">
        <f ca="1">+IF(AND(ISNUMBER(OFFSET('Hygiene Data'!$D$10,0,10*ROW('Hygiene Data'!D119))),DT125="Yes"),OFFSET('Hygiene Data'!$D$10,0,10*ROW('Hygiene Data'!D119)),IF(AND(ISNUMBER(OFFSET('Hygiene Data'!$D$10,0,10*ROW('Hygiene Data'!D119))),DT125="No",ISNUMBER(OFFSET('Hygiene Data'!$D$10,0,10*ROW('Hygiene Data'!D119)))),CONCATENATE("[",ROUND(OFFSET('Hygiene Data'!$D$10,0,10*ROW('Hygiene Data'!D119)),0),"]"),IF(AND(ISNUMBER(OFFSET('Hygiene Data'!$D$10,0,10*ROW('Hygiene Data'!D119))),DT125="",ISNUMBER(OFFSET('Hygiene Data'!$D$10,0,10*ROW('Hygiene Data'!D119)))),OFFSET('Hygiene Data'!$D$10,0,10*ROW('Hygiene Data'!D119)),NA())))</f>
        <v>#N/A</v>
      </c>
      <c r="BF125" s="135" t="e">
        <f ca="1">+IF(AND(ISNUMBER(OFFSET('Hygiene Data'!$E$6,0,10*ROW('Hygiene Data'!E119))),DU125="Yes"),OFFSET('Hygiene Data'!$E$6,0,10*ROW('Hygiene Data'!E119)),IF(AND(ISNUMBER(OFFSET('Hygiene Data'!$E$6,0,10*ROW('Hygiene Data'!E119))),DU125="No",ISNUMBER(OFFSET('Hygiene Data'!$E$6,0,10*ROW('Hygiene Data'!E119)))),CONCATENATE("[",ROUND(OFFSET('Hygiene Data'!$E$6,0,10*ROW('Hygiene Data'!E119)),0),"]"),IF(AND(ISNUMBER(OFFSET('Hygiene Data'!$E$6,0,10*ROW('Hygiene Data'!E119))),DU125="",ISNUMBER(OFFSET('Hygiene Data'!$E$6,0,10*ROW('Hygiene Data'!E119)))),OFFSET('Hygiene Data'!$E$6,0,10*ROW('Hygiene Data'!E119)),NA())))</f>
        <v>#N/A</v>
      </c>
      <c r="BG125" s="135" t="e">
        <f ca="1">+IF(AND(ISNUMBER(OFFSET('Hygiene Data'!$E$8,0,10*ROW('Hygiene Data'!E119))),DV125="Yes"),OFFSET('Hygiene Data'!$E$8,0,10*ROW('Hygiene Data'!E119)),IF(AND(ISNUMBER(OFFSET('Hygiene Data'!$E$8,0,10*ROW('Hygiene Data'!E119))),DV125="No",ISNUMBER(OFFSET('Hygiene Data'!$E$8,0,10*ROW('Hygiene Data'!E119)))),CONCATENATE("[",ROUND(OFFSET('Hygiene Data'!$E$8,0,10*ROW('Hygiene Data'!E119)),0),"]"),IF(AND(ISNUMBER(OFFSET('Hygiene Data'!$E$8,0,10*ROW('Hygiene Data'!E119))),DV125="",ISNUMBER(OFFSET('Hygiene Data'!$E$8,0,10*ROW('Hygiene Data'!E119)))),OFFSET('Hygiene Data'!$E$8,0,10*ROW('Hygiene Data'!E119)),NA())))</f>
        <v>#N/A</v>
      </c>
      <c r="BH125" s="135" t="e">
        <f ca="1">+IF(AND(ISNUMBER(OFFSET('Hygiene Data'!$E$10,0,10*ROW('Hygiene Data'!E119))),DW125="Yes"),OFFSET('Hygiene Data'!$E$10,0,10*ROW('Hygiene Data'!E119)),IF(AND(ISNUMBER(OFFSET('Hygiene Data'!$E$10,0,10*ROW('Hygiene Data'!E119))),DW125="No",ISNUMBER(OFFSET('Hygiene Data'!$E$10,0,10*ROW('Hygiene Data'!E119)))),CONCATENATE("[",ROUND(OFFSET('Hygiene Data'!$E$10,0,10*ROW('Hygiene Data'!E119)),0),"]"),IF(AND(ISNUMBER(OFFSET('Hygiene Data'!$E$10,0,10*ROW('Hygiene Data'!E119))),DW125="",ISNUMBER(OFFSET('Hygiene Data'!$E$10,0,10*ROW('Hygiene Data'!E119)))),OFFSET('Hygiene Data'!$E$10,0,10*ROW('Hygiene Data'!E119)),NA())))</f>
        <v>#N/A</v>
      </c>
      <c r="BI125" s="135" t="e">
        <f ca="1">+IF(AND(ISNUMBER(OFFSET('Hygiene Data'!$F$6,0,10*ROW('Hygiene Data'!F119))),DX125="Yes"),OFFSET('Hygiene Data'!$F$6,0,10*ROW('Hygiene Data'!F119)),IF(AND(ISNUMBER(OFFSET('Hygiene Data'!$F$6,0,10*ROW('Hygiene Data'!F119))),DX125="No",ISNUMBER(OFFSET('Hygiene Data'!$F$6,0,10*ROW('Hygiene Data'!F119)))),CONCATENATE("[",ROUND(OFFSET('Hygiene Data'!$F$6,0,10*ROW('Hygiene Data'!F119)),0),"]"),IF(AND(ISNUMBER(OFFSET('Hygiene Data'!$F$6,0,10*ROW('Hygiene Data'!F119))),DX125="",ISNUMBER(OFFSET('Hygiene Data'!$F$6,0,10*ROW('Hygiene Data'!F119)))),OFFSET('Hygiene Data'!$F$6,0,10*ROW('Hygiene Data'!F119)),NA())))</f>
        <v>#N/A</v>
      </c>
      <c r="BJ125" s="135" t="e">
        <f ca="1">+IF(AND(ISNUMBER(OFFSET('Hygiene Data'!$F$8,0,10*ROW('Hygiene Data'!F119))),DY125="Yes"),OFFSET('Hygiene Data'!$F$8,0,10*ROW('Hygiene Data'!F119)),IF(AND(ISNUMBER(OFFSET('Hygiene Data'!$F$8,0,10*ROW('Hygiene Data'!F119))),DY125="No",ISNUMBER(OFFSET('Hygiene Data'!$F$8,0,10*ROW('Hygiene Data'!F119)))),CONCATENATE("[",ROUND(OFFSET('Hygiene Data'!$F$8,0,10*ROW('Hygiene Data'!F119)),0),"]"),IF(AND(ISNUMBER(OFFSET('Hygiene Data'!$F$8,0,10*ROW('Hygiene Data'!F119))),DY125="",ISNUMBER(OFFSET('Hygiene Data'!$F$8,0,10*ROW('Hygiene Data'!F119)))),OFFSET('Hygiene Data'!$F$8,0,10*ROW('Hygiene Data'!F119)),NA())))</f>
        <v>#N/A</v>
      </c>
      <c r="BK125" s="135" t="e">
        <f ca="1">+IF(AND(ISNUMBER(OFFSET('Hygiene Data'!$F$10,0,10*ROW('Hygiene Data'!F119))),DZ125="Yes"),OFFSET('Hygiene Data'!$F$10,0,10*ROW('Hygiene Data'!F119)),IF(AND(ISNUMBER(OFFSET('Hygiene Data'!$F$10,0,10*ROW('Hygiene Data'!F119))),DZ125="No",ISNUMBER(OFFSET('Hygiene Data'!$F$10,0,10*ROW('Hygiene Data'!F119)))),CONCATENATE("[",ROUND(OFFSET('Hygiene Data'!$F$10,0,10*ROW('Hygiene Data'!F119)),0),"]"),IF(AND(ISNUMBER(OFFSET('Hygiene Data'!$F$10,0,10*ROW('Hygiene Data'!F119))),DZ125="",ISNUMBER(OFFSET('Hygiene Data'!$F$10,0,10*ROW('Hygiene Data'!F119)))),OFFSET('Hygiene Data'!$F$10,0,10*ROW('Hygiene Data'!F119)),NA())))</f>
        <v>#N/A</v>
      </c>
      <c r="BL125" s="135" t="e">
        <f ca="1">+IF(AND(ISNUMBER(OFFSET('Hygiene Data'!$G$6,0,10*ROW('Hygiene Data'!G119))),EA125="Yes"),OFFSET('Hygiene Data'!$G$6,0,10*ROW('Hygiene Data'!G119)),IF(AND(ISNUMBER(OFFSET('Hygiene Data'!$G$6,0,10*ROW('Hygiene Data'!G119))),EA125="No",ISNUMBER(OFFSET('Hygiene Data'!$G$6,0,10*ROW('Hygiene Data'!G119)))),CONCATENATE("[",ROUND(OFFSET('Hygiene Data'!$G$6,0,10*ROW('Hygiene Data'!G119)),0),"]"),IF(AND(ISNUMBER(OFFSET('Hygiene Data'!$G$6,0,10*ROW('Hygiene Data'!G119))),EA125="",ISNUMBER(OFFSET('Hygiene Data'!$G$6,0,10*ROW('Hygiene Data'!G119)))),OFFSET('Hygiene Data'!$G$6,0,10*ROW('Hygiene Data'!G119)),NA())))</f>
        <v>#N/A</v>
      </c>
      <c r="BM125" s="135" t="e">
        <f ca="1">+IF(AND(ISNUMBER(OFFSET('Hygiene Data'!$G$8,0,10*ROW('Hygiene Data'!G119))),EB125="Yes"),OFFSET('Hygiene Data'!$G$8,0,10*ROW('Hygiene Data'!G119)),IF(AND(ISNUMBER(OFFSET('Hygiene Data'!$G$8,0,10*ROW('Hygiene Data'!G119))),EB125="No",ISNUMBER(OFFSET('Hygiene Data'!$G$8,0,10*ROW('Hygiene Data'!G119)))),CONCATENATE("[",ROUND(OFFSET('Hygiene Data'!$G$8,0,10*ROW('Hygiene Data'!G119)),0),"]"),IF(AND(ISNUMBER(OFFSET('Hygiene Data'!$G$8,0,10*ROW('Hygiene Data'!G119))),EB125="",ISNUMBER(OFFSET('Hygiene Data'!$G$8,0,10*ROW('Hygiene Data'!G119)))),OFFSET('Hygiene Data'!$G$8,0,10*ROW('Hygiene Data'!G119)),NA())))</f>
        <v>#N/A</v>
      </c>
      <c r="BN125" s="135" t="e">
        <f ca="1">+IF(AND(ISNUMBER(OFFSET('Hygiene Data'!$G$10,0,10*ROW('Hygiene Data'!G119))),EC125="Yes"),OFFSET('Hygiene Data'!$G$10,0,10*ROW('Hygiene Data'!G119)),IF(AND(ISNUMBER(OFFSET('Hygiene Data'!$G$10,0,10*ROW('Hygiene Data'!G119))),EC125="No",ISNUMBER(OFFSET('Hygiene Data'!$G$10,0,10*ROW('Hygiene Data'!G119)))),CONCATENATE("[",ROUND(OFFSET('Hygiene Data'!$G$10,0,10*ROW('Hygiene Data'!G119)),0),"]"),IF(AND(ISNUMBER(OFFSET('Hygiene Data'!$G$10,0,10*ROW('Hygiene Data'!G119))),EC125="",ISNUMBER(OFFSET('Hygiene Data'!$G$10,0,10*ROW('Hygiene Data'!G119)))),OFFSET('Hygiene Data'!$G$10,0,10*ROW('Hygiene Data'!G119)),NA())))</f>
        <v>#N/A</v>
      </c>
      <c r="BO125" s="135" t="e">
        <f ca="1">+IF(AND(ISNUMBER(OFFSET('Hygiene Data'!$H$6,0,10*ROW('Hygiene Data'!H119))),ED125="Yes"),OFFSET('Hygiene Data'!$H$6,0,10*ROW('Hygiene Data'!H119)),IF(AND(ISNUMBER(OFFSET('Hygiene Data'!$H$6,0,10*ROW('Hygiene Data'!H119))),ED125="No",ISNUMBER(OFFSET('Hygiene Data'!$H$6,0,10*ROW('Hygiene Data'!H119)))),CONCATENATE("[",ROUND(OFFSET('Hygiene Data'!$H$6,0,10*ROW('Hygiene Data'!H119)),0),"]"),IF(AND(ISNUMBER(OFFSET('Hygiene Data'!$H$6,0,10*ROW('Hygiene Data'!H119))),ED125="",ISNUMBER(OFFSET('Hygiene Data'!$H$6,0,10*ROW('Hygiene Data'!H119)))),OFFSET('Hygiene Data'!$H$6,0,10*ROW('Hygiene Data'!H119)),NA())))</f>
        <v>#N/A</v>
      </c>
      <c r="BP125" s="135" t="e">
        <f ca="1">+IF(AND(ISNUMBER(OFFSET('Hygiene Data'!$H$8,0,10*ROW('Hygiene Data'!H119))),EE125="Yes"),OFFSET('Hygiene Data'!$H$8,0,10*ROW('Hygiene Data'!H119)),IF(AND(ISNUMBER(OFFSET('Hygiene Data'!$H$8,0,10*ROW('Hygiene Data'!H119))),EE125="No",ISNUMBER(OFFSET('Hygiene Data'!$H$8,0,10*ROW('Hygiene Data'!H119)))),CONCATENATE("[",ROUND(OFFSET('Hygiene Data'!$H$8,0,10*ROW('Hygiene Data'!H119)),0),"]"),IF(AND(ISNUMBER(OFFSET('Hygiene Data'!$H$8,0,10*ROW('Hygiene Data'!H119))),EE125="",ISNUMBER(OFFSET('Hygiene Data'!$H$8,0,10*ROW('Hygiene Data'!H119)))),OFFSET('Hygiene Data'!$H$8,0,10*ROW('Hygiene Data'!H119)),NA())))</f>
        <v>#N/A</v>
      </c>
      <c r="BQ125" s="135" t="e">
        <f ca="1">+IF(AND(ISNUMBER(OFFSET('Hygiene Data'!$H$10,0,10*ROW('Hygiene Data'!H119))),EF125="Yes"),OFFSET('Hygiene Data'!$H$10,0,10*ROW('Hygiene Data'!H119)),IF(AND(ISNUMBER(OFFSET('Hygiene Data'!$H$10,0,10*ROW('Hygiene Data'!H119))),EF125="No",ISNUMBER(OFFSET('Hygiene Data'!$H$10,0,10*ROW('Hygiene Data'!H119)))),CONCATENATE("[",ROUND(OFFSET('Hygiene Data'!$H$10,0,10*ROW('Hygiene Data'!H119)),0),"]"),IF(AND(ISNUMBER(OFFSET('Hygiene Data'!$H$10,0,10*ROW('Hygiene Data'!H119))),EF125="",ISNUMBER(OFFSET('Hygiene Data'!$H$10,0,10*ROW('Hygiene Data'!H119)))),OFFSET('Hygiene Data'!$H$10,0,10*ROW('Hygiene Data'!H119)),NA())))</f>
        <v>#N/A</v>
      </c>
      <c r="BS125" s="34" t="str">
        <f ca="1">+IF(OFFSET('Water Data'!$C$28,0,10*ROW('Water Data'!C119))="","",OFFSET('Water Data'!$C$28,0,10*ROW('Water Data'!C119)))</f>
        <v/>
      </c>
      <c r="BT125" s="34" t="str">
        <f ca="1">+IF(OFFSET('Water Data'!$C$29,0,10*ROW('Water Data'!C119))="","",OFFSET('Water Data'!$C$29,0,10*ROW('Water Data'!C119)))</f>
        <v/>
      </c>
      <c r="BU125" s="34" t="str">
        <f ca="1">+IF(OFFSET('Water Data'!$C$30,0,10*ROW('Water Data'!C119))="","",OFFSET('Water Data'!$C$30,0,10*ROW('Water Data'!C119)))</f>
        <v/>
      </c>
      <c r="BV125" s="34" t="str">
        <f ca="1">+IF(OFFSET('Water Data'!$D$28,0,10*ROW('Water Data'!D119))="","",OFFSET('Water Data'!$D$28,0,10*ROW('Water Data'!D119)))</f>
        <v/>
      </c>
      <c r="BW125" s="34" t="str">
        <f ca="1">+IF(OFFSET('Water Data'!$D$29,0,10*ROW('Water Data'!D119))="","",OFFSET('Water Data'!$D$29,0,10*ROW('Water Data'!D119)))</f>
        <v/>
      </c>
      <c r="BX125" s="34" t="str">
        <f ca="1">+IF(OFFSET('Water Data'!$D$30,0,10*ROW('Water Data'!D119))="","",OFFSET('Water Data'!$D$30,0,10*ROW('Water Data'!D119)))</f>
        <v/>
      </c>
      <c r="BY125" s="34" t="str">
        <f ca="1">+IF(OFFSET('Water Data'!$E$28,0,10*ROW('Water Data'!E119))="","",OFFSET('Water Data'!$E$28,0,10*ROW('Water Data'!E119)))</f>
        <v/>
      </c>
      <c r="BZ125" s="34" t="str">
        <f ca="1">+IF(OFFSET('Water Data'!$E$29,0,10*ROW('Water Data'!E119))="","",OFFSET('Water Data'!$E$29,0,10*ROW('Water Data'!E119)))</f>
        <v/>
      </c>
      <c r="CA125" s="34" t="str">
        <f ca="1">+IF(OFFSET('Water Data'!$E$30,0,10*ROW('Water Data'!E119))="","",OFFSET('Water Data'!$E$30,0,10*ROW('Water Data'!E119)))</f>
        <v/>
      </c>
      <c r="CB125" s="34" t="str">
        <f ca="1">+IF(OFFSET('Water Data'!$F$28,0,10*ROW('Water Data'!F119))="","",OFFSET('Water Data'!$F$28,0,10*ROW('Water Data'!F119)))</f>
        <v/>
      </c>
      <c r="CC125" s="34" t="str">
        <f ca="1">+IF(OFFSET('Water Data'!$F$29,0,10*ROW('Water Data'!F119))="","",OFFSET('Water Data'!$F$29,0,10*ROW('Water Data'!F119)))</f>
        <v/>
      </c>
      <c r="CD125" s="34" t="str">
        <f ca="1">+IF(OFFSET('Water Data'!$F$30,0,10*ROW('Water Data'!F119))="","",OFFSET('Water Data'!$F$30,0,10*ROW('Water Data'!F119)))</f>
        <v/>
      </c>
      <c r="CE125" s="34" t="str">
        <f ca="1">+IF(OFFSET('Water Data'!$G$28,0,10*ROW('Water Data'!G119))="","",OFFSET('Water Data'!$G$28,0,10*ROW('Water Data'!G119)))</f>
        <v/>
      </c>
      <c r="CF125" s="34" t="str">
        <f ca="1">+IF(OFFSET('Water Data'!$G$29,0,10*ROW('Water Data'!G119))="","",OFFSET('Water Data'!$G$29,0,10*ROW('Water Data'!G119)))</f>
        <v/>
      </c>
      <c r="CG125" s="34" t="str">
        <f ca="1">+IF(OFFSET('Water Data'!$G$30,0,10*ROW('Water Data'!G119))="","",OFFSET('Water Data'!$G$30,0,10*ROW('Water Data'!G119)))</f>
        <v/>
      </c>
      <c r="CH125" s="34" t="str">
        <f ca="1">+IF(OFFSET('Water Data'!$H$28,0,10*ROW('Water Data'!H119))="","",OFFSET('Water Data'!$H$28,0,10*ROW('Water Data'!H119)))</f>
        <v/>
      </c>
      <c r="CI125" s="34" t="str">
        <f ca="1">+IF(OFFSET('Water Data'!$H$29,0,10*ROW('Water Data'!H119))="","",OFFSET('Water Data'!$H$29,0,10*ROW('Water Data'!H119)))</f>
        <v/>
      </c>
      <c r="CJ125" s="34" t="str">
        <f ca="1">+IF(OFFSET('Water Data'!$H$30,0,10*ROW('Water Data'!H119))="","",OFFSET('Water Data'!$H$30,0,10*ROW('Water Data'!H119)))</f>
        <v/>
      </c>
      <c r="CK125" s="34" t="str">
        <f ca="1">+IF(OFFSET('Sanitation Data'!$C$29,0,10*ROW('Sanitation Data'!C119))="","",OFFSET('Sanitation Data'!$C$29,0,10*ROW('Sanitation Data'!C119)))</f>
        <v/>
      </c>
      <c r="CL125" s="34" t="str">
        <f ca="1">+IF(OFFSET('Sanitation Data'!$C$30,0,10*ROW('Sanitation Data'!C119))="","",OFFSET('Sanitation Data'!$C$30,0,10*ROW('Sanitation Data'!C119)))</f>
        <v/>
      </c>
      <c r="CM125" s="34" t="str">
        <f ca="1">+IF(OFFSET('Sanitation Data'!$C$31,0,10*ROW('Sanitation Data'!C119))="","",OFFSET('Sanitation Data'!$C$31,0,10*ROW('Sanitation Data'!C119)))</f>
        <v/>
      </c>
      <c r="CN125" s="34" t="str">
        <f ca="1">+IF(OFFSET('Sanitation Data'!$C$32,0,10*ROW('Sanitation Data'!C119))="","",OFFSET('Sanitation Data'!$C$32,0,10*ROW('Sanitation Data'!C119)))</f>
        <v/>
      </c>
      <c r="CO125" s="34" t="str">
        <f ca="1">+IF(OFFSET('Sanitation Data'!$C$33,0,10*ROW('Sanitation Data'!C119))="","",OFFSET('Sanitation Data'!$C$33,0,10*ROW('Sanitation Data'!C119)))</f>
        <v/>
      </c>
      <c r="CP125" s="34" t="str">
        <f ca="1">+IF(OFFSET('Sanitation Data'!$D$29,0,10*ROW('Sanitation Data'!D119))="","",OFFSET('Sanitation Data'!$D$29,0,10*ROW('Sanitation Data'!D119)))</f>
        <v/>
      </c>
      <c r="CQ125" s="34" t="str">
        <f ca="1">+IF(OFFSET('Sanitation Data'!$D$30,0,10*ROW('Sanitation Data'!D119))="","",OFFSET('Sanitation Data'!$D$30,0,10*ROW('Sanitation Data'!D119)))</f>
        <v/>
      </c>
      <c r="CR125" s="34" t="str">
        <f ca="1">+IF(OFFSET('Sanitation Data'!$D$31,0,10*ROW('Sanitation Data'!D119))="","",OFFSET('Sanitation Data'!$D$31,0,10*ROW('Sanitation Data'!D119)))</f>
        <v/>
      </c>
      <c r="CS125" s="34" t="str">
        <f ca="1">+IF(OFFSET('Sanitation Data'!$D$32,0,10*ROW('Sanitation Data'!D119))="","",OFFSET('Sanitation Data'!$D$32,0,10*ROW('Sanitation Data'!D119)))</f>
        <v/>
      </c>
      <c r="CT125" s="34" t="str">
        <f ca="1">+IF(OFFSET('Sanitation Data'!$D$33,0,10*ROW('Sanitation Data'!D119))="","",OFFSET('Sanitation Data'!$D$33,0,10*ROW('Sanitation Data'!D119)))</f>
        <v/>
      </c>
      <c r="CU125" s="34" t="str">
        <f ca="1">+IF(OFFSET('Sanitation Data'!$E$29,0,10*ROW('Sanitation Data'!E119))="","",OFFSET('Sanitation Data'!$E$29,0,10*ROW('Sanitation Data'!E119)))</f>
        <v/>
      </c>
      <c r="CV125" s="34" t="str">
        <f ca="1">+IF(OFFSET('Sanitation Data'!$E$30,0,10*ROW('Sanitation Data'!E119))="","",OFFSET('Sanitation Data'!$E$30,0,10*ROW('Sanitation Data'!E119)))</f>
        <v/>
      </c>
      <c r="CW125" s="34" t="str">
        <f ca="1">+IF(OFFSET('Sanitation Data'!$E$31,0,10*ROW('Sanitation Data'!E119))="","",OFFSET('Sanitation Data'!$E$31,0,10*ROW('Sanitation Data'!E119)))</f>
        <v/>
      </c>
      <c r="CX125" s="34" t="str">
        <f ca="1">+IF(OFFSET('Sanitation Data'!$E$32,0,10*ROW('Sanitation Data'!E119))="","",OFFSET('Sanitation Data'!$E$32,0,10*ROW('Sanitation Data'!E119)))</f>
        <v/>
      </c>
      <c r="CY125" s="34" t="str">
        <f ca="1">+IF(OFFSET('Sanitation Data'!$E$33,0,10*ROW('Sanitation Data'!E119))="","",OFFSET('Sanitation Data'!$E$33,0,10*ROW('Sanitation Data'!E119)))</f>
        <v/>
      </c>
      <c r="CZ125" s="34" t="str">
        <f ca="1">+IF(OFFSET('Sanitation Data'!$F$29,0,10*ROW('Sanitation Data'!F119))="","",OFFSET('Sanitation Data'!$F$29,0,10*ROW('Sanitation Data'!F119)))</f>
        <v/>
      </c>
      <c r="DA125" s="34" t="str">
        <f ca="1">+IF(OFFSET('Sanitation Data'!$F$30,0,10*ROW('Sanitation Data'!F119))="","",OFFSET('Sanitation Data'!$F$30,0,10*ROW('Sanitation Data'!F119)))</f>
        <v/>
      </c>
      <c r="DB125" s="34" t="str">
        <f ca="1">+IF(OFFSET('Sanitation Data'!$F$31,0,10*ROW('Sanitation Data'!F119))="","",OFFSET('Sanitation Data'!$F$31,0,10*ROW('Sanitation Data'!F119)))</f>
        <v/>
      </c>
      <c r="DC125" s="34" t="str">
        <f ca="1">+IF(OFFSET('Sanitation Data'!$F$32,0,10*ROW('Sanitation Data'!F119))="","",OFFSET('Sanitation Data'!$F$32,0,10*ROW('Sanitation Data'!F119)))</f>
        <v/>
      </c>
      <c r="DD125" s="34" t="str">
        <f ca="1">+IF(OFFSET('Sanitation Data'!$F$33,0,10*ROW('Sanitation Data'!F119))="","",OFFSET('Sanitation Data'!$F$33,0,10*ROW('Sanitation Data'!F119)))</f>
        <v/>
      </c>
      <c r="DE125" s="34" t="str">
        <f ca="1">+IF(OFFSET('Sanitation Data'!$G$29,0,10*ROW('Sanitation Data'!G119))="","",OFFSET('Sanitation Data'!$G$29,0,10*ROW('Sanitation Data'!G119)))</f>
        <v/>
      </c>
      <c r="DF125" s="34" t="str">
        <f ca="1">+IF(OFFSET('Sanitation Data'!$G$30,0,10*ROW('Sanitation Data'!G119))="","",OFFSET('Sanitation Data'!$G$30,0,10*ROW('Sanitation Data'!G119)))</f>
        <v/>
      </c>
      <c r="DG125" s="34" t="str">
        <f ca="1">+IF(OFFSET('Sanitation Data'!$G$31,0,10*ROW('Sanitation Data'!G119))="","",OFFSET('Sanitation Data'!$G$31,0,10*ROW('Sanitation Data'!G119)))</f>
        <v/>
      </c>
      <c r="DH125" s="34" t="str">
        <f ca="1">+IF(OFFSET('Sanitation Data'!$G$32,0,10*ROW('Sanitation Data'!G119))="","",OFFSET('Sanitation Data'!$G$32,0,10*ROW('Sanitation Data'!G119)))</f>
        <v/>
      </c>
      <c r="DI125" s="34" t="str">
        <f ca="1">+IF(OFFSET('Sanitation Data'!$G$33,0,10*ROW('Sanitation Data'!G119))="","",OFFSET('Sanitation Data'!$G$33,0,10*ROW('Sanitation Data'!G119)))</f>
        <v/>
      </c>
      <c r="DJ125" s="34" t="str">
        <f ca="1">+IF(OFFSET('Sanitation Data'!$H$29,0,10*ROW('Sanitation Data'!H119))="","",OFFSET('Sanitation Data'!$H$29,0,10*ROW('Sanitation Data'!H119)))</f>
        <v/>
      </c>
      <c r="DK125" s="34" t="str">
        <f ca="1">+IF(OFFSET('Sanitation Data'!$H$30,0,10*ROW('Sanitation Data'!H119))="","",OFFSET('Sanitation Data'!$H$30,0,10*ROW('Sanitation Data'!H119)))</f>
        <v/>
      </c>
      <c r="DL125" s="34" t="str">
        <f ca="1">+IF(OFFSET('Sanitation Data'!$H$31,0,10*ROW('Sanitation Data'!H119))="","",OFFSET('Sanitation Data'!$H$31,0,10*ROW('Sanitation Data'!H119)))</f>
        <v/>
      </c>
      <c r="DM125" s="34" t="str">
        <f ca="1">+IF(OFFSET('Sanitation Data'!$H$32,0,10*ROW('Sanitation Data'!H119))="","",OFFSET('Sanitation Data'!$H$32,0,10*ROW('Sanitation Data'!H119)))</f>
        <v/>
      </c>
      <c r="DN125" s="34" t="str">
        <f ca="1">+IF(OFFSET('Sanitation Data'!$H$33,0,10*ROW('Sanitation Data'!H119))="","",OFFSET('Sanitation Data'!$H$33,0,10*ROW('Sanitation Data'!H119)))</f>
        <v/>
      </c>
      <c r="DO125" s="34" t="str">
        <f ca="1">+IF(OFFSET('Hygiene Data'!$C$12,0,10*ROW('Hygiene Data'!C119))="","",OFFSET('Hygiene Data'!$C$12,0,10*ROW('Hygiene Data'!C119)))</f>
        <v/>
      </c>
      <c r="DP125" s="34" t="str">
        <f ca="1">+IF(OFFSET('Hygiene Data'!$C$13,0,10*ROW('Hygiene Data'!C119))="","",OFFSET('Hygiene Data'!$C$13,0,10*ROW('Hygiene Data'!C119)))</f>
        <v/>
      </c>
      <c r="DQ125" s="34" t="str">
        <f ca="1">+IF(OFFSET('Hygiene Data'!$C$14,0,10*ROW('Hygiene Data'!C119))="","",OFFSET('Hygiene Data'!$C$14,0,10*ROW('Hygiene Data'!C119)))</f>
        <v/>
      </c>
      <c r="DR125" s="34" t="str">
        <f ca="1">+IF(OFFSET('Hygiene Data'!$D$12,0,10*ROW('Hygiene Data'!D119))="","",OFFSET('Hygiene Data'!$D$12,0,10*ROW('Hygiene Data'!D119)))</f>
        <v/>
      </c>
      <c r="DS125" s="34" t="str">
        <f ca="1">+IF(OFFSET('Hygiene Data'!$D$13,0,10*ROW('Hygiene Data'!D119))="","",OFFSET('Hygiene Data'!$D$13,0,10*ROW('Hygiene Data'!D119)))</f>
        <v/>
      </c>
      <c r="DT125" s="34" t="str">
        <f ca="1">+IF(OFFSET('Hygiene Data'!$D$14,0,10*ROW('Hygiene Data'!D119))="","",OFFSET('Hygiene Data'!$D$14,0,10*ROW('Hygiene Data'!D119)))</f>
        <v/>
      </c>
      <c r="DU125" s="34" t="str">
        <f ca="1">+IF(OFFSET('Hygiene Data'!$E$12,0,10*ROW('Hygiene Data'!E119))="","",OFFSET('Hygiene Data'!$E$12,0,10*ROW('Hygiene Data'!E119)))</f>
        <v/>
      </c>
      <c r="DV125" s="34" t="str">
        <f ca="1">+IF(OFFSET('Hygiene Data'!$E$13,0,10*ROW('Hygiene Data'!E119))="","",OFFSET('Hygiene Data'!$E$13,0,10*ROW('Hygiene Data'!E119)))</f>
        <v/>
      </c>
      <c r="DW125" s="34" t="str">
        <f ca="1">+IF(OFFSET('Hygiene Data'!$E$14,0,10*ROW('Hygiene Data'!E119))="","",OFFSET('Hygiene Data'!$E$14,0,10*ROW('Hygiene Data'!E119)))</f>
        <v/>
      </c>
      <c r="DX125" s="34" t="str">
        <f ca="1">+IF(OFFSET('Hygiene Data'!$F$12,0,10*ROW('Hygiene Data'!F119))="","",OFFSET('Hygiene Data'!$F$12,0,10*ROW('Hygiene Data'!F119)))</f>
        <v/>
      </c>
      <c r="DY125" s="34" t="str">
        <f ca="1">+IF(OFFSET('Hygiene Data'!$F$13,0,10*ROW('Hygiene Data'!F119))="","",OFFSET('Hygiene Data'!$F$13,0,10*ROW('Hygiene Data'!F119)))</f>
        <v/>
      </c>
      <c r="DZ125" s="34" t="str">
        <f ca="1">+IF(OFFSET('Hygiene Data'!$F$14,0,10*ROW('Hygiene Data'!F119))="","",OFFSET('Hygiene Data'!$F$14,0,10*ROW('Hygiene Data'!F119)))</f>
        <v/>
      </c>
      <c r="EA125" s="34" t="str">
        <f ca="1">+IF(OFFSET('Hygiene Data'!$G$12,0,10*ROW('Hygiene Data'!G119))="","",OFFSET('Hygiene Data'!$G$12,0,10*ROW('Hygiene Data'!G119)))</f>
        <v/>
      </c>
      <c r="EB125" s="34" t="str">
        <f ca="1">+IF(OFFSET('Hygiene Data'!$G$13,0,10*ROW('Hygiene Data'!G119))="","",OFFSET('Hygiene Data'!$G$13,0,10*ROW('Hygiene Data'!G119)))</f>
        <v/>
      </c>
      <c r="EC125" s="34" t="str">
        <f ca="1">+IF(OFFSET('Hygiene Data'!$G$14,0,10*ROW('Hygiene Data'!G119))="","",OFFSET('Hygiene Data'!$G$14,0,10*ROW('Hygiene Data'!G119)))</f>
        <v/>
      </c>
      <c r="ED125" s="34" t="str">
        <f ca="1">+IF(OFFSET('Hygiene Data'!$H$12,0,10*ROW('Hygiene Data'!H119))="","",OFFSET('Hygiene Data'!$H$12,0,10*ROW('Hygiene Data'!H119)))</f>
        <v/>
      </c>
      <c r="EE125" s="34" t="str">
        <f ca="1">+IF(OFFSET('Hygiene Data'!$H$13,0,10*ROW('Hygiene Data'!H119))="","",OFFSET('Hygiene Data'!$H$13,0,10*ROW('Hygiene Data'!H119)))</f>
        <v/>
      </c>
      <c r="EF125" s="34" t="str">
        <f ca="1">+IF(OFFSET('Hygiene Data'!$H$14,0,10*ROW('Hygiene Data'!H119))="","",OFFSET('Hygiene Data'!$H$14,0,10*ROW('Hygiene Data'!H119)))</f>
        <v/>
      </c>
    </row>
    <row r="126" spans="1:136" x14ac:dyDescent="0.2">
      <c r="A126" s="50" t="str">
        <f ca="1">+IF(OFFSET('Water Data'!$B$1,0,10*ROW('Water Data'!B123))="","",OFFSET('Water Data'!$B$1,0,10*ROW('Water Data'!B123)))</f>
        <v/>
      </c>
      <c r="B126" s="50" t="str">
        <f ca="1">+IF(OFFSET('Water Data'!$A$3,0,10*ROW('Water Data'!A123))="","",OFFSET('Water Data'!$A$3,0,10*ROW('Water Data'!A123)))</f>
        <v/>
      </c>
      <c r="C126" s="50" t="str">
        <f ca="1">+IF(OFFSET('Water Data'!$C$3,0,10*ROW('Water Data'!C123))="","",OFFSET('Water Data'!$C$3,0,10*ROW('Water Data'!C123)))</f>
        <v/>
      </c>
      <c r="D126" s="133" t="e">
        <f ca="1">+IF(AND(ISNUMBER(OFFSET('Water Data'!$C$5,0,10*ROW('Water Data'!C120))),BS126="Yes"),100-OFFSET('Water Data'!$C$5,0,10*ROW('Water Data'!C120)),IF(AND(ISNUMBER(OFFSET('Water Data'!$C$5,0,10*ROW('Water Data'!C120))),BS126="No",ISNUMBER(OFFSET('Water Data'!$C$5,0,10*ROW('Water Data'!C120)))),CONCATENATE("[",ROUND(100-OFFSET('Water Data'!$C$5,0,10*ROW('Water Data'!C120)),0),"]"),IF(AND(ISNUMBER(OFFSET('Water Data'!$C$5,0,10*ROW('Water Data'!C120))),BS126="",ISNUMBER(OFFSET('Water Data'!$C$5,0,10*ROW('Water Data'!C120)))),100-OFFSET('Water Data'!$C$5,0,10*ROW('Water Data'!C120)),NA())))</f>
        <v>#N/A</v>
      </c>
      <c r="E126" s="133" t="e">
        <f ca="1">+IF(AND(ISNUMBER(OFFSET('Water Data'!$C$7,0,10*ROW('Water Data'!D120))),BT126="Yes"),OFFSET('Water Data'!$C$7,0,10*ROW('Water Data'!C120)),IF(AND(ISNUMBER(OFFSET('Water Data'!$C$7,0,10*ROW('Water Data'!C120))),BT126="No",ISNUMBER(OFFSET('Water Data'!$C$7,0,10*ROW('Water Data'!C120)))),CONCATENATE("[",ROUND(OFFSET('Water Data'!$C$7,0,10*ROW('Water Data'!C120)),0),"]"),IF(AND(ISNUMBER(OFFSET('Water Data'!$C$7,0,10*ROW('Water Data'!C120))),BT126="",ISNUMBER(OFFSET('Water Data'!$C$7,0,10*ROW('Water Data'!C120)))),OFFSET('Water Data'!$C$7,0,10*ROW('Water Data'!C120)),NA())))</f>
        <v>#N/A</v>
      </c>
      <c r="F126" s="133" t="e">
        <f ca="1">+IF(AND(ISNUMBER(OFFSET('Water Data'!$C$10,0,10*ROW('Water Data'!C120))),BU126="Yes"),OFFSET('Water Data'!$C$10,0,10*ROW('Water Data'!C120)),IF(AND(ISNUMBER(OFFSET('Water Data'!$C$10,0,10*ROW('Water Data'!C120))),BU126="No",ISNUMBER(OFFSET('Water Data'!$C$10,0,10*ROW('Water Data'!C120)))),CONCATENATE("[",ROUND(OFFSET('Water Data'!$C$10,0,10*ROW('Water Data'!C120)),0),"]"),IF(AND(ISNUMBER(OFFSET('Water Data'!$C$10,0,10*ROW('Water Data'!C120))),BU126="",ISNUMBER(OFFSET('Water Data'!$C$10,0,10*ROW('Water Data'!C120)))),OFFSET('Water Data'!$C$10,0,10*ROW('Water Data'!C120)),NA())))</f>
        <v>#N/A</v>
      </c>
      <c r="G126" s="133" t="e">
        <f ca="1">+IF(AND(ISNUMBER(OFFSET('Water Data'!$D$5,0,10*ROW('Water Data'!D120))),BV126="Yes"),100-OFFSET('Water Data'!$D$5,0,10*ROW('Water Data'!D120)),IF(AND(ISNUMBER(OFFSET('Water Data'!$D$5,0,10*ROW('Water Data'!D120))),BV126="No",ISNUMBER(OFFSET('Water Data'!$D$5,0,10*ROW('Water Data'!D120)))),CONCATENATE("[",ROUND(100-OFFSET('Water Data'!$D$5,0,10*ROW('Water Data'!D120)),0),"]"),IF(AND(ISNUMBER(OFFSET('Water Data'!$D$5,0,10*ROW('Water Data'!D120))),BV126="",ISNUMBER(OFFSET('Water Data'!$D$5,0,10*ROW('Water Data'!D120)))),100-OFFSET('Water Data'!$D$5,0,10*ROW('Water Data'!D120)),NA())))</f>
        <v>#N/A</v>
      </c>
      <c r="H126" s="133" t="e">
        <f ca="1">+IF(AND(ISNUMBER(OFFSET('Water Data'!$D$7,0,10*ROW('Water Data'!D120))),BW126="Yes"),OFFSET('Water Data'!$D$7,0,10*ROW('Water Data'!D120)),IF(AND(ISNUMBER(OFFSET('Water Data'!$D$7,0,10*ROW('Water Data'!D120))),BW126="No",ISNUMBER(OFFSET('Water Data'!$D$7,0,10*ROW('Water Data'!D120)))),CONCATENATE("[",ROUND(OFFSET('Water Data'!$C$7,0,10*ROW('Water Data'!D120)),0),"]"),IF(AND(ISNUMBER(OFFSET('Water Data'!$D$7,0,10*ROW('Water Data'!D120))),BW126="",ISNUMBER(OFFSET('Water Data'!$D$7,0,10*ROW('Water Data'!D120)))),OFFSET('Water Data'!$D$7,0,10*ROW('Water Data'!D120)),NA())))</f>
        <v>#N/A</v>
      </c>
      <c r="I126" s="133" t="e">
        <f ca="1">+IF(AND(ISNUMBER(OFFSET('Water Data'!$D$10,0,10*ROW('Water Data'!D120))),BX126="Yes"),OFFSET('Water Data'!$D$10,0,10*ROW('Water Data'!D120)),IF(AND(ISNUMBER(OFFSET('Water Data'!$D$10,0,10*ROW('Water Data'!D120))),BX126="No",ISNUMBER(OFFSET('Water Data'!$D$10,0,10*ROW('Water Data'!D120)))),CONCATENATE("[",ROUND(OFFSET('Water Data'!$D$10,0,10*ROW('Water Data'!D120)),0),"]"),IF(AND(ISNUMBER(OFFSET('Water Data'!$D$10,0,10*ROW('Water Data'!D120))),BX126="",ISNUMBER(OFFSET('Water Data'!$D$10,0,10*ROW('Water Data'!D120)))),OFFSET('Water Data'!$D$10,0,10*ROW('Water Data'!D120)),NA())))</f>
        <v>#N/A</v>
      </c>
      <c r="J126" s="133" t="e">
        <f ca="1">+IF(AND(ISNUMBER(OFFSET('Water Data'!$E$5,0,10*ROW('Water Data'!E120))),BY126="Yes"),100-OFFSET('Water Data'!$E$5,0,10*ROW('Water Data'!E120)),IF(AND(ISNUMBER(OFFSET('Water Data'!$E$5,0,10*ROW('Water Data'!E120))),BY126="No",ISNUMBER(OFFSET('Water Data'!$E$5,0,10*ROW('Water Data'!E120)))),CONCATENATE("[",ROUND(100-OFFSET('Water Data'!$E$5,0,10*ROW('Water Data'!E120)),0),"]"),IF(AND(ISNUMBER(OFFSET('Water Data'!$E$5,0,10*ROW('Water Data'!E120))),BY126="",ISNUMBER(OFFSET('Water Data'!$E$5,0,10*ROW('Water Data'!E120)))),100-OFFSET('Water Data'!$E$5,0,10*ROW('Water Data'!E120)),NA())))</f>
        <v>#N/A</v>
      </c>
      <c r="K126" s="133" t="e">
        <f ca="1">+IF(AND(ISNUMBER(OFFSET('Water Data'!$E$7,0,10*ROW('Water Data'!E120))),BZ126="Yes"),OFFSET('Water Data'!$E$7,0,10*ROW('Water Data'!E120)),IF(AND(ISNUMBER(OFFSET('Water Data'!$E$7,0,10*ROW('Water Data'!E120))),BZ126="No",ISNUMBER(OFFSET('Water Data'!$E$7,0,10*ROW('Water Data'!E120)))),CONCATENATE("[",ROUND(OFFSET('Water Data'!$E$7,0,10*ROW('Water Data'!E120)),0),"]"),IF(AND(ISNUMBER(OFFSET('Water Data'!$E$7,0,10*ROW('Water Data'!E120))),BZ126="",ISNUMBER(OFFSET('Water Data'!$E$7,0,10*ROW('Water Data'!E120)))),OFFSET('Water Data'!$E$7,0,10*ROW('Water Data'!E120)),NA())))</f>
        <v>#N/A</v>
      </c>
      <c r="L126" s="133" t="e">
        <f ca="1">+IF(AND(ISNUMBER(OFFSET('Water Data'!$E$10,0,10*ROW('Water Data'!E120))),CA126="Yes"),OFFSET('Water Data'!$E$10,0,10*ROW('Water Data'!E120)),IF(AND(ISNUMBER(OFFSET('Water Data'!$E$10,0,10*ROW('Water Data'!E120))),CA126="No",ISNUMBER(OFFSET('Water Data'!$E$10,0,10*ROW('Water Data'!E120)))),CONCATENATE("[",ROUND(OFFSET('Water Data'!$E$10,0,10*ROW('Water Data'!E120)),0),"]"),IF(AND(ISNUMBER(OFFSET('Water Data'!$E$10,0,10*ROW('Water Data'!E120))),CA126="",ISNUMBER(OFFSET('Water Data'!$E$10,0,10*ROW('Water Data'!E120)))),OFFSET('Water Data'!$E$10,0,10*ROW('Water Data'!E120)),NA())))</f>
        <v>#N/A</v>
      </c>
      <c r="M126" s="133" t="e">
        <f ca="1">+IF(AND(ISNUMBER(OFFSET('Water Data'!$F$5,0,10*ROW('Water Data'!F120))),CB126="Yes"),100-OFFSET('Water Data'!$F$5,0,10*ROW('Water Data'!F120)),IF(AND(ISNUMBER(OFFSET('Water Data'!$F$5,0,10*ROW('Water Data'!F120))),CB126="No",ISNUMBER(OFFSET('Water Data'!$F$5,0,10*ROW('Water Data'!F120)))),CONCATENATE("[",ROUND(100-OFFSET('Water Data'!$F$5,0,10*ROW('Water Data'!F120)),0),"]"),IF(AND(ISNUMBER(OFFSET('Water Data'!$F$5,0,10*ROW('Water Data'!F120))),CB126="",ISNUMBER(OFFSET('Water Data'!$F$5,0,10*ROW('Water Data'!F120)))),100-OFFSET('Water Data'!$F$5,0,10*ROW('Water Data'!F120)),NA())))</f>
        <v>#N/A</v>
      </c>
      <c r="N126" s="133" t="e">
        <f ca="1">+IF(AND(ISNUMBER(OFFSET('Water Data'!$F$7,0,10*ROW('Water Data'!F120))),CC126="Yes"),OFFSET('Water Data'!$F$7,0,10*ROW('Water Data'!F120)),IF(AND(ISNUMBER(OFFSET('Water Data'!$F$7,0,10*ROW('Water Data'!F120))),CC126="No",ISNUMBER(OFFSET('Water Data'!$F$7,0,10*ROW('Water Data'!F120)))),CONCATENATE("[",ROUND(OFFSET('Water Data'!$F$7,0,10*ROW('Water Data'!F120)),0),"]"),IF(AND(ISNUMBER(OFFSET('Water Data'!$F$7,0,10*ROW('Water Data'!F120))),CC126="",ISNUMBER(OFFSET('Water Data'!$F$7,0,10*ROW('Water Data'!F120)))),OFFSET('Water Data'!$F$7,0,10*ROW('Water Data'!F120)),NA())))</f>
        <v>#N/A</v>
      </c>
      <c r="O126" s="133" t="e">
        <f ca="1">+IF(AND(ISNUMBER(OFFSET('Water Data'!$F$10,0,10*ROW('Water Data'!F120))),CD126="Yes"),OFFSET('Water Data'!$F$10,0,10*ROW('Water Data'!F120)),IF(AND(ISNUMBER(OFFSET('Water Data'!$F$10,0,10*ROW('Water Data'!F120))),CD126="No",ISNUMBER(OFFSET('Water Data'!$F$10,0,10*ROW('Water Data'!F120)))),CONCATENATE("[",ROUND(OFFSET('Water Data'!$F$10,0,10*ROW('Water Data'!F120)),0),"]"),IF(AND(ISNUMBER(OFFSET('Water Data'!$F$10,0,10*ROW('Water Data'!F120))),CD126="",ISNUMBER(OFFSET('Water Data'!$F$10,0,10*ROW('Water Data'!F120)))),OFFSET('Water Data'!$F$10,0,10*ROW('Water Data'!F120)),NA())))</f>
        <v>#N/A</v>
      </c>
      <c r="P126" s="133" t="e">
        <f ca="1">+IF(AND(ISNUMBER(OFFSET('Water Data'!$G$5,0,10*ROW('Water Data'!G120))),CE126="Yes"),100-OFFSET('Water Data'!$G$5,0,10*ROW('Water Data'!G120)),IF(AND(ISNUMBER(OFFSET('Water Data'!$G$5,0,10*ROW('Water Data'!G120))),CE126="No",ISNUMBER(OFFSET('Water Data'!$G$5,0,10*ROW('Water Data'!G120)))),CONCATENATE("[",ROUND(100-OFFSET('Water Data'!$G$5,0,10*ROW('Water Data'!G120)),0),"]"),IF(AND(ISNUMBER(OFFSET('Water Data'!$G$5,0,10*ROW('Water Data'!G120))),CE126="",ISNUMBER(OFFSET('Water Data'!$G$5,0,10*ROW('Water Data'!G120)))),100-OFFSET('Water Data'!$G$5,0,10*ROW('Water Data'!G120)),NA())))</f>
        <v>#N/A</v>
      </c>
      <c r="Q126" s="133" t="e">
        <f ca="1">+IF(AND(ISNUMBER(OFFSET('Water Data'!$G$7,0,10*ROW('Water Data'!G120))),CF126="Yes"),OFFSET('Water Data'!$G$7,0,10*ROW('Water Data'!G120)),IF(AND(ISNUMBER(OFFSET('Water Data'!$G$7,0,10*ROW('Water Data'!G120))),CF126="No",ISNUMBER(OFFSET('Water Data'!$G$7,0,10*ROW('Water Data'!G120)))),CONCATENATE("[",ROUND(OFFSET('Water Data'!$G$7,0,10*ROW('Water Data'!G120)),0),"]"),IF(AND(ISNUMBER(OFFSET('Water Data'!$G$7,0,10*ROW('Water Data'!G120))),CF126="",ISNUMBER(OFFSET('Water Data'!$G$7,0,10*ROW('Water Data'!G120)))),OFFSET('Water Data'!$G$7,0,10*ROW('Water Data'!G120)),NA())))</f>
        <v>#N/A</v>
      </c>
      <c r="R126" s="133" t="e">
        <f ca="1">+IF(AND(ISNUMBER(OFFSET('Water Data'!$G$10,0,10*ROW('Water Data'!G120))),CG126="Yes"),OFFSET('Water Data'!$G$10,0,10*ROW('Water Data'!G120)),IF(AND(ISNUMBER(OFFSET('Water Data'!$G$10,0,10*ROW('Water Data'!G120))),CG126="No",ISNUMBER(OFFSET('Water Data'!$G$10,0,10*ROW('Water Data'!G120)))),CONCATENATE("[",ROUND(OFFSET('Water Data'!$G$10,0,10*ROW('Water Data'!G120)),0),"]"),IF(AND(ISNUMBER(OFFSET('Water Data'!$G$10,0,10*ROW('Water Data'!G120))),CG126="",ISNUMBER(OFFSET('Water Data'!$G$10,0,10*ROW('Water Data'!G120)))),OFFSET('Water Data'!$G$10,0,10*ROW('Water Data'!G120)),NA())))</f>
        <v>#N/A</v>
      </c>
      <c r="S126" s="133" t="e">
        <f ca="1">+IF(AND(ISNUMBER(OFFSET('Water Data'!$H$5,0,10*ROW('Water Data'!H120))),CH126="Yes"),100-OFFSET('Water Data'!$H$5,0,10*ROW('Water Data'!H120)),IF(AND(ISNUMBER(OFFSET('Water Data'!$H$5,0,10*ROW('Water Data'!H120))),CH126="No",ISNUMBER(OFFSET('Water Data'!$H$5,0,10*ROW('Water Data'!H120)))),CONCATENATE("[",ROUND(100-OFFSET('Water Data'!$H$5,0,10*ROW('Water Data'!H120)),0),"]"),IF(AND(ISNUMBER(OFFSET('Water Data'!$H$5,0,10*ROW('Water Data'!H120))),CH126="",ISNUMBER(OFFSET('Water Data'!$H$5,0,10*ROW('Water Data'!H120)))),100-OFFSET('Water Data'!$H$5,0,10*ROW('Water Data'!H120)),NA())))</f>
        <v>#N/A</v>
      </c>
      <c r="T126" s="133" t="e">
        <f ca="1">+IF(AND(ISNUMBER(OFFSET('Water Data'!$H$7,0,10*ROW('Water Data'!H120))),CI126="Yes"),OFFSET('Water Data'!$H$7,0,10*ROW('Water Data'!H120)),IF(AND(ISNUMBER(OFFSET('Water Data'!$H$7,0,10*ROW('Water Data'!H120))),CI126="No",ISNUMBER(OFFSET('Water Data'!$H$7,0,10*ROW('Water Data'!H120)))),CONCATENATE("[",ROUND(OFFSET('Water Data'!$H$7,0,10*ROW('Water Data'!H120)),0),"]"),IF(AND(ISNUMBER(OFFSET('Water Data'!$H$7,0,10*ROW('Water Data'!H120))),CI126="",ISNUMBER(OFFSET('Water Data'!$H$7,0,10*ROW('Water Data'!H120)))),OFFSET('Water Data'!$H$7,0,10*ROW('Water Data'!H120)),NA())))</f>
        <v>#N/A</v>
      </c>
      <c r="U126" s="133" t="e">
        <f ca="1">+IF(AND(ISNUMBER(OFFSET('Water Data'!$H$10,0,10*ROW('Water Data'!H120))),CJ126="Yes"),OFFSET('Water Data'!$H$10,0,10*ROW('Water Data'!H120)),IF(AND(ISNUMBER(OFFSET('Water Data'!$H$10,0,10*ROW('Water Data'!H120))),CJ126="No",ISNUMBER(OFFSET('Water Data'!$H$10,0,10*ROW('Water Data'!H120)))),CONCATENATE("[",ROUND(OFFSET('Water Data'!$H$10,0,10*ROW('Water Data'!H120)),0),"]"),IF(AND(ISNUMBER(OFFSET('Water Data'!$H$10,0,10*ROW('Water Data'!H120))),CJ126="",ISNUMBER(OFFSET('Water Data'!$H$10,0,10*ROW('Water Data'!H120)))),OFFSET('Water Data'!$H$10,0,10*ROW('Water Data'!H120)),NA())))</f>
        <v>#N/A</v>
      </c>
      <c r="V126" s="134" t="e">
        <f ca="1">+IF(AND(ISNUMBER(OFFSET('Sanitation Data'!$C$5,0,10*ROW('Sanitation Data'!C120))),CK126="Yes"),100-OFFSET('Sanitation Data'!$C$5,0,10*ROW('Sanitation Data'!C120)),IF(AND(ISNUMBER(OFFSET('Sanitation Data'!$C$5,0,10*ROW('Sanitation Data'!C120))),CK126="No",ISNUMBER(OFFSET('Sanitation Data'!$C$5,0,10*ROW('Sanitation Data'!C120)))),CONCATENATE("[",ROUND(100-OFFSET('Sanitation Data'!$C$5,0,10*ROW('Sanitation Data'!C120)),0),"]"),IF(AND(ISNUMBER(OFFSET('Sanitation Data'!$C$5,0,10*ROW('Sanitation Data'!C120))),CK126="",ISNUMBER(OFFSET('Sanitation Data'!$C$5,0,10*ROW('Sanitation Data'!C120)))),100-OFFSET('Sanitation Data'!$C$5,0,10*ROW('Sanitation Data'!C120)),NA())))</f>
        <v>#N/A</v>
      </c>
      <c r="W126" s="134" t="e">
        <f ca="1">+IF(AND(ISNUMBER(OFFSET('Sanitation Data'!$C$7,0,10*ROW('Sanitation Data'!C120))),CL126="Yes"),OFFSET('Sanitation Data'!$C$7,0,10*ROW('Sanitation Data'!C120)),IF(AND(ISNUMBER(OFFSET('Sanitation Data'!$C$7,0,10*ROW('Sanitation Data'!C120))),CL126="No",ISNUMBER(OFFSET('Sanitation Data'!$C$7,0,10*ROW('Sanitation Data'!C120)))),CONCATENATE("[",ROUND(OFFSET('Sanitation Data'!$C$7,0,10*ROW('Sanitation Data'!C120)),0),"]"),IF(AND(ISNUMBER(OFFSET('Sanitation Data'!$C$7,0,10*ROW('Sanitation Data'!C120))),CL126="",ISNUMBER(OFFSET('Sanitation Data'!$C$7,0,10*ROW('Sanitation Data'!C120)))),OFFSET('Sanitation Data'!$C$7,0,10*ROW('Sanitation Data'!C120)),NA())))</f>
        <v>#N/A</v>
      </c>
      <c r="X126" s="134" t="e">
        <f ca="1">+IF(AND(ISNUMBER(OFFSET('Sanitation Data'!$C$11,0,10*ROW('Sanitation Data'!C120))),CM126="Yes"),OFFSET('Sanitation Data'!$C$11,0,10*ROW('Sanitation Data'!C120)),IF(AND(ISNUMBER(OFFSET('Sanitation Data'!$C$11,0,10*ROW('Sanitation Data'!C120))),CM126="No",ISNUMBER(OFFSET('Sanitation Data'!$C$11,0,10*ROW('Sanitation Data'!C120)))),CONCATENATE("[",ROUND(OFFSET('Sanitation Data'!$C$11,0,10*ROW('Sanitation Data'!C120)),0),"]"),IF(AND(ISNUMBER(OFFSET('Sanitation Data'!$C$11,0,10*ROW('Sanitation Data'!C120))),CM126="",ISNUMBER(OFFSET('Sanitation Data'!$C$11,0,10*ROW('Sanitation Data'!C120)))),OFFSET('Sanitation Data'!$C$11,0,10*ROW('Sanitation Data'!C120)),NA())))</f>
        <v>#N/A</v>
      </c>
      <c r="Y126" s="134" t="e">
        <f ca="1">+IF(AND(ISNUMBER(OFFSET('Sanitation Data'!$C$12,0,10*ROW('Sanitation Data'!C120))),CN126="Yes"),OFFSET('Sanitation Data'!$C$12,0,10*ROW('Sanitation Data'!C120)),IF(AND(ISNUMBER(OFFSET('Sanitation Data'!$C$12,0,10*ROW('Sanitation Data'!C120))),CN126="No",ISNUMBER(OFFSET('Sanitation Data'!$C$12,0,10*ROW('Sanitation Data'!C120)))),CONCATENATE("[",ROUND(OFFSET('Sanitation Data'!$C$12,0,10*ROW('Sanitation Data'!C120)),0),"]"),IF(AND(ISNUMBER(OFFSET('Sanitation Data'!$C$12,0,10*ROW('Sanitation Data'!C120))),CN126="",ISNUMBER(OFFSET('Sanitation Data'!$C$12,0,10*ROW('Sanitation Data'!C120)))),OFFSET('Sanitation Data'!$C$12,0,10*ROW('Sanitation Data'!C120)),NA())))</f>
        <v>#N/A</v>
      </c>
      <c r="Z126" s="134" t="e">
        <f ca="1">+IF(AND(ISNUMBER(OFFSET('Sanitation Data'!$C$13,0,10*ROW('Sanitation Data'!C120))),CO126="Yes"),OFFSET('Sanitation Data'!$C$13,0,10*ROW('Sanitation Data'!C120)),IF(AND(ISNUMBER(OFFSET('Sanitation Data'!$C$13,0,10*ROW('Sanitation Data'!C120))),CO126="No",ISNUMBER(OFFSET('Sanitation Data'!$C$13,0,10*ROW('Sanitation Data'!C120)))),CONCATENATE("[",ROUND(OFFSET('Sanitation Data'!$C$13,0,10*ROW('Sanitation Data'!C120)),0),"]"),IF(AND(ISNUMBER(OFFSET('Sanitation Data'!$C$13,0,10*ROW('Sanitation Data'!C120))),CO126="",ISNUMBER(OFFSET('Sanitation Data'!$C$13,0,10*ROW('Sanitation Data'!C120)))),OFFSET('Sanitation Data'!$C$13,0,10*ROW('Sanitation Data'!C120)),NA())))</f>
        <v>#N/A</v>
      </c>
      <c r="AA126" s="134" t="e">
        <f ca="1">+IF(AND(ISNUMBER(OFFSET('Sanitation Data'!$D$5,0,10*ROW('Sanitation Data'!D120))),CP126="Yes"),100-OFFSET('Sanitation Data'!$D$5,0,10*ROW('Sanitation Data'!D120)),IF(AND(ISNUMBER(OFFSET('Sanitation Data'!$D$5,0,10*ROW('Sanitation Data'!D120))),CP126="No",ISNUMBER(OFFSET('Sanitation Data'!$D$5,0,10*ROW('Sanitation Data'!D120)))),CONCATENATE("[",ROUND(100-OFFSET('Sanitation Data'!$D$5,0,10*ROW('Sanitation Data'!D120)),0),"]"),IF(AND(ISNUMBER(OFFSET('Sanitation Data'!$D$5,0,10*ROW('Sanitation Data'!D120))),CP126="",ISNUMBER(OFFSET('Sanitation Data'!$D$5,0,10*ROW('Sanitation Data'!D120)))),100-OFFSET('Sanitation Data'!$D$5,0,10*ROW('Sanitation Data'!D120)),NA())))</f>
        <v>#N/A</v>
      </c>
      <c r="AB126" s="134" t="e">
        <f ca="1">+IF(AND(ISNUMBER(OFFSET('Sanitation Data'!$D$7,0,10*ROW('Sanitation Data'!D120))),CQ126="Yes"),OFFSET('Sanitation Data'!$D$7,0,10*ROW('Sanitation Data'!G120)),IF(AND(ISNUMBER(OFFSET('Sanitation Data'!$D$7,0,10*ROW('Sanitation Data'!D120))),CQ126="No",ISNUMBER(OFFSET('Sanitation Data'!$D$7,0,10*ROW('Sanitation Data'!D120)))),CONCATENATE("[",ROUND(OFFSET('Sanitation Data'!$D$7,0,10*ROW('Sanitation Data'!D120)),0),"]"),IF(AND(ISNUMBER(OFFSET('Sanitation Data'!$D$7,0,10*ROW('Sanitation Data'!D120))),CQ126="",ISNUMBER(OFFSET('Sanitation Data'!$D$7,0,10*ROW('Sanitation Data'!D120)))),OFFSET('Sanitation Data'!$D$7,0,10*ROW('Sanitation Data'!D120)),NA())))</f>
        <v>#N/A</v>
      </c>
      <c r="AC126" s="134" t="e">
        <f ca="1">+IF(AND(ISNUMBER(OFFSET('Sanitation Data'!$D$11,0,10*ROW('Sanitation Data'!D120))),CR126="Yes"),OFFSET('Sanitation Data'!$D$11,0,10*ROW('Sanitation Data'!D120)),IF(AND(ISNUMBER(OFFSET('Sanitation Data'!$D$11,0,10*ROW('Sanitation Data'!D120))),CR126="No",ISNUMBER(OFFSET('Sanitation Data'!$D$11,0,10*ROW('Sanitation Data'!D120)))),CONCATENATE("[",ROUND(OFFSET('Sanitation Data'!$D$11,0,10*ROW('Sanitation Data'!D120)),0),"]"),IF(AND(ISNUMBER(OFFSET('Sanitation Data'!$D$11,0,10*ROW('Sanitation Data'!D120))),CR126="",ISNUMBER(OFFSET('Sanitation Data'!$D$11,0,10*ROW('Sanitation Data'!D120)))),OFFSET('Sanitation Data'!$D$11,0,10*ROW('Sanitation Data'!D120)),NA())))</f>
        <v>#N/A</v>
      </c>
      <c r="AD126" s="134" t="e">
        <f ca="1">+IF(AND(ISNUMBER(OFFSET('Sanitation Data'!$D$12,0,10*ROW('Sanitation Data'!D120))),CS126="Yes"),OFFSET('Sanitation Data'!$D$12,0,10*ROW('Sanitation Data'!D120)),IF(AND(ISNUMBER(OFFSET('Sanitation Data'!$D$12,0,10*ROW('Sanitation Data'!D120))),CS126="No",ISNUMBER(OFFSET('Sanitation Data'!$D$12,0,10*ROW('Sanitation Data'!D120)))),CONCATENATE("[",ROUND(OFFSET('Sanitation Data'!$D$12,0,10*ROW('Sanitation Data'!D120)),0),"]"),IF(AND(ISNUMBER(OFFSET('Sanitation Data'!$D$12,0,10*ROW('Sanitation Data'!D120))),CS126="",ISNUMBER(OFFSET('Sanitation Data'!$D$12,0,10*ROW('Sanitation Data'!D120)))),OFFSET('Sanitation Data'!$D$12,0,10*ROW('Sanitation Data'!D120)),NA())))</f>
        <v>#N/A</v>
      </c>
      <c r="AE126" s="134" t="e">
        <f ca="1">+IF(AND(ISNUMBER(OFFSET('Sanitation Data'!$D$13,0,10*ROW('Sanitation Data'!D120))),CT126="Yes"),OFFSET('Sanitation Data'!$D$13,0,10*ROW('Sanitation Data'!D120)),IF(AND(ISNUMBER(OFFSET('Sanitation Data'!$D$13,0,10*ROW('Sanitation Data'!D120))),CT126="No",ISNUMBER(OFFSET('Sanitation Data'!$D$13,0,10*ROW('Sanitation Data'!D120)))),CONCATENATE("[",ROUND(OFFSET('Sanitation Data'!$D$13,0,10*ROW('Sanitation Data'!D120)),0),"]"),IF(AND(ISNUMBER(OFFSET('Sanitation Data'!$D$13,0,10*ROW('Sanitation Data'!D120))),CT126="",ISNUMBER(OFFSET('Sanitation Data'!$D$13,0,10*ROW('Sanitation Data'!D120)))),OFFSET('Sanitation Data'!$D$13,0,10*ROW('Sanitation Data'!D120)),NA())))</f>
        <v>#N/A</v>
      </c>
      <c r="AF126" s="134" t="e">
        <f ca="1">+IF(AND(ISNUMBER(OFFSET('Sanitation Data'!$E$5,0,10*ROW('Sanitation Data'!E120))),CU126="Yes"),100-OFFSET('Sanitation Data'!$E$5,0,10*ROW('Sanitation Data'!E120)),IF(AND(ISNUMBER(OFFSET('Sanitation Data'!$E$5,0,10*ROW('Sanitation Data'!E120))),CU126="No",ISNUMBER(OFFSET('Sanitation Data'!$E$5,0,10*ROW('Sanitation Data'!E120)))),CONCATENATE("[",ROUND(100-OFFSET('Sanitation Data'!$E$5,0,10*ROW('Sanitation Data'!E120)),0),"]"),IF(AND(ISNUMBER(OFFSET('Sanitation Data'!$E$5,0,10*ROW('Sanitation Data'!E120))),CU126="",ISNUMBER(OFFSET('Sanitation Data'!$E$5,0,10*ROW('Sanitation Data'!E120)))),100-OFFSET('Sanitation Data'!$E$5,0,10*ROW('Sanitation Data'!E120)),NA())))</f>
        <v>#N/A</v>
      </c>
      <c r="AG126" s="134" t="e">
        <f ca="1">+IF(AND(ISNUMBER(OFFSET('Sanitation Data'!$E$7,0,10*ROW('Sanitation Data'!E120))),CV126="Yes"),OFFSET('Sanitation Data'!$E$7,0,10*ROW('Sanitation Data'!E120)),IF(AND(ISNUMBER(OFFSET('Sanitation Data'!$E$7,0,10*ROW('Sanitation Data'!E120))),CV126="No",ISNUMBER(OFFSET('Sanitation Data'!$E$7,0,10*ROW('Sanitation Data'!E120)))),CONCATENATE("[",ROUND(OFFSET('Sanitation Data'!$E$7,0,10*ROW('Sanitation Data'!E120)),0),"]"),IF(AND(ISNUMBER(OFFSET('Sanitation Data'!$E$7,0,10*ROW('Sanitation Data'!E120))),CV126="",ISNUMBER(OFFSET('Sanitation Data'!$E$7,0,10*ROW('Sanitation Data'!E120)))),OFFSET('Sanitation Data'!$E$7,0,10*ROW('Sanitation Data'!E120)),NA())))</f>
        <v>#N/A</v>
      </c>
      <c r="AH126" s="134" t="e">
        <f ca="1">+IF(AND(ISNUMBER(OFFSET('Sanitation Data'!$E$11,0,10*ROW('Sanitation Data'!E120))),CW126="Yes"),OFFSET('Sanitation Data'!$E$11,0,10*ROW('Sanitation Data'!E120)),IF(AND(ISNUMBER(OFFSET('Sanitation Data'!$E$11,0,10*ROW('Sanitation Data'!E120))),CW126="No",ISNUMBER(OFFSET('Sanitation Data'!$E$11,0,10*ROW('Sanitation Data'!E120)))),CONCATENATE("[",ROUND(OFFSET('Sanitation Data'!$E$11,0,10*ROW('Sanitation Data'!E120)),0),"]"),IF(AND(ISNUMBER(OFFSET('Sanitation Data'!$E$11,0,10*ROW('Sanitation Data'!E120))),CW126="",ISNUMBER(OFFSET('Sanitation Data'!$E$11,0,10*ROW('Sanitation Data'!E120)))),OFFSET('Sanitation Data'!$E$11,0,10*ROW('Sanitation Data'!E120)),NA())))</f>
        <v>#N/A</v>
      </c>
      <c r="AI126" s="134" t="e">
        <f ca="1">+IF(AND(ISNUMBER(OFFSET('Sanitation Data'!$E$12,0,10*ROW('Sanitation Data'!E120))),CX126="Yes"),OFFSET('Sanitation Data'!$E$12,0,10*ROW('Sanitation Data'!E120)),IF(AND(ISNUMBER(OFFSET('Sanitation Data'!$E$12,0,10*ROW('Sanitation Data'!E120))),CX126="No",ISNUMBER(OFFSET('Sanitation Data'!$E$12,0,10*ROW('Sanitation Data'!E120)))),CONCATENATE("[",ROUND(OFFSET('Sanitation Data'!$E$12,0,10*ROW('Sanitation Data'!E120)),0),"]"),IF(AND(ISNUMBER(OFFSET('Sanitation Data'!$E$12,0,10*ROW('Sanitation Data'!E120))),CX126="",ISNUMBER(OFFSET('Sanitation Data'!$E$12,0,10*ROW('Sanitation Data'!E120)))),OFFSET('Sanitation Data'!$E$12,0,10*ROW('Sanitation Data'!E120)),NA())))</f>
        <v>#N/A</v>
      </c>
      <c r="AJ126" s="134" t="e">
        <f ca="1">+IF(AND(ISNUMBER(OFFSET('Sanitation Data'!$E$13,0,10*ROW('Sanitation Data'!E120))),CY126="Yes"),OFFSET('Sanitation Data'!$E$13,0,10*ROW('Sanitation Data'!E120)),IF(AND(ISNUMBER(OFFSET('Sanitation Data'!$E$13,0,10*ROW('Sanitation Data'!E120))),CY126="No",ISNUMBER(OFFSET('Sanitation Data'!$E$13,0,10*ROW('Sanitation Data'!E120)))),CONCATENATE("[",ROUND(OFFSET('Sanitation Data'!$E$13,0,10*ROW('Sanitation Data'!E120)),0),"]"),IF(AND(ISNUMBER(OFFSET('Sanitation Data'!$E$13,0,10*ROW('Sanitation Data'!E120))),CY126="",ISNUMBER(OFFSET('Sanitation Data'!$E$13,0,10*ROW('Sanitation Data'!E120)))),OFFSET('Sanitation Data'!$E$13,0,10*ROW('Sanitation Data'!E120)),NA())))</f>
        <v>#N/A</v>
      </c>
      <c r="AK126" s="134" t="e">
        <f ca="1">+IF(AND(ISNUMBER(OFFSET('Sanitation Data'!$F$5,0,10*ROW('Sanitation Data'!F120))),CZ126="Yes"),100-OFFSET('Sanitation Data'!$F$5,0,10*ROW('Sanitation Data'!F120)),IF(AND(ISNUMBER(OFFSET('Sanitation Data'!$F$5,0,10*ROW('Sanitation Data'!F120))),CZ126="No",ISNUMBER(OFFSET('Sanitation Data'!$F$5,0,10*ROW('Sanitation Data'!F120)))),CONCATENATE("[",ROUND(100-OFFSET('Sanitation Data'!$F$5,0,10*ROW('Sanitation Data'!F120)),0),"]"),IF(AND(ISNUMBER(OFFSET('Sanitation Data'!$F$5,0,10*ROW('Sanitation Data'!F120))),CZ126="",ISNUMBER(OFFSET('Sanitation Data'!$F$5,0,10*ROW('Sanitation Data'!F120)))),100-OFFSET('Sanitation Data'!$F$5,0,10*ROW('Sanitation Data'!F120)),NA())))</f>
        <v>#N/A</v>
      </c>
      <c r="AL126" s="134" t="e">
        <f ca="1">+IF(AND(ISNUMBER(OFFSET('Sanitation Data'!$F$7,0,10*ROW('Sanitation Data'!F120))),DA126="Yes"),OFFSET('Sanitation Data'!$F$7,0,10*ROW('Sanitation Data'!F120)),IF(AND(ISNUMBER(OFFSET('Sanitation Data'!$F$7,0,10*ROW('Sanitation Data'!F120))),DA126="No",ISNUMBER(OFFSET('Sanitation Data'!$F$7,0,10*ROW('Sanitation Data'!F120)))),CONCATENATE("[",ROUND(OFFSET('Sanitation Data'!$F$7,0,10*ROW('Sanitation Data'!F120)),0),"]"),IF(AND(ISNUMBER(OFFSET('Sanitation Data'!$F$7,0,10*ROW('Sanitation Data'!F120))),DA126="",ISNUMBER(OFFSET('Sanitation Data'!$F$7,0,10*ROW('Sanitation Data'!F120)))),OFFSET('Sanitation Data'!$F$7,0,10*ROW('Sanitation Data'!F120)),NA())))</f>
        <v>#N/A</v>
      </c>
      <c r="AM126" s="134" t="e">
        <f ca="1">+IF(AND(ISNUMBER(OFFSET('Sanitation Data'!$F$11,0,10*ROW('Sanitation Data'!F120))),DB126="Yes"),OFFSET('Sanitation Data'!$F$11,0,10*ROW('Sanitation Data'!F120)),IF(AND(ISNUMBER(OFFSET('Sanitation Data'!$F$11,0,10*ROW('Sanitation Data'!F120))),DB126="No",ISNUMBER(OFFSET('Sanitation Data'!$F$11,0,10*ROW('Sanitation Data'!F120)))),CONCATENATE("[",ROUND(OFFSET('Sanitation Data'!$F$11,0,10*ROW('Sanitation Data'!F120)),0),"]"),IF(AND(ISNUMBER(OFFSET('Sanitation Data'!$F$11,0,10*ROW('Sanitation Data'!F120))),DB126="",ISNUMBER(OFFSET('Sanitation Data'!$F$11,0,10*ROW('Sanitation Data'!F120)))),OFFSET('Sanitation Data'!$F$11,0,10*ROW('Sanitation Data'!F120)),NA())))</f>
        <v>#N/A</v>
      </c>
      <c r="AN126" s="134" t="e">
        <f ca="1">+IF(AND(ISNUMBER(OFFSET('Sanitation Data'!$F$12,0,10*ROW('Sanitation Data'!F120))),DC126="Yes"),OFFSET('Sanitation Data'!$F$12,0,10*ROW('Sanitation Data'!F120)),IF(AND(ISNUMBER(OFFSET('Sanitation Data'!$F$12,0,10*ROW('Sanitation Data'!F120))),DC126="No",ISNUMBER(OFFSET('Sanitation Data'!$F$12,0,10*ROW('Sanitation Data'!F120)))),CONCATENATE("[",ROUND(OFFSET('Sanitation Data'!$F$12,0,10*ROW('Sanitation Data'!F120)),0),"]"),IF(AND(ISNUMBER(OFFSET('Sanitation Data'!$F$12,0,10*ROW('Sanitation Data'!F120))),DC126="",ISNUMBER(OFFSET('Sanitation Data'!$F$12,0,10*ROW('Sanitation Data'!F120)))),OFFSET('Sanitation Data'!$F$12,0,10*ROW('Sanitation Data'!F120)),NA())))</f>
        <v>#N/A</v>
      </c>
      <c r="AO126" s="134" t="e">
        <f ca="1">+IF(AND(ISNUMBER(OFFSET('Sanitation Data'!$F$13,0,10*ROW('Sanitation Data'!F120))),DD126="Yes"),OFFSET('Sanitation Data'!$F$13,0,10*ROW('Sanitation Data'!F120)),IF(AND(ISNUMBER(OFFSET('Sanitation Data'!$F$13,0,10*ROW('Sanitation Data'!F120))),DD126="No",ISNUMBER(OFFSET('Sanitation Data'!$F$13,0,10*ROW('Sanitation Data'!F120)))),CONCATENATE("[",ROUND(OFFSET('Sanitation Data'!$F$13,0,10*ROW('Sanitation Data'!F120)),0),"]"),IF(AND(ISNUMBER(OFFSET('Sanitation Data'!$F$13,0,10*ROW('Sanitation Data'!F120))),DD126="",ISNUMBER(OFFSET('Sanitation Data'!$F$13,0,10*ROW('Sanitation Data'!F120)))),OFFSET('Sanitation Data'!$F$13,0,10*ROW('Sanitation Data'!F120)),NA())))</f>
        <v>#N/A</v>
      </c>
      <c r="AP126" s="134" t="e">
        <f ca="1">+IF(AND(ISNUMBER(OFFSET('Sanitation Data'!$G$5,0,10*ROW('Sanitation Data'!G120))),DE126="Yes"),100-OFFSET('Sanitation Data'!$G$5,0,10*ROW('Sanitation Data'!G120)),IF(AND(ISNUMBER(OFFSET('Sanitation Data'!$G$5,0,10*ROW('Sanitation Data'!G120))),DE126="No",ISNUMBER(OFFSET('Sanitation Data'!$G$5,0,10*ROW('Sanitation Data'!G120)))),CONCATENATE("[",ROUND(100-OFFSET('Sanitation Data'!$G$5,0,10*ROW('Sanitation Data'!G120)),0),"]"),IF(AND(ISNUMBER(OFFSET('Sanitation Data'!$G$5,0,10*ROW('Sanitation Data'!G120))),DE126="",ISNUMBER(OFFSET('Sanitation Data'!$G$5,0,10*ROW('Sanitation Data'!G120)))),100-OFFSET('Sanitation Data'!$G$5,0,10*ROW('Sanitation Data'!G120)),NA())))</f>
        <v>#N/A</v>
      </c>
      <c r="AQ126" s="134" t="e">
        <f ca="1">+IF(AND(ISNUMBER(OFFSET('Sanitation Data'!$G$7,0,10*ROW('Sanitation Data'!G120))),DF126="Yes"),OFFSET('Sanitation Data'!$G$7,0,10*ROW('Sanitation Data'!G120)),IF(AND(ISNUMBER(OFFSET('Sanitation Data'!$G$7,0,10*ROW('Sanitation Data'!G120))),DF126="No",ISNUMBER(OFFSET('Sanitation Data'!$G$7,0,10*ROW('Sanitation Data'!G120)))),CONCATENATE("[",ROUND(OFFSET('Sanitation Data'!$G$7,0,10*ROW('Sanitation Data'!G120)),0),"]"),IF(AND(ISNUMBER(OFFSET('Sanitation Data'!$G$7,0,10*ROW('Sanitation Data'!G120))),DF126="",ISNUMBER(OFFSET('Sanitation Data'!$G$7,0,10*ROW('Sanitation Data'!G120)))),OFFSET('Sanitation Data'!$G$7,0,10*ROW('Sanitation Data'!G120)),NA())))</f>
        <v>#N/A</v>
      </c>
      <c r="AR126" s="134" t="e">
        <f ca="1">+IF(AND(ISNUMBER(OFFSET('Sanitation Data'!$G$11,0,10*ROW('Sanitation Data'!G120))),DG126="Yes"),OFFSET('Sanitation Data'!$G$11,0,10*ROW('Sanitation Data'!G120)),IF(AND(ISNUMBER(OFFSET('Sanitation Data'!$G$11,0,10*ROW('Sanitation Data'!G120))),DG126="No",ISNUMBER(OFFSET('Sanitation Data'!$G$11,0,10*ROW('Sanitation Data'!G120)))),CONCATENATE("[",ROUND(OFFSET('Sanitation Data'!$G$11,0,10*ROW('Sanitation Data'!G120)),0),"]"),IF(AND(ISNUMBER(OFFSET('Sanitation Data'!$G$11,0,10*ROW('Sanitation Data'!G120))),DG126="",ISNUMBER(OFFSET('Sanitation Data'!$G$11,0,10*ROW('Sanitation Data'!G120)))),OFFSET('Sanitation Data'!$G$11,0,10*ROW('Sanitation Data'!G120)),NA())))</f>
        <v>#N/A</v>
      </c>
      <c r="AS126" s="134" t="e">
        <f ca="1">+IF(AND(ISNUMBER(OFFSET('Sanitation Data'!$G$12,0,10*ROW('Sanitation Data'!G120))),DH126="Yes"),OFFSET('Sanitation Data'!$G$12,0,10*ROW('Sanitation Data'!G120)),IF(AND(ISNUMBER(OFFSET('Sanitation Data'!$G$12,0,10*ROW('Sanitation Data'!G120))),DH126="No",ISNUMBER(OFFSET('Sanitation Data'!$G$12,0,10*ROW('Sanitation Data'!G120)))),CONCATENATE("[",ROUND(OFFSET('Sanitation Data'!$G$12,0,10*ROW('Sanitation Data'!G120)),0),"]"),IF(AND(ISNUMBER(OFFSET('Sanitation Data'!$G$12,0,10*ROW('Sanitation Data'!G120))),DH126="",ISNUMBER(OFFSET('Sanitation Data'!$G$12,0,10*ROW('Sanitation Data'!G120)))),OFFSET('Sanitation Data'!$G$12,0,10*ROW('Sanitation Data'!G120)),NA())))</f>
        <v>#N/A</v>
      </c>
      <c r="AT126" s="134" t="e">
        <f ca="1">+IF(AND(ISNUMBER(OFFSET('Sanitation Data'!$G$13,0,10*ROW('Sanitation Data'!G120))),DI126="Yes"),OFFSET('Sanitation Data'!$G$13,0,10*ROW('Sanitation Data'!G120)),IF(AND(ISNUMBER(OFFSET('Sanitation Data'!$G$13,0,10*ROW('Sanitation Data'!G120))),DI126="No",ISNUMBER(OFFSET('Sanitation Data'!$G$13,0,10*ROW('Sanitation Data'!G120)))),CONCATENATE("[",ROUND(OFFSET('Sanitation Data'!$G$13,0,10*ROW('Sanitation Data'!G120)),0),"]"),IF(AND(ISNUMBER(OFFSET('Sanitation Data'!$G$13,0,10*ROW('Sanitation Data'!G120))),DI126="",ISNUMBER(OFFSET('Sanitation Data'!$G$13,0,10*ROW('Sanitation Data'!G120)))),OFFSET('Sanitation Data'!$G$13,0,10*ROW('Sanitation Data'!G120)),NA())))</f>
        <v>#N/A</v>
      </c>
      <c r="AU126" s="134" t="e">
        <f ca="1">+IF(AND(ISNUMBER(OFFSET('Sanitation Data'!$H$5,0,10*ROW('Sanitation Data'!H120))),DJ126="Yes"),100-OFFSET('Sanitation Data'!$H$5,0,10*ROW('Sanitation Data'!H120)),IF(AND(ISNUMBER(OFFSET('Sanitation Data'!$H$5,0,10*ROW('Sanitation Data'!H120))),DJ126="No",ISNUMBER(OFFSET('Sanitation Data'!$H$5,0,10*ROW('Sanitation Data'!H120)))),CONCATENATE("[",ROUND(100-OFFSET('Sanitation Data'!$H$5,0,10*ROW('Sanitation Data'!H120)),0),"]"),IF(AND(ISNUMBER(OFFSET('Sanitation Data'!$H$5,0,10*ROW('Sanitation Data'!H120))),DJ126="",ISNUMBER(OFFSET('Sanitation Data'!$H$5,0,10*ROW('Sanitation Data'!H120)))),100-OFFSET('Sanitation Data'!$H$5,0,10*ROW('Sanitation Data'!H120)),NA())))</f>
        <v>#N/A</v>
      </c>
      <c r="AV126" s="134" t="e">
        <f ca="1">+IF(AND(ISNUMBER(OFFSET('Sanitation Data'!$H$7,0,10*ROW('Sanitation Data'!H120))),DK126="Yes"),OFFSET('Sanitation Data'!$H$7,0,10*ROW('Sanitation Data'!H120)),IF(AND(ISNUMBER(OFFSET('Sanitation Data'!$H$7,0,10*ROW('Sanitation Data'!H120))),DK126="No",ISNUMBER(OFFSET('Sanitation Data'!$H$7,0,10*ROW('Sanitation Data'!H120)))),CONCATENATE("[",ROUND(OFFSET('Sanitation Data'!$H$7,0,10*ROW('Sanitation Data'!H120)),0),"]"),IF(AND(ISNUMBER(OFFSET('Sanitation Data'!$H$7,0,10*ROW('Sanitation Data'!H120))),DK126="",ISNUMBER(OFFSET('Sanitation Data'!$H$7,0,10*ROW('Sanitation Data'!H120)))),OFFSET('Sanitation Data'!$H$7,0,10*ROW('Sanitation Data'!H120)),NA())))</f>
        <v>#N/A</v>
      </c>
      <c r="AW126" s="134" t="e">
        <f ca="1">+IF(AND(ISNUMBER(OFFSET('Sanitation Data'!$H$11,0,10*ROW('Sanitation Data'!H120))),DL126="Yes"),OFFSET('Sanitation Data'!$H$11,0,10*ROW('Sanitation Data'!H120)),IF(AND(ISNUMBER(OFFSET('Sanitation Data'!$H$11,0,10*ROW('Sanitation Data'!H120))),DL126="No",ISNUMBER(OFFSET('Sanitation Data'!$H$11,0,10*ROW('Sanitation Data'!H120)))),CONCATENATE("[",ROUND(OFFSET('Sanitation Data'!$H$11,0,10*ROW('Sanitation Data'!H120)),0),"]"),IF(AND(ISNUMBER(OFFSET('Sanitation Data'!$H$11,0,10*ROW('Sanitation Data'!H120))),DL126="",ISNUMBER(OFFSET('Sanitation Data'!$H$11,0,10*ROW('Sanitation Data'!H120)))),OFFSET('Sanitation Data'!$H$11,0,10*ROW('Sanitation Data'!H120)),NA())))</f>
        <v>#N/A</v>
      </c>
      <c r="AX126" s="134" t="e">
        <f ca="1">+IF(AND(ISNUMBER(OFFSET('Sanitation Data'!$H$12,0,10*ROW('Sanitation Data'!H120))),DM126="Yes"),OFFSET('Sanitation Data'!$H$12,0,10*ROW('Sanitation Data'!H120)),IF(AND(ISNUMBER(OFFSET('Sanitation Data'!$H$12,0,10*ROW('Sanitation Data'!H120))),DM126="No",ISNUMBER(OFFSET('Sanitation Data'!$H$12,0,10*ROW('Sanitation Data'!H120)))),CONCATENATE("[",ROUND(OFFSET('Sanitation Data'!$H$12,0,10*ROW('Sanitation Data'!H120)),0),"]"),IF(AND(ISNUMBER(OFFSET('Sanitation Data'!$H$12,0,10*ROW('Sanitation Data'!H120))),DM126="",ISNUMBER(OFFSET('Sanitation Data'!$H$12,0,10*ROW('Sanitation Data'!H120)))),OFFSET('Sanitation Data'!$H$12,0,10*ROW('Sanitation Data'!H120)),NA())))</f>
        <v>#N/A</v>
      </c>
      <c r="AY126" s="134" t="e">
        <f ca="1">+IF(AND(ISNUMBER(OFFSET('Sanitation Data'!$H$13,0,10*ROW('Sanitation Data'!H120))),DN126="Yes"),OFFSET('Sanitation Data'!$H$13,0,10*ROW('Sanitation Data'!H120)),IF(AND(ISNUMBER(OFFSET('Sanitation Data'!$H$13,0,10*ROW('Sanitation Data'!H120))),DN126="No",ISNUMBER(OFFSET('Sanitation Data'!$H$13,0,10*ROW('Sanitation Data'!H120)))),CONCATENATE("[",ROUND(OFFSET('Sanitation Data'!$H$13,0,10*ROW('Sanitation Data'!H120)),0),"]"),IF(AND(ISNUMBER(OFFSET('Sanitation Data'!$H$13,0,10*ROW('Sanitation Data'!H120))),DN126="",ISNUMBER(OFFSET('Sanitation Data'!$H$13,0,10*ROW('Sanitation Data'!H120)))),OFFSET('Sanitation Data'!$H$13,0,10*ROW('Sanitation Data'!H120)),NA())))</f>
        <v>#N/A</v>
      </c>
      <c r="AZ126" s="135" t="e">
        <f ca="1">+IF(AND(ISNUMBER(OFFSET('Hygiene Data'!$C$6,0,10*ROW('Hygiene Data'!C120))),DO126="Yes"),OFFSET('Hygiene Data'!$C$6,0,10*ROW('Hygiene Data'!C120)),IF(AND(ISNUMBER(OFFSET('Hygiene Data'!$C$6,0,10*ROW('Hygiene Data'!C120))),DO126="No",ISNUMBER(OFFSET('Hygiene Data'!$C$6,0,10*ROW('Hygiene Data'!C120)))),CONCATENATE("[",ROUND(OFFSET('Hygiene Data'!$C$6,0,10*ROW('Hygiene Data'!C120)),0),"]"),IF(AND(ISNUMBER(OFFSET('Hygiene Data'!$C$6,0,10*ROW('Hygiene Data'!C120))),DO126="",ISNUMBER(OFFSET('Hygiene Data'!$C$6,0,10*ROW('Hygiene Data'!C120)))),OFFSET('Hygiene Data'!$C$6,0,10*ROW('Hygiene Data'!C120)),NA())))</f>
        <v>#N/A</v>
      </c>
      <c r="BA126" s="135" t="e">
        <f ca="1">+IF(AND(ISNUMBER(OFFSET('Hygiene Data'!$C$8,0,10*ROW('Hygiene Data'!C120))),DP126="Yes"),OFFSET('Hygiene Data'!$C$8,0,10*ROW('Hygiene Data'!C120)),IF(AND(ISNUMBER(OFFSET('Hygiene Data'!$C$8,0,10*ROW('Hygiene Data'!C120))),DP126="No",ISNUMBER(OFFSET('Hygiene Data'!$C$8,0,10*ROW('Hygiene Data'!C120)))),CONCATENATE("[",ROUND(OFFSET('Hygiene Data'!$C$8,0,10*ROW('Hygiene Data'!C120)),0),"]"),IF(AND(ISNUMBER(OFFSET('Hygiene Data'!$C$8,0,10*ROW('Hygiene Data'!C120))),DP126="",ISNUMBER(OFFSET('Hygiene Data'!$C$8,0,10*ROW('Hygiene Data'!C120)))),OFFSET('Hygiene Data'!$C$8,0,10*ROW('Hygiene Data'!C120)),NA())))</f>
        <v>#N/A</v>
      </c>
      <c r="BB126" s="135" t="e">
        <f ca="1">+IF(AND(ISNUMBER(OFFSET('Hygiene Data'!$C$10,0,10*ROW('Hygiene Data'!C120))),DQ126="Yes"),OFFSET('Hygiene Data'!$C$10,0,10*ROW('Hygiene Data'!C120)),IF(AND(ISNUMBER(OFFSET('Hygiene Data'!$C$10,0,10*ROW('Hygiene Data'!C120))),DQ126="No",ISNUMBER(OFFSET('Hygiene Data'!$C$10,0,10*ROW('Hygiene Data'!C120)))),CONCATENATE("[",ROUND(OFFSET('Hygiene Data'!$C$10,0,10*ROW('Hygiene Data'!C120)),0),"]"),IF(AND(ISNUMBER(OFFSET('Hygiene Data'!$C$10,0,10*ROW('Hygiene Data'!C120))),DQ126="",ISNUMBER(OFFSET('Hygiene Data'!$C$10,0,10*ROW('Hygiene Data'!C120)))),OFFSET('Hygiene Data'!$C$10,0,10*ROW('Hygiene Data'!C120)),NA())))</f>
        <v>#N/A</v>
      </c>
      <c r="BC126" s="135" t="e">
        <f ca="1">+IF(AND(ISNUMBER(OFFSET('Hygiene Data'!$D$6,0,10*ROW('Hygiene Data'!D120))),DR126="Yes"),OFFSET('Hygiene Data'!$D$6,0,10*ROW('Hygiene Data'!D120)),IF(AND(ISNUMBER(OFFSET('Hygiene Data'!$D$6,0,10*ROW('Hygiene Data'!D120))),DR126="No",ISNUMBER(OFFSET('Hygiene Data'!$D$6,0,10*ROW('Hygiene Data'!D120)))),CONCATENATE("[",ROUND(OFFSET('Hygiene Data'!$D$6,0,10*ROW('Hygiene Data'!D120)),0),"]"),IF(AND(ISNUMBER(OFFSET('Hygiene Data'!$D$6,0,10*ROW('Hygiene Data'!D120))),DR126="",ISNUMBER(OFFSET('Hygiene Data'!$D$6,0,10*ROW('Hygiene Data'!D120)))),OFFSET('Hygiene Data'!$D$6,0,10*ROW('Hygiene Data'!D120)),NA())))</f>
        <v>#N/A</v>
      </c>
      <c r="BD126" s="135" t="e">
        <f ca="1">+IF(AND(ISNUMBER(OFFSET('Hygiene Data'!$D$8,0,10*ROW('Hygiene Data'!D120))),DS126="Yes"),OFFSET('Hygiene Data'!$D$8,0,10*ROW('Hygiene Data'!D120)),IF(AND(ISNUMBER(OFFSET('Hygiene Data'!$D$8,0,10*ROW('Hygiene Data'!D120))),DS126="No",ISNUMBER(OFFSET('Hygiene Data'!$D$8,0,10*ROW('Hygiene Data'!D120)))),CONCATENATE("[",ROUND(OFFSET('Hygiene Data'!$D$8,0,10*ROW('Hygiene Data'!D120)),0),"]"),IF(AND(ISNUMBER(OFFSET('Hygiene Data'!$D$8,0,10*ROW('Hygiene Data'!D120))),DS126="",ISNUMBER(OFFSET('Hygiene Data'!$D$8,0,10*ROW('Hygiene Data'!D120)))),OFFSET('Hygiene Data'!$D$8,0,10*ROW('Hygiene Data'!D120)),NA())))</f>
        <v>#N/A</v>
      </c>
      <c r="BE126" s="135" t="e">
        <f ca="1">+IF(AND(ISNUMBER(OFFSET('Hygiene Data'!$D$10,0,10*ROW('Hygiene Data'!D120))),DT126="Yes"),OFFSET('Hygiene Data'!$D$10,0,10*ROW('Hygiene Data'!D120)),IF(AND(ISNUMBER(OFFSET('Hygiene Data'!$D$10,0,10*ROW('Hygiene Data'!D120))),DT126="No",ISNUMBER(OFFSET('Hygiene Data'!$D$10,0,10*ROW('Hygiene Data'!D120)))),CONCATENATE("[",ROUND(OFFSET('Hygiene Data'!$D$10,0,10*ROW('Hygiene Data'!D120)),0),"]"),IF(AND(ISNUMBER(OFFSET('Hygiene Data'!$D$10,0,10*ROW('Hygiene Data'!D120))),DT126="",ISNUMBER(OFFSET('Hygiene Data'!$D$10,0,10*ROW('Hygiene Data'!D120)))),OFFSET('Hygiene Data'!$D$10,0,10*ROW('Hygiene Data'!D120)),NA())))</f>
        <v>#N/A</v>
      </c>
      <c r="BF126" s="135" t="e">
        <f ca="1">+IF(AND(ISNUMBER(OFFSET('Hygiene Data'!$E$6,0,10*ROW('Hygiene Data'!E120))),DU126="Yes"),OFFSET('Hygiene Data'!$E$6,0,10*ROW('Hygiene Data'!E120)),IF(AND(ISNUMBER(OFFSET('Hygiene Data'!$E$6,0,10*ROW('Hygiene Data'!E120))),DU126="No",ISNUMBER(OFFSET('Hygiene Data'!$E$6,0,10*ROW('Hygiene Data'!E120)))),CONCATENATE("[",ROUND(OFFSET('Hygiene Data'!$E$6,0,10*ROW('Hygiene Data'!E120)),0),"]"),IF(AND(ISNUMBER(OFFSET('Hygiene Data'!$E$6,0,10*ROW('Hygiene Data'!E120))),DU126="",ISNUMBER(OFFSET('Hygiene Data'!$E$6,0,10*ROW('Hygiene Data'!E120)))),OFFSET('Hygiene Data'!$E$6,0,10*ROW('Hygiene Data'!E120)),NA())))</f>
        <v>#N/A</v>
      </c>
      <c r="BG126" s="135" t="e">
        <f ca="1">+IF(AND(ISNUMBER(OFFSET('Hygiene Data'!$E$8,0,10*ROW('Hygiene Data'!E120))),DV126="Yes"),OFFSET('Hygiene Data'!$E$8,0,10*ROW('Hygiene Data'!E120)),IF(AND(ISNUMBER(OFFSET('Hygiene Data'!$E$8,0,10*ROW('Hygiene Data'!E120))),DV126="No",ISNUMBER(OFFSET('Hygiene Data'!$E$8,0,10*ROW('Hygiene Data'!E120)))),CONCATENATE("[",ROUND(OFFSET('Hygiene Data'!$E$8,0,10*ROW('Hygiene Data'!E120)),0),"]"),IF(AND(ISNUMBER(OFFSET('Hygiene Data'!$E$8,0,10*ROW('Hygiene Data'!E120))),DV126="",ISNUMBER(OFFSET('Hygiene Data'!$E$8,0,10*ROW('Hygiene Data'!E120)))),OFFSET('Hygiene Data'!$E$8,0,10*ROW('Hygiene Data'!E120)),NA())))</f>
        <v>#N/A</v>
      </c>
      <c r="BH126" s="135" t="e">
        <f ca="1">+IF(AND(ISNUMBER(OFFSET('Hygiene Data'!$E$10,0,10*ROW('Hygiene Data'!E120))),DW126="Yes"),OFFSET('Hygiene Data'!$E$10,0,10*ROW('Hygiene Data'!E120)),IF(AND(ISNUMBER(OFFSET('Hygiene Data'!$E$10,0,10*ROW('Hygiene Data'!E120))),DW126="No",ISNUMBER(OFFSET('Hygiene Data'!$E$10,0,10*ROW('Hygiene Data'!E120)))),CONCATENATE("[",ROUND(OFFSET('Hygiene Data'!$E$10,0,10*ROW('Hygiene Data'!E120)),0),"]"),IF(AND(ISNUMBER(OFFSET('Hygiene Data'!$E$10,0,10*ROW('Hygiene Data'!E120))),DW126="",ISNUMBER(OFFSET('Hygiene Data'!$E$10,0,10*ROW('Hygiene Data'!E120)))),OFFSET('Hygiene Data'!$E$10,0,10*ROW('Hygiene Data'!E120)),NA())))</f>
        <v>#N/A</v>
      </c>
      <c r="BI126" s="135" t="e">
        <f ca="1">+IF(AND(ISNUMBER(OFFSET('Hygiene Data'!$F$6,0,10*ROW('Hygiene Data'!F120))),DX126="Yes"),OFFSET('Hygiene Data'!$F$6,0,10*ROW('Hygiene Data'!F120)),IF(AND(ISNUMBER(OFFSET('Hygiene Data'!$F$6,0,10*ROW('Hygiene Data'!F120))),DX126="No",ISNUMBER(OFFSET('Hygiene Data'!$F$6,0,10*ROW('Hygiene Data'!F120)))),CONCATENATE("[",ROUND(OFFSET('Hygiene Data'!$F$6,0,10*ROW('Hygiene Data'!F120)),0),"]"),IF(AND(ISNUMBER(OFFSET('Hygiene Data'!$F$6,0,10*ROW('Hygiene Data'!F120))),DX126="",ISNUMBER(OFFSET('Hygiene Data'!$F$6,0,10*ROW('Hygiene Data'!F120)))),OFFSET('Hygiene Data'!$F$6,0,10*ROW('Hygiene Data'!F120)),NA())))</f>
        <v>#N/A</v>
      </c>
      <c r="BJ126" s="135" t="e">
        <f ca="1">+IF(AND(ISNUMBER(OFFSET('Hygiene Data'!$F$8,0,10*ROW('Hygiene Data'!F120))),DY126="Yes"),OFFSET('Hygiene Data'!$F$8,0,10*ROW('Hygiene Data'!F120)),IF(AND(ISNUMBER(OFFSET('Hygiene Data'!$F$8,0,10*ROW('Hygiene Data'!F120))),DY126="No",ISNUMBER(OFFSET('Hygiene Data'!$F$8,0,10*ROW('Hygiene Data'!F120)))),CONCATENATE("[",ROUND(OFFSET('Hygiene Data'!$F$8,0,10*ROW('Hygiene Data'!F120)),0),"]"),IF(AND(ISNUMBER(OFFSET('Hygiene Data'!$F$8,0,10*ROW('Hygiene Data'!F120))),DY126="",ISNUMBER(OFFSET('Hygiene Data'!$F$8,0,10*ROW('Hygiene Data'!F120)))),OFFSET('Hygiene Data'!$F$8,0,10*ROW('Hygiene Data'!F120)),NA())))</f>
        <v>#N/A</v>
      </c>
      <c r="BK126" s="135" t="e">
        <f ca="1">+IF(AND(ISNUMBER(OFFSET('Hygiene Data'!$F$10,0,10*ROW('Hygiene Data'!F120))),DZ126="Yes"),OFFSET('Hygiene Data'!$F$10,0,10*ROW('Hygiene Data'!F120)),IF(AND(ISNUMBER(OFFSET('Hygiene Data'!$F$10,0,10*ROW('Hygiene Data'!F120))),DZ126="No",ISNUMBER(OFFSET('Hygiene Data'!$F$10,0,10*ROW('Hygiene Data'!F120)))),CONCATENATE("[",ROUND(OFFSET('Hygiene Data'!$F$10,0,10*ROW('Hygiene Data'!F120)),0),"]"),IF(AND(ISNUMBER(OFFSET('Hygiene Data'!$F$10,0,10*ROW('Hygiene Data'!F120))),DZ126="",ISNUMBER(OFFSET('Hygiene Data'!$F$10,0,10*ROW('Hygiene Data'!F120)))),OFFSET('Hygiene Data'!$F$10,0,10*ROW('Hygiene Data'!F120)),NA())))</f>
        <v>#N/A</v>
      </c>
      <c r="BL126" s="135" t="e">
        <f ca="1">+IF(AND(ISNUMBER(OFFSET('Hygiene Data'!$G$6,0,10*ROW('Hygiene Data'!G120))),EA126="Yes"),OFFSET('Hygiene Data'!$G$6,0,10*ROW('Hygiene Data'!G120)),IF(AND(ISNUMBER(OFFSET('Hygiene Data'!$G$6,0,10*ROW('Hygiene Data'!G120))),EA126="No",ISNUMBER(OFFSET('Hygiene Data'!$G$6,0,10*ROW('Hygiene Data'!G120)))),CONCATENATE("[",ROUND(OFFSET('Hygiene Data'!$G$6,0,10*ROW('Hygiene Data'!G120)),0),"]"),IF(AND(ISNUMBER(OFFSET('Hygiene Data'!$G$6,0,10*ROW('Hygiene Data'!G120))),EA126="",ISNUMBER(OFFSET('Hygiene Data'!$G$6,0,10*ROW('Hygiene Data'!G120)))),OFFSET('Hygiene Data'!$G$6,0,10*ROW('Hygiene Data'!G120)),NA())))</f>
        <v>#N/A</v>
      </c>
      <c r="BM126" s="135" t="e">
        <f ca="1">+IF(AND(ISNUMBER(OFFSET('Hygiene Data'!$G$8,0,10*ROW('Hygiene Data'!G120))),EB126="Yes"),OFFSET('Hygiene Data'!$G$8,0,10*ROW('Hygiene Data'!G120)),IF(AND(ISNUMBER(OFFSET('Hygiene Data'!$G$8,0,10*ROW('Hygiene Data'!G120))),EB126="No",ISNUMBER(OFFSET('Hygiene Data'!$G$8,0,10*ROW('Hygiene Data'!G120)))),CONCATENATE("[",ROUND(OFFSET('Hygiene Data'!$G$8,0,10*ROW('Hygiene Data'!G120)),0),"]"),IF(AND(ISNUMBER(OFFSET('Hygiene Data'!$G$8,0,10*ROW('Hygiene Data'!G120))),EB126="",ISNUMBER(OFFSET('Hygiene Data'!$G$8,0,10*ROW('Hygiene Data'!G120)))),OFFSET('Hygiene Data'!$G$8,0,10*ROW('Hygiene Data'!G120)),NA())))</f>
        <v>#N/A</v>
      </c>
      <c r="BN126" s="135" t="e">
        <f ca="1">+IF(AND(ISNUMBER(OFFSET('Hygiene Data'!$G$10,0,10*ROW('Hygiene Data'!G120))),EC126="Yes"),OFFSET('Hygiene Data'!$G$10,0,10*ROW('Hygiene Data'!G120)),IF(AND(ISNUMBER(OFFSET('Hygiene Data'!$G$10,0,10*ROW('Hygiene Data'!G120))),EC126="No",ISNUMBER(OFFSET('Hygiene Data'!$G$10,0,10*ROW('Hygiene Data'!G120)))),CONCATENATE("[",ROUND(OFFSET('Hygiene Data'!$G$10,0,10*ROW('Hygiene Data'!G120)),0),"]"),IF(AND(ISNUMBER(OFFSET('Hygiene Data'!$G$10,0,10*ROW('Hygiene Data'!G120))),EC126="",ISNUMBER(OFFSET('Hygiene Data'!$G$10,0,10*ROW('Hygiene Data'!G120)))),OFFSET('Hygiene Data'!$G$10,0,10*ROW('Hygiene Data'!G120)),NA())))</f>
        <v>#N/A</v>
      </c>
      <c r="BO126" s="135" t="e">
        <f ca="1">+IF(AND(ISNUMBER(OFFSET('Hygiene Data'!$H$6,0,10*ROW('Hygiene Data'!H120))),ED126="Yes"),OFFSET('Hygiene Data'!$H$6,0,10*ROW('Hygiene Data'!H120)),IF(AND(ISNUMBER(OFFSET('Hygiene Data'!$H$6,0,10*ROW('Hygiene Data'!H120))),ED126="No",ISNUMBER(OFFSET('Hygiene Data'!$H$6,0,10*ROW('Hygiene Data'!H120)))),CONCATENATE("[",ROUND(OFFSET('Hygiene Data'!$H$6,0,10*ROW('Hygiene Data'!H120)),0),"]"),IF(AND(ISNUMBER(OFFSET('Hygiene Data'!$H$6,0,10*ROW('Hygiene Data'!H120))),ED126="",ISNUMBER(OFFSET('Hygiene Data'!$H$6,0,10*ROW('Hygiene Data'!H120)))),OFFSET('Hygiene Data'!$H$6,0,10*ROW('Hygiene Data'!H120)),NA())))</f>
        <v>#N/A</v>
      </c>
      <c r="BP126" s="135" t="e">
        <f ca="1">+IF(AND(ISNUMBER(OFFSET('Hygiene Data'!$H$8,0,10*ROW('Hygiene Data'!H120))),EE126="Yes"),OFFSET('Hygiene Data'!$H$8,0,10*ROW('Hygiene Data'!H120)),IF(AND(ISNUMBER(OFFSET('Hygiene Data'!$H$8,0,10*ROW('Hygiene Data'!H120))),EE126="No",ISNUMBER(OFFSET('Hygiene Data'!$H$8,0,10*ROW('Hygiene Data'!H120)))),CONCATENATE("[",ROUND(OFFSET('Hygiene Data'!$H$8,0,10*ROW('Hygiene Data'!H120)),0),"]"),IF(AND(ISNUMBER(OFFSET('Hygiene Data'!$H$8,0,10*ROW('Hygiene Data'!H120))),EE126="",ISNUMBER(OFFSET('Hygiene Data'!$H$8,0,10*ROW('Hygiene Data'!H120)))),OFFSET('Hygiene Data'!$H$8,0,10*ROW('Hygiene Data'!H120)),NA())))</f>
        <v>#N/A</v>
      </c>
      <c r="BQ126" s="135" t="e">
        <f ca="1">+IF(AND(ISNUMBER(OFFSET('Hygiene Data'!$H$10,0,10*ROW('Hygiene Data'!H120))),EF126="Yes"),OFFSET('Hygiene Data'!$H$10,0,10*ROW('Hygiene Data'!H120)),IF(AND(ISNUMBER(OFFSET('Hygiene Data'!$H$10,0,10*ROW('Hygiene Data'!H120))),EF126="No",ISNUMBER(OFFSET('Hygiene Data'!$H$10,0,10*ROW('Hygiene Data'!H120)))),CONCATENATE("[",ROUND(OFFSET('Hygiene Data'!$H$10,0,10*ROW('Hygiene Data'!H120)),0),"]"),IF(AND(ISNUMBER(OFFSET('Hygiene Data'!$H$10,0,10*ROW('Hygiene Data'!H120))),EF126="",ISNUMBER(OFFSET('Hygiene Data'!$H$10,0,10*ROW('Hygiene Data'!H120)))),OFFSET('Hygiene Data'!$H$10,0,10*ROW('Hygiene Data'!H120)),NA())))</f>
        <v>#N/A</v>
      </c>
      <c r="BS126" s="34" t="str">
        <f ca="1">+IF(OFFSET('Water Data'!$C$28,0,10*ROW('Water Data'!C120))="","",OFFSET('Water Data'!$C$28,0,10*ROW('Water Data'!C120)))</f>
        <v/>
      </c>
      <c r="BT126" s="34" t="str">
        <f ca="1">+IF(OFFSET('Water Data'!$C$29,0,10*ROW('Water Data'!C120))="","",OFFSET('Water Data'!$C$29,0,10*ROW('Water Data'!C120)))</f>
        <v/>
      </c>
      <c r="BU126" s="34" t="str">
        <f ca="1">+IF(OFFSET('Water Data'!$C$30,0,10*ROW('Water Data'!C120))="","",OFFSET('Water Data'!$C$30,0,10*ROW('Water Data'!C120)))</f>
        <v/>
      </c>
      <c r="BV126" s="34" t="str">
        <f ca="1">+IF(OFFSET('Water Data'!$D$28,0,10*ROW('Water Data'!D120))="","",OFFSET('Water Data'!$D$28,0,10*ROW('Water Data'!D120)))</f>
        <v/>
      </c>
      <c r="BW126" s="34" t="str">
        <f ca="1">+IF(OFFSET('Water Data'!$D$29,0,10*ROW('Water Data'!D120))="","",OFFSET('Water Data'!$D$29,0,10*ROW('Water Data'!D120)))</f>
        <v/>
      </c>
      <c r="BX126" s="34" t="str">
        <f ca="1">+IF(OFFSET('Water Data'!$D$30,0,10*ROW('Water Data'!D120))="","",OFFSET('Water Data'!$D$30,0,10*ROW('Water Data'!D120)))</f>
        <v/>
      </c>
      <c r="BY126" s="34" t="str">
        <f ca="1">+IF(OFFSET('Water Data'!$E$28,0,10*ROW('Water Data'!E120))="","",OFFSET('Water Data'!$E$28,0,10*ROW('Water Data'!E120)))</f>
        <v/>
      </c>
      <c r="BZ126" s="34" t="str">
        <f ca="1">+IF(OFFSET('Water Data'!$E$29,0,10*ROW('Water Data'!E120))="","",OFFSET('Water Data'!$E$29,0,10*ROW('Water Data'!E120)))</f>
        <v/>
      </c>
      <c r="CA126" s="34" t="str">
        <f ca="1">+IF(OFFSET('Water Data'!$E$30,0,10*ROW('Water Data'!E120))="","",OFFSET('Water Data'!$E$30,0,10*ROW('Water Data'!E120)))</f>
        <v/>
      </c>
      <c r="CB126" s="34" t="str">
        <f ca="1">+IF(OFFSET('Water Data'!$F$28,0,10*ROW('Water Data'!F120))="","",OFFSET('Water Data'!$F$28,0,10*ROW('Water Data'!F120)))</f>
        <v/>
      </c>
      <c r="CC126" s="34" t="str">
        <f ca="1">+IF(OFFSET('Water Data'!$F$29,0,10*ROW('Water Data'!F120))="","",OFFSET('Water Data'!$F$29,0,10*ROW('Water Data'!F120)))</f>
        <v/>
      </c>
      <c r="CD126" s="34" t="str">
        <f ca="1">+IF(OFFSET('Water Data'!$F$30,0,10*ROW('Water Data'!F120))="","",OFFSET('Water Data'!$F$30,0,10*ROW('Water Data'!F120)))</f>
        <v/>
      </c>
      <c r="CE126" s="34" t="str">
        <f ca="1">+IF(OFFSET('Water Data'!$G$28,0,10*ROW('Water Data'!G120))="","",OFFSET('Water Data'!$G$28,0,10*ROW('Water Data'!G120)))</f>
        <v/>
      </c>
      <c r="CF126" s="34" t="str">
        <f ca="1">+IF(OFFSET('Water Data'!$G$29,0,10*ROW('Water Data'!G120))="","",OFFSET('Water Data'!$G$29,0,10*ROW('Water Data'!G120)))</f>
        <v/>
      </c>
      <c r="CG126" s="34" t="str">
        <f ca="1">+IF(OFFSET('Water Data'!$G$30,0,10*ROW('Water Data'!G120))="","",OFFSET('Water Data'!$G$30,0,10*ROW('Water Data'!G120)))</f>
        <v/>
      </c>
      <c r="CH126" s="34" t="str">
        <f ca="1">+IF(OFFSET('Water Data'!$H$28,0,10*ROW('Water Data'!H120))="","",OFFSET('Water Data'!$H$28,0,10*ROW('Water Data'!H120)))</f>
        <v/>
      </c>
      <c r="CI126" s="34" t="str">
        <f ca="1">+IF(OFFSET('Water Data'!$H$29,0,10*ROW('Water Data'!H120))="","",OFFSET('Water Data'!$H$29,0,10*ROW('Water Data'!H120)))</f>
        <v/>
      </c>
      <c r="CJ126" s="34" t="str">
        <f ca="1">+IF(OFFSET('Water Data'!$H$30,0,10*ROW('Water Data'!H120))="","",OFFSET('Water Data'!$H$30,0,10*ROW('Water Data'!H120)))</f>
        <v/>
      </c>
      <c r="CK126" s="34" t="str">
        <f ca="1">+IF(OFFSET('Sanitation Data'!$C$29,0,10*ROW('Sanitation Data'!C120))="","",OFFSET('Sanitation Data'!$C$29,0,10*ROW('Sanitation Data'!C120)))</f>
        <v/>
      </c>
      <c r="CL126" s="34" t="str">
        <f ca="1">+IF(OFFSET('Sanitation Data'!$C$30,0,10*ROW('Sanitation Data'!C120))="","",OFFSET('Sanitation Data'!$C$30,0,10*ROW('Sanitation Data'!C120)))</f>
        <v/>
      </c>
      <c r="CM126" s="34" t="str">
        <f ca="1">+IF(OFFSET('Sanitation Data'!$C$31,0,10*ROW('Sanitation Data'!C120))="","",OFFSET('Sanitation Data'!$C$31,0,10*ROW('Sanitation Data'!C120)))</f>
        <v/>
      </c>
      <c r="CN126" s="34" t="str">
        <f ca="1">+IF(OFFSET('Sanitation Data'!$C$32,0,10*ROW('Sanitation Data'!C120))="","",OFFSET('Sanitation Data'!$C$32,0,10*ROW('Sanitation Data'!C120)))</f>
        <v/>
      </c>
      <c r="CO126" s="34" t="str">
        <f ca="1">+IF(OFFSET('Sanitation Data'!$C$33,0,10*ROW('Sanitation Data'!C120))="","",OFFSET('Sanitation Data'!$C$33,0,10*ROW('Sanitation Data'!C120)))</f>
        <v/>
      </c>
      <c r="CP126" s="34" t="str">
        <f ca="1">+IF(OFFSET('Sanitation Data'!$D$29,0,10*ROW('Sanitation Data'!D120))="","",OFFSET('Sanitation Data'!$D$29,0,10*ROW('Sanitation Data'!D120)))</f>
        <v/>
      </c>
      <c r="CQ126" s="34" t="str">
        <f ca="1">+IF(OFFSET('Sanitation Data'!$D$30,0,10*ROW('Sanitation Data'!D120))="","",OFFSET('Sanitation Data'!$D$30,0,10*ROW('Sanitation Data'!D120)))</f>
        <v/>
      </c>
      <c r="CR126" s="34" t="str">
        <f ca="1">+IF(OFFSET('Sanitation Data'!$D$31,0,10*ROW('Sanitation Data'!D120))="","",OFFSET('Sanitation Data'!$D$31,0,10*ROW('Sanitation Data'!D120)))</f>
        <v/>
      </c>
      <c r="CS126" s="34" t="str">
        <f ca="1">+IF(OFFSET('Sanitation Data'!$D$32,0,10*ROW('Sanitation Data'!D120))="","",OFFSET('Sanitation Data'!$D$32,0,10*ROW('Sanitation Data'!D120)))</f>
        <v/>
      </c>
      <c r="CT126" s="34" t="str">
        <f ca="1">+IF(OFFSET('Sanitation Data'!$D$33,0,10*ROW('Sanitation Data'!D120))="","",OFFSET('Sanitation Data'!$D$33,0,10*ROW('Sanitation Data'!D120)))</f>
        <v/>
      </c>
      <c r="CU126" s="34" t="str">
        <f ca="1">+IF(OFFSET('Sanitation Data'!$E$29,0,10*ROW('Sanitation Data'!E120))="","",OFFSET('Sanitation Data'!$E$29,0,10*ROW('Sanitation Data'!E120)))</f>
        <v/>
      </c>
      <c r="CV126" s="34" t="str">
        <f ca="1">+IF(OFFSET('Sanitation Data'!$E$30,0,10*ROW('Sanitation Data'!E120))="","",OFFSET('Sanitation Data'!$E$30,0,10*ROW('Sanitation Data'!E120)))</f>
        <v/>
      </c>
      <c r="CW126" s="34" t="str">
        <f ca="1">+IF(OFFSET('Sanitation Data'!$E$31,0,10*ROW('Sanitation Data'!E120))="","",OFFSET('Sanitation Data'!$E$31,0,10*ROW('Sanitation Data'!E120)))</f>
        <v/>
      </c>
      <c r="CX126" s="34" t="str">
        <f ca="1">+IF(OFFSET('Sanitation Data'!$E$32,0,10*ROW('Sanitation Data'!E120))="","",OFFSET('Sanitation Data'!$E$32,0,10*ROW('Sanitation Data'!E120)))</f>
        <v/>
      </c>
      <c r="CY126" s="34" t="str">
        <f ca="1">+IF(OFFSET('Sanitation Data'!$E$33,0,10*ROW('Sanitation Data'!E120))="","",OFFSET('Sanitation Data'!$E$33,0,10*ROW('Sanitation Data'!E120)))</f>
        <v/>
      </c>
      <c r="CZ126" s="34" t="str">
        <f ca="1">+IF(OFFSET('Sanitation Data'!$F$29,0,10*ROW('Sanitation Data'!F120))="","",OFFSET('Sanitation Data'!$F$29,0,10*ROW('Sanitation Data'!F120)))</f>
        <v/>
      </c>
      <c r="DA126" s="34" t="str">
        <f ca="1">+IF(OFFSET('Sanitation Data'!$F$30,0,10*ROW('Sanitation Data'!F120))="","",OFFSET('Sanitation Data'!$F$30,0,10*ROW('Sanitation Data'!F120)))</f>
        <v/>
      </c>
      <c r="DB126" s="34" t="str">
        <f ca="1">+IF(OFFSET('Sanitation Data'!$F$31,0,10*ROW('Sanitation Data'!F120))="","",OFFSET('Sanitation Data'!$F$31,0,10*ROW('Sanitation Data'!F120)))</f>
        <v/>
      </c>
      <c r="DC126" s="34" t="str">
        <f ca="1">+IF(OFFSET('Sanitation Data'!$F$32,0,10*ROW('Sanitation Data'!F120))="","",OFFSET('Sanitation Data'!$F$32,0,10*ROW('Sanitation Data'!F120)))</f>
        <v/>
      </c>
      <c r="DD126" s="34" t="str">
        <f ca="1">+IF(OFFSET('Sanitation Data'!$F$33,0,10*ROW('Sanitation Data'!F120))="","",OFFSET('Sanitation Data'!$F$33,0,10*ROW('Sanitation Data'!F120)))</f>
        <v/>
      </c>
      <c r="DE126" s="34" t="str">
        <f ca="1">+IF(OFFSET('Sanitation Data'!$G$29,0,10*ROW('Sanitation Data'!G120))="","",OFFSET('Sanitation Data'!$G$29,0,10*ROW('Sanitation Data'!G120)))</f>
        <v/>
      </c>
      <c r="DF126" s="34" t="str">
        <f ca="1">+IF(OFFSET('Sanitation Data'!$G$30,0,10*ROW('Sanitation Data'!G120))="","",OFFSET('Sanitation Data'!$G$30,0,10*ROW('Sanitation Data'!G120)))</f>
        <v/>
      </c>
      <c r="DG126" s="34" t="str">
        <f ca="1">+IF(OFFSET('Sanitation Data'!$G$31,0,10*ROW('Sanitation Data'!G120))="","",OFFSET('Sanitation Data'!$G$31,0,10*ROW('Sanitation Data'!G120)))</f>
        <v/>
      </c>
      <c r="DH126" s="34" t="str">
        <f ca="1">+IF(OFFSET('Sanitation Data'!$G$32,0,10*ROW('Sanitation Data'!G120))="","",OFFSET('Sanitation Data'!$G$32,0,10*ROW('Sanitation Data'!G120)))</f>
        <v/>
      </c>
      <c r="DI126" s="34" t="str">
        <f ca="1">+IF(OFFSET('Sanitation Data'!$G$33,0,10*ROW('Sanitation Data'!G120))="","",OFFSET('Sanitation Data'!$G$33,0,10*ROW('Sanitation Data'!G120)))</f>
        <v/>
      </c>
      <c r="DJ126" s="34" t="str">
        <f ca="1">+IF(OFFSET('Sanitation Data'!$H$29,0,10*ROW('Sanitation Data'!H120))="","",OFFSET('Sanitation Data'!$H$29,0,10*ROW('Sanitation Data'!H120)))</f>
        <v/>
      </c>
      <c r="DK126" s="34" t="str">
        <f ca="1">+IF(OFFSET('Sanitation Data'!$H$30,0,10*ROW('Sanitation Data'!H120))="","",OFFSET('Sanitation Data'!$H$30,0,10*ROW('Sanitation Data'!H120)))</f>
        <v/>
      </c>
      <c r="DL126" s="34" t="str">
        <f ca="1">+IF(OFFSET('Sanitation Data'!$H$31,0,10*ROW('Sanitation Data'!H120))="","",OFFSET('Sanitation Data'!$H$31,0,10*ROW('Sanitation Data'!H120)))</f>
        <v/>
      </c>
      <c r="DM126" s="34" t="str">
        <f ca="1">+IF(OFFSET('Sanitation Data'!$H$32,0,10*ROW('Sanitation Data'!H120))="","",OFFSET('Sanitation Data'!$H$32,0,10*ROW('Sanitation Data'!H120)))</f>
        <v/>
      </c>
      <c r="DN126" s="34" t="str">
        <f ca="1">+IF(OFFSET('Sanitation Data'!$H$33,0,10*ROW('Sanitation Data'!H120))="","",OFFSET('Sanitation Data'!$H$33,0,10*ROW('Sanitation Data'!H120)))</f>
        <v/>
      </c>
      <c r="DO126" s="34" t="str">
        <f ca="1">+IF(OFFSET('Hygiene Data'!$C$12,0,10*ROW('Hygiene Data'!C120))="","",OFFSET('Hygiene Data'!$C$12,0,10*ROW('Hygiene Data'!C120)))</f>
        <v/>
      </c>
      <c r="DP126" s="34" t="str">
        <f ca="1">+IF(OFFSET('Hygiene Data'!$C$13,0,10*ROW('Hygiene Data'!C120))="","",OFFSET('Hygiene Data'!$C$13,0,10*ROW('Hygiene Data'!C120)))</f>
        <v/>
      </c>
      <c r="DQ126" s="34" t="str">
        <f ca="1">+IF(OFFSET('Hygiene Data'!$C$14,0,10*ROW('Hygiene Data'!C120))="","",OFFSET('Hygiene Data'!$C$14,0,10*ROW('Hygiene Data'!C120)))</f>
        <v/>
      </c>
      <c r="DR126" s="34" t="str">
        <f ca="1">+IF(OFFSET('Hygiene Data'!$D$12,0,10*ROW('Hygiene Data'!D120))="","",OFFSET('Hygiene Data'!$D$12,0,10*ROW('Hygiene Data'!D120)))</f>
        <v/>
      </c>
      <c r="DS126" s="34" t="str">
        <f ca="1">+IF(OFFSET('Hygiene Data'!$D$13,0,10*ROW('Hygiene Data'!D120))="","",OFFSET('Hygiene Data'!$D$13,0,10*ROW('Hygiene Data'!D120)))</f>
        <v/>
      </c>
      <c r="DT126" s="34" t="str">
        <f ca="1">+IF(OFFSET('Hygiene Data'!$D$14,0,10*ROW('Hygiene Data'!D120))="","",OFFSET('Hygiene Data'!$D$14,0,10*ROW('Hygiene Data'!D120)))</f>
        <v/>
      </c>
      <c r="DU126" s="34" t="str">
        <f ca="1">+IF(OFFSET('Hygiene Data'!$E$12,0,10*ROW('Hygiene Data'!E120))="","",OFFSET('Hygiene Data'!$E$12,0,10*ROW('Hygiene Data'!E120)))</f>
        <v/>
      </c>
      <c r="DV126" s="34" t="str">
        <f ca="1">+IF(OFFSET('Hygiene Data'!$E$13,0,10*ROW('Hygiene Data'!E120))="","",OFFSET('Hygiene Data'!$E$13,0,10*ROW('Hygiene Data'!E120)))</f>
        <v/>
      </c>
      <c r="DW126" s="34" t="str">
        <f ca="1">+IF(OFFSET('Hygiene Data'!$E$14,0,10*ROW('Hygiene Data'!E120))="","",OFFSET('Hygiene Data'!$E$14,0,10*ROW('Hygiene Data'!E120)))</f>
        <v/>
      </c>
      <c r="DX126" s="34" t="str">
        <f ca="1">+IF(OFFSET('Hygiene Data'!$F$12,0,10*ROW('Hygiene Data'!F120))="","",OFFSET('Hygiene Data'!$F$12,0,10*ROW('Hygiene Data'!F120)))</f>
        <v/>
      </c>
      <c r="DY126" s="34" t="str">
        <f ca="1">+IF(OFFSET('Hygiene Data'!$F$13,0,10*ROW('Hygiene Data'!F120))="","",OFFSET('Hygiene Data'!$F$13,0,10*ROW('Hygiene Data'!F120)))</f>
        <v/>
      </c>
      <c r="DZ126" s="34" t="str">
        <f ca="1">+IF(OFFSET('Hygiene Data'!$F$14,0,10*ROW('Hygiene Data'!F120))="","",OFFSET('Hygiene Data'!$F$14,0,10*ROW('Hygiene Data'!F120)))</f>
        <v/>
      </c>
      <c r="EA126" s="34" t="str">
        <f ca="1">+IF(OFFSET('Hygiene Data'!$G$12,0,10*ROW('Hygiene Data'!G120))="","",OFFSET('Hygiene Data'!$G$12,0,10*ROW('Hygiene Data'!G120)))</f>
        <v/>
      </c>
      <c r="EB126" s="34" t="str">
        <f ca="1">+IF(OFFSET('Hygiene Data'!$G$13,0,10*ROW('Hygiene Data'!G120))="","",OFFSET('Hygiene Data'!$G$13,0,10*ROW('Hygiene Data'!G120)))</f>
        <v/>
      </c>
      <c r="EC126" s="34" t="str">
        <f ca="1">+IF(OFFSET('Hygiene Data'!$G$14,0,10*ROW('Hygiene Data'!G120))="","",OFFSET('Hygiene Data'!$G$14,0,10*ROW('Hygiene Data'!G120)))</f>
        <v/>
      </c>
      <c r="ED126" s="34" t="str">
        <f ca="1">+IF(OFFSET('Hygiene Data'!$H$12,0,10*ROW('Hygiene Data'!H120))="","",OFFSET('Hygiene Data'!$H$12,0,10*ROW('Hygiene Data'!H120)))</f>
        <v/>
      </c>
      <c r="EE126" s="34" t="str">
        <f ca="1">+IF(OFFSET('Hygiene Data'!$H$13,0,10*ROW('Hygiene Data'!H120))="","",OFFSET('Hygiene Data'!$H$13,0,10*ROW('Hygiene Data'!H120)))</f>
        <v/>
      </c>
      <c r="EF126" s="34" t="str">
        <f ca="1">+IF(OFFSET('Hygiene Data'!$H$14,0,10*ROW('Hygiene Data'!H120))="","",OFFSET('Hygiene Data'!$H$14,0,10*ROW('Hygiene Data'!H120)))</f>
        <v/>
      </c>
    </row>
    <row r="127" spans="1:136" x14ac:dyDescent="0.2">
      <c r="A127" s="50" t="str">
        <f ca="1">+IF(OFFSET('Water Data'!$B$1,0,10*ROW('Water Data'!B124))="","",OFFSET('Water Data'!$B$1,0,10*ROW('Water Data'!B124)))</f>
        <v/>
      </c>
      <c r="B127" s="50" t="str">
        <f ca="1">+IF(OFFSET('Water Data'!$A$3,0,10*ROW('Water Data'!A124))="","",OFFSET('Water Data'!$A$3,0,10*ROW('Water Data'!A124)))</f>
        <v/>
      </c>
      <c r="C127" s="50" t="str">
        <f ca="1">+IF(OFFSET('Water Data'!$C$3,0,10*ROW('Water Data'!C124))="","",OFFSET('Water Data'!$C$3,0,10*ROW('Water Data'!C124)))</f>
        <v/>
      </c>
      <c r="D127" s="133" t="e">
        <f ca="1">+IF(AND(ISNUMBER(OFFSET('Water Data'!$C$5,0,10*ROW('Water Data'!C121))),BS127="Yes"),100-OFFSET('Water Data'!$C$5,0,10*ROW('Water Data'!C121)),IF(AND(ISNUMBER(OFFSET('Water Data'!$C$5,0,10*ROW('Water Data'!C121))),BS127="No",ISNUMBER(OFFSET('Water Data'!$C$5,0,10*ROW('Water Data'!C121)))),CONCATENATE("[",ROUND(100-OFFSET('Water Data'!$C$5,0,10*ROW('Water Data'!C121)),0),"]"),IF(AND(ISNUMBER(OFFSET('Water Data'!$C$5,0,10*ROW('Water Data'!C121))),BS127="",ISNUMBER(OFFSET('Water Data'!$C$5,0,10*ROW('Water Data'!C121)))),100-OFFSET('Water Data'!$C$5,0,10*ROW('Water Data'!C121)),NA())))</f>
        <v>#N/A</v>
      </c>
      <c r="E127" s="133" t="e">
        <f ca="1">+IF(AND(ISNUMBER(OFFSET('Water Data'!$C$7,0,10*ROW('Water Data'!D121))),BT127="Yes"),OFFSET('Water Data'!$C$7,0,10*ROW('Water Data'!C121)),IF(AND(ISNUMBER(OFFSET('Water Data'!$C$7,0,10*ROW('Water Data'!C121))),BT127="No",ISNUMBER(OFFSET('Water Data'!$C$7,0,10*ROW('Water Data'!C121)))),CONCATENATE("[",ROUND(OFFSET('Water Data'!$C$7,0,10*ROW('Water Data'!C121)),0),"]"),IF(AND(ISNUMBER(OFFSET('Water Data'!$C$7,0,10*ROW('Water Data'!C121))),BT127="",ISNUMBER(OFFSET('Water Data'!$C$7,0,10*ROW('Water Data'!C121)))),OFFSET('Water Data'!$C$7,0,10*ROW('Water Data'!C121)),NA())))</f>
        <v>#N/A</v>
      </c>
      <c r="F127" s="133" t="e">
        <f ca="1">+IF(AND(ISNUMBER(OFFSET('Water Data'!$C$10,0,10*ROW('Water Data'!C121))),BU127="Yes"),OFFSET('Water Data'!$C$10,0,10*ROW('Water Data'!C121)),IF(AND(ISNUMBER(OFFSET('Water Data'!$C$10,0,10*ROW('Water Data'!C121))),BU127="No",ISNUMBER(OFFSET('Water Data'!$C$10,0,10*ROW('Water Data'!C121)))),CONCATENATE("[",ROUND(OFFSET('Water Data'!$C$10,0,10*ROW('Water Data'!C121)),0),"]"),IF(AND(ISNUMBER(OFFSET('Water Data'!$C$10,0,10*ROW('Water Data'!C121))),BU127="",ISNUMBER(OFFSET('Water Data'!$C$10,0,10*ROW('Water Data'!C121)))),OFFSET('Water Data'!$C$10,0,10*ROW('Water Data'!C121)),NA())))</f>
        <v>#N/A</v>
      </c>
      <c r="G127" s="133" t="e">
        <f ca="1">+IF(AND(ISNUMBER(OFFSET('Water Data'!$D$5,0,10*ROW('Water Data'!D121))),BV127="Yes"),100-OFFSET('Water Data'!$D$5,0,10*ROW('Water Data'!D121)),IF(AND(ISNUMBER(OFFSET('Water Data'!$D$5,0,10*ROW('Water Data'!D121))),BV127="No",ISNUMBER(OFFSET('Water Data'!$D$5,0,10*ROW('Water Data'!D121)))),CONCATENATE("[",ROUND(100-OFFSET('Water Data'!$D$5,0,10*ROW('Water Data'!D121)),0),"]"),IF(AND(ISNUMBER(OFFSET('Water Data'!$D$5,0,10*ROW('Water Data'!D121))),BV127="",ISNUMBER(OFFSET('Water Data'!$D$5,0,10*ROW('Water Data'!D121)))),100-OFFSET('Water Data'!$D$5,0,10*ROW('Water Data'!D121)),NA())))</f>
        <v>#N/A</v>
      </c>
      <c r="H127" s="133" t="e">
        <f ca="1">+IF(AND(ISNUMBER(OFFSET('Water Data'!$D$7,0,10*ROW('Water Data'!D121))),BW127="Yes"),OFFSET('Water Data'!$D$7,0,10*ROW('Water Data'!D121)),IF(AND(ISNUMBER(OFFSET('Water Data'!$D$7,0,10*ROW('Water Data'!D121))),BW127="No",ISNUMBER(OFFSET('Water Data'!$D$7,0,10*ROW('Water Data'!D121)))),CONCATENATE("[",ROUND(OFFSET('Water Data'!$C$7,0,10*ROW('Water Data'!D121)),0),"]"),IF(AND(ISNUMBER(OFFSET('Water Data'!$D$7,0,10*ROW('Water Data'!D121))),BW127="",ISNUMBER(OFFSET('Water Data'!$D$7,0,10*ROW('Water Data'!D121)))),OFFSET('Water Data'!$D$7,0,10*ROW('Water Data'!D121)),NA())))</f>
        <v>#N/A</v>
      </c>
      <c r="I127" s="133" t="e">
        <f ca="1">+IF(AND(ISNUMBER(OFFSET('Water Data'!$D$10,0,10*ROW('Water Data'!D121))),BX127="Yes"),OFFSET('Water Data'!$D$10,0,10*ROW('Water Data'!D121)),IF(AND(ISNUMBER(OFFSET('Water Data'!$D$10,0,10*ROW('Water Data'!D121))),BX127="No",ISNUMBER(OFFSET('Water Data'!$D$10,0,10*ROW('Water Data'!D121)))),CONCATENATE("[",ROUND(OFFSET('Water Data'!$D$10,0,10*ROW('Water Data'!D121)),0),"]"),IF(AND(ISNUMBER(OFFSET('Water Data'!$D$10,0,10*ROW('Water Data'!D121))),BX127="",ISNUMBER(OFFSET('Water Data'!$D$10,0,10*ROW('Water Data'!D121)))),OFFSET('Water Data'!$D$10,0,10*ROW('Water Data'!D121)),NA())))</f>
        <v>#N/A</v>
      </c>
      <c r="J127" s="133" t="e">
        <f ca="1">+IF(AND(ISNUMBER(OFFSET('Water Data'!$E$5,0,10*ROW('Water Data'!E121))),BY127="Yes"),100-OFFSET('Water Data'!$E$5,0,10*ROW('Water Data'!E121)),IF(AND(ISNUMBER(OFFSET('Water Data'!$E$5,0,10*ROW('Water Data'!E121))),BY127="No",ISNUMBER(OFFSET('Water Data'!$E$5,0,10*ROW('Water Data'!E121)))),CONCATENATE("[",ROUND(100-OFFSET('Water Data'!$E$5,0,10*ROW('Water Data'!E121)),0),"]"),IF(AND(ISNUMBER(OFFSET('Water Data'!$E$5,0,10*ROW('Water Data'!E121))),BY127="",ISNUMBER(OFFSET('Water Data'!$E$5,0,10*ROW('Water Data'!E121)))),100-OFFSET('Water Data'!$E$5,0,10*ROW('Water Data'!E121)),NA())))</f>
        <v>#N/A</v>
      </c>
      <c r="K127" s="133" t="e">
        <f ca="1">+IF(AND(ISNUMBER(OFFSET('Water Data'!$E$7,0,10*ROW('Water Data'!E121))),BZ127="Yes"),OFFSET('Water Data'!$E$7,0,10*ROW('Water Data'!E121)),IF(AND(ISNUMBER(OFFSET('Water Data'!$E$7,0,10*ROW('Water Data'!E121))),BZ127="No",ISNUMBER(OFFSET('Water Data'!$E$7,0,10*ROW('Water Data'!E121)))),CONCATENATE("[",ROUND(OFFSET('Water Data'!$E$7,0,10*ROW('Water Data'!E121)),0),"]"),IF(AND(ISNUMBER(OFFSET('Water Data'!$E$7,0,10*ROW('Water Data'!E121))),BZ127="",ISNUMBER(OFFSET('Water Data'!$E$7,0,10*ROW('Water Data'!E121)))),OFFSET('Water Data'!$E$7,0,10*ROW('Water Data'!E121)),NA())))</f>
        <v>#N/A</v>
      </c>
      <c r="L127" s="133" t="e">
        <f ca="1">+IF(AND(ISNUMBER(OFFSET('Water Data'!$E$10,0,10*ROW('Water Data'!E121))),CA127="Yes"),OFFSET('Water Data'!$E$10,0,10*ROW('Water Data'!E121)),IF(AND(ISNUMBER(OFFSET('Water Data'!$E$10,0,10*ROW('Water Data'!E121))),CA127="No",ISNUMBER(OFFSET('Water Data'!$E$10,0,10*ROW('Water Data'!E121)))),CONCATENATE("[",ROUND(OFFSET('Water Data'!$E$10,0,10*ROW('Water Data'!E121)),0),"]"),IF(AND(ISNUMBER(OFFSET('Water Data'!$E$10,0,10*ROW('Water Data'!E121))),CA127="",ISNUMBER(OFFSET('Water Data'!$E$10,0,10*ROW('Water Data'!E121)))),OFFSET('Water Data'!$E$10,0,10*ROW('Water Data'!E121)),NA())))</f>
        <v>#N/A</v>
      </c>
      <c r="M127" s="133" t="e">
        <f ca="1">+IF(AND(ISNUMBER(OFFSET('Water Data'!$F$5,0,10*ROW('Water Data'!F121))),CB127="Yes"),100-OFFSET('Water Data'!$F$5,0,10*ROW('Water Data'!F121)),IF(AND(ISNUMBER(OFFSET('Water Data'!$F$5,0,10*ROW('Water Data'!F121))),CB127="No",ISNUMBER(OFFSET('Water Data'!$F$5,0,10*ROW('Water Data'!F121)))),CONCATENATE("[",ROUND(100-OFFSET('Water Data'!$F$5,0,10*ROW('Water Data'!F121)),0),"]"),IF(AND(ISNUMBER(OFFSET('Water Data'!$F$5,0,10*ROW('Water Data'!F121))),CB127="",ISNUMBER(OFFSET('Water Data'!$F$5,0,10*ROW('Water Data'!F121)))),100-OFFSET('Water Data'!$F$5,0,10*ROW('Water Data'!F121)),NA())))</f>
        <v>#N/A</v>
      </c>
      <c r="N127" s="133" t="e">
        <f ca="1">+IF(AND(ISNUMBER(OFFSET('Water Data'!$F$7,0,10*ROW('Water Data'!F121))),CC127="Yes"),OFFSET('Water Data'!$F$7,0,10*ROW('Water Data'!F121)),IF(AND(ISNUMBER(OFFSET('Water Data'!$F$7,0,10*ROW('Water Data'!F121))),CC127="No",ISNUMBER(OFFSET('Water Data'!$F$7,0,10*ROW('Water Data'!F121)))),CONCATENATE("[",ROUND(OFFSET('Water Data'!$F$7,0,10*ROW('Water Data'!F121)),0),"]"),IF(AND(ISNUMBER(OFFSET('Water Data'!$F$7,0,10*ROW('Water Data'!F121))),CC127="",ISNUMBER(OFFSET('Water Data'!$F$7,0,10*ROW('Water Data'!F121)))),OFFSET('Water Data'!$F$7,0,10*ROW('Water Data'!F121)),NA())))</f>
        <v>#N/A</v>
      </c>
      <c r="O127" s="133" t="e">
        <f ca="1">+IF(AND(ISNUMBER(OFFSET('Water Data'!$F$10,0,10*ROW('Water Data'!F121))),CD127="Yes"),OFFSET('Water Data'!$F$10,0,10*ROW('Water Data'!F121)),IF(AND(ISNUMBER(OFFSET('Water Data'!$F$10,0,10*ROW('Water Data'!F121))),CD127="No",ISNUMBER(OFFSET('Water Data'!$F$10,0,10*ROW('Water Data'!F121)))),CONCATENATE("[",ROUND(OFFSET('Water Data'!$F$10,0,10*ROW('Water Data'!F121)),0),"]"),IF(AND(ISNUMBER(OFFSET('Water Data'!$F$10,0,10*ROW('Water Data'!F121))),CD127="",ISNUMBER(OFFSET('Water Data'!$F$10,0,10*ROW('Water Data'!F121)))),OFFSET('Water Data'!$F$10,0,10*ROW('Water Data'!F121)),NA())))</f>
        <v>#N/A</v>
      </c>
      <c r="P127" s="133" t="e">
        <f ca="1">+IF(AND(ISNUMBER(OFFSET('Water Data'!$G$5,0,10*ROW('Water Data'!G121))),CE127="Yes"),100-OFFSET('Water Data'!$G$5,0,10*ROW('Water Data'!G121)),IF(AND(ISNUMBER(OFFSET('Water Data'!$G$5,0,10*ROW('Water Data'!G121))),CE127="No",ISNUMBER(OFFSET('Water Data'!$G$5,0,10*ROW('Water Data'!G121)))),CONCATENATE("[",ROUND(100-OFFSET('Water Data'!$G$5,0,10*ROW('Water Data'!G121)),0),"]"),IF(AND(ISNUMBER(OFFSET('Water Data'!$G$5,0,10*ROW('Water Data'!G121))),CE127="",ISNUMBER(OFFSET('Water Data'!$G$5,0,10*ROW('Water Data'!G121)))),100-OFFSET('Water Data'!$G$5,0,10*ROW('Water Data'!G121)),NA())))</f>
        <v>#N/A</v>
      </c>
      <c r="Q127" s="133" t="e">
        <f ca="1">+IF(AND(ISNUMBER(OFFSET('Water Data'!$G$7,0,10*ROW('Water Data'!G121))),CF127="Yes"),OFFSET('Water Data'!$G$7,0,10*ROW('Water Data'!G121)),IF(AND(ISNUMBER(OFFSET('Water Data'!$G$7,0,10*ROW('Water Data'!G121))),CF127="No",ISNUMBER(OFFSET('Water Data'!$G$7,0,10*ROW('Water Data'!G121)))),CONCATENATE("[",ROUND(OFFSET('Water Data'!$G$7,0,10*ROW('Water Data'!G121)),0),"]"),IF(AND(ISNUMBER(OFFSET('Water Data'!$G$7,0,10*ROW('Water Data'!G121))),CF127="",ISNUMBER(OFFSET('Water Data'!$G$7,0,10*ROW('Water Data'!G121)))),OFFSET('Water Data'!$G$7,0,10*ROW('Water Data'!G121)),NA())))</f>
        <v>#N/A</v>
      </c>
      <c r="R127" s="133" t="e">
        <f ca="1">+IF(AND(ISNUMBER(OFFSET('Water Data'!$G$10,0,10*ROW('Water Data'!G121))),CG127="Yes"),OFFSET('Water Data'!$G$10,0,10*ROW('Water Data'!G121)),IF(AND(ISNUMBER(OFFSET('Water Data'!$G$10,0,10*ROW('Water Data'!G121))),CG127="No",ISNUMBER(OFFSET('Water Data'!$G$10,0,10*ROW('Water Data'!G121)))),CONCATENATE("[",ROUND(OFFSET('Water Data'!$G$10,0,10*ROW('Water Data'!G121)),0),"]"),IF(AND(ISNUMBER(OFFSET('Water Data'!$G$10,0,10*ROW('Water Data'!G121))),CG127="",ISNUMBER(OFFSET('Water Data'!$G$10,0,10*ROW('Water Data'!G121)))),OFFSET('Water Data'!$G$10,0,10*ROW('Water Data'!G121)),NA())))</f>
        <v>#N/A</v>
      </c>
      <c r="S127" s="133" t="e">
        <f ca="1">+IF(AND(ISNUMBER(OFFSET('Water Data'!$H$5,0,10*ROW('Water Data'!H121))),CH127="Yes"),100-OFFSET('Water Data'!$H$5,0,10*ROW('Water Data'!H121)),IF(AND(ISNUMBER(OFFSET('Water Data'!$H$5,0,10*ROW('Water Data'!H121))),CH127="No",ISNUMBER(OFFSET('Water Data'!$H$5,0,10*ROW('Water Data'!H121)))),CONCATENATE("[",ROUND(100-OFFSET('Water Data'!$H$5,0,10*ROW('Water Data'!H121)),0),"]"),IF(AND(ISNUMBER(OFFSET('Water Data'!$H$5,0,10*ROW('Water Data'!H121))),CH127="",ISNUMBER(OFFSET('Water Data'!$H$5,0,10*ROW('Water Data'!H121)))),100-OFFSET('Water Data'!$H$5,0,10*ROW('Water Data'!H121)),NA())))</f>
        <v>#N/A</v>
      </c>
      <c r="T127" s="133" t="e">
        <f ca="1">+IF(AND(ISNUMBER(OFFSET('Water Data'!$H$7,0,10*ROW('Water Data'!H121))),CI127="Yes"),OFFSET('Water Data'!$H$7,0,10*ROW('Water Data'!H121)),IF(AND(ISNUMBER(OFFSET('Water Data'!$H$7,0,10*ROW('Water Data'!H121))),CI127="No",ISNUMBER(OFFSET('Water Data'!$H$7,0,10*ROW('Water Data'!H121)))),CONCATENATE("[",ROUND(OFFSET('Water Data'!$H$7,0,10*ROW('Water Data'!H121)),0),"]"),IF(AND(ISNUMBER(OFFSET('Water Data'!$H$7,0,10*ROW('Water Data'!H121))),CI127="",ISNUMBER(OFFSET('Water Data'!$H$7,0,10*ROW('Water Data'!H121)))),OFFSET('Water Data'!$H$7,0,10*ROW('Water Data'!H121)),NA())))</f>
        <v>#N/A</v>
      </c>
      <c r="U127" s="133" t="e">
        <f ca="1">+IF(AND(ISNUMBER(OFFSET('Water Data'!$H$10,0,10*ROW('Water Data'!H121))),CJ127="Yes"),OFFSET('Water Data'!$H$10,0,10*ROW('Water Data'!H121)),IF(AND(ISNUMBER(OFFSET('Water Data'!$H$10,0,10*ROW('Water Data'!H121))),CJ127="No",ISNUMBER(OFFSET('Water Data'!$H$10,0,10*ROW('Water Data'!H121)))),CONCATENATE("[",ROUND(OFFSET('Water Data'!$H$10,0,10*ROW('Water Data'!H121)),0),"]"),IF(AND(ISNUMBER(OFFSET('Water Data'!$H$10,0,10*ROW('Water Data'!H121))),CJ127="",ISNUMBER(OFFSET('Water Data'!$H$10,0,10*ROW('Water Data'!H121)))),OFFSET('Water Data'!$H$10,0,10*ROW('Water Data'!H121)),NA())))</f>
        <v>#N/A</v>
      </c>
      <c r="V127" s="134" t="e">
        <f ca="1">+IF(AND(ISNUMBER(OFFSET('Sanitation Data'!$C$5,0,10*ROW('Sanitation Data'!C121))),CK127="Yes"),100-OFFSET('Sanitation Data'!$C$5,0,10*ROW('Sanitation Data'!C121)),IF(AND(ISNUMBER(OFFSET('Sanitation Data'!$C$5,0,10*ROW('Sanitation Data'!C121))),CK127="No",ISNUMBER(OFFSET('Sanitation Data'!$C$5,0,10*ROW('Sanitation Data'!C121)))),CONCATENATE("[",ROUND(100-OFFSET('Sanitation Data'!$C$5,0,10*ROW('Sanitation Data'!C121)),0),"]"),IF(AND(ISNUMBER(OFFSET('Sanitation Data'!$C$5,0,10*ROW('Sanitation Data'!C121))),CK127="",ISNUMBER(OFFSET('Sanitation Data'!$C$5,0,10*ROW('Sanitation Data'!C121)))),100-OFFSET('Sanitation Data'!$C$5,0,10*ROW('Sanitation Data'!C121)),NA())))</f>
        <v>#N/A</v>
      </c>
      <c r="W127" s="134" t="e">
        <f ca="1">+IF(AND(ISNUMBER(OFFSET('Sanitation Data'!$C$7,0,10*ROW('Sanitation Data'!C121))),CL127="Yes"),OFFSET('Sanitation Data'!$C$7,0,10*ROW('Sanitation Data'!C121)),IF(AND(ISNUMBER(OFFSET('Sanitation Data'!$C$7,0,10*ROW('Sanitation Data'!C121))),CL127="No",ISNUMBER(OFFSET('Sanitation Data'!$C$7,0,10*ROW('Sanitation Data'!C121)))),CONCATENATE("[",ROUND(OFFSET('Sanitation Data'!$C$7,0,10*ROW('Sanitation Data'!C121)),0),"]"),IF(AND(ISNUMBER(OFFSET('Sanitation Data'!$C$7,0,10*ROW('Sanitation Data'!C121))),CL127="",ISNUMBER(OFFSET('Sanitation Data'!$C$7,0,10*ROW('Sanitation Data'!C121)))),OFFSET('Sanitation Data'!$C$7,0,10*ROW('Sanitation Data'!C121)),NA())))</f>
        <v>#N/A</v>
      </c>
      <c r="X127" s="134" t="e">
        <f ca="1">+IF(AND(ISNUMBER(OFFSET('Sanitation Data'!$C$11,0,10*ROW('Sanitation Data'!C121))),CM127="Yes"),OFFSET('Sanitation Data'!$C$11,0,10*ROW('Sanitation Data'!C121)),IF(AND(ISNUMBER(OFFSET('Sanitation Data'!$C$11,0,10*ROW('Sanitation Data'!C121))),CM127="No",ISNUMBER(OFFSET('Sanitation Data'!$C$11,0,10*ROW('Sanitation Data'!C121)))),CONCATENATE("[",ROUND(OFFSET('Sanitation Data'!$C$11,0,10*ROW('Sanitation Data'!C121)),0),"]"),IF(AND(ISNUMBER(OFFSET('Sanitation Data'!$C$11,0,10*ROW('Sanitation Data'!C121))),CM127="",ISNUMBER(OFFSET('Sanitation Data'!$C$11,0,10*ROW('Sanitation Data'!C121)))),OFFSET('Sanitation Data'!$C$11,0,10*ROW('Sanitation Data'!C121)),NA())))</f>
        <v>#N/A</v>
      </c>
      <c r="Y127" s="134" t="e">
        <f ca="1">+IF(AND(ISNUMBER(OFFSET('Sanitation Data'!$C$12,0,10*ROW('Sanitation Data'!C121))),CN127="Yes"),OFFSET('Sanitation Data'!$C$12,0,10*ROW('Sanitation Data'!C121)),IF(AND(ISNUMBER(OFFSET('Sanitation Data'!$C$12,0,10*ROW('Sanitation Data'!C121))),CN127="No",ISNUMBER(OFFSET('Sanitation Data'!$C$12,0,10*ROW('Sanitation Data'!C121)))),CONCATENATE("[",ROUND(OFFSET('Sanitation Data'!$C$12,0,10*ROW('Sanitation Data'!C121)),0),"]"),IF(AND(ISNUMBER(OFFSET('Sanitation Data'!$C$12,0,10*ROW('Sanitation Data'!C121))),CN127="",ISNUMBER(OFFSET('Sanitation Data'!$C$12,0,10*ROW('Sanitation Data'!C121)))),OFFSET('Sanitation Data'!$C$12,0,10*ROW('Sanitation Data'!C121)),NA())))</f>
        <v>#N/A</v>
      </c>
      <c r="Z127" s="134" t="e">
        <f ca="1">+IF(AND(ISNUMBER(OFFSET('Sanitation Data'!$C$13,0,10*ROW('Sanitation Data'!C121))),CO127="Yes"),OFFSET('Sanitation Data'!$C$13,0,10*ROW('Sanitation Data'!C121)),IF(AND(ISNUMBER(OFFSET('Sanitation Data'!$C$13,0,10*ROW('Sanitation Data'!C121))),CO127="No",ISNUMBER(OFFSET('Sanitation Data'!$C$13,0,10*ROW('Sanitation Data'!C121)))),CONCATENATE("[",ROUND(OFFSET('Sanitation Data'!$C$13,0,10*ROW('Sanitation Data'!C121)),0),"]"),IF(AND(ISNUMBER(OFFSET('Sanitation Data'!$C$13,0,10*ROW('Sanitation Data'!C121))),CO127="",ISNUMBER(OFFSET('Sanitation Data'!$C$13,0,10*ROW('Sanitation Data'!C121)))),OFFSET('Sanitation Data'!$C$13,0,10*ROW('Sanitation Data'!C121)),NA())))</f>
        <v>#N/A</v>
      </c>
      <c r="AA127" s="134" t="e">
        <f ca="1">+IF(AND(ISNUMBER(OFFSET('Sanitation Data'!$D$5,0,10*ROW('Sanitation Data'!D121))),CP127="Yes"),100-OFFSET('Sanitation Data'!$D$5,0,10*ROW('Sanitation Data'!D121)),IF(AND(ISNUMBER(OFFSET('Sanitation Data'!$D$5,0,10*ROW('Sanitation Data'!D121))),CP127="No",ISNUMBER(OFFSET('Sanitation Data'!$D$5,0,10*ROW('Sanitation Data'!D121)))),CONCATENATE("[",ROUND(100-OFFSET('Sanitation Data'!$D$5,0,10*ROW('Sanitation Data'!D121)),0),"]"),IF(AND(ISNUMBER(OFFSET('Sanitation Data'!$D$5,0,10*ROW('Sanitation Data'!D121))),CP127="",ISNUMBER(OFFSET('Sanitation Data'!$D$5,0,10*ROW('Sanitation Data'!D121)))),100-OFFSET('Sanitation Data'!$D$5,0,10*ROW('Sanitation Data'!D121)),NA())))</f>
        <v>#N/A</v>
      </c>
      <c r="AB127" s="134" t="e">
        <f ca="1">+IF(AND(ISNUMBER(OFFSET('Sanitation Data'!$D$7,0,10*ROW('Sanitation Data'!D121))),CQ127="Yes"),OFFSET('Sanitation Data'!$D$7,0,10*ROW('Sanitation Data'!G121)),IF(AND(ISNUMBER(OFFSET('Sanitation Data'!$D$7,0,10*ROW('Sanitation Data'!D121))),CQ127="No",ISNUMBER(OFFSET('Sanitation Data'!$D$7,0,10*ROW('Sanitation Data'!D121)))),CONCATENATE("[",ROUND(OFFSET('Sanitation Data'!$D$7,0,10*ROW('Sanitation Data'!D121)),0),"]"),IF(AND(ISNUMBER(OFFSET('Sanitation Data'!$D$7,0,10*ROW('Sanitation Data'!D121))),CQ127="",ISNUMBER(OFFSET('Sanitation Data'!$D$7,0,10*ROW('Sanitation Data'!D121)))),OFFSET('Sanitation Data'!$D$7,0,10*ROW('Sanitation Data'!D121)),NA())))</f>
        <v>#N/A</v>
      </c>
      <c r="AC127" s="134" t="e">
        <f ca="1">+IF(AND(ISNUMBER(OFFSET('Sanitation Data'!$D$11,0,10*ROW('Sanitation Data'!D121))),CR127="Yes"),OFFSET('Sanitation Data'!$D$11,0,10*ROW('Sanitation Data'!D121)),IF(AND(ISNUMBER(OFFSET('Sanitation Data'!$D$11,0,10*ROW('Sanitation Data'!D121))),CR127="No",ISNUMBER(OFFSET('Sanitation Data'!$D$11,0,10*ROW('Sanitation Data'!D121)))),CONCATENATE("[",ROUND(OFFSET('Sanitation Data'!$D$11,0,10*ROW('Sanitation Data'!D121)),0),"]"),IF(AND(ISNUMBER(OFFSET('Sanitation Data'!$D$11,0,10*ROW('Sanitation Data'!D121))),CR127="",ISNUMBER(OFFSET('Sanitation Data'!$D$11,0,10*ROW('Sanitation Data'!D121)))),OFFSET('Sanitation Data'!$D$11,0,10*ROW('Sanitation Data'!D121)),NA())))</f>
        <v>#N/A</v>
      </c>
      <c r="AD127" s="134" t="e">
        <f ca="1">+IF(AND(ISNUMBER(OFFSET('Sanitation Data'!$D$12,0,10*ROW('Sanitation Data'!D121))),CS127="Yes"),OFFSET('Sanitation Data'!$D$12,0,10*ROW('Sanitation Data'!D121)),IF(AND(ISNUMBER(OFFSET('Sanitation Data'!$D$12,0,10*ROW('Sanitation Data'!D121))),CS127="No",ISNUMBER(OFFSET('Sanitation Data'!$D$12,0,10*ROW('Sanitation Data'!D121)))),CONCATENATE("[",ROUND(OFFSET('Sanitation Data'!$D$12,0,10*ROW('Sanitation Data'!D121)),0),"]"),IF(AND(ISNUMBER(OFFSET('Sanitation Data'!$D$12,0,10*ROW('Sanitation Data'!D121))),CS127="",ISNUMBER(OFFSET('Sanitation Data'!$D$12,0,10*ROW('Sanitation Data'!D121)))),OFFSET('Sanitation Data'!$D$12,0,10*ROW('Sanitation Data'!D121)),NA())))</f>
        <v>#N/A</v>
      </c>
      <c r="AE127" s="134" t="e">
        <f ca="1">+IF(AND(ISNUMBER(OFFSET('Sanitation Data'!$D$13,0,10*ROW('Sanitation Data'!D121))),CT127="Yes"),OFFSET('Sanitation Data'!$D$13,0,10*ROW('Sanitation Data'!D121)),IF(AND(ISNUMBER(OFFSET('Sanitation Data'!$D$13,0,10*ROW('Sanitation Data'!D121))),CT127="No",ISNUMBER(OFFSET('Sanitation Data'!$D$13,0,10*ROW('Sanitation Data'!D121)))),CONCATENATE("[",ROUND(OFFSET('Sanitation Data'!$D$13,0,10*ROW('Sanitation Data'!D121)),0),"]"),IF(AND(ISNUMBER(OFFSET('Sanitation Data'!$D$13,0,10*ROW('Sanitation Data'!D121))),CT127="",ISNUMBER(OFFSET('Sanitation Data'!$D$13,0,10*ROW('Sanitation Data'!D121)))),OFFSET('Sanitation Data'!$D$13,0,10*ROW('Sanitation Data'!D121)),NA())))</f>
        <v>#N/A</v>
      </c>
      <c r="AF127" s="134" t="e">
        <f ca="1">+IF(AND(ISNUMBER(OFFSET('Sanitation Data'!$E$5,0,10*ROW('Sanitation Data'!E121))),CU127="Yes"),100-OFFSET('Sanitation Data'!$E$5,0,10*ROW('Sanitation Data'!E121)),IF(AND(ISNUMBER(OFFSET('Sanitation Data'!$E$5,0,10*ROW('Sanitation Data'!E121))),CU127="No",ISNUMBER(OFFSET('Sanitation Data'!$E$5,0,10*ROW('Sanitation Data'!E121)))),CONCATENATE("[",ROUND(100-OFFSET('Sanitation Data'!$E$5,0,10*ROW('Sanitation Data'!E121)),0),"]"),IF(AND(ISNUMBER(OFFSET('Sanitation Data'!$E$5,0,10*ROW('Sanitation Data'!E121))),CU127="",ISNUMBER(OFFSET('Sanitation Data'!$E$5,0,10*ROW('Sanitation Data'!E121)))),100-OFFSET('Sanitation Data'!$E$5,0,10*ROW('Sanitation Data'!E121)),NA())))</f>
        <v>#N/A</v>
      </c>
      <c r="AG127" s="134" t="e">
        <f ca="1">+IF(AND(ISNUMBER(OFFSET('Sanitation Data'!$E$7,0,10*ROW('Sanitation Data'!E121))),CV127="Yes"),OFFSET('Sanitation Data'!$E$7,0,10*ROW('Sanitation Data'!E121)),IF(AND(ISNUMBER(OFFSET('Sanitation Data'!$E$7,0,10*ROW('Sanitation Data'!E121))),CV127="No",ISNUMBER(OFFSET('Sanitation Data'!$E$7,0,10*ROW('Sanitation Data'!E121)))),CONCATENATE("[",ROUND(OFFSET('Sanitation Data'!$E$7,0,10*ROW('Sanitation Data'!E121)),0),"]"),IF(AND(ISNUMBER(OFFSET('Sanitation Data'!$E$7,0,10*ROW('Sanitation Data'!E121))),CV127="",ISNUMBER(OFFSET('Sanitation Data'!$E$7,0,10*ROW('Sanitation Data'!E121)))),OFFSET('Sanitation Data'!$E$7,0,10*ROW('Sanitation Data'!E121)),NA())))</f>
        <v>#N/A</v>
      </c>
      <c r="AH127" s="134" t="e">
        <f ca="1">+IF(AND(ISNUMBER(OFFSET('Sanitation Data'!$E$11,0,10*ROW('Sanitation Data'!E121))),CW127="Yes"),OFFSET('Sanitation Data'!$E$11,0,10*ROW('Sanitation Data'!E121)),IF(AND(ISNUMBER(OFFSET('Sanitation Data'!$E$11,0,10*ROW('Sanitation Data'!E121))),CW127="No",ISNUMBER(OFFSET('Sanitation Data'!$E$11,0,10*ROW('Sanitation Data'!E121)))),CONCATENATE("[",ROUND(OFFSET('Sanitation Data'!$E$11,0,10*ROW('Sanitation Data'!E121)),0),"]"),IF(AND(ISNUMBER(OFFSET('Sanitation Data'!$E$11,0,10*ROW('Sanitation Data'!E121))),CW127="",ISNUMBER(OFFSET('Sanitation Data'!$E$11,0,10*ROW('Sanitation Data'!E121)))),OFFSET('Sanitation Data'!$E$11,0,10*ROW('Sanitation Data'!E121)),NA())))</f>
        <v>#N/A</v>
      </c>
      <c r="AI127" s="134" t="e">
        <f ca="1">+IF(AND(ISNUMBER(OFFSET('Sanitation Data'!$E$12,0,10*ROW('Sanitation Data'!E121))),CX127="Yes"),OFFSET('Sanitation Data'!$E$12,0,10*ROW('Sanitation Data'!E121)),IF(AND(ISNUMBER(OFFSET('Sanitation Data'!$E$12,0,10*ROW('Sanitation Data'!E121))),CX127="No",ISNUMBER(OFFSET('Sanitation Data'!$E$12,0,10*ROW('Sanitation Data'!E121)))),CONCATENATE("[",ROUND(OFFSET('Sanitation Data'!$E$12,0,10*ROW('Sanitation Data'!E121)),0),"]"),IF(AND(ISNUMBER(OFFSET('Sanitation Data'!$E$12,0,10*ROW('Sanitation Data'!E121))),CX127="",ISNUMBER(OFFSET('Sanitation Data'!$E$12,0,10*ROW('Sanitation Data'!E121)))),OFFSET('Sanitation Data'!$E$12,0,10*ROW('Sanitation Data'!E121)),NA())))</f>
        <v>#N/A</v>
      </c>
      <c r="AJ127" s="134" t="e">
        <f ca="1">+IF(AND(ISNUMBER(OFFSET('Sanitation Data'!$E$13,0,10*ROW('Sanitation Data'!E121))),CY127="Yes"),OFFSET('Sanitation Data'!$E$13,0,10*ROW('Sanitation Data'!E121)),IF(AND(ISNUMBER(OFFSET('Sanitation Data'!$E$13,0,10*ROW('Sanitation Data'!E121))),CY127="No",ISNUMBER(OFFSET('Sanitation Data'!$E$13,0,10*ROW('Sanitation Data'!E121)))),CONCATENATE("[",ROUND(OFFSET('Sanitation Data'!$E$13,0,10*ROW('Sanitation Data'!E121)),0),"]"),IF(AND(ISNUMBER(OFFSET('Sanitation Data'!$E$13,0,10*ROW('Sanitation Data'!E121))),CY127="",ISNUMBER(OFFSET('Sanitation Data'!$E$13,0,10*ROW('Sanitation Data'!E121)))),OFFSET('Sanitation Data'!$E$13,0,10*ROW('Sanitation Data'!E121)),NA())))</f>
        <v>#N/A</v>
      </c>
      <c r="AK127" s="134" t="e">
        <f ca="1">+IF(AND(ISNUMBER(OFFSET('Sanitation Data'!$F$5,0,10*ROW('Sanitation Data'!F121))),CZ127="Yes"),100-OFFSET('Sanitation Data'!$F$5,0,10*ROW('Sanitation Data'!F121)),IF(AND(ISNUMBER(OFFSET('Sanitation Data'!$F$5,0,10*ROW('Sanitation Data'!F121))),CZ127="No",ISNUMBER(OFFSET('Sanitation Data'!$F$5,0,10*ROW('Sanitation Data'!F121)))),CONCATENATE("[",ROUND(100-OFFSET('Sanitation Data'!$F$5,0,10*ROW('Sanitation Data'!F121)),0),"]"),IF(AND(ISNUMBER(OFFSET('Sanitation Data'!$F$5,0,10*ROW('Sanitation Data'!F121))),CZ127="",ISNUMBER(OFFSET('Sanitation Data'!$F$5,0,10*ROW('Sanitation Data'!F121)))),100-OFFSET('Sanitation Data'!$F$5,0,10*ROW('Sanitation Data'!F121)),NA())))</f>
        <v>#N/A</v>
      </c>
      <c r="AL127" s="134" t="e">
        <f ca="1">+IF(AND(ISNUMBER(OFFSET('Sanitation Data'!$F$7,0,10*ROW('Sanitation Data'!F121))),DA127="Yes"),OFFSET('Sanitation Data'!$F$7,0,10*ROW('Sanitation Data'!F121)),IF(AND(ISNUMBER(OFFSET('Sanitation Data'!$F$7,0,10*ROW('Sanitation Data'!F121))),DA127="No",ISNUMBER(OFFSET('Sanitation Data'!$F$7,0,10*ROW('Sanitation Data'!F121)))),CONCATENATE("[",ROUND(OFFSET('Sanitation Data'!$F$7,0,10*ROW('Sanitation Data'!F121)),0),"]"),IF(AND(ISNUMBER(OFFSET('Sanitation Data'!$F$7,0,10*ROW('Sanitation Data'!F121))),DA127="",ISNUMBER(OFFSET('Sanitation Data'!$F$7,0,10*ROW('Sanitation Data'!F121)))),OFFSET('Sanitation Data'!$F$7,0,10*ROW('Sanitation Data'!F121)),NA())))</f>
        <v>#N/A</v>
      </c>
      <c r="AM127" s="134" t="e">
        <f ca="1">+IF(AND(ISNUMBER(OFFSET('Sanitation Data'!$F$11,0,10*ROW('Sanitation Data'!F121))),DB127="Yes"),OFFSET('Sanitation Data'!$F$11,0,10*ROW('Sanitation Data'!F121)),IF(AND(ISNUMBER(OFFSET('Sanitation Data'!$F$11,0,10*ROW('Sanitation Data'!F121))),DB127="No",ISNUMBER(OFFSET('Sanitation Data'!$F$11,0,10*ROW('Sanitation Data'!F121)))),CONCATENATE("[",ROUND(OFFSET('Sanitation Data'!$F$11,0,10*ROW('Sanitation Data'!F121)),0),"]"),IF(AND(ISNUMBER(OFFSET('Sanitation Data'!$F$11,0,10*ROW('Sanitation Data'!F121))),DB127="",ISNUMBER(OFFSET('Sanitation Data'!$F$11,0,10*ROW('Sanitation Data'!F121)))),OFFSET('Sanitation Data'!$F$11,0,10*ROW('Sanitation Data'!F121)),NA())))</f>
        <v>#N/A</v>
      </c>
      <c r="AN127" s="134" t="e">
        <f ca="1">+IF(AND(ISNUMBER(OFFSET('Sanitation Data'!$F$12,0,10*ROW('Sanitation Data'!F121))),DC127="Yes"),OFFSET('Sanitation Data'!$F$12,0,10*ROW('Sanitation Data'!F121)),IF(AND(ISNUMBER(OFFSET('Sanitation Data'!$F$12,0,10*ROW('Sanitation Data'!F121))),DC127="No",ISNUMBER(OFFSET('Sanitation Data'!$F$12,0,10*ROW('Sanitation Data'!F121)))),CONCATENATE("[",ROUND(OFFSET('Sanitation Data'!$F$12,0,10*ROW('Sanitation Data'!F121)),0),"]"),IF(AND(ISNUMBER(OFFSET('Sanitation Data'!$F$12,0,10*ROW('Sanitation Data'!F121))),DC127="",ISNUMBER(OFFSET('Sanitation Data'!$F$12,0,10*ROW('Sanitation Data'!F121)))),OFFSET('Sanitation Data'!$F$12,0,10*ROW('Sanitation Data'!F121)),NA())))</f>
        <v>#N/A</v>
      </c>
      <c r="AO127" s="134" t="e">
        <f ca="1">+IF(AND(ISNUMBER(OFFSET('Sanitation Data'!$F$13,0,10*ROW('Sanitation Data'!F121))),DD127="Yes"),OFFSET('Sanitation Data'!$F$13,0,10*ROW('Sanitation Data'!F121)),IF(AND(ISNUMBER(OFFSET('Sanitation Data'!$F$13,0,10*ROW('Sanitation Data'!F121))),DD127="No",ISNUMBER(OFFSET('Sanitation Data'!$F$13,0,10*ROW('Sanitation Data'!F121)))),CONCATENATE("[",ROUND(OFFSET('Sanitation Data'!$F$13,0,10*ROW('Sanitation Data'!F121)),0),"]"),IF(AND(ISNUMBER(OFFSET('Sanitation Data'!$F$13,0,10*ROW('Sanitation Data'!F121))),DD127="",ISNUMBER(OFFSET('Sanitation Data'!$F$13,0,10*ROW('Sanitation Data'!F121)))),OFFSET('Sanitation Data'!$F$13,0,10*ROW('Sanitation Data'!F121)),NA())))</f>
        <v>#N/A</v>
      </c>
      <c r="AP127" s="134" t="e">
        <f ca="1">+IF(AND(ISNUMBER(OFFSET('Sanitation Data'!$G$5,0,10*ROW('Sanitation Data'!G121))),DE127="Yes"),100-OFFSET('Sanitation Data'!$G$5,0,10*ROW('Sanitation Data'!G121)),IF(AND(ISNUMBER(OFFSET('Sanitation Data'!$G$5,0,10*ROW('Sanitation Data'!G121))),DE127="No",ISNUMBER(OFFSET('Sanitation Data'!$G$5,0,10*ROW('Sanitation Data'!G121)))),CONCATENATE("[",ROUND(100-OFFSET('Sanitation Data'!$G$5,0,10*ROW('Sanitation Data'!G121)),0),"]"),IF(AND(ISNUMBER(OFFSET('Sanitation Data'!$G$5,0,10*ROW('Sanitation Data'!G121))),DE127="",ISNUMBER(OFFSET('Sanitation Data'!$G$5,0,10*ROW('Sanitation Data'!G121)))),100-OFFSET('Sanitation Data'!$G$5,0,10*ROW('Sanitation Data'!G121)),NA())))</f>
        <v>#N/A</v>
      </c>
      <c r="AQ127" s="134" t="e">
        <f ca="1">+IF(AND(ISNUMBER(OFFSET('Sanitation Data'!$G$7,0,10*ROW('Sanitation Data'!G121))),DF127="Yes"),OFFSET('Sanitation Data'!$G$7,0,10*ROW('Sanitation Data'!G121)),IF(AND(ISNUMBER(OFFSET('Sanitation Data'!$G$7,0,10*ROW('Sanitation Data'!G121))),DF127="No",ISNUMBER(OFFSET('Sanitation Data'!$G$7,0,10*ROW('Sanitation Data'!G121)))),CONCATENATE("[",ROUND(OFFSET('Sanitation Data'!$G$7,0,10*ROW('Sanitation Data'!G121)),0),"]"),IF(AND(ISNUMBER(OFFSET('Sanitation Data'!$G$7,0,10*ROW('Sanitation Data'!G121))),DF127="",ISNUMBER(OFFSET('Sanitation Data'!$G$7,0,10*ROW('Sanitation Data'!G121)))),OFFSET('Sanitation Data'!$G$7,0,10*ROW('Sanitation Data'!G121)),NA())))</f>
        <v>#N/A</v>
      </c>
      <c r="AR127" s="134" t="e">
        <f ca="1">+IF(AND(ISNUMBER(OFFSET('Sanitation Data'!$G$11,0,10*ROW('Sanitation Data'!G121))),DG127="Yes"),OFFSET('Sanitation Data'!$G$11,0,10*ROW('Sanitation Data'!G121)),IF(AND(ISNUMBER(OFFSET('Sanitation Data'!$G$11,0,10*ROW('Sanitation Data'!G121))),DG127="No",ISNUMBER(OFFSET('Sanitation Data'!$G$11,0,10*ROW('Sanitation Data'!G121)))),CONCATENATE("[",ROUND(OFFSET('Sanitation Data'!$G$11,0,10*ROW('Sanitation Data'!G121)),0),"]"),IF(AND(ISNUMBER(OFFSET('Sanitation Data'!$G$11,0,10*ROW('Sanitation Data'!G121))),DG127="",ISNUMBER(OFFSET('Sanitation Data'!$G$11,0,10*ROW('Sanitation Data'!G121)))),OFFSET('Sanitation Data'!$G$11,0,10*ROW('Sanitation Data'!G121)),NA())))</f>
        <v>#N/A</v>
      </c>
      <c r="AS127" s="134" t="e">
        <f ca="1">+IF(AND(ISNUMBER(OFFSET('Sanitation Data'!$G$12,0,10*ROW('Sanitation Data'!G121))),DH127="Yes"),OFFSET('Sanitation Data'!$G$12,0,10*ROW('Sanitation Data'!G121)),IF(AND(ISNUMBER(OFFSET('Sanitation Data'!$G$12,0,10*ROW('Sanitation Data'!G121))),DH127="No",ISNUMBER(OFFSET('Sanitation Data'!$G$12,0,10*ROW('Sanitation Data'!G121)))),CONCATENATE("[",ROUND(OFFSET('Sanitation Data'!$G$12,0,10*ROW('Sanitation Data'!G121)),0),"]"),IF(AND(ISNUMBER(OFFSET('Sanitation Data'!$G$12,0,10*ROW('Sanitation Data'!G121))),DH127="",ISNUMBER(OFFSET('Sanitation Data'!$G$12,0,10*ROW('Sanitation Data'!G121)))),OFFSET('Sanitation Data'!$G$12,0,10*ROW('Sanitation Data'!G121)),NA())))</f>
        <v>#N/A</v>
      </c>
      <c r="AT127" s="134" t="e">
        <f ca="1">+IF(AND(ISNUMBER(OFFSET('Sanitation Data'!$G$13,0,10*ROW('Sanitation Data'!G121))),DI127="Yes"),OFFSET('Sanitation Data'!$G$13,0,10*ROW('Sanitation Data'!G121)),IF(AND(ISNUMBER(OFFSET('Sanitation Data'!$G$13,0,10*ROW('Sanitation Data'!G121))),DI127="No",ISNUMBER(OFFSET('Sanitation Data'!$G$13,0,10*ROW('Sanitation Data'!G121)))),CONCATENATE("[",ROUND(OFFSET('Sanitation Data'!$G$13,0,10*ROW('Sanitation Data'!G121)),0),"]"),IF(AND(ISNUMBER(OFFSET('Sanitation Data'!$G$13,0,10*ROW('Sanitation Data'!G121))),DI127="",ISNUMBER(OFFSET('Sanitation Data'!$G$13,0,10*ROW('Sanitation Data'!G121)))),OFFSET('Sanitation Data'!$G$13,0,10*ROW('Sanitation Data'!G121)),NA())))</f>
        <v>#N/A</v>
      </c>
      <c r="AU127" s="134" t="e">
        <f ca="1">+IF(AND(ISNUMBER(OFFSET('Sanitation Data'!$H$5,0,10*ROW('Sanitation Data'!H121))),DJ127="Yes"),100-OFFSET('Sanitation Data'!$H$5,0,10*ROW('Sanitation Data'!H121)),IF(AND(ISNUMBER(OFFSET('Sanitation Data'!$H$5,0,10*ROW('Sanitation Data'!H121))),DJ127="No",ISNUMBER(OFFSET('Sanitation Data'!$H$5,0,10*ROW('Sanitation Data'!H121)))),CONCATENATE("[",ROUND(100-OFFSET('Sanitation Data'!$H$5,0,10*ROW('Sanitation Data'!H121)),0),"]"),IF(AND(ISNUMBER(OFFSET('Sanitation Data'!$H$5,0,10*ROW('Sanitation Data'!H121))),DJ127="",ISNUMBER(OFFSET('Sanitation Data'!$H$5,0,10*ROW('Sanitation Data'!H121)))),100-OFFSET('Sanitation Data'!$H$5,0,10*ROW('Sanitation Data'!H121)),NA())))</f>
        <v>#N/A</v>
      </c>
      <c r="AV127" s="134" t="e">
        <f ca="1">+IF(AND(ISNUMBER(OFFSET('Sanitation Data'!$H$7,0,10*ROW('Sanitation Data'!H121))),DK127="Yes"),OFFSET('Sanitation Data'!$H$7,0,10*ROW('Sanitation Data'!H121)),IF(AND(ISNUMBER(OFFSET('Sanitation Data'!$H$7,0,10*ROW('Sanitation Data'!H121))),DK127="No",ISNUMBER(OFFSET('Sanitation Data'!$H$7,0,10*ROW('Sanitation Data'!H121)))),CONCATENATE("[",ROUND(OFFSET('Sanitation Data'!$H$7,0,10*ROW('Sanitation Data'!H121)),0),"]"),IF(AND(ISNUMBER(OFFSET('Sanitation Data'!$H$7,0,10*ROW('Sanitation Data'!H121))),DK127="",ISNUMBER(OFFSET('Sanitation Data'!$H$7,0,10*ROW('Sanitation Data'!H121)))),OFFSET('Sanitation Data'!$H$7,0,10*ROW('Sanitation Data'!H121)),NA())))</f>
        <v>#N/A</v>
      </c>
      <c r="AW127" s="134" t="e">
        <f ca="1">+IF(AND(ISNUMBER(OFFSET('Sanitation Data'!$H$11,0,10*ROW('Sanitation Data'!H121))),DL127="Yes"),OFFSET('Sanitation Data'!$H$11,0,10*ROW('Sanitation Data'!H121)),IF(AND(ISNUMBER(OFFSET('Sanitation Data'!$H$11,0,10*ROW('Sanitation Data'!H121))),DL127="No",ISNUMBER(OFFSET('Sanitation Data'!$H$11,0,10*ROW('Sanitation Data'!H121)))),CONCATENATE("[",ROUND(OFFSET('Sanitation Data'!$H$11,0,10*ROW('Sanitation Data'!H121)),0),"]"),IF(AND(ISNUMBER(OFFSET('Sanitation Data'!$H$11,0,10*ROW('Sanitation Data'!H121))),DL127="",ISNUMBER(OFFSET('Sanitation Data'!$H$11,0,10*ROW('Sanitation Data'!H121)))),OFFSET('Sanitation Data'!$H$11,0,10*ROW('Sanitation Data'!H121)),NA())))</f>
        <v>#N/A</v>
      </c>
      <c r="AX127" s="134" t="e">
        <f ca="1">+IF(AND(ISNUMBER(OFFSET('Sanitation Data'!$H$12,0,10*ROW('Sanitation Data'!H121))),DM127="Yes"),OFFSET('Sanitation Data'!$H$12,0,10*ROW('Sanitation Data'!H121)),IF(AND(ISNUMBER(OFFSET('Sanitation Data'!$H$12,0,10*ROW('Sanitation Data'!H121))),DM127="No",ISNUMBER(OFFSET('Sanitation Data'!$H$12,0,10*ROW('Sanitation Data'!H121)))),CONCATENATE("[",ROUND(OFFSET('Sanitation Data'!$H$12,0,10*ROW('Sanitation Data'!H121)),0),"]"),IF(AND(ISNUMBER(OFFSET('Sanitation Data'!$H$12,0,10*ROW('Sanitation Data'!H121))),DM127="",ISNUMBER(OFFSET('Sanitation Data'!$H$12,0,10*ROW('Sanitation Data'!H121)))),OFFSET('Sanitation Data'!$H$12,0,10*ROW('Sanitation Data'!H121)),NA())))</f>
        <v>#N/A</v>
      </c>
      <c r="AY127" s="134" t="e">
        <f ca="1">+IF(AND(ISNUMBER(OFFSET('Sanitation Data'!$H$13,0,10*ROW('Sanitation Data'!H121))),DN127="Yes"),OFFSET('Sanitation Data'!$H$13,0,10*ROW('Sanitation Data'!H121)),IF(AND(ISNUMBER(OFFSET('Sanitation Data'!$H$13,0,10*ROW('Sanitation Data'!H121))),DN127="No",ISNUMBER(OFFSET('Sanitation Data'!$H$13,0,10*ROW('Sanitation Data'!H121)))),CONCATENATE("[",ROUND(OFFSET('Sanitation Data'!$H$13,0,10*ROW('Sanitation Data'!H121)),0),"]"),IF(AND(ISNUMBER(OFFSET('Sanitation Data'!$H$13,0,10*ROW('Sanitation Data'!H121))),DN127="",ISNUMBER(OFFSET('Sanitation Data'!$H$13,0,10*ROW('Sanitation Data'!H121)))),OFFSET('Sanitation Data'!$H$13,0,10*ROW('Sanitation Data'!H121)),NA())))</f>
        <v>#N/A</v>
      </c>
      <c r="AZ127" s="135" t="e">
        <f ca="1">+IF(AND(ISNUMBER(OFFSET('Hygiene Data'!$C$6,0,10*ROW('Hygiene Data'!C121))),DO127="Yes"),OFFSET('Hygiene Data'!$C$6,0,10*ROW('Hygiene Data'!C121)),IF(AND(ISNUMBER(OFFSET('Hygiene Data'!$C$6,0,10*ROW('Hygiene Data'!C121))),DO127="No",ISNUMBER(OFFSET('Hygiene Data'!$C$6,0,10*ROW('Hygiene Data'!C121)))),CONCATENATE("[",ROUND(OFFSET('Hygiene Data'!$C$6,0,10*ROW('Hygiene Data'!C121)),0),"]"),IF(AND(ISNUMBER(OFFSET('Hygiene Data'!$C$6,0,10*ROW('Hygiene Data'!C121))),DO127="",ISNUMBER(OFFSET('Hygiene Data'!$C$6,0,10*ROW('Hygiene Data'!C121)))),OFFSET('Hygiene Data'!$C$6,0,10*ROW('Hygiene Data'!C121)),NA())))</f>
        <v>#N/A</v>
      </c>
      <c r="BA127" s="135" t="e">
        <f ca="1">+IF(AND(ISNUMBER(OFFSET('Hygiene Data'!$C$8,0,10*ROW('Hygiene Data'!C121))),DP127="Yes"),OFFSET('Hygiene Data'!$C$8,0,10*ROW('Hygiene Data'!C121)),IF(AND(ISNUMBER(OFFSET('Hygiene Data'!$C$8,0,10*ROW('Hygiene Data'!C121))),DP127="No",ISNUMBER(OFFSET('Hygiene Data'!$C$8,0,10*ROW('Hygiene Data'!C121)))),CONCATENATE("[",ROUND(OFFSET('Hygiene Data'!$C$8,0,10*ROW('Hygiene Data'!C121)),0),"]"),IF(AND(ISNUMBER(OFFSET('Hygiene Data'!$C$8,0,10*ROW('Hygiene Data'!C121))),DP127="",ISNUMBER(OFFSET('Hygiene Data'!$C$8,0,10*ROW('Hygiene Data'!C121)))),OFFSET('Hygiene Data'!$C$8,0,10*ROW('Hygiene Data'!C121)),NA())))</f>
        <v>#N/A</v>
      </c>
      <c r="BB127" s="135" t="e">
        <f ca="1">+IF(AND(ISNUMBER(OFFSET('Hygiene Data'!$C$10,0,10*ROW('Hygiene Data'!C121))),DQ127="Yes"),OFFSET('Hygiene Data'!$C$10,0,10*ROW('Hygiene Data'!C121)),IF(AND(ISNUMBER(OFFSET('Hygiene Data'!$C$10,0,10*ROW('Hygiene Data'!C121))),DQ127="No",ISNUMBER(OFFSET('Hygiene Data'!$C$10,0,10*ROW('Hygiene Data'!C121)))),CONCATENATE("[",ROUND(OFFSET('Hygiene Data'!$C$10,0,10*ROW('Hygiene Data'!C121)),0),"]"),IF(AND(ISNUMBER(OFFSET('Hygiene Data'!$C$10,0,10*ROW('Hygiene Data'!C121))),DQ127="",ISNUMBER(OFFSET('Hygiene Data'!$C$10,0,10*ROW('Hygiene Data'!C121)))),OFFSET('Hygiene Data'!$C$10,0,10*ROW('Hygiene Data'!C121)),NA())))</f>
        <v>#N/A</v>
      </c>
      <c r="BC127" s="135" t="e">
        <f ca="1">+IF(AND(ISNUMBER(OFFSET('Hygiene Data'!$D$6,0,10*ROW('Hygiene Data'!D121))),DR127="Yes"),OFFSET('Hygiene Data'!$D$6,0,10*ROW('Hygiene Data'!D121)),IF(AND(ISNUMBER(OFFSET('Hygiene Data'!$D$6,0,10*ROW('Hygiene Data'!D121))),DR127="No",ISNUMBER(OFFSET('Hygiene Data'!$D$6,0,10*ROW('Hygiene Data'!D121)))),CONCATENATE("[",ROUND(OFFSET('Hygiene Data'!$D$6,0,10*ROW('Hygiene Data'!D121)),0),"]"),IF(AND(ISNUMBER(OFFSET('Hygiene Data'!$D$6,0,10*ROW('Hygiene Data'!D121))),DR127="",ISNUMBER(OFFSET('Hygiene Data'!$D$6,0,10*ROW('Hygiene Data'!D121)))),OFFSET('Hygiene Data'!$D$6,0,10*ROW('Hygiene Data'!D121)),NA())))</f>
        <v>#N/A</v>
      </c>
      <c r="BD127" s="135" t="e">
        <f ca="1">+IF(AND(ISNUMBER(OFFSET('Hygiene Data'!$D$8,0,10*ROW('Hygiene Data'!D121))),DS127="Yes"),OFFSET('Hygiene Data'!$D$8,0,10*ROW('Hygiene Data'!D121)),IF(AND(ISNUMBER(OFFSET('Hygiene Data'!$D$8,0,10*ROW('Hygiene Data'!D121))),DS127="No",ISNUMBER(OFFSET('Hygiene Data'!$D$8,0,10*ROW('Hygiene Data'!D121)))),CONCATENATE("[",ROUND(OFFSET('Hygiene Data'!$D$8,0,10*ROW('Hygiene Data'!D121)),0),"]"),IF(AND(ISNUMBER(OFFSET('Hygiene Data'!$D$8,0,10*ROW('Hygiene Data'!D121))),DS127="",ISNUMBER(OFFSET('Hygiene Data'!$D$8,0,10*ROW('Hygiene Data'!D121)))),OFFSET('Hygiene Data'!$D$8,0,10*ROW('Hygiene Data'!D121)),NA())))</f>
        <v>#N/A</v>
      </c>
      <c r="BE127" s="135" t="e">
        <f ca="1">+IF(AND(ISNUMBER(OFFSET('Hygiene Data'!$D$10,0,10*ROW('Hygiene Data'!D121))),DT127="Yes"),OFFSET('Hygiene Data'!$D$10,0,10*ROW('Hygiene Data'!D121)),IF(AND(ISNUMBER(OFFSET('Hygiene Data'!$D$10,0,10*ROW('Hygiene Data'!D121))),DT127="No",ISNUMBER(OFFSET('Hygiene Data'!$D$10,0,10*ROW('Hygiene Data'!D121)))),CONCATENATE("[",ROUND(OFFSET('Hygiene Data'!$D$10,0,10*ROW('Hygiene Data'!D121)),0),"]"),IF(AND(ISNUMBER(OFFSET('Hygiene Data'!$D$10,0,10*ROW('Hygiene Data'!D121))),DT127="",ISNUMBER(OFFSET('Hygiene Data'!$D$10,0,10*ROW('Hygiene Data'!D121)))),OFFSET('Hygiene Data'!$D$10,0,10*ROW('Hygiene Data'!D121)),NA())))</f>
        <v>#N/A</v>
      </c>
      <c r="BF127" s="135" t="e">
        <f ca="1">+IF(AND(ISNUMBER(OFFSET('Hygiene Data'!$E$6,0,10*ROW('Hygiene Data'!E121))),DU127="Yes"),OFFSET('Hygiene Data'!$E$6,0,10*ROW('Hygiene Data'!E121)),IF(AND(ISNUMBER(OFFSET('Hygiene Data'!$E$6,0,10*ROW('Hygiene Data'!E121))),DU127="No",ISNUMBER(OFFSET('Hygiene Data'!$E$6,0,10*ROW('Hygiene Data'!E121)))),CONCATENATE("[",ROUND(OFFSET('Hygiene Data'!$E$6,0,10*ROW('Hygiene Data'!E121)),0),"]"),IF(AND(ISNUMBER(OFFSET('Hygiene Data'!$E$6,0,10*ROW('Hygiene Data'!E121))),DU127="",ISNUMBER(OFFSET('Hygiene Data'!$E$6,0,10*ROW('Hygiene Data'!E121)))),OFFSET('Hygiene Data'!$E$6,0,10*ROW('Hygiene Data'!E121)),NA())))</f>
        <v>#N/A</v>
      </c>
      <c r="BG127" s="135" t="e">
        <f ca="1">+IF(AND(ISNUMBER(OFFSET('Hygiene Data'!$E$8,0,10*ROW('Hygiene Data'!E121))),DV127="Yes"),OFFSET('Hygiene Data'!$E$8,0,10*ROW('Hygiene Data'!E121)),IF(AND(ISNUMBER(OFFSET('Hygiene Data'!$E$8,0,10*ROW('Hygiene Data'!E121))),DV127="No",ISNUMBER(OFFSET('Hygiene Data'!$E$8,0,10*ROW('Hygiene Data'!E121)))),CONCATENATE("[",ROUND(OFFSET('Hygiene Data'!$E$8,0,10*ROW('Hygiene Data'!E121)),0),"]"),IF(AND(ISNUMBER(OFFSET('Hygiene Data'!$E$8,0,10*ROW('Hygiene Data'!E121))),DV127="",ISNUMBER(OFFSET('Hygiene Data'!$E$8,0,10*ROW('Hygiene Data'!E121)))),OFFSET('Hygiene Data'!$E$8,0,10*ROW('Hygiene Data'!E121)),NA())))</f>
        <v>#N/A</v>
      </c>
      <c r="BH127" s="135" t="e">
        <f ca="1">+IF(AND(ISNUMBER(OFFSET('Hygiene Data'!$E$10,0,10*ROW('Hygiene Data'!E121))),DW127="Yes"),OFFSET('Hygiene Data'!$E$10,0,10*ROW('Hygiene Data'!E121)),IF(AND(ISNUMBER(OFFSET('Hygiene Data'!$E$10,0,10*ROW('Hygiene Data'!E121))),DW127="No",ISNUMBER(OFFSET('Hygiene Data'!$E$10,0,10*ROW('Hygiene Data'!E121)))),CONCATENATE("[",ROUND(OFFSET('Hygiene Data'!$E$10,0,10*ROW('Hygiene Data'!E121)),0),"]"),IF(AND(ISNUMBER(OFFSET('Hygiene Data'!$E$10,0,10*ROW('Hygiene Data'!E121))),DW127="",ISNUMBER(OFFSET('Hygiene Data'!$E$10,0,10*ROW('Hygiene Data'!E121)))),OFFSET('Hygiene Data'!$E$10,0,10*ROW('Hygiene Data'!E121)),NA())))</f>
        <v>#N/A</v>
      </c>
      <c r="BI127" s="135" t="e">
        <f ca="1">+IF(AND(ISNUMBER(OFFSET('Hygiene Data'!$F$6,0,10*ROW('Hygiene Data'!F121))),DX127="Yes"),OFFSET('Hygiene Data'!$F$6,0,10*ROW('Hygiene Data'!F121)),IF(AND(ISNUMBER(OFFSET('Hygiene Data'!$F$6,0,10*ROW('Hygiene Data'!F121))),DX127="No",ISNUMBER(OFFSET('Hygiene Data'!$F$6,0,10*ROW('Hygiene Data'!F121)))),CONCATENATE("[",ROUND(OFFSET('Hygiene Data'!$F$6,0,10*ROW('Hygiene Data'!F121)),0),"]"),IF(AND(ISNUMBER(OFFSET('Hygiene Data'!$F$6,0,10*ROW('Hygiene Data'!F121))),DX127="",ISNUMBER(OFFSET('Hygiene Data'!$F$6,0,10*ROW('Hygiene Data'!F121)))),OFFSET('Hygiene Data'!$F$6,0,10*ROW('Hygiene Data'!F121)),NA())))</f>
        <v>#N/A</v>
      </c>
      <c r="BJ127" s="135" t="e">
        <f ca="1">+IF(AND(ISNUMBER(OFFSET('Hygiene Data'!$F$8,0,10*ROW('Hygiene Data'!F121))),DY127="Yes"),OFFSET('Hygiene Data'!$F$8,0,10*ROW('Hygiene Data'!F121)),IF(AND(ISNUMBER(OFFSET('Hygiene Data'!$F$8,0,10*ROW('Hygiene Data'!F121))),DY127="No",ISNUMBER(OFFSET('Hygiene Data'!$F$8,0,10*ROW('Hygiene Data'!F121)))),CONCATENATE("[",ROUND(OFFSET('Hygiene Data'!$F$8,0,10*ROW('Hygiene Data'!F121)),0),"]"),IF(AND(ISNUMBER(OFFSET('Hygiene Data'!$F$8,0,10*ROW('Hygiene Data'!F121))),DY127="",ISNUMBER(OFFSET('Hygiene Data'!$F$8,0,10*ROW('Hygiene Data'!F121)))),OFFSET('Hygiene Data'!$F$8,0,10*ROW('Hygiene Data'!F121)),NA())))</f>
        <v>#N/A</v>
      </c>
      <c r="BK127" s="135" t="e">
        <f ca="1">+IF(AND(ISNUMBER(OFFSET('Hygiene Data'!$F$10,0,10*ROW('Hygiene Data'!F121))),DZ127="Yes"),OFFSET('Hygiene Data'!$F$10,0,10*ROW('Hygiene Data'!F121)),IF(AND(ISNUMBER(OFFSET('Hygiene Data'!$F$10,0,10*ROW('Hygiene Data'!F121))),DZ127="No",ISNUMBER(OFFSET('Hygiene Data'!$F$10,0,10*ROW('Hygiene Data'!F121)))),CONCATENATE("[",ROUND(OFFSET('Hygiene Data'!$F$10,0,10*ROW('Hygiene Data'!F121)),0),"]"),IF(AND(ISNUMBER(OFFSET('Hygiene Data'!$F$10,0,10*ROW('Hygiene Data'!F121))),DZ127="",ISNUMBER(OFFSET('Hygiene Data'!$F$10,0,10*ROW('Hygiene Data'!F121)))),OFFSET('Hygiene Data'!$F$10,0,10*ROW('Hygiene Data'!F121)),NA())))</f>
        <v>#N/A</v>
      </c>
      <c r="BL127" s="135" t="e">
        <f ca="1">+IF(AND(ISNUMBER(OFFSET('Hygiene Data'!$G$6,0,10*ROW('Hygiene Data'!G121))),EA127="Yes"),OFFSET('Hygiene Data'!$G$6,0,10*ROW('Hygiene Data'!G121)),IF(AND(ISNUMBER(OFFSET('Hygiene Data'!$G$6,0,10*ROW('Hygiene Data'!G121))),EA127="No",ISNUMBER(OFFSET('Hygiene Data'!$G$6,0,10*ROW('Hygiene Data'!G121)))),CONCATENATE("[",ROUND(OFFSET('Hygiene Data'!$G$6,0,10*ROW('Hygiene Data'!G121)),0),"]"),IF(AND(ISNUMBER(OFFSET('Hygiene Data'!$G$6,0,10*ROW('Hygiene Data'!G121))),EA127="",ISNUMBER(OFFSET('Hygiene Data'!$G$6,0,10*ROW('Hygiene Data'!G121)))),OFFSET('Hygiene Data'!$G$6,0,10*ROW('Hygiene Data'!G121)),NA())))</f>
        <v>#N/A</v>
      </c>
      <c r="BM127" s="135" t="e">
        <f ca="1">+IF(AND(ISNUMBER(OFFSET('Hygiene Data'!$G$8,0,10*ROW('Hygiene Data'!G121))),EB127="Yes"),OFFSET('Hygiene Data'!$G$8,0,10*ROW('Hygiene Data'!G121)),IF(AND(ISNUMBER(OFFSET('Hygiene Data'!$G$8,0,10*ROW('Hygiene Data'!G121))),EB127="No",ISNUMBER(OFFSET('Hygiene Data'!$G$8,0,10*ROW('Hygiene Data'!G121)))),CONCATENATE("[",ROUND(OFFSET('Hygiene Data'!$G$8,0,10*ROW('Hygiene Data'!G121)),0),"]"),IF(AND(ISNUMBER(OFFSET('Hygiene Data'!$G$8,0,10*ROW('Hygiene Data'!G121))),EB127="",ISNUMBER(OFFSET('Hygiene Data'!$G$8,0,10*ROW('Hygiene Data'!G121)))),OFFSET('Hygiene Data'!$G$8,0,10*ROW('Hygiene Data'!G121)),NA())))</f>
        <v>#N/A</v>
      </c>
      <c r="BN127" s="135" t="e">
        <f ca="1">+IF(AND(ISNUMBER(OFFSET('Hygiene Data'!$G$10,0,10*ROW('Hygiene Data'!G121))),EC127="Yes"),OFFSET('Hygiene Data'!$G$10,0,10*ROW('Hygiene Data'!G121)),IF(AND(ISNUMBER(OFFSET('Hygiene Data'!$G$10,0,10*ROW('Hygiene Data'!G121))),EC127="No",ISNUMBER(OFFSET('Hygiene Data'!$G$10,0,10*ROW('Hygiene Data'!G121)))),CONCATENATE("[",ROUND(OFFSET('Hygiene Data'!$G$10,0,10*ROW('Hygiene Data'!G121)),0),"]"),IF(AND(ISNUMBER(OFFSET('Hygiene Data'!$G$10,0,10*ROW('Hygiene Data'!G121))),EC127="",ISNUMBER(OFFSET('Hygiene Data'!$G$10,0,10*ROW('Hygiene Data'!G121)))),OFFSET('Hygiene Data'!$G$10,0,10*ROW('Hygiene Data'!G121)),NA())))</f>
        <v>#N/A</v>
      </c>
      <c r="BO127" s="135" t="e">
        <f ca="1">+IF(AND(ISNUMBER(OFFSET('Hygiene Data'!$H$6,0,10*ROW('Hygiene Data'!H121))),ED127="Yes"),OFFSET('Hygiene Data'!$H$6,0,10*ROW('Hygiene Data'!H121)),IF(AND(ISNUMBER(OFFSET('Hygiene Data'!$H$6,0,10*ROW('Hygiene Data'!H121))),ED127="No",ISNUMBER(OFFSET('Hygiene Data'!$H$6,0,10*ROW('Hygiene Data'!H121)))),CONCATENATE("[",ROUND(OFFSET('Hygiene Data'!$H$6,0,10*ROW('Hygiene Data'!H121)),0),"]"),IF(AND(ISNUMBER(OFFSET('Hygiene Data'!$H$6,0,10*ROW('Hygiene Data'!H121))),ED127="",ISNUMBER(OFFSET('Hygiene Data'!$H$6,0,10*ROW('Hygiene Data'!H121)))),OFFSET('Hygiene Data'!$H$6,0,10*ROW('Hygiene Data'!H121)),NA())))</f>
        <v>#N/A</v>
      </c>
      <c r="BP127" s="135" t="e">
        <f ca="1">+IF(AND(ISNUMBER(OFFSET('Hygiene Data'!$H$8,0,10*ROW('Hygiene Data'!H121))),EE127="Yes"),OFFSET('Hygiene Data'!$H$8,0,10*ROW('Hygiene Data'!H121)),IF(AND(ISNUMBER(OFFSET('Hygiene Data'!$H$8,0,10*ROW('Hygiene Data'!H121))),EE127="No",ISNUMBER(OFFSET('Hygiene Data'!$H$8,0,10*ROW('Hygiene Data'!H121)))),CONCATENATE("[",ROUND(OFFSET('Hygiene Data'!$H$8,0,10*ROW('Hygiene Data'!H121)),0),"]"),IF(AND(ISNUMBER(OFFSET('Hygiene Data'!$H$8,0,10*ROW('Hygiene Data'!H121))),EE127="",ISNUMBER(OFFSET('Hygiene Data'!$H$8,0,10*ROW('Hygiene Data'!H121)))),OFFSET('Hygiene Data'!$H$8,0,10*ROW('Hygiene Data'!H121)),NA())))</f>
        <v>#N/A</v>
      </c>
      <c r="BQ127" s="135" t="e">
        <f ca="1">+IF(AND(ISNUMBER(OFFSET('Hygiene Data'!$H$10,0,10*ROW('Hygiene Data'!H121))),EF127="Yes"),OFFSET('Hygiene Data'!$H$10,0,10*ROW('Hygiene Data'!H121)),IF(AND(ISNUMBER(OFFSET('Hygiene Data'!$H$10,0,10*ROW('Hygiene Data'!H121))),EF127="No",ISNUMBER(OFFSET('Hygiene Data'!$H$10,0,10*ROW('Hygiene Data'!H121)))),CONCATENATE("[",ROUND(OFFSET('Hygiene Data'!$H$10,0,10*ROW('Hygiene Data'!H121)),0),"]"),IF(AND(ISNUMBER(OFFSET('Hygiene Data'!$H$10,0,10*ROW('Hygiene Data'!H121))),EF127="",ISNUMBER(OFFSET('Hygiene Data'!$H$10,0,10*ROW('Hygiene Data'!H121)))),OFFSET('Hygiene Data'!$H$10,0,10*ROW('Hygiene Data'!H121)),NA())))</f>
        <v>#N/A</v>
      </c>
      <c r="BS127" s="34" t="str">
        <f ca="1">+IF(OFFSET('Water Data'!$C$28,0,10*ROW('Water Data'!C121))="","",OFFSET('Water Data'!$C$28,0,10*ROW('Water Data'!C121)))</f>
        <v/>
      </c>
      <c r="BT127" s="34" t="str">
        <f ca="1">+IF(OFFSET('Water Data'!$C$29,0,10*ROW('Water Data'!C121))="","",OFFSET('Water Data'!$C$29,0,10*ROW('Water Data'!C121)))</f>
        <v/>
      </c>
      <c r="BU127" s="34" t="str">
        <f ca="1">+IF(OFFSET('Water Data'!$C$30,0,10*ROW('Water Data'!C121))="","",OFFSET('Water Data'!$C$30,0,10*ROW('Water Data'!C121)))</f>
        <v/>
      </c>
      <c r="BV127" s="34" t="str">
        <f ca="1">+IF(OFFSET('Water Data'!$D$28,0,10*ROW('Water Data'!D121))="","",OFFSET('Water Data'!$D$28,0,10*ROW('Water Data'!D121)))</f>
        <v/>
      </c>
      <c r="BW127" s="34" t="str">
        <f ca="1">+IF(OFFSET('Water Data'!$D$29,0,10*ROW('Water Data'!D121))="","",OFFSET('Water Data'!$D$29,0,10*ROW('Water Data'!D121)))</f>
        <v/>
      </c>
      <c r="BX127" s="34" t="str">
        <f ca="1">+IF(OFFSET('Water Data'!$D$30,0,10*ROW('Water Data'!D121))="","",OFFSET('Water Data'!$D$30,0,10*ROW('Water Data'!D121)))</f>
        <v/>
      </c>
      <c r="BY127" s="34" t="str">
        <f ca="1">+IF(OFFSET('Water Data'!$E$28,0,10*ROW('Water Data'!E121))="","",OFFSET('Water Data'!$E$28,0,10*ROW('Water Data'!E121)))</f>
        <v/>
      </c>
      <c r="BZ127" s="34" t="str">
        <f ca="1">+IF(OFFSET('Water Data'!$E$29,0,10*ROW('Water Data'!E121))="","",OFFSET('Water Data'!$E$29,0,10*ROW('Water Data'!E121)))</f>
        <v/>
      </c>
      <c r="CA127" s="34" t="str">
        <f ca="1">+IF(OFFSET('Water Data'!$E$30,0,10*ROW('Water Data'!E121))="","",OFFSET('Water Data'!$E$30,0,10*ROW('Water Data'!E121)))</f>
        <v/>
      </c>
      <c r="CB127" s="34" t="str">
        <f ca="1">+IF(OFFSET('Water Data'!$F$28,0,10*ROW('Water Data'!F121))="","",OFFSET('Water Data'!$F$28,0,10*ROW('Water Data'!F121)))</f>
        <v/>
      </c>
      <c r="CC127" s="34" t="str">
        <f ca="1">+IF(OFFSET('Water Data'!$F$29,0,10*ROW('Water Data'!F121))="","",OFFSET('Water Data'!$F$29,0,10*ROW('Water Data'!F121)))</f>
        <v/>
      </c>
      <c r="CD127" s="34" t="str">
        <f ca="1">+IF(OFFSET('Water Data'!$F$30,0,10*ROW('Water Data'!F121))="","",OFFSET('Water Data'!$F$30,0,10*ROW('Water Data'!F121)))</f>
        <v/>
      </c>
      <c r="CE127" s="34" t="str">
        <f ca="1">+IF(OFFSET('Water Data'!$G$28,0,10*ROW('Water Data'!G121))="","",OFFSET('Water Data'!$G$28,0,10*ROW('Water Data'!G121)))</f>
        <v/>
      </c>
      <c r="CF127" s="34" t="str">
        <f ca="1">+IF(OFFSET('Water Data'!$G$29,0,10*ROW('Water Data'!G121))="","",OFFSET('Water Data'!$G$29,0,10*ROW('Water Data'!G121)))</f>
        <v/>
      </c>
      <c r="CG127" s="34" t="str">
        <f ca="1">+IF(OFFSET('Water Data'!$G$30,0,10*ROW('Water Data'!G121))="","",OFFSET('Water Data'!$G$30,0,10*ROW('Water Data'!G121)))</f>
        <v/>
      </c>
      <c r="CH127" s="34" t="str">
        <f ca="1">+IF(OFFSET('Water Data'!$H$28,0,10*ROW('Water Data'!H121))="","",OFFSET('Water Data'!$H$28,0,10*ROW('Water Data'!H121)))</f>
        <v/>
      </c>
      <c r="CI127" s="34" t="str">
        <f ca="1">+IF(OFFSET('Water Data'!$H$29,0,10*ROW('Water Data'!H121))="","",OFFSET('Water Data'!$H$29,0,10*ROW('Water Data'!H121)))</f>
        <v/>
      </c>
      <c r="CJ127" s="34" t="str">
        <f ca="1">+IF(OFFSET('Water Data'!$H$30,0,10*ROW('Water Data'!H121))="","",OFFSET('Water Data'!$H$30,0,10*ROW('Water Data'!H121)))</f>
        <v/>
      </c>
      <c r="CK127" s="34" t="str">
        <f ca="1">+IF(OFFSET('Sanitation Data'!$C$29,0,10*ROW('Sanitation Data'!C121))="","",OFFSET('Sanitation Data'!$C$29,0,10*ROW('Sanitation Data'!C121)))</f>
        <v/>
      </c>
      <c r="CL127" s="34" t="str">
        <f ca="1">+IF(OFFSET('Sanitation Data'!$C$30,0,10*ROW('Sanitation Data'!C121))="","",OFFSET('Sanitation Data'!$C$30,0,10*ROW('Sanitation Data'!C121)))</f>
        <v/>
      </c>
      <c r="CM127" s="34" t="str">
        <f ca="1">+IF(OFFSET('Sanitation Data'!$C$31,0,10*ROW('Sanitation Data'!C121))="","",OFFSET('Sanitation Data'!$C$31,0,10*ROW('Sanitation Data'!C121)))</f>
        <v/>
      </c>
      <c r="CN127" s="34" t="str">
        <f ca="1">+IF(OFFSET('Sanitation Data'!$C$32,0,10*ROW('Sanitation Data'!C121))="","",OFFSET('Sanitation Data'!$C$32,0,10*ROW('Sanitation Data'!C121)))</f>
        <v/>
      </c>
      <c r="CO127" s="34" t="str">
        <f ca="1">+IF(OFFSET('Sanitation Data'!$C$33,0,10*ROW('Sanitation Data'!C121))="","",OFFSET('Sanitation Data'!$C$33,0,10*ROW('Sanitation Data'!C121)))</f>
        <v/>
      </c>
      <c r="CP127" s="34" t="str">
        <f ca="1">+IF(OFFSET('Sanitation Data'!$D$29,0,10*ROW('Sanitation Data'!D121))="","",OFFSET('Sanitation Data'!$D$29,0,10*ROW('Sanitation Data'!D121)))</f>
        <v/>
      </c>
      <c r="CQ127" s="34" t="str">
        <f ca="1">+IF(OFFSET('Sanitation Data'!$D$30,0,10*ROW('Sanitation Data'!D121))="","",OFFSET('Sanitation Data'!$D$30,0,10*ROW('Sanitation Data'!D121)))</f>
        <v/>
      </c>
      <c r="CR127" s="34" t="str">
        <f ca="1">+IF(OFFSET('Sanitation Data'!$D$31,0,10*ROW('Sanitation Data'!D121))="","",OFFSET('Sanitation Data'!$D$31,0,10*ROW('Sanitation Data'!D121)))</f>
        <v/>
      </c>
      <c r="CS127" s="34" t="str">
        <f ca="1">+IF(OFFSET('Sanitation Data'!$D$32,0,10*ROW('Sanitation Data'!D121))="","",OFFSET('Sanitation Data'!$D$32,0,10*ROW('Sanitation Data'!D121)))</f>
        <v/>
      </c>
      <c r="CT127" s="34" t="str">
        <f ca="1">+IF(OFFSET('Sanitation Data'!$D$33,0,10*ROW('Sanitation Data'!D121))="","",OFFSET('Sanitation Data'!$D$33,0,10*ROW('Sanitation Data'!D121)))</f>
        <v/>
      </c>
      <c r="CU127" s="34" t="str">
        <f ca="1">+IF(OFFSET('Sanitation Data'!$E$29,0,10*ROW('Sanitation Data'!E121))="","",OFFSET('Sanitation Data'!$E$29,0,10*ROW('Sanitation Data'!E121)))</f>
        <v/>
      </c>
      <c r="CV127" s="34" t="str">
        <f ca="1">+IF(OFFSET('Sanitation Data'!$E$30,0,10*ROW('Sanitation Data'!E121))="","",OFFSET('Sanitation Data'!$E$30,0,10*ROW('Sanitation Data'!E121)))</f>
        <v/>
      </c>
      <c r="CW127" s="34" t="str">
        <f ca="1">+IF(OFFSET('Sanitation Data'!$E$31,0,10*ROW('Sanitation Data'!E121))="","",OFFSET('Sanitation Data'!$E$31,0,10*ROW('Sanitation Data'!E121)))</f>
        <v/>
      </c>
      <c r="CX127" s="34" t="str">
        <f ca="1">+IF(OFFSET('Sanitation Data'!$E$32,0,10*ROW('Sanitation Data'!E121))="","",OFFSET('Sanitation Data'!$E$32,0,10*ROW('Sanitation Data'!E121)))</f>
        <v/>
      </c>
      <c r="CY127" s="34" t="str">
        <f ca="1">+IF(OFFSET('Sanitation Data'!$E$33,0,10*ROW('Sanitation Data'!E121))="","",OFFSET('Sanitation Data'!$E$33,0,10*ROW('Sanitation Data'!E121)))</f>
        <v/>
      </c>
      <c r="CZ127" s="34" t="str">
        <f ca="1">+IF(OFFSET('Sanitation Data'!$F$29,0,10*ROW('Sanitation Data'!F121))="","",OFFSET('Sanitation Data'!$F$29,0,10*ROW('Sanitation Data'!F121)))</f>
        <v/>
      </c>
      <c r="DA127" s="34" t="str">
        <f ca="1">+IF(OFFSET('Sanitation Data'!$F$30,0,10*ROW('Sanitation Data'!F121))="","",OFFSET('Sanitation Data'!$F$30,0,10*ROW('Sanitation Data'!F121)))</f>
        <v/>
      </c>
      <c r="DB127" s="34" t="str">
        <f ca="1">+IF(OFFSET('Sanitation Data'!$F$31,0,10*ROW('Sanitation Data'!F121))="","",OFFSET('Sanitation Data'!$F$31,0,10*ROW('Sanitation Data'!F121)))</f>
        <v/>
      </c>
      <c r="DC127" s="34" t="str">
        <f ca="1">+IF(OFFSET('Sanitation Data'!$F$32,0,10*ROW('Sanitation Data'!F121))="","",OFFSET('Sanitation Data'!$F$32,0,10*ROW('Sanitation Data'!F121)))</f>
        <v/>
      </c>
      <c r="DD127" s="34" t="str">
        <f ca="1">+IF(OFFSET('Sanitation Data'!$F$33,0,10*ROW('Sanitation Data'!F121))="","",OFFSET('Sanitation Data'!$F$33,0,10*ROW('Sanitation Data'!F121)))</f>
        <v/>
      </c>
      <c r="DE127" s="34" t="str">
        <f ca="1">+IF(OFFSET('Sanitation Data'!$G$29,0,10*ROW('Sanitation Data'!G121))="","",OFFSET('Sanitation Data'!$G$29,0,10*ROW('Sanitation Data'!G121)))</f>
        <v/>
      </c>
      <c r="DF127" s="34" t="str">
        <f ca="1">+IF(OFFSET('Sanitation Data'!$G$30,0,10*ROW('Sanitation Data'!G121))="","",OFFSET('Sanitation Data'!$G$30,0,10*ROW('Sanitation Data'!G121)))</f>
        <v/>
      </c>
      <c r="DG127" s="34" t="str">
        <f ca="1">+IF(OFFSET('Sanitation Data'!$G$31,0,10*ROW('Sanitation Data'!G121))="","",OFFSET('Sanitation Data'!$G$31,0,10*ROW('Sanitation Data'!G121)))</f>
        <v/>
      </c>
      <c r="DH127" s="34" t="str">
        <f ca="1">+IF(OFFSET('Sanitation Data'!$G$32,0,10*ROW('Sanitation Data'!G121))="","",OFFSET('Sanitation Data'!$G$32,0,10*ROW('Sanitation Data'!G121)))</f>
        <v/>
      </c>
      <c r="DI127" s="34" t="str">
        <f ca="1">+IF(OFFSET('Sanitation Data'!$G$33,0,10*ROW('Sanitation Data'!G121))="","",OFFSET('Sanitation Data'!$G$33,0,10*ROW('Sanitation Data'!G121)))</f>
        <v/>
      </c>
      <c r="DJ127" s="34" t="str">
        <f ca="1">+IF(OFFSET('Sanitation Data'!$H$29,0,10*ROW('Sanitation Data'!H121))="","",OFFSET('Sanitation Data'!$H$29,0,10*ROW('Sanitation Data'!H121)))</f>
        <v/>
      </c>
      <c r="DK127" s="34" t="str">
        <f ca="1">+IF(OFFSET('Sanitation Data'!$H$30,0,10*ROW('Sanitation Data'!H121))="","",OFFSET('Sanitation Data'!$H$30,0,10*ROW('Sanitation Data'!H121)))</f>
        <v/>
      </c>
      <c r="DL127" s="34" t="str">
        <f ca="1">+IF(OFFSET('Sanitation Data'!$H$31,0,10*ROW('Sanitation Data'!H121))="","",OFFSET('Sanitation Data'!$H$31,0,10*ROW('Sanitation Data'!H121)))</f>
        <v/>
      </c>
      <c r="DM127" s="34" t="str">
        <f ca="1">+IF(OFFSET('Sanitation Data'!$H$32,0,10*ROW('Sanitation Data'!H121))="","",OFFSET('Sanitation Data'!$H$32,0,10*ROW('Sanitation Data'!H121)))</f>
        <v/>
      </c>
      <c r="DN127" s="34" t="str">
        <f ca="1">+IF(OFFSET('Sanitation Data'!$H$33,0,10*ROW('Sanitation Data'!H121))="","",OFFSET('Sanitation Data'!$H$33,0,10*ROW('Sanitation Data'!H121)))</f>
        <v/>
      </c>
      <c r="DO127" s="34" t="str">
        <f ca="1">+IF(OFFSET('Hygiene Data'!$C$12,0,10*ROW('Hygiene Data'!C121))="","",OFFSET('Hygiene Data'!$C$12,0,10*ROW('Hygiene Data'!C121)))</f>
        <v/>
      </c>
      <c r="DP127" s="34" t="str">
        <f ca="1">+IF(OFFSET('Hygiene Data'!$C$13,0,10*ROW('Hygiene Data'!C121))="","",OFFSET('Hygiene Data'!$C$13,0,10*ROW('Hygiene Data'!C121)))</f>
        <v/>
      </c>
      <c r="DQ127" s="34" t="str">
        <f ca="1">+IF(OFFSET('Hygiene Data'!$C$14,0,10*ROW('Hygiene Data'!C121))="","",OFFSET('Hygiene Data'!$C$14,0,10*ROW('Hygiene Data'!C121)))</f>
        <v/>
      </c>
      <c r="DR127" s="34" t="str">
        <f ca="1">+IF(OFFSET('Hygiene Data'!$D$12,0,10*ROW('Hygiene Data'!D121))="","",OFFSET('Hygiene Data'!$D$12,0,10*ROW('Hygiene Data'!D121)))</f>
        <v/>
      </c>
      <c r="DS127" s="34" t="str">
        <f ca="1">+IF(OFFSET('Hygiene Data'!$D$13,0,10*ROW('Hygiene Data'!D121))="","",OFFSET('Hygiene Data'!$D$13,0,10*ROW('Hygiene Data'!D121)))</f>
        <v/>
      </c>
      <c r="DT127" s="34" t="str">
        <f ca="1">+IF(OFFSET('Hygiene Data'!$D$14,0,10*ROW('Hygiene Data'!D121))="","",OFFSET('Hygiene Data'!$D$14,0,10*ROW('Hygiene Data'!D121)))</f>
        <v/>
      </c>
      <c r="DU127" s="34" t="str">
        <f ca="1">+IF(OFFSET('Hygiene Data'!$E$12,0,10*ROW('Hygiene Data'!E121))="","",OFFSET('Hygiene Data'!$E$12,0,10*ROW('Hygiene Data'!E121)))</f>
        <v/>
      </c>
      <c r="DV127" s="34" t="str">
        <f ca="1">+IF(OFFSET('Hygiene Data'!$E$13,0,10*ROW('Hygiene Data'!E121))="","",OFFSET('Hygiene Data'!$E$13,0,10*ROW('Hygiene Data'!E121)))</f>
        <v/>
      </c>
      <c r="DW127" s="34" t="str">
        <f ca="1">+IF(OFFSET('Hygiene Data'!$E$14,0,10*ROW('Hygiene Data'!E121))="","",OFFSET('Hygiene Data'!$E$14,0,10*ROW('Hygiene Data'!E121)))</f>
        <v/>
      </c>
      <c r="DX127" s="34" t="str">
        <f ca="1">+IF(OFFSET('Hygiene Data'!$F$12,0,10*ROW('Hygiene Data'!F121))="","",OFFSET('Hygiene Data'!$F$12,0,10*ROW('Hygiene Data'!F121)))</f>
        <v/>
      </c>
      <c r="DY127" s="34" t="str">
        <f ca="1">+IF(OFFSET('Hygiene Data'!$F$13,0,10*ROW('Hygiene Data'!F121))="","",OFFSET('Hygiene Data'!$F$13,0,10*ROW('Hygiene Data'!F121)))</f>
        <v/>
      </c>
      <c r="DZ127" s="34" t="str">
        <f ca="1">+IF(OFFSET('Hygiene Data'!$F$14,0,10*ROW('Hygiene Data'!F121))="","",OFFSET('Hygiene Data'!$F$14,0,10*ROW('Hygiene Data'!F121)))</f>
        <v/>
      </c>
      <c r="EA127" s="34" t="str">
        <f ca="1">+IF(OFFSET('Hygiene Data'!$G$12,0,10*ROW('Hygiene Data'!G121))="","",OFFSET('Hygiene Data'!$G$12,0,10*ROW('Hygiene Data'!G121)))</f>
        <v/>
      </c>
      <c r="EB127" s="34" t="str">
        <f ca="1">+IF(OFFSET('Hygiene Data'!$G$13,0,10*ROW('Hygiene Data'!G121))="","",OFFSET('Hygiene Data'!$G$13,0,10*ROW('Hygiene Data'!G121)))</f>
        <v/>
      </c>
      <c r="EC127" s="34" t="str">
        <f ca="1">+IF(OFFSET('Hygiene Data'!$G$14,0,10*ROW('Hygiene Data'!G121))="","",OFFSET('Hygiene Data'!$G$14,0,10*ROW('Hygiene Data'!G121)))</f>
        <v/>
      </c>
      <c r="ED127" s="34" t="str">
        <f ca="1">+IF(OFFSET('Hygiene Data'!$H$12,0,10*ROW('Hygiene Data'!H121))="","",OFFSET('Hygiene Data'!$H$12,0,10*ROW('Hygiene Data'!H121)))</f>
        <v/>
      </c>
      <c r="EE127" s="34" t="str">
        <f ca="1">+IF(OFFSET('Hygiene Data'!$H$13,0,10*ROW('Hygiene Data'!H121))="","",OFFSET('Hygiene Data'!$H$13,0,10*ROW('Hygiene Data'!H121)))</f>
        <v/>
      </c>
      <c r="EF127" s="34" t="str">
        <f ca="1">+IF(OFFSET('Hygiene Data'!$H$14,0,10*ROW('Hygiene Data'!H121))="","",OFFSET('Hygiene Data'!$H$14,0,10*ROW('Hygiene Data'!H121)))</f>
        <v/>
      </c>
    </row>
    <row r="128" spans="1:136" x14ac:dyDescent="0.2">
      <c r="A128" s="50" t="str">
        <f ca="1">+IF(OFFSET('Water Data'!$B$1,0,10*ROW('Water Data'!B125))="","",OFFSET('Water Data'!$B$1,0,10*ROW('Water Data'!B125)))</f>
        <v/>
      </c>
      <c r="B128" s="50" t="str">
        <f ca="1">+IF(OFFSET('Water Data'!$A$3,0,10*ROW('Water Data'!A125))="","",OFFSET('Water Data'!$A$3,0,10*ROW('Water Data'!A125)))</f>
        <v/>
      </c>
      <c r="C128" s="50" t="str">
        <f ca="1">+IF(OFFSET('Water Data'!$C$3,0,10*ROW('Water Data'!C125))="","",OFFSET('Water Data'!$C$3,0,10*ROW('Water Data'!C125)))</f>
        <v/>
      </c>
      <c r="D128" s="133" t="e">
        <f ca="1">+IF(AND(ISNUMBER(OFFSET('Water Data'!$C$5,0,10*ROW('Water Data'!C122))),BS128="Yes"),100-OFFSET('Water Data'!$C$5,0,10*ROW('Water Data'!C122)),IF(AND(ISNUMBER(OFFSET('Water Data'!$C$5,0,10*ROW('Water Data'!C122))),BS128="No",ISNUMBER(OFFSET('Water Data'!$C$5,0,10*ROW('Water Data'!C122)))),CONCATENATE("[",ROUND(100-OFFSET('Water Data'!$C$5,0,10*ROW('Water Data'!C122)),0),"]"),IF(AND(ISNUMBER(OFFSET('Water Data'!$C$5,0,10*ROW('Water Data'!C122))),BS128="",ISNUMBER(OFFSET('Water Data'!$C$5,0,10*ROW('Water Data'!C122)))),100-OFFSET('Water Data'!$C$5,0,10*ROW('Water Data'!C122)),NA())))</f>
        <v>#N/A</v>
      </c>
      <c r="E128" s="133" t="e">
        <f ca="1">+IF(AND(ISNUMBER(OFFSET('Water Data'!$C$7,0,10*ROW('Water Data'!D122))),BT128="Yes"),OFFSET('Water Data'!$C$7,0,10*ROW('Water Data'!C122)),IF(AND(ISNUMBER(OFFSET('Water Data'!$C$7,0,10*ROW('Water Data'!C122))),BT128="No",ISNUMBER(OFFSET('Water Data'!$C$7,0,10*ROW('Water Data'!C122)))),CONCATENATE("[",ROUND(OFFSET('Water Data'!$C$7,0,10*ROW('Water Data'!C122)),0),"]"),IF(AND(ISNUMBER(OFFSET('Water Data'!$C$7,0,10*ROW('Water Data'!C122))),BT128="",ISNUMBER(OFFSET('Water Data'!$C$7,0,10*ROW('Water Data'!C122)))),OFFSET('Water Data'!$C$7,0,10*ROW('Water Data'!C122)),NA())))</f>
        <v>#N/A</v>
      </c>
      <c r="F128" s="133" t="e">
        <f ca="1">+IF(AND(ISNUMBER(OFFSET('Water Data'!$C$10,0,10*ROW('Water Data'!C122))),BU128="Yes"),OFFSET('Water Data'!$C$10,0,10*ROW('Water Data'!C122)),IF(AND(ISNUMBER(OFFSET('Water Data'!$C$10,0,10*ROW('Water Data'!C122))),BU128="No",ISNUMBER(OFFSET('Water Data'!$C$10,0,10*ROW('Water Data'!C122)))),CONCATENATE("[",ROUND(OFFSET('Water Data'!$C$10,0,10*ROW('Water Data'!C122)),0),"]"),IF(AND(ISNUMBER(OFFSET('Water Data'!$C$10,0,10*ROW('Water Data'!C122))),BU128="",ISNUMBER(OFFSET('Water Data'!$C$10,0,10*ROW('Water Data'!C122)))),OFFSET('Water Data'!$C$10,0,10*ROW('Water Data'!C122)),NA())))</f>
        <v>#N/A</v>
      </c>
      <c r="G128" s="133" t="e">
        <f ca="1">+IF(AND(ISNUMBER(OFFSET('Water Data'!$D$5,0,10*ROW('Water Data'!D122))),BV128="Yes"),100-OFFSET('Water Data'!$D$5,0,10*ROW('Water Data'!D122)),IF(AND(ISNUMBER(OFFSET('Water Data'!$D$5,0,10*ROW('Water Data'!D122))),BV128="No",ISNUMBER(OFFSET('Water Data'!$D$5,0,10*ROW('Water Data'!D122)))),CONCATENATE("[",ROUND(100-OFFSET('Water Data'!$D$5,0,10*ROW('Water Data'!D122)),0),"]"),IF(AND(ISNUMBER(OFFSET('Water Data'!$D$5,0,10*ROW('Water Data'!D122))),BV128="",ISNUMBER(OFFSET('Water Data'!$D$5,0,10*ROW('Water Data'!D122)))),100-OFFSET('Water Data'!$D$5,0,10*ROW('Water Data'!D122)),NA())))</f>
        <v>#N/A</v>
      </c>
      <c r="H128" s="133" t="e">
        <f ca="1">+IF(AND(ISNUMBER(OFFSET('Water Data'!$D$7,0,10*ROW('Water Data'!D122))),BW128="Yes"),OFFSET('Water Data'!$D$7,0,10*ROW('Water Data'!D122)),IF(AND(ISNUMBER(OFFSET('Water Data'!$D$7,0,10*ROW('Water Data'!D122))),BW128="No",ISNUMBER(OFFSET('Water Data'!$D$7,0,10*ROW('Water Data'!D122)))),CONCATENATE("[",ROUND(OFFSET('Water Data'!$C$7,0,10*ROW('Water Data'!D122)),0),"]"),IF(AND(ISNUMBER(OFFSET('Water Data'!$D$7,0,10*ROW('Water Data'!D122))),BW128="",ISNUMBER(OFFSET('Water Data'!$D$7,0,10*ROW('Water Data'!D122)))),OFFSET('Water Data'!$D$7,0,10*ROW('Water Data'!D122)),NA())))</f>
        <v>#N/A</v>
      </c>
      <c r="I128" s="133" t="e">
        <f ca="1">+IF(AND(ISNUMBER(OFFSET('Water Data'!$D$10,0,10*ROW('Water Data'!D122))),BX128="Yes"),OFFSET('Water Data'!$D$10,0,10*ROW('Water Data'!D122)),IF(AND(ISNUMBER(OFFSET('Water Data'!$D$10,0,10*ROW('Water Data'!D122))),BX128="No",ISNUMBER(OFFSET('Water Data'!$D$10,0,10*ROW('Water Data'!D122)))),CONCATENATE("[",ROUND(OFFSET('Water Data'!$D$10,0,10*ROW('Water Data'!D122)),0),"]"),IF(AND(ISNUMBER(OFFSET('Water Data'!$D$10,0,10*ROW('Water Data'!D122))),BX128="",ISNUMBER(OFFSET('Water Data'!$D$10,0,10*ROW('Water Data'!D122)))),OFFSET('Water Data'!$D$10,0,10*ROW('Water Data'!D122)),NA())))</f>
        <v>#N/A</v>
      </c>
      <c r="J128" s="133" t="e">
        <f ca="1">+IF(AND(ISNUMBER(OFFSET('Water Data'!$E$5,0,10*ROW('Water Data'!E122))),BY128="Yes"),100-OFFSET('Water Data'!$E$5,0,10*ROW('Water Data'!E122)),IF(AND(ISNUMBER(OFFSET('Water Data'!$E$5,0,10*ROW('Water Data'!E122))),BY128="No",ISNUMBER(OFFSET('Water Data'!$E$5,0,10*ROW('Water Data'!E122)))),CONCATENATE("[",ROUND(100-OFFSET('Water Data'!$E$5,0,10*ROW('Water Data'!E122)),0),"]"),IF(AND(ISNUMBER(OFFSET('Water Data'!$E$5,0,10*ROW('Water Data'!E122))),BY128="",ISNUMBER(OFFSET('Water Data'!$E$5,0,10*ROW('Water Data'!E122)))),100-OFFSET('Water Data'!$E$5,0,10*ROW('Water Data'!E122)),NA())))</f>
        <v>#N/A</v>
      </c>
      <c r="K128" s="133" t="e">
        <f ca="1">+IF(AND(ISNUMBER(OFFSET('Water Data'!$E$7,0,10*ROW('Water Data'!E122))),BZ128="Yes"),OFFSET('Water Data'!$E$7,0,10*ROW('Water Data'!E122)),IF(AND(ISNUMBER(OFFSET('Water Data'!$E$7,0,10*ROW('Water Data'!E122))),BZ128="No",ISNUMBER(OFFSET('Water Data'!$E$7,0,10*ROW('Water Data'!E122)))),CONCATENATE("[",ROUND(OFFSET('Water Data'!$E$7,0,10*ROW('Water Data'!E122)),0),"]"),IF(AND(ISNUMBER(OFFSET('Water Data'!$E$7,0,10*ROW('Water Data'!E122))),BZ128="",ISNUMBER(OFFSET('Water Data'!$E$7,0,10*ROW('Water Data'!E122)))),OFFSET('Water Data'!$E$7,0,10*ROW('Water Data'!E122)),NA())))</f>
        <v>#N/A</v>
      </c>
      <c r="L128" s="133" t="e">
        <f ca="1">+IF(AND(ISNUMBER(OFFSET('Water Data'!$E$10,0,10*ROW('Water Data'!E122))),CA128="Yes"),OFFSET('Water Data'!$E$10,0,10*ROW('Water Data'!E122)),IF(AND(ISNUMBER(OFFSET('Water Data'!$E$10,0,10*ROW('Water Data'!E122))),CA128="No",ISNUMBER(OFFSET('Water Data'!$E$10,0,10*ROW('Water Data'!E122)))),CONCATENATE("[",ROUND(OFFSET('Water Data'!$E$10,0,10*ROW('Water Data'!E122)),0),"]"),IF(AND(ISNUMBER(OFFSET('Water Data'!$E$10,0,10*ROW('Water Data'!E122))),CA128="",ISNUMBER(OFFSET('Water Data'!$E$10,0,10*ROW('Water Data'!E122)))),OFFSET('Water Data'!$E$10,0,10*ROW('Water Data'!E122)),NA())))</f>
        <v>#N/A</v>
      </c>
      <c r="M128" s="133" t="e">
        <f ca="1">+IF(AND(ISNUMBER(OFFSET('Water Data'!$F$5,0,10*ROW('Water Data'!F122))),CB128="Yes"),100-OFFSET('Water Data'!$F$5,0,10*ROW('Water Data'!F122)),IF(AND(ISNUMBER(OFFSET('Water Data'!$F$5,0,10*ROW('Water Data'!F122))),CB128="No",ISNUMBER(OFFSET('Water Data'!$F$5,0,10*ROW('Water Data'!F122)))),CONCATENATE("[",ROUND(100-OFFSET('Water Data'!$F$5,0,10*ROW('Water Data'!F122)),0),"]"),IF(AND(ISNUMBER(OFFSET('Water Data'!$F$5,0,10*ROW('Water Data'!F122))),CB128="",ISNUMBER(OFFSET('Water Data'!$F$5,0,10*ROW('Water Data'!F122)))),100-OFFSET('Water Data'!$F$5,0,10*ROW('Water Data'!F122)),NA())))</f>
        <v>#N/A</v>
      </c>
      <c r="N128" s="133" t="e">
        <f ca="1">+IF(AND(ISNUMBER(OFFSET('Water Data'!$F$7,0,10*ROW('Water Data'!F122))),CC128="Yes"),OFFSET('Water Data'!$F$7,0,10*ROW('Water Data'!F122)),IF(AND(ISNUMBER(OFFSET('Water Data'!$F$7,0,10*ROW('Water Data'!F122))),CC128="No",ISNUMBER(OFFSET('Water Data'!$F$7,0,10*ROW('Water Data'!F122)))),CONCATENATE("[",ROUND(OFFSET('Water Data'!$F$7,0,10*ROW('Water Data'!F122)),0),"]"),IF(AND(ISNUMBER(OFFSET('Water Data'!$F$7,0,10*ROW('Water Data'!F122))),CC128="",ISNUMBER(OFFSET('Water Data'!$F$7,0,10*ROW('Water Data'!F122)))),OFFSET('Water Data'!$F$7,0,10*ROW('Water Data'!F122)),NA())))</f>
        <v>#N/A</v>
      </c>
      <c r="O128" s="133" t="e">
        <f ca="1">+IF(AND(ISNUMBER(OFFSET('Water Data'!$F$10,0,10*ROW('Water Data'!F122))),CD128="Yes"),OFFSET('Water Data'!$F$10,0,10*ROW('Water Data'!F122)),IF(AND(ISNUMBER(OFFSET('Water Data'!$F$10,0,10*ROW('Water Data'!F122))),CD128="No",ISNUMBER(OFFSET('Water Data'!$F$10,0,10*ROW('Water Data'!F122)))),CONCATENATE("[",ROUND(OFFSET('Water Data'!$F$10,0,10*ROW('Water Data'!F122)),0),"]"),IF(AND(ISNUMBER(OFFSET('Water Data'!$F$10,0,10*ROW('Water Data'!F122))),CD128="",ISNUMBER(OFFSET('Water Data'!$F$10,0,10*ROW('Water Data'!F122)))),OFFSET('Water Data'!$F$10,0,10*ROW('Water Data'!F122)),NA())))</f>
        <v>#N/A</v>
      </c>
      <c r="P128" s="133" t="e">
        <f ca="1">+IF(AND(ISNUMBER(OFFSET('Water Data'!$G$5,0,10*ROW('Water Data'!G122))),CE128="Yes"),100-OFFSET('Water Data'!$G$5,0,10*ROW('Water Data'!G122)),IF(AND(ISNUMBER(OFFSET('Water Data'!$G$5,0,10*ROW('Water Data'!G122))),CE128="No",ISNUMBER(OFFSET('Water Data'!$G$5,0,10*ROW('Water Data'!G122)))),CONCATENATE("[",ROUND(100-OFFSET('Water Data'!$G$5,0,10*ROW('Water Data'!G122)),0),"]"),IF(AND(ISNUMBER(OFFSET('Water Data'!$G$5,0,10*ROW('Water Data'!G122))),CE128="",ISNUMBER(OFFSET('Water Data'!$G$5,0,10*ROW('Water Data'!G122)))),100-OFFSET('Water Data'!$G$5,0,10*ROW('Water Data'!G122)),NA())))</f>
        <v>#N/A</v>
      </c>
      <c r="Q128" s="133" t="e">
        <f ca="1">+IF(AND(ISNUMBER(OFFSET('Water Data'!$G$7,0,10*ROW('Water Data'!G122))),CF128="Yes"),OFFSET('Water Data'!$G$7,0,10*ROW('Water Data'!G122)),IF(AND(ISNUMBER(OFFSET('Water Data'!$G$7,0,10*ROW('Water Data'!G122))),CF128="No",ISNUMBER(OFFSET('Water Data'!$G$7,0,10*ROW('Water Data'!G122)))),CONCATENATE("[",ROUND(OFFSET('Water Data'!$G$7,0,10*ROW('Water Data'!G122)),0),"]"),IF(AND(ISNUMBER(OFFSET('Water Data'!$G$7,0,10*ROW('Water Data'!G122))),CF128="",ISNUMBER(OFFSET('Water Data'!$G$7,0,10*ROW('Water Data'!G122)))),OFFSET('Water Data'!$G$7,0,10*ROW('Water Data'!G122)),NA())))</f>
        <v>#N/A</v>
      </c>
      <c r="R128" s="133" t="e">
        <f ca="1">+IF(AND(ISNUMBER(OFFSET('Water Data'!$G$10,0,10*ROW('Water Data'!G122))),CG128="Yes"),OFFSET('Water Data'!$G$10,0,10*ROW('Water Data'!G122)),IF(AND(ISNUMBER(OFFSET('Water Data'!$G$10,0,10*ROW('Water Data'!G122))),CG128="No",ISNUMBER(OFFSET('Water Data'!$G$10,0,10*ROW('Water Data'!G122)))),CONCATENATE("[",ROUND(OFFSET('Water Data'!$G$10,0,10*ROW('Water Data'!G122)),0),"]"),IF(AND(ISNUMBER(OFFSET('Water Data'!$G$10,0,10*ROW('Water Data'!G122))),CG128="",ISNUMBER(OFFSET('Water Data'!$G$10,0,10*ROW('Water Data'!G122)))),OFFSET('Water Data'!$G$10,0,10*ROW('Water Data'!G122)),NA())))</f>
        <v>#N/A</v>
      </c>
      <c r="S128" s="133" t="e">
        <f ca="1">+IF(AND(ISNUMBER(OFFSET('Water Data'!$H$5,0,10*ROW('Water Data'!H122))),CH128="Yes"),100-OFFSET('Water Data'!$H$5,0,10*ROW('Water Data'!H122)),IF(AND(ISNUMBER(OFFSET('Water Data'!$H$5,0,10*ROW('Water Data'!H122))),CH128="No",ISNUMBER(OFFSET('Water Data'!$H$5,0,10*ROW('Water Data'!H122)))),CONCATENATE("[",ROUND(100-OFFSET('Water Data'!$H$5,0,10*ROW('Water Data'!H122)),0),"]"),IF(AND(ISNUMBER(OFFSET('Water Data'!$H$5,0,10*ROW('Water Data'!H122))),CH128="",ISNUMBER(OFFSET('Water Data'!$H$5,0,10*ROW('Water Data'!H122)))),100-OFFSET('Water Data'!$H$5,0,10*ROW('Water Data'!H122)),NA())))</f>
        <v>#N/A</v>
      </c>
      <c r="T128" s="133" t="e">
        <f ca="1">+IF(AND(ISNUMBER(OFFSET('Water Data'!$H$7,0,10*ROW('Water Data'!H122))),CI128="Yes"),OFFSET('Water Data'!$H$7,0,10*ROW('Water Data'!H122)),IF(AND(ISNUMBER(OFFSET('Water Data'!$H$7,0,10*ROW('Water Data'!H122))),CI128="No",ISNUMBER(OFFSET('Water Data'!$H$7,0,10*ROW('Water Data'!H122)))),CONCATENATE("[",ROUND(OFFSET('Water Data'!$H$7,0,10*ROW('Water Data'!H122)),0),"]"),IF(AND(ISNUMBER(OFFSET('Water Data'!$H$7,0,10*ROW('Water Data'!H122))),CI128="",ISNUMBER(OFFSET('Water Data'!$H$7,0,10*ROW('Water Data'!H122)))),OFFSET('Water Data'!$H$7,0,10*ROW('Water Data'!H122)),NA())))</f>
        <v>#N/A</v>
      </c>
      <c r="U128" s="133" t="e">
        <f ca="1">+IF(AND(ISNUMBER(OFFSET('Water Data'!$H$10,0,10*ROW('Water Data'!H122))),CJ128="Yes"),OFFSET('Water Data'!$H$10,0,10*ROW('Water Data'!H122)),IF(AND(ISNUMBER(OFFSET('Water Data'!$H$10,0,10*ROW('Water Data'!H122))),CJ128="No",ISNUMBER(OFFSET('Water Data'!$H$10,0,10*ROW('Water Data'!H122)))),CONCATENATE("[",ROUND(OFFSET('Water Data'!$H$10,0,10*ROW('Water Data'!H122)),0),"]"),IF(AND(ISNUMBER(OFFSET('Water Data'!$H$10,0,10*ROW('Water Data'!H122))),CJ128="",ISNUMBER(OFFSET('Water Data'!$H$10,0,10*ROW('Water Data'!H122)))),OFFSET('Water Data'!$H$10,0,10*ROW('Water Data'!H122)),NA())))</f>
        <v>#N/A</v>
      </c>
      <c r="V128" s="134" t="e">
        <f ca="1">+IF(AND(ISNUMBER(OFFSET('Sanitation Data'!$C$5,0,10*ROW('Sanitation Data'!C122))),CK128="Yes"),100-OFFSET('Sanitation Data'!$C$5,0,10*ROW('Sanitation Data'!C122)),IF(AND(ISNUMBER(OFFSET('Sanitation Data'!$C$5,0,10*ROW('Sanitation Data'!C122))),CK128="No",ISNUMBER(OFFSET('Sanitation Data'!$C$5,0,10*ROW('Sanitation Data'!C122)))),CONCATENATE("[",ROUND(100-OFFSET('Sanitation Data'!$C$5,0,10*ROW('Sanitation Data'!C122)),0),"]"),IF(AND(ISNUMBER(OFFSET('Sanitation Data'!$C$5,0,10*ROW('Sanitation Data'!C122))),CK128="",ISNUMBER(OFFSET('Sanitation Data'!$C$5,0,10*ROW('Sanitation Data'!C122)))),100-OFFSET('Sanitation Data'!$C$5,0,10*ROW('Sanitation Data'!C122)),NA())))</f>
        <v>#N/A</v>
      </c>
      <c r="W128" s="134" t="e">
        <f ca="1">+IF(AND(ISNUMBER(OFFSET('Sanitation Data'!$C$7,0,10*ROW('Sanitation Data'!C122))),CL128="Yes"),OFFSET('Sanitation Data'!$C$7,0,10*ROW('Sanitation Data'!C122)),IF(AND(ISNUMBER(OFFSET('Sanitation Data'!$C$7,0,10*ROW('Sanitation Data'!C122))),CL128="No",ISNUMBER(OFFSET('Sanitation Data'!$C$7,0,10*ROW('Sanitation Data'!C122)))),CONCATENATE("[",ROUND(OFFSET('Sanitation Data'!$C$7,0,10*ROW('Sanitation Data'!C122)),0),"]"),IF(AND(ISNUMBER(OFFSET('Sanitation Data'!$C$7,0,10*ROW('Sanitation Data'!C122))),CL128="",ISNUMBER(OFFSET('Sanitation Data'!$C$7,0,10*ROW('Sanitation Data'!C122)))),OFFSET('Sanitation Data'!$C$7,0,10*ROW('Sanitation Data'!C122)),NA())))</f>
        <v>#N/A</v>
      </c>
      <c r="X128" s="134" t="e">
        <f ca="1">+IF(AND(ISNUMBER(OFFSET('Sanitation Data'!$C$11,0,10*ROW('Sanitation Data'!C122))),CM128="Yes"),OFFSET('Sanitation Data'!$C$11,0,10*ROW('Sanitation Data'!C122)),IF(AND(ISNUMBER(OFFSET('Sanitation Data'!$C$11,0,10*ROW('Sanitation Data'!C122))),CM128="No",ISNUMBER(OFFSET('Sanitation Data'!$C$11,0,10*ROW('Sanitation Data'!C122)))),CONCATENATE("[",ROUND(OFFSET('Sanitation Data'!$C$11,0,10*ROW('Sanitation Data'!C122)),0),"]"),IF(AND(ISNUMBER(OFFSET('Sanitation Data'!$C$11,0,10*ROW('Sanitation Data'!C122))),CM128="",ISNUMBER(OFFSET('Sanitation Data'!$C$11,0,10*ROW('Sanitation Data'!C122)))),OFFSET('Sanitation Data'!$C$11,0,10*ROW('Sanitation Data'!C122)),NA())))</f>
        <v>#N/A</v>
      </c>
      <c r="Y128" s="134" t="e">
        <f ca="1">+IF(AND(ISNUMBER(OFFSET('Sanitation Data'!$C$12,0,10*ROW('Sanitation Data'!C122))),CN128="Yes"),OFFSET('Sanitation Data'!$C$12,0,10*ROW('Sanitation Data'!C122)),IF(AND(ISNUMBER(OFFSET('Sanitation Data'!$C$12,0,10*ROW('Sanitation Data'!C122))),CN128="No",ISNUMBER(OFFSET('Sanitation Data'!$C$12,0,10*ROW('Sanitation Data'!C122)))),CONCATENATE("[",ROUND(OFFSET('Sanitation Data'!$C$12,0,10*ROW('Sanitation Data'!C122)),0),"]"),IF(AND(ISNUMBER(OFFSET('Sanitation Data'!$C$12,0,10*ROW('Sanitation Data'!C122))),CN128="",ISNUMBER(OFFSET('Sanitation Data'!$C$12,0,10*ROW('Sanitation Data'!C122)))),OFFSET('Sanitation Data'!$C$12,0,10*ROW('Sanitation Data'!C122)),NA())))</f>
        <v>#N/A</v>
      </c>
      <c r="Z128" s="134" t="e">
        <f ca="1">+IF(AND(ISNUMBER(OFFSET('Sanitation Data'!$C$13,0,10*ROW('Sanitation Data'!C122))),CO128="Yes"),OFFSET('Sanitation Data'!$C$13,0,10*ROW('Sanitation Data'!C122)),IF(AND(ISNUMBER(OFFSET('Sanitation Data'!$C$13,0,10*ROW('Sanitation Data'!C122))),CO128="No",ISNUMBER(OFFSET('Sanitation Data'!$C$13,0,10*ROW('Sanitation Data'!C122)))),CONCATENATE("[",ROUND(OFFSET('Sanitation Data'!$C$13,0,10*ROW('Sanitation Data'!C122)),0),"]"),IF(AND(ISNUMBER(OFFSET('Sanitation Data'!$C$13,0,10*ROW('Sanitation Data'!C122))),CO128="",ISNUMBER(OFFSET('Sanitation Data'!$C$13,0,10*ROW('Sanitation Data'!C122)))),OFFSET('Sanitation Data'!$C$13,0,10*ROW('Sanitation Data'!C122)),NA())))</f>
        <v>#N/A</v>
      </c>
      <c r="AA128" s="134" t="e">
        <f ca="1">+IF(AND(ISNUMBER(OFFSET('Sanitation Data'!$D$5,0,10*ROW('Sanitation Data'!D122))),CP128="Yes"),100-OFFSET('Sanitation Data'!$D$5,0,10*ROW('Sanitation Data'!D122)),IF(AND(ISNUMBER(OFFSET('Sanitation Data'!$D$5,0,10*ROW('Sanitation Data'!D122))),CP128="No",ISNUMBER(OFFSET('Sanitation Data'!$D$5,0,10*ROW('Sanitation Data'!D122)))),CONCATENATE("[",ROUND(100-OFFSET('Sanitation Data'!$D$5,0,10*ROW('Sanitation Data'!D122)),0),"]"),IF(AND(ISNUMBER(OFFSET('Sanitation Data'!$D$5,0,10*ROW('Sanitation Data'!D122))),CP128="",ISNUMBER(OFFSET('Sanitation Data'!$D$5,0,10*ROW('Sanitation Data'!D122)))),100-OFFSET('Sanitation Data'!$D$5,0,10*ROW('Sanitation Data'!D122)),NA())))</f>
        <v>#N/A</v>
      </c>
      <c r="AB128" s="134" t="e">
        <f ca="1">+IF(AND(ISNUMBER(OFFSET('Sanitation Data'!$D$7,0,10*ROW('Sanitation Data'!D122))),CQ128="Yes"),OFFSET('Sanitation Data'!$D$7,0,10*ROW('Sanitation Data'!G122)),IF(AND(ISNUMBER(OFFSET('Sanitation Data'!$D$7,0,10*ROW('Sanitation Data'!D122))),CQ128="No",ISNUMBER(OFFSET('Sanitation Data'!$D$7,0,10*ROW('Sanitation Data'!D122)))),CONCATENATE("[",ROUND(OFFSET('Sanitation Data'!$D$7,0,10*ROW('Sanitation Data'!D122)),0),"]"),IF(AND(ISNUMBER(OFFSET('Sanitation Data'!$D$7,0,10*ROW('Sanitation Data'!D122))),CQ128="",ISNUMBER(OFFSET('Sanitation Data'!$D$7,0,10*ROW('Sanitation Data'!D122)))),OFFSET('Sanitation Data'!$D$7,0,10*ROW('Sanitation Data'!D122)),NA())))</f>
        <v>#N/A</v>
      </c>
      <c r="AC128" s="134" t="e">
        <f ca="1">+IF(AND(ISNUMBER(OFFSET('Sanitation Data'!$D$11,0,10*ROW('Sanitation Data'!D122))),CR128="Yes"),OFFSET('Sanitation Data'!$D$11,0,10*ROW('Sanitation Data'!D122)),IF(AND(ISNUMBER(OFFSET('Sanitation Data'!$D$11,0,10*ROW('Sanitation Data'!D122))),CR128="No",ISNUMBER(OFFSET('Sanitation Data'!$D$11,0,10*ROW('Sanitation Data'!D122)))),CONCATENATE("[",ROUND(OFFSET('Sanitation Data'!$D$11,0,10*ROW('Sanitation Data'!D122)),0),"]"),IF(AND(ISNUMBER(OFFSET('Sanitation Data'!$D$11,0,10*ROW('Sanitation Data'!D122))),CR128="",ISNUMBER(OFFSET('Sanitation Data'!$D$11,0,10*ROW('Sanitation Data'!D122)))),OFFSET('Sanitation Data'!$D$11,0,10*ROW('Sanitation Data'!D122)),NA())))</f>
        <v>#N/A</v>
      </c>
      <c r="AD128" s="134" t="e">
        <f ca="1">+IF(AND(ISNUMBER(OFFSET('Sanitation Data'!$D$12,0,10*ROW('Sanitation Data'!D122))),CS128="Yes"),OFFSET('Sanitation Data'!$D$12,0,10*ROW('Sanitation Data'!D122)),IF(AND(ISNUMBER(OFFSET('Sanitation Data'!$D$12,0,10*ROW('Sanitation Data'!D122))),CS128="No",ISNUMBER(OFFSET('Sanitation Data'!$D$12,0,10*ROW('Sanitation Data'!D122)))),CONCATENATE("[",ROUND(OFFSET('Sanitation Data'!$D$12,0,10*ROW('Sanitation Data'!D122)),0),"]"),IF(AND(ISNUMBER(OFFSET('Sanitation Data'!$D$12,0,10*ROW('Sanitation Data'!D122))),CS128="",ISNUMBER(OFFSET('Sanitation Data'!$D$12,0,10*ROW('Sanitation Data'!D122)))),OFFSET('Sanitation Data'!$D$12,0,10*ROW('Sanitation Data'!D122)),NA())))</f>
        <v>#N/A</v>
      </c>
      <c r="AE128" s="134" t="e">
        <f ca="1">+IF(AND(ISNUMBER(OFFSET('Sanitation Data'!$D$13,0,10*ROW('Sanitation Data'!D122))),CT128="Yes"),OFFSET('Sanitation Data'!$D$13,0,10*ROW('Sanitation Data'!D122)),IF(AND(ISNUMBER(OFFSET('Sanitation Data'!$D$13,0,10*ROW('Sanitation Data'!D122))),CT128="No",ISNUMBER(OFFSET('Sanitation Data'!$D$13,0,10*ROW('Sanitation Data'!D122)))),CONCATENATE("[",ROUND(OFFSET('Sanitation Data'!$D$13,0,10*ROW('Sanitation Data'!D122)),0),"]"),IF(AND(ISNUMBER(OFFSET('Sanitation Data'!$D$13,0,10*ROW('Sanitation Data'!D122))),CT128="",ISNUMBER(OFFSET('Sanitation Data'!$D$13,0,10*ROW('Sanitation Data'!D122)))),OFFSET('Sanitation Data'!$D$13,0,10*ROW('Sanitation Data'!D122)),NA())))</f>
        <v>#N/A</v>
      </c>
      <c r="AF128" s="134" t="e">
        <f ca="1">+IF(AND(ISNUMBER(OFFSET('Sanitation Data'!$E$5,0,10*ROW('Sanitation Data'!E122))),CU128="Yes"),100-OFFSET('Sanitation Data'!$E$5,0,10*ROW('Sanitation Data'!E122)),IF(AND(ISNUMBER(OFFSET('Sanitation Data'!$E$5,0,10*ROW('Sanitation Data'!E122))),CU128="No",ISNUMBER(OFFSET('Sanitation Data'!$E$5,0,10*ROW('Sanitation Data'!E122)))),CONCATENATE("[",ROUND(100-OFFSET('Sanitation Data'!$E$5,0,10*ROW('Sanitation Data'!E122)),0),"]"),IF(AND(ISNUMBER(OFFSET('Sanitation Data'!$E$5,0,10*ROW('Sanitation Data'!E122))),CU128="",ISNUMBER(OFFSET('Sanitation Data'!$E$5,0,10*ROW('Sanitation Data'!E122)))),100-OFFSET('Sanitation Data'!$E$5,0,10*ROW('Sanitation Data'!E122)),NA())))</f>
        <v>#N/A</v>
      </c>
      <c r="AG128" s="134" t="e">
        <f ca="1">+IF(AND(ISNUMBER(OFFSET('Sanitation Data'!$E$7,0,10*ROW('Sanitation Data'!E122))),CV128="Yes"),OFFSET('Sanitation Data'!$E$7,0,10*ROW('Sanitation Data'!E122)),IF(AND(ISNUMBER(OFFSET('Sanitation Data'!$E$7,0,10*ROW('Sanitation Data'!E122))),CV128="No",ISNUMBER(OFFSET('Sanitation Data'!$E$7,0,10*ROW('Sanitation Data'!E122)))),CONCATENATE("[",ROUND(OFFSET('Sanitation Data'!$E$7,0,10*ROW('Sanitation Data'!E122)),0),"]"),IF(AND(ISNUMBER(OFFSET('Sanitation Data'!$E$7,0,10*ROW('Sanitation Data'!E122))),CV128="",ISNUMBER(OFFSET('Sanitation Data'!$E$7,0,10*ROW('Sanitation Data'!E122)))),OFFSET('Sanitation Data'!$E$7,0,10*ROW('Sanitation Data'!E122)),NA())))</f>
        <v>#N/A</v>
      </c>
      <c r="AH128" s="134" t="e">
        <f ca="1">+IF(AND(ISNUMBER(OFFSET('Sanitation Data'!$E$11,0,10*ROW('Sanitation Data'!E122))),CW128="Yes"),OFFSET('Sanitation Data'!$E$11,0,10*ROW('Sanitation Data'!E122)),IF(AND(ISNUMBER(OFFSET('Sanitation Data'!$E$11,0,10*ROW('Sanitation Data'!E122))),CW128="No",ISNUMBER(OFFSET('Sanitation Data'!$E$11,0,10*ROW('Sanitation Data'!E122)))),CONCATENATE("[",ROUND(OFFSET('Sanitation Data'!$E$11,0,10*ROW('Sanitation Data'!E122)),0),"]"),IF(AND(ISNUMBER(OFFSET('Sanitation Data'!$E$11,0,10*ROW('Sanitation Data'!E122))),CW128="",ISNUMBER(OFFSET('Sanitation Data'!$E$11,0,10*ROW('Sanitation Data'!E122)))),OFFSET('Sanitation Data'!$E$11,0,10*ROW('Sanitation Data'!E122)),NA())))</f>
        <v>#N/A</v>
      </c>
      <c r="AI128" s="134" t="e">
        <f ca="1">+IF(AND(ISNUMBER(OFFSET('Sanitation Data'!$E$12,0,10*ROW('Sanitation Data'!E122))),CX128="Yes"),OFFSET('Sanitation Data'!$E$12,0,10*ROW('Sanitation Data'!E122)),IF(AND(ISNUMBER(OFFSET('Sanitation Data'!$E$12,0,10*ROW('Sanitation Data'!E122))),CX128="No",ISNUMBER(OFFSET('Sanitation Data'!$E$12,0,10*ROW('Sanitation Data'!E122)))),CONCATENATE("[",ROUND(OFFSET('Sanitation Data'!$E$12,0,10*ROW('Sanitation Data'!E122)),0),"]"),IF(AND(ISNUMBER(OFFSET('Sanitation Data'!$E$12,0,10*ROW('Sanitation Data'!E122))),CX128="",ISNUMBER(OFFSET('Sanitation Data'!$E$12,0,10*ROW('Sanitation Data'!E122)))),OFFSET('Sanitation Data'!$E$12,0,10*ROW('Sanitation Data'!E122)),NA())))</f>
        <v>#N/A</v>
      </c>
      <c r="AJ128" s="134" t="e">
        <f ca="1">+IF(AND(ISNUMBER(OFFSET('Sanitation Data'!$E$13,0,10*ROW('Sanitation Data'!E122))),CY128="Yes"),OFFSET('Sanitation Data'!$E$13,0,10*ROW('Sanitation Data'!E122)),IF(AND(ISNUMBER(OFFSET('Sanitation Data'!$E$13,0,10*ROW('Sanitation Data'!E122))),CY128="No",ISNUMBER(OFFSET('Sanitation Data'!$E$13,0,10*ROW('Sanitation Data'!E122)))),CONCATENATE("[",ROUND(OFFSET('Sanitation Data'!$E$13,0,10*ROW('Sanitation Data'!E122)),0),"]"),IF(AND(ISNUMBER(OFFSET('Sanitation Data'!$E$13,0,10*ROW('Sanitation Data'!E122))),CY128="",ISNUMBER(OFFSET('Sanitation Data'!$E$13,0,10*ROW('Sanitation Data'!E122)))),OFFSET('Sanitation Data'!$E$13,0,10*ROW('Sanitation Data'!E122)),NA())))</f>
        <v>#N/A</v>
      </c>
      <c r="AK128" s="134" t="e">
        <f ca="1">+IF(AND(ISNUMBER(OFFSET('Sanitation Data'!$F$5,0,10*ROW('Sanitation Data'!F122))),CZ128="Yes"),100-OFFSET('Sanitation Data'!$F$5,0,10*ROW('Sanitation Data'!F122)),IF(AND(ISNUMBER(OFFSET('Sanitation Data'!$F$5,0,10*ROW('Sanitation Data'!F122))),CZ128="No",ISNUMBER(OFFSET('Sanitation Data'!$F$5,0,10*ROW('Sanitation Data'!F122)))),CONCATENATE("[",ROUND(100-OFFSET('Sanitation Data'!$F$5,0,10*ROW('Sanitation Data'!F122)),0),"]"),IF(AND(ISNUMBER(OFFSET('Sanitation Data'!$F$5,0,10*ROW('Sanitation Data'!F122))),CZ128="",ISNUMBER(OFFSET('Sanitation Data'!$F$5,0,10*ROW('Sanitation Data'!F122)))),100-OFFSET('Sanitation Data'!$F$5,0,10*ROW('Sanitation Data'!F122)),NA())))</f>
        <v>#N/A</v>
      </c>
      <c r="AL128" s="134" t="e">
        <f ca="1">+IF(AND(ISNUMBER(OFFSET('Sanitation Data'!$F$7,0,10*ROW('Sanitation Data'!F122))),DA128="Yes"),OFFSET('Sanitation Data'!$F$7,0,10*ROW('Sanitation Data'!F122)),IF(AND(ISNUMBER(OFFSET('Sanitation Data'!$F$7,0,10*ROW('Sanitation Data'!F122))),DA128="No",ISNUMBER(OFFSET('Sanitation Data'!$F$7,0,10*ROW('Sanitation Data'!F122)))),CONCATENATE("[",ROUND(OFFSET('Sanitation Data'!$F$7,0,10*ROW('Sanitation Data'!F122)),0),"]"),IF(AND(ISNUMBER(OFFSET('Sanitation Data'!$F$7,0,10*ROW('Sanitation Data'!F122))),DA128="",ISNUMBER(OFFSET('Sanitation Data'!$F$7,0,10*ROW('Sanitation Data'!F122)))),OFFSET('Sanitation Data'!$F$7,0,10*ROW('Sanitation Data'!F122)),NA())))</f>
        <v>#N/A</v>
      </c>
      <c r="AM128" s="134" t="e">
        <f ca="1">+IF(AND(ISNUMBER(OFFSET('Sanitation Data'!$F$11,0,10*ROW('Sanitation Data'!F122))),DB128="Yes"),OFFSET('Sanitation Data'!$F$11,0,10*ROW('Sanitation Data'!F122)),IF(AND(ISNUMBER(OFFSET('Sanitation Data'!$F$11,0,10*ROW('Sanitation Data'!F122))),DB128="No",ISNUMBER(OFFSET('Sanitation Data'!$F$11,0,10*ROW('Sanitation Data'!F122)))),CONCATENATE("[",ROUND(OFFSET('Sanitation Data'!$F$11,0,10*ROW('Sanitation Data'!F122)),0),"]"),IF(AND(ISNUMBER(OFFSET('Sanitation Data'!$F$11,0,10*ROW('Sanitation Data'!F122))),DB128="",ISNUMBER(OFFSET('Sanitation Data'!$F$11,0,10*ROW('Sanitation Data'!F122)))),OFFSET('Sanitation Data'!$F$11,0,10*ROW('Sanitation Data'!F122)),NA())))</f>
        <v>#N/A</v>
      </c>
      <c r="AN128" s="134" t="e">
        <f ca="1">+IF(AND(ISNUMBER(OFFSET('Sanitation Data'!$F$12,0,10*ROW('Sanitation Data'!F122))),DC128="Yes"),OFFSET('Sanitation Data'!$F$12,0,10*ROW('Sanitation Data'!F122)),IF(AND(ISNUMBER(OFFSET('Sanitation Data'!$F$12,0,10*ROW('Sanitation Data'!F122))),DC128="No",ISNUMBER(OFFSET('Sanitation Data'!$F$12,0,10*ROW('Sanitation Data'!F122)))),CONCATENATE("[",ROUND(OFFSET('Sanitation Data'!$F$12,0,10*ROW('Sanitation Data'!F122)),0),"]"),IF(AND(ISNUMBER(OFFSET('Sanitation Data'!$F$12,0,10*ROW('Sanitation Data'!F122))),DC128="",ISNUMBER(OFFSET('Sanitation Data'!$F$12,0,10*ROW('Sanitation Data'!F122)))),OFFSET('Sanitation Data'!$F$12,0,10*ROW('Sanitation Data'!F122)),NA())))</f>
        <v>#N/A</v>
      </c>
      <c r="AO128" s="134" t="e">
        <f ca="1">+IF(AND(ISNUMBER(OFFSET('Sanitation Data'!$F$13,0,10*ROW('Sanitation Data'!F122))),DD128="Yes"),OFFSET('Sanitation Data'!$F$13,0,10*ROW('Sanitation Data'!F122)),IF(AND(ISNUMBER(OFFSET('Sanitation Data'!$F$13,0,10*ROW('Sanitation Data'!F122))),DD128="No",ISNUMBER(OFFSET('Sanitation Data'!$F$13,0,10*ROW('Sanitation Data'!F122)))),CONCATENATE("[",ROUND(OFFSET('Sanitation Data'!$F$13,0,10*ROW('Sanitation Data'!F122)),0),"]"),IF(AND(ISNUMBER(OFFSET('Sanitation Data'!$F$13,0,10*ROW('Sanitation Data'!F122))),DD128="",ISNUMBER(OFFSET('Sanitation Data'!$F$13,0,10*ROW('Sanitation Data'!F122)))),OFFSET('Sanitation Data'!$F$13,0,10*ROW('Sanitation Data'!F122)),NA())))</f>
        <v>#N/A</v>
      </c>
      <c r="AP128" s="134" t="e">
        <f ca="1">+IF(AND(ISNUMBER(OFFSET('Sanitation Data'!$G$5,0,10*ROW('Sanitation Data'!G122))),DE128="Yes"),100-OFFSET('Sanitation Data'!$G$5,0,10*ROW('Sanitation Data'!G122)),IF(AND(ISNUMBER(OFFSET('Sanitation Data'!$G$5,0,10*ROW('Sanitation Data'!G122))),DE128="No",ISNUMBER(OFFSET('Sanitation Data'!$G$5,0,10*ROW('Sanitation Data'!G122)))),CONCATENATE("[",ROUND(100-OFFSET('Sanitation Data'!$G$5,0,10*ROW('Sanitation Data'!G122)),0),"]"),IF(AND(ISNUMBER(OFFSET('Sanitation Data'!$G$5,0,10*ROW('Sanitation Data'!G122))),DE128="",ISNUMBER(OFFSET('Sanitation Data'!$G$5,0,10*ROW('Sanitation Data'!G122)))),100-OFFSET('Sanitation Data'!$G$5,0,10*ROW('Sanitation Data'!G122)),NA())))</f>
        <v>#N/A</v>
      </c>
      <c r="AQ128" s="134" t="e">
        <f ca="1">+IF(AND(ISNUMBER(OFFSET('Sanitation Data'!$G$7,0,10*ROW('Sanitation Data'!G122))),DF128="Yes"),OFFSET('Sanitation Data'!$G$7,0,10*ROW('Sanitation Data'!G122)),IF(AND(ISNUMBER(OFFSET('Sanitation Data'!$G$7,0,10*ROW('Sanitation Data'!G122))),DF128="No",ISNUMBER(OFFSET('Sanitation Data'!$G$7,0,10*ROW('Sanitation Data'!G122)))),CONCATENATE("[",ROUND(OFFSET('Sanitation Data'!$G$7,0,10*ROW('Sanitation Data'!G122)),0),"]"),IF(AND(ISNUMBER(OFFSET('Sanitation Data'!$G$7,0,10*ROW('Sanitation Data'!G122))),DF128="",ISNUMBER(OFFSET('Sanitation Data'!$G$7,0,10*ROW('Sanitation Data'!G122)))),OFFSET('Sanitation Data'!$G$7,0,10*ROW('Sanitation Data'!G122)),NA())))</f>
        <v>#N/A</v>
      </c>
      <c r="AR128" s="134" t="e">
        <f ca="1">+IF(AND(ISNUMBER(OFFSET('Sanitation Data'!$G$11,0,10*ROW('Sanitation Data'!G122))),DG128="Yes"),OFFSET('Sanitation Data'!$G$11,0,10*ROW('Sanitation Data'!G122)),IF(AND(ISNUMBER(OFFSET('Sanitation Data'!$G$11,0,10*ROW('Sanitation Data'!G122))),DG128="No",ISNUMBER(OFFSET('Sanitation Data'!$G$11,0,10*ROW('Sanitation Data'!G122)))),CONCATENATE("[",ROUND(OFFSET('Sanitation Data'!$G$11,0,10*ROW('Sanitation Data'!G122)),0),"]"),IF(AND(ISNUMBER(OFFSET('Sanitation Data'!$G$11,0,10*ROW('Sanitation Data'!G122))),DG128="",ISNUMBER(OFFSET('Sanitation Data'!$G$11,0,10*ROW('Sanitation Data'!G122)))),OFFSET('Sanitation Data'!$G$11,0,10*ROW('Sanitation Data'!G122)),NA())))</f>
        <v>#N/A</v>
      </c>
      <c r="AS128" s="134" t="e">
        <f ca="1">+IF(AND(ISNUMBER(OFFSET('Sanitation Data'!$G$12,0,10*ROW('Sanitation Data'!G122))),DH128="Yes"),OFFSET('Sanitation Data'!$G$12,0,10*ROW('Sanitation Data'!G122)),IF(AND(ISNUMBER(OFFSET('Sanitation Data'!$G$12,0,10*ROW('Sanitation Data'!G122))),DH128="No",ISNUMBER(OFFSET('Sanitation Data'!$G$12,0,10*ROW('Sanitation Data'!G122)))),CONCATENATE("[",ROUND(OFFSET('Sanitation Data'!$G$12,0,10*ROW('Sanitation Data'!G122)),0),"]"),IF(AND(ISNUMBER(OFFSET('Sanitation Data'!$G$12,0,10*ROW('Sanitation Data'!G122))),DH128="",ISNUMBER(OFFSET('Sanitation Data'!$G$12,0,10*ROW('Sanitation Data'!G122)))),OFFSET('Sanitation Data'!$G$12,0,10*ROW('Sanitation Data'!G122)),NA())))</f>
        <v>#N/A</v>
      </c>
      <c r="AT128" s="134" t="e">
        <f ca="1">+IF(AND(ISNUMBER(OFFSET('Sanitation Data'!$G$13,0,10*ROW('Sanitation Data'!G122))),DI128="Yes"),OFFSET('Sanitation Data'!$G$13,0,10*ROW('Sanitation Data'!G122)),IF(AND(ISNUMBER(OFFSET('Sanitation Data'!$G$13,0,10*ROW('Sanitation Data'!G122))),DI128="No",ISNUMBER(OFFSET('Sanitation Data'!$G$13,0,10*ROW('Sanitation Data'!G122)))),CONCATENATE("[",ROUND(OFFSET('Sanitation Data'!$G$13,0,10*ROW('Sanitation Data'!G122)),0),"]"),IF(AND(ISNUMBER(OFFSET('Sanitation Data'!$G$13,0,10*ROW('Sanitation Data'!G122))),DI128="",ISNUMBER(OFFSET('Sanitation Data'!$G$13,0,10*ROW('Sanitation Data'!G122)))),OFFSET('Sanitation Data'!$G$13,0,10*ROW('Sanitation Data'!G122)),NA())))</f>
        <v>#N/A</v>
      </c>
      <c r="AU128" s="134" t="e">
        <f ca="1">+IF(AND(ISNUMBER(OFFSET('Sanitation Data'!$H$5,0,10*ROW('Sanitation Data'!H122))),DJ128="Yes"),100-OFFSET('Sanitation Data'!$H$5,0,10*ROW('Sanitation Data'!H122)),IF(AND(ISNUMBER(OFFSET('Sanitation Data'!$H$5,0,10*ROW('Sanitation Data'!H122))),DJ128="No",ISNUMBER(OFFSET('Sanitation Data'!$H$5,0,10*ROW('Sanitation Data'!H122)))),CONCATENATE("[",ROUND(100-OFFSET('Sanitation Data'!$H$5,0,10*ROW('Sanitation Data'!H122)),0),"]"),IF(AND(ISNUMBER(OFFSET('Sanitation Data'!$H$5,0,10*ROW('Sanitation Data'!H122))),DJ128="",ISNUMBER(OFFSET('Sanitation Data'!$H$5,0,10*ROW('Sanitation Data'!H122)))),100-OFFSET('Sanitation Data'!$H$5,0,10*ROW('Sanitation Data'!H122)),NA())))</f>
        <v>#N/A</v>
      </c>
      <c r="AV128" s="134" t="e">
        <f ca="1">+IF(AND(ISNUMBER(OFFSET('Sanitation Data'!$H$7,0,10*ROW('Sanitation Data'!H122))),DK128="Yes"),OFFSET('Sanitation Data'!$H$7,0,10*ROW('Sanitation Data'!H122)),IF(AND(ISNUMBER(OFFSET('Sanitation Data'!$H$7,0,10*ROW('Sanitation Data'!H122))),DK128="No",ISNUMBER(OFFSET('Sanitation Data'!$H$7,0,10*ROW('Sanitation Data'!H122)))),CONCATENATE("[",ROUND(OFFSET('Sanitation Data'!$H$7,0,10*ROW('Sanitation Data'!H122)),0),"]"),IF(AND(ISNUMBER(OFFSET('Sanitation Data'!$H$7,0,10*ROW('Sanitation Data'!H122))),DK128="",ISNUMBER(OFFSET('Sanitation Data'!$H$7,0,10*ROW('Sanitation Data'!H122)))),OFFSET('Sanitation Data'!$H$7,0,10*ROW('Sanitation Data'!H122)),NA())))</f>
        <v>#N/A</v>
      </c>
      <c r="AW128" s="134" t="e">
        <f ca="1">+IF(AND(ISNUMBER(OFFSET('Sanitation Data'!$H$11,0,10*ROW('Sanitation Data'!H122))),DL128="Yes"),OFFSET('Sanitation Data'!$H$11,0,10*ROW('Sanitation Data'!H122)),IF(AND(ISNUMBER(OFFSET('Sanitation Data'!$H$11,0,10*ROW('Sanitation Data'!H122))),DL128="No",ISNUMBER(OFFSET('Sanitation Data'!$H$11,0,10*ROW('Sanitation Data'!H122)))),CONCATENATE("[",ROUND(OFFSET('Sanitation Data'!$H$11,0,10*ROW('Sanitation Data'!H122)),0),"]"),IF(AND(ISNUMBER(OFFSET('Sanitation Data'!$H$11,0,10*ROW('Sanitation Data'!H122))),DL128="",ISNUMBER(OFFSET('Sanitation Data'!$H$11,0,10*ROW('Sanitation Data'!H122)))),OFFSET('Sanitation Data'!$H$11,0,10*ROW('Sanitation Data'!H122)),NA())))</f>
        <v>#N/A</v>
      </c>
      <c r="AX128" s="134" t="e">
        <f ca="1">+IF(AND(ISNUMBER(OFFSET('Sanitation Data'!$H$12,0,10*ROW('Sanitation Data'!H122))),DM128="Yes"),OFFSET('Sanitation Data'!$H$12,0,10*ROW('Sanitation Data'!H122)),IF(AND(ISNUMBER(OFFSET('Sanitation Data'!$H$12,0,10*ROW('Sanitation Data'!H122))),DM128="No",ISNUMBER(OFFSET('Sanitation Data'!$H$12,0,10*ROW('Sanitation Data'!H122)))),CONCATENATE("[",ROUND(OFFSET('Sanitation Data'!$H$12,0,10*ROW('Sanitation Data'!H122)),0),"]"),IF(AND(ISNUMBER(OFFSET('Sanitation Data'!$H$12,0,10*ROW('Sanitation Data'!H122))),DM128="",ISNUMBER(OFFSET('Sanitation Data'!$H$12,0,10*ROW('Sanitation Data'!H122)))),OFFSET('Sanitation Data'!$H$12,0,10*ROW('Sanitation Data'!H122)),NA())))</f>
        <v>#N/A</v>
      </c>
      <c r="AY128" s="134" t="e">
        <f ca="1">+IF(AND(ISNUMBER(OFFSET('Sanitation Data'!$H$13,0,10*ROW('Sanitation Data'!H122))),DN128="Yes"),OFFSET('Sanitation Data'!$H$13,0,10*ROW('Sanitation Data'!H122)),IF(AND(ISNUMBER(OFFSET('Sanitation Data'!$H$13,0,10*ROW('Sanitation Data'!H122))),DN128="No",ISNUMBER(OFFSET('Sanitation Data'!$H$13,0,10*ROW('Sanitation Data'!H122)))),CONCATENATE("[",ROUND(OFFSET('Sanitation Data'!$H$13,0,10*ROW('Sanitation Data'!H122)),0),"]"),IF(AND(ISNUMBER(OFFSET('Sanitation Data'!$H$13,0,10*ROW('Sanitation Data'!H122))),DN128="",ISNUMBER(OFFSET('Sanitation Data'!$H$13,0,10*ROW('Sanitation Data'!H122)))),OFFSET('Sanitation Data'!$H$13,0,10*ROW('Sanitation Data'!H122)),NA())))</f>
        <v>#N/A</v>
      </c>
      <c r="AZ128" s="135" t="e">
        <f ca="1">+IF(AND(ISNUMBER(OFFSET('Hygiene Data'!$C$6,0,10*ROW('Hygiene Data'!C122))),DO128="Yes"),OFFSET('Hygiene Data'!$C$6,0,10*ROW('Hygiene Data'!C122)),IF(AND(ISNUMBER(OFFSET('Hygiene Data'!$C$6,0,10*ROW('Hygiene Data'!C122))),DO128="No",ISNUMBER(OFFSET('Hygiene Data'!$C$6,0,10*ROW('Hygiene Data'!C122)))),CONCATENATE("[",ROUND(OFFSET('Hygiene Data'!$C$6,0,10*ROW('Hygiene Data'!C122)),0),"]"),IF(AND(ISNUMBER(OFFSET('Hygiene Data'!$C$6,0,10*ROW('Hygiene Data'!C122))),DO128="",ISNUMBER(OFFSET('Hygiene Data'!$C$6,0,10*ROW('Hygiene Data'!C122)))),OFFSET('Hygiene Data'!$C$6,0,10*ROW('Hygiene Data'!C122)),NA())))</f>
        <v>#N/A</v>
      </c>
      <c r="BA128" s="135" t="e">
        <f ca="1">+IF(AND(ISNUMBER(OFFSET('Hygiene Data'!$C$8,0,10*ROW('Hygiene Data'!C122))),DP128="Yes"),OFFSET('Hygiene Data'!$C$8,0,10*ROW('Hygiene Data'!C122)),IF(AND(ISNUMBER(OFFSET('Hygiene Data'!$C$8,0,10*ROW('Hygiene Data'!C122))),DP128="No",ISNUMBER(OFFSET('Hygiene Data'!$C$8,0,10*ROW('Hygiene Data'!C122)))),CONCATENATE("[",ROUND(OFFSET('Hygiene Data'!$C$8,0,10*ROW('Hygiene Data'!C122)),0),"]"),IF(AND(ISNUMBER(OFFSET('Hygiene Data'!$C$8,0,10*ROW('Hygiene Data'!C122))),DP128="",ISNUMBER(OFFSET('Hygiene Data'!$C$8,0,10*ROW('Hygiene Data'!C122)))),OFFSET('Hygiene Data'!$C$8,0,10*ROW('Hygiene Data'!C122)),NA())))</f>
        <v>#N/A</v>
      </c>
      <c r="BB128" s="135" t="e">
        <f ca="1">+IF(AND(ISNUMBER(OFFSET('Hygiene Data'!$C$10,0,10*ROW('Hygiene Data'!C122))),DQ128="Yes"),OFFSET('Hygiene Data'!$C$10,0,10*ROW('Hygiene Data'!C122)),IF(AND(ISNUMBER(OFFSET('Hygiene Data'!$C$10,0,10*ROW('Hygiene Data'!C122))),DQ128="No",ISNUMBER(OFFSET('Hygiene Data'!$C$10,0,10*ROW('Hygiene Data'!C122)))),CONCATENATE("[",ROUND(OFFSET('Hygiene Data'!$C$10,0,10*ROW('Hygiene Data'!C122)),0),"]"),IF(AND(ISNUMBER(OFFSET('Hygiene Data'!$C$10,0,10*ROW('Hygiene Data'!C122))),DQ128="",ISNUMBER(OFFSET('Hygiene Data'!$C$10,0,10*ROW('Hygiene Data'!C122)))),OFFSET('Hygiene Data'!$C$10,0,10*ROW('Hygiene Data'!C122)),NA())))</f>
        <v>#N/A</v>
      </c>
      <c r="BC128" s="135" t="e">
        <f ca="1">+IF(AND(ISNUMBER(OFFSET('Hygiene Data'!$D$6,0,10*ROW('Hygiene Data'!D122))),DR128="Yes"),OFFSET('Hygiene Data'!$D$6,0,10*ROW('Hygiene Data'!D122)),IF(AND(ISNUMBER(OFFSET('Hygiene Data'!$D$6,0,10*ROW('Hygiene Data'!D122))),DR128="No",ISNUMBER(OFFSET('Hygiene Data'!$D$6,0,10*ROW('Hygiene Data'!D122)))),CONCATENATE("[",ROUND(OFFSET('Hygiene Data'!$D$6,0,10*ROW('Hygiene Data'!D122)),0),"]"),IF(AND(ISNUMBER(OFFSET('Hygiene Data'!$D$6,0,10*ROW('Hygiene Data'!D122))),DR128="",ISNUMBER(OFFSET('Hygiene Data'!$D$6,0,10*ROW('Hygiene Data'!D122)))),OFFSET('Hygiene Data'!$D$6,0,10*ROW('Hygiene Data'!D122)),NA())))</f>
        <v>#N/A</v>
      </c>
      <c r="BD128" s="135" t="e">
        <f ca="1">+IF(AND(ISNUMBER(OFFSET('Hygiene Data'!$D$8,0,10*ROW('Hygiene Data'!D122))),DS128="Yes"),OFFSET('Hygiene Data'!$D$8,0,10*ROW('Hygiene Data'!D122)),IF(AND(ISNUMBER(OFFSET('Hygiene Data'!$D$8,0,10*ROW('Hygiene Data'!D122))),DS128="No",ISNUMBER(OFFSET('Hygiene Data'!$D$8,0,10*ROW('Hygiene Data'!D122)))),CONCATENATE("[",ROUND(OFFSET('Hygiene Data'!$D$8,0,10*ROW('Hygiene Data'!D122)),0),"]"),IF(AND(ISNUMBER(OFFSET('Hygiene Data'!$D$8,0,10*ROW('Hygiene Data'!D122))),DS128="",ISNUMBER(OFFSET('Hygiene Data'!$D$8,0,10*ROW('Hygiene Data'!D122)))),OFFSET('Hygiene Data'!$D$8,0,10*ROW('Hygiene Data'!D122)),NA())))</f>
        <v>#N/A</v>
      </c>
      <c r="BE128" s="135" t="e">
        <f ca="1">+IF(AND(ISNUMBER(OFFSET('Hygiene Data'!$D$10,0,10*ROW('Hygiene Data'!D122))),DT128="Yes"),OFFSET('Hygiene Data'!$D$10,0,10*ROW('Hygiene Data'!D122)),IF(AND(ISNUMBER(OFFSET('Hygiene Data'!$D$10,0,10*ROW('Hygiene Data'!D122))),DT128="No",ISNUMBER(OFFSET('Hygiene Data'!$D$10,0,10*ROW('Hygiene Data'!D122)))),CONCATENATE("[",ROUND(OFFSET('Hygiene Data'!$D$10,0,10*ROW('Hygiene Data'!D122)),0),"]"),IF(AND(ISNUMBER(OFFSET('Hygiene Data'!$D$10,0,10*ROW('Hygiene Data'!D122))),DT128="",ISNUMBER(OFFSET('Hygiene Data'!$D$10,0,10*ROW('Hygiene Data'!D122)))),OFFSET('Hygiene Data'!$D$10,0,10*ROW('Hygiene Data'!D122)),NA())))</f>
        <v>#N/A</v>
      </c>
      <c r="BF128" s="135" t="e">
        <f ca="1">+IF(AND(ISNUMBER(OFFSET('Hygiene Data'!$E$6,0,10*ROW('Hygiene Data'!E122))),DU128="Yes"),OFFSET('Hygiene Data'!$E$6,0,10*ROW('Hygiene Data'!E122)),IF(AND(ISNUMBER(OFFSET('Hygiene Data'!$E$6,0,10*ROW('Hygiene Data'!E122))),DU128="No",ISNUMBER(OFFSET('Hygiene Data'!$E$6,0,10*ROW('Hygiene Data'!E122)))),CONCATENATE("[",ROUND(OFFSET('Hygiene Data'!$E$6,0,10*ROW('Hygiene Data'!E122)),0),"]"),IF(AND(ISNUMBER(OFFSET('Hygiene Data'!$E$6,0,10*ROW('Hygiene Data'!E122))),DU128="",ISNUMBER(OFFSET('Hygiene Data'!$E$6,0,10*ROW('Hygiene Data'!E122)))),OFFSET('Hygiene Data'!$E$6,0,10*ROW('Hygiene Data'!E122)),NA())))</f>
        <v>#N/A</v>
      </c>
      <c r="BG128" s="135" t="e">
        <f ca="1">+IF(AND(ISNUMBER(OFFSET('Hygiene Data'!$E$8,0,10*ROW('Hygiene Data'!E122))),DV128="Yes"),OFFSET('Hygiene Data'!$E$8,0,10*ROW('Hygiene Data'!E122)),IF(AND(ISNUMBER(OFFSET('Hygiene Data'!$E$8,0,10*ROW('Hygiene Data'!E122))),DV128="No",ISNUMBER(OFFSET('Hygiene Data'!$E$8,0,10*ROW('Hygiene Data'!E122)))),CONCATENATE("[",ROUND(OFFSET('Hygiene Data'!$E$8,0,10*ROW('Hygiene Data'!E122)),0),"]"),IF(AND(ISNUMBER(OFFSET('Hygiene Data'!$E$8,0,10*ROW('Hygiene Data'!E122))),DV128="",ISNUMBER(OFFSET('Hygiene Data'!$E$8,0,10*ROW('Hygiene Data'!E122)))),OFFSET('Hygiene Data'!$E$8,0,10*ROW('Hygiene Data'!E122)),NA())))</f>
        <v>#N/A</v>
      </c>
      <c r="BH128" s="135" t="e">
        <f ca="1">+IF(AND(ISNUMBER(OFFSET('Hygiene Data'!$E$10,0,10*ROW('Hygiene Data'!E122))),DW128="Yes"),OFFSET('Hygiene Data'!$E$10,0,10*ROW('Hygiene Data'!E122)),IF(AND(ISNUMBER(OFFSET('Hygiene Data'!$E$10,0,10*ROW('Hygiene Data'!E122))),DW128="No",ISNUMBER(OFFSET('Hygiene Data'!$E$10,0,10*ROW('Hygiene Data'!E122)))),CONCATENATE("[",ROUND(OFFSET('Hygiene Data'!$E$10,0,10*ROW('Hygiene Data'!E122)),0),"]"),IF(AND(ISNUMBER(OFFSET('Hygiene Data'!$E$10,0,10*ROW('Hygiene Data'!E122))),DW128="",ISNUMBER(OFFSET('Hygiene Data'!$E$10,0,10*ROW('Hygiene Data'!E122)))),OFFSET('Hygiene Data'!$E$10,0,10*ROW('Hygiene Data'!E122)),NA())))</f>
        <v>#N/A</v>
      </c>
      <c r="BI128" s="135" t="e">
        <f ca="1">+IF(AND(ISNUMBER(OFFSET('Hygiene Data'!$F$6,0,10*ROW('Hygiene Data'!F122))),DX128="Yes"),OFFSET('Hygiene Data'!$F$6,0,10*ROW('Hygiene Data'!F122)),IF(AND(ISNUMBER(OFFSET('Hygiene Data'!$F$6,0,10*ROW('Hygiene Data'!F122))),DX128="No",ISNUMBER(OFFSET('Hygiene Data'!$F$6,0,10*ROW('Hygiene Data'!F122)))),CONCATENATE("[",ROUND(OFFSET('Hygiene Data'!$F$6,0,10*ROW('Hygiene Data'!F122)),0),"]"),IF(AND(ISNUMBER(OFFSET('Hygiene Data'!$F$6,0,10*ROW('Hygiene Data'!F122))),DX128="",ISNUMBER(OFFSET('Hygiene Data'!$F$6,0,10*ROW('Hygiene Data'!F122)))),OFFSET('Hygiene Data'!$F$6,0,10*ROW('Hygiene Data'!F122)),NA())))</f>
        <v>#N/A</v>
      </c>
      <c r="BJ128" s="135" t="e">
        <f ca="1">+IF(AND(ISNUMBER(OFFSET('Hygiene Data'!$F$8,0,10*ROW('Hygiene Data'!F122))),DY128="Yes"),OFFSET('Hygiene Data'!$F$8,0,10*ROW('Hygiene Data'!F122)),IF(AND(ISNUMBER(OFFSET('Hygiene Data'!$F$8,0,10*ROW('Hygiene Data'!F122))),DY128="No",ISNUMBER(OFFSET('Hygiene Data'!$F$8,0,10*ROW('Hygiene Data'!F122)))),CONCATENATE("[",ROUND(OFFSET('Hygiene Data'!$F$8,0,10*ROW('Hygiene Data'!F122)),0),"]"),IF(AND(ISNUMBER(OFFSET('Hygiene Data'!$F$8,0,10*ROW('Hygiene Data'!F122))),DY128="",ISNUMBER(OFFSET('Hygiene Data'!$F$8,0,10*ROW('Hygiene Data'!F122)))),OFFSET('Hygiene Data'!$F$8,0,10*ROW('Hygiene Data'!F122)),NA())))</f>
        <v>#N/A</v>
      </c>
      <c r="BK128" s="135" t="e">
        <f ca="1">+IF(AND(ISNUMBER(OFFSET('Hygiene Data'!$F$10,0,10*ROW('Hygiene Data'!F122))),DZ128="Yes"),OFFSET('Hygiene Data'!$F$10,0,10*ROW('Hygiene Data'!F122)),IF(AND(ISNUMBER(OFFSET('Hygiene Data'!$F$10,0,10*ROW('Hygiene Data'!F122))),DZ128="No",ISNUMBER(OFFSET('Hygiene Data'!$F$10,0,10*ROW('Hygiene Data'!F122)))),CONCATENATE("[",ROUND(OFFSET('Hygiene Data'!$F$10,0,10*ROW('Hygiene Data'!F122)),0),"]"),IF(AND(ISNUMBER(OFFSET('Hygiene Data'!$F$10,0,10*ROW('Hygiene Data'!F122))),DZ128="",ISNUMBER(OFFSET('Hygiene Data'!$F$10,0,10*ROW('Hygiene Data'!F122)))),OFFSET('Hygiene Data'!$F$10,0,10*ROW('Hygiene Data'!F122)),NA())))</f>
        <v>#N/A</v>
      </c>
      <c r="BL128" s="135" t="e">
        <f ca="1">+IF(AND(ISNUMBER(OFFSET('Hygiene Data'!$G$6,0,10*ROW('Hygiene Data'!G122))),EA128="Yes"),OFFSET('Hygiene Data'!$G$6,0,10*ROW('Hygiene Data'!G122)),IF(AND(ISNUMBER(OFFSET('Hygiene Data'!$G$6,0,10*ROW('Hygiene Data'!G122))),EA128="No",ISNUMBER(OFFSET('Hygiene Data'!$G$6,0,10*ROW('Hygiene Data'!G122)))),CONCATENATE("[",ROUND(OFFSET('Hygiene Data'!$G$6,0,10*ROW('Hygiene Data'!G122)),0),"]"),IF(AND(ISNUMBER(OFFSET('Hygiene Data'!$G$6,0,10*ROW('Hygiene Data'!G122))),EA128="",ISNUMBER(OFFSET('Hygiene Data'!$G$6,0,10*ROW('Hygiene Data'!G122)))),OFFSET('Hygiene Data'!$G$6,0,10*ROW('Hygiene Data'!G122)),NA())))</f>
        <v>#N/A</v>
      </c>
      <c r="BM128" s="135" t="e">
        <f ca="1">+IF(AND(ISNUMBER(OFFSET('Hygiene Data'!$G$8,0,10*ROW('Hygiene Data'!G122))),EB128="Yes"),OFFSET('Hygiene Data'!$G$8,0,10*ROW('Hygiene Data'!G122)),IF(AND(ISNUMBER(OFFSET('Hygiene Data'!$G$8,0,10*ROW('Hygiene Data'!G122))),EB128="No",ISNUMBER(OFFSET('Hygiene Data'!$G$8,0,10*ROW('Hygiene Data'!G122)))),CONCATENATE("[",ROUND(OFFSET('Hygiene Data'!$G$8,0,10*ROW('Hygiene Data'!G122)),0),"]"),IF(AND(ISNUMBER(OFFSET('Hygiene Data'!$G$8,0,10*ROW('Hygiene Data'!G122))),EB128="",ISNUMBER(OFFSET('Hygiene Data'!$G$8,0,10*ROW('Hygiene Data'!G122)))),OFFSET('Hygiene Data'!$G$8,0,10*ROW('Hygiene Data'!G122)),NA())))</f>
        <v>#N/A</v>
      </c>
      <c r="BN128" s="135" t="e">
        <f ca="1">+IF(AND(ISNUMBER(OFFSET('Hygiene Data'!$G$10,0,10*ROW('Hygiene Data'!G122))),EC128="Yes"),OFFSET('Hygiene Data'!$G$10,0,10*ROW('Hygiene Data'!G122)),IF(AND(ISNUMBER(OFFSET('Hygiene Data'!$G$10,0,10*ROW('Hygiene Data'!G122))),EC128="No",ISNUMBER(OFFSET('Hygiene Data'!$G$10,0,10*ROW('Hygiene Data'!G122)))),CONCATENATE("[",ROUND(OFFSET('Hygiene Data'!$G$10,0,10*ROW('Hygiene Data'!G122)),0),"]"),IF(AND(ISNUMBER(OFFSET('Hygiene Data'!$G$10,0,10*ROW('Hygiene Data'!G122))),EC128="",ISNUMBER(OFFSET('Hygiene Data'!$G$10,0,10*ROW('Hygiene Data'!G122)))),OFFSET('Hygiene Data'!$G$10,0,10*ROW('Hygiene Data'!G122)),NA())))</f>
        <v>#N/A</v>
      </c>
      <c r="BO128" s="135" t="e">
        <f ca="1">+IF(AND(ISNUMBER(OFFSET('Hygiene Data'!$H$6,0,10*ROW('Hygiene Data'!H122))),ED128="Yes"),OFFSET('Hygiene Data'!$H$6,0,10*ROW('Hygiene Data'!H122)),IF(AND(ISNUMBER(OFFSET('Hygiene Data'!$H$6,0,10*ROW('Hygiene Data'!H122))),ED128="No",ISNUMBER(OFFSET('Hygiene Data'!$H$6,0,10*ROW('Hygiene Data'!H122)))),CONCATENATE("[",ROUND(OFFSET('Hygiene Data'!$H$6,0,10*ROW('Hygiene Data'!H122)),0),"]"),IF(AND(ISNUMBER(OFFSET('Hygiene Data'!$H$6,0,10*ROW('Hygiene Data'!H122))),ED128="",ISNUMBER(OFFSET('Hygiene Data'!$H$6,0,10*ROW('Hygiene Data'!H122)))),OFFSET('Hygiene Data'!$H$6,0,10*ROW('Hygiene Data'!H122)),NA())))</f>
        <v>#N/A</v>
      </c>
      <c r="BP128" s="135" t="e">
        <f ca="1">+IF(AND(ISNUMBER(OFFSET('Hygiene Data'!$H$8,0,10*ROW('Hygiene Data'!H122))),EE128="Yes"),OFFSET('Hygiene Data'!$H$8,0,10*ROW('Hygiene Data'!H122)),IF(AND(ISNUMBER(OFFSET('Hygiene Data'!$H$8,0,10*ROW('Hygiene Data'!H122))),EE128="No",ISNUMBER(OFFSET('Hygiene Data'!$H$8,0,10*ROW('Hygiene Data'!H122)))),CONCATENATE("[",ROUND(OFFSET('Hygiene Data'!$H$8,0,10*ROW('Hygiene Data'!H122)),0),"]"),IF(AND(ISNUMBER(OFFSET('Hygiene Data'!$H$8,0,10*ROW('Hygiene Data'!H122))),EE128="",ISNUMBER(OFFSET('Hygiene Data'!$H$8,0,10*ROW('Hygiene Data'!H122)))),OFFSET('Hygiene Data'!$H$8,0,10*ROW('Hygiene Data'!H122)),NA())))</f>
        <v>#N/A</v>
      </c>
      <c r="BQ128" s="135" t="e">
        <f ca="1">+IF(AND(ISNUMBER(OFFSET('Hygiene Data'!$H$10,0,10*ROW('Hygiene Data'!H122))),EF128="Yes"),OFFSET('Hygiene Data'!$H$10,0,10*ROW('Hygiene Data'!H122)),IF(AND(ISNUMBER(OFFSET('Hygiene Data'!$H$10,0,10*ROW('Hygiene Data'!H122))),EF128="No",ISNUMBER(OFFSET('Hygiene Data'!$H$10,0,10*ROW('Hygiene Data'!H122)))),CONCATENATE("[",ROUND(OFFSET('Hygiene Data'!$H$10,0,10*ROW('Hygiene Data'!H122)),0),"]"),IF(AND(ISNUMBER(OFFSET('Hygiene Data'!$H$10,0,10*ROW('Hygiene Data'!H122))),EF128="",ISNUMBER(OFFSET('Hygiene Data'!$H$10,0,10*ROW('Hygiene Data'!H122)))),OFFSET('Hygiene Data'!$H$10,0,10*ROW('Hygiene Data'!H122)),NA())))</f>
        <v>#N/A</v>
      </c>
      <c r="BS128" s="34" t="str">
        <f ca="1">+IF(OFFSET('Water Data'!$C$28,0,10*ROW('Water Data'!C122))="","",OFFSET('Water Data'!$C$28,0,10*ROW('Water Data'!C122)))</f>
        <v/>
      </c>
      <c r="BT128" s="34" t="str">
        <f ca="1">+IF(OFFSET('Water Data'!$C$29,0,10*ROW('Water Data'!C122))="","",OFFSET('Water Data'!$C$29,0,10*ROW('Water Data'!C122)))</f>
        <v/>
      </c>
      <c r="BU128" s="34" t="str">
        <f ca="1">+IF(OFFSET('Water Data'!$C$30,0,10*ROW('Water Data'!C122))="","",OFFSET('Water Data'!$C$30,0,10*ROW('Water Data'!C122)))</f>
        <v/>
      </c>
      <c r="BV128" s="34" t="str">
        <f ca="1">+IF(OFFSET('Water Data'!$D$28,0,10*ROW('Water Data'!D122))="","",OFFSET('Water Data'!$D$28,0,10*ROW('Water Data'!D122)))</f>
        <v/>
      </c>
      <c r="BW128" s="34" t="str">
        <f ca="1">+IF(OFFSET('Water Data'!$D$29,0,10*ROW('Water Data'!D122))="","",OFFSET('Water Data'!$D$29,0,10*ROW('Water Data'!D122)))</f>
        <v/>
      </c>
      <c r="BX128" s="34" t="str">
        <f ca="1">+IF(OFFSET('Water Data'!$D$30,0,10*ROW('Water Data'!D122))="","",OFFSET('Water Data'!$D$30,0,10*ROW('Water Data'!D122)))</f>
        <v/>
      </c>
      <c r="BY128" s="34" t="str">
        <f ca="1">+IF(OFFSET('Water Data'!$E$28,0,10*ROW('Water Data'!E122))="","",OFFSET('Water Data'!$E$28,0,10*ROW('Water Data'!E122)))</f>
        <v/>
      </c>
      <c r="BZ128" s="34" t="str">
        <f ca="1">+IF(OFFSET('Water Data'!$E$29,0,10*ROW('Water Data'!E122))="","",OFFSET('Water Data'!$E$29,0,10*ROW('Water Data'!E122)))</f>
        <v/>
      </c>
      <c r="CA128" s="34" t="str">
        <f ca="1">+IF(OFFSET('Water Data'!$E$30,0,10*ROW('Water Data'!E122))="","",OFFSET('Water Data'!$E$30,0,10*ROW('Water Data'!E122)))</f>
        <v/>
      </c>
      <c r="CB128" s="34" t="str">
        <f ca="1">+IF(OFFSET('Water Data'!$F$28,0,10*ROW('Water Data'!F122))="","",OFFSET('Water Data'!$F$28,0,10*ROW('Water Data'!F122)))</f>
        <v/>
      </c>
      <c r="CC128" s="34" t="str">
        <f ca="1">+IF(OFFSET('Water Data'!$F$29,0,10*ROW('Water Data'!F122))="","",OFFSET('Water Data'!$F$29,0,10*ROW('Water Data'!F122)))</f>
        <v/>
      </c>
      <c r="CD128" s="34" t="str">
        <f ca="1">+IF(OFFSET('Water Data'!$F$30,0,10*ROW('Water Data'!F122))="","",OFFSET('Water Data'!$F$30,0,10*ROW('Water Data'!F122)))</f>
        <v/>
      </c>
      <c r="CE128" s="34" t="str">
        <f ca="1">+IF(OFFSET('Water Data'!$G$28,0,10*ROW('Water Data'!G122))="","",OFFSET('Water Data'!$G$28,0,10*ROW('Water Data'!G122)))</f>
        <v/>
      </c>
      <c r="CF128" s="34" t="str">
        <f ca="1">+IF(OFFSET('Water Data'!$G$29,0,10*ROW('Water Data'!G122))="","",OFFSET('Water Data'!$G$29,0,10*ROW('Water Data'!G122)))</f>
        <v/>
      </c>
      <c r="CG128" s="34" t="str">
        <f ca="1">+IF(OFFSET('Water Data'!$G$30,0,10*ROW('Water Data'!G122))="","",OFFSET('Water Data'!$G$30,0,10*ROW('Water Data'!G122)))</f>
        <v/>
      </c>
      <c r="CH128" s="34" t="str">
        <f ca="1">+IF(OFFSET('Water Data'!$H$28,0,10*ROW('Water Data'!H122))="","",OFFSET('Water Data'!$H$28,0,10*ROW('Water Data'!H122)))</f>
        <v/>
      </c>
      <c r="CI128" s="34" t="str">
        <f ca="1">+IF(OFFSET('Water Data'!$H$29,0,10*ROW('Water Data'!H122))="","",OFFSET('Water Data'!$H$29,0,10*ROW('Water Data'!H122)))</f>
        <v/>
      </c>
      <c r="CJ128" s="34" t="str">
        <f ca="1">+IF(OFFSET('Water Data'!$H$30,0,10*ROW('Water Data'!H122))="","",OFFSET('Water Data'!$H$30,0,10*ROW('Water Data'!H122)))</f>
        <v/>
      </c>
      <c r="CK128" s="34" t="str">
        <f ca="1">+IF(OFFSET('Sanitation Data'!$C$29,0,10*ROW('Sanitation Data'!C122))="","",OFFSET('Sanitation Data'!$C$29,0,10*ROW('Sanitation Data'!C122)))</f>
        <v/>
      </c>
      <c r="CL128" s="34" t="str">
        <f ca="1">+IF(OFFSET('Sanitation Data'!$C$30,0,10*ROW('Sanitation Data'!C122))="","",OFFSET('Sanitation Data'!$C$30,0,10*ROW('Sanitation Data'!C122)))</f>
        <v/>
      </c>
      <c r="CM128" s="34" t="str">
        <f ca="1">+IF(OFFSET('Sanitation Data'!$C$31,0,10*ROW('Sanitation Data'!C122))="","",OFFSET('Sanitation Data'!$C$31,0,10*ROW('Sanitation Data'!C122)))</f>
        <v/>
      </c>
      <c r="CN128" s="34" t="str">
        <f ca="1">+IF(OFFSET('Sanitation Data'!$C$32,0,10*ROW('Sanitation Data'!C122))="","",OFFSET('Sanitation Data'!$C$32,0,10*ROW('Sanitation Data'!C122)))</f>
        <v/>
      </c>
      <c r="CO128" s="34" t="str">
        <f ca="1">+IF(OFFSET('Sanitation Data'!$C$33,0,10*ROW('Sanitation Data'!C122))="","",OFFSET('Sanitation Data'!$C$33,0,10*ROW('Sanitation Data'!C122)))</f>
        <v/>
      </c>
      <c r="CP128" s="34" t="str">
        <f ca="1">+IF(OFFSET('Sanitation Data'!$D$29,0,10*ROW('Sanitation Data'!D122))="","",OFFSET('Sanitation Data'!$D$29,0,10*ROW('Sanitation Data'!D122)))</f>
        <v/>
      </c>
      <c r="CQ128" s="34" t="str">
        <f ca="1">+IF(OFFSET('Sanitation Data'!$D$30,0,10*ROW('Sanitation Data'!D122))="","",OFFSET('Sanitation Data'!$D$30,0,10*ROW('Sanitation Data'!D122)))</f>
        <v/>
      </c>
      <c r="CR128" s="34" t="str">
        <f ca="1">+IF(OFFSET('Sanitation Data'!$D$31,0,10*ROW('Sanitation Data'!D122))="","",OFFSET('Sanitation Data'!$D$31,0,10*ROW('Sanitation Data'!D122)))</f>
        <v/>
      </c>
      <c r="CS128" s="34" t="str">
        <f ca="1">+IF(OFFSET('Sanitation Data'!$D$32,0,10*ROW('Sanitation Data'!D122))="","",OFFSET('Sanitation Data'!$D$32,0,10*ROW('Sanitation Data'!D122)))</f>
        <v/>
      </c>
      <c r="CT128" s="34" t="str">
        <f ca="1">+IF(OFFSET('Sanitation Data'!$D$33,0,10*ROW('Sanitation Data'!D122))="","",OFFSET('Sanitation Data'!$D$33,0,10*ROW('Sanitation Data'!D122)))</f>
        <v/>
      </c>
      <c r="CU128" s="34" t="str">
        <f ca="1">+IF(OFFSET('Sanitation Data'!$E$29,0,10*ROW('Sanitation Data'!E122))="","",OFFSET('Sanitation Data'!$E$29,0,10*ROW('Sanitation Data'!E122)))</f>
        <v/>
      </c>
      <c r="CV128" s="34" t="str">
        <f ca="1">+IF(OFFSET('Sanitation Data'!$E$30,0,10*ROW('Sanitation Data'!E122))="","",OFFSET('Sanitation Data'!$E$30,0,10*ROW('Sanitation Data'!E122)))</f>
        <v/>
      </c>
      <c r="CW128" s="34" t="str">
        <f ca="1">+IF(OFFSET('Sanitation Data'!$E$31,0,10*ROW('Sanitation Data'!E122))="","",OFFSET('Sanitation Data'!$E$31,0,10*ROW('Sanitation Data'!E122)))</f>
        <v/>
      </c>
      <c r="CX128" s="34" t="str">
        <f ca="1">+IF(OFFSET('Sanitation Data'!$E$32,0,10*ROW('Sanitation Data'!E122))="","",OFFSET('Sanitation Data'!$E$32,0,10*ROW('Sanitation Data'!E122)))</f>
        <v/>
      </c>
      <c r="CY128" s="34" t="str">
        <f ca="1">+IF(OFFSET('Sanitation Data'!$E$33,0,10*ROW('Sanitation Data'!E122))="","",OFFSET('Sanitation Data'!$E$33,0,10*ROW('Sanitation Data'!E122)))</f>
        <v/>
      </c>
      <c r="CZ128" s="34" t="str">
        <f ca="1">+IF(OFFSET('Sanitation Data'!$F$29,0,10*ROW('Sanitation Data'!F122))="","",OFFSET('Sanitation Data'!$F$29,0,10*ROW('Sanitation Data'!F122)))</f>
        <v/>
      </c>
      <c r="DA128" s="34" t="str">
        <f ca="1">+IF(OFFSET('Sanitation Data'!$F$30,0,10*ROW('Sanitation Data'!F122))="","",OFFSET('Sanitation Data'!$F$30,0,10*ROW('Sanitation Data'!F122)))</f>
        <v/>
      </c>
      <c r="DB128" s="34" t="str">
        <f ca="1">+IF(OFFSET('Sanitation Data'!$F$31,0,10*ROW('Sanitation Data'!F122))="","",OFFSET('Sanitation Data'!$F$31,0,10*ROW('Sanitation Data'!F122)))</f>
        <v/>
      </c>
      <c r="DC128" s="34" t="str">
        <f ca="1">+IF(OFFSET('Sanitation Data'!$F$32,0,10*ROW('Sanitation Data'!F122))="","",OFFSET('Sanitation Data'!$F$32,0,10*ROW('Sanitation Data'!F122)))</f>
        <v/>
      </c>
      <c r="DD128" s="34" t="str">
        <f ca="1">+IF(OFFSET('Sanitation Data'!$F$33,0,10*ROW('Sanitation Data'!F122))="","",OFFSET('Sanitation Data'!$F$33,0,10*ROW('Sanitation Data'!F122)))</f>
        <v/>
      </c>
      <c r="DE128" s="34" t="str">
        <f ca="1">+IF(OFFSET('Sanitation Data'!$G$29,0,10*ROW('Sanitation Data'!G122))="","",OFFSET('Sanitation Data'!$G$29,0,10*ROW('Sanitation Data'!G122)))</f>
        <v/>
      </c>
      <c r="DF128" s="34" t="str">
        <f ca="1">+IF(OFFSET('Sanitation Data'!$G$30,0,10*ROW('Sanitation Data'!G122))="","",OFFSET('Sanitation Data'!$G$30,0,10*ROW('Sanitation Data'!G122)))</f>
        <v/>
      </c>
      <c r="DG128" s="34" t="str">
        <f ca="1">+IF(OFFSET('Sanitation Data'!$G$31,0,10*ROW('Sanitation Data'!G122))="","",OFFSET('Sanitation Data'!$G$31,0,10*ROW('Sanitation Data'!G122)))</f>
        <v/>
      </c>
      <c r="DH128" s="34" t="str">
        <f ca="1">+IF(OFFSET('Sanitation Data'!$G$32,0,10*ROW('Sanitation Data'!G122))="","",OFFSET('Sanitation Data'!$G$32,0,10*ROW('Sanitation Data'!G122)))</f>
        <v/>
      </c>
      <c r="DI128" s="34" t="str">
        <f ca="1">+IF(OFFSET('Sanitation Data'!$G$33,0,10*ROW('Sanitation Data'!G122))="","",OFFSET('Sanitation Data'!$G$33,0,10*ROW('Sanitation Data'!G122)))</f>
        <v/>
      </c>
      <c r="DJ128" s="34" t="str">
        <f ca="1">+IF(OFFSET('Sanitation Data'!$H$29,0,10*ROW('Sanitation Data'!H122))="","",OFFSET('Sanitation Data'!$H$29,0,10*ROW('Sanitation Data'!H122)))</f>
        <v/>
      </c>
      <c r="DK128" s="34" t="str">
        <f ca="1">+IF(OFFSET('Sanitation Data'!$H$30,0,10*ROW('Sanitation Data'!H122))="","",OFFSET('Sanitation Data'!$H$30,0,10*ROW('Sanitation Data'!H122)))</f>
        <v/>
      </c>
      <c r="DL128" s="34" t="str">
        <f ca="1">+IF(OFFSET('Sanitation Data'!$H$31,0,10*ROW('Sanitation Data'!H122))="","",OFFSET('Sanitation Data'!$H$31,0,10*ROW('Sanitation Data'!H122)))</f>
        <v/>
      </c>
      <c r="DM128" s="34" t="str">
        <f ca="1">+IF(OFFSET('Sanitation Data'!$H$32,0,10*ROW('Sanitation Data'!H122))="","",OFFSET('Sanitation Data'!$H$32,0,10*ROW('Sanitation Data'!H122)))</f>
        <v/>
      </c>
      <c r="DN128" s="34" t="str">
        <f ca="1">+IF(OFFSET('Sanitation Data'!$H$33,0,10*ROW('Sanitation Data'!H122))="","",OFFSET('Sanitation Data'!$H$33,0,10*ROW('Sanitation Data'!H122)))</f>
        <v/>
      </c>
      <c r="DO128" s="34" t="str">
        <f ca="1">+IF(OFFSET('Hygiene Data'!$C$12,0,10*ROW('Hygiene Data'!C122))="","",OFFSET('Hygiene Data'!$C$12,0,10*ROW('Hygiene Data'!C122)))</f>
        <v/>
      </c>
      <c r="DP128" s="34" t="str">
        <f ca="1">+IF(OFFSET('Hygiene Data'!$C$13,0,10*ROW('Hygiene Data'!C122))="","",OFFSET('Hygiene Data'!$C$13,0,10*ROW('Hygiene Data'!C122)))</f>
        <v/>
      </c>
      <c r="DQ128" s="34" t="str">
        <f ca="1">+IF(OFFSET('Hygiene Data'!$C$14,0,10*ROW('Hygiene Data'!C122))="","",OFFSET('Hygiene Data'!$C$14,0,10*ROW('Hygiene Data'!C122)))</f>
        <v/>
      </c>
      <c r="DR128" s="34" t="str">
        <f ca="1">+IF(OFFSET('Hygiene Data'!$D$12,0,10*ROW('Hygiene Data'!D122))="","",OFFSET('Hygiene Data'!$D$12,0,10*ROW('Hygiene Data'!D122)))</f>
        <v/>
      </c>
      <c r="DS128" s="34" t="str">
        <f ca="1">+IF(OFFSET('Hygiene Data'!$D$13,0,10*ROW('Hygiene Data'!D122))="","",OFFSET('Hygiene Data'!$D$13,0,10*ROW('Hygiene Data'!D122)))</f>
        <v/>
      </c>
      <c r="DT128" s="34" t="str">
        <f ca="1">+IF(OFFSET('Hygiene Data'!$D$14,0,10*ROW('Hygiene Data'!D122))="","",OFFSET('Hygiene Data'!$D$14,0,10*ROW('Hygiene Data'!D122)))</f>
        <v/>
      </c>
      <c r="DU128" s="34" t="str">
        <f ca="1">+IF(OFFSET('Hygiene Data'!$E$12,0,10*ROW('Hygiene Data'!E122))="","",OFFSET('Hygiene Data'!$E$12,0,10*ROW('Hygiene Data'!E122)))</f>
        <v/>
      </c>
      <c r="DV128" s="34" t="str">
        <f ca="1">+IF(OFFSET('Hygiene Data'!$E$13,0,10*ROW('Hygiene Data'!E122))="","",OFFSET('Hygiene Data'!$E$13,0,10*ROW('Hygiene Data'!E122)))</f>
        <v/>
      </c>
      <c r="DW128" s="34" t="str">
        <f ca="1">+IF(OFFSET('Hygiene Data'!$E$14,0,10*ROW('Hygiene Data'!E122))="","",OFFSET('Hygiene Data'!$E$14,0,10*ROW('Hygiene Data'!E122)))</f>
        <v/>
      </c>
      <c r="DX128" s="34" t="str">
        <f ca="1">+IF(OFFSET('Hygiene Data'!$F$12,0,10*ROW('Hygiene Data'!F122))="","",OFFSET('Hygiene Data'!$F$12,0,10*ROW('Hygiene Data'!F122)))</f>
        <v/>
      </c>
      <c r="DY128" s="34" t="str">
        <f ca="1">+IF(OFFSET('Hygiene Data'!$F$13,0,10*ROW('Hygiene Data'!F122))="","",OFFSET('Hygiene Data'!$F$13,0,10*ROW('Hygiene Data'!F122)))</f>
        <v/>
      </c>
      <c r="DZ128" s="34" t="str">
        <f ca="1">+IF(OFFSET('Hygiene Data'!$F$14,0,10*ROW('Hygiene Data'!F122))="","",OFFSET('Hygiene Data'!$F$14,0,10*ROW('Hygiene Data'!F122)))</f>
        <v/>
      </c>
      <c r="EA128" s="34" t="str">
        <f ca="1">+IF(OFFSET('Hygiene Data'!$G$12,0,10*ROW('Hygiene Data'!G122))="","",OFFSET('Hygiene Data'!$G$12,0,10*ROW('Hygiene Data'!G122)))</f>
        <v/>
      </c>
      <c r="EB128" s="34" t="str">
        <f ca="1">+IF(OFFSET('Hygiene Data'!$G$13,0,10*ROW('Hygiene Data'!G122))="","",OFFSET('Hygiene Data'!$G$13,0,10*ROW('Hygiene Data'!G122)))</f>
        <v/>
      </c>
      <c r="EC128" s="34" t="str">
        <f ca="1">+IF(OFFSET('Hygiene Data'!$G$14,0,10*ROW('Hygiene Data'!G122))="","",OFFSET('Hygiene Data'!$G$14,0,10*ROW('Hygiene Data'!G122)))</f>
        <v/>
      </c>
      <c r="ED128" s="34" t="str">
        <f ca="1">+IF(OFFSET('Hygiene Data'!$H$12,0,10*ROW('Hygiene Data'!H122))="","",OFFSET('Hygiene Data'!$H$12,0,10*ROW('Hygiene Data'!H122)))</f>
        <v/>
      </c>
      <c r="EE128" s="34" t="str">
        <f ca="1">+IF(OFFSET('Hygiene Data'!$H$13,0,10*ROW('Hygiene Data'!H122))="","",OFFSET('Hygiene Data'!$H$13,0,10*ROW('Hygiene Data'!H122)))</f>
        <v/>
      </c>
      <c r="EF128" s="34" t="str">
        <f ca="1">+IF(OFFSET('Hygiene Data'!$H$14,0,10*ROW('Hygiene Data'!H122))="","",OFFSET('Hygiene Data'!$H$14,0,10*ROW('Hygiene Data'!H122)))</f>
        <v/>
      </c>
    </row>
    <row r="129" spans="1:136" x14ac:dyDescent="0.2">
      <c r="A129" s="50" t="str">
        <f ca="1">+IF(OFFSET('Water Data'!$B$1,0,10*ROW('Water Data'!B126))="","",OFFSET('Water Data'!$B$1,0,10*ROW('Water Data'!B126)))</f>
        <v/>
      </c>
      <c r="B129" s="50" t="str">
        <f ca="1">+IF(OFFSET('Water Data'!$A$3,0,10*ROW('Water Data'!A126))="","",OFFSET('Water Data'!$A$3,0,10*ROW('Water Data'!A126)))</f>
        <v/>
      </c>
      <c r="C129" s="50" t="str">
        <f ca="1">+IF(OFFSET('Water Data'!$C$3,0,10*ROW('Water Data'!C126))="","",OFFSET('Water Data'!$C$3,0,10*ROW('Water Data'!C126)))</f>
        <v/>
      </c>
      <c r="D129" s="133" t="e">
        <f ca="1">+IF(AND(ISNUMBER(OFFSET('Water Data'!$C$5,0,10*ROW('Water Data'!C123))),BS129="Yes"),100-OFFSET('Water Data'!$C$5,0,10*ROW('Water Data'!C123)),IF(AND(ISNUMBER(OFFSET('Water Data'!$C$5,0,10*ROW('Water Data'!C123))),BS129="No",ISNUMBER(OFFSET('Water Data'!$C$5,0,10*ROW('Water Data'!C123)))),CONCATENATE("[",ROUND(100-OFFSET('Water Data'!$C$5,0,10*ROW('Water Data'!C123)),0),"]"),IF(AND(ISNUMBER(OFFSET('Water Data'!$C$5,0,10*ROW('Water Data'!C123))),BS129="",ISNUMBER(OFFSET('Water Data'!$C$5,0,10*ROW('Water Data'!C123)))),100-OFFSET('Water Data'!$C$5,0,10*ROW('Water Data'!C123)),NA())))</f>
        <v>#N/A</v>
      </c>
      <c r="E129" s="133" t="e">
        <f ca="1">+IF(AND(ISNUMBER(OFFSET('Water Data'!$C$7,0,10*ROW('Water Data'!D123))),BT129="Yes"),OFFSET('Water Data'!$C$7,0,10*ROW('Water Data'!C123)),IF(AND(ISNUMBER(OFFSET('Water Data'!$C$7,0,10*ROW('Water Data'!C123))),BT129="No",ISNUMBER(OFFSET('Water Data'!$C$7,0,10*ROW('Water Data'!C123)))),CONCATENATE("[",ROUND(OFFSET('Water Data'!$C$7,0,10*ROW('Water Data'!C123)),0),"]"),IF(AND(ISNUMBER(OFFSET('Water Data'!$C$7,0,10*ROW('Water Data'!C123))),BT129="",ISNUMBER(OFFSET('Water Data'!$C$7,0,10*ROW('Water Data'!C123)))),OFFSET('Water Data'!$C$7,0,10*ROW('Water Data'!C123)),NA())))</f>
        <v>#N/A</v>
      </c>
      <c r="F129" s="133" t="e">
        <f ca="1">+IF(AND(ISNUMBER(OFFSET('Water Data'!$C$10,0,10*ROW('Water Data'!C123))),BU129="Yes"),OFFSET('Water Data'!$C$10,0,10*ROW('Water Data'!C123)),IF(AND(ISNUMBER(OFFSET('Water Data'!$C$10,0,10*ROW('Water Data'!C123))),BU129="No",ISNUMBER(OFFSET('Water Data'!$C$10,0,10*ROW('Water Data'!C123)))),CONCATENATE("[",ROUND(OFFSET('Water Data'!$C$10,0,10*ROW('Water Data'!C123)),0),"]"),IF(AND(ISNUMBER(OFFSET('Water Data'!$C$10,0,10*ROW('Water Data'!C123))),BU129="",ISNUMBER(OFFSET('Water Data'!$C$10,0,10*ROW('Water Data'!C123)))),OFFSET('Water Data'!$C$10,0,10*ROW('Water Data'!C123)),NA())))</f>
        <v>#N/A</v>
      </c>
      <c r="G129" s="133" t="e">
        <f ca="1">+IF(AND(ISNUMBER(OFFSET('Water Data'!$D$5,0,10*ROW('Water Data'!D123))),BV129="Yes"),100-OFFSET('Water Data'!$D$5,0,10*ROW('Water Data'!D123)),IF(AND(ISNUMBER(OFFSET('Water Data'!$D$5,0,10*ROW('Water Data'!D123))),BV129="No",ISNUMBER(OFFSET('Water Data'!$D$5,0,10*ROW('Water Data'!D123)))),CONCATENATE("[",ROUND(100-OFFSET('Water Data'!$D$5,0,10*ROW('Water Data'!D123)),0),"]"),IF(AND(ISNUMBER(OFFSET('Water Data'!$D$5,0,10*ROW('Water Data'!D123))),BV129="",ISNUMBER(OFFSET('Water Data'!$D$5,0,10*ROW('Water Data'!D123)))),100-OFFSET('Water Data'!$D$5,0,10*ROW('Water Data'!D123)),NA())))</f>
        <v>#N/A</v>
      </c>
      <c r="H129" s="133" t="e">
        <f ca="1">+IF(AND(ISNUMBER(OFFSET('Water Data'!$D$7,0,10*ROW('Water Data'!D123))),BW129="Yes"),OFFSET('Water Data'!$D$7,0,10*ROW('Water Data'!D123)),IF(AND(ISNUMBER(OFFSET('Water Data'!$D$7,0,10*ROW('Water Data'!D123))),BW129="No",ISNUMBER(OFFSET('Water Data'!$D$7,0,10*ROW('Water Data'!D123)))),CONCATENATE("[",ROUND(OFFSET('Water Data'!$C$7,0,10*ROW('Water Data'!D123)),0),"]"),IF(AND(ISNUMBER(OFFSET('Water Data'!$D$7,0,10*ROW('Water Data'!D123))),BW129="",ISNUMBER(OFFSET('Water Data'!$D$7,0,10*ROW('Water Data'!D123)))),OFFSET('Water Data'!$D$7,0,10*ROW('Water Data'!D123)),NA())))</f>
        <v>#N/A</v>
      </c>
      <c r="I129" s="133" t="e">
        <f ca="1">+IF(AND(ISNUMBER(OFFSET('Water Data'!$D$10,0,10*ROW('Water Data'!D123))),BX129="Yes"),OFFSET('Water Data'!$D$10,0,10*ROW('Water Data'!D123)),IF(AND(ISNUMBER(OFFSET('Water Data'!$D$10,0,10*ROW('Water Data'!D123))),BX129="No",ISNUMBER(OFFSET('Water Data'!$D$10,0,10*ROW('Water Data'!D123)))),CONCATENATE("[",ROUND(OFFSET('Water Data'!$D$10,0,10*ROW('Water Data'!D123)),0),"]"),IF(AND(ISNUMBER(OFFSET('Water Data'!$D$10,0,10*ROW('Water Data'!D123))),BX129="",ISNUMBER(OFFSET('Water Data'!$D$10,0,10*ROW('Water Data'!D123)))),OFFSET('Water Data'!$D$10,0,10*ROW('Water Data'!D123)),NA())))</f>
        <v>#N/A</v>
      </c>
      <c r="J129" s="133" t="e">
        <f ca="1">+IF(AND(ISNUMBER(OFFSET('Water Data'!$E$5,0,10*ROW('Water Data'!E123))),BY129="Yes"),100-OFFSET('Water Data'!$E$5,0,10*ROW('Water Data'!E123)),IF(AND(ISNUMBER(OFFSET('Water Data'!$E$5,0,10*ROW('Water Data'!E123))),BY129="No",ISNUMBER(OFFSET('Water Data'!$E$5,0,10*ROW('Water Data'!E123)))),CONCATENATE("[",ROUND(100-OFFSET('Water Data'!$E$5,0,10*ROW('Water Data'!E123)),0),"]"),IF(AND(ISNUMBER(OFFSET('Water Data'!$E$5,0,10*ROW('Water Data'!E123))),BY129="",ISNUMBER(OFFSET('Water Data'!$E$5,0,10*ROW('Water Data'!E123)))),100-OFFSET('Water Data'!$E$5,0,10*ROW('Water Data'!E123)),NA())))</f>
        <v>#N/A</v>
      </c>
      <c r="K129" s="133" t="e">
        <f ca="1">+IF(AND(ISNUMBER(OFFSET('Water Data'!$E$7,0,10*ROW('Water Data'!E123))),BZ129="Yes"),OFFSET('Water Data'!$E$7,0,10*ROW('Water Data'!E123)),IF(AND(ISNUMBER(OFFSET('Water Data'!$E$7,0,10*ROW('Water Data'!E123))),BZ129="No",ISNUMBER(OFFSET('Water Data'!$E$7,0,10*ROW('Water Data'!E123)))),CONCATENATE("[",ROUND(OFFSET('Water Data'!$E$7,0,10*ROW('Water Data'!E123)),0),"]"),IF(AND(ISNUMBER(OFFSET('Water Data'!$E$7,0,10*ROW('Water Data'!E123))),BZ129="",ISNUMBER(OFFSET('Water Data'!$E$7,0,10*ROW('Water Data'!E123)))),OFFSET('Water Data'!$E$7,0,10*ROW('Water Data'!E123)),NA())))</f>
        <v>#N/A</v>
      </c>
      <c r="L129" s="133" t="e">
        <f ca="1">+IF(AND(ISNUMBER(OFFSET('Water Data'!$E$10,0,10*ROW('Water Data'!E123))),CA129="Yes"),OFFSET('Water Data'!$E$10,0,10*ROW('Water Data'!E123)),IF(AND(ISNUMBER(OFFSET('Water Data'!$E$10,0,10*ROW('Water Data'!E123))),CA129="No",ISNUMBER(OFFSET('Water Data'!$E$10,0,10*ROW('Water Data'!E123)))),CONCATENATE("[",ROUND(OFFSET('Water Data'!$E$10,0,10*ROW('Water Data'!E123)),0),"]"),IF(AND(ISNUMBER(OFFSET('Water Data'!$E$10,0,10*ROW('Water Data'!E123))),CA129="",ISNUMBER(OFFSET('Water Data'!$E$10,0,10*ROW('Water Data'!E123)))),OFFSET('Water Data'!$E$10,0,10*ROW('Water Data'!E123)),NA())))</f>
        <v>#N/A</v>
      </c>
      <c r="M129" s="133" t="e">
        <f ca="1">+IF(AND(ISNUMBER(OFFSET('Water Data'!$F$5,0,10*ROW('Water Data'!F123))),CB129="Yes"),100-OFFSET('Water Data'!$F$5,0,10*ROW('Water Data'!F123)),IF(AND(ISNUMBER(OFFSET('Water Data'!$F$5,0,10*ROW('Water Data'!F123))),CB129="No",ISNUMBER(OFFSET('Water Data'!$F$5,0,10*ROW('Water Data'!F123)))),CONCATENATE("[",ROUND(100-OFFSET('Water Data'!$F$5,0,10*ROW('Water Data'!F123)),0),"]"),IF(AND(ISNUMBER(OFFSET('Water Data'!$F$5,0,10*ROW('Water Data'!F123))),CB129="",ISNUMBER(OFFSET('Water Data'!$F$5,0,10*ROW('Water Data'!F123)))),100-OFFSET('Water Data'!$F$5,0,10*ROW('Water Data'!F123)),NA())))</f>
        <v>#N/A</v>
      </c>
      <c r="N129" s="133" t="e">
        <f ca="1">+IF(AND(ISNUMBER(OFFSET('Water Data'!$F$7,0,10*ROW('Water Data'!F123))),CC129="Yes"),OFFSET('Water Data'!$F$7,0,10*ROW('Water Data'!F123)),IF(AND(ISNUMBER(OFFSET('Water Data'!$F$7,0,10*ROW('Water Data'!F123))),CC129="No",ISNUMBER(OFFSET('Water Data'!$F$7,0,10*ROW('Water Data'!F123)))),CONCATENATE("[",ROUND(OFFSET('Water Data'!$F$7,0,10*ROW('Water Data'!F123)),0),"]"),IF(AND(ISNUMBER(OFFSET('Water Data'!$F$7,0,10*ROW('Water Data'!F123))),CC129="",ISNUMBER(OFFSET('Water Data'!$F$7,0,10*ROW('Water Data'!F123)))),OFFSET('Water Data'!$F$7,0,10*ROW('Water Data'!F123)),NA())))</f>
        <v>#N/A</v>
      </c>
      <c r="O129" s="133" t="e">
        <f ca="1">+IF(AND(ISNUMBER(OFFSET('Water Data'!$F$10,0,10*ROW('Water Data'!F123))),CD129="Yes"),OFFSET('Water Data'!$F$10,0,10*ROW('Water Data'!F123)),IF(AND(ISNUMBER(OFFSET('Water Data'!$F$10,0,10*ROW('Water Data'!F123))),CD129="No",ISNUMBER(OFFSET('Water Data'!$F$10,0,10*ROW('Water Data'!F123)))),CONCATENATE("[",ROUND(OFFSET('Water Data'!$F$10,0,10*ROW('Water Data'!F123)),0),"]"),IF(AND(ISNUMBER(OFFSET('Water Data'!$F$10,0,10*ROW('Water Data'!F123))),CD129="",ISNUMBER(OFFSET('Water Data'!$F$10,0,10*ROW('Water Data'!F123)))),OFFSET('Water Data'!$F$10,0,10*ROW('Water Data'!F123)),NA())))</f>
        <v>#N/A</v>
      </c>
      <c r="P129" s="133" t="e">
        <f ca="1">+IF(AND(ISNUMBER(OFFSET('Water Data'!$G$5,0,10*ROW('Water Data'!G123))),CE129="Yes"),100-OFFSET('Water Data'!$G$5,0,10*ROW('Water Data'!G123)),IF(AND(ISNUMBER(OFFSET('Water Data'!$G$5,0,10*ROW('Water Data'!G123))),CE129="No",ISNUMBER(OFFSET('Water Data'!$G$5,0,10*ROW('Water Data'!G123)))),CONCATENATE("[",ROUND(100-OFFSET('Water Data'!$G$5,0,10*ROW('Water Data'!G123)),0),"]"),IF(AND(ISNUMBER(OFFSET('Water Data'!$G$5,0,10*ROW('Water Data'!G123))),CE129="",ISNUMBER(OFFSET('Water Data'!$G$5,0,10*ROW('Water Data'!G123)))),100-OFFSET('Water Data'!$G$5,0,10*ROW('Water Data'!G123)),NA())))</f>
        <v>#N/A</v>
      </c>
      <c r="Q129" s="133" t="e">
        <f ca="1">+IF(AND(ISNUMBER(OFFSET('Water Data'!$G$7,0,10*ROW('Water Data'!G123))),CF129="Yes"),OFFSET('Water Data'!$G$7,0,10*ROW('Water Data'!G123)),IF(AND(ISNUMBER(OFFSET('Water Data'!$G$7,0,10*ROW('Water Data'!G123))),CF129="No",ISNUMBER(OFFSET('Water Data'!$G$7,0,10*ROW('Water Data'!G123)))),CONCATENATE("[",ROUND(OFFSET('Water Data'!$G$7,0,10*ROW('Water Data'!G123)),0),"]"),IF(AND(ISNUMBER(OFFSET('Water Data'!$G$7,0,10*ROW('Water Data'!G123))),CF129="",ISNUMBER(OFFSET('Water Data'!$G$7,0,10*ROW('Water Data'!G123)))),OFFSET('Water Data'!$G$7,0,10*ROW('Water Data'!G123)),NA())))</f>
        <v>#N/A</v>
      </c>
      <c r="R129" s="133" t="e">
        <f ca="1">+IF(AND(ISNUMBER(OFFSET('Water Data'!$G$10,0,10*ROW('Water Data'!G123))),CG129="Yes"),OFFSET('Water Data'!$G$10,0,10*ROW('Water Data'!G123)),IF(AND(ISNUMBER(OFFSET('Water Data'!$G$10,0,10*ROW('Water Data'!G123))),CG129="No",ISNUMBER(OFFSET('Water Data'!$G$10,0,10*ROW('Water Data'!G123)))),CONCATENATE("[",ROUND(OFFSET('Water Data'!$G$10,0,10*ROW('Water Data'!G123)),0),"]"),IF(AND(ISNUMBER(OFFSET('Water Data'!$G$10,0,10*ROW('Water Data'!G123))),CG129="",ISNUMBER(OFFSET('Water Data'!$G$10,0,10*ROW('Water Data'!G123)))),OFFSET('Water Data'!$G$10,0,10*ROW('Water Data'!G123)),NA())))</f>
        <v>#N/A</v>
      </c>
      <c r="S129" s="133" t="e">
        <f ca="1">+IF(AND(ISNUMBER(OFFSET('Water Data'!$H$5,0,10*ROW('Water Data'!H123))),CH129="Yes"),100-OFFSET('Water Data'!$H$5,0,10*ROW('Water Data'!H123)),IF(AND(ISNUMBER(OFFSET('Water Data'!$H$5,0,10*ROW('Water Data'!H123))),CH129="No",ISNUMBER(OFFSET('Water Data'!$H$5,0,10*ROW('Water Data'!H123)))),CONCATENATE("[",ROUND(100-OFFSET('Water Data'!$H$5,0,10*ROW('Water Data'!H123)),0),"]"),IF(AND(ISNUMBER(OFFSET('Water Data'!$H$5,0,10*ROW('Water Data'!H123))),CH129="",ISNUMBER(OFFSET('Water Data'!$H$5,0,10*ROW('Water Data'!H123)))),100-OFFSET('Water Data'!$H$5,0,10*ROW('Water Data'!H123)),NA())))</f>
        <v>#N/A</v>
      </c>
      <c r="T129" s="133" t="e">
        <f ca="1">+IF(AND(ISNUMBER(OFFSET('Water Data'!$H$7,0,10*ROW('Water Data'!H123))),CI129="Yes"),OFFSET('Water Data'!$H$7,0,10*ROW('Water Data'!H123)),IF(AND(ISNUMBER(OFFSET('Water Data'!$H$7,0,10*ROW('Water Data'!H123))),CI129="No",ISNUMBER(OFFSET('Water Data'!$H$7,0,10*ROW('Water Data'!H123)))),CONCATENATE("[",ROUND(OFFSET('Water Data'!$H$7,0,10*ROW('Water Data'!H123)),0),"]"),IF(AND(ISNUMBER(OFFSET('Water Data'!$H$7,0,10*ROW('Water Data'!H123))),CI129="",ISNUMBER(OFFSET('Water Data'!$H$7,0,10*ROW('Water Data'!H123)))),OFFSET('Water Data'!$H$7,0,10*ROW('Water Data'!H123)),NA())))</f>
        <v>#N/A</v>
      </c>
      <c r="U129" s="133" t="e">
        <f ca="1">+IF(AND(ISNUMBER(OFFSET('Water Data'!$H$10,0,10*ROW('Water Data'!H123))),CJ129="Yes"),OFFSET('Water Data'!$H$10,0,10*ROW('Water Data'!H123)),IF(AND(ISNUMBER(OFFSET('Water Data'!$H$10,0,10*ROW('Water Data'!H123))),CJ129="No",ISNUMBER(OFFSET('Water Data'!$H$10,0,10*ROW('Water Data'!H123)))),CONCATENATE("[",ROUND(OFFSET('Water Data'!$H$10,0,10*ROW('Water Data'!H123)),0),"]"),IF(AND(ISNUMBER(OFFSET('Water Data'!$H$10,0,10*ROW('Water Data'!H123))),CJ129="",ISNUMBER(OFFSET('Water Data'!$H$10,0,10*ROW('Water Data'!H123)))),OFFSET('Water Data'!$H$10,0,10*ROW('Water Data'!H123)),NA())))</f>
        <v>#N/A</v>
      </c>
      <c r="V129" s="134" t="e">
        <f ca="1">+IF(AND(ISNUMBER(OFFSET('Sanitation Data'!$C$5,0,10*ROW('Sanitation Data'!C123))),CK129="Yes"),100-OFFSET('Sanitation Data'!$C$5,0,10*ROW('Sanitation Data'!C123)),IF(AND(ISNUMBER(OFFSET('Sanitation Data'!$C$5,0,10*ROW('Sanitation Data'!C123))),CK129="No",ISNUMBER(OFFSET('Sanitation Data'!$C$5,0,10*ROW('Sanitation Data'!C123)))),CONCATENATE("[",ROUND(100-OFFSET('Sanitation Data'!$C$5,0,10*ROW('Sanitation Data'!C123)),0),"]"),IF(AND(ISNUMBER(OFFSET('Sanitation Data'!$C$5,0,10*ROW('Sanitation Data'!C123))),CK129="",ISNUMBER(OFFSET('Sanitation Data'!$C$5,0,10*ROW('Sanitation Data'!C123)))),100-OFFSET('Sanitation Data'!$C$5,0,10*ROW('Sanitation Data'!C123)),NA())))</f>
        <v>#N/A</v>
      </c>
      <c r="W129" s="134" t="e">
        <f ca="1">+IF(AND(ISNUMBER(OFFSET('Sanitation Data'!$C$7,0,10*ROW('Sanitation Data'!C123))),CL129="Yes"),OFFSET('Sanitation Data'!$C$7,0,10*ROW('Sanitation Data'!C123)),IF(AND(ISNUMBER(OFFSET('Sanitation Data'!$C$7,0,10*ROW('Sanitation Data'!C123))),CL129="No",ISNUMBER(OFFSET('Sanitation Data'!$C$7,0,10*ROW('Sanitation Data'!C123)))),CONCATENATE("[",ROUND(OFFSET('Sanitation Data'!$C$7,0,10*ROW('Sanitation Data'!C123)),0),"]"),IF(AND(ISNUMBER(OFFSET('Sanitation Data'!$C$7,0,10*ROW('Sanitation Data'!C123))),CL129="",ISNUMBER(OFFSET('Sanitation Data'!$C$7,0,10*ROW('Sanitation Data'!C123)))),OFFSET('Sanitation Data'!$C$7,0,10*ROW('Sanitation Data'!C123)),NA())))</f>
        <v>#N/A</v>
      </c>
      <c r="X129" s="134" t="e">
        <f ca="1">+IF(AND(ISNUMBER(OFFSET('Sanitation Data'!$C$11,0,10*ROW('Sanitation Data'!C123))),CM129="Yes"),OFFSET('Sanitation Data'!$C$11,0,10*ROW('Sanitation Data'!C123)),IF(AND(ISNUMBER(OFFSET('Sanitation Data'!$C$11,0,10*ROW('Sanitation Data'!C123))),CM129="No",ISNUMBER(OFFSET('Sanitation Data'!$C$11,0,10*ROW('Sanitation Data'!C123)))),CONCATENATE("[",ROUND(OFFSET('Sanitation Data'!$C$11,0,10*ROW('Sanitation Data'!C123)),0),"]"),IF(AND(ISNUMBER(OFFSET('Sanitation Data'!$C$11,0,10*ROW('Sanitation Data'!C123))),CM129="",ISNUMBER(OFFSET('Sanitation Data'!$C$11,0,10*ROW('Sanitation Data'!C123)))),OFFSET('Sanitation Data'!$C$11,0,10*ROW('Sanitation Data'!C123)),NA())))</f>
        <v>#N/A</v>
      </c>
      <c r="Y129" s="134" t="e">
        <f ca="1">+IF(AND(ISNUMBER(OFFSET('Sanitation Data'!$C$12,0,10*ROW('Sanitation Data'!C123))),CN129="Yes"),OFFSET('Sanitation Data'!$C$12,0,10*ROW('Sanitation Data'!C123)),IF(AND(ISNUMBER(OFFSET('Sanitation Data'!$C$12,0,10*ROW('Sanitation Data'!C123))),CN129="No",ISNUMBER(OFFSET('Sanitation Data'!$C$12,0,10*ROW('Sanitation Data'!C123)))),CONCATENATE("[",ROUND(OFFSET('Sanitation Data'!$C$12,0,10*ROW('Sanitation Data'!C123)),0),"]"),IF(AND(ISNUMBER(OFFSET('Sanitation Data'!$C$12,0,10*ROW('Sanitation Data'!C123))),CN129="",ISNUMBER(OFFSET('Sanitation Data'!$C$12,0,10*ROW('Sanitation Data'!C123)))),OFFSET('Sanitation Data'!$C$12,0,10*ROW('Sanitation Data'!C123)),NA())))</f>
        <v>#N/A</v>
      </c>
      <c r="Z129" s="134" t="e">
        <f ca="1">+IF(AND(ISNUMBER(OFFSET('Sanitation Data'!$C$13,0,10*ROW('Sanitation Data'!C123))),CO129="Yes"),OFFSET('Sanitation Data'!$C$13,0,10*ROW('Sanitation Data'!C123)),IF(AND(ISNUMBER(OFFSET('Sanitation Data'!$C$13,0,10*ROW('Sanitation Data'!C123))),CO129="No",ISNUMBER(OFFSET('Sanitation Data'!$C$13,0,10*ROW('Sanitation Data'!C123)))),CONCATENATE("[",ROUND(OFFSET('Sanitation Data'!$C$13,0,10*ROW('Sanitation Data'!C123)),0),"]"),IF(AND(ISNUMBER(OFFSET('Sanitation Data'!$C$13,0,10*ROW('Sanitation Data'!C123))),CO129="",ISNUMBER(OFFSET('Sanitation Data'!$C$13,0,10*ROW('Sanitation Data'!C123)))),OFFSET('Sanitation Data'!$C$13,0,10*ROW('Sanitation Data'!C123)),NA())))</f>
        <v>#N/A</v>
      </c>
      <c r="AA129" s="134" t="e">
        <f ca="1">+IF(AND(ISNUMBER(OFFSET('Sanitation Data'!$D$5,0,10*ROW('Sanitation Data'!D123))),CP129="Yes"),100-OFFSET('Sanitation Data'!$D$5,0,10*ROW('Sanitation Data'!D123)),IF(AND(ISNUMBER(OFFSET('Sanitation Data'!$D$5,0,10*ROW('Sanitation Data'!D123))),CP129="No",ISNUMBER(OFFSET('Sanitation Data'!$D$5,0,10*ROW('Sanitation Data'!D123)))),CONCATENATE("[",ROUND(100-OFFSET('Sanitation Data'!$D$5,0,10*ROW('Sanitation Data'!D123)),0),"]"),IF(AND(ISNUMBER(OFFSET('Sanitation Data'!$D$5,0,10*ROW('Sanitation Data'!D123))),CP129="",ISNUMBER(OFFSET('Sanitation Data'!$D$5,0,10*ROW('Sanitation Data'!D123)))),100-OFFSET('Sanitation Data'!$D$5,0,10*ROW('Sanitation Data'!D123)),NA())))</f>
        <v>#N/A</v>
      </c>
      <c r="AB129" s="134" t="e">
        <f ca="1">+IF(AND(ISNUMBER(OFFSET('Sanitation Data'!$D$7,0,10*ROW('Sanitation Data'!D123))),CQ129="Yes"),OFFSET('Sanitation Data'!$D$7,0,10*ROW('Sanitation Data'!G123)),IF(AND(ISNUMBER(OFFSET('Sanitation Data'!$D$7,0,10*ROW('Sanitation Data'!D123))),CQ129="No",ISNUMBER(OFFSET('Sanitation Data'!$D$7,0,10*ROW('Sanitation Data'!D123)))),CONCATENATE("[",ROUND(OFFSET('Sanitation Data'!$D$7,0,10*ROW('Sanitation Data'!D123)),0),"]"),IF(AND(ISNUMBER(OFFSET('Sanitation Data'!$D$7,0,10*ROW('Sanitation Data'!D123))),CQ129="",ISNUMBER(OFFSET('Sanitation Data'!$D$7,0,10*ROW('Sanitation Data'!D123)))),OFFSET('Sanitation Data'!$D$7,0,10*ROW('Sanitation Data'!D123)),NA())))</f>
        <v>#N/A</v>
      </c>
      <c r="AC129" s="134" t="e">
        <f ca="1">+IF(AND(ISNUMBER(OFFSET('Sanitation Data'!$D$11,0,10*ROW('Sanitation Data'!D123))),CR129="Yes"),OFFSET('Sanitation Data'!$D$11,0,10*ROW('Sanitation Data'!D123)),IF(AND(ISNUMBER(OFFSET('Sanitation Data'!$D$11,0,10*ROW('Sanitation Data'!D123))),CR129="No",ISNUMBER(OFFSET('Sanitation Data'!$D$11,0,10*ROW('Sanitation Data'!D123)))),CONCATENATE("[",ROUND(OFFSET('Sanitation Data'!$D$11,0,10*ROW('Sanitation Data'!D123)),0),"]"),IF(AND(ISNUMBER(OFFSET('Sanitation Data'!$D$11,0,10*ROW('Sanitation Data'!D123))),CR129="",ISNUMBER(OFFSET('Sanitation Data'!$D$11,0,10*ROW('Sanitation Data'!D123)))),OFFSET('Sanitation Data'!$D$11,0,10*ROW('Sanitation Data'!D123)),NA())))</f>
        <v>#N/A</v>
      </c>
      <c r="AD129" s="134" t="e">
        <f ca="1">+IF(AND(ISNUMBER(OFFSET('Sanitation Data'!$D$12,0,10*ROW('Sanitation Data'!D123))),CS129="Yes"),OFFSET('Sanitation Data'!$D$12,0,10*ROW('Sanitation Data'!D123)),IF(AND(ISNUMBER(OFFSET('Sanitation Data'!$D$12,0,10*ROW('Sanitation Data'!D123))),CS129="No",ISNUMBER(OFFSET('Sanitation Data'!$D$12,0,10*ROW('Sanitation Data'!D123)))),CONCATENATE("[",ROUND(OFFSET('Sanitation Data'!$D$12,0,10*ROW('Sanitation Data'!D123)),0),"]"),IF(AND(ISNUMBER(OFFSET('Sanitation Data'!$D$12,0,10*ROW('Sanitation Data'!D123))),CS129="",ISNUMBER(OFFSET('Sanitation Data'!$D$12,0,10*ROW('Sanitation Data'!D123)))),OFFSET('Sanitation Data'!$D$12,0,10*ROW('Sanitation Data'!D123)),NA())))</f>
        <v>#N/A</v>
      </c>
      <c r="AE129" s="134" t="e">
        <f ca="1">+IF(AND(ISNUMBER(OFFSET('Sanitation Data'!$D$13,0,10*ROW('Sanitation Data'!D123))),CT129="Yes"),OFFSET('Sanitation Data'!$D$13,0,10*ROW('Sanitation Data'!D123)),IF(AND(ISNUMBER(OFFSET('Sanitation Data'!$D$13,0,10*ROW('Sanitation Data'!D123))),CT129="No",ISNUMBER(OFFSET('Sanitation Data'!$D$13,0,10*ROW('Sanitation Data'!D123)))),CONCATENATE("[",ROUND(OFFSET('Sanitation Data'!$D$13,0,10*ROW('Sanitation Data'!D123)),0),"]"),IF(AND(ISNUMBER(OFFSET('Sanitation Data'!$D$13,0,10*ROW('Sanitation Data'!D123))),CT129="",ISNUMBER(OFFSET('Sanitation Data'!$D$13,0,10*ROW('Sanitation Data'!D123)))),OFFSET('Sanitation Data'!$D$13,0,10*ROW('Sanitation Data'!D123)),NA())))</f>
        <v>#N/A</v>
      </c>
      <c r="AF129" s="134" t="e">
        <f ca="1">+IF(AND(ISNUMBER(OFFSET('Sanitation Data'!$E$5,0,10*ROW('Sanitation Data'!E123))),CU129="Yes"),100-OFFSET('Sanitation Data'!$E$5,0,10*ROW('Sanitation Data'!E123)),IF(AND(ISNUMBER(OFFSET('Sanitation Data'!$E$5,0,10*ROW('Sanitation Data'!E123))),CU129="No",ISNUMBER(OFFSET('Sanitation Data'!$E$5,0,10*ROW('Sanitation Data'!E123)))),CONCATENATE("[",ROUND(100-OFFSET('Sanitation Data'!$E$5,0,10*ROW('Sanitation Data'!E123)),0),"]"),IF(AND(ISNUMBER(OFFSET('Sanitation Data'!$E$5,0,10*ROW('Sanitation Data'!E123))),CU129="",ISNUMBER(OFFSET('Sanitation Data'!$E$5,0,10*ROW('Sanitation Data'!E123)))),100-OFFSET('Sanitation Data'!$E$5,0,10*ROW('Sanitation Data'!E123)),NA())))</f>
        <v>#N/A</v>
      </c>
      <c r="AG129" s="134" t="e">
        <f ca="1">+IF(AND(ISNUMBER(OFFSET('Sanitation Data'!$E$7,0,10*ROW('Sanitation Data'!E123))),CV129="Yes"),OFFSET('Sanitation Data'!$E$7,0,10*ROW('Sanitation Data'!E123)),IF(AND(ISNUMBER(OFFSET('Sanitation Data'!$E$7,0,10*ROW('Sanitation Data'!E123))),CV129="No",ISNUMBER(OFFSET('Sanitation Data'!$E$7,0,10*ROW('Sanitation Data'!E123)))),CONCATENATE("[",ROUND(OFFSET('Sanitation Data'!$E$7,0,10*ROW('Sanitation Data'!E123)),0),"]"),IF(AND(ISNUMBER(OFFSET('Sanitation Data'!$E$7,0,10*ROW('Sanitation Data'!E123))),CV129="",ISNUMBER(OFFSET('Sanitation Data'!$E$7,0,10*ROW('Sanitation Data'!E123)))),OFFSET('Sanitation Data'!$E$7,0,10*ROW('Sanitation Data'!E123)),NA())))</f>
        <v>#N/A</v>
      </c>
      <c r="AH129" s="134" t="e">
        <f ca="1">+IF(AND(ISNUMBER(OFFSET('Sanitation Data'!$E$11,0,10*ROW('Sanitation Data'!E123))),CW129="Yes"),OFFSET('Sanitation Data'!$E$11,0,10*ROW('Sanitation Data'!E123)),IF(AND(ISNUMBER(OFFSET('Sanitation Data'!$E$11,0,10*ROW('Sanitation Data'!E123))),CW129="No",ISNUMBER(OFFSET('Sanitation Data'!$E$11,0,10*ROW('Sanitation Data'!E123)))),CONCATENATE("[",ROUND(OFFSET('Sanitation Data'!$E$11,0,10*ROW('Sanitation Data'!E123)),0),"]"),IF(AND(ISNUMBER(OFFSET('Sanitation Data'!$E$11,0,10*ROW('Sanitation Data'!E123))),CW129="",ISNUMBER(OFFSET('Sanitation Data'!$E$11,0,10*ROW('Sanitation Data'!E123)))),OFFSET('Sanitation Data'!$E$11,0,10*ROW('Sanitation Data'!E123)),NA())))</f>
        <v>#N/A</v>
      </c>
      <c r="AI129" s="134" t="e">
        <f ca="1">+IF(AND(ISNUMBER(OFFSET('Sanitation Data'!$E$12,0,10*ROW('Sanitation Data'!E123))),CX129="Yes"),OFFSET('Sanitation Data'!$E$12,0,10*ROW('Sanitation Data'!E123)),IF(AND(ISNUMBER(OFFSET('Sanitation Data'!$E$12,0,10*ROW('Sanitation Data'!E123))),CX129="No",ISNUMBER(OFFSET('Sanitation Data'!$E$12,0,10*ROW('Sanitation Data'!E123)))),CONCATENATE("[",ROUND(OFFSET('Sanitation Data'!$E$12,0,10*ROW('Sanitation Data'!E123)),0),"]"),IF(AND(ISNUMBER(OFFSET('Sanitation Data'!$E$12,0,10*ROW('Sanitation Data'!E123))),CX129="",ISNUMBER(OFFSET('Sanitation Data'!$E$12,0,10*ROW('Sanitation Data'!E123)))),OFFSET('Sanitation Data'!$E$12,0,10*ROW('Sanitation Data'!E123)),NA())))</f>
        <v>#N/A</v>
      </c>
      <c r="AJ129" s="134" t="e">
        <f ca="1">+IF(AND(ISNUMBER(OFFSET('Sanitation Data'!$E$13,0,10*ROW('Sanitation Data'!E123))),CY129="Yes"),OFFSET('Sanitation Data'!$E$13,0,10*ROW('Sanitation Data'!E123)),IF(AND(ISNUMBER(OFFSET('Sanitation Data'!$E$13,0,10*ROW('Sanitation Data'!E123))),CY129="No",ISNUMBER(OFFSET('Sanitation Data'!$E$13,0,10*ROW('Sanitation Data'!E123)))),CONCATENATE("[",ROUND(OFFSET('Sanitation Data'!$E$13,0,10*ROW('Sanitation Data'!E123)),0),"]"),IF(AND(ISNUMBER(OFFSET('Sanitation Data'!$E$13,0,10*ROW('Sanitation Data'!E123))),CY129="",ISNUMBER(OFFSET('Sanitation Data'!$E$13,0,10*ROW('Sanitation Data'!E123)))),OFFSET('Sanitation Data'!$E$13,0,10*ROW('Sanitation Data'!E123)),NA())))</f>
        <v>#N/A</v>
      </c>
      <c r="AK129" s="134" t="e">
        <f ca="1">+IF(AND(ISNUMBER(OFFSET('Sanitation Data'!$F$5,0,10*ROW('Sanitation Data'!F123))),CZ129="Yes"),100-OFFSET('Sanitation Data'!$F$5,0,10*ROW('Sanitation Data'!F123)),IF(AND(ISNUMBER(OFFSET('Sanitation Data'!$F$5,0,10*ROW('Sanitation Data'!F123))),CZ129="No",ISNUMBER(OFFSET('Sanitation Data'!$F$5,0,10*ROW('Sanitation Data'!F123)))),CONCATENATE("[",ROUND(100-OFFSET('Sanitation Data'!$F$5,0,10*ROW('Sanitation Data'!F123)),0),"]"),IF(AND(ISNUMBER(OFFSET('Sanitation Data'!$F$5,0,10*ROW('Sanitation Data'!F123))),CZ129="",ISNUMBER(OFFSET('Sanitation Data'!$F$5,0,10*ROW('Sanitation Data'!F123)))),100-OFFSET('Sanitation Data'!$F$5,0,10*ROW('Sanitation Data'!F123)),NA())))</f>
        <v>#N/A</v>
      </c>
      <c r="AL129" s="134" t="e">
        <f ca="1">+IF(AND(ISNUMBER(OFFSET('Sanitation Data'!$F$7,0,10*ROW('Sanitation Data'!F123))),DA129="Yes"),OFFSET('Sanitation Data'!$F$7,0,10*ROW('Sanitation Data'!F123)),IF(AND(ISNUMBER(OFFSET('Sanitation Data'!$F$7,0,10*ROW('Sanitation Data'!F123))),DA129="No",ISNUMBER(OFFSET('Sanitation Data'!$F$7,0,10*ROW('Sanitation Data'!F123)))),CONCATENATE("[",ROUND(OFFSET('Sanitation Data'!$F$7,0,10*ROW('Sanitation Data'!F123)),0),"]"),IF(AND(ISNUMBER(OFFSET('Sanitation Data'!$F$7,0,10*ROW('Sanitation Data'!F123))),DA129="",ISNUMBER(OFFSET('Sanitation Data'!$F$7,0,10*ROW('Sanitation Data'!F123)))),OFFSET('Sanitation Data'!$F$7,0,10*ROW('Sanitation Data'!F123)),NA())))</f>
        <v>#N/A</v>
      </c>
      <c r="AM129" s="134" t="e">
        <f ca="1">+IF(AND(ISNUMBER(OFFSET('Sanitation Data'!$F$11,0,10*ROW('Sanitation Data'!F123))),DB129="Yes"),OFFSET('Sanitation Data'!$F$11,0,10*ROW('Sanitation Data'!F123)),IF(AND(ISNUMBER(OFFSET('Sanitation Data'!$F$11,0,10*ROW('Sanitation Data'!F123))),DB129="No",ISNUMBER(OFFSET('Sanitation Data'!$F$11,0,10*ROW('Sanitation Data'!F123)))),CONCATENATE("[",ROUND(OFFSET('Sanitation Data'!$F$11,0,10*ROW('Sanitation Data'!F123)),0),"]"),IF(AND(ISNUMBER(OFFSET('Sanitation Data'!$F$11,0,10*ROW('Sanitation Data'!F123))),DB129="",ISNUMBER(OFFSET('Sanitation Data'!$F$11,0,10*ROW('Sanitation Data'!F123)))),OFFSET('Sanitation Data'!$F$11,0,10*ROW('Sanitation Data'!F123)),NA())))</f>
        <v>#N/A</v>
      </c>
      <c r="AN129" s="134" t="e">
        <f ca="1">+IF(AND(ISNUMBER(OFFSET('Sanitation Data'!$F$12,0,10*ROW('Sanitation Data'!F123))),DC129="Yes"),OFFSET('Sanitation Data'!$F$12,0,10*ROW('Sanitation Data'!F123)),IF(AND(ISNUMBER(OFFSET('Sanitation Data'!$F$12,0,10*ROW('Sanitation Data'!F123))),DC129="No",ISNUMBER(OFFSET('Sanitation Data'!$F$12,0,10*ROW('Sanitation Data'!F123)))),CONCATENATE("[",ROUND(OFFSET('Sanitation Data'!$F$12,0,10*ROW('Sanitation Data'!F123)),0),"]"),IF(AND(ISNUMBER(OFFSET('Sanitation Data'!$F$12,0,10*ROW('Sanitation Data'!F123))),DC129="",ISNUMBER(OFFSET('Sanitation Data'!$F$12,0,10*ROW('Sanitation Data'!F123)))),OFFSET('Sanitation Data'!$F$12,0,10*ROW('Sanitation Data'!F123)),NA())))</f>
        <v>#N/A</v>
      </c>
      <c r="AO129" s="134" t="e">
        <f ca="1">+IF(AND(ISNUMBER(OFFSET('Sanitation Data'!$F$13,0,10*ROW('Sanitation Data'!F123))),DD129="Yes"),OFFSET('Sanitation Data'!$F$13,0,10*ROW('Sanitation Data'!F123)),IF(AND(ISNUMBER(OFFSET('Sanitation Data'!$F$13,0,10*ROW('Sanitation Data'!F123))),DD129="No",ISNUMBER(OFFSET('Sanitation Data'!$F$13,0,10*ROW('Sanitation Data'!F123)))),CONCATENATE("[",ROUND(OFFSET('Sanitation Data'!$F$13,0,10*ROW('Sanitation Data'!F123)),0),"]"),IF(AND(ISNUMBER(OFFSET('Sanitation Data'!$F$13,0,10*ROW('Sanitation Data'!F123))),DD129="",ISNUMBER(OFFSET('Sanitation Data'!$F$13,0,10*ROW('Sanitation Data'!F123)))),OFFSET('Sanitation Data'!$F$13,0,10*ROW('Sanitation Data'!F123)),NA())))</f>
        <v>#N/A</v>
      </c>
      <c r="AP129" s="134" t="e">
        <f ca="1">+IF(AND(ISNUMBER(OFFSET('Sanitation Data'!$G$5,0,10*ROW('Sanitation Data'!G123))),DE129="Yes"),100-OFFSET('Sanitation Data'!$G$5,0,10*ROW('Sanitation Data'!G123)),IF(AND(ISNUMBER(OFFSET('Sanitation Data'!$G$5,0,10*ROW('Sanitation Data'!G123))),DE129="No",ISNUMBER(OFFSET('Sanitation Data'!$G$5,0,10*ROW('Sanitation Data'!G123)))),CONCATENATE("[",ROUND(100-OFFSET('Sanitation Data'!$G$5,0,10*ROW('Sanitation Data'!G123)),0),"]"),IF(AND(ISNUMBER(OFFSET('Sanitation Data'!$G$5,0,10*ROW('Sanitation Data'!G123))),DE129="",ISNUMBER(OFFSET('Sanitation Data'!$G$5,0,10*ROW('Sanitation Data'!G123)))),100-OFFSET('Sanitation Data'!$G$5,0,10*ROW('Sanitation Data'!G123)),NA())))</f>
        <v>#N/A</v>
      </c>
      <c r="AQ129" s="134" t="e">
        <f ca="1">+IF(AND(ISNUMBER(OFFSET('Sanitation Data'!$G$7,0,10*ROW('Sanitation Data'!G123))),DF129="Yes"),OFFSET('Sanitation Data'!$G$7,0,10*ROW('Sanitation Data'!G123)),IF(AND(ISNUMBER(OFFSET('Sanitation Data'!$G$7,0,10*ROW('Sanitation Data'!G123))),DF129="No",ISNUMBER(OFFSET('Sanitation Data'!$G$7,0,10*ROW('Sanitation Data'!G123)))),CONCATENATE("[",ROUND(OFFSET('Sanitation Data'!$G$7,0,10*ROW('Sanitation Data'!G123)),0),"]"),IF(AND(ISNUMBER(OFFSET('Sanitation Data'!$G$7,0,10*ROW('Sanitation Data'!G123))),DF129="",ISNUMBER(OFFSET('Sanitation Data'!$G$7,0,10*ROW('Sanitation Data'!G123)))),OFFSET('Sanitation Data'!$G$7,0,10*ROW('Sanitation Data'!G123)),NA())))</f>
        <v>#N/A</v>
      </c>
      <c r="AR129" s="134" t="e">
        <f ca="1">+IF(AND(ISNUMBER(OFFSET('Sanitation Data'!$G$11,0,10*ROW('Sanitation Data'!G123))),DG129="Yes"),OFFSET('Sanitation Data'!$G$11,0,10*ROW('Sanitation Data'!G123)),IF(AND(ISNUMBER(OFFSET('Sanitation Data'!$G$11,0,10*ROW('Sanitation Data'!G123))),DG129="No",ISNUMBER(OFFSET('Sanitation Data'!$G$11,0,10*ROW('Sanitation Data'!G123)))),CONCATENATE("[",ROUND(OFFSET('Sanitation Data'!$G$11,0,10*ROW('Sanitation Data'!G123)),0),"]"),IF(AND(ISNUMBER(OFFSET('Sanitation Data'!$G$11,0,10*ROW('Sanitation Data'!G123))),DG129="",ISNUMBER(OFFSET('Sanitation Data'!$G$11,0,10*ROW('Sanitation Data'!G123)))),OFFSET('Sanitation Data'!$G$11,0,10*ROW('Sanitation Data'!G123)),NA())))</f>
        <v>#N/A</v>
      </c>
      <c r="AS129" s="134" t="e">
        <f ca="1">+IF(AND(ISNUMBER(OFFSET('Sanitation Data'!$G$12,0,10*ROW('Sanitation Data'!G123))),DH129="Yes"),OFFSET('Sanitation Data'!$G$12,0,10*ROW('Sanitation Data'!G123)),IF(AND(ISNUMBER(OFFSET('Sanitation Data'!$G$12,0,10*ROW('Sanitation Data'!G123))),DH129="No",ISNUMBER(OFFSET('Sanitation Data'!$G$12,0,10*ROW('Sanitation Data'!G123)))),CONCATENATE("[",ROUND(OFFSET('Sanitation Data'!$G$12,0,10*ROW('Sanitation Data'!G123)),0),"]"),IF(AND(ISNUMBER(OFFSET('Sanitation Data'!$G$12,0,10*ROW('Sanitation Data'!G123))),DH129="",ISNUMBER(OFFSET('Sanitation Data'!$G$12,0,10*ROW('Sanitation Data'!G123)))),OFFSET('Sanitation Data'!$G$12,0,10*ROW('Sanitation Data'!G123)),NA())))</f>
        <v>#N/A</v>
      </c>
      <c r="AT129" s="134" t="e">
        <f ca="1">+IF(AND(ISNUMBER(OFFSET('Sanitation Data'!$G$13,0,10*ROW('Sanitation Data'!G123))),DI129="Yes"),OFFSET('Sanitation Data'!$G$13,0,10*ROW('Sanitation Data'!G123)),IF(AND(ISNUMBER(OFFSET('Sanitation Data'!$G$13,0,10*ROW('Sanitation Data'!G123))),DI129="No",ISNUMBER(OFFSET('Sanitation Data'!$G$13,0,10*ROW('Sanitation Data'!G123)))),CONCATENATE("[",ROUND(OFFSET('Sanitation Data'!$G$13,0,10*ROW('Sanitation Data'!G123)),0),"]"),IF(AND(ISNUMBER(OFFSET('Sanitation Data'!$G$13,0,10*ROW('Sanitation Data'!G123))),DI129="",ISNUMBER(OFFSET('Sanitation Data'!$G$13,0,10*ROW('Sanitation Data'!G123)))),OFFSET('Sanitation Data'!$G$13,0,10*ROW('Sanitation Data'!G123)),NA())))</f>
        <v>#N/A</v>
      </c>
      <c r="AU129" s="134" t="e">
        <f ca="1">+IF(AND(ISNUMBER(OFFSET('Sanitation Data'!$H$5,0,10*ROW('Sanitation Data'!H123))),DJ129="Yes"),100-OFFSET('Sanitation Data'!$H$5,0,10*ROW('Sanitation Data'!H123)),IF(AND(ISNUMBER(OFFSET('Sanitation Data'!$H$5,0,10*ROW('Sanitation Data'!H123))),DJ129="No",ISNUMBER(OFFSET('Sanitation Data'!$H$5,0,10*ROW('Sanitation Data'!H123)))),CONCATENATE("[",ROUND(100-OFFSET('Sanitation Data'!$H$5,0,10*ROW('Sanitation Data'!H123)),0),"]"),IF(AND(ISNUMBER(OFFSET('Sanitation Data'!$H$5,0,10*ROW('Sanitation Data'!H123))),DJ129="",ISNUMBER(OFFSET('Sanitation Data'!$H$5,0,10*ROW('Sanitation Data'!H123)))),100-OFFSET('Sanitation Data'!$H$5,0,10*ROW('Sanitation Data'!H123)),NA())))</f>
        <v>#N/A</v>
      </c>
      <c r="AV129" s="134" t="e">
        <f ca="1">+IF(AND(ISNUMBER(OFFSET('Sanitation Data'!$H$7,0,10*ROW('Sanitation Data'!H123))),DK129="Yes"),OFFSET('Sanitation Data'!$H$7,0,10*ROW('Sanitation Data'!H123)),IF(AND(ISNUMBER(OFFSET('Sanitation Data'!$H$7,0,10*ROW('Sanitation Data'!H123))),DK129="No",ISNUMBER(OFFSET('Sanitation Data'!$H$7,0,10*ROW('Sanitation Data'!H123)))),CONCATENATE("[",ROUND(OFFSET('Sanitation Data'!$H$7,0,10*ROW('Sanitation Data'!H123)),0),"]"),IF(AND(ISNUMBER(OFFSET('Sanitation Data'!$H$7,0,10*ROW('Sanitation Data'!H123))),DK129="",ISNUMBER(OFFSET('Sanitation Data'!$H$7,0,10*ROW('Sanitation Data'!H123)))),OFFSET('Sanitation Data'!$H$7,0,10*ROW('Sanitation Data'!H123)),NA())))</f>
        <v>#N/A</v>
      </c>
      <c r="AW129" s="134" t="e">
        <f ca="1">+IF(AND(ISNUMBER(OFFSET('Sanitation Data'!$H$11,0,10*ROW('Sanitation Data'!H123))),DL129="Yes"),OFFSET('Sanitation Data'!$H$11,0,10*ROW('Sanitation Data'!H123)),IF(AND(ISNUMBER(OFFSET('Sanitation Data'!$H$11,0,10*ROW('Sanitation Data'!H123))),DL129="No",ISNUMBER(OFFSET('Sanitation Data'!$H$11,0,10*ROW('Sanitation Data'!H123)))),CONCATENATE("[",ROUND(OFFSET('Sanitation Data'!$H$11,0,10*ROW('Sanitation Data'!H123)),0),"]"),IF(AND(ISNUMBER(OFFSET('Sanitation Data'!$H$11,0,10*ROW('Sanitation Data'!H123))),DL129="",ISNUMBER(OFFSET('Sanitation Data'!$H$11,0,10*ROW('Sanitation Data'!H123)))),OFFSET('Sanitation Data'!$H$11,0,10*ROW('Sanitation Data'!H123)),NA())))</f>
        <v>#N/A</v>
      </c>
      <c r="AX129" s="134" t="e">
        <f ca="1">+IF(AND(ISNUMBER(OFFSET('Sanitation Data'!$H$12,0,10*ROW('Sanitation Data'!H123))),DM129="Yes"),OFFSET('Sanitation Data'!$H$12,0,10*ROW('Sanitation Data'!H123)),IF(AND(ISNUMBER(OFFSET('Sanitation Data'!$H$12,0,10*ROW('Sanitation Data'!H123))),DM129="No",ISNUMBER(OFFSET('Sanitation Data'!$H$12,0,10*ROW('Sanitation Data'!H123)))),CONCATENATE("[",ROUND(OFFSET('Sanitation Data'!$H$12,0,10*ROW('Sanitation Data'!H123)),0),"]"),IF(AND(ISNUMBER(OFFSET('Sanitation Data'!$H$12,0,10*ROW('Sanitation Data'!H123))),DM129="",ISNUMBER(OFFSET('Sanitation Data'!$H$12,0,10*ROW('Sanitation Data'!H123)))),OFFSET('Sanitation Data'!$H$12,0,10*ROW('Sanitation Data'!H123)),NA())))</f>
        <v>#N/A</v>
      </c>
      <c r="AY129" s="134" t="e">
        <f ca="1">+IF(AND(ISNUMBER(OFFSET('Sanitation Data'!$H$13,0,10*ROW('Sanitation Data'!H123))),DN129="Yes"),OFFSET('Sanitation Data'!$H$13,0,10*ROW('Sanitation Data'!H123)),IF(AND(ISNUMBER(OFFSET('Sanitation Data'!$H$13,0,10*ROW('Sanitation Data'!H123))),DN129="No",ISNUMBER(OFFSET('Sanitation Data'!$H$13,0,10*ROW('Sanitation Data'!H123)))),CONCATENATE("[",ROUND(OFFSET('Sanitation Data'!$H$13,0,10*ROW('Sanitation Data'!H123)),0),"]"),IF(AND(ISNUMBER(OFFSET('Sanitation Data'!$H$13,0,10*ROW('Sanitation Data'!H123))),DN129="",ISNUMBER(OFFSET('Sanitation Data'!$H$13,0,10*ROW('Sanitation Data'!H123)))),OFFSET('Sanitation Data'!$H$13,0,10*ROW('Sanitation Data'!H123)),NA())))</f>
        <v>#N/A</v>
      </c>
      <c r="AZ129" s="135" t="e">
        <f ca="1">+IF(AND(ISNUMBER(OFFSET('Hygiene Data'!$C$6,0,10*ROW('Hygiene Data'!C123))),DO129="Yes"),OFFSET('Hygiene Data'!$C$6,0,10*ROW('Hygiene Data'!C123)),IF(AND(ISNUMBER(OFFSET('Hygiene Data'!$C$6,0,10*ROW('Hygiene Data'!C123))),DO129="No",ISNUMBER(OFFSET('Hygiene Data'!$C$6,0,10*ROW('Hygiene Data'!C123)))),CONCATENATE("[",ROUND(OFFSET('Hygiene Data'!$C$6,0,10*ROW('Hygiene Data'!C123)),0),"]"),IF(AND(ISNUMBER(OFFSET('Hygiene Data'!$C$6,0,10*ROW('Hygiene Data'!C123))),DO129="",ISNUMBER(OFFSET('Hygiene Data'!$C$6,0,10*ROW('Hygiene Data'!C123)))),OFFSET('Hygiene Data'!$C$6,0,10*ROW('Hygiene Data'!C123)),NA())))</f>
        <v>#N/A</v>
      </c>
      <c r="BA129" s="135" t="e">
        <f ca="1">+IF(AND(ISNUMBER(OFFSET('Hygiene Data'!$C$8,0,10*ROW('Hygiene Data'!C123))),DP129="Yes"),OFFSET('Hygiene Data'!$C$8,0,10*ROW('Hygiene Data'!C123)),IF(AND(ISNUMBER(OFFSET('Hygiene Data'!$C$8,0,10*ROW('Hygiene Data'!C123))),DP129="No",ISNUMBER(OFFSET('Hygiene Data'!$C$8,0,10*ROW('Hygiene Data'!C123)))),CONCATENATE("[",ROUND(OFFSET('Hygiene Data'!$C$8,0,10*ROW('Hygiene Data'!C123)),0),"]"),IF(AND(ISNUMBER(OFFSET('Hygiene Data'!$C$8,0,10*ROW('Hygiene Data'!C123))),DP129="",ISNUMBER(OFFSET('Hygiene Data'!$C$8,0,10*ROW('Hygiene Data'!C123)))),OFFSET('Hygiene Data'!$C$8,0,10*ROW('Hygiene Data'!C123)),NA())))</f>
        <v>#N/A</v>
      </c>
      <c r="BB129" s="135" t="e">
        <f ca="1">+IF(AND(ISNUMBER(OFFSET('Hygiene Data'!$C$10,0,10*ROW('Hygiene Data'!C123))),DQ129="Yes"),OFFSET('Hygiene Data'!$C$10,0,10*ROW('Hygiene Data'!C123)),IF(AND(ISNUMBER(OFFSET('Hygiene Data'!$C$10,0,10*ROW('Hygiene Data'!C123))),DQ129="No",ISNUMBER(OFFSET('Hygiene Data'!$C$10,0,10*ROW('Hygiene Data'!C123)))),CONCATENATE("[",ROUND(OFFSET('Hygiene Data'!$C$10,0,10*ROW('Hygiene Data'!C123)),0),"]"),IF(AND(ISNUMBER(OFFSET('Hygiene Data'!$C$10,0,10*ROW('Hygiene Data'!C123))),DQ129="",ISNUMBER(OFFSET('Hygiene Data'!$C$10,0,10*ROW('Hygiene Data'!C123)))),OFFSET('Hygiene Data'!$C$10,0,10*ROW('Hygiene Data'!C123)),NA())))</f>
        <v>#N/A</v>
      </c>
      <c r="BC129" s="135" t="e">
        <f ca="1">+IF(AND(ISNUMBER(OFFSET('Hygiene Data'!$D$6,0,10*ROW('Hygiene Data'!D123))),DR129="Yes"),OFFSET('Hygiene Data'!$D$6,0,10*ROW('Hygiene Data'!D123)),IF(AND(ISNUMBER(OFFSET('Hygiene Data'!$D$6,0,10*ROW('Hygiene Data'!D123))),DR129="No",ISNUMBER(OFFSET('Hygiene Data'!$D$6,0,10*ROW('Hygiene Data'!D123)))),CONCATENATE("[",ROUND(OFFSET('Hygiene Data'!$D$6,0,10*ROW('Hygiene Data'!D123)),0),"]"),IF(AND(ISNUMBER(OFFSET('Hygiene Data'!$D$6,0,10*ROW('Hygiene Data'!D123))),DR129="",ISNUMBER(OFFSET('Hygiene Data'!$D$6,0,10*ROW('Hygiene Data'!D123)))),OFFSET('Hygiene Data'!$D$6,0,10*ROW('Hygiene Data'!D123)),NA())))</f>
        <v>#N/A</v>
      </c>
      <c r="BD129" s="135" t="e">
        <f ca="1">+IF(AND(ISNUMBER(OFFSET('Hygiene Data'!$D$8,0,10*ROW('Hygiene Data'!D123))),DS129="Yes"),OFFSET('Hygiene Data'!$D$8,0,10*ROW('Hygiene Data'!D123)),IF(AND(ISNUMBER(OFFSET('Hygiene Data'!$D$8,0,10*ROW('Hygiene Data'!D123))),DS129="No",ISNUMBER(OFFSET('Hygiene Data'!$D$8,0,10*ROW('Hygiene Data'!D123)))),CONCATENATE("[",ROUND(OFFSET('Hygiene Data'!$D$8,0,10*ROW('Hygiene Data'!D123)),0),"]"),IF(AND(ISNUMBER(OFFSET('Hygiene Data'!$D$8,0,10*ROW('Hygiene Data'!D123))),DS129="",ISNUMBER(OFFSET('Hygiene Data'!$D$8,0,10*ROW('Hygiene Data'!D123)))),OFFSET('Hygiene Data'!$D$8,0,10*ROW('Hygiene Data'!D123)),NA())))</f>
        <v>#N/A</v>
      </c>
      <c r="BE129" s="135" t="e">
        <f ca="1">+IF(AND(ISNUMBER(OFFSET('Hygiene Data'!$D$10,0,10*ROW('Hygiene Data'!D123))),DT129="Yes"),OFFSET('Hygiene Data'!$D$10,0,10*ROW('Hygiene Data'!D123)),IF(AND(ISNUMBER(OFFSET('Hygiene Data'!$D$10,0,10*ROW('Hygiene Data'!D123))),DT129="No",ISNUMBER(OFFSET('Hygiene Data'!$D$10,0,10*ROW('Hygiene Data'!D123)))),CONCATENATE("[",ROUND(OFFSET('Hygiene Data'!$D$10,0,10*ROW('Hygiene Data'!D123)),0),"]"),IF(AND(ISNUMBER(OFFSET('Hygiene Data'!$D$10,0,10*ROW('Hygiene Data'!D123))),DT129="",ISNUMBER(OFFSET('Hygiene Data'!$D$10,0,10*ROW('Hygiene Data'!D123)))),OFFSET('Hygiene Data'!$D$10,0,10*ROW('Hygiene Data'!D123)),NA())))</f>
        <v>#N/A</v>
      </c>
      <c r="BF129" s="135" t="e">
        <f ca="1">+IF(AND(ISNUMBER(OFFSET('Hygiene Data'!$E$6,0,10*ROW('Hygiene Data'!E123))),DU129="Yes"),OFFSET('Hygiene Data'!$E$6,0,10*ROW('Hygiene Data'!E123)),IF(AND(ISNUMBER(OFFSET('Hygiene Data'!$E$6,0,10*ROW('Hygiene Data'!E123))),DU129="No",ISNUMBER(OFFSET('Hygiene Data'!$E$6,0,10*ROW('Hygiene Data'!E123)))),CONCATENATE("[",ROUND(OFFSET('Hygiene Data'!$E$6,0,10*ROW('Hygiene Data'!E123)),0),"]"),IF(AND(ISNUMBER(OFFSET('Hygiene Data'!$E$6,0,10*ROW('Hygiene Data'!E123))),DU129="",ISNUMBER(OFFSET('Hygiene Data'!$E$6,0,10*ROW('Hygiene Data'!E123)))),OFFSET('Hygiene Data'!$E$6,0,10*ROW('Hygiene Data'!E123)),NA())))</f>
        <v>#N/A</v>
      </c>
      <c r="BG129" s="135" t="e">
        <f ca="1">+IF(AND(ISNUMBER(OFFSET('Hygiene Data'!$E$8,0,10*ROW('Hygiene Data'!E123))),DV129="Yes"),OFFSET('Hygiene Data'!$E$8,0,10*ROW('Hygiene Data'!E123)),IF(AND(ISNUMBER(OFFSET('Hygiene Data'!$E$8,0,10*ROW('Hygiene Data'!E123))),DV129="No",ISNUMBER(OFFSET('Hygiene Data'!$E$8,0,10*ROW('Hygiene Data'!E123)))),CONCATENATE("[",ROUND(OFFSET('Hygiene Data'!$E$8,0,10*ROW('Hygiene Data'!E123)),0),"]"),IF(AND(ISNUMBER(OFFSET('Hygiene Data'!$E$8,0,10*ROW('Hygiene Data'!E123))),DV129="",ISNUMBER(OFFSET('Hygiene Data'!$E$8,0,10*ROW('Hygiene Data'!E123)))),OFFSET('Hygiene Data'!$E$8,0,10*ROW('Hygiene Data'!E123)),NA())))</f>
        <v>#N/A</v>
      </c>
      <c r="BH129" s="135" t="e">
        <f ca="1">+IF(AND(ISNUMBER(OFFSET('Hygiene Data'!$E$10,0,10*ROW('Hygiene Data'!E123))),DW129="Yes"),OFFSET('Hygiene Data'!$E$10,0,10*ROW('Hygiene Data'!E123)),IF(AND(ISNUMBER(OFFSET('Hygiene Data'!$E$10,0,10*ROW('Hygiene Data'!E123))),DW129="No",ISNUMBER(OFFSET('Hygiene Data'!$E$10,0,10*ROW('Hygiene Data'!E123)))),CONCATENATE("[",ROUND(OFFSET('Hygiene Data'!$E$10,0,10*ROW('Hygiene Data'!E123)),0),"]"),IF(AND(ISNUMBER(OFFSET('Hygiene Data'!$E$10,0,10*ROW('Hygiene Data'!E123))),DW129="",ISNUMBER(OFFSET('Hygiene Data'!$E$10,0,10*ROW('Hygiene Data'!E123)))),OFFSET('Hygiene Data'!$E$10,0,10*ROW('Hygiene Data'!E123)),NA())))</f>
        <v>#N/A</v>
      </c>
      <c r="BI129" s="135" t="e">
        <f ca="1">+IF(AND(ISNUMBER(OFFSET('Hygiene Data'!$F$6,0,10*ROW('Hygiene Data'!F123))),DX129="Yes"),OFFSET('Hygiene Data'!$F$6,0,10*ROW('Hygiene Data'!F123)),IF(AND(ISNUMBER(OFFSET('Hygiene Data'!$F$6,0,10*ROW('Hygiene Data'!F123))),DX129="No",ISNUMBER(OFFSET('Hygiene Data'!$F$6,0,10*ROW('Hygiene Data'!F123)))),CONCATENATE("[",ROUND(OFFSET('Hygiene Data'!$F$6,0,10*ROW('Hygiene Data'!F123)),0),"]"),IF(AND(ISNUMBER(OFFSET('Hygiene Data'!$F$6,0,10*ROW('Hygiene Data'!F123))),DX129="",ISNUMBER(OFFSET('Hygiene Data'!$F$6,0,10*ROW('Hygiene Data'!F123)))),OFFSET('Hygiene Data'!$F$6,0,10*ROW('Hygiene Data'!F123)),NA())))</f>
        <v>#N/A</v>
      </c>
      <c r="BJ129" s="135" t="e">
        <f ca="1">+IF(AND(ISNUMBER(OFFSET('Hygiene Data'!$F$8,0,10*ROW('Hygiene Data'!F123))),DY129="Yes"),OFFSET('Hygiene Data'!$F$8,0,10*ROW('Hygiene Data'!F123)),IF(AND(ISNUMBER(OFFSET('Hygiene Data'!$F$8,0,10*ROW('Hygiene Data'!F123))),DY129="No",ISNUMBER(OFFSET('Hygiene Data'!$F$8,0,10*ROW('Hygiene Data'!F123)))),CONCATENATE("[",ROUND(OFFSET('Hygiene Data'!$F$8,0,10*ROW('Hygiene Data'!F123)),0),"]"),IF(AND(ISNUMBER(OFFSET('Hygiene Data'!$F$8,0,10*ROW('Hygiene Data'!F123))),DY129="",ISNUMBER(OFFSET('Hygiene Data'!$F$8,0,10*ROW('Hygiene Data'!F123)))),OFFSET('Hygiene Data'!$F$8,0,10*ROW('Hygiene Data'!F123)),NA())))</f>
        <v>#N/A</v>
      </c>
      <c r="BK129" s="135" t="e">
        <f ca="1">+IF(AND(ISNUMBER(OFFSET('Hygiene Data'!$F$10,0,10*ROW('Hygiene Data'!F123))),DZ129="Yes"),OFFSET('Hygiene Data'!$F$10,0,10*ROW('Hygiene Data'!F123)),IF(AND(ISNUMBER(OFFSET('Hygiene Data'!$F$10,0,10*ROW('Hygiene Data'!F123))),DZ129="No",ISNUMBER(OFFSET('Hygiene Data'!$F$10,0,10*ROW('Hygiene Data'!F123)))),CONCATENATE("[",ROUND(OFFSET('Hygiene Data'!$F$10,0,10*ROW('Hygiene Data'!F123)),0),"]"),IF(AND(ISNUMBER(OFFSET('Hygiene Data'!$F$10,0,10*ROW('Hygiene Data'!F123))),DZ129="",ISNUMBER(OFFSET('Hygiene Data'!$F$10,0,10*ROW('Hygiene Data'!F123)))),OFFSET('Hygiene Data'!$F$10,0,10*ROW('Hygiene Data'!F123)),NA())))</f>
        <v>#N/A</v>
      </c>
      <c r="BL129" s="135" t="e">
        <f ca="1">+IF(AND(ISNUMBER(OFFSET('Hygiene Data'!$G$6,0,10*ROW('Hygiene Data'!G123))),EA129="Yes"),OFFSET('Hygiene Data'!$G$6,0,10*ROW('Hygiene Data'!G123)),IF(AND(ISNUMBER(OFFSET('Hygiene Data'!$G$6,0,10*ROW('Hygiene Data'!G123))),EA129="No",ISNUMBER(OFFSET('Hygiene Data'!$G$6,0,10*ROW('Hygiene Data'!G123)))),CONCATENATE("[",ROUND(OFFSET('Hygiene Data'!$G$6,0,10*ROW('Hygiene Data'!G123)),0),"]"),IF(AND(ISNUMBER(OFFSET('Hygiene Data'!$G$6,0,10*ROW('Hygiene Data'!G123))),EA129="",ISNUMBER(OFFSET('Hygiene Data'!$G$6,0,10*ROW('Hygiene Data'!G123)))),OFFSET('Hygiene Data'!$G$6,0,10*ROW('Hygiene Data'!G123)),NA())))</f>
        <v>#N/A</v>
      </c>
      <c r="BM129" s="135" t="e">
        <f ca="1">+IF(AND(ISNUMBER(OFFSET('Hygiene Data'!$G$8,0,10*ROW('Hygiene Data'!G123))),EB129="Yes"),OFFSET('Hygiene Data'!$G$8,0,10*ROW('Hygiene Data'!G123)),IF(AND(ISNUMBER(OFFSET('Hygiene Data'!$G$8,0,10*ROW('Hygiene Data'!G123))),EB129="No",ISNUMBER(OFFSET('Hygiene Data'!$G$8,0,10*ROW('Hygiene Data'!G123)))),CONCATENATE("[",ROUND(OFFSET('Hygiene Data'!$G$8,0,10*ROW('Hygiene Data'!G123)),0),"]"),IF(AND(ISNUMBER(OFFSET('Hygiene Data'!$G$8,0,10*ROW('Hygiene Data'!G123))),EB129="",ISNUMBER(OFFSET('Hygiene Data'!$G$8,0,10*ROW('Hygiene Data'!G123)))),OFFSET('Hygiene Data'!$G$8,0,10*ROW('Hygiene Data'!G123)),NA())))</f>
        <v>#N/A</v>
      </c>
      <c r="BN129" s="135" t="e">
        <f ca="1">+IF(AND(ISNUMBER(OFFSET('Hygiene Data'!$G$10,0,10*ROW('Hygiene Data'!G123))),EC129="Yes"),OFFSET('Hygiene Data'!$G$10,0,10*ROW('Hygiene Data'!G123)),IF(AND(ISNUMBER(OFFSET('Hygiene Data'!$G$10,0,10*ROW('Hygiene Data'!G123))),EC129="No",ISNUMBER(OFFSET('Hygiene Data'!$G$10,0,10*ROW('Hygiene Data'!G123)))),CONCATENATE("[",ROUND(OFFSET('Hygiene Data'!$G$10,0,10*ROW('Hygiene Data'!G123)),0),"]"),IF(AND(ISNUMBER(OFFSET('Hygiene Data'!$G$10,0,10*ROW('Hygiene Data'!G123))),EC129="",ISNUMBER(OFFSET('Hygiene Data'!$G$10,0,10*ROW('Hygiene Data'!G123)))),OFFSET('Hygiene Data'!$G$10,0,10*ROW('Hygiene Data'!G123)),NA())))</f>
        <v>#N/A</v>
      </c>
      <c r="BO129" s="135" t="e">
        <f ca="1">+IF(AND(ISNUMBER(OFFSET('Hygiene Data'!$H$6,0,10*ROW('Hygiene Data'!H123))),ED129="Yes"),OFFSET('Hygiene Data'!$H$6,0,10*ROW('Hygiene Data'!H123)),IF(AND(ISNUMBER(OFFSET('Hygiene Data'!$H$6,0,10*ROW('Hygiene Data'!H123))),ED129="No",ISNUMBER(OFFSET('Hygiene Data'!$H$6,0,10*ROW('Hygiene Data'!H123)))),CONCATENATE("[",ROUND(OFFSET('Hygiene Data'!$H$6,0,10*ROW('Hygiene Data'!H123)),0),"]"),IF(AND(ISNUMBER(OFFSET('Hygiene Data'!$H$6,0,10*ROW('Hygiene Data'!H123))),ED129="",ISNUMBER(OFFSET('Hygiene Data'!$H$6,0,10*ROW('Hygiene Data'!H123)))),OFFSET('Hygiene Data'!$H$6,0,10*ROW('Hygiene Data'!H123)),NA())))</f>
        <v>#N/A</v>
      </c>
      <c r="BP129" s="135" t="e">
        <f ca="1">+IF(AND(ISNUMBER(OFFSET('Hygiene Data'!$H$8,0,10*ROW('Hygiene Data'!H123))),EE129="Yes"),OFFSET('Hygiene Data'!$H$8,0,10*ROW('Hygiene Data'!H123)),IF(AND(ISNUMBER(OFFSET('Hygiene Data'!$H$8,0,10*ROW('Hygiene Data'!H123))),EE129="No",ISNUMBER(OFFSET('Hygiene Data'!$H$8,0,10*ROW('Hygiene Data'!H123)))),CONCATENATE("[",ROUND(OFFSET('Hygiene Data'!$H$8,0,10*ROW('Hygiene Data'!H123)),0),"]"),IF(AND(ISNUMBER(OFFSET('Hygiene Data'!$H$8,0,10*ROW('Hygiene Data'!H123))),EE129="",ISNUMBER(OFFSET('Hygiene Data'!$H$8,0,10*ROW('Hygiene Data'!H123)))),OFFSET('Hygiene Data'!$H$8,0,10*ROW('Hygiene Data'!H123)),NA())))</f>
        <v>#N/A</v>
      </c>
      <c r="BQ129" s="135" t="e">
        <f ca="1">+IF(AND(ISNUMBER(OFFSET('Hygiene Data'!$H$10,0,10*ROW('Hygiene Data'!H123))),EF129="Yes"),OFFSET('Hygiene Data'!$H$10,0,10*ROW('Hygiene Data'!H123)),IF(AND(ISNUMBER(OFFSET('Hygiene Data'!$H$10,0,10*ROW('Hygiene Data'!H123))),EF129="No",ISNUMBER(OFFSET('Hygiene Data'!$H$10,0,10*ROW('Hygiene Data'!H123)))),CONCATENATE("[",ROUND(OFFSET('Hygiene Data'!$H$10,0,10*ROW('Hygiene Data'!H123)),0),"]"),IF(AND(ISNUMBER(OFFSET('Hygiene Data'!$H$10,0,10*ROW('Hygiene Data'!H123))),EF129="",ISNUMBER(OFFSET('Hygiene Data'!$H$10,0,10*ROW('Hygiene Data'!H123)))),OFFSET('Hygiene Data'!$H$10,0,10*ROW('Hygiene Data'!H123)),NA())))</f>
        <v>#N/A</v>
      </c>
      <c r="BS129" s="34" t="str">
        <f ca="1">+IF(OFFSET('Water Data'!$C$28,0,10*ROW('Water Data'!C123))="","",OFFSET('Water Data'!$C$28,0,10*ROW('Water Data'!C123)))</f>
        <v/>
      </c>
      <c r="BT129" s="34" t="str">
        <f ca="1">+IF(OFFSET('Water Data'!$C$29,0,10*ROW('Water Data'!C123))="","",OFFSET('Water Data'!$C$29,0,10*ROW('Water Data'!C123)))</f>
        <v/>
      </c>
      <c r="BU129" s="34" t="str">
        <f ca="1">+IF(OFFSET('Water Data'!$C$30,0,10*ROW('Water Data'!C123))="","",OFFSET('Water Data'!$C$30,0,10*ROW('Water Data'!C123)))</f>
        <v/>
      </c>
      <c r="BV129" s="34" t="str">
        <f ca="1">+IF(OFFSET('Water Data'!$D$28,0,10*ROW('Water Data'!D123))="","",OFFSET('Water Data'!$D$28,0,10*ROW('Water Data'!D123)))</f>
        <v/>
      </c>
      <c r="BW129" s="34" t="str">
        <f ca="1">+IF(OFFSET('Water Data'!$D$29,0,10*ROW('Water Data'!D123))="","",OFFSET('Water Data'!$D$29,0,10*ROW('Water Data'!D123)))</f>
        <v/>
      </c>
      <c r="BX129" s="34" t="str">
        <f ca="1">+IF(OFFSET('Water Data'!$D$30,0,10*ROW('Water Data'!D123))="","",OFFSET('Water Data'!$D$30,0,10*ROW('Water Data'!D123)))</f>
        <v/>
      </c>
      <c r="BY129" s="34" t="str">
        <f ca="1">+IF(OFFSET('Water Data'!$E$28,0,10*ROW('Water Data'!E123))="","",OFFSET('Water Data'!$E$28,0,10*ROW('Water Data'!E123)))</f>
        <v/>
      </c>
      <c r="BZ129" s="34" t="str">
        <f ca="1">+IF(OFFSET('Water Data'!$E$29,0,10*ROW('Water Data'!E123))="","",OFFSET('Water Data'!$E$29,0,10*ROW('Water Data'!E123)))</f>
        <v/>
      </c>
      <c r="CA129" s="34" t="str">
        <f ca="1">+IF(OFFSET('Water Data'!$E$30,0,10*ROW('Water Data'!E123))="","",OFFSET('Water Data'!$E$30,0,10*ROW('Water Data'!E123)))</f>
        <v/>
      </c>
      <c r="CB129" s="34" t="str">
        <f ca="1">+IF(OFFSET('Water Data'!$F$28,0,10*ROW('Water Data'!F123))="","",OFFSET('Water Data'!$F$28,0,10*ROW('Water Data'!F123)))</f>
        <v/>
      </c>
      <c r="CC129" s="34" t="str">
        <f ca="1">+IF(OFFSET('Water Data'!$F$29,0,10*ROW('Water Data'!F123))="","",OFFSET('Water Data'!$F$29,0,10*ROW('Water Data'!F123)))</f>
        <v/>
      </c>
      <c r="CD129" s="34" t="str">
        <f ca="1">+IF(OFFSET('Water Data'!$F$30,0,10*ROW('Water Data'!F123))="","",OFFSET('Water Data'!$F$30,0,10*ROW('Water Data'!F123)))</f>
        <v/>
      </c>
      <c r="CE129" s="34" t="str">
        <f ca="1">+IF(OFFSET('Water Data'!$G$28,0,10*ROW('Water Data'!G123))="","",OFFSET('Water Data'!$G$28,0,10*ROW('Water Data'!G123)))</f>
        <v/>
      </c>
      <c r="CF129" s="34" t="str">
        <f ca="1">+IF(OFFSET('Water Data'!$G$29,0,10*ROW('Water Data'!G123))="","",OFFSET('Water Data'!$G$29,0,10*ROW('Water Data'!G123)))</f>
        <v/>
      </c>
      <c r="CG129" s="34" t="str">
        <f ca="1">+IF(OFFSET('Water Data'!$G$30,0,10*ROW('Water Data'!G123))="","",OFFSET('Water Data'!$G$30,0,10*ROW('Water Data'!G123)))</f>
        <v/>
      </c>
      <c r="CH129" s="34" t="str">
        <f ca="1">+IF(OFFSET('Water Data'!$H$28,0,10*ROW('Water Data'!H123))="","",OFFSET('Water Data'!$H$28,0,10*ROW('Water Data'!H123)))</f>
        <v/>
      </c>
      <c r="CI129" s="34" t="str">
        <f ca="1">+IF(OFFSET('Water Data'!$H$29,0,10*ROW('Water Data'!H123))="","",OFFSET('Water Data'!$H$29,0,10*ROW('Water Data'!H123)))</f>
        <v/>
      </c>
      <c r="CJ129" s="34" t="str">
        <f ca="1">+IF(OFFSET('Water Data'!$H$30,0,10*ROW('Water Data'!H123))="","",OFFSET('Water Data'!$H$30,0,10*ROW('Water Data'!H123)))</f>
        <v/>
      </c>
      <c r="CK129" s="34" t="str">
        <f ca="1">+IF(OFFSET('Sanitation Data'!$C$29,0,10*ROW('Sanitation Data'!C123))="","",OFFSET('Sanitation Data'!$C$29,0,10*ROW('Sanitation Data'!C123)))</f>
        <v/>
      </c>
      <c r="CL129" s="34" t="str">
        <f ca="1">+IF(OFFSET('Sanitation Data'!$C$30,0,10*ROW('Sanitation Data'!C123))="","",OFFSET('Sanitation Data'!$C$30,0,10*ROW('Sanitation Data'!C123)))</f>
        <v/>
      </c>
      <c r="CM129" s="34" t="str">
        <f ca="1">+IF(OFFSET('Sanitation Data'!$C$31,0,10*ROW('Sanitation Data'!C123))="","",OFFSET('Sanitation Data'!$C$31,0,10*ROW('Sanitation Data'!C123)))</f>
        <v/>
      </c>
      <c r="CN129" s="34" t="str">
        <f ca="1">+IF(OFFSET('Sanitation Data'!$C$32,0,10*ROW('Sanitation Data'!C123))="","",OFFSET('Sanitation Data'!$C$32,0,10*ROW('Sanitation Data'!C123)))</f>
        <v/>
      </c>
      <c r="CO129" s="34" t="str">
        <f ca="1">+IF(OFFSET('Sanitation Data'!$C$33,0,10*ROW('Sanitation Data'!C123))="","",OFFSET('Sanitation Data'!$C$33,0,10*ROW('Sanitation Data'!C123)))</f>
        <v/>
      </c>
      <c r="CP129" s="34" t="str">
        <f ca="1">+IF(OFFSET('Sanitation Data'!$D$29,0,10*ROW('Sanitation Data'!D123))="","",OFFSET('Sanitation Data'!$D$29,0,10*ROW('Sanitation Data'!D123)))</f>
        <v/>
      </c>
      <c r="CQ129" s="34" t="str">
        <f ca="1">+IF(OFFSET('Sanitation Data'!$D$30,0,10*ROW('Sanitation Data'!D123))="","",OFFSET('Sanitation Data'!$D$30,0,10*ROW('Sanitation Data'!D123)))</f>
        <v/>
      </c>
      <c r="CR129" s="34" t="str">
        <f ca="1">+IF(OFFSET('Sanitation Data'!$D$31,0,10*ROW('Sanitation Data'!D123))="","",OFFSET('Sanitation Data'!$D$31,0,10*ROW('Sanitation Data'!D123)))</f>
        <v/>
      </c>
      <c r="CS129" s="34" t="str">
        <f ca="1">+IF(OFFSET('Sanitation Data'!$D$32,0,10*ROW('Sanitation Data'!D123))="","",OFFSET('Sanitation Data'!$D$32,0,10*ROW('Sanitation Data'!D123)))</f>
        <v/>
      </c>
      <c r="CT129" s="34" t="str">
        <f ca="1">+IF(OFFSET('Sanitation Data'!$D$33,0,10*ROW('Sanitation Data'!D123))="","",OFFSET('Sanitation Data'!$D$33,0,10*ROW('Sanitation Data'!D123)))</f>
        <v/>
      </c>
      <c r="CU129" s="34" t="str">
        <f ca="1">+IF(OFFSET('Sanitation Data'!$E$29,0,10*ROW('Sanitation Data'!E123))="","",OFFSET('Sanitation Data'!$E$29,0,10*ROW('Sanitation Data'!E123)))</f>
        <v/>
      </c>
      <c r="CV129" s="34" t="str">
        <f ca="1">+IF(OFFSET('Sanitation Data'!$E$30,0,10*ROW('Sanitation Data'!E123))="","",OFFSET('Sanitation Data'!$E$30,0,10*ROW('Sanitation Data'!E123)))</f>
        <v/>
      </c>
      <c r="CW129" s="34" t="str">
        <f ca="1">+IF(OFFSET('Sanitation Data'!$E$31,0,10*ROW('Sanitation Data'!E123))="","",OFFSET('Sanitation Data'!$E$31,0,10*ROW('Sanitation Data'!E123)))</f>
        <v/>
      </c>
      <c r="CX129" s="34" t="str">
        <f ca="1">+IF(OFFSET('Sanitation Data'!$E$32,0,10*ROW('Sanitation Data'!E123))="","",OFFSET('Sanitation Data'!$E$32,0,10*ROW('Sanitation Data'!E123)))</f>
        <v/>
      </c>
      <c r="CY129" s="34" t="str">
        <f ca="1">+IF(OFFSET('Sanitation Data'!$E$33,0,10*ROW('Sanitation Data'!E123))="","",OFFSET('Sanitation Data'!$E$33,0,10*ROW('Sanitation Data'!E123)))</f>
        <v/>
      </c>
      <c r="CZ129" s="34" t="str">
        <f ca="1">+IF(OFFSET('Sanitation Data'!$F$29,0,10*ROW('Sanitation Data'!F123))="","",OFFSET('Sanitation Data'!$F$29,0,10*ROW('Sanitation Data'!F123)))</f>
        <v/>
      </c>
      <c r="DA129" s="34" t="str">
        <f ca="1">+IF(OFFSET('Sanitation Data'!$F$30,0,10*ROW('Sanitation Data'!F123))="","",OFFSET('Sanitation Data'!$F$30,0,10*ROW('Sanitation Data'!F123)))</f>
        <v/>
      </c>
      <c r="DB129" s="34" t="str">
        <f ca="1">+IF(OFFSET('Sanitation Data'!$F$31,0,10*ROW('Sanitation Data'!F123))="","",OFFSET('Sanitation Data'!$F$31,0,10*ROW('Sanitation Data'!F123)))</f>
        <v/>
      </c>
      <c r="DC129" s="34" t="str">
        <f ca="1">+IF(OFFSET('Sanitation Data'!$F$32,0,10*ROW('Sanitation Data'!F123))="","",OFFSET('Sanitation Data'!$F$32,0,10*ROW('Sanitation Data'!F123)))</f>
        <v/>
      </c>
      <c r="DD129" s="34" t="str">
        <f ca="1">+IF(OFFSET('Sanitation Data'!$F$33,0,10*ROW('Sanitation Data'!F123))="","",OFFSET('Sanitation Data'!$F$33,0,10*ROW('Sanitation Data'!F123)))</f>
        <v/>
      </c>
      <c r="DE129" s="34" t="str">
        <f ca="1">+IF(OFFSET('Sanitation Data'!$G$29,0,10*ROW('Sanitation Data'!G123))="","",OFFSET('Sanitation Data'!$G$29,0,10*ROW('Sanitation Data'!G123)))</f>
        <v/>
      </c>
      <c r="DF129" s="34" t="str">
        <f ca="1">+IF(OFFSET('Sanitation Data'!$G$30,0,10*ROW('Sanitation Data'!G123))="","",OFFSET('Sanitation Data'!$G$30,0,10*ROW('Sanitation Data'!G123)))</f>
        <v/>
      </c>
      <c r="DG129" s="34" t="str">
        <f ca="1">+IF(OFFSET('Sanitation Data'!$G$31,0,10*ROW('Sanitation Data'!G123))="","",OFFSET('Sanitation Data'!$G$31,0,10*ROW('Sanitation Data'!G123)))</f>
        <v/>
      </c>
      <c r="DH129" s="34" t="str">
        <f ca="1">+IF(OFFSET('Sanitation Data'!$G$32,0,10*ROW('Sanitation Data'!G123))="","",OFFSET('Sanitation Data'!$G$32,0,10*ROW('Sanitation Data'!G123)))</f>
        <v/>
      </c>
      <c r="DI129" s="34" t="str">
        <f ca="1">+IF(OFFSET('Sanitation Data'!$G$33,0,10*ROW('Sanitation Data'!G123))="","",OFFSET('Sanitation Data'!$G$33,0,10*ROW('Sanitation Data'!G123)))</f>
        <v/>
      </c>
      <c r="DJ129" s="34" t="str">
        <f ca="1">+IF(OFFSET('Sanitation Data'!$H$29,0,10*ROW('Sanitation Data'!H123))="","",OFFSET('Sanitation Data'!$H$29,0,10*ROW('Sanitation Data'!H123)))</f>
        <v/>
      </c>
      <c r="DK129" s="34" t="str">
        <f ca="1">+IF(OFFSET('Sanitation Data'!$H$30,0,10*ROW('Sanitation Data'!H123))="","",OFFSET('Sanitation Data'!$H$30,0,10*ROW('Sanitation Data'!H123)))</f>
        <v/>
      </c>
      <c r="DL129" s="34" t="str">
        <f ca="1">+IF(OFFSET('Sanitation Data'!$H$31,0,10*ROW('Sanitation Data'!H123))="","",OFFSET('Sanitation Data'!$H$31,0,10*ROW('Sanitation Data'!H123)))</f>
        <v/>
      </c>
      <c r="DM129" s="34" t="str">
        <f ca="1">+IF(OFFSET('Sanitation Data'!$H$32,0,10*ROW('Sanitation Data'!H123))="","",OFFSET('Sanitation Data'!$H$32,0,10*ROW('Sanitation Data'!H123)))</f>
        <v/>
      </c>
      <c r="DN129" s="34" t="str">
        <f ca="1">+IF(OFFSET('Sanitation Data'!$H$33,0,10*ROW('Sanitation Data'!H123))="","",OFFSET('Sanitation Data'!$H$33,0,10*ROW('Sanitation Data'!H123)))</f>
        <v/>
      </c>
      <c r="DO129" s="34" t="str">
        <f ca="1">+IF(OFFSET('Hygiene Data'!$C$12,0,10*ROW('Hygiene Data'!C123))="","",OFFSET('Hygiene Data'!$C$12,0,10*ROW('Hygiene Data'!C123)))</f>
        <v/>
      </c>
      <c r="DP129" s="34" t="str">
        <f ca="1">+IF(OFFSET('Hygiene Data'!$C$13,0,10*ROW('Hygiene Data'!C123))="","",OFFSET('Hygiene Data'!$C$13,0,10*ROW('Hygiene Data'!C123)))</f>
        <v/>
      </c>
      <c r="DQ129" s="34" t="str">
        <f ca="1">+IF(OFFSET('Hygiene Data'!$C$14,0,10*ROW('Hygiene Data'!C123))="","",OFFSET('Hygiene Data'!$C$14,0,10*ROW('Hygiene Data'!C123)))</f>
        <v/>
      </c>
      <c r="DR129" s="34" t="str">
        <f ca="1">+IF(OFFSET('Hygiene Data'!$D$12,0,10*ROW('Hygiene Data'!D123))="","",OFFSET('Hygiene Data'!$D$12,0,10*ROW('Hygiene Data'!D123)))</f>
        <v/>
      </c>
      <c r="DS129" s="34" t="str">
        <f ca="1">+IF(OFFSET('Hygiene Data'!$D$13,0,10*ROW('Hygiene Data'!D123))="","",OFFSET('Hygiene Data'!$D$13,0,10*ROW('Hygiene Data'!D123)))</f>
        <v/>
      </c>
      <c r="DT129" s="34" t="str">
        <f ca="1">+IF(OFFSET('Hygiene Data'!$D$14,0,10*ROW('Hygiene Data'!D123))="","",OFFSET('Hygiene Data'!$D$14,0,10*ROW('Hygiene Data'!D123)))</f>
        <v/>
      </c>
      <c r="DU129" s="34" t="str">
        <f ca="1">+IF(OFFSET('Hygiene Data'!$E$12,0,10*ROW('Hygiene Data'!E123))="","",OFFSET('Hygiene Data'!$E$12,0,10*ROW('Hygiene Data'!E123)))</f>
        <v/>
      </c>
      <c r="DV129" s="34" t="str">
        <f ca="1">+IF(OFFSET('Hygiene Data'!$E$13,0,10*ROW('Hygiene Data'!E123))="","",OFFSET('Hygiene Data'!$E$13,0,10*ROW('Hygiene Data'!E123)))</f>
        <v/>
      </c>
      <c r="DW129" s="34" t="str">
        <f ca="1">+IF(OFFSET('Hygiene Data'!$E$14,0,10*ROW('Hygiene Data'!E123))="","",OFFSET('Hygiene Data'!$E$14,0,10*ROW('Hygiene Data'!E123)))</f>
        <v/>
      </c>
      <c r="DX129" s="34" t="str">
        <f ca="1">+IF(OFFSET('Hygiene Data'!$F$12,0,10*ROW('Hygiene Data'!F123))="","",OFFSET('Hygiene Data'!$F$12,0,10*ROW('Hygiene Data'!F123)))</f>
        <v/>
      </c>
      <c r="DY129" s="34" t="str">
        <f ca="1">+IF(OFFSET('Hygiene Data'!$F$13,0,10*ROW('Hygiene Data'!F123))="","",OFFSET('Hygiene Data'!$F$13,0,10*ROW('Hygiene Data'!F123)))</f>
        <v/>
      </c>
      <c r="DZ129" s="34" t="str">
        <f ca="1">+IF(OFFSET('Hygiene Data'!$F$14,0,10*ROW('Hygiene Data'!F123))="","",OFFSET('Hygiene Data'!$F$14,0,10*ROW('Hygiene Data'!F123)))</f>
        <v/>
      </c>
      <c r="EA129" s="34" t="str">
        <f ca="1">+IF(OFFSET('Hygiene Data'!$G$12,0,10*ROW('Hygiene Data'!G123))="","",OFFSET('Hygiene Data'!$G$12,0,10*ROW('Hygiene Data'!G123)))</f>
        <v/>
      </c>
      <c r="EB129" s="34" t="str">
        <f ca="1">+IF(OFFSET('Hygiene Data'!$G$13,0,10*ROW('Hygiene Data'!G123))="","",OFFSET('Hygiene Data'!$G$13,0,10*ROW('Hygiene Data'!G123)))</f>
        <v/>
      </c>
      <c r="EC129" s="34" t="str">
        <f ca="1">+IF(OFFSET('Hygiene Data'!$G$14,0,10*ROW('Hygiene Data'!G123))="","",OFFSET('Hygiene Data'!$G$14,0,10*ROW('Hygiene Data'!G123)))</f>
        <v/>
      </c>
      <c r="ED129" s="34" t="str">
        <f ca="1">+IF(OFFSET('Hygiene Data'!$H$12,0,10*ROW('Hygiene Data'!H123))="","",OFFSET('Hygiene Data'!$H$12,0,10*ROW('Hygiene Data'!H123)))</f>
        <v/>
      </c>
      <c r="EE129" s="34" t="str">
        <f ca="1">+IF(OFFSET('Hygiene Data'!$H$13,0,10*ROW('Hygiene Data'!H123))="","",OFFSET('Hygiene Data'!$H$13,0,10*ROW('Hygiene Data'!H123)))</f>
        <v/>
      </c>
      <c r="EF129" s="34" t="str">
        <f ca="1">+IF(OFFSET('Hygiene Data'!$H$14,0,10*ROW('Hygiene Data'!H123))="","",OFFSET('Hygiene Data'!$H$14,0,10*ROW('Hygiene Data'!H123)))</f>
        <v/>
      </c>
    </row>
    <row r="130" spans="1:136" x14ac:dyDescent="0.2">
      <c r="A130" s="50" t="str">
        <f ca="1">+IF(OFFSET('Water Data'!$B$1,0,10*ROW('Water Data'!B127))="","",OFFSET('Water Data'!$B$1,0,10*ROW('Water Data'!B127)))</f>
        <v/>
      </c>
      <c r="B130" s="50" t="str">
        <f ca="1">+IF(OFFSET('Water Data'!$A$3,0,10*ROW('Water Data'!A127))="","",OFFSET('Water Data'!$A$3,0,10*ROW('Water Data'!A127)))</f>
        <v/>
      </c>
      <c r="C130" s="50" t="str">
        <f ca="1">+IF(OFFSET('Water Data'!$C$3,0,10*ROW('Water Data'!C127))="","",OFFSET('Water Data'!$C$3,0,10*ROW('Water Data'!C127)))</f>
        <v/>
      </c>
      <c r="D130" s="133" t="e">
        <f ca="1">+IF(AND(ISNUMBER(OFFSET('Water Data'!$C$5,0,10*ROW('Water Data'!C124))),BS130="Yes"),100-OFFSET('Water Data'!$C$5,0,10*ROW('Water Data'!C124)),IF(AND(ISNUMBER(OFFSET('Water Data'!$C$5,0,10*ROW('Water Data'!C124))),BS130="No",ISNUMBER(OFFSET('Water Data'!$C$5,0,10*ROW('Water Data'!C124)))),CONCATENATE("[",ROUND(100-OFFSET('Water Data'!$C$5,0,10*ROW('Water Data'!C124)),0),"]"),IF(AND(ISNUMBER(OFFSET('Water Data'!$C$5,0,10*ROW('Water Data'!C124))),BS130="",ISNUMBER(OFFSET('Water Data'!$C$5,0,10*ROW('Water Data'!C124)))),100-OFFSET('Water Data'!$C$5,0,10*ROW('Water Data'!C124)),NA())))</f>
        <v>#N/A</v>
      </c>
      <c r="E130" s="133" t="e">
        <f ca="1">+IF(AND(ISNUMBER(OFFSET('Water Data'!$C$7,0,10*ROW('Water Data'!D124))),BT130="Yes"),OFFSET('Water Data'!$C$7,0,10*ROW('Water Data'!C124)),IF(AND(ISNUMBER(OFFSET('Water Data'!$C$7,0,10*ROW('Water Data'!C124))),BT130="No",ISNUMBER(OFFSET('Water Data'!$C$7,0,10*ROW('Water Data'!C124)))),CONCATENATE("[",ROUND(OFFSET('Water Data'!$C$7,0,10*ROW('Water Data'!C124)),0),"]"),IF(AND(ISNUMBER(OFFSET('Water Data'!$C$7,0,10*ROW('Water Data'!C124))),BT130="",ISNUMBER(OFFSET('Water Data'!$C$7,0,10*ROW('Water Data'!C124)))),OFFSET('Water Data'!$C$7,0,10*ROW('Water Data'!C124)),NA())))</f>
        <v>#N/A</v>
      </c>
      <c r="F130" s="133" t="e">
        <f ca="1">+IF(AND(ISNUMBER(OFFSET('Water Data'!$C$10,0,10*ROW('Water Data'!C124))),BU130="Yes"),OFFSET('Water Data'!$C$10,0,10*ROW('Water Data'!C124)),IF(AND(ISNUMBER(OFFSET('Water Data'!$C$10,0,10*ROW('Water Data'!C124))),BU130="No",ISNUMBER(OFFSET('Water Data'!$C$10,0,10*ROW('Water Data'!C124)))),CONCATENATE("[",ROUND(OFFSET('Water Data'!$C$10,0,10*ROW('Water Data'!C124)),0),"]"),IF(AND(ISNUMBER(OFFSET('Water Data'!$C$10,0,10*ROW('Water Data'!C124))),BU130="",ISNUMBER(OFFSET('Water Data'!$C$10,0,10*ROW('Water Data'!C124)))),OFFSET('Water Data'!$C$10,0,10*ROW('Water Data'!C124)),NA())))</f>
        <v>#N/A</v>
      </c>
      <c r="G130" s="133" t="e">
        <f ca="1">+IF(AND(ISNUMBER(OFFSET('Water Data'!$D$5,0,10*ROW('Water Data'!D124))),BV130="Yes"),100-OFFSET('Water Data'!$D$5,0,10*ROW('Water Data'!D124)),IF(AND(ISNUMBER(OFFSET('Water Data'!$D$5,0,10*ROW('Water Data'!D124))),BV130="No",ISNUMBER(OFFSET('Water Data'!$D$5,0,10*ROW('Water Data'!D124)))),CONCATENATE("[",ROUND(100-OFFSET('Water Data'!$D$5,0,10*ROW('Water Data'!D124)),0),"]"),IF(AND(ISNUMBER(OFFSET('Water Data'!$D$5,0,10*ROW('Water Data'!D124))),BV130="",ISNUMBER(OFFSET('Water Data'!$D$5,0,10*ROW('Water Data'!D124)))),100-OFFSET('Water Data'!$D$5,0,10*ROW('Water Data'!D124)),NA())))</f>
        <v>#N/A</v>
      </c>
      <c r="H130" s="133" t="e">
        <f ca="1">+IF(AND(ISNUMBER(OFFSET('Water Data'!$D$7,0,10*ROW('Water Data'!D124))),BW130="Yes"),OFFSET('Water Data'!$D$7,0,10*ROW('Water Data'!D124)),IF(AND(ISNUMBER(OFFSET('Water Data'!$D$7,0,10*ROW('Water Data'!D124))),BW130="No",ISNUMBER(OFFSET('Water Data'!$D$7,0,10*ROW('Water Data'!D124)))),CONCATENATE("[",ROUND(OFFSET('Water Data'!$C$7,0,10*ROW('Water Data'!D124)),0),"]"),IF(AND(ISNUMBER(OFFSET('Water Data'!$D$7,0,10*ROW('Water Data'!D124))),BW130="",ISNUMBER(OFFSET('Water Data'!$D$7,0,10*ROW('Water Data'!D124)))),OFFSET('Water Data'!$D$7,0,10*ROW('Water Data'!D124)),NA())))</f>
        <v>#N/A</v>
      </c>
      <c r="I130" s="133" t="e">
        <f ca="1">+IF(AND(ISNUMBER(OFFSET('Water Data'!$D$10,0,10*ROW('Water Data'!D124))),BX130="Yes"),OFFSET('Water Data'!$D$10,0,10*ROW('Water Data'!D124)),IF(AND(ISNUMBER(OFFSET('Water Data'!$D$10,0,10*ROW('Water Data'!D124))),BX130="No",ISNUMBER(OFFSET('Water Data'!$D$10,0,10*ROW('Water Data'!D124)))),CONCATENATE("[",ROUND(OFFSET('Water Data'!$D$10,0,10*ROW('Water Data'!D124)),0),"]"),IF(AND(ISNUMBER(OFFSET('Water Data'!$D$10,0,10*ROW('Water Data'!D124))),BX130="",ISNUMBER(OFFSET('Water Data'!$D$10,0,10*ROW('Water Data'!D124)))),OFFSET('Water Data'!$D$10,0,10*ROW('Water Data'!D124)),NA())))</f>
        <v>#N/A</v>
      </c>
      <c r="J130" s="133" t="e">
        <f ca="1">+IF(AND(ISNUMBER(OFFSET('Water Data'!$E$5,0,10*ROW('Water Data'!E124))),BY130="Yes"),100-OFFSET('Water Data'!$E$5,0,10*ROW('Water Data'!E124)),IF(AND(ISNUMBER(OFFSET('Water Data'!$E$5,0,10*ROW('Water Data'!E124))),BY130="No",ISNUMBER(OFFSET('Water Data'!$E$5,0,10*ROW('Water Data'!E124)))),CONCATENATE("[",ROUND(100-OFFSET('Water Data'!$E$5,0,10*ROW('Water Data'!E124)),0),"]"),IF(AND(ISNUMBER(OFFSET('Water Data'!$E$5,0,10*ROW('Water Data'!E124))),BY130="",ISNUMBER(OFFSET('Water Data'!$E$5,0,10*ROW('Water Data'!E124)))),100-OFFSET('Water Data'!$E$5,0,10*ROW('Water Data'!E124)),NA())))</f>
        <v>#N/A</v>
      </c>
      <c r="K130" s="133" t="e">
        <f ca="1">+IF(AND(ISNUMBER(OFFSET('Water Data'!$E$7,0,10*ROW('Water Data'!E124))),BZ130="Yes"),OFFSET('Water Data'!$E$7,0,10*ROW('Water Data'!E124)),IF(AND(ISNUMBER(OFFSET('Water Data'!$E$7,0,10*ROW('Water Data'!E124))),BZ130="No",ISNUMBER(OFFSET('Water Data'!$E$7,0,10*ROW('Water Data'!E124)))),CONCATENATE("[",ROUND(OFFSET('Water Data'!$E$7,0,10*ROW('Water Data'!E124)),0),"]"),IF(AND(ISNUMBER(OFFSET('Water Data'!$E$7,0,10*ROW('Water Data'!E124))),BZ130="",ISNUMBER(OFFSET('Water Data'!$E$7,0,10*ROW('Water Data'!E124)))),OFFSET('Water Data'!$E$7,0,10*ROW('Water Data'!E124)),NA())))</f>
        <v>#N/A</v>
      </c>
      <c r="L130" s="133" t="e">
        <f ca="1">+IF(AND(ISNUMBER(OFFSET('Water Data'!$E$10,0,10*ROW('Water Data'!E124))),CA130="Yes"),OFFSET('Water Data'!$E$10,0,10*ROW('Water Data'!E124)),IF(AND(ISNUMBER(OFFSET('Water Data'!$E$10,0,10*ROW('Water Data'!E124))),CA130="No",ISNUMBER(OFFSET('Water Data'!$E$10,0,10*ROW('Water Data'!E124)))),CONCATENATE("[",ROUND(OFFSET('Water Data'!$E$10,0,10*ROW('Water Data'!E124)),0),"]"),IF(AND(ISNUMBER(OFFSET('Water Data'!$E$10,0,10*ROW('Water Data'!E124))),CA130="",ISNUMBER(OFFSET('Water Data'!$E$10,0,10*ROW('Water Data'!E124)))),OFFSET('Water Data'!$E$10,0,10*ROW('Water Data'!E124)),NA())))</f>
        <v>#N/A</v>
      </c>
      <c r="M130" s="133" t="e">
        <f ca="1">+IF(AND(ISNUMBER(OFFSET('Water Data'!$F$5,0,10*ROW('Water Data'!F124))),CB130="Yes"),100-OFFSET('Water Data'!$F$5,0,10*ROW('Water Data'!F124)),IF(AND(ISNUMBER(OFFSET('Water Data'!$F$5,0,10*ROW('Water Data'!F124))),CB130="No",ISNUMBER(OFFSET('Water Data'!$F$5,0,10*ROW('Water Data'!F124)))),CONCATENATE("[",ROUND(100-OFFSET('Water Data'!$F$5,0,10*ROW('Water Data'!F124)),0),"]"),IF(AND(ISNUMBER(OFFSET('Water Data'!$F$5,0,10*ROW('Water Data'!F124))),CB130="",ISNUMBER(OFFSET('Water Data'!$F$5,0,10*ROW('Water Data'!F124)))),100-OFFSET('Water Data'!$F$5,0,10*ROW('Water Data'!F124)),NA())))</f>
        <v>#N/A</v>
      </c>
      <c r="N130" s="133" t="e">
        <f ca="1">+IF(AND(ISNUMBER(OFFSET('Water Data'!$F$7,0,10*ROW('Water Data'!F124))),CC130="Yes"),OFFSET('Water Data'!$F$7,0,10*ROW('Water Data'!F124)),IF(AND(ISNUMBER(OFFSET('Water Data'!$F$7,0,10*ROW('Water Data'!F124))),CC130="No",ISNUMBER(OFFSET('Water Data'!$F$7,0,10*ROW('Water Data'!F124)))),CONCATENATE("[",ROUND(OFFSET('Water Data'!$F$7,0,10*ROW('Water Data'!F124)),0),"]"),IF(AND(ISNUMBER(OFFSET('Water Data'!$F$7,0,10*ROW('Water Data'!F124))),CC130="",ISNUMBER(OFFSET('Water Data'!$F$7,0,10*ROW('Water Data'!F124)))),OFFSET('Water Data'!$F$7,0,10*ROW('Water Data'!F124)),NA())))</f>
        <v>#N/A</v>
      </c>
      <c r="O130" s="133" t="e">
        <f ca="1">+IF(AND(ISNUMBER(OFFSET('Water Data'!$F$10,0,10*ROW('Water Data'!F124))),CD130="Yes"),OFFSET('Water Data'!$F$10,0,10*ROW('Water Data'!F124)),IF(AND(ISNUMBER(OFFSET('Water Data'!$F$10,0,10*ROW('Water Data'!F124))),CD130="No",ISNUMBER(OFFSET('Water Data'!$F$10,0,10*ROW('Water Data'!F124)))),CONCATENATE("[",ROUND(OFFSET('Water Data'!$F$10,0,10*ROW('Water Data'!F124)),0),"]"),IF(AND(ISNUMBER(OFFSET('Water Data'!$F$10,0,10*ROW('Water Data'!F124))),CD130="",ISNUMBER(OFFSET('Water Data'!$F$10,0,10*ROW('Water Data'!F124)))),OFFSET('Water Data'!$F$10,0,10*ROW('Water Data'!F124)),NA())))</f>
        <v>#N/A</v>
      </c>
      <c r="P130" s="133" t="e">
        <f ca="1">+IF(AND(ISNUMBER(OFFSET('Water Data'!$G$5,0,10*ROW('Water Data'!G124))),CE130="Yes"),100-OFFSET('Water Data'!$G$5,0,10*ROW('Water Data'!G124)),IF(AND(ISNUMBER(OFFSET('Water Data'!$G$5,0,10*ROW('Water Data'!G124))),CE130="No",ISNUMBER(OFFSET('Water Data'!$G$5,0,10*ROW('Water Data'!G124)))),CONCATENATE("[",ROUND(100-OFFSET('Water Data'!$G$5,0,10*ROW('Water Data'!G124)),0),"]"),IF(AND(ISNUMBER(OFFSET('Water Data'!$G$5,0,10*ROW('Water Data'!G124))),CE130="",ISNUMBER(OFFSET('Water Data'!$G$5,0,10*ROW('Water Data'!G124)))),100-OFFSET('Water Data'!$G$5,0,10*ROW('Water Data'!G124)),NA())))</f>
        <v>#N/A</v>
      </c>
      <c r="Q130" s="133" t="e">
        <f ca="1">+IF(AND(ISNUMBER(OFFSET('Water Data'!$G$7,0,10*ROW('Water Data'!G124))),CF130="Yes"),OFFSET('Water Data'!$G$7,0,10*ROW('Water Data'!G124)),IF(AND(ISNUMBER(OFFSET('Water Data'!$G$7,0,10*ROW('Water Data'!G124))),CF130="No",ISNUMBER(OFFSET('Water Data'!$G$7,0,10*ROW('Water Data'!G124)))),CONCATENATE("[",ROUND(OFFSET('Water Data'!$G$7,0,10*ROW('Water Data'!G124)),0),"]"),IF(AND(ISNUMBER(OFFSET('Water Data'!$G$7,0,10*ROW('Water Data'!G124))),CF130="",ISNUMBER(OFFSET('Water Data'!$G$7,0,10*ROW('Water Data'!G124)))),OFFSET('Water Data'!$G$7,0,10*ROW('Water Data'!G124)),NA())))</f>
        <v>#N/A</v>
      </c>
      <c r="R130" s="133" t="e">
        <f ca="1">+IF(AND(ISNUMBER(OFFSET('Water Data'!$G$10,0,10*ROW('Water Data'!G124))),CG130="Yes"),OFFSET('Water Data'!$G$10,0,10*ROW('Water Data'!G124)),IF(AND(ISNUMBER(OFFSET('Water Data'!$G$10,0,10*ROW('Water Data'!G124))),CG130="No",ISNUMBER(OFFSET('Water Data'!$G$10,0,10*ROW('Water Data'!G124)))),CONCATENATE("[",ROUND(OFFSET('Water Data'!$G$10,0,10*ROW('Water Data'!G124)),0),"]"),IF(AND(ISNUMBER(OFFSET('Water Data'!$G$10,0,10*ROW('Water Data'!G124))),CG130="",ISNUMBER(OFFSET('Water Data'!$G$10,0,10*ROW('Water Data'!G124)))),OFFSET('Water Data'!$G$10,0,10*ROW('Water Data'!G124)),NA())))</f>
        <v>#N/A</v>
      </c>
      <c r="S130" s="133" t="e">
        <f ca="1">+IF(AND(ISNUMBER(OFFSET('Water Data'!$H$5,0,10*ROW('Water Data'!H124))),CH130="Yes"),100-OFFSET('Water Data'!$H$5,0,10*ROW('Water Data'!H124)),IF(AND(ISNUMBER(OFFSET('Water Data'!$H$5,0,10*ROW('Water Data'!H124))),CH130="No",ISNUMBER(OFFSET('Water Data'!$H$5,0,10*ROW('Water Data'!H124)))),CONCATENATE("[",ROUND(100-OFFSET('Water Data'!$H$5,0,10*ROW('Water Data'!H124)),0),"]"),IF(AND(ISNUMBER(OFFSET('Water Data'!$H$5,0,10*ROW('Water Data'!H124))),CH130="",ISNUMBER(OFFSET('Water Data'!$H$5,0,10*ROW('Water Data'!H124)))),100-OFFSET('Water Data'!$H$5,0,10*ROW('Water Data'!H124)),NA())))</f>
        <v>#N/A</v>
      </c>
      <c r="T130" s="133" t="e">
        <f ca="1">+IF(AND(ISNUMBER(OFFSET('Water Data'!$H$7,0,10*ROW('Water Data'!H124))),CI130="Yes"),OFFSET('Water Data'!$H$7,0,10*ROW('Water Data'!H124)),IF(AND(ISNUMBER(OFFSET('Water Data'!$H$7,0,10*ROW('Water Data'!H124))),CI130="No",ISNUMBER(OFFSET('Water Data'!$H$7,0,10*ROW('Water Data'!H124)))),CONCATENATE("[",ROUND(OFFSET('Water Data'!$H$7,0,10*ROW('Water Data'!H124)),0),"]"),IF(AND(ISNUMBER(OFFSET('Water Data'!$H$7,0,10*ROW('Water Data'!H124))),CI130="",ISNUMBER(OFFSET('Water Data'!$H$7,0,10*ROW('Water Data'!H124)))),OFFSET('Water Data'!$H$7,0,10*ROW('Water Data'!H124)),NA())))</f>
        <v>#N/A</v>
      </c>
      <c r="U130" s="133" t="e">
        <f ca="1">+IF(AND(ISNUMBER(OFFSET('Water Data'!$H$10,0,10*ROW('Water Data'!H124))),CJ130="Yes"),OFFSET('Water Data'!$H$10,0,10*ROW('Water Data'!H124)),IF(AND(ISNUMBER(OFFSET('Water Data'!$H$10,0,10*ROW('Water Data'!H124))),CJ130="No",ISNUMBER(OFFSET('Water Data'!$H$10,0,10*ROW('Water Data'!H124)))),CONCATENATE("[",ROUND(OFFSET('Water Data'!$H$10,0,10*ROW('Water Data'!H124)),0),"]"),IF(AND(ISNUMBER(OFFSET('Water Data'!$H$10,0,10*ROW('Water Data'!H124))),CJ130="",ISNUMBER(OFFSET('Water Data'!$H$10,0,10*ROW('Water Data'!H124)))),OFFSET('Water Data'!$H$10,0,10*ROW('Water Data'!H124)),NA())))</f>
        <v>#N/A</v>
      </c>
      <c r="V130" s="134" t="e">
        <f ca="1">+IF(AND(ISNUMBER(OFFSET('Sanitation Data'!$C$5,0,10*ROW('Sanitation Data'!C124))),CK130="Yes"),100-OFFSET('Sanitation Data'!$C$5,0,10*ROW('Sanitation Data'!C124)),IF(AND(ISNUMBER(OFFSET('Sanitation Data'!$C$5,0,10*ROW('Sanitation Data'!C124))),CK130="No",ISNUMBER(OFFSET('Sanitation Data'!$C$5,0,10*ROW('Sanitation Data'!C124)))),CONCATENATE("[",ROUND(100-OFFSET('Sanitation Data'!$C$5,0,10*ROW('Sanitation Data'!C124)),0),"]"),IF(AND(ISNUMBER(OFFSET('Sanitation Data'!$C$5,0,10*ROW('Sanitation Data'!C124))),CK130="",ISNUMBER(OFFSET('Sanitation Data'!$C$5,0,10*ROW('Sanitation Data'!C124)))),100-OFFSET('Sanitation Data'!$C$5,0,10*ROW('Sanitation Data'!C124)),NA())))</f>
        <v>#N/A</v>
      </c>
      <c r="W130" s="134" t="e">
        <f ca="1">+IF(AND(ISNUMBER(OFFSET('Sanitation Data'!$C$7,0,10*ROW('Sanitation Data'!C124))),CL130="Yes"),OFFSET('Sanitation Data'!$C$7,0,10*ROW('Sanitation Data'!C124)),IF(AND(ISNUMBER(OFFSET('Sanitation Data'!$C$7,0,10*ROW('Sanitation Data'!C124))),CL130="No",ISNUMBER(OFFSET('Sanitation Data'!$C$7,0,10*ROW('Sanitation Data'!C124)))),CONCATENATE("[",ROUND(OFFSET('Sanitation Data'!$C$7,0,10*ROW('Sanitation Data'!C124)),0),"]"),IF(AND(ISNUMBER(OFFSET('Sanitation Data'!$C$7,0,10*ROW('Sanitation Data'!C124))),CL130="",ISNUMBER(OFFSET('Sanitation Data'!$C$7,0,10*ROW('Sanitation Data'!C124)))),OFFSET('Sanitation Data'!$C$7,0,10*ROW('Sanitation Data'!C124)),NA())))</f>
        <v>#N/A</v>
      </c>
      <c r="X130" s="134" t="e">
        <f ca="1">+IF(AND(ISNUMBER(OFFSET('Sanitation Data'!$C$11,0,10*ROW('Sanitation Data'!C124))),CM130="Yes"),OFFSET('Sanitation Data'!$C$11,0,10*ROW('Sanitation Data'!C124)),IF(AND(ISNUMBER(OFFSET('Sanitation Data'!$C$11,0,10*ROW('Sanitation Data'!C124))),CM130="No",ISNUMBER(OFFSET('Sanitation Data'!$C$11,0,10*ROW('Sanitation Data'!C124)))),CONCATENATE("[",ROUND(OFFSET('Sanitation Data'!$C$11,0,10*ROW('Sanitation Data'!C124)),0),"]"),IF(AND(ISNUMBER(OFFSET('Sanitation Data'!$C$11,0,10*ROW('Sanitation Data'!C124))),CM130="",ISNUMBER(OFFSET('Sanitation Data'!$C$11,0,10*ROW('Sanitation Data'!C124)))),OFFSET('Sanitation Data'!$C$11,0,10*ROW('Sanitation Data'!C124)),NA())))</f>
        <v>#N/A</v>
      </c>
      <c r="Y130" s="134" t="e">
        <f ca="1">+IF(AND(ISNUMBER(OFFSET('Sanitation Data'!$C$12,0,10*ROW('Sanitation Data'!C124))),CN130="Yes"),OFFSET('Sanitation Data'!$C$12,0,10*ROW('Sanitation Data'!C124)),IF(AND(ISNUMBER(OFFSET('Sanitation Data'!$C$12,0,10*ROW('Sanitation Data'!C124))),CN130="No",ISNUMBER(OFFSET('Sanitation Data'!$C$12,0,10*ROW('Sanitation Data'!C124)))),CONCATENATE("[",ROUND(OFFSET('Sanitation Data'!$C$12,0,10*ROW('Sanitation Data'!C124)),0),"]"),IF(AND(ISNUMBER(OFFSET('Sanitation Data'!$C$12,0,10*ROW('Sanitation Data'!C124))),CN130="",ISNUMBER(OFFSET('Sanitation Data'!$C$12,0,10*ROW('Sanitation Data'!C124)))),OFFSET('Sanitation Data'!$C$12,0,10*ROW('Sanitation Data'!C124)),NA())))</f>
        <v>#N/A</v>
      </c>
      <c r="Z130" s="134" t="e">
        <f ca="1">+IF(AND(ISNUMBER(OFFSET('Sanitation Data'!$C$13,0,10*ROW('Sanitation Data'!C124))),CO130="Yes"),OFFSET('Sanitation Data'!$C$13,0,10*ROW('Sanitation Data'!C124)),IF(AND(ISNUMBER(OFFSET('Sanitation Data'!$C$13,0,10*ROW('Sanitation Data'!C124))),CO130="No",ISNUMBER(OFFSET('Sanitation Data'!$C$13,0,10*ROW('Sanitation Data'!C124)))),CONCATENATE("[",ROUND(OFFSET('Sanitation Data'!$C$13,0,10*ROW('Sanitation Data'!C124)),0),"]"),IF(AND(ISNUMBER(OFFSET('Sanitation Data'!$C$13,0,10*ROW('Sanitation Data'!C124))),CO130="",ISNUMBER(OFFSET('Sanitation Data'!$C$13,0,10*ROW('Sanitation Data'!C124)))),OFFSET('Sanitation Data'!$C$13,0,10*ROW('Sanitation Data'!C124)),NA())))</f>
        <v>#N/A</v>
      </c>
      <c r="AA130" s="134" t="e">
        <f ca="1">+IF(AND(ISNUMBER(OFFSET('Sanitation Data'!$D$5,0,10*ROW('Sanitation Data'!D124))),CP130="Yes"),100-OFFSET('Sanitation Data'!$D$5,0,10*ROW('Sanitation Data'!D124)),IF(AND(ISNUMBER(OFFSET('Sanitation Data'!$D$5,0,10*ROW('Sanitation Data'!D124))),CP130="No",ISNUMBER(OFFSET('Sanitation Data'!$D$5,0,10*ROW('Sanitation Data'!D124)))),CONCATENATE("[",ROUND(100-OFFSET('Sanitation Data'!$D$5,0,10*ROW('Sanitation Data'!D124)),0),"]"),IF(AND(ISNUMBER(OFFSET('Sanitation Data'!$D$5,0,10*ROW('Sanitation Data'!D124))),CP130="",ISNUMBER(OFFSET('Sanitation Data'!$D$5,0,10*ROW('Sanitation Data'!D124)))),100-OFFSET('Sanitation Data'!$D$5,0,10*ROW('Sanitation Data'!D124)),NA())))</f>
        <v>#N/A</v>
      </c>
      <c r="AB130" s="134" t="e">
        <f ca="1">+IF(AND(ISNUMBER(OFFSET('Sanitation Data'!$D$7,0,10*ROW('Sanitation Data'!D124))),CQ130="Yes"),OFFSET('Sanitation Data'!$D$7,0,10*ROW('Sanitation Data'!G124)),IF(AND(ISNUMBER(OFFSET('Sanitation Data'!$D$7,0,10*ROW('Sanitation Data'!D124))),CQ130="No",ISNUMBER(OFFSET('Sanitation Data'!$D$7,0,10*ROW('Sanitation Data'!D124)))),CONCATENATE("[",ROUND(OFFSET('Sanitation Data'!$D$7,0,10*ROW('Sanitation Data'!D124)),0),"]"),IF(AND(ISNUMBER(OFFSET('Sanitation Data'!$D$7,0,10*ROW('Sanitation Data'!D124))),CQ130="",ISNUMBER(OFFSET('Sanitation Data'!$D$7,0,10*ROW('Sanitation Data'!D124)))),OFFSET('Sanitation Data'!$D$7,0,10*ROW('Sanitation Data'!D124)),NA())))</f>
        <v>#N/A</v>
      </c>
      <c r="AC130" s="134" t="e">
        <f ca="1">+IF(AND(ISNUMBER(OFFSET('Sanitation Data'!$D$11,0,10*ROW('Sanitation Data'!D124))),CR130="Yes"),OFFSET('Sanitation Data'!$D$11,0,10*ROW('Sanitation Data'!D124)),IF(AND(ISNUMBER(OFFSET('Sanitation Data'!$D$11,0,10*ROW('Sanitation Data'!D124))),CR130="No",ISNUMBER(OFFSET('Sanitation Data'!$D$11,0,10*ROW('Sanitation Data'!D124)))),CONCATENATE("[",ROUND(OFFSET('Sanitation Data'!$D$11,0,10*ROW('Sanitation Data'!D124)),0),"]"),IF(AND(ISNUMBER(OFFSET('Sanitation Data'!$D$11,0,10*ROW('Sanitation Data'!D124))),CR130="",ISNUMBER(OFFSET('Sanitation Data'!$D$11,0,10*ROW('Sanitation Data'!D124)))),OFFSET('Sanitation Data'!$D$11,0,10*ROW('Sanitation Data'!D124)),NA())))</f>
        <v>#N/A</v>
      </c>
      <c r="AD130" s="134" t="e">
        <f ca="1">+IF(AND(ISNUMBER(OFFSET('Sanitation Data'!$D$12,0,10*ROW('Sanitation Data'!D124))),CS130="Yes"),OFFSET('Sanitation Data'!$D$12,0,10*ROW('Sanitation Data'!D124)),IF(AND(ISNUMBER(OFFSET('Sanitation Data'!$D$12,0,10*ROW('Sanitation Data'!D124))),CS130="No",ISNUMBER(OFFSET('Sanitation Data'!$D$12,0,10*ROW('Sanitation Data'!D124)))),CONCATENATE("[",ROUND(OFFSET('Sanitation Data'!$D$12,0,10*ROW('Sanitation Data'!D124)),0),"]"),IF(AND(ISNUMBER(OFFSET('Sanitation Data'!$D$12,0,10*ROW('Sanitation Data'!D124))),CS130="",ISNUMBER(OFFSET('Sanitation Data'!$D$12,0,10*ROW('Sanitation Data'!D124)))),OFFSET('Sanitation Data'!$D$12,0,10*ROW('Sanitation Data'!D124)),NA())))</f>
        <v>#N/A</v>
      </c>
      <c r="AE130" s="134" t="e">
        <f ca="1">+IF(AND(ISNUMBER(OFFSET('Sanitation Data'!$D$13,0,10*ROW('Sanitation Data'!D124))),CT130="Yes"),OFFSET('Sanitation Data'!$D$13,0,10*ROW('Sanitation Data'!D124)),IF(AND(ISNUMBER(OFFSET('Sanitation Data'!$D$13,0,10*ROW('Sanitation Data'!D124))),CT130="No",ISNUMBER(OFFSET('Sanitation Data'!$D$13,0,10*ROW('Sanitation Data'!D124)))),CONCATENATE("[",ROUND(OFFSET('Sanitation Data'!$D$13,0,10*ROW('Sanitation Data'!D124)),0),"]"),IF(AND(ISNUMBER(OFFSET('Sanitation Data'!$D$13,0,10*ROW('Sanitation Data'!D124))),CT130="",ISNUMBER(OFFSET('Sanitation Data'!$D$13,0,10*ROW('Sanitation Data'!D124)))),OFFSET('Sanitation Data'!$D$13,0,10*ROW('Sanitation Data'!D124)),NA())))</f>
        <v>#N/A</v>
      </c>
      <c r="AF130" s="134" t="e">
        <f ca="1">+IF(AND(ISNUMBER(OFFSET('Sanitation Data'!$E$5,0,10*ROW('Sanitation Data'!E124))),CU130="Yes"),100-OFFSET('Sanitation Data'!$E$5,0,10*ROW('Sanitation Data'!E124)),IF(AND(ISNUMBER(OFFSET('Sanitation Data'!$E$5,0,10*ROW('Sanitation Data'!E124))),CU130="No",ISNUMBER(OFFSET('Sanitation Data'!$E$5,0,10*ROW('Sanitation Data'!E124)))),CONCATENATE("[",ROUND(100-OFFSET('Sanitation Data'!$E$5,0,10*ROW('Sanitation Data'!E124)),0),"]"),IF(AND(ISNUMBER(OFFSET('Sanitation Data'!$E$5,0,10*ROW('Sanitation Data'!E124))),CU130="",ISNUMBER(OFFSET('Sanitation Data'!$E$5,0,10*ROW('Sanitation Data'!E124)))),100-OFFSET('Sanitation Data'!$E$5,0,10*ROW('Sanitation Data'!E124)),NA())))</f>
        <v>#N/A</v>
      </c>
      <c r="AG130" s="134" t="e">
        <f ca="1">+IF(AND(ISNUMBER(OFFSET('Sanitation Data'!$E$7,0,10*ROW('Sanitation Data'!E124))),CV130="Yes"),OFFSET('Sanitation Data'!$E$7,0,10*ROW('Sanitation Data'!E124)),IF(AND(ISNUMBER(OFFSET('Sanitation Data'!$E$7,0,10*ROW('Sanitation Data'!E124))),CV130="No",ISNUMBER(OFFSET('Sanitation Data'!$E$7,0,10*ROW('Sanitation Data'!E124)))),CONCATENATE("[",ROUND(OFFSET('Sanitation Data'!$E$7,0,10*ROW('Sanitation Data'!E124)),0),"]"),IF(AND(ISNUMBER(OFFSET('Sanitation Data'!$E$7,0,10*ROW('Sanitation Data'!E124))),CV130="",ISNUMBER(OFFSET('Sanitation Data'!$E$7,0,10*ROW('Sanitation Data'!E124)))),OFFSET('Sanitation Data'!$E$7,0,10*ROW('Sanitation Data'!E124)),NA())))</f>
        <v>#N/A</v>
      </c>
      <c r="AH130" s="134" t="e">
        <f ca="1">+IF(AND(ISNUMBER(OFFSET('Sanitation Data'!$E$11,0,10*ROW('Sanitation Data'!E124))),CW130="Yes"),OFFSET('Sanitation Data'!$E$11,0,10*ROW('Sanitation Data'!E124)),IF(AND(ISNUMBER(OFFSET('Sanitation Data'!$E$11,0,10*ROW('Sanitation Data'!E124))),CW130="No",ISNUMBER(OFFSET('Sanitation Data'!$E$11,0,10*ROW('Sanitation Data'!E124)))),CONCATENATE("[",ROUND(OFFSET('Sanitation Data'!$E$11,0,10*ROW('Sanitation Data'!E124)),0),"]"),IF(AND(ISNUMBER(OFFSET('Sanitation Data'!$E$11,0,10*ROW('Sanitation Data'!E124))),CW130="",ISNUMBER(OFFSET('Sanitation Data'!$E$11,0,10*ROW('Sanitation Data'!E124)))),OFFSET('Sanitation Data'!$E$11,0,10*ROW('Sanitation Data'!E124)),NA())))</f>
        <v>#N/A</v>
      </c>
      <c r="AI130" s="134" t="e">
        <f ca="1">+IF(AND(ISNUMBER(OFFSET('Sanitation Data'!$E$12,0,10*ROW('Sanitation Data'!E124))),CX130="Yes"),OFFSET('Sanitation Data'!$E$12,0,10*ROW('Sanitation Data'!E124)),IF(AND(ISNUMBER(OFFSET('Sanitation Data'!$E$12,0,10*ROW('Sanitation Data'!E124))),CX130="No",ISNUMBER(OFFSET('Sanitation Data'!$E$12,0,10*ROW('Sanitation Data'!E124)))),CONCATENATE("[",ROUND(OFFSET('Sanitation Data'!$E$12,0,10*ROW('Sanitation Data'!E124)),0),"]"),IF(AND(ISNUMBER(OFFSET('Sanitation Data'!$E$12,0,10*ROW('Sanitation Data'!E124))),CX130="",ISNUMBER(OFFSET('Sanitation Data'!$E$12,0,10*ROW('Sanitation Data'!E124)))),OFFSET('Sanitation Data'!$E$12,0,10*ROW('Sanitation Data'!E124)),NA())))</f>
        <v>#N/A</v>
      </c>
      <c r="AJ130" s="134" t="e">
        <f ca="1">+IF(AND(ISNUMBER(OFFSET('Sanitation Data'!$E$13,0,10*ROW('Sanitation Data'!E124))),CY130="Yes"),OFFSET('Sanitation Data'!$E$13,0,10*ROW('Sanitation Data'!E124)),IF(AND(ISNUMBER(OFFSET('Sanitation Data'!$E$13,0,10*ROW('Sanitation Data'!E124))),CY130="No",ISNUMBER(OFFSET('Sanitation Data'!$E$13,0,10*ROW('Sanitation Data'!E124)))),CONCATENATE("[",ROUND(OFFSET('Sanitation Data'!$E$13,0,10*ROW('Sanitation Data'!E124)),0),"]"),IF(AND(ISNUMBER(OFFSET('Sanitation Data'!$E$13,0,10*ROW('Sanitation Data'!E124))),CY130="",ISNUMBER(OFFSET('Sanitation Data'!$E$13,0,10*ROW('Sanitation Data'!E124)))),OFFSET('Sanitation Data'!$E$13,0,10*ROW('Sanitation Data'!E124)),NA())))</f>
        <v>#N/A</v>
      </c>
      <c r="AK130" s="134" t="e">
        <f ca="1">+IF(AND(ISNUMBER(OFFSET('Sanitation Data'!$F$5,0,10*ROW('Sanitation Data'!F124))),CZ130="Yes"),100-OFFSET('Sanitation Data'!$F$5,0,10*ROW('Sanitation Data'!F124)),IF(AND(ISNUMBER(OFFSET('Sanitation Data'!$F$5,0,10*ROW('Sanitation Data'!F124))),CZ130="No",ISNUMBER(OFFSET('Sanitation Data'!$F$5,0,10*ROW('Sanitation Data'!F124)))),CONCATENATE("[",ROUND(100-OFFSET('Sanitation Data'!$F$5,0,10*ROW('Sanitation Data'!F124)),0),"]"),IF(AND(ISNUMBER(OFFSET('Sanitation Data'!$F$5,0,10*ROW('Sanitation Data'!F124))),CZ130="",ISNUMBER(OFFSET('Sanitation Data'!$F$5,0,10*ROW('Sanitation Data'!F124)))),100-OFFSET('Sanitation Data'!$F$5,0,10*ROW('Sanitation Data'!F124)),NA())))</f>
        <v>#N/A</v>
      </c>
      <c r="AL130" s="134" t="e">
        <f ca="1">+IF(AND(ISNUMBER(OFFSET('Sanitation Data'!$F$7,0,10*ROW('Sanitation Data'!F124))),DA130="Yes"),OFFSET('Sanitation Data'!$F$7,0,10*ROW('Sanitation Data'!F124)),IF(AND(ISNUMBER(OFFSET('Sanitation Data'!$F$7,0,10*ROW('Sanitation Data'!F124))),DA130="No",ISNUMBER(OFFSET('Sanitation Data'!$F$7,0,10*ROW('Sanitation Data'!F124)))),CONCATENATE("[",ROUND(OFFSET('Sanitation Data'!$F$7,0,10*ROW('Sanitation Data'!F124)),0),"]"),IF(AND(ISNUMBER(OFFSET('Sanitation Data'!$F$7,0,10*ROW('Sanitation Data'!F124))),DA130="",ISNUMBER(OFFSET('Sanitation Data'!$F$7,0,10*ROW('Sanitation Data'!F124)))),OFFSET('Sanitation Data'!$F$7,0,10*ROW('Sanitation Data'!F124)),NA())))</f>
        <v>#N/A</v>
      </c>
      <c r="AM130" s="134" t="e">
        <f ca="1">+IF(AND(ISNUMBER(OFFSET('Sanitation Data'!$F$11,0,10*ROW('Sanitation Data'!F124))),DB130="Yes"),OFFSET('Sanitation Data'!$F$11,0,10*ROW('Sanitation Data'!F124)),IF(AND(ISNUMBER(OFFSET('Sanitation Data'!$F$11,0,10*ROW('Sanitation Data'!F124))),DB130="No",ISNUMBER(OFFSET('Sanitation Data'!$F$11,0,10*ROW('Sanitation Data'!F124)))),CONCATENATE("[",ROUND(OFFSET('Sanitation Data'!$F$11,0,10*ROW('Sanitation Data'!F124)),0),"]"),IF(AND(ISNUMBER(OFFSET('Sanitation Data'!$F$11,0,10*ROW('Sanitation Data'!F124))),DB130="",ISNUMBER(OFFSET('Sanitation Data'!$F$11,0,10*ROW('Sanitation Data'!F124)))),OFFSET('Sanitation Data'!$F$11,0,10*ROW('Sanitation Data'!F124)),NA())))</f>
        <v>#N/A</v>
      </c>
      <c r="AN130" s="134" t="e">
        <f ca="1">+IF(AND(ISNUMBER(OFFSET('Sanitation Data'!$F$12,0,10*ROW('Sanitation Data'!F124))),DC130="Yes"),OFFSET('Sanitation Data'!$F$12,0,10*ROW('Sanitation Data'!F124)),IF(AND(ISNUMBER(OFFSET('Sanitation Data'!$F$12,0,10*ROW('Sanitation Data'!F124))),DC130="No",ISNUMBER(OFFSET('Sanitation Data'!$F$12,0,10*ROW('Sanitation Data'!F124)))),CONCATENATE("[",ROUND(OFFSET('Sanitation Data'!$F$12,0,10*ROW('Sanitation Data'!F124)),0),"]"),IF(AND(ISNUMBER(OFFSET('Sanitation Data'!$F$12,0,10*ROW('Sanitation Data'!F124))),DC130="",ISNUMBER(OFFSET('Sanitation Data'!$F$12,0,10*ROW('Sanitation Data'!F124)))),OFFSET('Sanitation Data'!$F$12,0,10*ROW('Sanitation Data'!F124)),NA())))</f>
        <v>#N/A</v>
      </c>
      <c r="AO130" s="134" t="e">
        <f ca="1">+IF(AND(ISNUMBER(OFFSET('Sanitation Data'!$F$13,0,10*ROW('Sanitation Data'!F124))),DD130="Yes"),OFFSET('Sanitation Data'!$F$13,0,10*ROW('Sanitation Data'!F124)),IF(AND(ISNUMBER(OFFSET('Sanitation Data'!$F$13,0,10*ROW('Sanitation Data'!F124))),DD130="No",ISNUMBER(OFFSET('Sanitation Data'!$F$13,0,10*ROW('Sanitation Data'!F124)))),CONCATENATE("[",ROUND(OFFSET('Sanitation Data'!$F$13,0,10*ROW('Sanitation Data'!F124)),0),"]"),IF(AND(ISNUMBER(OFFSET('Sanitation Data'!$F$13,0,10*ROW('Sanitation Data'!F124))),DD130="",ISNUMBER(OFFSET('Sanitation Data'!$F$13,0,10*ROW('Sanitation Data'!F124)))),OFFSET('Sanitation Data'!$F$13,0,10*ROW('Sanitation Data'!F124)),NA())))</f>
        <v>#N/A</v>
      </c>
      <c r="AP130" s="134" t="e">
        <f ca="1">+IF(AND(ISNUMBER(OFFSET('Sanitation Data'!$G$5,0,10*ROW('Sanitation Data'!G124))),DE130="Yes"),100-OFFSET('Sanitation Data'!$G$5,0,10*ROW('Sanitation Data'!G124)),IF(AND(ISNUMBER(OFFSET('Sanitation Data'!$G$5,0,10*ROW('Sanitation Data'!G124))),DE130="No",ISNUMBER(OFFSET('Sanitation Data'!$G$5,0,10*ROW('Sanitation Data'!G124)))),CONCATENATE("[",ROUND(100-OFFSET('Sanitation Data'!$G$5,0,10*ROW('Sanitation Data'!G124)),0),"]"),IF(AND(ISNUMBER(OFFSET('Sanitation Data'!$G$5,0,10*ROW('Sanitation Data'!G124))),DE130="",ISNUMBER(OFFSET('Sanitation Data'!$G$5,0,10*ROW('Sanitation Data'!G124)))),100-OFFSET('Sanitation Data'!$G$5,0,10*ROW('Sanitation Data'!G124)),NA())))</f>
        <v>#N/A</v>
      </c>
      <c r="AQ130" s="134" t="e">
        <f ca="1">+IF(AND(ISNUMBER(OFFSET('Sanitation Data'!$G$7,0,10*ROW('Sanitation Data'!G124))),DF130="Yes"),OFFSET('Sanitation Data'!$G$7,0,10*ROW('Sanitation Data'!G124)),IF(AND(ISNUMBER(OFFSET('Sanitation Data'!$G$7,0,10*ROW('Sanitation Data'!G124))),DF130="No",ISNUMBER(OFFSET('Sanitation Data'!$G$7,0,10*ROW('Sanitation Data'!G124)))),CONCATENATE("[",ROUND(OFFSET('Sanitation Data'!$G$7,0,10*ROW('Sanitation Data'!G124)),0),"]"),IF(AND(ISNUMBER(OFFSET('Sanitation Data'!$G$7,0,10*ROW('Sanitation Data'!G124))),DF130="",ISNUMBER(OFFSET('Sanitation Data'!$G$7,0,10*ROW('Sanitation Data'!G124)))),OFFSET('Sanitation Data'!$G$7,0,10*ROW('Sanitation Data'!G124)),NA())))</f>
        <v>#N/A</v>
      </c>
      <c r="AR130" s="134" t="e">
        <f ca="1">+IF(AND(ISNUMBER(OFFSET('Sanitation Data'!$G$11,0,10*ROW('Sanitation Data'!G124))),DG130="Yes"),OFFSET('Sanitation Data'!$G$11,0,10*ROW('Sanitation Data'!G124)),IF(AND(ISNUMBER(OFFSET('Sanitation Data'!$G$11,0,10*ROW('Sanitation Data'!G124))),DG130="No",ISNUMBER(OFFSET('Sanitation Data'!$G$11,0,10*ROW('Sanitation Data'!G124)))),CONCATENATE("[",ROUND(OFFSET('Sanitation Data'!$G$11,0,10*ROW('Sanitation Data'!G124)),0),"]"),IF(AND(ISNUMBER(OFFSET('Sanitation Data'!$G$11,0,10*ROW('Sanitation Data'!G124))),DG130="",ISNUMBER(OFFSET('Sanitation Data'!$G$11,0,10*ROW('Sanitation Data'!G124)))),OFFSET('Sanitation Data'!$G$11,0,10*ROW('Sanitation Data'!G124)),NA())))</f>
        <v>#N/A</v>
      </c>
      <c r="AS130" s="134" t="e">
        <f ca="1">+IF(AND(ISNUMBER(OFFSET('Sanitation Data'!$G$12,0,10*ROW('Sanitation Data'!G124))),DH130="Yes"),OFFSET('Sanitation Data'!$G$12,0,10*ROW('Sanitation Data'!G124)),IF(AND(ISNUMBER(OFFSET('Sanitation Data'!$G$12,0,10*ROW('Sanitation Data'!G124))),DH130="No",ISNUMBER(OFFSET('Sanitation Data'!$G$12,0,10*ROW('Sanitation Data'!G124)))),CONCATENATE("[",ROUND(OFFSET('Sanitation Data'!$G$12,0,10*ROW('Sanitation Data'!G124)),0),"]"),IF(AND(ISNUMBER(OFFSET('Sanitation Data'!$G$12,0,10*ROW('Sanitation Data'!G124))),DH130="",ISNUMBER(OFFSET('Sanitation Data'!$G$12,0,10*ROW('Sanitation Data'!G124)))),OFFSET('Sanitation Data'!$G$12,0,10*ROW('Sanitation Data'!G124)),NA())))</f>
        <v>#N/A</v>
      </c>
      <c r="AT130" s="134" t="e">
        <f ca="1">+IF(AND(ISNUMBER(OFFSET('Sanitation Data'!$G$13,0,10*ROW('Sanitation Data'!G124))),DI130="Yes"),OFFSET('Sanitation Data'!$G$13,0,10*ROW('Sanitation Data'!G124)),IF(AND(ISNUMBER(OFFSET('Sanitation Data'!$G$13,0,10*ROW('Sanitation Data'!G124))),DI130="No",ISNUMBER(OFFSET('Sanitation Data'!$G$13,0,10*ROW('Sanitation Data'!G124)))),CONCATENATE("[",ROUND(OFFSET('Sanitation Data'!$G$13,0,10*ROW('Sanitation Data'!G124)),0),"]"),IF(AND(ISNUMBER(OFFSET('Sanitation Data'!$G$13,0,10*ROW('Sanitation Data'!G124))),DI130="",ISNUMBER(OFFSET('Sanitation Data'!$G$13,0,10*ROW('Sanitation Data'!G124)))),OFFSET('Sanitation Data'!$G$13,0,10*ROW('Sanitation Data'!G124)),NA())))</f>
        <v>#N/A</v>
      </c>
      <c r="AU130" s="134" t="e">
        <f ca="1">+IF(AND(ISNUMBER(OFFSET('Sanitation Data'!$H$5,0,10*ROW('Sanitation Data'!H124))),DJ130="Yes"),100-OFFSET('Sanitation Data'!$H$5,0,10*ROW('Sanitation Data'!H124)),IF(AND(ISNUMBER(OFFSET('Sanitation Data'!$H$5,0,10*ROW('Sanitation Data'!H124))),DJ130="No",ISNUMBER(OFFSET('Sanitation Data'!$H$5,0,10*ROW('Sanitation Data'!H124)))),CONCATENATE("[",ROUND(100-OFFSET('Sanitation Data'!$H$5,0,10*ROW('Sanitation Data'!H124)),0),"]"),IF(AND(ISNUMBER(OFFSET('Sanitation Data'!$H$5,0,10*ROW('Sanitation Data'!H124))),DJ130="",ISNUMBER(OFFSET('Sanitation Data'!$H$5,0,10*ROW('Sanitation Data'!H124)))),100-OFFSET('Sanitation Data'!$H$5,0,10*ROW('Sanitation Data'!H124)),NA())))</f>
        <v>#N/A</v>
      </c>
      <c r="AV130" s="134" t="e">
        <f ca="1">+IF(AND(ISNUMBER(OFFSET('Sanitation Data'!$H$7,0,10*ROW('Sanitation Data'!H124))),DK130="Yes"),OFFSET('Sanitation Data'!$H$7,0,10*ROW('Sanitation Data'!H124)),IF(AND(ISNUMBER(OFFSET('Sanitation Data'!$H$7,0,10*ROW('Sanitation Data'!H124))),DK130="No",ISNUMBER(OFFSET('Sanitation Data'!$H$7,0,10*ROW('Sanitation Data'!H124)))),CONCATENATE("[",ROUND(OFFSET('Sanitation Data'!$H$7,0,10*ROW('Sanitation Data'!H124)),0),"]"),IF(AND(ISNUMBER(OFFSET('Sanitation Data'!$H$7,0,10*ROW('Sanitation Data'!H124))),DK130="",ISNUMBER(OFFSET('Sanitation Data'!$H$7,0,10*ROW('Sanitation Data'!H124)))),OFFSET('Sanitation Data'!$H$7,0,10*ROW('Sanitation Data'!H124)),NA())))</f>
        <v>#N/A</v>
      </c>
      <c r="AW130" s="134" t="e">
        <f ca="1">+IF(AND(ISNUMBER(OFFSET('Sanitation Data'!$H$11,0,10*ROW('Sanitation Data'!H124))),DL130="Yes"),OFFSET('Sanitation Data'!$H$11,0,10*ROW('Sanitation Data'!H124)),IF(AND(ISNUMBER(OFFSET('Sanitation Data'!$H$11,0,10*ROW('Sanitation Data'!H124))),DL130="No",ISNUMBER(OFFSET('Sanitation Data'!$H$11,0,10*ROW('Sanitation Data'!H124)))),CONCATENATE("[",ROUND(OFFSET('Sanitation Data'!$H$11,0,10*ROW('Sanitation Data'!H124)),0),"]"),IF(AND(ISNUMBER(OFFSET('Sanitation Data'!$H$11,0,10*ROW('Sanitation Data'!H124))),DL130="",ISNUMBER(OFFSET('Sanitation Data'!$H$11,0,10*ROW('Sanitation Data'!H124)))),OFFSET('Sanitation Data'!$H$11,0,10*ROW('Sanitation Data'!H124)),NA())))</f>
        <v>#N/A</v>
      </c>
      <c r="AX130" s="134" t="e">
        <f ca="1">+IF(AND(ISNUMBER(OFFSET('Sanitation Data'!$H$12,0,10*ROW('Sanitation Data'!H124))),DM130="Yes"),OFFSET('Sanitation Data'!$H$12,0,10*ROW('Sanitation Data'!H124)),IF(AND(ISNUMBER(OFFSET('Sanitation Data'!$H$12,0,10*ROW('Sanitation Data'!H124))),DM130="No",ISNUMBER(OFFSET('Sanitation Data'!$H$12,0,10*ROW('Sanitation Data'!H124)))),CONCATENATE("[",ROUND(OFFSET('Sanitation Data'!$H$12,0,10*ROW('Sanitation Data'!H124)),0),"]"),IF(AND(ISNUMBER(OFFSET('Sanitation Data'!$H$12,0,10*ROW('Sanitation Data'!H124))),DM130="",ISNUMBER(OFFSET('Sanitation Data'!$H$12,0,10*ROW('Sanitation Data'!H124)))),OFFSET('Sanitation Data'!$H$12,0,10*ROW('Sanitation Data'!H124)),NA())))</f>
        <v>#N/A</v>
      </c>
      <c r="AY130" s="134" t="e">
        <f ca="1">+IF(AND(ISNUMBER(OFFSET('Sanitation Data'!$H$13,0,10*ROW('Sanitation Data'!H124))),DN130="Yes"),OFFSET('Sanitation Data'!$H$13,0,10*ROW('Sanitation Data'!H124)),IF(AND(ISNUMBER(OFFSET('Sanitation Data'!$H$13,0,10*ROW('Sanitation Data'!H124))),DN130="No",ISNUMBER(OFFSET('Sanitation Data'!$H$13,0,10*ROW('Sanitation Data'!H124)))),CONCATENATE("[",ROUND(OFFSET('Sanitation Data'!$H$13,0,10*ROW('Sanitation Data'!H124)),0),"]"),IF(AND(ISNUMBER(OFFSET('Sanitation Data'!$H$13,0,10*ROW('Sanitation Data'!H124))),DN130="",ISNUMBER(OFFSET('Sanitation Data'!$H$13,0,10*ROW('Sanitation Data'!H124)))),OFFSET('Sanitation Data'!$H$13,0,10*ROW('Sanitation Data'!H124)),NA())))</f>
        <v>#N/A</v>
      </c>
      <c r="AZ130" s="135" t="e">
        <f ca="1">+IF(AND(ISNUMBER(OFFSET('Hygiene Data'!$C$6,0,10*ROW('Hygiene Data'!C124))),DO130="Yes"),OFFSET('Hygiene Data'!$C$6,0,10*ROW('Hygiene Data'!C124)),IF(AND(ISNUMBER(OFFSET('Hygiene Data'!$C$6,0,10*ROW('Hygiene Data'!C124))),DO130="No",ISNUMBER(OFFSET('Hygiene Data'!$C$6,0,10*ROW('Hygiene Data'!C124)))),CONCATENATE("[",ROUND(OFFSET('Hygiene Data'!$C$6,0,10*ROW('Hygiene Data'!C124)),0),"]"),IF(AND(ISNUMBER(OFFSET('Hygiene Data'!$C$6,0,10*ROW('Hygiene Data'!C124))),DO130="",ISNUMBER(OFFSET('Hygiene Data'!$C$6,0,10*ROW('Hygiene Data'!C124)))),OFFSET('Hygiene Data'!$C$6,0,10*ROW('Hygiene Data'!C124)),NA())))</f>
        <v>#N/A</v>
      </c>
      <c r="BA130" s="135" t="e">
        <f ca="1">+IF(AND(ISNUMBER(OFFSET('Hygiene Data'!$C$8,0,10*ROW('Hygiene Data'!C124))),DP130="Yes"),OFFSET('Hygiene Data'!$C$8,0,10*ROW('Hygiene Data'!C124)),IF(AND(ISNUMBER(OFFSET('Hygiene Data'!$C$8,0,10*ROW('Hygiene Data'!C124))),DP130="No",ISNUMBER(OFFSET('Hygiene Data'!$C$8,0,10*ROW('Hygiene Data'!C124)))),CONCATENATE("[",ROUND(OFFSET('Hygiene Data'!$C$8,0,10*ROW('Hygiene Data'!C124)),0),"]"),IF(AND(ISNUMBER(OFFSET('Hygiene Data'!$C$8,0,10*ROW('Hygiene Data'!C124))),DP130="",ISNUMBER(OFFSET('Hygiene Data'!$C$8,0,10*ROW('Hygiene Data'!C124)))),OFFSET('Hygiene Data'!$C$8,0,10*ROW('Hygiene Data'!C124)),NA())))</f>
        <v>#N/A</v>
      </c>
      <c r="BB130" s="135" t="e">
        <f ca="1">+IF(AND(ISNUMBER(OFFSET('Hygiene Data'!$C$10,0,10*ROW('Hygiene Data'!C124))),DQ130="Yes"),OFFSET('Hygiene Data'!$C$10,0,10*ROW('Hygiene Data'!C124)),IF(AND(ISNUMBER(OFFSET('Hygiene Data'!$C$10,0,10*ROW('Hygiene Data'!C124))),DQ130="No",ISNUMBER(OFFSET('Hygiene Data'!$C$10,0,10*ROW('Hygiene Data'!C124)))),CONCATENATE("[",ROUND(OFFSET('Hygiene Data'!$C$10,0,10*ROW('Hygiene Data'!C124)),0),"]"),IF(AND(ISNUMBER(OFFSET('Hygiene Data'!$C$10,0,10*ROW('Hygiene Data'!C124))),DQ130="",ISNUMBER(OFFSET('Hygiene Data'!$C$10,0,10*ROW('Hygiene Data'!C124)))),OFFSET('Hygiene Data'!$C$10,0,10*ROW('Hygiene Data'!C124)),NA())))</f>
        <v>#N/A</v>
      </c>
      <c r="BC130" s="135" t="e">
        <f ca="1">+IF(AND(ISNUMBER(OFFSET('Hygiene Data'!$D$6,0,10*ROW('Hygiene Data'!D124))),DR130="Yes"),OFFSET('Hygiene Data'!$D$6,0,10*ROW('Hygiene Data'!D124)),IF(AND(ISNUMBER(OFFSET('Hygiene Data'!$D$6,0,10*ROW('Hygiene Data'!D124))),DR130="No",ISNUMBER(OFFSET('Hygiene Data'!$D$6,0,10*ROW('Hygiene Data'!D124)))),CONCATENATE("[",ROUND(OFFSET('Hygiene Data'!$D$6,0,10*ROW('Hygiene Data'!D124)),0),"]"),IF(AND(ISNUMBER(OFFSET('Hygiene Data'!$D$6,0,10*ROW('Hygiene Data'!D124))),DR130="",ISNUMBER(OFFSET('Hygiene Data'!$D$6,0,10*ROW('Hygiene Data'!D124)))),OFFSET('Hygiene Data'!$D$6,0,10*ROW('Hygiene Data'!D124)),NA())))</f>
        <v>#N/A</v>
      </c>
      <c r="BD130" s="135" t="e">
        <f ca="1">+IF(AND(ISNUMBER(OFFSET('Hygiene Data'!$D$8,0,10*ROW('Hygiene Data'!D124))),DS130="Yes"),OFFSET('Hygiene Data'!$D$8,0,10*ROW('Hygiene Data'!D124)),IF(AND(ISNUMBER(OFFSET('Hygiene Data'!$D$8,0,10*ROW('Hygiene Data'!D124))),DS130="No",ISNUMBER(OFFSET('Hygiene Data'!$D$8,0,10*ROW('Hygiene Data'!D124)))),CONCATENATE("[",ROUND(OFFSET('Hygiene Data'!$D$8,0,10*ROW('Hygiene Data'!D124)),0),"]"),IF(AND(ISNUMBER(OFFSET('Hygiene Data'!$D$8,0,10*ROW('Hygiene Data'!D124))),DS130="",ISNUMBER(OFFSET('Hygiene Data'!$D$8,0,10*ROW('Hygiene Data'!D124)))),OFFSET('Hygiene Data'!$D$8,0,10*ROW('Hygiene Data'!D124)),NA())))</f>
        <v>#N/A</v>
      </c>
      <c r="BE130" s="135" t="e">
        <f ca="1">+IF(AND(ISNUMBER(OFFSET('Hygiene Data'!$D$10,0,10*ROW('Hygiene Data'!D124))),DT130="Yes"),OFFSET('Hygiene Data'!$D$10,0,10*ROW('Hygiene Data'!D124)),IF(AND(ISNUMBER(OFFSET('Hygiene Data'!$D$10,0,10*ROW('Hygiene Data'!D124))),DT130="No",ISNUMBER(OFFSET('Hygiene Data'!$D$10,0,10*ROW('Hygiene Data'!D124)))),CONCATENATE("[",ROUND(OFFSET('Hygiene Data'!$D$10,0,10*ROW('Hygiene Data'!D124)),0),"]"),IF(AND(ISNUMBER(OFFSET('Hygiene Data'!$D$10,0,10*ROW('Hygiene Data'!D124))),DT130="",ISNUMBER(OFFSET('Hygiene Data'!$D$10,0,10*ROW('Hygiene Data'!D124)))),OFFSET('Hygiene Data'!$D$10,0,10*ROW('Hygiene Data'!D124)),NA())))</f>
        <v>#N/A</v>
      </c>
      <c r="BF130" s="135" t="e">
        <f ca="1">+IF(AND(ISNUMBER(OFFSET('Hygiene Data'!$E$6,0,10*ROW('Hygiene Data'!E124))),DU130="Yes"),OFFSET('Hygiene Data'!$E$6,0,10*ROW('Hygiene Data'!E124)),IF(AND(ISNUMBER(OFFSET('Hygiene Data'!$E$6,0,10*ROW('Hygiene Data'!E124))),DU130="No",ISNUMBER(OFFSET('Hygiene Data'!$E$6,0,10*ROW('Hygiene Data'!E124)))),CONCATENATE("[",ROUND(OFFSET('Hygiene Data'!$E$6,0,10*ROW('Hygiene Data'!E124)),0),"]"),IF(AND(ISNUMBER(OFFSET('Hygiene Data'!$E$6,0,10*ROW('Hygiene Data'!E124))),DU130="",ISNUMBER(OFFSET('Hygiene Data'!$E$6,0,10*ROW('Hygiene Data'!E124)))),OFFSET('Hygiene Data'!$E$6,0,10*ROW('Hygiene Data'!E124)),NA())))</f>
        <v>#N/A</v>
      </c>
      <c r="BG130" s="135" t="e">
        <f ca="1">+IF(AND(ISNUMBER(OFFSET('Hygiene Data'!$E$8,0,10*ROW('Hygiene Data'!E124))),DV130="Yes"),OFFSET('Hygiene Data'!$E$8,0,10*ROW('Hygiene Data'!E124)),IF(AND(ISNUMBER(OFFSET('Hygiene Data'!$E$8,0,10*ROW('Hygiene Data'!E124))),DV130="No",ISNUMBER(OFFSET('Hygiene Data'!$E$8,0,10*ROW('Hygiene Data'!E124)))),CONCATENATE("[",ROUND(OFFSET('Hygiene Data'!$E$8,0,10*ROW('Hygiene Data'!E124)),0),"]"),IF(AND(ISNUMBER(OFFSET('Hygiene Data'!$E$8,0,10*ROW('Hygiene Data'!E124))),DV130="",ISNUMBER(OFFSET('Hygiene Data'!$E$8,0,10*ROW('Hygiene Data'!E124)))),OFFSET('Hygiene Data'!$E$8,0,10*ROW('Hygiene Data'!E124)),NA())))</f>
        <v>#N/A</v>
      </c>
      <c r="BH130" s="135" t="e">
        <f ca="1">+IF(AND(ISNUMBER(OFFSET('Hygiene Data'!$E$10,0,10*ROW('Hygiene Data'!E124))),DW130="Yes"),OFFSET('Hygiene Data'!$E$10,0,10*ROW('Hygiene Data'!E124)),IF(AND(ISNUMBER(OFFSET('Hygiene Data'!$E$10,0,10*ROW('Hygiene Data'!E124))),DW130="No",ISNUMBER(OFFSET('Hygiene Data'!$E$10,0,10*ROW('Hygiene Data'!E124)))),CONCATENATE("[",ROUND(OFFSET('Hygiene Data'!$E$10,0,10*ROW('Hygiene Data'!E124)),0),"]"),IF(AND(ISNUMBER(OFFSET('Hygiene Data'!$E$10,0,10*ROW('Hygiene Data'!E124))),DW130="",ISNUMBER(OFFSET('Hygiene Data'!$E$10,0,10*ROW('Hygiene Data'!E124)))),OFFSET('Hygiene Data'!$E$10,0,10*ROW('Hygiene Data'!E124)),NA())))</f>
        <v>#N/A</v>
      </c>
      <c r="BI130" s="135" t="e">
        <f ca="1">+IF(AND(ISNUMBER(OFFSET('Hygiene Data'!$F$6,0,10*ROW('Hygiene Data'!F124))),DX130="Yes"),OFFSET('Hygiene Data'!$F$6,0,10*ROW('Hygiene Data'!F124)),IF(AND(ISNUMBER(OFFSET('Hygiene Data'!$F$6,0,10*ROW('Hygiene Data'!F124))),DX130="No",ISNUMBER(OFFSET('Hygiene Data'!$F$6,0,10*ROW('Hygiene Data'!F124)))),CONCATENATE("[",ROUND(OFFSET('Hygiene Data'!$F$6,0,10*ROW('Hygiene Data'!F124)),0),"]"),IF(AND(ISNUMBER(OFFSET('Hygiene Data'!$F$6,0,10*ROW('Hygiene Data'!F124))),DX130="",ISNUMBER(OFFSET('Hygiene Data'!$F$6,0,10*ROW('Hygiene Data'!F124)))),OFFSET('Hygiene Data'!$F$6,0,10*ROW('Hygiene Data'!F124)),NA())))</f>
        <v>#N/A</v>
      </c>
      <c r="BJ130" s="135" t="e">
        <f ca="1">+IF(AND(ISNUMBER(OFFSET('Hygiene Data'!$F$8,0,10*ROW('Hygiene Data'!F124))),DY130="Yes"),OFFSET('Hygiene Data'!$F$8,0,10*ROW('Hygiene Data'!F124)),IF(AND(ISNUMBER(OFFSET('Hygiene Data'!$F$8,0,10*ROW('Hygiene Data'!F124))),DY130="No",ISNUMBER(OFFSET('Hygiene Data'!$F$8,0,10*ROW('Hygiene Data'!F124)))),CONCATENATE("[",ROUND(OFFSET('Hygiene Data'!$F$8,0,10*ROW('Hygiene Data'!F124)),0),"]"),IF(AND(ISNUMBER(OFFSET('Hygiene Data'!$F$8,0,10*ROW('Hygiene Data'!F124))),DY130="",ISNUMBER(OFFSET('Hygiene Data'!$F$8,0,10*ROW('Hygiene Data'!F124)))),OFFSET('Hygiene Data'!$F$8,0,10*ROW('Hygiene Data'!F124)),NA())))</f>
        <v>#N/A</v>
      </c>
      <c r="BK130" s="135" t="e">
        <f ca="1">+IF(AND(ISNUMBER(OFFSET('Hygiene Data'!$F$10,0,10*ROW('Hygiene Data'!F124))),DZ130="Yes"),OFFSET('Hygiene Data'!$F$10,0,10*ROW('Hygiene Data'!F124)),IF(AND(ISNUMBER(OFFSET('Hygiene Data'!$F$10,0,10*ROW('Hygiene Data'!F124))),DZ130="No",ISNUMBER(OFFSET('Hygiene Data'!$F$10,0,10*ROW('Hygiene Data'!F124)))),CONCATENATE("[",ROUND(OFFSET('Hygiene Data'!$F$10,0,10*ROW('Hygiene Data'!F124)),0),"]"),IF(AND(ISNUMBER(OFFSET('Hygiene Data'!$F$10,0,10*ROW('Hygiene Data'!F124))),DZ130="",ISNUMBER(OFFSET('Hygiene Data'!$F$10,0,10*ROW('Hygiene Data'!F124)))),OFFSET('Hygiene Data'!$F$10,0,10*ROW('Hygiene Data'!F124)),NA())))</f>
        <v>#N/A</v>
      </c>
      <c r="BL130" s="135" t="e">
        <f ca="1">+IF(AND(ISNUMBER(OFFSET('Hygiene Data'!$G$6,0,10*ROW('Hygiene Data'!G124))),EA130="Yes"),OFFSET('Hygiene Data'!$G$6,0,10*ROW('Hygiene Data'!G124)),IF(AND(ISNUMBER(OFFSET('Hygiene Data'!$G$6,0,10*ROW('Hygiene Data'!G124))),EA130="No",ISNUMBER(OFFSET('Hygiene Data'!$G$6,0,10*ROW('Hygiene Data'!G124)))),CONCATENATE("[",ROUND(OFFSET('Hygiene Data'!$G$6,0,10*ROW('Hygiene Data'!G124)),0),"]"),IF(AND(ISNUMBER(OFFSET('Hygiene Data'!$G$6,0,10*ROW('Hygiene Data'!G124))),EA130="",ISNUMBER(OFFSET('Hygiene Data'!$G$6,0,10*ROW('Hygiene Data'!G124)))),OFFSET('Hygiene Data'!$G$6,0,10*ROW('Hygiene Data'!G124)),NA())))</f>
        <v>#N/A</v>
      </c>
      <c r="BM130" s="135" t="e">
        <f ca="1">+IF(AND(ISNUMBER(OFFSET('Hygiene Data'!$G$8,0,10*ROW('Hygiene Data'!G124))),EB130="Yes"),OFFSET('Hygiene Data'!$G$8,0,10*ROW('Hygiene Data'!G124)),IF(AND(ISNUMBER(OFFSET('Hygiene Data'!$G$8,0,10*ROW('Hygiene Data'!G124))),EB130="No",ISNUMBER(OFFSET('Hygiene Data'!$G$8,0,10*ROW('Hygiene Data'!G124)))),CONCATENATE("[",ROUND(OFFSET('Hygiene Data'!$G$8,0,10*ROW('Hygiene Data'!G124)),0),"]"),IF(AND(ISNUMBER(OFFSET('Hygiene Data'!$G$8,0,10*ROW('Hygiene Data'!G124))),EB130="",ISNUMBER(OFFSET('Hygiene Data'!$G$8,0,10*ROW('Hygiene Data'!G124)))),OFFSET('Hygiene Data'!$G$8,0,10*ROW('Hygiene Data'!G124)),NA())))</f>
        <v>#N/A</v>
      </c>
      <c r="BN130" s="135" t="e">
        <f ca="1">+IF(AND(ISNUMBER(OFFSET('Hygiene Data'!$G$10,0,10*ROW('Hygiene Data'!G124))),EC130="Yes"),OFFSET('Hygiene Data'!$G$10,0,10*ROW('Hygiene Data'!G124)),IF(AND(ISNUMBER(OFFSET('Hygiene Data'!$G$10,0,10*ROW('Hygiene Data'!G124))),EC130="No",ISNUMBER(OFFSET('Hygiene Data'!$G$10,0,10*ROW('Hygiene Data'!G124)))),CONCATENATE("[",ROUND(OFFSET('Hygiene Data'!$G$10,0,10*ROW('Hygiene Data'!G124)),0),"]"),IF(AND(ISNUMBER(OFFSET('Hygiene Data'!$G$10,0,10*ROW('Hygiene Data'!G124))),EC130="",ISNUMBER(OFFSET('Hygiene Data'!$G$10,0,10*ROW('Hygiene Data'!G124)))),OFFSET('Hygiene Data'!$G$10,0,10*ROW('Hygiene Data'!G124)),NA())))</f>
        <v>#N/A</v>
      </c>
      <c r="BO130" s="135" t="e">
        <f ca="1">+IF(AND(ISNUMBER(OFFSET('Hygiene Data'!$H$6,0,10*ROW('Hygiene Data'!H124))),ED130="Yes"),OFFSET('Hygiene Data'!$H$6,0,10*ROW('Hygiene Data'!H124)),IF(AND(ISNUMBER(OFFSET('Hygiene Data'!$H$6,0,10*ROW('Hygiene Data'!H124))),ED130="No",ISNUMBER(OFFSET('Hygiene Data'!$H$6,0,10*ROW('Hygiene Data'!H124)))),CONCATENATE("[",ROUND(OFFSET('Hygiene Data'!$H$6,0,10*ROW('Hygiene Data'!H124)),0),"]"),IF(AND(ISNUMBER(OFFSET('Hygiene Data'!$H$6,0,10*ROW('Hygiene Data'!H124))),ED130="",ISNUMBER(OFFSET('Hygiene Data'!$H$6,0,10*ROW('Hygiene Data'!H124)))),OFFSET('Hygiene Data'!$H$6,0,10*ROW('Hygiene Data'!H124)),NA())))</f>
        <v>#N/A</v>
      </c>
      <c r="BP130" s="135" t="e">
        <f ca="1">+IF(AND(ISNUMBER(OFFSET('Hygiene Data'!$H$8,0,10*ROW('Hygiene Data'!H124))),EE130="Yes"),OFFSET('Hygiene Data'!$H$8,0,10*ROW('Hygiene Data'!H124)),IF(AND(ISNUMBER(OFFSET('Hygiene Data'!$H$8,0,10*ROW('Hygiene Data'!H124))),EE130="No",ISNUMBER(OFFSET('Hygiene Data'!$H$8,0,10*ROW('Hygiene Data'!H124)))),CONCATENATE("[",ROUND(OFFSET('Hygiene Data'!$H$8,0,10*ROW('Hygiene Data'!H124)),0),"]"),IF(AND(ISNUMBER(OFFSET('Hygiene Data'!$H$8,0,10*ROW('Hygiene Data'!H124))),EE130="",ISNUMBER(OFFSET('Hygiene Data'!$H$8,0,10*ROW('Hygiene Data'!H124)))),OFFSET('Hygiene Data'!$H$8,0,10*ROW('Hygiene Data'!H124)),NA())))</f>
        <v>#N/A</v>
      </c>
      <c r="BQ130" s="135" t="e">
        <f ca="1">+IF(AND(ISNUMBER(OFFSET('Hygiene Data'!$H$10,0,10*ROW('Hygiene Data'!H124))),EF130="Yes"),OFFSET('Hygiene Data'!$H$10,0,10*ROW('Hygiene Data'!H124)),IF(AND(ISNUMBER(OFFSET('Hygiene Data'!$H$10,0,10*ROW('Hygiene Data'!H124))),EF130="No",ISNUMBER(OFFSET('Hygiene Data'!$H$10,0,10*ROW('Hygiene Data'!H124)))),CONCATENATE("[",ROUND(OFFSET('Hygiene Data'!$H$10,0,10*ROW('Hygiene Data'!H124)),0),"]"),IF(AND(ISNUMBER(OFFSET('Hygiene Data'!$H$10,0,10*ROW('Hygiene Data'!H124))),EF130="",ISNUMBER(OFFSET('Hygiene Data'!$H$10,0,10*ROW('Hygiene Data'!H124)))),OFFSET('Hygiene Data'!$H$10,0,10*ROW('Hygiene Data'!H124)),NA())))</f>
        <v>#N/A</v>
      </c>
      <c r="BS130" s="34" t="str">
        <f ca="1">+IF(OFFSET('Water Data'!$C$28,0,10*ROW('Water Data'!C124))="","",OFFSET('Water Data'!$C$28,0,10*ROW('Water Data'!C124)))</f>
        <v/>
      </c>
      <c r="BT130" s="34" t="str">
        <f ca="1">+IF(OFFSET('Water Data'!$C$29,0,10*ROW('Water Data'!C124))="","",OFFSET('Water Data'!$C$29,0,10*ROW('Water Data'!C124)))</f>
        <v/>
      </c>
      <c r="BU130" s="34" t="str">
        <f ca="1">+IF(OFFSET('Water Data'!$C$30,0,10*ROW('Water Data'!C124))="","",OFFSET('Water Data'!$C$30,0,10*ROW('Water Data'!C124)))</f>
        <v/>
      </c>
      <c r="BV130" s="34" t="str">
        <f ca="1">+IF(OFFSET('Water Data'!$D$28,0,10*ROW('Water Data'!D124))="","",OFFSET('Water Data'!$D$28,0,10*ROW('Water Data'!D124)))</f>
        <v/>
      </c>
      <c r="BW130" s="34" t="str">
        <f ca="1">+IF(OFFSET('Water Data'!$D$29,0,10*ROW('Water Data'!D124))="","",OFFSET('Water Data'!$D$29,0,10*ROW('Water Data'!D124)))</f>
        <v/>
      </c>
      <c r="BX130" s="34" t="str">
        <f ca="1">+IF(OFFSET('Water Data'!$D$30,0,10*ROW('Water Data'!D124))="","",OFFSET('Water Data'!$D$30,0,10*ROW('Water Data'!D124)))</f>
        <v/>
      </c>
      <c r="BY130" s="34" t="str">
        <f ca="1">+IF(OFFSET('Water Data'!$E$28,0,10*ROW('Water Data'!E124))="","",OFFSET('Water Data'!$E$28,0,10*ROW('Water Data'!E124)))</f>
        <v/>
      </c>
      <c r="BZ130" s="34" t="str">
        <f ca="1">+IF(OFFSET('Water Data'!$E$29,0,10*ROW('Water Data'!E124))="","",OFFSET('Water Data'!$E$29,0,10*ROW('Water Data'!E124)))</f>
        <v/>
      </c>
      <c r="CA130" s="34" t="str">
        <f ca="1">+IF(OFFSET('Water Data'!$E$30,0,10*ROW('Water Data'!E124))="","",OFFSET('Water Data'!$E$30,0,10*ROW('Water Data'!E124)))</f>
        <v/>
      </c>
      <c r="CB130" s="34" t="str">
        <f ca="1">+IF(OFFSET('Water Data'!$F$28,0,10*ROW('Water Data'!F124))="","",OFFSET('Water Data'!$F$28,0,10*ROW('Water Data'!F124)))</f>
        <v/>
      </c>
      <c r="CC130" s="34" t="str">
        <f ca="1">+IF(OFFSET('Water Data'!$F$29,0,10*ROW('Water Data'!F124))="","",OFFSET('Water Data'!$F$29,0,10*ROW('Water Data'!F124)))</f>
        <v/>
      </c>
      <c r="CD130" s="34" t="str">
        <f ca="1">+IF(OFFSET('Water Data'!$F$30,0,10*ROW('Water Data'!F124))="","",OFFSET('Water Data'!$F$30,0,10*ROW('Water Data'!F124)))</f>
        <v/>
      </c>
      <c r="CE130" s="34" t="str">
        <f ca="1">+IF(OFFSET('Water Data'!$G$28,0,10*ROW('Water Data'!G124))="","",OFFSET('Water Data'!$G$28,0,10*ROW('Water Data'!G124)))</f>
        <v/>
      </c>
      <c r="CF130" s="34" t="str">
        <f ca="1">+IF(OFFSET('Water Data'!$G$29,0,10*ROW('Water Data'!G124))="","",OFFSET('Water Data'!$G$29,0,10*ROW('Water Data'!G124)))</f>
        <v/>
      </c>
      <c r="CG130" s="34" t="str">
        <f ca="1">+IF(OFFSET('Water Data'!$G$30,0,10*ROW('Water Data'!G124))="","",OFFSET('Water Data'!$G$30,0,10*ROW('Water Data'!G124)))</f>
        <v/>
      </c>
      <c r="CH130" s="34" t="str">
        <f ca="1">+IF(OFFSET('Water Data'!$H$28,0,10*ROW('Water Data'!H124))="","",OFFSET('Water Data'!$H$28,0,10*ROW('Water Data'!H124)))</f>
        <v/>
      </c>
      <c r="CI130" s="34" t="str">
        <f ca="1">+IF(OFFSET('Water Data'!$H$29,0,10*ROW('Water Data'!H124))="","",OFFSET('Water Data'!$H$29,0,10*ROW('Water Data'!H124)))</f>
        <v/>
      </c>
      <c r="CJ130" s="34" t="str">
        <f ca="1">+IF(OFFSET('Water Data'!$H$30,0,10*ROW('Water Data'!H124))="","",OFFSET('Water Data'!$H$30,0,10*ROW('Water Data'!H124)))</f>
        <v/>
      </c>
      <c r="CK130" s="34" t="str">
        <f ca="1">+IF(OFFSET('Sanitation Data'!$C$29,0,10*ROW('Sanitation Data'!C124))="","",OFFSET('Sanitation Data'!$C$29,0,10*ROW('Sanitation Data'!C124)))</f>
        <v/>
      </c>
      <c r="CL130" s="34" t="str">
        <f ca="1">+IF(OFFSET('Sanitation Data'!$C$30,0,10*ROW('Sanitation Data'!C124))="","",OFFSET('Sanitation Data'!$C$30,0,10*ROW('Sanitation Data'!C124)))</f>
        <v/>
      </c>
      <c r="CM130" s="34" t="str">
        <f ca="1">+IF(OFFSET('Sanitation Data'!$C$31,0,10*ROW('Sanitation Data'!C124))="","",OFFSET('Sanitation Data'!$C$31,0,10*ROW('Sanitation Data'!C124)))</f>
        <v/>
      </c>
      <c r="CN130" s="34" t="str">
        <f ca="1">+IF(OFFSET('Sanitation Data'!$C$32,0,10*ROW('Sanitation Data'!C124))="","",OFFSET('Sanitation Data'!$C$32,0,10*ROW('Sanitation Data'!C124)))</f>
        <v/>
      </c>
      <c r="CO130" s="34" t="str">
        <f ca="1">+IF(OFFSET('Sanitation Data'!$C$33,0,10*ROW('Sanitation Data'!C124))="","",OFFSET('Sanitation Data'!$C$33,0,10*ROW('Sanitation Data'!C124)))</f>
        <v/>
      </c>
      <c r="CP130" s="34" t="str">
        <f ca="1">+IF(OFFSET('Sanitation Data'!$D$29,0,10*ROW('Sanitation Data'!D124))="","",OFFSET('Sanitation Data'!$D$29,0,10*ROW('Sanitation Data'!D124)))</f>
        <v/>
      </c>
      <c r="CQ130" s="34" t="str">
        <f ca="1">+IF(OFFSET('Sanitation Data'!$D$30,0,10*ROW('Sanitation Data'!D124))="","",OFFSET('Sanitation Data'!$D$30,0,10*ROW('Sanitation Data'!D124)))</f>
        <v/>
      </c>
      <c r="CR130" s="34" t="str">
        <f ca="1">+IF(OFFSET('Sanitation Data'!$D$31,0,10*ROW('Sanitation Data'!D124))="","",OFFSET('Sanitation Data'!$D$31,0,10*ROW('Sanitation Data'!D124)))</f>
        <v/>
      </c>
      <c r="CS130" s="34" t="str">
        <f ca="1">+IF(OFFSET('Sanitation Data'!$D$32,0,10*ROW('Sanitation Data'!D124))="","",OFFSET('Sanitation Data'!$D$32,0,10*ROW('Sanitation Data'!D124)))</f>
        <v/>
      </c>
      <c r="CT130" s="34" t="str">
        <f ca="1">+IF(OFFSET('Sanitation Data'!$D$33,0,10*ROW('Sanitation Data'!D124))="","",OFFSET('Sanitation Data'!$D$33,0,10*ROW('Sanitation Data'!D124)))</f>
        <v/>
      </c>
      <c r="CU130" s="34" t="str">
        <f ca="1">+IF(OFFSET('Sanitation Data'!$E$29,0,10*ROW('Sanitation Data'!E124))="","",OFFSET('Sanitation Data'!$E$29,0,10*ROW('Sanitation Data'!E124)))</f>
        <v/>
      </c>
      <c r="CV130" s="34" t="str">
        <f ca="1">+IF(OFFSET('Sanitation Data'!$E$30,0,10*ROW('Sanitation Data'!E124))="","",OFFSET('Sanitation Data'!$E$30,0,10*ROW('Sanitation Data'!E124)))</f>
        <v/>
      </c>
      <c r="CW130" s="34" t="str">
        <f ca="1">+IF(OFFSET('Sanitation Data'!$E$31,0,10*ROW('Sanitation Data'!E124))="","",OFFSET('Sanitation Data'!$E$31,0,10*ROW('Sanitation Data'!E124)))</f>
        <v/>
      </c>
      <c r="CX130" s="34" t="str">
        <f ca="1">+IF(OFFSET('Sanitation Data'!$E$32,0,10*ROW('Sanitation Data'!E124))="","",OFFSET('Sanitation Data'!$E$32,0,10*ROW('Sanitation Data'!E124)))</f>
        <v/>
      </c>
      <c r="CY130" s="34" t="str">
        <f ca="1">+IF(OFFSET('Sanitation Data'!$E$33,0,10*ROW('Sanitation Data'!E124))="","",OFFSET('Sanitation Data'!$E$33,0,10*ROW('Sanitation Data'!E124)))</f>
        <v/>
      </c>
      <c r="CZ130" s="34" t="str">
        <f ca="1">+IF(OFFSET('Sanitation Data'!$F$29,0,10*ROW('Sanitation Data'!F124))="","",OFFSET('Sanitation Data'!$F$29,0,10*ROW('Sanitation Data'!F124)))</f>
        <v/>
      </c>
      <c r="DA130" s="34" t="str">
        <f ca="1">+IF(OFFSET('Sanitation Data'!$F$30,0,10*ROW('Sanitation Data'!F124))="","",OFFSET('Sanitation Data'!$F$30,0,10*ROW('Sanitation Data'!F124)))</f>
        <v/>
      </c>
      <c r="DB130" s="34" t="str">
        <f ca="1">+IF(OFFSET('Sanitation Data'!$F$31,0,10*ROW('Sanitation Data'!F124))="","",OFFSET('Sanitation Data'!$F$31,0,10*ROW('Sanitation Data'!F124)))</f>
        <v/>
      </c>
      <c r="DC130" s="34" t="str">
        <f ca="1">+IF(OFFSET('Sanitation Data'!$F$32,0,10*ROW('Sanitation Data'!F124))="","",OFFSET('Sanitation Data'!$F$32,0,10*ROW('Sanitation Data'!F124)))</f>
        <v/>
      </c>
      <c r="DD130" s="34" t="str">
        <f ca="1">+IF(OFFSET('Sanitation Data'!$F$33,0,10*ROW('Sanitation Data'!F124))="","",OFFSET('Sanitation Data'!$F$33,0,10*ROW('Sanitation Data'!F124)))</f>
        <v/>
      </c>
      <c r="DE130" s="34" t="str">
        <f ca="1">+IF(OFFSET('Sanitation Data'!$G$29,0,10*ROW('Sanitation Data'!G124))="","",OFFSET('Sanitation Data'!$G$29,0,10*ROW('Sanitation Data'!G124)))</f>
        <v/>
      </c>
      <c r="DF130" s="34" t="str">
        <f ca="1">+IF(OFFSET('Sanitation Data'!$G$30,0,10*ROW('Sanitation Data'!G124))="","",OFFSET('Sanitation Data'!$G$30,0,10*ROW('Sanitation Data'!G124)))</f>
        <v/>
      </c>
      <c r="DG130" s="34" t="str">
        <f ca="1">+IF(OFFSET('Sanitation Data'!$G$31,0,10*ROW('Sanitation Data'!G124))="","",OFFSET('Sanitation Data'!$G$31,0,10*ROW('Sanitation Data'!G124)))</f>
        <v/>
      </c>
      <c r="DH130" s="34" t="str">
        <f ca="1">+IF(OFFSET('Sanitation Data'!$G$32,0,10*ROW('Sanitation Data'!G124))="","",OFFSET('Sanitation Data'!$G$32,0,10*ROW('Sanitation Data'!G124)))</f>
        <v/>
      </c>
      <c r="DI130" s="34" t="str">
        <f ca="1">+IF(OFFSET('Sanitation Data'!$G$33,0,10*ROW('Sanitation Data'!G124))="","",OFFSET('Sanitation Data'!$G$33,0,10*ROW('Sanitation Data'!G124)))</f>
        <v/>
      </c>
      <c r="DJ130" s="34" t="str">
        <f ca="1">+IF(OFFSET('Sanitation Data'!$H$29,0,10*ROW('Sanitation Data'!H124))="","",OFFSET('Sanitation Data'!$H$29,0,10*ROW('Sanitation Data'!H124)))</f>
        <v/>
      </c>
      <c r="DK130" s="34" t="str">
        <f ca="1">+IF(OFFSET('Sanitation Data'!$H$30,0,10*ROW('Sanitation Data'!H124))="","",OFFSET('Sanitation Data'!$H$30,0,10*ROW('Sanitation Data'!H124)))</f>
        <v/>
      </c>
      <c r="DL130" s="34" t="str">
        <f ca="1">+IF(OFFSET('Sanitation Data'!$H$31,0,10*ROW('Sanitation Data'!H124))="","",OFFSET('Sanitation Data'!$H$31,0,10*ROW('Sanitation Data'!H124)))</f>
        <v/>
      </c>
      <c r="DM130" s="34" t="str">
        <f ca="1">+IF(OFFSET('Sanitation Data'!$H$32,0,10*ROW('Sanitation Data'!H124))="","",OFFSET('Sanitation Data'!$H$32,0,10*ROW('Sanitation Data'!H124)))</f>
        <v/>
      </c>
      <c r="DN130" s="34" t="str">
        <f ca="1">+IF(OFFSET('Sanitation Data'!$H$33,0,10*ROW('Sanitation Data'!H124))="","",OFFSET('Sanitation Data'!$H$33,0,10*ROW('Sanitation Data'!H124)))</f>
        <v/>
      </c>
      <c r="DO130" s="34" t="str">
        <f ca="1">+IF(OFFSET('Hygiene Data'!$C$12,0,10*ROW('Hygiene Data'!C124))="","",OFFSET('Hygiene Data'!$C$12,0,10*ROW('Hygiene Data'!C124)))</f>
        <v/>
      </c>
      <c r="DP130" s="34" t="str">
        <f ca="1">+IF(OFFSET('Hygiene Data'!$C$13,0,10*ROW('Hygiene Data'!C124))="","",OFFSET('Hygiene Data'!$C$13,0,10*ROW('Hygiene Data'!C124)))</f>
        <v/>
      </c>
      <c r="DQ130" s="34" t="str">
        <f ca="1">+IF(OFFSET('Hygiene Data'!$C$14,0,10*ROW('Hygiene Data'!C124))="","",OFFSET('Hygiene Data'!$C$14,0,10*ROW('Hygiene Data'!C124)))</f>
        <v/>
      </c>
      <c r="DR130" s="34" t="str">
        <f ca="1">+IF(OFFSET('Hygiene Data'!$D$12,0,10*ROW('Hygiene Data'!D124))="","",OFFSET('Hygiene Data'!$D$12,0,10*ROW('Hygiene Data'!D124)))</f>
        <v/>
      </c>
      <c r="DS130" s="34" t="str">
        <f ca="1">+IF(OFFSET('Hygiene Data'!$D$13,0,10*ROW('Hygiene Data'!D124))="","",OFFSET('Hygiene Data'!$D$13,0,10*ROW('Hygiene Data'!D124)))</f>
        <v/>
      </c>
      <c r="DT130" s="34" t="str">
        <f ca="1">+IF(OFFSET('Hygiene Data'!$D$14,0,10*ROW('Hygiene Data'!D124))="","",OFFSET('Hygiene Data'!$D$14,0,10*ROW('Hygiene Data'!D124)))</f>
        <v/>
      </c>
      <c r="DU130" s="34" t="str">
        <f ca="1">+IF(OFFSET('Hygiene Data'!$E$12,0,10*ROW('Hygiene Data'!E124))="","",OFFSET('Hygiene Data'!$E$12,0,10*ROW('Hygiene Data'!E124)))</f>
        <v/>
      </c>
      <c r="DV130" s="34" t="str">
        <f ca="1">+IF(OFFSET('Hygiene Data'!$E$13,0,10*ROW('Hygiene Data'!E124))="","",OFFSET('Hygiene Data'!$E$13,0,10*ROW('Hygiene Data'!E124)))</f>
        <v/>
      </c>
      <c r="DW130" s="34" t="str">
        <f ca="1">+IF(OFFSET('Hygiene Data'!$E$14,0,10*ROW('Hygiene Data'!E124))="","",OFFSET('Hygiene Data'!$E$14,0,10*ROW('Hygiene Data'!E124)))</f>
        <v/>
      </c>
      <c r="DX130" s="34" t="str">
        <f ca="1">+IF(OFFSET('Hygiene Data'!$F$12,0,10*ROW('Hygiene Data'!F124))="","",OFFSET('Hygiene Data'!$F$12,0,10*ROW('Hygiene Data'!F124)))</f>
        <v/>
      </c>
      <c r="DY130" s="34" t="str">
        <f ca="1">+IF(OFFSET('Hygiene Data'!$F$13,0,10*ROW('Hygiene Data'!F124))="","",OFFSET('Hygiene Data'!$F$13,0,10*ROW('Hygiene Data'!F124)))</f>
        <v/>
      </c>
      <c r="DZ130" s="34" t="str">
        <f ca="1">+IF(OFFSET('Hygiene Data'!$F$14,0,10*ROW('Hygiene Data'!F124))="","",OFFSET('Hygiene Data'!$F$14,0,10*ROW('Hygiene Data'!F124)))</f>
        <v/>
      </c>
      <c r="EA130" s="34" t="str">
        <f ca="1">+IF(OFFSET('Hygiene Data'!$G$12,0,10*ROW('Hygiene Data'!G124))="","",OFFSET('Hygiene Data'!$G$12,0,10*ROW('Hygiene Data'!G124)))</f>
        <v/>
      </c>
      <c r="EB130" s="34" t="str">
        <f ca="1">+IF(OFFSET('Hygiene Data'!$G$13,0,10*ROW('Hygiene Data'!G124))="","",OFFSET('Hygiene Data'!$G$13,0,10*ROW('Hygiene Data'!G124)))</f>
        <v/>
      </c>
      <c r="EC130" s="34" t="str">
        <f ca="1">+IF(OFFSET('Hygiene Data'!$G$14,0,10*ROW('Hygiene Data'!G124))="","",OFFSET('Hygiene Data'!$G$14,0,10*ROW('Hygiene Data'!G124)))</f>
        <v/>
      </c>
      <c r="ED130" s="34" t="str">
        <f ca="1">+IF(OFFSET('Hygiene Data'!$H$12,0,10*ROW('Hygiene Data'!H124))="","",OFFSET('Hygiene Data'!$H$12,0,10*ROW('Hygiene Data'!H124)))</f>
        <v/>
      </c>
      <c r="EE130" s="34" t="str">
        <f ca="1">+IF(OFFSET('Hygiene Data'!$H$13,0,10*ROW('Hygiene Data'!H124))="","",OFFSET('Hygiene Data'!$H$13,0,10*ROW('Hygiene Data'!H124)))</f>
        <v/>
      </c>
      <c r="EF130" s="34" t="str">
        <f ca="1">+IF(OFFSET('Hygiene Data'!$H$14,0,10*ROW('Hygiene Data'!H124))="","",OFFSET('Hygiene Data'!$H$14,0,10*ROW('Hygiene Data'!H124)))</f>
        <v/>
      </c>
    </row>
    <row r="131" spans="1:136" x14ac:dyDescent="0.2">
      <c r="A131" s="50" t="str">
        <f ca="1">+IF(OFFSET('Water Data'!$B$1,0,10*ROW('Water Data'!B128))="","",OFFSET('Water Data'!$B$1,0,10*ROW('Water Data'!B128)))</f>
        <v/>
      </c>
      <c r="B131" s="50" t="str">
        <f ca="1">+IF(OFFSET('Water Data'!$A$3,0,10*ROW('Water Data'!A128))="","",OFFSET('Water Data'!$A$3,0,10*ROW('Water Data'!A128)))</f>
        <v/>
      </c>
      <c r="C131" s="50" t="str">
        <f ca="1">+IF(OFFSET('Water Data'!$C$3,0,10*ROW('Water Data'!C128))="","",OFFSET('Water Data'!$C$3,0,10*ROW('Water Data'!C128)))</f>
        <v/>
      </c>
      <c r="D131" s="133" t="e">
        <f ca="1">+IF(AND(ISNUMBER(OFFSET('Water Data'!$C$5,0,10*ROW('Water Data'!C125))),BS131="Yes"),100-OFFSET('Water Data'!$C$5,0,10*ROW('Water Data'!C125)),IF(AND(ISNUMBER(OFFSET('Water Data'!$C$5,0,10*ROW('Water Data'!C125))),BS131="No",ISNUMBER(OFFSET('Water Data'!$C$5,0,10*ROW('Water Data'!C125)))),CONCATENATE("[",ROUND(100-OFFSET('Water Data'!$C$5,0,10*ROW('Water Data'!C125)),0),"]"),IF(AND(ISNUMBER(OFFSET('Water Data'!$C$5,0,10*ROW('Water Data'!C125))),BS131="",ISNUMBER(OFFSET('Water Data'!$C$5,0,10*ROW('Water Data'!C125)))),100-OFFSET('Water Data'!$C$5,0,10*ROW('Water Data'!C125)),NA())))</f>
        <v>#N/A</v>
      </c>
      <c r="E131" s="133" t="e">
        <f ca="1">+IF(AND(ISNUMBER(OFFSET('Water Data'!$C$7,0,10*ROW('Water Data'!D125))),BT131="Yes"),OFFSET('Water Data'!$C$7,0,10*ROW('Water Data'!C125)),IF(AND(ISNUMBER(OFFSET('Water Data'!$C$7,0,10*ROW('Water Data'!C125))),BT131="No",ISNUMBER(OFFSET('Water Data'!$C$7,0,10*ROW('Water Data'!C125)))),CONCATENATE("[",ROUND(OFFSET('Water Data'!$C$7,0,10*ROW('Water Data'!C125)),0),"]"),IF(AND(ISNUMBER(OFFSET('Water Data'!$C$7,0,10*ROW('Water Data'!C125))),BT131="",ISNUMBER(OFFSET('Water Data'!$C$7,0,10*ROW('Water Data'!C125)))),OFFSET('Water Data'!$C$7,0,10*ROW('Water Data'!C125)),NA())))</f>
        <v>#N/A</v>
      </c>
      <c r="F131" s="133" t="e">
        <f ca="1">+IF(AND(ISNUMBER(OFFSET('Water Data'!$C$10,0,10*ROW('Water Data'!C125))),BU131="Yes"),OFFSET('Water Data'!$C$10,0,10*ROW('Water Data'!C125)),IF(AND(ISNUMBER(OFFSET('Water Data'!$C$10,0,10*ROW('Water Data'!C125))),BU131="No",ISNUMBER(OFFSET('Water Data'!$C$10,0,10*ROW('Water Data'!C125)))),CONCATENATE("[",ROUND(OFFSET('Water Data'!$C$10,0,10*ROW('Water Data'!C125)),0),"]"),IF(AND(ISNUMBER(OFFSET('Water Data'!$C$10,0,10*ROW('Water Data'!C125))),BU131="",ISNUMBER(OFFSET('Water Data'!$C$10,0,10*ROW('Water Data'!C125)))),OFFSET('Water Data'!$C$10,0,10*ROW('Water Data'!C125)),NA())))</f>
        <v>#N/A</v>
      </c>
      <c r="G131" s="133" t="e">
        <f ca="1">+IF(AND(ISNUMBER(OFFSET('Water Data'!$D$5,0,10*ROW('Water Data'!D125))),BV131="Yes"),100-OFFSET('Water Data'!$D$5,0,10*ROW('Water Data'!D125)),IF(AND(ISNUMBER(OFFSET('Water Data'!$D$5,0,10*ROW('Water Data'!D125))),BV131="No",ISNUMBER(OFFSET('Water Data'!$D$5,0,10*ROW('Water Data'!D125)))),CONCATENATE("[",ROUND(100-OFFSET('Water Data'!$D$5,0,10*ROW('Water Data'!D125)),0),"]"),IF(AND(ISNUMBER(OFFSET('Water Data'!$D$5,0,10*ROW('Water Data'!D125))),BV131="",ISNUMBER(OFFSET('Water Data'!$D$5,0,10*ROW('Water Data'!D125)))),100-OFFSET('Water Data'!$D$5,0,10*ROW('Water Data'!D125)),NA())))</f>
        <v>#N/A</v>
      </c>
      <c r="H131" s="133" t="e">
        <f ca="1">+IF(AND(ISNUMBER(OFFSET('Water Data'!$D$7,0,10*ROW('Water Data'!D125))),BW131="Yes"),OFFSET('Water Data'!$D$7,0,10*ROW('Water Data'!D125)),IF(AND(ISNUMBER(OFFSET('Water Data'!$D$7,0,10*ROW('Water Data'!D125))),BW131="No",ISNUMBER(OFFSET('Water Data'!$D$7,0,10*ROW('Water Data'!D125)))),CONCATENATE("[",ROUND(OFFSET('Water Data'!$C$7,0,10*ROW('Water Data'!D125)),0),"]"),IF(AND(ISNUMBER(OFFSET('Water Data'!$D$7,0,10*ROW('Water Data'!D125))),BW131="",ISNUMBER(OFFSET('Water Data'!$D$7,0,10*ROW('Water Data'!D125)))),OFFSET('Water Data'!$D$7,0,10*ROW('Water Data'!D125)),NA())))</f>
        <v>#N/A</v>
      </c>
      <c r="I131" s="133" t="e">
        <f ca="1">+IF(AND(ISNUMBER(OFFSET('Water Data'!$D$10,0,10*ROW('Water Data'!D125))),BX131="Yes"),OFFSET('Water Data'!$D$10,0,10*ROW('Water Data'!D125)),IF(AND(ISNUMBER(OFFSET('Water Data'!$D$10,0,10*ROW('Water Data'!D125))),BX131="No",ISNUMBER(OFFSET('Water Data'!$D$10,0,10*ROW('Water Data'!D125)))),CONCATENATE("[",ROUND(OFFSET('Water Data'!$D$10,0,10*ROW('Water Data'!D125)),0),"]"),IF(AND(ISNUMBER(OFFSET('Water Data'!$D$10,0,10*ROW('Water Data'!D125))),BX131="",ISNUMBER(OFFSET('Water Data'!$D$10,0,10*ROW('Water Data'!D125)))),OFFSET('Water Data'!$D$10,0,10*ROW('Water Data'!D125)),NA())))</f>
        <v>#N/A</v>
      </c>
      <c r="J131" s="133" t="e">
        <f ca="1">+IF(AND(ISNUMBER(OFFSET('Water Data'!$E$5,0,10*ROW('Water Data'!E125))),BY131="Yes"),100-OFFSET('Water Data'!$E$5,0,10*ROW('Water Data'!E125)),IF(AND(ISNUMBER(OFFSET('Water Data'!$E$5,0,10*ROW('Water Data'!E125))),BY131="No",ISNUMBER(OFFSET('Water Data'!$E$5,0,10*ROW('Water Data'!E125)))),CONCATENATE("[",ROUND(100-OFFSET('Water Data'!$E$5,0,10*ROW('Water Data'!E125)),0),"]"),IF(AND(ISNUMBER(OFFSET('Water Data'!$E$5,0,10*ROW('Water Data'!E125))),BY131="",ISNUMBER(OFFSET('Water Data'!$E$5,0,10*ROW('Water Data'!E125)))),100-OFFSET('Water Data'!$E$5,0,10*ROW('Water Data'!E125)),NA())))</f>
        <v>#N/A</v>
      </c>
      <c r="K131" s="133" t="e">
        <f ca="1">+IF(AND(ISNUMBER(OFFSET('Water Data'!$E$7,0,10*ROW('Water Data'!E125))),BZ131="Yes"),OFFSET('Water Data'!$E$7,0,10*ROW('Water Data'!E125)),IF(AND(ISNUMBER(OFFSET('Water Data'!$E$7,0,10*ROW('Water Data'!E125))),BZ131="No",ISNUMBER(OFFSET('Water Data'!$E$7,0,10*ROW('Water Data'!E125)))),CONCATENATE("[",ROUND(OFFSET('Water Data'!$E$7,0,10*ROW('Water Data'!E125)),0),"]"),IF(AND(ISNUMBER(OFFSET('Water Data'!$E$7,0,10*ROW('Water Data'!E125))),BZ131="",ISNUMBER(OFFSET('Water Data'!$E$7,0,10*ROW('Water Data'!E125)))),OFFSET('Water Data'!$E$7,0,10*ROW('Water Data'!E125)),NA())))</f>
        <v>#N/A</v>
      </c>
      <c r="L131" s="133" t="e">
        <f ca="1">+IF(AND(ISNUMBER(OFFSET('Water Data'!$E$10,0,10*ROW('Water Data'!E125))),CA131="Yes"),OFFSET('Water Data'!$E$10,0,10*ROW('Water Data'!E125)),IF(AND(ISNUMBER(OFFSET('Water Data'!$E$10,0,10*ROW('Water Data'!E125))),CA131="No",ISNUMBER(OFFSET('Water Data'!$E$10,0,10*ROW('Water Data'!E125)))),CONCATENATE("[",ROUND(OFFSET('Water Data'!$E$10,0,10*ROW('Water Data'!E125)),0),"]"),IF(AND(ISNUMBER(OFFSET('Water Data'!$E$10,0,10*ROW('Water Data'!E125))),CA131="",ISNUMBER(OFFSET('Water Data'!$E$10,0,10*ROW('Water Data'!E125)))),OFFSET('Water Data'!$E$10,0,10*ROW('Water Data'!E125)),NA())))</f>
        <v>#N/A</v>
      </c>
      <c r="M131" s="133" t="e">
        <f ca="1">+IF(AND(ISNUMBER(OFFSET('Water Data'!$F$5,0,10*ROW('Water Data'!F125))),CB131="Yes"),100-OFFSET('Water Data'!$F$5,0,10*ROW('Water Data'!F125)),IF(AND(ISNUMBER(OFFSET('Water Data'!$F$5,0,10*ROW('Water Data'!F125))),CB131="No",ISNUMBER(OFFSET('Water Data'!$F$5,0,10*ROW('Water Data'!F125)))),CONCATENATE("[",ROUND(100-OFFSET('Water Data'!$F$5,0,10*ROW('Water Data'!F125)),0),"]"),IF(AND(ISNUMBER(OFFSET('Water Data'!$F$5,0,10*ROW('Water Data'!F125))),CB131="",ISNUMBER(OFFSET('Water Data'!$F$5,0,10*ROW('Water Data'!F125)))),100-OFFSET('Water Data'!$F$5,0,10*ROW('Water Data'!F125)),NA())))</f>
        <v>#N/A</v>
      </c>
      <c r="N131" s="133" t="e">
        <f ca="1">+IF(AND(ISNUMBER(OFFSET('Water Data'!$F$7,0,10*ROW('Water Data'!F125))),CC131="Yes"),OFFSET('Water Data'!$F$7,0,10*ROW('Water Data'!F125)),IF(AND(ISNUMBER(OFFSET('Water Data'!$F$7,0,10*ROW('Water Data'!F125))),CC131="No",ISNUMBER(OFFSET('Water Data'!$F$7,0,10*ROW('Water Data'!F125)))),CONCATENATE("[",ROUND(OFFSET('Water Data'!$F$7,0,10*ROW('Water Data'!F125)),0),"]"),IF(AND(ISNUMBER(OFFSET('Water Data'!$F$7,0,10*ROW('Water Data'!F125))),CC131="",ISNUMBER(OFFSET('Water Data'!$F$7,0,10*ROW('Water Data'!F125)))),OFFSET('Water Data'!$F$7,0,10*ROW('Water Data'!F125)),NA())))</f>
        <v>#N/A</v>
      </c>
      <c r="O131" s="133" t="e">
        <f ca="1">+IF(AND(ISNUMBER(OFFSET('Water Data'!$F$10,0,10*ROW('Water Data'!F125))),CD131="Yes"),OFFSET('Water Data'!$F$10,0,10*ROW('Water Data'!F125)),IF(AND(ISNUMBER(OFFSET('Water Data'!$F$10,0,10*ROW('Water Data'!F125))),CD131="No",ISNUMBER(OFFSET('Water Data'!$F$10,0,10*ROW('Water Data'!F125)))),CONCATENATE("[",ROUND(OFFSET('Water Data'!$F$10,0,10*ROW('Water Data'!F125)),0),"]"),IF(AND(ISNUMBER(OFFSET('Water Data'!$F$10,0,10*ROW('Water Data'!F125))),CD131="",ISNUMBER(OFFSET('Water Data'!$F$10,0,10*ROW('Water Data'!F125)))),OFFSET('Water Data'!$F$10,0,10*ROW('Water Data'!F125)),NA())))</f>
        <v>#N/A</v>
      </c>
      <c r="P131" s="133" t="e">
        <f ca="1">+IF(AND(ISNUMBER(OFFSET('Water Data'!$G$5,0,10*ROW('Water Data'!G125))),CE131="Yes"),100-OFFSET('Water Data'!$G$5,0,10*ROW('Water Data'!G125)),IF(AND(ISNUMBER(OFFSET('Water Data'!$G$5,0,10*ROW('Water Data'!G125))),CE131="No",ISNUMBER(OFFSET('Water Data'!$G$5,0,10*ROW('Water Data'!G125)))),CONCATENATE("[",ROUND(100-OFFSET('Water Data'!$G$5,0,10*ROW('Water Data'!G125)),0),"]"),IF(AND(ISNUMBER(OFFSET('Water Data'!$G$5,0,10*ROW('Water Data'!G125))),CE131="",ISNUMBER(OFFSET('Water Data'!$G$5,0,10*ROW('Water Data'!G125)))),100-OFFSET('Water Data'!$G$5,0,10*ROW('Water Data'!G125)),NA())))</f>
        <v>#N/A</v>
      </c>
      <c r="Q131" s="133" t="e">
        <f ca="1">+IF(AND(ISNUMBER(OFFSET('Water Data'!$G$7,0,10*ROW('Water Data'!G125))),CF131="Yes"),OFFSET('Water Data'!$G$7,0,10*ROW('Water Data'!G125)),IF(AND(ISNUMBER(OFFSET('Water Data'!$G$7,0,10*ROW('Water Data'!G125))),CF131="No",ISNUMBER(OFFSET('Water Data'!$G$7,0,10*ROW('Water Data'!G125)))),CONCATENATE("[",ROUND(OFFSET('Water Data'!$G$7,0,10*ROW('Water Data'!G125)),0),"]"),IF(AND(ISNUMBER(OFFSET('Water Data'!$G$7,0,10*ROW('Water Data'!G125))),CF131="",ISNUMBER(OFFSET('Water Data'!$G$7,0,10*ROW('Water Data'!G125)))),OFFSET('Water Data'!$G$7,0,10*ROW('Water Data'!G125)),NA())))</f>
        <v>#N/A</v>
      </c>
      <c r="R131" s="133" t="e">
        <f ca="1">+IF(AND(ISNUMBER(OFFSET('Water Data'!$G$10,0,10*ROW('Water Data'!G125))),CG131="Yes"),OFFSET('Water Data'!$G$10,0,10*ROW('Water Data'!G125)),IF(AND(ISNUMBER(OFFSET('Water Data'!$G$10,0,10*ROW('Water Data'!G125))),CG131="No",ISNUMBER(OFFSET('Water Data'!$G$10,0,10*ROW('Water Data'!G125)))),CONCATENATE("[",ROUND(OFFSET('Water Data'!$G$10,0,10*ROW('Water Data'!G125)),0),"]"),IF(AND(ISNUMBER(OFFSET('Water Data'!$G$10,0,10*ROW('Water Data'!G125))),CG131="",ISNUMBER(OFFSET('Water Data'!$G$10,0,10*ROW('Water Data'!G125)))),OFFSET('Water Data'!$G$10,0,10*ROW('Water Data'!G125)),NA())))</f>
        <v>#N/A</v>
      </c>
      <c r="S131" s="133" t="e">
        <f ca="1">+IF(AND(ISNUMBER(OFFSET('Water Data'!$H$5,0,10*ROW('Water Data'!H125))),CH131="Yes"),100-OFFSET('Water Data'!$H$5,0,10*ROW('Water Data'!H125)),IF(AND(ISNUMBER(OFFSET('Water Data'!$H$5,0,10*ROW('Water Data'!H125))),CH131="No",ISNUMBER(OFFSET('Water Data'!$H$5,0,10*ROW('Water Data'!H125)))),CONCATENATE("[",ROUND(100-OFFSET('Water Data'!$H$5,0,10*ROW('Water Data'!H125)),0),"]"),IF(AND(ISNUMBER(OFFSET('Water Data'!$H$5,0,10*ROW('Water Data'!H125))),CH131="",ISNUMBER(OFFSET('Water Data'!$H$5,0,10*ROW('Water Data'!H125)))),100-OFFSET('Water Data'!$H$5,0,10*ROW('Water Data'!H125)),NA())))</f>
        <v>#N/A</v>
      </c>
      <c r="T131" s="133" t="e">
        <f ca="1">+IF(AND(ISNUMBER(OFFSET('Water Data'!$H$7,0,10*ROW('Water Data'!H125))),CI131="Yes"),OFFSET('Water Data'!$H$7,0,10*ROW('Water Data'!H125)),IF(AND(ISNUMBER(OFFSET('Water Data'!$H$7,0,10*ROW('Water Data'!H125))),CI131="No",ISNUMBER(OFFSET('Water Data'!$H$7,0,10*ROW('Water Data'!H125)))),CONCATENATE("[",ROUND(OFFSET('Water Data'!$H$7,0,10*ROW('Water Data'!H125)),0),"]"),IF(AND(ISNUMBER(OFFSET('Water Data'!$H$7,0,10*ROW('Water Data'!H125))),CI131="",ISNUMBER(OFFSET('Water Data'!$H$7,0,10*ROW('Water Data'!H125)))),OFFSET('Water Data'!$H$7,0,10*ROW('Water Data'!H125)),NA())))</f>
        <v>#N/A</v>
      </c>
      <c r="U131" s="133" t="e">
        <f ca="1">+IF(AND(ISNUMBER(OFFSET('Water Data'!$H$10,0,10*ROW('Water Data'!H125))),CJ131="Yes"),OFFSET('Water Data'!$H$10,0,10*ROW('Water Data'!H125)),IF(AND(ISNUMBER(OFFSET('Water Data'!$H$10,0,10*ROW('Water Data'!H125))),CJ131="No",ISNUMBER(OFFSET('Water Data'!$H$10,0,10*ROW('Water Data'!H125)))),CONCATENATE("[",ROUND(OFFSET('Water Data'!$H$10,0,10*ROW('Water Data'!H125)),0),"]"),IF(AND(ISNUMBER(OFFSET('Water Data'!$H$10,0,10*ROW('Water Data'!H125))),CJ131="",ISNUMBER(OFFSET('Water Data'!$H$10,0,10*ROW('Water Data'!H125)))),OFFSET('Water Data'!$H$10,0,10*ROW('Water Data'!H125)),NA())))</f>
        <v>#N/A</v>
      </c>
      <c r="V131" s="134" t="e">
        <f ca="1">+IF(AND(ISNUMBER(OFFSET('Sanitation Data'!$C$5,0,10*ROW('Sanitation Data'!C125))),CK131="Yes"),100-OFFSET('Sanitation Data'!$C$5,0,10*ROW('Sanitation Data'!C125)),IF(AND(ISNUMBER(OFFSET('Sanitation Data'!$C$5,0,10*ROW('Sanitation Data'!C125))),CK131="No",ISNUMBER(OFFSET('Sanitation Data'!$C$5,0,10*ROW('Sanitation Data'!C125)))),CONCATENATE("[",ROUND(100-OFFSET('Sanitation Data'!$C$5,0,10*ROW('Sanitation Data'!C125)),0),"]"),IF(AND(ISNUMBER(OFFSET('Sanitation Data'!$C$5,0,10*ROW('Sanitation Data'!C125))),CK131="",ISNUMBER(OFFSET('Sanitation Data'!$C$5,0,10*ROW('Sanitation Data'!C125)))),100-OFFSET('Sanitation Data'!$C$5,0,10*ROW('Sanitation Data'!C125)),NA())))</f>
        <v>#N/A</v>
      </c>
      <c r="W131" s="134" t="e">
        <f ca="1">+IF(AND(ISNUMBER(OFFSET('Sanitation Data'!$C$7,0,10*ROW('Sanitation Data'!C125))),CL131="Yes"),OFFSET('Sanitation Data'!$C$7,0,10*ROW('Sanitation Data'!C125)),IF(AND(ISNUMBER(OFFSET('Sanitation Data'!$C$7,0,10*ROW('Sanitation Data'!C125))),CL131="No",ISNUMBER(OFFSET('Sanitation Data'!$C$7,0,10*ROW('Sanitation Data'!C125)))),CONCATENATE("[",ROUND(OFFSET('Sanitation Data'!$C$7,0,10*ROW('Sanitation Data'!C125)),0),"]"),IF(AND(ISNUMBER(OFFSET('Sanitation Data'!$C$7,0,10*ROW('Sanitation Data'!C125))),CL131="",ISNUMBER(OFFSET('Sanitation Data'!$C$7,0,10*ROW('Sanitation Data'!C125)))),OFFSET('Sanitation Data'!$C$7,0,10*ROW('Sanitation Data'!C125)),NA())))</f>
        <v>#N/A</v>
      </c>
      <c r="X131" s="134" t="e">
        <f ca="1">+IF(AND(ISNUMBER(OFFSET('Sanitation Data'!$C$11,0,10*ROW('Sanitation Data'!C125))),CM131="Yes"),OFFSET('Sanitation Data'!$C$11,0,10*ROW('Sanitation Data'!C125)),IF(AND(ISNUMBER(OFFSET('Sanitation Data'!$C$11,0,10*ROW('Sanitation Data'!C125))),CM131="No",ISNUMBER(OFFSET('Sanitation Data'!$C$11,0,10*ROW('Sanitation Data'!C125)))),CONCATENATE("[",ROUND(OFFSET('Sanitation Data'!$C$11,0,10*ROW('Sanitation Data'!C125)),0),"]"),IF(AND(ISNUMBER(OFFSET('Sanitation Data'!$C$11,0,10*ROW('Sanitation Data'!C125))),CM131="",ISNUMBER(OFFSET('Sanitation Data'!$C$11,0,10*ROW('Sanitation Data'!C125)))),OFFSET('Sanitation Data'!$C$11,0,10*ROW('Sanitation Data'!C125)),NA())))</f>
        <v>#N/A</v>
      </c>
      <c r="Y131" s="134" t="e">
        <f ca="1">+IF(AND(ISNUMBER(OFFSET('Sanitation Data'!$C$12,0,10*ROW('Sanitation Data'!C125))),CN131="Yes"),OFFSET('Sanitation Data'!$C$12,0,10*ROW('Sanitation Data'!C125)),IF(AND(ISNUMBER(OFFSET('Sanitation Data'!$C$12,0,10*ROW('Sanitation Data'!C125))),CN131="No",ISNUMBER(OFFSET('Sanitation Data'!$C$12,0,10*ROW('Sanitation Data'!C125)))),CONCATENATE("[",ROUND(OFFSET('Sanitation Data'!$C$12,0,10*ROW('Sanitation Data'!C125)),0),"]"),IF(AND(ISNUMBER(OFFSET('Sanitation Data'!$C$12,0,10*ROW('Sanitation Data'!C125))),CN131="",ISNUMBER(OFFSET('Sanitation Data'!$C$12,0,10*ROW('Sanitation Data'!C125)))),OFFSET('Sanitation Data'!$C$12,0,10*ROW('Sanitation Data'!C125)),NA())))</f>
        <v>#N/A</v>
      </c>
      <c r="Z131" s="134" t="e">
        <f ca="1">+IF(AND(ISNUMBER(OFFSET('Sanitation Data'!$C$13,0,10*ROW('Sanitation Data'!C125))),CO131="Yes"),OFFSET('Sanitation Data'!$C$13,0,10*ROW('Sanitation Data'!C125)),IF(AND(ISNUMBER(OFFSET('Sanitation Data'!$C$13,0,10*ROW('Sanitation Data'!C125))),CO131="No",ISNUMBER(OFFSET('Sanitation Data'!$C$13,0,10*ROW('Sanitation Data'!C125)))),CONCATENATE("[",ROUND(OFFSET('Sanitation Data'!$C$13,0,10*ROW('Sanitation Data'!C125)),0),"]"),IF(AND(ISNUMBER(OFFSET('Sanitation Data'!$C$13,0,10*ROW('Sanitation Data'!C125))),CO131="",ISNUMBER(OFFSET('Sanitation Data'!$C$13,0,10*ROW('Sanitation Data'!C125)))),OFFSET('Sanitation Data'!$C$13,0,10*ROW('Sanitation Data'!C125)),NA())))</f>
        <v>#N/A</v>
      </c>
      <c r="AA131" s="134" t="e">
        <f ca="1">+IF(AND(ISNUMBER(OFFSET('Sanitation Data'!$D$5,0,10*ROW('Sanitation Data'!D125))),CP131="Yes"),100-OFFSET('Sanitation Data'!$D$5,0,10*ROW('Sanitation Data'!D125)),IF(AND(ISNUMBER(OFFSET('Sanitation Data'!$D$5,0,10*ROW('Sanitation Data'!D125))),CP131="No",ISNUMBER(OFFSET('Sanitation Data'!$D$5,0,10*ROW('Sanitation Data'!D125)))),CONCATENATE("[",ROUND(100-OFFSET('Sanitation Data'!$D$5,0,10*ROW('Sanitation Data'!D125)),0),"]"),IF(AND(ISNUMBER(OFFSET('Sanitation Data'!$D$5,0,10*ROW('Sanitation Data'!D125))),CP131="",ISNUMBER(OFFSET('Sanitation Data'!$D$5,0,10*ROW('Sanitation Data'!D125)))),100-OFFSET('Sanitation Data'!$D$5,0,10*ROW('Sanitation Data'!D125)),NA())))</f>
        <v>#N/A</v>
      </c>
      <c r="AB131" s="134" t="e">
        <f ca="1">+IF(AND(ISNUMBER(OFFSET('Sanitation Data'!$D$7,0,10*ROW('Sanitation Data'!D125))),CQ131="Yes"),OFFSET('Sanitation Data'!$D$7,0,10*ROW('Sanitation Data'!G125)),IF(AND(ISNUMBER(OFFSET('Sanitation Data'!$D$7,0,10*ROW('Sanitation Data'!D125))),CQ131="No",ISNUMBER(OFFSET('Sanitation Data'!$D$7,0,10*ROW('Sanitation Data'!D125)))),CONCATENATE("[",ROUND(OFFSET('Sanitation Data'!$D$7,0,10*ROW('Sanitation Data'!D125)),0),"]"),IF(AND(ISNUMBER(OFFSET('Sanitation Data'!$D$7,0,10*ROW('Sanitation Data'!D125))),CQ131="",ISNUMBER(OFFSET('Sanitation Data'!$D$7,0,10*ROW('Sanitation Data'!D125)))),OFFSET('Sanitation Data'!$D$7,0,10*ROW('Sanitation Data'!D125)),NA())))</f>
        <v>#N/A</v>
      </c>
      <c r="AC131" s="134" t="e">
        <f ca="1">+IF(AND(ISNUMBER(OFFSET('Sanitation Data'!$D$11,0,10*ROW('Sanitation Data'!D125))),CR131="Yes"),OFFSET('Sanitation Data'!$D$11,0,10*ROW('Sanitation Data'!D125)),IF(AND(ISNUMBER(OFFSET('Sanitation Data'!$D$11,0,10*ROW('Sanitation Data'!D125))),CR131="No",ISNUMBER(OFFSET('Sanitation Data'!$D$11,0,10*ROW('Sanitation Data'!D125)))),CONCATENATE("[",ROUND(OFFSET('Sanitation Data'!$D$11,0,10*ROW('Sanitation Data'!D125)),0),"]"),IF(AND(ISNUMBER(OFFSET('Sanitation Data'!$D$11,0,10*ROW('Sanitation Data'!D125))),CR131="",ISNUMBER(OFFSET('Sanitation Data'!$D$11,0,10*ROW('Sanitation Data'!D125)))),OFFSET('Sanitation Data'!$D$11,0,10*ROW('Sanitation Data'!D125)),NA())))</f>
        <v>#N/A</v>
      </c>
      <c r="AD131" s="134" t="e">
        <f ca="1">+IF(AND(ISNUMBER(OFFSET('Sanitation Data'!$D$12,0,10*ROW('Sanitation Data'!D125))),CS131="Yes"),OFFSET('Sanitation Data'!$D$12,0,10*ROW('Sanitation Data'!D125)),IF(AND(ISNUMBER(OFFSET('Sanitation Data'!$D$12,0,10*ROW('Sanitation Data'!D125))),CS131="No",ISNUMBER(OFFSET('Sanitation Data'!$D$12,0,10*ROW('Sanitation Data'!D125)))),CONCATENATE("[",ROUND(OFFSET('Sanitation Data'!$D$12,0,10*ROW('Sanitation Data'!D125)),0),"]"),IF(AND(ISNUMBER(OFFSET('Sanitation Data'!$D$12,0,10*ROW('Sanitation Data'!D125))),CS131="",ISNUMBER(OFFSET('Sanitation Data'!$D$12,0,10*ROW('Sanitation Data'!D125)))),OFFSET('Sanitation Data'!$D$12,0,10*ROW('Sanitation Data'!D125)),NA())))</f>
        <v>#N/A</v>
      </c>
      <c r="AE131" s="134" t="e">
        <f ca="1">+IF(AND(ISNUMBER(OFFSET('Sanitation Data'!$D$13,0,10*ROW('Sanitation Data'!D125))),CT131="Yes"),OFFSET('Sanitation Data'!$D$13,0,10*ROW('Sanitation Data'!D125)),IF(AND(ISNUMBER(OFFSET('Sanitation Data'!$D$13,0,10*ROW('Sanitation Data'!D125))),CT131="No",ISNUMBER(OFFSET('Sanitation Data'!$D$13,0,10*ROW('Sanitation Data'!D125)))),CONCATENATE("[",ROUND(OFFSET('Sanitation Data'!$D$13,0,10*ROW('Sanitation Data'!D125)),0),"]"),IF(AND(ISNUMBER(OFFSET('Sanitation Data'!$D$13,0,10*ROW('Sanitation Data'!D125))),CT131="",ISNUMBER(OFFSET('Sanitation Data'!$D$13,0,10*ROW('Sanitation Data'!D125)))),OFFSET('Sanitation Data'!$D$13,0,10*ROW('Sanitation Data'!D125)),NA())))</f>
        <v>#N/A</v>
      </c>
      <c r="AF131" s="134" t="e">
        <f ca="1">+IF(AND(ISNUMBER(OFFSET('Sanitation Data'!$E$5,0,10*ROW('Sanitation Data'!E125))),CU131="Yes"),100-OFFSET('Sanitation Data'!$E$5,0,10*ROW('Sanitation Data'!E125)),IF(AND(ISNUMBER(OFFSET('Sanitation Data'!$E$5,0,10*ROW('Sanitation Data'!E125))),CU131="No",ISNUMBER(OFFSET('Sanitation Data'!$E$5,0,10*ROW('Sanitation Data'!E125)))),CONCATENATE("[",ROUND(100-OFFSET('Sanitation Data'!$E$5,0,10*ROW('Sanitation Data'!E125)),0),"]"),IF(AND(ISNUMBER(OFFSET('Sanitation Data'!$E$5,0,10*ROW('Sanitation Data'!E125))),CU131="",ISNUMBER(OFFSET('Sanitation Data'!$E$5,0,10*ROW('Sanitation Data'!E125)))),100-OFFSET('Sanitation Data'!$E$5,0,10*ROW('Sanitation Data'!E125)),NA())))</f>
        <v>#N/A</v>
      </c>
      <c r="AG131" s="134" t="e">
        <f ca="1">+IF(AND(ISNUMBER(OFFSET('Sanitation Data'!$E$7,0,10*ROW('Sanitation Data'!E125))),CV131="Yes"),OFFSET('Sanitation Data'!$E$7,0,10*ROW('Sanitation Data'!E125)),IF(AND(ISNUMBER(OFFSET('Sanitation Data'!$E$7,0,10*ROW('Sanitation Data'!E125))),CV131="No",ISNUMBER(OFFSET('Sanitation Data'!$E$7,0,10*ROW('Sanitation Data'!E125)))),CONCATENATE("[",ROUND(OFFSET('Sanitation Data'!$E$7,0,10*ROW('Sanitation Data'!E125)),0),"]"),IF(AND(ISNUMBER(OFFSET('Sanitation Data'!$E$7,0,10*ROW('Sanitation Data'!E125))),CV131="",ISNUMBER(OFFSET('Sanitation Data'!$E$7,0,10*ROW('Sanitation Data'!E125)))),OFFSET('Sanitation Data'!$E$7,0,10*ROW('Sanitation Data'!E125)),NA())))</f>
        <v>#N/A</v>
      </c>
      <c r="AH131" s="134" t="e">
        <f ca="1">+IF(AND(ISNUMBER(OFFSET('Sanitation Data'!$E$11,0,10*ROW('Sanitation Data'!E125))),CW131="Yes"),OFFSET('Sanitation Data'!$E$11,0,10*ROW('Sanitation Data'!E125)),IF(AND(ISNUMBER(OFFSET('Sanitation Data'!$E$11,0,10*ROW('Sanitation Data'!E125))),CW131="No",ISNUMBER(OFFSET('Sanitation Data'!$E$11,0,10*ROW('Sanitation Data'!E125)))),CONCATENATE("[",ROUND(OFFSET('Sanitation Data'!$E$11,0,10*ROW('Sanitation Data'!E125)),0),"]"),IF(AND(ISNUMBER(OFFSET('Sanitation Data'!$E$11,0,10*ROW('Sanitation Data'!E125))),CW131="",ISNUMBER(OFFSET('Sanitation Data'!$E$11,0,10*ROW('Sanitation Data'!E125)))),OFFSET('Sanitation Data'!$E$11,0,10*ROW('Sanitation Data'!E125)),NA())))</f>
        <v>#N/A</v>
      </c>
      <c r="AI131" s="134" t="e">
        <f ca="1">+IF(AND(ISNUMBER(OFFSET('Sanitation Data'!$E$12,0,10*ROW('Sanitation Data'!E125))),CX131="Yes"),OFFSET('Sanitation Data'!$E$12,0,10*ROW('Sanitation Data'!E125)),IF(AND(ISNUMBER(OFFSET('Sanitation Data'!$E$12,0,10*ROW('Sanitation Data'!E125))),CX131="No",ISNUMBER(OFFSET('Sanitation Data'!$E$12,0,10*ROW('Sanitation Data'!E125)))),CONCATENATE("[",ROUND(OFFSET('Sanitation Data'!$E$12,0,10*ROW('Sanitation Data'!E125)),0),"]"),IF(AND(ISNUMBER(OFFSET('Sanitation Data'!$E$12,0,10*ROW('Sanitation Data'!E125))),CX131="",ISNUMBER(OFFSET('Sanitation Data'!$E$12,0,10*ROW('Sanitation Data'!E125)))),OFFSET('Sanitation Data'!$E$12,0,10*ROW('Sanitation Data'!E125)),NA())))</f>
        <v>#N/A</v>
      </c>
      <c r="AJ131" s="134" t="e">
        <f ca="1">+IF(AND(ISNUMBER(OFFSET('Sanitation Data'!$E$13,0,10*ROW('Sanitation Data'!E125))),CY131="Yes"),OFFSET('Sanitation Data'!$E$13,0,10*ROW('Sanitation Data'!E125)),IF(AND(ISNUMBER(OFFSET('Sanitation Data'!$E$13,0,10*ROW('Sanitation Data'!E125))),CY131="No",ISNUMBER(OFFSET('Sanitation Data'!$E$13,0,10*ROW('Sanitation Data'!E125)))),CONCATENATE("[",ROUND(OFFSET('Sanitation Data'!$E$13,0,10*ROW('Sanitation Data'!E125)),0),"]"),IF(AND(ISNUMBER(OFFSET('Sanitation Data'!$E$13,0,10*ROW('Sanitation Data'!E125))),CY131="",ISNUMBER(OFFSET('Sanitation Data'!$E$13,0,10*ROW('Sanitation Data'!E125)))),OFFSET('Sanitation Data'!$E$13,0,10*ROW('Sanitation Data'!E125)),NA())))</f>
        <v>#N/A</v>
      </c>
      <c r="AK131" s="134" t="e">
        <f ca="1">+IF(AND(ISNUMBER(OFFSET('Sanitation Data'!$F$5,0,10*ROW('Sanitation Data'!F125))),CZ131="Yes"),100-OFFSET('Sanitation Data'!$F$5,0,10*ROW('Sanitation Data'!F125)),IF(AND(ISNUMBER(OFFSET('Sanitation Data'!$F$5,0,10*ROW('Sanitation Data'!F125))),CZ131="No",ISNUMBER(OFFSET('Sanitation Data'!$F$5,0,10*ROW('Sanitation Data'!F125)))),CONCATENATE("[",ROUND(100-OFFSET('Sanitation Data'!$F$5,0,10*ROW('Sanitation Data'!F125)),0),"]"),IF(AND(ISNUMBER(OFFSET('Sanitation Data'!$F$5,0,10*ROW('Sanitation Data'!F125))),CZ131="",ISNUMBER(OFFSET('Sanitation Data'!$F$5,0,10*ROW('Sanitation Data'!F125)))),100-OFFSET('Sanitation Data'!$F$5,0,10*ROW('Sanitation Data'!F125)),NA())))</f>
        <v>#N/A</v>
      </c>
      <c r="AL131" s="134" t="e">
        <f ca="1">+IF(AND(ISNUMBER(OFFSET('Sanitation Data'!$F$7,0,10*ROW('Sanitation Data'!F125))),DA131="Yes"),OFFSET('Sanitation Data'!$F$7,0,10*ROW('Sanitation Data'!F125)),IF(AND(ISNUMBER(OFFSET('Sanitation Data'!$F$7,0,10*ROW('Sanitation Data'!F125))),DA131="No",ISNUMBER(OFFSET('Sanitation Data'!$F$7,0,10*ROW('Sanitation Data'!F125)))),CONCATENATE("[",ROUND(OFFSET('Sanitation Data'!$F$7,0,10*ROW('Sanitation Data'!F125)),0),"]"),IF(AND(ISNUMBER(OFFSET('Sanitation Data'!$F$7,0,10*ROW('Sanitation Data'!F125))),DA131="",ISNUMBER(OFFSET('Sanitation Data'!$F$7,0,10*ROW('Sanitation Data'!F125)))),OFFSET('Sanitation Data'!$F$7,0,10*ROW('Sanitation Data'!F125)),NA())))</f>
        <v>#N/A</v>
      </c>
      <c r="AM131" s="134" t="e">
        <f ca="1">+IF(AND(ISNUMBER(OFFSET('Sanitation Data'!$F$11,0,10*ROW('Sanitation Data'!F125))),DB131="Yes"),OFFSET('Sanitation Data'!$F$11,0,10*ROW('Sanitation Data'!F125)),IF(AND(ISNUMBER(OFFSET('Sanitation Data'!$F$11,0,10*ROW('Sanitation Data'!F125))),DB131="No",ISNUMBER(OFFSET('Sanitation Data'!$F$11,0,10*ROW('Sanitation Data'!F125)))),CONCATENATE("[",ROUND(OFFSET('Sanitation Data'!$F$11,0,10*ROW('Sanitation Data'!F125)),0),"]"),IF(AND(ISNUMBER(OFFSET('Sanitation Data'!$F$11,0,10*ROW('Sanitation Data'!F125))),DB131="",ISNUMBER(OFFSET('Sanitation Data'!$F$11,0,10*ROW('Sanitation Data'!F125)))),OFFSET('Sanitation Data'!$F$11,0,10*ROW('Sanitation Data'!F125)),NA())))</f>
        <v>#N/A</v>
      </c>
      <c r="AN131" s="134" t="e">
        <f ca="1">+IF(AND(ISNUMBER(OFFSET('Sanitation Data'!$F$12,0,10*ROW('Sanitation Data'!F125))),DC131="Yes"),OFFSET('Sanitation Data'!$F$12,0,10*ROW('Sanitation Data'!F125)),IF(AND(ISNUMBER(OFFSET('Sanitation Data'!$F$12,0,10*ROW('Sanitation Data'!F125))),DC131="No",ISNUMBER(OFFSET('Sanitation Data'!$F$12,0,10*ROW('Sanitation Data'!F125)))),CONCATENATE("[",ROUND(OFFSET('Sanitation Data'!$F$12,0,10*ROW('Sanitation Data'!F125)),0),"]"),IF(AND(ISNUMBER(OFFSET('Sanitation Data'!$F$12,0,10*ROW('Sanitation Data'!F125))),DC131="",ISNUMBER(OFFSET('Sanitation Data'!$F$12,0,10*ROW('Sanitation Data'!F125)))),OFFSET('Sanitation Data'!$F$12,0,10*ROW('Sanitation Data'!F125)),NA())))</f>
        <v>#N/A</v>
      </c>
      <c r="AO131" s="134" t="e">
        <f ca="1">+IF(AND(ISNUMBER(OFFSET('Sanitation Data'!$F$13,0,10*ROW('Sanitation Data'!F125))),DD131="Yes"),OFFSET('Sanitation Data'!$F$13,0,10*ROW('Sanitation Data'!F125)),IF(AND(ISNUMBER(OFFSET('Sanitation Data'!$F$13,0,10*ROW('Sanitation Data'!F125))),DD131="No",ISNUMBER(OFFSET('Sanitation Data'!$F$13,0,10*ROW('Sanitation Data'!F125)))),CONCATENATE("[",ROUND(OFFSET('Sanitation Data'!$F$13,0,10*ROW('Sanitation Data'!F125)),0),"]"),IF(AND(ISNUMBER(OFFSET('Sanitation Data'!$F$13,0,10*ROW('Sanitation Data'!F125))),DD131="",ISNUMBER(OFFSET('Sanitation Data'!$F$13,0,10*ROW('Sanitation Data'!F125)))),OFFSET('Sanitation Data'!$F$13,0,10*ROW('Sanitation Data'!F125)),NA())))</f>
        <v>#N/A</v>
      </c>
      <c r="AP131" s="134" t="e">
        <f ca="1">+IF(AND(ISNUMBER(OFFSET('Sanitation Data'!$G$5,0,10*ROW('Sanitation Data'!G125))),DE131="Yes"),100-OFFSET('Sanitation Data'!$G$5,0,10*ROW('Sanitation Data'!G125)),IF(AND(ISNUMBER(OFFSET('Sanitation Data'!$G$5,0,10*ROW('Sanitation Data'!G125))),DE131="No",ISNUMBER(OFFSET('Sanitation Data'!$G$5,0,10*ROW('Sanitation Data'!G125)))),CONCATENATE("[",ROUND(100-OFFSET('Sanitation Data'!$G$5,0,10*ROW('Sanitation Data'!G125)),0),"]"),IF(AND(ISNUMBER(OFFSET('Sanitation Data'!$G$5,0,10*ROW('Sanitation Data'!G125))),DE131="",ISNUMBER(OFFSET('Sanitation Data'!$G$5,0,10*ROW('Sanitation Data'!G125)))),100-OFFSET('Sanitation Data'!$G$5,0,10*ROW('Sanitation Data'!G125)),NA())))</f>
        <v>#N/A</v>
      </c>
      <c r="AQ131" s="134" t="e">
        <f ca="1">+IF(AND(ISNUMBER(OFFSET('Sanitation Data'!$G$7,0,10*ROW('Sanitation Data'!G125))),DF131="Yes"),OFFSET('Sanitation Data'!$G$7,0,10*ROW('Sanitation Data'!G125)),IF(AND(ISNUMBER(OFFSET('Sanitation Data'!$G$7,0,10*ROW('Sanitation Data'!G125))),DF131="No",ISNUMBER(OFFSET('Sanitation Data'!$G$7,0,10*ROW('Sanitation Data'!G125)))),CONCATENATE("[",ROUND(OFFSET('Sanitation Data'!$G$7,0,10*ROW('Sanitation Data'!G125)),0),"]"),IF(AND(ISNUMBER(OFFSET('Sanitation Data'!$G$7,0,10*ROW('Sanitation Data'!G125))),DF131="",ISNUMBER(OFFSET('Sanitation Data'!$G$7,0,10*ROW('Sanitation Data'!G125)))),OFFSET('Sanitation Data'!$G$7,0,10*ROW('Sanitation Data'!G125)),NA())))</f>
        <v>#N/A</v>
      </c>
      <c r="AR131" s="134" t="e">
        <f ca="1">+IF(AND(ISNUMBER(OFFSET('Sanitation Data'!$G$11,0,10*ROW('Sanitation Data'!G125))),DG131="Yes"),OFFSET('Sanitation Data'!$G$11,0,10*ROW('Sanitation Data'!G125)),IF(AND(ISNUMBER(OFFSET('Sanitation Data'!$G$11,0,10*ROW('Sanitation Data'!G125))),DG131="No",ISNUMBER(OFFSET('Sanitation Data'!$G$11,0,10*ROW('Sanitation Data'!G125)))),CONCATENATE("[",ROUND(OFFSET('Sanitation Data'!$G$11,0,10*ROW('Sanitation Data'!G125)),0),"]"),IF(AND(ISNUMBER(OFFSET('Sanitation Data'!$G$11,0,10*ROW('Sanitation Data'!G125))),DG131="",ISNUMBER(OFFSET('Sanitation Data'!$G$11,0,10*ROW('Sanitation Data'!G125)))),OFFSET('Sanitation Data'!$G$11,0,10*ROW('Sanitation Data'!G125)),NA())))</f>
        <v>#N/A</v>
      </c>
      <c r="AS131" s="134" t="e">
        <f ca="1">+IF(AND(ISNUMBER(OFFSET('Sanitation Data'!$G$12,0,10*ROW('Sanitation Data'!G125))),DH131="Yes"),OFFSET('Sanitation Data'!$G$12,0,10*ROW('Sanitation Data'!G125)),IF(AND(ISNUMBER(OFFSET('Sanitation Data'!$G$12,0,10*ROW('Sanitation Data'!G125))),DH131="No",ISNUMBER(OFFSET('Sanitation Data'!$G$12,0,10*ROW('Sanitation Data'!G125)))),CONCATENATE("[",ROUND(OFFSET('Sanitation Data'!$G$12,0,10*ROW('Sanitation Data'!G125)),0),"]"),IF(AND(ISNUMBER(OFFSET('Sanitation Data'!$G$12,0,10*ROW('Sanitation Data'!G125))),DH131="",ISNUMBER(OFFSET('Sanitation Data'!$G$12,0,10*ROW('Sanitation Data'!G125)))),OFFSET('Sanitation Data'!$G$12,0,10*ROW('Sanitation Data'!G125)),NA())))</f>
        <v>#N/A</v>
      </c>
      <c r="AT131" s="134" t="e">
        <f ca="1">+IF(AND(ISNUMBER(OFFSET('Sanitation Data'!$G$13,0,10*ROW('Sanitation Data'!G125))),DI131="Yes"),OFFSET('Sanitation Data'!$G$13,0,10*ROW('Sanitation Data'!G125)),IF(AND(ISNUMBER(OFFSET('Sanitation Data'!$G$13,0,10*ROW('Sanitation Data'!G125))),DI131="No",ISNUMBER(OFFSET('Sanitation Data'!$G$13,0,10*ROW('Sanitation Data'!G125)))),CONCATENATE("[",ROUND(OFFSET('Sanitation Data'!$G$13,0,10*ROW('Sanitation Data'!G125)),0),"]"),IF(AND(ISNUMBER(OFFSET('Sanitation Data'!$G$13,0,10*ROW('Sanitation Data'!G125))),DI131="",ISNUMBER(OFFSET('Sanitation Data'!$G$13,0,10*ROW('Sanitation Data'!G125)))),OFFSET('Sanitation Data'!$G$13,0,10*ROW('Sanitation Data'!G125)),NA())))</f>
        <v>#N/A</v>
      </c>
      <c r="AU131" s="134" t="e">
        <f ca="1">+IF(AND(ISNUMBER(OFFSET('Sanitation Data'!$H$5,0,10*ROW('Sanitation Data'!H125))),DJ131="Yes"),100-OFFSET('Sanitation Data'!$H$5,0,10*ROW('Sanitation Data'!H125)),IF(AND(ISNUMBER(OFFSET('Sanitation Data'!$H$5,0,10*ROW('Sanitation Data'!H125))),DJ131="No",ISNUMBER(OFFSET('Sanitation Data'!$H$5,0,10*ROW('Sanitation Data'!H125)))),CONCATENATE("[",ROUND(100-OFFSET('Sanitation Data'!$H$5,0,10*ROW('Sanitation Data'!H125)),0),"]"),IF(AND(ISNUMBER(OFFSET('Sanitation Data'!$H$5,0,10*ROW('Sanitation Data'!H125))),DJ131="",ISNUMBER(OFFSET('Sanitation Data'!$H$5,0,10*ROW('Sanitation Data'!H125)))),100-OFFSET('Sanitation Data'!$H$5,0,10*ROW('Sanitation Data'!H125)),NA())))</f>
        <v>#N/A</v>
      </c>
      <c r="AV131" s="134" t="e">
        <f ca="1">+IF(AND(ISNUMBER(OFFSET('Sanitation Data'!$H$7,0,10*ROW('Sanitation Data'!H125))),DK131="Yes"),OFFSET('Sanitation Data'!$H$7,0,10*ROW('Sanitation Data'!H125)),IF(AND(ISNUMBER(OFFSET('Sanitation Data'!$H$7,0,10*ROW('Sanitation Data'!H125))),DK131="No",ISNUMBER(OFFSET('Sanitation Data'!$H$7,0,10*ROW('Sanitation Data'!H125)))),CONCATENATE("[",ROUND(OFFSET('Sanitation Data'!$H$7,0,10*ROW('Sanitation Data'!H125)),0),"]"),IF(AND(ISNUMBER(OFFSET('Sanitation Data'!$H$7,0,10*ROW('Sanitation Data'!H125))),DK131="",ISNUMBER(OFFSET('Sanitation Data'!$H$7,0,10*ROW('Sanitation Data'!H125)))),OFFSET('Sanitation Data'!$H$7,0,10*ROW('Sanitation Data'!H125)),NA())))</f>
        <v>#N/A</v>
      </c>
      <c r="AW131" s="134" t="e">
        <f ca="1">+IF(AND(ISNUMBER(OFFSET('Sanitation Data'!$H$11,0,10*ROW('Sanitation Data'!H125))),DL131="Yes"),OFFSET('Sanitation Data'!$H$11,0,10*ROW('Sanitation Data'!H125)),IF(AND(ISNUMBER(OFFSET('Sanitation Data'!$H$11,0,10*ROW('Sanitation Data'!H125))),DL131="No",ISNUMBER(OFFSET('Sanitation Data'!$H$11,0,10*ROW('Sanitation Data'!H125)))),CONCATENATE("[",ROUND(OFFSET('Sanitation Data'!$H$11,0,10*ROW('Sanitation Data'!H125)),0),"]"),IF(AND(ISNUMBER(OFFSET('Sanitation Data'!$H$11,0,10*ROW('Sanitation Data'!H125))),DL131="",ISNUMBER(OFFSET('Sanitation Data'!$H$11,0,10*ROW('Sanitation Data'!H125)))),OFFSET('Sanitation Data'!$H$11,0,10*ROW('Sanitation Data'!H125)),NA())))</f>
        <v>#N/A</v>
      </c>
      <c r="AX131" s="134" t="e">
        <f ca="1">+IF(AND(ISNUMBER(OFFSET('Sanitation Data'!$H$12,0,10*ROW('Sanitation Data'!H125))),DM131="Yes"),OFFSET('Sanitation Data'!$H$12,0,10*ROW('Sanitation Data'!H125)),IF(AND(ISNUMBER(OFFSET('Sanitation Data'!$H$12,0,10*ROW('Sanitation Data'!H125))),DM131="No",ISNUMBER(OFFSET('Sanitation Data'!$H$12,0,10*ROW('Sanitation Data'!H125)))),CONCATENATE("[",ROUND(OFFSET('Sanitation Data'!$H$12,0,10*ROW('Sanitation Data'!H125)),0),"]"),IF(AND(ISNUMBER(OFFSET('Sanitation Data'!$H$12,0,10*ROW('Sanitation Data'!H125))),DM131="",ISNUMBER(OFFSET('Sanitation Data'!$H$12,0,10*ROW('Sanitation Data'!H125)))),OFFSET('Sanitation Data'!$H$12,0,10*ROW('Sanitation Data'!H125)),NA())))</f>
        <v>#N/A</v>
      </c>
      <c r="AY131" s="134" t="e">
        <f ca="1">+IF(AND(ISNUMBER(OFFSET('Sanitation Data'!$H$13,0,10*ROW('Sanitation Data'!H125))),DN131="Yes"),OFFSET('Sanitation Data'!$H$13,0,10*ROW('Sanitation Data'!H125)),IF(AND(ISNUMBER(OFFSET('Sanitation Data'!$H$13,0,10*ROW('Sanitation Data'!H125))),DN131="No",ISNUMBER(OFFSET('Sanitation Data'!$H$13,0,10*ROW('Sanitation Data'!H125)))),CONCATENATE("[",ROUND(OFFSET('Sanitation Data'!$H$13,0,10*ROW('Sanitation Data'!H125)),0),"]"),IF(AND(ISNUMBER(OFFSET('Sanitation Data'!$H$13,0,10*ROW('Sanitation Data'!H125))),DN131="",ISNUMBER(OFFSET('Sanitation Data'!$H$13,0,10*ROW('Sanitation Data'!H125)))),OFFSET('Sanitation Data'!$H$13,0,10*ROW('Sanitation Data'!H125)),NA())))</f>
        <v>#N/A</v>
      </c>
      <c r="AZ131" s="135" t="e">
        <f ca="1">+IF(AND(ISNUMBER(OFFSET('Hygiene Data'!$C$6,0,10*ROW('Hygiene Data'!C125))),DO131="Yes"),OFFSET('Hygiene Data'!$C$6,0,10*ROW('Hygiene Data'!C125)),IF(AND(ISNUMBER(OFFSET('Hygiene Data'!$C$6,0,10*ROW('Hygiene Data'!C125))),DO131="No",ISNUMBER(OFFSET('Hygiene Data'!$C$6,0,10*ROW('Hygiene Data'!C125)))),CONCATENATE("[",ROUND(OFFSET('Hygiene Data'!$C$6,0,10*ROW('Hygiene Data'!C125)),0),"]"),IF(AND(ISNUMBER(OFFSET('Hygiene Data'!$C$6,0,10*ROW('Hygiene Data'!C125))),DO131="",ISNUMBER(OFFSET('Hygiene Data'!$C$6,0,10*ROW('Hygiene Data'!C125)))),OFFSET('Hygiene Data'!$C$6,0,10*ROW('Hygiene Data'!C125)),NA())))</f>
        <v>#N/A</v>
      </c>
      <c r="BA131" s="135" t="e">
        <f ca="1">+IF(AND(ISNUMBER(OFFSET('Hygiene Data'!$C$8,0,10*ROW('Hygiene Data'!C125))),DP131="Yes"),OFFSET('Hygiene Data'!$C$8,0,10*ROW('Hygiene Data'!C125)),IF(AND(ISNUMBER(OFFSET('Hygiene Data'!$C$8,0,10*ROW('Hygiene Data'!C125))),DP131="No",ISNUMBER(OFFSET('Hygiene Data'!$C$8,0,10*ROW('Hygiene Data'!C125)))),CONCATENATE("[",ROUND(OFFSET('Hygiene Data'!$C$8,0,10*ROW('Hygiene Data'!C125)),0),"]"),IF(AND(ISNUMBER(OFFSET('Hygiene Data'!$C$8,0,10*ROW('Hygiene Data'!C125))),DP131="",ISNUMBER(OFFSET('Hygiene Data'!$C$8,0,10*ROW('Hygiene Data'!C125)))),OFFSET('Hygiene Data'!$C$8,0,10*ROW('Hygiene Data'!C125)),NA())))</f>
        <v>#N/A</v>
      </c>
      <c r="BB131" s="135" t="e">
        <f ca="1">+IF(AND(ISNUMBER(OFFSET('Hygiene Data'!$C$10,0,10*ROW('Hygiene Data'!C125))),DQ131="Yes"),OFFSET('Hygiene Data'!$C$10,0,10*ROW('Hygiene Data'!C125)),IF(AND(ISNUMBER(OFFSET('Hygiene Data'!$C$10,0,10*ROW('Hygiene Data'!C125))),DQ131="No",ISNUMBER(OFFSET('Hygiene Data'!$C$10,0,10*ROW('Hygiene Data'!C125)))),CONCATENATE("[",ROUND(OFFSET('Hygiene Data'!$C$10,0,10*ROW('Hygiene Data'!C125)),0),"]"),IF(AND(ISNUMBER(OFFSET('Hygiene Data'!$C$10,0,10*ROW('Hygiene Data'!C125))),DQ131="",ISNUMBER(OFFSET('Hygiene Data'!$C$10,0,10*ROW('Hygiene Data'!C125)))),OFFSET('Hygiene Data'!$C$10,0,10*ROW('Hygiene Data'!C125)),NA())))</f>
        <v>#N/A</v>
      </c>
      <c r="BC131" s="135" t="e">
        <f ca="1">+IF(AND(ISNUMBER(OFFSET('Hygiene Data'!$D$6,0,10*ROW('Hygiene Data'!D125))),DR131="Yes"),OFFSET('Hygiene Data'!$D$6,0,10*ROW('Hygiene Data'!D125)),IF(AND(ISNUMBER(OFFSET('Hygiene Data'!$D$6,0,10*ROW('Hygiene Data'!D125))),DR131="No",ISNUMBER(OFFSET('Hygiene Data'!$D$6,0,10*ROW('Hygiene Data'!D125)))),CONCATENATE("[",ROUND(OFFSET('Hygiene Data'!$D$6,0,10*ROW('Hygiene Data'!D125)),0),"]"),IF(AND(ISNUMBER(OFFSET('Hygiene Data'!$D$6,0,10*ROW('Hygiene Data'!D125))),DR131="",ISNUMBER(OFFSET('Hygiene Data'!$D$6,0,10*ROW('Hygiene Data'!D125)))),OFFSET('Hygiene Data'!$D$6,0,10*ROW('Hygiene Data'!D125)),NA())))</f>
        <v>#N/A</v>
      </c>
      <c r="BD131" s="135" t="e">
        <f ca="1">+IF(AND(ISNUMBER(OFFSET('Hygiene Data'!$D$8,0,10*ROW('Hygiene Data'!D125))),DS131="Yes"),OFFSET('Hygiene Data'!$D$8,0,10*ROW('Hygiene Data'!D125)),IF(AND(ISNUMBER(OFFSET('Hygiene Data'!$D$8,0,10*ROW('Hygiene Data'!D125))),DS131="No",ISNUMBER(OFFSET('Hygiene Data'!$D$8,0,10*ROW('Hygiene Data'!D125)))),CONCATENATE("[",ROUND(OFFSET('Hygiene Data'!$D$8,0,10*ROW('Hygiene Data'!D125)),0),"]"),IF(AND(ISNUMBER(OFFSET('Hygiene Data'!$D$8,0,10*ROW('Hygiene Data'!D125))),DS131="",ISNUMBER(OFFSET('Hygiene Data'!$D$8,0,10*ROW('Hygiene Data'!D125)))),OFFSET('Hygiene Data'!$D$8,0,10*ROW('Hygiene Data'!D125)),NA())))</f>
        <v>#N/A</v>
      </c>
      <c r="BE131" s="135" t="e">
        <f ca="1">+IF(AND(ISNUMBER(OFFSET('Hygiene Data'!$D$10,0,10*ROW('Hygiene Data'!D125))),DT131="Yes"),OFFSET('Hygiene Data'!$D$10,0,10*ROW('Hygiene Data'!D125)),IF(AND(ISNUMBER(OFFSET('Hygiene Data'!$D$10,0,10*ROW('Hygiene Data'!D125))),DT131="No",ISNUMBER(OFFSET('Hygiene Data'!$D$10,0,10*ROW('Hygiene Data'!D125)))),CONCATENATE("[",ROUND(OFFSET('Hygiene Data'!$D$10,0,10*ROW('Hygiene Data'!D125)),0),"]"),IF(AND(ISNUMBER(OFFSET('Hygiene Data'!$D$10,0,10*ROW('Hygiene Data'!D125))),DT131="",ISNUMBER(OFFSET('Hygiene Data'!$D$10,0,10*ROW('Hygiene Data'!D125)))),OFFSET('Hygiene Data'!$D$10,0,10*ROW('Hygiene Data'!D125)),NA())))</f>
        <v>#N/A</v>
      </c>
      <c r="BF131" s="135" t="e">
        <f ca="1">+IF(AND(ISNUMBER(OFFSET('Hygiene Data'!$E$6,0,10*ROW('Hygiene Data'!E125))),DU131="Yes"),OFFSET('Hygiene Data'!$E$6,0,10*ROW('Hygiene Data'!E125)),IF(AND(ISNUMBER(OFFSET('Hygiene Data'!$E$6,0,10*ROW('Hygiene Data'!E125))),DU131="No",ISNUMBER(OFFSET('Hygiene Data'!$E$6,0,10*ROW('Hygiene Data'!E125)))),CONCATENATE("[",ROUND(OFFSET('Hygiene Data'!$E$6,0,10*ROW('Hygiene Data'!E125)),0),"]"),IF(AND(ISNUMBER(OFFSET('Hygiene Data'!$E$6,0,10*ROW('Hygiene Data'!E125))),DU131="",ISNUMBER(OFFSET('Hygiene Data'!$E$6,0,10*ROW('Hygiene Data'!E125)))),OFFSET('Hygiene Data'!$E$6,0,10*ROW('Hygiene Data'!E125)),NA())))</f>
        <v>#N/A</v>
      </c>
      <c r="BG131" s="135" t="e">
        <f ca="1">+IF(AND(ISNUMBER(OFFSET('Hygiene Data'!$E$8,0,10*ROW('Hygiene Data'!E125))),DV131="Yes"),OFFSET('Hygiene Data'!$E$8,0,10*ROW('Hygiene Data'!E125)),IF(AND(ISNUMBER(OFFSET('Hygiene Data'!$E$8,0,10*ROW('Hygiene Data'!E125))),DV131="No",ISNUMBER(OFFSET('Hygiene Data'!$E$8,0,10*ROW('Hygiene Data'!E125)))),CONCATENATE("[",ROUND(OFFSET('Hygiene Data'!$E$8,0,10*ROW('Hygiene Data'!E125)),0),"]"),IF(AND(ISNUMBER(OFFSET('Hygiene Data'!$E$8,0,10*ROW('Hygiene Data'!E125))),DV131="",ISNUMBER(OFFSET('Hygiene Data'!$E$8,0,10*ROW('Hygiene Data'!E125)))),OFFSET('Hygiene Data'!$E$8,0,10*ROW('Hygiene Data'!E125)),NA())))</f>
        <v>#N/A</v>
      </c>
      <c r="BH131" s="135" t="e">
        <f ca="1">+IF(AND(ISNUMBER(OFFSET('Hygiene Data'!$E$10,0,10*ROW('Hygiene Data'!E125))),DW131="Yes"),OFFSET('Hygiene Data'!$E$10,0,10*ROW('Hygiene Data'!E125)),IF(AND(ISNUMBER(OFFSET('Hygiene Data'!$E$10,0,10*ROW('Hygiene Data'!E125))),DW131="No",ISNUMBER(OFFSET('Hygiene Data'!$E$10,0,10*ROW('Hygiene Data'!E125)))),CONCATENATE("[",ROUND(OFFSET('Hygiene Data'!$E$10,0,10*ROW('Hygiene Data'!E125)),0),"]"),IF(AND(ISNUMBER(OFFSET('Hygiene Data'!$E$10,0,10*ROW('Hygiene Data'!E125))),DW131="",ISNUMBER(OFFSET('Hygiene Data'!$E$10,0,10*ROW('Hygiene Data'!E125)))),OFFSET('Hygiene Data'!$E$10,0,10*ROW('Hygiene Data'!E125)),NA())))</f>
        <v>#N/A</v>
      </c>
      <c r="BI131" s="135" t="e">
        <f ca="1">+IF(AND(ISNUMBER(OFFSET('Hygiene Data'!$F$6,0,10*ROW('Hygiene Data'!F125))),DX131="Yes"),OFFSET('Hygiene Data'!$F$6,0,10*ROW('Hygiene Data'!F125)),IF(AND(ISNUMBER(OFFSET('Hygiene Data'!$F$6,0,10*ROW('Hygiene Data'!F125))),DX131="No",ISNUMBER(OFFSET('Hygiene Data'!$F$6,0,10*ROW('Hygiene Data'!F125)))),CONCATENATE("[",ROUND(OFFSET('Hygiene Data'!$F$6,0,10*ROW('Hygiene Data'!F125)),0),"]"),IF(AND(ISNUMBER(OFFSET('Hygiene Data'!$F$6,0,10*ROW('Hygiene Data'!F125))),DX131="",ISNUMBER(OFFSET('Hygiene Data'!$F$6,0,10*ROW('Hygiene Data'!F125)))),OFFSET('Hygiene Data'!$F$6,0,10*ROW('Hygiene Data'!F125)),NA())))</f>
        <v>#N/A</v>
      </c>
      <c r="BJ131" s="135" t="e">
        <f ca="1">+IF(AND(ISNUMBER(OFFSET('Hygiene Data'!$F$8,0,10*ROW('Hygiene Data'!F125))),DY131="Yes"),OFFSET('Hygiene Data'!$F$8,0,10*ROW('Hygiene Data'!F125)),IF(AND(ISNUMBER(OFFSET('Hygiene Data'!$F$8,0,10*ROW('Hygiene Data'!F125))),DY131="No",ISNUMBER(OFFSET('Hygiene Data'!$F$8,0,10*ROW('Hygiene Data'!F125)))),CONCATENATE("[",ROUND(OFFSET('Hygiene Data'!$F$8,0,10*ROW('Hygiene Data'!F125)),0),"]"),IF(AND(ISNUMBER(OFFSET('Hygiene Data'!$F$8,0,10*ROW('Hygiene Data'!F125))),DY131="",ISNUMBER(OFFSET('Hygiene Data'!$F$8,0,10*ROW('Hygiene Data'!F125)))),OFFSET('Hygiene Data'!$F$8,0,10*ROW('Hygiene Data'!F125)),NA())))</f>
        <v>#N/A</v>
      </c>
      <c r="BK131" s="135" t="e">
        <f ca="1">+IF(AND(ISNUMBER(OFFSET('Hygiene Data'!$F$10,0,10*ROW('Hygiene Data'!F125))),DZ131="Yes"),OFFSET('Hygiene Data'!$F$10,0,10*ROW('Hygiene Data'!F125)),IF(AND(ISNUMBER(OFFSET('Hygiene Data'!$F$10,0,10*ROW('Hygiene Data'!F125))),DZ131="No",ISNUMBER(OFFSET('Hygiene Data'!$F$10,0,10*ROW('Hygiene Data'!F125)))),CONCATENATE("[",ROUND(OFFSET('Hygiene Data'!$F$10,0,10*ROW('Hygiene Data'!F125)),0),"]"),IF(AND(ISNUMBER(OFFSET('Hygiene Data'!$F$10,0,10*ROW('Hygiene Data'!F125))),DZ131="",ISNUMBER(OFFSET('Hygiene Data'!$F$10,0,10*ROW('Hygiene Data'!F125)))),OFFSET('Hygiene Data'!$F$10,0,10*ROW('Hygiene Data'!F125)),NA())))</f>
        <v>#N/A</v>
      </c>
      <c r="BL131" s="135" t="e">
        <f ca="1">+IF(AND(ISNUMBER(OFFSET('Hygiene Data'!$G$6,0,10*ROW('Hygiene Data'!G125))),EA131="Yes"),OFFSET('Hygiene Data'!$G$6,0,10*ROW('Hygiene Data'!G125)),IF(AND(ISNUMBER(OFFSET('Hygiene Data'!$G$6,0,10*ROW('Hygiene Data'!G125))),EA131="No",ISNUMBER(OFFSET('Hygiene Data'!$G$6,0,10*ROW('Hygiene Data'!G125)))),CONCATENATE("[",ROUND(OFFSET('Hygiene Data'!$G$6,0,10*ROW('Hygiene Data'!G125)),0),"]"),IF(AND(ISNUMBER(OFFSET('Hygiene Data'!$G$6,0,10*ROW('Hygiene Data'!G125))),EA131="",ISNUMBER(OFFSET('Hygiene Data'!$G$6,0,10*ROW('Hygiene Data'!G125)))),OFFSET('Hygiene Data'!$G$6,0,10*ROW('Hygiene Data'!G125)),NA())))</f>
        <v>#N/A</v>
      </c>
      <c r="BM131" s="135" t="e">
        <f ca="1">+IF(AND(ISNUMBER(OFFSET('Hygiene Data'!$G$8,0,10*ROW('Hygiene Data'!G125))),EB131="Yes"),OFFSET('Hygiene Data'!$G$8,0,10*ROW('Hygiene Data'!G125)),IF(AND(ISNUMBER(OFFSET('Hygiene Data'!$G$8,0,10*ROW('Hygiene Data'!G125))),EB131="No",ISNUMBER(OFFSET('Hygiene Data'!$G$8,0,10*ROW('Hygiene Data'!G125)))),CONCATENATE("[",ROUND(OFFSET('Hygiene Data'!$G$8,0,10*ROW('Hygiene Data'!G125)),0),"]"),IF(AND(ISNUMBER(OFFSET('Hygiene Data'!$G$8,0,10*ROW('Hygiene Data'!G125))),EB131="",ISNUMBER(OFFSET('Hygiene Data'!$G$8,0,10*ROW('Hygiene Data'!G125)))),OFFSET('Hygiene Data'!$G$8,0,10*ROW('Hygiene Data'!G125)),NA())))</f>
        <v>#N/A</v>
      </c>
      <c r="BN131" s="135" t="e">
        <f ca="1">+IF(AND(ISNUMBER(OFFSET('Hygiene Data'!$G$10,0,10*ROW('Hygiene Data'!G125))),EC131="Yes"),OFFSET('Hygiene Data'!$G$10,0,10*ROW('Hygiene Data'!G125)),IF(AND(ISNUMBER(OFFSET('Hygiene Data'!$G$10,0,10*ROW('Hygiene Data'!G125))),EC131="No",ISNUMBER(OFFSET('Hygiene Data'!$G$10,0,10*ROW('Hygiene Data'!G125)))),CONCATENATE("[",ROUND(OFFSET('Hygiene Data'!$G$10,0,10*ROW('Hygiene Data'!G125)),0),"]"),IF(AND(ISNUMBER(OFFSET('Hygiene Data'!$G$10,0,10*ROW('Hygiene Data'!G125))),EC131="",ISNUMBER(OFFSET('Hygiene Data'!$G$10,0,10*ROW('Hygiene Data'!G125)))),OFFSET('Hygiene Data'!$G$10,0,10*ROW('Hygiene Data'!G125)),NA())))</f>
        <v>#N/A</v>
      </c>
      <c r="BO131" s="135" t="e">
        <f ca="1">+IF(AND(ISNUMBER(OFFSET('Hygiene Data'!$H$6,0,10*ROW('Hygiene Data'!H125))),ED131="Yes"),OFFSET('Hygiene Data'!$H$6,0,10*ROW('Hygiene Data'!H125)),IF(AND(ISNUMBER(OFFSET('Hygiene Data'!$H$6,0,10*ROW('Hygiene Data'!H125))),ED131="No",ISNUMBER(OFFSET('Hygiene Data'!$H$6,0,10*ROW('Hygiene Data'!H125)))),CONCATENATE("[",ROUND(OFFSET('Hygiene Data'!$H$6,0,10*ROW('Hygiene Data'!H125)),0),"]"),IF(AND(ISNUMBER(OFFSET('Hygiene Data'!$H$6,0,10*ROW('Hygiene Data'!H125))),ED131="",ISNUMBER(OFFSET('Hygiene Data'!$H$6,0,10*ROW('Hygiene Data'!H125)))),OFFSET('Hygiene Data'!$H$6,0,10*ROW('Hygiene Data'!H125)),NA())))</f>
        <v>#N/A</v>
      </c>
      <c r="BP131" s="135" t="e">
        <f ca="1">+IF(AND(ISNUMBER(OFFSET('Hygiene Data'!$H$8,0,10*ROW('Hygiene Data'!H125))),EE131="Yes"),OFFSET('Hygiene Data'!$H$8,0,10*ROW('Hygiene Data'!H125)),IF(AND(ISNUMBER(OFFSET('Hygiene Data'!$H$8,0,10*ROW('Hygiene Data'!H125))),EE131="No",ISNUMBER(OFFSET('Hygiene Data'!$H$8,0,10*ROW('Hygiene Data'!H125)))),CONCATENATE("[",ROUND(OFFSET('Hygiene Data'!$H$8,0,10*ROW('Hygiene Data'!H125)),0),"]"),IF(AND(ISNUMBER(OFFSET('Hygiene Data'!$H$8,0,10*ROW('Hygiene Data'!H125))),EE131="",ISNUMBER(OFFSET('Hygiene Data'!$H$8,0,10*ROW('Hygiene Data'!H125)))),OFFSET('Hygiene Data'!$H$8,0,10*ROW('Hygiene Data'!H125)),NA())))</f>
        <v>#N/A</v>
      </c>
      <c r="BQ131" s="135" t="e">
        <f ca="1">+IF(AND(ISNUMBER(OFFSET('Hygiene Data'!$H$10,0,10*ROW('Hygiene Data'!H125))),EF131="Yes"),OFFSET('Hygiene Data'!$H$10,0,10*ROW('Hygiene Data'!H125)),IF(AND(ISNUMBER(OFFSET('Hygiene Data'!$H$10,0,10*ROW('Hygiene Data'!H125))),EF131="No",ISNUMBER(OFFSET('Hygiene Data'!$H$10,0,10*ROW('Hygiene Data'!H125)))),CONCATENATE("[",ROUND(OFFSET('Hygiene Data'!$H$10,0,10*ROW('Hygiene Data'!H125)),0),"]"),IF(AND(ISNUMBER(OFFSET('Hygiene Data'!$H$10,0,10*ROW('Hygiene Data'!H125))),EF131="",ISNUMBER(OFFSET('Hygiene Data'!$H$10,0,10*ROW('Hygiene Data'!H125)))),OFFSET('Hygiene Data'!$H$10,0,10*ROW('Hygiene Data'!H125)),NA())))</f>
        <v>#N/A</v>
      </c>
      <c r="BS131" s="34" t="str">
        <f ca="1">+IF(OFFSET('Water Data'!$C$28,0,10*ROW('Water Data'!C125))="","",OFFSET('Water Data'!$C$28,0,10*ROW('Water Data'!C125)))</f>
        <v/>
      </c>
      <c r="BT131" s="34" t="str">
        <f ca="1">+IF(OFFSET('Water Data'!$C$29,0,10*ROW('Water Data'!C125))="","",OFFSET('Water Data'!$C$29,0,10*ROW('Water Data'!C125)))</f>
        <v/>
      </c>
      <c r="BU131" s="34" t="str">
        <f ca="1">+IF(OFFSET('Water Data'!$C$30,0,10*ROW('Water Data'!C125))="","",OFFSET('Water Data'!$C$30,0,10*ROW('Water Data'!C125)))</f>
        <v/>
      </c>
      <c r="BV131" s="34" t="str">
        <f ca="1">+IF(OFFSET('Water Data'!$D$28,0,10*ROW('Water Data'!D125))="","",OFFSET('Water Data'!$D$28,0,10*ROW('Water Data'!D125)))</f>
        <v/>
      </c>
      <c r="BW131" s="34" t="str">
        <f ca="1">+IF(OFFSET('Water Data'!$D$29,0,10*ROW('Water Data'!D125))="","",OFFSET('Water Data'!$D$29,0,10*ROW('Water Data'!D125)))</f>
        <v/>
      </c>
      <c r="BX131" s="34" t="str">
        <f ca="1">+IF(OFFSET('Water Data'!$D$30,0,10*ROW('Water Data'!D125))="","",OFFSET('Water Data'!$D$30,0,10*ROW('Water Data'!D125)))</f>
        <v/>
      </c>
      <c r="BY131" s="34" t="str">
        <f ca="1">+IF(OFFSET('Water Data'!$E$28,0,10*ROW('Water Data'!E125))="","",OFFSET('Water Data'!$E$28,0,10*ROW('Water Data'!E125)))</f>
        <v/>
      </c>
      <c r="BZ131" s="34" t="str">
        <f ca="1">+IF(OFFSET('Water Data'!$E$29,0,10*ROW('Water Data'!E125))="","",OFFSET('Water Data'!$E$29,0,10*ROW('Water Data'!E125)))</f>
        <v/>
      </c>
      <c r="CA131" s="34" t="str">
        <f ca="1">+IF(OFFSET('Water Data'!$E$30,0,10*ROW('Water Data'!E125))="","",OFFSET('Water Data'!$E$30,0,10*ROW('Water Data'!E125)))</f>
        <v/>
      </c>
      <c r="CB131" s="34" t="str">
        <f ca="1">+IF(OFFSET('Water Data'!$F$28,0,10*ROW('Water Data'!F125))="","",OFFSET('Water Data'!$F$28,0,10*ROW('Water Data'!F125)))</f>
        <v/>
      </c>
      <c r="CC131" s="34" t="str">
        <f ca="1">+IF(OFFSET('Water Data'!$F$29,0,10*ROW('Water Data'!F125))="","",OFFSET('Water Data'!$F$29,0,10*ROW('Water Data'!F125)))</f>
        <v/>
      </c>
      <c r="CD131" s="34" t="str">
        <f ca="1">+IF(OFFSET('Water Data'!$F$30,0,10*ROW('Water Data'!F125))="","",OFFSET('Water Data'!$F$30,0,10*ROW('Water Data'!F125)))</f>
        <v/>
      </c>
      <c r="CE131" s="34" t="str">
        <f ca="1">+IF(OFFSET('Water Data'!$G$28,0,10*ROW('Water Data'!G125))="","",OFFSET('Water Data'!$G$28,0,10*ROW('Water Data'!G125)))</f>
        <v/>
      </c>
      <c r="CF131" s="34" t="str">
        <f ca="1">+IF(OFFSET('Water Data'!$G$29,0,10*ROW('Water Data'!G125))="","",OFFSET('Water Data'!$G$29,0,10*ROW('Water Data'!G125)))</f>
        <v/>
      </c>
      <c r="CG131" s="34" t="str">
        <f ca="1">+IF(OFFSET('Water Data'!$G$30,0,10*ROW('Water Data'!G125))="","",OFFSET('Water Data'!$G$30,0,10*ROW('Water Data'!G125)))</f>
        <v/>
      </c>
      <c r="CH131" s="34" t="str">
        <f ca="1">+IF(OFFSET('Water Data'!$H$28,0,10*ROW('Water Data'!H125))="","",OFFSET('Water Data'!$H$28,0,10*ROW('Water Data'!H125)))</f>
        <v/>
      </c>
      <c r="CI131" s="34" t="str">
        <f ca="1">+IF(OFFSET('Water Data'!$H$29,0,10*ROW('Water Data'!H125))="","",OFFSET('Water Data'!$H$29,0,10*ROW('Water Data'!H125)))</f>
        <v/>
      </c>
      <c r="CJ131" s="34" t="str">
        <f ca="1">+IF(OFFSET('Water Data'!$H$30,0,10*ROW('Water Data'!H125))="","",OFFSET('Water Data'!$H$30,0,10*ROW('Water Data'!H125)))</f>
        <v/>
      </c>
      <c r="CK131" s="34" t="str">
        <f ca="1">+IF(OFFSET('Sanitation Data'!$C$29,0,10*ROW('Sanitation Data'!C125))="","",OFFSET('Sanitation Data'!$C$29,0,10*ROW('Sanitation Data'!C125)))</f>
        <v/>
      </c>
      <c r="CL131" s="34" t="str">
        <f ca="1">+IF(OFFSET('Sanitation Data'!$C$30,0,10*ROW('Sanitation Data'!C125))="","",OFFSET('Sanitation Data'!$C$30,0,10*ROW('Sanitation Data'!C125)))</f>
        <v/>
      </c>
      <c r="CM131" s="34" t="str">
        <f ca="1">+IF(OFFSET('Sanitation Data'!$C$31,0,10*ROW('Sanitation Data'!C125))="","",OFFSET('Sanitation Data'!$C$31,0,10*ROW('Sanitation Data'!C125)))</f>
        <v/>
      </c>
      <c r="CN131" s="34" t="str">
        <f ca="1">+IF(OFFSET('Sanitation Data'!$C$32,0,10*ROW('Sanitation Data'!C125))="","",OFFSET('Sanitation Data'!$C$32,0,10*ROW('Sanitation Data'!C125)))</f>
        <v/>
      </c>
      <c r="CO131" s="34" t="str">
        <f ca="1">+IF(OFFSET('Sanitation Data'!$C$33,0,10*ROW('Sanitation Data'!C125))="","",OFFSET('Sanitation Data'!$C$33,0,10*ROW('Sanitation Data'!C125)))</f>
        <v/>
      </c>
      <c r="CP131" s="34" t="str">
        <f ca="1">+IF(OFFSET('Sanitation Data'!$D$29,0,10*ROW('Sanitation Data'!D125))="","",OFFSET('Sanitation Data'!$D$29,0,10*ROW('Sanitation Data'!D125)))</f>
        <v/>
      </c>
      <c r="CQ131" s="34" t="str">
        <f ca="1">+IF(OFFSET('Sanitation Data'!$D$30,0,10*ROW('Sanitation Data'!D125))="","",OFFSET('Sanitation Data'!$D$30,0,10*ROW('Sanitation Data'!D125)))</f>
        <v/>
      </c>
      <c r="CR131" s="34" t="str">
        <f ca="1">+IF(OFFSET('Sanitation Data'!$D$31,0,10*ROW('Sanitation Data'!D125))="","",OFFSET('Sanitation Data'!$D$31,0,10*ROW('Sanitation Data'!D125)))</f>
        <v/>
      </c>
      <c r="CS131" s="34" t="str">
        <f ca="1">+IF(OFFSET('Sanitation Data'!$D$32,0,10*ROW('Sanitation Data'!D125))="","",OFFSET('Sanitation Data'!$D$32,0,10*ROW('Sanitation Data'!D125)))</f>
        <v/>
      </c>
      <c r="CT131" s="34" t="str">
        <f ca="1">+IF(OFFSET('Sanitation Data'!$D$33,0,10*ROW('Sanitation Data'!D125))="","",OFFSET('Sanitation Data'!$D$33,0,10*ROW('Sanitation Data'!D125)))</f>
        <v/>
      </c>
      <c r="CU131" s="34" t="str">
        <f ca="1">+IF(OFFSET('Sanitation Data'!$E$29,0,10*ROW('Sanitation Data'!E125))="","",OFFSET('Sanitation Data'!$E$29,0,10*ROW('Sanitation Data'!E125)))</f>
        <v/>
      </c>
      <c r="CV131" s="34" t="str">
        <f ca="1">+IF(OFFSET('Sanitation Data'!$E$30,0,10*ROW('Sanitation Data'!E125))="","",OFFSET('Sanitation Data'!$E$30,0,10*ROW('Sanitation Data'!E125)))</f>
        <v/>
      </c>
      <c r="CW131" s="34" t="str">
        <f ca="1">+IF(OFFSET('Sanitation Data'!$E$31,0,10*ROW('Sanitation Data'!E125))="","",OFFSET('Sanitation Data'!$E$31,0,10*ROW('Sanitation Data'!E125)))</f>
        <v/>
      </c>
      <c r="CX131" s="34" t="str">
        <f ca="1">+IF(OFFSET('Sanitation Data'!$E$32,0,10*ROW('Sanitation Data'!E125))="","",OFFSET('Sanitation Data'!$E$32,0,10*ROW('Sanitation Data'!E125)))</f>
        <v/>
      </c>
      <c r="CY131" s="34" t="str">
        <f ca="1">+IF(OFFSET('Sanitation Data'!$E$33,0,10*ROW('Sanitation Data'!E125))="","",OFFSET('Sanitation Data'!$E$33,0,10*ROW('Sanitation Data'!E125)))</f>
        <v/>
      </c>
      <c r="CZ131" s="34" t="str">
        <f ca="1">+IF(OFFSET('Sanitation Data'!$F$29,0,10*ROW('Sanitation Data'!F125))="","",OFFSET('Sanitation Data'!$F$29,0,10*ROW('Sanitation Data'!F125)))</f>
        <v/>
      </c>
      <c r="DA131" s="34" t="str">
        <f ca="1">+IF(OFFSET('Sanitation Data'!$F$30,0,10*ROW('Sanitation Data'!F125))="","",OFFSET('Sanitation Data'!$F$30,0,10*ROW('Sanitation Data'!F125)))</f>
        <v/>
      </c>
      <c r="DB131" s="34" t="str">
        <f ca="1">+IF(OFFSET('Sanitation Data'!$F$31,0,10*ROW('Sanitation Data'!F125))="","",OFFSET('Sanitation Data'!$F$31,0,10*ROW('Sanitation Data'!F125)))</f>
        <v/>
      </c>
      <c r="DC131" s="34" t="str">
        <f ca="1">+IF(OFFSET('Sanitation Data'!$F$32,0,10*ROW('Sanitation Data'!F125))="","",OFFSET('Sanitation Data'!$F$32,0,10*ROW('Sanitation Data'!F125)))</f>
        <v/>
      </c>
      <c r="DD131" s="34" t="str">
        <f ca="1">+IF(OFFSET('Sanitation Data'!$F$33,0,10*ROW('Sanitation Data'!F125))="","",OFFSET('Sanitation Data'!$F$33,0,10*ROW('Sanitation Data'!F125)))</f>
        <v/>
      </c>
      <c r="DE131" s="34" t="str">
        <f ca="1">+IF(OFFSET('Sanitation Data'!$G$29,0,10*ROW('Sanitation Data'!G125))="","",OFFSET('Sanitation Data'!$G$29,0,10*ROW('Sanitation Data'!G125)))</f>
        <v/>
      </c>
      <c r="DF131" s="34" t="str">
        <f ca="1">+IF(OFFSET('Sanitation Data'!$G$30,0,10*ROW('Sanitation Data'!G125))="","",OFFSET('Sanitation Data'!$G$30,0,10*ROW('Sanitation Data'!G125)))</f>
        <v/>
      </c>
      <c r="DG131" s="34" t="str">
        <f ca="1">+IF(OFFSET('Sanitation Data'!$G$31,0,10*ROW('Sanitation Data'!G125))="","",OFFSET('Sanitation Data'!$G$31,0,10*ROW('Sanitation Data'!G125)))</f>
        <v/>
      </c>
      <c r="DH131" s="34" t="str">
        <f ca="1">+IF(OFFSET('Sanitation Data'!$G$32,0,10*ROW('Sanitation Data'!G125))="","",OFFSET('Sanitation Data'!$G$32,0,10*ROW('Sanitation Data'!G125)))</f>
        <v/>
      </c>
      <c r="DI131" s="34" t="str">
        <f ca="1">+IF(OFFSET('Sanitation Data'!$G$33,0,10*ROW('Sanitation Data'!G125))="","",OFFSET('Sanitation Data'!$G$33,0,10*ROW('Sanitation Data'!G125)))</f>
        <v/>
      </c>
      <c r="DJ131" s="34" t="str">
        <f ca="1">+IF(OFFSET('Sanitation Data'!$H$29,0,10*ROW('Sanitation Data'!H125))="","",OFFSET('Sanitation Data'!$H$29,0,10*ROW('Sanitation Data'!H125)))</f>
        <v/>
      </c>
      <c r="DK131" s="34" t="str">
        <f ca="1">+IF(OFFSET('Sanitation Data'!$H$30,0,10*ROW('Sanitation Data'!H125))="","",OFFSET('Sanitation Data'!$H$30,0,10*ROW('Sanitation Data'!H125)))</f>
        <v/>
      </c>
      <c r="DL131" s="34" t="str">
        <f ca="1">+IF(OFFSET('Sanitation Data'!$H$31,0,10*ROW('Sanitation Data'!H125))="","",OFFSET('Sanitation Data'!$H$31,0,10*ROW('Sanitation Data'!H125)))</f>
        <v/>
      </c>
      <c r="DM131" s="34" t="str">
        <f ca="1">+IF(OFFSET('Sanitation Data'!$H$32,0,10*ROW('Sanitation Data'!H125))="","",OFFSET('Sanitation Data'!$H$32,0,10*ROW('Sanitation Data'!H125)))</f>
        <v/>
      </c>
      <c r="DN131" s="34" t="str">
        <f ca="1">+IF(OFFSET('Sanitation Data'!$H$33,0,10*ROW('Sanitation Data'!H125))="","",OFFSET('Sanitation Data'!$H$33,0,10*ROW('Sanitation Data'!H125)))</f>
        <v/>
      </c>
      <c r="DO131" s="34" t="str">
        <f ca="1">+IF(OFFSET('Hygiene Data'!$C$12,0,10*ROW('Hygiene Data'!C125))="","",OFFSET('Hygiene Data'!$C$12,0,10*ROW('Hygiene Data'!C125)))</f>
        <v/>
      </c>
      <c r="DP131" s="34" t="str">
        <f ca="1">+IF(OFFSET('Hygiene Data'!$C$13,0,10*ROW('Hygiene Data'!C125))="","",OFFSET('Hygiene Data'!$C$13,0,10*ROW('Hygiene Data'!C125)))</f>
        <v/>
      </c>
      <c r="DQ131" s="34" t="str">
        <f ca="1">+IF(OFFSET('Hygiene Data'!$C$14,0,10*ROW('Hygiene Data'!C125))="","",OFFSET('Hygiene Data'!$C$14,0,10*ROW('Hygiene Data'!C125)))</f>
        <v/>
      </c>
      <c r="DR131" s="34" t="str">
        <f ca="1">+IF(OFFSET('Hygiene Data'!$D$12,0,10*ROW('Hygiene Data'!D125))="","",OFFSET('Hygiene Data'!$D$12,0,10*ROW('Hygiene Data'!D125)))</f>
        <v/>
      </c>
      <c r="DS131" s="34" t="str">
        <f ca="1">+IF(OFFSET('Hygiene Data'!$D$13,0,10*ROW('Hygiene Data'!D125))="","",OFFSET('Hygiene Data'!$D$13,0,10*ROW('Hygiene Data'!D125)))</f>
        <v/>
      </c>
      <c r="DT131" s="34" t="str">
        <f ca="1">+IF(OFFSET('Hygiene Data'!$D$14,0,10*ROW('Hygiene Data'!D125))="","",OFFSET('Hygiene Data'!$D$14,0,10*ROW('Hygiene Data'!D125)))</f>
        <v/>
      </c>
      <c r="DU131" s="34" t="str">
        <f ca="1">+IF(OFFSET('Hygiene Data'!$E$12,0,10*ROW('Hygiene Data'!E125))="","",OFFSET('Hygiene Data'!$E$12,0,10*ROW('Hygiene Data'!E125)))</f>
        <v/>
      </c>
      <c r="DV131" s="34" t="str">
        <f ca="1">+IF(OFFSET('Hygiene Data'!$E$13,0,10*ROW('Hygiene Data'!E125))="","",OFFSET('Hygiene Data'!$E$13,0,10*ROW('Hygiene Data'!E125)))</f>
        <v/>
      </c>
      <c r="DW131" s="34" t="str">
        <f ca="1">+IF(OFFSET('Hygiene Data'!$E$14,0,10*ROW('Hygiene Data'!E125))="","",OFFSET('Hygiene Data'!$E$14,0,10*ROW('Hygiene Data'!E125)))</f>
        <v/>
      </c>
      <c r="DX131" s="34" t="str">
        <f ca="1">+IF(OFFSET('Hygiene Data'!$F$12,0,10*ROW('Hygiene Data'!F125))="","",OFFSET('Hygiene Data'!$F$12,0,10*ROW('Hygiene Data'!F125)))</f>
        <v/>
      </c>
      <c r="DY131" s="34" t="str">
        <f ca="1">+IF(OFFSET('Hygiene Data'!$F$13,0,10*ROW('Hygiene Data'!F125))="","",OFFSET('Hygiene Data'!$F$13,0,10*ROW('Hygiene Data'!F125)))</f>
        <v/>
      </c>
      <c r="DZ131" s="34" t="str">
        <f ca="1">+IF(OFFSET('Hygiene Data'!$F$14,0,10*ROW('Hygiene Data'!F125))="","",OFFSET('Hygiene Data'!$F$14,0,10*ROW('Hygiene Data'!F125)))</f>
        <v/>
      </c>
      <c r="EA131" s="34" t="str">
        <f ca="1">+IF(OFFSET('Hygiene Data'!$G$12,0,10*ROW('Hygiene Data'!G125))="","",OFFSET('Hygiene Data'!$G$12,0,10*ROW('Hygiene Data'!G125)))</f>
        <v/>
      </c>
      <c r="EB131" s="34" t="str">
        <f ca="1">+IF(OFFSET('Hygiene Data'!$G$13,0,10*ROW('Hygiene Data'!G125))="","",OFFSET('Hygiene Data'!$G$13,0,10*ROW('Hygiene Data'!G125)))</f>
        <v/>
      </c>
      <c r="EC131" s="34" t="str">
        <f ca="1">+IF(OFFSET('Hygiene Data'!$G$14,0,10*ROW('Hygiene Data'!G125))="","",OFFSET('Hygiene Data'!$G$14,0,10*ROW('Hygiene Data'!G125)))</f>
        <v/>
      </c>
      <c r="ED131" s="34" t="str">
        <f ca="1">+IF(OFFSET('Hygiene Data'!$H$12,0,10*ROW('Hygiene Data'!H125))="","",OFFSET('Hygiene Data'!$H$12,0,10*ROW('Hygiene Data'!H125)))</f>
        <v/>
      </c>
      <c r="EE131" s="34" t="str">
        <f ca="1">+IF(OFFSET('Hygiene Data'!$H$13,0,10*ROW('Hygiene Data'!H125))="","",OFFSET('Hygiene Data'!$H$13,0,10*ROW('Hygiene Data'!H125)))</f>
        <v/>
      </c>
      <c r="EF131" s="34" t="str">
        <f ca="1">+IF(OFFSET('Hygiene Data'!$H$14,0,10*ROW('Hygiene Data'!H125))="","",OFFSET('Hygiene Data'!$H$14,0,10*ROW('Hygiene Data'!H125)))</f>
        <v/>
      </c>
    </row>
    <row r="132" spans="1:136" x14ac:dyDescent="0.2">
      <c r="A132" s="50" t="str">
        <f ca="1">+IF(OFFSET('Water Data'!$B$1,0,10*ROW('Water Data'!B129))="","",OFFSET('Water Data'!$B$1,0,10*ROW('Water Data'!B129)))</f>
        <v/>
      </c>
      <c r="B132" s="50" t="str">
        <f ca="1">+IF(OFFSET('Water Data'!$A$3,0,10*ROW('Water Data'!A129))="","",OFFSET('Water Data'!$A$3,0,10*ROW('Water Data'!A129)))</f>
        <v/>
      </c>
      <c r="C132" s="50" t="str">
        <f ca="1">+IF(OFFSET('Water Data'!$C$3,0,10*ROW('Water Data'!C129))="","",OFFSET('Water Data'!$C$3,0,10*ROW('Water Data'!C129)))</f>
        <v/>
      </c>
      <c r="D132" s="133" t="e">
        <f ca="1">+IF(AND(ISNUMBER(OFFSET('Water Data'!$C$5,0,10*ROW('Water Data'!C126))),BS132="Yes"),100-OFFSET('Water Data'!$C$5,0,10*ROW('Water Data'!C126)),IF(AND(ISNUMBER(OFFSET('Water Data'!$C$5,0,10*ROW('Water Data'!C126))),BS132="No",ISNUMBER(OFFSET('Water Data'!$C$5,0,10*ROW('Water Data'!C126)))),CONCATENATE("[",ROUND(100-OFFSET('Water Data'!$C$5,0,10*ROW('Water Data'!C126)),0),"]"),IF(AND(ISNUMBER(OFFSET('Water Data'!$C$5,0,10*ROW('Water Data'!C126))),BS132="",ISNUMBER(OFFSET('Water Data'!$C$5,0,10*ROW('Water Data'!C126)))),100-OFFSET('Water Data'!$C$5,0,10*ROW('Water Data'!C126)),NA())))</f>
        <v>#N/A</v>
      </c>
      <c r="E132" s="133" t="e">
        <f ca="1">+IF(AND(ISNUMBER(OFFSET('Water Data'!$C$7,0,10*ROW('Water Data'!D126))),BT132="Yes"),OFFSET('Water Data'!$C$7,0,10*ROW('Water Data'!C126)),IF(AND(ISNUMBER(OFFSET('Water Data'!$C$7,0,10*ROW('Water Data'!C126))),BT132="No",ISNUMBER(OFFSET('Water Data'!$C$7,0,10*ROW('Water Data'!C126)))),CONCATENATE("[",ROUND(OFFSET('Water Data'!$C$7,0,10*ROW('Water Data'!C126)),0),"]"),IF(AND(ISNUMBER(OFFSET('Water Data'!$C$7,0,10*ROW('Water Data'!C126))),BT132="",ISNUMBER(OFFSET('Water Data'!$C$7,0,10*ROW('Water Data'!C126)))),OFFSET('Water Data'!$C$7,0,10*ROW('Water Data'!C126)),NA())))</f>
        <v>#N/A</v>
      </c>
      <c r="F132" s="133" t="e">
        <f ca="1">+IF(AND(ISNUMBER(OFFSET('Water Data'!$C$10,0,10*ROW('Water Data'!C126))),BU132="Yes"),OFFSET('Water Data'!$C$10,0,10*ROW('Water Data'!C126)),IF(AND(ISNUMBER(OFFSET('Water Data'!$C$10,0,10*ROW('Water Data'!C126))),BU132="No",ISNUMBER(OFFSET('Water Data'!$C$10,0,10*ROW('Water Data'!C126)))),CONCATENATE("[",ROUND(OFFSET('Water Data'!$C$10,0,10*ROW('Water Data'!C126)),0),"]"),IF(AND(ISNUMBER(OFFSET('Water Data'!$C$10,0,10*ROW('Water Data'!C126))),BU132="",ISNUMBER(OFFSET('Water Data'!$C$10,0,10*ROW('Water Data'!C126)))),OFFSET('Water Data'!$C$10,0,10*ROW('Water Data'!C126)),NA())))</f>
        <v>#N/A</v>
      </c>
      <c r="G132" s="133" t="e">
        <f ca="1">+IF(AND(ISNUMBER(OFFSET('Water Data'!$D$5,0,10*ROW('Water Data'!D126))),BV132="Yes"),100-OFFSET('Water Data'!$D$5,0,10*ROW('Water Data'!D126)),IF(AND(ISNUMBER(OFFSET('Water Data'!$D$5,0,10*ROW('Water Data'!D126))),BV132="No",ISNUMBER(OFFSET('Water Data'!$D$5,0,10*ROW('Water Data'!D126)))),CONCATENATE("[",ROUND(100-OFFSET('Water Data'!$D$5,0,10*ROW('Water Data'!D126)),0),"]"),IF(AND(ISNUMBER(OFFSET('Water Data'!$D$5,0,10*ROW('Water Data'!D126))),BV132="",ISNUMBER(OFFSET('Water Data'!$D$5,0,10*ROW('Water Data'!D126)))),100-OFFSET('Water Data'!$D$5,0,10*ROW('Water Data'!D126)),NA())))</f>
        <v>#N/A</v>
      </c>
      <c r="H132" s="133" t="e">
        <f ca="1">+IF(AND(ISNUMBER(OFFSET('Water Data'!$D$7,0,10*ROW('Water Data'!D126))),BW132="Yes"),OFFSET('Water Data'!$D$7,0,10*ROW('Water Data'!D126)),IF(AND(ISNUMBER(OFFSET('Water Data'!$D$7,0,10*ROW('Water Data'!D126))),BW132="No",ISNUMBER(OFFSET('Water Data'!$D$7,0,10*ROW('Water Data'!D126)))),CONCATENATE("[",ROUND(OFFSET('Water Data'!$C$7,0,10*ROW('Water Data'!D126)),0),"]"),IF(AND(ISNUMBER(OFFSET('Water Data'!$D$7,0,10*ROW('Water Data'!D126))),BW132="",ISNUMBER(OFFSET('Water Data'!$D$7,0,10*ROW('Water Data'!D126)))),OFFSET('Water Data'!$D$7,0,10*ROW('Water Data'!D126)),NA())))</f>
        <v>#N/A</v>
      </c>
      <c r="I132" s="133" t="e">
        <f ca="1">+IF(AND(ISNUMBER(OFFSET('Water Data'!$D$10,0,10*ROW('Water Data'!D126))),BX132="Yes"),OFFSET('Water Data'!$D$10,0,10*ROW('Water Data'!D126)),IF(AND(ISNUMBER(OFFSET('Water Data'!$D$10,0,10*ROW('Water Data'!D126))),BX132="No",ISNUMBER(OFFSET('Water Data'!$D$10,0,10*ROW('Water Data'!D126)))),CONCATENATE("[",ROUND(OFFSET('Water Data'!$D$10,0,10*ROW('Water Data'!D126)),0),"]"),IF(AND(ISNUMBER(OFFSET('Water Data'!$D$10,0,10*ROW('Water Data'!D126))),BX132="",ISNUMBER(OFFSET('Water Data'!$D$10,0,10*ROW('Water Data'!D126)))),OFFSET('Water Data'!$D$10,0,10*ROW('Water Data'!D126)),NA())))</f>
        <v>#N/A</v>
      </c>
      <c r="J132" s="133" t="e">
        <f ca="1">+IF(AND(ISNUMBER(OFFSET('Water Data'!$E$5,0,10*ROW('Water Data'!E126))),BY132="Yes"),100-OFFSET('Water Data'!$E$5,0,10*ROW('Water Data'!E126)),IF(AND(ISNUMBER(OFFSET('Water Data'!$E$5,0,10*ROW('Water Data'!E126))),BY132="No",ISNUMBER(OFFSET('Water Data'!$E$5,0,10*ROW('Water Data'!E126)))),CONCATENATE("[",ROUND(100-OFFSET('Water Data'!$E$5,0,10*ROW('Water Data'!E126)),0),"]"),IF(AND(ISNUMBER(OFFSET('Water Data'!$E$5,0,10*ROW('Water Data'!E126))),BY132="",ISNUMBER(OFFSET('Water Data'!$E$5,0,10*ROW('Water Data'!E126)))),100-OFFSET('Water Data'!$E$5,0,10*ROW('Water Data'!E126)),NA())))</f>
        <v>#N/A</v>
      </c>
      <c r="K132" s="133" t="e">
        <f ca="1">+IF(AND(ISNUMBER(OFFSET('Water Data'!$E$7,0,10*ROW('Water Data'!E126))),BZ132="Yes"),OFFSET('Water Data'!$E$7,0,10*ROW('Water Data'!E126)),IF(AND(ISNUMBER(OFFSET('Water Data'!$E$7,0,10*ROW('Water Data'!E126))),BZ132="No",ISNUMBER(OFFSET('Water Data'!$E$7,0,10*ROW('Water Data'!E126)))),CONCATENATE("[",ROUND(OFFSET('Water Data'!$E$7,0,10*ROW('Water Data'!E126)),0),"]"),IF(AND(ISNUMBER(OFFSET('Water Data'!$E$7,0,10*ROW('Water Data'!E126))),BZ132="",ISNUMBER(OFFSET('Water Data'!$E$7,0,10*ROW('Water Data'!E126)))),OFFSET('Water Data'!$E$7,0,10*ROW('Water Data'!E126)),NA())))</f>
        <v>#N/A</v>
      </c>
      <c r="L132" s="133" t="e">
        <f ca="1">+IF(AND(ISNUMBER(OFFSET('Water Data'!$E$10,0,10*ROW('Water Data'!E126))),CA132="Yes"),OFFSET('Water Data'!$E$10,0,10*ROW('Water Data'!E126)),IF(AND(ISNUMBER(OFFSET('Water Data'!$E$10,0,10*ROW('Water Data'!E126))),CA132="No",ISNUMBER(OFFSET('Water Data'!$E$10,0,10*ROW('Water Data'!E126)))),CONCATENATE("[",ROUND(OFFSET('Water Data'!$E$10,0,10*ROW('Water Data'!E126)),0),"]"),IF(AND(ISNUMBER(OFFSET('Water Data'!$E$10,0,10*ROW('Water Data'!E126))),CA132="",ISNUMBER(OFFSET('Water Data'!$E$10,0,10*ROW('Water Data'!E126)))),OFFSET('Water Data'!$E$10,0,10*ROW('Water Data'!E126)),NA())))</f>
        <v>#N/A</v>
      </c>
      <c r="M132" s="133" t="e">
        <f ca="1">+IF(AND(ISNUMBER(OFFSET('Water Data'!$F$5,0,10*ROW('Water Data'!F126))),CB132="Yes"),100-OFFSET('Water Data'!$F$5,0,10*ROW('Water Data'!F126)),IF(AND(ISNUMBER(OFFSET('Water Data'!$F$5,0,10*ROW('Water Data'!F126))),CB132="No",ISNUMBER(OFFSET('Water Data'!$F$5,0,10*ROW('Water Data'!F126)))),CONCATENATE("[",ROUND(100-OFFSET('Water Data'!$F$5,0,10*ROW('Water Data'!F126)),0),"]"),IF(AND(ISNUMBER(OFFSET('Water Data'!$F$5,0,10*ROW('Water Data'!F126))),CB132="",ISNUMBER(OFFSET('Water Data'!$F$5,0,10*ROW('Water Data'!F126)))),100-OFFSET('Water Data'!$F$5,0,10*ROW('Water Data'!F126)),NA())))</f>
        <v>#N/A</v>
      </c>
      <c r="N132" s="133" t="e">
        <f ca="1">+IF(AND(ISNUMBER(OFFSET('Water Data'!$F$7,0,10*ROW('Water Data'!F126))),CC132="Yes"),OFFSET('Water Data'!$F$7,0,10*ROW('Water Data'!F126)),IF(AND(ISNUMBER(OFFSET('Water Data'!$F$7,0,10*ROW('Water Data'!F126))),CC132="No",ISNUMBER(OFFSET('Water Data'!$F$7,0,10*ROW('Water Data'!F126)))),CONCATENATE("[",ROUND(OFFSET('Water Data'!$F$7,0,10*ROW('Water Data'!F126)),0),"]"),IF(AND(ISNUMBER(OFFSET('Water Data'!$F$7,0,10*ROW('Water Data'!F126))),CC132="",ISNUMBER(OFFSET('Water Data'!$F$7,0,10*ROW('Water Data'!F126)))),OFFSET('Water Data'!$F$7,0,10*ROW('Water Data'!F126)),NA())))</f>
        <v>#N/A</v>
      </c>
      <c r="O132" s="133" t="e">
        <f ca="1">+IF(AND(ISNUMBER(OFFSET('Water Data'!$F$10,0,10*ROW('Water Data'!F126))),CD132="Yes"),OFFSET('Water Data'!$F$10,0,10*ROW('Water Data'!F126)),IF(AND(ISNUMBER(OFFSET('Water Data'!$F$10,0,10*ROW('Water Data'!F126))),CD132="No",ISNUMBER(OFFSET('Water Data'!$F$10,0,10*ROW('Water Data'!F126)))),CONCATENATE("[",ROUND(OFFSET('Water Data'!$F$10,0,10*ROW('Water Data'!F126)),0),"]"),IF(AND(ISNUMBER(OFFSET('Water Data'!$F$10,0,10*ROW('Water Data'!F126))),CD132="",ISNUMBER(OFFSET('Water Data'!$F$10,0,10*ROW('Water Data'!F126)))),OFFSET('Water Data'!$F$10,0,10*ROW('Water Data'!F126)),NA())))</f>
        <v>#N/A</v>
      </c>
      <c r="P132" s="133" t="e">
        <f ca="1">+IF(AND(ISNUMBER(OFFSET('Water Data'!$G$5,0,10*ROW('Water Data'!G126))),CE132="Yes"),100-OFFSET('Water Data'!$G$5,0,10*ROW('Water Data'!G126)),IF(AND(ISNUMBER(OFFSET('Water Data'!$G$5,0,10*ROW('Water Data'!G126))),CE132="No",ISNUMBER(OFFSET('Water Data'!$G$5,0,10*ROW('Water Data'!G126)))),CONCATENATE("[",ROUND(100-OFFSET('Water Data'!$G$5,0,10*ROW('Water Data'!G126)),0),"]"),IF(AND(ISNUMBER(OFFSET('Water Data'!$G$5,0,10*ROW('Water Data'!G126))),CE132="",ISNUMBER(OFFSET('Water Data'!$G$5,0,10*ROW('Water Data'!G126)))),100-OFFSET('Water Data'!$G$5,0,10*ROW('Water Data'!G126)),NA())))</f>
        <v>#N/A</v>
      </c>
      <c r="Q132" s="133" t="e">
        <f ca="1">+IF(AND(ISNUMBER(OFFSET('Water Data'!$G$7,0,10*ROW('Water Data'!G126))),CF132="Yes"),OFFSET('Water Data'!$G$7,0,10*ROW('Water Data'!G126)),IF(AND(ISNUMBER(OFFSET('Water Data'!$G$7,0,10*ROW('Water Data'!G126))),CF132="No",ISNUMBER(OFFSET('Water Data'!$G$7,0,10*ROW('Water Data'!G126)))),CONCATENATE("[",ROUND(OFFSET('Water Data'!$G$7,0,10*ROW('Water Data'!G126)),0),"]"),IF(AND(ISNUMBER(OFFSET('Water Data'!$G$7,0,10*ROW('Water Data'!G126))),CF132="",ISNUMBER(OFFSET('Water Data'!$G$7,0,10*ROW('Water Data'!G126)))),OFFSET('Water Data'!$G$7,0,10*ROW('Water Data'!G126)),NA())))</f>
        <v>#N/A</v>
      </c>
      <c r="R132" s="133" t="e">
        <f ca="1">+IF(AND(ISNUMBER(OFFSET('Water Data'!$G$10,0,10*ROW('Water Data'!G126))),CG132="Yes"),OFFSET('Water Data'!$G$10,0,10*ROW('Water Data'!G126)),IF(AND(ISNUMBER(OFFSET('Water Data'!$G$10,0,10*ROW('Water Data'!G126))),CG132="No",ISNUMBER(OFFSET('Water Data'!$G$10,0,10*ROW('Water Data'!G126)))),CONCATENATE("[",ROUND(OFFSET('Water Data'!$G$10,0,10*ROW('Water Data'!G126)),0),"]"),IF(AND(ISNUMBER(OFFSET('Water Data'!$G$10,0,10*ROW('Water Data'!G126))),CG132="",ISNUMBER(OFFSET('Water Data'!$G$10,0,10*ROW('Water Data'!G126)))),OFFSET('Water Data'!$G$10,0,10*ROW('Water Data'!G126)),NA())))</f>
        <v>#N/A</v>
      </c>
      <c r="S132" s="133" t="e">
        <f ca="1">+IF(AND(ISNUMBER(OFFSET('Water Data'!$H$5,0,10*ROW('Water Data'!H126))),CH132="Yes"),100-OFFSET('Water Data'!$H$5,0,10*ROW('Water Data'!H126)),IF(AND(ISNUMBER(OFFSET('Water Data'!$H$5,0,10*ROW('Water Data'!H126))),CH132="No",ISNUMBER(OFFSET('Water Data'!$H$5,0,10*ROW('Water Data'!H126)))),CONCATENATE("[",ROUND(100-OFFSET('Water Data'!$H$5,0,10*ROW('Water Data'!H126)),0),"]"),IF(AND(ISNUMBER(OFFSET('Water Data'!$H$5,0,10*ROW('Water Data'!H126))),CH132="",ISNUMBER(OFFSET('Water Data'!$H$5,0,10*ROW('Water Data'!H126)))),100-OFFSET('Water Data'!$H$5,0,10*ROW('Water Data'!H126)),NA())))</f>
        <v>#N/A</v>
      </c>
      <c r="T132" s="133" t="e">
        <f ca="1">+IF(AND(ISNUMBER(OFFSET('Water Data'!$H$7,0,10*ROW('Water Data'!H126))),CI132="Yes"),OFFSET('Water Data'!$H$7,0,10*ROW('Water Data'!H126)),IF(AND(ISNUMBER(OFFSET('Water Data'!$H$7,0,10*ROW('Water Data'!H126))),CI132="No",ISNUMBER(OFFSET('Water Data'!$H$7,0,10*ROW('Water Data'!H126)))),CONCATENATE("[",ROUND(OFFSET('Water Data'!$H$7,0,10*ROW('Water Data'!H126)),0),"]"),IF(AND(ISNUMBER(OFFSET('Water Data'!$H$7,0,10*ROW('Water Data'!H126))),CI132="",ISNUMBER(OFFSET('Water Data'!$H$7,0,10*ROW('Water Data'!H126)))),OFFSET('Water Data'!$H$7,0,10*ROW('Water Data'!H126)),NA())))</f>
        <v>#N/A</v>
      </c>
      <c r="U132" s="133" t="e">
        <f ca="1">+IF(AND(ISNUMBER(OFFSET('Water Data'!$H$10,0,10*ROW('Water Data'!H126))),CJ132="Yes"),OFFSET('Water Data'!$H$10,0,10*ROW('Water Data'!H126)),IF(AND(ISNUMBER(OFFSET('Water Data'!$H$10,0,10*ROW('Water Data'!H126))),CJ132="No",ISNUMBER(OFFSET('Water Data'!$H$10,0,10*ROW('Water Data'!H126)))),CONCATENATE("[",ROUND(OFFSET('Water Data'!$H$10,0,10*ROW('Water Data'!H126)),0),"]"),IF(AND(ISNUMBER(OFFSET('Water Data'!$H$10,0,10*ROW('Water Data'!H126))),CJ132="",ISNUMBER(OFFSET('Water Data'!$H$10,0,10*ROW('Water Data'!H126)))),OFFSET('Water Data'!$H$10,0,10*ROW('Water Data'!H126)),NA())))</f>
        <v>#N/A</v>
      </c>
      <c r="V132" s="134" t="e">
        <f ca="1">+IF(AND(ISNUMBER(OFFSET('Sanitation Data'!$C$5,0,10*ROW('Sanitation Data'!C126))),CK132="Yes"),100-OFFSET('Sanitation Data'!$C$5,0,10*ROW('Sanitation Data'!C126)),IF(AND(ISNUMBER(OFFSET('Sanitation Data'!$C$5,0,10*ROW('Sanitation Data'!C126))),CK132="No",ISNUMBER(OFFSET('Sanitation Data'!$C$5,0,10*ROW('Sanitation Data'!C126)))),CONCATENATE("[",ROUND(100-OFFSET('Sanitation Data'!$C$5,0,10*ROW('Sanitation Data'!C126)),0),"]"),IF(AND(ISNUMBER(OFFSET('Sanitation Data'!$C$5,0,10*ROW('Sanitation Data'!C126))),CK132="",ISNUMBER(OFFSET('Sanitation Data'!$C$5,0,10*ROW('Sanitation Data'!C126)))),100-OFFSET('Sanitation Data'!$C$5,0,10*ROW('Sanitation Data'!C126)),NA())))</f>
        <v>#N/A</v>
      </c>
      <c r="W132" s="134" t="e">
        <f ca="1">+IF(AND(ISNUMBER(OFFSET('Sanitation Data'!$C$7,0,10*ROW('Sanitation Data'!C126))),CL132="Yes"),OFFSET('Sanitation Data'!$C$7,0,10*ROW('Sanitation Data'!C126)),IF(AND(ISNUMBER(OFFSET('Sanitation Data'!$C$7,0,10*ROW('Sanitation Data'!C126))),CL132="No",ISNUMBER(OFFSET('Sanitation Data'!$C$7,0,10*ROW('Sanitation Data'!C126)))),CONCATENATE("[",ROUND(OFFSET('Sanitation Data'!$C$7,0,10*ROW('Sanitation Data'!C126)),0),"]"),IF(AND(ISNUMBER(OFFSET('Sanitation Data'!$C$7,0,10*ROW('Sanitation Data'!C126))),CL132="",ISNUMBER(OFFSET('Sanitation Data'!$C$7,0,10*ROW('Sanitation Data'!C126)))),OFFSET('Sanitation Data'!$C$7,0,10*ROW('Sanitation Data'!C126)),NA())))</f>
        <v>#N/A</v>
      </c>
      <c r="X132" s="134" t="e">
        <f ca="1">+IF(AND(ISNUMBER(OFFSET('Sanitation Data'!$C$11,0,10*ROW('Sanitation Data'!C126))),CM132="Yes"),OFFSET('Sanitation Data'!$C$11,0,10*ROW('Sanitation Data'!C126)),IF(AND(ISNUMBER(OFFSET('Sanitation Data'!$C$11,0,10*ROW('Sanitation Data'!C126))),CM132="No",ISNUMBER(OFFSET('Sanitation Data'!$C$11,0,10*ROW('Sanitation Data'!C126)))),CONCATENATE("[",ROUND(OFFSET('Sanitation Data'!$C$11,0,10*ROW('Sanitation Data'!C126)),0),"]"),IF(AND(ISNUMBER(OFFSET('Sanitation Data'!$C$11,0,10*ROW('Sanitation Data'!C126))),CM132="",ISNUMBER(OFFSET('Sanitation Data'!$C$11,0,10*ROW('Sanitation Data'!C126)))),OFFSET('Sanitation Data'!$C$11,0,10*ROW('Sanitation Data'!C126)),NA())))</f>
        <v>#N/A</v>
      </c>
      <c r="Y132" s="134" t="e">
        <f ca="1">+IF(AND(ISNUMBER(OFFSET('Sanitation Data'!$C$12,0,10*ROW('Sanitation Data'!C126))),CN132="Yes"),OFFSET('Sanitation Data'!$C$12,0,10*ROW('Sanitation Data'!C126)),IF(AND(ISNUMBER(OFFSET('Sanitation Data'!$C$12,0,10*ROW('Sanitation Data'!C126))),CN132="No",ISNUMBER(OFFSET('Sanitation Data'!$C$12,0,10*ROW('Sanitation Data'!C126)))),CONCATENATE("[",ROUND(OFFSET('Sanitation Data'!$C$12,0,10*ROW('Sanitation Data'!C126)),0),"]"),IF(AND(ISNUMBER(OFFSET('Sanitation Data'!$C$12,0,10*ROW('Sanitation Data'!C126))),CN132="",ISNUMBER(OFFSET('Sanitation Data'!$C$12,0,10*ROW('Sanitation Data'!C126)))),OFFSET('Sanitation Data'!$C$12,0,10*ROW('Sanitation Data'!C126)),NA())))</f>
        <v>#N/A</v>
      </c>
      <c r="Z132" s="134" t="e">
        <f ca="1">+IF(AND(ISNUMBER(OFFSET('Sanitation Data'!$C$13,0,10*ROW('Sanitation Data'!C126))),CO132="Yes"),OFFSET('Sanitation Data'!$C$13,0,10*ROW('Sanitation Data'!C126)),IF(AND(ISNUMBER(OFFSET('Sanitation Data'!$C$13,0,10*ROW('Sanitation Data'!C126))),CO132="No",ISNUMBER(OFFSET('Sanitation Data'!$C$13,0,10*ROW('Sanitation Data'!C126)))),CONCATENATE("[",ROUND(OFFSET('Sanitation Data'!$C$13,0,10*ROW('Sanitation Data'!C126)),0),"]"),IF(AND(ISNUMBER(OFFSET('Sanitation Data'!$C$13,0,10*ROW('Sanitation Data'!C126))),CO132="",ISNUMBER(OFFSET('Sanitation Data'!$C$13,0,10*ROW('Sanitation Data'!C126)))),OFFSET('Sanitation Data'!$C$13,0,10*ROW('Sanitation Data'!C126)),NA())))</f>
        <v>#N/A</v>
      </c>
      <c r="AA132" s="134" t="e">
        <f ca="1">+IF(AND(ISNUMBER(OFFSET('Sanitation Data'!$D$5,0,10*ROW('Sanitation Data'!D126))),CP132="Yes"),100-OFFSET('Sanitation Data'!$D$5,0,10*ROW('Sanitation Data'!D126)),IF(AND(ISNUMBER(OFFSET('Sanitation Data'!$D$5,0,10*ROW('Sanitation Data'!D126))),CP132="No",ISNUMBER(OFFSET('Sanitation Data'!$D$5,0,10*ROW('Sanitation Data'!D126)))),CONCATENATE("[",ROUND(100-OFFSET('Sanitation Data'!$D$5,0,10*ROW('Sanitation Data'!D126)),0),"]"),IF(AND(ISNUMBER(OFFSET('Sanitation Data'!$D$5,0,10*ROW('Sanitation Data'!D126))),CP132="",ISNUMBER(OFFSET('Sanitation Data'!$D$5,0,10*ROW('Sanitation Data'!D126)))),100-OFFSET('Sanitation Data'!$D$5,0,10*ROW('Sanitation Data'!D126)),NA())))</f>
        <v>#N/A</v>
      </c>
      <c r="AB132" s="134" t="e">
        <f ca="1">+IF(AND(ISNUMBER(OFFSET('Sanitation Data'!$D$7,0,10*ROW('Sanitation Data'!D126))),CQ132="Yes"),OFFSET('Sanitation Data'!$D$7,0,10*ROW('Sanitation Data'!G126)),IF(AND(ISNUMBER(OFFSET('Sanitation Data'!$D$7,0,10*ROW('Sanitation Data'!D126))),CQ132="No",ISNUMBER(OFFSET('Sanitation Data'!$D$7,0,10*ROW('Sanitation Data'!D126)))),CONCATENATE("[",ROUND(OFFSET('Sanitation Data'!$D$7,0,10*ROW('Sanitation Data'!D126)),0),"]"),IF(AND(ISNUMBER(OFFSET('Sanitation Data'!$D$7,0,10*ROW('Sanitation Data'!D126))),CQ132="",ISNUMBER(OFFSET('Sanitation Data'!$D$7,0,10*ROW('Sanitation Data'!D126)))),OFFSET('Sanitation Data'!$D$7,0,10*ROW('Sanitation Data'!D126)),NA())))</f>
        <v>#N/A</v>
      </c>
      <c r="AC132" s="134" t="e">
        <f ca="1">+IF(AND(ISNUMBER(OFFSET('Sanitation Data'!$D$11,0,10*ROW('Sanitation Data'!D126))),CR132="Yes"),OFFSET('Sanitation Data'!$D$11,0,10*ROW('Sanitation Data'!D126)),IF(AND(ISNUMBER(OFFSET('Sanitation Data'!$D$11,0,10*ROW('Sanitation Data'!D126))),CR132="No",ISNUMBER(OFFSET('Sanitation Data'!$D$11,0,10*ROW('Sanitation Data'!D126)))),CONCATENATE("[",ROUND(OFFSET('Sanitation Data'!$D$11,0,10*ROW('Sanitation Data'!D126)),0),"]"),IF(AND(ISNUMBER(OFFSET('Sanitation Data'!$D$11,0,10*ROW('Sanitation Data'!D126))),CR132="",ISNUMBER(OFFSET('Sanitation Data'!$D$11,0,10*ROW('Sanitation Data'!D126)))),OFFSET('Sanitation Data'!$D$11,0,10*ROW('Sanitation Data'!D126)),NA())))</f>
        <v>#N/A</v>
      </c>
      <c r="AD132" s="134" t="e">
        <f ca="1">+IF(AND(ISNUMBER(OFFSET('Sanitation Data'!$D$12,0,10*ROW('Sanitation Data'!D126))),CS132="Yes"),OFFSET('Sanitation Data'!$D$12,0,10*ROW('Sanitation Data'!D126)),IF(AND(ISNUMBER(OFFSET('Sanitation Data'!$D$12,0,10*ROW('Sanitation Data'!D126))),CS132="No",ISNUMBER(OFFSET('Sanitation Data'!$D$12,0,10*ROW('Sanitation Data'!D126)))),CONCATENATE("[",ROUND(OFFSET('Sanitation Data'!$D$12,0,10*ROW('Sanitation Data'!D126)),0),"]"),IF(AND(ISNUMBER(OFFSET('Sanitation Data'!$D$12,0,10*ROW('Sanitation Data'!D126))),CS132="",ISNUMBER(OFFSET('Sanitation Data'!$D$12,0,10*ROW('Sanitation Data'!D126)))),OFFSET('Sanitation Data'!$D$12,0,10*ROW('Sanitation Data'!D126)),NA())))</f>
        <v>#N/A</v>
      </c>
      <c r="AE132" s="134" t="e">
        <f ca="1">+IF(AND(ISNUMBER(OFFSET('Sanitation Data'!$D$13,0,10*ROW('Sanitation Data'!D126))),CT132="Yes"),OFFSET('Sanitation Data'!$D$13,0,10*ROW('Sanitation Data'!D126)),IF(AND(ISNUMBER(OFFSET('Sanitation Data'!$D$13,0,10*ROW('Sanitation Data'!D126))),CT132="No",ISNUMBER(OFFSET('Sanitation Data'!$D$13,0,10*ROW('Sanitation Data'!D126)))),CONCATENATE("[",ROUND(OFFSET('Sanitation Data'!$D$13,0,10*ROW('Sanitation Data'!D126)),0),"]"),IF(AND(ISNUMBER(OFFSET('Sanitation Data'!$D$13,0,10*ROW('Sanitation Data'!D126))),CT132="",ISNUMBER(OFFSET('Sanitation Data'!$D$13,0,10*ROW('Sanitation Data'!D126)))),OFFSET('Sanitation Data'!$D$13,0,10*ROW('Sanitation Data'!D126)),NA())))</f>
        <v>#N/A</v>
      </c>
      <c r="AF132" s="134" t="e">
        <f ca="1">+IF(AND(ISNUMBER(OFFSET('Sanitation Data'!$E$5,0,10*ROW('Sanitation Data'!E126))),CU132="Yes"),100-OFFSET('Sanitation Data'!$E$5,0,10*ROW('Sanitation Data'!E126)),IF(AND(ISNUMBER(OFFSET('Sanitation Data'!$E$5,0,10*ROW('Sanitation Data'!E126))),CU132="No",ISNUMBER(OFFSET('Sanitation Data'!$E$5,0,10*ROW('Sanitation Data'!E126)))),CONCATENATE("[",ROUND(100-OFFSET('Sanitation Data'!$E$5,0,10*ROW('Sanitation Data'!E126)),0),"]"),IF(AND(ISNUMBER(OFFSET('Sanitation Data'!$E$5,0,10*ROW('Sanitation Data'!E126))),CU132="",ISNUMBER(OFFSET('Sanitation Data'!$E$5,0,10*ROW('Sanitation Data'!E126)))),100-OFFSET('Sanitation Data'!$E$5,0,10*ROW('Sanitation Data'!E126)),NA())))</f>
        <v>#N/A</v>
      </c>
      <c r="AG132" s="134" t="e">
        <f ca="1">+IF(AND(ISNUMBER(OFFSET('Sanitation Data'!$E$7,0,10*ROW('Sanitation Data'!E126))),CV132="Yes"),OFFSET('Sanitation Data'!$E$7,0,10*ROW('Sanitation Data'!E126)),IF(AND(ISNUMBER(OFFSET('Sanitation Data'!$E$7,0,10*ROW('Sanitation Data'!E126))),CV132="No",ISNUMBER(OFFSET('Sanitation Data'!$E$7,0,10*ROW('Sanitation Data'!E126)))),CONCATENATE("[",ROUND(OFFSET('Sanitation Data'!$E$7,0,10*ROW('Sanitation Data'!E126)),0),"]"),IF(AND(ISNUMBER(OFFSET('Sanitation Data'!$E$7,0,10*ROW('Sanitation Data'!E126))),CV132="",ISNUMBER(OFFSET('Sanitation Data'!$E$7,0,10*ROW('Sanitation Data'!E126)))),OFFSET('Sanitation Data'!$E$7,0,10*ROW('Sanitation Data'!E126)),NA())))</f>
        <v>#N/A</v>
      </c>
      <c r="AH132" s="134" t="e">
        <f ca="1">+IF(AND(ISNUMBER(OFFSET('Sanitation Data'!$E$11,0,10*ROW('Sanitation Data'!E126))),CW132="Yes"),OFFSET('Sanitation Data'!$E$11,0,10*ROW('Sanitation Data'!E126)),IF(AND(ISNUMBER(OFFSET('Sanitation Data'!$E$11,0,10*ROW('Sanitation Data'!E126))),CW132="No",ISNUMBER(OFFSET('Sanitation Data'!$E$11,0,10*ROW('Sanitation Data'!E126)))),CONCATENATE("[",ROUND(OFFSET('Sanitation Data'!$E$11,0,10*ROW('Sanitation Data'!E126)),0),"]"),IF(AND(ISNUMBER(OFFSET('Sanitation Data'!$E$11,0,10*ROW('Sanitation Data'!E126))),CW132="",ISNUMBER(OFFSET('Sanitation Data'!$E$11,0,10*ROW('Sanitation Data'!E126)))),OFFSET('Sanitation Data'!$E$11,0,10*ROW('Sanitation Data'!E126)),NA())))</f>
        <v>#N/A</v>
      </c>
      <c r="AI132" s="134" t="e">
        <f ca="1">+IF(AND(ISNUMBER(OFFSET('Sanitation Data'!$E$12,0,10*ROW('Sanitation Data'!E126))),CX132="Yes"),OFFSET('Sanitation Data'!$E$12,0,10*ROW('Sanitation Data'!E126)),IF(AND(ISNUMBER(OFFSET('Sanitation Data'!$E$12,0,10*ROW('Sanitation Data'!E126))),CX132="No",ISNUMBER(OFFSET('Sanitation Data'!$E$12,0,10*ROW('Sanitation Data'!E126)))),CONCATENATE("[",ROUND(OFFSET('Sanitation Data'!$E$12,0,10*ROW('Sanitation Data'!E126)),0),"]"),IF(AND(ISNUMBER(OFFSET('Sanitation Data'!$E$12,0,10*ROW('Sanitation Data'!E126))),CX132="",ISNUMBER(OFFSET('Sanitation Data'!$E$12,0,10*ROW('Sanitation Data'!E126)))),OFFSET('Sanitation Data'!$E$12,0,10*ROW('Sanitation Data'!E126)),NA())))</f>
        <v>#N/A</v>
      </c>
      <c r="AJ132" s="134" t="e">
        <f ca="1">+IF(AND(ISNUMBER(OFFSET('Sanitation Data'!$E$13,0,10*ROW('Sanitation Data'!E126))),CY132="Yes"),OFFSET('Sanitation Data'!$E$13,0,10*ROW('Sanitation Data'!E126)),IF(AND(ISNUMBER(OFFSET('Sanitation Data'!$E$13,0,10*ROW('Sanitation Data'!E126))),CY132="No",ISNUMBER(OFFSET('Sanitation Data'!$E$13,0,10*ROW('Sanitation Data'!E126)))),CONCATENATE("[",ROUND(OFFSET('Sanitation Data'!$E$13,0,10*ROW('Sanitation Data'!E126)),0),"]"),IF(AND(ISNUMBER(OFFSET('Sanitation Data'!$E$13,0,10*ROW('Sanitation Data'!E126))),CY132="",ISNUMBER(OFFSET('Sanitation Data'!$E$13,0,10*ROW('Sanitation Data'!E126)))),OFFSET('Sanitation Data'!$E$13,0,10*ROW('Sanitation Data'!E126)),NA())))</f>
        <v>#N/A</v>
      </c>
      <c r="AK132" s="134" t="e">
        <f ca="1">+IF(AND(ISNUMBER(OFFSET('Sanitation Data'!$F$5,0,10*ROW('Sanitation Data'!F126))),CZ132="Yes"),100-OFFSET('Sanitation Data'!$F$5,0,10*ROW('Sanitation Data'!F126)),IF(AND(ISNUMBER(OFFSET('Sanitation Data'!$F$5,0,10*ROW('Sanitation Data'!F126))),CZ132="No",ISNUMBER(OFFSET('Sanitation Data'!$F$5,0,10*ROW('Sanitation Data'!F126)))),CONCATENATE("[",ROUND(100-OFFSET('Sanitation Data'!$F$5,0,10*ROW('Sanitation Data'!F126)),0),"]"),IF(AND(ISNUMBER(OFFSET('Sanitation Data'!$F$5,0,10*ROW('Sanitation Data'!F126))),CZ132="",ISNUMBER(OFFSET('Sanitation Data'!$F$5,0,10*ROW('Sanitation Data'!F126)))),100-OFFSET('Sanitation Data'!$F$5,0,10*ROW('Sanitation Data'!F126)),NA())))</f>
        <v>#N/A</v>
      </c>
      <c r="AL132" s="134" t="e">
        <f ca="1">+IF(AND(ISNUMBER(OFFSET('Sanitation Data'!$F$7,0,10*ROW('Sanitation Data'!F126))),DA132="Yes"),OFFSET('Sanitation Data'!$F$7,0,10*ROW('Sanitation Data'!F126)),IF(AND(ISNUMBER(OFFSET('Sanitation Data'!$F$7,0,10*ROW('Sanitation Data'!F126))),DA132="No",ISNUMBER(OFFSET('Sanitation Data'!$F$7,0,10*ROW('Sanitation Data'!F126)))),CONCATENATE("[",ROUND(OFFSET('Sanitation Data'!$F$7,0,10*ROW('Sanitation Data'!F126)),0),"]"),IF(AND(ISNUMBER(OFFSET('Sanitation Data'!$F$7,0,10*ROW('Sanitation Data'!F126))),DA132="",ISNUMBER(OFFSET('Sanitation Data'!$F$7,0,10*ROW('Sanitation Data'!F126)))),OFFSET('Sanitation Data'!$F$7,0,10*ROW('Sanitation Data'!F126)),NA())))</f>
        <v>#N/A</v>
      </c>
      <c r="AM132" s="134" t="e">
        <f ca="1">+IF(AND(ISNUMBER(OFFSET('Sanitation Data'!$F$11,0,10*ROW('Sanitation Data'!F126))),DB132="Yes"),OFFSET('Sanitation Data'!$F$11,0,10*ROW('Sanitation Data'!F126)),IF(AND(ISNUMBER(OFFSET('Sanitation Data'!$F$11,0,10*ROW('Sanitation Data'!F126))),DB132="No",ISNUMBER(OFFSET('Sanitation Data'!$F$11,0,10*ROW('Sanitation Data'!F126)))),CONCATENATE("[",ROUND(OFFSET('Sanitation Data'!$F$11,0,10*ROW('Sanitation Data'!F126)),0),"]"),IF(AND(ISNUMBER(OFFSET('Sanitation Data'!$F$11,0,10*ROW('Sanitation Data'!F126))),DB132="",ISNUMBER(OFFSET('Sanitation Data'!$F$11,0,10*ROW('Sanitation Data'!F126)))),OFFSET('Sanitation Data'!$F$11,0,10*ROW('Sanitation Data'!F126)),NA())))</f>
        <v>#N/A</v>
      </c>
      <c r="AN132" s="134" t="e">
        <f ca="1">+IF(AND(ISNUMBER(OFFSET('Sanitation Data'!$F$12,0,10*ROW('Sanitation Data'!F126))),DC132="Yes"),OFFSET('Sanitation Data'!$F$12,0,10*ROW('Sanitation Data'!F126)),IF(AND(ISNUMBER(OFFSET('Sanitation Data'!$F$12,0,10*ROW('Sanitation Data'!F126))),DC132="No",ISNUMBER(OFFSET('Sanitation Data'!$F$12,0,10*ROW('Sanitation Data'!F126)))),CONCATENATE("[",ROUND(OFFSET('Sanitation Data'!$F$12,0,10*ROW('Sanitation Data'!F126)),0),"]"),IF(AND(ISNUMBER(OFFSET('Sanitation Data'!$F$12,0,10*ROW('Sanitation Data'!F126))),DC132="",ISNUMBER(OFFSET('Sanitation Data'!$F$12,0,10*ROW('Sanitation Data'!F126)))),OFFSET('Sanitation Data'!$F$12,0,10*ROW('Sanitation Data'!F126)),NA())))</f>
        <v>#N/A</v>
      </c>
      <c r="AO132" s="134" t="e">
        <f ca="1">+IF(AND(ISNUMBER(OFFSET('Sanitation Data'!$F$13,0,10*ROW('Sanitation Data'!F126))),DD132="Yes"),OFFSET('Sanitation Data'!$F$13,0,10*ROW('Sanitation Data'!F126)),IF(AND(ISNUMBER(OFFSET('Sanitation Data'!$F$13,0,10*ROW('Sanitation Data'!F126))),DD132="No",ISNUMBER(OFFSET('Sanitation Data'!$F$13,0,10*ROW('Sanitation Data'!F126)))),CONCATENATE("[",ROUND(OFFSET('Sanitation Data'!$F$13,0,10*ROW('Sanitation Data'!F126)),0),"]"),IF(AND(ISNUMBER(OFFSET('Sanitation Data'!$F$13,0,10*ROW('Sanitation Data'!F126))),DD132="",ISNUMBER(OFFSET('Sanitation Data'!$F$13,0,10*ROW('Sanitation Data'!F126)))),OFFSET('Sanitation Data'!$F$13,0,10*ROW('Sanitation Data'!F126)),NA())))</f>
        <v>#N/A</v>
      </c>
      <c r="AP132" s="134" t="e">
        <f ca="1">+IF(AND(ISNUMBER(OFFSET('Sanitation Data'!$G$5,0,10*ROW('Sanitation Data'!G126))),DE132="Yes"),100-OFFSET('Sanitation Data'!$G$5,0,10*ROW('Sanitation Data'!G126)),IF(AND(ISNUMBER(OFFSET('Sanitation Data'!$G$5,0,10*ROW('Sanitation Data'!G126))),DE132="No",ISNUMBER(OFFSET('Sanitation Data'!$G$5,0,10*ROW('Sanitation Data'!G126)))),CONCATENATE("[",ROUND(100-OFFSET('Sanitation Data'!$G$5,0,10*ROW('Sanitation Data'!G126)),0),"]"),IF(AND(ISNUMBER(OFFSET('Sanitation Data'!$G$5,0,10*ROW('Sanitation Data'!G126))),DE132="",ISNUMBER(OFFSET('Sanitation Data'!$G$5,0,10*ROW('Sanitation Data'!G126)))),100-OFFSET('Sanitation Data'!$G$5,0,10*ROW('Sanitation Data'!G126)),NA())))</f>
        <v>#N/A</v>
      </c>
      <c r="AQ132" s="134" t="e">
        <f ca="1">+IF(AND(ISNUMBER(OFFSET('Sanitation Data'!$G$7,0,10*ROW('Sanitation Data'!G126))),DF132="Yes"),OFFSET('Sanitation Data'!$G$7,0,10*ROW('Sanitation Data'!G126)),IF(AND(ISNUMBER(OFFSET('Sanitation Data'!$G$7,0,10*ROW('Sanitation Data'!G126))),DF132="No",ISNUMBER(OFFSET('Sanitation Data'!$G$7,0,10*ROW('Sanitation Data'!G126)))),CONCATENATE("[",ROUND(OFFSET('Sanitation Data'!$G$7,0,10*ROW('Sanitation Data'!G126)),0),"]"),IF(AND(ISNUMBER(OFFSET('Sanitation Data'!$G$7,0,10*ROW('Sanitation Data'!G126))),DF132="",ISNUMBER(OFFSET('Sanitation Data'!$G$7,0,10*ROW('Sanitation Data'!G126)))),OFFSET('Sanitation Data'!$G$7,0,10*ROW('Sanitation Data'!G126)),NA())))</f>
        <v>#N/A</v>
      </c>
      <c r="AR132" s="134" t="e">
        <f ca="1">+IF(AND(ISNUMBER(OFFSET('Sanitation Data'!$G$11,0,10*ROW('Sanitation Data'!G126))),DG132="Yes"),OFFSET('Sanitation Data'!$G$11,0,10*ROW('Sanitation Data'!G126)),IF(AND(ISNUMBER(OFFSET('Sanitation Data'!$G$11,0,10*ROW('Sanitation Data'!G126))),DG132="No",ISNUMBER(OFFSET('Sanitation Data'!$G$11,0,10*ROW('Sanitation Data'!G126)))),CONCATENATE("[",ROUND(OFFSET('Sanitation Data'!$G$11,0,10*ROW('Sanitation Data'!G126)),0),"]"),IF(AND(ISNUMBER(OFFSET('Sanitation Data'!$G$11,0,10*ROW('Sanitation Data'!G126))),DG132="",ISNUMBER(OFFSET('Sanitation Data'!$G$11,0,10*ROW('Sanitation Data'!G126)))),OFFSET('Sanitation Data'!$G$11,0,10*ROW('Sanitation Data'!G126)),NA())))</f>
        <v>#N/A</v>
      </c>
      <c r="AS132" s="134" t="e">
        <f ca="1">+IF(AND(ISNUMBER(OFFSET('Sanitation Data'!$G$12,0,10*ROW('Sanitation Data'!G126))),DH132="Yes"),OFFSET('Sanitation Data'!$G$12,0,10*ROW('Sanitation Data'!G126)),IF(AND(ISNUMBER(OFFSET('Sanitation Data'!$G$12,0,10*ROW('Sanitation Data'!G126))),DH132="No",ISNUMBER(OFFSET('Sanitation Data'!$G$12,0,10*ROW('Sanitation Data'!G126)))),CONCATENATE("[",ROUND(OFFSET('Sanitation Data'!$G$12,0,10*ROW('Sanitation Data'!G126)),0),"]"),IF(AND(ISNUMBER(OFFSET('Sanitation Data'!$G$12,0,10*ROW('Sanitation Data'!G126))),DH132="",ISNUMBER(OFFSET('Sanitation Data'!$G$12,0,10*ROW('Sanitation Data'!G126)))),OFFSET('Sanitation Data'!$G$12,0,10*ROW('Sanitation Data'!G126)),NA())))</f>
        <v>#N/A</v>
      </c>
      <c r="AT132" s="134" t="e">
        <f ca="1">+IF(AND(ISNUMBER(OFFSET('Sanitation Data'!$G$13,0,10*ROW('Sanitation Data'!G126))),DI132="Yes"),OFFSET('Sanitation Data'!$G$13,0,10*ROW('Sanitation Data'!G126)),IF(AND(ISNUMBER(OFFSET('Sanitation Data'!$G$13,0,10*ROW('Sanitation Data'!G126))),DI132="No",ISNUMBER(OFFSET('Sanitation Data'!$G$13,0,10*ROW('Sanitation Data'!G126)))),CONCATENATE("[",ROUND(OFFSET('Sanitation Data'!$G$13,0,10*ROW('Sanitation Data'!G126)),0),"]"),IF(AND(ISNUMBER(OFFSET('Sanitation Data'!$G$13,0,10*ROW('Sanitation Data'!G126))),DI132="",ISNUMBER(OFFSET('Sanitation Data'!$G$13,0,10*ROW('Sanitation Data'!G126)))),OFFSET('Sanitation Data'!$G$13,0,10*ROW('Sanitation Data'!G126)),NA())))</f>
        <v>#N/A</v>
      </c>
      <c r="AU132" s="134" t="e">
        <f ca="1">+IF(AND(ISNUMBER(OFFSET('Sanitation Data'!$H$5,0,10*ROW('Sanitation Data'!H126))),DJ132="Yes"),100-OFFSET('Sanitation Data'!$H$5,0,10*ROW('Sanitation Data'!H126)),IF(AND(ISNUMBER(OFFSET('Sanitation Data'!$H$5,0,10*ROW('Sanitation Data'!H126))),DJ132="No",ISNUMBER(OFFSET('Sanitation Data'!$H$5,0,10*ROW('Sanitation Data'!H126)))),CONCATENATE("[",ROUND(100-OFFSET('Sanitation Data'!$H$5,0,10*ROW('Sanitation Data'!H126)),0),"]"),IF(AND(ISNUMBER(OFFSET('Sanitation Data'!$H$5,0,10*ROW('Sanitation Data'!H126))),DJ132="",ISNUMBER(OFFSET('Sanitation Data'!$H$5,0,10*ROW('Sanitation Data'!H126)))),100-OFFSET('Sanitation Data'!$H$5,0,10*ROW('Sanitation Data'!H126)),NA())))</f>
        <v>#N/A</v>
      </c>
      <c r="AV132" s="134" t="e">
        <f ca="1">+IF(AND(ISNUMBER(OFFSET('Sanitation Data'!$H$7,0,10*ROW('Sanitation Data'!H126))),DK132="Yes"),OFFSET('Sanitation Data'!$H$7,0,10*ROW('Sanitation Data'!H126)),IF(AND(ISNUMBER(OFFSET('Sanitation Data'!$H$7,0,10*ROW('Sanitation Data'!H126))),DK132="No",ISNUMBER(OFFSET('Sanitation Data'!$H$7,0,10*ROW('Sanitation Data'!H126)))),CONCATENATE("[",ROUND(OFFSET('Sanitation Data'!$H$7,0,10*ROW('Sanitation Data'!H126)),0),"]"),IF(AND(ISNUMBER(OFFSET('Sanitation Data'!$H$7,0,10*ROW('Sanitation Data'!H126))),DK132="",ISNUMBER(OFFSET('Sanitation Data'!$H$7,0,10*ROW('Sanitation Data'!H126)))),OFFSET('Sanitation Data'!$H$7,0,10*ROW('Sanitation Data'!H126)),NA())))</f>
        <v>#N/A</v>
      </c>
      <c r="AW132" s="134" t="e">
        <f ca="1">+IF(AND(ISNUMBER(OFFSET('Sanitation Data'!$H$11,0,10*ROW('Sanitation Data'!H126))),DL132="Yes"),OFFSET('Sanitation Data'!$H$11,0,10*ROW('Sanitation Data'!H126)),IF(AND(ISNUMBER(OFFSET('Sanitation Data'!$H$11,0,10*ROW('Sanitation Data'!H126))),DL132="No",ISNUMBER(OFFSET('Sanitation Data'!$H$11,0,10*ROW('Sanitation Data'!H126)))),CONCATENATE("[",ROUND(OFFSET('Sanitation Data'!$H$11,0,10*ROW('Sanitation Data'!H126)),0),"]"),IF(AND(ISNUMBER(OFFSET('Sanitation Data'!$H$11,0,10*ROW('Sanitation Data'!H126))),DL132="",ISNUMBER(OFFSET('Sanitation Data'!$H$11,0,10*ROW('Sanitation Data'!H126)))),OFFSET('Sanitation Data'!$H$11,0,10*ROW('Sanitation Data'!H126)),NA())))</f>
        <v>#N/A</v>
      </c>
      <c r="AX132" s="134" t="e">
        <f ca="1">+IF(AND(ISNUMBER(OFFSET('Sanitation Data'!$H$12,0,10*ROW('Sanitation Data'!H126))),DM132="Yes"),OFFSET('Sanitation Data'!$H$12,0,10*ROW('Sanitation Data'!H126)),IF(AND(ISNUMBER(OFFSET('Sanitation Data'!$H$12,0,10*ROW('Sanitation Data'!H126))),DM132="No",ISNUMBER(OFFSET('Sanitation Data'!$H$12,0,10*ROW('Sanitation Data'!H126)))),CONCATENATE("[",ROUND(OFFSET('Sanitation Data'!$H$12,0,10*ROW('Sanitation Data'!H126)),0),"]"),IF(AND(ISNUMBER(OFFSET('Sanitation Data'!$H$12,0,10*ROW('Sanitation Data'!H126))),DM132="",ISNUMBER(OFFSET('Sanitation Data'!$H$12,0,10*ROW('Sanitation Data'!H126)))),OFFSET('Sanitation Data'!$H$12,0,10*ROW('Sanitation Data'!H126)),NA())))</f>
        <v>#N/A</v>
      </c>
      <c r="AY132" s="134" t="e">
        <f ca="1">+IF(AND(ISNUMBER(OFFSET('Sanitation Data'!$H$13,0,10*ROW('Sanitation Data'!H126))),DN132="Yes"),OFFSET('Sanitation Data'!$H$13,0,10*ROW('Sanitation Data'!H126)),IF(AND(ISNUMBER(OFFSET('Sanitation Data'!$H$13,0,10*ROW('Sanitation Data'!H126))),DN132="No",ISNUMBER(OFFSET('Sanitation Data'!$H$13,0,10*ROW('Sanitation Data'!H126)))),CONCATENATE("[",ROUND(OFFSET('Sanitation Data'!$H$13,0,10*ROW('Sanitation Data'!H126)),0),"]"),IF(AND(ISNUMBER(OFFSET('Sanitation Data'!$H$13,0,10*ROW('Sanitation Data'!H126))),DN132="",ISNUMBER(OFFSET('Sanitation Data'!$H$13,0,10*ROW('Sanitation Data'!H126)))),OFFSET('Sanitation Data'!$H$13,0,10*ROW('Sanitation Data'!H126)),NA())))</f>
        <v>#N/A</v>
      </c>
      <c r="AZ132" s="135" t="e">
        <f ca="1">+IF(AND(ISNUMBER(OFFSET('Hygiene Data'!$C$6,0,10*ROW('Hygiene Data'!C126))),DO132="Yes"),OFFSET('Hygiene Data'!$C$6,0,10*ROW('Hygiene Data'!C126)),IF(AND(ISNUMBER(OFFSET('Hygiene Data'!$C$6,0,10*ROW('Hygiene Data'!C126))),DO132="No",ISNUMBER(OFFSET('Hygiene Data'!$C$6,0,10*ROW('Hygiene Data'!C126)))),CONCATENATE("[",ROUND(OFFSET('Hygiene Data'!$C$6,0,10*ROW('Hygiene Data'!C126)),0),"]"),IF(AND(ISNUMBER(OFFSET('Hygiene Data'!$C$6,0,10*ROW('Hygiene Data'!C126))),DO132="",ISNUMBER(OFFSET('Hygiene Data'!$C$6,0,10*ROW('Hygiene Data'!C126)))),OFFSET('Hygiene Data'!$C$6,0,10*ROW('Hygiene Data'!C126)),NA())))</f>
        <v>#N/A</v>
      </c>
      <c r="BA132" s="135" t="e">
        <f ca="1">+IF(AND(ISNUMBER(OFFSET('Hygiene Data'!$C$8,0,10*ROW('Hygiene Data'!C126))),DP132="Yes"),OFFSET('Hygiene Data'!$C$8,0,10*ROW('Hygiene Data'!C126)),IF(AND(ISNUMBER(OFFSET('Hygiene Data'!$C$8,0,10*ROW('Hygiene Data'!C126))),DP132="No",ISNUMBER(OFFSET('Hygiene Data'!$C$8,0,10*ROW('Hygiene Data'!C126)))),CONCATENATE("[",ROUND(OFFSET('Hygiene Data'!$C$8,0,10*ROW('Hygiene Data'!C126)),0),"]"),IF(AND(ISNUMBER(OFFSET('Hygiene Data'!$C$8,0,10*ROW('Hygiene Data'!C126))),DP132="",ISNUMBER(OFFSET('Hygiene Data'!$C$8,0,10*ROW('Hygiene Data'!C126)))),OFFSET('Hygiene Data'!$C$8,0,10*ROW('Hygiene Data'!C126)),NA())))</f>
        <v>#N/A</v>
      </c>
      <c r="BB132" s="135" t="e">
        <f ca="1">+IF(AND(ISNUMBER(OFFSET('Hygiene Data'!$C$10,0,10*ROW('Hygiene Data'!C126))),DQ132="Yes"),OFFSET('Hygiene Data'!$C$10,0,10*ROW('Hygiene Data'!C126)),IF(AND(ISNUMBER(OFFSET('Hygiene Data'!$C$10,0,10*ROW('Hygiene Data'!C126))),DQ132="No",ISNUMBER(OFFSET('Hygiene Data'!$C$10,0,10*ROW('Hygiene Data'!C126)))),CONCATENATE("[",ROUND(OFFSET('Hygiene Data'!$C$10,0,10*ROW('Hygiene Data'!C126)),0),"]"),IF(AND(ISNUMBER(OFFSET('Hygiene Data'!$C$10,0,10*ROW('Hygiene Data'!C126))),DQ132="",ISNUMBER(OFFSET('Hygiene Data'!$C$10,0,10*ROW('Hygiene Data'!C126)))),OFFSET('Hygiene Data'!$C$10,0,10*ROW('Hygiene Data'!C126)),NA())))</f>
        <v>#N/A</v>
      </c>
      <c r="BC132" s="135" t="e">
        <f ca="1">+IF(AND(ISNUMBER(OFFSET('Hygiene Data'!$D$6,0,10*ROW('Hygiene Data'!D126))),DR132="Yes"),OFFSET('Hygiene Data'!$D$6,0,10*ROW('Hygiene Data'!D126)),IF(AND(ISNUMBER(OFFSET('Hygiene Data'!$D$6,0,10*ROW('Hygiene Data'!D126))),DR132="No",ISNUMBER(OFFSET('Hygiene Data'!$D$6,0,10*ROW('Hygiene Data'!D126)))),CONCATENATE("[",ROUND(OFFSET('Hygiene Data'!$D$6,0,10*ROW('Hygiene Data'!D126)),0),"]"),IF(AND(ISNUMBER(OFFSET('Hygiene Data'!$D$6,0,10*ROW('Hygiene Data'!D126))),DR132="",ISNUMBER(OFFSET('Hygiene Data'!$D$6,0,10*ROW('Hygiene Data'!D126)))),OFFSET('Hygiene Data'!$D$6,0,10*ROW('Hygiene Data'!D126)),NA())))</f>
        <v>#N/A</v>
      </c>
      <c r="BD132" s="135" t="e">
        <f ca="1">+IF(AND(ISNUMBER(OFFSET('Hygiene Data'!$D$8,0,10*ROW('Hygiene Data'!D126))),DS132="Yes"),OFFSET('Hygiene Data'!$D$8,0,10*ROW('Hygiene Data'!D126)),IF(AND(ISNUMBER(OFFSET('Hygiene Data'!$D$8,0,10*ROW('Hygiene Data'!D126))),DS132="No",ISNUMBER(OFFSET('Hygiene Data'!$D$8,0,10*ROW('Hygiene Data'!D126)))),CONCATENATE("[",ROUND(OFFSET('Hygiene Data'!$D$8,0,10*ROW('Hygiene Data'!D126)),0),"]"),IF(AND(ISNUMBER(OFFSET('Hygiene Data'!$D$8,0,10*ROW('Hygiene Data'!D126))),DS132="",ISNUMBER(OFFSET('Hygiene Data'!$D$8,0,10*ROW('Hygiene Data'!D126)))),OFFSET('Hygiene Data'!$D$8,0,10*ROW('Hygiene Data'!D126)),NA())))</f>
        <v>#N/A</v>
      </c>
      <c r="BE132" s="135" t="e">
        <f ca="1">+IF(AND(ISNUMBER(OFFSET('Hygiene Data'!$D$10,0,10*ROW('Hygiene Data'!D126))),DT132="Yes"),OFFSET('Hygiene Data'!$D$10,0,10*ROW('Hygiene Data'!D126)),IF(AND(ISNUMBER(OFFSET('Hygiene Data'!$D$10,0,10*ROW('Hygiene Data'!D126))),DT132="No",ISNUMBER(OFFSET('Hygiene Data'!$D$10,0,10*ROW('Hygiene Data'!D126)))),CONCATENATE("[",ROUND(OFFSET('Hygiene Data'!$D$10,0,10*ROW('Hygiene Data'!D126)),0),"]"),IF(AND(ISNUMBER(OFFSET('Hygiene Data'!$D$10,0,10*ROW('Hygiene Data'!D126))),DT132="",ISNUMBER(OFFSET('Hygiene Data'!$D$10,0,10*ROW('Hygiene Data'!D126)))),OFFSET('Hygiene Data'!$D$10,0,10*ROW('Hygiene Data'!D126)),NA())))</f>
        <v>#N/A</v>
      </c>
      <c r="BF132" s="135" t="e">
        <f ca="1">+IF(AND(ISNUMBER(OFFSET('Hygiene Data'!$E$6,0,10*ROW('Hygiene Data'!E126))),DU132="Yes"),OFFSET('Hygiene Data'!$E$6,0,10*ROW('Hygiene Data'!E126)),IF(AND(ISNUMBER(OFFSET('Hygiene Data'!$E$6,0,10*ROW('Hygiene Data'!E126))),DU132="No",ISNUMBER(OFFSET('Hygiene Data'!$E$6,0,10*ROW('Hygiene Data'!E126)))),CONCATENATE("[",ROUND(OFFSET('Hygiene Data'!$E$6,0,10*ROW('Hygiene Data'!E126)),0),"]"),IF(AND(ISNUMBER(OFFSET('Hygiene Data'!$E$6,0,10*ROW('Hygiene Data'!E126))),DU132="",ISNUMBER(OFFSET('Hygiene Data'!$E$6,0,10*ROW('Hygiene Data'!E126)))),OFFSET('Hygiene Data'!$E$6,0,10*ROW('Hygiene Data'!E126)),NA())))</f>
        <v>#N/A</v>
      </c>
      <c r="BG132" s="135" t="e">
        <f ca="1">+IF(AND(ISNUMBER(OFFSET('Hygiene Data'!$E$8,0,10*ROW('Hygiene Data'!E126))),DV132="Yes"),OFFSET('Hygiene Data'!$E$8,0,10*ROW('Hygiene Data'!E126)),IF(AND(ISNUMBER(OFFSET('Hygiene Data'!$E$8,0,10*ROW('Hygiene Data'!E126))),DV132="No",ISNUMBER(OFFSET('Hygiene Data'!$E$8,0,10*ROW('Hygiene Data'!E126)))),CONCATENATE("[",ROUND(OFFSET('Hygiene Data'!$E$8,0,10*ROW('Hygiene Data'!E126)),0),"]"),IF(AND(ISNUMBER(OFFSET('Hygiene Data'!$E$8,0,10*ROW('Hygiene Data'!E126))),DV132="",ISNUMBER(OFFSET('Hygiene Data'!$E$8,0,10*ROW('Hygiene Data'!E126)))),OFFSET('Hygiene Data'!$E$8,0,10*ROW('Hygiene Data'!E126)),NA())))</f>
        <v>#N/A</v>
      </c>
      <c r="BH132" s="135" t="e">
        <f ca="1">+IF(AND(ISNUMBER(OFFSET('Hygiene Data'!$E$10,0,10*ROW('Hygiene Data'!E126))),DW132="Yes"),OFFSET('Hygiene Data'!$E$10,0,10*ROW('Hygiene Data'!E126)),IF(AND(ISNUMBER(OFFSET('Hygiene Data'!$E$10,0,10*ROW('Hygiene Data'!E126))),DW132="No",ISNUMBER(OFFSET('Hygiene Data'!$E$10,0,10*ROW('Hygiene Data'!E126)))),CONCATENATE("[",ROUND(OFFSET('Hygiene Data'!$E$10,0,10*ROW('Hygiene Data'!E126)),0),"]"),IF(AND(ISNUMBER(OFFSET('Hygiene Data'!$E$10,0,10*ROW('Hygiene Data'!E126))),DW132="",ISNUMBER(OFFSET('Hygiene Data'!$E$10,0,10*ROW('Hygiene Data'!E126)))),OFFSET('Hygiene Data'!$E$10,0,10*ROW('Hygiene Data'!E126)),NA())))</f>
        <v>#N/A</v>
      </c>
      <c r="BI132" s="135" t="e">
        <f ca="1">+IF(AND(ISNUMBER(OFFSET('Hygiene Data'!$F$6,0,10*ROW('Hygiene Data'!F126))),DX132="Yes"),OFFSET('Hygiene Data'!$F$6,0,10*ROW('Hygiene Data'!F126)),IF(AND(ISNUMBER(OFFSET('Hygiene Data'!$F$6,0,10*ROW('Hygiene Data'!F126))),DX132="No",ISNUMBER(OFFSET('Hygiene Data'!$F$6,0,10*ROW('Hygiene Data'!F126)))),CONCATENATE("[",ROUND(OFFSET('Hygiene Data'!$F$6,0,10*ROW('Hygiene Data'!F126)),0),"]"),IF(AND(ISNUMBER(OFFSET('Hygiene Data'!$F$6,0,10*ROW('Hygiene Data'!F126))),DX132="",ISNUMBER(OFFSET('Hygiene Data'!$F$6,0,10*ROW('Hygiene Data'!F126)))),OFFSET('Hygiene Data'!$F$6,0,10*ROW('Hygiene Data'!F126)),NA())))</f>
        <v>#N/A</v>
      </c>
      <c r="BJ132" s="135" t="e">
        <f ca="1">+IF(AND(ISNUMBER(OFFSET('Hygiene Data'!$F$8,0,10*ROW('Hygiene Data'!F126))),DY132="Yes"),OFFSET('Hygiene Data'!$F$8,0,10*ROW('Hygiene Data'!F126)),IF(AND(ISNUMBER(OFFSET('Hygiene Data'!$F$8,0,10*ROW('Hygiene Data'!F126))),DY132="No",ISNUMBER(OFFSET('Hygiene Data'!$F$8,0,10*ROW('Hygiene Data'!F126)))),CONCATENATE("[",ROUND(OFFSET('Hygiene Data'!$F$8,0,10*ROW('Hygiene Data'!F126)),0),"]"),IF(AND(ISNUMBER(OFFSET('Hygiene Data'!$F$8,0,10*ROW('Hygiene Data'!F126))),DY132="",ISNUMBER(OFFSET('Hygiene Data'!$F$8,0,10*ROW('Hygiene Data'!F126)))),OFFSET('Hygiene Data'!$F$8,0,10*ROW('Hygiene Data'!F126)),NA())))</f>
        <v>#N/A</v>
      </c>
      <c r="BK132" s="135" t="e">
        <f ca="1">+IF(AND(ISNUMBER(OFFSET('Hygiene Data'!$F$10,0,10*ROW('Hygiene Data'!F126))),DZ132="Yes"),OFFSET('Hygiene Data'!$F$10,0,10*ROW('Hygiene Data'!F126)),IF(AND(ISNUMBER(OFFSET('Hygiene Data'!$F$10,0,10*ROW('Hygiene Data'!F126))),DZ132="No",ISNUMBER(OFFSET('Hygiene Data'!$F$10,0,10*ROW('Hygiene Data'!F126)))),CONCATENATE("[",ROUND(OFFSET('Hygiene Data'!$F$10,0,10*ROW('Hygiene Data'!F126)),0),"]"),IF(AND(ISNUMBER(OFFSET('Hygiene Data'!$F$10,0,10*ROW('Hygiene Data'!F126))),DZ132="",ISNUMBER(OFFSET('Hygiene Data'!$F$10,0,10*ROW('Hygiene Data'!F126)))),OFFSET('Hygiene Data'!$F$10,0,10*ROW('Hygiene Data'!F126)),NA())))</f>
        <v>#N/A</v>
      </c>
      <c r="BL132" s="135" t="e">
        <f ca="1">+IF(AND(ISNUMBER(OFFSET('Hygiene Data'!$G$6,0,10*ROW('Hygiene Data'!G126))),EA132="Yes"),OFFSET('Hygiene Data'!$G$6,0,10*ROW('Hygiene Data'!G126)),IF(AND(ISNUMBER(OFFSET('Hygiene Data'!$G$6,0,10*ROW('Hygiene Data'!G126))),EA132="No",ISNUMBER(OFFSET('Hygiene Data'!$G$6,0,10*ROW('Hygiene Data'!G126)))),CONCATENATE("[",ROUND(OFFSET('Hygiene Data'!$G$6,0,10*ROW('Hygiene Data'!G126)),0),"]"),IF(AND(ISNUMBER(OFFSET('Hygiene Data'!$G$6,0,10*ROW('Hygiene Data'!G126))),EA132="",ISNUMBER(OFFSET('Hygiene Data'!$G$6,0,10*ROW('Hygiene Data'!G126)))),OFFSET('Hygiene Data'!$G$6,0,10*ROW('Hygiene Data'!G126)),NA())))</f>
        <v>#N/A</v>
      </c>
      <c r="BM132" s="135" t="e">
        <f ca="1">+IF(AND(ISNUMBER(OFFSET('Hygiene Data'!$G$8,0,10*ROW('Hygiene Data'!G126))),EB132="Yes"),OFFSET('Hygiene Data'!$G$8,0,10*ROW('Hygiene Data'!G126)),IF(AND(ISNUMBER(OFFSET('Hygiene Data'!$G$8,0,10*ROW('Hygiene Data'!G126))),EB132="No",ISNUMBER(OFFSET('Hygiene Data'!$G$8,0,10*ROW('Hygiene Data'!G126)))),CONCATENATE("[",ROUND(OFFSET('Hygiene Data'!$G$8,0,10*ROW('Hygiene Data'!G126)),0),"]"),IF(AND(ISNUMBER(OFFSET('Hygiene Data'!$G$8,0,10*ROW('Hygiene Data'!G126))),EB132="",ISNUMBER(OFFSET('Hygiene Data'!$G$8,0,10*ROW('Hygiene Data'!G126)))),OFFSET('Hygiene Data'!$G$8,0,10*ROW('Hygiene Data'!G126)),NA())))</f>
        <v>#N/A</v>
      </c>
      <c r="BN132" s="135" t="e">
        <f ca="1">+IF(AND(ISNUMBER(OFFSET('Hygiene Data'!$G$10,0,10*ROW('Hygiene Data'!G126))),EC132="Yes"),OFFSET('Hygiene Data'!$G$10,0,10*ROW('Hygiene Data'!G126)),IF(AND(ISNUMBER(OFFSET('Hygiene Data'!$G$10,0,10*ROW('Hygiene Data'!G126))),EC132="No",ISNUMBER(OFFSET('Hygiene Data'!$G$10,0,10*ROW('Hygiene Data'!G126)))),CONCATENATE("[",ROUND(OFFSET('Hygiene Data'!$G$10,0,10*ROW('Hygiene Data'!G126)),0),"]"),IF(AND(ISNUMBER(OFFSET('Hygiene Data'!$G$10,0,10*ROW('Hygiene Data'!G126))),EC132="",ISNUMBER(OFFSET('Hygiene Data'!$G$10,0,10*ROW('Hygiene Data'!G126)))),OFFSET('Hygiene Data'!$G$10,0,10*ROW('Hygiene Data'!G126)),NA())))</f>
        <v>#N/A</v>
      </c>
      <c r="BO132" s="135" t="e">
        <f ca="1">+IF(AND(ISNUMBER(OFFSET('Hygiene Data'!$H$6,0,10*ROW('Hygiene Data'!H126))),ED132="Yes"),OFFSET('Hygiene Data'!$H$6,0,10*ROW('Hygiene Data'!H126)),IF(AND(ISNUMBER(OFFSET('Hygiene Data'!$H$6,0,10*ROW('Hygiene Data'!H126))),ED132="No",ISNUMBER(OFFSET('Hygiene Data'!$H$6,0,10*ROW('Hygiene Data'!H126)))),CONCATENATE("[",ROUND(OFFSET('Hygiene Data'!$H$6,0,10*ROW('Hygiene Data'!H126)),0),"]"),IF(AND(ISNUMBER(OFFSET('Hygiene Data'!$H$6,0,10*ROW('Hygiene Data'!H126))),ED132="",ISNUMBER(OFFSET('Hygiene Data'!$H$6,0,10*ROW('Hygiene Data'!H126)))),OFFSET('Hygiene Data'!$H$6,0,10*ROW('Hygiene Data'!H126)),NA())))</f>
        <v>#N/A</v>
      </c>
      <c r="BP132" s="135" t="e">
        <f ca="1">+IF(AND(ISNUMBER(OFFSET('Hygiene Data'!$H$8,0,10*ROW('Hygiene Data'!H126))),EE132="Yes"),OFFSET('Hygiene Data'!$H$8,0,10*ROW('Hygiene Data'!H126)),IF(AND(ISNUMBER(OFFSET('Hygiene Data'!$H$8,0,10*ROW('Hygiene Data'!H126))),EE132="No",ISNUMBER(OFFSET('Hygiene Data'!$H$8,0,10*ROW('Hygiene Data'!H126)))),CONCATENATE("[",ROUND(OFFSET('Hygiene Data'!$H$8,0,10*ROW('Hygiene Data'!H126)),0),"]"),IF(AND(ISNUMBER(OFFSET('Hygiene Data'!$H$8,0,10*ROW('Hygiene Data'!H126))),EE132="",ISNUMBER(OFFSET('Hygiene Data'!$H$8,0,10*ROW('Hygiene Data'!H126)))),OFFSET('Hygiene Data'!$H$8,0,10*ROW('Hygiene Data'!H126)),NA())))</f>
        <v>#N/A</v>
      </c>
      <c r="BQ132" s="135" t="e">
        <f ca="1">+IF(AND(ISNUMBER(OFFSET('Hygiene Data'!$H$10,0,10*ROW('Hygiene Data'!H126))),EF132="Yes"),OFFSET('Hygiene Data'!$H$10,0,10*ROW('Hygiene Data'!H126)),IF(AND(ISNUMBER(OFFSET('Hygiene Data'!$H$10,0,10*ROW('Hygiene Data'!H126))),EF132="No",ISNUMBER(OFFSET('Hygiene Data'!$H$10,0,10*ROW('Hygiene Data'!H126)))),CONCATENATE("[",ROUND(OFFSET('Hygiene Data'!$H$10,0,10*ROW('Hygiene Data'!H126)),0),"]"),IF(AND(ISNUMBER(OFFSET('Hygiene Data'!$H$10,0,10*ROW('Hygiene Data'!H126))),EF132="",ISNUMBER(OFFSET('Hygiene Data'!$H$10,0,10*ROW('Hygiene Data'!H126)))),OFFSET('Hygiene Data'!$H$10,0,10*ROW('Hygiene Data'!H126)),NA())))</f>
        <v>#N/A</v>
      </c>
      <c r="BS132" s="34" t="str">
        <f ca="1">+IF(OFFSET('Water Data'!$C$28,0,10*ROW('Water Data'!C126))="","",OFFSET('Water Data'!$C$28,0,10*ROW('Water Data'!C126)))</f>
        <v/>
      </c>
      <c r="BT132" s="34" t="str">
        <f ca="1">+IF(OFFSET('Water Data'!$C$29,0,10*ROW('Water Data'!C126))="","",OFFSET('Water Data'!$C$29,0,10*ROW('Water Data'!C126)))</f>
        <v/>
      </c>
      <c r="BU132" s="34" t="str">
        <f ca="1">+IF(OFFSET('Water Data'!$C$30,0,10*ROW('Water Data'!C126))="","",OFFSET('Water Data'!$C$30,0,10*ROW('Water Data'!C126)))</f>
        <v/>
      </c>
      <c r="BV132" s="34" t="str">
        <f ca="1">+IF(OFFSET('Water Data'!$D$28,0,10*ROW('Water Data'!D126))="","",OFFSET('Water Data'!$D$28,0,10*ROW('Water Data'!D126)))</f>
        <v/>
      </c>
      <c r="BW132" s="34" t="str">
        <f ca="1">+IF(OFFSET('Water Data'!$D$29,0,10*ROW('Water Data'!D126))="","",OFFSET('Water Data'!$D$29,0,10*ROW('Water Data'!D126)))</f>
        <v/>
      </c>
      <c r="BX132" s="34" t="str">
        <f ca="1">+IF(OFFSET('Water Data'!$D$30,0,10*ROW('Water Data'!D126))="","",OFFSET('Water Data'!$D$30,0,10*ROW('Water Data'!D126)))</f>
        <v/>
      </c>
      <c r="BY132" s="34" t="str">
        <f ca="1">+IF(OFFSET('Water Data'!$E$28,0,10*ROW('Water Data'!E126))="","",OFFSET('Water Data'!$E$28,0,10*ROW('Water Data'!E126)))</f>
        <v/>
      </c>
      <c r="BZ132" s="34" t="str">
        <f ca="1">+IF(OFFSET('Water Data'!$E$29,0,10*ROW('Water Data'!E126))="","",OFFSET('Water Data'!$E$29,0,10*ROW('Water Data'!E126)))</f>
        <v/>
      </c>
      <c r="CA132" s="34" t="str">
        <f ca="1">+IF(OFFSET('Water Data'!$E$30,0,10*ROW('Water Data'!E126))="","",OFFSET('Water Data'!$E$30,0,10*ROW('Water Data'!E126)))</f>
        <v/>
      </c>
      <c r="CB132" s="34" t="str">
        <f ca="1">+IF(OFFSET('Water Data'!$F$28,0,10*ROW('Water Data'!F126))="","",OFFSET('Water Data'!$F$28,0,10*ROW('Water Data'!F126)))</f>
        <v/>
      </c>
      <c r="CC132" s="34" t="str">
        <f ca="1">+IF(OFFSET('Water Data'!$F$29,0,10*ROW('Water Data'!F126))="","",OFFSET('Water Data'!$F$29,0,10*ROW('Water Data'!F126)))</f>
        <v/>
      </c>
      <c r="CD132" s="34" t="str">
        <f ca="1">+IF(OFFSET('Water Data'!$F$30,0,10*ROW('Water Data'!F126))="","",OFFSET('Water Data'!$F$30,0,10*ROW('Water Data'!F126)))</f>
        <v/>
      </c>
      <c r="CE132" s="34" t="str">
        <f ca="1">+IF(OFFSET('Water Data'!$G$28,0,10*ROW('Water Data'!G126))="","",OFFSET('Water Data'!$G$28,0,10*ROW('Water Data'!G126)))</f>
        <v/>
      </c>
      <c r="CF132" s="34" t="str">
        <f ca="1">+IF(OFFSET('Water Data'!$G$29,0,10*ROW('Water Data'!G126))="","",OFFSET('Water Data'!$G$29,0,10*ROW('Water Data'!G126)))</f>
        <v/>
      </c>
      <c r="CG132" s="34" t="str">
        <f ca="1">+IF(OFFSET('Water Data'!$G$30,0,10*ROW('Water Data'!G126))="","",OFFSET('Water Data'!$G$30,0,10*ROW('Water Data'!G126)))</f>
        <v/>
      </c>
      <c r="CH132" s="34" t="str">
        <f ca="1">+IF(OFFSET('Water Data'!$H$28,0,10*ROW('Water Data'!H126))="","",OFFSET('Water Data'!$H$28,0,10*ROW('Water Data'!H126)))</f>
        <v/>
      </c>
      <c r="CI132" s="34" t="str">
        <f ca="1">+IF(OFFSET('Water Data'!$H$29,0,10*ROW('Water Data'!H126))="","",OFFSET('Water Data'!$H$29,0,10*ROW('Water Data'!H126)))</f>
        <v/>
      </c>
      <c r="CJ132" s="34" t="str">
        <f ca="1">+IF(OFFSET('Water Data'!$H$30,0,10*ROW('Water Data'!H126))="","",OFFSET('Water Data'!$H$30,0,10*ROW('Water Data'!H126)))</f>
        <v/>
      </c>
      <c r="CK132" s="34" t="str">
        <f ca="1">+IF(OFFSET('Sanitation Data'!$C$29,0,10*ROW('Sanitation Data'!C126))="","",OFFSET('Sanitation Data'!$C$29,0,10*ROW('Sanitation Data'!C126)))</f>
        <v/>
      </c>
      <c r="CL132" s="34" t="str">
        <f ca="1">+IF(OFFSET('Sanitation Data'!$C$30,0,10*ROW('Sanitation Data'!C126))="","",OFFSET('Sanitation Data'!$C$30,0,10*ROW('Sanitation Data'!C126)))</f>
        <v/>
      </c>
      <c r="CM132" s="34" t="str">
        <f ca="1">+IF(OFFSET('Sanitation Data'!$C$31,0,10*ROW('Sanitation Data'!C126))="","",OFFSET('Sanitation Data'!$C$31,0,10*ROW('Sanitation Data'!C126)))</f>
        <v/>
      </c>
      <c r="CN132" s="34" t="str">
        <f ca="1">+IF(OFFSET('Sanitation Data'!$C$32,0,10*ROW('Sanitation Data'!C126))="","",OFFSET('Sanitation Data'!$C$32,0,10*ROW('Sanitation Data'!C126)))</f>
        <v/>
      </c>
      <c r="CO132" s="34" t="str">
        <f ca="1">+IF(OFFSET('Sanitation Data'!$C$33,0,10*ROW('Sanitation Data'!C126))="","",OFFSET('Sanitation Data'!$C$33,0,10*ROW('Sanitation Data'!C126)))</f>
        <v/>
      </c>
      <c r="CP132" s="34" t="str">
        <f ca="1">+IF(OFFSET('Sanitation Data'!$D$29,0,10*ROW('Sanitation Data'!D126))="","",OFFSET('Sanitation Data'!$D$29,0,10*ROW('Sanitation Data'!D126)))</f>
        <v/>
      </c>
      <c r="CQ132" s="34" t="str">
        <f ca="1">+IF(OFFSET('Sanitation Data'!$D$30,0,10*ROW('Sanitation Data'!D126))="","",OFFSET('Sanitation Data'!$D$30,0,10*ROW('Sanitation Data'!D126)))</f>
        <v/>
      </c>
      <c r="CR132" s="34" t="str">
        <f ca="1">+IF(OFFSET('Sanitation Data'!$D$31,0,10*ROW('Sanitation Data'!D126))="","",OFFSET('Sanitation Data'!$D$31,0,10*ROW('Sanitation Data'!D126)))</f>
        <v/>
      </c>
      <c r="CS132" s="34" t="str">
        <f ca="1">+IF(OFFSET('Sanitation Data'!$D$32,0,10*ROW('Sanitation Data'!D126))="","",OFFSET('Sanitation Data'!$D$32,0,10*ROW('Sanitation Data'!D126)))</f>
        <v/>
      </c>
      <c r="CT132" s="34" t="str">
        <f ca="1">+IF(OFFSET('Sanitation Data'!$D$33,0,10*ROW('Sanitation Data'!D126))="","",OFFSET('Sanitation Data'!$D$33,0,10*ROW('Sanitation Data'!D126)))</f>
        <v/>
      </c>
      <c r="CU132" s="34" t="str">
        <f ca="1">+IF(OFFSET('Sanitation Data'!$E$29,0,10*ROW('Sanitation Data'!E126))="","",OFFSET('Sanitation Data'!$E$29,0,10*ROW('Sanitation Data'!E126)))</f>
        <v/>
      </c>
      <c r="CV132" s="34" t="str">
        <f ca="1">+IF(OFFSET('Sanitation Data'!$E$30,0,10*ROW('Sanitation Data'!E126))="","",OFFSET('Sanitation Data'!$E$30,0,10*ROW('Sanitation Data'!E126)))</f>
        <v/>
      </c>
      <c r="CW132" s="34" t="str">
        <f ca="1">+IF(OFFSET('Sanitation Data'!$E$31,0,10*ROW('Sanitation Data'!E126))="","",OFFSET('Sanitation Data'!$E$31,0,10*ROW('Sanitation Data'!E126)))</f>
        <v/>
      </c>
      <c r="CX132" s="34" t="str">
        <f ca="1">+IF(OFFSET('Sanitation Data'!$E$32,0,10*ROW('Sanitation Data'!E126))="","",OFFSET('Sanitation Data'!$E$32,0,10*ROW('Sanitation Data'!E126)))</f>
        <v/>
      </c>
      <c r="CY132" s="34" t="str">
        <f ca="1">+IF(OFFSET('Sanitation Data'!$E$33,0,10*ROW('Sanitation Data'!E126))="","",OFFSET('Sanitation Data'!$E$33,0,10*ROW('Sanitation Data'!E126)))</f>
        <v/>
      </c>
      <c r="CZ132" s="34" t="str">
        <f ca="1">+IF(OFFSET('Sanitation Data'!$F$29,0,10*ROW('Sanitation Data'!F126))="","",OFFSET('Sanitation Data'!$F$29,0,10*ROW('Sanitation Data'!F126)))</f>
        <v/>
      </c>
      <c r="DA132" s="34" t="str">
        <f ca="1">+IF(OFFSET('Sanitation Data'!$F$30,0,10*ROW('Sanitation Data'!F126))="","",OFFSET('Sanitation Data'!$F$30,0,10*ROW('Sanitation Data'!F126)))</f>
        <v/>
      </c>
      <c r="DB132" s="34" t="str">
        <f ca="1">+IF(OFFSET('Sanitation Data'!$F$31,0,10*ROW('Sanitation Data'!F126))="","",OFFSET('Sanitation Data'!$F$31,0,10*ROW('Sanitation Data'!F126)))</f>
        <v/>
      </c>
      <c r="DC132" s="34" t="str">
        <f ca="1">+IF(OFFSET('Sanitation Data'!$F$32,0,10*ROW('Sanitation Data'!F126))="","",OFFSET('Sanitation Data'!$F$32,0,10*ROW('Sanitation Data'!F126)))</f>
        <v/>
      </c>
      <c r="DD132" s="34" t="str">
        <f ca="1">+IF(OFFSET('Sanitation Data'!$F$33,0,10*ROW('Sanitation Data'!F126))="","",OFFSET('Sanitation Data'!$F$33,0,10*ROW('Sanitation Data'!F126)))</f>
        <v/>
      </c>
      <c r="DE132" s="34" t="str">
        <f ca="1">+IF(OFFSET('Sanitation Data'!$G$29,0,10*ROW('Sanitation Data'!G126))="","",OFFSET('Sanitation Data'!$G$29,0,10*ROW('Sanitation Data'!G126)))</f>
        <v/>
      </c>
      <c r="DF132" s="34" t="str">
        <f ca="1">+IF(OFFSET('Sanitation Data'!$G$30,0,10*ROW('Sanitation Data'!G126))="","",OFFSET('Sanitation Data'!$G$30,0,10*ROW('Sanitation Data'!G126)))</f>
        <v/>
      </c>
      <c r="DG132" s="34" t="str">
        <f ca="1">+IF(OFFSET('Sanitation Data'!$G$31,0,10*ROW('Sanitation Data'!G126))="","",OFFSET('Sanitation Data'!$G$31,0,10*ROW('Sanitation Data'!G126)))</f>
        <v/>
      </c>
      <c r="DH132" s="34" t="str">
        <f ca="1">+IF(OFFSET('Sanitation Data'!$G$32,0,10*ROW('Sanitation Data'!G126))="","",OFFSET('Sanitation Data'!$G$32,0,10*ROW('Sanitation Data'!G126)))</f>
        <v/>
      </c>
      <c r="DI132" s="34" t="str">
        <f ca="1">+IF(OFFSET('Sanitation Data'!$G$33,0,10*ROW('Sanitation Data'!G126))="","",OFFSET('Sanitation Data'!$G$33,0,10*ROW('Sanitation Data'!G126)))</f>
        <v/>
      </c>
      <c r="DJ132" s="34" t="str">
        <f ca="1">+IF(OFFSET('Sanitation Data'!$H$29,0,10*ROW('Sanitation Data'!H126))="","",OFFSET('Sanitation Data'!$H$29,0,10*ROW('Sanitation Data'!H126)))</f>
        <v/>
      </c>
      <c r="DK132" s="34" t="str">
        <f ca="1">+IF(OFFSET('Sanitation Data'!$H$30,0,10*ROW('Sanitation Data'!H126))="","",OFFSET('Sanitation Data'!$H$30,0,10*ROW('Sanitation Data'!H126)))</f>
        <v/>
      </c>
      <c r="DL132" s="34" t="str">
        <f ca="1">+IF(OFFSET('Sanitation Data'!$H$31,0,10*ROW('Sanitation Data'!H126))="","",OFFSET('Sanitation Data'!$H$31,0,10*ROW('Sanitation Data'!H126)))</f>
        <v/>
      </c>
      <c r="DM132" s="34" t="str">
        <f ca="1">+IF(OFFSET('Sanitation Data'!$H$32,0,10*ROW('Sanitation Data'!H126))="","",OFFSET('Sanitation Data'!$H$32,0,10*ROW('Sanitation Data'!H126)))</f>
        <v/>
      </c>
      <c r="DN132" s="34" t="str">
        <f ca="1">+IF(OFFSET('Sanitation Data'!$H$33,0,10*ROW('Sanitation Data'!H126))="","",OFFSET('Sanitation Data'!$H$33,0,10*ROW('Sanitation Data'!H126)))</f>
        <v/>
      </c>
      <c r="DO132" s="34" t="str">
        <f ca="1">+IF(OFFSET('Hygiene Data'!$C$12,0,10*ROW('Hygiene Data'!C126))="","",OFFSET('Hygiene Data'!$C$12,0,10*ROW('Hygiene Data'!C126)))</f>
        <v/>
      </c>
      <c r="DP132" s="34" t="str">
        <f ca="1">+IF(OFFSET('Hygiene Data'!$C$13,0,10*ROW('Hygiene Data'!C126))="","",OFFSET('Hygiene Data'!$C$13,0,10*ROW('Hygiene Data'!C126)))</f>
        <v/>
      </c>
      <c r="DQ132" s="34" t="str">
        <f ca="1">+IF(OFFSET('Hygiene Data'!$C$14,0,10*ROW('Hygiene Data'!C126))="","",OFFSET('Hygiene Data'!$C$14,0,10*ROW('Hygiene Data'!C126)))</f>
        <v/>
      </c>
      <c r="DR132" s="34" t="str">
        <f ca="1">+IF(OFFSET('Hygiene Data'!$D$12,0,10*ROW('Hygiene Data'!D126))="","",OFFSET('Hygiene Data'!$D$12,0,10*ROW('Hygiene Data'!D126)))</f>
        <v/>
      </c>
      <c r="DS132" s="34" t="str">
        <f ca="1">+IF(OFFSET('Hygiene Data'!$D$13,0,10*ROW('Hygiene Data'!D126))="","",OFFSET('Hygiene Data'!$D$13,0,10*ROW('Hygiene Data'!D126)))</f>
        <v/>
      </c>
      <c r="DT132" s="34" t="str">
        <f ca="1">+IF(OFFSET('Hygiene Data'!$D$14,0,10*ROW('Hygiene Data'!D126))="","",OFFSET('Hygiene Data'!$D$14,0,10*ROW('Hygiene Data'!D126)))</f>
        <v/>
      </c>
      <c r="DU132" s="34" t="str">
        <f ca="1">+IF(OFFSET('Hygiene Data'!$E$12,0,10*ROW('Hygiene Data'!E126))="","",OFFSET('Hygiene Data'!$E$12,0,10*ROW('Hygiene Data'!E126)))</f>
        <v/>
      </c>
      <c r="DV132" s="34" t="str">
        <f ca="1">+IF(OFFSET('Hygiene Data'!$E$13,0,10*ROW('Hygiene Data'!E126))="","",OFFSET('Hygiene Data'!$E$13,0,10*ROW('Hygiene Data'!E126)))</f>
        <v/>
      </c>
      <c r="DW132" s="34" t="str">
        <f ca="1">+IF(OFFSET('Hygiene Data'!$E$14,0,10*ROW('Hygiene Data'!E126))="","",OFFSET('Hygiene Data'!$E$14,0,10*ROW('Hygiene Data'!E126)))</f>
        <v/>
      </c>
      <c r="DX132" s="34" t="str">
        <f ca="1">+IF(OFFSET('Hygiene Data'!$F$12,0,10*ROW('Hygiene Data'!F126))="","",OFFSET('Hygiene Data'!$F$12,0,10*ROW('Hygiene Data'!F126)))</f>
        <v/>
      </c>
      <c r="DY132" s="34" t="str">
        <f ca="1">+IF(OFFSET('Hygiene Data'!$F$13,0,10*ROW('Hygiene Data'!F126))="","",OFFSET('Hygiene Data'!$F$13,0,10*ROW('Hygiene Data'!F126)))</f>
        <v/>
      </c>
      <c r="DZ132" s="34" t="str">
        <f ca="1">+IF(OFFSET('Hygiene Data'!$F$14,0,10*ROW('Hygiene Data'!F126))="","",OFFSET('Hygiene Data'!$F$14,0,10*ROW('Hygiene Data'!F126)))</f>
        <v/>
      </c>
      <c r="EA132" s="34" t="str">
        <f ca="1">+IF(OFFSET('Hygiene Data'!$G$12,0,10*ROW('Hygiene Data'!G126))="","",OFFSET('Hygiene Data'!$G$12,0,10*ROW('Hygiene Data'!G126)))</f>
        <v/>
      </c>
      <c r="EB132" s="34" t="str">
        <f ca="1">+IF(OFFSET('Hygiene Data'!$G$13,0,10*ROW('Hygiene Data'!G126))="","",OFFSET('Hygiene Data'!$G$13,0,10*ROW('Hygiene Data'!G126)))</f>
        <v/>
      </c>
      <c r="EC132" s="34" t="str">
        <f ca="1">+IF(OFFSET('Hygiene Data'!$G$14,0,10*ROW('Hygiene Data'!G126))="","",OFFSET('Hygiene Data'!$G$14,0,10*ROW('Hygiene Data'!G126)))</f>
        <v/>
      </c>
      <c r="ED132" s="34" t="str">
        <f ca="1">+IF(OFFSET('Hygiene Data'!$H$12,0,10*ROW('Hygiene Data'!H126))="","",OFFSET('Hygiene Data'!$H$12,0,10*ROW('Hygiene Data'!H126)))</f>
        <v/>
      </c>
      <c r="EE132" s="34" t="str">
        <f ca="1">+IF(OFFSET('Hygiene Data'!$H$13,0,10*ROW('Hygiene Data'!H126))="","",OFFSET('Hygiene Data'!$H$13,0,10*ROW('Hygiene Data'!H126)))</f>
        <v/>
      </c>
      <c r="EF132" s="34" t="str">
        <f ca="1">+IF(OFFSET('Hygiene Data'!$H$14,0,10*ROW('Hygiene Data'!H126))="","",OFFSET('Hygiene Data'!$H$14,0,10*ROW('Hygiene Data'!H126)))</f>
        <v/>
      </c>
    </row>
    <row r="133" spans="1:136" x14ac:dyDescent="0.2">
      <c r="A133" s="50" t="str">
        <f ca="1">+IF(OFFSET('Water Data'!$B$1,0,10*ROW('Water Data'!B130))="","",OFFSET('Water Data'!$B$1,0,10*ROW('Water Data'!B130)))</f>
        <v/>
      </c>
      <c r="B133" s="50" t="str">
        <f ca="1">+IF(OFFSET('Water Data'!$A$3,0,10*ROW('Water Data'!A130))="","",OFFSET('Water Data'!$A$3,0,10*ROW('Water Data'!A130)))</f>
        <v/>
      </c>
      <c r="C133" s="50" t="str">
        <f ca="1">+IF(OFFSET('Water Data'!$C$3,0,10*ROW('Water Data'!C130))="","",OFFSET('Water Data'!$C$3,0,10*ROW('Water Data'!C130)))</f>
        <v/>
      </c>
      <c r="D133" s="133" t="e">
        <f ca="1">+IF(AND(ISNUMBER(OFFSET('Water Data'!$C$5,0,10*ROW('Water Data'!C127))),BS133="Yes"),100-OFFSET('Water Data'!$C$5,0,10*ROW('Water Data'!C127)),IF(AND(ISNUMBER(OFFSET('Water Data'!$C$5,0,10*ROW('Water Data'!C127))),BS133="No",ISNUMBER(OFFSET('Water Data'!$C$5,0,10*ROW('Water Data'!C127)))),CONCATENATE("[",ROUND(100-OFFSET('Water Data'!$C$5,0,10*ROW('Water Data'!C127)),0),"]"),IF(AND(ISNUMBER(OFFSET('Water Data'!$C$5,0,10*ROW('Water Data'!C127))),BS133="",ISNUMBER(OFFSET('Water Data'!$C$5,0,10*ROW('Water Data'!C127)))),100-OFFSET('Water Data'!$C$5,0,10*ROW('Water Data'!C127)),NA())))</f>
        <v>#N/A</v>
      </c>
      <c r="E133" s="133" t="e">
        <f ca="1">+IF(AND(ISNUMBER(OFFSET('Water Data'!$C$7,0,10*ROW('Water Data'!D127))),BT133="Yes"),OFFSET('Water Data'!$C$7,0,10*ROW('Water Data'!C127)),IF(AND(ISNUMBER(OFFSET('Water Data'!$C$7,0,10*ROW('Water Data'!C127))),BT133="No",ISNUMBER(OFFSET('Water Data'!$C$7,0,10*ROW('Water Data'!C127)))),CONCATENATE("[",ROUND(OFFSET('Water Data'!$C$7,0,10*ROW('Water Data'!C127)),0),"]"),IF(AND(ISNUMBER(OFFSET('Water Data'!$C$7,0,10*ROW('Water Data'!C127))),BT133="",ISNUMBER(OFFSET('Water Data'!$C$7,0,10*ROW('Water Data'!C127)))),OFFSET('Water Data'!$C$7,0,10*ROW('Water Data'!C127)),NA())))</f>
        <v>#N/A</v>
      </c>
      <c r="F133" s="133" t="e">
        <f ca="1">+IF(AND(ISNUMBER(OFFSET('Water Data'!$C$10,0,10*ROW('Water Data'!C127))),BU133="Yes"),OFFSET('Water Data'!$C$10,0,10*ROW('Water Data'!C127)),IF(AND(ISNUMBER(OFFSET('Water Data'!$C$10,0,10*ROW('Water Data'!C127))),BU133="No",ISNUMBER(OFFSET('Water Data'!$C$10,0,10*ROW('Water Data'!C127)))),CONCATENATE("[",ROUND(OFFSET('Water Data'!$C$10,0,10*ROW('Water Data'!C127)),0),"]"),IF(AND(ISNUMBER(OFFSET('Water Data'!$C$10,0,10*ROW('Water Data'!C127))),BU133="",ISNUMBER(OFFSET('Water Data'!$C$10,0,10*ROW('Water Data'!C127)))),OFFSET('Water Data'!$C$10,0,10*ROW('Water Data'!C127)),NA())))</f>
        <v>#N/A</v>
      </c>
      <c r="G133" s="133" t="e">
        <f ca="1">+IF(AND(ISNUMBER(OFFSET('Water Data'!$D$5,0,10*ROW('Water Data'!D127))),BV133="Yes"),100-OFFSET('Water Data'!$D$5,0,10*ROW('Water Data'!D127)),IF(AND(ISNUMBER(OFFSET('Water Data'!$D$5,0,10*ROW('Water Data'!D127))),BV133="No",ISNUMBER(OFFSET('Water Data'!$D$5,0,10*ROW('Water Data'!D127)))),CONCATENATE("[",ROUND(100-OFFSET('Water Data'!$D$5,0,10*ROW('Water Data'!D127)),0),"]"),IF(AND(ISNUMBER(OFFSET('Water Data'!$D$5,0,10*ROW('Water Data'!D127))),BV133="",ISNUMBER(OFFSET('Water Data'!$D$5,0,10*ROW('Water Data'!D127)))),100-OFFSET('Water Data'!$D$5,0,10*ROW('Water Data'!D127)),NA())))</f>
        <v>#N/A</v>
      </c>
      <c r="H133" s="133" t="e">
        <f ca="1">+IF(AND(ISNUMBER(OFFSET('Water Data'!$D$7,0,10*ROW('Water Data'!D127))),BW133="Yes"),OFFSET('Water Data'!$D$7,0,10*ROW('Water Data'!D127)),IF(AND(ISNUMBER(OFFSET('Water Data'!$D$7,0,10*ROW('Water Data'!D127))),BW133="No",ISNUMBER(OFFSET('Water Data'!$D$7,0,10*ROW('Water Data'!D127)))),CONCATENATE("[",ROUND(OFFSET('Water Data'!$C$7,0,10*ROW('Water Data'!D127)),0),"]"),IF(AND(ISNUMBER(OFFSET('Water Data'!$D$7,0,10*ROW('Water Data'!D127))),BW133="",ISNUMBER(OFFSET('Water Data'!$D$7,0,10*ROW('Water Data'!D127)))),OFFSET('Water Data'!$D$7,0,10*ROW('Water Data'!D127)),NA())))</f>
        <v>#N/A</v>
      </c>
      <c r="I133" s="133" t="e">
        <f ca="1">+IF(AND(ISNUMBER(OFFSET('Water Data'!$D$10,0,10*ROW('Water Data'!D127))),BX133="Yes"),OFFSET('Water Data'!$D$10,0,10*ROW('Water Data'!D127)),IF(AND(ISNUMBER(OFFSET('Water Data'!$D$10,0,10*ROW('Water Data'!D127))),BX133="No",ISNUMBER(OFFSET('Water Data'!$D$10,0,10*ROW('Water Data'!D127)))),CONCATENATE("[",ROUND(OFFSET('Water Data'!$D$10,0,10*ROW('Water Data'!D127)),0),"]"),IF(AND(ISNUMBER(OFFSET('Water Data'!$D$10,0,10*ROW('Water Data'!D127))),BX133="",ISNUMBER(OFFSET('Water Data'!$D$10,0,10*ROW('Water Data'!D127)))),OFFSET('Water Data'!$D$10,0,10*ROW('Water Data'!D127)),NA())))</f>
        <v>#N/A</v>
      </c>
      <c r="J133" s="133" t="e">
        <f ca="1">+IF(AND(ISNUMBER(OFFSET('Water Data'!$E$5,0,10*ROW('Water Data'!E127))),BY133="Yes"),100-OFFSET('Water Data'!$E$5,0,10*ROW('Water Data'!E127)),IF(AND(ISNUMBER(OFFSET('Water Data'!$E$5,0,10*ROW('Water Data'!E127))),BY133="No",ISNUMBER(OFFSET('Water Data'!$E$5,0,10*ROW('Water Data'!E127)))),CONCATENATE("[",ROUND(100-OFFSET('Water Data'!$E$5,0,10*ROW('Water Data'!E127)),0),"]"),IF(AND(ISNUMBER(OFFSET('Water Data'!$E$5,0,10*ROW('Water Data'!E127))),BY133="",ISNUMBER(OFFSET('Water Data'!$E$5,0,10*ROW('Water Data'!E127)))),100-OFFSET('Water Data'!$E$5,0,10*ROW('Water Data'!E127)),NA())))</f>
        <v>#N/A</v>
      </c>
      <c r="K133" s="133" t="e">
        <f ca="1">+IF(AND(ISNUMBER(OFFSET('Water Data'!$E$7,0,10*ROW('Water Data'!E127))),BZ133="Yes"),OFFSET('Water Data'!$E$7,0,10*ROW('Water Data'!E127)),IF(AND(ISNUMBER(OFFSET('Water Data'!$E$7,0,10*ROW('Water Data'!E127))),BZ133="No",ISNUMBER(OFFSET('Water Data'!$E$7,0,10*ROW('Water Data'!E127)))),CONCATENATE("[",ROUND(OFFSET('Water Data'!$E$7,0,10*ROW('Water Data'!E127)),0),"]"),IF(AND(ISNUMBER(OFFSET('Water Data'!$E$7,0,10*ROW('Water Data'!E127))),BZ133="",ISNUMBER(OFFSET('Water Data'!$E$7,0,10*ROW('Water Data'!E127)))),OFFSET('Water Data'!$E$7,0,10*ROW('Water Data'!E127)),NA())))</f>
        <v>#N/A</v>
      </c>
      <c r="L133" s="133" t="e">
        <f ca="1">+IF(AND(ISNUMBER(OFFSET('Water Data'!$E$10,0,10*ROW('Water Data'!E127))),CA133="Yes"),OFFSET('Water Data'!$E$10,0,10*ROW('Water Data'!E127)),IF(AND(ISNUMBER(OFFSET('Water Data'!$E$10,0,10*ROW('Water Data'!E127))),CA133="No",ISNUMBER(OFFSET('Water Data'!$E$10,0,10*ROW('Water Data'!E127)))),CONCATENATE("[",ROUND(OFFSET('Water Data'!$E$10,0,10*ROW('Water Data'!E127)),0),"]"),IF(AND(ISNUMBER(OFFSET('Water Data'!$E$10,0,10*ROW('Water Data'!E127))),CA133="",ISNUMBER(OFFSET('Water Data'!$E$10,0,10*ROW('Water Data'!E127)))),OFFSET('Water Data'!$E$10,0,10*ROW('Water Data'!E127)),NA())))</f>
        <v>#N/A</v>
      </c>
      <c r="M133" s="133" t="e">
        <f ca="1">+IF(AND(ISNUMBER(OFFSET('Water Data'!$F$5,0,10*ROW('Water Data'!F127))),CB133="Yes"),100-OFFSET('Water Data'!$F$5,0,10*ROW('Water Data'!F127)),IF(AND(ISNUMBER(OFFSET('Water Data'!$F$5,0,10*ROW('Water Data'!F127))),CB133="No",ISNUMBER(OFFSET('Water Data'!$F$5,0,10*ROW('Water Data'!F127)))),CONCATENATE("[",ROUND(100-OFFSET('Water Data'!$F$5,0,10*ROW('Water Data'!F127)),0),"]"),IF(AND(ISNUMBER(OFFSET('Water Data'!$F$5,0,10*ROW('Water Data'!F127))),CB133="",ISNUMBER(OFFSET('Water Data'!$F$5,0,10*ROW('Water Data'!F127)))),100-OFFSET('Water Data'!$F$5,0,10*ROW('Water Data'!F127)),NA())))</f>
        <v>#N/A</v>
      </c>
      <c r="N133" s="133" t="e">
        <f ca="1">+IF(AND(ISNUMBER(OFFSET('Water Data'!$F$7,0,10*ROW('Water Data'!F127))),CC133="Yes"),OFFSET('Water Data'!$F$7,0,10*ROW('Water Data'!F127)),IF(AND(ISNUMBER(OFFSET('Water Data'!$F$7,0,10*ROW('Water Data'!F127))),CC133="No",ISNUMBER(OFFSET('Water Data'!$F$7,0,10*ROW('Water Data'!F127)))),CONCATENATE("[",ROUND(OFFSET('Water Data'!$F$7,0,10*ROW('Water Data'!F127)),0),"]"),IF(AND(ISNUMBER(OFFSET('Water Data'!$F$7,0,10*ROW('Water Data'!F127))),CC133="",ISNUMBER(OFFSET('Water Data'!$F$7,0,10*ROW('Water Data'!F127)))),OFFSET('Water Data'!$F$7,0,10*ROW('Water Data'!F127)),NA())))</f>
        <v>#N/A</v>
      </c>
      <c r="O133" s="133" t="e">
        <f ca="1">+IF(AND(ISNUMBER(OFFSET('Water Data'!$F$10,0,10*ROW('Water Data'!F127))),CD133="Yes"),OFFSET('Water Data'!$F$10,0,10*ROW('Water Data'!F127)),IF(AND(ISNUMBER(OFFSET('Water Data'!$F$10,0,10*ROW('Water Data'!F127))),CD133="No",ISNUMBER(OFFSET('Water Data'!$F$10,0,10*ROW('Water Data'!F127)))),CONCATENATE("[",ROUND(OFFSET('Water Data'!$F$10,0,10*ROW('Water Data'!F127)),0),"]"),IF(AND(ISNUMBER(OFFSET('Water Data'!$F$10,0,10*ROW('Water Data'!F127))),CD133="",ISNUMBER(OFFSET('Water Data'!$F$10,0,10*ROW('Water Data'!F127)))),OFFSET('Water Data'!$F$10,0,10*ROW('Water Data'!F127)),NA())))</f>
        <v>#N/A</v>
      </c>
      <c r="P133" s="133" t="e">
        <f ca="1">+IF(AND(ISNUMBER(OFFSET('Water Data'!$G$5,0,10*ROW('Water Data'!G127))),CE133="Yes"),100-OFFSET('Water Data'!$G$5,0,10*ROW('Water Data'!G127)),IF(AND(ISNUMBER(OFFSET('Water Data'!$G$5,0,10*ROW('Water Data'!G127))),CE133="No",ISNUMBER(OFFSET('Water Data'!$G$5,0,10*ROW('Water Data'!G127)))),CONCATENATE("[",ROUND(100-OFFSET('Water Data'!$G$5,0,10*ROW('Water Data'!G127)),0),"]"),IF(AND(ISNUMBER(OFFSET('Water Data'!$G$5,0,10*ROW('Water Data'!G127))),CE133="",ISNUMBER(OFFSET('Water Data'!$G$5,0,10*ROW('Water Data'!G127)))),100-OFFSET('Water Data'!$G$5,0,10*ROW('Water Data'!G127)),NA())))</f>
        <v>#N/A</v>
      </c>
      <c r="Q133" s="133" t="e">
        <f ca="1">+IF(AND(ISNUMBER(OFFSET('Water Data'!$G$7,0,10*ROW('Water Data'!G127))),CF133="Yes"),OFFSET('Water Data'!$G$7,0,10*ROW('Water Data'!G127)),IF(AND(ISNUMBER(OFFSET('Water Data'!$G$7,0,10*ROW('Water Data'!G127))),CF133="No",ISNUMBER(OFFSET('Water Data'!$G$7,0,10*ROW('Water Data'!G127)))),CONCATENATE("[",ROUND(OFFSET('Water Data'!$G$7,0,10*ROW('Water Data'!G127)),0),"]"),IF(AND(ISNUMBER(OFFSET('Water Data'!$G$7,0,10*ROW('Water Data'!G127))),CF133="",ISNUMBER(OFFSET('Water Data'!$G$7,0,10*ROW('Water Data'!G127)))),OFFSET('Water Data'!$G$7,0,10*ROW('Water Data'!G127)),NA())))</f>
        <v>#N/A</v>
      </c>
      <c r="R133" s="133" t="e">
        <f ca="1">+IF(AND(ISNUMBER(OFFSET('Water Data'!$G$10,0,10*ROW('Water Data'!G127))),CG133="Yes"),OFFSET('Water Data'!$G$10,0,10*ROW('Water Data'!G127)),IF(AND(ISNUMBER(OFFSET('Water Data'!$G$10,0,10*ROW('Water Data'!G127))),CG133="No",ISNUMBER(OFFSET('Water Data'!$G$10,0,10*ROW('Water Data'!G127)))),CONCATENATE("[",ROUND(OFFSET('Water Data'!$G$10,0,10*ROW('Water Data'!G127)),0),"]"),IF(AND(ISNUMBER(OFFSET('Water Data'!$G$10,0,10*ROW('Water Data'!G127))),CG133="",ISNUMBER(OFFSET('Water Data'!$G$10,0,10*ROW('Water Data'!G127)))),OFFSET('Water Data'!$G$10,0,10*ROW('Water Data'!G127)),NA())))</f>
        <v>#N/A</v>
      </c>
      <c r="S133" s="133" t="e">
        <f ca="1">+IF(AND(ISNUMBER(OFFSET('Water Data'!$H$5,0,10*ROW('Water Data'!H127))),CH133="Yes"),100-OFFSET('Water Data'!$H$5,0,10*ROW('Water Data'!H127)),IF(AND(ISNUMBER(OFFSET('Water Data'!$H$5,0,10*ROW('Water Data'!H127))),CH133="No",ISNUMBER(OFFSET('Water Data'!$H$5,0,10*ROW('Water Data'!H127)))),CONCATENATE("[",ROUND(100-OFFSET('Water Data'!$H$5,0,10*ROW('Water Data'!H127)),0),"]"),IF(AND(ISNUMBER(OFFSET('Water Data'!$H$5,0,10*ROW('Water Data'!H127))),CH133="",ISNUMBER(OFFSET('Water Data'!$H$5,0,10*ROW('Water Data'!H127)))),100-OFFSET('Water Data'!$H$5,0,10*ROW('Water Data'!H127)),NA())))</f>
        <v>#N/A</v>
      </c>
      <c r="T133" s="133" t="e">
        <f ca="1">+IF(AND(ISNUMBER(OFFSET('Water Data'!$H$7,0,10*ROW('Water Data'!H127))),CI133="Yes"),OFFSET('Water Data'!$H$7,0,10*ROW('Water Data'!H127)),IF(AND(ISNUMBER(OFFSET('Water Data'!$H$7,0,10*ROW('Water Data'!H127))),CI133="No",ISNUMBER(OFFSET('Water Data'!$H$7,0,10*ROW('Water Data'!H127)))),CONCATENATE("[",ROUND(OFFSET('Water Data'!$H$7,0,10*ROW('Water Data'!H127)),0),"]"),IF(AND(ISNUMBER(OFFSET('Water Data'!$H$7,0,10*ROW('Water Data'!H127))),CI133="",ISNUMBER(OFFSET('Water Data'!$H$7,0,10*ROW('Water Data'!H127)))),OFFSET('Water Data'!$H$7,0,10*ROW('Water Data'!H127)),NA())))</f>
        <v>#N/A</v>
      </c>
      <c r="U133" s="133" t="e">
        <f ca="1">+IF(AND(ISNUMBER(OFFSET('Water Data'!$H$10,0,10*ROW('Water Data'!H127))),CJ133="Yes"),OFFSET('Water Data'!$H$10,0,10*ROW('Water Data'!H127)),IF(AND(ISNUMBER(OFFSET('Water Data'!$H$10,0,10*ROW('Water Data'!H127))),CJ133="No",ISNUMBER(OFFSET('Water Data'!$H$10,0,10*ROW('Water Data'!H127)))),CONCATENATE("[",ROUND(OFFSET('Water Data'!$H$10,0,10*ROW('Water Data'!H127)),0),"]"),IF(AND(ISNUMBER(OFFSET('Water Data'!$H$10,0,10*ROW('Water Data'!H127))),CJ133="",ISNUMBER(OFFSET('Water Data'!$H$10,0,10*ROW('Water Data'!H127)))),OFFSET('Water Data'!$H$10,0,10*ROW('Water Data'!H127)),NA())))</f>
        <v>#N/A</v>
      </c>
      <c r="V133" s="134" t="e">
        <f ca="1">+IF(AND(ISNUMBER(OFFSET('Sanitation Data'!$C$5,0,10*ROW('Sanitation Data'!C127))),CK133="Yes"),100-OFFSET('Sanitation Data'!$C$5,0,10*ROW('Sanitation Data'!C127)),IF(AND(ISNUMBER(OFFSET('Sanitation Data'!$C$5,0,10*ROW('Sanitation Data'!C127))),CK133="No",ISNUMBER(OFFSET('Sanitation Data'!$C$5,0,10*ROW('Sanitation Data'!C127)))),CONCATENATE("[",ROUND(100-OFFSET('Sanitation Data'!$C$5,0,10*ROW('Sanitation Data'!C127)),0),"]"),IF(AND(ISNUMBER(OFFSET('Sanitation Data'!$C$5,0,10*ROW('Sanitation Data'!C127))),CK133="",ISNUMBER(OFFSET('Sanitation Data'!$C$5,0,10*ROW('Sanitation Data'!C127)))),100-OFFSET('Sanitation Data'!$C$5,0,10*ROW('Sanitation Data'!C127)),NA())))</f>
        <v>#N/A</v>
      </c>
      <c r="W133" s="134" t="e">
        <f ca="1">+IF(AND(ISNUMBER(OFFSET('Sanitation Data'!$C$7,0,10*ROW('Sanitation Data'!C127))),CL133="Yes"),OFFSET('Sanitation Data'!$C$7,0,10*ROW('Sanitation Data'!C127)),IF(AND(ISNUMBER(OFFSET('Sanitation Data'!$C$7,0,10*ROW('Sanitation Data'!C127))),CL133="No",ISNUMBER(OFFSET('Sanitation Data'!$C$7,0,10*ROW('Sanitation Data'!C127)))),CONCATENATE("[",ROUND(OFFSET('Sanitation Data'!$C$7,0,10*ROW('Sanitation Data'!C127)),0),"]"),IF(AND(ISNUMBER(OFFSET('Sanitation Data'!$C$7,0,10*ROW('Sanitation Data'!C127))),CL133="",ISNUMBER(OFFSET('Sanitation Data'!$C$7,0,10*ROW('Sanitation Data'!C127)))),OFFSET('Sanitation Data'!$C$7,0,10*ROW('Sanitation Data'!C127)),NA())))</f>
        <v>#N/A</v>
      </c>
      <c r="X133" s="134" t="e">
        <f ca="1">+IF(AND(ISNUMBER(OFFSET('Sanitation Data'!$C$11,0,10*ROW('Sanitation Data'!C127))),CM133="Yes"),OFFSET('Sanitation Data'!$C$11,0,10*ROW('Sanitation Data'!C127)),IF(AND(ISNUMBER(OFFSET('Sanitation Data'!$C$11,0,10*ROW('Sanitation Data'!C127))),CM133="No",ISNUMBER(OFFSET('Sanitation Data'!$C$11,0,10*ROW('Sanitation Data'!C127)))),CONCATENATE("[",ROUND(OFFSET('Sanitation Data'!$C$11,0,10*ROW('Sanitation Data'!C127)),0),"]"),IF(AND(ISNUMBER(OFFSET('Sanitation Data'!$C$11,0,10*ROW('Sanitation Data'!C127))),CM133="",ISNUMBER(OFFSET('Sanitation Data'!$C$11,0,10*ROW('Sanitation Data'!C127)))),OFFSET('Sanitation Data'!$C$11,0,10*ROW('Sanitation Data'!C127)),NA())))</f>
        <v>#N/A</v>
      </c>
      <c r="Y133" s="134" t="e">
        <f ca="1">+IF(AND(ISNUMBER(OFFSET('Sanitation Data'!$C$12,0,10*ROW('Sanitation Data'!C127))),CN133="Yes"),OFFSET('Sanitation Data'!$C$12,0,10*ROW('Sanitation Data'!C127)),IF(AND(ISNUMBER(OFFSET('Sanitation Data'!$C$12,0,10*ROW('Sanitation Data'!C127))),CN133="No",ISNUMBER(OFFSET('Sanitation Data'!$C$12,0,10*ROW('Sanitation Data'!C127)))),CONCATENATE("[",ROUND(OFFSET('Sanitation Data'!$C$12,0,10*ROW('Sanitation Data'!C127)),0),"]"),IF(AND(ISNUMBER(OFFSET('Sanitation Data'!$C$12,0,10*ROW('Sanitation Data'!C127))),CN133="",ISNUMBER(OFFSET('Sanitation Data'!$C$12,0,10*ROW('Sanitation Data'!C127)))),OFFSET('Sanitation Data'!$C$12,0,10*ROW('Sanitation Data'!C127)),NA())))</f>
        <v>#N/A</v>
      </c>
      <c r="Z133" s="134" t="e">
        <f ca="1">+IF(AND(ISNUMBER(OFFSET('Sanitation Data'!$C$13,0,10*ROW('Sanitation Data'!C127))),CO133="Yes"),OFFSET('Sanitation Data'!$C$13,0,10*ROW('Sanitation Data'!C127)),IF(AND(ISNUMBER(OFFSET('Sanitation Data'!$C$13,0,10*ROW('Sanitation Data'!C127))),CO133="No",ISNUMBER(OFFSET('Sanitation Data'!$C$13,0,10*ROW('Sanitation Data'!C127)))),CONCATENATE("[",ROUND(OFFSET('Sanitation Data'!$C$13,0,10*ROW('Sanitation Data'!C127)),0),"]"),IF(AND(ISNUMBER(OFFSET('Sanitation Data'!$C$13,0,10*ROW('Sanitation Data'!C127))),CO133="",ISNUMBER(OFFSET('Sanitation Data'!$C$13,0,10*ROW('Sanitation Data'!C127)))),OFFSET('Sanitation Data'!$C$13,0,10*ROW('Sanitation Data'!C127)),NA())))</f>
        <v>#N/A</v>
      </c>
      <c r="AA133" s="134" t="e">
        <f ca="1">+IF(AND(ISNUMBER(OFFSET('Sanitation Data'!$D$5,0,10*ROW('Sanitation Data'!D127))),CP133="Yes"),100-OFFSET('Sanitation Data'!$D$5,0,10*ROW('Sanitation Data'!D127)),IF(AND(ISNUMBER(OFFSET('Sanitation Data'!$D$5,0,10*ROW('Sanitation Data'!D127))),CP133="No",ISNUMBER(OFFSET('Sanitation Data'!$D$5,0,10*ROW('Sanitation Data'!D127)))),CONCATENATE("[",ROUND(100-OFFSET('Sanitation Data'!$D$5,0,10*ROW('Sanitation Data'!D127)),0),"]"),IF(AND(ISNUMBER(OFFSET('Sanitation Data'!$D$5,0,10*ROW('Sanitation Data'!D127))),CP133="",ISNUMBER(OFFSET('Sanitation Data'!$D$5,0,10*ROW('Sanitation Data'!D127)))),100-OFFSET('Sanitation Data'!$D$5,0,10*ROW('Sanitation Data'!D127)),NA())))</f>
        <v>#N/A</v>
      </c>
      <c r="AB133" s="134" t="e">
        <f ca="1">+IF(AND(ISNUMBER(OFFSET('Sanitation Data'!$D$7,0,10*ROW('Sanitation Data'!D127))),CQ133="Yes"),OFFSET('Sanitation Data'!$D$7,0,10*ROW('Sanitation Data'!G127)),IF(AND(ISNUMBER(OFFSET('Sanitation Data'!$D$7,0,10*ROW('Sanitation Data'!D127))),CQ133="No",ISNUMBER(OFFSET('Sanitation Data'!$D$7,0,10*ROW('Sanitation Data'!D127)))),CONCATENATE("[",ROUND(OFFSET('Sanitation Data'!$D$7,0,10*ROW('Sanitation Data'!D127)),0),"]"),IF(AND(ISNUMBER(OFFSET('Sanitation Data'!$D$7,0,10*ROW('Sanitation Data'!D127))),CQ133="",ISNUMBER(OFFSET('Sanitation Data'!$D$7,0,10*ROW('Sanitation Data'!D127)))),OFFSET('Sanitation Data'!$D$7,0,10*ROW('Sanitation Data'!D127)),NA())))</f>
        <v>#N/A</v>
      </c>
      <c r="AC133" s="134" t="e">
        <f ca="1">+IF(AND(ISNUMBER(OFFSET('Sanitation Data'!$D$11,0,10*ROW('Sanitation Data'!D127))),CR133="Yes"),OFFSET('Sanitation Data'!$D$11,0,10*ROW('Sanitation Data'!D127)),IF(AND(ISNUMBER(OFFSET('Sanitation Data'!$D$11,0,10*ROW('Sanitation Data'!D127))),CR133="No",ISNUMBER(OFFSET('Sanitation Data'!$D$11,0,10*ROW('Sanitation Data'!D127)))),CONCATENATE("[",ROUND(OFFSET('Sanitation Data'!$D$11,0,10*ROW('Sanitation Data'!D127)),0),"]"),IF(AND(ISNUMBER(OFFSET('Sanitation Data'!$D$11,0,10*ROW('Sanitation Data'!D127))),CR133="",ISNUMBER(OFFSET('Sanitation Data'!$D$11,0,10*ROW('Sanitation Data'!D127)))),OFFSET('Sanitation Data'!$D$11,0,10*ROW('Sanitation Data'!D127)),NA())))</f>
        <v>#N/A</v>
      </c>
      <c r="AD133" s="134" t="e">
        <f ca="1">+IF(AND(ISNUMBER(OFFSET('Sanitation Data'!$D$12,0,10*ROW('Sanitation Data'!D127))),CS133="Yes"),OFFSET('Sanitation Data'!$D$12,0,10*ROW('Sanitation Data'!D127)),IF(AND(ISNUMBER(OFFSET('Sanitation Data'!$D$12,0,10*ROW('Sanitation Data'!D127))),CS133="No",ISNUMBER(OFFSET('Sanitation Data'!$D$12,0,10*ROW('Sanitation Data'!D127)))),CONCATENATE("[",ROUND(OFFSET('Sanitation Data'!$D$12,0,10*ROW('Sanitation Data'!D127)),0),"]"),IF(AND(ISNUMBER(OFFSET('Sanitation Data'!$D$12,0,10*ROW('Sanitation Data'!D127))),CS133="",ISNUMBER(OFFSET('Sanitation Data'!$D$12,0,10*ROW('Sanitation Data'!D127)))),OFFSET('Sanitation Data'!$D$12,0,10*ROW('Sanitation Data'!D127)),NA())))</f>
        <v>#N/A</v>
      </c>
      <c r="AE133" s="134" t="e">
        <f ca="1">+IF(AND(ISNUMBER(OFFSET('Sanitation Data'!$D$13,0,10*ROW('Sanitation Data'!D127))),CT133="Yes"),OFFSET('Sanitation Data'!$D$13,0,10*ROW('Sanitation Data'!D127)),IF(AND(ISNUMBER(OFFSET('Sanitation Data'!$D$13,0,10*ROW('Sanitation Data'!D127))),CT133="No",ISNUMBER(OFFSET('Sanitation Data'!$D$13,0,10*ROW('Sanitation Data'!D127)))),CONCATENATE("[",ROUND(OFFSET('Sanitation Data'!$D$13,0,10*ROW('Sanitation Data'!D127)),0),"]"),IF(AND(ISNUMBER(OFFSET('Sanitation Data'!$D$13,0,10*ROW('Sanitation Data'!D127))),CT133="",ISNUMBER(OFFSET('Sanitation Data'!$D$13,0,10*ROW('Sanitation Data'!D127)))),OFFSET('Sanitation Data'!$D$13,0,10*ROW('Sanitation Data'!D127)),NA())))</f>
        <v>#N/A</v>
      </c>
      <c r="AF133" s="134" t="e">
        <f ca="1">+IF(AND(ISNUMBER(OFFSET('Sanitation Data'!$E$5,0,10*ROW('Sanitation Data'!E127))),CU133="Yes"),100-OFFSET('Sanitation Data'!$E$5,0,10*ROW('Sanitation Data'!E127)),IF(AND(ISNUMBER(OFFSET('Sanitation Data'!$E$5,0,10*ROW('Sanitation Data'!E127))),CU133="No",ISNUMBER(OFFSET('Sanitation Data'!$E$5,0,10*ROW('Sanitation Data'!E127)))),CONCATENATE("[",ROUND(100-OFFSET('Sanitation Data'!$E$5,0,10*ROW('Sanitation Data'!E127)),0),"]"),IF(AND(ISNUMBER(OFFSET('Sanitation Data'!$E$5,0,10*ROW('Sanitation Data'!E127))),CU133="",ISNUMBER(OFFSET('Sanitation Data'!$E$5,0,10*ROW('Sanitation Data'!E127)))),100-OFFSET('Sanitation Data'!$E$5,0,10*ROW('Sanitation Data'!E127)),NA())))</f>
        <v>#N/A</v>
      </c>
      <c r="AG133" s="134" t="e">
        <f ca="1">+IF(AND(ISNUMBER(OFFSET('Sanitation Data'!$E$7,0,10*ROW('Sanitation Data'!E127))),CV133="Yes"),OFFSET('Sanitation Data'!$E$7,0,10*ROW('Sanitation Data'!E127)),IF(AND(ISNUMBER(OFFSET('Sanitation Data'!$E$7,0,10*ROW('Sanitation Data'!E127))),CV133="No",ISNUMBER(OFFSET('Sanitation Data'!$E$7,0,10*ROW('Sanitation Data'!E127)))),CONCATENATE("[",ROUND(OFFSET('Sanitation Data'!$E$7,0,10*ROW('Sanitation Data'!E127)),0),"]"),IF(AND(ISNUMBER(OFFSET('Sanitation Data'!$E$7,0,10*ROW('Sanitation Data'!E127))),CV133="",ISNUMBER(OFFSET('Sanitation Data'!$E$7,0,10*ROW('Sanitation Data'!E127)))),OFFSET('Sanitation Data'!$E$7,0,10*ROW('Sanitation Data'!E127)),NA())))</f>
        <v>#N/A</v>
      </c>
      <c r="AH133" s="134" t="e">
        <f ca="1">+IF(AND(ISNUMBER(OFFSET('Sanitation Data'!$E$11,0,10*ROW('Sanitation Data'!E127))),CW133="Yes"),OFFSET('Sanitation Data'!$E$11,0,10*ROW('Sanitation Data'!E127)),IF(AND(ISNUMBER(OFFSET('Sanitation Data'!$E$11,0,10*ROW('Sanitation Data'!E127))),CW133="No",ISNUMBER(OFFSET('Sanitation Data'!$E$11,0,10*ROW('Sanitation Data'!E127)))),CONCATENATE("[",ROUND(OFFSET('Sanitation Data'!$E$11,0,10*ROW('Sanitation Data'!E127)),0),"]"),IF(AND(ISNUMBER(OFFSET('Sanitation Data'!$E$11,0,10*ROW('Sanitation Data'!E127))),CW133="",ISNUMBER(OFFSET('Sanitation Data'!$E$11,0,10*ROW('Sanitation Data'!E127)))),OFFSET('Sanitation Data'!$E$11,0,10*ROW('Sanitation Data'!E127)),NA())))</f>
        <v>#N/A</v>
      </c>
      <c r="AI133" s="134" t="e">
        <f ca="1">+IF(AND(ISNUMBER(OFFSET('Sanitation Data'!$E$12,0,10*ROW('Sanitation Data'!E127))),CX133="Yes"),OFFSET('Sanitation Data'!$E$12,0,10*ROW('Sanitation Data'!E127)),IF(AND(ISNUMBER(OFFSET('Sanitation Data'!$E$12,0,10*ROW('Sanitation Data'!E127))),CX133="No",ISNUMBER(OFFSET('Sanitation Data'!$E$12,0,10*ROW('Sanitation Data'!E127)))),CONCATENATE("[",ROUND(OFFSET('Sanitation Data'!$E$12,0,10*ROW('Sanitation Data'!E127)),0),"]"),IF(AND(ISNUMBER(OFFSET('Sanitation Data'!$E$12,0,10*ROW('Sanitation Data'!E127))),CX133="",ISNUMBER(OFFSET('Sanitation Data'!$E$12,0,10*ROW('Sanitation Data'!E127)))),OFFSET('Sanitation Data'!$E$12,0,10*ROW('Sanitation Data'!E127)),NA())))</f>
        <v>#N/A</v>
      </c>
      <c r="AJ133" s="134" t="e">
        <f ca="1">+IF(AND(ISNUMBER(OFFSET('Sanitation Data'!$E$13,0,10*ROW('Sanitation Data'!E127))),CY133="Yes"),OFFSET('Sanitation Data'!$E$13,0,10*ROW('Sanitation Data'!E127)),IF(AND(ISNUMBER(OFFSET('Sanitation Data'!$E$13,0,10*ROW('Sanitation Data'!E127))),CY133="No",ISNUMBER(OFFSET('Sanitation Data'!$E$13,0,10*ROW('Sanitation Data'!E127)))),CONCATENATE("[",ROUND(OFFSET('Sanitation Data'!$E$13,0,10*ROW('Sanitation Data'!E127)),0),"]"),IF(AND(ISNUMBER(OFFSET('Sanitation Data'!$E$13,0,10*ROW('Sanitation Data'!E127))),CY133="",ISNUMBER(OFFSET('Sanitation Data'!$E$13,0,10*ROW('Sanitation Data'!E127)))),OFFSET('Sanitation Data'!$E$13,0,10*ROW('Sanitation Data'!E127)),NA())))</f>
        <v>#N/A</v>
      </c>
      <c r="AK133" s="134" t="e">
        <f ca="1">+IF(AND(ISNUMBER(OFFSET('Sanitation Data'!$F$5,0,10*ROW('Sanitation Data'!F127))),CZ133="Yes"),100-OFFSET('Sanitation Data'!$F$5,0,10*ROW('Sanitation Data'!F127)),IF(AND(ISNUMBER(OFFSET('Sanitation Data'!$F$5,0,10*ROW('Sanitation Data'!F127))),CZ133="No",ISNUMBER(OFFSET('Sanitation Data'!$F$5,0,10*ROW('Sanitation Data'!F127)))),CONCATENATE("[",ROUND(100-OFFSET('Sanitation Data'!$F$5,0,10*ROW('Sanitation Data'!F127)),0),"]"),IF(AND(ISNUMBER(OFFSET('Sanitation Data'!$F$5,0,10*ROW('Sanitation Data'!F127))),CZ133="",ISNUMBER(OFFSET('Sanitation Data'!$F$5,0,10*ROW('Sanitation Data'!F127)))),100-OFFSET('Sanitation Data'!$F$5,0,10*ROW('Sanitation Data'!F127)),NA())))</f>
        <v>#N/A</v>
      </c>
      <c r="AL133" s="134" t="e">
        <f ca="1">+IF(AND(ISNUMBER(OFFSET('Sanitation Data'!$F$7,0,10*ROW('Sanitation Data'!F127))),DA133="Yes"),OFFSET('Sanitation Data'!$F$7,0,10*ROW('Sanitation Data'!F127)),IF(AND(ISNUMBER(OFFSET('Sanitation Data'!$F$7,0,10*ROW('Sanitation Data'!F127))),DA133="No",ISNUMBER(OFFSET('Sanitation Data'!$F$7,0,10*ROW('Sanitation Data'!F127)))),CONCATENATE("[",ROUND(OFFSET('Sanitation Data'!$F$7,0,10*ROW('Sanitation Data'!F127)),0),"]"),IF(AND(ISNUMBER(OFFSET('Sanitation Data'!$F$7,0,10*ROW('Sanitation Data'!F127))),DA133="",ISNUMBER(OFFSET('Sanitation Data'!$F$7,0,10*ROW('Sanitation Data'!F127)))),OFFSET('Sanitation Data'!$F$7,0,10*ROW('Sanitation Data'!F127)),NA())))</f>
        <v>#N/A</v>
      </c>
      <c r="AM133" s="134" t="e">
        <f ca="1">+IF(AND(ISNUMBER(OFFSET('Sanitation Data'!$F$11,0,10*ROW('Sanitation Data'!F127))),DB133="Yes"),OFFSET('Sanitation Data'!$F$11,0,10*ROW('Sanitation Data'!F127)),IF(AND(ISNUMBER(OFFSET('Sanitation Data'!$F$11,0,10*ROW('Sanitation Data'!F127))),DB133="No",ISNUMBER(OFFSET('Sanitation Data'!$F$11,0,10*ROW('Sanitation Data'!F127)))),CONCATENATE("[",ROUND(OFFSET('Sanitation Data'!$F$11,0,10*ROW('Sanitation Data'!F127)),0),"]"),IF(AND(ISNUMBER(OFFSET('Sanitation Data'!$F$11,0,10*ROW('Sanitation Data'!F127))),DB133="",ISNUMBER(OFFSET('Sanitation Data'!$F$11,0,10*ROW('Sanitation Data'!F127)))),OFFSET('Sanitation Data'!$F$11,0,10*ROW('Sanitation Data'!F127)),NA())))</f>
        <v>#N/A</v>
      </c>
      <c r="AN133" s="134" t="e">
        <f ca="1">+IF(AND(ISNUMBER(OFFSET('Sanitation Data'!$F$12,0,10*ROW('Sanitation Data'!F127))),DC133="Yes"),OFFSET('Sanitation Data'!$F$12,0,10*ROW('Sanitation Data'!F127)),IF(AND(ISNUMBER(OFFSET('Sanitation Data'!$F$12,0,10*ROW('Sanitation Data'!F127))),DC133="No",ISNUMBER(OFFSET('Sanitation Data'!$F$12,0,10*ROW('Sanitation Data'!F127)))),CONCATENATE("[",ROUND(OFFSET('Sanitation Data'!$F$12,0,10*ROW('Sanitation Data'!F127)),0),"]"),IF(AND(ISNUMBER(OFFSET('Sanitation Data'!$F$12,0,10*ROW('Sanitation Data'!F127))),DC133="",ISNUMBER(OFFSET('Sanitation Data'!$F$12,0,10*ROW('Sanitation Data'!F127)))),OFFSET('Sanitation Data'!$F$12,0,10*ROW('Sanitation Data'!F127)),NA())))</f>
        <v>#N/A</v>
      </c>
      <c r="AO133" s="134" t="e">
        <f ca="1">+IF(AND(ISNUMBER(OFFSET('Sanitation Data'!$F$13,0,10*ROW('Sanitation Data'!F127))),DD133="Yes"),OFFSET('Sanitation Data'!$F$13,0,10*ROW('Sanitation Data'!F127)),IF(AND(ISNUMBER(OFFSET('Sanitation Data'!$F$13,0,10*ROW('Sanitation Data'!F127))),DD133="No",ISNUMBER(OFFSET('Sanitation Data'!$F$13,0,10*ROW('Sanitation Data'!F127)))),CONCATENATE("[",ROUND(OFFSET('Sanitation Data'!$F$13,0,10*ROW('Sanitation Data'!F127)),0),"]"),IF(AND(ISNUMBER(OFFSET('Sanitation Data'!$F$13,0,10*ROW('Sanitation Data'!F127))),DD133="",ISNUMBER(OFFSET('Sanitation Data'!$F$13,0,10*ROW('Sanitation Data'!F127)))),OFFSET('Sanitation Data'!$F$13,0,10*ROW('Sanitation Data'!F127)),NA())))</f>
        <v>#N/A</v>
      </c>
      <c r="AP133" s="134" t="e">
        <f ca="1">+IF(AND(ISNUMBER(OFFSET('Sanitation Data'!$G$5,0,10*ROW('Sanitation Data'!G127))),DE133="Yes"),100-OFFSET('Sanitation Data'!$G$5,0,10*ROW('Sanitation Data'!G127)),IF(AND(ISNUMBER(OFFSET('Sanitation Data'!$G$5,0,10*ROW('Sanitation Data'!G127))),DE133="No",ISNUMBER(OFFSET('Sanitation Data'!$G$5,0,10*ROW('Sanitation Data'!G127)))),CONCATENATE("[",ROUND(100-OFFSET('Sanitation Data'!$G$5,0,10*ROW('Sanitation Data'!G127)),0),"]"),IF(AND(ISNUMBER(OFFSET('Sanitation Data'!$G$5,0,10*ROW('Sanitation Data'!G127))),DE133="",ISNUMBER(OFFSET('Sanitation Data'!$G$5,0,10*ROW('Sanitation Data'!G127)))),100-OFFSET('Sanitation Data'!$G$5,0,10*ROW('Sanitation Data'!G127)),NA())))</f>
        <v>#N/A</v>
      </c>
      <c r="AQ133" s="134" t="e">
        <f ca="1">+IF(AND(ISNUMBER(OFFSET('Sanitation Data'!$G$7,0,10*ROW('Sanitation Data'!G127))),DF133="Yes"),OFFSET('Sanitation Data'!$G$7,0,10*ROW('Sanitation Data'!G127)),IF(AND(ISNUMBER(OFFSET('Sanitation Data'!$G$7,0,10*ROW('Sanitation Data'!G127))),DF133="No",ISNUMBER(OFFSET('Sanitation Data'!$G$7,0,10*ROW('Sanitation Data'!G127)))),CONCATENATE("[",ROUND(OFFSET('Sanitation Data'!$G$7,0,10*ROW('Sanitation Data'!G127)),0),"]"),IF(AND(ISNUMBER(OFFSET('Sanitation Data'!$G$7,0,10*ROW('Sanitation Data'!G127))),DF133="",ISNUMBER(OFFSET('Sanitation Data'!$G$7,0,10*ROW('Sanitation Data'!G127)))),OFFSET('Sanitation Data'!$G$7,0,10*ROW('Sanitation Data'!G127)),NA())))</f>
        <v>#N/A</v>
      </c>
      <c r="AR133" s="134" t="e">
        <f ca="1">+IF(AND(ISNUMBER(OFFSET('Sanitation Data'!$G$11,0,10*ROW('Sanitation Data'!G127))),DG133="Yes"),OFFSET('Sanitation Data'!$G$11,0,10*ROW('Sanitation Data'!G127)),IF(AND(ISNUMBER(OFFSET('Sanitation Data'!$G$11,0,10*ROW('Sanitation Data'!G127))),DG133="No",ISNUMBER(OFFSET('Sanitation Data'!$G$11,0,10*ROW('Sanitation Data'!G127)))),CONCATENATE("[",ROUND(OFFSET('Sanitation Data'!$G$11,0,10*ROW('Sanitation Data'!G127)),0),"]"),IF(AND(ISNUMBER(OFFSET('Sanitation Data'!$G$11,0,10*ROW('Sanitation Data'!G127))),DG133="",ISNUMBER(OFFSET('Sanitation Data'!$G$11,0,10*ROW('Sanitation Data'!G127)))),OFFSET('Sanitation Data'!$G$11,0,10*ROW('Sanitation Data'!G127)),NA())))</f>
        <v>#N/A</v>
      </c>
      <c r="AS133" s="134" t="e">
        <f ca="1">+IF(AND(ISNUMBER(OFFSET('Sanitation Data'!$G$12,0,10*ROW('Sanitation Data'!G127))),DH133="Yes"),OFFSET('Sanitation Data'!$G$12,0,10*ROW('Sanitation Data'!G127)),IF(AND(ISNUMBER(OFFSET('Sanitation Data'!$G$12,0,10*ROW('Sanitation Data'!G127))),DH133="No",ISNUMBER(OFFSET('Sanitation Data'!$G$12,0,10*ROW('Sanitation Data'!G127)))),CONCATENATE("[",ROUND(OFFSET('Sanitation Data'!$G$12,0,10*ROW('Sanitation Data'!G127)),0),"]"),IF(AND(ISNUMBER(OFFSET('Sanitation Data'!$G$12,0,10*ROW('Sanitation Data'!G127))),DH133="",ISNUMBER(OFFSET('Sanitation Data'!$G$12,0,10*ROW('Sanitation Data'!G127)))),OFFSET('Sanitation Data'!$G$12,0,10*ROW('Sanitation Data'!G127)),NA())))</f>
        <v>#N/A</v>
      </c>
      <c r="AT133" s="134" t="e">
        <f ca="1">+IF(AND(ISNUMBER(OFFSET('Sanitation Data'!$G$13,0,10*ROW('Sanitation Data'!G127))),DI133="Yes"),OFFSET('Sanitation Data'!$G$13,0,10*ROW('Sanitation Data'!G127)),IF(AND(ISNUMBER(OFFSET('Sanitation Data'!$G$13,0,10*ROW('Sanitation Data'!G127))),DI133="No",ISNUMBER(OFFSET('Sanitation Data'!$G$13,0,10*ROW('Sanitation Data'!G127)))),CONCATENATE("[",ROUND(OFFSET('Sanitation Data'!$G$13,0,10*ROW('Sanitation Data'!G127)),0),"]"),IF(AND(ISNUMBER(OFFSET('Sanitation Data'!$G$13,0,10*ROW('Sanitation Data'!G127))),DI133="",ISNUMBER(OFFSET('Sanitation Data'!$G$13,0,10*ROW('Sanitation Data'!G127)))),OFFSET('Sanitation Data'!$G$13,0,10*ROW('Sanitation Data'!G127)),NA())))</f>
        <v>#N/A</v>
      </c>
      <c r="AU133" s="134" t="e">
        <f ca="1">+IF(AND(ISNUMBER(OFFSET('Sanitation Data'!$H$5,0,10*ROW('Sanitation Data'!H127))),DJ133="Yes"),100-OFFSET('Sanitation Data'!$H$5,0,10*ROW('Sanitation Data'!H127)),IF(AND(ISNUMBER(OFFSET('Sanitation Data'!$H$5,0,10*ROW('Sanitation Data'!H127))),DJ133="No",ISNUMBER(OFFSET('Sanitation Data'!$H$5,0,10*ROW('Sanitation Data'!H127)))),CONCATENATE("[",ROUND(100-OFFSET('Sanitation Data'!$H$5,0,10*ROW('Sanitation Data'!H127)),0),"]"),IF(AND(ISNUMBER(OFFSET('Sanitation Data'!$H$5,0,10*ROW('Sanitation Data'!H127))),DJ133="",ISNUMBER(OFFSET('Sanitation Data'!$H$5,0,10*ROW('Sanitation Data'!H127)))),100-OFFSET('Sanitation Data'!$H$5,0,10*ROW('Sanitation Data'!H127)),NA())))</f>
        <v>#N/A</v>
      </c>
      <c r="AV133" s="134" t="e">
        <f ca="1">+IF(AND(ISNUMBER(OFFSET('Sanitation Data'!$H$7,0,10*ROW('Sanitation Data'!H127))),DK133="Yes"),OFFSET('Sanitation Data'!$H$7,0,10*ROW('Sanitation Data'!H127)),IF(AND(ISNUMBER(OFFSET('Sanitation Data'!$H$7,0,10*ROW('Sanitation Data'!H127))),DK133="No",ISNUMBER(OFFSET('Sanitation Data'!$H$7,0,10*ROW('Sanitation Data'!H127)))),CONCATENATE("[",ROUND(OFFSET('Sanitation Data'!$H$7,0,10*ROW('Sanitation Data'!H127)),0),"]"),IF(AND(ISNUMBER(OFFSET('Sanitation Data'!$H$7,0,10*ROW('Sanitation Data'!H127))),DK133="",ISNUMBER(OFFSET('Sanitation Data'!$H$7,0,10*ROW('Sanitation Data'!H127)))),OFFSET('Sanitation Data'!$H$7,0,10*ROW('Sanitation Data'!H127)),NA())))</f>
        <v>#N/A</v>
      </c>
      <c r="AW133" s="134" t="e">
        <f ca="1">+IF(AND(ISNUMBER(OFFSET('Sanitation Data'!$H$11,0,10*ROW('Sanitation Data'!H127))),DL133="Yes"),OFFSET('Sanitation Data'!$H$11,0,10*ROW('Sanitation Data'!H127)),IF(AND(ISNUMBER(OFFSET('Sanitation Data'!$H$11,0,10*ROW('Sanitation Data'!H127))),DL133="No",ISNUMBER(OFFSET('Sanitation Data'!$H$11,0,10*ROW('Sanitation Data'!H127)))),CONCATENATE("[",ROUND(OFFSET('Sanitation Data'!$H$11,0,10*ROW('Sanitation Data'!H127)),0),"]"),IF(AND(ISNUMBER(OFFSET('Sanitation Data'!$H$11,0,10*ROW('Sanitation Data'!H127))),DL133="",ISNUMBER(OFFSET('Sanitation Data'!$H$11,0,10*ROW('Sanitation Data'!H127)))),OFFSET('Sanitation Data'!$H$11,0,10*ROW('Sanitation Data'!H127)),NA())))</f>
        <v>#N/A</v>
      </c>
      <c r="AX133" s="134" t="e">
        <f ca="1">+IF(AND(ISNUMBER(OFFSET('Sanitation Data'!$H$12,0,10*ROW('Sanitation Data'!H127))),DM133="Yes"),OFFSET('Sanitation Data'!$H$12,0,10*ROW('Sanitation Data'!H127)),IF(AND(ISNUMBER(OFFSET('Sanitation Data'!$H$12,0,10*ROW('Sanitation Data'!H127))),DM133="No",ISNUMBER(OFFSET('Sanitation Data'!$H$12,0,10*ROW('Sanitation Data'!H127)))),CONCATENATE("[",ROUND(OFFSET('Sanitation Data'!$H$12,0,10*ROW('Sanitation Data'!H127)),0),"]"),IF(AND(ISNUMBER(OFFSET('Sanitation Data'!$H$12,0,10*ROW('Sanitation Data'!H127))),DM133="",ISNUMBER(OFFSET('Sanitation Data'!$H$12,0,10*ROW('Sanitation Data'!H127)))),OFFSET('Sanitation Data'!$H$12,0,10*ROW('Sanitation Data'!H127)),NA())))</f>
        <v>#N/A</v>
      </c>
      <c r="AY133" s="134" t="e">
        <f ca="1">+IF(AND(ISNUMBER(OFFSET('Sanitation Data'!$H$13,0,10*ROW('Sanitation Data'!H127))),DN133="Yes"),OFFSET('Sanitation Data'!$H$13,0,10*ROW('Sanitation Data'!H127)),IF(AND(ISNUMBER(OFFSET('Sanitation Data'!$H$13,0,10*ROW('Sanitation Data'!H127))),DN133="No",ISNUMBER(OFFSET('Sanitation Data'!$H$13,0,10*ROW('Sanitation Data'!H127)))),CONCATENATE("[",ROUND(OFFSET('Sanitation Data'!$H$13,0,10*ROW('Sanitation Data'!H127)),0),"]"),IF(AND(ISNUMBER(OFFSET('Sanitation Data'!$H$13,0,10*ROW('Sanitation Data'!H127))),DN133="",ISNUMBER(OFFSET('Sanitation Data'!$H$13,0,10*ROW('Sanitation Data'!H127)))),OFFSET('Sanitation Data'!$H$13,0,10*ROW('Sanitation Data'!H127)),NA())))</f>
        <v>#N/A</v>
      </c>
      <c r="AZ133" s="135" t="e">
        <f ca="1">+IF(AND(ISNUMBER(OFFSET('Hygiene Data'!$C$6,0,10*ROW('Hygiene Data'!C127))),DO133="Yes"),OFFSET('Hygiene Data'!$C$6,0,10*ROW('Hygiene Data'!C127)),IF(AND(ISNUMBER(OFFSET('Hygiene Data'!$C$6,0,10*ROW('Hygiene Data'!C127))),DO133="No",ISNUMBER(OFFSET('Hygiene Data'!$C$6,0,10*ROW('Hygiene Data'!C127)))),CONCATENATE("[",ROUND(OFFSET('Hygiene Data'!$C$6,0,10*ROW('Hygiene Data'!C127)),0),"]"),IF(AND(ISNUMBER(OFFSET('Hygiene Data'!$C$6,0,10*ROW('Hygiene Data'!C127))),DO133="",ISNUMBER(OFFSET('Hygiene Data'!$C$6,0,10*ROW('Hygiene Data'!C127)))),OFFSET('Hygiene Data'!$C$6,0,10*ROW('Hygiene Data'!C127)),NA())))</f>
        <v>#N/A</v>
      </c>
      <c r="BA133" s="135" t="e">
        <f ca="1">+IF(AND(ISNUMBER(OFFSET('Hygiene Data'!$C$8,0,10*ROW('Hygiene Data'!C127))),DP133="Yes"),OFFSET('Hygiene Data'!$C$8,0,10*ROW('Hygiene Data'!C127)),IF(AND(ISNUMBER(OFFSET('Hygiene Data'!$C$8,0,10*ROW('Hygiene Data'!C127))),DP133="No",ISNUMBER(OFFSET('Hygiene Data'!$C$8,0,10*ROW('Hygiene Data'!C127)))),CONCATENATE("[",ROUND(OFFSET('Hygiene Data'!$C$8,0,10*ROW('Hygiene Data'!C127)),0),"]"),IF(AND(ISNUMBER(OFFSET('Hygiene Data'!$C$8,0,10*ROW('Hygiene Data'!C127))),DP133="",ISNUMBER(OFFSET('Hygiene Data'!$C$8,0,10*ROW('Hygiene Data'!C127)))),OFFSET('Hygiene Data'!$C$8,0,10*ROW('Hygiene Data'!C127)),NA())))</f>
        <v>#N/A</v>
      </c>
      <c r="BB133" s="135" t="e">
        <f ca="1">+IF(AND(ISNUMBER(OFFSET('Hygiene Data'!$C$10,0,10*ROW('Hygiene Data'!C127))),DQ133="Yes"),OFFSET('Hygiene Data'!$C$10,0,10*ROW('Hygiene Data'!C127)),IF(AND(ISNUMBER(OFFSET('Hygiene Data'!$C$10,0,10*ROW('Hygiene Data'!C127))),DQ133="No",ISNUMBER(OFFSET('Hygiene Data'!$C$10,0,10*ROW('Hygiene Data'!C127)))),CONCATENATE("[",ROUND(OFFSET('Hygiene Data'!$C$10,0,10*ROW('Hygiene Data'!C127)),0),"]"),IF(AND(ISNUMBER(OFFSET('Hygiene Data'!$C$10,0,10*ROW('Hygiene Data'!C127))),DQ133="",ISNUMBER(OFFSET('Hygiene Data'!$C$10,0,10*ROW('Hygiene Data'!C127)))),OFFSET('Hygiene Data'!$C$10,0,10*ROW('Hygiene Data'!C127)),NA())))</f>
        <v>#N/A</v>
      </c>
      <c r="BC133" s="135" t="e">
        <f ca="1">+IF(AND(ISNUMBER(OFFSET('Hygiene Data'!$D$6,0,10*ROW('Hygiene Data'!D127))),DR133="Yes"),OFFSET('Hygiene Data'!$D$6,0,10*ROW('Hygiene Data'!D127)),IF(AND(ISNUMBER(OFFSET('Hygiene Data'!$D$6,0,10*ROW('Hygiene Data'!D127))),DR133="No",ISNUMBER(OFFSET('Hygiene Data'!$D$6,0,10*ROW('Hygiene Data'!D127)))),CONCATENATE("[",ROUND(OFFSET('Hygiene Data'!$D$6,0,10*ROW('Hygiene Data'!D127)),0),"]"),IF(AND(ISNUMBER(OFFSET('Hygiene Data'!$D$6,0,10*ROW('Hygiene Data'!D127))),DR133="",ISNUMBER(OFFSET('Hygiene Data'!$D$6,0,10*ROW('Hygiene Data'!D127)))),OFFSET('Hygiene Data'!$D$6,0,10*ROW('Hygiene Data'!D127)),NA())))</f>
        <v>#N/A</v>
      </c>
      <c r="BD133" s="135" t="e">
        <f ca="1">+IF(AND(ISNUMBER(OFFSET('Hygiene Data'!$D$8,0,10*ROW('Hygiene Data'!D127))),DS133="Yes"),OFFSET('Hygiene Data'!$D$8,0,10*ROW('Hygiene Data'!D127)),IF(AND(ISNUMBER(OFFSET('Hygiene Data'!$D$8,0,10*ROW('Hygiene Data'!D127))),DS133="No",ISNUMBER(OFFSET('Hygiene Data'!$D$8,0,10*ROW('Hygiene Data'!D127)))),CONCATENATE("[",ROUND(OFFSET('Hygiene Data'!$D$8,0,10*ROW('Hygiene Data'!D127)),0),"]"),IF(AND(ISNUMBER(OFFSET('Hygiene Data'!$D$8,0,10*ROW('Hygiene Data'!D127))),DS133="",ISNUMBER(OFFSET('Hygiene Data'!$D$8,0,10*ROW('Hygiene Data'!D127)))),OFFSET('Hygiene Data'!$D$8,0,10*ROW('Hygiene Data'!D127)),NA())))</f>
        <v>#N/A</v>
      </c>
      <c r="BE133" s="135" t="e">
        <f ca="1">+IF(AND(ISNUMBER(OFFSET('Hygiene Data'!$D$10,0,10*ROW('Hygiene Data'!D127))),DT133="Yes"),OFFSET('Hygiene Data'!$D$10,0,10*ROW('Hygiene Data'!D127)),IF(AND(ISNUMBER(OFFSET('Hygiene Data'!$D$10,0,10*ROW('Hygiene Data'!D127))),DT133="No",ISNUMBER(OFFSET('Hygiene Data'!$D$10,0,10*ROW('Hygiene Data'!D127)))),CONCATENATE("[",ROUND(OFFSET('Hygiene Data'!$D$10,0,10*ROW('Hygiene Data'!D127)),0),"]"),IF(AND(ISNUMBER(OFFSET('Hygiene Data'!$D$10,0,10*ROW('Hygiene Data'!D127))),DT133="",ISNUMBER(OFFSET('Hygiene Data'!$D$10,0,10*ROW('Hygiene Data'!D127)))),OFFSET('Hygiene Data'!$D$10,0,10*ROW('Hygiene Data'!D127)),NA())))</f>
        <v>#N/A</v>
      </c>
      <c r="BF133" s="135" t="e">
        <f ca="1">+IF(AND(ISNUMBER(OFFSET('Hygiene Data'!$E$6,0,10*ROW('Hygiene Data'!E127))),DU133="Yes"),OFFSET('Hygiene Data'!$E$6,0,10*ROW('Hygiene Data'!E127)),IF(AND(ISNUMBER(OFFSET('Hygiene Data'!$E$6,0,10*ROW('Hygiene Data'!E127))),DU133="No",ISNUMBER(OFFSET('Hygiene Data'!$E$6,0,10*ROW('Hygiene Data'!E127)))),CONCATENATE("[",ROUND(OFFSET('Hygiene Data'!$E$6,0,10*ROW('Hygiene Data'!E127)),0),"]"),IF(AND(ISNUMBER(OFFSET('Hygiene Data'!$E$6,0,10*ROW('Hygiene Data'!E127))),DU133="",ISNUMBER(OFFSET('Hygiene Data'!$E$6,0,10*ROW('Hygiene Data'!E127)))),OFFSET('Hygiene Data'!$E$6,0,10*ROW('Hygiene Data'!E127)),NA())))</f>
        <v>#N/A</v>
      </c>
      <c r="BG133" s="135" t="e">
        <f ca="1">+IF(AND(ISNUMBER(OFFSET('Hygiene Data'!$E$8,0,10*ROW('Hygiene Data'!E127))),DV133="Yes"),OFFSET('Hygiene Data'!$E$8,0,10*ROW('Hygiene Data'!E127)),IF(AND(ISNUMBER(OFFSET('Hygiene Data'!$E$8,0,10*ROW('Hygiene Data'!E127))),DV133="No",ISNUMBER(OFFSET('Hygiene Data'!$E$8,0,10*ROW('Hygiene Data'!E127)))),CONCATENATE("[",ROUND(OFFSET('Hygiene Data'!$E$8,0,10*ROW('Hygiene Data'!E127)),0),"]"),IF(AND(ISNUMBER(OFFSET('Hygiene Data'!$E$8,0,10*ROW('Hygiene Data'!E127))),DV133="",ISNUMBER(OFFSET('Hygiene Data'!$E$8,0,10*ROW('Hygiene Data'!E127)))),OFFSET('Hygiene Data'!$E$8,0,10*ROW('Hygiene Data'!E127)),NA())))</f>
        <v>#N/A</v>
      </c>
      <c r="BH133" s="135" t="e">
        <f ca="1">+IF(AND(ISNUMBER(OFFSET('Hygiene Data'!$E$10,0,10*ROW('Hygiene Data'!E127))),DW133="Yes"),OFFSET('Hygiene Data'!$E$10,0,10*ROW('Hygiene Data'!E127)),IF(AND(ISNUMBER(OFFSET('Hygiene Data'!$E$10,0,10*ROW('Hygiene Data'!E127))),DW133="No",ISNUMBER(OFFSET('Hygiene Data'!$E$10,0,10*ROW('Hygiene Data'!E127)))),CONCATENATE("[",ROUND(OFFSET('Hygiene Data'!$E$10,0,10*ROW('Hygiene Data'!E127)),0),"]"),IF(AND(ISNUMBER(OFFSET('Hygiene Data'!$E$10,0,10*ROW('Hygiene Data'!E127))),DW133="",ISNUMBER(OFFSET('Hygiene Data'!$E$10,0,10*ROW('Hygiene Data'!E127)))),OFFSET('Hygiene Data'!$E$10,0,10*ROW('Hygiene Data'!E127)),NA())))</f>
        <v>#N/A</v>
      </c>
      <c r="BI133" s="135" t="e">
        <f ca="1">+IF(AND(ISNUMBER(OFFSET('Hygiene Data'!$F$6,0,10*ROW('Hygiene Data'!F127))),DX133="Yes"),OFFSET('Hygiene Data'!$F$6,0,10*ROW('Hygiene Data'!F127)),IF(AND(ISNUMBER(OFFSET('Hygiene Data'!$F$6,0,10*ROW('Hygiene Data'!F127))),DX133="No",ISNUMBER(OFFSET('Hygiene Data'!$F$6,0,10*ROW('Hygiene Data'!F127)))),CONCATENATE("[",ROUND(OFFSET('Hygiene Data'!$F$6,0,10*ROW('Hygiene Data'!F127)),0),"]"),IF(AND(ISNUMBER(OFFSET('Hygiene Data'!$F$6,0,10*ROW('Hygiene Data'!F127))),DX133="",ISNUMBER(OFFSET('Hygiene Data'!$F$6,0,10*ROW('Hygiene Data'!F127)))),OFFSET('Hygiene Data'!$F$6,0,10*ROW('Hygiene Data'!F127)),NA())))</f>
        <v>#N/A</v>
      </c>
      <c r="BJ133" s="135" t="e">
        <f ca="1">+IF(AND(ISNUMBER(OFFSET('Hygiene Data'!$F$8,0,10*ROW('Hygiene Data'!F127))),DY133="Yes"),OFFSET('Hygiene Data'!$F$8,0,10*ROW('Hygiene Data'!F127)),IF(AND(ISNUMBER(OFFSET('Hygiene Data'!$F$8,0,10*ROW('Hygiene Data'!F127))),DY133="No",ISNUMBER(OFFSET('Hygiene Data'!$F$8,0,10*ROW('Hygiene Data'!F127)))),CONCATENATE("[",ROUND(OFFSET('Hygiene Data'!$F$8,0,10*ROW('Hygiene Data'!F127)),0),"]"),IF(AND(ISNUMBER(OFFSET('Hygiene Data'!$F$8,0,10*ROW('Hygiene Data'!F127))),DY133="",ISNUMBER(OFFSET('Hygiene Data'!$F$8,0,10*ROW('Hygiene Data'!F127)))),OFFSET('Hygiene Data'!$F$8,0,10*ROW('Hygiene Data'!F127)),NA())))</f>
        <v>#N/A</v>
      </c>
      <c r="BK133" s="135" t="e">
        <f ca="1">+IF(AND(ISNUMBER(OFFSET('Hygiene Data'!$F$10,0,10*ROW('Hygiene Data'!F127))),DZ133="Yes"),OFFSET('Hygiene Data'!$F$10,0,10*ROW('Hygiene Data'!F127)),IF(AND(ISNUMBER(OFFSET('Hygiene Data'!$F$10,0,10*ROW('Hygiene Data'!F127))),DZ133="No",ISNUMBER(OFFSET('Hygiene Data'!$F$10,0,10*ROW('Hygiene Data'!F127)))),CONCATENATE("[",ROUND(OFFSET('Hygiene Data'!$F$10,0,10*ROW('Hygiene Data'!F127)),0),"]"),IF(AND(ISNUMBER(OFFSET('Hygiene Data'!$F$10,0,10*ROW('Hygiene Data'!F127))),DZ133="",ISNUMBER(OFFSET('Hygiene Data'!$F$10,0,10*ROW('Hygiene Data'!F127)))),OFFSET('Hygiene Data'!$F$10,0,10*ROW('Hygiene Data'!F127)),NA())))</f>
        <v>#N/A</v>
      </c>
      <c r="BL133" s="135" t="e">
        <f ca="1">+IF(AND(ISNUMBER(OFFSET('Hygiene Data'!$G$6,0,10*ROW('Hygiene Data'!G127))),EA133="Yes"),OFFSET('Hygiene Data'!$G$6,0,10*ROW('Hygiene Data'!G127)),IF(AND(ISNUMBER(OFFSET('Hygiene Data'!$G$6,0,10*ROW('Hygiene Data'!G127))),EA133="No",ISNUMBER(OFFSET('Hygiene Data'!$G$6,0,10*ROW('Hygiene Data'!G127)))),CONCATENATE("[",ROUND(OFFSET('Hygiene Data'!$G$6,0,10*ROW('Hygiene Data'!G127)),0),"]"),IF(AND(ISNUMBER(OFFSET('Hygiene Data'!$G$6,0,10*ROW('Hygiene Data'!G127))),EA133="",ISNUMBER(OFFSET('Hygiene Data'!$G$6,0,10*ROW('Hygiene Data'!G127)))),OFFSET('Hygiene Data'!$G$6,0,10*ROW('Hygiene Data'!G127)),NA())))</f>
        <v>#N/A</v>
      </c>
      <c r="BM133" s="135" t="e">
        <f ca="1">+IF(AND(ISNUMBER(OFFSET('Hygiene Data'!$G$8,0,10*ROW('Hygiene Data'!G127))),EB133="Yes"),OFFSET('Hygiene Data'!$G$8,0,10*ROW('Hygiene Data'!G127)),IF(AND(ISNUMBER(OFFSET('Hygiene Data'!$G$8,0,10*ROW('Hygiene Data'!G127))),EB133="No",ISNUMBER(OFFSET('Hygiene Data'!$G$8,0,10*ROW('Hygiene Data'!G127)))),CONCATENATE("[",ROUND(OFFSET('Hygiene Data'!$G$8,0,10*ROW('Hygiene Data'!G127)),0),"]"),IF(AND(ISNUMBER(OFFSET('Hygiene Data'!$G$8,0,10*ROW('Hygiene Data'!G127))),EB133="",ISNUMBER(OFFSET('Hygiene Data'!$G$8,0,10*ROW('Hygiene Data'!G127)))),OFFSET('Hygiene Data'!$G$8,0,10*ROW('Hygiene Data'!G127)),NA())))</f>
        <v>#N/A</v>
      </c>
      <c r="BN133" s="135" t="e">
        <f ca="1">+IF(AND(ISNUMBER(OFFSET('Hygiene Data'!$G$10,0,10*ROW('Hygiene Data'!G127))),EC133="Yes"),OFFSET('Hygiene Data'!$G$10,0,10*ROW('Hygiene Data'!G127)),IF(AND(ISNUMBER(OFFSET('Hygiene Data'!$G$10,0,10*ROW('Hygiene Data'!G127))),EC133="No",ISNUMBER(OFFSET('Hygiene Data'!$G$10,0,10*ROW('Hygiene Data'!G127)))),CONCATENATE("[",ROUND(OFFSET('Hygiene Data'!$G$10,0,10*ROW('Hygiene Data'!G127)),0),"]"),IF(AND(ISNUMBER(OFFSET('Hygiene Data'!$G$10,0,10*ROW('Hygiene Data'!G127))),EC133="",ISNUMBER(OFFSET('Hygiene Data'!$G$10,0,10*ROW('Hygiene Data'!G127)))),OFFSET('Hygiene Data'!$G$10,0,10*ROW('Hygiene Data'!G127)),NA())))</f>
        <v>#N/A</v>
      </c>
      <c r="BO133" s="135" t="e">
        <f ca="1">+IF(AND(ISNUMBER(OFFSET('Hygiene Data'!$H$6,0,10*ROW('Hygiene Data'!H127))),ED133="Yes"),OFFSET('Hygiene Data'!$H$6,0,10*ROW('Hygiene Data'!H127)),IF(AND(ISNUMBER(OFFSET('Hygiene Data'!$H$6,0,10*ROW('Hygiene Data'!H127))),ED133="No",ISNUMBER(OFFSET('Hygiene Data'!$H$6,0,10*ROW('Hygiene Data'!H127)))),CONCATENATE("[",ROUND(OFFSET('Hygiene Data'!$H$6,0,10*ROW('Hygiene Data'!H127)),0),"]"),IF(AND(ISNUMBER(OFFSET('Hygiene Data'!$H$6,0,10*ROW('Hygiene Data'!H127))),ED133="",ISNUMBER(OFFSET('Hygiene Data'!$H$6,0,10*ROW('Hygiene Data'!H127)))),OFFSET('Hygiene Data'!$H$6,0,10*ROW('Hygiene Data'!H127)),NA())))</f>
        <v>#N/A</v>
      </c>
      <c r="BP133" s="135" t="e">
        <f ca="1">+IF(AND(ISNUMBER(OFFSET('Hygiene Data'!$H$8,0,10*ROW('Hygiene Data'!H127))),EE133="Yes"),OFFSET('Hygiene Data'!$H$8,0,10*ROW('Hygiene Data'!H127)),IF(AND(ISNUMBER(OFFSET('Hygiene Data'!$H$8,0,10*ROW('Hygiene Data'!H127))),EE133="No",ISNUMBER(OFFSET('Hygiene Data'!$H$8,0,10*ROW('Hygiene Data'!H127)))),CONCATENATE("[",ROUND(OFFSET('Hygiene Data'!$H$8,0,10*ROW('Hygiene Data'!H127)),0),"]"),IF(AND(ISNUMBER(OFFSET('Hygiene Data'!$H$8,0,10*ROW('Hygiene Data'!H127))),EE133="",ISNUMBER(OFFSET('Hygiene Data'!$H$8,0,10*ROW('Hygiene Data'!H127)))),OFFSET('Hygiene Data'!$H$8,0,10*ROW('Hygiene Data'!H127)),NA())))</f>
        <v>#N/A</v>
      </c>
      <c r="BQ133" s="135" t="e">
        <f ca="1">+IF(AND(ISNUMBER(OFFSET('Hygiene Data'!$H$10,0,10*ROW('Hygiene Data'!H127))),EF133="Yes"),OFFSET('Hygiene Data'!$H$10,0,10*ROW('Hygiene Data'!H127)),IF(AND(ISNUMBER(OFFSET('Hygiene Data'!$H$10,0,10*ROW('Hygiene Data'!H127))),EF133="No",ISNUMBER(OFFSET('Hygiene Data'!$H$10,0,10*ROW('Hygiene Data'!H127)))),CONCATENATE("[",ROUND(OFFSET('Hygiene Data'!$H$10,0,10*ROW('Hygiene Data'!H127)),0),"]"),IF(AND(ISNUMBER(OFFSET('Hygiene Data'!$H$10,0,10*ROW('Hygiene Data'!H127))),EF133="",ISNUMBER(OFFSET('Hygiene Data'!$H$10,0,10*ROW('Hygiene Data'!H127)))),OFFSET('Hygiene Data'!$H$10,0,10*ROW('Hygiene Data'!H127)),NA())))</f>
        <v>#N/A</v>
      </c>
      <c r="BS133" s="34" t="str">
        <f ca="1">+IF(OFFSET('Water Data'!$C$28,0,10*ROW('Water Data'!C127))="","",OFFSET('Water Data'!$C$28,0,10*ROW('Water Data'!C127)))</f>
        <v/>
      </c>
      <c r="BT133" s="34" t="str">
        <f ca="1">+IF(OFFSET('Water Data'!$C$29,0,10*ROW('Water Data'!C127))="","",OFFSET('Water Data'!$C$29,0,10*ROW('Water Data'!C127)))</f>
        <v/>
      </c>
      <c r="BU133" s="34" t="str">
        <f ca="1">+IF(OFFSET('Water Data'!$C$30,0,10*ROW('Water Data'!C127))="","",OFFSET('Water Data'!$C$30,0,10*ROW('Water Data'!C127)))</f>
        <v/>
      </c>
      <c r="BV133" s="34" t="str">
        <f ca="1">+IF(OFFSET('Water Data'!$D$28,0,10*ROW('Water Data'!D127))="","",OFFSET('Water Data'!$D$28,0,10*ROW('Water Data'!D127)))</f>
        <v/>
      </c>
      <c r="BW133" s="34" t="str">
        <f ca="1">+IF(OFFSET('Water Data'!$D$29,0,10*ROW('Water Data'!D127))="","",OFFSET('Water Data'!$D$29,0,10*ROW('Water Data'!D127)))</f>
        <v/>
      </c>
      <c r="BX133" s="34" t="str">
        <f ca="1">+IF(OFFSET('Water Data'!$D$30,0,10*ROW('Water Data'!D127))="","",OFFSET('Water Data'!$D$30,0,10*ROW('Water Data'!D127)))</f>
        <v/>
      </c>
      <c r="BY133" s="34" t="str">
        <f ca="1">+IF(OFFSET('Water Data'!$E$28,0,10*ROW('Water Data'!E127))="","",OFFSET('Water Data'!$E$28,0,10*ROW('Water Data'!E127)))</f>
        <v/>
      </c>
      <c r="BZ133" s="34" t="str">
        <f ca="1">+IF(OFFSET('Water Data'!$E$29,0,10*ROW('Water Data'!E127))="","",OFFSET('Water Data'!$E$29,0,10*ROW('Water Data'!E127)))</f>
        <v/>
      </c>
      <c r="CA133" s="34" t="str">
        <f ca="1">+IF(OFFSET('Water Data'!$E$30,0,10*ROW('Water Data'!E127))="","",OFFSET('Water Data'!$E$30,0,10*ROW('Water Data'!E127)))</f>
        <v/>
      </c>
      <c r="CB133" s="34" t="str">
        <f ca="1">+IF(OFFSET('Water Data'!$F$28,0,10*ROW('Water Data'!F127))="","",OFFSET('Water Data'!$F$28,0,10*ROW('Water Data'!F127)))</f>
        <v/>
      </c>
      <c r="CC133" s="34" t="str">
        <f ca="1">+IF(OFFSET('Water Data'!$F$29,0,10*ROW('Water Data'!F127))="","",OFFSET('Water Data'!$F$29,0,10*ROW('Water Data'!F127)))</f>
        <v/>
      </c>
      <c r="CD133" s="34" t="str">
        <f ca="1">+IF(OFFSET('Water Data'!$F$30,0,10*ROW('Water Data'!F127))="","",OFFSET('Water Data'!$F$30,0,10*ROW('Water Data'!F127)))</f>
        <v/>
      </c>
      <c r="CE133" s="34" t="str">
        <f ca="1">+IF(OFFSET('Water Data'!$G$28,0,10*ROW('Water Data'!G127))="","",OFFSET('Water Data'!$G$28,0,10*ROW('Water Data'!G127)))</f>
        <v/>
      </c>
      <c r="CF133" s="34" t="str">
        <f ca="1">+IF(OFFSET('Water Data'!$G$29,0,10*ROW('Water Data'!G127))="","",OFFSET('Water Data'!$G$29,0,10*ROW('Water Data'!G127)))</f>
        <v/>
      </c>
      <c r="CG133" s="34" t="str">
        <f ca="1">+IF(OFFSET('Water Data'!$G$30,0,10*ROW('Water Data'!G127))="","",OFFSET('Water Data'!$G$30,0,10*ROW('Water Data'!G127)))</f>
        <v/>
      </c>
      <c r="CH133" s="34" t="str">
        <f ca="1">+IF(OFFSET('Water Data'!$H$28,0,10*ROW('Water Data'!H127))="","",OFFSET('Water Data'!$H$28,0,10*ROW('Water Data'!H127)))</f>
        <v/>
      </c>
      <c r="CI133" s="34" t="str">
        <f ca="1">+IF(OFFSET('Water Data'!$H$29,0,10*ROW('Water Data'!H127))="","",OFFSET('Water Data'!$H$29,0,10*ROW('Water Data'!H127)))</f>
        <v/>
      </c>
      <c r="CJ133" s="34" t="str">
        <f ca="1">+IF(OFFSET('Water Data'!$H$30,0,10*ROW('Water Data'!H127))="","",OFFSET('Water Data'!$H$30,0,10*ROW('Water Data'!H127)))</f>
        <v/>
      </c>
      <c r="CK133" s="34" t="str">
        <f ca="1">+IF(OFFSET('Sanitation Data'!$C$29,0,10*ROW('Sanitation Data'!C127))="","",OFFSET('Sanitation Data'!$C$29,0,10*ROW('Sanitation Data'!C127)))</f>
        <v/>
      </c>
      <c r="CL133" s="34" t="str">
        <f ca="1">+IF(OFFSET('Sanitation Data'!$C$30,0,10*ROW('Sanitation Data'!C127))="","",OFFSET('Sanitation Data'!$C$30,0,10*ROW('Sanitation Data'!C127)))</f>
        <v/>
      </c>
      <c r="CM133" s="34" t="str">
        <f ca="1">+IF(OFFSET('Sanitation Data'!$C$31,0,10*ROW('Sanitation Data'!C127))="","",OFFSET('Sanitation Data'!$C$31,0,10*ROW('Sanitation Data'!C127)))</f>
        <v/>
      </c>
      <c r="CN133" s="34" t="str">
        <f ca="1">+IF(OFFSET('Sanitation Data'!$C$32,0,10*ROW('Sanitation Data'!C127))="","",OFFSET('Sanitation Data'!$C$32,0,10*ROW('Sanitation Data'!C127)))</f>
        <v/>
      </c>
      <c r="CO133" s="34" t="str">
        <f ca="1">+IF(OFFSET('Sanitation Data'!$C$33,0,10*ROW('Sanitation Data'!C127))="","",OFFSET('Sanitation Data'!$C$33,0,10*ROW('Sanitation Data'!C127)))</f>
        <v/>
      </c>
      <c r="CP133" s="34" t="str">
        <f ca="1">+IF(OFFSET('Sanitation Data'!$D$29,0,10*ROW('Sanitation Data'!D127))="","",OFFSET('Sanitation Data'!$D$29,0,10*ROW('Sanitation Data'!D127)))</f>
        <v/>
      </c>
      <c r="CQ133" s="34" t="str">
        <f ca="1">+IF(OFFSET('Sanitation Data'!$D$30,0,10*ROW('Sanitation Data'!D127))="","",OFFSET('Sanitation Data'!$D$30,0,10*ROW('Sanitation Data'!D127)))</f>
        <v/>
      </c>
      <c r="CR133" s="34" t="str">
        <f ca="1">+IF(OFFSET('Sanitation Data'!$D$31,0,10*ROW('Sanitation Data'!D127))="","",OFFSET('Sanitation Data'!$D$31,0,10*ROW('Sanitation Data'!D127)))</f>
        <v/>
      </c>
      <c r="CS133" s="34" t="str">
        <f ca="1">+IF(OFFSET('Sanitation Data'!$D$32,0,10*ROW('Sanitation Data'!D127))="","",OFFSET('Sanitation Data'!$D$32,0,10*ROW('Sanitation Data'!D127)))</f>
        <v/>
      </c>
      <c r="CT133" s="34" t="str">
        <f ca="1">+IF(OFFSET('Sanitation Data'!$D$33,0,10*ROW('Sanitation Data'!D127))="","",OFFSET('Sanitation Data'!$D$33,0,10*ROW('Sanitation Data'!D127)))</f>
        <v/>
      </c>
      <c r="CU133" s="34" t="str">
        <f ca="1">+IF(OFFSET('Sanitation Data'!$E$29,0,10*ROW('Sanitation Data'!E127))="","",OFFSET('Sanitation Data'!$E$29,0,10*ROW('Sanitation Data'!E127)))</f>
        <v/>
      </c>
      <c r="CV133" s="34" t="str">
        <f ca="1">+IF(OFFSET('Sanitation Data'!$E$30,0,10*ROW('Sanitation Data'!E127))="","",OFFSET('Sanitation Data'!$E$30,0,10*ROW('Sanitation Data'!E127)))</f>
        <v/>
      </c>
      <c r="CW133" s="34" t="str">
        <f ca="1">+IF(OFFSET('Sanitation Data'!$E$31,0,10*ROW('Sanitation Data'!E127))="","",OFFSET('Sanitation Data'!$E$31,0,10*ROW('Sanitation Data'!E127)))</f>
        <v/>
      </c>
      <c r="CX133" s="34" t="str">
        <f ca="1">+IF(OFFSET('Sanitation Data'!$E$32,0,10*ROW('Sanitation Data'!E127))="","",OFFSET('Sanitation Data'!$E$32,0,10*ROW('Sanitation Data'!E127)))</f>
        <v/>
      </c>
      <c r="CY133" s="34" t="str">
        <f ca="1">+IF(OFFSET('Sanitation Data'!$E$33,0,10*ROW('Sanitation Data'!E127))="","",OFFSET('Sanitation Data'!$E$33,0,10*ROW('Sanitation Data'!E127)))</f>
        <v/>
      </c>
      <c r="CZ133" s="34" t="str">
        <f ca="1">+IF(OFFSET('Sanitation Data'!$F$29,0,10*ROW('Sanitation Data'!F127))="","",OFFSET('Sanitation Data'!$F$29,0,10*ROW('Sanitation Data'!F127)))</f>
        <v/>
      </c>
      <c r="DA133" s="34" t="str">
        <f ca="1">+IF(OFFSET('Sanitation Data'!$F$30,0,10*ROW('Sanitation Data'!F127))="","",OFFSET('Sanitation Data'!$F$30,0,10*ROW('Sanitation Data'!F127)))</f>
        <v/>
      </c>
      <c r="DB133" s="34" t="str">
        <f ca="1">+IF(OFFSET('Sanitation Data'!$F$31,0,10*ROW('Sanitation Data'!F127))="","",OFFSET('Sanitation Data'!$F$31,0,10*ROW('Sanitation Data'!F127)))</f>
        <v/>
      </c>
      <c r="DC133" s="34" t="str">
        <f ca="1">+IF(OFFSET('Sanitation Data'!$F$32,0,10*ROW('Sanitation Data'!F127))="","",OFFSET('Sanitation Data'!$F$32,0,10*ROW('Sanitation Data'!F127)))</f>
        <v/>
      </c>
      <c r="DD133" s="34" t="str">
        <f ca="1">+IF(OFFSET('Sanitation Data'!$F$33,0,10*ROW('Sanitation Data'!F127))="","",OFFSET('Sanitation Data'!$F$33,0,10*ROW('Sanitation Data'!F127)))</f>
        <v/>
      </c>
      <c r="DE133" s="34" t="str">
        <f ca="1">+IF(OFFSET('Sanitation Data'!$G$29,0,10*ROW('Sanitation Data'!G127))="","",OFFSET('Sanitation Data'!$G$29,0,10*ROW('Sanitation Data'!G127)))</f>
        <v/>
      </c>
      <c r="DF133" s="34" t="str">
        <f ca="1">+IF(OFFSET('Sanitation Data'!$G$30,0,10*ROW('Sanitation Data'!G127))="","",OFFSET('Sanitation Data'!$G$30,0,10*ROW('Sanitation Data'!G127)))</f>
        <v/>
      </c>
      <c r="DG133" s="34" t="str">
        <f ca="1">+IF(OFFSET('Sanitation Data'!$G$31,0,10*ROW('Sanitation Data'!G127))="","",OFFSET('Sanitation Data'!$G$31,0,10*ROW('Sanitation Data'!G127)))</f>
        <v/>
      </c>
      <c r="DH133" s="34" t="str">
        <f ca="1">+IF(OFFSET('Sanitation Data'!$G$32,0,10*ROW('Sanitation Data'!G127))="","",OFFSET('Sanitation Data'!$G$32,0,10*ROW('Sanitation Data'!G127)))</f>
        <v/>
      </c>
      <c r="DI133" s="34" t="str">
        <f ca="1">+IF(OFFSET('Sanitation Data'!$G$33,0,10*ROW('Sanitation Data'!G127))="","",OFFSET('Sanitation Data'!$G$33,0,10*ROW('Sanitation Data'!G127)))</f>
        <v/>
      </c>
      <c r="DJ133" s="34" t="str">
        <f ca="1">+IF(OFFSET('Sanitation Data'!$H$29,0,10*ROW('Sanitation Data'!H127))="","",OFFSET('Sanitation Data'!$H$29,0,10*ROW('Sanitation Data'!H127)))</f>
        <v/>
      </c>
      <c r="DK133" s="34" t="str">
        <f ca="1">+IF(OFFSET('Sanitation Data'!$H$30,0,10*ROW('Sanitation Data'!H127))="","",OFFSET('Sanitation Data'!$H$30,0,10*ROW('Sanitation Data'!H127)))</f>
        <v/>
      </c>
      <c r="DL133" s="34" t="str">
        <f ca="1">+IF(OFFSET('Sanitation Data'!$H$31,0,10*ROW('Sanitation Data'!H127))="","",OFFSET('Sanitation Data'!$H$31,0,10*ROW('Sanitation Data'!H127)))</f>
        <v/>
      </c>
      <c r="DM133" s="34" t="str">
        <f ca="1">+IF(OFFSET('Sanitation Data'!$H$32,0,10*ROW('Sanitation Data'!H127))="","",OFFSET('Sanitation Data'!$H$32,0,10*ROW('Sanitation Data'!H127)))</f>
        <v/>
      </c>
      <c r="DN133" s="34" t="str">
        <f ca="1">+IF(OFFSET('Sanitation Data'!$H$33,0,10*ROW('Sanitation Data'!H127))="","",OFFSET('Sanitation Data'!$H$33,0,10*ROW('Sanitation Data'!H127)))</f>
        <v/>
      </c>
      <c r="DO133" s="34" t="str">
        <f ca="1">+IF(OFFSET('Hygiene Data'!$C$12,0,10*ROW('Hygiene Data'!C127))="","",OFFSET('Hygiene Data'!$C$12,0,10*ROW('Hygiene Data'!C127)))</f>
        <v/>
      </c>
      <c r="DP133" s="34" t="str">
        <f ca="1">+IF(OFFSET('Hygiene Data'!$C$13,0,10*ROW('Hygiene Data'!C127))="","",OFFSET('Hygiene Data'!$C$13,0,10*ROW('Hygiene Data'!C127)))</f>
        <v/>
      </c>
      <c r="DQ133" s="34" t="str">
        <f ca="1">+IF(OFFSET('Hygiene Data'!$C$14,0,10*ROW('Hygiene Data'!C127))="","",OFFSET('Hygiene Data'!$C$14,0,10*ROW('Hygiene Data'!C127)))</f>
        <v/>
      </c>
      <c r="DR133" s="34" t="str">
        <f ca="1">+IF(OFFSET('Hygiene Data'!$D$12,0,10*ROW('Hygiene Data'!D127))="","",OFFSET('Hygiene Data'!$D$12,0,10*ROW('Hygiene Data'!D127)))</f>
        <v/>
      </c>
      <c r="DS133" s="34" t="str">
        <f ca="1">+IF(OFFSET('Hygiene Data'!$D$13,0,10*ROW('Hygiene Data'!D127))="","",OFFSET('Hygiene Data'!$D$13,0,10*ROW('Hygiene Data'!D127)))</f>
        <v/>
      </c>
      <c r="DT133" s="34" t="str">
        <f ca="1">+IF(OFFSET('Hygiene Data'!$D$14,0,10*ROW('Hygiene Data'!D127))="","",OFFSET('Hygiene Data'!$D$14,0,10*ROW('Hygiene Data'!D127)))</f>
        <v/>
      </c>
      <c r="DU133" s="34" t="str">
        <f ca="1">+IF(OFFSET('Hygiene Data'!$E$12,0,10*ROW('Hygiene Data'!E127))="","",OFFSET('Hygiene Data'!$E$12,0,10*ROW('Hygiene Data'!E127)))</f>
        <v/>
      </c>
      <c r="DV133" s="34" t="str">
        <f ca="1">+IF(OFFSET('Hygiene Data'!$E$13,0,10*ROW('Hygiene Data'!E127))="","",OFFSET('Hygiene Data'!$E$13,0,10*ROW('Hygiene Data'!E127)))</f>
        <v/>
      </c>
      <c r="DW133" s="34" t="str">
        <f ca="1">+IF(OFFSET('Hygiene Data'!$E$14,0,10*ROW('Hygiene Data'!E127))="","",OFFSET('Hygiene Data'!$E$14,0,10*ROW('Hygiene Data'!E127)))</f>
        <v/>
      </c>
      <c r="DX133" s="34" t="str">
        <f ca="1">+IF(OFFSET('Hygiene Data'!$F$12,0,10*ROW('Hygiene Data'!F127))="","",OFFSET('Hygiene Data'!$F$12,0,10*ROW('Hygiene Data'!F127)))</f>
        <v/>
      </c>
      <c r="DY133" s="34" t="str">
        <f ca="1">+IF(OFFSET('Hygiene Data'!$F$13,0,10*ROW('Hygiene Data'!F127))="","",OFFSET('Hygiene Data'!$F$13,0,10*ROW('Hygiene Data'!F127)))</f>
        <v/>
      </c>
      <c r="DZ133" s="34" t="str">
        <f ca="1">+IF(OFFSET('Hygiene Data'!$F$14,0,10*ROW('Hygiene Data'!F127))="","",OFFSET('Hygiene Data'!$F$14,0,10*ROW('Hygiene Data'!F127)))</f>
        <v/>
      </c>
      <c r="EA133" s="34" t="str">
        <f ca="1">+IF(OFFSET('Hygiene Data'!$G$12,0,10*ROW('Hygiene Data'!G127))="","",OFFSET('Hygiene Data'!$G$12,0,10*ROW('Hygiene Data'!G127)))</f>
        <v/>
      </c>
      <c r="EB133" s="34" t="str">
        <f ca="1">+IF(OFFSET('Hygiene Data'!$G$13,0,10*ROW('Hygiene Data'!G127))="","",OFFSET('Hygiene Data'!$G$13,0,10*ROW('Hygiene Data'!G127)))</f>
        <v/>
      </c>
      <c r="EC133" s="34" t="str">
        <f ca="1">+IF(OFFSET('Hygiene Data'!$G$14,0,10*ROW('Hygiene Data'!G127))="","",OFFSET('Hygiene Data'!$G$14,0,10*ROW('Hygiene Data'!G127)))</f>
        <v/>
      </c>
      <c r="ED133" s="34" t="str">
        <f ca="1">+IF(OFFSET('Hygiene Data'!$H$12,0,10*ROW('Hygiene Data'!H127))="","",OFFSET('Hygiene Data'!$H$12,0,10*ROW('Hygiene Data'!H127)))</f>
        <v/>
      </c>
      <c r="EE133" s="34" t="str">
        <f ca="1">+IF(OFFSET('Hygiene Data'!$H$13,0,10*ROW('Hygiene Data'!H127))="","",OFFSET('Hygiene Data'!$H$13,0,10*ROW('Hygiene Data'!H127)))</f>
        <v/>
      </c>
      <c r="EF133" s="34" t="str">
        <f ca="1">+IF(OFFSET('Hygiene Data'!$H$14,0,10*ROW('Hygiene Data'!H127))="","",OFFSET('Hygiene Data'!$H$14,0,10*ROW('Hygiene Data'!H127)))</f>
        <v/>
      </c>
    </row>
    <row r="134" spans="1:136" x14ac:dyDescent="0.2">
      <c r="A134" s="50" t="str">
        <f ca="1">+IF(OFFSET('Water Data'!$B$1,0,10*ROW('Water Data'!B131))="","",OFFSET('Water Data'!$B$1,0,10*ROW('Water Data'!B131)))</f>
        <v/>
      </c>
      <c r="B134" s="50" t="str">
        <f ca="1">+IF(OFFSET('Water Data'!$A$3,0,10*ROW('Water Data'!A131))="","",OFFSET('Water Data'!$A$3,0,10*ROW('Water Data'!A131)))</f>
        <v/>
      </c>
      <c r="C134" s="50" t="str">
        <f ca="1">+IF(OFFSET('Water Data'!$C$3,0,10*ROW('Water Data'!C131))="","",OFFSET('Water Data'!$C$3,0,10*ROW('Water Data'!C131)))</f>
        <v/>
      </c>
      <c r="D134" s="133" t="e">
        <f ca="1">+IF(AND(ISNUMBER(OFFSET('Water Data'!$C$5,0,10*ROW('Water Data'!C128))),BS134="Yes"),100-OFFSET('Water Data'!$C$5,0,10*ROW('Water Data'!C128)),IF(AND(ISNUMBER(OFFSET('Water Data'!$C$5,0,10*ROW('Water Data'!C128))),BS134="No",ISNUMBER(OFFSET('Water Data'!$C$5,0,10*ROW('Water Data'!C128)))),CONCATENATE("[",ROUND(100-OFFSET('Water Data'!$C$5,0,10*ROW('Water Data'!C128)),0),"]"),IF(AND(ISNUMBER(OFFSET('Water Data'!$C$5,0,10*ROW('Water Data'!C128))),BS134="",ISNUMBER(OFFSET('Water Data'!$C$5,0,10*ROW('Water Data'!C128)))),100-OFFSET('Water Data'!$C$5,0,10*ROW('Water Data'!C128)),NA())))</f>
        <v>#N/A</v>
      </c>
      <c r="E134" s="133" t="e">
        <f ca="1">+IF(AND(ISNUMBER(OFFSET('Water Data'!$C$7,0,10*ROW('Water Data'!D128))),BT134="Yes"),OFFSET('Water Data'!$C$7,0,10*ROW('Water Data'!C128)),IF(AND(ISNUMBER(OFFSET('Water Data'!$C$7,0,10*ROW('Water Data'!C128))),BT134="No",ISNUMBER(OFFSET('Water Data'!$C$7,0,10*ROW('Water Data'!C128)))),CONCATENATE("[",ROUND(OFFSET('Water Data'!$C$7,0,10*ROW('Water Data'!C128)),0),"]"),IF(AND(ISNUMBER(OFFSET('Water Data'!$C$7,0,10*ROW('Water Data'!C128))),BT134="",ISNUMBER(OFFSET('Water Data'!$C$7,0,10*ROW('Water Data'!C128)))),OFFSET('Water Data'!$C$7,0,10*ROW('Water Data'!C128)),NA())))</f>
        <v>#N/A</v>
      </c>
      <c r="F134" s="133" t="e">
        <f ca="1">+IF(AND(ISNUMBER(OFFSET('Water Data'!$C$10,0,10*ROW('Water Data'!C128))),BU134="Yes"),OFFSET('Water Data'!$C$10,0,10*ROW('Water Data'!C128)),IF(AND(ISNUMBER(OFFSET('Water Data'!$C$10,0,10*ROW('Water Data'!C128))),BU134="No",ISNUMBER(OFFSET('Water Data'!$C$10,0,10*ROW('Water Data'!C128)))),CONCATENATE("[",ROUND(OFFSET('Water Data'!$C$10,0,10*ROW('Water Data'!C128)),0),"]"),IF(AND(ISNUMBER(OFFSET('Water Data'!$C$10,0,10*ROW('Water Data'!C128))),BU134="",ISNUMBER(OFFSET('Water Data'!$C$10,0,10*ROW('Water Data'!C128)))),OFFSET('Water Data'!$C$10,0,10*ROW('Water Data'!C128)),NA())))</f>
        <v>#N/A</v>
      </c>
      <c r="G134" s="133" t="e">
        <f ca="1">+IF(AND(ISNUMBER(OFFSET('Water Data'!$D$5,0,10*ROW('Water Data'!D128))),BV134="Yes"),100-OFFSET('Water Data'!$D$5,0,10*ROW('Water Data'!D128)),IF(AND(ISNUMBER(OFFSET('Water Data'!$D$5,0,10*ROW('Water Data'!D128))),BV134="No",ISNUMBER(OFFSET('Water Data'!$D$5,0,10*ROW('Water Data'!D128)))),CONCATENATE("[",ROUND(100-OFFSET('Water Data'!$D$5,0,10*ROW('Water Data'!D128)),0),"]"),IF(AND(ISNUMBER(OFFSET('Water Data'!$D$5,0,10*ROW('Water Data'!D128))),BV134="",ISNUMBER(OFFSET('Water Data'!$D$5,0,10*ROW('Water Data'!D128)))),100-OFFSET('Water Data'!$D$5,0,10*ROW('Water Data'!D128)),NA())))</f>
        <v>#N/A</v>
      </c>
      <c r="H134" s="133" t="e">
        <f ca="1">+IF(AND(ISNUMBER(OFFSET('Water Data'!$D$7,0,10*ROW('Water Data'!D128))),BW134="Yes"),OFFSET('Water Data'!$D$7,0,10*ROW('Water Data'!D128)),IF(AND(ISNUMBER(OFFSET('Water Data'!$D$7,0,10*ROW('Water Data'!D128))),BW134="No",ISNUMBER(OFFSET('Water Data'!$D$7,0,10*ROW('Water Data'!D128)))),CONCATENATE("[",ROUND(OFFSET('Water Data'!$C$7,0,10*ROW('Water Data'!D128)),0),"]"),IF(AND(ISNUMBER(OFFSET('Water Data'!$D$7,0,10*ROW('Water Data'!D128))),BW134="",ISNUMBER(OFFSET('Water Data'!$D$7,0,10*ROW('Water Data'!D128)))),OFFSET('Water Data'!$D$7,0,10*ROW('Water Data'!D128)),NA())))</f>
        <v>#N/A</v>
      </c>
      <c r="I134" s="133" t="e">
        <f ca="1">+IF(AND(ISNUMBER(OFFSET('Water Data'!$D$10,0,10*ROW('Water Data'!D128))),BX134="Yes"),OFFSET('Water Data'!$D$10,0,10*ROW('Water Data'!D128)),IF(AND(ISNUMBER(OFFSET('Water Data'!$D$10,0,10*ROW('Water Data'!D128))),BX134="No",ISNUMBER(OFFSET('Water Data'!$D$10,0,10*ROW('Water Data'!D128)))),CONCATENATE("[",ROUND(OFFSET('Water Data'!$D$10,0,10*ROW('Water Data'!D128)),0),"]"),IF(AND(ISNUMBER(OFFSET('Water Data'!$D$10,0,10*ROW('Water Data'!D128))),BX134="",ISNUMBER(OFFSET('Water Data'!$D$10,0,10*ROW('Water Data'!D128)))),OFFSET('Water Data'!$D$10,0,10*ROW('Water Data'!D128)),NA())))</f>
        <v>#N/A</v>
      </c>
      <c r="J134" s="133" t="e">
        <f ca="1">+IF(AND(ISNUMBER(OFFSET('Water Data'!$E$5,0,10*ROW('Water Data'!E128))),BY134="Yes"),100-OFFSET('Water Data'!$E$5,0,10*ROW('Water Data'!E128)),IF(AND(ISNUMBER(OFFSET('Water Data'!$E$5,0,10*ROW('Water Data'!E128))),BY134="No",ISNUMBER(OFFSET('Water Data'!$E$5,0,10*ROW('Water Data'!E128)))),CONCATENATE("[",ROUND(100-OFFSET('Water Data'!$E$5,0,10*ROW('Water Data'!E128)),0),"]"),IF(AND(ISNUMBER(OFFSET('Water Data'!$E$5,0,10*ROW('Water Data'!E128))),BY134="",ISNUMBER(OFFSET('Water Data'!$E$5,0,10*ROW('Water Data'!E128)))),100-OFFSET('Water Data'!$E$5,0,10*ROW('Water Data'!E128)),NA())))</f>
        <v>#N/A</v>
      </c>
      <c r="K134" s="133" t="e">
        <f ca="1">+IF(AND(ISNUMBER(OFFSET('Water Data'!$E$7,0,10*ROW('Water Data'!E128))),BZ134="Yes"),OFFSET('Water Data'!$E$7,0,10*ROW('Water Data'!E128)),IF(AND(ISNUMBER(OFFSET('Water Data'!$E$7,0,10*ROW('Water Data'!E128))),BZ134="No",ISNUMBER(OFFSET('Water Data'!$E$7,0,10*ROW('Water Data'!E128)))),CONCATENATE("[",ROUND(OFFSET('Water Data'!$E$7,0,10*ROW('Water Data'!E128)),0),"]"),IF(AND(ISNUMBER(OFFSET('Water Data'!$E$7,0,10*ROW('Water Data'!E128))),BZ134="",ISNUMBER(OFFSET('Water Data'!$E$7,0,10*ROW('Water Data'!E128)))),OFFSET('Water Data'!$E$7,0,10*ROW('Water Data'!E128)),NA())))</f>
        <v>#N/A</v>
      </c>
      <c r="L134" s="133" t="e">
        <f ca="1">+IF(AND(ISNUMBER(OFFSET('Water Data'!$E$10,0,10*ROW('Water Data'!E128))),CA134="Yes"),OFFSET('Water Data'!$E$10,0,10*ROW('Water Data'!E128)),IF(AND(ISNUMBER(OFFSET('Water Data'!$E$10,0,10*ROW('Water Data'!E128))),CA134="No",ISNUMBER(OFFSET('Water Data'!$E$10,0,10*ROW('Water Data'!E128)))),CONCATENATE("[",ROUND(OFFSET('Water Data'!$E$10,0,10*ROW('Water Data'!E128)),0),"]"),IF(AND(ISNUMBER(OFFSET('Water Data'!$E$10,0,10*ROW('Water Data'!E128))),CA134="",ISNUMBER(OFFSET('Water Data'!$E$10,0,10*ROW('Water Data'!E128)))),OFFSET('Water Data'!$E$10,0,10*ROW('Water Data'!E128)),NA())))</f>
        <v>#N/A</v>
      </c>
      <c r="M134" s="133" t="e">
        <f ca="1">+IF(AND(ISNUMBER(OFFSET('Water Data'!$F$5,0,10*ROW('Water Data'!F128))),CB134="Yes"),100-OFFSET('Water Data'!$F$5,0,10*ROW('Water Data'!F128)),IF(AND(ISNUMBER(OFFSET('Water Data'!$F$5,0,10*ROW('Water Data'!F128))),CB134="No",ISNUMBER(OFFSET('Water Data'!$F$5,0,10*ROW('Water Data'!F128)))),CONCATENATE("[",ROUND(100-OFFSET('Water Data'!$F$5,0,10*ROW('Water Data'!F128)),0),"]"),IF(AND(ISNUMBER(OFFSET('Water Data'!$F$5,0,10*ROW('Water Data'!F128))),CB134="",ISNUMBER(OFFSET('Water Data'!$F$5,0,10*ROW('Water Data'!F128)))),100-OFFSET('Water Data'!$F$5,0,10*ROW('Water Data'!F128)),NA())))</f>
        <v>#N/A</v>
      </c>
      <c r="N134" s="133" t="e">
        <f ca="1">+IF(AND(ISNUMBER(OFFSET('Water Data'!$F$7,0,10*ROW('Water Data'!F128))),CC134="Yes"),OFFSET('Water Data'!$F$7,0,10*ROW('Water Data'!F128)),IF(AND(ISNUMBER(OFFSET('Water Data'!$F$7,0,10*ROW('Water Data'!F128))),CC134="No",ISNUMBER(OFFSET('Water Data'!$F$7,0,10*ROW('Water Data'!F128)))),CONCATENATE("[",ROUND(OFFSET('Water Data'!$F$7,0,10*ROW('Water Data'!F128)),0),"]"),IF(AND(ISNUMBER(OFFSET('Water Data'!$F$7,0,10*ROW('Water Data'!F128))),CC134="",ISNUMBER(OFFSET('Water Data'!$F$7,0,10*ROW('Water Data'!F128)))),OFFSET('Water Data'!$F$7,0,10*ROW('Water Data'!F128)),NA())))</f>
        <v>#N/A</v>
      </c>
      <c r="O134" s="133" t="e">
        <f ca="1">+IF(AND(ISNUMBER(OFFSET('Water Data'!$F$10,0,10*ROW('Water Data'!F128))),CD134="Yes"),OFFSET('Water Data'!$F$10,0,10*ROW('Water Data'!F128)),IF(AND(ISNUMBER(OFFSET('Water Data'!$F$10,0,10*ROW('Water Data'!F128))),CD134="No",ISNUMBER(OFFSET('Water Data'!$F$10,0,10*ROW('Water Data'!F128)))),CONCATENATE("[",ROUND(OFFSET('Water Data'!$F$10,0,10*ROW('Water Data'!F128)),0),"]"),IF(AND(ISNUMBER(OFFSET('Water Data'!$F$10,0,10*ROW('Water Data'!F128))),CD134="",ISNUMBER(OFFSET('Water Data'!$F$10,0,10*ROW('Water Data'!F128)))),OFFSET('Water Data'!$F$10,0,10*ROW('Water Data'!F128)),NA())))</f>
        <v>#N/A</v>
      </c>
      <c r="P134" s="133" t="e">
        <f ca="1">+IF(AND(ISNUMBER(OFFSET('Water Data'!$G$5,0,10*ROW('Water Data'!G128))),CE134="Yes"),100-OFFSET('Water Data'!$G$5,0,10*ROW('Water Data'!G128)),IF(AND(ISNUMBER(OFFSET('Water Data'!$G$5,0,10*ROW('Water Data'!G128))),CE134="No",ISNUMBER(OFFSET('Water Data'!$G$5,0,10*ROW('Water Data'!G128)))),CONCATENATE("[",ROUND(100-OFFSET('Water Data'!$G$5,0,10*ROW('Water Data'!G128)),0),"]"),IF(AND(ISNUMBER(OFFSET('Water Data'!$G$5,0,10*ROW('Water Data'!G128))),CE134="",ISNUMBER(OFFSET('Water Data'!$G$5,0,10*ROW('Water Data'!G128)))),100-OFFSET('Water Data'!$G$5,0,10*ROW('Water Data'!G128)),NA())))</f>
        <v>#N/A</v>
      </c>
      <c r="Q134" s="133" t="e">
        <f ca="1">+IF(AND(ISNUMBER(OFFSET('Water Data'!$G$7,0,10*ROW('Water Data'!G128))),CF134="Yes"),OFFSET('Water Data'!$G$7,0,10*ROW('Water Data'!G128)),IF(AND(ISNUMBER(OFFSET('Water Data'!$G$7,0,10*ROW('Water Data'!G128))),CF134="No",ISNUMBER(OFFSET('Water Data'!$G$7,0,10*ROW('Water Data'!G128)))),CONCATENATE("[",ROUND(OFFSET('Water Data'!$G$7,0,10*ROW('Water Data'!G128)),0),"]"),IF(AND(ISNUMBER(OFFSET('Water Data'!$G$7,0,10*ROW('Water Data'!G128))),CF134="",ISNUMBER(OFFSET('Water Data'!$G$7,0,10*ROW('Water Data'!G128)))),OFFSET('Water Data'!$G$7,0,10*ROW('Water Data'!G128)),NA())))</f>
        <v>#N/A</v>
      </c>
      <c r="R134" s="133" t="e">
        <f ca="1">+IF(AND(ISNUMBER(OFFSET('Water Data'!$G$10,0,10*ROW('Water Data'!G128))),CG134="Yes"),OFFSET('Water Data'!$G$10,0,10*ROW('Water Data'!G128)),IF(AND(ISNUMBER(OFFSET('Water Data'!$G$10,0,10*ROW('Water Data'!G128))),CG134="No",ISNUMBER(OFFSET('Water Data'!$G$10,0,10*ROW('Water Data'!G128)))),CONCATENATE("[",ROUND(OFFSET('Water Data'!$G$10,0,10*ROW('Water Data'!G128)),0),"]"),IF(AND(ISNUMBER(OFFSET('Water Data'!$G$10,0,10*ROW('Water Data'!G128))),CG134="",ISNUMBER(OFFSET('Water Data'!$G$10,0,10*ROW('Water Data'!G128)))),OFFSET('Water Data'!$G$10,0,10*ROW('Water Data'!G128)),NA())))</f>
        <v>#N/A</v>
      </c>
      <c r="S134" s="133" t="e">
        <f ca="1">+IF(AND(ISNUMBER(OFFSET('Water Data'!$H$5,0,10*ROW('Water Data'!H128))),CH134="Yes"),100-OFFSET('Water Data'!$H$5,0,10*ROW('Water Data'!H128)),IF(AND(ISNUMBER(OFFSET('Water Data'!$H$5,0,10*ROW('Water Data'!H128))),CH134="No",ISNUMBER(OFFSET('Water Data'!$H$5,0,10*ROW('Water Data'!H128)))),CONCATENATE("[",ROUND(100-OFFSET('Water Data'!$H$5,0,10*ROW('Water Data'!H128)),0),"]"),IF(AND(ISNUMBER(OFFSET('Water Data'!$H$5,0,10*ROW('Water Data'!H128))),CH134="",ISNUMBER(OFFSET('Water Data'!$H$5,0,10*ROW('Water Data'!H128)))),100-OFFSET('Water Data'!$H$5,0,10*ROW('Water Data'!H128)),NA())))</f>
        <v>#N/A</v>
      </c>
      <c r="T134" s="133" t="e">
        <f ca="1">+IF(AND(ISNUMBER(OFFSET('Water Data'!$H$7,0,10*ROW('Water Data'!H128))),CI134="Yes"),OFFSET('Water Data'!$H$7,0,10*ROW('Water Data'!H128)),IF(AND(ISNUMBER(OFFSET('Water Data'!$H$7,0,10*ROW('Water Data'!H128))),CI134="No",ISNUMBER(OFFSET('Water Data'!$H$7,0,10*ROW('Water Data'!H128)))),CONCATENATE("[",ROUND(OFFSET('Water Data'!$H$7,0,10*ROW('Water Data'!H128)),0),"]"),IF(AND(ISNUMBER(OFFSET('Water Data'!$H$7,0,10*ROW('Water Data'!H128))),CI134="",ISNUMBER(OFFSET('Water Data'!$H$7,0,10*ROW('Water Data'!H128)))),OFFSET('Water Data'!$H$7,0,10*ROW('Water Data'!H128)),NA())))</f>
        <v>#N/A</v>
      </c>
      <c r="U134" s="133" t="e">
        <f ca="1">+IF(AND(ISNUMBER(OFFSET('Water Data'!$H$10,0,10*ROW('Water Data'!H128))),CJ134="Yes"),OFFSET('Water Data'!$H$10,0,10*ROW('Water Data'!H128)),IF(AND(ISNUMBER(OFFSET('Water Data'!$H$10,0,10*ROW('Water Data'!H128))),CJ134="No",ISNUMBER(OFFSET('Water Data'!$H$10,0,10*ROW('Water Data'!H128)))),CONCATENATE("[",ROUND(OFFSET('Water Data'!$H$10,0,10*ROW('Water Data'!H128)),0),"]"),IF(AND(ISNUMBER(OFFSET('Water Data'!$H$10,0,10*ROW('Water Data'!H128))),CJ134="",ISNUMBER(OFFSET('Water Data'!$H$10,0,10*ROW('Water Data'!H128)))),OFFSET('Water Data'!$H$10,0,10*ROW('Water Data'!H128)),NA())))</f>
        <v>#N/A</v>
      </c>
      <c r="V134" s="134" t="e">
        <f ca="1">+IF(AND(ISNUMBER(OFFSET('Sanitation Data'!$C$5,0,10*ROW('Sanitation Data'!C128))),CK134="Yes"),100-OFFSET('Sanitation Data'!$C$5,0,10*ROW('Sanitation Data'!C128)),IF(AND(ISNUMBER(OFFSET('Sanitation Data'!$C$5,0,10*ROW('Sanitation Data'!C128))),CK134="No",ISNUMBER(OFFSET('Sanitation Data'!$C$5,0,10*ROW('Sanitation Data'!C128)))),CONCATENATE("[",ROUND(100-OFFSET('Sanitation Data'!$C$5,0,10*ROW('Sanitation Data'!C128)),0),"]"),IF(AND(ISNUMBER(OFFSET('Sanitation Data'!$C$5,0,10*ROW('Sanitation Data'!C128))),CK134="",ISNUMBER(OFFSET('Sanitation Data'!$C$5,0,10*ROW('Sanitation Data'!C128)))),100-OFFSET('Sanitation Data'!$C$5,0,10*ROW('Sanitation Data'!C128)),NA())))</f>
        <v>#N/A</v>
      </c>
      <c r="W134" s="134" t="e">
        <f ca="1">+IF(AND(ISNUMBER(OFFSET('Sanitation Data'!$C$7,0,10*ROW('Sanitation Data'!C128))),CL134="Yes"),OFFSET('Sanitation Data'!$C$7,0,10*ROW('Sanitation Data'!C128)),IF(AND(ISNUMBER(OFFSET('Sanitation Data'!$C$7,0,10*ROW('Sanitation Data'!C128))),CL134="No",ISNUMBER(OFFSET('Sanitation Data'!$C$7,0,10*ROW('Sanitation Data'!C128)))),CONCATENATE("[",ROUND(OFFSET('Sanitation Data'!$C$7,0,10*ROW('Sanitation Data'!C128)),0),"]"),IF(AND(ISNUMBER(OFFSET('Sanitation Data'!$C$7,0,10*ROW('Sanitation Data'!C128))),CL134="",ISNUMBER(OFFSET('Sanitation Data'!$C$7,0,10*ROW('Sanitation Data'!C128)))),OFFSET('Sanitation Data'!$C$7,0,10*ROW('Sanitation Data'!C128)),NA())))</f>
        <v>#N/A</v>
      </c>
      <c r="X134" s="134" t="e">
        <f ca="1">+IF(AND(ISNUMBER(OFFSET('Sanitation Data'!$C$11,0,10*ROW('Sanitation Data'!C128))),CM134="Yes"),OFFSET('Sanitation Data'!$C$11,0,10*ROW('Sanitation Data'!C128)),IF(AND(ISNUMBER(OFFSET('Sanitation Data'!$C$11,0,10*ROW('Sanitation Data'!C128))),CM134="No",ISNUMBER(OFFSET('Sanitation Data'!$C$11,0,10*ROW('Sanitation Data'!C128)))),CONCATENATE("[",ROUND(OFFSET('Sanitation Data'!$C$11,0,10*ROW('Sanitation Data'!C128)),0),"]"),IF(AND(ISNUMBER(OFFSET('Sanitation Data'!$C$11,0,10*ROW('Sanitation Data'!C128))),CM134="",ISNUMBER(OFFSET('Sanitation Data'!$C$11,0,10*ROW('Sanitation Data'!C128)))),OFFSET('Sanitation Data'!$C$11,0,10*ROW('Sanitation Data'!C128)),NA())))</f>
        <v>#N/A</v>
      </c>
      <c r="Y134" s="134" t="e">
        <f ca="1">+IF(AND(ISNUMBER(OFFSET('Sanitation Data'!$C$12,0,10*ROW('Sanitation Data'!C128))),CN134="Yes"),OFFSET('Sanitation Data'!$C$12,0,10*ROW('Sanitation Data'!C128)),IF(AND(ISNUMBER(OFFSET('Sanitation Data'!$C$12,0,10*ROW('Sanitation Data'!C128))),CN134="No",ISNUMBER(OFFSET('Sanitation Data'!$C$12,0,10*ROW('Sanitation Data'!C128)))),CONCATENATE("[",ROUND(OFFSET('Sanitation Data'!$C$12,0,10*ROW('Sanitation Data'!C128)),0),"]"),IF(AND(ISNUMBER(OFFSET('Sanitation Data'!$C$12,0,10*ROW('Sanitation Data'!C128))),CN134="",ISNUMBER(OFFSET('Sanitation Data'!$C$12,0,10*ROW('Sanitation Data'!C128)))),OFFSET('Sanitation Data'!$C$12,0,10*ROW('Sanitation Data'!C128)),NA())))</f>
        <v>#N/A</v>
      </c>
      <c r="Z134" s="134" t="e">
        <f ca="1">+IF(AND(ISNUMBER(OFFSET('Sanitation Data'!$C$13,0,10*ROW('Sanitation Data'!C128))),CO134="Yes"),OFFSET('Sanitation Data'!$C$13,0,10*ROW('Sanitation Data'!C128)),IF(AND(ISNUMBER(OFFSET('Sanitation Data'!$C$13,0,10*ROW('Sanitation Data'!C128))),CO134="No",ISNUMBER(OFFSET('Sanitation Data'!$C$13,0,10*ROW('Sanitation Data'!C128)))),CONCATENATE("[",ROUND(OFFSET('Sanitation Data'!$C$13,0,10*ROW('Sanitation Data'!C128)),0),"]"),IF(AND(ISNUMBER(OFFSET('Sanitation Data'!$C$13,0,10*ROW('Sanitation Data'!C128))),CO134="",ISNUMBER(OFFSET('Sanitation Data'!$C$13,0,10*ROW('Sanitation Data'!C128)))),OFFSET('Sanitation Data'!$C$13,0,10*ROW('Sanitation Data'!C128)),NA())))</f>
        <v>#N/A</v>
      </c>
      <c r="AA134" s="134" t="e">
        <f ca="1">+IF(AND(ISNUMBER(OFFSET('Sanitation Data'!$D$5,0,10*ROW('Sanitation Data'!D128))),CP134="Yes"),100-OFFSET('Sanitation Data'!$D$5,0,10*ROW('Sanitation Data'!D128)),IF(AND(ISNUMBER(OFFSET('Sanitation Data'!$D$5,0,10*ROW('Sanitation Data'!D128))),CP134="No",ISNUMBER(OFFSET('Sanitation Data'!$D$5,0,10*ROW('Sanitation Data'!D128)))),CONCATENATE("[",ROUND(100-OFFSET('Sanitation Data'!$D$5,0,10*ROW('Sanitation Data'!D128)),0),"]"),IF(AND(ISNUMBER(OFFSET('Sanitation Data'!$D$5,0,10*ROW('Sanitation Data'!D128))),CP134="",ISNUMBER(OFFSET('Sanitation Data'!$D$5,0,10*ROW('Sanitation Data'!D128)))),100-OFFSET('Sanitation Data'!$D$5,0,10*ROW('Sanitation Data'!D128)),NA())))</f>
        <v>#N/A</v>
      </c>
      <c r="AB134" s="134" t="e">
        <f ca="1">+IF(AND(ISNUMBER(OFFSET('Sanitation Data'!$D$7,0,10*ROW('Sanitation Data'!D128))),CQ134="Yes"),OFFSET('Sanitation Data'!$D$7,0,10*ROW('Sanitation Data'!G128)),IF(AND(ISNUMBER(OFFSET('Sanitation Data'!$D$7,0,10*ROW('Sanitation Data'!D128))),CQ134="No",ISNUMBER(OFFSET('Sanitation Data'!$D$7,0,10*ROW('Sanitation Data'!D128)))),CONCATENATE("[",ROUND(OFFSET('Sanitation Data'!$D$7,0,10*ROW('Sanitation Data'!D128)),0),"]"),IF(AND(ISNUMBER(OFFSET('Sanitation Data'!$D$7,0,10*ROW('Sanitation Data'!D128))),CQ134="",ISNUMBER(OFFSET('Sanitation Data'!$D$7,0,10*ROW('Sanitation Data'!D128)))),OFFSET('Sanitation Data'!$D$7,0,10*ROW('Sanitation Data'!D128)),NA())))</f>
        <v>#N/A</v>
      </c>
      <c r="AC134" s="134" t="e">
        <f ca="1">+IF(AND(ISNUMBER(OFFSET('Sanitation Data'!$D$11,0,10*ROW('Sanitation Data'!D128))),CR134="Yes"),OFFSET('Sanitation Data'!$D$11,0,10*ROW('Sanitation Data'!D128)),IF(AND(ISNUMBER(OFFSET('Sanitation Data'!$D$11,0,10*ROW('Sanitation Data'!D128))),CR134="No",ISNUMBER(OFFSET('Sanitation Data'!$D$11,0,10*ROW('Sanitation Data'!D128)))),CONCATENATE("[",ROUND(OFFSET('Sanitation Data'!$D$11,0,10*ROW('Sanitation Data'!D128)),0),"]"),IF(AND(ISNUMBER(OFFSET('Sanitation Data'!$D$11,0,10*ROW('Sanitation Data'!D128))),CR134="",ISNUMBER(OFFSET('Sanitation Data'!$D$11,0,10*ROW('Sanitation Data'!D128)))),OFFSET('Sanitation Data'!$D$11,0,10*ROW('Sanitation Data'!D128)),NA())))</f>
        <v>#N/A</v>
      </c>
      <c r="AD134" s="134" t="e">
        <f ca="1">+IF(AND(ISNUMBER(OFFSET('Sanitation Data'!$D$12,0,10*ROW('Sanitation Data'!D128))),CS134="Yes"),OFFSET('Sanitation Data'!$D$12,0,10*ROW('Sanitation Data'!D128)),IF(AND(ISNUMBER(OFFSET('Sanitation Data'!$D$12,0,10*ROW('Sanitation Data'!D128))),CS134="No",ISNUMBER(OFFSET('Sanitation Data'!$D$12,0,10*ROW('Sanitation Data'!D128)))),CONCATENATE("[",ROUND(OFFSET('Sanitation Data'!$D$12,0,10*ROW('Sanitation Data'!D128)),0),"]"),IF(AND(ISNUMBER(OFFSET('Sanitation Data'!$D$12,0,10*ROW('Sanitation Data'!D128))),CS134="",ISNUMBER(OFFSET('Sanitation Data'!$D$12,0,10*ROW('Sanitation Data'!D128)))),OFFSET('Sanitation Data'!$D$12,0,10*ROW('Sanitation Data'!D128)),NA())))</f>
        <v>#N/A</v>
      </c>
      <c r="AE134" s="134" t="e">
        <f ca="1">+IF(AND(ISNUMBER(OFFSET('Sanitation Data'!$D$13,0,10*ROW('Sanitation Data'!D128))),CT134="Yes"),OFFSET('Sanitation Data'!$D$13,0,10*ROW('Sanitation Data'!D128)),IF(AND(ISNUMBER(OFFSET('Sanitation Data'!$D$13,0,10*ROW('Sanitation Data'!D128))),CT134="No",ISNUMBER(OFFSET('Sanitation Data'!$D$13,0,10*ROW('Sanitation Data'!D128)))),CONCATENATE("[",ROUND(OFFSET('Sanitation Data'!$D$13,0,10*ROW('Sanitation Data'!D128)),0),"]"),IF(AND(ISNUMBER(OFFSET('Sanitation Data'!$D$13,0,10*ROW('Sanitation Data'!D128))),CT134="",ISNUMBER(OFFSET('Sanitation Data'!$D$13,0,10*ROW('Sanitation Data'!D128)))),OFFSET('Sanitation Data'!$D$13,0,10*ROW('Sanitation Data'!D128)),NA())))</f>
        <v>#N/A</v>
      </c>
      <c r="AF134" s="134" t="e">
        <f ca="1">+IF(AND(ISNUMBER(OFFSET('Sanitation Data'!$E$5,0,10*ROW('Sanitation Data'!E128))),CU134="Yes"),100-OFFSET('Sanitation Data'!$E$5,0,10*ROW('Sanitation Data'!E128)),IF(AND(ISNUMBER(OFFSET('Sanitation Data'!$E$5,0,10*ROW('Sanitation Data'!E128))),CU134="No",ISNUMBER(OFFSET('Sanitation Data'!$E$5,0,10*ROW('Sanitation Data'!E128)))),CONCATENATE("[",ROUND(100-OFFSET('Sanitation Data'!$E$5,0,10*ROW('Sanitation Data'!E128)),0),"]"),IF(AND(ISNUMBER(OFFSET('Sanitation Data'!$E$5,0,10*ROW('Sanitation Data'!E128))),CU134="",ISNUMBER(OFFSET('Sanitation Data'!$E$5,0,10*ROW('Sanitation Data'!E128)))),100-OFFSET('Sanitation Data'!$E$5,0,10*ROW('Sanitation Data'!E128)),NA())))</f>
        <v>#N/A</v>
      </c>
      <c r="AG134" s="134" t="e">
        <f ca="1">+IF(AND(ISNUMBER(OFFSET('Sanitation Data'!$E$7,0,10*ROW('Sanitation Data'!E128))),CV134="Yes"),OFFSET('Sanitation Data'!$E$7,0,10*ROW('Sanitation Data'!E128)),IF(AND(ISNUMBER(OFFSET('Sanitation Data'!$E$7,0,10*ROW('Sanitation Data'!E128))),CV134="No",ISNUMBER(OFFSET('Sanitation Data'!$E$7,0,10*ROW('Sanitation Data'!E128)))),CONCATENATE("[",ROUND(OFFSET('Sanitation Data'!$E$7,0,10*ROW('Sanitation Data'!E128)),0),"]"),IF(AND(ISNUMBER(OFFSET('Sanitation Data'!$E$7,0,10*ROW('Sanitation Data'!E128))),CV134="",ISNUMBER(OFFSET('Sanitation Data'!$E$7,0,10*ROW('Sanitation Data'!E128)))),OFFSET('Sanitation Data'!$E$7,0,10*ROW('Sanitation Data'!E128)),NA())))</f>
        <v>#N/A</v>
      </c>
      <c r="AH134" s="134" t="e">
        <f ca="1">+IF(AND(ISNUMBER(OFFSET('Sanitation Data'!$E$11,0,10*ROW('Sanitation Data'!E128))),CW134="Yes"),OFFSET('Sanitation Data'!$E$11,0,10*ROW('Sanitation Data'!E128)),IF(AND(ISNUMBER(OFFSET('Sanitation Data'!$E$11,0,10*ROW('Sanitation Data'!E128))),CW134="No",ISNUMBER(OFFSET('Sanitation Data'!$E$11,0,10*ROW('Sanitation Data'!E128)))),CONCATENATE("[",ROUND(OFFSET('Sanitation Data'!$E$11,0,10*ROW('Sanitation Data'!E128)),0),"]"),IF(AND(ISNUMBER(OFFSET('Sanitation Data'!$E$11,0,10*ROW('Sanitation Data'!E128))),CW134="",ISNUMBER(OFFSET('Sanitation Data'!$E$11,0,10*ROW('Sanitation Data'!E128)))),OFFSET('Sanitation Data'!$E$11,0,10*ROW('Sanitation Data'!E128)),NA())))</f>
        <v>#N/A</v>
      </c>
      <c r="AI134" s="134" t="e">
        <f ca="1">+IF(AND(ISNUMBER(OFFSET('Sanitation Data'!$E$12,0,10*ROW('Sanitation Data'!E128))),CX134="Yes"),OFFSET('Sanitation Data'!$E$12,0,10*ROW('Sanitation Data'!E128)),IF(AND(ISNUMBER(OFFSET('Sanitation Data'!$E$12,0,10*ROW('Sanitation Data'!E128))),CX134="No",ISNUMBER(OFFSET('Sanitation Data'!$E$12,0,10*ROW('Sanitation Data'!E128)))),CONCATENATE("[",ROUND(OFFSET('Sanitation Data'!$E$12,0,10*ROW('Sanitation Data'!E128)),0),"]"),IF(AND(ISNUMBER(OFFSET('Sanitation Data'!$E$12,0,10*ROW('Sanitation Data'!E128))),CX134="",ISNUMBER(OFFSET('Sanitation Data'!$E$12,0,10*ROW('Sanitation Data'!E128)))),OFFSET('Sanitation Data'!$E$12,0,10*ROW('Sanitation Data'!E128)),NA())))</f>
        <v>#N/A</v>
      </c>
      <c r="AJ134" s="134" t="e">
        <f ca="1">+IF(AND(ISNUMBER(OFFSET('Sanitation Data'!$E$13,0,10*ROW('Sanitation Data'!E128))),CY134="Yes"),OFFSET('Sanitation Data'!$E$13,0,10*ROW('Sanitation Data'!E128)),IF(AND(ISNUMBER(OFFSET('Sanitation Data'!$E$13,0,10*ROW('Sanitation Data'!E128))),CY134="No",ISNUMBER(OFFSET('Sanitation Data'!$E$13,0,10*ROW('Sanitation Data'!E128)))),CONCATENATE("[",ROUND(OFFSET('Sanitation Data'!$E$13,0,10*ROW('Sanitation Data'!E128)),0),"]"),IF(AND(ISNUMBER(OFFSET('Sanitation Data'!$E$13,0,10*ROW('Sanitation Data'!E128))),CY134="",ISNUMBER(OFFSET('Sanitation Data'!$E$13,0,10*ROW('Sanitation Data'!E128)))),OFFSET('Sanitation Data'!$E$13,0,10*ROW('Sanitation Data'!E128)),NA())))</f>
        <v>#N/A</v>
      </c>
      <c r="AK134" s="134" t="e">
        <f ca="1">+IF(AND(ISNUMBER(OFFSET('Sanitation Data'!$F$5,0,10*ROW('Sanitation Data'!F128))),CZ134="Yes"),100-OFFSET('Sanitation Data'!$F$5,0,10*ROW('Sanitation Data'!F128)),IF(AND(ISNUMBER(OFFSET('Sanitation Data'!$F$5,0,10*ROW('Sanitation Data'!F128))),CZ134="No",ISNUMBER(OFFSET('Sanitation Data'!$F$5,0,10*ROW('Sanitation Data'!F128)))),CONCATENATE("[",ROUND(100-OFFSET('Sanitation Data'!$F$5,0,10*ROW('Sanitation Data'!F128)),0),"]"),IF(AND(ISNUMBER(OFFSET('Sanitation Data'!$F$5,0,10*ROW('Sanitation Data'!F128))),CZ134="",ISNUMBER(OFFSET('Sanitation Data'!$F$5,0,10*ROW('Sanitation Data'!F128)))),100-OFFSET('Sanitation Data'!$F$5,0,10*ROW('Sanitation Data'!F128)),NA())))</f>
        <v>#N/A</v>
      </c>
      <c r="AL134" s="134" t="e">
        <f ca="1">+IF(AND(ISNUMBER(OFFSET('Sanitation Data'!$F$7,0,10*ROW('Sanitation Data'!F128))),DA134="Yes"),OFFSET('Sanitation Data'!$F$7,0,10*ROW('Sanitation Data'!F128)),IF(AND(ISNUMBER(OFFSET('Sanitation Data'!$F$7,0,10*ROW('Sanitation Data'!F128))),DA134="No",ISNUMBER(OFFSET('Sanitation Data'!$F$7,0,10*ROW('Sanitation Data'!F128)))),CONCATENATE("[",ROUND(OFFSET('Sanitation Data'!$F$7,0,10*ROW('Sanitation Data'!F128)),0),"]"),IF(AND(ISNUMBER(OFFSET('Sanitation Data'!$F$7,0,10*ROW('Sanitation Data'!F128))),DA134="",ISNUMBER(OFFSET('Sanitation Data'!$F$7,0,10*ROW('Sanitation Data'!F128)))),OFFSET('Sanitation Data'!$F$7,0,10*ROW('Sanitation Data'!F128)),NA())))</f>
        <v>#N/A</v>
      </c>
      <c r="AM134" s="134" t="e">
        <f ca="1">+IF(AND(ISNUMBER(OFFSET('Sanitation Data'!$F$11,0,10*ROW('Sanitation Data'!F128))),DB134="Yes"),OFFSET('Sanitation Data'!$F$11,0,10*ROW('Sanitation Data'!F128)),IF(AND(ISNUMBER(OFFSET('Sanitation Data'!$F$11,0,10*ROW('Sanitation Data'!F128))),DB134="No",ISNUMBER(OFFSET('Sanitation Data'!$F$11,0,10*ROW('Sanitation Data'!F128)))),CONCATENATE("[",ROUND(OFFSET('Sanitation Data'!$F$11,0,10*ROW('Sanitation Data'!F128)),0),"]"),IF(AND(ISNUMBER(OFFSET('Sanitation Data'!$F$11,0,10*ROW('Sanitation Data'!F128))),DB134="",ISNUMBER(OFFSET('Sanitation Data'!$F$11,0,10*ROW('Sanitation Data'!F128)))),OFFSET('Sanitation Data'!$F$11,0,10*ROW('Sanitation Data'!F128)),NA())))</f>
        <v>#N/A</v>
      </c>
      <c r="AN134" s="134" t="e">
        <f ca="1">+IF(AND(ISNUMBER(OFFSET('Sanitation Data'!$F$12,0,10*ROW('Sanitation Data'!F128))),DC134="Yes"),OFFSET('Sanitation Data'!$F$12,0,10*ROW('Sanitation Data'!F128)),IF(AND(ISNUMBER(OFFSET('Sanitation Data'!$F$12,0,10*ROW('Sanitation Data'!F128))),DC134="No",ISNUMBER(OFFSET('Sanitation Data'!$F$12,0,10*ROW('Sanitation Data'!F128)))),CONCATENATE("[",ROUND(OFFSET('Sanitation Data'!$F$12,0,10*ROW('Sanitation Data'!F128)),0),"]"),IF(AND(ISNUMBER(OFFSET('Sanitation Data'!$F$12,0,10*ROW('Sanitation Data'!F128))),DC134="",ISNUMBER(OFFSET('Sanitation Data'!$F$12,0,10*ROW('Sanitation Data'!F128)))),OFFSET('Sanitation Data'!$F$12,0,10*ROW('Sanitation Data'!F128)),NA())))</f>
        <v>#N/A</v>
      </c>
      <c r="AO134" s="134" t="e">
        <f ca="1">+IF(AND(ISNUMBER(OFFSET('Sanitation Data'!$F$13,0,10*ROW('Sanitation Data'!F128))),DD134="Yes"),OFFSET('Sanitation Data'!$F$13,0,10*ROW('Sanitation Data'!F128)),IF(AND(ISNUMBER(OFFSET('Sanitation Data'!$F$13,0,10*ROW('Sanitation Data'!F128))),DD134="No",ISNUMBER(OFFSET('Sanitation Data'!$F$13,0,10*ROW('Sanitation Data'!F128)))),CONCATENATE("[",ROUND(OFFSET('Sanitation Data'!$F$13,0,10*ROW('Sanitation Data'!F128)),0),"]"),IF(AND(ISNUMBER(OFFSET('Sanitation Data'!$F$13,0,10*ROW('Sanitation Data'!F128))),DD134="",ISNUMBER(OFFSET('Sanitation Data'!$F$13,0,10*ROW('Sanitation Data'!F128)))),OFFSET('Sanitation Data'!$F$13,0,10*ROW('Sanitation Data'!F128)),NA())))</f>
        <v>#N/A</v>
      </c>
      <c r="AP134" s="134" t="e">
        <f ca="1">+IF(AND(ISNUMBER(OFFSET('Sanitation Data'!$G$5,0,10*ROW('Sanitation Data'!G128))),DE134="Yes"),100-OFFSET('Sanitation Data'!$G$5,0,10*ROW('Sanitation Data'!G128)),IF(AND(ISNUMBER(OFFSET('Sanitation Data'!$G$5,0,10*ROW('Sanitation Data'!G128))),DE134="No",ISNUMBER(OFFSET('Sanitation Data'!$G$5,0,10*ROW('Sanitation Data'!G128)))),CONCATENATE("[",ROUND(100-OFFSET('Sanitation Data'!$G$5,0,10*ROW('Sanitation Data'!G128)),0),"]"),IF(AND(ISNUMBER(OFFSET('Sanitation Data'!$G$5,0,10*ROW('Sanitation Data'!G128))),DE134="",ISNUMBER(OFFSET('Sanitation Data'!$G$5,0,10*ROW('Sanitation Data'!G128)))),100-OFFSET('Sanitation Data'!$G$5,0,10*ROW('Sanitation Data'!G128)),NA())))</f>
        <v>#N/A</v>
      </c>
      <c r="AQ134" s="134" t="e">
        <f ca="1">+IF(AND(ISNUMBER(OFFSET('Sanitation Data'!$G$7,0,10*ROW('Sanitation Data'!G128))),DF134="Yes"),OFFSET('Sanitation Data'!$G$7,0,10*ROW('Sanitation Data'!G128)),IF(AND(ISNUMBER(OFFSET('Sanitation Data'!$G$7,0,10*ROW('Sanitation Data'!G128))),DF134="No",ISNUMBER(OFFSET('Sanitation Data'!$G$7,0,10*ROW('Sanitation Data'!G128)))),CONCATENATE("[",ROUND(OFFSET('Sanitation Data'!$G$7,0,10*ROW('Sanitation Data'!G128)),0),"]"),IF(AND(ISNUMBER(OFFSET('Sanitation Data'!$G$7,0,10*ROW('Sanitation Data'!G128))),DF134="",ISNUMBER(OFFSET('Sanitation Data'!$G$7,0,10*ROW('Sanitation Data'!G128)))),OFFSET('Sanitation Data'!$G$7,0,10*ROW('Sanitation Data'!G128)),NA())))</f>
        <v>#N/A</v>
      </c>
      <c r="AR134" s="134" t="e">
        <f ca="1">+IF(AND(ISNUMBER(OFFSET('Sanitation Data'!$G$11,0,10*ROW('Sanitation Data'!G128))),DG134="Yes"),OFFSET('Sanitation Data'!$G$11,0,10*ROW('Sanitation Data'!G128)),IF(AND(ISNUMBER(OFFSET('Sanitation Data'!$G$11,0,10*ROW('Sanitation Data'!G128))),DG134="No",ISNUMBER(OFFSET('Sanitation Data'!$G$11,0,10*ROW('Sanitation Data'!G128)))),CONCATENATE("[",ROUND(OFFSET('Sanitation Data'!$G$11,0,10*ROW('Sanitation Data'!G128)),0),"]"),IF(AND(ISNUMBER(OFFSET('Sanitation Data'!$G$11,0,10*ROW('Sanitation Data'!G128))),DG134="",ISNUMBER(OFFSET('Sanitation Data'!$G$11,0,10*ROW('Sanitation Data'!G128)))),OFFSET('Sanitation Data'!$G$11,0,10*ROW('Sanitation Data'!G128)),NA())))</f>
        <v>#N/A</v>
      </c>
      <c r="AS134" s="134" t="e">
        <f ca="1">+IF(AND(ISNUMBER(OFFSET('Sanitation Data'!$G$12,0,10*ROW('Sanitation Data'!G128))),DH134="Yes"),OFFSET('Sanitation Data'!$G$12,0,10*ROW('Sanitation Data'!G128)),IF(AND(ISNUMBER(OFFSET('Sanitation Data'!$G$12,0,10*ROW('Sanitation Data'!G128))),DH134="No",ISNUMBER(OFFSET('Sanitation Data'!$G$12,0,10*ROW('Sanitation Data'!G128)))),CONCATENATE("[",ROUND(OFFSET('Sanitation Data'!$G$12,0,10*ROW('Sanitation Data'!G128)),0),"]"),IF(AND(ISNUMBER(OFFSET('Sanitation Data'!$G$12,0,10*ROW('Sanitation Data'!G128))),DH134="",ISNUMBER(OFFSET('Sanitation Data'!$G$12,0,10*ROW('Sanitation Data'!G128)))),OFFSET('Sanitation Data'!$G$12,0,10*ROW('Sanitation Data'!G128)),NA())))</f>
        <v>#N/A</v>
      </c>
      <c r="AT134" s="134" t="e">
        <f ca="1">+IF(AND(ISNUMBER(OFFSET('Sanitation Data'!$G$13,0,10*ROW('Sanitation Data'!G128))),DI134="Yes"),OFFSET('Sanitation Data'!$G$13,0,10*ROW('Sanitation Data'!G128)),IF(AND(ISNUMBER(OFFSET('Sanitation Data'!$G$13,0,10*ROW('Sanitation Data'!G128))),DI134="No",ISNUMBER(OFFSET('Sanitation Data'!$G$13,0,10*ROW('Sanitation Data'!G128)))),CONCATENATE("[",ROUND(OFFSET('Sanitation Data'!$G$13,0,10*ROW('Sanitation Data'!G128)),0),"]"),IF(AND(ISNUMBER(OFFSET('Sanitation Data'!$G$13,0,10*ROW('Sanitation Data'!G128))),DI134="",ISNUMBER(OFFSET('Sanitation Data'!$G$13,0,10*ROW('Sanitation Data'!G128)))),OFFSET('Sanitation Data'!$G$13,0,10*ROW('Sanitation Data'!G128)),NA())))</f>
        <v>#N/A</v>
      </c>
      <c r="AU134" s="134" t="e">
        <f ca="1">+IF(AND(ISNUMBER(OFFSET('Sanitation Data'!$H$5,0,10*ROW('Sanitation Data'!H128))),DJ134="Yes"),100-OFFSET('Sanitation Data'!$H$5,0,10*ROW('Sanitation Data'!H128)),IF(AND(ISNUMBER(OFFSET('Sanitation Data'!$H$5,0,10*ROW('Sanitation Data'!H128))),DJ134="No",ISNUMBER(OFFSET('Sanitation Data'!$H$5,0,10*ROW('Sanitation Data'!H128)))),CONCATENATE("[",ROUND(100-OFFSET('Sanitation Data'!$H$5,0,10*ROW('Sanitation Data'!H128)),0),"]"),IF(AND(ISNUMBER(OFFSET('Sanitation Data'!$H$5,0,10*ROW('Sanitation Data'!H128))),DJ134="",ISNUMBER(OFFSET('Sanitation Data'!$H$5,0,10*ROW('Sanitation Data'!H128)))),100-OFFSET('Sanitation Data'!$H$5,0,10*ROW('Sanitation Data'!H128)),NA())))</f>
        <v>#N/A</v>
      </c>
      <c r="AV134" s="134" t="e">
        <f ca="1">+IF(AND(ISNUMBER(OFFSET('Sanitation Data'!$H$7,0,10*ROW('Sanitation Data'!H128))),DK134="Yes"),OFFSET('Sanitation Data'!$H$7,0,10*ROW('Sanitation Data'!H128)),IF(AND(ISNUMBER(OFFSET('Sanitation Data'!$H$7,0,10*ROW('Sanitation Data'!H128))),DK134="No",ISNUMBER(OFFSET('Sanitation Data'!$H$7,0,10*ROW('Sanitation Data'!H128)))),CONCATENATE("[",ROUND(OFFSET('Sanitation Data'!$H$7,0,10*ROW('Sanitation Data'!H128)),0),"]"),IF(AND(ISNUMBER(OFFSET('Sanitation Data'!$H$7,0,10*ROW('Sanitation Data'!H128))),DK134="",ISNUMBER(OFFSET('Sanitation Data'!$H$7,0,10*ROW('Sanitation Data'!H128)))),OFFSET('Sanitation Data'!$H$7,0,10*ROW('Sanitation Data'!H128)),NA())))</f>
        <v>#N/A</v>
      </c>
      <c r="AW134" s="134" t="e">
        <f ca="1">+IF(AND(ISNUMBER(OFFSET('Sanitation Data'!$H$11,0,10*ROW('Sanitation Data'!H128))),DL134="Yes"),OFFSET('Sanitation Data'!$H$11,0,10*ROW('Sanitation Data'!H128)),IF(AND(ISNUMBER(OFFSET('Sanitation Data'!$H$11,0,10*ROW('Sanitation Data'!H128))),DL134="No",ISNUMBER(OFFSET('Sanitation Data'!$H$11,0,10*ROW('Sanitation Data'!H128)))),CONCATENATE("[",ROUND(OFFSET('Sanitation Data'!$H$11,0,10*ROW('Sanitation Data'!H128)),0),"]"),IF(AND(ISNUMBER(OFFSET('Sanitation Data'!$H$11,0,10*ROW('Sanitation Data'!H128))),DL134="",ISNUMBER(OFFSET('Sanitation Data'!$H$11,0,10*ROW('Sanitation Data'!H128)))),OFFSET('Sanitation Data'!$H$11,0,10*ROW('Sanitation Data'!H128)),NA())))</f>
        <v>#N/A</v>
      </c>
      <c r="AX134" s="134" t="e">
        <f ca="1">+IF(AND(ISNUMBER(OFFSET('Sanitation Data'!$H$12,0,10*ROW('Sanitation Data'!H128))),DM134="Yes"),OFFSET('Sanitation Data'!$H$12,0,10*ROW('Sanitation Data'!H128)),IF(AND(ISNUMBER(OFFSET('Sanitation Data'!$H$12,0,10*ROW('Sanitation Data'!H128))),DM134="No",ISNUMBER(OFFSET('Sanitation Data'!$H$12,0,10*ROW('Sanitation Data'!H128)))),CONCATENATE("[",ROUND(OFFSET('Sanitation Data'!$H$12,0,10*ROW('Sanitation Data'!H128)),0),"]"),IF(AND(ISNUMBER(OFFSET('Sanitation Data'!$H$12,0,10*ROW('Sanitation Data'!H128))),DM134="",ISNUMBER(OFFSET('Sanitation Data'!$H$12,0,10*ROW('Sanitation Data'!H128)))),OFFSET('Sanitation Data'!$H$12,0,10*ROW('Sanitation Data'!H128)),NA())))</f>
        <v>#N/A</v>
      </c>
      <c r="AY134" s="134" t="e">
        <f ca="1">+IF(AND(ISNUMBER(OFFSET('Sanitation Data'!$H$13,0,10*ROW('Sanitation Data'!H128))),DN134="Yes"),OFFSET('Sanitation Data'!$H$13,0,10*ROW('Sanitation Data'!H128)),IF(AND(ISNUMBER(OFFSET('Sanitation Data'!$H$13,0,10*ROW('Sanitation Data'!H128))),DN134="No",ISNUMBER(OFFSET('Sanitation Data'!$H$13,0,10*ROW('Sanitation Data'!H128)))),CONCATENATE("[",ROUND(OFFSET('Sanitation Data'!$H$13,0,10*ROW('Sanitation Data'!H128)),0),"]"),IF(AND(ISNUMBER(OFFSET('Sanitation Data'!$H$13,0,10*ROW('Sanitation Data'!H128))),DN134="",ISNUMBER(OFFSET('Sanitation Data'!$H$13,0,10*ROW('Sanitation Data'!H128)))),OFFSET('Sanitation Data'!$H$13,0,10*ROW('Sanitation Data'!H128)),NA())))</f>
        <v>#N/A</v>
      </c>
      <c r="AZ134" s="135" t="e">
        <f ca="1">+IF(AND(ISNUMBER(OFFSET('Hygiene Data'!$C$6,0,10*ROW('Hygiene Data'!C128))),DO134="Yes"),OFFSET('Hygiene Data'!$C$6,0,10*ROW('Hygiene Data'!C128)),IF(AND(ISNUMBER(OFFSET('Hygiene Data'!$C$6,0,10*ROW('Hygiene Data'!C128))),DO134="No",ISNUMBER(OFFSET('Hygiene Data'!$C$6,0,10*ROW('Hygiene Data'!C128)))),CONCATENATE("[",ROUND(OFFSET('Hygiene Data'!$C$6,0,10*ROW('Hygiene Data'!C128)),0),"]"),IF(AND(ISNUMBER(OFFSET('Hygiene Data'!$C$6,0,10*ROW('Hygiene Data'!C128))),DO134="",ISNUMBER(OFFSET('Hygiene Data'!$C$6,0,10*ROW('Hygiene Data'!C128)))),OFFSET('Hygiene Data'!$C$6,0,10*ROW('Hygiene Data'!C128)),NA())))</f>
        <v>#N/A</v>
      </c>
      <c r="BA134" s="135" t="e">
        <f ca="1">+IF(AND(ISNUMBER(OFFSET('Hygiene Data'!$C$8,0,10*ROW('Hygiene Data'!C128))),DP134="Yes"),OFFSET('Hygiene Data'!$C$8,0,10*ROW('Hygiene Data'!C128)),IF(AND(ISNUMBER(OFFSET('Hygiene Data'!$C$8,0,10*ROW('Hygiene Data'!C128))),DP134="No",ISNUMBER(OFFSET('Hygiene Data'!$C$8,0,10*ROW('Hygiene Data'!C128)))),CONCATENATE("[",ROUND(OFFSET('Hygiene Data'!$C$8,0,10*ROW('Hygiene Data'!C128)),0),"]"),IF(AND(ISNUMBER(OFFSET('Hygiene Data'!$C$8,0,10*ROW('Hygiene Data'!C128))),DP134="",ISNUMBER(OFFSET('Hygiene Data'!$C$8,0,10*ROW('Hygiene Data'!C128)))),OFFSET('Hygiene Data'!$C$8,0,10*ROW('Hygiene Data'!C128)),NA())))</f>
        <v>#N/A</v>
      </c>
      <c r="BB134" s="135" t="e">
        <f ca="1">+IF(AND(ISNUMBER(OFFSET('Hygiene Data'!$C$10,0,10*ROW('Hygiene Data'!C128))),DQ134="Yes"),OFFSET('Hygiene Data'!$C$10,0,10*ROW('Hygiene Data'!C128)),IF(AND(ISNUMBER(OFFSET('Hygiene Data'!$C$10,0,10*ROW('Hygiene Data'!C128))),DQ134="No",ISNUMBER(OFFSET('Hygiene Data'!$C$10,0,10*ROW('Hygiene Data'!C128)))),CONCATENATE("[",ROUND(OFFSET('Hygiene Data'!$C$10,0,10*ROW('Hygiene Data'!C128)),0),"]"),IF(AND(ISNUMBER(OFFSET('Hygiene Data'!$C$10,0,10*ROW('Hygiene Data'!C128))),DQ134="",ISNUMBER(OFFSET('Hygiene Data'!$C$10,0,10*ROW('Hygiene Data'!C128)))),OFFSET('Hygiene Data'!$C$10,0,10*ROW('Hygiene Data'!C128)),NA())))</f>
        <v>#N/A</v>
      </c>
      <c r="BC134" s="135" t="e">
        <f ca="1">+IF(AND(ISNUMBER(OFFSET('Hygiene Data'!$D$6,0,10*ROW('Hygiene Data'!D128))),DR134="Yes"),OFFSET('Hygiene Data'!$D$6,0,10*ROW('Hygiene Data'!D128)),IF(AND(ISNUMBER(OFFSET('Hygiene Data'!$D$6,0,10*ROW('Hygiene Data'!D128))),DR134="No",ISNUMBER(OFFSET('Hygiene Data'!$D$6,0,10*ROW('Hygiene Data'!D128)))),CONCATENATE("[",ROUND(OFFSET('Hygiene Data'!$D$6,0,10*ROW('Hygiene Data'!D128)),0),"]"),IF(AND(ISNUMBER(OFFSET('Hygiene Data'!$D$6,0,10*ROW('Hygiene Data'!D128))),DR134="",ISNUMBER(OFFSET('Hygiene Data'!$D$6,0,10*ROW('Hygiene Data'!D128)))),OFFSET('Hygiene Data'!$D$6,0,10*ROW('Hygiene Data'!D128)),NA())))</f>
        <v>#N/A</v>
      </c>
      <c r="BD134" s="135" t="e">
        <f ca="1">+IF(AND(ISNUMBER(OFFSET('Hygiene Data'!$D$8,0,10*ROW('Hygiene Data'!D128))),DS134="Yes"),OFFSET('Hygiene Data'!$D$8,0,10*ROW('Hygiene Data'!D128)),IF(AND(ISNUMBER(OFFSET('Hygiene Data'!$D$8,0,10*ROW('Hygiene Data'!D128))),DS134="No",ISNUMBER(OFFSET('Hygiene Data'!$D$8,0,10*ROW('Hygiene Data'!D128)))),CONCATENATE("[",ROUND(OFFSET('Hygiene Data'!$D$8,0,10*ROW('Hygiene Data'!D128)),0),"]"),IF(AND(ISNUMBER(OFFSET('Hygiene Data'!$D$8,0,10*ROW('Hygiene Data'!D128))),DS134="",ISNUMBER(OFFSET('Hygiene Data'!$D$8,0,10*ROW('Hygiene Data'!D128)))),OFFSET('Hygiene Data'!$D$8,0,10*ROW('Hygiene Data'!D128)),NA())))</f>
        <v>#N/A</v>
      </c>
      <c r="BE134" s="135" t="e">
        <f ca="1">+IF(AND(ISNUMBER(OFFSET('Hygiene Data'!$D$10,0,10*ROW('Hygiene Data'!D128))),DT134="Yes"),OFFSET('Hygiene Data'!$D$10,0,10*ROW('Hygiene Data'!D128)),IF(AND(ISNUMBER(OFFSET('Hygiene Data'!$D$10,0,10*ROW('Hygiene Data'!D128))),DT134="No",ISNUMBER(OFFSET('Hygiene Data'!$D$10,0,10*ROW('Hygiene Data'!D128)))),CONCATENATE("[",ROUND(OFFSET('Hygiene Data'!$D$10,0,10*ROW('Hygiene Data'!D128)),0),"]"),IF(AND(ISNUMBER(OFFSET('Hygiene Data'!$D$10,0,10*ROW('Hygiene Data'!D128))),DT134="",ISNUMBER(OFFSET('Hygiene Data'!$D$10,0,10*ROW('Hygiene Data'!D128)))),OFFSET('Hygiene Data'!$D$10,0,10*ROW('Hygiene Data'!D128)),NA())))</f>
        <v>#N/A</v>
      </c>
      <c r="BF134" s="135" t="e">
        <f ca="1">+IF(AND(ISNUMBER(OFFSET('Hygiene Data'!$E$6,0,10*ROW('Hygiene Data'!E128))),DU134="Yes"),OFFSET('Hygiene Data'!$E$6,0,10*ROW('Hygiene Data'!E128)),IF(AND(ISNUMBER(OFFSET('Hygiene Data'!$E$6,0,10*ROW('Hygiene Data'!E128))),DU134="No",ISNUMBER(OFFSET('Hygiene Data'!$E$6,0,10*ROW('Hygiene Data'!E128)))),CONCATENATE("[",ROUND(OFFSET('Hygiene Data'!$E$6,0,10*ROW('Hygiene Data'!E128)),0),"]"),IF(AND(ISNUMBER(OFFSET('Hygiene Data'!$E$6,0,10*ROW('Hygiene Data'!E128))),DU134="",ISNUMBER(OFFSET('Hygiene Data'!$E$6,0,10*ROW('Hygiene Data'!E128)))),OFFSET('Hygiene Data'!$E$6,0,10*ROW('Hygiene Data'!E128)),NA())))</f>
        <v>#N/A</v>
      </c>
      <c r="BG134" s="135" t="e">
        <f ca="1">+IF(AND(ISNUMBER(OFFSET('Hygiene Data'!$E$8,0,10*ROW('Hygiene Data'!E128))),DV134="Yes"),OFFSET('Hygiene Data'!$E$8,0,10*ROW('Hygiene Data'!E128)),IF(AND(ISNUMBER(OFFSET('Hygiene Data'!$E$8,0,10*ROW('Hygiene Data'!E128))),DV134="No",ISNUMBER(OFFSET('Hygiene Data'!$E$8,0,10*ROW('Hygiene Data'!E128)))),CONCATENATE("[",ROUND(OFFSET('Hygiene Data'!$E$8,0,10*ROW('Hygiene Data'!E128)),0),"]"),IF(AND(ISNUMBER(OFFSET('Hygiene Data'!$E$8,0,10*ROW('Hygiene Data'!E128))),DV134="",ISNUMBER(OFFSET('Hygiene Data'!$E$8,0,10*ROW('Hygiene Data'!E128)))),OFFSET('Hygiene Data'!$E$8,0,10*ROW('Hygiene Data'!E128)),NA())))</f>
        <v>#N/A</v>
      </c>
      <c r="BH134" s="135" t="e">
        <f ca="1">+IF(AND(ISNUMBER(OFFSET('Hygiene Data'!$E$10,0,10*ROW('Hygiene Data'!E128))),DW134="Yes"),OFFSET('Hygiene Data'!$E$10,0,10*ROW('Hygiene Data'!E128)),IF(AND(ISNUMBER(OFFSET('Hygiene Data'!$E$10,0,10*ROW('Hygiene Data'!E128))),DW134="No",ISNUMBER(OFFSET('Hygiene Data'!$E$10,0,10*ROW('Hygiene Data'!E128)))),CONCATENATE("[",ROUND(OFFSET('Hygiene Data'!$E$10,0,10*ROW('Hygiene Data'!E128)),0),"]"),IF(AND(ISNUMBER(OFFSET('Hygiene Data'!$E$10,0,10*ROW('Hygiene Data'!E128))),DW134="",ISNUMBER(OFFSET('Hygiene Data'!$E$10,0,10*ROW('Hygiene Data'!E128)))),OFFSET('Hygiene Data'!$E$10,0,10*ROW('Hygiene Data'!E128)),NA())))</f>
        <v>#N/A</v>
      </c>
      <c r="BI134" s="135" t="e">
        <f ca="1">+IF(AND(ISNUMBER(OFFSET('Hygiene Data'!$F$6,0,10*ROW('Hygiene Data'!F128))),DX134="Yes"),OFFSET('Hygiene Data'!$F$6,0,10*ROW('Hygiene Data'!F128)),IF(AND(ISNUMBER(OFFSET('Hygiene Data'!$F$6,0,10*ROW('Hygiene Data'!F128))),DX134="No",ISNUMBER(OFFSET('Hygiene Data'!$F$6,0,10*ROW('Hygiene Data'!F128)))),CONCATENATE("[",ROUND(OFFSET('Hygiene Data'!$F$6,0,10*ROW('Hygiene Data'!F128)),0),"]"),IF(AND(ISNUMBER(OFFSET('Hygiene Data'!$F$6,0,10*ROW('Hygiene Data'!F128))),DX134="",ISNUMBER(OFFSET('Hygiene Data'!$F$6,0,10*ROW('Hygiene Data'!F128)))),OFFSET('Hygiene Data'!$F$6,0,10*ROW('Hygiene Data'!F128)),NA())))</f>
        <v>#N/A</v>
      </c>
      <c r="BJ134" s="135" t="e">
        <f ca="1">+IF(AND(ISNUMBER(OFFSET('Hygiene Data'!$F$8,0,10*ROW('Hygiene Data'!F128))),DY134="Yes"),OFFSET('Hygiene Data'!$F$8,0,10*ROW('Hygiene Data'!F128)),IF(AND(ISNUMBER(OFFSET('Hygiene Data'!$F$8,0,10*ROW('Hygiene Data'!F128))),DY134="No",ISNUMBER(OFFSET('Hygiene Data'!$F$8,0,10*ROW('Hygiene Data'!F128)))),CONCATENATE("[",ROUND(OFFSET('Hygiene Data'!$F$8,0,10*ROW('Hygiene Data'!F128)),0),"]"),IF(AND(ISNUMBER(OFFSET('Hygiene Data'!$F$8,0,10*ROW('Hygiene Data'!F128))),DY134="",ISNUMBER(OFFSET('Hygiene Data'!$F$8,0,10*ROW('Hygiene Data'!F128)))),OFFSET('Hygiene Data'!$F$8,0,10*ROW('Hygiene Data'!F128)),NA())))</f>
        <v>#N/A</v>
      </c>
      <c r="BK134" s="135" t="e">
        <f ca="1">+IF(AND(ISNUMBER(OFFSET('Hygiene Data'!$F$10,0,10*ROW('Hygiene Data'!F128))),DZ134="Yes"),OFFSET('Hygiene Data'!$F$10,0,10*ROW('Hygiene Data'!F128)),IF(AND(ISNUMBER(OFFSET('Hygiene Data'!$F$10,0,10*ROW('Hygiene Data'!F128))),DZ134="No",ISNUMBER(OFFSET('Hygiene Data'!$F$10,0,10*ROW('Hygiene Data'!F128)))),CONCATENATE("[",ROUND(OFFSET('Hygiene Data'!$F$10,0,10*ROW('Hygiene Data'!F128)),0),"]"),IF(AND(ISNUMBER(OFFSET('Hygiene Data'!$F$10,0,10*ROW('Hygiene Data'!F128))),DZ134="",ISNUMBER(OFFSET('Hygiene Data'!$F$10,0,10*ROW('Hygiene Data'!F128)))),OFFSET('Hygiene Data'!$F$10,0,10*ROW('Hygiene Data'!F128)),NA())))</f>
        <v>#N/A</v>
      </c>
      <c r="BL134" s="135" t="e">
        <f ca="1">+IF(AND(ISNUMBER(OFFSET('Hygiene Data'!$G$6,0,10*ROW('Hygiene Data'!G128))),EA134="Yes"),OFFSET('Hygiene Data'!$G$6,0,10*ROW('Hygiene Data'!G128)),IF(AND(ISNUMBER(OFFSET('Hygiene Data'!$G$6,0,10*ROW('Hygiene Data'!G128))),EA134="No",ISNUMBER(OFFSET('Hygiene Data'!$G$6,0,10*ROW('Hygiene Data'!G128)))),CONCATENATE("[",ROUND(OFFSET('Hygiene Data'!$G$6,0,10*ROW('Hygiene Data'!G128)),0),"]"),IF(AND(ISNUMBER(OFFSET('Hygiene Data'!$G$6,0,10*ROW('Hygiene Data'!G128))),EA134="",ISNUMBER(OFFSET('Hygiene Data'!$G$6,0,10*ROW('Hygiene Data'!G128)))),OFFSET('Hygiene Data'!$G$6,0,10*ROW('Hygiene Data'!G128)),NA())))</f>
        <v>#N/A</v>
      </c>
      <c r="BM134" s="135" t="e">
        <f ca="1">+IF(AND(ISNUMBER(OFFSET('Hygiene Data'!$G$8,0,10*ROW('Hygiene Data'!G128))),EB134="Yes"),OFFSET('Hygiene Data'!$G$8,0,10*ROW('Hygiene Data'!G128)),IF(AND(ISNUMBER(OFFSET('Hygiene Data'!$G$8,0,10*ROW('Hygiene Data'!G128))),EB134="No",ISNUMBER(OFFSET('Hygiene Data'!$G$8,0,10*ROW('Hygiene Data'!G128)))),CONCATENATE("[",ROUND(OFFSET('Hygiene Data'!$G$8,0,10*ROW('Hygiene Data'!G128)),0),"]"),IF(AND(ISNUMBER(OFFSET('Hygiene Data'!$G$8,0,10*ROW('Hygiene Data'!G128))),EB134="",ISNUMBER(OFFSET('Hygiene Data'!$G$8,0,10*ROW('Hygiene Data'!G128)))),OFFSET('Hygiene Data'!$G$8,0,10*ROW('Hygiene Data'!G128)),NA())))</f>
        <v>#N/A</v>
      </c>
      <c r="BN134" s="135" t="e">
        <f ca="1">+IF(AND(ISNUMBER(OFFSET('Hygiene Data'!$G$10,0,10*ROW('Hygiene Data'!G128))),EC134="Yes"),OFFSET('Hygiene Data'!$G$10,0,10*ROW('Hygiene Data'!G128)),IF(AND(ISNUMBER(OFFSET('Hygiene Data'!$G$10,0,10*ROW('Hygiene Data'!G128))),EC134="No",ISNUMBER(OFFSET('Hygiene Data'!$G$10,0,10*ROW('Hygiene Data'!G128)))),CONCATENATE("[",ROUND(OFFSET('Hygiene Data'!$G$10,0,10*ROW('Hygiene Data'!G128)),0),"]"),IF(AND(ISNUMBER(OFFSET('Hygiene Data'!$G$10,0,10*ROW('Hygiene Data'!G128))),EC134="",ISNUMBER(OFFSET('Hygiene Data'!$G$10,0,10*ROW('Hygiene Data'!G128)))),OFFSET('Hygiene Data'!$G$10,0,10*ROW('Hygiene Data'!G128)),NA())))</f>
        <v>#N/A</v>
      </c>
      <c r="BO134" s="135" t="e">
        <f ca="1">+IF(AND(ISNUMBER(OFFSET('Hygiene Data'!$H$6,0,10*ROW('Hygiene Data'!H128))),ED134="Yes"),OFFSET('Hygiene Data'!$H$6,0,10*ROW('Hygiene Data'!H128)),IF(AND(ISNUMBER(OFFSET('Hygiene Data'!$H$6,0,10*ROW('Hygiene Data'!H128))),ED134="No",ISNUMBER(OFFSET('Hygiene Data'!$H$6,0,10*ROW('Hygiene Data'!H128)))),CONCATENATE("[",ROUND(OFFSET('Hygiene Data'!$H$6,0,10*ROW('Hygiene Data'!H128)),0),"]"),IF(AND(ISNUMBER(OFFSET('Hygiene Data'!$H$6,0,10*ROW('Hygiene Data'!H128))),ED134="",ISNUMBER(OFFSET('Hygiene Data'!$H$6,0,10*ROW('Hygiene Data'!H128)))),OFFSET('Hygiene Data'!$H$6,0,10*ROW('Hygiene Data'!H128)),NA())))</f>
        <v>#N/A</v>
      </c>
      <c r="BP134" s="135" t="e">
        <f ca="1">+IF(AND(ISNUMBER(OFFSET('Hygiene Data'!$H$8,0,10*ROW('Hygiene Data'!H128))),EE134="Yes"),OFFSET('Hygiene Data'!$H$8,0,10*ROW('Hygiene Data'!H128)),IF(AND(ISNUMBER(OFFSET('Hygiene Data'!$H$8,0,10*ROW('Hygiene Data'!H128))),EE134="No",ISNUMBER(OFFSET('Hygiene Data'!$H$8,0,10*ROW('Hygiene Data'!H128)))),CONCATENATE("[",ROUND(OFFSET('Hygiene Data'!$H$8,0,10*ROW('Hygiene Data'!H128)),0),"]"),IF(AND(ISNUMBER(OFFSET('Hygiene Data'!$H$8,0,10*ROW('Hygiene Data'!H128))),EE134="",ISNUMBER(OFFSET('Hygiene Data'!$H$8,0,10*ROW('Hygiene Data'!H128)))),OFFSET('Hygiene Data'!$H$8,0,10*ROW('Hygiene Data'!H128)),NA())))</f>
        <v>#N/A</v>
      </c>
      <c r="BQ134" s="135" t="e">
        <f ca="1">+IF(AND(ISNUMBER(OFFSET('Hygiene Data'!$H$10,0,10*ROW('Hygiene Data'!H128))),EF134="Yes"),OFFSET('Hygiene Data'!$H$10,0,10*ROW('Hygiene Data'!H128)),IF(AND(ISNUMBER(OFFSET('Hygiene Data'!$H$10,0,10*ROW('Hygiene Data'!H128))),EF134="No",ISNUMBER(OFFSET('Hygiene Data'!$H$10,0,10*ROW('Hygiene Data'!H128)))),CONCATENATE("[",ROUND(OFFSET('Hygiene Data'!$H$10,0,10*ROW('Hygiene Data'!H128)),0),"]"),IF(AND(ISNUMBER(OFFSET('Hygiene Data'!$H$10,0,10*ROW('Hygiene Data'!H128))),EF134="",ISNUMBER(OFFSET('Hygiene Data'!$H$10,0,10*ROW('Hygiene Data'!H128)))),OFFSET('Hygiene Data'!$H$10,0,10*ROW('Hygiene Data'!H128)),NA())))</f>
        <v>#N/A</v>
      </c>
      <c r="BS134" s="34" t="str">
        <f ca="1">+IF(OFFSET('Water Data'!$C$28,0,10*ROW('Water Data'!C128))="","",OFFSET('Water Data'!$C$28,0,10*ROW('Water Data'!C128)))</f>
        <v/>
      </c>
      <c r="BT134" s="34" t="str">
        <f ca="1">+IF(OFFSET('Water Data'!$C$29,0,10*ROW('Water Data'!C128))="","",OFFSET('Water Data'!$C$29,0,10*ROW('Water Data'!C128)))</f>
        <v/>
      </c>
      <c r="BU134" s="34" t="str">
        <f ca="1">+IF(OFFSET('Water Data'!$C$30,0,10*ROW('Water Data'!C128))="","",OFFSET('Water Data'!$C$30,0,10*ROW('Water Data'!C128)))</f>
        <v/>
      </c>
      <c r="BV134" s="34" t="str">
        <f ca="1">+IF(OFFSET('Water Data'!$D$28,0,10*ROW('Water Data'!D128))="","",OFFSET('Water Data'!$D$28,0,10*ROW('Water Data'!D128)))</f>
        <v/>
      </c>
      <c r="BW134" s="34" t="str">
        <f ca="1">+IF(OFFSET('Water Data'!$D$29,0,10*ROW('Water Data'!D128))="","",OFFSET('Water Data'!$D$29,0,10*ROW('Water Data'!D128)))</f>
        <v/>
      </c>
      <c r="BX134" s="34" t="str">
        <f ca="1">+IF(OFFSET('Water Data'!$D$30,0,10*ROW('Water Data'!D128))="","",OFFSET('Water Data'!$D$30,0,10*ROW('Water Data'!D128)))</f>
        <v/>
      </c>
      <c r="BY134" s="34" t="str">
        <f ca="1">+IF(OFFSET('Water Data'!$E$28,0,10*ROW('Water Data'!E128))="","",OFFSET('Water Data'!$E$28,0,10*ROW('Water Data'!E128)))</f>
        <v/>
      </c>
      <c r="BZ134" s="34" t="str">
        <f ca="1">+IF(OFFSET('Water Data'!$E$29,0,10*ROW('Water Data'!E128))="","",OFFSET('Water Data'!$E$29,0,10*ROW('Water Data'!E128)))</f>
        <v/>
      </c>
      <c r="CA134" s="34" t="str">
        <f ca="1">+IF(OFFSET('Water Data'!$E$30,0,10*ROW('Water Data'!E128))="","",OFFSET('Water Data'!$E$30,0,10*ROW('Water Data'!E128)))</f>
        <v/>
      </c>
      <c r="CB134" s="34" t="str">
        <f ca="1">+IF(OFFSET('Water Data'!$F$28,0,10*ROW('Water Data'!F128))="","",OFFSET('Water Data'!$F$28,0,10*ROW('Water Data'!F128)))</f>
        <v/>
      </c>
      <c r="CC134" s="34" t="str">
        <f ca="1">+IF(OFFSET('Water Data'!$F$29,0,10*ROW('Water Data'!F128))="","",OFFSET('Water Data'!$F$29,0,10*ROW('Water Data'!F128)))</f>
        <v/>
      </c>
      <c r="CD134" s="34" t="str">
        <f ca="1">+IF(OFFSET('Water Data'!$F$30,0,10*ROW('Water Data'!F128))="","",OFFSET('Water Data'!$F$30,0,10*ROW('Water Data'!F128)))</f>
        <v/>
      </c>
      <c r="CE134" s="34" t="str">
        <f ca="1">+IF(OFFSET('Water Data'!$G$28,0,10*ROW('Water Data'!G128))="","",OFFSET('Water Data'!$G$28,0,10*ROW('Water Data'!G128)))</f>
        <v/>
      </c>
      <c r="CF134" s="34" t="str">
        <f ca="1">+IF(OFFSET('Water Data'!$G$29,0,10*ROW('Water Data'!G128))="","",OFFSET('Water Data'!$G$29,0,10*ROW('Water Data'!G128)))</f>
        <v/>
      </c>
      <c r="CG134" s="34" t="str">
        <f ca="1">+IF(OFFSET('Water Data'!$G$30,0,10*ROW('Water Data'!G128))="","",OFFSET('Water Data'!$G$30,0,10*ROW('Water Data'!G128)))</f>
        <v/>
      </c>
      <c r="CH134" s="34" t="str">
        <f ca="1">+IF(OFFSET('Water Data'!$H$28,0,10*ROW('Water Data'!H128))="","",OFFSET('Water Data'!$H$28,0,10*ROW('Water Data'!H128)))</f>
        <v/>
      </c>
      <c r="CI134" s="34" t="str">
        <f ca="1">+IF(OFFSET('Water Data'!$H$29,0,10*ROW('Water Data'!H128))="","",OFFSET('Water Data'!$H$29,0,10*ROW('Water Data'!H128)))</f>
        <v/>
      </c>
      <c r="CJ134" s="34" t="str">
        <f ca="1">+IF(OFFSET('Water Data'!$H$30,0,10*ROW('Water Data'!H128))="","",OFFSET('Water Data'!$H$30,0,10*ROW('Water Data'!H128)))</f>
        <v/>
      </c>
      <c r="CK134" s="34" t="str">
        <f ca="1">+IF(OFFSET('Sanitation Data'!$C$29,0,10*ROW('Sanitation Data'!C128))="","",OFFSET('Sanitation Data'!$C$29,0,10*ROW('Sanitation Data'!C128)))</f>
        <v/>
      </c>
      <c r="CL134" s="34" t="str">
        <f ca="1">+IF(OFFSET('Sanitation Data'!$C$30,0,10*ROW('Sanitation Data'!C128))="","",OFFSET('Sanitation Data'!$C$30,0,10*ROW('Sanitation Data'!C128)))</f>
        <v/>
      </c>
      <c r="CM134" s="34" t="str">
        <f ca="1">+IF(OFFSET('Sanitation Data'!$C$31,0,10*ROW('Sanitation Data'!C128))="","",OFFSET('Sanitation Data'!$C$31,0,10*ROW('Sanitation Data'!C128)))</f>
        <v/>
      </c>
      <c r="CN134" s="34" t="str">
        <f ca="1">+IF(OFFSET('Sanitation Data'!$C$32,0,10*ROW('Sanitation Data'!C128))="","",OFFSET('Sanitation Data'!$C$32,0,10*ROW('Sanitation Data'!C128)))</f>
        <v/>
      </c>
      <c r="CO134" s="34" t="str">
        <f ca="1">+IF(OFFSET('Sanitation Data'!$C$33,0,10*ROW('Sanitation Data'!C128))="","",OFFSET('Sanitation Data'!$C$33,0,10*ROW('Sanitation Data'!C128)))</f>
        <v/>
      </c>
      <c r="CP134" s="34" t="str">
        <f ca="1">+IF(OFFSET('Sanitation Data'!$D$29,0,10*ROW('Sanitation Data'!D128))="","",OFFSET('Sanitation Data'!$D$29,0,10*ROW('Sanitation Data'!D128)))</f>
        <v/>
      </c>
      <c r="CQ134" s="34" t="str">
        <f ca="1">+IF(OFFSET('Sanitation Data'!$D$30,0,10*ROW('Sanitation Data'!D128))="","",OFFSET('Sanitation Data'!$D$30,0,10*ROW('Sanitation Data'!D128)))</f>
        <v/>
      </c>
      <c r="CR134" s="34" t="str">
        <f ca="1">+IF(OFFSET('Sanitation Data'!$D$31,0,10*ROW('Sanitation Data'!D128))="","",OFFSET('Sanitation Data'!$D$31,0,10*ROW('Sanitation Data'!D128)))</f>
        <v/>
      </c>
      <c r="CS134" s="34" t="str">
        <f ca="1">+IF(OFFSET('Sanitation Data'!$D$32,0,10*ROW('Sanitation Data'!D128))="","",OFFSET('Sanitation Data'!$D$32,0,10*ROW('Sanitation Data'!D128)))</f>
        <v/>
      </c>
      <c r="CT134" s="34" t="str">
        <f ca="1">+IF(OFFSET('Sanitation Data'!$D$33,0,10*ROW('Sanitation Data'!D128))="","",OFFSET('Sanitation Data'!$D$33,0,10*ROW('Sanitation Data'!D128)))</f>
        <v/>
      </c>
      <c r="CU134" s="34" t="str">
        <f ca="1">+IF(OFFSET('Sanitation Data'!$E$29,0,10*ROW('Sanitation Data'!E128))="","",OFFSET('Sanitation Data'!$E$29,0,10*ROW('Sanitation Data'!E128)))</f>
        <v/>
      </c>
      <c r="CV134" s="34" t="str">
        <f ca="1">+IF(OFFSET('Sanitation Data'!$E$30,0,10*ROW('Sanitation Data'!E128))="","",OFFSET('Sanitation Data'!$E$30,0,10*ROW('Sanitation Data'!E128)))</f>
        <v/>
      </c>
      <c r="CW134" s="34" t="str">
        <f ca="1">+IF(OFFSET('Sanitation Data'!$E$31,0,10*ROW('Sanitation Data'!E128))="","",OFFSET('Sanitation Data'!$E$31,0,10*ROW('Sanitation Data'!E128)))</f>
        <v/>
      </c>
      <c r="CX134" s="34" t="str">
        <f ca="1">+IF(OFFSET('Sanitation Data'!$E$32,0,10*ROW('Sanitation Data'!E128))="","",OFFSET('Sanitation Data'!$E$32,0,10*ROW('Sanitation Data'!E128)))</f>
        <v/>
      </c>
      <c r="CY134" s="34" t="str">
        <f ca="1">+IF(OFFSET('Sanitation Data'!$E$33,0,10*ROW('Sanitation Data'!E128))="","",OFFSET('Sanitation Data'!$E$33,0,10*ROW('Sanitation Data'!E128)))</f>
        <v/>
      </c>
      <c r="CZ134" s="34" t="str">
        <f ca="1">+IF(OFFSET('Sanitation Data'!$F$29,0,10*ROW('Sanitation Data'!F128))="","",OFFSET('Sanitation Data'!$F$29,0,10*ROW('Sanitation Data'!F128)))</f>
        <v/>
      </c>
      <c r="DA134" s="34" t="str">
        <f ca="1">+IF(OFFSET('Sanitation Data'!$F$30,0,10*ROW('Sanitation Data'!F128))="","",OFFSET('Sanitation Data'!$F$30,0,10*ROW('Sanitation Data'!F128)))</f>
        <v/>
      </c>
      <c r="DB134" s="34" t="str">
        <f ca="1">+IF(OFFSET('Sanitation Data'!$F$31,0,10*ROW('Sanitation Data'!F128))="","",OFFSET('Sanitation Data'!$F$31,0,10*ROW('Sanitation Data'!F128)))</f>
        <v/>
      </c>
      <c r="DC134" s="34" t="str">
        <f ca="1">+IF(OFFSET('Sanitation Data'!$F$32,0,10*ROW('Sanitation Data'!F128))="","",OFFSET('Sanitation Data'!$F$32,0,10*ROW('Sanitation Data'!F128)))</f>
        <v/>
      </c>
      <c r="DD134" s="34" t="str">
        <f ca="1">+IF(OFFSET('Sanitation Data'!$F$33,0,10*ROW('Sanitation Data'!F128))="","",OFFSET('Sanitation Data'!$F$33,0,10*ROW('Sanitation Data'!F128)))</f>
        <v/>
      </c>
      <c r="DE134" s="34" t="str">
        <f ca="1">+IF(OFFSET('Sanitation Data'!$G$29,0,10*ROW('Sanitation Data'!G128))="","",OFFSET('Sanitation Data'!$G$29,0,10*ROW('Sanitation Data'!G128)))</f>
        <v/>
      </c>
      <c r="DF134" s="34" t="str">
        <f ca="1">+IF(OFFSET('Sanitation Data'!$G$30,0,10*ROW('Sanitation Data'!G128))="","",OFFSET('Sanitation Data'!$G$30,0,10*ROW('Sanitation Data'!G128)))</f>
        <v/>
      </c>
      <c r="DG134" s="34" t="str">
        <f ca="1">+IF(OFFSET('Sanitation Data'!$G$31,0,10*ROW('Sanitation Data'!G128))="","",OFFSET('Sanitation Data'!$G$31,0,10*ROW('Sanitation Data'!G128)))</f>
        <v/>
      </c>
      <c r="DH134" s="34" t="str">
        <f ca="1">+IF(OFFSET('Sanitation Data'!$G$32,0,10*ROW('Sanitation Data'!G128))="","",OFFSET('Sanitation Data'!$G$32,0,10*ROW('Sanitation Data'!G128)))</f>
        <v/>
      </c>
      <c r="DI134" s="34" t="str">
        <f ca="1">+IF(OFFSET('Sanitation Data'!$G$33,0,10*ROW('Sanitation Data'!G128))="","",OFFSET('Sanitation Data'!$G$33,0,10*ROW('Sanitation Data'!G128)))</f>
        <v/>
      </c>
      <c r="DJ134" s="34" t="str">
        <f ca="1">+IF(OFFSET('Sanitation Data'!$H$29,0,10*ROW('Sanitation Data'!H128))="","",OFFSET('Sanitation Data'!$H$29,0,10*ROW('Sanitation Data'!H128)))</f>
        <v/>
      </c>
      <c r="DK134" s="34" t="str">
        <f ca="1">+IF(OFFSET('Sanitation Data'!$H$30,0,10*ROW('Sanitation Data'!H128))="","",OFFSET('Sanitation Data'!$H$30,0,10*ROW('Sanitation Data'!H128)))</f>
        <v/>
      </c>
      <c r="DL134" s="34" t="str">
        <f ca="1">+IF(OFFSET('Sanitation Data'!$H$31,0,10*ROW('Sanitation Data'!H128))="","",OFFSET('Sanitation Data'!$H$31,0,10*ROW('Sanitation Data'!H128)))</f>
        <v/>
      </c>
      <c r="DM134" s="34" t="str">
        <f ca="1">+IF(OFFSET('Sanitation Data'!$H$32,0,10*ROW('Sanitation Data'!H128))="","",OFFSET('Sanitation Data'!$H$32,0,10*ROW('Sanitation Data'!H128)))</f>
        <v/>
      </c>
      <c r="DN134" s="34" t="str">
        <f ca="1">+IF(OFFSET('Sanitation Data'!$H$33,0,10*ROW('Sanitation Data'!H128))="","",OFFSET('Sanitation Data'!$H$33,0,10*ROW('Sanitation Data'!H128)))</f>
        <v/>
      </c>
      <c r="DO134" s="34" t="str">
        <f ca="1">+IF(OFFSET('Hygiene Data'!$C$12,0,10*ROW('Hygiene Data'!C128))="","",OFFSET('Hygiene Data'!$C$12,0,10*ROW('Hygiene Data'!C128)))</f>
        <v/>
      </c>
      <c r="DP134" s="34" t="str">
        <f ca="1">+IF(OFFSET('Hygiene Data'!$C$13,0,10*ROW('Hygiene Data'!C128))="","",OFFSET('Hygiene Data'!$C$13,0,10*ROW('Hygiene Data'!C128)))</f>
        <v/>
      </c>
      <c r="DQ134" s="34" t="str">
        <f ca="1">+IF(OFFSET('Hygiene Data'!$C$14,0,10*ROW('Hygiene Data'!C128))="","",OFFSET('Hygiene Data'!$C$14,0,10*ROW('Hygiene Data'!C128)))</f>
        <v/>
      </c>
      <c r="DR134" s="34" t="str">
        <f ca="1">+IF(OFFSET('Hygiene Data'!$D$12,0,10*ROW('Hygiene Data'!D128))="","",OFFSET('Hygiene Data'!$D$12,0,10*ROW('Hygiene Data'!D128)))</f>
        <v/>
      </c>
      <c r="DS134" s="34" t="str">
        <f ca="1">+IF(OFFSET('Hygiene Data'!$D$13,0,10*ROW('Hygiene Data'!D128))="","",OFFSET('Hygiene Data'!$D$13,0,10*ROW('Hygiene Data'!D128)))</f>
        <v/>
      </c>
      <c r="DT134" s="34" t="str">
        <f ca="1">+IF(OFFSET('Hygiene Data'!$D$14,0,10*ROW('Hygiene Data'!D128))="","",OFFSET('Hygiene Data'!$D$14,0,10*ROW('Hygiene Data'!D128)))</f>
        <v/>
      </c>
      <c r="DU134" s="34" t="str">
        <f ca="1">+IF(OFFSET('Hygiene Data'!$E$12,0,10*ROW('Hygiene Data'!E128))="","",OFFSET('Hygiene Data'!$E$12,0,10*ROW('Hygiene Data'!E128)))</f>
        <v/>
      </c>
      <c r="DV134" s="34" t="str">
        <f ca="1">+IF(OFFSET('Hygiene Data'!$E$13,0,10*ROW('Hygiene Data'!E128))="","",OFFSET('Hygiene Data'!$E$13,0,10*ROW('Hygiene Data'!E128)))</f>
        <v/>
      </c>
      <c r="DW134" s="34" t="str">
        <f ca="1">+IF(OFFSET('Hygiene Data'!$E$14,0,10*ROW('Hygiene Data'!E128))="","",OFFSET('Hygiene Data'!$E$14,0,10*ROW('Hygiene Data'!E128)))</f>
        <v/>
      </c>
      <c r="DX134" s="34" t="str">
        <f ca="1">+IF(OFFSET('Hygiene Data'!$F$12,0,10*ROW('Hygiene Data'!F128))="","",OFFSET('Hygiene Data'!$F$12,0,10*ROW('Hygiene Data'!F128)))</f>
        <v/>
      </c>
      <c r="DY134" s="34" t="str">
        <f ca="1">+IF(OFFSET('Hygiene Data'!$F$13,0,10*ROW('Hygiene Data'!F128))="","",OFFSET('Hygiene Data'!$F$13,0,10*ROW('Hygiene Data'!F128)))</f>
        <v/>
      </c>
      <c r="DZ134" s="34" t="str">
        <f ca="1">+IF(OFFSET('Hygiene Data'!$F$14,0,10*ROW('Hygiene Data'!F128))="","",OFFSET('Hygiene Data'!$F$14,0,10*ROW('Hygiene Data'!F128)))</f>
        <v/>
      </c>
      <c r="EA134" s="34" t="str">
        <f ca="1">+IF(OFFSET('Hygiene Data'!$G$12,0,10*ROW('Hygiene Data'!G128))="","",OFFSET('Hygiene Data'!$G$12,0,10*ROW('Hygiene Data'!G128)))</f>
        <v/>
      </c>
      <c r="EB134" s="34" t="str">
        <f ca="1">+IF(OFFSET('Hygiene Data'!$G$13,0,10*ROW('Hygiene Data'!G128))="","",OFFSET('Hygiene Data'!$G$13,0,10*ROW('Hygiene Data'!G128)))</f>
        <v/>
      </c>
      <c r="EC134" s="34" t="str">
        <f ca="1">+IF(OFFSET('Hygiene Data'!$G$14,0,10*ROW('Hygiene Data'!G128))="","",OFFSET('Hygiene Data'!$G$14,0,10*ROW('Hygiene Data'!G128)))</f>
        <v/>
      </c>
      <c r="ED134" s="34" t="str">
        <f ca="1">+IF(OFFSET('Hygiene Data'!$H$12,0,10*ROW('Hygiene Data'!H128))="","",OFFSET('Hygiene Data'!$H$12,0,10*ROW('Hygiene Data'!H128)))</f>
        <v/>
      </c>
      <c r="EE134" s="34" t="str">
        <f ca="1">+IF(OFFSET('Hygiene Data'!$H$13,0,10*ROW('Hygiene Data'!H128))="","",OFFSET('Hygiene Data'!$H$13,0,10*ROW('Hygiene Data'!H128)))</f>
        <v/>
      </c>
      <c r="EF134" s="34" t="str">
        <f ca="1">+IF(OFFSET('Hygiene Data'!$H$14,0,10*ROW('Hygiene Data'!H128))="","",OFFSET('Hygiene Data'!$H$14,0,10*ROW('Hygiene Data'!H128)))</f>
        <v/>
      </c>
    </row>
    <row r="135" spans="1:136" x14ac:dyDescent="0.2">
      <c r="A135" s="50" t="str">
        <f ca="1">+IF(OFFSET('Water Data'!$B$1,0,10*ROW('Water Data'!B132))="","",OFFSET('Water Data'!$B$1,0,10*ROW('Water Data'!B132)))</f>
        <v/>
      </c>
      <c r="B135" s="50" t="str">
        <f ca="1">+IF(OFFSET('Water Data'!$A$3,0,10*ROW('Water Data'!A132))="","",OFFSET('Water Data'!$A$3,0,10*ROW('Water Data'!A132)))</f>
        <v/>
      </c>
      <c r="C135" s="50" t="str">
        <f ca="1">+IF(OFFSET('Water Data'!$C$3,0,10*ROW('Water Data'!C132))="","",OFFSET('Water Data'!$C$3,0,10*ROW('Water Data'!C132)))</f>
        <v/>
      </c>
      <c r="D135" s="133" t="e">
        <f ca="1">+IF(AND(ISNUMBER(OFFSET('Water Data'!$C$5,0,10*ROW('Water Data'!C129))),BS135="Yes"),100-OFFSET('Water Data'!$C$5,0,10*ROW('Water Data'!C129)),IF(AND(ISNUMBER(OFFSET('Water Data'!$C$5,0,10*ROW('Water Data'!C129))),BS135="No",ISNUMBER(OFFSET('Water Data'!$C$5,0,10*ROW('Water Data'!C129)))),CONCATENATE("[",ROUND(100-OFFSET('Water Data'!$C$5,0,10*ROW('Water Data'!C129)),0),"]"),IF(AND(ISNUMBER(OFFSET('Water Data'!$C$5,0,10*ROW('Water Data'!C129))),BS135="",ISNUMBER(OFFSET('Water Data'!$C$5,0,10*ROW('Water Data'!C129)))),100-OFFSET('Water Data'!$C$5,0,10*ROW('Water Data'!C129)),NA())))</f>
        <v>#N/A</v>
      </c>
      <c r="E135" s="133" t="e">
        <f ca="1">+IF(AND(ISNUMBER(OFFSET('Water Data'!$C$7,0,10*ROW('Water Data'!D129))),BT135="Yes"),OFFSET('Water Data'!$C$7,0,10*ROW('Water Data'!C129)),IF(AND(ISNUMBER(OFFSET('Water Data'!$C$7,0,10*ROW('Water Data'!C129))),BT135="No",ISNUMBER(OFFSET('Water Data'!$C$7,0,10*ROW('Water Data'!C129)))),CONCATENATE("[",ROUND(OFFSET('Water Data'!$C$7,0,10*ROW('Water Data'!C129)),0),"]"),IF(AND(ISNUMBER(OFFSET('Water Data'!$C$7,0,10*ROW('Water Data'!C129))),BT135="",ISNUMBER(OFFSET('Water Data'!$C$7,0,10*ROW('Water Data'!C129)))),OFFSET('Water Data'!$C$7,0,10*ROW('Water Data'!C129)),NA())))</f>
        <v>#N/A</v>
      </c>
      <c r="F135" s="133" t="e">
        <f ca="1">+IF(AND(ISNUMBER(OFFSET('Water Data'!$C$10,0,10*ROW('Water Data'!C129))),BU135="Yes"),OFFSET('Water Data'!$C$10,0,10*ROW('Water Data'!C129)),IF(AND(ISNUMBER(OFFSET('Water Data'!$C$10,0,10*ROW('Water Data'!C129))),BU135="No",ISNUMBER(OFFSET('Water Data'!$C$10,0,10*ROW('Water Data'!C129)))),CONCATENATE("[",ROUND(OFFSET('Water Data'!$C$10,0,10*ROW('Water Data'!C129)),0),"]"),IF(AND(ISNUMBER(OFFSET('Water Data'!$C$10,0,10*ROW('Water Data'!C129))),BU135="",ISNUMBER(OFFSET('Water Data'!$C$10,0,10*ROW('Water Data'!C129)))),OFFSET('Water Data'!$C$10,0,10*ROW('Water Data'!C129)),NA())))</f>
        <v>#N/A</v>
      </c>
      <c r="G135" s="133" t="e">
        <f ca="1">+IF(AND(ISNUMBER(OFFSET('Water Data'!$D$5,0,10*ROW('Water Data'!D129))),BV135="Yes"),100-OFFSET('Water Data'!$D$5,0,10*ROW('Water Data'!D129)),IF(AND(ISNUMBER(OFFSET('Water Data'!$D$5,0,10*ROW('Water Data'!D129))),BV135="No",ISNUMBER(OFFSET('Water Data'!$D$5,0,10*ROW('Water Data'!D129)))),CONCATENATE("[",ROUND(100-OFFSET('Water Data'!$D$5,0,10*ROW('Water Data'!D129)),0),"]"),IF(AND(ISNUMBER(OFFSET('Water Data'!$D$5,0,10*ROW('Water Data'!D129))),BV135="",ISNUMBER(OFFSET('Water Data'!$D$5,0,10*ROW('Water Data'!D129)))),100-OFFSET('Water Data'!$D$5,0,10*ROW('Water Data'!D129)),NA())))</f>
        <v>#N/A</v>
      </c>
      <c r="H135" s="133" t="e">
        <f ca="1">+IF(AND(ISNUMBER(OFFSET('Water Data'!$D$7,0,10*ROW('Water Data'!D129))),BW135="Yes"),OFFSET('Water Data'!$D$7,0,10*ROW('Water Data'!D129)),IF(AND(ISNUMBER(OFFSET('Water Data'!$D$7,0,10*ROW('Water Data'!D129))),BW135="No",ISNUMBER(OFFSET('Water Data'!$D$7,0,10*ROW('Water Data'!D129)))),CONCATENATE("[",ROUND(OFFSET('Water Data'!$C$7,0,10*ROW('Water Data'!D129)),0),"]"),IF(AND(ISNUMBER(OFFSET('Water Data'!$D$7,0,10*ROW('Water Data'!D129))),BW135="",ISNUMBER(OFFSET('Water Data'!$D$7,0,10*ROW('Water Data'!D129)))),OFFSET('Water Data'!$D$7,0,10*ROW('Water Data'!D129)),NA())))</f>
        <v>#N/A</v>
      </c>
      <c r="I135" s="133" t="e">
        <f ca="1">+IF(AND(ISNUMBER(OFFSET('Water Data'!$D$10,0,10*ROW('Water Data'!D129))),BX135="Yes"),OFFSET('Water Data'!$D$10,0,10*ROW('Water Data'!D129)),IF(AND(ISNUMBER(OFFSET('Water Data'!$D$10,0,10*ROW('Water Data'!D129))),BX135="No",ISNUMBER(OFFSET('Water Data'!$D$10,0,10*ROW('Water Data'!D129)))),CONCATENATE("[",ROUND(OFFSET('Water Data'!$D$10,0,10*ROW('Water Data'!D129)),0),"]"),IF(AND(ISNUMBER(OFFSET('Water Data'!$D$10,0,10*ROW('Water Data'!D129))),BX135="",ISNUMBER(OFFSET('Water Data'!$D$10,0,10*ROW('Water Data'!D129)))),OFFSET('Water Data'!$D$10,0,10*ROW('Water Data'!D129)),NA())))</f>
        <v>#N/A</v>
      </c>
      <c r="J135" s="133" t="e">
        <f ca="1">+IF(AND(ISNUMBER(OFFSET('Water Data'!$E$5,0,10*ROW('Water Data'!E129))),BY135="Yes"),100-OFFSET('Water Data'!$E$5,0,10*ROW('Water Data'!E129)),IF(AND(ISNUMBER(OFFSET('Water Data'!$E$5,0,10*ROW('Water Data'!E129))),BY135="No",ISNUMBER(OFFSET('Water Data'!$E$5,0,10*ROW('Water Data'!E129)))),CONCATENATE("[",ROUND(100-OFFSET('Water Data'!$E$5,0,10*ROW('Water Data'!E129)),0),"]"),IF(AND(ISNUMBER(OFFSET('Water Data'!$E$5,0,10*ROW('Water Data'!E129))),BY135="",ISNUMBER(OFFSET('Water Data'!$E$5,0,10*ROW('Water Data'!E129)))),100-OFFSET('Water Data'!$E$5,0,10*ROW('Water Data'!E129)),NA())))</f>
        <v>#N/A</v>
      </c>
      <c r="K135" s="133" t="e">
        <f ca="1">+IF(AND(ISNUMBER(OFFSET('Water Data'!$E$7,0,10*ROW('Water Data'!E129))),BZ135="Yes"),OFFSET('Water Data'!$E$7,0,10*ROW('Water Data'!E129)),IF(AND(ISNUMBER(OFFSET('Water Data'!$E$7,0,10*ROW('Water Data'!E129))),BZ135="No",ISNUMBER(OFFSET('Water Data'!$E$7,0,10*ROW('Water Data'!E129)))),CONCATENATE("[",ROUND(OFFSET('Water Data'!$E$7,0,10*ROW('Water Data'!E129)),0),"]"),IF(AND(ISNUMBER(OFFSET('Water Data'!$E$7,0,10*ROW('Water Data'!E129))),BZ135="",ISNUMBER(OFFSET('Water Data'!$E$7,0,10*ROW('Water Data'!E129)))),OFFSET('Water Data'!$E$7,0,10*ROW('Water Data'!E129)),NA())))</f>
        <v>#N/A</v>
      </c>
      <c r="L135" s="133" t="e">
        <f ca="1">+IF(AND(ISNUMBER(OFFSET('Water Data'!$E$10,0,10*ROW('Water Data'!E129))),CA135="Yes"),OFFSET('Water Data'!$E$10,0,10*ROW('Water Data'!E129)),IF(AND(ISNUMBER(OFFSET('Water Data'!$E$10,0,10*ROW('Water Data'!E129))),CA135="No",ISNUMBER(OFFSET('Water Data'!$E$10,0,10*ROW('Water Data'!E129)))),CONCATENATE("[",ROUND(OFFSET('Water Data'!$E$10,0,10*ROW('Water Data'!E129)),0),"]"),IF(AND(ISNUMBER(OFFSET('Water Data'!$E$10,0,10*ROW('Water Data'!E129))),CA135="",ISNUMBER(OFFSET('Water Data'!$E$10,0,10*ROW('Water Data'!E129)))),OFFSET('Water Data'!$E$10,0,10*ROW('Water Data'!E129)),NA())))</f>
        <v>#N/A</v>
      </c>
      <c r="M135" s="133" t="e">
        <f ca="1">+IF(AND(ISNUMBER(OFFSET('Water Data'!$F$5,0,10*ROW('Water Data'!F129))),CB135="Yes"),100-OFFSET('Water Data'!$F$5,0,10*ROW('Water Data'!F129)),IF(AND(ISNUMBER(OFFSET('Water Data'!$F$5,0,10*ROW('Water Data'!F129))),CB135="No",ISNUMBER(OFFSET('Water Data'!$F$5,0,10*ROW('Water Data'!F129)))),CONCATENATE("[",ROUND(100-OFFSET('Water Data'!$F$5,0,10*ROW('Water Data'!F129)),0),"]"),IF(AND(ISNUMBER(OFFSET('Water Data'!$F$5,0,10*ROW('Water Data'!F129))),CB135="",ISNUMBER(OFFSET('Water Data'!$F$5,0,10*ROW('Water Data'!F129)))),100-OFFSET('Water Data'!$F$5,0,10*ROW('Water Data'!F129)),NA())))</f>
        <v>#N/A</v>
      </c>
      <c r="N135" s="133" t="e">
        <f ca="1">+IF(AND(ISNUMBER(OFFSET('Water Data'!$F$7,0,10*ROW('Water Data'!F129))),CC135="Yes"),OFFSET('Water Data'!$F$7,0,10*ROW('Water Data'!F129)),IF(AND(ISNUMBER(OFFSET('Water Data'!$F$7,0,10*ROW('Water Data'!F129))),CC135="No",ISNUMBER(OFFSET('Water Data'!$F$7,0,10*ROW('Water Data'!F129)))),CONCATENATE("[",ROUND(OFFSET('Water Data'!$F$7,0,10*ROW('Water Data'!F129)),0),"]"),IF(AND(ISNUMBER(OFFSET('Water Data'!$F$7,0,10*ROW('Water Data'!F129))),CC135="",ISNUMBER(OFFSET('Water Data'!$F$7,0,10*ROW('Water Data'!F129)))),OFFSET('Water Data'!$F$7,0,10*ROW('Water Data'!F129)),NA())))</f>
        <v>#N/A</v>
      </c>
      <c r="O135" s="133" t="e">
        <f ca="1">+IF(AND(ISNUMBER(OFFSET('Water Data'!$F$10,0,10*ROW('Water Data'!F129))),CD135="Yes"),OFFSET('Water Data'!$F$10,0,10*ROW('Water Data'!F129)),IF(AND(ISNUMBER(OFFSET('Water Data'!$F$10,0,10*ROW('Water Data'!F129))),CD135="No",ISNUMBER(OFFSET('Water Data'!$F$10,0,10*ROW('Water Data'!F129)))),CONCATENATE("[",ROUND(OFFSET('Water Data'!$F$10,0,10*ROW('Water Data'!F129)),0),"]"),IF(AND(ISNUMBER(OFFSET('Water Data'!$F$10,0,10*ROW('Water Data'!F129))),CD135="",ISNUMBER(OFFSET('Water Data'!$F$10,0,10*ROW('Water Data'!F129)))),OFFSET('Water Data'!$F$10,0,10*ROW('Water Data'!F129)),NA())))</f>
        <v>#N/A</v>
      </c>
      <c r="P135" s="133" t="e">
        <f ca="1">+IF(AND(ISNUMBER(OFFSET('Water Data'!$G$5,0,10*ROW('Water Data'!G129))),CE135="Yes"),100-OFFSET('Water Data'!$G$5,0,10*ROW('Water Data'!G129)),IF(AND(ISNUMBER(OFFSET('Water Data'!$G$5,0,10*ROW('Water Data'!G129))),CE135="No",ISNUMBER(OFFSET('Water Data'!$G$5,0,10*ROW('Water Data'!G129)))),CONCATENATE("[",ROUND(100-OFFSET('Water Data'!$G$5,0,10*ROW('Water Data'!G129)),0),"]"),IF(AND(ISNUMBER(OFFSET('Water Data'!$G$5,0,10*ROW('Water Data'!G129))),CE135="",ISNUMBER(OFFSET('Water Data'!$G$5,0,10*ROW('Water Data'!G129)))),100-OFFSET('Water Data'!$G$5,0,10*ROW('Water Data'!G129)),NA())))</f>
        <v>#N/A</v>
      </c>
      <c r="Q135" s="133" t="e">
        <f ca="1">+IF(AND(ISNUMBER(OFFSET('Water Data'!$G$7,0,10*ROW('Water Data'!G129))),CF135="Yes"),OFFSET('Water Data'!$G$7,0,10*ROW('Water Data'!G129)),IF(AND(ISNUMBER(OFFSET('Water Data'!$G$7,0,10*ROW('Water Data'!G129))),CF135="No",ISNUMBER(OFFSET('Water Data'!$G$7,0,10*ROW('Water Data'!G129)))),CONCATENATE("[",ROUND(OFFSET('Water Data'!$G$7,0,10*ROW('Water Data'!G129)),0),"]"),IF(AND(ISNUMBER(OFFSET('Water Data'!$G$7,0,10*ROW('Water Data'!G129))),CF135="",ISNUMBER(OFFSET('Water Data'!$G$7,0,10*ROW('Water Data'!G129)))),OFFSET('Water Data'!$G$7,0,10*ROW('Water Data'!G129)),NA())))</f>
        <v>#N/A</v>
      </c>
      <c r="R135" s="133" t="e">
        <f ca="1">+IF(AND(ISNUMBER(OFFSET('Water Data'!$G$10,0,10*ROW('Water Data'!G129))),CG135="Yes"),OFFSET('Water Data'!$G$10,0,10*ROW('Water Data'!G129)),IF(AND(ISNUMBER(OFFSET('Water Data'!$G$10,0,10*ROW('Water Data'!G129))),CG135="No",ISNUMBER(OFFSET('Water Data'!$G$10,0,10*ROW('Water Data'!G129)))),CONCATENATE("[",ROUND(OFFSET('Water Data'!$G$10,0,10*ROW('Water Data'!G129)),0),"]"),IF(AND(ISNUMBER(OFFSET('Water Data'!$G$10,0,10*ROW('Water Data'!G129))),CG135="",ISNUMBER(OFFSET('Water Data'!$G$10,0,10*ROW('Water Data'!G129)))),OFFSET('Water Data'!$G$10,0,10*ROW('Water Data'!G129)),NA())))</f>
        <v>#N/A</v>
      </c>
      <c r="S135" s="133" t="e">
        <f ca="1">+IF(AND(ISNUMBER(OFFSET('Water Data'!$H$5,0,10*ROW('Water Data'!H129))),CH135="Yes"),100-OFFSET('Water Data'!$H$5,0,10*ROW('Water Data'!H129)),IF(AND(ISNUMBER(OFFSET('Water Data'!$H$5,0,10*ROW('Water Data'!H129))),CH135="No",ISNUMBER(OFFSET('Water Data'!$H$5,0,10*ROW('Water Data'!H129)))),CONCATENATE("[",ROUND(100-OFFSET('Water Data'!$H$5,0,10*ROW('Water Data'!H129)),0),"]"),IF(AND(ISNUMBER(OFFSET('Water Data'!$H$5,0,10*ROW('Water Data'!H129))),CH135="",ISNUMBER(OFFSET('Water Data'!$H$5,0,10*ROW('Water Data'!H129)))),100-OFFSET('Water Data'!$H$5,0,10*ROW('Water Data'!H129)),NA())))</f>
        <v>#N/A</v>
      </c>
      <c r="T135" s="133" t="e">
        <f ca="1">+IF(AND(ISNUMBER(OFFSET('Water Data'!$H$7,0,10*ROW('Water Data'!H129))),CI135="Yes"),OFFSET('Water Data'!$H$7,0,10*ROW('Water Data'!H129)),IF(AND(ISNUMBER(OFFSET('Water Data'!$H$7,0,10*ROW('Water Data'!H129))),CI135="No",ISNUMBER(OFFSET('Water Data'!$H$7,0,10*ROW('Water Data'!H129)))),CONCATENATE("[",ROUND(OFFSET('Water Data'!$H$7,0,10*ROW('Water Data'!H129)),0),"]"),IF(AND(ISNUMBER(OFFSET('Water Data'!$H$7,0,10*ROW('Water Data'!H129))),CI135="",ISNUMBER(OFFSET('Water Data'!$H$7,0,10*ROW('Water Data'!H129)))),OFFSET('Water Data'!$H$7,0,10*ROW('Water Data'!H129)),NA())))</f>
        <v>#N/A</v>
      </c>
      <c r="U135" s="133" t="e">
        <f ca="1">+IF(AND(ISNUMBER(OFFSET('Water Data'!$H$10,0,10*ROW('Water Data'!H129))),CJ135="Yes"),OFFSET('Water Data'!$H$10,0,10*ROW('Water Data'!H129)),IF(AND(ISNUMBER(OFFSET('Water Data'!$H$10,0,10*ROW('Water Data'!H129))),CJ135="No",ISNUMBER(OFFSET('Water Data'!$H$10,0,10*ROW('Water Data'!H129)))),CONCATENATE("[",ROUND(OFFSET('Water Data'!$H$10,0,10*ROW('Water Data'!H129)),0),"]"),IF(AND(ISNUMBER(OFFSET('Water Data'!$H$10,0,10*ROW('Water Data'!H129))),CJ135="",ISNUMBER(OFFSET('Water Data'!$H$10,0,10*ROW('Water Data'!H129)))),OFFSET('Water Data'!$H$10,0,10*ROW('Water Data'!H129)),NA())))</f>
        <v>#N/A</v>
      </c>
      <c r="V135" s="134" t="e">
        <f ca="1">+IF(AND(ISNUMBER(OFFSET('Sanitation Data'!$C$5,0,10*ROW('Sanitation Data'!C129))),CK135="Yes"),100-OFFSET('Sanitation Data'!$C$5,0,10*ROW('Sanitation Data'!C129)),IF(AND(ISNUMBER(OFFSET('Sanitation Data'!$C$5,0,10*ROW('Sanitation Data'!C129))),CK135="No",ISNUMBER(OFFSET('Sanitation Data'!$C$5,0,10*ROW('Sanitation Data'!C129)))),CONCATENATE("[",ROUND(100-OFFSET('Sanitation Data'!$C$5,0,10*ROW('Sanitation Data'!C129)),0),"]"),IF(AND(ISNUMBER(OFFSET('Sanitation Data'!$C$5,0,10*ROW('Sanitation Data'!C129))),CK135="",ISNUMBER(OFFSET('Sanitation Data'!$C$5,0,10*ROW('Sanitation Data'!C129)))),100-OFFSET('Sanitation Data'!$C$5,0,10*ROW('Sanitation Data'!C129)),NA())))</f>
        <v>#N/A</v>
      </c>
      <c r="W135" s="134" t="e">
        <f ca="1">+IF(AND(ISNUMBER(OFFSET('Sanitation Data'!$C$7,0,10*ROW('Sanitation Data'!C129))),CL135="Yes"),OFFSET('Sanitation Data'!$C$7,0,10*ROW('Sanitation Data'!C129)),IF(AND(ISNUMBER(OFFSET('Sanitation Data'!$C$7,0,10*ROW('Sanitation Data'!C129))),CL135="No",ISNUMBER(OFFSET('Sanitation Data'!$C$7,0,10*ROW('Sanitation Data'!C129)))),CONCATENATE("[",ROUND(OFFSET('Sanitation Data'!$C$7,0,10*ROW('Sanitation Data'!C129)),0),"]"),IF(AND(ISNUMBER(OFFSET('Sanitation Data'!$C$7,0,10*ROW('Sanitation Data'!C129))),CL135="",ISNUMBER(OFFSET('Sanitation Data'!$C$7,0,10*ROW('Sanitation Data'!C129)))),OFFSET('Sanitation Data'!$C$7,0,10*ROW('Sanitation Data'!C129)),NA())))</f>
        <v>#N/A</v>
      </c>
      <c r="X135" s="134" t="e">
        <f ca="1">+IF(AND(ISNUMBER(OFFSET('Sanitation Data'!$C$11,0,10*ROW('Sanitation Data'!C129))),CM135="Yes"),OFFSET('Sanitation Data'!$C$11,0,10*ROW('Sanitation Data'!C129)),IF(AND(ISNUMBER(OFFSET('Sanitation Data'!$C$11,0,10*ROW('Sanitation Data'!C129))),CM135="No",ISNUMBER(OFFSET('Sanitation Data'!$C$11,0,10*ROW('Sanitation Data'!C129)))),CONCATENATE("[",ROUND(OFFSET('Sanitation Data'!$C$11,0,10*ROW('Sanitation Data'!C129)),0),"]"),IF(AND(ISNUMBER(OFFSET('Sanitation Data'!$C$11,0,10*ROW('Sanitation Data'!C129))),CM135="",ISNUMBER(OFFSET('Sanitation Data'!$C$11,0,10*ROW('Sanitation Data'!C129)))),OFFSET('Sanitation Data'!$C$11,0,10*ROW('Sanitation Data'!C129)),NA())))</f>
        <v>#N/A</v>
      </c>
      <c r="Y135" s="134" t="e">
        <f ca="1">+IF(AND(ISNUMBER(OFFSET('Sanitation Data'!$C$12,0,10*ROW('Sanitation Data'!C129))),CN135="Yes"),OFFSET('Sanitation Data'!$C$12,0,10*ROW('Sanitation Data'!C129)),IF(AND(ISNUMBER(OFFSET('Sanitation Data'!$C$12,0,10*ROW('Sanitation Data'!C129))),CN135="No",ISNUMBER(OFFSET('Sanitation Data'!$C$12,0,10*ROW('Sanitation Data'!C129)))),CONCATENATE("[",ROUND(OFFSET('Sanitation Data'!$C$12,0,10*ROW('Sanitation Data'!C129)),0),"]"),IF(AND(ISNUMBER(OFFSET('Sanitation Data'!$C$12,0,10*ROW('Sanitation Data'!C129))),CN135="",ISNUMBER(OFFSET('Sanitation Data'!$C$12,0,10*ROW('Sanitation Data'!C129)))),OFFSET('Sanitation Data'!$C$12,0,10*ROW('Sanitation Data'!C129)),NA())))</f>
        <v>#N/A</v>
      </c>
      <c r="Z135" s="134" t="e">
        <f ca="1">+IF(AND(ISNUMBER(OFFSET('Sanitation Data'!$C$13,0,10*ROW('Sanitation Data'!C129))),CO135="Yes"),OFFSET('Sanitation Data'!$C$13,0,10*ROW('Sanitation Data'!C129)),IF(AND(ISNUMBER(OFFSET('Sanitation Data'!$C$13,0,10*ROW('Sanitation Data'!C129))),CO135="No",ISNUMBER(OFFSET('Sanitation Data'!$C$13,0,10*ROW('Sanitation Data'!C129)))),CONCATENATE("[",ROUND(OFFSET('Sanitation Data'!$C$13,0,10*ROW('Sanitation Data'!C129)),0),"]"),IF(AND(ISNUMBER(OFFSET('Sanitation Data'!$C$13,0,10*ROW('Sanitation Data'!C129))),CO135="",ISNUMBER(OFFSET('Sanitation Data'!$C$13,0,10*ROW('Sanitation Data'!C129)))),OFFSET('Sanitation Data'!$C$13,0,10*ROW('Sanitation Data'!C129)),NA())))</f>
        <v>#N/A</v>
      </c>
      <c r="AA135" s="134" t="e">
        <f ca="1">+IF(AND(ISNUMBER(OFFSET('Sanitation Data'!$D$5,0,10*ROW('Sanitation Data'!D129))),CP135="Yes"),100-OFFSET('Sanitation Data'!$D$5,0,10*ROW('Sanitation Data'!D129)),IF(AND(ISNUMBER(OFFSET('Sanitation Data'!$D$5,0,10*ROW('Sanitation Data'!D129))),CP135="No",ISNUMBER(OFFSET('Sanitation Data'!$D$5,0,10*ROW('Sanitation Data'!D129)))),CONCATENATE("[",ROUND(100-OFFSET('Sanitation Data'!$D$5,0,10*ROW('Sanitation Data'!D129)),0),"]"),IF(AND(ISNUMBER(OFFSET('Sanitation Data'!$D$5,0,10*ROW('Sanitation Data'!D129))),CP135="",ISNUMBER(OFFSET('Sanitation Data'!$D$5,0,10*ROW('Sanitation Data'!D129)))),100-OFFSET('Sanitation Data'!$D$5,0,10*ROW('Sanitation Data'!D129)),NA())))</f>
        <v>#N/A</v>
      </c>
      <c r="AB135" s="134" t="e">
        <f ca="1">+IF(AND(ISNUMBER(OFFSET('Sanitation Data'!$D$7,0,10*ROW('Sanitation Data'!D129))),CQ135="Yes"),OFFSET('Sanitation Data'!$D$7,0,10*ROW('Sanitation Data'!G129)),IF(AND(ISNUMBER(OFFSET('Sanitation Data'!$D$7,0,10*ROW('Sanitation Data'!D129))),CQ135="No",ISNUMBER(OFFSET('Sanitation Data'!$D$7,0,10*ROW('Sanitation Data'!D129)))),CONCATENATE("[",ROUND(OFFSET('Sanitation Data'!$D$7,0,10*ROW('Sanitation Data'!D129)),0),"]"),IF(AND(ISNUMBER(OFFSET('Sanitation Data'!$D$7,0,10*ROW('Sanitation Data'!D129))),CQ135="",ISNUMBER(OFFSET('Sanitation Data'!$D$7,0,10*ROW('Sanitation Data'!D129)))),OFFSET('Sanitation Data'!$D$7,0,10*ROW('Sanitation Data'!D129)),NA())))</f>
        <v>#N/A</v>
      </c>
      <c r="AC135" s="134" t="e">
        <f ca="1">+IF(AND(ISNUMBER(OFFSET('Sanitation Data'!$D$11,0,10*ROW('Sanitation Data'!D129))),CR135="Yes"),OFFSET('Sanitation Data'!$D$11,0,10*ROW('Sanitation Data'!D129)),IF(AND(ISNUMBER(OFFSET('Sanitation Data'!$D$11,0,10*ROW('Sanitation Data'!D129))),CR135="No",ISNUMBER(OFFSET('Sanitation Data'!$D$11,0,10*ROW('Sanitation Data'!D129)))),CONCATENATE("[",ROUND(OFFSET('Sanitation Data'!$D$11,0,10*ROW('Sanitation Data'!D129)),0),"]"),IF(AND(ISNUMBER(OFFSET('Sanitation Data'!$D$11,0,10*ROW('Sanitation Data'!D129))),CR135="",ISNUMBER(OFFSET('Sanitation Data'!$D$11,0,10*ROW('Sanitation Data'!D129)))),OFFSET('Sanitation Data'!$D$11,0,10*ROW('Sanitation Data'!D129)),NA())))</f>
        <v>#N/A</v>
      </c>
      <c r="AD135" s="134" t="e">
        <f ca="1">+IF(AND(ISNUMBER(OFFSET('Sanitation Data'!$D$12,0,10*ROW('Sanitation Data'!D129))),CS135="Yes"),OFFSET('Sanitation Data'!$D$12,0,10*ROW('Sanitation Data'!D129)),IF(AND(ISNUMBER(OFFSET('Sanitation Data'!$D$12,0,10*ROW('Sanitation Data'!D129))),CS135="No",ISNUMBER(OFFSET('Sanitation Data'!$D$12,0,10*ROW('Sanitation Data'!D129)))),CONCATENATE("[",ROUND(OFFSET('Sanitation Data'!$D$12,0,10*ROW('Sanitation Data'!D129)),0),"]"),IF(AND(ISNUMBER(OFFSET('Sanitation Data'!$D$12,0,10*ROW('Sanitation Data'!D129))),CS135="",ISNUMBER(OFFSET('Sanitation Data'!$D$12,0,10*ROW('Sanitation Data'!D129)))),OFFSET('Sanitation Data'!$D$12,0,10*ROW('Sanitation Data'!D129)),NA())))</f>
        <v>#N/A</v>
      </c>
      <c r="AE135" s="134" t="e">
        <f ca="1">+IF(AND(ISNUMBER(OFFSET('Sanitation Data'!$D$13,0,10*ROW('Sanitation Data'!D129))),CT135="Yes"),OFFSET('Sanitation Data'!$D$13,0,10*ROW('Sanitation Data'!D129)),IF(AND(ISNUMBER(OFFSET('Sanitation Data'!$D$13,0,10*ROW('Sanitation Data'!D129))),CT135="No",ISNUMBER(OFFSET('Sanitation Data'!$D$13,0,10*ROW('Sanitation Data'!D129)))),CONCATENATE("[",ROUND(OFFSET('Sanitation Data'!$D$13,0,10*ROW('Sanitation Data'!D129)),0),"]"),IF(AND(ISNUMBER(OFFSET('Sanitation Data'!$D$13,0,10*ROW('Sanitation Data'!D129))),CT135="",ISNUMBER(OFFSET('Sanitation Data'!$D$13,0,10*ROW('Sanitation Data'!D129)))),OFFSET('Sanitation Data'!$D$13,0,10*ROW('Sanitation Data'!D129)),NA())))</f>
        <v>#N/A</v>
      </c>
      <c r="AF135" s="134" t="e">
        <f ca="1">+IF(AND(ISNUMBER(OFFSET('Sanitation Data'!$E$5,0,10*ROW('Sanitation Data'!E129))),CU135="Yes"),100-OFFSET('Sanitation Data'!$E$5,0,10*ROW('Sanitation Data'!E129)),IF(AND(ISNUMBER(OFFSET('Sanitation Data'!$E$5,0,10*ROW('Sanitation Data'!E129))),CU135="No",ISNUMBER(OFFSET('Sanitation Data'!$E$5,0,10*ROW('Sanitation Data'!E129)))),CONCATENATE("[",ROUND(100-OFFSET('Sanitation Data'!$E$5,0,10*ROW('Sanitation Data'!E129)),0),"]"),IF(AND(ISNUMBER(OFFSET('Sanitation Data'!$E$5,0,10*ROW('Sanitation Data'!E129))),CU135="",ISNUMBER(OFFSET('Sanitation Data'!$E$5,0,10*ROW('Sanitation Data'!E129)))),100-OFFSET('Sanitation Data'!$E$5,0,10*ROW('Sanitation Data'!E129)),NA())))</f>
        <v>#N/A</v>
      </c>
      <c r="AG135" s="134" t="e">
        <f ca="1">+IF(AND(ISNUMBER(OFFSET('Sanitation Data'!$E$7,0,10*ROW('Sanitation Data'!E129))),CV135="Yes"),OFFSET('Sanitation Data'!$E$7,0,10*ROW('Sanitation Data'!E129)),IF(AND(ISNUMBER(OFFSET('Sanitation Data'!$E$7,0,10*ROW('Sanitation Data'!E129))),CV135="No",ISNUMBER(OFFSET('Sanitation Data'!$E$7,0,10*ROW('Sanitation Data'!E129)))),CONCATENATE("[",ROUND(OFFSET('Sanitation Data'!$E$7,0,10*ROW('Sanitation Data'!E129)),0),"]"),IF(AND(ISNUMBER(OFFSET('Sanitation Data'!$E$7,0,10*ROW('Sanitation Data'!E129))),CV135="",ISNUMBER(OFFSET('Sanitation Data'!$E$7,0,10*ROW('Sanitation Data'!E129)))),OFFSET('Sanitation Data'!$E$7,0,10*ROW('Sanitation Data'!E129)),NA())))</f>
        <v>#N/A</v>
      </c>
      <c r="AH135" s="134" t="e">
        <f ca="1">+IF(AND(ISNUMBER(OFFSET('Sanitation Data'!$E$11,0,10*ROW('Sanitation Data'!E129))),CW135="Yes"),OFFSET('Sanitation Data'!$E$11,0,10*ROW('Sanitation Data'!E129)),IF(AND(ISNUMBER(OFFSET('Sanitation Data'!$E$11,0,10*ROW('Sanitation Data'!E129))),CW135="No",ISNUMBER(OFFSET('Sanitation Data'!$E$11,0,10*ROW('Sanitation Data'!E129)))),CONCATENATE("[",ROUND(OFFSET('Sanitation Data'!$E$11,0,10*ROW('Sanitation Data'!E129)),0),"]"),IF(AND(ISNUMBER(OFFSET('Sanitation Data'!$E$11,0,10*ROW('Sanitation Data'!E129))),CW135="",ISNUMBER(OFFSET('Sanitation Data'!$E$11,0,10*ROW('Sanitation Data'!E129)))),OFFSET('Sanitation Data'!$E$11,0,10*ROW('Sanitation Data'!E129)),NA())))</f>
        <v>#N/A</v>
      </c>
      <c r="AI135" s="134" t="e">
        <f ca="1">+IF(AND(ISNUMBER(OFFSET('Sanitation Data'!$E$12,0,10*ROW('Sanitation Data'!E129))),CX135="Yes"),OFFSET('Sanitation Data'!$E$12,0,10*ROW('Sanitation Data'!E129)),IF(AND(ISNUMBER(OFFSET('Sanitation Data'!$E$12,0,10*ROW('Sanitation Data'!E129))),CX135="No",ISNUMBER(OFFSET('Sanitation Data'!$E$12,0,10*ROW('Sanitation Data'!E129)))),CONCATENATE("[",ROUND(OFFSET('Sanitation Data'!$E$12,0,10*ROW('Sanitation Data'!E129)),0),"]"),IF(AND(ISNUMBER(OFFSET('Sanitation Data'!$E$12,0,10*ROW('Sanitation Data'!E129))),CX135="",ISNUMBER(OFFSET('Sanitation Data'!$E$12,0,10*ROW('Sanitation Data'!E129)))),OFFSET('Sanitation Data'!$E$12,0,10*ROW('Sanitation Data'!E129)),NA())))</f>
        <v>#N/A</v>
      </c>
      <c r="AJ135" s="134" t="e">
        <f ca="1">+IF(AND(ISNUMBER(OFFSET('Sanitation Data'!$E$13,0,10*ROW('Sanitation Data'!E129))),CY135="Yes"),OFFSET('Sanitation Data'!$E$13,0,10*ROW('Sanitation Data'!E129)),IF(AND(ISNUMBER(OFFSET('Sanitation Data'!$E$13,0,10*ROW('Sanitation Data'!E129))),CY135="No",ISNUMBER(OFFSET('Sanitation Data'!$E$13,0,10*ROW('Sanitation Data'!E129)))),CONCATENATE("[",ROUND(OFFSET('Sanitation Data'!$E$13,0,10*ROW('Sanitation Data'!E129)),0),"]"),IF(AND(ISNUMBER(OFFSET('Sanitation Data'!$E$13,0,10*ROW('Sanitation Data'!E129))),CY135="",ISNUMBER(OFFSET('Sanitation Data'!$E$13,0,10*ROW('Sanitation Data'!E129)))),OFFSET('Sanitation Data'!$E$13,0,10*ROW('Sanitation Data'!E129)),NA())))</f>
        <v>#N/A</v>
      </c>
      <c r="AK135" s="134" t="e">
        <f ca="1">+IF(AND(ISNUMBER(OFFSET('Sanitation Data'!$F$5,0,10*ROW('Sanitation Data'!F129))),CZ135="Yes"),100-OFFSET('Sanitation Data'!$F$5,0,10*ROW('Sanitation Data'!F129)),IF(AND(ISNUMBER(OFFSET('Sanitation Data'!$F$5,0,10*ROW('Sanitation Data'!F129))),CZ135="No",ISNUMBER(OFFSET('Sanitation Data'!$F$5,0,10*ROW('Sanitation Data'!F129)))),CONCATENATE("[",ROUND(100-OFFSET('Sanitation Data'!$F$5,0,10*ROW('Sanitation Data'!F129)),0),"]"),IF(AND(ISNUMBER(OFFSET('Sanitation Data'!$F$5,0,10*ROW('Sanitation Data'!F129))),CZ135="",ISNUMBER(OFFSET('Sanitation Data'!$F$5,0,10*ROW('Sanitation Data'!F129)))),100-OFFSET('Sanitation Data'!$F$5,0,10*ROW('Sanitation Data'!F129)),NA())))</f>
        <v>#N/A</v>
      </c>
      <c r="AL135" s="134" t="e">
        <f ca="1">+IF(AND(ISNUMBER(OFFSET('Sanitation Data'!$F$7,0,10*ROW('Sanitation Data'!F129))),DA135="Yes"),OFFSET('Sanitation Data'!$F$7,0,10*ROW('Sanitation Data'!F129)),IF(AND(ISNUMBER(OFFSET('Sanitation Data'!$F$7,0,10*ROW('Sanitation Data'!F129))),DA135="No",ISNUMBER(OFFSET('Sanitation Data'!$F$7,0,10*ROW('Sanitation Data'!F129)))),CONCATENATE("[",ROUND(OFFSET('Sanitation Data'!$F$7,0,10*ROW('Sanitation Data'!F129)),0),"]"),IF(AND(ISNUMBER(OFFSET('Sanitation Data'!$F$7,0,10*ROW('Sanitation Data'!F129))),DA135="",ISNUMBER(OFFSET('Sanitation Data'!$F$7,0,10*ROW('Sanitation Data'!F129)))),OFFSET('Sanitation Data'!$F$7,0,10*ROW('Sanitation Data'!F129)),NA())))</f>
        <v>#N/A</v>
      </c>
      <c r="AM135" s="134" t="e">
        <f ca="1">+IF(AND(ISNUMBER(OFFSET('Sanitation Data'!$F$11,0,10*ROW('Sanitation Data'!F129))),DB135="Yes"),OFFSET('Sanitation Data'!$F$11,0,10*ROW('Sanitation Data'!F129)),IF(AND(ISNUMBER(OFFSET('Sanitation Data'!$F$11,0,10*ROW('Sanitation Data'!F129))),DB135="No",ISNUMBER(OFFSET('Sanitation Data'!$F$11,0,10*ROW('Sanitation Data'!F129)))),CONCATENATE("[",ROUND(OFFSET('Sanitation Data'!$F$11,0,10*ROW('Sanitation Data'!F129)),0),"]"),IF(AND(ISNUMBER(OFFSET('Sanitation Data'!$F$11,0,10*ROW('Sanitation Data'!F129))),DB135="",ISNUMBER(OFFSET('Sanitation Data'!$F$11,0,10*ROW('Sanitation Data'!F129)))),OFFSET('Sanitation Data'!$F$11,0,10*ROW('Sanitation Data'!F129)),NA())))</f>
        <v>#N/A</v>
      </c>
      <c r="AN135" s="134" t="e">
        <f ca="1">+IF(AND(ISNUMBER(OFFSET('Sanitation Data'!$F$12,0,10*ROW('Sanitation Data'!F129))),DC135="Yes"),OFFSET('Sanitation Data'!$F$12,0,10*ROW('Sanitation Data'!F129)),IF(AND(ISNUMBER(OFFSET('Sanitation Data'!$F$12,0,10*ROW('Sanitation Data'!F129))),DC135="No",ISNUMBER(OFFSET('Sanitation Data'!$F$12,0,10*ROW('Sanitation Data'!F129)))),CONCATENATE("[",ROUND(OFFSET('Sanitation Data'!$F$12,0,10*ROW('Sanitation Data'!F129)),0),"]"),IF(AND(ISNUMBER(OFFSET('Sanitation Data'!$F$12,0,10*ROW('Sanitation Data'!F129))),DC135="",ISNUMBER(OFFSET('Sanitation Data'!$F$12,0,10*ROW('Sanitation Data'!F129)))),OFFSET('Sanitation Data'!$F$12,0,10*ROW('Sanitation Data'!F129)),NA())))</f>
        <v>#N/A</v>
      </c>
      <c r="AO135" s="134" t="e">
        <f ca="1">+IF(AND(ISNUMBER(OFFSET('Sanitation Data'!$F$13,0,10*ROW('Sanitation Data'!F129))),DD135="Yes"),OFFSET('Sanitation Data'!$F$13,0,10*ROW('Sanitation Data'!F129)),IF(AND(ISNUMBER(OFFSET('Sanitation Data'!$F$13,0,10*ROW('Sanitation Data'!F129))),DD135="No",ISNUMBER(OFFSET('Sanitation Data'!$F$13,0,10*ROW('Sanitation Data'!F129)))),CONCATENATE("[",ROUND(OFFSET('Sanitation Data'!$F$13,0,10*ROW('Sanitation Data'!F129)),0),"]"),IF(AND(ISNUMBER(OFFSET('Sanitation Data'!$F$13,0,10*ROW('Sanitation Data'!F129))),DD135="",ISNUMBER(OFFSET('Sanitation Data'!$F$13,0,10*ROW('Sanitation Data'!F129)))),OFFSET('Sanitation Data'!$F$13,0,10*ROW('Sanitation Data'!F129)),NA())))</f>
        <v>#N/A</v>
      </c>
      <c r="AP135" s="134" t="e">
        <f ca="1">+IF(AND(ISNUMBER(OFFSET('Sanitation Data'!$G$5,0,10*ROW('Sanitation Data'!G129))),DE135="Yes"),100-OFFSET('Sanitation Data'!$G$5,0,10*ROW('Sanitation Data'!G129)),IF(AND(ISNUMBER(OFFSET('Sanitation Data'!$G$5,0,10*ROW('Sanitation Data'!G129))),DE135="No",ISNUMBER(OFFSET('Sanitation Data'!$G$5,0,10*ROW('Sanitation Data'!G129)))),CONCATENATE("[",ROUND(100-OFFSET('Sanitation Data'!$G$5,0,10*ROW('Sanitation Data'!G129)),0),"]"),IF(AND(ISNUMBER(OFFSET('Sanitation Data'!$G$5,0,10*ROW('Sanitation Data'!G129))),DE135="",ISNUMBER(OFFSET('Sanitation Data'!$G$5,0,10*ROW('Sanitation Data'!G129)))),100-OFFSET('Sanitation Data'!$G$5,0,10*ROW('Sanitation Data'!G129)),NA())))</f>
        <v>#N/A</v>
      </c>
      <c r="AQ135" s="134" t="e">
        <f ca="1">+IF(AND(ISNUMBER(OFFSET('Sanitation Data'!$G$7,0,10*ROW('Sanitation Data'!G129))),DF135="Yes"),OFFSET('Sanitation Data'!$G$7,0,10*ROW('Sanitation Data'!G129)),IF(AND(ISNUMBER(OFFSET('Sanitation Data'!$G$7,0,10*ROW('Sanitation Data'!G129))),DF135="No",ISNUMBER(OFFSET('Sanitation Data'!$G$7,0,10*ROW('Sanitation Data'!G129)))),CONCATENATE("[",ROUND(OFFSET('Sanitation Data'!$G$7,0,10*ROW('Sanitation Data'!G129)),0),"]"),IF(AND(ISNUMBER(OFFSET('Sanitation Data'!$G$7,0,10*ROW('Sanitation Data'!G129))),DF135="",ISNUMBER(OFFSET('Sanitation Data'!$G$7,0,10*ROW('Sanitation Data'!G129)))),OFFSET('Sanitation Data'!$G$7,0,10*ROW('Sanitation Data'!G129)),NA())))</f>
        <v>#N/A</v>
      </c>
      <c r="AR135" s="134" t="e">
        <f ca="1">+IF(AND(ISNUMBER(OFFSET('Sanitation Data'!$G$11,0,10*ROW('Sanitation Data'!G129))),DG135="Yes"),OFFSET('Sanitation Data'!$G$11,0,10*ROW('Sanitation Data'!G129)),IF(AND(ISNUMBER(OFFSET('Sanitation Data'!$G$11,0,10*ROW('Sanitation Data'!G129))),DG135="No",ISNUMBER(OFFSET('Sanitation Data'!$G$11,0,10*ROW('Sanitation Data'!G129)))),CONCATENATE("[",ROUND(OFFSET('Sanitation Data'!$G$11,0,10*ROW('Sanitation Data'!G129)),0),"]"),IF(AND(ISNUMBER(OFFSET('Sanitation Data'!$G$11,0,10*ROW('Sanitation Data'!G129))),DG135="",ISNUMBER(OFFSET('Sanitation Data'!$G$11,0,10*ROW('Sanitation Data'!G129)))),OFFSET('Sanitation Data'!$G$11,0,10*ROW('Sanitation Data'!G129)),NA())))</f>
        <v>#N/A</v>
      </c>
      <c r="AS135" s="134" t="e">
        <f ca="1">+IF(AND(ISNUMBER(OFFSET('Sanitation Data'!$G$12,0,10*ROW('Sanitation Data'!G129))),DH135="Yes"),OFFSET('Sanitation Data'!$G$12,0,10*ROW('Sanitation Data'!G129)),IF(AND(ISNUMBER(OFFSET('Sanitation Data'!$G$12,0,10*ROW('Sanitation Data'!G129))),DH135="No",ISNUMBER(OFFSET('Sanitation Data'!$G$12,0,10*ROW('Sanitation Data'!G129)))),CONCATENATE("[",ROUND(OFFSET('Sanitation Data'!$G$12,0,10*ROW('Sanitation Data'!G129)),0),"]"),IF(AND(ISNUMBER(OFFSET('Sanitation Data'!$G$12,0,10*ROW('Sanitation Data'!G129))),DH135="",ISNUMBER(OFFSET('Sanitation Data'!$G$12,0,10*ROW('Sanitation Data'!G129)))),OFFSET('Sanitation Data'!$G$12,0,10*ROW('Sanitation Data'!G129)),NA())))</f>
        <v>#N/A</v>
      </c>
      <c r="AT135" s="134" t="e">
        <f ca="1">+IF(AND(ISNUMBER(OFFSET('Sanitation Data'!$G$13,0,10*ROW('Sanitation Data'!G129))),DI135="Yes"),OFFSET('Sanitation Data'!$G$13,0,10*ROW('Sanitation Data'!G129)),IF(AND(ISNUMBER(OFFSET('Sanitation Data'!$G$13,0,10*ROW('Sanitation Data'!G129))),DI135="No",ISNUMBER(OFFSET('Sanitation Data'!$G$13,0,10*ROW('Sanitation Data'!G129)))),CONCATENATE("[",ROUND(OFFSET('Sanitation Data'!$G$13,0,10*ROW('Sanitation Data'!G129)),0),"]"),IF(AND(ISNUMBER(OFFSET('Sanitation Data'!$G$13,0,10*ROW('Sanitation Data'!G129))),DI135="",ISNUMBER(OFFSET('Sanitation Data'!$G$13,0,10*ROW('Sanitation Data'!G129)))),OFFSET('Sanitation Data'!$G$13,0,10*ROW('Sanitation Data'!G129)),NA())))</f>
        <v>#N/A</v>
      </c>
      <c r="AU135" s="134" t="e">
        <f ca="1">+IF(AND(ISNUMBER(OFFSET('Sanitation Data'!$H$5,0,10*ROW('Sanitation Data'!H129))),DJ135="Yes"),100-OFFSET('Sanitation Data'!$H$5,0,10*ROW('Sanitation Data'!H129)),IF(AND(ISNUMBER(OFFSET('Sanitation Data'!$H$5,0,10*ROW('Sanitation Data'!H129))),DJ135="No",ISNUMBER(OFFSET('Sanitation Data'!$H$5,0,10*ROW('Sanitation Data'!H129)))),CONCATENATE("[",ROUND(100-OFFSET('Sanitation Data'!$H$5,0,10*ROW('Sanitation Data'!H129)),0),"]"),IF(AND(ISNUMBER(OFFSET('Sanitation Data'!$H$5,0,10*ROW('Sanitation Data'!H129))),DJ135="",ISNUMBER(OFFSET('Sanitation Data'!$H$5,0,10*ROW('Sanitation Data'!H129)))),100-OFFSET('Sanitation Data'!$H$5,0,10*ROW('Sanitation Data'!H129)),NA())))</f>
        <v>#N/A</v>
      </c>
      <c r="AV135" s="134" t="e">
        <f ca="1">+IF(AND(ISNUMBER(OFFSET('Sanitation Data'!$H$7,0,10*ROW('Sanitation Data'!H129))),DK135="Yes"),OFFSET('Sanitation Data'!$H$7,0,10*ROW('Sanitation Data'!H129)),IF(AND(ISNUMBER(OFFSET('Sanitation Data'!$H$7,0,10*ROW('Sanitation Data'!H129))),DK135="No",ISNUMBER(OFFSET('Sanitation Data'!$H$7,0,10*ROW('Sanitation Data'!H129)))),CONCATENATE("[",ROUND(OFFSET('Sanitation Data'!$H$7,0,10*ROW('Sanitation Data'!H129)),0),"]"),IF(AND(ISNUMBER(OFFSET('Sanitation Data'!$H$7,0,10*ROW('Sanitation Data'!H129))),DK135="",ISNUMBER(OFFSET('Sanitation Data'!$H$7,0,10*ROW('Sanitation Data'!H129)))),OFFSET('Sanitation Data'!$H$7,0,10*ROW('Sanitation Data'!H129)),NA())))</f>
        <v>#N/A</v>
      </c>
      <c r="AW135" s="134" t="e">
        <f ca="1">+IF(AND(ISNUMBER(OFFSET('Sanitation Data'!$H$11,0,10*ROW('Sanitation Data'!H129))),DL135="Yes"),OFFSET('Sanitation Data'!$H$11,0,10*ROW('Sanitation Data'!H129)),IF(AND(ISNUMBER(OFFSET('Sanitation Data'!$H$11,0,10*ROW('Sanitation Data'!H129))),DL135="No",ISNUMBER(OFFSET('Sanitation Data'!$H$11,0,10*ROW('Sanitation Data'!H129)))),CONCATENATE("[",ROUND(OFFSET('Sanitation Data'!$H$11,0,10*ROW('Sanitation Data'!H129)),0),"]"),IF(AND(ISNUMBER(OFFSET('Sanitation Data'!$H$11,0,10*ROW('Sanitation Data'!H129))),DL135="",ISNUMBER(OFFSET('Sanitation Data'!$H$11,0,10*ROW('Sanitation Data'!H129)))),OFFSET('Sanitation Data'!$H$11,0,10*ROW('Sanitation Data'!H129)),NA())))</f>
        <v>#N/A</v>
      </c>
      <c r="AX135" s="134" t="e">
        <f ca="1">+IF(AND(ISNUMBER(OFFSET('Sanitation Data'!$H$12,0,10*ROW('Sanitation Data'!H129))),DM135="Yes"),OFFSET('Sanitation Data'!$H$12,0,10*ROW('Sanitation Data'!H129)),IF(AND(ISNUMBER(OFFSET('Sanitation Data'!$H$12,0,10*ROW('Sanitation Data'!H129))),DM135="No",ISNUMBER(OFFSET('Sanitation Data'!$H$12,0,10*ROW('Sanitation Data'!H129)))),CONCATENATE("[",ROUND(OFFSET('Sanitation Data'!$H$12,0,10*ROW('Sanitation Data'!H129)),0),"]"),IF(AND(ISNUMBER(OFFSET('Sanitation Data'!$H$12,0,10*ROW('Sanitation Data'!H129))),DM135="",ISNUMBER(OFFSET('Sanitation Data'!$H$12,0,10*ROW('Sanitation Data'!H129)))),OFFSET('Sanitation Data'!$H$12,0,10*ROW('Sanitation Data'!H129)),NA())))</f>
        <v>#N/A</v>
      </c>
      <c r="AY135" s="134" t="e">
        <f ca="1">+IF(AND(ISNUMBER(OFFSET('Sanitation Data'!$H$13,0,10*ROW('Sanitation Data'!H129))),DN135="Yes"),OFFSET('Sanitation Data'!$H$13,0,10*ROW('Sanitation Data'!H129)),IF(AND(ISNUMBER(OFFSET('Sanitation Data'!$H$13,0,10*ROW('Sanitation Data'!H129))),DN135="No",ISNUMBER(OFFSET('Sanitation Data'!$H$13,0,10*ROW('Sanitation Data'!H129)))),CONCATENATE("[",ROUND(OFFSET('Sanitation Data'!$H$13,0,10*ROW('Sanitation Data'!H129)),0),"]"),IF(AND(ISNUMBER(OFFSET('Sanitation Data'!$H$13,0,10*ROW('Sanitation Data'!H129))),DN135="",ISNUMBER(OFFSET('Sanitation Data'!$H$13,0,10*ROW('Sanitation Data'!H129)))),OFFSET('Sanitation Data'!$H$13,0,10*ROW('Sanitation Data'!H129)),NA())))</f>
        <v>#N/A</v>
      </c>
      <c r="AZ135" s="135" t="e">
        <f ca="1">+IF(AND(ISNUMBER(OFFSET('Hygiene Data'!$C$6,0,10*ROW('Hygiene Data'!C129))),DO135="Yes"),OFFSET('Hygiene Data'!$C$6,0,10*ROW('Hygiene Data'!C129)),IF(AND(ISNUMBER(OFFSET('Hygiene Data'!$C$6,0,10*ROW('Hygiene Data'!C129))),DO135="No",ISNUMBER(OFFSET('Hygiene Data'!$C$6,0,10*ROW('Hygiene Data'!C129)))),CONCATENATE("[",ROUND(OFFSET('Hygiene Data'!$C$6,0,10*ROW('Hygiene Data'!C129)),0),"]"),IF(AND(ISNUMBER(OFFSET('Hygiene Data'!$C$6,0,10*ROW('Hygiene Data'!C129))),DO135="",ISNUMBER(OFFSET('Hygiene Data'!$C$6,0,10*ROW('Hygiene Data'!C129)))),OFFSET('Hygiene Data'!$C$6,0,10*ROW('Hygiene Data'!C129)),NA())))</f>
        <v>#N/A</v>
      </c>
      <c r="BA135" s="135" t="e">
        <f ca="1">+IF(AND(ISNUMBER(OFFSET('Hygiene Data'!$C$8,0,10*ROW('Hygiene Data'!C129))),DP135="Yes"),OFFSET('Hygiene Data'!$C$8,0,10*ROW('Hygiene Data'!C129)),IF(AND(ISNUMBER(OFFSET('Hygiene Data'!$C$8,0,10*ROW('Hygiene Data'!C129))),DP135="No",ISNUMBER(OFFSET('Hygiene Data'!$C$8,0,10*ROW('Hygiene Data'!C129)))),CONCATENATE("[",ROUND(OFFSET('Hygiene Data'!$C$8,0,10*ROW('Hygiene Data'!C129)),0),"]"),IF(AND(ISNUMBER(OFFSET('Hygiene Data'!$C$8,0,10*ROW('Hygiene Data'!C129))),DP135="",ISNUMBER(OFFSET('Hygiene Data'!$C$8,0,10*ROW('Hygiene Data'!C129)))),OFFSET('Hygiene Data'!$C$8,0,10*ROW('Hygiene Data'!C129)),NA())))</f>
        <v>#N/A</v>
      </c>
      <c r="BB135" s="135" t="e">
        <f ca="1">+IF(AND(ISNUMBER(OFFSET('Hygiene Data'!$C$10,0,10*ROW('Hygiene Data'!C129))),DQ135="Yes"),OFFSET('Hygiene Data'!$C$10,0,10*ROW('Hygiene Data'!C129)),IF(AND(ISNUMBER(OFFSET('Hygiene Data'!$C$10,0,10*ROW('Hygiene Data'!C129))),DQ135="No",ISNUMBER(OFFSET('Hygiene Data'!$C$10,0,10*ROW('Hygiene Data'!C129)))),CONCATENATE("[",ROUND(OFFSET('Hygiene Data'!$C$10,0,10*ROW('Hygiene Data'!C129)),0),"]"),IF(AND(ISNUMBER(OFFSET('Hygiene Data'!$C$10,0,10*ROW('Hygiene Data'!C129))),DQ135="",ISNUMBER(OFFSET('Hygiene Data'!$C$10,0,10*ROW('Hygiene Data'!C129)))),OFFSET('Hygiene Data'!$C$10,0,10*ROW('Hygiene Data'!C129)),NA())))</f>
        <v>#N/A</v>
      </c>
      <c r="BC135" s="135" t="e">
        <f ca="1">+IF(AND(ISNUMBER(OFFSET('Hygiene Data'!$D$6,0,10*ROW('Hygiene Data'!D129))),DR135="Yes"),OFFSET('Hygiene Data'!$D$6,0,10*ROW('Hygiene Data'!D129)),IF(AND(ISNUMBER(OFFSET('Hygiene Data'!$D$6,0,10*ROW('Hygiene Data'!D129))),DR135="No",ISNUMBER(OFFSET('Hygiene Data'!$D$6,0,10*ROW('Hygiene Data'!D129)))),CONCATENATE("[",ROUND(OFFSET('Hygiene Data'!$D$6,0,10*ROW('Hygiene Data'!D129)),0),"]"),IF(AND(ISNUMBER(OFFSET('Hygiene Data'!$D$6,0,10*ROW('Hygiene Data'!D129))),DR135="",ISNUMBER(OFFSET('Hygiene Data'!$D$6,0,10*ROW('Hygiene Data'!D129)))),OFFSET('Hygiene Data'!$D$6,0,10*ROW('Hygiene Data'!D129)),NA())))</f>
        <v>#N/A</v>
      </c>
      <c r="BD135" s="135" t="e">
        <f ca="1">+IF(AND(ISNUMBER(OFFSET('Hygiene Data'!$D$8,0,10*ROW('Hygiene Data'!D129))),DS135="Yes"),OFFSET('Hygiene Data'!$D$8,0,10*ROW('Hygiene Data'!D129)),IF(AND(ISNUMBER(OFFSET('Hygiene Data'!$D$8,0,10*ROW('Hygiene Data'!D129))),DS135="No",ISNUMBER(OFFSET('Hygiene Data'!$D$8,0,10*ROW('Hygiene Data'!D129)))),CONCATENATE("[",ROUND(OFFSET('Hygiene Data'!$D$8,0,10*ROW('Hygiene Data'!D129)),0),"]"),IF(AND(ISNUMBER(OFFSET('Hygiene Data'!$D$8,0,10*ROW('Hygiene Data'!D129))),DS135="",ISNUMBER(OFFSET('Hygiene Data'!$D$8,0,10*ROW('Hygiene Data'!D129)))),OFFSET('Hygiene Data'!$D$8,0,10*ROW('Hygiene Data'!D129)),NA())))</f>
        <v>#N/A</v>
      </c>
      <c r="BE135" s="135" t="e">
        <f ca="1">+IF(AND(ISNUMBER(OFFSET('Hygiene Data'!$D$10,0,10*ROW('Hygiene Data'!D129))),DT135="Yes"),OFFSET('Hygiene Data'!$D$10,0,10*ROW('Hygiene Data'!D129)),IF(AND(ISNUMBER(OFFSET('Hygiene Data'!$D$10,0,10*ROW('Hygiene Data'!D129))),DT135="No",ISNUMBER(OFFSET('Hygiene Data'!$D$10,0,10*ROW('Hygiene Data'!D129)))),CONCATENATE("[",ROUND(OFFSET('Hygiene Data'!$D$10,0,10*ROW('Hygiene Data'!D129)),0),"]"),IF(AND(ISNUMBER(OFFSET('Hygiene Data'!$D$10,0,10*ROW('Hygiene Data'!D129))),DT135="",ISNUMBER(OFFSET('Hygiene Data'!$D$10,0,10*ROW('Hygiene Data'!D129)))),OFFSET('Hygiene Data'!$D$10,0,10*ROW('Hygiene Data'!D129)),NA())))</f>
        <v>#N/A</v>
      </c>
      <c r="BF135" s="135" t="e">
        <f ca="1">+IF(AND(ISNUMBER(OFFSET('Hygiene Data'!$E$6,0,10*ROW('Hygiene Data'!E129))),DU135="Yes"),OFFSET('Hygiene Data'!$E$6,0,10*ROW('Hygiene Data'!E129)),IF(AND(ISNUMBER(OFFSET('Hygiene Data'!$E$6,0,10*ROW('Hygiene Data'!E129))),DU135="No",ISNUMBER(OFFSET('Hygiene Data'!$E$6,0,10*ROW('Hygiene Data'!E129)))),CONCATENATE("[",ROUND(OFFSET('Hygiene Data'!$E$6,0,10*ROW('Hygiene Data'!E129)),0),"]"),IF(AND(ISNUMBER(OFFSET('Hygiene Data'!$E$6,0,10*ROW('Hygiene Data'!E129))),DU135="",ISNUMBER(OFFSET('Hygiene Data'!$E$6,0,10*ROW('Hygiene Data'!E129)))),OFFSET('Hygiene Data'!$E$6,0,10*ROW('Hygiene Data'!E129)),NA())))</f>
        <v>#N/A</v>
      </c>
      <c r="BG135" s="135" t="e">
        <f ca="1">+IF(AND(ISNUMBER(OFFSET('Hygiene Data'!$E$8,0,10*ROW('Hygiene Data'!E129))),DV135="Yes"),OFFSET('Hygiene Data'!$E$8,0,10*ROW('Hygiene Data'!E129)),IF(AND(ISNUMBER(OFFSET('Hygiene Data'!$E$8,0,10*ROW('Hygiene Data'!E129))),DV135="No",ISNUMBER(OFFSET('Hygiene Data'!$E$8,0,10*ROW('Hygiene Data'!E129)))),CONCATENATE("[",ROUND(OFFSET('Hygiene Data'!$E$8,0,10*ROW('Hygiene Data'!E129)),0),"]"),IF(AND(ISNUMBER(OFFSET('Hygiene Data'!$E$8,0,10*ROW('Hygiene Data'!E129))),DV135="",ISNUMBER(OFFSET('Hygiene Data'!$E$8,0,10*ROW('Hygiene Data'!E129)))),OFFSET('Hygiene Data'!$E$8,0,10*ROW('Hygiene Data'!E129)),NA())))</f>
        <v>#N/A</v>
      </c>
      <c r="BH135" s="135" t="e">
        <f ca="1">+IF(AND(ISNUMBER(OFFSET('Hygiene Data'!$E$10,0,10*ROW('Hygiene Data'!E129))),DW135="Yes"),OFFSET('Hygiene Data'!$E$10,0,10*ROW('Hygiene Data'!E129)),IF(AND(ISNUMBER(OFFSET('Hygiene Data'!$E$10,0,10*ROW('Hygiene Data'!E129))),DW135="No",ISNUMBER(OFFSET('Hygiene Data'!$E$10,0,10*ROW('Hygiene Data'!E129)))),CONCATENATE("[",ROUND(OFFSET('Hygiene Data'!$E$10,0,10*ROW('Hygiene Data'!E129)),0),"]"),IF(AND(ISNUMBER(OFFSET('Hygiene Data'!$E$10,0,10*ROW('Hygiene Data'!E129))),DW135="",ISNUMBER(OFFSET('Hygiene Data'!$E$10,0,10*ROW('Hygiene Data'!E129)))),OFFSET('Hygiene Data'!$E$10,0,10*ROW('Hygiene Data'!E129)),NA())))</f>
        <v>#N/A</v>
      </c>
      <c r="BI135" s="135" t="e">
        <f ca="1">+IF(AND(ISNUMBER(OFFSET('Hygiene Data'!$F$6,0,10*ROW('Hygiene Data'!F129))),DX135="Yes"),OFFSET('Hygiene Data'!$F$6,0,10*ROW('Hygiene Data'!F129)),IF(AND(ISNUMBER(OFFSET('Hygiene Data'!$F$6,0,10*ROW('Hygiene Data'!F129))),DX135="No",ISNUMBER(OFFSET('Hygiene Data'!$F$6,0,10*ROW('Hygiene Data'!F129)))),CONCATENATE("[",ROUND(OFFSET('Hygiene Data'!$F$6,0,10*ROW('Hygiene Data'!F129)),0),"]"),IF(AND(ISNUMBER(OFFSET('Hygiene Data'!$F$6,0,10*ROW('Hygiene Data'!F129))),DX135="",ISNUMBER(OFFSET('Hygiene Data'!$F$6,0,10*ROW('Hygiene Data'!F129)))),OFFSET('Hygiene Data'!$F$6,0,10*ROW('Hygiene Data'!F129)),NA())))</f>
        <v>#N/A</v>
      </c>
      <c r="BJ135" s="135" t="e">
        <f ca="1">+IF(AND(ISNUMBER(OFFSET('Hygiene Data'!$F$8,0,10*ROW('Hygiene Data'!F129))),DY135="Yes"),OFFSET('Hygiene Data'!$F$8,0,10*ROW('Hygiene Data'!F129)),IF(AND(ISNUMBER(OFFSET('Hygiene Data'!$F$8,0,10*ROW('Hygiene Data'!F129))),DY135="No",ISNUMBER(OFFSET('Hygiene Data'!$F$8,0,10*ROW('Hygiene Data'!F129)))),CONCATENATE("[",ROUND(OFFSET('Hygiene Data'!$F$8,0,10*ROW('Hygiene Data'!F129)),0),"]"),IF(AND(ISNUMBER(OFFSET('Hygiene Data'!$F$8,0,10*ROW('Hygiene Data'!F129))),DY135="",ISNUMBER(OFFSET('Hygiene Data'!$F$8,0,10*ROW('Hygiene Data'!F129)))),OFFSET('Hygiene Data'!$F$8,0,10*ROW('Hygiene Data'!F129)),NA())))</f>
        <v>#N/A</v>
      </c>
      <c r="BK135" s="135" t="e">
        <f ca="1">+IF(AND(ISNUMBER(OFFSET('Hygiene Data'!$F$10,0,10*ROW('Hygiene Data'!F129))),DZ135="Yes"),OFFSET('Hygiene Data'!$F$10,0,10*ROW('Hygiene Data'!F129)),IF(AND(ISNUMBER(OFFSET('Hygiene Data'!$F$10,0,10*ROW('Hygiene Data'!F129))),DZ135="No",ISNUMBER(OFFSET('Hygiene Data'!$F$10,0,10*ROW('Hygiene Data'!F129)))),CONCATENATE("[",ROUND(OFFSET('Hygiene Data'!$F$10,0,10*ROW('Hygiene Data'!F129)),0),"]"),IF(AND(ISNUMBER(OFFSET('Hygiene Data'!$F$10,0,10*ROW('Hygiene Data'!F129))),DZ135="",ISNUMBER(OFFSET('Hygiene Data'!$F$10,0,10*ROW('Hygiene Data'!F129)))),OFFSET('Hygiene Data'!$F$10,0,10*ROW('Hygiene Data'!F129)),NA())))</f>
        <v>#N/A</v>
      </c>
      <c r="BL135" s="135" t="e">
        <f ca="1">+IF(AND(ISNUMBER(OFFSET('Hygiene Data'!$G$6,0,10*ROW('Hygiene Data'!G129))),EA135="Yes"),OFFSET('Hygiene Data'!$G$6,0,10*ROW('Hygiene Data'!G129)),IF(AND(ISNUMBER(OFFSET('Hygiene Data'!$G$6,0,10*ROW('Hygiene Data'!G129))),EA135="No",ISNUMBER(OFFSET('Hygiene Data'!$G$6,0,10*ROW('Hygiene Data'!G129)))),CONCATENATE("[",ROUND(OFFSET('Hygiene Data'!$G$6,0,10*ROW('Hygiene Data'!G129)),0),"]"),IF(AND(ISNUMBER(OFFSET('Hygiene Data'!$G$6,0,10*ROW('Hygiene Data'!G129))),EA135="",ISNUMBER(OFFSET('Hygiene Data'!$G$6,0,10*ROW('Hygiene Data'!G129)))),OFFSET('Hygiene Data'!$G$6,0,10*ROW('Hygiene Data'!G129)),NA())))</f>
        <v>#N/A</v>
      </c>
      <c r="BM135" s="135" t="e">
        <f ca="1">+IF(AND(ISNUMBER(OFFSET('Hygiene Data'!$G$8,0,10*ROW('Hygiene Data'!G129))),EB135="Yes"),OFFSET('Hygiene Data'!$G$8,0,10*ROW('Hygiene Data'!G129)),IF(AND(ISNUMBER(OFFSET('Hygiene Data'!$G$8,0,10*ROW('Hygiene Data'!G129))),EB135="No",ISNUMBER(OFFSET('Hygiene Data'!$G$8,0,10*ROW('Hygiene Data'!G129)))),CONCATENATE("[",ROUND(OFFSET('Hygiene Data'!$G$8,0,10*ROW('Hygiene Data'!G129)),0),"]"),IF(AND(ISNUMBER(OFFSET('Hygiene Data'!$G$8,0,10*ROW('Hygiene Data'!G129))),EB135="",ISNUMBER(OFFSET('Hygiene Data'!$G$8,0,10*ROW('Hygiene Data'!G129)))),OFFSET('Hygiene Data'!$G$8,0,10*ROW('Hygiene Data'!G129)),NA())))</f>
        <v>#N/A</v>
      </c>
      <c r="BN135" s="135" t="e">
        <f ca="1">+IF(AND(ISNUMBER(OFFSET('Hygiene Data'!$G$10,0,10*ROW('Hygiene Data'!G129))),EC135="Yes"),OFFSET('Hygiene Data'!$G$10,0,10*ROW('Hygiene Data'!G129)),IF(AND(ISNUMBER(OFFSET('Hygiene Data'!$G$10,0,10*ROW('Hygiene Data'!G129))),EC135="No",ISNUMBER(OFFSET('Hygiene Data'!$G$10,0,10*ROW('Hygiene Data'!G129)))),CONCATENATE("[",ROUND(OFFSET('Hygiene Data'!$G$10,0,10*ROW('Hygiene Data'!G129)),0),"]"),IF(AND(ISNUMBER(OFFSET('Hygiene Data'!$G$10,0,10*ROW('Hygiene Data'!G129))),EC135="",ISNUMBER(OFFSET('Hygiene Data'!$G$10,0,10*ROW('Hygiene Data'!G129)))),OFFSET('Hygiene Data'!$G$10,0,10*ROW('Hygiene Data'!G129)),NA())))</f>
        <v>#N/A</v>
      </c>
      <c r="BO135" s="135" t="e">
        <f ca="1">+IF(AND(ISNUMBER(OFFSET('Hygiene Data'!$H$6,0,10*ROW('Hygiene Data'!H129))),ED135="Yes"),OFFSET('Hygiene Data'!$H$6,0,10*ROW('Hygiene Data'!H129)),IF(AND(ISNUMBER(OFFSET('Hygiene Data'!$H$6,0,10*ROW('Hygiene Data'!H129))),ED135="No",ISNUMBER(OFFSET('Hygiene Data'!$H$6,0,10*ROW('Hygiene Data'!H129)))),CONCATENATE("[",ROUND(OFFSET('Hygiene Data'!$H$6,0,10*ROW('Hygiene Data'!H129)),0),"]"),IF(AND(ISNUMBER(OFFSET('Hygiene Data'!$H$6,0,10*ROW('Hygiene Data'!H129))),ED135="",ISNUMBER(OFFSET('Hygiene Data'!$H$6,0,10*ROW('Hygiene Data'!H129)))),OFFSET('Hygiene Data'!$H$6,0,10*ROW('Hygiene Data'!H129)),NA())))</f>
        <v>#N/A</v>
      </c>
      <c r="BP135" s="135" t="e">
        <f ca="1">+IF(AND(ISNUMBER(OFFSET('Hygiene Data'!$H$8,0,10*ROW('Hygiene Data'!H129))),EE135="Yes"),OFFSET('Hygiene Data'!$H$8,0,10*ROW('Hygiene Data'!H129)),IF(AND(ISNUMBER(OFFSET('Hygiene Data'!$H$8,0,10*ROW('Hygiene Data'!H129))),EE135="No",ISNUMBER(OFFSET('Hygiene Data'!$H$8,0,10*ROW('Hygiene Data'!H129)))),CONCATENATE("[",ROUND(OFFSET('Hygiene Data'!$H$8,0,10*ROW('Hygiene Data'!H129)),0),"]"),IF(AND(ISNUMBER(OFFSET('Hygiene Data'!$H$8,0,10*ROW('Hygiene Data'!H129))),EE135="",ISNUMBER(OFFSET('Hygiene Data'!$H$8,0,10*ROW('Hygiene Data'!H129)))),OFFSET('Hygiene Data'!$H$8,0,10*ROW('Hygiene Data'!H129)),NA())))</f>
        <v>#N/A</v>
      </c>
      <c r="BQ135" s="135" t="e">
        <f ca="1">+IF(AND(ISNUMBER(OFFSET('Hygiene Data'!$H$10,0,10*ROW('Hygiene Data'!H129))),EF135="Yes"),OFFSET('Hygiene Data'!$H$10,0,10*ROW('Hygiene Data'!H129)),IF(AND(ISNUMBER(OFFSET('Hygiene Data'!$H$10,0,10*ROW('Hygiene Data'!H129))),EF135="No",ISNUMBER(OFFSET('Hygiene Data'!$H$10,0,10*ROW('Hygiene Data'!H129)))),CONCATENATE("[",ROUND(OFFSET('Hygiene Data'!$H$10,0,10*ROW('Hygiene Data'!H129)),0),"]"),IF(AND(ISNUMBER(OFFSET('Hygiene Data'!$H$10,0,10*ROW('Hygiene Data'!H129))),EF135="",ISNUMBER(OFFSET('Hygiene Data'!$H$10,0,10*ROW('Hygiene Data'!H129)))),OFFSET('Hygiene Data'!$H$10,0,10*ROW('Hygiene Data'!H129)),NA())))</f>
        <v>#N/A</v>
      </c>
      <c r="BS135" s="34" t="str">
        <f ca="1">+IF(OFFSET('Water Data'!$C$28,0,10*ROW('Water Data'!C129))="","",OFFSET('Water Data'!$C$28,0,10*ROW('Water Data'!C129)))</f>
        <v/>
      </c>
      <c r="BT135" s="34" t="str">
        <f ca="1">+IF(OFFSET('Water Data'!$C$29,0,10*ROW('Water Data'!C129))="","",OFFSET('Water Data'!$C$29,0,10*ROW('Water Data'!C129)))</f>
        <v/>
      </c>
      <c r="BU135" s="34" t="str">
        <f ca="1">+IF(OFFSET('Water Data'!$C$30,0,10*ROW('Water Data'!C129))="","",OFFSET('Water Data'!$C$30,0,10*ROW('Water Data'!C129)))</f>
        <v/>
      </c>
      <c r="BV135" s="34" t="str">
        <f ca="1">+IF(OFFSET('Water Data'!$D$28,0,10*ROW('Water Data'!D129))="","",OFFSET('Water Data'!$D$28,0,10*ROW('Water Data'!D129)))</f>
        <v/>
      </c>
      <c r="BW135" s="34" t="str">
        <f ca="1">+IF(OFFSET('Water Data'!$D$29,0,10*ROW('Water Data'!D129))="","",OFFSET('Water Data'!$D$29,0,10*ROW('Water Data'!D129)))</f>
        <v/>
      </c>
      <c r="BX135" s="34" t="str">
        <f ca="1">+IF(OFFSET('Water Data'!$D$30,0,10*ROW('Water Data'!D129))="","",OFFSET('Water Data'!$D$30,0,10*ROW('Water Data'!D129)))</f>
        <v/>
      </c>
      <c r="BY135" s="34" t="str">
        <f ca="1">+IF(OFFSET('Water Data'!$E$28,0,10*ROW('Water Data'!E129))="","",OFFSET('Water Data'!$E$28,0,10*ROW('Water Data'!E129)))</f>
        <v/>
      </c>
      <c r="BZ135" s="34" t="str">
        <f ca="1">+IF(OFFSET('Water Data'!$E$29,0,10*ROW('Water Data'!E129))="","",OFFSET('Water Data'!$E$29,0,10*ROW('Water Data'!E129)))</f>
        <v/>
      </c>
      <c r="CA135" s="34" t="str">
        <f ca="1">+IF(OFFSET('Water Data'!$E$30,0,10*ROW('Water Data'!E129))="","",OFFSET('Water Data'!$E$30,0,10*ROW('Water Data'!E129)))</f>
        <v/>
      </c>
      <c r="CB135" s="34" t="str">
        <f ca="1">+IF(OFFSET('Water Data'!$F$28,0,10*ROW('Water Data'!F129))="","",OFFSET('Water Data'!$F$28,0,10*ROW('Water Data'!F129)))</f>
        <v/>
      </c>
      <c r="CC135" s="34" t="str">
        <f ca="1">+IF(OFFSET('Water Data'!$F$29,0,10*ROW('Water Data'!F129))="","",OFFSET('Water Data'!$F$29,0,10*ROW('Water Data'!F129)))</f>
        <v/>
      </c>
      <c r="CD135" s="34" t="str">
        <f ca="1">+IF(OFFSET('Water Data'!$F$30,0,10*ROW('Water Data'!F129))="","",OFFSET('Water Data'!$F$30,0,10*ROW('Water Data'!F129)))</f>
        <v/>
      </c>
      <c r="CE135" s="34" t="str">
        <f ca="1">+IF(OFFSET('Water Data'!$G$28,0,10*ROW('Water Data'!G129))="","",OFFSET('Water Data'!$G$28,0,10*ROW('Water Data'!G129)))</f>
        <v/>
      </c>
      <c r="CF135" s="34" t="str">
        <f ca="1">+IF(OFFSET('Water Data'!$G$29,0,10*ROW('Water Data'!G129))="","",OFFSET('Water Data'!$G$29,0,10*ROW('Water Data'!G129)))</f>
        <v/>
      </c>
      <c r="CG135" s="34" t="str">
        <f ca="1">+IF(OFFSET('Water Data'!$G$30,0,10*ROW('Water Data'!G129))="","",OFFSET('Water Data'!$G$30,0,10*ROW('Water Data'!G129)))</f>
        <v/>
      </c>
      <c r="CH135" s="34" t="str">
        <f ca="1">+IF(OFFSET('Water Data'!$H$28,0,10*ROW('Water Data'!H129))="","",OFFSET('Water Data'!$H$28,0,10*ROW('Water Data'!H129)))</f>
        <v/>
      </c>
      <c r="CI135" s="34" t="str">
        <f ca="1">+IF(OFFSET('Water Data'!$H$29,0,10*ROW('Water Data'!H129))="","",OFFSET('Water Data'!$H$29,0,10*ROW('Water Data'!H129)))</f>
        <v/>
      </c>
      <c r="CJ135" s="34" t="str">
        <f ca="1">+IF(OFFSET('Water Data'!$H$30,0,10*ROW('Water Data'!H129))="","",OFFSET('Water Data'!$H$30,0,10*ROW('Water Data'!H129)))</f>
        <v/>
      </c>
      <c r="CK135" s="34" t="str">
        <f ca="1">+IF(OFFSET('Sanitation Data'!$C$29,0,10*ROW('Sanitation Data'!C129))="","",OFFSET('Sanitation Data'!$C$29,0,10*ROW('Sanitation Data'!C129)))</f>
        <v/>
      </c>
      <c r="CL135" s="34" t="str">
        <f ca="1">+IF(OFFSET('Sanitation Data'!$C$30,0,10*ROW('Sanitation Data'!C129))="","",OFFSET('Sanitation Data'!$C$30,0,10*ROW('Sanitation Data'!C129)))</f>
        <v/>
      </c>
      <c r="CM135" s="34" t="str">
        <f ca="1">+IF(OFFSET('Sanitation Data'!$C$31,0,10*ROW('Sanitation Data'!C129))="","",OFFSET('Sanitation Data'!$C$31,0,10*ROW('Sanitation Data'!C129)))</f>
        <v/>
      </c>
      <c r="CN135" s="34" t="str">
        <f ca="1">+IF(OFFSET('Sanitation Data'!$C$32,0,10*ROW('Sanitation Data'!C129))="","",OFFSET('Sanitation Data'!$C$32,0,10*ROW('Sanitation Data'!C129)))</f>
        <v/>
      </c>
      <c r="CO135" s="34" t="str">
        <f ca="1">+IF(OFFSET('Sanitation Data'!$C$33,0,10*ROW('Sanitation Data'!C129))="","",OFFSET('Sanitation Data'!$C$33,0,10*ROW('Sanitation Data'!C129)))</f>
        <v/>
      </c>
      <c r="CP135" s="34" t="str">
        <f ca="1">+IF(OFFSET('Sanitation Data'!$D$29,0,10*ROW('Sanitation Data'!D129))="","",OFFSET('Sanitation Data'!$D$29,0,10*ROW('Sanitation Data'!D129)))</f>
        <v/>
      </c>
      <c r="CQ135" s="34" t="str">
        <f ca="1">+IF(OFFSET('Sanitation Data'!$D$30,0,10*ROW('Sanitation Data'!D129))="","",OFFSET('Sanitation Data'!$D$30,0,10*ROW('Sanitation Data'!D129)))</f>
        <v/>
      </c>
      <c r="CR135" s="34" t="str">
        <f ca="1">+IF(OFFSET('Sanitation Data'!$D$31,0,10*ROW('Sanitation Data'!D129))="","",OFFSET('Sanitation Data'!$D$31,0,10*ROW('Sanitation Data'!D129)))</f>
        <v/>
      </c>
      <c r="CS135" s="34" t="str">
        <f ca="1">+IF(OFFSET('Sanitation Data'!$D$32,0,10*ROW('Sanitation Data'!D129))="","",OFFSET('Sanitation Data'!$D$32,0,10*ROW('Sanitation Data'!D129)))</f>
        <v/>
      </c>
      <c r="CT135" s="34" t="str">
        <f ca="1">+IF(OFFSET('Sanitation Data'!$D$33,0,10*ROW('Sanitation Data'!D129))="","",OFFSET('Sanitation Data'!$D$33,0,10*ROW('Sanitation Data'!D129)))</f>
        <v/>
      </c>
      <c r="CU135" s="34" t="str">
        <f ca="1">+IF(OFFSET('Sanitation Data'!$E$29,0,10*ROW('Sanitation Data'!E129))="","",OFFSET('Sanitation Data'!$E$29,0,10*ROW('Sanitation Data'!E129)))</f>
        <v/>
      </c>
      <c r="CV135" s="34" t="str">
        <f ca="1">+IF(OFFSET('Sanitation Data'!$E$30,0,10*ROW('Sanitation Data'!E129))="","",OFFSET('Sanitation Data'!$E$30,0,10*ROW('Sanitation Data'!E129)))</f>
        <v/>
      </c>
      <c r="CW135" s="34" t="str">
        <f ca="1">+IF(OFFSET('Sanitation Data'!$E$31,0,10*ROW('Sanitation Data'!E129))="","",OFFSET('Sanitation Data'!$E$31,0,10*ROW('Sanitation Data'!E129)))</f>
        <v/>
      </c>
      <c r="CX135" s="34" t="str">
        <f ca="1">+IF(OFFSET('Sanitation Data'!$E$32,0,10*ROW('Sanitation Data'!E129))="","",OFFSET('Sanitation Data'!$E$32,0,10*ROW('Sanitation Data'!E129)))</f>
        <v/>
      </c>
      <c r="CY135" s="34" t="str">
        <f ca="1">+IF(OFFSET('Sanitation Data'!$E$33,0,10*ROW('Sanitation Data'!E129))="","",OFFSET('Sanitation Data'!$E$33,0,10*ROW('Sanitation Data'!E129)))</f>
        <v/>
      </c>
      <c r="CZ135" s="34" t="str">
        <f ca="1">+IF(OFFSET('Sanitation Data'!$F$29,0,10*ROW('Sanitation Data'!F129))="","",OFFSET('Sanitation Data'!$F$29,0,10*ROW('Sanitation Data'!F129)))</f>
        <v/>
      </c>
      <c r="DA135" s="34" t="str">
        <f ca="1">+IF(OFFSET('Sanitation Data'!$F$30,0,10*ROW('Sanitation Data'!F129))="","",OFFSET('Sanitation Data'!$F$30,0,10*ROW('Sanitation Data'!F129)))</f>
        <v/>
      </c>
      <c r="DB135" s="34" t="str">
        <f ca="1">+IF(OFFSET('Sanitation Data'!$F$31,0,10*ROW('Sanitation Data'!F129))="","",OFFSET('Sanitation Data'!$F$31,0,10*ROW('Sanitation Data'!F129)))</f>
        <v/>
      </c>
      <c r="DC135" s="34" t="str">
        <f ca="1">+IF(OFFSET('Sanitation Data'!$F$32,0,10*ROW('Sanitation Data'!F129))="","",OFFSET('Sanitation Data'!$F$32,0,10*ROW('Sanitation Data'!F129)))</f>
        <v/>
      </c>
      <c r="DD135" s="34" t="str">
        <f ca="1">+IF(OFFSET('Sanitation Data'!$F$33,0,10*ROW('Sanitation Data'!F129))="","",OFFSET('Sanitation Data'!$F$33,0,10*ROW('Sanitation Data'!F129)))</f>
        <v/>
      </c>
      <c r="DE135" s="34" t="str">
        <f ca="1">+IF(OFFSET('Sanitation Data'!$G$29,0,10*ROW('Sanitation Data'!G129))="","",OFFSET('Sanitation Data'!$G$29,0,10*ROW('Sanitation Data'!G129)))</f>
        <v/>
      </c>
      <c r="DF135" s="34" t="str">
        <f ca="1">+IF(OFFSET('Sanitation Data'!$G$30,0,10*ROW('Sanitation Data'!G129))="","",OFFSET('Sanitation Data'!$G$30,0,10*ROW('Sanitation Data'!G129)))</f>
        <v/>
      </c>
      <c r="DG135" s="34" t="str">
        <f ca="1">+IF(OFFSET('Sanitation Data'!$G$31,0,10*ROW('Sanitation Data'!G129))="","",OFFSET('Sanitation Data'!$G$31,0,10*ROW('Sanitation Data'!G129)))</f>
        <v/>
      </c>
      <c r="DH135" s="34" t="str">
        <f ca="1">+IF(OFFSET('Sanitation Data'!$G$32,0,10*ROW('Sanitation Data'!G129))="","",OFFSET('Sanitation Data'!$G$32,0,10*ROW('Sanitation Data'!G129)))</f>
        <v/>
      </c>
      <c r="DI135" s="34" t="str">
        <f ca="1">+IF(OFFSET('Sanitation Data'!$G$33,0,10*ROW('Sanitation Data'!G129))="","",OFFSET('Sanitation Data'!$G$33,0,10*ROW('Sanitation Data'!G129)))</f>
        <v/>
      </c>
      <c r="DJ135" s="34" t="str">
        <f ca="1">+IF(OFFSET('Sanitation Data'!$H$29,0,10*ROW('Sanitation Data'!H129))="","",OFFSET('Sanitation Data'!$H$29,0,10*ROW('Sanitation Data'!H129)))</f>
        <v/>
      </c>
      <c r="DK135" s="34" t="str">
        <f ca="1">+IF(OFFSET('Sanitation Data'!$H$30,0,10*ROW('Sanitation Data'!H129))="","",OFFSET('Sanitation Data'!$H$30,0,10*ROW('Sanitation Data'!H129)))</f>
        <v/>
      </c>
      <c r="DL135" s="34" t="str">
        <f ca="1">+IF(OFFSET('Sanitation Data'!$H$31,0,10*ROW('Sanitation Data'!H129))="","",OFFSET('Sanitation Data'!$H$31,0,10*ROW('Sanitation Data'!H129)))</f>
        <v/>
      </c>
      <c r="DM135" s="34" t="str">
        <f ca="1">+IF(OFFSET('Sanitation Data'!$H$32,0,10*ROW('Sanitation Data'!H129))="","",OFFSET('Sanitation Data'!$H$32,0,10*ROW('Sanitation Data'!H129)))</f>
        <v/>
      </c>
      <c r="DN135" s="34" t="str">
        <f ca="1">+IF(OFFSET('Sanitation Data'!$H$33,0,10*ROW('Sanitation Data'!H129))="","",OFFSET('Sanitation Data'!$H$33,0,10*ROW('Sanitation Data'!H129)))</f>
        <v/>
      </c>
      <c r="DO135" s="34" t="str">
        <f ca="1">+IF(OFFSET('Hygiene Data'!$C$12,0,10*ROW('Hygiene Data'!C129))="","",OFFSET('Hygiene Data'!$C$12,0,10*ROW('Hygiene Data'!C129)))</f>
        <v/>
      </c>
      <c r="DP135" s="34" t="str">
        <f ca="1">+IF(OFFSET('Hygiene Data'!$C$13,0,10*ROW('Hygiene Data'!C129))="","",OFFSET('Hygiene Data'!$C$13,0,10*ROW('Hygiene Data'!C129)))</f>
        <v/>
      </c>
      <c r="DQ135" s="34" t="str">
        <f ca="1">+IF(OFFSET('Hygiene Data'!$C$14,0,10*ROW('Hygiene Data'!C129))="","",OFFSET('Hygiene Data'!$C$14,0,10*ROW('Hygiene Data'!C129)))</f>
        <v/>
      </c>
      <c r="DR135" s="34" t="str">
        <f ca="1">+IF(OFFSET('Hygiene Data'!$D$12,0,10*ROW('Hygiene Data'!D129))="","",OFFSET('Hygiene Data'!$D$12,0,10*ROW('Hygiene Data'!D129)))</f>
        <v/>
      </c>
      <c r="DS135" s="34" t="str">
        <f ca="1">+IF(OFFSET('Hygiene Data'!$D$13,0,10*ROW('Hygiene Data'!D129))="","",OFFSET('Hygiene Data'!$D$13,0,10*ROW('Hygiene Data'!D129)))</f>
        <v/>
      </c>
      <c r="DT135" s="34" t="str">
        <f ca="1">+IF(OFFSET('Hygiene Data'!$D$14,0,10*ROW('Hygiene Data'!D129))="","",OFFSET('Hygiene Data'!$D$14,0,10*ROW('Hygiene Data'!D129)))</f>
        <v/>
      </c>
      <c r="DU135" s="34" t="str">
        <f ca="1">+IF(OFFSET('Hygiene Data'!$E$12,0,10*ROW('Hygiene Data'!E129))="","",OFFSET('Hygiene Data'!$E$12,0,10*ROW('Hygiene Data'!E129)))</f>
        <v/>
      </c>
      <c r="DV135" s="34" t="str">
        <f ca="1">+IF(OFFSET('Hygiene Data'!$E$13,0,10*ROW('Hygiene Data'!E129))="","",OFFSET('Hygiene Data'!$E$13,0,10*ROW('Hygiene Data'!E129)))</f>
        <v/>
      </c>
      <c r="DW135" s="34" t="str">
        <f ca="1">+IF(OFFSET('Hygiene Data'!$E$14,0,10*ROW('Hygiene Data'!E129))="","",OFFSET('Hygiene Data'!$E$14,0,10*ROW('Hygiene Data'!E129)))</f>
        <v/>
      </c>
      <c r="DX135" s="34" t="str">
        <f ca="1">+IF(OFFSET('Hygiene Data'!$F$12,0,10*ROW('Hygiene Data'!F129))="","",OFFSET('Hygiene Data'!$F$12,0,10*ROW('Hygiene Data'!F129)))</f>
        <v/>
      </c>
      <c r="DY135" s="34" t="str">
        <f ca="1">+IF(OFFSET('Hygiene Data'!$F$13,0,10*ROW('Hygiene Data'!F129))="","",OFFSET('Hygiene Data'!$F$13,0,10*ROW('Hygiene Data'!F129)))</f>
        <v/>
      </c>
      <c r="DZ135" s="34" t="str">
        <f ca="1">+IF(OFFSET('Hygiene Data'!$F$14,0,10*ROW('Hygiene Data'!F129))="","",OFFSET('Hygiene Data'!$F$14,0,10*ROW('Hygiene Data'!F129)))</f>
        <v/>
      </c>
      <c r="EA135" s="34" t="str">
        <f ca="1">+IF(OFFSET('Hygiene Data'!$G$12,0,10*ROW('Hygiene Data'!G129))="","",OFFSET('Hygiene Data'!$G$12,0,10*ROW('Hygiene Data'!G129)))</f>
        <v/>
      </c>
      <c r="EB135" s="34" t="str">
        <f ca="1">+IF(OFFSET('Hygiene Data'!$G$13,0,10*ROW('Hygiene Data'!G129))="","",OFFSET('Hygiene Data'!$G$13,0,10*ROW('Hygiene Data'!G129)))</f>
        <v/>
      </c>
      <c r="EC135" s="34" t="str">
        <f ca="1">+IF(OFFSET('Hygiene Data'!$G$14,0,10*ROW('Hygiene Data'!G129))="","",OFFSET('Hygiene Data'!$G$14,0,10*ROW('Hygiene Data'!G129)))</f>
        <v/>
      </c>
      <c r="ED135" s="34" t="str">
        <f ca="1">+IF(OFFSET('Hygiene Data'!$H$12,0,10*ROW('Hygiene Data'!H129))="","",OFFSET('Hygiene Data'!$H$12,0,10*ROW('Hygiene Data'!H129)))</f>
        <v/>
      </c>
      <c r="EE135" s="34" t="str">
        <f ca="1">+IF(OFFSET('Hygiene Data'!$H$13,0,10*ROW('Hygiene Data'!H129))="","",OFFSET('Hygiene Data'!$H$13,0,10*ROW('Hygiene Data'!H129)))</f>
        <v/>
      </c>
      <c r="EF135" s="34" t="str">
        <f ca="1">+IF(OFFSET('Hygiene Data'!$H$14,0,10*ROW('Hygiene Data'!H129))="","",OFFSET('Hygiene Data'!$H$14,0,10*ROW('Hygiene Data'!H129)))</f>
        <v/>
      </c>
    </row>
    <row r="136" spans="1:136" x14ac:dyDescent="0.2">
      <c r="A136" s="50" t="str">
        <f ca="1">+IF(OFFSET('Water Data'!$B$1,0,10*ROW('Water Data'!B133))="","",OFFSET('Water Data'!$B$1,0,10*ROW('Water Data'!B133)))</f>
        <v/>
      </c>
      <c r="B136" s="50" t="str">
        <f ca="1">+IF(OFFSET('Water Data'!$A$3,0,10*ROW('Water Data'!A133))="","",OFFSET('Water Data'!$A$3,0,10*ROW('Water Data'!A133)))</f>
        <v/>
      </c>
      <c r="C136" s="50" t="str">
        <f ca="1">+IF(OFFSET('Water Data'!$C$3,0,10*ROW('Water Data'!C133))="","",OFFSET('Water Data'!$C$3,0,10*ROW('Water Data'!C133)))</f>
        <v/>
      </c>
      <c r="D136" s="133" t="e">
        <f ca="1">+IF(AND(ISNUMBER(OFFSET('Water Data'!$C$5,0,10*ROW('Water Data'!C130))),BS136="Yes"),100-OFFSET('Water Data'!$C$5,0,10*ROW('Water Data'!C130)),IF(AND(ISNUMBER(OFFSET('Water Data'!$C$5,0,10*ROW('Water Data'!C130))),BS136="No",ISNUMBER(OFFSET('Water Data'!$C$5,0,10*ROW('Water Data'!C130)))),CONCATENATE("[",ROUND(100-OFFSET('Water Data'!$C$5,0,10*ROW('Water Data'!C130)),0),"]"),IF(AND(ISNUMBER(OFFSET('Water Data'!$C$5,0,10*ROW('Water Data'!C130))),BS136="",ISNUMBER(OFFSET('Water Data'!$C$5,0,10*ROW('Water Data'!C130)))),100-OFFSET('Water Data'!$C$5,0,10*ROW('Water Data'!C130)),NA())))</f>
        <v>#N/A</v>
      </c>
      <c r="E136" s="133" t="e">
        <f ca="1">+IF(AND(ISNUMBER(OFFSET('Water Data'!$C$7,0,10*ROW('Water Data'!D130))),BT136="Yes"),OFFSET('Water Data'!$C$7,0,10*ROW('Water Data'!C130)),IF(AND(ISNUMBER(OFFSET('Water Data'!$C$7,0,10*ROW('Water Data'!C130))),BT136="No",ISNUMBER(OFFSET('Water Data'!$C$7,0,10*ROW('Water Data'!C130)))),CONCATENATE("[",ROUND(OFFSET('Water Data'!$C$7,0,10*ROW('Water Data'!C130)),0),"]"),IF(AND(ISNUMBER(OFFSET('Water Data'!$C$7,0,10*ROW('Water Data'!C130))),BT136="",ISNUMBER(OFFSET('Water Data'!$C$7,0,10*ROW('Water Data'!C130)))),OFFSET('Water Data'!$C$7,0,10*ROW('Water Data'!C130)),NA())))</f>
        <v>#N/A</v>
      </c>
      <c r="F136" s="133" t="e">
        <f ca="1">+IF(AND(ISNUMBER(OFFSET('Water Data'!$C$10,0,10*ROW('Water Data'!C130))),BU136="Yes"),OFFSET('Water Data'!$C$10,0,10*ROW('Water Data'!C130)),IF(AND(ISNUMBER(OFFSET('Water Data'!$C$10,0,10*ROW('Water Data'!C130))),BU136="No",ISNUMBER(OFFSET('Water Data'!$C$10,0,10*ROW('Water Data'!C130)))),CONCATENATE("[",ROUND(OFFSET('Water Data'!$C$10,0,10*ROW('Water Data'!C130)),0),"]"),IF(AND(ISNUMBER(OFFSET('Water Data'!$C$10,0,10*ROW('Water Data'!C130))),BU136="",ISNUMBER(OFFSET('Water Data'!$C$10,0,10*ROW('Water Data'!C130)))),OFFSET('Water Data'!$C$10,0,10*ROW('Water Data'!C130)),NA())))</f>
        <v>#N/A</v>
      </c>
      <c r="G136" s="133" t="e">
        <f ca="1">+IF(AND(ISNUMBER(OFFSET('Water Data'!$D$5,0,10*ROW('Water Data'!D130))),BV136="Yes"),100-OFFSET('Water Data'!$D$5,0,10*ROW('Water Data'!D130)),IF(AND(ISNUMBER(OFFSET('Water Data'!$D$5,0,10*ROW('Water Data'!D130))),BV136="No",ISNUMBER(OFFSET('Water Data'!$D$5,0,10*ROW('Water Data'!D130)))),CONCATENATE("[",ROUND(100-OFFSET('Water Data'!$D$5,0,10*ROW('Water Data'!D130)),0),"]"),IF(AND(ISNUMBER(OFFSET('Water Data'!$D$5,0,10*ROW('Water Data'!D130))),BV136="",ISNUMBER(OFFSET('Water Data'!$D$5,0,10*ROW('Water Data'!D130)))),100-OFFSET('Water Data'!$D$5,0,10*ROW('Water Data'!D130)),NA())))</f>
        <v>#N/A</v>
      </c>
      <c r="H136" s="133" t="e">
        <f ca="1">+IF(AND(ISNUMBER(OFFSET('Water Data'!$D$7,0,10*ROW('Water Data'!D130))),BW136="Yes"),OFFSET('Water Data'!$D$7,0,10*ROW('Water Data'!D130)),IF(AND(ISNUMBER(OFFSET('Water Data'!$D$7,0,10*ROW('Water Data'!D130))),BW136="No",ISNUMBER(OFFSET('Water Data'!$D$7,0,10*ROW('Water Data'!D130)))),CONCATENATE("[",ROUND(OFFSET('Water Data'!$C$7,0,10*ROW('Water Data'!D130)),0),"]"),IF(AND(ISNUMBER(OFFSET('Water Data'!$D$7,0,10*ROW('Water Data'!D130))),BW136="",ISNUMBER(OFFSET('Water Data'!$D$7,0,10*ROW('Water Data'!D130)))),OFFSET('Water Data'!$D$7,0,10*ROW('Water Data'!D130)),NA())))</f>
        <v>#N/A</v>
      </c>
      <c r="I136" s="133" t="e">
        <f ca="1">+IF(AND(ISNUMBER(OFFSET('Water Data'!$D$10,0,10*ROW('Water Data'!D130))),BX136="Yes"),OFFSET('Water Data'!$D$10,0,10*ROW('Water Data'!D130)),IF(AND(ISNUMBER(OFFSET('Water Data'!$D$10,0,10*ROW('Water Data'!D130))),BX136="No",ISNUMBER(OFFSET('Water Data'!$D$10,0,10*ROW('Water Data'!D130)))),CONCATENATE("[",ROUND(OFFSET('Water Data'!$D$10,0,10*ROW('Water Data'!D130)),0),"]"),IF(AND(ISNUMBER(OFFSET('Water Data'!$D$10,0,10*ROW('Water Data'!D130))),BX136="",ISNUMBER(OFFSET('Water Data'!$D$10,0,10*ROW('Water Data'!D130)))),OFFSET('Water Data'!$D$10,0,10*ROW('Water Data'!D130)),NA())))</f>
        <v>#N/A</v>
      </c>
      <c r="J136" s="133" t="e">
        <f ca="1">+IF(AND(ISNUMBER(OFFSET('Water Data'!$E$5,0,10*ROW('Water Data'!E130))),BY136="Yes"),100-OFFSET('Water Data'!$E$5,0,10*ROW('Water Data'!E130)),IF(AND(ISNUMBER(OFFSET('Water Data'!$E$5,0,10*ROW('Water Data'!E130))),BY136="No",ISNUMBER(OFFSET('Water Data'!$E$5,0,10*ROW('Water Data'!E130)))),CONCATENATE("[",ROUND(100-OFFSET('Water Data'!$E$5,0,10*ROW('Water Data'!E130)),0),"]"),IF(AND(ISNUMBER(OFFSET('Water Data'!$E$5,0,10*ROW('Water Data'!E130))),BY136="",ISNUMBER(OFFSET('Water Data'!$E$5,0,10*ROW('Water Data'!E130)))),100-OFFSET('Water Data'!$E$5,0,10*ROW('Water Data'!E130)),NA())))</f>
        <v>#N/A</v>
      </c>
      <c r="K136" s="133" t="e">
        <f ca="1">+IF(AND(ISNUMBER(OFFSET('Water Data'!$E$7,0,10*ROW('Water Data'!E130))),BZ136="Yes"),OFFSET('Water Data'!$E$7,0,10*ROW('Water Data'!E130)),IF(AND(ISNUMBER(OFFSET('Water Data'!$E$7,0,10*ROW('Water Data'!E130))),BZ136="No",ISNUMBER(OFFSET('Water Data'!$E$7,0,10*ROW('Water Data'!E130)))),CONCATENATE("[",ROUND(OFFSET('Water Data'!$E$7,0,10*ROW('Water Data'!E130)),0),"]"),IF(AND(ISNUMBER(OFFSET('Water Data'!$E$7,0,10*ROW('Water Data'!E130))),BZ136="",ISNUMBER(OFFSET('Water Data'!$E$7,0,10*ROW('Water Data'!E130)))),OFFSET('Water Data'!$E$7,0,10*ROW('Water Data'!E130)),NA())))</f>
        <v>#N/A</v>
      </c>
      <c r="L136" s="133" t="e">
        <f ca="1">+IF(AND(ISNUMBER(OFFSET('Water Data'!$E$10,0,10*ROW('Water Data'!E130))),CA136="Yes"),OFFSET('Water Data'!$E$10,0,10*ROW('Water Data'!E130)),IF(AND(ISNUMBER(OFFSET('Water Data'!$E$10,0,10*ROW('Water Data'!E130))),CA136="No",ISNUMBER(OFFSET('Water Data'!$E$10,0,10*ROW('Water Data'!E130)))),CONCATENATE("[",ROUND(OFFSET('Water Data'!$E$10,0,10*ROW('Water Data'!E130)),0),"]"),IF(AND(ISNUMBER(OFFSET('Water Data'!$E$10,0,10*ROW('Water Data'!E130))),CA136="",ISNUMBER(OFFSET('Water Data'!$E$10,0,10*ROW('Water Data'!E130)))),OFFSET('Water Data'!$E$10,0,10*ROW('Water Data'!E130)),NA())))</f>
        <v>#N/A</v>
      </c>
      <c r="M136" s="133" t="e">
        <f ca="1">+IF(AND(ISNUMBER(OFFSET('Water Data'!$F$5,0,10*ROW('Water Data'!F130))),CB136="Yes"),100-OFFSET('Water Data'!$F$5,0,10*ROW('Water Data'!F130)),IF(AND(ISNUMBER(OFFSET('Water Data'!$F$5,0,10*ROW('Water Data'!F130))),CB136="No",ISNUMBER(OFFSET('Water Data'!$F$5,0,10*ROW('Water Data'!F130)))),CONCATENATE("[",ROUND(100-OFFSET('Water Data'!$F$5,0,10*ROW('Water Data'!F130)),0),"]"),IF(AND(ISNUMBER(OFFSET('Water Data'!$F$5,0,10*ROW('Water Data'!F130))),CB136="",ISNUMBER(OFFSET('Water Data'!$F$5,0,10*ROW('Water Data'!F130)))),100-OFFSET('Water Data'!$F$5,0,10*ROW('Water Data'!F130)),NA())))</f>
        <v>#N/A</v>
      </c>
      <c r="N136" s="133" t="e">
        <f ca="1">+IF(AND(ISNUMBER(OFFSET('Water Data'!$F$7,0,10*ROW('Water Data'!F130))),CC136="Yes"),OFFSET('Water Data'!$F$7,0,10*ROW('Water Data'!F130)),IF(AND(ISNUMBER(OFFSET('Water Data'!$F$7,0,10*ROW('Water Data'!F130))),CC136="No",ISNUMBER(OFFSET('Water Data'!$F$7,0,10*ROW('Water Data'!F130)))),CONCATENATE("[",ROUND(OFFSET('Water Data'!$F$7,0,10*ROW('Water Data'!F130)),0),"]"),IF(AND(ISNUMBER(OFFSET('Water Data'!$F$7,0,10*ROW('Water Data'!F130))),CC136="",ISNUMBER(OFFSET('Water Data'!$F$7,0,10*ROW('Water Data'!F130)))),OFFSET('Water Data'!$F$7,0,10*ROW('Water Data'!F130)),NA())))</f>
        <v>#N/A</v>
      </c>
      <c r="O136" s="133" t="e">
        <f ca="1">+IF(AND(ISNUMBER(OFFSET('Water Data'!$F$10,0,10*ROW('Water Data'!F130))),CD136="Yes"),OFFSET('Water Data'!$F$10,0,10*ROW('Water Data'!F130)),IF(AND(ISNUMBER(OFFSET('Water Data'!$F$10,0,10*ROW('Water Data'!F130))),CD136="No",ISNUMBER(OFFSET('Water Data'!$F$10,0,10*ROW('Water Data'!F130)))),CONCATENATE("[",ROUND(OFFSET('Water Data'!$F$10,0,10*ROW('Water Data'!F130)),0),"]"),IF(AND(ISNUMBER(OFFSET('Water Data'!$F$10,0,10*ROW('Water Data'!F130))),CD136="",ISNUMBER(OFFSET('Water Data'!$F$10,0,10*ROW('Water Data'!F130)))),OFFSET('Water Data'!$F$10,0,10*ROW('Water Data'!F130)),NA())))</f>
        <v>#N/A</v>
      </c>
      <c r="P136" s="133" t="e">
        <f ca="1">+IF(AND(ISNUMBER(OFFSET('Water Data'!$G$5,0,10*ROW('Water Data'!G130))),CE136="Yes"),100-OFFSET('Water Data'!$G$5,0,10*ROW('Water Data'!G130)),IF(AND(ISNUMBER(OFFSET('Water Data'!$G$5,0,10*ROW('Water Data'!G130))),CE136="No",ISNUMBER(OFFSET('Water Data'!$G$5,0,10*ROW('Water Data'!G130)))),CONCATENATE("[",ROUND(100-OFFSET('Water Data'!$G$5,0,10*ROW('Water Data'!G130)),0),"]"),IF(AND(ISNUMBER(OFFSET('Water Data'!$G$5,0,10*ROW('Water Data'!G130))),CE136="",ISNUMBER(OFFSET('Water Data'!$G$5,0,10*ROW('Water Data'!G130)))),100-OFFSET('Water Data'!$G$5,0,10*ROW('Water Data'!G130)),NA())))</f>
        <v>#N/A</v>
      </c>
      <c r="Q136" s="133" t="e">
        <f ca="1">+IF(AND(ISNUMBER(OFFSET('Water Data'!$G$7,0,10*ROW('Water Data'!G130))),CF136="Yes"),OFFSET('Water Data'!$G$7,0,10*ROW('Water Data'!G130)),IF(AND(ISNUMBER(OFFSET('Water Data'!$G$7,0,10*ROW('Water Data'!G130))),CF136="No",ISNUMBER(OFFSET('Water Data'!$G$7,0,10*ROW('Water Data'!G130)))),CONCATENATE("[",ROUND(OFFSET('Water Data'!$G$7,0,10*ROW('Water Data'!G130)),0),"]"),IF(AND(ISNUMBER(OFFSET('Water Data'!$G$7,0,10*ROW('Water Data'!G130))),CF136="",ISNUMBER(OFFSET('Water Data'!$G$7,0,10*ROW('Water Data'!G130)))),OFFSET('Water Data'!$G$7,0,10*ROW('Water Data'!G130)),NA())))</f>
        <v>#N/A</v>
      </c>
      <c r="R136" s="133" t="e">
        <f ca="1">+IF(AND(ISNUMBER(OFFSET('Water Data'!$G$10,0,10*ROW('Water Data'!G130))),CG136="Yes"),OFFSET('Water Data'!$G$10,0,10*ROW('Water Data'!G130)),IF(AND(ISNUMBER(OFFSET('Water Data'!$G$10,0,10*ROW('Water Data'!G130))),CG136="No",ISNUMBER(OFFSET('Water Data'!$G$10,0,10*ROW('Water Data'!G130)))),CONCATENATE("[",ROUND(OFFSET('Water Data'!$G$10,0,10*ROW('Water Data'!G130)),0),"]"),IF(AND(ISNUMBER(OFFSET('Water Data'!$G$10,0,10*ROW('Water Data'!G130))),CG136="",ISNUMBER(OFFSET('Water Data'!$G$10,0,10*ROW('Water Data'!G130)))),OFFSET('Water Data'!$G$10,0,10*ROW('Water Data'!G130)),NA())))</f>
        <v>#N/A</v>
      </c>
      <c r="S136" s="133" t="e">
        <f ca="1">+IF(AND(ISNUMBER(OFFSET('Water Data'!$H$5,0,10*ROW('Water Data'!H130))),CH136="Yes"),100-OFFSET('Water Data'!$H$5,0,10*ROW('Water Data'!H130)),IF(AND(ISNUMBER(OFFSET('Water Data'!$H$5,0,10*ROW('Water Data'!H130))),CH136="No",ISNUMBER(OFFSET('Water Data'!$H$5,0,10*ROW('Water Data'!H130)))),CONCATENATE("[",ROUND(100-OFFSET('Water Data'!$H$5,0,10*ROW('Water Data'!H130)),0),"]"),IF(AND(ISNUMBER(OFFSET('Water Data'!$H$5,0,10*ROW('Water Data'!H130))),CH136="",ISNUMBER(OFFSET('Water Data'!$H$5,0,10*ROW('Water Data'!H130)))),100-OFFSET('Water Data'!$H$5,0,10*ROW('Water Data'!H130)),NA())))</f>
        <v>#N/A</v>
      </c>
      <c r="T136" s="133" t="e">
        <f ca="1">+IF(AND(ISNUMBER(OFFSET('Water Data'!$H$7,0,10*ROW('Water Data'!H130))),CI136="Yes"),OFFSET('Water Data'!$H$7,0,10*ROW('Water Data'!H130)),IF(AND(ISNUMBER(OFFSET('Water Data'!$H$7,0,10*ROW('Water Data'!H130))),CI136="No",ISNUMBER(OFFSET('Water Data'!$H$7,0,10*ROW('Water Data'!H130)))),CONCATENATE("[",ROUND(OFFSET('Water Data'!$H$7,0,10*ROW('Water Data'!H130)),0),"]"),IF(AND(ISNUMBER(OFFSET('Water Data'!$H$7,0,10*ROW('Water Data'!H130))),CI136="",ISNUMBER(OFFSET('Water Data'!$H$7,0,10*ROW('Water Data'!H130)))),OFFSET('Water Data'!$H$7,0,10*ROW('Water Data'!H130)),NA())))</f>
        <v>#N/A</v>
      </c>
      <c r="U136" s="133" t="e">
        <f ca="1">+IF(AND(ISNUMBER(OFFSET('Water Data'!$H$10,0,10*ROW('Water Data'!H130))),CJ136="Yes"),OFFSET('Water Data'!$H$10,0,10*ROW('Water Data'!H130)),IF(AND(ISNUMBER(OFFSET('Water Data'!$H$10,0,10*ROW('Water Data'!H130))),CJ136="No",ISNUMBER(OFFSET('Water Data'!$H$10,0,10*ROW('Water Data'!H130)))),CONCATENATE("[",ROUND(OFFSET('Water Data'!$H$10,0,10*ROW('Water Data'!H130)),0),"]"),IF(AND(ISNUMBER(OFFSET('Water Data'!$H$10,0,10*ROW('Water Data'!H130))),CJ136="",ISNUMBER(OFFSET('Water Data'!$H$10,0,10*ROW('Water Data'!H130)))),OFFSET('Water Data'!$H$10,0,10*ROW('Water Data'!H130)),NA())))</f>
        <v>#N/A</v>
      </c>
      <c r="V136" s="134" t="e">
        <f ca="1">+IF(AND(ISNUMBER(OFFSET('Sanitation Data'!$C$5,0,10*ROW('Sanitation Data'!C130))),CK136="Yes"),100-OFFSET('Sanitation Data'!$C$5,0,10*ROW('Sanitation Data'!C130)),IF(AND(ISNUMBER(OFFSET('Sanitation Data'!$C$5,0,10*ROW('Sanitation Data'!C130))),CK136="No",ISNUMBER(OFFSET('Sanitation Data'!$C$5,0,10*ROW('Sanitation Data'!C130)))),CONCATENATE("[",ROUND(100-OFFSET('Sanitation Data'!$C$5,0,10*ROW('Sanitation Data'!C130)),0),"]"),IF(AND(ISNUMBER(OFFSET('Sanitation Data'!$C$5,0,10*ROW('Sanitation Data'!C130))),CK136="",ISNUMBER(OFFSET('Sanitation Data'!$C$5,0,10*ROW('Sanitation Data'!C130)))),100-OFFSET('Sanitation Data'!$C$5,0,10*ROW('Sanitation Data'!C130)),NA())))</f>
        <v>#N/A</v>
      </c>
      <c r="W136" s="134" t="e">
        <f ca="1">+IF(AND(ISNUMBER(OFFSET('Sanitation Data'!$C$7,0,10*ROW('Sanitation Data'!C130))),CL136="Yes"),OFFSET('Sanitation Data'!$C$7,0,10*ROW('Sanitation Data'!C130)),IF(AND(ISNUMBER(OFFSET('Sanitation Data'!$C$7,0,10*ROW('Sanitation Data'!C130))),CL136="No",ISNUMBER(OFFSET('Sanitation Data'!$C$7,0,10*ROW('Sanitation Data'!C130)))),CONCATENATE("[",ROUND(OFFSET('Sanitation Data'!$C$7,0,10*ROW('Sanitation Data'!C130)),0),"]"),IF(AND(ISNUMBER(OFFSET('Sanitation Data'!$C$7,0,10*ROW('Sanitation Data'!C130))),CL136="",ISNUMBER(OFFSET('Sanitation Data'!$C$7,0,10*ROW('Sanitation Data'!C130)))),OFFSET('Sanitation Data'!$C$7,0,10*ROW('Sanitation Data'!C130)),NA())))</f>
        <v>#N/A</v>
      </c>
      <c r="X136" s="134" t="e">
        <f ca="1">+IF(AND(ISNUMBER(OFFSET('Sanitation Data'!$C$11,0,10*ROW('Sanitation Data'!C130))),CM136="Yes"),OFFSET('Sanitation Data'!$C$11,0,10*ROW('Sanitation Data'!C130)),IF(AND(ISNUMBER(OFFSET('Sanitation Data'!$C$11,0,10*ROW('Sanitation Data'!C130))),CM136="No",ISNUMBER(OFFSET('Sanitation Data'!$C$11,0,10*ROW('Sanitation Data'!C130)))),CONCATENATE("[",ROUND(OFFSET('Sanitation Data'!$C$11,0,10*ROW('Sanitation Data'!C130)),0),"]"),IF(AND(ISNUMBER(OFFSET('Sanitation Data'!$C$11,0,10*ROW('Sanitation Data'!C130))),CM136="",ISNUMBER(OFFSET('Sanitation Data'!$C$11,0,10*ROW('Sanitation Data'!C130)))),OFFSET('Sanitation Data'!$C$11,0,10*ROW('Sanitation Data'!C130)),NA())))</f>
        <v>#N/A</v>
      </c>
      <c r="Y136" s="134" t="e">
        <f ca="1">+IF(AND(ISNUMBER(OFFSET('Sanitation Data'!$C$12,0,10*ROW('Sanitation Data'!C130))),CN136="Yes"),OFFSET('Sanitation Data'!$C$12,0,10*ROW('Sanitation Data'!C130)),IF(AND(ISNUMBER(OFFSET('Sanitation Data'!$C$12,0,10*ROW('Sanitation Data'!C130))),CN136="No",ISNUMBER(OFFSET('Sanitation Data'!$C$12,0,10*ROW('Sanitation Data'!C130)))),CONCATENATE("[",ROUND(OFFSET('Sanitation Data'!$C$12,0,10*ROW('Sanitation Data'!C130)),0),"]"),IF(AND(ISNUMBER(OFFSET('Sanitation Data'!$C$12,0,10*ROW('Sanitation Data'!C130))),CN136="",ISNUMBER(OFFSET('Sanitation Data'!$C$12,0,10*ROW('Sanitation Data'!C130)))),OFFSET('Sanitation Data'!$C$12,0,10*ROW('Sanitation Data'!C130)),NA())))</f>
        <v>#N/A</v>
      </c>
      <c r="Z136" s="134" t="e">
        <f ca="1">+IF(AND(ISNUMBER(OFFSET('Sanitation Data'!$C$13,0,10*ROW('Sanitation Data'!C130))),CO136="Yes"),OFFSET('Sanitation Data'!$C$13,0,10*ROW('Sanitation Data'!C130)),IF(AND(ISNUMBER(OFFSET('Sanitation Data'!$C$13,0,10*ROW('Sanitation Data'!C130))),CO136="No",ISNUMBER(OFFSET('Sanitation Data'!$C$13,0,10*ROW('Sanitation Data'!C130)))),CONCATENATE("[",ROUND(OFFSET('Sanitation Data'!$C$13,0,10*ROW('Sanitation Data'!C130)),0),"]"),IF(AND(ISNUMBER(OFFSET('Sanitation Data'!$C$13,0,10*ROW('Sanitation Data'!C130))),CO136="",ISNUMBER(OFFSET('Sanitation Data'!$C$13,0,10*ROW('Sanitation Data'!C130)))),OFFSET('Sanitation Data'!$C$13,0,10*ROW('Sanitation Data'!C130)),NA())))</f>
        <v>#N/A</v>
      </c>
      <c r="AA136" s="134" t="e">
        <f ca="1">+IF(AND(ISNUMBER(OFFSET('Sanitation Data'!$D$5,0,10*ROW('Sanitation Data'!D130))),CP136="Yes"),100-OFFSET('Sanitation Data'!$D$5,0,10*ROW('Sanitation Data'!D130)),IF(AND(ISNUMBER(OFFSET('Sanitation Data'!$D$5,0,10*ROW('Sanitation Data'!D130))),CP136="No",ISNUMBER(OFFSET('Sanitation Data'!$D$5,0,10*ROW('Sanitation Data'!D130)))),CONCATENATE("[",ROUND(100-OFFSET('Sanitation Data'!$D$5,0,10*ROW('Sanitation Data'!D130)),0),"]"),IF(AND(ISNUMBER(OFFSET('Sanitation Data'!$D$5,0,10*ROW('Sanitation Data'!D130))),CP136="",ISNUMBER(OFFSET('Sanitation Data'!$D$5,0,10*ROW('Sanitation Data'!D130)))),100-OFFSET('Sanitation Data'!$D$5,0,10*ROW('Sanitation Data'!D130)),NA())))</f>
        <v>#N/A</v>
      </c>
      <c r="AB136" s="134" t="e">
        <f ca="1">+IF(AND(ISNUMBER(OFFSET('Sanitation Data'!$D$7,0,10*ROW('Sanitation Data'!D130))),CQ136="Yes"),OFFSET('Sanitation Data'!$D$7,0,10*ROW('Sanitation Data'!G130)),IF(AND(ISNUMBER(OFFSET('Sanitation Data'!$D$7,0,10*ROW('Sanitation Data'!D130))),CQ136="No",ISNUMBER(OFFSET('Sanitation Data'!$D$7,0,10*ROW('Sanitation Data'!D130)))),CONCATENATE("[",ROUND(OFFSET('Sanitation Data'!$D$7,0,10*ROW('Sanitation Data'!D130)),0),"]"),IF(AND(ISNUMBER(OFFSET('Sanitation Data'!$D$7,0,10*ROW('Sanitation Data'!D130))),CQ136="",ISNUMBER(OFFSET('Sanitation Data'!$D$7,0,10*ROW('Sanitation Data'!D130)))),OFFSET('Sanitation Data'!$D$7,0,10*ROW('Sanitation Data'!D130)),NA())))</f>
        <v>#N/A</v>
      </c>
      <c r="AC136" s="134" t="e">
        <f ca="1">+IF(AND(ISNUMBER(OFFSET('Sanitation Data'!$D$11,0,10*ROW('Sanitation Data'!D130))),CR136="Yes"),OFFSET('Sanitation Data'!$D$11,0,10*ROW('Sanitation Data'!D130)),IF(AND(ISNUMBER(OFFSET('Sanitation Data'!$D$11,0,10*ROW('Sanitation Data'!D130))),CR136="No",ISNUMBER(OFFSET('Sanitation Data'!$D$11,0,10*ROW('Sanitation Data'!D130)))),CONCATENATE("[",ROUND(OFFSET('Sanitation Data'!$D$11,0,10*ROW('Sanitation Data'!D130)),0),"]"),IF(AND(ISNUMBER(OFFSET('Sanitation Data'!$D$11,0,10*ROW('Sanitation Data'!D130))),CR136="",ISNUMBER(OFFSET('Sanitation Data'!$D$11,0,10*ROW('Sanitation Data'!D130)))),OFFSET('Sanitation Data'!$D$11,0,10*ROW('Sanitation Data'!D130)),NA())))</f>
        <v>#N/A</v>
      </c>
      <c r="AD136" s="134" t="e">
        <f ca="1">+IF(AND(ISNUMBER(OFFSET('Sanitation Data'!$D$12,0,10*ROW('Sanitation Data'!D130))),CS136="Yes"),OFFSET('Sanitation Data'!$D$12,0,10*ROW('Sanitation Data'!D130)),IF(AND(ISNUMBER(OFFSET('Sanitation Data'!$D$12,0,10*ROW('Sanitation Data'!D130))),CS136="No",ISNUMBER(OFFSET('Sanitation Data'!$D$12,0,10*ROW('Sanitation Data'!D130)))),CONCATENATE("[",ROUND(OFFSET('Sanitation Data'!$D$12,0,10*ROW('Sanitation Data'!D130)),0),"]"),IF(AND(ISNUMBER(OFFSET('Sanitation Data'!$D$12,0,10*ROW('Sanitation Data'!D130))),CS136="",ISNUMBER(OFFSET('Sanitation Data'!$D$12,0,10*ROW('Sanitation Data'!D130)))),OFFSET('Sanitation Data'!$D$12,0,10*ROW('Sanitation Data'!D130)),NA())))</f>
        <v>#N/A</v>
      </c>
      <c r="AE136" s="134" t="e">
        <f ca="1">+IF(AND(ISNUMBER(OFFSET('Sanitation Data'!$D$13,0,10*ROW('Sanitation Data'!D130))),CT136="Yes"),OFFSET('Sanitation Data'!$D$13,0,10*ROW('Sanitation Data'!D130)),IF(AND(ISNUMBER(OFFSET('Sanitation Data'!$D$13,0,10*ROW('Sanitation Data'!D130))),CT136="No",ISNUMBER(OFFSET('Sanitation Data'!$D$13,0,10*ROW('Sanitation Data'!D130)))),CONCATENATE("[",ROUND(OFFSET('Sanitation Data'!$D$13,0,10*ROW('Sanitation Data'!D130)),0),"]"),IF(AND(ISNUMBER(OFFSET('Sanitation Data'!$D$13,0,10*ROW('Sanitation Data'!D130))),CT136="",ISNUMBER(OFFSET('Sanitation Data'!$D$13,0,10*ROW('Sanitation Data'!D130)))),OFFSET('Sanitation Data'!$D$13,0,10*ROW('Sanitation Data'!D130)),NA())))</f>
        <v>#N/A</v>
      </c>
      <c r="AF136" s="134" t="e">
        <f ca="1">+IF(AND(ISNUMBER(OFFSET('Sanitation Data'!$E$5,0,10*ROW('Sanitation Data'!E130))),CU136="Yes"),100-OFFSET('Sanitation Data'!$E$5,0,10*ROW('Sanitation Data'!E130)),IF(AND(ISNUMBER(OFFSET('Sanitation Data'!$E$5,0,10*ROW('Sanitation Data'!E130))),CU136="No",ISNUMBER(OFFSET('Sanitation Data'!$E$5,0,10*ROW('Sanitation Data'!E130)))),CONCATENATE("[",ROUND(100-OFFSET('Sanitation Data'!$E$5,0,10*ROW('Sanitation Data'!E130)),0),"]"),IF(AND(ISNUMBER(OFFSET('Sanitation Data'!$E$5,0,10*ROW('Sanitation Data'!E130))),CU136="",ISNUMBER(OFFSET('Sanitation Data'!$E$5,0,10*ROW('Sanitation Data'!E130)))),100-OFFSET('Sanitation Data'!$E$5,0,10*ROW('Sanitation Data'!E130)),NA())))</f>
        <v>#N/A</v>
      </c>
      <c r="AG136" s="134" t="e">
        <f ca="1">+IF(AND(ISNUMBER(OFFSET('Sanitation Data'!$E$7,0,10*ROW('Sanitation Data'!E130))),CV136="Yes"),OFFSET('Sanitation Data'!$E$7,0,10*ROW('Sanitation Data'!E130)),IF(AND(ISNUMBER(OFFSET('Sanitation Data'!$E$7,0,10*ROW('Sanitation Data'!E130))),CV136="No",ISNUMBER(OFFSET('Sanitation Data'!$E$7,0,10*ROW('Sanitation Data'!E130)))),CONCATENATE("[",ROUND(OFFSET('Sanitation Data'!$E$7,0,10*ROW('Sanitation Data'!E130)),0),"]"),IF(AND(ISNUMBER(OFFSET('Sanitation Data'!$E$7,0,10*ROW('Sanitation Data'!E130))),CV136="",ISNUMBER(OFFSET('Sanitation Data'!$E$7,0,10*ROW('Sanitation Data'!E130)))),OFFSET('Sanitation Data'!$E$7,0,10*ROW('Sanitation Data'!E130)),NA())))</f>
        <v>#N/A</v>
      </c>
      <c r="AH136" s="134" t="e">
        <f ca="1">+IF(AND(ISNUMBER(OFFSET('Sanitation Data'!$E$11,0,10*ROW('Sanitation Data'!E130))),CW136="Yes"),OFFSET('Sanitation Data'!$E$11,0,10*ROW('Sanitation Data'!E130)),IF(AND(ISNUMBER(OFFSET('Sanitation Data'!$E$11,0,10*ROW('Sanitation Data'!E130))),CW136="No",ISNUMBER(OFFSET('Sanitation Data'!$E$11,0,10*ROW('Sanitation Data'!E130)))),CONCATENATE("[",ROUND(OFFSET('Sanitation Data'!$E$11,0,10*ROW('Sanitation Data'!E130)),0),"]"),IF(AND(ISNUMBER(OFFSET('Sanitation Data'!$E$11,0,10*ROW('Sanitation Data'!E130))),CW136="",ISNUMBER(OFFSET('Sanitation Data'!$E$11,0,10*ROW('Sanitation Data'!E130)))),OFFSET('Sanitation Data'!$E$11,0,10*ROW('Sanitation Data'!E130)),NA())))</f>
        <v>#N/A</v>
      </c>
      <c r="AI136" s="134" t="e">
        <f ca="1">+IF(AND(ISNUMBER(OFFSET('Sanitation Data'!$E$12,0,10*ROW('Sanitation Data'!E130))),CX136="Yes"),OFFSET('Sanitation Data'!$E$12,0,10*ROW('Sanitation Data'!E130)),IF(AND(ISNUMBER(OFFSET('Sanitation Data'!$E$12,0,10*ROW('Sanitation Data'!E130))),CX136="No",ISNUMBER(OFFSET('Sanitation Data'!$E$12,0,10*ROW('Sanitation Data'!E130)))),CONCATENATE("[",ROUND(OFFSET('Sanitation Data'!$E$12,0,10*ROW('Sanitation Data'!E130)),0),"]"),IF(AND(ISNUMBER(OFFSET('Sanitation Data'!$E$12,0,10*ROW('Sanitation Data'!E130))),CX136="",ISNUMBER(OFFSET('Sanitation Data'!$E$12,0,10*ROW('Sanitation Data'!E130)))),OFFSET('Sanitation Data'!$E$12,0,10*ROW('Sanitation Data'!E130)),NA())))</f>
        <v>#N/A</v>
      </c>
      <c r="AJ136" s="134" t="e">
        <f ca="1">+IF(AND(ISNUMBER(OFFSET('Sanitation Data'!$E$13,0,10*ROW('Sanitation Data'!E130))),CY136="Yes"),OFFSET('Sanitation Data'!$E$13,0,10*ROW('Sanitation Data'!E130)),IF(AND(ISNUMBER(OFFSET('Sanitation Data'!$E$13,0,10*ROW('Sanitation Data'!E130))),CY136="No",ISNUMBER(OFFSET('Sanitation Data'!$E$13,0,10*ROW('Sanitation Data'!E130)))),CONCATENATE("[",ROUND(OFFSET('Sanitation Data'!$E$13,0,10*ROW('Sanitation Data'!E130)),0),"]"),IF(AND(ISNUMBER(OFFSET('Sanitation Data'!$E$13,0,10*ROW('Sanitation Data'!E130))),CY136="",ISNUMBER(OFFSET('Sanitation Data'!$E$13,0,10*ROW('Sanitation Data'!E130)))),OFFSET('Sanitation Data'!$E$13,0,10*ROW('Sanitation Data'!E130)),NA())))</f>
        <v>#N/A</v>
      </c>
      <c r="AK136" s="134" t="e">
        <f ca="1">+IF(AND(ISNUMBER(OFFSET('Sanitation Data'!$F$5,0,10*ROW('Sanitation Data'!F130))),CZ136="Yes"),100-OFFSET('Sanitation Data'!$F$5,0,10*ROW('Sanitation Data'!F130)),IF(AND(ISNUMBER(OFFSET('Sanitation Data'!$F$5,0,10*ROW('Sanitation Data'!F130))),CZ136="No",ISNUMBER(OFFSET('Sanitation Data'!$F$5,0,10*ROW('Sanitation Data'!F130)))),CONCATENATE("[",ROUND(100-OFFSET('Sanitation Data'!$F$5,0,10*ROW('Sanitation Data'!F130)),0),"]"),IF(AND(ISNUMBER(OFFSET('Sanitation Data'!$F$5,0,10*ROW('Sanitation Data'!F130))),CZ136="",ISNUMBER(OFFSET('Sanitation Data'!$F$5,0,10*ROW('Sanitation Data'!F130)))),100-OFFSET('Sanitation Data'!$F$5,0,10*ROW('Sanitation Data'!F130)),NA())))</f>
        <v>#N/A</v>
      </c>
      <c r="AL136" s="134" t="e">
        <f ca="1">+IF(AND(ISNUMBER(OFFSET('Sanitation Data'!$F$7,0,10*ROW('Sanitation Data'!F130))),DA136="Yes"),OFFSET('Sanitation Data'!$F$7,0,10*ROW('Sanitation Data'!F130)),IF(AND(ISNUMBER(OFFSET('Sanitation Data'!$F$7,0,10*ROW('Sanitation Data'!F130))),DA136="No",ISNUMBER(OFFSET('Sanitation Data'!$F$7,0,10*ROW('Sanitation Data'!F130)))),CONCATENATE("[",ROUND(OFFSET('Sanitation Data'!$F$7,0,10*ROW('Sanitation Data'!F130)),0),"]"),IF(AND(ISNUMBER(OFFSET('Sanitation Data'!$F$7,0,10*ROW('Sanitation Data'!F130))),DA136="",ISNUMBER(OFFSET('Sanitation Data'!$F$7,0,10*ROW('Sanitation Data'!F130)))),OFFSET('Sanitation Data'!$F$7,0,10*ROW('Sanitation Data'!F130)),NA())))</f>
        <v>#N/A</v>
      </c>
      <c r="AM136" s="134" t="e">
        <f ca="1">+IF(AND(ISNUMBER(OFFSET('Sanitation Data'!$F$11,0,10*ROW('Sanitation Data'!F130))),DB136="Yes"),OFFSET('Sanitation Data'!$F$11,0,10*ROW('Sanitation Data'!F130)),IF(AND(ISNUMBER(OFFSET('Sanitation Data'!$F$11,0,10*ROW('Sanitation Data'!F130))),DB136="No",ISNUMBER(OFFSET('Sanitation Data'!$F$11,0,10*ROW('Sanitation Data'!F130)))),CONCATENATE("[",ROUND(OFFSET('Sanitation Data'!$F$11,0,10*ROW('Sanitation Data'!F130)),0),"]"),IF(AND(ISNUMBER(OFFSET('Sanitation Data'!$F$11,0,10*ROW('Sanitation Data'!F130))),DB136="",ISNUMBER(OFFSET('Sanitation Data'!$F$11,0,10*ROW('Sanitation Data'!F130)))),OFFSET('Sanitation Data'!$F$11,0,10*ROW('Sanitation Data'!F130)),NA())))</f>
        <v>#N/A</v>
      </c>
      <c r="AN136" s="134" t="e">
        <f ca="1">+IF(AND(ISNUMBER(OFFSET('Sanitation Data'!$F$12,0,10*ROW('Sanitation Data'!F130))),DC136="Yes"),OFFSET('Sanitation Data'!$F$12,0,10*ROW('Sanitation Data'!F130)),IF(AND(ISNUMBER(OFFSET('Sanitation Data'!$F$12,0,10*ROW('Sanitation Data'!F130))),DC136="No",ISNUMBER(OFFSET('Sanitation Data'!$F$12,0,10*ROW('Sanitation Data'!F130)))),CONCATENATE("[",ROUND(OFFSET('Sanitation Data'!$F$12,0,10*ROW('Sanitation Data'!F130)),0),"]"),IF(AND(ISNUMBER(OFFSET('Sanitation Data'!$F$12,0,10*ROW('Sanitation Data'!F130))),DC136="",ISNUMBER(OFFSET('Sanitation Data'!$F$12,0,10*ROW('Sanitation Data'!F130)))),OFFSET('Sanitation Data'!$F$12,0,10*ROW('Sanitation Data'!F130)),NA())))</f>
        <v>#N/A</v>
      </c>
      <c r="AO136" s="134" t="e">
        <f ca="1">+IF(AND(ISNUMBER(OFFSET('Sanitation Data'!$F$13,0,10*ROW('Sanitation Data'!F130))),DD136="Yes"),OFFSET('Sanitation Data'!$F$13,0,10*ROW('Sanitation Data'!F130)),IF(AND(ISNUMBER(OFFSET('Sanitation Data'!$F$13,0,10*ROW('Sanitation Data'!F130))),DD136="No",ISNUMBER(OFFSET('Sanitation Data'!$F$13,0,10*ROW('Sanitation Data'!F130)))),CONCATENATE("[",ROUND(OFFSET('Sanitation Data'!$F$13,0,10*ROW('Sanitation Data'!F130)),0),"]"),IF(AND(ISNUMBER(OFFSET('Sanitation Data'!$F$13,0,10*ROW('Sanitation Data'!F130))),DD136="",ISNUMBER(OFFSET('Sanitation Data'!$F$13,0,10*ROW('Sanitation Data'!F130)))),OFFSET('Sanitation Data'!$F$13,0,10*ROW('Sanitation Data'!F130)),NA())))</f>
        <v>#N/A</v>
      </c>
      <c r="AP136" s="134" t="e">
        <f ca="1">+IF(AND(ISNUMBER(OFFSET('Sanitation Data'!$G$5,0,10*ROW('Sanitation Data'!G130))),DE136="Yes"),100-OFFSET('Sanitation Data'!$G$5,0,10*ROW('Sanitation Data'!G130)),IF(AND(ISNUMBER(OFFSET('Sanitation Data'!$G$5,0,10*ROW('Sanitation Data'!G130))),DE136="No",ISNUMBER(OFFSET('Sanitation Data'!$G$5,0,10*ROW('Sanitation Data'!G130)))),CONCATENATE("[",ROUND(100-OFFSET('Sanitation Data'!$G$5,0,10*ROW('Sanitation Data'!G130)),0),"]"),IF(AND(ISNUMBER(OFFSET('Sanitation Data'!$G$5,0,10*ROW('Sanitation Data'!G130))),DE136="",ISNUMBER(OFFSET('Sanitation Data'!$G$5,0,10*ROW('Sanitation Data'!G130)))),100-OFFSET('Sanitation Data'!$G$5,0,10*ROW('Sanitation Data'!G130)),NA())))</f>
        <v>#N/A</v>
      </c>
      <c r="AQ136" s="134" t="e">
        <f ca="1">+IF(AND(ISNUMBER(OFFSET('Sanitation Data'!$G$7,0,10*ROW('Sanitation Data'!G130))),DF136="Yes"),OFFSET('Sanitation Data'!$G$7,0,10*ROW('Sanitation Data'!G130)),IF(AND(ISNUMBER(OFFSET('Sanitation Data'!$G$7,0,10*ROW('Sanitation Data'!G130))),DF136="No",ISNUMBER(OFFSET('Sanitation Data'!$G$7,0,10*ROW('Sanitation Data'!G130)))),CONCATENATE("[",ROUND(OFFSET('Sanitation Data'!$G$7,0,10*ROW('Sanitation Data'!G130)),0),"]"),IF(AND(ISNUMBER(OFFSET('Sanitation Data'!$G$7,0,10*ROW('Sanitation Data'!G130))),DF136="",ISNUMBER(OFFSET('Sanitation Data'!$G$7,0,10*ROW('Sanitation Data'!G130)))),OFFSET('Sanitation Data'!$G$7,0,10*ROW('Sanitation Data'!G130)),NA())))</f>
        <v>#N/A</v>
      </c>
      <c r="AR136" s="134" t="e">
        <f ca="1">+IF(AND(ISNUMBER(OFFSET('Sanitation Data'!$G$11,0,10*ROW('Sanitation Data'!G130))),DG136="Yes"),OFFSET('Sanitation Data'!$G$11,0,10*ROW('Sanitation Data'!G130)),IF(AND(ISNUMBER(OFFSET('Sanitation Data'!$G$11,0,10*ROW('Sanitation Data'!G130))),DG136="No",ISNUMBER(OFFSET('Sanitation Data'!$G$11,0,10*ROW('Sanitation Data'!G130)))),CONCATENATE("[",ROUND(OFFSET('Sanitation Data'!$G$11,0,10*ROW('Sanitation Data'!G130)),0),"]"),IF(AND(ISNUMBER(OFFSET('Sanitation Data'!$G$11,0,10*ROW('Sanitation Data'!G130))),DG136="",ISNUMBER(OFFSET('Sanitation Data'!$G$11,0,10*ROW('Sanitation Data'!G130)))),OFFSET('Sanitation Data'!$G$11,0,10*ROW('Sanitation Data'!G130)),NA())))</f>
        <v>#N/A</v>
      </c>
      <c r="AS136" s="134" t="e">
        <f ca="1">+IF(AND(ISNUMBER(OFFSET('Sanitation Data'!$G$12,0,10*ROW('Sanitation Data'!G130))),DH136="Yes"),OFFSET('Sanitation Data'!$G$12,0,10*ROW('Sanitation Data'!G130)),IF(AND(ISNUMBER(OFFSET('Sanitation Data'!$G$12,0,10*ROW('Sanitation Data'!G130))),DH136="No",ISNUMBER(OFFSET('Sanitation Data'!$G$12,0,10*ROW('Sanitation Data'!G130)))),CONCATENATE("[",ROUND(OFFSET('Sanitation Data'!$G$12,0,10*ROW('Sanitation Data'!G130)),0),"]"),IF(AND(ISNUMBER(OFFSET('Sanitation Data'!$G$12,0,10*ROW('Sanitation Data'!G130))),DH136="",ISNUMBER(OFFSET('Sanitation Data'!$G$12,0,10*ROW('Sanitation Data'!G130)))),OFFSET('Sanitation Data'!$G$12,0,10*ROW('Sanitation Data'!G130)),NA())))</f>
        <v>#N/A</v>
      </c>
      <c r="AT136" s="134" t="e">
        <f ca="1">+IF(AND(ISNUMBER(OFFSET('Sanitation Data'!$G$13,0,10*ROW('Sanitation Data'!G130))),DI136="Yes"),OFFSET('Sanitation Data'!$G$13,0,10*ROW('Sanitation Data'!G130)),IF(AND(ISNUMBER(OFFSET('Sanitation Data'!$G$13,0,10*ROW('Sanitation Data'!G130))),DI136="No",ISNUMBER(OFFSET('Sanitation Data'!$G$13,0,10*ROW('Sanitation Data'!G130)))),CONCATENATE("[",ROUND(OFFSET('Sanitation Data'!$G$13,0,10*ROW('Sanitation Data'!G130)),0),"]"),IF(AND(ISNUMBER(OFFSET('Sanitation Data'!$G$13,0,10*ROW('Sanitation Data'!G130))),DI136="",ISNUMBER(OFFSET('Sanitation Data'!$G$13,0,10*ROW('Sanitation Data'!G130)))),OFFSET('Sanitation Data'!$G$13,0,10*ROW('Sanitation Data'!G130)),NA())))</f>
        <v>#N/A</v>
      </c>
      <c r="AU136" s="134" t="e">
        <f ca="1">+IF(AND(ISNUMBER(OFFSET('Sanitation Data'!$H$5,0,10*ROW('Sanitation Data'!H130))),DJ136="Yes"),100-OFFSET('Sanitation Data'!$H$5,0,10*ROW('Sanitation Data'!H130)),IF(AND(ISNUMBER(OFFSET('Sanitation Data'!$H$5,0,10*ROW('Sanitation Data'!H130))),DJ136="No",ISNUMBER(OFFSET('Sanitation Data'!$H$5,0,10*ROW('Sanitation Data'!H130)))),CONCATENATE("[",ROUND(100-OFFSET('Sanitation Data'!$H$5,0,10*ROW('Sanitation Data'!H130)),0),"]"),IF(AND(ISNUMBER(OFFSET('Sanitation Data'!$H$5,0,10*ROW('Sanitation Data'!H130))),DJ136="",ISNUMBER(OFFSET('Sanitation Data'!$H$5,0,10*ROW('Sanitation Data'!H130)))),100-OFFSET('Sanitation Data'!$H$5,0,10*ROW('Sanitation Data'!H130)),NA())))</f>
        <v>#N/A</v>
      </c>
      <c r="AV136" s="134" t="e">
        <f ca="1">+IF(AND(ISNUMBER(OFFSET('Sanitation Data'!$H$7,0,10*ROW('Sanitation Data'!H130))),DK136="Yes"),OFFSET('Sanitation Data'!$H$7,0,10*ROW('Sanitation Data'!H130)),IF(AND(ISNUMBER(OFFSET('Sanitation Data'!$H$7,0,10*ROW('Sanitation Data'!H130))),DK136="No",ISNUMBER(OFFSET('Sanitation Data'!$H$7,0,10*ROW('Sanitation Data'!H130)))),CONCATENATE("[",ROUND(OFFSET('Sanitation Data'!$H$7,0,10*ROW('Sanitation Data'!H130)),0),"]"),IF(AND(ISNUMBER(OFFSET('Sanitation Data'!$H$7,0,10*ROW('Sanitation Data'!H130))),DK136="",ISNUMBER(OFFSET('Sanitation Data'!$H$7,0,10*ROW('Sanitation Data'!H130)))),OFFSET('Sanitation Data'!$H$7,0,10*ROW('Sanitation Data'!H130)),NA())))</f>
        <v>#N/A</v>
      </c>
      <c r="AW136" s="134" t="e">
        <f ca="1">+IF(AND(ISNUMBER(OFFSET('Sanitation Data'!$H$11,0,10*ROW('Sanitation Data'!H130))),DL136="Yes"),OFFSET('Sanitation Data'!$H$11,0,10*ROW('Sanitation Data'!H130)),IF(AND(ISNUMBER(OFFSET('Sanitation Data'!$H$11,0,10*ROW('Sanitation Data'!H130))),DL136="No",ISNUMBER(OFFSET('Sanitation Data'!$H$11,0,10*ROW('Sanitation Data'!H130)))),CONCATENATE("[",ROUND(OFFSET('Sanitation Data'!$H$11,0,10*ROW('Sanitation Data'!H130)),0),"]"),IF(AND(ISNUMBER(OFFSET('Sanitation Data'!$H$11,0,10*ROW('Sanitation Data'!H130))),DL136="",ISNUMBER(OFFSET('Sanitation Data'!$H$11,0,10*ROW('Sanitation Data'!H130)))),OFFSET('Sanitation Data'!$H$11,0,10*ROW('Sanitation Data'!H130)),NA())))</f>
        <v>#N/A</v>
      </c>
      <c r="AX136" s="134" t="e">
        <f ca="1">+IF(AND(ISNUMBER(OFFSET('Sanitation Data'!$H$12,0,10*ROW('Sanitation Data'!H130))),DM136="Yes"),OFFSET('Sanitation Data'!$H$12,0,10*ROW('Sanitation Data'!H130)),IF(AND(ISNUMBER(OFFSET('Sanitation Data'!$H$12,0,10*ROW('Sanitation Data'!H130))),DM136="No",ISNUMBER(OFFSET('Sanitation Data'!$H$12,0,10*ROW('Sanitation Data'!H130)))),CONCATENATE("[",ROUND(OFFSET('Sanitation Data'!$H$12,0,10*ROW('Sanitation Data'!H130)),0),"]"),IF(AND(ISNUMBER(OFFSET('Sanitation Data'!$H$12,0,10*ROW('Sanitation Data'!H130))),DM136="",ISNUMBER(OFFSET('Sanitation Data'!$H$12,0,10*ROW('Sanitation Data'!H130)))),OFFSET('Sanitation Data'!$H$12,0,10*ROW('Sanitation Data'!H130)),NA())))</f>
        <v>#N/A</v>
      </c>
      <c r="AY136" s="134" t="e">
        <f ca="1">+IF(AND(ISNUMBER(OFFSET('Sanitation Data'!$H$13,0,10*ROW('Sanitation Data'!H130))),DN136="Yes"),OFFSET('Sanitation Data'!$H$13,0,10*ROW('Sanitation Data'!H130)),IF(AND(ISNUMBER(OFFSET('Sanitation Data'!$H$13,0,10*ROW('Sanitation Data'!H130))),DN136="No",ISNUMBER(OFFSET('Sanitation Data'!$H$13,0,10*ROW('Sanitation Data'!H130)))),CONCATENATE("[",ROUND(OFFSET('Sanitation Data'!$H$13,0,10*ROW('Sanitation Data'!H130)),0),"]"),IF(AND(ISNUMBER(OFFSET('Sanitation Data'!$H$13,0,10*ROW('Sanitation Data'!H130))),DN136="",ISNUMBER(OFFSET('Sanitation Data'!$H$13,0,10*ROW('Sanitation Data'!H130)))),OFFSET('Sanitation Data'!$H$13,0,10*ROW('Sanitation Data'!H130)),NA())))</f>
        <v>#N/A</v>
      </c>
      <c r="AZ136" s="135" t="e">
        <f ca="1">+IF(AND(ISNUMBER(OFFSET('Hygiene Data'!$C$6,0,10*ROW('Hygiene Data'!C130))),DO136="Yes"),OFFSET('Hygiene Data'!$C$6,0,10*ROW('Hygiene Data'!C130)),IF(AND(ISNUMBER(OFFSET('Hygiene Data'!$C$6,0,10*ROW('Hygiene Data'!C130))),DO136="No",ISNUMBER(OFFSET('Hygiene Data'!$C$6,0,10*ROW('Hygiene Data'!C130)))),CONCATENATE("[",ROUND(OFFSET('Hygiene Data'!$C$6,0,10*ROW('Hygiene Data'!C130)),0),"]"),IF(AND(ISNUMBER(OFFSET('Hygiene Data'!$C$6,0,10*ROW('Hygiene Data'!C130))),DO136="",ISNUMBER(OFFSET('Hygiene Data'!$C$6,0,10*ROW('Hygiene Data'!C130)))),OFFSET('Hygiene Data'!$C$6,0,10*ROW('Hygiene Data'!C130)),NA())))</f>
        <v>#N/A</v>
      </c>
      <c r="BA136" s="135" t="e">
        <f ca="1">+IF(AND(ISNUMBER(OFFSET('Hygiene Data'!$C$8,0,10*ROW('Hygiene Data'!C130))),DP136="Yes"),OFFSET('Hygiene Data'!$C$8,0,10*ROW('Hygiene Data'!C130)),IF(AND(ISNUMBER(OFFSET('Hygiene Data'!$C$8,0,10*ROW('Hygiene Data'!C130))),DP136="No",ISNUMBER(OFFSET('Hygiene Data'!$C$8,0,10*ROW('Hygiene Data'!C130)))),CONCATENATE("[",ROUND(OFFSET('Hygiene Data'!$C$8,0,10*ROW('Hygiene Data'!C130)),0),"]"),IF(AND(ISNUMBER(OFFSET('Hygiene Data'!$C$8,0,10*ROW('Hygiene Data'!C130))),DP136="",ISNUMBER(OFFSET('Hygiene Data'!$C$8,0,10*ROW('Hygiene Data'!C130)))),OFFSET('Hygiene Data'!$C$8,0,10*ROW('Hygiene Data'!C130)),NA())))</f>
        <v>#N/A</v>
      </c>
      <c r="BB136" s="135" t="e">
        <f ca="1">+IF(AND(ISNUMBER(OFFSET('Hygiene Data'!$C$10,0,10*ROW('Hygiene Data'!C130))),DQ136="Yes"),OFFSET('Hygiene Data'!$C$10,0,10*ROW('Hygiene Data'!C130)),IF(AND(ISNUMBER(OFFSET('Hygiene Data'!$C$10,0,10*ROW('Hygiene Data'!C130))),DQ136="No",ISNUMBER(OFFSET('Hygiene Data'!$C$10,0,10*ROW('Hygiene Data'!C130)))),CONCATENATE("[",ROUND(OFFSET('Hygiene Data'!$C$10,0,10*ROW('Hygiene Data'!C130)),0),"]"),IF(AND(ISNUMBER(OFFSET('Hygiene Data'!$C$10,0,10*ROW('Hygiene Data'!C130))),DQ136="",ISNUMBER(OFFSET('Hygiene Data'!$C$10,0,10*ROW('Hygiene Data'!C130)))),OFFSET('Hygiene Data'!$C$10,0,10*ROW('Hygiene Data'!C130)),NA())))</f>
        <v>#N/A</v>
      </c>
      <c r="BC136" s="135" t="e">
        <f ca="1">+IF(AND(ISNUMBER(OFFSET('Hygiene Data'!$D$6,0,10*ROW('Hygiene Data'!D130))),DR136="Yes"),OFFSET('Hygiene Data'!$D$6,0,10*ROW('Hygiene Data'!D130)),IF(AND(ISNUMBER(OFFSET('Hygiene Data'!$D$6,0,10*ROW('Hygiene Data'!D130))),DR136="No",ISNUMBER(OFFSET('Hygiene Data'!$D$6,0,10*ROW('Hygiene Data'!D130)))),CONCATENATE("[",ROUND(OFFSET('Hygiene Data'!$D$6,0,10*ROW('Hygiene Data'!D130)),0),"]"),IF(AND(ISNUMBER(OFFSET('Hygiene Data'!$D$6,0,10*ROW('Hygiene Data'!D130))),DR136="",ISNUMBER(OFFSET('Hygiene Data'!$D$6,0,10*ROW('Hygiene Data'!D130)))),OFFSET('Hygiene Data'!$D$6,0,10*ROW('Hygiene Data'!D130)),NA())))</f>
        <v>#N/A</v>
      </c>
      <c r="BD136" s="135" t="e">
        <f ca="1">+IF(AND(ISNUMBER(OFFSET('Hygiene Data'!$D$8,0,10*ROW('Hygiene Data'!D130))),DS136="Yes"),OFFSET('Hygiene Data'!$D$8,0,10*ROW('Hygiene Data'!D130)),IF(AND(ISNUMBER(OFFSET('Hygiene Data'!$D$8,0,10*ROW('Hygiene Data'!D130))),DS136="No",ISNUMBER(OFFSET('Hygiene Data'!$D$8,0,10*ROW('Hygiene Data'!D130)))),CONCATENATE("[",ROUND(OFFSET('Hygiene Data'!$D$8,0,10*ROW('Hygiene Data'!D130)),0),"]"),IF(AND(ISNUMBER(OFFSET('Hygiene Data'!$D$8,0,10*ROW('Hygiene Data'!D130))),DS136="",ISNUMBER(OFFSET('Hygiene Data'!$D$8,0,10*ROW('Hygiene Data'!D130)))),OFFSET('Hygiene Data'!$D$8,0,10*ROW('Hygiene Data'!D130)),NA())))</f>
        <v>#N/A</v>
      </c>
      <c r="BE136" s="135" t="e">
        <f ca="1">+IF(AND(ISNUMBER(OFFSET('Hygiene Data'!$D$10,0,10*ROW('Hygiene Data'!D130))),DT136="Yes"),OFFSET('Hygiene Data'!$D$10,0,10*ROW('Hygiene Data'!D130)),IF(AND(ISNUMBER(OFFSET('Hygiene Data'!$D$10,0,10*ROW('Hygiene Data'!D130))),DT136="No",ISNUMBER(OFFSET('Hygiene Data'!$D$10,0,10*ROW('Hygiene Data'!D130)))),CONCATENATE("[",ROUND(OFFSET('Hygiene Data'!$D$10,0,10*ROW('Hygiene Data'!D130)),0),"]"),IF(AND(ISNUMBER(OFFSET('Hygiene Data'!$D$10,0,10*ROW('Hygiene Data'!D130))),DT136="",ISNUMBER(OFFSET('Hygiene Data'!$D$10,0,10*ROW('Hygiene Data'!D130)))),OFFSET('Hygiene Data'!$D$10,0,10*ROW('Hygiene Data'!D130)),NA())))</f>
        <v>#N/A</v>
      </c>
      <c r="BF136" s="135" t="e">
        <f ca="1">+IF(AND(ISNUMBER(OFFSET('Hygiene Data'!$E$6,0,10*ROW('Hygiene Data'!E130))),DU136="Yes"),OFFSET('Hygiene Data'!$E$6,0,10*ROW('Hygiene Data'!E130)),IF(AND(ISNUMBER(OFFSET('Hygiene Data'!$E$6,0,10*ROW('Hygiene Data'!E130))),DU136="No",ISNUMBER(OFFSET('Hygiene Data'!$E$6,0,10*ROW('Hygiene Data'!E130)))),CONCATENATE("[",ROUND(OFFSET('Hygiene Data'!$E$6,0,10*ROW('Hygiene Data'!E130)),0),"]"),IF(AND(ISNUMBER(OFFSET('Hygiene Data'!$E$6,0,10*ROW('Hygiene Data'!E130))),DU136="",ISNUMBER(OFFSET('Hygiene Data'!$E$6,0,10*ROW('Hygiene Data'!E130)))),OFFSET('Hygiene Data'!$E$6,0,10*ROW('Hygiene Data'!E130)),NA())))</f>
        <v>#N/A</v>
      </c>
      <c r="BG136" s="135" t="e">
        <f ca="1">+IF(AND(ISNUMBER(OFFSET('Hygiene Data'!$E$8,0,10*ROW('Hygiene Data'!E130))),DV136="Yes"),OFFSET('Hygiene Data'!$E$8,0,10*ROW('Hygiene Data'!E130)),IF(AND(ISNUMBER(OFFSET('Hygiene Data'!$E$8,0,10*ROW('Hygiene Data'!E130))),DV136="No",ISNUMBER(OFFSET('Hygiene Data'!$E$8,0,10*ROW('Hygiene Data'!E130)))),CONCATENATE("[",ROUND(OFFSET('Hygiene Data'!$E$8,0,10*ROW('Hygiene Data'!E130)),0),"]"),IF(AND(ISNUMBER(OFFSET('Hygiene Data'!$E$8,0,10*ROW('Hygiene Data'!E130))),DV136="",ISNUMBER(OFFSET('Hygiene Data'!$E$8,0,10*ROW('Hygiene Data'!E130)))),OFFSET('Hygiene Data'!$E$8,0,10*ROW('Hygiene Data'!E130)),NA())))</f>
        <v>#N/A</v>
      </c>
      <c r="BH136" s="135" t="e">
        <f ca="1">+IF(AND(ISNUMBER(OFFSET('Hygiene Data'!$E$10,0,10*ROW('Hygiene Data'!E130))),DW136="Yes"),OFFSET('Hygiene Data'!$E$10,0,10*ROW('Hygiene Data'!E130)),IF(AND(ISNUMBER(OFFSET('Hygiene Data'!$E$10,0,10*ROW('Hygiene Data'!E130))),DW136="No",ISNUMBER(OFFSET('Hygiene Data'!$E$10,0,10*ROW('Hygiene Data'!E130)))),CONCATENATE("[",ROUND(OFFSET('Hygiene Data'!$E$10,0,10*ROW('Hygiene Data'!E130)),0),"]"),IF(AND(ISNUMBER(OFFSET('Hygiene Data'!$E$10,0,10*ROW('Hygiene Data'!E130))),DW136="",ISNUMBER(OFFSET('Hygiene Data'!$E$10,0,10*ROW('Hygiene Data'!E130)))),OFFSET('Hygiene Data'!$E$10,0,10*ROW('Hygiene Data'!E130)),NA())))</f>
        <v>#N/A</v>
      </c>
      <c r="BI136" s="135" t="e">
        <f ca="1">+IF(AND(ISNUMBER(OFFSET('Hygiene Data'!$F$6,0,10*ROW('Hygiene Data'!F130))),DX136="Yes"),OFFSET('Hygiene Data'!$F$6,0,10*ROW('Hygiene Data'!F130)),IF(AND(ISNUMBER(OFFSET('Hygiene Data'!$F$6,0,10*ROW('Hygiene Data'!F130))),DX136="No",ISNUMBER(OFFSET('Hygiene Data'!$F$6,0,10*ROW('Hygiene Data'!F130)))),CONCATENATE("[",ROUND(OFFSET('Hygiene Data'!$F$6,0,10*ROW('Hygiene Data'!F130)),0),"]"),IF(AND(ISNUMBER(OFFSET('Hygiene Data'!$F$6,0,10*ROW('Hygiene Data'!F130))),DX136="",ISNUMBER(OFFSET('Hygiene Data'!$F$6,0,10*ROW('Hygiene Data'!F130)))),OFFSET('Hygiene Data'!$F$6,0,10*ROW('Hygiene Data'!F130)),NA())))</f>
        <v>#N/A</v>
      </c>
      <c r="BJ136" s="135" t="e">
        <f ca="1">+IF(AND(ISNUMBER(OFFSET('Hygiene Data'!$F$8,0,10*ROW('Hygiene Data'!F130))),DY136="Yes"),OFFSET('Hygiene Data'!$F$8,0,10*ROW('Hygiene Data'!F130)),IF(AND(ISNUMBER(OFFSET('Hygiene Data'!$F$8,0,10*ROW('Hygiene Data'!F130))),DY136="No",ISNUMBER(OFFSET('Hygiene Data'!$F$8,0,10*ROW('Hygiene Data'!F130)))),CONCATENATE("[",ROUND(OFFSET('Hygiene Data'!$F$8,0,10*ROW('Hygiene Data'!F130)),0),"]"),IF(AND(ISNUMBER(OFFSET('Hygiene Data'!$F$8,0,10*ROW('Hygiene Data'!F130))),DY136="",ISNUMBER(OFFSET('Hygiene Data'!$F$8,0,10*ROW('Hygiene Data'!F130)))),OFFSET('Hygiene Data'!$F$8,0,10*ROW('Hygiene Data'!F130)),NA())))</f>
        <v>#N/A</v>
      </c>
      <c r="BK136" s="135" t="e">
        <f ca="1">+IF(AND(ISNUMBER(OFFSET('Hygiene Data'!$F$10,0,10*ROW('Hygiene Data'!F130))),DZ136="Yes"),OFFSET('Hygiene Data'!$F$10,0,10*ROW('Hygiene Data'!F130)),IF(AND(ISNUMBER(OFFSET('Hygiene Data'!$F$10,0,10*ROW('Hygiene Data'!F130))),DZ136="No",ISNUMBER(OFFSET('Hygiene Data'!$F$10,0,10*ROW('Hygiene Data'!F130)))),CONCATENATE("[",ROUND(OFFSET('Hygiene Data'!$F$10,0,10*ROW('Hygiene Data'!F130)),0),"]"),IF(AND(ISNUMBER(OFFSET('Hygiene Data'!$F$10,0,10*ROW('Hygiene Data'!F130))),DZ136="",ISNUMBER(OFFSET('Hygiene Data'!$F$10,0,10*ROW('Hygiene Data'!F130)))),OFFSET('Hygiene Data'!$F$10,0,10*ROW('Hygiene Data'!F130)),NA())))</f>
        <v>#N/A</v>
      </c>
      <c r="BL136" s="135" t="e">
        <f ca="1">+IF(AND(ISNUMBER(OFFSET('Hygiene Data'!$G$6,0,10*ROW('Hygiene Data'!G130))),EA136="Yes"),OFFSET('Hygiene Data'!$G$6,0,10*ROW('Hygiene Data'!G130)),IF(AND(ISNUMBER(OFFSET('Hygiene Data'!$G$6,0,10*ROW('Hygiene Data'!G130))),EA136="No",ISNUMBER(OFFSET('Hygiene Data'!$G$6,0,10*ROW('Hygiene Data'!G130)))),CONCATENATE("[",ROUND(OFFSET('Hygiene Data'!$G$6,0,10*ROW('Hygiene Data'!G130)),0),"]"),IF(AND(ISNUMBER(OFFSET('Hygiene Data'!$G$6,0,10*ROW('Hygiene Data'!G130))),EA136="",ISNUMBER(OFFSET('Hygiene Data'!$G$6,0,10*ROW('Hygiene Data'!G130)))),OFFSET('Hygiene Data'!$G$6,0,10*ROW('Hygiene Data'!G130)),NA())))</f>
        <v>#N/A</v>
      </c>
      <c r="BM136" s="135" t="e">
        <f ca="1">+IF(AND(ISNUMBER(OFFSET('Hygiene Data'!$G$8,0,10*ROW('Hygiene Data'!G130))),EB136="Yes"),OFFSET('Hygiene Data'!$G$8,0,10*ROW('Hygiene Data'!G130)),IF(AND(ISNUMBER(OFFSET('Hygiene Data'!$G$8,0,10*ROW('Hygiene Data'!G130))),EB136="No",ISNUMBER(OFFSET('Hygiene Data'!$G$8,0,10*ROW('Hygiene Data'!G130)))),CONCATENATE("[",ROUND(OFFSET('Hygiene Data'!$G$8,0,10*ROW('Hygiene Data'!G130)),0),"]"),IF(AND(ISNUMBER(OFFSET('Hygiene Data'!$G$8,0,10*ROW('Hygiene Data'!G130))),EB136="",ISNUMBER(OFFSET('Hygiene Data'!$G$8,0,10*ROW('Hygiene Data'!G130)))),OFFSET('Hygiene Data'!$G$8,0,10*ROW('Hygiene Data'!G130)),NA())))</f>
        <v>#N/A</v>
      </c>
      <c r="BN136" s="135" t="e">
        <f ca="1">+IF(AND(ISNUMBER(OFFSET('Hygiene Data'!$G$10,0,10*ROW('Hygiene Data'!G130))),EC136="Yes"),OFFSET('Hygiene Data'!$G$10,0,10*ROW('Hygiene Data'!G130)),IF(AND(ISNUMBER(OFFSET('Hygiene Data'!$G$10,0,10*ROW('Hygiene Data'!G130))),EC136="No",ISNUMBER(OFFSET('Hygiene Data'!$G$10,0,10*ROW('Hygiene Data'!G130)))),CONCATENATE("[",ROUND(OFFSET('Hygiene Data'!$G$10,0,10*ROW('Hygiene Data'!G130)),0),"]"),IF(AND(ISNUMBER(OFFSET('Hygiene Data'!$G$10,0,10*ROW('Hygiene Data'!G130))),EC136="",ISNUMBER(OFFSET('Hygiene Data'!$G$10,0,10*ROW('Hygiene Data'!G130)))),OFFSET('Hygiene Data'!$G$10,0,10*ROW('Hygiene Data'!G130)),NA())))</f>
        <v>#N/A</v>
      </c>
      <c r="BO136" s="135" t="e">
        <f ca="1">+IF(AND(ISNUMBER(OFFSET('Hygiene Data'!$H$6,0,10*ROW('Hygiene Data'!H130))),ED136="Yes"),OFFSET('Hygiene Data'!$H$6,0,10*ROW('Hygiene Data'!H130)),IF(AND(ISNUMBER(OFFSET('Hygiene Data'!$H$6,0,10*ROW('Hygiene Data'!H130))),ED136="No",ISNUMBER(OFFSET('Hygiene Data'!$H$6,0,10*ROW('Hygiene Data'!H130)))),CONCATENATE("[",ROUND(OFFSET('Hygiene Data'!$H$6,0,10*ROW('Hygiene Data'!H130)),0),"]"),IF(AND(ISNUMBER(OFFSET('Hygiene Data'!$H$6,0,10*ROW('Hygiene Data'!H130))),ED136="",ISNUMBER(OFFSET('Hygiene Data'!$H$6,0,10*ROW('Hygiene Data'!H130)))),OFFSET('Hygiene Data'!$H$6,0,10*ROW('Hygiene Data'!H130)),NA())))</f>
        <v>#N/A</v>
      </c>
      <c r="BP136" s="135" t="e">
        <f ca="1">+IF(AND(ISNUMBER(OFFSET('Hygiene Data'!$H$8,0,10*ROW('Hygiene Data'!H130))),EE136="Yes"),OFFSET('Hygiene Data'!$H$8,0,10*ROW('Hygiene Data'!H130)),IF(AND(ISNUMBER(OFFSET('Hygiene Data'!$H$8,0,10*ROW('Hygiene Data'!H130))),EE136="No",ISNUMBER(OFFSET('Hygiene Data'!$H$8,0,10*ROW('Hygiene Data'!H130)))),CONCATENATE("[",ROUND(OFFSET('Hygiene Data'!$H$8,0,10*ROW('Hygiene Data'!H130)),0),"]"),IF(AND(ISNUMBER(OFFSET('Hygiene Data'!$H$8,0,10*ROW('Hygiene Data'!H130))),EE136="",ISNUMBER(OFFSET('Hygiene Data'!$H$8,0,10*ROW('Hygiene Data'!H130)))),OFFSET('Hygiene Data'!$H$8,0,10*ROW('Hygiene Data'!H130)),NA())))</f>
        <v>#N/A</v>
      </c>
      <c r="BQ136" s="135" t="e">
        <f ca="1">+IF(AND(ISNUMBER(OFFSET('Hygiene Data'!$H$10,0,10*ROW('Hygiene Data'!H130))),EF136="Yes"),OFFSET('Hygiene Data'!$H$10,0,10*ROW('Hygiene Data'!H130)),IF(AND(ISNUMBER(OFFSET('Hygiene Data'!$H$10,0,10*ROW('Hygiene Data'!H130))),EF136="No",ISNUMBER(OFFSET('Hygiene Data'!$H$10,0,10*ROW('Hygiene Data'!H130)))),CONCATENATE("[",ROUND(OFFSET('Hygiene Data'!$H$10,0,10*ROW('Hygiene Data'!H130)),0),"]"),IF(AND(ISNUMBER(OFFSET('Hygiene Data'!$H$10,0,10*ROW('Hygiene Data'!H130))),EF136="",ISNUMBER(OFFSET('Hygiene Data'!$H$10,0,10*ROW('Hygiene Data'!H130)))),OFFSET('Hygiene Data'!$H$10,0,10*ROW('Hygiene Data'!H130)),NA())))</f>
        <v>#N/A</v>
      </c>
      <c r="BS136" s="34" t="str">
        <f ca="1">+IF(OFFSET('Water Data'!$C$28,0,10*ROW('Water Data'!C130))="","",OFFSET('Water Data'!$C$28,0,10*ROW('Water Data'!C130)))</f>
        <v/>
      </c>
      <c r="BT136" s="34" t="str">
        <f ca="1">+IF(OFFSET('Water Data'!$C$29,0,10*ROW('Water Data'!C130))="","",OFFSET('Water Data'!$C$29,0,10*ROW('Water Data'!C130)))</f>
        <v/>
      </c>
      <c r="BU136" s="34" t="str">
        <f ca="1">+IF(OFFSET('Water Data'!$C$30,0,10*ROW('Water Data'!C130))="","",OFFSET('Water Data'!$C$30,0,10*ROW('Water Data'!C130)))</f>
        <v/>
      </c>
      <c r="BV136" s="34" t="str">
        <f ca="1">+IF(OFFSET('Water Data'!$D$28,0,10*ROW('Water Data'!D130))="","",OFFSET('Water Data'!$D$28,0,10*ROW('Water Data'!D130)))</f>
        <v/>
      </c>
      <c r="BW136" s="34" t="str">
        <f ca="1">+IF(OFFSET('Water Data'!$D$29,0,10*ROW('Water Data'!D130))="","",OFFSET('Water Data'!$D$29,0,10*ROW('Water Data'!D130)))</f>
        <v/>
      </c>
      <c r="BX136" s="34" t="str">
        <f ca="1">+IF(OFFSET('Water Data'!$D$30,0,10*ROW('Water Data'!D130))="","",OFFSET('Water Data'!$D$30,0,10*ROW('Water Data'!D130)))</f>
        <v/>
      </c>
      <c r="BY136" s="34" t="str">
        <f ca="1">+IF(OFFSET('Water Data'!$E$28,0,10*ROW('Water Data'!E130))="","",OFFSET('Water Data'!$E$28,0,10*ROW('Water Data'!E130)))</f>
        <v/>
      </c>
      <c r="BZ136" s="34" t="str">
        <f ca="1">+IF(OFFSET('Water Data'!$E$29,0,10*ROW('Water Data'!E130))="","",OFFSET('Water Data'!$E$29,0,10*ROW('Water Data'!E130)))</f>
        <v/>
      </c>
      <c r="CA136" s="34" t="str">
        <f ca="1">+IF(OFFSET('Water Data'!$E$30,0,10*ROW('Water Data'!E130))="","",OFFSET('Water Data'!$E$30,0,10*ROW('Water Data'!E130)))</f>
        <v/>
      </c>
      <c r="CB136" s="34" t="str">
        <f ca="1">+IF(OFFSET('Water Data'!$F$28,0,10*ROW('Water Data'!F130))="","",OFFSET('Water Data'!$F$28,0,10*ROW('Water Data'!F130)))</f>
        <v/>
      </c>
      <c r="CC136" s="34" t="str">
        <f ca="1">+IF(OFFSET('Water Data'!$F$29,0,10*ROW('Water Data'!F130))="","",OFFSET('Water Data'!$F$29,0,10*ROW('Water Data'!F130)))</f>
        <v/>
      </c>
      <c r="CD136" s="34" t="str">
        <f ca="1">+IF(OFFSET('Water Data'!$F$30,0,10*ROW('Water Data'!F130))="","",OFFSET('Water Data'!$F$30,0,10*ROW('Water Data'!F130)))</f>
        <v/>
      </c>
      <c r="CE136" s="34" t="str">
        <f ca="1">+IF(OFFSET('Water Data'!$G$28,0,10*ROW('Water Data'!G130))="","",OFFSET('Water Data'!$G$28,0,10*ROW('Water Data'!G130)))</f>
        <v/>
      </c>
      <c r="CF136" s="34" t="str">
        <f ca="1">+IF(OFFSET('Water Data'!$G$29,0,10*ROW('Water Data'!G130))="","",OFFSET('Water Data'!$G$29,0,10*ROW('Water Data'!G130)))</f>
        <v/>
      </c>
      <c r="CG136" s="34" t="str">
        <f ca="1">+IF(OFFSET('Water Data'!$G$30,0,10*ROW('Water Data'!G130))="","",OFFSET('Water Data'!$G$30,0,10*ROW('Water Data'!G130)))</f>
        <v/>
      </c>
      <c r="CH136" s="34" t="str">
        <f ca="1">+IF(OFFSET('Water Data'!$H$28,0,10*ROW('Water Data'!H130))="","",OFFSET('Water Data'!$H$28,0,10*ROW('Water Data'!H130)))</f>
        <v/>
      </c>
      <c r="CI136" s="34" t="str">
        <f ca="1">+IF(OFFSET('Water Data'!$H$29,0,10*ROW('Water Data'!H130))="","",OFFSET('Water Data'!$H$29,0,10*ROW('Water Data'!H130)))</f>
        <v/>
      </c>
      <c r="CJ136" s="34" t="str">
        <f ca="1">+IF(OFFSET('Water Data'!$H$30,0,10*ROW('Water Data'!H130))="","",OFFSET('Water Data'!$H$30,0,10*ROW('Water Data'!H130)))</f>
        <v/>
      </c>
      <c r="CK136" s="34" t="str">
        <f ca="1">+IF(OFFSET('Sanitation Data'!$C$29,0,10*ROW('Sanitation Data'!C130))="","",OFFSET('Sanitation Data'!$C$29,0,10*ROW('Sanitation Data'!C130)))</f>
        <v/>
      </c>
      <c r="CL136" s="34" t="str">
        <f ca="1">+IF(OFFSET('Sanitation Data'!$C$30,0,10*ROW('Sanitation Data'!C130))="","",OFFSET('Sanitation Data'!$C$30,0,10*ROW('Sanitation Data'!C130)))</f>
        <v/>
      </c>
      <c r="CM136" s="34" t="str">
        <f ca="1">+IF(OFFSET('Sanitation Data'!$C$31,0,10*ROW('Sanitation Data'!C130))="","",OFFSET('Sanitation Data'!$C$31,0,10*ROW('Sanitation Data'!C130)))</f>
        <v/>
      </c>
      <c r="CN136" s="34" t="str">
        <f ca="1">+IF(OFFSET('Sanitation Data'!$C$32,0,10*ROW('Sanitation Data'!C130))="","",OFFSET('Sanitation Data'!$C$32,0,10*ROW('Sanitation Data'!C130)))</f>
        <v/>
      </c>
      <c r="CO136" s="34" t="str">
        <f ca="1">+IF(OFFSET('Sanitation Data'!$C$33,0,10*ROW('Sanitation Data'!C130))="","",OFFSET('Sanitation Data'!$C$33,0,10*ROW('Sanitation Data'!C130)))</f>
        <v/>
      </c>
      <c r="CP136" s="34" t="str">
        <f ca="1">+IF(OFFSET('Sanitation Data'!$D$29,0,10*ROW('Sanitation Data'!D130))="","",OFFSET('Sanitation Data'!$D$29,0,10*ROW('Sanitation Data'!D130)))</f>
        <v/>
      </c>
      <c r="CQ136" s="34" t="str">
        <f ca="1">+IF(OFFSET('Sanitation Data'!$D$30,0,10*ROW('Sanitation Data'!D130))="","",OFFSET('Sanitation Data'!$D$30,0,10*ROW('Sanitation Data'!D130)))</f>
        <v/>
      </c>
      <c r="CR136" s="34" t="str">
        <f ca="1">+IF(OFFSET('Sanitation Data'!$D$31,0,10*ROW('Sanitation Data'!D130))="","",OFFSET('Sanitation Data'!$D$31,0,10*ROW('Sanitation Data'!D130)))</f>
        <v/>
      </c>
      <c r="CS136" s="34" t="str">
        <f ca="1">+IF(OFFSET('Sanitation Data'!$D$32,0,10*ROW('Sanitation Data'!D130))="","",OFFSET('Sanitation Data'!$D$32,0,10*ROW('Sanitation Data'!D130)))</f>
        <v/>
      </c>
      <c r="CT136" s="34" t="str">
        <f ca="1">+IF(OFFSET('Sanitation Data'!$D$33,0,10*ROW('Sanitation Data'!D130))="","",OFFSET('Sanitation Data'!$D$33,0,10*ROW('Sanitation Data'!D130)))</f>
        <v/>
      </c>
      <c r="CU136" s="34" t="str">
        <f ca="1">+IF(OFFSET('Sanitation Data'!$E$29,0,10*ROW('Sanitation Data'!E130))="","",OFFSET('Sanitation Data'!$E$29,0,10*ROW('Sanitation Data'!E130)))</f>
        <v/>
      </c>
      <c r="CV136" s="34" t="str">
        <f ca="1">+IF(OFFSET('Sanitation Data'!$E$30,0,10*ROW('Sanitation Data'!E130))="","",OFFSET('Sanitation Data'!$E$30,0,10*ROW('Sanitation Data'!E130)))</f>
        <v/>
      </c>
      <c r="CW136" s="34" t="str">
        <f ca="1">+IF(OFFSET('Sanitation Data'!$E$31,0,10*ROW('Sanitation Data'!E130))="","",OFFSET('Sanitation Data'!$E$31,0,10*ROW('Sanitation Data'!E130)))</f>
        <v/>
      </c>
      <c r="CX136" s="34" t="str">
        <f ca="1">+IF(OFFSET('Sanitation Data'!$E$32,0,10*ROW('Sanitation Data'!E130))="","",OFFSET('Sanitation Data'!$E$32,0,10*ROW('Sanitation Data'!E130)))</f>
        <v/>
      </c>
      <c r="CY136" s="34" t="str">
        <f ca="1">+IF(OFFSET('Sanitation Data'!$E$33,0,10*ROW('Sanitation Data'!E130))="","",OFFSET('Sanitation Data'!$E$33,0,10*ROW('Sanitation Data'!E130)))</f>
        <v/>
      </c>
      <c r="CZ136" s="34" t="str">
        <f ca="1">+IF(OFFSET('Sanitation Data'!$F$29,0,10*ROW('Sanitation Data'!F130))="","",OFFSET('Sanitation Data'!$F$29,0,10*ROW('Sanitation Data'!F130)))</f>
        <v/>
      </c>
      <c r="DA136" s="34" t="str">
        <f ca="1">+IF(OFFSET('Sanitation Data'!$F$30,0,10*ROW('Sanitation Data'!F130))="","",OFFSET('Sanitation Data'!$F$30,0,10*ROW('Sanitation Data'!F130)))</f>
        <v/>
      </c>
      <c r="DB136" s="34" t="str">
        <f ca="1">+IF(OFFSET('Sanitation Data'!$F$31,0,10*ROW('Sanitation Data'!F130))="","",OFFSET('Sanitation Data'!$F$31,0,10*ROW('Sanitation Data'!F130)))</f>
        <v/>
      </c>
      <c r="DC136" s="34" t="str">
        <f ca="1">+IF(OFFSET('Sanitation Data'!$F$32,0,10*ROW('Sanitation Data'!F130))="","",OFFSET('Sanitation Data'!$F$32,0,10*ROW('Sanitation Data'!F130)))</f>
        <v/>
      </c>
      <c r="DD136" s="34" t="str">
        <f ca="1">+IF(OFFSET('Sanitation Data'!$F$33,0,10*ROW('Sanitation Data'!F130))="","",OFFSET('Sanitation Data'!$F$33,0,10*ROW('Sanitation Data'!F130)))</f>
        <v/>
      </c>
      <c r="DE136" s="34" t="str">
        <f ca="1">+IF(OFFSET('Sanitation Data'!$G$29,0,10*ROW('Sanitation Data'!G130))="","",OFFSET('Sanitation Data'!$G$29,0,10*ROW('Sanitation Data'!G130)))</f>
        <v/>
      </c>
      <c r="DF136" s="34" t="str">
        <f ca="1">+IF(OFFSET('Sanitation Data'!$G$30,0,10*ROW('Sanitation Data'!G130))="","",OFFSET('Sanitation Data'!$G$30,0,10*ROW('Sanitation Data'!G130)))</f>
        <v/>
      </c>
      <c r="DG136" s="34" t="str">
        <f ca="1">+IF(OFFSET('Sanitation Data'!$G$31,0,10*ROW('Sanitation Data'!G130))="","",OFFSET('Sanitation Data'!$G$31,0,10*ROW('Sanitation Data'!G130)))</f>
        <v/>
      </c>
      <c r="DH136" s="34" t="str">
        <f ca="1">+IF(OFFSET('Sanitation Data'!$G$32,0,10*ROW('Sanitation Data'!G130))="","",OFFSET('Sanitation Data'!$G$32,0,10*ROW('Sanitation Data'!G130)))</f>
        <v/>
      </c>
      <c r="DI136" s="34" t="str">
        <f ca="1">+IF(OFFSET('Sanitation Data'!$G$33,0,10*ROW('Sanitation Data'!G130))="","",OFFSET('Sanitation Data'!$G$33,0,10*ROW('Sanitation Data'!G130)))</f>
        <v/>
      </c>
      <c r="DJ136" s="34" t="str">
        <f ca="1">+IF(OFFSET('Sanitation Data'!$H$29,0,10*ROW('Sanitation Data'!H130))="","",OFFSET('Sanitation Data'!$H$29,0,10*ROW('Sanitation Data'!H130)))</f>
        <v/>
      </c>
      <c r="DK136" s="34" t="str">
        <f ca="1">+IF(OFFSET('Sanitation Data'!$H$30,0,10*ROW('Sanitation Data'!H130))="","",OFFSET('Sanitation Data'!$H$30,0,10*ROW('Sanitation Data'!H130)))</f>
        <v/>
      </c>
      <c r="DL136" s="34" t="str">
        <f ca="1">+IF(OFFSET('Sanitation Data'!$H$31,0,10*ROW('Sanitation Data'!H130))="","",OFFSET('Sanitation Data'!$H$31,0,10*ROW('Sanitation Data'!H130)))</f>
        <v/>
      </c>
      <c r="DM136" s="34" t="str">
        <f ca="1">+IF(OFFSET('Sanitation Data'!$H$32,0,10*ROW('Sanitation Data'!H130))="","",OFFSET('Sanitation Data'!$H$32,0,10*ROW('Sanitation Data'!H130)))</f>
        <v/>
      </c>
      <c r="DN136" s="34" t="str">
        <f ca="1">+IF(OFFSET('Sanitation Data'!$H$33,0,10*ROW('Sanitation Data'!H130))="","",OFFSET('Sanitation Data'!$H$33,0,10*ROW('Sanitation Data'!H130)))</f>
        <v/>
      </c>
      <c r="DO136" s="34" t="str">
        <f ca="1">+IF(OFFSET('Hygiene Data'!$C$12,0,10*ROW('Hygiene Data'!C130))="","",OFFSET('Hygiene Data'!$C$12,0,10*ROW('Hygiene Data'!C130)))</f>
        <v/>
      </c>
      <c r="DP136" s="34" t="str">
        <f ca="1">+IF(OFFSET('Hygiene Data'!$C$13,0,10*ROW('Hygiene Data'!C130))="","",OFFSET('Hygiene Data'!$C$13,0,10*ROW('Hygiene Data'!C130)))</f>
        <v/>
      </c>
      <c r="DQ136" s="34" t="str">
        <f ca="1">+IF(OFFSET('Hygiene Data'!$C$14,0,10*ROW('Hygiene Data'!C130))="","",OFFSET('Hygiene Data'!$C$14,0,10*ROW('Hygiene Data'!C130)))</f>
        <v/>
      </c>
      <c r="DR136" s="34" t="str">
        <f ca="1">+IF(OFFSET('Hygiene Data'!$D$12,0,10*ROW('Hygiene Data'!D130))="","",OFFSET('Hygiene Data'!$D$12,0,10*ROW('Hygiene Data'!D130)))</f>
        <v/>
      </c>
      <c r="DS136" s="34" t="str">
        <f ca="1">+IF(OFFSET('Hygiene Data'!$D$13,0,10*ROW('Hygiene Data'!D130))="","",OFFSET('Hygiene Data'!$D$13,0,10*ROW('Hygiene Data'!D130)))</f>
        <v/>
      </c>
      <c r="DT136" s="34" t="str">
        <f ca="1">+IF(OFFSET('Hygiene Data'!$D$14,0,10*ROW('Hygiene Data'!D130))="","",OFFSET('Hygiene Data'!$D$14,0,10*ROW('Hygiene Data'!D130)))</f>
        <v/>
      </c>
      <c r="DU136" s="34" t="str">
        <f ca="1">+IF(OFFSET('Hygiene Data'!$E$12,0,10*ROW('Hygiene Data'!E130))="","",OFFSET('Hygiene Data'!$E$12,0,10*ROW('Hygiene Data'!E130)))</f>
        <v/>
      </c>
      <c r="DV136" s="34" t="str">
        <f ca="1">+IF(OFFSET('Hygiene Data'!$E$13,0,10*ROW('Hygiene Data'!E130))="","",OFFSET('Hygiene Data'!$E$13,0,10*ROW('Hygiene Data'!E130)))</f>
        <v/>
      </c>
      <c r="DW136" s="34" t="str">
        <f ca="1">+IF(OFFSET('Hygiene Data'!$E$14,0,10*ROW('Hygiene Data'!E130))="","",OFFSET('Hygiene Data'!$E$14,0,10*ROW('Hygiene Data'!E130)))</f>
        <v/>
      </c>
      <c r="DX136" s="34" t="str">
        <f ca="1">+IF(OFFSET('Hygiene Data'!$F$12,0,10*ROW('Hygiene Data'!F130))="","",OFFSET('Hygiene Data'!$F$12,0,10*ROW('Hygiene Data'!F130)))</f>
        <v/>
      </c>
      <c r="DY136" s="34" t="str">
        <f ca="1">+IF(OFFSET('Hygiene Data'!$F$13,0,10*ROW('Hygiene Data'!F130))="","",OFFSET('Hygiene Data'!$F$13,0,10*ROW('Hygiene Data'!F130)))</f>
        <v/>
      </c>
      <c r="DZ136" s="34" t="str">
        <f ca="1">+IF(OFFSET('Hygiene Data'!$F$14,0,10*ROW('Hygiene Data'!F130))="","",OFFSET('Hygiene Data'!$F$14,0,10*ROW('Hygiene Data'!F130)))</f>
        <v/>
      </c>
      <c r="EA136" s="34" t="str">
        <f ca="1">+IF(OFFSET('Hygiene Data'!$G$12,0,10*ROW('Hygiene Data'!G130))="","",OFFSET('Hygiene Data'!$G$12,0,10*ROW('Hygiene Data'!G130)))</f>
        <v/>
      </c>
      <c r="EB136" s="34" t="str">
        <f ca="1">+IF(OFFSET('Hygiene Data'!$G$13,0,10*ROW('Hygiene Data'!G130))="","",OFFSET('Hygiene Data'!$G$13,0,10*ROW('Hygiene Data'!G130)))</f>
        <v/>
      </c>
      <c r="EC136" s="34" t="str">
        <f ca="1">+IF(OFFSET('Hygiene Data'!$G$14,0,10*ROW('Hygiene Data'!G130))="","",OFFSET('Hygiene Data'!$G$14,0,10*ROW('Hygiene Data'!G130)))</f>
        <v/>
      </c>
      <c r="ED136" s="34" t="str">
        <f ca="1">+IF(OFFSET('Hygiene Data'!$H$12,0,10*ROW('Hygiene Data'!H130))="","",OFFSET('Hygiene Data'!$H$12,0,10*ROW('Hygiene Data'!H130)))</f>
        <v/>
      </c>
      <c r="EE136" s="34" t="str">
        <f ca="1">+IF(OFFSET('Hygiene Data'!$H$13,0,10*ROW('Hygiene Data'!H130))="","",OFFSET('Hygiene Data'!$H$13,0,10*ROW('Hygiene Data'!H130)))</f>
        <v/>
      </c>
      <c r="EF136" s="34" t="str">
        <f ca="1">+IF(OFFSET('Hygiene Data'!$H$14,0,10*ROW('Hygiene Data'!H130))="","",OFFSET('Hygiene Data'!$H$14,0,10*ROW('Hygiene Data'!H130)))</f>
        <v/>
      </c>
    </row>
    <row r="137" spans="1:136" x14ac:dyDescent="0.2">
      <c r="A137" s="50" t="str">
        <f ca="1">+IF(OFFSET('Water Data'!$B$1,0,10*ROW('Water Data'!B134))="","",OFFSET('Water Data'!$B$1,0,10*ROW('Water Data'!B134)))</f>
        <v/>
      </c>
      <c r="B137" s="50" t="str">
        <f ca="1">+IF(OFFSET('Water Data'!$A$3,0,10*ROW('Water Data'!A134))="","",OFFSET('Water Data'!$A$3,0,10*ROW('Water Data'!A134)))</f>
        <v/>
      </c>
      <c r="C137" s="50" t="str">
        <f ca="1">+IF(OFFSET('Water Data'!$C$3,0,10*ROW('Water Data'!C134))="","",OFFSET('Water Data'!$C$3,0,10*ROW('Water Data'!C134)))</f>
        <v/>
      </c>
      <c r="D137" s="133" t="e">
        <f ca="1">+IF(AND(ISNUMBER(OFFSET('Water Data'!$C$5,0,10*ROW('Water Data'!C131))),BS137="Yes"),100-OFFSET('Water Data'!$C$5,0,10*ROW('Water Data'!C131)),IF(AND(ISNUMBER(OFFSET('Water Data'!$C$5,0,10*ROW('Water Data'!C131))),BS137="No",ISNUMBER(OFFSET('Water Data'!$C$5,0,10*ROW('Water Data'!C131)))),CONCATENATE("[",ROUND(100-OFFSET('Water Data'!$C$5,0,10*ROW('Water Data'!C131)),0),"]"),IF(AND(ISNUMBER(OFFSET('Water Data'!$C$5,0,10*ROW('Water Data'!C131))),BS137="",ISNUMBER(OFFSET('Water Data'!$C$5,0,10*ROW('Water Data'!C131)))),100-OFFSET('Water Data'!$C$5,0,10*ROW('Water Data'!C131)),NA())))</f>
        <v>#N/A</v>
      </c>
      <c r="E137" s="133" t="e">
        <f ca="1">+IF(AND(ISNUMBER(OFFSET('Water Data'!$C$7,0,10*ROW('Water Data'!D131))),BT137="Yes"),OFFSET('Water Data'!$C$7,0,10*ROW('Water Data'!C131)),IF(AND(ISNUMBER(OFFSET('Water Data'!$C$7,0,10*ROW('Water Data'!C131))),BT137="No",ISNUMBER(OFFSET('Water Data'!$C$7,0,10*ROW('Water Data'!C131)))),CONCATENATE("[",ROUND(OFFSET('Water Data'!$C$7,0,10*ROW('Water Data'!C131)),0),"]"),IF(AND(ISNUMBER(OFFSET('Water Data'!$C$7,0,10*ROW('Water Data'!C131))),BT137="",ISNUMBER(OFFSET('Water Data'!$C$7,0,10*ROW('Water Data'!C131)))),OFFSET('Water Data'!$C$7,0,10*ROW('Water Data'!C131)),NA())))</f>
        <v>#N/A</v>
      </c>
      <c r="F137" s="133" t="e">
        <f ca="1">+IF(AND(ISNUMBER(OFFSET('Water Data'!$C$10,0,10*ROW('Water Data'!C131))),BU137="Yes"),OFFSET('Water Data'!$C$10,0,10*ROW('Water Data'!C131)),IF(AND(ISNUMBER(OFFSET('Water Data'!$C$10,0,10*ROW('Water Data'!C131))),BU137="No",ISNUMBER(OFFSET('Water Data'!$C$10,0,10*ROW('Water Data'!C131)))),CONCATENATE("[",ROUND(OFFSET('Water Data'!$C$10,0,10*ROW('Water Data'!C131)),0),"]"),IF(AND(ISNUMBER(OFFSET('Water Data'!$C$10,0,10*ROW('Water Data'!C131))),BU137="",ISNUMBER(OFFSET('Water Data'!$C$10,0,10*ROW('Water Data'!C131)))),OFFSET('Water Data'!$C$10,0,10*ROW('Water Data'!C131)),NA())))</f>
        <v>#N/A</v>
      </c>
      <c r="G137" s="133" t="e">
        <f ca="1">+IF(AND(ISNUMBER(OFFSET('Water Data'!$D$5,0,10*ROW('Water Data'!D131))),BV137="Yes"),100-OFFSET('Water Data'!$D$5,0,10*ROW('Water Data'!D131)),IF(AND(ISNUMBER(OFFSET('Water Data'!$D$5,0,10*ROW('Water Data'!D131))),BV137="No",ISNUMBER(OFFSET('Water Data'!$D$5,0,10*ROW('Water Data'!D131)))),CONCATENATE("[",ROUND(100-OFFSET('Water Data'!$D$5,0,10*ROW('Water Data'!D131)),0),"]"),IF(AND(ISNUMBER(OFFSET('Water Data'!$D$5,0,10*ROW('Water Data'!D131))),BV137="",ISNUMBER(OFFSET('Water Data'!$D$5,0,10*ROW('Water Data'!D131)))),100-OFFSET('Water Data'!$D$5,0,10*ROW('Water Data'!D131)),NA())))</f>
        <v>#N/A</v>
      </c>
      <c r="H137" s="133" t="e">
        <f ca="1">+IF(AND(ISNUMBER(OFFSET('Water Data'!$D$7,0,10*ROW('Water Data'!D131))),BW137="Yes"),OFFSET('Water Data'!$D$7,0,10*ROW('Water Data'!D131)),IF(AND(ISNUMBER(OFFSET('Water Data'!$D$7,0,10*ROW('Water Data'!D131))),BW137="No",ISNUMBER(OFFSET('Water Data'!$D$7,0,10*ROW('Water Data'!D131)))),CONCATENATE("[",ROUND(OFFSET('Water Data'!$C$7,0,10*ROW('Water Data'!D131)),0),"]"),IF(AND(ISNUMBER(OFFSET('Water Data'!$D$7,0,10*ROW('Water Data'!D131))),BW137="",ISNUMBER(OFFSET('Water Data'!$D$7,0,10*ROW('Water Data'!D131)))),OFFSET('Water Data'!$D$7,0,10*ROW('Water Data'!D131)),NA())))</f>
        <v>#N/A</v>
      </c>
      <c r="I137" s="133" t="e">
        <f ca="1">+IF(AND(ISNUMBER(OFFSET('Water Data'!$D$10,0,10*ROW('Water Data'!D131))),BX137="Yes"),OFFSET('Water Data'!$D$10,0,10*ROW('Water Data'!D131)),IF(AND(ISNUMBER(OFFSET('Water Data'!$D$10,0,10*ROW('Water Data'!D131))),BX137="No",ISNUMBER(OFFSET('Water Data'!$D$10,0,10*ROW('Water Data'!D131)))),CONCATENATE("[",ROUND(OFFSET('Water Data'!$D$10,0,10*ROW('Water Data'!D131)),0),"]"),IF(AND(ISNUMBER(OFFSET('Water Data'!$D$10,0,10*ROW('Water Data'!D131))),BX137="",ISNUMBER(OFFSET('Water Data'!$D$10,0,10*ROW('Water Data'!D131)))),OFFSET('Water Data'!$D$10,0,10*ROW('Water Data'!D131)),NA())))</f>
        <v>#N/A</v>
      </c>
      <c r="J137" s="133" t="e">
        <f ca="1">+IF(AND(ISNUMBER(OFFSET('Water Data'!$E$5,0,10*ROW('Water Data'!E131))),BY137="Yes"),100-OFFSET('Water Data'!$E$5,0,10*ROW('Water Data'!E131)),IF(AND(ISNUMBER(OFFSET('Water Data'!$E$5,0,10*ROW('Water Data'!E131))),BY137="No",ISNUMBER(OFFSET('Water Data'!$E$5,0,10*ROW('Water Data'!E131)))),CONCATENATE("[",ROUND(100-OFFSET('Water Data'!$E$5,0,10*ROW('Water Data'!E131)),0),"]"),IF(AND(ISNUMBER(OFFSET('Water Data'!$E$5,0,10*ROW('Water Data'!E131))),BY137="",ISNUMBER(OFFSET('Water Data'!$E$5,0,10*ROW('Water Data'!E131)))),100-OFFSET('Water Data'!$E$5,0,10*ROW('Water Data'!E131)),NA())))</f>
        <v>#N/A</v>
      </c>
      <c r="K137" s="133" t="e">
        <f ca="1">+IF(AND(ISNUMBER(OFFSET('Water Data'!$E$7,0,10*ROW('Water Data'!E131))),BZ137="Yes"),OFFSET('Water Data'!$E$7,0,10*ROW('Water Data'!E131)),IF(AND(ISNUMBER(OFFSET('Water Data'!$E$7,0,10*ROW('Water Data'!E131))),BZ137="No",ISNUMBER(OFFSET('Water Data'!$E$7,0,10*ROW('Water Data'!E131)))),CONCATENATE("[",ROUND(OFFSET('Water Data'!$E$7,0,10*ROW('Water Data'!E131)),0),"]"),IF(AND(ISNUMBER(OFFSET('Water Data'!$E$7,0,10*ROW('Water Data'!E131))),BZ137="",ISNUMBER(OFFSET('Water Data'!$E$7,0,10*ROW('Water Data'!E131)))),OFFSET('Water Data'!$E$7,0,10*ROW('Water Data'!E131)),NA())))</f>
        <v>#N/A</v>
      </c>
      <c r="L137" s="133" t="e">
        <f ca="1">+IF(AND(ISNUMBER(OFFSET('Water Data'!$E$10,0,10*ROW('Water Data'!E131))),CA137="Yes"),OFFSET('Water Data'!$E$10,0,10*ROW('Water Data'!E131)),IF(AND(ISNUMBER(OFFSET('Water Data'!$E$10,0,10*ROW('Water Data'!E131))),CA137="No",ISNUMBER(OFFSET('Water Data'!$E$10,0,10*ROW('Water Data'!E131)))),CONCATENATE("[",ROUND(OFFSET('Water Data'!$E$10,0,10*ROW('Water Data'!E131)),0),"]"),IF(AND(ISNUMBER(OFFSET('Water Data'!$E$10,0,10*ROW('Water Data'!E131))),CA137="",ISNUMBER(OFFSET('Water Data'!$E$10,0,10*ROW('Water Data'!E131)))),OFFSET('Water Data'!$E$10,0,10*ROW('Water Data'!E131)),NA())))</f>
        <v>#N/A</v>
      </c>
      <c r="M137" s="133" t="e">
        <f ca="1">+IF(AND(ISNUMBER(OFFSET('Water Data'!$F$5,0,10*ROW('Water Data'!F131))),CB137="Yes"),100-OFFSET('Water Data'!$F$5,0,10*ROW('Water Data'!F131)),IF(AND(ISNUMBER(OFFSET('Water Data'!$F$5,0,10*ROW('Water Data'!F131))),CB137="No",ISNUMBER(OFFSET('Water Data'!$F$5,0,10*ROW('Water Data'!F131)))),CONCATENATE("[",ROUND(100-OFFSET('Water Data'!$F$5,0,10*ROW('Water Data'!F131)),0),"]"),IF(AND(ISNUMBER(OFFSET('Water Data'!$F$5,0,10*ROW('Water Data'!F131))),CB137="",ISNUMBER(OFFSET('Water Data'!$F$5,0,10*ROW('Water Data'!F131)))),100-OFFSET('Water Data'!$F$5,0,10*ROW('Water Data'!F131)),NA())))</f>
        <v>#N/A</v>
      </c>
      <c r="N137" s="133" t="e">
        <f ca="1">+IF(AND(ISNUMBER(OFFSET('Water Data'!$F$7,0,10*ROW('Water Data'!F131))),CC137="Yes"),OFFSET('Water Data'!$F$7,0,10*ROW('Water Data'!F131)),IF(AND(ISNUMBER(OFFSET('Water Data'!$F$7,0,10*ROW('Water Data'!F131))),CC137="No",ISNUMBER(OFFSET('Water Data'!$F$7,0,10*ROW('Water Data'!F131)))),CONCATENATE("[",ROUND(OFFSET('Water Data'!$F$7,0,10*ROW('Water Data'!F131)),0),"]"),IF(AND(ISNUMBER(OFFSET('Water Data'!$F$7,0,10*ROW('Water Data'!F131))),CC137="",ISNUMBER(OFFSET('Water Data'!$F$7,0,10*ROW('Water Data'!F131)))),OFFSET('Water Data'!$F$7,0,10*ROW('Water Data'!F131)),NA())))</f>
        <v>#N/A</v>
      </c>
      <c r="O137" s="133" t="e">
        <f ca="1">+IF(AND(ISNUMBER(OFFSET('Water Data'!$F$10,0,10*ROW('Water Data'!F131))),CD137="Yes"),OFFSET('Water Data'!$F$10,0,10*ROW('Water Data'!F131)),IF(AND(ISNUMBER(OFFSET('Water Data'!$F$10,0,10*ROW('Water Data'!F131))),CD137="No",ISNUMBER(OFFSET('Water Data'!$F$10,0,10*ROW('Water Data'!F131)))),CONCATENATE("[",ROUND(OFFSET('Water Data'!$F$10,0,10*ROW('Water Data'!F131)),0),"]"),IF(AND(ISNUMBER(OFFSET('Water Data'!$F$10,0,10*ROW('Water Data'!F131))),CD137="",ISNUMBER(OFFSET('Water Data'!$F$10,0,10*ROW('Water Data'!F131)))),OFFSET('Water Data'!$F$10,0,10*ROW('Water Data'!F131)),NA())))</f>
        <v>#N/A</v>
      </c>
      <c r="P137" s="133" t="e">
        <f ca="1">+IF(AND(ISNUMBER(OFFSET('Water Data'!$G$5,0,10*ROW('Water Data'!G131))),CE137="Yes"),100-OFFSET('Water Data'!$G$5,0,10*ROW('Water Data'!G131)),IF(AND(ISNUMBER(OFFSET('Water Data'!$G$5,0,10*ROW('Water Data'!G131))),CE137="No",ISNUMBER(OFFSET('Water Data'!$G$5,0,10*ROW('Water Data'!G131)))),CONCATENATE("[",ROUND(100-OFFSET('Water Data'!$G$5,0,10*ROW('Water Data'!G131)),0),"]"),IF(AND(ISNUMBER(OFFSET('Water Data'!$G$5,0,10*ROW('Water Data'!G131))),CE137="",ISNUMBER(OFFSET('Water Data'!$G$5,0,10*ROW('Water Data'!G131)))),100-OFFSET('Water Data'!$G$5,0,10*ROW('Water Data'!G131)),NA())))</f>
        <v>#N/A</v>
      </c>
      <c r="Q137" s="133" t="e">
        <f ca="1">+IF(AND(ISNUMBER(OFFSET('Water Data'!$G$7,0,10*ROW('Water Data'!G131))),CF137="Yes"),OFFSET('Water Data'!$G$7,0,10*ROW('Water Data'!G131)),IF(AND(ISNUMBER(OFFSET('Water Data'!$G$7,0,10*ROW('Water Data'!G131))),CF137="No",ISNUMBER(OFFSET('Water Data'!$G$7,0,10*ROW('Water Data'!G131)))),CONCATENATE("[",ROUND(OFFSET('Water Data'!$G$7,0,10*ROW('Water Data'!G131)),0),"]"),IF(AND(ISNUMBER(OFFSET('Water Data'!$G$7,0,10*ROW('Water Data'!G131))),CF137="",ISNUMBER(OFFSET('Water Data'!$G$7,0,10*ROW('Water Data'!G131)))),OFFSET('Water Data'!$G$7,0,10*ROW('Water Data'!G131)),NA())))</f>
        <v>#N/A</v>
      </c>
      <c r="R137" s="133" t="e">
        <f ca="1">+IF(AND(ISNUMBER(OFFSET('Water Data'!$G$10,0,10*ROW('Water Data'!G131))),CG137="Yes"),OFFSET('Water Data'!$G$10,0,10*ROW('Water Data'!G131)),IF(AND(ISNUMBER(OFFSET('Water Data'!$G$10,0,10*ROW('Water Data'!G131))),CG137="No",ISNUMBER(OFFSET('Water Data'!$G$10,0,10*ROW('Water Data'!G131)))),CONCATENATE("[",ROUND(OFFSET('Water Data'!$G$10,0,10*ROW('Water Data'!G131)),0),"]"),IF(AND(ISNUMBER(OFFSET('Water Data'!$G$10,0,10*ROW('Water Data'!G131))),CG137="",ISNUMBER(OFFSET('Water Data'!$G$10,0,10*ROW('Water Data'!G131)))),OFFSET('Water Data'!$G$10,0,10*ROW('Water Data'!G131)),NA())))</f>
        <v>#N/A</v>
      </c>
      <c r="S137" s="133" t="e">
        <f ca="1">+IF(AND(ISNUMBER(OFFSET('Water Data'!$H$5,0,10*ROW('Water Data'!H131))),CH137="Yes"),100-OFFSET('Water Data'!$H$5,0,10*ROW('Water Data'!H131)),IF(AND(ISNUMBER(OFFSET('Water Data'!$H$5,0,10*ROW('Water Data'!H131))),CH137="No",ISNUMBER(OFFSET('Water Data'!$H$5,0,10*ROW('Water Data'!H131)))),CONCATENATE("[",ROUND(100-OFFSET('Water Data'!$H$5,0,10*ROW('Water Data'!H131)),0),"]"),IF(AND(ISNUMBER(OFFSET('Water Data'!$H$5,0,10*ROW('Water Data'!H131))),CH137="",ISNUMBER(OFFSET('Water Data'!$H$5,0,10*ROW('Water Data'!H131)))),100-OFFSET('Water Data'!$H$5,0,10*ROW('Water Data'!H131)),NA())))</f>
        <v>#N/A</v>
      </c>
      <c r="T137" s="133" t="e">
        <f ca="1">+IF(AND(ISNUMBER(OFFSET('Water Data'!$H$7,0,10*ROW('Water Data'!H131))),CI137="Yes"),OFFSET('Water Data'!$H$7,0,10*ROW('Water Data'!H131)),IF(AND(ISNUMBER(OFFSET('Water Data'!$H$7,0,10*ROW('Water Data'!H131))),CI137="No",ISNUMBER(OFFSET('Water Data'!$H$7,0,10*ROW('Water Data'!H131)))),CONCATENATE("[",ROUND(OFFSET('Water Data'!$H$7,0,10*ROW('Water Data'!H131)),0),"]"),IF(AND(ISNUMBER(OFFSET('Water Data'!$H$7,0,10*ROW('Water Data'!H131))),CI137="",ISNUMBER(OFFSET('Water Data'!$H$7,0,10*ROW('Water Data'!H131)))),OFFSET('Water Data'!$H$7,0,10*ROW('Water Data'!H131)),NA())))</f>
        <v>#N/A</v>
      </c>
      <c r="U137" s="133" t="e">
        <f ca="1">+IF(AND(ISNUMBER(OFFSET('Water Data'!$H$10,0,10*ROW('Water Data'!H131))),CJ137="Yes"),OFFSET('Water Data'!$H$10,0,10*ROW('Water Data'!H131)),IF(AND(ISNUMBER(OFFSET('Water Data'!$H$10,0,10*ROW('Water Data'!H131))),CJ137="No",ISNUMBER(OFFSET('Water Data'!$H$10,0,10*ROW('Water Data'!H131)))),CONCATENATE("[",ROUND(OFFSET('Water Data'!$H$10,0,10*ROW('Water Data'!H131)),0),"]"),IF(AND(ISNUMBER(OFFSET('Water Data'!$H$10,0,10*ROW('Water Data'!H131))),CJ137="",ISNUMBER(OFFSET('Water Data'!$H$10,0,10*ROW('Water Data'!H131)))),OFFSET('Water Data'!$H$10,0,10*ROW('Water Data'!H131)),NA())))</f>
        <v>#N/A</v>
      </c>
      <c r="V137" s="134" t="e">
        <f ca="1">+IF(AND(ISNUMBER(OFFSET('Sanitation Data'!$C$5,0,10*ROW('Sanitation Data'!C131))),CK137="Yes"),100-OFFSET('Sanitation Data'!$C$5,0,10*ROW('Sanitation Data'!C131)),IF(AND(ISNUMBER(OFFSET('Sanitation Data'!$C$5,0,10*ROW('Sanitation Data'!C131))),CK137="No",ISNUMBER(OFFSET('Sanitation Data'!$C$5,0,10*ROW('Sanitation Data'!C131)))),CONCATENATE("[",ROUND(100-OFFSET('Sanitation Data'!$C$5,0,10*ROW('Sanitation Data'!C131)),0),"]"),IF(AND(ISNUMBER(OFFSET('Sanitation Data'!$C$5,0,10*ROW('Sanitation Data'!C131))),CK137="",ISNUMBER(OFFSET('Sanitation Data'!$C$5,0,10*ROW('Sanitation Data'!C131)))),100-OFFSET('Sanitation Data'!$C$5,0,10*ROW('Sanitation Data'!C131)),NA())))</f>
        <v>#N/A</v>
      </c>
      <c r="W137" s="134" t="e">
        <f ca="1">+IF(AND(ISNUMBER(OFFSET('Sanitation Data'!$C$7,0,10*ROW('Sanitation Data'!C131))),CL137="Yes"),OFFSET('Sanitation Data'!$C$7,0,10*ROW('Sanitation Data'!C131)),IF(AND(ISNUMBER(OFFSET('Sanitation Data'!$C$7,0,10*ROW('Sanitation Data'!C131))),CL137="No",ISNUMBER(OFFSET('Sanitation Data'!$C$7,0,10*ROW('Sanitation Data'!C131)))),CONCATENATE("[",ROUND(OFFSET('Sanitation Data'!$C$7,0,10*ROW('Sanitation Data'!C131)),0),"]"),IF(AND(ISNUMBER(OFFSET('Sanitation Data'!$C$7,0,10*ROW('Sanitation Data'!C131))),CL137="",ISNUMBER(OFFSET('Sanitation Data'!$C$7,0,10*ROW('Sanitation Data'!C131)))),OFFSET('Sanitation Data'!$C$7,0,10*ROW('Sanitation Data'!C131)),NA())))</f>
        <v>#N/A</v>
      </c>
      <c r="X137" s="134" t="e">
        <f ca="1">+IF(AND(ISNUMBER(OFFSET('Sanitation Data'!$C$11,0,10*ROW('Sanitation Data'!C131))),CM137="Yes"),OFFSET('Sanitation Data'!$C$11,0,10*ROW('Sanitation Data'!C131)),IF(AND(ISNUMBER(OFFSET('Sanitation Data'!$C$11,0,10*ROW('Sanitation Data'!C131))),CM137="No",ISNUMBER(OFFSET('Sanitation Data'!$C$11,0,10*ROW('Sanitation Data'!C131)))),CONCATENATE("[",ROUND(OFFSET('Sanitation Data'!$C$11,0,10*ROW('Sanitation Data'!C131)),0),"]"),IF(AND(ISNUMBER(OFFSET('Sanitation Data'!$C$11,0,10*ROW('Sanitation Data'!C131))),CM137="",ISNUMBER(OFFSET('Sanitation Data'!$C$11,0,10*ROW('Sanitation Data'!C131)))),OFFSET('Sanitation Data'!$C$11,0,10*ROW('Sanitation Data'!C131)),NA())))</f>
        <v>#N/A</v>
      </c>
      <c r="Y137" s="134" t="e">
        <f ca="1">+IF(AND(ISNUMBER(OFFSET('Sanitation Data'!$C$12,0,10*ROW('Sanitation Data'!C131))),CN137="Yes"),OFFSET('Sanitation Data'!$C$12,0,10*ROW('Sanitation Data'!C131)),IF(AND(ISNUMBER(OFFSET('Sanitation Data'!$C$12,0,10*ROW('Sanitation Data'!C131))),CN137="No",ISNUMBER(OFFSET('Sanitation Data'!$C$12,0,10*ROW('Sanitation Data'!C131)))),CONCATENATE("[",ROUND(OFFSET('Sanitation Data'!$C$12,0,10*ROW('Sanitation Data'!C131)),0),"]"),IF(AND(ISNUMBER(OFFSET('Sanitation Data'!$C$12,0,10*ROW('Sanitation Data'!C131))),CN137="",ISNUMBER(OFFSET('Sanitation Data'!$C$12,0,10*ROW('Sanitation Data'!C131)))),OFFSET('Sanitation Data'!$C$12,0,10*ROW('Sanitation Data'!C131)),NA())))</f>
        <v>#N/A</v>
      </c>
      <c r="Z137" s="134" t="e">
        <f ca="1">+IF(AND(ISNUMBER(OFFSET('Sanitation Data'!$C$13,0,10*ROW('Sanitation Data'!C131))),CO137="Yes"),OFFSET('Sanitation Data'!$C$13,0,10*ROW('Sanitation Data'!C131)),IF(AND(ISNUMBER(OFFSET('Sanitation Data'!$C$13,0,10*ROW('Sanitation Data'!C131))),CO137="No",ISNUMBER(OFFSET('Sanitation Data'!$C$13,0,10*ROW('Sanitation Data'!C131)))),CONCATENATE("[",ROUND(OFFSET('Sanitation Data'!$C$13,0,10*ROW('Sanitation Data'!C131)),0),"]"),IF(AND(ISNUMBER(OFFSET('Sanitation Data'!$C$13,0,10*ROW('Sanitation Data'!C131))),CO137="",ISNUMBER(OFFSET('Sanitation Data'!$C$13,0,10*ROW('Sanitation Data'!C131)))),OFFSET('Sanitation Data'!$C$13,0,10*ROW('Sanitation Data'!C131)),NA())))</f>
        <v>#N/A</v>
      </c>
      <c r="AA137" s="134" t="e">
        <f ca="1">+IF(AND(ISNUMBER(OFFSET('Sanitation Data'!$D$5,0,10*ROW('Sanitation Data'!D131))),CP137="Yes"),100-OFFSET('Sanitation Data'!$D$5,0,10*ROW('Sanitation Data'!D131)),IF(AND(ISNUMBER(OFFSET('Sanitation Data'!$D$5,0,10*ROW('Sanitation Data'!D131))),CP137="No",ISNUMBER(OFFSET('Sanitation Data'!$D$5,0,10*ROW('Sanitation Data'!D131)))),CONCATENATE("[",ROUND(100-OFFSET('Sanitation Data'!$D$5,0,10*ROW('Sanitation Data'!D131)),0),"]"),IF(AND(ISNUMBER(OFFSET('Sanitation Data'!$D$5,0,10*ROW('Sanitation Data'!D131))),CP137="",ISNUMBER(OFFSET('Sanitation Data'!$D$5,0,10*ROW('Sanitation Data'!D131)))),100-OFFSET('Sanitation Data'!$D$5,0,10*ROW('Sanitation Data'!D131)),NA())))</f>
        <v>#N/A</v>
      </c>
      <c r="AB137" s="134" t="e">
        <f ca="1">+IF(AND(ISNUMBER(OFFSET('Sanitation Data'!$D$7,0,10*ROW('Sanitation Data'!D131))),CQ137="Yes"),OFFSET('Sanitation Data'!$D$7,0,10*ROW('Sanitation Data'!G131)),IF(AND(ISNUMBER(OFFSET('Sanitation Data'!$D$7,0,10*ROW('Sanitation Data'!D131))),CQ137="No",ISNUMBER(OFFSET('Sanitation Data'!$D$7,0,10*ROW('Sanitation Data'!D131)))),CONCATENATE("[",ROUND(OFFSET('Sanitation Data'!$D$7,0,10*ROW('Sanitation Data'!D131)),0),"]"),IF(AND(ISNUMBER(OFFSET('Sanitation Data'!$D$7,0,10*ROW('Sanitation Data'!D131))),CQ137="",ISNUMBER(OFFSET('Sanitation Data'!$D$7,0,10*ROW('Sanitation Data'!D131)))),OFFSET('Sanitation Data'!$D$7,0,10*ROW('Sanitation Data'!D131)),NA())))</f>
        <v>#N/A</v>
      </c>
      <c r="AC137" s="134" t="e">
        <f ca="1">+IF(AND(ISNUMBER(OFFSET('Sanitation Data'!$D$11,0,10*ROW('Sanitation Data'!D131))),CR137="Yes"),OFFSET('Sanitation Data'!$D$11,0,10*ROW('Sanitation Data'!D131)),IF(AND(ISNUMBER(OFFSET('Sanitation Data'!$D$11,0,10*ROW('Sanitation Data'!D131))),CR137="No",ISNUMBER(OFFSET('Sanitation Data'!$D$11,0,10*ROW('Sanitation Data'!D131)))),CONCATENATE("[",ROUND(OFFSET('Sanitation Data'!$D$11,0,10*ROW('Sanitation Data'!D131)),0),"]"),IF(AND(ISNUMBER(OFFSET('Sanitation Data'!$D$11,0,10*ROW('Sanitation Data'!D131))),CR137="",ISNUMBER(OFFSET('Sanitation Data'!$D$11,0,10*ROW('Sanitation Data'!D131)))),OFFSET('Sanitation Data'!$D$11,0,10*ROW('Sanitation Data'!D131)),NA())))</f>
        <v>#N/A</v>
      </c>
      <c r="AD137" s="134" t="e">
        <f ca="1">+IF(AND(ISNUMBER(OFFSET('Sanitation Data'!$D$12,0,10*ROW('Sanitation Data'!D131))),CS137="Yes"),OFFSET('Sanitation Data'!$D$12,0,10*ROW('Sanitation Data'!D131)),IF(AND(ISNUMBER(OFFSET('Sanitation Data'!$D$12,0,10*ROW('Sanitation Data'!D131))),CS137="No",ISNUMBER(OFFSET('Sanitation Data'!$D$12,0,10*ROW('Sanitation Data'!D131)))),CONCATENATE("[",ROUND(OFFSET('Sanitation Data'!$D$12,0,10*ROW('Sanitation Data'!D131)),0),"]"),IF(AND(ISNUMBER(OFFSET('Sanitation Data'!$D$12,0,10*ROW('Sanitation Data'!D131))),CS137="",ISNUMBER(OFFSET('Sanitation Data'!$D$12,0,10*ROW('Sanitation Data'!D131)))),OFFSET('Sanitation Data'!$D$12,0,10*ROW('Sanitation Data'!D131)),NA())))</f>
        <v>#N/A</v>
      </c>
      <c r="AE137" s="134" t="e">
        <f ca="1">+IF(AND(ISNUMBER(OFFSET('Sanitation Data'!$D$13,0,10*ROW('Sanitation Data'!D131))),CT137="Yes"),OFFSET('Sanitation Data'!$D$13,0,10*ROW('Sanitation Data'!D131)),IF(AND(ISNUMBER(OFFSET('Sanitation Data'!$D$13,0,10*ROW('Sanitation Data'!D131))),CT137="No",ISNUMBER(OFFSET('Sanitation Data'!$D$13,0,10*ROW('Sanitation Data'!D131)))),CONCATENATE("[",ROUND(OFFSET('Sanitation Data'!$D$13,0,10*ROW('Sanitation Data'!D131)),0),"]"),IF(AND(ISNUMBER(OFFSET('Sanitation Data'!$D$13,0,10*ROW('Sanitation Data'!D131))),CT137="",ISNUMBER(OFFSET('Sanitation Data'!$D$13,0,10*ROW('Sanitation Data'!D131)))),OFFSET('Sanitation Data'!$D$13,0,10*ROW('Sanitation Data'!D131)),NA())))</f>
        <v>#N/A</v>
      </c>
      <c r="AF137" s="134" t="e">
        <f ca="1">+IF(AND(ISNUMBER(OFFSET('Sanitation Data'!$E$5,0,10*ROW('Sanitation Data'!E131))),CU137="Yes"),100-OFFSET('Sanitation Data'!$E$5,0,10*ROW('Sanitation Data'!E131)),IF(AND(ISNUMBER(OFFSET('Sanitation Data'!$E$5,0,10*ROW('Sanitation Data'!E131))),CU137="No",ISNUMBER(OFFSET('Sanitation Data'!$E$5,0,10*ROW('Sanitation Data'!E131)))),CONCATENATE("[",ROUND(100-OFFSET('Sanitation Data'!$E$5,0,10*ROW('Sanitation Data'!E131)),0),"]"),IF(AND(ISNUMBER(OFFSET('Sanitation Data'!$E$5,0,10*ROW('Sanitation Data'!E131))),CU137="",ISNUMBER(OFFSET('Sanitation Data'!$E$5,0,10*ROW('Sanitation Data'!E131)))),100-OFFSET('Sanitation Data'!$E$5,0,10*ROW('Sanitation Data'!E131)),NA())))</f>
        <v>#N/A</v>
      </c>
      <c r="AG137" s="134" t="e">
        <f ca="1">+IF(AND(ISNUMBER(OFFSET('Sanitation Data'!$E$7,0,10*ROW('Sanitation Data'!E131))),CV137="Yes"),OFFSET('Sanitation Data'!$E$7,0,10*ROW('Sanitation Data'!E131)),IF(AND(ISNUMBER(OFFSET('Sanitation Data'!$E$7,0,10*ROW('Sanitation Data'!E131))),CV137="No",ISNUMBER(OFFSET('Sanitation Data'!$E$7,0,10*ROW('Sanitation Data'!E131)))),CONCATENATE("[",ROUND(OFFSET('Sanitation Data'!$E$7,0,10*ROW('Sanitation Data'!E131)),0),"]"),IF(AND(ISNUMBER(OFFSET('Sanitation Data'!$E$7,0,10*ROW('Sanitation Data'!E131))),CV137="",ISNUMBER(OFFSET('Sanitation Data'!$E$7,0,10*ROW('Sanitation Data'!E131)))),OFFSET('Sanitation Data'!$E$7,0,10*ROW('Sanitation Data'!E131)),NA())))</f>
        <v>#N/A</v>
      </c>
      <c r="AH137" s="134" t="e">
        <f ca="1">+IF(AND(ISNUMBER(OFFSET('Sanitation Data'!$E$11,0,10*ROW('Sanitation Data'!E131))),CW137="Yes"),OFFSET('Sanitation Data'!$E$11,0,10*ROW('Sanitation Data'!E131)),IF(AND(ISNUMBER(OFFSET('Sanitation Data'!$E$11,0,10*ROW('Sanitation Data'!E131))),CW137="No",ISNUMBER(OFFSET('Sanitation Data'!$E$11,0,10*ROW('Sanitation Data'!E131)))),CONCATENATE("[",ROUND(OFFSET('Sanitation Data'!$E$11,0,10*ROW('Sanitation Data'!E131)),0),"]"),IF(AND(ISNUMBER(OFFSET('Sanitation Data'!$E$11,0,10*ROW('Sanitation Data'!E131))),CW137="",ISNUMBER(OFFSET('Sanitation Data'!$E$11,0,10*ROW('Sanitation Data'!E131)))),OFFSET('Sanitation Data'!$E$11,0,10*ROW('Sanitation Data'!E131)),NA())))</f>
        <v>#N/A</v>
      </c>
      <c r="AI137" s="134" t="e">
        <f ca="1">+IF(AND(ISNUMBER(OFFSET('Sanitation Data'!$E$12,0,10*ROW('Sanitation Data'!E131))),CX137="Yes"),OFFSET('Sanitation Data'!$E$12,0,10*ROW('Sanitation Data'!E131)),IF(AND(ISNUMBER(OFFSET('Sanitation Data'!$E$12,0,10*ROW('Sanitation Data'!E131))),CX137="No",ISNUMBER(OFFSET('Sanitation Data'!$E$12,0,10*ROW('Sanitation Data'!E131)))),CONCATENATE("[",ROUND(OFFSET('Sanitation Data'!$E$12,0,10*ROW('Sanitation Data'!E131)),0),"]"),IF(AND(ISNUMBER(OFFSET('Sanitation Data'!$E$12,0,10*ROW('Sanitation Data'!E131))),CX137="",ISNUMBER(OFFSET('Sanitation Data'!$E$12,0,10*ROW('Sanitation Data'!E131)))),OFFSET('Sanitation Data'!$E$12,0,10*ROW('Sanitation Data'!E131)),NA())))</f>
        <v>#N/A</v>
      </c>
      <c r="AJ137" s="134" t="e">
        <f ca="1">+IF(AND(ISNUMBER(OFFSET('Sanitation Data'!$E$13,0,10*ROW('Sanitation Data'!E131))),CY137="Yes"),OFFSET('Sanitation Data'!$E$13,0,10*ROW('Sanitation Data'!E131)),IF(AND(ISNUMBER(OFFSET('Sanitation Data'!$E$13,0,10*ROW('Sanitation Data'!E131))),CY137="No",ISNUMBER(OFFSET('Sanitation Data'!$E$13,0,10*ROW('Sanitation Data'!E131)))),CONCATENATE("[",ROUND(OFFSET('Sanitation Data'!$E$13,0,10*ROW('Sanitation Data'!E131)),0),"]"),IF(AND(ISNUMBER(OFFSET('Sanitation Data'!$E$13,0,10*ROW('Sanitation Data'!E131))),CY137="",ISNUMBER(OFFSET('Sanitation Data'!$E$13,0,10*ROW('Sanitation Data'!E131)))),OFFSET('Sanitation Data'!$E$13,0,10*ROW('Sanitation Data'!E131)),NA())))</f>
        <v>#N/A</v>
      </c>
      <c r="AK137" s="134" t="e">
        <f ca="1">+IF(AND(ISNUMBER(OFFSET('Sanitation Data'!$F$5,0,10*ROW('Sanitation Data'!F131))),CZ137="Yes"),100-OFFSET('Sanitation Data'!$F$5,0,10*ROW('Sanitation Data'!F131)),IF(AND(ISNUMBER(OFFSET('Sanitation Data'!$F$5,0,10*ROW('Sanitation Data'!F131))),CZ137="No",ISNUMBER(OFFSET('Sanitation Data'!$F$5,0,10*ROW('Sanitation Data'!F131)))),CONCATENATE("[",ROUND(100-OFFSET('Sanitation Data'!$F$5,0,10*ROW('Sanitation Data'!F131)),0),"]"),IF(AND(ISNUMBER(OFFSET('Sanitation Data'!$F$5,0,10*ROW('Sanitation Data'!F131))),CZ137="",ISNUMBER(OFFSET('Sanitation Data'!$F$5,0,10*ROW('Sanitation Data'!F131)))),100-OFFSET('Sanitation Data'!$F$5,0,10*ROW('Sanitation Data'!F131)),NA())))</f>
        <v>#N/A</v>
      </c>
      <c r="AL137" s="134" t="e">
        <f ca="1">+IF(AND(ISNUMBER(OFFSET('Sanitation Data'!$F$7,0,10*ROW('Sanitation Data'!F131))),DA137="Yes"),OFFSET('Sanitation Data'!$F$7,0,10*ROW('Sanitation Data'!F131)),IF(AND(ISNUMBER(OFFSET('Sanitation Data'!$F$7,0,10*ROW('Sanitation Data'!F131))),DA137="No",ISNUMBER(OFFSET('Sanitation Data'!$F$7,0,10*ROW('Sanitation Data'!F131)))),CONCATENATE("[",ROUND(OFFSET('Sanitation Data'!$F$7,0,10*ROW('Sanitation Data'!F131)),0),"]"),IF(AND(ISNUMBER(OFFSET('Sanitation Data'!$F$7,0,10*ROW('Sanitation Data'!F131))),DA137="",ISNUMBER(OFFSET('Sanitation Data'!$F$7,0,10*ROW('Sanitation Data'!F131)))),OFFSET('Sanitation Data'!$F$7,0,10*ROW('Sanitation Data'!F131)),NA())))</f>
        <v>#N/A</v>
      </c>
      <c r="AM137" s="134" t="e">
        <f ca="1">+IF(AND(ISNUMBER(OFFSET('Sanitation Data'!$F$11,0,10*ROW('Sanitation Data'!F131))),DB137="Yes"),OFFSET('Sanitation Data'!$F$11,0,10*ROW('Sanitation Data'!F131)),IF(AND(ISNUMBER(OFFSET('Sanitation Data'!$F$11,0,10*ROW('Sanitation Data'!F131))),DB137="No",ISNUMBER(OFFSET('Sanitation Data'!$F$11,0,10*ROW('Sanitation Data'!F131)))),CONCATENATE("[",ROUND(OFFSET('Sanitation Data'!$F$11,0,10*ROW('Sanitation Data'!F131)),0),"]"),IF(AND(ISNUMBER(OFFSET('Sanitation Data'!$F$11,0,10*ROW('Sanitation Data'!F131))),DB137="",ISNUMBER(OFFSET('Sanitation Data'!$F$11,0,10*ROW('Sanitation Data'!F131)))),OFFSET('Sanitation Data'!$F$11,0,10*ROW('Sanitation Data'!F131)),NA())))</f>
        <v>#N/A</v>
      </c>
      <c r="AN137" s="134" t="e">
        <f ca="1">+IF(AND(ISNUMBER(OFFSET('Sanitation Data'!$F$12,0,10*ROW('Sanitation Data'!F131))),DC137="Yes"),OFFSET('Sanitation Data'!$F$12,0,10*ROW('Sanitation Data'!F131)),IF(AND(ISNUMBER(OFFSET('Sanitation Data'!$F$12,0,10*ROW('Sanitation Data'!F131))),DC137="No",ISNUMBER(OFFSET('Sanitation Data'!$F$12,0,10*ROW('Sanitation Data'!F131)))),CONCATENATE("[",ROUND(OFFSET('Sanitation Data'!$F$12,0,10*ROW('Sanitation Data'!F131)),0),"]"),IF(AND(ISNUMBER(OFFSET('Sanitation Data'!$F$12,0,10*ROW('Sanitation Data'!F131))),DC137="",ISNUMBER(OFFSET('Sanitation Data'!$F$12,0,10*ROW('Sanitation Data'!F131)))),OFFSET('Sanitation Data'!$F$12,0,10*ROW('Sanitation Data'!F131)),NA())))</f>
        <v>#N/A</v>
      </c>
      <c r="AO137" s="134" t="e">
        <f ca="1">+IF(AND(ISNUMBER(OFFSET('Sanitation Data'!$F$13,0,10*ROW('Sanitation Data'!F131))),DD137="Yes"),OFFSET('Sanitation Data'!$F$13,0,10*ROW('Sanitation Data'!F131)),IF(AND(ISNUMBER(OFFSET('Sanitation Data'!$F$13,0,10*ROW('Sanitation Data'!F131))),DD137="No",ISNUMBER(OFFSET('Sanitation Data'!$F$13,0,10*ROW('Sanitation Data'!F131)))),CONCATENATE("[",ROUND(OFFSET('Sanitation Data'!$F$13,0,10*ROW('Sanitation Data'!F131)),0),"]"),IF(AND(ISNUMBER(OFFSET('Sanitation Data'!$F$13,0,10*ROW('Sanitation Data'!F131))),DD137="",ISNUMBER(OFFSET('Sanitation Data'!$F$13,0,10*ROW('Sanitation Data'!F131)))),OFFSET('Sanitation Data'!$F$13,0,10*ROW('Sanitation Data'!F131)),NA())))</f>
        <v>#N/A</v>
      </c>
      <c r="AP137" s="134" t="e">
        <f ca="1">+IF(AND(ISNUMBER(OFFSET('Sanitation Data'!$G$5,0,10*ROW('Sanitation Data'!G131))),DE137="Yes"),100-OFFSET('Sanitation Data'!$G$5,0,10*ROW('Sanitation Data'!G131)),IF(AND(ISNUMBER(OFFSET('Sanitation Data'!$G$5,0,10*ROW('Sanitation Data'!G131))),DE137="No",ISNUMBER(OFFSET('Sanitation Data'!$G$5,0,10*ROW('Sanitation Data'!G131)))),CONCATENATE("[",ROUND(100-OFFSET('Sanitation Data'!$G$5,0,10*ROW('Sanitation Data'!G131)),0),"]"),IF(AND(ISNUMBER(OFFSET('Sanitation Data'!$G$5,0,10*ROW('Sanitation Data'!G131))),DE137="",ISNUMBER(OFFSET('Sanitation Data'!$G$5,0,10*ROW('Sanitation Data'!G131)))),100-OFFSET('Sanitation Data'!$G$5,0,10*ROW('Sanitation Data'!G131)),NA())))</f>
        <v>#N/A</v>
      </c>
      <c r="AQ137" s="134" t="e">
        <f ca="1">+IF(AND(ISNUMBER(OFFSET('Sanitation Data'!$G$7,0,10*ROW('Sanitation Data'!G131))),DF137="Yes"),OFFSET('Sanitation Data'!$G$7,0,10*ROW('Sanitation Data'!G131)),IF(AND(ISNUMBER(OFFSET('Sanitation Data'!$G$7,0,10*ROW('Sanitation Data'!G131))),DF137="No",ISNUMBER(OFFSET('Sanitation Data'!$G$7,0,10*ROW('Sanitation Data'!G131)))),CONCATENATE("[",ROUND(OFFSET('Sanitation Data'!$G$7,0,10*ROW('Sanitation Data'!G131)),0),"]"),IF(AND(ISNUMBER(OFFSET('Sanitation Data'!$G$7,0,10*ROW('Sanitation Data'!G131))),DF137="",ISNUMBER(OFFSET('Sanitation Data'!$G$7,0,10*ROW('Sanitation Data'!G131)))),OFFSET('Sanitation Data'!$G$7,0,10*ROW('Sanitation Data'!G131)),NA())))</f>
        <v>#N/A</v>
      </c>
      <c r="AR137" s="134" t="e">
        <f ca="1">+IF(AND(ISNUMBER(OFFSET('Sanitation Data'!$G$11,0,10*ROW('Sanitation Data'!G131))),DG137="Yes"),OFFSET('Sanitation Data'!$G$11,0,10*ROW('Sanitation Data'!G131)),IF(AND(ISNUMBER(OFFSET('Sanitation Data'!$G$11,0,10*ROW('Sanitation Data'!G131))),DG137="No",ISNUMBER(OFFSET('Sanitation Data'!$G$11,0,10*ROW('Sanitation Data'!G131)))),CONCATENATE("[",ROUND(OFFSET('Sanitation Data'!$G$11,0,10*ROW('Sanitation Data'!G131)),0),"]"),IF(AND(ISNUMBER(OFFSET('Sanitation Data'!$G$11,0,10*ROW('Sanitation Data'!G131))),DG137="",ISNUMBER(OFFSET('Sanitation Data'!$G$11,0,10*ROW('Sanitation Data'!G131)))),OFFSET('Sanitation Data'!$G$11,0,10*ROW('Sanitation Data'!G131)),NA())))</f>
        <v>#N/A</v>
      </c>
      <c r="AS137" s="134" t="e">
        <f ca="1">+IF(AND(ISNUMBER(OFFSET('Sanitation Data'!$G$12,0,10*ROW('Sanitation Data'!G131))),DH137="Yes"),OFFSET('Sanitation Data'!$G$12,0,10*ROW('Sanitation Data'!G131)),IF(AND(ISNUMBER(OFFSET('Sanitation Data'!$G$12,0,10*ROW('Sanitation Data'!G131))),DH137="No",ISNUMBER(OFFSET('Sanitation Data'!$G$12,0,10*ROW('Sanitation Data'!G131)))),CONCATENATE("[",ROUND(OFFSET('Sanitation Data'!$G$12,0,10*ROW('Sanitation Data'!G131)),0),"]"),IF(AND(ISNUMBER(OFFSET('Sanitation Data'!$G$12,0,10*ROW('Sanitation Data'!G131))),DH137="",ISNUMBER(OFFSET('Sanitation Data'!$G$12,0,10*ROW('Sanitation Data'!G131)))),OFFSET('Sanitation Data'!$G$12,0,10*ROW('Sanitation Data'!G131)),NA())))</f>
        <v>#N/A</v>
      </c>
      <c r="AT137" s="134" t="e">
        <f ca="1">+IF(AND(ISNUMBER(OFFSET('Sanitation Data'!$G$13,0,10*ROW('Sanitation Data'!G131))),DI137="Yes"),OFFSET('Sanitation Data'!$G$13,0,10*ROW('Sanitation Data'!G131)),IF(AND(ISNUMBER(OFFSET('Sanitation Data'!$G$13,0,10*ROW('Sanitation Data'!G131))),DI137="No",ISNUMBER(OFFSET('Sanitation Data'!$G$13,0,10*ROW('Sanitation Data'!G131)))),CONCATENATE("[",ROUND(OFFSET('Sanitation Data'!$G$13,0,10*ROW('Sanitation Data'!G131)),0),"]"),IF(AND(ISNUMBER(OFFSET('Sanitation Data'!$G$13,0,10*ROW('Sanitation Data'!G131))),DI137="",ISNUMBER(OFFSET('Sanitation Data'!$G$13,0,10*ROW('Sanitation Data'!G131)))),OFFSET('Sanitation Data'!$G$13,0,10*ROW('Sanitation Data'!G131)),NA())))</f>
        <v>#N/A</v>
      </c>
      <c r="AU137" s="134" t="e">
        <f ca="1">+IF(AND(ISNUMBER(OFFSET('Sanitation Data'!$H$5,0,10*ROW('Sanitation Data'!H131))),DJ137="Yes"),100-OFFSET('Sanitation Data'!$H$5,0,10*ROW('Sanitation Data'!H131)),IF(AND(ISNUMBER(OFFSET('Sanitation Data'!$H$5,0,10*ROW('Sanitation Data'!H131))),DJ137="No",ISNUMBER(OFFSET('Sanitation Data'!$H$5,0,10*ROW('Sanitation Data'!H131)))),CONCATENATE("[",ROUND(100-OFFSET('Sanitation Data'!$H$5,0,10*ROW('Sanitation Data'!H131)),0),"]"),IF(AND(ISNUMBER(OFFSET('Sanitation Data'!$H$5,0,10*ROW('Sanitation Data'!H131))),DJ137="",ISNUMBER(OFFSET('Sanitation Data'!$H$5,0,10*ROW('Sanitation Data'!H131)))),100-OFFSET('Sanitation Data'!$H$5,0,10*ROW('Sanitation Data'!H131)),NA())))</f>
        <v>#N/A</v>
      </c>
      <c r="AV137" s="134" t="e">
        <f ca="1">+IF(AND(ISNUMBER(OFFSET('Sanitation Data'!$H$7,0,10*ROW('Sanitation Data'!H131))),DK137="Yes"),OFFSET('Sanitation Data'!$H$7,0,10*ROW('Sanitation Data'!H131)),IF(AND(ISNUMBER(OFFSET('Sanitation Data'!$H$7,0,10*ROW('Sanitation Data'!H131))),DK137="No",ISNUMBER(OFFSET('Sanitation Data'!$H$7,0,10*ROW('Sanitation Data'!H131)))),CONCATENATE("[",ROUND(OFFSET('Sanitation Data'!$H$7,0,10*ROW('Sanitation Data'!H131)),0),"]"),IF(AND(ISNUMBER(OFFSET('Sanitation Data'!$H$7,0,10*ROW('Sanitation Data'!H131))),DK137="",ISNUMBER(OFFSET('Sanitation Data'!$H$7,0,10*ROW('Sanitation Data'!H131)))),OFFSET('Sanitation Data'!$H$7,0,10*ROW('Sanitation Data'!H131)),NA())))</f>
        <v>#N/A</v>
      </c>
      <c r="AW137" s="134" t="e">
        <f ca="1">+IF(AND(ISNUMBER(OFFSET('Sanitation Data'!$H$11,0,10*ROW('Sanitation Data'!H131))),DL137="Yes"),OFFSET('Sanitation Data'!$H$11,0,10*ROW('Sanitation Data'!H131)),IF(AND(ISNUMBER(OFFSET('Sanitation Data'!$H$11,0,10*ROW('Sanitation Data'!H131))),DL137="No",ISNUMBER(OFFSET('Sanitation Data'!$H$11,0,10*ROW('Sanitation Data'!H131)))),CONCATENATE("[",ROUND(OFFSET('Sanitation Data'!$H$11,0,10*ROW('Sanitation Data'!H131)),0),"]"),IF(AND(ISNUMBER(OFFSET('Sanitation Data'!$H$11,0,10*ROW('Sanitation Data'!H131))),DL137="",ISNUMBER(OFFSET('Sanitation Data'!$H$11,0,10*ROW('Sanitation Data'!H131)))),OFFSET('Sanitation Data'!$H$11,0,10*ROW('Sanitation Data'!H131)),NA())))</f>
        <v>#N/A</v>
      </c>
      <c r="AX137" s="134" t="e">
        <f ca="1">+IF(AND(ISNUMBER(OFFSET('Sanitation Data'!$H$12,0,10*ROW('Sanitation Data'!H131))),DM137="Yes"),OFFSET('Sanitation Data'!$H$12,0,10*ROW('Sanitation Data'!H131)),IF(AND(ISNUMBER(OFFSET('Sanitation Data'!$H$12,0,10*ROW('Sanitation Data'!H131))),DM137="No",ISNUMBER(OFFSET('Sanitation Data'!$H$12,0,10*ROW('Sanitation Data'!H131)))),CONCATENATE("[",ROUND(OFFSET('Sanitation Data'!$H$12,0,10*ROW('Sanitation Data'!H131)),0),"]"),IF(AND(ISNUMBER(OFFSET('Sanitation Data'!$H$12,0,10*ROW('Sanitation Data'!H131))),DM137="",ISNUMBER(OFFSET('Sanitation Data'!$H$12,0,10*ROW('Sanitation Data'!H131)))),OFFSET('Sanitation Data'!$H$12,0,10*ROW('Sanitation Data'!H131)),NA())))</f>
        <v>#N/A</v>
      </c>
      <c r="AY137" s="134" t="e">
        <f ca="1">+IF(AND(ISNUMBER(OFFSET('Sanitation Data'!$H$13,0,10*ROW('Sanitation Data'!H131))),DN137="Yes"),OFFSET('Sanitation Data'!$H$13,0,10*ROW('Sanitation Data'!H131)),IF(AND(ISNUMBER(OFFSET('Sanitation Data'!$H$13,0,10*ROW('Sanitation Data'!H131))),DN137="No",ISNUMBER(OFFSET('Sanitation Data'!$H$13,0,10*ROW('Sanitation Data'!H131)))),CONCATENATE("[",ROUND(OFFSET('Sanitation Data'!$H$13,0,10*ROW('Sanitation Data'!H131)),0),"]"),IF(AND(ISNUMBER(OFFSET('Sanitation Data'!$H$13,0,10*ROW('Sanitation Data'!H131))),DN137="",ISNUMBER(OFFSET('Sanitation Data'!$H$13,0,10*ROW('Sanitation Data'!H131)))),OFFSET('Sanitation Data'!$H$13,0,10*ROW('Sanitation Data'!H131)),NA())))</f>
        <v>#N/A</v>
      </c>
      <c r="AZ137" s="135" t="e">
        <f ca="1">+IF(AND(ISNUMBER(OFFSET('Hygiene Data'!$C$6,0,10*ROW('Hygiene Data'!C131))),DO137="Yes"),OFFSET('Hygiene Data'!$C$6,0,10*ROW('Hygiene Data'!C131)),IF(AND(ISNUMBER(OFFSET('Hygiene Data'!$C$6,0,10*ROW('Hygiene Data'!C131))),DO137="No",ISNUMBER(OFFSET('Hygiene Data'!$C$6,0,10*ROW('Hygiene Data'!C131)))),CONCATENATE("[",ROUND(OFFSET('Hygiene Data'!$C$6,0,10*ROW('Hygiene Data'!C131)),0),"]"),IF(AND(ISNUMBER(OFFSET('Hygiene Data'!$C$6,0,10*ROW('Hygiene Data'!C131))),DO137="",ISNUMBER(OFFSET('Hygiene Data'!$C$6,0,10*ROW('Hygiene Data'!C131)))),OFFSET('Hygiene Data'!$C$6,0,10*ROW('Hygiene Data'!C131)),NA())))</f>
        <v>#N/A</v>
      </c>
      <c r="BA137" s="135" t="e">
        <f ca="1">+IF(AND(ISNUMBER(OFFSET('Hygiene Data'!$C$8,0,10*ROW('Hygiene Data'!C131))),DP137="Yes"),OFFSET('Hygiene Data'!$C$8,0,10*ROW('Hygiene Data'!C131)),IF(AND(ISNUMBER(OFFSET('Hygiene Data'!$C$8,0,10*ROW('Hygiene Data'!C131))),DP137="No",ISNUMBER(OFFSET('Hygiene Data'!$C$8,0,10*ROW('Hygiene Data'!C131)))),CONCATENATE("[",ROUND(OFFSET('Hygiene Data'!$C$8,0,10*ROW('Hygiene Data'!C131)),0),"]"),IF(AND(ISNUMBER(OFFSET('Hygiene Data'!$C$8,0,10*ROW('Hygiene Data'!C131))),DP137="",ISNUMBER(OFFSET('Hygiene Data'!$C$8,0,10*ROW('Hygiene Data'!C131)))),OFFSET('Hygiene Data'!$C$8,0,10*ROW('Hygiene Data'!C131)),NA())))</f>
        <v>#N/A</v>
      </c>
      <c r="BB137" s="135" t="e">
        <f ca="1">+IF(AND(ISNUMBER(OFFSET('Hygiene Data'!$C$10,0,10*ROW('Hygiene Data'!C131))),DQ137="Yes"),OFFSET('Hygiene Data'!$C$10,0,10*ROW('Hygiene Data'!C131)),IF(AND(ISNUMBER(OFFSET('Hygiene Data'!$C$10,0,10*ROW('Hygiene Data'!C131))),DQ137="No",ISNUMBER(OFFSET('Hygiene Data'!$C$10,0,10*ROW('Hygiene Data'!C131)))),CONCATENATE("[",ROUND(OFFSET('Hygiene Data'!$C$10,0,10*ROW('Hygiene Data'!C131)),0),"]"),IF(AND(ISNUMBER(OFFSET('Hygiene Data'!$C$10,0,10*ROW('Hygiene Data'!C131))),DQ137="",ISNUMBER(OFFSET('Hygiene Data'!$C$10,0,10*ROW('Hygiene Data'!C131)))),OFFSET('Hygiene Data'!$C$10,0,10*ROW('Hygiene Data'!C131)),NA())))</f>
        <v>#N/A</v>
      </c>
      <c r="BC137" s="135" t="e">
        <f ca="1">+IF(AND(ISNUMBER(OFFSET('Hygiene Data'!$D$6,0,10*ROW('Hygiene Data'!D131))),DR137="Yes"),OFFSET('Hygiene Data'!$D$6,0,10*ROW('Hygiene Data'!D131)),IF(AND(ISNUMBER(OFFSET('Hygiene Data'!$D$6,0,10*ROW('Hygiene Data'!D131))),DR137="No",ISNUMBER(OFFSET('Hygiene Data'!$D$6,0,10*ROW('Hygiene Data'!D131)))),CONCATENATE("[",ROUND(OFFSET('Hygiene Data'!$D$6,0,10*ROW('Hygiene Data'!D131)),0),"]"),IF(AND(ISNUMBER(OFFSET('Hygiene Data'!$D$6,0,10*ROW('Hygiene Data'!D131))),DR137="",ISNUMBER(OFFSET('Hygiene Data'!$D$6,0,10*ROW('Hygiene Data'!D131)))),OFFSET('Hygiene Data'!$D$6,0,10*ROW('Hygiene Data'!D131)),NA())))</f>
        <v>#N/A</v>
      </c>
      <c r="BD137" s="135" t="e">
        <f ca="1">+IF(AND(ISNUMBER(OFFSET('Hygiene Data'!$D$8,0,10*ROW('Hygiene Data'!D131))),DS137="Yes"),OFFSET('Hygiene Data'!$D$8,0,10*ROW('Hygiene Data'!D131)),IF(AND(ISNUMBER(OFFSET('Hygiene Data'!$D$8,0,10*ROW('Hygiene Data'!D131))),DS137="No",ISNUMBER(OFFSET('Hygiene Data'!$D$8,0,10*ROW('Hygiene Data'!D131)))),CONCATENATE("[",ROUND(OFFSET('Hygiene Data'!$D$8,0,10*ROW('Hygiene Data'!D131)),0),"]"),IF(AND(ISNUMBER(OFFSET('Hygiene Data'!$D$8,0,10*ROW('Hygiene Data'!D131))),DS137="",ISNUMBER(OFFSET('Hygiene Data'!$D$8,0,10*ROW('Hygiene Data'!D131)))),OFFSET('Hygiene Data'!$D$8,0,10*ROW('Hygiene Data'!D131)),NA())))</f>
        <v>#N/A</v>
      </c>
      <c r="BE137" s="135" t="e">
        <f ca="1">+IF(AND(ISNUMBER(OFFSET('Hygiene Data'!$D$10,0,10*ROW('Hygiene Data'!D131))),DT137="Yes"),OFFSET('Hygiene Data'!$D$10,0,10*ROW('Hygiene Data'!D131)),IF(AND(ISNUMBER(OFFSET('Hygiene Data'!$D$10,0,10*ROW('Hygiene Data'!D131))),DT137="No",ISNUMBER(OFFSET('Hygiene Data'!$D$10,0,10*ROW('Hygiene Data'!D131)))),CONCATENATE("[",ROUND(OFFSET('Hygiene Data'!$D$10,0,10*ROW('Hygiene Data'!D131)),0),"]"),IF(AND(ISNUMBER(OFFSET('Hygiene Data'!$D$10,0,10*ROW('Hygiene Data'!D131))),DT137="",ISNUMBER(OFFSET('Hygiene Data'!$D$10,0,10*ROW('Hygiene Data'!D131)))),OFFSET('Hygiene Data'!$D$10,0,10*ROW('Hygiene Data'!D131)),NA())))</f>
        <v>#N/A</v>
      </c>
      <c r="BF137" s="135" t="e">
        <f ca="1">+IF(AND(ISNUMBER(OFFSET('Hygiene Data'!$E$6,0,10*ROW('Hygiene Data'!E131))),DU137="Yes"),OFFSET('Hygiene Data'!$E$6,0,10*ROW('Hygiene Data'!E131)),IF(AND(ISNUMBER(OFFSET('Hygiene Data'!$E$6,0,10*ROW('Hygiene Data'!E131))),DU137="No",ISNUMBER(OFFSET('Hygiene Data'!$E$6,0,10*ROW('Hygiene Data'!E131)))),CONCATENATE("[",ROUND(OFFSET('Hygiene Data'!$E$6,0,10*ROW('Hygiene Data'!E131)),0),"]"),IF(AND(ISNUMBER(OFFSET('Hygiene Data'!$E$6,0,10*ROW('Hygiene Data'!E131))),DU137="",ISNUMBER(OFFSET('Hygiene Data'!$E$6,0,10*ROW('Hygiene Data'!E131)))),OFFSET('Hygiene Data'!$E$6,0,10*ROW('Hygiene Data'!E131)),NA())))</f>
        <v>#N/A</v>
      </c>
      <c r="BG137" s="135" t="e">
        <f ca="1">+IF(AND(ISNUMBER(OFFSET('Hygiene Data'!$E$8,0,10*ROW('Hygiene Data'!E131))),DV137="Yes"),OFFSET('Hygiene Data'!$E$8,0,10*ROW('Hygiene Data'!E131)),IF(AND(ISNUMBER(OFFSET('Hygiene Data'!$E$8,0,10*ROW('Hygiene Data'!E131))),DV137="No",ISNUMBER(OFFSET('Hygiene Data'!$E$8,0,10*ROW('Hygiene Data'!E131)))),CONCATENATE("[",ROUND(OFFSET('Hygiene Data'!$E$8,0,10*ROW('Hygiene Data'!E131)),0),"]"),IF(AND(ISNUMBER(OFFSET('Hygiene Data'!$E$8,0,10*ROW('Hygiene Data'!E131))),DV137="",ISNUMBER(OFFSET('Hygiene Data'!$E$8,0,10*ROW('Hygiene Data'!E131)))),OFFSET('Hygiene Data'!$E$8,0,10*ROW('Hygiene Data'!E131)),NA())))</f>
        <v>#N/A</v>
      </c>
      <c r="BH137" s="135" t="e">
        <f ca="1">+IF(AND(ISNUMBER(OFFSET('Hygiene Data'!$E$10,0,10*ROW('Hygiene Data'!E131))),DW137="Yes"),OFFSET('Hygiene Data'!$E$10,0,10*ROW('Hygiene Data'!E131)),IF(AND(ISNUMBER(OFFSET('Hygiene Data'!$E$10,0,10*ROW('Hygiene Data'!E131))),DW137="No",ISNUMBER(OFFSET('Hygiene Data'!$E$10,0,10*ROW('Hygiene Data'!E131)))),CONCATENATE("[",ROUND(OFFSET('Hygiene Data'!$E$10,0,10*ROW('Hygiene Data'!E131)),0),"]"),IF(AND(ISNUMBER(OFFSET('Hygiene Data'!$E$10,0,10*ROW('Hygiene Data'!E131))),DW137="",ISNUMBER(OFFSET('Hygiene Data'!$E$10,0,10*ROW('Hygiene Data'!E131)))),OFFSET('Hygiene Data'!$E$10,0,10*ROW('Hygiene Data'!E131)),NA())))</f>
        <v>#N/A</v>
      </c>
      <c r="BI137" s="135" t="e">
        <f ca="1">+IF(AND(ISNUMBER(OFFSET('Hygiene Data'!$F$6,0,10*ROW('Hygiene Data'!F131))),DX137="Yes"),OFFSET('Hygiene Data'!$F$6,0,10*ROW('Hygiene Data'!F131)),IF(AND(ISNUMBER(OFFSET('Hygiene Data'!$F$6,0,10*ROW('Hygiene Data'!F131))),DX137="No",ISNUMBER(OFFSET('Hygiene Data'!$F$6,0,10*ROW('Hygiene Data'!F131)))),CONCATENATE("[",ROUND(OFFSET('Hygiene Data'!$F$6,0,10*ROW('Hygiene Data'!F131)),0),"]"),IF(AND(ISNUMBER(OFFSET('Hygiene Data'!$F$6,0,10*ROW('Hygiene Data'!F131))),DX137="",ISNUMBER(OFFSET('Hygiene Data'!$F$6,0,10*ROW('Hygiene Data'!F131)))),OFFSET('Hygiene Data'!$F$6,0,10*ROW('Hygiene Data'!F131)),NA())))</f>
        <v>#N/A</v>
      </c>
      <c r="BJ137" s="135" t="e">
        <f ca="1">+IF(AND(ISNUMBER(OFFSET('Hygiene Data'!$F$8,0,10*ROW('Hygiene Data'!F131))),DY137="Yes"),OFFSET('Hygiene Data'!$F$8,0,10*ROW('Hygiene Data'!F131)),IF(AND(ISNUMBER(OFFSET('Hygiene Data'!$F$8,0,10*ROW('Hygiene Data'!F131))),DY137="No",ISNUMBER(OFFSET('Hygiene Data'!$F$8,0,10*ROW('Hygiene Data'!F131)))),CONCATENATE("[",ROUND(OFFSET('Hygiene Data'!$F$8,0,10*ROW('Hygiene Data'!F131)),0),"]"),IF(AND(ISNUMBER(OFFSET('Hygiene Data'!$F$8,0,10*ROW('Hygiene Data'!F131))),DY137="",ISNUMBER(OFFSET('Hygiene Data'!$F$8,0,10*ROW('Hygiene Data'!F131)))),OFFSET('Hygiene Data'!$F$8,0,10*ROW('Hygiene Data'!F131)),NA())))</f>
        <v>#N/A</v>
      </c>
      <c r="BK137" s="135" t="e">
        <f ca="1">+IF(AND(ISNUMBER(OFFSET('Hygiene Data'!$F$10,0,10*ROW('Hygiene Data'!F131))),DZ137="Yes"),OFFSET('Hygiene Data'!$F$10,0,10*ROW('Hygiene Data'!F131)),IF(AND(ISNUMBER(OFFSET('Hygiene Data'!$F$10,0,10*ROW('Hygiene Data'!F131))),DZ137="No",ISNUMBER(OFFSET('Hygiene Data'!$F$10,0,10*ROW('Hygiene Data'!F131)))),CONCATENATE("[",ROUND(OFFSET('Hygiene Data'!$F$10,0,10*ROW('Hygiene Data'!F131)),0),"]"),IF(AND(ISNUMBER(OFFSET('Hygiene Data'!$F$10,0,10*ROW('Hygiene Data'!F131))),DZ137="",ISNUMBER(OFFSET('Hygiene Data'!$F$10,0,10*ROW('Hygiene Data'!F131)))),OFFSET('Hygiene Data'!$F$10,0,10*ROW('Hygiene Data'!F131)),NA())))</f>
        <v>#N/A</v>
      </c>
      <c r="BL137" s="135" t="e">
        <f ca="1">+IF(AND(ISNUMBER(OFFSET('Hygiene Data'!$G$6,0,10*ROW('Hygiene Data'!G131))),EA137="Yes"),OFFSET('Hygiene Data'!$G$6,0,10*ROW('Hygiene Data'!G131)),IF(AND(ISNUMBER(OFFSET('Hygiene Data'!$G$6,0,10*ROW('Hygiene Data'!G131))),EA137="No",ISNUMBER(OFFSET('Hygiene Data'!$G$6,0,10*ROW('Hygiene Data'!G131)))),CONCATENATE("[",ROUND(OFFSET('Hygiene Data'!$G$6,0,10*ROW('Hygiene Data'!G131)),0),"]"),IF(AND(ISNUMBER(OFFSET('Hygiene Data'!$G$6,0,10*ROW('Hygiene Data'!G131))),EA137="",ISNUMBER(OFFSET('Hygiene Data'!$G$6,0,10*ROW('Hygiene Data'!G131)))),OFFSET('Hygiene Data'!$G$6,0,10*ROW('Hygiene Data'!G131)),NA())))</f>
        <v>#N/A</v>
      </c>
      <c r="BM137" s="135" t="e">
        <f ca="1">+IF(AND(ISNUMBER(OFFSET('Hygiene Data'!$G$8,0,10*ROW('Hygiene Data'!G131))),EB137="Yes"),OFFSET('Hygiene Data'!$G$8,0,10*ROW('Hygiene Data'!G131)),IF(AND(ISNUMBER(OFFSET('Hygiene Data'!$G$8,0,10*ROW('Hygiene Data'!G131))),EB137="No",ISNUMBER(OFFSET('Hygiene Data'!$G$8,0,10*ROW('Hygiene Data'!G131)))),CONCATENATE("[",ROUND(OFFSET('Hygiene Data'!$G$8,0,10*ROW('Hygiene Data'!G131)),0),"]"),IF(AND(ISNUMBER(OFFSET('Hygiene Data'!$G$8,0,10*ROW('Hygiene Data'!G131))),EB137="",ISNUMBER(OFFSET('Hygiene Data'!$G$8,0,10*ROW('Hygiene Data'!G131)))),OFFSET('Hygiene Data'!$G$8,0,10*ROW('Hygiene Data'!G131)),NA())))</f>
        <v>#N/A</v>
      </c>
      <c r="BN137" s="135" t="e">
        <f ca="1">+IF(AND(ISNUMBER(OFFSET('Hygiene Data'!$G$10,0,10*ROW('Hygiene Data'!G131))),EC137="Yes"),OFFSET('Hygiene Data'!$G$10,0,10*ROW('Hygiene Data'!G131)),IF(AND(ISNUMBER(OFFSET('Hygiene Data'!$G$10,0,10*ROW('Hygiene Data'!G131))),EC137="No",ISNUMBER(OFFSET('Hygiene Data'!$G$10,0,10*ROW('Hygiene Data'!G131)))),CONCATENATE("[",ROUND(OFFSET('Hygiene Data'!$G$10,0,10*ROW('Hygiene Data'!G131)),0),"]"),IF(AND(ISNUMBER(OFFSET('Hygiene Data'!$G$10,0,10*ROW('Hygiene Data'!G131))),EC137="",ISNUMBER(OFFSET('Hygiene Data'!$G$10,0,10*ROW('Hygiene Data'!G131)))),OFFSET('Hygiene Data'!$G$10,0,10*ROW('Hygiene Data'!G131)),NA())))</f>
        <v>#N/A</v>
      </c>
      <c r="BO137" s="135" t="e">
        <f ca="1">+IF(AND(ISNUMBER(OFFSET('Hygiene Data'!$H$6,0,10*ROW('Hygiene Data'!H131))),ED137="Yes"),OFFSET('Hygiene Data'!$H$6,0,10*ROW('Hygiene Data'!H131)),IF(AND(ISNUMBER(OFFSET('Hygiene Data'!$H$6,0,10*ROW('Hygiene Data'!H131))),ED137="No",ISNUMBER(OFFSET('Hygiene Data'!$H$6,0,10*ROW('Hygiene Data'!H131)))),CONCATENATE("[",ROUND(OFFSET('Hygiene Data'!$H$6,0,10*ROW('Hygiene Data'!H131)),0),"]"),IF(AND(ISNUMBER(OFFSET('Hygiene Data'!$H$6,0,10*ROW('Hygiene Data'!H131))),ED137="",ISNUMBER(OFFSET('Hygiene Data'!$H$6,0,10*ROW('Hygiene Data'!H131)))),OFFSET('Hygiene Data'!$H$6,0,10*ROW('Hygiene Data'!H131)),NA())))</f>
        <v>#N/A</v>
      </c>
      <c r="BP137" s="135" t="e">
        <f ca="1">+IF(AND(ISNUMBER(OFFSET('Hygiene Data'!$H$8,0,10*ROW('Hygiene Data'!H131))),EE137="Yes"),OFFSET('Hygiene Data'!$H$8,0,10*ROW('Hygiene Data'!H131)),IF(AND(ISNUMBER(OFFSET('Hygiene Data'!$H$8,0,10*ROW('Hygiene Data'!H131))),EE137="No",ISNUMBER(OFFSET('Hygiene Data'!$H$8,0,10*ROW('Hygiene Data'!H131)))),CONCATENATE("[",ROUND(OFFSET('Hygiene Data'!$H$8,0,10*ROW('Hygiene Data'!H131)),0),"]"),IF(AND(ISNUMBER(OFFSET('Hygiene Data'!$H$8,0,10*ROW('Hygiene Data'!H131))),EE137="",ISNUMBER(OFFSET('Hygiene Data'!$H$8,0,10*ROW('Hygiene Data'!H131)))),OFFSET('Hygiene Data'!$H$8,0,10*ROW('Hygiene Data'!H131)),NA())))</f>
        <v>#N/A</v>
      </c>
      <c r="BQ137" s="135" t="e">
        <f ca="1">+IF(AND(ISNUMBER(OFFSET('Hygiene Data'!$H$10,0,10*ROW('Hygiene Data'!H131))),EF137="Yes"),OFFSET('Hygiene Data'!$H$10,0,10*ROW('Hygiene Data'!H131)),IF(AND(ISNUMBER(OFFSET('Hygiene Data'!$H$10,0,10*ROW('Hygiene Data'!H131))),EF137="No",ISNUMBER(OFFSET('Hygiene Data'!$H$10,0,10*ROW('Hygiene Data'!H131)))),CONCATENATE("[",ROUND(OFFSET('Hygiene Data'!$H$10,0,10*ROW('Hygiene Data'!H131)),0),"]"),IF(AND(ISNUMBER(OFFSET('Hygiene Data'!$H$10,0,10*ROW('Hygiene Data'!H131))),EF137="",ISNUMBER(OFFSET('Hygiene Data'!$H$10,0,10*ROW('Hygiene Data'!H131)))),OFFSET('Hygiene Data'!$H$10,0,10*ROW('Hygiene Data'!H131)),NA())))</f>
        <v>#N/A</v>
      </c>
      <c r="BS137" s="34" t="str">
        <f ca="1">+IF(OFFSET('Water Data'!$C$28,0,10*ROW('Water Data'!C131))="","",OFFSET('Water Data'!$C$28,0,10*ROW('Water Data'!C131)))</f>
        <v/>
      </c>
      <c r="BT137" s="34" t="str">
        <f ca="1">+IF(OFFSET('Water Data'!$C$29,0,10*ROW('Water Data'!C131))="","",OFFSET('Water Data'!$C$29,0,10*ROW('Water Data'!C131)))</f>
        <v/>
      </c>
      <c r="BU137" s="34" t="str">
        <f ca="1">+IF(OFFSET('Water Data'!$C$30,0,10*ROW('Water Data'!C131))="","",OFFSET('Water Data'!$C$30,0,10*ROW('Water Data'!C131)))</f>
        <v/>
      </c>
      <c r="BV137" s="34" t="str">
        <f ca="1">+IF(OFFSET('Water Data'!$D$28,0,10*ROW('Water Data'!D131))="","",OFFSET('Water Data'!$D$28,0,10*ROW('Water Data'!D131)))</f>
        <v/>
      </c>
      <c r="BW137" s="34" t="str">
        <f ca="1">+IF(OFFSET('Water Data'!$D$29,0,10*ROW('Water Data'!D131))="","",OFFSET('Water Data'!$D$29,0,10*ROW('Water Data'!D131)))</f>
        <v/>
      </c>
      <c r="BX137" s="34" t="str">
        <f ca="1">+IF(OFFSET('Water Data'!$D$30,0,10*ROW('Water Data'!D131))="","",OFFSET('Water Data'!$D$30,0,10*ROW('Water Data'!D131)))</f>
        <v/>
      </c>
      <c r="BY137" s="34" t="str">
        <f ca="1">+IF(OFFSET('Water Data'!$E$28,0,10*ROW('Water Data'!E131))="","",OFFSET('Water Data'!$E$28,0,10*ROW('Water Data'!E131)))</f>
        <v/>
      </c>
      <c r="BZ137" s="34" t="str">
        <f ca="1">+IF(OFFSET('Water Data'!$E$29,0,10*ROW('Water Data'!E131))="","",OFFSET('Water Data'!$E$29,0,10*ROW('Water Data'!E131)))</f>
        <v/>
      </c>
      <c r="CA137" s="34" t="str">
        <f ca="1">+IF(OFFSET('Water Data'!$E$30,0,10*ROW('Water Data'!E131))="","",OFFSET('Water Data'!$E$30,0,10*ROW('Water Data'!E131)))</f>
        <v/>
      </c>
      <c r="CB137" s="34" t="str">
        <f ca="1">+IF(OFFSET('Water Data'!$F$28,0,10*ROW('Water Data'!F131))="","",OFFSET('Water Data'!$F$28,0,10*ROW('Water Data'!F131)))</f>
        <v/>
      </c>
      <c r="CC137" s="34" t="str">
        <f ca="1">+IF(OFFSET('Water Data'!$F$29,0,10*ROW('Water Data'!F131))="","",OFFSET('Water Data'!$F$29,0,10*ROW('Water Data'!F131)))</f>
        <v/>
      </c>
      <c r="CD137" s="34" t="str">
        <f ca="1">+IF(OFFSET('Water Data'!$F$30,0,10*ROW('Water Data'!F131))="","",OFFSET('Water Data'!$F$30,0,10*ROW('Water Data'!F131)))</f>
        <v/>
      </c>
      <c r="CE137" s="34" t="str">
        <f ca="1">+IF(OFFSET('Water Data'!$G$28,0,10*ROW('Water Data'!G131))="","",OFFSET('Water Data'!$G$28,0,10*ROW('Water Data'!G131)))</f>
        <v/>
      </c>
      <c r="CF137" s="34" t="str">
        <f ca="1">+IF(OFFSET('Water Data'!$G$29,0,10*ROW('Water Data'!G131))="","",OFFSET('Water Data'!$G$29,0,10*ROW('Water Data'!G131)))</f>
        <v/>
      </c>
      <c r="CG137" s="34" t="str">
        <f ca="1">+IF(OFFSET('Water Data'!$G$30,0,10*ROW('Water Data'!G131))="","",OFFSET('Water Data'!$G$30,0,10*ROW('Water Data'!G131)))</f>
        <v/>
      </c>
      <c r="CH137" s="34" t="str">
        <f ca="1">+IF(OFFSET('Water Data'!$H$28,0,10*ROW('Water Data'!H131))="","",OFFSET('Water Data'!$H$28,0,10*ROW('Water Data'!H131)))</f>
        <v/>
      </c>
      <c r="CI137" s="34" t="str">
        <f ca="1">+IF(OFFSET('Water Data'!$H$29,0,10*ROW('Water Data'!H131))="","",OFFSET('Water Data'!$H$29,0,10*ROW('Water Data'!H131)))</f>
        <v/>
      </c>
      <c r="CJ137" s="34" t="str">
        <f ca="1">+IF(OFFSET('Water Data'!$H$30,0,10*ROW('Water Data'!H131))="","",OFFSET('Water Data'!$H$30,0,10*ROW('Water Data'!H131)))</f>
        <v/>
      </c>
      <c r="CK137" s="34" t="str">
        <f ca="1">+IF(OFFSET('Sanitation Data'!$C$29,0,10*ROW('Sanitation Data'!C131))="","",OFFSET('Sanitation Data'!$C$29,0,10*ROW('Sanitation Data'!C131)))</f>
        <v/>
      </c>
      <c r="CL137" s="34" t="str">
        <f ca="1">+IF(OFFSET('Sanitation Data'!$C$30,0,10*ROW('Sanitation Data'!C131))="","",OFFSET('Sanitation Data'!$C$30,0,10*ROW('Sanitation Data'!C131)))</f>
        <v/>
      </c>
      <c r="CM137" s="34" t="str">
        <f ca="1">+IF(OFFSET('Sanitation Data'!$C$31,0,10*ROW('Sanitation Data'!C131))="","",OFFSET('Sanitation Data'!$C$31,0,10*ROW('Sanitation Data'!C131)))</f>
        <v/>
      </c>
      <c r="CN137" s="34" t="str">
        <f ca="1">+IF(OFFSET('Sanitation Data'!$C$32,0,10*ROW('Sanitation Data'!C131))="","",OFFSET('Sanitation Data'!$C$32,0,10*ROW('Sanitation Data'!C131)))</f>
        <v/>
      </c>
      <c r="CO137" s="34" t="str">
        <f ca="1">+IF(OFFSET('Sanitation Data'!$C$33,0,10*ROW('Sanitation Data'!C131))="","",OFFSET('Sanitation Data'!$C$33,0,10*ROW('Sanitation Data'!C131)))</f>
        <v/>
      </c>
      <c r="CP137" s="34" t="str">
        <f ca="1">+IF(OFFSET('Sanitation Data'!$D$29,0,10*ROW('Sanitation Data'!D131))="","",OFFSET('Sanitation Data'!$D$29,0,10*ROW('Sanitation Data'!D131)))</f>
        <v/>
      </c>
      <c r="CQ137" s="34" t="str">
        <f ca="1">+IF(OFFSET('Sanitation Data'!$D$30,0,10*ROW('Sanitation Data'!D131))="","",OFFSET('Sanitation Data'!$D$30,0,10*ROW('Sanitation Data'!D131)))</f>
        <v/>
      </c>
      <c r="CR137" s="34" t="str">
        <f ca="1">+IF(OFFSET('Sanitation Data'!$D$31,0,10*ROW('Sanitation Data'!D131))="","",OFFSET('Sanitation Data'!$D$31,0,10*ROW('Sanitation Data'!D131)))</f>
        <v/>
      </c>
      <c r="CS137" s="34" t="str">
        <f ca="1">+IF(OFFSET('Sanitation Data'!$D$32,0,10*ROW('Sanitation Data'!D131))="","",OFFSET('Sanitation Data'!$D$32,0,10*ROW('Sanitation Data'!D131)))</f>
        <v/>
      </c>
      <c r="CT137" s="34" t="str">
        <f ca="1">+IF(OFFSET('Sanitation Data'!$D$33,0,10*ROW('Sanitation Data'!D131))="","",OFFSET('Sanitation Data'!$D$33,0,10*ROW('Sanitation Data'!D131)))</f>
        <v/>
      </c>
      <c r="CU137" s="34" t="str">
        <f ca="1">+IF(OFFSET('Sanitation Data'!$E$29,0,10*ROW('Sanitation Data'!E131))="","",OFFSET('Sanitation Data'!$E$29,0,10*ROW('Sanitation Data'!E131)))</f>
        <v/>
      </c>
      <c r="CV137" s="34" t="str">
        <f ca="1">+IF(OFFSET('Sanitation Data'!$E$30,0,10*ROW('Sanitation Data'!E131))="","",OFFSET('Sanitation Data'!$E$30,0,10*ROW('Sanitation Data'!E131)))</f>
        <v/>
      </c>
      <c r="CW137" s="34" t="str">
        <f ca="1">+IF(OFFSET('Sanitation Data'!$E$31,0,10*ROW('Sanitation Data'!E131))="","",OFFSET('Sanitation Data'!$E$31,0,10*ROW('Sanitation Data'!E131)))</f>
        <v/>
      </c>
      <c r="CX137" s="34" t="str">
        <f ca="1">+IF(OFFSET('Sanitation Data'!$E$32,0,10*ROW('Sanitation Data'!E131))="","",OFFSET('Sanitation Data'!$E$32,0,10*ROW('Sanitation Data'!E131)))</f>
        <v/>
      </c>
      <c r="CY137" s="34" t="str">
        <f ca="1">+IF(OFFSET('Sanitation Data'!$E$33,0,10*ROW('Sanitation Data'!E131))="","",OFFSET('Sanitation Data'!$E$33,0,10*ROW('Sanitation Data'!E131)))</f>
        <v/>
      </c>
      <c r="CZ137" s="34" t="str">
        <f ca="1">+IF(OFFSET('Sanitation Data'!$F$29,0,10*ROW('Sanitation Data'!F131))="","",OFFSET('Sanitation Data'!$F$29,0,10*ROW('Sanitation Data'!F131)))</f>
        <v/>
      </c>
      <c r="DA137" s="34" t="str">
        <f ca="1">+IF(OFFSET('Sanitation Data'!$F$30,0,10*ROW('Sanitation Data'!F131))="","",OFFSET('Sanitation Data'!$F$30,0,10*ROW('Sanitation Data'!F131)))</f>
        <v/>
      </c>
      <c r="DB137" s="34" t="str">
        <f ca="1">+IF(OFFSET('Sanitation Data'!$F$31,0,10*ROW('Sanitation Data'!F131))="","",OFFSET('Sanitation Data'!$F$31,0,10*ROW('Sanitation Data'!F131)))</f>
        <v/>
      </c>
      <c r="DC137" s="34" t="str">
        <f ca="1">+IF(OFFSET('Sanitation Data'!$F$32,0,10*ROW('Sanitation Data'!F131))="","",OFFSET('Sanitation Data'!$F$32,0,10*ROW('Sanitation Data'!F131)))</f>
        <v/>
      </c>
      <c r="DD137" s="34" t="str">
        <f ca="1">+IF(OFFSET('Sanitation Data'!$F$33,0,10*ROW('Sanitation Data'!F131))="","",OFFSET('Sanitation Data'!$F$33,0,10*ROW('Sanitation Data'!F131)))</f>
        <v/>
      </c>
      <c r="DE137" s="34" t="str">
        <f ca="1">+IF(OFFSET('Sanitation Data'!$G$29,0,10*ROW('Sanitation Data'!G131))="","",OFFSET('Sanitation Data'!$G$29,0,10*ROW('Sanitation Data'!G131)))</f>
        <v/>
      </c>
      <c r="DF137" s="34" t="str">
        <f ca="1">+IF(OFFSET('Sanitation Data'!$G$30,0,10*ROW('Sanitation Data'!G131))="","",OFFSET('Sanitation Data'!$G$30,0,10*ROW('Sanitation Data'!G131)))</f>
        <v/>
      </c>
      <c r="DG137" s="34" t="str">
        <f ca="1">+IF(OFFSET('Sanitation Data'!$G$31,0,10*ROW('Sanitation Data'!G131))="","",OFFSET('Sanitation Data'!$G$31,0,10*ROW('Sanitation Data'!G131)))</f>
        <v/>
      </c>
      <c r="DH137" s="34" t="str">
        <f ca="1">+IF(OFFSET('Sanitation Data'!$G$32,0,10*ROW('Sanitation Data'!G131))="","",OFFSET('Sanitation Data'!$G$32,0,10*ROW('Sanitation Data'!G131)))</f>
        <v/>
      </c>
      <c r="DI137" s="34" t="str">
        <f ca="1">+IF(OFFSET('Sanitation Data'!$G$33,0,10*ROW('Sanitation Data'!G131))="","",OFFSET('Sanitation Data'!$G$33,0,10*ROW('Sanitation Data'!G131)))</f>
        <v/>
      </c>
      <c r="DJ137" s="34" t="str">
        <f ca="1">+IF(OFFSET('Sanitation Data'!$H$29,0,10*ROW('Sanitation Data'!H131))="","",OFFSET('Sanitation Data'!$H$29,0,10*ROW('Sanitation Data'!H131)))</f>
        <v/>
      </c>
      <c r="DK137" s="34" t="str">
        <f ca="1">+IF(OFFSET('Sanitation Data'!$H$30,0,10*ROW('Sanitation Data'!H131))="","",OFFSET('Sanitation Data'!$H$30,0,10*ROW('Sanitation Data'!H131)))</f>
        <v/>
      </c>
      <c r="DL137" s="34" t="str">
        <f ca="1">+IF(OFFSET('Sanitation Data'!$H$31,0,10*ROW('Sanitation Data'!H131))="","",OFFSET('Sanitation Data'!$H$31,0,10*ROW('Sanitation Data'!H131)))</f>
        <v/>
      </c>
      <c r="DM137" s="34" t="str">
        <f ca="1">+IF(OFFSET('Sanitation Data'!$H$32,0,10*ROW('Sanitation Data'!H131))="","",OFFSET('Sanitation Data'!$H$32,0,10*ROW('Sanitation Data'!H131)))</f>
        <v/>
      </c>
      <c r="DN137" s="34" t="str">
        <f ca="1">+IF(OFFSET('Sanitation Data'!$H$33,0,10*ROW('Sanitation Data'!H131))="","",OFFSET('Sanitation Data'!$H$33,0,10*ROW('Sanitation Data'!H131)))</f>
        <v/>
      </c>
      <c r="DO137" s="34" t="str">
        <f ca="1">+IF(OFFSET('Hygiene Data'!$C$12,0,10*ROW('Hygiene Data'!C131))="","",OFFSET('Hygiene Data'!$C$12,0,10*ROW('Hygiene Data'!C131)))</f>
        <v/>
      </c>
      <c r="DP137" s="34" t="str">
        <f ca="1">+IF(OFFSET('Hygiene Data'!$C$13,0,10*ROW('Hygiene Data'!C131))="","",OFFSET('Hygiene Data'!$C$13,0,10*ROW('Hygiene Data'!C131)))</f>
        <v/>
      </c>
      <c r="DQ137" s="34" t="str">
        <f ca="1">+IF(OFFSET('Hygiene Data'!$C$14,0,10*ROW('Hygiene Data'!C131))="","",OFFSET('Hygiene Data'!$C$14,0,10*ROW('Hygiene Data'!C131)))</f>
        <v/>
      </c>
      <c r="DR137" s="34" t="str">
        <f ca="1">+IF(OFFSET('Hygiene Data'!$D$12,0,10*ROW('Hygiene Data'!D131))="","",OFFSET('Hygiene Data'!$D$12,0,10*ROW('Hygiene Data'!D131)))</f>
        <v/>
      </c>
      <c r="DS137" s="34" t="str">
        <f ca="1">+IF(OFFSET('Hygiene Data'!$D$13,0,10*ROW('Hygiene Data'!D131))="","",OFFSET('Hygiene Data'!$D$13,0,10*ROW('Hygiene Data'!D131)))</f>
        <v/>
      </c>
      <c r="DT137" s="34" t="str">
        <f ca="1">+IF(OFFSET('Hygiene Data'!$D$14,0,10*ROW('Hygiene Data'!D131))="","",OFFSET('Hygiene Data'!$D$14,0,10*ROW('Hygiene Data'!D131)))</f>
        <v/>
      </c>
      <c r="DU137" s="34" t="str">
        <f ca="1">+IF(OFFSET('Hygiene Data'!$E$12,0,10*ROW('Hygiene Data'!E131))="","",OFFSET('Hygiene Data'!$E$12,0,10*ROW('Hygiene Data'!E131)))</f>
        <v/>
      </c>
      <c r="DV137" s="34" t="str">
        <f ca="1">+IF(OFFSET('Hygiene Data'!$E$13,0,10*ROW('Hygiene Data'!E131))="","",OFFSET('Hygiene Data'!$E$13,0,10*ROW('Hygiene Data'!E131)))</f>
        <v/>
      </c>
      <c r="DW137" s="34" t="str">
        <f ca="1">+IF(OFFSET('Hygiene Data'!$E$14,0,10*ROW('Hygiene Data'!E131))="","",OFFSET('Hygiene Data'!$E$14,0,10*ROW('Hygiene Data'!E131)))</f>
        <v/>
      </c>
      <c r="DX137" s="34" t="str">
        <f ca="1">+IF(OFFSET('Hygiene Data'!$F$12,0,10*ROW('Hygiene Data'!F131))="","",OFFSET('Hygiene Data'!$F$12,0,10*ROW('Hygiene Data'!F131)))</f>
        <v/>
      </c>
      <c r="DY137" s="34" t="str">
        <f ca="1">+IF(OFFSET('Hygiene Data'!$F$13,0,10*ROW('Hygiene Data'!F131))="","",OFFSET('Hygiene Data'!$F$13,0,10*ROW('Hygiene Data'!F131)))</f>
        <v/>
      </c>
      <c r="DZ137" s="34" t="str">
        <f ca="1">+IF(OFFSET('Hygiene Data'!$F$14,0,10*ROW('Hygiene Data'!F131))="","",OFFSET('Hygiene Data'!$F$14,0,10*ROW('Hygiene Data'!F131)))</f>
        <v/>
      </c>
      <c r="EA137" s="34" t="str">
        <f ca="1">+IF(OFFSET('Hygiene Data'!$G$12,0,10*ROW('Hygiene Data'!G131))="","",OFFSET('Hygiene Data'!$G$12,0,10*ROW('Hygiene Data'!G131)))</f>
        <v/>
      </c>
      <c r="EB137" s="34" t="str">
        <f ca="1">+IF(OFFSET('Hygiene Data'!$G$13,0,10*ROW('Hygiene Data'!G131))="","",OFFSET('Hygiene Data'!$G$13,0,10*ROW('Hygiene Data'!G131)))</f>
        <v/>
      </c>
      <c r="EC137" s="34" t="str">
        <f ca="1">+IF(OFFSET('Hygiene Data'!$G$14,0,10*ROW('Hygiene Data'!G131))="","",OFFSET('Hygiene Data'!$G$14,0,10*ROW('Hygiene Data'!G131)))</f>
        <v/>
      </c>
      <c r="ED137" s="34" t="str">
        <f ca="1">+IF(OFFSET('Hygiene Data'!$H$12,0,10*ROW('Hygiene Data'!H131))="","",OFFSET('Hygiene Data'!$H$12,0,10*ROW('Hygiene Data'!H131)))</f>
        <v/>
      </c>
      <c r="EE137" s="34" t="str">
        <f ca="1">+IF(OFFSET('Hygiene Data'!$H$13,0,10*ROW('Hygiene Data'!H131))="","",OFFSET('Hygiene Data'!$H$13,0,10*ROW('Hygiene Data'!H131)))</f>
        <v/>
      </c>
      <c r="EF137" s="34" t="str">
        <f ca="1">+IF(OFFSET('Hygiene Data'!$H$14,0,10*ROW('Hygiene Data'!H131))="","",OFFSET('Hygiene Data'!$H$14,0,10*ROW('Hygiene Data'!H131)))</f>
        <v/>
      </c>
    </row>
    <row r="138" spans="1:136" x14ac:dyDescent="0.2">
      <c r="A138" s="50" t="str">
        <f ca="1">+IF(OFFSET('Water Data'!$B$1,0,10*ROW('Water Data'!B135))="","",OFFSET('Water Data'!$B$1,0,10*ROW('Water Data'!B135)))</f>
        <v/>
      </c>
      <c r="B138" s="50" t="str">
        <f ca="1">+IF(OFFSET('Water Data'!$A$3,0,10*ROW('Water Data'!A135))="","",OFFSET('Water Data'!$A$3,0,10*ROW('Water Data'!A135)))</f>
        <v/>
      </c>
      <c r="C138" s="50" t="str">
        <f ca="1">+IF(OFFSET('Water Data'!$C$3,0,10*ROW('Water Data'!C135))="","",OFFSET('Water Data'!$C$3,0,10*ROW('Water Data'!C135)))</f>
        <v/>
      </c>
      <c r="D138" s="133" t="e">
        <f ca="1">+IF(AND(ISNUMBER(OFFSET('Water Data'!$C$5,0,10*ROW('Water Data'!C132))),BS138="Yes"),100-OFFSET('Water Data'!$C$5,0,10*ROW('Water Data'!C132)),IF(AND(ISNUMBER(OFFSET('Water Data'!$C$5,0,10*ROW('Water Data'!C132))),BS138="No",ISNUMBER(OFFSET('Water Data'!$C$5,0,10*ROW('Water Data'!C132)))),CONCATENATE("[",ROUND(100-OFFSET('Water Data'!$C$5,0,10*ROW('Water Data'!C132)),0),"]"),IF(AND(ISNUMBER(OFFSET('Water Data'!$C$5,0,10*ROW('Water Data'!C132))),BS138="",ISNUMBER(OFFSET('Water Data'!$C$5,0,10*ROW('Water Data'!C132)))),100-OFFSET('Water Data'!$C$5,0,10*ROW('Water Data'!C132)),NA())))</f>
        <v>#N/A</v>
      </c>
      <c r="E138" s="133" t="e">
        <f ca="1">+IF(AND(ISNUMBER(OFFSET('Water Data'!$C$7,0,10*ROW('Water Data'!D132))),BT138="Yes"),OFFSET('Water Data'!$C$7,0,10*ROW('Water Data'!C132)),IF(AND(ISNUMBER(OFFSET('Water Data'!$C$7,0,10*ROW('Water Data'!C132))),BT138="No",ISNUMBER(OFFSET('Water Data'!$C$7,0,10*ROW('Water Data'!C132)))),CONCATENATE("[",ROUND(OFFSET('Water Data'!$C$7,0,10*ROW('Water Data'!C132)),0),"]"),IF(AND(ISNUMBER(OFFSET('Water Data'!$C$7,0,10*ROW('Water Data'!C132))),BT138="",ISNUMBER(OFFSET('Water Data'!$C$7,0,10*ROW('Water Data'!C132)))),OFFSET('Water Data'!$C$7,0,10*ROW('Water Data'!C132)),NA())))</f>
        <v>#N/A</v>
      </c>
      <c r="F138" s="133" t="e">
        <f ca="1">+IF(AND(ISNUMBER(OFFSET('Water Data'!$C$10,0,10*ROW('Water Data'!C132))),BU138="Yes"),OFFSET('Water Data'!$C$10,0,10*ROW('Water Data'!C132)),IF(AND(ISNUMBER(OFFSET('Water Data'!$C$10,0,10*ROW('Water Data'!C132))),BU138="No",ISNUMBER(OFFSET('Water Data'!$C$10,0,10*ROW('Water Data'!C132)))),CONCATENATE("[",ROUND(OFFSET('Water Data'!$C$10,0,10*ROW('Water Data'!C132)),0),"]"),IF(AND(ISNUMBER(OFFSET('Water Data'!$C$10,0,10*ROW('Water Data'!C132))),BU138="",ISNUMBER(OFFSET('Water Data'!$C$10,0,10*ROW('Water Data'!C132)))),OFFSET('Water Data'!$C$10,0,10*ROW('Water Data'!C132)),NA())))</f>
        <v>#N/A</v>
      </c>
      <c r="G138" s="133" t="e">
        <f ca="1">+IF(AND(ISNUMBER(OFFSET('Water Data'!$D$5,0,10*ROW('Water Data'!D132))),BV138="Yes"),100-OFFSET('Water Data'!$D$5,0,10*ROW('Water Data'!D132)),IF(AND(ISNUMBER(OFFSET('Water Data'!$D$5,0,10*ROW('Water Data'!D132))),BV138="No",ISNUMBER(OFFSET('Water Data'!$D$5,0,10*ROW('Water Data'!D132)))),CONCATENATE("[",ROUND(100-OFFSET('Water Data'!$D$5,0,10*ROW('Water Data'!D132)),0),"]"),IF(AND(ISNUMBER(OFFSET('Water Data'!$D$5,0,10*ROW('Water Data'!D132))),BV138="",ISNUMBER(OFFSET('Water Data'!$D$5,0,10*ROW('Water Data'!D132)))),100-OFFSET('Water Data'!$D$5,0,10*ROW('Water Data'!D132)),NA())))</f>
        <v>#N/A</v>
      </c>
      <c r="H138" s="133" t="e">
        <f ca="1">+IF(AND(ISNUMBER(OFFSET('Water Data'!$D$7,0,10*ROW('Water Data'!D132))),BW138="Yes"),OFFSET('Water Data'!$D$7,0,10*ROW('Water Data'!D132)),IF(AND(ISNUMBER(OFFSET('Water Data'!$D$7,0,10*ROW('Water Data'!D132))),BW138="No",ISNUMBER(OFFSET('Water Data'!$D$7,0,10*ROW('Water Data'!D132)))),CONCATENATE("[",ROUND(OFFSET('Water Data'!$C$7,0,10*ROW('Water Data'!D132)),0),"]"),IF(AND(ISNUMBER(OFFSET('Water Data'!$D$7,0,10*ROW('Water Data'!D132))),BW138="",ISNUMBER(OFFSET('Water Data'!$D$7,0,10*ROW('Water Data'!D132)))),OFFSET('Water Data'!$D$7,0,10*ROW('Water Data'!D132)),NA())))</f>
        <v>#N/A</v>
      </c>
      <c r="I138" s="133" t="e">
        <f ca="1">+IF(AND(ISNUMBER(OFFSET('Water Data'!$D$10,0,10*ROW('Water Data'!D132))),BX138="Yes"),OFFSET('Water Data'!$D$10,0,10*ROW('Water Data'!D132)),IF(AND(ISNUMBER(OFFSET('Water Data'!$D$10,0,10*ROW('Water Data'!D132))),BX138="No",ISNUMBER(OFFSET('Water Data'!$D$10,0,10*ROW('Water Data'!D132)))),CONCATENATE("[",ROUND(OFFSET('Water Data'!$D$10,0,10*ROW('Water Data'!D132)),0),"]"),IF(AND(ISNUMBER(OFFSET('Water Data'!$D$10,0,10*ROW('Water Data'!D132))),BX138="",ISNUMBER(OFFSET('Water Data'!$D$10,0,10*ROW('Water Data'!D132)))),OFFSET('Water Data'!$D$10,0,10*ROW('Water Data'!D132)),NA())))</f>
        <v>#N/A</v>
      </c>
      <c r="J138" s="133" t="e">
        <f ca="1">+IF(AND(ISNUMBER(OFFSET('Water Data'!$E$5,0,10*ROW('Water Data'!E132))),BY138="Yes"),100-OFFSET('Water Data'!$E$5,0,10*ROW('Water Data'!E132)),IF(AND(ISNUMBER(OFFSET('Water Data'!$E$5,0,10*ROW('Water Data'!E132))),BY138="No",ISNUMBER(OFFSET('Water Data'!$E$5,0,10*ROW('Water Data'!E132)))),CONCATENATE("[",ROUND(100-OFFSET('Water Data'!$E$5,0,10*ROW('Water Data'!E132)),0),"]"),IF(AND(ISNUMBER(OFFSET('Water Data'!$E$5,0,10*ROW('Water Data'!E132))),BY138="",ISNUMBER(OFFSET('Water Data'!$E$5,0,10*ROW('Water Data'!E132)))),100-OFFSET('Water Data'!$E$5,0,10*ROW('Water Data'!E132)),NA())))</f>
        <v>#N/A</v>
      </c>
      <c r="K138" s="133" t="e">
        <f ca="1">+IF(AND(ISNUMBER(OFFSET('Water Data'!$E$7,0,10*ROW('Water Data'!E132))),BZ138="Yes"),OFFSET('Water Data'!$E$7,0,10*ROW('Water Data'!E132)),IF(AND(ISNUMBER(OFFSET('Water Data'!$E$7,0,10*ROW('Water Data'!E132))),BZ138="No",ISNUMBER(OFFSET('Water Data'!$E$7,0,10*ROW('Water Data'!E132)))),CONCATENATE("[",ROUND(OFFSET('Water Data'!$E$7,0,10*ROW('Water Data'!E132)),0),"]"),IF(AND(ISNUMBER(OFFSET('Water Data'!$E$7,0,10*ROW('Water Data'!E132))),BZ138="",ISNUMBER(OFFSET('Water Data'!$E$7,0,10*ROW('Water Data'!E132)))),OFFSET('Water Data'!$E$7,0,10*ROW('Water Data'!E132)),NA())))</f>
        <v>#N/A</v>
      </c>
      <c r="L138" s="133" t="e">
        <f ca="1">+IF(AND(ISNUMBER(OFFSET('Water Data'!$E$10,0,10*ROW('Water Data'!E132))),CA138="Yes"),OFFSET('Water Data'!$E$10,0,10*ROW('Water Data'!E132)),IF(AND(ISNUMBER(OFFSET('Water Data'!$E$10,0,10*ROW('Water Data'!E132))),CA138="No",ISNUMBER(OFFSET('Water Data'!$E$10,0,10*ROW('Water Data'!E132)))),CONCATENATE("[",ROUND(OFFSET('Water Data'!$E$10,0,10*ROW('Water Data'!E132)),0),"]"),IF(AND(ISNUMBER(OFFSET('Water Data'!$E$10,0,10*ROW('Water Data'!E132))),CA138="",ISNUMBER(OFFSET('Water Data'!$E$10,0,10*ROW('Water Data'!E132)))),OFFSET('Water Data'!$E$10,0,10*ROW('Water Data'!E132)),NA())))</f>
        <v>#N/A</v>
      </c>
      <c r="M138" s="133" t="e">
        <f ca="1">+IF(AND(ISNUMBER(OFFSET('Water Data'!$F$5,0,10*ROW('Water Data'!F132))),CB138="Yes"),100-OFFSET('Water Data'!$F$5,0,10*ROW('Water Data'!F132)),IF(AND(ISNUMBER(OFFSET('Water Data'!$F$5,0,10*ROW('Water Data'!F132))),CB138="No",ISNUMBER(OFFSET('Water Data'!$F$5,0,10*ROW('Water Data'!F132)))),CONCATENATE("[",ROUND(100-OFFSET('Water Data'!$F$5,0,10*ROW('Water Data'!F132)),0),"]"),IF(AND(ISNUMBER(OFFSET('Water Data'!$F$5,0,10*ROW('Water Data'!F132))),CB138="",ISNUMBER(OFFSET('Water Data'!$F$5,0,10*ROW('Water Data'!F132)))),100-OFFSET('Water Data'!$F$5,0,10*ROW('Water Data'!F132)),NA())))</f>
        <v>#N/A</v>
      </c>
      <c r="N138" s="133" t="e">
        <f ca="1">+IF(AND(ISNUMBER(OFFSET('Water Data'!$F$7,0,10*ROW('Water Data'!F132))),CC138="Yes"),OFFSET('Water Data'!$F$7,0,10*ROW('Water Data'!F132)),IF(AND(ISNUMBER(OFFSET('Water Data'!$F$7,0,10*ROW('Water Data'!F132))),CC138="No",ISNUMBER(OFFSET('Water Data'!$F$7,0,10*ROW('Water Data'!F132)))),CONCATENATE("[",ROUND(OFFSET('Water Data'!$F$7,0,10*ROW('Water Data'!F132)),0),"]"),IF(AND(ISNUMBER(OFFSET('Water Data'!$F$7,0,10*ROW('Water Data'!F132))),CC138="",ISNUMBER(OFFSET('Water Data'!$F$7,0,10*ROW('Water Data'!F132)))),OFFSET('Water Data'!$F$7,0,10*ROW('Water Data'!F132)),NA())))</f>
        <v>#N/A</v>
      </c>
      <c r="O138" s="133" t="e">
        <f ca="1">+IF(AND(ISNUMBER(OFFSET('Water Data'!$F$10,0,10*ROW('Water Data'!F132))),CD138="Yes"),OFFSET('Water Data'!$F$10,0,10*ROW('Water Data'!F132)),IF(AND(ISNUMBER(OFFSET('Water Data'!$F$10,0,10*ROW('Water Data'!F132))),CD138="No",ISNUMBER(OFFSET('Water Data'!$F$10,0,10*ROW('Water Data'!F132)))),CONCATENATE("[",ROUND(OFFSET('Water Data'!$F$10,0,10*ROW('Water Data'!F132)),0),"]"),IF(AND(ISNUMBER(OFFSET('Water Data'!$F$10,0,10*ROW('Water Data'!F132))),CD138="",ISNUMBER(OFFSET('Water Data'!$F$10,0,10*ROW('Water Data'!F132)))),OFFSET('Water Data'!$F$10,0,10*ROW('Water Data'!F132)),NA())))</f>
        <v>#N/A</v>
      </c>
      <c r="P138" s="133" t="e">
        <f ca="1">+IF(AND(ISNUMBER(OFFSET('Water Data'!$G$5,0,10*ROW('Water Data'!G132))),CE138="Yes"),100-OFFSET('Water Data'!$G$5,0,10*ROW('Water Data'!G132)),IF(AND(ISNUMBER(OFFSET('Water Data'!$G$5,0,10*ROW('Water Data'!G132))),CE138="No",ISNUMBER(OFFSET('Water Data'!$G$5,0,10*ROW('Water Data'!G132)))),CONCATENATE("[",ROUND(100-OFFSET('Water Data'!$G$5,0,10*ROW('Water Data'!G132)),0),"]"),IF(AND(ISNUMBER(OFFSET('Water Data'!$G$5,0,10*ROW('Water Data'!G132))),CE138="",ISNUMBER(OFFSET('Water Data'!$G$5,0,10*ROW('Water Data'!G132)))),100-OFFSET('Water Data'!$G$5,0,10*ROW('Water Data'!G132)),NA())))</f>
        <v>#N/A</v>
      </c>
      <c r="Q138" s="133" t="e">
        <f ca="1">+IF(AND(ISNUMBER(OFFSET('Water Data'!$G$7,0,10*ROW('Water Data'!G132))),CF138="Yes"),OFFSET('Water Data'!$G$7,0,10*ROW('Water Data'!G132)),IF(AND(ISNUMBER(OFFSET('Water Data'!$G$7,0,10*ROW('Water Data'!G132))),CF138="No",ISNUMBER(OFFSET('Water Data'!$G$7,0,10*ROW('Water Data'!G132)))),CONCATENATE("[",ROUND(OFFSET('Water Data'!$G$7,0,10*ROW('Water Data'!G132)),0),"]"),IF(AND(ISNUMBER(OFFSET('Water Data'!$G$7,0,10*ROW('Water Data'!G132))),CF138="",ISNUMBER(OFFSET('Water Data'!$G$7,0,10*ROW('Water Data'!G132)))),OFFSET('Water Data'!$G$7,0,10*ROW('Water Data'!G132)),NA())))</f>
        <v>#N/A</v>
      </c>
      <c r="R138" s="133" t="e">
        <f ca="1">+IF(AND(ISNUMBER(OFFSET('Water Data'!$G$10,0,10*ROW('Water Data'!G132))),CG138="Yes"),OFFSET('Water Data'!$G$10,0,10*ROW('Water Data'!G132)),IF(AND(ISNUMBER(OFFSET('Water Data'!$G$10,0,10*ROW('Water Data'!G132))),CG138="No",ISNUMBER(OFFSET('Water Data'!$G$10,0,10*ROW('Water Data'!G132)))),CONCATENATE("[",ROUND(OFFSET('Water Data'!$G$10,0,10*ROW('Water Data'!G132)),0),"]"),IF(AND(ISNUMBER(OFFSET('Water Data'!$G$10,0,10*ROW('Water Data'!G132))),CG138="",ISNUMBER(OFFSET('Water Data'!$G$10,0,10*ROW('Water Data'!G132)))),OFFSET('Water Data'!$G$10,0,10*ROW('Water Data'!G132)),NA())))</f>
        <v>#N/A</v>
      </c>
      <c r="S138" s="133" t="e">
        <f ca="1">+IF(AND(ISNUMBER(OFFSET('Water Data'!$H$5,0,10*ROW('Water Data'!H132))),CH138="Yes"),100-OFFSET('Water Data'!$H$5,0,10*ROW('Water Data'!H132)),IF(AND(ISNUMBER(OFFSET('Water Data'!$H$5,0,10*ROW('Water Data'!H132))),CH138="No",ISNUMBER(OFFSET('Water Data'!$H$5,0,10*ROW('Water Data'!H132)))),CONCATENATE("[",ROUND(100-OFFSET('Water Data'!$H$5,0,10*ROW('Water Data'!H132)),0),"]"),IF(AND(ISNUMBER(OFFSET('Water Data'!$H$5,0,10*ROW('Water Data'!H132))),CH138="",ISNUMBER(OFFSET('Water Data'!$H$5,0,10*ROW('Water Data'!H132)))),100-OFFSET('Water Data'!$H$5,0,10*ROW('Water Data'!H132)),NA())))</f>
        <v>#N/A</v>
      </c>
      <c r="T138" s="133" t="e">
        <f ca="1">+IF(AND(ISNUMBER(OFFSET('Water Data'!$H$7,0,10*ROW('Water Data'!H132))),CI138="Yes"),OFFSET('Water Data'!$H$7,0,10*ROW('Water Data'!H132)),IF(AND(ISNUMBER(OFFSET('Water Data'!$H$7,0,10*ROW('Water Data'!H132))),CI138="No",ISNUMBER(OFFSET('Water Data'!$H$7,0,10*ROW('Water Data'!H132)))),CONCATENATE("[",ROUND(OFFSET('Water Data'!$H$7,0,10*ROW('Water Data'!H132)),0),"]"),IF(AND(ISNUMBER(OFFSET('Water Data'!$H$7,0,10*ROW('Water Data'!H132))),CI138="",ISNUMBER(OFFSET('Water Data'!$H$7,0,10*ROW('Water Data'!H132)))),OFFSET('Water Data'!$H$7,0,10*ROW('Water Data'!H132)),NA())))</f>
        <v>#N/A</v>
      </c>
      <c r="U138" s="133" t="e">
        <f ca="1">+IF(AND(ISNUMBER(OFFSET('Water Data'!$H$10,0,10*ROW('Water Data'!H132))),CJ138="Yes"),OFFSET('Water Data'!$H$10,0,10*ROW('Water Data'!H132)),IF(AND(ISNUMBER(OFFSET('Water Data'!$H$10,0,10*ROW('Water Data'!H132))),CJ138="No",ISNUMBER(OFFSET('Water Data'!$H$10,0,10*ROW('Water Data'!H132)))),CONCATENATE("[",ROUND(OFFSET('Water Data'!$H$10,0,10*ROW('Water Data'!H132)),0),"]"),IF(AND(ISNUMBER(OFFSET('Water Data'!$H$10,0,10*ROW('Water Data'!H132))),CJ138="",ISNUMBER(OFFSET('Water Data'!$H$10,0,10*ROW('Water Data'!H132)))),OFFSET('Water Data'!$H$10,0,10*ROW('Water Data'!H132)),NA())))</f>
        <v>#N/A</v>
      </c>
      <c r="V138" s="134" t="e">
        <f ca="1">+IF(AND(ISNUMBER(OFFSET('Sanitation Data'!$C$5,0,10*ROW('Sanitation Data'!C132))),CK138="Yes"),100-OFFSET('Sanitation Data'!$C$5,0,10*ROW('Sanitation Data'!C132)),IF(AND(ISNUMBER(OFFSET('Sanitation Data'!$C$5,0,10*ROW('Sanitation Data'!C132))),CK138="No",ISNUMBER(OFFSET('Sanitation Data'!$C$5,0,10*ROW('Sanitation Data'!C132)))),CONCATENATE("[",ROUND(100-OFFSET('Sanitation Data'!$C$5,0,10*ROW('Sanitation Data'!C132)),0),"]"),IF(AND(ISNUMBER(OFFSET('Sanitation Data'!$C$5,0,10*ROW('Sanitation Data'!C132))),CK138="",ISNUMBER(OFFSET('Sanitation Data'!$C$5,0,10*ROW('Sanitation Data'!C132)))),100-OFFSET('Sanitation Data'!$C$5,0,10*ROW('Sanitation Data'!C132)),NA())))</f>
        <v>#N/A</v>
      </c>
      <c r="W138" s="134" t="e">
        <f ca="1">+IF(AND(ISNUMBER(OFFSET('Sanitation Data'!$C$7,0,10*ROW('Sanitation Data'!C132))),CL138="Yes"),OFFSET('Sanitation Data'!$C$7,0,10*ROW('Sanitation Data'!C132)),IF(AND(ISNUMBER(OFFSET('Sanitation Data'!$C$7,0,10*ROW('Sanitation Data'!C132))),CL138="No",ISNUMBER(OFFSET('Sanitation Data'!$C$7,0,10*ROW('Sanitation Data'!C132)))),CONCATENATE("[",ROUND(OFFSET('Sanitation Data'!$C$7,0,10*ROW('Sanitation Data'!C132)),0),"]"),IF(AND(ISNUMBER(OFFSET('Sanitation Data'!$C$7,0,10*ROW('Sanitation Data'!C132))),CL138="",ISNUMBER(OFFSET('Sanitation Data'!$C$7,0,10*ROW('Sanitation Data'!C132)))),OFFSET('Sanitation Data'!$C$7,0,10*ROW('Sanitation Data'!C132)),NA())))</f>
        <v>#N/A</v>
      </c>
      <c r="X138" s="134" t="e">
        <f ca="1">+IF(AND(ISNUMBER(OFFSET('Sanitation Data'!$C$11,0,10*ROW('Sanitation Data'!C132))),CM138="Yes"),OFFSET('Sanitation Data'!$C$11,0,10*ROW('Sanitation Data'!C132)),IF(AND(ISNUMBER(OFFSET('Sanitation Data'!$C$11,0,10*ROW('Sanitation Data'!C132))),CM138="No",ISNUMBER(OFFSET('Sanitation Data'!$C$11,0,10*ROW('Sanitation Data'!C132)))),CONCATENATE("[",ROUND(OFFSET('Sanitation Data'!$C$11,0,10*ROW('Sanitation Data'!C132)),0),"]"),IF(AND(ISNUMBER(OFFSET('Sanitation Data'!$C$11,0,10*ROW('Sanitation Data'!C132))),CM138="",ISNUMBER(OFFSET('Sanitation Data'!$C$11,0,10*ROW('Sanitation Data'!C132)))),OFFSET('Sanitation Data'!$C$11,0,10*ROW('Sanitation Data'!C132)),NA())))</f>
        <v>#N/A</v>
      </c>
      <c r="Y138" s="134" t="e">
        <f ca="1">+IF(AND(ISNUMBER(OFFSET('Sanitation Data'!$C$12,0,10*ROW('Sanitation Data'!C132))),CN138="Yes"),OFFSET('Sanitation Data'!$C$12,0,10*ROW('Sanitation Data'!C132)),IF(AND(ISNUMBER(OFFSET('Sanitation Data'!$C$12,0,10*ROW('Sanitation Data'!C132))),CN138="No",ISNUMBER(OFFSET('Sanitation Data'!$C$12,0,10*ROW('Sanitation Data'!C132)))),CONCATENATE("[",ROUND(OFFSET('Sanitation Data'!$C$12,0,10*ROW('Sanitation Data'!C132)),0),"]"),IF(AND(ISNUMBER(OFFSET('Sanitation Data'!$C$12,0,10*ROW('Sanitation Data'!C132))),CN138="",ISNUMBER(OFFSET('Sanitation Data'!$C$12,0,10*ROW('Sanitation Data'!C132)))),OFFSET('Sanitation Data'!$C$12,0,10*ROW('Sanitation Data'!C132)),NA())))</f>
        <v>#N/A</v>
      </c>
      <c r="Z138" s="134" t="e">
        <f ca="1">+IF(AND(ISNUMBER(OFFSET('Sanitation Data'!$C$13,0,10*ROW('Sanitation Data'!C132))),CO138="Yes"),OFFSET('Sanitation Data'!$C$13,0,10*ROW('Sanitation Data'!C132)),IF(AND(ISNUMBER(OFFSET('Sanitation Data'!$C$13,0,10*ROW('Sanitation Data'!C132))),CO138="No",ISNUMBER(OFFSET('Sanitation Data'!$C$13,0,10*ROW('Sanitation Data'!C132)))),CONCATENATE("[",ROUND(OFFSET('Sanitation Data'!$C$13,0,10*ROW('Sanitation Data'!C132)),0),"]"),IF(AND(ISNUMBER(OFFSET('Sanitation Data'!$C$13,0,10*ROW('Sanitation Data'!C132))),CO138="",ISNUMBER(OFFSET('Sanitation Data'!$C$13,0,10*ROW('Sanitation Data'!C132)))),OFFSET('Sanitation Data'!$C$13,0,10*ROW('Sanitation Data'!C132)),NA())))</f>
        <v>#N/A</v>
      </c>
      <c r="AA138" s="134" t="e">
        <f ca="1">+IF(AND(ISNUMBER(OFFSET('Sanitation Data'!$D$5,0,10*ROW('Sanitation Data'!D132))),CP138="Yes"),100-OFFSET('Sanitation Data'!$D$5,0,10*ROW('Sanitation Data'!D132)),IF(AND(ISNUMBER(OFFSET('Sanitation Data'!$D$5,0,10*ROW('Sanitation Data'!D132))),CP138="No",ISNUMBER(OFFSET('Sanitation Data'!$D$5,0,10*ROW('Sanitation Data'!D132)))),CONCATENATE("[",ROUND(100-OFFSET('Sanitation Data'!$D$5,0,10*ROW('Sanitation Data'!D132)),0),"]"),IF(AND(ISNUMBER(OFFSET('Sanitation Data'!$D$5,0,10*ROW('Sanitation Data'!D132))),CP138="",ISNUMBER(OFFSET('Sanitation Data'!$D$5,0,10*ROW('Sanitation Data'!D132)))),100-OFFSET('Sanitation Data'!$D$5,0,10*ROW('Sanitation Data'!D132)),NA())))</f>
        <v>#N/A</v>
      </c>
      <c r="AB138" s="134" t="e">
        <f ca="1">+IF(AND(ISNUMBER(OFFSET('Sanitation Data'!$D$7,0,10*ROW('Sanitation Data'!D132))),CQ138="Yes"),OFFSET('Sanitation Data'!$D$7,0,10*ROW('Sanitation Data'!G132)),IF(AND(ISNUMBER(OFFSET('Sanitation Data'!$D$7,0,10*ROW('Sanitation Data'!D132))),CQ138="No",ISNUMBER(OFFSET('Sanitation Data'!$D$7,0,10*ROW('Sanitation Data'!D132)))),CONCATENATE("[",ROUND(OFFSET('Sanitation Data'!$D$7,0,10*ROW('Sanitation Data'!D132)),0),"]"),IF(AND(ISNUMBER(OFFSET('Sanitation Data'!$D$7,0,10*ROW('Sanitation Data'!D132))),CQ138="",ISNUMBER(OFFSET('Sanitation Data'!$D$7,0,10*ROW('Sanitation Data'!D132)))),OFFSET('Sanitation Data'!$D$7,0,10*ROW('Sanitation Data'!D132)),NA())))</f>
        <v>#N/A</v>
      </c>
      <c r="AC138" s="134" t="e">
        <f ca="1">+IF(AND(ISNUMBER(OFFSET('Sanitation Data'!$D$11,0,10*ROW('Sanitation Data'!D132))),CR138="Yes"),OFFSET('Sanitation Data'!$D$11,0,10*ROW('Sanitation Data'!D132)),IF(AND(ISNUMBER(OFFSET('Sanitation Data'!$D$11,0,10*ROW('Sanitation Data'!D132))),CR138="No",ISNUMBER(OFFSET('Sanitation Data'!$D$11,0,10*ROW('Sanitation Data'!D132)))),CONCATENATE("[",ROUND(OFFSET('Sanitation Data'!$D$11,0,10*ROW('Sanitation Data'!D132)),0),"]"),IF(AND(ISNUMBER(OFFSET('Sanitation Data'!$D$11,0,10*ROW('Sanitation Data'!D132))),CR138="",ISNUMBER(OFFSET('Sanitation Data'!$D$11,0,10*ROW('Sanitation Data'!D132)))),OFFSET('Sanitation Data'!$D$11,0,10*ROW('Sanitation Data'!D132)),NA())))</f>
        <v>#N/A</v>
      </c>
      <c r="AD138" s="134" t="e">
        <f ca="1">+IF(AND(ISNUMBER(OFFSET('Sanitation Data'!$D$12,0,10*ROW('Sanitation Data'!D132))),CS138="Yes"),OFFSET('Sanitation Data'!$D$12,0,10*ROW('Sanitation Data'!D132)),IF(AND(ISNUMBER(OFFSET('Sanitation Data'!$D$12,0,10*ROW('Sanitation Data'!D132))),CS138="No",ISNUMBER(OFFSET('Sanitation Data'!$D$12,0,10*ROW('Sanitation Data'!D132)))),CONCATENATE("[",ROUND(OFFSET('Sanitation Data'!$D$12,0,10*ROW('Sanitation Data'!D132)),0),"]"),IF(AND(ISNUMBER(OFFSET('Sanitation Data'!$D$12,0,10*ROW('Sanitation Data'!D132))),CS138="",ISNUMBER(OFFSET('Sanitation Data'!$D$12,0,10*ROW('Sanitation Data'!D132)))),OFFSET('Sanitation Data'!$D$12,0,10*ROW('Sanitation Data'!D132)),NA())))</f>
        <v>#N/A</v>
      </c>
      <c r="AE138" s="134" t="e">
        <f ca="1">+IF(AND(ISNUMBER(OFFSET('Sanitation Data'!$D$13,0,10*ROW('Sanitation Data'!D132))),CT138="Yes"),OFFSET('Sanitation Data'!$D$13,0,10*ROW('Sanitation Data'!D132)),IF(AND(ISNUMBER(OFFSET('Sanitation Data'!$D$13,0,10*ROW('Sanitation Data'!D132))),CT138="No",ISNUMBER(OFFSET('Sanitation Data'!$D$13,0,10*ROW('Sanitation Data'!D132)))),CONCATENATE("[",ROUND(OFFSET('Sanitation Data'!$D$13,0,10*ROW('Sanitation Data'!D132)),0),"]"),IF(AND(ISNUMBER(OFFSET('Sanitation Data'!$D$13,0,10*ROW('Sanitation Data'!D132))),CT138="",ISNUMBER(OFFSET('Sanitation Data'!$D$13,0,10*ROW('Sanitation Data'!D132)))),OFFSET('Sanitation Data'!$D$13,0,10*ROW('Sanitation Data'!D132)),NA())))</f>
        <v>#N/A</v>
      </c>
      <c r="AF138" s="134" t="e">
        <f ca="1">+IF(AND(ISNUMBER(OFFSET('Sanitation Data'!$E$5,0,10*ROW('Sanitation Data'!E132))),CU138="Yes"),100-OFFSET('Sanitation Data'!$E$5,0,10*ROW('Sanitation Data'!E132)),IF(AND(ISNUMBER(OFFSET('Sanitation Data'!$E$5,0,10*ROW('Sanitation Data'!E132))),CU138="No",ISNUMBER(OFFSET('Sanitation Data'!$E$5,0,10*ROW('Sanitation Data'!E132)))),CONCATENATE("[",ROUND(100-OFFSET('Sanitation Data'!$E$5,0,10*ROW('Sanitation Data'!E132)),0),"]"),IF(AND(ISNUMBER(OFFSET('Sanitation Data'!$E$5,0,10*ROW('Sanitation Data'!E132))),CU138="",ISNUMBER(OFFSET('Sanitation Data'!$E$5,0,10*ROW('Sanitation Data'!E132)))),100-OFFSET('Sanitation Data'!$E$5,0,10*ROW('Sanitation Data'!E132)),NA())))</f>
        <v>#N/A</v>
      </c>
      <c r="AG138" s="134" t="e">
        <f ca="1">+IF(AND(ISNUMBER(OFFSET('Sanitation Data'!$E$7,0,10*ROW('Sanitation Data'!E132))),CV138="Yes"),OFFSET('Sanitation Data'!$E$7,0,10*ROW('Sanitation Data'!E132)),IF(AND(ISNUMBER(OFFSET('Sanitation Data'!$E$7,0,10*ROW('Sanitation Data'!E132))),CV138="No",ISNUMBER(OFFSET('Sanitation Data'!$E$7,0,10*ROW('Sanitation Data'!E132)))),CONCATENATE("[",ROUND(OFFSET('Sanitation Data'!$E$7,0,10*ROW('Sanitation Data'!E132)),0),"]"),IF(AND(ISNUMBER(OFFSET('Sanitation Data'!$E$7,0,10*ROW('Sanitation Data'!E132))),CV138="",ISNUMBER(OFFSET('Sanitation Data'!$E$7,0,10*ROW('Sanitation Data'!E132)))),OFFSET('Sanitation Data'!$E$7,0,10*ROW('Sanitation Data'!E132)),NA())))</f>
        <v>#N/A</v>
      </c>
      <c r="AH138" s="134" t="e">
        <f ca="1">+IF(AND(ISNUMBER(OFFSET('Sanitation Data'!$E$11,0,10*ROW('Sanitation Data'!E132))),CW138="Yes"),OFFSET('Sanitation Data'!$E$11,0,10*ROW('Sanitation Data'!E132)),IF(AND(ISNUMBER(OFFSET('Sanitation Data'!$E$11,0,10*ROW('Sanitation Data'!E132))),CW138="No",ISNUMBER(OFFSET('Sanitation Data'!$E$11,0,10*ROW('Sanitation Data'!E132)))),CONCATENATE("[",ROUND(OFFSET('Sanitation Data'!$E$11,0,10*ROW('Sanitation Data'!E132)),0),"]"),IF(AND(ISNUMBER(OFFSET('Sanitation Data'!$E$11,0,10*ROW('Sanitation Data'!E132))),CW138="",ISNUMBER(OFFSET('Sanitation Data'!$E$11,0,10*ROW('Sanitation Data'!E132)))),OFFSET('Sanitation Data'!$E$11,0,10*ROW('Sanitation Data'!E132)),NA())))</f>
        <v>#N/A</v>
      </c>
      <c r="AI138" s="134" t="e">
        <f ca="1">+IF(AND(ISNUMBER(OFFSET('Sanitation Data'!$E$12,0,10*ROW('Sanitation Data'!E132))),CX138="Yes"),OFFSET('Sanitation Data'!$E$12,0,10*ROW('Sanitation Data'!E132)),IF(AND(ISNUMBER(OFFSET('Sanitation Data'!$E$12,0,10*ROW('Sanitation Data'!E132))),CX138="No",ISNUMBER(OFFSET('Sanitation Data'!$E$12,0,10*ROW('Sanitation Data'!E132)))),CONCATENATE("[",ROUND(OFFSET('Sanitation Data'!$E$12,0,10*ROW('Sanitation Data'!E132)),0),"]"),IF(AND(ISNUMBER(OFFSET('Sanitation Data'!$E$12,0,10*ROW('Sanitation Data'!E132))),CX138="",ISNUMBER(OFFSET('Sanitation Data'!$E$12,0,10*ROW('Sanitation Data'!E132)))),OFFSET('Sanitation Data'!$E$12,0,10*ROW('Sanitation Data'!E132)),NA())))</f>
        <v>#N/A</v>
      </c>
      <c r="AJ138" s="134" t="e">
        <f ca="1">+IF(AND(ISNUMBER(OFFSET('Sanitation Data'!$E$13,0,10*ROW('Sanitation Data'!E132))),CY138="Yes"),OFFSET('Sanitation Data'!$E$13,0,10*ROW('Sanitation Data'!E132)),IF(AND(ISNUMBER(OFFSET('Sanitation Data'!$E$13,0,10*ROW('Sanitation Data'!E132))),CY138="No",ISNUMBER(OFFSET('Sanitation Data'!$E$13,0,10*ROW('Sanitation Data'!E132)))),CONCATENATE("[",ROUND(OFFSET('Sanitation Data'!$E$13,0,10*ROW('Sanitation Data'!E132)),0),"]"),IF(AND(ISNUMBER(OFFSET('Sanitation Data'!$E$13,0,10*ROW('Sanitation Data'!E132))),CY138="",ISNUMBER(OFFSET('Sanitation Data'!$E$13,0,10*ROW('Sanitation Data'!E132)))),OFFSET('Sanitation Data'!$E$13,0,10*ROW('Sanitation Data'!E132)),NA())))</f>
        <v>#N/A</v>
      </c>
      <c r="AK138" s="134" t="e">
        <f ca="1">+IF(AND(ISNUMBER(OFFSET('Sanitation Data'!$F$5,0,10*ROW('Sanitation Data'!F132))),CZ138="Yes"),100-OFFSET('Sanitation Data'!$F$5,0,10*ROW('Sanitation Data'!F132)),IF(AND(ISNUMBER(OFFSET('Sanitation Data'!$F$5,0,10*ROW('Sanitation Data'!F132))),CZ138="No",ISNUMBER(OFFSET('Sanitation Data'!$F$5,0,10*ROW('Sanitation Data'!F132)))),CONCATENATE("[",ROUND(100-OFFSET('Sanitation Data'!$F$5,0,10*ROW('Sanitation Data'!F132)),0),"]"),IF(AND(ISNUMBER(OFFSET('Sanitation Data'!$F$5,0,10*ROW('Sanitation Data'!F132))),CZ138="",ISNUMBER(OFFSET('Sanitation Data'!$F$5,0,10*ROW('Sanitation Data'!F132)))),100-OFFSET('Sanitation Data'!$F$5,0,10*ROW('Sanitation Data'!F132)),NA())))</f>
        <v>#N/A</v>
      </c>
      <c r="AL138" s="134" t="e">
        <f ca="1">+IF(AND(ISNUMBER(OFFSET('Sanitation Data'!$F$7,0,10*ROW('Sanitation Data'!F132))),DA138="Yes"),OFFSET('Sanitation Data'!$F$7,0,10*ROW('Sanitation Data'!F132)),IF(AND(ISNUMBER(OFFSET('Sanitation Data'!$F$7,0,10*ROW('Sanitation Data'!F132))),DA138="No",ISNUMBER(OFFSET('Sanitation Data'!$F$7,0,10*ROW('Sanitation Data'!F132)))),CONCATENATE("[",ROUND(OFFSET('Sanitation Data'!$F$7,0,10*ROW('Sanitation Data'!F132)),0),"]"),IF(AND(ISNUMBER(OFFSET('Sanitation Data'!$F$7,0,10*ROW('Sanitation Data'!F132))),DA138="",ISNUMBER(OFFSET('Sanitation Data'!$F$7,0,10*ROW('Sanitation Data'!F132)))),OFFSET('Sanitation Data'!$F$7,0,10*ROW('Sanitation Data'!F132)),NA())))</f>
        <v>#N/A</v>
      </c>
      <c r="AM138" s="134" t="e">
        <f ca="1">+IF(AND(ISNUMBER(OFFSET('Sanitation Data'!$F$11,0,10*ROW('Sanitation Data'!F132))),DB138="Yes"),OFFSET('Sanitation Data'!$F$11,0,10*ROW('Sanitation Data'!F132)),IF(AND(ISNUMBER(OFFSET('Sanitation Data'!$F$11,0,10*ROW('Sanitation Data'!F132))),DB138="No",ISNUMBER(OFFSET('Sanitation Data'!$F$11,0,10*ROW('Sanitation Data'!F132)))),CONCATENATE("[",ROUND(OFFSET('Sanitation Data'!$F$11,0,10*ROW('Sanitation Data'!F132)),0),"]"),IF(AND(ISNUMBER(OFFSET('Sanitation Data'!$F$11,0,10*ROW('Sanitation Data'!F132))),DB138="",ISNUMBER(OFFSET('Sanitation Data'!$F$11,0,10*ROW('Sanitation Data'!F132)))),OFFSET('Sanitation Data'!$F$11,0,10*ROW('Sanitation Data'!F132)),NA())))</f>
        <v>#N/A</v>
      </c>
      <c r="AN138" s="134" t="e">
        <f ca="1">+IF(AND(ISNUMBER(OFFSET('Sanitation Data'!$F$12,0,10*ROW('Sanitation Data'!F132))),DC138="Yes"),OFFSET('Sanitation Data'!$F$12,0,10*ROW('Sanitation Data'!F132)),IF(AND(ISNUMBER(OFFSET('Sanitation Data'!$F$12,0,10*ROW('Sanitation Data'!F132))),DC138="No",ISNUMBER(OFFSET('Sanitation Data'!$F$12,0,10*ROW('Sanitation Data'!F132)))),CONCATENATE("[",ROUND(OFFSET('Sanitation Data'!$F$12,0,10*ROW('Sanitation Data'!F132)),0),"]"),IF(AND(ISNUMBER(OFFSET('Sanitation Data'!$F$12,0,10*ROW('Sanitation Data'!F132))),DC138="",ISNUMBER(OFFSET('Sanitation Data'!$F$12,0,10*ROW('Sanitation Data'!F132)))),OFFSET('Sanitation Data'!$F$12,0,10*ROW('Sanitation Data'!F132)),NA())))</f>
        <v>#N/A</v>
      </c>
      <c r="AO138" s="134" t="e">
        <f ca="1">+IF(AND(ISNUMBER(OFFSET('Sanitation Data'!$F$13,0,10*ROW('Sanitation Data'!F132))),DD138="Yes"),OFFSET('Sanitation Data'!$F$13,0,10*ROW('Sanitation Data'!F132)),IF(AND(ISNUMBER(OFFSET('Sanitation Data'!$F$13,0,10*ROW('Sanitation Data'!F132))),DD138="No",ISNUMBER(OFFSET('Sanitation Data'!$F$13,0,10*ROW('Sanitation Data'!F132)))),CONCATENATE("[",ROUND(OFFSET('Sanitation Data'!$F$13,0,10*ROW('Sanitation Data'!F132)),0),"]"),IF(AND(ISNUMBER(OFFSET('Sanitation Data'!$F$13,0,10*ROW('Sanitation Data'!F132))),DD138="",ISNUMBER(OFFSET('Sanitation Data'!$F$13,0,10*ROW('Sanitation Data'!F132)))),OFFSET('Sanitation Data'!$F$13,0,10*ROW('Sanitation Data'!F132)),NA())))</f>
        <v>#N/A</v>
      </c>
      <c r="AP138" s="134" t="e">
        <f ca="1">+IF(AND(ISNUMBER(OFFSET('Sanitation Data'!$G$5,0,10*ROW('Sanitation Data'!G132))),DE138="Yes"),100-OFFSET('Sanitation Data'!$G$5,0,10*ROW('Sanitation Data'!G132)),IF(AND(ISNUMBER(OFFSET('Sanitation Data'!$G$5,0,10*ROW('Sanitation Data'!G132))),DE138="No",ISNUMBER(OFFSET('Sanitation Data'!$G$5,0,10*ROW('Sanitation Data'!G132)))),CONCATENATE("[",ROUND(100-OFFSET('Sanitation Data'!$G$5,0,10*ROW('Sanitation Data'!G132)),0),"]"),IF(AND(ISNUMBER(OFFSET('Sanitation Data'!$G$5,0,10*ROW('Sanitation Data'!G132))),DE138="",ISNUMBER(OFFSET('Sanitation Data'!$G$5,0,10*ROW('Sanitation Data'!G132)))),100-OFFSET('Sanitation Data'!$G$5,0,10*ROW('Sanitation Data'!G132)),NA())))</f>
        <v>#N/A</v>
      </c>
      <c r="AQ138" s="134" t="e">
        <f ca="1">+IF(AND(ISNUMBER(OFFSET('Sanitation Data'!$G$7,0,10*ROW('Sanitation Data'!G132))),DF138="Yes"),OFFSET('Sanitation Data'!$G$7,0,10*ROW('Sanitation Data'!G132)),IF(AND(ISNUMBER(OFFSET('Sanitation Data'!$G$7,0,10*ROW('Sanitation Data'!G132))),DF138="No",ISNUMBER(OFFSET('Sanitation Data'!$G$7,0,10*ROW('Sanitation Data'!G132)))),CONCATENATE("[",ROUND(OFFSET('Sanitation Data'!$G$7,0,10*ROW('Sanitation Data'!G132)),0),"]"),IF(AND(ISNUMBER(OFFSET('Sanitation Data'!$G$7,0,10*ROW('Sanitation Data'!G132))),DF138="",ISNUMBER(OFFSET('Sanitation Data'!$G$7,0,10*ROW('Sanitation Data'!G132)))),OFFSET('Sanitation Data'!$G$7,0,10*ROW('Sanitation Data'!G132)),NA())))</f>
        <v>#N/A</v>
      </c>
      <c r="AR138" s="134" t="e">
        <f ca="1">+IF(AND(ISNUMBER(OFFSET('Sanitation Data'!$G$11,0,10*ROW('Sanitation Data'!G132))),DG138="Yes"),OFFSET('Sanitation Data'!$G$11,0,10*ROW('Sanitation Data'!G132)),IF(AND(ISNUMBER(OFFSET('Sanitation Data'!$G$11,0,10*ROW('Sanitation Data'!G132))),DG138="No",ISNUMBER(OFFSET('Sanitation Data'!$G$11,0,10*ROW('Sanitation Data'!G132)))),CONCATENATE("[",ROUND(OFFSET('Sanitation Data'!$G$11,0,10*ROW('Sanitation Data'!G132)),0),"]"),IF(AND(ISNUMBER(OFFSET('Sanitation Data'!$G$11,0,10*ROW('Sanitation Data'!G132))),DG138="",ISNUMBER(OFFSET('Sanitation Data'!$G$11,0,10*ROW('Sanitation Data'!G132)))),OFFSET('Sanitation Data'!$G$11,0,10*ROW('Sanitation Data'!G132)),NA())))</f>
        <v>#N/A</v>
      </c>
      <c r="AS138" s="134" t="e">
        <f ca="1">+IF(AND(ISNUMBER(OFFSET('Sanitation Data'!$G$12,0,10*ROW('Sanitation Data'!G132))),DH138="Yes"),OFFSET('Sanitation Data'!$G$12,0,10*ROW('Sanitation Data'!G132)),IF(AND(ISNUMBER(OFFSET('Sanitation Data'!$G$12,0,10*ROW('Sanitation Data'!G132))),DH138="No",ISNUMBER(OFFSET('Sanitation Data'!$G$12,0,10*ROW('Sanitation Data'!G132)))),CONCATENATE("[",ROUND(OFFSET('Sanitation Data'!$G$12,0,10*ROW('Sanitation Data'!G132)),0),"]"),IF(AND(ISNUMBER(OFFSET('Sanitation Data'!$G$12,0,10*ROW('Sanitation Data'!G132))),DH138="",ISNUMBER(OFFSET('Sanitation Data'!$G$12,0,10*ROW('Sanitation Data'!G132)))),OFFSET('Sanitation Data'!$G$12,0,10*ROW('Sanitation Data'!G132)),NA())))</f>
        <v>#N/A</v>
      </c>
      <c r="AT138" s="134" t="e">
        <f ca="1">+IF(AND(ISNUMBER(OFFSET('Sanitation Data'!$G$13,0,10*ROW('Sanitation Data'!G132))),DI138="Yes"),OFFSET('Sanitation Data'!$G$13,0,10*ROW('Sanitation Data'!G132)),IF(AND(ISNUMBER(OFFSET('Sanitation Data'!$G$13,0,10*ROW('Sanitation Data'!G132))),DI138="No",ISNUMBER(OFFSET('Sanitation Data'!$G$13,0,10*ROW('Sanitation Data'!G132)))),CONCATENATE("[",ROUND(OFFSET('Sanitation Data'!$G$13,0,10*ROW('Sanitation Data'!G132)),0),"]"),IF(AND(ISNUMBER(OFFSET('Sanitation Data'!$G$13,0,10*ROW('Sanitation Data'!G132))),DI138="",ISNUMBER(OFFSET('Sanitation Data'!$G$13,0,10*ROW('Sanitation Data'!G132)))),OFFSET('Sanitation Data'!$G$13,0,10*ROW('Sanitation Data'!G132)),NA())))</f>
        <v>#N/A</v>
      </c>
      <c r="AU138" s="134" t="e">
        <f ca="1">+IF(AND(ISNUMBER(OFFSET('Sanitation Data'!$H$5,0,10*ROW('Sanitation Data'!H132))),DJ138="Yes"),100-OFFSET('Sanitation Data'!$H$5,0,10*ROW('Sanitation Data'!H132)),IF(AND(ISNUMBER(OFFSET('Sanitation Data'!$H$5,0,10*ROW('Sanitation Data'!H132))),DJ138="No",ISNUMBER(OFFSET('Sanitation Data'!$H$5,0,10*ROW('Sanitation Data'!H132)))),CONCATENATE("[",ROUND(100-OFFSET('Sanitation Data'!$H$5,0,10*ROW('Sanitation Data'!H132)),0),"]"),IF(AND(ISNUMBER(OFFSET('Sanitation Data'!$H$5,0,10*ROW('Sanitation Data'!H132))),DJ138="",ISNUMBER(OFFSET('Sanitation Data'!$H$5,0,10*ROW('Sanitation Data'!H132)))),100-OFFSET('Sanitation Data'!$H$5,0,10*ROW('Sanitation Data'!H132)),NA())))</f>
        <v>#N/A</v>
      </c>
      <c r="AV138" s="134" t="e">
        <f ca="1">+IF(AND(ISNUMBER(OFFSET('Sanitation Data'!$H$7,0,10*ROW('Sanitation Data'!H132))),DK138="Yes"),OFFSET('Sanitation Data'!$H$7,0,10*ROW('Sanitation Data'!H132)),IF(AND(ISNUMBER(OFFSET('Sanitation Data'!$H$7,0,10*ROW('Sanitation Data'!H132))),DK138="No",ISNUMBER(OFFSET('Sanitation Data'!$H$7,0,10*ROW('Sanitation Data'!H132)))),CONCATENATE("[",ROUND(OFFSET('Sanitation Data'!$H$7,0,10*ROW('Sanitation Data'!H132)),0),"]"),IF(AND(ISNUMBER(OFFSET('Sanitation Data'!$H$7,0,10*ROW('Sanitation Data'!H132))),DK138="",ISNUMBER(OFFSET('Sanitation Data'!$H$7,0,10*ROW('Sanitation Data'!H132)))),OFFSET('Sanitation Data'!$H$7,0,10*ROW('Sanitation Data'!H132)),NA())))</f>
        <v>#N/A</v>
      </c>
      <c r="AW138" s="134" t="e">
        <f ca="1">+IF(AND(ISNUMBER(OFFSET('Sanitation Data'!$H$11,0,10*ROW('Sanitation Data'!H132))),DL138="Yes"),OFFSET('Sanitation Data'!$H$11,0,10*ROW('Sanitation Data'!H132)),IF(AND(ISNUMBER(OFFSET('Sanitation Data'!$H$11,0,10*ROW('Sanitation Data'!H132))),DL138="No",ISNUMBER(OFFSET('Sanitation Data'!$H$11,0,10*ROW('Sanitation Data'!H132)))),CONCATENATE("[",ROUND(OFFSET('Sanitation Data'!$H$11,0,10*ROW('Sanitation Data'!H132)),0),"]"),IF(AND(ISNUMBER(OFFSET('Sanitation Data'!$H$11,0,10*ROW('Sanitation Data'!H132))),DL138="",ISNUMBER(OFFSET('Sanitation Data'!$H$11,0,10*ROW('Sanitation Data'!H132)))),OFFSET('Sanitation Data'!$H$11,0,10*ROW('Sanitation Data'!H132)),NA())))</f>
        <v>#N/A</v>
      </c>
      <c r="AX138" s="134" t="e">
        <f ca="1">+IF(AND(ISNUMBER(OFFSET('Sanitation Data'!$H$12,0,10*ROW('Sanitation Data'!H132))),DM138="Yes"),OFFSET('Sanitation Data'!$H$12,0,10*ROW('Sanitation Data'!H132)),IF(AND(ISNUMBER(OFFSET('Sanitation Data'!$H$12,0,10*ROW('Sanitation Data'!H132))),DM138="No",ISNUMBER(OFFSET('Sanitation Data'!$H$12,0,10*ROW('Sanitation Data'!H132)))),CONCATENATE("[",ROUND(OFFSET('Sanitation Data'!$H$12,0,10*ROW('Sanitation Data'!H132)),0),"]"),IF(AND(ISNUMBER(OFFSET('Sanitation Data'!$H$12,0,10*ROW('Sanitation Data'!H132))),DM138="",ISNUMBER(OFFSET('Sanitation Data'!$H$12,0,10*ROW('Sanitation Data'!H132)))),OFFSET('Sanitation Data'!$H$12,0,10*ROW('Sanitation Data'!H132)),NA())))</f>
        <v>#N/A</v>
      </c>
      <c r="AY138" s="134" t="e">
        <f ca="1">+IF(AND(ISNUMBER(OFFSET('Sanitation Data'!$H$13,0,10*ROW('Sanitation Data'!H132))),DN138="Yes"),OFFSET('Sanitation Data'!$H$13,0,10*ROW('Sanitation Data'!H132)),IF(AND(ISNUMBER(OFFSET('Sanitation Data'!$H$13,0,10*ROW('Sanitation Data'!H132))),DN138="No",ISNUMBER(OFFSET('Sanitation Data'!$H$13,0,10*ROW('Sanitation Data'!H132)))),CONCATENATE("[",ROUND(OFFSET('Sanitation Data'!$H$13,0,10*ROW('Sanitation Data'!H132)),0),"]"),IF(AND(ISNUMBER(OFFSET('Sanitation Data'!$H$13,0,10*ROW('Sanitation Data'!H132))),DN138="",ISNUMBER(OFFSET('Sanitation Data'!$H$13,0,10*ROW('Sanitation Data'!H132)))),OFFSET('Sanitation Data'!$H$13,0,10*ROW('Sanitation Data'!H132)),NA())))</f>
        <v>#N/A</v>
      </c>
      <c r="AZ138" s="135" t="e">
        <f ca="1">+IF(AND(ISNUMBER(OFFSET('Hygiene Data'!$C$6,0,10*ROW('Hygiene Data'!C132))),DO138="Yes"),OFFSET('Hygiene Data'!$C$6,0,10*ROW('Hygiene Data'!C132)),IF(AND(ISNUMBER(OFFSET('Hygiene Data'!$C$6,0,10*ROW('Hygiene Data'!C132))),DO138="No",ISNUMBER(OFFSET('Hygiene Data'!$C$6,0,10*ROW('Hygiene Data'!C132)))),CONCATENATE("[",ROUND(OFFSET('Hygiene Data'!$C$6,0,10*ROW('Hygiene Data'!C132)),0),"]"),IF(AND(ISNUMBER(OFFSET('Hygiene Data'!$C$6,0,10*ROW('Hygiene Data'!C132))),DO138="",ISNUMBER(OFFSET('Hygiene Data'!$C$6,0,10*ROW('Hygiene Data'!C132)))),OFFSET('Hygiene Data'!$C$6,0,10*ROW('Hygiene Data'!C132)),NA())))</f>
        <v>#N/A</v>
      </c>
      <c r="BA138" s="135" t="e">
        <f ca="1">+IF(AND(ISNUMBER(OFFSET('Hygiene Data'!$C$8,0,10*ROW('Hygiene Data'!C132))),DP138="Yes"),OFFSET('Hygiene Data'!$C$8,0,10*ROW('Hygiene Data'!C132)),IF(AND(ISNUMBER(OFFSET('Hygiene Data'!$C$8,0,10*ROW('Hygiene Data'!C132))),DP138="No",ISNUMBER(OFFSET('Hygiene Data'!$C$8,0,10*ROW('Hygiene Data'!C132)))),CONCATENATE("[",ROUND(OFFSET('Hygiene Data'!$C$8,0,10*ROW('Hygiene Data'!C132)),0),"]"),IF(AND(ISNUMBER(OFFSET('Hygiene Data'!$C$8,0,10*ROW('Hygiene Data'!C132))),DP138="",ISNUMBER(OFFSET('Hygiene Data'!$C$8,0,10*ROW('Hygiene Data'!C132)))),OFFSET('Hygiene Data'!$C$8,0,10*ROW('Hygiene Data'!C132)),NA())))</f>
        <v>#N/A</v>
      </c>
      <c r="BB138" s="135" t="e">
        <f ca="1">+IF(AND(ISNUMBER(OFFSET('Hygiene Data'!$C$10,0,10*ROW('Hygiene Data'!C132))),DQ138="Yes"),OFFSET('Hygiene Data'!$C$10,0,10*ROW('Hygiene Data'!C132)),IF(AND(ISNUMBER(OFFSET('Hygiene Data'!$C$10,0,10*ROW('Hygiene Data'!C132))),DQ138="No",ISNUMBER(OFFSET('Hygiene Data'!$C$10,0,10*ROW('Hygiene Data'!C132)))),CONCATENATE("[",ROUND(OFFSET('Hygiene Data'!$C$10,0,10*ROW('Hygiene Data'!C132)),0),"]"),IF(AND(ISNUMBER(OFFSET('Hygiene Data'!$C$10,0,10*ROW('Hygiene Data'!C132))),DQ138="",ISNUMBER(OFFSET('Hygiene Data'!$C$10,0,10*ROW('Hygiene Data'!C132)))),OFFSET('Hygiene Data'!$C$10,0,10*ROW('Hygiene Data'!C132)),NA())))</f>
        <v>#N/A</v>
      </c>
      <c r="BC138" s="135" t="e">
        <f ca="1">+IF(AND(ISNUMBER(OFFSET('Hygiene Data'!$D$6,0,10*ROW('Hygiene Data'!D132))),DR138="Yes"),OFFSET('Hygiene Data'!$D$6,0,10*ROW('Hygiene Data'!D132)),IF(AND(ISNUMBER(OFFSET('Hygiene Data'!$D$6,0,10*ROW('Hygiene Data'!D132))),DR138="No",ISNUMBER(OFFSET('Hygiene Data'!$D$6,0,10*ROW('Hygiene Data'!D132)))),CONCATENATE("[",ROUND(OFFSET('Hygiene Data'!$D$6,0,10*ROW('Hygiene Data'!D132)),0),"]"),IF(AND(ISNUMBER(OFFSET('Hygiene Data'!$D$6,0,10*ROW('Hygiene Data'!D132))),DR138="",ISNUMBER(OFFSET('Hygiene Data'!$D$6,0,10*ROW('Hygiene Data'!D132)))),OFFSET('Hygiene Data'!$D$6,0,10*ROW('Hygiene Data'!D132)),NA())))</f>
        <v>#N/A</v>
      </c>
      <c r="BD138" s="135" t="e">
        <f ca="1">+IF(AND(ISNUMBER(OFFSET('Hygiene Data'!$D$8,0,10*ROW('Hygiene Data'!D132))),DS138="Yes"),OFFSET('Hygiene Data'!$D$8,0,10*ROW('Hygiene Data'!D132)),IF(AND(ISNUMBER(OFFSET('Hygiene Data'!$D$8,0,10*ROW('Hygiene Data'!D132))),DS138="No",ISNUMBER(OFFSET('Hygiene Data'!$D$8,0,10*ROW('Hygiene Data'!D132)))),CONCATENATE("[",ROUND(OFFSET('Hygiene Data'!$D$8,0,10*ROW('Hygiene Data'!D132)),0),"]"),IF(AND(ISNUMBER(OFFSET('Hygiene Data'!$D$8,0,10*ROW('Hygiene Data'!D132))),DS138="",ISNUMBER(OFFSET('Hygiene Data'!$D$8,0,10*ROW('Hygiene Data'!D132)))),OFFSET('Hygiene Data'!$D$8,0,10*ROW('Hygiene Data'!D132)),NA())))</f>
        <v>#N/A</v>
      </c>
      <c r="BE138" s="135" t="e">
        <f ca="1">+IF(AND(ISNUMBER(OFFSET('Hygiene Data'!$D$10,0,10*ROW('Hygiene Data'!D132))),DT138="Yes"),OFFSET('Hygiene Data'!$D$10,0,10*ROW('Hygiene Data'!D132)),IF(AND(ISNUMBER(OFFSET('Hygiene Data'!$D$10,0,10*ROW('Hygiene Data'!D132))),DT138="No",ISNUMBER(OFFSET('Hygiene Data'!$D$10,0,10*ROW('Hygiene Data'!D132)))),CONCATENATE("[",ROUND(OFFSET('Hygiene Data'!$D$10,0,10*ROW('Hygiene Data'!D132)),0),"]"),IF(AND(ISNUMBER(OFFSET('Hygiene Data'!$D$10,0,10*ROW('Hygiene Data'!D132))),DT138="",ISNUMBER(OFFSET('Hygiene Data'!$D$10,0,10*ROW('Hygiene Data'!D132)))),OFFSET('Hygiene Data'!$D$10,0,10*ROW('Hygiene Data'!D132)),NA())))</f>
        <v>#N/A</v>
      </c>
      <c r="BF138" s="135" t="e">
        <f ca="1">+IF(AND(ISNUMBER(OFFSET('Hygiene Data'!$E$6,0,10*ROW('Hygiene Data'!E132))),DU138="Yes"),OFFSET('Hygiene Data'!$E$6,0,10*ROW('Hygiene Data'!E132)),IF(AND(ISNUMBER(OFFSET('Hygiene Data'!$E$6,0,10*ROW('Hygiene Data'!E132))),DU138="No",ISNUMBER(OFFSET('Hygiene Data'!$E$6,0,10*ROW('Hygiene Data'!E132)))),CONCATENATE("[",ROUND(OFFSET('Hygiene Data'!$E$6,0,10*ROW('Hygiene Data'!E132)),0),"]"),IF(AND(ISNUMBER(OFFSET('Hygiene Data'!$E$6,0,10*ROW('Hygiene Data'!E132))),DU138="",ISNUMBER(OFFSET('Hygiene Data'!$E$6,0,10*ROW('Hygiene Data'!E132)))),OFFSET('Hygiene Data'!$E$6,0,10*ROW('Hygiene Data'!E132)),NA())))</f>
        <v>#N/A</v>
      </c>
      <c r="BG138" s="135" t="e">
        <f ca="1">+IF(AND(ISNUMBER(OFFSET('Hygiene Data'!$E$8,0,10*ROW('Hygiene Data'!E132))),DV138="Yes"),OFFSET('Hygiene Data'!$E$8,0,10*ROW('Hygiene Data'!E132)),IF(AND(ISNUMBER(OFFSET('Hygiene Data'!$E$8,0,10*ROW('Hygiene Data'!E132))),DV138="No",ISNUMBER(OFFSET('Hygiene Data'!$E$8,0,10*ROW('Hygiene Data'!E132)))),CONCATENATE("[",ROUND(OFFSET('Hygiene Data'!$E$8,0,10*ROW('Hygiene Data'!E132)),0),"]"),IF(AND(ISNUMBER(OFFSET('Hygiene Data'!$E$8,0,10*ROW('Hygiene Data'!E132))),DV138="",ISNUMBER(OFFSET('Hygiene Data'!$E$8,0,10*ROW('Hygiene Data'!E132)))),OFFSET('Hygiene Data'!$E$8,0,10*ROW('Hygiene Data'!E132)),NA())))</f>
        <v>#N/A</v>
      </c>
      <c r="BH138" s="135" t="e">
        <f ca="1">+IF(AND(ISNUMBER(OFFSET('Hygiene Data'!$E$10,0,10*ROW('Hygiene Data'!E132))),DW138="Yes"),OFFSET('Hygiene Data'!$E$10,0,10*ROW('Hygiene Data'!E132)),IF(AND(ISNUMBER(OFFSET('Hygiene Data'!$E$10,0,10*ROW('Hygiene Data'!E132))),DW138="No",ISNUMBER(OFFSET('Hygiene Data'!$E$10,0,10*ROW('Hygiene Data'!E132)))),CONCATENATE("[",ROUND(OFFSET('Hygiene Data'!$E$10,0,10*ROW('Hygiene Data'!E132)),0),"]"),IF(AND(ISNUMBER(OFFSET('Hygiene Data'!$E$10,0,10*ROW('Hygiene Data'!E132))),DW138="",ISNUMBER(OFFSET('Hygiene Data'!$E$10,0,10*ROW('Hygiene Data'!E132)))),OFFSET('Hygiene Data'!$E$10,0,10*ROW('Hygiene Data'!E132)),NA())))</f>
        <v>#N/A</v>
      </c>
      <c r="BI138" s="135" t="e">
        <f ca="1">+IF(AND(ISNUMBER(OFFSET('Hygiene Data'!$F$6,0,10*ROW('Hygiene Data'!F132))),DX138="Yes"),OFFSET('Hygiene Data'!$F$6,0,10*ROW('Hygiene Data'!F132)),IF(AND(ISNUMBER(OFFSET('Hygiene Data'!$F$6,0,10*ROW('Hygiene Data'!F132))),DX138="No",ISNUMBER(OFFSET('Hygiene Data'!$F$6,0,10*ROW('Hygiene Data'!F132)))),CONCATENATE("[",ROUND(OFFSET('Hygiene Data'!$F$6,0,10*ROW('Hygiene Data'!F132)),0),"]"),IF(AND(ISNUMBER(OFFSET('Hygiene Data'!$F$6,0,10*ROW('Hygiene Data'!F132))),DX138="",ISNUMBER(OFFSET('Hygiene Data'!$F$6,0,10*ROW('Hygiene Data'!F132)))),OFFSET('Hygiene Data'!$F$6,0,10*ROW('Hygiene Data'!F132)),NA())))</f>
        <v>#N/A</v>
      </c>
      <c r="BJ138" s="135" t="e">
        <f ca="1">+IF(AND(ISNUMBER(OFFSET('Hygiene Data'!$F$8,0,10*ROW('Hygiene Data'!F132))),DY138="Yes"),OFFSET('Hygiene Data'!$F$8,0,10*ROW('Hygiene Data'!F132)),IF(AND(ISNUMBER(OFFSET('Hygiene Data'!$F$8,0,10*ROW('Hygiene Data'!F132))),DY138="No",ISNUMBER(OFFSET('Hygiene Data'!$F$8,0,10*ROW('Hygiene Data'!F132)))),CONCATENATE("[",ROUND(OFFSET('Hygiene Data'!$F$8,0,10*ROW('Hygiene Data'!F132)),0),"]"),IF(AND(ISNUMBER(OFFSET('Hygiene Data'!$F$8,0,10*ROW('Hygiene Data'!F132))),DY138="",ISNUMBER(OFFSET('Hygiene Data'!$F$8,0,10*ROW('Hygiene Data'!F132)))),OFFSET('Hygiene Data'!$F$8,0,10*ROW('Hygiene Data'!F132)),NA())))</f>
        <v>#N/A</v>
      </c>
      <c r="BK138" s="135" t="e">
        <f ca="1">+IF(AND(ISNUMBER(OFFSET('Hygiene Data'!$F$10,0,10*ROW('Hygiene Data'!F132))),DZ138="Yes"),OFFSET('Hygiene Data'!$F$10,0,10*ROW('Hygiene Data'!F132)),IF(AND(ISNUMBER(OFFSET('Hygiene Data'!$F$10,0,10*ROW('Hygiene Data'!F132))),DZ138="No",ISNUMBER(OFFSET('Hygiene Data'!$F$10,0,10*ROW('Hygiene Data'!F132)))),CONCATENATE("[",ROUND(OFFSET('Hygiene Data'!$F$10,0,10*ROW('Hygiene Data'!F132)),0),"]"),IF(AND(ISNUMBER(OFFSET('Hygiene Data'!$F$10,0,10*ROW('Hygiene Data'!F132))),DZ138="",ISNUMBER(OFFSET('Hygiene Data'!$F$10,0,10*ROW('Hygiene Data'!F132)))),OFFSET('Hygiene Data'!$F$10,0,10*ROW('Hygiene Data'!F132)),NA())))</f>
        <v>#N/A</v>
      </c>
      <c r="BL138" s="135" t="e">
        <f ca="1">+IF(AND(ISNUMBER(OFFSET('Hygiene Data'!$G$6,0,10*ROW('Hygiene Data'!G132))),EA138="Yes"),OFFSET('Hygiene Data'!$G$6,0,10*ROW('Hygiene Data'!G132)),IF(AND(ISNUMBER(OFFSET('Hygiene Data'!$G$6,0,10*ROW('Hygiene Data'!G132))),EA138="No",ISNUMBER(OFFSET('Hygiene Data'!$G$6,0,10*ROW('Hygiene Data'!G132)))),CONCATENATE("[",ROUND(OFFSET('Hygiene Data'!$G$6,0,10*ROW('Hygiene Data'!G132)),0),"]"),IF(AND(ISNUMBER(OFFSET('Hygiene Data'!$G$6,0,10*ROW('Hygiene Data'!G132))),EA138="",ISNUMBER(OFFSET('Hygiene Data'!$G$6,0,10*ROW('Hygiene Data'!G132)))),OFFSET('Hygiene Data'!$G$6,0,10*ROW('Hygiene Data'!G132)),NA())))</f>
        <v>#N/A</v>
      </c>
      <c r="BM138" s="135" t="e">
        <f ca="1">+IF(AND(ISNUMBER(OFFSET('Hygiene Data'!$G$8,0,10*ROW('Hygiene Data'!G132))),EB138="Yes"),OFFSET('Hygiene Data'!$G$8,0,10*ROW('Hygiene Data'!G132)),IF(AND(ISNUMBER(OFFSET('Hygiene Data'!$G$8,0,10*ROW('Hygiene Data'!G132))),EB138="No",ISNUMBER(OFFSET('Hygiene Data'!$G$8,0,10*ROW('Hygiene Data'!G132)))),CONCATENATE("[",ROUND(OFFSET('Hygiene Data'!$G$8,0,10*ROW('Hygiene Data'!G132)),0),"]"),IF(AND(ISNUMBER(OFFSET('Hygiene Data'!$G$8,0,10*ROW('Hygiene Data'!G132))),EB138="",ISNUMBER(OFFSET('Hygiene Data'!$G$8,0,10*ROW('Hygiene Data'!G132)))),OFFSET('Hygiene Data'!$G$8,0,10*ROW('Hygiene Data'!G132)),NA())))</f>
        <v>#N/A</v>
      </c>
      <c r="BN138" s="135" t="e">
        <f ca="1">+IF(AND(ISNUMBER(OFFSET('Hygiene Data'!$G$10,0,10*ROW('Hygiene Data'!G132))),EC138="Yes"),OFFSET('Hygiene Data'!$G$10,0,10*ROW('Hygiene Data'!G132)),IF(AND(ISNUMBER(OFFSET('Hygiene Data'!$G$10,0,10*ROW('Hygiene Data'!G132))),EC138="No",ISNUMBER(OFFSET('Hygiene Data'!$G$10,0,10*ROW('Hygiene Data'!G132)))),CONCATENATE("[",ROUND(OFFSET('Hygiene Data'!$G$10,0,10*ROW('Hygiene Data'!G132)),0),"]"),IF(AND(ISNUMBER(OFFSET('Hygiene Data'!$G$10,0,10*ROW('Hygiene Data'!G132))),EC138="",ISNUMBER(OFFSET('Hygiene Data'!$G$10,0,10*ROW('Hygiene Data'!G132)))),OFFSET('Hygiene Data'!$G$10,0,10*ROW('Hygiene Data'!G132)),NA())))</f>
        <v>#N/A</v>
      </c>
      <c r="BO138" s="135" t="e">
        <f ca="1">+IF(AND(ISNUMBER(OFFSET('Hygiene Data'!$H$6,0,10*ROW('Hygiene Data'!H132))),ED138="Yes"),OFFSET('Hygiene Data'!$H$6,0,10*ROW('Hygiene Data'!H132)),IF(AND(ISNUMBER(OFFSET('Hygiene Data'!$H$6,0,10*ROW('Hygiene Data'!H132))),ED138="No",ISNUMBER(OFFSET('Hygiene Data'!$H$6,0,10*ROW('Hygiene Data'!H132)))),CONCATENATE("[",ROUND(OFFSET('Hygiene Data'!$H$6,0,10*ROW('Hygiene Data'!H132)),0),"]"),IF(AND(ISNUMBER(OFFSET('Hygiene Data'!$H$6,0,10*ROW('Hygiene Data'!H132))),ED138="",ISNUMBER(OFFSET('Hygiene Data'!$H$6,0,10*ROW('Hygiene Data'!H132)))),OFFSET('Hygiene Data'!$H$6,0,10*ROW('Hygiene Data'!H132)),NA())))</f>
        <v>#N/A</v>
      </c>
      <c r="BP138" s="135" t="e">
        <f ca="1">+IF(AND(ISNUMBER(OFFSET('Hygiene Data'!$H$8,0,10*ROW('Hygiene Data'!H132))),EE138="Yes"),OFFSET('Hygiene Data'!$H$8,0,10*ROW('Hygiene Data'!H132)),IF(AND(ISNUMBER(OFFSET('Hygiene Data'!$H$8,0,10*ROW('Hygiene Data'!H132))),EE138="No",ISNUMBER(OFFSET('Hygiene Data'!$H$8,0,10*ROW('Hygiene Data'!H132)))),CONCATENATE("[",ROUND(OFFSET('Hygiene Data'!$H$8,0,10*ROW('Hygiene Data'!H132)),0),"]"),IF(AND(ISNUMBER(OFFSET('Hygiene Data'!$H$8,0,10*ROW('Hygiene Data'!H132))),EE138="",ISNUMBER(OFFSET('Hygiene Data'!$H$8,0,10*ROW('Hygiene Data'!H132)))),OFFSET('Hygiene Data'!$H$8,0,10*ROW('Hygiene Data'!H132)),NA())))</f>
        <v>#N/A</v>
      </c>
      <c r="BQ138" s="135" t="e">
        <f ca="1">+IF(AND(ISNUMBER(OFFSET('Hygiene Data'!$H$10,0,10*ROW('Hygiene Data'!H132))),EF138="Yes"),OFFSET('Hygiene Data'!$H$10,0,10*ROW('Hygiene Data'!H132)),IF(AND(ISNUMBER(OFFSET('Hygiene Data'!$H$10,0,10*ROW('Hygiene Data'!H132))),EF138="No",ISNUMBER(OFFSET('Hygiene Data'!$H$10,0,10*ROW('Hygiene Data'!H132)))),CONCATENATE("[",ROUND(OFFSET('Hygiene Data'!$H$10,0,10*ROW('Hygiene Data'!H132)),0),"]"),IF(AND(ISNUMBER(OFFSET('Hygiene Data'!$H$10,0,10*ROW('Hygiene Data'!H132))),EF138="",ISNUMBER(OFFSET('Hygiene Data'!$H$10,0,10*ROW('Hygiene Data'!H132)))),OFFSET('Hygiene Data'!$H$10,0,10*ROW('Hygiene Data'!H132)),NA())))</f>
        <v>#N/A</v>
      </c>
      <c r="BS138" s="34" t="str">
        <f ca="1">+IF(OFFSET('Water Data'!$C$28,0,10*ROW('Water Data'!C132))="","",OFFSET('Water Data'!$C$28,0,10*ROW('Water Data'!C132)))</f>
        <v/>
      </c>
      <c r="BT138" s="34" t="str">
        <f ca="1">+IF(OFFSET('Water Data'!$C$29,0,10*ROW('Water Data'!C132))="","",OFFSET('Water Data'!$C$29,0,10*ROW('Water Data'!C132)))</f>
        <v/>
      </c>
      <c r="BU138" s="34" t="str">
        <f ca="1">+IF(OFFSET('Water Data'!$C$30,0,10*ROW('Water Data'!C132))="","",OFFSET('Water Data'!$C$30,0,10*ROW('Water Data'!C132)))</f>
        <v/>
      </c>
      <c r="BV138" s="34" t="str">
        <f ca="1">+IF(OFFSET('Water Data'!$D$28,0,10*ROW('Water Data'!D132))="","",OFFSET('Water Data'!$D$28,0,10*ROW('Water Data'!D132)))</f>
        <v/>
      </c>
      <c r="BW138" s="34" t="str">
        <f ca="1">+IF(OFFSET('Water Data'!$D$29,0,10*ROW('Water Data'!D132))="","",OFFSET('Water Data'!$D$29,0,10*ROW('Water Data'!D132)))</f>
        <v/>
      </c>
      <c r="BX138" s="34" t="str">
        <f ca="1">+IF(OFFSET('Water Data'!$D$30,0,10*ROW('Water Data'!D132))="","",OFFSET('Water Data'!$D$30,0,10*ROW('Water Data'!D132)))</f>
        <v/>
      </c>
      <c r="BY138" s="34" t="str">
        <f ca="1">+IF(OFFSET('Water Data'!$E$28,0,10*ROW('Water Data'!E132))="","",OFFSET('Water Data'!$E$28,0,10*ROW('Water Data'!E132)))</f>
        <v/>
      </c>
      <c r="BZ138" s="34" t="str">
        <f ca="1">+IF(OFFSET('Water Data'!$E$29,0,10*ROW('Water Data'!E132))="","",OFFSET('Water Data'!$E$29,0,10*ROW('Water Data'!E132)))</f>
        <v/>
      </c>
      <c r="CA138" s="34" t="str">
        <f ca="1">+IF(OFFSET('Water Data'!$E$30,0,10*ROW('Water Data'!E132))="","",OFFSET('Water Data'!$E$30,0,10*ROW('Water Data'!E132)))</f>
        <v/>
      </c>
      <c r="CB138" s="34" t="str">
        <f ca="1">+IF(OFFSET('Water Data'!$F$28,0,10*ROW('Water Data'!F132))="","",OFFSET('Water Data'!$F$28,0,10*ROW('Water Data'!F132)))</f>
        <v/>
      </c>
      <c r="CC138" s="34" t="str">
        <f ca="1">+IF(OFFSET('Water Data'!$F$29,0,10*ROW('Water Data'!F132))="","",OFFSET('Water Data'!$F$29,0,10*ROW('Water Data'!F132)))</f>
        <v/>
      </c>
      <c r="CD138" s="34" t="str">
        <f ca="1">+IF(OFFSET('Water Data'!$F$30,0,10*ROW('Water Data'!F132))="","",OFFSET('Water Data'!$F$30,0,10*ROW('Water Data'!F132)))</f>
        <v/>
      </c>
      <c r="CE138" s="34" t="str">
        <f ca="1">+IF(OFFSET('Water Data'!$G$28,0,10*ROW('Water Data'!G132))="","",OFFSET('Water Data'!$G$28,0,10*ROW('Water Data'!G132)))</f>
        <v/>
      </c>
      <c r="CF138" s="34" t="str">
        <f ca="1">+IF(OFFSET('Water Data'!$G$29,0,10*ROW('Water Data'!G132))="","",OFFSET('Water Data'!$G$29,0,10*ROW('Water Data'!G132)))</f>
        <v/>
      </c>
      <c r="CG138" s="34" t="str">
        <f ca="1">+IF(OFFSET('Water Data'!$G$30,0,10*ROW('Water Data'!G132))="","",OFFSET('Water Data'!$G$30,0,10*ROW('Water Data'!G132)))</f>
        <v/>
      </c>
      <c r="CH138" s="34" t="str">
        <f ca="1">+IF(OFFSET('Water Data'!$H$28,0,10*ROW('Water Data'!H132))="","",OFFSET('Water Data'!$H$28,0,10*ROW('Water Data'!H132)))</f>
        <v/>
      </c>
      <c r="CI138" s="34" t="str">
        <f ca="1">+IF(OFFSET('Water Data'!$H$29,0,10*ROW('Water Data'!H132))="","",OFFSET('Water Data'!$H$29,0,10*ROW('Water Data'!H132)))</f>
        <v/>
      </c>
      <c r="CJ138" s="34" t="str">
        <f ca="1">+IF(OFFSET('Water Data'!$H$30,0,10*ROW('Water Data'!H132))="","",OFFSET('Water Data'!$H$30,0,10*ROW('Water Data'!H132)))</f>
        <v/>
      </c>
      <c r="CK138" s="34" t="str">
        <f ca="1">+IF(OFFSET('Sanitation Data'!$C$29,0,10*ROW('Sanitation Data'!C132))="","",OFFSET('Sanitation Data'!$C$29,0,10*ROW('Sanitation Data'!C132)))</f>
        <v/>
      </c>
      <c r="CL138" s="34" t="str">
        <f ca="1">+IF(OFFSET('Sanitation Data'!$C$30,0,10*ROW('Sanitation Data'!C132))="","",OFFSET('Sanitation Data'!$C$30,0,10*ROW('Sanitation Data'!C132)))</f>
        <v/>
      </c>
      <c r="CM138" s="34" t="str">
        <f ca="1">+IF(OFFSET('Sanitation Data'!$C$31,0,10*ROW('Sanitation Data'!C132))="","",OFFSET('Sanitation Data'!$C$31,0,10*ROW('Sanitation Data'!C132)))</f>
        <v/>
      </c>
      <c r="CN138" s="34" t="str">
        <f ca="1">+IF(OFFSET('Sanitation Data'!$C$32,0,10*ROW('Sanitation Data'!C132))="","",OFFSET('Sanitation Data'!$C$32,0,10*ROW('Sanitation Data'!C132)))</f>
        <v/>
      </c>
      <c r="CO138" s="34" t="str">
        <f ca="1">+IF(OFFSET('Sanitation Data'!$C$33,0,10*ROW('Sanitation Data'!C132))="","",OFFSET('Sanitation Data'!$C$33,0,10*ROW('Sanitation Data'!C132)))</f>
        <v/>
      </c>
      <c r="CP138" s="34" t="str">
        <f ca="1">+IF(OFFSET('Sanitation Data'!$D$29,0,10*ROW('Sanitation Data'!D132))="","",OFFSET('Sanitation Data'!$D$29,0,10*ROW('Sanitation Data'!D132)))</f>
        <v/>
      </c>
      <c r="CQ138" s="34" t="str">
        <f ca="1">+IF(OFFSET('Sanitation Data'!$D$30,0,10*ROW('Sanitation Data'!D132))="","",OFFSET('Sanitation Data'!$D$30,0,10*ROW('Sanitation Data'!D132)))</f>
        <v/>
      </c>
      <c r="CR138" s="34" t="str">
        <f ca="1">+IF(OFFSET('Sanitation Data'!$D$31,0,10*ROW('Sanitation Data'!D132))="","",OFFSET('Sanitation Data'!$D$31,0,10*ROW('Sanitation Data'!D132)))</f>
        <v/>
      </c>
      <c r="CS138" s="34" t="str">
        <f ca="1">+IF(OFFSET('Sanitation Data'!$D$32,0,10*ROW('Sanitation Data'!D132))="","",OFFSET('Sanitation Data'!$D$32,0,10*ROW('Sanitation Data'!D132)))</f>
        <v/>
      </c>
      <c r="CT138" s="34" t="str">
        <f ca="1">+IF(OFFSET('Sanitation Data'!$D$33,0,10*ROW('Sanitation Data'!D132))="","",OFFSET('Sanitation Data'!$D$33,0,10*ROW('Sanitation Data'!D132)))</f>
        <v/>
      </c>
      <c r="CU138" s="34" t="str">
        <f ca="1">+IF(OFFSET('Sanitation Data'!$E$29,0,10*ROW('Sanitation Data'!E132))="","",OFFSET('Sanitation Data'!$E$29,0,10*ROW('Sanitation Data'!E132)))</f>
        <v/>
      </c>
      <c r="CV138" s="34" t="str">
        <f ca="1">+IF(OFFSET('Sanitation Data'!$E$30,0,10*ROW('Sanitation Data'!E132))="","",OFFSET('Sanitation Data'!$E$30,0,10*ROW('Sanitation Data'!E132)))</f>
        <v/>
      </c>
      <c r="CW138" s="34" t="str">
        <f ca="1">+IF(OFFSET('Sanitation Data'!$E$31,0,10*ROW('Sanitation Data'!E132))="","",OFFSET('Sanitation Data'!$E$31,0,10*ROW('Sanitation Data'!E132)))</f>
        <v/>
      </c>
      <c r="CX138" s="34" t="str">
        <f ca="1">+IF(OFFSET('Sanitation Data'!$E$32,0,10*ROW('Sanitation Data'!E132))="","",OFFSET('Sanitation Data'!$E$32,0,10*ROW('Sanitation Data'!E132)))</f>
        <v/>
      </c>
      <c r="CY138" s="34" t="str">
        <f ca="1">+IF(OFFSET('Sanitation Data'!$E$33,0,10*ROW('Sanitation Data'!E132))="","",OFFSET('Sanitation Data'!$E$33,0,10*ROW('Sanitation Data'!E132)))</f>
        <v/>
      </c>
      <c r="CZ138" s="34" t="str">
        <f ca="1">+IF(OFFSET('Sanitation Data'!$F$29,0,10*ROW('Sanitation Data'!F132))="","",OFFSET('Sanitation Data'!$F$29,0,10*ROW('Sanitation Data'!F132)))</f>
        <v/>
      </c>
      <c r="DA138" s="34" t="str">
        <f ca="1">+IF(OFFSET('Sanitation Data'!$F$30,0,10*ROW('Sanitation Data'!F132))="","",OFFSET('Sanitation Data'!$F$30,0,10*ROW('Sanitation Data'!F132)))</f>
        <v/>
      </c>
      <c r="DB138" s="34" t="str">
        <f ca="1">+IF(OFFSET('Sanitation Data'!$F$31,0,10*ROW('Sanitation Data'!F132))="","",OFFSET('Sanitation Data'!$F$31,0,10*ROW('Sanitation Data'!F132)))</f>
        <v/>
      </c>
      <c r="DC138" s="34" t="str">
        <f ca="1">+IF(OFFSET('Sanitation Data'!$F$32,0,10*ROW('Sanitation Data'!F132))="","",OFFSET('Sanitation Data'!$F$32,0,10*ROW('Sanitation Data'!F132)))</f>
        <v/>
      </c>
      <c r="DD138" s="34" t="str">
        <f ca="1">+IF(OFFSET('Sanitation Data'!$F$33,0,10*ROW('Sanitation Data'!F132))="","",OFFSET('Sanitation Data'!$F$33,0,10*ROW('Sanitation Data'!F132)))</f>
        <v/>
      </c>
      <c r="DE138" s="34" t="str">
        <f ca="1">+IF(OFFSET('Sanitation Data'!$G$29,0,10*ROW('Sanitation Data'!G132))="","",OFFSET('Sanitation Data'!$G$29,0,10*ROW('Sanitation Data'!G132)))</f>
        <v/>
      </c>
      <c r="DF138" s="34" t="str">
        <f ca="1">+IF(OFFSET('Sanitation Data'!$G$30,0,10*ROW('Sanitation Data'!G132))="","",OFFSET('Sanitation Data'!$G$30,0,10*ROW('Sanitation Data'!G132)))</f>
        <v/>
      </c>
      <c r="DG138" s="34" t="str">
        <f ca="1">+IF(OFFSET('Sanitation Data'!$G$31,0,10*ROW('Sanitation Data'!G132))="","",OFFSET('Sanitation Data'!$G$31,0,10*ROW('Sanitation Data'!G132)))</f>
        <v/>
      </c>
      <c r="DH138" s="34" t="str">
        <f ca="1">+IF(OFFSET('Sanitation Data'!$G$32,0,10*ROW('Sanitation Data'!G132))="","",OFFSET('Sanitation Data'!$G$32,0,10*ROW('Sanitation Data'!G132)))</f>
        <v/>
      </c>
      <c r="DI138" s="34" t="str">
        <f ca="1">+IF(OFFSET('Sanitation Data'!$G$33,0,10*ROW('Sanitation Data'!G132))="","",OFFSET('Sanitation Data'!$G$33,0,10*ROW('Sanitation Data'!G132)))</f>
        <v/>
      </c>
      <c r="DJ138" s="34" t="str">
        <f ca="1">+IF(OFFSET('Sanitation Data'!$H$29,0,10*ROW('Sanitation Data'!H132))="","",OFFSET('Sanitation Data'!$H$29,0,10*ROW('Sanitation Data'!H132)))</f>
        <v/>
      </c>
      <c r="DK138" s="34" t="str">
        <f ca="1">+IF(OFFSET('Sanitation Data'!$H$30,0,10*ROW('Sanitation Data'!H132))="","",OFFSET('Sanitation Data'!$H$30,0,10*ROW('Sanitation Data'!H132)))</f>
        <v/>
      </c>
      <c r="DL138" s="34" t="str">
        <f ca="1">+IF(OFFSET('Sanitation Data'!$H$31,0,10*ROW('Sanitation Data'!H132))="","",OFFSET('Sanitation Data'!$H$31,0,10*ROW('Sanitation Data'!H132)))</f>
        <v/>
      </c>
      <c r="DM138" s="34" t="str">
        <f ca="1">+IF(OFFSET('Sanitation Data'!$H$32,0,10*ROW('Sanitation Data'!H132))="","",OFFSET('Sanitation Data'!$H$32,0,10*ROW('Sanitation Data'!H132)))</f>
        <v/>
      </c>
      <c r="DN138" s="34" t="str">
        <f ca="1">+IF(OFFSET('Sanitation Data'!$H$33,0,10*ROW('Sanitation Data'!H132))="","",OFFSET('Sanitation Data'!$H$33,0,10*ROW('Sanitation Data'!H132)))</f>
        <v/>
      </c>
      <c r="DO138" s="34" t="str">
        <f ca="1">+IF(OFFSET('Hygiene Data'!$C$12,0,10*ROW('Hygiene Data'!C132))="","",OFFSET('Hygiene Data'!$C$12,0,10*ROW('Hygiene Data'!C132)))</f>
        <v/>
      </c>
      <c r="DP138" s="34" t="str">
        <f ca="1">+IF(OFFSET('Hygiene Data'!$C$13,0,10*ROW('Hygiene Data'!C132))="","",OFFSET('Hygiene Data'!$C$13,0,10*ROW('Hygiene Data'!C132)))</f>
        <v/>
      </c>
      <c r="DQ138" s="34" t="str">
        <f ca="1">+IF(OFFSET('Hygiene Data'!$C$14,0,10*ROW('Hygiene Data'!C132))="","",OFFSET('Hygiene Data'!$C$14,0,10*ROW('Hygiene Data'!C132)))</f>
        <v/>
      </c>
      <c r="DR138" s="34" t="str">
        <f ca="1">+IF(OFFSET('Hygiene Data'!$D$12,0,10*ROW('Hygiene Data'!D132))="","",OFFSET('Hygiene Data'!$D$12,0,10*ROW('Hygiene Data'!D132)))</f>
        <v/>
      </c>
      <c r="DS138" s="34" t="str">
        <f ca="1">+IF(OFFSET('Hygiene Data'!$D$13,0,10*ROW('Hygiene Data'!D132))="","",OFFSET('Hygiene Data'!$D$13,0,10*ROW('Hygiene Data'!D132)))</f>
        <v/>
      </c>
      <c r="DT138" s="34" t="str">
        <f ca="1">+IF(OFFSET('Hygiene Data'!$D$14,0,10*ROW('Hygiene Data'!D132))="","",OFFSET('Hygiene Data'!$D$14,0,10*ROW('Hygiene Data'!D132)))</f>
        <v/>
      </c>
      <c r="DU138" s="34" t="str">
        <f ca="1">+IF(OFFSET('Hygiene Data'!$E$12,0,10*ROW('Hygiene Data'!E132))="","",OFFSET('Hygiene Data'!$E$12,0,10*ROW('Hygiene Data'!E132)))</f>
        <v/>
      </c>
      <c r="DV138" s="34" t="str">
        <f ca="1">+IF(OFFSET('Hygiene Data'!$E$13,0,10*ROW('Hygiene Data'!E132))="","",OFFSET('Hygiene Data'!$E$13,0,10*ROW('Hygiene Data'!E132)))</f>
        <v/>
      </c>
      <c r="DW138" s="34" t="str">
        <f ca="1">+IF(OFFSET('Hygiene Data'!$E$14,0,10*ROW('Hygiene Data'!E132))="","",OFFSET('Hygiene Data'!$E$14,0,10*ROW('Hygiene Data'!E132)))</f>
        <v/>
      </c>
      <c r="DX138" s="34" t="str">
        <f ca="1">+IF(OFFSET('Hygiene Data'!$F$12,0,10*ROW('Hygiene Data'!F132))="","",OFFSET('Hygiene Data'!$F$12,0,10*ROW('Hygiene Data'!F132)))</f>
        <v/>
      </c>
      <c r="DY138" s="34" t="str">
        <f ca="1">+IF(OFFSET('Hygiene Data'!$F$13,0,10*ROW('Hygiene Data'!F132))="","",OFFSET('Hygiene Data'!$F$13,0,10*ROW('Hygiene Data'!F132)))</f>
        <v/>
      </c>
      <c r="DZ138" s="34" t="str">
        <f ca="1">+IF(OFFSET('Hygiene Data'!$F$14,0,10*ROW('Hygiene Data'!F132))="","",OFFSET('Hygiene Data'!$F$14,0,10*ROW('Hygiene Data'!F132)))</f>
        <v/>
      </c>
      <c r="EA138" s="34" t="str">
        <f ca="1">+IF(OFFSET('Hygiene Data'!$G$12,0,10*ROW('Hygiene Data'!G132))="","",OFFSET('Hygiene Data'!$G$12,0,10*ROW('Hygiene Data'!G132)))</f>
        <v/>
      </c>
      <c r="EB138" s="34" t="str">
        <f ca="1">+IF(OFFSET('Hygiene Data'!$G$13,0,10*ROW('Hygiene Data'!G132))="","",OFFSET('Hygiene Data'!$G$13,0,10*ROW('Hygiene Data'!G132)))</f>
        <v/>
      </c>
      <c r="EC138" s="34" t="str">
        <f ca="1">+IF(OFFSET('Hygiene Data'!$G$14,0,10*ROW('Hygiene Data'!G132))="","",OFFSET('Hygiene Data'!$G$14,0,10*ROW('Hygiene Data'!G132)))</f>
        <v/>
      </c>
      <c r="ED138" s="34" t="str">
        <f ca="1">+IF(OFFSET('Hygiene Data'!$H$12,0,10*ROW('Hygiene Data'!H132))="","",OFFSET('Hygiene Data'!$H$12,0,10*ROW('Hygiene Data'!H132)))</f>
        <v/>
      </c>
      <c r="EE138" s="34" t="str">
        <f ca="1">+IF(OFFSET('Hygiene Data'!$H$13,0,10*ROW('Hygiene Data'!H132))="","",OFFSET('Hygiene Data'!$H$13,0,10*ROW('Hygiene Data'!H132)))</f>
        <v/>
      </c>
      <c r="EF138" s="34" t="str">
        <f ca="1">+IF(OFFSET('Hygiene Data'!$H$14,0,10*ROW('Hygiene Data'!H132))="","",OFFSET('Hygiene Data'!$H$14,0,10*ROW('Hygiene Data'!H132)))</f>
        <v/>
      </c>
    </row>
    <row r="139" spans="1:136" x14ac:dyDescent="0.2">
      <c r="A139" s="50" t="str">
        <f ca="1">+IF(OFFSET('Water Data'!$B$1,0,10*ROW('Water Data'!B136))="","",OFFSET('Water Data'!$B$1,0,10*ROW('Water Data'!B136)))</f>
        <v/>
      </c>
      <c r="B139" s="50" t="str">
        <f ca="1">+IF(OFFSET('Water Data'!$A$3,0,10*ROW('Water Data'!A136))="","",OFFSET('Water Data'!$A$3,0,10*ROW('Water Data'!A136)))</f>
        <v/>
      </c>
      <c r="C139" s="50" t="str">
        <f ca="1">+IF(OFFSET('Water Data'!$C$3,0,10*ROW('Water Data'!C136))="","",OFFSET('Water Data'!$C$3,0,10*ROW('Water Data'!C136)))</f>
        <v/>
      </c>
      <c r="D139" s="133" t="e">
        <f ca="1">+IF(AND(ISNUMBER(OFFSET('Water Data'!$C$5,0,10*ROW('Water Data'!C133))),BS139="Yes"),100-OFFSET('Water Data'!$C$5,0,10*ROW('Water Data'!C133)),IF(AND(ISNUMBER(OFFSET('Water Data'!$C$5,0,10*ROW('Water Data'!C133))),BS139="No",ISNUMBER(OFFSET('Water Data'!$C$5,0,10*ROW('Water Data'!C133)))),CONCATENATE("[",ROUND(100-OFFSET('Water Data'!$C$5,0,10*ROW('Water Data'!C133)),0),"]"),IF(AND(ISNUMBER(OFFSET('Water Data'!$C$5,0,10*ROW('Water Data'!C133))),BS139="",ISNUMBER(OFFSET('Water Data'!$C$5,0,10*ROW('Water Data'!C133)))),100-OFFSET('Water Data'!$C$5,0,10*ROW('Water Data'!C133)),NA())))</f>
        <v>#N/A</v>
      </c>
      <c r="E139" s="133" t="e">
        <f ca="1">+IF(AND(ISNUMBER(OFFSET('Water Data'!$C$7,0,10*ROW('Water Data'!D133))),BT139="Yes"),OFFSET('Water Data'!$C$7,0,10*ROW('Water Data'!C133)),IF(AND(ISNUMBER(OFFSET('Water Data'!$C$7,0,10*ROW('Water Data'!C133))),BT139="No",ISNUMBER(OFFSET('Water Data'!$C$7,0,10*ROW('Water Data'!C133)))),CONCATENATE("[",ROUND(OFFSET('Water Data'!$C$7,0,10*ROW('Water Data'!C133)),0),"]"),IF(AND(ISNUMBER(OFFSET('Water Data'!$C$7,0,10*ROW('Water Data'!C133))),BT139="",ISNUMBER(OFFSET('Water Data'!$C$7,0,10*ROW('Water Data'!C133)))),OFFSET('Water Data'!$C$7,0,10*ROW('Water Data'!C133)),NA())))</f>
        <v>#N/A</v>
      </c>
      <c r="F139" s="133" t="e">
        <f ca="1">+IF(AND(ISNUMBER(OFFSET('Water Data'!$C$10,0,10*ROW('Water Data'!C133))),BU139="Yes"),OFFSET('Water Data'!$C$10,0,10*ROW('Water Data'!C133)),IF(AND(ISNUMBER(OFFSET('Water Data'!$C$10,0,10*ROW('Water Data'!C133))),BU139="No",ISNUMBER(OFFSET('Water Data'!$C$10,0,10*ROW('Water Data'!C133)))),CONCATENATE("[",ROUND(OFFSET('Water Data'!$C$10,0,10*ROW('Water Data'!C133)),0),"]"),IF(AND(ISNUMBER(OFFSET('Water Data'!$C$10,0,10*ROW('Water Data'!C133))),BU139="",ISNUMBER(OFFSET('Water Data'!$C$10,0,10*ROW('Water Data'!C133)))),OFFSET('Water Data'!$C$10,0,10*ROW('Water Data'!C133)),NA())))</f>
        <v>#N/A</v>
      </c>
      <c r="G139" s="133" t="e">
        <f ca="1">+IF(AND(ISNUMBER(OFFSET('Water Data'!$D$5,0,10*ROW('Water Data'!D133))),BV139="Yes"),100-OFFSET('Water Data'!$D$5,0,10*ROW('Water Data'!D133)),IF(AND(ISNUMBER(OFFSET('Water Data'!$D$5,0,10*ROW('Water Data'!D133))),BV139="No",ISNUMBER(OFFSET('Water Data'!$D$5,0,10*ROW('Water Data'!D133)))),CONCATENATE("[",ROUND(100-OFFSET('Water Data'!$D$5,0,10*ROW('Water Data'!D133)),0),"]"),IF(AND(ISNUMBER(OFFSET('Water Data'!$D$5,0,10*ROW('Water Data'!D133))),BV139="",ISNUMBER(OFFSET('Water Data'!$D$5,0,10*ROW('Water Data'!D133)))),100-OFFSET('Water Data'!$D$5,0,10*ROW('Water Data'!D133)),NA())))</f>
        <v>#N/A</v>
      </c>
      <c r="H139" s="133" t="e">
        <f ca="1">+IF(AND(ISNUMBER(OFFSET('Water Data'!$D$7,0,10*ROW('Water Data'!D133))),BW139="Yes"),OFFSET('Water Data'!$D$7,0,10*ROW('Water Data'!D133)),IF(AND(ISNUMBER(OFFSET('Water Data'!$D$7,0,10*ROW('Water Data'!D133))),BW139="No",ISNUMBER(OFFSET('Water Data'!$D$7,0,10*ROW('Water Data'!D133)))),CONCATENATE("[",ROUND(OFFSET('Water Data'!$C$7,0,10*ROW('Water Data'!D133)),0),"]"),IF(AND(ISNUMBER(OFFSET('Water Data'!$D$7,0,10*ROW('Water Data'!D133))),BW139="",ISNUMBER(OFFSET('Water Data'!$D$7,0,10*ROW('Water Data'!D133)))),OFFSET('Water Data'!$D$7,0,10*ROW('Water Data'!D133)),NA())))</f>
        <v>#N/A</v>
      </c>
      <c r="I139" s="133" t="e">
        <f ca="1">+IF(AND(ISNUMBER(OFFSET('Water Data'!$D$10,0,10*ROW('Water Data'!D133))),BX139="Yes"),OFFSET('Water Data'!$D$10,0,10*ROW('Water Data'!D133)),IF(AND(ISNUMBER(OFFSET('Water Data'!$D$10,0,10*ROW('Water Data'!D133))),BX139="No",ISNUMBER(OFFSET('Water Data'!$D$10,0,10*ROW('Water Data'!D133)))),CONCATENATE("[",ROUND(OFFSET('Water Data'!$D$10,0,10*ROW('Water Data'!D133)),0),"]"),IF(AND(ISNUMBER(OFFSET('Water Data'!$D$10,0,10*ROW('Water Data'!D133))),BX139="",ISNUMBER(OFFSET('Water Data'!$D$10,0,10*ROW('Water Data'!D133)))),OFFSET('Water Data'!$D$10,0,10*ROW('Water Data'!D133)),NA())))</f>
        <v>#N/A</v>
      </c>
      <c r="J139" s="133" t="e">
        <f ca="1">+IF(AND(ISNUMBER(OFFSET('Water Data'!$E$5,0,10*ROW('Water Data'!E133))),BY139="Yes"),100-OFFSET('Water Data'!$E$5,0,10*ROW('Water Data'!E133)),IF(AND(ISNUMBER(OFFSET('Water Data'!$E$5,0,10*ROW('Water Data'!E133))),BY139="No",ISNUMBER(OFFSET('Water Data'!$E$5,0,10*ROW('Water Data'!E133)))),CONCATENATE("[",ROUND(100-OFFSET('Water Data'!$E$5,0,10*ROW('Water Data'!E133)),0),"]"),IF(AND(ISNUMBER(OFFSET('Water Data'!$E$5,0,10*ROW('Water Data'!E133))),BY139="",ISNUMBER(OFFSET('Water Data'!$E$5,0,10*ROW('Water Data'!E133)))),100-OFFSET('Water Data'!$E$5,0,10*ROW('Water Data'!E133)),NA())))</f>
        <v>#N/A</v>
      </c>
      <c r="K139" s="133" t="e">
        <f ca="1">+IF(AND(ISNUMBER(OFFSET('Water Data'!$E$7,0,10*ROW('Water Data'!E133))),BZ139="Yes"),OFFSET('Water Data'!$E$7,0,10*ROW('Water Data'!E133)),IF(AND(ISNUMBER(OFFSET('Water Data'!$E$7,0,10*ROW('Water Data'!E133))),BZ139="No",ISNUMBER(OFFSET('Water Data'!$E$7,0,10*ROW('Water Data'!E133)))),CONCATENATE("[",ROUND(OFFSET('Water Data'!$E$7,0,10*ROW('Water Data'!E133)),0),"]"),IF(AND(ISNUMBER(OFFSET('Water Data'!$E$7,0,10*ROW('Water Data'!E133))),BZ139="",ISNUMBER(OFFSET('Water Data'!$E$7,0,10*ROW('Water Data'!E133)))),OFFSET('Water Data'!$E$7,0,10*ROW('Water Data'!E133)),NA())))</f>
        <v>#N/A</v>
      </c>
      <c r="L139" s="133" t="e">
        <f ca="1">+IF(AND(ISNUMBER(OFFSET('Water Data'!$E$10,0,10*ROW('Water Data'!E133))),CA139="Yes"),OFFSET('Water Data'!$E$10,0,10*ROW('Water Data'!E133)),IF(AND(ISNUMBER(OFFSET('Water Data'!$E$10,0,10*ROW('Water Data'!E133))),CA139="No",ISNUMBER(OFFSET('Water Data'!$E$10,0,10*ROW('Water Data'!E133)))),CONCATENATE("[",ROUND(OFFSET('Water Data'!$E$10,0,10*ROW('Water Data'!E133)),0),"]"),IF(AND(ISNUMBER(OFFSET('Water Data'!$E$10,0,10*ROW('Water Data'!E133))),CA139="",ISNUMBER(OFFSET('Water Data'!$E$10,0,10*ROW('Water Data'!E133)))),OFFSET('Water Data'!$E$10,0,10*ROW('Water Data'!E133)),NA())))</f>
        <v>#N/A</v>
      </c>
      <c r="M139" s="133" t="e">
        <f ca="1">+IF(AND(ISNUMBER(OFFSET('Water Data'!$F$5,0,10*ROW('Water Data'!F133))),CB139="Yes"),100-OFFSET('Water Data'!$F$5,0,10*ROW('Water Data'!F133)),IF(AND(ISNUMBER(OFFSET('Water Data'!$F$5,0,10*ROW('Water Data'!F133))),CB139="No",ISNUMBER(OFFSET('Water Data'!$F$5,0,10*ROW('Water Data'!F133)))),CONCATENATE("[",ROUND(100-OFFSET('Water Data'!$F$5,0,10*ROW('Water Data'!F133)),0),"]"),IF(AND(ISNUMBER(OFFSET('Water Data'!$F$5,0,10*ROW('Water Data'!F133))),CB139="",ISNUMBER(OFFSET('Water Data'!$F$5,0,10*ROW('Water Data'!F133)))),100-OFFSET('Water Data'!$F$5,0,10*ROW('Water Data'!F133)),NA())))</f>
        <v>#N/A</v>
      </c>
      <c r="N139" s="133" t="e">
        <f ca="1">+IF(AND(ISNUMBER(OFFSET('Water Data'!$F$7,0,10*ROW('Water Data'!F133))),CC139="Yes"),OFFSET('Water Data'!$F$7,0,10*ROW('Water Data'!F133)),IF(AND(ISNUMBER(OFFSET('Water Data'!$F$7,0,10*ROW('Water Data'!F133))),CC139="No",ISNUMBER(OFFSET('Water Data'!$F$7,0,10*ROW('Water Data'!F133)))),CONCATENATE("[",ROUND(OFFSET('Water Data'!$F$7,0,10*ROW('Water Data'!F133)),0),"]"),IF(AND(ISNUMBER(OFFSET('Water Data'!$F$7,0,10*ROW('Water Data'!F133))),CC139="",ISNUMBER(OFFSET('Water Data'!$F$7,0,10*ROW('Water Data'!F133)))),OFFSET('Water Data'!$F$7,0,10*ROW('Water Data'!F133)),NA())))</f>
        <v>#N/A</v>
      </c>
      <c r="O139" s="133" t="e">
        <f ca="1">+IF(AND(ISNUMBER(OFFSET('Water Data'!$F$10,0,10*ROW('Water Data'!F133))),CD139="Yes"),OFFSET('Water Data'!$F$10,0,10*ROW('Water Data'!F133)),IF(AND(ISNUMBER(OFFSET('Water Data'!$F$10,0,10*ROW('Water Data'!F133))),CD139="No",ISNUMBER(OFFSET('Water Data'!$F$10,0,10*ROW('Water Data'!F133)))),CONCATENATE("[",ROUND(OFFSET('Water Data'!$F$10,0,10*ROW('Water Data'!F133)),0),"]"),IF(AND(ISNUMBER(OFFSET('Water Data'!$F$10,0,10*ROW('Water Data'!F133))),CD139="",ISNUMBER(OFFSET('Water Data'!$F$10,0,10*ROW('Water Data'!F133)))),OFFSET('Water Data'!$F$10,0,10*ROW('Water Data'!F133)),NA())))</f>
        <v>#N/A</v>
      </c>
      <c r="P139" s="133" t="e">
        <f ca="1">+IF(AND(ISNUMBER(OFFSET('Water Data'!$G$5,0,10*ROW('Water Data'!G133))),CE139="Yes"),100-OFFSET('Water Data'!$G$5,0,10*ROW('Water Data'!G133)),IF(AND(ISNUMBER(OFFSET('Water Data'!$G$5,0,10*ROW('Water Data'!G133))),CE139="No",ISNUMBER(OFFSET('Water Data'!$G$5,0,10*ROW('Water Data'!G133)))),CONCATENATE("[",ROUND(100-OFFSET('Water Data'!$G$5,0,10*ROW('Water Data'!G133)),0),"]"),IF(AND(ISNUMBER(OFFSET('Water Data'!$G$5,0,10*ROW('Water Data'!G133))),CE139="",ISNUMBER(OFFSET('Water Data'!$G$5,0,10*ROW('Water Data'!G133)))),100-OFFSET('Water Data'!$G$5,0,10*ROW('Water Data'!G133)),NA())))</f>
        <v>#N/A</v>
      </c>
      <c r="Q139" s="133" t="e">
        <f ca="1">+IF(AND(ISNUMBER(OFFSET('Water Data'!$G$7,0,10*ROW('Water Data'!G133))),CF139="Yes"),OFFSET('Water Data'!$G$7,0,10*ROW('Water Data'!G133)),IF(AND(ISNUMBER(OFFSET('Water Data'!$G$7,0,10*ROW('Water Data'!G133))),CF139="No",ISNUMBER(OFFSET('Water Data'!$G$7,0,10*ROW('Water Data'!G133)))),CONCATENATE("[",ROUND(OFFSET('Water Data'!$G$7,0,10*ROW('Water Data'!G133)),0),"]"),IF(AND(ISNUMBER(OFFSET('Water Data'!$G$7,0,10*ROW('Water Data'!G133))),CF139="",ISNUMBER(OFFSET('Water Data'!$G$7,0,10*ROW('Water Data'!G133)))),OFFSET('Water Data'!$G$7,0,10*ROW('Water Data'!G133)),NA())))</f>
        <v>#N/A</v>
      </c>
      <c r="R139" s="133" t="e">
        <f ca="1">+IF(AND(ISNUMBER(OFFSET('Water Data'!$G$10,0,10*ROW('Water Data'!G133))),CG139="Yes"),OFFSET('Water Data'!$G$10,0,10*ROW('Water Data'!G133)),IF(AND(ISNUMBER(OFFSET('Water Data'!$G$10,0,10*ROW('Water Data'!G133))),CG139="No",ISNUMBER(OFFSET('Water Data'!$G$10,0,10*ROW('Water Data'!G133)))),CONCATENATE("[",ROUND(OFFSET('Water Data'!$G$10,0,10*ROW('Water Data'!G133)),0),"]"),IF(AND(ISNUMBER(OFFSET('Water Data'!$G$10,0,10*ROW('Water Data'!G133))),CG139="",ISNUMBER(OFFSET('Water Data'!$G$10,0,10*ROW('Water Data'!G133)))),OFFSET('Water Data'!$G$10,0,10*ROW('Water Data'!G133)),NA())))</f>
        <v>#N/A</v>
      </c>
      <c r="S139" s="133" t="e">
        <f ca="1">+IF(AND(ISNUMBER(OFFSET('Water Data'!$H$5,0,10*ROW('Water Data'!H133))),CH139="Yes"),100-OFFSET('Water Data'!$H$5,0,10*ROW('Water Data'!H133)),IF(AND(ISNUMBER(OFFSET('Water Data'!$H$5,0,10*ROW('Water Data'!H133))),CH139="No",ISNUMBER(OFFSET('Water Data'!$H$5,0,10*ROW('Water Data'!H133)))),CONCATENATE("[",ROUND(100-OFFSET('Water Data'!$H$5,0,10*ROW('Water Data'!H133)),0),"]"),IF(AND(ISNUMBER(OFFSET('Water Data'!$H$5,0,10*ROW('Water Data'!H133))),CH139="",ISNUMBER(OFFSET('Water Data'!$H$5,0,10*ROW('Water Data'!H133)))),100-OFFSET('Water Data'!$H$5,0,10*ROW('Water Data'!H133)),NA())))</f>
        <v>#N/A</v>
      </c>
      <c r="T139" s="133" t="e">
        <f ca="1">+IF(AND(ISNUMBER(OFFSET('Water Data'!$H$7,0,10*ROW('Water Data'!H133))),CI139="Yes"),OFFSET('Water Data'!$H$7,0,10*ROW('Water Data'!H133)),IF(AND(ISNUMBER(OFFSET('Water Data'!$H$7,0,10*ROW('Water Data'!H133))),CI139="No",ISNUMBER(OFFSET('Water Data'!$H$7,0,10*ROW('Water Data'!H133)))),CONCATENATE("[",ROUND(OFFSET('Water Data'!$H$7,0,10*ROW('Water Data'!H133)),0),"]"),IF(AND(ISNUMBER(OFFSET('Water Data'!$H$7,0,10*ROW('Water Data'!H133))),CI139="",ISNUMBER(OFFSET('Water Data'!$H$7,0,10*ROW('Water Data'!H133)))),OFFSET('Water Data'!$H$7,0,10*ROW('Water Data'!H133)),NA())))</f>
        <v>#N/A</v>
      </c>
      <c r="U139" s="133" t="e">
        <f ca="1">+IF(AND(ISNUMBER(OFFSET('Water Data'!$H$10,0,10*ROW('Water Data'!H133))),CJ139="Yes"),OFFSET('Water Data'!$H$10,0,10*ROW('Water Data'!H133)),IF(AND(ISNUMBER(OFFSET('Water Data'!$H$10,0,10*ROW('Water Data'!H133))),CJ139="No",ISNUMBER(OFFSET('Water Data'!$H$10,0,10*ROW('Water Data'!H133)))),CONCATENATE("[",ROUND(OFFSET('Water Data'!$H$10,0,10*ROW('Water Data'!H133)),0),"]"),IF(AND(ISNUMBER(OFFSET('Water Data'!$H$10,0,10*ROW('Water Data'!H133))),CJ139="",ISNUMBER(OFFSET('Water Data'!$H$10,0,10*ROW('Water Data'!H133)))),OFFSET('Water Data'!$H$10,0,10*ROW('Water Data'!H133)),NA())))</f>
        <v>#N/A</v>
      </c>
      <c r="V139" s="134" t="e">
        <f ca="1">+IF(AND(ISNUMBER(OFFSET('Sanitation Data'!$C$5,0,10*ROW('Sanitation Data'!C133))),CK139="Yes"),100-OFFSET('Sanitation Data'!$C$5,0,10*ROW('Sanitation Data'!C133)),IF(AND(ISNUMBER(OFFSET('Sanitation Data'!$C$5,0,10*ROW('Sanitation Data'!C133))),CK139="No",ISNUMBER(OFFSET('Sanitation Data'!$C$5,0,10*ROW('Sanitation Data'!C133)))),CONCATENATE("[",ROUND(100-OFFSET('Sanitation Data'!$C$5,0,10*ROW('Sanitation Data'!C133)),0),"]"),IF(AND(ISNUMBER(OFFSET('Sanitation Data'!$C$5,0,10*ROW('Sanitation Data'!C133))),CK139="",ISNUMBER(OFFSET('Sanitation Data'!$C$5,0,10*ROW('Sanitation Data'!C133)))),100-OFFSET('Sanitation Data'!$C$5,0,10*ROW('Sanitation Data'!C133)),NA())))</f>
        <v>#N/A</v>
      </c>
      <c r="W139" s="134" t="e">
        <f ca="1">+IF(AND(ISNUMBER(OFFSET('Sanitation Data'!$C$7,0,10*ROW('Sanitation Data'!C133))),CL139="Yes"),OFFSET('Sanitation Data'!$C$7,0,10*ROW('Sanitation Data'!C133)),IF(AND(ISNUMBER(OFFSET('Sanitation Data'!$C$7,0,10*ROW('Sanitation Data'!C133))),CL139="No",ISNUMBER(OFFSET('Sanitation Data'!$C$7,0,10*ROW('Sanitation Data'!C133)))),CONCATENATE("[",ROUND(OFFSET('Sanitation Data'!$C$7,0,10*ROW('Sanitation Data'!C133)),0),"]"),IF(AND(ISNUMBER(OFFSET('Sanitation Data'!$C$7,0,10*ROW('Sanitation Data'!C133))),CL139="",ISNUMBER(OFFSET('Sanitation Data'!$C$7,0,10*ROW('Sanitation Data'!C133)))),OFFSET('Sanitation Data'!$C$7,0,10*ROW('Sanitation Data'!C133)),NA())))</f>
        <v>#N/A</v>
      </c>
      <c r="X139" s="134" t="e">
        <f ca="1">+IF(AND(ISNUMBER(OFFSET('Sanitation Data'!$C$11,0,10*ROW('Sanitation Data'!C133))),CM139="Yes"),OFFSET('Sanitation Data'!$C$11,0,10*ROW('Sanitation Data'!C133)),IF(AND(ISNUMBER(OFFSET('Sanitation Data'!$C$11,0,10*ROW('Sanitation Data'!C133))),CM139="No",ISNUMBER(OFFSET('Sanitation Data'!$C$11,0,10*ROW('Sanitation Data'!C133)))),CONCATENATE("[",ROUND(OFFSET('Sanitation Data'!$C$11,0,10*ROW('Sanitation Data'!C133)),0),"]"),IF(AND(ISNUMBER(OFFSET('Sanitation Data'!$C$11,0,10*ROW('Sanitation Data'!C133))),CM139="",ISNUMBER(OFFSET('Sanitation Data'!$C$11,0,10*ROW('Sanitation Data'!C133)))),OFFSET('Sanitation Data'!$C$11,0,10*ROW('Sanitation Data'!C133)),NA())))</f>
        <v>#N/A</v>
      </c>
      <c r="Y139" s="134" t="e">
        <f ca="1">+IF(AND(ISNUMBER(OFFSET('Sanitation Data'!$C$12,0,10*ROW('Sanitation Data'!C133))),CN139="Yes"),OFFSET('Sanitation Data'!$C$12,0,10*ROW('Sanitation Data'!C133)),IF(AND(ISNUMBER(OFFSET('Sanitation Data'!$C$12,0,10*ROW('Sanitation Data'!C133))),CN139="No",ISNUMBER(OFFSET('Sanitation Data'!$C$12,0,10*ROW('Sanitation Data'!C133)))),CONCATENATE("[",ROUND(OFFSET('Sanitation Data'!$C$12,0,10*ROW('Sanitation Data'!C133)),0),"]"),IF(AND(ISNUMBER(OFFSET('Sanitation Data'!$C$12,0,10*ROW('Sanitation Data'!C133))),CN139="",ISNUMBER(OFFSET('Sanitation Data'!$C$12,0,10*ROW('Sanitation Data'!C133)))),OFFSET('Sanitation Data'!$C$12,0,10*ROW('Sanitation Data'!C133)),NA())))</f>
        <v>#N/A</v>
      </c>
      <c r="Z139" s="134" t="e">
        <f ca="1">+IF(AND(ISNUMBER(OFFSET('Sanitation Data'!$C$13,0,10*ROW('Sanitation Data'!C133))),CO139="Yes"),OFFSET('Sanitation Data'!$C$13,0,10*ROW('Sanitation Data'!C133)),IF(AND(ISNUMBER(OFFSET('Sanitation Data'!$C$13,0,10*ROW('Sanitation Data'!C133))),CO139="No",ISNUMBER(OFFSET('Sanitation Data'!$C$13,0,10*ROW('Sanitation Data'!C133)))),CONCATENATE("[",ROUND(OFFSET('Sanitation Data'!$C$13,0,10*ROW('Sanitation Data'!C133)),0),"]"),IF(AND(ISNUMBER(OFFSET('Sanitation Data'!$C$13,0,10*ROW('Sanitation Data'!C133))),CO139="",ISNUMBER(OFFSET('Sanitation Data'!$C$13,0,10*ROW('Sanitation Data'!C133)))),OFFSET('Sanitation Data'!$C$13,0,10*ROW('Sanitation Data'!C133)),NA())))</f>
        <v>#N/A</v>
      </c>
      <c r="AA139" s="134" t="e">
        <f ca="1">+IF(AND(ISNUMBER(OFFSET('Sanitation Data'!$D$5,0,10*ROW('Sanitation Data'!D133))),CP139="Yes"),100-OFFSET('Sanitation Data'!$D$5,0,10*ROW('Sanitation Data'!D133)),IF(AND(ISNUMBER(OFFSET('Sanitation Data'!$D$5,0,10*ROW('Sanitation Data'!D133))),CP139="No",ISNUMBER(OFFSET('Sanitation Data'!$D$5,0,10*ROW('Sanitation Data'!D133)))),CONCATENATE("[",ROUND(100-OFFSET('Sanitation Data'!$D$5,0,10*ROW('Sanitation Data'!D133)),0),"]"),IF(AND(ISNUMBER(OFFSET('Sanitation Data'!$D$5,0,10*ROW('Sanitation Data'!D133))),CP139="",ISNUMBER(OFFSET('Sanitation Data'!$D$5,0,10*ROW('Sanitation Data'!D133)))),100-OFFSET('Sanitation Data'!$D$5,0,10*ROW('Sanitation Data'!D133)),NA())))</f>
        <v>#N/A</v>
      </c>
      <c r="AB139" s="134" t="e">
        <f ca="1">+IF(AND(ISNUMBER(OFFSET('Sanitation Data'!$D$7,0,10*ROW('Sanitation Data'!D133))),CQ139="Yes"),OFFSET('Sanitation Data'!$D$7,0,10*ROW('Sanitation Data'!G133)),IF(AND(ISNUMBER(OFFSET('Sanitation Data'!$D$7,0,10*ROW('Sanitation Data'!D133))),CQ139="No",ISNUMBER(OFFSET('Sanitation Data'!$D$7,0,10*ROW('Sanitation Data'!D133)))),CONCATENATE("[",ROUND(OFFSET('Sanitation Data'!$D$7,0,10*ROW('Sanitation Data'!D133)),0),"]"),IF(AND(ISNUMBER(OFFSET('Sanitation Data'!$D$7,0,10*ROW('Sanitation Data'!D133))),CQ139="",ISNUMBER(OFFSET('Sanitation Data'!$D$7,0,10*ROW('Sanitation Data'!D133)))),OFFSET('Sanitation Data'!$D$7,0,10*ROW('Sanitation Data'!D133)),NA())))</f>
        <v>#N/A</v>
      </c>
      <c r="AC139" s="134" t="e">
        <f ca="1">+IF(AND(ISNUMBER(OFFSET('Sanitation Data'!$D$11,0,10*ROW('Sanitation Data'!D133))),CR139="Yes"),OFFSET('Sanitation Data'!$D$11,0,10*ROW('Sanitation Data'!D133)),IF(AND(ISNUMBER(OFFSET('Sanitation Data'!$D$11,0,10*ROW('Sanitation Data'!D133))),CR139="No",ISNUMBER(OFFSET('Sanitation Data'!$D$11,0,10*ROW('Sanitation Data'!D133)))),CONCATENATE("[",ROUND(OFFSET('Sanitation Data'!$D$11,0,10*ROW('Sanitation Data'!D133)),0),"]"),IF(AND(ISNUMBER(OFFSET('Sanitation Data'!$D$11,0,10*ROW('Sanitation Data'!D133))),CR139="",ISNUMBER(OFFSET('Sanitation Data'!$D$11,0,10*ROW('Sanitation Data'!D133)))),OFFSET('Sanitation Data'!$D$11,0,10*ROW('Sanitation Data'!D133)),NA())))</f>
        <v>#N/A</v>
      </c>
      <c r="AD139" s="134" t="e">
        <f ca="1">+IF(AND(ISNUMBER(OFFSET('Sanitation Data'!$D$12,0,10*ROW('Sanitation Data'!D133))),CS139="Yes"),OFFSET('Sanitation Data'!$D$12,0,10*ROW('Sanitation Data'!D133)),IF(AND(ISNUMBER(OFFSET('Sanitation Data'!$D$12,0,10*ROW('Sanitation Data'!D133))),CS139="No",ISNUMBER(OFFSET('Sanitation Data'!$D$12,0,10*ROW('Sanitation Data'!D133)))),CONCATENATE("[",ROUND(OFFSET('Sanitation Data'!$D$12,0,10*ROW('Sanitation Data'!D133)),0),"]"),IF(AND(ISNUMBER(OFFSET('Sanitation Data'!$D$12,0,10*ROW('Sanitation Data'!D133))),CS139="",ISNUMBER(OFFSET('Sanitation Data'!$D$12,0,10*ROW('Sanitation Data'!D133)))),OFFSET('Sanitation Data'!$D$12,0,10*ROW('Sanitation Data'!D133)),NA())))</f>
        <v>#N/A</v>
      </c>
      <c r="AE139" s="134" t="e">
        <f ca="1">+IF(AND(ISNUMBER(OFFSET('Sanitation Data'!$D$13,0,10*ROW('Sanitation Data'!D133))),CT139="Yes"),OFFSET('Sanitation Data'!$D$13,0,10*ROW('Sanitation Data'!D133)),IF(AND(ISNUMBER(OFFSET('Sanitation Data'!$D$13,0,10*ROW('Sanitation Data'!D133))),CT139="No",ISNUMBER(OFFSET('Sanitation Data'!$D$13,0,10*ROW('Sanitation Data'!D133)))),CONCATENATE("[",ROUND(OFFSET('Sanitation Data'!$D$13,0,10*ROW('Sanitation Data'!D133)),0),"]"),IF(AND(ISNUMBER(OFFSET('Sanitation Data'!$D$13,0,10*ROW('Sanitation Data'!D133))),CT139="",ISNUMBER(OFFSET('Sanitation Data'!$D$13,0,10*ROW('Sanitation Data'!D133)))),OFFSET('Sanitation Data'!$D$13,0,10*ROW('Sanitation Data'!D133)),NA())))</f>
        <v>#N/A</v>
      </c>
      <c r="AF139" s="134" t="e">
        <f ca="1">+IF(AND(ISNUMBER(OFFSET('Sanitation Data'!$E$5,0,10*ROW('Sanitation Data'!E133))),CU139="Yes"),100-OFFSET('Sanitation Data'!$E$5,0,10*ROW('Sanitation Data'!E133)),IF(AND(ISNUMBER(OFFSET('Sanitation Data'!$E$5,0,10*ROW('Sanitation Data'!E133))),CU139="No",ISNUMBER(OFFSET('Sanitation Data'!$E$5,0,10*ROW('Sanitation Data'!E133)))),CONCATENATE("[",ROUND(100-OFFSET('Sanitation Data'!$E$5,0,10*ROW('Sanitation Data'!E133)),0),"]"),IF(AND(ISNUMBER(OFFSET('Sanitation Data'!$E$5,0,10*ROW('Sanitation Data'!E133))),CU139="",ISNUMBER(OFFSET('Sanitation Data'!$E$5,0,10*ROW('Sanitation Data'!E133)))),100-OFFSET('Sanitation Data'!$E$5,0,10*ROW('Sanitation Data'!E133)),NA())))</f>
        <v>#N/A</v>
      </c>
      <c r="AG139" s="134" t="e">
        <f ca="1">+IF(AND(ISNUMBER(OFFSET('Sanitation Data'!$E$7,0,10*ROW('Sanitation Data'!E133))),CV139="Yes"),OFFSET('Sanitation Data'!$E$7,0,10*ROW('Sanitation Data'!E133)),IF(AND(ISNUMBER(OFFSET('Sanitation Data'!$E$7,0,10*ROW('Sanitation Data'!E133))),CV139="No",ISNUMBER(OFFSET('Sanitation Data'!$E$7,0,10*ROW('Sanitation Data'!E133)))),CONCATENATE("[",ROUND(OFFSET('Sanitation Data'!$E$7,0,10*ROW('Sanitation Data'!E133)),0),"]"),IF(AND(ISNUMBER(OFFSET('Sanitation Data'!$E$7,0,10*ROW('Sanitation Data'!E133))),CV139="",ISNUMBER(OFFSET('Sanitation Data'!$E$7,0,10*ROW('Sanitation Data'!E133)))),OFFSET('Sanitation Data'!$E$7,0,10*ROW('Sanitation Data'!E133)),NA())))</f>
        <v>#N/A</v>
      </c>
      <c r="AH139" s="134" t="e">
        <f ca="1">+IF(AND(ISNUMBER(OFFSET('Sanitation Data'!$E$11,0,10*ROW('Sanitation Data'!E133))),CW139="Yes"),OFFSET('Sanitation Data'!$E$11,0,10*ROW('Sanitation Data'!E133)),IF(AND(ISNUMBER(OFFSET('Sanitation Data'!$E$11,0,10*ROW('Sanitation Data'!E133))),CW139="No",ISNUMBER(OFFSET('Sanitation Data'!$E$11,0,10*ROW('Sanitation Data'!E133)))),CONCATENATE("[",ROUND(OFFSET('Sanitation Data'!$E$11,0,10*ROW('Sanitation Data'!E133)),0),"]"),IF(AND(ISNUMBER(OFFSET('Sanitation Data'!$E$11,0,10*ROW('Sanitation Data'!E133))),CW139="",ISNUMBER(OFFSET('Sanitation Data'!$E$11,0,10*ROW('Sanitation Data'!E133)))),OFFSET('Sanitation Data'!$E$11,0,10*ROW('Sanitation Data'!E133)),NA())))</f>
        <v>#N/A</v>
      </c>
      <c r="AI139" s="134" t="e">
        <f ca="1">+IF(AND(ISNUMBER(OFFSET('Sanitation Data'!$E$12,0,10*ROW('Sanitation Data'!E133))),CX139="Yes"),OFFSET('Sanitation Data'!$E$12,0,10*ROW('Sanitation Data'!E133)),IF(AND(ISNUMBER(OFFSET('Sanitation Data'!$E$12,0,10*ROW('Sanitation Data'!E133))),CX139="No",ISNUMBER(OFFSET('Sanitation Data'!$E$12,0,10*ROW('Sanitation Data'!E133)))),CONCATENATE("[",ROUND(OFFSET('Sanitation Data'!$E$12,0,10*ROW('Sanitation Data'!E133)),0),"]"),IF(AND(ISNUMBER(OFFSET('Sanitation Data'!$E$12,0,10*ROW('Sanitation Data'!E133))),CX139="",ISNUMBER(OFFSET('Sanitation Data'!$E$12,0,10*ROW('Sanitation Data'!E133)))),OFFSET('Sanitation Data'!$E$12,0,10*ROW('Sanitation Data'!E133)),NA())))</f>
        <v>#N/A</v>
      </c>
      <c r="AJ139" s="134" t="e">
        <f ca="1">+IF(AND(ISNUMBER(OFFSET('Sanitation Data'!$E$13,0,10*ROW('Sanitation Data'!E133))),CY139="Yes"),OFFSET('Sanitation Data'!$E$13,0,10*ROW('Sanitation Data'!E133)),IF(AND(ISNUMBER(OFFSET('Sanitation Data'!$E$13,0,10*ROW('Sanitation Data'!E133))),CY139="No",ISNUMBER(OFFSET('Sanitation Data'!$E$13,0,10*ROW('Sanitation Data'!E133)))),CONCATENATE("[",ROUND(OFFSET('Sanitation Data'!$E$13,0,10*ROW('Sanitation Data'!E133)),0),"]"),IF(AND(ISNUMBER(OFFSET('Sanitation Data'!$E$13,0,10*ROW('Sanitation Data'!E133))),CY139="",ISNUMBER(OFFSET('Sanitation Data'!$E$13,0,10*ROW('Sanitation Data'!E133)))),OFFSET('Sanitation Data'!$E$13,0,10*ROW('Sanitation Data'!E133)),NA())))</f>
        <v>#N/A</v>
      </c>
      <c r="AK139" s="134" t="e">
        <f ca="1">+IF(AND(ISNUMBER(OFFSET('Sanitation Data'!$F$5,0,10*ROW('Sanitation Data'!F133))),CZ139="Yes"),100-OFFSET('Sanitation Data'!$F$5,0,10*ROW('Sanitation Data'!F133)),IF(AND(ISNUMBER(OFFSET('Sanitation Data'!$F$5,0,10*ROW('Sanitation Data'!F133))),CZ139="No",ISNUMBER(OFFSET('Sanitation Data'!$F$5,0,10*ROW('Sanitation Data'!F133)))),CONCATENATE("[",ROUND(100-OFFSET('Sanitation Data'!$F$5,0,10*ROW('Sanitation Data'!F133)),0),"]"),IF(AND(ISNUMBER(OFFSET('Sanitation Data'!$F$5,0,10*ROW('Sanitation Data'!F133))),CZ139="",ISNUMBER(OFFSET('Sanitation Data'!$F$5,0,10*ROW('Sanitation Data'!F133)))),100-OFFSET('Sanitation Data'!$F$5,0,10*ROW('Sanitation Data'!F133)),NA())))</f>
        <v>#N/A</v>
      </c>
      <c r="AL139" s="134" t="e">
        <f ca="1">+IF(AND(ISNUMBER(OFFSET('Sanitation Data'!$F$7,0,10*ROW('Sanitation Data'!F133))),DA139="Yes"),OFFSET('Sanitation Data'!$F$7,0,10*ROW('Sanitation Data'!F133)),IF(AND(ISNUMBER(OFFSET('Sanitation Data'!$F$7,0,10*ROW('Sanitation Data'!F133))),DA139="No",ISNUMBER(OFFSET('Sanitation Data'!$F$7,0,10*ROW('Sanitation Data'!F133)))),CONCATENATE("[",ROUND(OFFSET('Sanitation Data'!$F$7,0,10*ROW('Sanitation Data'!F133)),0),"]"),IF(AND(ISNUMBER(OFFSET('Sanitation Data'!$F$7,0,10*ROW('Sanitation Data'!F133))),DA139="",ISNUMBER(OFFSET('Sanitation Data'!$F$7,0,10*ROW('Sanitation Data'!F133)))),OFFSET('Sanitation Data'!$F$7,0,10*ROW('Sanitation Data'!F133)),NA())))</f>
        <v>#N/A</v>
      </c>
      <c r="AM139" s="134" t="e">
        <f ca="1">+IF(AND(ISNUMBER(OFFSET('Sanitation Data'!$F$11,0,10*ROW('Sanitation Data'!F133))),DB139="Yes"),OFFSET('Sanitation Data'!$F$11,0,10*ROW('Sanitation Data'!F133)),IF(AND(ISNUMBER(OFFSET('Sanitation Data'!$F$11,0,10*ROW('Sanitation Data'!F133))),DB139="No",ISNUMBER(OFFSET('Sanitation Data'!$F$11,0,10*ROW('Sanitation Data'!F133)))),CONCATENATE("[",ROUND(OFFSET('Sanitation Data'!$F$11,0,10*ROW('Sanitation Data'!F133)),0),"]"),IF(AND(ISNUMBER(OFFSET('Sanitation Data'!$F$11,0,10*ROW('Sanitation Data'!F133))),DB139="",ISNUMBER(OFFSET('Sanitation Data'!$F$11,0,10*ROW('Sanitation Data'!F133)))),OFFSET('Sanitation Data'!$F$11,0,10*ROW('Sanitation Data'!F133)),NA())))</f>
        <v>#N/A</v>
      </c>
      <c r="AN139" s="134" t="e">
        <f ca="1">+IF(AND(ISNUMBER(OFFSET('Sanitation Data'!$F$12,0,10*ROW('Sanitation Data'!F133))),DC139="Yes"),OFFSET('Sanitation Data'!$F$12,0,10*ROW('Sanitation Data'!F133)),IF(AND(ISNUMBER(OFFSET('Sanitation Data'!$F$12,0,10*ROW('Sanitation Data'!F133))),DC139="No",ISNUMBER(OFFSET('Sanitation Data'!$F$12,0,10*ROW('Sanitation Data'!F133)))),CONCATENATE("[",ROUND(OFFSET('Sanitation Data'!$F$12,0,10*ROW('Sanitation Data'!F133)),0),"]"),IF(AND(ISNUMBER(OFFSET('Sanitation Data'!$F$12,0,10*ROW('Sanitation Data'!F133))),DC139="",ISNUMBER(OFFSET('Sanitation Data'!$F$12,0,10*ROW('Sanitation Data'!F133)))),OFFSET('Sanitation Data'!$F$12,0,10*ROW('Sanitation Data'!F133)),NA())))</f>
        <v>#N/A</v>
      </c>
      <c r="AO139" s="134" t="e">
        <f ca="1">+IF(AND(ISNUMBER(OFFSET('Sanitation Data'!$F$13,0,10*ROW('Sanitation Data'!F133))),DD139="Yes"),OFFSET('Sanitation Data'!$F$13,0,10*ROW('Sanitation Data'!F133)),IF(AND(ISNUMBER(OFFSET('Sanitation Data'!$F$13,0,10*ROW('Sanitation Data'!F133))),DD139="No",ISNUMBER(OFFSET('Sanitation Data'!$F$13,0,10*ROW('Sanitation Data'!F133)))),CONCATENATE("[",ROUND(OFFSET('Sanitation Data'!$F$13,0,10*ROW('Sanitation Data'!F133)),0),"]"),IF(AND(ISNUMBER(OFFSET('Sanitation Data'!$F$13,0,10*ROW('Sanitation Data'!F133))),DD139="",ISNUMBER(OFFSET('Sanitation Data'!$F$13,0,10*ROW('Sanitation Data'!F133)))),OFFSET('Sanitation Data'!$F$13,0,10*ROW('Sanitation Data'!F133)),NA())))</f>
        <v>#N/A</v>
      </c>
      <c r="AP139" s="134" t="e">
        <f ca="1">+IF(AND(ISNUMBER(OFFSET('Sanitation Data'!$G$5,0,10*ROW('Sanitation Data'!G133))),DE139="Yes"),100-OFFSET('Sanitation Data'!$G$5,0,10*ROW('Sanitation Data'!G133)),IF(AND(ISNUMBER(OFFSET('Sanitation Data'!$G$5,0,10*ROW('Sanitation Data'!G133))),DE139="No",ISNUMBER(OFFSET('Sanitation Data'!$G$5,0,10*ROW('Sanitation Data'!G133)))),CONCATENATE("[",ROUND(100-OFFSET('Sanitation Data'!$G$5,0,10*ROW('Sanitation Data'!G133)),0),"]"),IF(AND(ISNUMBER(OFFSET('Sanitation Data'!$G$5,0,10*ROW('Sanitation Data'!G133))),DE139="",ISNUMBER(OFFSET('Sanitation Data'!$G$5,0,10*ROW('Sanitation Data'!G133)))),100-OFFSET('Sanitation Data'!$G$5,0,10*ROW('Sanitation Data'!G133)),NA())))</f>
        <v>#N/A</v>
      </c>
      <c r="AQ139" s="134" t="e">
        <f ca="1">+IF(AND(ISNUMBER(OFFSET('Sanitation Data'!$G$7,0,10*ROW('Sanitation Data'!G133))),DF139="Yes"),OFFSET('Sanitation Data'!$G$7,0,10*ROW('Sanitation Data'!G133)),IF(AND(ISNUMBER(OFFSET('Sanitation Data'!$G$7,0,10*ROW('Sanitation Data'!G133))),DF139="No",ISNUMBER(OFFSET('Sanitation Data'!$G$7,0,10*ROW('Sanitation Data'!G133)))),CONCATENATE("[",ROUND(OFFSET('Sanitation Data'!$G$7,0,10*ROW('Sanitation Data'!G133)),0),"]"),IF(AND(ISNUMBER(OFFSET('Sanitation Data'!$G$7,0,10*ROW('Sanitation Data'!G133))),DF139="",ISNUMBER(OFFSET('Sanitation Data'!$G$7,0,10*ROW('Sanitation Data'!G133)))),OFFSET('Sanitation Data'!$G$7,0,10*ROW('Sanitation Data'!G133)),NA())))</f>
        <v>#N/A</v>
      </c>
      <c r="AR139" s="134" t="e">
        <f ca="1">+IF(AND(ISNUMBER(OFFSET('Sanitation Data'!$G$11,0,10*ROW('Sanitation Data'!G133))),DG139="Yes"),OFFSET('Sanitation Data'!$G$11,0,10*ROW('Sanitation Data'!G133)),IF(AND(ISNUMBER(OFFSET('Sanitation Data'!$G$11,0,10*ROW('Sanitation Data'!G133))),DG139="No",ISNUMBER(OFFSET('Sanitation Data'!$G$11,0,10*ROW('Sanitation Data'!G133)))),CONCATENATE("[",ROUND(OFFSET('Sanitation Data'!$G$11,0,10*ROW('Sanitation Data'!G133)),0),"]"),IF(AND(ISNUMBER(OFFSET('Sanitation Data'!$G$11,0,10*ROW('Sanitation Data'!G133))),DG139="",ISNUMBER(OFFSET('Sanitation Data'!$G$11,0,10*ROW('Sanitation Data'!G133)))),OFFSET('Sanitation Data'!$G$11,0,10*ROW('Sanitation Data'!G133)),NA())))</f>
        <v>#N/A</v>
      </c>
      <c r="AS139" s="134" t="e">
        <f ca="1">+IF(AND(ISNUMBER(OFFSET('Sanitation Data'!$G$12,0,10*ROW('Sanitation Data'!G133))),DH139="Yes"),OFFSET('Sanitation Data'!$G$12,0,10*ROW('Sanitation Data'!G133)),IF(AND(ISNUMBER(OFFSET('Sanitation Data'!$G$12,0,10*ROW('Sanitation Data'!G133))),DH139="No",ISNUMBER(OFFSET('Sanitation Data'!$G$12,0,10*ROW('Sanitation Data'!G133)))),CONCATENATE("[",ROUND(OFFSET('Sanitation Data'!$G$12,0,10*ROW('Sanitation Data'!G133)),0),"]"),IF(AND(ISNUMBER(OFFSET('Sanitation Data'!$G$12,0,10*ROW('Sanitation Data'!G133))),DH139="",ISNUMBER(OFFSET('Sanitation Data'!$G$12,0,10*ROW('Sanitation Data'!G133)))),OFFSET('Sanitation Data'!$G$12,0,10*ROW('Sanitation Data'!G133)),NA())))</f>
        <v>#N/A</v>
      </c>
      <c r="AT139" s="134" t="e">
        <f ca="1">+IF(AND(ISNUMBER(OFFSET('Sanitation Data'!$G$13,0,10*ROW('Sanitation Data'!G133))),DI139="Yes"),OFFSET('Sanitation Data'!$G$13,0,10*ROW('Sanitation Data'!G133)),IF(AND(ISNUMBER(OFFSET('Sanitation Data'!$G$13,0,10*ROW('Sanitation Data'!G133))),DI139="No",ISNUMBER(OFFSET('Sanitation Data'!$G$13,0,10*ROW('Sanitation Data'!G133)))),CONCATENATE("[",ROUND(OFFSET('Sanitation Data'!$G$13,0,10*ROW('Sanitation Data'!G133)),0),"]"),IF(AND(ISNUMBER(OFFSET('Sanitation Data'!$G$13,0,10*ROW('Sanitation Data'!G133))),DI139="",ISNUMBER(OFFSET('Sanitation Data'!$G$13,0,10*ROW('Sanitation Data'!G133)))),OFFSET('Sanitation Data'!$G$13,0,10*ROW('Sanitation Data'!G133)),NA())))</f>
        <v>#N/A</v>
      </c>
      <c r="AU139" s="134" t="e">
        <f ca="1">+IF(AND(ISNUMBER(OFFSET('Sanitation Data'!$H$5,0,10*ROW('Sanitation Data'!H133))),DJ139="Yes"),100-OFFSET('Sanitation Data'!$H$5,0,10*ROW('Sanitation Data'!H133)),IF(AND(ISNUMBER(OFFSET('Sanitation Data'!$H$5,0,10*ROW('Sanitation Data'!H133))),DJ139="No",ISNUMBER(OFFSET('Sanitation Data'!$H$5,0,10*ROW('Sanitation Data'!H133)))),CONCATENATE("[",ROUND(100-OFFSET('Sanitation Data'!$H$5,0,10*ROW('Sanitation Data'!H133)),0),"]"),IF(AND(ISNUMBER(OFFSET('Sanitation Data'!$H$5,0,10*ROW('Sanitation Data'!H133))),DJ139="",ISNUMBER(OFFSET('Sanitation Data'!$H$5,0,10*ROW('Sanitation Data'!H133)))),100-OFFSET('Sanitation Data'!$H$5,0,10*ROW('Sanitation Data'!H133)),NA())))</f>
        <v>#N/A</v>
      </c>
      <c r="AV139" s="134" t="e">
        <f ca="1">+IF(AND(ISNUMBER(OFFSET('Sanitation Data'!$H$7,0,10*ROW('Sanitation Data'!H133))),DK139="Yes"),OFFSET('Sanitation Data'!$H$7,0,10*ROW('Sanitation Data'!H133)),IF(AND(ISNUMBER(OFFSET('Sanitation Data'!$H$7,0,10*ROW('Sanitation Data'!H133))),DK139="No",ISNUMBER(OFFSET('Sanitation Data'!$H$7,0,10*ROW('Sanitation Data'!H133)))),CONCATENATE("[",ROUND(OFFSET('Sanitation Data'!$H$7,0,10*ROW('Sanitation Data'!H133)),0),"]"),IF(AND(ISNUMBER(OFFSET('Sanitation Data'!$H$7,0,10*ROW('Sanitation Data'!H133))),DK139="",ISNUMBER(OFFSET('Sanitation Data'!$H$7,0,10*ROW('Sanitation Data'!H133)))),OFFSET('Sanitation Data'!$H$7,0,10*ROW('Sanitation Data'!H133)),NA())))</f>
        <v>#N/A</v>
      </c>
      <c r="AW139" s="134" t="e">
        <f ca="1">+IF(AND(ISNUMBER(OFFSET('Sanitation Data'!$H$11,0,10*ROW('Sanitation Data'!H133))),DL139="Yes"),OFFSET('Sanitation Data'!$H$11,0,10*ROW('Sanitation Data'!H133)),IF(AND(ISNUMBER(OFFSET('Sanitation Data'!$H$11,0,10*ROW('Sanitation Data'!H133))),DL139="No",ISNUMBER(OFFSET('Sanitation Data'!$H$11,0,10*ROW('Sanitation Data'!H133)))),CONCATENATE("[",ROUND(OFFSET('Sanitation Data'!$H$11,0,10*ROW('Sanitation Data'!H133)),0),"]"),IF(AND(ISNUMBER(OFFSET('Sanitation Data'!$H$11,0,10*ROW('Sanitation Data'!H133))),DL139="",ISNUMBER(OFFSET('Sanitation Data'!$H$11,0,10*ROW('Sanitation Data'!H133)))),OFFSET('Sanitation Data'!$H$11,0,10*ROW('Sanitation Data'!H133)),NA())))</f>
        <v>#N/A</v>
      </c>
      <c r="AX139" s="134" t="e">
        <f ca="1">+IF(AND(ISNUMBER(OFFSET('Sanitation Data'!$H$12,0,10*ROW('Sanitation Data'!H133))),DM139="Yes"),OFFSET('Sanitation Data'!$H$12,0,10*ROW('Sanitation Data'!H133)),IF(AND(ISNUMBER(OFFSET('Sanitation Data'!$H$12,0,10*ROW('Sanitation Data'!H133))),DM139="No",ISNUMBER(OFFSET('Sanitation Data'!$H$12,0,10*ROW('Sanitation Data'!H133)))),CONCATENATE("[",ROUND(OFFSET('Sanitation Data'!$H$12,0,10*ROW('Sanitation Data'!H133)),0),"]"),IF(AND(ISNUMBER(OFFSET('Sanitation Data'!$H$12,0,10*ROW('Sanitation Data'!H133))),DM139="",ISNUMBER(OFFSET('Sanitation Data'!$H$12,0,10*ROW('Sanitation Data'!H133)))),OFFSET('Sanitation Data'!$H$12,0,10*ROW('Sanitation Data'!H133)),NA())))</f>
        <v>#N/A</v>
      </c>
      <c r="AY139" s="134" t="e">
        <f ca="1">+IF(AND(ISNUMBER(OFFSET('Sanitation Data'!$H$13,0,10*ROW('Sanitation Data'!H133))),DN139="Yes"),OFFSET('Sanitation Data'!$H$13,0,10*ROW('Sanitation Data'!H133)),IF(AND(ISNUMBER(OFFSET('Sanitation Data'!$H$13,0,10*ROW('Sanitation Data'!H133))),DN139="No",ISNUMBER(OFFSET('Sanitation Data'!$H$13,0,10*ROW('Sanitation Data'!H133)))),CONCATENATE("[",ROUND(OFFSET('Sanitation Data'!$H$13,0,10*ROW('Sanitation Data'!H133)),0),"]"),IF(AND(ISNUMBER(OFFSET('Sanitation Data'!$H$13,0,10*ROW('Sanitation Data'!H133))),DN139="",ISNUMBER(OFFSET('Sanitation Data'!$H$13,0,10*ROW('Sanitation Data'!H133)))),OFFSET('Sanitation Data'!$H$13,0,10*ROW('Sanitation Data'!H133)),NA())))</f>
        <v>#N/A</v>
      </c>
      <c r="AZ139" s="135" t="e">
        <f ca="1">+IF(AND(ISNUMBER(OFFSET('Hygiene Data'!$C$6,0,10*ROW('Hygiene Data'!C133))),DO139="Yes"),OFFSET('Hygiene Data'!$C$6,0,10*ROW('Hygiene Data'!C133)),IF(AND(ISNUMBER(OFFSET('Hygiene Data'!$C$6,0,10*ROW('Hygiene Data'!C133))),DO139="No",ISNUMBER(OFFSET('Hygiene Data'!$C$6,0,10*ROW('Hygiene Data'!C133)))),CONCATENATE("[",ROUND(OFFSET('Hygiene Data'!$C$6,0,10*ROW('Hygiene Data'!C133)),0),"]"),IF(AND(ISNUMBER(OFFSET('Hygiene Data'!$C$6,0,10*ROW('Hygiene Data'!C133))),DO139="",ISNUMBER(OFFSET('Hygiene Data'!$C$6,0,10*ROW('Hygiene Data'!C133)))),OFFSET('Hygiene Data'!$C$6,0,10*ROW('Hygiene Data'!C133)),NA())))</f>
        <v>#N/A</v>
      </c>
      <c r="BA139" s="135" t="e">
        <f ca="1">+IF(AND(ISNUMBER(OFFSET('Hygiene Data'!$C$8,0,10*ROW('Hygiene Data'!C133))),DP139="Yes"),OFFSET('Hygiene Data'!$C$8,0,10*ROW('Hygiene Data'!C133)),IF(AND(ISNUMBER(OFFSET('Hygiene Data'!$C$8,0,10*ROW('Hygiene Data'!C133))),DP139="No",ISNUMBER(OFFSET('Hygiene Data'!$C$8,0,10*ROW('Hygiene Data'!C133)))),CONCATENATE("[",ROUND(OFFSET('Hygiene Data'!$C$8,0,10*ROW('Hygiene Data'!C133)),0),"]"),IF(AND(ISNUMBER(OFFSET('Hygiene Data'!$C$8,0,10*ROW('Hygiene Data'!C133))),DP139="",ISNUMBER(OFFSET('Hygiene Data'!$C$8,0,10*ROW('Hygiene Data'!C133)))),OFFSET('Hygiene Data'!$C$8,0,10*ROW('Hygiene Data'!C133)),NA())))</f>
        <v>#N/A</v>
      </c>
      <c r="BB139" s="135" t="e">
        <f ca="1">+IF(AND(ISNUMBER(OFFSET('Hygiene Data'!$C$10,0,10*ROW('Hygiene Data'!C133))),DQ139="Yes"),OFFSET('Hygiene Data'!$C$10,0,10*ROW('Hygiene Data'!C133)),IF(AND(ISNUMBER(OFFSET('Hygiene Data'!$C$10,0,10*ROW('Hygiene Data'!C133))),DQ139="No",ISNUMBER(OFFSET('Hygiene Data'!$C$10,0,10*ROW('Hygiene Data'!C133)))),CONCATENATE("[",ROUND(OFFSET('Hygiene Data'!$C$10,0,10*ROW('Hygiene Data'!C133)),0),"]"),IF(AND(ISNUMBER(OFFSET('Hygiene Data'!$C$10,0,10*ROW('Hygiene Data'!C133))),DQ139="",ISNUMBER(OFFSET('Hygiene Data'!$C$10,0,10*ROW('Hygiene Data'!C133)))),OFFSET('Hygiene Data'!$C$10,0,10*ROW('Hygiene Data'!C133)),NA())))</f>
        <v>#N/A</v>
      </c>
      <c r="BC139" s="135" t="e">
        <f ca="1">+IF(AND(ISNUMBER(OFFSET('Hygiene Data'!$D$6,0,10*ROW('Hygiene Data'!D133))),DR139="Yes"),OFFSET('Hygiene Data'!$D$6,0,10*ROW('Hygiene Data'!D133)),IF(AND(ISNUMBER(OFFSET('Hygiene Data'!$D$6,0,10*ROW('Hygiene Data'!D133))),DR139="No",ISNUMBER(OFFSET('Hygiene Data'!$D$6,0,10*ROW('Hygiene Data'!D133)))),CONCATENATE("[",ROUND(OFFSET('Hygiene Data'!$D$6,0,10*ROW('Hygiene Data'!D133)),0),"]"),IF(AND(ISNUMBER(OFFSET('Hygiene Data'!$D$6,0,10*ROW('Hygiene Data'!D133))),DR139="",ISNUMBER(OFFSET('Hygiene Data'!$D$6,0,10*ROW('Hygiene Data'!D133)))),OFFSET('Hygiene Data'!$D$6,0,10*ROW('Hygiene Data'!D133)),NA())))</f>
        <v>#N/A</v>
      </c>
      <c r="BD139" s="135" t="e">
        <f ca="1">+IF(AND(ISNUMBER(OFFSET('Hygiene Data'!$D$8,0,10*ROW('Hygiene Data'!D133))),DS139="Yes"),OFFSET('Hygiene Data'!$D$8,0,10*ROW('Hygiene Data'!D133)),IF(AND(ISNUMBER(OFFSET('Hygiene Data'!$D$8,0,10*ROW('Hygiene Data'!D133))),DS139="No",ISNUMBER(OFFSET('Hygiene Data'!$D$8,0,10*ROW('Hygiene Data'!D133)))),CONCATENATE("[",ROUND(OFFSET('Hygiene Data'!$D$8,0,10*ROW('Hygiene Data'!D133)),0),"]"),IF(AND(ISNUMBER(OFFSET('Hygiene Data'!$D$8,0,10*ROW('Hygiene Data'!D133))),DS139="",ISNUMBER(OFFSET('Hygiene Data'!$D$8,0,10*ROW('Hygiene Data'!D133)))),OFFSET('Hygiene Data'!$D$8,0,10*ROW('Hygiene Data'!D133)),NA())))</f>
        <v>#N/A</v>
      </c>
      <c r="BE139" s="135" t="e">
        <f ca="1">+IF(AND(ISNUMBER(OFFSET('Hygiene Data'!$D$10,0,10*ROW('Hygiene Data'!D133))),DT139="Yes"),OFFSET('Hygiene Data'!$D$10,0,10*ROW('Hygiene Data'!D133)),IF(AND(ISNUMBER(OFFSET('Hygiene Data'!$D$10,0,10*ROW('Hygiene Data'!D133))),DT139="No",ISNUMBER(OFFSET('Hygiene Data'!$D$10,0,10*ROW('Hygiene Data'!D133)))),CONCATENATE("[",ROUND(OFFSET('Hygiene Data'!$D$10,0,10*ROW('Hygiene Data'!D133)),0),"]"),IF(AND(ISNUMBER(OFFSET('Hygiene Data'!$D$10,0,10*ROW('Hygiene Data'!D133))),DT139="",ISNUMBER(OFFSET('Hygiene Data'!$D$10,0,10*ROW('Hygiene Data'!D133)))),OFFSET('Hygiene Data'!$D$10,0,10*ROW('Hygiene Data'!D133)),NA())))</f>
        <v>#N/A</v>
      </c>
      <c r="BF139" s="135" t="e">
        <f ca="1">+IF(AND(ISNUMBER(OFFSET('Hygiene Data'!$E$6,0,10*ROW('Hygiene Data'!E133))),DU139="Yes"),OFFSET('Hygiene Data'!$E$6,0,10*ROW('Hygiene Data'!E133)),IF(AND(ISNUMBER(OFFSET('Hygiene Data'!$E$6,0,10*ROW('Hygiene Data'!E133))),DU139="No",ISNUMBER(OFFSET('Hygiene Data'!$E$6,0,10*ROW('Hygiene Data'!E133)))),CONCATENATE("[",ROUND(OFFSET('Hygiene Data'!$E$6,0,10*ROW('Hygiene Data'!E133)),0),"]"),IF(AND(ISNUMBER(OFFSET('Hygiene Data'!$E$6,0,10*ROW('Hygiene Data'!E133))),DU139="",ISNUMBER(OFFSET('Hygiene Data'!$E$6,0,10*ROW('Hygiene Data'!E133)))),OFFSET('Hygiene Data'!$E$6,0,10*ROW('Hygiene Data'!E133)),NA())))</f>
        <v>#N/A</v>
      </c>
      <c r="BG139" s="135" t="e">
        <f ca="1">+IF(AND(ISNUMBER(OFFSET('Hygiene Data'!$E$8,0,10*ROW('Hygiene Data'!E133))),DV139="Yes"),OFFSET('Hygiene Data'!$E$8,0,10*ROW('Hygiene Data'!E133)),IF(AND(ISNUMBER(OFFSET('Hygiene Data'!$E$8,0,10*ROW('Hygiene Data'!E133))),DV139="No",ISNUMBER(OFFSET('Hygiene Data'!$E$8,0,10*ROW('Hygiene Data'!E133)))),CONCATENATE("[",ROUND(OFFSET('Hygiene Data'!$E$8,0,10*ROW('Hygiene Data'!E133)),0),"]"),IF(AND(ISNUMBER(OFFSET('Hygiene Data'!$E$8,0,10*ROW('Hygiene Data'!E133))),DV139="",ISNUMBER(OFFSET('Hygiene Data'!$E$8,0,10*ROW('Hygiene Data'!E133)))),OFFSET('Hygiene Data'!$E$8,0,10*ROW('Hygiene Data'!E133)),NA())))</f>
        <v>#N/A</v>
      </c>
      <c r="BH139" s="135" t="e">
        <f ca="1">+IF(AND(ISNUMBER(OFFSET('Hygiene Data'!$E$10,0,10*ROW('Hygiene Data'!E133))),DW139="Yes"),OFFSET('Hygiene Data'!$E$10,0,10*ROW('Hygiene Data'!E133)),IF(AND(ISNUMBER(OFFSET('Hygiene Data'!$E$10,0,10*ROW('Hygiene Data'!E133))),DW139="No",ISNUMBER(OFFSET('Hygiene Data'!$E$10,0,10*ROW('Hygiene Data'!E133)))),CONCATENATE("[",ROUND(OFFSET('Hygiene Data'!$E$10,0,10*ROW('Hygiene Data'!E133)),0),"]"),IF(AND(ISNUMBER(OFFSET('Hygiene Data'!$E$10,0,10*ROW('Hygiene Data'!E133))),DW139="",ISNUMBER(OFFSET('Hygiene Data'!$E$10,0,10*ROW('Hygiene Data'!E133)))),OFFSET('Hygiene Data'!$E$10,0,10*ROW('Hygiene Data'!E133)),NA())))</f>
        <v>#N/A</v>
      </c>
      <c r="BI139" s="135" t="e">
        <f ca="1">+IF(AND(ISNUMBER(OFFSET('Hygiene Data'!$F$6,0,10*ROW('Hygiene Data'!F133))),DX139="Yes"),OFFSET('Hygiene Data'!$F$6,0,10*ROW('Hygiene Data'!F133)),IF(AND(ISNUMBER(OFFSET('Hygiene Data'!$F$6,0,10*ROW('Hygiene Data'!F133))),DX139="No",ISNUMBER(OFFSET('Hygiene Data'!$F$6,0,10*ROW('Hygiene Data'!F133)))),CONCATENATE("[",ROUND(OFFSET('Hygiene Data'!$F$6,0,10*ROW('Hygiene Data'!F133)),0),"]"),IF(AND(ISNUMBER(OFFSET('Hygiene Data'!$F$6,0,10*ROW('Hygiene Data'!F133))),DX139="",ISNUMBER(OFFSET('Hygiene Data'!$F$6,0,10*ROW('Hygiene Data'!F133)))),OFFSET('Hygiene Data'!$F$6,0,10*ROW('Hygiene Data'!F133)),NA())))</f>
        <v>#N/A</v>
      </c>
      <c r="BJ139" s="135" t="e">
        <f ca="1">+IF(AND(ISNUMBER(OFFSET('Hygiene Data'!$F$8,0,10*ROW('Hygiene Data'!F133))),DY139="Yes"),OFFSET('Hygiene Data'!$F$8,0,10*ROW('Hygiene Data'!F133)),IF(AND(ISNUMBER(OFFSET('Hygiene Data'!$F$8,0,10*ROW('Hygiene Data'!F133))),DY139="No",ISNUMBER(OFFSET('Hygiene Data'!$F$8,0,10*ROW('Hygiene Data'!F133)))),CONCATENATE("[",ROUND(OFFSET('Hygiene Data'!$F$8,0,10*ROW('Hygiene Data'!F133)),0),"]"),IF(AND(ISNUMBER(OFFSET('Hygiene Data'!$F$8,0,10*ROW('Hygiene Data'!F133))),DY139="",ISNUMBER(OFFSET('Hygiene Data'!$F$8,0,10*ROW('Hygiene Data'!F133)))),OFFSET('Hygiene Data'!$F$8,0,10*ROW('Hygiene Data'!F133)),NA())))</f>
        <v>#N/A</v>
      </c>
      <c r="BK139" s="135" t="e">
        <f ca="1">+IF(AND(ISNUMBER(OFFSET('Hygiene Data'!$F$10,0,10*ROW('Hygiene Data'!F133))),DZ139="Yes"),OFFSET('Hygiene Data'!$F$10,0,10*ROW('Hygiene Data'!F133)),IF(AND(ISNUMBER(OFFSET('Hygiene Data'!$F$10,0,10*ROW('Hygiene Data'!F133))),DZ139="No",ISNUMBER(OFFSET('Hygiene Data'!$F$10,0,10*ROW('Hygiene Data'!F133)))),CONCATENATE("[",ROUND(OFFSET('Hygiene Data'!$F$10,0,10*ROW('Hygiene Data'!F133)),0),"]"),IF(AND(ISNUMBER(OFFSET('Hygiene Data'!$F$10,0,10*ROW('Hygiene Data'!F133))),DZ139="",ISNUMBER(OFFSET('Hygiene Data'!$F$10,0,10*ROW('Hygiene Data'!F133)))),OFFSET('Hygiene Data'!$F$10,0,10*ROW('Hygiene Data'!F133)),NA())))</f>
        <v>#N/A</v>
      </c>
      <c r="BL139" s="135" t="e">
        <f ca="1">+IF(AND(ISNUMBER(OFFSET('Hygiene Data'!$G$6,0,10*ROW('Hygiene Data'!G133))),EA139="Yes"),OFFSET('Hygiene Data'!$G$6,0,10*ROW('Hygiene Data'!G133)),IF(AND(ISNUMBER(OFFSET('Hygiene Data'!$G$6,0,10*ROW('Hygiene Data'!G133))),EA139="No",ISNUMBER(OFFSET('Hygiene Data'!$G$6,0,10*ROW('Hygiene Data'!G133)))),CONCATENATE("[",ROUND(OFFSET('Hygiene Data'!$G$6,0,10*ROW('Hygiene Data'!G133)),0),"]"),IF(AND(ISNUMBER(OFFSET('Hygiene Data'!$G$6,0,10*ROW('Hygiene Data'!G133))),EA139="",ISNUMBER(OFFSET('Hygiene Data'!$G$6,0,10*ROW('Hygiene Data'!G133)))),OFFSET('Hygiene Data'!$G$6,0,10*ROW('Hygiene Data'!G133)),NA())))</f>
        <v>#N/A</v>
      </c>
      <c r="BM139" s="135" t="e">
        <f ca="1">+IF(AND(ISNUMBER(OFFSET('Hygiene Data'!$G$8,0,10*ROW('Hygiene Data'!G133))),EB139="Yes"),OFFSET('Hygiene Data'!$G$8,0,10*ROW('Hygiene Data'!G133)),IF(AND(ISNUMBER(OFFSET('Hygiene Data'!$G$8,0,10*ROW('Hygiene Data'!G133))),EB139="No",ISNUMBER(OFFSET('Hygiene Data'!$G$8,0,10*ROW('Hygiene Data'!G133)))),CONCATENATE("[",ROUND(OFFSET('Hygiene Data'!$G$8,0,10*ROW('Hygiene Data'!G133)),0),"]"),IF(AND(ISNUMBER(OFFSET('Hygiene Data'!$G$8,0,10*ROW('Hygiene Data'!G133))),EB139="",ISNUMBER(OFFSET('Hygiene Data'!$G$8,0,10*ROW('Hygiene Data'!G133)))),OFFSET('Hygiene Data'!$G$8,0,10*ROW('Hygiene Data'!G133)),NA())))</f>
        <v>#N/A</v>
      </c>
      <c r="BN139" s="135" t="e">
        <f ca="1">+IF(AND(ISNUMBER(OFFSET('Hygiene Data'!$G$10,0,10*ROW('Hygiene Data'!G133))),EC139="Yes"),OFFSET('Hygiene Data'!$G$10,0,10*ROW('Hygiene Data'!G133)),IF(AND(ISNUMBER(OFFSET('Hygiene Data'!$G$10,0,10*ROW('Hygiene Data'!G133))),EC139="No",ISNUMBER(OFFSET('Hygiene Data'!$G$10,0,10*ROW('Hygiene Data'!G133)))),CONCATENATE("[",ROUND(OFFSET('Hygiene Data'!$G$10,0,10*ROW('Hygiene Data'!G133)),0),"]"),IF(AND(ISNUMBER(OFFSET('Hygiene Data'!$G$10,0,10*ROW('Hygiene Data'!G133))),EC139="",ISNUMBER(OFFSET('Hygiene Data'!$G$10,0,10*ROW('Hygiene Data'!G133)))),OFFSET('Hygiene Data'!$G$10,0,10*ROW('Hygiene Data'!G133)),NA())))</f>
        <v>#N/A</v>
      </c>
      <c r="BO139" s="135" t="e">
        <f ca="1">+IF(AND(ISNUMBER(OFFSET('Hygiene Data'!$H$6,0,10*ROW('Hygiene Data'!H133))),ED139="Yes"),OFFSET('Hygiene Data'!$H$6,0,10*ROW('Hygiene Data'!H133)),IF(AND(ISNUMBER(OFFSET('Hygiene Data'!$H$6,0,10*ROW('Hygiene Data'!H133))),ED139="No",ISNUMBER(OFFSET('Hygiene Data'!$H$6,0,10*ROW('Hygiene Data'!H133)))),CONCATENATE("[",ROUND(OFFSET('Hygiene Data'!$H$6,0,10*ROW('Hygiene Data'!H133)),0),"]"),IF(AND(ISNUMBER(OFFSET('Hygiene Data'!$H$6,0,10*ROW('Hygiene Data'!H133))),ED139="",ISNUMBER(OFFSET('Hygiene Data'!$H$6,0,10*ROW('Hygiene Data'!H133)))),OFFSET('Hygiene Data'!$H$6,0,10*ROW('Hygiene Data'!H133)),NA())))</f>
        <v>#N/A</v>
      </c>
      <c r="BP139" s="135" t="e">
        <f ca="1">+IF(AND(ISNUMBER(OFFSET('Hygiene Data'!$H$8,0,10*ROW('Hygiene Data'!H133))),EE139="Yes"),OFFSET('Hygiene Data'!$H$8,0,10*ROW('Hygiene Data'!H133)),IF(AND(ISNUMBER(OFFSET('Hygiene Data'!$H$8,0,10*ROW('Hygiene Data'!H133))),EE139="No",ISNUMBER(OFFSET('Hygiene Data'!$H$8,0,10*ROW('Hygiene Data'!H133)))),CONCATENATE("[",ROUND(OFFSET('Hygiene Data'!$H$8,0,10*ROW('Hygiene Data'!H133)),0),"]"),IF(AND(ISNUMBER(OFFSET('Hygiene Data'!$H$8,0,10*ROW('Hygiene Data'!H133))),EE139="",ISNUMBER(OFFSET('Hygiene Data'!$H$8,0,10*ROW('Hygiene Data'!H133)))),OFFSET('Hygiene Data'!$H$8,0,10*ROW('Hygiene Data'!H133)),NA())))</f>
        <v>#N/A</v>
      </c>
      <c r="BQ139" s="135" t="e">
        <f ca="1">+IF(AND(ISNUMBER(OFFSET('Hygiene Data'!$H$10,0,10*ROW('Hygiene Data'!H133))),EF139="Yes"),OFFSET('Hygiene Data'!$H$10,0,10*ROW('Hygiene Data'!H133)),IF(AND(ISNUMBER(OFFSET('Hygiene Data'!$H$10,0,10*ROW('Hygiene Data'!H133))),EF139="No",ISNUMBER(OFFSET('Hygiene Data'!$H$10,0,10*ROW('Hygiene Data'!H133)))),CONCATENATE("[",ROUND(OFFSET('Hygiene Data'!$H$10,0,10*ROW('Hygiene Data'!H133)),0),"]"),IF(AND(ISNUMBER(OFFSET('Hygiene Data'!$H$10,0,10*ROW('Hygiene Data'!H133))),EF139="",ISNUMBER(OFFSET('Hygiene Data'!$H$10,0,10*ROW('Hygiene Data'!H133)))),OFFSET('Hygiene Data'!$H$10,0,10*ROW('Hygiene Data'!H133)),NA())))</f>
        <v>#N/A</v>
      </c>
      <c r="BS139" s="34" t="str">
        <f ca="1">+IF(OFFSET('Water Data'!$C$28,0,10*ROW('Water Data'!C133))="","",OFFSET('Water Data'!$C$28,0,10*ROW('Water Data'!C133)))</f>
        <v/>
      </c>
      <c r="BT139" s="34" t="str">
        <f ca="1">+IF(OFFSET('Water Data'!$C$29,0,10*ROW('Water Data'!C133))="","",OFFSET('Water Data'!$C$29,0,10*ROW('Water Data'!C133)))</f>
        <v/>
      </c>
      <c r="BU139" s="34" t="str">
        <f ca="1">+IF(OFFSET('Water Data'!$C$30,0,10*ROW('Water Data'!C133))="","",OFFSET('Water Data'!$C$30,0,10*ROW('Water Data'!C133)))</f>
        <v/>
      </c>
      <c r="BV139" s="34" t="str">
        <f ca="1">+IF(OFFSET('Water Data'!$D$28,0,10*ROW('Water Data'!D133))="","",OFFSET('Water Data'!$D$28,0,10*ROW('Water Data'!D133)))</f>
        <v/>
      </c>
      <c r="BW139" s="34" t="str">
        <f ca="1">+IF(OFFSET('Water Data'!$D$29,0,10*ROW('Water Data'!D133))="","",OFFSET('Water Data'!$D$29,0,10*ROW('Water Data'!D133)))</f>
        <v/>
      </c>
      <c r="BX139" s="34" t="str">
        <f ca="1">+IF(OFFSET('Water Data'!$D$30,0,10*ROW('Water Data'!D133))="","",OFFSET('Water Data'!$D$30,0,10*ROW('Water Data'!D133)))</f>
        <v/>
      </c>
      <c r="BY139" s="34" t="str">
        <f ca="1">+IF(OFFSET('Water Data'!$E$28,0,10*ROW('Water Data'!E133))="","",OFFSET('Water Data'!$E$28,0,10*ROW('Water Data'!E133)))</f>
        <v/>
      </c>
      <c r="BZ139" s="34" t="str">
        <f ca="1">+IF(OFFSET('Water Data'!$E$29,0,10*ROW('Water Data'!E133))="","",OFFSET('Water Data'!$E$29,0,10*ROW('Water Data'!E133)))</f>
        <v/>
      </c>
      <c r="CA139" s="34" t="str">
        <f ca="1">+IF(OFFSET('Water Data'!$E$30,0,10*ROW('Water Data'!E133))="","",OFFSET('Water Data'!$E$30,0,10*ROW('Water Data'!E133)))</f>
        <v/>
      </c>
      <c r="CB139" s="34" t="str">
        <f ca="1">+IF(OFFSET('Water Data'!$F$28,0,10*ROW('Water Data'!F133))="","",OFFSET('Water Data'!$F$28,0,10*ROW('Water Data'!F133)))</f>
        <v/>
      </c>
      <c r="CC139" s="34" t="str">
        <f ca="1">+IF(OFFSET('Water Data'!$F$29,0,10*ROW('Water Data'!F133))="","",OFFSET('Water Data'!$F$29,0,10*ROW('Water Data'!F133)))</f>
        <v/>
      </c>
      <c r="CD139" s="34" t="str">
        <f ca="1">+IF(OFFSET('Water Data'!$F$30,0,10*ROW('Water Data'!F133))="","",OFFSET('Water Data'!$F$30,0,10*ROW('Water Data'!F133)))</f>
        <v/>
      </c>
      <c r="CE139" s="34" t="str">
        <f ca="1">+IF(OFFSET('Water Data'!$G$28,0,10*ROW('Water Data'!G133))="","",OFFSET('Water Data'!$G$28,0,10*ROW('Water Data'!G133)))</f>
        <v/>
      </c>
      <c r="CF139" s="34" t="str">
        <f ca="1">+IF(OFFSET('Water Data'!$G$29,0,10*ROW('Water Data'!G133))="","",OFFSET('Water Data'!$G$29,0,10*ROW('Water Data'!G133)))</f>
        <v/>
      </c>
      <c r="CG139" s="34" t="str">
        <f ca="1">+IF(OFFSET('Water Data'!$G$30,0,10*ROW('Water Data'!G133))="","",OFFSET('Water Data'!$G$30,0,10*ROW('Water Data'!G133)))</f>
        <v/>
      </c>
      <c r="CH139" s="34" t="str">
        <f ca="1">+IF(OFFSET('Water Data'!$H$28,0,10*ROW('Water Data'!H133))="","",OFFSET('Water Data'!$H$28,0,10*ROW('Water Data'!H133)))</f>
        <v/>
      </c>
      <c r="CI139" s="34" t="str">
        <f ca="1">+IF(OFFSET('Water Data'!$H$29,0,10*ROW('Water Data'!H133))="","",OFFSET('Water Data'!$H$29,0,10*ROW('Water Data'!H133)))</f>
        <v/>
      </c>
      <c r="CJ139" s="34" t="str">
        <f ca="1">+IF(OFFSET('Water Data'!$H$30,0,10*ROW('Water Data'!H133))="","",OFFSET('Water Data'!$H$30,0,10*ROW('Water Data'!H133)))</f>
        <v/>
      </c>
      <c r="CK139" s="34" t="str">
        <f ca="1">+IF(OFFSET('Sanitation Data'!$C$29,0,10*ROW('Sanitation Data'!C133))="","",OFFSET('Sanitation Data'!$C$29,0,10*ROW('Sanitation Data'!C133)))</f>
        <v/>
      </c>
      <c r="CL139" s="34" t="str">
        <f ca="1">+IF(OFFSET('Sanitation Data'!$C$30,0,10*ROW('Sanitation Data'!C133))="","",OFFSET('Sanitation Data'!$C$30,0,10*ROW('Sanitation Data'!C133)))</f>
        <v/>
      </c>
      <c r="CM139" s="34" t="str">
        <f ca="1">+IF(OFFSET('Sanitation Data'!$C$31,0,10*ROW('Sanitation Data'!C133))="","",OFFSET('Sanitation Data'!$C$31,0,10*ROW('Sanitation Data'!C133)))</f>
        <v/>
      </c>
      <c r="CN139" s="34" t="str">
        <f ca="1">+IF(OFFSET('Sanitation Data'!$C$32,0,10*ROW('Sanitation Data'!C133))="","",OFFSET('Sanitation Data'!$C$32,0,10*ROW('Sanitation Data'!C133)))</f>
        <v/>
      </c>
      <c r="CO139" s="34" t="str">
        <f ca="1">+IF(OFFSET('Sanitation Data'!$C$33,0,10*ROW('Sanitation Data'!C133))="","",OFFSET('Sanitation Data'!$C$33,0,10*ROW('Sanitation Data'!C133)))</f>
        <v/>
      </c>
      <c r="CP139" s="34" t="str">
        <f ca="1">+IF(OFFSET('Sanitation Data'!$D$29,0,10*ROW('Sanitation Data'!D133))="","",OFFSET('Sanitation Data'!$D$29,0,10*ROW('Sanitation Data'!D133)))</f>
        <v/>
      </c>
      <c r="CQ139" s="34" t="str">
        <f ca="1">+IF(OFFSET('Sanitation Data'!$D$30,0,10*ROW('Sanitation Data'!D133))="","",OFFSET('Sanitation Data'!$D$30,0,10*ROW('Sanitation Data'!D133)))</f>
        <v/>
      </c>
      <c r="CR139" s="34" t="str">
        <f ca="1">+IF(OFFSET('Sanitation Data'!$D$31,0,10*ROW('Sanitation Data'!D133))="","",OFFSET('Sanitation Data'!$D$31,0,10*ROW('Sanitation Data'!D133)))</f>
        <v/>
      </c>
      <c r="CS139" s="34" t="str">
        <f ca="1">+IF(OFFSET('Sanitation Data'!$D$32,0,10*ROW('Sanitation Data'!D133))="","",OFFSET('Sanitation Data'!$D$32,0,10*ROW('Sanitation Data'!D133)))</f>
        <v/>
      </c>
      <c r="CT139" s="34" t="str">
        <f ca="1">+IF(OFFSET('Sanitation Data'!$D$33,0,10*ROW('Sanitation Data'!D133))="","",OFFSET('Sanitation Data'!$D$33,0,10*ROW('Sanitation Data'!D133)))</f>
        <v/>
      </c>
      <c r="CU139" s="34" t="str">
        <f ca="1">+IF(OFFSET('Sanitation Data'!$E$29,0,10*ROW('Sanitation Data'!E133))="","",OFFSET('Sanitation Data'!$E$29,0,10*ROW('Sanitation Data'!E133)))</f>
        <v/>
      </c>
      <c r="CV139" s="34" t="str">
        <f ca="1">+IF(OFFSET('Sanitation Data'!$E$30,0,10*ROW('Sanitation Data'!E133))="","",OFFSET('Sanitation Data'!$E$30,0,10*ROW('Sanitation Data'!E133)))</f>
        <v/>
      </c>
      <c r="CW139" s="34" t="str">
        <f ca="1">+IF(OFFSET('Sanitation Data'!$E$31,0,10*ROW('Sanitation Data'!E133))="","",OFFSET('Sanitation Data'!$E$31,0,10*ROW('Sanitation Data'!E133)))</f>
        <v/>
      </c>
      <c r="CX139" s="34" t="str">
        <f ca="1">+IF(OFFSET('Sanitation Data'!$E$32,0,10*ROW('Sanitation Data'!E133))="","",OFFSET('Sanitation Data'!$E$32,0,10*ROW('Sanitation Data'!E133)))</f>
        <v/>
      </c>
      <c r="CY139" s="34" t="str">
        <f ca="1">+IF(OFFSET('Sanitation Data'!$E$33,0,10*ROW('Sanitation Data'!E133))="","",OFFSET('Sanitation Data'!$E$33,0,10*ROW('Sanitation Data'!E133)))</f>
        <v/>
      </c>
      <c r="CZ139" s="34" t="str">
        <f ca="1">+IF(OFFSET('Sanitation Data'!$F$29,0,10*ROW('Sanitation Data'!F133))="","",OFFSET('Sanitation Data'!$F$29,0,10*ROW('Sanitation Data'!F133)))</f>
        <v/>
      </c>
      <c r="DA139" s="34" t="str">
        <f ca="1">+IF(OFFSET('Sanitation Data'!$F$30,0,10*ROW('Sanitation Data'!F133))="","",OFFSET('Sanitation Data'!$F$30,0,10*ROW('Sanitation Data'!F133)))</f>
        <v/>
      </c>
      <c r="DB139" s="34" t="str">
        <f ca="1">+IF(OFFSET('Sanitation Data'!$F$31,0,10*ROW('Sanitation Data'!F133))="","",OFFSET('Sanitation Data'!$F$31,0,10*ROW('Sanitation Data'!F133)))</f>
        <v/>
      </c>
      <c r="DC139" s="34" t="str">
        <f ca="1">+IF(OFFSET('Sanitation Data'!$F$32,0,10*ROW('Sanitation Data'!F133))="","",OFFSET('Sanitation Data'!$F$32,0,10*ROW('Sanitation Data'!F133)))</f>
        <v/>
      </c>
      <c r="DD139" s="34" t="str">
        <f ca="1">+IF(OFFSET('Sanitation Data'!$F$33,0,10*ROW('Sanitation Data'!F133))="","",OFFSET('Sanitation Data'!$F$33,0,10*ROW('Sanitation Data'!F133)))</f>
        <v/>
      </c>
      <c r="DE139" s="34" t="str">
        <f ca="1">+IF(OFFSET('Sanitation Data'!$G$29,0,10*ROW('Sanitation Data'!G133))="","",OFFSET('Sanitation Data'!$G$29,0,10*ROW('Sanitation Data'!G133)))</f>
        <v/>
      </c>
      <c r="DF139" s="34" t="str">
        <f ca="1">+IF(OFFSET('Sanitation Data'!$G$30,0,10*ROW('Sanitation Data'!G133))="","",OFFSET('Sanitation Data'!$G$30,0,10*ROW('Sanitation Data'!G133)))</f>
        <v/>
      </c>
      <c r="DG139" s="34" t="str">
        <f ca="1">+IF(OFFSET('Sanitation Data'!$G$31,0,10*ROW('Sanitation Data'!G133))="","",OFFSET('Sanitation Data'!$G$31,0,10*ROW('Sanitation Data'!G133)))</f>
        <v/>
      </c>
      <c r="DH139" s="34" t="str">
        <f ca="1">+IF(OFFSET('Sanitation Data'!$G$32,0,10*ROW('Sanitation Data'!G133))="","",OFFSET('Sanitation Data'!$G$32,0,10*ROW('Sanitation Data'!G133)))</f>
        <v/>
      </c>
      <c r="DI139" s="34" t="str">
        <f ca="1">+IF(OFFSET('Sanitation Data'!$G$33,0,10*ROW('Sanitation Data'!G133))="","",OFFSET('Sanitation Data'!$G$33,0,10*ROW('Sanitation Data'!G133)))</f>
        <v/>
      </c>
      <c r="DJ139" s="34" t="str">
        <f ca="1">+IF(OFFSET('Sanitation Data'!$H$29,0,10*ROW('Sanitation Data'!H133))="","",OFFSET('Sanitation Data'!$H$29,0,10*ROW('Sanitation Data'!H133)))</f>
        <v/>
      </c>
      <c r="DK139" s="34" t="str">
        <f ca="1">+IF(OFFSET('Sanitation Data'!$H$30,0,10*ROW('Sanitation Data'!H133))="","",OFFSET('Sanitation Data'!$H$30,0,10*ROW('Sanitation Data'!H133)))</f>
        <v/>
      </c>
      <c r="DL139" s="34" t="str">
        <f ca="1">+IF(OFFSET('Sanitation Data'!$H$31,0,10*ROW('Sanitation Data'!H133))="","",OFFSET('Sanitation Data'!$H$31,0,10*ROW('Sanitation Data'!H133)))</f>
        <v/>
      </c>
      <c r="DM139" s="34" t="str">
        <f ca="1">+IF(OFFSET('Sanitation Data'!$H$32,0,10*ROW('Sanitation Data'!H133))="","",OFFSET('Sanitation Data'!$H$32,0,10*ROW('Sanitation Data'!H133)))</f>
        <v/>
      </c>
      <c r="DN139" s="34" t="str">
        <f ca="1">+IF(OFFSET('Sanitation Data'!$H$33,0,10*ROW('Sanitation Data'!H133))="","",OFFSET('Sanitation Data'!$H$33,0,10*ROW('Sanitation Data'!H133)))</f>
        <v/>
      </c>
      <c r="DO139" s="34" t="str">
        <f ca="1">+IF(OFFSET('Hygiene Data'!$C$12,0,10*ROW('Hygiene Data'!C133))="","",OFFSET('Hygiene Data'!$C$12,0,10*ROW('Hygiene Data'!C133)))</f>
        <v/>
      </c>
      <c r="DP139" s="34" t="str">
        <f ca="1">+IF(OFFSET('Hygiene Data'!$C$13,0,10*ROW('Hygiene Data'!C133))="","",OFFSET('Hygiene Data'!$C$13,0,10*ROW('Hygiene Data'!C133)))</f>
        <v/>
      </c>
      <c r="DQ139" s="34" t="str">
        <f ca="1">+IF(OFFSET('Hygiene Data'!$C$14,0,10*ROW('Hygiene Data'!C133))="","",OFFSET('Hygiene Data'!$C$14,0,10*ROW('Hygiene Data'!C133)))</f>
        <v/>
      </c>
      <c r="DR139" s="34" t="str">
        <f ca="1">+IF(OFFSET('Hygiene Data'!$D$12,0,10*ROW('Hygiene Data'!D133))="","",OFFSET('Hygiene Data'!$D$12,0,10*ROW('Hygiene Data'!D133)))</f>
        <v/>
      </c>
      <c r="DS139" s="34" t="str">
        <f ca="1">+IF(OFFSET('Hygiene Data'!$D$13,0,10*ROW('Hygiene Data'!D133))="","",OFFSET('Hygiene Data'!$D$13,0,10*ROW('Hygiene Data'!D133)))</f>
        <v/>
      </c>
      <c r="DT139" s="34" t="str">
        <f ca="1">+IF(OFFSET('Hygiene Data'!$D$14,0,10*ROW('Hygiene Data'!D133))="","",OFFSET('Hygiene Data'!$D$14,0,10*ROW('Hygiene Data'!D133)))</f>
        <v/>
      </c>
      <c r="DU139" s="34" t="str">
        <f ca="1">+IF(OFFSET('Hygiene Data'!$E$12,0,10*ROW('Hygiene Data'!E133))="","",OFFSET('Hygiene Data'!$E$12,0,10*ROW('Hygiene Data'!E133)))</f>
        <v/>
      </c>
      <c r="DV139" s="34" t="str">
        <f ca="1">+IF(OFFSET('Hygiene Data'!$E$13,0,10*ROW('Hygiene Data'!E133))="","",OFFSET('Hygiene Data'!$E$13,0,10*ROW('Hygiene Data'!E133)))</f>
        <v/>
      </c>
      <c r="DW139" s="34" t="str">
        <f ca="1">+IF(OFFSET('Hygiene Data'!$E$14,0,10*ROW('Hygiene Data'!E133))="","",OFFSET('Hygiene Data'!$E$14,0,10*ROW('Hygiene Data'!E133)))</f>
        <v/>
      </c>
      <c r="DX139" s="34" t="str">
        <f ca="1">+IF(OFFSET('Hygiene Data'!$F$12,0,10*ROW('Hygiene Data'!F133))="","",OFFSET('Hygiene Data'!$F$12,0,10*ROW('Hygiene Data'!F133)))</f>
        <v/>
      </c>
      <c r="DY139" s="34" t="str">
        <f ca="1">+IF(OFFSET('Hygiene Data'!$F$13,0,10*ROW('Hygiene Data'!F133))="","",OFFSET('Hygiene Data'!$F$13,0,10*ROW('Hygiene Data'!F133)))</f>
        <v/>
      </c>
      <c r="DZ139" s="34" t="str">
        <f ca="1">+IF(OFFSET('Hygiene Data'!$F$14,0,10*ROW('Hygiene Data'!F133))="","",OFFSET('Hygiene Data'!$F$14,0,10*ROW('Hygiene Data'!F133)))</f>
        <v/>
      </c>
      <c r="EA139" s="34" t="str">
        <f ca="1">+IF(OFFSET('Hygiene Data'!$G$12,0,10*ROW('Hygiene Data'!G133))="","",OFFSET('Hygiene Data'!$G$12,0,10*ROW('Hygiene Data'!G133)))</f>
        <v/>
      </c>
      <c r="EB139" s="34" t="str">
        <f ca="1">+IF(OFFSET('Hygiene Data'!$G$13,0,10*ROW('Hygiene Data'!G133))="","",OFFSET('Hygiene Data'!$G$13,0,10*ROW('Hygiene Data'!G133)))</f>
        <v/>
      </c>
      <c r="EC139" s="34" t="str">
        <f ca="1">+IF(OFFSET('Hygiene Data'!$G$14,0,10*ROW('Hygiene Data'!G133))="","",OFFSET('Hygiene Data'!$G$14,0,10*ROW('Hygiene Data'!G133)))</f>
        <v/>
      </c>
      <c r="ED139" s="34" t="str">
        <f ca="1">+IF(OFFSET('Hygiene Data'!$H$12,0,10*ROW('Hygiene Data'!H133))="","",OFFSET('Hygiene Data'!$H$12,0,10*ROW('Hygiene Data'!H133)))</f>
        <v/>
      </c>
      <c r="EE139" s="34" t="str">
        <f ca="1">+IF(OFFSET('Hygiene Data'!$H$13,0,10*ROW('Hygiene Data'!H133))="","",OFFSET('Hygiene Data'!$H$13,0,10*ROW('Hygiene Data'!H133)))</f>
        <v/>
      </c>
      <c r="EF139" s="34" t="str">
        <f ca="1">+IF(OFFSET('Hygiene Data'!$H$14,0,10*ROW('Hygiene Data'!H133))="","",OFFSET('Hygiene Data'!$H$14,0,10*ROW('Hygiene Data'!H133)))</f>
        <v/>
      </c>
    </row>
    <row r="140" spans="1:136" x14ac:dyDescent="0.2">
      <c r="A140" s="50" t="str">
        <f ca="1">+IF(OFFSET('Water Data'!$B$1,0,10*ROW('Water Data'!B137))="","",OFFSET('Water Data'!$B$1,0,10*ROW('Water Data'!B137)))</f>
        <v/>
      </c>
      <c r="B140" s="50" t="str">
        <f ca="1">+IF(OFFSET('Water Data'!$A$3,0,10*ROW('Water Data'!A137))="","",OFFSET('Water Data'!$A$3,0,10*ROW('Water Data'!A137)))</f>
        <v/>
      </c>
      <c r="C140" s="50" t="str">
        <f ca="1">+IF(OFFSET('Water Data'!$C$3,0,10*ROW('Water Data'!C137))="","",OFFSET('Water Data'!$C$3,0,10*ROW('Water Data'!C137)))</f>
        <v/>
      </c>
      <c r="D140" s="133" t="e">
        <f ca="1">+IF(AND(ISNUMBER(OFFSET('Water Data'!$C$5,0,10*ROW('Water Data'!C134))),BS140="Yes"),100-OFFSET('Water Data'!$C$5,0,10*ROW('Water Data'!C134)),IF(AND(ISNUMBER(OFFSET('Water Data'!$C$5,0,10*ROW('Water Data'!C134))),BS140="No",ISNUMBER(OFFSET('Water Data'!$C$5,0,10*ROW('Water Data'!C134)))),CONCATENATE("[",ROUND(100-OFFSET('Water Data'!$C$5,0,10*ROW('Water Data'!C134)),0),"]"),IF(AND(ISNUMBER(OFFSET('Water Data'!$C$5,0,10*ROW('Water Data'!C134))),BS140="",ISNUMBER(OFFSET('Water Data'!$C$5,0,10*ROW('Water Data'!C134)))),100-OFFSET('Water Data'!$C$5,0,10*ROW('Water Data'!C134)),NA())))</f>
        <v>#N/A</v>
      </c>
      <c r="E140" s="133" t="e">
        <f ca="1">+IF(AND(ISNUMBER(OFFSET('Water Data'!$C$7,0,10*ROW('Water Data'!D134))),BT140="Yes"),OFFSET('Water Data'!$C$7,0,10*ROW('Water Data'!C134)),IF(AND(ISNUMBER(OFFSET('Water Data'!$C$7,0,10*ROW('Water Data'!C134))),BT140="No",ISNUMBER(OFFSET('Water Data'!$C$7,0,10*ROW('Water Data'!C134)))),CONCATENATE("[",ROUND(OFFSET('Water Data'!$C$7,0,10*ROW('Water Data'!C134)),0),"]"),IF(AND(ISNUMBER(OFFSET('Water Data'!$C$7,0,10*ROW('Water Data'!C134))),BT140="",ISNUMBER(OFFSET('Water Data'!$C$7,0,10*ROW('Water Data'!C134)))),OFFSET('Water Data'!$C$7,0,10*ROW('Water Data'!C134)),NA())))</f>
        <v>#N/A</v>
      </c>
      <c r="F140" s="133" t="e">
        <f ca="1">+IF(AND(ISNUMBER(OFFSET('Water Data'!$C$10,0,10*ROW('Water Data'!C134))),BU140="Yes"),OFFSET('Water Data'!$C$10,0,10*ROW('Water Data'!C134)),IF(AND(ISNUMBER(OFFSET('Water Data'!$C$10,0,10*ROW('Water Data'!C134))),BU140="No",ISNUMBER(OFFSET('Water Data'!$C$10,0,10*ROW('Water Data'!C134)))),CONCATENATE("[",ROUND(OFFSET('Water Data'!$C$10,0,10*ROW('Water Data'!C134)),0),"]"),IF(AND(ISNUMBER(OFFSET('Water Data'!$C$10,0,10*ROW('Water Data'!C134))),BU140="",ISNUMBER(OFFSET('Water Data'!$C$10,0,10*ROW('Water Data'!C134)))),OFFSET('Water Data'!$C$10,0,10*ROW('Water Data'!C134)),NA())))</f>
        <v>#N/A</v>
      </c>
      <c r="G140" s="133" t="e">
        <f ca="1">+IF(AND(ISNUMBER(OFFSET('Water Data'!$D$5,0,10*ROW('Water Data'!D134))),BV140="Yes"),100-OFFSET('Water Data'!$D$5,0,10*ROW('Water Data'!D134)),IF(AND(ISNUMBER(OFFSET('Water Data'!$D$5,0,10*ROW('Water Data'!D134))),BV140="No",ISNUMBER(OFFSET('Water Data'!$D$5,0,10*ROW('Water Data'!D134)))),CONCATENATE("[",ROUND(100-OFFSET('Water Data'!$D$5,0,10*ROW('Water Data'!D134)),0),"]"),IF(AND(ISNUMBER(OFFSET('Water Data'!$D$5,0,10*ROW('Water Data'!D134))),BV140="",ISNUMBER(OFFSET('Water Data'!$D$5,0,10*ROW('Water Data'!D134)))),100-OFFSET('Water Data'!$D$5,0,10*ROW('Water Data'!D134)),NA())))</f>
        <v>#N/A</v>
      </c>
      <c r="H140" s="133" t="e">
        <f ca="1">+IF(AND(ISNUMBER(OFFSET('Water Data'!$D$7,0,10*ROW('Water Data'!D134))),BW140="Yes"),OFFSET('Water Data'!$D$7,0,10*ROW('Water Data'!D134)),IF(AND(ISNUMBER(OFFSET('Water Data'!$D$7,0,10*ROW('Water Data'!D134))),BW140="No",ISNUMBER(OFFSET('Water Data'!$D$7,0,10*ROW('Water Data'!D134)))),CONCATENATE("[",ROUND(OFFSET('Water Data'!$C$7,0,10*ROW('Water Data'!D134)),0),"]"),IF(AND(ISNUMBER(OFFSET('Water Data'!$D$7,0,10*ROW('Water Data'!D134))),BW140="",ISNUMBER(OFFSET('Water Data'!$D$7,0,10*ROW('Water Data'!D134)))),OFFSET('Water Data'!$D$7,0,10*ROW('Water Data'!D134)),NA())))</f>
        <v>#N/A</v>
      </c>
      <c r="I140" s="133" t="e">
        <f ca="1">+IF(AND(ISNUMBER(OFFSET('Water Data'!$D$10,0,10*ROW('Water Data'!D134))),BX140="Yes"),OFFSET('Water Data'!$D$10,0,10*ROW('Water Data'!D134)),IF(AND(ISNUMBER(OFFSET('Water Data'!$D$10,0,10*ROW('Water Data'!D134))),BX140="No",ISNUMBER(OFFSET('Water Data'!$D$10,0,10*ROW('Water Data'!D134)))),CONCATENATE("[",ROUND(OFFSET('Water Data'!$D$10,0,10*ROW('Water Data'!D134)),0),"]"),IF(AND(ISNUMBER(OFFSET('Water Data'!$D$10,0,10*ROW('Water Data'!D134))),BX140="",ISNUMBER(OFFSET('Water Data'!$D$10,0,10*ROW('Water Data'!D134)))),OFFSET('Water Data'!$D$10,0,10*ROW('Water Data'!D134)),NA())))</f>
        <v>#N/A</v>
      </c>
      <c r="J140" s="133" t="e">
        <f ca="1">+IF(AND(ISNUMBER(OFFSET('Water Data'!$E$5,0,10*ROW('Water Data'!E134))),BY140="Yes"),100-OFFSET('Water Data'!$E$5,0,10*ROW('Water Data'!E134)),IF(AND(ISNUMBER(OFFSET('Water Data'!$E$5,0,10*ROW('Water Data'!E134))),BY140="No",ISNUMBER(OFFSET('Water Data'!$E$5,0,10*ROW('Water Data'!E134)))),CONCATENATE("[",ROUND(100-OFFSET('Water Data'!$E$5,0,10*ROW('Water Data'!E134)),0),"]"),IF(AND(ISNUMBER(OFFSET('Water Data'!$E$5,0,10*ROW('Water Data'!E134))),BY140="",ISNUMBER(OFFSET('Water Data'!$E$5,0,10*ROW('Water Data'!E134)))),100-OFFSET('Water Data'!$E$5,0,10*ROW('Water Data'!E134)),NA())))</f>
        <v>#N/A</v>
      </c>
      <c r="K140" s="133" t="e">
        <f ca="1">+IF(AND(ISNUMBER(OFFSET('Water Data'!$E$7,0,10*ROW('Water Data'!E134))),BZ140="Yes"),OFFSET('Water Data'!$E$7,0,10*ROW('Water Data'!E134)),IF(AND(ISNUMBER(OFFSET('Water Data'!$E$7,0,10*ROW('Water Data'!E134))),BZ140="No",ISNUMBER(OFFSET('Water Data'!$E$7,0,10*ROW('Water Data'!E134)))),CONCATENATE("[",ROUND(OFFSET('Water Data'!$E$7,0,10*ROW('Water Data'!E134)),0),"]"),IF(AND(ISNUMBER(OFFSET('Water Data'!$E$7,0,10*ROW('Water Data'!E134))),BZ140="",ISNUMBER(OFFSET('Water Data'!$E$7,0,10*ROW('Water Data'!E134)))),OFFSET('Water Data'!$E$7,0,10*ROW('Water Data'!E134)),NA())))</f>
        <v>#N/A</v>
      </c>
      <c r="L140" s="133" t="e">
        <f ca="1">+IF(AND(ISNUMBER(OFFSET('Water Data'!$E$10,0,10*ROW('Water Data'!E134))),CA140="Yes"),OFFSET('Water Data'!$E$10,0,10*ROW('Water Data'!E134)),IF(AND(ISNUMBER(OFFSET('Water Data'!$E$10,0,10*ROW('Water Data'!E134))),CA140="No",ISNUMBER(OFFSET('Water Data'!$E$10,0,10*ROW('Water Data'!E134)))),CONCATENATE("[",ROUND(OFFSET('Water Data'!$E$10,0,10*ROW('Water Data'!E134)),0),"]"),IF(AND(ISNUMBER(OFFSET('Water Data'!$E$10,0,10*ROW('Water Data'!E134))),CA140="",ISNUMBER(OFFSET('Water Data'!$E$10,0,10*ROW('Water Data'!E134)))),OFFSET('Water Data'!$E$10,0,10*ROW('Water Data'!E134)),NA())))</f>
        <v>#N/A</v>
      </c>
      <c r="M140" s="133" t="e">
        <f ca="1">+IF(AND(ISNUMBER(OFFSET('Water Data'!$F$5,0,10*ROW('Water Data'!F134))),CB140="Yes"),100-OFFSET('Water Data'!$F$5,0,10*ROW('Water Data'!F134)),IF(AND(ISNUMBER(OFFSET('Water Data'!$F$5,0,10*ROW('Water Data'!F134))),CB140="No",ISNUMBER(OFFSET('Water Data'!$F$5,0,10*ROW('Water Data'!F134)))),CONCATENATE("[",ROUND(100-OFFSET('Water Data'!$F$5,0,10*ROW('Water Data'!F134)),0),"]"),IF(AND(ISNUMBER(OFFSET('Water Data'!$F$5,0,10*ROW('Water Data'!F134))),CB140="",ISNUMBER(OFFSET('Water Data'!$F$5,0,10*ROW('Water Data'!F134)))),100-OFFSET('Water Data'!$F$5,0,10*ROW('Water Data'!F134)),NA())))</f>
        <v>#N/A</v>
      </c>
      <c r="N140" s="133" t="e">
        <f ca="1">+IF(AND(ISNUMBER(OFFSET('Water Data'!$F$7,0,10*ROW('Water Data'!F134))),CC140="Yes"),OFFSET('Water Data'!$F$7,0,10*ROW('Water Data'!F134)),IF(AND(ISNUMBER(OFFSET('Water Data'!$F$7,0,10*ROW('Water Data'!F134))),CC140="No",ISNUMBER(OFFSET('Water Data'!$F$7,0,10*ROW('Water Data'!F134)))),CONCATENATE("[",ROUND(OFFSET('Water Data'!$F$7,0,10*ROW('Water Data'!F134)),0),"]"),IF(AND(ISNUMBER(OFFSET('Water Data'!$F$7,0,10*ROW('Water Data'!F134))),CC140="",ISNUMBER(OFFSET('Water Data'!$F$7,0,10*ROW('Water Data'!F134)))),OFFSET('Water Data'!$F$7,0,10*ROW('Water Data'!F134)),NA())))</f>
        <v>#N/A</v>
      </c>
      <c r="O140" s="133" t="e">
        <f ca="1">+IF(AND(ISNUMBER(OFFSET('Water Data'!$F$10,0,10*ROW('Water Data'!F134))),CD140="Yes"),OFFSET('Water Data'!$F$10,0,10*ROW('Water Data'!F134)),IF(AND(ISNUMBER(OFFSET('Water Data'!$F$10,0,10*ROW('Water Data'!F134))),CD140="No",ISNUMBER(OFFSET('Water Data'!$F$10,0,10*ROW('Water Data'!F134)))),CONCATENATE("[",ROUND(OFFSET('Water Data'!$F$10,0,10*ROW('Water Data'!F134)),0),"]"),IF(AND(ISNUMBER(OFFSET('Water Data'!$F$10,0,10*ROW('Water Data'!F134))),CD140="",ISNUMBER(OFFSET('Water Data'!$F$10,0,10*ROW('Water Data'!F134)))),OFFSET('Water Data'!$F$10,0,10*ROW('Water Data'!F134)),NA())))</f>
        <v>#N/A</v>
      </c>
      <c r="P140" s="133" t="e">
        <f ca="1">+IF(AND(ISNUMBER(OFFSET('Water Data'!$G$5,0,10*ROW('Water Data'!G134))),CE140="Yes"),100-OFFSET('Water Data'!$G$5,0,10*ROW('Water Data'!G134)),IF(AND(ISNUMBER(OFFSET('Water Data'!$G$5,0,10*ROW('Water Data'!G134))),CE140="No",ISNUMBER(OFFSET('Water Data'!$G$5,0,10*ROW('Water Data'!G134)))),CONCATENATE("[",ROUND(100-OFFSET('Water Data'!$G$5,0,10*ROW('Water Data'!G134)),0),"]"),IF(AND(ISNUMBER(OFFSET('Water Data'!$G$5,0,10*ROW('Water Data'!G134))),CE140="",ISNUMBER(OFFSET('Water Data'!$G$5,0,10*ROW('Water Data'!G134)))),100-OFFSET('Water Data'!$G$5,0,10*ROW('Water Data'!G134)),NA())))</f>
        <v>#N/A</v>
      </c>
      <c r="Q140" s="133" t="e">
        <f ca="1">+IF(AND(ISNUMBER(OFFSET('Water Data'!$G$7,0,10*ROW('Water Data'!G134))),CF140="Yes"),OFFSET('Water Data'!$G$7,0,10*ROW('Water Data'!G134)),IF(AND(ISNUMBER(OFFSET('Water Data'!$G$7,0,10*ROW('Water Data'!G134))),CF140="No",ISNUMBER(OFFSET('Water Data'!$G$7,0,10*ROW('Water Data'!G134)))),CONCATENATE("[",ROUND(OFFSET('Water Data'!$G$7,0,10*ROW('Water Data'!G134)),0),"]"),IF(AND(ISNUMBER(OFFSET('Water Data'!$G$7,0,10*ROW('Water Data'!G134))),CF140="",ISNUMBER(OFFSET('Water Data'!$G$7,0,10*ROW('Water Data'!G134)))),OFFSET('Water Data'!$G$7,0,10*ROW('Water Data'!G134)),NA())))</f>
        <v>#N/A</v>
      </c>
      <c r="R140" s="133" t="e">
        <f ca="1">+IF(AND(ISNUMBER(OFFSET('Water Data'!$G$10,0,10*ROW('Water Data'!G134))),CG140="Yes"),OFFSET('Water Data'!$G$10,0,10*ROW('Water Data'!G134)),IF(AND(ISNUMBER(OFFSET('Water Data'!$G$10,0,10*ROW('Water Data'!G134))),CG140="No",ISNUMBER(OFFSET('Water Data'!$G$10,0,10*ROW('Water Data'!G134)))),CONCATENATE("[",ROUND(OFFSET('Water Data'!$G$10,0,10*ROW('Water Data'!G134)),0),"]"),IF(AND(ISNUMBER(OFFSET('Water Data'!$G$10,0,10*ROW('Water Data'!G134))),CG140="",ISNUMBER(OFFSET('Water Data'!$G$10,0,10*ROW('Water Data'!G134)))),OFFSET('Water Data'!$G$10,0,10*ROW('Water Data'!G134)),NA())))</f>
        <v>#N/A</v>
      </c>
      <c r="S140" s="133" t="e">
        <f ca="1">+IF(AND(ISNUMBER(OFFSET('Water Data'!$H$5,0,10*ROW('Water Data'!H134))),CH140="Yes"),100-OFFSET('Water Data'!$H$5,0,10*ROW('Water Data'!H134)),IF(AND(ISNUMBER(OFFSET('Water Data'!$H$5,0,10*ROW('Water Data'!H134))),CH140="No",ISNUMBER(OFFSET('Water Data'!$H$5,0,10*ROW('Water Data'!H134)))),CONCATENATE("[",ROUND(100-OFFSET('Water Data'!$H$5,0,10*ROW('Water Data'!H134)),0),"]"),IF(AND(ISNUMBER(OFFSET('Water Data'!$H$5,0,10*ROW('Water Data'!H134))),CH140="",ISNUMBER(OFFSET('Water Data'!$H$5,0,10*ROW('Water Data'!H134)))),100-OFFSET('Water Data'!$H$5,0,10*ROW('Water Data'!H134)),NA())))</f>
        <v>#N/A</v>
      </c>
      <c r="T140" s="133" t="e">
        <f ca="1">+IF(AND(ISNUMBER(OFFSET('Water Data'!$H$7,0,10*ROW('Water Data'!H134))),CI140="Yes"),OFFSET('Water Data'!$H$7,0,10*ROW('Water Data'!H134)),IF(AND(ISNUMBER(OFFSET('Water Data'!$H$7,0,10*ROW('Water Data'!H134))),CI140="No",ISNUMBER(OFFSET('Water Data'!$H$7,0,10*ROW('Water Data'!H134)))),CONCATENATE("[",ROUND(OFFSET('Water Data'!$H$7,0,10*ROW('Water Data'!H134)),0),"]"),IF(AND(ISNUMBER(OFFSET('Water Data'!$H$7,0,10*ROW('Water Data'!H134))),CI140="",ISNUMBER(OFFSET('Water Data'!$H$7,0,10*ROW('Water Data'!H134)))),OFFSET('Water Data'!$H$7,0,10*ROW('Water Data'!H134)),NA())))</f>
        <v>#N/A</v>
      </c>
      <c r="U140" s="133" t="e">
        <f ca="1">+IF(AND(ISNUMBER(OFFSET('Water Data'!$H$10,0,10*ROW('Water Data'!H134))),CJ140="Yes"),OFFSET('Water Data'!$H$10,0,10*ROW('Water Data'!H134)),IF(AND(ISNUMBER(OFFSET('Water Data'!$H$10,0,10*ROW('Water Data'!H134))),CJ140="No",ISNUMBER(OFFSET('Water Data'!$H$10,0,10*ROW('Water Data'!H134)))),CONCATENATE("[",ROUND(OFFSET('Water Data'!$H$10,0,10*ROW('Water Data'!H134)),0),"]"),IF(AND(ISNUMBER(OFFSET('Water Data'!$H$10,0,10*ROW('Water Data'!H134))),CJ140="",ISNUMBER(OFFSET('Water Data'!$H$10,0,10*ROW('Water Data'!H134)))),OFFSET('Water Data'!$H$10,0,10*ROW('Water Data'!H134)),NA())))</f>
        <v>#N/A</v>
      </c>
      <c r="V140" s="134" t="e">
        <f ca="1">+IF(AND(ISNUMBER(OFFSET('Sanitation Data'!$C$5,0,10*ROW('Sanitation Data'!C134))),CK140="Yes"),100-OFFSET('Sanitation Data'!$C$5,0,10*ROW('Sanitation Data'!C134)),IF(AND(ISNUMBER(OFFSET('Sanitation Data'!$C$5,0,10*ROW('Sanitation Data'!C134))),CK140="No",ISNUMBER(OFFSET('Sanitation Data'!$C$5,0,10*ROW('Sanitation Data'!C134)))),CONCATENATE("[",ROUND(100-OFFSET('Sanitation Data'!$C$5,0,10*ROW('Sanitation Data'!C134)),0),"]"),IF(AND(ISNUMBER(OFFSET('Sanitation Data'!$C$5,0,10*ROW('Sanitation Data'!C134))),CK140="",ISNUMBER(OFFSET('Sanitation Data'!$C$5,0,10*ROW('Sanitation Data'!C134)))),100-OFFSET('Sanitation Data'!$C$5,0,10*ROW('Sanitation Data'!C134)),NA())))</f>
        <v>#N/A</v>
      </c>
      <c r="W140" s="134" t="e">
        <f ca="1">+IF(AND(ISNUMBER(OFFSET('Sanitation Data'!$C$7,0,10*ROW('Sanitation Data'!C134))),CL140="Yes"),OFFSET('Sanitation Data'!$C$7,0,10*ROW('Sanitation Data'!C134)),IF(AND(ISNUMBER(OFFSET('Sanitation Data'!$C$7,0,10*ROW('Sanitation Data'!C134))),CL140="No",ISNUMBER(OFFSET('Sanitation Data'!$C$7,0,10*ROW('Sanitation Data'!C134)))),CONCATENATE("[",ROUND(OFFSET('Sanitation Data'!$C$7,0,10*ROW('Sanitation Data'!C134)),0),"]"),IF(AND(ISNUMBER(OFFSET('Sanitation Data'!$C$7,0,10*ROW('Sanitation Data'!C134))),CL140="",ISNUMBER(OFFSET('Sanitation Data'!$C$7,0,10*ROW('Sanitation Data'!C134)))),OFFSET('Sanitation Data'!$C$7,0,10*ROW('Sanitation Data'!C134)),NA())))</f>
        <v>#N/A</v>
      </c>
      <c r="X140" s="134" t="e">
        <f ca="1">+IF(AND(ISNUMBER(OFFSET('Sanitation Data'!$C$11,0,10*ROW('Sanitation Data'!C134))),CM140="Yes"),OFFSET('Sanitation Data'!$C$11,0,10*ROW('Sanitation Data'!C134)),IF(AND(ISNUMBER(OFFSET('Sanitation Data'!$C$11,0,10*ROW('Sanitation Data'!C134))),CM140="No",ISNUMBER(OFFSET('Sanitation Data'!$C$11,0,10*ROW('Sanitation Data'!C134)))),CONCATENATE("[",ROUND(OFFSET('Sanitation Data'!$C$11,0,10*ROW('Sanitation Data'!C134)),0),"]"),IF(AND(ISNUMBER(OFFSET('Sanitation Data'!$C$11,0,10*ROW('Sanitation Data'!C134))),CM140="",ISNUMBER(OFFSET('Sanitation Data'!$C$11,0,10*ROW('Sanitation Data'!C134)))),OFFSET('Sanitation Data'!$C$11,0,10*ROW('Sanitation Data'!C134)),NA())))</f>
        <v>#N/A</v>
      </c>
      <c r="Y140" s="134" t="e">
        <f ca="1">+IF(AND(ISNUMBER(OFFSET('Sanitation Data'!$C$12,0,10*ROW('Sanitation Data'!C134))),CN140="Yes"),OFFSET('Sanitation Data'!$C$12,0,10*ROW('Sanitation Data'!C134)),IF(AND(ISNUMBER(OFFSET('Sanitation Data'!$C$12,0,10*ROW('Sanitation Data'!C134))),CN140="No",ISNUMBER(OFFSET('Sanitation Data'!$C$12,0,10*ROW('Sanitation Data'!C134)))),CONCATENATE("[",ROUND(OFFSET('Sanitation Data'!$C$12,0,10*ROW('Sanitation Data'!C134)),0),"]"),IF(AND(ISNUMBER(OFFSET('Sanitation Data'!$C$12,0,10*ROW('Sanitation Data'!C134))),CN140="",ISNUMBER(OFFSET('Sanitation Data'!$C$12,0,10*ROW('Sanitation Data'!C134)))),OFFSET('Sanitation Data'!$C$12,0,10*ROW('Sanitation Data'!C134)),NA())))</f>
        <v>#N/A</v>
      </c>
      <c r="Z140" s="134" t="e">
        <f ca="1">+IF(AND(ISNUMBER(OFFSET('Sanitation Data'!$C$13,0,10*ROW('Sanitation Data'!C134))),CO140="Yes"),OFFSET('Sanitation Data'!$C$13,0,10*ROW('Sanitation Data'!C134)),IF(AND(ISNUMBER(OFFSET('Sanitation Data'!$C$13,0,10*ROW('Sanitation Data'!C134))),CO140="No",ISNUMBER(OFFSET('Sanitation Data'!$C$13,0,10*ROW('Sanitation Data'!C134)))),CONCATENATE("[",ROUND(OFFSET('Sanitation Data'!$C$13,0,10*ROW('Sanitation Data'!C134)),0),"]"),IF(AND(ISNUMBER(OFFSET('Sanitation Data'!$C$13,0,10*ROW('Sanitation Data'!C134))),CO140="",ISNUMBER(OFFSET('Sanitation Data'!$C$13,0,10*ROW('Sanitation Data'!C134)))),OFFSET('Sanitation Data'!$C$13,0,10*ROW('Sanitation Data'!C134)),NA())))</f>
        <v>#N/A</v>
      </c>
      <c r="AA140" s="134" t="e">
        <f ca="1">+IF(AND(ISNUMBER(OFFSET('Sanitation Data'!$D$5,0,10*ROW('Sanitation Data'!D134))),CP140="Yes"),100-OFFSET('Sanitation Data'!$D$5,0,10*ROW('Sanitation Data'!D134)),IF(AND(ISNUMBER(OFFSET('Sanitation Data'!$D$5,0,10*ROW('Sanitation Data'!D134))),CP140="No",ISNUMBER(OFFSET('Sanitation Data'!$D$5,0,10*ROW('Sanitation Data'!D134)))),CONCATENATE("[",ROUND(100-OFFSET('Sanitation Data'!$D$5,0,10*ROW('Sanitation Data'!D134)),0),"]"),IF(AND(ISNUMBER(OFFSET('Sanitation Data'!$D$5,0,10*ROW('Sanitation Data'!D134))),CP140="",ISNUMBER(OFFSET('Sanitation Data'!$D$5,0,10*ROW('Sanitation Data'!D134)))),100-OFFSET('Sanitation Data'!$D$5,0,10*ROW('Sanitation Data'!D134)),NA())))</f>
        <v>#N/A</v>
      </c>
      <c r="AB140" s="134" t="e">
        <f ca="1">+IF(AND(ISNUMBER(OFFSET('Sanitation Data'!$D$7,0,10*ROW('Sanitation Data'!D134))),CQ140="Yes"),OFFSET('Sanitation Data'!$D$7,0,10*ROW('Sanitation Data'!G134)),IF(AND(ISNUMBER(OFFSET('Sanitation Data'!$D$7,0,10*ROW('Sanitation Data'!D134))),CQ140="No",ISNUMBER(OFFSET('Sanitation Data'!$D$7,0,10*ROW('Sanitation Data'!D134)))),CONCATENATE("[",ROUND(OFFSET('Sanitation Data'!$D$7,0,10*ROW('Sanitation Data'!D134)),0),"]"),IF(AND(ISNUMBER(OFFSET('Sanitation Data'!$D$7,0,10*ROW('Sanitation Data'!D134))),CQ140="",ISNUMBER(OFFSET('Sanitation Data'!$D$7,0,10*ROW('Sanitation Data'!D134)))),OFFSET('Sanitation Data'!$D$7,0,10*ROW('Sanitation Data'!D134)),NA())))</f>
        <v>#N/A</v>
      </c>
      <c r="AC140" s="134" t="e">
        <f ca="1">+IF(AND(ISNUMBER(OFFSET('Sanitation Data'!$D$11,0,10*ROW('Sanitation Data'!D134))),CR140="Yes"),OFFSET('Sanitation Data'!$D$11,0,10*ROW('Sanitation Data'!D134)),IF(AND(ISNUMBER(OFFSET('Sanitation Data'!$D$11,0,10*ROW('Sanitation Data'!D134))),CR140="No",ISNUMBER(OFFSET('Sanitation Data'!$D$11,0,10*ROW('Sanitation Data'!D134)))),CONCATENATE("[",ROUND(OFFSET('Sanitation Data'!$D$11,0,10*ROW('Sanitation Data'!D134)),0),"]"),IF(AND(ISNUMBER(OFFSET('Sanitation Data'!$D$11,0,10*ROW('Sanitation Data'!D134))),CR140="",ISNUMBER(OFFSET('Sanitation Data'!$D$11,0,10*ROW('Sanitation Data'!D134)))),OFFSET('Sanitation Data'!$D$11,0,10*ROW('Sanitation Data'!D134)),NA())))</f>
        <v>#N/A</v>
      </c>
      <c r="AD140" s="134" t="e">
        <f ca="1">+IF(AND(ISNUMBER(OFFSET('Sanitation Data'!$D$12,0,10*ROW('Sanitation Data'!D134))),CS140="Yes"),OFFSET('Sanitation Data'!$D$12,0,10*ROW('Sanitation Data'!D134)),IF(AND(ISNUMBER(OFFSET('Sanitation Data'!$D$12,0,10*ROW('Sanitation Data'!D134))),CS140="No",ISNUMBER(OFFSET('Sanitation Data'!$D$12,0,10*ROW('Sanitation Data'!D134)))),CONCATENATE("[",ROUND(OFFSET('Sanitation Data'!$D$12,0,10*ROW('Sanitation Data'!D134)),0),"]"),IF(AND(ISNUMBER(OFFSET('Sanitation Data'!$D$12,0,10*ROW('Sanitation Data'!D134))),CS140="",ISNUMBER(OFFSET('Sanitation Data'!$D$12,0,10*ROW('Sanitation Data'!D134)))),OFFSET('Sanitation Data'!$D$12,0,10*ROW('Sanitation Data'!D134)),NA())))</f>
        <v>#N/A</v>
      </c>
      <c r="AE140" s="134" t="e">
        <f ca="1">+IF(AND(ISNUMBER(OFFSET('Sanitation Data'!$D$13,0,10*ROW('Sanitation Data'!D134))),CT140="Yes"),OFFSET('Sanitation Data'!$D$13,0,10*ROW('Sanitation Data'!D134)),IF(AND(ISNUMBER(OFFSET('Sanitation Data'!$D$13,0,10*ROW('Sanitation Data'!D134))),CT140="No",ISNUMBER(OFFSET('Sanitation Data'!$D$13,0,10*ROW('Sanitation Data'!D134)))),CONCATENATE("[",ROUND(OFFSET('Sanitation Data'!$D$13,0,10*ROW('Sanitation Data'!D134)),0),"]"),IF(AND(ISNUMBER(OFFSET('Sanitation Data'!$D$13,0,10*ROW('Sanitation Data'!D134))),CT140="",ISNUMBER(OFFSET('Sanitation Data'!$D$13,0,10*ROW('Sanitation Data'!D134)))),OFFSET('Sanitation Data'!$D$13,0,10*ROW('Sanitation Data'!D134)),NA())))</f>
        <v>#N/A</v>
      </c>
      <c r="AF140" s="134" t="e">
        <f ca="1">+IF(AND(ISNUMBER(OFFSET('Sanitation Data'!$E$5,0,10*ROW('Sanitation Data'!E134))),CU140="Yes"),100-OFFSET('Sanitation Data'!$E$5,0,10*ROW('Sanitation Data'!E134)),IF(AND(ISNUMBER(OFFSET('Sanitation Data'!$E$5,0,10*ROW('Sanitation Data'!E134))),CU140="No",ISNUMBER(OFFSET('Sanitation Data'!$E$5,0,10*ROW('Sanitation Data'!E134)))),CONCATENATE("[",ROUND(100-OFFSET('Sanitation Data'!$E$5,0,10*ROW('Sanitation Data'!E134)),0),"]"),IF(AND(ISNUMBER(OFFSET('Sanitation Data'!$E$5,0,10*ROW('Sanitation Data'!E134))),CU140="",ISNUMBER(OFFSET('Sanitation Data'!$E$5,0,10*ROW('Sanitation Data'!E134)))),100-OFFSET('Sanitation Data'!$E$5,0,10*ROW('Sanitation Data'!E134)),NA())))</f>
        <v>#N/A</v>
      </c>
      <c r="AG140" s="134" t="e">
        <f ca="1">+IF(AND(ISNUMBER(OFFSET('Sanitation Data'!$E$7,0,10*ROW('Sanitation Data'!E134))),CV140="Yes"),OFFSET('Sanitation Data'!$E$7,0,10*ROW('Sanitation Data'!E134)),IF(AND(ISNUMBER(OFFSET('Sanitation Data'!$E$7,0,10*ROW('Sanitation Data'!E134))),CV140="No",ISNUMBER(OFFSET('Sanitation Data'!$E$7,0,10*ROW('Sanitation Data'!E134)))),CONCATENATE("[",ROUND(OFFSET('Sanitation Data'!$E$7,0,10*ROW('Sanitation Data'!E134)),0),"]"),IF(AND(ISNUMBER(OFFSET('Sanitation Data'!$E$7,0,10*ROW('Sanitation Data'!E134))),CV140="",ISNUMBER(OFFSET('Sanitation Data'!$E$7,0,10*ROW('Sanitation Data'!E134)))),OFFSET('Sanitation Data'!$E$7,0,10*ROW('Sanitation Data'!E134)),NA())))</f>
        <v>#N/A</v>
      </c>
      <c r="AH140" s="134" t="e">
        <f ca="1">+IF(AND(ISNUMBER(OFFSET('Sanitation Data'!$E$11,0,10*ROW('Sanitation Data'!E134))),CW140="Yes"),OFFSET('Sanitation Data'!$E$11,0,10*ROW('Sanitation Data'!E134)),IF(AND(ISNUMBER(OFFSET('Sanitation Data'!$E$11,0,10*ROW('Sanitation Data'!E134))),CW140="No",ISNUMBER(OFFSET('Sanitation Data'!$E$11,0,10*ROW('Sanitation Data'!E134)))),CONCATENATE("[",ROUND(OFFSET('Sanitation Data'!$E$11,0,10*ROW('Sanitation Data'!E134)),0),"]"),IF(AND(ISNUMBER(OFFSET('Sanitation Data'!$E$11,0,10*ROW('Sanitation Data'!E134))),CW140="",ISNUMBER(OFFSET('Sanitation Data'!$E$11,0,10*ROW('Sanitation Data'!E134)))),OFFSET('Sanitation Data'!$E$11,0,10*ROW('Sanitation Data'!E134)),NA())))</f>
        <v>#N/A</v>
      </c>
      <c r="AI140" s="134" t="e">
        <f ca="1">+IF(AND(ISNUMBER(OFFSET('Sanitation Data'!$E$12,0,10*ROW('Sanitation Data'!E134))),CX140="Yes"),OFFSET('Sanitation Data'!$E$12,0,10*ROW('Sanitation Data'!E134)),IF(AND(ISNUMBER(OFFSET('Sanitation Data'!$E$12,0,10*ROW('Sanitation Data'!E134))),CX140="No",ISNUMBER(OFFSET('Sanitation Data'!$E$12,0,10*ROW('Sanitation Data'!E134)))),CONCATENATE("[",ROUND(OFFSET('Sanitation Data'!$E$12,0,10*ROW('Sanitation Data'!E134)),0),"]"),IF(AND(ISNUMBER(OFFSET('Sanitation Data'!$E$12,0,10*ROW('Sanitation Data'!E134))),CX140="",ISNUMBER(OFFSET('Sanitation Data'!$E$12,0,10*ROW('Sanitation Data'!E134)))),OFFSET('Sanitation Data'!$E$12,0,10*ROW('Sanitation Data'!E134)),NA())))</f>
        <v>#N/A</v>
      </c>
      <c r="AJ140" s="134" t="e">
        <f ca="1">+IF(AND(ISNUMBER(OFFSET('Sanitation Data'!$E$13,0,10*ROW('Sanitation Data'!E134))),CY140="Yes"),OFFSET('Sanitation Data'!$E$13,0,10*ROW('Sanitation Data'!E134)),IF(AND(ISNUMBER(OFFSET('Sanitation Data'!$E$13,0,10*ROW('Sanitation Data'!E134))),CY140="No",ISNUMBER(OFFSET('Sanitation Data'!$E$13,0,10*ROW('Sanitation Data'!E134)))),CONCATENATE("[",ROUND(OFFSET('Sanitation Data'!$E$13,0,10*ROW('Sanitation Data'!E134)),0),"]"),IF(AND(ISNUMBER(OFFSET('Sanitation Data'!$E$13,0,10*ROW('Sanitation Data'!E134))),CY140="",ISNUMBER(OFFSET('Sanitation Data'!$E$13,0,10*ROW('Sanitation Data'!E134)))),OFFSET('Sanitation Data'!$E$13,0,10*ROW('Sanitation Data'!E134)),NA())))</f>
        <v>#N/A</v>
      </c>
      <c r="AK140" s="134" t="e">
        <f ca="1">+IF(AND(ISNUMBER(OFFSET('Sanitation Data'!$F$5,0,10*ROW('Sanitation Data'!F134))),CZ140="Yes"),100-OFFSET('Sanitation Data'!$F$5,0,10*ROW('Sanitation Data'!F134)),IF(AND(ISNUMBER(OFFSET('Sanitation Data'!$F$5,0,10*ROW('Sanitation Data'!F134))),CZ140="No",ISNUMBER(OFFSET('Sanitation Data'!$F$5,0,10*ROW('Sanitation Data'!F134)))),CONCATENATE("[",ROUND(100-OFFSET('Sanitation Data'!$F$5,0,10*ROW('Sanitation Data'!F134)),0),"]"),IF(AND(ISNUMBER(OFFSET('Sanitation Data'!$F$5,0,10*ROW('Sanitation Data'!F134))),CZ140="",ISNUMBER(OFFSET('Sanitation Data'!$F$5,0,10*ROW('Sanitation Data'!F134)))),100-OFFSET('Sanitation Data'!$F$5,0,10*ROW('Sanitation Data'!F134)),NA())))</f>
        <v>#N/A</v>
      </c>
      <c r="AL140" s="134" t="e">
        <f ca="1">+IF(AND(ISNUMBER(OFFSET('Sanitation Data'!$F$7,0,10*ROW('Sanitation Data'!F134))),DA140="Yes"),OFFSET('Sanitation Data'!$F$7,0,10*ROW('Sanitation Data'!F134)),IF(AND(ISNUMBER(OFFSET('Sanitation Data'!$F$7,0,10*ROW('Sanitation Data'!F134))),DA140="No",ISNUMBER(OFFSET('Sanitation Data'!$F$7,0,10*ROW('Sanitation Data'!F134)))),CONCATENATE("[",ROUND(OFFSET('Sanitation Data'!$F$7,0,10*ROW('Sanitation Data'!F134)),0),"]"),IF(AND(ISNUMBER(OFFSET('Sanitation Data'!$F$7,0,10*ROW('Sanitation Data'!F134))),DA140="",ISNUMBER(OFFSET('Sanitation Data'!$F$7,0,10*ROW('Sanitation Data'!F134)))),OFFSET('Sanitation Data'!$F$7,0,10*ROW('Sanitation Data'!F134)),NA())))</f>
        <v>#N/A</v>
      </c>
      <c r="AM140" s="134" t="e">
        <f ca="1">+IF(AND(ISNUMBER(OFFSET('Sanitation Data'!$F$11,0,10*ROW('Sanitation Data'!F134))),DB140="Yes"),OFFSET('Sanitation Data'!$F$11,0,10*ROW('Sanitation Data'!F134)),IF(AND(ISNUMBER(OFFSET('Sanitation Data'!$F$11,0,10*ROW('Sanitation Data'!F134))),DB140="No",ISNUMBER(OFFSET('Sanitation Data'!$F$11,0,10*ROW('Sanitation Data'!F134)))),CONCATENATE("[",ROUND(OFFSET('Sanitation Data'!$F$11,0,10*ROW('Sanitation Data'!F134)),0),"]"),IF(AND(ISNUMBER(OFFSET('Sanitation Data'!$F$11,0,10*ROW('Sanitation Data'!F134))),DB140="",ISNUMBER(OFFSET('Sanitation Data'!$F$11,0,10*ROW('Sanitation Data'!F134)))),OFFSET('Sanitation Data'!$F$11,0,10*ROW('Sanitation Data'!F134)),NA())))</f>
        <v>#N/A</v>
      </c>
      <c r="AN140" s="134" t="e">
        <f ca="1">+IF(AND(ISNUMBER(OFFSET('Sanitation Data'!$F$12,0,10*ROW('Sanitation Data'!F134))),DC140="Yes"),OFFSET('Sanitation Data'!$F$12,0,10*ROW('Sanitation Data'!F134)),IF(AND(ISNUMBER(OFFSET('Sanitation Data'!$F$12,0,10*ROW('Sanitation Data'!F134))),DC140="No",ISNUMBER(OFFSET('Sanitation Data'!$F$12,0,10*ROW('Sanitation Data'!F134)))),CONCATENATE("[",ROUND(OFFSET('Sanitation Data'!$F$12,0,10*ROW('Sanitation Data'!F134)),0),"]"),IF(AND(ISNUMBER(OFFSET('Sanitation Data'!$F$12,0,10*ROW('Sanitation Data'!F134))),DC140="",ISNUMBER(OFFSET('Sanitation Data'!$F$12,0,10*ROW('Sanitation Data'!F134)))),OFFSET('Sanitation Data'!$F$12,0,10*ROW('Sanitation Data'!F134)),NA())))</f>
        <v>#N/A</v>
      </c>
      <c r="AO140" s="134" t="e">
        <f ca="1">+IF(AND(ISNUMBER(OFFSET('Sanitation Data'!$F$13,0,10*ROW('Sanitation Data'!F134))),DD140="Yes"),OFFSET('Sanitation Data'!$F$13,0,10*ROW('Sanitation Data'!F134)),IF(AND(ISNUMBER(OFFSET('Sanitation Data'!$F$13,0,10*ROW('Sanitation Data'!F134))),DD140="No",ISNUMBER(OFFSET('Sanitation Data'!$F$13,0,10*ROW('Sanitation Data'!F134)))),CONCATENATE("[",ROUND(OFFSET('Sanitation Data'!$F$13,0,10*ROW('Sanitation Data'!F134)),0),"]"),IF(AND(ISNUMBER(OFFSET('Sanitation Data'!$F$13,0,10*ROW('Sanitation Data'!F134))),DD140="",ISNUMBER(OFFSET('Sanitation Data'!$F$13,0,10*ROW('Sanitation Data'!F134)))),OFFSET('Sanitation Data'!$F$13,0,10*ROW('Sanitation Data'!F134)),NA())))</f>
        <v>#N/A</v>
      </c>
      <c r="AP140" s="134" t="e">
        <f ca="1">+IF(AND(ISNUMBER(OFFSET('Sanitation Data'!$G$5,0,10*ROW('Sanitation Data'!G134))),DE140="Yes"),100-OFFSET('Sanitation Data'!$G$5,0,10*ROW('Sanitation Data'!G134)),IF(AND(ISNUMBER(OFFSET('Sanitation Data'!$G$5,0,10*ROW('Sanitation Data'!G134))),DE140="No",ISNUMBER(OFFSET('Sanitation Data'!$G$5,0,10*ROW('Sanitation Data'!G134)))),CONCATENATE("[",ROUND(100-OFFSET('Sanitation Data'!$G$5,0,10*ROW('Sanitation Data'!G134)),0),"]"),IF(AND(ISNUMBER(OFFSET('Sanitation Data'!$G$5,0,10*ROW('Sanitation Data'!G134))),DE140="",ISNUMBER(OFFSET('Sanitation Data'!$G$5,0,10*ROW('Sanitation Data'!G134)))),100-OFFSET('Sanitation Data'!$G$5,0,10*ROW('Sanitation Data'!G134)),NA())))</f>
        <v>#N/A</v>
      </c>
      <c r="AQ140" s="134" t="e">
        <f ca="1">+IF(AND(ISNUMBER(OFFSET('Sanitation Data'!$G$7,0,10*ROW('Sanitation Data'!G134))),DF140="Yes"),OFFSET('Sanitation Data'!$G$7,0,10*ROW('Sanitation Data'!G134)),IF(AND(ISNUMBER(OFFSET('Sanitation Data'!$G$7,0,10*ROW('Sanitation Data'!G134))),DF140="No",ISNUMBER(OFFSET('Sanitation Data'!$G$7,0,10*ROW('Sanitation Data'!G134)))),CONCATENATE("[",ROUND(OFFSET('Sanitation Data'!$G$7,0,10*ROW('Sanitation Data'!G134)),0),"]"),IF(AND(ISNUMBER(OFFSET('Sanitation Data'!$G$7,0,10*ROW('Sanitation Data'!G134))),DF140="",ISNUMBER(OFFSET('Sanitation Data'!$G$7,0,10*ROW('Sanitation Data'!G134)))),OFFSET('Sanitation Data'!$G$7,0,10*ROW('Sanitation Data'!G134)),NA())))</f>
        <v>#N/A</v>
      </c>
      <c r="AR140" s="134" t="e">
        <f ca="1">+IF(AND(ISNUMBER(OFFSET('Sanitation Data'!$G$11,0,10*ROW('Sanitation Data'!G134))),DG140="Yes"),OFFSET('Sanitation Data'!$G$11,0,10*ROW('Sanitation Data'!G134)),IF(AND(ISNUMBER(OFFSET('Sanitation Data'!$G$11,0,10*ROW('Sanitation Data'!G134))),DG140="No",ISNUMBER(OFFSET('Sanitation Data'!$G$11,0,10*ROW('Sanitation Data'!G134)))),CONCATENATE("[",ROUND(OFFSET('Sanitation Data'!$G$11,0,10*ROW('Sanitation Data'!G134)),0),"]"),IF(AND(ISNUMBER(OFFSET('Sanitation Data'!$G$11,0,10*ROW('Sanitation Data'!G134))),DG140="",ISNUMBER(OFFSET('Sanitation Data'!$G$11,0,10*ROW('Sanitation Data'!G134)))),OFFSET('Sanitation Data'!$G$11,0,10*ROW('Sanitation Data'!G134)),NA())))</f>
        <v>#N/A</v>
      </c>
      <c r="AS140" s="134" t="e">
        <f ca="1">+IF(AND(ISNUMBER(OFFSET('Sanitation Data'!$G$12,0,10*ROW('Sanitation Data'!G134))),DH140="Yes"),OFFSET('Sanitation Data'!$G$12,0,10*ROW('Sanitation Data'!G134)),IF(AND(ISNUMBER(OFFSET('Sanitation Data'!$G$12,0,10*ROW('Sanitation Data'!G134))),DH140="No",ISNUMBER(OFFSET('Sanitation Data'!$G$12,0,10*ROW('Sanitation Data'!G134)))),CONCATENATE("[",ROUND(OFFSET('Sanitation Data'!$G$12,0,10*ROW('Sanitation Data'!G134)),0),"]"),IF(AND(ISNUMBER(OFFSET('Sanitation Data'!$G$12,0,10*ROW('Sanitation Data'!G134))),DH140="",ISNUMBER(OFFSET('Sanitation Data'!$G$12,0,10*ROW('Sanitation Data'!G134)))),OFFSET('Sanitation Data'!$G$12,0,10*ROW('Sanitation Data'!G134)),NA())))</f>
        <v>#N/A</v>
      </c>
      <c r="AT140" s="134" t="e">
        <f ca="1">+IF(AND(ISNUMBER(OFFSET('Sanitation Data'!$G$13,0,10*ROW('Sanitation Data'!G134))),DI140="Yes"),OFFSET('Sanitation Data'!$G$13,0,10*ROW('Sanitation Data'!G134)),IF(AND(ISNUMBER(OFFSET('Sanitation Data'!$G$13,0,10*ROW('Sanitation Data'!G134))),DI140="No",ISNUMBER(OFFSET('Sanitation Data'!$G$13,0,10*ROW('Sanitation Data'!G134)))),CONCATENATE("[",ROUND(OFFSET('Sanitation Data'!$G$13,0,10*ROW('Sanitation Data'!G134)),0),"]"),IF(AND(ISNUMBER(OFFSET('Sanitation Data'!$G$13,0,10*ROW('Sanitation Data'!G134))),DI140="",ISNUMBER(OFFSET('Sanitation Data'!$G$13,0,10*ROW('Sanitation Data'!G134)))),OFFSET('Sanitation Data'!$G$13,0,10*ROW('Sanitation Data'!G134)),NA())))</f>
        <v>#N/A</v>
      </c>
      <c r="AU140" s="134" t="e">
        <f ca="1">+IF(AND(ISNUMBER(OFFSET('Sanitation Data'!$H$5,0,10*ROW('Sanitation Data'!H134))),DJ140="Yes"),100-OFFSET('Sanitation Data'!$H$5,0,10*ROW('Sanitation Data'!H134)),IF(AND(ISNUMBER(OFFSET('Sanitation Data'!$H$5,0,10*ROW('Sanitation Data'!H134))),DJ140="No",ISNUMBER(OFFSET('Sanitation Data'!$H$5,0,10*ROW('Sanitation Data'!H134)))),CONCATENATE("[",ROUND(100-OFFSET('Sanitation Data'!$H$5,0,10*ROW('Sanitation Data'!H134)),0),"]"),IF(AND(ISNUMBER(OFFSET('Sanitation Data'!$H$5,0,10*ROW('Sanitation Data'!H134))),DJ140="",ISNUMBER(OFFSET('Sanitation Data'!$H$5,0,10*ROW('Sanitation Data'!H134)))),100-OFFSET('Sanitation Data'!$H$5,0,10*ROW('Sanitation Data'!H134)),NA())))</f>
        <v>#N/A</v>
      </c>
      <c r="AV140" s="134" t="e">
        <f ca="1">+IF(AND(ISNUMBER(OFFSET('Sanitation Data'!$H$7,0,10*ROW('Sanitation Data'!H134))),DK140="Yes"),OFFSET('Sanitation Data'!$H$7,0,10*ROW('Sanitation Data'!H134)),IF(AND(ISNUMBER(OFFSET('Sanitation Data'!$H$7,0,10*ROW('Sanitation Data'!H134))),DK140="No",ISNUMBER(OFFSET('Sanitation Data'!$H$7,0,10*ROW('Sanitation Data'!H134)))),CONCATENATE("[",ROUND(OFFSET('Sanitation Data'!$H$7,0,10*ROW('Sanitation Data'!H134)),0),"]"),IF(AND(ISNUMBER(OFFSET('Sanitation Data'!$H$7,0,10*ROW('Sanitation Data'!H134))),DK140="",ISNUMBER(OFFSET('Sanitation Data'!$H$7,0,10*ROW('Sanitation Data'!H134)))),OFFSET('Sanitation Data'!$H$7,0,10*ROW('Sanitation Data'!H134)),NA())))</f>
        <v>#N/A</v>
      </c>
      <c r="AW140" s="134" t="e">
        <f ca="1">+IF(AND(ISNUMBER(OFFSET('Sanitation Data'!$H$11,0,10*ROW('Sanitation Data'!H134))),DL140="Yes"),OFFSET('Sanitation Data'!$H$11,0,10*ROW('Sanitation Data'!H134)),IF(AND(ISNUMBER(OFFSET('Sanitation Data'!$H$11,0,10*ROW('Sanitation Data'!H134))),DL140="No",ISNUMBER(OFFSET('Sanitation Data'!$H$11,0,10*ROW('Sanitation Data'!H134)))),CONCATENATE("[",ROUND(OFFSET('Sanitation Data'!$H$11,0,10*ROW('Sanitation Data'!H134)),0),"]"),IF(AND(ISNUMBER(OFFSET('Sanitation Data'!$H$11,0,10*ROW('Sanitation Data'!H134))),DL140="",ISNUMBER(OFFSET('Sanitation Data'!$H$11,0,10*ROW('Sanitation Data'!H134)))),OFFSET('Sanitation Data'!$H$11,0,10*ROW('Sanitation Data'!H134)),NA())))</f>
        <v>#N/A</v>
      </c>
      <c r="AX140" s="134" t="e">
        <f ca="1">+IF(AND(ISNUMBER(OFFSET('Sanitation Data'!$H$12,0,10*ROW('Sanitation Data'!H134))),DM140="Yes"),OFFSET('Sanitation Data'!$H$12,0,10*ROW('Sanitation Data'!H134)),IF(AND(ISNUMBER(OFFSET('Sanitation Data'!$H$12,0,10*ROW('Sanitation Data'!H134))),DM140="No",ISNUMBER(OFFSET('Sanitation Data'!$H$12,0,10*ROW('Sanitation Data'!H134)))),CONCATENATE("[",ROUND(OFFSET('Sanitation Data'!$H$12,0,10*ROW('Sanitation Data'!H134)),0),"]"),IF(AND(ISNUMBER(OFFSET('Sanitation Data'!$H$12,0,10*ROW('Sanitation Data'!H134))),DM140="",ISNUMBER(OFFSET('Sanitation Data'!$H$12,0,10*ROW('Sanitation Data'!H134)))),OFFSET('Sanitation Data'!$H$12,0,10*ROW('Sanitation Data'!H134)),NA())))</f>
        <v>#N/A</v>
      </c>
      <c r="AY140" s="134" t="e">
        <f ca="1">+IF(AND(ISNUMBER(OFFSET('Sanitation Data'!$H$13,0,10*ROW('Sanitation Data'!H134))),DN140="Yes"),OFFSET('Sanitation Data'!$H$13,0,10*ROW('Sanitation Data'!H134)),IF(AND(ISNUMBER(OFFSET('Sanitation Data'!$H$13,0,10*ROW('Sanitation Data'!H134))),DN140="No",ISNUMBER(OFFSET('Sanitation Data'!$H$13,0,10*ROW('Sanitation Data'!H134)))),CONCATENATE("[",ROUND(OFFSET('Sanitation Data'!$H$13,0,10*ROW('Sanitation Data'!H134)),0),"]"),IF(AND(ISNUMBER(OFFSET('Sanitation Data'!$H$13,0,10*ROW('Sanitation Data'!H134))),DN140="",ISNUMBER(OFFSET('Sanitation Data'!$H$13,0,10*ROW('Sanitation Data'!H134)))),OFFSET('Sanitation Data'!$H$13,0,10*ROW('Sanitation Data'!H134)),NA())))</f>
        <v>#N/A</v>
      </c>
      <c r="AZ140" s="135" t="e">
        <f ca="1">+IF(AND(ISNUMBER(OFFSET('Hygiene Data'!$C$6,0,10*ROW('Hygiene Data'!C134))),DO140="Yes"),OFFSET('Hygiene Data'!$C$6,0,10*ROW('Hygiene Data'!C134)),IF(AND(ISNUMBER(OFFSET('Hygiene Data'!$C$6,0,10*ROW('Hygiene Data'!C134))),DO140="No",ISNUMBER(OFFSET('Hygiene Data'!$C$6,0,10*ROW('Hygiene Data'!C134)))),CONCATENATE("[",ROUND(OFFSET('Hygiene Data'!$C$6,0,10*ROW('Hygiene Data'!C134)),0),"]"),IF(AND(ISNUMBER(OFFSET('Hygiene Data'!$C$6,0,10*ROW('Hygiene Data'!C134))),DO140="",ISNUMBER(OFFSET('Hygiene Data'!$C$6,0,10*ROW('Hygiene Data'!C134)))),OFFSET('Hygiene Data'!$C$6,0,10*ROW('Hygiene Data'!C134)),NA())))</f>
        <v>#N/A</v>
      </c>
      <c r="BA140" s="135" t="e">
        <f ca="1">+IF(AND(ISNUMBER(OFFSET('Hygiene Data'!$C$8,0,10*ROW('Hygiene Data'!C134))),DP140="Yes"),OFFSET('Hygiene Data'!$C$8,0,10*ROW('Hygiene Data'!C134)),IF(AND(ISNUMBER(OFFSET('Hygiene Data'!$C$8,0,10*ROW('Hygiene Data'!C134))),DP140="No",ISNUMBER(OFFSET('Hygiene Data'!$C$8,0,10*ROW('Hygiene Data'!C134)))),CONCATENATE("[",ROUND(OFFSET('Hygiene Data'!$C$8,0,10*ROW('Hygiene Data'!C134)),0),"]"),IF(AND(ISNUMBER(OFFSET('Hygiene Data'!$C$8,0,10*ROW('Hygiene Data'!C134))),DP140="",ISNUMBER(OFFSET('Hygiene Data'!$C$8,0,10*ROW('Hygiene Data'!C134)))),OFFSET('Hygiene Data'!$C$8,0,10*ROW('Hygiene Data'!C134)),NA())))</f>
        <v>#N/A</v>
      </c>
      <c r="BB140" s="135" t="e">
        <f ca="1">+IF(AND(ISNUMBER(OFFSET('Hygiene Data'!$C$10,0,10*ROW('Hygiene Data'!C134))),DQ140="Yes"),OFFSET('Hygiene Data'!$C$10,0,10*ROW('Hygiene Data'!C134)),IF(AND(ISNUMBER(OFFSET('Hygiene Data'!$C$10,0,10*ROW('Hygiene Data'!C134))),DQ140="No",ISNUMBER(OFFSET('Hygiene Data'!$C$10,0,10*ROW('Hygiene Data'!C134)))),CONCATENATE("[",ROUND(OFFSET('Hygiene Data'!$C$10,0,10*ROW('Hygiene Data'!C134)),0),"]"),IF(AND(ISNUMBER(OFFSET('Hygiene Data'!$C$10,0,10*ROW('Hygiene Data'!C134))),DQ140="",ISNUMBER(OFFSET('Hygiene Data'!$C$10,0,10*ROW('Hygiene Data'!C134)))),OFFSET('Hygiene Data'!$C$10,0,10*ROW('Hygiene Data'!C134)),NA())))</f>
        <v>#N/A</v>
      </c>
      <c r="BC140" s="135" t="e">
        <f ca="1">+IF(AND(ISNUMBER(OFFSET('Hygiene Data'!$D$6,0,10*ROW('Hygiene Data'!D134))),DR140="Yes"),OFFSET('Hygiene Data'!$D$6,0,10*ROW('Hygiene Data'!D134)),IF(AND(ISNUMBER(OFFSET('Hygiene Data'!$D$6,0,10*ROW('Hygiene Data'!D134))),DR140="No",ISNUMBER(OFFSET('Hygiene Data'!$D$6,0,10*ROW('Hygiene Data'!D134)))),CONCATENATE("[",ROUND(OFFSET('Hygiene Data'!$D$6,0,10*ROW('Hygiene Data'!D134)),0),"]"),IF(AND(ISNUMBER(OFFSET('Hygiene Data'!$D$6,0,10*ROW('Hygiene Data'!D134))),DR140="",ISNUMBER(OFFSET('Hygiene Data'!$D$6,0,10*ROW('Hygiene Data'!D134)))),OFFSET('Hygiene Data'!$D$6,0,10*ROW('Hygiene Data'!D134)),NA())))</f>
        <v>#N/A</v>
      </c>
      <c r="BD140" s="135" t="e">
        <f ca="1">+IF(AND(ISNUMBER(OFFSET('Hygiene Data'!$D$8,0,10*ROW('Hygiene Data'!D134))),DS140="Yes"),OFFSET('Hygiene Data'!$D$8,0,10*ROW('Hygiene Data'!D134)),IF(AND(ISNUMBER(OFFSET('Hygiene Data'!$D$8,0,10*ROW('Hygiene Data'!D134))),DS140="No",ISNUMBER(OFFSET('Hygiene Data'!$D$8,0,10*ROW('Hygiene Data'!D134)))),CONCATENATE("[",ROUND(OFFSET('Hygiene Data'!$D$8,0,10*ROW('Hygiene Data'!D134)),0),"]"),IF(AND(ISNUMBER(OFFSET('Hygiene Data'!$D$8,0,10*ROW('Hygiene Data'!D134))),DS140="",ISNUMBER(OFFSET('Hygiene Data'!$D$8,0,10*ROW('Hygiene Data'!D134)))),OFFSET('Hygiene Data'!$D$8,0,10*ROW('Hygiene Data'!D134)),NA())))</f>
        <v>#N/A</v>
      </c>
      <c r="BE140" s="135" t="e">
        <f ca="1">+IF(AND(ISNUMBER(OFFSET('Hygiene Data'!$D$10,0,10*ROW('Hygiene Data'!D134))),DT140="Yes"),OFFSET('Hygiene Data'!$D$10,0,10*ROW('Hygiene Data'!D134)),IF(AND(ISNUMBER(OFFSET('Hygiene Data'!$D$10,0,10*ROW('Hygiene Data'!D134))),DT140="No",ISNUMBER(OFFSET('Hygiene Data'!$D$10,0,10*ROW('Hygiene Data'!D134)))),CONCATENATE("[",ROUND(OFFSET('Hygiene Data'!$D$10,0,10*ROW('Hygiene Data'!D134)),0),"]"),IF(AND(ISNUMBER(OFFSET('Hygiene Data'!$D$10,0,10*ROW('Hygiene Data'!D134))),DT140="",ISNUMBER(OFFSET('Hygiene Data'!$D$10,0,10*ROW('Hygiene Data'!D134)))),OFFSET('Hygiene Data'!$D$10,0,10*ROW('Hygiene Data'!D134)),NA())))</f>
        <v>#N/A</v>
      </c>
      <c r="BF140" s="135" t="e">
        <f ca="1">+IF(AND(ISNUMBER(OFFSET('Hygiene Data'!$E$6,0,10*ROW('Hygiene Data'!E134))),DU140="Yes"),OFFSET('Hygiene Data'!$E$6,0,10*ROW('Hygiene Data'!E134)),IF(AND(ISNUMBER(OFFSET('Hygiene Data'!$E$6,0,10*ROW('Hygiene Data'!E134))),DU140="No",ISNUMBER(OFFSET('Hygiene Data'!$E$6,0,10*ROW('Hygiene Data'!E134)))),CONCATENATE("[",ROUND(OFFSET('Hygiene Data'!$E$6,0,10*ROW('Hygiene Data'!E134)),0),"]"),IF(AND(ISNUMBER(OFFSET('Hygiene Data'!$E$6,0,10*ROW('Hygiene Data'!E134))),DU140="",ISNUMBER(OFFSET('Hygiene Data'!$E$6,0,10*ROW('Hygiene Data'!E134)))),OFFSET('Hygiene Data'!$E$6,0,10*ROW('Hygiene Data'!E134)),NA())))</f>
        <v>#N/A</v>
      </c>
      <c r="BG140" s="135" t="e">
        <f ca="1">+IF(AND(ISNUMBER(OFFSET('Hygiene Data'!$E$8,0,10*ROW('Hygiene Data'!E134))),DV140="Yes"),OFFSET('Hygiene Data'!$E$8,0,10*ROW('Hygiene Data'!E134)),IF(AND(ISNUMBER(OFFSET('Hygiene Data'!$E$8,0,10*ROW('Hygiene Data'!E134))),DV140="No",ISNUMBER(OFFSET('Hygiene Data'!$E$8,0,10*ROW('Hygiene Data'!E134)))),CONCATENATE("[",ROUND(OFFSET('Hygiene Data'!$E$8,0,10*ROW('Hygiene Data'!E134)),0),"]"),IF(AND(ISNUMBER(OFFSET('Hygiene Data'!$E$8,0,10*ROW('Hygiene Data'!E134))),DV140="",ISNUMBER(OFFSET('Hygiene Data'!$E$8,0,10*ROW('Hygiene Data'!E134)))),OFFSET('Hygiene Data'!$E$8,0,10*ROW('Hygiene Data'!E134)),NA())))</f>
        <v>#N/A</v>
      </c>
      <c r="BH140" s="135" t="e">
        <f ca="1">+IF(AND(ISNUMBER(OFFSET('Hygiene Data'!$E$10,0,10*ROW('Hygiene Data'!E134))),DW140="Yes"),OFFSET('Hygiene Data'!$E$10,0,10*ROW('Hygiene Data'!E134)),IF(AND(ISNUMBER(OFFSET('Hygiene Data'!$E$10,0,10*ROW('Hygiene Data'!E134))),DW140="No",ISNUMBER(OFFSET('Hygiene Data'!$E$10,0,10*ROW('Hygiene Data'!E134)))),CONCATENATE("[",ROUND(OFFSET('Hygiene Data'!$E$10,0,10*ROW('Hygiene Data'!E134)),0),"]"),IF(AND(ISNUMBER(OFFSET('Hygiene Data'!$E$10,0,10*ROW('Hygiene Data'!E134))),DW140="",ISNUMBER(OFFSET('Hygiene Data'!$E$10,0,10*ROW('Hygiene Data'!E134)))),OFFSET('Hygiene Data'!$E$10,0,10*ROW('Hygiene Data'!E134)),NA())))</f>
        <v>#N/A</v>
      </c>
      <c r="BI140" s="135" t="e">
        <f ca="1">+IF(AND(ISNUMBER(OFFSET('Hygiene Data'!$F$6,0,10*ROW('Hygiene Data'!F134))),DX140="Yes"),OFFSET('Hygiene Data'!$F$6,0,10*ROW('Hygiene Data'!F134)),IF(AND(ISNUMBER(OFFSET('Hygiene Data'!$F$6,0,10*ROW('Hygiene Data'!F134))),DX140="No",ISNUMBER(OFFSET('Hygiene Data'!$F$6,0,10*ROW('Hygiene Data'!F134)))),CONCATENATE("[",ROUND(OFFSET('Hygiene Data'!$F$6,0,10*ROW('Hygiene Data'!F134)),0),"]"),IF(AND(ISNUMBER(OFFSET('Hygiene Data'!$F$6,0,10*ROW('Hygiene Data'!F134))),DX140="",ISNUMBER(OFFSET('Hygiene Data'!$F$6,0,10*ROW('Hygiene Data'!F134)))),OFFSET('Hygiene Data'!$F$6,0,10*ROW('Hygiene Data'!F134)),NA())))</f>
        <v>#N/A</v>
      </c>
      <c r="BJ140" s="135" t="e">
        <f ca="1">+IF(AND(ISNUMBER(OFFSET('Hygiene Data'!$F$8,0,10*ROW('Hygiene Data'!F134))),DY140="Yes"),OFFSET('Hygiene Data'!$F$8,0,10*ROW('Hygiene Data'!F134)),IF(AND(ISNUMBER(OFFSET('Hygiene Data'!$F$8,0,10*ROW('Hygiene Data'!F134))),DY140="No",ISNUMBER(OFFSET('Hygiene Data'!$F$8,0,10*ROW('Hygiene Data'!F134)))),CONCATENATE("[",ROUND(OFFSET('Hygiene Data'!$F$8,0,10*ROW('Hygiene Data'!F134)),0),"]"),IF(AND(ISNUMBER(OFFSET('Hygiene Data'!$F$8,0,10*ROW('Hygiene Data'!F134))),DY140="",ISNUMBER(OFFSET('Hygiene Data'!$F$8,0,10*ROW('Hygiene Data'!F134)))),OFFSET('Hygiene Data'!$F$8,0,10*ROW('Hygiene Data'!F134)),NA())))</f>
        <v>#N/A</v>
      </c>
      <c r="BK140" s="135" t="e">
        <f ca="1">+IF(AND(ISNUMBER(OFFSET('Hygiene Data'!$F$10,0,10*ROW('Hygiene Data'!F134))),DZ140="Yes"),OFFSET('Hygiene Data'!$F$10,0,10*ROW('Hygiene Data'!F134)),IF(AND(ISNUMBER(OFFSET('Hygiene Data'!$F$10,0,10*ROW('Hygiene Data'!F134))),DZ140="No",ISNUMBER(OFFSET('Hygiene Data'!$F$10,0,10*ROW('Hygiene Data'!F134)))),CONCATENATE("[",ROUND(OFFSET('Hygiene Data'!$F$10,0,10*ROW('Hygiene Data'!F134)),0),"]"),IF(AND(ISNUMBER(OFFSET('Hygiene Data'!$F$10,0,10*ROW('Hygiene Data'!F134))),DZ140="",ISNUMBER(OFFSET('Hygiene Data'!$F$10,0,10*ROW('Hygiene Data'!F134)))),OFFSET('Hygiene Data'!$F$10,0,10*ROW('Hygiene Data'!F134)),NA())))</f>
        <v>#N/A</v>
      </c>
      <c r="BL140" s="135" t="e">
        <f ca="1">+IF(AND(ISNUMBER(OFFSET('Hygiene Data'!$G$6,0,10*ROW('Hygiene Data'!G134))),EA140="Yes"),OFFSET('Hygiene Data'!$G$6,0,10*ROW('Hygiene Data'!G134)),IF(AND(ISNUMBER(OFFSET('Hygiene Data'!$G$6,0,10*ROW('Hygiene Data'!G134))),EA140="No",ISNUMBER(OFFSET('Hygiene Data'!$G$6,0,10*ROW('Hygiene Data'!G134)))),CONCATENATE("[",ROUND(OFFSET('Hygiene Data'!$G$6,0,10*ROW('Hygiene Data'!G134)),0),"]"),IF(AND(ISNUMBER(OFFSET('Hygiene Data'!$G$6,0,10*ROW('Hygiene Data'!G134))),EA140="",ISNUMBER(OFFSET('Hygiene Data'!$G$6,0,10*ROW('Hygiene Data'!G134)))),OFFSET('Hygiene Data'!$G$6,0,10*ROW('Hygiene Data'!G134)),NA())))</f>
        <v>#N/A</v>
      </c>
      <c r="BM140" s="135" t="e">
        <f ca="1">+IF(AND(ISNUMBER(OFFSET('Hygiene Data'!$G$8,0,10*ROW('Hygiene Data'!G134))),EB140="Yes"),OFFSET('Hygiene Data'!$G$8,0,10*ROW('Hygiene Data'!G134)),IF(AND(ISNUMBER(OFFSET('Hygiene Data'!$G$8,0,10*ROW('Hygiene Data'!G134))),EB140="No",ISNUMBER(OFFSET('Hygiene Data'!$G$8,0,10*ROW('Hygiene Data'!G134)))),CONCATENATE("[",ROUND(OFFSET('Hygiene Data'!$G$8,0,10*ROW('Hygiene Data'!G134)),0),"]"),IF(AND(ISNUMBER(OFFSET('Hygiene Data'!$G$8,0,10*ROW('Hygiene Data'!G134))),EB140="",ISNUMBER(OFFSET('Hygiene Data'!$G$8,0,10*ROW('Hygiene Data'!G134)))),OFFSET('Hygiene Data'!$G$8,0,10*ROW('Hygiene Data'!G134)),NA())))</f>
        <v>#N/A</v>
      </c>
      <c r="BN140" s="135" t="e">
        <f ca="1">+IF(AND(ISNUMBER(OFFSET('Hygiene Data'!$G$10,0,10*ROW('Hygiene Data'!G134))),EC140="Yes"),OFFSET('Hygiene Data'!$G$10,0,10*ROW('Hygiene Data'!G134)),IF(AND(ISNUMBER(OFFSET('Hygiene Data'!$G$10,0,10*ROW('Hygiene Data'!G134))),EC140="No",ISNUMBER(OFFSET('Hygiene Data'!$G$10,0,10*ROW('Hygiene Data'!G134)))),CONCATENATE("[",ROUND(OFFSET('Hygiene Data'!$G$10,0,10*ROW('Hygiene Data'!G134)),0),"]"),IF(AND(ISNUMBER(OFFSET('Hygiene Data'!$G$10,0,10*ROW('Hygiene Data'!G134))),EC140="",ISNUMBER(OFFSET('Hygiene Data'!$G$10,0,10*ROW('Hygiene Data'!G134)))),OFFSET('Hygiene Data'!$G$10,0,10*ROW('Hygiene Data'!G134)),NA())))</f>
        <v>#N/A</v>
      </c>
      <c r="BO140" s="135" t="e">
        <f ca="1">+IF(AND(ISNUMBER(OFFSET('Hygiene Data'!$H$6,0,10*ROW('Hygiene Data'!H134))),ED140="Yes"),OFFSET('Hygiene Data'!$H$6,0,10*ROW('Hygiene Data'!H134)),IF(AND(ISNUMBER(OFFSET('Hygiene Data'!$H$6,0,10*ROW('Hygiene Data'!H134))),ED140="No",ISNUMBER(OFFSET('Hygiene Data'!$H$6,0,10*ROW('Hygiene Data'!H134)))),CONCATENATE("[",ROUND(OFFSET('Hygiene Data'!$H$6,0,10*ROW('Hygiene Data'!H134)),0),"]"),IF(AND(ISNUMBER(OFFSET('Hygiene Data'!$H$6,0,10*ROW('Hygiene Data'!H134))),ED140="",ISNUMBER(OFFSET('Hygiene Data'!$H$6,0,10*ROW('Hygiene Data'!H134)))),OFFSET('Hygiene Data'!$H$6,0,10*ROW('Hygiene Data'!H134)),NA())))</f>
        <v>#N/A</v>
      </c>
      <c r="BP140" s="135" t="e">
        <f ca="1">+IF(AND(ISNUMBER(OFFSET('Hygiene Data'!$H$8,0,10*ROW('Hygiene Data'!H134))),EE140="Yes"),OFFSET('Hygiene Data'!$H$8,0,10*ROW('Hygiene Data'!H134)),IF(AND(ISNUMBER(OFFSET('Hygiene Data'!$H$8,0,10*ROW('Hygiene Data'!H134))),EE140="No",ISNUMBER(OFFSET('Hygiene Data'!$H$8,0,10*ROW('Hygiene Data'!H134)))),CONCATENATE("[",ROUND(OFFSET('Hygiene Data'!$H$8,0,10*ROW('Hygiene Data'!H134)),0),"]"),IF(AND(ISNUMBER(OFFSET('Hygiene Data'!$H$8,0,10*ROW('Hygiene Data'!H134))),EE140="",ISNUMBER(OFFSET('Hygiene Data'!$H$8,0,10*ROW('Hygiene Data'!H134)))),OFFSET('Hygiene Data'!$H$8,0,10*ROW('Hygiene Data'!H134)),NA())))</f>
        <v>#N/A</v>
      </c>
      <c r="BQ140" s="135" t="e">
        <f ca="1">+IF(AND(ISNUMBER(OFFSET('Hygiene Data'!$H$10,0,10*ROW('Hygiene Data'!H134))),EF140="Yes"),OFFSET('Hygiene Data'!$H$10,0,10*ROW('Hygiene Data'!H134)),IF(AND(ISNUMBER(OFFSET('Hygiene Data'!$H$10,0,10*ROW('Hygiene Data'!H134))),EF140="No",ISNUMBER(OFFSET('Hygiene Data'!$H$10,0,10*ROW('Hygiene Data'!H134)))),CONCATENATE("[",ROUND(OFFSET('Hygiene Data'!$H$10,0,10*ROW('Hygiene Data'!H134)),0),"]"),IF(AND(ISNUMBER(OFFSET('Hygiene Data'!$H$10,0,10*ROW('Hygiene Data'!H134))),EF140="",ISNUMBER(OFFSET('Hygiene Data'!$H$10,0,10*ROW('Hygiene Data'!H134)))),OFFSET('Hygiene Data'!$H$10,0,10*ROW('Hygiene Data'!H134)),NA())))</f>
        <v>#N/A</v>
      </c>
      <c r="BS140" s="34" t="str">
        <f ca="1">+IF(OFFSET('Water Data'!$C$28,0,10*ROW('Water Data'!C134))="","",OFFSET('Water Data'!$C$28,0,10*ROW('Water Data'!C134)))</f>
        <v/>
      </c>
      <c r="BT140" s="34" t="str">
        <f ca="1">+IF(OFFSET('Water Data'!$C$29,0,10*ROW('Water Data'!C134))="","",OFFSET('Water Data'!$C$29,0,10*ROW('Water Data'!C134)))</f>
        <v/>
      </c>
      <c r="BU140" s="34" t="str">
        <f ca="1">+IF(OFFSET('Water Data'!$C$30,0,10*ROW('Water Data'!C134))="","",OFFSET('Water Data'!$C$30,0,10*ROW('Water Data'!C134)))</f>
        <v/>
      </c>
      <c r="BV140" s="34" t="str">
        <f ca="1">+IF(OFFSET('Water Data'!$D$28,0,10*ROW('Water Data'!D134))="","",OFFSET('Water Data'!$D$28,0,10*ROW('Water Data'!D134)))</f>
        <v/>
      </c>
      <c r="BW140" s="34" t="str">
        <f ca="1">+IF(OFFSET('Water Data'!$D$29,0,10*ROW('Water Data'!D134))="","",OFFSET('Water Data'!$D$29,0,10*ROW('Water Data'!D134)))</f>
        <v/>
      </c>
      <c r="BX140" s="34" t="str">
        <f ca="1">+IF(OFFSET('Water Data'!$D$30,0,10*ROW('Water Data'!D134))="","",OFFSET('Water Data'!$D$30,0,10*ROW('Water Data'!D134)))</f>
        <v/>
      </c>
      <c r="BY140" s="34" t="str">
        <f ca="1">+IF(OFFSET('Water Data'!$E$28,0,10*ROW('Water Data'!E134))="","",OFFSET('Water Data'!$E$28,0,10*ROW('Water Data'!E134)))</f>
        <v/>
      </c>
      <c r="BZ140" s="34" t="str">
        <f ca="1">+IF(OFFSET('Water Data'!$E$29,0,10*ROW('Water Data'!E134))="","",OFFSET('Water Data'!$E$29,0,10*ROW('Water Data'!E134)))</f>
        <v/>
      </c>
      <c r="CA140" s="34" t="str">
        <f ca="1">+IF(OFFSET('Water Data'!$E$30,0,10*ROW('Water Data'!E134))="","",OFFSET('Water Data'!$E$30,0,10*ROW('Water Data'!E134)))</f>
        <v/>
      </c>
      <c r="CB140" s="34" t="str">
        <f ca="1">+IF(OFFSET('Water Data'!$F$28,0,10*ROW('Water Data'!F134))="","",OFFSET('Water Data'!$F$28,0,10*ROW('Water Data'!F134)))</f>
        <v/>
      </c>
      <c r="CC140" s="34" t="str">
        <f ca="1">+IF(OFFSET('Water Data'!$F$29,0,10*ROW('Water Data'!F134))="","",OFFSET('Water Data'!$F$29,0,10*ROW('Water Data'!F134)))</f>
        <v/>
      </c>
      <c r="CD140" s="34" t="str">
        <f ca="1">+IF(OFFSET('Water Data'!$F$30,0,10*ROW('Water Data'!F134))="","",OFFSET('Water Data'!$F$30,0,10*ROW('Water Data'!F134)))</f>
        <v/>
      </c>
      <c r="CE140" s="34" t="str">
        <f ca="1">+IF(OFFSET('Water Data'!$G$28,0,10*ROW('Water Data'!G134))="","",OFFSET('Water Data'!$G$28,0,10*ROW('Water Data'!G134)))</f>
        <v/>
      </c>
      <c r="CF140" s="34" t="str">
        <f ca="1">+IF(OFFSET('Water Data'!$G$29,0,10*ROW('Water Data'!G134))="","",OFFSET('Water Data'!$G$29,0,10*ROW('Water Data'!G134)))</f>
        <v/>
      </c>
      <c r="CG140" s="34" t="str">
        <f ca="1">+IF(OFFSET('Water Data'!$G$30,0,10*ROW('Water Data'!G134))="","",OFFSET('Water Data'!$G$30,0,10*ROW('Water Data'!G134)))</f>
        <v/>
      </c>
      <c r="CH140" s="34" t="str">
        <f ca="1">+IF(OFFSET('Water Data'!$H$28,0,10*ROW('Water Data'!H134))="","",OFFSET('Water Data'!$H$28,0,10*ROW('Water Data'!H134)))</f>
        <v/>
      </c>
      <c r="CI140" s="34" t="str">
        <f ca="1">+IF(OFFSET('Water Data'!$H$29,0,10*ROW('Water Data'!H134))="","",OFFSET('Water Data'!$H$29,0,10*ROW('Water Data'!H134)))</f>
        <v/>
      </c>
      <c r="CJ140" s="34" t="str">
        <f ca="1">+IF(OFFSET('Water Data'!$H$30,0,10*ROW('Water Data'!H134))="","",OFFSET('Water Data'!$H$30,0,10*ROW('Water Data'!H134)))</f>
        <v/>
      </c>
      <c r="CK140" s="34" t="str">
        <f ca="1">+IF(OFFSET('Sanitation Data'!$C$29,0,10*ROW('Sanitation Data'!C134))="","",OFFSET('Sanitation Data'!$C$29,0,10*ROW('Sanitation Data'!C134)))</f>
        <v/>
      </c>
      <c r="CL140" s="34" t="str">
        <f ca="1">+IF(OFFSET('Sanitation Data'!$C$30,0,10*ROW('Sanitation Data'!C134))="","",OFFSET('Sanitation Data'!$C$30,0,10*ROW('Sanitation Data'!C134)))</f>
        <v/>
      </c>
      <c r="CM140" s="34" t="str">
        <f ca="1">+IF(OFFSET('Sanitation Data'!$C$31,0,10*ROW('Sanitation Data'!C134))="","",OFFSET('Sanitation Data'!$C$31,0,10*ROW('Sanitation Data'!C134)))</f>
        <v/>
      </c>
      <c r="CN140" s="34" t="str">
        <f ca="1">+IF(OFFSET('Sanitation Data'!$C$32,0,10*ROW('Sanitation Data'!C134))="","",OFFSET('Sanitation Data'!$C$32,0,10*ROW('Sanitation Data'!C134)))</f>
        <v/>
      </c>
      <c r="CO140" s="34" t="str">
        <f ca="1">+IF(OFFSET('Sanitation Data'!$C$33,0,10*ROW('Sanitation Data'!C134))="","",OFFSET('Sanitation Data'!$C$33,0,10*ROW('Sanitation Data'!C134)))</f>
        <v/>
      </c>
      <c r="CP140" s="34" t="str">
        <f ca="1">+IF(OFFSET('Sanitation Data'!$D$29,0,10*ROW('Sanitation Data'!D134))="","",OFFSET('Sanitation Data'!$D$29,0,10*ROW('Sanitation Data'!D134)))</f>
        <v/>
      </c>
      <c r="CQ140" s="34" t="str">
        <f ca="1">+IF(OFFSET('Sanitation Data'!$D$30,0,10*ROW('Sanitation Data'!D134))="","",OFFSET('Sanitation Data'!$D$30,0,10*ROW('Sanitation Data'!D134)))</f>
        <v/>
      </c>
      <c r="CR140" s="34" t="str">
        <f ca="1">+IF(OFFSET('Sanitation Data'!$D$31,0,10*ROW('Sanitation Data'!D134))="","",OFFSET('Sanitation Data'!$D$31,0,10*ROW('Sanitation Data'!D134)))</f>
        <v/>
      </c>
      <c r="CS140" s="34" t="str">
        <f ca="1">+IF(OFFSET('Sanitation Data'!$D$32,0,10*ROW('Sanitation Data'!D134))="","",OFFSET('Sanitation Data'!$D$32,0,10*ROW('Sanitation Data'!D134)))</f>
        <v/>
      </c>
      <c r="CT140" s="34" t="str">
        <f ca="1">+IF(OFFSET('Sanitation Data'!$D$33,0,10*ROW('Sanitation Data'!D134))="","",OFFSET('Sanitation Data'!$D$33,0,10*ROW('Sanitation Data'!D134)))</f>
        <v/>
      </c>
      <c r="CU140" s="34" t="str">
        <f ca="1">+IF(OFFSET('Sanitation Data'!$E$29,0,10*ROW('Sanitation Data'!E134))="","",OFFSET('Sanitation Data'!$E$29,0,10*ROW('Sanitation Data'!E134)))</f>
        <v/>
      </c>
      <c r="CV140" s="34" t="str">
        <f ca="1">+IF(OFFSET('Sanitation Data'!$E$30,0,10*ROW('Sanitation Data'!E134))="","",OFFSET('Sanitation Data'!$E$30,0,10*ROW('Sanitation Data'!E134)))</f>
        <v/>
      </c>
      <c r="CW140" s="34" t="str">
        <f ca="1">+IF(OFFSET('Sanitation Data'!$E$31,0,10*ROW('Sanitation Data'!E134))="","",OFFSET('Sanitation Data'!$E$31,0,10*ROW('Sanitation Data'!E134)))</f>
        <v/>
      </c>
      <c r="CX140" s="34" t="str">
        <f ca="1">+IF(OFFSET('Sanitation Data'!$E$32,0,10*ROW('Sanitation Data'!E134))="","",OFFSET('Sanitation Data'!$E$32,0,10*ROW('Sanitation Data'!E134)))</f>
        <v/>
      </c>
      <c r="CY140" s="34" t="str">
        <f ca="1">+IF(OFFSET('Sanitation Data'!$E$33,0,10*ROW('Sanitation Data'!E134))="","",OFFSET('Sanitation Data'!$E$33,0,10*ROW('Sanitation Data'!E134)))</f>
        <v/>
      </c>
      <c r="CZ140" s="34" t="str">
        <f ca="1">+IF(OFFSET('Sanitation Data'!$F$29,0,10*ROW('Sanitation Data'!F134))="","",OFFSET('Sanitation Data'!$F$29,0,10*ROW('Sanitation Data'!F134)))</f>
        <v/>
      </c>
      <c r="DA140" s="34" t="str">
        <f ca="1">+IF(OFFSET('Sanitation Data'!$F$30,0,10*ROW('Sanitation Data'!F134))="","",OFFSET('Sanitation Data'!$F$30,0,10*ROW('Sanitation Data'!F134)))</f>
        <v/>
      </c>
      <c r="DB140" s="34" t="str">
        <f ca="1">+IF(OFFSET('Sanitation Data'!$F$31,0,10*ROW('Sanitation Data'!F134))="","",OFFSET('Sanitation Data'!$F$31,0,10*ROW('Sanitation Data'!F134)))</f>
        <v/>
      </c>
      <c r="DC140" s="34" t="str">
        <f ca="1">+IF(OFFSET('Sanitation Data'!$F$32,0,10*ROW('Sanitation Data'!F134))="","",OFFSET('Sanitation Data'!$F$32,0,10*ROW('Sanitation Data'!F134)))</f>
        <v/>
      </c>
      <c r="DD140" s="34" t="str">
        <f ca="1">+IF(OFFSET('Sanitation Data'!$F$33,0,10*ROW('Sanitation Data'!F134))="","",OFFSET('Sanitation Data'!$F$33,0,10*ROW('Sanitation Data'!F134)))</f>
        <v/>
      </c>
      <c r="DE140" s="34" t="str">
        <f ca="1">+IF(OFFSET('Sanitation Data'!$G$29,0,10*ROW('Sanitation Data'!G134))="","",OFFSET('Sanitation Data'!$G$29,0,10*ROW('Sanitation Data'!G134)))</f>
        <v/>
      </c>
      <c r="DF140" s="34" t="str">
        <f ca="1">+IF(OFFSET('Sanitation Data'!$G$30,0,10*ROW('Sanitation Data'!G134))="","",OFFSET('Sanitation Data'!$G$30,0,10*ROW('Sanitation Data'!G134)))</f>
        <v/>
      </c>
      <c r="DG140" s="34" t="str">
        <f ca="1">+IF(OFFSET('Sanitation Data'!$G$31,0,10*ROW('Sanitation Data'!G134))="","",OFFSET('Sanitation Data'!$G$31,0,10*ROW('Sanitation Data'!G134)))</f>
        <v/>
      </c>
      <c r="DH140" s="34" t="str">
        <f ca="1">+IF(OFFSET('Sanitation Data'!$G$32,0,10*ROW('Sanitation Data'!G134))="","",OFFSET('Sanitation Data'!$G$32,0,10*ROW('Sanitation Data'!G134)))</f>
        <v/>
      </c>
      <c r="DI140" s="34" t="str">
        <f ca="1">+IF(OFFSET('Sanitation Data'!$G$33,0,10*ROW('Sanitation Data'!G134))="","",OFFSET('Sanitation Data'!$G$33,0,10*ROW('Sanitation Data'!G134)))</f>
        <v/>
      </c>
      <c r="DJ140" s="34" t="str">
        <f ca="1">+IF(OFFSET('Sanitation Data'!$H$29,0,10*ROW('Sanitation Data'!H134))="","",OFFSET('Sanitation Data'!$H$29,0,10*ROW('Sanitation Data'!H134)))</f>
        <v/>
      </c>
      <c r="DK140" s="34" t="str">
        <f ca="1">+IF(OFFSET('Sanitation Data'!$H$30,0,10*ROW('Sanitation Data'!H134))="","",OFFSET('Sanitation Data'!$H$30,0,10*ROW('Sanitation Data'!H134)))</f>
        <v/>
      </c>
      <c r="DL140" s="34" t="str">
        <f ca="1">+IF(OFFSET('Sanitation Data'!$H$31,0,10*ROW('Sanitation Data'!H134))="","",OFFSET('Sanitation Data'!$H$31,0,10*ROW('Sanitation Data'!H134)))</f>
        <v/>
      </c>
      <c r="DM140" s="34" t="str">
        <f ca="1">+IF(OFFSET('Sanitation Data'!$H$32,0,10*ROW('Sanitation Data'!H134))="","",OFFSET('Sanitation Data'!$H$32,0,10*ROW('Sanitation Data'!H134)))</f>
        <v/>
      </c>
      <c r="DN140" s="34" t="str">
        <f ca="1">+IF(OFFSET('Sanitation Data'!$H$33,0,10*ROW('Sanitation Data'!H134))="","",OFFSET('Sanitation Data'!$H$33,0,10*ROW('Sanitation Data'!H134)))</f>
        <v/>
      </c>
      <c r="DO140" s="34" t="str">
        <f ca="1">+IF(OFFSET('Hygiene Data'!$C$12,0,10*ROW('Hygiene Data'!C134))="","",OFFSET('Hygiene Data'!$C$12,0,10*ROW('Hygiene Data'!C134)))</f>
        <v/>
      </c>
      <c r="DP140" s="34" t="str">
        <f ca="1">+IF(OFFSET('Hygiene Data'!$C$13,0,10*ROW('Hygiene Data'!C134))="","",OFFSET('Hygiene Data'!$C$13,0,10*ROW('Hygiene Data'!C134)))</f>
        <v/>
      </c>
      <c r="DQ140" s="34" t="str">
        <f ca="1">+IF(OFFSET('Hygiene Data'!$C$14,0,10*ROW('Hygiene Data'!C134))="","",OFFSET('Hygiene Data'!$C$14,0,10*ROW('Hygiene Data'!C134)))</f>
        <v/>
      </c>
      <c r="DR140" s="34" t="str">
        <f ca="1">+IF(OFFSET('Hygiene Data'!$D$12,0,10*ROW('Hygiene Data'!D134))="","",OFFSET('Hygiene Data'!$D$12,0,10*ROW('Hygiene Data'!D134)))</f>
        <v/>
      </c>
      <c r="DS140" s="34" t="str">
        <f ca="1">+IF(OFFSET('Hygiene Data'!$D$13,0,10*ROW('Hygiene Data'!D134))="","",OFFSET('Hygiene Data'!$D$13,0,10*ROW('Hygiene Data'!D134)))</f>
        <v/>
      </c>
      <c r="DT140" s="34" t="str">
        <f ca="1">+IF(OFFSET('Hygiene Data'!$D$14,0,10*ROW('Hygiene Data'!D134))="","",OFFSET('Hygiene Data'!$D$14,0,10*ROW('Hygiene Data'!D134)))</f>
        <v/>
      </c>
      <c r="DU140" s="34" t="str">
        <f ca="1">+IF(OFFSET('Hygiene Data'!$E$12,0,10*ROW('Hygiene Data'!E134))="","",OFFSET('Hygiene Data'!$E$12,0,10*ROW('Hygiene Data'!E134)))</f>
        <v/>
      </c>
      <c r="DV140" s="34" t="str">
        <f ca="1">+IF(OFFSET('Hygiene Data'!$E$13,0,10*ROW('Hygiene Data'!E134))="","",OFFSET('Hygiene Data'!$E$13,0,10*ROW('Hygiene Data'!E134)))</f>
        <v/>
      </c>
      <c r="DW140" s="34" t="str">
        <f ca="1">+IF(OFFSET('Hygiene Data'!$E$14,0,10*ROW('Hygiene Data'!E134))="","",OFFSET('Hygiene Data'!$E$14,0,10*ROW('Hygiene Data'!E134)))</f>
        <v/>
      </c>
      <c r="DX140" s="34" t="str">
        <f ca="1">+IF(OFFSET('Hygiene Data'!$F$12,0,10*ROW('Hygiene Data'!F134))="","",OFFSET('Hygiene Data'!$F$12,0,10*ROW('Hygiene Data'!F134)))</f>
        <v/>
      </c>
      <c r="DY140" s="34" t="str">
        <f ca="1">+IF(OFFSET('Hygiene Data'!$F$13,0,10*ROW('Hygiene Data'!F134))="","",OFFSET('Hygiene Data'!$F$13,0,10*ROW('Hygiene Data'!F134)))</f>
        <v/>
      </c>
      <c r="DZ140" s="34" t="str">
        <f ca="1">+IF(OFFSET('Hygiene Data'!$F$14,0,10*ROW('Hygiene Data'!F134))="","",OFFSET('Hygiene Data'!$F$14,0,10*ROW('Hygiene Data'!F134)))</f>
        <v/>
      </c>
      <c r="EA140" s="34" t="str">
        <f ca="1">+IF(OFFSET('Hygiene Data'!$G$12,0,10*ROW('Hygiene Data'!G134))="","",OFFSET('Hygiene Data'!$G$12,0,10*ROW('Hygiene Data'!G134)))</f>
        <v/>
      </c>
      <c r="EB140" s="34" t="str">
        <f ca="1">+IF(OFFSET('Hygiene Data'!$G$13,0,10*ROW('Hygiene Data'!G134))="","",OFFSET('Hygiene Data'!$G$13,0,10*ROW('Hygiene Data'!G134)))</f>
        <v/>
      </c>
      <c r="EC140" s="34" t="str">
        <f ca="1">+IF(OFFSET('Hygiene Data'!$G$14,0,10*ROW('Hygiene Data'!G134))="","",OFFSET('Hygiene Data'!$G$14,0,10*ROW('Hygiene Data'!G134)))</f>
        <v/>
      </c>
      <c r="ED140" s="34" t="str">
        <f ca="1">+IF(OFFSET('Hygiene Data'!$H$12,0,10*ROW('Hygiene Data'!H134))="","",OFFSET('Hygiene Data'!$H$12,0,10*ROW('Hygiene Data'!H134)))</f>
        <v/>
      </c>
      <c r="EE140" s="34" t="str">
        <f ca="1">+IF(OFFSET('Hygiene Data'!$H$13,0,10*ROW('Hygiene Data'!H134))="","",OFFSET('Hygiene Data'!$H$13,0,10*ROW('Hygiene Data'!H134)))</f>
        <v/>
      </c>
      <c r="EF140" s="34" t="str">
        <f ca="1">+IF(OFFSET('Hygiene Data'!$H$14,0,10*ROW('Hygiene Data'!H134))="","",OFFSET('Hygiene Data'!$H$14,0,10*ROW('Hygiene Data'!H134)))</f>
        <v/>
      </c>
    </row>
    <row r="141" spans="1:136" x14ac:dyDescent="0.2">
      <c r="A141" s="50" t="str">
        <f ca="1">+IF(OFFSET('Water Data'!$B$1,0,10*ROW('Water Data'!B138))="","",OFFSET('Water Data'!$B$1,0,10*ROW('Water Data'!B138)))</f>
        <v/>
      </c>
      <c r="B141" s="50" t="str">
        <f ca="1">+IF(OFFSET('Water Data'!$A$3,0,10*ROW('Water Data'!A138))="","",OFFSET('Water Data'!$A$3,0,10*ROW('Water Data'!A138)))</f>
        <v/>
      </c>
      <c r="C141" s="50" t="str">
        <f ca="1">+IF(OFFSET('Water Data'!$C$3,0,10*ROW('Water Data'!C138))="","",OFFSET('Water Data'!$C$3,0,10*ROW('Water Data'!C138)))</f>
        <v/>
      </c>
      <c r="D141" s="133" t="e">
        <f ca="1">+IF(AND(ISNUMBER(OFFSET('Water Data'!$C$5,0,10*ROW('Water Data'!C135))),BS141="Yes"),100-OFFSET('Water Data'!$C$5,0,10*ROW('Water Data'!C135)),IF(AND(ISNUMBER(OFFSET('Water Data'!$C$5,0,10*ROW('Water Data'!C135))),BS141="No",ISNUMBER(OFFSET('Water Data'!$C$5,0,10*ROW('Water Data'!C135)))),CONCATENATE("[",ROUND(100-OFFSET('Water Data'!$C$5,0,10*ROW('Water Data'!C135)),0),"]"),IF(AND(ISNUMBER(OFFSET('Water Data'!$C$5,0,10*ROW('Water Data'!C135))),BS141="",ISNUMBER(OFFSET('Water Data'!$C$5,0,10*ROW('Water Data'!C135)))),100-OFFSET('Water Data'!$C$5,0,10*ROW('Water Data'!C135)),NA())))</f>
        <v>#N/A</v>
      </c>
      <c r="E141" s="133" t="e">
        <f ca="1">+IF(AND(ISNUMBER(OFFSET('Water Data'!$C$7,0,10*ROW('Water Data'!D135))),BT141="Yes"),OFFSET('Water Data'!$C$7,0,10*ROW('Water Data'!C135)),IF(AND(ISNUMBER(OFFSET('Water Data'!$C$7,0,10*ROW('Water Data'!C135))),BT141="No",ISNUMBER(OFFSET('Water Data'!$C$7,0,10*ROW('Water Data'!C135)))),CONCATENATE("[",ROUND(OFFSET('Water Data'!$C$7,0,10*ROW('Water Data'!C135)),0),"]"),IF(AND(ISNUMBER(OFFSET('Water Data'!$C$7,0,10*ROW('Water Data'!C135))),BT141="",ISNUMBER(OFFSET('Water Data'!$C$7,0,10*ROW('Water Data'!C135)))),OFFSET('Water Data'!$C$7,0,10*ROW('Water Data'!C135)),NA())))</f>
        <v>#N/A</v>
      </c>
      <c r="F141" s="133" t="e">
        <f ca="1">+IF(AND(ISNUMBER(OFFSET('Water Data'!$C$10,0,10*ROW('Water Data'!C135))),BU141="Yes"),OFFSET('Water Data'!$C$10,0,10*ROW('Water Data'!C135)),IF(AND(ISNUMBER(OFFSET('Water Data'!$C$10,0,10*ROW('Water Data'!C135))),BU141="No",ISNUMBER(OFFSET('Water Data'!$C$10,0,10*ROW('Water Data'!C135)))),CONCATENATE("[",ROUND(OFFSET('Water Data'!$C$10,0,10*ROW('Water Data'!C135)),0),"]"),IF(AND(ISNUMBER(OFFSET('Water Data'!$C$10,0,10*ROW('Water Data'!C135))),BU141="",ISNUMBER(OFFSET('Water Data'!$C$10,0,10*ROW('Water Data'!C135)))),OFFSET('Water Data'!$C$10,0,10*ROW('Water Data'!C135)),NA())))</f>
        <v>#N/A</v>
      </c>
      <c r="G141" s="133" t="e">
        <f ca="1">+IF(AND(ISNUMBER(OFFSET('Water Data'!$D$5,0,10*ROW('Water Data'!D135))),BV141="Yes"),100-OFFSET('Water Data'!$D$5,0,10*ROW('Water Data'!D135)),IF(AND(ISNUMBER(OFFSET('Water Data'!$D$5,0,10*ROW('Water Data'!D135))),BV141="No",ISNUMBER(OFFSET('Water Data'!$D$5,0,10*ROW('Water Data'!D135)))),CONCATENATE("[",ROUND(100-OFFSET('Water Data'!$D$5,0,10*ROW('Water Data'!D135)),0),"]"),IF(AND(ISNUMBER(OFFSET('Water Data'!$D$5,0,10*ROW('Water Data'!D135))),BV141="",ISNUMBER(OFFSET('Water Data'!$D$5,0,10*ROW('Water Data'!D135)))),100-OFFSET('Water Data'!$D$5,0,10*ROW('Water Data'!D135)),NA())))</f>
        <v>#N/A</v>
      </c>
      <c r="H141" s="133" t="e">
        <f ca="1">+IF(AND(ISNUMBER(OFFSET('Water Data'!$D$7,0,10*ROW('Water Data'!D135))),BW141="Yes"),OFFSET('Water Data'!$D$7,0,10*ROW('Water Data'!D135)),IF(AND(ISNUMBER(OFFSET('Water Data'!$D$7,0,10*ROW('Water Data'!D135))),BW141="No",ISNUMBER(OFFSET('Water Data'!$D$7,0,10*ROW('Water Data'!D135)))),CONCATENATE("[",ROUND(OFFSET('Water Data'!$C$7,0,10*ROW('Water Data'!D135)),0),"]"),IF(AND(ISNUMBER(OFFSET('Water Data'!$D$7,0,10*ROW('Water Data'!D135))),BW141="",ISNUMBER(OFFSET('Water Data'!$D$7,0,10*ROW('Water Data'!D135)))),OFFSET('Water Data'!$D$7,0,10*ROW('Water Data'!D135)),NA())))</f>
        <v>#N/A</v>
      </c>
      <c r="I141" s="133" t="e">
        <f ca="1">+IF(AND(ISNUMBER(OFFSET('Water Data'!$D$10,0,10*ROW('Water Data'!D135))),BX141="Yes"),OFFSET('Water Data'!$D$10,0,10*ROW('Water Data'!D135)),IF(AND(ISNUMBER(OFFSET('Water Data'!$D$10,0,10*ROW('Water Data'!D135))),BX141="No",ISNUMBER(OFFSET('Water Data'!$D$10,0,10*ROW('Water Data'!D135)))),CONCATENATE("[",ROUND(OFFSET('Water Data'!$D$10,0,10*ROW('Water Data'!D135)),0),"]"),IF(AND(ISNUMBER(OFFSET('Water Data'!$D$10,0,10*ROW('Water Data'!D135))),BX141="",ISNUMBER(OFFSET('Water Data'!$D$10,0,10*ROW('Water Data'!D135)))),OFFSET('Water Data'!$D$10,0,10*ROW('Water Data'!D135)),NA())))</f>
        <v>#N/A</v>
      </c>
      <c r="J141" s="133" t="e">
        <f ca="1">+IF(AND(ISNUMBER(OFFSET('Water Data'!$E$5,0,10*ROW('Water Data'!E135))),BY141="Yes"),100-OFFSET('Water Data'!$E$5,0,10*ROW('Water Data'!E135)),IF(AND(ISNUMBER(OFFSET('Water Data'!$E$5,0,10*ROW('Water Data'!E135))),BY141="No",ISNUMBER(OFFSET('Water Data'!$E$5,0,10*ROW('Water Data'!E135)))),CONCATENATE("[",ROUND(100-OFFSET('Water Data'!$E$5,0,10*ROW('Water Data'!E135)),0),"]"),IF(AND(ISNUMBER(OFFSET('Water Data'!$E$5,0,10*ROW('Water Data'!E135))),BY141="",ISNUMBER(OFFSET('Water Data'!$E$5,0,10*ROW('Water Data'!E135)))),100-OFFSET('Water Data'!$E$5,0,10*ROW('Water Data'!E135)),NA())))</f>
        <v>#N/A</v>
      </c>
      <c r="K141" s="133" t="e">
        <f ca="1">+IF(AND(ISNUMBER(OFFSET('Water Data'!$E$7,0,10*ROW('Water Data'!E135))),BZ141="Yes"),OFFSET('Water Data'!$E$7,0,10*ROW('Water Data'!E135)),IF(AND(ISNUMBER(OFFSET('Water Data'!$E$7,0,10*ROW('Water Data'!E135))),BZ141="No",ISNUMBER(OFFSET('Water Data'!$E$7,0,10*ROW('Water Data'!E135)))),CONCATENATE("[",ROUND(OFFSET('Water Data'!$E$7,0,10*ROW('Water Data'!E135)),0),"]"),IF(AND(ISNUMBER(OFFSET('Water Data'!$E$7,0,10*ROW('Water Data'!E135))),BZ141="",ISNUMBER(OFFSET('Water Data'!$E$7,0,10*ROW('Water Data'!E135)))),OFFSET('Water Data'!$E$7,0,10*ROW('Water Data'!E135)),NA())))</f>
        <v>#N/A</v>
      </c>
      <c r="L141" s="133" t="e">
        <f ca="1">+IF(AND(ISNUMBER(OFFSET('Water Data'!$E$10,0,10*ROW('Water Data'!E135))),CA141="Yes"),OFFSET('Water Data'!$E$10,0,10*ROW('Water Data'!E135)),IF(AND(ISNUMBER(OFFSET('Water Data'!$E$10,0,10*ROW('Water Data'!E135))),CA141="No",ISNUMBER(OFFSET('Water Data'!$E$10,0,10*ROW('Water Data'!E135)))),CONCATENATE("[",ROUND(OFFSET('Water Data'!$E$10,0,10*ROW('Water Data'!E135)),0),"]"),IF(AND(ISNUMBER(OFFSET('Water Data'!$E$10,0,10*ROW('Water Data'!E135))),CA141="",ISNUMBER(OFFSET('Water Data'!$E$10,0,10*ROW('Water Data'!E135)))),OFFSET('Water Data'!$E$10,0,10*ROW('Water Data'!E135)),NA())))</f>
        <v>#N/A</v>
      </c>
      <c r="M141" s="133" t="e">
        <f ca="1">+IF(AND(ISNUMBER(OFFSET('Water Data'!$F$5,0,10*ROW('Water Data'!F135))),CB141="Yes"),100-OFFSET('Water Data'!$F$5,0,10*ROW('Water Data'!F135)),IF(AND(ISNUMBER(OFFSET('Water Data'!$F$5,0,10*ROW('Water Data'!F135))),CB141="No",ISNUMBER(OFFSET('Water Data'!$F$5,0,10*ROW('Water Data'!F135)))),CONCATENATE("[",ROUND(100-OFFSET('Water Data'!$F$5,0,10*ROW('Water Data'!F135)),0),"]"),IF(AND(ISNUMBER(OFFSET('Water Data'!$F$5,0,10*ROW('Water Data'!F135))),CB141="",ISNUMBER(OFFSET('Water Data'!$F$5,0,10*ROW('Water Data'!F135)))),100-OFFSET('Water Data'!$F$5,0,10*ROW('Water Data'!F135)),NA())))</f>
        <v>#N/A</v>
      </c>
      <c r="N141" s="133" t="e">
        <f ca="1">+IF(AND(ISNUMBER(OFFSET('Water Data'!$F$7,0,10*ROW('Water Data'!F135))),CC141="Yes"),OFFSET('Water Data'!$F$7,0,10*ROW('Water Data'!F135)),IF(AND(ISNUMBER(OFFSET('Water Data'!$F$7,0,10*ROW('Water Data'!F135))),CC141="No",ISNUMBER(OFFSET('Water Data'!$F$7,0,10*ROW('Water Data'!F135)))),CONCATENATE("[",ROUND(OFFSET('Water Data'!$F$7,0,10*ROW('Water Data'!F135)),0),"]"),IF(AND(ISNUMBER(OFFSET('Water Data'!$F$7,0,10*ROW('Water Data'!F135))),CC141="",ISNUMBER(OFFSET('Water Data'!$F$7,0,10*ROW('Water Data'!F135)))),OFFSET('Water Data'!$F$7,0,10*ROW('Water Data'!F135)),NA())))</f>
        <v>#N/A</v>
      </c>
      <c r="O141" s="133" t="e">
        <f ca="1">+IF(AND(ISNUMBER(OFFSET('Water Data'!$F$10,0,10*ROW('Water Data'!F135))),CD141="Yes"),OFFSET('Water Data'!$F$10,0,10*ROW('Water Data'!F135)),IF(AND(ISNUMBER(OFFSET('Water Data'!$F$10,0,10*ROW('Water Data'!F135))),CD141="No",ISNUMBER(OFFSET('Water Data'!$F$10,0,10*ROW('Water Data'!F135)))),CONCATENATE("[",ROUND(OFFSET('Water Data'!$F$10,0,10*ROW('Water Data'!F135)),0),"]"),IF(AND(ISNUMBER(OFFSET('Water Data'!$F$10,0,10*ROW('Water Data'!F135))),CD141="",ISNUMBER(OFFSET('Water Data'!$F$10,0,10*ROW('Water Data'!F135)))),OFFSET('Water Data'!$F$10,0,10*ROW('Water Data'!F135)),NA())))</f>
        <v>#N/A</v>
      </c>
      <c r="P141" s="133" t="e">
        <f ca="1">+IF(AND(ISNUMBER(OFFSET('Water Data'!$G$5,0,10*ROW('Water Data'!G135))),CE141="Yes"),100-OFFSET('Water Data'!$G$5,0,10*ROW('Water Data'!G135)),IF(AND(ISNUMBER(OFFSET('Water Data'!$G$5,0,10*ROW('Water Data'!G135))),CE141="No",ISNUMBER(OFFSET('Water Data'!$G$5,0,10*ROW('Water Data'!G135)))),CONCATENATE("[",ROUND(100-OFFSET('Water Data'!$G$5,0,10*ROW('Water Data'!G135)),0),"]"),IF(AND(ISNUMBER(OFFSET('Water Data'!$G$5,0,10*ROW('Water Data'!G135))),CE141="",ISNUMBER(OFFSET('Water Data'!$G$5,0,10*ROW('Water Data'!G135)))),100-OFFSET('Water Data'!$G$5,0,10*ROW('Water Data'!G135)),NA())))</f>
        <v>#N/A</v>
      </c>
      <c r="Q141" s="133" t="e">
        <f ca="1">+IF(AND(ISNUMBER(OFFSET('Water Data'!$G$7,0,10*ROW('Water Data'!G135))),CF141="Yes"),OFFSET('Water Data'!$G$7,0,10*ROW('Water Data'!G135)),IF(AND(ISNUMBER(OFFSET('Water Data'!$G$7,0,10*ROW('Water Data'!G135))),CF141="No",ISNUMBER(OFFSET('Water Data'!$G$7,0,10*ROW('Water Data'!G135)))),CONCATENATE("[",ROUND(OFFSET('Water Data'!$G$7,0,10*ROW('Water Data'!G135)),0),"]"),IF(AND(ISNUMBER(OFFSET('Water Data'!$G$7,0,10*ROW('Water Data'!G135))),CF141="",ISNUMBER(OFFSET('Water Data'!$G$7,0,10*ROW('Water Data'!G135)))),OFFSET('Water Data'!$G$7,0,10*ROW('Water Data'!G135)),NA())))</f>
        <v>#N/A</v>
      </c>
      <c r="R141" s="133" t="e">
        <f ca="1">+IF(AND(ISNUMBER(OFFSET('Water Data'!$G$10,0,10*ROW('Water Data'!G135))),CG141="Yes"),OFFSET('Water Data'!$G$10,0,10*ROW('Water Data'!G135)),IF(AND(ISNUMBER(OFFSET('Water Data'!$G$10,0,10*ROW('Water Data'!G135))),CG141="No",ISNUMBER(OFFSET('Water Data'!$G$10,0,10*ROW('Water Data'!G135)))),CONCATENATE("[",ROUND(OFFSET('Water Data'!$G$10,0,10*ROW('Water Data'!G135)),0),"]"),IF(AND(ISNUMBER(OFFSET('Water Data'!$G$10,0,10*ROW('Water Data'!G135))),CG141="",ISNUMBER(OFFSET('Water Data'!$G$10,0,10*ROW('Water Data'!G135)))),OFFSET('Water Data'!$G$10,0,10*ROW('Water Data'!G135)),NA())))</f>
        <v>#N/A</v>
      </c>
      <c r="S141" s="133" t="e">
        <f ca="1">+IF(AND(ISNUMBER(OFFSET('Water Data'!$H$5,0,10*ROW('Water Data'!H135))),CH141="Yes"),100-OFFSET('Water Data'!$H$5,0,10*ROW('Water Data'!H135)),IF(AND(ISNUMBER(OFFSET('Water Data'!$H$5,0,10*ROW('Water Data'!H135))),CH141="No",ISNUMBER(OFFSET('Water Data'!$H$5,0,10*ROW('Water Data'!H135)))),CONCATENATE("[",ROUND(100-OFFSET('Water Data'!$H$5,0,10*ROW('Water Data'!H135)),0),"]"),IF(AND(ISNUMBER(OFFSET('Water Data'!$H$5,0,10*ROW('Water Data'!H135))),CH141="",ISNUMBER(OFFSET('Water Data'!$H$5,0,10*ROW('Water Data'!H135)))),100-OFFSET('Water Data'!$H$5,0,10*ROW('Water Data'!H135)),NA())))</f>
        <v>#N/A</v>
      </c>
      <c r="T141" s="133" t="e">
        <f ca="1">+IF(AND(ISNUMBER(OFFSET('Water Data'!$H$7,0,10*ROW('Water Data'!H135))),CI141="Yes"),OFFSET('Water Data'!$H$7,0,10*ROW('Water Data'!H135)),IF(AND(ISNUMBER(OFFSET('Water Data'!$H$7,0,10*ROW('Water Data'!H135))),CI141="No",ISNUMBER(OFFSET('Water Data'!$H$7,0,10*ROW('Water Data'!H135)))),CONCATENATE("[",ROUND(OFFSET('Water Data'!$H$7,0,10*ROW('Water Data'!H135)),0),"]"),IF(AND(ISNUMBER(OFFSET('Water Data'!$H$7,0,10*ROW('Water Data'!H135))),CI141="",ISNUMBER(OFFSET('Water Data'!$H$7,0,10*ROW('Water Data'!H135)))),OFFSET('Water Data'!$H$7,0,10*ROW('Water Data'!H135)),NA())))</f>
        <v>#N/A</v>
      </c>
      <c r="U141" s="133" t="e">
        <f ca="1">+IF(AND(ISNUMBER(OFFSET('Water Data'!$H$10,0,10*ROW('Water Data'!H135))),CJ141="Yes"),OFFSET('Water Data'!$H$10,0,10*ROW('Water Data'!H135)),IF(AND(ISNUMBER(OFFSET('Water Data'!$H$10,0,10*ROW('Water Data'!H135))),CJ141="No",ISNUMBER(OFFSET('Water Data'!$H$10,0,10*ROW('Water Data'!H135)))),CONCATENATE("[",ROUND(OFFSET('Water Data'!$H$10,0,10*ROW('Water Data'!H135)),0),"]"),IF(AND(ISNUMBER(OFFSET('Water Data'!$H$10,0,10*ROW('Water Data'!H135))),CJ141="",ISNUMBER(OFFSET('Water Data'!$H$10,0,10*ROW('Water Data'!H135)))),OFFSET('Water Data'!$H$10,0,10*ROW('Water Data'!H135)),NA())))</f>
        <v>#N/A</v>
      </c>
      <c r="V141" s="134" t="e">
        <f ca="1">+IF(AND(ISNUMBER(OFFSET('Sanitation Data'!$C$5,0,10*ROW('Sanitation Data'!C135))),CK141="Yes"),100-OFFSET('Sanitation Data'!$C$5,0,10*ROW('Sanitation Data'!C135)),IF(AND(ISNUMBER(OFFSET('Sanitation Data'!$C$5,0,10*ROW('Sanitation Data'!C135))),CK141="No",ISNUMBER(OFFSET('Sanitation Data'!$C$5,0,10*ROW('Sanitation Data'!C135)))),CONCATENATE("[",ROUND(100-OFFSET('Sanitation Data'!$C$5,0,10*ROW('Sanitation Data'!C135)),0),"]"),IF(AND(ISNUMBER(OFFSET('Sanitation Data'!$C$5,0,10*ROW('Sanitation Data'!C135))),CK141="",ISNUMBER(OFFSET('Sanitation Data'!$C$5,0,10*ROW('Sanitation Data'!C135)))),100-OFFSET('Sanitation Data'!$C$5,0,10*ROW('Sanitation Data'!C135)),NA())))</f>
        <v>#N/A</v>
      </c>
      <c r="W141" s="134" t="e">
        <f ca="1">+IF(AND(ISNUMBER(OFFSET('Sanitation Data'!$C$7,0,10*ROW('Sanitation Data'!C135))),CL141="Yes"),OFFSET('Sanitation Data'!$C$7,0,10*ROW('Sanitation Data'!C135)),IF(AND(ISNUMBER(OFFSET('Sanitation Data'!$C$7,0,10*ROW('Sanitation Data'!C135))),CL141="No",ISNUMBER(OFFSET('Sanitation Data'!$C$7,0,10*ROW('Sanitation Data'!C135)))),CONCATENATE("[",ROUND(OFFSET('Sanitation Data'!$C$7,0,10*ROW('Sanitation Data'!C135)),0),"]"),IF(AND(ISNUMBER(OFFSET('Sanitation Data'!$C$7,0,10*ROW('Sanitation Data'!C135))),CL141="",ISNUMBER(OFFSET('Sanitation Data'!$C$7,0,10*ROW('Sanitation Data'!C135)))),OFFSET('Sanitation Data'!$C$7,0,10*ROW('Sanitation Data'!C135)),NA())))</f>
        <v>#N/A</v>
      </c>
      <c r="X141" s="134" t="e">
        <f ca="1">+IF(AND(ISNUMBER(OFFSET('Sanitation Data'!$C$11,0,10*ROW('Sanitation Data'!C135))),CM141="Yes"),OFFSET('Sanitation Data'!$C$11,0,10*ROW('Sanitation Data'!C135)),IF(AND(ISNUMBER(OFFSET('Sanitation Data'!$C$11,0,10*ROW('Sanitation Data'!C135))),CM141="No",ISNUMBER(OFFSET('Sanitation Data'!$C$11,0,10*ROW('Sanitation Data'!C135)))),CONCATENATE("[",ROUND(OFFSET('Sanitation Data'!$C$11,0,10*ROW('Sanitation Data'!C135)),0),"]"),IF(AND(ISNUMBER(OFFSET('Sanitation Data'!$C$11,0,10*ROW('Sanitation Data'!C135))),CM141="",ISNUMBER(OFFSET('Sanitation Data'!$C$11,0,10*ROW('Sanitation Data'!C135)))),OFFSET('Sanitation Data'!$C$11,0,10*ROW('Sanitation Data'!C135)),NA())))</f>
        <v>#N/A</v>
      </c>
      <c r="Y141" s="134" t="e">
        <f ca="1">+IF(AND(ISNUMBER(OFFSET('Sanitation Data'!$C$12,0,10*ROW('Sanitation Data'!C135))),CN141="Yes"),OFFSET('Sanitation Data'!$C$12,0,10*ROW('Sanitation Data'!C135)),IF(AND(ISNUMBER(OFFSET('Sanitation Data'!$C$12,0,10*ROW('Sanitation Data'!C135))),CN141="No",ISNUMBER(OFFSET('Sanitation Data'!$C$12,0,10*ROW('Sanitation Data'!C135)))),CONCATENATE("[",ROUND(OFFSET('Sanitation Data'!$C$12,0,10*ROW('Sanitation Data'!C135)),0),"]"),IF(AND(ISNUMBER(OFFSET('Sanitation Data'!$C$12,0,10*ROW('Sanitation Data'!C135))),CN141="",ISNUMBER(OFFSET('Sanitation Data'!$C$12,0,10*ROW('Sanitation Data'!C135)))),OFFSET('Sanitation Data'!$C$12,0,10*ROW('Sanitation Data'!C135)),NA())))</f>
        <v>#N/A</v>
      </c>
      <c r="Z141" s="134" t="e">
        <f ca="1">+IF(AND(ISNUMBER(OFFSET('Sanitation Data'!$C$13,0,10*ROW('Sanitation Data'!C135))),CO141="Yes"),OFFSET('Sanitation Data'!$C$13,0,10*ROW('Sanitation Data'!C135)),IF(AND(ISNUMBER(OFFSET('Sanitation Data'!$C$13,0,10*ROW('Sanitation Data'!C135))),CO141="No",ISNUMBER(OFFSET('Sanitation Data'!$C$13,0,10*ROW('Sanitation Data'!C135)))),CONCATENATE("[",ROUND(OFFSET('Sanitation Data'!$C$13,0,10*ROW('Sanitation Data'!C135)),0),"]"),IF(AND(ISNUMBER(OFFSET('Sanitation Data'!$C$13,0,10*ROW('Sanitation Data'!C135))),CO141="",ISNUMBER(OFFSET('Sanitation Data'!$C$13,0,10*ROW('Sanitation Data'!C135)))),OFFSET('Sanitation Data'!$C$13,0,10*ROW('Sanitation Data'!C135)),NA())))</f>
        <v>#N/A</v>
      </c>
      <c r="AA141" s="134" t="e">
        <f ca="1">+IF(AND(ISNUMBER(OFFSET('Sanitation Data'!$D$5,0,10*ROW('Sanitation Data'!D135))),CP141="Yes"),100-OFFSET('Sanitation Data'!$D$5,0,10*ROW('Sanitation Data'!D135)),IF(AND(ISNUMBER(OFFSET('Sanitation Data'!$D$5,0,10*ROW('Sanitation Data'!D135))),CP141="No",ISNUMBER(OFFSET('Sanitation Data'!$D$5,0,10*ROW('Sanitation Data'!D135)))),CONCATENATE("[",ROUND(100-OFFSET('Sanitation Data'!$D$5,0,10*ROW('Sanitation Data'!D135)),0),"]"),IF(AND(ISNUMBER(OFFSET('Sanitation Data'!$D$5,0,10*ROW('Sanitation Data'!D135))),CP141="",ISNUMBER(OFFSET('Sanitation Data'!$D$5,0,10*ROW('Sanitation Data'!D135)))),100-OFFSET('Sanitation Data'!$D$5,0,10*ROW('Sanitation Data'!D135)),NA())))</f>
        <v>#N/A</v>
      </c>
      <c r="AB141" s="134" t="e">
        <f ca="1">+IF(AND(ISNUMBER(OFFSET('Sanitation Data'!$D$7,0,10*ROW('Sanitation Data'!D135))),CQ141="Yes"),OFFSET('Sanitation Data'!$D$7,0,10*ROW('Sanitation Data'!G135)),IF(AND(ISNUMBER(OFFSET('Sanitation Data'!$D$7,0,10*ROW('Sanitation Data'!D135))),CQ141="No",ISNUMBER(OFFSET('Sanitation Data'!$D$7,0,10*ROW('Sanitation Data'!D135)))),CONCATENATE("[",ROUND(OFFSET('Sanitation Data'!$D$7,0,10*ROW('Sanitation Data'!D135)),0),"]"),IF(AND(ISNUMBER(OFFSET('Sanitation Data'!$D$7,0,10*ROW('Sanitation Data'!D135))),CQ141="",ISNUMBER(OFFSET('Sanitation Data'!$D$7,0,10*ROW('Sanitation Data'!D135)))),OFFSET('Sanitation Data'!$D$7,0,10*ROW('Sanitation Data'!D135)),NA())))</f>
        <v>#N/A</v>
      </c>
      <c r="AC141" s="134" t="e">
        <f ca="1">+IF(AND(ISNUMBER(OFFSET('Sanitation Data'!$D$11,0,10*ROW('Sanitation Data'!D135))),CR141="Yes"),OFFSET('Sanitation Data'!$D$11,0,10*ROW('Sanitation Data'!D135)),IF(AND(ISNUMBER(OFFSET('Sanitation Data'!$D$11,0,10*ROW('Sanitation Data'!D135))),CR141="No",ISNUMBER(OFFSET('Sanitation Data'!$D$11,0,10*ROW('Sanitation Data'!D135)))),CONCATENATE("[",ROUND(OFFSET('Sanitation Data'!$D$11,0,10*ROW('Sanitation Data'!D135)),0),"]"),IF(AND(ISNUMBER(OFFSET('Sanitation Data'!$D$11,0,10*ROW('Sanitation Data'!D135))),CR141="",ISNUMBER(OFFSET('Sanitation Data'!$D$11,0,10*ROW('Sanitation Data'!D135)))),OFFSET('Sanitation Data'!$D$11,0,10*ROW('Sanitation Data'!D135)),NA())))</f>
        <v>#N/A</v>
      </c>
      <c r="AD141" s="134" t="e">
        <f ca="1">+IF(AND(ISNUMBER(OFFSET('Sanitation Data'!$D$12,0,10*ROW('Sanitation Data'!D135))),CS141="Yes"),OFFSET('Sanitation Data'!$D$12,0,10*ROW('Sanitation Data'!D135)),IF(AND(ISNUMBER(OFFSET('Sanitation Data'!$D$12,0,10*ROW('Sanitation Data'!D135))),CS141="No",ISNUMBER(OFFSET('Sanitation Data'!$D$12,0,10*ROW('Sanitation Data'!D135)))),CONCATENATE("[",ROUND(OFFSET('Sanitation Data'!$D$12,0,10*ROW('Sanitation Data'!D135)),0),"]"),IF(AND(ISNUMBER(OFFSET('Sanitation Data'!$D$12,0,10*ROW('Sanitation Data'!D135))),CS141="",ISNUMBER(OFFSET('Sanitation Data'!$D$12,0,10*ROW('Sanitation Data'!D135)))),OFFSET('Sanitation Data'!$D$12,0,10*ROW('Sanitation Data'!D135)),NA())))</f>
        <v>#N/A</v>
      </c>
      <c r="AE141" s="134" t="e">
        <f ca="1">+IF(AND(ISNUMBER(OFFSET('Sanitation Data'!$D$13,0,10*ROW('Sanitation Data'!D135))),CT141="Yes"),OFFSET('Sanitation Data'!$D$13,0,10*ROW('Sanitation Data'!D135)),IF(AND(ISNUMBER(OFFSET('Sanitation Data'!$D$13,0,10*ROW('Sanitation Data'!D135))),CT141="No",ISNUMBER(OFFSET('Sanitation Data'!$D$13,0,10*ROW('Sanitation Data'!D135)))),CONCATENATE("[",ROUND(OFFSET('Sanitation Data'!$D$13,0,10*ROW('Sanitation Data'!D135)),0),"]"),IF(AND(ISNUMBER(OFFSET('Sanitation Data'!$D$13,0,10*ROW('Sanitation Data'!D135))),CT141="",ISNUMBER(OFFSET('Sanitation Data'!$D$13,0,10*ROW('Sanitation Data'!D135)))),OFFSET('Sanitation Data'!$D$13,0,10*ROW('Sanitation Data'!D135)),NA())))</f>
        <v>#N/A</v>
      </c>
      <c r="AF141" s="134" t="e">
        <f ca="1">+IF(AND(ISNUMBER(OFFSET('Sanitation Data'!$E$5,0,10*ROW('Sanitation Data'!E135))),CU141="Yes"),100-OFFSET('Sanitation Data'!$E$5,0,10*ROW('Sanitation Data'!E135)),IF(AND(ISNUMBER(OFFSET('Sanitation Data'!$E$5,0,10*ROW('Sanitation Data'!E135))),CU141="No",ISNUMBER(OFFSET('Sanitation Data'!$E$5,0,10*ROW('Sanitation Data'!E135)))),CONCATENATE("[",ROUND(100-OFFSET('Sanitation Data'!$E$5,0,10*ROW('Sanitation Data'!E135)),0),"]"),IF(AND(ISNUMBER(OFFSET('Sanitation Data'!$E$5,0,10*ROW('Sanitation Data'!E135))),CU141="",ISNUMBER(OFFSET('Sanitation Data'!$E$5,0,10*ROW('Sanitation Data'!E135)))),100-OFFSET('Sanitation Data'!$E$5,0,10*ROW('Sanitation Data'!E135)),NA())))</f>
        <v>#N/A</v>
      </c>
      <c r="AG141" s="134" t="e">
        <f ca="1">+IF(AND(ISNUMBER(OFFSET('Sanitation Data'!$E$7,0,10*ROW('Sanitation Data'!E135))),CV141="Yes"),OFFSET('Sanitation Data'!$E$7,0,10*ROW('Sanitation Data'!E135)),IF(AND(ISNUMBER(OFFSET('Sanitation Data'!$E$7,0,10*ROW('Sanitation Data'!E135))),CV141="No",ISNUMBER(OFFSET('Sanitation Data'!$E$7,0,10*ROW('Sanitation Data'!E135)))),CONCATENATE("[",ROUND(OFFSET('Sanitation Data'!$E$7,0,10*ROW('Sanitation Data'!E135)),0),"]"),IF(AND(ISNUMBER(OFFSET('Sanitation Data'!$E$7,0,10*ROW('Sanitation Data'!E135))),CV141="",ISNUMBER(OFFSET('Sanitation Data'!$E$7,0,10*ROW('Sanitation Data'!E135)))),OFFSET('Sanitation Data'!$E$7,0,10*ROW('Sanitation Data'!E135)),NA())))</f>
        <v>#N/A</v>
      </c>
      <c r="AH141" s="134" t="e">
        <f ca="1">+IF(AND(ISNUMBER(OFFSET('Sanitation Data'!$E$11,0,10*ROW('Sanitation Data'!E135))),CW141="Yes"),OFFSET('Sanitation Data'!$E$11,0,10*ROW('Sanitation Data'!E135)),IF(AND(ISNUMBER(OFFSET('Sanitation Data'!$E$11,0,10*ROW('Sanitation Data'!E135))),CW141="No",ISNUMBER(OFFSET('Sanitation Data'!$E$11,0,10*ROW('Sanitation Data'!E135)))),CONCATENATE("[",ROUND(OFFSET('Sanitation Data'!$E$11,0,10*ROW('Sanitation Data'!E135)),0),"]"),IF(AND(ISNUMBER(OFFSET('Sanitation Data'!$E$11,0,10*ROW('Sanitation Data'!E135))),CW141="",ISNUMBER(OFFSET('Sanitation Data'!$E$11,0,10*ROW('Sanitation Data'!E135)))),OFFSET('Sanitation Data'!$E$11,0,10*ROW('Sanitation Data'!E135)),NA())))</f>
        <v>#N/A</v>
      </c>
      <c r="AI141" s="134" t="e">
        <f ca="1">+IF(AND(ISNUMBER(OFFSET('Sanitation Data'!$E$12,0,10*ROW('Sanitation Data'!E135))),CX141="Yes"),OFFSET('Sanitation Data'!$E$12,0,10*ROW('Sanitation Data'!E135)),IF(AND(ISNUMBER(OFFSET('Sanitation Data'!$E$12,0,10*ROW('Sanitation Data'!E135))),CX141="No",ISNUMBER(OFFSET('Sanitation Data'!$E$12,0,10*ROW('Sanitation Data'!E135)))),CONCATENATE("[",ROUND(OFFSET('Sanitation Data'!$E$12,0,10*ROW('Sanitation Data'!E135)),0),"]"),IF(AND(ISNUMBER(OFFSET('Sanitation Data'!$E$12,0,10*ROW('Sanitation Data'!E135))),CX141="",ISNUMBER(OFFSET('Sanitation Data'!$E$12,0,10*ROW('Sanitation Data'!E135)))),OFFSET('Sanitation Data'!$E$12,0,10*ROW('Sanitation Data'!E135)),NA())))</f>
        <v>#N/A</v>
      </c>
      <c r="AJ141" s="134" t="e">
        <f ca="1">+IF(AND(ISNUMBER(OFFSET('Sanitation Data'!$E$13,0,10*ROW('Sanitation Data'!E135))),CY141="Yes"),OFFSET('Sanitation Data'!$E$13,0,10*ROW('Sanitation Data'!E135)),IF(AND(ISNUMBER(OFFSET('Sanitation Data'!$E$13,0,10*ROW('Sanitation Data'!E135))),CY141="No",ISNUMBER(OFFSET('Sanitation Data'!$E$13,0,10*ROW('Sanitation Data'!E135)))),CONCATENATE("[",ROUND(OFFSET('Sanitation Data'!$E$13,0,10*ROW('Sanitation Data'!E135)),0),"]"),IF(AND(ISNUMBER(OFFSET('Sanitation Data'!$E$13,0,10*ROW('Sanitation Data'!E135))),CY141="",ISNUMBER(OFFSET('Sanitation Data'!$E$13,0,10*ROW('Sanitation Data'!E135)))),OFFSET('Sanitation Data'!$E$13,0,10*ROW('Sanitation Data'!E135)),NA())))</f>
        <v>#N/A</v>
      </c>
      <c r="AK141" s="134" t="e">
        <f ca="1">+IF(AND(ISNUMBER(OFFSET('Sanitation Data'!$F$5,0,10*ROW('Sanitation Data'!F135))),CZ141="Yes"),100-OFFSET('Sanitation Data'!$F$5,0,10*ROW('Sanitation Data'!F135)),IF(AND(ISNUMBER(OFFSET('Sanitation Data'!$F$5,0,10*ROW('Sanitation Data'!F135))),CZ141="No",ISNUMBER(OFFSET('Sanitation Data'!$F$5,0,10*ROW('Sanitation Data'!F135)))),CONCATENATE("[",ROUND(100-OFFSET('Sanitation Data'!$F$5,0,10*ROW('Sanitation Data'!F135)),0),"]"),IF(AND(ISNUMBER(OFFSET('Sanitation Data'!$F$5,0,10*ROW('Sanitation Data'!F135))),CZ141="",ISNUMBER(OFFSET('Sanitation Data'!$F$5,0,10*ROW('Sanitation Data'!F135)))),100-OFFSET('Sanitation Data'!$F$5,0,10*ROW('Sanitation Data'!F135)),NA())))</f>
        <v>#N/A</v>
      </c>
      <c r="AL141" s="134" t="e">
        <f ca="1">+IF(AND(ISNUMBER(OFFSET('Sanitation Data'!$F$7,0,10*ROW('Sanitation Data'!F135))),DA141="Yes"),OFFSET('Sanitation Data'!$F$7,0,10*ROW('Sanitation Data'!F135)),IF(AND(ISNUMBER(OFFSET('Sanitation Data'!$F$7,0,10*ROW('Sanitation Data'!F135))),DA141="No",ISNUMBER(OFFSET('Sanitation Data'!$F$7,0,10*ROW('Sanitation Data'!F135)))),CONCATENATE("[",ROUND(OFFSET('Sanitation Data'!$F$7,0,10*ROW('Sanitation Data'!F135)),0),"]"),IF(AND(ISNUMBER(OFFSET('Sanitation Data'!$F$7,0,10*ROW('Sanitation Data'!F135))),DA141="",ISNUMBER(OFFSET('Sanitation Data'!$F$7,0,10*ROW('Sanitation Data'!F135)))),OFFSET('Sanitation Data'!$F$7,0,10*ROW('Sanitation Data'!F135)),NA())))</f>
        <v>#N/A</v>
      </c>
      <c r="AM141" s="134" t="e">
        <f ca="1">+IF(AND(ISNUMBER(OFFSET('Sanitation Data'!$F$11,0,10*ROW('Sanitation Data'!F135))),DB141="Yes"),OFFSET('Sanitation Data'!$F$11,0,10*ROW('Sanitation Data'!F135)),IF(AND(ISNUMBER(OFFSET('Sanitation Data'!$F$11,0,10*ROW('Sanitation Data'!F135))),DB141="No",ISNUMBER(OFFSET('Sanitation Data'!$F$11,0,10*ROW('Sanitation Data'!F135)))),CONCATENATE("[",ROUND(OFFSET('Sanitation Data'!$F$11,0,10*ROW('Sanitation Data'!F135)),0),"]"),IF(AND(ISNUMBER(OFFSET('Sanitation Data'!$F$11,0,10*ROW('Sanitation Data'!F135))),DB141="",ISNUMBER(OFFSET('Sanitation Data'!$F$11,0,10*ROW('Sanitation Data'!F135)))),OFFSET('Sanitation Data'!$F$11,0,10*ROW('Sanitation Data'!F135)),NA())))</f>
        <v>#N/A</v>
      </c>
      <c r="AN141" s="134" t="e">
        <f ca="1">+IF(AND(ISNUMBER(OFFSET('Sanitation Data'!$F$12,0,10*ROW('Sanitation Data'!F135))),DC141="Yes"),OFFSET('Sanitation Data'!$F$12,0,10*ROW('Sanitation Data'!F135)),IF(AND(ISNUMBER(OFFSET('Sanitation Data'!$F$12,0,10*ROW('Sanitation Data'!F135))),DC141="No",ISNUMBER(OFFSET('Sanitation Data'!$F$12,0,10*ROW('Sanitation Data'!F135)))),CONCATENATE("[",ROUND(OFFSET('Sanitation Data'!$F$12,0,10*ROW('Sanitation Data'!F135)),0),"]"),IF(AND(ISNUMBER(OFFSET('Sanitation Data'!$F$12,0,10*ROW('Sanitation Data'!F135))),DC141="",ISNUMBER(OFFSET('Sanitation Data'!$F$12,0,10*ROW('Sanitation Data'!F135)))),OFFSET('Sanitation Data'!$F$12,0,10*ROW('Sanitation Data'!F135)),NA())))</f>
        <v>#N/A</v>
      </c>
      <c r="AO141" s="134" t="e">
        <f ca="1">+IF(AND(ISNUMBER(OFFSET('Sanitation Data'!$F$13,0,10*ROW('Sanitation Data'!F135))),DD141="Yes"),OFFSET('Sanitation Data'!$F$13,0,10*ROW('Sanitation Data'!F135)),IF(AND(ISNUMBER(OFFSET('Sanitation Data'!$F$13,0,10*ROW('Sanitation Data'!F135))),DD141="No",ISNUMBER(OFFSET('Sanitation Data'!$F$13,0,10*ROW('Sanitation Data'!F135)))),CONCATENATE("[",ROUND(OFFSET('Sanitation Data'!$F$13,0,10*ROW('Sanitation Data'!F135)),0),"]"),IF(AND(ISNUMBER(OFFSET('Sanitation Data'!$F$13,0,10*ROW('Sanitation Data'!F135))),DD141="",ISNUMBER(OFFSET('Sanitation Data'!$F$13,0,10*ROW('Sanitation Data'!F135)))),OFFSET('Sanitation Data'!$F$13,0,10*ROW('Sanitation Data'!F135)),NA())))</f>
        <v>#N/A</v>
      </c>
      <c r="AP141" s="134" t="e">
        <f ca="1">+IF(AND(ISNUMBER(OFFSET('Sanitation Data'!$G$5,0,10*ROW('Sanitation Data'!G135))),DE141="Yes"),100-OFFSET('Sanitation Data'!$G$5,0,10*ROW('Sanitation Data'!G135)),IF(AND(ISNUMBER(OFFSET('Sanitation Data'!$G$5,0,10*ROW('Sanitation Data'!G135))),DE141="No",ISNUMBER(OFFSET('Sanitation Data'!$G$5,0,10*ROW('Sanitation Data'!G135)))),CONCATENATE("[",ROUND(100-OFFSET('Sanitation Data'!$G$5,0,10*ROW('Sanitation Data'!G135)),0),"]"),IF(AND(ISNUMBER(OFFSET('Sanitation Data'!$G$5,0,10*ROW('Sanitation Data'!G135))),DE141="",ISNUMBER(OFFSET('Sanitation Data'!$G$5,0,10*ROW('Sanitation Data'!G135)))),100-OFFSET('Sanitation Data'!$G$5,0,10*ROW('Sanitation Data'!G135)),NA())))</f>
        <v>#N/A</v>
      </c>
      <c r="AQ141" s="134" t="e">
        <f ca="1">+IF(AND(ISNUMBER(OFFSET('Sanitation Data'!$G$7,0,10*ROW('Sanitation Data'!G135))),DF141="Yes"),OFFSET('Sanitation Data'!$G$7,0,10*ROW('Sanitation Data'!G135)),IF(AND(ISNUMBER(OFFSET('Sanitation Data'!$G$7,0,10*ROW('Sanitation Data'!G135))),DF141="No",ISNUMBER(OFFSET('Sanitation Data'!$G$7,0,10*ROW('Sanitation Data'!G135)))),CONCATENATE("[",ROUND(OFFSET('Sanitation Data'!$G$7,0,10*ROW('Sanitation Data'!G135)),0),"]"),IF(AND(ISNUMBER(OFFSET('Sanitation Data'!$G$7,0,10*ROW('Sanitation Data'!G135))),DF141="",ISNUMBER(OFFSET('Sanitation Data'!$G$7,0,10*ROW('Sanitation Data'!G135)))),OFFSET('Sanitation Data'!$G$7,0,10*ROW('Sanitation Data'!G135)),NA())))</f>
        <v>#N/A</v>
      </c>
      <c r="AR141" s="134" t="e">
        <f ca="1">+IF(AND(ISNUMBER(OFFSET('Sanitation Data'!$G$11,0,10*ROW('Sanitation Data'!G135))),DG141="Yes"),OFFSET('Sanitation Data'!$G$11,0,10*ROW('Sanitation Data'!G135)),IF(AND(ISNUMBER(OFFSET('Sanitation Data'!$G$11,0,10*ROW('Sanitation Data'!G135))),DG141="No",ISNUMBER(OFFSET('Sanitation Data'!$G$11,0,10*ROW('Sanitation Data'!G135)))),CONCATENATE("[",ROUND(OFFSET('Sanitation Data'!$G$11,0,10*ROW('Sanitation Data'!G135)),0),"]"),IF(AND(ISNUMBER(OFFSET('Sanitation Data'!$G$11,0,10*ROW('Sanitation Data'!G135))),DG141="",ISNUMBER(OFFSET('Sanitation Data'!$G$11,0,10*ROW('Sanitation Data'!G135)))),OFFSET('Sanitation Data'!$G$11,0,10*ROW('Sanitation Data'!G135)),NA())))</f>
        <v>#N/A</v>
      </c>
      <c r="AS141" s="134" t="e">
        <f ca="1">+IF(AND(ISNUMBER(OFFSET('Sanitation Data'!$G$12,0,10*ROW('Sanitation Data'!G135))),DH141="Yes"),OFFSET('Sanitation Data'!$G$12,0,10*ROW('Sanitation Data'!G135)),IF(AND(ISNUMBER(OFFSET('Sanitation Data'!$G$12,0,10*ROW('Sanitation Data'!G135))),DH141="No",ISNUMBER(OFFSET('Sanitation Data'!$G$12,0,10*ROW('Sanitation Data'!G135)))),CONCATENATE("[",ROUND(OFFSET('Sanitation Data'!$G$12,0,10*ROW('Sanitation Data'!G135)),0),"]"),IF(AND(ISNUMBER(OFFSET('Sanitation Data'!$G$12,0,10*ROW('Sanitation Data'!G135))),DH141="",ISNUMBER(OFFSET('Sanitation Data'!$G$12,0,10*ROW('Sanitation Data'!G135)))),OFFSET('Sanitation Data'!$G$12,0,10*ROW('Sanitation Data'!G135)),NA())))</f>
        <v>#N/A</v>
      </c>
      <c r="AT141" s="134" t="e">
        <f ca="1">+IF(AND(ISNUMBER(OFFSET('Sanitation Data'!$G$13,0,10*ROW('Sanitation Data'!G135))),DI141="Yes"),OFFSET('Sanitation Data'!$G$13,0,10*ROW('Sanitation Data'!G135)),IF(AND(ISNUMBER(OFFSET('Sanitation Data'!$G$13,0,10*ROW('Sanitation Data'!G135))),DI141="No",ISNUMBER(OFFSET('Sanitation Data'!$G$13,0,10*ROW('Sanitation Data'!G135)))),CONCATENATE("[",ROUND(OFFSET('Sanitation Data'!$G$13,0,10*ROW('Sanitation Data'!G135)),0),"]"),IF(AND(ISNUMBER(OFFSET('Sanitation Data'!$G$13,0,10*ROW('Sanitation Data'!G135))),DI141="",ISNUMBER(OFFSET('Sanitation Data'!$G$13,0,10*ROW('Sanitation Data'!G135)))),OFFSET('Sanitation Data'!$G$13,0,10*ROW('Sanitation Data'!G135)),NA())))</f>
        <v>#N/A</v>
      </c>
      <c r="AU141" s="134" t="e">
        <f ca="1">+IF(AND(ISNUMBER(OFFSET('Sanitation Data'!$H$5,0,10*ROW('Sanitation Data'!H135))),DJ141="Yes"),100-OFFSET('Sanitation Data'!$H$5,0,10*ROW('Sanitation Data'!H135)),IF(AND(ISNUMBER(OFFSET('Sanitation Data'!$H$5,0,10*ROW('Sanitation Data'!H135))),DJ141="No",ISNUMBER(OFFSET('Sanitation Data'!$H$5,0,10*ROW('Sanitation Data'!H135)))),CONCATENATE("[",ROUND(100-OFFSET('Sanitation Data'!$H$5,0,10*ROW('Sanitation Data'!H135)),0),"]"),IF(AND(ISNUMBER(OFFSET('Sanitation Data'!$H$5,0,10*ROW('Sanitation Data'!H135))),DJ141="",ISNUMBER(OFFSET('Sanitation Data'!$H$5,0,10*ROW('Sanitation Data'!H135)))),100-OFFSET('Sanitation Data'!$H$5,0,10*ROW('Sanitation Data'!H135)),NA())))</f>
        <v>#N/A</v>
      </c>
      <c r="AV141" s="134" t="e">
        <f ca="1">+IF(AND(ISNUMBER(OFFSET('Sanitation Data'!$H$7,0,10*ROW('Sanitation Data'!H135))),DK141="Yes"),OFFSET('Sanitation Data'!$H$7,0,10*ROW('Sanitation Data'!H135)),IF(AND(ISNUMBER(OFFSET('Sanitation Data'!$H$7,0,10*ROW('Sanitation Data'!H135))),DK141="No",ISNUMBER(OFFSET('Sanitation Data'!$H$7,0,10*ROW('Sanitation Data'!H135)))),CONCATENATE("[",ROUND(OFFSET('Sanitation Data'!$H$7,0,10*ROW('Sanitation Data'!H135)),0),"]"),IF(AND(ISNUMBER(OFFSET('Sanitation Data'!$H$7,0,10*ROW('Sanitation Data'!H135))),DK141="",ISNUMBER(OFFSET('Sanitation Data'!$H$7,0,10*ROW('Sanitation Data'!H135)))),OFFSET('Sanitation Data'!$H$7,0,10*ROW('Sanitation Data'!H135)),NA())))</f>
        <v>#N/A</v>
      </c>
      <c r="AW141" s="134" t="e">
        <f ca="1">+IF(AND(ISNUMBER(OFFSET('Sanitation Data'!$H$11,0,10*ROW('Sanitation Data'!H135))),DL141="Yes"),OFFSET('Sanitation Data'!$H$11,0,10*ROW('Sanitation Data'!H135)),IF(AND(ISNUMBER(OFFSET('Sanitation Data'!$H$11,0,10*ROW('Sanitation Data'!H135))),DL141="No",ISNUMBER(OFFSET('Sanitation Data'!$H$11,0,10*ROW('Sanitation Data'!H135)))),CONCATENATE("[",ROUND(OFFSET('Sanitation Data'!$H$11,0,10*ROW('Sanitation Data'!H135)),0),"]"),IF(AND(ISNUMBER(OFFSET('Sanitation Data'!$H$11,0,10*ROW('Sanitation Data'!H135))),DL141="",ISNUMBER(OFFSET('Sanitation Data'!$H$11,0,10*ROW('Sanitation Data'!H135)))),OFFSET('Sanitation Data'!$H$11,0,10*ROW('Sanitation Data'!H135)),NA())))</f>
        <v>#N/A</v>
      </c>
      <c r="AX141" s="134" t="e">
        <f ca="1">+IF(AND(ISNUMBER(OFFSET('Sanitation Data'!$H$12,0,10*ROW('Sanitation Data'!H135))),DM141="Yes"),OFFSET('Sanitation Data'!$H$12,0,10*ROW('Sanitation Data'!H135)),IF(AND(ISNUMBER(OFFSET('Sanitation Data'!$H$12,0,10*ROW('Sanitation Data'!H135))),DM141="No",ISNUMBER(OFFSET('Sanitation Data'!$H$12,0,10*ROW('Sanitation Data'!H135)))),CONCATENATE("[",ROUND(OFFSET('Sanitation Data'!$H$12,0,10*ROW('Sanitation Data'!H135)),0),"]"),IF(AND(ISNUMBER(OFFSET('Sanitation Data'!$H$12,0,10*ROW('Sanitation Data'!H135))),DM141="",ISNUMBER(OFFSET('Sanitation Data'!$H$12,0,10*ROW('Sanitation Data'!H135)))),OFFSET('Sanitation Data'!$H$12,0,10*ROW('Sanitation Data'!H135)),NA())))</f>
        <v>#N/A</v>
      </c>
      <c r="AY141" s="134" t="e">
        <f ca="1">+IF(AND(ISNUMBER(OFFSET('Sanitation Data'!$H$13,0,10*ROW('Sanitation Data'!H135))),DN141="Yes"),OFFSET('Sanitation Data'!$H$13,0,10*ROW('Sanitation Data'!H135)),IF(AND(ISNUMBER(OFFSET('Sanitation Data'!$H$13,0,10*ROW('Sanitation Data'!H135))),DN141="No",ISNUMBER(OFFSET('Sanitation Data'!$H$13,0,10*ROW('Sanitation Data'!H135)))),CONCATENATE("[",ROUND(OFFSET('Sanitation Data'!$H$13,0,10*ROW('Sanitation Data'!H135)),0),"]"),IF(AND(ISNUMBER(OFFSET('Sanitation Data'!$H$13,0,10*ROW('Sanitation Data'!H135))),DN141="",ISNUMBER(OFFSET('Sanitation Data'!$H$13,0,10*ROW('Sanitation Data'!H135)))),OFFSET('Sanitation Data'!$H$13,0,10*ROW('Sanitation Data'!H135)),NA())))</f>
        <v>#N/A</v>
      </c>
      <c r="AZ141" s="135" t="e">
        <f ca="1">+IF(AND(ISNUMBER(OFFSET('Hygiene Data'!$C$6,0,10*ROW('Hygiene Data'!C135))),DO141="Yes"),OFFSET('Hygiene Data'!$C$6,0,10*ROW('Hygiene Data'!C135)),IF(AND(ISNUMBER(OFFSET('Hygiene Data'!$C$6,0,10*ROW('Hygiene Data'!C135))),DO141="No",ISNUMBER(OFFSET('Hygiene Data'!$C$6,0,10*ROW('Hygiene Data'!C135)))),CONCATENATE("[",ROUND(OFFSET('Hygiene Data'!$C$6,0,10*ROW('Hygiene Data'!C135)),0),"]"),IF(AND(ISNUMBER(OFFSET('Hygiene Data'!$C$6,0,10*ROW('Hygiene Data'!C135))),DO141="",ISNUMBER(OFFSET('Hygiene Data'!$C$6,0,10*ROW('Hygiene Data'!C135)))),OFFSET('Hygiene Data'!$C$6,0,10*ROW('Hygiene Data'!C135)),NA())))</f>
        <v>#N/A</v>
      </c>
      <c r="BA141" s="135" t="e">
        <f ca="1">+IF(AND(ISNUMBER(OFFSET('Hygiene Data'!$C$8,0,10*ROW('Hygiene Data'!C135))),DP141="Yes"),OFFSET('Hygiene Data'!$C$8,0,10*ROW('Hygiene Data'!C135)),IF(AND(ISNUMBER(OFFSET('Hygiene Data'!$C$8,0,10*ROW('Hygiene Data'!C135))),DP141="No",ISNUMBER(OFFSET('Hygiene Data'!$C$8,0,10*ROW('Hygiene Data'!C135)))),CONCATENATE("[",ROUND(OFFSET('Hygiene Data'!$C$8,0,10*ROW('Hygiene Data'!C135)),0),"]"),IF(AND(ISNUMBER(OFFSET('Hygiene Data'!$C$8,0,10*ROW('Hygiene Data'!C135))),DP141="",ISNUMBER(OFFSET('Hygiene Data'!$C$8,0,10*ROW('Hygiene Data'!C135)))),OFFSET('Hygiene Data'!$C$8,0,10*ROW('Hygiene Data'!C135)),NA())))</f>
        <v>#N/A</v>
      </c>
      <c r="BB141" s="135" t="e">
        <f ca="1">+IF(AND(ISNUMBER(OFFSET('Hygiene Data'!$C$10,0,10*ROW('Hygiene Data'!C135))),DQ141="Yes"),OFFSET('Hygiene Data'!$C$10,0,10*ROW('Hygiene Data'!C135)),IF(AND(ISNUMBER(OFFSET('Hygiene Data'!$C$10,0,10*ROW('Hygiene Data'!C135))),DQ141="No",ISNUMBER(OFFSET('Hygiene Data'!$C$10,0,10*ROW('Hygiene Data'!C135)))),CONCATENATE("[",ROUND(OFFSET('Hygiene Data'!$C$10,0,10*ROW('Hygiene Data'!C135)),0),"]"),IF(AND(ISNUMBER(OFFSET('Hygiene Data'!$C$10,0,10*ROW('Hygiene Data'!C135))),DQ141="",ISNUMBER(OFFSET('Hygiene Data'!$C$10,0,10*ROW('Hygiene Data'!C135)))),OFFSET('Hygiene Data'!$C$10,0,10*ROW('Hygiene Data'!C135)),NA())))</f>
        <v>#N/A</v>
      </c>
      <c r="BC141" s="135" t="e">
        <f ca="1">+IF(AND(ISNUMBER(OFFSET('Hygiene Data'!$D$6,0,10*ROW('Hygiene Data'!D135))),DR141="Yes"),OFFSET('Hygiene Data'!$D$6,0,10*ROW('Hygiene Data'!D135)),IF(AND(ISNUMBER(OFFSET('Hygiene Data'!$D$6,0,10*ROW('Hygiene Data'!D135))),DR141="No",ISNUMBER(OFFSET('Hygiene Data'!$D$6,0,10*ROW('Hygiene Data'!D135)))),CONCATENATE("[",ROUND(OFFSET('Hygiene Data'!$D$6,0,10*ROW('Hygiene Data'!D135)),0),"]"),IF(AND(ISNUMBER(OFFSET('Hygiene Data'!$D$6,0,10*ROW('Hygiene Data'!D135))),DR141="",ISNUMBER(OFFSET('Hygiene Data'!$D$6,0,10*ROW('Hygiene Data'!D135)))),OFFSET('Hygiene Data'!$D$6,0,10*ROW('Hygiene Data'!D135)),NA())))</f>
        <v>#N/A</v>
      </c>
      <c r="BD141" s="135" t="e">
        <f ca="1">+IF(AND(ISNUMBER(OFFSET('Hygiene Data'!$D$8,0,10*ROW('Hygiene Data'!D135))),DS141="Yes"),OFFSET('Hygiene Data'!$D$8,0,10*ROW('Hygiene Data'!D135)),IF(AND(ISNUMBER(OFFSET('Hygiene Data'!$D$8,0,10*ROW('Hygiene Data'!D135))),DS141="No",ISNUMBER(OFFSET('Hygiene Data'!$D$8,0,10*ROW('Hygiene Data'!D135)))),CONCATENATE("[",ROUND(OFFSET('Hygiene Data'!$D$8,0,10*ROW('Hygiene Data'!D135)),0),"]"),IF(AND(ISNUMBER(OFFSET('Hygiene Data'!$D$8,0,10*ROW('Hygiene Data'!D135))),DS141="",ISNUMBER(OFFSET('Hygiene Data'!$D$8,0,10*ROW('Hygiene Data'!D135)))),OFFSET('Hygiene Data'!$D$8,0,10*ROW('Hygiene Data'!D135)),NA())))</f>
        <v>#N/A</v>
      </c>
      <c r="BE141" s="135" t="e">
        <f ca="1">+IF(AND(ISNUMBER(OFFSET('Hygiene Data'!$D$10,0,10*ROW('Hygiene Data'!D135))),DT141="Yes"),OFFSET('Hygiene Data'!$D$10,0,10*ROW('Hygiene Data'!D135)),IF(AND(ISNUMBER(OFFSET('Hygiene Data'!$D$10,0,10*ROW('Hygiene Data'!D135))),DT141="No",ISNUMBER(OFFSET('Hygiene Data'!$D$10,0,10*ROW('Hygiene Data'!D135)))),CONCATENATE("[",ROUND(OFFSET('Hygiene Data'!$D$10,0,10*ROW('Hygiene Data'!D135)),0),"]"),IF(AND(ISNUMBER(OFFSET('Hygiene Data'!$D$10,0,10*ROW('Hygiene Data'!D135))),DT141="",ISNUMBER(OFFSET('Hygiene Data'!$D$10,0,10*ROW('Hygiene Data'!D135)))),OFFSET('Hygiene Data'!$D$10,0,10*ROW('Hygiene Data'!D135)),NA())))</f>
        <v>#N/A</v>
      </c>
      <c r="BF141" s="135" t="e">
        <f ca="1">+IF(AND(ISNUMBER(OFFSET('Hygiene Data'!$E$6,0,10*ROW('Hygiene Data'!E135))),DU141="Yes"),OFFSET('Hygiene Data'!$E$6,0,10*ROW('Hygiene Data'!E135)),IF(AND(ISNUMBER(OFFSET('Hygiene Data'!$E$6,0,10*ROW('Hygiene Data'!E135))),DU141="No",ISNUMBER(OFFSET('Hygiene Data'!$E$6,0,10*ROW('Hygiene Data'!E135)))),CONCATENATE("[",ROUND(OFFSET('Hygiene Data'!$E$6,0,10*ROW('Hygiene Data'!E135)),0),"]"),IF(AND(ISNUMBER(OFFSET('Hygiene Data'!$E$6,0,10*ROW('Hygiene Data'!E135))),DU141="",ISNUMBER(OFFSET('Hygiene Data'!$E$6,0,10*ROW('Hygiene Data'!E135)))),OFFSET('Hygiene Data'!$E$6,0,10*ROW('Hygiene Data'!E135)),NA())))</f>
        <v>#N/A</v>
      </c>
      <c r="BG141" s="135" t="e">
        <f ca="1">+IF(AND(ISNUMBER(OFFSET('Hygiene Data'!$E$8,0,10*ROW('Hygiene Data'!E135))),DV141="Yes"),OFFSET('Hygiene Data'!$E$8,0,10*ROW('Hygiene Data'!E135)),IF(AND(ISNUMBER(OFFSET('Hygiene Data'!$E$8,0,10*ROW('Hygiene Data'!E135))),DV141="No",ISNUMBER(OFFSET('Hygiene Data'!$E$8,0,10*ROW('Hygiene Data'!E135)))),CONCATENATE("[",ROUND(OFFSET('Hygiene Data'!$E$8,0,10*ROW('Hygiene Data'!E135)),0),"]"),IF(AND(ISNUMBER(OFFSET('Hygiene Data'!$E$8,0,10*ROW('Hygiene Data'!E135))),DV141="",ISNUMBER(OFFSET('Hygiene Data'!$E$8,0,10*ROW('Hygiene Data'!E135)))),OFFSET('Hygiene Data'!$E$8,0,10*ROW('Hygiene Data'!E135)),NA())))</f>
        <v>#N/A</v>
      </c>
      <c r="BH141" s="135" t="e">
        <f ca="1">+IF(AND(ISNUMBER(OFFSET('Hygiene Data'!$E$10,0,10*ROW('Hygiene Data'!E135))),DW141="Yes"),OFFSET('Hygiene Data'!$E$10,0,10*ROW('Hygiene Data'!E135)),IF(AND(ISNUMBER(OFFSET('Hygiene Data'!$E$10,0,10*ROW('Hygiene Data'!E135))),DW141="No",ISNUMBER(OFFSET('Hygiene Data'!$E$10,0,10*ROW('Hygiene Data'!E135)))),CONCATENATE("[",ROUND(OFFSET('Hygiene Data'!$E$10,0,10*ROW('Hygiene Data'!E135)),0),"]"),IF(AND(ISNUMBER(OFFSET('Hygiene Data'!$E$10,0,10*ROW('Hygiene Data'!E135))),DW141="",ISNUMBER(OFFSET('Hygiene Data'!$E$10,0,10*ROW('Hygiene Data'!E135)))),OFFSET('Hygiene Data'!$E$10,0,10*ROW('Hygiene Data'!E135)),NA())))</f>
        <v>#N/A</v>
      </c>
      <c r="BI141" s="135" t="e">
        <f ca="1">+IF(AND(ISNUMBER(OFFSET('Hygiene Data'!$F$6,0,10*ROW('Hygiene Data'!F135))),DX141="Yes"),OFFSET('Hygiene Data'!$F$6,0,10*ROW('Hygiene Data'!F135)),IF(AND(ISNUMBER(OFFSET('Hygiene Data'!$F$6,0,10*ROW('Hygiene Data'!F135))),DX141="No",ISNUMBER(OFFSET('Hygiene Data'!$F$6,0,10*ROW('Hygiene Data'!F135)))),CONCATENATE("[",ROUND(OFFSET('Hygiene Data'!$F$6,0,10*ROW('Hygiene Data'!F135)),0),"]"),IF(AND(ISNUMBER(OFFSET('Hygiene Data'!$F$6,0,10*ROW('Hygiene Data'!F135))),DX141="",ISNUMBER(OFFSET('Hygiene Data'!$F$6,0,10*ROW('Hygiene Data'!F135)))),OFFSET('Hygiene Data'!$F$6,0,10*ROW('Hygiene Data'!F135)),NA())))</f>
        <v>#N/A</v>
      </c>
      <c r="BJ141" s="135" t="e">
        <f ca="1">+IF(AND(ISNUMBER(OFFSET('Hygiene Data'!$F$8,0,10*ROW('Hygiene Data'!F135))),DY141="Yes"),OFFSET('Hygiene Data'!$F$8,0,10*ROW('Hygiene Data'!F135)),IF(AND(ISNUMBER(OFFSET('Hygiene Data'!$F$8,0,10*ROW('Hygiene Data'!F135))),DY141="No",ISNUMBER(OFFSET('Hygiene Data'!$F$8,0,10*ROW('Hygiene Data'!F135)))),CONCATENATE("[",ROUND(OFFSET('Hygiene Data'!$F$8,0,10*ROW('Hygiene Data'!F135)),0),"]"),IF(AND(ISNUMBER(OFFSET('Hygiene Data'!$F$8,0,10*ROW('Hygiene Data'!F135))),DY141="",ISNUMBER(OFFSET('Hygiene Data'!$F$8,0,10*ROW('Hygiene Data'!F135)))),OFFSET('Hygiene Data'!$F$8,0,10*ROW('Hygiene Data'!F135)),NA())))</f>
        <v>#N/A</v>
      </c>
      <c r="BK141" s="135" t="e">
        <f ca="1">+IF(AND(ISNUMBER(OFFSET('Hygiene Data'!$F$10,0,10*ROW('Hygiene Data'!F135))),DZ141="Yes"),OFFSET('Hygiene Data'!$F$10,0,10*ROW('Hygiene Data'!F135)),IF(AND(ISNUMBER(OFFSET('Hygiene Data'!$F$10,0,10*ROW('Hygiene Data'!F135))),DZ141="No",ISNUMBER(OFFSET('Hygiene Data'!$F$10,0,10*ROW('Hygiene Data'!F135)))),CONCATENATE("[",ROUND(OFFSET('Hygiene Data'!$F$10,0,10*ROW('Hygiene Data'!F135)),0),"]"),IF(AND(ISNUMBER(OFFSET('Hygiene Data'!$F$10,0,10*ROW('Hygiene Data'!F135))),DZ141="",ISNUMBER(OFFSET('Hygiene Data'!$F$10,0,10*ROW('Hygiene Data'!F135)))),OFFSET('Hygiene Data'!$F$10,0,10*ROW('Hygiene Data'!F135)),NA())))</f>
        <v>#N/A</v>
      </c>
      <c r="BL141" s="135" t="e">
        <f ca="1">+IF(AND(ISNUMBER(OFFSET('Hygiene Data'!$G$6,0,10*ROW('Hygiene Data'!G135))),EA141="Yes"),OFFSET('Hygiene Data'!$G$6,0,10*ROW('Hygiene Data'!G135)),IF(AND(ISNUMBER(OFFSET('Hygiene Data'!$G$6,0,10*ROW('Hygiene Data'!G135))),EA141="No",ISNUMBER(OFFSET('Hygiene Data'!$G$6,0,10*ROW('Hygiene Data'!G135)))),CONCATENATE("[",ROUND(OFFSET('Hygiene Data'!$G$6,0,10*ROW('Hygiene Data'!G135)),0),"]"),IF(AND(ISNUMBER(OFFSET('Hygiene Data'!$G$6,0,10*ROW('Hygiene Data'!G135))),EA141="",ISNUMBER(OFFSET('Hygiene Data'!$G$6,0,10*ROW('Hygiene Data'!G135)))),OFFSET('Hygiene Data'!$G$6,0,10*ROW('Hygiene Data'!G135)),NA())))</f>
        <v>#N/A</v>
      </c>
      <c r="BM141" s="135" t="e">
        <f ca="1">+IF(AND(ISNUMBER(OFFSET('Hygiene Data'!$G$8,0,10*ROW('Hygiene Data'!G135))),EB141="Yes"),OFFSET('Hygiene Data'!$G$8,0,10*ROW('Hygiene Data'!G135)),IF(AND(ISNUMBER(OFFSET('Hygiene Data'!$G$8,0,10*ROW('Hygiene Data'!G135))),EB141="No",ISNUMBER(OFFSET('Hygiene Data'!$G$8,0,10*ROW('Hygiene Data'!G135)))),CONCATENATE("[",ROUND(OFFSET('Hygiene Data'!$G$8,0,10*ROW('Hygiene Data'!G135)),0),"]"),IF(AND(ISNUMBER(OFFSET('Hygiene Data'!$G$8,0,10*ROW('Hygiene Data'!G135))),EB141="",ISNUMBER(OFFSET('Hygiene Data'!$G$8,0,10*ROW('Hygiene Data'!G135)))),OFFSET('Hygiene Data'!$G$8,0,10*ROW('Hygiene Data'!G135)),NA())))</f>
        <v>#N/A</v>
      </c>
      <c r="BN141" s="135" t="e">
        <f ca="1">+IF(AND(ISNUMBER(OFFSET('Hygiene Data'!$G$10,0,10*ROW('Hygiene Data'!G135))),EC141="Yes"),OFFSET('Hygiene Data'!$G$10,0,10*ROW('Hygiene Data'!G135)),IF(AND(ISNUMBER(OFFSET('Hygiene Data'!$G$10,0,10*ROW('Hygiene Data'!G135))),EC141="No",ISNUMBER(OFFSET('Hygiene Data'!$G$10,0,10*ROW('Hygiene Data'!G135)))),CONCATENATE("[",ROUND(OFFSET('Hygiene Data'!$G$10,0,10*ROW('Hygiene Data'!G135)),0),"]"),IF(AND(ISNUMBER(OFFSET('Hygiene Data'!$G$10,0,10*ROW('Hygiene Data'!G135))),EC141="",ISNUMBER(OFFSET('Hygiene Data'!$G$10,0,10*ROW('Hygiene Data'!G135)))),OFFSET('Hygiene Data'!$G$10,0,10*ROW('Hygiene Data'!G135)),NA())))</f>
        <v>#N/A</v>
      </c>
      <c r="BO141" s="135" t="e">
        <f ca="1">+IF(AND(ISNUMBER(OFFSET('Hygiene Data'!$H$6,0,10*ROW('Hygiene Data'!H135))),ED141="Yes"),OFFSET('Hygiene Data'!$H$6,0,10*ROW('Hygiene Data'!H135)),IF(AND(ISNUMBER(OFFSET('Hygiene Data'!$H$6,0,10*ROW('Hygiene Data'!H135))),ED141="No",ISNUMBER(OFFSET('Hygiene Data'!$H$6,0,10*ROW('Hygiene Data'!H135)))),CONCATENATE("[",ROUND(OFFSET('Hygiene Data'!$H$6,0,10*ROW('Hygiene Data'!H135)),0),"]"),IF(AND(ISNUMBER(OFFSET('Hygiene Data'!$H$6,0,10*ROW('Hygiene Data'!H135))),ED141="",ISNUMBER(OFFSET('Hygiene Data'!$H$6,0,10*ROW('Hygiene Data'!H135)))),OFFSET('Hygiene Data'!$H$6,0,10*ROW('Hygiene Data'!H135)),NA())))</f>
        <v>#N/A</v>
      </c>
      <c r="BP141" s="135" t="e">
        <f ca="1">+IF(AND(ISNUMBER(OFFSET('Hygiene Data'!$H$8,0,10*ROW('Hygiene Data'!H135))),EE141="Yes"),OFFSET('Hygiene Data'!$H$8,0,10*ROW('Hygiene Data'!H135)),IF(AND(ISNUMBER(OFFSET('Hygiene Data'!$H$8,0,10*ROW('Hygiene Data'!H135))),EE141="No",ISNUMBER(OFFSET('Hygiene Data'!$H$8,0,10*ROW('Hygiene Data'!H135)))),CONCATENATE("[",ROUND(OFFSET('Hygiene Data'!$H$8,0,10*ROW('Hygiene Data'!H135)),0),"]"),IF(AND(ISNUMBER(OFFSET('Hygiene Data'!$H$8,0,10*ROW('Hygiene Data'!H135))),EE141="",ISNUMBER(OFFSET('Hygiene Data'!$H$8,0,10*ROW('Hygiene Data'!H135)))),OFFSET('Hygiene Data'!$H$8,0,10*ROW('Hygiene Data'!H135)),NA())))</f>
        <v>#N/A</v>
      </c>
      <c r="BQ141" s="135" t="e">
        <f ca="1">+IF(AND(ISNUMBER(OFFSET('Hygiene Data'!$H$10,0,10*ROW('Hygiene Data'!H135))),EF141="Yes"),OFFSET('Hygiene Data'!$H$10,0,10*ROW('Hygiene Data'!H135)),IF(AND(ISNUMBER(OFFSET('Hygiene Data'!$H$10,0,10*ROW('Hygiene Data'!H135))),EF141="No",ISNUMBER(OFFSET('Hygiene Data'!$H$10,0,10*ROW('Hygiene Data'!H135)))),CONCATENATE("[",ROUND(OFFSET('Hygiene Data'!$H$10,0,10*ROW('Hygiene Data'!H135)),0),"]"),IF(AND(ISNUMBER(OFFSET('Hygiene Data'!$H$10,0,10*ROW('Hygiene Data'!H135))),EF141="",ISNUMBER(OFFSET('Hygiene Data'!$H$10,0,10*ROW('Hygiene Data'!H135)))),OFFSET('Hygiene Data'!$H$10,0,10*ROW('Hygiene Data'!H135)),NA())))</f>
        <v>#N/A</v>
      </c>
      <c r="BS141" s="34" t="str">
        <f ca="1">+IF(OFFSET('Water Data'!$C$28,0,10*ROW('Water Data'!C135))="","",OFFSET('Water Data'!$C$28,0,10*ROW('Water Data'!C135)))</f>
        <v/>
      </c>
      <c r="BT141" s="34" t="str">
        <f ca="1">+IF(OFFSET('Water Data'!$C$29,0,10*ROW('Water Data'!C135))="","",OFFSET('Water Data'!$C$29,0,10*ROW('Water Data'!C135)))</f>
        <v/>
      </c>
      <c r="BU141" s="34" t="str">
        <f ca="1">+IF(OFFSET('Water Data'!$C$30,0,10*ROW('Water Data'!C135))="","",OFFSET('Water Data'!$C$30,0,10*ROW('Water Data'!C135)))</f>
        <v/>
      </c>
      <c r="BV141" s="34" t="str">
        <f ca="1">+IF(OFFSET('Water Data'!$D$28,0,10*ROW('Water Data'!D135))="","",OFFSET('Water Data'!$D$28,0,10*ROW('Water Data'!D135)))</f>
        <v/>
      </c>
      <c r="BW141" s="34" t="str">
        <f ca="1">+IF(OFFSET('Water Data'!$D$29,0,10*ROW('Water Data'!D135))="","",OFFSET('Water Data'!$D$29,0,10*ROW('Water Data'!D135)))</f>
        <v/>
      </c>
      <c r="BX141" s="34" t="str">
        <f ca="1">+IF(OFFSET('Water Data'!$D$30,0,10*ROW('Water Data'!D135))="","",OFFSET('Water Data'!$D$30,0,10*ROW('Water Data'!D135)))</f>
        <v/>
      </c>
      <c r="BY141" s="34" t="str">
        <f ca="1">+IF(OFFSET('Water Data'!$E$28,0,10*ROW('Water Data'!E135))="","",OFFSET('Water Data'!$E$28,0,10*ROW('Water Data'!E135)))</f>
        <v/>
      </c>
      <c r="BZ141" s="34" t="str">
        <f ca="1">+IF(OFFSET('Water Data'!$E$29,0,10*ROW('Water Data'!E135))="","",OFFSET('Water Data'!$E$29,0,10*ROW('Water Data'!E135)))</f>
        <v/>
      </c>
      <c r="CA141" s="34" t="str">
        <f ca="1">+IF(OFFSET('Water Data'!$E$30,0,10*ROW('Water Data'!E135))="","",OFFSET('Water Data'!$E$30,0,10*ROW('Water Data'!E135)))</f>
        <v/>
      </c>
      <c r="CB141" s="34" t="str">
        <f ca="1">+IF(OFFSET('Water Data'!$F$28,0,10*ROW('Water Data'!F135))="","",OFFSET('Water Data'!$F$28,0,10*ROW('Water Data'!F135)))</f>
        <v/>
      </c>
      <c r="CC141" s="34" t="str">
        <f ca="1">+IF(OFFSET('Water Data'!$F$29,0,10*ROW('Water Data'!F135))="","",OFFSET('Water Data'!$F$29,0,10*ROW('Water Data'!F135)))</f>
        <v/>
      </c>
      <c r="CD141" s="34" t="str">
        <f ca="1">+IF(OFFSET('Water Data'!$F$30,0,10*ROW('Water Data'!F135))="","",OFFSET('Water Data'!$F$30,0,10*ROW('Water Data'!F135)))</f>
        <v/>
      </c>
      <c r="CE141" s="34" t="str">
        <f ca="1">+IF(OFFSET('Water Data'!$G$28,0,10*ROW('Water Data'!G135))="","",OFFSET('Water Data'!$G$28,0,10*ROW('Water Data'!G135)))</f>
        <v/>
      </c>
      <c r="CF141" s="34" t="str">
        <f ca="1">+IF(OFFSET('Water Data'!$G$29,0,10*ROW('Water Data'!G135))="","",OFFSET('Water Data'!$G$29,0,10*ROW('Water Data'!G135)))</f>
        <v/>
      </c>
      <c r="CG141" s="34" t="str">
        <f ca="1">+IF(OFFSET('Water Data'!$G$30,0,10*ROW('Water Data'!G135))="","",OFFSET('Water Data'!$G$30,0,10*ROW('Water Data'!G135)))</f>
        <v/>
      </c>
      <c r="CH141" s="34" t="str">
        <f ca="1">+IF(OFFSET('Water Data'!$H$28,0,10*ROW('Water Data'!H135))="","",OFFSET('Water Data'!$H$28,0,10*ROW('Water Data'!H135)))</f>
        <v/>
      </c>
      <c r="CI141" s="34" t="str">
        <f ca="1">+IF(OFFSET('Water Data'!$H$29,0,10*ROW('Water Data'!H135))="","",OFFSET('Water Data'!$H$29,0,10*ROW('Water Data'!H135)))</f>
        <v/>
      </c>
      <c r="CJ141" s="34" t="str">
        <f ca="1">+IF(OFFSET('Water Data'!$H$30,0,10*ROW('Water Data'!H135))="","",OFFSET('Water Data'!$H$30,0,10*ROW('Water Data'!H135)))</f>
        <v/>
      </c>
      <c r="CK141" s="34" t="str">
        <f ca="1">+IF(OFFSET('Sanitation Data'!$C$29,0,10*ROW('Sanitation Data'!C135))="","",OFFSET('Sanitation Data'!$C$29,0,10*ROW('Sanitation Data'!C135)))</f>
        <v/>
      </c>
      <c r="CL141" s="34" t="str">
        <f ca="1">+IF(OFFSET('Sanitation Data'!$C$30,0,10*ROW('Sanitation Data'!C135))="","",OFFSET('Sanitation Data'!$C$30,0,10*ROW('Sanitation Data'!C135)))</f>
        <v/>
      </c>
      <c r="CM141" s="34" t="str">
        <f ca="1">+IF(OFFSET('Sanitation Data'!$C$31,0,10*ROW('Sanitation Data'!C135))="","",OFFSET('Sanitation Data'!$C$31,0,10*ROW('Sanitation Data'!C135)))</f>
        <v/>
      </c>
      <c r="CN141" s="34" t="str">
        <f ca="1">+IF(OFFSET('Sanitation Data'!$C$32,0,10*ROW('Sanitation Data'!C135))="","",OFFSET('Sanitation Data'!$C$32,0,10*ROW('Sanitation Data'!C135)))</f>
        <v/>
      </c>
      <c r="CO141" s="34" t="str">
        <f ca="1">+IF(OFFSET('Sanitation Data'!$C$33,0,10*ROW('Sanitation Data'!C135))="","",OFFSET('Sanitation Data'!$C$33,0,10*ROW('Sanitation Data'!C135)))</f>
        <v/>
      </c>
      <c r="CP141" s="34" t="str">
        <f ca="1">+IF(OFFSET('Sanitation Data'!$D$29,0,10*ROW('Sanitation Data'!D135))="","",OFFSET('Sanitation Data'!$D$29,0,10*ROW('Sanitation Data'!D135)))</f>
        <v/>
      </c>
      <c r="CQ141" s="34" t="str">
        <f ca="1">+IF(OFFSET('Sanitation Data'!$D$30,0,10*ROW('Sanitation Data'!D135))="","",OFFSET('Sanitation Data'!$D$30,0,10*ROW('Sanitation Data'!D135)))</f>
        <v/>
      </c>
      <c r="CR141" s="34" t="str">
        <f ca="1">+IF(OFFSET('Sanitation Data'!$D$31,0,10*ROW('Sanitation Data'!D135))="","",OFFSET('Sanitation Data'!$D$31,0,10*ROW('Sanitation Data'!D135)))</f>
        <v/>
      </c>
      <c r="CS141" s="34" t="str">
        <f ca="1">+IF(OFFSET('Sanitation Data'!$D$32,0,10*ROW('Sanitation Data'!D135))="","",OFFSET('Sanitation Data'!$D$32,0,10*ROW('Sanitation Data'!D135)))</f>
        <v/>
      </c>
      <c r="CT141" s="34" t="str">
        <f ca="1">+IF(OFFSET('Sanitation Data'!$D$33,0,10*ROW('Sanitation Data'!D135))="","",OFFSET('Sanitation Data'!$D$33,0,10*ROW('Sanitation Data'!D135)))</f>
        <v/>
      </c>
      <c r="CU141" s="34" t="str">
        <f ca="1">+IF(OFFSET('Sanitation Data'!$E$29,0,10*ROW('Sanitation Data'!E135))="","",OFFSET('Sanitation Data'!$E$29,0,10*ROW('Sanitation Data'!E135)))</f>
        <v/>
      </c>
      <c r="CV141" s="34" t="str">
        <f ca="1">+IF(OFFSET('Sanitation Data'!$E$30,0,10*ROW('Sanitation Data'!E135))="","",OFFSET('Sanitation Data'!$E$30,0,10*ROW('Sanitation Data'!E135)))</f>
        <v/>
      </c>
      <c r="CW141" s="34" t="str">
        <f ca="1">+IF(OFFSET('Sanitation Data'!$E$31,0,10*ROW('Sanitation Data'!E135))="","",OFFSET('Sanitation Data'!$E$31,0,10*ROW('Sanitation Data'!E135)))</f>
        <v/>
      </c>
      <c r="CX141" s="34" t="str">
        <f ca="1">+IF(OFFSET('Sanitation Data'!$E$32,0,10*ROW('Sanitation Data'!E135))="","",OFFSET('Sanitation Data'!$E$32,0,10*ROW('Sanitation Data'!E135)))</f>
        <v/>
      </c>
      <c r="CY141" s="34" t="str">
        <f ca="1">+IF(OFFSET('Sanitation Data'!$E$33,0,10*ROW('Sanitation Data'!E135))="","",OFFSET('Sanitation Data'!$E$33,0,10*ROW('Sanitation Data'!E135)))</f>
        <v/>
      </c>
      <c r="CZ141" s="34" t="str">
        <f ca="1">+IF(OFFSET('Sanitation Data'!$F$29,0,10*ROW('Sanitation Data'!F135))="","",OFFSET('Sanitation Data'!$F$29,0,10*ROW('Sanitation Data'!F135)))</f>
        <v/>
      </c>
      <c r="DA141" s="34" t="str">
        <f ca="1">+IF(OFFSET('Sanitation Data'!$F$30,0,10*ROW('Sanitation Data'!F135))="","",OFFSET('Sanitation Data'!$F$30,0,10*ROW('Sanitation Data'!F135)))</f>
        <v/>
      </c>
      <c r="DB141" s="34" t="str">
        <f ca="1">+IF(OFFSET('Sanitation Data'!$F$31,0,10*ROW('Sanitation Data'!F135))="","",OFFSET('Sanitation Data'!$F$31,0,10*ROW('Sanitation Data'!F135)))</f>
        <v/>
      </c>
      <c r="DC141" s="34" t="str">
        <f ca="1">+IF(OFFSET('Sanitation Data'!$F$32,0,10*ROW('Sanitation Data'!F135))="","",OFFSET('Sanitation Data'!$F$32,0,10*ROW('Sanitation Data'!F135)))</f>
        <v/>
      </c>
      <c r="DD141" s="34" t="str">
        <f ca="1">+IF(OFFSET('Sanitation Data'!$F$33,0,10*ROW('Sanitation Data'!F135))="","",OFFSET('Sanitation Data'!$F$33,0,10*ROW('Sanitation Data'!F135)))</f>
        <v/>
      </c>
      <c r="DE141" s="34" t="str">
        <f ca="1">+IF(OFFSET('Sanitation Data'!$G$29,0,10*ROW('Sanitation Data'!G135))="","",OFFSET('Sanitation Data'!$G$29,0,10*ROW('Sanitation Data'!G135)))</f>
        <v/>
      </c>
      <c r="DF141" s="34" t="str">
        <f ca="1">+IF(OFFSET('Sanitation Data'!$G$30,0,10*ROW('Sanitation Data'!G135))="","",OFFSET('Sanitation Data'!$G$30,0,10*ROW('Sanitation Data'!G135)))</f>
        <v/>
      </c>
      <c r="DG141" s="34" t="str">
        <f ca="1">+IF(OFFSET('Sanitation Data'!$G$31,0,10*ROW('Sanitation Data'!G135))="","",OFFSET('Sanitation Data'!$G$31,0,10*ROW('Sanitation Data'!G135)))</f>
        <v/>
      </c>
      <c r="DH141" s="34" t="str">
        <f ca="1">+IF(OFFSET('Sanitation Data'!$G$32,0,10*ROW('Sanitation Data'!G135))="","",OFFSET('Sanitation Data'!$G$32,0,10*ROW('Sanitation Data'!G135)))</f>
        <v/>
      </c>
      <c r="DI141" s="34" t="str">
        <f ca="1">+IF(OFFSET('Sanitation Data'!$G$33,0,10*ROW('Sanitation Data'!G135))="","",OFFSET('Sanitation Data'!$G$33,0,10*ROW('Sanitation Data'!G135)))</f>
        <v/>
      </c>
      <c r="DJ141" s="34" t="str">
        <f ca="1">+IF(OFFSET('Sanitation Data'!$H$29,0,10*ROW('Sanitation Data'!H135))="","",OFFSET('Sanitation Data'!$H$29,0,10*ROW('Sanitation Data'!H135)))</f>
        <v/>
      </c>
      <c r="DK141" s="34" t="str">
        <f ca="1">+IF(OFFSET('Sanitation Data'!$H$30,0,10*ROW('Sanitation Data'!H135))="","",OFFSET('Sanitation Data'!$H$30,0,10*ROW('Sanitation Data'!H135)))</f>
        <v/>
      </c>
      <c r="DL141" s="34" t="str">
        <f ca="1">+IF(OFFSET('Sanitation Data'!$H$31,0,10*ROW('Sanitation Data'!H135))="","",OFFSET('Sanitation Data'!$H$31,0,10*ROW('Sanitation Data'!H135)))</f>
        <v/>
      </c>
      <c r="DM141" s="34" t="str">
        <f ca="1">+IF(OFFSET('Sanitation Data'!$H$32,0,10*ROW('Sanitation Data'!H135))="","",OFFSET('Sanitation Data'!$H$32,0,10*ROW('Sanitation Data'!H135)))</f>
        <v/>
      </c>
      <c r="DN141" s="34" t="str">
        <f ca="1">+IF(OFFSET('Sanitation Data'!$H$33,0,10*ROW('Sanitation Data'!H135))="","",OFFSET('Sanitation Data'!$H$33,0,10*ROW('Sanitation Data'!H135)))</f>
        <v/>
      </c>
      <c r="DO141" s="34" t="str">
        <f ca="1">+IF(OFFSET('Hygiene Data'!$C$12,0,10*ROW('Hygiene Data'!C135))="","",OFFSET('Hygiene Data'!$C$12,0,10*ROW('Hygiene Data'!C135)))</f>
        <v/>
      </c>
      <c r="DP141" s="34" t="str">
        <f ca="1">+IF(OFFSET('Hygiene Data'!$C$13,0,10*ROW('Hygiene Data'!C135))="","",OFFSET('Hygiene Data'!$C$13,0,10*ROW('Hygiene Data'!C135)))</f>
        <v/>
      </c>
      <c r="DQ141" s="34" t="str">
        <f ca="1">+IF(OFFSET('Hygiene Data'!$C$14,0,10*ROW('Hygiene Data'!C135))="","",OFFSET('Hygiene Data'!$C$14,0,10*ROW('Hygiene Data'!C135)))</f>
        <v/>
      </c>
      <c r="DR141" s="34" t="str">
        <f ca="1">+IF(OFFSET('Hygiene Data'!$D$12,0,10*ROW('Hygiene Data'!D135))="","",OFFSET('Hygiene Data'!$D$12,0,10*ROW('Hygiene Data'!D135)))</f>
        <v/>
      </c>
      <c r="DS141" s="34" t="str">
        <f ca="1">+IF(OFFSET('Hygiene Data'!$D$13,0,10*ROW('Hygiene Data'!D135))="","",OFFSET('Hygiene Data'!$D$13,0,10*ROW('Hygiene Data'!D135)))</f>
        <v/>
      </c>
      <c r="DT141" s="34" t="str">
        <f ca="1">+IF(OFFSET('Hygiene Data'!$D$14,0,10*ROW('Hygiene Data'!D135))="","",OFFSET('Hygiene Data'!$D$14,0,10*ROW('Hygiene Data'!D135)))</f>
        <v/>
      </c>
      <c r="DU141" s="34" t="str">
        <f ca="1">+IF(OFFSET('Hygiene Data'!$E$12,0,10*ROW('Hygiene Data'!E135))="","",OFFSET('Hygiene Data'!$E$12,0,10*ROW('Hygiene Data'!E135)))</f>
        <v/>
      </c>
      <c r="DV141" s="34" t="str">
        <f ca="1">+IF(OFFSET('Hygiene Data'!$E$13,0,10*ROW('Hygiene Data'!E135))="","",OFFSET('Hygiene Data'!$E$13,0,10*ROW('Hygiene Data'!E135)))</f>
        <v/>
      </c>
      <c r="DW141" s="34" t="str">
        <f ca="1">+IF(OFFSET('Hygiene Data'!$E$14,0,10*ROW('Hygiene Data'!E135))="","",OFFSET('Hygiene Data'!$E$14,0,10*ROW('Hygiene Data'!E135)))</f>
        <v/>
      </c>
      <c r="DX141" s="34" t="str">
        <f ca="1">+IF(OFFSET('Hygiene Data'!$F$12,0,10*ROW('Hygiene Data'!F135))="","",OFFSET('Hygiene Data'!$F$12,0,10*ROW('Hygiene Data'!F135)))</f>
        <v/>
      </c>
      <c r="DY141" s="34" t="str">
        <f ca="1">+IF(OFFSET('Hygiene Data'!$F$13,0,10*ROW('Hygiene Data'!F135))="","",OFFSET('Hygiene Data'!$F$13,0,10*ROW('Hygiene Data'!F135)))</f>
        <v/>
      </c>
      <c r="DZ141" s="34" t="str">
        <f ca="1">+IF(OFFSET('Hygiene Data'!$F$14,0,10*ROW('Hygiene Data'!F135))="","",OFFSET('Hygiene Data'!$F$14,0,10*ROW('Hygiene Data'!F135)))</f>
        <v/>
      </c>
      <c r="EA141" s="34" t="str">
        <f ca="1">+IF(OFFSET('Hygiene Data'!$G$12,0,10*ROW('Hygiene Data'!G135))="","",OFFSET('Hygiene Data'!$G$12,0,10*ROW('Hygiene Data'!G135)))</f>
        <v/>
      </c>
      <c r="EB141" s="34" t="str">
        <f ca="1">+IF(OFFSET('Hygiene Data'!$G$13,0,10*ROW('Hygiene Data'!G135))="","",OFFSET('Hygiene Data'!$G$13,0,10*ROW('Hygiene Data'!G135)))</f>
        <v/>
      </c>
      <c r="EC141" s="34" t="str">
        <f ca="1">+IF(OFFSET('Hygiene Data'!$G$14,0,10*ROW('Hygiene Data'!G135))="","",OFFSET('Hygiene Data'!$G$14,0,10*ROW('Hygiene Data'!G135)))</f>
        <v/>
      </c>
      <c r="ED141" s="34" t="str">
        <f ca="1">+IF(OFFSET('Hygiene Data'!$H$12,0,10*ROW('Hygiene Data'!H135))="","",OFFSET('Hygiene Data'!$H$12,0,10*ROW('Hygiene Data'!H135)))</f>
        <v/>
      </c>
      <c r="EE141" s="34" t="str">
        <f ca="1">+IF(OFFSET('Hygiene Data'!$H$13,0,10*ROW('Hygiene Data'!H135))="","",OFFSET('Hygiene Data'!$H$13,0,10*ROW('Hygiene Data'!H135)))</f>
        <v/>
      </c>
      <c r="EF141" s="34" t="str">
        <f ca="1">+IF(OFFSET('Hygiene Data'!$H$14,0,10*ROW('Hygiene Data'!H135))="","",OFFSET('Hygiene Data'!$H$14,0,10*ROW('Hygiene Data'!H135)))</f>
        <v/>
      </c>
    </row>
    <row r="142" spans="1:136" x14ac:dyDescent="0.2">
      <c r="A142" s="50" t="str">
        <f ca="1">+IF(OFFSET('Water Data'!$B$1,0,10*ROW('Water Data'!B139))="","",OFFSET('Water Data'!$B$1,0,10*ROW('Water Data'!B139)))</f>
        <v/>
      </c>
      <c r="B142" s="50" t="str">
        <f ca="1">+IF(OFFSET('Water Data'!$A$3,0,10*ROW('Water Data'!A139))="","",OFFSET('Water Data'!$A$3,0,10*ROW('Water Data'!A139)))</f>
        <v/>
      </c>
      <c r="C142" s="50" t="str">
        <f ca="1">+IF(OFFSET('Water Data'!$C$3,0,10*ROW('Water Data'!C139))="","",OFFSET('Water Data'!$C$3,0,10*ROW('Water Data'!C139)))</f>
        <v/>
      </c>
      <c r="D142" s="133" t="e">
        <f ca="1">+IF(AND(ISNUMBER(OFFSET('Water Data'!$C$5,0,10*ROW('Water Data'!C136))),BS142="Yes"),100-OFFSET('Water Data'!$C$5,0,10*ROW('Water Data'!C136)),IF(AND(ISNUMBER(OFFSET('Water Data'!$C$5,0,10*ROW('Water Data'!C136))),BS142="No",ISNUMBER(OFFSET('Water Data'!$C$5,0,10*ROW('Water Data'!C136)))),CONCATENATE("[",ROUND(100-OFFSET('Water Data'!$C$5,0,10*ROW('Water Data'!C136)),0),"]"),IF(AND(ISNUMBER(OFFSET('Water Data'!$C$5,0,10*ROW('Water Data'!C136))),BS142="",ISNUMBER(OFFSET('Water Data'!$C$5,0,10*ROW('Water Data'!C136)))),100-OFFSET('Water Data'!$C$5,0,10*ROW('Water Data'!C136)),NA())))</f>
        <v>#N/A</v>
      </c>
      <c r="E142" s="133" t="e">
        <f ca="1">+IF(AND(ISNUMBER(OFFSET('Water Data'!$C$7,0,10*ROW('Water Data'!D136))),BT142="Yes"),OFFSET('Water Data'!$C$7,0,10*ROW('Water Data'!C136)),IF(AND(ISNUMBER(OFFSET('Water Data'!$C$7,0,10*ROW('Water Data'!C136))),BT142="No",ISNUMBER(OFFSET('Water Data'!$C$7,0,10*ROW('Water Data'!C136)))),CONCATENATE("[",ROUND(OFFSET('Water Data'!$C$7,0,10*ROW('Water Data'!C136)),0),"]"),IF(AND(ISNUMBER(OFFSET('Water Data'!$C$7,0,10*ROW('Water Data'!C136))),BT142="",ISNUMBER(OFFSET('Water Data'!$C$7,0,10*ROW('Water Data'!C136)))),OFFSET('Water Data'!$C$7,0,10*ROW('Water Data'!C136)),NA())))</f>
        <v>#N/A</v>
      </c>
      <c r="F142" s="133" t="e">
        <f ca="1">+IF(AND(ISNUMBER(OFFSET('Water Data'!$C$10,0,10*ROW('Water Data'!C136))),BU142="Yes"),OFFSET('Water Data'!$C$10,0,10*ROW('Water Data'!C136)),IF(AND(ISNUMBER(OFFSET('Water Data'!$C$10,0,10*ROW('Water Data'!C136))),BU142="No",ISNUMBER(OFFSET('Water Data'!$C$10,0,10*ROW('Water Data'!C136)))),CONCATENATE("[",ROUND(OFFSET('Water Data'!$C$10,0,10*ROW('Water Data'!C136)),0),"]"),IF(AND(ISNUMBER(OFFSET('Water Data'!$C$10,0,10*ROW('Water Data'!C136))),BU142="",ISNUMBER(OFFSET('Water Data'!$C$10,0,10*ROW('Water Data'!C136)))),OFFSET('Water Data'!$C$10,0,10*ROW('Water Data'!C136)),NA())))</f>
        <v>#N/A</v>
      </c>
      <c r="G142" s="133" t="e">
        <f ca="1">+IF(AND(ISNUMBER(OFFSET('Water Data'!$D$5,0,10*ROW('Water Data'!D136))),BV142="Yes"),100-OFFSET('Water Data'!$D$5,0,10*ROW('Water Data'!D136)),IF(AND(ISNUMBER(OFFSET('Water Data'!$D$5,0,10*ROW('Water Data'!D136))),BV142="No",ISNUMBER(OFFSET('Water Data'!$D$5,0,10*ROW('Water Data'!D136)))),CONCATENATE("[",ROUND(100-OFFSET('Water Data'!$D$5,0,10*ROW('Water Data'!D136)),0),"]"),IF(AND(ISNUMBER(OFFSET('Water Data'!$D$5,0,10*ROW('Water Data'!D136))),BV142="",ISNUMBER(OFFSET('Water Data'!$D$5,0,10*ROW('Water Data'!D136)))),100-OFFSET('Water Data'!$D$5,0,10*ROW('Water Data'!D136)),NA())))</f>
        <v>#N/A</v>
      </c>
      <c r="H142" s="133" t="e">
        <f ca="1">+IF(AND(ISNUMBER(OFFSET('Water Data'!$D$7,0,10*ROW('Water Data'!D136))),BW142="Yes"),OFFSET('Water Data'!$D$7,0,10*ROW('Water Data'!D136)),IF(AND(ISNUMBER(OFFSET('Water Data'!$D$7,0,10*ROW('Water Data'!D136))),BW142="No",ISNUMBER(OFFSET('Water Data'!$D$7,0,10*ROW('Water Data'!D136)))),CONCATENATE("[",ROUND(OFFSET('Water Data'!$C$7,0,10*ROW('Water Data'!D136)),0),"]"),IF(AND(ISNUMBER(OFFSET('Water Data'!$D$7,0,10*ROW('Water Data'!D136))),BW142="",ISNUMBER(OFFSET('Water Data'!$D$7,0,10*ROW('Water Data'!D136)))),OFFSET('Water Data'!$D$7,0,10*ROW('Water Data'!D136)),NA())))</f>
        <v>#N/A</v>
      </c>
      <c r="I142" s="133" t="e">
        <f ca="1">+IF(AND(ISNUMBER(OFFSET('Water Data'!$D$10,0,10*ROW('Water Data'!D136))),BX142="Yes"),OFFSET('Water Data'!$D$10,0,10*ROW('Water Data'!D136)),IF(AND(ISNUMBER(OFFSET('Water Data'!$D$10,0,10*ROW('Water Data'!D136))),BX142="No",ISNUMBER(OFFSET('Water Data'!$D$10,0,10*ROW('Water Data'!D136)))),CONCATENATE("[",ROUND(OFFSET('Water Data'!$D$10,0,10*ROW('Water Data'!D136)),0),"]"),IF(AND(ISNUMBER(OFFSET('Water Data'!$D$10,0,10*ROW('Water Data'!D136))),BX142="",ISNUMBER(OFFSET('Water Data'!$D$10,0,10*ROW('Water Data'!D136)))),OFFSET('Water Data'!$D$10,0,10*ROW('Water Data'!D136)),NA())))</f>
        <v>#N/A</v>
      </c>
      <c r="J142" s="133" t="e">
        <f ca="1">+IF(AND(ISNUMBER(OFFSET('Water Data'!$E$5,0,10*ROW('Water Data'!E136))),BY142="Yes"),100-OFFSET('Water Data'!$E$5,0,10*ROW('Water Data'!E136)),IF(AND(ISNUMBER(OFFSET('Water Data'!$E$5,0,10*ROW('Water Data'!E136))),BY142="No",ISNUMBER(OFFSET('Water Data'!$E$5,0,10*ROW('Water Data'!E136)))),CONCATENATE("[",ROUND(100-OFFSET('Water Data'!$E$5,0,10*ROW('Water Data'!E136)),0),"]"),IF(AND(ISNUMBER(OFFSET('Water Data'!$E$5,0,10*ROW('Water Data'!E136))),BY142="",ISNUMBER(OFFSET('Water Data'!$E$5,0,10*ROW('Water Data'!E136)))),100-OFFSET('Water Data'!$E$5,0,10*ROW('Water Data'!E136)),NA())))</f>
        <v>#N/A</v>
      </c>
      <c r="K142" s="133" t="e">
        <f ca="1">+IF(AND(ISNUMBER(OFFSET('Water Data'!$E$7,0,10*ROW('Water Data'!E136))),BZ142="Yes"),OFFSET('Water Data'!$E$7,0,10*ROW('Water Data'!E136)),IF(AND(ISNUMBER(OFFSET('Water Data'!$E$7,0,10*ROW('Water Data'!E136))),BZ142="No",ISNUMBER(OFFSET('Water Data'!$E$7,0,10*ROW('Water Data'!E136)))),CONCATENATE("[",ROUND(OFFSET('Water Data'!$E$7,0,10*ROW('Water Data'!E136)),0),"]"),IF(AND(ISNUMBER(OFFSET('Water Data'!$E$7,0,10*ROW('Water Data'!E136))),BZ142="",ISNUMBER(OFFSET('Water Data'!$E$7,0,10*ROW('Water Data'!E136)))),OFFSET('Water Data'!$E$7,0,10*ROW('Water Data'!E136)),NA())))</f>
        <v>#N/A</v>
      </c>
      <c r="L142" s="133" t="e">
        <f ca="1">+IF(AND(ISNUMBER(OFFSET('Water Data'!$E$10,0,10*ROW('Water Data'!E136))),CA142="Yes"),OFFSET('Water Data'!$E$10,0,10*ROW('Water Data'!E136)),IF(AND(ISNUMBER(OFFSET('Water Data'!$E$10,0,10*ROW('Water Data'!E136))),CA142="No",ISNUMBER(OFFSET('Water Data'!$E$10,0,10*ROW('Water Data'!E136)))),CONCATENATE("[",ROUND(OFFSET('Water Data'!$E$10,0,10*ROW('Water Data'!E136)),0),"]"),IF(AND(ISNUMBER(OFFSET('Water Data'!$E$10,0,10*ROW('Water Data'!E136))),CA142="",ISNUMBER(OFFSET('Water Data'!$E$10,0,10*ROW('Water Data'!E136)))),OFFSET('Water Data'!$E$10,0,10*ROW('Water Data'!E136)),NA())))</f>
        <v>#N/A</v>
      </c>
      <c r="M142" s="133" t="e">
        <f ca="1">+IF(AND(ISNUMBER(OFFSET('Water Data'!$F$5,0,10*ROW('Water Data'!F136))),CB142="Yes"),100-OFFSET('Water Data'!$F$5,0,10*ROW('Water Data'!F136)),IF(AND(ISNUMBER(OFFSET('Water Data'!$F$5,0,10*ROW('Water Data'!F136))),CB142="No",ISNUMBER(OFFSET('Water Data'!$F$5,0,10*ROW('Water Data'!F136)))),CONCATENATE("[",ROUND(100-OFFSET('Water Data'!$F$5,0,10*ROW('Water Data'!F136)),0),"]"),IF(AND(ISNUMBER(OFFSET('Water Data'!$F$5,0,10*ROW('Water Data'!F136))),CB142="",ISNUMBER(OFFSET('Water Data'!$F$5,0,10*ROW('Water Data'!F136)))),100-OFFSET('Water Data'!$F$5,0,10*ROW('Water Data'!F136)),NA())))</f>
        <v>#N/A</v>
      </c>
      <c r="N142" s="133" t="e">
        <f ca="1">+IF(AND(ISNUMBER(OFFSET('Water Data'!$F$7,0,10*ROW('Water Data'!F136))),CC142="Yes"),OFFSET('Water Data'!$F$7,0,10*ROW('Water Data'!F136)),IF(AND(ISNUMBER(OFFSET('Water Data'!$F$7,0,10*ROW('Water Data'!F136))),CC142="No",ISNUMBER(OFFSET('Water Data'!$F$7,0,10*ROW('Water Data'!F136)))),CONCATENATE("[",ROUND(OFFSET('Water Data'!$F$7,0,10*ROW('Water Data'!F136)),0),"]"),IF(AND(ISNUMBER(OFFSET('Water Data'!$F$7,0,10*ROW('Water Data'!F136))),CC142="",ISNUMBER(OFFSET('Water Data'!$F$7,0,10*ROW('Water Data'!F136)))),OFFSET('Water Data'!$F$7,0,10*ROW('Water Data'!F136)),NA())))</f>
        <v>#N/A</v>
      </c>
      <c r="O142" s="133" t="e">
        <f ca="1">+IF(AND(ISNUMBER(OFFSET('Water Data'!$F$10,0,10*ROW('Water Data'!F136))),CD142="Yes"),OFFSET('Water Data'!$F$10,0,10*ROW('Water Data'!F136)),IF(AND(ISNUMBER(OFFSET('Water Data'!$F$10,0,10*ROW('Water Data'!F136))),CD142="No",ISNUMBER(OFFSET('Water Data'!$F$10,0,10*ROW('Water Data'!F136)))),CONCATENATE("[",ROUND(OFFSET('Water Data'!$F$10,0,10*ROW('Water Data'!F136)),0),"]"),IF(AND(ISNUMBER(OFFSET('Water Data'!$F$10,0,10*ROW('Water Data'!F136))),CD142="",ISNUMBER(OFFSET('Water Data'!$F$10,0,10*ROW('Water Data'!F136)))),OFFSET('Water Data'!$F$10,0,10*ROW('Water Data'!F136)),NA())))</f>
        <v>#N/A</v>
      </c>
      <c r="P142" s="133" t="e">
        <f ca="1">+IF(AND(ISNUMBER(OFFSET('Water Data'!$G$5,0,10*ROW('Water Data'!G136))),CE142="Yes"),100-OFFSET('Water Data'!$G$5,0,10*ROW('Water Data'!G136)),IF(AND(ISNUMBER(OFFSET('Water Data'!$G$5,0,10*ROW('Water Data'!G136))),CE142="No",ISNUMBER(OFFSET('Water Data'!$G$5,0,10*ROW('Water Data'!G136)))),CONCATENATE("[",ROUND(100-OFFSET('Water Data'!$G$5,0,10*ROW('Water Data'!G136)),0),"]"),IF(AND(ISNUMBER(OFFSET('Water Data'!$G$5,0,10*ROW('Water Data'!G136))),CE142="",ISNUMBER(OFFSET('Water Data'!$G$5,0,10*ROW('Water Data'!G136)))),100-OFFSET('Water Data'!$G$5,0,10*ROW('Water Data'!G136)),NA())))</f>
        <v>#N/A</v>
      </c>
      <c r="Q142" s="133" t="e">
        <f ca="1">+IF(AND(ISNUMBER(OFFSET('Water Data'!$G$7,0,10*ROW('Water Data'!G136))),CF142="Yes"),OFFSET('Water Data'!$G$7,0,10*ROW('Water Data'!G136)),IF(AND(ISNUMBER(OFFSET('Water Data'!$G$7,0,10*ROW('Water Data'!G136))),CF142="No",ISNUMBER(OFFSET('Water Data'!$G$7,0,10*ROW('Water Data'!G136)))),CONCATENATE("[",ROUND(OFFSET('Water Data'!$G$7,0,10*ROW('Water Data'!G136)),0),"]"),IF(AND(ISNUMBER(OFFSET('Water Data'!$G$7,0,10*ROW('Water Data'!G136))),CF142="",ISNUMBER(OFFSET('Water Data'!$G$7,0,10*ROW('Water Data'!G136)))),OFFSET('Water Data'!$G$7,0,10*ROW('Water Data'!G136)),NA())))</f>
        <v>#N/A</v>
      </c>
      <c r="R142" s="133" t="e">
        <f ca="1">+IF(AND(ISNUMBER(OFFSET('Water Data'!$G$10,0,10*ROW('Water Data'!G136))),CG142="Yes"),OFFSET('Water Data'!$G$10,0,10*ROW('Water Data'!G136)),IF(AND(ISNUMBER(OFFSET('Water Data'!$G$10,0,10*ROW('Water Data'!G136))),CG142="No",ISNUMBER(OFFSET('Water Data'!$G$10,0,10*ROW('Water Data'!G136)))),CONCATENATE("[",ROUND(OFFSET('Water Data'!$G$10,0,10*ROW('Water Data'!G136)),0),"]"),IF(AND(ISNUMBER(OFFSET('Water Data'!$G$10,0,10*ROW('Water Data'!G136))),CG142="",ISNUMBER(OFFSET('Water Data'!$G$10,0,10*ROW('Water Data'!G136)))),OFFSET('Water Data'!$G$10,0,10*ROW('Water Data'!G136)),NA())))</f>
        <v>#N/A</v>
      </c>
      <c r="S142" s="133" t="e">
        <f ca="1">+IF(AND(ISNUMBER(OFFSET('Water Data'!$H$5,0,10*ROW('Water Data'!H136))),CH142="Yes"),100-OFFSET('Water Data'!$H$5,0,10*ROW('Water Data'!H136)),IF(AND(ISNUMBER(OFFSET('Water Data'!$H$5,0,10*ROW('Water Data'!H136))),CH142="No",ISNUMBER(OFFSET('Water Data'!$H$5,0,10*ROW('Water Data'!H136)))),CONCATENATE("[",ROUND(100-OFFSET('Water Data'!$H$5,0,10*ROW('Water Data'!H136)),0),"]"),IF(AND(ISNUMBER(OFFSET('Water Data'!$H$5,0,10*ROW('Water Data'!H136))),CH142="",ISNUMBER(OFFSET('Water Data'!$H$5,0,10*ROW('Water Data'!H136)))),100-OFFSET('Water Data'!$H$5,0,10*ROW('Water Data'!H136)),NA())))</f>
        <v>#N/A</v>
      </c>
      <c r="T142" s="133" t="e">
        <f ca="1">+IF(AND(ISNUMBER(OFFSET('Water Data'!$H$7,0,10*ROW('Water Data'!H136))),CI142="Yes"),OFFSET('Water Data'!$H$7,0,10*ROW('Water Data'!H136)),IF(AND(ISNUMBER(OFFSET('Water Data'!$H$7,0,10*ROW('Water Data'!H136))),CI142="No",ISNUMBER(OFFSET('Water Data'!$H$7,0,10*ROW('Water Data'!H136)))),CONCATENATE("[",ROUND(OFFSET('Water Data'!$H$7,0,10*ROW('Water Data'!H136)),0),"]"),IF(AND(ISNUMBER(OFFSET('Water Data'!$H$7,0,10*ROW('Water Data'!H136))),CI142="",ISNUMBER(OFFSET('Water Data'!$H$7,0,10*ROW('Water Data'!H136)))),OFFSET('Water Data'!$H$7,0,10*ROW('Water Data'!H136)),NA())))</f>
        <v>#N/A</v>
      </c>
      <c r="U142" s="133" t="e">
        <f ca="1">+IF(AND(ISNUMBER(OFFSET('Water Data'!$H$10,0,10*ROW('Water Data'!H136))),CJ142="Yes"),OFFSET('Water Data'!$H$10,0,10*ROW('Water Data'!H136)),IF(AND(ISNUMBER(OFFSET('Water Data'!$H$10,0,10*ROW('Water Data'!H136))),CJ142="No",ISNUMBER(OFFSET('Water Data'!$H$10,0,10*ROW('Water Data'!H136)))),CONCATENATE("[",ROUND(OFFSET('Water Data'!$H$10,0,10*ROW('Water Data'!H136)),0),"]"),IF(AND(ISNUMBER(OFFSET('Water Data'!$H$10,0,10*ROW('Water Data'!H136))),CJ142="",ISNUMBER(OFFSET('Water Data'!$H$10,0,10*ROW('Water Data'!H136)))),OFFSET('Water Data'!$H$10,0,10*ROW('Water Data'!H136)),NA())))</f>
        <v>#N/A</v>
      </c>
      <c r="V142" s="134" t="e">
        <f ca="1">+IF(AND(ISNUMBER(OFFSET('Sanitation Data'!$C$5,0,10*ROW('Sanitation Data'!C136))),CK142="Yes"),100-OFFSET('Sanitation Data'!$C$5,0,10*ROW('Sanitation Data'!C136)),IF(AND(ISNUMBER(OFFSET('Sanitation Data'!$C$5,0,10*ROW('Sanitation Data'!C136))),CK142="No",ISNUMBER(OFFSET('Sanitation Data'!$C$5,0,10*ROW('Sanitation Data'!C136)))),CONCATENATE("[",ROUND(100-OFFSET('Sanitation Data'!$C$5,0,10*ROW('Sanitation Data'!C136)),0),"]"),IF(AND(ISNUMBER(OFFSET('Sanitation Data'!$C$5,0,10*ROW('Sanitation Data'!C136))),CK142="",ISNUMBER(OFFSET('Sanitation Data'!$C$5,0,10*ROW('Sanitation Data'!C136)))),100-OFFSET('Sanitation Data'!$C$5,0,10*ROW('Sanitation Data'!C136)),NA())))</f>
        <v>#N/A</v>
      </c>
      <c r="W142" s="134" t="e">
        <f ca="1">+IF(AND(ISNUMBER(OFFSET('Sanitation Data'!$C$7,0,10*ROW('Sanitation Data'!C136))),CL142="Yes"),OFFSET('Sanitation Data'!$C$7,0,10*ROW('Sanitation Data'!C136)),IF(AND(ISNUMBER(OFFSET('Sanitation Data'!$C$7,0,10*ROW('Sanitation Data'!C136))),CL142="No",ISNUMBER(OFFSET('Sanitation Data'!$C$7,0,10*ROW('Sanitation Data'!C136)))),CONCATENATE("[",ROUND(OFFSET('Sanitation Data'!$C$7,0,10*ROW('Sanitation Data'!C136)),0),"]"),IF(AND(ISNUMBER(OFFSET('Sanitation Data'!$C$7,0,10*ROW('Sanitation Data'!C136))),CL142="",ISNUMBER(OFFSET('Sanitation Data'!$C$7,0,10*ROW('Sanitation Data'!C136)))),OFFSET('Sanitation Data'!$C$7,0,10*ROW('Sanitation Data'!C136)),NA())))</f>
        <v>#N/A</v>
      </c>
      <c r="X142" s="134" t="e">
        <f ca="1">+IF(AND(ISNUMBER(OFFSET('Sanitation Data'!$C$11,0,10*ROW('Sanitation Data'!C136))),CM142="Yes"),OFFSET('Sanitation Data'!$C$11,0,10*ROW('Sanitation Data'!C136)),IF(AND(ISNUMBER(OFFSET('Sanitation Data'!$C$11,0,10*ROW('Sanitation Data'!C136))),CM142="No",ISNUMBER(OFFSET('Sanitation Data'!$C$11,0,10*ROW('Sanitation Data'!C136)))),CONCATENATE("[",ROUND(OFFSET('Sanitation Data'!$C$11,0,10*ROW('Sanitation Data'!C136)),0),"]"),IF(AND(ISNUMBER(OFFSET('Sanitation Data'!$C$11,0,10*ROW('Sanitation Data'!C136))),CM142="",ISNUMBER(OFFSET('Sanitation Data'!$C$11,0,10*ROW('Sanitation Data'!C136)))),OFFSET('Sanitation Data'!$C$11,0,10*ROW('Sanitation Data'!C136)),NA())))</f>
        <v>#N/A</v>
      </c>
      <c r="Y142" s="134" t="e">
        <f ca="1">+IF(AND(ISNUMBER(OFFSET('Sanitation Data'!$C$12,0,10*ROW('Sanitation Data'!C136))),CN142="Yes"),OFFSET('Sanitation Data'!$C$12,0,10*ROW('Sanitation Data'!C136)),IF(AND(ISNUMBER(OFFSET('Sanitation Data'!$C$12,0,10*ROW('Sanitation Data'!C136))),CN142="No",ISNUMBER(OFFSET('Sanitation Data'!$C$12,0,10*ROW('Sanitation Data'!C136)))),CONCATENATE("[",ROUND(OFFSET('Sanitation Data'!$C$12,0,10*ROW('Sanitation Data'!C136)),0),"]"),IF(AND(ISNUMBER(OFFSET('Sanitation Data'!$C$12,0,10*ROW('Sanitation Data'!C136))),CN142="",ISNUMBER(OFFSET('Sanitation Data'!$C$12,0,10*ROW('Sanitation Data'!C136)))),OFFSET('Sanitation Data'!$C$12,0,10*ROW('Sanitation Data'!C136)),NA())))</f>
        <v>#N/A</v>
      </c>
      <c r="Z142" s="134" t="e">
        <f ca="1">+IF(AND(ISNUMBER(OFFSET('Sanitation Data'!$C$13,0,10*ROW('Sanitation Data'!C136))),CO142="Yes"),OFFSET('Sanitation Data'!$C$13,0,10*ROW('Sanitation Data'!C136)),IF(AND(ISNUMBER(OFFSET('Sanitation Data'!$C$13,0,10*ROW('Sanitation Data'!C136))),CO142="No",ISNUMBER(OFFSET('Sanitation Data'!$C$13,0,10*ROW('Sanitation Data'!C136)))),CONCATENATE("[",ROUND(OFFSET('Sanitation Data'!$C$13,0,10*ROW('Sanitation Data'!C136)),0),"]"),IF(AND(ISNUMBER(OFFSET('Sanitation Data'!$C$13,0,10*ROW('Sanitation Data'!C136))),CO142="",ISNUMBER(OFFSET('Sanitation Data'!$C$13,0,10*ROW('Sanitation Data'!C136)))),OFFSET('Sanitation Data'!$C$13,0,10*ROW('Sanitation Data'!C136)),NA())))</f>
        <v>#N/A</v>
      </c>
      <c r="AA142" s="134" t="e">
        <f ca="1">+IF(AND(ISNUMBER(OFFSET('Sanitation Data'!$D$5,0,10*ROW('Sanitation Data'!D136))),CP142="Yes"),100-OFFSET('Sanitation Data'!$D$5,0,10*ROW('Sanitation Data'!D136)),IF(AND(ISNUMBER(OFFSET('Sanitation Data'!$D$5,0,10*ROW('Sanitation Data'!D136))),CP142="No",ISNUMBER(OFFSET('Sanitation Data'!$D$5,0,10*ROW('Sanitation Data'!D136)))),CONCATENATE("[",ROUND(100-OFFSET('Sanitation Data'!$D$5,0,10*ROW('Sanitation Data'!D136)),0),"]"),IF(AND(ISNUMBER(OFFSET('Sanitation Data'!$D$5,0,10*ROW('Sanitation Data'!D136))),CP142="",ISNUMBER(OFFSET('Sanitation Data'!$D$5,0,10*ROW('Sanitation Data'!D136)))),100-OFFSET('Sanitation Data'!$D$5,0,10*ROW('Sanitation Data'!D136)),NA())))</f>
        <v>#N/A</v>
      </c>
      <c r="AB142" s="134" t="e">
        <f ca="1">+IF(AND(ISNUMBER(OFFSET('Sanitation Data'!$D$7,0,10*ROW('Sanitation Data'!D136))),CQ142="Yes"),OFFSET('Sanitation Data'!$D$7,0,10*ROW('Sanitation Data'!G136)),IF(AND(ISNUMBER(OFFSET('Sanitation Data'!$D$7,0,10*ROW('Sanitation Data'!D136))),CQ142="No",ISNUMBER(OFFSET('Sanitation Data'!$D$7,0,10*ROW('Sanitation Data'!D136)))),CONCATENATE("[",ROUND(OFFSET('Sanitation Data'!$D$7,0,10*ROW('Sanitation Data'!D136)),0),"]"),IF(AND(ISNUMBER(OFFSET('Sanitation Data'!$D$7,0,10*ROW('Sanitation Data'!D136))),CQ142="",ISNUMBER(OFFSET('Sanitation Data'!$D$7,0,10*ROW('Sanitation Data'!D136)))),OFFSET('Sanitation Data'!$D$7,0,10*ROW('Sanitation Data'!D136)),NA())))</f>
        <v>#N/A</v>
      </c>
      <c r="AC142" s="134" t="e">
        <f ca="1">+IF(AND(ISNUMBER(OFFSET('Sanitation Data'!$D$11,0,10*ROW('Sanitation Data'!D136))),CR142="Yes"),OFFSET('Sanitation Data'!$D$11,0,10*ROW('Sanitation Data'!D136)),IF(AND(ISNUMBER(OFFSET('Sanitation Data'!$D$11,0,10*ROW('Sanitation Data'!D136))),CR142="No",ISNUMBER(OFFSET('Sanitation Data'!$D$11,0,10*ROW('Sanitation Data'!D136)))),CONCATENATE("[",ROUND(OFFSET('Sanitation Data'!$D$11,0,10*ROW('Sanitation Data'!D136)),0),"]"),IF(AND(ISNUMBER(OFFSET('Sanitation Data'!$D$11,0,10*ROW('Sanitation Data'!D136))),CR142="",ISNUMBER(OFFSET('Sanitation Data'!$D$11,0,10*ROW('Sanitation Data'!D136)))),OFFSET('Sanitation Data'!$D$11,0,10*ROW('Sanitation Data'!D136)),NA())))</f>
        <v>#N/A</v>
      </c>
      <c r="AD142" s="134" t="e">
        <f ca="1">+IF(AND(ISNUMBER(OFFSET('Sanitation Data'!$D$12,0,10*ROW('Sanitation Data'!D136))),CS142="Yes"),OFFSET('Sanitation Data'!$D$12,0,10*ROW('Sanitation Data'!D136)),IF(AND(ISNUMBER(OFFSET('Sanitation Data'!$D$12,0,10*ROW('Sanitation Data'!D136))),CS142="No",ISNUMBER(OFFSET('Sanitation Data'!$D$12,0,10*ROW('Sanitation Data'!D136)))),CONCATENATE("[",ROUND(OFFSET('Sanitation Data'!$D$12,0,10*ROW('Sanitation Data'!D136)),0),"]"),IF(AND(ISNUMBER(OFFSET('Sanitation Data'!$D$12,0,10*ROW('Sanitation Data'!D136))),CS142="",ISNUMBER(OFFSET('Sanitation Data'!$D$12,0,10*ROW('Sanitation Data'!D136)))),OFFSET('Sanitation Data'!$D$12,0,10*ROW('Sanitation Data'!D136)),NA())))</f>
        <v>#N/A</v>
      </c>
      <c r="AE142" s="134" t="e">
        <f ca="1">+IF(AND(ISNUMBER(OFFSET('Sanitation Data'!$D$13,0,10*ROW('Sanitation Data'!D136))),CT142="Yes"),OFFSET('Sanitation Data'!$D$13,0,10*ROW('Sanitation Data'!D136)),IF(AND(ISNUMBER(OFFSET('Sanitation Data'!$D$13,0,10*ROW('Sanitation Data'!D136))),CT142="No",ISNUMBER(OFFSET('Sanitation Data'!$D$13,0,10*ROW('Sanitation Data'!D136)))),CONCATENATE("[",ROUND(OFFSET('Sanitation Data'!$D$13,0,10*ROW('Sanitation Data'!D136)),0),"]"),IF(AND(ISNUMBER(OFFSET('Sanitation Data'!$D$13,0,10*ROW('Sanitation Data'!D136))),CT142="",ISNUMBER(OFFSET('Sanitation Data'!$D$13,0,10*ROW('Sanitation Data'!D136)))),OFFSET('Sanitation Data'!$D$13,0,10*ROW('Sanitation Data'!D136)),NA())))</f>
        <v>#N/A</v>
      </c>
      <c r="AF142" s="134" t="e">
        <f ca="1">+IF(AND(ISNUMBER(OFFSET('Sanitation Data'!$E$5,0,10*ROW('Sanitation Data'!E136))),CU142="Yes"),100-OFFSET('Sanitation Data'!$E$5,0,10*ROW('Sanitation Data'!E136)),IF(AND(ISNUMBER(OFFSET('Sanitation Data'!$E$5,0,10*ROW('Sanitation Data'!E136))),CU142="No",ISNUMBER(OFFSET('Sanitation Data'!$E$5,0,10*ROW('Sanitation Data'!E136)))),CONCATENATE("[",ROUND(100-OFFSET('Sanitation Data'!$E$5,0,10*ROW('Sanitation Data'!E136)),0),"]"),IF(AND(ISNUMBER(OFFSET('Sanitation Data'!$E$5,0,10*ROW('Sanitation Data'!E136))),CU142="",ISNUMBER(OFFSET('Sanitation Data'!$E$5,0,10*ROW('Sanitation Data'!E136)))),100-OFFSET('Sanitation Data'!$E$5,0,10*ROW('Sanitation Data'!E136)),NA())))</f>
        <v>#N/A</v>
      </c>
      <c r="AG142" s="134" t="e">
        <f ca="1">+IF(AND(ISNUMBER(OFFSET('Sanitation Data'!$E$7,0,10*ROW('Sanitation Data'!E136))),CV142="Yes"),OFFSET('Sanitation Data'!$E$7,0,10*ROW('Sanitation Data'!E136)),IF(AND(ISNUMBER(OFFSET('Sanitation Data'!$E$7,0,10*ROW('Sanitation Data'!E136))),CV142="No",ISNUMBER(OFFSET('Sanitation Data'!$E$7,0,10*ROW('Sanitation Data'!E136)))),CONCATENATE("[",ROUND(OFFSET('Sanitation Data'!$E$7,0,10*ROW('Sanitation Data'!E136)),0),"]"),IF(AND(ISNUMBER(OFFSET('Sanitation Data'!$E$7,0,10*ROW('Sanitation Data'!E136))),CV142="",ISNUMBER(OFFSET('Sanitation Data'!$E$7,0,10*ROW('Sanitation Data'!E136)))),OFFSET('Sanitation Data'!$E$7,0,10*ROW('Sanitation Data'!E136)),NA())))</f>
        <v>#N/A</v>
      </c>
      <c r="AH142" s="134" t="e">
        <f ca="1">+IF(AND(ISNUMBER(OFFSET('Sanitation Data'!$E$11,0,10*ROW('Sanitation Data'!E136))),CW142="Yes"),OFFSET('Sanitation Data'!$E$11,0,10*ROW('Sanitation Data'!E136)),IF(AND(ISNUMBER(OFFSET('Sanitation Data'!$E$11,0,10*ROW('Sanitation Data'!E136))),CW142="No",ISNUMBER(OFFSET('Sanitation Data'!$E$11,0,10*ROW('Sanitation Data'!E136)))),CONCATENATE("[",ROUND(OFFSET('Sanitation Data'!$E$11,0,10*ROW('Sanitation Data'!E136)),0),"]"),IF(AND(ISNUMBER(OFFSET('Sanitation Data'!$E$11,0,10*ROW('Sanitation Data'!E136))),CW142="",ISNUMBER(OFFSET('Sanitation Data'!$E$11,0,10*ROW('Sanitation Data'!E136)))),OFFSET('Sanitation Data'!$E$11,0,10*ROW('Sanitation Data'!E136)),NA())))</f>
        <v>#N/A</v>
      </c>
      <c r="AI142" s="134" t="e">
        <f ca="1">+IF(AND(ISNUMBER(OFFSET('Sanitation Data'!$E$12,0,10*ROW('Sanitation Data'!E136))),CX142="Yes"),OFFSET('Sanitation Data'!$E$12,0,10*ROW('Sanitation Data'!E136)),IF(AND(ISNUMBER(OFFSET('Sanitation Data'!$E$12,0,10*ROW('Sanitation Data'!E136))),CX142="No",ISNUMBER(OFFSET('Sanitation Data'!$E$12,0,10*ROW('Sanitation Data'!E136)))),CONCATENATE("[",ROUND(OFFSET('Sanitation Data'!$E$12,0,10*ROW('Sanitation Data'!E136)),0),"]"),IF(AND(ISNUMBER(OFFSET('Sanitation Data'!$E$12,0,10*ROW('Sanitation Data'!E136))),CX142="",ISNUMBER(OFFSET('Sanitation Data'!$E$12,0,10*ROW('Sanitation Data'!E136)))),OFFSET('Sanitation Data'!$E$12,0,10*ROW('Sanitation Data'!E136)),NA())))</f>
        <v>#N/A</v>
      </c>
      <c r="AJ142" s="134" t="e">
        <f ca="1">+IF(AND(ISNUMBER(OFFSET('Sanitation Data'!$E$13,0,10*ROW('Sanitation Data'!E136))),CY142="Yes"),OFFSET('Sanitation Data'!$E$13,0,10*ROW('Sanitation Data'!E136)),IF(AND(ISNUMBER(OFFSET('Sanitation Data'!$E$13,0,10*ROW('Sanitation Data'!E136))),CY142="No",ISNUMBER(OFFSET('Sanitation Data'!$E$13,0,10*ROW('Sanitation Data'!E136)))),CONCATENATE("[",ROUND(OFFSET('Sanitation Data'!$E$13,0,10*ROW('Sanitation Data'!E136)),0),"]"),IF(AND(ISNUMBER(OFFSET('Sanitation Data'!$E$13,0,10*ROW('Sanitation Data'!E136))),CY142="",ISNUMBER(OFFSET('Sanitation Data'!$E$13,0,10*ROW('Sanitation Data'!E136)))),OFFSET('Sanitation Data'!$E$13,0,10*ROW('Sanitation Data'!E136)),NA())))</f>
        <v>#N/A</v>
      </c>
      <c r="AK142" s="134" t="e">
        <f ca="1">+IF(AND(ISNUMBER(OFFSET('Sanitation Data'!$F$5,0,10*ROW('Sanitation Data'!F136))),CZ142="Yes"),100-OFFSET('Sanitation Data'!$F$5,0,10*ROW('Sanitation Data'!F136)),IF(AND(ISNUMBER(OFFSET('Sanitation Data'!$F$5,0,10*ROW('Sanitation Data'!F136))),CZ142="No",ISNUMBER(OFFSET('Sanitation Data'!$F$5,0,10*ROW('Sanitation Data'!F136)))),CONCATENATE("[",ROUND(100-OFFSET('Sanitation Data'!$F$5,0,10*ROW('Sanitation Data'!F136)),0),"]"),IF(AND(ISNUMBER(OFFSET('Sanitation Data'!$F$5,0,10*ROW('Sanitation Data'!F136))),CZ142="",ISNUMBER(OFFSET('Sanitation Data'!$F$5,0,10*ROW('Sanitation Data'!F136)))),100-OFFSET('Sanitation Data'!$F$5,0,10*ROW('Sanitation Data'!F136)),NA())))</f>
        <v>#N/A</v>
      </c>
      <c r="AL142" s="134" t="e">
        <f ca="1">+IF(AND(ISNUMBER(OFFSET('Sanitation Data'!$F$7,0,10*ROW('Sanitation Data'!F136))),DA142="Yes"),OFFSET('Sanitation Data'!$F$7,0,10*ROW('Sanitation Data'!F136)),IF(AND(ISNUMBER(OFFSET('Sanitation Data'!$F$7,0,10*ROW('Sanitation Data'!F136))),DA142="No",ISNUMBER(OFFSET('Sanitation Data'!$F$7,0,10*ROW('Sanitation Data'!F136)))),CONCATENATE("[",ROUND(OFFSET('Sanitation Data'!$F$7,0,10*ROW('Sanitation Data'!F136)),0),"]"),IF(AND(ISNUMBER(OFFSET('Sanitation Data'!$F$7,0,10*ROW('Sanitation Data'!F136))),DA142="",ISNUMBER(OFFSET('Sanitation Data'!$F$7,0,10*ROW('Sanitation Data'!F136)))),OFFSET('Sanitation Data'!$F$7,0,10*ROW('Sanitation Data'!F136)),NA())))</f>
        <v>#N/A</v>
      </c>
      <c r="AM142" s="134" t="e">
        <f ca="1">+IF(AND(ISNUMBER(OFFSET('Sanitation Data'!$F$11,0,10*ROW('Sanitation Data'!F136))),DB142="Yes"),OFFSET('Sanitation Data'!$F$11,0,10*ROW('Sanitation Data'!F136)),IF(AND(ISNUMBER(OFFSET('Sanitation Data'!$F$11,0,10*ROW('Sanitation Data'!F136))),DB142="No",ISNUMBER(OFFSET('Sanitation Data'!$F$11,0,10*ROW('Sanitation Data'!F136)))),CONCATENATE("[",ROUND(OFFSET('Sanitation Data'!$F$11,0,10*ROW('Sanitation Data'!F136)),0),"]"),IF(AND(ISNUMBER(OFFSET('Sanitation Data'!$F$11,0,10*ROW('Sanitation Data'!F136))),DB142="",ISNUMBER(OFFSET('Sanitation Data'!$F$11,0,10*ROW('Sanitation Data'!F136)))),OFFSET('Sanitation Data'!$F$11,0,10*ROW('Sanitation Data'!F136)),NA())))</f>
        <v>#N/A</v>
      </c>
      <c r="AN142" s="134" t="e">
        <f ca="1">+IF(AND(ISNUMBER(OFFSET('Sanitation Data'!$F$12,0,10*ROW('Sanitation Data'!F136))),DC142="Yes"),OFFSET('Sanitation Data'!$F$12,0,10*ROW('Sanitation Data'!F136)),IF(AND(ISNUMBER(OFFSET('Sanitation Data'!$F$12,0,10*ROW('Sanitation Data'!F136))),DC142="No",ISNUMBER(OFFSET('Sanitation Data'!$F$12,0,10*ROW('Sanitation Data'!F136)))),CONCATENATE("[",ROUND(OFFSET('Sanitation Data'!$F$12,0,10*ROW('Sanitation Data'!F136)),0),"]"),IF(AND(ISNUMBER(OFFSET('Sanitation Data'!$F$12,0,10*ROW('Sanitation Data'!F136))),DC142="",ISNUMBER(OFFSET('Sanitation Data'!$F$12,0,10*ROW('Sanitation Data'!F136)))),OFFSET('Sanitation Data'!$F$12,0,10*ROW('Sanitation Data'!F136)),NA())))</f>
        <v>#N/A</v>
      </c>
      <c r="AO142" s="134" t="e">
        <f ca="1">+IF(AND(ISNUMBER(OFFSET('Sanitation Data'!$F$13,0,10*ROW('Sanitation Data'!F136))),DD142="Yes"),OFFSET('Sanitation Data'!$F$13,0,10*ROW('Sanitation Data'!F136)),IF(AND(ISNUMBER(OFFSET('Sanitation Data'!$F$13,0,10*ROW('Sanitation Data'!F136))),DD142="No",ISNUMBER(OFFSET('Sanitation Data'!$F$13,0,10*ROW('Sanitation Data'!F136)))),CONCATENATE("[",ROUND(OFFSET('Sanitation Data'!$F$13,0,10*ROW('Sanitation Data'!F136)),0),"]"),IF(AND(ISNUMBER(OFFSET('Sanitation Data'!$F$13,0,10*ROW('Sanitation Data'!F136))),DD142="",ISNUMBER(OFFSET('Sanitation Data'!$F$13,0,10*ROW('Sanitation Data'!F136)))),OFFSET('Sanitation Data'!$F$13,0,10*ROW('Sanitation Data'!F136)),NA())))</f>
        <v>#N/A</v>
      </c>
      <c r="AP142" s="134" t="e">
        <f ca="1">+IF(AND(ISNUMBER(OFFSET('Sanitation Data'!$G$5,0,10*ROW('Sanitation Data'!G136))),DE142="Yes"),100-OFFSET('Sanitation Data'!$G$5,0,10*ROW('Sanitation Data'!G136)),IF(AND(ISNUMBER(OFFSET('Sanitation Data'!$G$5,0,10*ROW('Sanitation Data'!G136))),DE142="No",ISNUMBER(OFFSET('Sanitation Data'!$G$5,0,10*ROW('Sanitation Data'!G136)))),CONCATENATE("[",ROUND(100-OFFSET('Sanitation Data'!$G$5,0,10*ROW('Sanitation Data'!G136)),0),"]"),IF(AND(ISNUMBER(OFFSET('Sanitation Data'!$G$5,0,10*ROW('Sanitation Data'!G136))),DE142="",ISNUMBER(OFFSET('Sanitation Data'!$G$5,0,10*ROW('Sanitation Data'!G136)))),100-OFFSET('Sanitation Data'!$G$5,0,10*ROW('Sanitation Data'!G136)),NA())))</f>
        <v>#N/A</v>
      </c>
      <c r="AQ142" s="134" t="e">
        <f ca="1">+IF(AND(ISNUMBER(OFFSET('Sanitation Data'!$G$7,0,10*ROW('Sanitation Data'!G136))),DF142="Yes"),OFFSET('Sanitation Data'!$G$7,0,10*ROW('Sanitation Data'!G136)),IF(AND(ISNUMBER(OFFSET('Sanitation Data'!$G$7,0,10*ROW('Sanitation Data'!G136))),DF142="No",ISNUMBER(OFFSET('Sanitation Data'!$G$7,0,10*ROW('Sanitation Data'!G136)))),CONCATENATE("[",ROUND(OFFSET('Sanitation Data'!$G$7,0,10*ROW('Sanitation Data'!G136)),0),"]"),IF(AND(ISNUMBER(OFFSET('Sanitation Data'!$G$7,0,10*ROW('Sanitation Data'!G136))),DF142="",ISNUMBER(OFFSET('Sanitation Data'!$G$7,0,10*ROW('Sanitation Data'!G136)))),OFFSET('Sanitation Data'!$G$7,0,10*ROW('Sanitation Data'!G136)),NA())))</f>
        <v>#N/A</v>
      </c>
      <c r="AR142" s="134" t="e">
        <f ca="1">+IF(AND(ISNUMBER(OFFSET('Sanitation Data'!$G$11,0,10*ROW('Sanitation Data'!G136))),DG142="Yes"),OFFSET('Sanitation Data'!$G$11,0,10*ROW('Sanitation Data'!G136)),IF(AND(ISNUMBER(OFFSET('Sanitation Data'!$G$11,0,10*ROW('Sanitation Data'!G136))),DG142="No",ISNUMBER(OFFSET('Sanitation Data'!$G$11,0,10*ROW('Sanitation Data'!G136)))),CONCATENATE("[",ROUND(OFFSET('Sanitation Data'!$G$11,0,10*ROW('Sanitation Data'!G136)),0),"]"),IF(AND(ISNUMBER(OFFSET('Sanitation Data'!$G$11,0,10*ROW('Sanitation Data'!G136))),DG142="",ISNUMBER(OFFSET('Sanitation Data'!$G$11,0,10*ROW('Sanitation Data'!G136)))),OFFSET('Sanitation Data'!$G$11,0,10*ROW('Sanitation Data'!G136)),NA())))</f>
        <v>#N/A</v>
      </c>
      <c r="AS142" s="134" t="e">
        <f ca="1">+IF(AND(ISNUMBER(OFFSET('Sanitation Data'!$G$12,0,10*ROW('Sanitation Data'!G136))),DH142="Yes"),OFFSET('Sanitation Data'!$G$12,0,10*ROW('Sanitation Data'!G136)),IF(AND(ISNUMBER(OFFSET('Sanitation Data'!$G$12,0,10*ROW('Sanitation Data'!G136))),DH142="No",ISNUMBER(OFFSET('Sanitation Data'!$G$12,0,10*ROW('Sanitation Data'!G136)))),CONCATENATE("[",ROUND(OFFSET('Sanitation Data'!$G$12,0,10*ROW('Sanitation Data'!G136)),0),"]"),IF(AND(ISNUMBER(OFFSET('Sanitation Data'!$G$12,0,10*ROW('Sanitation Data'!G136))),DH142="",ISNUMBER(OFFSET('Sanitation Data'!$G$12,0,10*ROW('Sanitation Data'!G136)))),OFFSET('Sanitation Data'!$G$12,0,10*ROW('Sanitation Data'!G136)),NA())))</f>
        <v>#N/A</v>
      </c>
      <c r="AT142" s="134" t="e">
        <f ca="1">+IF(AND(ISNUMBER(OFFSET('Sanitation Data'!$G$13,0,10*ROW('Sanitation Data'!G136))),DI142="Yes"),OFFSET('Sanitation Data'!$G$13,0,10*ROW('Sanitation Data'!G136)),IF(AND(ISNUMBER(OFFSET('Sanitation Data'!$G$13,0,10*ROW('Sanitation Data'!G136))),DI142="No",ISNUMBER(OFFSET('Sanitation Data'!$G$13,0,10*ROW('Sanitation Data'!G136)))),CONCATENATE("[",ROUND(OFFSET('Sanitation Data'!$G$13,0,10*ROW('Sanitation Data'!G136)),0),"]"),IF(AND(ISNUMBER(OFFSET('Sanitation Data'!$G$13,0,10*ROW('Sanitation Data'!G136))),DI142="",ISNUMBER(OFFSET('Sanitation Data'!$G$13,0,10*ROW('Sanitation Data'!G136)))),OFFSET('Sanitation Data'!$G$13,0,10*ROW('Sanitation Data'!G136)),NA())))</f>
        <v>#N/A</v>
      </c>
      <c r="AU142" s="134" t="e">
        <f ca="1">+IF(AND(ISNUMBER(OFFSET('Sanitation Data'!$H$5,0,10*ROW('Sanitation Data'!H136))),DJ142="Yes"),100-OFFSET('Sanitation Data'!$H$5,0,10*ROW('Sanitation Data'!H136)),IF(AND(ISNUMBER(OFFSET('Sanitation Data'!$H$5,0,10*ROW('Sanitation Data'!H136))),DJ142="No",ISNUMBER(OFFSET('Sanitation Data'!$H$5,0,10*ROW('Sanitation Data'!H136)))),CONCATENATE("[",ROUND(100-OFFSET('Sanitation Data'!$H$5,0,10*ROW('Sanitation Data'!H136)),0),"]"),IF(AND(ISNUMBER(OFFSET('Sanitation Data'!$H$5,0,10*ROW('Sanitation Data'!H136))),DJ142="",ISNUMBER(OFFSET('Sanitation Data'!$H$5,0,10*ROW('Sanitation Data'!H136)))),100-OFFSET('Sanitation Data'!$H$5,0,10*ROW('Sanitation Data'!H136)),NA())))</f>
        <v>#N/A</v>
      </c>
      <c r="AV142" s="134" t="e">
        <f ca="1">+IF(AND(ISNUMBER(OFFSET('Sanitation Data'!$H$7,0,10*ROW('Sanitation Data'!H136))),DK142="Yes"),OFFSET('Sanitation Data'!$H$7,0,10*ROW('Sanitation Data'!H136)),IF(AND(ISNUMBER(OFFSET('Sanitation Data'!$H$7,0,10*ROW('Sanitation Data'!H136))),DK142="No",ISNUMBER(OFFSET('Sanitation Data'!$H$7,0,10*ROW('Sanitation Data'!H136)))),CONCATENATE("[",ROUND(OFFSET('Sanitation Data'!$H$7,0,10*ROW('Sanitation Data'!H136)),0),"]"),IF(AND(ISNUMBER(OFFSET('Sanitation Data'!$H$7,0,10*ROW('Sanitation Data'!H136))),DK142="",ISNUMBER(OFFSET('Sanitation Data'!$H$7,0,10*ROW('Sanitation Data'!H136)))),OFFSET('Sanitation Data'!$H$7,0,10*ROW('Sanitation Data'!H136)),NA())))</f>
        <v>#N/A</v>
      </c>
      <c r="AW142" s="134" t="e">
        <f ca="1">+IF(AND(ISNUMBER(OFFSET('Sanitation Data'!$H$11,0,10*ROW('Sanitation Data'!H136))),DL142="Yes"),OFFSET('Sanitation Data'!$H$11,0,10*ROW('Sanitation Data'!H136)),IF(AND(ISNUMBER(OFFSET('Sanitation Data'!$H$11,0,10*ROW('Sanitation Data'!H136))),DL142="No",ISNUMBER(OFFSET('Sanitation Data'!$H$11,0,10*ROW('Sanitation Data'!H136)))),CONCATENATE("[",ROUND(OFFSET('Sanitation Data'!$H$11,0,10*ROW('Sanitation Data'!H136)),0),"]"),IF(AND(ISNUMBER(OFFSET('Sanitation Data'!$H$11,0,10*ROW('Sanitation Data'!H136))),DL142="",ISNUMBER(OFFSET('Sanitation Data'!$H$11,0,10*ROW('Sanitation Data'!H136)))),OFFSET('Sanitation Data'!$H$11,0,10*ROW('Sanitation Data'!H136)),NA())))</f>
        <v>#N/A</v>
      </c>
      <c r="AX142" s="134" t="e">
        <f ca="1">+IF(AND(ISNUMBER(OFFSET('Sanitation Data'!$H$12,0,10*ROW('Sanitation Data'!H136))),DM142="Yes"),OFFSET('Sanitation Data'!$H$12,0,10*ROW('Sanitation Data'!H136)),IF(AND(ISNUMBER(OFFSET('Sanitation Data'!$H$12,0,10*ROW('Sanitation Data'!H136))),DM142="No",ISNUMBER(OFFSET('Sanitation Data'!$H$12,0,10*ROW('Sanitation Data'!H136)))),CONCATENATE("[",ROUND(OFFSET('Sanitation Data'!$H$12,0,10*ROW('Sanitation Data'!H136)),0),"]"),IF(AND(ISNUMBER(OFFSET('Sanitation Data'!$H$12,0,10*ROW('Sanitation Data'!H136))),DM142="",ISNUMBER(OFFSET('Sanitation Data'!$H$12,0,10*ROW('Sanitation Data'!H136)))),OFFSET('Sanitation Data'!$H$12,0,10*ROW('Sanitation Data'!H136)),NA())))</f>
        <v>#N/A</v>
      </c>
      <c r="AY142" s="134" t="e">
        <f ca="1">+IF(AND(ISNUMBER(OFFSET('Sanitation Data'!$H$13,0,10*ROW('Sanitation Data'!H136))),DN142="Yes"),OFFSET('Sanitation Data'!$H$13,0,10*ROW('Sanitation Data'!H136)),IF(AND(ISNUMBER(OFFSET('Sanitation Data'!$H$13,0,10*ROW('Sanitation Data'!H136))),DN142="No",ISNUMBER(OFFSET('Sanitation Data'!$H$13,0,10*ROW('Sanitation Data'!H136)))),CONCATENATE("[",ROUND(OFFSET('Sanitation Data'!$H$13,0,10*ROW('Sanitation Data'!H136)),0),"]"),IF(AND(ISNUMBER(OFFSET('Sanitation Data'!$H$13,0,10*ROW('Sanitation Data'!H136))),DN142="",ISNUMBER(OFFSET('Sanitation Data'!$H$13,0,10*ROW('Sanitation Data'!H136)))),OFFSET('Sanitation Data'!$H$13,0,10*ROW('Sanitation Data'!H136)),NA())))</f>
        <v>#N/A</v>
      </c>
      <c r="AZ142" s="135" t="e">
        <f ca="1">+IF(AND(ISNUMBER(OFFSET('Hygiene Data'!$C$6,0,10*ROW('Hygiene Data'!C136))),DO142="Yes"),OFFSET('Hygiene Data'!$C$6,0,10*ROW('Hygiene Data'!C136)),IF(AND(ISNUMBER(OFFSET('Hygiene Data'!$C$6,0,10*ROW('Hygiene Data'!C136))),DO142="No",ISNUMBER(OFFSET('Hygiene Data'!$C$6,0,10*ROW('Hygiene Data'!C136)))),CONCATENATE("[",ROUND(OFFSET('Hygiene Data'!$C$6,0,10*ROW('Hygiene Data'!C136)),0),"]"),IF(AND(ISNUMBER(OFFSET('Hygiene Data'!$C$6,0,10*ROW('Hygiene Data'!C136))),DO142="",ISNUMBER(OFFSET('Hygiene Data'!$C$6,0,10*ROW('Hygiene Data'!C136)))),OFFSET('Hygiene Data'!$C$6,0,10*ROW('Hygiene Data'!C136)),NA())))</f>
        <v>#N/A</v>
      </c>
      <c r="BA142" s="135" t="e">
        <f ca="1">+IF(AND(ISNUMBER(OFFSET('Hygiene Data'!$C$8,0,10*ROW('Hygiene Data'!C136))),DP142="Yes"),OFFSET('Hygiene Data'!$C$8,0,10*ROW('Hygiene Data'!C136)),IF(AND(ISNUMBER(OFFSET('Hygiene Data'!$C$8,0,10*ROW('Hygiene Data'!C136))),DP142="No",ISNUMBER(OFFSET('Hygiene Data'!$C$8,0,10*ROW('Hygiene Data'!C136)))),CONCATENATE("[",ROUND(OFFSET('Hygiene Data'!$C$8,0,10*ROW('Hygiene Data'!C136)),0),"]"),IF(AND(ISNUMBER(OFFSET('Hygiene Data'!$C$8,0,10*ROW('Hygiene Data'!C136))),DP142="",ISNUMBER(OFFSET('Hygiene Data'!$C$8,0,10*ROW('Hygiene Data'!C136)))),OFFSET('Hygiene Data'!$C$8,0,10*ROW('Hygiene Data'!C136)),NA())))</f>
        <v>#N/A</v>
      </c>
      <c r="BB142" s="135" t="e">
        <f ca="1">+IF(AND(ISNUMBER(OFFSET('Hygiene Data'!$C$10,0,10*ROW('Hygiene Data'!C136))),DQ142="Yes"),OFFSET('Hygiene Data'!$C$10,0,10*ROW('Hygiene Data'!C136)),IF(AND(ISNUMBER(OFFSET('Hygiene Data'!$C$10,0,10*ROW('Hygiene Data'!C136))),DQ142="No",ISNUMBER(OFFSET('Hygiene Data'!$C$10,0,10*ROW('Hygiene Data'!C136)))),CONCATENATE("[",ROUND(OFFSET('Hygiene Data'!$C$10,0,10*ROW('Hygiene Data'!C136)),0),"]"),IF(AND(ISNUMBER(OFFSET('Hygiene Data'!$C$10,0,10*ROW('Hygiene Data'!C136))),DQ142="",ISNUMBER(OFFSET('Hygiene Data'!$C$10,0,10*ROW('Hygiene Data'!C136)))),OFFSET('Hygiene Data'!$C$10,0,10*ROW('Hygiene Data'!C136)),NA())))</f>
        <v>#N/A</v>
      </c>
      <c r="BC142" s="135" t="e">
        <f ca="1">+IF(AND(ISNUMBER(OFFSET('Hygiene Data'!$D$6,0,10*ROW('Hygiene Data'!D136))),DR142="Yes"),OFFSET('Hygiene Data'!$D$6,0,10*ROW('Hygiene Data'!D136)),IF(AND(ISNUMBER(OFFSET('Hygiene Data'!$D$6,0,10*ROW('Hygiene Data'!D136))),DR142="No",ISNUMBER(OFFSET('Hygiene Data'!$D$6,0,10*ROW('Hygiene Data'!D136)))),CONCATENATE("[",ROUND(OFFSET('Hygiene Data'!$D$6,0,10*ROW('Hygiene Data'!D136)),0),"]"),IF(AND(ISNUMBER(OFFSET('Hygiene Data'!$D$6,0,10*ROW('Hygiene Data'!D136))),DR142="",ISNUMBER(OFFSET('Hygiene Data'!$D$6,0,10*ROW('Hygiene Data'!D136)))),OFFSET('Hygiene Data'!$D$6,0,10*ROW('Hygiene Data'!D136)),NA())))</f>
        <v>#N/A</v>
      </c>
      <c r="BD142" s="135" t="e">
        <f ca="1">+IF(AND(ISNUMBER(OFFSET('Hygiene Data'!$D$8,0,10*ROW('Hygiene Data'!D136))),DS142="Yes"),OFFSET('Hygiene Data'!$D$8,0,10*ROW('Hygiene Data'!D136)),IF(AND(ISNUMBER(OFFSET('Hygiene Data'!$D$8,0,10*ROW('Hygiene Data'!D136))),DS142="No",ISNUMBER(OFFSET('Hygiene Data'!$D$8,0,10*ROW('Hygiene Data'!D136)))),CONCATENATE("[",ROUND(OFFSET('Hygiene Data'!$D$8,0,10*ROW('Hygiene Data'!D136)),0),"]"),IF(AND(ISNUMBER(OFFSET('Hygiene Data'!$D$8,0,10*ROW('Hygiene Data'!D136))),DS142="",ISNUMBER(OFFSET('Hygiene Data'!$D$8,0,10*ROW('Hygiene Data'!D136)))),OFFSET('Hygiene Data'!$D$8,0,10*ROW('Hygiene Data'!D136)),NA())))</f>
        <v>#N/A</v>
      </c>
      <c r="BE142" s="135" t="e">
        <f ca="1">+IF(AND(ISNUMBER(OFFSET('Hygiene Data'!$D$10,0,10*ROW('Hygiene Data'!D136))),DT142="Yes"),OFFSET('Hygiene Data'!$D$10,0,10*ROW('Hygiene Data'!D136)),IF(AND(ISNUMBER(OFFSET('Hygiene Data'!$D$10,0,10*ROW('Hygiene Data'!D136))),DT142="No",ISNUMBER(OFFSET('Hygiene Data'!$D$10,0,10*ROW('Hygiene Data'!D136)))),CONCATENATE("[",ROUND(OFFSET('Hygiene Data'!$D$10,0,10*ROW('Hygiene Data'!D136)),0),"]"),IF(AND(ISNUMBER(OFFSET('Hygiene Data'!$D$10,0,10*ROW('Hygiene Data'!D136))),DT142="",ISNUMBER(OFFSET('Hygiene Data'!$D$10,0,10*ROW('Hygiene Data'!D136)))),OFFSET('Hygiene Data'!$D$10,0,10*ROW('Hygiene Data'!D136)),NA())))</f>
        <v>#N/A</v>
      </c>
      <c r="BF142" s="135" t="e">
        <f ca="1">+IF(AND(ISNUMBER(OFFSET('Hygiene Data'!$E$6,0,10*ROW('Hygiene Data'!E136))),DU142="Yes"),OFFSET('Hygiene Data'!$E$6,0,10*ROW('Hygiene Data'!E136)),IF(AND(ISNUMBER(OFFSET('Hygiene Data'!$E$6,0,10*ROW('Hygiene Data'!E136))),DU142="No",ISNUMBER(OFFSET('Hygiene Data'!$E$6,0,10*ROW('Hygiene Data'!E136)))),CONCATENATE("[",ROUND(OFFSET('Hygiene Data'!$E$6,0,10*ROW('Hygiene Data'!E136)),0),"]"),IF(AND(ISNUMBER(OFFSET('Hygiene Data'!$E$6,0,10*ROW('Hygiene Data'!E136))),DU142="",ISNUMBER(OFFSET('Hygiene Data'!$E$6,0,10*ROW('Hygiene Data'!E136)))),OFFSET('Hygiene Data'!$E$6,0,10*ROW('Hygiene Data'!E136)),NA())))</f>
        <v>#N/A</v>
      </c>
      <c r="BG142" s="135" t="e">
        <f ca="1">+IF(AND(ISNUMBER(OFFSET('Hygiene Data'!$E$8,0,10*ROW('Hygiene Data'!E136))),DV142="Yes"),OFFSET('Hygiene Data'!$E$8,0,10*ROW('Hygiene Data'!E136)),IF(AND(ISNUMBER(OFFSET('Hygiene Data'!$E$8,0,10*ROW('Hygiene Data'!E136))),DV142="No",ISNUMBER(OFFSET('Hygiene Data'!$E$8,0,10*ROW('Hygiene Data'!E136)))),CONCATENATE("[",ROUND(OFFSET('Hygiene Data'!$E$8,0,10*ROW('Hygiene Data'!E136)),0),"]"),IF(AND(ISNUMBER(OFFSET('Hygiene Data'!$E$8,0,10*ROW('Hygiene Data'!E136))),DV142="",ISNUMBER(OFFSET('Hygiene Data'!$E$8,0,10*ROW('Hygiene Data'!E136)))),OFFSET('Hygiene Data'!$E$8,0,10*ROW('Hygiene Data'!E136)),NA())))</f>
        <v>#N/A</v>
      </c>
      <c r="BH142" s="135" t="e">
        <f ca="1">+IF(AND(ISNUMBER(OFFSET('Hygiene Data'!$E$10,0,10*ROW('Hygiene Data'!E136))),DW142="Yes"),OFFSET('Hygiene Data'!$E$10,0,10*ROW('Hygiene Data'!E136)),IF(AND(ISNUMBER(OFFSET('Hygiene Data'!$E$10,0,10*ROW('Hygiene Data'!E136))),DW142="No",ISNUMBER(OFFSET('Hygiene Data'!$E$10,0,10*ROW('Hygiene Data'!E136)))),CONCATENATE("[",ROUND(OFFSET('Hygiene Data'!$E$10,0,10*ROW('Hygiene Data'!E136)),0),"]"),IF(AND(ISNUMBER(OFFSET('Hygiene Data'!$E$10,0,10*ROW('Hygiene Data'!E136))),DW142="",ISNUMBER(OFFSET('Hygiene Data'!$E$10,0,10*ROW('Hygiene Data'!E136)))),OFFSET('Hygiene Data'!$E$10,0,10*ROW('Hygiene Data'!E136)),NA())))</f>
        <v>#N/A</v>
      </c>
      <c r="BI142" s="135" t="e">
        <f ca="1">+IF(AND(ISNUMBER(OFFSET('Hygiene Data'!$F$6,0,10*ROW('Hygiene Data'!F136))),DX142="Yes"),OFFSET('Hygiene Data'!$F$6,0,10*ROW('Hygiene Data'!F136)),IF(AND(ISNUMBER(OFFSET('Hygiene Data'!$F$6,0,10*ROW('Hygiene Data'!F136))),DX142="No",ISNUMBER(OFFSET('Hygiene Data'!$F$6,0,10*ROW('Hygiene Data'!F136)))),CONCATENATE("[",ROUND(OFFSET('Hygiene Data'!$F$6,0,10*ROW('Hygiene Data'!F136)),0),"]"),IF(AND(ISNUMBER(OFFSET('Hygiene Data'!$F$6,0,10*ROW('Hygiene Data'!F136))),DX142="",ISNUMBER(OFFSET('Hygiene Data'!$F$6,0,10*ROW('Hygiene Data'!F136)))),OFFSET('Hygiene Data'!$F$6,0,10*ROW('Hygiene Data'!F136)),NA())))</f>
        <v>#N/A</v>
      </c>
      <c r="BJ142" s="135" t="e">
        <f ca="1">+IF(AND(ISNUMBER(OFFSET('Hygiene Data'!$F$8,0,10*ROW('Hygiene Data'!F136))),DY142="Yes"),OFFSET('Hygiene Data'!$F$8,0,10*ROW('Hygiene Data'!F136)),IF(AND(ISNUMBER(OFFSET('Hygiene Data'!$F$8,0,10*ROW('Hygiene Data'!F136))),DY142="No",ISNUMBER(OFFSET('Hygiene Data'!$F$8,0,10*ROW('Hygiene Data'!F136)))),CONCATENATE("[",ROUND(OFFSET('Hygiene Data'!$F$8,0,10*ROW('Hygiene Data'!F136)),0),"]"),IF(AND(ISNUMBER(OFFSET('Hygiene Data'!$F$8,0,10*ROW('Hygiene Data'!F136))),DY142="",ISNUMBER(OFFSET('Hygiene Data'!$F$8,0,10*ROW('Hygiene Data'!F136)))),OFFSET('Hygiene Data'!$F$8,0,10*ROW('Hygiene Data'!F136)),NA())))</f>
        <v>#N/A</v>
      </c>
      <c r="BK142" s="135" t="e">
        <f ca="1">+IF(AND(ISNUMBER(OFFSET('Hygiene Data'!$F$10,0,10*ROW('Hygiene Data'!F136))),DZ142="Yes"),OFFSET('Hygiene Data'!$F$10,0,10*ROW('Hygiene Data'!F136)),IF(AND(ISNUMBER(OFFSET('Hygiene Data'!$F$10,0,10*ROW('Hygiene Data'!F136))),DZ142="No",ISNUMBER(OFFSET('Hygiene Data'!$F$10,0,10*ROW('Hygiene Data'!F136)))),CONCATENATE("[",ROUND(OFFSET('Hygiene Data'!$F$10,0,10*ROW('Hygiene Data'!F136)),0),"]"),IF(AND(ISNUMBER(OFFSET('Hygiene Data'!$F$10,0,10*ROW('Hygiene Data'!F136))),DZ142="",ISNUMBER(OFFSET('Hygiene Data'!$F$10,0,10*ROW('Hygiene Data'!F136)))),OFFSET('Hygiene Data'!$F$10,0,10*ROW('Hygiene Data'!F136)),NA())))</f>
        <v>#N/A</v>
      </c>
      <c r="BL142" s="135" t="e">
        <f ca="1">+IF(AND(ISNUMBER(OFFSET('Hygiene Data'!$G$6,0,10*ROW('Hygiene Data'!G136))),EA142="Yes"),OFFSET('Hygiene Data'!$G$6,0,10*ROW('Hygiene Data'!G136)),IF(AND(ISNUMBER(OFFSET('Hygiene Data'!$G$6,0,10*ROW('Hygiene Data'!G136))),EA142="No",ISNUMBER(OFFSET('Hygiene Data'!$G$6,0,10*ROW('Hygiene Data'!G136)))),CONCATENATE("[",ROUND(OFFSET('Hygiene Data'!$G$6,0,10*ROW('Hygiene Data'!G136)),0),"]"),IF(AND(ISNUMBER(OFFSET('Hygiene Data'!$G$6,0,10*ROW('Hygiene Data'!G136))),EA142="",ISNUMBER(OFFSET('Hygiene Data'!$G$6,0,10*ROW('Hygiene Data'!G136)))),OFFSET('Hygiene Data'!$G$6,0,10*ROW('Hygiene Data'!G136)),NA())))</f>
        <v>#N/A</v>
      </c>
      <c r="BM142" s="135" t="e">
        <f ca="1">+IF(AND(ISNUMBER(OFFSET('Hygiene Data'!$G$8,0,10*ROW('Hygiene Data'!G136))),EB142="Yes"),OFFSET('Hygiene Data'!$G$8,0,10*ROW('Hygiene Data'!G136)),IF(AND(ISNUMBER(OFFSET('Hygiene Data'!$G$8,0,10*ROW('Hygiene Data'!G136))),EB142="No",ISNUMBER(OFFSET('Hygiene Data'!$G$8,0,10*ROW('Hygiene Data'!G136)))),CONCATENATE("[",ROUND(OFFSET('Hygiene Data'!$G$8,0,10*ROW('Hygiene Data'!G136)),0),"]"),IF(AND(ISNUMBER(OFFSET('Hygiene Data'!$G$8,0,10*ROW('Hygiene Data'!G136))),EB142="",ISNUMBER(OFFSET('Hygiene Data'!$G$8,0,10*ROW('Hygiene Data'!G136)))),OFFSET('Hygiene Data'!$G$8,0,10*ROW('Hygiene Data'!G136)),NA())))</f>
        <v>#N/A</v>
      </c>
      <c r="BN142" s="135" t="e">
        <f ca="1">+IF(AND(ISNUMBER(OFFSET('Hygiene Data'!$G$10,0,10*ROW('Hygiene Data'!G136))),EC142="Yes"),OFFSET('Hygiene Data'!$G$10,0,10*ROW('Hygiene Data'!G136)),IF(AND(ISNUMBER(OFFSET('Hygiene Data'!$G$10,0,10*ROW('Hygiene Data'!G136))),EC142="No",ISNUMBER(OFFSET('Hygiene Data'!$G$10,0,10*ROW('Hygiene Data'!G136)))),CONCATENATE("[",ROUND(OFFSET('Hygiene Data'!$G$10,0,10*ROW('Hygiene Data'!G136)),0),"]"),IF(AND(ISNUMBER(OFFSET('Hygiene Data'!$G$10,0,10*ROW('Hygiene Data'!G136))),EC142="",ISNUMBER(OFFSET('Hygiene Data'!$G$10,0,10*ROW('Hygiene Data'!G136)))),OFFSET('Hygiene Data'!$G$10,0,10*ROW('Hygiene Data'!G136)),NA())))</f>
        <v>#N/A</v>
      </c>
      <c r="BO142" s="135" t="e">
        <f ca="1">+IF(AND(ISNUMBER(OFFSET('Hygiene Data'!$H$6,0,10*ROW('Hygiene Data'!H136))),ED142="Yes"),OFFSET('Hygiene Data'!$H$6,0,10*ROW('Hygiene Data'!H136)),IF(AND(ISNUMBER(OFFSET('Hygiene Data'!$H$6,0,10*ROW('Hygiene Data'!H136))),ED142="No",ISNUMBER(OFFSET('Hygiene Data'!$H$6,0,10*ROW('Hygiene Data'!H136)))),CONCATENATE("[",ROUND(OFFSET('Hygiene Data'!$H$6,0,10*ROW('Hygiene Data'!H136)),0),"]"),IF(AND(ISNUMBER(OFFSET('Hygiene Data'!$H$6,0,10*ROW('Hygiene Data'!H136))),ED142="",ISNUMBER(OFFSET('Hygiene Data'!$H$6,0,10*ROW('Hygiene Data'!H136)))),OFFSET('Hygiene Data'!$H$6,0,10*ROW('Hygiene Data'!H136)),NA())))</f>
        <v>#N/A</v>
      </c>
      <c r="BP142" s="135" t="e">
        <f ca="1">+IF(AND(ISNUMBER(OFFSET('Hygiene Data'!$H$8,0,10*ROW('Hygiene Data'!H136))),EE142="Yes"),OFFSET('Hygiene Data'!$H$8,0,10*ROW('Hygiene Data'!H136)),IF(AND(ISNUMBER(OFFSET('Hygiene Data'!$H$8,0,10*ROW('Hygiene Data'!H136))),EE142="No",ISNUMBER(OFFSET('Hygiene Data'!$H$8,0,10*ROW('Hygiene Data'!H136)))),CONCATENATE("[",ROUND(OFFSET('Hygiene Data'!$H$8,0,10*ROW('Hygiene Data'!H136)),0),"]"),IF(AND(ISNUMBER(OFFSET('Hygiene Data'!$H$8,0,10*ROW('Hygiene Data'!H136))),EE142="",ISNUMBER(OFFSET('Hygiene Data'!$H$8,0,10*ROW('Hygiene Data'!H136)))),OFFSET('Hygiene Data'!$H$8,0,10*ROW('Hygiene Data'!H136)),NA())))</f>
        <v>#N/A</v>
      </c>
      <c r="BQ142" s="135" t="e">
        <f ca="1">+IF(AND(ISNUMBER(OFFSET('Hygiene Data'!$H$10,0,10*ROW('Hygiene Data'!H136))),EF142="Yes"),OFFSET('Hygiene Data'!$H$10,0,10*ROW('Hygiene Data'!H136)),IF(AND(ISNUMBER(OFFSET('Hygiene Data'!$H$10,0,10*ROW('Hygiene Data'!H136))),EF142="No",ISNUMBER(OFFSET('Hygiene Data'!$H$10,0,10*ROW('Hygiene Data'!H136)))),CONCATENATE("[",ROUND(OFFSET('Hygiene Data'!$H$10,0,10*ROW('Hygiene Data'!H136)),0),"]"),IF(AND(ISNUMBER(OFFSET('Hygiene Data'!$H$10,0,10*ROW('Hygiene Data'!H136))),EF142="",ISNUMBER(OFFSET('Hygiene Data'!$H$10,0,10*ROW('Hygiene Data'!H136)))),OFFSET('Hygiene Data'!$H$10,0,10*ROW('Hygiene Data'!H136)),NA())))</f>
        <v>#N/A</v>
      </c>
      <c r="BS142" s="34" t="str">
        <f ca="1">+IF(OFFSET('Water Data'!$C$28,0,10*ROW('Water Data'!C136))="","",OFFSET('Water Data'!$C$28,0,10*ROW('Water Data'!C136)))</f>
        <v/>
      </c>
      <c r="BT142" s="34" t="str">
        <f ca="1">+IF(OFFSET('Water Data'!$C$29,0,10*ROW('Water Data'!C136))="","",OFFSET('Water Data'!$C$29,0,10*ROW('Water Data'!C136)))</f>
        <v/>
      </c>
      <c r="BU142" s="34" t="str">
        <f ca="1">+IF(OFFSET('Water Data'!$C$30,0,10*ROW('Water Data'!C136))="","",OFFSET('Water Data'!$C$30,0,10*ROW('Water Data'!C136)))</f>
        <v/>
      </c>
      <c r="BV142" s="34" t="str">
        <f ca="1">+IF(OFFSET('Water Data'!$D$28,0,10*ROW('Water Data'!D136))="","",OFFSET('Water Data'!$D$28,0,10*ROW('Water Data'!D136)))</f>
        <v/>
      </c>
      <c r="BW142" s="34" t="str">
        <f ca="1">+IF(OFFSET('Water Data'!$D$29,0,10*ROW('Water Data'!D136))="","",OFFSET('Water Data'!$D$29,0,10*ROW('Water Data'!D136)))</f>
        <v/>
      </c>
      <c r="BX142" s="34" t="str">
        <f ca="1">+IF(OFFSET('Water Data'!$D$30,0,10*ROW('Water Data'!D136))="","",OFFSET('Water Data'!$D$30,0,10*ROW('Water Data'!D136)))</f>
        <v/>
      </c>
      <c r="BY142" s="34" t="str">
        <f ca="1">+IF(OFFSET('Water Data'!$E$28,0,10*ROW('Water Data'!E136))="","",OFFSET('Water Data'!$E$28,0,10*ROW('Water Data'!E136)))</f>
        <v/>
      </c>
      <c r="BZ142" s="34" t="str">
        <f ca="1">+IF(OFFSET('Water Data'!$E$29,0,10*ROW('Water Data'!E136))="","",OFFSET('Water Data'!$E$29,0,10*ROW('Water Data'!E136)))</f>
        <v/>
      </c>
      <c r="CA142" s="34" t="str">
        <f ca="1">+IF(OFFSET('Water Data'!$E$30,0,10*ROW('Water Data'!E136))="","",OFFSET('Water Data'!$E$30,0,10*ROW('Water Data'!E136)))</f>
        <v/>
      </c>
      <c r="CB142" s="34" t="str">
        <f ca="1">+IF(OFFSET('Water Data'!$F$28,0,10*ROW('Water Data'!F136))="","",OFFSET('Water Data'!$F$28,0,10*ROW('Water Data'!F136)))</f>
        <v/>
      </c>
      <c r="CC142" s="34" t="str">
        <f ca="1">+IF(OFFSET('Water Data'!$F$29,0,10*ROW('Water Data'!F136))="","",OFFSET('Water Data'!$F$29,0,10*ROW('Water Data'!F136)))</f>
        <v/>
      </c>
      <c r="CD142" s="34" t="str">
        <f ca="1">+IF(OFFSET('Water Data'!$F$30,0,10*ROW('Water Data'!F136))="","",OFFSET('Water Data'!$F$30,0,10*ROW('Water Data'!F136)))</f>
        <v/>
      </c>
      <c r="CE142" s="34" t="str">
        <f ca="1">+IF(OFFSET('Water Data'!$G$28,0,10*ROW('Water Data'!G136))="","",OFFSET('Water Data'!$G$28,0,10*ROW('Water Data'!G136)))</f>
        <v/>
      </c>
      <c r="CF142" s="34" t="str">
        <f ca="1">+IF(OFFSET('Water Data'!$G$29,0,10*ROW('Water Data'!G136))="","",OFFSET('Water Data'!$G$29,0,10*ROW('Water Data'!G136)))</f>
        <v/>
      </c>
      <c r="CG142" s="34" t="str">
        <f ca="1">+IF(OFFSET('Water Data'!$G$30,0,10*ROW('Water Data'!G136))="","",OFFSET('Water Data'!$G$30,0,10*ROW('Water Data'!G136)))</f>
        <v/>
      </c>
      <c r="CH142" s="34" t="str">
        <f ca="1">+IF(OFFSET('Water Data'!$H$28,0,10*ROW('Water Data'!H136))="","",OFFSET('Water Data'!$H$28,0,10*ROW('Water Data'!H136)))</f>
        <v/>
      </c>
      <c r="CI142" s="34" t="str">
        <f ca="1">+IF(OFFSET('Water Data'!$H$29,0,10*ROW('Water Data'!H136))="","",OFFSET('Water Data'!$H$29,0,10*ROW('Water Data'!H136)))</f>
        <v/>
      </c>
      <c r="CJ142" s="34" t="str">
        <f ca="1">+IF(OFFSET('Water Data'!$H$30,0,10*ROW('Water Data'!H136))="","",OFFSET('Water Data'!$H$30,0,10*ROW('Water Data'!H136)))</f>
        <v/>
      </c>
      <c r="CK142" s="34" t="str">
        <f ca="1">+IF(OFFSET('Sanitation Data'!$C$29,0,10*ROW('Sanitation Data'!C136))="","",OFFSET('Sanitation Data'!$C$29,0,10*ROW('Sanitation Data'!C136)))</f>
        <v/>
      </c>
      <c r="CL142" s="34" t="str">
        <f ca="1">+IF(OFFSET('Sanitation Data'!$C$30,0,10*ROW('Sanitation Data'!C136))="","",OFFSET('Sanitation Data'!$C$30,0,10*ROW('Sanitation Data'!C136)))</f>
        <v/>
      </c>
      <c r="CM142" s="34" t="str">
        <f ca="1">+IF(OFFSET('Sanitation Data'!$C$31,0,10*ROW('Sanitation Data'!C136))="","",OFFSET('Sanitation Data'!$C$31,0,10*ROW('Sanitation Data'!C136)))</f>
        <v/>
      </c>
      <c r="CN142" s="34" t="str">
        <f ca="1">+IF(OFFSET('Sanitation Data'!$C$32,0,10*ROW('Sanitation Data'!C136))="","",OFFSET('Sanitation Data'!$C$32,0,10*ROW('Sanitation Data'!C136)))</f>
        <v/>
      </c>
      <c r="CO142" s="34" t="str">
        <f ca="1">+IF(OFFSET('Sanitation Data'!$C$33,0,10*ROW('Sanitation Data'!C136))="","",OFFSET('Sanitation Data'!$C$33,0,10*ROW('Sanitation Data'!C136)))</f>
        <v/>
      </c>
      <c r="CP142" s="34" t="str">
        <f ca="1">+IF(OFFSET('Sanitation Data'!$D$29,0,10*ROW('Sanitation Data'!D136))="","",OFFSET('Sanitation Data'!$D$29,0,10*ROW('Sanitation Data'!D136)))</f>
        <v/>
      </c>
      <c r="CQ142" s="34" t="str">
        <f ca="1">+IF(OFFSET('Sanitation Data'!$D$30,0,10*ROW('Sanitation Data'!D136))="","",OFFSET('Sanitation Data'!$D$30,0,10*ROW('Sanitation Data'!D136)))</f>
        <v/>
      </c>
      <c r="CR142" s="34" t="str">
        <f ca="1">+IF(OFFSET('Sanitation Data'!$D$31,0,10*ROW('Sanitation Data'!D136))="","",OFFSET('Sanitation Data'!$D$31,0,10*ROW('Sanitation Data'!D136)))</f>
        <v/>
      </c>
      <c r="CS142" s="34" t="str">
        <f ca="1">+IF(OFFSET('Sanitation Data'!$D$32,0,10*ROW('Sanitation Data'!D136))="","",OFFSET('Sanitation Data'!$D$32,0,10*ROW('Sanitation Data'!D136)))</f>
        <v/>
      </c>
      <c r="CT142" s="34" t="str">
        <f ca="1">+IF(OFFSET('Sanitation Data'!$D$33,0,10*ROW('Sanitation Data'!D136))="","",OFFSET('Sanitation Data'!$D$33,0,10*ROW('Sanitation Data'!D136)))</f>
        <v/>
      </c>
      <c r="CU142" s="34" t="str">
        <f ca="1">+IF(OFFSET('Sanitation Data'!$E$29,0,10*ROW('Sanitation Data'!E136))="","",OFFSET('Sanitation Data'!$E$29,0,10*ROW('Sanitation Data'!E136)))</f>
        <v/>
      </c>
      <c r="CV142" s="34" t="str">
        <f ca="1">+IF(OFFSET('Sanitation Data'!$E$30,0,10*ROW('Sanitation Data'!E136))="","",OFFSET('Sanitation Data'!$E$30,0,10*ROW('Sanitation Data'!E136)))</f>
        <v/>
      </c>
      <c r="CW142" s="34" t="str">
        <f ca="1">+IF(OFFSET('Sanitation Data'!$E$31,0,10*ROW('Sanitation Data'!E136))="","",OFFSET('Sanitation Data'!$E$31,0,10*ROW('Sanitation Data'!E136)))</f>
        <v/>
      </c>
      <c r="CX142" s="34" t="str">
        <f ca="1">+IF(OFFSET('Sanitation Data'!$E$32,0,10*ROW('Sanitation Data'!E136))="","",OFFSET('Sanitation Data'!$E$32,0,10*ROW('Sanitation Data'!E136)))</f>
        <v/>
      </c>
      <c r="CY142" s="34" t="str">
        <f ca="1">+IF(OFFSET('Sanitation Data'!$E$33,0,10*ROW('Sanitation Data'!E136))="","",OFFSET('Sanitation Data'!$E$33,0,10*ROW('Sanitation Data'!E136)))</f>
        <v/>
      </c>
      <c r="CZ142" s="34" t="str">
        <f ca="1">+IF(OFFSET('Sanitation Data'!$F$29,0,10*ROW('Sanitation Data'!F136))="","",OFFSET('Sanitation Data'!$F$29,0,10*ROW('Sanitation Data'!F136)))</f>
        <v/>
      </c>
      <c r="DA142" s="34" t="str">
        <f ca="1">+IF(OFFSET('Sanitation Data'!$F$30,0,10*ROW('Sanitation Data'!F136))="","",OFFSET('Sanitation Data'!$F$30,0,10*ROW('Sanitation Data'!F136)))</f>
        <v/>
      </c>
      <c r="DB142" s="34" t="str">
        <f ca="1">+IF(OFFSET('Sanitation Data'!$F$31,0,10*ROW('Sanitation Data'!F136))="","",OFFSET('Sanitation Data'!$F$31,0,10*ROW('Sanitation Data'!F136)))</f>
        <v/>
      </c>
      <c r="DC142" s="34" t="str">
        <f ca="1">+IF(OFFSET('Sanitation Data'!$F$32,0,10*ROW('Sanitation Data'!F136))="","",OFFSET('Sanitation Data'!$F$32,0,10*ROW('Sanitation Data'!F136)))</f>
        <v/>
      </c>
      <c r="DD142" s="34" t="str">
        <f ca="1">+IF(OFFSET('Sanitation Data'!$F$33,0,10*ROW('Sanitation Data'!F136))="","",OFFSET('Sanitation Data'!$F$33,0,10*ROW('Sanitation Data'!F136)))</f>
        <v/>
      </c>
      <c r="DE142" s="34" t="str">
        <f ca="1">+IF(OFFSET('Sanitation Data'!$G$29,0,10*ROW('Sanitation Data'!G136))="","",OFFSET('Sanitation Data'!$G$29,0,10*ROW('Sanitation Data'!G136)))</f>
        <v/>
      </c>
      <c r="DF142" s="34" t="str">
        <f ca="1">+IF(OFFSET('Sanitation Data'!$G$30,0,10*ROW('Sanitation Data'!G136))="","",OFFSET('Sanitation Data'!$G$30,0,10*ROW('Sanitation Data'!G136)))</f>
        <v/>
      </c>
      <c r="DG142" s="34" t="str">
        <f ca="1">+IF(OFFSET('Sanitation Data'!$G$31,0,10*ROW('Sanitation Data'!G136))="","",OFFSET('Sanitation Data'!$G$31,0,10*ROW('Sanitation Data'!G136)))</f>
        <v/>
      </c>
      <c r="DH142" s="34" t="str">
        <f ca="1">+IF(OFFSET('Sanitation Data'!$G$32,0,10*ROW('Sanitation Data'!G136))="","",OFFSET('Sanitation Data'!$G$32,0,10*ROW('Sanitation Data'!G136)))</f>
        <v/>
      </c>
      <c r="DI142" s="34" t="str">
        <f ca="1">+IF(OFFSET('Sanitation Data'!$G$33,0,10*ROW('Sanitation Data'!G136))="","",OFFSET('Sanitation Data'!$G$33,0,10*ROW('Sanitation Data'!G136)))</f>
        <v/>
      </c>
      <c r="DJ142" s="34" t="str">
        <f ca="1">+IF(OFFSET('Sanitation Data'!$H$29,0,10*ROW('Sanitation Data'!H136))="","",OFFSET('Sanitation Data'!$H$29,0,10*ROW('Sanitation Data'!H136)))</f>
        <v/>
      </c>
      <c r="DK142" s="34" t="str">
        <f ca="1">+IF(OFFSET('Sanitation Data'!$H$30,0,10*ROW('Sanitation Data'!H136))="","",OFFSET('Sanitation Data'!$H$30,0,10*ROW('Sanitation Data'!H136)))</f>
        <v/>
      </c>
      <c r="DL142" s="34" t="str">
        <f ca="1">+IF(OFFSET('Sanitation Data'!$H$31,0,10*ROW('Sanitation Data'!H136))="","",OFFSET('Sanitation Data'!$H$31,0,10*ROW('Sanitation Data'!H136)))</f>
        <v/>
      </c>
      <c r="DM142" s="34" t="str">
        <f ca="1">+IF(OFFSET('Sanitation Data'!$H$32,0,10*ROW('Sanitation Data'!H136))="","",OFFSET('Sanitation Data'!$H$32,0,10*ROW('Sanitation Data'!H136)))</f>
        <v/>
      </c>
      <c r="DN142" s="34" t="str">
        <f ca="1">+IF(OFFSET('Sanitation Data'!$H$33,0,10*ROW('Sanitation Data'!H136))="","",OFFSET('Sanitation Data'!$H$33,0,10*ROW('Sanitation Data'!H136)))</f>
        <v/>
      </c>
      <c r="DO142" s="34" t="str">
        <f ca="1">+IF(OFFSET('Hygiene Data'!$C$12,0,10*ROW('Hygiene Data'!C136))="","",OFFSET('Hygiene Data'!$C$12,0,10*ROW('Hygiene Data'!C136)))</f>
        <v/>
      </c>
      <c r="DP142" s="34" t="str">
        <f ca="1">+IF(OFFSET('Hygiene Data'!$C$13,0,10*ROW('Hygiene Data'!C136))="","",OFFSET('Hygiene Data'!$C$13,0,10*ROW('Hygiene Data'!C136)))</f>
        <v/>
      </c>
      <c r="DQ142" s="34" t="str">
        <f ca="1">+IF(OFFSET('Hygiene Data'!$C$14,0,10*ROW('Hygiene Data'!C136))="","",OFFSET('Hygiene Data'!$C$14,0,10*ROW('Hygiene Data'!C136)))</f>
        <v/>
      </c>
      <c r="DR142" s="34" t="str">
        <f ca="1">+IF(OFFSET('Hygiene Data'!$D$12,0,10*ROW('Hygiene Data'!D136))="","",OFFSET('Hygiene Data'!$D$12,0,10*ROW('Hygiene Data'!D136)))</f>
        <v/>
      </c>
      <c r="DS142" s="34" t="str">
        <f ca="1">+IF(OFFSET('Hygiene Data'!$D$13,0,10*ROW('Hygiene Data'!D136))="","",OFFSET('Hygiene Data'!$D$13,0,10*ROW('Hygiene Data'!D136)))</f>
        <v/>
      </c>
      <c r="DT142" s="34" t="str">
        <f ca="1">+IF(OFFSET('Hygiene Data'!$D$14,0,10*ROW('Hygiene Data'!D136))="","",OFFSET('Hygiene Data'!$D$14,0,10*ROW('Hygiene Data'!D136)))</f>
        <v/>
      </c>
      <c r="DU142" s="34" t="str">
        <f ca="1">+IF(OFFSET('Hygiene Data'!$E$12,0,10*ROW('Hygiene Data'!E136))="","",OFFSET('Hygiene Data'!$E$12,0,10*ROW('Hygiene Data'!E136)))</f>
        <v/>
      </c>
      <c r="DV142" s="34" t="str">
        <f ca="1">+IF(OFFSET('Hygiene Data'!$E$13,0,10*ROW('Hygiene Data'!E136))="","",OFFSET('Hygiene Data'!$E$13,0,10*ROW('Hygiene Data'!E136)))</f>
        <v/>
      </c>
      <c r="DW142" s="34" t="str">
        <f ca="1">+IF(OFFSET('Hygiene Data'!$E$14,0,10*ROW('Hygiene Data'!E136))="","",OFFSET('Hygiene Data'!$E$14,0,10*ROW('Hygiene Data'!E136)))</f>
        <v/>
      </c>
      <c r="DX142" s="34" t="str">
        <f ca="1">+IF(OFFSET('Hygiene Data'!$F$12,0,10*ROW('Hygiene Data'!F136))="","",OFFSET('Hygiene Data'!$F$12,0,10*ROW('Hygiene Data'!F136)))</f>
        <v/>
      </c>
      <c r="DY142" s="34" t="str">
        <f ca="1">+IF(OFFSET('Hygiene Data'!$F$13,0,10*ROW('Hygiene Data'!F136))="","",OFFSET('Hygiene Data'!$F$13,0,10*ROW('Hygiene Data'!F136)))</f>
        <v/>
      </c>
      <c r="DZ142" s="34" t="str">
        <f ca="1">+IF(OFFSET('Hygiene Data'!$F$14,0,10*ROW('Hygiene Data'!F136))="","",OFFSET('Hygiene Data'!$F$14,0,10*ROW('Hygiene Data'!F136)))</f>
        <v/>
      </c>
      <c r="EA142" s="34" t="str">
        <f ca="1">+IF(OFFSET('Hygiene Data'!$G$12,0,10*ROW('Hygiene Data'!G136))="","",OFFSET('Hygiene Data'!$G$12,0,10*ROW('Hygiene Data'!G136)))</f>
        <v/>
      </c>
      <c r="EB142" s="34" t="str">
        <f ca="1">+IF(OFFSET('Hygiene Data'!$G$13,0,10*ROW('Hygiene Data'!G136))="","",OFFSET('Hygiene Data'!$G$13,0,10*ROW('Hygiene Data'!G136)))</f>
        <v/>
      </c>
      <c r="EC142" s="34" t="str">
        <f ca="1">+IF(OFFSET('Hygiene Data'!$G$14,0,10*ROW('Hygiene Data'!G136))="","",OFFSET('Hygiene Data'!$G$14,0,10*ROW('Hygiene Data'!G136)))</f>
        <v/>
      </c>
      <c r="ED142" s="34" t="str">
        <f ca="1">+IF(OFFSET('Hygiene Data'!$H$12,0,10*ROW('Hygiene Data'!H136))="","",OFFSET('Hygiene Data'!$H$12,0,10*ROW('Hygiene Data'!H136)))</f>
        <v/>
      </c>
      <c r="EE142" s="34" t="str">
        <f ca="1">+IF(OFFSET('Hygiene Data'!$H$13,0,10*ROW('Hygiene Data'!H136))="","",OFFSET('Hygiene Data'!$H$13,0,10*ROW('Hygiene Data'!H136)))</f>
        <v/>
      </c>
      <c r="EF142" s="34" t="str">
        <f ca="1">+IF(OFFSET('Hygiene Data'!$H$14,0,10*ROW('Hygiene Data'!H136))="","",OFFSET('Hygiene Data'!$H$14,0,10*ROW('Hygiene Data'!H136)))</f>
        <v/>
      </c>
    </row>
    <row r="143" spans="1:136" x14ac:dyDescent="0.2">
      <c r="A143" s="50" t="str">
        <f ca="1">+IF(OFFSET('Water Data'!$B$1,0,10*ROW('Water Data'!B140))="","",OFFSET('Water Data'!$B$1,0,10*ROW('Water Data'!B140)))</f>
        <v/>
      </c>
      <c r="B143" s="50" t="str">
        <f ca="1">+IF(OFFSET('Water Data'!$A$3,0,10*ROW('Water Data'!A140))="","",OFFSET('Water Data'!$A$3,0,10*ROW('Water Data'!A140)))</f>
        <v/>
      </c>
      <c r="C143" s="50" t="str">
        <f ca="1">+IF(OFFSET('Water Data'!$C$3,0,10*ROW('Water Data'!C140))="","",OFFSET('Water Data'!$C$3,0,10*ROW('Water Data'!C140)))</f>
        <v/>
      </c>
      <c r="D143" s="133" t="e">
        <f ca="1">+IF(AND(ISNUMBER(OFFSET('Water Data'!$C$5,0,10*ROW('Water Data'!C137))),BS143="Yes"),100-OFFSET('Water Data'!$C$5,0,10*ROW('Water Data'!C137)),IF(AND(ISNUMBER(OFFSET('Water Data'!$C$5,0,10*ROW('Water Data'!C137))),BS143="No",ISNUMBER(OFFSET('Water Data'!$C$5,0,10*ROW('Water Data'!C137)))),CONCATENATE("[",ROUND(100-OFFSET('Water Data'!$C$5,0,10*ROW('Water Data'!C137)),0),"]"),IF(AND(ISNUMBER(OFFSET('Water Data'!$C$5,0,10*ROW('Water Data'!C137))),BS143="",ISNUMBER(OFFSET('Water Data'!$C$5,0,10*ROW('Water Data'!C137)))),100-OFFSET('Water Data'!$C$5,0,10*ROW('Water Data'!C137)),NA())))</f>
        <v>#N/A</v>
      </c>
      <c r="E143" s="133" t="e">
        <f ca="1">+IF(AND(ISNUMBER(OFFSET('Water Data'!$C$7,0,10*ROW('Water Data'!D137))),BT143="Yes"),OFFSET('Water Data'!$C$7,0,10*ROW('Water Data'!C137)),IF(AND(ISNUMBER(OFFSET('Water Data'!$C$7,0,10*ROW('Water Data'!C137))),BT143="No",ISNUMBER(OFFSET('Water Data'!$C$7,0,10*ROW('Water Data'!C137)))),CONCATENATE("[",ROUND(OFFSET('Water Data'!$C$7,0,10*ROW('Water Data'!C137)),0),"]"),IF(AND(ISNUMBER(OFFSET('Water Data'!$C$7,0,10*ROW('Water Data'!C137))),BT143="",ISNUMBER(OFFSET('Water Data'!$C$7,0,10*ROW('Water Data'!C137)))),OFFSET('Water Data'!$C$7,0,10*ROW('Water Data'!C137)),NA())))</f>
        <v>#N/A</v>
      </c>
      <c r="F143" s="133" t="e">
        <f ca="1">+IF(AND(ISNUMBER(OFFSET('Water Data'!$C$10,0,10*ROW('Water Data'!C137))),BU143="Yes"),OFFSET('Water Data'!$C$10,0,10*ROW('Water Data'!C137)),IF(AND(ISNUMBER(OFFSET('Water Data'!$C$10,0,10*ROW('Water Data'!C137))),BU143="No",ISNUMBER(OFFSET('Water Data'!$C$10,0,10*ROW('Water Data'!C137)))),CONCATENATE("[",ROUND(OFFSET('Water Data'!$C$10,0,10*ROW('Water Data'!C137)),0),"]"),IF(AND(ISNUMBER(OFFSET('Water Data'!$C$10,0,10*ROW('Water Data'!C137))),BU143="",ISNUMBER(OFFSET('Water Data'!$C$10,0,10*ROW('Water Data'!C137)))),OFFSET('Water Data'!$C$10,0,10*ROW('Water Data'!C137)),NA())))</f>
        <v>#N/A</v>
      </c>
      <c r="G143" s="133" t="e">
        <f ca="1">+IF(AND(ISNUMBER(OFFSET('Water Data'!$D$5,0,10*ROW('Water Data'!D137))),BV143="Yes"),100-OFFSET('Water Data'!$D$5,0,10*ROW('Water Data'!D137)),IF(AND(ISNUMBER(OFFSET('Water Data'!$D$5,0,10*ROW('Water Data'!D137))),BV143="No",ISNUMBER(OFFSET('Water Data'!$D$5,0,10*ROW('Water Data'!D137)))),CONCATENATE("[",ROUND(100-OFFSET('Water Data'!$D$5,0,10*ROW('Water Data'!D137)),0),"]"),IF(AND(ISNUMBER(OFFSET('Water Data'!$D$5,0,10*ROW('Water Data'!D137))),BV143="",ISNUMBER(OFFSET('Water Data'!$D$5,0,10*ROW('Water Data'!D137)))),100-OFFSET('Water Data'!$D$5,0,10*ROW('Water Data'!D137)),NA())))</f>
        <v>#N/A</v>
      </c>
      <c r="H143" s="133" t="e">
        <f ca="1">+IF(AND(ISNUMBER(OFFSET('Water Data'!$D$7,0,10*ROW('Water Data'!D137))),BW143="Yes"),OFFSET('Water Data'!$D$7,0,10*ROW('Water Data'!D137)),IF(AND(ISNUMBER(OFFSET('Water Data'!$D$7,0,10*ROW('Water Data'!D137))),BW143="No",ISNUMBER(OFFSET('Water Data'!$D$7,0,10*ROW('Water Data'!D137)))),CONCATENATE("[",ROUND(OFFSET('Water Data'!$C$7,0,10*ROW('Water Data'!D137)),0),"]"),IF(AND(ISNUMBER(OFFSET('Water Data'!$D$7,0,10*ROW('Water Data'!D137))),BW143="",ISNUMBER(OFFSET('Water Data'!$D$7,0,10*ROW('Water Data'!D137)))),OFFSET('Water Data'!$D$7,0,10*ROW('Water Data'!D137)),NA())))</f>
        <v>#N/A</v>
      </c>
      <c r="I143" s="133" t="e">
        <f ca="1">+IF(AND(ISNUMBER(OFFSET('Water Data'!$D$10,0,10*ROW('Water Data'!D137))),BX143="Yes"),OFFSET('Water Data'!$D$10,0,10*ROW('Water Data'!D137)),IF(AND(ISNUMBER(OFFSET('Water Data'!$D$10,0,10*ROW('Water Data'!D137))),BX143="No",ISNUMBER(OFFSET('Water Data'!$D$10,0,10*ROW('Water Data'!D137)))),CONCATENATE("[",ROUND(OFFSET('Water Data'!$D$10,0,10*ROW('Water Data'!D137)),0),"]"),IF(AND(ISNUMBER(OFFSET('Water Data'!$D$10,0,10*ROW('Water Data'!D137))),BX143="",ISNUMBER(OFFSET('Water Data'!$D$10,0,10*ROW('Water Data'!D137)))),OFFSET('Water Data'!$D$10,0,10*ROW('Water Data'!D137)),NA())))</f>
        <v>#N/A</v>
      </c>
      <c r="J143" s="133" t="e">
        <f ca="1">+IF(AND(ISNUMBER(OFFSET('Water Data'!$E$5,0,10*ROW('Water Data'!E137))),BY143="Yes"),100-OFFSET('Water Data'!$E$5,0,10*ROW('Water Data'!E137)),IF(AND(ISNUMBER(OFFSET('Water Data'!$E$5,0,10*ROW('Water Data'!E137))),BY143="No",ISNUMBER(OFFSET('Water Data'!$E$5,0,10*ROW('Water Data'!E137)))),CONCATENATE("[",ROUND(100-OFFSET('Water Data'!$E$5,0,10*ROW('Water Data'!E137)),0),"]"),IF(AND(ISNUMBER(OFFSET('Water Data'!$E$5,0,10*ROW('Water Data'!E137))),BY143="",ISNUMBER(OFFSET('Water Data'!$E$5,0,10*ROW('Water Data'!E137)))),100-OFFSET('Water Data'!$E$5,0,10*ROW('Water Data'!E137)),NA())))</f>
        <v>#N/A</v>
      </c>
      <c r="K143" s="133" t="e">
        <f ca="1">+IF(AND(ISNUMBER(OFFSET('Water Data'!$E$7,0,10*ROW('Water Data'!E137))),BZ143="Yes"),OFFSET('Water Data'!$E$7,0,10*ROW('Water Data'!E137)),IF(AND(ISNUMBER(OFFSET('Water Data'!$E$7,0,10*ROW('Water Data'!E137))),BZ143="No",ISNUMBER(OFFSET('Water Data'!$E$7,0,10*ROW('Water Data'!E137)))),CONCATENATE("[",ROUND(OFFSET('Water Data'!$E$7,0,10*ROW('Water Data'!E137)),0),"]"),IF(AND(ISNUMBER(OFFSET('Water Data'!$E$7,0,10*ROW('Water Data'!E137))),BZ143="",ISNUMBER(OFFSET('Water Data'!$E$7,0,10*ROW('Water Data'!E137)))),OFFSET('Water Data'!$E$7,0,10*ROW('Water Data'!E137)),NA())))</f>
        <v>#N/A</v>
      </c>
      <c r="L143" s="133" t="e">
        <f ca="1">+IF(AND(ISNUMBER(OFFSET('Water Data'!$E$10,0,10*ROW('Water Data'!E137))),CA143="Yes"),OFFSET('Water Data'!$E$10,0,10*ROW('Water Data'!E137)),IF(AND(ISNUMBER(OFFSET('Water Data'!$E$10,0,10*ROW('Water Data'!E137))),CA143="No",ISNUMBER(OFFSET('Water Data'!$E$10,0,10*ROW('Water Data'!E137)))),CONCATENATE("[",ROUND(OFFSET('Water Data'!$E$10,0,10*ROW('Water Data'!E137)),0),"]"),IF(AND(ISNUMBER(OFFSET('Water Data'!$E$10,0,10*ROW('Water Data'!E137))),CA143="",ISNUMBER(OFFSET('Water Data'!$E$10,0,10*ROW('Water Data'!E137)))),OFFSET('Water Data'!$E$10,0,10*ROW('Water Data'!E137)),NA())))</f>
        <v>#N/A</v>
      </c>
      <c r="M143" s="133" t="e">
        <f ca="1">+IF(AND(ISNUMBER(OFFSET('Water Data'!$F$5,0,10*ROW('Water Data'!F137))),CB143="Yes"),100-OFFSET('Water Data'!$F$5,0,10*ROW('Water Data'!F137)),IF(AND(ISNUMBER(OFFSET('Water Data'!$F$5,0,10*ROW('Water Data'!F137))),CB143="No",ISNUMBER(OFFSET('Water Data'!$F$5,0,10*ROW('Water Data'!F137)))),CONCATENATE("[",ROUND(100-OFFSET('Water Data'!$F$5,0,10*ROW('Water Data'!F137)),0),"]"),IF(AND(ISNUMBER(OFFSET('Water Data'!$F$5,0,10*ROW('Water Data'!F137))),CB143="",ISNUMBER(OFFSET('Water Data'!$F$5,0,10*ROW('Water Data'!F137)))),100-OFFSET('Water Data'!$F$5,0,10*ROW('Water Data'!F137)),NA())))</f>
        <v>#N/A</v>
      </c>
      <c r="N143" s="133" t="e">
        <f ca="1">+IF(AND(ISNUMBER(OFFSET('Water Data'!$F$7,0,10*ROW('Water Data'!F137))),CC143="Yes"),OFFSET('Water Data'!$F$7,0,10*ROW('Water Data'!F137)),IF(AND(ISNUMBER(OFFSET('Water Data'!$F$7,0,10*ROW('Water Data'!F137))),CC143="No",ISNUMBER(OFFSET('Water Data'!$F$7,0,10*ROW('Water Data'!F137)))),CONCATENATE("[",ROUND(OFFSET('Water Data'!$F$7,0,10*ROW('Water Data'!F137)),0),"]"),IF(AND(ISNUMBER(OFFSET('Water Data'!$F$7,0,10*ROW('Water Data'!F137))),CC143="",ISNUMBER(OFFSET('Water Data'!$F$7,0,10*ROW('Water Data'!F137)))),OFFSET('Water Data'!$F$7,0,10*ROW('Water Data'!F137)),NA())))</f>
        <v>#N/A</v>
      </c>
      <c r="O143" s="133" t="e">
        <f ca="1">+IF(AND(ISNUMBER(OFFSET('Water Data'!$F$10,0,10*ROW('Water Data'!F137))),CD143="Yes"),OFFSET('Water Data'!$F$10,0,10*ROW('Water Data'!F137)),IF(AND(ISNUMBER(OFFSET('Water Data'!$F$10,0,10*ROW('Water Data'!F137))),CD143="No",ISNUMBER(OFFSET('Water Data'!$F$10,0,10*ROW('Water Data'!F137)))),CONCATENATE("[",ROUND(OFFSET('Water Data'!$F$10,0,10*ROW('Water Data'!F137)),0),"]"),IF(AND(ISNUMBER(OFFSET('Water Data'!$F$10,0,10*ROW('Water Data'!F137))),CD143="",ISNUMBER(OFFSET('Water Data'!$F$10,0,10*ROW('Water Data'!F137)))),OFFSET('Water Data'!$F$10,0,10*ROW('Water Data'!F137)),NA())))</f>
        <v>#N/A</v>
      </c>
      <c r="P143" s="133" t="e">
        <f ca="1">+IF(AND(ISNUMBER(OFFSET('Water Data'!$G$5,0,10*ROW('Water Data'!G137))),CE143="Yes"),100-OFFSET('Water Data'!$G$5,0,10*ROW('Water Data'!G137)),IF(AND(ISNUMBER(OFFSET('Water Data'!$G$5,0,10*ROW('Water Data'!G137))),CE143="No",ISNUMBER(OFFSET('Water Data'!$G$5,0,10*ROW('Water Data'!G137)))),CONCATENATE("[",ROUND(100-OFFSET('Water Data'!$G$5,0,10*ROW('Water Data'!G137)),0),"]"),IF(AND(ISNUMBER(OFFSET('Water Data'!$G$5,0,10*ROW('Water Data'!G137))),CE143="",ISNUMBER(OFFSET('Water Data'!$G$5,0,10*ROW('Water Data'!G137)))),100-OFFSET('Water Data'!$G$5,0,10*ROW('Water Data'!G137)),NA())))</f>
        <v>#N/A</v>
      </c>
      <c r="Q143" s="133" t="e">
        <f ca="1">+IF(AND(ISNUMBER(OFFSET('Water Data'!$G$7,0,10*ROW('Water Data'!G137))),CF143="Yes"),OFFSET('Water Data'!$G$7,0,10*ROW('Water Data'!G137)),IF(AND(ISNUMBER(OFFSET('Water Data'!$G$7,0,10*ROW('Water Data'!G137))),CF143="No",ISNUMBER(OFFSET('Water Data'!$G$7,0,10*ROW('Water Data'!G137)))),CONCATENATE("[",ROUND(OFFSET('Water Data'!$G$7,0,10*ROW('Water Data'!G137)),0),"]"),IF(AND(ISNUMBER(OFFSET('Water Data'!$G$7,0,10*ROW('Water Data'!G137))),CF143="",ISNUMBER(OFFSET('Water Data'!$G$7,0,10*ROW('Water Data'!G137)))),OFFSET('Water Data'!$G$7,0,10*ROW('Water Data'!G137)),NA())))</f>
        <v>#N/A</v>
      </c>
      <c r="R143" s="133" t="e">
        <f ca="1">+IF(AND(ISNUMBER(OFFSET('Water Data'!$G$10,0,10*ROW('Water Data'!G137))),CG143="Yes"),OFFSET('Water Data'!$G$10,0,10*ROW('Water Data'!G137)),IF(AND(ISNUMBER(OFFSET('Water Data'!$G$10,0,10*ROW('Water Data'!G137))),CG143="No",ISNUMBER(OFFSET('Water Data'!$G$10,0,10*ROW('Water Data'!G137)))),CONCATENATE("[",ROUND(OFFSET('Water Data'!$G$10,0,10*ROW('Water Data'!G137)),0),"]"),IF(AND(ISNUMBER(OFFSET('Water Data'!$G$10,0,10*ROW('Water Data'!G137))),CG143="",ISNUMBER(OFFSET('Water Data'!$G$10,0,10*ROW('Water Data'!G137)))),OFFSET('Water Data'!$G$10,0,10*ROW('Water Data'!G137)),NA())))</f>
        <v>#N/A</v>
      </c>
      <c r="S143" s="133" t="e">
        <f ca="1">+IF(AND(ISNUMBER(OFFSET('Water Data'!$H$5,0,10*ROW('Water Data'!H137))),CH143="Yes"),100-OFFSET('Water Data'!$H$5,0,10*ROW('Water Data'!H137)),IF(AND(ISNUMBER(OFFSET('Water Data'!$H$5,0,10*ROW('Water Data'!H137))),CH143="No",ISNUMBER(OFFSET('Water Data'!$H$5,0,10*ROW('Water Data'!H137)))),CONCATENATE("[",ROUND(100-OFFSET('Water Data'!$H$5,0,10*ROW('Water Data'!H137)),0),"]"),IF(AND(ISNUMBER(OFFSET('Water Data'!$H$5,0,10*ROW('Water Data'!H137))),CH143="",ISNUMBER(OFFSET('Water Data'!$H$5,0,10*ROW('Water Data'!H137)))),100-OFFSET('Water Data'!$H$5,0,10*ROW('Water Data'!H137)),NA())))</f>
        <v>#N/A</v>
      </c>
      <c r="T143" s="133" t="e">
        <f ca="1">+IF(AND(ISNUMBER(OFFSET('Water Data'!$H$7,0,10*ROW('Water Data'!H137))),CI143="Yes"),OFFSET('Water Data'!$H$7,0,10*ROW('Water Data'!H137)),IF(AND(ISNUMBER(OFFSET('Water Data'!$H$7,0,10*ROW('Water Data'!H137))),CI143="No",ISNUMBER(OFFSET('Water Data'!$H$7,0,10*ROW('Water Data'!H137)))),CONCATENATE("[",ROUND(OFFSET('Water Data'!$H$7,0,10*ROW('Water Data'!H137)),0),"]"),IF(AND(ISNUMBER(OFFSET('Water Data'!$H$7,0,10*ROW('Water Data'!H137))),CI143="",ISNUMBER(OFFSET('Water Data'!$H$7,0,10*ROW('Water Data'!H137)))),OFFSET('Water Data'!$H$7,0,10*ROW('Water Data'!H137)),NA())))</f>
        <v>#N/A</v>
      </c>
      <c r="U143" s="133" t="e">
        <f ca="1">+IF(AND(ISNUMBER(OFFSET('Water Data'!$H$10,0,10*ROW('Water Data'!H137))),CJ143="Yes"),OFFSET('Water Data'!$H$10,0,10*ROW('Water Data'!H137)),IF(AND(ISNUMBER(OFFSET('Water Data'!$H$10,0,10*ROW('Water Data'!H137))),CJ143="No",ISNUMBER(OFFSET('Water Data'!$H$10,0,10*ROW('Water Data'!H137)))),CONCATENATE("[",ROUND(OFFSET('Water Data'!$H$10,0,10*ROW('Water Data'!H137)),0),"]"),IF(AND(ISNUMBER(OFFSET('Water Data'!$H$10,0,10*ROW('Water Data'!H137))),CJ143="",ISNUMBER(OFFSET('Water Data'!$H$10,0,10*ROW('Water Data'!H137)))),OFFSET('Water Data'!$H$10,0,10*ROW('Water Data'!H137)),NA())))</f>
        <v>#N/A</v>
      </c>
      <c r="V143" s="134" t="e">
        <f ca="1">+IF(AND(ISNUMBER(OFFSET('Sanitation Data'!$C$5,0,10*ROW('Sanitation Data'!C137))),CK143="Yes"),100-OFFSET('Sanitation Data'!$C$5,0,10*ROW('Sanitation Data'!C137)),IF(AND(ISNUMBER(OFFSET('Sanitation Data'!$C$5,0,10*ROW('Sanitation Data'!C137))),CK143="No",ISNUMBER(OFFSET('Sanitation Data'!$C$5,0,10*ROW('Sanitation Data'!C137)))),CONCATENATE("[",ROUND(100-OFFSET('Sanitation Data'!$C$5,0,10*ROW('Sanitation Data'!C137)),0),"]"),IF(AND(ISNUMBER(OFFSET('Sanitation Data'!$C$5,0,10*ROW('Sanitation Data'!C137))),CK143="",ISNUMBER(OFFSET('Sanitation Data'!$C$5,0,10*ROW('Sanitation Data'!C137)))),100-OFFSET('Sanitation Data'!$C$5,0,10*ROW('Sanitation Data'!C137)),NA())))</f>
        <v>#N/A</v>
      </c>
      <c r="W143" s="134" t="e">
        <f ca="1">+IF(AND(ISNUMBER(OFFSET('Sanitation Data'!$C$7,0,10*ROW('Sanitation Data'!C137))),CL143="Yes"),OFFSET('Sanitation Data'!$C$7,0,10*ROW('Sanitation Data'!C137)),IF(AND(ISNUMBER(OFFSET('Sanitation Data'!$C$7,0,10*ROW('Sanitation Data'!C137))),CL143="No",ISNUMBER(OFFSET('Sanitation Data'!$C$7,0,10*ROW('Sanitation Data'!C137)))),CONCATENATE("[",ROUND(OFFSET('Sanitation Data'!$C$7,0,10*ROW('Sanitation Data'!C137)),0),"]"),IF(AND(ISNUMBER(OFFSET('Sanitation Data'!$C$7,0,10*ROW('Sanitation Data'!C137))),CL143="",ISNUMBER(OFFSET('Sanitation Data'!$C$7,0,10*ROW('Sanitation Data'!C137)))),OFFSET('Sanitation Data'!$C$7,0,10*ROW('Sanitation Data'!C137)),NA())))</f>
        <v>#N/A</v>
      </c>
      <c r="X143" s="134" t="e">
        <f ca="1">+IF(AND(ISNUMBER(OFFSET('Sanitation Data'!$C$11,0,10*ROW('Sanitation Data'!C137))),CM143="Yes"),OFFSET('Sanitation Data'!$C$11,0,10*ROW('Sanitation Data'!C137)),IF(AND(ISNUMBER(OFFSET('Sanitation Data'!$C$11,0,10*ROW('Sanitation Data'!C137))),CM143="No",ISNUMBER(OFFSET('Sanitation Data'!$C$11,0,10*ROW('Sanitation Data'!C137)))),CONCATENATE("[",ROUND(OFFSET('Sanitation Data'!$C$11,0,10*ROW('Sanitation Data'!C137)),0),"]"),IF(AND(ISNUMBER(OFFSET('Sanitation Data'!$C$11,0,10*ROW('Sanitation Data'!C137))),CM143="",ISNUMBER(OFFSET('Sanitation Data'!$C$11,0,10*ROW('Sanitation Data'!C137)))),OFFSET('Sanitation Data'!$C$11,0,10*ROW('Sanitation Data'!C137)),NA())))</f>
        <v>#N/A</v>
      </c>
      <c r="Y143" s="134" t="e">
        <f ca="1">+IF(AND(ISNUMBER(OFFSET('Sanitation Data'!$C$12,0,10*ROW('Sanitation Data'!C137))),CN143="Yes"),OFFSET('Sanitation Data'!$C$12,0,10*ROW('Sanitation Data'!C137)),IF(AND(ISNUMBER(OFFSET('Sanitation Data'!$C$12,0,10*ROW('Sanitation Data'!C137))),CN143="No",ISNUMBER(OFFSET('Sanitation Data'!$C$12,0,10*ROW('Sanitation Data'!C137)))),CONCATENATE("[",ROUND(OFFSET('Sanitation Data'!$C$12,0,10*ROW('Sanitation Data'!C137)),0),"]"),IF(AND(ISNUMBER(OFFSET('Sanitation Data'!$C$12,0,10*ROW('Sanitation Data'!C137))),CN143="",ISNUMBER(OFFSET('Sanitation Data'!$C$12,0,10*ROW('Sanitation Data'!C137)))),OFFSET('Sanitation Data'!$C$12,0,10*ROW('Sanitation Data'!C137)),NA())))</f>
        <v>#N/A</v>
      </c>
      <c r="Z143" s="134" t="e">
        <f ca="1">+IF(AND(ISNUMBER(OFFSET('Sanitation Data'!$C$13,0,10*ROW('Sanitation Data'!C137))),CO143="Yes"),OFFSET('Sanitation Data'!$C$13,0,10*ROW('Sanitation Data'!C137)),IF(AND(ISNUMBER(OFFSET('Sanitation Data'!$C$13,0,10*ROW('Sanitation Data'!C137))),CO143="No",ISNUMBER(OFFSET('Sanitation Data'!$C$13,0,10*ROW('Sanitation Data'!C137)))),CONCATENATE("[",ROUND(OFFSET('Sanitation Data'!$C$13,0,10*ROW('Sanitation Data'!C137)),0),"]"),IF(AND(ISNUMBER(OFFSET('Sanitation Data'!$C$13,0,10*ROW('Sanitation Data'!C137))),CO143="",ISNUMBER(OFFSET('Sanitation Data'!$C$13,0,10*ROW('Sanitation Data'!C137)))),OFFSET('Sanitation Data'!$C$13,0,10*ROW('Sanitation Data'!C137)),NA())))</f>
        <v>#N/A</v>
      </c>
      <c r="AA143" s="134" t="e">
        <f ca="1">+IF(AND(ISNUMBER(OFFSET('Sanitation Data'!$D$5,0,10*ROW('Sanitation Data'!D137))),CP143="Yes"),100-OFFSET('Sanitation Data'!$D$5,0,10*ROW('Sanitation Data'!D137)),IF(AND(ISNUMBER(OFFSET('Sanitation Data'!$D$5,0,10*ROW('Sanitation Data'!D137))),CP143="No",ISNUMBER(OFFSET('Sanitation Data'!$D$5,0,10*ROW('Sanitation Data'!D137)))),CONCATENATE("[",ROUND(100-OFFSET('Sanitation Data'!$D$5,0,10*ROW('Sanitation Data'!D137)),0),"]"),IF(AND(ISNUMBER(OFFSET('Sanitation Data'!$D$5,0,10*ROW('Sanitation Data'!D137))),CP143="",ISNUMBER(OFFSET('Sanitation Data'!$D$5,0,10*ROW('Sanitation Data'!D137)))),100-OFFSET('Sanitation Data'!$D$5,0,10*ROW('Sanitation Data'!D137)),NA())))</f>
        <v>#N/A</v>
      </c>
      <c r="AB143" s="134" t="e">
        <f ca="1">+IF(AND(ISNUMBER(OFFSET('Sanitation Data'!$D$7,0,10*ROW('Sanitation Data'!D137))),CQ143="Yes"),OFFSET('Sanitation Data'!$D$7,0,10*ROW('Sanitation Data'!G137)),IF(AND(ISNUMBER(OFFSET('Sanitation Data'!$D$7,0,10*ROW('Sanitation Data'!D137))),CQ143="No",ISNUMBER(OFFSET('Sanitation Data'!$D$7,0,10*ROW('Sanitation Data'!D137)))),CONCATENATE("[",ROUND(OFFSET('Sanitation Data'!$D$7,0,10*ROW('Sanitation Data'!D137)),0),"]"),IF(AND(ISNUMBER(OFFSET('Sanitation Data'!$D$7,0,10*ROW('Sanitation Data'!D137))),CQ143="",ISNUMBER(OFFSET('Sanitation Data'!$D$7,0,10*ROW('Sanitation Data'!D137)))),OFFSET('Sanitation Data'!$D$7,0,10*ROW('Sanitation Data'!D137)),NA())))</f>
        <v>#N/A</v>
      </c>
      <c r="AC143" s="134" t="e">
        <f ca="1">+IF(AND(ISNUMBER(OFFSET('Sanitation Data'!$D$11,0,10*ROW('Sanitation Data'!D137))),CR143="Yes"),OFFSET('Sanitation Data'!$D$11,0,10*ROW('Sanitation Data'!D137)),IF(AND(ISNUMBER(OFFSET('Sanitation Data'!$D$11,0,10*ROW('Sanitation Data'!D137))),CR143="No",ISNUMBER(OFFSET('Sanitation Data'!$D$11,0,10*ROW('Sanitation Data'!D137)))),CONCATENATE("[",ROUND(OFFSET('Sanitation Data'!$D$11,0,10*ROW('Sanitation Data'!D137)),0),"]"),IF(AND(ISNUMBER(OFFSET('Sanitation Data'!$D$11,0,10*ROW('Sanitation Data'!D137))),CR143="",ISNUMBER(OFFSET('Sanitation Data'!$D$11,0,10*ROW('Sanitation Data'!D137)))),OFFSET('Sanitation Data'!$D$11,0,10*ROW('Sanitation Data'!D137)),NA())))</f>
        <v>#N/A</v>
      </c>
      <c r="AD143" s="134" t="e">
        <f ca="1">+IF(AND(ISNUMBER(OFFSET('Sanitation Data'!$D$12,0,10*ROW('Sanitation Data'!D137))),CS143="Yes"),OFFSET('Sanitation Data'!$D$12,0,10*ROW('Sanitation Data'!D137)),IF(AND(ISNUMBER(OFFSET('Sanitation Data'!$D$12,0,10*ROW('Sanitation Data'!D137))),CS143="No",ISNUMBER(OFFSET('Sanitation Data'!$D$12,0,10*ROW('Sanitation Data'!D137)))),CONCATENATE("[",ROUND(OFFSET('Sanitation Data'!$D$12,0,10*ROW('Sanitation Data'!D137)),0),"]"),IF(AND(ISNUMBER(OFFSET('Sanitation Data'!$D$12,0,10*ROW('Sanitation Data'!D137))),CS143="",ISNUMBER(OFFSET('Sanitation Data'!$D$12,0,10*ROW('Sanitation Data'!D137)))),OFFSET('Sanitation Data'!$D$12,0,10*ROW('Sanitation Data'!D137)),NA())))</f>
        <v>#N/A</v>
      </c>
      <c r="AE143" s="134" t="e">
        <f ca="1">+IF(AND(ISNUMBER(OFFSET('Sanitation Data'!$D$13,0,10*ROW('Sanitation Data'!D137))),CT143="Yes"),OFFSET('Sanitation Data'!$D$13,0,10*ROW('Sanitation Data'!D137)),IF(AND(ISNUMBER(OFFSET('Sanitation Data'!$D$13,0,10*ROW('Sanitation Data'!D137))),CT143="No",ISNUMBER(OFFSET('Sanitation Data'!$D$13,0,10*ROW('Sanitation Data'!D137)))),CONCATENATE("[",ROUND(OFFSET('Sanitation Data'!$D$13,0,10*ROW('Sanitation Data'!D137)),0),"]"),IF(AND(ISNUMBER(OFFSET('Sanitation Data'!$D$13,0,10*ROW('Sanitation Data'!D137))),CT143="",ISNUMBER(OFFSET('Sanitation Data'!$D$13,0,10*ROW('Sanitation Data'!D137)))),OFFSET('Sanitation Data'!$D$13,0,10*ROW('Sanitation Data'!D137)),NA())))</f>
        <v>#N/A</v>
      </c>
      <c r="AF143" s="134" t="e">
        <f ca="1">+IF(AND(ISNUMBER(OFFSET('Sanitation Data'!$E$5,0,10*ROW('Sanitation Data'!E137))),CU143="Yes"),100-OFFSET('Sanitation Data'!$E$5,0,10*ROW('Sanitation Data'!E137)),IF(AND(ISNUMBER(OFFSET('Sanitation Data'!$E$5,0,10*ROW('Sanitation Data'!E137))),CU143="No",ISNUMBER(OFFSET('Sanitation Data'!$E$5,0,10*ROW('Sanitation Data'!E137)))),CONCATENATE("[",ROUND(100-OFFSET('Sanitation Data'!$E$5,0,10*ROW('Sanitation Data'!E137)),0),"]"),IF(AND(ISNUMBER(OFFSET('Sanitation Data'!$E$5,0,10*ROW('Sanitation Data'!E137))),CU143="",ISNUMBER(OFFSET('Sanitation Data'!$E$5,0,10*ROW('Sanitation Data'!E137)))),100-OFFSET('Sanitation Data'!$E$5,0,10*ROW('Sanitation Data'!E137)),NA())))</f>
        <v>#N/A</v>
      </c>
      <c r="AG143" s="134" t="e">
        <f ca="1">+IF(AND(ISNUMBER(OFFSET('Sanitation Data'!$E$7,0,10*ROW('Sanitation Data'!E137))),CV143="Yes"),OFFSET('Sanitation Data'!$E$7,0,10*ROW('Sanitation Data'!E137)),IF(AND(ISNUMBER(OFFSET('Sanitation Data'!$E$7,0,10*ROW('Sanitation Data'!E137))),CV143="No",ISNUMBER(OFFSET('Sanitation Data'!$E$7,0,10*ROW('Sanitation Data'!E137)))),CONCATENATE("[",ROUND(OFFSET('Sanitation Data'!$E$7,0,10*ROW('Sanitation Data'!E137)),0),"]"),IF(AND(ISNUMBER(OFFSET('Sanitation Data'!$E$7,0,10*ROW('Sanitation Data'!E137))),CV143="",ISNUMBER(OFFSET('Sanitation Data'!$E$7,0,10*ROW('Sanitation Data'!E137)))),OFFSET('Sanitation Data'!$E$7,0,10*ROW('Sanitation Data'!E137)),NA())))</f>
        <v>#N/A</v>
      </c>
      <c r="AH143" s="134" t="e">
        <f ca="1">+IF(AND(ISNUMBER(OFFSET('Sanitation Data'!$E$11,0,10*ROW('Sanitation Data'!E137))),CW143="Yes"),OFFSET('Sanitation Data'!$E$11,0,10*ROW('Sanitation Data'!E137)),IF(AND(ISNUMBER(OFFSET('Sanitation Data'!$E$11,0,10*ROW('Sanitation Data'!E137))),CW143="No",ISNUMBER(OFFSET('Sanitation Data'!$E$11,0,10*ROW('Sanitation Data'!E137)))),CONCATENATE("[",ROUND(OFFSET('Sanitation Data'!$E$11,0,10*ROW('Sanitation Data'!E137)),0),"]"),IF(AND(ISNUMBER(OFFSET('Sanitation Data'!$E$11,0,10*ROW('Sanitation Data'!E137))),CW143="",ISNUMBER(OFFSET('Sanitation Data'!$E$11,0,10*ROW('Sanitation Data'!E137)))),OFFSET('Sanitation Data'!$E$11,0,10*ROW('Sanitation Data'!E137)),NA())))</f>
        <v>#N/A</v>
      </c>
      <c r="AI143" s="134" t="e">
        <f ca="1">+IF(AND(ISNUMBER(OFFSET('Sanitation Data'!$E$12,0,10*ROW('Sanitation Data'!E137))),CX143="Yes"),OFFSET('Sanitation Data'!$E$12,0,10*ROW('Sanitation Data'!E137)),IF(AND(ISNUMBER(OFFSET('Sanitation Data'!$E$12,0,10*ROW('Sanitation Data'!E137))),CX143="No",ISNUMBER(OFFSET('Sanitation Data'!$E$12,0,10*ROW('Sanitation Data'!E137)))),CONCATENATE("[",ROUND(OFFSET('Sanitation Data'!$E$12,0,10*ROW('Sanitation Data'!E137)),0),"]"),IF(AND(ISNUMBER(OFFSET('Sanitation Data'!$E$12,0,10*ROW('Sanitation Data'!E137))),CX143="",ISNUMBER(OFFSET('Sanitation Data'!$E$12,0,10*ROW('Sanitation Data'!E137)))),OFFSET('Sanitation Data'!$E$12,0,10*ROW('Sanitation Data'!E137)),NA())))</f>
        <v>#N/A</v>
      </c>
      <c r="AJ143" s="134" t="e">
        <f ca="1">+IF(AND(ISNUMBER(OFFSET('Sanitation Data'!$E$13,0,10*ROW('Sanitation Data'!E137))),CY143="Yes"),OFFSET('Sanitation Data'!$E$13,0,10*ROW('Sanitation Data'!E137)),IF(AND(ISNUMBER(OFFSET('Sanitation Data'!$E$13,0,10*ROW('Sanitation Data'!E137))),CY143="No",ISNUMBER(OFFSET('Sanitation Data'!$E$13,0,10*ROW('Sanitation Data'!E137)))),CONCATENATE("[",ROUND(OFFSET('Sanitation Data'!$E$13,0,10*ROW('Sanitation Data'!E137)),0),"]"),IF(AND(ISNUMBER(OFFSET('Sanitation Data'!$E$13,0,10*ROW('Sanitation Data'!E137))),CY143="",ISNUMBER(OFFSET('Sanitation Data'!$E$13,0,10*ROW('Sanitation Data'!E137)))),OFFSET('Sanitation Data'!$E$13,0,10*ROW('Sanitation Data'!E137)),NA())))</f>
        <v>#N/A</v>
      </c>
      <c r="AK143" s="134" t="e">
        <f ca="1">+IF(AND(ISNUMBER(OFFSET('Sanitation Data'!$F$5,0,10*ROW('Sanitation Data'!F137))),CZ143="Yes"),100-OFFSET('Sanitation Data'!$F$5,0,10*ROW('Sanitation Data'!F137)),IF(AND(ISNUMBER(OFFSET('Sanitation Data'!$F$5,0,10*ROW('Sanitation Data'!F137))),CZ143="No",ISNUMBER(OFFSET('Sanitation Data'!$F$5,0,10*ROW('Sanitation Data'!F137)))),CONCATENATE("[",ROUND(100-OFFSET('Sanitation Data'!$F$5,0,10*ROW('Sanitation Data'!F137)),0),"]"),IF(AND(ISNUMBER(OFFSET('Sanitation Data'!$F$5,0,10*ROW('Sanitation Data'!F137))),CZ143="",ISNUMBER(OFFSET('Sanitation Data'!$F$5,0,10*ROW('Sanitation Data'!F137)))),100-OFFSET('Sanitation Data'!$F$5,0,10*ROW('Sanitation Data'!F137)),NA())))</f>
        <v>#N/A</v>
      </c>
      <c r="AL143" s="134" t="e">
        <f ca="1">+IF(AND(ISNUMBER(OFFSET('Sanitation Data'!$F$7,0,10*ROW('Sanitation Data'!F137))),DA143="Yes"),OFFSET('Sanitation Data'!$F$7,0,10*ROW('Sanitation Data'!F137)),IF(AND(ISNUMBER(OFFSET('Sanitation Data'!$F$7,0,10*ROW('Sanitation Data'!F137))),DA143="No",ISNUMBER(OFFSET('Sanitation Data'!$F$7,0,10*ROW('Sanitation Data'!F137)))),CONCATENATE("[",ROUND(OFFSET('Sanitation Data'!$F$7,0,10*ROW('Sanitation Data'!F137)),0),"]"),IF(AND(ISNUMBER(OFFSET('Sanitation Data'!$F$7,0,10*ROW('Sanitation Data'!F137))),DA143="",ISNUMBER(OFFSET('Sanitation Data'!$F$7,0,10*ROW('Sanitation Data'!F137)))),OFFSET('Sanitation Data'!$F$7,0,10*ROW('Sanitation Data'!F137)),NA())))</f>
        <v>#N/A</v>
      </c>
      <c r="AM143" s="134" t="e">
        <f ca="1">+IF(AND(ISNUMBER(OFFSET('Sanitation Data'!$F$11,0,10*ROW('Sanitation Data'!F137))),DB143="Yes"),OFFSET('Sanitation Data'!$F$11,0,10*ROW('Sanitation Data'!F137)),IF(AND(ISNUMBER(OFFSET('Sanitation Data'!$F$11,0,10*ROW('Sanitation Data'!F137))),DB143="No",ISNUMBER(OFFSET('Sanitation Data'!$F$11,0,10*ROW('Sanitation Data'!F137)))),CONCATENATE("[",ROUND(OFFSET('Sanitation Data'!$F$11,0,10*ROW('Sanitation Data'!F137)),0),"]"),IF(AND(ISNUMBER(OFFSET('Sanitation Data'!$F$11,0,10*ROW('Sanitation Data'!F137))),DB143="",ISNUMBER(OFFSET('Sanitation Data'!$F$11,0,10*ROW('Sanitation Data'!F137)))),OFFSET('Sanitation Data'!$F$11,0,10*ROW('Sanitation Data'!F137)),NA())))</f>
        <v>#N/A</v>
      </c>
      <c r="AN143" s="134" t="e">
        <f ca="1">+IF(AND(ISNUMBER(OFFSET('Sanitation Data'!$F$12,0,10*ROW('Sanitation Data'!F137))),DC143="Yes"),OFFSET('Sanitation Data'!$F$12,0,10*ROW('Sanitation Data'!F137)),IF(AND(ISNUMBER(OFFSET('Sanitation Data'!$F$12,0,10*ROW('Sanitation Data'!F137))),DC143="No",ISNUMBER(OFFSET('Sanitation Data'!$F$12,0,10*ROW('Sanitation Data'!F137)))),CONCATENATE("[",ROUND(OFFSET('Sanitation Data'!$F$12,0,10*ROW('Sanitation Data'!F137)),0),"]"),IF(AND(ISNUMBER(OFFSET('Sanitation Data'!$F$12,0,10*ROW('Sanitation Data'!F137))),DC143="",ISNUMBER(OFFSET('Sanitation Data'!$F$12,0,10*ROW('Sanitation Data'!F137)))),OFFSET('Sanitation Data'!$F$12,0,10*ROW('Sanitation Data'!F137)),NA())))</f>
        <v>#N/A</v>
      </c>
      <c r="AO143" s="134" t="e">
        <f ca="1">+IF(AND(ISNUMBER(OFFSET('Sanitation Data'!$F$13,0,10*ROW('Sanitation Data'!F137))),DD143="Yes"),OFFSET('Sanitation Data'!$F$13,0,10*ROW('Sanitation Data'!F137)),IF(AND(ISNUMBER(OFFSET('Sanitation Data'!$F$13,0,10*ROW('Sanitation Data'!F137))),DD143="No",ISNUMBER(OFFSET('Sanitation Data'!$F$13,0,10*ROW('Sanitation Data'!F137)))),CONCATENATE("[",ROUND(OFFSET('Sanitation Data'!$F$13,0,10*ROW('Sanitation Data'!F137)),0),"]"),IF(AND(ISNUMBER(OFFSET('Sanitation Data'!$F$13,0,10*ROW('Sanitation Data'!F137))),DD143="",ISNUMBER(OFFSET('Sanitation Data'!$F$13,0,10*ROW('Sanitation Data'!F137)))),OFFSET('Sanitation Data'!$F$13,0,10*ROW('Sanitation Data'!F137)),NA())))</f>
        <v>#N/A</v>
      </c>
      <c r="AP143" s="134" t="e">
        <f ca="1">+IF(AND(ISNUMBER(OFFSET('Sanitation Data'!$G$5,0,10*ROW('Sanitation Data'!G137))),DE143="Yes"),100-OFFSET('Sanitation Data'!$G$5,0,10*ROW('Sanitation Data'!G137)),IF(AND(ISNUMBER(OFFSET('Sanitation Data'!$G$5,0,10*ROW('Sanitation Data'!G137))),DE143="No",ISNUMBER(OFFSET('Sanitation Data'!$G$5,0,10*ROW('Sanitation Data'!G137)))),CONCATENATE("[",ROUND(100-OFFSET('Sanitation Data'!$G$5,0,10*ROW('Sanitation Data'!G137)),0),"]"),IF(AND(ISNUMBER(OFFSET('Sanitation Data'!$G$5,0,10*ROW('Sanitation Data'!G137))),DE143="",ISNUMBER(OFFSET('Sanitation Data'!$G$5,0,10*ROW('Sanitation Data'!G137)))),100-OFFSET('Sanitation Data'!$G$5,0,10*ROW('Sanitation Data'!G137)),NA())))</f>
        <v>#N/A</v>
      </c>
      <c r="AQ143" s="134" t="e">
        <f ca="1">+IF(AND(ISNUMBER(OFFSET('Sanitation Data'!$G$7,0,10*ROW('Sanitation Data'!G137))),DF143="Yes"),OFFSET('Sanitation Data'!$G$7,0,10*ROW('Sanitation Data'!G137)),IF(AND(ISNUMBER(OFFSET('Sanitation Data'!$G$7,0,10*ROW('Sanitation Data'!G137))),DF143="No",ISNUMBER(OFFSET('Sanitation Data'!$G$7,0,10*ROW('Sanitation Data'!G137)))),CONCATENATE("[",ROUND(OFFSET('Sanitation Data'!$G$7,0,10*ROW('Sanitation Data'!G137)),0),"]"),IF(AND(ISNUMBER(OFFSET('Sanitation Data'!$G$7,0,10*ROW('Sanitation Data'!G137))),DF143="",ISNUMBER(OFFSET('Sanitation Data'!$G$7,0,10*ROW('Sanitation Data'!G137)))),OFFSET('Sanitation Data'!$G$7,0,10*ROW('Sanitation Data'!G137)),NA())))</f>
        <v>#N/A</v>
      </c>
      <c r="AR143" s="134" t="e">
        <f ca="1">+IF(AND(ISNUMBER(OFFSET('Sanitation Data'!$G$11,0,10*ROW('Sanitation Data'!G137))),DG143="Yes"),OFFSET('Sanitation Data'!$G$11,0,10*ROW('Sanitation Data'!G137)),IF(AND(ISNUMBER(OFFSET('Sanitation Data'!$G$11,0,10*ROW('Sanitation Data'!G137))),DG143="No",ISNUMBER(OFFSET('Sanitation Data'!$G$11,0,10*ROW('Sanitation Data'!G137)))),CONCATENATE("[",ROUND(OFFSET('Sanitation Data'!$G$11,0,10*ROW('Sanitation Data'!G137)),0),"]"),IF(AND(ISNUMBER(OFFSET('Sanitation Data'!$G$11,0,10*ROW('Sanitation Data'!G137))),DG143="",ISNUMBER(OFFSET('Sanitation Data'!$G$11,0,10*ROW('Sanitation Data'!G137)))),OFFSET('Sanitation Data'!$G$11,0,10*ROW('Sanitation Data'!G137)),NA())))</f>
        <v>#N/A</v>
      </c>
      <c r="AS143" s="134" t="e">
        <f ca="1">+IF(AND(ISNUMBER(OFFSET('Sanitation Data'!$G$12,0,10*ROW('Sanitation Data'!G137))),DH143="Yes"),OFFSET('Sanitation Data'!$G$12,0,10*ROW('Sanitation Data'!G137)),IF(AND(ISNUMBER(OFFSET('Sanitation Data'!$G$12,0,10*ROW('Sanitation Data'!G137))),DH143="No",ISNUMBER(OFFSET('Sanitation Data'!$G$12,0,10*ROW('Sanitation Data'!G137)))),CONCATENATE("[",ROUND(OFFSET('Sanitation Data'!$G$12,0,10*ROW('Sanitation Data'!G137)),0),"]"),IF(AND(ISNUMBER(OFFSET('Sanitation Data'!$G$12,0,10*ROW('Sanitation Data'!G137))),DH143="",ISNUMBER(OFFSET('Sanitation Data'!$G$12,0,10*ROW('Sanitation Data'!G137)))),OFFSET('Sanitation Data'!$G$12,0,10*ROW('Sanitation Data'!G137)),NA())))</f>
        <v>#N/A</v>
      </c>
      <c r="AT143" s="134" t="e">
        <f ca="1">+IF(AND(ISNUMBER(OFFSET('Sanitation Data'!$G$13,0,10*ROW('Sanitation Data'!G137))),DI143="Yes"),OFFSET('Sanitation Data'!$G$13,0,10*ROW('Sanitation Data'!G137)),IF(AND(ISNUMBER(OFFSET('Sanitation Data'!$G$13,0,10*ROW('Sanitation Data'!G137))),DI143="No",ISNUMBER(OFFSET('Sanitation Data'!$G$13,0,10*ROW('Sanitation Data'!G137)))),CONCATENATE("[",ROUND(OFFSET('Sanitation Data'!$G$13,0,10*ROW('Sanitation Data'!G137)),0),"]"),IF(AND(ISNUMBER(OFFSET('Sanitation Data'!$G$13,0,10*ROW('Sanitation Data'!G137))),DI143="",ISNUMBER(OFFSET('Sanitation Data'!$G$13,0,10*ROW('Sanitation Data'!G137)))),OFFSET('Sanitation Data'!$G$13,0,10*ROW('Sanitation Data'!G137)),NA())))</f>
        <v>#N/A</v>
      </c>
      <c r="AU143" s="134" t="e">
        <f ca="1">+IF(AND(ISNUMBER(OFFSET('Sanitation Data'!$H$5,0,10*ROW('Sanitation Data'!H137))),DJ143="Yes"),100-OFFSET('Sanitation Data'!$H$5,0,10*ROW('Sanitation Data'!H137)),IF(AND(ISNUMBER(OFFSET('Sanitation Data'!$H$5,0,10*ROW('Sanitation Data'!H137))),DJ143="No",ISNUMBER(OFFSET('Sanitation Data'!$H$5,0,10*ROW('Sanitation Data'!H137)))),CONCATENATE("[",ROUND(100-OFFSET('Sanitation Data'!$H$5,0,10*ROW('Sanitation Data'!H137)),0),"]"),IF(AND(ISNUMBER(OFFSET('Sanitation Data'!$H$5,0,10*ROW('Sanitation Data'!H137))),DJ143="",ISNUMBER(OFFSET('Sanitation Data'!$H$5,0,10*ROW('Sanitation Data'!H137)))),100-OFFSET('Sanitation Data'!$H$5,0,10*ROW('Sanitation Data'!H137)),NA())))</f>
        <v>#N/A</v>
      </c>
      <c r="AV143" s="134" t="e">
        <f ca="1">+IF(AND(ISNUMBER(OFFSET('Sanitation Data'!$H$7,0,10*ROW('Sanitation Data'!H137))),DK143="Yes"),OFFSET('Sanitation Data'!$H$7,0,10*ROW('Sanitation Data'!H137)),IF(AND(ISNUMBER(OFFSET('Sanitation Data'!$H$7,0,10*ROW('Sanitation Data'!H137))),DK143="No",ISNUMBER(OFFSET('Sanitation Data'!$H$7,0,10*ROW('Sanitation Data'!H137)))),CONCATENATE("[",ROUND(OFFSET('Sanitation Data'!$H$7,0,10*ROW('Sanitation Data'!H137)),0),"]"),IF(AND(ISNUMBER(OFFSET('Sanitation Data'!$H$7,0,10*ROW('Sanitation Data'!H137))),DK143="",ISNUMBER(OFFSET('Sanitation Data'!$H$7,0,10*ROW('Sanitation Data'!H137)))),OFFSET('Sanitation Data'!$H$7,0,10*ROW('Sanitation Data'!H137)),NA())))</f>
        <v>#N/A</v>
      </c>
      <c r="AW143" s="134" t="e">
        <f ca="1">+IF(AND(ISNUMBER(OFFSET('Sanitation Data'!$H$11,0,10*ROW('Sanitation Data'!H137))),DL143="Yes"),OFFSET('Sanitation Data'!$H$11,0,10*ROW('Sanitation Data'!H137)),IF(AND(ISNUMBER(OFFSET('Sanitation Data'!$H$11,0,10*ROW('Sanitation Data'!H137))),DL143="No",ISNUMBER(OFFSET('Sanitation Data'!$H$11,0,10*ROW('Sanitation Data'!H137)))),CONCATENATE("[",ROUND(OFFSET('Sanitation Data'!$H$11,0,10*ROW('Sanitation Data'!H137)),0),"]"),IF(AND(ISNUMBER(OFFSET('Sanitation Data'!$H$11,0,10*ROW('Sanitation Data'!H137))),DL143="",ISNUMBER(OFFSET('Sanitation Data'!$H$11,0,10*ROW('Sanitation Data'!H137)))),OFFSET('Sanitation Data'!$H$11,0,10*ROW('Sanitation Data'!H137)),NA())))</f>
        <v>#N/A</v>
      </c>
      <c r="AX143" s="134" t="e">
        <f ca="1">+IF(AND(ISNUMBER(OFFSET('Sanitation Data'!$H$12,0,10*ROW('Sanitation Data'!H137))),DM143="Yes"),OFFSET('Sanitation Data'!$H$12,0,10*ROW('Sanitation Data'!H137)),IF(AND(ISNUMBER(OFFSET('Sanitation Data'!$H$12,0,10*ROW('Sanitation Data'!H137))),DM143="No",ISNUMBER(OFFSET('Sanitation Data'!$H$12,0,10*ROW('Sanitation Data'!H137)))),CONCATENATE("[",ROUND(OFFSET('Sanitation Data'!$H$12,0,10*ROW('Sanitation Data'!H137)),0),"]"),IF(AND(ISNUMBER(OFFSET('Sanitation Data'!$H$12,0,10*ROW('Sanitation Data'!H137))),DM143="",ISNUMBER(OFFSET('Sanitation Data'!$H$12,0,10*ROW('Sanitation Data'!H137)))),OFFSET('Sanitation Data'!$H$12,0,10*ROW('Sanitation Data'!H137)),NA())))</f>
        <v>#N/A</v>
      </c>
      <c r="AY143" s="134" t="e">
        <f ca="1">+IF(AND(ISNUMBER(OFFSET('Sanitation Data'!$H$13,0,10*ROW('Sanitation Data'!H137))),DN143="Yes"),OFFSET('Sanitation Data'!$H$13,0,10*ROW('Sanitation Data'!H137)),IF(AND(ISNUMBER(OFFSET('Sanitation Data'!$H$13,0,10*ROW('Sanitation Data'!H137))),DN143="No",ISNUMBER(OFFSET('Sanitation Data'!$H$13,0,10*ROW('Sanitation Data'!H137)))),CONCATENATE("[",ROUND(OFFSET('Sanitation Data'!$H$13,0,10*ROW('Sanitation Data'!H137)),0),"]"),IF(AND(ISNUMBER(OFFSET('Sanitation Data'!$H$13,0,10*ROW('Sanitation Data'!H137))),DN143="",ISNUMBER(OFFSET('Sanitation Data'!$H$13,0,10*ROW('Sanitation Data'!H137)))),OFFSET('Sanitation Data'!$H$13,0,10*ROW('Sanitation Data'!H137)),NA())))</f>
        <v>#N/A</v>
      </c>
      <c r="AZ143" s="135" t="e">
        <f ca="1">+IF(AND(ISNUMBER(OFFSET('Hygiene Data'!$C$6,0,10*ROW('Hygiene Data'!C137))),DO143="Yes"),OFFSET('Hygiene Data'!$C$6,0,10*ROW('Hygiene Data'!C137)),IF(AND(ISNUMBER(OFFSET('Hygiene Data'!$C$6,0,10*ROW('Hygiene Data'!C137))),DO143="No",ISNUMBER(OFFSET('Hygiene Data'!$C$6,0,10*ROW('Hygiene Data'!C137)))),CONCATENATE("[",ROUND(OFFSET('Hygiene Data'!$C$6,0,10*ROW('Hygiene Data'!C137)),0),"]"),IF(AND(ISNUMBER(OFFSET('Hygiene Data'!$C$6,0,10*ROW('Hygiene Data'!C137))),DO143="",ISNUMBER(OFFSET('Hygiene Data'!$C$6,0,10*ROW('Hygiene Data'!C137)))),OFFSET('Hygiene Data'!$C$6,0,10*ROW('Hygiene Data'!C137)),NA())))</f>
        <v>#N/A</v>
      </c>
      <c r="BA143" s="135" t="e">
        <f ca="1">+IF(AND(ISNUMBER(OFFSET('Hygiene Data'!$C$8,0,10*ROW('Hygiene Data'!C137))),DP143="Yes"),OFFSET('Hygiene Data'!$C$8,0,10*ROW('Hygiene Data'!C137)),IF(AND(ISNUMBER(OFFSET('Hygiene Data'!$C$8,0,10*ROW('Hygiene Data'!C137))),DP143="No",ISNUMBER(OFFSET('Hygiene Data'!$C$8,0,10*ROW('Hygiene Data'!C137)))),CONCATENATE("[",ROUND(OFFSET('Hygiene Data'!$C$8,0,10*ROW('Hygiene Data'!C137)),0),"]"),IF(AND(ISNUMBER(OFFSET('Hygiene Data'!$C$8,0,10*ROW('Hygiene Data'!C137))),DP143="",ISNUMBER(OFFSET('Hygiene Data'!$C$8,0,10*ROW('Hygiene Data'!C137)))),OFFSET('Hygiene Data'!$C$8,0,10*ROW('Hygiene Data'!C137)),NA())))</f>
        <v>#N/A</v>
      </c>
      <c r="BB143" s="135" t="e">
        <f ca="1">+IF(AND(ISNUMBER(OFFSET('Hygiene Data'!$C$10,0,10*ROW('Hygiene Data'!C137))),DQ143="Yes"),OFFSET('Hygiene Data'!$C$10,0,10*ROW('Hygiene Data'!C137)),IF(AND(ISNUMBER(OFFSET('Hygiene Data'!$C$10,0,10*ROW('Hygiene Data'!C137))),DQ143="No",ISNUMBER(OFFSET('Hygiene Data'!$C$10,0,10*ROW('Hygiene Data'!C137)))),CONCATENATE("[",ROUND(OFFSET('Hygiene Data'!$C$10,0,10*ROW('Hygiene Data'!C137)),0),"]"),IF(AND(ISNUMBER(OFFSET('Hygiene Data'!$C$10,0,10*ROW('Hygiene Data'!C137))),DQ143="",ISNUMBER(OFFSET('Hygiene Data'!$C$10,0,10*ROW('Hygiene Data'!C137)))),OFFSET('Hygiene Data'!$C$10,0,10*ROW('Hygiene Data'!C137)),NA())))</f>
        <v>#N/A</v>
      </c>
      <c r="BC143" s="135" t="e">
        <f ca="1">+IF(AND(ISNUMBER(OFFSET('Hygiene Data'!$D$6,0,10*ROW('Hygiene Data'!D137))),DR143="Yes"),OFFSET('Hygiene Data'!$D$6,0,10*ROW('Hygiene Data'!D137)),IF(AND(ISNUMBER(OFFSET('Hygiene Data'!$D$6,0,10*ROW('Hygiene Data'!D137))),DR143="No",ISNUMBER(OFFSET('Hygiene Data'!$D$6,0,10*ROW('Hygiene Data'!D137)))),CONCATENATE("[",ROUND(OFFSET('Hygiene Data'!$D$6,0,10*ROW('Hygiene Data'!D137)),0),"]"),IF(AND(ISNUMBER(OFFSET('Hygiene Data'!$D$6,0,10*ROW('Hygiene Data'!D137))),DR143="",ISNUMBER(OFFSET('Hygiene Data'!$D$6,0,10*ROW('Hygiene Data'!D137)))),OFFSET('Hygiene Data'!$D$6,0,10*ROW('Hygiene Data'!D137)),NA())))</f>
        <v>#N/A</v>
      </c>
      <c r="BD143" s="135" t="e">
        <f ca="1">+IF(AND(ISNUMBER(OFFSET('Hygiene Data'!$D$8,0,10*ROW('Hygiene Data'!D137))),DS143="Yes"),OFFSET('Hygiene Data'!$D$8,0,10*ROW('Hygiene Data'!D137)),IF(AND(ISNUMBER(OFFSET('Hygiene Data'!$D$8,0,10*ROW('Hygiene Data'!D137))),DS143="No",ISNUMBER(OFFSET('Hygiene Data'!$D$8,0,10*ROW('Hygiene Data'!D137)))),CONCATENATE("[",ROUND(OFFSET('Hygiene Data'!$D$8,0,10*ROW('Hygiene Data'!D137)),0),"]"),IF(AND(ISNUMBER(OFFSET('Hygiene Data'!$D$8,0,10*ROW('Hygiene Data'!D137))),DS143="",ISNUMBER(OFFSET('Hygiene Data'!$D$8,0,10*ROW('Hygiene Data'!D137)))),OFFSET('Hygiene Data'!$D$8,0,10*ROW('Hygiene Data'!D137)),NA())))</f>
        <v>#N/A</v>
      </c>
      <c r="BE143" s="135" t="e">
        <f ca="1">+IF(AND(ISNUMBER(OFFSET('Hygiene Data'!$D$10,0,10*ROW('Hygiene Data'!D137))),DT143="Yes"),OFFSET('Hygiene Data'!$D$10,0,10*ROW('Hygiene Data'!D137)),IF(AND(ISNUMBER(OFFSET('Hygiene Data'!$D$10,0,10*ROW('Hygiene Data'!D137))),DT143="No",ISNUMBER(OFFSET('Hygiene Data'!$D$10,0,10*ROW('Hygiene Data'!D137)))),CONCATENATE("[",ROUND(OFFSET('Hygiene Data'!$D$10,0,10*ROW('Hygiene Data'!D137)),0),"]"),IF(AND(ISNUMBER(OFFSET('Hygiene Data'!$D$10,0,10*ROW('Hygiene Data'!D137))),DT143="",ISNUMBER(OFFSET('Hygiene Data'!$D$10,0,10*ROW('Hygiene Data'!D137)))),OFFSET('Hygiene Data'!$D$10,0,10*ROW('Hygiene Data'!D137)),NA())))</f>
        <v>#N/A</v>
      </c>
      <c r="BF143" s="135" t="e">
        <f ca="1">+IF(AND(ISNUMBER(OFFSET('Hygiene Data'!$E$6,0,10*ROW('Hygiene Data'!E137))),DU143="Yes"),OFFSET('Hygiene Data'!$E$6,0,10*ROW('Hygiene Data'!E137)),IF(AND(ISNUMBER(OFFSET('Hygiene Data'!$E$6,0,10*ROW('Hygiene Data'!E137))),DU143="No",ISNUMBER(OFFSET('Hygiene Data'!$E$6,0,10*ROW('Hygiene Data'!E137)))),CONCATENATE("[",ROUND(OFFSET('Hygiene Data'!$E$6,0,10*ROW('Hygiene Data'!E137)),0),"]"),IF(AND(ISNUMBER(OFFSET('Hygiene Data'!$E$6,0,10*ROW('Hygiene Data'!E137))),DU143="",ISNUMBER(OFFSET('Hygiene Data'!$E$6,0,10*ROW('Hygiene Data'!E137)))),OFFSET('Hygiene Data'!$E$6,0,10*ROW('Hygiene Data'!E137)),NA())))</f>
        <v>#N/A</v>
      </c>
      <c r="BG143" s="135" t="e">
        <f ca="1">+IF(AND(ISNUMBER(OFFSET('Hygiene Data'!$E$8,0,10*ROW('Hygiene Data'!E137))),DV143="Yes"),OFFSET('Hygiene Data'!$E$8,0,10*ROW('Hygiene Data'!E137)),IF(AND(ISNUMBER(OFFSET('Hygiene Data'!$E$8,0,10*ROW('Hygiene Data'!E137))),DV143="No",ISNUMBER(OFFSET('Hygiene Data'!$E$8,0,10*ROW('Hygiene Data'!E137)))),CONCATENATE("[",ROUND(OFFSET('Hygiene Data'!$E$8,0,10*ROW('Hygiene Data'!E137)),0),"]"),IF(AND(ISNUMBER(OFFSET('Hygiene Data'!$E$8,0,10*ROW('Hygiene Data'!E137))),DV143="",ISNUMBER(OFFSET('Hygiene Data'!$E$8,0,10*ROW('Hygiene Data'!E137)))),OFFSET('Hygiene Data'!$E$8,0,10*ROW('Hygiene Data'!E137)),NA())))</f>
        <v>#N/A</v>
      </c>
      <c r="BH143" s="135" t="e">
        <f ca="1">+IF(AND(ISNUMBER(OFFSET('Hygiene Data'!$E$10,0,10*ROW('Hygiene Data'!E137))),DW143="Yes"),OFFSET('Hygiene Data'!$E$10,0,10*ROW('Hygiene Data'!E137)),IF(AND(ISNUMBER(OFFSET('Hygiene Data'!$E$10,0,10*ROW('Hygiene Data'!E137))),DW143="No",ISNUMBER(OFFSET('Hygiene Data'!$E$10,0,10*ROW('Hygiene Data'!E137)))),CONCATENATE("[",ROUND(OFFSET('Hygiene Data'!$E$10,0,10*ROW('Hygiene Data'!E137)),0),"]"),IF(AND(ISNUMBER(OFFSET('Hygiene Data'!$E$10,0,10*ROW('Hygiene Data'!E137))),DW143="",ISNUMBER(OFFSET('Hygiene Data'!$E$10,0,10*ROW('Hygiene Data'!E137)))),OFFSET('Hygiene Data'!$E$10,0,10*ROW('Hygiene Data'!E137)),NA())))</f>
        <v>#N/A</v>
      </c>
      <c r="BI143" s="135" t="e">
        <f ca="1">+IF(AND(ISNUMBER(OFFSET('Hygiene Data'!$F$6,0,10*ROW('Hygiene Data'!F137))),DX143="Yes"),OFFSET('Hygiene Data'!$F$6,0,10*ROW('Hygiene Data'!F137)),IF(AND(ISNUMBER(OFFSET('Hygiene Data'!$F$6,0,10*ROW('Hygiene Data'!F137))),DX143="No",ISNUMBER(OFFSET('Hygiene Data'!$F$6,0,10*ROW('Hygiene Data'!F137)))),CONCATENATE("[",ROUND(OFFSET('Hygiene Data'!$F$6,0,10*ROW('Hygiene Data'!F137)),0),"]"),IF(AND(ISNUMBER(OFFSET('Hygiene Data'!$F$6,0,10*ROW('Hygiene Data'!F137))),DX143="",ISNUMBER(OFFSET('Hygiene Data'!$F$6,0,10*ROW('Hygiene Data'!F137)))),OFFSET('Hygiene Data'!$F$6,0,10*ROW('Hygiene Data'!F137)),NA())))</f>
        <v>#N/A</v>
      </c>
      <c r="BJ143" s="135" t="e">
        <f ca="1">+IF(AND(ISNUMBER(OFFSET('Hygiene Data'!$F$8,0,10*ROW('Hygiene Data'!F137))),DY143="Yes"),OFFSET('Hygiene Data'!$F$8,0,10*ROW('Hygiene Data'!F137)),IF(AND(ISNUMBER(OFFSET('Hygiene Data'!$F$8,0,10*ROW('Hygiene Data'!F137))),DY143="No",ISNUMBER(OFFSET('Hygiene Data'!$F$8,0,10*ROW('Hygiene Data'!F137)))),CONCATENATE("[",ROUND(OFFSET('Hygiene Data'!$F$8,0,10*ROW('Hygiene Data'!F137)),0),"]"),IF(AND(ISNUMBER(OFFSET('Hygiene Data'!$F$8,0,10*ROW('Hygiene Data'!F137))),DY143="",ISNUMBER(OFFSET('Hygiene Data'!$F$8,0,10*ROW('Hygiene Data'!F137)))),OFFSET('Hygiene Data'!$F$8,0,10*ROW('Hygiene Data'!F137)),NA())))</f>
        <v>#N/A</v>
      </c>
      <c r="BK143" s="135" t="e">
        <f ca="1">+IF(AND(ISNUMBER(OFFSET('Hygiene Data'!$F$10,0,10*ROW('Hygiene Data'!F137))),DZ143="Yes"),OFFSET('Hygiene Data'!$F$10,0,10*ROW('Hygiene Data'!F137)),IF(AND(ISNUMBER(OFFSET('Hygiene Data'!$F$10,0,10*ROW('Hygiene Data'!F137))),DZ143="No",ISNUMBER(OFFSET('Hygiene Data'!$F$10,0,10*ROW('Hygiene Data'!F137)))),CONCATENATE("[",ROUND(OFFSET('Hygiene Data'!$F$10,0,10*ROW('Hygiene Data'!F137)),0),"]"),IF(AND(ISNUMBER(OFFSET('Hygiene Data'!$F$10,0,10*ROW('Hygiene Data'!F137))),DZ143="",ISNUMBER(OFFSET('Hygiene Data'!$F$10,0,10*ROW('Hygiene Data'!F137)))),OFFSET('Hygiene Data'!$F$10,0,10*ROW('Hygiene Data'!F137)),NA())))</f>
        <v>#N/A</v>
      </c>
      <c r="BL143" s="135" t="e">
        <f ca="1">+IF(AND(ISNUMBER(OFFSET('Hygiene Data'!$G$6,0,10*ROW('Hygiene Data'!G137))),EA143="Yes"),OFFSET('Hygiene Data'!$G$6,0,10*ROW('Hygiene Data'!G137)),IF(AND(ISNUMBER(OFFSET('Hygiene Data'!$G$6,0,10*ROW('Hygiene Data'!G137))),EA143="No",ISNUMBER(OFFSET('Hygiene Data'!$G$6,0,10*ROW('Hygiene Data'!G137)))),CONCATENATE("[",ROUND(OFFSET('Hygiene Data'!$G$6,0,10*ROW('Hygiene Data'!G137)),0),"]"),IF(AND(ISNUMBER(OFFSET('Hygiene Data'!$G$6,0,10*ROW('Hygiene Data'!G137))),EA143="",ISNUMBER(OFFSET('Hygiene Data'!$G$6,0,10*ROW('Hygiene Data'!G137)))),OFFSET('Hygiene Data'!$G$6,0,10*ROW('Hygiene Data'!G137)),NA())))</f>
        <v>#N/A</v>
      </c>
      <c r="BM143" s="135" t="e">
        <f ca="1">+IF(AND(ISNUMBER(OFFSET('Hygiene Data'!$G$8,0,10*ROW('Hygiene Data'!G137))),EB143="Yes"),OFFSET('Hygiene Data'!$G$8,0,10*ROW('Hygiene Data'!G137)),IF(AND(ISNUMBER(OFFSET('Hygiene Data'!$G$8,0,10*ROW('Hygiene Data'!G137))),EB143="No",ISNUMBER(OFFSET('Hygiene Data'!$G$8,0,10*ROW('Hygiene Data'!G137)))),CONCATENATE("[",ROUND(OFFSET('Hygiene Data'!$G$8,0,10*ROW('Hygiene Data'!G137)),0),"]"),IF(AND(ISNUMBER(OFFSET('Hygiene Data'!$G$8,0,10*ROW('Hygiene Data'!G137))),EB143="",ISNUMBER(OFFSET('Hygiene Data'!$G$8,0,10*ROW('Hygiene Data'!G137)))),OFFSET('Hygiene Data'!$G$8,0,10*ROW('Hygiene Data'!G137)),NA())))</f>
        <v>#N/A</v>
      </c>
      <c r="BN143" s="135" t="e">
        <f ca="1">+IF(AND(ISNUMBER(OFFSET('Hygiene Data'!$G$10,0,10*ROW('Hygiene Data'!G137))),EC143="Yes"),OFFSET('Hygiene Data'!$G$10,0,10*ROW('Hygiene Data'!G137)),IF(AND(ISNUMBER(OFFSET('Hygiene Data'!$G$10,0,10*ROW('Hygiene Data'!G137))),EC143="No",ISNUMBER(OFFSET('Hygiene Data'!$G$10,0,10*ROW('Hygiene Data'!G137)))),CONCATENATE("[",ROUND(OFFSET('Hygiene Data'!$G$10,0,10*ROW('Hygiene Data'!G137)),0),"]"),IF(AND(ISNUMBER(OFFSET('Hygiene Data'!$G$10,0,10*ROW('Hygiene Data'!G137))),EC143="",ISNUMBER(OFFSET('Hygiene Data'!$G$10,0,10*ROW('Hygiene Data'!G137)))),OFFSET('Hygiene Data'!$G$10,0,10*ROW('Hygiene Data'!G137)),NA())))</f>
        <v>#N/A</v>
      </c>
      <c r="BO143" s="135" t="e">
        <f ca="1">+IF(AND(ISNUMBER(OFFSET('Hygiene Data'!$H$6,0,10*ROW('Hygiene Data'!H137))),ED143="Yes"),OFFSET('Hygiene Data'!$H$6,0,10*ROW('Hygiene Data'!H137)),IF(AND(ISNUMBER(OFFSET('Hygiene Data'!$H$6,0,10*ROW('Hygiene Data'!H137))),ED143="No",ISNUMBER(OFFSET('Hygiene Data'!$H$6,0,10*ROW('Hygiene Data'!H137)))),CONCATENATE("[",ROUND(OFFSET('Hygiene Data'!$H$6,0,10*ROW('Hygiene Data'!H137)),0),"]"),IF(AND(ISNUMBER(OFFSET('Hygiene Data'!$H$6,0,10*ROW('Hygiene Data'!H137))),ED143="",ISNUMBER(OFFSET('Hygiene Data'!$H$6,0,10*ROW('Hygiene Data'!H137)))),OFFSET('Hygiene Data'!$H$6,0,10*ROW('Hygiene Data'!H137)),NA())))</f>
        <v>#N/A</v>
      </c>
      <c r="BP143" s="135" t="e">
        <f ca="1">+IF(AND(ISNUMBER(OFFSET('Hygiene Data'!$H$8,0,10*ROW('Hygiene Data'!H137))),EE143="Yes"),OFFSET('Hygiene Data'!$H$8,0,10*ROW('Hygiene Data'!H137)),IF(AND(ISNUMBER(OFFSET('Hygiene Data'!$H$8,0,10*ROW('Hygiene Data'!H137))),EE143="No",ISNUMBER(OFFSET('Hygiene Data'!$H$8,0,10*ROW('Hygiene Data'!H137)))),CONCATENATE("[",ROUND(OFFSET('Hygiene Data'!$H$8,0,10*ROW('Hygiene Data'!H137)),0),"]"),IF(AND(ISNUMBER(OFFSET('Hygiene Data'!$H$8,0,10*ROW('Hygiene Data'!H137))),EE143="",ISNUMBER(OFFSET('Hygiene Data'!$H$8,0,10*ROW('Hygiene Data'!H137)))),OFFSET('Hygiene Data'!$H$8,0,10*ROW('Hygiene Data'!H137)),NA())))</f>
        <v>#N/A</v>
      </c>
      <c r="BQ143" s="135" t="e">
        <f ca="1">+IF(AND(ISNUMBER(OFFSET('Hygiene Data'!$H$10,0,10*ROW('Hygiene Data'!H137))),EF143="Yes"),OFFSET('Hygiene Data'!$H$10,0,10*ROW('Hygiene Data'!H137)),IF(AND(ISNUMBER(OFFSET('Hygiene Data'!$H$10,0,10*ROW('Hygiene Data'!H137))),EF143="No",ISNUMBER(OFFSET('Hygiene Data'!$H$10,0,10*ROW('Hygiene Data'!H137)))),CONCATENATE("[",ROUND(OFFSET('Hygiene Data'!$H$10,0,10*ROW('Hygiene Data'!H137)),0),"]"),IF(AND(ISNUMBER(OFFSET('Hygiene Data'!$H$10,0,10*ROW('Hygiene Data'!H137))),EF143="",ISNUMBER(OFFSET('Hygiene Data'!$H$10,0,10*ROW('Hygiene Data'!H137)))),OFFSET('Hygiene Data'!$H$10,0,10*ROW('Hygiene Data'!H137)),NA())))</f>
        <v>#N/A</v>
      </c>
      <c r="BS143" s="34" t="str">
        <f ca="1">+IF(OFFSET('Water Data'!$C$28,0,10*ROW('Water Data'!C137))="","",OFFSET('Water Data'!$C$28,0,10*ROW('Water Data'!C137)))</f>
        <v/>
      </c>
      <c r="BT143" s="34" t="str">
        <f ca="1">+IF(OFFSET('Water Data'!$C$29,0,10*ROW('Water Data'!C137))="","",OFFSET('Water Data'!$C$29,0,10*ROW('Water Data'!C137)))</f>
        <v/>
      </c>
      <c r="BU143" s="34" t="str">
        <f ca="1">+IF(OFFSET('Water Data'!$C$30,0,10*ROW('Water Data'!C137))="","",OFFSET('Water Data'!$C$30,0,10*ROW('Water Data'!C137)))</f>
        <v/>
      </c>
      <c r="BV143" s="34" t="str">
        <f ca="1">+IF(OFFSET('Water Data'!$D$28,0,10*ROW('Water Data'!D137))="","",OFFSET('Water Data'!$D$28,0,10*ROW('Water Data'!D137)))</f>
        <v/>
      </c>
      <c r="BW143" s="34" t="str">
        <f ca="1">+IF(OFFSET('Water Data'!$D$29,0,10*ROW('Water Data'!D137))="","",OFFSET('Water Data'!$D$29,0,10*ROW('Water Data'!D137)))</f>
        <v/>
      </c>
      <c r="BX143" s="34" t="str">
        <f ca="1">+IF(OFFSET('Water Data'!$D$30,0,10*ROW('Water Data'!D137))="","",OFFSET('Water Data'!$D$30,0,10*ROW('Water Data'!D137)))</f>
        <v/>
      </c>
      <c r="BY143" s="34" t="str">
        <f ca="1">+IF(OFFSET('Water Data'!$E$28,0,10*ROW('Water Data'!E137))="","",OFFSET('Water Data'!$E$28,0,10*ROW('Water Data'!E137)))</f>
        <v/>
      </c>
      <c r="BZ143" s="34" t="str">
        <f ca="1">+IF(OFFSET('Water Data'!$E$29,0,10*ROW('Water Data'!E137))="","",OFFSET('Water Data'!$E$29,0,10*ROW('Water Data'!E137)))</f>
        <v/>
      </c>
      <c r="CA143" s="34" t="str">
        <f ca="1">+IF(OFFSET('Water Data'!$E$30,0,10*ROW('Water Data'!E137))="","",OFFSET('Water Data'!$E$30,0,10*ROW('Water Data'!E137)))</f>
        <v/>
      </c>
      <c r="CB143" s="34" t="str">
        <f ca="1">+IF(OFFSET('Water Data'!$F$28,0,10*ROW('Water Data'!F137))="","",OFFSET('Water Data'!$F$28,0,10*ROW('Water Data'!F137)))</f>
        <v/>
      </c>
      <c r="CC143" s="34" t="str">
        <f ca="1">+IF(OFFSET('Water Data'!$F$29,0,10*ROW('Water Data'!F137))="","",OFFSET('Water Data'!$F$29,0,10*ROW('Water Data'!F137)))</f>
        <v/>
      </c>
      <c r="CD143" s="34" t="str">
        <f ca="1">+IF(OFFSET('Water Data'!$F$30,0,10*ROW('Water Data'!F137))="","",OFFSET('Water Data'!$F$30,0,10*ROW('Water Data'!F137)))</f>
        <v/>
      </c>
      <c r="CE143" s="34" t="str">
        <f ca="1">+IF(OFFSET('Water Data'!$G$28,0,10*ROW('Water Data'!G137))="","",OFFSET('Water Data'!$G$28,0,10*ROW('Water Data'!G137)))</f>
        <v/>
      </c>
      <c r="CF143" s="34" t="str">
        <f ca="1">+IF(OFFSET('Water Data'!$G$29,0,10*ROW('Water Data'!G137))="","",OFFSET('Water Data'!$G$29,0,10*ROW('Water Data'!G137)))</f>
        <v/>
      </c>
      <c r="CG143" s="34" t="str">
        <f ca="1">+IF(OFFSET('Water Data'!$G$30,0,10*ROW('Water Data'!G137))="","",OFFSET('Water Data'!$G$30,0,10*ROW('Water Data'!G137)))</f>
        <v/>
      </c>
      <c r="CH143" s="34" t="str">
        <f ca="1">+IF(OFFSET('Water Data'!$H$28,0,10*ROW('Water Data'!H137))="","",OFFSET('Water Data'!$H$28,0,10*ROW('Water Data'!H137)))</f>
        <v/>
      </c>
      <c r="CI143" s="34" t="str">
        <f ca="1">+IF(OFFSET('Water Data'!$H$29,0,10*ROW('Water Data'!H137))="","",OFFSET('Water Data'!$H$29,0,10*ROW('Water Data'!H137)))</f>
        <v/>
      </c>
      <c r="CJ143" s="34" t="str">
        <f ca="1">+IF(OFFSET('Water Data'!$H$30,0,10*ROW('Water Data'!H137))="","",OFFSET('Water Data'!$H$30,0,10*ROW('Water Data'!H137)))</f>
        <v/>
      </c>
      <c r="CK143" s="34" t="str">
        <f ca="1">+IF(OFFSET('Sanitation Data'!$C$29,0,10*ROW('Sanitation Data'!C137))="","",OFFSET('Sanitation Data'!$C$29,0,10*ROW('Sanitation Data'!C137)))</f>
        <v/>
      </c>
      <c r="CL143" s="34" t="str">
        <f ca="1">+IF(OFFSET('Sanitation Data'!$C$30,0,10*ROW('Sanitation Data'!C137))="","",OFFSET('Sanitation Data'!$C$30,0,10*ROW('Sanitation Data'!C137)))</f>
        <v/>
      </c>
      <c r="CM143" s="34" t="str">
        <f ca="1">+IF(OFFSET('Sanitation Data'!$C$31,0,10*ROW('Sanitation Data'!C137))="","",OFFSET('Sanitation Data'!$C$31,0,10*ROW('Sanitation Data'!C137)))</f>
        <v/>
      </c>
      <c r="CN143" s="34" t="str">
        <f ca="1">+IF(OFFSET('Sanitation Data'!$C$32,0,10*ROW('Sanitation Data'!C137))="","",OFFSET('Sanitation Data'!$C$32,0,10*ROW('Sanitation Data'!C137)))</f>
        <v/>
      </c>
      <c r="CO143" s="34" t="str">
        <f ca="1">+IF(OFFSET('Sanitation Data'!$C$33,0,10*ROW('Sanitation Data'!C137))="","",OFFSET('Sanitation Data'!$C$33,0,10*ROW('Sanitation Data'!C137)))</f>
        <v/>
      </c>
      <c r="CP143" s="34" t="str">
        <f ca="1">+IF(OFFSET('Sanitation Data'!$D$29,0,10*ROW('Sanitation Data'!D137))="","",OFFSET('Sanitation Data'!$D$29,0,10*ROW('Sanitation Data'!D137)))</f>
        <v/>
      </c>
      <c r="CQ143" s="34" t="str">
        <f ca="1">+IF(OFFSET('Sanitation Data'!$D$30,0,10*ROW('Sanitation Data'!D137))="","",OFFSET('Sanitation Data'!$D$30,0,10*ROW('Sanitation Data'!D137)))</f>
        <v/>
      </c>
      <c r="CR143" s="34" t="str">
        <f ca="1">+IF(OFFSET('Sanitation Data'!$D$31,0,10*ROW('Sanitation Data'!D137))="","",OFFSET('Sanitation Data'!$D$31,0,10*ROW('Sanitation Data'!D137)))</f>
        <v/>
      </c>
      <c r="CS143" s="34" t="str">
        <f ca="1">+IF(OFFSET('Sanitation Data'!$D$32,0,10*ROW('Sanitation Data'!D137))="","",OFFSET('Sanitation Data'!$D$32,0,10*ROW('Sanitation Data'!D137)))</f>
        <v/>
      </c>
      <c r="CT143" s="34" t="str">
        <f ca="1">+IF(OFFSET('Sanitation Data'!$D$33,0,10*ROW('Sanitation Data'!D137))="","",OFFSET('Sanitation Data'!$D$33,0,10*ROW('Sanitation Data'!D137)))</f>
        <v/>
      </c>
      <c r="CU143" s="34" t="str">
        <f ca="1">+IF(OFFSET('Sanitation Data'!$E$29,0,10*ROW('Sanitation Data'!E137))="","",OFFSET('Sanitation Data'!$E$29,0,10*ROW('Sanitation Data'!E137)))</f>
        <v/>
      </c>
      <c r="CV143" s="34" t="str">
        <f ca="1">+IF(OFFSET('Sanitation Data'!$E$30,0,10*ROW('Sanitation Data'!E137))="","",OFFSET('Sanitation Data'!$E$30,0,10*ROW('Sanitation Data'!E137)))</f>
        <v/>
      </c>
      <c r="CW143" s="34" t="str">
        <f ca="1">+IF(OFFSET('Sanitation Data'!$E$31,0,10*ROW('Sanitation Data'!E137))="","",OFFSET('Sanitation Data'!$E$31,0,10*ROW('Sanitation Data'!E137)))</f>
        <v/>
      </c>
      <c r="CX143" s="34" t="str">
        <f ca="1">+IF(OFFSET('Sanitation Data'!$E$32,0,10*ROW('Sanitation Data'!E137))="","",OFFSET('Sanitation Data'!$E$32,0,10*ROW('Sanitation Data'!E137)))</f>
        <v/>
      </c>
      <c r="CY143" s="34" t="str">
        <f ca="1">+IF(OFFSET('Sanitation Data'!$E$33,0,10*ROW('Sanitation Data'!E137))="","",OFFSET('Sanitation Data'!$E$33,0,10*ROW('Sanitation Data'!E137)))</f>
        <v/>
      </c>
      <c r="CZ143" s="34" t="str">
        <f ca="1">+IF(OFFSET('Sanitation Data'!$F$29,0,10*ROW('Sanitation Data'!F137))="","",OFFSET('Sanitation Data'!$F$29,0,10*ROW('Sanitation Data'!F137)))</f>
        <v/>
      </c>
      <c r="DA143" s="34" t="str">
        <f ca="1">+IF(OFFSET('Sanitation Data'!$F$30,0,10*ROW('Sanitation Data'!F137))="","",OFFSET('Sanitation Data'!$F$30,0,10*ROW('Sanitation Data'!F137)))</f>
        <v/>
      </c>
      <c r="DB143" s="34" t="str">
        <f ca="1">+IF(OFFSET('Sanitation Data'!$F$31,0,10*ROW('Sanitation Data'!F137))="","",OFFSET('Sanitation Data'!$F$31,0,10*ROW('Sanitation Data'!F137)))</f>
        <v/>
      </c>
      <c r="DC143" s="34" t="str">
        <f ca="1">+IF(OFFSET('Sanitation Data'!$F$32,0,10*ROW('Sanitation Data'!F137))="","",OFFSET('Sanitation Data'!$F$32,0,10*ROW('Sanitation Data'!F137)))</f>
        <v/>
      </c>
      <c r="DD143" s="34" t="str">
        <f ca="1">+IF(OFFSET('Sanitation Data'!$F$33,0,10*ROW('Sanitation Data'!F137))="","",OFFSET('Sanitation Data'!$F$33,0,10*ROW('Sanitation Data'!F137)))</f>
        <v/>
      </c>
      <c r="DE143" s="34" t="str">
        <f ca="1">+IF(OFFSET('Sanitation Data'!$G$29,0,10*ROW('Sanitation Data'!G137))="","",OFFSET('Sanitation Data'!$G$29,0,10*ROW('Sanitation Data'!G137)))</f>
        <v/>
      </c>
      <c r="DF143" s="34" t="str">
        <f ca="1">+IF(OFFSET('Sanitation Data'!$G$30,0,10*ROW('Sanitation Data'!G137))="","",OFFSET('Sanitation Data'!$G$30,0,10*ROW('Sanitation Data'!G137)))</f>
        <v/>
      </c>
      <c r="DG143" s="34" t="str">
        <f ca="1">+IF(OFFSET('Sanitation Data'!$G$31,0,10*ROW('Sanitation Data'!G137))="","",OFFSET('Sanitation Data'!$G$31,0,10*ROW('Sanitation Data'!G137)))</f>
        <v/>
      </c>
      <c r="DH143" s="34" t="str">
        <f ca="1">+IF(OFFSET('Sanitation Data'!$G$32,0,10*ROW('Sanitation Data'!G137))="","",OFFSET('Sanitation Data'!$G$32,0,10*ROW('Sanitation Data'!G137)))</f>
        <v/>
      </c>
      <c r="DI143" s="34" t="str">
        <f ca="1">+IF(OFFSET('Sanitation Data'!$G$33,0,10*ROW('Sanitation Data'!G137))="","",OFFSET('Sanitation Data'!$G$33,0,10*ROW('Sanitation Data'!G137)))</f>
        <v/>
      </c>
      <c r="DJ143" s="34" t="str">
        <f ca="1">+IF(OFFSET('Sanitation Data'!$H$29,0,10*ROW('Sanitation Data'!H137))="","",OFFSET('Sanitation Data'!$H$29,0,10*ROW('Sanitation Data'!H137)))</f>
        <v/>
      </c>
      <c r="DK143" s="34" t="str">
        <f ca="1">+IF(OFFSET('Sanitation Data'!$H$30,0,10*ROW('Sanitation Data'!H137))="","",OFFSET('Sanitation Data'!$H$30,0,10*ROW('Sanitation Data'!H137)))</f>
        <v/>
      </c>
      <c r="DL143" s="34" t="str">
        <f ca="1">+IF(OFFSET('Sanitation Data'!$H$31,0,10*ROW('Sanitation Data'!H137))="","",OFFSET('Sanitation Data'!$H$31,0,10*ROW('Sanitation Data'!H137)))</f>
        <v/>
      </c>
      <c r="DM143" s="34" t="str">
        <f ca="1">+IF(OFFSET('Sanitation Data'!$H$32,0,10*ROW('Sanitation Data'!H137))="","",OFFSET('Sanitation Data'!$H$32,0,10*ROW('Sanitation Data'!H137)))</f>
        <v/>
      </c>
      <c r="DN143" s="34" t="str">
        <f ca="1">+IF(OFFSET('Sanitation Data'!$H$33,0,10*ROW('Sanitation Data'!H137))="","",OFFSET('Sanitation Data'!$H$33,0,10*ROW('Sanitation Data'!H137)))</f>
        <v/>
      </c>
      <c r="DO143" s="34" t="str">
        <f ca="1">+IF(OFFSET('Hygiene Data'!$C$12,0,10*ROW('Hygiene Data'!C137))="","",OFFSET('Hygiene Data'!$C$12,0,10*ROW('Hygiene Data'!C137)))</f>
        <v/>
      </c>
      <c r="DP143" s="34" t="str">
        <f ca="1">+IF(OFFSET('Hygiene Data'!$C$13,0,10*ROW('Hygiene Data'!C137))="","",OFFSET('Hygiene Data'!$C$13,0,10*ROW('Hygiene Data'!C137)))</f>
        <v/>
      </c>
      <c r="DQ143" s="34" t="str">
        <f ca="1">+IF(OFFSET('Hygiene Data'!$C$14,0,10*ROW('Hygiene Data'!C137))="","",OFFSET('Hygiene Data'!$C$14,0,10*ROW('Hygiene Data'!C137)))</f>
        <v/>
      </c>
      <c r="DR143" s="34" t="str">
        <f ca="1">+IF(OFFSET('Hygiene Data'!$D$12,0,10*ROW('Hygiene Data'!D137))="","",OFFSET('Hygiene Data'!$D$12,0,10*ROW('Hygiene Data'!D137)))</f>
        <v/>
      </c>
      <c r="DS143" s="34" t="str">
        <f ca="1">+IF(OFFSET('Hygiene Data'!$D$13,0,10*ROW('Hygiene Data'!D137))="","",OFFSET('Hygiene Data'!$D$13,0,10*ROW('Hygiene Data'!D137)))</f>
        <v/>
      </c>
      <c r="DT143" s="34" t="str">
        <f ca="1">+IF(OFFSET('Hygiene Data'!$D$14,0,10*ROW('Hygiene Data'!D137))="","",OFFSET('Hygiene Data'!$D$14,0,10*ROW('Hygiene Data'!D137)))</f>
        <v/>
      </c>
      <c r="DU143" s="34" t="str">
        <f ca="1">+IF(OFFSET('Hygiene Data'!$E$12,0,10*ROW('Hygiene Data'!E137))="","",OFFSET('Hygiene Data'!$E$12,0,10*ROW('Hygiene Data'!E137)))</f>
        <v/>
      </c>
      <c r="DV143" s="34" t="str">
        <f ca="1">+IF(OFFSET('Hygiene Data'!$E$13,0,10*ROW('Hygiene Data'!E137))="","",OFFSET('Hygiene Data'!$E$13,0,10*ROW('Hygiene Data'!E137)))</f>
        <v/>
      </c>
      <c r="DW143" s="34" t="str">
        <f ca="1">+IF(OFFSET('Hygiene Data'!$E$14,0,10*ROW('Hygiene Data'!E137))="","",OFFSET('Hygiene Data'!$E$14,0,10*ROW('Hygiene Data'!E137)))</f>
        <v/>
      </c>
      <c r="DX143" s="34" t="str">
        <f ca="1">+IF(OFFSET('Hygiene Data'!$F$12,0,10*ROW('Hygiene Data'!F137))="","",OFFSET('Hygiene Data'!$F$12,0,10*ROW('Hygiene Data'!F137)))</f>
        <v/>
      </c>
      <c r="DY143" s="34" t="str">
        <f ca="1">+IF(OFFSET('Hygiene Data'!$F$13,0,10*ROW('Hygiene Data'!F137))="","",OFFSET('Hygiene Data'!$F$13,0,10*ROW('Hygiene Data'!F137)))</f>
        <v/>
      </c>
      <c r="DZ143" s="34" t="str">
        <f ca="1">+IF(OFFSET('Hygiene Data'!$F$14,0,10*ROW('Hygiene Data'!F137))="","",OFFSET('Hygiene Data'!$F$14,0,10*ROW('Hygiene Data'!F137)))</f>
        <v/>
      </c>
      <c r="EA143" s="34" t="str">
        <f ca="1">+IF(OFFSET('Hygiene Data'!$G$12,0,10*ROW('Hygiene Data'!G137))="","",OFFSET('Hygiene Data'!$G$12,0,10*ROW('Hygiene Data'!G137)))</f>
        <v/>
      </c>
      <c r="EB143" s="34" t="str">
        <f ca="1">+IF(OFFSET('Hygiene Data'!$G$13,0,10*ROW('Hygiene Data'!G137))="","",OFFSET('Hygiene Data'!$G$13,0,10*ROW('Hygiene Data'!G137)))</f>
        <v/>
      </c>
      <c r="EC143" s="34" t="str">
        <f ca="1">+IF(OFFSET('Hygiene Data'!$G$14,0,10*ROW('Hygiene Data'!G137))="","",OFFSET('Hygiene Data'!$G$14,0,10*ROW('Hygiene Data'!G137)))</f>
        <v/>
      </c>
      <c r="ED143" s="34" t="str">
        <f ca="1">+IF(OFFSET('Hygiene Data'!$H$12,0,10*ROW('Hygiene Data'!H137))="","",OFFSET('Hygiene Data'!$H$12,0,10*ROW('Hygiene Data'!H137)))</f>
        <v/>
      </c>
      <c r="EE143" s="34" t="str">
        <f ca="1">+IF(OFFSET('Hygiene Data'!$H$13,0,10*ROW('Hygiene Data'!H137))="","",OFFSET('Hygiene Data'!$H$13,0,10*ROW('Hygiene Data'!H137)))</f>
        <v/>
      </c>
      <c r="EF143" s="34" t="str">
        <f ca="1">+IF(OFFSET('Hygiene Data'!$H$14,0,10*ROW('Hygiene Data'!H137))="","",OFFSET('Hygiene Data'!$H$14,0,10*ROW('Hygiene Data'!H137)))</f>
        <v/>
      </c>
    </row>
    <row r="144" spans="1:136" x14ac:dyDescent="0.2">
      <c r="A144" s="50" t="str">
        <f ca="1">+IF(OFFSET('Water Data'!$B$1,0,10*ROW('Water Data'!B141))="","",OFFSET('Water Data'!$B$1,0,10*ROW('Water Data'!B141)))</f>
        <v/>
      </c>
      <c r="B144" s="50" t="str">
        <f ca="1">+IF(OFFSET('Water Data'!$A$3,0,10*ROW('Water Data'!A141))="","",OFFSET('Water Data'!$A$3,0,10*ROW('Water Data'!A141)))</f>
        <v/>
      </c>
      <c r="C144" s="50" t="str">
        <f ca="1">+IF(OFFSET('Water Data'!$C$3,0,10*ROW('Water Data'!C141))="","",OFFSET('Water Data'!$C$3,0,10*ROW('Water Data'!C141)))</f>
        <v/>
      </c>
      <c r="D144" s="133" t="e">
        <f ca="1">+IF(AND(ISNUMBER(OFFSET('Water Data'!$C$5,0,10*ROW('Water Data'!C138))),BS144="Yes"),100-OFFSET('Water Data'!$C$5,0,10*ROW('Water Data'!C138)),IF(AND(ISNUMBER(OFFSET('Water Data'!$C$5,0,10*ROW('Water Data'!C138))),BS144="No",ISNUMBER(OFFSET('Water Data'!$C$5,0,10*ROW('Water Data'!C138)))),CONCATENATE("[",ROUND(100-OFFSET('Water Data'!$C$5,0,10*ROW('Water Data'!C138)),0),"]"),IF(AND(ISNUMBER(OFFSET('Water Data'!$C$5,0,10*ROW('Water Data'!C138))),BS144="",ISNUMBER(OFFSET('Water Data'!$C$5,0,10*ROW('Water Data'!C138)))),100-OFFSET('Water Data'!$C$5,0,10*ROW('Water Data'!C138)),NA())))</f>
        <v>#N/A</v>
      </c>
      <c r="E144" s="133" t="e">
        <f ca="1">+IF(AND(ISNUMBER(OFFSET('Water Data'!$C$7,0,10*ROW('Water Data'!D138))),BT144="Yes"),OFFSET('Water Data'!$C$7,0,10*ROW('Water Data'!C138)),IF(AND(ISNUMBER(OFFSET('Water Data'!$C$7,0,10*ROW('Water Data'!C138))),BT144="No",ISNUMBER(OFFSET('Water Data'!$C$7,0,10*ROW('Water Data'!C138)))),CONCATENATE("[",ROUND(OFFSET('Water Data'!$C$7,0,10*ROW('Water Data'!C138)),0),"]"),IF(AND(ISNUMBER(OFFSET('Water Data'!$C$7,0,10*ROW('Water Data'!C138))),BT144="",ISNUMBER(OFFSET('Water Data'!$C$7,0,10*ROW('Water Data'!C138)))),OFFSET('Water Data'!$C$7,0,10*ROW('Water Data'!C138)),NA())))</f>
        <v>#N/A</v>
      </c>
      <c r="F144" s="133" t="e">
        <f ca="1">+IF(AND(ISNUMBER(OFFSET('Water Data'!$C$10,0,10*ROW('Water Data'!C138))),BU144="Yes"),OFFSET('Water Data'!$C$10,0,10*ROW('Water Data'!C138)),IF(AND(ISNUMBER(OFFSET('Water Data'!$C$10,0,10*ROW('Water Data'!C138))),BU144="No",ISNUMBER(OFFSET('Water Data'!$C$10,0,10*ROW('Water Data'!C138)))),CONCATENATE("[",ROUND(OFFSET('Water Data'!$C$10,0,10*ROW('Water Data'!C138)),0),"]"),IF(AND(ISNUMBER(OFFSET('Water Data'!$C$10,0,10*ROW('Water Data'!C138))),BU144="",ISNUMBER(OFFSET('Water Data'!$C$10,0,10*ROW('Water Data'!C138)))),OFFSET('Water Data'!$C$10,0,10*ROW('Water Data'!C138)),NA())))</f>
        <v>#N/A</v>
      </c>
      <c r="G144" s="133" t="e">
        <f ca="1">+IF(AND(ISNUMBER(OFFSET('Water Data'!$D$5,0,10*ROW('Water Data'!D138))),BV144="Yes"),100-OFFSET('Water Data'!$D$5,0,10*ROW('Water Data'!D138)),IF(AND(ISNUMBER(OFFSET('Water Data'!$D$5,0,10*ROW('Water Data'!D138))),BV144="No",ISNUMBER(OFFSET('Water Data'!$D$5,0,10*ROW('Water Data'!D138)))),CONCATENATE("[",ROUND(100-OFFSET('Water Data'!$D$5,0,10*ROW('Water Data'!D138)),0),"]"),IF(AND(ISNUMBER(OFFSET('Water Data'!$D$5,0,10*ROW('Water Data'!D138))),BV144="",ISNUMBER(OFFSET('Water Data'!$D$5,0,10*ROW('Water Data'!D138)))),100-OFFSET('Water Data'!$D$5,0,10*ROW('Water Data'!D138)),NA())))</f>
        <v>#N/A</v>
      </c>
      <c r="H144" s="133" t="e">
        <f ca="1">+IF(AND(ISNUMBER(OFFSET('Water Data'!$D$7,0,10*ROW('Water Data'!D138))),BW144="Yes"),OFFSET('Water Data'!$D$7,0,10*ROW('Water Data'!D138)),IF(AND(ISNUMBER(OFFSET('Water Data'!$D$7,0,10*ROW('Water Data'!D138))),BW144="No",ISNUMBER(OFFSET('Water Data'!$D$7,0,10*ROW('Water Data'!D138)))),CONCATENATE("[",ROUND(OFFSET('Water Data'!$C$7,0,10*ROW('Water Data'!D138)),0),"]"),IF(AND(ISNUMBER(OFFSET('Water Data'!$D$7,0,10*ROW('Water Data'!D138))),BW144="",ISNUMBER(OFFSET('Water Data'!$D$7,0,10*ROW('Water Data'!D138)))),OFFSET('Water Data'!$D$7,0,10*ROW('Water Data'!D138)),NA())))</f>
        <v>#N/A</v>
      </c>
      <c r="I144" s="133" t="e">
        <f ca="1">+IF(AND(ISNUMBER(OFFSET('Water Data'!$D$10,0,10*ROW('Water Data'!D138))),BX144="Yes"),OFFSET('Water Data'!$D$10,0,10*ROW('Water Data'!D138)),IF(AND(ISNUMBER(OFFSET('Water Data'!$D$10,0,10*ROW('Water Data'!D138))),BX144="No",ISNUMBER(OFFSET('Water Data'!$D$10,0,10*ROW('Water Data'!D138)))),CONCATENATE("[",ROUND(OFFSET('Water Data'!$D$10,0,10*ROW('Water Data'!D138)),0),"]"),IF(AND(ISNUMBER(OFFSET('Water Data'!$D$10,0,10*ROW('Water Data'!D138))),BX144="",ISNUMBER(OFFSET('Water Data'!$D$10,0,10*ROW('Water Data'!D138)))),OFFSET('Water Data'!$D$10,0,10*ROW('Water Data'!D138)),NA())))</f>
        <v>#N/A</v>
      </c>
      <c r="J144" s="133" t="e">
        <f ca="1">+IF(AND(ISNUMBER(OFFSET('Water Data'!$E$5,0,10*ROW('Water Data'!E138))),BY144="Yes"),100-OFFSET('Water Data'!$E$5,0,10*ROW('Water Data'!E138)),IF(AND(ISNUMBER(OFFSET('Water Data'!$E$5,0,10*ROW('Water Data'!E138))),BY144="No",ISNUMBER(OFFSET('Water Data'!$E$5,0,10*ROW('Water Data'!E138)))),CONCATENATE("[",ROUND(100-OFFSET('Water Data'!$E$5,0,10*ROW('Water Data'!E138)),0),"]"),IF(AND(ISNUMBER(OFFSET('Water Data'!$E$5,0,10*ROW('Water Data'!E138))),BY144="",ISNUMBER(OFFSET('Water Data'!$E$5,0,10*ROW('Water Data'!E138)))),100-OFFSET('Water Data'!$E$5,0,10*ROW('Water Data'!E138)),NA())))</f>
        <v>#N/A</v>
      </c>
      <c r="K144" s="133" t="e">
        <f ca="1">+IF(AND(ISNUMBER(OFFSET('Water Data'!$E$7,0,10*ROW('Water Data'!E138))),BZ144="Yes"),OFFSET('Water Data'!$E$7,0,10*ROW('Water Data'!E138)),IF(AND(ISNUMBER(OFFSET('Water Data'!$E$7,0,10*ROW('Water Data'!E138))),BZ144="No",ISNUMBER(OFFSET('Water Data'!$E$7,0,10*ROW('Water Data'!E138)))),CONCATENATE("[",ROUND(OFFSET('Water Data'!$E$7,0,10*ROW('Water Data'!E138)),0),"]"),IF(AND(ISNUMBER(OFFSET('Water Data'!$E$7,0,10*ROW('Water Data'!E138))),BZ144="",ISNUMBER(OFFSET('Water Data'!$E$7,0,10*ROW('Water Data'!E138)))),OFFSET('Water Data'!$E$7,0,10*ROW('Water Data'!E138)),NA())))</f>
        <v>#N/A</v>
      </c>
      <c r="L144" s="133" t="e">
        <f ca="1">+IF(AND(ISNUMBER(OFFSET('Water Data'!$E$10,0,10*ROW('Water Data'!E138))),CA144="Yes"),OFFSET('Water Data'!$E$10,0,10*ROW('Water Data'!E138)),IF(AND(ISNUMBER(OFFSET('Water Data'!$E$10,0,10*ROW('Water Data'!E138))),CA144="No",ISNUMBER(OFFSET('Water Data'!$E$10,0,10*ROW('Water Data'!E138)))),CONCATENATE("[",ROUND(OFFSET('Water Data'!$E$10,0,10*ROW('Water Data'!E138)),0),"]"),IF(AND(ISNUMBER(OFFSET('Water Data'!$E$10,0,10*ROW('Water Data'!E138))),CA144="",ISNUMBER(OFFSET('Water Data'!$E$10,0,10*ROW('Water Data'!E138)))),OFFSET('Water Data'!$E$10,0,10*ROW('Water Data'!E138)),NA())))</f>
        <v>#N/A</v>
      </c>
      <c r="M144" s="133" t="e">
        <f ca="1">+IF(AND(ISNUMBER(OFFSET('Water Data'!$F$5,0,10*ROW('Water Data'!F138))),CB144="Yes"),100-OFFSET('Water Data'!$F$5,0,10*ROW('Water Data'!F138)),IF(AND(ISNUMBER(OFFSET('Water Data'!$F$5,0,10*ROW('Water Data'!F138))),CB144="No",ISNUMBER(OFFSET('Water Data'!$F$5,0,10*ROW('Water Data'!F138)))),CONCATENATE("[",ROUND(100-OFFSET('Water Data'!$F$5,0,10*ROW('Water Data'!F138)),0),"]"),IF(AND(ISNUMBER(OFFSET('Water Data'!$F$5,0,10*ROW('Water Data'!F138))),CB144="",ISNUMBER(OFFSET('Water Data'!$F$5,0,10*ROW('Water Data'!F138)))),100-OFFSET('Water Data'!$F$5,0,10*ROW('Water Data'!F138)),NA())))</f>
        <v>#N/A</v>
      </c>
      <c r="N144" s="133" t="e">
        <f ca="1">+IF(AND(ISNUMBER(OFFSET('Water Data'!$F$7,0,10*ROW('Water Data'!F138))),CC144="Yes"),OFFSET('Water Data'!$F$7,0,10*ROW('Water Data'!F138)),IF(AND(ISNUMBER(OFFSET('Water Data'!$F$7,0,10*ROW('Water Data'!F138))),CC144="No",ISNUMBER(OFFSET('Water Data'!$F$7,0,10*ROW('Water Data'!F138)))),CONCATENATE("[",ROUND(OFFSET('Water Data'!$F$7,0,10*ROW('Water Data'!F138)),0),"]"),IF(AND(ISNUMBER(OFFSET('Water Data'!$F$7,0,10*ROW('Water Data'!F138))),CC144="",ISNUMBER(OFFSET('Water Data'!$F$7,0,10*ROW('Water Data'!F138)))),OFFSET('Water Data'!$F$7,0,10*ROW('Water Data'!F138)),NA())))</f>
        <v>#N/A</v>
      </c>
      <c r="O144" s="133" t="e">
        <f ca="1">+IF(AND(ISNUMBER(OFFSET('Water Data'!$F$10,0,10*ROW('Water Data'!F138))),CD144="Yes"),OFFSET('Water Data'!$F$10,0,10*ROW('Water Data'!F138)),IF(AND(ISNUMBER(OFFSET('Water Data'!$F$10,0,10*ROW('Water Data'!F138))),CD144="No",ISNUMBER(OFFSET('Water Data'!$F$10,0,10*ROW('Water Data'!F138)))),CONCATENATE("[",ROUND(OFFSET('Water Data'!$F$10,0,10*ROW('Water Data'!F138)),0),"]"),IF(AND(ISNUMBER(OFFSET('Water Data'!$F$10,0,10*ROW('Water Data'!F138))),CD144="",ISNUMBER(OFFSET('Water Data'!$F$10,0,10*ROW('Water Data'!F138)))),OFFSET('Water Data'!$F$10,0,10*ROW('Water Data'!F138)),NA())))</f>
        <v>#N/A</v>
      </c>
      <c r="P144" s="133" t="e">
        <f ca="1">+IF(AND(ISNUMBER(OFFSET('Water Data'!$G$5,0,10*ROW('Water Data'!G138))),CE144="Yes"),100-OFFSET('Water Data'!$G$5,0,10*ROW('Water Data'!G138)),IF(AND(ISNUMBER(OFFSET('Water Data'!$G$5,0,10*ROW('Water Data'!G138))),CE144="No",ISNUMBER(OFFSET('Water Data'!$G$5,0,10*ROW('Water Data'!G138)))),CONCATENATE("[",ROUND(100-OFFSET('Water Data'!$G$5,0,10*ROW('Water Data'!G138)),0),"]"),IF(AND(ISNUMBER(OFFSET('Water Data'!$G$5,0,10*ROW('Water Data'!G138))),CE144="",ISNUMBER(OFFSET('Water Data'!$G$5,0,10*ROW('Water Data'!G138)))),100-OFFSET('Water Data'!$G$5,0,10*ROW('Water Data'!G138)),NA())))</f>
        <v>#N/A</v>
      </c>
      <c r="Q144" s="133" t="e">
        <f ca="1">+IF(AND(ISNUMBER(OFFSET('Water Data'!$G$7,0,10*ROW('Water Data'!G138))),CF144="Yes"),OFFSET('Water Data'!$G$7,0,10*ROW('Water Data'!G138)),IF(AND(ISNUMBER(OFFSET('Water Data'!$G$7,0,10*ROW('Water Data'!G138))),CF144="No",ISNUMBER(OFFSET('Water Data'!$G$7,0,10*ROW('Water Data'!G138)))),CONCATENATE("[",ROUND(OFFSET('Water Data'!$G$7,0,10*ROW('Water Data'!G138)),0),"]"),IF(AND(ISNUMBER(OFFSET('Water Data'!$G$7,0,10*ROW('Water Data'!G138))),CF144="",ISNUMBER(OFFSET('Water Data'!$G$7,0,10*ROW('Water Data'!G138)))),OFFSET('Water Data'!$G$7,0,10*ROW('Water Data'!G138)),NA())))</f>
        <v>#N/A</v>
      </c>
      <c r="R144" s="133" t="e">
        <f ca="1">+IF(AND(ISNUMBER(OFFSET('Water Data'!$G$10,0,10*ROW('Water Data'!G138))),CG144="Yes"),OFFSET('Water Data'!$G$10,0,10*ROW('Water Data'!G138)),IF(AND(ISNUMBER(OFFSET('Water Data'!$G$10,0,10*ROW('Water Data'!G138))),CG144="No",ISNUMBER(OFFSET('Water Data'!$G$10,0,10*ROW('Water Data'!G138)))),CONCATENATE("[",ROUND(OFFSET('Water Data'!$G$10,0,10*ROW('Water Data'!G138)),0),"]"),IF(AND(ISNUMBER(OFFSET('Water Data'!$G$10,0,10*ROW('Water Data'!G138))),CG144="",ISNUMBER(OFFSET('Water Data'!$G$10,0,10*ROW('Water Data'!G138)))),OFFSET('Water Data'!$G$10,0,10*ROW('Water Data'!G138)),NA())))</f>
        <v>#N/A</v>
      </c>
      <c r="S144" s="133" t="e">
        <f ca="1">+IF(AND(ISNUMBER(OFFSET('Water Data'!$H$5,0,10*ROW('Water Data'!H138))),CH144="Yes"),100-OFFSET('Water Data'!$H$5,0,10*ROW('Water Data'!H138)),IF(AND(ISNUMBER(OFFSET('Water Data'!$H$5,0,10*ROW('Water Data'!H138))),CH144="No",ISNUMBER(OFFSET('Water Data'!$H$5,0,10*ROW('Water Data'!H138)))),CONCATENATE("[",ROUND(100-OFFSET('Water Data'!$H$5,0,10*ROW('Water Data'!H138)),0),"]"),IF(AND(ISNUMBER(OFFSET('Water Data'!$H$5,0,10*ROW('Water Data'!H138))),CH144="",ISNUMBER(OFFSET('Water Data'!$H$5,0,10*ROW('Water Data'!H138)))),100-OFFSET('Water Data'!$H$5,0,10*ROW('Water Data'!H138)),NA())))</f>
        <v>#N/A</v>
      </c>
      <c r="T144" s="133" t="e">
        <f ca="1">+IF(AND(ISNUMBER(OFFSET('Water Data'!$H$7,0,10*ROW('Water Data'!H138))),CI144="Yes"),OFFSET('Water Data'!$H$7,0,10*ROW('Water Data'!H138)),IF(AND(ISNUMBER(OFFSET('Water Data'!$H$7,0,10*ROW('Water Data'!H138))),CI144="No",ISNUMBER(OFFSET('Water Data'!$H$7,0,10*ROW('Water Data'!H138)))),CONCATENATE("[",ROUND(OFFSET('Water Data'!$H$7,0,10*ROW('Water Data'!H138)),0),"]"),IF(AND(ISNUMBER(OFFSET('Water Data'!$H$7,0,10*ROW('Water Data'!H138))),CI144="",ISNUMBER(OFFSET('Water Data'!$H$7,0,10*ROW('Water Data'!H138)))),OFFSET('Water Data'!$H$7,0,10*ROW('Water Data'!H138)),NA())))</f>
        <v>#N/A</v>
      </c>
      <c r="U144" s="133" t="e">
        <f ca="1">+IF(AND(ISNUMBER(OFFSET('Water Data'!$H$10,0,10*ROW('Water Data'!H138))),CJ144="Yes"),OFFSET('Water Data'!$H$10,0,10*ROW('Water Data'!H138)),IF(AND(ISNUMBER(OFFSET('Water Data'!$H$10,0,10*ROW('Water Data'!H138))),CJ144="No",ISNUMBER(OFFSET('Water Data'!$H$10,0,10*ROW('Water Data'!H138)))),CONCATENATE("[",ROUND(OFFSET('Water Data'!$H$10,0,10*ROW('Water Data'!H138)),0),"]"),IF(AND(ISNUMBER(OFFSET('Water Data'!$H$10,0,10*ROW('Water Data'!H138))),CJ144="",ISNUMBER(OFFSET('Water Data'!$H$10,0,10*ROW('Water Data'!H138)))),OFFSET('Water Data'!$H$10,0,10*ROW('Water Data'!H138)),NA())))</f>
        <v>#N/A</v>
      </c>
      <c r="V144" s="134" t="e">
        <f ca="1">+IF(AND(ISNUMBER(OFFSET('Sanitation Data'!$C$5,0,10*ROW('Sanitation Data'!C138))),CK144="Yes"),100-OFFSET('Sanitation Data'!$C$5,0,10*ROW('Sanitation Data'!C138)),IF(AND(ISNUMBER(OFFSET('Sanitation Data'!$C$5,0,10*ROW('Sanitation Data'!C138))),CK144="No",ISNUMBER(OFFSET('Sanitation Data'!$C$5,0,10*ROW('Sanitation Data'!C138)))),CONCATENATE("[",ROUND(100-OFFSET('Sanitation Data'!$C$5,0,10*ROW('Sanitation Data'!C138)),0),"]"),IF(AND(ISNUMBER(OFFSET('Sanitation Data'!$C$5,0,10*ROW('Sanitation Data'!C138))),CK144="",ISNUMBER(OFFSET('Sanitation Data'!$C$5,0,10*ROW('Sanitation Data'!C138)))),100-OFFSET('Sanitation Data'!$C$5,0,10*ROW('Sanitation Data'!C138)),NA())))</f>
        <v>#N/A</v>
      </c>
      <c r="W144" s="134" t="e">
        <f ca="1">+IF(AND(ISNUMBER(OFFSET('Sanitation Data'!$C$7,0,10*ROW('Sanitation Data'!C138))),CL144="Yes"),OFFSET('Sanitation Data'!$C$7,0,10*ROW('Sanitation Data'!C138)),IF(AND(ISNUMBER(OFFSET('Sanitation Data'!$C$7,0,10*ROW('Sanitation Data'!C138))),CL144="No",ISNUMBER(OFFSET('Sanitation Data'!$C$7,0,10*ROW('Sanitation Data'!C138)))),CONCATENATE("[",ROUND(OFFSET('Sanitation Data'!$C$7,0,10*ROW('Sanitation Data'!C138)),0),"]"),IF(AND(ISNUMBER(OFFSET('Sanitation Data'!$C$7,0,10*ROW('Sanitation Data'!C138))),CL144="",ISNUMBER(OFFSET('Sanitation Data'!$C$7,0,10*ROW('Sanitation Data'!C138)))),OFFSET('Sanitation Data'!$C$7,0,10*ROW('Sanitation Data'!C138)),NA())))</f>
        <v>#N/A</v>
      </c>
      <c r="X144" s="134" t="e">
        <f ca="1">+IF(AND(ISNUMBER(OFFSET('Sanitation Data'!$C$11,0,10*ROW('Sanitation Data'!C138))),CM144="Yes"),OFFSET('Sanitation Data'!$C$11,0,10*ROW('Sanitation Data'!C138)),IF(AND(ISNUMBER(OFFSET('Sanitation Data'!$C$11,0,10*ROW('Sanitation Data'!C138))),CM144="No",ISNUMBER(OFFSET('Sanitation Data'!$C$11,0,10*ROW('Sanitation Data'!C138)))),CONCATENATE("[",ROUND(OFFSET('Sanitation Data'!$C$11,0,10*ROW('Sanitation Data'!C138)),0),"]"),IF(AND(ISNUMBER(OFFSET('Sanitation Data'!$C$11,0,10*ROW('Sanitation Data'!C138))),CM144="",ISNUMBER(OFFSET('Sanitation Data'!$C$11,0,10*ROW('Sanitation Data'!C138)))),OFFSET('Sanitation Data'!$C$11,0,10*ROW('Sanitation Data'!C138)),NA())))</f>
        <v>#N/A</v>
      </c>
      <c r="Y144" s="134" t="e">
        <f ca="1">+IF(AND(ISNUMBER(OFFSET('Sanitation Data'!$C$12,0,10*ROW('Sanitation Data'!C138))),CN144="Yes"),OFFSET('Sanitation Data'!$C$12,0,10*ROW('Sanitation Data'!C138)),IF(AND(ISNUMBER(OFFSET('Sanitation Data'!$C$12,0,10*ROW('Sanitation Data'!C138))),CN144="No",ISNUMBER(OFFSET('Sanitation Data'!$C$12,0,10*ROW('Sanitation Data'!C138)))),CONCATENATE("[",ROUND(OFFSET('Sanitation Data'!$C$12,0,10*ROW('Sanitation Data'!C138)),0),"]"),IF(AND(ISNUMBER(OFFSET('Sanitation Data'!$C$12,0,10*ROW('Sanitation Data'!C138))),CN144="",ISNUMBER(OFFSET('Sanitation Data'!$C$12,0,10*ROW('Sanitation Data'!C138)))),OFFSET('Sanitation Data'!$C$12,0,10*ROW('Sanitation Data'!C138)),NA())))</f>
        <v>#N/A</v>
      </c>
      <c r="Z144" s="134" t="e">
        <f ca="1">+IF(AND(ISNUMBER(OFFSET('Sanitation Data'!$C$13,0,10*ROW('Sanitation Data'!C138))),CO144="Yes"),OFFSET('Sanitation Data'!$C$13,0,10*ROW('Sanitation Data'!C138)),IF(AND(ISNUMBER(OFFSET('Sanitation Data'!$C$13,0,10*ROW('Sanitation Data'!C138))),CO144="No",ISNUMBER(OFFSET('Sanitation Data'!$C$13,0,10*ROW('Sanitation Data'!C138)))),CONCATENATE("[",ROUND(OFFSET('Sanitation Data'!$C$13,0,10*ROW('Sanitation Data'!C138)),0),"]"),IF(AND(ISNUMBER(OFFSET('Sanitation Data'!$C$13,0,10*ROW('Sanitation Data'!C138))),CO144="",ISNUMBER(OFFSET('Sanitation Data'!$C$13,0,10*ROW('Sanitation Data'!C138)))),OFFSET('Sanitation Data'!$C$13,0,10*ROW('Sanitation Data'!C138)),NA())))</f>
        <v>#N/A</v>
      </c>
      <c r="AA144" s="134" t="e">
        <f ca="1">+IF(AND(ISNUMBER(OFFSET('Sanitation Data'!$D$5,0,10*ROW('Sanitation Data'!D138))),CP144="Yes"),100-OFFSET('Sanitation Data'!$D$5,0,10*ROW('Sanitation Data'!D138)),IF(AND(ISNUMBER(OFFSET('Sanitation Data'!$D$5,0,10*ROW('Sanitation Data'!D138))),CP144="No",ISNUMBER(OFFSET('Sanitation Data'!$D$5,0,10*ROW('Sanitation Data'!D138)))),CONCATENATE("[",ROUND(100-OFFSET('Sanitation Data'!$D$5,0,10*ROW('Sanitation Data'!D138)),0),"]"),IF(AND(ISNUMBER(OFFSET('Sanitation Data'!$D$5,0,10*ROW('Sanitation Data'!D138))),CP144="",ISNUMBER(OFFSET('Sanitation Data'!$D$5,0,10*ROW('Sanitation Data'!D138)))),100-OFFSET('Sanitation Data'!$D$5,0,10*ROW('Sanitation Data'!D138)),NA())))</f>
        <v>#N/A</v>
      </c>
      <c r="AB144" s="134" t="e">
        <f ca="1">+IF(AND(ISNUMBER(OFFSET('Sanitation Data'!$D$7,0,10*ROW('Sanitation Data'!D138))),CQ144="Yes"),OFFSET('Sanitation Data'!$D$7,0,10*ROW('Sanitation Data'!G138)),IF(AND(ISNUMBER(OFFSET('Sanitation Data'!$D$7,0,10*ROW('Sanitation Data'!D138))),CQ144="No",ISNUMBER(OFFSET('Sanitation Data'!$D$7,0,10*ROW('Sanitation Data'!D138)))),CONCATENATE("[",ROUND(OFFSET('Sanitation Data'!$D$7,0,10*ROW('Sanitation Data'!D138)),0),"]"),IF(AND(ISNUMBER(OFFSET('Sanitation Data'!$D$7,0,10*ROW('Sanitation Data'!D138))),CQ144="",ISNUMBER(OFFSET('Sanitation Data'!$D$7,0,10*ROW('Sanitation Data'!D138)))),OFFSET('Sanitation Data'!$D$7,0,10*ROW('Sanitation Data'!D138)),NA())))</f>
        <v>#N/A</v>
      </c>
      <c r="AC144" s="134" t="e">
        <f ca="1">+IF(AND(ISNUMBER(OFFSET('Sanitation Data'!$D$11,0,10*ROW('Sanitation Data'!D138))),CR144="Yes"),OFFSET('Sanitation Data'!$D$11,0,10*ROW('Sanitation Data'!D138)),IF(AND(ISNUMBER(OFFSET('Sanitation Data'!$D$11,0,10*ROW('Sanitation Data'!D138))),CR144="No",ISNUMBER(OFFSET('Sanitation Data'!$D$11,0,10*ROW('Sanitation Data'!D138)))),CONCATENATE("[",ROUND(OFFSET('Sanitation Data'!$D$11,0,10*ROW('Sanitation Data'!D138)),0),"]"),IF(AND(ISNUMBER(OFFSET('Sanitation Data'!$D$11,0,10*ROW('Sanitation Data'!D138))),CR144="",ISNUMBER(OFFSET('Sanitation Data'!$D$11,0,10*ROW('Sanitation Data'!D138)))),OFFSET('Sanitation Data'!$D$11,0,10*ROW('Sanitation Data'!D138)),NA())))</f>
        <v>#N/A</v>
      </c>
      <c r="AD144" s="134" t="e">
        <f ca="1">+IF(AND(ISNUMBER(OFFSET('Sanitation Data'!$D$12,0,10*ROW('Sanitation Data'!D138))),CS144="Yes"),OFFSET('Sanitation Data'!$D$12,0,10*ROW('Sanitation Data'!D138)),IF(AND(ISNUMBER(OFFSET('Sanitation Data'!$D$12,0,10*ROW('Sanitation Data'!D138))),CS144="No",ISNUMBER(OFFSET('Sanitation Data'!$D$12,0,10*ROW('Sanitation Data'!D138)))),CONCATENATE("[",ROUND(OFFSET('Sanitation Data'!$D$12,0,10*ROW('Sanitation Data'!D138)),0),"]"),IF(AND(ISNUMBER(OFFSET('Sanitation Data'!$D$12,0,10*ROW('Sanitation Data'!D138))),CS144="",ISNUMBER(OFFSET('Sanitation Data'!$D$12,0,10*ROW('Sanitation Data'!D138)))),OFFSET('Sanitation Data'!$D$12,0,10*ROW('Sanitation Data'!D138)),NA())))</f>
        <v>#N/A</v>
      </c>
      <c r="AE144" s="134" t="e">
        <f ca="1">+IF(AND(ISNUMBER(OFFSET('Sanitation Data'!$D$13,0,10*ROW('Sanitation Data'!D138))),CT144="Yes"),OFFSET('Sanitation Data'!$D$13,0,10*ROW('Sanitation Data'!D138)),IF(AND(ISNUMBER(OFFSET('Sanitation Data'!$D$13,0,10*ROW('Sanitation Data'!D138))),CT144="No",ISNUMBER(OFFSET('Sanitation Data'!$D$13,0,10*ROW('Sanitation Data'!D138)))),CONCATENATE("[",ROUND(OFFSET('Sanitation Data'!$D$13,0,10*ROW('Sanitation Data'!D138)),0),"]"),IF(AND(ISNUMBER(OFFSET('Sanitation Data'!$D$13,0,10*ROW('Sanitation Data'!D138))),CT144="",ISNUMBER(OFFSET('Sanitation Data'!$D$13,0,10*ROW('Sanitation Data'!D138)))),OFFSET('Sanitation Data'!$D$13,0,10*ROW('Sanitation Data'!D138)),NA())))</f>
        <v>#N/A</v>
      </c>
      <c r="AF144" s="134" t="e">
        <f ca="1">+IF(AND(ISNUMBER(OFFSET('Sanitation Data'!$E$5,0,10*ROW('Sanitation Data'!E138))),CU144="Yes"),100-OFFSET('Sanitation Data'!$E$5,0,10*ROW('Sanitation Data'!E138)),IF(AND(ISNUMBER(OFFSET('Sanitation Data'!$E$5,0,10*ROW('Sanitation Data'!E138))),CU144="No",ISNUMBER(OFFSET('Sanitation Data'!$E$5,0,10*ROW('Sanitation Data'!E138)))),CONCATENATE("[",ROUND(100-OFFSET('Sanitation Data'!$E$5,0,10*ROW('Sanitation Data'!E138)),0),"]"),IF(AND(ISNUMBER(OFFSET('Sanitation Data'!$E$5,0,10*ROW('Sanitation Data'!E138))),CU144="",ISNUMBER(OFFSET('Sanitation Data'!$E$5,0,10*ROW('Sanitation Data'!E138)))),100-OFFSET('Sanitation Data'!$E$5,0,10*ROW('Sanitation Data'!E138)),NA())))</f>
        <v>#N/A</v>
      </c>
      <c r="AG144" s="134" t="e">
        <f ca="1">+IF(AND(ISNUMBER(OFFSET('Sanitation Data'!$E$7,0,10*ROW('Sanitation Data'!E138))),CV144="Yes"),OFFSET('Sanitation Data'!$E$7,0,10*ROW('Sanitation Data'!E138)),IF(AND(ISNUMBER(OFFSET('Sanitation Data'!$E$7,0,10*ROW('Sanitation Data'!E138))),CV144="No",ISNUMBER(OFFSET('Sanitation Data'!$E$7,0,10*ROW('Sanitation Data'!E138)))),CONCATENATE("[",ROUND(OFFSET('Sanitation Data'!$E$7,0,10*ROW('Sanitation Data'!E138)),0),"]"),IF(AND(ISNUMBER(OFFSET('Sanitation Data'!$E$7,0,10*ROW('Sanitation Data'!E138))),CV144="",ISNUMBER(OFFSET('Sanitation Data'!$E$7,0,10*ROW('Sanitation Data'!E138)))),OFFSET('Sanitation Data'!$E$7,0,10*ROW('Sanitation Data'!E138)),NA())))</f>
        <v>#N/A</v>
      </c>
      <c r="AH144" s="134" t="e">
        <f ca="1">+IF(AND(ISNUMBER(OFFSET('Sanitation Data'!$E$11,0,10*ROW('Sanitation Data'!E138))),CW144="Yes"),OFFSET('Sanitation Data'!$E$11,0,10*ROW('Sanitation Data'!E138)),IF(AND(ISNUMBER(OFFSET('Sanitation Data'!$E$11,0,10*ROW('Sanitation Data'!E138))),CW144="No",ISNUMBER(OFFSET('Sanitation Data'!$E$11,0,10*ROW('Sanitation Data'!E138)))),CONCATENATE("[",ROUND(OFFSET('Sanitation Data'!$E$11,0,10*ROW('Sanitation Data'!E138)),0),"]"),IF(AND(ISNUMBER(OFFSET('Sanitation Data'!$E$11,0,10*ROW('Sanitation Data'!E138))),CW144="",ISNUMBER(OFFSET('Sanitation Data'!$E$11,0,10*ROW('Sanitation Data'!E138)))),OFFSET('Sanitation Data'!$E$11,0,10*ROW('Sanitation Data'!E138)),NA())))</f>
        <v>#N/A</v>
      </c>
      <c r="AI144" s="134" t="e">
        <f ca="1">+IF(AND(ISNUMBER(OFFSET('Sanitation Data'!$E$12,0,10*ROW('Sanitation Data'!E138))),CX144="Yes"),OFFSET('Sanitation Data'!$E$12,0,10*ROW('Sanitation Data'!E138)),IF(AND(ISNUMBER(OFFSET('Sanitation Data'!$E$12,0,10*ROW('Sanitation Data'!E138))),CX144="No",ISNUMBER(OFFSET('Sanitation Data'!$E$12,0,10*ROW('Sanitation Data'!E138)))),CONCATENATE("[",ROUND(OFFSET('Sanitation Data'!$E$12,0,10*ROW('Sanitation Data'!E138)),0),"]"),IF(AND(ISNUMBER(OFFSET('Sanitation Data'!$E$12,0,10*ROW('Sanitation Data'!E138))),CX144="",ISNUMBER(OFFSET('Sanitation Data'!$E$12,0,10*ROW('Sanitation Data'!E138)))),OFFSET('Sanitation Data'!$E$12,0,10*ROW('Sanitation Data'!E138)),NA())))</f>
        <v>#N/A</v>
      </c>
      <c r="AJ144" s="134" t="e">
        <f ca="1">+IF(AND(ISNUMBER(OFFSET('Sanitation Data'!$E$13,0,10*ROW('Sanitation Data'!E138))),CY144="Yes"),OFFSET('Sanitation Data'!$E$13,0,10*ROW('Sanitation Data'!E138)),IF(AND(ISNUMBER(OFFSET('Sanitation Data'!$E$13,0,10*ROW('Sanitation Data'!E138))),CY144="No",ISNUMBER(OFFSET('Sanitation Data'!$E$13,0,10*ROW('Sanitation Data'!E138)))),CONCATENATE("[",ROUND(OFFSET('Sanitation Data'!$E$13,0,10*ROW('Sanitation Data'!E138)),0),"]"),IF(AND(ISNUMBER(OFFSET('Sanitation Data'!$E$13,0,10*ROW('Sanitation Data'!E138))),CY144="",ISNUMBER(OFFSET('Sanitation Data'!$E$13,0,10*ROW('Sanitation Data'!E138)))),OFFSET('Sanitation Data'!$E$13,0,10*ROW('Sanitation Data'!E138)),NA())))</f>
        <v>#N/A</v>
      </c>
      <c r="AK144" s="134" t="e">
        <f ca="1">+IF(AND(ISNUMBER(OFFSET('Sanitation Data'!$F$5,0,10*ROW('Sanitation Data'!F138))),CZ144="Yes"),100-OFFSET('Sanitation Data'!$F$5,0,10*ROW('Sanitation Data'!F138)),IF(AND(ISNUMBER(OFFSET('Sanitation Data'!$F$5,0,10*ROW('Sanitation Data'!F138))),CZ144="No",ISNUMBER(OFFSET('Sanitation Data'!$F$5,0,10*ROW('Sanitation Data'!F138)))),CONCATENATE("[",ROUND(100-OFFSET('Sanitation Data'!$F$5,0,10*ROW('Sanitation Data'!F138)),0),"]"),IF(AND(ISNUMBER(OFFSET('Sanitation Data'!$F$5,0,10*ROW('Sanitation Data'!F138))),CZ144="",ISNUMBER(OFFSET('Sanitation Data'!$F$5,0,10*ROW('Sanitation Data'!F138)))),100-OFFSET('Sanitation Data'!$F$5,0,10*ROW('Sanitation Data'!F138)),NA())))</f>
        <v>#N/A</v>
      </c>
      <c r="AL144" s="134" t="e">
        <f ca="1">+IF(AND(ISNUMBER(OFFSET('Sanitation Data'!$F$7,0,10*ROW('Sanitation Data'!F138))),DA144="Yes"),OFFSET('Sanitation Data'!$F$7,0,10*ROW('Sanitation Data'!F138)),IF(AND(ISNUMBER(OFFSET('Sanitation Data'!$F$7,0,10*ROW('Sanitation Data'!F138))),DA144="No",ISNUMBER(OFFSET('Sanitation Data'!$F$7,0,10*ROW('Sanitation Data'!F138)))),CONCATENATE("[",ROUND(OFFSET('Sanitation Data'!$F$7,0,10*ROW('Sanitation Data'!F138)),0),"]"),IF(AND(ISNUMBER(OFFSET('Sanitation Data'!$F$7,0,10*ROW('Sanitation Data'!F138))),DA144="",ISNUMBER(OFFSET('Sanitation Data'!$F$7,0,10*ROW('Sanitation Data'!F138)))),OFFSET('Sanitation Data'!$F$7,0,10*ROW('Sanitation Data'!F138)),NA())))</f>
        <v>#N/A</v>
      </c>
      <c r="AM144" s="134" t="e">
        <f ca="1">+IF(AND(ISNUMBER(OFFSET('Sanitation Data'!$F$11,0,10*ROW('Sanitation Data'!F138))),DB144="Yes"),OFFSET('Sanitation Data'!$F$11,0,10*ROW('Sanitation Data'!F138)),IF(AND(ISNUMBER(OFFSET('Sanitation Data'!$F$11,0,10*ROW('Sanitation Data'!F138))),DB144="No",ISNUMBER(OFFSET('Sanitation Data'!$F$11,0,10*ROW('Sanitation Data'!F138)))),CONCATENATE("[",ROUND(OFFSET('Sanitation Data'!$F$11,0,10*ROW('Sanitation Data'!F138)),0),"]"),IF(AND(ISNUMBER(OFFSET('Sanitation Data'!$F$11,0,10*ROW('Sanitation Data'!F138))),DB144="",ISNUMBER(OFFSET('Sanitation Data'!$F$11,0,10*ROW('Sanitation Data'!F138)))),OFFSET('Sanitation Data'!$F$11,0,10*ROW('Sanitation Data'!F138)),NA())))</f>
        <v>#N/A</v>
      </c>
      <c r="AN144" s="134" t="e">
        <f ca="1">+IF(AND(ISNUMBER(OFFSET('Sanitation Data'!$F$12,0,10*ROW('Sanitation Data'!F138))),DC144="Yes"),OFFSET('Sanitation Data'!$F$12,0,10*ROW('Sanitation Data'!F138)),IF(AND(ISNUMBER(OFFSET('Sanitation Data'!$F$12,0,10*ROW('Sanitation Data'!F138))),DC144="No",ISNUMBER(OFFSET('Sanitation Data'!$F$12,0,10*ROW('Sanitation Data'!F138)))),CONCATENATE("[",ROUND(OFFSET('Sanitation Data'!$F$12,0,10*ROW('Sanitation Data'!F138)),0),"]"),IF(AND(ISNUMBER(OFFSET('Sanitation Data'!$F$12,0,10*ROW('Sanitation Data'!F138))),DC144="",ISNUMBER(OFFSET('Sanitation Data'!$F$12,0,10*ROW('Sanitation Data'!F138)))),OFFSET('Sanitation Data'!$F$12,0,10*ROW('Sanitation Data'!F138)),NA())))</f>
        <v>#N/A</v>
      </c>
      <c r="AO144" s="134" t="e">
        <f ca="1">+IF(AND(ISNUMBER(OFFSET('Sanitation Data'!$F$13,0,10*ROW('Sanitation Data'!F138))),DD144="Yes"),OFFSET('Sanitation Data'!$F$13,0,10*ROW('Sanitation Data'!F138)),IF(AND(ISNUMBER(OFFSET('Sanitation Data'!$F$13,0,10*ROW('Sanitation Data'!F138))),DD144="No",ISNUMBER(OFFSET('Sanitation Data'!$F$13,0,10*ROW('Sanitation Data'!F138)))),CONCATENATE("[",ROUND(OFFSET('Sanitation Data'!$F$13,0,10*ROW('Sanitation Data'!F138)),0),"]"),IF(AND(ISNUMBER(OFFSET('Sanitation Data'!$F$13,0,10*ROW('Sanitation Data'!F138))),DD144="",ISNUMBER(OFFSET('Sanitation Data'!$F$13,0,10*ROW('Sanitation Data'!F138)))),OFFSET('Sanitation Data'!$F$13,0,10*ROW('Sanitation Data'!F138)),NA())))</f>
        <v>#N/A</v>
      </c>
      <c r="AP144" s="134" t="e">
        <f ca="1">+IF(AND(ISNUMBER(OFFSET('Sanitation Data'!$G$5,0,10*ROW('Sanitation Data'!G138))),DE144="Yes"),100-OFFSET('Sanitation Data'!$G$5,0,10*ROW('Sanitation Data'!G138)),IF(AND(ISNUMBER(OFFSET('Sanitation Data'!$G$5,0,10*ROW('Sanitation Data'!G138))),DE144="No",ISNUMBER(OFFSET('Sanitation Data'!$G$5,0,10*ROW('Sanitation Data'!G138)))),CONCATENATE("[",ROUND(100-OFFSET('Sanitation Data'!$G$5,0,10*ROW('Sanitation Data'!G138)),0),"]"),IF(AND(ISNUMBER(OFFSET('Sanitation Data'!$G$5,0,10*ROW('Sanitation Data'!G138))),DE144="",ISNUMBER(OFFSET('Sanitation Data'!$G$5,0,10*ROW('Sanitation Data'!G138)))),100-OFFSET('Sanitation Data'!$G$5,0,10*ROW('Sanitation Data'!G138)),NA())))</f>
        <v>#N/A</v>
      </c>
      <c r="AQ144" s="134" t="e">
        <f ca="1">+IF(AND(ISNUMBER(OFFSET('Sanitation Data'!$G$7,0,10*ROW('Sanitation Data'!G138))),DF144="Yes"),OFFSET('Sanitation Data'!$G$7,0,10*ROW('Sanitation Data'!G138)),IF(AND(ISNUMBER(OFFSET('Sanitation Data'!$G$7,0,10*ROW('Sanitation Data'!G138))),DF144="No",ISNUMBER(OFFSET('Sanitation Data'!$G$7,0,10*ROW('Sanitation Data'!G138)))),CONCATENATE("[",ROUND(OFFSET('Sanitation Data'!$G$7,0,10*ROW('Sanitation Data'!G138)),0),"]"),IF(AND(ISNUMBER(OFFSET('Sanitation Data'!$G$7,0,10*ROW('Sanitation Data'!G138))),DF144="",ISNUMBER(OFFSET('Sanitation Data'!$G$7,0,10*ROW('Sanitation Data'!G138)))),OFFSET('Sanitation Data'!$G$7,0,10*ROW('Sanitation Data'!G138)),NA())))</f>
        <v>#N/A</v>
      </c>
      <c r="AR144" s="134" t="e">
        <f ca="1">+IF(AND(ISNUMBER(OFFSET('Sanitation Data'!$G$11,0,10*ROW('Sanitation Data'!G138))),DG144="Yes"),OFFSET('Sanitation Data'!$G$11,0,10*ROW('Sanitation Data'!G138)),IF(AND(ISNUMBER(OFFSET('Sanitation Data'!$G$11,0,10*ROW('Sanitation Data'!G138))),DG144="No",ISNUMBER(OFFSET('Sanitation Data'!$G$11,0,10*ROW('Sanitation Data'!G138)))),CONCATENATE("[",ROUND(OFFSET('Sanitation Data'!$G$11,0,10*ROW('Sanitation Data'!G138)),0),"]"),IF(AND(ISNUMBER(OFFSET('Sanitation Data'!$G$11,0,10*ROW('Sanitation Data'!G138))),DG144="",ISNUMBER(OFFSET('Sanitation Data'!$G$11,0,10*ROW('Sanitation Data'!G138)))),OFFSET('Sanitation Data'!$G$11,0,10*ROW('Sanitation Data'!G138)),NA())))</f>
        <v>#N/A</v>
      </c>
      <c r="AS144" s="134" t="e">
        <f ca="1">+IF(AND(ISNUMBER(OFFSET('Sanitation Data'!$G$12,0,10*ROW('Sanitation Data'!G138))),DH144="Yes"),OFFSET('Sanitation Data'!$G$12,0,10*ROW('Sanitation Data'!G138)),IF(AND(ISNUMBER(OFFSET('Sanitation Data'!$G$12,0,10*ROW('Sanitation Data'!G138))),DH144="No",ISNUMBER(OFFSET('Sanitation Data'!$G$12,0,10*ROW('Sanitation Data'!G138)))),CONCATENATE("[",ROUND(OFFSET('Sanitation Data'!$G$12,0,10*ROW('Sanitation Data'!G138)),0),"]"),IF(AND(ISNUMBER(OFFSET('Sanitation Data'!$G$12,0,10*ROW('Sanitation Data'!G138))),DH144="",ISNUMBER(OFFSET('Sanitation Data'!$G$12,0,10*ROW('Sanitation Data'!G138)))),OFFSET('Sanitation Data'!$G$12,0,10*ROW('Sanitation Data'!G138)),NA())))</f>
        <v>#N/A</v>
      </c>
      <c r="AT144" s="134" t="e">
        <f ca="1">+IF(AND(ISNUMBER(OFFSET('Sanitation Data'!$G$13,0,10*ROW('Sanitation Data'!G138))),DI144="Yes"),OFFSET('Sanitation Data'!$G$13,0,10*ROW('Sanitation Data'!G138)),IF(AND(ISNUMBER(OFFSET('Sanitation Data'!$G$13,0,10*ROW('Sanitation Data'!G138))),DI144="No",ISNUMBER(OFFSET('Sanitation Data'!$G$13,0,10*ROW('Sanitation Data'!G138)))),CONCATENATE("[",ROUND(OFFSET('Sanitation Data'!$G$13,0,10*ROW('Sanitation Data'!G138)),0),"]"),IF(AND(ISNUMBER(OFFSET('Sanitation Data'!$G$13,0,10*ROW('Sanitation Data'!G138))),DI144="",ISNUMBER(OFFSET('Sanitation Data'!$G$13,0,10*ROW('Sanitation Data'!G138)))),OFFSET('Sanitation Data'!$G$13,0,10*ROW('Sanitation Data'!G138)),NA())))</f>
        <v>#N/A</v>
      </c>
      <c r="AU144" s="134" t="e">
        <f ca="1">+IF(AND(ISNUMBER(OFFSET('Sanitation Data'!$H$5,0,10*ROW('Sanitation Data'!H138))),DJ144="Yes"),100-OFFSET('Sanitation Data'!$H$5,0,10*ROW('Sanitation Data'!H138)),IF(AND(ISNUMBER(OFFSET('Sanitation Data'!$H$5,0,10*ROW('Sanitation Data'!H138))),DJ144="No",ISNUMBER(OFFSET('Sanitation Data'!$H$5,0,10*ROW('Sanitation Data'!H138)))),CONCATENATE("[",ROUND(100-OFFSET('Sanitation Data'!$H$5,0,10*ROW('Sanitation Data'!H138)),0),"]"),IF(AND(ISNUMBER(OFFSET('Sanitation Data'!$H$5,0,10*ROW('Sanitation Data'!H138))),DJ144="",ISNUMBER(OFFSET('Sanitation Data'!$H$5,0,10*ROW('Sanitation Data'!H138)))),100-OFFSET('Sanitation Data'!$H$5,0,10*ROW('Sanitation Data'!H138)),NA())))</f>
        <v>#N/A</v>
      </c>
      <c r="AV144" s="134" t="e">
        <f ca="1">+IF(AND(ISNUMBER(OFFSET('Sanitation Data'!$H$7,0,10*ROW('Sanitation Data'!H138))),DK144="Yes"),OFFSET('Sanitation Data'!$H$7,0,10*ROW('Sanitation Data'!H138)),IF(AND(ISNUMBER(OFFSET('Sanitation Data'!$H$7,0,10*ROW('Sanitation Data'!H138))),DK144="No",ISNUMBER(OFFSET('Sanitation Data'!$H$7,0,10*ROW('Sanitation Data'!H138)))),CONCATENATE("[",ROUND(OFFSET('Sanitation Data'!$H$7,0,10*ROW('Sanitation Data'!H138)),0),"]"),IF(AND(ISNUMBER(OFFSET('Sanitation Data'!$H$7,0,10*ROW('Sanitation Data'!H138))),DK144="",ISNUMBER(OFFSET('Sanitation Data'!$H$7,0,10*ROW('Sanitation Data'!H138)))),OFFSET('Sanitation Data'!$H$7,0,10*ROW('Sanitation Data'!H138)),NA())))</f>
        <v>#N/A</v>
      </c>
      <c r="AW144" s="134" t="e">
        <f ca="1">+IF(AND(ISNUMBER(OFFSET('Sanitation Data'!$H$11,0,10*ROW('Sanitation Data'!H138))),DL144="Yes"),OFFSET('Sanitation Data'!$H$11,0,10*ROW('Sanitation Data'!H138)),IF(AND(ISNUMBER(OFFSET('Sanitation Data'!$H$11,0,10*ROW('Sanitation Data'!H138))),DL144="No",ISNUMBER(OFFSET('Sanitation Data'!$H$11,0,10*ROW('Sanitation Data'!H138)))),CONCATENATE("[",ROUND(OFFSET('Sanitation Data'!$H$11,0,10*ROW('Sanitation Data'!H138)),0),"]"),IF(AND(ISNUMBER(OFFSET('Sanitation Data'!$H$11,0,10*ROW('Sanitation Data'!H138))),DL144="",ISNUMBER(OFFSET('Sanitation Data'!$H$11,0,10*ROW('Sanitation Data'!H138)))),OFFSET('Sanitation Data'!$H$11,0,10*ROW('Sanitation Data'!H138)),NA())))</f>
        <v>#N/A</v>
      </c>
      <c r="AX144" s="134" t="e">
        <f ca="1">+IF(AND(ISNUMBER(OFFSET('Sanitation Data'!$H$12,0,10*ROW('Sanitation Data'!H138))),DM144="Yes"),OFFSET('Sanitation Data'!$H$12,0,10*ROW('Sanitation Data'!H138)),IF(AND(ISNUMBER(OFFSET('Sanitation Data'!$H$12,0,10*ROW('Sanitation Data'!H138))),DM144="No",ISNUMBER(OFFSET('Sanitation Data'!$H$12,0,10*ROW('Sanitation Data'!H138)))),CONCATENATE("[",ROUND(OFFSET('Sanitation Data'!$H$12,0,10*ROW('Sanitation Data'!H138)),0),"]"),IF(AND(ISNUMBER(OFFSET('Sanitation Data'!$H$12,0,10*ROW('Sanitation Data'!H138))),DM144="",ISNUMBER(OFFSET('Sanitation Data'!$H$12,0,10*ROW('Sanitation Data'!H138)))),OFFSET('Sanitation Data'!$H$12,0,10*ROW('Sanitation Data'!H138)),NA())))</f>
        <v>#N/A</v>
      </c>
      <c r="AY144" s="134" t="e">
        <f ca="1">+IF(AND(ISNUMBER(OFFSET('Sanitation Data'!$H$13,0,10*ROW('Sanitation Data'!H138))),DN144="Yes"),OFFSET('Sanitation Data'!$H$13,0,10*ROW('Sanitation Data'!H138)),IF(AND(ISNUMBER(OFFSET('Sanitation Data'!$H$13,0,10*ROW('Sanitation Data'!H138))),DN144="No",ISNUMBER(OFFSET('Sanitation Data'!$H$13,0,10*ROW('Sanitation Data'!H138)))),CONCATENATE("[",ROUND(OFFSET('Sanitation Data'!$H$13,0,10*ROW('Sanitation Data'!H138)),0),"]"),IF(AND(ISNUMBER(OFFSET('Sanitation Data'!$H$13,0,10*ROW('Sanitation Data'!H138))),DN144="",ISNUMBER(OFFSET('Sanitation Data'!$H$13,0,10*ROW('Sanitation Data'!H138)))),OFFSET('Sanitation Data'!$H$13,0,10*ROW('Sanitation Data'!H138)),NA())))</f>
        <v>#N/A</v>
      </c>
      <c r="AZ144" s="135" t="e">
        <f ca="1">+IF(AND(ISNUMBER(OFFSET('Hygiene Data'!$C$6,0,10*ROW('Hygiene Data'!C138))),DO144="Yes"),OFFSET('Hygiene Data'!$C$6,0,10*ROW('Hygiene Data'!C138)),IF(AND(ISNUMBER(OFFSET('Hygiene Data'!$C$6,0,10*ROW('Hygiene Data'!C138))),DO144="No",ISNUMBER(OFFSET('Hygiene Data'!$C$6,0,10*ROW('Hygiene Data'!C138)))),CONCATENATE("[",ROUND(OFFSET('Hygiene Data'!$C$6,0,10*ROW('Hygiene Data'!C138)),0),"]"),IF(AND(ISNUMBER(OFFSET('Hygiene Data'!$C$6,0,10*ROW('Hygiene Data'!C138))),DO144="",ISNUMBER(OFFSET('Hygiene Data'!$C$6,0,10*ROW('Hygiene Data'!C138)))),OFFSET('Hygiene Data'!$C$6,0,10*ROW('Hygiene Data'!C138)),NA())))</f>
        <v>#N/A</v>
      </c>
      <c r="BA144" s="135" t="e">
        <f ca="1">+IF(AND(ISNUMBER(OFFSET('Hygiene Data'!$C$8,0,10*ROW('Hygiene Data'!C138))),DP144="Yes"),OFFSET('Hygiene Data'!$C$8,0,10*ROW('Hygiene Data'!C138)),IF(AND(ISNUMBER(OFFSET('Hygiene Data'!$C$8,0,10*ROW('Hygiene Data'!C138))),DP144="No",ISNUMBER(OFFSET('Hygiene Data'!$C$8,0,10*ROW('Hygiene Data'!C138)))),CONCATENATE("[",ROUND(OFFSET('Hygiene Data'!$C$8,0,10*ROW('Hygiene Data'!C138)),0),"]"),IF(AND(ISNUMBER(OFFSET('Hygiene Data'!$C$8,0,10*ROW('Hygiene Data'!C138))),DP144="",ISNUMBER(OFFSET('Hygiene Data'!$C$8,0,10*ROW('Hygiene Data'!C138)))),OFFSET('Hygiene Data'!$C$8,0,10*ROW('Hygiene Data'!C138)),NA())))</f>
        <v>#N/A</v>
      </c>
      <c r="BB144" s="135" t="e">
        <f ca="1">+IF(AND(ISNUMBER(OFFSET('Hygiene Data'!$C$10,0,10*ROW('Hygiene Data'!C138))),DQ144="Yes"),OFFSET('Hygiene Data'!$C$10,0,10*ROW('Hygiene Data'!C138)),IF(AND(ISNUMBER(OFFSET('Hygiene Data'!$C$10,0,10*ROW('Hygiene Data'!C138))),DQ144="No",ISNUMBER(OFFSET('Hygiene Data'!$C$10,0,10*ROW('Hygiene Data'!C138)))),CONCATENATE("[",ROUND(OFFSET('Hygiene Data'!$C$10,0,10*ROW('Hygiene Data'!C138)),0),"]"),IF(AND(ISNUMBER(OFFSET('Hygiene Data'!$C$10,0,10*ROW('Hygiene Data'!C138))),DQ144="",ISNUMBER(OFFSET('Hygiene Data'!$C$10,0,10*ROW('Hygiene Data'!C138)))),OFFSET('Hygiene Data'!$C$10,0,10*ROW('Hygiene Data'!C138)),NA())))</f>
        <v>#N/A</v>
      </c>
      <c r="BC144" s="135" t="e">
        <f ca="1">+IF(AND(ISNUMBER(OFFSET('Hygiene Data'!$D$6,0,10*ROW('Hygiene Data'!D138))),DR144="Yes"),OFFSET('Hygiene Data'!$D$6,0,10*ROW('Hygiene Data'!D138)),IF(AND(ISNUMBER(OFFSET('Hygiene Data'!$D$6,0,10*ROW('Hygiene Data'!D138))),DR144="No",ISNUMBER(OFFSET('Hygiene Data'!$D$6,0,10*ROW('Hygiene Data'!D138)))),CONCATENATE("[",ROUND(OFFSET('Hygiene Data'!$D$6,0,10*ROW('Hygiene Data'!D138)),0),"]"),IF(AND(ISNUMBER(OFFSET('Hygiene Data'!$D$6,0,10*ROW('Hygiene Data'!D138))),DR144="",ISNUMBER(OFFSET('Hygiene Data'!$D$6,0,10*ROW('Hygiene Data'!D138)))),OFFSET('Hygiene Data'!$D$6,0,10*ROW('Hygiene Data'!D138)),NA())))</f>
        <v>#N/A</v>
      </c>
      <c r="BD144" s="135" t="e">
        <f ca="1">+IF(AND(ISNUMBER(OFFSET('Hygiene Data'!$D$8,0,10*ROW('Hygiene Data'!D138))),DS144="Yes"),OFFSET('Hygiene Data'!$D$8,0,10*ROW('Hygiene Data'!D138)),IF(AND(ISNUMBER(OFFSET('Hygiene Data'!$D$8,0,10*ROW('Hygiene Data'!D138))),DS144="No",ISNUMBER(OFFSET('Hygiene Data'!$D$8,0,10*ROW('Hygiene Data'!D138)))),CONCATENATE("[",ROUND(OFFSET('Hygiene Data'!$D$8,0,10*ROW('Hygiene Data'!D138)),0),"]"),IF(AND(ISNUMBER(OFFSET('Hygiene Data'!$D$8,0,10*ROW('Hygiene Data'!D138))),DS144="",ISNUMBER(OFFSET('Hygiene Data'!$D$8,0,10*ROW('Hygiene Data'!D138)))),OFFSET('Hygiene Data'!$D$8,0,10*ROW('Hygiene Data'!D138)),NA())))</f>
        <v>#N/A</v>
      </c>
      <c r="BE144" s="135" t="e">
        <f ca="1">+IF(AND(ISNUMBER(OFFSET('Hygiene Data'!$D$10,0,10*ROW('Hygiene Data'!D138))),DT144="Yes"),OFFSET('Hygiene Data'!$D$10,0,10*ROW('Hygiene Data'!D138)),IF(AND(ISNUMBER(OFFSET('Hygiene Data'!$D$10,0,10*ROW('Hygiene Data'!D138))),DT144="No",ISNUMBER(OFFSET('Hygiene Data'!$D$10,0,10*ROW('Hygiene Data'!D138)))),CONCATENATE("[",ROUND(OFFSET('Hygiene Data'!$D$10,0,10*ROW('Hygiene Data'!D138)),0),"]"),IF(AND(ISNUMBER(OFFSET('Hygiene Data'!$D$10,0,10*ROW('Hygiene Data'!D138))),DT144="",ISNUMBER(OFFSET('Hygiene Data'!$D$10,0,10*ROW('Hygiene Data'!D138)))),OFFSET('Hygiene Data'!$D$10,0,10*ROW('Hygiene Data'!D138)),NA())))</f>
        <v>#N/A</v>
      </c>
      <c r="BF144" s="135" t="e">
        <f ca="1">+IF(AND(ISNUMBER(OFFSET('Hygiene Data'!$E$6,0,10*ROW('Hygiene Data'!E138))),DU144="Yes"),OFFSET('Hygiene Data'!$E$6,0,10*ROW('Hygiene Data'!E138)),IF(AND(ISNUMBER(OFFSET('Hygiene Data'!$E$6,0,10*ROW('Hygiene Data'!E138))),DU144="No",ISNUMBER(OFFSET('Hygiene Data'!$E$6,0,10*ROW('Hygiene Data'!E138)))),CONCATENATE("[",ROUND(OFFSET('Hygiene Data'!$E$6,0,10*ROW('Hygiene Data'!E138)),0),"]"),IF(AND(ISNUMBER(OFFSET('Hygiene Data'!$E$6,0,10*ROW('Hygiene Data'!E138))),DU144="",ISNUMBER(OFFSET('Hygiene Data'!$E$6,0,10*ROW('Hygiene Data'!E138)))),OFFSET('Hygiene Data'!$E$6,0,10*ROW('Hygiene Data'!E138)),NA())))</f>
        <v>#N/A</v>
      </c>
      <c r="BG144" s="135" t="e">
        <f ca="1">+IF(AND(ISNUMBER(OFFSET('Hygiene Data'!$E$8,0,10*ROW('Hygiene Data'!E138))),DV144="Yes"),OFFSET('Hygiene Data'!$E$8,0,10*ROW('Hygiene Data'!E138)),IF(AND(ISNUMBER(OFFSET('Hygiene Data'!$E$8,0,10*ROW('Hygiene Data'!E138))),DV144="No",ISNUMBER(OFFSET('Hygiene Data'!$E$8,0,10*ROW('Hygiene Data'!E138)))),CONCATENATE("[",ROUND(OFFSET('Hygiene Data'!$E$8,0,10*ROW('Hygiene Data'!E138)),0),"]"),IF(AND(ISNUMBER(OFFSET('Hygiene Data'!$E$8,0,10*ROW('Hygiene Data'!E138))),DV144="",ISNUMBER(OFFSET('Hygiene Data'!$E$8,0,10*ROW('Hygiene Data'!E138)))),OFFSET('Hygiene Data'!$E$8,0,10*ROW('Hygiene Data'!E138)),NA())))</f>
        <v>#N/A</v>
      </c>
      <c r="BH144" s="135" t="e">
        <f ca="1">+IF(AND(ISNUMBER(OFFSET('Hygiene Data'!$E$10,0,10*ROW('Hygiene Data'!E138))),DW144="Yes"),OFFSET('Hygiene Data'!$E$10,0,10*ROW('Hygiene Data'!E138)),IF(AND(ISNUMBER(OFFSET('Hygiene Data'!$E$10,0,10*ROW('Hygiene Data'!E138))),DW144="No",ISNUMBER(OFFSET('Hygiene Data'!$E$10,0,10*ROW('Hygiene Data'!E138)))),CONCATENATE("[",ROUND(OFFSET('Hygiene Data'!$E$10,0,10*ROW('Hygiene Data'!E138)),0),"]"),IF(AND(ISNUMBER(OFFSET('Hygiene Data'!$E$10,0,10*ROW('Hygiene Data'!E138))),DW144="",ISNUMBER(OFFSET('Hygiene Data'!$E$10,0,10*ROW('Hygiene Data'!E138)))),OFFSET('Hygiene Data'!$E$10,0,10*ROW('Hygiene Data'!E138)),NA())))</f>
        <v>#N/A</v>
      </c>
      <c r="BI144" s="135" t="e">
        <f ca="1">+IF(AND(ISNUMBER(OFFSET('Hygiene Data'!$F$6,0,10*ROW('Hygiene Data'!F138))),DX144="Yes"),OFFSET('Hygiene Data'!$F$6,0,10*ROW('Hygiene Data'!F138)),IF(AND(ISNUMBER(OFFSET('Hygiene Data'!$F$6,0,10*ROW('Hygiene Data'!F138))),DX144="No",ISNUMBER(OFFSET('Hygiene Data'!$F$6,0,10*ROW('Hygiene Data'!F138)))),CONCATENATE("[",ROUND(OFFSET('Hygiene Data'!$F$6,0,10*ROW('Hygiene Data'!F138)),0),"]"),IF(AND(ISNUMBER(OFFSET('Hygiene Data'!$F$6,0,10*ROW('Hygiene Data'!F138))),DX144="",ISNUMBER(OFFSET('Hygiene Data'!$F$6,0,10*ROW('Hygiene Data'!F138)))),OFFSET('Hygiene Data'!$F$6,0,10*ROW('Hygiene Data'!F138)),NA())))</f>
        <v>#N/A</v>
      </c>
      <c r="BJ144" s="135" t="e">
        <f ca="1">+IF(AND(ISNUMBER(OFFSET('Hygiene Data'!$F$8,0,10*ROW('Hygiene Data'!F138))),DY144="Yes"),OFFSET('Hygiene Data'!$F$8,0,10*ROW('Hygiene Data'!F138)),IF(AND(ISNUMBER(OFFSET('Hygiene Data'!$F$8,0,10*ROW('Hygiene Data'!F138))),DY144="No",ISNUMBER(OFFSET('Hygiene Data'!$F$8,0,10*ROW('Hygiene Data'!F138)))),CONCATENATE("[",ROUND(OFFSET('Hygiene Data'!$F$8,0,10*ROW('Hygiene Data'!F138)),0),"]"),IF(AND(ISNUMBER(OFFSET('Hygiene Data'!$F$8,0,10*ROW('Hygiene Data'!F138))),DY144="",ISNUMBER(OFFSET('Hygiene Data'!$F$8,0,10*ROW('Hygiene Data'!F138)))),OFFSET('Hygiene Data'!$F$8,0,10*ROW('Hygiene Data'!F138)),NA())))</f>
        <v>#N/A</v>
      </c>
      <c r="BK144" s="135" t="e">
        <f ca="1">+IF(AND(ISNUMBER(OFFSET('Hygiene Data'!$F$10,0,10*ROW('Hygiene Data'!F138))),DZ144="Yes"),OFFSET('Hygiene Data'!$F$10,0,10*ROW('Hygiene Data'!F138)),IF(AND(ISNUMBER(OFFSET('Hygiene Data'!$F$10,0,10*ROW('Hygiene Data'!F138))),DZ144="No",ISNUMBER(OFFSET('Hygiene Data'!$F$10,0,10*ROW('Hygiene Data'!F138)))),CONCATENATE("[",ROUND(OFFSET('Hygiene Data'!$F$10,0,10*ROW('Hygiene Data'!F138)),0),"]"),IF(AND(ISNUMBER(OFFSET('Hygiene Data'!$F$10,0,10*ROW('Hygiene Data'!F138))),DZ144="",ISNUMBER(OFFSET('Hygiene Data'!$F$10,0,10*ROW('Hygiene Data'!F138)))),OFFSET('Hygiene Data'!$F$10,0,10*ROW('Hygiene Data'!F138)),NA())))</f>
        <v>#N/A</v>
      </c>
      <c r="BL144" s="135" t="e">
        <f ca="1">+IF(AND(ISNUMBER(OFFSET('Hygiene Data'!$G$6,0,10*ROW('Hygiene Data'!G138))),EA144="Yes"),OFFSET('Hygiene Data'!$G$6,0,10*ROW('Hygiene Data'!G138)),IF(AND(ISNUMBER(OFFSET('Hygiene Data'!$G$6,0,10*ROW('Hygiene Data'!G138))),EA144="No",ISNUMBER(OFFSET('Hygiene Data'!$G$6,0,10*ROW('Hygiene Data'!G138)))),CONCATENATE("[",ROUND(OFFSET('Hygiene Data'!$G$6,0,10*ROW('Hygiene Data'!G138)),0),"]"),IF(AND(ISNUMBER(OFFSET('Hygiene Data'!$G$6,0,10*ROW('Hygiene Data'!G138))),EA144="",ISNUMBER(OFFSET('Hygiene Data'!$G$6,0,10*ROW('Hygiene Data'!G138)))),OFFSET('Hygiene Data'!$G$6,0,10*ROW('Hygiene Data'!G138)),NA())))</f>
        <v>#N/A</v>
      </c>
      <c r="BM144" s="135" t="e">
        <f ca="1">+IF(AND(ISNUMBER(OFFSET('Hygiene Data'!$G$8,0,10*ROW('Hygiene Data'!G138))),EB144="Yes"),OFFSET('Hygiene Data'!$G$8,0,10*ROW('Hygiene Data'!G138)),IF(AND(ISNUMBER(OFFSET('Hygiene Data'!$G$8,0,10*ROW('Hygiene Data'!G138))),EB144="No",ISNUMBER(OFFSET('Hygiene Data'!$G$8,0,10*ROW('Hygiene Data'!G138)))),CONCATENATE("[",ROUND(OFFSET('Hygiene Data'!$G$8,0,10*ROW('Hygiene Data'!G138)),0),"]"),IF(AND(ISNUMBER(OFFSET('Hygiene Data'!$G$8,0,10*ROW('Hygiene Data'!G138))),EB144="",ISNUMBER(OFFSET('Hygiene Data'!$G$8,0,10*ROW('Hygiene Data'!G138)))),OFFSET('Hygiene Data'!$G$8,0,10*ROW('Hygiene Data'!G138)),NA())))</f>
        <v>#N/A</v>
      </c>
      <c r="BN144" s="135" t="e">
        <f ca="1">+IF(AND(ISNUMBER(OFFSET('Hygiene Data'!$G$10,0,10*ROW('Hygiene Data'!G138))),EC144="Yes"),OFFSET('Hygiene Data'!$G$10,0,10*ROW('Hygiene Data'!G138)),IF(AND(ISNUMBER(OFFSET('Hygiene Data'!$G$10,0,10*ROW('Hygiene Data'!G138))),EC144="No",ISNUMBER(OFFSET('Hygiene Data'!$G$10,0,10*ROW('Hygiene Data'!G138)))),CONCATENATE("[",ROUND(OFFSET('Hygiene Data'!$G$10,0,10*ROW('Hygiene Data'!G138)),0),"]"),IF(AND(ISNUMBER(OFFSET('Hygiene Data'!$G$10,0,10*ROW('Hygiene Data'!G138))),EC144="",ISNUMBER(OFFSET('Hygiene Data'!$G$10,0,10*ROW('Hygiene Data'!G138)))),OFFSET('Hygiene Data'!$G$10,0,10*ROW('Hygiene Data'!G138)),NA())))</f>
        <v>#N/A</v>
      </c>
      <c r="BO144" s="135" t="e">
        <f ca="1">+IF(AND(ISNUMBER(OFFSET('Hygiene Data'!$H$6,0,10*ROW('Hygiene Data'!H138))),ED144="Yes"),OFFSET('Hygiene Data'!$H$6,0,10*ROW('Hygiene Data'!H138)),IF(AND(ISNUMBER(OFFSET('Hygiene Data'!$H$6,0,10*ROW('Hygiene Data'!H138))),ED144="No",ISNUMBER(OFFSET('Hygiene Data'!$H$6,0,10*ROW('Hygiene Data'!H138)))),CONCATENATE("[",ROUND(OFFSET('Hygiene Data'!$H$6,0,10*ROW('Hygiene Data'!H138)),0),"]"),IF(AND(ISNUMBER(OFFSET('Hygiene Data'!$H$6,0,10*ROW('Hygiene Data'!H138))),ED144="",ISNUMBER(OFFSET('Hygiene Data'!$H$6,0,10*ROW('Hygiene Data'!H138)))),OFFSET('Hygiene Data'!$H$6,0,10*ROW('Hygiene Data'!H138)),NA())))</f>
        <v>#N/A</v>
      </c>
      <c r="BP144" s="135" t="e">
        <f ca="1">+IF(AND(ISNUMBER(OFFSET('Hygiene Data'!$H$8,0,10*ROW('Hygiene Data'!H138))),EE144="Yes"),OFFSET('Hygiene Data'!$H$8,0,10*ROW('Hygiene Data'!H138)),IF(AND(ISNUMBER(OFFSET('Hygiene Data'!$H$8,0,10*ROW('Hygiene Data'!H138))),EE144="No",ISNUMBER(OFFSET('Hygiene Data'!$H$8,0,10*ROW('Hygiene Data'!H138)))),CONCATENATE("[",ROUND(OFFSET('Hygiene Data'!$H$8,0,10*ROW('Hygiene Data'!H138)),0),"]"),IF(AND(ISNUMBER(OFFSET('Hygiene Data'!$H$8,0,10*ROW('Hygiene Data'!H138))),EE144="",ISNUMBER(OFFSET('Hygiene Data'!$H$8,0,10*ROW('Hygiene Data'!H138)))),OFFSET('Hygiene Data'!$H$8,0,10*ROW('Hygiene Data'!H138)),NA())))</f>
        <v>#N/A</v>
      </c>
      <c r="BQ144" s="135" t="e">
        <f ca="1">+IF(AND(ISNUMBER(OFFSET('Hygiene Data'!$H$10,0,10*ROW('Hygiene Data'!H138))),EF144="Yes"),OFFSET('Hygiene Data'!$H$10,0,10*ROW('Hygiene Data'!H138)),IF(AND(ISNUMBER(OFFSET('Hygiene Data'!$H$10,0,10*ROW('Hygiene Data'!H138))),EF144="No",ISNUMBER(OFFSET('Hygiene Data'!$H$10,0,10*ROW('Hygiene Data'!H138)))),CONCATENATE("[",ROUND(OFFSET('Hygiene Data'!$H$10,0,10*ROW('Hygiene Data'!H138)),0),"]"),IF(AND(ISNUMBER(OFFSET('Hygiene Data'!$H$10,0,10*ROW('Hygiene Data'!H138))),EF144="",ISNUMBER(OFFSET('Hygiene Data'!$H$10,0,10*ROW('Hygiene Data'!H138)))),OFFSET('Hygiene Data'!$H$10,0,10*ROW('Hygiene Data'!H138)),NA())))</f>
        <v>#N/A</v>
      </c>
      <c r="BS144" s="34" t="str">
        <f ca="1">+IF(OFFSET('Water Data'!$C$28,0,10*ROW('Water Data'!C138))="","",OFFSET('Water Data'!$C$28,0,10*ROW('Water Data'!C138)))</f>
        <v/>
      </c>
      <c r="BT144" s="34" t="str">
        <f ca="1">+IF(OFFSET('Water Data'!$C$29,0,10*ROW('Water Data'!C138))="","",OFFSET('Water Data'!$C$29,0,10*ROW('Water Data'!C138)))</f>
        <v/>
      </c>
      <c r="BU144" s="34" t="str">
        <f ca="1">+IF(OFFSET('Water Data'!$C$30,0,10*ROW('Water Data'!C138))="","",OFFSET('Water Data'!$C$30,0,10*ROW('Water Data'!C138)))</f>
        <v/>
      </c>
      <c r="BV144" s="34" t="str">
        <f ca="1">+IF(OFFSET('Water Data'!$D$28,0,10*ROW('Water Data'!D138))="","",OFFSET('Water Data'!$D$28,0,10*ROW('Water Data'!D138)))</f>
        <v/>
      </c>
      <c r="BW144" s="34" t="str">
        <f ca="1">+IF(OFFSET('Water Data'!$D$29,0,10*ROW('Water Data'!D138))="","",OFFSET('Water Data'!$D$29,0,10*ROW('Water Data'!D138)))</f>
        <v/>
      </c>
      <c r="BX144" s="34" t="str">
        <f ca="1">+IF(OFFSET('Water Data'!$D$30,0,10*ROW('Water Data'!D138))="","",OFFSET('Water Data'!$D$30,0,10*ROW('Water Data'!D138)))</f>
        <v/>
      </c>
      <c r="BY144" s="34" t="str">
        <f ca="1">+IF(OFFSET('Water Data'!$E$28,0,10*ROW('Water Data'!E138))="","",OFFSET('Water Data'!$E$28,0,10*ROW('Water Data'!E138)))</f>
        <v/>
      </c>
      <c r="BZ144" s="34" t="str">
        <f ca="1">+IF(OFFSET('Water Data'!$E$29,0,10*ROW('Water Data'!E138))="","",OFFSET('Water Data'!$E$29,0,10*ROW('Water Data'!E138)))</f>
        <v/>
      </c>
      <c r="CA144" s="34" t="str">
        <f ca="1">+IF(OFFSET('Water Data'!$E$30,0,10*ROW('Water Data'!E138))="","",OFFSET('Water Data'!$E$30,0,10*ROW('Water Data'!E138)))</f>
        <v/>
      </c>
      <c r="CB144" s="34" t="str">
        <f ca="1">+IF(OFFSET('Water Data'!$F$28,0,10*ROW('Water Data'!F138))="","",OFFSET('Water Data'!$F$28,0,10*ROW('Water Data'!F138)))</f>
        <v/>
      </c>
      <c r="CC144" s="34" t="str">
        <f ca="1">+IF(OFFSET('Water Data'!$F$29,0,10*ROW('Water Data'!F138))="","",OFFSET('Water Data'!$F$29,0,10*ROW('Water Data'!F138)))</f>
        <v/>
      </c>
      <c r="CD144" s="34" t="str">
        <f ca="1">+IF(OFFSET('Water Data'!$F$30,0,10*ROW('Water Data'!F138))="","",OFFSET('Water Data'!$F$30,0,10*ROW('Water Data'!F138)))</f>
        <v/>
      </c>
      <c r="CE144" s="34" t="str">
        <f ca="1">+IF(OFFSET('Water Data'!$G$28,0,10*ROW('Water Data'!G138))="","",OFFSET('Water Data'!$G$28,0,10*ROW('Water Data'!G138)))</f>
        <v/>
      </c>
      <c r="CF144" s="34" t="str">
        <f ca="1">+IF(OFFSET('Water Data'!$G$29,0,10*ROW('Water Data'!G138))="","",OFFSET('Water Data'!$G$29,0,10*ROW('Water Data'!G138)))</f>
        <v/>
      </c>
      <c r="CG144" s="34" t="str">
        <f ca="1">+IF(OFFSET('Water Data'!$G$30,0,10*ROW('Water Data'!G138))="","",OFFSET('Water Data'!$G$30,0,10*ROW('Water Data'!G138)))</f>
        <v/>
      </c>
      <c r="CH144" s="34" t="str">
        <f ca="1">+IF(OFFSET('Water Data'!$H$28,0,10*ROW('Water Data'!H138))="","",OFFSET('Water Data'!$H$28,0,10*ROW('Water Data'!H138)))</f>
        <v/>
      </c>
      <c r="CI144" s="34" t="str">
        <f ca="1">+IF(OFFSET('Water Data'!$H$29,0,10*ROW('Water Data'!H138))="","",OFFSET('Water Data'!$H$29,0,10*ROW('Water Data'!H138)))</f>
        <v/>
      </c>
      <c r="CJ144" s="34" t="str">
        <f ca="1">+IF(OFFSET('Water Data'!$H$30,0,10*ROW('Water Data'!H138))="","",OFFSET('Water Data'!$H$30,0,10*ROW('Water Data'!H138)))</f>
        <v/>
      </c>
      <c r="CK144" s="34" t="str">
        <f ca="1">+IF(OFFSET('Sanitation Data'!$C$29,0,10*ROW('Sanitation Data'!C138))="","",OFFSET('Sanitation Data'!$C$29,0,10*ROW('Sanitation Data'!C138)))</f>
        <v/>
      </c>
      <c r="CL144" s="34" t="str">
        <f ca="1">+IF(OFFSET('Sanitation Data'!$C$30,0,10*ROW('Sanitation Data'!C138))="","",OFFSET('Sanitation Data'!$C$30,0,10*ROW('Sanitation Data'!C138)))</f>
        <v/>
      </c>
      <c r="CM144" s="34" t="str">
        <f ca="1">+IF(OFFSET('Sanitation Data'!$C$31,0,10*ROW('Sanitation Data'!C138))="","",OFFSET('Sanitation Data'!$C$31,0,10*ROW('Sanitation Data'!C138)))</f>
        <v/>
      </c>
      <c r="CN144" s="34" t="str">
        <f ca="1">+IF(OFFSET('Sanitation Data'!$C$32,0,10*ROW('Sanitation Data'!C138))="","",OFFSET('Sanitation Data'!$C$32,0,10*ROW('Sanitation Data'!C138)))</f>
        <v/>
      </c>
      <c r="CO144" s="34" t="str">
        <f ca="1">+IF(OFFSET('Sanitation Data'!$C$33,0,10*ROW('Sanitation Data'!C138))="","",OFFSET('Sanitation Data'!$C$33,0,10*ROW('Sanitation Data'!C138)))</f>
        <v/>
      </c>
      <c r="CP144" s="34" t="str">
        <f ca="1">+IF(OFFSET('Sanitation Data'!$D$29,0,10*ROW('Sanitation Data'!D138))="","",OFFSET('Sanitation Data'!$D$29,0,10*ROW('Sanitation Data'!D138)))</f>
        <v/>
      </c>
      <c r="CQ144" s="34" t="str">
        <f ca="1">+IF(OFFSET('Sanitation Data'!$D$30,0,10*ROW('Sanitation Data'!D138))="","",OFFSET('Sanitation Data'!$D$30,0,10*ROW('Sanitation Data'!D138)))</f>
        <v/>
      </c>
      <c r="CR144" s="34" t="str">
        <f ca="1">+IF(OFFSET('Sanitation Data'!$D$31,0,10*ROW('Sanitation Data'!D138))="","",OFFSET('Sanitation Data'!$D$31,0,10*ROW('Sanitation Data'!D138)))</f>
        <v/>
      </c>
      <c r="CS144" s="34" t="str">
        <f ca="1">+IF(OFFSET('Sanitation Data'!$D$32,0,10*ROW('Sanitation Data'!D138))="","",OFFSET('Sanitation Data'!$D$32,0,10*ROW('Sanitation Data'!D138)))</f>
        <v/>
      </c>
      <c r="CT144" s="34" t="str">
        <f ca="1">+IF(OFFSET('Sanitation Data'!$D$33,0,10*ROW('Sanitation Data'!D138))="","",OFFSET('Sanitation Data'!$D$33,0,10*ROW('Sanitation Data'!D138)))</f>
        <v/>
      </c>
      <c r="CU144" s="34" t="str">
        <f ca="1">+IF(OFFSET('Sanitation Data'!$E$29,0,10*ROW('Sanitation Data'!E138))="","",OFFSET('Sanitation Data'!$E$29,0,10*ROW('Sanitation Data'!E138)))</f>
        <v/>
      </c>
      <c r="CV144" s="34" t="str">
        <f ca="1">+IF(OFFSET('Sanitation Data'!$E$30,0,10*ROW('Sanitation Data'!E138))="","",OFFSET('Sanitation Data'!$E$30,0,10*ROW('Sanitation Data'!E138)))</f>
        <v/>
      </c>
      <c r="CW144" s="34" t="str">
        <f ca="1">+IF(OFFSET('Sanitation Data'!$E$31,0,10*ROW('Sanitation Data'!E138))="","",OFFSET('Sanitation Data'!$E$31,0,10*ROW('Sanitation Data'!E138)))</f>
        <v/>
      </c>
      <c r="CX144" s="34" t="str">
        <f ca="1">+IF(OFFSET('Sanitation Data'!$E$32,0,10*ROW('Sanitation Data'!E138))="","",OFFSET('Sanitation Data'!$E$32,0,10*ROW('Sanitation Data'!E138)))</f>
        <v/>
      </c>
      <c r="CY144" s="34" t="str">
        <f ca="1">+IF(OFFSET('Sanitation Data'!$E$33,0,10*ROW('Sanitation Data'!E138))="","",OFFSET('Sanitation Data'!$E$33,0,10*ROW('Sanitation Data'!E138)))</f>
        <v/>
      </c>
      <c r="CZ144" s="34" t="str">
        <f ca="1">+IF(OFFSET('Sanitation Data'!$F$29,0,10*ROW('Sanitation Data'!F138))="","",OFFSET('Sanitation Data'!$F$29,0,10*ROW('Sanitation Data'!F138)))</f>
        <v/>
      </c>
      <c r="DA144" s="34" t="str">
        <f ca="1">+IF(OFFSET('Sanitation Data'!$F$30,0,10*ROW('Sanitation Data'!F138))="","",OFFSET('Sanitation Data'!$F$30,0,10*ROW('Sanitation Data'!F138)))</f>
        <v/>
      </c>
      <c r="DB144" s="34" t="str">
        <f ca="1">+IF(OFFSET('Sanitation Data'!$F$31,0,10*ROW('Sanitation Data'!F138))="","",OFFSET('Sanitation Data'!$F$31,0,10*ROW('Sanitation Data'!F138)))</f>
        <v/>
      </c>
      <c r="DC144" s="34" t="str">
        <f ca="1">+IF(OFFSET('Sanitation Data'!$F$32,0,10*ROW('Sanitation Data'!F138))="","",OFFSET('Sanitation Data'!$F$32,0,10*ROW('Sanitation Data'!F138)))</f>
        <v/>
      </c>
      <c r="DD144" s="34" t="str">
        <f ca="1">+IF(OFFSET('Sanitation Data'!$F$33,0,10*ROW('Sanitation Data'!F138))="","",OFFSET('Sanitation Data'!$F$33,0,10*ROW('Sanitation Data'!F138)))</f>
        <v/>
      </c>
      <c r="DE144" s="34" t="str">
        <f ca="1">+IF(OFFSET('Sanitation Data'!$G$29,0,10*ROW('Sanitation Data'!G138))="","",OFFSET('Sanitation Data'!$G$29,0,10*ROW('Sanitation Data'!G138)))</f>
        <v/>
      </c>
      <c r="DF144" s="34" t="str">
        <f ca="1">+IF(OFFSET('Sanitation Data'!$G$30,0,10*ROW('Sanitation Data'!G138))="","",OFFSET('Sanitation Data'!$G$30,0,10*ROW('Sanitation Data'!G138)))</f>
        <v/>
      </c>
      <c r="DG144" s="34" t="str">
        <f ca="1">+IF(OFFSET('Sanitation Data'!$G$31,0,10*ROW('Sanitation Data'!G138))="","",OFFSET('Sanitation Data'!$G$31,0,10*ROW('Sanitation Data'!G138)))</f>
        <v/>
      </c>
      <c r="DH144" s="34" t="str">
        <f ca="1">+IF(OFFSET('Sanitation Data'!$G$32,0,10*ROW('Sanitation Data'!G138))="","",OFFSET('Sanitation Data'!$G$32,0,10*ROW('Sanitation Data'!G138)))</f>
        <v/>
      </c>
      <c r="DI144" s="34" t="str">
        <f ca="1">+IF(OFFSET('Sanitation Data'!$G$33,0,10*ROW('Sanitation Data'!G138))="","",OFFSET('Sanitation Data'!$G$33,0,10*ROW('Sanitation Data'!G138)))</f>
        <v/>
      </c>
      <c r="DJ144" s="34" t="str">
        <f ca="1">+IF(OFFSET('Sanitation Data'!$H$29,0,10*ROW('Sanitation Data'!H138))="","",OFFSET('Sanitation Data'!$H$29,0,10*ROW('Sanitation Data'!H138)))</f>
        <v/>
      </c>
      <c r="DK144" s="34" t="str">
        <f ca="1">+IF(OFFSET('Sanitation Data'!$H$30,0,10*ROW('Sanitation Data'!H138))="","",OFFSET('Sanitation Data'!$H$30,0,10*ROW('Sanitation Data'!H138)))</f>
        <v/>
      </c>
      <c r="DL144" s="34" t="str">
        <f ca="1">+IF(OFFSET('Sanitation Data'!$H$31,0,10*ROW('Sanitation Data'!H138))="","",OFFSET('Sanitation Data'!$H$31,0,10*ROW('Sanitation Data'!H138)))</f>
        <v/>
      </c>
      <c r="DM144" s="34" t="str">
        <f ca="1">+IF(OFFSET('Sanitation Data'!$H$32,0,10*ROW('Sanitation Data'!H138))="","",OFFSET('Sanitation Data'!$H$32,0,10*ROW('Sanitation Data'!H138)))</f>
        <v/>
      </c>
      <c r="DN144" s="34" t="str">
        <f ca="1">+IF(OFFSET('Sanitation Data'!$H$33,0,10*ROW('Sanitation Data'!H138))="","",OFFSET('Sanitation Data'!$H$33,0,10*ROW('Sanitation Data'!H138)))</f>
        <v/>
      </c>
      <c r="DO144" s="34" t="str">
        <f ca="1">+IF(OFFSET('Hygiene Data'!$C$12,0,10*ROW('Hygiene Data'!C138))="","",OFFSET('Hygiene Data'!$C$12,0,10*ROW('Hygiene Data'!C138)))</f>
        <v/>
      </c>
      <c r="DP144" s="34" t="str">
        <f ca="1">+IF(OFFSET('Hygiene Data'!$C$13,0,10*ROW('Hygiene Data'!C138))="","",OFFSET('Hygiene Data'!$C$13,0,10*ROW('Hygiene Data'!C138)))</f>
        <v/>
      </c>
      <c r="DQ144" s="34" t="str">
        <f ca="1">+IF(OFFSET('Hygiene Data'!$C$14,0,10*ROW('Hygiene Data'!C138))="","",OFFSET('Hygiene Data'!$C$14,0,10*ROW('Hygiene Data'!C138)))</f>
        <v/>
      </c>
      <c r="DR144" s="34" t="str">
        <f ca="1">+IF(OFFSET('Hygiene Data'!$D$12,0,10*ROW('Hygiene Data'!D138))="","",OFFSET('Hygiene Data'!$D$12,0,10*ROW('Hygiene Data'!D138)))</f>
        <v/>
      </c>
      <c r="DS144" s="34" t="str">
        <f ca="1">+IF(OFFSET('Hygiene Data'!$D$13,0,10*ROW('Hygiene Data'!D138))="","",OFFSET('Hygiene Data'!$D$13,0,10*ROW('Hygiene Data'!D138)))</f>
        <v/>
      </c>
      <c r="DT144" s="34" t="str">
        <f ca="1">+IF(OFFSET('Hygiene Data'!$D$14,0,10*ROW('Hygiene Data'!D138))="","",OFFSET('Hygiene Data'!$D$14,0,10*ROW('Hygiene Data'!D138)))</f>
        <v/>
      </c>
      <c r="DU144" s="34" t="str">
        <f ca="1">+IF(OFFSET('Hygiene Data'!$E$12,0,10*ROW('Hygiene Data'!E138))="","",OFFSET('Hygiene Data'!$E$12,0,10*ROW('Hygiene Data'!E138)))</f>
        <v/>
      </c>
      <c r="DV144" s="34" t="str">
        <f ca="1">+IF(OFFSET('Hygiene Data'!$E$13,0,10*ROW('Hygiene Data'!E138))="","",OFFSET('Hygiene Data'!$E$13,0,10*ROW('Hygiene Data'!E138)))</f>
        <v/>
      </c>
      <c r="DW144" s="34" t="str">
        <f ca="1">+IF(OFFSET('Hygiene Data'!$E$14,0,10*ROW('Hygiene Data'!E138))="","",OFFSET('Hygiene Data'!$E$14,0,10*ROW('Hygiene Data'!E138)))</f>
        <v/>
      </c>
      <c r="DX144" s="34" t="str">
        <f ca="1">+IF(OFFSET('Hygiene Data'!$F$12,0,10*ROW('Hygiene Data'!F138))="","",OFFSET('Hygiene Data'!$F$12,0,10*ROW('Hygiene Data'!F138)))</f>
        <v/>
      </c>
      <c r="DY144" s="34" t="str">
        <f ca="1">+IF(OFFSET('Hygiene Data'!$F$13,0,10*ROW('Hygiene Data'!F138))="","",OFFSET('Hygiene Data'!$F$13,0,10*ROW('Hygiene Data'!F138)))</f>
        <v/>
      </c>
      <c r="DZ144" s="34" t="str">
        <f ca="1">+IF(OFFSET('Hygiene Data'!$F$14,0,10*ROW('Hygiene Data'!F138))="","",OFFSET('Hygiene Data'!$F$14,0,10*ROW('Hygiene Data'!F138)))</f>
        <v/>
      </c>
      <c r="EA144" s="34" t="str">
        <f ca="1">+IF(OFFSET('Hygiene Data'!$G$12,0,10*ROW('Hygiene Data'!G138))="","",OFFSET('Hygiene Data'!$G$12,0,10*ROW('Hygiene Data'!G138)))</f>
        <v/>
      </c>
      <c r="EB144" s="34" t="str">
        <f ca="1">+IF(OFFSET('Hygiene Data'!$G$13,0,10*ROW('Hygiene Data'!G138))="","",OFFSET('Hygiene Data'!$G$13,0,10*ROW('Hygiene Data'!G138)))</f>
        <v/>
      </c>
      <c r="EC144" s="34" t="str">
        <f ca="1">+IF(OFFSET('Hygiene Data'!$G$14,0,10*ROW('Hygiene Data'!G138))="","",OFFSET('Hygiene Data'!$G$14,0,10*ROW('Hygiene Data'!G138)))</f>
        <v/>
      </c>
      <c r="ED144" s="34" t="str">
        <f ca="1">+IF(OFFSET('Hygiene Data'!$H$12,0,10*ROW('Hygiene Data'!H138))="","",OFFSET('Hygiene Data'!$H$12,0,10*ROW('Hygiene Data'!H138)))</f>
        <v/>
      </c>
      <c r="EE144" s="34" t="str">
        <f ca="1">+IF(OFFSET('Hygiene Data'!$H$13,0,10*ROW('Hygiene Data'!H138))="","",OFFSET('Hygiene Data'!$H$13,0,10*ROW('Hygiene Data'!H138)))</f>
        <v/>
      </c>
      <c r="EF144" s="34" t="str">
        <f ca="1">+IF(OFFSET('Hygiene Data'!$H$14,0,10*ROW('Hygiene Data'!H138))="","",OFFSET('Hygiene Data'!$H$14,0,10*ROW('Hygiene Data'!H138)))</f>
        <v/>
      </c>
    </row>
    <row r="145" spans="1:136" x14ac:dyDescent="0.2">
      <c r="A145" s="50" t="str">
        <f ca="1">+IF(OFFSET('Water Data'!$B$1,0,10*ROW('Water Data'!B142))="","",OFFSET('Water Data'!$B$1,0,10*ROW('Water Data'!B142)))</f>
        <v/>
      </c>
      <c r="B145" s="50" t="str">
        <f ca="1">+IF(OFFSET('Water Data'!$A$3,0,10*ROW('Water Data'!A142))="","",OFFSET('Water Data'!$A$3,0,10*ROW('Water Data'!A142)))</f>
        <v/>
      </c>
      <c r="C145" s="50" t="str">
        <f ca="1">+IF(OFFSET('Water Data'!$C$3,0,10*ROW('Water Data'!C142))="","",OFFSET('Water Data'!$C$3,0,10*ROW('Water Data'!C142)))</f>
        <v/>
      </c>
      <c r="D145" s="133" t="e">
        <f ca="1">+IF(AND(ISNUMBER(OFFSET('Water Data'!$C$5,0,10*ROW('Water Data'!C139))),BS145="Yes"),100-OFFSET('Water Data'!$C$5,0,10*ROW('Water Data'!C139)),IF(AND(ISNUMBER(OFFSET('Water Data'!$C$5,0,10*ROW('Water Data'!C139))),BS145="No",ISNUMBER(OFFSET('Water Data'!$C$5,0,10*ROW('Water Data'!C139)))),CONCATENATE("[",ROUND(100-OFFSET('Water Data'!$C$5,0,10*ROW('Water Data'!C139)),0),"]"),IF(AND(ISNUMBER(OFFSET('Water Data'!$C$5,0,10*ROW('Water Data'!C139))),BS145="",ISNUMBER(OFFSET('Water Data'!$C$5,0,10*ROW('Water Data'!C139)))),100-OFFSET('Water Data'!$C$5,0,10*ROW('Water Data'!C139)),NA())))</f>
        <v>#N/A</v>
      </c>
      <c r="E145" s="133" t="e">
        <f ca="1">+IF(AND(ISNUMBER(OFFSET('Water Data'!$C$7,0,10*ROW('Water Data'!D139))),BT145="Yes"),OFFSET('Water Data'!$C$7,0,10*ROW('Water Data'!C139)),IF(AND(ISNUMBER(OFFSET('Water Data'!$C$7,0,10*ROW('Water Data'!C139))),BT145="No",ISNUMBER(OFFSET('Water Data'!$C$7,0,10*ROW('Water Data'!C139)))),CONCATENATE("[",ROUND(OFFSET('Water Data'!$C$7,0,10*ROW('Water Data'!C139)),0),"]"),IF(AND(ISNUMBER(OFFSET('Water Data'!$C$7,0,10*ROW('Water Data'!C139))),BT145="",ISNUMBER(OFFSET('Water Data'!$C$7,0,10*ROW('Water Data'!C139)))),OFFSET('Water Data'!$C$7,0,10*ROW('Water Data'!C139)),NA())))</f>
        <v>#N/A</v>
      </c>
      <c r="F145" s="133" t="e">
        <f ca="1">+IF(AND(ISNUMBER(OFFSET('Water Data'!$C$10,0,10*ROW('Water Data'!C139))),BU145="Yes"),OFFSET('Water Data'!$C$10,0,10*ROW('Water Data'!C139)),IF(AND(ISNUMBER(OFFSET('Water Data'!$C$10,0,10*ROW('Water Data'!C139))),BU145="No",ISNUMBER(OFFSET('Water Data'!$C$10,0,10*ROW('Water Data'!C139)))),CONCATENATE("[",ROUND(OFFSET('Water Data'!$C$10,0,10*ROW('Water Data'!C139)),0),"]"),IF(AND(ISNUMBER(OFFSET('Water Data'!$C$10,0,10*ROW('Water Data'!C139))),BU145="",ISNUMBER(OFFSET('Water Data'!$C$10,0,10*ROW('Water Data'!C139)))),OFFSET('Water Data'!$C$10,0,10*ROW('Water Data'!C139)),NA())))</f>
        <v>#N/A</v>
      </c>
      <c r="G145" s="133" t="e">
        <f ca="1">+IF(AND(ISNUMBER(OFFSET('Water Data'!$D$5,0,10*ROW('Water Data'!D139))),BV145="Yes"),100-OFFSET('Water Data'!$D$5,0,10*ROW('Water Data'!D139)),IF(AND(ISNUMBER(OFFSET('Water Data'!$D$5,0,10*ROW('Water Data'!D139))),BV145="No",ISNUMBER(OFFSET('Water Data'!$D$5,0,10*ROW('Water Data'!D139)))),CONCATENATE("[",ROUND(100-OFFSET('Water Data'!$D$5,0,10*ROW('Water Data'!D139)),0),"]"),IF(AND(ISNUMBER(OFFSET('Water Data'!$D$5,0,10*ROW('Water Data'!D139))),BV145="",ISNUMBER(OFFSET('Water Data'!$D$5,0,10*ROW('Water Data'!D139)))),100-OFFSET('Water Data'!$D$5,0,10*ROW('Water Data'!D139)),NA())))</f>
        <v>#N/A</v>
      </c>
      <c r="H145" s="133" t="e">
        <f ca="1">+IF(AND(ISNUMBER(OFFSET('Water Data'!$D$7,0,10*ROW('Water Data'!D139))),BW145="Yes"),OFFSET('Water Data'!$D$7,0,10*ROW('Water Data'!D139)),IF(AND(ISNUMBER(OFFSET('Water Data'!$D$7,0,10*ROW('Water Data'!D139))),BW145="No",ISNUMBER(OFFSET('Water Data'!$D$7,0,10*ROW('Water Data'!D139)))),CONCATENATE("[",ROUND(OFFSET('Water Data'!$C$7,0,10*ROW('Water Data'!D139)),0),"]"),IF(AND(ISNUMBER(OFFSET('Water Data'!$D$7,0,10*ROW('Water Data'!D139))),BW145="",ISNUMBER(OFFSET('Water Data'!$D$7,0,10*ROW('Water Data'!D139)))),OFFSET('Water Data'!$D$7,0,10*ROW('Water Data'!D139)),NA())))</f>
        <v>#N/A</v>
      </c>
      <c r="I145" s="133" t="e">
        <f ca="1">+IF(AND(ISNUMBER(OFFSET('Water Data'!$D$10,0,10*ROW('Water Data'!D139))),BX145="Yes"),OFFSET('Water Data'!$D$10,0,10*ROW('Water Data'!D139)),IF(AND(ISNUMBER(OFFSET('Water Data'!$D$10,0,10*ROW('Water Data'!D139))),BX145="No",ISNUMBER(OFFSET('Water Data'!$D$10,0,10*ROW('Water Data'!D139)))),CONCATENATE("[",ROUND(OFFSET('Water Data'!$D$10,0,10*ROW('Water Data'!D139)),0),"]"),IF(AND(ISNUMBER(OFFSET('Water Data'!$D$10,0,10*ROW('Water Data'!D139))),BX145="",ISNUMBER(OFFSET('Water Data'!$D$10,0,10*ROW('Water Data'!D139)))),OFFSET('Water Data'!$D$10,0,10*ROW('Water Data'!D139)),NA())))</f>
        <v>#N/A</v>
      </c>
      <c r="J145" s="133" t="e">
        <f ca="1">+IF(AND(ISNUMBER(OFFSET('Water Data'!$E$5,0,10*ROW('Water Data'!E139))),BY145="Yes"),100-OFFSET('Water Data'!$E$5,0,10*ROW('Water Data'!E139)),IF(AND(ISNUMBER(OFFSET('Water Data'!$E$5,0,10*ROW('Water Data'!E139))),BY145="No",ISNUMBER(OFFSET('Water Data'!$E$5,0,10*ROW('Water Data'!E139)))),CONCATENATE("[",ROUND(100-OFFSET('Water Data'!$E$5,0,10*ROW('Water Data'!E139)),0),"]"),IF(AND(ISNUMBER(OFFSET('Water Data'!$E$5,0,10*ROW('Water Data'!E139))),BY145="",ISNUMBER(OFFSET('Water Data'!$E$5,0,10*ROW('Water Data'!E139)))),100-OFFSET('Water Data'!$E$5,0,10*ROW('Water Data'!E139)),NA())))</f>
        <v>#N/A</v>
      </c>
      <c r="K145" s="133" t="e">
        <f ca="1">+IF(AND(ISNUMBER(OFFSET('Water Data'!$E$7,0,10*ROW('Water Data'!E139))),BZ145="Yes"),OFFSET('Water Data'!$E$7,0,10*ROW('Water Data'!E139)),IF(AND(ISNUMBER(OFFSET('Water Data'!$E$7,0,10*ROW('Water Data'!E139))),BZ145="No",ISNUMBER(OFFSET('Water Data'!$E$7,0,10*ROW('Water Data'!E139)))),CONCATENATE("[",ROUND(OFFSET('Water Data'!$E$7,0,10*ROW('Water Data'!E139)),0),"]"),IF(AND(ISNUMBER(OFFSET('Water Data'!$E$7,0,10*ROW('Water Data'!E139))),BZ145="",ISNUMBER(OFFSET('Water Data'!$E$7,0,10*ROW('Water Data'!E139)))),OFFSET('Water Data'!$E$7,0,10*ROW('Water Data'!E139)),NA())))</f>
        <v>#N/A</v>
      </c>
      <c r="L145" s="133" t="e">
        <f ca="1">+IF(AND(ISNUMBER(OFFSET('Water Data'!$E$10,0,10*ROW('Water Data'!E139))),CA145="Yes"),OFFSET('Water Data'!$E$10,0,10*ROW('Water Data'!E139)),IF(AND(ISNUMBER(OFFSET('Water Data'!$E$10,0,10*ROW('Water Data'!E139))),CA145="No",ISNUMBER(OFFSET('Water Data'!$E$10,0,10*ROW('Water Data'!E139)))),CONCATENATE("[",ROUND(OFFSET('Water Data'!$E$10,0,10*ROW('Water Data'!E139)),0),"]"),IF(AND(ISNUMBER(OFFSET('Water Data'!$E$10,0,10*ROW('Water Data'!E139))),CA145="",ISNUMBER(OFFSET('Water Data'!$E$10,0,10*ROW('Water Data'!E139)))),OFFSET('Water Data'!$E$10,0,10*ROW('Water Data'!E139)),NA())))</f>
        <v>#N/A</v>
      </c>
      <c r="M145" s="133" t="e">
        <f ca="1">+IF(AND(ISNUMBER(OFFSET('Water Data'!$F$5,0,10*ROW('Water Data'!F139))),CB145="Yes"),100-OFFSET('Water Data'!$F$5,0,10*ROW('Water Data'!F139)),IF(AND(ISNUMBER(OFFSET('Water Data'!$F$5,0,10*ROW('Water Data'!F139))),CB145="No",ISNUMBER(OFFSET('Water Data'!$F$5,0,10*ROW('Water Data'!F139)))),CONCATENATE("[",ROUND(100-OFFSET('Water Data'!$F$5,0,10*ROW('Water Data'!F139)),0),"]"),IF(AND(ISNUMBER(OFFSET('Water Data'!$F$5,0,10*ROW('Water Data'!F139))),CB145="",ISNUMBER(OFFSET('Water Data'!$F$5,0,10*ROW('Water Data'!F139)))),100-OFFSET('Water Data'!$F$5,0,10*ROW('Water Data'!F139)),NA())))</f>
        <v>#N/A</v>
      </c>
      <c r="N145" s="133" t="e">
        <f ca="1">+IF(AND(ISNUMBER(OFFSET('Water Data'!$F$7,0,10*ROW('Water Data'!F139))),CC145="Yes"),OFFSET('Water Data'!$F$7,0,10*ROW('Water Data'!F139)),IF(AND(ISNUMBER(OFFSET('Water Data'!$F$7,0,10*ROW('Water Data'!F139))),CC145="No",ISNUMBER(OFFSET('Water Data'!$F$7,0,10*ROW('Water Data'!F139)))),CONCATENATE("[",ROUND(OFFSET('Water Data'!$F$7,0,10*ROW('Water Data'!F139)),0),"]"),IF(AND(ISNUMBER(OFFSET('Water Data'!$F$7,0,10*ROW('Water Data'!F139))),CC145="",ISNUMBER(OFFSET('Water Data'!$F$7,0,10*ROW('Water Data'!F139)))),OFFSET('Water Data'!$F$7,0,10*ROW('Water Data'!F139)),NA())))</f>
        <v>#N/A</v>
      </c>
      <c r="O145" s="133" t="e">
        <f ca="1">+IF(AND(ISNUMBER(OFFSET('Water Data'!$F$10,0,10*ROW('Water Data'!F139))),CD145="Yes"),OFFSET('Water Data'!$F$10,0,10*ROW('Water Data'!F139)),IF(AND(ISNUMBER(OFFSET('Water Data'!$F$10,0,10*ROW('Water Data'!F139))),CD145="No",ISNUMBER(OFFSET('Water Data'!$F$10,0,10*ROW('Water Data'!F139)))),CONCATENATE("[",ROUND(OFFSET('Water Data'!$F$10,0,10*ROW('Water Data'!F139)),0),"]"),IF(AND(ISNUMBER(OFFSET('Water Data'!$F$10,0,10*ROW('Water Data'!F139))),CD145="",ISNUMBER(OFFSET('Water Data'!$F$10,0,10*ROW('Water Data'!F139)))),OFFSET('Water Data'!$F$10,0,10*ROW('Water Data'!F139)),NA())))</f>
        <v>#N/A</v>
      </c>
      <c r="P145" s="133" t="e">
        <f ca="1">+IF(AND(ISNUMBER(OFFSET('Water Data'!$G$5,0,10*ROW('Water Data'!G139))),CE145="Yes"),100-OFFSET('Water Data'!$G$5,0,10*ROW('Water Data'!G139)),IF(AND(ISNUMBER(OFFSET('Water Data'!$G$5,0,10*ROW('Water Data'!G139))),CE145="No",ISNUMBER(OFFSET('Water Data'!$G$5,0,10*ROW('Water Data'!G139)))),CONCATENATE("[",ROUND(100-OFFSET('Water Data'!$G$5,0,10*ROW('Water Data'!G139)),0),"]"),IF(AND(ISNUMBER(OFFSET('Water Data'!$G$5,0,10*ROW('Water Data'!G139))),CE145="",ISNUMBER(OFFSET('Water Data'!$G$5,0,10*ROW('Water Data'!G139)))),100-OFFSET('Water Data'!$G$5,0,10*ROW('Water Data'!G139)),NA())))</f>
        <v>#N/A</v>
      </c>
      <c r="Q145" s="133" t="e">
        <f ca="1">+IF(AND(ISNUMBER(OFFSET('Water Data'!$G$7,0,10*ROW('Water Data'!G139))),CF145="Yes"),OFFSET('Water Data'!$G$7,0,10*ROW('Water Data'!G139)),IF(AND(ISNUMBER(OFFSET('Water Data'!$G$7,0,10*ROW('Water Data'!G139))),CF145="No",ISNUMBER(OFFSET('Water Data'!$G$7,0,10*ROW('Water Data'!G139)))),CONCATENATE("[",ROUND(OFFSET('Water Data'!$G$7,0,10*ROW('Water Data'!G139)),0),"]"),IF(AND(ISNUMBER(OFFSET('Water Data'!$G$7,0,10*ROW('Water Data'!G139))),CF145="",ISNUMBER(OFFSET('Water Data'!$G$7,0,10*ROW('Water Data'!G139)))),OFFSET('Water Data'!$G$7,0,10*ROW('Water Data'!G139)),NA())))</f>
        <v>#N/A</v>
      </c>
      <c r="R145" s="133" t="e">
        <f ca="1">+IF(AND(ISNUMBER(OFFSET('Water Data'!$G$10,0,10*ROW('Water Data'!G139))),CG145="Yes"),OFFSET('Water Data'!$G$10,0,10*ROW('Water Data'!G139)),IF(AND(ISNUMBER(OFFSET('Water Data'!$G$10,0,10*ROW('Water Data'!G139))),CG145="No",ISNUMBER(OFFSET('Water Data'!$G$10,0,10*ROW('Water Data'!G139)))),CONCATENATE("[",ROUND(OFFSET('Water Data'!$G$10,0,10*ROW('Water Data'!G139)),0),"]"),IF(AND(ISNUMBER(OFFSET('Water Data'!$G$10,0,10*ROW('Water Data'!G139))),CG145="",ISNUMBER(OFFSET('Water Data'!$G$10,0,10*ROW('Water Data'!G139)))),OFFSET('Water Data'!$G$10,0,10*ROW('Water Data'!G139)),NA())))</f>
        <v>#N/A</v>
      </c>
      <c r="S145" s="133" t="e">
        <f ca="1">+IF(AND(ISNUMBER(OFFSET('Water Data'!$H$5,0,10*ROW('Water Data'!H139))),CH145="Yes"),100-OFFSET('Water Data'!$H$5,0,10*ROW('Water Data'!H139)),IF(AND(ISNUMBER(OFFSET('Water Data'!$H$5,0,10*ROW('Water Data'!H139))),CH145="No",ISNUMBER(OFFSET('Water Data'!$H$5,0,10*ROW('Water Data'!H139)))),CONCATENATE("[",ROUND(100-OFFSET('Water Data'!$H$5,0,10*ROW('Water Data'!H139)),0),"]"),IF(AND(ISNUMBER(OFFSET('Water Data'!$H$5,0,10*ROW('Water Data'!H139))),CH145="",ISNUMBER(OFFSET('Water Data'!$H$5,0,10*ROW('Water Data'!H139)))),100-OFFSET('Water Data'!$H$5,0,10*ROW('Water Data'!H139)),NA())))</f>
        <v>#N/A</v>
      </c>
      <c r="T145" s="133" t="e">
        <f ca="1">+IF(AND(ISNUMBER(OFFSET('Water Data'!$H$7,0,10*ROW('Water Data'!H139))),CI145="Yes"),OFFSET('Water Data'!$H$7,0,10*ROW('Water Data'!H139)),IF(AND(ISNUMBER(OFFSET('Water Data'!$H$7,0,10*ROW('Water Data'!H139))),CI145="No",ISNUMBER(OFFSET('Water Data'!$H$7,0,10*ROW('Water Data'!H139)))),CONCATENATE("[",ROUND(OFFSET('Water Data'!$H$7,0,10*ROW('Water Data'!H139)),0),"]"),IF(AND(ISNUMBER(OFFSET('Water Data'!$H$7,0,10*ROW('Water Data'!H139))),CI145="",ISNUMBER(OFFSET('Water Data'!$H$7,0,10*ROW('Water Data'!H139)))),OFFSET('Water Data'!$H$7,0,10*ROW('Water Data'!H139)),NA())))</f>
        <v>#N/A</v>
      </c>
      <c r="U145" s="133" t="e">
        <f ca="1">+IF(AND(ISNUMBER(OFFSET('Water Data'!$H$10,0,10*ROW('Water Data'!H139))),CJ145="Yes"),OFFSET('Water Data'!$H$10,0,10*ROW('Water Data'!H139)),IF(AND(ISNUMBER(OFFSET('Water Data'!$H$10,0,10*ROW('Water Data'!H139))),CJ145="No",ISNUMBER(OFFSET('Water Data'!$H$10,0,10*ROW('Water Data'!H139)))),CONCATENATE("[",ROUND(OFFSET('Water Data'!$H$10,0,10*ROW('Water Data'!H139)),0),"]"),IF(AND(ISNUMBER(OFFSET('Water Data'!$H$10,0,10*ROW('Water Data'!H139))),CJ145="",ISNUMBER(OFFSET('Water Data'!$H$10,0,10*ROW('Water Data'!H139)))),OFFSET('Water Data'!$H$10,0,10*ROW('Water Data'!H139)),NA())))</f>
        <v>#N/A</v>
      </c>
      <c r="V145" s="134" t="e">
        <f ca="1">+IF(AND(ISNUMBER(OFFSET('Sanitation Data'!$C$5,0,10*ROW('Sanitation Data'!C139))),CK145="Yes"),100-OFFSET('Sanitation Data'!$C$5,0,10*ROW('Sanitation Data'!C139)),IF(AND(ISNUMBER(OFFSET('Sanitation Data'!$C$5,0,10*ROW('Sanitation Data'!C139))),CK145="No",ISNUMBER(OFFSET('Sanitation Data'!$C$5,0,10*ROW('Sanitation Data'!C139)))),CONCATENATE("[",ROUND(100-OFFSET('Sanitation Data'!$C$5,0,10*ROW('Sanitation Data'!C139)),0),"]"),IF(AND(ISNUMBER(OFFSET('Sanitation Data'!$C$5,0,10*ROW('Sanitation Data'!C139))),CK145="",ISNUMBER(OFFSET('Sanitation Data'!$C$5,0,10*ROW('Sanitation Data'!C139)))),100-OFFSET('Sanitation Data'!$C$5,0,10*ROW('Sanitation Data'!C139)),NA())))</f>
        <v>#N/A</v>
      </c>
      <c r="W145" s="134" t="e">
        <f ca="1">+IF(AND(ISNUMBER(OFFSET('Sanitation Data'!$C$7,0,10*ROW('Sanitation Data'!C139))),CL145="Yes"),OFFSET('Sanitation Data'!$C$7,0,10*ROW('Sanitation Data'!C139)),IF(AND(ISNUMBER(OFFSET('Sanitation Data'!$C$7,0,10*ROW('Sanitation Data'!C139))),CL145="No",ISNUMBER(OFFSET('Sanitation Data'!$C$7,0,10*ROW('Sanitation Data'!C139)))),CONCATENATE("[",ROUND(OFFSET('Sanitation Data'!$C$7,0,10*ROW('Sanitation Data'!C139)),0),"]"),IF(AND(ISNUMBER(OFFSET('Sanitation Data'!$C$7,0,10*ROW('Sanitation Data'!C139))),CL145="",ISNUMBER(OFFSET('Sanitation Data'!$C$7,0,10*ROW('Sanitation Data'!C139)))),OFFSET('Sanitation Data'!$C$7,0,10*ROW('Sanitation Data'!C139)),NA())))</f>
        <v>#N/A</v>
      </c>
      <c r="X145" s="134" t="e">
        <f ca="1">+IF(AND(ISNUMBER(OFFSET('Sanitation Data'!$C$11,0,10*ROW('Sanitation Data'!C139))),CM145="Yes"),OFFSET('Sanitation Data'!$C$11,0,10*ROW('Sanitation Data'!C139)),IF(AND(ISNUMBER(OFFSET('Sanitation Data'!$C$11,0,10*ROW('Sanitation Data'!C139))),CM145="No",ISNUMBER(OFFSET('Sanitation Data'!$C$11,0,10*ROW('Sanitation Data'!C139)))),CONCATENATE("[",ROUND(OFFSET('Sanitation Data'!$C$11,0,10*ROW('Sanitation Data'!C139)),0),"]"),IF(AND(ISNUMBER(OFFSET('Sanitation Data'!$C$11,0,10*ROW('Sanitation Data'!C139))),CM145="",ISNUMBER(OFFSET('Sanitation Data'!$C$11,0,10*ROW('Sanitation Data'!C139)))),OFFSET('Sanitation Data'!$C$11,0,10*ROW('Sanitation Data'!C139)),NA())))</f>
        <v>#N/A</v>
      </c>
      <c r="Y145" s="134" t="e">
        <f ca="1">+IF(AND(ISNUMBER(OFFSET('Sanitation Data'!$C$12,0,10*ROW('Sanitation Data'!C139))),CN145="Yes"),OFFSET('Sanitation Data'!$C$12,0,10*ROW('Sanitation Data'!C139)),IF(AND(ISNUMBER(OFFSET('Sanitation Data'!$C$12,0,10*ROW('Sanitation Data'!C139))),CN145="No",ISNUMBER(OFFSET('Sanitation Data'!$C$12,0,10*ROW('Sanitation Data'!C139)))),CONCATENATE("[",ROUND(OFFSET('Sanitation Data'!$C$12,0,10*ROW('Sanitation Data'!C139)),0),"]"),IF(AND(ISNUMBER(OFFSET('Sanitation Data'!$C$12,0,10*ROW('Sanitation Data'!C139))),CN145="",ISNUMBER(OFFSET('Sanitation Data'!$C$12,0,10*ROW('Sanitation Data'!C139)))),OFFSET('Sanitation Data'!$C$12,0,10*ROW('Sanitation Data'!C139)),NA())))</f>
        <v>#N/A</v>
      </c>
      <c r="Z145" s="134" t="e">
        <f ca="1">+IF(AND(ISNUMBER(OFFSET('Sanitation Data'!$C$13,0,10*ROW('Sanitation Data'!C139))),CO145="Yes"),OFFSET('Sanitation Data'!$C$13,0,10*ROW('Sanitation Data'!C139)),IF(AND(ISNUMBER(OFFSET('Sanitation Data'!$C$13,0,10*ROW('Sanitation Data'!C139))),CO145="No",ISNUMBER(OFFSET('Sanitation Data'!$C$13,0,10*ROW('Sanitation Data'!C139)))),CONCATENATE("[",ROUND(OFFSET('Sanitation Data'!$C$13,0,10*ROW('Sanitation Data'!C139)),0),"]"),IF(AND(ISNUMBER(OFFSET('Sanitation Data'!$C$13,0,10*ROW('Sanitation Data'!C139))),CO145="",ISNUMBER(OFFSET('Sanitation Data'!$C$13,0,10*ROW('Sanitation Data'!C139)))),OFFSET('Sanitation Data'!$C$13,0,10*ROW('Sanitation Data'!C139)),NA())))</f>
        <v>#N/A</v>
      </c>
      <c r="AA145" s="134" t="e">
        <f ca="1">+IF(AND(ISNUMBER(OFFSET('Sanitation Data'!$D$5,0,10*ROW('Sanitation Data'!D139))),CP145="Yes"),100-OFFSET('Sanitation Data'!$D$5,0,10*ROW('Sanitation Data'!D139)),IF(AND(ISNUMBER(OFFSET('Sanitation Data'!$D$5,0,10*ROW('Sanitation Data'!D139))),CP145="No",ISNUMBER(OFFSET('Sanitation Data'!$D$5,0,10*ROW('Sanitation Data'!D139)))),CONCATENATE("[",ROUND(100-OFFSET('Sanitation Data'!$D$5,0,10*ROW('Sanitation Data'!D139)),0),"]"),IF(AND(ISNUMBER(OFFSET('Sanitation Data'!$D$5,0,10*ROW('Sanitation Data'!D139))),CP145="",ISNUMBER(OFFSET('Sanitation Data'!$D$5,0,10*ROW('Sanitation Data'!D139)))),100-OFFSET('Sanitation Data'!$D$5,0,10*ROW('Sanitation Data'!D139)),NA())))</f>
        <v>#N/A</v>
      </c>
      <c r="AB145" s="134" t="e">
        <f ca="1">+IF(AND(ISNUMBER(OFFSET('Sanitation Data'!$D$7,0,10*ROW('Sanitation Data'!D139))),CQ145="Yes"),OFFSET('Sanitation Data'!$D$7,0,10*ROW('Sanitation Data'!G139)),IF(AND(ISNUMBER(OFFSET('Sanitation Data'!$D$7,0,10*ROW('Sanitation Data'!D139))),CQ145="No",ISNUMBER(OFFSET('Sanitation Data'!$D$7,0,10*ROW('Sanitation Data'!D139)))),CONCATENATE("[",ROUND(OFFSET('Sanitation Data'!$D$7,0,10*ROW('Sanitation Data'!D139)),0),"]"),IF(AND(ISNUMBER(OFFSET('Sanitation Data'!$D$7,0,10*ROW('Sanitation Data'!D139))),CQ145="",ISNUMBER(OFFSET('Sanitation Data'!$D$7,0,10*ROW('Sanitation Data'!D139)))),OFFSET('Sanitation Data'!$D$7,0,10*ROW('Sanitation Data'!D139)),NA())))</f>
        <v>#N/A</v>
      </c>
      <c r="AC145" s="134" t="e">
        <f ca="1">+IF(AND(ISNUMBER(OFFSET('Sanitation Data'!$D$11,0,10*ROW('Sanitation Data'!D139))),CR145="Yes"),OFFSET('Sanitation Data'!$D$11,0,10*ROW('Sanitation Data'!D139)),IF(AND(ISNUMBER(OFFSET('Sanitation Data'!$D$11,0,10*ROW('Sanitation Data'!D139))),CR145="No",ISNUMBER(OFFSET('Sanitation Data'!$D$11,0,10*ROW('Sanitation Data'!D139)))),CONCATENATE("[",ROUND(OFFSET('Sanitation Data'!$D$11,0,10*ROW('Sanitation Data'!D139)),0),"]"),IF(AND(ISNUMBER(OFFSET('Sanitation Data'!$D$11,0,10*ROW('Sanitation Data'!D139))),CR145="",ISNUMBER(OFFSET('Sanitation Data'!$D$11,0,10*ROW('Sanitation Data'!D139)))),OFFSET('Sanitation Data'!$D$11,0,10*ROW('Sanitation Data'!D139)),NA())))</f>
        <v>#N/A</v>
      </c>
      <c r="AD145" s="134" t="e">
        <f ca="1">+IF(AND(ISNUMBER(OFFSET('Sanitation Data'!$D$12,0,10*ROW('Sanitation Data'!D139))),CS145="Yes"),OFFSET('Sanitation Data'!$D$12,0,10*ROW('Sanitation Data'!D139)),IF(AND(ISNUMBER(OFFSET('Sanitation Data'!$D$12,0,10*ROW('Sanitation Data'!D139))),CS145="No",ISNUMBER(OFFSET('Sanitation Data'!$D$12,0,10*ROW('Sanitation Data'!D139)))),CONCATENATE("[",ROUND(OFFSET('Sanitation Data'!$D$12,0,10*ROW('Sanitation Data'!D139)),0),"]"),IF(AND(ISNUMBER(OFFSET('Sanitation Data'!$D$12,0,10*ROW('Sanitation Data'!D139))),CS145="",ISNUMBER(OFFSET('Sanitation Data'!$D$12,0,10*ROW('Sanitation Data'!D139)))),OFFSET('Sanitation Data'!$D$12,0,10*ROW('Sanitation Data'!D139)),NA())))</f>
        <v>#N/A</v>
      </c>
      <c r="AE145" s="134" t="e">
        <f ca="1">+IF(AND(ISNUMBER(OFFSET('Sanitation Data'!$D$13,0,10*ROW('Sanitation Data'!D139))),CT145="Yes"),OFFSET('Sanitation Data'!$D$13,0,10*ROW('Sanitation Data'!D139)),IF(AND(ISNUMBER(OFFSET('Sanitation Data'!$D$13,0,10*ROW('Sanitation Data'!D139))),CT145="No",ISNUMBER(OFFSET('Sanitation Data'!$D$13,0,10*ROW('Sanitation Data'!D139)))),CONCATENATE("[",ROUND(OFFSET('Sanitation Data'!$D$13,0,10*ROW('Sanitation Data'!D139)),0),"]"),IF(AND(ISNUMBER(OFFSET('Sanitation Data'!$D$13,0,10*ROW('Sanitation Data'!D139))),CT145="",ISNUMBER(OFFSET('Sanitation Data'!$D$13,0,10*ROW('Sanitation Data'!D139)))),OFFSET('Sanitation Data'!$D$13,0,10*ROW('Sanitation Data'!D139)),NA())))</f>
        <v>#N/A</v>
      </c>
      <c r="AF145" s="134" t="e">
        <f ca="1">+IF(AND(ISNUMBER(OFFSET('Sanitation Data'!$E$5,0,10*ROW('Sanitation Data'!E139))),CU145="Yes"),100-OFFSET('Sanitation Data'!$E$5,0,10*ROW('Sanitation Data'!E139)),IF(AND(ISNUMBER(OFFSET('Sanitation Data'!$E$5,0,10*ROW('Sanitation Data'!E139))),CU145="No",ISNUMBER(OFFSET('Sanitation Data'!$E$5,0,10*ROW('Sanitation Data'!E139)))),CONCATENATE("[",ROUND(100-OFFSET('Sanitation Data'!$E$5,0,10*ROW('Sanitation Data'!E139)),0),"]"),IF(AND(ISNUMBER(OFFSET('Sanitation Data'!$E$5,0,10*ROW('Sanitation Data'!E139))),CU145="",ISNUMBER(OFFSET('Sanitation Data'!$E$5,0,10*ROW('Sanitation Data'!E139)))),100-OFFSET('Sanitation Data'!$E$5,0,10*ROW('Sanitation Data'!E139)),NA())))</f>
        <v>#N/A</v>
      </c>
      <c r="AG145" s="134" t="e">
        <f ca="1">+IF(AND(ISNUMBER(OFFSET('Sanitation Data'!$E$7,0,10*ROW('Sanitation Data'!E139))),CV145="Yes"),OFFSET('Sanitation Data'!$E$7,0,10*ROW('Sanitation Data'!E139)),IF(AND(ISNUMBER(OFFSET('Sanitation Data'!$E$7,0,10*ROW('Sanitation Data'!E139))),CV145="No",ISNUMBER(OFFSET('Sanitation Data'!$E$7,0,10*ROW('Sanitation Data'!E139)))),CONCATENATE("[",ROUND(OFFSET('Sanitation Data'!$E$7,0,10*ROW('Sanitation Data'!E139)),0),"]"),IF(AND(ISNUMBER(OFFSET('Sanitation Data'!$E$7,0,10*ROW('Sanitation Data'!E139))),CV145="",ISNUMBER(OFFSET('Sanitation Data'!$E$7,0,10*ROW('Sanitation Data'!E139)))),OFFSET('Sanitation Data'!$E$7,0,10*ROW('Sanitation Data'!E139)),NA())))</f>
        <v>#N/A</v>
      </c>
      <c r="AH145" s="134" t="e">
        <f ca="1">+IF(AND(ISNUMBER(OFFSET('Sanitation Data'!$E$11,0,10*ROW('Sanitation Data'!E139))),CW145="Yes"),OFFSET('Sanitation Data'!$E$11,0,10*ROW('Sanitation Data'!E139)),IF(AND(ISNUMBER(OFFSET('Sanitation Data'!$E$11,0,10*ROW('Sanitation Data'!E139))),CW145="No",ISNUMBER(OFFSET('Sanitation Data'!$E$11,0,10*ROW('Sanitation Data'!E139)))),CONCATENATE("[",ROUND(OFFSET('Sanitation Data'!$E$11,0,10*ROW('Sanitation Data'!E139)),0),"]"),IF(AND(ISNUMBER(OFFSET('Sanitation Data'!$E$11,0,10*ROW('Sanitation Data'!E139))),CW145="",ISNUMBER(OFFSET('Sanitation Data'!$E$11,0,10*ROW('Sanitation Data'!E139)))),OFFSET('Sanitation Data'!$E$11,0,10*ROW('Sanitation Data'!E139)),NA())))</f>
        <v>#N/A</v>
      </c>
      <c r="AI145" s="134" t="e">
        <f ca="1">+IF(AND(ISNUMBER(OFFSET('Sanitation Data'!$E$12,0,10*ROW('Sanitation Data'!E139))),CX145="Yes"),OFFSET('Sanitation Data'!$E$12,0,10*ROW('Sanitation Data'!E139)),IF(AND(ISNUMBER(OFFSET('Sanitation Data'!$E$12,0,10*ROW('Sanitation Data'!E139))),CX145="No",ISNUMBER(OFFSET('Sanitation Data'!$E$12,0,10*ROW('Sanitation Data'!E139)))),CONCATENATE("[",ROUND(OFFSET('Sanitation Data'!$E$12,0,10*ROW('Sanitation Data'!E139)),0),"]"),IF(AND(ISNUMBER(OFFSET('Sanitation Data'!$E$12,0,10*ROW('Sanitation Data'!E139))),CX145="",ISNUMBER(OFFSET('Sanitation Data'!$E$12,0,10*ROW('Sanitation Data'!E139)))),OFFSET('Sanitation Data'!$E$12,0,10*ROW('Sanitation Data'!E139)),NA())))</f>
        <v>#N/A</v>
      </c>
      <c r="AJ145" s="134" t="e">
        <f ca="1">+IF(AND(ISNUMBER(OFFSET('Sanitation Data'!$E$13,0,10*ROW('Sanitation Data'!E139))),CY145="Yes"),OFFSET('Sanitation Data'!$E$13,0,10*ROW('Sanitation Data'!E139)),IF(AND(ISNUMBER(OFFSET('Sanitation Data'!$E$13,0,10*ROW('Sanitation Data'!E139))),CY145="No",ISNUMBER(OFFSET('Sanitation Data'!$E$13,0,10*ROW('Sanitation Data'!E139)))),CONCATENATE("[",ROUND(OFFSET('Sanitation Data'!$E$13,0,10*ROW('Sanitation Data'!E139)),0),"]"),IF(AND(ISNUMBER(OFFSET('Sanitation Data'!$E$13,0,10*ROW('Sanitation Data'!E139))),CY145="",ISNUMBER(OFFSET('Sanitation Data'!$E$13,0,10*ROW('Sanitation Data'!E139)))),OFFSET('Sanitation Data'!$E$13,0,10*ROW('Sanitation Data'!E139)),NA())))</f>
        <v>#N/A</v>
      </c>
      <c r="AK145" s="134" t="e">
        <f ca="1">+IF(AND(ISNUMBER(OFFSET('Sanitation Data'!$F$5,0,10*ROW('Sanitation Data'!F139))),CZ145="Yes"),100-OFFSET('Sanitation Data'!$F$5,0,10*ROW('Sanitation Data'!F139)),IF(AND(ISNUMBER(OFFSET('Sanitation Data'!$F$5,0,10*ROW('Sanitation Data'!F139))),CZ145="No",ISNUMBER(OFFSET('Sanitation Data'!$F$5,0,10*ROW('Sanitation Data'!F139)))),CONCATENATE("[",ROUND(100-OFFSET('Sanitation Data'!$F$5,0,10*ROW('Sanitation Data'!F139)),0),"]"),IF(AND(ISNUMBER(OFFSET('Sanitation Data'!$F$5,0,10*ROW('Sanitation Data'!F139))),CZ145="",ISNUMBER(OFFSET('Sanitation Data'!$F$5,0,10*ROW('Sanitation Data'!F139)))),100-OFFSET('Sanitation Data'!$F$5,0,10*ROW('Sanitation Data'!F139)),NA())))</f>
        <v>#N/A</v>
      </c>
      <c r="AL145" s="134" t="e">
        <f ca="1">+IF(AND(ISNUMBER(OFFSET('Sanitation Data'!$F$7,0,10*ROW('Sanitation Data'!F139))),DA145="Yes"),OFFSET('Sanitation Data'!$F$7,0,10*ROW('Sanitation Data'!F139)),IF(AND(ISNUMBER(OFFSET('Sanitation Data'!$F$7,0,10*ROW('Sanitation Data'!F139))),DA145="No",ISNUMBER(OFFSET('Sanitation Data'!$F$7,0,10*ROW('Sanitation Data'!F139)))),CONCATENATE("[",ROUND(OFFSET('Sanitation Data'!$F$7,0,10*ROW('Sanitation Data'!F139)),0),"]"),IF(AND(ISNUMBER(OFFSET('Sanitation Data'!$F$7,0,10*ROW('Sanitation Data'!F139))),DA145="",ISNUMBER(OFFSET('Sanitation Data'!$F$7,0,10*ROW('Sanitation Data'!F139)))),OFFSET('Sanitation Data'!$F$7,0,10*ROW('Sanitation Data'!F139)),NA())))</f>
        <v>#N/A</v>
      </c>
      <c r="AM145" s="134" t="e">
        <f ca="1">+IF(AND(ISNUMBER(OFFSET('Sanitation Data'!$F$11,0,10*ROW('Sanitation Data'!F139))),DB145="Yes"),OFFSET('Sanitation Data'!$F$11,0,10*ROW('Sanitation Data'!F139)),IF(AND(ISNUMBER(OFFSET('Sanitation Data'!$F$11,0,10*ROW('Sanitation Data'!F139))),DB145="No",ISNUMBER(OFFSET('Sanitation Data'!$F$11,0,10*ROW('Sanitation Data'!F139)))),CONCATENATE("[",ROUND(OFFSET('Sanitation Data'!$F$11,0,10*ROW('Sanitation Data'!F139)),0),"]"),IF(AND(ISNUMBER(OFFSET('Sanitation Data'!$F$11,0,10*ROW('Sanitation Data'!F139))),DB145="",ISNUMBER(OFFSET('Sanitation Data'!$F$11,0,10*ROW('Sanitation Data'!F139)))),OFFSET('Sanitation Data'!$F$11,0,10*ROW('Sanitation Data'!F139)),NA())))</f>
        <v>#N/A</v>
      </c>
      <c r="AN145" s="134" t="e">
        <f ca="1">+IF(AND(ISNUMBER(OFFSET('Sanitation Data'!$F$12,0,10*ROW('Sanitation Data'!F139))),DC145="Yes"),OFFSET('Sanitation Data'!$F$12,0,10*ROW('Sanitation Data'!F139)),IF(AND(ISNUMBER(OFFSET('Sanitation Data'!$F$12,0,10*ROW('Sanitation Data'!F139))),DC145="No",ISNUMBER(OFFSET('Sanitation Data'!$F$12,0,10*ROW('Sanitation Data'!F139)))),CONCATENATE("[",ROUND(OFFSET('Sanitation Data'!$F$12,0,10*ROW('Sanitation Data'!F139)),0),"]"),IF(AND(ISNUMBER(OFFSET('Sanitation Data'!$F$12,0,10*ROW('Sanitation Data'!F139))),DC145="",ISNUMBER(OFFSET('Sanitation Data'!$F$12,0,10*ROW('Sanitation Data'!F139)))),OFFSET('Sanitation Data'!$F$12,0,10*ROW('Sanitation Data'!F139)),NA())))</f>
        <v>#N/A</v>
      </c>
      <c r="AO145" s="134" t="e">
        <f ca="1">+IF(AND(ISNUMBER(OFFSET('Sanitation Data'!$F$13,0,10*ROW('Sanitation Data'!F139))),DD145="Yes"),OFFSET('Sanitation Data'!$F$13,0,10*ROW('Sanitation Data'!F139)),IF(AND(ISNUMBER(OFFSET('Sanitation Data'!$F$13,0,10*ROW('Sanitation Data'!F139))),DD145="No",ISNUMBER(OFFSET('Sanitation Data'!$F$13,0,10*ROW('Sanitation Data'!F139)))),CONCATENATE("[",ROUND(OFFSET('Sanitation Data'!$F$13,0,10*ROW('Sanitation Data'!F139)),0),"]"),IF(AND(ISNUMBER(OFFSET('Sanitation Data'!$F$13,0,10*ROW('Sanitation Data'!F139))),DD145="",ISNUMBER(OFFSET('Sanitation Data'!$F$13,0,10*ROW('Sanitation Data'!F139)))),OFFSET('Sanitation Data'!$F$13,0,10*ROW('Sanitation Data'!F139)),NA())))</f>
        <v>#N/A</v>
      </c>
      <c r="AP145" s="134" t="e">
        <f ca="1">+IF(AND(ISNUMBER(OFFSET('Sanitation Data'!$G$5,0,10*ROW('Sanitation Data'!G139))),DE145="Yes"),100-OFFSET('Sanitation Data'!$G$5,0,10*ROW('Sanitation Data'!G139)),IF(AND(ISNUMBER(OFFSET('Sanitation Data'!$G$5,0,10*ROW('Sanitation Data'!G139))),DE145="No",ISNUMBER(OFFSET('Sanitation Data'!$G$5,0,10*ROW('Sanitation Data'!G139)))),CONCATENATE("[",ROUND(100-OFFSET('Sanitation Data'!$G$5,0,10*ROW('Sanitation Data'!G139)),0),"]"),IF(AND(ISNUMBER(OFFSET('Sanitation Data'!$G$5,0,10*ROW('Sanitation Data'!G139))),DE145="",ISNUMBER(OFFSET('Sanitation Data'!$G$5,0,10*ROW('Sanitation Data'!G139)))),100-OFFSET('Sanitation Data'!$G$5,0,10*ROW('Sanitation Data'!G139)),NA())))</f>
        <v>#N/A</v>
      </c>
      <c r="AQ145" s="134" t="e">
        <f ca="1">+IF(AND(ISNUMBER(OFFSET('Sanitation Data'!$G$7,0,10*ROW('Sanitation Data'!G139))),DF145="Yes"),OFFSET('Sanitation Data'!$G$7,0,10*ROW('Sanitation Data'!G139)),IF(AND(ISNUMBER(OFFSET('Sanitation Data'!$G$7,0,10*ROW('Sanitation Data'!G139))),DF145="No",ISNUMBER(OFFSET('Sanitation Data'!$G$7,0,10*ROW('Sanitation Data'!G139)))),CONCATENATE("[",ROUND(OFFSET('Sanitation Data'!$G$7,0,10*ROW('Sanitation Data'!G139)),0),"]"),IF(AND(ISNUMBER(OFFSET('Sanitation Data'!$G$7,0,10*ROW('Sanitation Data'!G139))),DF145="",ISNUMBER(OFFSET('Sanitation Data'!$G$7,0,10*ROW('Sanitation Data'!G139)))),OFFSET('Sanitation Data'!$G$7,0,10*ROW('Sanitation Data'!G139)),NA())))</f>
        <v>#N/A</v>
      </c>
      <c r="AR145" s="134" t="e">
        <f ca="1">+IF(AND(ISNUMBER(OFFSET('Sanitation Data'!$G$11,0,10*ROW('Sanitation Data'!G139))),DG145="Yes"),OFFSET('Sanitation Data'!$G$11,0,10*ROW('Sanitation Data'!G139)),IF(AND(ISNUMBER(OFFSET('Sanitation Data'!$G$11,0,10*ROW('Sanitation Data'!G139))),DG145="No",ISNUMBER(OFFSET('Sanitation Data'!$G$11,0,10*ROW('Sanitation Data'!G139)))),CONCATENATE("[",ROUND(OFFSET('Sanitation Data'!$G$11,0,10*ROW('Sanitation Data'!G139)),0),"]"),IF(AND(ISNUMBER(OFFSET('Sanitation Data'!$G$11,0,10*ROW('Sanitation Data'!G139))),DG145="",ISNUMBER(OFFSET('Sanitation Data'!$G$11,0,10*ROW('Sanitation Data'!G139)))),OFFSET('Sanitation Data'!$G$11,0,10*ROW('Sanitation Data'!G139)),NA())))</f>
        <v>#N/A</v>
      </c>
      <c r="AS145" s="134" t="e">
        <f ca="1">+IF(AND(ISNUMBER(OFFSET('Sanitation Data'!$G$12,0,10*ROW('Sanitation Data'!G139))),DH145="Yes"),OFFSET('Sanitation Data'!$G$12,0,10*ROW('Sanitation Data'!G139)),IF(AND(ISNUMBER(OFFSET('Sanitation Data'!$G$12,0,10*ROW('Sanitation Data'!G139))),DH145="No",ISNUMBER(OFFSET('Sanitation Data'!$G$12,0,10*ROW('Sanitation Data'!G139)))),CONCATENATE("[",ROUND(OFFSET('Sanitation Data'!$G$12,0,10*ROW('Sanitation Data'!G139)),0),"]"),IF(AND(ISNUMBER(OFFSET('Sanitation Data'!$G$12,0,10*ROW('Sanitation Data'!G139))),DH145="",ISNUMBER(OFFSET('Sanitation Data'!$G$12,0,10*ROW('Sanitation Data'!G139)))),OFFSET('Sanitation Data'!$G$12,0,10*ROW('Sanitation Data'!G139)),NA())))</f>
        <v>#N/A</v>
      </c>
      <c r="AT145" s="134" t="e">
        <f ca="1">+IF(AND(ISNUMBER(OFFSET('Sanitation Data'!$G$13,0,10*ROW('Sanitation Data'!G139))),DI145="Yes"),OFFSET('Sanitation Data'!$G$13,0,10*ROW('Sanitation Data'!G139)),IF(AND(ISNUMBER(OFFSET('Sanitation Data'!$G$13,0,10*ROW('Sanitation Data'!G139))),DI145="No",ISNUMBER(OFFSET('Sanitation Data'!$G$13,0,10*ROW('Sanitation Data'!G139)))),CONCATENATE("[",ROUND(OFFSET('Sanitation Data'!$G$13,0,10*ROW('Sanitation Data'!G139)),0),"]"),IF(AND(ISNUMBER(OFFSET('Sanitation Data'!$G$13,0,10*ROW('Sanitation Data'!G139))),DI145="",ISNUMBER(OFFSET('Sanitation Data'!$G$13,0,10*ROW('Sanitation Data'!G139)))),OFFSET('Sanitation Data'!$G$13,0,10*ROW('Sanitation Data'!G139)),NA())))</f>
        <v>#N/A</v>
      </c>
      <c r="AU145" s="134" t="e">
        <f ca="1">+IF(AND(ISNUMBER(OFFSET('Sanitation Data'!$H$5,0,10*ROW('Sanitation Data'!H139))),DJ145="Yes"),100-OFFSET('Sanitation Data'!$H$5,0,10*ROW('Sanitation Data'!H139)),IF(AND(ISNUMBER(OFFSET('Sanitation Data'!$H$5,0,10*ROW('Sanitation Data'!H139))),DJ145="No",ISNUMBER(OFFSET('Sanitation Data'!$H$5,0,10*ROW('Sanitation Data'!H139)))),CONCATENATE("[",ROUND(100-OFFSET('Sanitation Data'!$H$5,0,10*ROW('Sanitation Data'!H139)),0),"]"),IF(AND(ISNUMBER(OFFSET('Sanitation Data'!$H$5,0,10*ROW('Sanitation Data'!H139))),DJ145="",ISNUMBER(OFFSET('Sanitation Data'!$H$5,0,10*ROW('Sanitation Data'!H139)))),100-OFFSET('Sanitation Data'!$H$5,0,10*ROW('Sanitation Data'!H139)),NA())))</f>
        <v>#N/A</v>
      </c>
      <c r="AV145" s="134" t="e">
        <f ca="1">+IF(AND(ISNUMBER(OFFSET('Sanitation Data'!$H$7,0,10*ROW('Sanitation Data'!H139))),DK145="Yes"),OFFSET('Sanitation Data'!$H$7,0,10*ROW('Sanitation Data'!H139)),IF(AND(ISNUMBER(OFFSET('Sanitation Data'!$H$7,0,10*ROW('Sanitation Data'!H139))),DK145="No",ISNUMBER(OFFSET('Sanitation Data'!$H$7,0,10*ROW('Sanitation Data'!H139)))),CONCATENATE("[",ROUND(OFFSET('Sanitation Data'!$H$7,0,10*ROW('Sanitation Data'!H139)),0),"]"),IF(AND(ISNUMBER(OFFSET('Sanitation Data'!$H$7,0,10*ROW('Sanitation Data'!H139))),DK145="",ISNUMBER(OFFSET('Sanitation Data'!$H$7,0,10*ROW('Sanitation Data'!H139)))),OFFSET('Sanitation Data'!$H$7,0,10*ROW('Sanitation Data'!H139)),NA())))</f>
        <v>#N/A</v>
      </c>
      <c r="AW145" s="134" t="e">
        <f ca="1">+IF(AND(ISNUMBER(OFFSET('Sanitation Data'!$H$11,0,10*ROW('Sanitation Data'!H139))),DL145="Yes"),OFFSET('Sanitation Data'!$H$11,0,10*ROW('Sanitation Data'!H139)),IF(AND(ISNUMBER(OFFSET('Sanitation Data'!$H$11,0,10*ROW('Sanitation Data'!H139))),DL145="No",ISNUMBER(OFFSET('Sanitation Data'!$H$11,0,10*ROW('Sanitation Data'!H139)))),CONCATENATE("[",ROUND(OFFSET('Sanitation Data'!$H$11,0,10*ROW('Sanitation Data'!H139)),0),"]"),IF(AND(ISNUMBER(OFFSET('Sanitation Data'!$H$11,0,10*ROW('Sanitation Data'!H139))),DL145="",ISNUMBER(OFFSET('Sanitation Data'!$H$11,0,10*ROW('Sanitation Data'!H139)))),OFFSET('Sanitation Data'!$H$11,0,10*ROW('Sanitation Data'!H139)),NA())))</f>
        <v>#N/A</v>
      </c>
      <c r="AX145" s="134" t="e">
        <f ca="1">+IF(AND(ISNUMBER(OFFSET('Sanitation Data'!$H$12,0,10*ROW('Sanitation Data'!H139))),DM145="Yes"),OFFSET('Sanitation Data'!$H$12,0,10*ROW('Sanitation Data'!H139)),IF(AND(ISNUMBER(OFFSET('Sanitation Data'!$H$12,0,10*ROW('Sanitation Data'!H139))),DM145="No",ISNUMBER(OFFSET('Sanitation Data'!$H$12,0,10*ROW('Sanitation Data'!H139)))),CONCATENATE("[",ROUND(OFFSET('Sanitation Data'!$H$12,0,10*ROW('Sanitation Data'!H139)),0),"]"),IF(AND(ISNUMBER(OFFSET('Sanitation Data'!$H$12,0,10*ROW('Sanitation Data'!H139))),DM145="",ISNUMBER(OFFSET('Sanitation Data'!$H$12,0,10*ROW('Sanitation Data'!H139)))),OFFSET('Sanitation Data'!$H$12,0,10*ROW('Sanitation Data'!H139)),NA())))</f>
        <v>#N/A</v>
      </c>
      <c r="AY145" s="134" t="e">
        <f ca="1">+IF(AND(ISNUMBER(OFFSET('Sanitation Data'!$H$13,0,10*ROW('Sanitation Data'!H139))),DN145="Yes"),OFFSET('Sanitation Data'!$H$13,0,10*ROW('Sanitation Data'!H139)),IF(AND(ISNUMBER(OFFSET('Sanitation Data'!$H$13,0,10*ROW('Sanitation Data'!H139))),DN145="No",ISNUMBER(OFFSET('Sanitation Data'!$H$13,0,10*ROW('Sanitation Data'!H139)))),CONCATENATE("[",ROUND(OFFSET('Sanitation Data'!$H$13,0,10*ROW('Sanitation Data'!H139)),0),"]"),IF(AND(ISNUMBER(OFFSET('Sanitation Data'!$H$13,0,10*ROW('Sanitation Data'!H139))),DN145="",ISNUMBER(OFFSET('Sanitation Data'!$H$13,0,10*ROW('Sanitation Data'!H139)))),OFFSET('Sanitation Data'!$H$13,0,10*ROW('Sanitation Data'!H139)),NA())))</f>
        <v>#N/A</v>
      </c>
      <c r="AZ145" s="135" t="e">
        <f ca="1">+IF(AND(ISNUMBER(OFFSET('Hygiene Data'!$C$6,0,10*ROW('Hygiene Data'!C139))),DO145="Yes"),OFFSET('Hygiene Data'!$C$6,0,10*ROW('Hygiene Data'!C139)),IF(AND(ISNUMBER(OFFSET('Hygiene Data'!$C$6,0,10*ROW('Hygiene Data'!C139))),DO145="No",ISNUMBER(OFFSET('Hygiene Data'!$C$6,0,10*ROW('Hygiene Data'!C139)))),CONCATENATE("[",ROUND(OFFSET('Hygiene Data'!$C$6,0,10*ROW('Hygiene Data'!C139)),0),"]"),IF(AND(ISNUMBER(OFFSET('Hygiene Data'!$C$6,0,10*ROW('Hygiene Data'!C139))),DO145="",ISNUMBER(OFFSET('Hygiene Data'!$C$6,0,10*ROW('Hygiene Data'!C139)))),OFFSET('Hygiene Data'!$C$6,0,10*ROW('Hygiene Data'!C139)),NA())))</f>
        <v>#N/A</v>
      </c>
      <c r="BA145" s="135" t="e">
        <f ca="1">+IF(AND(ISNUMBER(OFFSET('Hygiene Data'!$C$8,0,10*ROW('Hygiene Data'!C139))),DP145="Yes"),OFFSET('Hygiene Data'!$C$8,0,10*ROW('Hygiene Data'!C139)),IF(AND(ISNUMBER(OFFSET('Hygiene Data'!$C$8,0,10*ROW('Hygiene Data'!C139))),DP145="No",ISNUMBER(OFFSET('Hygiene Data'!$C$8,0,10*ROW('Hygiene Data'!C139)))),CONCATENATE("[",ROUND(OFFSET('Hygiene Data'!$C$8,0,10*ROW('Hygiene Data'!C139)),0),"]"),IF(AND(ISNUMBER(OFFSET('Hygiene Data'!$C$8,0,10*ROW('Hygiene Data'!C139))),DP145="",ISNUMBER(OFFSET('Hygiene Data'!$C$8,0,10*ROW('Hygiene Data'!C139)))),OFFSET('Hygiene Data'!$C$8,0,10*ROW('Hygiene Data'!C139)),NA())))</f>
        <v>#N/A</v>
      </c>
      <c r="BB145" s="135" t="e">
        <f ca="1">+IF(AND(ISNUMBER(OFFSET('Hygiene Data'!$C$10,0,10*ROW('Hygiene Data'!C139))),DQ145="Yes"),OFFSET('Hygiene Data'!$C$10,0,10*ROW('Hygiene Data'!C139)),IF(AND(ISNUMBER(OFFSET('Hygiene Data'!$C$10,0,10*ROW('Hygiene Data'!C139))),DQ145="No",ISNUMBER(OFFSET('Hygiene Data'!$C$10,0,10*ROW('Hygiene Data'!C139)))),CONCATENATE("[",ROUND(OFFSET('Hygiene Data'!$C$10,0,10*ROW('Hygiene Data'!C139)),0),"]"),IF(AND(ISNUMBER(OFFSET('Hygiene Data'!$C$10,0,10*ROW('Hygiene Data'!C139))),DQ145="",ISNUMBER(OFFSET('Hygiene Data'!$C$10,0,10*ROW('Hygiene Data'!C139)))),OFFSET('Hygiene Data'!$C$10,0,10*ROW('Hygiene Data'!C139)),NA())))</f>
        <v>#N/A</v>
      </c>
      <c r="BC145" s="135" t="e">
        <f ca="1">+IF(AND(ISNUMBER(OFFSET('Hygiene Data'!$D$6,0,10*ROW('Hygiene Data'!D139))),DR145="Yes"),OFFSET('Hygiene Data'!$D$6,0,10*ROW('Hygiene Data'!D139)),IF(AND(ISNUMBER(OFFSET('Hygiene Data'!$D$6,0,10*ROW('Hygiene Data'!D139))),DR145="No",ISNUMBER(OFFSET('Hygiene Data'!$D$6,0,10*ROW('Hygiene Data'!D139)))),CONCATENATE("[",ROUND(OFFSET('Hygiene Data'!$D$6,0,10*ROW('Hygiene Data'!D139)),0),"]"),IF(AND(ISNUMBER(OFFSET('Hygiene Data'!$D$6,0,10*ROW('Hygiene Data'!D139))),DR145="",ISNUMBER(OFFSET('Hygiene Data'!$D$6,0,10*ROW('Hygiene Data'!D139)))),OFFSET('Hygiene Data'!$D$6,0,10*ROW('Hygiene Data'!D139)),NA())))</f>
        <v>#N/A</v>
      </c>
      <c r="BD145" s="135" t="e">
        <f ca="1">+IF(AND(ISNUMBER(OFFSET('Hygiene Data'!$D$8,0,10*ROW('Hygiene Data'!D139))),DS145="Yes"),OFFSET('Hygiene Data'!$D$8,0,10*ROW('Hygiene Data'!D139)),IF(AND(ISNUMBER(OFFSET('Hygiene Data'!$D$8,0,10*ROW('Hygiene Data'!D139))),DS145="No",ISNUMBER(OFFSET('Hygiene Data'!$D$8,0,10*ROW('Hygiene Data'!D139)))),CONCATENATE("[",ROUND(OFFSET('Hygiene Data'!$D$8,0,10*ROW('Hygiene Data'!D139)),0),"]"),IF(AND(ISNUMBER(OFFSET('Hygiene Data'!$D$8,0,10*ROW('Hygiene Data'!D139))),DS145="",ISNUMBER(OFFSET('Hygiene Data'!$D$8,0,10*ROW('Hygiene Data'!D139)))),OFFSET('Hygiene Data'!$D$8,0,10*ROW('Hygiene Data'!D139)),NA())))</f>
        <v>#N/A</v>
      </c>
      <c r="BE145" s="135" t="e">
        <f ca="1">+IF(AND(ISNUMBER(OFFSET('Hygiene Data'!$D$10,0,10*ROW('Hygiene Data'!D139))),DT145="Yes"),OFFSET('Hygiene Data'!$D$10,0,10*ROW('Hygiene Data'!D139)),IF(AND(ISNUMBER(OFFSET('Hygiene Data'!$D$10,0,10*ROW('Hygiene Data'!D139))),DT145="No",ISNUMBER(OFFSET('Hygiene Data'!$D$10,0,10*ROW('Hygiene Data'!D139)))),CONCATENATE("[",ROUND(OFFSET('Hygiene Data'!$D$10,0,10*ROW('Hygiene Data'!D139)),0),"]"),IF(AND(ISNUMBER(OFFSET('Hygiene Data'!$D$10,0,10*ROW('Hygiene Data'!D139))),DT145="",ISNUMBER(OFFSET('Hygiene Data'!$D$10,0,10*ROW('Hygiene Data'!D139)))),OFFSET('Hygiene Data'!$D$10,0,10*ROW('Hygiene Data'!D139)),NA())))</f>
        <v>#N/A</v>
      </c>
      <c r="BF145" s="135" t="e">
        <f ca="1">+IF(AND(ISNUMBER(OFFSET('Hygiene Data'!$E$6,0,10*ROW('Hygiene Data'!E139))),DU145="Yes"),OFFSET('Hygiene Data'!$E$6,0,10*ROW('Hygiene Data'!E139)),IF(AND(ISNUMBER(OFFSET('Hygiene Data'!$E$6,0,10*ROW('Hygiene Data'!E139))),DU145="No",ISNUMBER(OFFSET('Hygiene Data'!$E$6,0,10*ROW('Hygiene Data'!E139)))),CONCATENATE("[",ROUND(OFFSET('Hygiene Data'!$E$6,0,10*ROW('Hygiene Data'!E139)),0),"]"),IF(AND(ISNUMBER(OFFSET('Hygiene Data'!$E$6,0,10*ROW('Hygiene Data'!E139))),DU145="",ISNUMBER(OFFSET('Hygiene Data'!$E$6,0,10*ROW('Hygiene Data'!E139)))),OFFSET('Hygiene Data'!$E$6,0,10*ROW('Hygiene Data'!E139)),NA())))</f>
        <v>#N/A</v>
      </c>
      <c r="BG145" s="135" t="e">
        <f ca="1">+IF(AND(ISNUMBER(OFFSET('Hygiene Data'!$E$8,0,10*ROW('Hygiene Data'!E139))),DV145="Yes"),OFFSET('Hygiene Data'!$E$8,0,10*ROW('Hygiene Data'!E139)),IF(AND(ISNUMBER(OFFSET('Hygiene Data'!$E$8,0,10*ROW('Hygiene Data'!E139))),DV145="No",ISNUMBER(OFFSET('Hygiene Data'!$E$8,0,10*ROW('Hygiene Data'!E139)))),CONCATENATE("[",ROUND(OFFSET('Hygiene Data'!$E$8,0,10*ROW('Hygiene Data'!E139)),0),"]"),IF(AND(ISNUMBER(OFFSET('Hygiene Data'!$E$8,0,10*ROW('Hygiene Data'!E139))),DV145="",ISNUMBER(OFFSET('Hygiene Data'!$E$8,0,10*ROW('Hygiene Data'!E139)))),OFFSET('Hygiene Data'!$E$8,0,10*ROW('Hygiene Data'!E139)),NA())))</f>
        <v>#N/A</v>
      </c>
      <c r="BH145" s="135" t="e">
        <f ca="1">+IF(AND(ISNUMBER(OFFSET('Hygiene Data'!$E$10,0,10*ROW('Hygiene Data'!E139))),DW145="Yes"),OFFSET('Hygiene Data'!$E$10,0,10*ROW('Hygiene Data'!E139)),IF(AND(ISNUMBER(OFFSET('Hygiene Data'!$E$10,0,10*ROW('Hygiene Data'!E139))),DW145="No",ISNUMBER(OFFSET('Hygiene Data'!$E$10,0,10*ROW('Hygiene Data'!E139)))),CONCATENATE("[",ROUND(OFFSET('Hygiene Data'!$E$10,0,10*ROW('Hygiene Data'!E139)),0),"]"),IF(AND(ISNUMBER(OFFSET('Hygiene Data'!$E$10,0,10*ROW('Hygiene Data'!E139))),DW145="",ISNUMBER(OFFSET('Hygiene Data'!$E$10,0,10*ROW('Hygiene Data'!E139)))),OFFSET('Hygiene Data'!$E$10,0,10*ROW('Hygiene Data'!E139)),NA())))</f>
        <v>#N/A</v>
      </c>
      <c r="BI145" s="135" t="e">
        <f ca="1">+IF(AND(ISNUMBER(OFFSET('Hygiene Data'!$F$6,0,10*ROW('Hygiene Data'!F139))),DX145="Yes"),OFFSET('Hygiene Data'!$F$6,0,10*ROW('Hygiene Data'!F139)),IF(AND(ISNUMBER(OFFSET('Hygiene Data'!$F$6,0,10*ROW('Hygiene Data'!F139))),DX145="No",ISNUMBER(OFFSET('Hygiene Data'!$F$6,0,10*ROW('Hygiene Data'!F139)))),CONCATENATE("[",ROUND(OFFSET('Hygiene Data'!$F$6,0,10*ROW('Hygiene Data'!F139)),0),"]"),IF(AND(ISNUMBER(OFFSET('Hygiene Data'!$F$6,0,10*ROW('Hygiene Data'!F139))),DX145="",ISNUMBER(OFFSET('Hygiene Data'!$F$6,0,10*ROW('Hygiene Data'!F139)))),OFFSET('Hygiene Data'!$F$6,0,10*ROW('Hygiene Data'!F139)),NA())))</f>
        <v>#N/A</v>
      </c>
      <c r="BJ145" s="135" t="e">
        <f ca="1">+IF(AND(ISNUMBER(OFFSET('Hygiene Data'!$F$8,0,10*ROW('Hygiene Data'!F139))),DY145="Yes"),OFFSET('Hygiene Data'!$F$8,0,10*ROW('Hygiene Data'!F139)),IF(AND(ISNUMBER(OFFSET('Hygiene Data'!$F$8,0,10*ROW('Hygiene Data'!F139))),DY145="No",ISNUMBER(OFFSET('Hygiene Data'!$F$8,0,10*ROW('Hygiene Data'!F139)))),CONCATENATE("[",ROUND(OFFSET('Hygiene Data'!$F$8,0,10*ROW('Hygiene Data'!F139)),0),"]"),IF(AND(ISNUMBER(OFFSET('Hygiene Data'!$F$8,0,10*ROW('Hygiene Data'!F139))),DY145="",ISNUMBER(OFFSET('Hygiene Data'!$F$8,0,10*ROW('Hygiene Data'!F139)))),OFFSET('Hygiene Data'!$F$8,0,10*ROW('Hygiene Data'!F139)),NA())))</f>
        <v>#N/A</v>
      </c>
      <c r="BK145" s="135" t="e">
        <f ca="1">+IF(AND(ISNUMBER(OFFSET('Hygiene Data'!$F$10,0,10*ROW('Hygiene Data'!F139))),DZ145="Yes"),OFFSET('Hygiene Data'!$F$10,0,10*ROW('Hygiene Data'!F139)),IF(AND(ISNUMBER(OFFSET('Hygiene Data'!$F$10,0,10*ROW('Hygiene Data'!F139))),DZ145="No",ISNUMBER(OFFSET('Hygiene Data'!$F$10,0,10*ROW('Hygiene Data'!F139)))),CONCATENATE("[",ROUND(OFFSET('Hygiene Data'!$F$10,0,10*ROW('Hygiene Data'!F139)),0),"]"),IF(AND(ISNUMBER(OFFSET('Hygiene Data'!$F$10,0,10*ROW('Hygiene Data'!F139))),DZ145="",ISNUMBER(OFFSET('Hygiene Data'!$F$10,0,10*ROW('Hygiene Data'!F139)))),OFFSET('Hygiene Data'!$F$10,0,10*ROW('Hygiene Data'!F139)),NA())))</f>
        <v>#N/A</v>
      </c>
      <c r="BL145" s="135" t="e">
        <f ca="1">+IF(AND(ISNUMBER(OFFSET('Hygiene Data'!$G$6,0,10*ROW('Hygiene Data'!G139))),EA145="Yes"),OFFSET('Hygiene Data'!$G$6,0,10*ROW('Hygiene Data'!G139)),IF(AND(ISNUMBER(OFFSET('Hygiene Data'!$G$6,0,10*ROW('Hygiene Data'!G139))),EA145="No",ISNUMBER(OFFSET('Hygiene Data'!$G$6,0,10*ROW('Hygiene Data'!G139)))),CONCATENATE("[",ROUND(OFFSET('Hygiene Data'!$G$6,0,10*ROW('Hygiene Data'!G139)),0),"]"),IF(AND(ISNUMBER(OFFSET('Hygiene Data'!$G$6,0,10*ROW('Hygiene Data'!G139))),EA145="",ISNUMBER(OFFSET('Hygiene Data'!$G$6,0,10*ROW('Hygiene Data'!G139)))),OFFSET('Hygiene Data'!$G$6,0,10*ROW('Hygiene Data'!G139)),NA())))</f>
        <v>#N/A</v>
      </c>
      <c r="BM145" s="135" t="e">
        <f ca="1">+IF(AND(ISNUMBER(OFFSET('Hygiene Data'!$G$8,0,10*ROW('Hygiene Data'!G139))),EB145="Yes"),OFFSET('Hygiene Data'!$G$8,0,10*ROW('Hygiene Data'!G139)),IF(AND(ISNUMBER(OFFSET('Hygiene Data'!$G$8,0,10*ROW('Hygiene Data'!G139))),EB145="No",ISNUMBER(OFFSET('Hygiene Data'!$G$8,0,10*ROW('Hygiene Data'!G139)))),CONCATENATE("[",ROUND(OFFSET('Hygiene Data'!$G$8,0,10*ROW('Hygiene Data'!G139)),0),"]"),IF(AND(ISNUMBER(OFFSET('Hygiene Data'!$G$8,0,10*ROW('Hygiene Data'!G139))),EB145="",ISNUMBER(OFFSET('Hygiene Data'!$G$8,0,10*ROW('Hygiene Data'!G139)))),OFFSET('Hygiene Data'!$G$8,0,10*ROW('Hygiene Data'!G139)),NA())))</f>
        <v>#N/A</v>
      </c>
      <c r="BN145" s="135" t="e">
        <f ca="1">+IF(AND(ISNUMBER(OFFSET('Hygiene Data'!$G$10,0,10*ROW('Hygiene Data'!G139))),EC145="Yes"),OFFSET('Hygiene Data'!$G$10,0,10*ROW('Hygiene Data'!G139)),IF(AND(ISNUMBER(OFFSET('Hygiene Data'!$G$10,0,10*ROW('Hygiene Data'!G139))),EC145="No",ISNUMBER(OFFSET('Hygiene Data'!$G$10,0,10*ROW('Hygiene Data'!G139)))),CONCATENATE("[",ROUND(OFFSET('Hygiene Data'!$G$10,0,10*ROW('Hygiene Data'!G139)),0),"]"),IF(AND(ISNUMBER(OFFSET('Hygiene Data'!$G$10,0,10*ROW('Hygiene Data'!G139))),EC145="",ISNUMBER(OFFSET('Hygiene Data'!$G$10,0,10*ROW('Hygiene Data'!G139)))),OFFSET('Hygiene Data'!$G$10,0,10*ROW('Hygiene Data'!G139)),NA())))</f>
        <v>#N/A</v>
      </c>
      <c r="BO145" s="135" t="e">
        <f ca="1">+IF(AND(ISNUMBER(OFFSET('Hygiene Data'!$H$6,0,10*ROW('Hygiene Data'!H139))),ED145="Yes"),OFFSET('Hygiene Data'!$H$6,0,10*ROW('Hygiene Data'!H139)),IF(AND(ISNUMBER(OFFSET('Hygiene Data'!$H$6,0,10*ROW('Hygiene Data'!H139))),ED145="No",ISNUMBER(OFFSET('Hygiene Data'!$H$6,0,10*ROW('Hygiene Data'!H139)))),CONCATENATE("[",ROUND(OFFSET('Hygiene Data'!$H$6,0,10*ROW('Hygiene Data'!H139)),0),"]"),IF(AND(ISNUMBER(OFFSET('Hygiene Data'!$H$6,0,10*ROW('Hygiene Data'!H139))),ED145="",ISNUMBER(OFFSET('Hygiene Data'!$H$6,0,10*ROW('Hygiene Data'!H139)))),OFFSET('Hygiene Data'!$H$6,0,10*ROW('Hygiene Data'!H139)),NA())))</f>
        <v>#N/A</v>
      </c>
      <c r="BP145" s="135" t="e">
        <f ca="1">+IF(AND(ISNUMBER(OFFSET('Hygiene Data'!$H$8,0,10*ROW('Hygiene Data'!H139))),EE145="Yes"),OFFSET('Hygiene Data'!$H$8,0,10*ROW('Hygiene Data'!H139)),IF(AND(ISNUMBER(OFFSET('Hygiene Data'!$H$8,0,10*ROW('Hygiene Data'!H139))),EE145="No",ISNUMBER(OFFSET('Hygiene Data'!$H$8,0,10*ROW('Hygiene Data'!H139)))),CONCATENATE("[",ROUND(OFFSET('Hygiene Data'!$H$8,0,10*ROW('Hygiene Data'!H139)),0),"]"),IF(AND(ISNUMBER(OFFSET('Hygiene Data'!$H$8,0,10*ROW('Hygiene Data'!H139))),EE145="",ISNUMBER(OFFSET('Hygiene Data'!$H$8,0,10*ROW('Hygiene Data'!H139)))),OFFSET('Hygiene Data'!$H$8,0,10*ROW('Hygiene Data'!H139)),NA())))</f>
        <v>#N/A</v>
      </c>
      <c r="BQ145" s="135" t="e">
        <f ca="1">+IF(AND(ISNUMBER(OFFSET('Hygiene Data'!$H$10,0,10*ROW('Hygiene Data'!H139))),EF145="Yes"),OFFSET('Hygiene Data'!$H$10,0,10*ROW('Hygiene Data'!H139)),IF(AND(ISNUMBER(OFFSET('Hygiene Data'!$H$10,0,10*ROW('Hygiene Data'!H139))),EF145="No",ISNUMBER(OFFSET('Hygiene Data'!$H$10,0,10*ROW('Hygiene Data'!H139)))),CONCATENATE("[",ROUND(OFFSET('Hygiene Data'!$H$10,0,10*ROW('Hygiene Data'!H139)),0),"]"),IF(AND(ISNUMBER(OFFSET('Hygiene Data'!$H$10,0,10*ROW('Hygiene Data'!H139))),EF145="",ISNUMBER(OFFSET('Hygiene Data'!$H$10,0,10*ROW('Hygiene Data'!H139)))),OFFSET('Hygiene Data'!$H$10,0,10*ROW('Hygiene Data'!H139)),NA())))</f>
        <v>#N/A</v>
      </c>
      <c r="BS145" s="34" t="str">
        <f ca="1">+IF(OFFSET('Water Data'!$C$28,0,10*ROW('Water Data'!C139))="","",OFFSET('Water Data'!$C$28,0,10*ROW('Water Data'!C139)))</f>
        <v/>
      </c>
      <c r="BT145" s="34" t="str">
        <f ca="1">+IF(OFFSET('Water Data'!$C$29,0,10*ROW('Water Data'!C139))="","",OFFSET('Water Data'!$C$29,0,10*ROW('Water Data'!C139)))</f>
        <v/>
      </c>
      <c r="BU145" s="34" t="str">
        <f ca="1">+IF(OFFSET('Water Data'!$C$30,0,10*ROW('Water Data'!C139))="","",OFFSET('Water Data'!$C$30,0,10*ROW('Water Data'!C139)))</f>
        <v/>
      </c>
      <c r="BV145" s="34" t="str">
        <f ca="1">+IF(OFFSET('Water Data'!$D$28,0,10*ROW('Water Data'!D139))="","",OFFSET('Water Data'!$D$28,0,10*ROW('Water Data'!D139)))</f>
        <v/>
      </c>
      <c r="BW145" s="34" t="str">
        <f ca="1">+IF(OFFSET('Water Data'!$D$29,0,10*ROW('Water Data'!D139))="","",OFFSET('Water Data'!$D$29,0,10*ROW('Water Data'!D139)))</f>
        <v/>
      </c>
      <c r="BX145" s="34" t="str">
        <f ca="1">+IF(OFFSET('Water Data'!$D$30,0,10*ROW('Water Data'!D139))="","",OFFSET('Water Data'!$D$30,0,10*ROW('Water Data'!D139)))</f>
        <v/>
      </c>
      <c r="BY145" s="34" t="str">
        <f ca="1">+IF(OFFSET('Water Data'!$E$28,0,10*ROW('Water Data'!E139))="","",OFFSET('Water Data'!$E$28,0,10*ROW('Water Data'!E139)))</f>
        <v/>
      </c>
      <c r="BZ145" s="34" t="str">
        <f ca="1">+IF(OFFSET('Water Data'!$E$29,0,10*ROW('Water Data'!E139))="","",OFFSET('Water Data'!$E$29,0,10*ROW('Water Data'!E139)))</f>
        <v/>
      </c>
      <c r="CA145" s="34" t="str">
        <f ca="1">+IF(OFFSET('Water Data'!$E$30,0,10*ROW('Water Data'!E139))="","",OFFSET('Water Data'!$E$30,0,10*ROW('Water Data'!E139)))</f>
        <v/>
      </c>
      <c r="CB145" s="34" t="str">
        <f ca="1">+IF(OFFSET('Water Data'!$F$28,0,10*ROW('Water Data'!F139))="","",OFFSET('Water Data'!$F$28,0,10*ROW('Water Data'!F139)))</f>
        <v/>
      </c>
      <c r="CC145" s="34" t="str">
        <f ca="1">+IF(OFFSET('Water Data'!$F$29,0,10*ROW('Water Data'!F139))="","",OFFSET('Water Data'!$F$29,0,10*ROW('Water Data'!F139)))</f>
        <v/>
      </c>
      <c r="CD145" s="34" t="str">
        <f ca="1">+IF(OFFSET('Water Data'!$F$30,0,10*ROW('Water Data'!F139))="","",OFFSET('Water Data'!$F$30,0,10*ROW('Water Data'!F139)))</f>
        <v/>
      </c>
      <c r="CE145" s="34" t="str">
        <f ca="1">+IF(OFFSET('Water Data'!$G$28,0,10*ROW('Water Data'!G139))="","",OFFSET('Water Data'!$G$28,0,10*ROW('Water Data'!G139)))</f>
        <v/>
      </c>
      <c r="CF145" s="34" t="str">
        <f ca="1">+IF(OFFSET('Water Data'!$G$29,0,10*ROW('Water Data'!G139))="","",OFFSET('Water Data'!$G$29,0,10*ROW('Water Data'!G139)))</f>
        <v/>
      </c>
      <c r="CG145" s="34" t="str">
        <f ca="1">+IF(OFFSET('Water Data'!$G$30,0,10*ROW('Water Data'!G139))="","",OFFSET('Water Data'!$G$30,0,10*ROW('Water Data'!G139)))</f>
        <v/>
      </c>
      <c r="CH145" s="34" t="str">
        <f ca="1">+IF(OFFSET('Water Data'!$H$28,0,10*ROW('Water Data'!H139))="","",OFFSET('Water Data'!$H$28,0,10*ROW('Water Data'!H139)))</f>
        <v/>
      </c>
      <c r="CI145" s="34" t="str">
        <f ca="1">+IF(OFFSET('Water Data'!$H$29,0,10*ROW('Water Data'!H139))="","",OFFSET('Water Data'!$H$29,0,10*ROW('Water Data'!H139)))</f>
        <v/>
      </c>
      <c r="CJ145" s="34" t="str">
        <f ca="1">+IF(OFFSET('Water Data'!$H$30,0,10*ROW('Water Data'!H139))="","",OFFSET('Water Data'!$H$30,0,10*ROW('Water Data'!H139)))</f>
        <v/>
      </c>
      <c r="CK145" s="34" t="str">
        <f ca="1">+IF(OFFSET('Sanitation Data'!$C$29,0,10*ROW('Sanitation Data'!C139))="","",OFFSET('Sanitation Data'!$C$29,0,10*ROW('Sanitation Data'!C139)))</f>
        <v/>
      </c>
      <c r="CL145" s="34" t="str">
        <f ca="1">+IF(OFFSET('Sanitation Data'!$C$30,0,10*ROW('Sanitation Data'!C139))="","",OFFSET('Sanitation Data'!$C$30,0,10*ROW('Sanitation Data'!C139)))</f>
        <v/>
      </c>
      <c r="CM145" s="34" t="str">
        <f ca="1">+IF(OFFSET('Sanitation Data'!$C$31,0,10*ROW('Sanitation Data'!C139))="","",OFFSET('Sanitation Data'!$C$31,0,10*ROW('Sanitation Data'!C139)))</f>
        <v/>
      </c>
      <c r="CN145" s="34" t="str">
        <f ca="1">+IF(OFFSET('Sanitation Data'!$C$32,0,10*ROW('Sanitation Data'!C139))="","",OFFSET('Sanitation Data'!$C$32,0,10*ROW('Sanitation Data'!C139)))</f>
        <v/>
      </c>
      <c r="CO145" s="34" t="str">
        <f ca="1">+IF(OFFSET('Sanitation Data'!$C$33,0,10*ROW('Sanitation Data'!C139))="","",OFFSET('Sanitation Data'!$C$33,0,10*ROW('Sanitation Data'!C139)))</f>
        <v/>
      </c>
      <c r="CP145" s="34" t="str">
        <f ca="1">+IF(OFFSET('Sanitation Data'!$D$29,0,10*ROW('Sanitation Data'!D139))="","",OFFSET('Sanitation Data'!$D$29,0,10*ROW('Sanitation Data'!D139)))</f>
        <v/>
      </c>
      <c r="CQ145" s="34" t="str">
        <f ca="1">+IF(OFFSET('Sanitation Data'!$D$30,0,10*ROW('Sanitation Data'!D139))="","",OFFSET('Sanitation Data'!$D$30,0,10*ROW('Sanitation Data'!D139)))</f>
        <v/>
      </c>
      <c r="CR145" s="34" t="str">
        <f ca="1">+IF(OFFSET('Sanitation Data'!$D$31,0,10*ROW('Sanitation Data'!D139))="","",OFFSET('Sanitation Data'!$D$31,0,10*ROW('Sanitation Data'!D139)))</f>
        <v/>
      </c>
      <c r="CS145" s="34" t="str">
        <f ca="1">+IF(OFFSET('Sanitation Data'!$D$32,0,10*ROW('Sanitation Data'!D139))="","",OFFSET('Sanitation Data'!$D$32,0,10*ROW('Sanitation Data'!D139)))</f>
        <v/>
      </c>
      <c r="CT145" s="34" t="str">
        <f ca="1">+IF(OFFSET('Sanitation Data'!$D$33,0,10*ROW('Sanitation Data'!D139))="","",OFFSET('Sanitation Data'!$D$33,0,10*ROW('Sanitation Data'!D139)))</f>
        <v/>
      </c>
      <c r="CU145" s="34" t="str">
        <f ca="1">+IF(OFFSET('Sanitation Data'!$E$29,0,10*ROW('Sanitation Data'!E139))="","",OFFSET('Sanitation Data'!$E$29,0,10*ROW('Sanitation Data'!E139)))</f>
        <v/>
      </c>
      <c r="CV145" s="34" t="str">
        <f ca="1">+IF(OFFSET('Sanitation Data'!$E$30,0,10*ROW('Sanitation Data'!E139))="","",OFFSET('Sanitation Data'!$E$30,0,10*ROW('Sanitation Data'!E139)))</f>
        <v/>
      </c>
      <c r="CW145" s="34" t="str">
        <f ca="1">+IF(OFFSET('Sanitation Data'!$E$31,0,10*ROW('Sanitation Data'!E139))="","",OFFSET('Sanitation Data'!$E$31,0,10*ROW('Sanitation Data'!E139)))</f>
        <v/>
      </c>
      <c r="CX145" s="34" t="str">
        <f ca="1">+IF(OFFSET('Sanitation Data'!$E$32,0,10*ROW('Sanitation Data'!E139))="","",OFFSET('Sanitation Data'!$E$32,0,10*ROW('Sanitation Data'!E139)))</f>
        <v/>
      </c>
      <c r="CY145" s="34" t="str">
        <f ca="1">+IF(OFFSET('Sanitation Data'!$E$33,0,10*ROW('Sanitation Data'!E139))="","",OFFSET('Sanitation Data'!$E$33,0,10*ROW('Sanitation Data'!E139)))</f>
        <v/>
      </c>
      <c r="CZ145" s="34" t="str">
        <f ca="1">+IF(OFFSET('Sanitation Data'!$F$29,0,10*ROW('Sanitation Data'!F139))="","",OFFSET('Sanitation Data'!$F$29,0,10*ROW('Sanitation Data'!F139)))</f>
        <v/>
      </c>
      <c r="DA145" s="34" t="str">
        <f ca="1">+IF(OFFSET('Sanitation Data'!$F$30,0,10*ROW('Sanitation Data'!F139))="","",OFFSET('Sanitation Data'!$F$30,0,10*ROW('Sanitation Data'!F139)))</f>
        <v/>
      </c>
      <c r="DB145" s="34" t="str">
        <f ca="1">+IF(OFFSET('Sanitation Data'!$F$31,0,10*ROW('Sanitation Data'!F139))="","",OFFSET('Sanitation Data'!$F$31,0,10*ROW('Sanitation Data'!F139)))</f>
        <v/>
      </c>
      <c r="DC145" s="34" t="str">
        <f ca="1">+IF(OFFSET('Sanitation Data'!$F$32,0,10*ROW('Sanitation Data'!F139))="","",OFFSET('Sanitation Data'!$F$32,0,10*ROW('Sanitation Data'!F139)))</f>
        <v/>
      </c>
      <c r="DD145" s="34" t="str">
        <f ca="1">+IF(OFFSET('Sanitation Data'!$F$33,0,10*ROW('Sanitation Data'!F139))="","",OFFSET('Sanitation Data'!$F$33,0,10*ROW('Sanitation Data'!F139)))</f>
        <v/>
      </c>
      <c r="DE145" s="34" t="str">
        <f ca="1">+IF(OFFSET('Sanitation Data'!$G$29,0,10*ROW('Sanitation Data'!G139))="","",OFFSET('Sanitation Data'!$G$29,0,10*ROW('Sanitation Data'!G139)))</f>
        <v/>
      </c>
      <c r="DF145" s="34" t="str">
        <f ca="1">+IF(OFFSET('Sanitation Data'!$G$30,0,10*ROW('Sanitation Data'!G139))="","",OFFSET('Sanitation Data'!$G$30,0,10*ROW('Sanitation Data'!G139)))</f>
        <v/>
      </c>
      <c r="DG145" s="34" t="str">
        <f ca="1">+IF(OFFSET('Sanitation Data'!$G$31,0,10*ROW('Sanitation Data'!G139))="","",OFFSET('Sanitation Data'!$G$31,0,10*ROW('Sanitation Data'!G139)))</f>
        <v/>
      </c>
      <c r="DH145" s="34" t="str">
        <f ca="1">+IF(OFFSET('Sanitation Data'!$G$32,0,10*ROW('Sanitation Data'!G139))="","",OFFSET('Sanitation Data'!$G$32,0,10*ROW('Sanitation Data'!G139)))</f>
        <v/>
      </c>
      <c r="DI145" s="34" t="str">
        <f ca="1">+IF(OFFSET('Sanitation Data'!$G$33,0,10*ROW('Sanitation Data'!G139))="","",OFFSET('Sanitation Data'!$G$33,0,10*ROW('Sanitation Data'!G139)))</f>
        <v/>
      </c>
      <c r="DJ145" s="34" t="str">
        <f ca="1">+IF(OFFSET('Sanitation Data'!$H$29,0,10*ROW('Sanitation Data'!H139))="","",OFFSET('Sanitation Data'!$H$29,0,10*ROW('Sanitation Data'!H139)))</f>
        <v/>
      </c>
      <c r="DK145" s="34" t="str">
        <f ca="1">+IF(OFFSET('Sanitation Data'!$H$30,0,10*ROW('Sanitation Data'!H139))="","",OFFSET('Sanitation Data'!$H$30,0,10*ROW('Sanitation Data'!H139)))</f>
        <v/>
      </c>
      <c r="DL145" s="34" t="str">
        <f ca="1">+IF(OFFSET('Sanitation Data'!$H$31,0,10*ROW('Sanitation Data'!H139))="","",OFFSET('Sanitation Data'!$H$31,0,10*ROW('Sanitation Data'!H139)))</f>
        <v/>
      </c>
      <c r="DM145" s="34" t="str">
        <f ca="1">+IF(OFFSET('Sanitation Data'!$H$32,0,10*ROW('Sanitation Data'!H139))="","",OFFSET('Sanitation Data'!$H$32,0,10*ROW('Sanitation Data'!H139)))</f>
        <v/>
      </c>
      <c r="DN145" s="34" t="str">
        <f ca="1">+IF(OFFSET('Sanitation Data'!$H$33,0,10*ROW('Sanitation Data'!H139))="","",OFFSET('Sanitation Data'!$H$33,0,10*ROW('Sanitation Data'!H139)))</f>
        <v/>
      </c>
      <c r="DO145" s="34" t="str">
        <f ca="1">+IF(OFFSET('Hygiene Data'!$C$12,0,10*ROW('Hygiene Data'!C139))="","",OFFSET('Hygiene Data'!$C$12,0,10*ROW('Hygiene Data'!C139)))</f>
        <v/>
      </c>
      <c r="DP145" s="34" t="str">
        <f ca="1">+IF(OFFSET('Hygiene Data'!$C$13,0,10*ROW('Hygiene Data'!C139))="","",OFFSET('Hygiene Data'!$C$13,0,10*ROW('Hygiene Data'!C139)))</f>
        <v/>
      </c>
      <c r="DQ145" s="34" t="str">
        <f ca="1">+IF(OFFSET('Hygiene Data'!$C$14,0,10*ROW('Hygiene Data'!C139))="","",OFFSET('Hygiene Data'!$C$14,0,10*ROW('Hygiene Data'!C139)))</f>
        <v/>
      </c>
      <c r="DR145" s="34" t="str">
        <f ca="1">+IF(OFFSET('Hygiene Data'!$D$12,0,10*ROW('Hygiene Data'!D139))="","",OFFSET('Hygiene Data'!$D$12,0,10*ROW('Hygiene Data'!D139)))</f>
        <v/>
      </c>
      <c r="DS145" s="34" t="str">
        <f ca="1">+IF(OFFSET('Hygiene Data'!$D$13,0,10*ROW('Hygiene Data'!D139))="","",OFFSET('Hygiene Data'!$D$13,0,10*ROW('Hygiene Data'!D139)))</f>
        <v/>
      </c>
      <c r="DT145" s="34" t="str">
        <f ca="1">+IF(OFFSET('Hygiene Data'!$D$14,0,10*ROW('Hygiene Data'!D139))="","",OFFSET('Hygiene Data'!$D$14,0,10*ROW('Hygiene Data'!D139)))</f>
        <v/>
      </c>
      <c r="DU145" s="34" t="str">
        <f ca="1">+IF(OFFSET('Hygiene Data'!$E$12,0,10*ROW('Hygiene Data'!E139))="","",OFFSET('Hygiene Data'!$E$12,0,10*ROW('Hygiene Data'!E139)))</f>
        <v/>
      </c>
      <c r="DV145" s="34" t="str">
        <f ca="1">+IF(OFFSET('Hygiene Data'!$E$13,0,10*ROW('Hygiene Data'!E139))="","",OFFSET('Hygiene Data'!$E$13,0,10*ROW('Hygiene Data'!E139)))</f>
        <v/>
      </c>
      <c r="DW145" s="34" t="str">
        <f ca="1">+IF(OFFSET('Hygiene Data'!$E$14,0,10*ROW('Hygiene Data'!E139))="","",OFFSET('Hygiene Data'!$E$14,0,10*ROW('Hygiene Data'!E139)))</f>
        <v/>
      </c>
      <c r="DX145" s="34" t="str">
        <f ca="1">+IF(OFFSET('Hygiene Data'!$F$12,0,10*ROW('Hygiene Data'!F139))="","",OFFSET('Hygiene Data'!$F$12,0,10*ROW('Hygiene Data'!F139)))</f>
        <v/>
      </c>
      <c r="DY145" s="34" t="str">
        <f ca="1">+IF(OFFSET('Hygiene Data'!$F$13,0,10*ROW('Hygiene Data'!F139))="","",OFFSET('Hygiene Data'!$F$13,0,10*ROW('Hygiene Data'!F139)))</f>
        <v/>
      </c>
      <c r="DZ145" s="34" t="str">
        <f ca="1">+IF(OFFSET('Hygiene Data'!$F$14,0,10*ROW('Hygiene Data'!F139))="","",OFFSET('Hygiene Data'!$F$14,0,10*ROW('Hygiene Data'!F139)))</f>
        <v/>
      </c>
      <c r="EA145" s="34" t="str">
        <f ca="1">+IF(OFFSET('Hygiene Data'!$G$12,0,10*ROW('Hygiene Data'!G139))="","",OFFSET('Hygiene Data'!$G$12,0,10*ROW('Hygiene Data'!G139)))</f>
        <v/>
      </c>
      <c r="EB145" s="34" t="str">
        <f ca="1">+IF(OFFSET('Hygiene Data'!$G$13,0,10*ROW('Hygiene Data'!G139))="","",OFFSET('Hygiene Data'!$G$13,0,10*ROW('Hygiene Data'!G139)))</f>
        <v/>
      </c>
      <c r="EC145" s="34" t="str">
        <f ca="1">+IF(OFFSET('Hygiene Data'!$G$14,0,10*ROW('Hygiene Data'!G139))="","",OFFSET('Hygiene Data'!$G$14,0,10*ROW('Hygiene Data'!G139)))</f>
        <v/>
      </c>
      <c r="ED145" s="34" t="str">
        <f ca="1">+IF(OFFSET('Hygiene Data'!$H$12,0,10*ROW('Hygiene Data'!H139))="","",OFFSET('Hygiene Data'!$H$12,0,10*ROW('Hygiene Data'!H139)))</f>
        <v/>
      </c>
      <c r="EE145" s="34" t="str">
        <f ca="1">+IF(OFFSET('Hygiene Data'!$H$13,0,10*ROW('Hygiene Data'!H139))="","",OFFSET('Hygiene Data'!$H$13,0,10*ROW('Hygiene Data'!H139)))</f>
        <v/>
      </c>
      <c r="EF145" s="34" t="str">
        <f ca="1">+IF(OFFSET('Hygiene Data'!$H$14,0,10*ROW('Hygiene Data'!H139))="","",OFFSET('Hygiene Data'!$H$14,0,10*ROW('Hygiene Data'!H139)))</f>
        <v/>
      </c>
    </row>
    <row r="146" spans="1:136" x14ac:dyDescent="0.2">
      <c r="A146" s="50" t="str">
        <f ca="1">+IF(OFFSET('Water Data'!$B$1,0,10*ROW('Water Data'!B143))="","",OFFSET('Water Data'!$B$1,0,10*ROW('Water Data'!B143)))</f>
        <v/>
      </c>
      <c r="B146" s="50" t="str">
        <f ca="1">+IF(OFFSET('Water Data'!$A$3,0,10*ROW('Water Data'!A143))="","",OFFSET('Water Data'!$A$3,0,10*ROW('Water Data'!A143)))</f>
        <v/>
      </c>
      <c r="C146" s="50" t="str">
        <f ca="1">+IF(OFFSET('Water Data'!$C$3,0,10*ROW('Water Data'!C143))="","",OFFSET('Water Data'!$C$3,0,10*ROW('Water Data'!C143)))</f>
        <v/>
      </c>
      <c r="D146" s="133" t="e">
        <f ca="1">+IF(AND(ISNUMBER(OFFSET('Water Data'!$C$5,0,10*ROW('Water Data'!C140))),BS146="Yes"),100-OFFSET('Water Data'!$C$5,0,10*ROW('Water Data'!C140)),IF(AND(ISNUMBER(OFFSET('Water Data'!$C$5,0,10*ROW('Water Data'!C140))),BS146="No",ISNUMBER(OFFSET('Water Data'!$C$5,0,10*ROW('Water Data'!C140)))),CONCATENATE("[",ROUND(100-OFFSET('Water Data'!$C$5,0,10*ROW('Water Data'!C140)),0),"]"),IF(AND(ISNUMBER(OFFSET('Water Data'!$C$5,0,10*ROW('Water Data'!C140))),BS146="",ISNUMBER(OFFSET('Water Data'!$C$5,0,10*ROW('Water Data'!C140)))),100-OFFSET('Water Data'!$C$5,0,10*ROW('Water Data'!C140)),NA())))</f>
        <v>#N/A</v>
      </c>
      <c r="E146" s="133" t="e">
        <f ca="1">+IF(AND(ISNUMBER(OFFSET('Water Data'!$C$7,0,10*ROW('Water Data'!D140))),BT146="Yes"),OFFSET('Water Data'!$C$7,0,10*ROW('Water Data'!C140)),IF(AND(ISNUMBER(OFFSET('Water Data'!$C$7,0,10*ROW('Water Data'!C140))),BT146="No",ISNUMBER(OFFSET('Water Data'!$C$7,0,10*ROW('Water Data'!C140)))),CONCATENATE("[",ROUND(OFFSET('Water Data'!$C$7,0,10*ROW('Water Data'!C140)),0),"]"),IF(AND(ISNUMBER(OFFSET('Water Data'!$C$7,0,10*ROW('Water Data'!C140))),BT146="",ISNUMBER(OFFSET('Water Data'!$C$7,0,10*ROW('Water Data'!C140)))),OFFSET('Water Data'!$C$7,0,10*ROW('Water Data'!C140)),NA())))</f>
        <v>#N/A</v>
      </c>
      <c r="F146" s="133" t="e">
        <f ca="1">+IF(AND(ISNUMBER(OFFSET('Water Data'!$C$10,0,10*ROW('Water Data'!C140))),BU146="Yes"),OFFSET('Water Data'!$C$10,0,10*ROW('Water Data'!C140)),IF(AND(ISNUMBER(OFFSET('Water Data'!$C$10,0,10*ROW('Water Data'!C140))),BU146="No",ISNUMBER(OFFSET('Water Data'!$C$10,0,10*ROW('Water Data'!C140)))),CONCATENATE("[",ROUND(OFFSET('Water Data'!$C$10,0,10*ROW('Water Data'!C140)),0),"]"),IF(AND(ISNUMBER(OFFSET('Water Data'!$C$10,0,10*ROW('Water Data'!C140))),BU146="",ISNUMBER(OFFSET('Water Data'!$C$10,0,10*ROW('Water Data'!C140)))),OFFSET('Water Data'!$C$10,0,10*ROW('Water Data'!C140)),NA())))</f>
        <v>#N/A</v>
      </c>
      <c r="G146" s="133" t="e">
        <f ca="1">+IF(AND(ISNUMBER(OFFSET('Water Data'!$D$5,0,10*ROW('Water Data'!D140))),BV146="Yes"),100-OFFSET('Water Data'!$D$5,0,10*ROW('Water Data'!D140)),IF(AND(ISNUMBER(OFFSET('Water Data'!$D$5,0,10*ROW('Water Data'!D140))),BV146="No",ISNUMBER(OFFSET('Water Data'!$D$5,0,10*ROW('Water Data'!D140)))),CONCATENATE("[",ROUND(100-OFFSET('Water Data'!$D$5,0,10*ROW('Water Data'!D140)),0),"]"),IF(AND(ISNUMBER(OFFSET('Water Data'!$D$5,0,10*ROW('Water Data'!D140))),BV146="",ISNUMBER(OFFSET('Water Data'!$D$5,0,10*ROW('Water Data'!D140)))),100-OFFSET('Water Data'!$D$5,0,10*ROW('Water Data'!D140)),NA())))</f>
        <v>#N/A</v>
      </c>
      <c r="H146" s="133" t="e">
        <f ca="1">+IF(AND(ISNUMBER(OFFSET('Water Data'!$D$7,0,10*ROW('Water Data'!D140))),BW146="Yes"),OFFSET('Water Data'!$D$7,0,10*ROW('Water Data'!D140)),IF(AND(ISNUMBER(OFFSET('Water Data'!$D$7,0,10*ROW('Water Data'!D140))),BW146="No",ISNUMBER(OFFSET('Water Data'!$D$7,0,10*ROW('Water Data'!D140)))),CONCATENATE("[",ROUND(OFFSET('Water Data'!$C$7,0,10*ROW('Water Data'!D140)),0),"]"),IF(AND(ISNUMBER(OFFSET('Water Data'!$D$7,0,10*ROW('Water Data'!D140))),BW146="",ISNUMBER(OFFSET('Water Data'!$D$7,0,10*ROW('Water Data'!D140)))),OFFSET('Water Data'!$D$7,0,10*ROW('Water Data'!D140)),NA())))</f>
        <v>#N/A</v>
      </c>
      <c r="I146" s="133" t="e">
        <f ca="1">+IF(AND(ISNUMBER(OFFSET('Water Data'!$D$10,0,10*ROW('Water Data'!D140))),BX146="Yes"),OFFSET('Water Data'!$D$10,0,10*ROW('Water Data'!D140)),IF(AND(ISNUMBER(OFFSET('Water Data'!$D$10,0,10*ROW('Water Data'!D140))),BX146="No",ISNUMBER(OFFSET('Water Data'!$D$10,0,10*ROW('Water Data'!D140)))),CONCATENATE("[",ROUND(OFFSET('Water Data'!$D$10,0,10*ROW('Water Data'!D140)),0),"]"),IF(AND(ISNUMBER(OFFSET('Water Data'!$D$10,0,10*ROW('Water Data'!D140))),BX146="",ISNUMBER(OFFSET('Water Data'!$D$10,0,10*ROW('Water Data'!D140)))),OFFSET('Water Data'!$D$10,0,10*ROW('Water Data'!D140)),NA())))</f>
        <v>#N/A</v>
      </c>
      <c r="J146" s="133" t="e">
        <f ca="1">+IF(AND(ISNUMBER(OFFSET('Water Data'!$E$5,0,10*ROW('Water Data'!E140))),BY146="Yes"),100-OFFSET('Water Data'!$E$5,0,10*ROW('Water Data'!E140)),IF(AND(ISNUMBER(OFFSET('Water Data'!$E$5,0,10*ROW('Water Data'!E140))),BY146="No",ISNUMBER(OFFSET('Water Data'!$E$5,0,10*ROW('Water Data'!E140)))),CONCATENATE("[",ROUND(100-OFFSET('Water Data'!$E$5,0,10*ROW('Water Data'!E140)),0),"]"),IF(AND(ISNUMBER(OFFSET('Water Data'!$E$5,0,10*ROW('Water Data'!E140))),BY146="",ISNUMBER(OFFSET('Water Data'!$E$5,0,10*ROW('Water Data'!E140)))),100-OFFSET('Water Data'!$E$5,0,10*ROW('Water Data'!E140)),NA())))</f>
        <v>#N/A</v>
      </c>
      <c r="K146" s="133" t="e">
        <f ca="1">+IF(AND(ISNUMBER(OFFSET('Water Data'!$E$7,0,10*ROW('Water Data'!E140))),BZ146="Yes"),OFFSET('Water Data'!$E$7,0,10*ROW('Water Data'!E140)),IF(AND(ISNUMBER(OFFSET('Water Data'!$E$7,0,10*ROW('Water Data'!E140))),BZ146="No",ISNUMBER(OFFSET('Water Data'!$E$7,0,10*ROW('Water Data'!E140)))),CONCATENATE("[",ROUND(OFFSET('Water Data'!$E$7,0,10*ROW('Water Data'!E140)),0),"]"),IF(AND(ISNUMBER(OFFSET('Water Data'!$E$7,0,10*ROW('Water Data'!E140))),BZ146="",ISNUMBER(OFFSET('Water Data'!$E$7,0,10*ROW('Water Data'!E140)))),OFFSET('Water Data'!$E$7,0,10*ROW('Water Data'!E140)),NA())))</f>
        <v>#N/A</v>
      </c>
      <c r="L146" s="133" t="e">
        <f ca="1">+IF(AND(ISNUMBER(OFFSET('Water Data'!$E$10,0,10*ROW('Water Data'!E140))),CA146="Yes"),OFFSET('Water Data'!$E$10,0,10*ROW('Water Data'!E140)),IF(AND(ISNUMBER(OFFSET('Water Data'!$E$10,0,10*ROW('Water Data'!E140))),CA146="No",ISNUMBER(OFFSET('Water Data'!$E$10,0,10*ROW('Water Data'!E140)))),CONCATENATE("[",ROUND(OFFSET('Water Data'!$E$10,0,10*ROW('Water Data'!E140)),0),"]"),IF(AND(ISNUMBER(OFFSET('Water Data'!$E$10,0,10*ROW('Water Data'!E140))),CA146="",ISNUMBER(OFFSET('Water Data'!$E$10,0,10*ROW('Water Data'!E140)))),OFFSET('Water Data'!$E$10,0,10*ROW('Water Data'!E140)),NA())))</f>
        <v>#N/A</v>
      </c>
      <c r="M146" s="133" t="e">
        <f ca="1">+IF(AND(ISNUMBER(OFFSET('Water Data'!$F$5,0,10*ROW('Water Data'!F140))),CB146="Yes"),100-OFFSET('Water Data'!$F$5,0,10*ROW('Water Data'!F140)),IF(AND(ISNUMBER(OFFSET('Water Data'!$F$5,0,10*ROW('Water Data'!F140))),CB146="No",ISNUMBER(OFFSET('Water Data'!$F$5,0,10*ROW('Water Data'!F140)))),CONCATENATE("[",ROUND(100-OFFSET('Water Data'!$F$5,0,10*ROW('Water Data'!F140)),0),"]"),IF(AND(ISNUMBER(OFFSET('Water Data'!$F$5,0,10*ROW('Water Data'!F140))),CB146="",ISNUMBER(OFFSET('Water Data'!$F$5,0,10*ROW('Water Data'!F140)))),100-OFFSET('Water Data'!$F$5,0,10*ROW('Water Data'!F140)),NA())))</f>
        <v>#N/A</v>
      </c>
      <c r="N146" s="133" t="e">
        <f ca="1">+IF(AND(ISNUMBER(OFFSET('Water Data'!$F$7,0,10*ROW('Water Data'!F140))),CC146="Yes"),OFFSET('Water Data'!$F$7,0,10*ROW('Water Data'!F140)),IF(AND(ISNUMBER(OFFSET('Water Data'!$F$7,0,10*ROW('Water Data'!F140))),CC146="No",ISNUMBER(OFFSET('Water Data'!$F$7,0,10*ROW('Water Data'!F140)))),CONCATENATE("[",ROUND(OFFSET('Water Data'!$F$7,0,10*ROW('Water Data'!F140)),0),"]"),IF(AND(ISNUMBER(OFFSET('Water Data'!$F$7,0,10*ROW('Water Data'!F140))),CC146="",ISNUMBER(OFFSET('Water Data'!$F$7,0,10*ROW('Water Data'!F140)))),OFFSET('Water Data'!$F$7,0,10*ROW('Water Data'!F140)),NA())))</f>
        <v>#N/A</v>
      </c>
      <c r="O146" s="133" t="e">
        <f ca="1">+IF(AND(ISNUMBER(OFFSET('Water Data'!$F$10,0,10*ROW('Water Data'!F140))),CD146="Yes"),OFFSET('Water Data'!$F$10,0,10*ROW('Water Data'!F140)),IF(AND(ISNUMBER(OFFSET('Water Data'!$F$10,0,10*ROW('Water Data'!F140))),CD146="No",ISNUMBER(OFFSET('Water Data'!$F$10,0,10*ROW('Water Data'!F140)))),CONCATENATE("[",ROUND(OFFSET('Water Data'!$F$10,0,10*ROW('Water Data'!F140)),0),"]"),IF(AND(ISNUMBER(OFFSET('Water Data'!$F$10,0,10*ROW('Water Data'!F140))),CD146="",ISNUMBER(OFFSET('Water Data'!$F$10,0,10*ROW('Water Data'!F140)))),OFFSET('Water Data'!$F$10,0,10*ROW('Water Data'!F140)),NA())))</f>
        <v>#N/A</v>
      </c>
      <c r="P146" s="133" t="e">
        <f ca="1">+IF(AND(ISNUMBER(OFFSET('Water Data'!$G$5,0,10*ROW('Water Data'!G140))),CE146="Yes"),100-OFFSET('Water Data'!$G$5,0,10*ROW('Water Data'!G140)),IF(AND(ISNUMBER(OFFSET('Water Data'!$G$5,0,10*ROW('Water Data'!G140))),CE146="No",ISNUMBER(OFFSET('Water Data'!$G$5,0,10*ROW('Water Data'!G140)))),CONCATENATE("[",ROUND(100-OFFSET('Water Data'!$G$5,0,10*ROW('Water Data'!G140)),0),"]"),IF(AND(ISNUMBER(OFFSET('Water Data'!$G$5,0,10*ROW('Water Data'!G140))),CE146="",ISNUMBER(OFFSET('Water Data'!$G$5,0,10*ROW('Water Data'!G140)))),100-OFFSET('Water Data'!$G$5,0,10*ROW('Water Data'!G140)),NA())))</f>
        <v>#N/A</v>
      </c>
      <c r="Q146" s="133" t="e">
        <f ca="1">+IF(AND(ISNUMBER(OFFSET('Water Data'!$G$7,0,10*ROW('Water Data'!G140))),CF146="Yes"),OFFSET('Water Data'!$G$7,0,10*ROW('Water Data'!G140)),IF(AND(ISNUMBER(OFFSET('Water Data'!$G$7,0,10*ROW('Water Data'!G140))),CF146="No",ISNUMBER(OFFSET('Water Data'!$G$7,0,10*ROW('Water Data'!G140)))),CONCATENATE("[",ROUND(OFFSET('Water Data'!$G$7,0,10*ROW('Water Data'!G140)),0),"]"),IF(AND(ISNUMBER(OFFSET('Water Data'!$G$7,0,10*ROW('Water Data'!G140))),CF146="",ISNUMBER(OFFSET('Water Data'!$G$7,0,10*ROW('Water Data'!G140)))),OFFSET('Water Data'!$G$7,0,10*ROW('Water Data'!G140)),NA())))</f>
        <v>#N/A</v>
      </c>
      <c r="R146" s="133" t="e">
        <f ca="1">+IF(AND(ISNUMBER(OFFSET('Water Data'!$G$10,0,10*ROW('Water Data'!G140))),CG146="Yes"),OFFSET('Water Data'!$G$10,0,10*ROW('Water Data'!G140)),IF(AND(ISNUMBER(OFFSET('Water Data'!$G$10,0,10*ROW('Water Data'!G140))),CG146="No",ISNUMBER(OFFSET('Water Data'!$G$10,0,10*ROW('Water Data'!G140)))),CONCATENATE("[",ROUND(OFFSET('Water Data'!$G$10,0,10*ROW('Water Data'!G140)),0),"]"),IF(AND(ISNUMBER(OFFSET('Water Data'!$G$10,0,10*ROW('Water Data'!G140))),CG146="",ISNUMBER(OFFSET('Water Data'!$G$10,0,10*ROW('Water Data'!G140)))),OFFSET('Water Data'!$G$10,0,10*ROW('Water Data'!G140)),NA())))</f>
        <v>#N/A</v>
      </c>
      <c r="S146" s="133" t="e">
        <f ca="1">+IF(AND(ISNUMBER(OFFSET('Water Data'!$H$5,0,10*ROW('Water Data'!H140))),CH146="Yes"),100-OFFSET('Water Data'!$H$5,0,10*ROW('Water Data'!H140)),IF(AND(ISNUMBER(OFFSET('Water Data'!$H$5,0,10*ROW('Water Data'!H140))),CH146="No",ISNUMBER(OFFSET('Water Data'!$H$5,0,10*ROW('Water Data'!H140)))),CONCATENATE("[",ROUND(100-OFFSET('Water Data'!$H$5,0,10*ROW('Water Data'!H140)),0),"]"),IF(AND(ISNUMBER(OFFSET('Water Data'!$H$5,0,10*ROW('Water Data'!H140))),CH146="",ISNUMBER(OFFSET('Water Data'!$H$5,0,10*ROW('Water Data'!H140)))),100-OFFSET('Water Data'!$H$5,0,10*ROW('Water Data'!H140)),NA())))</f>
        <v>#N/A</v>
      </c>
      <c r="T146" s="133" t="e">
        <f ca="1">+IF(AND(ISNUMBER(OFFSET('Water Data'!$H$7,0,10*ROW('Water Data'!H140))),CI146="Yes"),OFFSET('Water Data'!$H$7,0,10*ROW('Water Data'!H140)),IF(AND(ISNUMBER(OFFSET('Water Data'!$H$7,0,10*ROW('Water Data'!H140))),CI146="No",ISNUMBER(OFFSET('Water Data'!$H$7,0,10*ROW('Water Data'!H140)))),CONCATENATE("[",ROUND(OFFSET('Water Data'!$H$7,0,10*ROW('Water Data'!H140)),0),"]"),IF(AND(ISNUMBER(OFFSET('Water Data'!$H$7,0,10*ROW('Water Data'!H140))),CI146="",ISNUMBER(OFFSET('Water Data'!$H$7,0,10*ROW('Water Data'!H140)))),OFFSET('Water Data'!$H$7,0,10*ROW('Water Data'!H140)),NA())))</f>
        <v>#N/A</v>
      </c>
      <c r="U146" s="133" t="e">
        <f ca="1">+IF(AND(ISNUMBER(OFFSET('Water Data'!$H$10,0,10*ROW('Water Data'!H140))),CJ146="Yes"),OFFSET('Water Data'!$H$10,0,10*ROW('Water Data'!H140)),IF(AND(ISNUMBER(OFFSET('Water Data'!$H$10,0,10*ROW('Water Data'!H140))),CJ146="No",ISNUMBER(OFFSET('Water Data'!$H$10,0,10*ROW('Water Data'!H140)))),CONCATENATE("[",ROUND(OFFSET('Water Data'!$H$10,0,10*ROW('Water Data'!H140)),0),"]"),IF(AND(ISNUMBER(OFFSET('Water Data'!$H$10,0,10*ROW('Water Data'!H140))),CJ146="",ISNUMBER(OFFSET('Water Data'!$H$10,0,10*ROW('Water Data'!H140)))),OFFSET('Water Data'!$H$10,0,10*ROW('Water Data'!H140)),NA())))</f>
        <v>#N/A</v>
      </c>
      <c r="V146" s="134" t="e">
        <f ca="1">+IF(AND(ISNUMBER(OFFSET('Sanitation Data'!$C$5,0,10*ROW('Sanitation Data'!C140))),CK146="Yes"),100-OFFSET('Sanitation Data'!$C$5,0,10*ROW('Sanitation Data'!C140)),IF(AND(ISNUMBER(OFFSET('Sanitation Data'!$C$5,0,10*ROW('Sanitation Data'!C140))),CK146="No",ISNUMBER(OFFSET('Sanitation Data'!$C$5,0,10*ROW('Sanitation Data'!C140)))),CONCATENATE("[",ROUND(100-OFFSET('Sanitation Data'!$C$5,0,10*ROW('Sanitation Data'!C140)),0),"]"),IF(AND(ISNUMBER(OFFSET('Sanitation Data'!$C$5,0,10*ROW('Sanitation Data'!C140))),CK146="",ISNUMBER(OFFSET('Sanitation Data'!$C$5,0,10*ROW('Sanitation Data'!C140)))),100-OFFSET('Sanitation Data'!$C$5,0,10*ROW('Sanitation Data'!C140)),NA())))</f>
        <v>#N/A</v>
      </c>
      <c r="W146" s="134" t="e">
        <f ca="1">+IF(AND(ISNUMBER(OFFSET('Sanitation Data'!$C$7,0,10*ROW('Sanitation Data'!C140))),CL146="Yes"),OFFSET('Sanitation Data'!$C$7,0,10*ROW('Sanitation Data'!C140)),IF(AND(ISNUMBER(OFFSET('Sanitation Data'!$C$7,0,10*ROW('Sanitation Data'!C140))),CL146="No",ISNUMBER(OFFSET('Sanitation Data'!$C$7,0,10*ROW('Sanitation Data'!C140)))),CONCATENATE("[",ROUND(OFFSET('Sanitation Data'!$C$7,0,10*ROW('Sanitation Data'!C140)),0),"]"),IF(AND(ISNUMBER(OFFSET('Sanitation Data'!$C$7,0,10*ROW('Sanitation Data'!C140))),CL146="",ISNUMBER(OFFSET('Sanitation Data'!$C$7,0,10*ROW('Sanitation Data'!C140)))),OFFSET('Sanitation Data'!$C$7,0,10*ROW('Sanitation Data'!C140)),NA())))</f>
        <v>#N/A</v>
      </c>
      <c r="X146" s="134" t="e">
        <f ca="1">+IF(AND(ISNUMBER(OFFSET('Sanitation Data'!$C$11,0,10*ROW('Sanitation Data'!C140))),CM146="Yes"),OFFSET('Sanitation Data'!$C$11,0,10*ROW('Sanitation Data'!C140)),IF(AND(ISNUMBER(OFFSET('Sanitation Data'!$C$11,0,10*ROW('Sanitation Data'!C140))),CM146="No",ISNUMBER(OFFSET('Sanitation Data'!$C$11,0,10*ROW('Sanitation Data'!C140)))),CONCATENATE("[",ROUND(OFFSET('Sanitation Data'!$C$11,0,10*ROW('Sanitation Data'!C140)),0),"]"),IF(AND(ISNUMBER(OFFSET('Sanitation Data'!$C$11,0,10*ROW('Sanitation Data'!C140))),CM146="",ISNUMBER(OFFSET('Sanitation Data'!$C$11,0,10*ROW('Sanitation Data'!C140)))),OFFSET('Sanitation Data'!$C$11,0,10*ROW('Sanitation Data'!C140)),NA())))</f>
        <v>#N/A</v>
      </c>
      <c r="Y146" s="134" t="e">
        <f ca="1">+IF(AND(ISNUMBER(OFFSET('Sanitation Data'!$C$12,0,10*ROW('Sanitation Data'!C140))),CN146="Yes"),OFFSET('Sanitation Data'!$C$12,0,10*ROW('Sanitation Data'!C140)),IF(AND(ISNUMBER(OFFSET('Sanitation Data'!$C$12,0,10*ROW('Sanitation Data'!C140))),CN146="No",ISNUMBER(OFFSET('Sanitation Data'!$C$12,0,10*ROW('Sanitation Data'!C140)))),CONCATENATE("[",ROUND(OFFSET('Sanitation Data'!$C$12,0,10*ROW('Sanitation Data'!C140)),0),"]"),IF(AND(ISNUMBER(OFFSET('Sanitation Data'!$C$12,0,10*ROW('Sanitation Data'!C140))),CN146="",ISNUMBER(OFFSET('Sanitation Data'!$C$12,0,10*ROW('Sanitation Data'!C140)))),OFFSET('Sanitation Data'!$C$12,0,10*ROW('Sanitation Data'!C140)),NA())))</f>
        <v>#N/A</v>
      </c>
      <c r="Z146" s="134" t="e">
        <f ca="1">+IF(AND(ISNUMBER(OFFSET('Sanitation Data'!$C$13,0,10*ROW('Sanitation Data'!C140))),CO146="Yes"),OFFSET('Sanitation Data'!$C$13,0,10*ROW('Sanitation Data'!C140)),IF(AND(ISNUMBER(OFFSET('Sanitation Data'!$C$13,0,10*ROW('Sanitation Data'!C140))),CO146="No",ISNUMBER(OFFSET('Sanitation Data'!$C$13,0,10*ROW('Sanitation Data'!C140)))),CONCATENATE("[",ROUND(OFFSET('Sanitation Data'!$C$13,0,10*ROW('Sanitation Data'!C140)),0),"]"),IF(AND(ISNUMBER(OFFSET('Sanitation Data'!$C$13,0,10*ROW('Sanitation Data'!C140))),CO146="",ISNUMBER(OFFSET('Sanitation Data'!$C$13,0,10*ROW('Sanitation Data'!C140)))),OFFSET('Sanitation Data'!$C$13,0,10*ROW('Sanitation Data'!C140)),NA())))</f>
        <v>#N/A</v>
      </c>
      <c r="AA146" s="134" t="e">
        <f ca="1">+IF(AND(ISNUMBER(OFFSET('Sanitation Data'!$D$5,0,10*ROW('Sanitation Data'!D140))),CP146="Yes"),100-OFFSET('Sanitation Data'!$D$5,0,10*ROW('Sanitation Data'!D140)),IF(AND(ISNUMBER(OFFSET('Sanitation Data'!$D$5,0,10*ROW('Sanitation Data'!D140))),CP146="No",ISNUMBER(OFFSET('Sanitation Data'!$D$5,0,10*ROW('Sanitation Data'!D140)))),CONCATENATE("[",ROUND(100-OFFSET('Sanitation Data'!$D$5,0,10*ROW('Sanitation Data'!D140)),0),"]"),IF(AND(ISNUMBER(OFFSET('Sanitation Data'!$D$5,0,10*ROW('Sanitation Data'!D140))),CP146="",ISNUMBER(OFFSET('Sanitation Data'!$D$5,0,10*ROW('Sanitation Data'!D140)))),100-OFFSET('Sanitation Data'!$D$5,0,10*ROW('Sanitation Data'!D140)),NA())))</f>
        <v>#N/A</v>
      </c>
      <c r="AB146" s="134" t="e">
        <f ca="1">+IF(AND(ISNUMBER(OFFSET('Sanitation Data'!$D$7,0,10*ROW('Sanitation Data'!D140))),CQ146="Yes"),OFFSET('Sanitation Data'!$D$7,0,10*ROW('Sanitation Data'!G140)),IF(AND(ISNUMBER(OFFSET('Sanitation Data'!$D$7,0,10*ROW('Sanitation Data'!D140))),CQ146="No",ISNUMBER(OFFSET('Sanitation Data'!$D$7,0,10*ROW('Sanitation Data'!D140)))),CONCATENATE("[",ROUND(OFFSET('Sanitation Data'!$D$7,0,10*ROW('Sanitation Data'!D140)),0),"]"),IF(AND(ISNUMBER(OFFSET('Sanitation Data'!$D$7,0,10*ROW('Sanitation Data'!D140))),CQ146="",ISNUMBER(OFFSET('Sanitation Data'!$D$7,0,10*ROW('Sanitation Data'!D140)))),OFFSET('Sanitation Data'!$D$7,0,10*ROW('Sanitation Data'!D140)),NA())))</f>
        <v>#N/A</v>
      </c>
      <c r="AC146" s="134" t="e">
        <f ca="1">+IF(AND(ISNUMBER(OFFSET('Sanitation Data'!$D$11,0,10*ROW('Sanitation Data'!D140))),CR146="Yes"),OFFSET('Sanitation Data'!$D$11,0,10*ROW('Sanitation Data'!D140)),IF(AND(ISNUMBER(OFFSET('Sanitation Data'!$D$11,0,10*ROW('Sanitation Data'!D140))),CR146="No",ISNUMBER(OFFSET('Sanitation Data'!$D$11,0,10*ROW('Sanitation Data'!D140)))),CONCATENATE("[",ROUND(OFFSET('Sanitation Data'!$D$11,0,10*ROW('Sanitation Data'!D140)),0),"]"),IF(AND(ISNUMBER(OFFSET('Sanitation Data'!$D$11,0,10*ROW('Sanitation Data'!D140))),CR146="",ISNUMBER(OFFSET('Sanitation Data'!$D$11,0,10*ROW('Sanitation Data'!D140)))),OFFSET('Sanitation Data'!$D$11,0,10*ROW('Sanitation Data'!D140)),NA())))</f>
        <v>#N/A</v>
      </c>
      <c r="AD146" s="134" t="e">
        <f ca="1">+IF(AND(ISNUMBER(OFFSET('Sanitation Data'!$D$12,0,10*ROW('Sanitation Data'!D140))),CS146="Yes"),OFFSET('Sanitation Data'!$D$12,0,10*ROW('Sanitation Data'!D140)),IF(AND(ISNUMBER(OFFSET('Sanitation Data'!$D$12,0,10*ROW('Sanitation Data'!D140))),CS146="No",ISNUMBER(OFFSET('Sanitation Data'!$D$12,0,10*ROW('Sanitation Data'!D140)))),CONCATENATE("[",ROUND(OFFSET('Sanitation Data'!$D$12,0,10*ROW('Sanitation Data'!D140)),0),"]"),IF(AND(ISNUMBER(OFFSET('Sanitation Data'!$D$12,0,10*ROW('Sanitation Data'!D140))),CS146="",ISNUMBER(OFFSET('Sanitation Data'!$D$12,0,10*ROW('Sanitation Data'!D140)))),OFFSET('Sanitation Data'!$D$12,0,10*ROW('Sanitation Data'!D140)),NA())))</f>
        <v>#N/A</v>
      </c>
      <c r="AE146" s="134" t="e">
        <f ca="1">+IF(AND(ISNUMBER(OFFSET('Sanitation Data'!$D$13,0,10*ROW('Sanitation Data'!D140))),CT146="Yes"),OFFSET('Sanitation Data'!$D$13,0,10*ROW('Sanitation Data'!D140)),IF(AND(ISNUMBER(OFFSET('Sanitation Data'!$D$13,0,10*ROW('Sanitation Data'!D140))),CT146="No",ISNUMBER(OFFSET('Sanitation Data'!$D$13,0,10*ROW('Sanitation Data'!D140)))),CONCATENATE("[",ROUND(OFFSET('Sanitation Data'!$D$13,0,10*ROW('Sanitation Data'!D140)),0),"]"),IF(AND(ISNUMBER(OFFSET('Sanitation Data'!$D$13,0,10*ROW('Sanitation Data'!D140))),CT146="",ISNUMBER(OFFSET('Sanitation Data'!$D$13,0,10*ROW('Sanitation Data'!D140)))),OFFSET('Sanitation Data'!$D$13,0,10*ROW('Sanitation Data'!D140)),NA())))</f>
        <v>#N/A</v>
      </c>
      <c r="AF146" s="134" t="e">
        <f ca="1">+IF(AND(ISNUMBER(OFFSET('Sanitation Data'!$E$5,0,10*ROW('Sanitation Data'!E140))),CU146="Yes"),100-OFFSET('Sanitation Data'!$E$5,0,10*ROW('Sanitation Data'!E140)),IF(AND(ISNUMBER(OFFSET('Sanitation Data'!$E$5,0,10*ROW('Sanitation Data'!E140))),CU146="No",ISNUMBER(OFFSET('Sanitation Data'!$E$5,0,10*ROW('Sanitation Data'!E140)))),CONCATENATE("[",ROUND(100-OFFSET('Sanitation Data'!$E$5,0,10*ROW('Sanitation Data'!E140)),0),"]"),IF(AND(ISNUMBER(OFFSET('Sanitation Data'!$E$5,0,10*ROW('Sanitation Data'!E140))),CU146="",ISNUMBER(OFFSET('Sanitation Data'!$E$5,0,10*ROW('Sanitation Data'!E140)))),100-OFFSET('Sanitation Data'!$E$5,0,10*ROW('Sanitation Data'!E140)),NA())))</f>
        <v>#N/A</v>
      </c>
      <c r="AG146" s="134" t="e">
        <f ca="1">+IF(AND(ISNUMBER(OFFSET('Sanitation Data'!$E$7,0,10*ROW('Sanitation Data'!E140))),CV146="Yes"),OFFSET('Sanitation Data'!$E$7,0,10*ROW('Sanitation Data'!E140)),IF(AND(ISNUMBER(OFFSET('Sanitation Data'!$E$7,0,10*ROW('Sanitation Data'!E140))),CV146="No",ISNUMBER(OFFSET('Sanitation Data'!$E$7,0,10*ROW('Sanitation Data'!E140)))),CONCATENATE("[",ROUND(OFFSET('Sanitation Data'!$E$7,0,10*ROW('Sanitation Data'!E140)),0),"]"),IF(AND(ISNUMBER(OFFSET('Sanitation Data'!$E$7,0,10*ROW('Sanitation Data'!E140))),CV146="",ISNUMBER(OFFSET('Sanitation Data'!$E$7,0,10*ROW('Sanitation Data'!E140)))),OFFSET('Sanitation Data'!$E$7,0,10*ROW('Sanitation Data'!E140)),NA())))</f>
        <v>#N/A</v>
      </c>
      <c r="AH146" s="134" t="e">
        <f ca="1">+IF(AND(ISNUMBER(OFFSET('Sanitation Data'!$E$11,0,10*ROW('Sanitation Data'!E140))),CW146="Yes"),OFFSET('Sanitation Data'!$E$11,0,10*ROW('Sanitation Data'!E140)),IF(AND(ISNUMBER(OFFSET('Sanitation Data'!$E$11,0,10*ROW('Sanitation Data'!E140))),CW146="No",ISNUMBER(OFFSET('Sanitation Data'!$E$11,0,10*ROW('Sanitation Data'!E140)))),CONCATENATE("[",ROUND(OFFSET('Sanitation Data'!$E$11,0,10*ROW('Sanitation Data'!E140)),0),"]"),IF(AND(ISNUMBER(OFFSET('Sanitation Data'!$E$11,0,10*ROW('Sanitation Data'!E140))),CW146="",ISNUMBER(OFFSET('Sanitation Data'!$E$11,0,10*ROW('Sanitation Data'!E140)))),OFFSET('Sanitation Data'!$E$11,0,10*ROW('Sanitation Data'!E140)),NA())))</f>
        <v>#N/A</v>
      </c>
      <c r="AI146" s="134" t="e">
        <f ca="1">+IF(AND(ISNUMBER(OFFSET('Sanitation Data'!$E$12,0,10*ROW('Sanitation Data'!E140))),CX146="Yes"),OFFSET('Sanitation Data'!$E$12,0,10*ROW('Sanitation Data'!E140)),IF(AND(ISNUMBER(OFFSET('Sanitation Data'!$E$12,0,10*ROW('Sanitation Data'!E140))),CX146="No",ISNUMBER(OFFSET('Sanitation Data'!$E$12,0,10*ROW('Sanitation Data'!E140)))),CONCATENATE("[",ROUND(OFFSET('Sanitation Data'!$E$12,0,10*ROW('Sanitation Data'!E140)),0),"]"),IF(AND(ISNUMBER(OFFSET('Sanitation Data'!$E$12,0,10*ROW('Sanitation Data'!E140))),CX146="",ISNUMBER(OFFSET('Sanitation Data'!$E$12,0,10*ROW('Sanitation Data'!E140)))),OFFSET('Sanitation Data'!$E$12,0,10*ROW('Sanitation Data'!E140)),NA())))</f>
        <v>#N/A</v>
      </c>
      <c r="AJ146" s="134" t="e">
        <f ca="1">+IF(AND(ISNUMBER(OFFSET('Sanitation Data'!$E$13,0,10*ROW('Sanitation Data'!E140))),CY146="Yes"),OFFSET('Sanitation Data'!$E$13,0,10*ROW('Sanitation Data'!E140)),IF(AND(ISNUMBER(OFFSET('Sanitation Data'!$E$13,0,10*ROW('Sanitation Data'!E140))),CY146="No",ISNUMBER(OFFSET('Sanitation Data'!$E$13,0,10*ROW('Sanitation Data'!E140)))),CONCATENATE("[",ROUND(OFFSET('Sanitation Data'!$E$13,0,10*ROW('Sanitation Data'!E140)),0),"]"),IF(AND(ISNUMBER(OFFSET('Sanitation Data'!$E$13,0,10*ROW('Sanitation Data'!E140))),CY146="",ISNUMBER(OFFSET('Sanitation Data'!$E$13,0,10*ROW('Sanitation Data'!E140)))),OFFSET('Sanitation Data'!$E$13,0,10*ROW('Sanitation Data'!E140)),NA())))</f>
        <v>#N/A</v>
      </c>
      <c r="AK146" s="134" t="e">
        <f ca="1">+IF(AND(ISNUMBER(OFFSET('Sanitation Data'!$F$5,0,10*ROW('Sanitation Data'!F140))),CZ146="Yes"),100-OFFSET('Sanitation Data'!$F$5,0,10*ROW('Sanitation Data'!F140)),IF(AND(ISNUMBER(OFFSET('Sanitation Data'!$F$5,0,10*ROW('Sanitation Data'!F140))),CZ146="No",ISNUMBER(OFFSET('Sanitation Data'!$F$5,0,10*ROW('Sanitation Data'!F140)))),CONCATENATE("[",ROUND(100-OFFSET('Sanitation Data'!$F$5,0,10*ROW('Sanitation Data'!F140)),0),"]"),IF(AND(ISNUMBER(OFFSET('Sanitation Data'!$F$5,0,10*ROW('Sanitation Data'!F140))),CZ146="",ISNUMBER(OFFSET('Sanitation Data'!$F$5,0,10*ROW('Sanitation Data'!F140)))),100-OFFSET('Sanitation Data'!$F$5,0,10*ROW('Sanitation Data'!F140)),NA())))</f>
        <v>#N/A</v>
      </c>
      <c r="AL146" s="134" t="e">
        <f ca="1">+IF(AND(ISNUMBER(OFFSET('Sanitation Data'!$F$7,0,10*ROW('Sanitation Data'!F140))),DA146="Yes"),OFFSET('Sanitation Data'!$F$7,0,10*ROW('Sanitation Data'!F140)),IF(AND(ISNUMBER(OFFSET('Sanitation Data'!$F$7,0,10*ROW('Sanitation Data'!F140))),DA146="No",ISNUMBER(OFFSET('Sanitation Data'!$F$7,0,10*ROW('Sanitation Data'!F140)))),CONCATENATE("[",ROUND(OFFSET('Sanitation Data'!$F$7,0,10*ROW('Sanitation Data'!F140)),0),"]"),IF(AND(ISNUMBER(OFFSET('Sanitation Data'!$F$7,0,10*ROW('Sanitation Data'!F140))),DA146="",ISNUMBER(OFFSET('Sanitation Data'!$F$7,0,10*ROW('Sanitation Data'!F140)))),OFFSET('Sanitation Data'!$F$7,0,10*ROW('Sanitation Data'!F140)),NA())))</f>
        <v>#N/A</v>
      </c>
      <c r="AM146" s="134" t="e">
        <f ca="1">+IF(AND(ISNUMBER(OFFSET('Sanitation Data'!$F$11,0,10*ROW('Sanitation Data'!F140))),DB146="Yes"),OFFSET('Sanitation Data'!$F$11,0,10*ROW('Sanitation Data'!F140)),IF(AND(ISNUMBER(OFFSET('Sanitation Data'!$F$11,0,10*ROW('Sanitation Data'!F140))),DB146="No",ISNUMBER(OFFSET('Sanitation Data'!$F$11,0,10*ROW('Sanitation Data'!F140)))),CONCATENATE("[",ROUND(OFFSET('Sanitation Data'!$F$11,0,10*ROW('Sanitation Data'!F140)),0),"]"),IF(AND(ISNUMBER(OFFSET('Sanitation Data'!$F$11,0,10*ROW('Sanitation Data'!F140))),DB146="",ISNUMBER(OFFSET('Sanitation Data'!$F$11,0,10*ROW('Sanitation Data'!F140)))),OFFSET('Sanitation Data'!$F$11,0,10*ROW('Sanitation Data'!F140)),NA())))</f>
        <v>#N/A</v>
      </c>
      <c r="AN146" s="134" t="e">
        <f ca="1">+IF(AND(ISNUMBER(OFFSET('Sanitation Data'!$F$12,0,10*ROW('Sanitation Data'!F140))),DC146="Yes"),OFFSET('Sanitation Data'!$F$12,0,10*ROW('Sanitation Data'!F140)),IF(AND(ISNUMBER(OFFSET('Sanitation Data'!$F$12,0,10*ROW('Sanitation Data'!F140))),DC146="No",ISNUMBER(OFFSET('Sanitation Data'!$F$12,0,10*ROW('Sanitation Data'!F140)))),CONCATENATE("[",ROUND(OFFSET('Sanitation Data'!$F$12,0,10*ROW('Sanitation Data'!F140)),0),"]"),IF(AND(ISNUMBER(OFFSET('Sanitation Data'!$F$12,0,10*ROW('Sanitation Data'!F140))),DC146="",ISNUMBER(OFFSET('Sanitation Data'!$F$12,0,10*ROW('Sanitation Data'!F140)))),OFFSET('Sanitation Data'!$F$12,0,10*ROW('Sanitation Data'!F140)),NA())))</f>
        <v>#N/A</v>
      </c>
      <c r="AO146" s="134" t="e">
        <f ca="1">+IF(AND(ISNUMBER(OFFSET('Sanitation Data'!$F$13,0,10*ROW('Sanitation Data'!F140))),DD146="Yes"),OFFSET('Sanitation Data'!$F$13,0,10*ROW('Sanitation Data'!F140)),IF(AND(ISNUMBER(OFFSET('Sanitation Data'!$F$13,0,10*ROW('Sanitation Data'!F140))),DD146="No",ISNUMBER(OFFSET('Sanitation Data'!$F$13,0,10*ROW('Sanitation Data'!F140)))),CONCATENATE("[",ROUND(OFFSET('Sanitation Data'!$F$13,0,10*ROW('Sanitation Data'!F140)),0),"]"),IF(AND(ISNUMBER(OFFSET('Sanitation Data'!$F$13,0,10*ROW('Sanitation Data'!F140))),DD146="",ISNUMBER(OFFSET('Sanitation Data'!$F$13,0,10*ROW('Sanitation Data'!F140)))),OFFSET('Sanitation Data'!$F$13,0,10*ROW('Sanitation Data'!F140)),NA())))</f>
        <v>#N/A</v>
      </c>
      <c r="AP146" s="134" t="e">
        <f ca="1">+IF(AND(ISNUMBER(OFFSET('Sanitation Data'!$G$5,0,10*ROW('Sanitation Data'!G140))),DE146="Yes"),100-OFFSET('Sanitation Data'!$G$5,0,10*ROW('Sanitation Data'!G140)),IF(AND(ISNUMBER(OFFSET('Sanitation Data'!$G$5,0,10*ROW('Sanitation Data'!G140))),DE146="No",ISNUMBER(OFFSET('Sanitation Data'!$G$5,0,10*ROW('Sanitation Data'!G140)))),CONCATENATE("[",ROUND(100-OFFSET('Sanitation Data'!$G$5,0,10*ROW('Sanitation Data'!G140)),0),"]"),IF(AND(ISNUMBER(OFFSET('Sanitation Data'!$G$5,0,10*ROW('Sanitation Data'!G140))),DE146="",ISNUMBER(OFFSET('Sanitation Data'!$G$5,0,10*ROW('Sanitation Data'!G140)))),100-OFFSET('Sanitation Data'!$G$5,0,10*ROW('Sanitation Data'!G140)),NA())))</f>
        <v>#N/A</v>
      </c>
      <c r="AQ146" s="134" t="e">
        <f ca="1">+IF(AND(ISNUMBER(OFFSET('Sanitation Data'!$G$7,0,10*ROW('Sanitation Data'!G140))),DF146="Yes"),OFFSET('Sanitation Data'!$G$7,0,10*ROW('Sanitation Data'!G140)),IF(AND(ISNUMBER(OFFSET('Sanitation Data'!$G$7,0,10*ROW('Sanitation Data'!G140))),DF146="No",ISNUMBER(OFFSET('Sanitation Data'!$G$7,0,10*ROW('Sanitation Data'!G140)))),CONCATENATE("[",ROUND(OFFSET('Sanitation Data'!$G$7,0,10*ROW('Sanitation Data'!G140)),0),"]"),IF(AND(ISNUMBER(OFFSET('Sanitation Data'!$G$7,0,10*ROW('Sanitation Data'!G140))),DF146="",ISNUMBER(OFFSET('Sanitation Data'!$G$7,0,10*ROW('Sanitation Data'!G140)))),OFFSET('Sanitation Data'!$G$7,0,10*ROW('Sanitation Data'!G140)),NA())))</f>
        <v>#N/A</v>
      </c>
      <c r="AR146" s="134" t="e">
        <f ca="1">+IF(AND(ISNUMBER(OFFSET('Sanitation Data'!$G$11,0,10*ROW('Sanitation Data'!G140))),DG146="Yes"),OFFSET('Sanitation Data'!$G$11,0,10*ROW('Sanitation Data'!G140)),IF(AND(ISNUMBER(OFFSET('Sanitation Data'!$G$11,0,10*ROW('Sanitation Data'!G140))),DG146="No",ISNUMBER(OFFSET('Sanitation Data'!$G$11,0,10*ROW('Sanitation Data'!G140)))),CONCATENATE("[",ROUND(OFFSET('Sanitation Data'!$G$11,0,10*ROW('Sanitation Data'!G140)),0),"]"),IF(AND(ISNUMBER(OFFSET('Sanitation Data'!$G$11,0,10*ROW('Sanitation Data'!G140))),DG146="",ISNUMBER(OFFSET('Sanitation Data'!$G$11,0,10*ROW('Sanitation Data'!G140)))),OFFSET('Sanitation Data'!$G$11,0,10*ROW('Sanitation Data'!G140)),NA())))</f>
        <v>#N/A</v>
      </c>
      <c r="AS146" s="134" t="e">
        <f ca="1">+IF(AND(ISNUMBER(OFFSET('Sanitation Data'!$G$12,0,10*ROW('Sanitation Data'!G140))),DH146="Yes"),OFFSET('Sanitation Data'!$G$12,0,10*ROW('Sanitation Data'!G140)),IF(AND(ISNUMBER(OFFSET('Sanitation Data'!$G$12,0,10*ROW('Sanitation Data'!G140))),DH146="No",ISNUMBER(OFFSET('Sanitation Data'!$G$12,0,10*ROW('Sanitation Data'!G140)))),CONCATENATE("[",ROUND(OFFSET('Sanitation Data'!$G$12,0,10*ROW('Sanitation Data'!G140)),0),"]"),IF(AND(ISNUMBER(OFFSET('Sanitation Data'!$G$12,0,10*ROW('Sanitation Data'!G140))),DH146="",ISNUMBER(OFFSET('Sanitation Data'!$G$12,0,10*ROW('Sanitation Data'!G140)))),OFFSET('Sanitation Data'!$G$12,0,10*ROW('Sanitation Data'!G140)),NA())))</f>
        <v>#N/A</v>
      </c>
      <c r="AT146" s="134" t="e">
        <f ca="1">+IF(AND(ISNUMBER(OFFSET('Sanitation Data'!$G$13,0,10*ROW('Sanitation Data'!G140))),DI146="Yes"),OFFSET('Sanitation Data'!$G$13,0,10*ROW('Sanitation Data'!G140)),IF(AND(ISNUMBER(OFFSET('Sanitation Data'!$G$13,0,10*ROW('Sanitation Data'!G140))),DI146="No",ISNUMBER(OFFSET('Sanitation Data'!$G$13,0,10*ROW('Sanitation Data'!G140)))),CONCATENATE("[",ROUND(OFFSET('Sanitation Data'!$G$13,0,10*ROW('Sanitation Data'!G140)),0),"]"),IF(AND(ISNUMBER(OFFSET('Sanitation Data'!$G$13,0,10*ROW('Sanitation Data'!G140))),DI146="",ISNUMBER(OFFSET('Sanitation Data'!$G$13,0,10*ROW('Sanitation Data'!G140)))),OFFSET('Sanitation Data'!$G$13,0,10*ROW('Sanitation Data'!G140)),NA())))</f>
        <v>#N/A</v>
      </c>
      <c r="AU146" s="134" t="e">
        <f ca="1">+IF(AND(ISNUMBER(OFFSET('Sanitation Data'!$H$5,0,10*ROW('Sanitation Data'!H140))),DJ146="Yes"),100-OFFSET('Sanitation Data'!$H$5,0,10*ROW('Sanitation Data'!H140)),IF(AND(ISNUMBER(OFFSET('Sanitation Data'!$H$5,0,10*ROW('Sanitation Data'!H140))),DJ146="No",ISNUMBER(OFFSET('Sanitation Data'!$H$5,0,10*ROW('Sanitation Data'!H140)))),CONCATENATE("[",ROUND(100-OFFSET('Sanitation Data'!$H$5,0,10*ROW('Sanitation Data'!H140)),0),"]"),IF(AND(ISNUMBER(OFFSET('Sanitation Data'!$H$5,0,10*ROW('Sanitation Data'!H140))),DJ146="",ISNUMBER(OFFSET('Sanitation Data'!$H$5,0,10*ROW('Sanitation Data'!H140)))),100-OFFSET('Sanitation Data'!$H$5,0,10*ROW('Sanitation Data'!H140)),NA())))</f>
        <v>#N/A</v>
      </c>
      <c r="AV146" s="134" t="e">
        <f ca="1">+IF(AND(ISNUMBER(OFFSET('Sanitation Data'!$H$7,0,10*ROW('Sanitation Data'!H140))),DK146="Yes"),OFFSET('Sanitation Data'!$H$7,0,10*ROW('Sanitation Data'!H140)),IF(AND(ISNUMBER(OFFSET('Sanitation Data'!$H$7,0,10*ROW('Sanitation Data'!H140))),DK146="No",ISNUMBER(OFFSET('Sanitation Data'!$H$7,0,10*ROW('Sanitation Data'!H140)))),CONCATENATE("[",ROUND(OFFSET('Sanitation Data'!$H$7,0,10*ROW('Sanitation Data'!H140)),0),"]"),IF(AND(ISNUMBER(OFFSET('Sanitation Data'!$H$7,0,10*ROW('Sanitation Data'!H140))),DK146="",ISNUMBER(OFFSET('Sanitation Data'!$H$7,0,10*ROW('Sanitation Data'!H140)))),OFFSET('Sanitation Data'!$H$7,0,10*ROW('Sanitation Data'!H140)),NA())))</f>
        <v>#N/A</v>
      </c>
      <c r="AW146" s="134" t="e">
        <f ca="1">+IF(AND(ISNUMBER(OFFSET('Sanitation Data'!$H$11,0,10*ROW('Sanitation Data'!H140))),DL146="Yes"),OFFSET('Sanitation Data'!$H$11,0,10*ROW('Sanitation Data'!H140)),IF(AND(ISNUMBER(OFFSET('Sanitation Data'!$H$11,0,10*ROW('Sanitation Data'!H140))),DL146="No",ISNUMBER(OFFSET('Sanitation Data'!$H$11,0,10*ROW('Sanitation Data'!H140)))),CONCATENATE("[",ROUND(OFFSET('Sanitation Data'!$H$11,0,10*ROW('Sanitation Data'!H140)),0),"]"),IF(AND(ISNUMBER(OFFSET('Sanitation Data'!$H$11,0,10*ROW('Sanitation Data'!H140))),DL146="",ISNUMBER(OFFSET('Sanitation Data'!$H$11,0,10*ROW('Sanitation Data'!H140)))),OFFSET('Sanitation Data'!$H$11,0,10*ROW('Sanitation Data'!H140)),NA())))</f>
        <v>#N/A</v>
      </c>
      <c r="AX146" s="134" t="e">
        <f ca="1">+IF(AND(ISNUMBER(OFFSET('Sanitation Data'!$H$12,0,10*ROW('Sanitation Data'!H140))),DM146="Yes"),OFFSET('Sanitation Data'!$H$12,0,10*ROW('Sanitation Data'!H140)),IF(AND(ISNUMBER(OFFSET('Sanitation Data'!$H$12,0,10*ROW('Sanitation Data'!H140))),DM146="No",ISNUMBER(OFFSET('Sanitation Data'!$H$12,0,10*ROW('Sanitation Data'!H140)))),CONCATENATE("[",ROUND(OFFSET('Sanitation Data'!$H$12,0,10*ROW('Sanitation Data'!H140)),0),"]"),IF(AND(ISNUMBER(OFFSET('Sanitation Data'!$H$12,0,10*ROW('Sanitation Data'!H140))),DM146="",ISNUMBER(OFFSET('Sanitation Data'!$H$12,0,10*ROW('Sanitation Data'!H140)))),OFFSET('Sanitation Data'!$H$12,0,10*ROW('Sanitation Data'!H140)),NA())))</f>
        <v>#N/A</v>
      </c>
      <c r="AY146" s="134" t="e">
        <f ca="1">+IF(AND(ISNUMBER(OFFSET('Sanitation Data'!$H$13,0,10*ROW('Sanitation Data'!H140))),DN146="Yes"),OFFSET('Sanitation Data'!$H$13,0,10*ROW('Sanitation Data'!H140)),IF(AND(ISNUMBER(OFFSET('Sanitation Data'!$H$13,0,10*ROW('Sanitation Data'!H140))),DN146="No",ISNUMBER(OFFSET('Sanitation Data'!$H$13,0,10*ROW('Sanitation Data'!H140)))),CONCATENATE("[",ROUND(OFFSET('Sanitation Data'!$H$13,0,10*ROW('Sanitation Data'!H140)),0),"]"),IF(AND(ISNUMBER(OFFSET('Sanitation Data'!$H$13,0,10*ROW('Sanitation Data'!H140))),DN146="",ISNUMBER(OFFSET('Sanitation Data'!$H$13,0,10*ROW('Sanitation Data'!H140)))),OFFSET('Sanitation Data'!$H$13,0,10*ROW('Sanitation Data'!H140)),NA())))</f>
        <v>#N/A</v>
      </c>
      <c r="AZ146" s="135" t="e">
        <f ca="1">+IF(AND(ISNUMBER(OFFSET('Hygiene Data'!$C$6,0,10*ROW('Hygiene Data'!C140))),DO146="Yes"),OFFSET('Hygiene Data'!$C$6,0,10*ROW('Hygiene Data'!C140)),IF(AND(ISNUMBER(OFFSET('Hygiene Data'!$C$6,0,10*ROW('Hygiene Data'!C140))),DO146="No",ISNUMBER(OFFSET('Hygiene Data'!$C$6,0,10*ROW('Hygiene Data'!C140)))),CONCATENATE("[",ROUND(OFFSET('Hygiene Data'!$C$6,0,10*ROW('Hygiene Data'!C140)),0),"]"),IF(AND(ISNUMBER(OFFSET('Hygiene Data'!$C$6,0,10*ROW('Hygiene Data'!C140))),DO146="",ISNUMBER(OFFSET('Hygiene Data'!$C$6,0,10*ROW('Hygiene Data'!C140)))),OFFSET('Hygiene Data'!$C$6,0,10*ROW('Hygiene Data'!C140)),NA())))</f>
        <v>#N/A</v>
      </c>
      <c r="BA146" s="135" t="e">
        <f ca="1">+IF(AND(ISNUMBER(OFFSET('Hygiene Data'!$C$8,0,10*ROW('Hygiene Data'!C140))),DP146="Yes"),OFFSET('Hygiene Data'!$C$8,0,10*ROW('Hygiene Data'!C140)),IF(AND(ISNUMBER(OFFSET('Hygiene Data'!$C$8,0,10*ROW('Hygiene Data'!C140))),DP146="No",ISNUMBER(OFFSET('Hygiene Data'!$C$8,0,10*ROW('Hygiene Data'!C140)))),CONCATENATE("[",ROUND(OFFSET('Hygiene Data'!$C$8,0,10*ROW('Hygiene Data'!C140)),0),"]"),IF(AND(ISNUMBER(OFFSET('Hygiene Data'!$C$8,0,10*ROW('Hygiene Data'!C140))),DP146="",ISNUMBER(OFFSET('Hygiene Data'!$C$8,0,10*ROW('Hygiene Data'!C140)))),OFFSET('Hygiene Data'!$C$8,0,10*ROW('Hygiene Data'!C140)),NA())))</f>
        <v>#N/A</v>
      </c>
      <c r="BB146" s="135" t="e">
        <f ca="1">+IF(AND(ISNUMBER(OFFSET('Hygiene Data'!$C$10,0,10*ROW('Hygiene Data'!C140))),DQ146="Yes"),OFFSET('Hygiene Data'!$C$10,0,10*ROW('Hygiene Data'!C140)),IF(AND(ISNUMBER(OFFSET('Hygiene Data'!$C$10,0,10*ROW('Hygiene Data'!C140))),DQ146="No",ISNUMBER(OFFSET('Hygiene Data'!$C$10,0,10*ROW('Hygiene Data'!C140)))),CONCATENATE("[",ROUND(OFFSET('Hygiene Data'!$C$10,0,10*ROW('Hygiene Data'!C140)),0),"]"),IF(AND(ISNUMBER(OFFSET('Hygiene Data'!$C$10,0,10*ROW('Hygiene Data'!C140))),DQ146="",ISNUMBER(OFFSET('Hygiene Data'!$C$10,0,10*ROW('Hygiene Data'!C140)))),OFFSET('Hygiene Data'!$C$10,0,10*ROW('Hygiene Data'!C140)),NA())))</f>
        <v>#N/A</v>
      </c>
      <c r="BC146" s="135" t="e">
        <f ca="1">+IF(AND(ISNUMBER(OFFSET('Hygiene Data'!$D$6,0,10*ROW('Hygiene Data'!D140))),DR146="Yes"),OFFSET('Hygiene Data'!$D$6,0,10*ROW('Hygiene Data'!D140)),IF(AND(ISNUMBER(OFFSET('Hygiene Data'!$D$6,0,10*ROW('Hygiene Data'!D140))),DR146="No",ISNUMBER(OFFSET('Hygiene Data'!$D$6,0,10*ROW('Hygiene Data'!D140)))),CONCATENATE("[",ROUND(OFFSET('Hygiene Data'!$D$6,0,10*ROW('Hygiene Data'!D140)),0),"]"),IF(AND(ISNUMBER(OFFSET('Hygiene Data'!$D$6,0,10*ROW('Hygiene Data'!D140))),DR146="",ISNUMBER(OFFSET('Hygiene Data'!$D$6,0,10*ROW('Hygiene Data'!D140)))),OFFSET('Hygiene Data'!$D$6,0,10*ROW('Hygiene Data'!D140)),NA())))</f>
        <v>#N/A</v>
      </c>
      <c r="BD146" s="135" t="e">
        <f ca="1">+IF(AND(ISNUMBER(OFFSET('Hygiene Data'!$D$8,0,10*ROW('Hygiene Data'!D140))),DS146="Yes"),OFFSET('Hygiene Data'!$D$8,0,10*ROW('Hygiene Data'!D140)),IF(AND(ISNUMBER(OFFSET('Hygiene Data'!$D$8,0,10*ROW('Hygiene Data'!D140))),DS146="No",ISNUMBER(OFFSET('Hygiene Data'!$D$8,0,10*ROW('Hygiene Data'!D140)))),CONCATENATE("[",ROUND(OFFSET('Hygiene Data'!$D$8,0,10*ROW('Hygiene Data'!D140)),0),"]"),IF(AND(ISNUMBER(OFFSET('Hygiene Data'!$D$8,0,10*ROW('Hygiene Data'!D140))),DS146="",ISNUMBER(OFFSET('Hygiene Data'!$D$8,0,10*ROW('Hygiene Data'!D140)))),OFFSET('Hygiene Data'!$D$8,0,10*ROW('Hygiene Data'!D140)),NA())))</f>
        <v>#N/A</v>
      </c>
      <c r="BE146" s="135" t="e">
        <f ca="1">+IF(AND(ISNUMBER(OFFSET('Hygiene Data'!$D$10,0,10*ROW('Hygiene Data'!D140))),DT146="Yes"),OFFSET('Hygiene Data'!$D$10,0,10*ROW('Hygiene Data'!D140)),IF(AND(ISNUMBER(OFFSET('Hygiene Data'!$D$10,0,10*ROW('Hygiene Data'!D140))),DT146="No",ISNUMBER(OFFSET('Hygiene Data'!$D$10,0,10*ROW('Hygiene Data'!D140)))),CONCATENATE("[",ROUND(OFFSET('Hygiene Data'!$D$10,0,10*ROW('Hygiene Data'!D140)),0),"]"),IF(AND(ISNUMBER(OFFSET('Hygiene Data'!$D$10,0,10*ROW('Hygiene Data'!D140))),DT146="",ISNUMBER(OFFSET('Hygiene Data'!$D$10,0,10*ROW('Hygiene Data'!D140)))),OFFSET('Hygiene Data'!$D$10,0,10*ROW('Hygiene Data'!D140)),NA())))</f>
        <v>#N/A</v>
      </c>
      <c r="BF146" s="135" t="e">
        <f ca="1">+IF(AND(ISNUMBER(OFFSET('Hygiene Data'!$E$6,0,10*ROW('Hygiene Data'!E140))),DU146="Yes"),OFFSET('Hygiene Data'!$E$6,0,10*ROW('Hygiene Data'!E140)),IF(AND(ISNUMBER(OFFSET('Hygiene Data'!$E$6,0,10*ROW('Hygiene Data'!E140))),DU146="No",ISNUMBER(OFFSET('Hygiene Data'!$E$6,0,10*ROW('Hygiene Data'!E140)))),CONCATENATE("[",ROUND(OFFSET('Hygiene Data'!$E$6,0,10*ROW('Hygiene Data'!E140)),0),"]"),IF(AND(ISNUMBER(OFFSET('Hygiene Data'!$E$6,0,10*ROW('Hygiene Data'!E140))),DU146="",ISNUMBER(OFFSET('Hygiene Data'!$E$6,0,10*ROW('Hygiene Data'!E140)))),OFFSET('Hygiene Data'!$E$6,0,10*ROW('Hygiene Data'!E140)),NA())))</f>
        <v>#N/A</v>
      </c>
      <c r="BG146" s="135" t="e">
        <f ca="1">+IF(AND(ISNUMBER(OFFSET('Hygiene Data'!$E$8,0,10*ROW('Hygiene Data'!E140))),DV146="Yes"),OFFSET('Hygiene Data'!$E$8,0,10*ROW('Hygiene Data'!E140)),IF(AND(ISNUMBER(OFFSET('Hygiene Data'!$E$8,0,10*ROW('Hygiene Data'!E140))),DV146="No",ISNUMBER(OFFSET('Hygiene Data'!$E$8,0,10*ROW('Hygiene Data'!E140)))),CONCATENATE("[",ROUND(OFFSET('Hygiene Data'!$E$8,0,10*ROW('Hygiene Data'!E140)),0),"]"),IF(AND(ISNUMBER(OFFSET('Hygiene Data'!$E$8,0,10*ROW('Hygiene Data'!E140))),DV146="",ISNUMBER(OFFSET('Hygiene Data'!$E$8,0,10*ROW('Hygiene Data'!E140)))),OFFSET('Hygiene Data'!$E$8,0,10*ROW('Hygiene Data'!E140)),NA())))</f>
        <v>#N/A</v>
      </c>
      <c r="BH146" s="135" t="e">
        <f ca="1">+IF(AND(ISNUMBER(OFFSET('Hygiene Data'!$E$10,0,10*ROW('Hygiene Data'!E140))),DW146="Yes"),OFFSET('Hygiene Data'!$E$10,0,10*ROW('Hygiene Data'!E140)),IF(AND(ISNUMBER(OFFSET('Hygiene Data'!$E$10,0,10*ROW('Hygiene Data'!E140))),DW146="No",ISNUMBER(OFFSET('Hygiene Data'!$E$10,0,10*ROW('Hygiene Data'!E140)))),CONCATENATE("[",ROUND(OFFSET('Hygiene Data'!$E$10,0,10*ROW('Hygiene Data'!E140)),0),"]"),IF(AND(ISNUMBER(OFFSET('Hygiene Data'!$E$10,0,10*ROW('Hygiene Data'!E140))),DW146="",ISNUMBER(OFFSET('Hygiene Data'!$E$10,0,10*ROW('Hygiene Data'!E140)))),OFFSET('Hygiene Data'!$E$10,0,10*ROW('Hygiene Data'!E140)),NA())))</f>
        <v>#N/A</v>
      </c>
      <c r="BI146" s="135" t="e">
        <f ca="1">+IF(AND(ISNUMBER(OFFSET('Hygiene Data'!$F$6,0,10*ROW('Hygiene Data'!F140))),DX146="Yes"),OFFSET('Hygiene Data'!$F$6,0,10*ROW('Hygiene Data'!F140)),IF(AND(ISNUMBER(OFFSET('Hygiene Data'!$F$6,0,10*ROW('Hygiene Data'!F140))),DX146="No",ISNUMBER(OFFSET('Hygiene Data'!$F$6,0,10*ROW('Hygiene Data'!F140)))),CONCATENATE("[",ROUND(OFFSET('Hygiene Data'!$F$6,0,10*ROW('Hygiene Data'!F140)),0),"]"),IF(AND(ISNUMBER(OFFSET('Hygiene Data'!$F$6,0,10*ROW('Hygiene Data'!F140))),DX146="",ISNUMBER(OFFSET('Hygiene Data'!$F$6,0,10*ROW('Hygiene Data'!F140)))),OFFSET('Hygiene Data'!$F$6,0,10*ROW('Hygiene Data'!F140)),NA())))</f>
        <v>#N/A</v>
      </c>
      <c r="BJ146" s="135" t="e">
        <f ca="1">+IF(AND(ISNUMBER(OFFSET('Hygiene Data'!$F$8,0,10*ROW('Hygiene Data'!F140))),DY146="Yes"),OFFSET('Hygiene Data'!$F$8,0,10*ROW('Hygiene Data'!F140)),IF(AND(ISNUMBER(OFFSET('Hygiene Data'!$F$8,0,10*ROW('Hygiene Data'!F140))),DY146="No",ISNUMBER(OFFSET('Hygiene Data'!$F$8,0,10*ROW('Hygiene Data'!F140)))),CONCATENATE("[",ROUND(OFFSET('Hygiene Data'!$F$8,0,10*ROW('Hygiene Data'!F140)),0),"]"),IF(AND(ISNUMBER(OFFSET('Hygiene Data'!$F$8,0,10*ROW('Hygiene Data'!F140))),DY146="",ISNUMBER(OFFSET('Hygiene Data'!$F$8,0,10*ROW('Hygiene Data'!F140)))),OFFSET('Hygiene Data'!$F$8,0,10*ROW('Hygiene Data'!F140)),NA())))</f>
        <v>#N/A</v>
      </c>
      <c r="BK146" s="135" t="e">
        <f ca="1">+IF(AND(ISNUMBER(OFFSET('Hygiene Data'!$F$10,0,10*ROW('Hygiene Data'!F140))),DZ146="Yes"),OFFSET('Hygiene Data'!$F$10,0,10*ROW('Hygiene Data'!F140)),IF(AND(ISNUMBER(OFFSET('Hygiene Data'!$F$10,0,10*ROW('Hygiene Data'!F140))),DZ146="No",ISNUMBER(OFFSET('Hygiene Data'!$F$10,0,10*ROW('Hygiene Data'!F140)))),CONCATENATE("[",ROUND(OFFSET('Hygiene Data'!$F$10,0,10*ROW('Hygiene Data'!F140)),0),"]"),IF(AND(ISNUMBER(OFFSET('Hygiene Data'!$F$10,0,10*ROW('Hygiene Data'!F140))),DZ146="",ISNUMBER(OFFSET('Hygiene Data'!$F$10,0,10*ROW('Hygiene Data'!F140)))),OFFSET('Hygiene Data'!$F$10,0,10*ROW('Hygiene Data'!F140)),NA())))</f>
        <v>#N/A</v>
      </c>
      <c r="BL146" s="135" t="e">
        <f ca="1">+IF(AND(ISNUMBER(OFFSET('Hygiene Data'!$G$6,0,10*ROW('Hygiene Data'!G140))),EA146="Yes"),OFFSET('Hygiene Data'!$G$6,0,10*ROW('Hygiene Data'!G140)),IF(AND(ISNUMBER(OFFSET('Hygiene Data'!$G$6,0,10*ROW('Hygiene Data'!G140))),EA146="No",ISNUMBER(OFFSET('Hygiene Data'!$G$6,0,10*ROW('Hygiene Data'!G140)))),CONCATENATE("[",ROUND(OFFSET('Hygiene Data'!$G$6,0,10*ROW('Hygiene Data'!G140)),0),"]"),IF(AND(ISNUMBER(OFFSET('Hygiene Data'!$G$6,0,10*ROW('Hygiene Data'!G140))),EA146="",ISNUMBER(OFFSET('Hygiene Data'!$G$6,0,10*ROW('Hygiene Data'!G140)))),OFFSET('Hygiene Data'!$G$6,0,10*ROW('Hygiene Data'!G140)),NA())))</f>
        <v>#N/A</v>
      </c>
      <c r="BM146" s="135" t="e">
        <f ca="1">+IF(AND(ISNUMBER(OFFSET('Hygiene Data'!$G$8,0,10*ROW('Hygiene Data'!G140))),EB146="Yes"),OFFSET('Hygiene Data'!$G$8,0,10*ROW('Hygiene Data'!G140)),IF(AND(ISNUMBER(OFFSET('Hygiene Data'!$G$8,0,10*ROW('Hygiene Data'!G140))),EB146="No",ISNUMBER(OFFSET('Hygiene Data'!$G$8,0,10*ROW('Hygiene Data'!G140)))),CONCATENATE("[",ROUND(OFFSET('Hygiene Data'!$G$8,0,10*ROW('Hygiene Data'!G140)),0),"]"),IF(AND(ISNUMBER(OFFSET('Hygiene Data'!$G$8,0,10*ROW('Hygiene Data'!G140))),EB146="",ISNUMBER(OFFSET('Hygiene Data'!$G$8,0,10*ROW('Hygiene Data'!G140)))),OFFSET('Hygiene Data'!$G$8,0,10*ROW('Hygiene Data'!G140)),NA())))</f>
        <v>#N/A</v>
      </c>
      <c r="BN146" s="135" t="e">
        <f ca="1">+IF(AND(ISNUMBER(OFFSET('Hygiene Data'!$G$10,0,10*ROW('Hygiene Data'!G140))),EC146="Yes"),OFFSET('Hygiene Data'!$G$10,0,10*ROW('Hygiene Data'!G140)),IF(AND(ISNUMBER(OFFSET('Hygiene Data'!$G$10,0,10*ROW('Hygiene Data'!G140))),EC146="No",ISNUMBER(OFFSET('Hygiene Data'!$G$10,0,10*ROW('Hygiene Data'!G140)))),CONCATENATE("[",ROUND(OFFSET('Hygiene Data'!$G$10,0,10*ROW('Hygiene Data'!G140)),0),"]"),IF(AND(ISNUMBER(OFFSET('Hygiene Data'!$G$10,0,10*ROW('Hygiene Data'!G140))),EC146="",ISNUMBER(OFFSET('Hygiene Data'!$G$10,0,10*ROW('Hygiene Data'!G140)))),OFFSET('Hygiene Data'!$G$10,0,10*ROW('Hygiene Data'!G140)),NA())))</f>
        <v>#N/A</v>
      </c>
      <c r="BO146" s="135" t="e">
        <f ca="1">+IF(AND(ISNUMBER(OFFSET('Hygiene Data'!$H$6,0,10*ROW('Hygiene Data'!H140))),ED146="Yes"),OFFSET('Hygiene Data'!$H$6,0,10*ROW('Hygiene Data'!H140)),IF(AND(ISNUMBER(OFFSET('Hygiene Data'!$H$6,0,10*ROW('Hygiene Data'!H140))),ED146="No",ISNUMBER(OFFSET('Hygiene Data'!$H$6,0,10*ROW('Hygiene Data'!H140)))),CONCATENATE("[",ROUND(OFFSET('Hygiene Data'!$H$6,0,10*ROW('Hygiene Data'!H140)),0),"]"),IF(AND(ISNUMBER(OFFSET('Hygiene Data'!$H$6,0,10*ROW('Hygiene Data'!H140))),ED146="",ISNUMBER(OFFSET('Hygiene Data'!$H$6,0,10*ROW('Hygiene Data'!H140)))),OFFSET('Hygiene Data'!$H$6,0,10*ROW('Hygiene Data'!H140)),NA())))</f>
        <v>#N/A</v>
      </c>
      <c r="BP146" s="135" t="e">
        <f ca="1">+IF(AND(ISNUMBER(OFFSET('Hygiene Data'!$H$8,0,10*ROW('Hygiene Data'!H140))),EE146="Yes"),OFFSET('Hygiene Data'!$H$8,0,10*ROW('Hygiene Data'!H140)),IF(AND(ISNUMBER(OFFSET('Hygiene Data'!$H$8,0,10*ROW('Hygiene Data'!H140))),EE146="No",ISNUMBER(OFFSET('Hygiene Data'!$H$8,0,10*ROW('Hygiene Data'!H140)))),CONCATENATE("[",ROUND(OFFSET('Hygiene Data'!$H$8,0,10*ROW('Hygiene Data'!H140)),0),"]"),IF(AND(ISNUMBER(OFFSET('Hygiene Data'!$H$8,0,10*ROW('Hygiene Data'!H140))),EE146="",ISNUMBER(OFFSET('Hygiene Data'!$H$8,0,10*ROW('Hygiene Data'!H140)))),OFFSET('Hygiene Data'!$H$8,0,10*ROW('Hygiene Data'!H140)),NA())))</f>
        <v>#N/A</v>
      </c>
      <c r="BQ146" s="135" t="e">
        <f ca="1">+IF(AND(ISNUMBER(OFFSET('Hygiene Data'!$H$10,0,10*ROW('Hygiene Data'!H140))),EF146="Yes"),OFFSET('Hygiene Data'!$H$10,0,10*ROW('Hygiene Data'!H140)),IF(AND(ISNUMBER(OFFSET('Hygiene Data'!$H$10,0,10*ROW('Hygiene Data'!H140))),EF146="No",ISNUMBER(OFFSET('Hygiene Data'!$H$10,0,10*ROW('Hygiene Data'!H140)))),CONCATENATE("[",ROUND(OFFSET('Hygiene Data'!$H$10,0,10*ROW('Hygiene Data'!H140)),0),"]"),IF(AND(ISNUMBER(OFFSET('Hygiene Data'!$H$10,0,10*ROW('Hygiene Data'!H140))),EF146="",ISNUMBER(OFFSET('Hygiene Data'!$H$10,0,10*ROW('Hygiene Data'!H140)))),OFFSET('Hygiene Data'!$H$10,0,10*ROW('Hygiene Data'!H140)),NA())))</f>
        <v>#N/A</v>
      </c>
      <c r="BS146" s="34" t="str">
        <f ca="1">+IF(OFFSET('Water Data'!$C$28,0,10*ROW('Water Data'!C140))="","",OFFSET('Water Data'!$C$28,0,10*ROW('Water Data'!C140)))</f>
        <v/>
      </c>
      <c r="BT146" s="34" t="str">
        <f ca="1">+IF(OFFSET('Water Data'!$C$29,0,10*ROW('Water Data'!C140))="","",OFFSET('Water Data'!$C$29,0,10*ROW('Water Data'!C140)))</f>
        <v/>
      </c>
      <c r="BU146" s="34" t="str">
        <f ca="1">+IF(OFFSET('Water Data'!$C$30,0,10*ROW('Water Data'!C140))="","",OFFSET('Water Data'!$C$30,0,10*ROW('Water Data'!C140)))</f>
        <v/>
      </c>
      <c r="BV146" s="34" t="str">
        <f ca="1">+IF(OFFSET('Water Data'!$D$28,0,10*ROW('Water Data'!D140))="","",OFFSET('Water Data'!$D$28,0,10*ROW('Water Data'!D140)))</f>
        <v/>
      </c>
      <c r="BW146" s="34" t="str">
        <f ca="1">+IF(OFFSET('Water Data'!$D$29,0,10*ROW('Water Data'!D140))="","",OFFSET('Water Data'!$D$29,0,10*ROW('Water Data'!D140)))</f>
        <v/>
      </c>
      <c r="BX146" s="34" t="str">
        <f ca="1">+IF(OFFSET('Water Data'!$D$30,0,10*ROW('Water Data'!D140))="","",OFFSET('Water Data'!$D$30,0,10*ROW('Water Data'!D140)))</f>
        <v/>
      </c>
      <c r="BY146" s="34" t="str">
        <f ca="1">+IF(OFFSET('Water Data'!$E$28,0,10*ROW('Water Data'!E140))="","",OFFSET('Water Data'!$E$28,0,10*ROW('Water Data'!E140)))</f>
        <v/>
      </c>
      <c r="BZ146" s="34" t="str">
        <f ca="1">+IF(OFFSET('Water Data'!$E$29,0,10*ROW('Water Data'!E140))="","",OFFSET('Water Data'!$E$29,0,10*ROW('Water Data'!E140)))</f>
        <v/>
      </c>
      <c r="CA146" s="34" t="str">
        <f ca="1">+IF(OFFSET('Water Data'!$E$30,0,10*ROW('Water Data'!E140))="","",OFFSET('Water Data'!$E$30,0,10*ROW('Water Data'!E140)))</f>
        <v/>
      </c>
      <c r="CB146" s="34" t="str">
        <f ca="1">+IF(OFFSET('Water Data'!$F$28,0,10*ROW('Water Data'!F140))="","",OFFSET('Water Data'!$F$28,0,10*ROW('Water Data'!F140)))</f>
        <v/>
      </c>
      <c r="CC146" s="34" t="str">
        <f ca="1">+IF(OFFSET('Water Data'!$F$29,0,10*ROW('Water Data'!F140))="","",OFFSET('Water Data'!$F$29,0,10*ROW('Water Data'!F140)))</f>
        <v/>
      </c>
      <c r="CD146" s="34" t="str">
        <f ca="1">+IF(OFFSET('Water Data'!$F$30,0,10*ROW('Water Data'!F140))="","",OFFSET('Water Data'!$F$30,0,10*ROW('Water Data'!F140)))</f>
        <v/>
      </c>
      <c r="CE146" s="34" t="str">
        <f ca="1">+IF(OFFSET('Water Data'!$G$28,0,10*ROW('Water Data'!G140))="","",OFFSET('Water Data'!$G$28,0,10*ROW('Water Data'!G140)))</f>
        <v/>
      </c>
      <c r="CF146" s="34" t="str">
        <f ca="1">+IF(OFFSET('Water Data'!$G$29,0,10*ROW('Water Data'!G140))="","",OFFSET('Water Data'!$G$29,0,10*ROW('Water Data'!G140)))</f>
        <v/>
      </c>
      <c r="CG146" s="34" t="str">
        <f ca="1">+IF(OFFSET('Water Data'!$G$30,0,10*ROW('Water Data'!G140))="","",OFFSET('Water Data'!$G$30,0,10*ROW('Water Data'!G140)))</f>
        <v/>
      </c>
      <c r="CH146" s="34" t="str">
        <f ca="1">+IF(OFFSET('Water Data'!$H$28,0,10*ROW('Water Data'!H140))="","",OFFSET('Water Data'!$H$28,0,10*ROW('Water Data'!H140)))</f>
        <v/>
      </c>
      <c r="CI146" s="34" t="str">
        <f ca="1">+IF(OFFSET('Water Data'!$H$29,0,10*ROW('Water Data'!H140))="","",OFFSET('Water Data'!$H$29,0,10*ROW('Water Data'!H140)))</f>
        <v/>
      </c>
      <c r="CJ146" s="34" t="str">
        <f ca="1">+IF(OFFSET('Water Data'!$H$30,0,10*ROW('Water Data'!H140))="","",OFFSET('Water Data'!$H$30,0,10*ROW('Water Data'!H140)))</f>
        <v/>
      </c>
      <c r="CK146" s="34" t="str">
        <f ca="1">+IF(OFFSET('Sanitation Data'!$C$29,0,10*ROW('Sanitation Data'!C140))="","",OFFSET('Sanitation Data'!$C$29,0,10*ROW('Sanitation Data'!C140)))</f>
        <v/>
      </c>
      <c r="CL146" s="34" t="str">
        <f ca="1">+IF(OFFSET('Sanitation Data'!$C$30,0,10*ROW('Sanitation Data'!C140))="","",OFFSET('Sanitation Data'!$C$30,0,10*ROW('Sanitation Data'!C140)))</f>
        <v/>
      </c>
      <c r="CM146" s="34" t="str">
        <f ca="1">+IF(OFFSET('Sanitation Data'!$C$31,0,10*ROW('Sanitation Data'!C140))="","",OFFSET('Sanitation Data'!$C$31,0,10*ROW('Sanitation Data'!C140)))</f>
        <v/>
      </c>
      <c r="CN146" s="34" t="str">
        <f ca="1">+IF(OFFSET('Sanitation Data'!$C$32,0,10*ROW('Sanitation Data'!C140))="","",OFFSET('Sanitation Data'!$C$32,0,10*ROW('Sanitation Data'!C140)))</f>
        <v/>
      </c>
      <c r="CO146" s="34" t="str">
        <f ca="1">+IF(OFFSET('Sanitation Data'!$C$33,0,10*ROW('Sanitation Data'!C140))="","",OFFSET('Sanitation Data'!$C$33,0,10*ROW('Sanitation Data'!C140)))</f>
        <v/>
      </c>
      <c r="CP146" s="34" t="str">
        <f ca="1">+IF(OFFSET('Sanitation Data'!$D$29,0,10*ROW('Sanitation Data'!D140))="","",OFFSET('Sanitation Data'!$D$29,0,10*ROW('Sanitation Data'!D140)))</f>
        <v/>
      </c>
      <c r="CQ146" s="34" t="str">
        <f ca="1">+IF(OFFSET('Sanitation Data'!$D$30,0,10*ROW('Sanitation Data'!D140))="","",OFFSET('Sanitation Data'!$D$30,0,10*ROW('Sanitation Data'!D140)))</f>
        <v/>
      </c>
      <c r="CR146" s="34" t="str">
        <f ca="1">+IF(OFFSET('Sanitation Data'!$D$31,0,10*ROW('Sanitation Data'!D140))="","",OFFSET('Sanitation Data'!$D$31,0,10*ROW('Sanitation Data'!D140)))</f>
        <v/>
      </c>
      <c r="CS146" s="34" t="str">
        <f ca="1">+IF(OFFSET('Sanitation Data'!$D$32,0,10*ROW('Sanitation Data'!D140))="","",OFFSET('Sanitation Data'!$D$32,0,10*ROW('Sanitation Data'!D140)))</f>
        <v/>
      </c>
      <c r="CT146" s="34" t="str">
        <f ca="1">+IF(OFFSET('Sanitation Data'!$D$33,0,10*ROW('Sanitation Data'!D140))="","",OFFSET('Sanitation Data'!$D$33,0,10*ROW('Sanitation Data'!D140)))</f>
        <v/>
      </c>
      <c r="CU146" s="34" t="str">
        <f ca="1">+IF(OFFSET('Sanitation Data'!$E$29,0,10*ROW('Sanitation Data'!E140))="","",OFFSET('Sanitation Data'!$E$29,0,10*ROW('Sanitation Data'!E140)))</f>
        <v/>
      </c>
      <c r="CV146" s="34" t="str">
        <f ca="1">+IF(OFFSET('Sanitation Data'!$E$30,0,10*ROW('Sanitation Data'!E140))="","",OFFSET('Sanitation Data'!$E$30,0,10*ROW('Sanitation Data'!E140)))</f>
        <v/>
      </c>
      <c r="CW146" s="34" t="str">
        <f ca="1">+IF(OFFSET('Sanitation Data'!$E$31,0,10*ROW('Sanitation Data'!E140))="","",OFFSET('Sanitation Data'!$E$31,0,10*ROW('Sanitation Data'!E140)))</f>
        <v/>
      </c>
      <c r="CX146" s="34" t="str">
        <f ca="1">+IF(OFFSET('Sanitation Data'!$E$32,0,10*ROW('Sanitation Data'!E140))="","",OFFSET('Sanitation Data'!$E$32,0,10*ROW('Sanitation Data'!E140)))</f>
        <v/>
      </c>
      <c r="CY146" s="34" t="str">
        <f ca="1">+IF(OFFSET('Sanitation Data'!$E$33,0,10*ROW('Sanitation Data'!E140))="","",OFFSET('Sanitation Data'!$E$33,0,10*ROW('Sanitation Data'!E140)))</f>
        <v/>
      </c>
      <c r="CZ146" s="34" t="str">
        <f ca="1">+IF(OFFSET('Sanitation Data'!$F$29,0,10*ROW('Sanitation Data'!F140))="","",OFFSET('Sanitation Data'!$F$29,0,10*ROW('Sanitation Data'!F140)))</f>
        <v/>
      </c>
      <c r="DA146" s="34" t="str">
        <f ca="1">+IF(OFFSET('Sanitation Data'!$F$30,0,10*ROW('Sanitation Data'!F140))="","",OFFSET('Sanitation Data'!$F$30,0,10*ROW('Sanitation Data'!F140)))</f>
        <v/>
      </c>
      <c r="DB146" s="34" t="str">
        <f ca="1">+IF(OFFSET('Sanitation Data'!$F$31,0,10*ROW('Sanitation Data'!F140))="","",OFFSET('Sanitation Data'!$F$31,0,10*ROW('Sanitation Data'!F140)))</f>
        <v/>
      </c>
      <c r="DC146" s="34" t="str">
        <f ca="1">+IF(OFFSET('Sanitation Data'!$F$32,0,10*ROW('Sanitation Data'!F140))="","",OFFSET('Sanitation Data'!$F$32,0,10*ROW('Sanitation Data'!F140)))</f>
        <v/>
      </c>
      <c r="DD146" s="34" t="str">
        <f ca="1">+IF(OFFSET('Sanitation Data'!$F$33,0,10*ROW('Sanitation Data'!F140))="","",OFFSET('Sanitation Data'!$F$33,0,10*ROW('Sanitation Data'!F140)))</f>
        <v/>
      </c>
      <c r="DE146" s="34" t="str">
        <f ca="1">+IF(OFFSET('Sanitation Data'!$G$29,0,10*ROW('Sanitation Data'!G140))="","",OFFSET('Sanitation Data'!$G$29,0,10*ROW('Sanitation Data'!G140)))</f>
        <v/>
      </c>
      <c r="DF146" s="34" t="str">
        <f ca="1">+IF(OFFSET('Sanitation Data'!$G$30,0,10*ROW('Sanitation Data'!G140))="","",OFFSET('Sanitation Data'!$G$30,0,10*ROW('Sanitation Data'!G140)))</f>
        <v/>
      </c>
      <c r="DG146" s="34" t="str">
        <f ca="1">+IF(OFFSET('Sanitation Data'!$G$31,0,10*ROW('Sanitation Data'!G140))="","",OFFSET('Sanitation Data'!$G$31,0,10*ROW('Sanitation Data'!G140)))</f>
        <v/>
      </c>
      <c r="DH146" s="34" t="str">
        <f ca="1">+IF(OFFSET('Sanitation Data'!$G$32,0,10*ROW('Sanitation Data'!G140))="","",OFFSET('Sanitation Data'!$G$32,0,10*ROW('Sanitation Data'!G140)))</f>
        <v/>
      </c>
      <c r="DI146" s="34" t="str">
        <f ca="1">+IF(OFFSET('Sanitation Data'!$G$33,0,10*ROW('Sanitation Data'!G140))="","",OFFSET('Sanitation Data'!$G$33,0,10*ROW('Sanitation Data'!G140)))</f>
        <v/>
      </c>
      <c r="DJ146" s="34" t="str">
        <f ca="1">+IF(OFFSET('Sanitation Data'!$H$29,0,10*ROW('Sanitation Data'!H140))="","",OFFSET('Sanitation Data'!$H$29,0,10*ROW('Sanitation Data'!H140)))</f>
        <v/>
      </c>
      <c r="DK146" s="34" t="str">
        <f ca="1">+IF(OFFSET('Sanitation Data'!$H$30,0,10*ROW('Sanitation Data'!H140))="","",OFFSET('Sanitation Data'!$H$30,0,10*ROW('Sanitation Data'!H140)))</f>
        <v/>
      </c>
      <c r="DL146" s="34" t="str">
        <f ca="1">+IF(OFFSET('Sanitation Data'!$H$31,0,10*ROW('Sanitation Data'!H140))="","",OFFSET('Sanitation Data'!$H$31,0,10*ROW('Sanitation Data'!H140)))</f>
        <v/>
      </c>
      <c r="DM146" s="34" t="str">
        <f ca="1">+IF(OFFSET('Sanitation Data'!$H$32,0,10*ROW('Sanitation Data'!H140))="","",OFFSET('Sanitation Data'!$H$32,0,10*ROW('Sanitation Data'!H140)))</f>
        <v/>
      </c>
      <c r="DN146" s="34" t="str">
        <f ca="1">+IF(OFFSET('Sanitation Data'!$H$33,0,10*ROW('Sanitation Data'!H140))="","",OFFSET('Sanitation Data'!$H$33,0,10*ROW('Sanitation Data'!H140)))</f>
        <v/>
      </c>
      <c r="DO146" s="34" t="str">
        <f ca="1">+IF(OFFSET('Hygiene Data'!$C$12,0,10*ROW('Hygiene Data'!C140))="","",OFFSET('Hygiene Data'!$C$12,0,10*ROW('Hygiene Data'!C140)))</f>
        <v/>
      </c>
      <c r="DP146" s="34" t="str">
        <f ca="1">+IF(OFFSET('Hygiene Data'!$C$13,0,10*ROW('Hygiene Data'!C140))="","",OFFSET('Hygiene Data'!$C$13,0,10*ROW('Hygiene Data'!C140)))</f>
        <v/>
      </c>
      <c r="DQ146" s="34" t="str">
        <f ca="1">+IF(OFFSET('Hygiene Data'!$C$14,0,10*ROW('Hygiene Data'!C140))="","",OFFSET('Hygiene Data'!$C$14,0,10*ROW('Hygiene Data'!C140)))</f>
        <v/>
      </c>
      <c r="DR146" s="34" t="str">
        <f ca="1">+IF(OFFSET('Hygiene Data'!$D$12,0,10*ROW('Hygiene Data'!D140))="","",OFFSET('Hygiene Data'!$D$12,0,10*ROW('Hygiene Data'!D140)))</f>
        <v/>
      </c>
      <c r="DS146" s="34" t="str">
        <f ca="1">+IF(OFFSET('Hygiene Data'!$D$13,0,10*ROW('Hygiene Data'!D140))="","",OFFSET('Hygiene Data'!$D$13,0,10*ROW('Hygiene Data'!D140)))</f>
        <v/>
      </c>
      <c r="DT146" s="34" t="str">
        <f ca="1">+IF(OFFSET('Hygiene Data'!$D$14,0,10*ROW('Hygiene Data'!D140))="","",OFFSET('Hygiene Data'!$D$14,0,10*ROW('Hygiene Data'!D140)))</f>
        <v/>
      </c>
      <c r="DU146" s="34" t="str">
        <f ca="1">+IF(OFFSET('Hygiene Data'!$E$12,0,10*ROW('Hygiene Data'!E140))="","",OFFSET('Hygiene Data'!$E$12,0,10*ROW('Hygiene Data'!E140)))</f>
        <v/>
      </c>
      <c r="DV146" s="34" t="str">
        <f ca="1">+IF(OFFSET('Hygiene Data'!$E$13,0,10*ROW('Hygiene Data'!E140))="","",OFFSET('Hygiene Data'!$E$13,0,10*ROW('Hygiene Data'!E140)))</f>
        <v/>
      </c>
      <c r="DW146" s="34" t="str">
        <f ca="1">+IF(OFFSET('Hygiene Data'!$E$14,0,10*ROW('Hygiene Data'!E140))="","",OFFSET('Hygiene Data'!$E$14,0,10*ROW('Hygiene Data'!E140)))</f>
        <v/>
      </c>
      <c r="DX146" s="34" t="str">
        <f ca="1">+IF(OFFSET('Hygiene Data'!$F$12,0,10*ROW('Hygiene Data'!F140))="","",OFFSET('Hygiene Data'!$F$12,0,10*ROW('Hygiene Data'!F140)))</f>
        <v/>
      </c>
      <c r="DY146" s="34" t="str">
        <f ca="1">+IF(OFFSET('Hygiene Data'!$F$13,0,10*ROW('Hygiene Data'!F140))="","",OFFSET('Hygiene Data'!$F$13,0,10*ROW('Hygiene Data'!F140)))</f>
        <v/>
      </c>
      <c r="DZ146" s="34" t="str">
        <f ca="1">+IF(OFFSET('Hygiene Data'!$F$14,0,10*ROW('Hygiene Data'!F140))="","",OFFSET('Hygiene Data'!$F$14,0,10*ROW('Hygiene Data'!F140)))</f>
        <v/>
      </c>
      <c r="EA146" s="34" t="str">
        <f ca="1">+IF(OFFSET('Hygiene Data'!$G$12,0,10*ROW('Hygiene Data'!G140))="","",OFFSET('Hygiene Data'!$G$12,0,10*ROW('Hygiene Data'!G140)))</f>
        <v/>
      </c>
      <c r="EB146" s="34" t="str">
        <f ca="1">+IF(OFFSET('Hygiene Data'!$G$13,0,10*ROW('Hygiene Data'!G140))="","",OFFSET('Hygiene Data'!$G$13,0,10*ROW('Hygiene Data'!G140)))</f>
        <v/>
      </c>
      <c r="EC146" s="34" t="str">
        <f ca="1">+IF(OFFSET('Hygiene Data'!$G$14,0,10*ROW('Hygiene Data'!G140))="","",OFFSET('Hygiene Data'!$G$14,0,10*ROW('Hygiene Data'!G140)))</f>
        <v/>
      </c>
      <c r="ED146" s="34" t="str">
        <f ca="1">+IF(OFFSET('Hygiene Data'!$H$12,0,10*ROW('Hygiene Data'!H140))="","",OFFSET('Hygiene Data'!$H$12,0,10*ROW('Hygiene Data'!H140)))</f>
        <v/>
      </c>
      <c r="EE146" s="34" t="str">
        <f ca="1">+IF(OFFSET('Hygiene Data'!$H$13,0,10*ROW('Hygiene Data'!H140))="","",OFFSET('Hygiene Data'!$H$13,0,10*ROW('Hygiene Data'!H140)))</f>
        <v/>
      </c>
      <c r="EF146" s="34" t="str">
        <f ca="1">+IF(OFFSET('Hygiene Data'!$H$14,0,10*ROW('Hygiene Data'!H140))="","",OFFSET('Hygiene Data'!$H$14,0,10*ROW('Hygiene Data'!H140)))</f>
        <v/>
      </c>
    </row>
    <row r="147" spans="1:136" x14ac:dyDescent="0.2">
      <c r="A147" s="50" t="str">
        <f ca="1">+IF(OFFSET('Water Data'!$B$1,0,10*ROW('Water Data'!B144))="","",OFFSET('Water Data'!$B$1,0,10*ROW('Water Data'!B144)))</f>
        <v/>
      </c>
      <c r="B147" s="50" t="str">
        <f ca="1">+IF(OFFSET('Water Data'!$A$3,0,10*ROW('Water Data'!A144))="","",OFFSET('Water Data'!$A$3,0,10*ROW('Water Data'!A144)))</f>
        <v/>
      </c>
      <c r="C147" s="50" t="str">
        <f ca="1">+IF(OFFSET('Water Data'!$C$3,0,10*ROW('Water Data'!C144))="","",OFFSET('Water Data'!$C$3,0,10*ROW('Water Data'!C144)))</f>
        <v/>
      </c>
      <c r="D147" s="133" t="e">
        <f ca="1">+IF(AND(ISNUMBER(OFFSET('Water Data'!$C$5,0,10*ROW('Water Data'!C141))),BS147="Yes"),100-OFFSET('Water Data'!$C$5,0,10*ROW('Water Data'!C141)),IF(AND(ISNUMBER(OFFSET('Water Data'!$C$5,0,10*ROW('Water Data'!C141))),BS147="No",ISNUMBER(OFFSET('Water Data'!$C$5,0,10*ROW('Water Data'!C141)))),CONCATENATE("[",ROUND(100-OFFSET('Water Data'!$C$5,0,10*ROW('Water Data'!C141)),0),"]"),IF(AND(ISNUMBER(OFFSET('Water Data'!$C$5,0,10*ROW('Water Data'!C141))),BS147="",ISNUMBER(OFFSET('Water Data'!$C$5,0,10*ROW('Water Data'!C141)))),100-OFFSET('Water Data'!$C$5,0,10*ROW('Water Data'!C141)),NA())))</f>
        <v>#N/A</v>
      </c>
      <c r="E147" s="133" t="e">
        <f ca="1">+IF(AND(ISNUMBER(OFFSET('Water Data'!$C$7,0,10*ROW('Water Data'!D141))),BT147="Yes"),OFFSET('Water Data'!$C$7,0,10*ROW('Water Data'!C141)),IF(AND(ISNUMBER(OFFSET('Water Data'!$C$7,0,10*ROW('Water Data'!C141))),BT147="No",ISNUMBER(OFFSET('Water Data'!$C$7,0,10*ROW('Water Data'!C141)))),CONCATENATE("[",ROUND(OFFSET('Water Data'!$C$7,0,10*ROW('Water Data'!C141)),0),"]"),IF(AND(ISNUMBER(OFFSET('Water Data'!$C$7,0,10*ROW('Water Data'!C141))),BT147="",ISNUMBER(OFFSET('Water Data'!$C$7,0,10*ROW('Water Data'!C141)))),OFFSET('Water Data'!$C$7,0,10*ROW('Water Data'!C141)),NA())))</f>
        <v>#N/A</v>
      </c>
      <c r="F147" s="133" t="e">
        <f ca="1">+IF(AND(ISNUMBER(OFFSET('Water Data'!$C$10,0,10*ROW('Water Data'!C141))),BU147="Yes"),OFFSET('Water Data'!$C$10,0,10*ROW('Water Data'!C141)),IF(AND(ISNUMBER(OFFSET('Water Data'!$C$10,0,10*ROW('Water Data'!C141))),BU147="No",ISNUMBER(OFFSET('Water Data'!$C$10,0,10*ROW('Water Data'!C141)))),CONCATENATE("[",ROUND(OFFSET('Water Data'!$C$10,0,10*ROW('Water Data'!C141)),0),"]"),IF(AND(ISNUMBER(OFFSET('Water Data'!$C$10,0,10*ROW('Water Data'!C141))),BU147="",ISNUMBER(OFFSET('Water Data'!$C$10,0,10*ROW('Water Data'!C141)))),OFFSET('Water Data'!$C$10,0,10*ROW('Water Data'!C141)),NA())))</f>
        <v>#N/A</v>
      </c>
      <c r="G147" s="133" t="e">
        <f ca="1">+IF(AND(ISNUMBER(OFFSET('Water Data'!$D$5,0,10*ROW('Water Data'!D141))),BV147="Yes"),100-OFFSET('Water Data'!$D$5,0,10*ROW('Water Data'!D141)),IF(AND(ISNUMBER(OFFSET('Water Data'!$D$5,0,10*ROW('Water Data'!D141))),BV147="No",ISNUMBER(OFFSET('Water Data'!$D$5,0,10*ROW('Water Data'!D141)))),CONCATENATE("[",ROUND(100-OFFSET('Water Data'!$D$5,0,10*ROW('Water Data'!D141)),0),"]"),IF(AND(ISNUMBER(OFFSET('Water Data'!$D$5,0,10*ROW('Water Data'!D141))),BV147="",ISNUMBER(OFFSET('Water Data'!$D$5,0,10*ROW('Water Data'!D141)))),100-OFFSET('Water Data'!$D$5,0,10*ROW('Water Data'!D141)),NA())))</f>
        <v>#N/A</v>
      </c>
      <c r="H147" s="133" t="e">
        <f ca="1">+IF(AND(ISNUMBER(OFFSET('Water Data'!$D$7,0,10*ROW('Water Data'!D141))),BW147="Yes"),OFFSET('Water Data'!$D$7,0,10*ROW('Water Data'!D141)),IF(AND(ISNUMBER(OFFSET('Water Data'!$D$7,0,10*ROW('Water Data'!D141))),BW147="No",ISNUMBER(OFFSET('Water Data'!$D$7,0,10*ROW('Water Data'!D141)))),CONCATENATE("[",ROUND(OFFSET('Water Data'!$C$7,0,10*ROW('Water Data'!D141)),0),"]"),IF(AND(ISNUMBER(OFFSET('Water Data'!$D$7,0,10*ROW('Water Data'!D141))),BW147="",ISNUMBER(OFFSET('Water Data'!$D$7,0,10*ROW('Water Data'!D141)))),OFFSET('Water Data'!$D$7,0,10*ROW('Water Data'!D141)),NA())))</f>
        <v>#N/A</v>
      </c>
      <c r="I147" s="133" t="e">
        <f ca="1">+IF(AND(ISNUMBER(OFFSET('Water Data'!$D$10,0,10*ROW('Water Data'!D141))),BX147="Yes"),OFFSET('Water Data'!$D$10,0,10*ROW('Water Data'!D141)),IF(AND(ISNUMBER(OFFSET('Water Data'!$D$10,0,10*ROW('Water Data'!D141))),BX147="No",ISNUMBER(OFFSET('Water Data'!$D$10,0,10*ROW('Water Data'!D141)))),CONCATENATE("[",ROUND(OFFSET('Water Data'!$D$10,0,10*ROW('Water Data'!D141)),0),"]"),IF(AND(ISNUMBER(OFFSET('Water Data'!$D$10,0,10*ROW('Water Data'!D141))),BX147="",ISNUMBER(OFFSET('Water Data'!$D$10,0,10*ROW('Water Data'!D141)))),OFFSET('Water Data'!$D$10,0,10*ROW('Water Data'!D141)),NA())))</f>
        <v>#N/A</v>
      </c>
      <c r="J147" s="133" t="e">
        <f ca="1">+IF(AND(ISNUMBER(OFFSET('Water Data'!$E$5,0,10*ROW('Water Data'!E141))),BY147="Yes"),100-OFFSET('Water Data'!$E$5,0,10*ROW('Water Data'!E141)),IF(AND(ISNUMBER(OFFSET('Water Data'!$E$5,0,10*ROW('Water Data'!E141))),BY147="No",ISNUMBER(OFFSET('Water Data'!$E$5,0,10*ROW('Water Data'!E141)))),CONCATENATE("[",ROUND(100-OFFSET('Water Data'!$E$5,0,10*ROW('Water Data'!E141)),0),"]"),IF(AND(ISNUMBER(OFFSET('Water Data'!$E$5,0,10*ROW('Water Data'!E141))),BY147="",ISNUMBER(OFFSET('Water Data'!$E$5,0,10*ROW('Water Data'!E141)))),100-OFFSET('Water Data'!$E$5,0,10*ROW('Water Data'!E141)),NA())))</f>
        <v>#N/A</v>
      </c>
      <c r="K147" s="133" t="e">
        <f ca="1">+IF(AND(ISNUMBER(OFFSET('Water Data'!$E$7,0,10*ROW('Water Data'!E141))),BZ147="Yes"),OFFSET('Water Data'!$E$7,0,10*ROW('Water Data'!E141)),IF(AND(ISNUMBER(OFFSET('Water Data'!$E$7,0,10*ROW('Water Data'!E141))),BZ147="No",ISNUMBER(OFFSET('Water Data'!$E$7,0,10*ROW('Water Data'!E141)))),CONCATENATE("[",ROUND(OFFSET('Water Data'!$E$7,0,10*ROW('Water Data'!E141)),0),"]"),IF(AND(ISNUMBER(OFFSET('Water Data'!$E$7,0,10*ROW('Water Data'!E141))),BZ147="",ISNUMBER(OFFSET('Water Data'!$E$7,0,10*ROW('Water Data'!E141)))),OFFSET('Water Data'!$E$7,0,10*ROW('Water Data'!E141)),NA())))</f>
        <v>#N/A</v>
      </c>
      <c r="L147" s="133" t="e">
        <f ca="1">+IF(AND(ISNUMBER(OFFSET('Water Data'!$E$10,0,10*ROW('Water Data'!E141))),CA147="Yes"),OFFSET('Water Data'!$E$10,0,10*ROW('Water Data'!E141)),IF(AND(ISNUMBER(OFFSET('Water Data'!$E$10,0,10*ROW('Water Data'!E141))),CA147="No",ISNUMBER(OFFSET('Water Data'!$E$10,0,10*ROW('Water Data'!E141)))),CONCATENATE("[",ROUND(OFFSET('Water Data'!$E$10,0,10*ROW('Water Data'!E141)),0),"]"),IF(AND(ISNUMBER(OFFSET('Water Data'!$E$10,0,10*ROW('Water Data'!E141))),CA147="",ISNUMBER(OFFSET('Water Data'!$E$10,0,10*ROW('Water Data'!E141)))),OFFSET('Water Data'!$E$10,0,10*ROW('Water Data'!E141)),NA())))</f>
        <v>#N/A</v>
      </c>
      <c r="M147" s="133" t="e">
        <f ca="1">+IF(AND(ISNUMBER(OFFSET('Water Data'!$F$5,0,10*ROW('Water Data'!F141))),CB147="Yes"),100-OFFSET('Water Data'!$F$5,0,10*ROW('Water Data'!F141)),IF(AND(ISNUMBER(OFFSET('Water Data'!$F$5,0,10*ROW('Water Data'!F141))),CB147="No",ISNUMBER(OFFSET('Water Data'!$F$5,0,10*ROW('Water Data'!F141)))),CONCATENATE("[",ROUND(100-OFFSET('Water Data'!$F$5,0,10*ROW('Water Data'!F141)),0),"]"),IF(AND(ISNUMBER(OFFSET('Water Data'!$F$5,0,10*ROW('Water Data'!F141))),CB147="",ISNUMBER(OFFSET('Water Data'!$F$5,0,10*ROW('Water Data'!F141)))),100-OFFSET('Water Data'!$F$5,0,10*ROW('Water Data'!F141)),NA())))</f>
        <v>#N/A</v>
      </c>
      <c r="N147" s="133" t="e">
        <f ca="1">+IF(AND(ISNUMBER(OFFSET('Water Data'!$F$7,0,10*ROW('Water Data'!F141))),CC147="Yes"),OFFSET('Water Data'!$F$7,0,10*ROW('Water Data'!F141)),IF(AND(ISNUMBER(OFFSET('Water Data'!$F$7,0,10*ROW('Water Data'!F141))),CC147="No",ISNUMBER(OFFSET('Water Data'!$F$7,0,10*ROW('Water Data'!F141)))),CONCATENATE("[",ROUND(OFFSET('Water Data'!$F$7,0,10*ROW('Water Data'!F141)),0),"]"),IF(AND(ISNUMBER(OFFSET('Water Data'!$F$7,0,10*ROW('Water Data'!F141))),CC147="",ISNUMBER(OFFSET('Water Data'!$F$7,0,10*ROW('Water Data'!F141)))),OFFSET('Water Data'!$F$7,0,10*ROW('Water Data'!F141)),NA())))</f>
        <v>#N/A</v>
      </c>
      <c r="O147" s="133" t="e">
        <f ca="1">+IF(AND(ISNUMBER(OFFSET('Water Data'!$F$10,0,10*ROW('Water Data'!F141))),CD147="Yes"),OFFSET('Water Data'!$F$10,0,10*ROW('Water Data'!F141)),IF(AND(ISNUMBER(OFFSET('Water Data'!$F$10,0,10*ROW('Water Data'!F141))),CD147="No",ISNUMBER(OFFSET('Water Data'!$F$10,0,10*ROW('Water Data'!F141)))),CONCATENATE("[",ROUND(OFFSET('Water Data'!$F$10,0,10*ROW('Water Data'!F141)),0),"]"),IF(AND(ISNUMBER(OFFSET('Water Data'!$F$10,0,10*ROW('Water Data'!F141))),CD147="",ISNUMBER(OFFSET('Water Data'!$F$10,0,10*ROW('Water Data'!F141)))),OFFSET('Water Data'!$F$10,0,10*ROW('Water Data'!F141)),NA())))</f>
        <v>#N/A</v>
      </c>
      <c r="P147" s="133" t="e">
        <f ca="1">+IF(AND(ISNUMBER(OFFSET('Water Data'!$G$5,0,10*ROW('Water Data'!G141))),CE147="Yes"),100-OFFSET('Water Data'!$G$5,0,10*ROW('Water Data'!G141)),IF(AND(ISNUMBER(OFFSET('Water Data'!$G$5,0,10*ROW('Water Data'!G141))),CE147="No",ISNUMBER(OFFSET('Water Data'!$G$5,0,10*ROW('Water Data'!G141)))),CONCATENATE("[",ROUND(100-OFFSET('Water Data'!$G$5,0,10*ROW('Water Data'!G141)),0),"]"),IF(AND(ISNUMBER(OFFSET('Water Data'!$G$5,0,10*ROW('Water Data'!G141))),CE147="",ISNUMBER(OFFSET('Water Data'!$G$5,0,10*ROW('Water Data'!G141)))),100-OFFSET('Water Data'!$G$5,0,10*ROW('Water Data'!G141)),NA())))</f>
        <v>#N/A</v>
      </c>
      <c r="Q147" s="133" t="e">
        <f ca="1">+IF(AND(ISNUMBER(OFFSET('Water Data'!$G$7,0,10*ROW('Water Data'!G141))),CF147="Yes"),OFFSET('Water Data'!$G$7,0,10*ROW('Water Data'!G141)),IF(AND(ISNUMBER(OFFSET('Water Data'!$G$7,0,10*ROW('Water Data'!G141))),CF147="No",ISNUMBER(OFFSET('Water Data'!$G$7,0,10*ROW('Water Data'!G141)))),CONCATENATE("[",ROUND(OFFSET('Water Data'!$G$7,0,10*ROW('Water Data'!G141)),0),"]"),IF(AND(ISNUMBER(OFFSET('Water Data'!$G$7,0,10*ROW('Water Data'!G141))),CF147="",ISNUMBER(OFFSET('Water Data'!$G$7,0,10*ROW('Water Data'!G141)))),OFFSET('Water Data'!$G$7,0,10*ROW('Water Data'!G141)),NA())))</f>
        <v>#N/A</v>
      </c>
      <c r="R147" s="133" t="e">
        <f ca="1">+IF(AND(ISNUMBER(OFFSET('Water Data'!$G$10,0,10*ROW('Water Data'!G141))),CG147="Yes"),OFFSET('Water Data'!$G$10,0,10*ROW('Water Data'!G141)),IF(AND(ISNUMBER(OFFSET('Water Data'!$G$10,0,10*ROW('Water Data'!G141))),CG147="No",ISNUMBER(OFFSET('Water Data'!$G$10,0,10*ROW('Water Data'!G141)))),CONCATENATE("[",ROUND(OFFSET('Water Data'!$G$10,0,10*ROW('Water Data'!G141)),0),"]"),IF(AND(ISNUMBER(OFFSET('Water Data'!$G$10,0,10*ROW('Water Data'!G141))),CG147="",ISNUMBER(OFFSET('Water Data'!$G$10,0,10*ROW('Water Data'!G141)))),OFFSET('Water Data'!$G$10,0,10*ROW('Water Data'!G141)),NA())))</f>
        <v>#N/A</v>
      </c>
      <c r="S147" s="133" t="e">
        <f ca="1">+IF(AND(ISNUMBER(OFFSET('Water Data'!$H$5,0,10*ROW('Water Data'!H141))),CH147="Yes"),100-OFFSET('Water Data'!$H$5,0,10*ROW('Water Data'!H141)),IF(AND(ISNUMBER(OFFSET('Water Data'!$H$5,0,10*ROW('Water Data'!H141))),CH147="No",ISNUMBER(OFFSET('Water Data'!$H$5,0,10*ROW('Water Data'!H141)))),CONCATENATE("[",ROUND(100-OFFSET('Water Data'!$H$5,0,10*ROW('Water Data'!H141)),0),"]"),IF(AND(ISNUMBER(OFFSET('Water Data'!$H$5,0,10*ROW('Water Data'!H141))),CH147="",ISNUMBER(OFFSET('Water Data'!$H$5,0,10*ROW('Water Data'!H141)))),100-OFFSET('Water Data'!$H$5,0,10*ROW('Water Data'!H141)),NA())))</f>
        <v>#N/A</v>
      </c>
      <c r="T147" s="133" t="e">
        <f ca="1">+IF(AND(ISNUMBER(OFFSET('Water Data'!$H$7,0,10*ROW('Water Data'!H141))),CI147="Yes"),OFFSET('Water Data'!$H$7,0,10*ROW('Water Data'!H141)),IF(AND(ISNUMBER(OFFSET('Water Data'!$H$7,0,10*ROW('Water Data'!H141))),CI147="No",ISNUMBER(OFFSET('Water Data'!$H$7,0,10*ROW('Water Data'!H141)))),CONCATENATE("[",ROUND(OFFSET('Water Data'!$H$7,0,10*ROW('Water Data'!H141)),0),"]"),IF(AND(ISNUMBER(OFFSET('Water Data'!$H$7,0,10*ROW('Water Data'!H141))),CI147="",ISNUMBER(OFFSET('Water Data'!$H$7,0,10*ROW('Water Data'!H141)))),OFFSET('Water Data'!$H$7,0,10*ROW('Water Data'!H141)),NA())))</f>
        <v>#N/A</v>
      </c>
      <c r="U147" s="133" t="e">
        <f ca="1">+IF(AND(ISNUMBER(OFFSET('Water Data'!$H$10,0,10*ROW('Water Data'!H141))),CJ147="Yes"),OFFSET('Water Data'!$H$10,0,10*ROW('Water Data'!H141)),IF(AND(ISNUMBER(OFFSET('Water Data'!$H$10,0,10*ROW('Water Data'!H141))),CJ147="No",ISNUMBER(OFFSET('Water Data'!$H$10,0,10*ROW('Water Data'!H141)))),CONCATENATE("[",ROUND(OFFSET('Water Data'!$H$10,0,10*ROW('Water Data'!H141)),0),"]"),IF(AND(ISNUMBER(OFFSET('Water Data'!$H$10,0,10*ROW('Water Data'!H141))),CJ147="",ISNUMBER(OFFSET('Water Data'!$H$10,0,10*ROW('Water Data'!H141)))),OFFSET('Water Data'!$H$10,0,10*ROW('Water Data'!H141)),NA())))</f>
        <v>#N/A</v>
      </c>
      <c r="V147" s="134" t="e">
        <f ca="1">+IF(AND(ISNUMBER(OFFSET('Sanitation Data'!$C$5,0,10*ROW('Sanitation Data'!C141))),CK147="Yes"),100-OFFSET('Sanitation Data'!$C$5,0,10*ROW('Sanitation Data'!C141)),IF(AND(ISNUMBER(OFFSET('Sanitation Data'!$C$5,0,10*ROW('Sanitation Data'!C141))),CK147="No",ISNUMBER(OFFSET('Sanitation Data'!$C$5,0,10*ROW('Sanitation Data'!C141)))),CONCATENATE("[",ROUND(100-OFFSET('Sanitation Data'!$C$5,0,10*ROW('Sanitation Data'!C141)),0),"]"),IF(AND(ISNUMBER(OFFSET('Sanitation Data'!$C$5,0,10*ROW('Sanitation Data'!C141))),CK147="",ISNUMBER(OFFSET('Sanitation Data'!$C$5,0,10*ROW('Sanitation Data'!C141)))),100-OFFSET('Sanitation Data'!$C$5,0,10*ROW('Sanitation Data'!C141)),NA())))</f>
        <v>#N/A</v>
      </c>
      <c r="W147" s="134" t="e">
        <f ca="1">+IF(AND(ISNUMBER(OFFSET('Sanitation Data'!$C$7,0,10*ROW('Sanitation Data'!C141))),CL147="Yes"),OFFSET('Sanitation Data'!$C$7,0,10*ROW('Sanitation Data'!C141)),IF(AND(ISNUMBER(OFFSET('Sanitation Data'!$C$7,0,10*ROW('Sanitation Data'!C141))),CL147="No",ISNUMBER(OFFSET('Sanitation Data'!$C$7,0,10*ROW('Sanitation Data'!C141)))),CONCATENATE("[",ROUND(OFFSET('Sanitation Data'!$C$7,0,10*ROW('Sanitation Data'!C141)),0),"]"),IF(AND(ISNUMBER(OFFSET('Sanitation Data'!$C$7,0,10*ROW('Sanitation Data'!C141))),CL147="",ISNUMBER(OFFSET('Sanitation Data'!$C$7,0,10*ROW('Sanitation Data'!C141)))),OFFSET('Sanitation Data'!$C$7,0,10*ROW('Sanitation Data'!C141)),NA())))</f>
        <v>#N/A</v>
      </c>
      <c r="X147" s="134" t="e">
        <f ca="1">+IF(AND(ISNUMBER(OFFSET('Sanitation Data'!$C$11,0,10*ROW('Sanitation Data'!C141))),CM147="Yes"),OFFSET('Sanitation Data'!$C$11,0,10*ROW('Sanitation Data'!C141)),IF(AND(ISNUMBER(OFFSET('Sanitation Data'!$C$11,0,10*ROW('Sanitation Data'!C141))),CM147="No",ISNUMBER(OFFSET('Sanitation Data'!$C$11,0,10*ROW('Sanitation Data'!C141)))),CONCATENATE("[",ROUND(OFFSET('Sanitation Data'!$C$11,0,10*ROW('Sanitation Data'!C141)),0),"]"),IF(AND(ISNUMBER(OFFSET('Sanitation Data'!$C$11,0,10*ROW('Sanitation Data'!C141))),CM147="",ISNUMBER(OFFSET('Sanitation Data'!$C$11,0,10*ROW('Sanitation Data'!C141)))),OFFSET('Sanitation Data'!$C$11,0,10*ROW('Sanitation Data'!C141)),NA())))</f>
        <v>#N/A</v>
      </c>
      <c r="Y147" s="134" t="e">
        <f ca="1">+IF(AND(ISNUMBER(OFFSET('Sanitation Data'!$C$12,0,10*ROW('Sanitation Data'!C141))),CN147="Yes"),OFFSET('Sanitation Data'!$C$12,0,10*ROW('Sanitation Data'!C141)),IF(AND(ISNUMBER(OFFSET('Sanitation Data'!$C$12,0,10*ROW('Sanitation Data'!C141))),CN147="No",ISNUMBER(OFFSET('Sanitation Data'!$C$12,0,10*ROW('Sanitation Data'!C141)))),CONCATENATE("[",ROUND(OFFSET('Sanitation Data'!$C$12,0,10*ROW('Sanitation Data'!C141)),0),"]"),IF(AND(ISNUMBER(OFFSET('Sanitation Data'!$C$12,0,10*ROW('Sanitation Data'!C141))),CN147="",ISNUMBER(OFFSET('Sanitation Data'!$C$12,0,10*ROW('Sanitation Data'!C141)))),OFFSET('Sanitation Data'!$C$12,0,10*ROW('Sanitation Data'!C141)),NA())))</f>
        <v>#N/A</v>
      </c>
      <c r="Z147" s="134" t="e">
        <f ca="1">+IF(AND(ISNUMBER(OFFSET('Sanitation Data'!$C$13,0,10*ROW('Sanitation Data'!C141))),CO147="Yes"),OFFSET('Sanitation Data'!$C$13,0,10*ROW('Sanitation Data'!C141)),IF(AND(ISNUMBER(OFFSET('Sanitation Data'!$C$13,0,10*ROW('Sanitation Data'!C141))),CO147="No",ISNUMBER(OFFSET('Sanitation Data'!$C$13,0,10*ROW('Sanitation Data'!C141)))),CONCATENATE("[",ROUND(OFFSET('Sanitation Data'!$C$13,0,10*ROW('Sanitation Data'!C141)),0),"]"),IF(AND(ISNUMBER(OFFSET('Sanitation Data'!$C$13,0,10*ROW('Sanitation Data'!C141))),CO147="",ISNUMBER(OFFSET('Sanitation Data'!$C$13,0,10*ROW('Sanitation Data'!C141)))),OFFSET('Sanitation Data'!$C$13,0,10*ROW('Sanitation Data'!C141)),NA())))</f>
        <v>#N/A</v>
      </c>
      <c r="AA147" s="134" t="e">
        <f ca="1">+IF(AND(ISNUMBER(OFFSET('Sanitation Data'!$D$5,0,10*ROW('Sanitation Data'!D141))),CP147="Yes"),100-OFFSET('Sanitation Data'!$D$5,0,10*ROW('Sanitation Data'!D141)),IF(AND(ISNUMBER(OFFSET('Sanitation Data'!$D$5,0,10*ROW('Sanitation Data'!D141))),CP147="No",ISNUMBER(OFFSET('Sanitation Data'!$D$5,0,10*ROW('Sanitation Data'!D141)))),CONCATENATE("[",ROUND(100-OFFSET('Sanitation Data'!$D$5,0,10*ROW('Sanitation Data'!D141)),0),"]"),IF(AND(ISNUMBER(OFFSET('Sanitation Data'!$D$5,0,10*ROW('Sanitation Data'!D141))),CP147="",ISNUMBER(OFFSET('Sanitation Data'!$D$5,0,10*ROW('Sanitation Data'!D141)))),100-OFFSET('Sanitation Data'!$D$5,0,10*ROW('Sanitation Data'!D141)),NA())))</f>
        <v>#N/A</v>
      </c>
      <c r="AB147" s="134" t="e">
        <f ca="1">+IF(AND(ISNUMBER(OFFSET('Sanitation Data'!$D$7,0,10*ROW('Sanitation Data'!D141))),CQ147="Yes"),OFFSET('Sanitation Data'!$D$7,0,10*ROW('Sanitation Data'!G141)),IF(AND(ISNUMBER(OFFSET('Sanitation Data'!$D$7,0,10*ROW('Sanitation Data'!D141))),CQ147="No",ISNUMBER(OFFSET('Sanitation Data'!$D$7,0,10*ROW('Sanitation Data'!D141)))),CONCATENATE("[",ROUND(OFFSET('Sanitation Data'!$D$7,0,10*ROW('Sanitation Data'!D141)),0),"]"),IF(AND(ISNUMBER(OFFSET('Sanitation Data'!$D$7,0,10*ROW('Sanitation Data'!D141))),CQ147="",ISNUMBER(OFFSET('Sanitation Data'!$D$7,0,10*ROW('Sanitation Data'!D141)))),OFFSET('Sanitation Data'!$D$7,0,10*ROW('Sanitation Data'!D141)),NA())))</f>
        <v>#N/A</v>
      </c>
      <c r="AC147" s="134" t="e">
        <f ca="1">+IF(AND(ISNUMBER(OFFSET('Sanitation Data'!$D$11,0,10*ROW('Sanitation Data'!D141))),CR147="Yes"),OFFSET('Sanitation Data'!$D$11,0,10*ROW('Sanitation Data'!D141)),IF(AND(ISNUMBER(OFFSET('Sanitation Data'!$D$11,0,10*ROW('Sanitation Data'!D141))),CR147="No",ISNUMBER(OFFSET('Sanitation Data'!$D$11,0,10*ROW('Sanitation Data'!D141)))),CONCATENATE("[",ROUND(OFFSET('Sanitation Data'!$D$11,0,10*ROW('Sanitation Data'!D141)),0),"]"),IF(AND(ISNUMBER(OFFSET('Sanitation Data'!$D$11,0,10*ROW('Sanitation Data'!D141))),CR147="",ISNUMBER(OFFSET('Sanitation Data'!$D$11,0,10*ROW('Sanitation Data'!D141)))),OFFSET('Sanitation Data'!$D$11,0,10*ROW('Sanitation Data'!D141)),NA())))</f>
        <v>#N/A</v>
      </c>
      <c r="AD147" s="134" t="e">
        <f ca="1">+IF(AND(ISNUMBER(OFFSET('Sanitation Data'!$D$12,0,10*ROW('Sanitation Data'!D141))),CS147="Yes"),OFFSET('Sanitation Data'!$D$12,0,10*ROW('Sanitation Data'!D141)),IF(AND(ISNUMBER(OFFSET('Sanitation Data'!$D$12,0,10*ROW('Sanitation Data'!D141))),CS147="No",ISNUMBER(OFFSET('Sanitation Data'!$D$12,0,10*ROW('Sanitation Data'!D141)))),CONCATENATE("[",ROUND(OFFSET('Sanitation Data'!$D$12,0,10*ROW('Sanitation Data'!D141)),0),"]"),IF(AND(ISNUMBER(OFFSET('Sanitation Data'!$D$12,0,10*ROW('Sanitation Data'!D141))),CS147="",ISNUMBER(OFFSET('Sanitation Data'!$D$12,0,10*ROW('Sanitation Data'!D141)))),OFFSET('Sanitation Data'!$D$12,0,10*ROW('Sanitation Data'!D141)),NA())))</f>
        <v>#N/A</v>
      </c>
      <c r="AE147" s="134" t="e">
        <f ca="1">+IF(AND(ISNUMBER(OFFSET('Sanitation Data'!$D$13,0,10*ROW('Sanitation Data'!D141))),CT147="Yes"),OFFSET('Sanitation Data'!$D$13,0,10*ROW('Sanitation Data'!D141)),IF(AND(ISNUMBER(OFFSET('Sanitation Data'!$D$13,0,10*ROW('Sanitation Data'!D141))),CT147="No",ISNUMBER(OFFSET('Sanitation Data'!$D$13,0,10*ROW('Sanitation Data'!D141)))),CONCATENATE("[",ROUND(OFFSET('Sanitation Data'!$D$13,0,10*ROW('Sanitation Data'!D141)),0),"]"),IF(AND(ISNUMBER(OFFSET('Sanitation Data'!$D$13,0,10*ROW('Sanitation Data'!D141))),CT147="",ISNUMBER(OFFSET('Sanitation Data'!$D$13,0,10*ROW('Sanitation Data'!D141)))),OFFSET('Sanitation Data'!$D$13,0,10*ROW('Sanitation Data'!D141)),NA())))</f>
        <v>#N/A</v>
      </c>
      <c r="AF147" s="134" t="e">
        <f ca="1">+IF(AND(ISNUMBER(OFFSET('Sanitation Data'!$E$5,0,10*ROW('Sanitation Data'!E141))),CU147="Yes"),100-OFFSET('Sanitation Data'!$E$5,0,10*ROW('Sanitation Data'!E141)),IF(AND(ISNUMBER(OFFSET('Sanitation Data'!$E$5,0,10*ROW('Sanitation Data'!E141))),CU147="No",ISNUMBER(OFFSET('Sanitation Data'!$E$5,0,10*ROW('Sanitation Data'!E141)))),CONCATENATE("[",ROUND(100-OFFSET('Sanitation Data'!$E$5,0,10*ROW('Sanitation Data'!E141)),0),"]"),IF(AND(ISNUMBER(OFFSET('Sanitation Data'!$E$5,0,10*ROW('Sanitation Data'!E141))),CU147="",ISNUMBER(OFFSET('Sanitation Data'!$E$5,0,10*ROW('Sanitation Data'!E141)))),100-OFFSET('Sanitation Data'!$E$5,0,10*ROW('Sanitation Data'!E141)),NA())))</f>
        <v>#N/A</v>
      </c>
      <c r="AG147" s="134" t="e">
        <f ca="1">+IF(AND(ISNUMBER(OFFSET('Sanitation Data'!$E$7,0,10*ROW('Sanitation Data'!E141))),CV147="Yes"),OFFSET('Sanitation Data'!$E$7,0,10*ROW('Sanitation Data'!E141)),IF(AND(ISNUMBER(OFFSET('Sanitation Data'!$E$7,0,10*ROW('Sanitation Data'!E141))),CV147="No",ISNUMBER(OFFSET('Sanitation Data'!$E$7,0,10*ROW('Sanitation Data'!E141)))),CONCATENATE("[",ROUND(OFFSET('Sanitation Data'!$E$7,0,10*ROW('Sanitation Data'!E141)),0),"]"),IF(AND(ISNUMBER(OFFSET('Sanitation Data'!$E$7,0,10*ROW('Sanitation Data'!E141))),CV147="",ISNUMBER(OFFSET('Sanitation Data'!$E$7,0,10*ROW('Sanitation Data'!E141)))),OFFSET('Sanitation Data'!$E$7,0,10*ROW('Sanitation Data'!E141)),NA())))</f>
        <v>#N/A</v>
      </c>
      <c r="AH147" s="134" t="e">
        <f ca="1">+IF(AND(ISNUMBER(OFFSET('Sanitation Data'!$E$11,0,10*ROW('Sanitation Data'!E141))),CW147="Yes"),OFFSET('Sanitation Data'!$E$11,0,10*ROW('Sanitation Data'!E141)),IF(AND(ISNUMBER(OFFSET('Sanitation Data'!$E$11,0,10*ROW('Sanitation Data'!E141))),CW147="No",ISNUMBER(OFFSET('Sanitation Data'!$E$11,0,10*ROW('Sanitation Data'!E141)))),CONCATENATE("[",ROUND(OFFSET('Sanitation Data'!$E$11,0,10*ROW('Sanitation Data'!E141)),0),"]"),IF(AND(ISNUMBER(OFFSET('Sanitation Data'!$E$11,0,10*ROW('Sanitation Data'!E141))),CW147="",ISNUMBER(OFFSET('Sanitation Data'!$E$11,0,10*ROW('Sanitation Data'!E141)))),OFFSET('Sanitation Data'!$E$11,0,10*ROW('Sanitation Data'!E141)),NA())))</f>
        <v>#N/A</v>
      </c>
      <c r="AI147" s="134" t="e">
        <f ca="1">+IF(AND(ISNUMBER(OFFSET('Sanitation Data'!$E$12,0,10*ROW('Sanitation Data'!E141))),CX147="Yes"),OFFSET('Sanitation Data'!$E$12,0,10*ROW('Sanitation Data'!E141)),IF(AND(ISNUMBER(OFFSET('Sanitation Data'!$E$12,0,10*ROW('Sanitation Data'!E141))),CX147="No",ISNUMBER(OFFSET('Sanitation Data'!$E$12,0,10*ROW('Sanitation Data'!E141)))),CONCATENATE("[",ROUND(OFFSET('Sanitation Data'!$E$12,0,10*ROW('Sanitation Data'!E141)),0),"]"),IF(AND(ISNUMBER(OFFSET('Sanitation Data'!$E$12,0,10*ROW('Sanitation Data'!E141))),CX147="",ISNUMBER(OFFSET('Sanitation Data'!$E$12,0,10*ROW('Sanitation Data'!E141)))),OFFSET('Sanitation Data'!$E$12,0,10*ROW('Sanitation Data'!E141)),NA())))</f>
        <v>#N/A</v>
      </c>
      <c r="AJ147" s="134" t="e">
        <f ca="1">+IF(AND(ISNUMBER(OFFSET('Sanitation Data'!$E$13,0,10*ROW('Sanitation Data'!E141))),CY147="Yes"),OFFSET('Sanitation Data'!$E$13,0,10*ROW('Sanitation Data'!E141)),IF(AND(ISNUMBER(OFFSET('Sanitation Data'!$E$13,0,10*ROW('Sanitation Data'!E141))),CY147="No",ISNUMBER(OFFSET('Sanitation Data'!$E$13,0,10*ROW('Sanitation Data'!E141)))),CONCATENATE("[",ROUND(OFFSET('Sanitation Data'!$E$13,0,10*ROW('Sanitation Data'!E141)),0),"]"),IF(AND(ISNUMBER(OFFSET('Sanitation Data'!$E$13,0,10*ROW('Sanitation Data'!E141))),CY147="",ISNUMBER(OFFSET('Sanitation Data'!$E$13,0,10*ROW('Sanitation Data'!E141)))),OFFSET('Sanitation Data'!$E$13,0,10*ROW('Sanitation Data'!E141)),NA())))</f>
        <v>#N/A</v>
      </c>
      <c r="AK147" s="134" t="e">
        <f ca="1">+IF(AND(ISNUMBER(OFFSET('Sanitation Data'!$F$5,0,10*ROW('Sanitation Data'!F141))),CZ147="Yes"),100-OFFSET('Sanitation Data'!$F$5,0,10*ROW('Sanitation Data'!F141)),IF(AND(ISNUMBER(OFFSET('Sanitation Data'!$F$5,0,10*ROW('Sanitation Data'!F141))),CZ147="No",ISNUMBER(OFFSET('Sanitation Data'!$F$5,0,10*ROW('Sanitation Data'!F141)))),CONCATENATE("[",ROUND(100-OFFSET('Sanitation Data'!$F$5,0,10*ROW('Sanitation Data'!F141)),0),"]"),IF(AND(ISNUMBER(OFFSET('Sanitation Data'!$F$5,0,10*ROW('Sanitation Data'!F141))),CZ147="",ISNUMBER(OFFSET('Sanitation Data'!$F$5,0,10*ROW('Sanitation Data'!F141)))),100-OFFSET('Sanitation Data'!$F$5,0,10*ROW('Sanitation Data'!F141)),NA())))</f>
        <v>#N/A</v>
      </c>
      <c r="AL147" s="134" t="e">
        <f ca="1">+IF(AND(ISNUMBER(OFFSET('Sanitation Data'!$F$7,0,10*ROW('Sanitation Data'!F141))),DA147="Yes"),OFFSET('Sanitation Data'!$F$7,0,10*ROW('Sanitation Data'!F141)),IF(AND(ISNUMBER(OFFSET('Sanitation Data'!$F$7,0,10*ROW('Sanitation Data'!F141))),DA147="No",ISNUMBER(OFFSET('Sanitation Data'!$F$7,0,10*ROW('Sanitation Data'!F141)))),CONCATENATE("[",ROUND(OFFSET('Sanitation Data'!$F$7,0,10*ROW('Sanitation Data'!F141)),0),"]"),IF(AND(ISNUMBER(OFFSET('Sanitation Data'!$F$7,0,10*ROW('Sanitation Data'!F141))),DA147="",ISNUMBER(OFFSET('Sanitation Data'!$F$7,0,10*ROW('Sanitation Data'!F141)))),OFFSET('Sanitation Data'!$F$7,0,10*ROW('Sanitation Data'!F141)),NA())))</f>
        <v>#N/A</v>
      </c>
      <c r="AM147" s="134" t="e">
        <f ca="1">+IF(AND(ISNUMBER(OFFSET('Sanitation Data'!$F$11,0,10*ROW('Sanitation Data'!F141))),DB147="Yes"),OFFSET('Sanitation Data'!$F$11,0,10*ROW('Sanitation Data'!F141)),IF(AND(ISNUMBER(OFFSET('Sanitation Data'!$F$11,0,10*ROW('Sanitation Data'!F141))),DB147="No",ISNUMBER(OFFSET('Sanitation Data'!$F$11,0,10*ROW('Sanitation Data'!F141)))),CONCATENATE("[",ROUND(OFFSET('Sanitation Data'!$F$11,0,10*ROW('Sanitation Data'!F141)),0),"]"),IF(AND(ISNUMBER(OFFSET('Sanitation Data'!$F$11,0,10*ROW('Sanitation Data'!F141))),DB147="",ISNUMBER(OFFSET('Sanitation Data'!$F$11,0,10*ROW('Sanitation Data'!F141)))),OFFSET('Sanitation Data'!$F$11,0,10*ROW('Sanitation Data'!F141)),NA())))</f>
        <v>#N/A</v>
      </c>
      <c r="AN147" s="134" t="e">
        <f ca="1">+IF(AND(ISNUMBER(OFFSET('Sanitation Data'!$F$12,0,10*ROW('Sanitation Data'!F141))),DC147="Yes"),OFFSET('Sanitation Data'!$F$12,0,10*ROW('Sanitation Data'!F141)),IF(AND(ISNUMBER(OFFSET('Sanitation Data'!$F$12,0,10*ROW('Sanitation Data'!F141))),DC147="No",ISNUMBER(OFFSET('Sanitation Data'!$F$12,0,10*ROW('Sanitation Data'!F141)))),CONCATENATE("[",ROUND(OFFSET('Sanitation Data'!$F$12,0,10*ROW('Sanitation Data'!F141)),0),"]"),IF(AND(ISNUMBER(OFFSET('Sanitation Data'!$F$12,0,10*ROW('Sanitation Data'!F141))),DC147="",ISNUMBER(OFFSET('Sanitation Data'!$F$12,0,10*ROW('Sanitation Data'!F141)))),OFFSET('Sanitation Data'!$F$12,0,10*ROW('Sanitation Data'!F141)),NA())))</f>
        <v>#N/A</v>
      </c>
      <c r="AO147" s="134" t="e">
        <f ca="1">+IF(AND(ISNUMBER(OFFSET('Sanitation Data'!$F$13,0,10*ROW('Sanitation Data'!F141))),DD147="Yes"),OFFSET('Sanitation Data'!$F$13,0,10*ROW('Sanitation Data'!F141)),IF(AND(ISNUMBER(OFFSET('Sanitation Data'!$F$13,0,10*ROW('Sanitation Data'!F141))),DD147="No",ISNUMBER(OFFSET('Sanitation Data'!$F$13,0,10*ROW('Sanitation Data'!F141)))),CONCATENATE("[",ROUND(OFFSET('Sanitation Data'!$F$13,0,10*ROW('Sanitation Data'!F141)),0),"]"),IF(AND(ISNUMBER(OFFSET('Sanitation Data'!$F$13,0,10*ROW('Sanitation Data'!F141))),DD147="",ISNUMBER(OFFSET('Sanitation Data'!$F$13,0,10*ROW('Sanitation Data'!F141)))),OFFSET('Sanitation Data'!$F$13,0,10*ROW('Sanitation Data'!F141)),NA())))</f>
        <v>#N/A</v>
      </c>
      <c r="AP147" s="134" t="e">
        <f ca="1">+IF(AND(ISNUMBER(OFFSET('Sanitation Data'!$G$5,0,10*ROW('Sanitation Data'!G141))),DE147="Yes"),100-OFFSET('Sanitation Data'!$G$5,0,10*ROW('Sanitation Data'!G141)),IF(AND(ISNUMBER(OFFSET('Sanitation Data'!$G$5,0,10*ROW('Sanitation Data'!G141))),DE147="No",ISNUMBER(OFFSET('Sanitation Data'!$G$5,0,10*ROW('Sanitation Data'!G141)))),CONCATENATE("[",ROUND(100-OFFSET('Sanitation Data'!$G$5,0,10*ROW('Sanitation Data'!G141)),0),"]"),IF(AND(ISNUMBER(OFFSET('Sanitation Data'!$G$5,0,10*ROW('Sanitation Data'!G141))),DE147="",ISNUMBER(OFFSET('Sanitation Data'!$G$5,0,10*ROW('Sanitation Data'!G141)))),100-OFFSET('Sanitation Data'!$G$5,0,10*ROW('Sanitation Data'!G141)),NA())))</f>
        <v>#N/A</v>
      </c>
      <c r="AQ147" s="134" t="e">
        <f ca="1">+IF(AND(ISNUMBER(OFFSET('Sanitation Data'!$G$7,0,10*ROW('Sanitation Data'!G141))),DF147="Yes"),OFFSET('Sanitation Data'!$G$7,0,10*ROW('Sanitation Data'!G141)),IF(AND(ISNUMBER(OFFSET('Sanitation Data'!$G$7,0,10*ROW('Sanitation Data'!G141))),DF147="No",ISNUMBER(OFFSET('Sanitation Data'!$G$7,0,10*ROW('Sanitation Data'!G141)))),CONCATENATE("[",ROUND(OFFSET('Sanitation Data'!$G$7,0,10*ROW('Sanitation Data'!G141)),0),"]"),IF(AND(ISNUMBER(OFFSET('Sanitation Data'!$G$7,0,10*ROW('Sanitation Data'!G141))),DF147="",ISNUMBER(OFFSET('Sanitation Data'!$G$7,0,10*ROW('Sanitation Data'!G141)))),OFFSET('Sanitation Data'!$G$7,0,10*ROW('Sanitation Data'!G141)),NA())))</f>
        <v>#N/A</v>
      </c>
      <c r="AR147" s="134" t="e">
        <f ca="1">+IF(AND(ISNUMBER(OFFSET('Sanitation Data'!$G$11,0,10*ROW('Sanitation Data'!G141))),DG147="Yes"),OFFSET('Sanitation Data'!$G$11,0,10*ROW('Sanitation Data'!G141)),IF(AND(ISNUMBER(OFFSET('Sanitation Data'!$G$11,0,10*ROW('Sanitation Data'!G141))),DG147="No",ISNUMBER(OFFSET('Sanitation Data'!$G$11,0,10*ROW('Sanitation Data'!G141)))),CONCATENATE("[",ROUND(OFFSET('Sanitation Data'!$G$11,0,10*ROW('Sanitation Data'!G141)),0),"]"),IF(AND(ISNUMBER(OFFSET('Sanitation Data'!$G$11,0,10*ROW('Sanitation Data'!G141))),DG147="",ISNUMBER(OFFSET('Sanitation Data'!$G$11,0,10*ROW('Sanitation Data'!G141)))),OFFSET('Sanitation Data'!$G$11,0,10*ROW('Sanitation Data'!G141)),NA())))</f>
        <v>#N/A</v>
      </c>
      <c r="AS147" s="134" t="e">
        <f ca="1">+IF(AND(ISNUMBER(OFFSET('Sanitation Data'!$G$12,0,10*ROW('Sanitation Data'!G141))),DH147="Yes"),OFFSET('Sanitation Data'!$G$12,0,10*ROW('Sanitation Data'!G141)),IF(AND(ISNUMBER(OFFSET('Sanitation Data'!$G$12,0,10*ROW('Sanitation Data'!G141))),DH147="No",ISNUMBER(OFFSET('Sanitation Data'!$G$12,0,10*ROW('Sanitation Data'!G141)))),CONCATENATE("[",ROUND(OFFSET('Sanitation Data'!$G$12,0,10*ROW('Sanitation Data'!G141)),0),"]"),IF(AND(ISNUMBER(OFFSET('Sanitation Data'!$G$12,0,10*ROW('Sanitation Data'!G141))),DH147="",ISNUMBER(OFFSET('Sanitation Data'!$G$12,0,10*ROW('Sanitation Data'!G141)))),OFFSET('Sanitation Data'!$G$12,0,10*ROW('Sanitation Data'!G141)),NA())))</f>
        <v>#N/A</v>
      </c>
      <c r="AT147" s="134" t="e">
        <f ca="1">+IF(AND(ISNUMBER(OFFSET('Sanitation Data'!$G$13,0,10*ROW('Sanitation Data'!G141))),DI147="Yes"),OFFSET('Sanitation Data'!$G$13,0,10*ROW('Sanitation Data'!G141)),IF(AND(ISNUMBER(OFFSET('Sanitation Data'!$G$13,0,10*ROW('Sanitation Data'!G141))),DI147="No",ISNUMBER(OFFSET('Sanitation Data'!$G$13,0,10*ROW('Sanitation Data'!G141)))),CONCATENATE("[",ROUND(OFFSET('Sanitation Data'!$G$13,0,10*ROW('Sanitation Data'!G141)),0),"]"),IF(AND(ISNUMBER(OFFSET('Sanitation Data'!$G$13,0,10*ROW('Sanitation Data'!G141))),DI147="",ISNUMBER(OFFSET('Sanitation Data'!$G$13,0,10*ROW('Sanitation Data'!G141)))),OFFSET('Sanitation Data'!$G$13,0,10*ROW('Sanitation Data'!G141)),NA())))</f>
        <v>#N/A</v>
      </c>
      <c r="AU147" s="134" t="e">
        <f ca="1">+IF(AND(ISNUMBER(OFFSET('Sanitation Data'!$H$5,0,10*ROW('Sanitation Data'!H141))),DJ147="Yes"),100-OFFSET('Sanitation Data'!$H$5,0,10*ROW('Sanitation Data'!H141)),IF(AND(ISNUMBER(OFFSET('Sanitation Data'!$H$5,0,10*ROW('Sanitation Data'!H141))),DJ147="No",ISNUMBER(OFFSET('Sanitation Data'!$H$5,0,10*ROW('Sanitation Data'!H141)))),CONCATENATE("[",ROUND(100-OFFSET('Sanitation Data'!$H$5,0,10*ROW('Sanitation Data'!H141)),0),"]"),IF(AND(ISNUMBER(OFFSET('Sanitation Data'!$H$5,0,10*ROW('Sanitation Data'!H141))),DJ147="",ISNUMBER(OFFSET('Sanitation Data'!$H$5,0,10*ROW('Sanitation Data'!H141)))),100-OFFSET('Sanitation Data'!$H$5,0,10*ROW('Sanitation Data'!H141)),NA())))</f>
        <v>#N/A</v>
      </c>
      <c r="AV147" s="134" t="e">
        <f ca="1">+IF(AND(ISNUMBER(OFFSET('Sanitation Data'!$H$7,0,10*ROW('Sanitation Data'!H141))),DK147="Yes"),OFFSET('Sanitation Data'!$H$7,0,10*ROW('Sanitation Data'!H141)),IF(AND(ISNUMBER(OFFSET('Sanitation Data'!$H$7,0,10*ROW('Sanitation Data'!H141))),DK147="No",ISNUMBER(OFFSET('Sanitation Data'!$H$7,0,10*ROW('Sanitation Data'!H141)))),CONCATENATE("[",ROUND(OFFSET('Sanitation Data'!$H$7,0,10*ROW('Sanitation Data'!H141)),0),"]"),IF(AND(ISNUMBER(OFFSET('Sanitation Data'!$H$7,0,10*ROW('Sanitation Data'!H141))),DK147="",ISNUMBER(OFFSET('Sanitation Data'!$H$7,0,10*ROW('Sanitation Data'!H141)))),OFFSET('Sanitation Data'!$H$7,0,10*ROW('Sanitation Data'!H141)),NA())))</f>
        <v>#N/A</v>
      </c>
      <c r="AW147" s="134" t="e">
        <f ca="1">+IF(AND(ISNUMBER(OFFSET('Sanitation Data'!$H$11,0,10*ROW('Sanitation Data'!H141))),DL147="Yes"),OFFSET('Sanitation Data'!$H$11,0,10*ROW('Sanitation Data'!H141)),IF(AND(ISNUMBER(OFFSET('Sanitation Data'!$H$11,0,10*ROW('Sanitation Data'!H141))),DL147="No",ISNUMBER(OFFSET('Sanitation Data'!$H$11,0,10*ROW('Sanitation Data'!H141)))),CONCATENATE("[",ROUND(OFFSET('Sanitation Data'!$H$11,0,10*ROW('Sanitation Data'!H141)),0),"]"),IF(AND(ISNUMBER(OFFSET('Sanitation Data'!$H$11,0,10*ROW('Sanitation Data'!H141))),DL147="",ISNUMBER(OFFSET('Sanitation Data'!$H$11,0,10*ROW('Sanitation Data'!H141)))),OFFSET('Sanitation Data'!$H$11,0,10*ROW('Sanitation Data'!H141)),NA())))</f>
        <v>#N/A</v>
      </c>
      <c r="AX147" s="134" t="e">
        <f ca="1">+IF(AND(ISNUMBER(OFFSET('Sanitation Data'!$H$12,0,10*ROW('Sanitation Data'!H141))),DM147="Yes"),OFFSET('Sanitation Data'!$H$12,0,10*ROW('Sanitation Data'!H141)),IF(AND(ISNUMBER(OFFSET('Sanitation Data'!$H$12,0,10*ROW('Sanitation Data'!H141))),DM147="No",ISNUMBER(OFFSET('Sanitation Data'!$H$12,0,10*ROW('Sanitation Data'!H141)))),CONCATENATE("[",ROUND(OFFSET('Sanitation Data'!$H$12,0,10*ROW('Sanitation Data'!H141)),0),"]"),IF(AND(ISNUMBER(OFFSET('Sanitation Data'!$H$12,0,10*ROW('Sanitation Data'!H141))),DM147="",ISNUMBER(OFFSET('Sanitation Data'!$H$12,0,10*ROW('Sanitation Data'!H141)))),OFFSET('Sanitation Data'!$H$12,0,10*ROW('Sanitation Data'!H141)),NA())))</f>
        <v>#N/A</v>
      </c>
      <c r="AY147" s="134" t="e">
        <f ca="1">+IF(AND(ISNUMBER(OFFSET('Sanitation Data'!$H$13,0,10*ROW('Sanitation Data'!H141))),DN147="Yes"),OFFSET('Sanitation Data'!$H$13,0,10*ROW('Sanitation Data'!H141)),IF(AND(ISNUMBER(OFFSET('Sanitation Data'!$H$13,0,10*ROW('Sanitation Data'!H141))),DN147="No",ISNUMBER(OFFSET('Sanitation Data'!$H$13,0,10*ROW('Sanitation Data'!H141)))),CONCATENATE("[",ROUND(OFFSET('Sanitation Data'!$H$13,0,10*ROW('Sanitation Data'!H141)),0),"]"),IF(AND(ISNUMBER(OFFSET('Sanitation Data'!$H$13,0,10*ROW('Sanitation Data'!H141))),DN147="",ISNUMBER(OFFSET('Sanitation Data'!$H$13,0,10*ROW('Sanitation Data'!H141)))),OFFSET('Sanitation Data'!$H$13,0,10*ROW('Sanitation Data'!H141)),NA())))</f>
        <v>#N/A</v>
      </c>
      <c r="AZ147" s="135" t="e">
        <f ca="1">+IF(AND(ISNUMBER(OFFSET('Hygiene Data'!$C$6,0,10*ROW('Hygiene Data'!C141))),DO147="Yes"),OFFSET('Hygiene Data'!$C$6,0,10*ROW('Hygiene Data'!C141)),IF(AND(ISNUMBER(OFFSET('Hygiene Data'!$C$6,0,10*ROW('Hygiene Data'!C141))),DO147="No",ISNUMBER(OFFSET('Hygiene Data'!$C$6,0,10*ROW('Hygiene Data'!C141)))),CONCATENATE("[",ROUND(OFFSET('Hygiene Data'!$C$6,0,10*ROW('Hygiene Data'!C141)),0),"]"),IF(AND(ISNUMBER(OFFSET('Hygiene Data'!$C$6,0,10*ROW('Hygiene Data'!C141))),DO147="",ISNUMBER(OFFSET('Hygiene Data'!$C$6,0,10*ROW('Hygiene Data'!C141)))),OFFSET('Hygiene Data'!$C$6,0,10*ROW('Hygiene Data'!C141)),NA())))</f>
        <v>#N/A</v>
      </c>
      <c r="BA147" s="135" t="e">
        <f ca="1">+IF(AND(ISNUMBER(OFFSET('Hygiene Data'!$C$8,0,10*ROW('Hygiene Data'!C141))),DP147="Yes"),OFFSET('Hygiene Data'!$C$8,0,10*ROW('Hygiene Data'!C141)),IF(AND(ISNUMBER(OFFSET('Hygiene Data'!$C$8,0,10*ROW('Hygiene Data'!C141))),DP147="No",ISNUMBER(OFFSET('Hygiene Data'!$C$8,0,10*ROW('Hygiene Data'!C141)))),CONCATENATE("[",ROUND(OFFSET('Hygiene Data'!$C$8,0,10*ROW('Hygiene Data'!C141)),0),"]"),IF(AND(ISNUMBER(OFFSET('Hygiene Data'!$C$8,0,10*ROW('Hygiene Data'!C141))),DP147="",ISNUMBER(OFFSET('Hygiene Data'!$C$8,0,10*ROW('Hygiene Data'!C141)))),OFFSET('Hygiene Data'!$C$8,0,10*ROW('Hygiene Data'!C141)),NA())))</f>
        <v>#N/A</v>
      </c>
      <c r="BB147" s="135" t="e">
        <f ca="1">+IF(AND(ISNUMBER(OFFSET('Hygiene Data'!$C$10,0,10*ROW('Hygiene Data'!C141))),DQ147="Yes"),OFFSET('Hygiene Data'!$C$10,0,10*ROW('Hygiene Data'!C141)),IF(AND(ISNUMBER(OFFSET('Hygiene Data'!$C$10,0,10*ROW('Hygiene Data'!C141))),DQ147="No",ISNUMBER(OFFSET('Hygiene Data'!$C$10,0,10*ROW('Hygiene Data'!C141)))),CONCATENATE("[",ROUND(OFFSET('Hygiene Data'!$C$10,0,10*ROW('Hygiene Data'!C141)),0),"]"),IF(AND(ISNUMBER(OFFSET('Hygiene Data'!$C$10,0,10*ROW('Hygiene Data'!C141))),DQ147="",ISNUMBER(OFFSET('Hygiene Data'!$C$10,0,10*ROW('Hygiene Data'!C141)))),OFFSET('Hygiene Data'!$C$10,0,10*ROW('Hygiene Data'!C141)),NA())))</f>
        <v>#N/A</v>
      </c>
      <c r="BC147" s="135" t="e">
        <f ca="1">+IF(AND(ISNUMBER(OFFSET('Hygiene Data'!$D$6,0,10*ROW('Hygiene Data'!D141))),DR147="Yes"),OFFSET('Hygiene Data'!$D$6,0,10*ROW('Hygiene Data'!D141)),IF(AND(ISNUMBER(OFFSET('Hygiene Data'!$D$6,0,10*ROW('Hygiene Data'!D141))),DR147="No",ISNUMBER(OFFSET('Hygiene Data'!$D$6,0,10*ROW('Hygiene Data'!D141)))),CONCATENATE("[",ROUND(OFFSET('Hygiene Data'!$D$6,0,10*ROW('Hygiene Data'!D141)),0),"]"),IF(AND(ISNUMBER(OFFSET('Hygiene Data'!$D$6,0,10*ROW('Hygiene Data'!D141))),DR147="",ISNUMBER(OFFSET('Hygiene Data'!$D$6,0,10*ROW('Hygiene Data'!D141)))),OFFSET('Hygiene Data'!$D$6,0,10*ROW('Hygiene Data'!D141)),NA())))</f>
        <v>#N/A</v>
      </c>
      <c r="BD147" s="135" t="e">
        <f ca="1">+IF(AND(ISNUMBER(OFFSET('Hygiene Data'!$D$8,0,10*ROW('Hygiene Data'!D141))),DS147="Yes"),OFFSET('Hygiene Data'!$D$8,0,10*ROW('Hygiene Data'!D141)),IF(AND(ISNUMBER(OFFSET('Hygiene Data'!$D$8,0,10*ROW('Hygiene Data'!D141))),DS147="No",ISNUMBER(OFFSET('Hygiene Data'!$D$8,0,10*ROW('Hygiene Data'!D141)))),CONCATENATE("[",ROUND(OFFSET('Hygiene Data'!$D$8,0,10*ROW('Hygiene Data'!D141)),0),"]"),IF(AND(ISNUMBER(OFFSET('Hygiene Data'!$D$8,0,10*ROW('Hygiene Data'!D141))),DS147="",ISNUMBER(OFFSET('Hygiene Data'!$D$8,0,10*ROW('Hygiene Data'!D141)))),OFFSET('Hygiene Data'!$D$8,0,10*ROW('Hygiene Data'!D141)),NA())))</f>
        <v>#N/A</v>
      </c>
      <c r="BE147" s="135" t="e">
        <f ca="1">+IF(AND(ISNUMBER(OFFSET('Hygiene Data'!$D$10,0,10*ROW('Hygiene Data'!D141))),DT147="Yes"),OFFSET('Hygiene Data'!$D$10,0,10*ROW('Hygiene Data'!D141)),IF(AND(ISNUMBER(OFFSET('Hygiene Data'!$D$10,0,10*ROW('Hygiene Data'!D141))),DT147="No",ISNUMBER(OFFSET('Hygiene Data'!$D$10,0,10*ROW('Hygiene Data'!D141)))),CONCATENATE("[",ROUND(OFFSET('Hygiene Data'!$D$10,0,10*ROW('Hygiene Data'!D141)),0),"]"),IF(AND(ISNUMBER(OFFSET('Hygiene Data'!$D$10,0,10*ROW('Hygiene Data'!D141))),DT147="",ISNUMBER(OFFSET('Hygiene Data'!$D$10,0,10*ROW('Hygiene Data'!D141)))),OFFSET('Hygiene Data'!$D$10,0,10*ROW('Hygiene Data'!D141)),NA())))</f>
        <v>#N/A</v>
      </c>
      <c r="BF147" s="135" t="e">
        <f ca="1">+IF(AND(ISNUMBER(OFFSET('Hygiene Data'!$E$6,0,10*ROW('Hygiene Data'!E141))),DU147="Yes"),OFFSET('Hygiene Data'!$E$6,0,10*ROW('Hygiene Data'!E141)),IF(AND(ISNUMBER(OFFSET('Hygiene Data'!$E$6,0,10*ROW('Hygiene Data'!E141))),DU147="No",ISNUMBER(OFFSET('Hygiene Data'!$E$6,0,10*ROW('Hygiene Data'!E141)))),CONCATENATE("[",ROUND(OFFSET('Hygiene Data'!$E$6,0,10*ROW('Hygiene Data'!E141)),0),"]"),IF(AND(ISNUMBER(OFFSET('Hygiene Data'!$E$6,0,10*ROW('Hygiene Data'!E141))),DU147="",ISNUMBER(OFFSET('Hygiene Data'!$E$6,0,10*ROW('Hygiene Data'!E141)))),OFFSET('Hygiene Data'!$E$6,0,10*ROW('Hygiene Data'!E141)),NA())))</f>
        <v>#N/A</v>
      </c>
      <c r="BG147" s="135" t="e">
        <f ca="1">+IF(AND(ISNUMBER(OFFSET('Hygiene Data'!$E$8,0,10*ROW('Hygiene Data'!E141))),DV147="Yes"),OFFSET('Hygiene Data'!$E$8,0,10*ROW('Hygiene Data'!E141)),IF(AND(ISNUMBER(OFFSET('Hygiene Data'!$E$8,0,10*ROW('Hygiene Data'!E141))),DV147="No",ISNUMBER(OFFSET('Hygiene Data'!$E$8,0,10*ROW('Hygiene Data'!E141)))),CONCATENATE("[",ROUND(OFFSET('Hygiene Data'!$E$8,0,10*ROW('Hygiene Data'!E141)),0),"]"),IF(AND(ISNUMBER(OFFSET('Hygiene Data'!$E$8,0,10*ROW('Hygiene Data'!E141))),DV147="",ISNUMBER(OFFSET('Hygiene Data'!$E$8,0,10*ROW('Hygiene Data'!E141)))),OFFSET('Hygiene Data'!$E$8,0,10*ROW('Hygiene Data'!E141)),NA())))</f>
        <v>#N/A</v>
      </c>
      <c r="BH147" s="135" t="e">
        <f ca="1">+IF(AND(ISNUMBER(OFFSET('Hygiene Data'!$E$10,0,10*ROW('Hygiene Data'!E141))),DW147="Yes"),OFFSET('Hygiene Data'!$E$10,0,10*ROW('Hygiene Data'!E141)),IF(AND(ISNUMBER(OFFSET('Hygiene Data'!$E$10,0,10*ROW('Hygiene Data'!E141))),DW147="No",ISNUMBER(OFFSET('Hygiene Data'!$E$10,0,10*ROW('Hygiene Data'!E141)))),CONCATENATE("[",ROUND(OFFSET('Hygiene Data'!$E$10,0,10*ROW('Hygiene Data'!E141)),0),"]"),IF(AND(ISNUMBER(OFFSET('Hygiene Data'!$E$10,0,10*ROW('Hygiene Data'!E141))),DW147="",ISNUMBER(OFFSET('Hygiene Data'!$E$10,0,10*ROW('Hygiene Data'!E141)))),OFFSET('Hygiene Data'!$E$10,0,10*ROW('Hygiene Data'!E141)),NA())))</f>
        <v>#N/A</v>
      </c>
      <c r="BI147" s="135" t="e">
        <f ca="1">+IF(AND(ISNUMBER(OFFSET('Hygiene Data'!$F$6,0,10*ROW('Hygiene Data'!F141))),DX147="Yes"),OFFSET('Hygiene Data'!$F$6,0,10*ROW('Hygiene Data'!F141)),IF(AND(ISNUMBER(OFFSET('Hygiene Data'!$F$6,0,10*ROW('Hygiene Data'!F141))),DX147="No",ISNUMBER(OFFSET('Hygiene Data'!$F$6,0,10*ROW('Hygiene Data'!F141)))),CONCATENATE("[",ROUND(OFFSET('Hygiene Data'!$F$6,0,10*ROW('Hygiene Data'!F141)),0),"]"),IF(AND(ISNUMBER(OFFSET('Hygiene Data'!$F$6,0,10*ROW('Hygiene Data'!F141))),DX147="",ISNUMBER(OFFSET('Hygiene Data'!$F$6,0,10*ROW('Hygiene Data'!F141)))),OFFSET('Hygiene Data'!$F$6,0,10*ROW('Hygiene Data'!F141)),NA())))</f>
        <v>#N/A</v>
      </c>
      <c r="BJ147" s="135" t="e">
        <f ca="1">+IF(AND(ISNUMBER(OFFSET('Hygiene Data'!$F$8,0,10*ROW('Hygiene Data'!F141))),DY147="Yes"),OFFSET('Hygiene Data'!$F$8,0,10*ROW('Hygiene Data'!F141)),IF(AND(ISNUMBER(OFFSET('Hygiene Data'!$F$8,0,10*ROW('Hygiene Data'!F141))),DY147="No",ISNUMBER(OFFSET('Hygiene Data'!$F$8,0,10*ROW('Hygiene Data'!F141)))),CONCATENATE("[",ROUND(OFFSET('Hygiene Data'!$F$8,0,10*ROW('Hygiene Data'!F141)),0),"]"),IF(AND(ISNUMBER(OFFSET('Hygiene Data'!$F$8,0,10*ROW('Hygiene Data'!F141))),DY147="",ISNUMBER(OFFSET('Hygiene Data'!$F$8,0,10*ROW('Hygiene Data'!F141)))),OFFSET('Hygiene Data'!$F$8,0,10*ROW('Hygiene Data'!F141)),NA())))</f>
        <v>#N/A</v>
      </c>
      <c r="BK147" s="135" t="e">
        <f ca="1">+IF(AND(ISNUMBER(OFFSET('Hygiene Data'!$F$10,0,10*ROW('Hygiene Data'!F141))),DZ147="Yes"),OFFSET('Hygiene Data'!$F$10,0,10*ROW('Hygiene Data'!F141)),IF(AND(ISNUMBER(OFFSET('Hygiene Data'!$F$10,0,10*ROW('Hygiene Data'!F141))),DZ147="No",ISNUMBER(OFFSET('Hygiene Data'!$F$10,0,10*ROW('Hygiene Data'!F141)))),CONCATENATE("[",ROUND(OFFSET('Hygiene Data'!$F$10,0,10*ROW('Hygiene Data'!F141)),0),"]"),IF(AND(ISNUMBER(OFFSET('Hygiene Data'!$F$10,0,10*ROW('Hygiene Data'!F141))),DZ147="",ISNUMBER(OFFSET('Hygiene Data'!$F$10,0,10*ROW('Hygiene Data'!F141)))),OFFSET('Hygiene Data'!$F$10,0,10*ROW('Hygiene Data'!F141)),NA())))</f>
        <v>#N/A</v>
      </c>
      <c r="BL147" s="135" t="e">
        <f ca="1">+IF(AND(ISNUMBER(OFFSET('Hygiene Data'!$G$6,0,10*ROW('Hygiene Data'!G141))),EA147="Yes"),OFFSET('Hygiene Data'!$G$6,0,10*ROW('Hygiene Data'!G141)),IF(AND(ISNUMBER(OFFSET('Hygiene Data'!$G$6,0,10*ROW('Hygiene Data'!G141))),EA147="No",ISNUMBER(OFFSET('Hygiene Data'!$G$6,0,10*ROW('Hygiene Data'!G141)))),CONCATENATE("[",ROUND(OFFSET('Hygiene Data'!$G$6,0,10*ROW('Hygiene Data'!G141)),0),"]"),IF(AND(ISNUMBER(OFFSET('Hygiene Data'!$G$6,0,10*ROW('Hygiene Data'!G141))),EA147="",ISNUMBER(OFFSET('Hygiene Data'!$G$6,0,10*ROW('Hygiene Data'!G141)))),OFFSET('Hygiene Data'!$G$6,0,10*ROW('Hygiene Data'!G141)),NA())))</f>
        <v>#N/A</v>
      </c>
      <c r="BM147" s="135" t="e">
        <f ca="1">+IF(AND(ISNUMBER(OFFSET('Hygiene Data'!$G$8,0,10*ROW('Hygiene Data'!G141))),EB147="Yes"),OFFSET('Hygiene Data'!$G$8,0,10*ROW('Hygiene Data'!G141)),IF(AND(ISNUMBER(OFFSET('Hygiene Data'!$G$8,0,10*ROW('Hygiene Data'!G141))),EB147="No",ISNUMBER(OFFSET('Hygiene Data'!$G$8,0,10*ROW('Hygiene Data'!G141)))),CONCATENATE("[",ROUND(OFFSET('Hygiene Data'!$G$8,0,10*ROW('Hygiene Data'!G141)),0),"]"),IF(AND(ISNUMBER(OFFSET('Hygiene Data'!$G$8,0,10*ROW('Hygiene Data'!G141))),EB147="",ISNUMBER(OFFSET('Hygiene Data'!$G$8,0,10*ROW('Hygiene Data'!G141)))),OFFSET('Hygiene Data'!$G$8,0,10*ROW('Hygiene Data'!G141)),NA())))</f>
        <v>#N/A</v>
      </c>
      <c r="BN147" s="135" t="e">
        <f ca="1">+IF(AND(ISNUMBER(OFFSET('Hygiene Data'!$G$10,0,10*ROW('Hygiene Data'!G141))),EC147="Yes"),OFFSET('Hygiene Data'!$G$10,0,10*ROW('Hygiene Data'!G141)),IF(AND(ISNUMBER(OFFSET('Hygiene Data'!$G$10,0,10*ROW('Hygiene Data'!G141))),EC147="No",ISNUMBER(OFFSET('Hygiene Data'!$G$10,0,10*ROW('Hygiene Data'!G141)))),CONCATENATE("[",ROUND(OFFSET('Hygiene Data'!$G$10,0,10*ROW('Hygiene Data'!G141)),0),"]"),IF(AND(ISNUMBER(OFFSET('Hygiene Data'!$G$10,0,10*ROW('Hygiene Data'!G141))),EC147="",ISNUMBER(OFFSET('Hygiene Data'!$G$10,0,10*ROW('Hygiene Data'!G141)))),OFFSET('Hygiene Data'!$G$10,0,10*ROW('Hygiene Data'!G141)),NA())))</f>
        <v>#N/A</v>
      </c>
      <c r="BO147" s="135" t="e">
        <f ca="1">+IF(AND(ISNUMBER(OFFSET('Hygiene Data'!$H$6,0,10*ROW('Hygiene Data'!H141))),ED147="Yes"),OFFSET('Hygiene Data'!$H$6,0,10*ROW('Hygiene Data'!H141)),IF(AND(ISNUMBER(OFFSET('Hygiene Data'!$H$6,0,10*ROW('Hygiene Data'!H141))),ED147="No",ISNUMBER(OFFSET('Hygiene Data'!$H$6,0,10*ROW('Hygiene Data'!H141)))),CONCATENATE("[",ROUND(OFFSET('Hygiene Data'!$H$6,0,10*ROW('Hygiene Data'!H141)),0),"]"),IF(AND(ISNUMBER(OFFSET('Hygiene Data'!$H$6,0,10*ROW('Hygiene Data'!H141))),ED147="",ISNUMBER(OFFSET('Hygiene Data'!$H$6,0,10*ROW('Hygiene Data'!H141)))),OFFSET('Hygiene Data'!$H$6,0,10*ROW('Hygiene Data'!H141)),NA())))</f>
        <v>#N/A</v>
      </c>
      <c r="BP147" s="135" t="e">
        <f ca="1">+IF(AND(ISNUMBER(OFFSET('Hygiene Data'!$H$8,0,10*ROW('Hygiene Data'!H141))),EE147="Yes"),OFFSET('Hygiene Data'!$H$8,0,10*ROW('Hygiene Data'!H141)),IF(AND(ISNUMBER(OFFSET('Hygiene Data'!$H$8,0,10*ROW('Hygiene Data'!H141))),EE147="No",ISNUMBER(OFFSET('Hygiene Data'!$H$8,0,10*ROW('Hygiene Data'!H141)))),CONCATENATE("[",ROUND(OFFSET('Hygiene Data'!$H$8,0,10*ROW('Hygiene Data'!H141)),0),"]"),IF(AND(ISNUMBER(OFFSET('Hygiene Data'!$H$8,0,10*ROW('Hygiene Data'!H141))),EE147="",ISNUMBER(OFFSET('Hygiene Data'!$H$8,0,10*ROW('Hygiene Data'!H141)))),OFFSET('Hygiene Data'!$H$8,0,10*ROW('Hygiene Data'!H141)),NA())))</f>
        <v>#N/A</v>
      </c>
      <c r="BQ147" s="135" t="e">
        <f ca="1">+IF(AND(ISNUMBER(OFFSET('Hygiene Data'!$H$10,0,10*ROW('Hygiene Data'!H141))),EF147="Yes"),OFFSET('Hygiene Data'!$H$10,0,10*ROW('Hygiene Data'!H141)),IF(AND(ISNUMBER(OFFSET('Hygiene Data'!$H$10,0,10*ROW('Hygiene Data'!H141))),EF147="No",ISNUMBER(OFFSET('Hygiene Data'!$H$10,0,10*ROW('Hygiene Data'!H141)))),CONCATENATE("[",ROUND(OFFSET('Hygiene Data'!$H$10,0,10*ROW('Hygiene Data'!H141)),0),"]"),IF(AND(ISNUMBER(OFFSET('Hygiene Data'!$H$10,0,10*ROW('Hygiene Data'!H141))),EF147="",ISNUMBER(OFFSET('Hygiene Data'!$H$10,0,10*ROW('Hygiene Data'!H141)))),OFFSET('Hygiene Data'!$H$10,0,10*ROW('Hygiene Data'!H141)),NA())))</f>
        <v>#N/A</v>
      </c>
      <c r="BS147" s="34" t="str">
        <f ca="1">+IF(OFFSET('Water Data'!$C$28,0,10*ROW('Water Data'!C141))="","",OFFSET('Water Data'!$C$28,0,10*ROW('Water Data'!C141)))</f>
        <v/>
      </c>
      <c r="BT147" s="34" t="str">
        <f ca="1">+IF(OFFSET('Water Data'!$C$29,0,10*ROW('Water Data'!C141))="","",OFFSET('Water Data'!$C$29,0,10*ROW('Water Data'!C141)))</f>
        <v/>
      </c>
      <c r="BU147" s="34" t="str">
        <f ca="1">+IF(OFFSET('Water Data'!$C$30,0,10*ROW('Water Data'!C141))="","",OFFSET('Water Data'!$C$30,0,10*ROW('Water Data'!C141)))</f>
        <v/>
      </c>
      <c r="BV147" s="34" t="str">
        <f ca="1">+IF(OFFSET('Water Data'!$D$28,0,10*ROW('Water Data'!D141))="","",OFFSET('Water Data'!$D$28,0,10*ROW('Water Data'!D141)))</f>
        <v/>
      </c>
      <c r="BW147" s="34" t="str">
        <f ca="1">+IF(OFFSET('Water Data'!$D$29,0,10*ROW('Water Data'!D141))="","",OFFSET('Water Data'!$D$29,0,10*ROW('Water Data'!D141)))</f>
        <v/>
      </c>
      <c r="BX147" s="34" t="str">
        <f ca="1">+IF(OFFSET('Water Data'!$D$30,0,10*ROW('Water Data'!D141))="","",OFFSET('Water Data'!$D$30,0,10*ROW('Water Data'!D141)))</f>
        <v/>
      </c>
      <c r="BY147" s="34" t="str">
        <f ca="1">+IF(OFFSET('Water Data'!$E$28,0,10*ROW('Water Data'!E141))="","",OFFSET('Water Data'!$E$28,0,10*ROW('Water Data'!E141)))</f>
        <v/>
      </c>
      <c r="BZ147" s="34" t="str">
        <f ca="1">+IF(OFFSET('Water Data'!$E$29,0,10*ROW('Water Data'!E141))="","",OFFSET('Water Data'!$E$29,0,10*ROW('Water Data'!E141)))</f>
        <v/>
      </c>
      <c r="CA147" s="34" t="str">
        <f ca="1">+IF(OFFSET('Water Data'!$E$30,0,10*ROW('Water Data'!E141))="","",OFFSET('Water Data'!$E$30,0,10*ROW('Water Data'!E141)))</f>
        <v/>
      </c>
      <c r="CB147" s="34" t="str">
        <f ca="1">+IF(OFFSET('Water Data'!$F$28,0,10*ROW('Water Data'!F141))="","",OFFSET('Water Data'!$F$28,0,10*ROW('Water Data'!F141)))</f>
        <v/>
      </c>
      <c r="CC147" s="34" t="str">
        <f ca="1">+IF(OFFSET('Water Data'!$F$29,0,10*ROW('Water Data'!F141))="","",OFFSET('Water Data'!$F$29,0,10*ROW('Water Data'!F141)))</f>
        <v/>
      </c>
      <c r="CD147" s="34" t="str">
        <f ca="1">+IF(OFFSET('Water Data'!$F$30,0,10*ROW('Water Data'!F141))="","",OFFSET('Water Data'!$F$30,0,10*ROW('Water Data'!F141)))</f>
        <v/>
      </c>
      <c r="CE147" s="34" t="str">
        <f ca="1">+IF(OFFSET('Water Data'!$G$28,0,10*ROW('Water Data'!G141))="","",OFFSET('Water Data'!$G$28,0,10*ROW('Water Data'!G141)))</f>
        <v/>
      </c>
      <c r="CF147" s="34" t="str">
        <f ca="1">+IF(OFFSET('Water Data'!$G$29,0,10*ROW('Water Data'!G141))="","",OFFSET('Water Data'!$G$29,0,10*ROW('Water Data'!G141)))</f>
        <v/>
      </c>
      <c r="CG147" s="34" t="str">
        <f ca="1">+IF(OFFSET('Water Data'!$G$30,0,10*ROW('Water Data'!G141))="","",OFFSET('Water Data'!$G$30,0,10*ROW('Water Data'!G141)))</f>
        <v/>
      </c>
      <c r="CH147" s="34" t="str">
        <f ca="1">+IF(OFFSET('Water Data'!$H$28,0,10*ROW('Water Data'!H141))="","",OFFSET('Water Data'!$H$28,0,10*ROW('Water Data'!H141)))</f>
        <v/>
      </c>
      <c r="CI147" s="34" t="str">
        <f ca="1">+IF(OFFSET('Water Data'!$H$29,0,10*ROW('Water Data'!H141))="","",OFFSET('Water Data'!$H$29,0,10*ROW('Water Data'!H141)))</f>
        <v/>
      </c>
      <c r="CJ147" s="34" t="str">
        <f ca="1">+IF(OFFSET('Water Data'!$H$30,0,10*ROW('Water Data'!H141))="","",OFFSET('Water Data'!$H$30,0,10*ROW('Water Data'!H141)))</f>
        <v/>
      </c>
      <c r="CK147" s="34" t="str">
        <f ca="1">+IF(OFFSET('Sanitation Data'!$C$29,0,10*ROW('Sanitation Data'!C141))="","",OFFSET('Sanitation Data'!$C$29,0,10*ROW('Sanitation Data'!C141)))</f>
        <v/>
      </c>
      <c r="CL147" s="34" t="str">
        <f ca="1">+IF(OFFSET('Sanitation Data'!$C$30,0,10*ROW('Sanitation Data'!C141))="","",OFFSET('Sanitation Data'!$C$30,0,10*ROW('Sanitation Data'!C141)))</f>
        <v/>
      </c>
      <c r="CM147" s="34" t="str">
        <f ca="1">+IF(OFFSET('Sanitation Data'!$C$31,0,10*ROW('Sanitation Data'!C141))="","",OFFSET('Sanitation Data'!$C$31,0,10*ROW('Sanitation Data'!C141)))</f>
        <v/>
      </c>
      <c r="CN147" s="34" t="str">
        <f ca="1">+IF(OFFSET('Sanitation Data'!$C$32,0,10*ROW('Sanitation Data'!C141))="","",OFFSET('Sanitation Data'!$C$32,0,10*ROW('Sanitation Data'!C141)))</f>
        <v/>
      </c>
      <c r="CO147" s="34" t="str">
        <f ca="1">+IF(OFFSET('Sanitation Data'!$C$33,0,10*ROW('Sanitation Data'!C141))="","",OFFSET('Sanitation Data'!$C$33,0,10*ROW('Sanitation Data'!C141)))</f>
        <v/>
      </c>
      <c r="CP147" s="34" t="str">
        <f ca="1">+IF(OFFSET('Sanitation Data'!$D$29,0,10*ROW('Sanitation Data'!D141))="","",OFFSET('Sanitation Data'!$D$29,0,10*ROW('Sanitation Data'!D141)))</f>
        <v/>
      </c>
      <c r="CQ147" s="34" t="str">
        <f ca="1">+IF(OFFSET('Sanitation Data'!$D$30,0,10*ROW('Sanitation Data'!D141))="","",OFFSET('Sanitation Data'!$D$30,0,10*ROW('Sanitation Data'!D141)))</f>
        <v/>
      </c>
      <c r="CR147" s="34" t="str">
        <f ca="1">+IF(OFFSET('Sanitation Data'!$D$31,0,10*ROW('Sanitation Data'!D141))="","",OFFSET('Sanitation Data'!$D$31,0,10*ROW('Sanitation Data'!D141)))</f>
        <v/>
      </c>
      <c r="CS147" s="34" t="str">
        <f ca="1">+IF(OFFSET('Sanitation Data'!$D$32,0,10*ROW('Sanitation Data'!D141))="","",OFFSET('Sanitation Data'!$D$32,0,10*ROW('Sanitation Data'!D141)))</f>
        <v/>
      </c>
      <c r="CT147" s="34" t="str">
        <f ca="1">+IF(OFFSET('Sanitation Data'!$D$33,0,10*ROW('Sanitation Data'!D141))="","",OFFSET('Sanitation Data'!$D$33,0,10*ROW('Sanitation Data'!D141)))</f>
        <v/>
      </c>
      <c r="CU147" s="34" t="str">
        <f ca="1">+IF(OFFSET('Sanitation Data'!$E$29,0,10*ROW('Sanitation Data'!E141))="","",OFFSET('Sanitation Data'!$E$29,0,10*ROW('Sanitation Data'!E141)))</f>
        <v/>
      </c>
      <c r="CV147" s="34" t="str">
        <f ca="1">+IF(OFFSET('Sanitation Data'!$E$30,0,10*ROW('Sanitation Data'!E141))="","",OFFSET('Sanitation Data'!$E$30,0,10*ROW('Sanitation Data'!E141)))</f>
        <v/>
      </c>
      <c r="CW147" s="34" t="str">
        <f ca="1">+IF(OFFSET('Sanitation Data'!$E$31,0,10*ROW('Sanitation Data'!E141))="","",OFFSET('Sanitation Data'!$E$31,0,10*ROW('Sanitation Data'!E141)))</f>
        <v/>
      </c>
      <c r="CX147" s="34" t="str">
        <f ca="1">+IF(OFFSET('Sanitation Data'!$E$32,0,10*ROW('Sanitation Data'!E141))="","",OFFSET('Sanitation Data'!$E$32,0,10*ROW('Sanitation Data'!E141)))</f>
        <v/>
      </c>
      <c r="CY147" s="34" t="str">
        <f ca="1">+IF(OFFSET('Sanitation Data'!$E$33,0,10*ROW('Sanitation Data'!E141))="","",OFFSET('Sanitation Data'!$E$33,0,10*ROW('Sanitation Data'!E141)))</f>
        <v/>
      </c>
      <c r="CZ147" s="34" t="str">
        <f ca="1">+IF(OFFSET('Sanitation Data'!$F$29,0,10*ROW('Sanitation Data'!F141))="","",OFFSET('Sanitation Data'!$F$29,0,10*ROW('Sanitation Data'!F141)))</f>
        <v/>
      </c>
      <c r="DA147" s="34" t="str">
        <f ca="1">+IF(OFFSET('Sanitation Data'!$F$30,0,10*ROW('Sanitation Data'!F141))="","",OFFSET('Sanitation Data'!$F$30,0,10*ROW('Sanitation Data'!F141)))</f>
        <v/>
      </c>
      <c r="DB147" s="34" t="str">
        <f ca="1">+IF(OFFSET('Sanitation Data'!$F$31,0,10*ROW('Sanitation Data'!F141))="","",OFFSET('Sanitation Data'!$F$31,0,10*ROW('Sanitation Data'!F141)))</f>
        <v/>
      </c>
      <c r="DC147" s="34" t="str">
        <f ca="1">+IF(OFFSET('Sanitation Data'!$F$32,0,10*ROW('Sanitation Data'!F141))="","",OFFSET('Sanitation Data'!$F$32,0,10*ROW('Sanitation Data'!F141)))</f>
        <v/>
      </c>
      <c r="DD147" s="34" t="str">
        <f ca="1">+IF(OFFSET('Sanitation Data'!$F$33,0,10*ROW('Sanitation Data'!F141))="","",OFFSET('Sanitation Data'!$F$33,0,10*ROW('Sanitation Data'!F141)))</f>
        <v/>
      </c>
      <c r="DE147" s="34" t="str">
        <f ca="1">+IF(OFFSET('Sanitation Data'!$G$29,0,10*ROW('Sanitation Data'!G141))="","",OFFSET('Sanitation Data'!$G$29,0,10*ROW('Sanitation Data'!G141)))</f>
        <v/>
      </c>
      <c r="DF147" s="34" t="str">
        <f ca="1">+IF(OFFSET('Sanitation Data'!$G$30,0,10*ROW('Sanitation Data'!G141))="","",OFFSET('Sanitation Data'!$G$30,0,10*ROW('Sanitation Data'!G141)))</f>
        <v/>
      </c>
      <c r="DG147" s="34" t="str">
        <f ca="1">+IF(OFFSET('Sanitation Data'!$G$31,0,10*ROW('Sanitation Data'!G141))="","",OFFSET('Sanitation Data'!$G$31,0,10*ROW('Sanitation Data'!G141)))</f>
        <v/>
      </c>
      <c r="DH147" s="34" t="str">
        <f ca="1">+IF(OFFSET('Sanitation Data'!$G$32,0,10*ROW('Sanitation Data'!G141))="","",OFFSET('Sanitation Data'!$G$32,0,10*ROW('Sanitation Data'!G141)))</f>
        <v/>
      </c>
      <c r="DI147" s="34" t="str">
        <f ca="1">+IF(OFFSET('Sanitation Data'!$G$33,0,10*ROW('Sanitation Data'!G141))="","",OFFSET('Sanitation Data'!$G$33,0,10*ROW('Sanitation Data'!G141)))</f>
        <v/>
      </c>
      <c r="DJ147" s="34" t="str">
        <f ca="1">+IF(OFFSET('Sanitation Data'!$H$29,0,10*ROW('Sanitation Data'!H141))="","",OFFSET('Sanitation Data'!$H$29,0,10*ROW('Sanitation Data'!H141)))</f>
        <v/>
      </c>
      <c r="DK147" s="34" t="str">
        <f ca="1">+IF(OFFSET('Sanitation Data'!$H$30,0,10*ROW('Sanitation Data'!H141))="","",OFFSET('Sanitation Data'!$H$30,0,10*ROW('Sanitation Data'!H141)))</f>
        <v/>
      </c>
      <c r="DL147" s="34" t="str">
        <f ca="1">+IF(OFFSET('Sanitation Data'!$H$31,0,10*ROW('Sanitation Data'!H141))="","",OFFSET('Sanitation Data'!$H$31,0,10*ROW('Sanitation Data'!H141)))</f>
        <v/>
      </c>
      <c r="DM147" s="34" t="str">
        <f ca="1">+IF(OFFSET('Sanitation Data'!$H$32,0,10*ROW('Sanitation Data'!H141))="","",OFFSET('Sanitation Data'!$H$32,0,10*ROW('Sanitation Data'!H141)))</f>
        <v/>
      </c>
      <c r="DN147" s="34" t="str">
        <f ca="1">+IF(OFFSET('Sanitation Data'!$H$33,0,10*ROW('Sanitation Data'!H141))="","",OFFSET('Sanitation Data'!$H$33,0,10*ROW('Sanitation Data'!H141)))</f>
        <v/>
      </c>
      <c r="DO147" s="34" t="str">
        <f ca="1">+IF(OFFSET('Hygiene Data'!$C$12,0,10*ROW('Hygiene Data'!C141))="","",OFFSET('Hygiene Data'!$C$12,0,10*ROW('Hygiene Data'!C141)))</f>
        <v/>
      </c>
      <c r="DP147" s="34" t="str">
        <f ca="1">+IF(OFFSET('Hygiene Data'!$C$13,0,10*ROW('Hygiene Data'!C141))="","",OFFSET('Hygiene Data'!$C$13,0,10*ROW('Hygiene Data'!C141)))</f>
        <v/>
      </c>
      <c r="DQ147" s="34" t="str">
        <f ca="1">+IF(OFFSET('Hygiene Data'!$C$14,0,10*ROW('Hygiene Data'!C141))="","",OFFSET('Hygiene Data'!$C$14,0,10*ROW('Hygiene Data'!C141)))</f>
        <v/>
      </c>
      <c r="DR147" s="34" t="str">
        <f ca="1">+IF(OFFSET('Hygiene Data'!$D$12,0,10*ROW('Hygiene Data'!D141))="","",OFFSET('Hygiene Data'!$D$12,0,10*ROW('Hygiene Data'!D141)))</f>
        <v/>
      </c>
      <c r="DS147" s="34" t="str">
        <f ca="1">+IF(OFFSET('Hygiene Data'!$D$13,0,10*ROW('Hygiene Data'!D141))="","",OFFSET('Hygiene Data'!$D$13,0,10*ROW('Hygiene Data'!D141)))</f>
        <v/>
      </c>
      <c r="DT147" s="34" t="str">
        <f ca="1">+IF(OFFSET('Hygiene Data'!$D$14,0,10*ROW('Hygiene Data'!D141))="","",OFFSET('Hygiene Data'!$D$14,0,10*ROW('Hygiene Data'!D141)))</f>
        <v/>
      </c>
      <c r="DU147" s="34" t="str">
        <f ca="1">+IF(OFFSET('Hygiene Data'!$E$12,0,10*ROW('Hygiene Data'!E141))="","",OFFSET('Hygiene Data'!$E$12,0,10*ROW('Hygiene Data'!E141)))</f>
        <v/>
      </c>
      <c r="DV147" s="34" t="str">
        <f ca="1">+IF(OFFSET('Hygiene Data'!$E$13,0,10*ROW('Hygiene Data'!E141))="","",OFFSET('Hygiene Data'!$E$13,0,10*ROW('Hygiene Data'!E141)))</f>
        <v/>
      </c>
      <c r="DW147" s="34" t="str">
        <f ca="1">+IF(OFFSET('Hygiene Data'!$E$14,0,10*ROW('Hygiene Data'!E141))="","",OFFSET('Hygiene Data'!$E$14,0,10*ROW('Hygiene Data'!E141)))</f>
        <v/>
      </c>
      <c r="DX147" s="34" t="str">
        <f ca="1">+IF(OFFSET('Hygiene Data'!$F$12,0,10*ROW('Hygiene Data'!F141))="","",OFFSET('Hygiene Data'!$F$12,0,10*ROW('Hygiene Data'!F141)))</f>
        <v/>
      </c>
      <c r="DY147" s="34" t="str">
        <f ca="1">+IF(OFFSET('Hygiene Data'!$F$13,0,10*ROW('Hygiene Data'!F141))="","",OFFSET('Hygiene Data'!$F$13,0,10*ROW('Hygiene Data'!F141)))</f>
        <v/>
      </c>
      <c r="DZ147" s="34" t="str">
        <f ca="1">+IF(OFFSET('Hygiene Data'!$F$14,0,10*ROW('Hygiene Data'!F141))="","",OFFSET('Hygiene Data'!$F$14,0,10*ROW('Hygiene Data'!F141)))</f>
        <v/>
      </c>
      <c r="EA147" s="34" t="str">
        <f ca="1">+IF(OFFSET('Hygiene Data'!$G$12,0,10*ROW('Hygiene Data'!G141))="","",OFFSET('Hygiene Data'!$G$12,0,10*ROW('Hygiene Data'!G141)))</f>
        <v/>
      </c>
      <c r="EB147" s="34" t="str">
        <f ca="1">+IF(OFFSET('Hygiene Data'!$G$13,0,10*ROW('Hygiene Data'!G141))="","",OFFSET('Hygiene Data'!$G$13,0,10*ROW('Hygiene Data'!G141)))</f>
        <v/>
      </c>
      <c r="EC147" s="34" t="str">
        <f ca="1">+IF(OFFSET('Hygiene Data'!$G$14,0,10*ROW('Hygiene Data'!G141))="","",OFFSET('Hygiene Data'!$G$14,0,10*ROW('Hygiene Data'!G141)))</f>
        <v/>
      </c>
      <c r="ED147" s="34" t="str">
        <f ca="1">+IF(OFFSET('Hygiene Data'!$H$12,0,10*ROW('Hygiene Data'!H141))="","",OFFSET('Hygiene Data'!$H$12,0,10*ROW('Hygiene Data'!H141)))</f>
        <v/>
      </c>
      <c r="EE147" s="34" t="str">
        <f ca="1">+IF(OFFSET('Hygiene Data'!$H$13,0,10*ROW('Hygiene Data'!H141))="","",OFFSET('Hygiene Data'!$H$13,0,10*ROW('Hygiene Data'!H141)))</f>
        <v/>
      </c>
      <c r="EF147" s="34" t="str">
        <f ca="1">+IF(OFFSET('Hygiene Data'!$H$14,0,10*ROW('Hygiene Data'!H141))="","",OFFSET('Hygiene Data'!$H$14,0,10*ROW('Hygiene Data'!H141)))</f>
        <v/>
      </c>
    </row>
    <row r="148" spans="1:136" x14ac:dyDescent="0.2">
      <c r="A148" s="50" t="str">
        <f ca="1">+IF(OFFSET('Water Data'!$B$1,0,10*ROW('Water Data'!B145))="","",OFFSET('Water Data'!$B$1,0,10*ROW('Water Data'!B145)))</f>
        <v/>
      </c>
      <c r="B148" s="50" t="str">
        <f ca="1">+IF(OFFSET('Water Data'!$A$3,0,10*ROW('Water Data'!A145))="","",OFFSET('Water Data'!$A$3,0,10*ROW('Water Data'!A145)))</f>
        <v/>
      </c>
      <c r="C148" s="50" t="str">
        <f ca="1">+IF(OFFSET('Water Data'!$C$3,0,10*ROW('Water Data'!C145))="","",OFFSET('Water Data'!$C$3,0,10*ROW('Water Data'!C145)))</f>
        <v/>
      </c>
      <c r="D148" s="133" t="e">
        <f ca="1">+IF(AND(ISNUMBER(OFFSET('Water Data'!$C$5,0,10*ROW('Water Data'!C142))),BS148="Yes"),100-OFFSET('Water Data'!$C$5,0,10*ROW('Water Data'!C142)),IF(AND(ISNUMBER(OFFSET('Water Data'!$C$5,0,10*ROW('Water Data'!C142))),BS148="No",ISNUMBER(OFFSET('Water Data'!$C$5,0,10*ROW('Water Data'!C142)))),CONCATENATE("[",ROUND(100-OFFSET('Water Data'!$C$5,0,10*ROW('Water Data'!C142)),0),"]"),IF(AND(ISNUMBER(OFFSET('Water Data'!$C$5,0,10*ROW('Water Data'!C142))),BS148="",ISNUMBER(OFFSET('Water Data'!$C$5,0,10*ROW('Water Data'!C142)))),100-OFFSET('Water Data'!$C$5,0,10*ROW('Water Data'!C142)),NA())))</f>
        <v>#N/A</v>
      </c>
      <c r="E148" s="133" t="e">
        <f ca="1">+IF(AND(ISNUMBER(OFFSET('Water Data'!$C$7,0,10*ROW('Water Data'!D142))),BT148="Yes"),OFFSET('Water Data'!$C$7,0,10*ROW('Water Data'!C142)),IF(AND(ISNUMBER(OFFSET('Water Data'!$C$7,0,10*ROW('Water Data'!C142))),BT148="No",ISNUMBER(OFFSET('Water Data'!$C$7,0,10*ROW('Water Data'!C142)))),CONCATENATE("[",ROUND(OFFSET('Water Data'!$C$7,0,10*ROW('Water Data'!C142)),0),"]"),IF(AND(ISNUMBER(OFFSET('Water Data'!$C$7,0,10*ROW('Water Data'!C142))),BT148="",ISNUMBER(OFFSET('Water Data'!$C$7,0,10*ROW('Water Data'!C142)))),OFFSET('Water Data'!$C$7,0,10*ROW('Water Data'!C142)),NA())))</f>
        <v>#N/A</v>
      </c>
      <c r="F148" s="133" t="e">
        <f ca="1">+IF(AND(ISNUMBER(OFFSET('Water Data'!$C$10,0,10*ROW('Water Data'!C142))),BU148="Yes"),OFFSET('Water Data'!$C$10,0,10*ROW('Water Data'!C142)),IF(AND(ISNUMBER(OFFSET('Water Data'!$C$10,0,10*ROW('Water Data'!C142))),BU148="No",ISNUMBER(OFFSET('Water Data'!$C$10,0,10*ROW('Water Data'!C142)))),CONCATENATE("[",ROUND(OFFSET('Water Data'!$C$10,0,10*ROW('Water Data'!C142)),0),"]"),IF(AND(ISNUMBER(OFFSET('Water Data'!$C$10,0,10*ROW('Water Data'!C142))),BU148="",ISNUMBER(OFFSET('Water Data'!$C$10,0,10*ROW('Water Data'!C142)))),OFFSET('Water Data'!$C$10,0,10*ROW('Water Data'!C142)),NA())))</f>
        <v>#N/A</v>
      </c>
      <c r="G148" s="133" t="e">
        <f ca="1">+IF(AND(ISNUMBER(OFFSET('Water Data'!$D$5,0,10*ROW('Water Data'!D142))),BV148="Yes"),100-OFFSET('Water Data'!$D$5,0,10*ROW('Water Data'!D142)),IF(AND(ISNUMBER(OFFSET('Water Data'!$D$5,0,10*ROW('Water Data'!D142))),BV148="No",ISNUMBER(OFFSET('Water Data'!$D$5,0,10*ROW('Water Data'!D142)))),CONCATENATE("[",ROUND(100-OFFSET('Water Data'!$D$5,0,10*ROW('Water Data'!D142)),0),"]"),IF(AND(ISNUMBER(OFFSET('Water Data'!$D$5,0,10*ROW('Water Data'!D142))),BV148="",ISNUMBER(OFFSET('Water Data'!$D$5,0,10*ROW('Water Data'!D142)))),100-OFFSET('Water Data'!$D$5,0,10*ROW('Water Data'!D142)),NA())))</f>
        <v>#N/A</v>
      </c>
      <c r="H148" s="133" t="e">
        <f ca="1">+IF(AND(ISNUMBER(OFFSET('Water Data'!$D$7,0,10*ROW('Water Data'!D142))),BW148="Yes"),OFFSET('Water Data'!$D$7,0,10*ROW('Water Data'!D142)),IF(AND(ISNUMBER(OFFSET('Water Data'!$D$7,0,10*ROW('Water Data'!D142))),BW148="No",ISNUMBER(OFFSET('Water Data'!$D$7,0,10*ROW('Water Data'!D142)))),CONCATENATE("[",ROUND(OFFSET('Water Data'!$C$7,0,10*ROW('Water Data'!D142)),0),"]"),IF(AND(ISNUMBER(OFFSET('Water Data'!$D$7,0,10*ROW('Water Data'!D142))),BW148="",ISNUMBER(OFFSET('Water Data'!$D$7,0,10*ROW('Water Data'!D142)))),OFFSET('Water Data'!$D$7,0,10*ROW('Water Data'!D142)),NA())))</f>
        <v>#N/A</v>
      </c>
      <c r="I148" s="133" t="e">
        <f ca="1">+IF(AND(ISNUMBER(OFFSET('Water Data'!$D$10,0,10*ROW('Water Data'!D142))),BX148="Yes"),OFFSET('Water Data'!$D$10,0,10*ROW('Water Data'!D142)),IF(AND(ISNUMBER(OFFSET('Water Data'!$D$10,0,10*ROW('Water Data'!D142))),BX148="No",ISNUMBER(OFFSET('Water Data'!$D$10,0,10*ROW('Water Data'!D142)))),CONCATENATE("[",ROUND(OFFSET('Water Data'!$D$10,0,10*ROW('Water Data'!D142)),0),"]"),IF(AND(ISNUMBER(OFFSET('Water Data'!$D$10,0,10*ROW('Water Data'!D142))),BX148="",ISNUMBER(OFFSET('Water Data'!$D$10,0,10*ROW('Water Data'!D142)))),OFFSET('Water Data'!$D$10,0,10*ROW('Water Data'!D142)),NA())))</f>
        <v>#N/A</v>
      </c>
      <c r="J148" s="133" t="e">
        <f ca="1">+IF(AND(ISNUMBER(OFFSET('Water Data'!$E$5,0,10*ROW('Water Data'!E142))),BY148="Yes"),100-OFFSET('Water Data'!$E$5,0,10*ROW('Water Data'!E142)),IF(AND(ISNUMBER(OFFSET('Water Data'!$E$5,0,10*ROW('Water Data'!E142))),BY148="No",ISNUMBER(OFFSET('Water Data'!$E$5,0,10*ROW('Water Data'!E142)))),CONCATENATE("[",ROUND(100-OFFSET('Water Data'!$E$5,0,10*ROW('Water Data'!E142)),0),"]"),IF(AND(ISNUMBER(OFFSET('Water Data'!$E$5,0,10*ROW('Water Data'!E142))),BY148="",ISNUMBER(OFFSET('Water Data'!$E$5,0,10*ROW('Water Data'!E142)))),100-OFFSET('Water Data'!$E$5,0,10*ROW('Water Data'!E142)),NA())))</f>
        <v>#N/A</v>
      </c>
      <c r="K148" s="133" t="e">
        <f ca="1">+IF(AND(ISNUMBER(OFFSET('Water Data'!$E$7,0,10*ROW('Water Data'!E142))),BZ148="Yes"),OFFSET('Water Data'!$E$7,0,10*ROW('Water Data'!E142)),IF(AND(ISNUMBER(OFFSET('Water Data'!$E$7,0,10*ROW('Water Data'!E142))),BZ148="No",ISNUMBER(OFFSET('Water Data'!$E$7,0,10*ROW('Water Data'!E142)))),CONCATENATE("[",ROUND(OFFSET('Water Data'!$E$7,0,10*ROW('Water Data'!E142)),0),"]"),IF(AND(ISNUMBER(OFFSET('Water Data'!$E$7,0,10*ROW('Water Data'!E142))),BZ148="",ISNUMBER(OFFSET('Water Data'!$E$7,0,10*ROW('Water Data'!E142)))),OFFSET('Water Data'!$E$7,0,10*ROW('Water Data'!E142)),NA())))</f>
        <v>#N/A</v>
      </c>
      <c r="L148" s="133" t="e">
        <f ca="1">+IF(AND(ISNUMBER(OFFSET('Water Data'!$E$10,0,10*ROW('Water Data'!E142))),CA148="Yes"),OFFSET('Water Data'!$E$10,0,10*ROW('Water Data'!E142)),IF(AND(ISNUMBER(OFFSET('Water Data'!$E$10,0,10*ROW('Water Data'!E142))),CA148="No",ISNUMBER(OFFSET('Water Data'!$E$10,0,10*ROW('Water Data'!E142)))),CONCATENATE("[",ROUND(OFFSET('Water Data'!$E$10,0,10*ROW('Water Data'!E142)),0),"]"),IF(AND(ISNUMBER(OFFSET('Water Data'!$E$10,0,10*ROW('Water Data'!E142))),CA148="",ISNUMBER(OFFSET('Water Data'!$E$10,0,10*ROW('Water Data'!E142)))),OFFSET('Water Data'!$E$10,0,10*ROW('Water Data'!E142)),NA())))</f>
        <v>#N/A</v>
      </c>
      <c r="M148" s="133" t="e">
        <f ca="1">+IF(AND(ISNUMBER(OFFSET('Water Data'!$F$5,0,10*ROW('Water Data'!F142))),CB148="Yes"),100-OFFSET('Water Data'!$F$5,0,10*ROW('Water Data'!F142)),IF(AND(ISNUMBER(OFFSET('Water Data'!$F$5,0,10*ROW('Water Data'!F142))),CB148="No",ISNUMBER(OFFSET('Water Data'!$F$5,0,10*ROW('Water Data'!F142)))),CONCATENATE("[",ROUND(100-OFFSET('Water Data'!$F$5,0,10*ROW('Water Data'!F142)),0),"]"),IF(AND(ISNUMBER(OFFSET('Water Data'!$F$5,0,10*ROW('Water Data'!F142))),CB148="",ISNUMBER(OFFSET('Water Data'!$F$5,0,10*ROW('Water Data'!F142)))),100-OFFSET('Water Data'!$F$5,0,10*ROW('Water Data'!F142)),NA())))</f>
        <v>#N/A</v>
      </c>
      <c r="N148" s="133" t="e">
        <f ca="1">+IF(AND(ISNUMBER(OFFSET('Water Data'!$F$7,0,10*ROW('Water Data'!F142))),CC148="Yes"),OFFSET('Water Data'!$F$7,0,10*ROW('Water Data'!F142)),IF(AND(ISNUMBER(OFFSET('Water Data'!$F$7,0,10*ROW('Water Data'!F142))),CC148="No",ISNUMBER(OFFSET('Water Data'!$F$7,0,10*ROW('Water Data'!F142)))),CONCATENATE("[",ROUND(OFFSET('Water Data'!$F$7,0,10*ROW('Water Data'!F142)),0),"]"),IF(AND(ISNUMBER(OFFSET('Water Data'!$F$7,0,10*ROW('Water Data'!F142))),CC148="",ISNUMBER(OFFSET('Water Data'!$F$7,0,10*ROW('Water Data'!F142)))),OFFSET('Water Data'!$F$7,0,10*ROW('Water Data'!F142)),NA())))</f>
        <v>#N/A</v>
      </c>
      <c r="O148" s="133" t="e">
        <f ca="1">+IF(AND(ISNUMBER(OFFSET('Water Data'!$F$10,0,10*ROW('Water Data'!F142))),CD148="Yes"),OFFSET('Water Data'!$F$10,0,10*ROW('Water Data'!F142)),IF(AND(ISNUMBER(OFFSET('Water Data'!$F$10,0,10*ROW('Water Data'!F142))),CD148="No",ISNUMBER(OFFSET('Water Data'!$F$10,0,10*ROW('Water Data'!F142)))),CONCATENATE("[",ROUND(OFFSET('Water Data'!$F$10,0,10*ROW('Water Data'!F142)),0),"]"),IF(AND(ISNUMBER(OFFSET('Water Data'!$F$10,0,10*ROW('Water Data'!F142))),CD148="",ISNUMBER(OFFSET('Water Data'!$F$10,0,10*ROW('Water Data'!F142)))),OFFSET('Water Data'!$F$10,0,10*ROW('Water Data'!F142)),NA())))</f>
        <v>#N/A</v>
      </c>
      <c r="P148" s="133" t="e">
        <f ca="1">+IF(AND(ISNUMBER(OFFSET('Water Data'!$G$5,0,10*ROW('Water Data'!G142))),CE148="Yes"),100-OFFSET('Water Data'!$G$5,0,10*ROW('Water Data'!G142)),IF(AND(ISNUMBER(OFFSET('Water Data'!$G$5,0,10*ROW('Water Data'!G142))),CE148="No",ISNUMBER(OFFSET('Water Data'!$G$5,0,10*ROW('Water Data'!G142)))),CONCATENATE("[",ROUND(100-OFFSET('Water Data'!$G$5,0,10*ROW('Water Data'!G142)),0),"]"),IF(AND(ISNUMBER(OFFSET('Water Data'!$G$5,0,10*ROW('Water Data'!G142))),CE148="",ISNUMBER(OFFSET('Water Data'!$G$5,0,10*ROW('Water Data'!G142)))),100-OFFSET('Water Data'!$G$5,0,10*ROW('Water Data'!G142)),NA())))</f>
        <v>#N/A</v>
      </c>
      <c r="Q148" s="133" t="e">
        <f ca="1">+IF(AND(ISNUMBER(OFFSET('Water Data'!$G$7,0,10*ROW('Water Data'!G142))),CF148="Yes"),OFFSET('Water Data'!$G$7,0,10*ROW('Water Data'!G142)),IF(AND(ISNUMBER(OFFSET('Water Data'!$G$7,0,10*ROW('Water Data'!G142))),CF148="No",ISNUMBER(OFFSET('Water Data'!$G$7,0,10*ROW('Water Data'!G142)))),CONCATENATE("[",ROUND(OFFSET('Water Data'!$G$7,0,10*ROW('Water Data'!G142)),0),"]"),IF(AND(ISNUMBER(OFFSET('Water Data'!$G$7,0,10*ROW('Water Data'!G142))),CF148="",ISNUMBER(OFFSET('Water Data'!$G$7,0,10*ROW('Water Data'!G142)))),OFFSET('Water Data'!$G$7,0,10*ROW('Water Data'!G142)),NA())))</f>
        <v>#N/A</v>
      </c>
      <c r="R148" s="133" t="e">
        <f ca="1">+IF(AND(ISNUMBER(OFFSET('Water Data'!$G$10,0,10*ROW('Water Data'!G142))),CG148="Yes"),OFFSET('Water Data'!$G$10,0,10*ROW('Water Data'!G142)),IF(AND(ISNUMBER(OFFSET('Water Data'!$G$10,0,10*ROW('Water Data'!G142))),CG148="No",ISNUMBER(OFFSET('Water Data'!$G$10,0,10*ROW('Water Data'!G142)))),CONCATENATE("[",ROUND(OFFSET('Water Data'!$G$10,0,10*ROW('Water Data'!G142)),0),"]"),IF(AND(ISNUMBER(OFFSET('Water Data'!$G$10,0,10*ROW('Water Data'!G142))),CG148="",ISNUMBER(OFFSET('Water Data'!$G$10,0,10*ROW('Water Data'!G142)))),OFFSET('Water Data'!$G$10,0,10*ROW('Water Data'!G142)),NA())))</f>
        <v>#N/A</v>
      </c>
      <c r="S148" s="133" t="e">
        <f ca="1">+IF(AND(ISNUMBER(OFFSET('Water Data'!$H$5,0,10*ROW('Water Data'!H142))),CH148="Yes"),100-OFFSET('Water Data'!$H$5,0,10*ROW('Water Data'!H142)),IF(AND(ISNUMBER(OFFSET('Water Data'!$H$5,0,10*ROW('Water Data'!H142))),CH148="No",ISNUMBER(OFFSET('Water Data'!$H$5,0,10*ROW('Water Data'!H142)))),CONCATENATE("[",ROUND(100-OFFSET('Water Data'!$H$5,0,10*ROW('Water Data'!H142)),0),"]"),IF(AND(ISNUMBER(OFFSET('Water Data'!$H$5,0,10*ROW('Water Data'!H142))),CH148="",ISNUMBER(OFFSET('Water Data'!$H$5,0,10*ROW('Water Data'!H142)))),100-OFFSET('Water Data'!$H$5,0,10*ROW('Water Data'!H142)),NA())))</f>
        <v>#N/A</v>
      </c>
      <c r="T148" s="133" t="e">
        <f ca="1">+IF(AND(ISNUMBER(OFFSET('Water Data'!$H$7,0,10*ROW('Water Data'!H142))),CI148="Yes"),OFFSET('Water Data'!$H$7,0,10*ROW('Water Data'!H142)),IF(AND(ISNUMBER(OFFSET('Water Data'!$H$7,0,10*ROW('Water Data'!H142))),CI148="No",ISNUMBER(OFFSET('Water Data'!$H$7,0,10*ROW('Water Data'!H142)))),CONCATENATE("[",ROUND(OFFSET('Water Data'!$H$7,0,10*ROW('Water Data'!H142)),0),"]"),IF(AND(ISNUMBER(OFFSET('Water Data'!$H$7,0,10*ROW('Water Data'!H142))),CI148="",ISNUMBER(OFFSET('Water Data'!$H$7,0,10*ROW('Water Data'!H142)))),OFFSET('Water Data'!$H$7,0,10*ROW('Water Data'!H142)),NA())))</f>
        <v>#N/A</v>
      </c>
      <c r="U148" s="133" t="e">
        <f ca="1">+IF(AND(ISNUMBER(OFFSET('Water Data'!$H$10,0,10*ROW('Water Data'!H142))),CJ148="Yes"),OFFSET('Water Data'!$H$10,0,10*ROW('Water Data'!H142)),IF(AND(ISNUMBER(OFFSET('Water Data'!$H$10,0,10*ROW('Water Data'!H142))),CJ148="No",ISNUMBER(OFFSET('Water Data'!$H$10,0,10*ROW('Water Data'!H142)))),CONCATENATE("[",ROUND(OFFSET('Water Data'!$H$10,0,10*ROW('Water Data'!H142)),0),"]"),IF(AND(ISNUMBER(OFFSET('Water Data'!$H$10,0,10*ROW('Water Data'!H142))),CJ148="",ISNUMBER(OFFSET('Water Data'!$H$10,0,10*ROW('Water Data'!H142)))),OFFSET('Water Data'!$H$10,0,10*ROW('Water Data'!H142)),NA())))</f>
        <v>#N/A</v>
      </c>
      <c r="V148" s="134" t="e">
        <f ca="1">+IF(AND(ISNUMBER(OFFSET('Sanitation Data'!$C$5,0,10*ROW('Sanitation Data'!C142))),CK148="Yes"),100-OFFSET('Sanitation Data'!$C$5,0,10*ROW('Sanitation Data'!C142)),IF(AND(ISNUMBER(OFFSET('Sanitation Data'!$C$5,0,10*ROW('Sanitation Data'!C142))),CK148="No",ISNUMBER(OFFSET('Sanitation Data'!$C$5,0,10*ROW('Sanitation Data'!C142)))),CONCATENATE("[",ROUND(100-OFFSET('Sanitation Data'!$C$5,0,10*ROW('Sanitation Data'!C142)),0),"]"),IF(AND(ISNUMBER(OFFSET('Sanitation Data'!$C$5,0,10*ROW('Sanitation Data'!C142))),CK148="",ISNUMBER(OFFSET('Sanitation Data'!$C$5,0,10*ROW('Sanitation Data'!C142)))),100-OFFSET('Sanitation Data'!$C$5,0,10*ROW('Sanitation Data'!C142)),NA())))</f>
        <v>#N/A</v>
      </c>
      <c r="W148" s="134" t="e">
        <f ca="1">+IF(AND(ISNUMBER(OFFSET('Sanitation Data'!$C$7,0,10*ROW('Sanitation Data'!C142))),CL148="Yes"),OFFSET('Sanitation Data'!$C$7,0,10*ROW('Sanitation Data'!C142)),IF(AND(ISNUMBER(OFFSET('Sanitation Data'!$C$7,0,10*ROW('Sanitation Data'!C142))),CL148="No",ISNUMBER(OFFSET('Sanitation Data'!$C$7,0,10*ROW('Sanitation Data'!C142)))),CONCATENATE("[",ROUND(OFFSET('Sanitation Data'!$C$7,0,10*ROW('Sanitation Data'!C142)),0),"]"),IF(AND(ISNUMBER(OFFSET('Sanitation Data'!$C$7,0,10*ROW('Sanitation Data'!C142))),CL148="",ISNUMBER(OFFSET('Sanitation Data'!$C$7,0,10*ROW('Sanitation Data'!C142)))),OFFSET('Sanitation Data'!$C$7,0,10*ROW('Sanitation Data'!C142)),NA())))</f>
        <v>#N/A</v>
      </c>
      <c r="X148" s="134" t="e">
        <f ca="1">+IF(AND(ISNUMBER(OFFSET('Sanitation Data'!$C$11,0,10*ROW('Sanitation Data'!C142))),CM148="Yes"),OFFSET('Sanitation Data'!$C$11,0,10*ROW('Sanitation Data'!C142)),IF(AND(ISNUMBER(OFFSET('Sanitation Data'!$C$11,0,10*ROW('Sanitation Data'!C142))),CM148="No",ISNUMBER(OFFSET('Sanitation Data'!$C$11,0,10*ROW('Sanitation Data'!C142)))),CONCATENATE("[",ROUND(OFFSET('Sanitation Data'!$C$11,0,10*ROW('Sanitation Data'!C142)),0),"]"),IF(AND(ISNUMBER(OFFSET('Sanitation Data'!$C$11,0,10*ROW('Sanitation Data'!C142))),CM148="",ISNUMBER(OFFSET('Sanitation Data'!$C$11,0,10*ROW('Sanitation Data'!C142)))),OFFSET('Sanitation Data'!$C$11,0,10*ROW('Sanitation Data'!C142)),NA())))</f>
        <v>#N/A</v>
      </c>
      <c r="Y148" s="134" t="e">
        <f ca="1">+IF(AND(ISNUMBER(OFFSET('Sanitation Data'!$C$12,0,10*ROW('Sanitation Data'!C142))),CN148="Yes"),OFFSET('Sanitation Data'!$C$12,0,10*ROW('Sanitation Data'!C142)),IF(AND(ISNUMBER(OFFSET('Sanitation Data'!$C$12,0,10*ROW('Sanitation Data'!C142))),CN148="No",ISNUMBER(OFFSET('Sanitation Data'!$C$12,0,10*ROW('Sanitation Data'!C142)))),CONCATENATE("[",ROUND(OFFSET('Sanitation Data'!$C$12,0,10*ROW('Sanitation Data'!C142)),0),"]"),IF(AND(ISNUMBER(OFFSET('Sanitation Data'!$C$12,0,10*ROW('Sanitation Data'!C142))),CN148="",ISNUMBER(OFFSET('Sanitation Data'!$C$12,0,10*ROW('Sanitation Data'!C142)))),OFFSET('Sanitation Data'!$C$12,0,10*ROW('Sanitation Data'!C142)),NA())))</f>
        <v>#N/A</v>
      </c>
      <c r="Z148" s="134" t="e">
        <f ca="1">+IF(AND(ISNUMBER(OFFSET('Sanitation Data'!$C$13,0,10*ROW('Sanitation Data'!C142))),CO148="Yes"),OFFSET('Sanitation Data'!$C$13,0,10*ROW('Sanitation Data'!C142)),IF(AND(ISNUMBER(OFFSET('Sanitation Data'!$C$13,0,10*ROW('Sanitation Data'!C142))),CO148="No",ISNUMBER(OFFSET('Sanitation Data'!$C$13,0,10*ROW('Sanitation Data'!C142)))),CONCATENATE("[",ROUND(OFFSET('Sanitation Data'!$C$13,0,10*ROW('Sanitation Data'!C142)),0),"]"),IF(AND(ISNUMBER(OFFSET('Sanitation Data'!$C$13,0,10*ROW('Sanitation Data'!C142))),CO148="",ISNUMBER(OFFSET('Sanitation Data'!$C$13,0,10*ROW('Sanitation Data'!C142)))),OFFSET('Sanitation Data'!$C$13,0,10*ROW('Sanitation Data'!C142)),NA())))</f>
        <v>#N/A</v>
      </c>
      <c r="AA148" s="134" t="e">
        <f ca="1">+IF(AND(ISNUMBER(OFFSET('Sanitation Data'!$D$5,0,10*ROW('Sanitation Data'!D142))),CP148="Yes"),100-OFFSET('Sanitation Data'!$D$5,0,10*ROW('Sanitation Data'!D142)),IF(AND(ISNUMBER(OFFSET('Sanitation Data'!$D$5,0,10*ROW('Sanitation Data'!D142))),CP148="No",ISNUMBER(OFFSET('Sanitation Data'!$D$5,0,10*ROW('Sanitation Data'!D142)))),CONCATENATE("[",ROUND(100-OFFSET('Sanitation Data'!$D$5,0,10*ROW('Sanitation Data'!D142)),0),"]"),IF(AND(ISNUMBER(OFFSET('Sanitation Data'!$D$5,0,10*ROW('Sanitation Data'!D142))),CP148="",ISNUMBER(OFFSET('Sanitation Data'!$D$5,0,10*ROW('Sanitation Data'!D142)))),100-OFFSET('Sanitation Data'!$D$5,0,10*ROW('Sanitation Data'!D142)),NA())))</f>
        <v>#N/A</v>
      </c>
      <c r="AB148" s="134" t="e">
        <f ca="1">+IF(AND(ISNUMBER(OFFSET('Sanitation Data'!$D$7,0,10*ROW('Sanitation Data'!D142))),CQ148="Yes"),OFFSET('Sanitation Data'!$D$7,0,10*ROW('Sanitation Data'!G142)),IF(AND(ISNUMBER(OFFSET('Sanitation Data'!$D$7,0,10*ROW('Sanitation Data'!D142))),CQ148="No",ISNUMBER(OFFSET('Sanitation Data'!$D$7,0,10*ROW('Sanitation Data'!D142)))),CONCATENATE("[",ROUND(OFFSET('Sanitation Data'!$D$7,0,10*ROW('Sanitation Data'!D142)),0),"]"),IF(AND(ISNUMBER(OFFSET('Sanitation Data'!$D$7,0,10*ROW('Sanitation Data'!D142))),CQ148="",ISNUMBER(OFFSET('Sanitation Data'!$D$7,0,10*ROW('Sanitation Data'!D142)))),OFFSET('Sanitation Data'!$D$7,0,10*ROW('Sanitation Data'!D142)),NA())))</f>
        <v>#N/A</v>
      </c>
      <c r="AC148" s="134" t="e">
        <f ca="1">+IF(AND(ISNUMBER(OFFSET('Sanitation Data'!$D$11,0,10*ROW('Sanitation Data'!D142))),CR148="Yes"),OFFSET('Sanitation Data'!$D$11,0,10*ROW('Sanitation Data'!D142)),IF(AND(ISNUMBER(OFFSET('Sanitation Data'!$D$11,0,10*ROW('Sanitation Data'!D142))),CR148="No",ISNUMBER(OFFSET('Sanitation Data'!$D$11,0,10*ROW('Sanitation Data'!D142)))),CONCATENATE("[",ROUND(OFFSET('Sanitation Data'!$D$11,0,10*ROW('Sanitation Data'!D142)),0),"]"),IF(AND(ISNUMBER(OFFSET('Sanitation Data'!$D$11,0,10*ROW('Sanitation Data'!D142))),CR148="",ISNUMBER(OFFSET('Sanitation Data'!$D$11,0,10*ROW('Sanitation Data'!D142)))),OFFSET('Sanitation Data'!$D$11,0,10*ROW('Sanitation Data'!D142)),NA())))</f>
        <v>#N/A</v>
      </c>
      <c r="AD148" s="134" t="e">
        <f ca="1">+IF(AND(ISNUMBER(OFFSET('Sanitation Data'!$D$12,0,10*ROW('Sanitation Data'!D142))),CS148="Yes"),OFFSET('Sanitation Data'!$D$12,0,10*ROW('Sanitation Data'!D142)),IF(AND(ISNUMBER(OFFSET('Sanitation Data'!$D$12,0,10*ROW('Sanitation Data'!D142))),CS148="No",ISNUMBER(OFFSET('Sanitation Data'!$D$12,0,10*ROW('Sanitation Data'!D142)))),CONCATENATE("[",ROUND(OFFSET('Sanitation Data'!$D$12,0,10*ROW('Sanitation Data'!D142)),0),"]"),IF(AND(ISNUMBER(OFFSET('Sanitation Data'!$D$12,0,10*ROW('Sanitation Data'!D142))),CS148="",ISNUMBER(OFFSET('Sanitation Data'!$D$12,0,10*ROW('Sanitation Data'!D142)))),OFFSET('Sanitation Data'!$D$12,0,10*ROW('Sanitation Data'!D142)),NA())))</f>
        <v>#N/A</v>
      </c>
      <c r="AE148" s="134" t="e">
        <f ca="1">+IF(AND(ISNUMBER(OFFSET('Sanitation Data'!$D$13,0,10*ROW('Sanitation Data'!D142))),CT148="Yes"),OFFSET('Sanitation Data'!$D$13,0,10*ROW('Sanitation Data'!D142)),IF(AND(ISNUMBER(OFFSET('Sanitation Data'!$D$13,0,10*ROW('Sanitation Data'!D142))),CT148="No",ISNUMBER(OFFSET('Sanitation Data'!$D$13,0,10*ROW('Sanitation Data'!D142)))),CONCATENATE("[",ROUND(OFFSET('Sanitation Data'!$D$13,0,10*ROW('Sanitation Data'!D142)),0),"]"),IF(AND(ISNUMBER(OFFSET('Sanitation Data'!$D$13,0,10*ROW('Sanitation Data'!D142))),CT148="",ISNUMBER(OFFSET('Sanitation Data'!$D$13,0,10*ROW('Sanitation Data'!D142)))),OFFSET('Sanitation Data'!$D$13,0,10*ROW('Sanitation Data'!D142)),NA())))</f>
        <v>#N/A</v>
      </c>
      <c r="AF148" s="134" t="e">
        <f ca="1">+IF(AND(ISNUMBER(OFFSET('Sanitation Data'!$E$5,0,10*ROW('Sanitation Data'!E142))),CU148="Yes"),100-OFFSET('Sanitation Data'!$E$5,0,10*ROW('Sanitation Data'!E142)),IF(AND(ISNUMBER(OFFSET('Sanitation Data'!$E$5,0,10*ROW('Sanitation Data'!E142))),CU148="No",ISNUMBER(OFFSET('Sanitation Data'!$E$5,0,10*ROW('Sanitation Data'!E142)))),CONCATENATE("[",ROUND(100-OFFSET('Sanitation Data'!$E$5,0,10*ROW('Sanitation Data'!E142)),0),"]"),IF(AND(ISNUMBER(OFFSET('Sanitation Data'!$E$5,0,10*ROW('Sanitation Data'!E142))),CU148="",ISNUMBER(OFFSET('Sanitation Data'!$E$5,0,10*ROW('Sanitation Data'!E142)))),100-OFFSET('Sanitation Data'!$E$5,0,10*ROW('Sanitation Data'!E142)),NA())))</f>
        <v>#N/A</v>
      </c>
      <c r="AG148" s="134" t="e">
        <f ca="1">+IF(AND(ISNUMBER(OFFSET('Sanitation Data'!$E$7,0,10*ROW('Sanitation Data'!E142))),CV148="Yes"),OFFSET('Sanitation Data'!$E$7,0,10*ROW('Sanitation Data'!E142)),IF(AND(ISNUMBER(OFFSET('Sanitation Data'!$E$7,0,10*ROW('Sanitation Data'!E142))),CV148="No",ISNUMBER(OFFSET('Sanitation Data'!$E$7,0,10*ROW('Sanitation Data'!E142)))),CONCATENATE("[",ROUND(OFFSET('Sanitation Data'!$E$7,0,10*ROW('Sanitation Data'!E142)),0),"]"),IF(AND(ISNUMBER(OFFSET('Sanitation Data'!$E$7,0,10*ROW('Sanitation Data'!E142))),CV148="",ISNUMBER(OFFSET('Sanitation Data'!$E$7,0,10*ROW('Sanitation Data'!E142)))),OFFSET('Sanitation Data'!$E$7,0,10*ROW('Sanitation Data'!E142)),NA())))</f>
        <v>#N/A</v>
      </c>
      <c r="AH148" s="134" t="e">
        <f ca="1">+IF(AND(ISNUMBER(OFFSET('Sanitation Data'!$E$11,0,10*ROW('Sanitation Data'!E142))),CW148="Yes"),OFFSET('Sanitation Data'!$E$11,0,10*ROW('Sanitation Data'!E142)),IF(AND(ISNUMBER(OFFSET('Sanitation Data'!$E$11,0,10*ROW('Sanitation Data'!E142))),CW148="No",ISNUMBER(OFFSET('Sanitation Data'!$E$11,0,10*ROW('Sanitation Data'!E142)))),CONCATENATE("[",ROUND(OFFSET('Sanitation Data'!$E$11,0,10*ROW('Sanitation Data'!E142)),0),"]"),IF(AND(ISNUMBER(OFFSET('Sanitation Data'!$E$11,0,10*ROW('Sanitation Data'!E142))),CW148="",ISNUMBER(OFFSET('Sanitation Data'!$E$11,0,10*ROW('Sanitation Data'!E142)))),OFFSET('Sanitation Data'!$E$11,0,10*ROW('Sanitation Data'!E142)),NA())))</f>
        <v>#N/A</v>
      </c>
      <c r="AI148" s="134" t="e">
        <f ca="1">+IF(AND(ISNUMBER(OFFSET('Sanitation Data'!$E$12,0,10*ROW('Sanitation Data'!E142))),CX148="Yes"),OFFSET('Sanitation Data'!$E$12,0,10*ROW('Sanitation Data'!E142)),IF(AND(ISNUMBER(OFFSET('Sanitation Data'!$E$12,0,10*ROW('Sanitation Data'!E142))),CX148="No",ISNUMBER(OFFSET('Sanitation Data'!$E$12,0,10*ROW('Sanitation Data'!E142)))),CONCATENATE("[",ROUND(OFFSET('Sanitation Data'!$E$12,0,10*ROW('Sanitation Data'!E142)),0),"]"),IF(AND(ISNUMBER(OFFSET('Sanitation Data'!$E$12,0,10*ROW('Sanitation Data'!E142))),CX148="",ISNUMBER(OFFSET('Sanitation Data'!$E$12,0,10*ROW('Sanitation Data'!E142)))),OFFSET('Sanitation Data'!$E$12,0,10*ROW('Sanitation Data'!E142)),NA())))</f>
        <v>#N/A</v>
      </c>
      <c r="AJ148" s="134" t="e">
        <f ca="1">+IF(AND(ISNUMBER(OFFSET('Sanitation Data'!$E$13,0,10*ROW('Sanitation Data'!E142))),CY148="Yes"),OFFSET('Sanitation Data'!$E$13,0,10*ROW('Sanitation Data'!E142)),IF(AND(ISNUMBER(OFFSET('Sanitation Data'!$E$13,0,10*ROW('Sanitation Data'!E142))),CY148="No",ISNUMBER(OFFSET('Sanitation Data'!$E$13,0,10*ROW('Sanitation Data'!E142)))),CONCATENATE("[",ROUND(OFFSET('Sanitation Data'!$E$13,0,10*ROW('Sanitation Data'!E142)),0),"]"),IF(AND(ISNUMBER(OFFSET('Sanitation Data'!$E$13,0,10*ROW('Sanitation Data'!E142))),CY148="",ISNUMBER(OFFSET('Sanitation Data'!$E$13,0,10*ROW('Sanitation Data'!E142)))),OFFSET('Sanitation Data'!$E$13,0,10*ROW('Sanitation Data'!E142)),NA())))</f>
        <v>#N/A</v>
      </c>
      <c r="AK148" s="134" t="e">
        <f ca="1">+IF(AND(ISNUMBER(OFFSET('Sanitation Data'!$F$5,0,10*ROW('Sanitation Data'!F142))),CZ148="Yes"),100-OFFSET('Sanitation Data'!$F$5,0,10*ROW('Sanitation Data'!F142)),IF(AND(ISNUMBER(OFFSET('Sanitation Data'!$F$5,0,10*ROW('Sanitation Data'!F142))),CZ148="No",ISNUMBER(OFFSET('Sanitation Data'!$F$5,0,10*ROW('Sanitation Data'!F142)))),CONCATENATE("[",ROUND(100-OFFSET('Sanitation Data'!$F$5,0,10*ROW('Sanitation Data'!F142)),0),"]"),IF(AND(ISNUMBER(OFFSET('Sanitation Data'!$F$5,0,10*ROW('Sanitation Data'!F142))),CZ148="",ISNUMBER(OFFSET('Sanitation Data'!$F$5,0,10*ROW('Sanitation Data'!F142)))),100-OFFSET('Sanitation Data'!$F$5,0,10*ROW('Sanitation Data'!F142)),NA())))</f>
        <v>#N/A</v>
      </c>
      <c r="AL148" s="134" t="e">
        <f ca="1">+IF(AND(ISNUMBER(OFFSET('Sanitation Data'!$F$7,0,10*ROW('Sanitation Data'!F142))),DA148="Yes"),OFFSET('Sanitation Data'!$F$7,0,10*ROW('Sanitation Data'!F142)),IF(AND(ISNUMBER(OFFSET('Sanitation Data'!$F$7,0,10*ROW('Sanitation Data'!F142))),DA148="No",ISNUMBER(OFFSET('Sanitation Data'!$F$7,0,10*ROW('Sanitation Data'!F142)))),CONCATENATE("[",ROUND(OFFSET('Sanitation Data'!$F$7,0,10*ROW('Sanitation Data'!F142)),0),"]"),IF(AND(ISNUMBER(OFFSET('Sanitation Data'!$F$7,0,10*ROW('Sanitation Data'!F142))),DA148="",ISNUMBER(OFFSET('Sanitation Data'!$F$7,0,10*ROW('Sanitation Data'!F142)))),OFFSET('Sanitation Data'!$F$7,0,10*ROW('Sanitation Data'!F142)),NA())))</f>
        <v>#N/A</v>
      </c>
      <c r="AM148" s="134" t="e">
        <f ca="1">+IF(AND(ISNUMBER(OFFSET('Sanitation Data'!$F$11,0,10*ROW('Sanitation Data'!F142))),DB148="Yes"),OFFSET('Sanitation Data'!$F$11,0,10*ROW('Sanitation Data'!F142)),IF(AND(ISNUMBER(OFFSET('Sanitation Data'!$F$11,0,10*ROW('Sanitation Data'!F142))),DB148="No",ISNUMBER(OFFSET('Sanitation Data'!$F$11,0,10*ROW('Sanitation Data'!F142)))),CONCATENATE("[",ROUND(OFFSET('Sanitation Data'!$F$11,0,10*ROW('Sanitation Data'!F142)),0),"]"),IF(AND(ISNUMBER(OFFSET('Sanitation Data'!$F$11,0,10*ROW('Sanitation Data'!F142))),DB148="",ISNUMBER(OFFSET('Sanitation Data'!$F$11,0,10*ROW('Sanitation Data'!F142)))),OFFSET('Sanitation Data'!$F$11,0,10*ROW('Sanitation Data'!F142)),NA())))</f>
        <v>#N/A</v>
      </c>
      <c r="AN148" s="134" t="e">
        <f ca="1">+IF(AND(ISNUMBER(OFFSET('Sanitation Data'!$F$12,0,10*ROW('Sanitation Data'!F142))),DC148="Yes"),OFFSET('Sanitation Data'!$F$12,0,10*ROW('Sanitation Data'!F142)),IF(AND(ISNUMBER(OFFSET('Sanitation Data'!$F$12,0,10*ROW('Sanitation Data'!F142))),DC148="No",ISNUMBER(OFFSET('Sanitation Data'!$F$12,0,10*ROW('Sanitation Data'!F142)))),CONCATENATE("[",ROUND(OFFSET('Sanitation Data'!$F$12,0,10*ROW('Sanitation Data'!F142)),0),"]"),IF(AND(ISNUMBER(OFFSET('Sanitation Data'!$F$12,0,10*ROW('Sanitation Data'!F142))),DC148="",ISNUMBER(OFFSET('Sanitation Data'!$F$12,0,10*ROW('Sanitation Data'!F142)))),OFFSET('Sanitation Data'!$F$12,0,10*ROW('Sanitation Data'!F142)),NA())))</f>
        <v>#N/A</v>
      </c>
      <c r="AO148" s="134" t="e">
        <f ca="1">+IF(AND(ISNUMBER(OFFSET('Sanitation Data'!$F$13,0,10*ROW('Sanitation Data'!F142))),DD148="Yes"),OFFSET('Sanitation Data'!$F$13,0,10*ROW('Sanitation Data'!F142)),IF(AND(ISNUMBER(OFFSET('Sanitation Data'!$F$13,0,10*ROW('Sanitation Data'!F142))),DD148="No",ISNUMBER(OFFSET('Sanitation Data'!$F$13,0,10*ROW('Sanitation Data'!F142)))),CONCATENATE("[",ROUND(OFFSET('Sanitation Data'!$F$13,0,10*ROW('Sanitation Data'!F142)),0),"]"),IF(AND(ISNUMBER(OFFSET('Sanitation Data'!$F$13,0,10*ROW('Sanitation Data'!F142))),DD148="",ISNUMBER(OFFSET('Sanitation Data'!$F$13,0,10*ROW('Sanitation Data'!F142)))),OFFSET('Sanitation Data'!$F$13,0,10*ROW('Sanitation Data'!F142)),NA())))</f>
        <v>#N/A</v>
      </c>
      <c r="AP148" s="134" t="e">
        <f ca="1">+IF(AND(ISNUMBER(OFFSET('Sanitation Data'!$G$5,0,10*ROW('Sanitation Data'!G142))),DE148="Yes"),100-OFFSET('Sanitation Data'!$G$5,0,10*ROW('Sanitation Data'!G142)),IF(AND(ISNUMBER(OFFSET('Sanitation Data'!$G$5,0,10*ROW('Sanitation Data'!G142))),DE148="No",ISNUMBER(OFFSET('Sanitation Data'!$G$5,0,10*ROW('Sanitation Data'!G142)))),CONCATENATE("[",ROUND(100-OFFSET('Sanitation Data'!$G$5,0,10*ROW('Sanitation Data'!G142)),0),"]"),IF(AND(ISNUMBER(OFFSET('Sanitation Data'!$G$5,0,10*ROW('Sanitation Data'!G142))),DE148="",ISNUMBER(OFFSET('Sanitation Data'!$G$5,0,10*ROW('Sanitation Data'!G142)))),100-OFFSET('Sanitation Data'!$G$5,0,10*ROW('Sanitation Data'!G142)),NA())))</f>
        <v>#N/A</v>
      </c>
      <c r="AQ148" s="134" t="e">
        <f ca="1">+IF(AND(ISNUMBER(OFFSET('Sanitation Data'!$G$7,0,10*ROW('Sanitation Data'!G142))),DF148="Yes"),OFFSET('Sanitation Data'!$G$7,0,10*ROW('Sanitation Data'!G142)),IF(AND(ISNUMBER(OFFSET('Sanitation Data'!$G$7,0,10*ROW('Sanitation Data'!G142))),DF148="No",ISNUMBER(OFFSET('Sanitation Data'!$G$7,0,10*ROW('Sanitation Data'!G142)))),CONCATENATE("[",ROUND(OFFSET('Sanitation Data'!$G$7,0,10*ROW('Sanitation Data'!G142)),0),"]"),IF(AND(ISNUMBER(OFFSET('Sanitation Data'!$G$7,0,10*ROW('Sanitation Data'!G142))),DF148="",ISNUMBER(OFFSET('Sanitation Data'!$G$7,0,10*ROW('Sanitation Data'!G142)))),OFFSET('Sanitation Data'!$G$7,0,10*ROW('Sanitation Data'!G142)),NA())))</f>
        <v>#N/A</v>
      </c>
      <c r="AR148" s="134" t="e">
        <f ca="1">+IF(AND(ISNUMBER(OFFSET('Sanitation Data'!$G$11,0,10*ROW('Sanitation Data'!G142))),DG148="Yes"),OFFSET('Sanitation Data'!$G$11,0,10*ROW('Sanitation Data'!G142)),IF(AND(ISNUMBER(OFFSET('Sanitation Data'!$G$11,0,10*ROW('Sanitation Data'!G142))),DG148="No",ISNUMBER(OFFSET('Sanitation Data'!$G$11,0,10*ROW('Sanitation Data'!G142)))),CONCATENATE("[",ROUND(OFFSET('Sanitation Data'!$G$11,0,10*ROW('Sanitation Data'!G142)),0),"]"),IF(AND(ISNUMBER(OFFSET('Sanitation Data'!$G$11,0,10*ROW('Sanitation Data'!G142))),DG148="",ISNUMBER(OFFSET('Sanitation Data'!$G$11,0,10*ROW('Sanitation Data'!G142)))),OFFSET('Sanitation Data'!$G$11,0,10*ROW('Sanitation Data'!G142)),NA())))</f>
        <v>#N/A</v>
      </c>
      <c r="AS148" s="134" t="e">
        <f ca="1">+IF(AND(ISNUMBER(OFFSET('Sanitation Data'!$G$12,0,10*ROW('Sanitation Data'!G142))),DH148="Yes"),OFFSET('Sanitation Data'!$G$12,0,10*ROW('Sanitation Data'!G142)),IF(AND(ISNUMBER(OFFSET('Sanitation Data'!$G$12,0,10*ROW('Sanitation Data'!G142))),DH148="No",ISNUMBER(OFFSET('Sanitation Data'!$G$12,0,10*ROW('Sanitation Data'!G142)))),CONCATENATE("[",ROUND(OFFSET('Sanitation Data'!$G$12,0,10*ROW('Sanitation Data'!G142)),0),"]"),IF(AND(ISNUMBER(OFFSET('Sanitation Data'!$G$12,0,10*ROW('Sanitation Data'!G142))),DH148="",ISNUMBER(OFFSET('Sanitation Data'!$G$12,0,10*ROW('Sanitation Data'!G142)))),OFFSET('Sanitation Data'!$G$12,0,10*ROW('Sanitation Data'!G142)),NA())))</f>
        <v>#N/A</v>
      </c>
      <c r="AT148" s="134" t="e">
        <f ca="1">+IF(AND(ISNUMBER(OFFSET('Sanitation Data'!$G$13,0,10*ROW('Sanitation Data'!G142))),DI148="Yes"),OFFSET('Sanitation Data'!$G$13,0,10*ROW('Sanitation Data'!G142)),IF(AND(ISNUMBER(OFFSET('Sanitation Data'!$G$13,0,10*ROW('Sanitation Data'!G142))),DI148="No",ISNUMBER(OFFSET('Sanitation Data'!$G$13,0,10*ROW('Sanitation Data'!G142)))),CONCATENATE("[",ROUND(OFFSET('Sanitation Data'!$G$13,0,10*ROW('Sanitation Data'!G142)),0),"]"),IF(AND(ISNUMBER(OFFSET('Sanitation Data'!$G$13,0,10*ROW('Sanitation Data'!G142))),DI148="",ISNUMBER(OFFSET('Sanitation Data'!$G$13,0,10*ROW('Sanitation Data'!G142)))),OFFSET('Sanitation Data'!$G$13,0,10*ROW('Sanitation Data'!G142)),NA())))</f>
        <v>#N/A</v>
      </c>
      <c r="AU148" s="134" t="e">
        <f ca="1">+IF(AND(ISNUMBER(OFFSET('Sanitation Data'!$H$5,0,10*ROW('Sanitation Data'!H142))),DJ148="Yes"),100-OFFSET('Sanitation Data'!$H$5,0,10*ROW('Sanitation Data'!H142)),IF(AND(ISNUMBER(OFFSET('Sanitation Data'!$H$5,0,10*ROW('Sanitation Data'!H142))),DJ148="No",ISNUMBER(OFFSET('Sanitation Data'!$H$5,0,10*ROW('Sanitation Data'!H142)))),CONCATENATE("[",ROUND(100-OFFSET('Sanitation Data'!$H$5,0,10*ROW('Sanitation Data'!H142)),0),"]"),IF(AND(ISNUMBER(OFFSET('Sanitation Data'!$H$5,0,10*ROW('Sanitation Data'!H142))),DJ148="",ISNUMBER(OFFSET('Sanitation Data'!$H$5,0,10*ROW('Sanitation Data'!H142)))),100-OFFSET('Sanitation Data'!$H$5,0,10*ROW('Sanitation Data'!H142)),NA())))</f>
        <v>#N/A</v>
      </c>
      <c r="AV148" s="134" t="e">
        <f ca="1">+IF(AND(ISNUMBER(OFFSET('Sanitation Data'!$H$7,0,10*ROW('Sanitation Data'!H142))),DK148="Yes"),OFFSET('Sanitation Data'!$H$7,0,10*ROW('Sanitation Data'!H142)),IF(AND(ISNUMBER(OFFSET('Sanitation Data'!$H$7,0,10*ROW('Sanitation Data'!H142))),DK148="No",ISNUMBER(OFFSET('Sanitation Data'!$H$7,0,10*ROW('Sanitation Data'!H142)))),CONCATENATE("[",ROUND(OFFSET('Sanitation Data'!$H$7,0,10*ROW('Sanitation Data'!H142)),0),"]"),IF(AND(ISNUMBER(OFFSET('Sanitation Data'!$H$7,0,10*ROW('Sanitation Data'!H142))),DK148="",ISNUMBER(OFFSET('Sanitation Data'!$H$7,0,10*ROW('Sanitation Data'!H142)))),OFFSET('Sanitation Data'!$H$7,0,10*ROW('Sanitation Data'!H142)),NA())))</f>
        <v>#N/A</v>
      </c>
      <c r="AW148" s="134" t="e">
        <f ca="1">+IF(AND(ISNUMBER(OFFSET('Sanitation Data'!$H$11,0,10*ROW('Sanitation Data'!H142))),DL148="Yes"),OFFSET('Sanitation Data'!$H$11,0,10*ROW('Sanitation Data'!H142)),IF(AND(ISNUMBER(OFFSET('Sanitation Data'!$H$11,0,10*ROW('Sanitation Data'!H142))),DL148="No",ISNUMBER(OFFSET('Sanitation Data'!$H$11,0,10*ROW('Sanitation Data'!H142)))),CONCATENATE("[",ROUND(OFFSET('Sanitation Data'!$H$11,0,10*ROW('Sanitation Data'!H142)),0),"]"),IF(AND(ISNUMBER(OFFSET('Sanitation Data'!$H$11,0,10*ROW('Sanitation Data'!H142))),DL148="",ISNUMBER(OFFSET('Sanitation Data'!$H$11,0,10*ROW('Sanitation Data'!H142)))),OFFSET('Sanitation Data'!$H$11,0,10*ROW('Sanitation Data'!H142)),NA())))</f>
        <v>#N/A</v>
      </c>
      <c r="AX148" s="134" t="e">
        <f ca="1">+IF(AND(ISNUMBER(OFFSET('Sanitation Data'!$H$12,0,10*ROW('Sanitation Data'!H142))),DM148="Yes"),OFFSET('Sanitation Data'!$H$12,0,10*ROW('Sanitation Data'!H142)),IF(AND(ISNUMBER(OFFSET('Sanitation Data'!$H$12,0,10*ROW('Sanitation Data'!H142))),DM148="No",ISNUMBER(OFFSET('Sanitation Data'!$H$12,0,10*ROW('Sanitation Data'!H142)))),CONCATENATE("[",ROUND(OFFSET('Sanitation Data'!$H$12,0,10*ROW('Sanitation Data'!H142)),0),"]"),IF(AND(ISNUMBER(OFFSET('Sanitation Data'!$H$12,0,10*ROW('Sanitation Data'!H142))),DM148="",ISNUMBER(OFFSET('Sanitation Data'!$H$12,0,10*ROW('Sanitation Data'!H142)))),OFFSET('Sanitation Data'!$H$12,0,10*ROW('Sanitation Data'!H142)),NA())))</f>
        <v>#N/A</v>
      </c>
      <c r="AY148" s="134" t="e">
        <f ca="1">+IF(AND(ISNUMBER(OFFSET('Sanitation Data'!$H$13,0,10*ROW('Sanitation Data'!H142))),DN148="Yes"),OFFSET('Sanitation Data'!$H$13,0,10*ROW('Sanitation Data'!H142)),IF(AND(ISNUMBER(OFFSET('Sanitation Data'!$H$13,0,10*ROW('Sanitation Data'!H142))),DN148="No",ISNUMBER(OFFSET('Sanitation Data'!$H$13,0,10*ROW('Sanitation Data'!H142)))),CONCATENATE("[",ROUND(OFFSET('Sanitation Data'!$H$13,0,10*ROW('Sanitation Data'!H142)),0),"]"),IF(AND(ISNUMBER(OFFSET('Sanitation Data'!$H$13,0,10*ROW('Sanitation Data'!H142))),DN148="",ISNUMBER(OFFSET('Sanitation Data'!$H$13,0,10*ROW('Sanitation Data'!H142)))),OFFSET('Sanitation Data'!$H$13,0,10*ROW('Sanitation Data'!H142)),NA())))</f>
        <v>#N/A</v>
      </c>
      <c r="AZ148" s="135" t="e">
        <f ca="1">+IF(AND(ISNUMBER(OFFSET('Hygiene Data'!$C$6,0,10*ROW('Hygiene Data'!C142))),DO148="Yes"),OFFSET('Hygiene Data'!$C$6,0,10*ROW('Hygiene Data'!C142)),IF(AND(ISNUMBER(OFFSET('Hygiene Data'!$C$6,0,10*ROW('Hygiene Data'!C142))),DO148="No",ISNUMBER(OFFSET('Hygiene Data'!$C$6,0,10*ROW('Hygiene Data'!C142)))),CONCATENATE("[",ROUND(OFFSET('Hygiene Data'!$C$6,0,10*ROW('Hygiene Data'!C142)),0),"]"),IF(AND(ISNUMBER(OFFSET('Hygiene Data'!$C$6,0,10*ROW('Hygiene Data'!C142))),DO148="",ISNUMBER(OFFSET('Hygiene Data'!$C$6,0,10*ROW('Hygiene Data'!C142)))),OFFSET('Hygiene Data'!$C$6,0,10*ROW('Hygiene Data'!C142)),NA())))</f>
        <v>#N/A</v>
      </c>
      <c r="BA148" s="135" t="e">
        <f ca="1">+IF(AND(ISNUMBER(OFFSET('Hygiene Data'!$C$8,0,10*ROW('Hygiene Data'!C142))),DP148="Yes"),OFFSET('Hygiene Data'!$C$8,0,10*ROW('Hygiene Data'!C142)),IF(AND(ISNUMBER(OFFSET('Hygiene Data'!$C$8,0,10*ROW('Hygiene Data'!C142))),DP148="No",ISNUMBER(OFFSET('Hygiene Data'!$C$8,0,10*ROW('Hygiene Data'!C142)))),CONCATENATE("[",ROUND(OFFSET('Hygiene Data'!$C$8,0,10*ROW('Hygiene Data'!C142)),0),"]"),IF(AND(ISNUMBER(OFFSET('Hygiene Data'!$C$8,0,10*ROW('Hygiene Data'!C142))),DP148="",ISNUMBER(OFFSET('Hygiene Data'!$C$8,0,10*ROW('Hygiene Data'!C142)))),OFFSET('Hygiene Data'!$C$8,0,10*ROW('Hygiene Data'!C142)),NA())))</f>
        <v>#N/A</v>
      </c>
      <c r="BB148" s="135" t="e">
        <f ca="1">+IF(AND(ISNUMBER(OFFSET('Hygiene Data'!$C$10,0,10*ROW('Hygiene Data'!C142))),DQ148="Yes"),OFFSET('Hygiene Data'!$C$10,0,10*ROW('Hygiene Data'!C142)),IF(AND(ISNUMBER(OFFSET('Hygiene Data'!$C$10,0,10*ROW('Hygiene Data'!C142))),DQ148="No",ISNUMBER(OFFSET('Hygiene Data'!$C$10,0,10*ROW('Hygiene Data'!C142)))),CONCATENATE("[",ROUND(OFFSET('Hygiene Data'!$C$10,0,10*ROW('Hygiene Data'!C142)),0),"]"),IF(AND(ISNUMBER(OFFSET('Hygiene Data'!$C$10,0,10*ROW('Hygiene Data'!C142))),DQ148="",ISNUMBER(OFFSET('Hygiene Data'!$C$10,0,10*ROW('Hygiene Data'!C142)))),OFFSET('Hygiene Data'!$C$10,0,10*ROW('Hygiene Data'!C142)),NA())))</f>
        <v>#N/A</v>
      </c>
      <c r="BC148" s="135" t="e">
        <f ca="1">+IF(AND(ISNUMBER(OFFSET('Hygiene Data'!$D$6,0,10*ROW('Hygiene Data'!D142))),DR148="Yes"),OFFSET('Hygiene Data'!$D$6,0,10*ROW('Hygiene Data'!D142)),IF(AND(ISNUMBER(OFFSET('Hygiene Data'!$D$6,0,10*ROW('Hygiene Data'!D142))),DR148="No",ISNUMBER(OFFSET('Hygiene Data'!$D$6,0,10*ROW('Hygiene Data'!D142)))),CONCATENATE("[",ROUND(OFFSET('Hygiene Data'!$D$6,0,10*ROW('Hygiene Data'!D142)),0),"]"),IF(AND(ISNUMBER(OFFSET('Hygiene Data'!$D$6,0,10*ROW('Hygiene Data'!D142))),DR148="",ISNUMBER(OFFSET('Hygiene Data'!$D$6,0,10*ROW('Hygiene Data'!D142)))),OFFSET('Hygiene Data'!$D$6,0,10*ROW('Hygiene Data'!D142)),NA())))</f>
        <v>#N/A</v>
      </c>
      <c r="BD148" s="135" t="e">
        <f ca="1">+IF(AND(ISNUMBER(OFFSET('Hygiene Data'!$D$8,0,10*ROW('Hygiene Data'!D142))),DS148="Yes"),OFFSET('Hygiene Data'!$D$8,0,10*ROW('Hygiene Data'!D142)),IF(AND(ISNUMBER(OFFSET('Hygiene Data'!$D$8,0,10*ROW('Hygiene Data'!D142))),DS148="No",ISNUMBER(OFFSET('Hygiene Data'!$D$8,0,10*ROW('Hygiene Data'!D142)))),CONCATENATE("[",ROUND(OFFSET('Hygiene Data'!$D$8,0,10*ROW('Hygiene Data'!D142)),0),"]"),IF(AND(ISNUMBER(OFFSET('Hygiene Data'!$D$8,0,10*ROW('Hygiene Data'!D142))),DS148="",ISNUMBER(OFFSET('Hygiene Data'!$D$8,0,10*ROW('Hygiene Data'!D142)))),OFFSET('Hygiene Data'!$D$8,0,10*ROW('Hygiene Data'!D142)),NA())))</f>
        <v>#N/A</v>
      </c>
      <c r="BE148" s="135" t="e">
        <f ca="1">+IF(AND(ISNUMBER(OFFSET('Hygiene Data'!$D$10,0,10*ROW('Hygiene Data'!D142))),DT148="Yes"),OFFSET('Hygiene Data'!$D$10,0,10*ROW('Hygiene Data'!D142)),IF(AND(ISNUMBER(OFFSET('Hygiene Data'!$D$10,0,10*ROW('Hygiene Data'!D142))),DT148="No",ISNUMBER(OFFSET('Hygiene Data'!$D$10,0,10*ROW('Hygiene Data'!D142)))),CONCATENATE("[",ROUND(OFFSET('Hygiene Data'!$D$10,0,10*ROW('Hygiene Data'!D142)),0),"]"),IF(AND(ISNUMBER(OFFSET('Hygiene Data'!$D$10,0,10*ROW('Hygiene Data'!D142))),DT148="",ISNUMBER(OFFSET('Hygiene Data'!$D$10,0,10*ROW('Hygiene Data'!D142)))),OFFSET('Hygiene Data'!$D$10,0,10*ROW('Hygiene Data'!D142)),NA())))</f>
        <v>#N/A</v>
      </c>
      <c r="BF148" s="135" t="e">
        <f ca="1">+IF(AND(ISNUMBER(OFFSET('Hygiene Data'!$E$6,0,10*ROW('Hygiene Data'!E142))),DU148="Yes"),OFFSET('Hygiene Data'!$E$6,0,10*ROW('Hygiene Data'!E142)),IF(AND(ISNUMBER(OFFSET('Hygiene Data'!$E$6,0,10*ROW('Hygiene Data'!E142))),DU148="No",ISNUMBER(OFFSET('Hygiene Data'!$E$6,0,10*ROW('Hygiene Data'!E142)))),CONCATENATE("[",ROUND(OFFSET('Hygiene Data'!$E$6,0,10*ROW('Hygiene Data'!E142)),0),"]"),IF(AND(ISNUMBER(OFFSET('Hygiene Data'!$E$6,0,10*ROW('Hygiene Data'!E142))),DU148="",ISNUMBER(OFFSET('Hygiene Data'!$E$6,0,10*ROW('Hygiene Data'!E142)))),OFFSET('Hygiene Data'!$E$6,0,10*ROW('Hygiene Data'!E142)),NA())))</f>
        <v>#N/A</v>
      </c>
      <c r="BG148" s="135" t="e">
        <f ca="1">+IF(AND(ISNUMBER(OFFSET('Hygiene Data'!$E$8,0,10*ROW('Hygiene Data'!E142))),DV148="Yes"),OFFSET('Hygiene Data'!$E$8,0,10*ROW('Hygiene Data'!E142)),IF(AND(ISNUMBER(OFFSET('Hygiene Data'!$E$8,0,10*ROW('Hygiene Data'!E142))),DV148="No",ISNUMBER(OFFSET('Hygiene Data'!$E$8,0,10*ROW('Hygiene Data'!E142)))),CONCATENATE("[",ROUND(OFFSET('Hygiene Data'!$E$8,0,10*ROW('Hygiene Data'!E142)),0),"]"),IF(AND(ISNUMBER(OFFSET('Hygiene Data'!$E$8,0,10*ROW('Hygiene Data'!E142))),DV148="",ISNUMBER(OFFSET('Hygiene Data'!$E$8,0,10*ROW('Hygiene Data'!E142)))),OFFSET('Hygiene Data'!$E$8,0,10*ROW('Hygiene Data'!E142)),NA())))</f>
        <v>#N/A</v>
      </c>
      <c r="BH148" s="135" t="e">
        <f ca="1">+IF(AND(ISNUMBER(OFFSET('Hygiene Data'!$E$10,0,10*ROW('Hygiene Data'!E142))),DW148="Yes"),OFFSET('Hygiene Data'!$E$10,0,10*ROW('Hygiene Data'!E142)),IF(AND(ISNUMBER(OFFSET('Hygiene Data'!$E$10,0,10*ROW('Hygiene Data'!E142))),DW148="No",ISNUMBER(OFFSET('Hygiene Data'!$E$10,0,10*ROW('Hygiene Data'!E142)))),CONCATENATE("[",ROUND(OFFSET('Hygiene Data'!$E$10,0,10*ROW('Hygiene Data'!E142)),0),"]"),IF(AND(ISNUMBER(OFFSET('Hygiene Data'!$E$10,0,10*ROW('Hygiene Data'!E142))),DW148="",ISNUMBER(OFFSET('Hygiene Data'!$E$10,0,10*ROW('Hygiene Data'!E142)))),OFFSET('Hygiene Data'!$E$10,0,10*ROW('Hygiene Data'!E142)),NA())))</f>
        <v>#N/A</v>
      </c>
      <c r="BI148" s="135" t="e">
        <f ca="1">+IF(AND(ISNUMBER(OFFSET('Hygiene Data'!$F$6,0,10*ROW('Hygiene Data'!F142))),DX148="Yes"),OFFSET('Hygiene Data'!$F$6,0,10*ROW('Hygiene Data'!F142)),IF(AND(ISNUMBER(OFFSET('Hygiene Data'!$F$6,0,10*ROW('Hygiene Data'!F142))),DX148="No",ISNUMBER(OFFSET('Hygiene Data'!$F$6,0,10*ROW('Hygiene Data'!F142)))),CONCATENATE("[",ROUND(OFFSET('Hygiene Data'!$F$6,0,10*ROW('Hygiene Data'!F142)),0),"]"),IF(AND(ISNUMBER(OFFSET('Hygiene Data'!$F$6,0,10*ROW('Hygiene Data'!F142))),DX148="",ISNUMBER(OFFSET('Hygiene Data'!$F$6,0,10*ROW('Hygiene Data'!F142)))),OFFSET('Hygiene Data'!$F$6,0,10*ROW('Hygiene Data'!F142)),NA())))</f>
        <v>#N/A</v>
      </c>
      <c r="BJ148" s="135" t="e">
        <f ca="1">+IF(AND(ISNUMBER(OFFSET('Hygiene Data'!$F$8,0,10*ROW('Hygiene Data'!F142))),DY148="Yes"),OFFSET('Hygiene Data'!$F$8,0,10*ROW('Hygiene Data'!F142)),IF(AND(ISNUMBER(OFFSET('Hygiene Data'!$F$8,0,10*ROW('Hygiene Data'!F142))),DY148="No",ISNUMBER(OFFSET('Hygiene Data'!$F$8,0,10*ROW('Hygiene Data'!F142)))),CONCATENATE("[",ROUND(OFFSET('Hygiene Data'!$F$8,0,10*ROW('Hygiene Data'!F142)),0),"]"),IF(AND(ISNUMBER(OFFSET('Hygiene Data'!$F$8,0,10*ROW('Hygiene Data'!F142))),DY148="",ISNUMBER(OFFSET('Hygiene Data'!$F$8,0,10*ROW('Hygiene Data'!F142)))),OFFSET('Hygiene Data'!$F$8,0,10*ROW('Hygiene Data'!F142)),NA())))</f>
        <v>#N/A</v>
      </c>
      <c r="BK148" s="135" t="e">
        <f ca="1">+IF(AND(ISNUMBER(OFFSET('Hygiene Data'!$F$10,0,10*ROW('Hygiene Data'!F142))),DZ148="Yes"),OFFSET('Hygiene Data'!$F$10,0,10*ROW('Hygiene Data'!F142)),IF(AND(ISNUMBER(OFFSET('Hygiene Data'!$F$10,0,10*ROW('Hygiene Data'!F142))),DZ148="No",ISNUMBER(OFFSET('Hygiene Data'!$F$10,0,10*ROW('Hygiene Data'!F142)))),CONCATENATE("[",ROUND(OFFSET('Hygiene Data'!$F$10,0,10*ROW('Hygiene Data'!F142)),0),"]"),IF(AND(ISNUMBER(OFFSET('Hygiene Data'!$F$10,0,10*ROW('Hygiene Data'!F142))),DZ148="",ISNUMBER(OFFSET('Hygiene Data'!$F$10,0,10*ROW('Hygiene Data'!F142)))),OFFSET('Hygiene Data'!$F$10,0,10*ROW('Hygiene Data'!F142)),NA())))</f>
        <v>#N/A</v>
      </c>
      <c r="BL148" s="135" t="e">
        <f ca="1">+IF(AND(ISNUMBER(OFFSET('Hygiene Data'!$G$6,0,10*ROW('Hygiene Data'!G142))),EA148="Yes"),OFFSET('Hygiene Data'!$G$6,0,10*ROW('Hygiene Data'!G142)),IF(AND(ISNUMBER(OFFSET('Hygiene Data'!$G$6,0,10*ROW('Hygiene Data'!G142))),EA148="No",ISNUMBER(OFFSET('Hygiene Data'!$G$6,0,10*ROW('Hygiene Data'!G142)))),CONCATENATE("[",ROUND(OFFSET('Hygiene Data'!$G$6,0,10*ROW('Hygiene Data'!G142)),0),"]"),IF(AND(ISNUMBER(OFFSET('Hygiene Data'!$G$6,0,10*ROW('Hygiene Data'!G142))),EA148="",ISNUMBER(OFFSET('Hygiene Data'!$G$6,0,10*ROW('Hygiene Data'!G142)))),OFFSET('Hygiene Data'!$G$6,0,10*ROW('Hygiene Data'!G142)),NA())))</f>
        <v>#N/A</v>
      </c>
      <c r="BM148" s="135" t="e">
        <f ca="1">+IF(AND(ISNUMBER(OFFSET('Hygiene Data'!$G$8,0,10*ROW('Hygiene Data'!G142))),EB148="Yes"),OFFSET('Hygiene Data'!$G$8,0,10*ROW('Hygiene Data'!G142)),IF(AND(ISNUMBER(OFFSET('Hygiene Data'!$G$8,0,10*ROW('Hygiene Data'!G142))),EB148="No",ISNUMBER(OFFSET('Hygiene Data'!$G$8,0,10*ROW('Hygiene Data'!G142)))),CONCATENATE("[",ROUND(OFFSET('Hygiene Data'!$G$8,0,10*ROW('Hygiene Data'!G142)),0),"]"),IF(AND(ISNUMBER(OFFSET('Hygiene Data'!$G$8,0,10*ROW('Hygiene Data'!G142))),EB148="",ISNUMBER(OFFSET('Hygiene Data'!$G$8,0,10*ROW('Hygiene Data'!G142)))),OFFSET('Hygiene Data'!$G$8,0,10*ROW('Hygiene Data'!G142)),NA())))</f>
        <v>#N/A</v>
      </c>
      <c r="BN148" s="135" t="e">
        <f ca="1">+IF(AND(ISNUMBER(OFFSET('Hygiene Data'!$G$10,0,10*ROW('Hygiene Data'!G142))),EC148="Yes"),OFFSET('Hygiene Data'!$G$10,0,10*ROW('Hygiene Data'!G142)),IF(AND(ISNUMBER(OFFSET('Hygiene Data'!$G$10,0,10*ROW('Hygiene Data'!G142))),EC148="No",ISNUMBER(OFFSET('Hygiene Data'!$G$10,0,10*ROW('Hygiene Data'!G142)))),CONCATENATE("[",ROUND(OFFSET('Hygiene Data'!$G$10,0,10*ROW('Hygiene Data'!G142)),0),"]"),IF(AND(ISNUMBER(OFFSET('Hygiene Data'!$G$10,0,10*ROW('Hygiene Data'!G142))),EC148="",ISNUMBER(OFFSET('Hygiene Data'!$G$10,0,10*ROW('Hygiene Data'!G142)))),OFFSET('Hygiene Data'!$G$10,0,10*ROW('Hygiene Data'!G142)),NA())))</f>
        <v>#N/A</v>
      </c>
      <c r="BO148" s="135" t="e">
        <f ca="1">+IF(AND(ISNUMBER(OFFSET('Hygiene Data'!$H$6,0,10*ROW('Hygiene Data'!H142))),ED148="Yes"),OFFSET('Hygiene Data'!$H$6,0,10*ROW('Hygiene Data'!H142)),IF(AND(ISNUMBER(OFFSET('Hygiene Data'!$H$6,0,10*ROW('Hygiene Data'!H142))),ED148="No",ISNUMBER(OFFSET('Hygiene Data'!$H$6,0,10*ROW('Hygiene Data'!H142)))),CONCATENATE("[",ROUND(OFFSET('Hygiene Data'!$H$6,0,10*ROW('Hygiene Data'!H142)),0),"]"),IF(AND(ISNUMBER(OFFSET('Hygiene Data'!$H$6,0,10*ROW('Hygiene Data'!H142))),ED148="",ISNUMBER(OFFSET('Hygiene Data'!$H$6,0,10*ROW('Hygiene Data'!H142)))),OFFSET('Hygiene Data'!$H$6,0,10*ROW('Hygiene Data'!H142)),NA())))</f>
        <v>#N/A</v>
      </c>
      <c r="BP148" s="135" t="e">
        <f ca="1">+IF(AND(ISNUMBER(OFFSET('Hygiene Data'!$H$8,0,10*ROW('Hygiene Data'!H142))),EE148="Yes"),OFFSET('Hygiene Data'!$H$8,0,10*ROW('Hygiene Data'!H142)),IF(AND(ISNUMBER(OFFSET('Hygiene Data'!$H$8,0,10*ROW('Hygiene Data'!H142))),EE148="No",ISNUMBER(OFFSET('Hygiene Data'!$H$8,0,10*ROW('Hygiene Data'!H142)))),CONCATENATE("[",ROUND(OFFSET('Hygiene Data'!$H$8,0,10*ROW('Hygiene Data'!H142)),0),"]"),IF(AND(ISNUMBER(OFFSET('Hygiene Data'!$H$8,0,10*ROW('Hygiene Data'!H142))),EE148="",ISNUMBER(OFFSET('Hygiene Data'!$H$8,0,10*ROW('Hygiene Data'!H142)))),OFFSET('Hygiene Data'!$H$8,0,10*ROW('Hygiene Data'!H142)),NA())))</f>
        <v>#N/A</v>
      </c>
      <c r="BQ148" s="135" t="e">
        <f ca="1">+IF(AND(ISNUMBER(OFFSET('Hygiene Data'!$H$10,0,10*ROW('Hygiene Data'!H142))),EF148="Yes"),OFFSET('Hygiene Data'!$H$10,0,10*ROW('Hygiene Data'!H142)),IF(AND(ISNUMBER(OFFSET('Hygiene Data'!$H$10,0,10*ROW('Hygiene Data'!H142))),EF148="No",ISNUMBER(OFFSET('Hygiene Data'!$H$10,0,10*ROW('Hygiene Data'!H142)))),CONCATENATE("[",ROUND(OFFSET('Hygiene Data'!$H$10,0,10*ROW('Hygiene Data'!H142)),0),"]"),IF(AND(ISNUMBER(OFFSET('Hygiene Data'!$H$10,0,10*ROW('Hygiene Data'!H142))),EF148="",ISNUMBER(OFFSET('Hygiene Data'!$H$10,0,10*ROW('Hygiene Data'!H142)))),OFFSET('Hygiene Data'!$H$10,0,10*ROW('Hygiene Data'!H142)),NA())))</f>
        <v>#N/A</v>
      </c>
      <c r="BS148" s="34" t="str">
        <f ca="1">+IF(OFFSET('Water Data'!$C$28,0,10*ROW('Water Data'!C142))="","",OFFSET('Water Data'!$C$28,0,10*ROW('Water Data'!C142)))</f>
        <v/>
      </c>
      <c r="BT148" s="34" t="str">
        <f ca="1">+IF(OFFSET('Water Data'!$C$29,0,10*ROW('Water Data'!C142))="","",OFFSET('Water Data'!$C$29,0,10*ROW('Water Data'!C142)))</f>
        <v/>
      </c>
      <c r="BU148" s="34" t="str">
        <f ca="1">+IF(OFFSET('Water Data'!$C$30,0,10*ROW('Water Data'!C142))="","",OFFSET('Water Data'!$C$30,0,10*ROW('Water Data'!C142)))</f>
        <v/>
      </c>
      <c r="BV148" s="34" t="str">
        <f ca="1">+IF(OFFSET('Water Data'!$D$28,0,10*ROW('Water Data'!D142))="","",OFFSET('Water Data'!$D$28,0,10*ROW('Water Data'!D142)))</f>
        <v/>
      </c>
      <c r="BW148" s="34" t="str">
        <f ca="1">+IF(OFFSET('Water Data'!$D$29,0,10*ROW('Water Data'!D142))="","",OFFSET('Water Data'!$D$29,0,10*ROW('Water Data'!D142)))</f>
        <v/>
      </c>
      <c r="BX148" s="34" t="str">
        <f ca="1">+IF(OFFSET('Water Data'!$D$30,0,10*ROW('Water Data'!D142))="","",OFFSET('Water Data'!$D$30,0,10*ROW('Water Data'!D142)))</f>
        <v/>
      </c>
      <c r="BY148" s="34" t="str">
        <f ca="1">+IF(OFFSET('Water Data'!$E$28,0,10*ROW('Water Data'!E142))="","",OFFSET('Water Data'!$E$28,0,10*ROW('Water Data'!E142)))</f>
        <v/>
      </c>
      <c r="BZ148" s="34" t="str">
        <f ca="1">+IF(OFFSET('Water Data'!$E$29,0,10*ROW('Water Data'!E142))="","",OFFSET('Water Data'!$E$29,0,10*ROW('Water Data'!E142)))</f>
        <v/>
      </c>
      <c r="CA148" s="34" t="str">
        <f ca="1">+IF(OFFSET('Water Data'!$E$30,0,10*ROW('Water Data'!E142))="","",OFFSET('Water Data'!$E$30,0,10*ROW('Water Data'!E142)))</f>
        <v/>
      </c>
      <c r="CB148" s="34" t="str">
        <f ca="1">+IF(OFFSET('Water Data'!$F$28,0,10*ROW('Water Data'!F142))="","",OFFSET('Water Data'!$F$28,0,10*ROW('Water Data'!F142)))</f>
        <v/>
      </c>
      <c r="CC148" s="34" t="str">
        <f ca="1">+IF(OFFSET('Water Data'!$F$29,0,10*ROW('Water Data'!F142))="","",OFFSET('Water Data'!$F$29,0,10*ROW('Water Data'!F142)))</f>
        <v/>
      </c>
      <c r="CD148" s="34" t="str">
        <f ca="1">+IF(OFFSET('Water Data'!$F$30,0,10*ROW('Water Data'!F142))="","",OFFSET('Water Data'!$F$30,0,10*ROW('Water Data'!F142)))</f>
        <v/>
      </c>
      <c r="CE148" s="34" t="str">
        <f ca="1">+IF(OFFSET('Water Data'!$G$28,0,10*ROW('Water Data'!G142))="","",OFFSET('Water Data'!$G$28,0,10*ROW('Water Data'!G142)))</f>
        <v/>
      </c>
      <c r="CF148" s="34" t="str">
        <f ca="1">+IF(OFFSET('Water Data'!$G$29,0,10*ROW('Water Data'!G142))="","",OFFSET('Water Data'!$G$29,0,10*ROW('Water Data'!G142)))</f>
        <v/>
      </c>
      <c r="CG148" s="34" t="str">
        <f ca="1">+IF(OFFSET('Water Data'!$G$30,0,10*ROW('Water Data'!G142))="","",OFFSET('Water Data'!$G$30,0,10*ROW('Water Data'!G142)))</f>
        <v/>
      </c>
      <c r="CH148" s="34" t="str">
        <f ca="1">+IF(OFFSET('Water Data'!$H$28,0,10*ROW('Water Data'!H142))="","",OFFSET('Water Data'!$H$28,0,10*ROW('Water Data'!H142)))</f>
        <v/>
      </c>
      <c r="CI148" s="34" t="str">
        <f ca="1">+IF(OFFSET('Water Data'!$H$29,0,10*ROW('Water Data'!H142))="","",OFFSET('Water Data'!$H$29,0,10*ROW('Water Data'!H142)))</f>
        <v/>
      </c>
      <c r="CJ148" s="34" t="str">
        <f ca="1">+IF(OFFSET('Water Data'!$H$30,0,10*ROW('Water Data'!H142))="","",OFFSET('Water Data'!$H$30,0,10*ROW('Water Data'!H142)))</f>
        <v/>
      </c>
      <c r="CK148" s="34" t="str">
        <f ca="1">+IF(OFFSET('Sanitation Data'!$C$29,0,10*ROW('Sanitation Data'!C142))="","",OFFSET('Sanitation Data'!$C$29,0,10*ROW('Sanitation Data'!C142)))</f>
        <v/>
      </c>
      <c r="CL148" s="34" t="str">
        <f ca="1">+IF(OFFSET('Sanitation Data'!$C$30,0,10*ROW('Sanitation Data'!C142))="","",OFFSET('Sanitation Data'!$C$30,0,10*ROW('Sanitation Data'!C142)))</f>
        <v/>
      </c>
      <c r="CM148" s="34" t="str">
        <f ca="1">+IF(OFFSET('Sanitation Data'!$C$31,0,10*ROW('Sanitation Data'!C142))="","",OFFSET('Sanitation Data'!$C$31,0,10*ROW('Sanitation Data'!C142)))</f>
        <v/>
      </c>
      <c r="CN148" s="34" t="str">
        <f ca="1">+IF(OFFSET('Sanitation Data'!$C$32,0,10*ROW('Sanitation Data'!C142))="","",OFFSET('Sanitation Data'!$C$32,0,10*ROW('Sanitation Data'!C142)))</f>
        <v/>
      </c>
      <c r="CO148" s="34" t="str">
        <f ca="1">+IF(OFFSET('Sanitation Data'!$C$33,0,10*ROW('Sanitation Data'!C142))="","",OFFSET('Sanitation Data'!$C$33,0,10*ROW('Sanitation Data'!C142)))</f>
        <v/>
      </c>
      <c r="CP148" s="34" t="str">
        <f ca="1">+IF(OFFSET('Sanitation Data'!$D$29,0,10*ROW('Sanitation Data'!D142))="","",OFFSET('Sanitation Data'!$D$29,0,10*ROW('Sanitation Data'!D142)))</f>
        <v/>
      </c>
      <c r="CQ148" s="34" t="str">
        <f ca="1">+IF(OFFSET('Sanitation Data'!$D$30,0,10*ROW('Sanitation Data'!D142))="","",OFFSET('Sanitation Data'!$D$30,0,10*ROW('Sanitation Data'!D142)))</f>
        <v/>
      </c>
      <c r="CR148" s="34" t="str">
        <f ca="1">+IF(OFFSET('Sanitation Data'!$D$31,0,10*ROW('Sanitation Data'!D142))="","",OFFSET('Sanitation Data'!$D$31,0,10*ROW('Sanitation Data'!D142)))</f>
        <v/>
      </c>
      <c r="CS148" s="34" t="str">
        <f ca="1">+IF(OFFSET('Sanitation Data'!$D$32,0,10*ROW('Sanitation Data'!D142))="","",OFFSET('Sanitation Data'!$D$32,0,10*ROW('Sanitation Data'!D142)))</f>
        <v/>
      </c>
      <c r="CT148" s="34" t="str">
        <f ca="1">+IF(OFFSET('Sanitation Data'!$D$33,0,10*ROW('Sanitation Data'!D142))="","",OFFSET('Sanitation Data'!$D$33,0,10*ROW('Sanitation Data'!D142)))</f>
        <v/>
      </c>
      <c r="CU148" s="34" t="str">
        <f ca="1">+IF(OFFSET('Sanitation Data'!$E$29,0,10*ROW('Sanitation Data'!E142))="","",OFFSET('Sanitation Data'!$E$29,0,10*ROW('Sanitation Data'!E142)))</f>
        <v/>
      </c>
      <c r="CV148" s="34" t="str">
        <f ca="1">+IF(OFFSET('Sanitation Data'!$E$30,0,10*ROW('Sanitation Data'!E142))="","",OFFSET('Sanitation Data'!$E$30,0,10*ROW('Sanitation Data'!E142)))</f>
        <v/>
      </c>
      <c r="CW148" s="34" t="str">
        <f ca="1">+IF(OFFSET('Sanitation Data'!$E$31,0,10*ROW('Sanitation Data'!E142))="","",OFFSET('Sanitation Data'!$E$31,0,10*ROW('Sanitation Data'!E142)))</f>
        <v/>
      </c>
      <c r="CX148" s="34" t="str">
        <f ca="1">+IF(OFFSET('Sanitation Data'!$E$32,0,10*ROW('Sanitation Data'!E142))="","",OFFSET('Sanitation Data'!$E$32,0,10*ROW('Sanitation Data'!E142)))</f>
        <v/>
      </c>
      <c r="CY148" s="34" t="str">
        <f ca="1">+IF(OFFSET('Sanitation Data'!$E$33,0,10*ROW('Sanitation Data'!E142))="","",OFFSET('Sanitation Data'!$E$33,0,10*ROW('Sanitation Data'!E142)))</f>
        <v/>
      </c>
      <c r="CZ148" s="34" t="str">
        <f ca="1">+IF(OFFSET('Sanitation Data'!$F$29,0,10*ROW('Sanitation Data'!F142))="","",OFFSET('Sanitation Data'!$F$29,0,10*ROW('Sanitation Data'!F142)))</f>
        <v/>
      </c>
      <c r="DA148" s="34" t="str">
        <f ca="1">+IF(OFFSET('Sanitation Data'!$F$30,0,10*ROW('Sanitation Data'!F142))="","",OFFSET('Sanitation Data'!$F$30,0,10*ROW('Sanitation Data'!F142)))</f>
        <v/>
      </c>
      <c r="DB148" s="34" t="str">
        <f ca="1">+IF(OFFSET('Sanitation Data'!$F$31,0,10*ROW('Sanitation Data'!F142))="","",OFFSET('Sanitation Data'!$F$31,0,10*ROW('Sanitation Data'!F142)))</f>
        <v/>
      </c>
      <c r="DC148" s="34" t="str">
        <f ca="1">+IF(OFFSET('Sanitation Data'!$F$32,0,10*ROW('Sanitation Data'!F142))="","",OFFSET('Sanitation Data'!$F$32,0,10*ROW('Sanitation Data'!F142)))</f>
        <v/>
      </c>
      <c r="DD148" s="34" t="str">
        <f ca="1">+IF(OFFSET('Sanitation Data'!$F$33,0,10*ROW('Sanitation Data'!F142))="","",OFFSET('Sanitation Data'!$F$33,0,10*ROW('Sanitation Data'!F142)))</f>
        <v/>
      </c>
      <c r="DE148" s="34" t="str">
        <f ca="1">+IF(OFFSET('Sanitation Data'!$G$29,0,10*ROW('Sanitation Data'!G142))="","",OFFSET('Sanitation Data'!$G$29,0,10*ROW('Sanitation Data'!G142)))</f>
        <v/>
      </c>
      <c r="DF148" s="34" t="str">
        <f ca="1">+IF(OFFSET('Sanitation Data'!$G$30,0,10*ROW('Sanitation Data'!G142))="","",OFFSET('Sanitation Data'!$G$30,0,10*ROW('Sanitation Data'!G142)))</f>
        <v/>
      </c>
      <c r="DG148" s="34" t="str">
        <f ca="1">+IF(OFFSET('Sanitation Data'!$G$31,0,10*ROW('Sanitation Data'!G142))="","",OFFSET('Sanitation Data'!$G$31,0,10*ROW('Sanitation Data'!G142)))</f>
        <v/>
      </c>
      <c r="DH148" s="34" t="str">
        <f ca="1">+IF(OFFSET('Sanitation Data'!$G$32,0,10*ROW('Sanitation Data'!G142))="","",OFFSET('Sanitation Data'!$G$32,0,10*ROW('Sanitation Data'!G142)))</f>
        <v/>
      </c>
      <c r="DI148" s="34" t="str">
        <f ca="1">+IF(OFFSET('Sanitation Data'!$G$33,0,10*ROW('Sanitation Data'!G142))="","",OFFSET('Sanitation Data'!$G$33,0,10*ROW('Sanitation Data'!G142)))</f>
        <v/>
      </c>
      <c r="DJ148" s="34" t="str">
        <f ca="1">+IF(OFFSET('Sanitation Data'!$H$29,0,10*ROW('Sanitation Data'!H142))="","",OFFSET('Sanitation Data'!$H$29,0,10*ROW('Sanitation Data'!H142)))</f>
        <v/>
      </c>
      <c r="DK148" s="34" t="str">
        <f ca="1">+IF(OFFSET('Sanitation Data'!$H$30,0,10*ROW('Sanitation Data'!H142))="","",OFFSET('Sanitation Data'!$H$30,0,10*ROW('Sanitation Data'!H142)))</f>
        <v/>
      </c>
      <c r="DL148" s="34" t="str">
        <f ca="1">+IF(OFFSET('Sanitation Data'!$H$31,0,10*ROW('Sanitation Data'!H142))="","",OFFSET('Sanitation Data'!$H$31,0,10*ROW('Sanitation Data'!H142)))</f>
        <v/>
      </c>
      <c r="DM148" s="34" t="str">
        <f ca="1">+IF(OFFSET('Sanitation Data'!$H$32,0,10*ROW('Sanitation Data'!H142))="","",OFFSET('Sanitation Data'!$H$32,0,10*ROW('Sanitation Data'!H142)))</f>
        <v/>
      </c>
      <c r="DN148" s="34" t="str">
        <f ca="1">+IF(OFFSET('Sanitation Data'!$H$33,0,10*ROW('Sanitation Data'!H142))="","",OFFSET('Sanitation Data'!$H$33,0,10*ROW('Sanitation Data'!H142)))</f>
        <v/>
      </c>
      <c r="DO148" s="34" t="str">
        <f ca="1">+IF(OFFSET('Hygiene Data'!$C$12,0,10*ROW('Hygiene Data'!C142))="","",OFFSET('Hygiene Data'!$C$12,0,10*ROW('Hygiene Data'!C142)))</f>
        <v/>
      </c>
      <c r="DP148" s="34" t="str">
        <f ca="1">+IF(OFFSET('Hygiene Data'!$C$13,0,10*ROW('Hygiene Data'!C142))="","",OFFSET('Hygiene Data'!$C$13,0,10*ROW('Hygiene Data'!C142)))</f>
        <v/>
      </c>
      <c r="DQ148" s="34" t="str">
        <f ca="1">+IF(OFFSET('Hygiene Data'!$C$14,0,10*ROW('Hygiene Data'!C142))="","",OFFSET('Hygiene Data'!$C$14,0,10*ROW('Hygiene Data'!C142)))</f>
        <v/>
      </c>
      <c r="DR148" s="34" t="str">
        <f ca="1">+IF(OFFSET('Hygiene Data'!$D$12,0,10*ROW('Hygiene Data'!D142))="","",OFFSET('Hygiene Data'!$D$12,0,10*ROW('Hygiene Data'!D142)))</f>
        <v/>
      </c>
      <c r="DS148" s="34" t="str">
        <f ca="1">+IF(OFFSET('Hygiene Data'!$D$13,0,10*ROW('Hygiene Data'!D142))="","",OFFSET('Hygiene Data'!$D$13,0,10*ROW('Hygiene Data'!D142)))</f>
        <v/>
      </c>
      <c r="DT148" s="34" t="str">
        <f ca="1">+IF(OFFSET('Hygiene Data'!$D$14,0,10*ROW('Hygiene Data'!D142))="","",OFFSET('Hygiene Data'!$D$14,0,10*ROW('Hygiene Data'!D142)))</f>
        <v/>
      </c>
      <c r="DU148" s="34" t="str">
        <f ca="1">+IF(OFFSET('Hygiene Data'!$E$12,0,10*ROW('Hygiene Data'!E142))="","",OFFSET('Hygiene Data'!$E$12,0,10*ROW('Hygiene Data'!E142)))</f>
        <v/>
      </c>
      <c r="DV148" s="34" t="str">
        <f ca="1">+IF(OFFSET('Hygiene Data'!$E$13,0,10*ROW('Hygiene Data'!E142))="","",OFFSET('Hygiene Data'!$E$13,0,10*ROW('Hygiene Data'!E142)))</f>
        <v/>
      </c>
      <c r="DW148" s="34" t="str">
        <f ca="1">+IF(OFFSET('Hygiene Data'!$E$14,0,10*ROW('Hygiene Data'!E142))="","",OFFSET('Hygiene Data'!$E$14,0,10*ROW('Hygiene Data'!E142)))</f>
        <v/>
      </c>
      <c r="DX148" s="34" t="str">
        <f ca="1">+IF(OFFSET('Hygiene Data'!$F$12,0,10*ROW('Hygiene Data'!F142))="","",OFFSET('Hygiene Data'!$F$12,0,10*ROW('Hygiene Data'!F142)))</f>
        <v/>
      </c>
      <c r="DY148" s="34" t="str">
        <f ca="1">+IF(OFFSET('Hygiene Data'!$F$13,0,10*ROW('Hygiene Data'!F142))="","",OFFSET('Hygiene Data'!$F$13,0,10*ROW('Hygiene Data'!F142)))</f>
        <v/>
      </c>
      <c r="DZ148" s="34" t="str">
        <f ca="1">+IF(OFFSET('Hygiene Data'!$F$14,0,10*ROW('Hygiene Data'!F142))="","",OFFSET('Hygiene Data'!$F$14,0,10*ROW('Hygiene Data'!F142)))</f>
        <v/>
      </c>
      <c r="EA148" s="34" t="str">
        <f ca="1">+IF(OFFSET('Hygiene Data'!$G$12,0,10*ROW('Hygiene Data'!G142))="","",OFFSET('Hygiene Data'!$G$12,0,10*ROW('Hygiene Data'!G142)))</f>
        <v/>
      </c>
      <c r="EB148" s="34" t="str">
        <f ca="1">+IF(OFFSET('Hygiene Data'!$G$13,0,10*ROW('Hygiene Data'!G142))="","",OFFSET('Hygiene Data'!$G$13,0,10*ROW('Hygiene Data'!G142)))</f>
        <v/>
      </c>
      <c r="EC148" s="34" t="str">
        <f ca="1">+IF(OFFSET('Hygiene Data'!$G$14,0,10*ROW('Hygiene Data'!G142))="","",OFFSET('Hygiene Data'!$G$14,0,10*ROW('Hygiene Data'!G142)))</f>
        <v/>
      </c>
      <c r="ED148" s="34" t="str">
        <f ca="1">+IF(OFFSET('Hygiene Data'!$H$12,0,10*ROW('Hygiene Data'!H142))="","",OFFSET('Hygiene Data'!$H$12,0,10*ROW('Hygiene Data'!H142)))</f>
        <v/>
      </c>
      <c r="EE148" s="34" t="str">
        <f ca="1">+IF(OFFSET('Hygiene Data'!$H$13,0,10*ROW('Hygiene Data'!H142))="","",OFFSET('Hygiene Data'!$H$13,0,10*ROW('Hygiene Data'!H142)))</f>
        <v/>
      </c>
      <c r="EF148" s="34" t="str">
        <f ca="1">+IF(OFFSET('Hygiene Data'!$H$14,0,10*ROW('Hygiene Data'!H142))="","",OFFSET('Hygiene Data'!$H$14,0,10*ROW('Hygiene Data'!H142)))</f>
        <v/>
      </c>
    </row>
    <row r="149" spans="1:136" x14ac:dyDescent="0.2">
      <c r="A149" s="50" t="str">
        <f ca="1">+IF(OFFSET('Water Data'!$B$1,0,10*ROW('Water Data'!B146))="","",OFFSET('Water Data'!$B$1,0,10*ROW('Water Data'!B146)))</f>
        <v/>
      </c>
      <c r="B149" s="50" t="str">
        <f ca="1">+IF(OFFSET('Water Data'!$A$3,0,10*ROW('Water Data'!A146))="","",OFFSET('Water Data'!$A$3,0,10*ROW('Water Data'!A146)))</f>
        <v/>
      </c>
      <c r="C149" s="50" t="str">
        <f ca="1">+IF(OFFSET('Water Data'!$C$3,0,10*ROW('Water Data'!C146))="","",OFFSET('Water Data'!$C$3,0,10*ROW('Water Data'!C146)))</f>
        <v/>
      </c>
      <c r="D149" s="133" t="e">
        <f ca="1">+IF(AND(ISNUMBER(OFFSET('Water Data'!$C$5,0,10*ROW('Water Data'!C143))),BS149="Yes"),100-OFFSET('Water Data'!$C$5,0,10*ROW('Water Data'!C143)),IF(AND(ISNUMBER(OFFSET('Water Data'!$C$5,0,10*ROW('Water Data'!C143))),BS149="No",ISNUMBER(OFFSET('Water Data'!$C$5,0,10*ROW('Water Data'!C143)))),CONCATENATE("[",ROUND(100-OFFSET('Water Data'!$C$5,0,10*ROW('Water Data'!C143)),0),"]"),IF(AND(ISNUMBER(OFFSET('Water Data'!$C$5,0,10*ROW('Water Data'!C143))),BS149="",ISNUMBER(OFFSET('Water Data'!$C$5,0,10*ROW('Water Data'!C143)))),100-OFFSET('Water Data'!$C$5,0,10*ROW('Water Data'!C143)),NA())))</f>
        <v>#N/A</v>
      </c>
      <c r="E149" s="133" t="e">
        <f ca="1">+IF(AND(ISNUMBER(OFFSET('Water Data'!$C$7,0,10*ROW('Water Data'!D143))),BT149="Yes"),OFFSET('Water Data'!$C$7,0,10*ROW('Water Data'!C143)),IF(AND(ISNUMBER(OFFSET('Water Data'!$C$7,0,10*ROW('Water Data'!C143))),BT149="No",ISNUMBER(OFFSET('Water Data'!$C$7,0,10*ROW('Water Data'!C143)))),CONCATENATE("[",ROUND(OFFSET('Water Data'!$C$7,0,10*ROW('Water Data'!C143)),0),"]"),IF(AND(ISNUMBER(OFFSET('Water Data'!$C$7,0,10*ROW('Water Data'!C143))),BT149="",ISNUMBER(OFFSET('Water Data'!$C$7,0,10*ROW('Water Data'!C143)))),OFFSET('Water Data'!$C$7,0,10*ROW('Water Data'!C143)),NA())))</f>
        <v>#N/A</v>
      </c>
      <c r="F149" s="133" t="e">
        <f ca="1">+IF(AND(ISNUMBER(OFFSET('Water Data'!$C$10,0,10*ROW('Water Data'!C143))),BU149="Yes"),OFFSET('Water Data'!$C$10,0,10*ROW('Water Data'!C143)),IF(AND(ISNUMBER(OFFSET('Water Data'!$C$10,0,10*ROW('Water Data'!C143))),BU149="No",ISNUMBER(OFFSET('Water Data'!$C$10,0,10*ROW('Water Data'!C143)))),CONCATENATE("[",ROUND(OFFSET('Water Data'!$C$10,0,10*ROW('Water Data'!C143)),0),"]"),IF(AND(ISNUMBER(OFFSET('Water Data'!$C$10,0,10*ROW('Water Data'!C143))),BU149="",ISNUMBER(OFFSET('Water Data'!$C$10,0,10*ROW('Water Data'!C143)))),OFFSET('Water Data'!$C$10,0,10*ROW('Water Data'!C143)),NA())))</f>
        <v>#N/A</v>
      </c>
      <c r="G149" s="133" t="e">
        <f ca="1">+IF(AND(ISNUMBER(OFFSET('Water Data'!$D$5,0,10*ROW('Water Data'!D143))),BV149="Yes"),100-OFFSET('Water Data'!$D$5,0,10*ROW('Water Data'!D143)),IF(AND(ISNUMBER(OFFSET('Water Data'!$D$5,0,10*ROW('Water Data'!D143))),BV149="No",ISNUMBER(OFFSET('Water Data'!$D$5,0,10*ROW('Water Data'!D143)))),CONCATENATE("[",ROUND(100-OFFSET('Water Data'!$D$5,0,10*ROW('Water Data'!D143)),0),"]"),IF(AND(ISNUMBER(OFFSET('Water Data'!$D$5,0,10*ROW('Water Data'!D143))),BV149="",ISNUMBER(OFFSET('Water Data'!$D$5,0,10*ROW('Water Data'!D143)))),100-OFFSET('Water Data'!$D$5,0,10*ROW('Water Data'!D143)),NA())))</f>
        <v>#N/A</v>
      </c>
      <c r="H149" s="133" t="e">
        <f ca="1">+IF(AND(ISNUMBER(OFFSET('Water Data'!$D$7,0,10*ROW('Water Data'!D143))),BW149="Yes"),OFFSET('Water Data'!$D$7,0,10*ROW('Water Data'!D143)),IF(AND(ISNUMBER(OFFSET('Water Data'!$D$7,0,10*ROW('Water Data'!D143))),BW149="No",ISNUMBER(OFFSET('Water Data'!$D$7,0,10*ROW('Water Data'!D143)))),CONCATENATE("[",ROUND(OFFSET('Water Data'!$C$7,0,10*ROW('Water Data'!D143)),0),"]"),IF(AND(ISNUMBER(OFFSET('Water Data'!$D$7,0,10*ROW('Water Data'!D143))),BW149="",ISNUMBER(OFFSET('Water Data'!$D$7,0,10*ROW('Water Data'!D143)))),OFFSET('Water Data'!$D$7,0,10*ROW('Water Data'!D143)),NA())))</f>
        <v>#N/A</v>
      </c>
      <c r="I149" s="133" t="e">
        <f ca="1">+IF(AND(ISNUMBER(OFFSET('Water Data'!$D$10,0,10*ROW('Water Data'!D143))),BX149="Yes"),OFFSET('Water Data'!$D$10,0,10*ROW('Water Data'!D143)),IF(AND(ISNUMBER(OFFSET('Water Data'!$D$10,0,10*ROW('Water Data'!D143))),BX149="No",ISNUMBER(OFFSET('Water Data'!$D$10,0,10*ROW('Water Data'!D143)))),CONCATENATE("[",ROUND(OFFSET('Water Data'!$D$10,0,10*ROW('Water Data'!D143)),0),"]"),IF(AND(ISNUMBER(OFFSET('Water Data'!$D$10,0,10*ROW('Water Data'!D143))),BX149="",ISNUMBER(OFFSET('Water Data'!$D$10,0,10*ROW('Water Data'!D143)))),OFFSET('Water Data'!$D$10,0,10*ROW('Water Data'!D143)),NA())))</f>
        <v>#N/A</v>
      </c>
      <c r="J149" s="133" t="e">
        <f ca="1">+IF(AND(ISNUMBER(OFFSET('Water Data'!$E$5,0,10*ROW('Water Data'!E143))),BY149="Yes"),100-OFFSET('Water Data'!$E$5,0,10*ROW('Water Data'!E143)),IF(AND(ISNUMBER(OFFSET('Water Data'!$E$5,0,10*ROW('Water Data'!E143))),BY149="No",ISNUMBER(OFFSET('Water Data'!$E$5,0,10*ROW('Water Data'!E143)))),CONCATENATE("[",ROUND(100-OFFSET('Water Data'!$E$5,0,10*ROW('Water Data'!E143)),0),"]"),IF(AND(ISNUMBER(OFFSET('Water Data'!$E$5,0,10*ROW('Water Data'!E143))),BY149="",ISNUMBER(OFFSET('Water Data'!$E$5,0,10*ROW('Water Data'!E143)))),100-OFFSET('Water Data'!$E$5,0,10*ROW('Water Data'!E143)),NA())))</f>
        <v>#N/A</v>
      </c>
      <c r="K149" s="133" t="e">
        <f ca="1">+IF(AND(ISNUMBER(OFFSET('Water Data'!$E$7,0,10*ROW('Water Data'!E143))),BZ149="Yes"),OFFSET('Water Data'!$E$7,0,10*ROW('Water Data'!E143)),IF(AND(ISNUMBER(OFFSET('Water Data'!$E$7,0,10*ROW('Water Data'!E143))),BZ149="No",ISNUMBER(OFFSET('Water Data'!$E$7,0,10*ROW('Water Data'!E143)))),CONCATENATE("[",ROUND(OFFSET('Water Data'!$E$7,0,10*ROW('Water Data'!E143)),0),"]"),IF(AND(ISNUMBER(OFFSET('Water Data'!$E$7,0,10*ROW('Water Data'!E143))),BZ149="",ISNUMBER(OFFSET('Water Data'!$E$7,0,10*ROW('Water Data'!E143)))),OFFSET('Water Data'!$E$7,0,10*ROW('Water Data'!E143)),NA())))</f>
        <v>#N/A</v>
      </c>
      <c r="L149" s="133" t="e">
        <f ca="1">+IF(AND(ISNUMBER(OFFSET('Water Data'!$E$10,0,10*ROW('Water Data'!E143))),CA149="Yes"),OFFSET('Water Data'!$E$10,0,10*ROW('Water Data'!E143)),IF(AND(ISNUMBER(OFFSET('Water Data'!$E$10,0,10*ROW('Water Data'!E143))),CA149="No",ISNUMBER(OFFSET('Water Data'!$E$10,0,10*ROW('Water Data'!E143)))),CONCATENATE("[",ROUND(OFFSET('Water Data'!$E$10,0,10*ROW('Water Data'!E143)),0),"]"),IF(AND(ISNUMBER(OFFSET('Water Data'!$E$10,0,10*ROW('Water Data'!E143))),CA149="",ISNUMBER(OFFSET('Water Data'!$E$10,0,10*ROW('Water Data'!E143)))),OFFSET('Water Data'!$E$10,0,10*ROW('Water Data'!E143)),NA())))</f>
        <v>#N/A</v>
      </c>
      <c r="M149" s="133" t="e">
        <f ca="1">+IF(AND(ISNUMBER(OFFSET('Water Data'!$F$5,0,10*ROW('Water Data'!F143))),CB149="Yes"),100-OFFSET('Water Data'!$F$5,0,10*ROW('Water Data'!F143)),IF(AND(ISNUMBER(OFFSET('Water Data'!$F$5,0,10*ROW('Water Data'!F143))),CB149="No",ISNUMBER(OFFSET('Water Data'!$F$5,0,10*ROW('Water Data'!F143)))),CONCATENATE("[",ROUND(100-OFFSET('Water Data'!$F$5,0,10*ROW('Water Data'!F143)),0),"]"),IF(AND(ISNUMBER(OFFSET('Water Data'!$F$5,0,10*ROW('Water Data'!F143))),CB149="",ISNUMBER(OFFSET('Water Data'!$F$5,0,10*ROW('Water Data'!F143)))),100-OFFSET('Water Data'!$F$5,0,10*ROW('Water Data'!F143)),NA())))</f>
        <v>#N/A</v>
      </c>
      <c r="N149" s="133" t="e">
        <f ca="1">+IF(AND(ISNUMBER(OFFSET('Water Data'!$F$7,0,10*ROW('Water Data'!F143))),CC149="Yes"),OFFSET('Water Data'!$F$7,0,10*ROW('Water Data'!F143)),IF(AND(ISNUMBER(OFFSET('Water Data'!$F$7,0,10*ROW('Water Data'!F143))),CC149="No",ISNUMBER(OFFSET('Water Data'!$F$7,0,10*ROW('Water Data'!F143)))),CONCATENATE("[",ROUND(OFFSET('Water Data'!$F$7,0,10*ROW('Water Data'!F143)),0),"]"),IF(AND(ISNUMBER(OFFSET('Water Data'!$F$7,0,10*ROW('Water Data'!F143))),CC149="",ISNUMBER(OFFSET('Water Data'!$F$7,0,10*ROW('Water Data'!F143)))),OFFSET('Water Data'!$F$7,0,10*ROW('Water Data'!F143)),NA())))</f>
        <v>#N/A</v>
      </c>
      <c r="O149" s="133" t="e">
        <f ca="1">+IF(AND(ISNUMBER(OFFSET('Water Data'!$F$10,0,10*ROW('Water Data'!F143))),CD149="Yes"),OFFSET('Water Data'!$F$10,0,10*ROW('Water Data'!F143)),IF(AND(ISNUMBER(OFFSET('Water Data'!$F$10,0,10*ROW('Water Data'!F143))),CD149="No",ISNUMBER(OFFSET('Water Data'!$F$10,0,10*ROW('Water Data'!F143)))),CONCATENATE("[",ROUND(OFFSET('Water Data'!$F$10,0,10*ROW('Water Data'!F143)),0),"]"),IF(AND(ISNUMBER(OFFSET('Water Data'!$F$10,0,10*ROW('Water Data'!F143))),CD149="",ISNUMBER(OFFSET('Water Data'!$F$10,0,10*ROW('Water Data'!F143)))),OFFSET('Water Data'!$F$10,0,10*ROW('Water Data'!F143)),NA())))</f>
        <v>#N/A</v>
      </c>
      <c r="P149" s="133" t="e">
        <f ca="1">+IF(AND(ISNUMBER(OFFSET('Water Data'!$G$5,0,10*ROW('Water Data'!G143))),CE149="Yes"),100-OFFSET('Water Data'!$G$5,0,10*ROW('Water Data'!G143)),IF(AND(ISNUMBER(OFFSET('Water Data'!$G$5,0,10*ROW('Water Data'!G143))),CE149="No",ISNUMBER(OFFSET('Water Data'!$G$5,0,10*ROW('Water Data'!G143)))),CONCATENATE("[",ROUND(100-OFFSET('Water Data'!$G$5,0,10*ROW('Water Data'!G143)),0),"]"),IF(AND(ISNUMBER(OFFSET('Water Data'!$G$5,0,10*ROW('Water Data'!G143))),CE149="",ISNUMBER(OFFSET('Water Data'!$G$5,0,10*ROW('Water Data'!G143)))),100-OFFSET('Water Data'!$G$5,0,10*ROW('Water Data'!G143)),NA())))</f>
        <v>#N/A</v>
      </c>
      <c r="Q149" s="133" t="e">
        <f ca="1">+IF(AND(ISNUMBER(OFFSET('Water Data'!$G$7,0,10*ROW('Water Data'!G143))),CF149="Yes"),OFFSET('Water Data'!$G$7,0,10*ROW('Water Data'!G143)),IF(AND(ISNUMBER(OFFSET('Water Data'!$G$7,0,10*ROW('Water Data'!G143))),CF149="No",ISNUMBER(OFFSET('Water Data'!$G$7,0,10*ROW('Water Data'!G143)))),CONCATENATE("[",ROUND(OFFSET('Water Data'!$G$7,0,10*ROW('Water Data'!G143)),0),"]"),IF(AND(ISNUMBER(OFFSET('Water Data'!$G$7,0,10*ROW('Water Data'!G143))),CF149="",ISNUMBER(OFFSET('Water Data'!$G$7,0,10*ROW('Water Data'!G143)))),OFFSET('Water Data'!$G$7,0,10*ROW('Water Data'!G143)),NA())))</f>
        <v>#N/A</v>
      </c>
      <c r="R149" s="133" t="e">
        <f ca="1">+IF(AND(ISNUMBER(OFFSET('Water Data'!$G$10,0,10*ROW('Water Data'!G143))),CG149="Yes"),OFFSET('Water Data'!$G$10,0,10*ROW('Water Data'!G143)),IF(AND(ISNUMBER(OFFSET('Water Data'!$G$10,0,10*ROW('Water Data'!G143))),CG149="No",ISNUMBER(OFFSET('Water Data'!$G$10,0,10*ROW('Water Data'!G143)))),CONCATENATE("[",ROUND(OFFSET('Water Data'!$G$10,0,10*ROW('Water Data'!G143)),0),"]"),IF(AND(ISNUMBER(OFFSET('Water Data'!$G$10,0,10*ROW('Water Data'!G143))),CG149="",ISNUMBER(OFFSET('Water Data'!$G$10,0,10*ROW('Water Data'!G143)))),OFFSET('Water Data'!$G$10,0,10*ROW('Water Data'!G143)),NA())))</f>
        <v>#N/A</v>
      </c>
      <c r="S149" s="133" t="e">
        <f ca="1">+IF(AND(ISNUMBER(OFFSET('Water Data'!$H$5,0,10*ROW('Water Data'!H143))),CH149="Yes"),100-OFFSET('Water Data'!$H$5,0,10*ROW('Water Data'!H143)),IF(AND(ISNUMBER(OFFSET('Water Data'!$H$5,0,10*ROW('Water Data'!H143))),CH149="No",ISNUMBER(OFFSET('Water Data'!$H$5,0,10*ROW('Water Data'!H143)))),CONCATENATE("[",ROUND(100-OFFSET('Water Data'!$H$5,0,10*ROW('Water Data'!H143)),0),"]"),IF(AND(ISNUMBER(OFFSET('Water Data'!$H$5,0,10*ROW('Water Data'!H143))),CH149="",ISNUMBER(OFFSET('Water Data'!$H$5,0,10*ROW('Water Data'!H143)))),100-OFFSET('Water Data'!$H$5,0,10*ROW('Water Data'!H143)),NA())))</f>
        <v>#N/A</v>
      </c>
      <c r="T149" s="133" t="e">
        <f ca="1">+IF(AND(ISNUMBER(OFFSET('Water Data'!$H$7,0,10*ROW('Water Data'!H143))),CI149="Yes"),OFFSET('Water Data'!$H$7,0,10*ROW('Water Data'!H143)),IF(AND(ISNUMBER(OFFSET('Water Data'!$H$7,0,10*ROW('Water Data'!H143))),CI149="No",ISNUMBER(OFFSET('Water Data'!$H$7,0,10*ROW('Water Data'!H143)))),CONCATENATE("[",ROUND(OFFSET('Water Data'!$H$7,0,10*ROW('Water Data'!H143)),0),"]"),IF(AND(ISNUMBER(OFFSET('Water Data'!$H$7,0,10*ROW('Water Data'!H143))),CI149="",ISNUMBER(OFFSET('Water Data'!$H$7,0,10*ROW('Water Data'!H143)))),OFFSET('Water Data'!$H$7,0,10*ROW('Water Data'!H143)),NA())))</f>
        <v>#N/A</v>
      </c>
      <c r="U149" s="133" t="e">
        <f ca="1">+IF(AND(ISNUMBER(OFFSET('Water Data'!$H$10,0,10*ROW('Water Data'!H143))),CJ149="Yes"),OFFSET('Water Data'!$H$10,0,10*ROW('Water Data'!H143)),IF(AND(ISNUMBER(OFFSET('Water Data'!$H$10,0,10*ROW('Water Data'!H143))),CJ149="No",ISNUMBER(OFFSET('Water Data'!$H$10,0,10*ROW('Water Data'!H143)))),CONCATENATE("[",ROUND(OFFSET('Water Data'!$H$10,0,10*ROW('Water Data'!H143)),0),"]"),IF(AND(ISNUMBER(OFFSET('Water Data'!$H$10,0,10*ROW('Water Data'!H143))),CJ149="",ISNUMBER(OFFSET('Water Data'!$H$10,0,10*ROW('Water Data'!H143)))),OFFSET('Water Data'!$H$10,0,10*ROW('Water Data'!H143)),NA())))</f>
        <v>#N/A</v>
      </c>
      <c r="V149" s="134" t="e">
        <f ca="1">+IF(AND(ISNUMBER(OFFSET('Sanitation Data'!$C$5,0,10*ROW('Sanitation Data'!C143))),CK149="Yes"),100-OFFSET('Sanitation Data'!$C$5,0,10*ROW('Sanitation Data'!C143)),IF(AND(ISNUMBER(OFFSET('Sanitation Data'!$C$5,0,10*ROW('Sanitation Data'!C143))),CK149="No",ISNUMBER(OFFSET('Sanitation Data'!$C$5,0,10*ROW('Sanitation Data'!C143)))),CONCATENATE("[",ROUND(100-OFFSET('Sanitation Data'!$C$5,0,10*ROW('Sanitation Data'!C143)),0),"]"),IF(AND(ISNUMBER(OFFSET('Sanitation Data'!$C$5,0,10*ROW('Sanitation Data'!C143))),CK149="",ISNUMBER(OFFSET('Sanitation Data'!$C$5,0,10*ROW('Sanitation Data'!C143)))),100-OFFSET('Sanitation Data'!$C$5,0,10*ROW('Sanitation Data'!C143)),NA())))</f>
        <v>#N/A</v>
      </c>
      <c r="W149" s="134" t="e">
        <f ca="1">+IF(AND(ISNUMBER(OFFSET('Sanitation Data'!$C$7,0,10*ROW('Sanitation Data'!C143))),CL149="Yes"),OFFSET('Sanitation Data'!$C$7,0,10*ROW('Sanitation Data'!C143)),IF(AND(ISNUMBER(OFFSET('Sanitation Data'!$C$7,0,10*ROW('Sanitation Data'!C143))),CL149="No",ISNUMBER(OFFSET('Sanitation Data'!$C$7,0,10*ROW('Sanitation Data'!C143)))),CONCATENATE("[",ROUND(OFFSET('Sanitation Data'!$C$7,0,10*ROW('Sanitation Data'!C143)),0),"]"),IF(AND(ISNUMBER(OFFSET('Sanitation Data'!$C$7,0,10*ROW('Sanitation Data'!C143))),CL149="",ISNUMBER(OFFSET('Sanitation Data'!$C$7,0,10*ROW('Sanitation Data'!C143)))),OFFSET('Sanitation Data'!$C$7,0,10*ROW('Sanitation Data'!C143)),NA())))</f>
        <v>#N/A</v>
      </c>
      <c r="X149" s="134" t="e">
        <f ca="1">+IF(AND(ISNUMBER(OFFSET('Sanitation Data'!$C$11,0,10*ROW('Sanitation Data'!C143))),CM149="Yes"),OFFSET('Sanitation Data'!$C$11,0,10*ROW('Sanitation Data'!C143)),IF(AND(ISNUMBER(OFFSET('Sanitation Data'!$C$11,0,10*ROW('Sanitation Data'!C143))),CM149="No",ISNUMBER(OFFSET('Sanitation Data'!$C$11,0,10*ROW('Sanitation Data'!C143)))),CONCATENATE("[",ROUND(OFFSET('Sanitation Data'!$C$11,0,10*ROW('Sanitation Data'!C143)),0),"]"),IF(AND(ISNUMBER(OFFSET('Sanitation Data'!$C$11,0,10*ROW('Sanitation Data'!C143))),CM149="",ISNUMBER(OFFSET('Sanitation Data'!$C$11,0,10*ROW('Sanitation Data'!C143)))),OFFSET('Sanitation Data'!$C$11,0,10*ROW('Sanitation Data'!C143)),NA())))</f>
        <v>#N/A</v>
      </c>
      <c r="Y149" s="134" t="e">
        <f ca="1">+IF(AND(ISNUMBER(OFFSET('Sanitation Data'!$C$12,0,10*ROW('Sanitation Data'!C143))),CN149="Yes"),OFFSET('Sanitation Data'!$C$12,0,10*ROW('Sanitation Data'!C143)),IF(AND(ISNUMBER(OFFSET('Sanitation Data'!$C$12,0,10*ROW('Sanitation Data'!C143))),CN149="No",ISNUMBER(OFFSET('Sanitation Data'!$C$12,0,10*ROW('Sanitation Data'!C143)))),CONCATENATE("[",ROUND(OFFSET('Sanitation Data'!$C$12,0,10*ROW('Sanitation Data'!C143)),0),"]"),IF(AND(ISNUMBER(OFFSET('Sanitation Data'!$C$12,0,10*ROW('Sanitation Data'!C143))),CN149="",ISNUMBER(OFFSET('Sanitation Data'!$C$12,0,10*ROW('Sanitation Data'!C143)))),OFFSET('Sanitation Data'!$C$12,0,10*ROW('Sanitation Data'!C143)),NA())))</f>
        <v>#N/A</v>
      </c>
      <c r="Z149" s="134" t="e">
        <f ca="1">+IF(AND(ISNUMBER(OFFSET('Sanitation Data'!$C$13,0,10*ROW('Sanitation Data'!C143))),CO149="Yes"),OFFSET('Sanitation Data'!$C$13,0,10*ROW('Sanitation Data'!C143)),IF(AND(ISNUMBER(OFFSET('Sanitation Data'!$C$13,0,10*ROW('Sanitation Data'!C143))),CO149="No",ISNUMBER(OFFSET('Sanitation Data'!$C$13,0,10*ROW('Sanitation Data'!C143)))),CONCATENATE("[",ROUND(OFFSET('Sanitation Data'!$C$13,0,10*ROW('Sanitation Data'!C143)),0),"]"),IF(AND(ISNUMBER(OFFSET('Sanitation Data'!$C$13,0,10*ROW('Sanitation Data'!C143))),CO149="",ISNUMBER(OFFSET('Sanitation Data'!$C$13,0,10*ROW('Sanitation Data'!C143)))),OFFSET('Sanitation Data'!$C$13,0,10*ROW('Sanitation Data'!C143)),NA())))</f>
        <v>#N/A</v>
      </c>
      <c r="AA149" s="134" t="e">
        <f ca="1">+IF(AND(ISNUMBER(OFFSET('Sanitation Data'!$D$5,0,10*ROW('Sanitation Data'!D143))),CP149="Yes"),100-OFFSET('Sanitation Data'!$D$5,0,10*ROW('Sanitation Data'!D143)),IF(AND(ISNUMBER(OFFSET('Sanitation Data'!$D$5,0,10*ROW('Sanitation Data'!D143))),CP149="No",ISNUMBER(OFFSET('Sanitation Data'!$D$5,0,10*ROW('Sanitation Data'!D143)))),CONCATENATE("[",ROUND(100-OFFSET('Sanitation Data'!$D$5,0,10*ROW('Sanitation Data'!D143)),0),"]"),IF(AND(ISNUMBER(OFFSET('Sanitation Data'!$D$5,0,10*ROW('Sanitation Data'!D143))),CP149="",ISNUMBER(OFFSET('Sanitation Data'!$D$5,0,10*ROW('Sanitation Data'!D143)))),100-OFFSET('Sanitation Data'!$D$5,0,10*ROW('Sanitation Data'!D143)),NA())))</f>
        <v>#N/A</v>
      </c>
      <c r="AB149" s="134" t="e">
        <f ca="1">+IF(AND(ISNUMBER(OFFSET('Sanitation Data'!$D$7,0,10*ROW('Sanitation Data'!D143))),CQ149="Yes"),OFFSET('Sanitation Data'!$D$7,0,10*ROW('Sanitation Data'!G143)),IF(AND(ISNUMBER(OFFSET('Sanitation Data'!$D$7,0,10*ROW('Sanitation Data'!D143))),CQ149="No",ISNUMBER(OFFSET('Sanitation Data'!$D$7,0,10*ROW('Sanitation Data'!D143)))),CONCATENATE("[",ROUND(OFFSET('Sanitation Data'!$D$7,0,10*ROW('Sanitation Data'!D143)),0),"]"),IF(AND(ISNUMBER(OFFSET('Sanitation Data'!$D$7,0,10*ROW('Sanitation Data'!D143))),CQ149="",ISNUMBER(OFFSET('Sanitation Data'!$D$7,0,10*ROW('Sanitation Data'!D143)))),OFFSET('Sanitation Data'!$D$7,0,10*ROW('Sanitation Data'!D143)),NA())))</f>
        <v>#N/A</v>
      </c>
      <c r="AC149" s="134" t="e">
        <f ca="1">+IF(AND(ISNUMBER(OFFSET('Sanitation Data'!$D$11,0,10*ROW('Sanitation Data'!D143))),CR149="Yes"),OFFSET('Sanitation Data'!$D$11,0,10*ROW('Sanitation Data'!D143)),IF(AND(ISNUMBER(OFFSET('Sanitation Data'!$D$11,0,10*ROW('Sanitation Data'!D143))),CR149="No",ISNUMBER(OFFSET('Sanitation Data'!$D$11,0,10*ROW('Sanitation Data'!D143)))),CONCATENATE("[",ROUND(OFFSET('Sanitation Data'!$D$11,0,10*ROW('Sanitation Data'!D143)),0),"]"),IF(AND(ISNUMBER(OFFSET('Sanitation Data'!$D$11,0,10*ROW('Sanitation Data'!D143))),CR149="",ISNUMBER(OFFSET('Sanitation Data'!$D$11,0,10*ROW('Sanitation Data'!D143)))),OFFSET('Sanitation Data'!$D$11,0,10*ROW('Sanitation Data'!D143)),NA())))</f>
        <v>#N/A</v>
      </c>
      <c r="AD149" s="134" t="e">
        <f ca="1">+IF(AND(ISNUMBER(OFFSET('Sanitation Data'!$D$12,0,10*ROW('Sanitation Data'!D143))),CS149="Yes"),OFFSET('Sanitation Data'!$D$12,0,10*ROW('Sanitation Data'!D143)),IF(AND(ISNUMBER(OFFSET('Sanitation Data'!$D$12,0,10*ROW('Sanitation Data'!D143))),CS149="No",ISNUMBER(OFFSET('Sanitation Data'!$D$12,0,10*ROW('Sanitation Data'!D143)))),CONCATENATE("[",ROUND(OFFSET('Sanitation Data'!$D$12,0,10*ROW('Sanitation Data'!D143)),0),"]"),IF(AND(ISNUMBER(OFFSET('Sanitation Data'!$D$12,0,10*ROW('Sanitation Data'!D143))),CS149="",ISNUMBER(OFFSET('Sanitation Data'!$D$12,0,10*ROW('Sanitation Data'!D143)))),OFFSET('Sanitation Data'!$D$12,0,10*ROW('Sanitation Data'!D143)),NA())))</f>
        <v>#N/A</v>
      </c>
      <c r="AE149" s="134" t="e">
        <f ca="1">+IF(AND(ISNUMBER(OFFSET('Sanitation Data'!$D$13,0,10*ROW('Sanitation Data'!D143))),CT149="Yes"),OFFSET('Sanitation Data'!$D$13,0,10*ROW('Sanitation Data'!D143)),IF(AND(ISNUMBER(OFFSET('Sanitation Data'!$D$13,0,10*ROW('Sanitation Data'!D143))),CT149="No",ISNUMBER(OFFSET('Sanitation Data'!$D$13,0,10*ROW('Sanitation Data'!D143)))),CONCATENATE("[",ROUND(OFFSET('Sanitation Data'!$D$13,0,10*ROW('Sanitation Data'!D143)),0),"]"),IF(AND(ISNUMBER(OFFSET('Sanitation Data'!$D$13,0,10*ROW('Sanitation Data'!D143))),CT149="",ISNUMBER(OFFSET('Sanitation Data'!$D$13,0,10*ROW('Sanitation Data'!D143)))),OFFSET('Sanitation Data'!$D$13,0,10*ROW('Sanitation Data'!D143)),NA())))</f>
        <v>#N/A</v>
      </c>
      <c r="AF149" s="134" t="e">
        <f ca="1">+IF(AND(ISNUMBER(OFFSET('Sanitation Data'!$E$5,0,10*ROW('Sanitation Data'!E143))),CU149="Yes"),100-OFFSET('Sanitation Data'!$E$5,0,10*ROW('Sanitation Data'!E143)),IF(AND(ISNUMBER(OFFSET('Sanitation Data'!$E$5,0,10*ROW('Sanitation Data'!E143))),CU149="No",ISNUMBER(OFFSET('Sanitation Data'!$E$5,0,10*ROW('Sanitation Data'!E143)))),CONCATENATE("[",ROUND(100-OFFSET('Sanitation Data'!$E$5,0,10*ROW('Sanitation Data'!E143)),0),"]"),IF(AND(ISNUMBER(OFFSET('Sanitation Data'!$E$5,0,10*ROW('Sanitation Data'!E143))),CU149="",ISNUMBER(OFFSET('Sanitation Data'!$E$5,0,10*ROW('Sanitation Data'!E143)))),100-OFFSET('Sanitation Data'!$E$5,0,10*ROW('Sanitation Data'!E143)),NA())))</f>
        <v>#N/A</v>
      </c>
      <c r="AG149" s="134" t="e">
        <f ca="1">+IF(AND(ISNUMBER(OFFSET('Sanitation Data'!$E$7,0,10*ROW('Sanitation Data'!E143))),CV149="Yes"),OFFSET('Sanitation Data'!$E$7,0,10*ROW('Sanitation Data'!E143)),IF(AND(ISNUMBER(OFFSET('Sanitation Data'!$E$7,0,10*ROW('Sanitation Data'!E143))),CV149="No",ISNUMBER(OFFSET('Sanitation Data'!$E$7,0,10*ROW('Sanitation Data'!E143)))),CONCATENATE("[",ROUND(OFFSET('Sanitation Data'!$E$7,0,10*ROW('Sanitation Data'!E143)),0),"]"),IF(AND(ISNUMBER(OFFSET('Sanitation Data'!$E$7,0,10*ROW('Sanitation Data'!E143))),CV149="",ISNUMBER(OFFSET('Sanitation Data'!$E$7,0,10*ROW('Sanitation Data'!E143)))),OFFSET('Sanitation Data'!$E$7,0,10*ROW('Sanitation Data'!E143)),NA())))</f>
        <v>#N/A</v>
      </c>
      <c r="AH149" s="134" t="e">
        <f ca="1">+IF(AND(ISNUMBER(OFFSET('Sanitation Data'!$E$11,0,10*ROW('Sanitation Data'!E143))),CW149="Yes"),OFFSET('Sanitation Data'!$E$11,0,10*ROW('Sanitation Data'!E143)),IF(AND(ISNUMBER(OFFSET('Sanitation Data'!$E$11,0,10*ROW('Sanitation Data'!E143))),CW149="No",ISNUMBER(OFFSET('Sanitation Data'!$E$11,0,10*ROW('Sanitation Data'!E143)))),CONCATENATE("[",ROUND(OFFSET('Sanitation Data'!$E$11,0,10*ROW('Sanitation Data'!E143)),0),"]"),IF(AND(ISNUMBER(OFFSET('Sanitation Data'!$E$11,0,10*ROW('Sanitation Data'!E143))),CW149="",ISNUMBER(OFFSET('Sanitation Data'!$E$11,0,10*ROW('Sanitation Data'!E143)))),OFFSET('Sanitation Data'!$E$11,0,10*ROW('Sanitation Data'!E143)),NA())))</f>
        <v>#N/A</v>
      </c>
      <c r="AI149" s="134" t="e">
        <f ca="1">+IF(AND(ISNUMBER(OFFSET('Sanitation Data'!$E$12,0,10*ROW('Sanitation Data'!E143))),CX149="Yes"),OFFSET('Sanitation Data'!$E$12,0,10*ROW('Sanitation Data'!E143)),IF(AND(ISNUMBER(OFFSET('Sanitation Data'!$E$12,0,10*ROW('Sanitation Data'!E143))),CX149="No",ISNUMBER(OFFSET('Sanitation Data'!$E$12,0,10*ROW('Sanitation Data'!E143)))),CONCATENATE("[",ROUND(OFFSET('Sanitation Data'!$E$12,0,10*ROW('Sanitation Data'!E143)),0),"]"),IF(AND(ISNUMBER(OFFSET('Sanitation Data'!$E$12,0,10*ROW('Sanitation Data'!E143))),CX149="",ISNUMBER(OFFSET('Sanitation Data'!$E$12,0,10*ROW('Sanitation Data'!E143)))),OFFSET('Sanitation Data'!$E$12,0,10*ROW('Sanitation Data'!E143)),NA())))</f>
        <v>#N/A</v>
      </c>
      <c r="AJ149" s="134" t="e">
        <f ca="1">+IF(AND(ISNUMBER(OFFSET('Sanitation Data'!$E$13,0,10*ROW('Sanitation Data'!E143))),CY149="Yes"),OFFSET('Sanitation Data'!$E$13,0,10*ROW('Sanitation Data'!E143)),IF(AND(ISNUMBER(OFFSET('Sanitation Data'!$E$13,0,10*ROW('Sanitation Data'!E143))),CY149="No",ISNUMBER(OFFSET('Sanitation Data'!$E$13,0,10*ROW('Sanitation Data'!E143)))),CONCATENATE("[",ROUND(OFFSET('Sanitation Data'!$E$13,0,10*ROW('Sanitation Data'!E143)),0),"]"),IF(AND(ISNUMBER(OFFSET('Sanitation Data'!$E$13,0,10*ROW('Sanitation Data'!E143))),CY149="",ISNUMBER(OFFSET('Sanitation Data'!$E$13,0,10*ROW('Sanitation Data'!E143)))),OFFSET('Sanitation Data'!$E$13,0,10*ROW('Sanitation Data'!E143)),NA())))</f>
        <v>#N/A</v>
      </c>
      <c r="AK149" s="134" t="e">
        <f ca="1">+IF(AND(ISNUMBER(OFFSET('Sanitation Data'!$F$5,0,10*ROW('Sanitation Data'!F143))),CZ149="Yes"),100-OFFSET('Sanitation Data'!$F$5,0,10*ROW('Sanitation Data'!F143)),IF(AND(ISNUMBER(OFFSET('Sanitation Data'!$F$5,0,10*ROW('Sanitation Data'!F143))),CZ149="No",ISNUMBER(OFFSET('Sanitation Data'!$F$5,0,10*ROW('Sanitation Data'!F143)))),CONCATENATE("[",ROUND(100-OFFSET('Sanitation Data'!$F$5,0,10*ROW('Sanitation Data'!F143)),0),"]"),IF(AND(ISNUMBER(OFFSET('Sanitation Data'!$F$5,0,10*ROW('Sanitation Data'!F143))),CZ149="",ISNUMBER(OFFSET('Sanitation Data'!$F$5,0,10*ROW('Sanitation Data'!F143)))),100-OFFSET('Sanitation Data'!$F$5,0,10*ROW('Sanitation Data'!F143)),NA())))</f>
        <v>#N/A</v>
      </c>
      <c r="AL149" s="134" t="e">
        <f ca="1">+IF(AND(ISNUMBER(OFFSET('Sanitation Data'!$F$7,0,10*ROW('Sanitation Data'!F143))),DA149="Yes"),OFFSET('Sanitation Data'!$F$7,0,10*ROW('Sanitation Data'!F143)),IF(AND(ISNUMBER(OFFSET('Sanitation Data'!$F$7,0,10*ROW('Sanitation Data'!F143))),DA149="No",ISNUMBER(OFFSET('Sanitation Data'!$F$7,0,10*ROW('Sanitation Data'!F143)))),CONCATENATE("[",ROUND(OFFSET('Sanitation Data'!$F$7,0,10*ROW('Sanitation Data'!F143)),0),"]"),IF(AND(ISNUMBER(OFFSET('Sanitation Data'!$F$7,0,10*ROW('Sanitation Data'!F143))),DA149="",ISNUMBER(OFFSET('Sanitation Data'!$F$7,0,10*ROW('Sanitation Data'!F143)))),OFFSET('Sanitation Data'!$F$7,0,10*ROW('Sanitation Data'!F143)),NA())))</f>
        <v>#N/A</v>
      </c>
      <c r="AM149" s="134" t="e">
        <f ca="1">+IF(AND(ISNUMBER(OFFSET('Sanitation Data'!$F$11,0,10*ROW('Sanitation Data'!F143))),DB149="Yes"),OFFSET('Sanitation Data'!$F$11,0,10*ROW('Sanitation Data'!F143)),IF(AND(ISNUMBER(OFFSET('Sanitation Data'!$F$11,0,10*ROW('Sanitation Data'!F143))),DB149="No",ISNUMBER(OFFSET('Sanitation Data'!$F$11,0,10*ROW('Sanitation Data'!F143)))),CONCATENATE("[",ROUND(OFFSET('Sanitation Data'!$F$11,0,10*ROW('Sanitation Data'!F143)),0),"]"),IF(AND(ISNUMBER(OFFSET('Sanitation Data'!$F$11,0,10*ROW('Sanitation Data'!F143))),DB149="",ISNUMBER(OFFSET('Sanitation Data'!$F$11,0,10*ROW('Sanitation Data'!F143)))),OFFSET('Sanitation Data'!$F$11,0,10*ROW('Sanitation Data'!F143)),NA())))</f>
        <v>#N/A</v>
      </c>
      <c r="AN149" s="134" t="e">
        <f ca="1">+IF(AND(ISNUMBER(OFFSET('Sanitation Data'!$F$12,0,10*ROW('Sanitation Data'!F143))),DC149="Yes"),OFFSET('Sanitation Data'!$F$12,0,10*ROW('Sanitation Data'!F143)),IF(AND(ISNUMBER(OFFSET('Sanitation Data'!$F$12,0,10*ROW('Sanitation Data'!F143))),DC149="No",ISNUMBER(OFFSET('Sanitation Data'!$F$12,0,10*ROW('Sanitation Data'!F143)))),CONCATENATE("[",ROUND(OFFSET('Sanitation Data'!$F$12,0,10*ROW('Sanitation Data'!F143)),0),"]"),IF(AND(ISNUMBER(OFFSET('Sanitation Data'!$F$12,0,10*ROW('Sanitation Data'!F143))),DC149="",ISNUMBER(OFFSET('Sanitation Data'!$F$12,0,10*ROW('Sanitation Data'!F143)))),OFFSET('Sanitation Data'!$F$12,0,10*ROW('Sanitation Data'!F143)),NA())))</f>
        <v>#N/A</v>
      </c>
      <c r="AO149" s="134" t="e">
        <f ca="1">+IF(AND(ISNUMBER(OFFSET('Sanitation Data'!$F$13,0,10*ROW('Sanitation Data'!F143))),DD149="Yes"),OFFSET('Sanitation Data'!$F$13,0,10*ROW('Sanitation Data'!F143)),IF(AND(ISNUMBER(OFFSET('Sanitation Data'!$F$13,0,10*ROW('Sanitation Data'!F143))),DD149="No",ISNUMBER(OFFSET('Sanitation Data'!$F$13,0,10*ROW('Sanitation Data'!F143)))),CONCATENATE("[",ROUND(OFFSET('Sanitation Data'!$F$13,0,10*ROW('Sanitation Data'!F143)),0),"]"),IF(AND(ISNUMBER(OFFSET('Sanitation Data'!$F$13,0,10*ROW('Sanitation Data'!F143))),DD149="",ISNUMBER(OFFSET('Sanitation Data'!$F$13,0,10*ROW('Sanitation Data'!F143)))),OFFSET('Sanitation Data'!$F$13,0,10*ROW('Sanitation Data'!F143)),NA())))</f>
        <v>#N/A</v>
      </c>
      <c r="AP149" s="134" t="e">
        <f ca="1">+IF(AND(ISNUMBER(OFFSET('Sanitation Data'!$G$5,0,10*ROW('Sanitation Data'!G143))),DE149="Yes"),100-OFFSET('Sanitation Data'!$G$5,0,10*ROW('Sanitation Data'!G143)),IF(AND(ISNUMBER(OFFSET('Sanitation Data'!$G$5,0,10*ROW('Sanitation Data'!G143))),DE149="No",ISNUMBER(OFFSET('Sanitation Data'!$G$5,0,10*ROW('Sanitation Data'!G143)))),CONCATENATE("[",ROUND(100-OFFSET('Sanitation Data'!$G$5,0,10*ROW('Sanitation Data'!G143)),0),"]"),IF(AND(ISNUMBER(OFFSET('Sanitation Data'!$G$5,0,10*ROW('Sanitation Data'!G143))),DE149="",ISNUMBER(OFFSET('Sanitation Data'!$G$5,0,10*ROW('Sanitation Data'!G143)))),100-OFFSET('Sanitation Data'!$G$5,0,10*ROW('Sanitation Data'!G143)),NA())))</f>
        <v>#N/A</v>
      </c>
      <c r="AQ149" s="134" t="e">
        <f ca="1">+IF(AND(ISNUMBER(OFFSET('Sanitation Data'!$G$7,0,10*ROW('Sanitation Data'!G143))),DF149="Yes"),OFFSET('Sanitation Data'!$G$7,0,10*ROW('Sanitation Data'!G143)),IF(AND(ISNUMBER(OFFSET('Sanitation Data'!$G$7,0,10*ROW('Sanitation Data'!G143))),DF149="No",ISNUMBER(OFFSET('Sanitation Data'!$G$7,0,10*ROW('Sanitation Data'!G143)))),CONCATENATE("[",ROUND(OFFSET('Sanitation Data'!$G$7,0,10*ROW('Sanitation Data'!G143)),0),"]"),IF(AND(ISNUMBER(OFFSET('Sanitation Data'!$G$7,0,10*ROW('Sanitation Data'!G143))),DF149="",ISNUMBER(OFFSET('Sanitation Data'!$G$7,0,10*ROW('Sanitation Data'!G143)))),OFFSET('Sanitation Data'!$G$7,0,10*ROW('Sanitation Data'!G143)),NA())))</f>
        <v>#N/A</v>
      </c>
      <c r="AR149" s="134" t="e">
        <f ca="1">+IF(AND(ISNUMBER(OFFSET('Sanitation Data'!$G$11,0,10*ROW('Sanitation Data'!G143))),DG149="Yes"),OFFSET('Sanitation Data'!$G$11,0,10*ROW('Sanitation Data'!G143)),IF(AND(ISNUMBER(OFFSET('Sanitation Data'!$G$11,0,10*ROW('Sanitation Data'!G143))),DG149="No",ISNUMBER(OFFSET('Sanitation Data'!$G$11,0,10*ROW('Sanitation Data'!G143)))),CONCATENATE("[",ROUND(OFFSET('Sanitation Data'!$G$11,0,10*ROW('Sanitation Data'!G143)),0),"]"),IF(AND(ISNUMBER(OFFSET('Sanitation Data'!$G$11,0,10*ROW('Sanitation Data'!G143))),DG149="",ISNUMBER(OFFSET('Sanitation Data'!$G$11,0,10*ROW('Sanitation Data'!G143)))),OFFSET('Sanitation Data'!$G$11,0,10*ROW('Sanitation Data'!G143)),NA())))</f>
        <v>#N/A</v>
      </c>
      <c r="AS149" s="134" t="e">
        <f ca="1">+IF(AND(ISNUMBER(OFFSET('Sanitation Data'!$G$12,0,10*ROW('Sanitation Data'!G143))),DH149="Yes"),OFFSET('Sanitation Data'!$G$12,0,10*ROW('Sanitation Data'!G143)),IF(AND(ISNUMBER(OFFSET('Sanitation Data'!$G$12,0,10*ROW('Sanitation Data'!G143))),DH149="No",ISNUMBER(OFFSET('Sanitation Data'!$G$12,0,10*ROW('Sanitation Data'!G143)))),CONCATENATE("[",ROUND(OFFSET('Sanitation Data'!$G$12,0,10*ROW('Sanitation Data'!G143)),0),"]"),IF(AND(ISNUMBER(OFFSET('Sanitation Data'!$G$12,0,10*ROW('Sanitation Data'!G143))),DH149="",ISNUMBER(OFFSET('Sanitation Data'!$G$12,0,10*ROW('Sanitation Data'!G143)))),OFFSET('Sanitation Data'!$G$12,0,10*ROW('Sanitation Data'!G143)),NA())))</f>
        <v>#N/A</v>
      </c>
      <c r="AT149" s="134" t="e">
        <f ca="1">+IF(AND(ISNUMBER(OFFSET('Sanitation Data'!$G$13,0,10*ROW('Sanitation Data'!G143))),DI149="Yes"),OFFSET('Sanitation Data'!$G$13,0,10*ROW('Sanitation Data'!G143)),IF(AND(ISNUMBER(OFFSET('Sanitation Data'!$G$13,0,10*ROW('Sanitation Data'!G143))),DI149="No",ISNUMBER(OFFSET('Sanitation Data'!$G$13,0,10*ROW('Sanitation Data'!G143)))),CONCATENATE("[",ROUND(OFFSET('Sanitation Data'!$G$13,0,10*ROW('Sanitation Data'!G143)),0),"]"),IF(AND(ISNUMBER(OFFSET('Sanitation Data'!$G$13,0,10*ROW('Sanitation Data'!G143))),DI149="",ISNUMBER(OFFSET('Sanitation Data'!$G$13,0,10*ROW('Sanitation Data'!G143)))),OFFSET('Sanitation Data'!$G$13,0,10*ROW('Sanitation Data'!G143)),NA())))</f>
        <v>#N/A</v>
      </c>
      <c r="AU149" s="134" t="e">
        <f ca="1">+IF(AND(ISNUMBER(OFFSET('Sanitation Data'!$H$5,0,10*ROW('Sanitation Data'!H143))),DJ149="Yes"),100-OFFSET('Sanitation Data'!$H$5,0,10*ROW('Sanitation Data'!H143)),IF(AND(ISNUMBER(OFFSET('Sanitation Data'!$H$5,0,10*ROW('Sanitation Data'!H143))),DJ149="No",ISNUMBER(OFFSET('Sanitation Data'!$H$5,0,10*ROW('Sanitation Data'!H143)))),CONCATENATE("[",ROUND(100-OFFSET('Sanitation Data'!$H$5,0,10*ROW('Sanitation Data'!H143)),0),"]"),IF(AND(ISNUMBER(OFFSET('Sanitation Data'!$H$5,0,10*ROW('Sanitation Data'!H143))),DJ149="",ISNUMBER(OFFSET('Sanitation Data'!$H$5,0,10*ROW('Sanitation Data'!H143)))),100-OFFSET('Sanitation Data'!$H$5,0,10*ROW('Sanitation Data'!H143)),NA())))</f>
        <v>#N/A</v>
      </c>
      <c r="AV149" s="134" t="e">
        <f ca="1">+IF(AND(ISNUMBER(OFFSET('Sanitation Data'!$H$7,0,10*ROW('Sanitation Data'!H143))),DK149="Yes"),OFFSET('Sanitation Data'!$H$7,0,10*ROW('Sanitation Data'!H143)),IF(AND(ISNUMBER(OFFSET('Sanitation Data'!$H$7,0,10*ROW('Sanitation Data'!H143))),DK149="No",ISNUMBER(OFFSET('Sanitation Data'!$H$7,0,10*ROW('Sanitation Data'!H143)))),CONCATENATE("[",ROUND(OFFSET('Sanitation Data'!$H$7,0,10*ROW('Sanitation Data'!H143)),0),"]"),IF(AND(ISNUMBER(OFFSET('Sanitation Data'!$H$7,0,10*ROW('Sanitation Data'!H143))),DK149="",ISNUMBER(OFFSET('Sanitation Data'!$H$7,0,10*ROW('Sanitation Data'!H143)))),OFFSET('Sanitation Data'!$H$7,0,10*ROW('Sanitation Data'!H143)),NA())))</f>
        <v>#N/A</v>
      </c>
      <c r="AW149" s="134" t="e">
        <f ca="1">+IF(AND(ISNUMBER(OFFSET('Sanitation Data'!$H$11,0,10*ROW('Sanitation Data'!H143))),DL149="Yes"),OFFSET('Sanitation Data'!$H$11,0,10*ROW('Sanitation Data'!H143)),IF(AND(ISNUMBER(OFFSET('Sanitation Data'!$H$11,0,10*ROW('Sanitation Data'!H143))),DL149="No",ISNUMBER(OFFSET('Sanitation Data'!$H$11,0,10*ROW('Sanitation Data'!H143)))),CONCATENATE("[",ROUND(OFFSET('Sanitation Data'!$H$11,0,10*ROW('Sanitation Data'!H143)),0),"]"),IF(AND(ISNUMBER(OFFSET('Sanitation Data'!$H$11,0,10*ROW('Sanitation Data'!H143))),DL149="",ISNUMBER(OFFSET('Sanitation Data'!$H$11,0,10*ROW('Sanitation Data'!H143)))),OFFSET('Sanitation Data'!$H$11,0,10*ROW('Sanitation Data'!H143)),NA())))</f>
        <v>#N/A</v>
      </c>
      <c r="AX149" s="134" t="e">
        <f ca="1">+IF(AND(ISNUMBER(OFFSET('Sanitation Data'!$H$12,0,10*ROW('Sanitation Data'!H143))),DM149="Yes"),OFFSET('Sanitation Data'!$H$12,0,10*ROW('Sanitation Data'!H143)),IF(AND(ISNUMBER(OFFSET('Sanitation Data'!$H$12,0,10*ROW('Sanitation Data'!H143))),DM149="No",ISNUMBER(OFFSET('Sanitation Data'!$H$12,0,10*ROW('Sanitation Data'!H143)))),CONCATENATE("[",ROUND(OFFSET('Sanitation Data'!$H$12,0,10*ROW('Sanitation Data'!H143)),0),"]"),IF(AND(ISNUMBER(OFFSET('Sanitation Data'!$H$12,0,10*ROW('Sanitation Data'!H143))),DM149="",ISNUMBER(OFFSET('Sanitation Data'!$H$12,0,10*ROW('Sanitation Data'!H143)))),OFFSET('Sanitation Data'!$H$12,0,10*ROW('Sanitation Data'!H143)),NA())))</f>
        <v>#N/A</v>
      </c>
      <c r="AY149" s="134" t="e">
        <f ca="1">+IF(AND(ISNUMBER(OFFSET('Sanitation Data'!$H$13,0,10*ROW('Sanitation Data'!H143))),DN149="Yes"),OFFSET('Sanitation Data'!$H$13,0,10*ROW('Sanitation Data'!H143)),IF(AND(ISNUMBER(OFFSET('Sanitation Data'!$H$13,0,10*ROW('Sanitation Data'!H143))),DN149="No",ISNUMBER(OFFSET('Sanitation Data'!$H$13,0,10*ROW('Sanitation Data'!H143)))),CONCATENATE("[",ROUND(OFFSET('Sanitation Data'!$H$13,0,10*ROW('Sanitation Data'!H143)),0),"]"),IF(AND(ISNUMBER(OFFSET('Sanitation Data'!$H$13,0,10*ROW('Sanitation Data'!H143))),DN149="",ISNUMBER(OFFSET('Sanitation Data'!$H$13,0,10*ROW('Sanitation Data'!H143)))),OFFSET('Sanitation Data'!$H$13,0,10*ROW('Sanitation Data'!H143)),NA())))</f>
        <v>#N/A</v>
      </c>
      <c r="AZ149" s="135" t="e">
        <f ca="1">+IF(AND(ISNUMBER(OFFSET('Hygiene Data'!$C$6,0,10*ROW('Hygiene Data'!C143))),DO149="Yes"),OFFSET('Hygiene Data'!$C$6,0,10*ROW('Hygiene Data'!C143)),IF(AND(ISNUMBER(OFFSET('Hygiene Data'!$C$6,0,10*ROW('Hygiene Data'!C143))),DO149="No",ISNUMBER(OFFSET('Hygiene Data'!$C$6,0,10*ROW('Hygiene Data'!C143)))),CONCATENATE("[",ROUND(OFFSET('Hygiene Data'!$C$6,0,10*ROW('Hygiene Data'!C143)),0),"]"),IF(AND(ISNUMBER(OFFSET('Hygiene Data'!$C$6,0,10*ROW('Hygiene Data'!C143))),DO149="",ISNUMBER(OFFSET('Hygiene Data'!$C$6,0,10*ROW('Hygiene Data'!C143)))),OFFSET('Hygiene Data'!$C$6,0,10*ROW('Hygiene Data'!C143)),NA())))</f>
        <v>#N/A</v>
      </c>
      <c r="BA149" s="135" t="e">
        <f ca="1">+IF(AND(ISNUMBER(OFFSET('Hygiene Data'!$C$8,0,10*ROW('Hygiene Data'!C143))),DP149="Yes"),OFFSET('Hygiene Data'!$C$8,0,10*ROW('Hygiene Data'!C143)),IF(AND(ISNUMBER(OFFSET('Hygiene Data'!$C$8,0,10*ROW('Hygiene Data'!C143))),DP149="No",ISNUMBER(OFFSET('Hygiene Data'!$C$8,0,10*ROW('Hygiene Data'!C143)))),CONCATENATE("[",ROUND(OFFSET('Hygiene Data'!$C$8,0,10*ROW('Hygiene Data'!C143)),0),"]"),IF(AND(ISNUMBER(OFFSET('Hygiene Data'!$C$8,0,10*ROW('Hygiene Data'!C143))),DP149="",ISNUMBER(OFFSET('Hygiene Data'!$C$8,0,10*ROW('Hygiene Data'!C143)))),OFFSET('Hygiene Data'!$C$8,0,10*ROW('Hygiene Data'!C143)),NA())))</f>
        <v>#N/A</v>
      </c>
      <c r="BB149" s="135" t="e">
        <f ca="1">+IF(AND(ISNUMBER(OFFSET('Hygiene Data'!$C$10,0,10*ROW('Hygiene Data'!C143))),DQ149="Yes"),OFFSET('Hygiene Data'!$C$10,0,10*ROW('Hygiene Data'!C143)),IF(AND(ISNUMBER(OFFSET('Hygiene Data'!$C$10,0,10*ROW('Hygiene Data'!C143))),DQ149="No",ISNUMBER(OFFSET('Hygiene Data'!$C$10,0,10*ROW('Hygiene Data'!C143)))),CONCATENATE("[",ROUND(OFFSET('Hygiene Data'!$C$10,0,10*ROW('Hygiene Data'!C143)),0),"]"),IF(AND(ISNUMBER(OFFSET('Hygiene Data'!$C$10,0,10*ROW('Hygiene Data'!C143))),DQ149="",ISNUMBER(OFFSET('Hygiene Data'!$C$10,0,10*ROW('Hygiene Data'!C143)))),OFFSET('Hygiene Data'!$C$10,0,10*ROW('Hygiene Data'!C143)),NA())))</f>
        <v>#N/A</v>
      </c>
      <c r="BC149" s="135" t="e">
        <f ca="1">+IF(AND(ISNUMBER(OFFSET('Hygiene Data'!$D$6,0,10*ROW('Hygiene Data'!D143))),DR149="Yes"),OFFSET('Hygiene Data'!$D$6,0,10*ROW('Hygiene Data'!D143)),IF(AND(ISNUMBER(OFFSET('Hygiene Data'!$D$6,0,10*ROW('Hygiene Data'!D143))),DR149="No",ISNUMBER(OFFSET('Hygiene Data'!$D$6,0,10*ROW('Hygiene Data'!D143)))),CONCATENATE("[",ROUND(OFFSET('Hygiene Data'!$D$6,0,10*ROW('Hygiene Data'!D143)),0),"]"),IF(AND(ISNUMBER(OFFSET('Hygiene Data'!$D$6,0,10*ROW('Hygiene Data'!D143))),DR149="",ISNUMBER(OFFSET('Hygiene Data'!$D$6,0,10*ROW('Hygiene Data'!D143)))),OFFSET('Hygiene Data'!$D$6,0,10*ROW('Hygiene Data'!D143)),NA())))</f>
        <v>#N/A</v>
      </c>
      <c r="BD149" s="135" t="e">
        <f ca="1">+IF(AND(ISNUMBER(OFFSET('Hygiene Data'!$D$8,0,10*ROW('Hygiene Data'!D143))),DS149="Yes"),OFFSET('Hygiene Data'!$D$8,0,10*ROW('Hygiene Data'!D143)),IF(AND(ISNUMBER(OFFSET('Hygiene Data'!$D$8,0,10*ROW('Hygiene Data'!D143))),DS149="No",ISNUMBER(OFFSET('Hygiene Data'!$D$8,0,10*ROW('Hygiene Data'!D143)))),CONCATENATE("[",ROUND(OFFSET('Hygiene Data'!$D$8,0,10*ROW('Hygiene Data'!D143)),0),"]"),IF(AND(ISNUMBER(OFFSET('Hygiene Data'!$D$8,0,10*ROW('Hygiene Data'!D143))),DS149="",ISNUMBER(OFFSET('Hygiene Data'!$D$8,0,10*ROW('Hygiene Data'!D143)))),OFFSET('Hygiene Data'!$D$8,0,10*ROW('Hygiene Data'!D143)),NA())))</f>
        <v>#N/A</v>
      </c>
      <c r="BE149" s="135" t="e">
        <f ca="1">+IF(AND(ISNUMBER(OFFSET('Hygiene Data'!$D$10,0,10*ROW('Hygiene Data'!D143))),DT149="Yes"),OFFSET('Hygiene Data'!$D$10,0,10*ROW('Hygiene Data'!D143)),IF(AND(ISNUMBER(OFFSET('Hygiene Data'!$D$10,0,10*ROW('Hygiene Data'!D143))),DT149="No",ISNUMBER(OFFSET('Hygiene Data'!$D$10,0,10*ROW('Hygiene Data'!D143)))),CONCATENATE("[",ROUND(OFFSET('Hygiene Data'!$D$10,0,10*ROW('Hygiene Data'!D143)),0),"]"),IF(AND(ISNUMBER(OFFSET('Hygiene Data'!$D$10,0,10*ROW('Hygiene Data'!D143))),DT149="",ISNUMBER(OFFSET('Hygiene Data'!$D$10,0,10*ROW('Hygiene Data'!D143)))),OFFSET('Hygiene Data'!$D$10,0,10*ROW('Hygiene Data'!D143)),NA())))</f>
        <v>#N/A</v>
      </c>
      <c r="BF149" s="135" t="e">
        <f ca="1">+IF(AND(ISNUMBER(OFFSET('Hygiene Data'!$E$6,0,10*ROW('Hygiene Data'!E143))),DU149="Yes"),OFFSET('Hygiene Data'!$E$6,0,10*ROW('Hygiene Data'!E143)),IF(AND(ISNUMBER(OFFSET('Hygiene Data'!$E$6,0,10*ROW('Hygiene Data'!E143))),DU149="No",ISNUMBER(OFFSET('Hygiene Data'!$E$6,0,10*ROW('Hygiene Data'!E143)))),CONCATENATE("[",ROUND(OFFSET('Hygiene Data'!$E$6,0,10*ROW('Hygiene Data'!E143)),0),"]"),IF(AND(ISNUMBER(OFFSET('Hygiene Data'!$E$6,0,10*ROW('Hygiene Data'!E143))),DU149="",ISNUMBER(OFFSET('Hygiene Data'!$E$6,0,10*ROW('Hygiene Data'!E143)))),OFFSET('Hygiene Data'!$E$6,0,10*ROW('Hygiene Data'!E143)),NA())))</f>
        <v>#N/A</v>
      </c>
      <c r="BG149" s="135" t="e">
        <f ca="1">+IF(AND(ISNUMBER(OFFSET('Hygiene Data'!$E$8,0,10*ROW('Hygiene Data'!E143))),DV149="Yes"),OFFSET('Hygiene Data'!$E$8,0,10*ROW('Hygiene Data'!E143)),IF(AND(ISNUMBER(OFFSET('Hygiene Data'!$E$8,0,10*ROW('Hygiene Data'!E143))),DV149="No",ISNUMBER(OFFSET('Hygiene Data'!$E$8,0,10*ROW('Hygiene Data'!E143)))),CONCATENATE("[",ROUND(OFFSET('Hygiene Data'!$E$8,0,10*ROW('Hygiene Data'!E143)),0),"]"),IF(AND(ISNUMBER(OFFSET('Hygiene Data'!$E$8,0,10*ROW('Hygiene Data'!E143))),DV149="",ISNUMBER(OFFSET('Hygiene Data'!$E$8,0,10*ROW('Hygiene Data'!E143)))),OFFSET('Hygiene Data'!$E$8,0,10*ROW('Hygiene Data'!E143)),NA())))</f>
        <v>#N/A</v>
      </c>
      <c r="BH149" s="135" t="e">
        <f ca="1">+IF(AND(ISNUMBER(OFFSET('Hygiene Data'!$E$10,0,10*ROW('Hygiene Data'!E143))),DW149="Yes"),OFFSET('Hygiene Data'!$E$10,0,10*ROW('Hygiene Data'!E143)),IF(AND(ISNUMBER(OFFSET('Hygiene Data'!$E$10,0,10*ROW('Hygiene Data'!E143))),DW149="No",ISNUMBER(OFFSET('Hygiene Data'!$E$10,0,10*ROW('Hygiene Data'!E143)))),CONCATENATE("[",ROUND(OFFSET('Hygiene Data'!$E$10,0,10*ROW('Hygiene Data'!E143)),0),"]"),IF(AND(ISNUMBER(OFFSET('Hygiene Data'!$E$10,0,10*ROW('Hygiene Data'!E143))),DW149="",ISNUMBER(OFFSET('Hygiene Data'!$E$10,0,10*ROW('Hygiene Data'!E143)))),OFFSET('Hygiene Data'!$E$10,0,10*ROW('Hygiene Data'!E143)),NA())))</f>
        <v>#N/A</v>
      </c>
      <c r="BI149" s="135" t="e">
        <f ca="1">+IF(AND(ISNUMBER(OFFSET('Hygiene Data'!$F$6,0,10*ROW('Hygiene Data'!F143))),DX149="Yes"),OFFSET('Hygiene Data'!$F$6,0,10*ROW('Hygiene Data'!F143)),IF(AND(ISNUMBER(OFFSET('Hygiene Data'!$F$6,0,10*ROW('Hygiene Data'!F143))),DX149="No",ISNUMBER(OFFSET('Hygiene Data'!$F$6,0,10*ROW('Hygiene Data'!F143)))),CONCATENATE("[",ROUND(OFFSET('Hygiene Data'!$F$6,0,10*ROW('Hygiene Data'!F143)),0),"]"),IF(AND(ISNUMBER(OFFSET('Hygiene Data'!$F$6,0,10*ROW('Hygiene Data'!F143))),DX149="",ISNUMBER(OFFSET('Hygiene Data'!$F$6,0,10*ROW('Hygiene Data'!F143)))),OFFSET('Hygiene Data'!$F$6,0,10*ROW('Hygiene Data'!F143)),NA())))</f>
        <v>#N/A</v>
      </c>
      <c r="BJ149" s="135" t="e">
        <f ca="1">+IF(AND(ISNUMBER(OFFSET('Hygiene Data'!$F$8,0,10*ROW('Hygiene Data'!F143))),DY149="Yes"),OFFSET('Hygiene Data'!$F$8,0,10*ROW('Hygiene Data'!F143)),IF(AND(ISNUMBER(OFFSET('Hygiene Data'!$F$8,0,10*ROW('Hygiene Data'!F143))),DY149="No",ISNUMBER(OFFSET('Hygiene Data'!$F$8,0,10*ROW('Hygiene Data'!F143)))),CONCATENATE("[",ROUND(OFFSET('Hygiene Data'!$F$8,0,10*ROW('Hygiene Data'!F143)),0),"]"),IF(AND(ISNUMBER(OFFSET('Hygiene Data'!$F$8,0,10*ROW('Hygiene Data'!F143))),DY149="",ISNUMBER(OFFSET('Hygiene Data'!$F$8,0,10*ROW('Hygiene Data'!F143)))),OFFSET('Hygiene Data'!$F$8,0,10*ROW('Hygiene Data'!F143)),NA())))</f>
        <v>#N/A</v>
      </c>
      <c r="BK149" s="135" t="e">
        <f ca="1">+IF(AND(ISNUMBER(OFFSET('Hygiene Data'!$F$10,0,10*ROW('Hygiene Data'!F143))),DZ149="Yes"),OFFSET('Hygiene Data'!$F$10,0,10*ROW('Hygiene Data'!F143)),IF(AND(ISNUMBER(OFFSET('Hygiene Data'!$F$10,0,10*ROW('Hygiene Data'!F143))),DZ149="No",ISNUMBER(OFFSET('Hygiene Data'!$F$10,0,10*ROW('Hygiene Data'!F143)))),CONCATENATE("[",ROUND(OFFSET('Hygiene Data'!$F$10,0,10*ROW('Hygiene Data'!F143)),0),"]"),IF(AND(ISNUMBER(OFFSET('Hygiene Data'!$F$10,0,10*ROW('Hygiene Data'!F143))),DZ149="",ISNUMBER(OFFSET('Hygiene Data'!$F$10,0,10*ROW('Hygiene Data'!F143)))),OFFSET('Hygiene Data'!$F$10,0,10*ROW('Hygiene Data'!F143)),NA())))</f>
        <v>#N/A</v>
      </c>
      <c r="BL149" s="135" t="e">
        <f ca="1">+IF(AND(ISNUMBER(OFFSET('Hygiene Data'!$G$6,0,10*ROW('Hygiene Data'!G143))),EA149="Yes"),OFFSET('Hygiene Data'!$G$6,0,10*ROW('Hygiene Data'!G143)),IF(AND(ISNUMBER(OFFSET('Hygiene Data'!$G$6,0,10*ROW('Hygiene Data'!G143))),EA149="No",ISNUMBER(OFFSET('Hygiene Data'!$G$6,0,10*ROW('Hygiene Data'!G143)))),CONCATENATE("[",ROUND(OFFSET('Hygiene Data'!$G$6,0,10*ROW('Hygiene Data'!G143)),0),"]"),IF(AND(ISNUMBER(OFFSET('Hygiene Data'!$G$6,0,10*ROW('Hygiene Data'!G143))),EA149="",ISNUMBER(OFFSET('Hygiene Data'!$G$6,0,10*ROW('Hygiene Data'!G143)))),OFFSET('Hygiene Data'!$G$6,0,10*ROW('Hygiene Data'!G143)),NA())))</f>
        <v>#N/A</v>
      </c>
      <c r="BM149" s="135" t="e">
        <f ca="1">+IF(AND(ISNUMBER(OFFSET('Hygiene Data'!$G$8,0,10*ROW('Hygiene Data'!G143))),EB149="Yes"),OFFSET('Hygiene Data'!$G$8,0,10*ROW('Hygiene Data'!G143)),IF(AND(ISNUMBER(OFFSET('Hygiene Data'!$G$8,0,10*ROW('Hygiene Data'!G143))),EB149="No",ISNUMBER(OFFSET('Hygiene Data'!$G$8,0,10*ROW('Hygiene Data'!G143)))),CONCATENATE("[",ROUND(OFFSET('Hygiene Data'!$G$8,0,10*ROW('Hygiene Data'!G143)),0),"]"),IF(AND(ISNUMBER(OFFSET('Hygiene Data'!$G$8,0,10*ROW('Hygiene Data'!G143))),EB149="",ISNUMBER(OFFSET('Hygiene Data'!$G$8,0,10*ROW('Hygiene Data'!G143)))),OFFSET('Hygiene Data'!$G$8,0,10*ROW('Hygiene Data'!G143)),NA())))</f>
        <v>#N/A</v>
      </c>
      <c r="BN149" s="135" t="e">
        <f ca="1">+IF(AND(ISNUMBER(OFFSET('Hygiene Data'!$G$10,0,10*ROW('Hygiene Data'!G143))),EC149="Yes"),OFFSET('Hygiene Data'!$G$10,0,10*ROW('Hygiene Data'!G143)),IF(AND(ISNUMBER(OFFSET('Hygiene Data'!$G$10,0,10*ROW('Hygiene Data'!G143))),EC149="No",ISNUMBER(OFFSET('Hygiene Data'!$G$10,0,10*ROW('Hygiene Data'!G143)))),CONCATENATE("[",ROUND(OFFSET('Hygiene Data'!$G$10,0,10*ROW('Hygiene Data'!G143)),0),"]"),IF(AND(ISNUMBER(OFFSET('Hygiene Data'!$G$10,0,10*ROW('Hygiene Data'!G143))),EC149="",ISNUMBER(OFFSET('Hygiene Data'!$G$10,0,10*ROW('Hygiene Data'!G143)))),OFFSET('Hygiene Data'!$G$10,0,10*ROW('Hygiene Data'!G143)),NA())))</f>
        <v>#N/A</v>
      </c>
      <c r="BO149" s="135" t="e">
        <f ca="1">+IF(AND(ISNUMBER(OFFSET('Hygiene Data'!$H$6,0,10*ROW('Hygiene Data'!H143))),ED149="Yes"),OFFSET('Hygiene Data'!$H$6,0,10*ROW('Hygiene Data'!H143)),IF(AND(ISNUMBER(OFFSET('Hygiene Data'!$H$6,0,10*ROW('Hygiene Data'!H143))),ED149="No",ISNUMBER(OFFSET('Hygiene Data'!$H$6,0,10*ROW('Hygiene Data'!H143)))),CONCATENATE("[",ROUND(OFFSET('Hygiene Data'!$H$6,0,10*ROW('Hygiene Data'!H143)),0),"]"),IF(AND(ISNUMBER(OFFSET('Hygiene Data'!$H$6,0,10*ROW('Hygiene Data'!H143))),ED149="",ISNUMBER(OFFSET('Hygiene Data'!$H$6,0,10*ROW('Hygiene Data'!H143)))),OFFSET('Hygiene Data'!$H$6,0,10*ROW('Hygiene Data'!H143)),NA())))</f>
        <v>#N/A</v>
      </c>
      <c r="BP149" s="135" t="e">
        <f ca="1">+IF(AND(ISNUMBER(OFFSET('Hygiene Data'!$H$8,0,10*ROW('Hygiene Data'!H143))),EE149="Yes"),OFFSET('Hygiene Data'!$H$8,0,10*ROW('Hygiene Data'!H143)),IF(AND(ISNUMBER(OFFSET('Hygiene Data'!$H$8,0,10*ROW('Hygiene Data'!H143))),EE149="No",ISNUMBER(OFFSET('Hygiene Data'!$H$8,0,10*ROW('Hygiene Data'!H143)))),CONCATENATE("[",ROUND(OFFSET('Hygiene Data'!$H$8,0,10*ROW('Hygiene Data'!H143)),0),"]"),IF(AND(ISNUMBER(OFFSET('Hygiene Data'!$H$8,0,10*ROW('Hygiene Data'!H143))),EE149="",ISNUMBER(OFFSET('Hygiene Data'!$H$8,0,10*ROW('Hygiene Data'!H143)))),OFFSET('Hygiene Data'!$H$8,0,10*ROW('Hygiene Data'!H143)),NA())))</f>
        <v>#N/A</v>
      </c>
      <c r="BQ149" s="135" t="e">
        <f ca="1">+IF(AND(ISNUMBER(OFFSET('Hygiene Data'!$H$10,0,10*ROW('Hygiene Data'!H143))),EF149="Yes"),OFFSET('Hygiene Data'!$H$10,0,10*ROW('Hygiene Data'!H143)),IF(AND(ISNUMBER(OFFSET('Hygiene Data'!$H$10,0,10*ROW('Hygiene Data'!H143))),EF149="No",ISNUMBER(OFFSET('Hygiene Data'!$H$10,0,10*ROW('Hygiene Data'!H143)))),CONCATENATE("[",ROUND(OFFSET('Hygiene Data'!$H$10,0,10*ROW('Hygiene Data'!H143)),0),"]"),IF(AND(ISNUMBER(OFFSET('Hygiene Data'!$H$10,0,10*ROW('Hygiene Data'!H143))),EF149="",ISNUMBER(OFFSET('Hygiene Data'!$H$10,0,10*ROW('Hygiene Data'!H143)))),OFFSET('Hygiene Data'!$H$10,0,10*ROW('Hygiene Data'!H143)),NA())))</f>
        <v>#N/A</v>
      </c>
      <c r="BS149" s="34" t="str">
        <f ca="1">+IF(OFFSET('Water Data'!$C$28,0,10*ROW('Water Data'!C143))="","",OFFSET('Water Data'!$C$28,0,10*ROW('Water Data'!C143)))</f>
        <v/>
      </c>
      <c r="BT149" s="34" t="str">
        <f ca="1">+IF(OFFSET('Water Data'!$C$29,0,10*ROW('Water Data'!C143))="","",OFFSET('Water Data'!$C$29,0,10*ROW('Water Data'!C143)))</f>
        <v/>
      </c>
      <c r="BU149" s="34" t="str">
        <f ca="1">+IF(OFFSET('Water Data'!$C$30,0,10*ROW('Water Data'!C143))="","",OFFSET('Water Data'!$C$30,0,10*ROW('Water Data'!C143)))</f>
        <v/>
      </c>
      <c r="BV149" s="34" t="str">
        <f ca="1">+IF(OFFSET('Water Data'!$D$28,0,10*ROW('Water Data'!D143))="","",OFFSET('Water Data'!$D$28,0,10*ROW('Water Data'!D143)))</f>
        <v/>
      </c>
      <c r="BW149" s="34" t="str">
        <f ca="1">+IF(OFFSET('Water Data'!$D$29,0,10*ROW('Water Data'!D143))="","",OFFSET('Water Data'!$D$29,0,10*ROW('Water Data'!D143)))</f>
        <v/>
      </c>
      <c r="BX149" s="34" t="str">
        <f ca="1">+IF(OFFSET('Water Data'!$D$30,0,10*ROW('Water Data'!D143))="","",OFFSET('Water Data'!$D$30,0,10*ROW('Water Data'!D143)))</f>
        <v/>
      </c>
      <c r="BY149" s="34" t="str">
        <f ca="1">+IF(OFFSET('Water Data'!$E$28,0,10*ROW('Water Data'!E143))="","",OFFSET('Water Data'!$E$28,0,10*ROW('Water Data'!E143)))</f>
        <v/>
      </c>
      <c r="BZ149" s="34" t="str">
        <f ca="1">+IF(OFFSET('Water Data'!$E$29,0,10*ROW('Water Data'!E143))="","",OFFSET('Water Data'!$E$29,0,10*ROW('Water Data'!E143)))</f>
        <v/>
      </c>
      <c r="CA149" s="34" t="str">
        <f ca="1">+IF(OFFSET('Water Data'!$E$30,0,10*ROW('Water Data'!E143))="","",OFFSET('Water Data'!$E$30,0,10*ROW('Water Data'!E143)))</f>
        <v/>
      </c>
      <c r="CB149" s="34" t="str">
        <f ca="1">+IF(OFFSET('Water Data'!$F$28,0,10*ROW('Water Data'!F143))="","",OFFSET('Water Data'!$F$28,0,10*ROW('Water Data'!F143)))</f>
        <v/>
      </c>
      <c r="CC149" s="34" t="str">
        <f ca="1">+IF(OFFSET('Water Data'!$F$29,0,10*ROW('Water Data'!F143))="","",OFFSET('Water Data'!$F$29,0,10*ROW('Water Data'!F143)))</f>
        <v/>
      </c>
      <c r="CD149" s="34" t="str">
        <f ca="1">+IF(OFFSET('Water Data'!$F$30,0,10*ROW('Water Data'!F143))="","",OFFSET('Water Data'!$F$30,0,10*ROW('Water Data'!F143)))</f>
        <v/>
      </c>
      <c r="CE149" s="34" t="str">
        <f ca="1">+IF(OFFSET('Water Data'!$G$28,0,10*ROW('Water Data'!G143))="","",OFFSET('Water Data'!$G$28,0,10*ROW('Water Data'!G143)))</f>
        <v/>
      </c>
      <c r="CF149" s="34" t="str">
        <f ca="1">+IF(OFFSET('Water Data'!$G$29,0,10*ROW('Water Data'!G143))="","",OFFSET('Water Data'!$G$29,0,10*ROW('Water Data'!G143)))</f>
        <v/>
      </c>
      <c r="CG149" s="34" t="str">
        <f ca="1">+IF(OFFSET('Water Data'!$G$30,0,10*ROW('Water Data'!G143))="","",OFFSET('Water Data'!$G$30,0,10*ROW('Water Data'!G143)))</f>
        <v/>
      </c>
      <c r="CH149" s="34" t="str">
        <f ca="1">+IF(OFFSET('Water Data'!$H$28,0,10*ROW('Water Data'!H143))="","",OFFSET('Water Data'!$H$28,0,10*ROW('Water Data'!H143)))</f>
        <v/>
      </c>
      <c r="CI149" s="34" t="str">
        <f ca="1">+IF(OFFSET('Water Data'!$H$29,0,10*ROW('Water Data'!H143))="","",OFFSET('Water Data'!$H$29,0,10*ROW('Water Data'!H143)))</f>
        <v/>
      </c>
      <c r="CJ149" s="34" t="str">
        <f ca="1">+IF(OFFSET('Water Data'!$H$30,0,10*ROW('Water Data'!H143))="","",OFFSET('Water Data'!$H$30,0,10*ROW('Water Data'!H143)))</f>
        <v/>
      </c>
      <c r="CK149" s="34" t="str">
        <f ca="1">+IF(OFFSET('Sanitation Data'!$C$29,0,10*ROW('Sanitation Data'!C143))="","",OFFSET('Sanitation Data'!$C$29,0,10*ROW('Sanitation Data'!C143)))</f>
        <v/>
      </c>
      <c r="CL149" s="34" t="str">
        <f ca="1">+IF(OFFSET('Sanitation Data'!$C$30,0,10*ROW('Sanitation Data'!C143))="","",OFFSET('Sanitation Data'!$C$30,0,10*ROW('Sanitation Data'!C143)))</f>
        <v/>
      </c>
      <c r="CM149" s="34" t="str">
        <f ca="1">+IF(OFFSET('Sanitation Data'!$C$31,0,10*ROW('Sanitation Data'!C143))="","",OFFSET('Sanitation Data'!$C$31,0,10*ROW('Sanitation Data'!C143)))</f>
        <v/>
      </c>
      <c r="CN149" s="34" t="str">
        <f ca="1">+IF(OFFSET('Sanitation Data'!$C$32,0,10*ROW('Sanitation Data'!C143))="","",OFFSET('Sanitation Data'!$C$32,0,10*ROW('Sanitation Data'!C143)))</f>
        <v/>
      </c>
      <c r="CO149" s="34" t="str">
        <f ca="1">+IF(OFFSET('Sanitation Data'!$C$33,0,10*ROW('Sanitation Data'!C143))="","",OFFSET('Sanitation Data'!$C$33,0,10*ROW('Sanitation Data'!C143)))</f>
        <v/>
      </c>
      <c r="CP149" s="34" t="str">
        <f ca="1">+IF(OFFSET('Sanitation Data'!$D$29,0,10*ROW('Sanitation Data'!D143))="","",OFFSET('Sanitation Data'!$D$29,0,10*ROW('Sanitation Data'!D143)))</f>
        <v/>
      </c>
      <c r="CQ149" s="34" t="str">
        <f ca="1">+IF(OFFSET('Sanitation Data'!$D$30,0,10*ROW('Sanitation Data'!D143))="","",OFFSET('Sanitation Data'!$D$30,0,10*ROW('Sanitation Data'!D143)))</f>
        <v/>
      </c>
      <c r="CR149" s="34" t="str">
        <f ca="1">+IF(OFFSET('Sanitation Data'!$D$31,0,10*ROW('Sanitation Data'!D143))="","",OFFSET('Sanitation Data'!$D$31,0,10*ROW('Sanitation Data'!D143)))</f>
        <v/>
      </c>
      <c r="CS149" s="34" t="str">
        <f ca="1">+IF(OFFSET('Sanitation Data'!$D$32,0,10*ROW('Sanitation Data'!D143))="","",OFFSET('Sanitation Data'!$D$32,0,10*ROW('Sanitation Data'!D143)))</f>
        <v/>
      </c>
      <c r="CT149" s="34" t="str">
        <f ca="1">+IF(OFFSET('Sanitation Data'!$D$33,0,10*ROW('Sanitation Data'!D143))="","",OFFSET('Sanitation Data'!$D$33,0,10*ROW('Sanitation Data'!D143)))</f>
        <v/>
      </c>
      <c r="CU149" s="34" t="str">
        <f ca="1">+IF(OFFSET('Sanitation Data'!$E$29,0,10*ROW('Sanitation Data'!E143))="","",OFFSET('Sanitation Data'!$E$29,0,10*ROW('Sanitation Data'!E143)))</f>
        <v/>
      </c>
      <c r="CV149" s="34" t="str">
        <f ca="1">+IF(OFFSET('Sanitation Data'!$E$30,0,10*ROW('Sanitation Data'!E143))="","",OFFSET('Sanitation Data'!$E$30,0,10*ROW('Sanitation Data'!E143)))</f>
        <v/>
      </c>
      <c r="CW149" s="34" t="str">
        <f ca="1">+IF(OFFSET('Sanitation Data'!$E$31,0,10*ROW('Sanitation Data'!E143))="","",OFFSET('Sanitation Data'!$E$31,0,10*ROW('Sanitation Data'!E143)))</f>
        <v/>
      </c>
      <c r="CX149" s="34" t="str">
        <f ca="1">+IF(OFFSET('Sanitation Data'!$E$32,0,10*ROW('Sanitation Data'!E143))="","",OFFSET('Sanitation Data'!$E$32,0,10*ROW('Sanitation Data'!E143)))</f>
        <v/>
      </c>
      <c r="CY149" s="34" t="str">
        <f ca="1">+IF(OFFSET('Sanitation Data'!$E$33,0,10*ROW('Sanitation Data'!E143))="","",OFFSET('Sanitation Data'!$E$33,0,10*ROW('Sanitation Data'!E143)))</f>
        <v/>
      </c>
      <c r="CZ149" s="34" t="str">
        <f ca="1">+IF(OFFSET('Sanitation Data'!$F$29,0,10*ROW('Sanitation Data'!F143))="","",OFFSET('Sanitation Data'!$F$29,0,10*ROW('Sanitation Data'!F143)))</f>
        <v/>
      </c>
      <c r="DA149" s="34" t="str">
        <f ca="1">+IF(OFFSET('Sanitation Data'!$F$30,0,10*ROW('Sanitation Data'!F143))="","",OFFSET('Sanitation Data'!$F$30,0,10*ROW('Sanitation Data'!F143)))</f>
        <v/>
      </c>
      <c r="DB149" s="34" t="str">
        <f ca="1">+IF(OFFSET('Sanitation Data'!$F$31,0,10*ROW('Sanitation Data'!F143))="","",OFFSET('Sanitation Data'!$F$31,0,10*ROW('Sanitation Data'!F143)))</f>
        <v/>
      </c>
      <c r="DC149" s="34" t="str">
        <f ca="1">+IF(OFFSET('Sanitation Data'!$F$32,0,10*ROW('Sanitation Data'!F143))="","",OFFSET('Sanitation Data'!$F$32,0,10*ROW('Sanitation Data'!F143)))</f>
        <v/>
      </c>
      <c r="DD149" s="34" t="str">
        <f ca="1">+IF(OFFSET('Sanitation Data'!$F$33,0,10*ROW('Sanitation Data'!F143))="","",OFFSET('Sanitation Data'!$F$33,0,10*ROW('Sanitation Data'!F143)))</f>
        <v/>
      </c>
      <c r="DE149" s="34" t="str">
        <f ca="1">+IF(OFFSET('Sanitation Data'!$G$29,0,10*ROW('Sanitation Data'!G143))="","",OFFSET('Sanitation Data'!$G$29,0,10*ROW('Sanitation Data'!G143)))</f>
        <v/>
      </c>
      <c r="DF149" s="34" t="str">
        <f ca="1">+IF(OFFSET('Sanitation Data'!$G$30,0,10*ROW('Sanitation Data'!G143))="","",OFFSET('Sanitation Data'!$G$30,0,10*ROW('Sanitation Data'!G143)))</f>
        <v/>
      </c>
      <c r="DG149" s="34" t="str">
        <f ca="1">+IF(OFFSET('Sanitation Data'!$G$31,0,10*ROW('Sanitation Data'!G143))="","",OFFSET('Sanitation Data'!$G$31,0,10*ROW('Sanitation Data'!G143)))</f>
        <v/>
      </c>
      <c r="DH149" s="34" t="str">
        <f ca="1">+IF(OFFSET('Sanitation Data'!$G$32,0,10*ROW('Sanitation Data'!G143))="","",OFFSET('Sanitation Data'!$G$32,0,10*ROW('Sanitation Data'!G143)))</f>
        <v/>
      </c>
      <c r="DI149" s="34" t="str">
        <f ca="1">+IF(OFFSET('Sanitation Data'!$G$33,0,10*ROW('Sanitation Data'!G143))="","",OFFSET('Sanitation Data'!$G$33,0,10*ROW('Sanitation Data'!G143)))</f>
        <v/>
      </c>
      <c r="DJ149" s="34" t="str">
        <f ca="1">+IF(OFFSET('Sanitation Data'!$H$29,0,10*ROW('Sanitation Data'!H143))="","",OFFSET('Sanitation Data'!$H$29,0,10*ROW('Sanitation Data'!H143)))</f>
        <v/>
      </c>
      <c r="DK149" s="34" t="str">
        <f ca="1">+IF(OFFSET('Sanitation Data'!$H$30,0,10*ROW('Sanitation Data'!H143))="","",OFFSET('Sanitation Data'!$H$30,0,10*ROW('Sanitation Data'!H143)))</f>
        <v/>
      </c>
      <c r="DL149" s="34" t="str">
        <f ca="1">+IF(OFFSET('Sanitation Data'!$H$31,0,10*ROW('Sanitation Data'!H143))="","",OFFSET('Sanitation Data'!$H$31,0,10*ROW('Sanitation Data'!H143)))</f>
        <v/>
      </c>
      <c r="DM149" s="34" t="str">
        <f ca="1">+IF(OFFSET('Sanitation Data'!$H$32,0,10*ROW('Sanitation Data'!H143))="","",OFFSET('Sanitation Data'!$H$32,0,10*ROW('Sanitation Data'!H143)))</f>
        <v/>
      </c>
      <c r="DN149" s="34" t="str">
        <f ca="1">+IF(OFFSET('Sanitation Data'!$H$33,0,10*ROW('Sanitation Data'!H143))="","",OFFSET('Sanitation Data'!$H$33,0,10*ROW('Sanitation Data'!H143)))</f>
        <v/>
      </c>
      <c r="DO149" s="34" t="str">
        <f ca="1">+IF(OFFSET('Hygiene Data'!$C$12,0,10*ROW('Hygiene Data'!C143))="","",OFFSET('Hygiene Data'!$C$12,0,10*ROW('Hygiene Data'!C143)))</f>
        <v/>
      </c>
      <c r="DP149" s="34" t="str">
        <f ca="1">+IF(OFFSET('Hygiene Data'!$C$13,0,10*ROW('Hygiene Data'!C143))="","",OFFSET('Hygiene Data'!$C$13,0,10*ROW('Hygiene Data'!C143)))</f>
        <v/>
      </c>
      <c r="DQ149" s="34" t="str">
        <f ca="1">+IF(OFFSET('Hygiene Data'!$C$14,0,10*ROW('Hygiene Data'!C143))="","",OFFSET('Hygiene Data'!$C$14,0,10*ROW('Hygiene Data'!C143)))</f>
        <v/>
      </c>
      <c r="DR149" s="34" t="str">
        <f ca="1">+IF(OFFSET('Hygiene Data'!$D$12,0,10*ROW('Hygiene Data'!D143))="","",OFFSET('Hygiene Data'!$D$12,0,10*ROW('Hygiene Data'!D143)))</f>
        <v/>
      </c>
      <c r="DS149" s="34" t="str">
        <f ca="1">+IF(OFFSET('Hygiene Data'!$D$13,0,10*ROW('Hygiene Data'!D143))="","",OFFSET('Hygiene Data'!$D$13,0,10*ROW('Hygiene Data'!D143)))</f>
        <v/>
      </c>
      <c r="DT149" s="34" t="str">
        <f ca="1">+IF(OFFSET('Hygiene Data'!$D$14,0,10*ROW('Hygiene Data'!D143))="","",OFFSET('Hygiene Data'!$D$14,0,10*ROW('Hygiene Data'!D143)))</f>
        <v/>
      </c>
      <c r="DU149" s="34" t="str">
        <f ca="1">+IF(OFFSET('Hygiene Data'!$E$12,0,10*ROW('Hygiene Data'!E143))="","",OFFSET('Hygiene Data'!$E$12,0,10*ROW('Hygiene Data'!E143)))</f>
        <v/>
      </c>
      <c r="DV149" s="34" t="str">
        <f ca="1">+IF(OFFSET('Hygiene Data'!$E$13,0,10*ROW('Hygiene Data'!E143))="","",OFFSET('Hygiene Data'!$E$13,0,10*ROW('Hygiene Data'!E143)))</f>
        <v/>
      </c>
      <c r="DW149" s="34" t="str">
        <f ca="1">+IF(OFFSET('Hygiene Data'!$E$14,0,10*ROW('Hygiene Data'!E143))="","",OFFSET('Hygiene Data'!$E$14,0,10*ROW('Hygiene Data'!E143)))</f>
        <v/>
      </c>
      <c r="DX149" s="34" t="str">
        <f ca="1">+IF(OFFSET('Hygiene Data'!$F$12,0,10*ROW('Hygiene Data'!F143))="","",OFFSET('Hygiene Data'!$F$12,0,10*ROW('Hygiene Data'!F143)))</f>
        <v/>
      </c>
      <c r="DY149" s="34" t="str">
        <f ca="1">+IF(OFFSET('Hygiene Data'!$F$13,0,10*ROW('Hygiene Data'!F143))="","",OFFSET('Hygiene Data'!$F$13,0,10*ROW('Hygiene Data'!F143)))</f>
        <v/>
      </c>
      <c r="DZ149" s="34" t="str">
        <f ca="1">+IF(OFFSET('Hygiene Data'!$F$14,0,10*ROW('Hygiene Data'!F143))="","",OFFSET('Hygiene Data'!$F$14,0,10*ROW('Hygiene Data'!F143)))</f>
        <v/>
      </c>
      <c r="EA149" s="34" t="str">
        <f ca="1">+IF(OFFSET('Hygiene Data'!$G$12,0,10*ROW('Hygiene Data'!G143))="","",OFFSET('Hygiene Data'!$G$12,0,10*ROW('Hygiene Data'!G143)))</f>
        <v/>
      </c>
      <c r="EB149" s="34" t="str">
        <f ca="1">+IF(OFFSET('Hygiene Data'!$G$13,0,10*ROW('Hygiene Data'!G143))="","",OFFSET('Hygiene Data'!$G$13,0,10*ROW('Hygiene Data'!G143)))</f>
        <v/>
      </c>
      <c r="EC149" s="34" t="str">
        <f ca="1">+IF(OFFSET('Hygiene Data'!$G$14,0,10*ROW('Hygiene Data'!G143))="","",OFFSET('Hygiene Data'!$G$14,0,10*ROW('Hygiene Data'!G143)))</f>
        <v/>
      </c>
      <c r="ED149" s="34" t="str">
        <f ca="1">+IF(OFFSET('Hygiene Data'!$H$12,0,10*ROW('Hygiene Data'!H143))="","",OFFSET('Hygiene Data'!$H$12,0,10*ROW('Hygiene Data'!H143)))</f>
        <v/>
      </c>
      <c r="EE149" s="34" t="str">
        <f ca="1">+IF(OFFSET('Hygiene Data'!$H$13,0,10*ROW('Hygiene Data'!H143))="","",OFFSET('Hygiene Data'!$H$13,0,10*ROW('Hygiene Data'!H143)))</f>
        <v/>
      </c>
      <c r="EF149" s="34" t="str">
        <f ca="1">+IF(OFFSET('Hygiene Data'!$H$14,0,10*ROW('Hygiene Data'!H143))="","",OFFSET('Hygiene Data'!$H$14,0,10*ROW('Hygiene Data'!H143)))</f>
        <v/>
      </c>
    </row>
    <row r="150" spans="1:136" x14ac:dyDescent="0.2">
      <c r="A150" s="50" t="str">
        <f ca="1">+IF(OFFSET('Water Data'!$B$1,0,10*ROW('Water Data'!B147))="","",OFFSET('Water Data'!$B$1,0,10*ROW('Water Data'!B147)))</f>
        <v/>
      </c>
      <c r="B150" s="50" t="str">
        <f ca="1">+IF(OFFSET('Water Data'!$A$3,0,10*ROW('Water Data'!A147))="","",OFFSET('Water Data'!$A$3,0,10*ROW('Water Data'!A147)))</f>
        <v/>
      </c>
      <c r="C150" s="50" t="str">
        <f ca="1">+IF(OFFSET('Water Data'!$C$3,0,10*ROW('Water Data'!C147))="","",OFFSET('Water Data'!$C$3,0,10*ROW('Water Data'!C147)))</f>
        <v/>
      </c>
      <c r="D150" s="133" t="e">
        <f ca="1">+IF(AND(ISNUMBER(OFFSET('Water Data'!$C$5,0,10*ROW('Water Data'!C144))),BS150="Yes"),100-OFFSET('Water Data'!$C$5,0,10*ROW('Water Data'!C144)),IF(AND(ISNUMBER(OFFSET('Water Data'!$C$5,0,10*ROW('Water Data'!C144))),BS150="No",ISNUMBER(OFFSET('Water Data'!$C$5,0,10*ROW('Water Data'!C144)))),CONCATENATE("[",ROUND(100-OFFSET('Water Data'!$C$5,0,10*ROW('Water Data'!C144)),0),"]"),IF(AND(ISNUMBER(OFFSET('Water Data'!$C$5,0,10*ROW('Water Data'!C144))),BS150="",ISNUMBER(OFFSET('Water Data'!$C$5,0,10*ROW('Water Data'!C144)))),100-OFFSET('Water Data'!$C$5,0,10*ROW('Water Data'!C144)),NA())))</f>
        <v>#N/A</v>
      </c>
      <c r="E150" s="133" t="e">
        <f ca="1">+IF(AND(ISNUMBER(OFFSET('Water Data'!$C$7,0,10*ROW('Water Data'!D144))),BT150="Yes"),OFFSET('Water Data'!$C$7,0,10*ROW('Water Data'!C144)),IF(AND(ISNUMBER(OFFSET('Water Data'!$C$7,0,10*ROW('Water Data'!C144))),BT150="No",ISNUMBER(OFFSET('Water Data'!$C$7,0,10*ROW('Water Data'!C144)))),CONCATENATE("[",ROUND(OFFSET('Water Data'!$C$7,0,10*ROW('Water Data'!C144)),0),"]"),IF(AND(ISNUMBER(OFFSET('Water Data'!$C$7,0,10*ROW('Water Data'!C144))),BT150="",ISNUMBER(OFFSET('Water Data'!$C$7,0,10*ROW('Water Data'!C144)))),OFFSET('Water Data'!$C$7,0,10*ROW('Water Data'!C144)),NA())))</f>
        <v>#N/A</v>
      </c>
      <c r="F150" s="133" t="e">
        <f ca="1">+IF(AND(ISNUMBER(OFFSET('Water Data'!$C$10,0,10*ROW('Water Data'!C144))),BU150="Yes"),OFFSET('Water Data'!$C$10,0,10*ROW('Water Data'!C144)),IF(AND(ISNUMBER(OFFSET('Water Data'!$C$10,0,10*ROW('Water Data'!C144))),BU150="No",ISNUMBER(OFFSET('Water Data'!$C$10,0,10*ROW('Water Data'!C144)))),CONCATENATE("[",ROUND(OFFSET('Water Data'!$C$10,0,10*ROW('Water Data'!C144)),0),"]"),IF(AND(ISNUMBER(OFFSET('Water Data'!$C$10,0,10*ROW('Water Data'!C144))),BU150="",ISNUMBER(OFFSET('Water Data'!$C$10,0,10*ROW('Water Data'!C144)))),OFFSET('Water Data'!$C$10,0,10*ROW('Water Data'!C144)),NA())))</f>
        <v>#N/A</v>
      </c>
      <c r="G150" s="133" t="e">
        <f ca="1">+IF(AND(ISNUMBER(OFFSET('Water Data'!$D$5,0,10*ROW('Water Data'!D144))),BV150="Yes"),100-OFFSET('Water Data'!$D$5,0,10*ROW('Water Data'!D144)),IF(AND(ISNUMBER(OFFSET('Water Data'!$D$5,0,10*ROW('Water Data'!D144))),BV150="No",ISNUMBER(OFFSET('Water Data'!$D$5,0,10*ROW('Water Data'!D144)))),CONCATENATE("[",ROUND(100-OFFSET('Water Data'!$D$5,0,10*ROW('Water Data'!D144)),0),"]"),IF(AND(ISNUMBER(OFFSET('Water Data'!$D$5,0,10*ROW('Water Data'!D144))),BV150="",ISNUMBER(OFFSET('Water Data'!$D$5,0,10*ROW('Water Data'!D144)))),100-OFFSET('Water Data'!$D$5,0,10*ROW('Water Data'!D144)),NA())))</f>
        <v>#N/A</v>
      </c>
      <c r="H150" s="133" t="e">
        <f ca="1">+IF(AND(ISNUMBER(OFFSET('Water Data'!$D$7,0,10*ROW('Water Data'!D144))),BW150="Yes"),OFFSET('Water Data'!$D$7,0,10*ROW('Water Data'!D144)),IF(AND(ISNUMBER(OFFSET('Water Data'!$D$7,0,10*ROW('Water Data'!D144))),BW150="No",ISNUMBER(OFFSET('Water Data'!$D$7,0,10*ROW('Water Data'!D144)))),CONCATENATE("[",ROUND(OFFSET('Water Data'!$C$7,0,10*ROW('Water Data'!D144)),0),"]"),IF(AND(ISNUMBER(OFFSET('Water Data'!$D$7,0,10*ROW('Water Data'!D144))),BW150="",ISNUMBER(OFFSET('Water Data'!$D$7,0,10*ROW('Water Data'!D144)))),OFFSET('Water Data'!$D$7,0,10*ROW('Water Data'!D144)),NA())))</f>
        <v>#N/A</v>
      </c>
      <c r="I150" s="133" t="e">
        <f ca="1">+IF(AND(ISNUMBER(OFFSET('Water Data'!$D$10,0,10*ROW('Water Data'!D144))),BX150="Yes"),OFFSET('Water Data'!$D$10,0,10*ROW('Water Data'!D144)),IF(AND(ISNUMBER(OFFSET('Water Data'!$D$10,0,10*ROW('Water Data'!D144))),BX150="No",ISNUMBER(OFFSET('Water Data'!$D$10,0,10*ROW('Water Data'!D144)))),CONCATENATE("[",ROUND(OFFSET('Water Data'!$D$10,0,10*ROW('Water Data'!D144)),0),"]"),IF(AND(ISNUMBER(OFFSET('Water Data'!$D$10,0,10*ROW('Water Data'!D144))),BX150="",ISNUMBER(OFFSET('Water Data'!$D$10,0,10*ROW('Water Data'!D144)))),OFFSET('Water Data'!$D$10,0,10*ROW('Water Data'!D144)),NA())))</f>
        <v>#N/A</v>
      </c>
      <c r="J150" s="133" t="e">
        <f ca="1">+IF(AND(ISNUMBER(OFFSET('Water Data'!$E$5,0,10*ROW('Water Data'!E144))),BY150="Yes"),100-OFFSET('Water Data'!$E$5,0,10*ROW('Water Data'!E144)),IF(AND(ISNUMBER(OFFSET('Water Data'!$E$5,0,10*ROW('Water Data'!E144))),BY150="No",ISNUMBER(OFFSET('Water Data'!$E$5,0,10*ROW('Water Data'!E144)))),CONCATENATE("[",ROUND(100-OFFSET('Water Data'!$E$5,0,10*ROW('Water Data'!E144)),0),"]"),IF(AND(ISNUMBER(OFFSET('Water Data'!$E$5,0,10*ROW('Water Data'!E144))),BY150="",ISNUMBER(OFFSET('Water Data'!$E$5,0,10*ROW('Water Data'!E144)))),100-OFFSET('Water Data'!$E$5,0,10*ROW('Water Data'!E144)),NA())))</f>
        <v>#N/A</v>
      </c>
      <c r="K150" s="133" t="e">
        <f ca="1">+IF(AND(ISNUMBER(OFFSET('Water Data'!$E$7,0,10*ROW('Water Data'!E144))),BZ150="Yes"),OFFSET('Water Data'!$E$7,0,10*ROW('Water Data'!E144)),IF(AND(ISNUMBER(OFFSET('Water Data'!$E$7,0,10*ROW('Water Data'!E144))),BZ150="No",ISNUMBER(OFFSET('Water Data'!$E$7,0,10*ROW('Water Data'!E144)))),CONCATENATE("[",ROUND(OFFSET('Water Data'!$E$7,0,10*ROW('Water Data'!E144)),0),"]"),IF(AND(ISNUMBER(OFFSET('Water Data'!$E$7,0,10*ROW('Water Data'!E144))),BZ150="",ISNUMBER(OFFSET('Water Data'!$E$7,0,10*ROW('Water Data'!E144)))),OFFSET('Water Data'!$E$7,0,10*ROW('Water Data'!E144)),NA())))</f>
        <v>#N/A</v>
      </c>
      <c r="L150" s="133" t="e">
        <f ca="1">+IF(AND(ISNUMBER(OFFSET('Water Data'!$E$10,0,10*ROW('Water Data'!E144))),CA150="Yes"),OFFSET('Water Data'!$E$10,0,10*ROW('Water Data'!E144)),IF(AND(ISNUMBER(OFFSET('Water Data'!$E$10,0,10*ROW('Water Data'!E144))),CA150="No",ISNUMBER(OFFSET('Water Data'!$E$10,0,10*ROW('Water Data'!E144)))),CONCATENATE("[",ROUND(OFFSET('Water Data'!$E$10,0,10*ROW('Water Data'!E144)),0),"]"),IF(AND(ISNUMBER(OFFSET('Water Data'!$E$10,0,10*ROW('Water Data'!E144))),CA150="",ISNUMBER(OFFSET('Water Data'!$E$10,0,10*ROW('Water Data'!E144)))),OFFSET('Water Data'!$E$10,0,10*ROW('Water Data'!E144)),NA())))</f>
        <v>#N/A</v>
      </c>
      <c r="M150" s="133" t="e">
        <f ca="1">+IF(AND(ISNUMBER(OFFSET('Water Data'!$F$5,0,10*ROW('Water Data'!F144))),CB150="Yes"),100-OFFSET('Water Data'!$F$5,0,10*ROW('Water Data'!F144)),IF(AND(ISNUMBER(OFFSET('Water Data'!$F$5,0,10*ROW('Water Data'!F144))),CB150="No",ISNUMBER(OFFSET('Water Data'!$F$5,0,10*ROW('Water Data'!F144)))),CONCATENATE("[",ROUND(100-OFFSET('Water Data'!$F$5,0,10*ROW('Water Data'!F144)),0),"]"),IF(AND(ISNUMBER(OFFSET('Water Data'!$F$5,0,10*ROW('Water Data'!F144))),CB150="",ISNUMBER(OFFSET('Water Data'!$F$5,0,10*ROW('Water Data'!F144)))),100-OFFSET('Water Data'!$F$5,0,10*ROW('Water Data'!F144)),NA())))</f>
        <v>#N/A</v>
      </c>
      <c r="N150" s="133" t="e">
        <f ca="1">+IF(AND(ISNUMBER(OFFSET('Water Data'!$F$7,0,10*ROW('Water Data'!F144))),CC150="Yes"),OFFSET('Water Data'!$F$7,0,10*ROW('Water Data'!F144)),IF(AND(ISNUMBER(OFFSET('Water Data'!$F$7,0,10*ROW('Water Data'!F144))),CC150="No",ISNUMBER(OFFSET('Water Data'!$F$7,0,10*ROW('Water Data'!F144)))),CONCATENATE("[",ROUND(OFFSET('Water Data'!$F$7,0,10*ROW('Water Data'!F144)),0),"]"),IF(AND(ISNUMBER(OFFSET('Water Data'!$F$7,0,10*ROW('Water Data'!F144))),CC150="",ISNUMBER(OFFSET('Water Data'!$F$7,0,10*ROW('Water Data'!F144)))),OFFSET('Water Data'!$F$7,0,10*ROW('Water Data'!F144)),NA())))</f>
        <v>#N/A</v>
      </c>
      <c r="O150" s="133" t="e">
        <f ca="1">+IF(AND(ISNUMBER(OFFSET('Water Data'!$F$10,0,10*ROW('Water Data'!F144))),CD150="Yes"),OFFSET('Water Data'!$F$10,0,10*ROW('Water Data'!F144)),IF(AND(ISNUMBER(OFFSET('Water Data'!$F$10,0,10*ROW('Water Data'!F144))),CD150="No",ISNUMBER(OFFSET('Water Data'!$F$10,0,10*ROW('Water Data'!F144)))),CONCATENATE("[",ROUND(OFFSET('Water Data'!$F$10,0,10*ROW('Water Data'!F144)),0),"]"),IF(AND(ISNUMBER(OFFSET('Water Data'!$F$10,0,10*ROW('Water Data'!F144))),CD150="",ISNUMBER(OFFSET('Water Data'!$F$10,0,10*ROW('Water Data'!F144)))),OFFSET('Water Data'!$F$10,0,10*ROW('Water Data'!F144)),NA())))</f>
        <v>#N/A</v>
      </c>
      <c r="P150" s="133" t="e">
        <f ca="1">+IF(AND(ISNUMBER(OFFSET('Water Data'!$G$5,0,10*ROW('Water Data'!G144))),CE150="Yes"),100-OFFSET('Water Data'!$G$5,0,10*ROW('Water Data'!G144)),IF(AND(ISNUMBER(OFFSET('Water Data'!$G$5,0,10*ROW('Water Data'!G144))),CE150="No",ISNUMBER(OFFSET('Water Data'!$G$5,0,10*ROW('Water Data'!G144)))),CONCATENATE("[",ROUND(100-OFFSET('Water Data'!$G$5,0,10*ROW('Water Data'!G144)),0),"]"),IF(AND(ISNUMBER(OFFSET('Water Data'!$G$5,0,10*ROW('Water Data'!G144))),CE150="",ISNUMBER(OFFSET('Water Data'!$G$5,0,10*ROW('Water Data'!G144)))),100-OFFSET('Water Data'!$G$5,0,10*ROW('Water Data'!G144)),NA())))</f>
        <v>#N/A</v>
      </c>
      <c r="Q150" s="133" t="e">
        <f ca="1">+IF(AND(ISNUMBER(OFFSET('Water Data'!$G$7,0,10*ROW('Water Data'!G144))),CF150="Yes"),OFFSET('Water Data'!$G$7,0,10*ROW('Water Data'!G144)),IF(AND(ISNUMBER(OFFSET('Water Data'!$G$7,0,10*ROW('Water Data'!G144))),CF150="No",ISNUMBER(OFFSET('Water Data'!$G$7,0,10*ROW('Water Data'!G144)))),CONCATENATE("[",ROUND(OFFSET('Water Data'!$G$7,0,10*ROW('Water Data'!G144)),0),"]"),IF(AND(ISNUMBER(OFFSET('Water Data'!$G$7,0,10*ROW('Water Data'!G144))),CF150="",ISNUMBER(OFFSET('Water Data'!$G$7,0,10*ROW('Water Data'!G144)))),OFFSET('Water Data'!$G$7,0,10*ROW('Water Data'!G144)),NA())))</f>
        <v>#N/A</v>
      </c>
      <c r="R150" s="133" t="e">
        <f ca="1">+IF(AND(ISNUMBER(OFFSET('Water Data'!$G$10,0,10*ROW('Water Data'!G144))),CG150="Yes"),OFFSET('Water Data'!$G$10,0,10*ROW('Water Data'!G144)),IF(AND(ISNUMBER(OFFSET('Water Data'!$G$10,0,10*ROW('Water Data'!G144))),CG150="No",ISNUMBER(OFFSET('Water Data'!$G$10,0,10*ROW('Water Data'!G144)))),CONCATENATE("[",ROUND(OFFSET('Water Data'!$G$10,0,10*ROW('Water Data'!G144)),0),"]"),IF(AND(ISNUMBER(OFFSET('Water Data'!$G$10,0,10*ROW('Water Data'!G144))),CG150="",ISNUMBER(OFFSET('Water Data'!$G$10,0,10*ROW('Water Data'!G144)))),OFFSET('Water Data'!$G$10,0,10*ROW('Water Data'!G144)),NA())))</f>
        <v>#N/A</v>
      </c>
      <c r="S150" s="133" t="e">
        <f ca="1">+IF(AND(ISNUMBER(OFFSET('Water Data'!$H$5,0,10*ROW('Water Data'!H144))),CH150="Yes"),100-OFFSET('Water Data'!$H$5,0,10*ROW('Water Data'!H144)),IF(AND(ISNUMBER(OFFSET('Water Data'!$H$5,0,10*ROW('Water Data'!H144))),CH150="No",ISNUMBER(OFFSET('Water Data'!$H$5,0,10*ROW('Water Data'!H144)))),CONCATENATE("[",ROUND(100-OFFSET('Water Data'!$H$5,0,10*ROW('Water Data'!H144)),0),"]"),IF(AND(ISNUMBER(OFFSET('Water Data'!$H$5,0,10*ROW('Water Data'!H144))),CH150="",ISNUMBER(OFFSET('Water Data'!$H$5,0,10*ROW('Water Data'!H144)))),100-OFFSET('Water Data'!$H$5,0,10*ROW('Water Data'!H144)),NA())))</f>
        <v>#N/A</v>
      </c>
      <c r="T150" s="133" t="e">
        <f ca="1">+IF(AND(ISNUMBER(OFFSET('Water Data'!$H$7,0,10*ROW('Water Data'!H144))),CI150="Yes"),OFFSET('Water Data'!$H$7,0,10*ROW('Water Data'!H144)),IF(AND(ISNUMBER(OFFSET('Water Data'!$H$7,0,10*ROW('Water Data'!H144))),CI150="No",ISNUMBER(OFFSET('Water Data'!$H$7,0,10*ROW('Water Data'!H144)))),CONCATENATE("[",ROUND(OFFSET('Water Data'!$H$7,0,10*ROW('Water Data'!H144)),0),"]"),IF(AND(ISNUMBER(OFFSET('Water Data'!$H$7,0,10*ROW('Water Data'!H144))),CI150="",ISNUMBER(OFFSET('Water Data'!$H$7,0,10*ROW('Water Data'!H144)))),OFFSET('Water Data'!$H$7,0,10*ROW('Water Data'!H144)),NA())))</f>
        <v>#N/A</v>
      </c>
      <c r="U150" s="133" t="e">
        <f ca="1">+IF(AND(ISNUMBER(OFFSET('Water Data'!$H$10,0,10*ROW('Water Data'!H144))),CJ150="Yes"),OFFSET('Water Data'!$H$10,0,10*ROW('Water Data'!H144)),IF(AND(ISNUMBER(OFFSET('Water Data'!$H$10,0,10*ROW('Water Data'!H144))),CJ150="No",ISNUMBER(OFFSET('Water Data'!$H$10,0,10*ROW('Water Data'!H144)))),CONCATENATE("[",ROUND(OFFSET('Water Data'!$H$10,0,10*ROW('Water Data'!H144)),0),"]"),IF(AND(ISNUMBER(OFFSET('Water Data'!$H$10,0,10*ROW('Water Data'!H144))),CJ150="",ISNUMBER(OFFSET('Water Data'!$H$10,0,10*ROW('Water Data'!H144)))),OFFSET('Water Data'!$H$10,0,10*ROW('Water Data'!H144)),NA())))</f>
        <v>#N/A</v>
      </c>
      <c r="V150" s="134" t="e">
        <f ca="1">+IF(AND(ISNUMBER(OFFSET('Sanitation Data'!$C$5,0,10*ROW('Sanitation Data'!C144))),CK150="Yes"),100-OFFSET('Sanitation Data'!$C$5,0,10*ROW('Sanitation Data'!C144)),IF(AND(ISNUMBER(OFFSET('Sanitation Data'!$C$5,0,10*ROW('Sanitation Data'!C144))),CK150="No",ISNUMBER(OFFSET('Sanitation Data'!$C$5,0,10*ROW('Sanitation Data'!C144)))),CONCATENATE("[",ROUND(100-OFFSET('Sanitation Data'!$C$5,0,10*ROW('Sanitation Data'!C144)),0),"]"),IF(AND(ISNUMBER(OFFSET('Sanitation Data'!$C$5,0,10*ROW('Sanitation Data'!C144))),CK150="",ISNUMBER(OFFSET('Sanitation Data'!$C$5,0,10*ROW('Sanitation Data'!C144)))),100-OFFSET('Sanitation Data'!$C$5,0,10*ROW('Sanitation Data'!C144)),NA())))</f>
        <v>#N/A</v>
      </c>
      <c r="W150" s="134" t="e">
        <f ca="1">+IF(AND(ISNUMBER(OFFSET('Sanitation Data'!$C$7,0,10*ROW('Sanitation Data'!C144))),CL150="Yes"),OFFSET('Sanitation Data'!$C$7,0,10*ROW('Sanitation Data'!C144)),IF(AND(ISNUMBER(OFFSET('Sanitation Data'!$C$7,0,10*ROW('Sanitation Data'!C144))),CL150="No",ISNUMBER(OFFSET('Sanitation Data'!$C$7,0,10*ROW('Sanitation Data'!C144)))),CONCATENATE("[",ROUND(OFFSET('Sanitation Data'!$C$7,0,10*ROW('Sanitation Data'!C144)),0),"]"),IF(AND(ISNUMBER(OFFSET('Sanitation Data'!$C$7,0,10*ROW('Sanitation Data'!C144))),CL150="",ISNUMBER(OFFSET('Sanitation Data'!$C$7,0,10*ROW('Sanitation Data'!C144)))),OFFSET('Sanitation Data'!$C$7,0,10*ROW('Sanitation Data'!C144)),NA())))</f>
        <v>#N/A</v>
      </c>
      <c r="X150" s="134" t="e">
        <f ca="1">+IF(AND(ISNUMBER(OFFSET('Sanitation Data'!$C$11,0,10*ROW('Sanitation Data'!C144))),CM150="Yes"),OFFSET('Sanitation Data'!$C$11,0,10*ROW('Sanitation Data'!C144)),IF(AND(ISNUMBER(OFFSET('Sanitation Data'!$C$11,0,10*ROW('Sanitation Data'!C144))),CM150="No",ISNUMBER(OFFSET('Sanitation Data'!$C$11,0,10*ROW('Sanitation Data'!C144)))),CONCATENATE("[",ROUND(OFFSET('Sanitation Data'!$C$11,0,10*ROW('Sanitation Data'!C144)),0),"]"),IF(AND(ISNUMBER(OFFSET('Sanitation Data'!$C$11,0,10*ROW('Sanitation Data'!C144))),CM150="",ISNUMBER(OFFSET('Sanitation Data'!$C$11,0,10*ROW('Sanitation Data'!C144)))),OFFSET('Sanitation Data'!$C$11,0,10*ROW('Sanitation Data'!C144)),NA())))</f>
        <v>#N/A</v>
      </c>
      <c r="Y150" s="134" t="e">
        <f ca="1">+IF(AND(ISNUMBER(OFFSET('Sanitation Data'!$C$12,0,10*ROW('Sanitation Data'!C144))),CN150="Yes"),OFFSET('Sanitation Data'!$C$12,0,10*ROW('Sanitation Data'!C144)),IF(AND(ISNUMBER(OFFSET('Sanitation Data'!$C$12,0,10*ROW('Sanitation Data'!C144))),CN150="No",ISNUMBER(OFFSET('Sanitation Data'!$C$12,0,10*ROW('Sanitation Data'!C144)))),CONCATENATE("[",ROUND(OFFSET('Sanitation Data'!$C$12,0,10*ROW('Sanitation Data'!C144)),0),"]"),IF(AND(ISNUMBER(OFFSET('Sanitation Data'!$C$12,0,10*ROW('Sanitation Data'!C144))),CN150="",ISNUMBER(OFFSET('Sanitation Data'!$C$12,0,10*ROW('Sanitation Data'!C144)))),OFFSET('Sanitation Data'!$C$12,0,10*ROW('Sanitation Data'!C144)),NA())))</f>
        <v>#N/A</v>
      </c>
      <c r="Z150" s="134" t="e">
        <f ca="1">+IF(AND(ISNUMBER(OFFSET('Sanitation Data'!$C$13,0,10*ROW('Sanitation Data'!C144))),CO150="Yes"),OFFSET('Sanitation Data'!$C$13,0,10*ROW('Sanitation Data'!C144)),IF(AND(ISNUMBER(OFFSET('Sanitation Data'!$C$13,0,10*ROW('Sanitation Data'!C144))),CO150="No",ISNUMBER(OFFSET('Sanitation Data'!$C$13,0,10*ROW('Sanitation Data'!C144)))),CONCATENATE("[",ROUND(OFFSET('Sanitation Data'!$C$13,0,10*ROW('Sanitation Data'!C144)),0),"]"),IF(AND(ISNUMBER(OFFSET('Sanitation Data'!$C$13,0,10*ROW('Sanitation Data'!C144))),CO150="",ISNUMBER(OFFSET('Sanitation Data'!$C$13,0,10*ROW('Sanitation Data'!C144)))),OFFSET('Sanitation Data'!$C$13,0,10*ROW('Sanitation Data'!C144)),NA())))</f>
        <v>#N/A</v>
      </c>
      <c r="AA150" s="134" t="e">
        <f ca="1">+IF(AND(ISNUMBER(OFFSET('Sanitation Data'!$D$5,0,10*ROW('Sanitation Data'!D144))),CP150="Yes"),100-OFFSET('Sanitation Data'!$D$5,0,10*ROW('Sanitation Data'!D144)),IF(AND(ISNUMBER(OFFSET('Sanitation Data'!$D$5,0,10*ROW('Sanitation Data'!D144))),CP150="No",ISNUMBER(OFFSET('Sanitation Data'!$D$5,0,10*ROW('Sanitation Data'!D144)))),CONCATENATE("[",ROUND(100-OFFSET('Sanitation Data'!$D$5,0,10*ROW('Sanitation Data'!D144)),0),"]"),IF(AND(ISNUMBER(OFFSET('Sanitation Data'!$D$5,0,10*ROW('Sanitation Data'!D144))),CP150="",ISNUMBER(OFFSET('Sanitation Data'!$D$5,0,10*ROW('Sanitation Data'!D144)))),100-OFFSET('Sanitation Data'!$D$5,0,10*ROW('Sanitation Data'!D144)),NA())))</f>
        <v>#N/A</v>
      </c>
      <c r="AB150" s="134" t="e">
        <f ca="1">+IF(AND(ISNUMBER(OFFSET('Sanitation Data'!$D$7,0,10*ROW('Sanitation Data'!D144))),CQ150="Yes"),OFFSET('Sanitation Data'!$D$7,0,10*ROW('Sanitation Data'!G144)),IF(AND(ISNUMBER(OFFSET('Sanitation Data'!$D$7,0,10*ROW('Sanitation Data'!D144))),CQ150="No",ISNUMBER(OFFSET('Sanitation Data'!$D$7,0,10*ROW('Sanitation Data'!D144)))),CONCATENATE("[",ROUND(OFFSET('Sanitation Data'!$D$7,0,10*ROW('Sanitation Data'!D144)),0),"]"),IF(AND(ISNUMBER(OFFSET('Sanitation Data'!$D$7,0,10*ROW('Sanitation Data'!D144))),CQ150="",ISNUMBER(OFFSET('Sanitation Data'!$D$7,0,10*ROW('Sanitation Data'!D144)))),OFFSET('Sanitation Data'!$D$7,0,10*ROW('Sanitation Data'!D144)),NA())))</f>
        <v>#N/A</v>
      </c>
      <c r="AC150" s="134" t="e">
        <f ca="1">+IF(AND(ISNUMBER(OFFSET('Sanitation Data'!$D$11,0,10*ROW('Sanitation Data'!D144))),CR150="Yes"),OFFSET('Sanitation Data'!$D$11,0,10*ROW('Sanitation Data'!D144)),IF(AND(ISNUMBER(OFFSET('Sanitation Data'!$D$11,0,10*ROW('Sanitation Data'!D144))),CR150="No",ISNUMBER(OFFSET('Sanitation Data'!$D$11,0,10*ROW('Sanitation Data'!D144)))),CONCATENATE("[",ROUND(OFFSET('Sanitation Data'!$D$11,0,10*ROW('Sanitation Data'!D144)),0),"]"),IF(AND(ISNUMBER(OFFSET('Sanitation Data'!$D$11,0,10*ROW('Sanitation Data'!D144))),CR150="",ISNUMBER(OFFSET('Sanitation Data'!$D$11,0,10*ROW('Sanitation Data'!D144)))),OFFSET('Sanitation Data'!$D$11,0,10*ROW('Sanitation Data'!D144)),NA())))</f>
        <v>#N/A</v>
      </c>
      <c r="AD150" s="134" t="e">
        <f ca="1">+IF(AND(ISNUMBER(OFFSET('Sanitation Data'!$D$12,0,10*ROW('Sanitation Data'!D144))),CS150="Yes"),OFFSET('Sanitation Data'!$D$12,0,10*ROW('Sanitation Data'!D144)),IF(AND(ISNUMBER(OFFSET('Sanitation Data'!$D$12,0,10*ROW('Sanitation Data'!D144))),CS150="No",ISNUMBER(OFFSET('Sanitation Data'!$D$12,0,10*ROW('Sanitation Data'!D144)))),CONCATENATE("[",ROUND(OFFSET('Sanitation Data'!$D$12,0,10*ROW('Sanitation Data'!D144)),0),"]"),IF(AND(ISNUMBER(OFFSET('Sanitation Data'!$D$12,0,10*ROW('Sanitation Data'!D144))),CS150="",ISNUMBER(OFFSET('Sanitation Data'!$D$12,0,10*ROW('Sanitation Data'!D144)))),OFFSET('Sanitation Data'!$D$12,0,10*ROW('Sanitation Data'!D144)),NA())))</f>
        <v>#N/A</v>
      </c>
      <c r="AE150" s="134" t="e">
        <f ca="1">+IF(AND(ISNUMBER(OFFSET('Sanitation Data'!$D$13,0,10*ROW('Sanitation Data'!D144))),CT150="Yes"),OFFSET('Sanitation Data'!$D$13,0,10*ROW('Sanitation Data'!D144)),IF(AND(ISNUMBER(OFFSET('Sanitation Data'!$D$13,0,10*ROW('Sanitation Data'!D144))),CT150="No",ISNUMBER(OFFSET('Sanitation Data'!$D$13,0,10*ROW('Sanitation Data'!D144)))),CONCATENATE("[",ROUND(OFFSET('Sanitation Data'!$D$13,0,10*ROW('Sanitation Data'!D144)),0),"]"),IF(AND(ISNUMBER(OFFSET('Sanitation Data'!$D$13,0,10*ROW('Sanitation Data'!D144))),CT150="",ISNUMBER(OFFSET('Sanitation Data'!$D$13,0,10*ROW('Sanitation Data'!D144)))),OFFSET('Sanitation Data'!$D$13,0,10*ROW('Sanitation Data'!D144)),NA())))</f>
        <v>#N/A</v>
      </c>
      <c r="AF150" s="134" t="e">
        <f ca="1">+IF(AND(ISNUMBER(OFFSET('Sanitation Data'!$E$5,0,10*ROW('Sanitation Data'!E144))),CU150="Yes"),100-OFFSET('Sanitation Data'!$E$5,0,10*ROW('Sanitation Data'!E144)),IF(AND(ISNUMBER(OFFSET('Sanitation Data'!$E$5,0,10*ROW('Sanitation Data'!E144))),CU150="No",ISNUMBER(OFFSET('Sanitation Data'!$E$5,0,10*ROW('Sanitation Data'!E144)))),CONCATENATE("[",ROUND(100-OFFSET('Sanitation Data'!$E$5,0,10*ROW('Sanitation Data'!E144)),0),"]"),IF(AND(ISNUMBER(OFFSET('Sanitation Data'!$E$5,0,10*ROW('Sanitation Data'!E144))),CU150="",ISNUMBER(OFFSET('Sanitation Data'!$E$5,0,10*ROW('Sanitation Data'!E144)))),100-OFFSET('Sanitation Data'!$E$5,0,10*ROW('Sanitation Data'!E144)),NA())))</f>
        <v>#N/A</v>
      </c>
      <c r="AG150" s="134" t="e">
        <f ca="1">+IF(AND(ISNUMBER(OFFSET('Sanitation Data'!$E$7,0,10*ROW('Sanitation Data'!E144))),CV150="Yes"),OFFSET('Sanitation Data'!$E$7,0,10*ROW('Sanitation Data'!E144)),IF(AND(ISNUMBER(OFFSET('Sanitation Data'!$E$7,0,10*ROW('Sanitation Data'!E144))),CV150="No",ISNUMBER(OFFSET('Sanitation Data'!$E$7,0,10*ROW('Sanitation Data'!E144)))),CONCATENATE("[",ROUND(OFFSET('Sanitation Data'!$E$7,0,10*ROW('Sanitation Data'!E144)),0),"]"),IF(AND(ISNUMBER(OFFSET('Sanitation Data'!$E$7,0,10*ROW('Sanitation Data'!E144))),CV150="",ISNUMBER(OFFSET('Sanitation Data'!$E$7,0,10*ROW('Sanitation Data'!E144)))),OFFSET('Sanitation Data'!$E$7,0,10*ROW('Sanitation Data'!E144)),NA())))</f>
        <v>#N/A</v>
      </c>
      <c r="AH150" s="134" t="e">
        <f ca="1">+IF(AND(ISNUMBER(OFFSET('Sanitation Data'!$E$11,0,10*ROW('Sanitation Data'!E144))),CW150="Yes"),OFFSET('Sanitation Data'!$E$11,0,10*ROW('Sanitation Data'!E144)),IF(AND(ISNUMBER(OFFSET('Sanitation Data'!$E$11,0,10*ROW('Sanitation Data'!E144))),CW150="No",ISNUMBER(OFFSET('Sanitation Data'!$E$11,0,10*ROW('Sanitation Data'!E144)))),CONCATENATE("[",ROUND(OFFSET('Sanitation Data'!$E$11,0,10*ROW('Sanitation Data'!E144)),0),"]"),IF(AND(ISNUMBER(OFFSET('Sanitation Data'!$E$11,0,10*ROW('Sanitation Data'!E144))),CW150="",ISNUMBER(OFFSET('Sanitation Data'!$E$11,0,10*ROW('Sanitation Data'!E144)))),OFFSET('Sanitation Data'!$E$11,0,10*ROW('Sanitation Data'!E144)),NA())))</f>
        <v>#N/A</v>
      </c>
      <c r="AI150" s="134" t="e">
        <f ca="1">+IF(AND(ISNUMBER(OFFSET('Sanitation Data'!$E$12,0,10*ROW('Sanitation Data'!E144))),CX150="Yes"),OFFSET('Sanitation Data'!$E$12,0,10*ROW('Sanitation Data'!E144)),IF(AND(ISNUMBER(OFFSET('Sanitation Data'!$E$12,0,10*ROW('Sanitation Data'!E144))),CX150="No",ISNUMBER(OFFSET('Sanitation Data'!$E$12,0,10*ROW('Sanitation Data'!E144)))),CONCATENATE("[",ROUND(OFFSET('Sanitation Data'!$E$12,0,10*ROW('Sanitation Data'!E144)),0),"]"),IF(AND(ISNUMBER(OFFSET('Sanitation Data'!$E$12,0,10*ROW('Sanitation Data'!E144))),CX150="",ISNUMBER(OFFSET('Sanitation Data'!$E$12,0,10*ROW('Sanitation Data'!E144)))),OFFSET('Sanitation Data'!$E$12,0,10*ROW('Sanitation Data'!E144)),NA())))</f>
        <v>#N/A</v>
      </c>
      <c r="AJ150" s="134" t="e">
        <f ca="1">+IF(AND(ISNUMBER(OFFSET('Sanitation Data'!$E$13,0,10*ROW('Sanitation Data'!E144))),CY150="Yes"),OFFSET('Sanitation Data'!$E$13,0,10*ROW('Sanitation Data'!E144)),IF(AND(ISNUMBER(OFFSET('Sanitation Data'!$E$13,0,10*ROW('Sanitation Data'!E144))),CY150="No",ISNUMBER(OFFSET('Sanitation Data'!$E$13,0,10*ROW('Sanitation Data'!E144)))),CONCATENATE("[",ROUND(OFFSET('Sanitation Data'!$E$13,0,10*ROW('Sanitation Data'!E144)),0),"]"),IF(AND(ISNUMBER(OFFSET('Sanitation Data'!$E$13,0,10*ROW('Sanitation Data'!E144))),CY150="",ISNUMBER(OFFSET('Sanitation Data'!$E$13,0,10*ROW('Sanitation Data'!E144)))),OFFSET('Sanitation Data'!$E$13,0,10*ROW('Sanitation Data'!E144)),NA())))</f>
        <v>#N/A</v>
      </c>
      <c r="AK150" s="134" t="e">
        <f ca="1">+IF(AND(ISNUMBER(OFFSET('Sanitation Data'!$F$5,0,10*ROW('Sanitation Data'!F144))),CZ150="Yes"),100-OFFSET('Sanitation Data'!$F$5,0,10*ROW('Sanitation Data'!F144)),IF(AND(ISNUMBER(OFFSET('Sanitation Data'!$F$5,0,10*ROW('Sanitation Data'!F144))),CZ150="No",ISNUMBER(OFFSET('Sanitation Data'!$F$5,0,10*ROW('Sanitation Data'!F144)))),CONCATENATE("[",ROUND(100-OFFSET('Sanitation Data'!$F$5,0,10*ROW('Sanitation Data'!F144)),0),"]"),IF(AND(ISNUMBER(OFFSET('Sanitation Data'!$F$5,0,10*ROW('Sanitation Data'!F144))),CZ150="",ISNUMBER(OFFSET('Sanitation Data'!$F$5,0,10*ROW('Sanitation Data'!F144)))),100-OFFSET('Sanitation Data'!$F$5,0,10*ROW('Sanitation Data'!F144)),NA())))</f>
        <v>#N/A</v>
      </c>
      <c r="AL150" s="134" t="e">
        <f ca="1">+IF(AND(ISNUMBER(OFFSET('Sanitation Data'!$F$7,0,10*ROW('Sanitation Data'!F144))),DA150="Yes"),OFFSET('Sanitation Data'!$F$7,0,10*ROW('Sanitation Data'!F144)),IF(AND(ISNUMBER(OFFSET('Sanitation Data'!$F$7,0,10*ROW('Sanitation Data'!F144))),DA150="No",ISNUMBER(OFFSET('Sanitation Data'!$F$7,0,10*ROW('Sanitation Data'!F144)))),CONCATENATE("[",ROUND(OFFSET('Sanitation Data'!$F$7,0,10*ROW('Sanitation Data'!F144)),0),"]"),IF(AND(ISNUMBER(OFFSET('Sanitation Data'!$F$7,0,10*ROW('Sanitation Data'!F144))),DA150="",ISNUMBER(OFFSET('Sanitation Data'!$F$7,0,10*ROW('Sanitation Data'!F144)))),OFFSET('Sanitation Data'!$F$7,0,10*ROW('Sanitation Data'!F144)),NA())))</f>
        <v>#N/A</v>
      </c>
      <c r="AM150" s="134" t="e">
        <f ca="1">+IF(AND(ISNUMBER(OFFSET('Sanitation Data'!$F$11,0,10*ROW('Sanitation Data'!F144))),DB150="Yes"),OFFSET('Sanitation Data'!$F$11,0,10*ROW('Sanitation Data'!F144)),IF(AND(ISNUMBER(OFFSET('Sanitation Data'!$F$11,0,10*ROW('Sanitation Data'!F144))),DB150="No",ISNUMBER(OFFSET('Sanitation Data'!$F$11,0,10*ROW('Sanitation Data'!F144)))),CONCATENATE("[",ROUND(OFFSET('Sanitation Data'!$F$11,0,10*ROW('Sanitation Data'!F144)),0),"]"),IF(AND(ISNUMBER(OFFSET('Sanitation Data'!$F$11,0,10*ROW('Sanitation Data'!F144))),DB150="",ISNUMBER(OFFSET('Sanitation Data'!$F$11,0,10*ROW('Sanitation Data'!F144)))),OFFSET('Sanitation Data'!$F$11,0,10*ROW('Sanitation Data'!F144)),NA())))</f>
        <v>#N/A</v>
      </c>
      <c r="AN150" s="134" t="e">
        <f ca="1">+IF(AND(ISNUMBER(OFFSET('Sanitation Data'!$F$12,0,10*ROW('Sanitation Data'!F144))),DC150="Yes"),OFFSET('Sanitation Data'!$F$12,0,10*ROW('Sanitation Data'!F144)),IF(AND(ISNUMBER(OFFSET('Sanitation Data'!$F$12,0,10*ROW('Sanitation Data'!F144))),DC150="No",ISNUMBER(OFFSET('Sanitation Data'!$F$12,0,10*ROW('Sanitation Data'!F144)))),CONCATENATE("[",ROUND(OFFSET('Sanitation Data'!$F$12,0,10*ROW('Sanitation Data'!F144)),0),"]"),IF(AND(ISNUMBER(OFFSET('Sanitation Data'!$F$12,0,10*ROW('Sanitation Data'!F144))),DC150="",ISNUMBER(OFFSET('Sanitation Data'!$F$12,0,10*ROW('Sanitation Data'!F144)))),OFFSET('Sanitation Data'!$F$12,0,10*ROW('Sanitation Data'!F144)),NA())))</f>
        <v>#N/A</v>
      </c>
      <c r="AO150" s="134" t="e">
        <f ca="1">+IF(AND(ISNUMBER(OFFSET('Sanitation Data'!$F$13,0,10*ROW('Sanitation Data'!F144))),DD150="Yes"),OFFSET('Sanitation Data'!$F$13,0,10*ROW('Sanitation Data'!F144)),IF(AND(ISNUMBER(OFFSET('Sanitation Data'!$F$13,0,10*ROW('Sanitation Data'!F144))),DD150="No",ISNUMBER(OFFSET('Sanitation Data'!$F$13,0,10*ROW('Sanitation Data'!F144)))),CONCATENATE("[",ROUND(OFFSET('Sanitation Data'!$F$13,0,10*ROW('Sanitation Data'!F144)),0),"]"),IF(AND(ISNUMBER(OFFSET('Sanitation Data'!$F$13,0,10*ROW('Sanitation Data'!F144))),DD150="",ISNUMBER(OFFSET('Sanitation Data'!$F$13,0,10*ROW('Sanitation Data'!F144)))),OFFSET('Sanitation Data'!$F$13,0,10*ROW('Sanitation Data'!F144)),NA())))</f>
        <v>#N/A</v>
      </c>
      <c r="AP150" s="134" t="e">
        <f ca="1">+IF(AND(ISNUMBER(OFFSET('Sanitation Data'!$G$5,0,10*ROW('Sanitation Data'!G144))),DE150="Yes"),100-OFFSET('Sanitation Data'!$G$5,0,10*ROW('Sanitation Data'!G144)),IF(AND(ISNUMBER(OFFSET('Sanitation Data'!$G$5,0,10*ROW('Sanitation Data'!G144))),DE150="No",ISNUMBER(OFFSET('Sanitation Data'!$G$5,0,10*ROW('Sanitation Data'!G144)))),CONCATENATE("[",ROUND(100-OFFSET('Sanitation Data'!$G$5,0,10*ROW('Sanitation Data'!G144)),0),"]"),IF(AND(ISNUMBER(OFFSET('Sanitation Data'!$G$5,0,10*ROW('Sanitation Data'!G144))),DE150="",ISNUMBER(OFFSET('Sanitation Data'!$G$5,0,10*ROW('Sanitation Data'!G144)))),100-OFFSET('Sanitation Data'!$G$5,0,10*ROW('Sanitation Data'!G144)),NA())))</f>
        <v>#N/A</v>
      </c>
      <c r="AQ150" s="134" t="e">
        <f ca="1">+IF(AND(ISNUMBER(OFFSET('Sanitation Data'!$G$7,0,10*ROW('Sanitation Data'!G144))),DF150="Yes"),OFFSET('Sanitation Data'!$G$7,0,10*ROW('Sanitation Data'!G144)),IF(AND(ISNUMBER(OFFSET('Sanitation Data'!$G$7,0,10*ROW('Sanitation Data'!G144))),DF150="No",ISNUMBER(OFFSET('Sanitation Data'!$G$7,0,10*ROW('Sanitation Data'!G144)))),CONCATENATE("[",ROUND(OFFSET('Sanitation Data'!$G$7,0,10*ROW('Sanitation Data'!G144)),0),"]"),IF(AND(ISNUMBER(OFFSET('Sanitation Data'!$G$7,0,10*ROW('Sanitation Data'!G144))),DF150="",ISNUMBER(OFFSET('Sanitation Data'!$G$7,0,10*ROW('Sanitation Data'!G144)))),OFFSET('Sanitation Data'!$G$7,0,10*ROW('Sanitation Data'!G144)),NA())))</f>
        <v>#N/A</v>
      </c>
      <c r="AR150" s="134" t="e">
        <f ca="1">+IF(AND(ISNUMBER(OFFSET('Sanitation Data'!$G$11,0,10*ROW('Sanitation Data'!G144))),DG150="Yes"),OFFSET('Sanitation Data'!$G$11,0,10*ROW('Sanitation Data'!G144)),IF(AND(ISNUMBER(OFFSET('Sanitation Data'!$G$11,0,10*ROW('Sanitation Data'!G144))),DG150="No",ISNUMBER(OFFSET('Sanitation Data'!$G$11,0,10*ROW('Sanitation Data'!G144)))),CONCATENATE("[",ROUND(OFFSET('Sanitation Data'!$G$11,0,10*ROW('Sanitation Data'!G144)),0),"]"),IF(AND(ISNUMBER(OFFSET('Sanitation Data'!$G$11,0,10*ROW('Sanitation Data'!G144))),DG150="",ISNUMBER(OFFSET('Sanitation Data'!$G$11,0,10*ROW('Sanitation Data'!G144)))),OFFSET('Sanitation Data'!$G$11,0,10*ROW('Sanitation Data'!G144)),NA())))</f>
        <v>#N/A</v>
      </c>
      <c r="AS150" s="134" t="e">
        <f ca="1">+IF(AND(ISNUMBER(OFFSET('Sanitation Data'!$G$12,0,10*ROW('Sanitation Data'!G144))),DH150="Yes"),OFFSET('Sanitation Data'!$G$12,0,10*ROW('Sanitation Data'!G144)),IF(AND(ISNUMBER(OFFSET('Sanitation Data'!$G$12,0,10*ROW('Sanitation Data'!G144))),DH150="No",ISNUMBER(OFFSET('Sanitation Data'!$G$12,0,10*ROW('Sanitation Data'!G144)))),CONCATENATE("[",ROUND(OFFSET('Sanitation Data'!$G$12,0,10*ROW('Sanitation Data'!G144)),0),"]"),IF(AND(ISNUMBER(OFFSET('Sanitation Data'!$G$12,0,10*ROW('Sanitation Data'!G144))),DH150="",ISNUMBER(OFFSET('Sanitation Data'!$G$12,0,10*ROW('Sanitation Data'!G144)))),OFFSET('Sanitation Data'!$G$12,0,10*ROW('Sanitation Data'!G144)),NA())))</f>
        <v>#N/A</v>
      </c>
      <c r="AT150" s="134" t="e">
        <f ca="1">+IF(AND(ISNUMBER(OFFSET('Sanitation Data'!$G$13,0,10*ROW('Sanitation Data'!G144))),DI150="Yes"),OFFSET('Sanitation Data'!$G$13,0,10*ROW('Sanitation Data'!G144)),IF(AND(ISNUMBER(OFFSET('Sanitation Data'!$G$13,0,10*ROW('Sanitation Data'!G144))),DI150="No",ISNUMBER(OFFSET('Sanitation Data'!$G$13,0,10*ROW('Sanitation Data'!G144)))),CONCATENATE("[",ROUND(OFFSET('Sanitation Data'!$G$13,0,10*ROW('Sanitation Data'!G144)),0),"]"),IF(AND(ISNUMBER(OFFSET('Sanitation Data'!$G$13,0,10*ROW('Sanitation Data'!G144))),DI150="",ISNUMBER(OFFSET('Sanitation Data'!$G$13,0,10*ROW('Sanitation Data'!G144)))),OFFSET('Sanitation Data'!$G$13,0,10*ROW('Sanitation Data'!G144)),NA())))</f>
        <v>#N/A</v>
      </c>
      <c r="AU150" s="134" t="e">
        <f ca="1">+IF(AND(ISNUMBER(OFFSET('Sanitation Data'!$H$5,0,10*ROW('Sanitation Data'!H144))),DJ150="Yes"),100-OFFSET('Sanitation Data'!$H$5,0,10*ROW('Sanitation Data'!H144)),IF(AND(ISNUMBER(OFFSET('Sanitation Data'!$H$5,0,10*ROW('Sanitation Data'!H144))),DJ150="No",ISNUMBER(OFFSET('Sanitation Data'!$H$5,0,10*ROW('Sanitation Data'!H144)))),CONCATENATE("[",ROUND(100-OFFSET('Sanitation Data'!$H$5,0,10*ROW('Sanitation Data'!H144)),0),"]"),IF(AND(ISNUMBER(OFFSET('Sanitation Data'!$H$5,0,10*ROW('Sanitation Data'!H144))),DJ150="",ISNUMBER(OFFSET('Sanitation Data'!$H$5,0,10*ROW('Sanitation Data'!H144)))),100-OFFSET('Sanitation Data'!$H$5,0,10*ROW('Sanitation Data'!H144)),NA())))</f>
        <v>#N/A</v>
      </c>
      <c r="AV150" s="134" t="e">
        <f ca="1">+IF(AND(ISNUMBER(OFFSET('Sanitation Data'!$H$7,0,10*ROW('Sanitation Data'!H144))),DK150="Yes"),OFFSET('Sanitation Data'!$H$7,0,10*ROW('Sanitation Data'!H144)),IF(AND(ISNUMBER(OFFSET('Sanitation Data'!$H$7,0,10*ROW('Sanitation Data'!H144))),DK150="No",ISNUMBER(OFFSET('Sanitation Data'!$H$7,0,10*ROW('Sanitation Data'!H144)))),CONCATENATE("[",ROUND(OFFSET('Sanitation Data'!$H$7,0,10*ROW('Sanitation Data'!H144)),0),"]"),IF(AND(ISNUMBER(OFFSET('Sanitation Data'!$H$7,0,10*ROW('Sanitation Data'!H144))),DK150="",ISNUMBER(OFFSET('Sanitation Data'!$H$7,0,10*ROW('Sanitation Data'!H144)))),OFFSET('Sanitation Data'!$H$7,0,10*ROW('Sanitation Data'!H144)),NA())))</f>
        <v>#N/A</v>
      </c>
      <c r="AW150" s="134" t="e">
        <f ca="1">+IF(AND(ISNUMBER(OFFSET('Sanitation Data'!$H$11,0,10*ROW('Sanitation Data'!H144))),DL150="Yes"),OFFSET('Sanitation Data'!$H$11,0,10*ROW('Sanitation Data'!H144)),IF(AND(ISNUMBER(OFFSET('Sanitation Data'!$H$11,0,10*ROW('Sanitation Data'!H144))),DL150="No",ISNUMBER(OFFSET('Sanitation Data'!$H$11,0,10*ROW('Sanitation Data'!H144)))),CONCATENATE("[",ROUND(OFFSET('Sanitation Data'!$H$11,0,10*ROW('Sanitation Data'!H144)),0),"]"),IF(AND(ISNUMBER(OFFSET('Sanitation Data'!$H$11,0,10*ROW('Sanitation Data'!H144))),DL150="",ISNUMBER(OFFSET('Sanitation Data'!$H$11,0,10*ROW('Sanitation Data'!H144)))),OFFSET('Sanitation Data'!$H$11,0,10*ROW('Sanitation Data'!H144)),NA())))</f>
        <v>#N/A</v>
      </c>
      <c r="AX150" s="134" t="e">
        <f ca="1">+IF(AND(ISNUMBER(OFFSET('Sanitation Data'!$H$12,0,10*ROW('Sanitation Data'!H144))),DM150="Yes"),OFFSET('Sanitation Data'!$H$12,0,10*ROW('Sanitation Data'!H144)),IF(AND(ISNUMBER(OFFSET('Sanitation Data'!$H$12,0,10*ROW('Sanitation Data'!H144))),DM150="No",ISNUMBER(OFFSET('Sanitation Data'!$H$12,0,10*ROW('Sanitation Data'!H144)))),CONCATENATE("[",ROUND(OFFSET('Sanitation Data'!$H$12,0,10*ROW('Sanitation Data'!H144)),0),"]"),IF(AND(ISNUMBER(OFFSET('Sanitation Data'!$H$12,0,10*ROW('Sanitation Data'!H144))),DM150="",ISNUMBER(OFFSET('Sanitation Data'!$H$12,0,10*ROW('Sanitation Data'!H144)))),OFFSET('Sanitation Data'!$H$12,0,10*ROW('Sanitation Data'!H144)),NA())))</f>
        <v>#N/A</v>
      </c>
      <c r="AY150" s="134" t="e">
        <f ca="1">+IF(AND(ISNUMBER(OFFSET('Sanitation Data'!$H$13,0,10*ROW('Sanitation Data'!H144))),DN150="Yes"),OFFSET('Sanitation Data'!$H$13,0,10*ROW('Sanitation Data'!H144)),IF(AND(ISNUMBER(OFFSET('Sanitation Data'!$H$13,0,10*ROW('Sanitation Data'!H144))),DN150="No",ISNUMBER(OFFSET('Sanitation Data'!$H$13,0,10*ROW('Sanitation Data'!H144)))),CONCATENATE("[",ROUND(OFFSET('Sanitation Data'!$H$13,0,10*ROW('Sanitation Data'!H144)),0),"]"),IF(AND(ISNUMBER(OFFSET('Sanitation Data'!$H$13,0,10*ROW('Sanitation Data'!H144))),DN150="",ISNUMBER(OFFSET('Sanitation Data'!$H$13,0,10*ROW('Sanitation Data'!H144)))),OFFSET('Sanitation Data'!$H$13,0,10*ROW('Sanitation Data'!H144)),NA())))</f>
        <v>#N/A</v>
      </c>
      <c r="AZ150" s="135" t="e">
        <f ca="1">+IF(AND(ISNUMBER(OFFSET('Hygiene Data'!$C$6,0,10*ROW('Hygiene Data'!C144))),DO150="Yes"),OFFSET('Hygiene Data'!$C$6,0,10*ROW('Hygiene Data'!C144)),IF(AND(ISNUMBER(OFFSET('Hygiene Data'!$C$6,0,10*ROW('Hygiene Data'!C144))),DO150="No",ISNUMBER(OFFSET('Hygiene Data'!$C$6,0,10*ROW('Hygiene Data'!C144)))),CONCATENATE("[",ROUND(OFFSET('Hygiene Data'!$C$6,0,10*ROW('Hygiene Data'!C144)),0),"]"),IF(AND(ISNUMBER(OFFSET('Hygiene Data'!$C$6,0,10*ROW('Hygiene Data'!C144))),DO150="",ISNUMBER(OFFSET('Hygiene Data'!$C$6,0,10*ROW('Hygiene Data'!C144)))),OFFSET('Hygiene Data'!$C$6,0,10*ROW('Hygiene Data'!C144)),NA())))</f>
        <v>#N/A</v>
      </c>
      <c r="BA150" s="135" t="e">
        <f ca="1">+IF(AND(ISNUMBER(OFFSET('Hygiene Data'!$C$8,0,10*ROW('Hygiene Data'!C144))),DP150="Yes"),OFFSET('Hygiene Data'!$C$8,0,10*ROW('Hygiene Data'!C144)),IF(AND(ISNUMBER(OFFSET('Hygiene Data'!$C$8,0,10*ROW('Hygiene Data'!C144))),DP150="No",ISNUMBER(OFFSET('Hygiene Data'!$C$8,0,10*ROW('Hygiene Data'!C144)))),CONCATENATE("[",ROUND(OFFSET('Hygiene Data'!$C$8,0,10*ROW('Hygiene Data'!C144)),0),"]"),IF(AND(ISNUMBER(OFFSET('Hygiene Data'!$C$8,0,10*ROW('Hygiene Data'!C144))),DP150="",ISNUMBER(OFFSET('Hygiene Data'!$C$8,0,10*ROW('Hygiene Data'!C144)))),OFFSET('Hygiene Data'!$C$8,0,10*ROW('Hygiene Data'!C144)),NA())))</f>
        <v>#N/A</v>
      </c>
      <c r="BB150" s="135" t="e">
        <f ca="1">+IF(AND(ISNUMBER(OFFSET('Hygiene Data'!$C$10,0,10*ROW('Hygiene Data'!C144))),DQ150="Yes"),OFFSET('Hygiene Data'!$C$10,0,10*ROW('Hygiene Data'!C144)),IF(AND(ISNUMBER(OFFSET('Hygiene Data'!$C$10,0,10*ROW('Hygiene Data'!C144))),DQ150="No",ISNUMBER(OFFSET('Hygiene Data'!$C$10,0,10*ROW('Hygiene Data'!C144)))),CONCATENATE("[",ROUND(OFFSET('Hygiene Data'!$C$10,0,10*ROW('Hygiene Data'!C144)),0),"]"),IF(AND(ISNUMBER(OFFSET('Hygiene Data'!$C$10,0,10*ROW('Hygiene Data'!C144))),DQ150="",ISNUMBER(OFFSET('Hygiene Data'!$C$10,0,10*ROW('Hygiene Data'!C144)))),OFFSET('Hygiene Data'!$C$10,0,10*ROW('Hygiene Data'!C144)),NA())))</f>
        <v>#N/A</v>
      </c>
      <c r="BC150" s="135" t="e">
        <f ca="1">+IF(AND(ISNUMBER(OFFSET('Hygiene Data'!$D$6,0,10*ROW('Hygiene Data'!D144))),DR150="Yes"),OFFSET('Hygiene Data'!$D$6,0,10*ROW('Hygiene Data'!D144)),IF(AND(ISNUMBER(OFFSET('Hygiene Data'!$D$6,0,10*ROW('Hygiene Data'!D144))),DR150="No",ISNUMBER(OFFSET('Hygiene Data'!$D$6,0,10*ROW('Hygiene Data'!D144)))),CONCATENATE("[",ROUND(OFFSET('Hygiene Data'!$D$6,0,10*ROW('Hygiene Data'!D144)),0),"]"),IF(AND(ISNUMBER(OFFSET('Hygiene Data'!$D$6,0,10*ROW('Hygiene Data'!D144))),DR150="",ISNUMBER(OFFSET('Hygiene Data'!$D$6,0,10*ROW('Hygiene Data'!D144)))),OFFSET('Hygiene Data'!$D$6,0,10*ROW('Hygiene Data'!D144)),NA())))</f>
        <v>#N/A</v>
      </c>
      <c r="BD150" s="135" t="e">
        <f ca="1">+IF(AND(ISNUMBER(OFFSET('Hygiene Data'!$D$8,0,10*ROW('Hygiene Data'!D144))),DS150="Yes"),OFFSET('Hygiene Data'!$D$8,0,10*ROW('Hygiene Data'!D144)),IF(AND(ISNUMBER(OFFSET('Hygiene Data'!$D$8,0,10*ROW('Hygiene Data'!D144))),DS150="No",ISNUMBER(OFFSET('Hygiene Data'!$D$8,0,10*ROW('Hygiene Data'!D144)))),CONCATENATE("[",ROUND(OFFSET('Hygiene Data'!$D$8,0,10*ROW('Hygiene Data'!D144)),0),"]"),IF(AND(ISNUMBER(OFFSET('Hygiene Data'!$D$8,0,10*ROW('Hygiene Data'!D144))),DS150="",ISNUMBER(OFFSET('Hygiene Data'!$D$8,0,10*ROW('Hygiene Data'!D144)))),OFFSET('Hygiene Data'!$D$8,0,10*ROW('Hygiene Data'!D144)),NA())))</f>
        <v>#N/A</v>
      </c>
      <c r="BE150" s="135" t="e">
        <f ca="1">+IF(AND(ISNUMBER(OFFSET('Hygiene Data'!$D$10,0,10*ROW('Hygiene Data'!D144))),DT150="Yes"),OFFSET('Hygiene Data'!$D$10,0,10*ROW('Hygiene Data'!D144)),IF(AND(ISNUMBER(OFFSET('Hygiene Data'!$D$10,0,10*ROW('Hygiene Data'!D144))),DT150="No",ISNUMBER(OFFSET('Hygiene Data'!$D$10,0,10*ROW('Hygiene Data'!D144)))),CONCATENATE("[",ROUND(OFFSET('Hygiene Data'!$D$10,0,10*ROW('Hygiene Data'!D144)),0),"]"),IF(AND(ISNUMBER(OFFSET('Hygiene Data'!$D$10,0,10*ROW('Hygiene Data'!D144))),DT150="",ISNUMBER(OFFSET('Hygiene Data'!$D$10,0,10*ROW('Hygiene Data'!D144)))),OFFSET('Hygiene Data'!$D$10,0,10*ROW('Hygiene Data'!D144)),NA())))</f>
        <v>#N/A</v>
      </c>
      <c r="BF150" s="135" t="e">
        <f ca="1">+IF(AND(ISNUMBER(OFFSET('Hygiene Data'!$E$6,0,10*ROW('Hygiene Data'!E144))),DU150="Yes"),OFFSET('Hygiene Data'!$E$6,0,10*ROW('Hygiene Data'!E144)),IF(AND(ISNUMBER(OFFSET('Hygiene Data'!$E$6,0,10*ROW('Hygiene Data'!E144))),DU150="No",ISNUMBER(OFFSET('Hygiene Data'!$E$6,0,10*ROW('Hygiene Data'!E144)))),CONCATENATE("[",ROUND(OFFSET('Hygiene Data'!$E$6,0,10*ROW('Hygiene Data'!E144)),0),"]"),IF(AND(ISNUMBER(OFFSET('Hygiene Data'!$E$6,0,10*ROW('Hygiene Data'!E144))),DU150="",ISNUMBER(OFFSET('Hygiene Data'!$E$6,0,10*ROW('Hygiene Data'!E144)))),OFFSET('Hygiene Data'!$E$6,0,10*ROW('Hygiene Data'!E144)),NA())))</f>
        <v>#N/A</v>
      </c>
      <c r="BG150" s="135" t="e">
        <f ca="1">+IF(AND(ISNUMBER(OFFSET('Hygiene Data'!$E$8,0,10*ROW('Hygiene Data'!E144))),DV150="Yes"),OFFSET('Hygiene Data'!$E$8,0,10*ROW('Hygiene Data'!E144)),IF(AND(ISNUMBER(OFFSET('Hygiene Data'!$E$8,0,10*ROW('Hygiene Data'!E144))),DV150="No",ISNUMBER(OFFSET('Hygiene Data'!$E$8,0,10*ROW('Hygiene Data'!E144)))),CONCATENATE("[",ROUND(OFFSET('Hygiene Data'!$E$8,0,10*ROW('Hygiene Data'!E144)),0),"]"),IF(AND(ISNUMBER(OFFSET('Hygiene Data'!$E$8,0,10*ROW('Hygiene Data'!E144))),DV150="",ISNUMBER(OFFSET('Hygiene Data'!$E$8,0,10*ROW('Hygiene Data'!E144)))),OFFSET('Hygiene Data'!$E$8,0,10*ROW('Hygiene Data'!E144)),NA())))</f>
        <v>#N/A</v>
      </c>
      <c r="BH150" s="135" t="e">
        <f ca="1">+IF(AND(ISNUMBER(OFFSET('Hygiene Data'!$E$10,0,10*ROW('Hygiene Data'!E144))),DW150="Yes"),OFFSET('Hygiene Data'!$E$10,0,10*ROW('Hygiene Data'!E144)),IF(AND(ISNUMBER(OFFSET('Hygiene Data'!$E$10,0,10*ROW('Hygiene Data'!E144))),DW150="No",ISNUMBER(OFFSET('Hygiene Data'!$E$10,0,10*ROW('Hygiene Data'!E144)))),CONCATENATE("[",ROUND(OFFSET('Hygiene Data'!$E$10,0,10*ROW('Hygiene Data'!E144)),0),"]"),IF(AND(ISNUMBER(OFFSET('Hygiene Data'!$E$10,0,10*ROW('Hygiene Data'!E144))),DW150="",ISNUMBER(OFFSET('Hygiene Data'!$E$10,0,10*ROW('Hygiene Data'!E144)))),OFFSET('Hygiene Data'!$E$10,0,10*ROW('Hygiene Data'!E144)),NA())))</f>
        <v>#N/A</v>
      </c>
      <c r="BI150" s="135" t="e">
        <f ca="1">+IF(AND(ISNUMBER(OFFSET('Hygiene Data'!$F$6,0,10*ROW('Hygiene Data'!F144))),DX150="Yes"),OFFSET('Hygiene Data'!$F$6,0,10*ROW('Hygiene Data'!F144)),IF(AND(ISNUMBER(OFFSET('Hygiene Data'!$F$6,0,10*ROW('Hygiene Data'!F144))),DX150="No",ISNUMBER(OFFSET('Hygiene Data'!$F$6,0,10*ROW('Hygiene Data'!F144)))),CONCATENATE("[",ROUND(OFFSET('Hygiene Data'!$F$6,0,10*ROW('Hygiene Data'!F144)),0),"]"),IF(AND(ISNUMBER(OFFSET('Hygiene Data'!$F$6,0,10*ROW('Hygiene Data'!F144))),DX150="",ISNUMBER(OFFSET('Hygiene Data'!$F$6,0,10*ROW('Hygiene Data'!F144)))),OFFSET('Hygiene Data'!$F$6,0,10*ROW('Hygiene Data'!F144)),NA())))</f>
        <v>#N/A</v>
      </c>
      <c r="BJ150" s="135" t="e">
        <f ca="1">+IF(AND(ISNUMBER(OFFSET('Hygiene Data'!$F$8,0,10*ROW('Hygiene Data'!F144))),DY150="Yes"),OFFSET('Hygiene Data'!$F$8,0,10*ROW('Hygiene Data'!F144)),IF(AND(ISNUMBER(OFFSET('Hygiene Data'!$F$8,0,10*ROW('Hygiene Data'!F144))),DY150="No",ISNUMBER(OFFSET('Hygiene Data'!$F$8,0,10*ROW('Hygiene Data'!F144)))),CONCATENATE("[",ROUND(OFFSET('Hygiene Data'!$F$8,0,10*ROW('Hygiene Data'!F144)),0),"]"),IF(AND(ISNUMBER(OFFSET('Hygiene Data'!$F$8,0,10*ROW('Hygiene Data'!F144))),DY150="",ISNUMBER(OFFSET('Hygiene Data'!$F$8,0,10*ROW('Hygiene Data'!F144)))),OFFSET('Hygiene Data'!$F$8,0,10*ROW('Hygiene Data'!F144)),NA())))</f>
        <v>#N/A</v>
      </c>
      <c r="BK150" s="135" t="e">
        <f ca="1">+IF(AND(ISNUMBER(OFFSET('Hygiene Data'!$F$10,0,10*ROW('Hygiene Data'!F144))),DZ150="Yes"),OFFSET('Hygiene Data'!$F$10,0,10*ROW('Hygiene Data'!F144)),IF(AND(ISNUMBER(OFFSET('Hygiene Data'!$F$10,0,10*ROW('Hygiene Data'!F144))),DZ150="No",ISNUMBER(OFFSET('Hygiene Data'!$F$10,0,10*ROW('Hygiene Data'!F144)))),CONCATENATE("[",ROUND(OFFSET('Hygiene Data'!$F$10,0,10*ROW('Hygiene Data'!F144)),0),"]"),IF(AND(ISNUMBER(OFFSET('Hygiene Data'!$F$10,0,10*ROW('Hygiene Data'!F144))),DZ150="",ISNUMBER(OFFSET('Hygiene Data'!$F$10,0,10*ROW('Hygiene Data'!F144)))),OFFSET('Hygiene Data'!$F$10,0,10*ROW('Hygiene Data'!F144)),NA())))</f>
        <v>#N/A</v>
      </c>
      <c r="BL150" s="135" t="e">
        <f ca="1">+IF(AND(ISNUMBER(OFFSET('Hygiene Data'!$G$6,0,10*ROW('Hygiene Data'!G144))),EA150="Yes"),OFFSET('Hygiene Data'!$G$6,0,10*ROW('Hygiene Data'!G144)),IF(AND(ISNUMBER(OFFSET('Hygiene Data'!$G$6,0,10*ROW('Hygiene Data'!G144))),EA150="No",ISNUMBER(OFFSET('Hygiene Data'!$G$6,0,10*ROW('Hygiene Data'!G144)))),CONCATENATE("[",ROUND(OFFSET('Hygiene Data'!$G$6,0,10*ROW('Hygiene Data'!G144)),0),"]"),IF(AND(ISNUMBER(OFFSET('Hygiene Data'!$G$6,0,10*ROW('Hygiene Data'!G144))),EA150="",ISNUMBER(OFFSET('Hygiene Data'!$G$6,0,10*ROW('Hygiene Data'!G144)))),OFFSET('Hygiene Data'!$G$6,0,10*ROW('Hygiene Data'!G144)),NA())))</f>
        <v>#N/A</v>
      </c>
      <c r="BM150" s="135" t="e">
        <f ca="1">+IF(AND(ISNUMBER(OFFSET('Hygiene Data'!$G$8,0,10*ROW('Hygiene Data'!G144))),EB150="Yes"),OFFSET('Hygiene Data'!$G$8,0,10*ROW('Hygiene Data'!G144)),IF(AND(ISNUMBER(OFFSET('Hygiene Data'!$G$8,0,10*ROW('Hygiene Data'!G144))),EB150="No",ISNUMBER(OFFSET('Hygiene Data'!$G$8,0,10*ROW('Hygiene Data'!G144)))),CONCATENATE("[",ROUND(OFFSET('Hygiene Data'!$G$8,0,10*ROW('Hygiene Data'!G144)),0),"]"),IF(AND(ISNUMBER(OFFSET('Hygiene Data'!$G$8,0,10*ROW('Hygiene Data'!G144))),EB150="",ISNUMBER(OFFSET('Hygiene Data'!$G$8,0,10*ROW('Hygiene Data'!G144)))),OFFSET('Hygiene Data'!$G$8,0,10*ROW('Hygiene Data'!G144)),NA())))</f>
        <v>#N/A</v>
      </c>
      <c r="BN150" s="135" t="e">
        <f ca="1">+IF(AND(ISNUMBER(OFFSET('Hygiene Data'!$G$10,0,10*ROW('Hygiene Data'!G144))),EC150="Yes"),OFFSET('Hygiene Data'!$G$10,0,10*ROW('Hygiene Data'!G144)),IF(AND(ISNUMBER(OFFSET('Hygiene Data'!$G$10,0,10*ROW('Hygiene Data'!G144))),EC150="No",ISNUMBER(OFFSET('Hygiene Data'!$G$10,0,10*ROW('Hygiene Data'!G144)))),CONCATENATE("[",ROUND(OFFSET('Hygiene Data'!$G$10,0,10*ROW('Hygiene Data'!G144)),0),"]"),IF(AND(ISNUMBER(OFFSET('Hygiene Data'!$G$10,0,10*ROW('Hygiene Data'!G144))),EC150="",ISNUMBER(OFFSET('Hygiene Data'!$G$10,0,10*ROW('Hygiene Data'!G144)))),OFFSET('Hygiene Data'!$G$10,0,10*ROW('Hygiene Data'!G144)),NA())))</f>
        <v>#N/A</v>
      </c>
      <c r="BO150" s="135" t="e">
        <f ca="1">+IF(AND(ISNUMBER(OFFSET('Hygiene Data'!$H$6,0,10*ROW('Hygiene Data'!H144))),ED150="Yes"),OFFSET('Hygiene Data'!$H$6,0,10*ROW('Hygiene Data'!H144)),IF(AND(ISNUMBER(OFFSET('Hygiene Data'!$H$6,0,10*ROW('Hygiene Data'!H144))),ED150="No",ISNUMBER(OFFSET('Hygiene Data'!$H$6,0,10*ROW('Hygiene Data'!H144)))),CONCATENATE("[",ROUND(OFFSET('Hygiene Data'!$H$6,0,10*ROW('Hygiene Data'!H144)),0),"]"),IF(AND(ISNUMBER(OFFSET('Hygiene Data'!$H$6,0,10*ROW('Hygiene Data'!H144))),ED150="",ISNUMBER(OFFSET('Hygiene Data'!$H$6,0,10*ROW('Hygiene Data'!H144)))),OFFSET('Hygiene Data'!$H$6,0,10*ROW('Hygiene Data'!H144)),NA())))</f>
        <v>#N/A</v>
      </c>
      <c r="BP150" s="135" t="e">
        <f ca="1">+IF(AND(ISNUMBER(OFFSET('Hygiene Data'!$H$8,0,10*ROW('Hygiene Data'!H144))),EE150="Yes"),OFFSET('Hygiene Data'!$H$8,0,10*ROW('Hygiene Data'!H144)),IF(AND(ISNUMBER(OFFSET('Hygiene Data'!$H$8,0,10*ROW('Hygiene Data'!H144))),EE150="No",ISNUMBER(OFFSET('Hygiene Data'!$H$8,0,10*ROW('Hygiene Data'!H144)))),CONCATENATE("[",ROUND(OFFSET('Hygiene Data'!$H$8,0,10*ROW('Hygiene Data'!H144)),0),"]"),IF(AND(ISNUMBER(OFFSET('Hygiene Data'!$H$8,0,10*ROW('Hygiene Data'!H144))),EE150="",ISNUMBER(OFFSET('Hygiene Data'!$H$8,0,10*ROW('Hygiene Data'!H144)))),OFFSET('Hygiene Data'!$H$8,0,10*ROW('Hygiene Data'!H144)),NA())))</f>
        <v>#N/A</v>
      </c>
      <c r="BQ150" s="135" t="e">
        <f ca="1">+IF(AND(ISNUMBER(OFFSET('Hygiene Data'!$H$10,0,10*ROW('Hygiene Data'!H144))),EF150="Yes"),OFFSET('Hygiene Data'!$H$10,0,10*ROW('Hygiene Data'!H144)),IF(AND(ISNUMBER(OFFSET('Hygiene Data'!$H$10,0,10*ROW('Hygiene Data'!H144))),EF150="No",ISNUMBER(OFFSET('Hygiene Data'!$H$10,0,10*ROW('Hygiene Data'!H144)))),CONCATENATE("[",ROUND(OFFSET('Hygiene Data'!$H$10,0,10*ROW('Hygiene Data'!H144)),0),"]"),IF(AND(ISNUMBER(OFFSET('Hygiene Data'!$H$10,0,10*ROW('Hygiene Data'!H144))),EF150="",ISNUMBER(OFFSET('Hygiene Data'!$H$10,0,10*ROW('Hygiene Data'!H144)))),OFFSET('Hygiene Data'!$H$10,0,10*ROW('Hygiene Data'!H144)),NA())))</f>
        <v>#N/A</v>
      </c>
      <c r="BS150" s="34" t="str">
        <f ca="1">+IF(OFFSET('Water Data'!$C$28,0,10*ROW('Water Data'!C144))="","",OFFSET('Water Data'!$C$28,0,10*ROW('Water Data'!C144)))</f>
        <v/>
      </c>
      <c r="BT150" s="34" t="str">
        <f ca="1">+IF(OFFSET('Water Data'!$C$29,0,10*ROW('Water Data'!C144))="","",OFFSET('Water Data'!$C$29,0,10*ROW('Water Data'!C144)))</f>
        <v/>
      </c>
      <c r="BU150" s="34" t="str">
        <f ca="1">+IF(OFFSET('Water Data'!$C$30,0,10*ROW('Water Data'!C144))="","",OFFSET('Water Data'!$C$30,0,10*ROW('Water Data'!C144)))</f>
        <v/>
      </c>
      <c r="BV150" s="34" t="str">
        <f ca="1">+IF(OFFSET('Water Data'!$D$28,0,10*ROW('Water Data'!D144))="","",OFFSET('Water Data'!$D$28,0,10*ROW('Water Data'!D144)))</f>
        <v/>
      </c>
      <c r="BW150" s="34" t="str">
        <f ca="1">+IF(OFFSET('Water Data'!$D$29,0,10*ROW('Water Data'!D144))="","",OFFSET('Water Data'!$D$29,0,10*ROW('Water Data'!D144)))</f>
        <v/>
      </c>
      <c r="BX150" s="34" t="str">
        <f ca="1">+IF(OFFSET('Water Data'!$D$30,0,10*ROW('Water Data'!D144))="","",OFFSET('Water Data'!$D$30,0,10*ROW('Water Data'!D144)))</f>
        <v/>
      </c>
      <c r="BY150" s="34" t="str">
        <f ca="1">+IF(OFFSET('Water Data'!$E$28,0,10*ROW('Water Data'!E144))="","",OFFSET('Water Data'!$E$28,0,10*ROW('Water Data'!E144)))</f>
        <v/>
      </c>
      <c r="BZ150" s="34" t="str">
        <f ca="1">+IF(OFFSET('Water Data'!$E$29,0,10*ROW('Water Data'!E144))="","",OFFSET('Water Data'!$E$29,0,10*ROW('Water Data'!E144)))</f>
        <v/>
      </c>
      <c r="CA150" s="34" t="str">
        <f ca="1">+IF(OFFSET('Water Data'!$E$30,0,10*ROW('Water Data'!E144))="","",OFFSET('Water Data'!$E$30,0,10*ROW('Water Data'!E144)))</f>
        <v/>
      </c>
      <c r="CB150" s="34" t="str">
        <f ca="1">+IF(OFFSET('Water Data'!$F$28,0,10*ROW('Water Data'!F144))="","",OFFSET('Water Data'!$F$28,0,10*ROW('Water Data'!F144)))</f>
        <v/>
      </c>
      <c r="CC150" s="34" t="str">
        <f ca="1">+IF(OFFSET('Water Data'!$F$29,0,10*ROW('Water Data'!F144))="","",OFFSET('Water Data'!$F$29,0,10*ROW('Water Data'!F144)))</f>
        <v/>
      </c>
      <c r="CD150" s="34" t="str">
        <f ca="1">+IF(OFFSET('Water Data'!$F$30,0,10*ROW('Water Data'!F144))="","",OFFSET('Water Data'!$F$30,0,10*ROW('Water Data'!F144)))</f>
        <v/>
      </c>
      <c r="CE150" s="34" t="str">
        <f ca="1">+IF(OFFSET('Water Data'!$G$28,0,10*ROW('Water Data'!G144))="","",OFFSET('Water Data'!$G$28,0,10*ROW('Water Data'!G144)))</f>
        <v/>
      </c>
      <c r="CF150" s="34" t="str">
        <f ca="1">+IF(OFFSET('Water Data'!$G$29,0,10*ROW('Water Data'!G144))="","",OFFSET('Water Data'!$G$29,0,10*ROW('Water Data'!G144)))</f>
        <v/>
      </c>
      <c r="CG150" s="34" t="str">
        <f ca="1">+IF(OFFSET('Water Data'!$G$30,0,10*ROW('Water Data'!G144))="","",OFFSET('Water Data'!$G$30,0,10*ROW('Water Data'!G144)))</f>
        <v/>
      </c>
      <c r="CH150" s="34" t="str">
        <f ca="1">+IF(OFFSET('Water Data'!$H$28,0,10*ROW('Water Data'!H144))="","",OFFSET('Water Data'!$H$28,0,10*ROW('Water Data'!H144)))</f>
        <v/>
      </c>
      <c r="CI150" s="34" t="str">
        <f ca="1">+IF(OFFSET('Water Data'!$H$29,0,10*ROW('Water Data'!H144))="","",OFFSET('Water Data'!$H$29,0,10*ROW('Water Data'!H144)))</f>
        <v/>
      </c>
      <c r="CJ150" s="34" t="str">
        <f ca="1">+IF(OFFSET('Water Data'!$H$30,0,10*ROW('Water Data'!H144))="","",OFFSET('Water Data'!$H$30,0,10*ROW('Water Data'!H144)))</f>
        <v/>
      </c>
      <c r="CK150" s="34" t="str">
        <f ca="1">+IF(OFFSET('Sanitation Data'!$C$29,0,10*ROW('Sanitation Data'!C144))="","",OFFSET('Sanitation Data'!$C$29,0,10*ROW('Sanitation Data'!C144)))</f>
        <v/>
      </c>
      <c r="CL150" s="34" t="str">
        <f ca="1">+IF(OFFSET('Sanitation Data'!$C$30,0,10*ROW('Sanitation Data'!C144))="","",OFFSET('Sanitation Data'!$C$30,0,10*ROW('Sanitation Data'!C144)))</f>
        <v/>
      </c>
      <c r="CM150" s="34" t="str">
        <f ca="1">+IF(OFFSET('Sanitation Data'!$C$31,0,10*ROW('Sanitation Data'!C144))="","",OFFSET('Sanitation Data'!$C$31,0,10*ROW('Sanitation Data'!C144)))</f>
        <v/>
      </c>
      <c r="CN150" s="34" t="str">
        <f ca="1">+IF(OFFSET('Sanitation Data'!$C$32,0,10*ROW('Sanitation Data'!C144))="","",OFFSET('Sanitation Data'!$C$32,0,10*ROW('Sanitation Data'!C144)))</f>
        <v/>
      </c>
      <c r="CO150" s="34" t="str">
        <f ca="1">+IF(OFFSET('Sanitation Data'!$C$33,0,10*ROW('Sanitation Data'!C144))="","",OFFSET('Sanitation Data'!$C$33,0,10*ROW('Sanitation Data'!C144)))</f>
        <v/>
      </c>
      <c r="CP150" s="34" t="str">
        <f ca="1">+IF(OFFSET('Sanitation Data'!$D$29,0,10*ROW('Sanitation Data'!D144))="","",OFFSET('Sanitation Data'!$D$29,0,10*ROW('Sanitation Data'!D144)))</f>
        <v/>
      </c>
      <c r="CQ150" s="34" t="str">
        <f ca="1">+IF(OFFSET('Sanitation Data'!$D$30,0,10*ROW('Sanitation Data'!D144))="","",OFFSET('Sanitation Data'!$D$30,0,10*ROW('Sanitation Data'!D144)))</f>
        <v/>
      </c>
      <c r="CR150" s="34" t="str">
        <f ca="1">+IF(OFFSET('Sanitation Data'!$D$31,0,10*ROW('Sanitation Data'!D144))="","",OFFSET('Sanitation Data'!$D$31,0,10*ROW('Sanitation Data'!D144)))</f>
        <v/>
      </c>
      <c r="CS150" s="34" t="str">
        <f ca="1">+IF(OFFSET('Sanitation Data'!$D$32,0,10*ROW('Sanitation Data'!D144))="","",OFFSET('Sanitation Data'!$D$32,0,10*ROW('Sanitation Data'!D144)))</f>
        <v/>
      </c>
      <c r="CT150" s="34" t="str">
        <f ca="1">+IF(OFFSET('Sanitation Data'!$D$33,0,10*ROW('Sanitation Data'!D144))="","",OFFSET('Sanitation Data'!$D$33,0,10*ROW('Sanitation Data'!D144)))</f>
        <v/>
      </c>
      <c r="CU150" s="34" t="str">
        <f ca="1">+IF(OFFSET('Sanitation Data'!$E$29,0,10*ROW('Sanitation Data'!E144))="","",OFFSET('Sanitation Data'!$E$29,0,10*ROW('Sanitation Data'!E144)))</f>
        <v/>
      </c>
      <c r="CV150" s="34" t="str">
        <f ca="1">+IF(OFFSET('Sanitation Data'!$E$30,0,10*ROW('Sanitation Data'!E144))="","",OFFSET('Sanitation Data'!$E$30,0,10*ROW('Sanitation Data'!E144)))</f>
        <v/>
      </c>
      <c r="CW150" s="34" t="str">
        <f ca="1">+IF(OFFSET('Sanitation Data'!$E$31,0,10*ROW('Sanitation Data'!E144))="","",OFFSET('Sanitation Data'!$E$31,0,10*ROW('Sanitation Data'!E144)))</f>
        <v/>
      </c>
      <c r="CX150" s="34" t="str">
        <f ca="1">+IF(OFFSET('Sanitation Data'!$E$32,0,10*ROW('Sanitation Data'!E144))="","",OFFSET('Sanitation Data'!$E$32,0,10*ROW('Sanitation Data'!E144)))</f>
        <v/>
      </c>
      <c r="CY150" s="34" t="str">
        <f ca="1">+IF(OFFSET('Sanitation Data'!$E$33,0,10*ROW('Sanitation Data'!E144))="","",OFFSET('Sanitation Data'!$E$33,0,10*ROW('Sanitation Data'!E144)))</f>
        <v/>
      </c>
      <c r="CZ150" s="34" t="str">
        <f ca="1">+IF(OFFSET('Sanitation Data'!$F$29,0,10*ROW('Sanitation Data'!F144))="","",OFFSET('Sanitation Data'!$F$29,0,10*ROW('Sanitation Data'!F144)))</f>
        <v/>
      </c>
      <c r="DA150" s="34" t="str">
        <f ca="1">+IF(OFFSET('Sanitation Data'!$F$30,0,10*ROW('Sanitation Data'!F144))="","",OFFSET('Sanitation Data'!$F$30,0,10*ROW('Sanitation Data'!F144)))</f>
        <v/>
      </c>
      <c r="DB150" s="34" t="str">
        <f ca="1">+IF(OFFSET('Sanitation Data'!$F$31,0,10*ROW('Sanitation Data'!F144))="","",OFFSET('Sanitation Data'!$F$31,0,10*ROW('Sanitation Data'!F144)))</f>
        <v/>
      </c>
      <c r="DC150" s="34" t="str">
        <f ca="1">+IF(OFFSET('Sanitation Data'!$F$32,0,10*ROW('Sanitation Data'!F144))="","",OFFSET('Sanitation Data'!$F$32,0,10*ROW('Sanitation Data'!F144)))</f>
        <v/>
      </c>
      <c r="DD150" s="34" t="str">
        <f ca="1">+IF(OFFSET('Sanitation Data'!$F$33,0,10*ROW('Sanitation Data'!F144))="","",OFFSET('Sanitation Data'!$F$33,0,10*ROW('Sanitation Data'!F144)))</f>
        <v/>
      </c>
      <c r="DE150" s="34" t="str">
        <f ca="1">+IF(OFFSET('Sanitation Data'!$G$29,0,10*ROW('Sanitation Data'!G144))="","",OFFSET('Sanitation Data'!$G$29,0,10*ROW('Sanitation Data'!G144)))</f>
        <v/>
      </c>
      <c r="DF150" s="34" t="str">
        <f ca="1">+IF(OFFSET('Sanitation Data'!$G$30,0,10*ROW('Sanitation Data'!G144))="","",OFFSET('Sanitation Data'!$G$30,0,10*ROW('Sanitation Data'!G144)))</f>
        <v/>
      </c>
      <c r="DG150" s="34" t="str">
        <f ca="1">+IF(OFFSET('Sanitation Data'!$G$31,0,10*ROW('Sanitation Data'!G144))="","",OFFSET('Sanitation Data'!$G$31,0,10*ROW('Sanitation Data'!G144)))</f>
        <v/>
      </c>
      <c r="DH150" s="34" t="str">
        <f ca="1">+IF(OFFSET('Sanitation Data'!$G$32,0,10*ROW('Sanitation Data'!G144))="","",OFFSET('Sanitation Data'!$G$32,0,10*ROW('Sanitation Data'!G144)))</f>
        <v/>
      </c>
      <c r="DI150" s="34" t="str">
        <f ca="1">+IF(OFFSET('Sanitation Data'!$G$33,0,10*ROW('Sanitation Data'!G144))="","",OFFSET('Sanitation Data'!$G$33,0,10*ROW('Sanitation Data'!G144)))</f>
        <v/>
      </c>
      <c r="DJ150" s="34" t="str">
        <f ca="1">+IF(OFFSET('Sanitation Data'!$H$29,0,10*ROW('Sanitation Data'!H144))="","",OFFSET('Sanitation Data'!$H$29,0,10*ROW('Sanitation Data'!H144)))</f>
        <v/>
      </c>
      <c r="DK150" s="34" t="str">
        <f ca="1">+IF(OFFSET('Sanitation Data'!$H$30,0,10*ROW('Sanitation Data'!H144))="","",OFFSET('Sanitation Data'!$H$30,0,10*ROW('Sanitation Data'!H144)))</f>
        <v/>
      </c>
      <c r="DL150" s="34" t="str">
        <f ca="1">+IF(OFFSET('Sanitation Data'!$H$31,0,10*ROW('Sanitation Data'!H144))="","",OFFSET('Sanitation Data'!$H$31,0,10*ROW('Sanitation Data'!H144)))</f>
        <v/>
      </c>
      <c r="DM150" s="34" t="str">
        <f ca="1">+IF(OFFSET('Sanitation Data'!$H$32,0,10*ROW('Sanitation Data'!H144))="","",OFFSET('Sanitation Data'!$H$32,0,10*ROW('Sanitation Data'!H144)))</f>
        <v/>
      </c>
      <c r="DN150" s="34" t="str">
        <f ca="1">+IF(OFFSET('Sanitation Data'!$H$33,0,10*ROW('Sanitation Data'!H144))="","",OFFSET('Sanitation Data'!$H$33,0,10*ROW('Sanitation Data'!H144)))</f>
        <v/>
      </c>
      <c r="DO150" s="34" t="str">
        <f ca="1">+IF(OFFSET('Hygiene Data'!$C$12,0,10*ROW('Hygiene Data'!C144))="","",OFFSET('Hygiene Data'!$C$12,0,10*ROW('Hygiene Data'!C144)))</f>
        <v/>
      </c>
      <c r="DP150" s="34" t="str">
        <f ca="1">+IF(OFFSET('Hygiene Data'!$C$13,0,10*ROW('Hygiene Data'!C144))="","",OFFSET('Hygiene Data'!$C$13,0,10*ROW('Hygiene Data'!C144)))</f>
        <v/>
      </c>
      <c r="DQ150" s="34" t="str">
        <f ca="1">+IF(OFFSET('Hygiene Data'!$C$14,0,10*ROW('Hygiene Data'!C144))="","",OFFSET('Hygiene Data'!$C$14,0,10*ROW('Hygiene Data'!C144)))</f>
        <v/>
      </c>
      <c r="DR150" s="34" t="str">
        <f ca="1">+IF(OFFSET('Hygiene Data'!$D$12,0,10*ROW('Hygiene Data'!D144))="","",OFFSET('Hygiene Data'!$D$12,0,10*ROW('Hygiene Data'!D144)))</f>
        <v/>
      </c>
      <c r="DS150" s="34" t="str">
        <f ca="1">+IF(OFFSET('Hygiene Data'!$D$13,0,10*ROW('Hygiene Data'!D144))="","",OFFSET('Hygiene Data'!$D$13,0,10*ROW('Hygiene Data'!D144)))</f>
        <v/>
      </c>
      <c r="DT150" s="34" t="str">
        <f ca="1">+IF(OFFSET('Hygiene Data'!$D$14,0,10*ROW('Hygiene Data'!D144))="","",OFFSET('Hygiene Data'!$D$14,0,10*ROW('Hygiene Data'!D144)))</f>
        <v/>
      </c>
      <c r="DU150" s="34" t="str">
        <f ca="1">+IF(OFFSET('Hygiene Data'!$E$12,0,10*ROW('Hygiene Data'!E144))="","",OFFSET('Hygiene Data'!$E$12,0,10*ROW('Hygiene Data'!E144)))</f>
        <v/>
      </c>
      <c r="DV150" s="34" t="str">
        <f ca="1">+IF(OFFSET('Hygiene Data'!$E$13,0,10*ROW('Hygiene Data'!E144))="","",OFFSET('Hygiene Data'!$E$13,0,10*ROW('Hygiene Data'!E144)))</f>
        <v/>
      </c>
      <c r="DW150" s="34" t="str">
        <f ca="1">+IF(OFFSET('Hygiene Data'!$E$14,0,10*ROW('Hygiene Data'!E144))="","",OFFSET('Hygiene Data'!$E$14,0,10*ROW('Hygiene Data'!E144)))</f>
        <v/>
      </c>
      <c r="DX150" s="34" t="str">
        <f ca="1">+IF(OFFSET('Hygiene Data'!$F$12,0,10*ROW('Hygiene Data'!F144))="","",OFFSET('Hygiene Data'!$F$12,0,10*ROW('Hygiene Data'!F144)))</f>
        <v/>
      </c>
      <c r="DY150" s="34" t="str">
        <f ca="1">+IF(OFFSET('Hygiene Data'!$F$13,0,10*ROW('Hygiene Data'!F144))="","",OFFSET('Hygiene Data'!$F$13,0,10*ROW('Hygiene Data'!F144)))</f>
        <v/>
      </c>
      <c r="DZ150" s="34" t="str">
        <f ca="1">+IF(OFFSET('Hygiene Data'!$F$14,0,10*ROW('Hygiene Data'!F144))="","",OFFSET('Hygiene Data'!$F$14,0,10*ROW('Hygiene Data'!F144)))</f>
        <v/>
      </c>
      <c r="EA150" s="34" t="str">
        <f ca="1">+IF(OFFSET('Hygiene Data'!$G$12,0,10*ROW('Hygiene Data'!G144))="","",OFFSET('Hygiene Data'!$G$12,0,10*ROW('Hygiene Data'!G144)))</f>
        <v/>
      </c>
      <c r="EB150" s="34" t="str">
        <f ca="1">+IF(OFFSET('Hygiene Data'!$G$13,0,10*ROW('Hygiene Data'!G144))="","",OFFSET('Hygiene Data'!$G$13,0,10*ROW('Hygiene Data'!G144)))</f>
        <v/>
      </c>
      <c r="EC150" s="34" t="str">
        <f ca="1">+IF(OFFSET('Hygiene Data'!$G$14,0,10*ROW('Hygiene Data'!G144))="","",OFFSET('Hygiene Data'!$G$14,0,10*ROW('Hygiene Data'!G144)))</f>
        <v/>
      </c>
      <c r="ED150" s="34" t="str">
        <f ca="1">+IF(OFFSET('Hygiene Data'!$H$12,0,10*ROW('Hygiene Data'!H144))="","",OFFSET('Hygiene Data'!$H$12,0,10*ROW('Hygiene Data'!H144)))</f>
        <v/>
      </c>
      <c r="EE150" s="34" t="str">
        <f ca="1">+IF(OFFSET('Hygiene Data'!$H$13,0,10*ROW('Hygiene Data'!H144))="","",OFFSET('Hygiene Data'!$H$13,0,10*ROW('Hygiene Data'!H144)))</f>
        <v/>
      </c>
      <c r="EF150" s="34" t="str">
        <f ca="1">+IF(OFFSET('Hygiene Data'!$H$14,0,10*ROW('Hygiene Data'!H144))="","",OFFSET('Hygiene Data'!$H$14,0,10*ROW('Hygiene Data'!H144)))</f>
        <v/>
      </c>
    </row>
    <row r="151" spans="1:136" x14ac:dyDescent="0.2">
      <c r="A151" s="50" t="str">
        <f ca="1">+IF(OFFSET('Water Data'!$B$1,0,10*ROW('Water Data'!B148))="","",OFFSET('Water Data'!$B$1,0,10*ROW('Water Data'!B148)))</f>
        <v/>
      </c>
      <c r="B151" s="50" t="str">
        <f ca="1">+IF(OFFSET('Water Data'!$A$3,0,10*ROW('Water Data'!A148))="","",OFFSET('Water Data'!$A$3,0,10*ROW('Water Data'!A148)))</f>
        <v/>
      </c>
      <c r="C151" s="50" t="str">
        <f ca="1">+IF(OFFSET('Water Data'!$C$3,0,10*ROW('Water Data'!C148))="","",OFFSET('Water Data'!$C$3,0,10*ROW('Water Data'!C148)))</f>
        <v/>
      </c>
      <c r="D151" s="133" t="e">
        <f ca="1">+IF(AND(ISNUMBER(OFFSET('Water Data'!$C$5,0,10*ROW('Water Data'!C145))),BS151="Yes"),100-OFFSET('Water Data'!$C$5,0,10*ROW('Water Data'!C145)),IF(AND(ISNUMBER(OFFSET('Water Data'!$C$5,0,10*ROW('Water Data'!C145))),BS151="No",ISNUMBER(OFFSET('Water Data'!$C$5,0,10*ROW('Water Data'!C145)))),CONCATENATE("[",ROUND(100-OFFSET('Water Data'!$C$5,0,10*ROW('Water Data'!C145)),0),"]"),IF(AND(ISNUMBER(OFFSET('Water Data'!$C$5,0,10*ROW('Water Data'!C145))),BS151="",ISNUMBER(OFFSET('Water Data'!$C$5,0,10*ROW('Water Data'!C145)))),100-OFFSET('Water Data'!$C$5,0,10*ROW('Water Data'!C145)),NA())))</f>
        <v>#N/A</v>
      </c>
      <c r="E151" s="133" t="e">
        <f ca="1">+IF(AND(ISNUMBER(OFFSET('Water Data'!$C$7,0,10*ROW('Water Data'!D145))),BT151="Yes"),OFFSET('Water Data'!$C$7,0,10*ROW('Water Data'!C145)),IF(AND(ISNUMBER(OFFSET('Water Data'!$C$7,0,10*ROW('Water Data'!C145))),BT151="No",ISNUMBER(OFFSET('Water Data'!$C$7,0,10*ROW('Water Data'!C145)))),CONCATENATE("[",ROUND(OFFSET('Water Data'!$C$7,0,10*ROW('Water Data'!C145)),0),"]"),IF(AND(ISNUMBER(OFFSET('Water Data'!$C$7,0,10*ROW('Water Data'!C145))),BT151="",ISNUMBER(OFFSET('Water Data'!$C$7,0,10*ROW('Water Data'!C145)))),OFFSET('Water Data'!$C$7,0,10*ROW('Water Data'!C145)),NA())))</f>
        <v>#N/A</v>
      </c>
      <c r="F151" s="133" t="e">
        <f ca="1">+IF(AND(ISNUMBER(OFFSET('Water Data'!$C$10,0,10*ROW('Water Data'!C145))),BU151="Yes"),OFFSET('Water Data'!$C$10,0,10*ROW('Water Data'!C145)),IF(AND(ISNUMBER(OFFSET('Water Data'!$C$10,0,10*ROW('Water Data'!C145))),BU151="No",ISNUMBER(OFFSET('Water Data'!$C$10,0,10*ROW('Water Data'!C145)))),CONCATENATE("[",ROUND(OFFSET('Water Data'!$C$10,0,10*ROW('Water Data'!C145)),0),"]"),IF(AND(ISNUMBER(OFFSET('Water Data'!$C$10,0,10*ROW('Water Data'!C145))),BU151="",ISNUMBER(OFFSET('Water Data'!$C$10,0,10*ROW('Water Data'!C145)))),OFFSET('Water Data'!$C$10,0,10*ROW('Water Data'!C145)),NA())))</f>
        <v>#N/A</v>
      </c>
      <c r="G151" s="133" t="e">
        <f ca="1">+IF(AND(ISNUMBER(OFFSET('Water Data'!$D$5,0,10*ROW('Water Data'!D145))),BV151="Yes"),100-OFFSET('Water Data'!$D$5,0,10*ROW('Water Data'!D145)),IF(AND(ISNUMBER(OFFSET('Water Data'!$D$5,0,10*ROW('Water Data'!D145))),BV151="No",ISNUMBER(OFFSET('Water Data'!$D$5,0,10*ROW('Water Data'!D145)))),CONCATENATE("[",ROUND(100-OFFSET('Water Data'!$D$5,0,10*ROW('Water Data'!D145)),0),"]"),IF(AND(ISNUMBER(OFFSET('Water Data'!$D$5,0,10*ROW('Water Data'!D145))),BV151="",ISNUMBER(OFFSET('Water Data'!$D$5,0,10*ROW('Water Data'!D145)))),100-OFFSET('Water Data'!$D$5,0,10*ROW('Water Data'!D145)),NA())))</f>
        <v>#N/A</v>
      </c>
      <c r="H151" s="133" t="e">
        <f ca="1">+IF(AND(ISNUMBER(OFFSET('Water Data'!$D$7,0,10*ROW('Water Data'!D145))),BW151="Yes"),OFFSET('Water Data'!$D$7,0,10*ROW('Water Data'!D145)),IF(AND(ISNUMBER(OFFSET('Water Data'!$D$7,0,10*ROW('Water Data'!D145))),BW151="No",ISNUMBER(OFFSET('Water Data'!$D$7,0,10*ROW('Water Data'!D145)))),CONCATENATE("[",ROUND(OFFSET('Water Data'!$C$7,0,10*ROW('Water Data'!D145)),0),"]"),IF(AND(ISNUMBER(OFFSET('Water Data'!$D$7,0,10*ROW('Water Data'!D145))),BW151="",ISNUMBER(OFFSET('Water Data'!$D$7,0,10*ROW('Water Data'!D145)))),OFFSET('Water Data'!$D$7,0,10*ROW('Water Data'!D145)),NA())))</f>
        <v>#N/A</v>
      </c>
      <c r="I151" s="133" t="e">
        <f ca="1">+IF(AND(ISNUMBER(OFFSET('Water Data'!$D$10,0,10*ROW('Water Data'!D145))),BX151="Yes"),OFFSET('Water Data'!$D$10,0,10*ROW('Water Data'!D145)),IF(AND(ISNUMBER(OFFSET('Water Data'!$D$10,0,10*ROW('Water Data'!D145))),BX151="No",ISNUMBER(OFFSET('Water Data'!$D$10,0,10*ROW('Water Data'!D145)))),CONCATENATE("[",ROUND(OFFSET('Water Data'!$D$10,0,10*ROW('Water Data'!D145)),0),"]"),IF(AND(ISNUMBER(OFFSET('Water Data'!$D$10,0,10*ROW('Water Data'!D145))),BX151="",ISNUMBER(OFFSET('Water Data'!$D$10,0,10*ROW('Water Data'!D145)))),OFFSET('Water Data'!$D$10,0,10*ROW('Water Data'!D145)),NA())))</f>
        <v>#N/A</v>
      </c>
      <c r="J151" s="133" t="e">
        <f ca="1">+IF(AND(ISNUMBER(OFFSET('Water Data'!$E$5,0,10*ROW('Water Data'!E145))),BY151="Yes"),100-OFFSET('Water Data'!$E$5,0,10*ROW('Water Data'!E145)),IF(AND(ISNUMBER(OFFSET('Water Data'!$E$5,0,10*ROW('Water Data'!E145))),BY151="No",ISNUMBER(OFFSET('Water Data'!$E$5,0,10*ROW('Water Data'!E145)))),CONCATENATE("[",ROUND(100-OFFSET('Water Data'!$E$5,0,10*ROW('Water Data'!E145)),0),"]"),IF(AND(ISNUMBER(OFFSET('Water Data'!$E$5,0,10*ROW('Water Data'!E145))),BY151="",ISNUMBER(OFFSET('Water Data'!$E$5,0,10*ROW('Water Data'!E145)))),100-OFFSET('Water Data'!$E$5,0,10*ROW('Water Data'!E145)),NA())))</f>
        <v>#N/A</v>
      </c>
      <c r="K151" s="133" t="e">
        <f ca="1">+IF(AND(ISNUMBER(OFFSET('Water Data'!$E$7,0,10*ROW('Water Data'!E145))),BZ151="Yes"),OFFSET('Water Data'!$E$7,0,10*ROW('Water Data'!E145)),IF(AND(ISNUMBER(OFFSET('Water Data'!$E$7,0,10*ROW('Water Data'!E145))),BZ151="No",ISNUMBER(OFFSET('Water Data'!$E$7,0,10*ROW('Water Data'!E145)))),CONCATENATE("[",ROUND(OFFSET('Water Data'!$E$7,0,10*ROW('Water Data'!E145)),0),"]"),IF(AND(ISNUMBER(OFFSET('Water Data'!$E$7,0,10*ROW('Water Data'!E145))),BZ151="",ISNUMBER(OFFSET('Water Data'!$E$7,0,10*ROW('Water Data'!E145)))),OFFSET('Water Data'!$E$7,0,10*ROW('Water Data'!E145)),NA())))</f>
        <v>#N/A</v>
      </c>
      <c r="L151" s="133" t="e">
        <f ca="1">+IF(AND(ISNUMBER(OFFSET('Water Data'!$E$10,0,10*ROW('Water Data'!E145))),CA151="Yes"),OFFSET('Water Data'!$E$10,0,10*ROW('Water Data'!E145)),IF(AND(ISNUMBER(OFFSET('Water Data'!$E$10,0,10*ROW('Water Data'!E145))),CA151="No",ISNUMBER(OFFSET('Water Data'!$E$10,0,10*ROW('Water Data'!E145)))),CONCATENATE("[",ROUND(OFFSET('Water Data'!$E$10,0,10*ROW('Water Data'!E145)),0),"]"),IF(AND(ISNUMBER(OFFSET('Water Data'!$E$10,0,10*ROW('Water Data'!E145))),CA151="",ISNUMBER(OFFSET('Water Data'!$E$10,0,10*ROW('Water Data'!E145)))),OFFSET('Water Data'!$E$10,0,10*ROW('Water Data'!E145)),NA())))</f>
        <v>#N/A</v>
      </c>
      <c r="M151" s="133" t="e">
        <f ca="1">+IF(AND(ISNUMBER(OFFSET('Water Data'!$F$5,0,10*ROW('Water Data'!F145))),CB151="Yes"),100-OFFSET('Water Data'!$F$5,0,10*ROW('Water Data'!F145)),IF(AND(ISNUMBER(OFFSET('Water Data'!$F$5,0,10*ROW('Water Data'!F145))),CB151="No",ISNUMBER(OFFSET('Water Data'!$F$5,0,10*ROW('Water Data'!F145)))),CONCATENATE("[",ROUND(100-OFFSET('Water Data'!$F$5,0,10*ROW('Water Data'!F145)),0),"]"),IF(AND(ISNUMBER(OFFSET('Water Data'!$F$5,0,10*ROW('Water Data'!F145))),CB151="",ISNUMBER(OFFSET('Water Data'!$F$5,0,10*ROW('Water Data'!F145)))),100-OFFSET('Water Data'!$F$5,0,10*ROW('Water Data'!F145)),NA())))</f>
        <v>#N/A</v>
      </c>
      <c r="N151" s="133" t="e">
        <f ca="1">+IF(AND(ISNUMBER(OFFSET('Water Data'!$F$7,0,10*ROW('Water Data'!F145))),CC151="Yes"),OFFSET('Water Data'!$F$7,0,10*ROW('Water Data'!F145)),IF(AND(ISNUMBER(OFFSET('Water Data'!$F$7,0,10*ROW('Water Data'!F145))),CC151="No",ISNUMBER(OFFSET('Water Data'!$F$7,0,10*ROW('Water Data'!F145)))),CONCATENATE("[",ROUND(OFFSET('Water Data'!$F$7,0,10*ROW('Water Data'!F145)),0),"]"),IF(AND(ISNUMBER(OFFSET('Water Data'!$F$7,0,10*ROW('Water Data'!F145))),CC151="",ISNUMBER(OFFSET('Water Data'!$F$7,0,10*ROW('Water Data'!F145)))),OFFSET('Water Data'!$F$7,0,10*ROW('Water Data'!F145)),NA())))</f>
        <v>#N/A</v>
      </c>
      <c r="O151" s="133" t="e">
        <f ca="1">+IF(AND(ISNUMBER(OFFSET('Water Data'!$F$10,0,10*ROW('Water Data'!F145))),CD151="Yes"),OFFSET('Water Data'!$F$10,0,10*ROW('Water Data'!F145)),IF(AND(ISNUMBER(OFFSET('Water Data'!$F$10,0,10*ROW('Water Data'!F145))),CD151="No",ISNUMBER(OFFSET('Water Data'!$F$10,0,10*ROW('Water Data'!F145)))),CONCATENATE("[",ROUND(OFFSET('Water Data'!$F$10,0,10*ROW('Water Data'!F145)),0),"]"),IF(AND(ISNUMBER(OFFSET('Water Data'!$F$10,0,10*ROW('Water Data'!F145))),CD151="",ISNUMBER(OFFSET('Water Data'!$F$10,0,10*ROW('Water Data'!F145)))),OFFSET('Water Data'!$F$10,0,10*ROW('Water Data'!F145)),NA())))</f>
        <v>#N/A</v>
      </c>
      <c r="P151" s="133" t="e">
        <f ca="1">+IF(AND(ISNUMBER(OFFSET('Water Data'!$G$5,0,10*ROW('Water Data'!G145))),CE151="Yes"),100-OFFSET('Water Data'!$G$5,0,10*ROW('Water Data'!G145)),IF(AND(ISNUMBER(OFFSET('Water Data'!$G$5,0,10*ROW('Water Data'!G145))),CE151="No",ISNUMBER(OFFSET('Water Data'!$G$5,0,10*ROW('Water Data'!G145)))),CONCATENATE("[",ROUND(100-OFFSET('Water Data'!$G$5,0,10*ROW('Water Data'!G145)),0),"]"),IF(AND(ISNUMBER(OFFSET('Water Data'!$G$5,0,10*ROW('Water Data'!G145))),CE151="",ISNUMBER(OFFSET('Water Data'!$G$5,0,10*ROW('Water Data'!G145)))),100-OFFSET('Water Data'!$G$5,0,10*ROW('Water Data'!G145)),NA())))</f>
        <v>#N/A</v>
      </c>
      <c r="Q151" s="133" t="e">
        <f ca="1">+IF(AND(ISNUMBER(OFFSET('Water Data'!$G$7,0,10*ROW('Water Data'!G145))),CF151="Yes"),OFFSET('Water Data'!$G$7,0,10*ROW('Water Data'!G145)),IF(AND(ISNUMBER(OFFSET('Water Data'!$G$7,0,10*ROW('Water Data'!G145))),CF151="No",ISNUMBER(OFFSET('Water Data'!$G$7,0,10*ROW('Water Data'!G145)))),CONCATENATE("[",ROUND(OFFSET('Water Data'!$G$7,0,10*ROW('Water Data'!G145)),0),"]"),IF(AND(ISNUMBER(OFFSET('Water Data'!$G$7,0,10*ROW('Water Data'!G145))),CF151="",ISNUMBER(OFFSET('Water Data'!$G$7,0,10*ROW('Water Data'!G145)))),OFFSET('Water Data'!$G$7,0,10*ROW('Water Data'!G145)),NA())))</f>
        <v>#N/A</v>
      </c>
      <c r="R151" s="133" t="e">
        <f ca="1">+IF(AND(ISNUMBER(OFFSET('Water Data'!$G$10,0,10*ROW('Water Data'!G145))),CG151="Yes"),OFFSET('Water Data'!$G$10,0,10*ROW('Water Data'!G145)),IF(AND(ISNUMBER(OFFSET('Water Data'!$G$10,0,10*ROW('Water Data'!G145))),CG151="No",ISNUMBER(OFFSET('Water Data'!$G$10,0,10*ROW('Water Data'!G145)))),CONCATENATE("[",ROUND(OFFSET('Water Data'!$G$10,0,10*ROW('Water Data'!G145)),0),"]"),IF(AND(ISNUMBER(OFFSET('Water Data'!$G$10,0,10*ROW('Water Data'!G145))),CG151="",ISNUMBER(OFFSET('Water Data'!$G$10,0,10*ROW('Water Data'!G145)))),OFFSET('Water Data'!$G$10,0,10*ROW('Water Data'!G145)),NA())))</f>
        <v>#N/A</v>
      </c>
      <c r="S151" s="133" t="e">
        <f ca="1">+IF(AND(ISNUMBER(OFFSET('Water Data'!$H$5,0,10*ROW('Water Data'!H145))),CH151="Yes"),100-OFFSET('Water Data'!$H$5,0,10*ROW('Water Data'!H145)),IF(AND(ISNUMBER(OFFSET('Water Data'!$H$5,0,10*ROW('Water Data'!H145))),CH151="No",ISNUMBER(OFFSET('Water Data'!$H$5,0,10*ROW('Water Data'!H145)))),CONCATENATE("[",ROUND(100-OFFSET('Water Data'!$H$5,0,10*ROW('Water Data'!H145)),0),"]"),IF(AND(ISNUMBER(OFFSET('Water Data'!$H$5,0,10*ROW('Water Data'!H145))),CH151="",ISNUMBER(OFFSET('Water Data'!$H$5,0,10*ROW('Water Data'!H145)))),100-OFFSET('Water Data'!$H$5,0,10*ROW('Water Data'!H145)),NA())))</f>
        <v>#N/A</v>
      </c>
      <c r="T151" s="133" t="e">
        <f ca="1">+IF(AND(ISNUMBER(OFFSET('Water Data'!$H$7,0,10*ROW('Water Data'!H145))),CI151="Yes"),OFFSET('Water Data'!$H$7,0,10*ROW('Water Data'!H145)),IF(AND(ISNUMBER(OFFSET('Water Data'!$H$7,0,10*ROW('Water Data'!H145))),CI151="No",ISNUMBER(OFFSET('Water Data'!$H$7,0,10*ROW('Water Data'!H145)))),CONCATENATE("[",ROUND(OFFSET('Water Data'!$H$7,0,10*ROW('Water Data'!H145)),0),"]"),IF(AND(ISNUMBER(OFFSET('Water Data'!$H$7,0,10*ROW('Water Data'!H145))),CI151="",ISNUMBER(OFFSET('Water Data'!$H$7,0,10*ROW('Water Data'!H145)))),OFFSET('Water Data'!$H$7,0,10*ROW('Water Data'!H145)),NA())))</f>
        <v>#N/A</v>
      </c>
      <c r="U151" s="133" t="e">
        <f ca="1">+IF(AND(ISNUMBER(OFFSET('Water Data'!$H$10,0,10*ROW('Water Data'!H145))),CJ151="Yes"),OFFSET('Water Data'!$H$10,0,10*ROW('Water Data'!H145)),IF(AND(ISNUMBER(OFFSET('Water Data'!$H$10,0,10*ROW('Water Data'!H145))),CJ151="No",ISNUMBER(OFFSET('Water Data'!$H$10,0,10*ROW('Water Data'!H145)))),CONCATENATE("[",ROUND(OFFSET('Water Data'!$H$10,0,10*ROW('Water Data'!H145)),0),"]"),IF(AND(ISNUMBER(OFFSET('Water Data'!$H$10,0,10*ROW('Water Data'!H145))),CJ151="",ISNUMBER(OFFSET('Water Data'!$H$10,0,10*ROW('Water Data'!H145)))),OFFSET('Water Data'!$H$10,0,10*ROW('Water Data'!H145)),NA())))</f>
        <v>#N/A</v>
      </c>
      <c r="V151" s="134" t="e">
        <f ca="1">+IF(AND(ISNUMBER(OFFSET('Sanitation Data'!$C$5,0,10*ROW('Sanitation Data'!C145))),CK151="Yes"),100-OFFSET('Sanitation Data'!$C$5,0,10*ROW('Sanitation Data'!C145)),IF(AND(ISNUMBER(OFFSET('Sanitation Data'!$C$5,0,10*ROW('Sanitation Data'!C145))),CK151="No",ISNUMBER(OFFSET('Sanitation Data'!$C$5,0,10*ROW('Sanitation Data'!C145)))),CONCATENATE("[",ROUND(100-OFFSET('Sanitation Data'!$C$5,0,10*ROW('Sanitation Data'!C145)),0),"]"),IF(AND(ISNUMBER(OFFSET('Sanitation Data'!$C$5,0,10*ROW('Sanitation Data'!C145))),CK151="",ISNUMBER(OFFSET('Sanitation Data'!$C$5,0,10*ROW('Sanitation Data'!C145)))),100-OFFSET('Sanitation Data'!$C$5,0,10*ROW('Sanitation Data'!C145)),NA())))</f>
        <v>#N/A</v>
      </c>
      <c r="W151" s="134" t="e">
        <f ca="1">+IF(AND(ISNUMBER(OFFSET('Sanitation Data'!$C$7,0,10*ROW('Sanitation Data'!C145))),CL151="Yes"),OFFSET('Sanitation Data'!$C$7,0,10*ROW('Sanitation Data'!C145)),IF(AND(ISNUMBER(OFFSET('Sanitation Data'!$C$7,0,10*ROW('Sanitation Data'!C145))),CL151="No",ISNUMBER(OFFSET('Sanitation Data'!$C$7,0,10*ROW('Sanitation Data'!C145)))),CONCATENATE("[",ROUND(OFFSET('Sanitation Data'!$C$7,0,10*ROW('Sanitation Data'!C145)),0),"]"),IF(AND(ISNUMBER(OFFSET('Sanitation Data'!$C$7,0,10*ROW('Sanitation Data'!C145))),CL151="",ISNUMBER(OFFSET('Sanitation Data'!$C$7,0,10*ROW('Sanitation Data'!C145)))),OFFSET('Sanitation Data'!$C$7,0,10*ROW('Sanitation Data'!C145)),NA())))</f>
        <v>#N/A</v>
      </c>
      <c r="X151" s="134" t="e">
        <f ca="1">+IF(AND(ISNUMBER(OFFSET('Sanitation Data'!$C$11,0,10*ROW('Sanitation Data'!C145))),CM151="Yes"),OFFSET('Sanitation Data'!$C$11,0,10*ROW('Sanitation Data'!C145)),IF(AND(ISNUMBER(OFFSET('Sanitation Data'!$C$11,0,10*ROW('Sanitation Data'!C145))),CM151="No",ISNUMBER(OFFSET('Sanitation Data'!$C$11,0,10*ROW('Sanitation Data'!C145)))),CONCATENATE("[",ROUND(OFFSET('Sanitation Data'!$C$11,0,10*ROW('Sanitation Data'!C145)),0),"]"),IF(AND(ISNUMBER(OFFSET('Sanitation Data'!$C$11,0,10*ROW('Sanitation Data'!C145))),CM151="",ISNUMBER(OFFSET('Sanitation Data'!$C$11,0,10*ROW('Sanitation Data'!C145)))),OFFSET('Sanitation Data'!$C$11,0,10*ROW('Sanitation Data'!C145)),NA())))</f>
        <v>#N/A</v>
      </c>
      <c r="Y151" s="134" t="e">
        <f ca="1">+IF(AND(ISNUMBER(OFFSET('Sanitation Data'!$C$12,0,10*ROW('Sanitation Data'!C145))),CN151="Yes"),OFFSET('Sanitation Data'!$C$12,0,10*ROW('Sanitation Data'!C145)),IF(AND(ISNUMBER(OFFSET('Sanitation Data'!$C$12,0,10*ROW('Sanitation Data'!C145))),CN151="No",ISNUMBER(OFFSET('Sanitation Data'!$C$12,0,10*ROW('Sanitation Data'!C145)))),CONCATENATE("[",ROUND(OFFSET('Sanitation Data'!$C$12,0,10*ROW('Sanitation Data'!C145)),0),"]"),IF(AND(ISNUMBER(OFFSET('Sanitation Data'!$C$12,0,10*ROW('Sanitation Data'!C145))),CN151="",ISNUMBER(OFFSET('Sanitation Data'!$C$12,0,10*ROW('Sanitation Data'!C145)))),OFFSET('Sanitation Data'!$C$12,0,10*ROW('Sanitation Data'!C145)),NA())))</f>
        <v>#N/A</v>
      </c>
      <c r="Z151" s="134" t="e">
        <f ca="1">+IF(AND(ISNUMBER(OFFSET('Sanitation Data'!$C$13,0,10*ROW('Sanitation Data'!C145))),CO151="Yes"),OFFSET('Sanitation Data'!$C$13,0,10*ROW('Sanitation Data'!C145)),IF(AND(ISNUMBER(OFFSET('Sanitation Data'!$C$13,0,10*ROW('Sanitation Data'!C145))),CO151="No",ISNUMBER(OFFSET('Sanitation Data'!$C$13,0,10*ROW('Sanitation Data'!C145)))),CONCATENATE("[",ROUND(OFFSET('Sanitation Data'!$C$13,0,10*ROW('Sanitation Data'!C145)),0),"]"),IF(AND(ISNUMBER(OFFSET('Sanitation Data'!$C$13,0,10*ROW('Sanitation Data'!C145))),CO151="",ISNUMBER(OFFSET('Sanitation Data'!$C$13,0,10*ROW('Sanitation Data'!C145)))),OFFSET('Sanitation Data'!$C$13,0,10*ROW('Sanitation Data'!C145)),NA())))</f>
        <v>#N/A</v>
      </c>
      <c r="AA151" s="134" t="e">
        <f ca="1">+IF(AND(ISNUMBER(OFFSET('Sanitation Data'!$D$5,0,10*ROW('Sanitation Data'!D145))),CP151="Yes"),100-OFFSET('Sanitation Data'!$D$5,0,10*ROW('Sanitation Data'!D145)),IF(AND(ISNUMBER(OFFSET('Sanitation Data'!$D$5,0,10*ROW('Sanitation Data'!D145))),CP151="No",ISNUMBER(OFFSET('Sanitation Data'!$D$5,0,10*ROW('Sanitation Data'!D145)))),CONCATENATE("[",ROUND(100-OFFSET('Sanitation Data'!$D$5,0,10*ROW('Sanitation Data'!D145)),0),"]"),IF(AND(ISNUMBER(OFFSET('Sanitation Data'!$D$5,0,10*ROW('Sanitation Data'!D145))),CP151="",ISNUMBER(OFFSET('Sanitation Data'!$D$5,0,10*ROW('Sanitation Data'!D145)))),100-OFFSET('Sanitation Data'!$D$5,0,10*ROW('Sanitation Data'!D145)),NA())))</f>
        <v>#N/A</v>
      </c>
      <c r="AB151" s="134" t="e">
        <f ca="1">+IF(AND(ISNUMBER(OFFSET('Sanitation Data'!$D$7,0,10*ROW('Sanitation Data'!D145))),CQ151="Yes"),OFFSET('Sanitation Data'!$D$7,0,10*ROW('Sanitation Data'!G145)),IF(AND(ISNUMBER(OFFSET('Sanitation Data'!$D$7,0,10*ROW('Sanitation Data'!D145))),CQ151="No",ISNUMBER(OFFSET('Sanitation Data'!$D$7,0,10*ROW('Sanitation Data'!D145)))),CONCATENATE("[",ROUND(OFFSET('Sanitation Data'!$D$7,0,10*ROW('Sanitation Data'!D145)),0),"]"),IF(AND(ISNUMBER(OFFSET('Sanitation Data'!$D$7,0,10*ROW('Sanitation Data'!D145))),CQ151="",ISNUMBER(OFFSET('Sanitation Data'!$D$7,0,10*ROW('Sanitation Data'!D145)))),OFFSET('Sanitation Data'!$D$7,0,10*ROW('Sanitation Data'!D145)),NA())))</f>
        <v>#N/A</v>
      </c>
      <c r="AC151" s="134" t="e">
        <f ca="1">+IF(AND(ISNUMBER(OFFSET('Sanitation Data'!$D$11,0,10*ROW('Sanitation Data'!D145))),CR151="Yes"),OFFSET('Sanitation Data'!$D$11,0,10*ROW('Sanitation Data'!D145)),IF(AND(ISNUMBER(OFFSET('Sanitation Data'!$D$11,0,10*ROW('Sanitation Data'!D145))),CR151="No",ISNUMBER(OFFSET('Sanitation Data'!$D$11,0,10*ROW('Sanitation Data'!D145)))),CONCATENATE("[",ROUND(OFFSET('Sanitation Data'!$D$11,0,10*ROW('Sanitation Data'!D145)),0),"]"),IF(AND(ISNUMBER(OFFSET('Sanitation Data'!$D$11,0,10*ROW('Sanitation Data'!D145))),CR151="",ISNUMBER(OFFSET('Sanitation Data'!$D$11,0,10*ROW('Sanitation Data'!D145)))),OFFSET('Sanitation Data'!$D$11,0,10*ROW('Sanitation Data'!D145)),NA())))</f>
        <v>#N/A</v>
      </c>
      <c r="AD151" s="134" t="e">
        <f ca="1">+IF(AND(ISNUMBER(OFFSET('Sanitation Data'!$D$12,0,10*ROW('Sanitation Data'!D145))),CS151="Yes"),OFFSET('Sanitation Data'!$D$12,0,10*ROW('Sanitation Data'!D145)),IF(AND(ISNUMBER(OFFSET('Sanitation Data'!$D$12,0,10*ROW('Sanitation Data'!D145))),CS151="No",ISNUMBER(OFFSET('Sanitation Data'!$D$12,0,10*ROW('Sanitation Data'!D145)))),CONCATENATE("[",ROUND(OFFSET('Sanitation Data'!$D$12,0,10*ROW('Sanitation Data'!D145)),0),"]"),IF(AND(ISNUMBER(OFFSET('Sanitation Data'!$D$12,0,10*ROW('Sanitation Data'!D145))),CS151="",ISNUMBER(OFFSET('Sanitation Data'!$D$12,0,10*ROW('Sanitation Data'!D145)))),OFFSET('Sanitation Data'!$D$12,0,10*ROW('Sanitation Data'!D145)),NA())))</f>
        <v>#N/A</v>
      </c>
      <c r="AE151" s="134" t="e">
        <f ca="1">+IF(AND(ISNUMBER(OFFSET('Sanitation Data'!$D$13,0,10*ROW('Sanitation Data'!D145))),CT151="Yes"),OFFSET('Sanitation Data'!$D$13,0,10*ROW('Sanitation Data'!D145)),IF(AND(ISNUMBER(OFFSET('Sanitation Data'!$D$13,0,10*ROW('Sanitation Data'!D145))),CT151="No",ISNUMBER(OFFSET('Sanitation Data'!$D$13,0,10*ROW('Sanitation Data'!D145)))),CONCATENATE("[",ROUND(OFFSET('Sanitation Data'!$D$13,0,10*ROW('Sanitation Data'!D145)),0),"]"),IF(AND(ISNUMBER(OFFSET('Sanitation Data'!$D$13,0,10*ROW('Sanitation Data'!D145))),CT151="",ISNUMBER(OFFSET('Sanitation Data'!$D$13,0,10*ROW('Sanitation Data'!D145)))),OFFSET('Sanitation Data'!$D$13,0,10*ROW('Sanitation Data'!D145)),NA())))</f>
        <v>#N/A</v>
      </c>
      <c r="AF151" s="134" t="e">
        <f ca="1">+IF(AND(ISNUMBER(OFFSET('Sanitation Data'!$E$5,0,10*ROW('Sanitation Data'!E145))),CU151="Yes"),100-OFFSET('Sanitation Data'!$E$5,0,10*ROW('Sanitation Data'!E145)),IF(AND(ISNUMBER(OFFSET('Sanitation Data'!$E$5,0,10*ROW('Sanitation Data'!E145))),CU151="No",ISNUMBER(OFFSET('Sanitation Data'!$E$5,0,10*ROW('Sanitation Data'!E145)))),CONCATENATE("[",ROUND(100-OFFSET('Sanitation Data'!$E$5,0,10*ROW('Sanitation Data'!E145)),0),"]"),IF(AND(ISNUMBER(OFFSET('Sanitation Data'!$E$5,0,10*ROW('Sanitation Data'!E145))),CU151="",ISNUMBER(OFFSET('Sanitation Data'!$E$5,0,10*ROW('Sanitation Data'!E145)))),100-OFFSET('Sanitation Data'!$E$5,0,10*ROW('Sanitation Data'!E145)),NA())))</f>
        <v>#N/A</v>
      </c>
      <c r="AG151" s="134" t="e">
        <f ca="1">+IF(AND(ISNUMBER(OFFSET('Sanitation Data'!$E$7,0,10*ROW('Sanitation Data'!E145))),CV151="Yes"),OFFSET('Sanitation Data'!$E$7,0,10*ROW('Sanitation Data'!E145)),IF(AND(ISNUMBER(OFFSET('Sanitation Data'!$E$7,0,10*ROW('Sanitation Data'!E145))),CV151="No",ISNUMBER(OFFSET('Sanitation Data'!$E$7,0,10*ROW('Sanitation Data'!E145)))),CONCATENATE("[",ROUND(OFFSET('Sanitation Data'!$E$7,0,10*ROW('Sanitation Data'!E145)),0),"]"),IF(AND(ISNUMBER(OFFSET('Sanitation Data'!$E$7,0,10*ROW('Sanitation Data'!E145))),CV151="",ISNUMBER(OFFSET('Sanitation Data'!$E$7,0,10*ROW('Sanitation Data'!E145)))),OFFSET('Sanitation Data'!$E$7,0,10*ROW('Sanitation Data'!E145)),NA())))</f>
        <v>#N/A</v>
      </c>
      <c r="AH151" s="134" t="e">
        <f ca="1">+IF(AND(ISNUMBER(OFFSET('Sanitation Data'!$E$11,0,10*ROW('Sanitation Data'!E145))),CW151="Yes"),OFFSET('Sanitation Data'!$E$11,0,10*ROW('Sanitation Data'!E145)),IF(AND(ISNUMBER(OFFSET('Sanitation Data'!$E$11,0,10*ROW('Sanitation Data'!E145))),CW151="No",ISNUMBER(OFFSET('Sanitation Data'!$E$11,0,10*ROW('Sanitation Data'!E145)))),CONCATENATE("[",ROUND(OFFSET('Sanitation Data'!$E$11,0,10*ROW('Sanitation Data'!E145)),0),"]"),IF(AND(ISNUMBER(OFFSET('Sanitation Data'!$E$11,0,10*ROW('Sanitation Data'!E145))),CW151="",ISNUMBER(OFFSET('Sanitation Data'!$E$11,0,10*ROW('Sanitation Data'!E145)))),OFFSET('Sanitation Data'!$E$11,0,10*ROW('Sanitation Data'!E145)),NA())))</f>
        <v>#N/A</v>
      </c>
      <c r="AI151" s="134" t="e">
        <f ca="1">+IF(AND(ISNUMBER(OFFSET('Sanitation Data'!$E$12,0,10*ROW('Sanitation Data'!E145))),CX151="Yes"),OFFSET('Sanitation Data'!$E$12,0,10*ROW('Sanitation Data'!E145)),IF(AND(ISNUMBER(OFFSET('Sanitation Data'!$E$12,0,10*ROW('Sanitation Data'!E145))),CX151="No",ISNUMBER(OFFSET('Sanitation Data'!$E$12,0,10*ROW('Sanitation Data'!E145)))),CONCATENATE("[",ROUND(OFFSET('Sanitation Data'!$E$12,0,10*ROW('Sanitation Data'!E145)),0),"]"),IF(AND(ISNUMBER(OFFSET('Sanitation Data'!$E$12,0,10*ROW('Sanitation Data'!E145))),CX151="",ISNUMBER(OFFSET('Sanitation Data'!$E$12,0,10*ROW('Sanitation Data'!E145)))),OFFSET('Sanitation Data'!$E$12,0,10*ROW('Sanitation Data'!E145)),NA())))</f>
        <v>#N/A</v>
      </c>
      <c r="AJ151" s="134" t="e">
        <f ca="1">+IF(AND(ISNUMBER(OFFSET('Sanitation Data'!$E$13,0,10*ROW('Sanitation Data'!E145))),CY151="Yes"),OFFSET('Sanitation Data'!$E$13,0,10*ROW('Sanitation Data'!E145)),IF(AND(ISNUMBER(OFFSET('Sanitation Data'!$E$13,0,10*ROW('Sanitation Data'!E145))),CY151="No",ISNUMBER(OFFSET('Sanitation Data'!$E$13,0,10*ROW('Sanitation Data'!E145)))),CONCATENATE("[",ROUND(OFFSET('Sanitation Data'!$E$13,0,10*ROW('Sanitation Data'!E145)),0),"]"),IF(AND(ISNUMBER(OFFSET('Sanitation Data'!$E$13,0,10*ROW('Sanitation Data'!E145))),CY151="",ISNUMBER(OFFSET('Sanitation Data'!$E$13,0,10*ROW('Sanitation Data'!E145)))),OFFSET('Sanitation Data'!$E$13,0,10*ROW('Sanitation Data'!E145)),NA())))</f>
        <v>#N/A</v>
      </c>
      <c r="AK151" s="134" t="e">
        <f ca="1">+IF(AND(ISNUMBER(OFFSET('Sanitation Data'!$F$5,0,10*ROW('Sanitation Data'!F145))),CZ151="Yes"),100-OFFSET('Sanitation Data'!$F$5,0,10*ROW('Sanitation Data'!F145)),IF(AND(ISNUMBER(OFFSET('Sanitation Data'!$F$5,0,10*ROW('Sanitation Data'!F145))),CZ151="No",ISNUMBER(OFFSET('Sanitation Data'!$F$5,0,10*ROW('Sanitation Data'!F145)))),CONCATENATE("[",ROUND(100-OFFSET('Sanitation Data'!$F$5,0,10*ROW('Sanitation Data'!F145)),0),"]"),IF(AND(ISNUMBER(OFFSET('Sanitation Data'!$F$5,0,10*ROW('Sanitation Data'!F145))),CZ151="",ISNUMBER(OFFSET('Sanitation Data'!$F$5,0,10*ROW('Sanitation Data'!F145)))),100-OFFSET('Sanitation Data'!$F$5,0,10*ROW('Sanitation Data'!F145)),NA())))</f>
        <v>#N/A</v>
      </c>
      <c r="AL151" s="134" t="e">
        <f ca="1">+IF(AND(ISNUMBER(OFFSET('Sanitation Data'!$F$7,0,10*ROW('Sanitation Data'!F145))),DA151="Yes"),OFFSET('Sanitation Data'!$F$7,0,10*ROW('Sanitation Data'!F145)),IF(AND(ISNUMBER(OFFSET('Sanitation Data'!$F$7,0,10*ROW('Sanitation Data'!F145))),DA151="No",ISNUMBER(OFFSET('Sanitation Data'!$F$7,0,10*ROW('Sanitation Data'!F145)))),CONCATENATE("[",ROUND(OFFSET('Sanitation Data'!$F$7,0,10*ROW('Sanitation Data'!F145)),0),"]"),IF(AND(ISNUMBER(OFFSET('Sanitation Data'!$F$7,0,10*ROW('Sanitation Data'!F145))),DA151="",ISNUMBER(OFFSET('Sanitation Data'!$F$7,0,10*ROW('Sanitation Data'!F145)))),OFFSET('Sanitation Data'!$F$7,0,10*ROW('Sanitation Data'!F145)),NA())))</f>
        <v>#N/A</v>
      </c>
      <c r="AM151" s="134" t="e">
        <f ca="1">+IF(AND(ISNUMBER(OFFSET('Sanitation Data'!$F$11,0,10*ROW('Sanitation Data'!F145))),DB151="Yes"),OFFSET('Sanitation Data'!$F$11,0,10*ROW('Sanitation Data'!F145)),IF(AND(ISNUMBER(OFFSET('Sanitation Data'!$F$11,0,10*ROW('Sanitation Data'!F145))),DB151="No",ISNUMBER(OFFSET('Sanitation Data'!$F$11,0,10*ROW('Sanitation Data'!F145)))),CONCATENATE("[",ROUND(OFFSET('Sanitation Data'!$F$11,0,10*ROW('Sanitation Data'!F145)),0),"]"),IF(AND(ISNUMBER(OFFSET('Sanitation Data'!$F$11,0,10*ROW('Sanitation Data'!F145))),DB151="",ISNUMBER(OFFSET('Sanitation Data'!$F$11,0,10*ROW('Sanitation Data'!F145)))),OFFSET('Sanitation Data'!$F$11,0,10*ROW('Sanitation Data'!F145)),NA())))</f>
        <v>#N/A</v>
      </c>
      <c r="AN151" s="134" t="e">
        <f ca="1">+IF(AND(ISNUMBER(OFFSET('Sanitation Data'!$F$12,0,10*ROW('Sanitation Data'!F145))),DC151="Yes"),OFFSET('Sanitation Data'!$F$12,0,10*ROW('Sanitation Data'!F145)),IF(AND(ISNUMBER(OFFSET('Sanitation Data'!$F$12,0,10*ROW('Sanitation Data'!F145))),DC151="No",ISNUMBER(OFFSET('Sanitation Data'!$F$12,0,10*ROW('Sanitation Data'!F145)))),CONCATENATE("[",ROUND(OFFSET('Sanitation Data'!$F$12,0,10*ROW('Sanitation Data'!F145)),0),"]"),IF(AND(ISNUMBER(OFFSET('Sanitation Data'!$F$12,0,10*ROW('Sanitation Data'!F145))),DC151="",ISNUMBER(OFFSET('Sanitation Data'!$F$12,0,10*ROW('Sanitation Data'!F145)))),OFFSET('Sanitation Data'!$F$12,0,10*ROW('Sanitation Data'!F145)),NA())))</f>
        <v>#N/A</v>
      </c>
      <c r="AO151" s="134" t="e">
        <f ca="1">+IF(AND(ISNUMBER(OFFSET('Sanitation Data'!$F$13,0,10*ROW('Sanitation Data'!F145))),DD151="Yes"),OFFSET('Sanitation Data'!$F$13,0,10*ROW('Sanitation Data'!F145)),IF(AND(ISNUMBER(OFFSET('Sanitation Data'!$F$13,0,10*ROW('Sanitation Data'!F145))),DD151="No",ISNUMBER(OFFSET('Sanitation Data'!$F$13,0,10*ROW('Sanitation Data'!F145)))),CONCATENATE("[",ROUND(OFFSET('Sanitation Data'!$F$13,0,10*ROW('Sanitation Data'!F145)),0),"]"),IF(AND(ISNUMBER(OFFSET('Sanitation Data'!$F$13,0,10*ROW('Sanitation Data'!F145))),DD151="",ISNUMBER(OFFSET('Sanitation Data'!$F$13,0,10*ROW('Sanitation Data'!F145)))),OFFSET('Sanitation Data'!$F$13,0,10*ROW('Sanitation Data'!F145)),NA())))</f>
        <v>#N/A</v>
      </c>
      <c r="AP151" s="134" t="e">
        <f ca="1">+IF(AND(ISNUMBER(OFFSET('Sanitation Data'!$G$5,0,10*ROW('Sanitation Data'!G145))),DE151="Yes"),100-OFFSET('Sanitation Data'!$G$5,0,10*ROW('Sanitation Data'!G145)),IF(AND(ISNUMBER(OFFSET('Sanitation Data'!$G$5,0,10*ROW('Sanitation Data'!G145))),DE151="No",ISNUMBER(OFFSET('Sanitation Data'!$G$5,0,10*ROW('Sanitation Data'!G145)))),CONCATENATE("[",ROUND(100-OFFSET('Sanitation Data'!$G$5,0,10*ROW('Sanitation Data'!G145)),0),"]"),IF(AND(ISNUMBER(OFFSET('Sanitation Data'!$G$5,0,10*ROW('Sanitation Data'!G145))),DE151="",ISNUMBER(OFFSET('Sanitation Data'!$G$5,0,10*ROW('Sanitation Data'!G145)))),100-OFFSET('Sanitation Data'!$G$5,0,10*ROW('Sanitation Data'!G145)),NA())))</f>
        <v>#N/A</v>
      </c>
      <c r="AQ151" s="134" t="e">
        <f ca="1">+IF(AND(ISNUMBER(OFFSET('Sanitation Data'!$G$7,0,10*ROW('Sanitation Data'!G145))),DF151="Yes"),OFFSET('Sanitation Data'!$G$7,0,10*ROW('Sanitation Data'!G145)),IF(AND(ISNUMBER(OFFSET('Sanitation Data'!$G$7,0,10*ROW('Sanitation Data'!G145))),DF151="No",ISNUMBER(OFFSET('Sanitation Data'!$G$7,0,10*ROW('Sanitation Data'!G145)))),CONCATENATE("[",ROUND(OFFSET('Sanitation Data'!$G$7,0,10*ROW('Sanitation Data'!G145)),0),"]"),IF(AND(ISNUMBER(OFFSET('Sanitation Data'!$G$7,0,10*ROW('Sanitation Data'!G145))),DF151="",ISNUMBER(OFFSET('Sanitation Data'!$G$7,0,10*ROW('Sanitation Data'!G145)))),OFFSET('Sanitation Data'!$G$7,0,10*ROW('Sanitation Data'!G145)),NA())))</f>
        <v>#N/A</v>
      </c>
      <c r="AR151" s="134" t="e">
        <f ca="1">+IF(AND(ISNUMBER(OFFSET('Sanitation Data'!$G$11,0,10*ROW('Sanitation Data'!G145))),DG151="Yes"),OFFSET('Sanitation Data'!$G$11,0,10*ROW('Sanitation Data'!G145)),IF(AND(ISNUMBER(OFFSET('Sanitation Data'!$G$11,0,10*ROW('Sanitation Data'!G145))),DG151="No",ISNUMBER(OFFSET('Sanitation Data'!$G$11,0,10*ROW('Sanitation Data'!G145)))),CONCATENATE("[",ROUND(OFFSET('Sanitation Data'!$G$11,0,10*ROW('Sanitation Data'!G145)),0),"]"),IF(AND(ISNUMBER(OFFSET('Sanitation Data'!$G$11,0,10*ROW('Sanitation Data'!G145))),DG151="",ISNUMBER(OFFSET('Sanitation Data'!$G$11,0,10*ROW('Sanitation Data'!G145)))),OFFSET('Sanitation Data'!$G$11,0,10*ROW('Sanitation Data'!G145)),NA())))</f>
        <v>#N/A</v>
      </c>
      <c r="AS151" s="134" t="e">
        <f ca="1">+IF(AND(ISNUMBER(OFFSET('Sanitation Data'!$G$12,0,10*ROW('Sanitation Data'!G145))),DH151="Yes"),OFFSET('Sanitation Data'!$G$12,0,10*ROW('Sanitation Data'!G145)),IF(AND(ISNUMBER(OFFSET('Sanitation Data'!$G$12,0,10*ROW('Sanitation Data'!G145))),DH151="No",ISNUMBER(OFFSET('Sanitation Data'!$G$12,0,10*ROW('Sanitation Data'!G145)))),CONCATENATE("[",ROUND(OFFSET('Sanitation Data'!$G$12,0,10*ROW('Sanitation Data'!G145)),0),"]"),IF(AND(ISNUMBER(OFFSET('Sanitation Data'!$G$12,0,10*ROW('Sanitation Data'!G145))),DH151="",ISNUMBER(OFFSET('Sanitation Data'!$G$12,0,10*ROW('Sanitation Data'!G145)))),OFFSET('Sanitation Data'!$G$12,0,10*ROW('Sanitation Data'!G145)),NA())))</f>
        <v>#N/A</v>
      </c>
      <c r="AT151" s="134" t="e">
        <f ca="1">+IF(AND(ISNUMBER(OFFSET('Sanitation Data'!$G$13,0,10*ROW('Sanitation Data'!G145))),DI151="Yes"),OFFSET('Sanitation Data'!$G$13,0,10*ROW('Sanitation Data'!G145)),IF(AND(ISNUMBER(OFFSET('Sanitation Data'!$G$13,0,10*ROW('Sanitation Data'!G145))),DI151="No",ISNUMBER(OFFSET('Sanitation Data'!$G$13,0,10*ROW('Sanitation Data'!G145)))),CONCATENATE("[",ROUND(OFFSET('Sanitation Data'!$G$13,0,10*ROW('Sanitation Data'!G145)),0),"]"),IF(AND(ISNUMBER(OFFSET('Sanitation Data'!$G$13,0,10*ROW('Sanitation Data'!G145))),DI151="",ISNUMBER(OFFSET('Sanitation Data'!$G$13,0,10*ROW('Sanitation Data'!G145)))),OFFSET('Sanitation Data'!$G$13,0,10*ROW('Sanitation Data'!G145)),NA())))</f>
        <v>#N/A</v>
      </c>
      <c r="AU151" s="134" t="e">
        <f ca="1">+IF(AND(ISNUMBER(OFFSET('Sanitation Data'!$H$5,0,10*ROW('Sanitation Data'!H145))),DJ151="Yes"),100-OFFSET('Sanitation Data'!$H$5,0,10*ROW('Sanitation Data'!H145)),IF(AND(ISNUMBER(OFFSET('Sanitation Data'!$H$5,0,10*ROW('Sanitation Data'!H145))),DJ151="No",ISNUMBER(OFFSET('Sanitation Data'!$H$5,0,10*ROW('Sanitation Data'!H145)))),CONCATENATE("[",ROUND(100-OFFSET('Sanitation Data'!$H$5,0,10*ROW('Sanitation Data'!H145)),0),"]"),IF(AND(ISNUMBER(OFFSET('Sanitation Data'!$H$5,0,10*ROW('Sanitation Data'!H145))),DJ151="",ISNUMBER(OFFSET('Sanitation Data'!$H$5,0,10*ROW('Sanitation Data'!H145)))),100-OFFSET('Sanitation Data'!$H$5,0,10*ROW('Sanitation Data'!H145)),NA())))</f>
        <v>#N/A</v>
      </c>
      <c r="AV151" s="134" t="e">
        <f ca="1">+IF(AND(ISNUMBER(OFFSET('Sanitation Data'!$H$7,0,10*ROW('Sanitation Data'!H145))),DK151="Yes"),OFFSET('Sanitation Data'!$H$7,0,10*ROW('Sanitation Data'!H145)),IF(AND(ISNUMBER(OFFSET('Sanitation Data'!$H$7,0,10*ROW('Sanitation Data'!H145))),DK151="No",ISNUMBER(OFFSET('Sanitation Data'!$H$7,0,10*ROW('Sanitation Data'!H145)))),CONCATENATE("[",ROUND(OFFSET('Sanitation Data'!$H$7,0,10*ROW('Sanitation Data'!H145)),0),"]"),IF(AND(ISNUMBER(OFFSET('Sanitation Data'!$H$7,0,10*ROW('Sanitation Data'!H145))),DK151="",ISNUMBER(OFFSET('Sanitation Data'!$H$7,0,10*ROW('Sanitation Data'!H145)))),OFFSET('Sanitation Data'!$H$7,0,10*ROW('Sanitation Data'!H145)),NA())))</f>
        <v>#N/A</v>
      </c>
      <c r="AW151" s="134" t="e">
        <f ca="1">+IF(AND(ISNUMBER(OFFSET('Sanitation Data'!$H$11,0,10*ROW('Sanitation Data'!H145))),DL151="Yes"),OFFSET('Sanitation Data'!$H$11,0,10*ROW('Sanitation Data'!H145)),IF(AND(ISNUMBER(OFFSET('Sanitation Data'!$H$11,0,10*ROW('Sanitation Data'!H145))),DL151="No",ISNUMBER(OFFSET('Sanitation Data'!$H$11,0,10*ROW('Sanitation Data'!H145)))),CONCATENATE("[",ROUND(OFFSET('Sanitation Data'!$H$11,0,10*ROW('Sanitation Data'!H145)),0),"]"),IF(AND(ISNUMBER(OFFSET('Sanitation Data'!$H$11,0,10*ROW('Sanitation Data'!H145))),DL151="",ISNUMBER(OFFSET('Sanitation Data'!$H$11,0,10*ROW('Sanitation Data'!H145)))),OFFSET('Sanitation Data'!$H$11,0,10*ROW('Sanitation Data'!H145)),NA())))</f>
        <v>#N/A</v>
      </c>
      <c r="AX151" s="134" t="e">
        <f ca="1">+IF(AND(ISNUMBER(OFFSET('Sanitation Data'!$H$12,0,10*ROW('Sanitation Data'!H145))),DM151="Yes"),OFFSET('Sanitation Data'!$H$12,0,10*ROW('Sanitation Data'!H145)),IF(AND(ISNUMBER(OFFSET('Sanitation Data'!$H$12,0,10*ROW('Sanitation Data'!H145))),DM151="No",ISNUMBER(OFFSET('Sanitation Data'!$H$12,0,10*ROW('Sanitation Data'!H145)))),CONCATENATE("[",ROUND(OFFSET('Sanitation Data'!$H$12,0,10*ROW('Sanitation Data'!H145)),0),"]"),IF(AND(ISNUMBER(OFFSET('Sanitation Data'!$H$12,0,10*ROW('Sanitation Data'!H145))),DM151="",ISNUMBER(OFFSET('Sanitation Data'!$H$12,0,10*ROW('Sanitation Data'!H145)))),OFFSET('Sanitation Data'!$H$12,0,10*ROW('Sanitation Data'!H145)),NA())))</f>
        <v>#N/A</v>
      </c>
      <c r="AY151" s="134" t="e">
        <f ca="1">+IF(AND(ISNUMBER(OFFSET('Sanitation Data'!$H$13,0,10*ROW('Sanitation Data'!H145))),DN151="Yes"),OFFSET('Sanitation Data'!$H$13,0,10*ROW('Sanitation Data'!H145)),IF(AND(ISNUMBER(OFFSET('Sanitation Data'!$H$13,0,10*ROW('Sanitation Data'!H145))),DN151="No",ISNUMBER(OFFSET('Sanitation Data'!$H$13,0,10*ROW('Sanitation Data'!H145)))),CONCATENATE("[",ROUND(OFFSET('Sanitation Data'!$H$13,0,10*ROW('Sanitation Data'!H145)),0),"]"),IF(AND(ISNUMBER(OFFSET('Sanitation Data'!$H$13,0,10*ROW('Sanitation Data'!H145))),DN151="",ISNUMBER(OFFSET('Sanitation Data'!$H$13,0,10*ROW('Sanitation Data'!H145)))),OFFSET('Sanitation Data'!$H$13,0,10*ROW('Sanitation Data'!H145)),NA())))</f>
        <v>#N/A</v>
      </c>
      <c r="AZ151" s="135" t="e">
        <f ca="1">+IF(AND(ISNUMBER(OFFSET('Hygiene Data'!$C$6,0,10*ROW('Hygiene Data'!C145))),DO151="Yes"),OFFSET('Hygiene Data'!$C$6,0,10*ROW('Hygiene Data'!C145)),IF(AND(ISNUMBER(OFFSET('Hygiene Data'!$C$6,0,10*ROW('Hygiene Data'!C145))),DO151="No",ISNUMBER(OFFSET('Hygiene Data'!$C$6,0,10*ROW('Hygiene Data'!C145)))),CONCATENATE("[",ROUND(OFFSET('Hygiene Data'!$C$6,0,10*ROW('Hygiene Data'!C145)),0),"]"),IF(AND(ISNUMBER(OFFSET('Hygiene Data'!$C$6,0,10*ROW('Hygiene Data'!C145))),DO151="",ISNUMBER(OFFSET('Hygiene Data'!$C$6,0,10*ROW('Hygiene Data'!C145)))),OFFSET('Hygiene Data'!$C$6,0,10*ROW('Hygiene Data'!C145)),NA())))</f>
        <v>#N/A</v>
      </c>
      <c r="BA151" s="135" t="e">
        <f ca="1">+IF(AND(ISNUMBER(OFFSET('Hygiene Data'!$C$8,0,10*ROW('Hygiene Data'!C145))),DP151="Yes"),OFFSET('Hygiene Data'!$C$8,0,10*ROW('Hygiene Data'!C145)),IF(AND(ISNUMBER(OFFSET('Hygiene Data'!$C$8,0,10*ROW('Hygiene Data'!C145))),DP151="No",ISNUMBER(OFFSET('Hygiene Data'!$C$8,0,10*ROW('Hygiene Data'!C145)))),CONCATENATE("[",ROUND(OFFSET('Hygiene Data'!$C$8,0,10*ROW('Hygiene Data'!C145)),0),"]"),IF(AND(ISNUMBER(OFFSET('Hygiene Data'!$C$8,0,10*ROW('Hygiene Data'!C145))),DP151="",ISNUMBER(OFFSET('Hygiene Data'!$C$8,0,10*ROW('Hygiene Data'!C145)))),OFFSET('Hygiene Data'!$C$8,0,10*ROW('Hygiene Data'!C145)),NA())))</f>
        <v>#N/A</v>
      </c>
      <c r="BB151" s="135" t="e">
        <f ca="1">+IF(AND(ISNUMBER(OFFSET('Hygiene Data'!$C$10,0,10*ROW('Hygiene Data'!C145))),DQ151="Yes"),OFFSET('Hygiene Data'!$C$10,0,10*ROW('Hygiene Data'!C145)),IF(AND(ISNUMBER(OFFSET('Hygiene Data'!$C$10,0,10*ROW('Hygiene Data'!C145))),DQ151="No",ISNUMBER(OFFSET('Hygiene Data'!$C$10,0,10*ROW('Hygiene Data'!C145)))),CONCATENATE("[",ROUND(OFFSET('Hygiene Data'!$C$10,0,10*ROW('Hygiene Data'!C145)),0),"]"),IF(AND(ISNUMBER(OFFSET('Hygiene Data'!$C$10,0,10*ROW('Hygiene Data'!C145))),DQ151="",ISNUMBER(OFFSET('Hygiene Data'!$C$10,0,10*ROW('Hygiene Data'!C145)))),OFFSET('Hygiene Data'!$C$10,0,10*ROW('Hygiene Data'!C145)),NA())))</f>
        <v>#N/A</v>
      </c>
      <c r="BC151" s="135" t="e">
        <f ca="1">+IF(AND(ISNUMBER(OFFSET('Hygiene Data'!$D$6,0,10*ROW('Hygiene Data'!D145))),DR151="Yes"),OFFSET('Hygiene Data'!$D$6,0,10*ROW('Hygiene Data'!D145)),IF(AND(ISNUMBER(OFFSET('Hygiene Data'!$D$6,0,10*ROW('Hygiene Data'!D145))),DR151="No",ISNUMBER(OFFSET('Hygiene Data'!$D$6,0,10*ROW('Hygiene Data'!D145)))),CONCATENATE("[",ROUND(OFFSET('Hygiene Data'!$D$6,0,10*ROW('Hygiene Data'!D145)),0),"]"),IF(AND(ISNUMBER(OFFSET('Hygiene Data'!$D$6,0,10*ROW('Hygiene Data'!D145))),DR151="",ISNUMBER(OFFSET('Hygiene Data'!$D$6,0,10*ROW('Hygiene Data'!D145)))),OFFSET('Hygiene Data'!$D$6,0,10*ROW('Hygiene Data'!D145)),NA())))</f>
        <v>#N/A</v>
      </c>
      <c r="BD151" s="135" t="e">
        <f ca="1">+IF(AND(ISNUMBER(OFFSET('Hygiene Data'!$D$8,0,10*ROW('Hygiene Data'!D145))),DS151="Yes"),OFFSET('Hygiene Data'!$D$8,0,10*ROW('Hygiene Data'!D145)),IF(AND(ISNUMBER(OFFSET('Hygiene Data'!$D$8,0,10*ROW('Hygiene Data'!D145))),DS151="No",ISNUMBER(OFFSET('Hygiene Data'!$D$8,0,10*ROW('Hygiene Data'!D145)))),CONCATENATE("[",ROUND(OFFSET('Hygiene Data'!$D$8,0,10*ROW('Hygiene Data'!D145)),0),"]"),IF(AND(ISNUMBER(OFFSET('Hygiene Data'!$D$8,0,10*ROW('Hygiene Data'!D145))),DS151="",ISNUMBER(OFFSET('Hygiene Data'!$D$8,0,10*ROW('Hygiene Data'!D145)))),OFFSET('Hygiene Data'!$D$8,0,10*ROW('Hygiene Data'!D145)),NA())))</f>
        <v>#N/A</v>
      </c>
      <c r="BE151" s="135" t="e">
        <f ca="1">+IF(AND(ISNUMBER(OFFSET('Hygiene Data'!$D$10,0,10*ROW('Hygiene Data'!D145))),DT151="Yes"),OFFSET('Hygiene Data'!$D$10,0,10*ROW('Hygiene Data'!D145)),IF(AND(ISNUMBER(OFFSET('Hygiene Data'!$D$10,0,10*ROW('Hygiene Data'!D145))),DT151="No",ISNUMBER(OFFSET('Hygiene Data'!$D$10,0,10*ROW('Hygiene Data'!D145)))),CONCATENATE("[",ROUND(OFFSET('Hygiene Data'!$D$10,0,10*ROW('Hygiene Data'!D145)),0),"]"),IF(AND(ISNUMBER(OFFSET('Hygiene Data'!$D$10,0,10*ROW('Hygiene Data'!D145))),DT151="",ISNUMBER(OFFSET('Hygiene Data'!$D$10,0,10*ROW('Hygiene Data'!D145)))),OFFSET('Hygiene Data'!$D$10,0,10*ROW('Hygiene Data'!D145)),NA())))</f>
        <v>#N/A</v>
      </c>
      <c r="BF151" s="135" t="e">
        <f ca="1">+IF(AND(ISNUMBER(OFFSET('Hygiene Data'!$E$6,0,10*ROW('Hygiene Data'!E145))),DU151="Yes"),OFFSET('Hygiene Data'!$E$6,0,10*ROW('Hygiene Data'!E145)),IF(AND(ISNUMBER(OFFSET('Hygiene Data'!$E$6,0,10*ROW('Hygiene Data'!E145))),DU151="No",ISNUMBER(OFFSET('Hygiene Data'!$E$6,0,10*ROW('Hygiene Data'!E145)))),CONCATENATE("[",ROUND(OFFSET('Hygiene Data'!$E$6,0,10*ROW('Hygiene Data'!E145)),0),"]"),IF(AND(ISNUMBER(OFFSET('Hygiene Data'!$E$6,0,10*ROW('Hygiene Data'!E145))),DU151="",ISNUMBER(OFFSET('Hygiene Data'!$E$6,0,10*ROW('Hygiene Data'!E145)))),OFFSET('Hygiene Data'!$E$6,0,10*ROW('Hygiene Data'!E145)),NA())))</f>
        <v>#N/A</v>
      </c>
      <c r="BG151" s="135" t="e">
        <f ca="1">+IF(AND(ISNUMBER(OFFSET('Hygiene Data'!$E$8,0,10*ROW('Hygiene Data'!E145))),DV151="Yes"),OFFSET('Hygiene Data'!$E$8,0,10*ROW('Hygiene Data'!E145)),IF(AND(ISNUMBER(OFFSET('Hygiene Data'!$E$8,0,10*ROW('Hygiene Data'!E145))),DV151="No",ISNUMBER(OFFSET('Hygiene Data'!$E$8,0,10*ROW('Hygiene Data'!E145)))),CONCATENATE("[",ROUND(OFFSET('Hygiene Data'!$E$8,0,10*ROW('Hygiene Data'!E145)),0),"]"),IF(AND(ISNUMBER(OFFSET('Hygiene Data'!$E$8,0,10*ROW('Hygiene Data'!E145))),DV151="",ISNUMBER(OFFSET('Hygiene Data'!$E$8,0,10*ROW('Hygiene Data'!E145)))),OFFSET('Hygiene Data'!$E$8,0,10*ROW('Hygiene Data'!E145)),NA())))</f>
        <v>#N/A</v>
      </c>
      <c r="BH151" s="135" t="e">
        <f ca="1">+IF(AND(ISNUMBER(OFFSET('Hygiene Data'!$E$10,0,10*ROW('Hygiene Data'!E145))),DW151="Yes"),OFFSET('Hygiene Data'!$E$10,0,10*ROW('Hygiene Data'!E145)),IF(AND(ISNUMBER(OFFSET('Hygiene Data'!$E$10,0,10*ROW('Hygiene Data'!E145))),DW151="No",ISNUMBER(OFFSET('Hygiene Data'!$E$10,0,10*ROW('Hygiene Data'!E145)))),CONCATENATE("[",ROUND(OFFSET('Hygiene Data'!$E$10,0,10*ROW('Hygiene Data'!E145)),0),"]"),IF(AND(ISNUMBER(OFFSET('Hygiene Data'!$E$10,0,10*ROW('Hygiene Data'!E145))),DW151="",ISNUMBER(OFFSET('Hygiene Data'!$E$10,0,10*ROW('Hygiene Data'!E145)))),OFFSET('Hygiene Data'!$E$10,0,10*ROW('Hygiene Data'!E145)),NA())))</f>
        <v>#N/A</v>
      </c>
      <c r="BI151" s="135" t="e">
        <f ca="1">+IF(AND(ISNUMBER(OFFSET('Hygiene Data'!$F$6,0,10*ROW('Hygiene Data'!F145))),DX151="Yes"),OFFSET('Hygiene Data'!$F$6,0,10*ROW('Hygiene Data'!F145)),IF(AND(ISNUMBER(OFFSET('Hygiene Data'!$F$6,0,10*ROW('Hygiene Data'!F145))),DX151="No",ISNUMBER(OFFSET('Hygiene Data'!$F$6,0,10*ROW('Hygiene Data'!F145)))),CONCATENATE("[",ROUND(OFFSET('Hygiene Data'!$F$6,0,10*ROW('Hygiene Data'!F145)),0),"]"),IF(AND(ISNUMBER(OFFSET('Hygiene Data'!$F$6,0,10*ROW('Hygiene Data'!F145))),DX151="",ISNUMBER(OFFSET('Hygiene Data'!$F$6,0,10*ROW('Hygiene Data'!F145)))),OFFSET('Hygiene Data'!$F$6,0,10*ROW('Hygiene Data'!F145)),NA())))</f>
        <v>#N/A</v>
      </c>
      <c r="BJ151" s="135" t="e">
        <f ca="1">+IF(AND(ISNUMBER(OFFSET('Hygiene Data'!$F$8,0,10*ROW('Hygiene Data'!F145))),DY151="Yes"),OFFSET('Hygiene Data'!$F$8,0,10*ROW('Hygiene Data'!F145)),IF(AND(ISNUMBER(OFFSET('Hygiene Data'!$F$8,0,10*ROW('Hygiene Data'!F145))),DY151="No",ISNUMBER(OFFSET('Hygiene Data'!$F$8,0,10*ROW('Hygiene Data'!F145)))),CONCATENATE("[",ROUND(OFFSET('Hygiene Data'!$F$8,0,10*ROW('Hygiene Data'!F145)),0),"]"),IF(AND(ISNUMBER(OFFSET('Hygiene Data'!$F$8,0,10*ROW('Hygiene Data'!F145))),DY151="",ISNUMBER(OFFSET('Hygiene Data'!$F$8,0,10*ROW('Hygiene Data'!F145)))),OFFSET('Hygiene Data'!$F$8,0,10*ROW('Hygiene Data'!F145)),NA())))</f>
        <v>#N/A</v>
      </c>
      <c r="BK151" s="135" t="e">
        <f ca="1">+IF(AND(ISNUMBER(OFFSET('Hygiene Data'!$F$10,0,10*ROW('Hygiene Data'!F145))),DZ151="Yes"),OFFSET('Hygiene Data'!$F$10,0,10*ROW('Hygiene Data'!F145)),IF(AND(ISNUMBER(OFFSET('Hygiene Data'!$F$10,0,10*ROW('Hygiene Data'!F145))),DZ151="No",ISNUMBER(OFFSET('Hygiene Data'!$F$10,0,10*ROW('Hygiene Data'!F145)))),CONCATENATE("[",ROUND(OFFSET('Hygiene Data'!$F$10,0,10*ROW('Hygiene Data'!F145)),0),"]"),IF(AND(ISNUMBER(OFFSET('Hygiene Data'!$F$10,0,10*ROW('Hygiene Data'!F145))),DZ151="",ISNUMBER(OFFSET('Hygiene Data'!$F$10,0,10*ROW('Hygiene Data'!F145)))),OFFSET('Hygiene Data'!$F$10,0,10*ROW('Hygiene Data'!F145)),NA())))</f>
        <v>#N/A</v>
      </c>
      <c r="BL151" s="135" t="e">
        <f ca="1">+IF(AND(ISNUMBER(OFFSET('Hygiene Data'!$G$6,0,10*ROW('Hygiene Data'!G145))),EA151="Yes"),OFFSET('Hygiene Data'!$G$6,0,10*ROW('Hygiene Data'!G145)),IF(AND(ISNUMBER(OFFSET('Hygiene Data'!$G$6,0,10*ROW('Hygiene Data'!G145))),EA151="No",ISNUMBER(OFFSET('Hygiene Data'!$G$6,0,10*ROW('Hygiene Data'!G145)))),CONCATENATE("[",ROUND(OFFSET('Hygiene Data'!$G$6,0,10*ROW('Hygiene Data'!G145)),0),"]"),IF(AND(ISNUMBER(OFFSET('Hygiene Data'!$G$6,0,10*ROW('Hygiene Data'!G145))),EA151="",ISNUMBER(OFFSET('Hygiene Data'!$G$6,0,10*ROW('Hygiene Data'!G145)))),OFFSET('Hygiene Data'!$G$6,0,10*ROW('Hygiene Data'!G145)),NA())))</f>
        <v>#N/A</v>
      </c>
      <c r="BM151" s="135" t="e">
        <f ca="1">+IF(AND(ISNUMBER(OFFSET('Hygiene Data'!$G$8,0,10*ROW('Hygiene Data'!G145))),EB151="Yes"),OFFSET('Hygiene Data'!$G$8,0,10*ROW('Hygiene Data'!G145)),IF(AND(ISNUMBER(OFFSET('Hygiene Data'!$G$8,0,10*ROW('Hygiene Data'!G145))),EB151="No",ISNUMBER(OFFSET('Hygiene Data'!$G$8,0,10*ROW('Hygiene Data'!G145)))),CONCATENATE("[",ROUND(OFFSET('Hygiene Data'!$G$8,0,10*ROW('Hygiene Data'!G145)),0),"]"),IF(AND(ISNUMBER(OFFSET('Hygiene Data'!$G$8,0,10*ROW('Hygiene Data'!G145))),EB151="",ISNUMBER(OFFSET('Hygiene Data'!$G$8,0,10*ROW('Hygiene Data'!G145)))),OFFSET('Hygiene Data'!$G$8,0,10*ROW('Hygiene Data'!G145)),NA())))</f>
        <v>#N/A</v>
      </c>
      <c r="BN151" s="135" t="e">
        <f ca="1">+IF(AND(ISNUMBER(OFFSET('Hygiene Data'!$G$10,0,10*ROW('Hygiene Data'!G145))),EC151="Yes"),OFFSET('Hygiene Data'!$G$10,0,10*ROW('Hygiene Data'!G145)),IF(AND(ISNUMBER(OFFSET('Hygiene Data'!$G$10,0,10*ROW('Hygiene Data'!G145))),EC151="No",ISNUMBER(OFFSET('Hygiene Data'!$G$10,0,10*ROW('Hygiene Data'!G145)))),CONCATENATE("[",ROUND(OFFSET('Hygiene Data'!$G$10,0,10*ROW('Hygiene Data'!G145)),0),"]"),IF(AND(ISNUMBER(OFFSET('Hygiene Data'!$G$10,0,10*ROW('Hygiene Data'!G145))),EC151="",ISNUMBER(OFFSET('Hygiene Data'!$G$10,0,10*ROW('Hygiene Data'!G145)))),OFFSET('Hygiene Data'!$G$10,0,10*ROW('Hygiene Data'!G145)),NA())))</f>
        <v>#N/A</v>
      </c>
      <c r="BO151" s="135" t="e">
        <f ca="1">+IF(AND(ISNUMBER(OFFSET('Hygiene Data'!$H$6,0,10*ROW('Hygiene Data'!H145))),ED151="Yes"),OFFSET('Hygiene Data'!$H$6,0,10*ROW('Hygiene Data'!H145)),IF(AND(ISNUMBER(OFFSET('Hygiene Data'!$H$6,0,10*ROW('Hygiene Data'!H145))),ED151="No",ISNUMBER(OFFSET('Hygiene Data'!$H$6,0,10*ROW('Hygiene Data'!H145)))),CONCATENATE("[",ROUND(OFFSET('Hygiene Data'!$H$6,0,10*ROW('Hygiene Data'!H145)),0),"]"),IF(AND(ISNUMBER(OFFSET('Hygiene Data'!$H$6,0,10*ROW('Hygiene Data'!H145))),ED151="",ISNUMBER(OFFSET('Hygiene Data'!$H$6,0,10*ROW('Hygiene Data'!H145)))),OFFSET('Hygiene Data'!$H$6,0,10*ROW('Hygiene Data'!H145)),NA())))</f>
        <v>#N/A</v>
      </c>
      <c r="BP151" s="135" t="e">
        <f ca="1">+IF(AND(ISNUMBER(OFFSET('Hygiene Data'!$H$8,0,10*ROW('Hygiene Data'!H145))),EE151="Yes"),OFFSET('Hygiene Data'!$H$8,0,10*ROW('Hygiene Data'!H145)),IF(AND(ISNUMBER(OFFSET('Hygiene Data'!$H$8,0,10*ROW('Hygiene Data'!H145))),EE151="No",ISNUMBER(OFFSET('Hygiene Data'!$H$8,0,10*ROW('Hygiene Data'!H145)))),CONCATENATE("[",ROUND(OFFSET('Hygiene Data'!$H$8,0,10*ROW('Hygiene Data'!H145)),0),"]"),IF(AND(ISNUMBER(OFFSET('Hygiene Data'!$H$8,0,10*ROW('Hygiene Data'!H145))),EE151="",ISNUMBER(OFFSET('Hygiene Data'!$H$8,0,10*ROW('Hygiene Data'!H145)))),OFFSET('Hygiene Data'!$H$8,0,10*ROW('Hygiene Data'!H145)),NA())))</f>
        <v>#N/A</v>
      </c>
      <c r="BQ151" s="135" t="e">
        <f ca="1">+IF(AND(ISNUMBER(OFFSET('Hygiene Data'!$H$10,0,10*ROW('Hygiene Data'!H145))),EF151="Yes"),OFFSET('Hygiene Data'!$H$10,0,10*ROW('Hygiene Data'!H145)),IF(AND(ISNUMBER(OFFSET('Hygiene Data'!$H$10,0,10*ROW('Hygiene Data'!H145))),EF151="No",ISNUMBER(OFFSET('Hygiene Data'!$H$10,0,10*ROW('Hygiene Data'!H145)))),CONCATENATE("[",ROUND(OFFSET('Hygiene Data'!$H$10,0,10*ROW('Hygiene Data'!H145)),0),"]"),IF(AND(ISNUMBER(OFFSET('Hygiene Data'!$H$10,0,10*ROW('Hygiene Data'!H145))),EF151="",ISNUMBER(OFFSET('Hygiene Data'!$H$10,0,10*ROW('Hygiene Data'!H145)))),OFFSET('Hygiene Data'!$H$10,0,10*ROW('Hygiene Data'!H145)),NA())))</f>
        <v>#N/A</v>
      </c>
      <c r="BS151" s="34" t="str">
        <f ca="1">+IF(OFFSET('Water Data'!$C$28,0,10*ROW('Water Data'!C145))="","",OFFSET('Water Data'!$C$28,0,10*ROW('Water Data'!C145)))</f>
        <v/>
      </c>
      <c r="BT151" s="34" t="str">
        <f ca="1">+IF(OFFSET('Water Data'!$C$29,0,10*ROW('Water Data'!C145))="","",OFFSET('Water Data'!$C$29,0,10*ROW('Water Data'!C145)))</f>
        <v/>
      </c>
      <c r="BU151" s="34" t="str">
        <f ca="1">+IF(OFFSET('Water Data'!$C$30,0,10*ROW('Water Data'!C145))="","",OFFSET('Water Data'!$C$30,0,10*ROW('Water Data'!C145)))</f>
        <v/>
      </c>
      <c r="BV151" s="34" t="str">
        <f ca="1">+IF(OFFSET('Water Data'!$D$28,0,10*ROW('Water Data'!D145))="","",OFFSET('Water Data'!$D$28,0,10*ROW('Water Data'!D145)))</f>
        <v/>
      </c>
      <c r="BW151" s="34" t="str">
        <f ca="1">+IF(OFFSET('Water Data'!$D$29,0,10*ROW('Water Data'!D145))="","",OFFSET('Water Data'!$D$29,0,10*ROW('Water Data'!D145)))</f>
        <v/>
      </c>
      <c r="BX151" s="34" t="str">
        <f ca="1">+IF(OFFSET('Water Data'!$D$30,0,10*ROW('Water Data'!D145))="","",OFFSET('Water Data'!$D$30,0,10*ROW('Water Data'!D145)))</f>
        <v/>
      </c>
      <c r="BY151" s="34" t="str">
        <f ca="1">+IF(OFFSET('Water Data'!$E$28,0,10*ROW('Water Data'!E145))="","",OFFSET('Water Data'!$E$28,0,10*ROW('Water Data'!E145)))</f>
        <v/>
      </c>
      <c r="BZ151" s="34" t="str">
        <f ca="1">+IF(OFFSET('Water Data'!$E$29,0,10*ROW('Water Data'!E145))="","",OFFSET('Water Data'!$E$29,0,10*ROW('Water Data'!E145)))</f>
        <v/>
      </c>
      <c r="CA151" s="34" t="str">
        <f ca="1">+IF(OFFSET('Water Data'!$E$30,0,10*ROW('Water Data'!E145))="","",OFFSET('Water Data'!$E$30,0,10*ROW('Water Data'!E145)))</f>
        <v/>
      </c>
      <c r="CB151" s="34" t="str">
        <f ca="1">+IF(OFFSET('Water Data'!$F$28,0,10*ROW('Water Data'!F145))="","",OFFSET('Water Data'!$F$28,0,10*ROW('Water Data'!F145)))</f>
        <v/>
      </c>
      <c r="CC151" s="34" t="str">
        <f ca="1">+IF(OFFSET('Water Data'!$F$29,0,10*ROW('Water Data'!F145))="","",OFFSET('Water Data'!$F$29,0,10*ROW('Water Data'!F145)))</f>
        <v/>
      </c>
      <c r="CD151" s="34" t="str">
        <f ca="1">+IF(OFFSET('Water Data'!$F$30,0,10*ROW('Water Data'!F145))="","",OFFSET('Water Data'!$F$30,0,10*ROW('Water Data'!F145)))</f>
        <v/>
      </c>
      <c r="CE151" s="34" t="str">
        <f ca="1">+IF(OFFSET('Water Data'!$G$28,0,10*ROW('Water Data'!G145))="","",OFFSET('Water Data'!$G$28,0,10*ROW('Water Data'!G145)))</f>
        <v/>
      </c>
      <c r="CF151" s="34" t="str">
        <f ca="1">+IF(OFFSET('Water Data'!$G$29,0,10*ROW('Water Data'!G145))="","",OFFSET('Water Data'!$G$29,0,10*ROW('Water Data'!G145)))</f>
        <v/>
      </c>
      <c r="CG151" s="34" t="str">
        <f ca="1">+IF(OFFSET('Water Data'!$G$30,0,10*ROW('Water Data'!G145))="","",OFFSET('Water Data'!$G$30,0,10*ROW('Water Data'!G145)))</f>
        <v/>
      </c>
      <c r="CH151" s="34" t="str">
        <f ca="1">+IF(OFFSET('Water Data'!$H$28,0,10*ROW('Water Data'!H145))="","",OFFSET('Water Data'!$H$28,0,10*ROW('Water Data'!H145)))</f>
        <v/>
      </c>
      <c r="CI151" s="34" t="str">
        <f ca="1">+IF(OFFSET('Water Data'!$H$29,0,10*ROW('Water Data'!H145))="","",OFFSET('Water Data'!$H$29,0,10*ROW('Water Data'!H145)))</f>
        <v/>
      </c>
      <c r="CJ151" s="34" t="str">
        <f ca="1">+IF(OFFSET('Water Data'!$H$30,0,10*ROW('Water Data'!H145))="","",OFFSET('Water Data'!$H$30,0,10*ROW('Water Data'!H145)))</f>
        <v/>
      </c>
      <c r="CK151" s="34" t="str">
        <f ca="1">+IF(OFFSET('Sanitation Data'!$C$29,0,10*ROW('Sanitation Data'!C145))="","",OFFSET('Sanitation Data'!$C$29,0,10*ROW('Sanitation Data'!C145)))</f>
        <v/>
      </c>
      <c r="CL151" s="34" t="str">
        <f ca="1">+IF(OFFSET('Sanitation Data'!$C$30,0,10*ROW('Sanitation Data'!C145))="","",OFFSET('Sanitation Data'!$C$30,0,10*ROW('Sanitation Data'!C145)))</f>
        <v/>
      </c>
      <c r="CM151" s="34" t="str">
        <f ca="1">+IF(OFFSET('Sanitation Data'!$C$31,0,10*ROW('Sanitation Data'!C145))="","",OFFSET('Sanitation Data'!$C$31,0,10*ROW('Sanitation Data'!C145)))</f>
        <v/>
      </c>
      <c r="CN151" s="34" t="str">
        <f ca="1">+IF(OFFSET('Sanitation Data'!$C$32,0,10*ROW('Sanitation Data'!C145))="","",OFFSET('Sanitation Data'!$C$32,0,10*ROW('Sanitation Data'!C145)))</f>
        <v/>
      </c>
      <c r="CO151" s="34" t="str">
        <f ca="1">+IF(OFFSET('Sanitation Data'!$C$33,0,10*ROW('Sanitation Data'!C145))="","",OFFSET('Sanitation Data'!$C$33,0,10*ROW('Sanitation Data'!C145)))</f>
        <v/>
      </c>
      <c r="CP151" s="34" t="str">
        <f ca="1">+IF(OFFSET('Sanitation Data'!$D$29,0,10*ROW('Sanitation Data'!D145))="","",OFFSET('Sanitation Data'!$D$29,0,10*ROW('Sanitation Data'!D145)))</f>
        <v/>
      </c>
      <c r="CQ151" s="34" t="str">
        <f ca="1">+IF(OFFSET('Sanitation Data'!$D$30,0,10*ROW('Sanitation Data'!D145))="","",OFFSET('Sanitation Data'!$D$30,0,10*ROW('Sanitation Data'!D145)))</f>
        <v/>
      </c>
      <c r="CR151" s="34" t="str">
        <f ca="1">+IF(OFFSET('Sanitation Data'!$D$31,0,10*ROW('Sanitation Data'!D145))="","",OFFSET('Sanitation Data'!$D$31,0,10*ROW('Sanitation Data'!D145)))</f>
        <v/>
      </c>
      <c r="CS151" s="34" t="str">
        <f ca="1">+IF(OFFSET('Sanitation Data'!$D$32,0,10*ROW('Sanitation Data'!D145))="","",OFFSET('Sanitation Data'!$D$32,0,10*ROW('Sanitation Data'!D145)))</f>
        <v/>
      </c>
      <c r="CT151" s="34" t="str">
        <f ca="1">+IF(OFFSET('Sanitation Data'!$D$33,0,10*ROW('Sanitation Data'!D145))="","",OFFSET('Sanitation Data'!$D$33,0,10*ROW('Sanitation Data'!D145)))</f>
        <v/>
      </c>
      <c r="CU151" s="34" t="str">
        <f ca="1">+IF(OFFSET('Sanitation Data'!$E$29,0,10*ROW('Sanitation Data'!E145))="","",OFFSET('Sanitation Data'!$E$29,0,10*ROW('Sanitation Data'!E145)))</f>
        <v/>
      </c>
      <c r="CV151" s="34" t="str">
        <f ca="1">+IF(OFFSET('Sanitation Data'!$E$30,0,10*ROW('Sanitation Data'!E145))="","",OFFSET('Sanitation Data'!$E$30,0,10*ROW('Sanitation Data'!E145)))</f>
        <v/>
      </c>
      <c r="CW151" s="34" t="str">
        <f ca="1">+IF(OFFSET('Sanitation Data'!$E$31,0,10*ROW('Sanitation Data'!E145))="","",OFFSET('Sanitation Data'!$E$31,0,10*ROW('Sanitation Data'!E145)))</f>
        <v/>
      </c>
      <c r="CX151" s="34" t="str">
        <f ca="1">+IF(OFFSET('Sanitation Data'!$E$32,0,10*ROW('Sanitation Data'!E145))="","",OFFSET('Sanitation Data'!$E$32,0,10*ROW('Sanitation Data'!E145)))</f>
        <v/>
      </c>
      <c r="CY151" s="34" t="str">
        <f ca="1">+IF(OFFSET('Sanitation Data'!$E$33,0,10*ROW('Sanitation Data'!E145))="","",OFFSET('Sanitation Data'!$E$33,0,10*ROW('Sanitation Data'!E145)))</f>
        <v/>
      </c>
      <c r="CZ151" s="34" t="str">
        <f ca="1">+IF(OFFSET('Sanitation Data'!$F$29,0,10*ROW('Sanitation Data'!F145))="","",OFFSET('Sanitation Data'!$F$29,0,10*ROW('Sanitation Data'!F145)))</f>
        <v/>
      </c>
      <c r="DA151" s="34" t="str">
        <f ca="1">+IF(OFFSET('Sanitation Data'!$F$30,0,10*ROW('Sanitation Data'!F145))="","",OFFSET('Sanitation Data'!$F$30,0,10*ROW('Sanitation Data'!F145)))</f>
        <v/>
      </c>
      <c r="DB151" s="34" t="str">
        <f ca="1">+IF(OFFSET('Sanitation Data'!$F$31,0,10*ROW('Sanitation Data'!F145))="","",OFFSET('Sanitation Data'!$F$31,0,10*ROW('Sanitation Data'!F145)))</f>
        <v/>
      </c>
      <c r="DC151" s="34" t="str">
        <f ca="1">+IF(OFFSET('Sanitation Data'!$F$32,0,10*ROW('Sanitation Data'!F145))="","",OFFSET('Sanitation Data'!$F$32,0,10*ROW('Sanitation Data'!F145)))</f>
        <v/>
      </c>
      <c r="DD151" s="34" t="str">
        <f ca="1">+IF(OFFSET('Sanitation Data'!$F$33,0,10*ROW('Sanitation Data'!F145))="","",OFFSET('Sanitation Data'!$F$33,0,10*ROW('Sanitation Data'!F145)))</f>
        <v/>
      </c>
      <c r="DE151" s="34" t="str">
        <f ca="1">+IF(OFFSET('Sanitation Data'!$G$29,0,10*ROW('Sanitation Data'!G145))="","",OFFSET('Sanitation Data'!$G$29,0,10*ROW('Sanitation Data'!G145)))</f>
        <v/>
      </c>
      <c r="DF151" s="34" t="str">
        <f ca="1">+IF(OFFSET('Sanitation Data'!$G$30,0,10*ROW('Sanitation Data'!G145))="","",OFFSET('Sanitation Data'!$G$30,0,10*ROW('Sanitation Data'!G145)))</f>
        <v/>
      </c>
      <c r="DG151" s="34" t="str">
        <f ca="1">+IF(OFFSET('Sanitation Data'!$G$31,0,10*ROW('Sanitation Data'!G145))="","",OFFSET('Sanitation Data'!$G$31,0,10*ROW('Sanitation Data'!G145)))</f>
        <v/>
      </c>
      <c r="DH151" s="34" t="str">
        <f ca="1">+IF(OFFSET('Sanitation Data'!$G$32,0,10*ROW('Sanitation Data'!G145))="","",OFFSET('Sanitation Data'!$G$32,0,10*ROW('Sanitation Data'!G145)))</f>
        <v/>
      </c>
      <c r="DI151" s="34" t="str">
        <f ca="1">+IF(OFFSET('Sanitation Data'!$G$33,0,10*ROW('Sanitation Data'!G145))="","",OFFSET('Sanitation Data'!$G$33,0,10*ROW('Sanitation Data'!G145)))</f>
        <v/>
      </c>
      <c r="DJ151" s="34" t="str">
        <f ca="1">+IF(OFFSET('Sanitation Data'!$H$29,0,10*ROW('Sanitation Data'!H145))="","",OFFSET('Sanitation Data'!$H$29,0,10*ROW('Sanitation Data'!H145)))</f>
        <v/>
      </c>
      <c r="DK151" s="34" t="str">
        <f ca="1">+IF(OFFSET('Sanitation Data'!$H$30,0,10*ROW('Sanitation Data'!H145))="","",OFFSET('Sanitation Data'!$H$30,0,10*ROW('Sanitation Data'!H145)))</f>
        <v/>
      </c>
      <c r="DL151" s="34" t="str">
        <f ca="1">+IF(OFFSET('Sanitation Data'!$H$31,0,10*ROW('Sanitation Data'!H145))="","",OFFSET('Sanitation Data'!$H$31,0,10*ROW('Sanitation Data'!H145)))</f>
        <v/>
      </c>
      <c r="DM151" s="34" t="str">
        <f ca="1">+IF(OFFSET('Sanitation Data'!$H$32,0,10*ROW('Sanitation Data'!H145))="","",OFFSET('Sanitation Data'!$H$32,0,10*ROW('Sanitation Data'!H145)))</f>
        <v/>
      </c>
      <c r="DN151" s="34" t="str">
        <f ca="1">+IF(OFFSET('Sanitation Data'!$H$33,0,10*ROW('Sanitation Data'!H145))="","",OFFSET('Sanitation Data'!$H$33,0,10*ROW('Sanitation Data'!H145)))</f>
        <v/>
      </c>
      <c r="DO151" s="34" t="str">
        <f ca="1">+IF(OFFSET('Hygiene Data'!$C$12,0,10*ROW('Hygiene Data'!C145))="","",OFFSET('Hygiene Data'!$C$12,0,10*ROW('Hygiene Data'!C145)))</f>
        <v/>
      </c>
      <c r="DP151" s="34" t="str">
        <f ca="1">+IF(OFFSET('Hygiene Data'!$C$13,0,10*ROW('Hygiene Data'!C145))="","",OFFSET('Hygiene Data'!$C$13,0,10*ROW('Hygiene Data'!C145)))</f>
        <v/>
      </c>
      <c r="DQ151" s="34" t="str">
        <f ca="1">+IF(OFFSET('Hygiene Data'!$C$14,0,10*ROW('Hygiene Data'!C145))="","",OFFSET('Hygiene Data'!$C$14,0,10*ROW('Hygiene Data'!C145)))</f>
        <v/>
      </c>
      <c r="DR151" s="34" t="str">
        <f ca="1">+IF(OFFSET('Hygiene Data'!$D$12,0,10*ROW('Hygiene Data'!D145))="","",OFFSET('Hygiene Data'!$D$12,0,10*ROW('Hygiene Data'!D145)))</f>
        <v/>
      </c>
      <c r="DS151" s="34" t="str">
        <f ca="1">+IF(OFFSET('Hygiene Data'!$D$13,0,10*ROW('Hygiene Data'!D145))="","",OFFSET('Hygiene Data'!$D$13,0,10*ROW('Hygiene Data'!D145)))</f>
        <v/>
      </c>
      <c r="DT151" s="34" t="str">
        <f ca="1">+IF(OFFSET('Hygiene Data'!$D$14,0,10*ROW('Hygiene Data'!D145))="","",OFFSET('Hygiene Data'!$D$14,0,10*ROW('Hygiene Data'!D145)))</f>
        <v/>
      </c>
      <c r="DU151" s="34" t="str">
        <f ca="1">+IF(OFFSET('Hygiene Data'!$E$12,0,10*ROW('Hygiene Data'!E145))="","",OFFSET('Hygiene Data'!$E$12,0,10*ROW('Hygiene Data'!E145)))</f>
        <v/>
      </c>
      <c r="DV151" s="34" t="str">
        <f ca="1">+IF(OFFSET('Hygiene Data'!$E$13,0,10*ROW('Hygiene Data'!E145))="","",OFFSET('Hygiene Data'!$E$13,0,10*ROW('Hygiene Data'!E145)))</f>
        <v/>
      </c>
      <c r="DW151" s="34" t="str">
        <f ca="1">+IF(OFFSET('Hygiene Data'!$E$14,0,10*ROW('Hygiene Data'!E145))="","",OFFSET('Hygiene Data'!$E$14,0,10*ROW('Hygiene Data'!E145)))</f>
        <v/>
      </c>
      <c r="DX151" s="34" t="str">
        <f ca="1">+IF(OFFSET('Hygiene Data'!$F$12,0,10*ROW('Hygiene Data'!F145))="","",OFFSET('Hygiene Data'!$F$12,0,10*ROW('Hygiene Data'!F145)))</f>
        <v/>
      </c>
      <c r="DY151" s="34" t="str">
        <f ca="1">+IF(OFFSET('Hygiene Data'!$F$13,0,10*ROW('Hygiene Data'!F145))="","",OFFSET('Hygiene Data'!$F$13,0,10*ROW('Hygiene Data'!F145)))</f>
        <v/>
      </c>
      <c r="DZ151" s="34" t="str">
        <f ca="1">+IF(OFFSET('Hygiene Data'!$F$14,0,10*ROW('Hygiene Data'!F145))="","",OFFSET('Hygiene Data'!$F$14,0,10*ROW('Hygiene Data'!F145)))</f>
        <v/>
      </c>
      <c r="EA151" s="34" t="str">
        <f ca="1">+IF(OFFSET('Hygiene Data'!$G$12,0,10*ROW('Hygiene Data'!G145))="","",OFFSET('Hygiene Data'!$G$12,0,10*ROW('Hygiene Data'!G145)))</f>
        <v/>
      </c>
      <c r="EB151" s="34" t="str">
        <f ca="1">+IF(OFFSET('Hygiene Data'!$G$13,0,10*ROW('Hygiene Data'!G145))="","",OFFSET('Hygiene Data'!$G$13,0,10*ROW('Hygiene Data'!G145)))</f>
        <v/>
      </c>
      <c r="EC151" s="34" t="str">
        <f ca="1">+IF(OFFSET('Hygiene Data'!$G$14,0,10*ROW('Hygiene Data'!G145))="","",OFFSET('Hygiene Data'!$G$14,0,10*ROW('Hygiene Data'!G145)))</f>
        <v/>
      </c>
      <c r="ED151" s="34" t="str">
        <f ca="1">+IF(OFFSET('Hygiene Data'!$H$12,0,10*ROW('Hygiene Data'!H145))="","",OFFSET('Hygiene Data'!$H$12,0,10*ROW('Hygiene Data'!H145)))</f>
        <v/>
      </c>
      <c r="EE151" s="34" t="str">
        <f ca="1">+IF(OFFSET('Hygiene Data'!$H$13,0,10*ROW('Hygiene Data'!H145))="","",OFFSET('Hygiene Data'!$H$13,0,10*ROW('Hygiene Data'!H145)))</f>
        <v/>
      </c>
      <c r="EF151" s="34" t="str">
        <f ca="1">+IF(OFFSET('Hygiene Data'!$H$14,0,10*ROW('Hygiene Data'!H145))="","",OFFSET('Hygiene Data'!$H$14,0,10*ROW('Hygiene Data'!H145)))</f>
        <v/>
      </c>
    </row>
    <row r="152" spans="1:136" x14ac:dyDescent="0.2">
      <c r="A152" s="50" t="str">
        <f ca="1">+IF(OFFSET('Water Data'!$B$1,0,10*ROW('Water Data'!B149))="","",OFFSET('Water Data'!$B$1,0,10*ROW('Water Data'!B149)))</f>
        <v/>
      </c>
      <c r="B152" s="50" t="str">
        <f ca="1">+IF(OFFSET('Water Data'!$A$3,0,10*ROW('Water Data'!A149))="","",OFFSET('Water Data'!$A$3,0,10*ROW('Water Data'!A149)))</f>
        <v/>
      </c>
      <c r="C152" s="50" t="str">
        <f ca="1">+IF(OFFSET('Water Data'!$C$3,0,10*ROW('Water Data'!C149))="","",OFFSET('Water Data'!$C$3,0,10*ROW('Water Data'!C149)))</f>
        <v/>
      </c>
      <c r="D152" s="133" t="e">
        <f ca="1">+IF(AND(ISNUMBER(OFFSET('Water Data'!$C$5,0,10*ROW('Water Data'!C146))),BS152="Yes"),100-OFFSET('Water Data'!$C$5,0,10*ROW('Water Data'!C146)),IF(AND(ISNUMBER(OFFSET('Water Data'!$C$5,0,10*ROW('Water Data'!C146))),BS152="No",ISNUMBER(OFFSET('Water Data'!$C$5,0,10*ROW('Water Data'!C146)))),CONCATENATE("[",ROUND(100-OFFSET('Water Data'!$C$5,0,10*ROW('Water Data'!C146)),0),"]"),IF(AND(ISNUMBER(OFFSET('Water Data'!$C$5,0,10*ROW('Water Data'!C146))),BS152="",ISNUMBER(OFFSET('Water Data'!$C$5,0,10*ROW('Water Data'!C146)))),100-OFFSET('Water Data'!$C$5,0,10*ROW('Water Data'!C146)),NA())))</f>
        <v>#N/A</v>
      </c>
      <c r="E152" s="133" t="e">
        <f ca="1">+IF(AND(ISNUMBER(OFFSET('Water Data'!$C$7,0,10*ROW('Water Data'!D146))),BT152="Yes"),OFFSET('Water Data'!$C$7,0,10*ROW('Water Data'!C146)),IF(AND(ISNUMBER(OFFSET('Water Data'!$C$7,0,10*ROW('Water Data'!C146))),BT152="No",ISNUMBER(OFFSET('Water Data'!$C$7,0,10*ROW('Water Data'!C146)))),CONCATENATE("[",ROUND(OFFSET('Water Data'!$C$7,0,10*ROW('Water Data'!C146)),0),"]"),IF(AND(ISNUMBER(OFFSET('Water Data'!$C$7,0,10*ROW('Water Data'!C146))),BT152="",ISNUMBER(OFFSET('Water Data'!$C$7,0,10*ROW('Water Data'!C146)))),OFFSET('Water Data'!$C$7,0,10*ROW('Water Data'!C146)),NA())))</f>
        <v>#N/A</v>
      </c>
      <c r="F152" s="133" t="e">
        <f ca="1">+IF(AND(ISNUMBER(OFFSET('Water Data'!$C$10,0,10*ROW('Water Data'!C146))),BU152="Yes"),OFFSET('Water Data'!$C$10,0,10*ROW('Water Data'!C146)),IF(AND(ISNUMBER(OFFSET('Water Data'!$C$10,0,10*ROW('Water Data'!C146))),BU152="No",ISNUMBER(OFFSET('Water Data'!$C$10,0,10*ROW('Water Data'!C146)))),CONCATENATE("[",ROUND(OFFSET('Water Data'!$C$10,0,10*ROW('Water Data'!C146)),0),"]"),IF(AND(ISNUMBER(OFFSET('Water Data'!$C$10,0,10*ROW('Water Data'!C146))),BU152="",ISNUMBER(OFFSET('Water Data'!$C$10,0,10*ROW('Water Data'!C146)))),OFFSET('Water Data'!$C$10,0,10*ROW('Water Data'!C146)),NA())))</f>
        <v>#N/A</v>
      </c>
      <c r="G152" s="133" t="e">
        <f ca="1">+IF(AND(ISNUMBER(OFFSET('Water Data'!$D$5,0,10*ROW('Water Data'!D146))),BV152="Yes"),100-OFFSET('Water Data'!$D$5,0,10*ROW('Water Data'!D146)),IF(AND(ISNUMBER(OFFSET('Water Data'!$D$5,0,10*ROW('Water Data'!D146))),BV152="No",ISNUMBER(OFFSET('Water Data'!$D$5,0,10*ROW('Water Data'!D146)))),CONCATENATE("[",ROUND(100-OFFSET('Water Data'!$D$5,0,10*ROW('Water Data'!D146)),0),"]"),IF(AND(ISNUMBER(OFFSET('Water Data'!$D$5,0,10*ROW('Water Data'!D146))),BV152="",ISNUMBER(OFFSET('Water Data'!$D$5,0,10*ROW('Water Data'!D146)))),100-OFFSET('Water Data'!$D$5,0,10*ROW('Water Data'!D146)),NA())))</f>
        <v>#N/A</v>
      </c>
      <c r="H152" s="133" t="e">
        <f ca="1">+IF(AND(ISNUMBER(OFFSET('Water Data'!$D$7,0,10*ROW('Water Data'!D146))),BW152="Yes"),OFFSET('Water Data'!$D$7,0,10*ROW('Water Data'!D146)),IF(AND(ISNUMBER(OFFSET('Water Data'!$D$7,0,10*ROW('Water Data'!D146))),BW152="No",ISNUMBER(OFFSET('Water Data'!$D$7,0,10*ROW('Water Data'!D146)))),CONCATENATE("[",ROUND(OFFSET('Water Data'!$C$7,0,10*ROW('Water Data'!D146)),0),"]"),IF(AND(ISNUMBER(OFFSET('Water Data'!$D$7,0,10*ROW('Water Data'!D146))),BW152="",ISNUMBER(OFFSET('Water Data'!$D$7,0,10*ROW('Water Data'!D146)))),OFFSET('Water Data'!$D$7,0,10*ROW('Water Data'!D146)),NA())))</f>
        <v>#N/A</v>
      </c>
      <c r="I152" s="133" t="e">
        <f ca="1">+IF(AND(ISNUMBER(OFFSET('Water Data'!$D$10,0,10*ROW('Water Data'!D146))),BX152="Yes"),OFFSET('Water Data'!$D$10,0,10*ROW('Water Data'!D146)),IF(AND(ISNUMBER(OFFSET('Water Data'!$D$10,0,10*ROW('Water Data'!D146))),BX152="No",ISNUMBER(OFFSET('Water Data'!$D$10,0,10*ROW('Water Data'!D146)))),CONCATENATE("[",ROUND(OFFSET('Water Data'!$D$10,0,10*ROW('Water Data'!D146)),0),"]"),IF(AND(ISNUMBER(OFFSET('Water Data'!$D$10,0,10*ROW('Water Data'!D146))),BX152="",ISNUMBER(OFFSET('Water Data'!$D$10,0,10*ROW('Water Data'!D146)))),OFFSET('Water Data'!$D$10,0,10*ROW('Water Data'!D146)),NA())))</f>
        <v>#N/A</v>
      </c>
      <c r="J152" s="133" t="e">
        <f ca="1">+IF(AND(ISNUMBER(OFFSET('Water Data'!$E$5,0,10*ROW('Water Data'!E146))),BY152="Yes"),100-OFFSET('Water Data'!$E$5,0,10*ROW('Water Data'!E146)),IF(AND(ISNUMBER(OFFSET('Water Data'!$E$5,0,10*ROW('Water Data'!E146))),BY152="No",ISNUMBER(OFFSET('Water Data'!$E$5,0,10*ROW('Water Data'!E146)))),CONCATENATE("[",ROUND(100-OFFSET('Water Data'!$E$5,0,10*ROW('Water Data'!E146)),0),"]"),IF(AND(ISNUMBER(OFFSET('Water Data'!$E$5,0,10*ROW('Water Data'!E146))),BY152="",ISNUMBER(OFFSET('Water Data'!$E$5,0,10*ROW('Water Data'!E146)))),100-OFFSET('Water Data'!$E$5,0,10*ROW('Water Data'!E146)),NA())))</f>
        <v>#N/A</v>
      </c>
      <c r="K152" s="133" t="e">
        <f ca="1">+IF(AND(ISNUMBER(OFFSET('Water Data'!$E$7,0,10*ROW('Water Data'!E146))),BZ152="Yes"),OFFSET('Water Data'!$E$7,0,10*ROW('Water Data'!E146)),IF(AND(ISNUMBER(OFFSET('Water Data'!$E$7,0,10*ROW('Water Data'!E146))),BZ152="No",ISNUMBER(OFFSET('Water Data'!$E$7,0,10*ROW('Water Data'!E146)))),CONCATENATE("[",ROUND(OFFSET('Water Data'!$E$7,0,10*ROW('Water Data'!E146)),0),"]"),IF(AND(ISNUMBER(OFFSET('Water Data'!$E$7,0,10*ROW('Water Data'!E146))),BZ152="",ISNUMBER(OFFSET('Water Data'!$E$7,0,10*ROW('Water Data'!E146)))),OFFSET('Water Data'!$E$7,0,10*ROW('Water Data'!E146)),NA())))</f>
        <v>#N/A</v>
      </c>
      <c r="L152" s="133" t="e">
        <f ca="1">+IF(AND(ISNUMBER(OFFSET('Water Data'!$E$10,0,10*ROW('Water Data'!E146))),CA152="Yes"),OFFSET('Water Data'!$E$10,0,10*ROW('Water Data'!E146)),IF(AND(ISNUMBER(OFFSET('Water Data'!$E$10,0,10*ROW('Water Data'!E146))),CA152="No",ISNUMBER(OFFSET('Water Data'!$E$10,0,10*ROW('Water Data'!E146)))),CONCATENATE("[",ROUND(OFFSET('Water Data'!$E$10,0,10*ROW('Water Data'!E146)),0),"]"),IF(AND(ISNUMBER(OFFSET('Water Data'!$E$10,0,10*ROW('Water Data'!E146))),CA152="",ISNUMBER(OFFSET('Water Data'!$E$10,0,10*ROW('Water Data'!E146)))),OFFSET('Water Data'!$E$10,0,10*ROW('Water Data'!E146)),NA())))</f>
        <v>#N/A</v>
      </c>
      <c r="M152" s="133" t="e">
        <f ca="1">+IF(AND(ISNUMBER(OFFSET('Water Data'!$F$5,0,10*ROW('Water Data'!F146))),CB152="Yes"),100-OFFSET('Water Data'!$F$5,0,10*ROW('Water Data'!F146)),IF(AND(ISNUMBER(OFFSET('Water Data'!$F$5,0,10*ROW('Water Data'!F146))),CB152="No",ISNUMBER(OFFSET('Water Data'!$F$5,0,10*ROW('Water Data'!F146)))),CONCATENATE("[",ROUND(100-OFFSET('Water Data'!$F$5,0,10*ROW('Water Data'!F146)),0),"]"),IF(AND(ISNUMBER(OFFSET('Water Data'!$F$5,0,10*ROW('Water Data'!F146))),CB152="",ISNUMBER(OFFSET('Water Data'!$F$5,0,10*ROW('Water Data'!F146)))),100-OFFSET('Water Data'!$F$5,0,10*ROW('Water Data'!F146)),NA())))</f>
        <v>#N/A</v>
      </c>
      <c r="N152" s="133" t="e">
        <f ca="1">+IF(AND(ISNUMBER(OFFSET('Water Data'!$F$7,0,10*ROW('Water Data'!F146))),CC152="Yes"),OFFSET('Water Data'!$F$7,0,10*ROW('Water Data'!F146)),IF(AND(ISNUMBER(OFFSET('Water Data'!$F$7,0,10*ROW('Water Data'!F146))),CC152="No",ISNUMBER(OFFSET('Water Data'!$F$7,0,10*ROW('Water Data'!F146)))),CONCATENATE("[",ROUND(OFFSET('Water Data'!$F$7,0,10*ROW('Water Data'!F146)),0),"]"),IF(AND(ISNUMBER(OFFSET('Water Data'!$F$7,0,10*ROW('Water Data'!F146))),CC152="",ISNUMBER(OFFSET('Water Data'!$F$7,0,10*ROW('Water Data'!F146)))),OFFSET('Water Data'!$F$7,0,10*ROW('Water Data'!F146)),NA())))</f>
        <v>#N/A</v>
      </c>
      <c r="O152" s="133" t="e">
        <f ca="1">+IF(AND(ISNUMBER(OFFSET('Water Data'!$F$10,0,10*ROW('Water Data'!F146))),CD152="Yes"),OFFSET('Water Data'!$F$10,0,10*ROW('Water Data'!F146)),IF(AND(ISNUMBER(OFFSET('Water Data'!$F$10,0,10*ROW('Water Data'!F146))),CD152="No",ISNUMBER(OFFSET('Water Data'!$F$10,0,10*ROW('Water Data'!F146)))),CONCATENATE("[",ROUND(OFFSET('Water Data'!$F$10,0,10*ROW('Water Data'!F146)),0),"]"),IF(AND(ISNUMBER(OFFSET('Water Data'!$F$10,0,10*ROW('Water Data'!F146))),CD152="",ISNUMBER(OFFSET('Water Data'!$F$10,0,10*ROW('Water Data'!F146)))),OFFSET('Water Data'!$F$10,0,10*ROW('Water Data'!F146)),NA())))</f>
        <v>#N/A</v>
      </c>
      <c r="P152" s="133" t="e">
        <f ca="1">+IF(AND(ISNUMBER(OFFSET('Water Data'!$G$5,0,10*ROW('Water Data'!G146))),CE152="Yes"),100-OFFSET('Water Data'!$G$5,0,10*ROW('Water Data'!G146)),IF(AND(ISNUMBER(OFFSET('Water Data'!$G$5,0,10*ROW('Water Data'!G146))),CE152="No",ISNUMBER(OFFSET('Water Data'!$G$5,0,10*ROW('Water Data'!G146)))),CONCATENATE("[",ROUND(100-OFFSET('Water Data'!$G$5,0,10*ROW('Water Data'!G146)),0),"]"),IF(AND(ISNUMBER(OFFSET('Water Data'!$G$5,0,10*ROW('Water Data'!G146))),CE152="",ISNUMBER(OFFSET('Water Data'!$G$5,0,10*ROW('Water Data'!G146)))),100-OFFSET('Water Data'!$G$5,0,10*ROW('Water Data'!G146)),NA())))</f>
        <v>#N/A</v>
      </c>
      <c r="Q152" s="133" t="e">
        <f ca="1">+IF(AND(ISNUMBER(OFFSET('Water Data'!$G$7,0,10*ROW('Water Data'!G146))),CF152="Yes"),OFFSET('Water Data'!$G$7,0,10*ROW('Water Data'!G146)),IF(AND(ISNUMBER(OFFSET('Water Data'!$G$7,0,10*ROW('Water Data'!G146))),CF152="No",ISNUMBER(OFFSET('Water Data'!$G$7,0,10*ROW('Water Data'!G146)))),CONCATENATE("[",ROUND(OFFSET('Water Data'!$G$7,0,10*ROW('Water Data'!G146)),0),"]"),IF(AND(ISNUMBER(OFFSET('Water Data'!$G$7,0,10*ROW('Water Data'!G146))),CF152="",ISNUMBER(OFFSET('Water Data'!$G$7,0,10*ROW('Water Data'!G146)))),OFFSET('Water Data'!$G$7,0,10*ROW('Water Data'!G146)),NA())))</f>
        <v>#N/A</v>
      </c>
      <c r="R152" s="133" t="e">
        <f ca="1">+IF(AND(ISNUMBER(OFFSET('Water Data'!$G$10,0,10*ROW('Water Data'!G146))),CG152="Yes"),OFFSET('Water Data'!$G$10,0,10*ROW('Water Data'!G146)),IF(AND(ISNUMBER(OFFSET('Water Data'!$G$10,0,10*ROW('Water Data'!G146))),CG152="No",ISNUMBER(OFFSET('Water Data'!$G$10,0,10*ROW('Water Data'!G146)))),CONCATENATE("[",ROUND(OFFSET('Water Data'!$G$10,0,10*ROW('Water Data'!G146)),0),"]"),IF(AND(ISNUMBER(OFFSET('Water Data'!$G$10,0,10*ROW('Water Data'!G146))),CG152="",ISNUMBER(OFFSET('Water Data'!$G$10,0,10*ROW('Water Data'!G146)))),OFFSET('Water Data'!$G$10,0,10*ROW('Water Data'!G146)),NA())))</f>
        <v>#N/A</v>
      </c>
      <c r="S152" s="133" t="e">
        <f ca="1">+IF(AND(ISNUMBER(OFFSET('Water Data'!$H$5,0,10*ROW('Water Data'!H146))),CH152="Yes"),100-OFFSET('Water Data'!$H$5,0,10*ROW('Water Data'!H146)),IF(AND(ISNUMBER(OFFSET('Water Data'!$H$5,0,10*ROW('Water Data'!H146))),CH152="No",ISNUMBER(OFFSET('Water Data'!$H$5,0,10*ROW('Water Data'!H146)))),CONCATENATE("[",ROUND(100-OFFSET('Water Data'!$H$5,0,10*ROW('Water Data'!H146)),0),"]"),IF(AND(ISNUMBER(OFFSET('Water Data'!$H$5,0,10*ROW('Water Data'!H146))),CH152="",ISNUMBER(OFFSET('Water Data'!$H$5,0,10*ROW('Water Data'!H146)))),100-OFFSET('Water Data'!$H$5,0,10*ROW('Water Data'!H146)),NA())))</f>
        <v>#N/A</v>
      </c>
      <c r="T152" s="133" t="e">
        <f ca="1">+IF(AND(ISNUMBER(OFFSET('Water Data'!$H$7,0,10*ROW('Water Data'!H146))),CI152="Yes"),OFFSET('Water Data'!$H$7,0,10*ROW('Water Data'!H146)),IF(AND(ISNUMBER(OFFSET('Water Data'!$H$7,0,10*ROW('Water Data'!H146))),CI152="No",ISNUMBER(OFFSET('Water Data'!$H$7,0,10*ROW('Water Data'!H146)))),CONCATENATE("[",ROUND(OFFSET('Water Data'!$H$7,0,10*ROW('Water Data'!H146)),0),"]"),IF(AND(ISNUMBER(OFFSET('Water Data'!$H$7,0,10*ROW('Water Data'!H146))),CI152="",ISNUMBER(OFFSET('Water Data'!$H$7,0,10*ROW('Water Data'!H146)))),OFFSET('Water Data'!$H$7,0,10*ROW('Water Data'!H146)),NA())))</f>
        <v>#N/A</v>
      </c>
      <c r="U152" s="133" t="e">
        <f ca="1">+IF(AND(ISNUMBER(OFFSET('Water Data'!$H$10,0,10*ROW('Water Data'!H146))),CJ152="Yes"),OFFSET('Water Data'!$H$10,0,10*ROW('Water Data'!H146)),IF(AND(ISNUMBER(OFFSET('Water Data'!$H$10,0,10*ROW('Water Data'!H146))),CJ152="No",ISNUMBER(OFFSET('Water Data'!$H$10,0,10*ROW('Water Data'!H146)))),CONCATENATE("[",ROUND(OFFSET('Water Data'!$H$10,0,10*ROW('Water Data'!H146)),0),"]"),IF(AND(ISNUMBER(OFFSET('Water Data'!$H$10,0,10*ROW('Water Data'!H146))),CJ152="",ISNUMBER(OFFSET('Water Data'!$H$10,0,10*ROW('Water Data'!H146)))),OFFSET('Water Data'!$H$10,0,10*ROW('Water Data'!H146)),NA())))</f>
        <v>#N/A</v>
      </c>
      <c r="V152" s="134" t="e">
        <f ca="1">+IF(AND(ISNUMBER(OFFSET('Sanitation Data'!$C$5,0,10*ROW('Sanitation Data'!C146))),CK152="Yes"),100-OFFSET('Sanitation Data'!$C$5,0,10*ROW('Sanitation Data'!C146)),IF(AND(ISNUMBER(OFFSET('Sanitation Data'!$C$5,0,10*ROW('Sanitation Data'!C146))),CK152="No",ISNUMBER(OFFSET('Sanitation Data'!$C$5,0,10*ROW('Sanitation Data'!C146)))),CONCATENATE("[",ROUND(100-OFFSET('Sanitation Data'!$C$5,0,10*ROW('Sanitation Data'!C146)),0),"]"),IF(AND(ISNUMBER(OFFSET('Sanitation Data'!$C$5,0,10*ROW('Sanitation Data'!C146))),CK152="",ISNUMBER(OFFSET('Sanitation Data'!$C$5,0,10*ROW('Sanitation Data'!C146)))),100-OFFSET('Sanitation Data'!$C$5,0,10*ROW('Sanitation Data'!C146)),NA())))</f>
        <v>#N/A</v>
      </c>
      <c r="W152" s="134" t="e">
        <f ca="1">+IF(AND(ISNUMBER(OFFSET('Sanitation Data'!$C$7,0,10*ROW('Sanitation Data'!C146))),CL152="Yes"),OFFSET('Sanitation Data'!$C$7,0,10*ROW('Sanitation Data'!C146)),IF(AND(ISNUMBER(OFFSET('Sanitation Data'!$C$7,0,10*ROW('Sanitation Data'!C146))),CL152="No",ISNUMBER(OFFSET('Sanitation Data'!$C$7,0,10*ROW('Sanitation Data'!C146)))),CONCATENATE("[",ROUND(OFFSET('Sanitation Data'!$C$7,0,10*ROW('Sanitation Data'!C146)),0),"]"),IF(AND(ISNUMBER(OFFSET('Sanitation Data'!$C$7,0,10*ROW('Sanitation Data'!C146))),CL152="",ISNUMBER(OFFSET('Sanitation Data'!$C$7,0,10*ROW('Sanitation Data'!C146)))),OFFSET('Sanitation Data'!$C$7,0,10*ROW('Sanitation Data'!C146)),NA())))</f>
        <v>#N/A</v>
      </c>
      <c r="X152" s="134" t="e">
        <f ca="1">+IF(AND(ISNUMBER(OFFSET('Sanitation Data'!$C$11,0,10*ROW('Sanitation Data'!C146))),CM152="Yes"),OFFSET('Sanitation Data'!$C$11,0,10*ROW('Sanitation Data'!C146)),IF(AND(ISNUMBER(OFFSET('Sanitation Data'!$C$11,0,10*ROW('Sanitation Data'!C146))),CM152="No",ISNUMBER(OFFSET('Sanitation Data'!$C$11,0,10*ROW('Sanitation Data'!C146)))),CONCATENATE("[",ROUND(OFFSET('Sanitation Data'!$C$11,0,10*ROW('Sanitation Data'!C146)),0),"]"),IF(AND(ISNUMBER(OFFSET('Sanitation Data'!$C$11,0,10*ROW('Sanitation Data'!C146))),CM152="",ISNUMBER(OFFSET('Sanitation Data'!$C$11,0,10*ROW('Sanitation Data'!C146)))),OFFSET('Sanitation Data'!$C$11,0,10*ROW('Sanitation Data'!C146)),NA())))</f>
        <v>#N/A</v>
      </c>
      <c r="Y152" s="134" t="e">
        <f ca="1">+IF(AND(ISNUMBER(OFFSET('Sanitation Data'!$C$12,0,10*ROW('Sanitation Data'!C146))),CN152="Yes"),OFFSET('Sanitation Data'!$C$12,0,10*ROW('Sanitation Data'!C146)),IF(AND(ISNUMBER(OFFSET('Sanitation Data'!$C$12,0,10*ROW('Sanitation Data'!C146))),CN152="No",ISNUMBER(OFFSET('Sanitation Data'!$C$12,0,10*ROW('Sanitation Data'!C146)))),CONCATENATE("[",ROUND(OFFSET('Sanitation Data'!$C$12,0,10*ROW('Sanitation Data'!C146)),0),"]"),IF(AND(ISNUMBER(OFFSET('Sanitation Data'!$C$12,0,10*ROW('Sanitation Data'!C146))),CN152="",ISNUMBER(OFFSET('Sanitation Data'!$C$12,0,10*ROW('Sanitation Data'!C146)))),OFFSET('Sanitation Data'!$C$12,0,10*ROW('Sanitation Data'!C146)),NA())))</f>
        <v>#N/A</v>
      </c>
      <c r="Z152" s="134" t="e">
        <f ca="1">+IF(AND(ISNUMBER(OFFSET('Sanitation Data'!$C$13,0,10*ROW('Sanitation Data'!C146))),CO152="Yes"),OFFSET('Sanitation Data'!$C$13,0,10*ROW('Sanitation Data'!C146)),IF(AND(ISNUMBER(OFFSET('Sanitation Data'!$C$13,0,10*ROW('Sanitation Data'!C146))),CO152="No",ISNUMBER(OFFSET('Sanitation Data'!$C$13,0,10*ROW('Sanitation Data'!C146)))),CONCATENATE("[",ROUND(OFFSET('Sanitation Data'!$C$13,0,10*ROW('Sanitation Data'!C146)),0),"]"),IF(AND(ISNUMBER(OFFSET('Sanitation Data'!$C$13,0,10*ROW('Sanitation Data'!C146))),CO152="",ISNUMBER(OFFSET('Sanitation Data'!$C$13,0,10*ROW('Sanitation Data'!C146)))),OFFSET('Sanitation Data'!$C$13,0,10*ROW('Sanitation Data'!C146)),NA())))</f>
        <v>#N/A</v>
      </c>
      <c r="AA152" s="134" t="e">
        <f ca="1">+IF(AND(ISNUMBER(OFFSET('Sanitation Data'!$D$5,0,10*ROW('Sanitation Data'!D146))),CP152="Yes"),100-OFFSET('Sanitation Data'!$D$5,0,10*ROW('Sanitation Data'!D146)),IF(AND(ISNUMBER(OFFSET('Sanitation Data'!$D$5,0,10*ROW('Sanitation Data'!D146))),CP152="No",ISNUMBER(OFFSET('Sanitation Data'!$D$5,0,10*ROW('Sanitation Data'!D146)))),CONCATENATE("[",ROUND(100-OFFSET('Sanitation Data'!$D$5,0,10*ROW('Sanitation Data'!D146)),0),"]"),IF(AND(ISNUMBER(OFFSET('Sanitation Data'!$D$5,0,10*ROW('Sanitation Data'!D146))),CP152="",ISNUMBER(OFFSET('Sanitation Data'!$D$5,0,10*ROW('Sanitation Data'!D146)))),100-OFFSET('Sanitation Data'!$D$5,0,10*ROW('Sanitation Data'!D146)),NA())))</f>
        <v>#N/A</v>
      </c>
      <c r="AB152" s="134" t="e">
        <f ca="1">+IF(AND(ISNUMBER(OFFSET('Sanitation Data'!$D$7,0,10*ROW('Sanitation Data'!D146))),CQ152="Yes"),OFFSET('Sanitation Data'!$D$7,0,10*ROW('Sanitation Data'!G146)),IF(AND(ISNUMBER(OFFSET('Sanitation Data'!$D$7,0,10*ROW('Sanitation Data'!D146))),CQ152="No",ISNUMBER(OFFSET('Sanitation Data'!$D$7,0,10*ROW('Sanitation Data'!D146)))),CONCATENATE("[",ROUND(OFFSET('Sanitation Data'!$D$7,0,10*ROW('Sanitation Data'!D146)),0),"]"),IF(AND(ISNUMBER(OFFSET('Sanitation Data'!$D$7,0,10*ROW('Sanitation Data'!D146))),CQ152="",ISNUMBER(OFFSET('Sanitation Data'!$D$7,0,10*ROW('Sanitation Data'!D146)))),OFFSET('Sanitation Data'!$D$7,0,10*ROW('Sanitation Data'!D146)),NA())))</f>
        <v>#N/A</v>
      </c>
      <c r="AC152" s="134" t="e">
        <f ca="1">+IF(AND(ISNUMBER(OFFSET('Sanitation Data'!$D$11,0,10*ROW('Sanitation Data'!D146))),CR152="Yes"),OFFSET('Sanitation Data'!$D$11,0,10*ROW('Sanitation Data'!D146)),IF(AND(ISNUMBER(OFFSET('Sanitation Data'!$D$11,0,10*ROW('Sanitation Data'!D146))),CR152="No",ISNUMBER(OFFSET('Sanitation Data'!$D$11,0,10*ROW('Sanitation Data'!D146)))),CONCATENATE("[",ROUND(OFFSET('Sanitation Data'!$D$11,0,10*ROW('Sanitation Data'!D146)),0),"]"),IF(AND(ISNUMBER(OFFSET('Sanitation Data'!$D$11,0,10*ROW('Sanitation Data'!D146))),CR152="",ISNUMBER(OFFSET('Sanitation Data'!$D$11,0,10*ROW('Sanitation Data'!D146)))),OFFSET('Sanitation Data'!$D$11,0,10*ROW('Sanitation Data'!D146)),NA())))</f>
        <v>#N/A</v>
      </c>
      <c r="AD152" s="134" t="e">
        <f ca="1">+IF(AND(ISNUMBER(OFFSET('Sanitation Data'!$D$12,0,10*ROW('Sanitation Data'!D146))),CS152="Yes"),OFFSET('Sanitation Data'!$D$12,0,10*ROW('Sanitation Data'!D146)),IF(AND(ISNUMBER(OFFSET('Sanitation Data'!$D$12,0,10*ROW('Sanitation Data'!D146))),CS152="No",ISNUMBER(OFFSET('Sanitation Data'!$D$12,0,10*ROW('Sanitation Data'!D146)))),CONCATENATE("[",ROUND(OFFSET('Sanitation Data'!$D$12,0,10*ROW('Sanitation Data'!D146)),0),"]"),IF(AND(ISNUMBER(OFFSET('Sanitation Data'!$D$12,0,10*ROW('Sanitation Data'!D146))),CS152="",ISNUMBER(OFFSET('Sanitation Data'!$D$12,0,10*ROW('Sanitation Data'!D146)))),OFFSET('Sanitation Data'!$D$12,0,10*ROW('Sanitation Data'!D146)),NA())))</f>
        <v>#N/A</v>
      </c>
      <c r="AE152" s="134" t="e">
        <f ca="1">+IF(AND(ISNUMBER(OFFSET('Sanitation Data'!$D$13,0,10*ROW('Sanitation Data'!D146))),CT152="Yes"),OFFSET('Sanitation Data'!$D$13,0,10*ROW('Sanitation Data'!D146)),IF(AND(ISNUMBER(OFFSET('Sanitation Data'!$D$13,0,10*ROW('Sanitation Data'!D146))),CT152="No",ISNUMBER(OFFSET('Sanitation Data'!$D$13,0,10*ROW('Sanitation Data'!D146)))),CONCATENATE("[",ROUND(OFFSET('Sanitation Data'!$D$13,0,10*ROW('Sanitation Data'!D146)),0),"]"),IF(AND(ISNUMBER(OFFSET('Sanitation Data'!$D$13,0,10*ROW('Sanitation Data'!D146))),CT152="",ISNUMBER(OFFSET('Sanitation Data'!$D$13,0,10*ROW('Sanitation Data'!D146)))),OFFSET('Sanitation Data'!$D$13,0,10*ROW('Sanitation Data'!D146)),NA())))</f>
        <v>#N/A</v>
      </c>
      <c r="AF152" s="134" t="e">
        <f ca="1">+IF(AND(ISNUMBER(OFFSET('Sanitation Data'!$E$5,0,10*ROW('Sanitation Data'!E146))),CU152="Yes"),100-OFFSET('Sanitation Data'!$E$5,0,10*ROW('Sanitation Data'!E146)),IF(AND(ISNUMBER(OFFSET('Sanitation Data'!$E$5,0,10*ROW('Sanitation Data'!E146))),CU152="No",ISNUMBER(OFFSET('Sanitation Data'!$E$5,0,10*ROW('Sanitation Data'!E146)))),CONCATENATE("[",ROUND(100-OFFSET('Sanitation Data'!$E$5,0,10*ROW('Sanitation Data'!E146)),0),"]"),IF(AND(ISNUMBER(OFFSET('Sanitation Data'!$E$5,0,10*ROW('Sanitation Data'!E146))),CU152="",ISNUMBER(OFFSET('Sanitation Data'!$E$5,0,10*ROW('Sanitation Data'!E146)))),100-OFFSET('Sanitation Data'!$E$5,0,10*ROW('Sanitation Data'!E146)),NA())))</f>
        <v>#N/A</v>
      </c>
      <c r="AG152" s="134" t="e">
        <f ca="1">+IF(AND(ISNUMBER(OFFSET('Sanitation Data'!$E$7,0,10*ROW('Sanitation Data'!E146))),CV152="Yes"),OFFSET('Sanitation Data'!$E$7,0,10*ROW('Sanitation Data'!E146)),IF(AND(ISNUMBER(OFFSET('Sanitation Data'!$E$7,0,10*ROW('Sanitation Data'!E146))),CV152="No",ISNUMBER(OFFSET('Sanitation Data'!$E$7,0,10*ROW('Sanitation Data'!E146)))),CONCATENATE("[",ROUND(OFFSET('Sanitation Data'!$E$7,0,10*ROW('Sanitation Data'!E146)),0),"]"),IF(AND(ISNUMBER(OFFSET('Sanitation Data'!$E$7,0,10*ROW('Sanitation Data'!E146))),CV152="",ISNUMBER(OFFSET('Sanitation Data'!$E$7,0,10*ROW('Sanitation Data'!E146)))),OFFSET('Sanitation Data'!$E$7,0,10*ROW('Sanitation Data'!E146)),NA())))</f>
        <v>#N/A</v>
      </c>
      <c r="AH152" s="134" t="e">
        <f ca="1">+IF(AND(ISNUMBER(OFFSET('Sanitation Data'!$E$11,0,10*ROW('Sanitation Data'!E146))),CW152="Yes"),OFFSET('Sanitation Data'!$E$11,0,10*ROW('Sanitation Data'!E146)),IF(AND(ISNUMBER(OFFSET('Sanitation Data'!$E$11,0,10*ROW('Sanitation Data'!E146))),CW152="No",ISNUMBER(OFFSET('Sanitation Data'!$E$11,0,10*ROW('Sanitation Data'!E146)))),CONCATENATE("[",ROUND(OFFSET('Sanitation Data'!$E$11,0,10*ROW('Sanitation Data'!E146)),0),"]"),IF(AND(ISNUMBER(OFFSET('Sanitation Data'!$E$11,0,10*ROW('Sanitation Data'!E146))),CW152="",ISNUMBER(OFFSET('Sanitation Data'!$E$11,0,10*ROW('Sanitation Data'!E146)))),OFFSET('Sanitation Data'!$E$11,0,10*ROW('Sanitation Data'!E146)),NA())))</f>
        <v>#N/A</v>
      </c>
      <c r="AI152" s="134" t="e">
        <f ca="1">+IF(AND(ISNUMBER(OFFSET('Sanitation Data'!$E$12,0,10*ROW('Sanitation Data'!E146))),CX152="Yes"),OFFSET('Sanitation Data'!$E$12,0,10*ROW('Sanitation Data'!E146)),IF(AND(ISNUMBER(OFFSET('Sanitation Data'!$E$12,0,10*ROW('Sanitation Data'!E146))),CX152="No",ISNUMBER(OFFSET('Sanitation Data'!$E$12,0,10*ROW('Sanitation Data'!E146)))),CONCATENATE("[",ROUND(OFFSET('Sanitation Data'!$E$12,0,10*ROW('Sanitation Data'!E146)),0),"]"),IF(AND(ISNUMBER(OFFSET('Sanitation Data'!$E$12,0,10*ROW('Sanitation Data'!E146))),CX152="",ISNUMBER(OFFSET('Sanitation Data'!$E$12,0,10*ROW('Sanitation Data'!E146)))),OFFSET('Sanitation Data'!$E$12,0,10*ROW('Sanitation Data'!E146)),NA())))</f>
        <v>#N/A</v>
      </c>
      <c r="AJ152" s="134" t="e">
        <f ca="1">+IF(AND(ISNUMBER(OFFSET('Sanitation Data'!$E$13,0,10*ROW('Sanitation Data'!E146))),CY152="Yes"),OFFSET('Sanitation Data'!$E$13,0,10*ROW('Sanitation Data'!E146)),IF(AND(ISNUMBER(OFFSET('Sanitation Data'!$E$13,0,10*ROW('Sanitation Data'!E146))),CY152="No",ISNUMBER(OFFSET('Sanitation Data'!$E$13,0,10*ROW('Sanitation Data'!E146)))),CONCATENATE("[",ROUND(OFFSET('Sanitation Data'!$E$13,0,10*ROW('Sanitation Data'!E146)),0),"]"),IF(AND(ISNUMBER(OFFSET('Sanitation Data'!$E$13,0,10*ROW('Sanitation Data'!E146))),CY152="",ISNUMBER(OFFSET('Sanitation Data'!$E$13,0,10*ROW('Sanitation Data'!E146)))),OFFSET('Sanitation Data'!$E$13,0,10*ROW('Sanitation Data'!E146)),NA())))</f>
        <v>#N/A</v>
      </c>
      <c r="AK152" s="134" t="e">
        <f ca="1">+IF(AND(ISNUMBER(OFFSET('Sanitation Data'!$F$5,0,10*ROW('Sanitation Data'!F146))),CZ152="Yes"),100-OFFSET('Sanitation Data'!$F$5,0,10*ROW('Sanitation Data'!F146)),IF(AND(ISNUMBER(OFFSET('Sanitation Data'!$F$5,0,10*ROW('Sanitation Data'!F146))),CZ152="No",ISNUMBER(OFFSET('Sanitation Data'!$F$5,0,10*ROW('Sanitation Data'!F146)))),CONCATENATE("[",ROUND(100-OFFSET('Sanitation Data'!$F$5,0,10*ROW('Sanitation Data'!F146)),0),"]"),IF(AND(ISNUMBER(OFFSET('Sanitation Data'!$F$5,0,10*ROW('Sanitation Data'!F146))),CZ152="",ISNUMBER(OFFSET('Sanitation Data'!$F$5,0,10*ROW('Sanitation Data'!F146)))),100-OFFSET('Sanitation Data'!$F$5,0,10*ROW('Sanitation Data'!F146)),NA())))</f>
        <v>#N/A</v>
      </c>
      <c r="AL152" s="134" t="e">
        <f ca="1">+IF(AND(ISNUMBER(OFFSET('Sanitation Data'!$F$7,0,10*ROW('Sanitation Data'!F146))),DA152="Yes"),OFFSET('Sanitation Data'!$F$7,0,10*ROW('Sanitation Data'!F146)),IF(AND(ISNUMBER(OFFSET('Sanitation Data'!$F$7,0,10*ROW('Sanitation Data'!F146))),DA152="No",ISNUMBER(OFFSET('Sanitation Data'!$F$7,0,10*ROW('Sanitation Data'!F146)))),CONCATENATE("[",ROUND(OFFSET('Sanitation Data'!$F$7,0,10*ROW('Sanitation Data'!F146)),0),"]"),IF(AND(ISNUMBER(OFFSET('Sanitation Data'!$F$7,0,10*ROW('Sanitation Data'!F146))),DA152="",ISNUMBER(OFFSET('Sanitation Data'!$F$7,0,10*ROW('Sanitation Data'!F146)))),OFFSET('Sanitation Data'!$F$7,0,10*ROW('Sanitation Data'!F146)),NA())))</f>
        <v>#N/A</v>
      </c>
      <c r="AM152" s="134" t="e">
        <f ca="1">+IF(AND(ISNUMBER(OFFSET('Sanitation Data'!$F$11,0,10*ROW('Sanitation Data'!F146))),DB152="Yes"),OFFSET('Sanitation Data'!$F$11,0,10*ROW('Sanitation Data'!F146)),IF(AND(ISNUMBER(OFFSET('Sanitation Data'!$F$11,0,10*ROW('Sanitation Data'!F146))),DB152="No",ISNUMBER(OFFSET('Sanitation Data'!$F$11,0,10*ROW('Sanitation Data'!F146)))),CONCATENATE("[",ROUND(OFFSET('Sanitation Data'!$F$11,0,10*ROW('Sanitation Data'!F146)),0),"]"),IF(AND(ISNUMBER(OFFSET('Sanitation Data'!$F$11,0,10*ROW('Sanitation Data'!F146))),DB152="",ISNUMBER(OFFSET('Sanitation Data'!$F$11,0,10*ROW('Sanitation Data'!F146)))),OFFSET('Sanitation Data'!$F$11,0,10*ROW('Sanitation Data'!F146)),NA())))</f>
        <v>#N/A</v>
      </c>
      <c r="AN152" s="134" t="e">
        <f ca="1">+IF(AND(ISNUMBER(OFFSET('Sanitation Data'!$F$12,0,10*ROW('Sanitation Data'!F146))),DC152="Yes"),OFFSET('Sanitation Data'!$F$12,0,10*ROW('Sanitation Data'!F146)),IF(AND(ISNUMBER(OFFSET('Sanitation Data'!$F$12,0,10*ROW('Sanitation Data'!F146))),DC152="No",ISNUMBER(OFFSET('Sanitation Data'!$F$12,0,10*ROW('Sanitation Data'!F146)))),CONCATENATE("[",ROUND(OFFSET('Sanitation Data'!$F$12,0,10*ROW('Sanitation Data'!F146)),0),"]"),IF(AND(ISNUMBER(OFFSET('Sanitation Data'!$F$12,0,10*ROW('Sanitation Data'!F146))),DC152="",ISNUMBER(OFFSET('Sanitation Data'!$F$12,0,10*ROW('Sanitation Data'!F146)))),OFFSET('Sanitation Data'!$F$12,0,10*ROW('Sanitation Data'!F146)),NA())))</f>
        <v>#N/A</v>
      </c>
      <c r="AO152" s="134" t="e">
        <f ca="1">+IF(AND(ISNUMBER(OFFSET('Sanitation Data'!$F$13,0,10*ROW('Sanitation Data'!F146))),DD152="Yes"),OFFSET('Sanitation Data'!$F$13,0,10*ROW('Sanitation Data'!F146)),IF(AND(ISNUMBER(OFFSET('Sanitation Data'!$F$13,0,10*ROW('Sanitation Data'!F146))),DD152="No",ISNUMBER(OFFSET('Sanitation Data'!$F$13,0,10*ROW('Sanitation Data'!F146)))),CONCATENATE("[",ROUND(OFFSET('Sanitation Data'!$F$13,0,10*ROW('Sanitation Data'!F146)),0),"]"),IF(AND(ISNUMBER(OFFSET('Sanitation Data'!$F$13,0,10*ROW('Sanitation Data'!F146))),DD152="",ISNUMBER(OFFSET('Sanitation Data'!$F$13,0,10*ROW('Sanitation Data'!F146)))),OFFSET('Sanitation Data'!$F$13,0,10*ROW('Sanitation Data'!F146)),NA())))</f>
        <v>#N/A</v>
      </c>
      <c r="AP152" s="134" t="e">
        <f ca="1">+IF(AND(ISNUMBER(OFFSET('Sanitation Data'!$G$5,0,10*ROW('Sanitation Data'!G146))),DE152="Yes"),100-OFFSET('Sanitation Data'!$G$5,0,10*ROW('Sanitation Data'!G146)),IF(AND(ISNUMBER(OFFSET('Sanitation Data'!$G$5,0,10*ROW('Sanitation Data'!G146))),DE152="No",ISNUMBER(OFFSET('Sanitation Data'!$G$5,0,10*ROW('Sanitation Data'!G146)))),CONCATENATE("[",ROUND(100-OFFSET('Sanitation Data'!$G$5,0,10*ROW('Sanitation Data'!G146)),0),"]"),IF(AND(ISNUMBER(OFFSET('Sanitation Data'!$G$5,0,10*ROW('Sanitation Data'!G146))),DE152="",ISNUMBER(OFFSET('Sanitation Data'!$G$5,0,10*ROW('Sanitation Data'!G146)))),100-OFFSET('Sanitation Data'!$G$5,0,10*ROW('Sanitation Data'!G146)),NA())))</f>
        <v>#N/A</v>
      </c>
      <c r="AQ152" s="134" t="e">
        <f ca="1">+IF(AND(ISNUMBER(OFFSET('Sanitation Data'!$G$7,0,10*ROW('Sanitation Data'!G146))),DF152="Yes"),OFFSET('Sanitation Data'!$G$7,0,10*ROW('Sanitation Data'!G146)),IF(AND(ISNUMBER(OFFSET('Sanitation Data'!$G$7,0,10*ROW('Sanitation Data'!G146))),DF152="No",ISNUMBER(OFFSET('Sanitation Data'!$G$7,0,10*ROW('Sanitation Data'!G146)))),CONCATENATE("[",ROUND(OFFSET('Sanitation Data'!$G$7,0,10*ROW('Sanitation Data'!G146)),0),"]"),IF(AND(ISNUMBER(OFFSET('Sanitation Data'!$G$7,0,10*ROW('Sanitation Data'!G146))),DF152="",ISNUMBER(OFFSET('Sanitation Data'!$G$7,0,10*ROW('Sanitation Data'!G146)))),OFFSET('Sanitation Data'!$G$7,0,10*ROW('Sanitation Data'!G146)),NA())))</f>
        <v>#N/A</v>
      </c>
      <c r="AR152" s="134" t="e">
        <f ca="1">+IF(AND(ISNUMBER(OFFSET('Sanitation Data'!$G$11,0,10*ROW('Sanitation Data'!G146))),DG152="Yes"),OFFSET('Sanitation Data'!$G$11,0,10*ROW('Sanitation Data'!G146)),IF(AND(ISNUMBER(OFFSET('Sanitation Data'!$G$11,0,10*ROW('Sanitation Data'!G146))),DG152="No",ISNUMBER(OFFSET('Sanitation Data'!$G$11,0,10*ROW('Sanitation Data'!G146)))),CONCATENATE("[",ROUND(OFFSET('Sanitation Data'!$G$11,0,10*ROW('Sanitation Data'!G146)),0),"]"),IF(AND(ISNUMBER(OFFSET('Sanitation Data'!$G$11,0,10*ROW('Sanitation Data'!G146))),DG152="",ISNUMBER(OFFSET('Sanitation Data'!$G$11,0,10*ROW('Sanitation Data'!G146)))),OFFSET('Sanitation Data'!$G$11,0,10*ROW('Sanitation Data'!G146)),NA())))</f>
        <v>#N/A</v>
      </c>
      <c r="AS152" s="134" t="e">
        <f ca="1">+IF(AND(ISNUMBER(OFFSET('Sanitation Data'!$G$12,0,10*ROW('Sanitation Data'!G146))),DH152="Yes"),OFFSET('Sanitation Data'!$G$12,0,10*ROW('Sanitation Data'!G146)),IF(AND(ISNUMBER(OFFSET('Sanitation Data'!$G$12,0,10*ROW('Sanitation Data'!G146))),DH152="No",ISNUMBER(OFFSET('Sanitation Data'!$G$12,0,10*ROW('Sanitation Data'!G146)))),CONCATENATE("[",ROUND(OFFSET('Sanitation Data'!$G$12,0,10*ROW('Sanitation Data'!G146)),0),"]"),IF(AND(ISNUMBER(OFFSET('Sanitation Data'!$G$12,0,10*ROW('Sanitation Data'!G146))),DH152="",ISNUMBER(OFFSET('Sanitation Data'!$G$12,0,10*ROW('Sanitation Data'!G146)))),OFFSET('Sanitation Data'!$G$12,0,10*ROW('Sanitation Data'!G146)),NA())))</f>
        <v>#N/A</v>
      </c>
      <c r="AT152" s="134" t="e">
        <f ca="1">+IF(AND(ISNUMBER(OFFSET('Sanitation Data'!$G$13,0,10*ROW('Sanitation Data'!G146))),DI152="Yes"),OFFSET('Sanitation Data'!$G$13,0,10*ROW('Sanitation Data'!G146)),IF(AND(ISNUMBER(OFFSET('Sanitation Data'!$G$13,0,10*ROW('Sanitation Data'!G146))),DI152="No",ISNUMBER(OFFSET('Sanitation Data'!$G$13,0,10*ROW('Sanitation Data'!G146)))),CONCATENATE("[",ROUND(OFFSET('Sanitation Data'!$G$13,0,10*ROW('Sanitation Data'!G146)),0),"]"),IF(AND(ISNUMBER(OFFSET('Sanitation Data'!$G$13,0,10*ROW('Sanitation Data'!G146))),DI152="",ISNUMBER(OFFSET('Sanitation Data'!$G$13,0,10*ROW('Sanitation Data'!G146)))),OFFSET('Sanitation Data'!$G$13,0,10*ROW('Sanitation Data'!G146)),NA())))</f>
        <v>#N/A</v>
      </c>
      <c r="AU152" s="134" t="e">
        <f ca="1">+IF(AND(ISNUMBER(OFFSET('Sanitation Data'!$H$5,0,10*ROW('Sanitation Data'!H146))),DJ152="Yes"),100-OFFSET('Sanitation Data'!$H$5,0,10*ROW('Sanitation Data'!H146)),IF(AND(ISNUMBER(OFFSET('Sanitation Data'!$H$5,0,10*ROW('Sanitation Data'!H146))),DJ152="No",ISNUMBER(OFFSET('Sanitation Data'!$H$5,0,10*ROW('Sanitation Data'!H146)))),CONCATENATE("[",ROUND(100-OFFSET('Sanitation Data'!$H$5,0,10*ROW('Sanitation Data'!H146)),0),"]"),IF(AND(ISNUMBER(OFFSET('Sanitation Data'!$H$5,0,10*ROW('Sanitation Data'!H146))),DJ152="",ISNUMBER(OFFSET('Sanitation Data'!$H$5,0,10*ROW('Sanitation Data'!H146)))),100-OFFSET('Sanitation Data'!$H$5,0,10*ROW('Sanitation Data'!H146)),NA())))</f>
        <v>#N/A</v>
      </c>
      <c r="AV152" s="134" t="e">
        <f ca="1">+IF(AND(ISNUMBER(OFFSET('Sanitation Data'!$H$7,0,10*ROW('Sanitation Data'!H146))),DK152="Yes"),OFFSET('Sanitation Data'!$H$7,0,10*ROW('Sanitation Data'!H146)),IF(AND(ISNUMBER(OFFSET('Sanitation Data'!$H$7,0,10*ROW('Sanitation Data'!H146))),DK152="No",ISNUMBER(OFFSET('Sanitation Data'!$H$7,0,10*ROW('Sanitation Data'!H146)))),CONCATENATE("[",ROUND(OFFSET('Sanitation Data'!$H$7,0,10*ROW('Sanitation Data'!H146)),0),"]"),IF(AND(ISNUMBER(OFFSET('Sanitation Data'!$H$7,0,10*ROW('Sanitation Data'!H146))),DK152="",ISNUMBER(OFFSET('Sanitation Data'!$H$7,0,10*ROW('Sanitation Data'!H146)))),OFFSET('Sanitation Data'!$H$7,0,10*ROW('Sanitation Data'!H146)),NA())))</f>
        <v>#N/A</v>
      </c>
      <c r="AW152" s="134" t="e">
        <f ca="1">+IF(AND(ISNUMBER(OFFSET('Sanitation Data'!$H$11,0,10*ROW('Sanitation Data'!H146))),DL152="Yes"),OFFSET('Sanitation Data'!$H$11,0,10*ROW('Sanitation Data'!H146)),IF(AND(ISNUMBER(OFFSET('Sanitation Data'!$H$11,0,10*ROW('Sanitation Data'!H146))),DL152="No",ISNUMBER(OFFSET('Sanitation Data'!$H$11,0,10*ROW('Sanitation Data'!H146)))),CONCATENATE("[",ROUND(OFFSET('Sanitation Data'!$H$11,0,10*ROW('Sanitation Data'!H146)),0),"]"),IF(AND(ISNUMBER(OFFSET('Sanitation Data'!$H$11,0,10*ROW('Sanitation Data'!H146))),DL152="",ISNUMBER(OFFSET('Sanitation Data'!$H$11,0,10*ROW('Sanitation Data'!H146)))),OFFSET('Sanitation Data'!$H$11,0,10*ROW('Sanitation Data'!H146)),NA())))</f>
        <v>#N/A</v>
      </c>
      <c r="AX152" s="134" t="e">
        <f ca="1">+IF(AND(ISNUMBER(OFFSET('Sanitation Data'!$H$12,0,10*ROW('Sanitation Data'!H146))),DM152="Yes"),OFFSET('Sanitation Data'!$H$12,0,10*ROW('Sanitation Data'!H146)),IF(AND(ISNUMBER(OFFSET('Sanitation Data'!$H$12,0,10*ROW('Sanitation Data'!H146))),DM152="No",ISNUMBER(OFFSET('Sanitation Data'!$H$12,0,10*ROW('Sanitation Data'!H146)))),CONCATENATE("[",ROUND(OFFSET('Sanitation Data'!$H$12,0,10*ROW('Sanitation Data'!H146)),0),"]"),IF(AND(ISNUMBER(OFFSET('Sanitation Data'!$H$12,0,10*ROW('Sanitation Data'!H146))),DM152="",ISNUMBER(OFFSET('Sanitation Data'!$H$12,0,10*ROW('Sanitation Data'!H146)))),OFFSET('Sanitation Data'!$H$12,0,10*ROW('Sanitation Data'!H146)),NA())))</f>
        <v>#N/A</v>
      </c>
      <c r="AY152" s="134" t="e">
        <f ca="1">+IF(AND(ISNUMBER(OFFSET('Sanitation Data'!$H$13,0,10*ROW('Sanitation Data'!H146))),DN152="Yes"),OFFSET('Sanitation Data'!$H$13,0,10*ROW('Sanitation Data'!H146)),IF(AND(ISNUMBER(OFFSET('Sanitation Data'!$H$13,0,10*ROW('Sanitation Data'!H146))),DN152="No",ISNUMBER(OFFSET('Sanitation Data'!$H$13,0,10*ROW('Sanitation Data'!H146)))),CONCATENATE("[",ROUND(OFFSET('Sanitation Data'!$H$13,0,10*ROW('Sanitation Data'!H146)),0),"]"),IF(AND(ISNUMBER(OFFSET('Sanitation Data'!$H$13,0,10*ROW('Sanitation Data'!H146))),DN152="",ISNUMBER(OFFSET('Sanitation Data'!$H$13,0,10*ROW('Sanitation Data'!H146)))),OFFSET('Sanitation Data'!$H$13,0,10*ROW('Sanitation Data'!H146)),NA())))</f>
        <v>#N/A</v>
      </c>
      <c r="AZ152" s="135" t="e">
        <f ca="1">+IF(AND(ISNUMBER(OFFSET('Hygiene Data'!$C$6,0,10*ROW('Hygiene Data'!C146))),DO152="Yes"),OFFSET('Hygiene Data'!$C$6,0,10*ROW('Hygiene Data'!C146)),IF(AND(ISNUMBER(OFFSET('Hygiene Data'!$C$6,0,10*ROW('Hygiene Data'!C146))),DO152="No",ISNUMBER(OFFSET('Hygiene Data'!$C$6,0,10*ROW('Hygiene Data'!C146)))),CONCATENATE("[",ROUND(OFFSET('Hygiene Data'!$C$6,0,10*ROW('Hygiene Data'!C146)),0),"]"),IF(AND(ISNUMBER(OFFSET('Hygiene Data'!$C$6,0,10*ROW('Hygiene Data'!C146))),DO152="",ISNUMBER(OFFSET('Hygiene Data'!$C$6,0,10*ROW('Hygiene Data'!C146)))),OFFSET('Hygiene Data'!$C$6,0,10*ROW('Hygiene Data'!C146)),NA())))</f>
        <v>#N/A</v>
      </c>
      <c r="BA152" s="135" t="e">
        <f ca="1">+IF(AND(ISNUMBER(OFFSET('Hygiene Data'!$C$8,0,10*ROW('Hygiene Data'!C146))),DP152="Yes"),OFFSET('Hygiene Data'!$C$8,0,10*ROW('Hygiene Data'!C146)),IF(AND(ISNUMBER(OFFSET('Hygiene Data'!$C$8,0,10*ROW('Hygiene Data'!C146))),DP152="No",ISNUMBER(OFFSET('Hygiene Data'!$C$8,0,10*ROW('Hygiene Data'!C146)))),CONCATENATE("[",ROUND(OFFSET('Hygiene Data'!$C$8,0,10*ROW('Hygiene Data'!C146)),0),"]"),IF(AND(ISNUMBER(OFFSET('Hygiene Data'!$C$8,0,10*ROW('Hygiene Data'!C146))),DP152="",ISNUMBER(OFFSET('Hygiene Data'!$C$8,0,10*ROW('Hygiene Data'!C146)))),OFFSET('Hygiene Data'!$C$8,0,10*ROW('Hygiene Data'!C146)),NA())))</f>
        <v>#N/A</v>
      </c>
      <c r="BB152" s="135" t="e">
        <f ca="1">+IF(AND(ISNUMBER(OFFSET('Hygiene Data'!$C$10,0,10*ROW('Hygiene Data'!C146))),DQ152="Yes"),OFFSET('Hygiene Data'!$C$10,0,10*ROW('Hygiene Data'!C146)),IF(AND(ISNUMBER(OFFSET('Hygiene Data'!$C$10,0,10*ROW('Hygiene Data'!C146))),DQ152="No",ISNUMBER(OFFSET('Hygiene Data'!$C$10,0,10*ROW('Hygiene Data'!C146)))),CONCATENATE("[",ROUND(OFFSET('Hygiene Data'!$C$10,0,10*ROW('Hygiene Data'!C146)),0),"]"),IF(AND(ISNUMBER(OFFSET('Hygiene Data'!$C$10,0,10*ROW('Hygiene Data'!C146))),DQ152="",ISNUMBER(OFFSET('Hygiene Data'!$C$10,0,10*ROW('Hygiene Data'!C146)))),OFFSET('Hygiene Data'!$C$10,0,10*ROW('Hygiene Data'!C146)),NA())))</f>
        <v>#N/A</v>
      </c>
      <c r="BC152" s="135" t="e">
        <f ca="1">+IF(AND(ISNUMBER(OFFSET('Hygiene Data'!$D$6,0,10*ROW('Hygiene Data'!D146))),DR152="Yes"),OFFSET('Hygiene Data'!$D$6,0,10*ROW('Hygiene Data'!D146)),IF(AND(ISNUMBER(OFFSET('Hygiene Data'!$D$6,0,10*ROW('Hygiene Data'!D146))),DR152="No",ISNUMBER(OFFSET('Hygiene Data'!$D$6,0,10*ROW('Hygiene Data'!D146)))),CONCATENATE("[",ROUND(OFFSET('Hygiene Data'!$D$6,0,10*ROW('Hygiene Data'!D146)),0),"]"),IF(AND(ISNUMBER(OFFSET('Hygiene Data'!$D$6,0,10*ROW('Hygiene Data'!D146))),DR152="",ISNUMBER(OFFSET('Hygiene Data'!$D$6,0,10*ROW('Hygiene Data'!D146)))),OFFSET('Hygiene Data'!$D$6,0,10*ROW('Hygiene Data'!D146)),NA())))</f>
        <v>#N/A</v>
      </c>
      <c r="BD152" s="135" t="e">
        <f ca="1">+IF(AND(ISNUMBER(OFFSET('Hygiene Data'!$D$8,0,10*ROW('Hygiene Data'!D146))),DS152="Yes"),OFFSET('Hygiene Data'!$D$8,0,10*ROW('Hygiene Data'!D146)),IF(AND(ISNUMBER(OFFSET('Hygiene Data'!$D$8,0,10*ROW('Hygiene Data'!D146))),DS152="No",ISNUMBER(OFFSET('Hygiene Data'!$D$8,0,10*ROW('Hygiene Data'!D146)))),CONCATENATE("[",ROUND(OFFSET('Hygiene Data'!$D$8,0,10*ROW('Hygiene Data'!D146)),0),"]"),IF(AND(ISNUMBER(OFFSET('Hygiene Data'!$D$8,0,10*ROW('Hygiene Data'!D146))),DS152="",ISNUMBER(OFFSET('Hygiene Data'!$D$8,0,10*ROW('Hygiene Data'!D146)))),OFFSET('Hygiene Data'!$D$8,0,10*ROW('Hygiene Data'!D146)),NA())))</f>
        <v>#N/A</v>
      </c>
      <c r="BE152" s="135" t="e">
        <f ca="1">+IF(AND(ISNUMBER(OFFSET('Hygiene Data'!$D$10,0,10*ROW('Hygiene Data'!D146))),DT152="Yes"),OFFSET('Hygiene Data'!$D$10,0,10*ROW('Hygiene Data'!D146)),IF(AND(ISNUMBER(OFFSET('Hygiene Data'!$D$10,0,10*ROW('Hygiene Data'!D146))),DT152="No",ISNUMBER(OFFSET('Hygiene Data'!$D$10,0,10*ROW('Hygiene Data'!D146)))),CONCATENATE("[",ROUND(OFFSET('Hygiene Data'!$D$10,0,10*ROW('Hygiene Data'!D146)),0),"]"),IF(AND(ISNUMBER(OFFSET('Hygiene Data'!$D$10,0,10*ROW('Hygiene Data'!D146))),DT152="",ISNUMBER(OFFSET('Hygiene Data'!$D$10,0,10*ROW('Hygiene Data'!D146)))),OFFSET('Hygiene Data'!$D$10,0,10*ROW('Hygiene Data'!D146)),NA())))</f>
        <v>#N/A</v>
      </c>
      <c r="BF152" s="135" t="e">
        <f ca="1">+IF(AND(ISNUMBER(OFFSET('Hygiene Data'!$E$6,0,10*ROW('Hygiene Data'!E146))),DU152="Yes"),OFFSET('Hygiene Data'!$E$6,0,10*ROW('Hygiene Data'!E146)),IF(AND(ISNUMBER(OFFSET('Hygiene Data'!$E$6,0,10*ROW('Hygiene Data'!E146))),DU152="No",ISNUMBER(OFFSET('Hygiene Data'!$E$6,0,10*ROW('Hygiene Data'!E146)))),CONCATENATE("[",ROUND(OFFSET('Hygiene Data'!$E$6,0,10*ROW('Hygiene Data'!E146)),0),"]"),IF(AND(ISNUMBER(OFFSET('Hygiene Data'!$E$6,0,10*ROW('Hygiene Data'!E146))),DU152="",ISNUMBER(OFFSET('Hygiene Data'!$E$6,0,10*ROW('Hygiene Data'!E146)))),OFFSET('Hygiene Data'!$E$6,0,10*ROW('Hygiene Data'!E146)),NA())))</f>
        <v>#N/A</v>
      </c>
      <c r="BG152" s="135" t="e">
        <f ca="1">+IF(AND(ISNUMBER(OFFSET('Hygiene Data'!$E$8,0,10*ROW('Hygiene Data'!E146))),DV152="Yes"),OFFSET('Hygiene Data'!$E$8,0,10*ROW('Hygiene Data'!E146)),IF(AND(ISNUMBER(OFFSET('Hygiene Data'!$E$8,0,10*ROW('Hygiene Data'!E146))),DV152="No",ISNUMBER(OFFSET('Hygiene Data'!$E$8,0,10*ROW('Hygiene Data'!E146)))),CONCATENATE("[",ROUND(OFFSET('Hygiene Data'!$E$8,0,10*ROW('Hygiene Data'!E146)),0),"]"),IF(AND(ISNUMBER(OFFSET('Hygiene Data'!$E$8,0,10*ROW('Hygiene Data'!E146))),DV152="",ISNUMBER(OFFSET('Hygiene Data'!$E$8,0,10*ROW('Hygiene Data'!E146)))),OFFSET('Hygiene Data'!$E$8,0,10*ROW('Hygiene Data'!E146)),NA())))</f>
        <v>#N/A</v>
      </c>
      <c r="BH152" s="135" t="e">
        <f ca="1">+IF(AND(ISNUMBER(OFFSET('Hygiene Data'!$E$10,0,10*ROW('Hygiene Data'!E146))),DW152="Yes"),OFFSET('Hygiene Data'!$E$10,0,10*ROW('Hygiene Data'!E146)),IF(AND(ISNUMBER(OFFSET('Hygiene Data'!$E$10,0,10*ROW('Hygiene Data'!E146))),DW152="No",ISNUMBER(OFFSET('Hygiene Data'!$E$10,0,10*ROW('Hygiene Data'!E146)))),CONCATENATE("[",ROUND(OFFSET('Hygiene Data'!$E$10,0,10*ROW('Hygiene Data'!E146)),0),"]"),IF(AND(ISNUMBER(OFFSET('Hygiene Data'!$E$10,0,10*ROW('Hygiene Data'!E146))),DW152="",ISNUMBER(OFFSET('Hygiene Data'!$E$10,0,10*ROW('Hygiene Data'!E146)))),OFFSET('Hygiene Data'!$E$10,0,10*ROW('Hygiene Data'!E146)),NA())))</f>
        <v>#N/A</v>
      </c>
      <c r="BI152" s="135" t="e">
        <f ca="1">+IF(AND(ISNUMBER(OFFSET('Hygiene Data'!$F$6,0,10*ROW('Hygiene Data'!F146))),DX152="Yes"),OFFSET('Hygiene Data'!$F$6,0,10*ROW('Hygiene Data'!F146)),IF(AND(ISNUMBER(OFFSET('Hygiene Data'!$F$6,0,10*ROW('Hygiene Data'!F146))),DX152="No",ISNUMBER(OFFSET('Hygiene Data'!$F$6,0,10*ROW('Hygiene Data'!F146)))),CONCATENATE("[",ROUND(OFFSET('Hygiene Data'!$F$6,0,10*ROW('Hygiene Data'!F146)),0),"]"),IF(AND(ISNUMBER(OFFSET('Hygiene Data'!$F$6,0,10*ROW('Hygiene Data'!F146))),DX152="",ISNUMBER(OFFSET('Hygiene Data'!$F$6,0,10*ROW('Hygiene Data'!F146)))),OFFSET('Hygiene Data'!$F$6,0,10*ROW('Hygiene Data'!F146)),NA())))</f>
        <v>#N/A</v>
      </c>
      <c r="BJ152" s="135" t="e">
        <f ca="1">+IF(AND(ISNUMBER(OFFSET('Hygiene Data'!$F$8,0,10*ROW('Hygiene Data'!F146))),DY152="Yes"),OFFSET('Hygiene Data'!$F$8,0,10*ROW('Hygiene Data'!F146)),IF(AND(ISNUMBER(OFFSET('Hygiene Data'!$F$8,0,10*ROW('Hygiene Data'!F146))),DY152="No",ISNUMBER(OFFSET('Hygiene Data'!$F$8,0,10*ROW('Hygiene Data'!F146)))),CONCATENATE("[",ROUND(OFFSET('Hygiene Data'!$F$8,0,10*ROW('Hygiene Data'!F146)),0),"]"),IF(AND(ISNUMBER(OFFSET('Hygiene Data'!$F$8,0,10*ROW('Hygiene Data'!F146))),DY152="",ISNUMBER(OFFSET('Hygiene Data'!$F$8,0,10*ROW('Hygiene Data'!F146)))),OFFSET('Hygiene Data'!$F$8,0,10*ROW('Hygiene Data'!F146)),NA())))</f>
        <v>#N/A</v>
      </c>
      <c r="BK152" s="135" t="e">
        <f ca="1">+IF(AND(ISNUMBER(OFFSET('Hygiene Data'!$F$10,0,10*ROW('Hygiene Data'!F146))),DZ152="Yes"),OFFSET('Hygiene Data'!$F$10,0,10*ROW('Hygiene Data'!F146)),IF(AND(ISNUMBER(OFFSET('Hygiene Data'!$F$10,0,10*ROW('Hygiene Data'!F146))),DZ152="No",ISNUMBER(OFFSET('Hygiene Data'!$F$10,0,10*ROW('Hygiene Data'!F146)))),CONCATENATE("[",ROUND(OFFSET('Hygiene Data'!$F$10,0,10*ROW('Hygiene Data'!F146)),0),"]"),IF(AND(ISNUMBER(OFFSET('Hygiene Data'!$F$10,0,10*ROW('Hygiene Data'!F146))),DZ152="",ISNUMBER(OFFSET('Hygiene Data'!$F$10,0,10*ROW('Hygiene Data'!F146)))),OFFSET('Hygiene Data'!$F$10,0,10*ROW('Hygiene Data'!F146)),NA())))</f>
        <v>#N/A</v>
      </c>
      <c r="BL152" s="135" t="e">
        <f ca="1">+IF(AND(ISNUMBER(OFFSET('Hygiene Data'!$G$6,0,10*ROW('Hygiene Data'!G146))),EA152="Yes"),OFFSET('Hygiene Data'!$G$6,0,10*ROW('Hygiene Data'!G146)),IF(AND(ISNUMBER(OFFSET('Hygiene Data'!$G$6,0,10*ROW('Hygiene Data'!G146))),EA152="No",ISNUMBER(OFFSET('Hygiene Data'!$G$6,0,10*ROW('Hygiene Data'!G146)))),CONCATENATE("[",ROUND(OFFSET('Hygiene Data'!$G$6,0,10*ROW('Hygiene Data'!G146)),0),"]"),IF(AND(ISNUMBER(OFFSET('Hygiene Data'!$G$6,0,10*ROW('Hygiene Data'!G146))),EA152="",ISNUMBER(OFFSET('Hygiene Data'!$G$6,0,10*ROW('Hygiene Data'!G146)))),OFFSET('Hygiene Data'!$G$6,0,10*ROW('Hygiene Data'!G146)),NA())))</f>
        <v>#N/A</v>
      </c>
      <c r="BM152" s="135" t="e">
        <f ca="1">+IF(AND(ISNUMBER(OFFSET('Hygiene Data'!$G$8,0,10*ROW('Hygiene Data'!G146))),EB152="Yes"),OFFSET('Hygiene Data'!$G$8,0,10*ROW('Hygiene Data'!G146)),IF(AND(ISNUMBER(OFFSET('Hygiene Data'!$G$8,0,10*ROW('Hygiene Data'!G146))),EB152="No",ISNUMBER(OFFSET('Hygiene Data'!$G$8,0,10*ROW('Hygiene Data'!G146)))),CONCATENATE("[",ROUND(OFFSET('Hygiene Data'!$G$8,0,10*ROW('Hygiene Data'!G146)),0),"]"),IF(AND(ISNUMBER(OFFSET('Hygiene Data'!$G$8,0,10*ROW('Hygiene Data'!G146))),EB152="",ISNUMBER(OFFSET('Hygiene Data'!$G$8,0,10*ROW('Hygiene Data'!G146)))),OFFSET('Hygiene Data'!$G$8,0,10*ROW('Hygiene Data'!G146)),NA())))</f>
        <v>#N/A</v>
      </c>
      <c r="BN152" s="135" t="e">
        <f ca="1">+IF(AND(ISNUMBER(OFFSET('Hygiene Data'!$G$10,0,10*ROW('Hygiene Data'!G146))),EC152="Yes"),OFFSET('Hygiene Data'!$G$10,0,10*ROW('Hygiene Data'!G146)),IF(AND(ISNUMBER(OFFSET('Hygiene Data'!$G$10,0,10*ROW('Hygiene Data'!G146))),EC152="No",ISNUMBER(OFFSET('Hygiene Data'!$G$10,0,10*ROW('Hygiene Data'!G146)))),CONCATENATE("[",ROUND(OFFSET('Hygiene Data'!$G$10,0,10*ROW('Hygiene Data'!G146)),0),"]"),IF(AND(ISNUMBER(OFFSET('Hygiene Data'!$G$10,0,10*ROW('Hygiene Data'!G146))),EC152="",ISNUMBER(OFFSET('Hygiene Data'!$G$10,0,10*ROW('Hygiene Data'!G146)))),OFFSET('Hygiene Data'!$G$10,0,10*ROW('Hygiene Data'!G146)),NA())))</f>
        <v>#N/A</v>
      </c>
      <c r="BO152" s="135" t="e">
        <f ca="1">+IF(AND(ISNUMBER(OFFSET('Hygiene Data'!$H$6,0,10*ROW('Hygiene Data'!H146))),ED152="Yes"),OFFSET('Hygiene Data'!$H$6,0,10*ROW('Hygiene Data'!H146)),IF(AND(ISNUMBER(OFFSET('Hygiene Data'!$H$6,0,10*ROW('Hygiene Data'!H146))),ED152="No",ISNUMBER(OFFSET('Hygiene Data'!$H$6,0,10*ROW('Hygiene Data'!H146)))),CONCATENATE("[",ROUND(OFFSET('Hygiene Data'!$H$6,0,10*ROW('Hygiene Data'!H146)),0),"]"),IF(AND(ISNUMBER(OFFSET('Hygiene Data'!$H$6,0,10*ROW('Hygiene Data'!H146))),ED152="",ISNUMBER(OFFSET('Hygiene Data'!$H$6,0,10*ROW('Hygiene Data'!H146)))),OFFSET('Hygiene Data'!$H$6,0,10*ROW('Hygiene Data'!H146)),NA())))</f>
        <v>#N/A</v>
      </c>
      <c r="BP152" s="135" t="e">
        <f ca="1">+IF(AND(ISNUMBER(OFFSET('Hygiene Data'!$H$8,0,10*ROW('Hygiene Data'!H146))),EE152="Yes"),OFFSET('Hygiene Data'!$H$8,0,10*ROW('Hygiene Data'!H146)),IF(AND(ISNUMBER(OFFSET('Hygiene Data'!$H$8,0,10*ROW('Hygiene Data'!H146))),EE152="No",ISNUMBER(OFFSET('Hygiene Data'!$H$8,0,10*ROW('Hygiene Data'!H146)))),CONCATENATE("[",ROUND(OFFSET('Hygiene Data'!$H$8,0,10*ROW('Hygiene Data'!H146)),0),"]"),IF(AND(ISNUMBER(OFFSET('Hygiene Data'!$H$8,0,10*ROW('Hygiene Data'!H146))),EE152="",ISNUMBER(OFFSET('Hygiene Data'!$H$8,0,10*ROW('Hygiene Data'!H146)))),OFFSET('Hygiene Data'!$H$8,0,10*ROW('Hygiene Data'!H146)),NA())))</f>
        <v>#N/A</v>
      </c>
      <c r="BQ152" s="135" t="e">
        <f ca="1">+IF(AND(ISNUMBER(OFFSET('Hygiene Data'!$H$10,0,10*ROW('Hygiene Data'!H146))),EF152="Yes"),OFFSET('Hygiene Data'!$H$10,0,10*ROW('Hygiene Data'!H146)),IF(AND(ISNUMBER(OFFSET('Hygiene Data'!$H$10,0,10*ROW('Hygiene Data'!H146))),EF152="No",ISNUMBER(OFFSET('Hygiene Data'!$H$10,0,10*ROW('Hygiene Data'!H146)))),CONCATENATE("[",ROUND(OFFSET('Hygiene Data'!$H$10,0,10*ROW('Hygiene Data'!H146)),0),"]"),IF(AND(ISNUMBER(OFFSET('Hygiene Data'!$H$10,0,10*ROW('Hygiene Data'!H146))),EF152="",ISNUMBER(OFFSET('Hygiene Data'!$H$10,0,10*ROW('Hygiene Data'!H146)))),OFFSET('Hygiene Data'!$H$10,0,10*ROW('Hygiene Data'!H146)),NA())))</f>
        <v>#N/A</v>
      </c>
      <c r="BS152" s="34" t="str">
        <f ca="1">+IF(OFFSET('Water Data'!$C$28,0,10*ROW('Water Data'!C146))="","",OFFSET('Water Data'!$C$28,0,10*ROW('Water Data'!C146)))</f>
        <v/>
      </c>
      <c r="BT152" s="34" t="str">
        <f ca="1">+IF(OFFSET('Water Data'!$C$29,0,10*ROW('Water Data'!C146))="","",OFFSET('Water Data'!$C$29,0,10*ROW('Water Data'!C146)))</f>
        <v/>
      </c>
      <c r="BU152" s="34" t="str">
        <f ca="1">+IF(OFFSET('Water Data'!$C$30,0,10*ROW('Water Data'!C146))="","",OFFSET('Water Data'!$C$30,0,10*ROW('Water Data'!C146)))</f>
        <v/>
      </c>
      <c r="BV152" s="34" t="str">
        <f ca="1">+IF(OFFSET('Water Data'!$D$28,0,10*ROW('Water Data'!D146))="","",OFFSET('Water Data'!$D$28,0,10*ROW('Water Data'!D146)))</f>
        <v/>
      </c>
      <c r="BW152" s="34" t="str">
        <f ca="1">+IF(OFFSET('Water Data'!$D$29,0,10*ROW('Water Data'!D146))="","",OFFSET('Water Data'!$D$29,0,10*ROW('Water Data'!D146)))</f>
        <v/>
      </c>
      <c r="BX152" s="34" t="str">
        <f ca="1">+IF(OFFSET('Water Data'!$D$30,0,10*ROW('Water Data'!D146))="","",OFFSET('Water Data'!$D$30,0,10*ROW('Water Data'!D146)))</f>
        <v/>
      </c>
      <c r="BY152" s="34" t="str">
        <f ca="1">+IF(OFFSET('Water Data'!$E$28,0,10*ROW('Water Data'!E146))="","",OFFSET('Water Data'!$E$28,0,10*ROW('Water Data'!E146)))</f>
        <v/>
      </c>
      <c r="BZ152" s="34" t="str">
        <f ca="1">+IF(OFFSET('Water Data'!$E$29,0,10*ROW('Water Data'!E146))="","",OFFSET('Water Data'!$E$29,0,10*ROW('Water Data'!E146)))</f>
        <v/>
      </c>
      <c r="CA152" s="34" t="str">
        <f ca="1">+IF(OFFSET('Water Data'!$E$30,0,10*ROW('Water Data'!E146))="","",OFFSET('Water Data'!$E$30,0,10*ROW('Water Data'!E146)))</f>
        <v/>
      </c>
      <c r="CB152" s="34" t="str">
        <f ca="1">+IF(OFFSET('Water Data'!$F$28,0,10*ROW('Water Data'!F146))="","",OFFSET('Water Data'!$F$28,0,10*ROW('Water Data'!F146)))</f>
        <v/>
      </c>
      <c r="CC152" s="34" t="str">
        <f ca="1">+IF(OFFSET('Water Data'!$F$29,0,10*ROW('Water Data'!F146))="","",OFFSET('Water Data'!$F$29,0,10*ROW('Water Data'!F146)))</f>
        <v/>
      </c>
      <c r="CD152" s="34" t="str">
        <f ca="1">+IF(OFFSET('Water Data'!$F$30,0,10*ROW('Water Data'!F146))="","",OFFSET('Water Data'!$F$30,0,10*ROW('Water Data'!F146)))</f>
        <v/>
      </c>
      <c r="CE152" s="34" t="str">
        <f ca="1">+IF(OFFSET('Water Data'!$G$28,0,10*ROW('Water Data'!G146))="","",OFFSET('Water Data'!$G$28,0,10*ROW('Water Data'!G146)))</f>
        <v/>
      </c>
      <c r="CF152" s="34" t="str">
        <f ca="1">+IF(OFFSET('Water Data'!$G$29,0,10*ROW('Water Data'!G146))="","",OFFSET('Water Data'!$G$29,0,10*ROW('Water Data'!G146)))</f>
        <v/>
      </c>
      <c r="CG152" s="34" t="str">
        <f ca="1">+IF(OFFSET('Water Data'!$G$30,0,10*ROW('Water Data'!G146))="","",OFFSET('Water Data'!$G$30,0,10*ROW('Water Data'!G146)))</f>
        <v/>
      </c>
      <c r="CH152" s="34" t="str">
        <f ca="1">+IF(OFFSET('Water Data'!$H$28,0,10*ROW('Water Data'!H146))="","",OFFSET('Water Data'!$H$28,0,10*ROW('Water Data'!H146)))</f>
        <v/>
      </c>
      <c r="CI152" s="34" t="str">
        <f ca="1">+IF(OFFSET('Water Data'!$H$29,0,10*ROW('Water Data'!H146))="","",OFFSET('Water Data'!$H$29,0,10*ROW('Water Data'!H146)))</f>
        <v/>
      </c>
      <c r="CJ152" s="34" t="str">
        <f ca="1">+IF(OFFSET('Water Data'!$H$30,0,10*ROW('Water Data'!H146))="","",OFFSET('Water Data'!$H$30,0,10*ROW('Water Data'!H146)))</f>
        <v/>
      </c>
      <c r="CK152" s="34" t="str">
        <f ca="1">+IF(OFFSET('Sanitation Data'!$C$29,0,10*ROW('Sanitation Data'!C146))="","",OFFSET('Sanitation Data'!$C$29,0,10*ROW('Sanitation Data'!C146)))</f>
        <v/>
      </c>
      <c r="CL152" s="34" t="str">
        <f ca="1">+IF(OFFSET('Sanitation Data'!$C$30,0,10*ROW('Sanitation Data'!C146))="","",OFFSET('Sanitation Data'!$C$30,0,10*ROW('Sanitation Data'!C146)))</f>
        <v/>
      </c>
      <c r="CM152" s="34" t="str">
        <f ca="1">+IF(OFFSET('Sanitation Data'!$C$31,0,10*ROW('Sanitation Data'!C146))="","",OFFSET('Sanitation Data'!$C$31,0,10*ROW('Sanitation Data'!C146)))</f>
        <v/>
      </c>
      <c r="CN152" s="34" t="str">
        <f ca="1">+IF(OFFSET('Sanitation Data'!$C$32,0,10*ROW('Sanitation Data'!C146))="","",OFFSET('Sanitation Data'!$C$32,0,10*ROW('Sanitation Data'!C146)))</f>
        <v/>
      </c>
      <c r="CO152" s="34" t="str">
        <f ca="1">+IF(OFFSET('Sanitation Data'!$C$33,0,10*ROW('Sanitation Data'!C146))="","",OFFSET('Sanitation Data'!$C$33,0,10*ROW('Sanitation Data'!C146)))</f>
        <v/>
      </c>
      <c r="CP152" s="34" t="str">
        <f ca="1">+IF(OFFSET('Sanitation Data'!$D$29,0,10*ROW('Sanitation Data'!D146))="","",OFFSET('Sanitation Data'!$D$29,0,10*ROW('Sanitation Data'!D146)))</f>
        <v/>
      </c>
      <c r="CQ152" s="34" t="str">
        <f ca="1">+IF(OFFSET('Sanitation Data'!$D$30,0,10*ROW('Sanitation Data'!D146))="","",OFFSET('Sanitation Data'!$D$30,0,10*ROW('Sanitation Data'!D146)))</f>
        <v/>
      </c>
      <c r="CR152" s="34" t="str">
        <f ca="1">+IF(OFFSET('Sanitation Data'!$D$31,0,10*ROW('Sanitation Data'!D146))="","",OFFSET('Sanitation Data'!$D$31,0,10*ROW('Sanitation Data'!D146)))</f>
        <v/>
      </c>
      <c r="CS152" s="34" t="str">
        <f ca="1">+IF(OFFSET('Sanitation Data'!$D$32,0,10*ROW('Sanitation Data'!D146))="","",OFFSET('Sanitation Data'!$D$32,0,10*ROW('Sanitation Data'!D146)))</f>
        <v/>
      </c>
      <c r="CT152" s="34" t="str">
        <f ca="1">+IF(OFFSET('Sanitation Data'!$D$33,0,10*ROW('Sanitation Data'!D146))="","",OFFSET('Sanitation Data'!$D$33,0,10*ROW('Sanitation Data'!D146)))</f>
        <v/>
      </c>
      <c r="CU152" s="34" t="str">
        <f ca="1">+IF(OFFSET('Sanitation Data'!$E$29,0,10*ROW('Sanitation Data'!E146))="","",OFFSET('Sanitation Data'!$E$29,0,10*ROW('Sanitation Data'!E146)))</f>
        <v/>
      </c>
      <c r="CV152" s="34" t="str">
        <f ca="1">+IF(OFFSET('Sanitation Data'!$E$30,0,10*ROW('Sanitation Data'!E146))="","",OFFSET('Sanitation Data'!$E$30,0,10*ROW('Sanitation Data'!E146)))</f>
        <v/>
      </c>
      <c r="CW152" s="34" t="str">
        <f ca="1">+IF(OFFSET('Sanitation Data'!$E$31,0,10*ROW('Sanitation Data'!E146))="","",OFFSET('Sanitation Data'!$E$31,0,10*ROW('Sanitation Data'!E146)))</f>
        <v/>
      </c>
      <c r="CX152" s="34" t="str">
        <f ca="1">+IF(OFFSET('Sanitation Data'!$E$32,0,10*ROW('Sanitation Data'!E146))="","",OFFSET('Sanitation Data'!$E$32,0,10*ROW('Sanitation Data'!E146)))</f>
        <v/>
      </c>
      <c r="CY152" s="34" t="str">
        <f ca="1">+IF(OFFSET('Sanitation Data'!$E$33,0,10*ROW('Sanitation Data'!E146))="","",OFFSET('Sanitation Data'!$E$33,0,10*ROW('Sanitation Data'!E146)))</f>
        <v/>
      </c>
      <c r="CZ152" s="34" t="str">
        <f ca="1">+IF(OFFSET('Sanitation Data'!$F$29,0,10*ROW('Sanitation Data'!F146))="","",OFFSET('Sanitation Data'!$F$29,0,10*ROW('Sanitation Data'!F146)))</f>
        <v/>
      </c>
      <c r="DA152" s="34" t="str">
        <f ca="1">+IF(OFFSET('Sanitation Data'!$F$30,0,10*ROW('Sanitation Data'!F146))="","",OFFSET('Sanitation Data'!$F$30,0,10*ROW('Sanitation Data'!F146)))</f>
        <v/>
      </c>
      <c r="DB152" s="34" t="str">
        <f ca="1">+IF(OFFSET('Sanitation Data'!$F$31,0,10*ROW('Sanitation Data'!F146))="","",OFFSET('Sanitation Data'!$F$31,0,10*ROW('Sanitation Data'!F146)))</f>
        <v/>
      </c>
      <c r="DC152" s="34" t="str">
        <f ca="1">+IF(OFFSET('Sanitation Data'!$F$32,0,10*ROW('Sanitation Data'!F146))="","",OFFSET('Sanitation Data'!$F$32,0,10*ROW('Sanitation Data'!F146)))</f>
        <v/>
      </c>
      <c r="DD152" s="34" t="str">
        <f ca="1">+IF(OFFSET('Sanitation Data'!$F$33,0,10*ROW('Sanitation Data'!F146))="","",OFFSET('Sanitation Data'!$F$33,0,10*ROW('Sanitation Data'!F146)))</f>
        <v/>
      </c>
      <c r="DE152" s="34" t="str">
        <f ca="1">+IF(OFFSET('Sanitation Data'!$G$29,0,10*ROW('Sanitation Data'!G146))="","",OFFSET('Sanitation Data'!$G$29,0,10*ROW('Sanitation Data'!G146)))</f>
        <v/>
      </c>
      <c r="DF152" s="34" t="str">
        <f ca="1">+IF(OFFSET('Sanitation Data'!$G$30,0,10*ROW('Sanitation Data'!G146))="","",OFFSET('Sanitation Data'!$G$30,0,10*ROW('Sanitation Data'!G146)))</f>
        <v/>
      </c>
      <c r="DG152" s="34" t="str">
        <f ca="1">+IF(OFFSET('Sanitation Data'!$G$31,0,10*ROW('Sanitation Data'!G146))="","",OFFSET('Sanitation Data'!$G$31,0,10*ROW('Sanitation Data'!G146)))</f>
        <v/>
      </c>
      <c r="DH152" s="34" t="str">
        <f ca="1">+IF(OFFSET('Sanitation Data'!$G$32,0,10*ROW('Sanitation Data'!G146))="","",OFFSET('Sanitation Data'!$G$32,0,10*ROW('Sanitation Data'!G146)))</f>
        <v/>
      </c>
      <c r="DI152" s="34" t="str">
        <f ca="1">+IF(OFFSET('Sanitation Data'!$G$33,0,10*ROW('Sanitation Data'!G146))="","",OFFSET('Sanitation Data'!$G$33,0,10*ROW('Sanitation Data'!G146)))</f>
        <v/>
      </c>
      <c r="DJ152" s="34" t="str">
        <f ca="1">+IF(OFFSET('Sanitation Data'!$H$29,0,10*ROW('Sanitation Data'!H146))="","",OFFSET('Sanitation Data'!$H$29,0,10*ROW('Sanitation Data'!H146)))</f>
        <v/>
      </c>
      <c r="DK152" s="34" t="str">
        <f ca="1">+IF(OFFSET('Sanitation Data'!$H$30,0,10*ROW('Sanitation Data'!H146))="","",OFFSET('Sanitation Data'!$H$30,0,10*ROW('Sanitation Data'!H146)))</f>
        <v/>
      </c>
      <c r="DL152" s="34" t="str">
        <f ca="1">+IF(OFFSET('Sanitation Data'!$H$31,0,10*ROW('Sanitation Data'!H146))="","",OFFSET('Sanitation Data'!$H$31,0,10*ROW('Sanitation Data'!H146)))</f>
        <v/>
      </c>
      <c r="DM152" s="34" t="str">
        <f ca="1">+IF(OFFSET('Sanitation Data'!$H$32,0,10*ROW('Sanitation Data'!H146))="","",OFFSET('Sanitation Data'!$H$32,0,10*ROW('Sanitation Data'!H146)))</f>
        <v/>
      </c>
      <c r="DN152" s="34" t="str">
        <f ca="1">+IF(OFFSET('Sanitation Data'!$H$33,0,10*ROW('Sanitation Data'!H146))="","",OFFSET('Sanitation Data'!$H$33,0,10*ROW('Sanitation Data'!H146)))</f>
        <v/>
      </c>
      <c r="DO152" s="34" t="str">
        <f ca="1">+IF(OFFSET('Hygiene Data'!$C$12,0,10*ROW('Hygiene Data'!C146))="","",OFFSET('Hygiene Data'!$C$12,0,10*ROW('Hygiene Data'!C146)))</f>
        <v/>
      </c>
      <c r="DP152" s="34" t="str">
        <f ca="1">+IF(OFFSET('Hygiene Data'!$C$13,0,10*ROW('Hygiene Data'!C146))="","",OFFSET('Hygiene Data'!$C$13,0,10*ROW('Hygiene Data'!C146)))</f>
        <v/>
      </c>
      <c r="DQ152" s="34" t="str">
        <f ca="1">+IF(OFFSET('Hygiene Data'!$C$14,0,10*ROW('Hygiene Data'!C146))="","",OFFSET('Hygiene Data'!$C$14,0,10*ROW('Hygiene Data'!C146)))</f>
        <v/>
      </c>
      <c r="DR152" s="34" t="str">
        <f ca="1">+IF(OFFSET('Hygiene Data'!$D$12,0,10*ROW('Hygiene Data'!D146))="","",OFFSET('Hygiene Data'!$D$12,0,10*ROW('Hygiene Data'!D146)))</f>
        <v/>
      </c>
      <c r="DS152" s="34" t="str">
        <f ca="1">+IF(OFFSET('Hygiene Data'!$D$13,0,10*ROW('Hygiene Data'!D146))="","",OFFSET('Hygiene Data'!$D$13,0,10*ROW('Hygiene Data'!D146)))</f>
        <v/>
      </c>
      <c r="DT152" s="34" t="str">
        <f ca="1">+IF(OFFSET('Hygiene Data'!$D$14,0,10*ROW('Hygiene Data'!D146))="","",OFFSET('Hygiene Data'!$D$14,0,10*ROW('Hygiene Data'!D146)))</f>
        <v/>
      </c>
      <c r="DU152" s="34" t="str">
        <f ca="1">+IF(OFFSET('Hygiene Data'!$E$12,0,10*ROW('Hygiene Data'!E146))="","",OFFSET('Hygiene Data'!$E$12,0,10*ROW('Hygiene Data'!E146)))</f>
        <v/>
      </c>
      <c r="DV152" s="34" t="str">
        <f ca="1">+IF(OFFSET('Hygiene Data'!$E$13,0,10*ROW('Hygiene Data'!E146))="","",OFFSET('Hygiene Data'!$E$13,0,10*ROW('Hygiene Data'!E146)))</f>
        <v/>
      </c>
      <c r="DW152" s="34" t="str">
        <f ca="1">+IF(OFFSET('Hygiene Data'!$E$14,0,10*ROW('Hygiene Data'!E146))="","",OFFSET('Hygiene Data'!$E$14,0,10*ROW('Hygiene Data'!E146)))</f>
        <v/>
      </c>
      <c r="DX152" s="34" t="str">
        <f ca="1">+IF(OFFSET('Hygiene Data'!$F$12,0,10*ROW('Hygiene Data'!F146))="","",OFFSET('Hygiene Data'!$F$12,0,10*ROW('Hygiene Data'!F146)))</f>
        <v/>
      </c>
      <c r="DY152" s="34" t="str">
        <f ca="1">+IF(OFFSET('Hygiene Data'!$F$13,0,10*ROW('Hygiene Data'!F146))="","",OFFSET('Hygiene Data'!$F$13,0,10*ROW('Hygiene Data'!F146)))</f>
        <v/>
      </c>
      <c r="DZ152" s="34" t="str">
        <f ca="1">+IF(OFFSET('Hygiene Data'!$F$14,0,10*ROW('Hygiene Data'!F146))="","",OFFSET('Hygiene Data'!$F$14,0,10*ROW('Hygiene Data'!F146)))</f>
        <v/>
      </c>
      <c r="EA152" s="34" t="str">
        <f ca="1">+IF(OFFSET('Hygiene Data'!$G$12,0,10*ROW('Hygiene Data'!G146))="","",OFFSET('Hygiene Data'!$G$12,0,10*ROW('Hygiene Data'!G146)))</f>
        <v/>
      </c>
      <c r="EB152" s="34" t="str">
        <f ca="1">+IF(OFFSET('Hygiene Data'!$G$13,0,10*ROW('Hygiene Data'!G146))="","",OFFSET('Hygiene Data'!$G$13,0,10*ROW('Hygiene Data'!G146)))</f>
        <v/>
      </c>
      <c r="EC152" s="34" t="str">
        <f ca="1">+IF(OFFSET('Hygiene Data'!$G$14,0,10*ROW('Hygiene Data'!G146))="","",OFFSET('Hygiene Data'!$G$14,0,10*ROW('Hygiene Data'!G146)))</f>
        <v/>
      </c>
      <c r="ED152" s="34" t="str">
        <f ca="1">+IF(OFFSET('Hygiene Data'!$H$12,0,10*ROW('Hygiene Data'!H146))="","",OFFSET('Hygiene Data'!$H$12,0,10*ROW('Hygiene Data'!H146)))</f>
        <v/>
      </c>
      <c r="EE152" s="34" t="str">
        <f ca="1">+IF(OFFSET('Hygiene Data'!$H$13,0,10*ROW('Hygiene Data'!H146))="","",OFFSET('Hygiene Data'!$H$13,0,10*ROW('Hygiene Data'!H146)))</f>
        <v/>
      </c>
      <c r="EF152" s="34" t="str">
        <f ca="1">+IF(OFFSET('Hygiene Data'!$H$14,0,10*ROW('Hygiene Data'!H146))="","",OFFSET('Hygiene Data'!$H$14,0,10*ROW('Hygiene Data'!H146)))</f>
        <v/>
      </c>
    </row>
    <row r="153" spans="1:136" x14ac:dyDescent="0.2">
      <c r="A153" s="50" t="str">
        <f ca="1">+IF(OFFSET('Water Data'!$B$1,0,10*ROW('Water Data'!B150))="","",OFFSET('Water Data'!$B$1,0,10*ROW('Water Data'!B150)))</f>
        <v/>
      </c>
      <c r="B153" s="50" t="str">
        <f ca="1">+IF(OFFSET('Water Data'!$A$3,0,10*ROW('Water Data'!A150))="","",OFFSET('Water Data'!$A$3,0,10*ROW('Water Data'!A150)))</f>
        <v/>
      </c>
      <c r="C153" s="50" t="str">
        <f ca="1">+IF(OFFSET('Water Data'!$C$3,0,10*ROW('Water Data'!C150))="","",OFFSET('Water Data'!$C$3,0,10*ROW('Water Data'!C150)))</f>
        <v/>
      </c>
      <c r="D153" s="133" t="e">
        <f ca="1">+IF(AND(ISNUMBER(OFFSET('Water Data'!$C$5,0,10*ROW('Water Data'!C147))),BS153="Yes"),100-OFFSET('Water Data'!$C$5,0,10*ROW('Water Data'!C147)),IF(AND(ISNUMBER(OFFSET('Water Data'!$C$5,0,10*ROW('Water Data'!C147))),BS153="No",ISNUMBER(OFFSET('Water Data'!$C$5,0,10*ROW('Water Data'!C147)))),CONCATENATE("[",ROUND(100-OFFSET('Water Data'!$C$5,0,10*ROW('Water Data'!C147)),0),"]"),IF(AND(ISNUMBER(OFFSET('Water Data'!$C$5,0,10*ROW('Water Data'!C147))),BS153="",ISNUMBER(OFFSET('Water Data'!$C$5,0,10*ROW('Water Data'!C147)))),100-OFFSET('Water Data'!$C$5,0,10*ROW('Water Data'!C147)),NA())))</f>
        <v>#N/A</v>
      </c>
      <c r="E153" s="133" t="e">
        <f ca="1">+IF(AND(ISNUMBER(OFFSET('Water Data'!$C$7,0,10*ROW('Water Data'!D147))),BT153="Yes"),OFFSET('Water Data'!$C$7,0,10*ROW('Water Data'!C147)),IF(AND(ISNUMBER(OFFSET('Water Data'!$C$7,0,10*ROW('Water Data'!C147))),BT153="No",ISNUMBER(OFFSET('Water Data'!$C$7,0,10*ROW('Water Data'!C147)))),CONCATENATE("[",ROUND(OFFSET('Water Data'!$C$7,0,10*ROW('Water Data'!C147)),0),"]"),IF(AND(ISNUMBER(OFFSET('Water Data'!$C$7,0,10*ROW('Water Data'!C147))),BT153="",ISNUMBER(OFFSET('Water Data'!$C$7,0,10*ROW('Water Data'!C147)))),OFFSET('Water Data'!$C$7,0,10*ROW('Water Data'!C147)),NA())))</f>
        <v>#N/A</v>
      </c>
      <c r="F153" s="133" t="e">
        <f ca="1">+IF(AND(ISNUMBER(OFFSET('Water Data'!$C$10,0,10*ROW('Water Data'!C147))),BU153="Yes"),OFFSET('Water Data'!$C$10,0,10*ROW('Water Data'!C147)),IF(AND(ISNUMBER(OFFSET('Water Data'!$C$10,0,10*ROW('Water Data'!C147))),BU153="No",ISNUMBER(OFFSET('Water Data'!$C$10,0,10*ROW('Water Data'!C147)))),CONCATENATE("[",ROUND(OFFSET('Water Data'!$C$10,0,10*ROW('Water Data'!C147)),0),"]"),IF(AND(ISNUMBER(OFFSET('Water Data'!$C$10,0,10*ROW('Water Data'!C147))),BU153="",ISNUMBER(OFFSET('Water Data'!$C$10,0,10*ROW('Water Data'!C147)))),OFFSET('Water Data'!$C$10,0,10*ROW('Water Data'!C147)),NA())))</f>
        <v>#N/A</v>
      </c>
      <c r="G153" s="133" t="e">
        <f ca="1">+IF(AND(ISNUMBER(OFFSET('Water Data'!$D$5,0,10*ROW('Water Data'!D147))),BV153="Yes"),100-OFFSET('Water Data'!$D$5,0,10*ROW('Water Data'!D147)),IF(AND(ISNUMBER(OFFSET('Water Data'!$D$5,0,10*ROW('Water Data'!D147))),BV153="No",ISNUMBER(OFFSET('Water Data'!$D$5,0,10*ROW('Water Data'!D147)))),CONCATENATE("[",ROUND(100-OFFSET('Water Data'!$D$5,0,10*ROW('Water Data'!D147)),0),"]"),IF(AND(ISNUMBER(OFFSET('Water Data'!$D$5,0,10*ROW('Water Data'!D147))),BV153="",ISNUMBER(OFFSET('Water Data'!$D$5,0,10*ROW('Water Data'!D147)))),100-OFFSET('Water Data'!$D$5,0,10*ROW('Water Data'!D147)),NA())))</f>
        <v>#N/A</v>
      </c>
      <c r="H153" s="133" t="e">
        <f ca="1">+IF(AND(ISNUMBER(OFFSET('Water Data'!$D$7,0,10*ROW('Water Data'!D147))),BW153="Yes"),OFFSET('Water Data'!$D$7,0,10*ROW('Water Data'!D147)),IF(AND(ISNUMBER(OFFSET('Water Data'!$D$7,0,10*ROW('Water Data'!D147))),BW153="No",ISNUMBER(OFFSET('Water Data'!$D$7,0,10*ROW('Water Data'!D147)))),CONCATENATE("[",ROUND(OFFSET('Water Data'!$C$7,0,10*ROW('Water Data'!D147)),0),"]"),IF(AND(ISNUMBER(OFFSET('Water Data'!$D$7,0,10*ROW('Water Data'!D147))),BW153="",ISNUMBER(OFFSET('Water Data'!$D$7,0,10*ROW('Water Data'!D147)))),OFFSET('Water Data'!$D$7,0,10*ROW('Water Data'!D147)),NA())))</f>
        <v>#N/A</v>
      </c>
      <c r="I153" s="133" t="e">
        <f ca="1">+IF(AND(ISNUMBER(OFFSET('Water Data'!$D$10,0,10*ROW('Water Data'!D147))),BX153="Yes"),OFFSET('Water Data'!$D$10,0,10*ROW('Water Data'!D147)),IF(AND(ISNUMBER(OFFSET('Water Data'!$D$10,0,10*ROW('Water Data'!D147))),BX153="No",ISNUMBER(OFFSET('Water Data'!$D$10,0,10*ROW('Water Data'!D147)))),CONCATENATE("[",ROUND(OFFSET('Water Data'!$D$10,0,10*ROW('Water Data'!D147)),0),"]"),IF(AND(ISNUMBER(OFFSET('Water Data'!$D$10,0,10*ROW('Water Data'!D147))),BX153="",ISNUMBER(OFFSET('Water Data'!$D$10,0,10*ROW('Water Data'!D147)))),OFFSET('Water Data'!$D$10,0,10*ROW('Water Data'!D147)),NA())))</f>
        <v>#N/A</v>
      </c>
      <c r="J153" s="133" t="e">
        <f ca="1">+IF(AND(ISNUMBER(OFFSET('Water Data'!$E$5,0,10*ROW('Water Data'!E147))),BY153="Yes"),100-OFFSET('Water Data'!$E$5,0,10*ROW('Water Data'!E147)),IF(AND(ISNUMBER(OFFSET('Water Data'!$E$5,0,10*ROW('Water Data'!E147))),BY153="No",ISNUMBER(OFFSET('Water Data'!$E$5,0,10*ROW('Water Data'!E147)))),CONCATENATE("[",ROUND(100-OFFSET('Water Data'!$E$5,0,10*ROW('Water Data'!E147)),0),"]"),IF(AND(ISNUMBER(OFFSET('Water Data'!$E$5,0,10*ROW('Water Data'!E147))),BY153="",ISNUMBER(OFFSET('Water Data'!$E$5,0,10*ROW('Water Data'!E147)))),100-OFFSET('Water Data'!$E$5,0,10*ROW('Water Data'!E147)),NA())))</f>
        <v>#N/A</v>
      </c>
      <c r="K153" s="133" t="e">
        <f ca="1">+IF(AND(ISNUMBER(OFFSET('Water Data'!$E$7,0,10*ROW('Water Data'!E147))),BZ153="Yes"),OFFSET('Water Data'!$E$7,0,10*ROW('Water Data'!E147)),IF(AND(ISNUMBER(OFFSET('Water Data'!$E$7,0,10*ROW('Water Data'!E147))),BZ153="No",ISNUMBER(OFFSET('Water Data'!$E$7,0,10*ROW('Water Data'!E147)))),CONCATENATE("[",ROUND(OFFSET('Water Data'!$E$7,0,10*ROW('Water Data'!E147)),0),"]"),IF(AND(ISNUMBER(OFFSET('Water Data'!$E$7,0,10*ROW('Water Data'!E147))),BZ153="",ISNUMBER(OFFSET('Water Data'!$E$7,0,10*ROW('Water Data'!E147)))),OFFSET('Water Data'!$E$7,0,10*ROW('Water Data'!E147)),NA())))</f>
        <v>#N/A</v>
      </c>
      <c r="L153" s="133" t="e">
        <f ca="1">+IF(AND(ISNUMBER(OFFSET('Water Data'!$E$10,0,10*ROW('Water Data'!E147))),CA153="Yes"),OFFSET('Water Data'!$E$10,0,10*ROW('Water Data'!E147)),IF(AND(ISNUMBER(OFFSET('Water Data'!$E$10,0,10*ROW('Water Data'!E147))),CA153="No",ISNUMBER(OFFSET('Water Data'!$E$10,0,10*ROW('Water Data'!E147)))),CONCATENATE("[",ROUND(OFFSET('Water Data'!$E$10,0,10*ROW('Water Data'!E147)),0),"]"),IF(AND(ISNUMBER(OFFSET('Water Data'!$E$10,0,10*ROW('Water Data'!E147))),CA153="",ISNUMBER(OFFSET('Water Data'!$E$10,0,10*ROW('Water Data'!E147)))),OFFSET('Water Data'!$E$10,0,10*ROW('Water Data'!E147)),NA())))</f>
        <v>#N/A</v>
      </c>
      <c r="M153" s="133" t="e">
        <f ca="1">+IF(AND(ISNUMBER(OFFSET('Water Data'!$F$5,0,10*ROW('Water Data'!F147))),CB153="Yes"),100-OFFSET('Water Data'!$F$5,0,10*ROW('Water Data'!F147)),IF(AND(ISNUMBER(OFFSET('Water Data'!$F$5,0,10*ROW('Water Data'!F147))),CB153="No",ISNUMBER(OFFSET('Water Data'!$F$5,0,10*ROW('Water Data'!F147)))),CONCATENATE("[",ROUND(100-OFFSET('Water Data'!$F$5,0,10*ROW('Water Data'!F147)),0),"]"),IF(AND(ISNUMBER(OFFSET('Water Data'!$F$5,0,10*ROW('Water Data'!F147))),CB153="",ISNUMBER(OFFSET('Water Data'!$F$5,0,10*ROW('Water Data'!F147)))),100-OFFSET('Water Data'!$F$5,0,10*ROW('Water Data'!F147)),NA())))</f>
        <v>#N/A</v>
      </c>
      <c r="N153" s="133" t="e">
        <f ca="1">+IF(AND(ISNUMBER(OFFSET('Water Data'!$F$7,0,10*ROW('Water Data'!F147))),CC153="Yes"),OFFSET('Water Data'!$F$7,0,10*ROW('Water Data'!F147)),IF(AND(ISNUMBER(OFFSET('Water Data'!$F$7,0,10*ROW('Water Data'!F147))),CC153="No",ISNUMBER(OFFSET('Water Data'!$F$7,0,10*ROW('Water Data'!F147)))),CONCATENATE("[",ROUND(OFFSET('Water Data'!$F$7,0,10*ROW('Water Data'!F147)),0),"]"),IF(AND(ISNUMBER(OFFSET('Water Data'!$F$7,0,10*ROW('Water Data'!F147))),CC153="",ISNUMBER(OFFSET('Water Data'!$F$7,0,10*ROW('Water Data'!F147)))),OFFSET('Water Data'!$F$7,0,10*ROW('Water Data'!F147)),NA())))</f>
        <v>#N/A</v>
      </c>
      <c r="O153" s="133" t="e">
        <f ca="1">+IF(AND(ISNUMBER(OFFSET('Water Data'!$F$10,0,10*ROW('Water Data'!F147))),CD153="Yes"),OFFSET('Water Data'!$F$10,0,10*ROW('Water Data'!F147)),IF(AND(ISNUMBER(OFFSET('Water Data'!$F$10,0,10*ROW('Water Data'!F147))),CD153="No",ISNUMBER(OFFSET('Water Data'!$F$10,0,10*ROW('Water Data'!F147)))),CONCATENATE("[",ROUND(OFFSET('Water Data'!$F$10,0,10*ROW('Water Data'!F147)),0),"]"),IF(AND(ISNUMBER(OFFSET('Water Data'!$F$10,0,10*ROW('Water Data'!F147))),CD153="",ISNUMBER(OFFSET('Water Data'!$F$10,0,10*ROW('Water Data'!F147)))),OFFSET('Water Data'!$F$10,0,10*ROW('Water Data'!F147)),NA())))</f>
        <v>#N/A</v>
      </c>
      <c r="P153" s="133" t="e">
        <f ca="1">+IF(AND(ISNUMBER(OFFSET('Water Data'!$G$5,0,10*ROW('Water Data'!G147))),CE153="Yes"),100-OFFSET('Water Data'!$G$5,0,10*ROW('Water Data'!G147)),IF(AND(ISNUMBER(OFFSET('Water Data'!$G$5,0,10*ROW('Water Data'!G147))),CE153="No",ISNUMBER(OFFSET('Water Data'!$G$5,0,10*ROW('Water Data'!G147)))),CONCATENATE("[",ROUND(100-OFFSET('Water Data'!$G$5,0,10*ROW('Water Data'!G147)),0),"]"),IF(AND(ISNUMBER(OFFSET('Water Data'!$G$5,0,10*ROW('Water Data'!G147))),CE153="",ISNUMBER(OFFSET('Water Data'!$G$5,0,10*ROW('Water Data'!G147)))),100-OFFSET('Water Data'!$G$5,0,10*ROW('Water Data'!G147)),NA())))</f>
        <v>#N/A</v>
      </c>
      <c r="Q153" s="133" t="e">
        <f ca="1">+IF(AND(ISNUMBER(OFFSET('Water Data'!$G$7,0,10*ROW('Water Data'!G147))),CF153="Yes"),OFFSET('Water Data'!$G$7,0,10*ROW('Water Data'!G147)),IF(AND(ISNUMBER(OFFSET('Water Data'!$G$7,0,10*ROW('Water Data'!G147))),CF153="No",ISNUMBER(OFFSET('Water Data'!$G$7,0,10*ROW('Water Data'!G147)))),CONCATENATE("[",ROUND(OFFSET('Water Data'!$G$7,0,10*ROW('Water Data'!G147)),0),"]"),IF(AND(ISNUMBER(OFFSET('Water Data'!$G$7,0,10*ROW('Water Data'!G147))),CF153="",ISNUMBER(OFFSET('Water Data'!$G$7,0,10*ROW('Water Data'!G147)))),OFFSET('Water Data'!$G$7,0,10*ROW('Water Data'!G147)),NA())))</f>
        <v>#N/A</v>
      </c>
      <c r="R153" s="133" t="e">
        <f ca="1">+IF(AND(ISNUMBER(OFFSET('Water Data'!$G$10,0,10*ROW('Water Data'!G147))),CG153="Yes"),OFFSET('Water Data'!$G$10,0,10*ROW('Water Data'!G147)),IF(AND(ISNUMBER(OFFSET('Water Data'!$G$10,0,10*ROW('Water Data'!G147))),CG153="No",ISNUMBER(OFFSET('Water Data'!$G$10,0,10*ROW('Water Data'!G147)))),CONCATENATE("[",ROUND(OFFSET('Water Data'!$G$10,0,10*ROW('Water Data'!G147)),0),"]"),IF(AND(ISNUMBER(OFFSET('Water Data'!$G$10,0,10*ROW('Water Data'!G147))),CG153="",ISNUMBER(OFFSET('Water Data'!$G$10,0,10*ROW('Water Data'!G147)))),OFFSET('Water Data'!$G$10,0,10*ROW('Water Data'!G147)),NA())))</f>
        <v>#N/A</v>
      </c>
      <c r="S153" s="133" t="e">
        <f ca="1">+IF(AND(ISNUMBER(OFFSET('Water Data'!$H$5,0,10*ROW('Water Data'!H147))),CH153="Yes"),100-OFFSET('Water Data'!$H$5,0,10*ROW('Water Data'!H147)),IF(AND(ISNUMBER(OFFSET('Water Data'!$H$5,0,10*ROW('Water Data'!H147))),CH153="No",ISNUMBER(OFFSET('Water Data'!$H$5,0,10*ROW('Water Data'!H147)))),CONCATENATE("[",ROUND(100-OFFSET('Water Data'!$H$5,0,10*ROW('Water Data'!H147)),0),"]"),IF(AND(ISNUMBER(OFFSET('Water Data'!$H$5,0,10*ROW('Water Data'!H147))),CH153="",ISNUMBER(OFFSET('Water Data'!$H$5,0,10*ROW('Water Data'!H147)))),100-OFFSET('Water Data'!$H$5,0,10*ROW('Water Data'!H147)),NA())))</f>
        <v>#N/A</v>
      </c>
      <c r="T153" s="133" t="e">
        <f ca="1">+IF(AND(ISNUMBER(OFFSET('Water Data'!$H$7,0,10*ROW('Water Data'!H147))),CI153="Yes"),OFFSET('Water Data'!$H$7,0,10*ROW('Water Data'!H147)),IF(AND(ISNUMBER(OFFSET('Water Data'!$H$7,0,10*ROW('Water Data'!H147))),CI153="No",ISNUMBER(OFFSET('Water Data'!$H$7,0,10*ROW('Water Data'!H147)))),CONCATENATE("[",ROUND(OFFSET('Water Data'!$H$7,0,10*ROW('Water Data'!H147)),0),"]"),IF(AND(ISNUMBER(OFFSET('Water Data'!$H$7,0,10*ROW('Water Data'!H147))),CI153="",ISNUMBER(OFFSET('Water Data'!$H$7,0,10*ROW('Water Data'!H147)))),OFFSET('Water Data'!$H$7,0,10*ROW('Water Data'!H147)),NA())))</f>
        <v>#N/A</v>
      </c>
      <c r="U153" s="133" t="e">
        <f ca="1">+IF(AND(ISNUMBER(OFFSET('Water Data'!$H$10,0,10*ROW('Water Data'!H147))),CJ153="Yes"),OFFSET('Water Data'!$H$10,0,10*ROW('Water Data'!H147)),IF(AND(ISNUMBER(OFFSET('Water Data'!$H$10,0,10*ROW('Water Data'!H147))),CJ153="No",ISNUMBER(OFFSET('Water Data'!$H$10,0,10*ROW('Water Data'!H147)))),CONCATENATE("[",ROUND(OFFSET('Water Data'!$H$10,0,10*ROW('Water Data'!H147)),0),"]"),IF(AND(ISNUMBER(OFFSET('Water Data'!$H$10,0,10*ROW('Water Data'!H147))),CJ153="",ISNUMBER(OFFSET('Water Data'!$H$10,0,10*ROW('Water Data'!H147)))),OFFSET('Water Data'!$H$10,0,10*ROW('Water Data'!H147)),NA())))</f>
        <v>#N/A</v>
      </c>
      <c r="V153" s="134" t="e">
        <f ca="1">+IF(AND(ISNUMBER(OFFSET('Sanitation Data'!$C$5,0,10*ROW('Sanitation Data'!C147))),CK153="Yes"),100-OFFSET('Sanitation Data'!$C$5,0,10*ROW('Sanitation Data'!C147)),IF(AND(ISNUMBER(OFFSET('Sanitation Data'!$C$5,0,10*ROW('Sanitation Data'!C147))),CK153="No",ISNUMBER(OFFSET('Sanitation Data'!$C$5,0,10*ROW('Sanitation Data'!C147)))),CONCATENATE("[",ROUND(100-OFFSET('Sanitation Data'!$C$5,0,10*ROW('Sanitation Data'!C147)),0),"]"),IF(AND(ISNUMBER(OFFSET('Sanitation Data'!$C$5,0,10*ROW('Sanitation Data'!C147))),CK153="",ISNUMBER(OFFSET('Sanitation Data'!$C$5,0,10*ROW('Sanitation Data'!C147)))),100-OFFSET('Sanitation Data'!$C$5,0,10*ROW('Sanitation Data'!C147)),NA())))</f>
        <v>#N/A</v>
      </c>
      <c r="W153" s="134" t="e">
        <f ca="1">+IF(AND(ISNUMBER(OFFSET('Sanitation Data'!$C$7,0,10*ROW('Sanitation Data'!C147))),CL153="Yes"),OFFSET('Sanitation Data'!$C$7,0,10*ROW('Sanitation Data'!C147)),IF(AND(ISNUMBER(OFFSET('Sanitation Data'!$C$7,0,10*ROW('Sanitation Data'!C147))),CL153="No",ISNUMBER(OFFSET('Sanitation Data'!$C$7,0,10*ROW('Sanitation Data'!C147)))),CONCATENATE("[",ROUND(OFFSET('Sanitation Data'!$C$7,0,10*ROW('Sanitation Data'!C147)),0),"]"),IF(AND(ISNUMBER(OFFSET('Sanitation Data'!$C$7,0,10*ROW('Sanitation Data'!C147))),CL153="",ISNUMBER(OFFSET('Sanitation Data'!$C$7,0,10*ROW('Sanitation Data'!C147)))),OFFSET('Sanitation Data'!$C$7,0,10*ROW('Sanitation Data'!C147)),NA())))</f>
        <v>#N/A</v>
      </c>
      <c r="X153" s="134" t="e">
        <f ca="1">+IF(AND(ISNUMBER(OFFSET('Sanitation Data'!$C$11,0,10*ROW('Sanitation Data'!C147))),CM153="Yes"),OFFSET('Sanitation Data'!$C$11,0,10*ROW('Sanitation Data'!C147)),IF(AND(ISNUMBER(OFFSET('Sanitation Data'!$C$11,0,10*ROW('Sanitation Data'!C147))),CM153="No",ISNUMBER(OFFSET('Sanitation Data'!$C$11,0,10*ROW('Sanitation Data'!C147)))),CONCATENATE("[",ROUND(OFFSET('Sanitation Data'!$C$11,0,10*ROW('Sanitation Data'!C147)),0),"]"),IF(AND(ISNUMBER(OFFSET('Sanitation Data'!$C$11,0,10*ROW('Sanitation Data'!C147))),CM153="",ISNUMBER(OFFSET('Sanitation Data'!$C$11,0,10*ROW('Sanitation Data'!C147)))),OFFSET('Sanitation Data'!$C$11,0,10*ROW('Sanitation Data'!C147)),NA())))</f>
        <v>#N/A</v>
      </c>
      <c r="Y153" s="134" t="e">
        <f ca="1">+IF(AND(ISNUMBER(OFFSET('Sanitation Data'!$C$12,0,10*ROW('Sanitation Data'!C147))),CN153="Yes"),OFFSET('Sanitation Data'!$C$12,0,10*ROW('Sanitation Data'!C147)),IF(AND(ISNUMBER(OFFSET('Sanitation Data'!$C$12,0,10*ROW('Sanitation Data'!C147))),CN153="No",ISNUMBER(OFFSET('Sanitation Data'!$C$12,0,10*ROW('Sanitation Data'!C147)))),CONCATENATE("[",ROUND(OFFSET('Sanitation Data'!$C$12,0,10*ROW('Sanitation Data'!C147)),0),"]"),IF(AND(ISNUMBER(OFFSET('Sanitation Data'!$C$12,0,10*ROW('Sanitation Data'!C147))),CN153="",ISNUMBER(OFFSET('Sanitation Data'!$C$12,0,10*ROW('Sanitation Data'!C147)))),OFFSET('Sanitation Data'!$C$12,0,10*ROW('Sanitation Data'!C147)),NA())))</f>
        <v>#N/A</v>
      </c>
      <c r="Z153" s="134" t="e">
        <f ca="1">+IF(AND(ISNUMBER(OFFSET('Sanitation Data'!$C$13,0,10*ROW('Sanitation Data'!C147))),CO153="Yes"),OFFSET('Sanitation Data'!$C$13,0,10*ROW('Sanitation Data'!C147)),IF(AND(ISNUMBER(OFFSET('Sanitation Data'!$C$13,0,10*ROW('Sanitation Data'!C147))),CO153="No",ISNUMBER(OFFSET('Sanitation Data'!$C$13,0,10*ROW('Sanitation Data'!C147)))),CONCATENATE("[",ROUND(OFFSET('Sanitation Data'!$C$13,0,10*ROW('Sanitation Data'!C147)),0),"]"),IF(AND(ISNUMBER(OFFSET('Sanitation Data'!$C$13,0,10*ROW('Sanitation Data'!C147))),CO153="",ISNUMBER(OFFSET('Sanitation Data'!$C$13,0,10*ROW('Sanitation Data'!C147)))),OFFSET('Sanitation Data'!$C$13,0,10*ROW('Sanitation Data'!C147)),NA())))</f>
        <v>#N/A</v>
      </c>
      <c r="AA153" s="134" t="e">
        <f ca="1">+IF(AND(ISNUMBER(OFFSET('Sanitation Data'!$D$5,0,10*ROW('Sanitation Data'!D147))),CP153="Yes"),100-OFFSET('Sanitation Data'!$D$5,0,10*ROW('Sanitation Data'!D147)),IF(AND(ISNUMBER(OFFSET('Sanitation Data'!$D$5,0,10*ROW('Sanitation Data'!D147))),CP153="No",ISNUMBER(OFFSET('Sanitation Data'!$D$5,0,10*ROW('Sanitation Data'!D147)))),CONCATENATE("[",ROUND(100-OFFSET('Sanitation Data'!$D$5,0,10*ROW('Sanitation Data'!D147)),0),"]"),IF(AND(ISNUMBER(OFFSET('Sanitation Data'!$D$5,0,10*ROW('Sanitation Data'!D147))),CP153="",ISNUMBER(OFFSET('Sanitation Data'!$D$5,0,10*ROW('Sanitation Data'!D147)))),100-OFFSET('Sanitation Data'!$D$5,0,10*ROW('Sanitation Data'!D147)),NA())))</f>
        <v>#N/A</v>
      </c>
      <c r="AB153" s="134" t="e">
        <f ca="1">+IF(AND(ISNUMBER(OFFSET('Sanitation Data'!$D$7,0,10*ROW('Sanitation Data'!D147))),CQ153="Yes"),OFFSET('Sanitation Data'!$D$7,0,10*ROW('Sanitation Data'!G147)),IF(AND(ISNUMBER(OFFSET('Sanitation Data'!$D$7,0,10*ROW('Sanitation Data'!D147))),CQ153="No",ISNUMBER(OFFSET('Sanitation Data'!$D$7,0,10*ROW('Sanitation Data'!D147)))),CONCATENATE("[",ROUND(OFFSET('Sanitation Data'!$D$7,0,10*ROW('Sanitation Data'!D147)),0),"]"),IF(AND(ISNUMBER(OFFSET('Sanitation Data'!$D$7,0,10*ROW('Sanitation Data'!D147))),CQ153="",ISNUMBER(OFFSET('Sanitation Data'!$D$7,0,10*ROW('Sanitation Data'!D147)))),OFFSET('Sanitation Data'!$D$7,0,10*ROW('Sanitation Data'!D147)),NA())))</f>
        <v>#N/A</v>
      </c>
      <c r="AC153" s="134" t="e">
        <f ca="1">+IF(AND(ISNUMBER(OFFSET('Sanitation Data'!$D$11,0,10*ROW('Sanitation Data'!D147))),CR153="Yes"),OFFSET('Sanitation Data'!$D$11,0,10*ROW('Sanitation Data'!D147)),IF(AND(ISNUMBER(OFFSET('Sanitation Data'!$D$11,0,10*ROW('Sanitation Data'!D147))),CR153="No",ISNUMBER(OFFSET('Sanitation Data'!$D$11,0,10*ROW('Sanitation Data'!D147)))),CONCATENATE("[",ROUND(OFFSET('Sanitation Data'!$D$11,0,10*ROW('Sanitation Data'!D147)),0),"]"),IF(AND(ISNUMBER(OFFSET('Sanitation Data'!$D$11,0,10*ROW('Sanitation Data'!D147))),CR153="",ISNUMBER(OFFSET('Sanitation Data'!$D$11,0,10*ROW('Sanitation Data'!D147)))),OFFSET('Sanitation Data'!$D$11,0,10*ROW('Sanitation Data'!D147)),NA())))</f>
        <v>#N/A</v>
      </c>
      <c r="AD153" s="134" t="e">
        <f ca="1">+IF(AND(ISNUMBER(OFFSET('Sanitation Data'!$D$12,0,10*ROW('Sanitation Data'!D147))),CS153="Yes"),OFFSET('Sanitation Data'!$D$12,0,10*ROW('Sanitation Data'!D147)),IF(AND(ISNUMBER(OFFSET('Sanitation Data'!$D$12,0,10*ROW('Sanitation Data'!D147))),CS153="No",ISNUMBER(OFFSET('Sanitation Data'!$D$12,0,10*ROW('Sanitation Data'!D147)))),CONCATENATE("[",ROUND(OFFSET('Sanitation Data'!$D$12,0,10*ROW('Sanitation Data'!D147)),0),"]"),IF(AND(ISNUMBER(OFFSET('Sanitation Data'!$D$12,0,10*ROW('Sanitation Data'!D147))),CS153="",ISNUMBER(OFFSET('Sanitation Data'!$D$12,0,10*ROW('Sanitation Data'!D147)))),OFFSET('Sanitation Data'!$D$12,0,10*ROW('Sanitation Data'!D147)),NA())))</f>
        <v>#N/A</v>
      </c>
      <c r="AE153" s="134" t="e">
        <f ca="1">+IF(AND(ISNUMBER(OFFSET('Sanitation Data'!$D$13,0,10*ROW('Sanitation Data'!D147))),CT153="Yes"),OFFSET('Sanitation Data'!$D$13,0,10*ROW('Sanitation Data'!D147)),IF(AND(ISNUMBER(OFFSET('Sanitation Data'!$D$13,0,10*ROW('Sanitation Data'!D147))),CT153="No",ISNUMBER(OFFSET('Sanitation Data'!$D$13,0,10*ROW('Sanitation Data'!D147)))),CONCATENATE("[",ROUND(OFFSET('Sanitation Data'!$D$13,0,10*ROW('Sanitation Data'!D147)),0),"]"),IF(AND(ISNUMBER(OFFSET('Sanitation Data'!$D$13,0,10*ROW('Sanitation Data'!D147))),CT153="",ISNUMBER(OFFSET('Sanitation Data'!$D$13,0,10*ROW('Sanitation Data'!D147)))),OFFSET('Sanitation Data'!$D$13,0,10*ROW('Sanitation Data'!D147)),NA())))</f>
        <v>#N/A</v>
      </c>
      <c r="AF153" s="134" t="e">
        <f ca="1">+IF(AND(ISNUMBER(OFFSET('Sanitation Data'!$E$5,0,10*ROW('Sanitation Data'!E147))),CU153="Yes"),100-OFFSET('Sanitation Data'!$E$5,0,10*ROW('Sanitation Data'!E147)),IF(AND(ISNUMBER(OFFSET('Sanitation Data'!$E$5,0,10*ROW('Sanitation Data'!E147))),CU153="No",ISNUMBER(OFFSET('Sanitation Data'!$E$5,0,10*ROW('Sanitation Data'!E147)))),CONCATENATE("[",ROUND(100-OFFSET('Sanitation Data'!$E$5,0,10*ROW('Sanitation Data'!E147)),0),"]"),IF(AND(ISNUMBER(OFFSET('Sanitation Data'!$E$5,0,10*ROW('Sanitation Data'!E147))),CU153="",ISNUMBER(OFFSET('Sanitation Data'!$E$5,0,10*ROW('Sanitation Data'!E147)))),100-OFFSET('Sanitation Data'!$E$5,0,10*ROW('Sanitation Data'!E147)),NA())))</f>
        <v>#N/A</v>
      </c>
      <c r="AG153" s="134" t="e">
        <f ca="1">+IF(AND(ISNUMBER(OFFSET('Sanitation Data'!$E$7,0,10*ROW('Sanitation Data'!E147))),CV153="Yes"),OFFSET('Sanitation Data'!$E$7,0,10*ROW('Sanitation Data'!E147)),IF(AND(ISNUMBER(OFFSET('Sanitation Data'!$E$7,0,10*ROW('Sanitation Data'!E147))),CV153="No",ISNUMBER(OFFSET('Sanitation Data'!$E$7,0,10*ROW('Sanitation Data'!E147)))),CONCATENATE("[",ROUND(OFFSET('Sanitation Data'!$E$7,0,10*ROW('Sanitation Data'!E147)),0),"]"),IF(AND(ISNUMBER(OFFSET('Sanitation Data'!$E$7,0,10*ROW('Sanitation Data'!E147))),CV153="",ISNUMBER(OFFSET('Sanitation Data'!$E$7,0,10*ROW('Sanitation Data'!E147)))),OFFSET('Sanitation Data'!$E$7,0,10*ROW('Sanitation Data'!E147)),NA())))</f>
        <v>#N/A</v>
      </c>
      <c r="AH153" s="134" t="e">
        <f ca="1">+IF(AND(ISNUMBER(OFFSET('Sanitation Data'!$E$11,0,10*ROW('Sanitation Data'!E147))),CW153="Yes"),OFFSET('Sanitation Data'!$E$11,0,10*ROW('Sanitation Data'!E147)),IF(AND(ISNUMBER(OFFSET('Sanitation Data'!$E$11,0,10*ROW('Sanitation Data'!E147))),CW153="No",ISNUMBER(OFFSET('Sanitation Data'!$E$11,0,10*ROW('Sanitation Data'!E147)))),CONCATENATE("[",ROUND(OFFSET('Sanitation Data'!$E$11,0,10*ROW('Sanitation Data'!E147)),0),"]"),IF(AND(ISNUMBER(OFFSET('Sanitation Data'!$E$11,0,10*ROW('Sanitation Data'!E147))),CW153="",ISNUMBER(OFFSET('Sanitation Data'!$E$11,0,10*ROW('Sanitation Data'!E147)))),OFFSET('Sanitation Data'!$E$11,0,10*ROW('Sanitation Data'!E147)),NA())))</f>
        <v>#N/A</v>
      </c>
      <c r="AI153" s="134" t="e">
        <f ca="1">+IF(AND(ISNUMBER(OFFSET('Sanitation Data'!$E$12,0,10*ROW('Sanitation Data'!E147))),CX153="Yes"),OFFSET('Sanitation Data'!$E$12,0,10*ROW('Sanitation Data'!E147)),IF(AND(ISNUMBER(OFFSET('Sanitation Data'!$E$12,0,10*ROW('Sanitation Data'!E147))),CX153="No",ISNUMBER(OFFSET('Sanitation Data'!$E$12,0,10*ROW('Sanitation Data'!E147)))),CONCATENATE("[",ROUND(OFFSET('Sanitation Data'!$E$12,0,10*ROW('Sanitation Data'!E147)),0),"]"),IF(AND(ISNUMBER(OFFSET('Sanitation Data'!$E$12,0,10*ROW('Sanitation Data'!E147))),CX153="",ISNUMBER(OFFSET('Sanitation Data'!$E$12,0,10*ROW('Sanitation Data'!E147)))),OFFSET('Sanitation Data'!$E$12,0,10*ROW('Sanitation Data'!E147)),NA())))</f>
        <v>#N/A</v>
      </c>
      <c r="AJ153" s="134" t="e">
        <f ca="1">+IF(AND(ISNUMBER(OFFSET('Sanitation Data'!$E$13,0,10*ROW('Sanitation Data'!E147))),CY153="Yes"),OFFSET('Sanitation Data'!$E$13,0,10*ROW('Sanitation Data'!E147)),IF(AND(ISNUMBER(OFFSET('Sanitation Data'!$E$13,0,10*ROW('Sanitation Data'!E147))),CY153="No",ISNUMBER(OFFSET('Sanitation Data'!$E$13,0,10*ROW('Sanitation Data'!E147)))),CONCATENATE("[",ROUND(OFFSET('Sanitation Data'!$E$13,0,10*ROW('Sanitation Data'!E147)),0),"]"),IF(AND(ISNUMBER(OFFSET('Sanitation Data'!$E$13,0,10*ROW('Sanitation Data'!E147))),CY153="",ISNUMBER(OFFSET('Sanitation Data'!$E$13,0,10*ROW('Sanitation Data'!E147)))),OFFSET('Sanitation Data'!$E$13,0,10*ROW('Sanitation Data'!E147)),NA())))</f>
        <v>#N/A</v>
      </c>
      <c r="AK153" s="134" t="e">
        <f ca="1">+IF(AND(ISNUMBER(OFFSET('Sanitation Data'!$F$5,0,10*ROW('Sanitation Data'!F147))),CZ153="Yes"),100-OFFSET('Sanitation Data'!$F$5,0,10*ROW('Sanitation Data'!F147)),IF(AND(ISNUMBER(OFFSET('Sanitation Data'!$F$5,0,10*ROW('Sanitation Data'!F147))),CZ153="No",ISNUMBER(OFFSET('Sanitation Data'!$F$5,0,10*ROW('Sanitation Data'!F147)))),CONCATENATE("[",ROUND(100-OFFSET('Sanitation Data'!$F$5,0,10*ROW('Sanitation Data'!F147)),0),"]"),IF(AND(ISNUMBER(OFFSET('Sanitation Data'!$F$5,0,10*ROW('Sanitation Data'!F147))),CZ153="",ISNUMBER(OFFSET('Sanitation Data'!$F$5,0,10*ROW('Sanitation Data'!F147)))),100-OFFSET('Sanitation Data'!$F$5,0,10*ROW('Sanitation Data'!F147)),NA())))</f>
        <v>#N/A</v>
      </c>
      <c r="AL153" s="134" t="e">
        <f ca="1">+IF(AND(ISNUMBER(OFFSET('Sanitation Data'!$F$7,0,10*ROW('Sanitation Data'!F147))),DA153="Yes"),OFFSET('Sanitation Data'!$F$7,0,10*ROW('Sanitation Data'!F147)),IF(AND(ISNUMBER(OFFSET('Sanitation Data'!$F$7,0,10*ROW('Sanitation Data'!F147))),DA153="No",ISNUMBER(OFFSET('Sanitation Data'!$F$7,0,10*ROW('Sanitation Data'!F147)))),CONCATENATE("[",ROUND(OFFSET('Sanitation Data'!$F$7,0,10*ROW('Sanitation Data'!F147)),0),"]"),IF(AND(ISNUMBER(OFFSET('Sanitation Data'!$F$7,0,10*ROW('Sanitation Data'!F147))),DA153="",ISNUMBER(OFFSET('Sanitation Data'!$F$7,0,10*ROW('Sanitation Data'!F147)))),OFFSET('Sanitation Data'!$F$7,0,10*ROW('Sanitation Data'!F147)),NA())))</f>
        <v>#N/A</v>
      </c>
      <c r="AM153" s="134" t="e">
        <f ca="1">+IF(AND(ISNUMBER(OFFSET('Sanitation Data'!$F$11,0,10*ROW('Sanitation Data'!F147))),DB153="Yes"),OFFSET('Sanitation Data'!$F$11,0,10*ROW('Sanitation Data'!F147)),IF(AND(ISNUMBER(OFFSET('Sanitation Data'!$F$11,0,10*ROW('Sanitation Data'!F147))),DB153="No",ISNUMBER(OFFSET('Sanitation Data'!$F$11,0,10*ROW('Sanitation Data'!F147)))),CONCATENATE("[",ROUND(OFFSET('Sanitation Data'!$F$11,0,10*ROW('Sanitation Data'!F147)),0),"]"),IF(AND(ISNUMBER(OFFSET('Sanitation Data'!$F$11,0,10*ROW('Sanitation Data'!F147))),DB153="",ISNUMBER(OFFSET('Sanitation Data'!$F$11,0,10*ROW('Sanitation Data'!F147)))),OFFSET('Sanitation Data'!$F$11,0,10*ROW('Sanitation Data'!F147)),NA())))</f>
        <v>#N/A</v>
      </c>
      <c r="AN153" s="134" t="e">
        <f ca="1">+IF(AND(ISNUMBER(OFFSET('Sanitation Data'!$F$12,0,10*ROW('Sanitation Data'!F147))),DC153="Yes"),OFFSET('Sanitation Data'!$F$12,0,10*ROW('Sanitation Data'!F147)),IF(AND(ISNUMBER(OFFSET('Sanitation Data'!$F$12,0,10*ROW('Sanitation Data'!F147))),DC153="No",ISNUMBER(OFFSET('Sanitation Data'!$F$12,0,10*ROW('Sanitation Data'!F147)))),CONCATENATE("[",ROUND(OFFSET('Sanitation Data'!$F$12,0,10*ROW('Sanitation Data'!F147)),0),"]"),IF(AND(ISNUMBER(OFFSET('Sanitation Data'!$F$12,0,10*ROW('Sanitation Data'!F147))),DC153="",ISNUMBER(OFFSET('Sanitation Data'!$F$12,0,10*ROW('Sanitation Data'!F147)))),OFFSET('Sanitation Data'!$F$12,0,10*ROW('Sanitation Data'!F147)),NA())))</f>
        <v>#N/A</v>
      </c>
      <c r="AO153" s="134" t="e">
        <f ca="1">+IF(AND(ISNUMBER(OFFSET('Sanitation Data'!$F$13,0,10*ROW('Sanitation Data'!F147))),DD153="Yes"),OFFSET('Sanitation Data'!$F$13,0,10*ROW('Sanitation Data'!F147)),IF(AND(ISNUMBER(OFFSET('Sanitation Data'!$F$13,0,10*ROW('Sanitation Data'!F147))),DD153="No",ISNUMBER(OFFSET('Sanitation Data'!$F$13,0,10*ROW('Sanitation Data'!F147)))),CONCATENATE("[",ROUND(OFFSET('Sanitation Data'!$F$13,0,10*ROW('Sanitation Data'!F147)),0),"]"),IF(AND(ISNUMBER(OFFSET('Sanitation Data'!$F$13,0,10*ROW('Sanitation Data'!F147))),DD153="",ISNUMBER(OFFSET('Sanitation Data'!$F$13,0,10*ROW('Sanitation Data'!F147)))),OFFSET('Sanitation Data'!$F$13,0,10*ROW('Sanitation Data'!F147)),NA())))</f>
        <v>#N/A</v>
      </c>
      <c r="AP153" s="134" t="e">
        <f ca="1">+IF(AND(ISNUMBER(OFFSET('Sanitation Data'!$G$5,0,10*ROW('Sanitation Data'!G147))),DE153="Yes"),100-OFFSET('Sanitation Data'!$G$5,0,10*ROW('Sanitation Data'!G147)),IF(AND(ISNUMBER(OFFSET('Sanitation Data'!$G$5,0,10*ROW('Sanitation Data'!G147))),DE153="No",ISNUMBER(OFFSET('Sanitation Data'!$G$5,0,10*ROW('Sanitation Data'!G147)))),CONCATENATE("[",ROUND(100-OFFSET('Sanitation Data'!$G$5,0,10*ROW('Sanitation Data'!G147)),0),"]"),IF(AND(ISNUMBER(OFFSET('Sanitation Data'!$G$5,0,10*ROW('Sanitation Data'!G147))),DE153="",ISNUMBER(OFFSET('Sanitation Data'!$G$5,0,10*ROW('Sanitation Data'!G147)))),100-OFFSET('Sanitation Data'!$G$5,0,10*ROW('Sanitation Data'!G147)),NA())))</f>
        <v>#N/A</v>
      </c>
      <c r="AQ153" s="134" t="e">
        <f ca="1">+IF(AND(ISNUMBER(OFFSET('Sanitation Data'!$G$7,0,10*ROW('Sanitation Data'!G147))),DF153="Yes"),OFFSET('Sanitation Data'!$G$7,0,10*ROW('Sanitation Data'!G147)),IF(AND(ISNUMBER(OFFSET('Sanitation Data'!$G$7,0,10*ROW('Sanitation Data'!G147))),DF153="No",ISNUMBER(OFFSET('Sanitation Data'!$G$7,0,10*ROW('Sanitation Data'!G147)))),CONCATENATE("[",ROUND(OFFSET('Sanitation Data'!$G$7,0,10*ROW('Sanitation Data'!G147)),0),"]"),IF(AND(ISNUMBER(OFFSET('Sanitation Data'!$G$7,0,10*ROW('Sanitation Data'!G147))),DF153="",ISNUMBER(OFFSET('Sanitation Data'!$G$7,0,10*ROW('Sanitation Data'!G147)))),OFFSET('Sanitation Data'!$G$7,0,10*ROW('Sanitation Data'!G147)),NA())))</f>
        <v>#N/A</v>
      </c>
      <c r="AR153" s="134" t="e">
        <f ca="1">+IF(AND(ISNUMBER(OFFSET('Sanitation Data'!$G$11,0,10*ROW('Sanitation Data'!G147))),DG153="Yes"),OFFSET('Sanitation Data'!$G$11,0,10*ROW('Sanitation Data'!G147)),IF(AND(ISNUMBER(OFFSET('Sanitation Data'!$G$11,0,10*ROW('Sanitation Data'!G147))),DG153="No",ISNUMBER(OFFSET('Sanitation Data'!$G$11,0,10*ROW('Sanitation Data'!G147)))),CONCATENATE("[",ROUND(OFFSET('Sanitation Data'!$G$11,0,10*ROW('Sanitation Data'!G147)),0),"]"),IF(AND(ISNUMBER(OFFSET('Sanitation Data'!$G$11,0,10*ROW('Sanitation Data'!G147))),DG153="",ISNUMBER(OFFSET('Sanitation Data'!$G$11,0,10*ROW('Sanitation Data'!G147)))),OFFSET('Sanitation Data'!$G$11,0,10*ROW('Sanitation Data'!G147)),NA())))</f>
        <v>#N/A</v>
      </c>
      <c r="AS153" s="134" t="e">
        <f ca="1">+IF(AND(ISNUMBER(OFFSET('Sanitation Data'!$G$12,0,10*ROW('Sanitation Data'!G147))),DH153="Yes"),OFFSET('Sanitation Data'!$G$12,0,10*ROW('Sanitation Data'!G147)),IF(AND(ISNUMBER(OFFSET('Sanitation Data'!$G$12,0,10*ROW('Sanitation Data'!G147))),DH153="No",ISNUMBER(OFFSET('Sanitation Data'!$G$12,0,10*ROW('Sanitation Data'!G147)))),CONCATENATE("[",ROUND(OFFSET('Sanitation Data'!$G$12,0,10*ROW('Sanitation Data'!G147)),0),"]"),IF(AND(ISNUMBER(OFFSET('Sanitation Data'!$G$12,0,10*ROW('Sanitation Data'!G147))),DH153="",ISNUMBER(OFFSET('Sanitation Data'!$G$12,0,10*ROW('Sanitation Data'!G147)))),OFFSET('Sanitation Data'!$G$12,0,10*ROW('Sanitation Data'!G147)),NA())))</f>
        <v>#N/A</v>
      </c>
      <c r="AT153" s="134" t="e">
        <f ca="1">+IF(AND(ISNUMBER(OFFSET('Sanitation Data'!$G$13,0,10*ROW('Sanitation Data'!G147))),DI153="Yes"),OFFSET('Sanitation Data'!$G$13,0,10*ROW('Sanitation Data'!G147)),IF(AND(ISNUMBER(OFFSET('Sanitation Data'!$G$13,0,10*ROW('Sanitation Data'!G147))),DI153="No",ISNUMBER(OFFSET('Sanitation Data'!$G$13,0,10*ROW('Sanitation Data'!G147)))),CONCATENATE("[",ROUND(OFFSET('Sanitation Data'!$G$13,0,10*ROW('Sanitation Data'!G147)),0),"]"),IF(AND(ISNUMBER(OFFSET('Sanitation Data'!$G$13,0,10*ROW('Sanitation Data'!G147))),DI153="",ISNUMBER(OFFSET('Sanitation Data'!$G$13,0,10*ROW('Sanitation Data'!G147)))),OFFSET('Sanitation Data'!$G$13,0,10*ROW('Sanitation Data'!G147)),NA())))</f>
        <v>#N/A</v>
      </c>
      <c r="AU153" s="134" t="e">
        <f ca="1">+IF(AND(ISNUMBER(OFFSET('Sanitation Data'!$H$5,0,10*ROW('Sanitation Data'!H147))),DJ153="Yes"),100-OFFSET('Sanitation Data'!$H$5,0,10*ROW('Sanitation Data'!H147)),IF(AND(ISNUMBER(OFFSET('Sanitation Data'!$H$5,0,10*ROW('Sanitation Data'!H147))),DJ153="No",ISNUMBER(OFFSET('Sanitation Data'!$H$5,0,10*ROW('Sanitation Data'!H147)))),CONCATENATE("[",ROUND(100-OFFSET('Sanitation Data'!$H$5,0,10*ROW('Sanitation Data'!H147)),0),"]"),IF(AND(ISNUMBER(OFFSET('Sanitation Data'!$H$5,0,10*ROW('Sanitation Data'!H147))),DJ153="",ISNUMBER(OFFSET('Sanitation Data'!$H$5,0,10*ROW('Sanitation Data'!H147)))),100-OFFSET('Sanitation Data'!$H$5,0,10*ROW('Sanitation Data'!H147)),NA())))</f>
        <v>#N/A</v>
      </c>
      <c r="AV153" s="134" t="e">
        <f ca="1">+IF(AND(ISNUMBER(OFFSET('Sanitation Data'!$H$7,0,10*ROW('Sanitation Data'!H147))),DK153="Yes"),OFFSET('Sanitation Data'!$H$7,0,10*ROW('Sanitation Data'!H147)),IF(AND(ISNUMBER(OFFSET('Sanitation Data'!$H$7,0,10*ROW('Sanitation Data'!H147))),DK153="No",ISNUMBER(OFFSET('Sanitation Data'!$H$7,0,10*ROW('Sanitation Data'!H147)))),CONCATENATE("[",ROUND(OFFSET('Sanitation Data'!$H$7,0,10*ROW('Sanitation Data'!H147)),0),"]"),IF(AND(ISNUMBER(OFFSET('Sanitation Data'!$H$7,0,10*ROW('Sanitation Data'!H147))),DK153="",ISNUMBER(OFFSET('Sanitation Data'!$H$7,0,10*ROW('Sanitation Data'!H147)))),OFFSET('Sanitation Data'!$H$7,0,10*ROW('Sanitation Data'!H147)),NA())))</f>
        <v>#N/A</v>
      </c>
      <c r="AW153" s="134" t="e">
        <f ca="1">+IF(AND(ISNUMBER(OFFSET('Sanitation Data'!$H$11,0,10*ROW('Sanitation Data'!H147))),DL153="Yes"),OFFSET('Sanitation Data'!$H$11,0,10*ROW('Sanitation Data'!H147)),IF(AND(ISNUMBER(OFFSET('Sanitation Data'!$H$11,0,10*ROW('Sanitation Data'!H147))),DL153="No",ISNUMBER(OFFSET('Sanitation Data'!$H$11,0,10*ROW('Sanitation Data'!H147)))),CONCATENATE("[",ROUND(OFFSET('Sanitation Data'!$H$11,0,10*ROW('Sanitation Data'!H147)),0),"]"),IF(AND(ISNUMBER(OFFSET('Sanitation Data'!$H$11,0,10*ROW('Sanitation Data'!H147))),DL153="",ISNUMBER(OFFSET('Sanitation Data'!$H$11,0,10*ROW('Sanitation Data'!H147)))),OFFSET('Sanitation Data'!$H$11,0,10*ROW('Sanitation Data'!H147)),NA())))</f>
        <v>#N/A</v>
      </c>
      <c r="AX153" s="134" t="e">
        <f ca="1">+IF(AND(ISNUMBER(OFFSET('Sanitation Data'!$H$12,0,10*ROW('Sanitation Data'!H147))),DM153="Yes"),OFFSET('Sanitation Data'!$H$12,0,10*ROW('Sanitation Data'!H147)),IF(AND(ISNUMBER(OFFSET('Sanitation Data'!$H$12,0,10*ROW('Sanitation Data'!H147))),DM153="No",ISNUMBER(OFFSET('Sanitation Data'!$H$12,0,10*ROW('Sanitation Data'!H147)))),CONCATENATE("[",ROUND(OFFSET('Sanitation Data'!$H$12,0,10*ROW('Sanitation Data'!H147)),0),"]"),IF(AND(ISNUMBER(OFFSET('Sanitation Data'!$H$12,0,10*ROW('Sanitation Data'!H147))),DM153="",ISNUMBER(OFFSET('Sanitation Data'!$H$12,0,10*ROW('Sanitation Data'!H147)))),OFFSET('Sanitation Data'!$H$12,0,10*ROW('Sanitation Data'!H147)),NA())))</f>
        <v>#N/A</v>
      </c>
      <c r="AY153" s="134" t="e">
        <f ca="1">+IF(AND(ISNUMBER(OFFSET('Sanitation Data'!$H$13,0,10*ROW('Sanitation Data'!H147))),DN153="Yes"),OFFSET('Sanitation Data'!$H$13,0,10*ROW('Sanitation Data'!H147)),IF(AND(ISNUMBER(OFFSET('Sanitation Data'!$H$13,0,10*ROW('Sanitation Data'!H147))),DN153="No",ISNUMBER(OFFSET('Sanitation Data'!$H$13,0,10*ROW('Sanitation Data'!H147)))),CONCATENATE("[",ROUND(OFFSET('Sanitation Data'!$H$13,0,10*ROW('Sanitation Data'!H147)),0),"]"),IF(AND(ISNUMBER(OFFSET('Sanitation Data'!$H$13,0,10*ROW('Sanitation Data'!H147))),DN153="",ISNUMBER(OFFSET('Sanitation Data'!$H$13,0,10*ROW('Sanitation Data'!H147)))),OFFSET('Sanitation Data'!$H$13,0,10*ROW('Sanitation Data'!H147)),NA())))</f>
        <v>#N/A</v>
      </c>
      <c r="AZ153" s="135" t="e">
        <f ca="1">+IF(AND(ISNUMBER(OFFSET('Hygiene Data'!$C$6,0,10*ROW('Hygiene Data'!C147))),DO153="Yes"),OFFSET('Hygiene Data'!$C$6,0,10*ROW('Hygiene Data'!C147)),IF(AND(ISNUMBER(OFFSET('Hygiene Data'!$C$6,0,10*ROW('Hygiene Data'!C147))),DO153="No",ISNUMBER(OFFSET('Hygiene Data'!$C$6,0,10*ROW('Hygiene Data'!C147)))),CONCATENATE("[",ROUND(OFFSET('Hygiene Data'!$C$6,0,10*ROW('Hygiene Data'!C147)),0),"]"),IF(AND(ISNUMBER(OFFSET('Hygiene Data'!$C$6,0,10*ROW('Hygiene Data'!C147))),DO153="",ISNUMBER(OFFSET('Hygiene Data'!$C$6,0,10*ROW('Hygiene Data'!C147)))),OFFSET('Hygiene Data'!$C$6,0,10*ROW('Hygiene Data'!C147)),NA())))</f>
        <v>#N/A</v>
      </c>
      <c r="BA153" s="135" t="e">
        <f ca="1">+IF(AND(ISNUMBER(OFFSET('Hygiene Data'!$C$8,0,10*ROW('Hygiene Data'!C147))),DP153="Yes"),OFFSET('Hygiene Data'!$C$8,0,10*ROW('Hygiene Data'!C147)),IF(AND(ISNUMBER(OFFSET('Hygiene Data'!$C$8,0,10*ROW('Hygiene Data'!C147))),DP153="No",ISNUMBER(OFFSET('Hygiene Data'!$C$8,0,10*ROW('Hygiene Data'!C147)))),CONCATENATE("[",ROUND(OFFSET('Hygiene Data'!$C$8,0,10*ROW('Hygiene Data'!C147)),0),"]"),IF(AND(ISNUMBER(OFFSET('Hygiene Data'!$C$8,0,10*ROW('Hygiene Data'!C147))),DP153="",ISNUMBER(OFFSET('Hygiene Data'!$C$8,0,10*ROW('Hygiene Data'!C147)))),OFFSET('Hygiene Data'!$C$8,0,10*ROW('Hygiene Data'!C147)),NA())))</f>
        <v>#N/A</v>
      </c>
      <c r="BB153" s="135" t="e">
        <f ca="1">+IF(AND(ISNUMBER(OFFSET('Hygiene Data'!$C$10,0,10*ROW('Hygiene Data'!C147))),DQ153="Yes"),OFFSET('Hygiene Data'!$C$10,0,10*ROW('Hygiene Data'!C147)),IF(AND(ISNUMBER(OFFSET('Hygiene Data'!$C$10,0,10*ROW('Hygiene Data'!C147))),DQ153="No",ISNUMBER(OFFSET('Hygiene Data'!$C$10,0,10*ROW('Hygiene Data'!C147)))),CONCATENATE("[",ROUND(OFFSET('Hygiene Data'!$C$10,0,10*ROW('Hygiene Data'!C147)),0),"]"),IF(AND(ISNUMBER(OFFSET('Hygiene Data'!$C$10,0,10*ROW('Hygiene Data'!C147))),DQ153="",ISNUMBER(OFFSET('Hygiene Data'!$C$10,0,10*ROW('Hygiene Data'!C147)))),OFFSET('Hygiene Data'!$C$10,0,10*ROW('Hygiene Data'!C147)),NA())))</f>
        <v>#N/A</v>
      </c>
      <c r="BC153" s="135" t="e">
        <f ca="1">+IF(AND(ISNUMBER(OFFSET('Hygiene Data'!$D$6,0,10*ROW('Hygiene Data'!D147))),DR153="Yes"),OFFSET('Hygiene Data'!$D$6,0,10*ROW('Hygiene Data'!D147)),IF(AND(ISNUMBER(OFFSET('Hygiene Data'!$D$6,0,10*ROW('Hygiene Data'!D147))),DR153="No",ISNUMBER(OFFSET('Hygiene Data'!$D$6,0,10*ROW('Hygiene Data'!D147)))),CONCATENATE("[",ROUND(OFFSET('Hygiene Data'!$D$6,0,10*ROW('Hygiene Data'!D147)),0),"]"),IF(AND(ISNUMBER(OFFSET('Hygiene Data'!$D$6,0,10*ROW('Hygiene Data'!D147))),DR153="",ISNUMBER(OFFSET('Hygiene Data'!$D$6,0,10*ROW('Hygiene Data'!D147)))),OFFSET('Hygiene Data'!$D$6,0,10*ROW('Hygiene Data'!D147)),NA())))</f>
        <v>#N/A</v>
      </c>
      <c r="BD153" s="135" t="e">
        <f ca="1">+IF(AND(ISNUMBER(OFFSET('Hygiene Data'!$D$8,0,10*ROW('Hygiene Data'!D147))),DS153="Yes"),OFFSET('Hygiene Data'!$D$8,0,10*ROW('Hygiene Data'!D147)),IF(AND(ISNUMBER(OFFSET('Hygiene Data'!$D$8,0,10*ROW('Hygiene Data'!D147))),DS153="No",ISNUMBER(OFFSET('Hygiene Data'!$D$8,0,10*ROW('Hygiene Data'!D147)))),CONCATENATE("[",ROUND(OFFSET('Hygiene Data'!$D$8,0,10*ROW('Hygiene Data'!D147)),0),"]"),IF(AND(ISNUMBER(OFFSET('Hygiene Data'!$D$8,0,10*ROW('Hygiene Data'!D147))),DS153="",ISNUMBER(OFFSET('Hygiene Data'!$D$8,0,10*ROW('Hygiene Data'!D147)))),OFFSET('Hygiene Data'!$D$8,0,10*ROW('Hygiene Data'!D147)),NA())))</f>
        <v>#N/A</v>
      </c>
      <c r="BE153" s="135" t="e">
        <f ca="1">+IF(AND(ISNUMBER(OFFSET('Hygiene Data'!$D$10,0,10*ROW('Hygiene Data'!D147))),DT153="Yes"),OFFSET('Hygiene Data'!$D$10,0,10*ROW('Hygiene Data'!D147)),IF(AND(ISNUMBER(OFFSET('Hygiene Data'!$D$10,0,10*ROW('Hygiene Data'!D147))),DT153="No",ISNUMBER(OFFSET('Hygiene Data'!$D$10,0,10*ROW('Hygiene Data'!D147)))),CONCATENATE("[",ROUND(OFFSET('Hygiene Data'!$D$10,0,10*ROW('Hygiene Data'!D147)),0),"]"),IF(AND(ISNUMBER(OFFSET('Hygiene Data'!$D$10,0,10*ROW('Hygiene Data'!D147))),DT153="",ISNUMBER(OFFSET('Hygiene Data'!$D$10,0,10*ROW('Hygiene Data'!D147)))),OFFSET('Hygiene Data'!$D$10,0,10*ROW('Hygiene Data'!D147)),NA())))</f>
        <v>#N/A</v>
      </c>
      <c r="BF153" s="135" t="e">
        <f ca="1">+IF(AND(ISNUMBER(OFFSET('Hygiene Data'!$E$6,0,10*ROW('Hygiene Data'!E147))),DU153="Yes"),OFFSET('Hygiene Data'!$E$6,0,10*ROW('Hygiene Data'!E147)),IF(AND(ISNUMBER(OFFSET('Hygiene Data'!$E$6,0,10*ROW('Hygiene Data'!E147))),DU153="No",ISNUMBER(OFFSET('Hygiene Data'!$E$6,0,10*ROW('Hygiene Data'!E147)))),CONCATENATE("[",ROUND(OFFSET('Hygiene Data'!$E$6,0,10*ROW('Hygiene Data'!E147)),0),"]"),IF(AND(ISNUMBER(OFFSET('Hygiene Data'!$E$6,0,10*ROW('Hygiene Data'!E147))),DU153="",ISNUMBER(OFFSET('Hygiene Data'!$E$6,0,10*ROW('Hygiene Data'!E147)))),OFFSET('Hygiene Data'!$E$6,0,10*ROW('Hygiene Data'!E147)),NA())))</f>
        <v>#N/A</v>
      </c>
      <c r="BG153" s="135" t="e">
        <f ca="1">+IF(AND(ISNUMBER(OFFSET('Hygiene Data'!$E$8,0,10*ROW('Hygiene Data'!E147))),DV153="Yes"),OFFSET('Hygiene Data'!$E$8,0,10*ROW('Hygiene Data'!E147)),IF(AND(ISNUMBER(OFFSET('Hygiene Data'!$E$8,0,10*ROW('Hygiene Data'!E147))),DV153="No",ISNUMBER(OFFSET('Hygiene Data'!$E$8,0,10*ROW('Hygiene Data'!E147)))),CONCATENATE("[",ROUND(OFFSET('Hygiene Data'!$E$8,0,10*ROW('Hygiene Data'!E147)),0),"]"),IF(AND(ISNUMBER(OFFSET('Hygiene Data'!$E$8,0,10*ROW('Hygiene Data'!E147))),DV153="",ISNUMBER(OFFSET('Hygiene Data'!$E$8,0,10*ROW('Hygiene Data'!E147)))),OFFSET('Hygiene Data'!$E$8,0,10*ROW('Hygiene Data'!E147)),NA())))</f>
        <v>#N/A</v>
      </c>
      <c r="BH153" s="135" t="e">
        <f ca="1">+IF(AND(ISNUMBER(OFFSET('Hygiene Data'!$E$10,0,10*ROW('Hygiene Data'!E147))),DW153="Yes"),OFFSET('Hygiene Data'!$E$10,0,10*ROW('Hygiene Data'!E147)),IF(AND(ISNUMBER(OFFSET('Hygiene Data'!$E$10,0,10*ROW('Hygiene Data'!E147))),DW153="No",ISNUMBER(OFFSET('Hygiene Data'!$E$10,0,10*ROW('Hygiene Data'!E147)))),CONCATENATE("[",ROUND(OFFSET('Hygiene Data'!$E$10,0,10*ROW('Hygiene Data'!E147)),0),"]"),IF(AND(ISNUMBER(OFFSET('Hygiene Data'!$E$10,0,10*ROW('Hygiene Data'!E147))),DW153="",ISNUMBER(OFFSET('Hygiene Data'!$E$10,0,10*ROW('Hygiene Data'!E147)))),OFFSET('Hygiene Data'!$E$10,0,10*ROW('Hygiene Data'!E147)),NA())))</f>
        <v>#N/A</v>
      </c>
      <c r="BI153" s="135" t="e">
        <f ca="1">+IF(AND(ISNUMBER(OFFSET('Hygiene Data'!$F$6,0,10*ROW('Hygiene Data'!F147))),DX153="Yes"),OFFSET('Hygiene Data'!$F$6,0,10*ROW('Hygiene Data'!F147)),IF(AND(ISNUMBER(OFFSET('Hygiene Data'!$F$6,0,10*ROW('Hygiene Data'!F147))),DX153="No",ISNUMBER(OFFSET('Hygiene Data'!$F$6,0,10*ROW('Hygiene Data'!F147)))),CONCATENATE("[",ROUND(OFFSET('Hygiene Data'!$F$6,0,10*ROW('Hygiene Data'!F147)),0),"]"),IF(AND(ISNUMBER(OFFSET('Hygiene Data'!$F$6,0,10*ROW('Hygiene Data'!F147))),DX153="",ISNUMBER(OFFSET('Hygiene Data'!$F$6,0,10*ROW('Hygiene Data'!F147)))),OFFSET('Hygiene Data'!$F$6,0,10*ROW('Hygiene Data'!F147)),NA())))</f>
        <v>#N/A</v>
      </c>
      <c r="BJ153" s="135" t="e">
        <f ca="1">+IF(AND(ISNUMBER(OFFSET('Hygiene Data'!$F$8,0,10*ROW('Hygiene Data'!F147))),DY153="Yes"),OFFSET('Hygiene Data'!$F$8,0,10*ROW('Hygiene Data'!F147)),IF(AND(ISNUMBER(OFFSET('Hygiene Data'!$F$8,0,10*ROW('Hygiene Data'!F147))),DY153="No",ISNUMBER(OFFSET('Hygiene Data'!$F$8,0,10*ROW('Hygiene Data'!F147)))),CONCATENATE("[",ROUND(OFFSET('Hygiene Data'!$F$8,0,10*ROW('Hygiene Data'!F147)),0),"]"),IF(AND(ISNUMBER(OFFSET('Hygiene Data'!$F$8,0,10*ROW('Hygiene Data'!F147))),DY153="",ISNUMBER(OFFSET('Hygiene Data'!$F$8,0,10*ROW('Hygiene Data'!F147)))),OFFSET('Hygiene Data'!$F$8,0,10*ROW('Hygiene Data'!F147)),NA())))</f>
        <v>#N/A</v>
      </c>
      <c r="BK153" s="135" t="e">
        <f ca="1">+IF(AND(ISNUMBER(OFFSET('Hygiene Data'!$F$10,0,10*ROW('Hygiene Data'!F147))),DZ153="Yes"),OFFSET('Hygiene Data'!$F$10,0,10*ROW('Hygiene Data'!F147)),IF(AND(ISNUMBER(OFFSET('Hygiene Data'!$F$10,0,10*ROW('Hygiene Data'!F147))),DZ153="No",ISNUMBER(OFFSET('Hygiene Data'!$F$10,0,10*ROW('Hygiene Data'!F147)))),CONCATENATE("[",ROUND(OFFSET('Hygiene Data'!$F$10,0,10*ROW('Hygiene Data'!F147)),0),"]"),IF(AND(ISNUMBER(OFFSET('Hygiene Data'!$F$10,0,10*ROW('Hygiene Data'!F147))),DZ153="",ISNUMBER(OFFSET('Hygiene Data'!$F$10,0,10*ROW('Hygiene Data'!F147)))),OFFSET('Hygiene Data'!$F$10,0,10*ROW('Hygiene Data'!F147)),NA())))</f>
        <v>#N/A</v>
      </c>
      <c r="BL153" s="135" t="e">
        <f ca="1">+IF(AND(ISNUMBER(OFFSET('Hygiene Data'!$G$6,0,10*ROW('Hygiene Data'!G147))),EA153="Yes"),OFFSET('Hygiene Data'!$G$6,0,10*ROW('Hygiene Data'!G147)),IF(AND(ISNUMBER(OFFSET('Hygiene Data'!$G$6,0,10*ROW('Hygiene Data'!G147))),EA153="No",ISNUMBER(OFFSET('Hygiene Data'!$G$6,0,10*ROW('Hygiene Data'!G147)))),CONCATENATE("[",ROUND(OFFSET('Hygiene Data'!$G$6,0,10*ROW('Hygiene Data'!G147)),0),"]"),IF(AND(ISNUMBER(OFFSET('Hygiene Data'!$G$6,0,10*ROW('Hygiene Data'!G147))),EA153="",ISNUMBER(OFFSET('Hygiene Data'!$G$6,0,10*ROW('Hygiene Data'!G147)))),OFFSET('Hygiene Data'!$G$6,0,10*ROW('Hygiene Data'!G147)),NA())))</f>
        <v>#N/A</v>
      </c>
      <c r="BM153" s="135" t="e">
        <f ca="1">+IF(AND(ISNUMBER(OFFSET('Hygiene Data'!$G$8,0,10*ROW('Hygiene Data'!G147))),EB153="Yes"),OFFSET('Hygiene Data'!$G$8,0,10*ROW('Hygiene Data'!G147)),IF(AND(ISNUMBER(OFFSET('Hygiene Data'!$G$8,0,10*ROW('Hygiene Data'!G147))),EB153="No",ISNUMBER(OFFSET('Hygiene Data'!$G$8,0,10*ROW('Hygiene Data'!G147)))),CONCATENATE("[",ROUND(OFFSET('Hygiene Data'!$G$8,0,10*ROW('Hygiene Data'!G147)),0),"]"),IF(AND(ISNUMBER(OFFSET('Hygiene Data'!$G$8,0,10*ROW('Hygiene Data'!G147))),EB153="",ISNUMBER(OFFSET('Hygiene Data'!$G$8,0,10*ROW('Hygiene Data'!G147)))),OFFSET('Hygiene Data'!$G$8,0,10*ROW('Hygiene Data'!G147)),NA())))</f>
        <v>#N/A</v>
      </c>
      <c r="BN153" s="135" t="e">
        <f ca="1">+IF(AND(ISNUMBER(OFFSET('Hygiene Data'!$G$10,0,10*ROW('Hygiene Data'!G147))),EC153="Yes"),OFFSET('Hygiene Data'!$G$10,0,10*ROW('Hygiene Data'!G147)),IF(AND(ISNUMBER(OFFSET('Hygiene Data'!$G$10,0,10*ROW('Hygiene Data'!G147))),EC153="No",ISNUMBER(OFFSET('Hygiene Data'!$G$10,0,10*ROW('Hygiene Data'!G147)))),CONCATENATE("[",ROUND(OFFSET('Hygiene Data'!$G$10,0,10*ROW('Hygiene Data'!G147)),0),"]"),IF(AND(ISNUMBER(OFFSET('Hygiene Data'!$G$10,0,10*ROW('Hygiene Data'!G147))),EC153="",ISNUMBER(OFFSET('Hygiene Data'!$G$10,0,10*ROW('Hygiene Data'!G147)))),OFFSET('Hygiene Data'!$G$10,0,10*ROW('Hygiene Data'!G147)),NA())))</f>
        <v>#N/A</v>
      </c>
      <c r="BO153" s="135" t="e">
        <f ca="1">+IF(AND(ISNUMBER(OFFSET('Hygiene Data'!$H$6,0,10*ROW('Hygiene Data'!H147))),ED153="Yes"),OFFSET('Hygiene Data'!$H$6,0,10*ROW('Hygiene Data'!H147)),IF(AND(ISNUMBER(OFFSET('Hygiene Data'!$H$6,0,10*ROW('Hygiene Data'!H147))),ED153="No",ISNUMBER(OFFSET('Hygiene Data'!$H$6,0,10*ROW('Hygiene Data'!H147)))),CONCATENATE("[",ROUND(OFFSET('Hygiene Data'!$H$6,0,10*ROW('Hygiene Data'!H147)),0),"]"),IF(AND(ISNUMBER(OFFSET('Hygiene Data'!$H$6,0,10*ROW('Hygiene Data'!H147))),ED153="",ISNUMBER(OFFSET('Hygiene Data'!$H$6,0,10*ROW('Hygiene Data'!H147)))),OFFSET('Hygiene Data'!$H$6,0,10*ROW('Hygiene Data'!H147)),NA())))</f>
        <v>#N/A</v>
      </c>
      <c r="BP153" s="135" t="e">
        <f ca="1">+IF(AND(ISNUMBER(OFFSET('Hygiene Data'!$H$8,0,10*ROW('Hygiene Data'!H147))),EE153="Yes"),OFFSET('Hygiene Data'!$H$8,0,10*ROW('Hygiene Data'!H147)),IF(AND(ISNUMBER(OFFSET('Hygiene Data'!$H$8,0,10*ROW('Hygiene Data'!H147))),EE153="No",ISNUMBER(OFFSET('Hygiene Data'!$H$8,0,10*ROW('Hygiene Data'!H147)))),CONCATENATE("[",ROUND(OFFSET('Hygiene Data'!$H$8,0,10*ROW('Hygiene Data'!H147)),0),"]"),IF(AND(ISNUMBER(OFFSET('Hygiene Data'!$H$8,0,10*ROW('Hygiene Data'!H147))),EE153="",ISNUMBER(OFFSET('Hygiene Data'!$H$8,0,10*ROW('Hygiene Data'!H147)))),OFFSET('Hygiene Data'!$H$8,0,10*ROW('Hygiene Data'!H147)),NA())))</f>
        <v>#N/A</v>
      </c>
      <c r="BQ153" s="135" t="e">
        <f ca="1">+IF(AND(ISNUMBER(OFFSET('Hygiene Data'!$H$10,0,10*ROW('Hygiene Data'!H147))),EF153="Yes"),OFFSET('Hygiene Data'!$H$10,0,10*ROW('Hygiene Data'!H147)),IF(AND(ISNUMBER(OFFSET('Hygiene Data'!$H$10,0,10*ROW('Hygiene Data'!H147))),EF153="No",ISNUMBER(OFFSET('Hygiene Data'!$H$10,0,10*ROW('Hygiene Data'!H147)))),CONCATENATE("[",ROUND(OFFSET('Hygiene Data'!$H$10,0,10*ROW('Hygiene Data'!H147)),0),"]"),IF(AND(ISNUMBER(OFFSET('Hygiene Data'!$H$10,0,10*ROW('Hygiene Data'!H147))),EF153="",ISNUMBER(OFFSET('Hygiene Data'!$H$10,0,10*ROW('Hygiene Data'!H147)))),OFFSET('Hygiene Data'!$H$10,0,10*ROW('Hygiene Data'!H147)),NA())))</f>
        <v>#N/A</v>
      </c>
      <c r="BS153" s="34" t="str">
        <f ca="1">+IF(OFFSET('Water Data'!$C$28,0,10*ROW('Water Data'!C147))="","",OFFSET('Water Data'!$C$28,0,10*ROW('Water Data'!C147)))</f>
        <v/>
      </c>
      <c r="BT153" s="34" t="str">
        <f ca="1">+IF(OFFSET('Water Data'!$C$29,0,10*ROW('Water Data'!C147))="","",OFFSET('Water Data'!$C$29,0,10*ROW('Water Data'!C147)))</f>
        <v/>
      </c>
      <c r="BU153" s="34" t="str">
        <f ca="1">+IF(OFFSET('Water Data'!$C$30,0,10*ROW('Water Data'!C147))="","",OFFSET('Water Data'!$C$30,0,10*ROW('Water Data'!C147)))</f>
        <v/>
      </c>
      <c r="BV153" s="34" t="str">
        <f ca="1">+IF(OFFSET('Water Data'!$D$28,0,10*ROW('Water Data'!D147))="","",OFFSET('Water Data'!$D$28,0,10*ROW('Water Data'!D147)))</f>
        <v/>
      </c>
      <c r="BW153" s="34" t="str">
        <f ca="1">+IF(OFFSET('Water Data'!$D$29,0,10*ROW('Water Data'!D147))="","",OFFSET('Water Data'!$D$29,0,10*ROW('Water Data'!D147)))</f>
        <v/>
      </c>
      <c r="BX153" s="34" t="str">
        <f ca="1">+IF(OFFSET('Water Data'!$D$30,0,10*ROW('Water Data'!D147))="","",OFFSET('Water Data'!$D$30,0,10*ROW('Water Data'!D147)))</f>
        <v/>
      </c>
      <c r="BY153" s="34" t="str">
        <f ca="1">+IF(OFFSET('Water Data'!$E$28,0,10*ROW('Water Data'!E147))="","",OFFSET('Water Data'!$E$28,0,10*ROW('Water Data'!E147)))</f>
        <v/>
      </c>
      <c r="BZ153" s="34" t="str">
        <f ca="1">+IF(OFFSET('Water Data'!$E$29,0,10*ROW('Water Data'!E147))="","",OFFSET('Water Data'!$E$29,0,10*ROW('Water Data'!E147)))</f>
        <v/>
      </c>
      <c r="CA153" s="34" t="str">
        <f ca="1">+IF(OFFSET('Water Data'!$E$30,0,10*ROW('Water Data'!E147))="","",OFFSET('Water Data'!$E$30,0,10*ROW('Water Data'!E147)))</f>
        <v/>
      </c>
      <c r="CB153" s="34" t="str">
        <f ca="1">+IF(OFFSET('Water Data'!$F$28,0,10*ROW('Water Data'!F147))="","",OFFSET('Water Data'!$F$28,0,10*ROW('Water Data'!F147)))</f>
        <v/>
      </c>
      <c r="CC153" s="34" t="str">
        <f ca="1">+IF(OFFSET('Water Data'!$F$29,0,10*ROW('Water Data'!F147))="","",OFFSET('Water Data'!$F$29,0,10*ROW('Water Data'!F147)))</f>
        <v/>
      </c>
      <c r="CD153" s="34" t="str">
        <f ca="1">+IF(OFFSET('Water Data'!$F$30,0,10*ROW('Water Data'!F147))="","",OFFSET('Water Data'!$F$30,0,10*ROW('Water Data'!F147)))</f>
        <v/>
      </c>
      <c r="CE153" s="34" t="str">
        <f ca="1">+IF(OFFSET('Water Data'!$G$28,0,10*ROW('Water Data'!G147))="","",OFFSET('Water Data'!$G$28,0,10*ROW('Water Data'!G147)))</f>
        <v/>
      </c>
      <c r="CF153" s="34" t="str">
        <f ca="1">+IF(OFFSET('Water Data'!$G$29,0,10*ROW('Water Data'!G147))="","",OFFSET('Water Data'!$G$29,0,10*ROW('Water Data'!G147)))</f>
        <v/>
      </c>
      <c r="CG153" s="34" t="str">
        <f ca="1">+IF(OFFSET('Water Data'!$G$30,0,10*ROW('Water Data'!G147))="","",OFFSET('Water Data'!$G$30,0,10*ROW('Water Data'!G147)))</f>
        <v/>
      </c>
      <c r="CH153" s="34" t="str">
        <f ca="1">+IF(OFFSET('Water Data'!$H$28,0,10*ROW('Water Data'!H147))="","",OFFSET('Water Data'!$H$28,0,10*ROW('Water Data'!H147)))</f>
        <v/>
      </c>
      <c r="CI153" s="34" t="str">
        <f ca="1">+IF(OFFSET('Water Data'!$H$29,0,10*ROW('Water Data'!H147))="","",OFFSET('Water Data'!$H$29,0,10*ROW('Water Data'!H147)))</f>
        <v/>
      </c>
      <c r="CJ153" s="34" t="str">
        <f ca="1">+IF(OFFSET('Water Data'!$H$30,0,10*ROW('Water Data'!H147))="","",OFFSET('Water Data'!$H$30,0,10*ROW('Water Data'!H147)))</f>
        <v/>
      </c>
      <c r="CK153" s="34" t="str">
        <f ca="1">+IF(OFFSET('Sanitation Data'!$C$29,0,10*ROW('Sanitation Data'!C147))="","",OFFSET('Sanitation Data'!$C$29,0,10*ROW('Sanitation Data'!C147)))</f>
        <v/>
      </c>
      <c r="CL153" s="34" t="str">
        <f ca="1">+IF(OFFSET('Sanitation Data'!$C$30,0,10*ROW('Sanitation Data'!C147))="","",OFFSET('Sanitation Data'!$C$30,0,10*ROW('Sanitation Data'!C147)))</f>
        <v/>
      </c>
      <c r="CM153" s="34" t="str">
        <f ca="1">+IF(OFFSET('Sanitation Data'!$C$31,0,10*ROW('Sanitation Data'!C147))="","",OFFSET('Sanitation Data'!$C$31,0,10*ROW('Sanitation Data'!C147)))</f>
        <v/>
      </c>
      <c r="CN153" s="34" t="str">
        <f ca="1">+IF(OFFSET('Sanitation Data'!$C$32,0,10*ROW('Sanitation Data'!C147))="","",OFFSET('Sanitation Data'!$C$32,0,10*ROW('Sanitation Data'!C147)))</f>
        <v/>
      </c>
      <c r="CO153" s="34" t="str">
        <f ca="1">+IF(OFFSET('Sanitation Data'!$C$33,0,10*ROW('Sanitation Data'!C147))="","",OFFSET('Sanitation Data'!$C$33,0,10*ROW('Sanitation Data'!C147)))</f>
        <v/>
      </c>
      <c r="CP153" s="34" t="str">
        <f ca="1">+IF(OFFSET('Sanitation Data'!$D$29,0,10*ROW('Sanitation Data'!D147))="","",OFFSET('Sanitation Data'!$D$29,0,10*ROW('Sanitation Data'!D147)))</f>
        <v/>
      </c>
      <c r="CQ153" s="34" t="str">
        <f ca="1">+IF(OFFSET('Sanitation Data'!$D$30,0,10*ROW('Sanitation Data'!D147))="","",OFFSET('Sanitation Data'!$D$30,0,10*ROW('Sanitation Data'!D147)))</f>
        <v/>
      </c>
      <c r="CR153" s="34" t="str">
        <f ca="1">+IF(OFFSET('Sanitation Data'!$D$31,0,10*ROW('Sanitation Data'!D147))="","",OFFSET('Sanitation Data'!$D$31,0,10*ROW('Sanitation Data'!D147)))</f>
        <v/>
      </c>
      <c r="CS153" s="34" t="str">
        <f ca="1">+IF(OFFSET('Sanitation Data'!$D$32,0,10*ROW('Sanitation Data'!D147))="","",OFFSET('Sanitation Data'!$D$32,0,10*ROW('Sanitation Data'!D147)))</f>
        <v/>
      </c>
      <c r="CT153" s="34" t="str">
        <f ca="1">+IF(OFFSET('Sanitation Data'!$D$33,0,10*ROW('Sanitation Data'!D147))="","",OFFSET('Sanitation Data'!$D$33,0,10*ROW('Sanitation Data'!D147)))</f>
        <v/>
      </c>
      <c r="CU153" s="34" t="str">
        <f ca="1">+IF(OFFSET('Sanitation Data'!$E$29,0,10*ROW('Sanitation Data'!E147))="","",OFFSET('Sanitation Data'!$E$29,0,10*ROW('Sanitation Data'!E147)))</f>
        <v/>
      </c>
      <c r="CV153" s="34" t="str">
        <f ca="1">+IF(OFFSET('Sanitation Data'!$E$30,0,10*ROW('Sanitation Data'!E147))="","",OFFSET('Sanitation Data'!$E$30,0,10*ROW('Sanitation Data'!E147)))</f>
        <v/>
      </c>
      <c r="CW153" s="34" t="str">
        <f ca="1">+IF(OFFSET('Sanitation Data'!$E$31,0,10*ROW('Sanitation Data'!E147))="","",OFFSET('Sanitation Data'!$E$31,0,10*ROW('Sanitation Data'!E147)))</f>
        <v/>
      </c>
      <c r="CX153" s="34" t="str">
        <f ca="1">+IF(OFFSET('Sanitation Data'!$E$32,0,10*ROW('Sanitation Data'!E147))="","",OFFSET('Sanitation Data'!$E$32,0,10*ROW('Sanitation Data'!E147)))</f>
        <v/>
      </c>
      <c r="CY153" s="34" t="str">
        <f ca="1">+IF(OFFSET('Sanitation Data'!$E$33,0,10*ROW('Sanitation Data'!E147))="","",OFFSET('Sanitation Data'!$E$33,0,10*ROW('Sanitation Data'!E147)))</f>
        <v/>
      </c>
      <c r="CZ153" s="34" t="str">
        <f ca="1">+IF(OFFSET('Sanitation Data'!$F$29,0,10*ROW('Sanitation Data'!F147))="","",OFFSET('Sanitation Data'!$F$29,0,10*ROW('Sanitation Data'!F147)))</f>
        <v/>
      </c>
      <c r="DA153" s="34" t="str">
        <f ca="1">+IF(OFFSET('Sanitation Data'!$F$30,0,10*ROW('Sanitation Data'!F147))="","",OFFSET('Sanitation Data'!$F$30,0,10*ROW('Sanitation Data'!F147)))</f>
        <v/>
      </c>
      <c r="DB153" s="34" t="str">
        <f ca="1">+IF(OFFSET('Sanitation Data'!$F$31,0,10*ROW('Sanitation Data'!F147))="","",OFFSET('Sanitation Data'!$F$31,0,10*ROW('Sanitation Data'!F147)))</f>
        <v/>
      </c>
      <c r="DC153" s="34" t="str">
        <f ca="1">+IF(OFFSET('Sanitation Data'!$F$32,0,10*ROW('Sanitation Data'!F147))="","",OFFSET('Sanitation Data'!$F$32,0,10*ROW('Sanitation Data'!F147)))</f>
        <v/>
      </c>
      <c r="DD153" s="34" t="str">
        <f ca="1">+IF(OFFSET('Sanitation Data'!$F$33,0,10*ROW('Sanitation Data'!F147))="","",OFFSET('Sanitation Data'!$F$33,0,10*ROW('Sanitation Data'!F147)))</f>
        <v/>
      </c>
      <c r="DE153" s="34" t="str">
        <f ca="1">+IF(OFFSET('Sanitation Data'!$G$29,0,10*ROW('Sanitation Data'!G147))="","",OFFSET('Sanitation Data'!$G$29,0,10*ROW('Sanitation Data'!G147)))</f>
        <v/>
      </c>
      <c r="DF153" s="34" t="str">
        <f ca="1">+IF(OFFSET('Sanitation Data'!$G$30,0,10*ROW('Sanitation Data'!G147))="","",OFFSET('Sanitation Data'!$G$30,0,10*ROW('Sanitation Data'!G147)))</f>
        <v/>
      </c>
      <c r="DG153" s="34" t="str">
        <f ca="1">+IF(OFFSET('Sanitation Data'!$G$31,0,10*ROW('Sanitation Data'!G147))="","",OFFSET('Sanitation Data'!$G$31,0,10*ROW('Sanitation Data'!G147)))</f>
        <v/>
      </c>
      <c r="DH153" s="34" t="str">
        <f ca="1">+IF(OFFSET('Sanitation Data'!$G$32,0,10*ROW('Sanitation Data'!G147))="","",OFFSET('Sanitation Data'!$G$32,0,10*ROW('Sanitation Data'!G147)))</f>
        <v/>
      </c>
      <c r="DI153" s="34" t="str">
        <f ca="1">+IF(OFFSET('Sanitation Data'!$G$33,0,10*ROW('Sanitation Data'!G147))="","",OFFSET('Sanitation Data'!$G$33,0,10*ROW('Sanitation Data'!G147)))</f>
        <v/>
      </c>
      <c r="DJ153" s="34" t="str">
        <f ca="1">+IF(OFFSET('Sanitation Data'!$H$29,0,10*ROW('Sanitation Data'!H147))="","",OFFSET('Sanitation Data'!$H$29,0,10*ROW('Sanitation Data'!H147)))</f>
        <v/>
      </c>
      <c r="DK153" s="34" t="str">
        <f ca="1">+IF(OFFSET('Sanitation Data'!$H$30,0,10*ROW('Sanitation Data'!H147))="","",OFFSET('Sanitation Data'!$H$30,0,10*ROW('Sanitation Data'!H147)))</f>
        <v/>
      </c>
      <c r="DL153" s="34" t="str">
        <f ca="1">+IF(OFFSET('Sanitation Data'!$H$31,0,10*ROW('Sanitation Data'!H147))="","",OFFSET('Sanitation Data'!$H$31,0,10*ROW('Sanitation Data'!H147)))</f>
        <v/>
      </c>
      <c r="DM153" s="34" t="str">
        <f ca="1">+IF(OFFSET('Sanitation Data'!$H$32,0,10*ROW('Sanitation Data'!H147))="","",OFFSET('Sanitation Data'!$H$32,0,10*ROW('Sanitation Data'!H147)))</f>
        <v/>
      </c>
      <c r="DN153" s="34" t="str">
        <f ca="1">+IF(OFFSET('Sanitation Data'!$H$33,0,10*ROW('Sanitation Data'!H147))="","",OFFSET('Sanitation Data'!$H$33,0,10*ROW('Sanitation Data'!H147)))</f>
        <v/>
      </c>
      <c r="DO153" s="34" t="str">
        <f ca="1">+IF(OFFSET('Hygiene Data'!$C$12,0,10*ROW('Hygiene Data'!C147))="","",OFFSET('Hygiene Data'!$C$12,0,10*ROW('Hygiene Data'!C147)))</f>
        <v/>
      </c>
      <c r="DP153" s="34" t="str">
        <f ca="1">+IF(OFFSET('Hygiene Data'!$C$13,0,10*ROW('Hygiene Data'!C147))="","",OFFSET('Hygiene Data'!$C$13,0,10*ROW('Hygiene Data'!C147)))</f>
        <v/>
      </c>
      <c r="DQ153" s="34" t="str">
        <f ca="1">+IF(OFFSET('Hygiene Data'!$C$14,0,10*ROW('Hygiene Data'!C147))="","",OFFSET('Hygiene Data'!$C$14,0,10*ROW('Hygiene Data'!C147)))</f>
        <v/>
      </c>
      <c r="DR153" s="34" t="str">
        <f ca="1">+IF(OFFSET('Hygiene Data'!$D$12,0,10*ROW('Hygiene Data'!D147))="","",OFFSET('Hygiene Data'!$D$12,0,10*ROW('Hygiene Data'!D147)))</f>
        <v/>
      </c>
      <c r="DS153" s="34" t="str">
        <f ca="1">+IF(OFFSET('Hygiene Data'!$D$13,0,10*ROW('Hygiene Data'!D147))="","",OFFSET('Hygiene Data'!$D$13,0,10*ROW('Hygiene Data'!D147)))</f>
        <v/>
      </c>
      <c r="DT153" s="34" t="str">
        <f ca="1">+IF(OFFSET('Hygiene Data'!$D$14,0,10*ROW('Hygiene Data'!D147))="","",OFFSET('Hygiene Data'!$D$14,0,10*ROW('Hygiene Data'!D147)))</f>
        <v/>
      </c>
      <c r="DU153" s="34" t="str">
        <f ca="1">+IF(OFFSET('Hygiene Data'!$E$12,0,10*ROW('Hygiene Data'!E147))="","",OFFSET('Hygiene Data'!$E$12,0,10*ROW('Hygiene Data'!E147)))</f>
        <v/>
      </c>
      <c r="DV153" s="34" t="str">
        <f ca="1">+IF(OFFSET('Hygiene Data'!$E$13,0,10*ROW('Hygiene Data'!E147))="","",OFFSET('Hygiene Data'!$E$13,0,10*ROW('Hygiene Data'!E147)))</f>
        <v/>
      </c>
      <c r="DW153" s="34" t="str">
        <f ca="1">+IF(OFFSET('Hygiene Data'!$E$14,0,10*ROW('Hygiene Data'!E147))="","",OFFSET('Hygiene Data'!$E$14,0,10*ROW('Hygiene Data'!E147)))</f>
        <v/>
      </c>
      <c r="DX153" s="34" t="str">
        <f ca="1">+IF(OFFSET('Hygiene Data'!$F$12,0,10*ROW('Hygiene Data'!F147))="","",OFFSET('Hygiene Data'!$F$12,0,10*ROW('Hygiene Data'!F147)))</f>
        <v/>
      </c>
      <c r="DY153" s="34" t="str">
        <f ca="1">+IF(OFFSET('Hygiene Data'!$F$13,0,10*ROW('Hygiene Data'!F147))="","",OFFSET('Hygiene Data'!$F$13,0,10*ROW('Hygiene Data'!F147)))</f>
        <v/>
      </c>
      <c r="DZ153" s="34" t="str">
        <f ca="1">+IF(OFFSET('Hygiene Data'!$F$14,0,10*ROW('Hygiene Data'!F147))="","",OFFSET('Hygiene Data'!$F$14,0,10*ROW('Hygiene Data'!F147)))</f>
        <v/>
      </c>
      <c r="EA153" s="34" t="str">
        <f ca="1">+IF(OFFSET('Hygiene Data'!$G$12,0,10*ROW('Hygiene Data'!G147))="","",OFFSET('Hygiene Data'!$G$12,0,10*ROW('Hygiene Data'!G147)))</f>
        <v/>
      </c>
      <c r="EB153" s="34" t="str">
        <f ca="1">+IF(OFFSET('Hygiene Data'!$G$13,0,10*ROW('Hygiene Data'!G147))="","",OFFSET('Hygiene Data'!$G$13,0,10*ROW('Hygiene Data'!G147)))</f>
        <v/>
      </c>
      <c r="EC153" s="34" t="str">
        <f ca="1">+IF(OFFSET('Hygiene Data'!$G$14,0,10*ROW('Hygiene Data'!G147))="","",OFFSET('Hygiene Data'!$G$14,0,10*ROW('Hygiene Data'!G147)))</f>
        <v/>
      </c>
      <c r="ED153" s="34" t="str">
        <f ca="1">+IF(OFFSET('Hygiene Data'!$H$12,0,10*ROW('Hygiene Data'!H147))="","",OFFSET('Hygiene Data'!$H$12,0,10*ROW('Hygiene Data'!H147)))</f>
        <v/>
      </c>
      <c r="EE153" s="34" t="str">
        <f ca="1">+IF(OFFSET('Hygiene Data'!$H$13,0,10*ROW('Hygiene Data'!H147))="","",OFFSET('Hygiene Data'!$H$13,0,10*ROW('Hygiene Data'!H147)))</f>
        <v/>
      </c>
      <c r="EF153" s="34" t="str">
        <f ca="1">+IF(OFFSET('Hygiene Data'!$H$14,0,10*ROW('Hygiene Data'!H147))="","",OFFSET('Hygiene Data'!$H$14,0,10*ROW('Hygiene Data'!H147)))</f>
        <v/>
      </c>
    </row>
    <row r="154" spans="1:136" x14ac:dyDescent="0.2">
      <c r="A154" s="50" t="str">
        <f ca="1">+IF(OFFSET('Water Data'!$B$1,0,10*ROW('Water Data'!B151))="","",OFFSET('Water Data'!$B$1,0,10*ROW('Water Data'!B151)))</f>
        <v/>
      </c>
      <c r="B154" s="50" t="str">
        <f ca="1">+IF(OFFSET('Water Data'!$A$3,0,10*ROW('Water Data'!A151))="","",OFFSET('Water Data'!$A$3,0,10*ROW('Water Data'!A151)))</f>
        <v/>
      </c>
      <c r="C154" s="50" t="str">
        <f ca="1">+IF(OFFSET('Water Data'!$C$3,0,10*ROW('Water Data'!C151))="","",OFFSET('Water Data'!$C$3,0,10*ROW('Water Data'!C151)))</f>
        <v/>
      </c>
      <c r="D154" s="133" t="e">
        <f ca="1">+IF(AND(ISNUMBER(OFFSET('Water Data'!$C$5,0,10*ROW('Water Data'!C148))),BS154="Yes"),100-OFFSET('Water Data'!$C$5,0,10*ROW('Water Data'!C148)),IF(AND(ISNUMBER(OFFSET('Water Data'!$C$5,0,10*ROW('Water Data'!C148))),BS154="No",ISNUMBER(OFFSET('Water Data'!$C$5,0,10*ROW('Water Data'!C148)))),CONCATENATE("[",ROUND(100-OFFSET('Water Data'!$C$5,0,10*ROW('Water Data'!C148)),0),"]"),IF(AND(ISNUMBER(OFFSET('Water Data'!$C$5,0,10*ROW('Water Data'!C148))),BS154="",ISNUMBER(OFFSET('Water Data'!$C$5,0,10*ROW('Water Data'!C148)))),100-OFFSET('Water Data'!$C$5,0,10*ROW('Water Data'!C148)),NA())))</f>
        <v>#N/A</v>
      </c>
      <c r="E154" s="133" t="e">
        <f ca="1">+IF(AND(ISNUMBER(OFFSET('Water Data'!$C$7,0,10*ROW('Water Data'!D148))),BT154="Yes"),OFFSET('Water Data'!$C$7,0,10*ROW('Water Data'!C148)),IF(AND(ISNUMBER(OFFSET('Water Data'!$C$7,0,10*ROW('Water Data'!C148))),BT154="No",ISNUMBER(OFFSET('Water Data'!$C$7,0,10*ROW('Water Data'!C148)))),CONCATENATE("[",ROUND(OFFSET('Water Data'!$C$7,0,10*ROW('Water Data'!C148)),0),"]"),IF(AND(ISNUMBER(OFFSET('Water Data'!$C$7,0,10*ROW('Water Data'!C148))),BT154="",ISNUMBER(OFFSET('Water Data'!$C$7,0,10*ROW('Water Data'!C148)))),OFFSET('Water Data'!$C$7,0,10*ROW('Water Data'!C148)),NA())))</f>
        <v>#N/A</v>
      </c>
      <c r="F154" s="133" t="e">
        <f ca="1">+IF(AND(ISNUMBER(OFFSET('Water Data'!$C$10,0,10*ROW('Water Data'!C148))),BU154="Yes"),OFFSET('Water Data'!$C$10,0,10*ROW('Water Data'!C148)),IF(AND(ISNUMBER(OFFSET('Water Data'!$C$10,0,10*ROW('Water Data'!C148))),BU154="No",ISNUMBER(OFFSET('Water Data'!$C$10,0,10*ROW('Water Data'!C148)))),CONCATENATE("[",ROUND(OFFSET('Water Data'!$C$10,0,10*ROW('Water Data'!C148)),0),"]"),IF(AND(ISNUMBER(OFFSET('Water Data'!$C$10,0,10*ROW('Water Data'!C148))),BU154="",ISNUMBER(OFFSET('Water Data'!$C$10,0,10*ROW('Water Data'!C148)))),OFFSET('Water Data'!$C$10,0,10*ROW('Water Data'!C148)),NA())))</f>
        <v>#N/A</v>
      </c>
      <c r="G154" s="133" t="e">
        <f ca="1">+IF(AND(ISNUMBER(OFFSET('Water Data'!$D$5,0,10*ROW('Water Data'!D148))),BV154="Yes"),100-OFFSET('Water Data'!$D$5,0,10*ROW('Water Data'!D148)),IF(AND(ISNUMBER(OFFSET('Water Data'!$D$5,0,10*ROW('Water Data'!D148))),BV154="No",ISNUMBER(OFFSET('Water Data'!$D$5,0,10*ROW('Water Data'!D148)))),CONCATENATE("[",ROUND(100-OFFSET('Water Data'!$D$5,0,10*ROW('Water Data'!D148)),0),"]"),IF(AND(ISNUMBER(OFFSET('Water Data'!$D$5,0,10*ROW('Water Data'!D148))),BV154="",ISNUMBER(OFFSET('Water Data'!$D$5,0,10*ROW('Water Data'!D148)))),100-OFFSET('Water Data'!$D$5,0,10*ROW('Water Data'!D148)),NA())))</f>
        <v>#N/A</v>
      </c>
      <c r="H154" s="133" t="e">
        <f ca="1">+IF(AND(ISNUMBER(OFFSET('Water Data'!$D$7,0,10*ROW('Water Data'!D148))),BW154="Yes"),OFFSET('Water Data'!$D$7,0,10*ROW('Water Data'!D148)),IF(AND(ISNUMBER(OFFSET('Water Data'!$D$7,0,10*ROW('Water Data'!D148))),BW154="No",ISNUMBER(OFFSET('Water Data'!$D$7,0,10*ROW('Water Data'!D148)))),CONCATENATE("[",ROUND(OFFSET('Water Data'!$C$7,0,10*ROW('Water Data'!D148)),0),"]"),IF(AND(ISNUMBER(OFFSET('Water Data'!$D$7,0,10*ROW('Water Data'!D148))),BW154="",ISNUMBER(OFFSET('Water Data'!$D$7,0,10*ROW('Water Data'!D148)))),OFFSET('Water Data'!$D$7,0,10*ROW('Water Data'!D148)),NA())))</f>
        <v>#N/A</v>
      </c>
      <c r="I154" s="133" t="e">
        <f ca="1">+IF(AND(ISNUMBER(OFFSET('Water Data'!$D$10,0,10*ROW('Water Data'!D148))),BX154="Yes"),OFFSET('Water Data'!$D$10,0,10*ROW('Water Data'!D148)),IF(AND(ISNUMBER(OFFSET('Water Data'!$D$10,0,10*ROW('Water Data'!D148))),BX154="No",ISNUMBER(OFFSET('Water Data'!$D$10,0,10*ROW('Water Data'!D148)))),CONCATENATE("[",ROUND(OFFSET('Water Data'!$D$10,0,10*ROW('Water Data'!D148)),0),"]"),IF(AND(ISNUMBER(OFFSET('Water Data'!$D$10,0,10*ROW('Water Data'!D148))),BX154="",ISNUMBER(OFFSET('Water Data'!$D$10,0,10*ROW('Water Data'!D148)))),OFFSET('Water Data'!$D$10,0,10*ROW('Water Data'!D148)),NA())))</f>
        <v>#N/A</v>
      </c>
      <c r="J154" s="133" t="e">
        <f ca="1">+IF(AND(ISNUMBER(OFFSET('Water Data'!$E$5,0,10*ROW('Water Data'!E148))),BY154="Yes"),100-OFFSET('Water Data'!$E$5,0,10*ROW('Water Data'!E148)),IF(AND(ISNUMBER(OFFSET('Water Data'!$E$5,0,10*ROW('Water Data'!E148))),BY154="No",ISNUMBER(OFFSET('Water Data'!$E$5,0,10*ROW('Water Data'!E148)))),CONCATENATE("[",ROUND(100-OFFSET('Water Data'!$E$5,0,10*ROW('Water Data'!E148)),0),"]"),IF(AND(ISNUMBER(OFFSET('Water Data'!$E$5,0,10*ROW('Water Data'!E148))),BY154="",ISNUMBER(OFFSET('Water Data'!$E$5,0,10*ROW('Water Data'!E148)))),100-OFFSET('Water Data'!$E$5,0,10*ROW('Water Data'!E148)),NA())))</f>
        <v>#N/A</v>
      </c>
      <c r="K154" s="133" t="e">
        <f ca="1">+IF(AND(ISNUMBER(OFFSET('Water Data'!$E$7,0,10*ROW('Water Data'!E148))),BZ154="Yes"),OFFSET('Water Data'!$E$7,0,10*ROW('Water Data'!E148)),IF(AND(ISNUMBER(OFFSET('Water Data'!$E$7,0,10*ROW('Water Data'!E148))),BZ154="No",ISNUMBER(OFFSET('Water Data'!$E$7,0,10*ROW('Water Data'!E148)))),CONCATENATE("[",ROUND(OFFSET('Water Data'!$E$7,0,10*ROW('Water Data'!E148)),0),"]"),IF(AND(ISNUMBER(OFFSET('Water Data'!$E$7,0,10*ROW('Water Data'!E148))),BZ154="",ISNUMBER(OFFSET('Water Data'!$E$7,0,10*ROW('Water Data'!E148)))),OFFSET('Water Data'!$E$7,0,10*ROW('Water Data'!E148)),NA())))</f>
        <v>#N/A</v>
      </c>
      <c r="L154" s="133" t="e">
        <f ca="1">+IF(AND(ISNUMBER(OFFSET('Water Data'!$E$10,0,10*ROW('Water Data'!E148))),CA154="Yes"),OFFSET('Water Data'!$E$10,0,10*ROW('Water Data'!E148)),IF(AND(ISNUMBER(OFFSET('Water Data'!$E$10,0,10*ROW('Water Data'!E148))),CA154="No",ISNUMBER(OFFSET('Water Data'!$E$10,0,10*ROW('Water Data'!E148)))),CONCATENATE("[",ROUND(OFFSET('Water Data'!$E$10,0,10*ROW('Water Data'!E148)),0),"]"),IF(AND(ISNUMBER(OFFSET('Water Data'!$E$10,0,10*ROW('Water Data'!E148))),CA154="",ISNUMBER(OFFSET('Water Data'!$E$10,0,10*ROW('Water Data'!E148)))),OFFSET('Water Data'!$E$10,0,10*ROW('Water Data'!E148)),NA())))</f>
        <v>#N/A</v>
      </c>
      <c r="M154" s="133" t="e">
        <f ca="1">+IF(AND(ISNUMBER(OFFSET('Water Data'!$F$5,0,10*ROW('Water Data'!F148))),CB154="Yes"),100-OFFSET('Water Data'!$F$5,0,10*ROW('Water Data'!F148)),IF(AND(ISNUMBER(OFFSET('Water Data'!$F$5,0,10*ROW('Water Data'!F148))),CB154="No",ISNUMBER(OFFSET('Water Data'!$F$5,0,10*ROW('Water Data'!F148)))),CONCATENATE("[",ROUND(100-OFFSET('Water Data'!$F$5,0,10*ROW('Water Data'!F148)),0),"]"),IF(AND(ISNUMBER(OFFSET('Water Data'!$F$5,0,10*ROW('Water Data'!F148))),CB154="",ISNUMBER(OFFSET('Water Data'!$F$5,0,10*ROW('Water Data'!F148)))),100-OFFSET('Water Data'!$F$5,0,10*ROW('Water Data'!F148)),NA())))</f>
        <v>#N/A</v>
      </c>
      <c r="N154" s="133" t="e">
        <f ca="1">+IF(AND(ISNUMBER(OFFSET('Water Data'!$F$7,0,10*ROW('Water Data'!F148))),CC154="Yes"),OFFSET('Water Data'!$F$7,0,10*ROW('Water Data'!F148)),IF(AND(ISNUMBER(OFFSET('Water Data'!$F$7,0,10*ROW('Water Data'!F148))),CC154="No",ISNUMBER(OFFSET('Water Data'!$F$7,0,10*ROW('Water Data'!F148)))),CONCATENATE("[",ROUND(OFFSET('Water Data'!$F$7,0,10*ROW('Water Data'!F148)),0),"]"),IF(AND(ISNUMBER(OFFSET('Water Data'!$F$7,0,10*ROW('Water Data'!F148))),CC154="",ISNUMBER(OFFSET('Water Data'!$F$7,0,10*ROW('Water Data'!F148)))),OFFSET('Water Data'!$F$7,0,10*ROW('Water Data'!F148)),NA())))</f>
        <v>#N/A</v>
      </c>
      <c r="O154" s="133" t="e">
        <f ca="1">+IF(AND(ISNUMBER(OFFSET('Water Data'!$F$10,0,10*ROW('Water Data'!F148))),CD154="Yes"),OFFSET('Water Data'!$F$10,0,10*ROW('Water Data'!F148)),IF(AND(ISNUMBER(OFFSET('Water Data'!$F$10,0,10*ROW('Water Data'!F148))),CD154="No",ISNUMBER(OFFSET('Water Data'!$F$10,0,10*ROW('Water Data'!F148)))),CONCATENATE("[",ROUND(OFFSET('Water Data'!$F$10,0,10*ROW('Water Data'!F148)),0),"]"),IF(AND(ISNUMBER(OFFSET('Water Data'!$F$10,0,10*ROW('Water Data'!F148))),CD154="",ISNUMBER(OFFSET('Water Data'!$F$10,0,10*ROW('Water Data'!F148)))),OFFSET('Water Data'!$F$10,0,10*ROW('Water Data'!F148)),NA())))</f>
        <v>#N/A</v>
      </c>
      <c r="P154" s="133" t="e">
        <f ca="1">+IF(AND(ISNUMBER(OFFSET('Water Data'!$G$5,0,10*ROW('Water Data'!G148))),CE154="Yes"),100-OFFSET('Water Data'!$G$5,0,10*ROW('Water Data'!G148)),IF(AND(ISNUMBER(OFFSET('Water Data'!$G$5,0,10*ROW('Water Data'!G148))),CE154="No",ISNUMBER(OFFSET('Water Data'!$G$5,0,10*ROW('Water Data'!G148)))),CONCATENATE("[",ROUND(100-OFFSET('Water Data'!$G$5,0,10*ROW('Water Data'!G148)),0),"]"),IF(AND(ISNUMBER(OFFSET('Water Data'!$G$5,0,10*ROW('Water Data'!G148))),CE154="",ISNUMBER(OFFSET('Water Data'!$G$5,0,10*ROW('Water Data'!G148)))),100-OFFSET('Water Data'!$G$5,0,10*ROW('Water Data'!G148)),NA())))</f>
        <v>#N/A</v>
      </c>
      <c r="Q154" s="133" t="e">
        <f ca="1">+IF(AND(ISNUMBER(OFFSET('Water Data'!$G$7,0,10*ROW('Water Data'!G148))),CF154="Yes"),OFFSET('Water Data'!$G$7,0,10*ROW('Water Data'!G148)),IF(AND(ISNUMBER(OFFSET('Water Data'!$G$7,0,10*ROW('Water Data'!G148))),CF154="No",ISNUMBER(OFFSET('Water Data'!$G$7,0,10*ROW('Water Data'!G148)))),CONCATENATE("[",ROUND(OFFSET('Water Data'!$G$7,0,10*ROW('Water Data'!G148)),0),"]"),IF(AND(ISNUMBER(OFFSET('Water Data'!$G$7,0,10*ROW('Water Data'!G148))),CF154="",ISNUMBER(OFFSET('Water Data'!$G$7,0,10*ROW('Water Data'!G148)))),OFFSET('Water Data'!$G$7,0,10*ROW('Water Data'!G148)),NA())))</f>
        <v>#N/A</v>
      </c>
      <c r="R154" s="133" t="e">
        <f ca="1">+IF(AND(ISNUMBER(OFFSET('Water Data'!$G$10,0,10*ROW('Water Data'!G148))),CG154="Yes"),OFFSET('Water Data'!$G$10,0,10*ROW('Water Data'!G148)),IF(AND(ISNUMBER(OFFSET('Water Data'!$G$10,0,10*ROW('Water Data'!G148))),CG154="No",ISNUMBER(OFFSET('Water Data'!$G$10,0,10*ROW('Water Data'!G148)))),CONCATENATE("[",ROUND(OFFSET('Water Data'!$G$10,0,10*ROW('Water Data'!G148)),0),"]"),IF(AND(ISNUMBER(OFFSET('Water Data'!$G$10,0,10*ROW('Water Data'!G148))),CG154="",ISNUMBER(OFFSET('Water Data'!$G$10,0,10*ROW('Water Data'!G148)))),OFFSET('Water Data'!$G$10,0,10*ROW('Water Data'!G148)),NA())))</f>
        <v>#N/A</v>
      </c>
      <c r="S154" s="133" t="e">
        <f ca="1">+IF(AND(ISNUMBER(OFFSET('Water Data'!$H$5,0,10*ROW('Water Data'!H148))),CH154="Yes"),100-OFFSET('Water Data'!$H$5,0,10*ROW('Water Data'!H148)),IF(AND(ISNUMBER(OFFSET('Water Data'!$H$5,0,10*ROW('Water Data'!H148))),CH154="No",ISNUMBER(OFFSET('Water Data'!$H$5,0,10*ROW('Water Data'!H148)))),CONCATENATE("[",ROUND(100-OFFSET('Water Data'!$H$5,0,10*ROW('Water Data'!H148)),0),"]"),IF(AND(ISNUMBER(OFFSET('Water Data'!$H$5,0,10*ROW('Water Data'!H148))),CH154="",ISNUMBER(OFFSET('Water Data'!$H$5,0,10*ROW('Water Data'!H148)))),100-OFFSET('Water Data'!$H$5,0,10*ROW('Water Data'!H148)),NA())))</f>
        <v>#N/A</v>
      </c>
      <c r="T154" s="133" t="e">
        <f ca="1">+IF(AND(ISNUMBER(OFFSET('Water Data'!$H$7,0,10*ROW('Water Data'!H148))),CI154="Yes"),OFFSET('Water Data'!$H$7,0,10*ROW('Water Data'!H148)),IF(AND(ISNUMBER(OFFSET('Water Data'!$H$7,0,10*ROW('Water Data'!H148))),CI154="No",ISNUMBER(OFFSET('Water Data'!$H$7,0,10*ROW('Water Data'!H148)))),CONCATENATE("[",ROUND(OFFSET('Water Data'!$H$7,0,10*ROW('Water Data'!H148)),0),"]"),IF(AND(ISNUMBER(OFFSET('Water Data'!$H$7,0,10*ROW('Water Data'!H148))),CI154="",ISNUMBER(OFFSET('Water Data'!$H$7,0,10*ROW('Water Data'!H148)))),OFFSET('Water Data'!$H$7,0,10*ROW('Water Data'!H148)),NA())))</f>
        <v>#N/A</v>
      </c>
      <c r="U154" s="133" t="e">
        <f ca="1">+IF(AND(ISNUMBER(OFFSET('Water Data'!$H$10,0,10*ROW('Water Data'!H148))),CJ154="Yes"),OFFSET('Water Data'!$H$10,0,10*ROW('Water Data'!H148)),IF(AND(ISNUMBER(OFFSET('Water Data'!$H$10,0,10*ROW('Water Data'!H148))),CJ154="No",ISNUMBER(OFFSET('Water Data'!$H$10,0,10*ROW('Water Data'!H148)))),CONCATENATE("[",ROUND(OFFSET('Water Data'!$H$10,0,10*ROW('Water Data'!H148)),0),"]"),IF(AND(ISNUMBER(OFFSET('Water Data'!$H$10,0,10*ROW('Water Data'!H148))),CJ154="",ISNUMBER(OFFSET('Water Data'!$H$10,0,10*ROW('Water Data'!H148)))),OFFSET('Water Data'!$H$10,0,10*ROW('Water Data'!H148)),NA())))</f>
        <v>#N/A</v>
      </c>
      <c r="V154" s="134" t="e">
        <f ca="1">+IF(AND(ISNUMBER(OFFSET('Sanitation Data'!$C$5,0,10*ROW('Sanitation Data'!C148))),CK154="Yes"),100-OFFSET('Sanitation Data'!$C$5,0,10*ROW('Sanitation Data'!C148)),IF(AND(ISNUMBER(OFFSET('Sanitation Data'!$C$5,0,10*ROW('Sanitation Data'!C148))),CK154="No",ISNUMBER(OFFSET('Sanitation Data'!$C$5,0,10*ROW('Sanitation Data'!C148)))),CONCATENATE("[",ROUND(100-OFFSET('Sanitation Data'!$C$5,0,10*ROW('Sanitation Data'!C148)),0),"]"),IF(AND(ISNUMBER(OFFSET('Sanitation Data'!$C$5,0,10*ROW('Sanitation Data'!C148))),CK154="",ISNUMBER(OFFSET('Sanitation Data'!$C$5,0,10*ROW('Sanitation Data'!C148)))),100-OFFSET('Sanitation Data'!$C$5,0,10*ROW('Sanitation Data'!C148)),NA())))</f>
        <v>#N/A</v>
      </c>
      <c r="W154" s="134" t="e">
        <f ca="1">+IF(AND(ISNUMBER(OFFSET('Sanitation Data'!$C$7,0,10*ROW('Sanitation Data'!C148))),CL154="Yes"),OFFSET('Sanitation Data'!$C$7,0,10*ROW('Sanitation Data'!C148)),IF(AND(ISNUMBER(OFFSET('Sanitation Data'!$C$7,0,10*ROW('Sanitation Data'!C148))),CL154="No",ISNUMBER(OFFSET('Sanitation Data'!$C$7,0,10*ROW('Sanitation Data'!C148)))),CONCATENATE("[",ROUND(OFFSET('Sanitation Data'!$C$7,0,10*ROW('Sanitation Data'!C148)),0),"]"),IF(AND(ISNUMBER(OFFSET('Sanitation Data'!$C$7,0,10*ROW('Sanitation Data'!C148))),CL154="",ISNUMBER(OFFSET('Sanitation Data'!$C$7,0,10*ROW('Sanitation Data'!C148)))),OFFSET('Sanitation Data'!$C$7,0,10*ROW('Sanitation Data'!C148)),NA())))</f>
        <v>#N/A</v>
      </c>
      <c r="X154" s="134" t="e">
        <f ca="1">+IF(AND(ISNUMBER(OFFSET('Sanitation Data'!$C$11,0,10*ROW('Sanitation Data'!C148))),CM154="Yes"),OFFSET('Sanitation Data'!$C$11,0,10*ROW('Sanitation Data'!C148)),IF(AND(ISNUMBER(OFFSET('Sanitation Data'!$C$11,0,10*ROW('Sanitation Data'!C148))),CM154="No",ISNUMBER(OFFSET('Sanitation Data'!$C$11,0,10*ROW('Sanitation Data'!C148)))),CONCATENATE("[",ROUND(OFFSET('Sanitation Data'!$C$11,0,10*ROW('Sanitation Data'!C148)),0),"]"),IF(AND(ISNUMBER(OFFSET('Sanitation Data'!$C$11,0,10*ROW('Sanitation Data'!C148))),CM154="",ISNUMBER(OFFSET('Sanitation Data'!$C$11,0,10*ROW('Sanitation Data'!C148)))),OFFSET('Sanitation Data'!$C$11,0,10*ROW('Sanitation Data'!C148)),NA())))</f>
        <v>#N/A</v>
      </c>
      <c r="Y154" s="134" t="e">
        <f ca="1">+IF(AND(ISNUMBER(OFFSET('Sanitation Data'!$C$12,0,10*ROW('Sanitation Data'!C148))),CN154="Yes"),OFFSET('Sanitation Data'!$C$12,0,10*ROW('Sanitation Data'!C148)),IF(AND(ISNUMBER(OFFSET('Sanitation Data'!$C$12,0,10*ROW('Sanitation Data'!C148))),CN154="No",ISNUMBER(OFFSET('Sanitation Data'!$C$12,0,10*ROW('Sanitation Data'!C148)))),CONCATENATE("[",ROUND(OFFSET('Sanitation Data'!$C$12,0,10*ROW('Sanitation Data'!C148)),0),"]"),IF(AND(ISNUMBER(OFFSET('Sanitation Data'!$C$12,0,10*ROW('Sanitation Data'!C148))),CN154="",ISNUMBER(OFFSET('Sanitation Data'!$C$12,0,10*ROW('Sanitation Data'!C148)))),OFFSET('Sanitation Data'!$C$12,0,10*ROW('Sanitation Data'!C148)),NA())))</f>
        <v>#N/A</v>
      </c>
      <c r="Z154" s="134" t="e">
        <f ca="1">+IF(AND(ISNUMBER(OFFSET('Sanitation Data'!$C$13,0,10*ROW('Sanitation Data'!C148))),CO154="Yes"),OFFSET('Sanitation Data'!$C$13,0,10*ROW('Sanitation Data'!C148)),IF(AND(ISNUMBER(OFFSET('Sanitation Data'!$C$13,0,10*ROW('Sanitation Data'!C148))),CO154="No",ISNUMBER(OFFSET('Sanitation Data'!$C$13,0,10*ROW('Sanitation Data'!C148)))),CONCATENATE("[",ROUND(OFFSET('Sanitation Data'!$C$13,0,10*ROW('Sanitation Data'!C148)),0),"]"),IF(AND(ISNUMBER(OFFSET('Sanitation Data'!$C$13,0,10*ROW('Sanitation Data'!C148))),CO154="",ISNUMBER(OFFSET('Sanitation Data'!$C$13,0,10*ROW('Sanitation Data'!C148)))),OFFSET('Sanitation Data'!$C$13,0,10*ROW('Sanitation Data'!C148)),NA())))</f>
        <v>#N/A</v>
      </c>
      <c r="AA154" s="134" t="e">
        <f ca="1">+IF(AND(ISNUMBER(OFFSET('Sanitation Data'!$D$5,0,10*ROW('Sanitation Data'!D148))),CP154="Yes"),100-OFFSET('Sanitation Data'!$D$5,0,10*ROW('Sanitation Data'!D148)),IF(AND(ISNUMBER(OFFSET('Sanitation Data'!$D$5,0,10*ROW('Sanitation Data'!D148))),CP154="No",ISNUMBER(OFFSET('Sanitation Data'!$D$5,0,10*ROW('Sanitation Data'!D148)))),CONCATENATE("[",ROUND(100-OFFSET('Sanitation Data'!$D$5,0,10*ROW('Sanitation Data'!D148)),0),"]"),IF(AND(ISNUMBER(OFFSET('Sanitation Data'!$D$5,0,10*ROW('Sanitation Data'!D148))),CP154="",ISNUMBER(OFFSET('Sanitation Data'!$D$5,0,10*ROW('Sanitation Data'!D148)))),100-OFFSET('Sanitation Data'!$D$5,0,10*ROW('Sanitation Data'!D148)),NA())))</f>
        <v>#N/A</v>
      </c>
      <c r="AB154" s="134" t="e">
        <f ca="1">+IF(AND(ISNUMBER(OFFSET('Sanitation Data'!$D$7,0,10*ROW('Sanitation Data'!D148))),CQ154="Yes"),OFFSET('Sanitation Data'!$D$7,0,10*ROW('Sanitation Data'!G148)),IF(AND(ISNUMBER(OFFSET('Sanitation Data'!$D$7,0,10*ROW('Sanitation Data'!D148))),CQ154="No",ISNUMBER(OFFSET('Sanitation Data'!$D$7,0,10*ROW('Sanitation Data'!D148)))),CONCATENATE("[",ROUND(OFFSET('Sanitation Data'!$D$7,0,10*ROW('Sanitation Data'!D148)),0),"]"),IF(AND(ISNUMBER(OFFSET('Sanitation Data'!$D$7,0,10*ROW('Sanitation Data'!D148))),CQ154="",ISNUMBER(OFFSET('Sanitation Data'!$D$7,0,10*ROW('Sanitation Data'!D148)))),OFFSET('Sanitation Data'!$D$7,0,10*ROW('Sanitation Data'!D148)),NA())))</f>
        <v>#N/A</v>
      </c>
      <c r="AC154" s="134" t="e">
        <f ca="1">+IF(AND(ISNUMBER(OFFSET('Sanitation Data'!$D$11,0,10*ROW('Sanitation Data'!D148))),CR154="Yes"),OFFSET('Sanitation Data'!$D$11,0,10*ROW('Sanitation Data'!D148)),IF(AND(ISNUMBER(OFFSET('Sanitation Data'!$D$11,0,10*ROW('Sanitation Data'!D148))),CR154="No",ISNUMBER(OFFSET('Sanitation Data'!$D$11,0,10*ROW('Sanitation Data'!D148)))),CONCATENATE("[",ROUND(OFFSET('Sanitation Data'!$D$11,0,10*ROW('Sanitation Data'!D148)),0),"]"),IF(AND(ISNUMBER(OFFSET('Sanitation Data'!$D$11,0,10*ROW('Sanitation Data'!D148))),CR154="",ISNUMBER(OFFSET('Sanitation Data'!$D$11,0,10*ROW('Sanitation Data'!D148)))),OFFSET('Sanitation Data'!$D$11,0,10*ROW('Sanitation Data'!D148)),NA())))</f>
        <v>#N/A</v>
      </c>
      <c r="AD154" s="134" t="e">
        <f ca="1">+IF(AND(ISNUMBER(OFFSET('Sanitation Data'!$D$12,0,10*ROW('Sanitation Data'!D148))),CS154="Yes"),OFFSET('Sanitation Data'!$D$12,0,10*ROW('Sanitation Data'!D148)),IF(AND(ISNUMBER(OFFSET('Sanitation Data'!$D$12,0,10*ROW('Sanitation Data'!D148))),CS154="No",ISNUMBER(OFFSET('Sanitation Data'!$D$12,0,10*ROW('Sanitation Data'!D148)))),CONCATENATE("[",ROUND(OFFSET('Sanitation Data'!$D$12,0,10*ROW('Sanitation Data'!D148)),0),"]"),IF(AND(ISNUMBER(OFFSET('Sanitation Data'!$D$12,0,10*ROW('Sanitation Data'!D148))),CS154="",ISNUMBER(OFFSET('Sanitation Data'!$D$12,0,10*ROW('Sanitation Data'!D148)))),OFFSET('Sanitation Data'!$D$12,0,10*ROW('Sanitation Data'!D148)),NA())))</f>
        <v>#N/A</v>
      </c>
      <c r="AE154" s="134" t="e">
        <f ca="1">+IF(AND(ISNUMBER(OFFSET('Sanitation Data'!$D$13,0,10*ROW('Sanitation Data'!D148))),CT154="Yes"),OFFSET('Sanitation Data'!$D$13,0,10*ROW('Sanitation Data'!D148)),IF(AND(ISNUMBER(OFFSET('Sanitation Data'!$D$13,0,10*ROW('Sanitation Data'!D148))),CT154="No",ISNUMBER(OFFSET('Sanitation Data'!$D$13,0,10*ROW('Sanitation Data'!D148)))),CONCATENATE("[",ROUND(OFFSET('Sanitation Data'!$D$13,0,10*ROW('Sanitation Data'!D148)),0),"]"),IF(AND(ISNUMBER(OFFSET('Sanitation Data'!$D$13,0,10*ROW('Sanitation Data'!D148))),CT154="",ISNUMBER(OFFSET('Sanitation Data'!$D$13,0,10*ROW('Sanitation Data'!D148)))),OFFSET('Sanitation Data'!$D$13,0,10*ROW('Sanitation Data'!D148)),NA())))</f>
        <v>#N/A</v>
      </c>
      <c r="AF154" s="134" t="e">
        <f ca="1">+IF(AND(ISNUMBER(OFFSET('Sanitation Data'!$E$5,0,10*ROW('Sanitation Data'!E148))),CU154="Yes"),100-OFFSET('Sanitation Data'!$E$5,0,10*ROW('Sanitation Data'!E148)),IF(AND(ISNUMBER(OFFSET('Sanitation Data'!$E$5,0,10*ROW('Sanitation Data'!E148))),CU154="No",ISNUMBER(OFFSET('Sanitation Data'!$E$5,0,10*ROW('Sanitation Data'!E148)))),CONCATENATE("[",ROUND(100-OFFSET('Sanitation Data'!$E$5,0,10*ROW('Sanitation Data'!E148)),0),"]"),IF(AND(ISNUMBER(OFFSET('Sanitation Data'!$E$5,0,10*ROW('Sanitation Data'!E148))),CU154="",ISNUMBER(OFFSET('Sanitation Data'!$E$5,0,10*ROW('Sanitation Data'!E148)))),100-OFFSET('Sanitation Data'!$E$5,0,10*ROW('Sanitation Data'!E148)),NA())))</f>
        <v>#N/A</v>
      </c>
      <c r="AG154" s="134" t="e">
        <f ca="1">+IF(AND(ISNUMBER(OFFSET('Sanitation Data'!$E$7,0,10*ROW('Sanitation Data'!E148))),CV154="Yes"),OFFSET('Sanitation Data'!$E$7,0,10*ROW('Sanitation Data'!E148)),IF(AND(ISNUMBER(OFFSET('Sanitation Data'!$E$7,0,10*ROW('Sanitation Data'!E148))),CV154="No",ISNUMBER(OFFSET('Sanitation Data'!$E$7,0,10*ROW('Sanitation Data'!E148)))),CONCATENATE("[",ROUND(OFFSET('Sanitation Data'!$E$7,0,10*ROW('Sanitation Data'!E148)),0),"]"),IF(AND(ISNUMBER(OFFSET('Sanitation Data'!$E$7,0,10*ROW('Sanitation Data'!E148))),CV154="",ISNUMBER(OFFSET('Sanitation Data'!$E$7,0,10*ROW('Sanitation Data'!E148)))),OFFSET('Sanitation Data'!$E$7,0,10*ROW('Sanitation Data'!E148)),NA())))</f>
        <v>#N/A</v>
      </c>
      <c r="AH154" s="134" t="e">
        <f ca="1">+IF(AND(ISNUMBER(OFFSET('Sanitation Data'!$E$11,0,10*ROW('Sanitation Data'!E148))),CW154="Yes"),OFFSET('Sanitation Data'!$E$11,0,10*ROW('Sanitation Data'!E148)),IF(AND(ISNUMBER(OFFSET('Sanitation Data'!$E$11,0,10*ROW('Sanitation Data'!E148))),CW154="No",ISNUMBER(OFFSET('Sanitation Data'!$E$11,0,10*ROW('Sanitation Data'!E148)))),CONCATENATE("[",ROUND(OFFSET('Sanitation Data'!$E$11,0,10*ROW('Sanitation Data'!E148)),0),"]"),IF(AND(ISNUMBER(OFFSET('Sanitation Data'!$E$11,0,10*ROW('Sanitation Data'!E148))),CW154="",ISNUMBER(OFFSET('Sanitation Data'!$E$11,0,10*ROW('Sanitation Data'!E148)))),OFFSET('Sanitation Data'!$E$11,0,10*ROW('Sanitation Data'!E148)),NA())))</f>
        <v>#N/A</v>
      </c>
      <c r="AI154" s="134" t="e">
        <f ca="1">+IF(AND(ISNUMBER(OFFSET('Sanitation Data'!$E$12,0,10*ROW('Sanitation Data'!E148))),CX154="Yes"),OFFSET('Sanitation Data'!$E$12,0,10*ROW('Sanitation Data'!E148)),IF(AND(ISNUMBER(OFFSET('Sanitation Data'!$E$12,0,10*ROW('Sanitation Data'!E148))),CX154="No",ISNUMBER(OFFSET('Sanitation Data'!$E$12,0,10*ROW('Sanitation Data'!E148)))),CONCATENATE("[",ROUND(OFFSET('Sanitation Data'!$E$12,0,10*ROW('Sanitation Data'!E148)),0),"]"),IF(AND(ISNUMBER(OFFSET('Sanitation Data'!$E$12,0,10*ROW('Sanitation Data'!E148))),CX154="",ISNUMBER(OFFSET('Sanitation Data'!$E$12,0,10*ROW('Sanitation Data'!E148)))),OFFSET('Sanitation Data'!$E$12,0,10*ROW('Sanitation Data'!E148)),NA())))</f>
        <v>#N/A</v>
      </c>
      <c r="AJ154" s="134" t="e">
        <f ca="1">+IF(AND(ISNUMBER(OFFSET('Sanitation Data'!$E$13,0,10*ROW('Sanitation Data'!E148))),CY154="Yes"),OFFSET('Sanitation Data'!$E$13,0,10*ROW('Sanitation Data'!E148)),IF(AND(ISNUMBER(OFFSET('Sanitation Data'!$E$13,0,10*ROW('Sanitation Data'!E148))),CY154="No",ISNUMBER(OFFSET('Sanitation Data'!$E$13,0,10*ROW('Sanitation Data'!E148)))),CONCATENATE("[",ROUND(OFFSET('Sanitation Data'!$E$13,0,10*ROW('Sanitation Data'!E148)),0),"]"),IF(AND(ISNUMBER(OFFSET('Sanitation Data'!$E$13,0,10*ROW('Sanitation Data'!E148))),CY154="",ISNUMBER(OFFSET('Sanitation Data'!$E$13,0,10*ROW('Sanitation Data'!E148)))),OFFSET('Sanitation Data'!$E$13,0,10*ROW('Sanitation Data'!E148)),NA())))</f>
        <v>#N/A</v>
      </c>
      <c r="AK154" s="134" t="e">
        <f ca="1">+IF(AND(ISNUMBER(OFFSET('Sanitation Data'!$F$5,0,10*ROW('Sanitation Data'!F148))),CZ154="Yes"),100-OFFSET('Sanitation Data'!$F$5,0,10*ROW('Sanitation Data'!F148)),IF(AND(ISNUMBER(OFFSET('Sanitation Data'!$F$5,0,10*ROW('Sanitation Data'!F148))),CZ154="No",ISNUMBER(OFFSET('Sanitation Data'!$F$5,0,10*ROW('Sanitation Data'!F148)))),CONCATENATE("[",ROUND(100-OFFSET('Sanitation Data'!$F$5,0,10*ROW('Sanitation Data'!F148)),0),"]"),IF(AND(ISNUMBER(OFFSET('Sanitation Data'!$F$5,0,10*ROW('Sanitation Data'!F148))),CZ154="",ISNUMBER(OFFSET('Sanitation Data'!$F$5,0,10*ROW('Sanitation Data'!F148)))),100-OFFSET('Sanitation Data'!$F$5,0,10*ROW('Sanitation Data'!F148)),NA())))</f>
        <v>#N/A</v>
      </c>
      <c r="AL154" s="134" t="e">
        <f ca="1">+IF(AND(ISNUMBER(OFFSET('Sanitation Data'!$F$7,0,10*ROW('Sanitation Data'!F148))),DA154="Yes"),OFFSET('Sanitation Data'!$F$7,0,10*ROW('Sanitation Data'!F148)),IF(AND(ISNUMBER(OFFSET('Sanitation Data'!$F$7,0,10*ROW('Sanitation Data'!F148))),DA154="No",ISNUMBER(OFFSET('Sanitation Data'!$F$7,0,10*ROW('Sanitation Data'!F148)))),CONCATENATE("[",ROUND(OFFSET('Sanitation Data'!$F$7,0,10*ROW('Sanitation Data'!F148)),0),"]"),IF(AND(ISNUMBER(OFFSET('Sanitation Data'!$F$7,0,10*ROW('Sanitation Data'!F148))),DA154="",ISNUMBER(OFFSET('Sanitation Data'!$F$7,0,10*ROW('Sanitation Data'!F148)))),OFFSET('Sanitation Data'!$F$7,0,10*ROW('Sanitation Data'!F148)),NA())))</f>
        <v>#N/A</v>
      </c>
      <c r="AM154" s="134" t="e">
        <f ca="1">+IF(AND(ISNUMBER(OFFSET('Sanitation Data'!$F$11,0,10*ROW('Sanitation Data'!F148))),DB154="Yes"),OFFSET('Sanitation Data'!$F$11,0,10*ROW('Sanitation Data'!F148)),IF(AND(ISNUMBER(OFFSET('Sanitation Data'!$F$11,0,10*ROW('Sanitation Data'!F148))),DB154="No",ISNUMBER(OFFSET('Sanitation Data'!$F$11,0,10*ROW('Sanitation Data'!F148)))),CONCATENATE("[",ROUND(OFFSET('Sanitation Data'!$F$11,0,10*ROW('Sanitation Data'!F148)),0),"]"),IF(AND(ISNUMBER(OFFSET('Sanitation Data'!$F$11,0,10*ROW('Sanitation Data'!F148))),DB154="",ISNUMBER(OFFSET('Sanitation Data'!$F$11,0,10*ROW('Sanitation Data'!F148)))),OFFSET('Sanitation Data'!$F$11,0,10*ROW('Sanitation Data'!F148)),NA())))</f>
        <v>#N/A</v>
      </c>
      <c r="AN154" s="134" t="e">
        <f ca="1">+IF(AND(ISNUMBER(OFFSET('Sanitation Data'!$F$12,0,10*ROW('Sanitation Data'!F148))),DC154="Yes"),OFFSET('Sanitation Data'!$F$12,0,10*ROW('Sanitation Data'!F148)),IF(AND(ISNUMBER(OFFSET('Sanitation Data'!$F$12,0,10*ROW('Sanitation Data'!F148))),DC154="No",ISNUMBER(OFFSET('Sanitation Data'!$F$12,0,10*ROW('Sanitation Data'!F148)))),CONCATENATE("[",ROUND(OFFSET('Sanitation Data'!$F$12,0,10*ROW('Sanitation Data'!F148)),0),"]"),IF(AND(ISNUMBER(OFFSET('Sanitation Data'!$F$12,0,10*ROW('Sanitation Data'!F148))),DC154="",ISNUMBER(OFFSET('Sanitation Data'!$F$12,0,10*ROW('Sanitation Data'!F148)))),OFFSET('Sanitation Data'!$F$12,0,10*ROW('Sanitation Data'!F148)),NA())))</f>
        <v>#N/A</v>
      </c>
      <c r="AO154" s="134" t="e">
        <f ca="1">+IF(AND(ISNUMBER(OFFSET('Sanitation Data'!$F$13,0,10*ROW('Sanitation Data'!F148))),DD154="Yes"),OFFSET('Sanitation Data'!$F$13,0,10*ROW('Sanitation Data'!F148)),IF(AND(ISNUMBER(OFFSET('Sanitation Data'!$F$13,0,10*ROW('Sanitation Data'!F148))),DD154="No",ISNUMBER(OFFSET('Sanitation Data'!$F$13,0,10*ROW('Sanitation Data'!F148)))),CONCATENATE("[",ROUND(OFFSET('Sanitation Data'!$F$13,0,10*ROW('Sanitation Data'!F148)),0),"]"),IF(AND(ISNUMBER(OFFSET('Sanitation Data'!$F$13,0,10*ROW('Sanitation Data'!F148))),DD154="",ISNUMBER(OFFSET('Sanitation Data'!$F$13,0,10*ROW('Sanitation Data'!F148)))),OFFSET('Sanitation Data'!$F$13,0,10*ROW('Sanitation Data'!F148)),NA())))</f>
        <v>#N/A</v>
      </c>
      <c r="AP154" s="134" t="e">
        <f ca="1">+IF(AND(ISNUMBER(OFFSET('Sanitation Data'!$G$5,0,10*ROW('Sanitation Data'!G148))),DE154="Yes"),100-OFFSET('Sanitation Data'!$G$5,0,10*ROW('Sanitation Data'!G148)),IF(AND(ISNUMBER(OFFSET('Sanitation Data'!$G$5,0,10*ROW('Sanitation Data'!G148))),DE154="No",ISNUMBER(OFFSET('Sanitation Data'!$G$5,0,10*ROW('Sanitation Data'!G148)))),CONCATENATE("[",ROUND(100-OFFSET('Sanitation Data'!$G$5,0,10*ROW('Sanitation Data'!G148)),0),"]"),IF(AND(ISNUMBER(OFFSET('Sanitation Data'!$G$5,0,10*ROW('Sanitation Data'!G148))),DE154="",ISNUMBER(OFFSET('Sanitation Data'!$G$5,0,10*ROW('Sanitation Data'!G148)))),100-OFFSET('Sanitation Data'!$G$5,0,10*ROW('Sanitation Data'!G148)),NA())))</f>
        <v>#N/A</v>
      </c>
      <c r="AQ154" s="134" t="e">
        <f ca="1">+IF(AND(ISNUMBER(OFFSET('Sanitation Data'!$G$7,0,10*ROW('Sanitation Data'!G148))),DF154="Yes"),OFFSET('Sanitation Data'!$G$7,0,10*ROW('Sanitation Data'!G148)),IF(AND(ISNUMBER(OFFSET('Sanitation Data'!$G$7,0,10*ROW('Sanitation Data'!G148))),DF154="No",ISNUMBER(OFFSET('Sanitation Data'!$G$7,0,10*ROW('Sanitation Data'!G148)))),CONCATENATE("[",ROUND(OFFSET('Sanitation Data'!$G$7,0,10*ROW('Sanitation Data'!G148)),0),"]"),IF(AND(ISNUMBER(OFFSET('Sanitation Data'!$G$7,0,10*ROW('Sanitation Data'!G148))),DF154="",ISNUMBER(OFFSET('Sanitation Data'!$G$7,0,10*ROW('Sanitation Data'!G148)))),OFFSET('Sanitation Data'!$G$7,0,10*ROW('Sanitation Data'!G148)),NA())))</f>
        <v>#N/A</v>
      </c>
      <c r="AR154" s="134" t="e">
        <f ca="1">+IF(AND(ISNUMBER(OFFSET('Sanitation Data'!$G$11,0,10*ROW('Sanitation Data'!G148))),DG154="Yes"),OFFSET('Sanitation Data'!$G$11,0,10*ROW('Sanitation Data'!G148)),IF(AND(ISNUMBER(OFFSET('Sanitation Data'!$G$11,0,10*ROW('Sanitation Data'!G148))),DG154="No",ISNUMBER(OFFSET('Sanitation Data'!$G$11,0,10*ROW('Sanitation Data'!G148)))),CONCATENATE("[",ROUND(OFFSET('Sanitation Data'!$G$11,0,10*ROW('Sanitation Data'!G148)),0),"]"),IF(AND(ISNUMBER(OFFSET('Sanitation Data'!$G$11,0,10*ROW('Sanitation Data'!G148))),DG154="",ISNUMBER(OFFSET('Sanitation Data'!$G$11,0,10*ROW('Sanitation Data'!G148)))),OFFSET('Sanitation Data'!$G$11,0,10*ROW('Sanitation Data'!G148)),NA())))</f>
        <v>#N/A</v>
      </c>
      <c r="AS154" s="134" t="e">
        <f ca="1">+IF(AND(ISNUMBER(OFFSET('Sanitation Data'!$G$12,0,10*ROW('Sanitation Data'!G148))),DH154="Yes"),OFFSET('Sanitation Data'!$G$12,0,10*ROW('Sanitation Data'!G148)),IF(AND(ISNUMBER(OFFSET('Sanitation Data'!$G$12,0,10*ROW('Sanitation Data'!G148))),DH154="No",ISNUMBER(OFFSET('Sanitation Data'!$G$12,0,10*ROW('Sanitation Data'!G148)))),CONCATENATE("[",ROUND(OFFSET('Sanitation Data'!$G$12,0,10*ROW('Sanitation Data'!G148)),0),"]"),IF(AND(ISNUMBER(OFFSET('Sanitation Data'!$G$12,0,10*ROW('Sanitation Data'!G148))),DH154="",ISNUMBER(OFFSET('Sanitation Data'!$G$12,0,10*ROW('Sanitation Data'!G148)))),OFFSET('Sanitation Data'!$G$12,0,10*ROW('Sanitation Data'!G148)),NA())))</f>
        <v>#N/A</v>
      </c>
      <c r="AT154" s="134" t="e">
        <f ca="1">+IF(AND(ISNUMBER(OFFSET('Sanitation Data'!$G$13,0,10*ROW('Sanitation Data'!G148))),DI154="Yes"),OFFSET('Sanitation Data'!$G$13,0,10*ROW('Sanitation Data'!G148)),IF(AND(ISNUMBER(OFFSET('Sanitation Data'!$G$13,0,10*ROW('Sanitation Data'!G148))),DI154="No",ISNUMBER(OFFSET('Sanitation Data'!$G$13,0,10*ROW('Sanitation Data'!G148)))),CONCATENATE("[",ROUND(OFFSET('Sanitation Data'!$G$13,0,10*ROW('Sanitation Data'!G148)),0),"]"),IF(AND(ISNUMBER(OFFSET('Sanitation Data'!$G$13,0,10*ROW('Sanitation Data'!G148))),DI154="",ISNUMBER(OFFSET('Sanitation Data'!$G$13,0,10*ROW('Sanitation Data'!G148)))),OFFSET('Sanitation Data'!$G$13,0,10*ROW('Sanitation Data'!G148)),NA())))</f>
        <v>#N/A</v>
      </c>
      <c r="AU154" s="134" t="e">
        <f ca="1">+IF(AND(ISNUMBER(OFFSET('Sanitation Data'!$H$5,0,10*ROW('Sanitation Data'!H148))),DJ154="Yes"),100-OFFSET('Sanitation Data'!$H$5,0,10*ROW('Sanitation Data'!H148)),IF(AND(ISNUMBER(OFFSET('Sanitation Data'!$H$5,0,10*ROW('Sanitation Data'!H148))),DJ154="No",ISNUMBER(OFFSET('Sanitation Data'!$H$5,0,10*ROW('Sanitation Data'!H148)))),CONCATENATE("[",ROUND(100-OFFSET('Sanitation Data'!$H$5,0,10*ROW('Sanitation Data'!H148)),0),"]"),IF(AND(ISNUMBER(OFFSET('Sanitation Data'!$H$5,0,10*ROW('Sanitation Data'!H148))),DJ154="",ISNUMBER(OFFSET('Sanitation Data'!$H$5,0,10*ROW('Sanitation Data'!H148)))),100-OFFSET('Sanitation Data'!$H$5,0,10*ROW('Sanitation Data'!H148)),NA())))</f>
        <v>#N/A</v>
      </c>
      <c r="AV154" s="134" t="e">
        <f ca="1">+IF(AND(ISNUMBER(OFFSET('Sanitation Data'!$H$7,0,10*ROW('Sanitation Data'!H148))),DK154="Yes"),OFFSET('Sanitation Data'!$H$7,0,10*ROW('Sanitation Data'!H148)),IF(AND(ISNUMBER(OFFSET('Sanitation Data'!$H$7,0,10*ROW('Sanitation Data'!H148))),DK154="No",ISNUMBER(OFFSET('Sanitation Data'!$H$7,0,10*ROW('Sanitation Data'!H148)))),CONCATENATE("[",ROUND(OFFSET('Sanitation Data'!$H$7,0,10*ROW('Sanitation Data'!H148)),0),"]"),IF(AND(ISNUMBER(OFFSET('Sanitation Data'!$H$7,0,10*ROW('Sanitation Data'!H148))),DK154="",ISNUMBER(OFFSET('Sanitation Data'!$H$7,0,10*ROW('Sanitation Data'!H148)))),OFFSET('Sanitation Data'!$H$7,0,10*ROW('Sanitation Data'!H148)),NA())))</f>
        <v>#N/A</v>
      </c>
      <c r="AW154" s="134" t="e">
        <f ca="1">+IF(AND(ISNUMBER(OFFSET('Sanitation Data'!$H$11,0,10*ROW('Sanitation Data'!H148))),DL154="Yes"),OFFSET('Sanitation Data'!$H$11,0,10*ROW('Sanitation Data'!H148)),IF(AND(ISNUMBER(OFFSET('Sanitation Data'!$H$11,0,10*ROW('Sanitation Data'!H148))),DL154="No",ISNUMBER(OFFSET('Sanitation Data'!$H$11,0,10*ROW('Sanitation Data'!H148)))),CONCATENATE("[",ROUND(OFFSET('Sanitation Data'!$H$11,0,10*ROW('Sanitation Data'!H148)),0),"]"),IF(AND(ISNUMBER(OFFSET('Sanitation Data'!$H$11,0,10*ROW('Sanitation Data'!H148))),DL154="",ISNUMBER(OFFSET('Sanitation Data'!$H$11,0,10*ROW('Sanitation Data'!H148)))),OFFSET('Sanitation Data'!$H$11,0,10*ROW('Sanitation Data'!H148)),NA())))</f>
        <v>#N/A</v>
      </c>
      <c r="AX154" s="134" t="e">
        <f ca="1">+IF(AND(ISNUMBER(OFFSET('Sanitation Data'!$H$12,0,10*ROW('Sanitation Data'!H148))),DM154="Yes"),OFFSET('Sanitation Data'!$H$12,0,10*ROW('Sanitation Data'!H148)),IF(AND(ISNUMBER(OFFSET('Sanitation Data'!$H$12,0,10*ROW('Sanitation Data'!H148))),DM154="No",ISNUMBER(OFFSET('Sanitation Data'!$H$12,0,10*ROW('Sanitation Data'!H148)))),CONCATENATE("[",ROUND(OFFSET('Sanitation Data'!$H$12,0,10*ROW('Sanitation Data'!H148)),0),"]"),IF(AND(ISNUMBER(OFFSET('Sanitation Data'!$H$12,0,10*ROW('Sanitation Data'!H148))),DM154="",ISNUMBER(OFFSET('Sanitation Data'!$H$12,0,10*ROW('Sanitation Data'!H148)))),OFFSET('Sanitation Data'!$H$12,0,10*ROW('Sanitation Data'!H148)),NA())))</f>
        <v>#N/A</v>
      </c>
      <c r="AY154" s="134" t="e">
        <f ca="1">+IF(AND(ISNUMBER(OFFSET('Sanitation Data'!$H$13,0,10*ROW('Sanitation Data'!H148))),DN154="Yes"),OFFSET('Sanitation Data'!$H$13,0,10*ROW('Sanitation Data'!H148)),IF(AND(ISNUMBER(OFFSET('Sanitation Data'!$H$13,0,10*ROW('Sanitation Data'!H148))),DN154="No",ISNUMBER(OFFSET('Sanitation Data'!$H$13,0,10*ROW('Sanitation Data'!H148)))),CONCATENATE("[",ROUND(OFFSET('Sanitation Data'!$H$13,0,10*ROW('Sanitation Data'!H148)),0),"]"),IF(AND(ISNUMBER(OFFSET('Sanitation Data'!$H$13,0,10*ROW('Sanitation Data'!H148))),DN154="",ISNUMBER(OFFSET('Sanitation Data'!$H$13,0,10*ROW('Sanitation Data'!H148)))),OFFSET('Sanitation Data'!$H$13,0,10*ROW('Sanitation Data'!H148)),NA())))</f>
        <v>#N/A</v>
      </c>
      <c r="AZ154" s="135" t="e">
        <f ca="1">+IF(AND(ISNUMBER(OFFSET('Hygiene Data'!$C$6,0,10*ROW('Hygiene Data'!C148))),DO154="Yes"),OFFSET('Hygiene Data'!$C$6,0,10*ROW('Hygiene Data'!C148)),IF(AND(ISNUMBER(OFFSET('Hygiene Data'!$C$6,0,10*ROW('Hygiene Data'!C148))),DO154="No",ISNUMBER(OFFSET('Hygiene Data'!$C$6,0,10*ROW('Hygiene Data'!C148)))),CONCATENATE("[",ROUND(OFFSET('Hygiene Data'!$C$6,0,10*ROW('Hygiene Data'!C148)),0),"]"),IF(AND(ISNUMBER(OFFSET('Hygiene Data'!$C$6,0,10*ROW('Hygiene Data'!C148))),DO154="",ISNUMBER(OFFSET('Hygiene Data'!$C$6,0,10*ROW('Hygiene Data'!C148)))),OFFSET('Hygiene Data'!$C$6,0,10*ROW('Hygiene Data'!C148)),NA())))</f>
        <v>#N/A</v>
      </c>
      <c r="BA154" s="135" t="e">
        <f ca="1">+IF(AND(ISNUMBER(OFFSET('Hygiene Data'!$C$8,0,10*ROW('Hygiene Data'!C148))),DP154="Yes"),OFFSET('Hygiene Data'!$C$8,0,10*ROW('Hygiene Data'!C148)),IF(AND(ISNUMBER(OFFSET('Hygiene Data'!$C$8,0,10*ROW('Hygiene Data'!C148))),DP154="No",ISNUMBER(OFFSET('Hygiene Data'!$C$8,0,10*ROW('Hygiene Data'!C148)))),CONCATENATE("[",ROUND(OFFSET('Hygiene Data'!$C$8,0,10*ROW('Hygiene Data'!C148)),0),"]"),IF(AND(ISNUMBER(OFFSET('Hygiene Data'!$C$8,0,10*ROW('Hygiene Data'!C148))),DP154="",ISNUMBER(OFFSET('Hygiene Data'!$C$8,0,10*ROW('Hygiene Data'!C148)))),OFFSET('Hygiene Data'!$C$8,0,10*ROW('Hygiene Data'!C148)),NA())))</f>
        <v>#N/A</v>
      </c>
      <c r="BB154" s="135" t="e">
        <f ca="1">+IF(AND(ISNUMBER(OFFSET('Hygiene Data'!$C$10,0,10*ROW('Hygiene Data'!C148))),DQ154="Yes"),OFFSET('Hygiene Data'!$C$10,0,10*ROW('Hygiene Data'!C148)),IF(AND(ISNUMBER(OFFSET('Hygiene Data'!$C$10,0,10*ROW('Hygiene Data'!C148))),DQ154="No",ISNUMBER(OFFSET('Hygiene Data'!$C$10,0,10*ROW('Hygiene Data'!C148)))),CONCATENATE("[",ROUND(OFFSET('Hygiene Data'!$C$10,0,10*ROW('Hygiene Data'!C148)),0),"]"),IF(AND(ISNUMBER(OFFSET('Hygiene Data'!$C$10,0,10*ROW('Hygiene Data'!C148))),DQ154="",ISNUMBER(OFFSET('Hygiene Data'!$C$10,0,10*ROW('Hygiene Data'!C148)))),OFFSET('Hygiene Data'!$C$10,0,10*ROW('Hygiene Data'!C148)),NA())))</f>
        <v>#N/A</v>
      </c>
      <c r="BC154" s="135" t="e">
        <f ca="1">+IF(AND(ISNUMBER(OFFSET('Hygiene Data'!$D$6,0,10*ROW('Hygiene Data'!D148))),DR154="Yes"),OFFSET('Hygiene Data'!$D$6,0,10*ROW('Hygiene Data'!D148)),IF(AND(ISNUMBER(OFFSET('Hygiene Data'!$D$6,0,10*ROW('Hygiene Data'!D148))),DR154="No",ISNUMBER(OFFSET('Hygiene Data'!$D$6,0,10*ROW('Hygiene Data'!D148)))),CONCATENATE("[",ROUND(OFFSET('Hygiene Data'!$D$6,0,10*ROW('Hygiene Data'!D148)),0),"]"),IF(AND(ISNUMBER(OFFSET('Hygiene Data'!$D$6,0,10*ROW('Hygiene Data'!D148))),DR154="",ISNUMBER(OFFSET('Hygiene Data'!$D$6,0,10*ROW('Hygiene Data'!D148)))),OFFSET('Hygiene Data'!$D$6,0,10*ROW('Hygiene Data'!D148)),NA())))</f>
        <v>#N/A</v>
      </c>
      <c r="BD154" s="135" t="e">
        <f ca="1">+IF(AND(ISNUMBER(OFFSET('Hygiene Data'!$D$8,0,10*ROW('Hygiene Data'!D148))),DS154="Yes"),OFFSET('Hygiene Data'!$D$8,0,10*ROW('Hygiene Data'!D148)),IF(AND(ISNUMBER(OFFSET('Hygiene Data'!$D$8,0,10*ROW('Hygiene Data'!D148))),DS154="No",ISNUMBER(OFFSET('Hygiene Data'!$D$8,0,10*ROW('Hygiene Data'!D148)))),CONCATENATE("[",ROUND(OFFSET('Hygiene Data'!$D$8,0,10*ROW('Hygiene Data'!D148)),0),"]"),IF(AND(ISNUMBER(OFFSET('Hygiene Data'!$D$8,0,10*ROW('Hygiene Data'!D148))),DS154="",ISNUMBER(OFFSET('Hygiene Data'!$D$8,0,10*ROW('Hygiene Data'!D148)))),OFFSET('Hygiene Data'!$D$8,0,10*ROW('Hygiene Data'!D148)),NA())))</f>
        <v>#N/A</v>
      </c>
      <c r="BE154" s="135" t="e">
        <f ca="1">+IF(AND(ISNUMBER(OFFSET('Hygiene Data'!$D$10,0,10*ROW('Hygiene Data'!D148))),DT154="Yes"),OFFSET('Hygiene Data'!$D$10,0,10*ROW('Hygiene Data'!D148)),IF(AND(ISNUMBER(OFFSET('Hygiene Data'!$D$10,0,10*ROW('Hygiene Data'!D148))),DT154="No",ISNUMBER(OFFSET('Hygiene Data'!$D$10,0,10*ROW('Hygiene Data'!D148)))),CONCATENATE("[",ROUND(OFFSET('Hygiene Data'!$D$10,0,10*ROW('Hygiene Data'!D148)),0),"]"),IF(AND(ISNUMBER(OFFSET('Hygiene Data'!$D$10,0,10*ROW('Hygiene Data'!D148))),DT154="",ISNUMBER(OFFSET('Hygiene Data'!$D$10,0,10*ROW('Hygiene Data'!D148)))),OFFSET('Hygiene Data'!$D$10,0,10*ROW('Hygiene Data'!D148)),NA())))</f>
        <v>#N/A</v>
      </c>
      <c r="BF154" s="135" t="e">
        <f ca="1">+IF(AND(ISNUMBER(OFFSET('Hygiene Data'!$E$6,0,10*ROW('Hygiene Data'!E148))),DU154="Yes"),OFFSET('Hygiene Data'!$E$6,0,10*ROW('Hygiene Data'!E148)),IF(AND(ISNUMBER(OFFSET('Hygiene Data'!$E$6,0,10*ROW('Hygiene Data'!E148))),DU154="No",ISNUMBER(OFFSET('Hygiene Data'!$E$6,0,10*ROW('Hygiene Data'!E148)))),CONCATENATE("[",ROUND(OFFSET('Hygiene Data'!$E$6,0,10*ROW('Hygiene Data'!E148)),0),"]"),IF(AND(ISNUMBER(OFFSET('Hygiene Data'!$E$6,0,10*ROW('Hygiene Data'!E148))),DU154="",ISNUMBER(OFFSET('Hygiene Data'!$E$6,0,10*ROW('Hygiene Data'!E148)))),OFFSET('Hygiene Data'!$E$6,0,10*ROW('Hygiene Data'!E148)),NA())))</f>
        <v>#N/A</v>
      </c>
      <c r="BG154" s="135" t="e">
        <f ca="1">+IF(AND(ISNUMBER(OFFSET('Hygiene Data'!$E$8,0,10*ROW('Hygiene Data'!E148))),DV154="Yes"),OFFSET('Hygiene Data'!$E$8,0,10*ROW('Hygiene Data'!E148)),IF(AND(ISNUMBER(OFFSET('Hygiene Data'!$E$8,0,10*ROW('Hygiene Data'!E148))),DV154="No",ISNUMBER(OFFSET('Hygiene Data'!$E$8,0,10*ROW('Hygiene Data'!E148)))),CONCATENATE("[",ROUND(OFFSET('Hygiene Data'!$E$8,0,10*ROW('Hygiene Data'!E148)),0),"]"),IF(AND(ISNUMBER(OFFSET('Hygiene Data'!$E$8,0,10*ROW('Hygiene Data'!E148))),DV154="",ISNUMBER(OFFSET('Hygiene Data'!$E$8,0,10*ROW('Hygiene Data'!E148)))),OFFSET('Hygiene Data'!$E$8,0,10*ROW('Hygiene Data'!E148)),NA())))</f>
        <v>#N/A</v>
      </c>
      <c r="BH154" s="135" t="e">
        <f ca="1">+IF(AND(ISNUMBER(OFFSET('Hygiene Data'!$E$10,0,10*ROW('Hygiene Data'!E148))),DW154="Yes"),OFFSET('Hygiene Data'!$E$10,0,10*ROW('Hygiene Data'!E148)),IF(AND(ISNUMBER(OFFSET('Hygiene Data'!$E$10,0,10*ROW('Hygiene Data'!E148))),DW154="No",ISNUMBER(OFFSET('Hygiene Data'!$E$10,0,10*ROW('Hygiene Data'!E148)))),CONCATENATE("[",ROUND(OFFSET('Hygiene Data'!$E$10,0,10*ROW('Hygiene Data'!E148)),0),"]"),IF(AND(ISNUMBER(OFFSET('Hygiene Data'!$E$10,0,10*ROW('Hygiene Data'!E148))),DW154="",ISNUMBER(OFFSET('Hygiene Data'!$E$10,0,10*ROW('Hygiene Data'!E148)))),OFFSET('Hygiene Data'!$E$10,0,10*ROW('Hygiene Data'!E148)),NA())))</f>
        <v>#N/A</v>
      </c>
      <c r="BI154" s="135" t="e">
        <f ca="1">+IF(AND(ISNUMBER(OFFSET('Hygiene Data'!$F$6,0,10*ROW('Hygiene Data'!F148))),DX154="Yes"),OFFSET('Hygiene Data'!$F$6,0,10*ROW('Hygiene Data'!F148)),IF(AND(ISNUMBER(OFFSET('Hygiene Data'!$F$6,0,10*ROW('Hygiene Data'!F148))),DX154="No",ISNUMBER(OFFSET('Hygiene Data'!$F$6,0,10*ROW('Hygiene Data'!F148)))),CONCATENATE("[",ROUND(OFFSET('Hygiene Data'!$F$6,0,10*ROW('Hygiene Data'!F148)),0),"]"),IF(AND(ISNUMBER(OFFSET('Hygiene Data'!$F$6,0,10*ROW('Hygiene Data'!F148))),DX154="",ISNUMBER(OFFSET('Hygiene Data'!$F$6,0,10*ROW('Hygiene Data'!F148)))),OFFSET('Hygiene Data'!$F$6,0,10*ROW('Hygiene Data'!F148)),NA())))</f>
        <v>#N/A</v>
      </c>
      <c r="BJ154" s="135" t="e">
        <f ca="1">+IF(AND(ISNUMBER(OFFSET('Hygiene Data'!$F$8,0,10*ROW('Hygiene Data'!F148))),DY154="Yes"),OFFSET('Hygiene Data'!$F$8,0,10*ROW('Hygiene Data'!F148)),IF(AND(ISNUMBER(OFFSET('Hygiene Data'!$F$8,0,10*ROW('Hygiene Data'!F148))),DY154="No",ISNUMBER(OFFSET('Hygiene Data'!$F$8,0,10*ROW('Hygiene Data'!F148)))),CONCATENATE("[",ROUND(OFFSET('Hygiene Data'!$F$8,0,10*ROW('Hygiene Data'!F148)),0),"]"),IF(AND(ISNUMBER(OFFSET('Hygiene Data'!$F$8,0,10*ROW('Hygiene Data'!F148))),DY154="",ISNUMBER(OFFSET('Hygiene Data'!$F$8,0,10*ROW('Hygiene Data'!F148)))),OFFSET('Hygiene Data'!$F$8,0,10*ROW('Hygiene Data'!F148)),NA())))</f>
        <v>#N/A</v>
      </c>
      <c r="BK154" s="135" t="e">
        <f ca="1">+IF(AND(ISNUMBER(OFFSET('Hygiene Data'!$F$10,0,10*ROW('Hygiene Data'!F148))),DZ154="Yes"),OFFSET('Hygiene Data'!$F$10,0,10*ROW('Hygiene Data'!F148)),IF(AND(ISNUMBER(OFFSET('Hygiene Data'!$F$10,0,10*ROW('Hygiene Data'!F148))),DZ154="No",ISNUMBER(OFFSET('Hygiene Data'!$F$10,0,10*ROW('Hygiene Data'!F148)))),CONCATENATE("[",ROUND(OFFSET('Hygiene Data'!$F$10,0,10*ROW('Hygiene Data'!F148)),0),"]"),IF(AND(ISNUMBER(OFFSET('Hygiene Data'!$F$10,0,10*ROW('Hygiene Data'!F148))),DZ154="",ISNUMBER(OFFSET('Hygiene Data'!$F$10,0,10*ROW('Hygiene Data'!F148)))),OFFSET('Hygiene Data'!$F$10,0,10*ROW('Hygiene Data'!F148)),NA())))</f>
        <v>#N/A</v>
      </c>
      <c r="BL154" s="135" t="e">
        <f ca="1">+IF(AND(ISNUMBER(OFFSET('Hygiene Data'!$G$6,0,10*ROW('Hygiene Data'!G148))),EA154="Yes"),OFFSET('Hygiene Data'!$G$6,0,10*ROW('Hygiene Data'!G148)),IF(AND(ISNUMBER(OFFSET('Hygiene Data'!$G$6,0,10*ROW('Hygiene Data'!G148))),EA154="No",ISNUMBER(OFFSET('Hygiene Data'!$G$6,0,10*ROW('Hygiene Data'!G148)))),CONCATENATE("[",ROUND(OFFSET('Hygiene Data'!$G$6,0,10*ROW('Hygiene Data'!G148)),0),"]"),IF(AND(ISNUMBER(OFFSET('Hygiene Data'!$G$6,0,10*ROW('Hygiene Data'!G148))),EA154="",ISNUMBER(OFFSET('Hygiene Data'!$G$6,0,10*ROW('Hygiene Data'!G148)))),OFFSET('Hygiene Data'!$G$6,0,10*ROW('Hygiene Data'!G148)),NA())))</f>
        <v>#N/A</v>
      </c>
      <c r="BM154" s="135" t="e">
        <f ca="1">+IF(AND(ISNUMBER(OFFSET('Hygiene Data'!$G$8,0,10*ROW('Hygiene Data'!G148))),EB154="Yes"),OFFSET('Hygiene Data'!$G$8,0,10*ROW('Hygiene Data'!G148)),IF(AND(ISNUMBER(OFFSET('Hygiene Data'!$G$8,0,10*ROW('Hygiene Data'!G148))),EB154="No",ISNUMBER(OFFSET('Hygiene Data'!$G$8,0,10*ROW('Hygiene Data'!G148)))),CONCATENATE("[",ROUND(OFFSET('Hygiene Data'!$G$8,0,10*ROW('Hygiene Data'!G148)),0),"]"),IF(AND(ISNUMBER(OFFSET('Hygiene Data'!$G$8,0,10*ROW('Hygiene Data'!G148))),EB154="",ISNUMBER(OFFSET('Hygiene Data'!$G$8,0,10*ROW('Hygiene Data'!G148)))),OFFSET('Hygiene Data'!$G$8,0,10*ROW('Hygiene Data'!G148)),NA())))</f>
        <v>#N/A</v>
      </c>
      <c r="BN154" s="135" t="e">
        <f ca="1">+IF(AND(ISNUMBER(OFFSET('Hygiene Data'!$G$10,0,10*ROW('Hygiene Data'!G148))),EC154="Yes"),OFFSET('Hygiene Data'!$G$10,0,10*ROW('Hygiene Data'!G148)),IF(AND(ISNUMBER(OFFSET('Hygiene Data'!$G$10,0,10*ROW('Hygiene Data'!G148))),EC154="No",ISNUMBER(OFFSET('Hygiene Data'!$G$10,0,10*ROW('Hygiene Data'!G148)))),CONCATENATE("[",ROUND(OFFSET('Hygiene Data'!$G$10,0,10*ROW('Hygiene Data'!G148)),0),"]"),IF(AND(ISNUMBER(OFFSET('Hygiene Data'!$G$10,0,10*ROW('Hygiene Data'!G148))),EC154="",ISNUMBER(OFFSET('Hygiene Data'!$G$10,0,10*ROW('Hygiene Data'!G148)))),OFFSET('Hygiene Data'!$G$10,0,10*ROW('Hygiene Data'!G148)),NA())))</f>
        <v>#N/A</v>
      </c>
      <c r="BO154" s="135" t="e">
        <f ca="1">+IF(AND(ISNUMBER(OFFSET('Hygiene Data'!$H$6,0,10*ROW('Hygiene Data'!H148))),ED154="Yes"),OFFSET('Hygiene Data'!$H$6,0,10*ROW('Hygiene Data'!H148)),IF(AND(ISNUMBER(OFFSET('Hygiene Data'!$H$6,0,10*ROW('Hygiene Data'!H148))),ED154="No",ISNUMBER(OFFSET('Hygiene Data'!$H$6,0,10*ROW('Hygiene Data'!H148)))),CONCATENATE("[",ROUND(OFFSET('Hygiene Data'!$H$6,0,10*ROW('Hygiene Data'!H148)),0),"]"),IF(AND(ISNUMBER(OFFSET('Hygiene Data'!$H$6,0,10*ROW('Hygiene Data'!H148))),ED154="",ISNUMBER(OFFSET('Hygiene Data'!$H$6,0,10*ROW('Hygiene Data'!H148)))),OFFSET('Hygiene Data'!$H$6,0,10*ROW('Hygiene Data'!H148)),NA())))</f>
        <v>#N/A</v>
      </c>
      <c r="BP154" s="135" t="e">
        <f ca="1">+IF(AND(ISNUMBER(OFFSET('Hygiene Data'!$H$8,0,10*ROW('Hygiene Data'!H148))),EE154="Yes"),OFFSET('Hygiene Data'!$H$8,0,10*ROW('Hygiene Data'!H148)),IF(AND(ISNUMBER(OFFSET('Hygiene Data'!$H$8,0,10*ROW('Hygiene Data'!H148))),EE154="No",ISNUMBER(OFFSET('Hygiene Data'!$H$8,0,10*ROW('Hygiene Data'!H148)))),CONCATENATE("[",ROUND(OFFSET('Hygiene Data'!$H$8,0,10*ROW('Hygiene Data'!H148)),0),"]"),IF(AND(ISNUMBER(OFFSET('Hygiene Data'!$H$8,0,10*ROW('Hygiene Data'!H148))),EE154="",ISNUMBER(OFFSET('Hygiene Data'!$H$8,0,10*ROW('Hygiene Data'!H148)))),OFFSET('Hygiene Data'!$H$8,0,10*ROW('Hygiene Data'!H148)),NA())))</f>
        <v>#N/A</v>
      </c>
      <c r="BQ154" s="135" t="e">
        <f ca="1">+IF(AND(ISNUMBER(OFFSET('Hygiene Data'!$H$10,0,10*ROW('Hygiene Data'!H148))),EF154="Yes"),OFFSET('Hygiene Data'!$H$10,0,10*ROW('Hygiene Data'!H148)),IF(AND(ISNUMBER(OFFSET('Hygiene Data'!$H$10,0,10*ROW('Hygiene Data'!H148))),EF154="No",ISNUMBER(OFFSET('Hygiene Data'!$H$10,0,10*ROW('Hygiene Data'!H148)))),CONCATENATE("[",ROUND(OFFSET('Hygiene Data'!$H$10,0,10*ROW('Hygiene Data'!H148)),0),"]"),IF(AND(ISNUMBER(OFFSET('Hygiene Data'!$H$10,0,10*ROW('Hygiene Data'!H148))),EF154="",ISNUMBER(OFFSET('Hygiene Data'!$H$10,0,10*ROW('Hygiene Data'!H148)))),OFFSET('Hygiene Data'!$H$10,0,10*ROW('Hygiene Data'!H148)),NA())))</f>
        <v>#N/A</v>
      </c>
      <c r="BS154" s="34" t="str">
        <f ca="1">+IF(OFFSET('Water Data'!$C$28,0,10*ROW('Water Data'!C148))="","",OFFSET('Water Data'!$C$28,0,10*ROW('Water Data'!C148)))</f>
        <v/>
      </c>
      <c r="BT154" s="34" t="str">
        <f ca="1">+IF(OFFSET('Water Data'!$C$29,0,10*ROW('Water Data'!C148))="","",OFFSET('Water Data'!$C$29,0,10*ROW('Water Data'!C148)))</f>
        <v/>
      </c>
      <c r="BU154" s="34" t="str">
        <f ca="1">+IF(OFFSET('Water Data'!$C$30,0,10*ROW('Water Data'!C148))="","",OFFSET('Water Data'!$C$30,0,10*ROW('Water Data'!C148)))</f>
        <v/>
      </c>
      <c r="BV154" s="34" t="str">
        <f ca="1">+IF(OFFSET('Water Data'!$D$28,0,10*ROW('Water Data'!D148))="","",OFFSET('Water Data'!$D$28,0,10*ROW('Water Data'!D148)))</f>
        <v/>
      </c>
      <c r="BW154" s="34" t="str">
        <f ca="1">+IF(OFFSET('Water Data'!$D$29,0,10*ROW('Water Data'!D148))="","",OFFSET('Water Data'!$D$29,0,10*ROW('Water Data'!D148)))</f>
        <v/>
      </c>
      <c r="BX154" s="34" t="str">
        <f ca="1">+IF(OFFSET('Water Data'!$D$30,0,10*ROW('Water Data'!D148))="","",OFFSET('Water Data'!$D$30,0,10*ROW('Water Data'!D148)))</f>
        <v/>
      </c>
      <c r="BY154" s="34" t="str">
        <f ca="1">+IF(OFFSET('Water Data'!$E$28,0,10*ROW('Water Data'!E148))="","",OFFSET('Water Data'!$E$28,0,10*ROW('Water Data'!E148)))</f>
        <v/>
      </c>
      <c r="BZ154" s="34" t="str">
        <f ca="1">+IF(OFFSET('Water Data'!$E$29,0,10*ROW('Water Data'!E148))="","",OFFSET('Water Data'!$E$29,0,10*ROW('Water Data'!E148)))</f>
        <v/>
      </c>
      <c r="CA154" s="34" t="str">
        <f ca="1">+IF(OFFSET('Water Data'!$E$30,0,10*ROW('Water Data'!E148))="","",OFFSET('Water Data'!$E$30,0,10*ROW('Water Data'!E148)))</f>
        <v/>
      </c>
      <c r="CB154" s="34" t="str">
        <f ca="1">+IF(OFFSET('Water Data'!$F$28,0,10*ROW('Water Data'!F148))="","",OFFSET('Water Data'!$F$28,0,10*ROW('Water Data'!F148)))</f>
        <v/>
      </c>
      <c r="CC154" s="34" t="str">
        <f ca="1">+IF(OFFSET('Water Data'!$F$29,0,10*ROW('Water Data'!F148))="","",OFFSET('Water Data'!$F$29,0,10*ROW('Water Data'!F148)))</f>
        <v/>
      </c>
      <c r="CD154" s="34" t="str">
        <f ca="1">+IF(OFFSET('Water Data'!$F$30,0,10*ROW('Water Data'!F148))="","",OFFSET('Water Data'!$F$30,0,10*ROW('Water Data'!F148)))</f>
        <v/>
      </c>
      <c r="CE154" s="34" t="str">
        <f ca="1">+IF(OFFSET('Water Data'!$G$28,0,10*ROW('Water Data'!G148))="","",OFFSET('Water Data'!$G$28,0,10*ROW('Water Data'!G148)))</f>
        <v/>
      </c>
      <c r="CF154" s="34" t="str">
        <f ca="1">+IF(OFFSET('Water Data'!$G$29,0,10*ROW('Water Data'!G148))="","",OFFSET('Water Data'!$G$29,0,10*ROW('Water Data'!G148)))</f>
        <v/>
      </c>
      <c r="CG154" s="34" t="str">
        <f ca="1">+IF(OFFSET('Water Data'!$G$30,0,10*ROW('Water Data'!G148))="","",OFFSET('Water Data'!$G$30,0,10*ROW('Water Data'!G148)))</f>
        <v/>
      </c>
      <c r="CH154" s="34" t="str">
        <f ca="1">+IF(OFFSET('Water Data'!$H$28,0,10*ROW('Water Data'!H148))="","",OFFSET('Water Data'!$H$28,0,10*ROW('Water Data'!H148)))</f>
        <v/>
      </c>
      <c r="CI154" s="34" t="str">
        <f ca="1">+IF(OFFSET('Water Data'!$H$29,0,10*ROW('Water Data'!H148))="","",OFFSET('Water Data'!$H$29,0,10*ROW('Water Data'!H148)))</f>
        <v/>
      </c>
      <c r="CJ154" s="34" t="str">
        <f ca="1">+IF(OFFSET('Water Data'!$H$30,0,10*ROW('Water Data'!H148))="","",OFFSET('Water Data'!$H$30,0,10*ROW('Water Data'!H148)))</f>
        <v/>
      </c>
      <c r="CK154" s="34" t="str">
        <f ca="1">+IF(OFFSET('Sanitation Data'!$C$29,0,10*ROW('Sanitation Data'!C148))="","",OFFSET('Sanitation Data'!$C$29,0,10*ROW('Sanitation Data'!C148)))</f>
        <v/>
      </c>
      <c r="CL154" s="34" t="str">
        <f ca="1">+IF(OFFSET('Sanitation Data'!$C$30,0,10*ROW('Sanitation Data'!C148))="","",OFFSET('Sanitation Data'!$C$30,0,10*ROW('Sanitation Data'!C148)))</f>
        <v/>
      </c>
      <c r="CM154" s="34" t="str">
        <f ca="1">+IF(OFFSET('Sanitation Data'!$C$31,0,10*ROW('Sanitation Data'!C148))="","",OFFSET('Sanitation Data'!$C$31,0,10*ROW('Sanitation Data'!C148)))</f>
        <v/>
      </c>
      <c r="CN154" s="34" t="str">
        <f ca="1">+IF(OFFSET('Sanitation Data'!$C$32,0,10*ROW('Sanitation Data'!C148))="","",OFFSET('Sanitation Data'!$C$32,0,10*ROW('Sanitation Data'!C148)))</f>
        <v/>
      </c>
      <c r="CO154" s="34" t="str">
        <f ca="1">+IF(OFFSET('Sanitation Data'!$C$33,0,10*ROW('Sanitation Data'!C148))="","",OFFSET('Sanitation Data'!$C$33,0,10*ROW('Sanitation Data'!C148)))</f>
        <v/>
      </c>
      <c r="CP154" s="34" t="str">
        <f ca="1">+IF(OFFSET('Sanitation Data'!$D$29,0,10*ROW('Sanitation Data'!D148))="","",OFFSET('Sanitation Data'!$D$29,0,10*ROW('Sanitation Data'!D148)))</f>
        <v/>
      </c>
      <c r="CQ154" s="34" t="str">
        <f ca="1">+IF(OFFSET('Sanitation Data'!$D$30,0,10*ROW('Sanitation Data'!D148))="","",OFFSET('Sanitation Data'!$D$30,0,10*ROW('Sanitation Data'!D148)))</f>
        <v/>
      </c>
      <c r="CR154" s="34" t="str">
        <f ca="1">+IF(OFFSET('Sanitation Data'!$D$31,0,10*ROW('Sanitation Data'!D148))="","",OFFSET('Sanitation Data'!$D$31,0,10*ROW('Sanitation Data'!D148)))</f>
        <v/>
      </c>
      <c r="CS154" s="34" t="str">
        <f ca="1">+IF(OFFSET('Sanitation Data'!$D$32,0,10*ROW('Sanitation Data'!D148))="","",OFFSET('Sanitation Data'!$D$32,0,10*ROW('Sanitation Data'!D148)))</f>
        <v/>
      </c>
      <c r="CT154" s="34" t="str">
        <f ca="1">+IF(OFFSET('Sanitation Data'!$D$33,0,10*ROW('Sanitation Data'!D148))="","",OFFSET('Sanitation Data'!$D$33,0,10*ROW('Sanitation Data'!D148)))</f>
        <v/>
      </c>
      <c r="CU154" s="34" t="str">
        <f ca="1">+IF(OFFSET('Sanitation Data'!$E$29,0,10*ROW('Sanitation Data'!E148))="","",OFFSET('Sanitation Data'!$E$29,0,10*ROW('Sanitation Data'!E148)))</f>
        <v/>
      </c>
      <c r="CV154" s="34" t="str">
        <f ca="1">+IF(OFFSET('Sanitation Data'!$E$30,0,10*ROW('Sanitation Data'!E148))="","",OFFSET('Sanitation Data'!$E$30,0,10*ROW('Sanitation Data'!E148)))</f>
        <v/>
      </c>
      <c r="CW154" s="34" t="str">
        <f ca="1">+IF(OFFSET('Sanitation Data'!$E$31,0,10*ROW('Sanitation Data'!E148))="","",OFFSET('Sanitation Data'!$E$31,0,10*ROW('Sanitation Data'!E148)))</f>
        <v/>
      </c>
      <c r="CX154" s="34" t="str">
        <f ca="1">+IF(OFFSET('Sanitation Data'!$E$32,0,10*ROW('Sanitation Data'!E148))="","",OFFSET('Sanitation Data'!$E$32,0,10*ROW('Sanitation Data'!E148)))</f>
        <v/>
      </c>
      <c r="CY154" s="34" t="str">
        <f ca="1">+IF(OFFSET('Sanitation Data'!$E$33,0,10*ROW('Sanitation Data'!E148))="","",OFFSET('Sanitation Data'!$E$33,0,10*ROW('Sanitation Data'!E148)))</f>
        <v/>
      </c>
      <c r="CZ154" s="34" t="str">
        <f ca="1">+IF(OFFSET('Sanitation Data'!$F$29,0,10*ROW('Sanitation Data'!F148))="","",OFFSET('Sanitation Data'!$F$29,0,10*ROW('Sanitation Data'!F148)))</f>
        <v/>
      </c>
      <c r="DA154" s="34" t="str">
        <f ca="1">+IF(OFFSET('Sanitation Data'!$F$30,0,10*ROW('Sanitation Data'!F148))="","",OFFSET('Sanitation Data'!$F$30,0,10*ROW('Sanitation Data'!F148)))</f>
        <v/>
      </c>
      <c r="DB154" s="34" t="str">
        <f ca="1">+IF(OFFSET('Sanitation Data'!$F$31,0,10*ROW('Sanitation Data'!F148))="","",OFFSET('Sanitation Data'!$F$31,0,10*ROW('Sanitation Data'!F148)))</f>
        <v/>
      </c>
      <c r="DC154" s="34" t="str">
        <f ca="1">+IF(OFFSET('Sanitation Data'!$F$32,0,10*ROW('Sanitation Data'!F148))="","",OFFSET('Sanitation Data'!$F$32,0,10*ROW('Sanitation Data'!F148)))</f>
        <v/>
      </c>
      <c r="DD154" s="34" t="str">
        <f ca="1">+IF(OFFSET('Sanitation Data'!$F$33,0,10*ROW('Sanitation Data'!F148))="","",OFFSET('Sanitation Data'!$F$33,0,10*ROW('Sanitation Data'!F148)))</f>
        <v/>
      </c>
      <c r="DE154" s="34" t="str">
        <f ca="1">+IF(OFFSET('Sanitation Data'!$G$29,0,10*ROW('Sanitation Data'!G148))="","",OFFSET('Sanitation Data'!$G$29,0,10*ROW('Sanitation Data'!G148)))</f>
        <v/>
      </c>
      <c r="DF154" s="34" t="str">
        <f ca="1">+IF(OFFSET('Sanitation Data'!$G$30,0,10*ROW('Sanitation Data'!G148))="","",OFFSET('Sanitation Data'!$G$30,0,10*ROW('Sanitation Data'!G148)))</f>
        <v/>
      </c>
      <c r="DG154" s="34" t="str">
        <f ca="1">+IF(OFFSET('Sanitation Data'!$G$31,0,10*ROW('Sanitation Data'!G148))="","",OFFSET('Sanitation Data'!$G$31,0,10*ROW('Sanitation Data'!G148)))</f>
        <v/>
      </c>
      <c r="DH154" s="34" t="str">
        <f ca="1">+IF(OFFSET('Sanitation Data'!$G$32,0,10*ROW('Sanitation Data'!G148))="","",OFFSET('Sanitation Data'!$G$32,0,10*ROW('Sanitation Data'!G148)))</f>
        <v/>
      </c>
      <c r="DI154" s="34" t="str">
        <f ca="1">+IF(OFFSET('Sanitation Data'!$G$33,0,10*ROW('Sanitation Data'!G148))="","",OFFSET('Sanitation Data'!$G$33,0,10*ROW('Sanitation Data'!G148)))</f>
        <v/>
      </c>
      <c r="DJ154" s="34" t="str">
        <f ca="1">+IF(OFFSET('Sanitation Data'!$H$29,0,10*ROW('Sanitation Data'!H148))="","",OFFSET('Sanitation Data'!$H$29,0,10*ROW('Sanitation Data'!H148)))</f>
        <v/>
      </c>
      <c r="DK154" s="34" t="str">
        <f ca="1">+IF(OFFSET('Sanitation Data'!$H$30,0,10*ROW('Sanitation Data'!H148))="","",OFFSET('Sanitation Data'!$H$30,0,10*ROW('Sanitation Data'!H148)))</f>
        <v/>
      </c>
      <c r="DL154" s="34" t="str">
        <f ca="1">+IF(OFFSET('Sanitation Data'!$H$31,0,10*ROW('Sanitation Data'!H148))="","",OFFSET('Sanitation Data'!$H$31,0,10*ROW('Sanitation Data'!H148)))</f>
        <v/>
      </c>
      <c r="DM154" s="34" t="str">
        <f ca="1">+IF(OFFSET('Sanitation Data'!$H$32,0,10*ROW('Sanitation Data'!H148))="","",OFFSET('Sanitation Data'!$H$32,0,10*ROW('Sanitation Data'!H148)))</f>
        <v/>
      </c>
      <c r="DN154" s="34" t="str">
        <f ca="1">+IF(OFFSET('Sanitation Data'!$H$33,0,10*ROW('Sanitation Data'!H148))="","",OFFSET('Sanitation Data'!$H$33,0,10*ROW('Sanitation Data'!H148)))</f>
        <v/>
      </c>
      <c r="DO154" s="34" t="str">
        <f ca="1">+IF(OFFSET('Hygiene Data'!$C$12,0,10*ROW('Hygiene Data'!C148))="","",OFFSET('Hygiene Data'!$C$12,0,10*ROW('Hygiene Data'!C148)))</f>
        <v/>
      </c>
      <c r="DP154" s="34" t="str">
        <f ca="1">+IF(OFFSET('Hygiene Data'!$C$13,0,10*ROW('Hygiene Data'!C148))="","",OFFSET('Hygiene Data'!$C$13,0,10*ROW('Hygiene Data'!C148)))</f>
        <v/>
      </c>
      <c r="DQ154" s="34" t="str">
        <f ca="1">+IF(OFFSET('Hygiene Data'!$C$14,0,10*ROW('Hygiene Data'!C148))="","",OFFSET('Hygiene Data'!$C$14,0,10*ROW('Hygiene Data'!C148)))</f>
        <v/>
      </c>
      <c r="DR154" s="34" t="str">
        <f ca="1">+IF(OFFSET('Hygiene Data'!$D$12,0,10*ROW('Hygiene Data'!D148))="","",OFFSET('Hygiene Data'!$D$12,0,10*ROW('Hygiene Data'!D148)))</f>
        <v/>
      </c>
      <c r="DS154" s="34" t="str">
        <f ca="1">+IF(OFFSET('Hygiene Data'!$D$13,0,10*ROW('Hygiene Data'!D148))="","",OFFSET('Hygiene Data'!$D$13,0,10*ROW('Hygiene Data'!D148)))</f>
        <v/>
      </c>
      <c r="DT154" s="34" t="str">
        <f ca="1">+IF(OFFSET('Hygiene Data'!$D$14,0,10*ROW('Hygiene Data'!D148))="","",OFFSET('Hygiene Data'!$D$14,0,10*ROW('Hygiene Data'!D148)))</f>
        <v/>
      </c>
      <c r="DU154" s="34" t="str">
        <f ca="1">+IF(OFFSET('Hygiene Data'!$E$12,0,10*ROW('Hygiene Data'!E148))="","",OFFSET('Hygiene Data'!$E$12,0,10*ROW('Hygiene Data'!E148)))</f>
        <v/>
      </c>
      <c r="DV154" s="34" t="str">
        <f ca="1">+IF(OFFSET('Hygiene Data'!$E$13,0,10*ROW('Hygiene Data'!E148))="","",OFFSET('Hygiene Data'!$E$13,0,10*ROW('Hygiene Data'!E148)))</f>
        <v/>
      </c>
      <c r="DW154" s="34" t="str">
        <f ca="1">+IF(OFFSET('Hygiene Data'!$E$14,0,10*ROW('Hygiene Data'!E148))="","",OFFSET('Hygiene Data'!$E$14,0,10*ROW('Hygiene Data'!E148)))</f>
        <v/>
      </c>
      <c r="DX154" s="34" t="str">
        <f ca="1">+IF(OFFSET('Hygiene Data'!$F$12,0,10*ROW('Hygiene Data'!F148))="","",OFFSET('Hygiene Data'!$F$12,0,10*ROW('Hygiene Data'!F148)))</f>
        <v/>
      </c>
      <c r="DY154" s="34" t="str">
        <f ca="1">+IF(OFFSET('Hygiene Data'!$F$13,0,10*ROW('Hygiene Data'!F148))="","",OFFSET('Hygiene Data'!$F$13,0,10*ROW('Hygiene Data'!F148)))</f>
        <v/>
      </c>
      <c r="DZ154" s="34" t="str">
        <f ca="1">+IF(OFFSET('Hygiene Data'!$F$14,0,10*ROW('Hygiene Data'!F148))="","",OFFSET('Hygiene Data'!$F$14,0,10*ROW('Hygiene Data'!F148)))</f>
        <v/>
      </c>
      <c r="EA154" s="34" t="str">
        <f ca="1">+IF(OFFSET('Hygiene Data'!$G$12,0,10*ROW('Hygiene Data'!G148))="","",OFFSET('Hygiene Data'!$G$12,0,10*ROW('Hygiene Data'!G148)))</f>
        <v/>
      </c>
      <c r="EB154" s="34" t="str">
        <f ca="1">+IF(OFFSET('Hygiene Data'!$G$13,0,10*ROW('Hygiene Data'!G148))="","",OFFSET('Hygiene Data'!$G$13,0,10*ROW('Hygiene Data'!G148)))</f>
        <v/>
      </c>
      <c r="EC154" s="34" t="str">
        <f ca="1">+IF(OFFSET('Hygiene Data'!$G$14,0,10*ROW('Hygiene Data'!G148))="","",OFFSET('Hygiene Data'!$G$14,0,10*ROW('Hygiene Data'!G148)))</f>
        <v/>
      </c>
      <c r="ED154" s="34" t="str">
        <f ca="1">+IF(OFFSET('Hygiene Data'!$H$12,0,10*ROW('Hygiene Data'!H148))="","",OFFSET('Hygiene Data'!$H$12,0,10*ROW('Hygiene Data'!H148)))</f>
        <v/>
      </c>
      <c r="EE154" s="34" t="str">
        <f ca="1">+IF(OFFSET('Hygiene Data'!$H$13,0,10*ROW('Hygiene Data'!H148))="","",OFFSET('Hygiene Data'!$H$13,0,10*ROW('Hygiene Data'!H148)))</f>
        <v/>
      </c>
      <c r="EF154" s="34" t="str">
        <f ca="1">+IF(OFFSET('Hygiene Data'!$H$14,0,10*ROW('Hygiene Data'!H148))="","",OFFSET('Hygiene Data'!$H$14,0,10*ROW('Hygiene Data'!H148)))</f>
        <v/>
      </c>
    </row>
    <row r="155" spans="1:136" x14ac:dyDescent="0.2">
      <c r="A155" s="50" t="str">
        <f ca="1">+IF(OFFSET('Water Data'!$B$1,0,10*ROW('Water Data'!B152))="","",OFFSET('Water Data'!$B$1,0,10*ROW('Water Data'!B152)))</f>
        <v/>
      </c>
      <c r="B155" s="50" t="str">
        <f ca="1">+IF(OFFSET('Water Data'!$A$3,0,10*ROW('Water Data'!A152))="","",OFFSET('Water Data'!$A$3,0,10*ROW('Water Data'!A152)))</f>
        <v/>
      </c>
      <c r="C155" s="50" t="str">
        <f ca="1">+IF(OFFSET('Water Data'!$C$3,0,10*ROW('Water Data'!C152))="","",OFFSET('Water Data'!$C$3,0,10*ROW('Water Data'!C152)))</f>
        <v/>
      </c>
      <c r="D155" s="133" t="e">
        <f ca="1">+IF(AND(ISNUMBER(OFFSET('Water Data'!$C$5,0,10*ROW('Water Data'!C149))),BS155="Yes"),100-OFFSET('Water Data'!$C$5,0,10*ROW('Water Data'!C149)),IF(AND(ISNUMBER(OFFSET('Water Data'!$C$5,0,10*ROW('Water Data'!C149))),BS155="No",ISNUMBER(OFFSET('Water Data'!$C$5,0,10*ROW('Water Data'!C149)))),CONCATENATE("[",ROUND(100-OFFSET('Water Data'!$C$5,0,10*ROW('Water Data'!C149)),0),"]"),IF(AND(ISNUMBER(OFFSET('Water Data'!$C$5,0,10*ROW('Water Data'!C149))),BS155="",ISNUMBER(OFFSET('Water Data'!$C$5,0,10*ROW('Water Data'!C149)))),100-OFFSET('Water Data'!$C$5,0,10*ROW('Water Data'!C149)),NA())))</f>
        <v>#N/A</v>
      </c>
      <c r="E155" s="133" t="e">
        <f ca="1">+IF(AND(ISNUMBER(OFFSET('Water Data'!$C$7,0,10*ROW('Water Data'!D149))),BT155="Yes"),OFFSET('Water Data'!$C$7,0,10*ROW('Water Data'!C149)),IF(AND(ISNUMBER(OFFSET('Water Data'!$C$7,0,10*ROW('Water Data'!C149))),BT155="No",ISNUMBER(OFFSET('Water Data'!$C$7,0,10*ROW('Water Data'!C149)))),CONCATENATE("[",ROUND(OFFSET('Water Data'!$C$7,0,10*ROW('Water Data'!C149)),0),"]"),IF(AND(ISNUMBER(OFFSET('Water Data'!$C$7,0,10*ROW('Water Data'!C149))),BT155="",ISNUMBER(OFFSET('Water Data'!$C$7,0,10*ROW('Water Data'!C149)))),OFFSET('Water Data'!$C$7,0,10*ROW('Water Data'!C149)),NA())))</f>
        <v>#N/A</v>
      </c>
      <c r="F155" s="133" t="e">
        <f ca="1">+IF(AND(ISNUMBER(OFFSET('Water Data'!$C$10,0,10*ROW('Water Data'!C149))),BU155="Yes"),OFFSET('Water Data'!$C$10,0,10*ROW('Water Data'!C149)),IF(AND(ISNUMBER(OFFSET('Water Data'!$C$10,0,10*ROW('Water Data'!C149))),BU155="No",ISNUMBER(OFFSET('Water Data'!$C$10,0,10*ROW('Water Data'!C149)))),CONCATENATE("[",ROUND(OFFSET('Water Data'!$C$10,0,10*ROW('Water Data'!C149)),0),"]"),IF(AND(ISNUMBER(OFFSET('Water Data'!$C$10,0,10*ROW('Water Data'!C149))),BU155="",ISNUMBER(OFFSET('Water Data'!$C$10,0,10*ROW('Water Data'!C149)))),OFFSET('Water Data'!$C$10,0,10*ROW('Water Data'!C149)),NA())))</f>
        <v>#N/A</v>
      </c>
      <c r="G155" s="133" t="e">
        <f ca="1">+IF(AND(ISNUMBER(OFFSET('Water Data'!$D$5,0,10*ROW('Water Data'!D149))),BV155="Yes"),100-OFFSET('Water Data'!$D$5,0,10*ROW('Water Data'!D149)),IF(AND(ISNUMBER(OFFSET('Water Data'!$D$5,0,10*ROW('Water Data'!D149))),BV155="No",ISNUMBER(OFFSET('Water Data'!$D$5,0,10*ROW('Water Data'!D149)))),CONCATENATE("[",ROUND(100-OFFSET('Water Data'!$D$5,0,10*ROW('Water Data'!D149)),0),"]"),IF(AND(ISNUMBER(OFFSET('Water Data'!$D$5,0,10*ROW('Water Data'!D149))),BV155="",ISNUMBER(OFFSET('Water Data'!$D$5,0,10*ROW('Water Data'!D149)))),100-OFFSET('Water Data'!$D$5,0,10*ROW('Water Data'!D149)),NA())))</f>
        <v>#N/A</v>
      </c>
      <c r="H155" s="133" t="e">
        <f ca="1">+IF(AND(ISNUMBER(OFFSET('Water Data'!$D$7,0,10*ROW('Water Data'!D149))),BW155="Yes"),OFFSET('Water Data'!$D$7,0,10*ROW('Water Data'!D149)),IF(AND(ISNUMBER(OFFSET('Water Data'!$D$7,0,10*ROW('Water Data'!D149))),BW155="No",ISNUMBER(OFFSET('Water Data'!$D$7,0,10*ROW('Water Data'!D149)))),CONCATENATE("[",ROUND(OFFSET('Water Data'!$C$7,0,10*ROW('Water Data'!D149)),0),"]"),IF(AND(ISNUMBER(OFFSET('Water Data'!$D$7,0,10*ROW('Water Data'!D149))),BW155="",ISNUMBER(OFFSET('Water Data'!$D$7,0,10*ROW('Water Data'!D149)))),OFFSET('Water Data'!$D$7,0,10*ROW('Water Data'!D149)),NA())))</f>
        <v>#N/A</v>
      </c>
      <c r="I155" s="133" t="e">
        <f ca="1">+IF(AND(ISNUMBER(OFFSET('Water Data'!$D$10,0,10*ROW('Water Data'!D149))),BX155="Yes"),OFFSET('Water Data'!$D$10,0,10*ROW('Water Data'!D149)),IF(AND(ISNUMBER(OFFSET('Water Data'!$D$10,0,10*ROW('Water Data'!D149))),BX155="No",ISNUMBER(OFFSET('Water Data'!$D$10,0,10*ROW('Water Data'!D149)))),CONCATENATE("[",ROUND(OFFSET('Water Data'!$D$10,0,10*ROW('Water Data'!D149)),0),"]"),IF(AND(ISNUMBER(OFFSET('Water Data'!$D$10,0,10*ROW('Water Data'!D149))),BX155="",ISNUMBER(OFFSET('Water Data'!$D$10,0,10*ROW('Water Data'!D149)))),OFFSET('Water Data'!$D$10,0,10*ROW('Water Data'!D149)),NA())))</f>
        <v>#N/A</v>
      </c>
      <c r="J155" s="133" t="e">
        <f ca="1">+IF(AND(ISNUMBER(OFFSET('Water Data'!$E$5,0,10*ROW('Water Data'!E149))),BY155="Yes"),100-OFFSET('Water Data'!$E$5,0,10*ROW('Water Data'!E149)),IF(AND(ISNUMBER(OFFSET('Water Data'!$E$5,0,10*ROW('Water Data'!E149))),BY155="No",ISNUMBER(OFFSET('Water Data'!$E$5,0,10*ROW('Water Data'!E149)))),CONCATENATE("[",ROUND(100-OFFSET('Water Data'!$E$5,0,10*ROW('Water Data'!E149)),0),"]"),IF(AND(ISNUMBER(OFFSET('Water Data'!$E$5,0,10*ROW('Water Data'!E149))),BY155="",ISNUMBER(OFFSET('Water Data'!$E$5,0,10*ROW('Water Data'!E149)))),100-OFFSET('Water Data'!$E$5,0,10*ROW('Water Data'!E149)),NA())))</f>
        <v>#N/A</v>
      </c>
      <c r="K155" s="133" t="e">
        <f ca="1">+IF(AND(ISNUMBER(OFFSET('Water Data'!$E$7,0,10*ROW('Water Data'!E149))),BZ155="Yes"),OFFSET('Water Data'!$E$7,0,10*ROW('Water Data'!E149)),IF(AND(ISNUMBER(OFFSET('Water Data'!$E$7,0,10*ROW('Water Data'!E149))),BZ155="No",ISNUMBER(OFFSET('Water Data'!$E$7,0,10*ROW('Water Data'!E149)))),CONCATENATE("[",ROUND(OFFSET('Water Data'!$E$7,0,10*ROW('Water Data'!E149)),0),"]"),IF(AND(ISNUMBER(OFFSET('Water Data'!$E$7,0,10*ROW('Water Data'!E149))),BZ155="",ISNUMBER(OFFSET('Water Data'!$E$7,0,10*ROW('Water Data'!E149)))),OFFSET('Water Data'!$E$7,0,10*ROW('Water Data'!E149)),NA())))</f>
        <v>#N/A</v>
      </c>
      <c r="L155" s="133" t="e">
        <f ca="1">+IF(AND(ISNUMBER(OFFSET('Water Data'!$E$10,0,10*ROW('Water Data'!E149))),CA155="Yes"),OFFSET('Water Data'!$E$10,0,10*ROW('Water Data'!E149)),IF(AND(ISNUMBER(OFFSET('Water Data'!$E$10,0,10*ROW('Water Data'!E149))),CA155="No",ISNUMBER(OFFSET('Water Data'!$E$10,0,10*ROW('Water Data'!E149)))),CONCATENATE("[",ROUND(OFFSET('Water Data'!$E$10,0,10*ROW('Water Data'!E149)),0),"]"),IF(AND(ISNUMBER(OFFSET('Water Data'!$E$10,0,10*ROW('Water Data'!E149))),CA155="",ISNUMBER(OFFSET('Water Data'!$E$10,0,10*ROW('Water Data'!E149)))),OFFSET('Water Data'!$E$10,0,10*ROW('Water Data'!E149)),NA())))</f>
        <v>#N/A</v>
      </c>
      <c r="M155" s="133" t="e">
        <f ca="1">+IF(AND(ISNUMBER(OFFSET('Water Data'!$F$5,0,10*ROW('Water Data'!F149))),CB155="Yes"),100-OFFSET('Water Data'!$F$5,0,10*ROW('Water Data'!F149)),IF(AND(ISNUMBER(OFFSET('Water Data'!$F$5,0,10*ROW('Water Data'!F149))),CB155="No",ISNUMBER(OFFSET('Water Data'!$F$5,0,10*ROW('Water Data'!F149)))),CONCATENATE("[",ROUND(100-OFFSET('Water Data'!$F$5,0,10*ROW('Water Data'!F149)),0),"]"),IF(AND(ISNUMBER(OFFSET('Water Data'!$F$5,0,10*ROW('Water Data'!F149))),CB155="",ISNUMBER(OFFSET('Water Data'!$F$5,0,10*ROW('Water Data'!F149)))),100-OFFSET('Water Data'!$F$5,0,10*ROW('Water Data'!F149)),NA())))</f>
        <v>#N/A</v>
      </c>
      <c r="N155" s="133" t="e">
        <f ca="1">+IF(AND(ISNUMBER(OFFSET('Water Data'!$F$7,0,10*ROW('Water Data'!F149))),CC155="Yes"),OFFSET('Water Data'!$F$7,0,10*ROW('Water Data'!F149)),IF(AND(ISNUMBER(OFFSET('Water Data'!$F$7,0,10*ROW('Water Data'!F149))),CC155="No",ISNUMBER(OFFSET('Water Data'!$F$7,0,10*ROW('Water Data'!F149)))),CONCATENATE("[",ROUND(OFFSET('Water Data'!$F$7,0,10*ROW('Water Data'!F149)),0),"]"),IF(AND(ISNUMBER(OFFSET('Water Data'!$F$7,0,10*ROW('Water Data'!F149))),CC155="",ISNUMBER(OFFSET('Water Data'!$F$7,0,10*ROW('Water Data'!F149)))),OFFSET('Water Data'!$F$7,0,10*ROW('Water Data'!F149)),NA())))</f>
        <v>#N/A</v>
      </c>
      <c r="O155" s="133" t="e">
        <f ca="1">+IF(AND(ISNUMBER(OFFSET('Water Data'!$F$10,0,10*ROW('Water Data'!F149))),CD155="Yes"),OFFSET('Water Data'!$F$10,0,10*ROW('Water Data'!F149)),IF(AND(ISNUMBER(OFFSET('Water Data'!$F$10,0,10*ROW('Water Data'!F149))),CD155="No",ISNUMBER(OFFSET('Water Data'!$F$10,0,10*ROW('Water Data'!F149)))),CONCATENATE("[",ROUND(OFFSET('Water Data'!$F$10,0,10*ROW('Water Data'!F149)),0),"]"),IF(AND(ISNUMBER(OFFSET('Water Data'!$F$10,0,10*ROW('Water Data'!F149))),CD155="",ISNUMBER(OFFSET('Water Data'!$F$10,0,10*ROW('Water Data'!F149)))),OFFSET('Water Data'!$F$10,0,10*ROW('Water Data'!F149)),NA())))</f>
        <v>#N/A</v>
      </c>
      <c r="P155" s="133" t="e">
        <f ca="1">+IF(AND(ISNUMBER(OFFSET('Water Data'!$G$5,0,10*ROW('Water Data'!G149))),CE155="Yes"),100-OFFSET('Water Data'!$G$5,0,10*ROW('Water Data'!G149)),IF(AND(ISNUMBER(OFFSET('Water Data'!$G$5,0,10*ROW('Water Data'!G149))),CE155="No",ISNUMBER(OFFSET('Water Data'!$G$5,0,10*ROW('Water Data'!G149)))),CONCATENATE("[",ROUND(100-OFFSET('Water Data'!$G$5,0,10*ROW('Water Data'!G149)),0),"]"),IF(AND(ISNUMBER(OFFSET('Water Data'!$G$5,0,10*ROW('Water Data'!G149))),CE155="",ISNUMBER(OFFSET('Water Data'!$G$5,0,10*ROW('Water Data'!G149)))),100-OFFSET('Water Data'!$G$5,0,10*ROW('Water Data'!G149)),NA())))</f>
        <v>#N/A</v>
      </c>
      <c r="Q155" s="133" t="e">
        <f ca="1">+IF(AND(ISNUMBER(OFFSET('Water Data'!$G$7,0,10*ROW('Water Data'!G149))),CF155="Yes"),OFFSET('Water Data'!$G$7,0,10*ROW('Water Data'!G149)),IF(AND(ISNUMBER(OFFSET('Water Data'!$G$7,0,10*ROW('Water Data'!G149))),CF155="No",ISNUMBER(OFFSET('Water Data'!$G$7,0,10*ROW('Water Data'!G149)))),CONCATENATE("[",ROUND(OFFSET('Water Data'!$G$7,0,10*ROW('Water Data'!G149)),0),"]"),IF(AND(ISNUMBER(OFFSET('Water Data'!$G$7,0,10*ROW('Water Data'!G149))),CF155="",ISNUMBER(OFFSET('Water Data'!$G$7,0,10*ROW('Water Data'!G149)))),OFFSET('Water Data'!$G$7,0,10*ROW('Water Data'!G149)),NA())))</f>
        <v>#N/A</v>
      </c>
      <c r="R155" s="133" t="e">
        <f ca="1">+IF(AND(ISNUMBER(OFFSET('Water Data'!$G$10,0,10*ROW('Water Data'!G149))),CG155="Yes"),OFFSET('Water Data'!$G$10,0,10*ROW('Water Data'!G149)),IF(AND(ISNUMBER(OFFSET('Water Data'!$G$10,0,10*ROW('Water Data'!G149))),CG155="No",ISNUMBER(OFFSET('Water Data'!$G$10,0,10*ROW('Water Data'!G149)))),CONCATENATE("[",ROUND(OFFSET('Water Data'!$G$10,0,10*ROW('Water Data'!G149)),0),"]"),IF(AND(ISNUMBER(OFFSET('Water Data'!$G$10,0,10*ROW('Water Data'!G149))),CG155="",ISNUMBER(OFFSET('Water Data'!$G$10,0,10*ROW('Water Data'!G149)))),OFFSET('Water Data'!$G$10,0,10*ROW('Water Data'!G149)),NA())))</f>
        <v>#N/A</v>
      </c>
      <c r="S155" s="133" t="e">
        <f ca="1">+IF(AND(ISNUMBER(OFFSET('Water Data'!$H$5,0,10*ROW('Water Data'!H149))),CH155="Yes"),100-OFFSET('Water Data'!$H$5,0,10*ROW('Water Data'!H149)),IF(AND(ISNUMBER(OFFSET('Water Data'!$H$5,0,10*ROW('Water Data'!H149))),CH155="No",ISNUMBER(OFFSET('Water Data'!$H$5,0,10*ROW('Water Data'!H149)))),CONCATENATE("[",ROUND(100-OFFSET('Water Data'!$H$5,0,10*ROW('Water Data'!H149)),0),"]"),IF(AND(ISNUMBER(OFFSET('Water Data'!$H$5,0,10*ROW('Water Data'!H149))),CH155="",ISNUMBER(OFFSET('Water Data'!$H$5,0,10*ROW('Water Data'!H149)))),100-OFFSET('Water Data'!$H$5,0,10*ROW('Water Data'!H149)),NA())))</f>
        <v>#N/A</v>
      </c>
      <c r="T155" s="133" t="e">
        <f ca="1">+IF(AND(ISNUMBER(OFFSET('Water Data'!$H$7,0,10*ROW('Water Data'!H149))),CI155="Yes"),OFFSET('Water Data'!$H$7,0,10*ROW('Water Data'!H149)),IF(AND(ISNUMBER(OFFSET('Water Data'!$H$7,0,10*ROW('Water Data'!H149))),CI155="No",ISNUMBER(OFFSET('Water Data'!$H$7,0,10*ROW('Water Data'!H149)))),CONCATENATE("[",ROUND(OFFSET('Water Data'!$H$7,0,10*ROW('Water Data'!H149)),0),"]"),IF(AND(ISNUMBER(OFFSET('Water Data'!$H$7,0,10*ROW('Water Data'!H149))),CI155="",ISNUMBER(OFFSET('Water Data'!$H$7,0,10*ROW('Water Data'!H149)))),OFFSET('Water Data'!$H$7,0,10*ROW('Water Data'!H149)),NA())))</f>
        <v>#N/A</v>
      </c>
      <c r="U155" s="133" t="e">
        <f ca="1">+IF(AND(ISNUMBER(OFFSET('Water Data'!$H$10,0,10*ROW('Water Data'!H149))),CJ155="Yes"),OFFSET('Water Data'!$H$10,0,10*ROW('Water Data'!H149)),IF(AND(ISNUMBER(OFFSET('Water Data'!$H$10,0,10*ROW('Water Data'!H149))),CJ155="No",ISNUMBER(OFFSET('Water Data'!$H$10,0,10*ROW('Water Data'!H149)))),CONCATENATE("[",ROUND(OFFSET('Water Data'!$H$10,0,10*ROW('Water Data'!H149)),0),"]"),IF(AND(ISNUMBER(OFFSET('Water Data'!$H$10,0,10*ROW('Water Data'!H149))),CJ155="",ISNUMBER(OFFSET('Water Data'!$H$10,0,10*ROW('Water Data'!H149)))),OFFSET('Water Data'!$H$10,0,10*ROW('Water Data'!H149)),NA())))</f>
        <v>#N/A</v>
      </c>
      <c r="V155" s="134" t="e">
        <f ca="1">+IF(AND(ISNUMBER(OFFSET('Sanitation Data'!$C$5,0,10*ROW('Sanitation Data'!C149))),CK155="Yes"),100-OFFSET('Sanitation Data'!$C$5,0,10*ROW('Sanitation Data'!C149)),IF(AND(ISNUMBER(OFFSET('Sanitation Data'!$C$5,0,10*ROW('Sanitation Data'!C149))),CK155="No",ISNUMBER(OFFSET('Sanitation Data'!$C$5,0,10*ROW('Sanitation Data'!C149)))),CONCATENATE("[",ROUND(100-OFFSET('Sanitation Data'!$C$5,0,10*ROW('Sanitation Data'!C149)),0),"]"),IF(AND(ISNUMBER(OFFSET('Sanitation Data'!$C$5,0,10*ROW('Sanitation Data'!C149))),CK155="",ISNUMBER(OFFSET('Sanitation Data'!$C$5,0,10*ROW('Sanitation Data'!C149)))),100-OFFSET('Sanitation Data'!$C$5,0,10*ROW('Sanitation Data'!C149)),NA())))</f>
        <v>#N/A</v>
      </c>
      <c r="W155" s="134" t="e">
        <f ca="1">+IF(AND(ISNUMBER(OFFSET('Sanitation Data'!$C$7,0,10*ROW('Sanitation Data'!C149))),CL155="Yes"),OFFSET('Sanitation Data'!$C$7,0,10*ROW('Sanitation Data'!C149)),IF(AND(ISNUMBER(OFFSET('Sanitation Data'!$C$7,0,10*ROW('Sanitation Data'!C149))),CL155="No",ISNUMBER(OFFSET('Sanitation Data'!$C$7,0,10*ROW('Sanitation Data'!C149)))),CONCATENATE("[",ROUND(OFFSET('Sanitation Data'!$C$7,0,10*ROW('Sanitation Data'!C149)),0),"]"),IF(AND(ISNUMBER(OFFSET('Sanitation Data'!$C$7,0,10*ROW('Sanitation Data'!C149))),CL155="",ISNUMBER(OFFSET('Sanitation Data'!$C$7,0,10*ROW('Sanitation Data'!C149)))),OFFSET('Sanitation Data'!$C$7,0,10*ROW('Sanitation Data'!C149)),NA())))</f>
        <v>#N/A</v>
      </c>
      <c r="X155" s="134" t="e">
        <f ca="1">+IF(AND(ISNUMBER(OFFSET('Sanitation Data'!$C$11,0,10*ROW('Sanitation Data'!C149))),CM155="Yes"),OFFSET('Sanitation Data'!$C$11,0,10*ROW('Sanitation Data'!C149)),IF(AND(ISNUMBER(OFFSET('Sanitation Data'!$C$11,0,10*ROW('Sanitation Data'!C149))),CM155="No",ISNUMBER(OFFSET('Sanitation Data'!$C$11,0,10*ROW('Sanitation Data'!C149)))),CONCATENATE("[",ROUND(OFFSET('Sanitation Data'!$C$11,0,10*ROW('Sanitation Data'!C149)),0),"]"),IF(AND(ISNUMBER(OFFSET('Sanitation Data'!$C$11,0,10*ROW('Sanitation Data'!C149))),CM155="",ISNUMBER(OFFSET('Sanitation Data'!$C$11,0,10*ROW('Sanitation Data'!C149)))),OFFSET('Sanitation Data'!$C$11,0,10*ROW('Sanitation Data'!C149)),NA())))</f>
        <v>#N/A</v>
      </c>
      <c r="Y155" s="134" t="e">
        <f ca="1">+IF(AND(ISNUMBER(OFFSET('Sanitation Data'!$C$12,0,10*ROW('Sanitation Data'!C149))),CN155="Yes"),OFFSET('Sanitation Data'!$C$12,0,10*ROW('Sanitation Data'!C149)),IF(AND(ISNUMBER(OFFSET('Sanitation Data'!$C$12,0,10*ROW('Sanitation Data'!C149))),CN155="No",ISNUMBER(OFFSET('Sanitation Data'!$C$12,0,10*ROW('Sanitation Data'!C149)))),CONCATENATE("[",ROUND(OFFSET('Sanitation Data'!$C$12,0,10*ROW('Sanitation Data'!C149)),0),"]"),IF(AND(ISNUMBER(OFFSET('Sanitation Data'!$C$12,0,10*ROW('Sanitation Data'!C149))),CN155="",ISNUMBER(OFFSET('Sanitation Data'!$C$12,0,10*ROW('Sanitation Data'!C149)))),OFFSET('Sanitation Data'!$C$12,0,10*ROW('Sanitation Data'!C149)),NA())))</f>
        <v>#N/A</v>
      </c>
      <c r="Z155" s="134" t="e">
        <f ca="1">+IF(AND(ISNUMBER(OFFSET('Sanitation Data'!$C$13,0,10*ROW('Sanitation Data'!C149))),CO155="Yes"),OFFSET('Sanitation Data'!$C$13,0,10*ROW('Sanitation Data'!C149)),IF(AND(ISNUMBER(OFFSET('Sanitation Data'!$C$13,0,10*ROW('Sanitation Data'!C149))),CO155="No",ISNUMBER(OFFSET('Sanitation Data'!$C$13,0,10*ROW('Sanitation Data'!C149)))),CONCATENATE("[",ROUND(OFFSET('Sanitation Data'!$C$13,0,10*ROW('Sanitation Data'!C149)),0),"]"),IF(AND(ISNUMBER(OFFSET('Sanitation Data'!$C$13,0,10*ROW('Sanitation Data'!C149))),CO155="",ISNUMBER(OFFSET('Sanitation Data'!$C$13,0,10*ROW('Sanitation Data'!C149)))),OFFSET('Sanitation Data'!$C$13,0,10*ROW('Sanitation Data'!C149)),NA())))</f>
        <v>#N/A</v>
      </c>
      <c r="AA155" s="134" t="e">
        <f ca="1">+IF(AND(ISNUMBER(OFFSET('Sanitation Data'!$D$5,0,10*ROW('Sanitation Data'!D149))),CP155="Yes"),100-OFFSET('Sanitation Data'!$D$5,0,10*ROW('Sanitation Data'!D149)),IF(AND(ISNUMBER(OFFSET('Sanitation Data'!$D$5,0,10*ROW('Sanitation Data'!D149))),CP155="No",ISNUMBER(OFFSET('Sanitation Data'!$D$5,0,10*ROW('Sanitation Data'!D149)))),CONCATENATE("[",ROUND(100-OFFSET('Sanitation Data'!$D$5,0,10*ROW('Sanitation Data'!D149)),0),"]"),IF(AND(ISNUMBER(OFFSET('Sanitation Data'!$D$5,0,10*ROW('Sanitation Data'!D149))),CP155="",ISNUMBER(OFFSET('Sanitation Data'!$D$5,0,10*ROW('Sanitation Data'!D149)))),100-OFFSET('Sanitation Data'!$D$5,0,10*ROW('Sanitation Data'!D149)),NA())))</f>
        <v>#N/A</v>
      </c>
      <c r="AB155" s="134" t="e">
        <f ca="1">+IF(AND(ISNUMBER(OFFSET('Sanitation Data'!$D$7,0,10*ROW('Sanitation Data'!D149))),CQ155="Yes"),OFFSET('Sanitation Data'!$D$7,0,10*ROW('Sanitation Data'!G149)),IF(AND(ISNUMBER(OFFSET('Sanitation Data'!$D$7,0,10*ROW('Sanitation Data'!D149))),CQ155="No",ISNUMBER(OFFSET('Sanitation Data'!$D$7,0,10*ROW('Sanitation Data'!D149)))),CONCATENATE("[",ROUND(OFFSET('Sanitation Data'!$D$7,0,10*ROW('Sanitation Data'!D149)),0),"]"),IF(AND(ISNUMBER(OFFSET('Sanitation Data'!$D$7,0,10*ROW('Sanitation Data'!D149))),CQ155="",ISNUMBER(OFFSET('Sanitation Data'!$D$7,0,10*ROW('Sanitation Data'!D149)))),OFFSET('Sanitation Data'!$D$7,0,10*ROW('Sanitation Data'!D149)),NA())))</f>
        <v>#N/A</v>
      </c>
      <c r="AC155" s="134" t="e">
        <f ca="1">+IF(AND(ISNUMBER(OFFSET('Sanitation Data'!$D$11,0,10*ROW('Sanitation Data'!D149))),CR155="Yes"),OFFSET('Sanitation Data'!$D$11,0,10*ROW('Sanitation Data'!D149)),IF(AND(ISNUMBER(OFFSET('Sanitation Data'!$D$11,0,10*ROW('Sanitation Data'!D149))),CR155="No",ISNUMBER(OFFSET('Sanitation Data'!$D$11,0,10*ROW('Sanitation Data'!D149)))),CONCATENATE("[",ROUND(OFFSET('Sanitation Data'!$D$11,0,10*ROW('Sanitation Data'!D149)),0),"]"),IF(AND(ISNUMBER(OFFSET('Sanitation Data'!$D$11,0,10*ROW('Sanitation Data'!D149))),CR155="",ISNUMBER(OFFSET('Sanitation Data'!$D$11,0,10*ROW('Sanitation Data'!D149)))),OFFSET('Sanitation Data'!$D$11,0,10*ROW('Sanitation Data'!D149)),NA())))</f>
        <v>#N/A</v>
      </c>
      <c r="AD155" s="134" t="e">
        <f ca="1">+IF(AND(ISNUMBER(OFFSET('Sanitation Data'!$D$12,0,10*ROW('Sanitation Data'!D149))),CS155="Yes"),OFFSET('Sanitation Data'!$D$12,0,10*ROW('Sanitation Data'!D149)),IF(AND(ISNUMBER(OFFSET('Sanitation Data'!$D$12,0,10*ROW('Sanitation Data'!D149))),CS155="No",ISNUMBER(OFFSET('Sanitation Data'!$D$12,0,10*ROW('Sanitation Data'!D149)))),CONCATENATE("[",ROUND(OFFSET('Sanitation Data'!$D$12,0,10*ROW('Sanitation Data'!D149)),0),"]"),IF(AND(ISNUMBER(OFFSET('Sanitation Data'!$D$12,0,10*ROW('Sanitation Data'!D149))),CS155="",ISNUMBER(OFFSET('Sanitation Data'!$D$12,0,10*ROW('Sanitation Data'!D149)))),OFFSET('Sanitation Data'!$D$12,0,10*ROW('Sanitation Data'!D149)),NA())))</f>
        <v>#N/A</v>
      </c>
      <c r="AE155" s="134" t="e">
        <f ca="1">+IF(AND(ISNUMBER(OFFSET('Sanitation Data'!$D$13,0,10*ROW('Sanitation Data'!D149))),CT155="Yes"),OFFSET('Sanitation Data'!$D$13,0,10*ROW('Sanitation Data'!D149)),IF(AND(ISNUMBER(OFFSET('Sanitation Data'!$D$13,0,10*ROW('Sanitation Data'!D149))),CT155="No",ISNUMBER(OFFSET('Sanitation Data'!$D$13,0,10*ROW('Sanitation Data'!D149)))),CONCATENATE("[",ROUND(OFFSET('Sanitation Data'!$D$13,0,10*ROW('Sanitation Data'!D149)),0),"]"),IF(AND(ISNUMBER(OFFSET('Sanitation Data'!$D$13,0,10*ROW('Sanitation Data'!D149))),CT155="",ISNUMBER(OFFSET('Sanitation Data'!$D$13,0,10*ROW('Sanitation Data'!D149)))),OFFSET('Sanitation Data'!$D$13,0,10*ROW('Sanitation Data'!D149)),NA())))</f>
        <v>#N/A</v>
      </c>
      <c r="AF155" s="134" t="e">
        <f ca="1">+IF(AND(ISNUMBER(OFFSET('Sanitation Data'!$E$5,0,10*ROW('Sanitation Data'!E149))),CU155="Yes"),100-OFFSET('Sanitation Data'!$E$5,0,10*ROW('Sanitation Data'!E149)),IF(AND(ISNUMBER(OFFSET('Sanitation Data'!$E$5,0,10*ROW('Sanitation Data'!E149))),CU155="No",ISNUMBER(OFFSET('Sanitation Data'!$E$5,0,10*ROW('Sanitation Data'!E149)))),CONCATENATE("[",ROUND(100-OFFSET('Sanitation Data'!$E$5,0,10*ROW('Sanitation Data'!E149)),0),"]"),IF(AND(ISNUMBER(OFFSET('Sanitation Data'!$E$5,0,10*ROW('Sanitation Data'!E149))),CU155="",ISNUMBER(OFFSET('Sanitation Data'!$E$5,0,10*ROW('Sanitation Data'!E149)))),100-OFFSET('Sanitation Data'!$E$5,0,10*ROW('Sanitation Data'!E149)),NA())))</f>
        <v>#N/A</v>
      </c>
      <c r="AG155" s="134" t="e">
        <f ca="1">+IF(AND(ISNUMBER(OFFSET('Sanitation Data'!$E$7,0,10*ROW('Sanitation Data'!E149))),CV155="Yes"),OFFSET('Sanitation Data'!$E$7,0,10*ROW('Sanitation Data'!E149)),IF(AND(ISNUMBER(OFFSET('Sanitation Data'!$E$7,0,10*ROW('Sanitation Data'!E149))),CV155="No",ISNUMBER(OFFSET('Sanitation Data'!$E$7,0,10*ROW('Sanitation Data'!E149)))),CONCATENATE("[",ROUND(OFFSET('Sanitation Data'!$E$7,0,10*ROW('Sanitation Data'!E149)),0),"]"),IF(AND(ISNUMBER(OFFSET('Sanitation Data'!$E$7,0,10*ROW('Sanitation Data'!E149))),CV155="",ISNUMBER(OFFSET('Sanitation Data'!$E$7,0,10*ROW('Sanitation Data'!E149)))),OFFSET('Sanitation Data'!$E$7,0,10*ROW('Sanitation Data'!E149)),NA())))</f>
        <v>#N/A</v>
      </c>
      <c r="AH155" s="134" t="e">
        <f ca="1">+IF(AND(ISNUMBER(OFFSET('Sanitation Data'!$E$11,0,10*ROW('Sanitation Data'!E149))),CW155="Yes"),OFFSET('Sanitation Data'!$E$11,0,10*ROW('Sanitation Data'!E149)),IF(AND(ISNUMBER(OFFSET('Sanitation Data'!$E$11,0,10*ROW('Sanitation Data'!E149))),CW155="No",ISNUMBER(OFFSET('Sanitation Data'!$E$11,0,10*ROW('Sanitation Data'!E149)))),CONCATENATE("[",ROUND(OFFSET('Sanitation Data'!$E$11,0,10*ROW('Sanitation Data'!E149)),0),"]"),IF(AND(ISNUMBER(OFFSET('Sanitation Data'!$E$11,0,10*ROW('Sanitation Data'!E149))),CW155="",ISNUMBER(OFFSET('Sanitation Data'!$E$11,0,10*ROW('Sanitation Data'!E149)))),OFFSET('Sanitation Data'!$E$11,0,10*ROW('Sanitation Data'!E149)),NA())))</f>
        <v>#N/A</v>
      </c>
      <c r="AI155" s="134" t="e">
        <f ca="1">+IF(AND(ISNUMBER(OFFSET('Sanitation Data'!$E$12,0,10*ROW('Sanitation Data'!E149))),CX155="Yes"),OFFSET('Sanitation Data'!$E$12,0,10*ROW('Sanitation Data'!E149)),IF(AND(ISNUMBER(OFFSET('Sanitation Data'!$E$12,0,10*ROW('Sanitation Data'!E149))),CX155="No",ISNUMBER(OFFSET('Sanitation Data'!$E$12,0,10*ROW('Sanitation Data'!E149)))),CONCATENATE("[",ROUND(OFFSET('Sanitation Data'!$E$12,0,10*ROW('Sanitation Data'!E149)),0),"]"),IF(AND(ISNUMBER(OFFSET('Sanitation Data'!$E$12,0,10*ROW('Sanitation Data'!E149))),CX155="",ISNUMBER(OFFSET('Sanitation Data'!$E$12,0,10*ROW('Sanitation Data'!E149)))),OFFSET('Sanitation Data'!$E$12,0,10*ROW('Sanitation Data'!E149)),NA())))</f>
        <v>#N/A</v>
      </c>
      <c r="AJ155" s="134" t="e">
        <f ca="1">+IF(AND(ISNUMBER(OFFSET('Sanitation Data'!$E$13,0,10*ROW('Sanitation Data'!E149))),CY155="Yes"),OFFSET('Sanitation Data'!$E$13,0,10*ROW('Sanitation Data'!E149)),IF(AND(ISNUMBER(OFFSET('Sanitation Data'!$E$13,0,10*ROW('Sanitation Data'!E149))),CY155="No",ISNUMBER(OFFSET('Sanitation Data'!$E$13,0,10*ROW('Sanitation Data'!E149)))),CONCATENATE("[",ROUND(OFFSET('Sanitation Data'!$E$13,0,10*ROW('Sanitation Data'!E149)),0),"]"),IF(AND(ISNUMBER(OFFSET('Sanitation Data'!$E$13,0,10*ROW('Sanitation Data'!E149))),CY155="",ISNUMBER(OFFSET('Sanitation Data'!$E$13,0,10*ROW('Sanitation Data'!E149)))),OFFSET('Sanitation Data'!$E$13,0,10*ROW('Sanitation Data'!E149)),NA())))</f>
        <v>#N/A</v>
      </c>
      <c r="AK155" s="134" t="e">
        <f ca="1">+IF(AND(ISNUMBER(OFFSET('Sanitation Data'!$F$5,0,10*ROW('Sanitation Data'!F149))),CZ155="Yes"),100-OFFSET('Sanitation Data'!$F$5,0,10*ROW('Sanitation Data'!F149)),IF(AND(ISNUMBER(OFFSET('Sanitation Data'!$F$5,0,10*ROW('Sanitation Data'!F149))),CZ155="No",ISNUMBER(OFFSET('Sanitation Data'!$F$5,0,10*ROW('Sanitation Data'!F149)))),CONCATENATE("[",ROUND(100-OFFSET('Sanitation Data'!$F$5,0,10*ROW('Sanitation Data'!F149)),0),"]"),IF(AND(ISNUMBER(OFFSET('Sanitation Data'!$F$5,0,10*ROW('Sanitation Data'!F149))),CZ155="",ISNUMBER(OFFSET('Sanitation Data'!$F$5,0,10*ROW('Sanitation Data'!F149)))),100-OFFSET('Sanitation Data'!$F$5,0,10*ROW('Sanitation Data'!F149)),NA())))</f>
        <v>#N/A</v>
      </c>
      <c r="AL155" s="134" t="e">
        <f ca="1">+IF(AND(ISNUMBER(OFFSET('Sanitation Data'!$F$7,0,10*ROW('Sanitation Data'!F149))),DA155="Yes"),OFFSET('Sanitation Data'!$F$7,0,10*ROW('Sanitation Data'!F149)),IF(AND(ISNUMBER(OFFSET('Sanitation Data'!$F$7,0,10*ROW('Sanitation Data'!F149))),DA155="No",ISNUMBER(OFFSET('Sanitation Data'!$F$7,0,10*ROW('Sanitation Data'!F149)))),CONCATENATE("[",ROUND(OFFSET('Sanitation Data'!$F$7,0,10*ROW('Sanitation Data'!F149)),0),"]"),IF(AND(ISNUMBER(OFFSET('Sanitation Data'!$F$7,0,10*ROW('Sanitation Data'!F149))),DA155="",ISNUMBER(OFFSET('Sanitation Data'!$F$7,0,10*ROW('Sanitation Data'!F149)))),OFFSET('Sanitation Data'!$F$7,0,10*ROW('Sanitation Data'!F149)),NA())))</f>
        <v>#N/A</v>
      </c>
      <c r="AM155" s="134" t="e">
        <f ca="1">+IF(AND(ISNUMBER(OFFSET('Sanitation Data'!$F$11,0,10*ROW('Sanitation Data'!F149))),DB155="Yes"),OFFSET('Sanitation Data'!$F$11,0,10*ROW('Sanitation Data'!F149)),IF(AND(ISNUMBER(OFFSET('Sanitation Data'!$F$11,0,10*ROW('Sanitation Data'!F149))),DB155="No",ISNUMBER(OFFSET('Sanitation Data'!$F$11,0,10*ROW('Sanitation Data'!F149)))),CONCATENATE("[",ROUND(OFFSET('Sanitation Data'!$F$11,0,10*ROW('Sanitation Data'!F149)),0),"]"),IF(AND(ISNUMBER(OFFSET('Sanitation Data'!$F$11,0,10*ROW('Sanitation Data'!F149))),DB155="",ISNUMBER(OFFSET('Sanitation Data'!$F$11,0,10*ROW('Sanitation Data'!F149)))),OFFSET('Sanitation Data'!$F$11,0,10*ROW('Sanitation Data'!F149)),NA())))</f>
        <v>#N/A</v>
      </c>
      <c r="AN155" s="134" t="e">
        <f ca="1">+IF(AND(ISNUMBER(OFFSET('Sanitation Data'!$F$12,0,10*ROW('Sanitation Data'!F149))),DC155="Yes"),OFFSET('Sanitation Data'!$F$12,0,10*ROW('Sanitation Data'!F149)),IF(AND(ISNUMBER(OFFSET('Sanitation Data'!$F$12,0,10*ROW('Sanitation Data'!F149))),DC155="No",ISNUMBER(OFFSET('Sanitation Data'!$F$12,0,10*ROW('Sanitation Data'!F149)))),CONCATENATE("[",ROUND(OFFSET('Sanitation Data'!$F$12,0,10*ROW('Sanitation Data'!F149)),0),"]"),IF(AND(ISNUMBER(OFFSET('Sanitation Data'!$F$12,0,10*ROW('Sanitation Data'!F149))),DC155="",ISNUMBER(OFFSET('Sanitation Data'!$F$12,0,10*ROW('Sanitation Data'!F149)))),OFFSET('Sanitation Data'!$F$12,0,10*ROW('Sanitation Data'!F149)),NA())))</f>
        <v>#N/A</v>
      </c>
      <c r="AO155" s="134" t="e">
        <f ca="1">+IF(AND(ISNUMBER(OFFSET('Sanitation Data'!$F$13,0,10*ROW('Sanitation Data'!F149))),DD155="Yes"),OFFSET('Sanitation Data'!$F$13,0,10*ROW('Sanitation Data'!F149)),IF(AND(ISNUMBER(OFFSET('Sanitation Data'!$F$13,0,10*ROW('Sanitation Data'!F149))),DD155="No",ISNUMBER(OFFSET('Sanitation Data'!$F$13,0,10*ROW('Sanitation Data'!F149)))),CONCATENATE("[",ROUND(OFFSET('Sanitation Data'!$F$13,0,10*ROW('Sanitation Data'!F149)),0),"]"),IF(AND(ISNUMBER(OFFSET('Sanitation Data'!$F$13,0,10*ROW('Sanitation Data'!F149))),DD155="",ISNUMBER(OFFSET('Sanitation Data'!$F$13,0,10*ROW('Sanitation Data'!F149)))),OFFSET('Sanitation Data'!$F$13,0,10*ROW('Sanitation Data'!F149)),NA())))</f>
        <v>#N/A</v>
      </c>
      <c r="AP155" s="134" t="e">
        <f ca="1">+IF(AND(ISNUMBER(OFFSET('Sanitation Data'!$G$5,0,10*ROW('Sanitation Data'!G149))),DE155="Yes"),100-OFFSET('Sanitation Data'!$G$5,0,10*ROW('Sanitation Data'!G149)),IF(AND(ISNUMBER(OFFSET('Sanitation Data'!$G$5,0,10*ROW('Sanitation Data'!G149))),DE155="No",ISNUMBER(OFFSET('Sanitation Data'!$G$5,0,10*ROW('Sanitation Data'!G149)))),CONCATENATE("[",ROUND(100-OFFSET('Sanitation Data'!$G$5,0,10*ROW('Sanitation Data'!G149)),0),"]"),IF(AND(ISNUMBER(OFFSET('Sanitation Data'!$G$5,0,10*ROW('Sanitation Data'!G149))),DE155="",ISNUMBER(OFFSET('Sanitation Data'!$G$5,0,10*ROW('Sanitation Data'!G149)))),100-OFFSET('Sanitation Data'!$G$5,0,10*ROW('Sanitation Data'!G149)),NA())))</f>
        <v>#N/A</v>
      </c>
      <c r="AQ155" s="134" t="e">
        <f ca="1">+IF(AND(ISNUMBER(OFFSET('Sanitation Data'!$G$7,0,10*ROW('Sanitation Data'!G149))),DF155="Yes"),OFFSET('Sanitation Data'!$G$7,0,10*ROW('Sanitation Data'!G149)),IF(AND(ISNUMBER(OFFSET('Sanitation Data'!$G$7,0,10*ROW('Sanitation Data'!G149))),DF155="No",ISNUMBER(OFFSET('Sanitation Data'!$G$7,0,10*ROW('Sanitation Data'!G149)))),CONCATENATE("[",ROUND(OFFSET('Sanitation Data'!$G$7,0,10*ROW('Sanitation Data'!G149)),0),"]"),IF(AND(ISNUMBER(OFFSET('Sanitation Data'!$G$7,0,10*ROW('Sanitation Data'!G149))),DF155="",ISNUMBER(OFFSET('Sanitation Data'!$G$7,0,10*ROW('Sanitation Data'!G149)))),OFFSET('Sanitation Data'!$G$7,0,10*ROW('Sanitation Data'!G149)),NA())))</f>
        <v>#N/A</v>
      </c>
      <c r="AR155" s="134" t="e">
        <f ca="1">+IF(AND(ISNUMBER(OFFSET('Sanitation Data'!$G$11,0,10*ROW('Sanitation Data'!G149))),DG155="Yes"),OFFSET('Sanitation Data'!$G$11,0,10*ROW('Sanitation Data'!G149)),IF(AND(ISNUMBER(OFFSET('Sanitation Data'!$G$11,0,10*ROW('Sanitation Data'!G149))),DG155="No",ISNUMBER(OFFSET('Sanitation Data'!$G$11,0,10*ROW('Sanitation Data'!G149)))),CONCATENATE("[",ROUND(OFFSET('Sanitation Data'!$G$11,0,10*ROW('Sanitation Data'!G149)),0),"]"),IF(AND(ISNUMBER(OFFSET('Sanitation Data'!$G$11,0,10*ROW('Sanitation Data'!G149))),DG155="",ISNUMBER(OFFSET('Sanitation Data'!$G$11,0,10*ROW('Sanitation Data'!G149)))),OFFSET('Sanitation Data'!$G$11,0,10*ROW('Sanitation Data'!G149)),NA())))</f>
        <v>#N/A</v>
      </c>
      <c r="AS155" s="134" t="e">
        <f ca="1">+IF(AND(ISNUMBER(OFFSET('Sanitation Data'!$G$12,0,10*ROW('Sanitation Data'!G149))),DH155="Yes"),OFFSET('Sanitation Data'!$G$12,0,10*ROW('Sanitation Data'!G149)),IF(AND(ISNUMBER(OFFSET('Sanitation Data'!$G$12,0,10*ROW('Sanitation Data'!G149))),DH155="No",ISNUMBER(OFFSET('Sanitation Data'!$G$12,0,10*ROW('Sanitation Data'!G149)))),CONCATENATE("[",ROUND(OFFSET('Sanitation Data'!$G$12,0,10*ROW('Sanitation Data'!G149)),0),"]"),IF(AND(ISNUMBER(OFFSET('Sanitation Data'!$G$12,0,10*ROW('Sanitation Data'!G149))),DH155="",ISNUMBER(OFFSET('Sanitation Data'!$G$12,0,10*ROW('Sanitation Data'!G149)))),OFFSET('Sanitation Data'!$G$12,0,10*ROW('Sanitation Data'!G149)),NA())))</f>
        <v>#N/A</v>
      </c>
      <c r="AT155" s="134" t="e">
        <f ca="1">+IF(AND(ISNUMBER(OFFSET('Sanitation Data'!$G$13,0,10*ROW('Sanitation Data'!G149))),DI155="Yes"),OFFSET('Sanitation Data'!$G$13,0,10*ROW('Sanitation Data'!G149)),IF(AND(ISNUMBER(OFFSET('Sanitation Data'!$G$13,0,10*ROW('Sanitation Data'!G149))),DI155="No",ISNUMBER(OFFSET('Sanitation Data'!$G$13,0,10*ROW('Sanitation Data'!G149)))),CONCATENATE("[",ROUND(OFFSET('Sanitation Data'!$G$13,0,10*ROW('Sanitation Data'!G149)),0),"]"),IF(AND(ISNUMBER(OFFSET('Sanitation Data'!$G$13,0,10*ROW('Sanitation Data'!G149))),DI155="",ISNUMBER(OFFSET('Sanitation Data'!$G$13,0,10*ROW('Sanitation Data'!G149)))),OFFSET('Sanitation Data'!$G$13,0,10*ROW('Sanitation Data'!G149)),NA())))</f>
        <v>#N/A</v>
      </c>
      <c r="AU155" s="134" t="e">
        <f ca="1">+IF(AND(ISNUMBER(OFFSET('Sanitation Data'!$H$5,0,10*ROW('Sanitation Data'!H149))),DJ155="Yes"),100-OFFSET('Sanitation Data'!$H$5,0,10*ROW('Sanitation Data'!H149)),IF(AND(ISNUMBER(OFFSET('Sanitation Data'!$H$5,0,10*ROW('Sanitation Data'!H149))),DJ155="No",ISNUMBER(OFFSET('Sanitation Data'!$H$5,0,10*ROW('Sanitation Data'!H149)))),CONCATENATE("[",ROUND(100-OFFSET('Sanitation Data'!$H$5,0,10*ROW('Sanitation Data'!H149)),0),"]"),IF(AND(ISNUMBER(OFFSET('Sanitation Data'!$H$5,0,10*ROW('Sanitation Data'!H149))),DJ155="",ISNUMBER(OFFSET('Sanitation Data'!$H$5,0,10*ROW('Sanitation Data'!H149)))),100-OFFSET('Sanitation Data'!$H$5,0,10*ROW('Sanitation Data'!H149)),NA())))</f>
        <v>#N/A</v>
      </c>
      <c r="AV155" s="134" t="e">
        <f ca="1">+IF(AND(ISNUMBER(OFFSET('Sanitation Data'!$H$7,0,10*ROW('Sanitation Data'!H149))),DK155="Yes"),OFFSET('Sanitation Data'!$H$7,0,10*ROW('Sanitation Data'!H149)),IF(AND(ISNUMBER(OFFSET('Sanitation Data'!$H$7,0,10*ROW('Sanitation Data'!H149))),DK155="No",ISNUMBER(OFFSET('Sanitation Data'!$H$7,0,10*ROW('Sanitation Data'!H149)))),CONCATENATE("[",ROUND(OFFSET('Sanitation Data'!$H$7,0,10*ROW('Sanitation Data'!H149)),0),"]"),IF(AND(ISNUMBER(OFFSET('Sanitation Data'!$H$7,0,10*ROW('Sanitation Data'!H149))),DK155="",ISNUMBER(OFFSET('Sanitation Data'!$H$7,0,10*ROW('Sanitation Data'!H149)))),OFFSET('Sanitation Data'!$H$7,0,10*ROW('Sanitation Data'!H149)),NA())))</f>
        <v>#N/A</v>
      </c>
      <c r="AW155" s="134" t="e">
        <f ca="1">+IF(AND(ISNUMBER(OFFSET('Sanitation Data'!$H$11,0,10*ROW('Sanitation Data'!H149))),DL155="Yes"),OFFSET('Sanitation Data'!$H$11,0,10*ROW('Sanitation Data'!H149)),IF(AND(ISNUMBER(OFFSET('Sanitation Data'!$H$11,0,10*ROW('Sanitation Data'!H149))),DL155="No",ISNUMBER(OFFSET('Sanitation Data'!$H$11,0,10*ROW('Sanitation Data'!H149)))),CONCATENATE("[",ROUND(OFFSET('Sanitation Data'!$H$11,0,10*ROW('Sanitation Data'!H149)),0),"]"),IF(AND(ISNUMBER(OFFSET('Sanitation Data'!$H$11,0,10*ROW('Sanitation Data'!H149))),DL155="",ISNUMBER(OFFSET('Sanitation Data'!$H$11,0,10*ROW('Sanitation Data'!H149)))),OFFSET('Sanitation Data'!$H$11,0,10*ROW('Sanitation Data'!H149)),NA())))</f>
        <v>#N/A</v>
      </c>
      <c r="AX155" s="134" t="e">
        <f ca="1">+IF(AND(ISNUMBER(OFFSET('Sanitation Data'!$H$12,0,10*ROW('Sanitation Data'!H149))),DM155="Yes"),OFFSET('Sanitation Data'!$H$12,0,10*ROW('Sanitation Data'!H149)),IF(AND(ISNUMBER(OFFSET('Sanitation Data'!$H$12,0,10*ROW('Sanitation Data'!H149))),DM155="No",ISNUMBER(OFFSET('Sanitation Data'!$H$12,0,10*ROW('Sanitation Data'!H149)))),CONCATENATE("[",ROUND(OFFSET('Sanitation Data'!$H$12,0,10*ROW('Sanitation Data'!H149)),0),"]"),IF(AND(ISNUMBER(OFFSET('Sanitation Data'!$H$12,0,10*ROW('Sanitation Data'!H149))),DM155="",ISNUMBER(OFFSET('Sanitation Data'!$H$12,0,10*ROW('Sanitation Data'!H149)))),OFFSET('Sanitation Data'!$H$12,0,10*ROW('Sanitation Data'!H149)),NA())))</f>
        <v>#N/A</v>
      </c>
      <c r="AY155" s="134" t="e">
        <f ca="1">+IF(AND(ISNUMBER(OFFSET('Sanitation Data'!$H$13,0,10*ROW('Sanitation Data'!H149))),DN155="Yes"),OFFSET('Sanitation Data'!$H$13,0,10*ROW('Sanitation Data'!H149)),IF(AND(ISNUMBER(OFFSET('Sanitation Data'!$H$13,0,10*ROW('Sanitation Data'!H149))),DN155="No",ISNUMBER(OFFSET('Sanitation Data'!$H$13,0,10*ROW('Sanitation Data'!H149)))),CONCATENATE("[",ROUND(OFFSET('Sanitation Data'!$H$13,0,10*ROW('Sanitation Data'!H149)),0),"]"),IF(AND(ISNUMBER(OFFSET('Sanitation Data'!$H$13,0,10*ROW('Sanitation Data'!H149))),DN155="",ISNUMBER(OFFSET('Sanitation Data'!$H$13,0,10*ROW('Sanitation Data'!H149)))),OFFSET('Sanitation Data'!$H$13,0,10*ROW('Sanitation Data'!H149)),NA())))</f>
        <v>#N/A</v>
      </c>
      <c r="AZ155" s="135" t="e">
        <f ca="1">+IF(AND(ISNUMBER(OFFSET('Hygiene Data'!$C$6,0,10*ROW('Hygiene Data'!C149))),DO155="Yes"),OFFSET('Hygiene Data'!$C$6,0,10*ROW('Hygiene Data'!C149)),IF(AND(ISNUMBER(OFFSET('Hygiene Data'!$C$6,0,10*ROW('Hygiene Data'!C149))),DO155="No",ISNUMBER(OFFSET('Hygiene Data'!$C$6,0,10*ROW('Hygiene Data'!C149)))),CONCATENATE("[",ROUND(OFFSET('Hygiene Data'!$C$6,0,10*ROW('Hygiene Data'!C149)),0),"]"),IF(AND(ISNUMBER(OFFSET('Hygiene Data'!$C$6,0,10*ROW('Hygiene Data'!C149))),DO155="",ISNUMBER(OFFSET('Hygiene Data'!$C$6,0,10*ROW('Hygiene Data'!C149)))),OFFSET('Hygiene Data'!$C$6,0,10*ROW('Hygiene Data'!C149)),NA())))</f>
        <v>#N/A</v>
      </c>
      <c r="BA155" s="135" t="e">
        <f ca="1">+IF(AND(ISNUMBER(OFFSET('Hygiene Data'!$C$8,0,10*ROW('Hygiene Data'!C149))),DP155="Yes"),OFFSET('Hygiene Data'!$C$8,0,10*ROW('Hygiene Data'!C149)),IF(AND(ISNUMBER(OFFSET('Hygiene Data'!$C$8,0,10*ROW('Hygiene Data'!C149))),DP155="No",ISNUMBER(OFFSET('Hygiene Data'!$C$8,0,10*ROW('Hygiene Data'!C149)))),CONCATENATE("[",ROUND(OFFSET('Hygiene Data'!$C$8,0,10*ROW('Hygiene Data'!C149)),0),"]"),IF(AND(ISNUMBER(OFFSET('Hygiene Data'!$C$8,0,10*ROW('Hygiene Data'!C149))),DP155="",ISNUMBER(OFFSET('Hygiene Data'!$C$8,0,10*ROW('Hygiene Data'!C149)))),OFFSET('Hygiene Data'!$C$8,0,10*ROW('Hygiene Data'!C149)),NA())))</f>
        <v>#N/A</v>
      </c>
      <c r="BB155" s="135" t="e">
        <f ca="1">+IF(AND(ISNUMBER(OFFSET('Hygiene Data'!$C$10,0,10*ROW('Hygiene Data'!C149))),DQ155="Yes"),OFFSET('Hygiene Data'!$C$10,0,10*ROW('Hygiene Data'!C149)),IF(AND(ISNUMBER(OFFSET('Hygiene Data'!$C$10,0,10*ROW('Hygiene Data'!C149))),DQ155="No",ISNUMBER(OFFSET('Hygiene Data'!$C$10,0,10*ROW('Hygiene Data'!C149)))),CONCATENATE("[",ROUND(OFFSET('Hygiene Data'!$C$10,0,10*ROW('Hygiene Data'!C149)),0),"]"),IF(AND(ISNUMBER(OFFSET('Hygiene Data'!$C$10,0,10*ROW('Hygiene Data'!C149))),DQ155="",ISNUMBER(OFFSET('Hygiene Data'!$C$10,0,10*ROW('Hygiene Data'!C149)))),OFFSET('Hygiene Data'!$C$10,0,10*ROW('Hygiene Data'!C149)),NA())))</f>
        <v>#N/A</v>
      </c>
      <c r="BC155" s="135" t="e">
        <f ca="1">+IF(AND(ISNUMBER(OFFSET('Hygiene Data'!$D$6,0,10*ROW('Hygiene Data'!D149))),DR155="Yes"),OFFSET('Hygiene Data'!$D$6,0,10*ROW('Hygiene Data'!D149)),IF(AND(ISNUMBER(OFFSET('Hygiene Data'!$D$6,0,10*ROW('Hygiene Data'!D149))),DR155="No",ISNUMBER(OFFSET('Hygiene Data'!$D$6,0,10*ROW('Hygiene Data'!D149)))),CONCATENATE("[",ROUND(OFFSET('Hygiene Data'!$D$6,0,10*ROW('Hygiene Data'!D149)),0),"]"),IF(AND(ISNUMBER(OFFSET('Hygiene Data'!$D$6,0,10*ROW('Hygiene Data'!D149))),DR155="",ISNUMBER(OFFSET('Hygiene Data'!$D$6,0,10*ROW('Hygiene Data'!D149)))),OFFSET('Hygiene Data'!$D$6,0,10*ROW('Hygiene Data'!D149)),NA())))</f>
        <v>#N/A</v>
      </c>
      <c r="BD155" s="135" t="e">
        <f ca="1">+IF(AND(ISNUMBER(OFFSET('Hygiene Data'!$D$8,0,10*ROW('Hygiene Data'!D149))),DS155="Yes"),OFFSET('Hygiene Data'!$D$8,0,10*ROW('Hygiene Data'!D149)),IF(AND(ISNUMBER(OFFSET('Hygiene Data'!$D$8,0,10*ROW('Hygiene Data'!D149))),DS155="No",ISNUMBER(OFFSET('Hygiene Data'!$D$8,0,10*ROW('Hygiene Data'!D149)))),CONCATENATE("[",ROUND(OFFSET('Hygiene Data'!$D$8,0,10*ROW('Hygiene Data'!D149)),0),"]"),IF(AND(ISNUMBER(OFFSET('Hygiene Data'!$D$8,0,10*ROW('Hygiene Data'!D149))),DS155="",ISNUMBER(OFFSET('Hygiene Data'!$D$8,0,10*ROW('Hygiene Data'!D149)))),OFFSET('Hygiene Data'!$D$8,0,10*ROW('Hygiene Data'!D149)),NA())))</f>
        <v>#N/A</v>
      </c>
      <c r="BE155" s="135" t="e">
        <f ca="1">+IF(AND(ISNUMBER(OFFSET('Hygiene Data'!$D$10,0,10*ROW('Hygiene Data'!D149))),DT155="Yes"),OFFSET('Hygiene Data'!$D$10,0,10*ROW('Hygiene Data'!D149)),IF(AND(ISNUMBER(OFFSET('Hygiene Data'!$D$10,0,10*ROW('Hygiene Data'!D149))),DT155="No",ISNUMBER(OFFSET('Hygiene Data'!$D$10,0,10*ROW('Hygiene Data'!D149)))),CONCATENATE("[",ROUND(OFFSET('Hygiene Data'!$D$10,0,10*ROW('Hygiene Data'!D149)),0),"]"),IF(AND(ISNUMBER(OFFSET('Hygiene Data'!$D$10,0,10*ROW('Hygiene Data'!D149))),DT155="",ISNUMBER(OFFSET('Hygiene Data'!$D$10,0,10*ROW('Hygiene Data'!D149)))),OFFSET('Hygiene Data'!$D$10,0,10*ROW('Hygiene Data'!D149)),NA())))</f>
        <v>#N/A</v>
      </c>
      <c r="BF155" s="135" t="e">
        <f ca="1">+IF(AND(ISNUMBER(OFFSET('Hygiene Data'!$E$6,0,10*ROW('Hygiene Data'!E149))),DU155="Yes"),OFFSET('Hygiene Data'!$E$6,0,10*ROW('Hygiene Data'!E149)),IF(AND(ISNUMBER(OFFSET('Hygiene Data'!$E$6,0,10*ROW('Hygiene Data'!E149))),DU155="No",ISNUMBER(OFFSET('Hygiene Data'!$E$6,0,10*ROW('Hygiene Data'!E149)))),CONCATENATE("[",ROUND(OFFSET('Hygiene Data'!$E$6,0,10*ROW('Hygiene Data'!E149)),0),"]"),IF(AND(ISNUMBER(OFFSET('Hygiene Data'!$E$6,0,10*ROW('Hygiene Data'!E149))),DU155="",ISNUMBER(OFFSET('Hygiene Data'!$E$6,0,10*ROW('Hygiene Data'!E149)))),OFFSET('Hygiene Data'!$E$6,0,10*ROW('Hygiene Data'!E149)),NA())))</f>
        <v>#N/A</v>
      </c>
      <c r="BG155" s="135" t="e">
        <f ca="1">+IF(AND(ISNUMBER(OFFSET('Hygiene Data'!$E$8,0,10*ROW('Hygiene Data'!E149))),DV155="Yes"),OFFSET('Hygiene Data'!$E$8,0,10*ROW('Hygiene Data'!E149)),IF(AND(ISNUMBER(OFFSET('Hygiene Data'!$E$8,0,10*ROW('Hygiene Data'!E149))),DV155="No",ISNUMBER(OFFSET('Hygiene Data'!$E$8,0,10*ROW('Hygiene Data'!E149)))),CONCATENATE("[",ROUND(OFFSET('Hygiene Data'!$E$8,0,10*ROW('Hygiene Data'!E149)),0),"]"),IF(AND(ISNUMBER(OFFSET('Hygiene Data'!$E$8,0,10*ROW('Hygiene Data'!E149))),DV155="",ISNUMBER(OFFSET('Hygiene Data'!$E$8,0,10*ROW('Hygiene Data'!E149)))),OFFSET('Hygiene Data'!$E$8,0,10*ROW('Hygiene Data'!E149)),NA())))</f>
        <v>#N/A</v>
      </c>
      <c r="BH155" s="135" t="e">
        <f ca="1">+IF(AND(ISNUMBER(OFFSET('Hygiene Data'!$E$10,0,10*ROW('Hygiene Data'!E149))),DW155="Yes"),OFFSET('Hygiene Data'!$E$10,0,10*ROW('Hygiene Data'!E149)),IF(AND(ISNUMBER(OFFSET('Hygiene Data'!$E$10,0,10*ROW('Hygiene Data'!E149))),DW155="No",ISNUMBER(OFFSET('Hygiene Data'!$E$10,0,10*ROW('Hygiene Data'!E149)))),CONCATENATE("[",ROUND(OFFSET('Hygiene Data'!$E$10,0,10*ROW('Hygiene Data'!E149)),0),"]"),IF(AND(ISNUMBER(OFFSET('Hygiene Data'!$E$10,0,10*ROW('Hygiene Data'!E149))),DW155="",ISNUMBER(OFFSET('Hygiene Data'!$E$10,0,10*ROW('Hygiene Data'!E149)))),OFFSET('Hygiene Data'!$E$10,0,10*ROW('Hygiene Data'!E149)),NA())))</f>
        <v>#N/A</v>
      </c>
      <c r="BI155" s="135" t="e">
        <f ca="1">+IF(AND(ISNUMBER(OFFSET('Hygiene Data'!$F$6,0,10*ROW('Hygiene Data'!F149))),DX155="Yes"),OFFSET('Hygiene Data'!$F$6,0,10*ROW('Hygiene Data'!F149)),IF(AND(ISNUMBER(OFFSET('Hygiene Data'!$F$6,0,10*ROW('Hygiene Data'!F149))),DX155="No",ISNUMBER(OFFSET('Hygiene Data'!$F$6,0,10*ROW('Hygiene Data'!F149)))),CONCATENATE("[",ROUND(OFFSET('Hygiene Data'!$F$6,0,10*ROW('Hygiene Data'!F149)),0),"]"),IF(AND(ISNUMBER(OFFSET('Hygiene Data'!$F$6,0,10*ROW('Hygiene Data'!F149))),DX155="",ISNUMBER(OFFSET('Hygiene Data'!$F$6,0,10*ROW('Hygiene Data'!F149)))),OFFSET('Hygiene Data'!$F$6,0,10*ROW('Hygiene Data'!F149)),NA())))</f>
        <v>#N/A</v>
      </c>
      <c r="BJ155" s="135" t="e">
        <f ca="1">+IF(AND(ISNUMBER(OFFSET('Hygiene Data'!$F$8,0,10*ROW('Hygiene Data'!F149))),DY155="Yes"),OFFSET('Hygiene Data'!$F$8,0,10*ROW('Hygiene Data'!F149)),IF(AND(ISNUMBER(OFFSET('Hygiene Data'!$F$8,0,10*ROW('Hygiene Data'!F149))),DY155="No",ISNUMBER(OFFSET('Hygiene Data'!$F$8,0,10*ROW('Hygiene Data'!F149)))),CONCATENATE("[",ROUND(OFFSET('Hygiene Data'!$F$8,0,10*ROW('Hygiene Data'!F149)),0),"]"),IF(AND(ISNUMBER(OFFSET('Hygiene Data'!$F$8,0,10*ROW('Hygiene Data'!F149))),DY155="",ISNUMBER(OFFSET('Hygiene Data'!$F$8,0,10*ROW('Hygiene Data'!F149)))),OFFSET('Hygiene Data'!$F$8,0,10*ROW('Hygiene Data'!F149)),NA())))</f>
        <v>#N/A</v>
      </c>
      <c r="BK155" s="135" t="e">
        <f ca="1">+IF(AND(ISNUMBER(OFFSET('Hygiene Data'!$F$10,0,10*ROW('Hygiene Data'!F149))),DZ155="Yes"),OFFSET('Hygiene Data'!$F$10,0,10*ROW('Hygiene Data'!F149)),IF(AND(ISNUMBER(OFFSET('Hygiene Data'!$F$10,0,10*ROW('Hygiene Data'!F149))),DZ155="No",ISNUMBER(OFFSET('Hygiene Data'!$F$10,0,10*ROW('Hygiene Data'!F149)))),CONCATENATE("[",ROUND(OFFSET('Hygiene Data'!$F$10,0,10*ROW('Hygiene Data'!F149)),0),"]"),IF(AND(ISNUMBER(OFFSET('Hygiene Data'!$F$10,0,10*ROW('Hygiene Data'!F149))),DZ155="",ISNUMBER(OFFSET('Hygiene Data'!$F$10,0,10*ROW('Hygiene Data'!F149)))),OFFSET('Hygiene Data'!$F$10,0,10*ROW('Hygiene Data'!F149)),NA())))</f>
        <v>#N/A</v>
      </c>
      <c r="BL155" s="135" t="e">
        <f ca="1">+IF(AND(ISNUMBER(OFFSET('Hygiene Data'!$G$6,0,10*ROW('Hygiene Data'!G149))),EA155="Yes"),OFFSET('Hygiene Data'!$G$6,0,10*ROW('Hygiene Data'!G149)),IF(AND(ISNUMBER(OFFSET('Hygiene Data'!$G$6,0,10*ROW('Hygiene Data'!G149))),EA155="No",ISNUMBER(OFFSET('Hygiene Data'!$G$6,0,10*ROW('Hygiene Data'!G149)))),CONCATENATE("[",ROUND(OFFSET('Hygiene Data'!$G$6,0,10*ROW('Hygiene Data'!G149)),0),"]"),IF(AND(ISNUMBER(OFFSET('Hygiene Data'!$G$6,0,10*ROW('Hygiene Data'!G149))),EA155="",ISNUMBER(OFFSET('Hygiene Data'!$G$6,0,10*ROW('Hygiene Data'!G149)))),OFFSET('Hygiene Data'!$G$6,0,10*ROW('Hygiene Data'!G149)),NA())))</f>
        <v>#N/A</v>
      </c>
      <c r="BM155" s="135" t="e">
        <f ca="1">+IF(AND(ISNUMBER(OFFSET('Hygiene Data'!$G$8,0,10*ROW('Hygiene Data'!G149))),EB155="Yes"),OFFSET('Hygiene Data'!$G$8,0,10*ROW('Hygiene Data'!G149)),IF(AND(ISNUMBER(OFFSET('Hygiene Data'!$G$8,0,10*ROW('Hygiene Data'!G149))),EB155="No",ISNUMBER(OFFSET('Hygiene Data'!$G$8,0,10*ROW('Hygiene Data'!G149)))),CONCATENATE("[",ROUND(OFFSET('Hygiene Data'!$G$8,0,10*ROW('Hygiene Data'!G149)),0),"]"),IF(AND(ISNUMBER(OFFSET('Hygiene Data'!$G$8,0,10*ROW('Hygiene Data'!G149))),EB155="",ISNUMBER(OFFSET('Hygiene Data'!$G$8,0,10*ROW('Hygiene Data'!G149)))),OFFSET('Hygiene Data'!$G$8,0,10*ROW('Hygiene Data'!G149)),NA())))</f>
        <v>#N/A</v>
      </c>
      <c r="BN155" s="135" t="e">
        <f ca="1">+IF(AND(ISNUMBER(OFFSET('Hygiene Data'!$G$10,0,10*ROW('Hygiene Data'!G149))),EC155="Yes"),OFFSET('Hygiene Data'!$G$10,0,10*ROW('Hygiene Data'!G149)),IF(AND(ISNUMBER(OFFSET('Hygiene Data'!$G$10,0,10*ROW('Hygiene Data'!G149))),EC155="No",ISNUMBER(OFFSET('Hygiene Data'!$G$10,0,10*ROW('Hygiene Data'!G149)))),CONCATENATE("[",ROUND(OFFSET('Hygiene Data'!$G$10,0,10*ROW('Hygiene Data'!G149)),0),"]"),IF(AND(ISNUMBER(OFFSET('Hygiene Data'!$G$10,0,10*ROW('Hygiene Data'!G149))),EC155="",ISNUMBER(OFFSET('Hygiene Data'!$G$10,0,10*ROW('Hygiene Data'!G149)))),OFFSET('Hygiene Data'!$G$10,0,10*ROW('Hygiene Data'!G149)),NA())))</f>
        <v>#N/A</v>
      </c>
      <c r="BO155" s="135" t="e">
        <f ca="1">+IF(AND(ISNUMBER(OFFSET('Hygiene Data'!$H$6,0,10*ROW('Hygiene Data'!H149))),ED155="Yes"),OFFSET('Hygiene Data'!$H$6,0,10*ROW('Hygiene Data'!H149)),IF(AND(ISNUMBER(OFFSET('Hygiene Data'!$H$6,0,10*ROW('Hygiene Data'!H149))),ED155="No",ISNUMBER(OFFSET('Hygiene Data'!$H$6,0,10*ROW('Hygiene Data'!H149)))),CONCATENATE("[",ROUND(OFFSET('Hygiene Data'!$H$6,0,10*ROW('Hygiene Data'!H149)),0),"]"),IF(AND(ISNUMBER(OFFSET('Hygiene Data'!$H$6,0,10*ROW('Hygiene Data'!H149))),ED155="",ISNUMBER(OFFSET('Hygiene Data'!$H$6,0,10*ROW('Hygiene Data'!H149)))),OFFSET('Hygiene Data'!$H$6,0,10*ROW('Hygiene Data'!H149)),NA())))</f>
        <v>#N/A</v>
      </c>
      <c r="BP155" s="135" t="e">
        <f ca="1">+IF(AND(ISNUMBER(OFFSET('Hygiene Data'!$H$8,0,10*ROW('Hygiene Data'!H149))),EE155="Yes"),OFFSET('Hygiene Data'!$H$8,0,10*ROW('Hygiene Data'!H149)),IF(AND(ISNUMBER(OFFSET('Hygiene Data'!$H$8,0,10*ROW('Hygiene Data'!H149))),EE155="No",ISNUMBER(OFFSET('Hygiene Data'!$H$8,0,10*ROW('Hygiene Data'!H149)))),CONCATENATE("[",ROUND(OFFSET('Hygiene Data'!$H$8,0,10*ROW('Hygiene Data'!H149)),0),"]"),IF(AND(ISNUMBER(OFFSET('Hygiene Data'!$H$8,0,10*ROW('Hygiene Data'!H149))),EE155="",ISNUMBER(OFFSET('Hygiene Data'!$H$8,0,10*ROW('Hygiene Data'!H149)))),OFFSET('Hygiene Data'!$H$8,0,10*ROW('Hygiene Data'!H149)),NA())))</f>
        <v>#N/A</v>
      </c>
      <c r="BQ155" s="135" t="e">
        <f ca="1">+IF(AND(ISNUMBER(OFFSET('Hygiene Data'!$H$10,0,10*ROW('Hygiene Data'!H149))),EF155="Yes"),OFFSET('Hygiene Data'!$H$10,0,10*ROW('Hygiene Data'!H149)),IF(AND(ISNUMBER(OFFSET('Hygiene Data'!$H$10,0,10*ROW('Hygiene Data'!H149))),EF155="No",ISNUMBER(OFFSET('Hygiene Data'!$H$10,0,10*ROW('Hygiene Data'!H149)))),CONCATENATE("[",ROUND(OFFSET('Hygiene Data'!$H$10,0,10*ROW('Hygiene Data'!H149)),0),"]"),IF(AND(ISNUMBER(OFFSET('Hygiene Data'!$H$10,0,10*ROW('Hygiene Data'!H149))),EF155="",ISNUMBER(OFFSET('Hygiene Data'!$H$10,0,10*ROW('Hygiene Data'!H149)))),OFFSET('Hygiene Data'!$H$10,0,10*ROW('Hygiene Data'!H149)),NA())))</f>
        <v>#N/A</v>
      </c>
      <c r="BS155" s="34" t="str">
        <f ca="1">+IF(OFFSET('Water Data'!$C$28,0,10*ROW('Water Data'!C149))="","",OFFSET('Water Data'!$C$28,0,10*ROW('Water Data'!C149)))</f>
        <v/>
      </c>
      <c r="BT155" s="34" t="str">
        <f ca="1">+IF(OFFSET('Water Data'!$C$29,0,10*ROW('Water Data'!C149))="","",OFFSET('Water Data'!$C$29,0,10*ROW('Water Data'!C149)))</f>
        <v/>
      </c>
      <c r="BU155" s="34" t="str">
        <f ca="1">+IF(OFFSET('Water Data'!$C$30,0,10*ROW('Water Data'!C149))="","",OFFSET('Water Data'!$C$30,0,10*ROW('Water Data'!C149)))</f>
        <v/>
      </c>
      <c r="BV155" s="34" t="str">
        <f ca="1">+IF(OFFSET('Water Data'!$D$28,0,10*ROW('Water Data'!D149))="","",OFFSET('Water Data'!$D$28,0,10*ROW('Water Data'!D149)))</f>
        <v/>
      </c>
      <c r="BW155" s="34" t="str">
        <f ca="1">+IF(OFFSET('Water Data'!$D$29,0,10*ROW('Water Data'!D149))="","",OFFSET('Water Data'!$D$29,0,10*ROW('Water Data'!D149)))</f>
        <v/>
      </c>
      <c r="BX155" s="34" t="str">
        <f ca="1">+IF(OFFSET('Water Data'!$D$30,0,10*ROW('Water Data'!D149))="","",OFFSET('Water Data'!$D$30,0,10*ROW('Water Data'!D149)))</f>
        <v/>
      </c>
      <c r="BY155" s="34" t="str">
        <f ca="1">+IF(OFFSET('Water Data'!$E$28,0,10*ROW('Water Data'!E149))="","",OFFSET('Water Data'!$E$28,0,10*ROW('Water Data'!E149)))</f>
        <v/>
      </c>
      <c r="BZ155" s="34" t="str">
        <f ca="1">+IF(OFFSET('Water Data'!$E$29,0,10*ROW('Water Data'!E149))="","",OFFSET('Water Data'!$E$29,0,10*ROW('Water Data'!E149)))</f>
        <v/>
      </c>
      <c r="CA155" s="34" t="str">
        <f ca="1">+IF(OFFSET('Water Data'!$E$30,0,10*ROW('Water Data'!E149))="","",OFFSET('Water Data'!$E$30,0,10*ROW('Water Data'!E149)))</f>
        <v/>
      </c>
      <c r="CB155" s="34" t="str">
        <f ca="1">+IF(OFFSET('Water Data'!$F$28,0,10*ROW('Water Data'!F149))="","",OFFSET('Water Data'!$F$28,0,10*ROW('Water Data'!F149)))</f>
        <v/>
      </c>
      <c r="CC155" s="34" t="str">
        <f ca="1">+IF(OFFSET('Water Data'!$F$29,0,10*ROW('Water Data'!F149))="","",OFFSET('Water Data'!$F$29,0,10*ROW('Water Data'!F149)))</f>
        <v/>
      </c>
      <c r="CD155" s="34" t="str">
        <f ca="1">+IF(OFFSET('Water Data'!$F$30,0,10*ROW('Water Data'!F149))="","",OFFSET('Water Data'!$F$30,0,10*ROW('Water Data'!F149)))</f>
        <v/>
      </c>
      <c r="CE155" s="34" t="str">
        <f ca="1">+IF(OFFSET('Water Data'!$G$28,0,10*ROW('Water Data'!G149))="","",OFFSET('Water Data'!$G$28,0,10*ROW('Water Data'!G149)))</f>
        <v/>
      </c>
      <c r="CF155" s="34" t="str">
        <f ca="1">+IF(OFFSET('Water Data'!$G$29,0,10*ROW('Water Data'!G149))="","",OFFSET('Water Data'!$G$29,0,10*ROW('Water Data'!G149)))</f>
        <v/>
      </c>
      <c r="CG155" s="34" t="str">
        <f ca="1">+IF(OFFSET('Water Data'!$G$30,0,10*ROW('Water Data'!G149))="","",OFFSET('Water Data'!$G$30,0,10*ROW('Water Data'!G149)))</f>
        <v/>
      </c>
      <c r="CH155" s="34" t="str">
        <f ca="1">+IF(OFFSET('Water Data'!$H$28,0,10*ROW('Water Data'!H149))="","",OFFSET('Water Data'!$H$28,0,10*ROW('Water Data'!H149)))</f>
        <v/>
      </c>
      <c r="CI155" s="34" t="str">
        <f ca="1">+IF(OFFSET('Water Data'!$H$29,0,10*ROW('Water Data'!H149))="","",OFFSET('Water Data'!$H$29,0,10*ROW('Water Data'!H149)))</f>
        <v/>
      </c>
      <c r="CJ155" s="34" t="str">
        <f ca="1">+IF(OFFSET('Water Data'!$H$30,0,10*ROW('Water Data'!H149))="","",OFFSET('Water Data'!$H$30,0,10*ROW('Water Data'!H149)))</f>
        <v/>
      </c>
      <c r="CK155" s="34" t="str">
        <f ca="1">+IF(OFFSET('Sanitation Data'!$C$29,0,10*ROW('Sanitation Data'!C149))="","",OFFSET('Sanitation Data'!$C$29,0,10*ROW('Sanitation Data'!C149)))</f>
        <v/>
      </c>
      <c r="CL155" s="34" t="str">
        <f ca="1">+IF(OFFSET('Sanitation Data'!$C$30,0,10*ROW('Sanitation Data'!C149))="","",OFFSET('Sanitation Data'!$C$30,0,10*ROW('Sanitation Data'!C149)))</f>
        <v/>
      </c>
      <c r="CM155" s="34" t="str">
        <f ca="1">+IF(OFFSET('Sanitation Data'!$C$31,0,10*ROW('Sanitation Data'!C149))="","",OFFSET('Sanitation Data'!$C$31,0,10*ROW('Sanitation Data'!C149)))</f>
        <v/>
      </c>
      <c r="CN155" s="34" t="str">
        <f ca="1">+IF(OFFSET('Sanitation Data'!$C$32,0,10*ROW('Sanitation Data'!C149))="","",OFFSET('Sanitation Data'!$C$32,0,10*ROW('Sanitation Data'!C149)))</f>
        <v/>
      </c>
      <c r="CO155" s="34" t="str">
        <f ca="1">+IF(OFFSET('Sanitation Data'!$C$33,0,10*ROW('Sanitation Data'!C149))="","",OFFSET('Sanitation Data'!$C$33,0,10*ROW('Sanitation Data'!C149)))</f>
        <v/>
      </c>
      <c r="CP155" s="34" t="str">
        <f ca="1">+IF(OFFSET('Sanitation Data'!$D$29,0,10*ROW('Sanitation Data'!D149))="","",OFFSET('Sanitation Data'!$D$29,0,10*ROW('Sanitation Data'!D149)))</f>
        <v/>
      </c>
      <c r="CQ155" s="34" t="str">
        <f ca="1">+IF(OFFSET('Sanitation Data'!$D$30,0,10*ROW('Sanitation Data'!D149))="","",OFFSET('Sanitation Data'!$D$30,0,10*ROW('Sanitation Data'!D149)))</f>
        <v/>
      </c>
      <c r="CR155" s="34" t="str">
        <f ca="1">+IF(OFFSET('Sanitation Data'!$D$31,0,10*ROW('Sanitation Data'!D149))="","",OFFSET('Sanitation Data'!$D$31,0,10*ROW('Sanitation Data'!D149)))</f>
        <v/>
      </c>
      <c r="CS155" s="34" t="str">
        <f ca="1">+IF(OFFSET('Sanitation Data'!$D$32,0,10*ROW('Sanitation Data'!D149))="","",OFFSET('Sanitation Data'!$D$32,0,10*ROW('Sanitation Data'!D149)))</f>
        <v/>
      </c>
      <c r="CT155" s="34" t="str">
        <f ca="1">+IF(OFFSET('Sanitation Data'!$D$33,0,10*ROW('Sanitation Data'!D149))="","",OFFSET('Sanitation Data'!$D$33,0,10*ROW('Sanitation Data'!D149)))</f>
        <v/>
      </c>
      <c r="CU155" s="34" t="str">
        <f ca="1">+IF(OFFSET('Sanitation Data'!$E$29,0,10*ROW('Sanitation Data'!E149))="","",OFFSET('Sanitation Data'!$E$29,0,10*ROW('Sanitation Data'!E149)))</f>
        <v/>
      </c>
      <c r="CV155" s="34" t="str">
        <f ca="1">+IF(OFFSET('Sanitation Data'!$E$30,0,10*ROW('Sanitation Data'!E149))="","",OFFSET('Sanitation Data'!$E$30,0,10*ROW('Sanitation Data'!E149)))</f>
        <v/>
      </c>
      <c r="CW155" s="34" t="str">
        <f ca="1">+IF(OFFSET('Sanitation Data'!$E$31,0,10*ROW('Sanitation Data'!E149))="","",OFFSET('Sanitation Data'!$E$31,0,10*ROW('Sanitation Data'!E149)))</f>
        <v/>
      </c>
      <c r="CX155" s="34" t="str">
        <f ca="1">+IF(OFFSET('Sanitation Data'!$E$32,0,10*ROW('Sanitation Data'!E149))="","",OFFSET('Sanitation Data'!$E$32,0,10*ROW('Sanitation Data'!E149)))</f>
        <v/>
      </c>
      <c r="CY155" s="34" t="str">
        <f ca="1">+IF(OFFSET('Sanitation Data'!$E$33,0,10*ROW('Sanitation Data'!E149))="","",OFFSET('Sanitation Data'!$E$33,0,10*ROW('Sanitation Data'!E149)))</f>
        <v/>
      </c>
      <c r="CZ155" s="34" t="str">
        <f ca="1">+IF(OFFSET('Sanitation Data'!$F$29,0,10*ROW('Sanitation Data'!F149))="","",OFFSET('Sanitation Data'!$F$29,0,10*ROW('Sanitation Data'!F149)))</f>
        <v/>
      </c>
      <c r="DA155" s="34" t="str">
        <f ca="1">+IF(OFFSET('Sanitation Data'!$F$30,0,10*ROW('Sanitation Data'!F149))="","",OFFSET('Sanitation Data'!$F$30,0,10*ROW('Sanitation Data'!F149)))</f>
        <v/>
      </c>
      <c r="DB155" s="34" t="str">
        <f ca="1">+IF(OFFSET('Sanitation Data'!$F$31,0,10*ROW('Sanitation Data'!F149))="","",OFFSET('Sanitation Data'!$F$31,0,10*ROW('Sanitation Data'!F149)))</f>
        <v/>
      </c>
      <c r="DC155" s="34" t="str">
        <f ca="1">+IF(OFFSET('Sanitation Data'!$F$32,0,10*ROW('Sanitation Data'!F149))="","",OFFSET('Sanitation Data'!$F$32,0,10*ROW('Sanitation Data'!F149)))</f>
        <v/>
      </c>
      <c r="DD155" s="34" t="str">
        <f ca="1">+IF(OFFSET('Sanitation Data'!$F$33,0,10*ROW('Sanitation Data'!F149))="","",OFFSET('Sanitation Data'!$F$33,0,10*ROW('Sanitation Data'!F149)))</f>
        <v/>
      </c>
      <c r="DE155" s="34" t="str">
        <f ca="1">+IF(OFFSET('Sanitation Data'!$G$29,0,10*ROW('Sanitation Data'!G149))="","",OFFSET('Sanitation Data'!$G$29,0,10*ROW('Sanitation Data'!G149)))</f>
        <v/>
      </c>
      <c r="DF155" s="34" t="str">
        <f ca="1">+IF(OFFSET('Sanitation Data'!$G$30,0,10*ROW('Sanitation Data'!G149))="","",OFFSET('Sanitation Data'!$G$30,0,10*ROW('Sanitation Data'!G149)))</f>
        <v/>
      </c>
      <c r="DG155" s="34" t="str">
        <f ca="1">+IF(OFFSET('Sanitation Data'!$G$31,0,10*ROW('Sanitation Data'!G149))="","",OFFSET('Sanitation Data'!$G$31,0,10*ROW('Sanitation Data'!G149)))</f>
        <v/>
      </c>
      <c r="DH155" s="34" t="str">
        <f ca="1">+IF(OFFSET('Sanitation Data'!$G$32,0,10*ROW('Sanitation Data'!G149))="","",OFFSET('Sanitation Data'!$G$32,0,10*ROW('Sanitation Data'!G149)))</f>
        <v/>
      </c>
      <c r="DI155" s="34" t="str">
        <f ca="1">+IF(OFFSET('Sanitation Data'!$G$33,0,10*ROW('Sanitation Data'!G149))="","",OFFSET('Sanitation Data'!$G$33,0,10*ROW('Sanitation Data'!G149)))</f>
        <v/>
      </c>
      <c r="DJ155" s="34" t="str">
        <f ca="1">+IF(OFFSET('Sanitation Data'!$H$29,0,10*ROW('Sanitation Data'!H149))="","",OFFSET('Sanitation Data'!$H$29,0,10*ROW('Sanitation Data'!H149)))</f>
        <v/>
      </c>
      <c r="DK155" s="34" t="str">
        <f ca="1">+IF(OFFSET('Sanitation Data'!$H$30,0,10*ROW('Sanitation Data'!H149))="","",OFFSET('Sanitation Data'!$H$30,0,10*ROW('Sanitation Data'!H149)))</f>
        <v/>
      </c>
      <c r="DL155" s="34" t="str">
        <f ca="1">+IF(OFFSET('Sanitation Data'!$H$31,0,10*ROW('Sanitation Data'!H149))="","",OFFSET('Sanitation Data'!$H$31,0,10*ROW('Sanitation Data'!H149)))</f>
        <v/>
      </c>
      <c r="DM155" s="34" t="str">
        <f ca="1">+IF(OFFSET('Sanitation Data'!$H$32,0,10*ROW('Sanitation Data'!H149))="","",OFFSET('Sanitation Data'!$H$32,0,10*ROW('Sanitation Data'!H149)))</f>
        <v/>
      </c>
      <c r="DN155" s="34" t="str">
        <f ca="1">+IF(OFFSET('Sanitation Data'!$H$33,0,10*ROW('Sanitation Data'!H149))="","",OFFSET('Sanitation Data'!$H$33,0,10*ROW('Sanitation Data'!H149)))</f>
        <v/>
      </c>
      <c r="DO155" s="34" t="str">
        <f ca="1">+IF(OFFSET('Hygiene Data'!$C$12,0,10*ROW('Hygiene Data'!C149))="","",OFFSET('Hygiene Data'!$C$12,0,10*ROW('Hygiene Data'!C149)))</f>
        <v/>
      </c>
      <c r="DP155" s="34" t="str">
        <f ca="1">+IF(OFFSET('Hygiene Data'!$C$13,0,10*ROW('Hygiene Data'!C149))="","",OFFSET('Hygiene Data'!$C$13,0,10*ROW('Hygiene Data'!C149)))</f>
        <v/>
      </c>
      <c r="DQ155" s="34" t="str">
        <f ca="1">+IF(OFFSET('Hygiene Data'!$C$14,0,10*ROW('Hygiene Data'!C149))="","",OFFSET('Hygiene Data'!$C$14,0,10*ROW('Hygiene Data'!C149)))</f>
        <v/>
      </c>
      <c r="DR155" s="34" t="str">
        <f ca="1">+IF(OFFSET('Hygiene Data'!$D$12,0,10*ROW('Hygiene Data'!D149))="","",OFFSET('Hygiene Data'!$D$12,0,10*ROW('Hygiene Data'!D149)))</f>
        <v/>
      </c>
      <c r="DS155" s="34" t="str">
        <f ca="1">+IF(OFFSET('Hygiene Data'!$D$13,0,10*ROW('Hygiene Data'!D149))="","",OFFSET('Hygiene Data'!$D$13,0,10*ROW('Hygiene Data'!D149)))</f>
        <v/>
      </c>
      <c r="DT155" s="34" t="str">
        <f ca="1">+IF(OFFSET('Hygiene Data'!$D$14,0,10*ROW('Hygiene Data'!D149))="","",OFFSET('Hygiene Data'!$D$14,0,10*ROW('Hygiene Data'!D149)))</f>
        <v/>
      </c>
      <c r="DU155" s="34" t="str">
        <f ca="1">+IF(OFFSET('Hygiene Data'!$E$12,0,10*ROW('Hygiene Data'!E149))="","",OFFSET('Hygiene Data'!$E$12,0,10*ROW('Hygiene Data'!E149)))</f>
        <v/>
      </c>
      <c r="DV155" s="34" t="str">
        <f ca="1">+IF(OFFSET('Hygiene Data'!$E$13,0,10*ROW('Hygiene Data'!E149))="","",OFFSET('Hygiene Data'!$E$13,0,10*ROW('Hygiene Data'!E149)))</f>
        <v/>
      </c>
      <c r="DW155" s="34" t="str">
        <f ca="1">+IF(OFFSET('Hygiene Data'!$E$14,0,10*ROW('Hygiene Data'!E149))="","",OFFSET('Hygiene Data'!$E$14,0,10*ROW('Hygiene Data'!E149)))</f>
        <v/>
      </c>
      <c r="DX155" s="34" t="str">
        <f ca="1">+IF(OFFSET('Hygiene Data'!$F$12,0,10*ROW('Hygiene Data'!F149))="","",OFFSET('Hygiene Data'!$F$12,0,10*ROW('Hygiene Data'!F149)))</f>
        <v/>
      </c>
      <c r="DY155" s="34" t="str">
        <f ca="1">+IF(OFFSET('Hygiene Data'!$F$13,0,10*ROW('Hygiene Data'!F149))="","",OFFSET('Hygiene Data'!$F$13,0,10*ROW('Hygiene Data'!F149)))</f>
        <v/>
      </c>
      <c r="DZ155" s="34" t="str">
        <f ca="1">+IF(OFFSET('Hygiene Data'!$F$14,0,10*ROW('Hygiene Data'!F149))="","",OFFSET('Hygiene Data'!$F$14,0,10*ROW('Hygiene Data'!F149)))</f>
        <v/>
      </c>
      <c r="EA155" s="34" t="str">
        <f ca="1">+IF(OFFSET('Hygiene Data'!$G$12,0,10*ROW('Hygiene Data'!G149))="","",OFFSET('Hygiene Data'!$G$12,0,10*ROW('Hygiene Data'!G149)))</f>
        <v/>
      </c>
      <c r="EB155" s="34" t="str">
        <f ca="1">+IF(OFFSET('Hygiene Data'!$G$13,0,10*ROW('Hygiene Data'!G149))="","",OFFSET('Hygiene Data'!$G$13,0,10*ROW('Hygiene Data'!G149)))</f>
        <v/>
      </c>
      <c r="EC155" s="34" t="str">
        <f ca="1">+IF(OFFSET('Hygiene Data'!$G$14,0,10*ROW('Hygiene Data'!G149))="","",OFFSET('Hygiene Data'!$G$14,0,10*ROW('Hygiene Data'!G149)))</f>
        <v/>
      </c>
      <c r="ED155" s="34" t="str">
        <f ca="1">+IF(OFFSET('Hygiene Data'!$H$12,0,10*ROW('Hygiene Data'!H149))="","",OFFSET('Hygiene Data'!$H$12,0,10*ROW('Hygiene Data'!H149)))</f>
        <v/>
      </c>
      <c r="EE155" s="34" t="str">
        <f ca="1">+IF(OFFSET('Hygiene Data'!$H$13,0,10*ROW('Hygiene Data'!H149))="","",OFFSET('Hygiene Data'!$H$13,0,10*ROW('Hygiene Data'!H149)))</f>
        <v/>
      </c>
      <c r="EF155" s="34" t="str">
        <f ca="1">+IF(OFFSET('Hygiene Data'!$H$14,0,10*ROW('Hygiene Data'!H149))="","",OFFSET('Hygiene Data'!$H$14,0,10*ROW('Hygiene Data'!H149)))</f>
        <v/>
      </c>
    </row>
    <row r="156" spans="1:136" x14ac:dyDescent="0.2">
      <c r="A156" s="50" t="str">
        <f ca="1">+IF(OFFSET('Water Data'!$B$1,0,10*ROW('Water Data'!B153))="","",OFFSET('Water Data'!$B$1,0,10*ROW('Water Data'!B153)))</f>
        <v/>
      </c>
      <c r="B156" s="50" t="str">
        <f ca="1">+IF(OFFSET('Water Data'!$A$3,0,10*ROW('Water Data'!A153))="","",OFFSET('Water Data'!$A$3,0,10*ROW('Water Data'!A153)))</f>
        <v/>
      </c>
      <c r="C156" s="50" t="str">
        <f ca="1">+IF(OFFSET('Water Data'!$C$3,0,10*ROW('Water Data'!C153))="","",OFFSET('Water Data'!$C$3,0,10*ROW('Water Data'!C153)))</f>
        <v/>
      </c>
      <c r="D156" s="133" t="e">
        <f ca="1">+IF(AND(ISNUMBER(OFFSET('Water Data'!$C$5,0,10*ROW('Water Data'!C150))),BS156="Yes"),100-OFFSET('Water Data'!$C$5,0,10*ROW('Water Data'!C150)),IF(AND(ISNUMBER(OFFSET('Water Data'!$C$5,0,10*ROW('Water Data'!C150))),BS156="No",ISNUMBER(OFFSET('Water Data'!$C$5,0,10*ROW('Water Data'!C150)))),CONCATENATE("[",ROUND(100-OFFSET('Water Data'!$C$5,0,10*ROW('Water Data'!C150)),0),"]"),IF(AND(ISNUMBER(OFFSET('Water Data'!$C$5,0,10*ROW('Water Data'!C150))),BS156="",ISNUMBER(OFFSET('Water Data'!$C$5,0,10*ROW('Water Data'!C150)))),100-OFFSET('Water Data'!$C$5,0,10*ROW('Water Data'!C150)),NA())))</f>
        <v>#N/A</v>
      </c>
      <c r="E156" s="133" t="e">
        <f ca="1">+IF(AND(ISNUMBER(OFFSET('Water Data'!$C$7,0,10*ROW('Water Data'!D150))),BT156="Yes"),OFFSET('Water Data'!$C$7,0,10*ROW('Water Data'!C150)),IF(AND(ISNUMBER(OFFSET('Water Data'!$C$7,0,10*ROW('Water Data'!C150))),BT156="No",ISNUMBER(OFFSET('Water Data'!$C$7,0,10*ROW('Water Data'!C150)))),CONCATENATE("[",ROUND(OFFSET('Water Data'!$C$7,0,10*ROW('Water Data'!C150)),0),"]"),IF(AND(ISNUMBER(OFFSET('Water Data'!$C$7,0,10*ROW('Water Data'!C150))),BT156="",ISNUMBER(OFFSET('Water Data'!$C$7,0,10*ROW('Water Data'!C150)))),OFFSET('Water Data'!$C$7,0,10*ROW('Water Data'!C150)),NA())))</f>
        <v>#N/A</v>
      </c>
      <c r="F156" s="133" t="e">
        <f ca="1">+IF(AND(ISNUMBER(OFFSET('Water Data'!$C$10,0,10*ROW('Water Data'!C150))),BU156="Yes"),OFFSET('Water Data'!$C$10,0,10*ROW('Water Data'!C150)),IF(AND(ISNUMBER(OFFSET('Water Data'!$C$10,0,10*ROW('Water Data'!C150))),BU156="No",ISNUMBER(OFFSET('Water Data'!$C$10,0,10*ROW('Water Data'!C150)))),CONCATENATE("[",ROUND(OFFSET('Water Data'!$C$10,0,10*ROW('Water Data'!C150)),0),"]"),IF(AND(ISNUMBER(OFFSET('Water Data'!$C$10,0,10*ROW('Water Data'!C150))),BU156="",ISNUMBER(OFFSET('Water Data'!$C$10,0,10*ROW('Water Data'!C150)))),OFFSET('Water Data'!$C$10,0,10*ROW('Water Data'!C150)),NA())))</f>
        <v>#N/A</v>
      </c>
      <c r="G156" s="133" t="e">
        <f ca="1">+IF(AND(ISNUMBER(OFFSET('Water Data'!$D$5,0,10*ROW('Water Data'!D150))),BV156="Yes"),100-OFFSET('Water Data'!$D$5,0,10*ROW('Water Data'!D150)),IF(AND(ISNUMBER(OFFSET('Water Data'!$D$5,0,10*ROW('Water Data'!D150))),BV156="No",ISNUMBER(OFFSET('Water Data'!$D$5,0,10*ROW('Water Data'!D150)))),CONCATENATE("[",ROUND(100-OFFSET('Water Data'!$D$5,0,10*ROW('Water Data'!D150)),0),"]"),IF(AND(ISNUMBER(OFFSET('Water Data'!$D$5,0,10*ROW('Water Data'!D150))),BV156="",ISNUMBER(OFFSET('Water Data'!$D$5,0,10*ROW('Water Data'!D150)))),100-OFFSET('Water Data'!$D$5,0,10*ROW('Water Data'!D150)),NA())))</f>
        <v>#N/A</v>
      </c>
      <c r="H156" s="133" t="e">
        <f ca="1">+IF(AND(ISNUMBER(OFFSET('Water Data'!$D$7,0,10*ROW('Water Data'!D150))),BW156="Yes"),OFFSET('Water Data'!$D$7,0,10*ROW('Water Data'!D150)),IF(AND(ISNUMBER(OFFSET('Water Data'!$D$7,0,10*ROW('Water Data'!D150))),BW156="No",ISNUMBER(OFFSET('Water Data'!$D$7,0,10*ROW('Water Data'!D150)))),CONCATENATE("[",ROUND(OFFSET('Water Data'!$C$7,0,10*ROW('Water Data'!D150)),0),"]"),IF(AND(ISNUMBER(OFFSET('Water Data'!$D$7,0,10*ROW('Water Data'!D150))),BW156="",ISNUMBER(OFFSET('Water Data'!$D$7,0,10*ROW('Water Data'!D150)))),OFFSET('Water Data'!$D$7,0,10*ROW('Water Data'!D150)),NA())))</f>
        <v>#N/A</v>
      </c>
      <c r="I156" s="133" t="e">
        <f ca="1">+IF(AND(ISNUMBER(OFFSET('Water Data'!$D$10,0,10*ROW('Water Data'!D150))),BX156="Yes"),OFFSET('Water Data'!$D$10,0,10*ROW('Water Data'!D150)),IF(AND(ISNUMBER(OFFSET('Water Data'!$D$10,0,10*ROW('Water Data'!D150))),BX156="No",ISNUMBER(OFFSET('Water Data'!$D$10,0,10*ROW('Water Data'!D150)))),CONCATENATE("[",ROUND(OFFSET('Water Data'!$D$10,0,10*ROW('Water Data'!D150)),0),"]"),IF(AND(ISNUMBER(OFFSET('Water Data'!$D$10,0,10*ROW('Water Data'!D150))),BX156="",ISNUMBER(OFFSET('Water Data'!$D$10,0,10*ROW('Water Data'!D150)))),OFFSET('Water Data'!$D$10,0,10*ROW('Water Data'!D150)),NA())))</f>
        <v>#N/A</v>
      </c>
      <c r="J156" s="133" t="e">
        <f ca="1">+IF(AND(ISNUMBER(OFFSET('Water Data'!$E$5,0,10*ROW('Water Data'!E150))),BY156="Yes"),100-OFFSET('Water Data'!$E$5,0,10*ROW('Water Data'!E150)),IF(AND(ISNUMBER(OFFSET('Water Data'!$E$5,0,10*ROW('Water Data'!E150))),BY156="No",ISNUMBER(OFFSET('Water Data'!$E$5,0,10*ROW('Water Data'!E150)))),CONCATENATE("[",ROUND(100-OFFSET('Water Data'!$E$5,0,10*ROW('Water Data'!E150)),0),"]"),IF(AND(ISNUMBER(OFFSET('Water Data'!$E$5,0,10*ROW('Water Data'!E150))),BY156="",ISNUMBER(OFFSET('Water Data'!$E$5,0,10*ROW('Water Data'!E150)))),100-OFFSET('Water Data'!$E$5,0,10*ROW('Water Data'!E150)),NA())))</f>
        <v>#N/A</v>
      </c>
      <c r="K156" s="133" t="e">
        <f ca="1">+IF(AND(ISNUMBER(OFFSET('Water Data'!$E$7,0,10*ROW('Water Data'!E150))),BZ156="Yes"),OFFSET('Water Data'!$E$7,0,10*ROW('Water Data'!E150)),IF(AND(ISNUMBER(OFFSET('Water Data'!$E$7,0,10*ROW('Water Data'!E150))),BZ156="No",ISNUMBER(OFFSET('Water Data'!$E$7,0,10*ROW('Water Data'!E150)))),CONCATENATE("[",ROUND(OFFSET('Water Data'!$E$7,0,10*ROW('Water Data'!E150)),0),"]"),IF(AND(ISNUMBER(OFFSET('Water Data'!$E$7,0,10*ROW('Water Data'!E150))),BZ156="",ISNUMBER(OFFSET('Water Data'!$E$7,0,10*ROW('Water Data'!E150)))),OFFSET('Water Data'!$E$7,0,10*ROW('Water Data'!E150)),NA())))</f>
        <v>#N/A</v>
      </c>
      <c r="L156" s="133" t="e">
        <f ca="1">+IF(AND(ISNUMBER(OFFSET('Water Data'!$E$10,0,10*ROW('Water Data'!E150))),CA156="Yes"),OFFSET('Water Data'!$E$10,0,10*ROW('Water Data'!E150)),IF(AND(ISNUMBER(OFFSET('Water Data'!$E$10,0,10*ROW('Water Data'!E150))),CA156="No",ISNUMBER(OFFSET('Water Data'!$E$10,0,10*ROW('Water Data'!E150)))),CONCATENATE("[",ROUND(OFFSET('Water Data'!$E$10,0,10*ROW('Water Data'!E150)),0),"]"),IF(AND(ISNUMBER(OFFSET('Water Data'!$E$10,0,10*ROW('Water Data'!E150))),CA156="",ISNUMBER(OFFSET('Water Data'!$E$10,0,10*ROW('Water Data'!E150)))),OFFSET('Water Data'!$E$10,0,10*ROW('Water Data'!E150)),NA())))</f>
        <v>#N/A</v>
      </c>
      <c r="M156" s="133" t="e">
        <f ca="1">+IF(AND(ISNUMBER(OFFSET('Water Data'!$F$5,0,10*ROW('Water Data'!F150))),CB156="Yes"),100-OFFSET('Water Data'!$F$5,0,10*ROW('Water Data'!F150)),IF(AND(ISNUMBER(OFFSET('Water Data'!$F$5,0,10*ROW('Water Data'!F150))),CB156="No",ISNUMBER(OFFSET('Water Data'!$F$5,0,10*ROW('Water Data'!F150)))),CONCATENATE("[",ROUND(100-OFFSET('Water Data'!$F$5,0,10*ROW('Water Data'!F150)),0),"]"),IF(AND(ISNUMBER(OFFSET('Water Data'!$F$5,0,10*ROW('Water Data'!F150))),CB156="",ISNUMBER(OFFSET('Water Data'!$F$5,0,10*ROW('Water Data'!F150)))),100-OFFSET('Water Data'!$F$5,0,10*ROW('Water Data'!F150)),NA())))</f>
        <v>#N/A</v>
      </c>
      <c r="N156" s="133" t="e">
        <f ca="1">+IF(AND(ISNUMBER(OFFSET('Water Data'!$F$7,0,10*ROW('Water Data'!F150))),CC156="Yes"),OFFSET('Water Data'!$F$7,0,10*ROW('Water Data'!F150)),IF(AND(ISNUMBER(OFFSET('Water Data'!$F$7,0,10*ROW('Water Data'!F150))),CC156="No",ISNUMBER(OFFSET('Water Data'!$F$7,0,10*ROW('Water Data'!F150)))),CONCATENATE("[",ROUND(OFFSET('Water Data'!$F$7,0,10*ROW('Water Data'!F150)),0),"]"),IF(AND(ISNUMBER(OFFSET('Water Data'!$F$7,0,10*ROW('Water Data'!F150))),CC156="",ISNUMBER(OFFSET('Water Data'!$F$7,0,10*ROW('Water Data'!F150)))),OFFSET('Water Data'!$F$7,0,10*ROW('Water Data'!F150)),NA())))</f>
        <v>#N/A</v>
      </c>
      <c r="O156" s="133" t="e">
        <f ca="1">+IF(AND(ISNUMBER(OFFSET('Water Data'!$F$10,0,10*ROW('Water Data'!F150))),CD156="Yes"),OFFSET('Water Data'!$F$10,0,10*ROW('Water Data'!F150)),IF(AND(ISNUMBER(OFFSET('Water Data'!$F$10,0,10*ROW('Water Data'!F150))),CD156="No",ISNUMBER(OFFSET('Water Data'!$F$10,0,10*ROW('Water Data'!F150)))),CONCATENATE("[",ROUND(OFFSET('Water Data'!$F$10,0,10*ROW('Water Data'!F150)),0),"]"),IF(AND(ISNUMBER(OFFSET('Water Data'!$F$10,0,10*ROW('Water Data'!F150))),CD156="",ISNUMBER(OFFSET('Water Data'!$F$10,0,10*ROW('Water Data'!F150)))),OFFSET('Water Data'!$F$10,0,10*ROW('Water Data'!F150)),NA())))</f>
        <v>#N/A</v>
      </c>
      <c r="P156" s="133" t="e">
        <f ca="1">+IF(AND(ISNUMBER(OFFSET('Water Data'!$G$5,0,10*ROW('Water Data'!G150))),CE156="Yes"),100-OFFSET('Water Data'!$G$5,0,10*ROW('Water Data'!G150)),IF(AND(ISNUMBER(OFFSET('Water Data'!$G$5,0,10*ROW('Water Data'!G150))),CE156="No",ISNUMBER(OFFSET('Water Data'!$G$5,0,10*ROW('Water Data'!G150)))),CONCATENATE("[",ROUND(100-OFFSET('Water Data'!$G$5,0,10*ROW('Water Data'!G150)),0),"]"),IF(AND(ISNUMBER(OFFSET('Water Data'!$G$5,0,10*ROW('Water Data'!G150))),CE156="",ISNUMBER(OFFSET('Water Data'!$G$5,0,10*ROW('Water Data'!G150)))),100-OFFSET('Water Data'!$G$5,0,10*ROW('Water Data'!G150)),NA())))</f>
        <v>#N/A</v>
      </c>
      <c r="Q156" s="133" t="e">
        <f ca="1">+IF(AND(ISNUMBER(OFFSET('Water Data'!$G$7,0,10*ROW('Water Data'!G150))),CF156="Yes"),OFFSET('Water Data'!$G$7,0,10*ROW('Water Data'!G150)),IF(AND(ISNUMBER(OFFSET('Water Data'!$G$7,0,10*ROW('Water Data'!G150))),CF156="No",ISNUMBER(OFFSET('Water Data'!$G$7,0,10*ROW('Water Data'!G150)))),CONCATENATE("[",ROUND(OFFSET('Water Data'!$G$7,0,10*ROW('Water Data'!G150)),0),"]"),IF(AND(ISNUMBER(OFFSET('Water Data'!$G$7,0,10*ROW('Water Data'!G150))),CF156="",ISNUMBER(OFFSET('Water Data'!$G$7,0,10*ROW('Water Data'!G150)))),OFFSET('Water Data'!$G$7,0,10*ROW('Water Data'!G150)),NA())))</f>
        <v>#N/A</v>
      </c>
      <c r="R156" s="133" t="e">
        <f ca="1">+IF(AND(ISNUMBER(OFFSET('Water Data'!$G$10,0,10*ROW('Water Data'!G150))),CG156="Yes"),OFFSET('Water Data'!$G$10,0,10*ROW('Water Data'!G150)),IF(AND(ISNUMBER(OFFSET('Water Data'!$G$10,0,10*ROW('Water Data'!G150))),CG156="No",ISNUMBER(OFFSET('Water Data'!$G$10,0,10*ROW('Water Data'!G150)))),CONCATENATE("[",ROUND(OFFSET('Water Data'!$G$10,0,10*ROW('Water Data'!G150)),0),"]"),IF(AND(ISNUMBER(OFFSET('Water Data'!$G$10,0,10*ROW('Water Data'!G150))),CG156="",ISNUMBER(OFFSET('Water Data'!$G$10,0,10*ROW('Water Data'!G150)))),OFFSET('Water Data'!$G$10,0,10*ROW('Water Data'!G150)),NA())))</f>
        <v>#N/A</v>
      </c>
      <c r="S156" s="133" t="e">
        <f ca="1">+IF(AND(ISNUMBER(OFFSET('Water Data'!$H$5,0,10*ROW('Water Data'!H150))),CH156="Yes"),100-OFFSET('Water Data'!$H$5,0,10*ROW('Water Data'!H150)),IF(AND(ISNUMBER(OFFSET('Water Data'!$H$5,0,10*ROW('Water Data'!H150))),CH156="No",ISNUMBER(OFFSET('Water Data'!$H$5,0,10*ROW('Water Data'!H150)))),CONCATENATE("[",ROUND(100-OFFSET('Water Data'!$H$5,0,10*ROW('Water Data'!H150)),0),"]"),IF(AND(ISNUMBER(OFFSET('Water Data'!$H$5,0,10*ROW('Water Data'!H150))),CH156="",ISNUMBER(OFFSET('Water Data'!$H$5,0,10*ROW('Water Data'!H150)))),100-OFFSET('Water Data'!$H$5,0,10*ROW('Water Data'!H150)),NA())))</f>
        <v>#N/A</v>
      </c>
      <c r="T156" s="133" t="e">
        <f ca="1">+IF(AND(ISNUMBER(OFFSET('Water Data'!$H$7,0,10*ROW('Water Data'!H150))),CI156="Yes"),OFFSET('Water Data'!$H$7,0,10*ROW('Water Data'!H150)),IF(AND(ISNUMBER(OFFSET('Water Data'!$H$7,0,10*ROW('Water Data'!H150))),CI156="No",ISNUMBER(OFFSET('Water Data'!$H$7,0,10*ROW('Water Data'!H150)))),CONCATENATE("[",ROUND(OFFSET('Water Data'!$H$7,0,10*ROW('Water Data'!H150)),0),"]"),IF(AND(ISNUMBER(OFFSET('Water Data'!$H$7,0,10*ROW('Water Data'!H150))),CI156="",ISNUMBER(OFFSET('Water Data'!$H$7,0,10*ROW('Water Data'!H150)))),OFFSET('Water Data'!$H$7,0,10*ROW('Water Data'!H150)),NA())))</f>
        <v>#N/A</v>
      </c>
      <c r="U156" s="133" t="e">
        <f ca="1">+IF(AND(ISNUMBER(OFFSET('Water Data'!$H$10,0,10*ROW('Water Data'!H150))),CJ156="Yes"),OFFSET('Water Data'!$H$10,0,10*ROW('Water Data'!H150)),IF(AND(ISNUMBER(OFFSET('Water Data'!$H$10,0,10*ROW('Water Data'!H150))),CJ156="No",ISNUMBER(OFFSET('Water Data'!$H$10,0,10*ROW('Water Data'!H150)))),CONCATENATE("[",ROUND(OFFSET('Water Data'!$H$10,0,10*ROW('Water Data'!H150)),0),"]"),IF(AND(ISNUMBER(OFFSET('Water Data'!$H$10,0,10*ROW('Water Data'!H150))),CJ156="",ISNUMBER(OFFSET('Water Data'!$H$10,0,10*ROW('Water Data'!H150)))),OFFSET('Water Data'!$H$10,0,10*ROW('Water Data'!H150)),NA())))</f>
        <v>#N/A</v>
      </c>
      <c r="V156" s="134" t="e">
        <f ca="1">+IF(AND(ISNUMBER(OFFSET('Sanitation Data'!$C$5,0,10*ROW('Sanitation Data'!C150))),CK156="Yes"),100-OFFSET('Sanitation Data'!$C$5,0,10*ROW('Sanitation Data'!C150)),IF(AND(ISNUMBER(OFFSET('Sanitation Data'!$C$5,0,10*ROW('Sanitation Data'!C150))),CK156="No",ISNUMBER(OFFSET('Sanitation Data'!$C$5,0,10*ROW('Sanitation Data'!C150)))),CONCATENATE("[",ROUND(100-OFFSET('Sanitation Data'!$C$5,0,10*ROW('Sanitation Data'!C150)),0),"]"),IF(AND(ISNUMBER(OFFSET('Sanitation Data'!$C$5,0,10*ROW('Sanitation Data'!C150))),CK156="",ISNUMBER(OFFSET('Sanitation Data'!$C$5,0,10*ROW('Sanitation Data'!C150)))),100-OFFSET('Sanitation Data'!$C$5,0,10*ROW('Sanitation Data'!C150)),NA())))</f>
        <v>#N/A</v>
      </c>
      <c r="W156" s="134" t="e">
        <f ca="1">+IF(AND(ISNUMBER(OFFSET('Sanitation Data'!$C$7,0,10*ROW('Sanitation Data'!C150))),CL156="Yes"),OFFSET('Sanitation Data'!$C$7,0,10*ROW('Sanitation Data'!C150)),IF(AND(ISNUMBER(OFFSET('Sanitation Data'!$C$7,0,10*ROW('Sanitation Data'!C150))),CL156="No",ISNUMBER(OFFSET('Sanitation Data'!$C$7,0,10*ROW('Sanitation Data'!C150)))),CONCATENATE("[",ROUND(OFFSET('Sanitation Data'!$C$7,0,10*ROW('Sanitation Data'!C150)),0),"]"),IF(AND(ISNUMBER(OFFSET('Sanitation Data'!$C$7,0,10*ROW('Sanitation Data'!C150))),CL156="",ISNUMBER(OFFSET('Sanitation Data'!$C$7,0,10*ROW('Sanitation Data'!C150)))),OFFSET('Sanitation Data'!$C$7,0,10*ROW('Sanitation Data'!C150)),NA())))</f>
        <v>#N/A</v>
      </c>
      <c r="X156" s="134" t="e">
        <f ca="1">+IF(AND(ISNUMBER(OFFSET('Sanitation Data'!$C$11,0,10*ROW('Sanitation Data'!C150))),CM156="Yes"),OFFSET('Sanitation Data'!$C$11,0,10*ROW('Sanitation Data'!C150)),IF(AND(ISNUMBER(OFFSET('Sanitation Data'!$C$11,0,10*ROW('Sanitation Data'!C150))),CM156="No",ISNUMBER(OFFSET('Sanitation Data'!$C$11,0,10*ROW('Sanitation Data'!C150)))),CONCATENATE("[",ROUND(OFFSET('Sanitation Data'!$C$11,0,10*ROW('Sanitation Data'!C150)),0),"]"),IF(AND(ISNUMBER(OFFSET('Sanitation Data'!$C$11,0,10*ROW('Sanitation Data'!C150))),CM156="",ISNUMBER(OFFSET('Sanitation Data'!$C$11,0,10*ROW('Sanitation Data'!C150)))),OFFSET('Sanitation Data'!$C$11,0,10*ROW('Sanitation Data'!C150)),NA())))</f>
        <v>#N/A</v>
      </c>
      <c r="Y156" s="134" t="e">
        <f ca="1">+IF(AND(ISNUMBER(OFFSET('Sanitation Data'!$C$12,0,10*ROW('Sanitation Data'!C150))),CN156="Yes"),OFFSET('Sanitation Data'!$C$12,0,10*ROW('Sanitation Data'!C150)),IF(AND(ISNUMBER(OFFSET('Sanitation Data'!$C$12,0,10*ROW('Sanitation Data'!C150))),CN156="No",ISNUMBER(OFFSET('Sanitation Data'!$C$12,0,10*ROW('Sanitation Data'!C150)))),CONCATENATE("[",ROUND(OFFSET('Sanitation Data'!$C$12,0,10*ROW('Sanitation Data'!C150)),0),"]"),IF(AND(ISNUMBER(OFFSET('Sanitation Data'!$C$12,0,10*ROW('Sanitation Data'!C150))),CN156="",ISNUMBER(OFFSET('Sanitation Data'!$C$12,0,10*ROW('Sanitation Data'!C150)))),OFFSET('Sanitation Data'!$C$12,0,10*ROW('Sanitation Data'!C150)),NA())))</f>
        <v>#N/A</v>
      </c>
      <c r="Z156" s="134" t="e">
        <f ca="1">+IF(AND(ISNUMBER(OFFSET('Sanitation Data'!$C$13,0,10*ROW('Sanitation Data'!C150))),CO156="Yes"),OFFSET('Sanitation Data'!$C$13,0,10*ROW('Sanitation Data'!C150)),IF(AND(ISNUMBER(OFFSET('Sanitation Data'!$C$13,0,10*ROW('Sanitation Data'!C150))),CO156="No",ISNUMBER(OFFSET('Sanitation Data'!$C$13,0,10*ROW('Sanitation Data'!C150)))),CONCATENATE("[",ROUND(OFFSET('Sanitation Data'!$C$13,0,10*ROW('Sanitation Data'!C150)),0),"]"),IF(AND(ISNUMBER(OFFSET('Sanitation Data'!$C$13,0,10*ROW('Sanitation Data'!C150))),CO156="",ISNUMBER(OFFSET('Sanitation Data'!$C$13,0,10*ROW('Sanitation Data'!C150)))),OFFSET('Sanitation Data'!$C$13,0,10*ROW('Sanitation Data'!C150)),NA())))</f>
        <v>#N/A</v>
      </c>
      <c r="AA156" s="134" t="e">
        <f ca="1">+IF(AND(ISNUMBER(OFFSET('Sanitation Data'!$D$5,0,10*ROW('Sanitation Data'!D150))),CP156="Yes"),100-OFFSET('Sanitation Data'!$D$5,0,10*ROW('Sanitation Data'!D150)),IF(AND(ISNUMBER(OFFSET('Sanitation Data'!$D$5,0,10*ROW('Sanitation Data'!D150))),CP156="No",ISNUMBER(OFFSET('Sanitation Data'!$D$5,0,10*ROW('Sanitation Data'!D150)))),CONCATENATE("[",ROUND(100-OFFSET('Sanitation Data'!$D$5,0,10*ROW('Sanitation Data'!D150)),0),"]"),IF(AND(ISNUMBER(OFFSET('Sanitation Data'!$D$5,0,10*ROW('Sanitation Data'!D150))),CP156="",ISNUMBER(OFFSET('Sanitation Data'!$D$5,0,10*ROW('Sanitation Data'!D150)))),100-OFFSET('Sanitation Data'!$D$5,0,10*ROW('Sanitation Data'!D150)),NA())))</f>
        <v>#N/A</v>
      </c>
      <c r="AB156" s="134" t="e">
        <f ca="1">+IF(AND(ISNUMBER(OFFSET('Sanitation Data'!$D$7,0,10*ROW('Sanitation Data'!D150))),CQ156="Yes"),OFFSET('Sanitation Data'!$D$7,0,10*ROW('Sanitation Data'!G150)),IF(AND(ISNUMBER(OFFSET('Sanitation Data'!$D$7,0,10*ROW('Sanitation Data'!D150))),CQ156="No",ISNUMBER(OFFSET('Sanitation Data'!$D$7,0,10*ROW('Sanitation Data'!D150)))),CONCATENATE("[",ROUND(OFFSET('Sanitation Data'!$D$7,0,10*ROW('Sanitation Data'!D150)),0),"]"),IF(AND(ISNUMBER(OFFSET('Sanitation Data'!$D$7,0,10*ROW('Sanitation Data'!D150))),CQ156="",ISNUMBER(OFFSET('Sanitation Data'!$D$7,0,10*ROW('Sanitation Data'!D150)))),OFFSET('Sanitation Data'!$D$7,0,10*ROW('Sanitation Data'!D150)),NA())))</f>
        <v>#N/A</v>
      </c>
      <c r="AC156" s="134" t="e">
        <f ca="1">+IF(AND(ISNUMBER(OFFSET('Sanitation Data'!$D$11,0,10*ROW('Sanitation Data'!D150))),CR156="Yes"),OFFSET('Sanitation Data'!$D$11,0,10*ROW('Sanitation Data'!D150)),IF(AND(ISNUMBER(OFFSET('Sanitation Data'!$D$11,0,10*ROW('Sanitation Data'!D150))),CR156="No",ISNUMBER(OFFSET('Sanitation Data'!$D$11,0,10*ROW('Sanitation Data'!D150)))),CONCATENATE("[",ROUND(OFFSET('Sanitation Data'!$D$11,0,10*ROW('Sanitation Data'!D150)),0),"]"),IF(AND(ISNUMBER(OFFSET('Sanitation Data'!$D$11,0,10*ROW('Sanitation Data'!D150))),CR156="",ISNUMBER(OFFSET('Sanitation Data'!$D$11,0,10*ROW('Sanitation Data'!D150)))),OFFSET('Sanitation Data'!$D$11,0,10*ROW('Sanitation Data'!D150)),NA())))</f>
        <v>#N/A</v>
      </c>
      <c r="AD156" s="134" t="e">
        <f ca="1">+IF(AND(ISNUMBER(OFFSET('Sanitation Data'!$D$12,0,10*ROW('Sanitation Data'!D150))),CS156="Yes"),OFFSET('Sanitation Data'!$D$12,0,10*ROW('Sanitation Data'!D150)),IF(AND(ISNUMBER(OFFSET('Sanitation Data'!$D$12,0,10*ROW('Sanitation Data'!D150))),CS156="No",ISNUMBER(OFFSET('Sanitation Data'!$D$12,0,10*ROW('Sanitation Data'!D150)))),CONCATENATE("[",ROUND(OFFSET('Sanitation Data'!$D$12,0,10*ROW('Sanitation Data'!D150)),0),"]"),IF(AND(ISNUMBER(OFFSET('Sanitation Data'!$D$12,0,10*ROW('Sanitation Data'!D150))),CS156="",ISNUMBER(OFFSET('Sanitation Data'!$D$12,0,10*ROW('Sanitation Data'!D150)))),OFFSET('Sanitation Data'!$D$12,0,10*ROW('Sanitation Data'!D150)),NA())))</f>
        <v>#N/A</v>
      </c>
      <c r="AE156" s="134" t="e">
        <f ca="1">+IF(AND(ISNUMBER(OFFSET('Sanitation Data'!$D$13,0,10*ROW('Sanitation Data'!D150))),CT156="Yes"),OFFSET('Sanitation Data'!$D$13,0,10*ROW('Sanitation Data'!D150)),IF(AND(ISNUMBER(OFFSET('Sanitation Data'!$D$13,0,10*ROW('Sanitation Data'!D150))),CT156="No",ISNUMBER(OFFSET('Sanitation Data'!$D$13,0,10*ROW('Sanitation Data'!D150)))),CONCATENATE("[",ROUND(OFFSET('Sanitation Data'!$D$13,0,10*ROW('Sanitation Data'!D150)),0),"]"),IF(AND(ISNUMBER(OFFSET('Sanitation Data'!$D$13,0,10*ROW('Sanitation Data'!D150))),CT156="",ISNUMBER(OFFSET('Sanitation Data'!$D$13,0,10*ROW('Sanitation Data'!D150)))),OFFSET('Sanitation Data'!$D$13,0,10*ROW('Sanitation Data'!D150)),NA())))</f>
        <v>#N/A</v>
      </c>
      <c r="AF156" s="134" t="e">
        <f ca="1">+IF(AND(ISNUMBER(OFFSET('Sanitation Data'!$E$5,0,10*ROW('Sanitation Data'!E150))),CU156="Yes"),100-OFFSET('Sanitation Data'!$E$5,0,10*ROW('Sanitation Data'!E150)),IF(AND(ISNUMBER(OFFSET('Sanitation Data'!$E$5,0,10*ROW('Sanitation Data'!E150))),CU156="No",ISNUMBER(OFFSET('Sanitation Data'!$E$5,0,10*ROW('Sanitation Data'!E150)))),CONCATENATE("[",ROUND(100-OFFSET('Sanitation Data'!$E$5,0,10*ROW('Sanitation Data'!E150)),0),"]"),IF(AND(ISNUMBER(OFFSET('Sanitation Data'!$E$5,0,10*ROW('Sanitation Data'!E150))),CU156="",ISNUMBER(OFFSET('Sanitation Data'!$E$5,0,10*ROW('Sanitation Data'!E150)))),100-OFFSET('Sanitation Data'!$E$5,0,10*ROW('Sanitation Data'!E150)),NA())))</f>
        <v>#N/A</v>
      </c>
      <c r="AG156" s="134" t="e">
        <f ca="1">+IF(AND(ISNUMBER(OFFSET('Sanitation Data'!$E$7,0,10*ROW('Sanitation Data'!E150))),CV156="Yes"),OFFSET('Sanitation Data'!$E$7,0,10*ROW('Sanitation Data'!E150)),IF(AND(ISNUMBER(OFFSET('Sanitation Data'!$E$7,0,10*ROW('Sanitation Data'!E150))),CV156="No",ISNUMBER(OFFSET('Sanitation Data'!$E$7,0,10*ROW('Sanitation Data'!E150)))),CONCATENATE("[",ROUND(OFFSET('Sanitation Data'!$E$7,0,10*ROW('Sanitation Data'!E150)),0),"]"),IF(AND(ISNUMBER(OFFSET('Sanitation Data'!$E$7,0,10*ROW('Sanitation Data'!E150))),CV156="",ISNUMBER(OFFSET('Sanitation Data'!$E$7,0,10*ROW('Sanitation Data'!E150)))),OFFSET('Sanitation Data'!$E$7,0,10*ROW('Sanitation Data'!E150)),NA())))</f>
        <v>#N/A</v>
      </c>
      <c r="AH156" s="134" t="e">
        <f ca="1">+IF(AND(ISNUMBER(OFFSET('Sanitation Data'!$E$11,0,10*ROW('Sanitation Data'!E150))),CW156="Yes"),OFFSET('Sanitation Data'!$E$11,0,10*ROW('Sanitation Data'!E150)),IF(AND(ISNUMBER(OFFSET('Sanitation Data'!$E$11,0,10*ROW('Sanitation Data'!E150))),CW156="No",ISNUMBER(OFFSET('Sanitation Data'!$E$11,0,10*ROW('Sanitation Data'!E150)))),CONCATENATE("[",ROUND(OFFSET('Sanitation Data'!$E$11,0,10*ROW('Sanitation Data'!E150)),0),"]"),IF(AND(ISNUMBER(OFFSET('Sanitation Data'!$E$11,0,10*ROW('Sanitation Data'!E150))),CW156="",ISNUMBER(OFFSET('Sanitation Data'!$E$11,0,10*ROW('Sanitation Data'!E150)))),OFFSET('Sanitation Data'!$E$11,0,10*ROW('Sanitation Data'!E150)),NA())))</f>
        <v>#N/A</v>
      </c>
      <c r="AI156" s="134" t="e">
        <f ca="1">+IF(AND(ISNUMBER(OFFSET('Sanitation Data'!$E$12,0,10*ROW('Sanitation Data'!E150))),CX156="Yes"),OFFSET('Sanitation Data'!$E$12,0,10*ROW('Sanitation Data'!E150)),IF(AND(ISNUMBER(OFFSET('Sanitation Data'!$E$12,0,10*ROW('Sanitation Data'!E150))),CX156="No",ISNUMBER(OFFSET('Sanitation Data'!$E$12,0,10*ROW('Sanitation Data'!E150)))),CONCATENATE("[",ROUND(OFFSET('Sanitation Data'!$E$12,0,10*ROW('Sanitation Data'!E150)),0),"]"),IF(AND(ISNUMBER(OFFSET('Sanitation Data'!$E$12,0,10*ROW('Sanitation Data'!E150))),CX156="",ISNUMBER(OFFSET('Sanitation Data'!$E$12,0,10*ROW('Sanitation Data'!E150)))),OFFSET('Sanitation Data'!$E$12,0,10*ROW('Sanitation Data'!E150)),NA())))</f>
        <v>#N/A</v>
      </c>
      <c r="AJ156" s="134" t="e">
        <f ca="1">+IF(AND(ISNUMBER(OFFSET('Sanitation Data'!$E$13,0,10*ROW('Sanitation Data'!E150))),CY156="Yes"),OFFSET('Sanitation Data'!$E$13,0,10*ROW('Sanitation Data'!E150)),IF(AND(ISNUMBER(OFFSET('Sanitation Data'!$E$13,0,10*ROW('Sanitation Data'!E150))),CY156="No",ISNUMBER(OFFSET('Sanitation Data'!$E$13,0,10*ROW('Sanitation Data'!E150)))),CONCATENATE("[",ROUND(OFFSET('Sanitation Data'!$E$13,0,10*ROW('Sanitation Data'!E150)),0),"]"),IF(AND(ISNUMBER(OFFSET('Sanitation Data'!$E$13,0,10*ROW('Sanitation Data'!E150))),CY156="",ISNUMBER(OFFSET('Sanitation Data'!$E$13,0,10*ROW('Sanitation Data'!E150)))),OFFSET('Sanitation Data'!$E$13,0,10*ROW('Sanitation Data'!E150)),NA())))</f>
        <v>#N/A</v>
      </c>
      <c r="AK156" s="134" t="e">
        <f ca="1">+IF(AND(ISNUMBER(OFFSET('Sanitation Data'!$F$5,0,10*ROW('Sanitation Data'!F150))),CZ156="Yes"),100-OFFSET('Sanitation Data'!$F$5,0,10*ROW('Sanitation Data'!F150)),IF(AND(ISNUMBER(OFFSET('Sanitation Data'!$F$5,0,10*ROW('Sanitation Data'!F150))),CZ156="No",ISNUMBER(OFFSET('Sanitation Data'!$F$5,0,10*ROW('Sanitation Data'!F150)))),CONCATENATE("[",ROUND(100-OFFSET('Sanitation Data'!$F$5,0,10*ROW('Sanitation Data'!F150)),0),"]"),IF(AND(ISNUMBER(OFFSET('Sanitation Data'!$F$5,0,10*ROW('Sanitation Data'!F150))),CZ156="",ISNUMBER(OFFSET('Sanitation Data'!$F$5,0,10*ROW('Sanitation Data'!F150)))),100-OFFSET('Sanitation Data'!$F$5,0,10*ROW('Sanitation Data'!F150)),NA())))</f>
        <v>#N/A</v>
      </c>
      <c r="AL156" s="134" t="e">
        <f ca="1">+IF(AND(ISNUMBER(OFFSET('Sanitation Data'!$F$7,0,10*ROW('Sanitation Data'!F150))),DA156="Yes"),OFFSET('Sanitation Data'!$F$7,0,10*ROW('Sanitation Data'!F150)),IF(AND(ISNUMBER(OFFSET('Sanitation Data'!$F$7,0,10*ROW('Sanitation Data'!F150))),DA156="No",ISNUMBER(OFFSET('Sanitation Data'!$F$7,0,10*ROW('Sanitation Data'!F150)))),CONCATENATE("[",ROUND(OFFSET('Sanitation Data'!$F$7,0,10*ROW('Sanitation Data'!F150)),0),"]"),IF(AND(ISNUMBER(OFFSET('Sanitation Data'!$F$7,0,10*ROW('Sanitation Data'!F150))),DA156="",ISNUMBER(OFFSET('Sanitation Data'!$F$7,0,10*ROW('Sanitation Data'!F150)))),OFFSET('Sanitation Data'!$F$7,0,10*ROW('Sanitation Data'!F150)),NA())))</f>
        <v>#N/A</v>
      </c>
      <c r="AM156" s="134" t="e">
        <f ca="1">+IF(AND(ISNUMBER(OFFSET('Sanitation Data'!$F$11,0,10*ROW('Sanitation Data'!F150))),DB156="Yes"),OFFSET('Sanitation Data'!$F$11,0,10*ROW('Sanitation Data'!F150)),IF(AND(ISNUMBER(OFFSET('Sanitation Data'!$F$11,0,10*ROW('Sanitation Data'!F150))),DB156="No",ISNUMBER(OFFSET('Sanitation Data'!$F$11,0,10*ROW('Sanitation Data'!F150)))),CONCATENATE("[",ROUND(OFFSET('Sanitation Data'!$F$11,0,10*ROW('Sanitation Data'!F150)),0),"]"),IF(AND(ISNUMBER(OFFSET('Sanitation Data'!$F$11,0,10*ROW('Sanitation Data'!F150))),DB156="",ISNUMBER(OFFSET('Sanitation Data'!$F$11,0,10*ROW('Sanitation Data'!F150)))),OFFSET('Sanitation Data'!$F$11,0,10*ROW('Sanitation Data'!F150)),NA())))</f>
        <v>#N/A</v>
      </c>
      <c r="AN156" s="134" t="e">
        <f ca="1">+IF(AND(ISNUMBER(OFFSET('Sanitation Data'!$F$12,0,10*ROW('Sanitation Data'!F150))),DC156="Yes"),OFFSET('Sanitation Data'!$F$12,0,10*ROW('Sanitation Data'!F150)),IF(AND(ISNUMBER(OFFSET('Sanitation Data'!$F$12,0,10*ROW('Sanitation Data'!F150))),DC156="No",ISNUMBER(OFFSET('Sanitation Data'!$F$12,0,10*ROW('Sanitation Data'!F150)))),CONCATENATE("[",ROUND(OFFSET('Sanitation Data'!$F$12,0,10*ROW('Sanitation Data'!F150)),0),"]"),IF(AND(ISNUMBER(OFFSET('Sanitation Data'!$F$12,0,10*ROW('Sanitation Data'!F150))),DC156="",ISNUMBER(OFFSET('Sanitation Data'!$F$12,0,10*ROW('Sanitation Data'!F150)))),OFFSET('Sanitation Data'!$F$12,0,10*ROW('Sanitation Data'!F150)),NA())))</f>
        <v>#N/A</v>
      </c>
      <c r="AO156" s="134" t="e">
        <f ca="1">+IF(AND(ISNUMBER(OFFSET('Sanitation Data'!$F$13,0,10*ROW('Sanitation Data'!F150))),DD156="Yes"),OFFSET('Sanitation Data'!$F$13,0,10*ROW('Sanitation Data'!F150)),IF(AND(ISNUMBER(OFFSET('Sanitation Data'!$F$13,0,10*ROW('Sanitation Data'!F150))),DD156="No",ISNUMBER(OFFSET('Sanitation Data'!$F$13,0,10*ROW('Sanitation Data'!F150)))),CONCATENATE("[",ROUND(OFFSET('Sanitation Data'!$F$13,0,10*ROW('Sanitation Data'!F150)),0),"]"),IF(AND(ISNUMBER(OFFSET('Sanitation Data'!$F$13,0,10*ROW('Sanitation Data'!F150))),DD156="",ISNUMBER(OFFSET('Sanitation Data'!$F$13,0,10*ROW('Sanitation Data'!F150)))),OFFSET('Sanitation Data'!$F$13,0,10*ROW('Sanitation Data'!F150)),NA())))</f>
        <v>#N/A</v>
      </c>
      <c r="AP156" s="134" t="e">
        <f ca="1">+IF(AND(ISNUMBER(OFFSET('Sanitation Data'!$G$5,0,10*ROW('Sanitation Data'!G150))),DE156="Yes"),100-OFFSET('Sanitation Data'!$G$5,0,10*ROW('Sanitation Data'!G150)),IF(AND(ISNUMBER(OFFSET('Sanitation Data'!$G$5,0,10*ROW('Sanitation Data'!G150))),DE156="No",ISNUMBER(OFFSET('Sanitation Data'!$G$5,0,10*ROW('Sanitation Data'!G150)))),CONCATENATE("[",ROUND(100-OFFSET('Sanitation Data'!$G$5,0,10*ROW('Sanitation Data'!G150)),0),"]"),IF(AND(ISNUMBER(OFFSET('Sanitation Data'!$G$5,0,10*ROW('Sanitation Data'!G150))),DE156="",ISNUMBER(OFFSET('Sanitation Data'!$G$5,0,10*ROW('Sanitation Data'!G150)))),100-OFFSET('Sanitation Data'!$G$5,0,10*ROW('Sanitation Data'!G150)),NA())))</f>
        <v>#N/A</v>
      </c>
      <c r="AQ156" s="134" t="e">
        <f ca="1">+IF(AND(ISNUMBER(OFFSET('Sanitation Data'!$G$7,0,10*ROW('Sanitation Data'!G150))),DF156="Yes"),OFFSET('Sanitation Data'!$G$7,0,10*ROW('Sanitation Data'!G150)),IF(AND(ISNUMBER(OFFSET('Sanitation Data'!$G$7,0,10*ROW('Sanitation Data'!G150))),DF156="No",ISNUMBER(OFFSET('Sanitation Data'!$G$7,0,10*ROW('Sanitation Data'!G150)))),CONCATENATE("[",ROUND(OFFSET('Sanitation Data'!$G$7,0,10*ROW('Sanitation Data'!G150)),0),"]"),IF(AND(ISNUMBER(OFFSET('Sanitation Data'!$G$7,0,10*ROW('Sanitation Data'!G150))),DF156="",ISNUMBER(OFFSET('Sanitation Data'!$G$7,0,10*ROW('Sanitation Data'!G150)))),OFFSET('Sanitation Data'!$G$7,0,10*ROW('Sanitation Data'!G150)),NA())))</f>
        <v>#N/A</v>
      </c>
      <c r="AR156" s="134" t="e">
        <f ca="1">+IF(AND(ISNUMBER(OFFSET('Sanitation Data'!$G$11,0,10*ROW('Sanitation Data'!G150))),DG156="Yes"),OFFSET('Sanitation Data'!$G$11,0,10*ROW('Sanitation Data'!G150)),IF(AND(ISNUMBER(OFFSET('Sanitation Data'!$G$11,0,10*ROW('Sanitation Data'!G150))),DG156="No",ISNUMBER(OFFSET('Sanitation Data'!$G$11,0,10*ROW('Sanitation Data'!G150)))),CONCATENATE("[",ROUND(OFFSET('Sanitation Data'!$G$11,0,10*ROW('Sanitation Data'!G150)),0),"]"),IF(AND(ISNUMBER(OFFSET('Sanitation Data'!$G$11,0,10*ROW('Sanitation Data'!G150))),DG156="",ISNUMBER(OFFSET('Sanitation Data'!$G$11,0,10*ROW('Sanitation Data'!G150)))),OFFSET('Sanitation Data'!$G$11,0,10*ROW('Sanitation Data'!G150)),NA())))</f>
        <v>#N/A</v>
      </c>
      <c r="AS156" s="134" t="e">
        <f ca="1">+IF(AND(ISNUMBER(OFFSET('Sanitation Data'!$G$12,0,10*ROW('Sanitation Data'!G150))),DH156="Yes"),OFFSET('Sanitation Data'!$G$12,0,10*ROW('Sanitation Data'!G150)),IF(AND(ISNUMBER(OFFSET('Sanitation Data'!$G$12,0,10*ROW('Sanitation Data'!G150))),DH156="No",ISNUMBER(OFFSET('Sanitation Data'!$G$12,0,10*ROW('Sanitation Data'!G150)))),CONCATENATE("[",ROUND(OFFSET('Sanitation Data'!$G$12,0,10*ROW('Sanitation Data'!G150)),0),"]"),IF(AND(ISNUMBER(OFFSET('Sanitation Data'!$G$12,0,10*ROW('Sanitation Data'!G150))),DH156="",ISNUMBER(OFFSET('Sanitation Data'!$G$12,0,10*ROW('Sanitation Data'!G150)))),OFFSET('Sanitation Data'!$G$12,0,10*ROW('Sanitation Data'!G150)),NA())))</f>
        <v>#N/A</v>
      </c>
      <c r="AT156" s="134" t="e">
        <f ca="1">+IF(AND(ISNUMBER(OFFSET('Sanitation Data'!$G$13,0,10*ROW('Sanitation Data'!G150))),DI156="Yes"),OFFSET('Sanitation Data'!$G$13,0,10*ROW('Sanitation Data'!G150)),IF(AND(ISNUMBER(OFFSET('Sanitation Data'!$G$13,0,10*ROW('Sanitation Data'!G150))),DI156="No",ISNUMBER(OFFSET('Sanitation Data'!$G$13,0,10*ROW('Sanitation Data'!G150)))),CONCATENATE("[",ROUND(OFFSET('Sanitation Data'!$G$13,0,10*ROW('Sanitation Data'!G150)),0),"]"),IF(AND(ISNUMBER(OFFSET('Sanitation Data'!$G$13,0,10*ROW('Sanitation Data'!G150))),DI156="",ISNUMBER(OFFSET('Sanitation Data'!$G$13,0,10*ROW('Sanitation Data'!G150)))),OFFSET('Sanitation Data'!$G$13,0,10*ROW('Sanitation Data'!G150)),NA())))</f>
        <v>#N/A</v>
      </c>
      <c r="AU156" s="134" t="e">
        <f ca="1">+IF(AND(ISNUMBER(OFFSET('Sanitation Data'!$H$5,0,10*ROW('Sanitation Data'!H150))),DJ156="Yes"),100-OFFSET('Sanitation Data'!$H$5,0,10*ROW('Sanitation Data'!H150)),IF(AND(ISNUMBER(OFFSET('Sanitation Data'!$H$5,0,10*ROW('Sanitation Data'!H150))),DJ156="No",ISNUMBER(OFFSET('Sanitation Data'!$H$5,0,10*ROW('Sanitation Data'!H150)))),CONCATENATE("[",ROUND(100-OFFSET('Sanitation Data'!$H$5,0,10*ROW('Sanitation Data'!H150)),0),"]"),IF(AND(ISNUMBER(OFFSET('Sanitation Data'!$H$5,0,10*ROW('Sanitation Data'!H150))),DJ156="",ISNUMBER(OFFSET('Sanitation Data'!$H$5,0,10*ROW('Sanitation Data'!H150)))),100-OFFSET('Sanitation Data'!$H$5,0,10*ROW('Sanitation Data'!H150)),NA())))</f>
        <v>#N/A</v>
      </c>
      <c r="AV156" s="134" t="e">
        <f ca="1">+IF(AND(ISNUMBER(OFFSET('Sanitation Data'!$H$7,0,10*ROW('Sanitation Data'!H150))),DK156="Yes"),OFFSET('Sanitation Data'!$H$7,0,10*ROW('Sanitation Data'!H150)),IF(AND(ISNUMBER(OFFSET('Sanitation Data'!$H$7,0,10*ROW('Sanitation Data'!H150))),DK156="No",ISNUMBER(OFFSET('Sanitation Data'!$H$7,0,10*ROW('Sanitation Data'!H150)))),CONCATENATE("[",ROUND(OFFSET('Sanitation Data'!$H$7,0,10*ROW('Sanitation Data'!H150)),0),"]"),IF(AND(ISNUMBER(OFFSET('Sanitation Data'!$H$7,0,10*ROW('Sanitation Data'!H150))),DK156="",ISNUMBER(OFFSET('Sanitation Data'!$H$7,0,10*ROW('Sanitation Data'!H150)))),OFFSET('Sanitation Data'!$H$7,0,10*ROW('Sanitation Data'!H150)),NA())))</f>
        <v>#N/A</v>
      </c>
      <c r="AW156" s="134" t="e">
        <f ca="1">+IF(AND(ISNUMBER(OFFSET('Sanitation Data'!$H$11,0,10*ROW('Sanitation Data'!H150))),DL156="Yes"),OFFSET('Sanitation Data'!$H$11,0,10*ROW('Sanitation Data'!H150)),IF(AND(ISNUMBER(OFFSET('Sanitation Data'!$H$11,0,10*ROW('Sanitation Data'!H150))),DL156="No",ISNUMBER(OFFSET('Sanitation Data'!$H$11,0,10*ROW('Sanitation Data'!H150)))),CONCATENATE("[",ROUND(OFFSET('Sanitation Data'!$H$11,0,10*ROW('Sanitation Data'!H150)),0),"]"),IF(AND(ISNUMBER(OFFSET('Sanitation Data'!$H$11,0,10*ROW('Sanitation Data'!H150))),DL156="",ISNUMBER(OFFSET('Sanitation Data'!$H$11,0,10*ROW('Sanitation Data'!H150)))),OFFSET('Sanitation Data'!$H$11,0,10*ROW('Sanitation Data'!H150)),NA())))</f>
        <v>#N/A</v>
      </c>
      <c r="AX156" s="134" t="e">
        <f ca="1">+IF(AND(ISNUMBER(OFFSET('Sanitation Data'!$H$12,0,10*ROW('Sanitation Data'!H150))),DM156="Yes"),OFFSET('Sanitation Data'!$H$12,0,10*ROW('Sanitation Data'!H150)),IF(AND(ISNUMBER(OFFSET('Sanitation Data'!$H$12,0,10*ROW('Sanitation Data'!H150))),DM156="No",ISNUMBER(OFFSET('Sanitation Data'!$H$12,0,10*ROW('Sanitation Data'!H150)))),CONCATENATE("[",ROUND(OFFSET('Sanitation Data'!$H$12,0,10*ROW('Sanitation Data'!H150)),0),"]"),IF(AND(ISNUMBER(OFFSET('Sanitation Data'!$H$12,0,10*ROW('Sanitation Data'!H150))),DM156="",ISNUMBER(OFFSET('Sanitation Data'!$H$12,0,10*ROW('Sanitation Data'!H150)))),OFFSET('Sanitation Data'!$H$12,0,10*ROW('Sanitation Data'!H150)),NA())))</f>
        <v>#N/A</v>
      </c>
      <c r="AY156" s="134" t="e">
        <f ca="1">+IF(AND(ISNUMBER(OFFSET('Sanitation Data'!$H$13,0,10*ROW('Sanitation Data'!H150))),DN156="Yes"),OFFSET('Sanitation Data'!$H$13,0,10*ROW('Sanitation Data'!H150)),IF(AND(ISNUMBER(OFFSET('Sanitation Data'!$H$13,0,10*ROW('Sanitation Data'!H150))),DN156="No",ISNUMBER(OFFSET('Sanitation Data'!$H$13,0,10*ROW('Sanitation Data'!H150)))),CONCATENATE("[",ROUND(OFFSET('Sanitation Data'!$H$13,0,10*ROW('Sanitation Data'!H150)),0),"]"),IF(AND(ISNUMBER(OFFSET('Sanitation Data'!$H$13,0,10*ROW('Sanitation Data'!H150))),DN156="",ISNUMBER(OFFSET('Sanitation Data'!$H$13,0,10*ROW('Sanitation Data'!H150)))),OFFSET('Sanitation Data'!$H$13,0,10*ROW('Sanitation Data'!H150)),NA())))</f>
        <v>#N/A</v>
      </c>
      <c r="AZ156" s="135" t="e">
        <f ca="1">+IF(AND(ISNUMBER(OFFSET('Hygiene Data'!$C$6,0,10*ROW('Hygiene Data'!C150))),DO156="Yes"),OFFSET('Hygiene Data'!$C$6,0,10*ROW('Hygiene Data'!C150)),IF(AND(ISNUMBER(OFFSET('Hygiene Data'!$C$6,0,10*ROW('Hygiene Data'!C150))),DO156="No",ISNUMBER(OFFSET('Hygiene Data'!$C$6,0,10*ROW('Hygiene Data'!C150)))),CONCATENATE("[",ROUND(OFFSET('Hygiene Data'!$C$6,0,10*ROW('Hygiene Data'!C150)),0),"]"),IF(AND(ISNUMBER(OFFSET('Hygiene Data'!$C$6,0,10*ROW('Hygiene Data'!C150))),DO156="",ISNUMBER(OFFSET('Hygiene Data'!$C$6,0,10*ROW('Hygiene Data'!C150)))),OFFSET('Hygiene Data'!$C$6,0,10*ROW('Hygiene Data'!C150)),NA())))</f>
        <v>#N/A</v>
      </c>
      <c r="BA156" s="135" t="e">
        <f ca="1">+IF(AND(ISNUMBER(OFFSET('Hygiene Data'!$C$8,0,10*ROW('Hygiene Data'!C150))),DP156="Yes"),OFFSET('Hygiene Data'!$C$8,0,10*ROW('Hygiene Data'!C150)),IF(AND(ISNUMBER(OFFSET('Hygiene Data'!$C$8,0,10*ROW('Hygiene Data'!C150))),DP156="No",ISNUMBER(OFFSET('Hygiene Data'!$C$8,0,10*ROW('Hygiene Data'!C150)))),CONCATENATE("[",ROUND(OFFSET('Hygiene Data'!$C$8,0,10*ROW('Hygiene Data'!C150)),0),"]"),IF(AND(ISNUMBER(OFFSET('Hygiene Data'!$C$8,0,10*ROW('Hygiene Data'!C150))),DP156="",ISNUMBER(OFFSET('Hygiene Data'!$C$8,0,10*ROW('Hygiene Data'!C150)))),OFFSET('Hygiene Data'!$C$8,0,10*ROW('Hygiene Data'!C150)),NA())))</f>
        <v>#N/A</v>
      </c>
      <c r="BB156" s="135" t="e">
        <f ca="1">+IF(AND(ISNUMBER(OFFSET('Hygiene Data'!$C$10,0,10*ROW('Hygiene Data'!C150))),DQ156="Yes"),OFFSET('Hygiene Data'!$C$10,0,10*ROW('Hygiene Data'!C150)),IF(AND(ISNUMBER(OFFSET('Hygiene Data'!$C$10,0,10*ROW('Hygiene Data'!C150))),DQ156="No",ISNUMBER(OFFSET('Hygiene Data'!$C$10,0,10*ROW('Hygiene Data'!C150)))),CONCATENATE("[",ROUND(OFFSET('Hygiene Data'!$C$10,0,10*ROW('Hygiene Data'!C150)),0),"]"),IF(AND(ISNUMBER(OFFSET('Hygiene Data'!$C$10,0,10*ROW('Hygiene Data'!C150))),DQ156="",ISNUMBER(OFFSET('Hygiene Data'!$C$10,0,10*ROW('Hygiene Data'!C150)))),OFFSET('Hygiene Data'!$C$10,0,10*ROW('Hygiene Data'!C150)),NA())))</f>
        <v>#N/A</v>
      </c>
      <c r="BC156" s="135" t="e">
        <f ca="1">+IF(AND(ISNUMBER(OFFSET('Hygiene Data'!$D$6,0,10*ROW('Hygiene Data'!D150))),DR156="Yes"),OFFSET('Hygiene Data'!$D$6,0,10*ROW('Hygiene Data'!D150)),IF(AND(ISNUMBER(OFFSET('Hygiene Data'!$D$6,0,10*ROW('Hygiene Data'!D150))),DR156="No",ISNUMBER(OFFSET('Hygiene Data'!$D$6,0,10*ROW('Hygiene Data'!D150)))),CONCATENATE("[",ROUND(OFFSET('Hygiene Data'!$D$6,0,10*ROW('Hygiene Data'!D150)),0),"]"),IF(AND(ISNUMBER(OFFSET('Hygiene Data'!$D$6,0,10*ROW('Hygiene Data'!D150))),DR156="",ISNUMBER(OFFSET('Hygiene Data'!$D$6,0,10*ROW('Hygiene Data'!D150)))),OFFSET('Hygiene Data'!$D$6,0,10*ROW('Hygiene Data'!D150)),NA())))</f>
        <v>#N/A</v>
      </c>
      <c r="BD156" s="135" t="e">
        <f ca="1">+IF(AND(ISNUMBER(OFFSET('Hygiene Data'!$D$8,0,10*ROW('Hygiene Data'!D150))),DS156="Yes"),OFFSET('Hygiene Data'!$D$8,0,10*ROW('Hygiene Data'!D150)),IF(AND(ISNUMBER(OFFSET('Hygiene Data'!$D$8,0,10*ROW('Hygiene Data'!D150))),DS156="No",ISNUMBER(OFFSET('Hygiene Data'!$D$8,0,10*ROW('Hygiene Data'!D150)))),CONCATENATE("[",ROUND(OFFSET('Hygiene Data'!$D$8,0,10*ROW('Hygiene Data'!D150)),0),"]"),IF(AND(ISNUMBER(OFFSET('Hygiene Data'!$D$8,0,10*ROW('Hygiene Data'!D150))),DS156="",ISNUMBER(OFFSET('Hygiene Data'!$D$8,0,10*ROW('Hygiene Data'!D150)))),OFFSET('Hygiene Data'!$D$8,0,10*ROW('Hygiene Data'!D150)),NA())))</f>
        <v>#N/A</v>
      </c>
      <c r="BE156" s="135" t="e">
        <f ca="1">+IF(AND(ISNUMBER(OFFSET('Hygiene Data'!$D$10,0,10*ROW('Hygiene Data'!D150))),DT156="Yes"),OFFSET('Hygiene Data'!$D$10,0,10*ROW('Hygiene Data'!D150)),IF(AND(ISNUMBER(OFFSET('Hygiene Data'!$D$10,0,10*ROW('Hygiene Data'!D150))),DT156="No",ISNUMBER(OFFSET('Hygiene Data'!$D$10,0,10*ROW('Hygiene Data'!D150)))),CONCATENATE("[",ROUND(OFFSET('Hygiene Data'!$D$10,0,10*ROW('Hygiene Data'!D150)),0),"]"),IF(AND(ISNUMBER(OFFSET('Hygiene Data'!$D$10,0,10*ROW('Hygiene Data'!D150))),DT156="",ISNUMBER(OFFSET('Hygiene Data'!$D$10,0,10*ROW('Hygiene Data'!D150)))),OFFSET('Hygiene Data'!$D$10,0,10*ROW('Hygiene Data'!D150)),NA())))</f>
        <v>#N/A</v>
      </c>
      <c r="BF156" s="135" t="e">
        <f ca="1">+IF(AND(ISNUMBER(OFFSET('Hygiene Data'!$E$6,0,10*ROW('Hygiene Data'!E150))),DU156="Yes"),OFFSET('Hygiene Data'!$E$6,0,10*ROW('Hygiene Data'!E150)),IF(AND(ISNUMBER(OFFSET('Hygiene Data'!$E$6,0,10*ROW('Hygiene Data'!E150))),DU156="No",ISNUMBER(OFFSET('Hygiene Data'!$E$6,0,10*ROW('Hygiene Data'!E150)))),CONCATENATE("[",ROUND(OFFSET('Hygiene Data'!$E$6,0,10*ROW('Hygiene Data'!E150)),0),"]"),IF(AND(ISNUMBER(OFFSET('Hygiene Data'!$E$6,0,10*ROW('Hygiene Data'!E150))),DU156="",ISNUMBER(OFFSET('Hygiene Data'!$E$6,0,10*ROW('Hygiene Data'!E150)))),OFFSET('Hygiene Data'!$E$6,0,10*ROW('Hygiene Data'!E150)),NA())))</f>
        <v>#N/A</v>
      </c>
      <c r="BG156" s="135" t="e">
        <f ca="1">+IF(AND(ISNUMBER(OFFSET('Hygiene Data'!$E$8,0,10*ROW('Hygiene Data'!E150))),DV156="Yes"),OFFSET('Hygiene Data'!$E$8,0,10*ROW('Hygiene Data'!E150)),IF(AND(ISNUMBER(OFFSET('Hygiene Data'!$E$8,0,10*ROW('Hygiene Data'!E150))),DV156="No",ISNUMBER(OFFSET('Hygiene Data'!$E$8,0,10*ROW('Hygiene Data'!E150)))),CONCATENATE("[",ROUND(OFFSET('Hygiene Data'!$E$8,0,10*ROW('Hygiene Data'!E150)),0),"]"),IF(AND(ISNUMBER(OFFSET('Hygiene Data'!$E$8,0,10*ROW('Hygiene Data'!E150))),DV156="",ISNUMBER(OFFSET('Hygiene Data'!$E$8,0,10*ROW('Hygiene Data'!E150)))),OFFSET('Hygiene Data'!$E$8,0,10*ROW('Hygiene Data'!E150)),NA())))</f>
        <v>#N/A</v>
      </c>
      <c r="BH156" s="135" t="e">
        <f ca="1">+IF(AND(ISNUMBER(OFFSET('Hygiene Data'!$E$10,0,10*ROW('Hygiene Data'!E150))),DW156="Yes"),OFFSET('Hygiene Data'!$E$10,0,10*ROW('Hygiene Data'!E150)),IF(AND(ISNUMBER(OFFSET('Hygiene Data'!$E$10,0,10*ROW('Hygiene Data'!E150))),DW156="No",ISNUMBER(OFFSET('Hygiene Data'!$E$10,0,10*ROW('Hygiene Data'!E150)))),CONCATENATE("[",ROUND(OFFSET('Hygiene Data'!$E$10,0,10*ROW('Hygiene Data'!E150)),0),"]"),IF(AND(ISNUMBER(OFFSET('Hygiene Data'!$E$10,0,10*ROW('Hygiene Data'!E150))),DW156="",ISNUMBER(OFFSET('Hygiene Data'!$E$10,0,10*ROW('Hygiene Data'!E150)))),OFFSET('Hygiene Data'!$E$10,0,10*ROW('Hygiene Data'!E150)),NA())))</f>
        <v>#N/A</v>
      </c>
      <c r="BI156" s="135" t="e">
        <f ca="1">+IF(AND(ISNUMBER(OFFSET('Hygiene Data'!$F$6,0,10*ROW('Hygiene Data'!F150))),DX156="Yes"),OFFSET('Hygiene Data'!$F$6,0,10*ROW('Hygiene Data'!F150)),IF(AND(ISNUMBER(OFFSET('Hygiene Data'!$F$6,0,10*ROW('Hygiene Data'!F150))),DX156="No",ISNUMBER(OFFSET('Hygiene Data'!$F$6,0,10*ROW('Hygiene Data'!F150)))),CONCATENATE("[",ROUND(OFFSET('Hygiene Data'!$F$6,0,10*ROW('Hygiene Data'!F150)),0),"]"),IF(AND(ISNUMBER(OFFSET('Hygiene Data'!$F$6,0,10*ROW('Hygiene Data'!F150))),DX156="",ISNUMBER(OFFSET('Hygiene Data'!$F$6,0,10*ROW('Hygiene Data'!F150)))),OFFSET('Hygiene Data'!$F$6,0,10*ROW('Hygiene Data'!F150)),NA())))</f>
        <v>#N/A</v>
      </c>
      <c r="BJ156" s="135" t="e">
        <f ca="1">+IF(AND(ISNUMBER(OFFSET('Hygiene Data'!$F$8,0,10*ROW('Hygiene Data'!F150))),DY156="Yes"),OFFSET('Hygiene Data'!$F$8,0,10*ROW('Hygiene Data'!F150)),IF(AND(ISNUMBER(OFFSET('Hygiene Data'!$F$8,0,10*ROW('Hygiene Data'!F150))),DY156="No",ISNUMBER(OFFSET('Hygiene Data'!$F$8,0,10*ROW('Hygiene Data'!F150)))),CONCATENATE("[",ROUND(OFFSET('Hygiene Data'!$F$8,0,10*ROW('Hygiene Data'!F150)),0),"]"),IF(AND(ISNUMBER(OFFSET('Hygiene Data'!$F$8,0,10*ROW('Hygiene Data'!F150))),DY156="",ISNUMBER(OFFSET('Hygiene Data'!$F$8,0,10*ROW('Hygiene Data'!F150)))),OFFSET('Hygiene Data'!$F$8,0,10*ROW('Hygiene Data'!F150)),NA())))</f>
        <v>#N/A</v>
      </c>
      <c r="BK156" s="135" t="e">
        <f ca="1">+IF(AND(ISNUMBER(OFFSET('Hygiene Data'!$F$10,0,10*ROW('Hygiene Data'!F150))),DZ156="Yes"),OFFSET('Hygiene Data'!$F$10,0,10*ROW('Hygiene Data'!F150)),IF(AND(ISNUMBER(OFFSET('Hygiene Data'!$F$10,0,10*ROW('Hygiene Data'!F150))),DZ156="No",ISNUMBER(OFFSET('Hygiene Data'!$F$10,0,10*ROW('Hygiene Data'!F150)))),CONCATENATE("[",ROUND(OFFSET('Hygiene Data'!$F$10,0,10*ROW('Hygiene Data'!F150)),0),"]"),IF(AND(ISNUMBER(OFFSET('Hygiene Data'!$F$10,0,10*ROW('Hygiene Data'!F150))),DZ156="",ISNUMBER(OFFSET('Hygiene Data'!$F$10,0,10*ROW('Hygiene Data'!F150)))),OFFSET('Hygiene Data'!$F$10,0,10*ROW('Hygiene Data'!F150)),NA())))</f>
        <v>#N/A</v>
      </c>
      <c r="BL156" s="135" t="e">
        <f ca="1">+IF(AND(ISNUMBER(OFFSET('Hygiene Data'!$G$6,0,10*ROW('Hygiene Data'!G150))),EA156="Yes"),OFFSET('Hygiene Data'!$G$6,0,10*ROW('Hygiene Data'!G150)),IF(AND(ISNUMBER(OFFSET('Hygiene Data'!$G$6,0,10*ROW('Hygiene Data'!G150))),EA156="No",ISNUMBER(OFFSET('Hygiene Data'!$G$6,0,10*ROW('Hygiene Data'!G150)))),CONCATENATE("[",ROUND(OFFSET('Hygiene Data'!$G$6,0,10*ROW('Hygiene Data'!G150)),0),"]"),IF(AND(ISNUMBER(OFFSET('Hygiene Data'!$G$6,0,10*ROW('Hygiene Data'!G150))),EA156="",ISNUMBER(OFFSET('Hygiene Data'!$G$6,0,10*ROW('Hygiene Data'!G150)))),OFFSET('Hygiene Data'!$G$6,0,10*ROW('Hygiene Data'!G150)),NA())))</f>
        <v>#N/A</v>
      </c>
      <c r="BM156" s="135" t="e">
        <f ca="1">+IF(AND(ISNUMBER(OFFSET('Hygiene Data'!$G$8,0,10*ROW('Hygiene Data'!G150))),EB156="Yes"),OFFSET('Hygiene Data'!$G$8,0,10*ROW('Hygiene Data'!G150)),IF(AND(ISNUMBER(OFFSET('Hygiene Data'!$G$8,0,10*ROW('Hygiene Data'!G150))),EB156="No",ISNUMBER(OFFSET('Hygiene Data'!$G$8,0,10*ROW('Hygiene Data'!G150)))),CONCATENATE("[",ROUND(OFFSET('Hygiene Data'!$G$8,0,10*ROW('Hygiene Data'!G150)),0),"]"),IF(AND(ISNUMBER(OFFSET('Hygiene Data'!$G$8,0,10*ROW('Hygiene Data'!G150))),EB156="",ISNUMBER(OFFSET('Hygiene Data'!$G$8,0,10*ROW('Hygiene Data'!G150)))),OFFSET('Hygiene Data'!$G$8,0,10*ROW('Hygiene Data'!G150)),NA())))</f>
        <v>#N/A</v>
      </c>
      <c r="BN156" s="135" t="e">
        <f ca="1">+IF(AND(ISNUMBER(OFFSET('Hygiene Data'!$G$10,0,10*ROW('Hygiene Data'!G150))),EC156="Yes"),OFFSET('Hygiene Data'!$G$10,0,10*ROW('Hygiene Data'!G150)),IF(AND(ISNUMBER(OFFSET('Hygiene Data'!$G$10,0,10*ROW('Hygiene Data'!G150))),EC156="No",ISNUMBER(OFFSET('Hygiene Data'!$G$10,0,10*ROW('Hygiene Data'!G150)))),CONCATENATE("[",ROUND(OFFSET('Hygiene Data'!$G$10,0,10*ROW('Hygiene Data'!G150)),0),"]"),IF(AND(ISNUMBER(OFFSET('Hygiene Data'!$G$10,0,10*ROW('Hygiene Data'!G150))),EC156="",ISNUMBER(OFFSET('Hygiene Data'!$G$10,0,10*ROW('Hygiene Data'!G150)))),OFFSET('Hygiene Data'!$G$10,0,10*ROW('Hygiene Data'!G150)),NA())))</f>
        <v>#N/A</v>
      </c>
      <c r="BO156" s="135" t="e">
        <f ca="1">+IF(AND(ISNUMBER(OFFSET('Hygiene Data'!$H$6,0,10*ROW('Hygiene Data'!H150))),ED156="Yes"),OFFSET('Hygiene Data'!$H$6,0,10*ROW('Hygiene Data'!H150)),IF(AND(ISNUMBER(OFFSET('Hygiene Data'!$H$6,0,10*ROW('Hygiene Data'!H150))),ED156="No",ISNUMBER(OFFSET('Hygiene Data'!$H$6,0,10*ROW('Hygiene Data'!H150)))),CONCATENATE("[",ROUND(OFFSET('Hygiene Data'!$H$6,0,10*ROW('Hygiene Data'!H150)),0),"]"),IF(AND(ISNUMBER(OFFSET('Hygiene Data'!$H$6,0,10*ROW('Hygiene Data'!H150))),ED156="",ISNUMBER(OFFSET('Hygiene Data'!$H$6,0,10*ROW('Hygiene Data'!H150)))),OFFSET('Hygiene Data'!$H$6,0,10*ROW('Hygiene Data'!H150)),NA())))</f>
        <v>#N/A</v>
      </c>
      <c r="BP156" s="135" t="e">
        <f ca="1">+IF(AND(ISNUMBER(OFFSET('Hygiene Data'!$H$8,0,10*ROW('Hygiene Data'!H150))),EE156="Yes"),OFFSET('Hygiene Data'!$H$8,0,10*ROW('Hygiene Data'!H150)),IF(AND(ISNUMBER(OFFSET('Hygiene Data'!$H$8,0,10*ROW('Hygiene Data'!H150))),EE156="No",ISNUMBER(OFFSET('Hygiene Data'!$H$8,0,10*ROW('Hygiene Data'!H150)))),CONCATENATE("[",ROUND(OFFSET('Hygiene Data'!$H$8,0,10*ROW('Hygiene Data'!H150)),0),"]"),IF(AND(ISNUMBER(OFFSET('Hygiene Data'!$H$8,0,10*ROW('Hygiene Data'!H150))),EE156="",ISNUMBER(OFFSET('Hygiene Data'!$H$8,0,10*ROW('Hygiene Data'!H150)))),OFFSET('Hygiene Data'!$H$8,0,10*ROW('Hygiene Data'!H150)),NA())))</f>
        <v>#N/A</v>
      </c>
      <c r="BQ156" s="135" t="e">
        <f ca="1">+IF(AND(ISNUMBER(OFFSET('Hygiene Data'!$H$10,0,10*ROW('Hygiene Data'!H150))),EF156="Yes"),OFFSET('Hygiene Data'!$H$10,0,10*ROW('Hygiene Data'!H150)),IF(AND(ISNUMBER(OFFSET('Hygiene Data'!$H$10,0,10*ROW('Hygiene Data'!H150))),EF156="No",ISNUMBER(OFFSET('Hygiene Data'!$H$10,0,10*ROW('Hygiene Data'!H150)))),CONCATENATE("[",ROUND(OFFSET('Hygiene Data'!$H$10,0,10*ROW('Hygiene Data'!H150)),0),"]"),IF(AND(ISNUMBER(OFFSET('Hygiene Data'!$H$10,0,10*ROW('Hygiene Data'!H150))),EF156="",ISNUMBER(OFFSET('Hygiene Data'!$H$10,0,10*ROW('Hygiene Data'!H150)))),OFFSET('Hygiene Data'!$H$10,0,10*ROW('Hygiene Data'!H150)),NA())))</f>
        <v>#N/A</v>
      </c>
      <c r="BS156" s="34" t="str">
        <f ca="1">+IF(OFFSET('Water Data'!$C$28,0,10*ROW('Water Data'!C150))="","",OFFSET('Water Data'!$C$28,0,10*ROW('Water Data'!C150)))</f>
        <v/>
      </c>
      <c r="BT156" s="34" t="str">
        <f ca="1">+IF(OFFSET('Water Data'!$C$29,0,10*ROW('Water Data'!C150))="","",OFFSET('Water Data'!$C$29,0,10*ROW('Water Data'!C150)))</f>
        <v/>
      </c>
      <c r="BU156" s="34" t="str">
        <f ca="1">+IF(OFFSET('Water Data'!$C$30,0,10*ROW('Water Data'!C150))="","",OFFSET('Water Data'!$C$30,0,10*ROW('Water Data'!C150)))</f>
        <v/>
      </c>
      <c r="BV156" s="34" t="str">
        <f ca="1">+IF(OFFSET('Water Data'!$D$28,0,10*ROW('Water Data'!D150))="","",OFFSET('Water Data'!$D$28,0,10*ROW('Water Data'!D150)))</f>
        <v/>
      </c>
      <c r="BW156" s="34" t="str">
        <f ca="1">+IF(OFFSET('Water Data'!$D$29,0,10*ROW('Water Data'!D150))="","",OFFSET('Water Data'!$D$29,0,10*ROW('Water Data'!D150)))</f>
        <v/>
      </c>
      <c r="BX156" s="34" t="str">
        <f ca="1">+IF(OFFSET('Water Data'!$D$30,0,10*ROW('Water Data'!D150))="","",OFFSET('Water Data'!$D$30,0,10*ROW('Water Data'!D150)))</f>
        <v/>
      </c>
      <c r="BY156" s="34" t="str">
        <f ca="1">+IF(OFFSET('Water Data'!$E$28,0,10*ROW('Water Data'!E150))="","",OFFSET('Water Data'!$E$28,0,10*ROW('Water Data'!E150)))</f>
        <v/>
      </c>
      <c r="BZ156" s="34" t="str">
        <f ca="1">+IF(OFFSET('Water Data'!$E$29,0,10*ROW('Water Data'!E150))="","",OFFSET('Water Data'!$E$29,0,10*ROW('Water Data'!E150)))</f>
        <v/>
      </c>
      <c r="CA156" s="34" t="str">
        <f ca="1">+IF(OFFSET('Water Data'!$E$30,0,10*ROW('Water Data'!E150))="","",OFFSET('Water Data'!$E$30,0,10*ROW('Water Data'!E150)))</f>
        <v/>
      </c>
      <c r="CB156" s="34" t="str">
        <f ca="1">+IF(OFFSET('Water Data'!$F$28,0,10*ROW('Water Data'!F150))="","",OFFSET('Water Data'!$F$28,0,10*ROW('Water Data'!F150)))</f>
        <v/>
      </c>
      <c r="CC156" s="34" t="str">
        <f ca="1">+IF(OFFSET('Water Data'!$F$29,0,10*ROW('Water Data'!F150))="","",OFFSET('Water Data'!$F$29,0,10*ROW('Water Data'!F150)))</f>
        <v/>
      </c>
      <c r="CD156" s="34" t="str">
        <f ca="1">+IF(OFFSET('Water Data'!$F$30,0,10*ROW('Water Data'!F150))="","",OFFSET('Water Data'!$F$30,0,10*ROW('Water Data'!F150)))</f>
        <v/>
      </c>
      <c r="CE156" s="34" t="str">
        <f ca="1">+IF(OFFSET('Water Data'!$G$28,0,10*ROW('Water Data'!G150))="","",OFFSET('Water Data'!$G$28,0,10*ROW('Water Data'!G150)))</f>
        <v/>
      </c>
      <c r="CF156" s="34" t="str">
        <f ca="1">+IF(OFFSET('Water Data'!$G$29,0,10*ROW('Water Data'!G150))="","",OFFSET('Water Data'!$G$29,0,10*ROW('Water Data'!G150)))</f>
        <v/>
      </c>
      <c r="CG156" s="34" t="str">
        <f ca="1">+IF(OFFSET('Water Data'!$G$30,0,10*ROW('Water Data'!G150))="","",OFFSET('Water Data'!$G$30,0,10*ROW('Water Data'!G150)))</f>
        <v/>
      </c>
      <c r="CH156" s="34" t="str">
        <f ca="1">+IF(OFFSET('Water Data'!$H$28,0,10*ROW('Water Data'!H150))="","",OFFSET('Water Data'!$H$28,0,10*ROW('Water Data'!H150)))</f>
        <v/>
      </c>
      <c r="CI156" s="34" t="str">
        <f ca="1">+IF(OFFSET('Water Data'!$H$29,0,10*ROW('Water Data'!H150))="","",OFFSET('Water Data'!$H$29,0,10*ROW('Water Data'!H150)))</f>
        <v/>
      </c>
      <c r="CJ156" s="34" t="str">
        <f ca="1">+IF(OFFSET('Water Data'!$H$30,0,10*ROW('Water Data'!H150))="","",OFFSET('Water Data'!$H$30,0,10*ROW('Water Data'!H150)))</f>
        <v/>
      </c>
      <c r="CK156" s="34" t="str">
        <f ca="1">+IF(OFFSET('Sanitation Data'!$C$29,0,10*ROW('Sanitation Data'!C150))="","",OFFSET('Sanitation Data'!$C$29,0,10*ROW('Sanitation Data'!C150)))</f>
        <v/>
      </c>
      <c r="CL156" s="34" t="str">
        <f ca="1">+IF(OFFSET('Sanitation Data'!$C$30,0,10*ROW('Sanitation Data'!C150))="","",OFFSET('Sanitation Data'!$C$30,0,10*ROW('Sanitation Data'!C150)))</f>
        <v/>
      </c>
      <c r="CM156" s="34" t="str">
        <f ca="1">+IF(OFFSET('Sanitation Data'!$C$31,0,10*ROW('Sanitation Data'!C150))="","",OFFSET('Sanitation Data'!$C$31,0,10*ROW('Sanitation Data'!C150)))</f>
        <v/>
      </c>
      <c r="CN156" s="34" t="str">
        <f ca="1">+IF(OFFSET('Sanitation Data'!$C$32,0,10*ROW('Sanitation Data'!C150))="","",OFFSET('Sanitation Data'!$C$32,0,10*ROW('Sanitation Data'!C150)))</f>
        <v/>
      </c>
      <c r="CO156" s="34" t="str">
        <f ca="1">+IF(OFFSET('Sanitation Data'!$C$33,0,10*ROW('Sanitation Data'!C150))="","",OFFSET('Sanitation Data'!$C$33,0,10*ROW('Sanitation Data'!C150)))</f>
        <v/>
      </c>
      <c r="CP156" s="34" t="str">
        <f ca="1">+IF(OFFSET('Sanitation Data'!$D$29,0,10*ROW('Sanitation Data'!D150))="","",OFFSET('Sanitation Data'!$D$29,0,10*ROW('Sanitation Data'!D150)))</f>
        <v/>
      </c>
      <c r="CQ156" s="34" t="str">
        <f ca="1">+IF(OFFSET('Sanitation Data'!$D$30,0,10*ROW('Sanitation Data'!D150))="","",OFFSET('Sanitation Data'!$D$30,0,10*ROW('Sanitation Data'!D150)))</f>
        <v/>
      </c>
      <c r="CR156" s="34" t="str">
        <f ca="1">+IF(OFFSET('Sanitation Data'!$D$31,0,10*ROW('Sanitation Data'!D150))="","",OFFSET('Sanitation Data'!$D$31,0,10*ROW('Sanitation Data'!D150)))</f>
        <v/>
      </c>
      <c r="CS156" s="34" t="str">
        <f ca="1">+IF(OFFSET('Sanitation Data'!$D$32,0,10*ROW('Sanitation Data'!D150))="","",OFFSET('Sanitation Data'!$D$32,0,10*ROW('Sanitation Data'!D150)))</f>
        <v/>
      </c>
      <c r="CT156" s="34" t="str">
        <f ca="1">+IF(OFFSET('Sanitation Data'!$D$33,0,10*ROW('Sanitation Data'!D150))="","",OFFSET('Sanitation Data'!$D$33,0,10*ROW('Sanitation Data'!D150)))</f>
        <v/>
      </c>
      <c r="CU156" s="34" t="str">
        <f ca="1">+IF(OFFSET('Sanitation Data'!$E$29,0,10*ROW('Sanitation Data'!E150))="","",OFFSET('Sanitation Data'!$E$29,0,10*ROW('Sanitation Data'!E150)))</f>
        <v/>
      </c>
      <c r="CV156" s="34" t="str">
        <f ca="1">+IF(OFFSET('Sanitation Data'!$E$30,0,10*ROW('Sanitation Data'!E150))="","",OFFSET('Sanitation Data'!$E$30,0,10*ROW('Sanitation Data'!E150)))</f>
        <v/>
      </c>
      <c r="CW156" s="34" t="str">
        <f ca="1">+IF(OFFSET('Sanitation Data'!$E$31,0,10*ROW('Sanitation Data'!E150))="","",OFFSET('Sanitation Data'!$E$31,0,10*ROW('Sanitation Data'!E150)))</f>
        <v/>
      </c>
      <c r="CX156" s="34" t="str">
        <f ca="1">+IF(OFFSET('Sanitation Data'!$E$32,0,10*ROW('Sanitation Data'!E150))="","",OFFSET('Sanitation Data'!$E$32,0,10*ROW('Sanitation Data'!E150)))</f>
        <v/>
      </c>
      <c r="CY156" s="34" t="str">
        <f ca="1">+IF(OFFSET('Sanitation Data'!$E$33,0,10*ROW('Sanitation Data'!E150))="","",OFFSET('Sanitation Data'!$E$33,0,10*ROW('Sanitation Data'!E150)))</f>
        <v/>
      </c>
      <c r="CZ156" s="34" t="str">
        <f ca="1">+IF(OFFSET('Sanitation Data'!$F$29,0,10*ROW('Sanitation Data'!F150))="","",OFFSET('Sanitation Data'!$F$29,0,10*ROW('Sanitation Data'!F150)))</f>
        <v/>
      </c>
      <c r="DA156" s="34" t="str">
        <f ca="1">+IF(OFFSET('Sanitation Data'!$F$30,0,10*ROW('Sanitation Data'!F150))="","",OFFSET('Sanitation Data'!$F$30,0,10*ROW('Sanitation Data'!F150)))</f>
        <v/>
      </c>
      <c r="DB156" s="34" t="str">
        <f ca="1">+IF(OFFSET('Sanitation Data'!$F$31,0,10*ROW('Sanitation Data'!F150))="","",OFFSET('Sanitation Data'!$F$31,0,10*ROW('Sanitation Data'!F150)))</f>
        <v/>
      </c>
      <c r="DC156" s="34" t="str">
        <f ca="1">+IF(OFFSET('Sanitation Data'!$F$32,0,10*ROW('Sanitation Data'!F150))="","",OFFSET('Sanitation Data'!$F$32,0,10*ROW('Sanitation Data'!F150)))</f>
        <v/>
      </c>
      <c r="DD156" s="34" t="str">
        <f ca="1">+IF(OFFSET('Sanitation Data'!$F$33,0,10*ROW('Sanitation Data'!F150))="","",OFFSET('Sanitation Data'!$F$33,0,10*ROW('Sanitation Data'!F150)))</f>
        <v/>
      </c>
      <c r="DE156" s="34" t="str">
        <f ca="1">+IF(OFFSET('Sanitation Data'!$G$29,0,10*ROW('Sanitation Data'!G150))="","",OFFSET('Sanitation Data'!$G$29,0,10*ROW('Sanitation Data'!G150)))</f>
        <v/>
      </c>
      <c r="DF156" s="34" t="str">
        <f ca="1">+IF(OFFSET('Sanitation Data'!$G$30,0,10*ROW('Sanitation Data'!G150))="","",OFFSET('Sanitation Data'!$G$30,0,10*ROW('Sanitation Data'!G150)))</f>
        <v/>
      </c>
      <c r="DG156" s="34" t="str">
        <f ca="1">+IF(OFFSET('Sanitation Data'!$G$31,0,10*ROW('Sanitation Data'!G150))="","",OFFSET('Sanitation Data'!$G$31,0,10*ROW('Sanitation Data'!G150)))</f>
        <v/>
      </c>
      <c r="DH156" s="34" t="str">
        <f ca="1">+IF(OFFSET('Sanitation Data'!$G$32,0,10*ROW('Sanitation Data'!G150))="","",OFFSET('Sanitation Data'!$G$32,0,10*ROW('Sanitation Data'!G150)))</f>
        <v/>
      </c>
      <c r="DI156" s="34" t="str">
        <f ca="1">+IF(OFFSET('Sanitation Data'!$G$33,0,10*ROW('Sanitation Data'!G150))="","",OFFSET('Sanitation Data'!$G$33,0,10*ROW('Sanitation Data'!G150)))</f>
        <v/>
      </c>
      <c r="DJ156" s="34" t="str">
        <f ca="1">+IF(OFFSET('Sanitation Data'!$H$29,0,10*ROW('Sanitation Data'!H150))="","",OFFSET('Sanitation Data'!$H$29,0,10*ROW('Sanitation Data'!H150)))</f>
        <v/>
      </c>
      <c r="DK156" s="34" t="str">
        <f ca="1">+IF(OFFSET('Sanitation Data'!$H$30,0,10*ROW('Sanitation Data'!H150))="","",OFFSET('Sanitation Data'!$H$30,0,10*ROW('Sanitation Data'!H150)))</f>
        <v/>
      </c>
      <c r="DL156" s="34" t="str">
        <f ca="1">+IF(OFFSET('Sanitation Data'!$H$31,0,10*ROW('Sanitation Data'!H150))="","",OFFSET('Sanitation Data'!$H$31,0,10*ROW('Sanitation Data'!H150)))</f>
        <v/>
      </c>
      <c r="DM156" s="34" t="str">
        <f ca="1">+IF(OFFSET('Sanitation Data'!$H$32,0,10*ROW('Sanitation Data'!H150))="","",OFFSET('Sanitation Data'!$H$32,0,10*ROW('Sanitation Data'!H150)))</f>
        <v/>
      </c>
      <c r="DN156" s="34" t="str">
        <f ca="1">+IF(OFFSET('Sanitation Data'!$H$33,0,10*ROW('Sanitation Data'!H150))="","",OFFSET('Sanitation Data'!$H$33,0,10*ROW('Sanitation Data'!H150)))</f>
        <v/>
      </c>
      <c r="DO156" s="34" t="str">
        <f ca="1">+IF(OFFSET('Hygiene Data'!$C$12,0,10*ROW('Hygiene Data'!C150))="","",OFFSET('Hygiene Data'!$C$12,0,10*ROW('Hygiene Data'!C150)))</f>
        <v/>
      </c>
      <c r="DP156" s="34" t="str">
        <f ca="1">+IF(OFFSET('Hygiene Data'!$C$13,0,10*ROW('Hygiene Data'!C150))="","",OFFSET('Hygiene Data'!$C$13,0,10*ROW('Hygiene Data'!C150)))</f>
        <v/>
      </c>
      <c r="DQ156" s="34" t="str">
        <f ca="1">+IF(OFFSET('Hygiene Data'!$C$14,0,10*ROW('Hygiene Data'!C150))="","",OFFSET('Hygiene Data'!$C$14,0,10*ROW('Hygiene Data'!C150)))</f>
        <v/>
      </c>
      <c r="DR156" s="34" t="str">
        <f ca="1">+IF(OFFSET('Hygiene Data'!$D$12,0,10*ROW('Hygiene Data'!D150))="","",OFFSET('Hygiene Data'!$D$12,0,10*ROW('Hygiene Data'!D150)))</f>
        <v/>
      </c>
      <c r="DS156" s="34" t="str">
        <f ca="1">+IF(OFFSET('Hygiene Data'!$D$13,0,10*ROW('Hygiene Data'!D150))="","",OFFSET('Hygiene Data'!$D$13,0,10*ROW('Hygiene Data'!D150)))</f>
        <v/>
      </c>
      <c r="DT156" s="34" t="str">
        <f ca="1">+IF(OFFSET('Hygiene Data'!$D$14,0,10*ROW('Hygiene Data'!D150))="","",OFFSET('Hygiene Data'!$D$14,0,10*ROW('Hygiene Data'!D150)))</f>
        <v/>
      </c>
      <c r="DU156" s="34" t="str">
        <f ca="1">+IF(OFFSET('Hygiene Data'!$E$12,0,10*ROW('Hygiene Data'!E150))="","",OFFSET('Hygiene Data'!$E$12,0,10*ROW('Hygiene Data'!E150)))</f>
        <v/>
      </c>
      <c r="DV156" s="34" t="str">
        <f ca="1">+IF(OFFSET('Hygiene Data'!$E$13,0,10*ROW('Hygiene Data'!E150))="","",OFFSET('Hygiene Data'!$E$13,0,10*ROW('Hygiene Data'!E150)))</f>
        <v/>
      </c>
      <c r="DW156" s="34" t="str">
        <f ca="1">+IF(OFFSET('Hygiene Data'!$E$14,0,10*ROW('Hygiene Data'!E150))="","",OFFSET('Hygiene Data'!$E$14,0,10*ROW('Hygiene Data'!E150)))</f>
        <v/>
      </c>
      <c r="DX156" s="34" t="str">
        <f ca="1">+IF(OFFSET('Hygiene Data'!$F$12,0,10*ROW('Hygiene Data'!F150))="","",OFFSET('Hygiene Data'!$F$12,0,10*ROW('Hygiene Data'!F150)))</f>
        <v/>
      </c>
      <c r="DY156" s="34" t="str">
        <f ca="1">+IF(OFFSET('Hygiene Data'!$F$13,0,10*ROW('Hygiene Data'!F150))="","",OFFSET('Hygiene Data'!$F$13,0,10*ROW('Hygiene Data'!F150)))</f>
        <v/>
      </c>
      <c r="DZ156" s="34" t="str">
        <f ca="1">+IF(OFFSET('Hygiene Data'!$F$14,0,10*ROW('Hygiene Data'!F150))="","",OFFSET('Hygiene Data'!$F$14,0,10*ROW('Hygiene Data'!F150)))</f>
        <v/>
      </c>
      <c r="EA156" s="34" t="str">
        <f ca="1">+IF(OFFSET('Hygiene Data'!$G$12,0,10*ROW('Hygiene Data'!G150))="","",OFFSET('Hygiene Data'!$G$12,0,10*ROW('Hygiene Data'!G150)))</f>
        <v/>
      </c>
      <c r="EB156" s="34" t="str">
        <f ca="1">+IF(OFFSET('Hygiene Data'!$G$13,0,10*ROW('Hygiene Data'!G150))="","",OFFSET('Hygiene Data'!$G$13,0,10*ROW('Hygiene Data'!G150)))</f>
        <v/>
      </c>
      <c r="EC156" s="34" t="str">
        <f ca="1">+IF(OFFSET('Hygiene Data'!$G$14,0,10*ROW('Hygiene Data'!G150))="","",OFFSET('Hygiene Data'!$G$14,0,10*ROW('Hygiene Data'!G150)))</f>
        <v/>
      </c>
      <c r="ED156" s="34" t="str">
        <f ca="1">+IF(OFFSET('Hygiene Data'!$H$12,0,10*ROW('Hygiene Data'!H150))="","",OFFSET('Hygiene Data'!$H$12,0,10*ROW('Hygiene Data'!H150)))</f>
        <v/>
      </c>
      <c r="EE156" s="34" t="str">
        <f ca="1">+IF(OFFSET('Hygiene Data'!$H$13,0,10*ROW('Hygiene Data'!H150))="","",OFFSET('Hygiene Data'!$H$13,0,10*ROW('Hygiene Data'!H150)))</f>
        <v/>
      </c>
      <c r="EF156" s="34" t="str">
        <f ca="1">+IF(OFFSET('Hygiene Data'!$H$14,0,10*ROW('Hygiene Data'!H150))="","",OFFSET('Hygiene Data'!$H$14,0,10*ROW('Hygiene Data'!H150)))</f>
        <v/>
      </c>
    </row>
    <row r="157" spans="1:136" x14ac:dyDescent="0.2">
      <c r="A157" s="50" t="str">
        <f ca="1">+IF(OFFSET('Water Data'!$B$1,0,10*ROW('Water Data'!B154))="","",OFFSET('Water Data'!$B$1,0,10*ROW('Water Data'!B154)))</f>
        <v/>
      </c>
      <c r="B157" s="50" t="str">
        <f ca="1">+IF(OFFSET('Water Data'!$A$3,0,10*ROW('Water Data'!A154))="","",OFFSET('Water Data'!$A$3,0,10*ROW('Water Data'!A154)))</f>
        <v/>
      </c>
      <c r="C157" s="50" t="str">
        <f ca="1">+IF(OFFSET('Water Data'!$C$3,0,10*ROW('Water Data'!C154))="","",OFFSET('Water Data'!$C$3,0,10*ROW('Water Data'!C154)))</f>
        <v/>
      </c>
      <c r="D157" s="133" t="e">
        <f ca="1">+IF(AND(ISNUMBER(OFFSET('Water Data'!$C$5,0,10*ROW('Water Data'!C151))),BS157="Yes"),100-OFFSET('Water Data'!$C$5,0,10*ROW('Water Data'!C151)),IF(AND(ISNUMBER(OFFSET('Water Data'!$C$5,0,10*ROW('Water Data'!C151))),BS157="No",ISNUMBER(OFFSET('Water Data'!$C$5,0,10*ROW('Water Data'!C151)))),CONCATENATE("[",ROUND(100-OFFSET('Water Data'!$C$5,0,10*ROW('Water Data'!C151)),0),"]"),IF(AND(ISNUMBER(OFFSET('Water Data'!$C$5,0,10*ROW('Water Data'!C151))),BS157="",ISNUMBER(OFFSET('Water Data'!$C$5,0,10*ROW('Water Data'!C151)))),100-OFFSET('Water Data'!$C$5,0,10*ROW('Water Data'!C151)),NA())))</f>
        <v>#N/A</v>
      </c>
      <c r="E157" s="133" t="e">
        <f ca="1">+IF(AND(ISNUMBER(OFFSET('Water Data'!$C$7,0,10*ROW('Water Data'!D151))),BT157="Yes"),OFFSET('Water Data'!$C$7,0,10*ROW('Water Data'!C151)),IF(AND(ISNUMBER(OFFSET('Water Data'!$C$7,0,10*ROW('Water Data'!C151))),BT157="No",ISNUMBER(OFFSET('Water Data'!$C$7,0,10*ROW('Water Data'!C151)))),CONCATENATE("[",ROUND(OFFSET('Water Data'!$C$7,0,10*ROW('Water Data'!C151)),0),"]"),IF(AND(ISNUMBER(OFFSET('Water Data'!$C$7,0,10*ROW('Water Data'!C151))),BT157="",ISNUMBER(OFFSET('Water Data'!$C$7,0,10*ROW('Water Data'!C151)))),OFFSET('Water Data'!$C$7,0,10*ROW('Water Data'!C151)),NA())))</f>
        <v>#N/A</v>
      </c>
      <c r="F157" s="133" t="e">
        <f ca="1">+IF(AND(ISNUMBER(OFFSET('Water Data'!$C$10,0,10*ROW('Water Data'!C151))),BU157="Yes"),OFFSET('Water Data'!$C$10,0,10*ROW('Water Data'!C151)),IF(AND(ISNUMBER(OFFSET('Water Data'!$C$10,0,10*ROW('Water Data'!C151))),BU157="No",ISNUMBER(OFFSET('Water Data'!$C$10,0,10*ROW('Water Data'!C151)))),CONCATENATE("[",ROUND(OFFSET('Water Data'!$C$10,0,10*ROW('Water Data'!C151)),0),"]"),IF(AND(ISNUMBER(OFFSET('Water Data'!$C$10,0,10*ROW('Water Data'!C151))),BU157="",ISNUMBER(OFFSET('Water Data'!$C$10,0,10*ROW('Water Data'!C151)))),OFFSET('Water Data'!$C$10,0,10*ROW('Water Data'!C151)),NA())))</f>
        <v>#N/A</v>
      </c>
      <c r="G157" s="133" t="e">
        <f ca="1">+IF(AND(ISNUMBER(OFFSET('Water Data'!$D$5,0,10*ROW('Water Data'!D151))),BV157="Yes"),100-OFFSET('Water Data'!$D$5,0,10*ROW('Water Data'!D151)),IF(AND(ISNUMBER(OFFSET('Water Data'!$D$5,0,10*ROW('Water Data'!D151))),BV157="No",ISNUMBER(OFFSET('Water Data'!$D$5,0,10*ROW('Water Data'!D151)))),CONCATENATE("[",ROUND(100-OFFSET('Water Data'!$D$5,0,10*ROW('Water Data'!D151)),0),"]"),IF(AND(ISNUMBER(OFFSET('Water Data'!$D$5,0,10*ROW('Water Data'!D151))),BV157="",ISNUMBER(OFFSET('Water Data'!$D$5,0,10*ROW('Water Data'!D151)))),100-OFFSET('Water Data'!$D$5,0,10*ROW('Water Data'!D151)),NA())))</f>
        <v>#N/A</v>
      </c>
      <c r="H157" s="133" t="e">
        <f ca="1">+IF(AND(ISNUMBER(OFFSET('Water Data'!$D$7,0,10*ROW('Water Data'!D151))),BW157="Yes"),OFFSET('Water Data'!$D$7,0,10*ROW('Water Data'!D151)),IF(AND(ISNUMBER(OFFSET('Water Data'!$D$7,0,10*ROW('Water Data'!D151))),BW157="No",ISNUMBER(OFFSET('Water Data'!$D$7,0,10*ROW('Water Data'!D151)))),CONCATENATE("[",ROUND(OFFSET('Water Data'!$C$7,0,10*ROW('Water Data'!D151)),0),"]"),IF(AND(ISNUMBER(OFFSET('Water Data'!$D$7,0,10*ROW('Water Data'!D151))),BW157="",ISNUMBER(OFFSET('Water Data'!$D$7,0,10*ROW('Water Data'!D151)))),OFFSET('Water Data'!$D$7,0,10*ROW('Water Data'!D151)),NA())))</f>
        <v>#N/A</v>
      </c>
      <c r="I157" s="133" t="e">
        <f ca="1">+IF(AND(ISNUMBER(OFFSET('Water Data'!$D$10,0,10*ROW('Water Data'!D151))),BX157="Yes"),OFFSET('Water Data'!$D$10,0,10*ROW('Water Data'!D151)),IF(AND(ISNUMBER(OFFSET('Water Data'!$D$10,0,10*ROW('Water Data'!D151))),BX157="No",ISNUMBER(OFFSET('Water Data'!$D$10,0,10*ROW('Water Data'!D151)))),CONCATENATE("[",ROUND(OFFSET('Water Data'!$D$10,0,10*ROW('Water Data'!D151)),0),"]"),IF(AND(ISNUMBER(OFFSET('Water Data'!$D$10,0,10*ROW('Water Data'!D151))),BX157="",ISNUMBER(OFFSET('Water Data'!$D$10,0,10*ROW('Water Data'!D151)))),OFFSET('Water Data'!$D$10,0,10*ROW('Water Data'!D151)),NA())))</f>
        <v>#N/A</v>
      </c>
      <c r="J157" s="133" t="e">
        <f ca="1">+IF(AND(ISNUMBER(OFFSET('Water Data'!$E$5,0,10*ROW('Water Data'!E151))),BY157="Yes"),100-OFFSET('Water Data'!$E$5,0,10*ROW('Water Data'!E151)),IF(AND(ISNUMBER(OFFSET('Water Data'!$E$5,0,10*ROW('Water Data'!E151))),BY157="No",ISNUMBER(OFFSET('Water Data'!$E$5,0,10*ROW('Water Data'!E151)))),CONCATENATE("[",ROUND(100-OFFSET('Water Data'!$E$5,0,10*ROW('Water Data'!E151)),0),"]"),IF(AND(ISNUMBER(OFFSET('Water Data'!$E$5,0,10*ROW('Water Data'!E151))),BY157="",ISNUMBER(OFFSET('Water Data'!$E$5,0,10*ROW('Water Data'!E151)))),100-OFFSET('Water Data'!$E$5,0,10*ROW('Water Data'!E151)),NA())))</f>
        <v>#N/A</v>
      </c>
      <c r="K157" s="133" t="e">
        <f ca="1">+IF(AND(ISNUMBER(OFFSET('Water Data'!$E$7,0,10*ROW('Water Data'!E151))),BZ157="Yes"),OFFSET('Water Data'!$E$7,0,10*ROW('Water Data'!E151)),IF(AND(ISNUMBER(OFFSET('Water Data'!$E$7,0,10*ROW('Water Data'!E151))),BZ157="No",ISNUMBER(OFFSET('Water Data'!$E$7,0,10*ROW('Water Data'!E151)))),CONCATENATE("[",ROUND(OFFSET('Water Data'!$E$7,0,10*ROW('Water Data'!E151)),0),"]"),IF(AND(ISNUMBER(OFFSET('Water Data'!$E$7,0,10*ROW('Water Data'!E151))),BZ157="",ISNUMBER(OFFSET('Water Data'!$E$7,0,10*ROW('Water Data'!E151)))),OFFSET('Water Data'!$E$7,0,10*ROW('Water Data'!E151)),NA())))</f>
        <v>#N/A</v>
      </c>
      <c r="L157" s="133" t="e">
        <f ca="1">+IF(AND(ISNUMBER(OFFSET('Water Data'!$E$10,0,10*ROW('Water Data'!E151))),CA157="Yes"),OFFSET('Water Data'!$E$10,0,10*ROW('Water Data'!E151)),IF(AND(ISNUMBER(OFFSET('Water Data'!$E$10,0,10*ROW('Water Data'!E151))),CA157="No",ISNUMBER(OFFSET('Water Data'!$E$10,0,10*ROW('Water Data'!E151)))),CONCATENATE("[",ROUND(OFFSET('Water Data'!$E$10,0,10*ROW('Water Data'!E151)),0),"]"),IF(AND(ISNUMBER(OFFSET('Water Data'!$E$10,0,10*ROW('Water Data'!E151))),CA157="",ISNUMBER(OFFSET('Water Data'!$E$10,0,10*ROW('Water Data'!E151)))),OFFSET('Water Data'!$E$10,0,10*ROW('Water Data'!E151)),NA())))</f>
        <v>#N/A</v>
      </c>
      <c r="M157" s="133" t="e">
        <f ca="1">+IF(AND(ISNUMBER(OFFSET('Water Data'!$F$5,0,10*ROW('Water Data'!F151))),CB157="Yes"),100-OFFSET('Water Data'!$F$5,0,10*ROW('Water Data'!F151)),IF(AND(ISNUMBER(OFFSET('Water Data'!$F$5,0,10*ROW('Water Data'!F151))),CB157="No",ISNUMBER(OFFSET('Water Data'!$F$5,0,10*ROW('Water Data'!F151)))),CONCATENATE("[",ROUND(100-OFFSET('Water Data'!$F$5,0,10*ROW('Water Data'!F151)),0),"]"),IF(AND(ISNUMBER(OFFSET('Water Data'!$F$5,0,10*ROW('Water Data'!F151))),CB157="",ISNUMBER(OFFSET('Water Data'!$F$5,0,10*ROW('Water Data'!F151)))),100-OFFSET('Water Data'!$F$5,0,10*ROW('Water Data'!F151)),NA())))</f>
        <v>#N/A</v>
      </c>
      <c r="N157" s="133" t="e">
        <f ca="1">+IF(AND(ISNUMBER(OFFSET('Water Data'!$F$7,0,10*ROW('Water Data'!F151))),CC157="Yes"),OFFSET('Water Data'!$F$7,0,10*ROW('Water Data'!F151)),IF(AND(ISNUMBER(OFFSET('Water Data'!$F$7,0,10*ROW('Water Data'!F151))),CC157="No",ISNUMBER(OFFSET('Water Data'!$F$7,0,10*ROW('Water Data'!F151)))),CONCATENATE("[",ROUND(OFFSET('Water Data'!$F$7,0,10*ROW('Water Data'!F151)),0),"]"),IF(AND(ISNUMBER(OFFSET('Water Data'!$F$7,0,10*ROW('Water Data'!F151))),CC157="",ISNUMBER(OFFSET('Water Data'!$F$7,0,10*ROW('Water Data'!F151)))),OFFSET('Water Data'!$F$7,0,10*ROW('Water Data'!F151)),NA())))</f>
        <v>#N/A</v>
      </c>
      <c r="O157" s="133" t="e">
        <f ca="1">+IF(AND(ISNUMBER(OFFSET('Water Data'!$F$10,0,10*ROW('Water Data'!F151))),CD157="Yes"),OFFSET('Water Data'!$F$10,0,10*ROW('Water Data'!F151)),IF(AND(ISNUMBER(OFFSET('Water Data'!$F$10,0,10*ROW('Water Data'!F151))),CD157="No",ISNUMBER(OFFSET('Water Data'!$F$10,0,10*ROW('Water Data'!F151)))),CONCATENATE("[",ROUND(OFFSET('Water Data'!$F$10,0,10*ROW('Water Data'!F151)),0),"]"),IF(AND(ISNUMBER(OFFSET('Water Data'!$F$10,0,10*ROW('Water Data'!F151))),CD157="",ISNUMBER(OFFSET('Water Data'!$F$10,0,10*ROW('Water Data'!F151)))),OFFSET('Water Data'!$F$10,0,10*ROW('Water Data'!F151)),NA())))</f>
        <v>#N/A</v>
      </c>
      <c r="P157" s="133" t="e">
        <f ca="1">+IF(AND(ISNUMBER(OFFSET('Water Data'!$G$5,0,10*ROW('Water Data'!G151))),CE157="Yes"),100-OFFSET('Water Data'!$G$5,0,10*ROW('Water Data'!G151)),IF(AND(ISNUMBER(OFFSET('Water Data'!$G$5,0,10*ROW('Water Data'!G151))),CE157="No",ISNUMBER(OFFSET('Water Data'!$G$5,0,10*ROW('Water Data'!G151)))),CONCATENATE("[",ROUND(100-OFFSET('Water Data'!$G$5,0,10*ROW('Water Data'!G151)),0),"]"),IF(AND(ISNUMBER(OFFSET('Water Data'!$G$5,0,10*ROW('Water Data'!G151))),CE157="",ISNUMBER(OFFSET('Water Data'!$G$5,0,10*ROW('Water Data'!G151)))),100-OFFSET('Water Data'!$G$5,0,10*ROW('Water Data'!G151)),NA())))</f>
        <v>#N/A</v>
      </c>
      <c r="Q157" s="133" t="e">
        <f ca="1">+IF(AND(ISNUMBER(OFFSET('Water Data'!$G$7,0,10*ROW('Water Data'!G151))),CF157="Yes"),OFFSET('Water Data'!$G$7,0,10*ROW('Water Data'!G151)),IF(AND(ISNUMBER(OFFSET('Water Data'!$G$7,0,10*ROW('Water Data'!G151))),CF157="No",ISNUMBER(OFFSET('Water Data'!$G$7,0,10*ROW('Water Data'!G151)))),CONCATENATE("[",ROUND(OFFSET('Water Data'!$G$7,0,10*ROW('Water Data'!G151)),0),"]"),IF(AND(ISNUMBER(OFFSET('Water Data'!$G$7,0,10*ROW('Water Data'!G151))),CF157="",ISNUMBER(OFFSET('Water Data'!$G$7,0,10*ROW('Water Data'!G151)))),OFFSET('Water Data'!$G$7,0,10*ROW('Water Data'!G151)),NA())))</f>
        <v>#N/A</v>
      </c>
      <c r="R157" s="133" t="e">
        <f ca="1">+IF(AND(ISNUMBER(OFFSET('Water Data'!$G$10,0,10*ROW('Water Data'!G151))),CG157="Yes"),OFFSET('Water Data'!$G$10,0,10*ROW('Water Data'!G151)),IF(AND(ISNUMBER(OFFSET('Water Data'!$G$10,0,10*ROW('Water Data'!G151))),CG157="No",ISNUMBER(OFFSET('Water Data'!$G$10,0,10*ROW('Water Data'!G151)))),CONCATENATE("[",ROUND(OFFSET('Water Data'!$G$10,0,10*ROW('Water Data'!G151)),0),"]"),IF(AND(ISNUMBER(OFFSET('Water Data'!$G$10,0,10*ROW('Water Data'!G151))),CG157="",ISNUMBER(OFFSET('Water Data'!$G$10,0,10*ROW('Water Data'!G151)))),OFFSET('Water Data'!$G$10,0,10*ROW('Water Data'!G151)),NA())))</f>
        <v>#N/A</v>
      </c>
      <c r="S157" s="133" t="e">
        <f ca="1">+IF(AND(ISNUMBER(OFFSET('Water Data'!$H$5,0,10*ROW('Water Data'!H151))),CH157="Yes"),100-OFFSET('Water Data'!$H$5,0,10*ROW('Water Data'!H151)),IF(AND(ISNUMBER(OFFSET('Water Data'!$H$5,0,10*ROW('Water Data'!H151))),CH157="No",ISNUMBER(OFFSET('Water Data'!$H$5,0,10*ROW('Water Data'!H151)))),CONCATENATE("[",ROUND(100-OFFSET('Water Data'!$H$5,0,10*ROW('Water Data'!H151)),0),"]"),IF(AND(ISNUMBER(OFFSET('Water Data'!$H$5,0,10*ROW('Water Data'!H151))),CH157="",ISNUMBER(OFFSET('Water Data'!$H$5,0,10*ROW('Water Data'!H151)))),100-OFFSET('Water Data'!$H$5,0,10*ROW('Water Data'!H151)),NA())))</f>
        <v>#N/A</v>
      </c>
      <c r="T157" s="133" t="e">
        <f ca="1">+IF(AND(ISNUMBER(OFFSET('Water Data'!$H$7,0,10*ROW('Water Data'!H151))),CI157="Yes"),OFFSET('Water Data'!$H$7,0,10*ROW('Water Data'!H151)),IF(AND(ISNUMBER(OFFSET('Water Data'!$H$7,0,10*ROW('Water Data'!H151))),CI157="No",ISNUMBER(OFFSET('Water Data'!$H$7,0,10*ROW('Water Data'!H151)))),CONCATENATE("[",ROUND(OFFSET('Water Data'!$H$7,0,10*ROW('Water Data'!H151)),0),"]"),IF(AND(ISNUMBER(OFFSET('Water Data'!$H$7,0,10*ROW('Water Data'!H151))),CI157="",ISNUMBER(OFFSET('Water Data'!$H$7,0,10*ROW('Water Data'!H151)))),OFFSET('Water Data'!$H$7,0,10*ROW('Water Data'!H151)),NA())))</f>
        <v>#N/A</v>
      </c>
      <c r="U157" s="133" t="e">
        <f ca="1">+IF(AND(ISNUMBER(OFFSET('Water Data'!$H$10,0,10*ROW('Water Data'!H151))),CJ157="Yes"),OFFSET('Water Data'!$H$10,0,10*ROW('Water Data'!H151)),IF(AND(ISNUMBER(OFFSET('Water Data'!$H$10,0,10*ROW('Water Data'!H151))),CJ157="No",ISNUMBER(OFFSET('Water Data'!$H$10,0,10*ROW('Water Data'!H151)))),CONCATENATE("[",ROUND(OFFSET('Water Data'!$H$10,0,10*ROW('Water Data'!H151)),0),"]"),IF(AND(ISNUMBER(OFFSET('Water Data'!$H$10,0,10*ROW('Water Data'!H151))),CJ157="",ISNUMBER(OFFSET('Water Data'!$H$10,0,10*ROW('Water Data'!H151)))),OFFSET('Water Data'!$H$10,0,10*ROW('Water Data'!H151)),NA())))</f>
        <v>#N/A</v>
      </c>
      <c r="V157" s="134" t="e">
        <f ca="1">+IF(AND(ISNUMBER(OFFSET('Sanitation Data'!$C$5,0,10*ROW('Sanitation Data'!C151))),CK157="Yes"),100-OFFSET('Sanitation Data'!$C$5,0,10*ROW('Sanitation Data'!C151)),IF(AND(ISNUMBER(OFFSET('Sanitation Data'!$C$5,0,10*ROW('Sanitation Data'!C151))),CK157="No",ISNUMBER(OFFSET('Sanitation Data'!$C$5,0,10*ROW('Sanitation Data'!C151)))),CONCATENATE("[",ROUND(100-OFFSET('Sanitation Data'!$C$5,0,10*ROW('Sanitation Data'!C151)),0),"]"),IF(AND(ISNUMBER(OFFSET('Sanitation Data'!$C$5,0,10*ROW('Sanitation Data'!C151))),CK157="",ISNUMBER(OFFSET('Sanitation Data'!$C$5,0,10*ROW('Sanitation Data'!C151)))),100-OFFSET('Sanitation Data'!$C$5,0,10*ROW('Sanitation Data'!C151)),NA())))</f>
        <v>#N/A</v>
      </c>
      <c r="W157" s="134" t="e">
        <f ca="1">+IF(AND(ISNUMBER(OFFSET('Sanitation Data'!$C$7,0,10*ROW('Sanitation Data'!C151))),CL157="Yes"),OFFSET('Sanitation Data'!$C$7,0,10*ROW('Sanitation Data'!C151)),IF(AND(ISNUMBER(OFFSET('Sanitation Data'!$C$7,0,10*ROW('Sanitation Data'!C151))),CL157="No",ISNUMBER(OFFSET('Sanitation Data'!$C$7,0,10*ROW('Sanitation Data'!C151)))),CONCATENATE("[",ROUND(OFFSET('Sanitation Data'!$C$7,0,10*ROW('Sanitation Data'!C151)),0),"]"),IF(AND(ISNUMBER(OFFSET('Sanitation Data'!$C$7,0,10*ROW('Sanitation Data'!C151))),CL157="",ISNUMBER(OFFSET('Sanitation Data'!$C$7,0,10*ROW('Sanitation Data'!C151)))),OFFSET('Sanitation Data'!$C$7,0,10*ROW('Sanitation Data'!C151)),NA())))</f>
        <v>#N/A</v>
      </c>
      <c r="X157" s="134" t="e">
        <f ca="1">+IF(AND(ISNUMBER(OFFSET('Sanitation Data'!$C$11,0,10*ROW('Sanitation Data'!C151))),CM157="Yes"),OFFSET('Sanitation Data'!$C$11,0,10*ROW('Sanitation Data'!C151)),IF(AND(ISNUMBER(OFFSET('Sanitation Data'!$C$11,0,10*ROW('Sanitation Data'!C151))),CM157="No",ISNUMBER(OFFSET('Sanitation Data'!$C$11,0,10*ROW('Sanitation Data'!C151)))),CONCATENATE("[",ROUND(OFFSET('Sanitation Data'!$C$11,0,10*ROW('Sanitation Data'!C151)),0),"]"),IF(AND(ISNUMBER(OFFSET('Sanitation Data'!$C$11,0,10*ROW('Sanitation Data'!C151))),CM157="",ISNUMBER(OFFSET('Sanitation Data'!$C$11,0,10*ROW('Sanitation Data'!C151)))),OFFSET('Sanitation Data'!$C$11,0,10*ROW('Sanitation Data'!C151)),NA())))</f>
        <v>#N/A</v>
      </c>
      <c r="Y157" s="134" t="e">
        <f ca="1">+IF(AND(ISNUMBER(OFFSET('Sanitation Data'!$C$12,0,10*ROW('Sanitation Data'!C151))),CN157="Yes"),OFFSET('Sanitation Data'!$C$12,0,10*ROW('Sanitation Data'!C151)),IF(AND(ISNUMBER(OFFSET('Sanitation Data'!$C$12,0,10*ROW('Sanitation Data'!C151))),CN157="No",ISNUMBER(OFFSET('Sanitation Data'!$C$12,0,10*ROW('Sanitation Data'!C151)))),CONCATENATE("[",ROUND(OFFSET('Sanitation Data'!$C$12,0,10*ROW('Sanitation Data'!C151)),0),"]"),IF(AND(ISNUMBER(OFFSET('Sanitation Data'!$C$12,0,10*ROW('Sanitation Data'!C151))),CN157="",ISNUMBER(OFFSET('Sanitation Data'!$C$12,0,10*ROW('Sanitation Data'!C151)))),OFFSET('Sanitation Data'!$C$12,0,10*ROW('Sanitation Data'!C151)),NA())))</f>
        <v>#N/A</v>
      </c>
      <c r="Z157" s="134" t="e">
        <f ca="1">+IF(AND(ISNUMBER(OFFSET('Sanitation Data'!$C$13,0,10*ROW('Sanitation Data'!C151))),CO157="Yes"),OFFSET('Sanitation Data'!$C$13,0,10*ROW('Sanitation Data'!C151)),IF(AND(ISNUMBER(OFFSET('Sanitation Data'!$C$13,0,10*ROW('Sanitation Data'!C151))),CO157="No",ISNUMBER(OFFSET('Sanitation Data'!$C$13,0,10*ROW('Sanitation Data'!C151)))),CONCATENATE("[",ROUND(OFFSET('Sanitation Data'!$C$13,0,10*ROW('Sanitation Data'!C151)),0),"]"),IF(AND(ISNUMBER(OFFSET('Sanitation Data'!$C$13,0,10*ROW('Sanitation Data'!C151))),CO157="",ISNUMBER(OFFSET('Sanitation Data'!$C$13,0,10*ROW('Sanitation Data'!C151)))),OFFSET('Sanitation Data'!$C$13,0,10*ROW('Sanitation Data'!C151)),NA())))</f>
        <v>#N/A</v>
      </c>
      <c r="AA157" s="134" t="e">
        <f ca="1">+IF(AND(ISNUMBER(OFFSET('Sanitation Data'!$D$5,0,10*ROW('Sanitation Data'!D151))),CP157="Yes"),100-OFFSET('Sanitation Data'!$D$5,0,10*ROW('Sanitation Data'!D151)),IF(AND(ISNUMBER(OFFSET('Sanitation Data'!$D$5,0,10*ROW('Sanitation Data'!D151))),CP157="No",ISNUMBER(OFFSET('Sanitation Data'!$D$5,0,10*ROW('Sanitation Data'!D151)))),CONCATENATE("[",ROUND(100-OFFSET('Sanitation Data'!$D$5,0,10*ROW('Sanitation Data'!D151)),0),"]"),IF(AND(ISNUMBER(OFFSET('Sanitation Data'!$D$5,0,10*ROW('Sanitation Data'!D151))),CP157="",ISNUMBER(OFFSET('Sanitation Data'!$D$5,0,10*ROW('Sanitation Data'!D151)))),100-OFFSET('Sanitation Data'!$D$5,0,10*ROW('Sanitation Data'!D151)),NA())))</f>
        <v>#N/A</v>
      </c>
      <c r="AB157" s="134" t="e">
        <f ca="1">+IF(AND(ISNUMBER(OFFSET('Sanitation Data'!$D$7,0,10*ROW('Sanitation Data'!D151))),CQ157="Yes"),OFFSET('Sanitation Data'!$D$7,0,10*ROW('Sanitation Data'!G151)),IF(AND(ISNUMBER(OFFSET('Sanitation Data'!$D$7,0,10*ROW('Sanitation Data'!D151))),CQ157="No",ISNUMBER(OFFSET('Sanitation Data'!$D$7,0,10*ROW('Sanitation Data'!D151)))),CONCATENATE("[",ROUND(OFFSET('Sanitation Data'!$D$7,0,10*ROW('Sanitation Data'!D151)),0),"]"),IF(AND(ISNUMBER(OFFSET('Sanitation Data'!$D$7,0,10*ROW('Sanitation Data'!D151))),CQ157="",ISNUMBER(OFFSET('Sanitation Data'!$D$7,0,10*ROW('Sanitation Data'!D151)))),OFFSET('Sanitation Data'!$D$7,0,10*ROW('Sanitation Data'!D151)),NA())))</f>
        <v>#N/A</v>
      </c>
      <c r="AC157" s="134" t="e">
        <f ca="1">+IF(AND(ISNUMBER(OFFSET('Sanitation Data'!$D$11,0,10*ROW('Sanitation Data'!D151))),CR157="Yes"),OFFSET('Sanitation Data'!$D$11,0,10*ROW('Sanitation Data'!D151)),IF(AND(ISNUMBER(OFFSET('Sanitation Data'!$D$11,0,10*ROW('Sanitation Data'!D151))),CR157="No",ISNUMBER(OFFSET('Sanitation Data'!$D$11,0,10*ROW('Sanitation Data'!D151)))),CONCATENATE("[",ROUND(OFFSET('Sanitation Data'!$D$11,0,10*ROW('Sanitation Data'!D151)),0),"]"),IF(AND(ISNUMBER(OFFSET('Sanitation Data'!$D$11,0,10*ROW('Sanitation Data'!D151))),CR157="",ISNUMBER(OFFSET('Sanitation Data'!$D$11,0,10*ROW('Sanitation Data'!D151)))),OFFSET('Sanitation Data'!$D$11,0,10*ROW('Sanitation Data'!D151)),NA())))</f>
        <v>#N/A</v>
      </c>
      <c r="AD157" s="134" t="e">
        <f ca="1">+IF(AND(ISNUMBER(OFFSET('Sanitation Data'!$D$12,0,10*ROW('Sanitation Data'!D151))),CS157="Yes"),OFFSET('Sanitation Data'!$D$12,0,10*ROW('Sanitation Data'!D151)),IF(AND(ISNUMBER(OFFSET('Sanitation Data'!$D$12,0,10*ROW('Sanitation Data'!D151))),CS157="No",ISNUMBER(OFFSET('Sanitation Data'!$D$12,0,10*ROW('Sanitation Data'!D151)))),CONCATENATE("[",ROUND(OFFSET('Sanitation Data'!$D$12,0,10*ROW('Sanitation Data'!D151)),0),"]"),IF(AND(ISNUMBER(OFFSET('Sanitation Data'!$D$12,0,10*ROW('Sanitation Data'!D151))),CS157="",ISNUMBER(OFFSET('Sanitation Data'!$D$12,0,10*ROW('Sanitation Data'!D151)))),OFFSET('Sanitation Data'!$D$12,0,10*ROW('Sanitation Data'!D151)),NA())))</f>
        <v>#N/A</v>
      </c>
      <c r="AE157" s="134" t="e">
        <f ca="1">+IF(AND(ISNUMBER(OFFSET('Sanitation Data'!$D$13,0,10*ROW('Sanitation Data'!D151))),CT157="Yes"),OFFSET('Sanitation Data'!$D$13,0,10*ROW('Sanitation Data'!D151)),IF(AND(ISNUMBER(OFFSET('Sanitation Data'!$D$13,0,10*ROW('Sanitation Data'!D151))),CT157="No",ISNUMBER(OFFSET('Sanitation Data'!$D$13,0,10*ROW('Sanitation Data'!D151)))),CONCATENATE("[",ROUND(OFFSET('Sanitation Data'!$D$13,0,10*ROW('Sanitation Data'!D151)),0),"]"),IF(AND(ISNUMBER(OFFSET('Sanitation Data'!$D$13,0,10*ROW('Sanitation Data'!D151))),CT157="",ISNUMBER(OFFSET('Sanitation Data'!$D$13,0,10*ROW('Sanitation Data'!D151)))),OFFSET('Sanitation Data'!$D$13,0,10*ROW('Sanitation Data'!D151)),NA())))</f>
        <v>#N/A</v>
      </c>
      <c r="AF157" s="134" t="e">
        <f ca="1">+IF(AND(ISNUMBER(OFFSET('Sanitation Data'!$E$5,0,10*ROW('Sanitation Data'!E151))),CU157="Yes"),100-OFFSET('Sanitation Data'!$E$5,0,10*ROW('Sanitation Data'!E151)),IF(AND(ISNUMBER(OFFSET('Sanitation Data'!$E$5,0,10*ROW('Sanitation Data'!E151))),CU157="No",ISNUMBER(OFFSET('Sanitation Data'!$E$5,0,10*ROW('Sanitation Data'!E151)))),CONCATENATE("[",ROUND(100-OFFSET('Sanitation Data'!$E$5,0,10*ROW('Sanitation Data'!E151)),0),"]"),IF(AND(ISNUMBER(OFFSET('Sanitation Data'!$E$5,0,10*ROW('Sanitation Data'!E151))),CU157="",ISNUMBER(OFFSET('Sanitation Data'!$E$5,0,10*ROW('Sanitation Data'!E151)))),100-OFFSET('Sanitation Data'!$E$5,0,10*ROW('Sanitation Data'!E151)),NA())))</f>
        <v>#N/A</v>
      </c>
      <c r="AG157" s="134" t="e">
        <f ca="1">+IF(AND(ISNUMBER(OFFSET('Sanitation Data'!$E$7,0,10*ROW('Sanitation Data'!E151))),CV157="Yes"),OFFSET('Sanitation Data'!$E$7,0,10*ROW('Sanitation Data'!E151)),IF(AND(ISNUMBER(OFFSET('Sanitation Data'!$E$7,0,10*ROW('Sanitation Data'!E151))),CV157="No",ISNUMBER(OFFSET('Sanitation Data'!$E$7,0,10*ROW('Sanitation Data'!E151)))),CONCATENATE("[",ROUND(OFFSET('Sanitation Data'!$E$7,0,10*ROW('Sanitation Data'!E151)),0),"]"),IF(AND(ISNUMBER(OFFSET('Sanitation Data'!$E$7,0,10*ROW('Sanitation Data'!E151))),CV157="",ISNUMBER(OFFSET('Sanitation Data'!$E$7,0,10*ROW('Sanitation Data'!E151)))),OFFSET('Sanitation Data'!$E$7,0,10*ROW('Sanitation Data'!E151)),NA())))</f>
        <v>#N/A</v>
      </c>
      <c r="AH157" s="134" t="e">
        <f ca="1">+IF(AND(ISNUMBER(OFFSET('Sanitation Data'!$E$11,0,10*ROW('Sanitation Data'!E151))),CW157="Yes"),OFFSET('Sanitation Data'!$E$11,0,10*ROW('Sanitation Data'!E151)),IF(AND(ISNUMBER(OFFSET('Sanitation Data'!$E$11,0,10*ROW('Sanitation Data'!E151))),CW157="No",ISNUMBER(OFFSET('Sanitation Data'!$E$11,0,10*ROW('Sanitation Data'!E151)))),CONCATENATE("[",ROUND(OFFSET('Sanitation Data'!$E$11,0,10*ROW('Sanitation Data'!E151)),0),"]"),IF(AND(ISNUMBER(OFFSET('Sanitation Data'!$E$11,0,10*ROW('Sanitation Data'!E151))),CW157="",ISNUMBER(OFFSET('Sanitation Data'!$E$11,0,10*ROW('Sanitation Data'!E151)))),OFFSET('Sanitation Data'!$E$11,0,10*ROW('Sanitation Data'!E151)),NA())))</f>
        <v>#N/A</v>
      </c>
      <c r="AI157" s="134" t="e">
        <f ca="1">+IF(AND(ISNUMBER(OFFSET('Sanitation Data'!$E$12,0,10*ROW('Sanitation Data'!E151))),CX157="Yes"),OFFSET('Sanitation Data'!$E$12,0,10*ROW('Sanitation Data'!E151)),IF(AND(ISNUMBER(OFFSET('Sanitation Data'!$E$12,0,10*ROW('Sanitation Data'!E151))),CX157="No",ISNUMBER(OFFSET('Sanitation Data'!$E$12,0,10*ROW('Sanitation Data'!E151)))),CONCATENATE("[",ROUND(OFFSET('Sanitation Data'!$E$12,0,10*ROW('Sanitation Data'!E151)),0),"]"),IF(AND(ISNUMBER(OFFSET('Sanitation Data'!$E$12,0,10*ROW('Sanitation Data'!E151))),CX157="",ISNUMBER(OFFSET('Sanitation Data'!$E$12,0,10*ROW('Sanitation Data'!E151)))),OFFSET('Sanitation Data'!$E$12,0,10*ROW('Sanitation Data'!E151)),NA())))</f>
        <v>#N/A</v>
      </c>
      <c r="AJ157" s="134" t="e">
        <f ca="1">+IF(AND(ISNUMBER(OFFSET('Sanitation Data'!$E$13,0,10*ROW('Sanitation Data'!E151))),CY157="Yes"),OFFSET('Sanitation Data'!$E$13,0,10*ROW('Sanitation Data'!E151)),IF(AND(ISNUMBER(OFFSET('Sanitation Data'!$E$13,0,10*ROW('Sanitation Data'!E151))),CY157="No",ISNUMBER(OFFSET('Sanitation Data'!$E$13,0,10*ROW('Sanitation Data'!E151)))),CONCATENATE("[",ROUND(OFFSET('Sanitation Data'!$E$13,0,10*ROW('Sanitation Data'!E151)),0),"]"),IF(AND(ISNUMBER(OFFSET('Sanitation Data'!$E$13,0,10*ROW('Sanitation Data'!E151))),CY157="",ISNUMBER(OFFSET('Sanitation Data'!$E$13,0,10*ROW('Sanitation Data'!E151)))),OFFSET('Sanitation Data'!$E$13,0,10*ROW('Sanitation Data'!E151)),NA())))</f>
        <v>#N/A</v>
      </c>
      <c r="AK157" s="134" t="e">
        <f ca="1">+IF(AND(ISNUMBER(OFFSET('Sanitation Data'!$F$5,0,10*ROW('Sanitation Data'!F151))),CZ157="Yes"),100-OFFSET('Sanitation Data'!$F$5,0,10*ROW('Sanitation Data'!F151)),IF(AND(ISNUMBER(OFFSET('Sanitation Data'!$F$5,0,10*ROW('Sanitation Data'!F151))),CZ157="No",ISNUMBER(OFFSET('Sanitation Data'!$F$5,0,10*ROW('Sanitation Data'!F151)))),CONCATENATE("[",ROUND(100-OFFSET('Sanitation Data'!$F$5,0,10*ROW('Sanitation Data'!F151)),0),"]"),IF(AND(ISNUMBER(OFFSET('Sanitation Data'!$F$5,0,10*ROW('Sanitation Data'!F151))),CZ157="",ISNUMBER(OFFSET('Sanitation Data'!$F$5,0,10*ROW('Sanitation Data'!F151)))),100-OFFSET('Sanitation Data'!$F$5,0,10*ROW('Sanitation Data'!F151)),NA())))</f>
        <v>#N/A</v>
      </c>
      <c r="AL157" s="134" t="e">
        <f ca="1">+IF(AND(ISNUMBER(OFFSET('Sanitation Data'!$F$7,0,10*ROW('Sanitation Data'!F151))),DA157="Yes"),OFFSET('Sanitation Data'!$F$7,0,10*ROW('Sanitation Data'!F151)),IF(AND(ISNUMBER(OFFSET('Sanitation Data'!$F$7,0,10*ROW('Sanitation Data'!F151))),DA157="No",ISNUMBER(OFFSET('Sanitation Data'!$F$7,0,10*ROW('Sanitation Data'!F151)))),CONCATENATE("[",ROUND(OFFSET('Sanitation Data'!$F$7,0,10*ROW('Sanitation Data'!F151)),0),"]"),IF(AND(ISNUMBER(OFFSET('Sanitation Data'!$F$7,0,10*ROW('Sanitation Data'!F151))),DA157="",ISNUMBER(OFFSET('Sanitation Data'!$F$7,0,10*ROW('Sanitation Data'!F151)))),OFFSET('Sanitation Data'!$F$7,0,10*ROW('Sanitation Data'!F151)),NA())))</f>
        <v>#N/A</v>
      </c>
      <c r="AM157" s="134" t="e">
        <f ca="1">+IF(AND(ISNUMBER(OFFSET('Sanitation Data'!$F$11,0,10*ROW('Sanitation Data'!F151))),DB157="Yes"),OFFSET('Sanitation Data'!$F$11,0,10*ROW('Sanitation Data'!F151)),IF(AND(ISNUMBER(OFFSET('Sanitation Data'!$F$11,0,10*ROW('Sanitation Data'!F151))),DB157="No",ISNUMBER(OFFSET('Sanitation Data'!$F$11,0,10*ROW('Sanitation Data'!F151)))),CONCATENATE("[",ROUND(OFFSET('Sanitation Data'!$F$11,0,10*ROW('Sanitation Data'!F151)),0),"]"),IF(AND(ISNUMBER(OFFSET('Sanitation Data'!$F$11,0,10*ROW('Sanitation Data'!F151))),DB157="",ISNUMBER(OFFSET('Sanitation Data'!$F$11,0,10*ROW('Sanitation Data'!F151)))),OFFSET('Sanitation Data'!$F$11,0,10*ROW('Sanitation Data'!F151)),NA())))</f>
        <v>#N/A</v>
      </c>
      <c r="AN157" s="134" t="e">
        <f ca="1">+IF(AND(ISNUMBER(OFFSET('Sanitation Data'!$F$12,0,10*ROW('Sanitation Data'!F151))),DC157="Yes"),OFFSET('Sanitation Data'!$F$12,0,10*ROW('Sanitation Data'!F151)),IF(AND(ISNUMBER(OFFSET('Sanitation Data'!$F$12,0,10*ROW('Sanitation Data'!F151))),DC157="No",ISNUMBER(OFFSET('Sanitation Data'!$F$12,0,10*ROW('Sanitation Data'!F151)))),CONCATENATE("[",ROUND(OFFSET('Sanitation Data'!$F$12,0,10*ROW('Sanitation Data'!F151)),0),"]"),IF(AND(ISNUMBER(OFFSET('Sanitation Data'!$F$12,0,10*ROW('Sanitation Data'!F151))),DC157="",ISNUMBER(OFFSET('Sanitation Data'!$F$12,0,10*ROW('Sanitation Data'!F151)))),OFFSET('Sanitation Data'!$F$12,0,10*ROW('Sanitation Data'!F151)),NA())))</f>
        <v>#N/A</v>
      </c>
      <c r="AO157" s="134" t="e">
        <f ca="1">+IF(AND(ISNUMBER(OFFSET('Sanitation Data'!$F$13,0,10*ROW('Sanitation Data'!F151))),DD157="Yes"),OFFSET('Sanitation Data'!$F$13,0,10*ROW('Sanitation Data'!F151)),IF(AND(ISNUMBER(OFFSET('Sanitation Data'!$F$13,0,10*ROW('Sanitation Data'!F151))),DD157="No",ISNUMBER(OFFSET('Sanitation Data'!$F$13,0,10*ROW('Sanitation Data'!F151)))),CONCATENATE("[",ROUND(OFFSET('Sanitation Data'!$F$13,0,10*ROW('Sanitation Data'!F151)),0),"]"),IF(AND(ISNUMBER(OFFSET('Sanitation Data'!$F$13,0,10*ROW('Sanitation Data'!F151))),DD157="",ISNUMBER(OFFSET('Sanitation Data'!$F$13,0,10*ROW('Sanitation Data'!F151)))),OFFSET('Sanitation Data'!$F$13,0,10*ROW('Sanitation Data'!F151)),NA())))</f>
        <v>#N/A</v>
      </c>
      <c r="AP157" s="134" t="e">
        <f ca="1">+IF(AND(ISNUMBER(OFFSET('Sanitation Data'!$G$5,0,10*ROW('Sanitation Data'!G151))),DE157="Yes"),100-OFFSET('Sanitation Data'!$G$5,0,10*ROW('Sanitation Data'!G151)),IF(AND(ISNUMBER(OFFSET('Sanitation Data'!$G$5,0,10*ROW('Sanitation Data'!G151))),DE157="No",ISNUMBER(OFFSET('Sanitation Data'!$G$5,0,10*ROW('Sanitation Data'!G151)))),CONCATENATE("[",ROUND(100-OFFSET('Sanitation Data'!$G$5,0,10*ROW('Sanitation Data'!G151)),0),"]"),IF(AND(ISNUMBER(OFFSET('Sanitation Data'!$G$5,0,10*ROW('Sanitation Data'!G151))),DE157="",ISNUMBER(OFFSET('Sanitation Data'!$G$5,0,10*ROW('Sanitation Data'!G151)))),100-OFFSET('Sanitation Data'!$G$5,0,10*ROW('Sanitation Data'!G151)),NA())))</f>
        <v>#N/A</v>
      </c>
      <c r="AQ157" s="134" t="e">
        <f ca="1">+IF(AND(ISNUMBER(OFFSET('Sanitation Data'!$G$7,0,10*ROW('Sanitation Data'!G151))),DF157="Yes"),OFFSET('Sanitation Data'!$G$7,0,10*ROW('Sanitation Data'!G151)),IF(AND(ISNUMBER(OFFSET('Sanitation Data'!$G$7,0,10*ROW('Sanitation Data'!G151))),DF157="No",ISNUMBER(OFFSET('Sanitation Data'!$G$7,0,10*ROW('Sanitation Data'!G151)))),CONCATENATE("[",ROUND(OFFSET('Sanitation Data'!$G$7,0,10*ROW('Sanitation Data'!G151)),0),"]"),IF(AND(ISNUMBER(OFFSET('Sanitation Data'!$G$7,0,10*ROW('Sanitation Data'!G151))),DF157="",ISNUMBER(OFFSET('Sanitation Data'!$G$7,0,10*ROW('Sanitation Data'!G151)))),OFFSET('Sanitation Data'!$G$7,0,10*ROW('Sanitation Data'!G151)),NA())))</f>
        <v>#N/A</v>
      </c>
      <c r="AR157" s="134" t="e">
        <f ca="1">+IF(AND(ISNUMBER(OFFSET('Sanitation Data'!$G$11,0,10*ROW('Sanitation Data'!G151))),DG157="Yes"),OFFSET('Sanitation Data'!$G$11,0,10*ROW('Sanitation Data'!G151)),IF(AND(ISNUMBER(OFFSET('Sanitation Data'!$G$11,0,10*ROW('Sanitation Data'!G151))),DG157="No",ISNUMBER(OFFSET('Sanitation Data'!$G$11,0,10*ROW('Sanitation Data'!G151)))),CONCATENATE("[",ROUND(OFFSET('Sanitation Data'!$G$11,0,10*ROW('Sanitation Data'!G151)),0),"]"),IF(AND(ISNUMBER(OFFSET('Sanitation Data'!$G$11,0,10*ROW('Sanitation Data'!G151))),DG157="",ISNUMBER(OFFSET('Sanitation Data'!$G$11,0,10*ROW('Sanitation Data'!G151)))),OFFSET('Sanitation Data'!$G$11,0,10*ROW('Sanitation Data'!G151)),NA())))</f>
        <v>#N/A</v>
      </c>
      <c r="AS157" s="134" t="e">
        <f ca="1">+IF(AND(ISNUMBER(OFFSET('Sanitation Data'!$G$12,0,10*ROW('Sanitation Data'!G151))),DH157="Yes"),OFFSET('Sanitation Data'!$G$12,0,10*ROW('Sanitation Data'!G151)),IF(AND(ISNUMBER(OFFSET('Sanitation Data'!$G$12,0,10*ROW('Sanitation Data'!G151))),DH157="No",ISNUMBER(OFFSET('Sanitation Data'!$G$12,0,10*ROW('Sanitation Data'!G151)))),CONCATENATE("[",ROUND(OFFSET('Sanitation Data'!$G$12,0,10*ROW('Sanitation Data'!G151)),0),"]"),IF(AND(ISNUMBER(OFFSET('Sanitation Data'!$G$12,0,10*ROW('Sanitation Data'!G151))),DH157="",ISNUMBER(OFFSET('Sanitation Data'!$G$12,0,10*ROW('Sanitation Data'!G151)))),OFFSET('Sanitation Data'!$G$12,0,10*ROW('Sanitation Data'!G151)),NA())))</f>
        <v>#N/A</v>
      </c>
      <c r="AT157" s="134" t="e">
        <f ca="1">+IF(AND(ISNUMBER(OFFSET('Sanitation Data'!$G$13,0,10*ROW('Sanitation Data'!G151))),DI157="Yes"),OFFSET('Sanitation Data'!$G$13,0,10*ROW('Sanitation Data'!G151)),IF(AND(ISNUMBER(OFFSET('Sanitation Data'!$G$13,0,10*ROW('Sanitation Data'!G151))),DI157="No",ISNUMBER(OFFSET('Sanitation Data'!$G$13,0,10*ROW('Sanitation Data'!G151)))),CONCATENATE("[",ROUND(OFFSET('Sanitation Data'!$G$13,0,10*ROW('Sanitation Data'!G151)),0),"]"),IF(AND(ISNUMBER(OFFSET('Sanitation Data'!$G$13,0,10*ROW('Sanitation Data'!G151))),DI157="",ISNUMBER(OFFSET('Sanitation Data'!$G$13,0,10*ROW('Sanitation Data'!G151)))),OFFSET('Sanitation Data'!$G$13,0,10*ROW('Sanitation Data'!G151)),NA())))</f>
        <v>#N/A</v>
      </c>
      <c r="AU157" s="134" t="e">
        <f ca="1">+IF(AND(ISNUMBER(OFFSET('Sanitation Data'!$H$5,0,10*ROW('Sanitation Data'!H151))),DJ157="Yes"),100-OFFSET('Sanitation Data'!$H$5,0,10*ROW('Sanitation Data'!H151)),IF(AND(ISNUMBER(OFFSET('Sanitation Data'!$H$5,0,10*ROW('Sanitation Data'!H151))),DJ157="No",ISNUMBER(OFFSET('Sanitation Data'!$H$5,0,10*ROW('Sanitation Data'!H151)))),CONCATENATE("[",ROUND(100-OFFSET('Sanitation Data'!$H$5,0,10*ROW('Sanitation Data'!H151)),0),"]"),IF(AND(ISNUMBER(OFFSET('Sanitation Data'!$H$5,0,10*ROW('Sanitation Data'!H151))),DJ157="",ISNUMBER(OFFSET('Sanitation Data'!$H$5,0,10*ROW('Sanitation Data'!H151)))),100-OFFSET('Sanitation Data'!$H$5,0,10*ROW('Sanitation Data'!H151)),NA())))</f>
        <v>#N/A</v>
      </c>
      <c r="AV157" s="134" t="e">
        <f ca="1">+IF(AND(ISNUMBER(OFFSET('Sanitation Data'!$H$7,0,10*ROW('Sanitation Data'!H151))),DK157="Yes"),OFFSET('Sanitation Data'!$H$7,0,10*ROW('Sanitation Data'!H151)),IF(AND(ISNUMBER(OFFSET('Sanitation Data'!$H$7,0,10*ROW('Sanitation Data'!H151))),DK157="No",ISNUMBER(OFFSET('Sanitation Data'!$H$7,0,10*ROW('Sanitation Data'!H151)))),CONCATENATE("[",ROUND(OFFSET('Sanitation Data'!$H$7,0,10*ROW('Sanitation Data'!H151)),0),"]"),IF(AND(ISNUMBER(OFFSET('Sanitation Data'!$H$7,0,10*ROW('Sanitation Data'!H151))),DK157="",ISNUMBER(OFFSET('Sanitation Data'!$H$7,0,10*ROW('Sanitation Data'!H151)))),OFFSET('Sanitation Data'!$H$7,0,10*ROW('Sanitation Data'!H151)),NA())))</f>
        <v>#N/A</v>
      </c>
      <c r="AW157" s="134" t="e">
        <f ca="1">+IF(AND(ISNUMBER(OFFSET('Sanitation Data'!$H$11,0,10*ROW('Sanitation Data'!H151))),DL157="Yes"),OFFSET('Sanitation Data'!$H$11,0,10*ROW('Sanitation Data'!H151)),IF(AND(ISNUMBER(OFFSET('Sanitation Data'!$H$11,0,10*ROW('Sanitation Data'!H151))),DL157="No",ISNUMBER(OFFSET('Sanitation Data'!$H$11,0,10*ROW('Sanitation Data'!H151)))),CONCATENATE("[",ROUND(OFFSET('Sanitation Data'!$H$11,0,10*ROW('Sanitation Data'!H151)),0),"]"),IF(AND(ISNUMBER(OFFSET('Sanitation Data'!$H$11,0,10*ROW('Sanitation Data'!H151))),DL157="",ISNUMBER(OFFSET('Sanitation Data'!$H$11,0,10*ROW('Sanitation Data'!H151)))),OFFSET('Sanitation Data'!$H$11,0,10*ROW('Sanitation Data'!H151)),NA())))</f>
        <v>#N/A</v>
      </c>
      <c r="AX157" s="134" t="e">
        <f ca="1">+IF(AND(ISNUMBER(OFFSET('Sanitation Data'!$H$12,0,10*ROW('Sanitation Data'!H151))),DM157="Yes"),OFFSET('Sanitation Data'!$H$12,0,10*ROW('Sanitation Data'!H151)),IF(AND(ISNUMBER(OFFSET('Sanitation Data'!$H$12,0,10*ROW('Sanitation Data'!H151))),DM157="No",ISNUMBER(OFFSET('Sanitation Data'!$H$12,0,10*ROW('Sanitation Data'!H151)))),CONCATENATE("[",ROUND(OFFSET('Sanitation Data'!$H$12,0,10*ROW('Sanitation Data'!H151)),0),"]"),IF(AND(ISNUMBER(OFFSET('Sanitation Data'!$H$12,0,10*ROW('Sanitation Data'!H151))),DM157="",ISNUMBER(OFFSET('Sanitation Data'!$H$12,0,10*ROW('Sanitation Data'!H151)))),OFFSET('Sanitation Data'!$H$12,0,10*ROW('Sanitation Data'!H151)),NA())))</f>
        <v>#N/A</v>
      </c>
      <c r="AY157" s="134" t="e">
        <f ca="1">+IF(AND(ISNUMBER(OFFSET('Sanitation Data'!$H$13,0,10*ROW('Sanitation Data'!H151))),DN157="Yes"),OFFSET('Sanitation Data'!$H$13,0,10*ROW('Sanitation Data'!H151)),IF(AND(ISNUMBER(OFFSET('Sanitation Data'!$H$13,0,10*ROW('Sanitation Data'!H151))),DN157="No",ISNUMBER(OFFSET('Sanitation Data'!$H$13,0,10*ROW('Sanitation Data'!H151)))),CONCATENATE("[",ROUND(OFFSET('Sanitation Data'!$H$13,0,10*ROW('Sanitation Data'!H151)),0),"]"),IF(AND(ISNUMBER(OFFSET('Sanitation Data'!$H$13,0,10*ROW('Sanitation Data'!H151))),DN157="",ISNUMBER(OFFSET('Sanitation Data'!$H$13,0,10*ROW('Sanitation Data'!H151)))),OFFSET('Sanitation Data'!$H$13,0,10*ROW('Sanitation Data'!H151)),NA())))</f>
        <v>#N/A</v>
      </c>
      <c r="AZ157" s="135" t="e">
        <f ca="1">+IF(AND(ISNUMBER(OFFSET('Hygiene Data'!$C$6,0,10*ROW('Hygiene Data'!C151))),DO157="Yes"),OFFSET('Hygiene Data'!$C$6,0,10*ROW('Hygiene Data'!C151)),IF(AND(ISNUMBER(OFFSET('Hygiene Data'!$C$6,0,10*ROW('Hygiene Data'!C151))),DO157="No",ISNUMBER(OFFSET('Hygiene Data'!$C$6,0,10*ROW('Hygiene Data'!C151)))),CONCATENATE("[",ROUND(OFFSET('Hygiene Data'!$C$6,0,10*ROW('Hygiene Data'!C151)),0),"]"),IF(AND(ISNUMBER(OFFSET('Hygiene Data'!$C$6,0,10*ROW('Hygiene Data'!C151))),DO157="",ISNUMBER(OFFSET('Hygiene Data'!$C$6,0,10*ROW('Hygiene Data'!C151)))),OFFSET('Hygiene Data'!$C$6,0,10*ROW('Hygiene Data'!C151)),NA())))</f>
        <v>#N/A</v>
      </c>
      <c r="BA157" s="135" t="e">
        <f ca="1">+IF(AND(ISNUMBER(OFFSET('Hygiene Data'!$C$8,0,10*ROW('Hygiene Data'!C151))),DP157="Yes"),OFFSET('Hygiene Data'!$C$8,0,10*ROW('Hygiene Data'!C151)),IF(AND(ISNUMBER(OFFSET('Hygiene Data'!$C$8,0,10*ROW('Hygiene Data'!C151))),DP157="No",ISNUMBER(OFFSET('Hygiene Data'!$C$8,0,10*ROW('Hygiene Data'!C151)))),CONCATENATE("[",ROUND(OFFSET('Hygiene Data'!$C$8,0,10*ROW('Hygiene Data'!C151)),0),"]"),IF(AND(ISNUMBER(OFFSET('Hygiene Data'!$C$8,0,10*ROW('Hygiene Data'!C151))),DP157="",ISNUMBER(OFFSET('Hygiene Data'!$C$8,0,10*ROW('Hygiene Data'!C151)))),OFFSET('Hygiene Data'!$C$8,0,10*ROW('Hygiene Data'!C151)),NA())))</f>
        <v>#N/A</v>
      </c>
      <c r="BB157" s="135" t="e">
        <f ca="1">+IF(AND(ISNUMBER(OFFSET('Hygiene Data'!$C$10,0,10*ROW('Hygiene Data'!C151))),DQ157="Yes"),OFFSET('Hygiene Data'!$C$10,0,10*ROW('Hygiene Data'!C151)),IF(AND(ISNUMBER(OFFSET('Hygiene Data'!$C$10,0,10*ROW('Hygiene Data'!C151))),DQ157="No",ISNUMBER(OFFSET('Hygiene Data'!$C$10,0,10*ROW('Hygiene Data'!C151)))),CONCATENATE("[",ROUND(OFFSET('Hygiene Data'!$C$10,0,10*ROW('Hygiene Data'!C151)),0),"]"),IF(AND(ISNUMBER(OFFSET('Hygiene Data'!$C$10,0,10*ROW('Hygiene Data'!C151))),DQ157="",ISNUMBER(OFFSET('Hygiene Data'!$C$10,0,10*ROW('Hygiene Data'!C151)))),OFFSET('Hygiene Data'!$C$10,0,10*ROW('Hygiene Data'!C151)),NA())))</f>
        <v>#N/A</v>
      </c>
      <c r="BC157" s="135" t="e">
        <f ca="1">+IF(AND(ISNUMBER(OFFSET('Hygiene Data'!$D$6,0,10*ROW('Hygiene Data'!D151))),DR157="Yes"),OFFSET('Hygiene Data'!$D$6,0,10*ROW('Hygiene Data'!D151)),IF(AND(ISNUMBER(OFFSET('Hygiene Data'!$D$6,0,10*ROW('Hygiene Data'!D151))),DR157="No",ISNUMBER(OFFSET('Hygiene Data'!$D$6,0,10*ROW('Hygiene Data'!D151)))),CONCATENATE("[",ROUND(OFFSET('Hygiene Data'!$D$6,0,10*ROW('Hygiene Data'!D151)),0),"]"),IF(AND(ISNUMBER(OFFSET('Hygiene Data'!$D$6,0,10*ROW('Hygiene Data'!D151))),DR157="",ISNUMBER(OFFSET('Hygiene Data'!$D$6,0,10*ROW('Hygiene Data'!D151)))),OFFSET('Hygiene Data'!$D$6,0,10*ROW('Hygiene Data'!D151)),NA())))</f>
        <v>#N/A</v>
      </c>
      <c r="BD157" s="135" t="e">
        <f ca="1">+IF(AND(ISNUMBER(OFFSET('Hygiene Data'!$D$8,0,10*ROW('Hygiene Data'!D151))),DS157="Yes"),OFFSET('Hygiene Data'!$D$8,0,10*ROW('Hygiene Data'!D151)),IF(AND(ISNUMBER(OFFSET('Hygiene Data'!$D$8,0,10*ROW('Hygiene Data'!D151))),DS157="No",ISNUMBER(OFFSET('Hygiene Data'!$D$8,0,10*ROW('Hygiene Data'!D151)))),CONCATENATE("[",ROUND(OFFSET('Hygiene Data'!$D$8,0,10*ROW('Hygiene Data'!D151)),0),"]"),IF(AND(ISNUMBER(OFFSET('Hygiene Data'!$D$8,0,10*ROW('Hygiene Data'!D151))),DS157="",ISNUMBER(OFFSET('Hygiene Data'!$D$8,0,10*ROW('Hygiene Data'!D151)))),OFFSET('Hygiene Data'!$D$8,0,10*ROW('Hygiene Data'!D151)),NA())))</f>
        <v>#N/A</v>
      </c>
      <c r="BE157" s="135" t="e">
        <f ca="1">+IF(AND(ISNUMBER(OFFSET('Hygiene Data'!$D$10,0,10*ROW('Hygiene Data'!D151))),DT157="Yes"),OFFSET('Hygiene Data'!$D$10,0,10*ROW('Hygiene Data'!D151)),IF(AND(ISNUMBER(OFFSET('Hygiene Data'!$D$10,0,10*ROW('Hygiene Data'!D151))),DT157="No",ISNUMBER(OFFSET('Hygiene Data'!$D$10,0,10*ROW('Hygiene Data'!D151)))),CONCATENATE("[",ROUND(OFFSET('Hygiene Data'!$D$10,0,10*ROW('Hygiene Data'!D151)),0),"]"),IF(AND(ISNUMBER(OFFSET('Hygiene Data'!$D$10,0,10*ROW('Hygiene Data'!D151))),DT157="",ISNUMBER(OFFSET('Hygiene Data'!$D$10,0,10*ROW('Hygiene Data'!D151)))),OFFSET('Hygiene Data'!$D$10,0,10*ROW('Hygiene Data'!D151)),NA())))</f>
        <v>#N/A</v>
      </c>
      <c r="BF157" s="135" t="e">
        <f ca="1">+IF(AND(ISNUMBER(OFFSET('Hygiene Data'!$E$6,0,10*ROW('Hygiene Data'!E151))),DU157="Yes"),OFFSET('Hygiene Data'!$E$6,0,10*ROW('Hygiene Data'!E151)),IF(AND(ISNUMBER(OFFSET('Hygiene Data'!$E$6,0,10*ROW('Hygiene Data'!E151))),DU157="No",ISNUMBER(OFFSET('Hygiene Data'!$E$6,0,10*ROW('Hygiene Data'!E151)))),CONCATENATE("[",ROUND(OFFSET('Hygiene Data'!$E$6,0,10*ROW('Hygiene Data'!E151)),0),"]"),IF(AND(ISNUMBER(OFFSET('Hygiene Data'!$E$6,0,10*ROW('Hygiene Data'!E151))),DU157="",ISNUMBER(OFFSET('Hygiene Data'!$E$6,0,10*ROW('Hygiene Data'!E151)))),OFFSET('Hygiene Data'!$E$6,0,10*ROW('Hygiene Data'!E151)),NA())))</f>
        <v>#N/A</v>
      </c>
      <c r="BG157" s="135" t="e">
        <f ca="1">+IF(AND(ISNUMBER(OFFSET('Hygiene Data'!$E$8,0,10*ROW('Hygiene Data'!E151))),DV157="Yes"),OFFSET('Hygiene Data'!$E$8,0,10*ROW('Hygiene Data'!E151)),IF(AND(ISNUMBER(OFFSET('Hygiene Data'!$E$8,0,10*ROW('Hygiene Data'!E151))),DV157="No",ISNUMBER(OFFSET('Hygiene Data'!$E$8,0,10*ROW('Hygiene Data'!E151)))),CONCATENATE("[",ROUND(OFFSET('Hygiene Data'!$E$8,0,10*ROW('Hygiene Data'!E151)),0),"]"),IF(AND(ISNUMBER(OFFSET('Hygiene Data'!$E$8,0,10*ROW('Hygiene Data'!E151))),DV157="",ISNUMBER(OFFSET('Hygiene Data'!$E$8,0,10*ROW('Hygiene Data'!E151)))),OFFSET('Hygiene Data'!$E$8,0,10*ROW('Hygiene Data'!E151)),NA())))</f>
        <v>#N/A</v>
      </c>
      <c r="BH157" s="135" t="e">
        <f ca="1">+IF(AND(ISNUMBER(OFFSET('Hygiene Data'!$E$10,0,10*ROW('Hygiene Data'!E151))),DW157="Yes"),OFFSET('Hygiene Data'!$E$10,0,10*ROW('Hygiene Data'!E151)),IF(AND(ISNUMBER(OFFSET('Hygiene Data'!$E$10,0,10*ROW('Hygiene Data'!E151))),DW157="No",ISNUMBER(OFFSET('Hygiene Data'!$E$10,0,10*ROW('Hygiene Data'!E151)))),CONCATENATE("[",ROUND(OFFSET('Hygiene Data'!$E$10,0,10*ROW('Hygiene Data'!E151)),0),"]"),IF(AND(ISNUMBER(OFFSET('Hygiene Data'!$E$10,0,10*ROW('Hygiene Data'!E151))),DW157="",ISNUMBER(OFFSET('Hygiene Data'!$E$10,0,10*ROW('Hygiene Data'!E151)))),OFFSET('Hygiene Data'!$E$10,0,10*ROW('Hygiene Data'!E151)),NA())))</f>
        <v>#N/A</v>
      </c>
      <c r="BI157" s="135" t="e">
        <f ca="1">+IF(AND(ISNUMBER(OFFSET('Hygiene Data'!$F$6,0,10*ROW('Hygiene Data'!F151))),DX157="Yes"),OFFSET('Hygiene Data'!$F$6,0,10*ROW('Hygiene Data'!F151)),IF(AND(ISNUMBER(OFFSET('Hygiene Data'!$F$6,0,10*ROW('Hygiene Data'!F151))),DX157="No",ISNUMBER(OFFSET('Hygiene Data'!$F$6,0,10*ROW('Hygiene Data'!F151)))),CONCATENATE("[",ROUND(OFFSET('Hygiene Data'!$F$6,0,10*ROW('Hygiene Data'!F151)),0),"]"),IF(AND(ISNUMBER(OFFSET('Hygiene Data'!$F$6,0,10*ROW('Hygiene Data'!F151))),DX157="",ISNUMBER(OFFSET('Hygiene Data'!$F$6,0,10*ROW('Hygiene Data'!F151)))),OFFSET('Hygiene Data'!$F$6,0,10*ROW('Hygiene Data'!F151)),NA())))</f>
        <v>#N/A</v>
      </c>
      <c r="BJ157" s="135" t="e">
        <f ca="1">+IF(AND(ISNUMBER(OFFSET('Hygiene Data'!$F$8,0,10*ROW('Hygiene Data'!F151))),DY157="Yes"),OFFSET('Hygiene Data'!$F$8,0,10*ROW('Hygiene Data'!F151)),IF(AND(ISNUMBER(OFFSET('Hygiene Data'!$F$8,0,10*ROW('Hygiene Data'!F151))),DY157="No",ISNUMBER(OFFSET('Hygiene Data'!$F$8,0,10*ROW('Hygiene Data'!F151)))),CONCATENATE("[",ROUND(OFFSET('Hygiene Data'!$F$8,0,10*ROW('Hygiene Data'!F151)),0),"]"),IF(AND(ISNUMBER(OFFSET('Hygiene Data'!$F$8,0,10*ROW('Hygiene Data'!F151))),DY157="",ISNUMBER(OFFSET('Hygiene Data'!$F$8,0,10*ROW('Hygiene Data'!F151)))),OFFSET('Hygiene Data'!$F$8,0,10*ROW('Hygiene Data'!F151)),NA())))</f>
        <v>#N/A</v>
      </c>
      <c r="BK157" s="135" t="e">
        <f ca="1">+IF(AND(ISNUMBER(OFFSET('Hygiene Data'!$F$10,0,10*ROW('Hygiene Data'!F151))),DZ157="Yes"),OFFSET('Hygiene Data'!$F$10,0,10*ROW('Hygiene Data'!F151)),IF(AND(ISNUMBER(OFFSET('Hygiene Data'!$F$10,0,10*ROW('Hygiene Data'!F151))),DZ157="No",ISNUMBER(OFFSET('Hygiene Data'!$F$10,0,10*ROW('Hygiene Data'!F151)))),CONCATENATE("[",ROUND(OFFSET('Hygiene Data'!$F$10,0,10*ROW('Hygiene Data'!F151)),0),"]"),IF(AND(ISNUMBER(OFFSET('Hygiene Data'!$F$10,0,10*ROW('Hygiene Data'!F151))),DZ157="",ISNUMBER(OFFSET('Hygiene Data'!$F$10,0,10*ROW('Hygiene Data'!F151)))),OFFSET('Hygiene Data'!$F$10,0,10*ROW('Hygiene Data'!F151)),NA())))</f>
        <v>#N/A</v>
      </c>
      <c r="BL157" s="135" t="e">
        <f ca="1">+IF(AND(ISNUMBER(OFFSET('Hygiene Data'!$G$6,0,10*ROW('Hygiene Data'!G151))),EA157="Yes"),OFFSET('Hygiene Data'!$G$6,0,10*ROW('Hygiene Data'!G151)),IF(AND(ISNUMBER(OFFSET('Hygiene Data'!$G$6,0,10*ROW('Hygiene Data'!G151))),EA157="No",ISNUMBER(OFFSET('Hygiene Data'!$G$6,0,10*ROW('Hygiene Data'!G151)))),CONCATENATE("[",ROUND(OFFSET('Hygiene Data'!$G$6,0,10*ROW('Hygiene Data'!G151)),0),"]"),IF(AND(ISNUMBER(OFFSET('Hygiene Data'!$G$6,0,10*ROW('Hygiene Data'!G151))),EA157="",ISNUMBER(OFFSET('Hygiene Data'!$G$6,0,10*ROW('Hygiene Data'!G151)))),OFFSET('Hygiene Data'!$G$6,0,10*ROW('Hygiene Data'!G151)),NA())))</f>
        <v>#N/A</v>
      </c>
      <c r="BM157" s="135" t="e">
        <f ca="1">+IF(AND(ISNUMBER(OFFSET('Hygiene Data'!$G$8,0,10*ROW('Hygiene Data'!G151))),EB157="Yes"),OFFSET('Hygiene Data'!$G$8,0,10*ROW('Hygiene Data'!G151)),IF(AND(ISNUMBER(OFFSET('Hygiene Data'!$G$8,0,10*ROW('Hygiene Data'!G151))),EB157="No",ISNUMBER(OFFSET('Hygiene Data'!$G$8,0,10*ROW('Hygiene Data'!G151)))),CONCATENATE("[",ROUND(OFFSET('Hygiene Data'!$G$8,0,10*ROW('Hygiene Data'!G151)),0),"]"),IF(AND(ISNUMBER(OFFSET('Hygiene Data'!$G$8,0,10*ROW('Hygiene Data'!G151))),EB157="",ISNUMBER(OFFSET('Hygiene Data'!$G$8,0,10*ROW('Hygiene Data'!G151)))),OFFSET('Hygiene Data'!$G$8,0,10*ROW('Hygiene Data'!G151)),NA())))</f>
        <v>#N/A</v>
      </c>
      <c r="BN157" s="135" t="e">
        <f ca="1">+IF(AND(ISNUMBER(OFFSET('Hygiene Data'!$G$10,0,10*ROW('Hygiene Data'!G151))),EC157="Yes"),OFFSET('Hygiene Data'!$G$10,0,10*ROW('Hygiene Data'!G151)),IF(AND(ISNUMBER(OFFSET('Hygiene Data'!$G$10,0,10*ROW('Hygiene Data'!G151))),EC157="No",ISNUMBER(OFFSET('Hygiene Data'!$G$10,0,10*ROW('Hygiene Data'!G151)))),CONCATENATE("[",ROUND(OFFSET('Hygiene Data'!$G$10,0,10*ROW('Hygiene Data'!G151)),0),"]"),IF(AND(ISNUMBER(OFFSET('Hygiene Data'!$G$10,0,10*ROW('Hygiene Data'!G151))),EC157="",ISNUMBER(OFFSET('Hygiene Data'!$G$10,0,10*ROW('Hygiene Data'!G151)))),OFFSET('Hygiene Data'!$G$10,0,10*ROW('Hygiene Data'!G151)),NA())))</f>
        <v>#N/A</v>
      </c>
      <c r="BO157" s="135" t="e">
        <f ca="1">+IF(AND(ISNUMBER(OFFSET('Hygiene Data'!$H$6,0,10*ROW('Hygiene Data'!H151))),ED157="Yes"),OFFSET('Hygiene Data'!$H$6,0,10*ROW('Hygiene Data'!H151)),IF(AND(ISNUMBER(OFFSET('Hygiene Data'!$H$6,0,10*ROW('Hygiene Data'!H151))),ED157="No",ISNUMBER(OFFSET('Hygiene Data'!$H$6,0,10*ROW('Hygiene Data'!H151)))),CONCATENATE("[",ROUND(OFFSET('Hygiene Data'!$H$6,0,10*ROW('Hygiene Data'!H151)),0),"]"),IF(AND(ISNUMBER(OFFSET('Hygiene Data'!$H$6,0,10*ROW('Hygiene Data'!H151))),ED157="",ISNUMBER(OFFSET('Hygiene Data'!$H$6,0,10*ROW('Hygiene Data'!H151)))),OFFSET('Hygiene Data'!$H$6,0,10*ROW('Hygiene Data'!H151)),NA())))</f>
        <v>#N/A</v>
      </c>
      <c r="BP157" s="135" t="e">
        <f ca="1">+IF(AND(ISNUMBER(OFFSET('Hygiene Data'!$H$8,0,10*ROW('Hygiene Data'!H151))),EE157="Yes"),OFFSET('Hygiene Data'!$H$8,0,10*ROW('Hygiene Data'!H151)),IF(AND(ISNUMBER(OFFSET('Hygiene Data'!$H$8,0,10*ROW('Hygiene Data'!H151))),EE157="No",ISNUMBER(OFFSET('Hygiene Data'!$H$8,0,10*ROW('Hygiene Data'!H151)))),CONCATENATE("[",ROUND(OFFSET('Hygiene Data'!$H$8,0,10*ROW('Hygiene Data'!H151)),0),"]"),IF(AND(ISNUMBER(OFFSET('Hygiene Data'!$H$8,0,10*ROW('Hygiene Data'!H151))),EE157="",ISNUMBER(OFFSET('Hygiene Data'!$H$8,0,10*ROW('Hygiene Data'!H151)))),OFFSET('Hygiene Data'!$H$8,0,10*ROW('Hygiene Data'!H151)),NA())))</f>
        <v>#N/A</v>
      </c>
      <c r="BQ157" s="135" t="e">
        <f ca="1">+IF(AND(ISNUMBER(OFFSET('Hygiene Data'!$H$10,0,10*ROW('Hygiene Data'!H151))),EF157="Yes"),OFFSET('Hygiene Data'!$H$10,0,10*ROW('Hygiene Data'!H151)),IF(AND(ISNUMBER(OFFSET('Hygiene Data'!$H$10,0,10*ROW('Hygiene Data'!H151))),EF157="No",ISNUMBER(OFFSET('Hygiene Data'!$H$10,0,10*ROW('Hygiene Data'!H151)))),CONCATENATE("[",ROUND(OFFSET('Hygiene Data'!$H$10,0,10*ROW('Hygiene Data'!H151)),0),"]"),IF(AND(ISNUMBER(OFFSET('Hygiene Data'!$H$10,0,10*ROW('Hygiene Data'!H151))),EF157="",ISNUMBER(OFFSET('Hygiene Data'!$H$10,0,10*ROW('Hygiene Data'!H151)))),OFFSET('Hygiene Data'!$H$10,0,10*ROW('Hygiene Data'!H151)),NA())))</f>
        <v>#N/A</v>
      </c>
      <c r="BS157" s="34" t="str">
        <f ca="1">+IF(OFFSET('Water Data'!$C$28,0,10*ROW('Water Data'!C151))="","",OFFSET('Water Data'!$C$28,0,10*ROW('Water Data'!C151)))</f>
        <v/>
      </c>
      <c r="BT157" s="34" t="str">
        <f ca="1">+IF(OFFSET('Water Data'!$C$29,0,10*ROW('Water Data'!C151))="","",OFFSET('Water Data'!$C$29,0,10*ROW('Water Data'!C151)))</f>
        <v/>
      </c>
      <c r="BU157" s="34" t="str">
        <f ca="1">+IF(OFFSET('Water Data'!$C$30,0,10*ROW('Water Data'!C151))="","",OFFSET('Water Data'!$C$30,0,10*ROW('Water Data'!C151)))</f>
        <v/>
      </c>
      <c r="BV157" s="34" t="str">
        <f ca="1">+IF(OFFSET('Water Data'!$D$28,0,10*ROW('Water Data'!D151))="","",OFFSET('Water Data'!$D$28,0,10*ROW('Water Data'!D151)))</f>
        <v/>
      </c>
      <c r="BW157" s="34" t="str">
        <f ca="1">+IF(OFFSET('Water Data'!$D$29,0,10*ROW('Water Data'!D151))="","",OFFSET('Water Data'!$D$29,0,10*ROW('Water Data'!D151)))</f>
        <v/>
      </c>
      <c r="BX157" s="34" t="str">
        <f ca="1">+IF(OFFSET('Water Data'!$D$30,0,10*ROW('Water Data'!D151))="","",OFFSET('Water Data'!$D$30,0,10*ROW('Water Data'!D151)))</f>
        <v/>
      </c>
      <c r="BY157" s="34" t="str">
        <f ca="1">+IF(OFFSET('Water Data'!$E$28,0,10*ROW('Water Data'!E151))="","",OFFSET('Water Data'!$E$28,0,10*ROW('Water Data'!E151)))</f>
        <v/>
      </c>
      <c r="BZ157" s="34" t="str">
        <f ca="1">+IF(OFFSET('Water Data'!$E$29,0,10*ROW('Water Data'!E151))="","",OFFSET('Water Data'!$E$29,0,10*ROW('Water Data'!E151)))</f>
        <v/>
      </c>
      <c r="CA157" s="34" t="str">
        <f ca="1">+IF(OFFSET('Water Data'!$E$30,0,10*ROW('Water Data'!E151))="","",OFFSET('Water Data'!$E$30,0,10*ROW('Water Data'!E151)))</f>
        <v/>
      </c>
      <c r="CB157" s="34" t="str">
        <f ca="1">+IF(OFFSET('Water Data'!$F$28,0,10*ROW('Water Data'!F151))="","",OFFSET('Water Data'!$F$28,0,10*ROW('Water Data'!F151)))</f>
        <v/>
      </c>
      <c r="CC157" s="34" t="str">
        <f ca="1">+IF(OFFSET('Water Data'!$F$29,0,10*ROW('Water Data'!F151))="","",OFFSET('Water Data'!$F$29,0,10*ROW('Water Data'!F151)))</f>
        <v/>
      </c>
      <c r="CD157" s="34" t="str">
        <f ca="1">+IF(OFFSET('Water Data'!$F$30,0,10*ROW('Water Data'!F151))="","",OFFSET('Water Data'!$F$30,0,10*ROW('Water Data'!F151)))</f>
        <v/>
      </c>
      <c r="CE157" s="34" t="str">
        <f ca="1">+IF(OFFSET('Water Data'!$G$28,0,10*ROW('Water Data'!G151))="","",OFFSET('Water Data'!$G$28,0,10*ROW('Water Data'!G151)))</f>
        <v/>
      </c>
      <c r="CF157" s="34" t="str">
        <f ca="1">+IF(OFFSET('Water Data'!$G$29,0,10*ROW('Water Data'!G151))="","",OFFSET('Water Data'!$G$29,0,10*ROW('Water Data'!G151)))</f>
        <v/>
      </c>
      <c r="CG157" s="34" t="str">
        <f ca="1">+IF(OFFSET('Water Data'!$G$30,0,10*ROW('Water Data'!G151))="","",OFFSET('Water Data'!$G$30,0,10*ROW('Water Data'!G151)))</f>
        <v/>
      </c>
      <c r="CH157" s="34" t="str">
        <f ca="1">+IF(OFFSET('Water Data'!$H$28,0,10*ROW('Water Data'!H151))="","",OFFSET('Water Data'!$H$28,0,10*ROW('Water Data'!H151)))</f>
        <v/>
      </c>
      <c r="CI157" s="34" t="str">
        <f ca="1">+IF(OFFSET('Water Data'!$H$29,0,10*ROW('Water Data'!H151))="","",OFFSET('Water Data'!$H$29,0,10*ROW('Water Data'!H151)))</f>
        <v/>
      </c>
      <c r="CJ157" s="34" t="str">
        <f ca="1">+IF(OFFSET('Water Data'!$H$30,0,10*ROW('Water Data'!H151))="","",OFFSET('Water Data'!$H$30,0,10*ROW('Water Data'!H151)))</f>
        <v/>
      </c>
      <c r="CK157" s="34" t="str">
        <f ca="1">+IF(OFFSET('Sanitation Data'!$C$29,0,10*ROW('Sanitation Data'!C151))="","",OFFSET('Sanitation Data'!$C$29,0,10*ROW('Sanitation Data'!C151)))</f>
        <v/>
      </c>
      <c r="CL157" s="34" t="str">
        <f ca="1">+IF(OFFSET('Sanitation Data'!$C$30,0,10*ROW('Sanitation Data'!C151))="","",OFFSET('Sanitation Data'!$C$30,0,10*ROW('Sanitation Data'!C151)))</f>
        <v/>
      </c>
      <c r="CM157" s="34" t="str">
        <f ca="1">+IF(OFFSET('Sanitation Data'!$C$31,0,10*ROW('Sanitation Data'!C151))="","",OFFSET('Sanitation Data'!$C$31,0,10*ROW('Sanitation Data'!C151)))</f>
        <v/>
      </c>
      <c r="CN157" s="34" t="str">
        <f ca="1">+IF(OFFSET('Sanitation Data'!$C$32,0,10*ROW('Sanitation Data'!C151))="","",OFFSET('Sanitation Data'!$C$32,0,10*ROW('Sanitation Data'!C151)))</f>
        <v/>
      </c>
      <c r="CO157" s="34" t="str">
        <f ca="1">+IF(OFFSET('Sanitation Data'!$C$33,0,10*ROW('Sanitation Data'!C151))="","",OFFSET('Sanitation Data'!$C$33,0,10*ROW('Sanitation Data'!C151)))</f>
        <v/>
      </c>
      <c r="CP157" s="34" t="str">
        <f ca="1">+IF(OFFSET('Sanitation Data'!$D$29,0,10*ROW('Sanitation Data'!D151))="","",OFFSET('Sanitation Data'!$D$29,0,10*ROW('Sanitation Data'!D151)))</f>
        <v/>
      </c>
      <c r="CQ157" s="34" t="str">
        <f ca="1">+IF(OFFSET('Sanitation Data'!$D$30,0,10*ROW('Sanitation Data'!D151))="","",OFFSET('Sanitation Data'!$D$30,0,10*ROW('Sanitation Data'!D151)))</f>
        <v/>
      </c>
      <c r="CR157" s="34" t="str">
        <f ca="1">+IF(OFFSET('Sanitation Data'!$D$31,0,10*ROW('Sanitation Data'!D151))="","",OFFSET('Sanitation Data'!$D$31,0,10*ROW('Sanitation Data'!D151)))</f>
        <v/>
      </c>
      <c r="CS157" s="34" t="str">
        <f ca="1">+IF(OFFSET('Sanitation Data'!$D$32,0,10*ROW('Sanitation Data'!D151))="","",OFFSET('Sanitation Data'!$D$32,0,10*ROW('Sanitation Data'!D151)))</f>
        <v/>
      </c>
      <c r="CT157" s="34" t="str">
        <f ca="1">+IF(OFFSET('Sanitation Data'!$D$33,0,10*ROW('Sanitation Data'!D151))="","",OFFSET('Sanitation Data'!$D$33,0,10*ROW('Sanitation Data'!D151)))</f>
        <v/>
      </c>
      <c r="CU157" s="34" t="str">
        <f ca="1">+IF(OFFSET('Sanitation Data'!$E$29,0,10*ROW('Sanitation Data'!E151))="","",OFFSET('Sanitation Data'!$E$29,0,10*ROW('Sanitation Data'!E151)))</f>
        <v/>
      </c>
      <c r="CV157" s="34" t="str">
        <f ca="1">+IF(OFFSET('Sanitation Data'!$E$30,0,10*ROW('Sanitation Data'!E151))="","",OFFSET('Sanitation Data'!$E$30,0,10*ROW('Sanitation Data'!E151)))</f>
        <v/>
      </c>
      <c r="CW157" s="34" t="str">
        <f ca="1">+IF(OFFSET('Sanitation Data'!$E$31,0,10*ROW('Sanitation Data'!E151))="","",OFFSET('Sanitation Data'!$E$31,0,10*ROW('Sanitation Data'!E151)))</f>
        <v/>
      </c>
      <c r="CX157" s="34" t="str">
        <f ca="1">+IF(OFFSET('Sanitation Data'!$E$32,0,10*ROW('Sanitation Data'!E151))="","",OFFSET('Sanitation Data'!$E$32,0,10*ROW('Sanitation Data'!E151)))</f>
        <v/>
      </c>
      <c r="CY157" s="34" t="str">
        <f ca="1">+IF(OFFSET('Sanitation Data'!$E$33,0,10*ROW('Sanitation Data'!E151))="","",OFFSET('Sanitation Data'!$E$33,0,10*ROW('Sanitation Data'!E151)))</f>
        <v/>
      </c>
      <c r="CZ157" s="34" t="str">
        <f ca="1">+IF(OFFSET('Sanitation Data'!$F$29,0,10*ROW('Sanitation Data'!F151))="","",OFFSET('Sanitation Data'!$F$29,0,10*ROW('Sanitation Data'!F151)))</f>
        <v/>
      </c>
      <c r="DA157" s="34" t="str">
        <f ca="1">+IF(OFFSET('Sanitation Data'!$F$30,0,10*ROW('Sanitation Data'!F151))="","",OFFSET('Sanitation Data'!$F$30,0,10*ROW('Sanitation Data'!F151)))</f>
        <v/>
      </c>
      <c r="DB157" s="34" t="str">
        <f ca="1">+IF(OFFSET('Sanitation Data'!$F$31,0,10*ROW('Sanitation Data'!F151))="","",OFFSET('Sanitation Data'!$F$31,0,10*ROW('Sanitation Data'!F151)))</f>
        <v/>
      </c>
      <c r="DC157" s="34" t="str">
        <f ca="1">+IF(OFFSET('Sanitation Data'!$F$32,0,10*ROW('Sanitation Data'!F151))="","",OFFSET('Sanitation Data'!$F$32,0,10*ROW('Sanitation Data'!F151)))</f>
        <v/>
      </c>
      <c r="DD157" s="34" t="str">
        <f ca="1">+IF(OFFSET('Sanitation Data'!$F$33,0,10*ROW('Sanitation Data'!F151))="","",OFFSET('Sanitation Data'!$F$33,0,10*ROW('Sanitation Data'!F151)))</f>
        <v/>
      </c>
      <c r="DE157" s="34" t="str">
        <f ca="1">+IF(OFFSET('Sanitation Data'!$G$29,0,10*ROW('Sanitation Data'!G151))="","",OFFSET('Sanitation Data'!$G$29,0,10*ROW('Sanitation Data'!G151)))</f>
        <v/>
      </c>
      <c r="DF157" s="34" t="str">
        <f ca="1">+IF(OFFSET('Sanitation Data'!$G$30,0,10*ROW('Sanitation Data'!G151))="","",OFFSET('Sanitation Data'!$G$30,0,10*ROW('Sanitation Data'!G151)))</f>
        <v/>
      </c>
      <c r="DG157" s="34" t="str">
        <f ca="1">+IF(OFFSET('Sanitation Data'!$G$31,0,10*ROW('Sanitation Data'!G151))="","",OFFSET('Sanitation Data'!$G$31,0,10*ROW('Sanitation Data'!G151)))</f>
        <v/>
      </c>
      <c r="DH157" s="34" t="str">
        <f ca="1">+IF(OFFSET('Sanitation Data'!$G$32,0,10*ROW('Sanitation Data'!G151))="","",OFFSET('Sanitation Data'!$G$32,0,10*ROW('Sanitation Data'!G151)))</f>
        <v/>
      </c>
      <c r="DI157" s="34" t="str">
        <f ca="1">+IF(OFFSET('Sanitation Data'!$G$33,0,10*ROW('Sanitation Data'!G151))="","",OFFSET('Sanitation Data'!$G$33,0,10*ROW('Sanitation Data'!G151)))</f>
        <v/>
      </c>
      <c r="DJ157" s="34" t="str">
        <f ca="1">+IF(OFFSET('Sanitation Data'!$H$29,0,10*ROW('Sanitation Data'!H151))="","",OFFSET('Sanitation Data'!$H$29,0,10*ROW('Sanitation Data'!H151)))</f>
        <v/>
      </c>
      <c r="DK157" s="34" t="str">
        <f ca="1">+IF(OFFSET('Sanitation Data'!$H$30,0,10*ROW('Sanitation Data'!H151))="","",OFFSET('Sanitation Data'!$H$30,0,10*ROW('Sanitation Data'!H151)))</f>
        <v/>
      </c>
      <c r="DL157" s="34" t="str">
        <f ca="1">+IF(OFFSET('Sanitation Data'!$H$31,0,10*ROW('Sanitation Data'!H151))="","",OFFSET('Sanitation Data'!$H$31,0,10*ROW('Sanitation Data'!H151)))</f>
        <v/>
      </c>
      <c r="DM157" s="34" t="str">
        <f ca="1">+IF(OFFSET('Sanitation Data'!$H$32,0,10*ROW('Sanitation Data'!H151))="","",OFFSET('Sanitation Data'!$H$32,0,10*ROW('Sanitation Data'!H151)))</f>
        <v/>
      </c>
      <c r="DN157" s="34" t="str">
        <f ca="1">+IF(OFFSET('Sanitation Data'!$H$33,0,10*ROW('Sanitation Data'!H151))="","",OFFSET('Sanitation Data'!$H$33,0,10*ROW('Sanitation Data'!H151)))</f>
        <v/>
      </c>
      <c r="DO157" s="34" t="str">
        <f ca="1">+IF(OFFSET('Hygiene Data'!$C$12,0,10*ROW('Hygiene Data'!C151))="","",OFFSET('Hygiene Data'!$C$12,0,10*ROW('Hygiene Data'!C151)))</f>
        <v/>
      </c>
      <c r="DP157" s="34" t="str">
        <f ca="1">+IF(OFFSET('Hygiene Data'!$C$13,0,10*ROW('Hygiene Data'!C151))="","",OFFSET('Hygiene Data'!$C$13,0,10*ROW('Hygiene Data'!C151)))</f>
        <v/>
      </c>
      <c r="DQ157" s="34" t="str">
        <f ca="1">+IF(OFFSET('Hygiene Data'!$C$14,0,10*ROW('Hygiene Data'!C151))="","",OFFSET('Hygiene Data'!$C$14,0,10*ROW('Hygiene Data'!C151)))</f>
        <v/>
      </c>
      <c r="DR157" s="34" t="str">
        <f ca="1">+IF(OFFSET('Hygiene Data'!$D$12,0,10*ROW('Hygiene Data'!D151))="","",OFFSET('Hygiene Data'!$D$12,0,10*ROW('Hygiene Data'!D151)))</f>
        <v/>
      </c>
      <c r="DS157" s="34" t="str">
        <f ca="1">+IF(OFFSET('Hygiene Data'!$D$13,0,10*ROW('Hygiene Data'!D151))="","",OFFSET('Hygiene Data'!$D$13,0,10*ROW('Hygiene Data'!D151)))</f>
        <v/>
      </c>
      <c r="DT157" s="34" t="str">
        <f ca="1">+IF(OFFSET('Hygiene Data'!$D$14,0,10*ROW('Hygiene Data'!D151))="","",OFFSET('Hygiene Data'!$D$14,0,10*ROW('Hygiene Data'!D151)))</f>
        <v/>
      </c>
      <c r="DU157" s="34" t="str">
        <f ca="1">+IF(OFFSET('Hygiene Data'!$E$12,0,10*ROW('Hygiene Data'!E151))="","",OFFSET('Hygiene Data'!$E$12,0,10*ROW('Hygiene Data'!E151)))</f>
        <v/>
      </c>
      <c r="DV157" s="34" t="str">
        <f ca="1">+IF(OFFSET('Hygiene Data'!$E$13,0,10*ROW('Hygiene Data'!E151))="","",OFFSET('Hygiene Data'!$E$13,0,10*ROW('Hygiene Data'!E151)))</f>
        <v/>
      </c>
      <c r="DW157" s="34" t="str">
        <f ca="1">+IF(OFFSET('Hygiene Data'!$E$14,0,10*ROW('Hygiene Data'!E151))="","",OFFSET('Hygiene Data'!$E$14,0,10*ROW('Hygiene Data'!E151)))</f>
        <v/>
      </c>
      <c r="DX157" s="34" t="str">
        <f ca="1">+IF(OFFSET('Hygiene Data'!$F$12,0,10*ROW('Hygiene Data'!F151))="","",OFFSET('Hygiene Data'!$F$12,0,10*ROW('Hygiene Data'!F151)))</f>
        <v/>
      </c>
      <c r="DY157" s="34" t="str">
        <f ca="1">+IF(OFFSET('Hygiene Data'!$F$13,0,10*ROW('Hygiene Data'!F151))="","",OFFSET('Hygiene Data'!$F$13,0,10*ROW('Hygiene Data'!F151)))</f>
        <v/>
      </c>
      <c r="DZ157" s="34" t="str">
        <f ca="1">+IF(OFFSET('Hygiene Data'!$F$14,0,10*ROW('Hygiene Data'!F151))="","",OFFSET('Hygiene Data'!$F$14,0,10*ROW('Hygiene Data'!F151)))</f>
        <v/>
      </c>
      <c r="EA157" s="34" t="str">
        <f ca="1">+IF(OFFSET('Hygiene Data'!$G$12,0,10*ROW('Hygiene Data'!G151))="","",OFFSET('Hygiene Data'!$G$12,0,10*ROW('Hygiene Data'!G151)))</f>
        <v/>
      </c>
      <c r="EB157" s="34" t="str">
        <f ca="1">+IF(OFFSET('Hygiene Data'!$G$13,0,10*ROW('Hygiene Data'!G151))="","",OFFSET('Hygiene Data'!$G$13,0,10*ROW('Hygiene Data'!G151)))</f>
        <v/>
      </c>
      <c r="EC157" s="34" t="str">
        <f ca="1">+IF(OFFSET('Hygiene Data'!$G$14,0,10*ROW('Hygiene Data'!G151))="","",OFFSET('Hygiene Data'!$G$14,0,10*ROW('Hygiene Data'!G151)))</f>
        <v/>
      </c>
      <c r="ED157" s="34" t="str">
        <f ca="1">+IF(OFFSET('Hygiene Data'!$H$12,0,10*ROW('Hygiene Data'!H151))="","",OFFSET('Hygiene Data'!$H$12,0,10*ROW('Hygiene Data'!H151)))</f>
        <v/>
      </c>
      <c r="EE157" s="34" t="str">
        <f ca="1">+IF(OFFSET('Hygiene Data'!$H$13,0,10*ROW('Hygiene Data'!H151))="","",OFFSET('Hygiene Data'!$H$13,0,10*ROW('Hygiene Data'!H151)))</f>
        <v/>
      </c>
      <c r="EF157" s="34" t="str">
        <f ca="1">+IF(OFFSET('Hygiene Data'!$H$14,0,10*ROW('Hygiene Data'!H151))="","",OFFSET('Hygiene Data'!$H$14,0,10*ROW('Hygiene Data'!H151)))</f>
        <v/>
      </c>
    </row>
    <row r="158" spans="1:136" x14ac:dyDescent="0.2">
      <c r="A158" s="50" t="str">
        <f ca="1">+IF(OFFSET('Water Data'!$B$1,0,10*ROW('Water Data'!B155))="","",OFFSET('Water Data'!$B$1,0,10*ROW('Water Data'!B155)))</f>
        <v/>
      </c>
      <c r="B158" s="50" t="str">
        <f ca="1">+IF(OFFSET('Water Data'!$A$3,0,10*ROW('Water Data'!A155))="","",OFFSET('Water Data'!$A$3,0,10*ROW('Water Data'!A155)))</f>
        <v/>
      </c>
      <c r="C158" s="50" t="str">
        <f ca="1">+IF(OFFSET('Water Data'!$C$3,0,10*ROW('Water Data'!C155))="","",OFFSET('Water Data'!$C$3,0,10*ROW('Water Data'!C155)))</f>
        <v/>
      </c>
      <c r="D158" s="133" t="e">
        <f ca="1">+IF(AND(ISNUMBER(OFFSET('Water Data'!$C$5,0,10*ROW('Water Data'!C152))),BS158="Yes"),100-OFFSET('Water Data'!$C$5,0,10*ROW('Water Data'!C152)),IF(AND(ISNUMBER(OFFSET('Water Data'!$C$5,0,10*ROW('Water Data'!C152))),BS158="No",ISNUMBER(OFFSET('Water Data'!$C$5,0,10*ROW('Water Data'!C152)))),CONCATENATE("[",ROUND(100-OFFSET('Water Data'!$C$5,0,10*ROW('Water Data'!C152)),0),"]"),IF(AND(ISNUMBER(OFFSET('Water Data'!$C$5,0,10*ROW('Water Data'!C152))),BS158="",ISNUMBER(OFFSET('Water Data'!$C$5,0,10*ROW('Water Data'!C152)))),100-OFFSET('Water Data'!$C$5,0,10*ROW('Water Data'!C152)),NA())))</f>
        <v>#N/A</v>
      </c>
      <c r="E158" s="133" t="e">
        <f ca="1">+IF(AND(ISNUMBER(OFFSET('Water Data'!$C$7,0,10*ROW('Water Data'!D152))),BT158="Yes"),OFFSET('Water Data'!$C$7,0,10*ROW('Water Data'!C152)),IF(AND(ISNUMBER(OFFSET('Water Data'!$C$7,0,10*ROW('Water Data'!C152))),BT158="No",ISNUMBER(OFFSET('Water Data'!$C$7,0,10*ROW('Water Data'!C152)))),CONCATENATE("[",ROUND(OFFSET('Water Data'!$C$7,0,10*ROW('Water Data'!C152)),0),"]"),IF(AND(ISNUMBER(OFFSET('Water Data'!$C$7,0,10*ROW('Water Data'!C152))),BT158="",ISNUMBER(OFFSET('Water Data'!$C$7,0,10*ROW('Water Data'!C152)))),OFFSET('Water Data'!$C$7,0,10*ROW('Water Data'!C152)),NA())))</f>
        <v>#N/A</v>
      </c>
      <c r="F158" s="133" t="e">
        <f ca="1">+IF(AND(ISNUMBER(OFFSET('Water Data'!$C$10,0,10*ROW('Water Data'!C152))),BU158="Yes"),OFFSET('Water Data'!$C$10,0,10*ROW('Water Data'!C152)),IF(AND(ISNUMBER(OFFSET('Water Data'!$C$10,0,10*ROW('Water Data'!C152))),BU158="No",ISNUMBER(OFFSET('Water Data'!$C$10,0,10*ROW('Water Data'!C152)))),CONCATENATE("[",ROUND(OFFSET('Water Data'!$C$10,0,10*ROW('Water Data'!C152)),0),"]"),IF(AND(ISNUMBER(OFFSET('Water Data'!$C$10,0,10*ROW('Water Data'!C152))),BU158="",ISNUMBER(OFFSET('Water Data'!$C$10,0,10*ROW('Water Data'!C152)))),OFFSET('Water Data'!$C$10,0,10*ROW('Water Data'!C152)),NA())))</f>
        <v>#N/A</v>
      </c>
      <c r="G158" s="133" t="e">
        <f ca="1">+IF(AND(ISNUMBER(OFFSET('Water Data'!$D$5,0,10*ROW('Water Data'!D152))),BV158="Yes"),100-OFFSET('Water Data'!$D$5,0,10*ROW('Water Data'!D152)),IF(AND(ISNUMBER(OFFSET('Water Data'!$D$5,0,10*ROW('Water Data'!D152))),BV158="No",ISNUMBER(OFFSET('Water Data'!$D$5,0,10*ROW('Water Data'!D152)))),CONCATENATE("[",ROUND(100-OFFSET('Water Data'!$D$5,0,10*ROW('Water Data'!D152)),0),"]"),IF(AND(ISNUMBER(OFFSET('Water Data'!$D$5,0,10*ROW('Water Data'!D152))),BV158="",ISNUMBER(OFFSET('Water Data'!$D$5,0,10*ROW('Water Data'!D152)))),100-OFFSET('Water Data'!$D$5,0,10*ROW('Water Data'!D152)),NA())))</f>
        <v>#N/A</v>
      </c>
      <c r="H158" s="133" t="e">
        <f ca="1">+IF(AND(ISNUMBER(OFFSET('Water Data'!$D$7,0,10*ROW('Water Data'!D152))),BW158="Yes"),OFFSET('Water Data'!$D$7,0,10*ROW('Water Data'!D152)),IF(AND(ISNUMBER(OFFSET('Water Data'!$D$7,0,10*ROW('Water Data'!D152))),BW158="No",ISNUMBER(OFFSET('Water Data'!$D$7,0,10*ROW('Water Data'!D152)))),CONCATENATE("[",ROUND(OFFSET('Water Data'!$C$7,0,10*ROW('Water Data'!D152)),0),"]"),IF(AND(ISNUMBER(OFFSET('Water Data'!$D$7,0,10*ROW('Water Data'!D152))),BW158="",ISNUMBER(OFFSET('Water Data'!$D$7,0,10*ROW('Water Data'!D152)))),OFFSET('Water Data'!$D$7,0,10*ROW('Water Data'!D152)),NA())))</f>
        <v>#N/A</v>
      </c>
      <c r="I158" s="133" t="e">
        <f ca="1">+IF(AND(ISNUMBER(OFFSET('Water Data'!$D$10,0,10*ROW('Water Data'!D152))),BX158="Yes"),OFFSET('Water Data'!$D$10,0,10*ROW('Water Data'!D152)),IF(AND(ISNUMBER(OFFSET('Water Data'!$D$10,0,10*ROW('Water Data'!D152))),BX158="No",ISNUMBER(OFFSET('Water Data'!$D$10,0,10*ROW('Water Data'!D152)))),CONCATENATE("[",ROUND(OFFSET('Water Data'!$D$10,0,10*ROW('Water Data'!D152)),0),"]"),IF(AND(ISNUMBER(OFFSET('Water Data'!$D$10,0,10*ROW('Water Data'!D152))),BX158="",ISNUMBER(OFFSET('Water Data'!$D$10,0,10*ROW('Water Data'!D152)))),OFFSET('Water Data'!$D$10,0,10*ROW('Water Data'!D152)),NA())))</f>
        <v>#N/A</v>
      </c>
      <c r="J158" s="133" t="e">
        <f ca="1">+IF(AND(ISNUMBER(OFFSET('Water Data'!$E$5,0,10*ROW('Water Data'!E152))),BY158="Yes"),100-OFFSET('Water Data'!$E$5,0,10*ROW('Water Data'!E152)),IF(AND(ISNUMBER(OFFSET('Water Data'!$E$5,0,10*ROW('Water Data'!E152))),BY158="No",ISNUMBER(OFFSET('Water Data'!$E$5,0,10*ROW('Water Data'!E152)))),CONCATENATE("[",ROUND(100-OFFSET('Water Data'!$E$5,0,10*ROW('Water Data'!E152)),0),"]"),IF(AND(ISNUMBER(OFFSET('Water Data'!$E$5,0,10*ROW('Water Data'!E152))),BY158="",ISNUMBER(OFFSET('Water Data'!$E$5,0,10*ROW('Water Data'!E152)))),100-OFFSET('Water Data'!$E$5,0,10*ROW('Water Data'!E152)),NA())))</f>
        <v>#N/A</v>
      </c>
      <c r="K158" s="133" t="e">
        <f ca="1">+IF(AND(ISNUMBER(OFFSET('Water Data'!$E$7,0,10*ROW('Water Data'!E152))),BZ158="Yes"),OFFSET('Water Data'!$E$7,0,10*ROW('Water Data'!E152)),IF(AND(ISNUMBER(OFFSET('Water Data'!$E$7,0,10*ROW('Water Data'!E152))),BZ158="No",ISNUMBER(OFFSET('Water Data'!$E$7,0,10*ROW('Water Data'!E152)))),CONCATENATE("[",ROUND(OFFSET('Water Data'!$E$7,0,10*ROW('Water Data'!E152)),0),"]"),IF(AND(ISNUMBER(OFFSET('Water Data'!$E$7,0,10*ROW('Water Data'!E152))),BZ158="",ISNUMBER(OFFSET('Water Data'!$E$7,0,10*ROW('Water Data'!E152)))),OFFSET('Water Data'!$E$7,0,10*ROW('Water Data'!E152)),NA())))</f>
        <v>#N/A</v>
      </c>
      <c r="L158" s="133" t="e">
        <f ca="1">+IF(AND(ISNUMBER(OFFSET('Water Data'!$E$10,0,10*ROW('Water Data'!E152))),CA158="Yes"),OFFSET('Water Data'!$E$10,0,10*ROW('Water Data'!E152)),IF(AND(ISNUMBER(OFFSET('Water Data'!$E$10,0,10*ROW('Water Data'!E152))),CA158="No",ISNUMBER(OFFSET('Water Data'!$E$10,0,10*ROW('Water Data'!E152)))),CONCATENATE("[",ROUND(OFFSET('Water Data'!$E$10,0,10*ROW('Water Data'!E152)),0),"]"),IF(AND(ISNUMBER(OFFSET('Water Data'!$E$10,0,10*ROW('Water Data'!E152))),CA158="",ISNUMBER(OFFSET('Water Data'!$E$10,0,10*ROW('Water Data'!E152)))),OFFSET('Water Data'!$E$10,0,10*ROW('Water Data'!E152)),NA())))</f>
        <v>#N/A</v>
      </c>
      <c r="M158" s="133" t="e">
        <f ca="1">+IF(AND(ISNUMBER(OFFSET('Water Data'!$F$5,0,10*ROW('Water Data'!F152))),CB158="Yes"),100-OFFSET('Water Data'!$F$5,0,10*ROW('Water Data'!F152)),IF(AND(ISNUMBER(OFFSET('Water Data'!$F$5,0,10*ROW('Water Data'!F152))),CB158="No",ISNUMBER(OFFSET('Water Data'!$F$5,0,10*ROW('Water Data'!F152)))),CONCATENATE("[",ROUND(100-OFFSET('Water Data'!$F$5,0,10*ROW('Water Data'!F152)),0),"]"),IF(AND(ISNUMBER(OFFSET('Water Data'!$F$5,0,10*ROW('Water Data'!F152))),CB158="",ISNUMBER(OFFSET('Water Data'!$F$5,0,10*ROW('Water Data'!F152)))),100-OFFSET('Water Data'!$F$5,0,10*ROW('Water Data'!F152)),NA())))</f>
        <v>#N/A</v>
      </c>
      <c r="N158" s="133" t="e">
        <f ca="1">+IF(AND(ISNUMBER(OFFSET('Water Data'!$F$7,0,10*ROW('Water Data'!F152))),CC158="Yes"),OFFSET('Water Data'!$F$7,0,10*ROW('Water Data'!F152)),IF(AND(ISNUMBER(OFFSET('Water Data'!$F$7,0,10*ROW('Water Data'!F152))),CC158="No",ISNUMBER(OFFSET('Water Data'!$F$7,0,10*ROW('Water Data'!F152)))),CONCATENATE("[",ROUND(OFFSET('Water Data'!$F$7,0,10*ROW('Water Data'!F152)),0),"]"),IF(AND(ISNUMBER(OFFSET('Water Data'!$F$7,0,10*ROW('Water Data'!F152))),CC158="",ISNUMBER(OFFSET('Water Data'!$F$7,0,10*ROW('Water Data'!F152)))),OFFSET('Water Data'!$F$7,0,10*ROW('Water Data'!F152)),NA())))</f>
        <v>#N/A</v>
      </c>
      <c r="O158" s="133" t="e">
        <f ca="1">+IF(AND(ISNUMBER(OFFSET('Water Data'!$F$10,0,10*ROW('Water Data'!F152))),CD158="Yes"),OFFSET('Water Data'!$F$10,0,10*ROW('Water Data'!F152)),IF(AND(ISNUMBER(OFFSET('Water Data'!$F$10,0,10*ROW('Water Data'!F152))),CD158="No",ISNUMBER(OFFSET('Water Data'!$F$10,0,10*ROW('Water Data'!F152)))),CONCATENATE("[",ROUND(OFFSET('Water Data'!$F$10,0,10*ROW('Water Data'!F152)),0),"]"),IF(AND(ISNUMBER(OFFSET('Water Data'!$F$10,0,10*ROW('Water Data'!F152))),CD158="",ISNUMBER(OFFSET('Water Data'!$F$10,0,10*ROW('Water Data'!F152)))),OFFSET('Water Data'!$F$10,0,10*ROW('Water Data'!F152)),NA())))</f>
        <v>#N/A</v>
      </c>
      <c r="P158" s="133" t="e">
        <f ca="1">+IF(AND(ISNUMBER(OFFSET('Water Data'!$G$5,0,10*ROW('Water Data'!G152))),CE158="Yes"),100-OFFSET('Water Data'!$G$5,0,10*ROW('Water Data'!G152)),IF(AND(ISNUMBER(OFFSET('Water Data'!$G$5,0,10*ROW('Water Data'!G152))),CE158="No",ISNUMBER(OFFSET('Water Data'!$G$5,0,10*ROW('Water Data'!G152)))),CONCATENATE("[",ROUND(100-OFFSET('Water Data'!$G$5,0,10*ROW('Water Data'!G152)),0),"]"),IF(AND(ISNUMBER(OFFSET('Water Data'!$G$5,0,10*ROW('Water Data'!G152))),CE158="",ISNUMBER(OFFSET('Water Data'!$G$5,0,10*ROW('Water Data'!G152)))),100-OFFSET('Water Data'!$G$5,0,10*ROW('Water Data'!G152)),NA())))</f>
        <v>#N/A</v>
      </c>
      <c r="Q158" s="133" t="e">
        <f ca="1">+IF(AND(ISNUMBER(OFFSET('Water Data'!$G$7,0,10*ROW('Water Data'!G152))),CF158="Yes"),OFFSET('Water Data'!$G$7,0,10*ROW('Water Data'!G152)),IF(AND(ISNUMBER(OFFSET('Water Data'!$G$7,0,10*ROW('Water Data'!G152))),CF158="No",ISNUMBER(OFFSET('Water Data'!$G$7,0,10*ROW('Water Data'!G152)))),CONCATENATE("[",ROUND(OFFSET('Water Data'!$G$7,0,10*ROW('Water Data'!G152)),0),"]"),IF(AND(ISNUMBER(OFFSET('Water Data'!$G$7,0,10*ROW('Water Data'!G152))),CF158="",ISNUMBER(OFFSET('Water Data'!$G$7,0,10*ROW('Water Data'!G152)))),OFFSET('Water Data'!$G$7,0,10*ROW('Water Data'!G152)),NA())))</f>
        <v>#N/A</v>
      </c>
      <c r="R158" s="133" t="e">
        <f ca="1">+IF(AND(ISNUMBER(OFFSET('Water Data'!$G$10,0,10*ROW('Water Data'!G152))),CG158="Yes"),OFFSET('Water Data'!$G$10,0,10*ROW('Water Data'!G152)),IF(AND(ISNUMBER(OFFSET('Water Data'!$G$10,0,10*ROW('Water Data'!G152))),CG158="No",ISNUMBER(OFFSET('Water Data'!$G$10,0,10*ROW('Water Data'!G152)))),CONCATENATE("[",ROUND(OFFSET('Water Data'!$G$10,0,10*ROW('Water Data'!G152)),0),"]"),IF(AND(ISNUMBER(OFFSET('Water Data'!$G$10,0,10*ROW('Water Data'!G152))),CG158="",ISNUMBER(OFFSET('Water Data'!$G$10,0,10*ROW('Water Data'!G152)))),OFFSET('Water Data'!$G$10,0,10*ROW('Water Data'!G152)),NA())))</f>
        <v>#N/A</v>
      </c>
      <c r="S158" s="133" t="e">
        <f ca="1">+IF(AND(ISNUMBER(OFFSET('Water Data'!$H$5,0,10*ROW('Water Data'!H152))),CH158="Yes"),100-OFFSET('Water Data'!$H$5,0,10*ROW('Water Data'!H152)),IF(AND(ISNUMBER(OFFSET('Water Data'!$H$5,0,10*ROW('Water Data'!H152))),CH158="No",ISNUMBER(OFFSET('Water Data'!$H$5,0,10*ROW('Water Data'!H152)))),CONCATENATE("[",ROUND(100-OFFSET('Water Data'!$H$5,0,10*ROW('Water Data'!H152)),0),"]"),IF(AND(ISNUMBER(OFFSET('Water Data'!$H$5,0,10*ROW('Water Data'!H152))),CH158="",ISNUMBER(OFFSET('Water Data'!$H$5,0,10*ROW('Water Data'!H152)))),100-OFFSET('Water Data'!$H$5,0,10*ROW('Water Data'!H152)),NA())))</f>
        <v>#N/A</v>
      </c>
      <c r="T158" s="133" t="e">
        <f ca="1">+IF(AND(ISNUMBER(OFFSET('Water Data'!$H$7,0,10*ROW('Water Data'!H152))),CI158="Yes"),OFFSET('Water Data'!$H$7,0,10*ROW('Water Data'!H152)),IF(AND(ISNUMBER(OFFSET('Water Data'!$H$7,0,10*ROW('Water Data'!H152))),CI158="No",ISNUMBER(OFFSET('Water Data'!$H$7,0,10*ROW('Water Data'!H152)))),CONCATENATE("[",ROUND(OFFSET('Water Data'!$H$7,0,10*ROW('Water Data'!H152)),0),"]"),IF(AND(ISNUMBER(OFFSET('Water Data'!$H$7,0,10*ROW('Water Data'!H152))),CI158="",ISNUMBER(OFFSET('Water Data'!$H$7,0,10*ROW('Water Data'!H152)))),OFFSET('Water Data'!$H$7,0,10*ROW('Water Data'!H152)),NA())))</f>
        <v>#N/A</v>
      </c>
      <c r="U158" s="133" t="e">
        <f ca="1">+IF(AND(ISNUMBER(OFFSET('Water Data'!$H$10,0,10*ROW('Water Data'!H152))),CJ158="Yes"),OFFSET('Water Data'!$H$10,0,10*ROW('Water Data'!H152)),IF(AND(ISNUMBER(OFFSET('Water Data'!$H$10,0,10*ROW('Water Data'!H152))),CJ158="No",ISNUMBER(OFFSET('Water Data'!$H$10,0,10*ROW('Water Data'!H152)))),CONCATENATE("[",ROUND(OFFSET('Water Data'!$H$10,0,10*ROW('Water Data'!H152)),0),"]"),IF(AND(ISNUMBER(OFFSET('Water Data'!$H$10,0,10*ROW('Water Data'!H152))),CJ158="",ISNUMBER(OFFSET('Water Data'!$H$10,0,10*ROW('Water Data'!H152)))),OFFSET('Water Data'!$H$10,0,10*ROW('Water Data'!H152)),NA())))</f>
        <v>#N/A</v>
      </c>
      <c r="V158" s="134" t="e">
        <f ca="1">+IF(AND(ISNUMBER(OFFSET('Sanitation Data'!$C$5,0,10*ROW('Sanitation Data'!C152))),CK158="Yes"),100-OFFSET('Sanitation Data'!$C$5,0,10*ROW('Sanitation Data'!C152)),IF(AND(ISNUMBER(OFFSET('Sanitation Data'!$C$5,0,10*ROW('Sanitation Data'!C152))),CK158="No",ISNUMBER(OFFSET('Sanitation Data'!$C$5,0,10*ROW('Sanitation Data'!C152)))),CONCATENATE("[",ROUND(100-OFFSET('Sanitation Data'!$C$5,0,10*ROW('Sanitation Data'!C152)),0),"]"),IF(AND(ISNUMBER(OFFSET('Sanitation Data'!$C$5,0,10*ROW('Sanitation Data'!C152))),CK158="",ISNUMBER(OFFSET('Sanitation Data'!$C$5,0,10*ROW('Sanitation Data'!C152)))),100-OFFSET('Sanitation Data'!$C$5,0,10*ROW('Sanitation Data'!C152)),NA())))</f>
        <v>#N/A</v>
      </c>
      <c r="W158" s="134" t="e">
        <f ca="1">+IF(AND(ISNUMBER(OFFSET('Sanitation Data'!$C$7,0,10*ROW('Sanitation Data'!C152))),CL158="Yes"),OFFSET('Sanitation Data'!$C$7,0,10*ROW('Sanitation Data'!C152)),IF(AND(ISNUMBER(OFFSET('Sanitation Data'!$C$7,0,10*ROW('Sanitation Data'!C152))),CL158="No",ISNUMBER(OFFSET('Sanitation Data'!$C$7,0,10*ROW('Sanitation Data'!C152)))),CONCATENATE("[",ROUND(OFFSET('Sanitation Data'!$C$7,0,10*ROW('Sanitation Data'!C152)),0),"]"),IF(AND(ISNUMBER(OFFSET('Sanitation Data'!$C$7,0,10*ROW('Sanitation Data'!C152))),CL158="",ISNUMBER(OFFSET('Sanitation Data'!$C$7,0,10*ROW('Sanitation Data'!C152)))),OFFSET('Sanitation Data'!$C$7,0,10*ROW('Sanitation Data'!C152)),NA())))</f>
        <v>#N/A</v>
      </c>
      <c r="X158" s="134" t="e">
        <f ca="1">+IF(AND(ISNUMBER(OFFSET('Sanitation Data'!$C$11,0,10*ROW('Sanitation Data'!C152))),CM158="Yes"),OFFSET('Sanitation Data'!$C$11,0,10*ROW('Sanitation Data'!C152)),IF(AND(ISNUMBER(OFFSET('Sanitation Data'!$C$11,0,10*ROW('Sanitation Data'!C152))),CM158="No",ISNUMBER(OFFSET('Sanitation Data'!$C$11,0,10*ROW('Sanitation Data'!C152)))),CONCATENATE("[",ROUND(OFFSET('Sanitation Data'!$C$11,0,10*ROW('Sanitation Data'!C152)),0),"]"),IF(AND(ISNUMBER(OFFSET('Sanitation Data'!$C$11,0,10*ROW('Sanitation Data'!C152))),CM158="",ISNUMBER(OFFSET('Sanitation Data'!$C$11,0,10*ROW('Sanitation Data'!C152)))),OFFSET('Sanitation Data'!$C$11,0,10*ROW('Sanitation Data'!C152)),NA())))</f>
        <v>#N/A</v>
      </c>
      <c r="Y158" s="134" t="e">
        <f ca="1">+IF(AND(ISNUMBER(OFFSET('Sanitation Data'!$C$12,0,10*ROW('Sanitation Data'!C152))),CN158="Yes"),OFFSET('Sanitation Data'!$C$12,0,10*ROW('Sanitation Data'!C152)),IF(AND(ISNUMBER(OFFSET('Sanitation Data'!$C$12,0,10*ROW('Sanitation Data'!C152))),CN158="No",ISNUMBER(OFFSET('Sanitation Data'!$C$12,0,10*ROW('Sanitation Data'!C152)))),CONCATENATE("[",ROUND(OFFSET('Sanitation Data'!$C$12,0,10*ROW('Sanitation Data'!C152)),0),"]"),IF(AND(ISNUMBER(OFFSET('Sanitation Data'!$C$12,0,10*ROW('Sanitation Data'!C152))),CN158="",ISNUMBER(OFFSET('Sanitation Data'!$C$12,0,10*ROW('Sanitation Data'!C152)))),OFFSET('Sanitation Data'!$C$12,0,10*ROW('Sanitation Data'!C152)),NA())))</f>
        <v>#N/A</v>
      </c>
      <c r="Z158" s="134" t="e">
        <f ca="1">+IF(AND(ISNUMBER(OFFSET('Sanitation Data'!$C$13,0,10*ROW('Sanitation Data'!C152))),CO158="Yes"),OFFSET('Sanitation Data'!$C$13,0,10*ROW('Sanitation Data'!C152)),IF(AND(ISNUMBER(OFFSET('Sanitation Data'!$C$13,0,10*ROW('Sanitation Data'!C152))),CO158="No",ISNUMBER(OFFSET('Sanitation Data'!$C$13,0,10*ROW('Sanitation Data'!C152)))),CONCATENATE("[",ROUND(OFFSET('Sanitation Data'!$C$13,0,10*ROW('Sanitation Data'!C152)),0),"]"),IF(AND(ISNUMBER(OFFSET('Sanitation Data'!$C$13,0,10*ROW('Sanitation Data'!C152))),CO158="",ISNUMBER(OFFSET('Sanitation Data'!$C$13,0,10*ROW('Sanitation Data'!C152)))),OFFSET('Sanitation Data'!$C$13,0,10*ROW('Sanitation Data'!C152)),NA())))</f>
        <v>#N/A</v>
      </c>
      <c r="AA158" s="134" t="e">
        <f ca="1">+IF(AND(ISNUMBER(OFFSET('Sanitation Data'!$D$5,0,10*ROW('Sanitation Data'!D152))),CP158="Yes"),100-OFFSET('Sanitation Data'!$D$5,0,10*ROW('Sanitation Data'!D152)),IF(AND(ISNUMBER(OFFSET('Sanitation Data'!$D$5,0,10*ROW('Sanitation Data'!D152))),CP158="No",ISNUMBER(OFFSET('Sanitation Data'!$D$5,0,10*ROW('Sanitation Data'!D152)))),CONCATENATE("[",ROUND(100-OFFSET('Sanitation Data'!$D$5,0,10*ROW('Sanitation Data'!D152)),0),"]"),IF(AND(ISNUMBER(OFFSET('Sanitation Data'!$D$5,0,10*ROW('Sanitation Data'!D152))),CP158="",ISNUMBER(OFFSET('Sanitation Data'!$D$5,0,10*ROW('Sanitation Data'!D152)))),100-OFFSET('Sanitation Data'!$D$5,0,10*ROW('Sanitation Data'!D152)),NA())))</f>
        <v>#N/A</v>
      </c>
      <c r="AB158" s="134" t="e">
        <f ca="1">+IF(AND(ISNUMBER(OFFSET('Sanitation Data'!$D$7,0,10*ROW('Sanitation Data'!D152))),CQ158="Yes"),OFFSET('Sanitation Data'!$D$7,0,10*ROW('Sanitation Data'!G152)),IF(AND(ISNUMBER(OFFSET('Sanitation Data'!$D$7,0,10*ROW('Sanitation Data'!D152))),CQ158="No",ISNUMBER(OFFSET('Sanitation Data'!$D$7,0,10*ROW('Sanitation Data'!D152)))),CONCATENATE("[",ROUND(OFFSET('Sanitation Data'!$D$7,0,10*ROW('Sanitation Data'!D152)),0),"]"),IF(AND(ISNUMBER(OFFSET('Sanitation Data'!$D$7,0,10*ROW('Sanitation Data'!D152))),CQ158="",ISNUMBER(OFFSET('Sanitation Data'!$D$7,0,10*ROW('Sanitation Data'!D152)))),OFFSET('Sanitation Data'!$D$7,0,10*ROW('Sanitation Data'!D152)),NA())))</f>
        <v>#N/A</v>
      </c>
      <c r="AC158" s="134" t="e">
        <f ca="1">+IF(AND(ISNUMBER(OFFSET('Sanitation Data'!$D$11,0,10*ROW('Sanitation Data'!D152))),CR158="Yes"),OFFSET('Sanitation Data'!$D$11,0,10*ROW('Sanitation Data'!D152)),IF(AND(ISNUMBER(OFFSET('Sanitation Data'!$D$11,0,10*ROW('Sanitation Data'!D152))),CR158="No",ISNUMBER(OFFSET('Sanitation Data'!$D$11,0,10*ROW('Sanitation Data'!D152)))),CONCATENATE("[",ROUND(OFFSET('Sanitation Data'!$D$11,0,10*ROW('Sanitation Data'!D152)),0),"]"),IF(AND(ISNUMBER(OFFSET('Sanitation Data'!$D$11,0,10*ROW('Sanitation Data'!D152))),CR158="",ISNUMBER(OFFSET('Sanitation Data'!$D$11,0,10*ROW('Sanitation Data'!D152)))),OFFSET('Sanitation Data'!$D$11,0,10*ROW('Sanitation Data'!D152)),NA())))</f>
        <v>#N/A</v>
      </c>
      <c r="AD158" s="134" t="e">
        <f ca="1">+IF(AND(ISNUMBER(OFFSET('Sanitation Data'!$D$12,0,10*ROW('Sanitation Data'!D152))),CS158="Yes"),OFFSET('Sanitation Data'!$D$12,0,10*ROW('Sanitation Data'!D152)),IF(AND(ISNUMBER(OFFSET('Sanitation Data'!$D$12,0,10*ROW('Sanitation Data'!D152))),CS158="No",ISNUMBER(OFFSET('Sanitation Data'!$D$12,0,10*ROW('Sanitation Data'!D152)))),CONCATENATE("[",ROUND(OFFSET('Sanitation Data'!$D$12,0,10*ROW('Sanitation Data'!D152)),0),"]"),IF(AND(ISNUMBER(OFFSET('Sanitation Data'!$D$12,0,10*ROW('Sanitation Data'!D152))),CS158="",ISNUMBER(OFFSET('Sanitation Data'!$D$12,0,10*ROW('Sanitation Data'!D152)))),OFFSET('Sanitation Data'!$D$12,0,10*ROW('Sanitation Data'!D152)),NA())))</f>
        <v>#N/A</v>
      </c>
      <c r="AE158" s="134" t="e">
        <f ca="1">+IF(AND(ISNUMBER(OFFSET('Sanitation Data'!$D$13,0,10*ROW('Sanitation Data'!D152))),CT158="Yes"),OFFSET('Sanitation Data'!$D$13,0,10*ROW('Sanitation Data'!D152)),IF(AND(ISNUMBER(OFFSET('Sanitation Data'!$D$13,0,10*ROW('Sanitation Data'!D152))),CT158="No",ISNUMBER(OFFSET('Sanitation Data'!$D$13,0,10*ROW('Sanitation Data'!D152)))),CONCATENATE("[",ROUND(OFFSET('Sanitation Data'!$D$13,0,10*ROW('Sanitation Data'!D152)),0),"]"),IF(AND(ISNUMBER(OFFSET('Sanitation Data'!$D$13,0,10*ROW('Sanitation Data'!D152))),CT158="",ISNUMBER(OFFSET('Sanitation Data'!$D$13,0,10*ROW('Sanitation Data'!D152)))),OFFSET('Sanitation Data'!$D$13,0,10*ROW('Sanitation Data'!D152)),NA())))</f>
        <v>#N/A</v>
      </c>
      <c r="AF158" s="134" t="e">
        <f ca="1">+IF(AND(ISNUMBER(OFFSET('Sanitation Data'!$E$5,0,10*ROW('Sanitation Data'!E152))),CU158="Yes"),100-OFFSET('Sanitation Data'!$E$5,0,10*ROW('Sanitation Data'!E152)),IF(AND(ISNUMBER(OFFSET('Sanitation Data'!$E$5,0,10*ROW('Sanitation Data'!E152))),CU158="No",ISNUMBER(OFFSET('Sanitation Data'!$E$5,0,10*ROW('Sanitation Data'!E152)))),CONCATENATE("[",ROUND(100-OFFSET('Sanitation Data'!$E$5,0,10*ROW('Sanitation Data'!E152)),0),"]"),IF(AND(ISNUMBER(OFFSET('Sanitation Data'!$E$5,0,10*ROW('Sanitation Data'!E152))),CU158="",ISNUMBER(OFFSET('Sanitation Data'!$E$5,0,10*ROW('Sanitation Data'!E152)))),100-OFFSET('Sanitation Data'!$E$5,0,10*ROW('Sanitation Data'!E152)),NA())))</f>
        <v>#N/A</v>
      </c>
      <c r="AG158" s="134" t="e">
        <f ca="1">+IF(AND(ISNUMBER(OFFSET('Sanitation Data'!$E$7,0,10*ROW('Sanitation Data'!E152))),CV158="Yes"),OFFSET('Sanitation Data'!$E$7,0,10*ROW('Sanitation Data'!E152)),IF(AND(ISNUMBER(OFFSET('Sanitation Data'!$E$7,0,10*ROW('Sanitation Data'!E152))),CV158="No",ISNUMBER(OFFSET('Sanitation Data'!$E$7,0,10*ROW('Sanitation Data'!E152)))),CONCATENATE("[",ROUND(OFFSET('Sanitation Data'!$E$7,0,10*ROW('Sanitation Data'!E152)),0),"]"),IF(AND(ISNUMBER(OFFSET('Sanitation Data'!$E$7,0,10*ROW('Sanitation Data'!E152))),CV158="",ISNUMBER(OFFSET('Sanitation Data'!$E$7,0,10*ROW('Sanitation Data'!E152)))),OFFSET('Sanitation Data'!$E$7,0,10*ROW('Sanitation Data'!E152)),NA())))</f>
        <v>#N/A</v>
      </c>
      <c r="AH158" s="134" t="e">
        <f ca="1">+IF(AND(ISNUMBER(OFFSET('Sanitation Data'!$E$11,0,10*ROW('Sanitation Data'!E152))),CW158="Yes"),OFFSET('Sanitation Data'!$E$11,0,10*ROW('Sanitation Data'!E152)),IF(AND(ISNUMBER(OFFSET('Sanitation Data'!$E$11,0,10*ROW('Sanitation Data'!E152))),CW158="No",ISNUMBER(OFFSET('Sanitation Data'!$E$11,0,10*ROW('Sanitation Data'!E152)))),CONCATENATE("[",ROUND(OFFSET('Sanitation Data'!$E$11,0,10*ROW('Sanitation Data'!E152)),0),"]"),IF(AND(ISNUMBER(OFFSET('Sanitation Data'!$E$11,0,10*ROW('Sanitation Data'!E152))),CW158="",ISNUMBER(OFFSET('Sanitation Data'!$E$11,0,10*ROW('Sanitation Data'!E152)))),OFFSET('Sanitation Data'!$E$11,0,10*ROW('Sanitation Data'!E152)),NA())))</f>
        <v>#N/A</v>
      </c>
      <c r="AI158" s="134" t="e">
        <f ca="1">+IF(AND(ISNUMBER(OFFSET('Sanitation Data'!$E$12,0,10*ROW('Sanitation Data'!E152))),CX158="Yes"),OFFSET('Sanitation Data'!$E$12,0,10*ROW('Sanitation Data'!E152)),IF(AND(ISNUMBER(OFFSET('Sanitation Data'!$E$12,0,10*ROW('Sanitation Data'!E152))),CX158="No",ISNUMBER(OFFSET('Sanitation Data'!$E$12,0,10*ROW('Sanitation Data'!E152)))),CONCATENATE("[",ROUND(OFFSET('Sanitation Data'!$E$12,0,10*ROW('Sanitation Data'!E152)),0),"]"),IF(AND(ISNUMBER(OFFSET('Sanitation Data'!$E$12,0,10*ROW('Sanitation Data'!E152))),CX158="",ISNUMBER(OFFSET('Sanitation Data'!$E$12,0,10*ROW('Sanitation Data'!E152)))),OFFSET('Sanitation Data'!$E$12,0,10*ROW('Sanitation Data'!E152)),NA())))</f>
        <v>#N/A</v>
      </c>
      <c r="AJ158" s="134" t="e">
        <f ca="1">+IF(AND(ISNUMBER(OFFSET('Sanitation Data'!$E$13,0,10*ROW('Sanitation Data'!E152))),CY158="Yes"),OFFSET('Sanitation Data'!$E$13,0,10*ROW('Sanitation Data'!E152)),IF(AND(ISNUMBER(OFFSET('Sanitation Data'!$E$13,0,10*ROW('Sanitation Data'!E152))),CY158="No",ISNUMBER(OFFSET('Sanitation Data'!$E$13,0,10*ROW('Sanitation Data'!E152)))),CONCATENATE("[",ROUND(OFFSET('Sanitation Data'!$E$13,0,10*ROW('Sanitation Data'!E152)),0),"]"),IF(AND(ISNUMBER(OFFSET('Sanitation Data'!$E$13,0,10*ROW('Sanitation Data'!E152))),CY158="",ISNUMBER(OFFSET('Sanitation Data'!$E$13,0,10*ROW('Sanitation Data'!E152)))),OFFSET('Sanitation Data'!$E$13,0,10*ROW('Sanitation Data'!E152)),NA())))</f>
        <v>#N/A</v>
      </c>
      <c r="AK158" s="134" t="e">
        <f ca="1">+IF(AND(ISNUMBER(OFFSET('Sanitation Data'!$F$5,0,10*ROW('Sanitation Data'!F152))),CZ158="Yes"),100-OFFSET('Sanitation Data'!$F$5,0,10*ROW('Sanitation Data'!F152)),IF(AND(ISNUMBER(OFFSET('Sanitation Data'!$F$5,0,10*ROW('Sanitation Data'!F152))),CZ158="No",ISNUMBER(OFFSET('Sanitation Data'!$F$5,0,10*ROW('Sanitation Data'!F152)))),CONCATENATE("[",ROUND(100-OFFSET('Sanitation Data'!$F$5,0,10*ROW('Sanitation Data'!F152)),0),"]"),IF(AND(ISNUMBER(OFFSET('Sanitation Data'!$F$5,0,10*ROW('Sanitation Data'!F152))),CZ158="",ISNUMBER(OFFSET('Sanitation Data'!$F$5,0,10*ROW('Sanitation Data'!F152)))),100-OFFSET('Sanitation Data'!$F$5,0,10*ROW('Sanitation Data'!F152)),NA())))</f>
        <v>#N/A</v>
      </c>
      <c r="AL158" s="134" t="e">
        <f ca="1">+IF(AND(ISNUMBER(OFFSET('Sanitation Data'!$F$7,0,10*ROW('Sanitation Data'!F152))),DA158="Yes"),OFFSET('Sanitation Data'!$F$7,0,10*ROW('Sanitation Data'!F152)),IF(AND(ISNUMBER(OFFSET('Sanitation Data'!$F$7,0,10*ROW('Sanitation Data'!F152))),DA158="No",ISNUMBER(OFFSET('Sanitation Data'!$F$7,0,10*ROW('Sanitation Data'!F152)))),CONCATENATE("[",ROUND(OFFSET('Sanitation Data'!$F$7,0,10*ROW('Sanitation Data'!F152)),0),"]"),IF(AND(ISNUMBER(OFFSET('Sanitation Data'!$F$7,0,10*ROW('Sanitation Data'!F152))),DA158="",ISNUMBER(OFFSET('Sanitation Data'!$F$7,0,10*ROW('Sanitation Data'!F152)))),OFFSET('Sanitation Data'!$F$7,0,10*ROW('Sanitation Data'!F152)),NA())))</f>
        <v>#N/A</v>
      </c>
      <c r="AM158" s="134" t="e">
        <f ca="1">+IF(AND(ISNUMBER(OFFSET('Sanitation Data'!$F$11,0,10*ROW('Sanitation Data'!F152))),DB158="Yes"),OFFSET('Sanitation Data'!$F$11,0,10*ROW('Sanitation Data'!F152)),IF(AND(ISNUMBER(OFFSET('Sanitation Data'!$F$11,0,10*ROW('Sanitation Data'!F152))),DB158="No",ISNUMBER(OFFSET('Sanitation Data'!$F$11,0,10*ROW('Sanitation Data'!F152)))),CONCATENATE("[",ROUND(OFFSET('Sanitation Data'!$F$11,0,10*ROW('Sanitation Data'!F152)),0),"]"),IF(AND(ISNUMBER(OFFSET('Sanitation Data'!$F$11,0,10*ROW('Sanitation Data'!F152))),DB158="",ISNUMBER(OFFSET('Sanitation Data'!$F$11,0,10*ROW('Sanitation Data'!F152)))),OFFSET('Sanitation Data'!$F$11,0,10*ROW('Sanitation Data'!F152)),NA())))</f>
        <v>#N/A</v>
      </c>
      <c r="AN158" s="134" t="e">
        <f ca="1">+IF(AND(ISNUMBER(OFFSET('Sanitation Data'!$F$12,0,10*ROW('Sanitation Data'!F152))),DC158="Yes"),OFFSET('Sanitation Data'!$F$12,0,10*ROW('Sanitation Data'!F152)),IF(AND(ISNUMBER(OFFSET('Sanitation Data'!$F$12,0,10*ROW('Sanitation Data'!F152))),DC158="No",ISNUMBER(OFFSET('Sanitation Data'!$F$12,0,10*ROW('Sanitation Data'!F152)))),CONCATENATE("[",ROUND(OFFSET('Sanitation Data'!$F$12,0,10*ROW('Sanitation Data'!F152)),0),"]"),IF(AND(ISNUMBER(OFFSET('Sanitation Data'!$F$12,0,10*ROW('Sanitation Data'!F152))),DC158="",ISNUMBER(OFFSET('Sanitation Data'!$F$12,0,10*ROW('Sanitation Data'!F152)))),OFFSET('Sanitation Data'!$F$12,0,10*ROW('Sanitation Data'!F152)),NA())))</f>
        <v>#N/A</v>
      </c>
      <c r="AO158" s="134" t="e">
        <f ca="1">+IF(AND(ISNUMBER(OFFSET('Sanitation Data'!$F$13,0,10*ROW('Sanitation Data'!F152))),DD158="Yes"),OFFSET('Sanitation Data'!$F$13,0,10*ROW('Sanitation Data'!F152)),IF(AND(ISNUMBER(OFFSET('Sanitation Data'!$F$13,0,10*ROW('Sanitation Data'!F152))),DD158="No",ISNUMBER(OFFSET('Sanitation Data'!$F$13,0,10*ROW('Sanitation Data'!F152)))),CONCATENATE("[",ROUND(OFFSET('Sanitation Data'!$F$13,0,10*ROW('Sanitation Data'!F152)),0),"]"),IF(AND(ISNUMBER(OFFSET('Sanitation Data'!$F$13,0,10*ROW('Sanitation Data'!F152))),DD158="",ISNUMBER(OFFSET('Sanitation Data'!$F$13,0,10*ROW('Sanitation Data'!F152)))),OFFSET('Sanitation Data'!$F$13,0,10*ROW('Sanitation Data'!F152)),NA())))</f>
        <v>#N/A</v>
      </c>
      <c r="AP158" s="134" t="e">
        <f ca="1">+IF(AND(ISNUMBER(OFFSET('Sanitation Data'!$G$5,0,10*ROW('Sanitation Data'!G152))),DE158="Yes"),100-OFFSET('Sanitation Data'!$G$5,0,10*ROW('Sanitation Data'!G152)),IF(AND(ISNUMBER(OFFSET('Sanitation Data'!$G$5,0,10*ROW('Sanitation Data'!G152))),DE158="No",ISNUMBER(OFFSET('Sanitation Data'!$G$5,0,10*ROW('Sanitation Data'!G152)))),CONCATENATE("[",ROUND(100-OFFSET('Sanitation Data'!$G$5,0,10*ROW('Sanitation Data'!G152)),0),"]"),IF(AND(ISNUMBER(OFFSET('Sanitation Data'!$G$5,0,10*ROW('Sanitation Data'!G152))),DE158="",ISNUMBER(OFFSET('Sanitation Data'!$G$5,0,10*ROW('Sanitation Data'!G152)))),100-OFFSET('Sanitation Data'!$G$5,0,10*ROW('Sanitation Data'!G152)),NA())))</f>
        <v>#N/A</v>
      </c>
      <c r="AQ158" s="134" t="e">
        <f ca="1">+IF(AND(ISNUMBER(OFFSET('Sanitation Data'!$G$7,0,10*ROW('Sanitation Data'!G152))),DF158="Yes"),OFFSET('Sanitation Data'!$G$7,0,10*ROW('Sanitation Data'!G152)),IF(AND(ISNUMBER(OFFSET('Sanitation Data'!$G$7,0,10*ROW('Sanitation Data'!G152))),DF158="No",ISNUMBER(OFFSET('Sanitation Data'!$G$7,0,10*ROW('Sanitation Data'!G152)))),CONCATENATE("[",ROUND(OFFSET('Sanitation Data'!$G$7,0,10*ROW('Sanitation Data'!G152)),0),"]"),IF(AND(ISNUMBER(OFFSET('Sanitation Data'!$G$7,0,10*ROW('Sanitation Data'!G152))),DF158="",ISNUMBER(OFFSET('Sanitation Data'!$G$7,0,10*ROW('Sanitation Data'!G152)))),OFFSET('Sanitation Data'!$G$7,0,10*ROW('Sanitation Data'!G152)),NA())))</f>
        <v>#N/A</v>
      </c>
      <c r="AR158" s="134" t="e">
        <f ca="1">+IF(AND(ISNUMBER(OFFSET('Sanitation Data'!$G$11,0,10*ROW('Sanitation Data'!G152))),DG158="Yes"),OFFSET('Sanitation Data'!$G$11,0,10*ROW('Sanitation Data'!G152)),IF(AND(ISNUMBER(OFFSET('Sanitation Data'!$G$11,0,10*ROW('Sanitation Data'!G152))),DG158="No",ISNUMBER(OFFSET('Sanitation Data'!$G$11,0,10*ROW('Sanitation Data'!G152)))),CONCATENATE("[",ROUND(OFFSET('Sanitation Data'!$G$11,0,10*ROW('Sanitation Data'!G152)),0),"]"),IF(AND(ISNUMBER(OFFSET('Sanitation Data'!$G$11,0,10*ROW('Sanitation Data'!G152))),DG158="",ISNUMBER(OFFSET('Sanitation Data'!$G$11,0,10*ROW('Sanitation Data'!G152)))),OFFSET('Sanitation Data'!$G$11,0,10*ROW('Sanitation Data'!G152)),NA())))</f>
        <v>#N/A</v>
      </c>
      <c r="AS158" s="134" t="e">
        <f ca="1">+IF(AND(ISNUMBER(OFFSET('Sanitation Data'!$G$12,0,10*ROW('Sanitation Data'!G152))),DH158="Yes"),OFFSET('Sanitation Data'!$G$12,0,10*ROW('Sanitation Data'!G152)),IF(AND(ISNUMBER(OFFSET('Sanitation Data'!$G$12,0,10*ROW('Sanitation Data'!G152))),DH158="No",ISNUMBER(OFFSET('Sanitation Data'!$G$12,0,10*ROW('Sanitation Data'!G152)))),CONCATENATE("[",ROUND(OFFSET('Sanitation Data'!$G$12,0,10*ROW('Sanitation Data'!G152)),0),"]"),IF(AND(ISNUMBER(OFFSET('Sanitation Data'!$G$12,0,10*ROW('Sanitation Data'!G152))),DH158="",ISNUMBER(OFFSET('Sanitation Data'!$G$12,0,10*ROW('Sanitation Data'!G152)))),OFFSET('Sanitation Data'!$G$12,0,10*ROW('Sanitation Data'!G152)),NA())))</f>
        <v>#N/A</v>
      </c>
      <c r="AT158" s="134" t="e">
        <f ca="1">+IF(AND(ISNUMBER(OFFSET('Sanitation Data'!$G$13,0,10*ROW('Sanitation Data'!G152))),DI158="Yes"),OFFSET('Sanitation Data'!$G$13,0,10*ROW('Sanitation Data'!G152)),IF(AND(ISNUMBER(OFFSET('Sanitation Data'!$G$13,0,10*ROW('Sanitation Data'!G152))),DI158="No",ISNUMBER(OFFSET('Sanitation Data'!$G$13,0,10*ROW('Sanitation Data'!G152)))),CONCATENATE("[",ROUND(OFFSET('Sanitation Data'!$G$13,0,10*ROW('Sanitation Data'!G152)),0),"]"),IF(AND(ISNUMBER(OFFSET('Sanitation Data'!$G$13,0,10*ROW('Sanitation Data'!G152))),DI158="",ISNUMBER(OFFSET('Sanitation Data'!$G$13,0,10*ROW('Sanitation Data'!G152)))),OFFSET('Sanitation Data'!$G$13,0,10*ROW('Sanitation Data'!G152)),NA())))</f>
        <v>#N/A</v>
      </c>
      <c r="AU158" s="134" t="e">
        <f ca="1">+IF(AND(ISNUMBER(OFFSET('Sanitation Data'!$H$5,0,10*ROW('Sanitation Data'!H152))),DJ158="Yes"),100-OFFSET('Sanitation Data'!$H$5,0,10*ROW('Sanitation Data'!H152)),IF(AND(ISNUMBER(OFFSET('Sanitation Data'!$H$5,0,10*ROW('Sanitation Data'!H152))),DJ158="No",ISNUMBER(OFFSET('Sanitation Data'!$H$5,0,10*ROW('Sanitation Data'!H152)))),CONCATENATE("[",ROUND(100-OFFSET('Sanitation Data'!$H$5,0,10*ROW('Sanitation Data'!H152)),0),"]"),IF(AND(ISNUMBER(OFFSET('Sanitation Data'!$H$5,0,10*ROW('Sanitation Data'!H152))),DJ158="",ISNUMBER(OFFSET('Sanitation Data'!$H$5,0,10*ROW('Sanitation Data'!H152)))),100-OFFSET('Sanitation Data'!$H$5,0,10*ROW('Sanitation Data'!H152)),NA())))</f>
        <v>#N/A</v>
      </c>
      <c r="AV158" s="134" t="e">
        <f ca="1">+IF(AND(ISNUMBER(OFFSET('Sanitation Data'!$H$7,0,10*ROW('Sanitation Data'!H152))),DK158="Yes"),OFFSET('Sanitation Data'!$H$7,0,10*ROW('Sanitation Data'!H152)),IF(AND(ISNUMBER(OFFSET('Sanitation Data'!$H$7,0,10*ROW('Sanitation Data'!H152))),DK158="No",ISNUMBER(OFFSET('Sanitation Data'!$H$7,0,10*ROW('Sanitation Data'!H152)))),CONCATENATE("[",ROUND(OFFSET('Sanitation Data'!$H$7,0,10*ROW('Sanitation Data'!H152)),0),"]"),IF(AND(ISNUMBER(OFFSET('Sanitation Data'!$H$7,0,10*ROW('Sanitation Data'!H152))),DK158="",ISNUMBER(OFFSET('Sanitation Data'!$H$7,0,10*ROW('Sanitation Data'!H152)))),OFFSET('Sanitation Data'!$H$7,0,10*ROW('Sanitation Data'!H152)),NA())))</f>
        <v>#N/A</v>
      </c>
      <c r="AW158" s="134" t="e">
        <f ca="1">+IF(AND(ISNUMBER(OFFSET('Sanitation Data'!$H$11,0,10*ROW('Sanitation Data'!H152))),DL158="Yes"),OFFSET('Sanitation Data'!$H$11,0,10*ROW('Sanitation Data'!H152)),IF(AND(ISNUMBER(OFFSET('Sanitation Data'!$H$11,0,10*ROW('Sanitation Data'!H152))),DL158="No",ISNUMBER(OFFSET('Sanitation Data'!$H$11,0,10*ROW('Sanitation Data'!H152)))),CONCATENATE("[",ROUND(OFFSET('Sanitation Data'!$H$11,0,10*ROW('Sanitation Data'!H152)),0),"]"),IF(AND(ISNUMBER(OFFSET('Sanitation Data'!$H$11,0,10*ROW('Sanitation Data'!H152))),DL158="",ISNUMBER(OFFSET('Sanitation Data'!$H$11,0,10*ROW('Sanitation Data'!H152)))),OFFSET('Sanitation Data'!$H$11,0,10*ROW('Sanitation Data'!H152)),NA())))</f>
        <v>#N/A</v>
      </c>
      <c r="AX158" s="134" t="e">
        <f ca="1">+IF(AND(ISNUMBER(OFFSET('Sanitation Data'!$H$12,0,10*ROW('Sanitation Data'!H152))),DM158="Yes"),OFFSET('Sanitation Data'!$H$12,0,10*ROW('Sanitation Data'!H152)),IF(AND(ISNUMBER(OFFSET('Sanitation Data'!$H$12,0,10*ROW('Sanitation Data'!H152))),DM158="No",ISNUMBER(OFFSET('Sanitation Data'!$H$12,0,10*ROW('Sanitation Data'!H152)))),CONCATENATE("[",ROUND(OFFSET('Sanitation Data'!$H$12,0,10*ROW('Sanitation Data'!H152)),0),"]"),IF(AND(ISNUMBER(OFFSET('Sanitation Data'!$H$12,0,10*ROW('Sanitation Data'!H152))),DM158="",ISNUMBER(OFFSET('Sanitation Data'!$H$12,0,10*ROW('Sanitation Data'!H152)))),OFFSET('Sanitation Data'!$H$12,0,10*ROW('Sanitation Data'!H152)),NA())))</f>
        <v>#N/A</v>
      </c>
      <c r="AY158" s="134" t="e">
        <f ca="1">+IF(AND(ISNUMBER(OFFSET('Sanitation Data'!$H$13,0,10*ROW('Sanitation Data'!H152))),DN158="Yes"),OFFSET('Sanitation Data'!$H$13,0,10*ROW('Sanitation Data'!H152)),IF(AND(ISNUMBER(OFFSET('Sanitation Data'!$H$13,0,10*ROW('Sanitation Data'!H152))),DN158="No",ISNUMBER(OFFSET('Sanitation Data'!$H$13,0,10*ROW('Sanitation Data'!H152)))),CONCATENATE("[",ROUND(OFFSET('Sanitation Data'!$H$13,0,10*ROW('Sanitation Data'!H152)),0),"]"),IF(AND(ISNUMBER(OFFSET('Sanitation Data'!$H$13,0,10*ROW('Sanitation Data'!H152))),DN158="",ISNUMBER(OFFSET('Sanitation Data'!$H$13,0,10*ROW('Sanitation Data'!H152)))),OFFSET('Sanitation Data'!$H$13,0,10*ROW('Sanitation Data'!H152)),NA())))</f>
        <v>#N/A</v>
      </c>
      <c r="AZ158" s="135" t="e">
        <f ca="1">+IF(AND(ISNUMBER(OFFSET('Hygiene Data'!$C$6,0,10*ROW('Hygiene Data'!C152))),DO158="Yes"),OFFSET('Hygiene Data'!$C$6,0,10*ROW('Hygiene Data'!C152)),IF(AND(ISNUMBER(OFFSET('Hygiene Data'!$C$6,0,10*ROW('Hygiene Data'!C152))),DO158="No",ISNUMBER(OFFSET('Hygiene Data'!$C$6,0,10*ROW('Hygiene Data'!C152)))),CONCATENATE("[",ROUND(OFFSET('Hygiene Data'!$C$6,0,10*ROW('Hygiene Data'!C152)),0),"]"),IF(AND(ISNUMBER(OFFSET('Hygiene Data'!$C$6,0,10*ROW('Hygiene Data'!C152))),DO158="",ISNUMBER(OFFSET('Hygiene Data'!$C$6,0,10*ROW('Hygiene Data'!C152)))),OFFSET('Hygiene Data'!$C$6,0,10*ROW('Hygiene Data'!C152)),NA())))</f>
        <v>#N/A</v>
      </c>
      <c r="BA158" s="135" t="e">
        <f ca="1">+IF(AND(ISNUMBER(OFFSET('Hygiene Data'!$C$8,0,10*ROW('Hygiene Data'!C152))),DP158="Yes"),OFFSET('Hygiene Data'!$C$8,0,10*ROW('Hygiene Data'!C152)),IF(AND(ISNUMBER(OFFSET('Hygiene Data'!$C$8,0,10*ROW('Hygiene Data'!C152))),DP158="No",ISNUMBER(OFFSET('Hygiene Data'!$C$8,0,10*ROW('Hygiene Data'!C152)))),CONCATENATE("[",ROUND(OFFSET('Hygiene Data'!$C$8,0,10*ROW('Hygiene Data'!C152)),0),"]"),IF(AND(ISNUMBER(OFFSET('Hygiene Data'!$C$8,0,10*ROW('Hygiene Data'!C152))),DP158="",ISNUMBER(OFFSET('Hygiene Data'!$C$8,0,10*ROW('Hygiene Data'!C152)))),OFFSET('Hygiene Data'!$C$8,0,10*ROW('Hygiene Data'!C152)),NA())))</f>
        <v>#N/A</v>
      </c>
      <c r="BB158" s="135" t="e">
        <f ca="1">+IF(AND(ISNUMBER(OFFSET('Hygiene Data'!$C$10,0,10*ROW('Hygiene Data'!C152))),DQ158="Yes"),OFFSET('Hygiene Data'!$C$10,0,10*ROW('Hygiene Data'!C152)),IF(AND(ISNUMBER(OFFSET('Hygiene Data'!$C$10,0,10*ROW('Hygiene Data'!C152))),DQ158="No",ISNUMBER(OFFSET('Hygiene Data'!$C$10,0,10*ROW('Hygiene Data'!C152)))),CONCATENATE("[",ROUND(OFFSET('Hygiene Data'!$C$10,0,10*ROW('Hygiene Data'!C152)),0),"]"),IF(AND(ISNUMBER(OFFSET('Hygiene Data'!$C$10,0,10*ROW('Hygiene Data'!C152))),DQ158="",ISNUMBER(OFFSET('Hygiene Data'!$C$10,0,10*ROW('Hygiene Data'!C152)))),OFFSET('Hygiene Data'!$C$10,0,10*ROW('Hygiene Data'!C152)),NA())))</f>
        <v>#N/A</v>
      </c>
      <c r="BC158" s="135" t="e">
        <f ca="1">+IF(AND(ISNUMBER(OFFSET('Hygiene Data'!$D$6,0,10*ROW('Hygiene Data'!D152))),DR158="Yes"),OFFSET('Hygiene Data'!$D$6,0,10*ROW('Hygiene Data'!D152)),IF(AND(ISNUMBER(OFFSET('Hygiene Data'!$D$6,0,10*ROW('Hygiene Data'!D152))),DR158="No",ISNUMBER(OFFSET('Hygiene Data'!$D$6,0,10*ROW('Hygiene Data'!D152)))),CONCATENATE("[",ROUND(OFFSET('Hygiene Data'!$D$6,0,10*ROW('Hygiene Data'!D152)),0),"]"),IF(AND(ISNUMBER(OFFSET('Hygiene Data'!$D$6,0,10*ROW('Hygiene Data'!D152))),DR158="",ISNUMBER(OFFSET('Hygiene Data'!$D$6,0,10*ROW('Hygiene Data'!D152)))),OFFSET('Hygiene Data'!$D$6,0,10*ROW('Hygiene Data'!D152)),NA())))</f>
        <v>#N/A</v>
      </c>
      <c r="BD158" s="135" t="e">
        <f ca="1">+IF(AND(ISNUMBER(OFFSET('Hygiene Data'!$D$8,0,10*ROW('Hygiene Data'!D152))),DS158="Yes"),OFFSET('Hygiene Data'!$D$8,0,10*ROW('Hygiene Data'!D152)),IF(AND(ISNUMBER(OFFSET('Hygiene Data'!$D$8,0,10*ROW('Hygiene Data'!D152))),DS158="No",ISNUMBER(OFFSET('Hygiene Data'!$D$8,0,10*ROW('Hygiene Data'!D152)))),CONCATENATE("[",ROUND(OFFSET('Hygiene Data'!$D$8,0,10*ROW('Hygiene Data'!D152)),0),"]"),IF(AND(ISNUMBER(OFFSET('Hygiene Data'!$D$8,0,10*ROW('Hygiene Data'!D152))),DS158="",ISNUMBER(OFFSET('Hygiene Data'!$D$8,0,10*ROW('Hygiene Data'!D152)))),OFFSET('Hygiene Data'!$D$8,0,10*ROW('Hygiene Data'!D152)),NA())))</f>
        <v>#N/A</v>
      </c>
      <c r="BE158" s="135" t="e">
        <f ca="1">+IF(AND(ISNUMBER(OFFSET('Hygiene Data'!$D$10,0,10*ROW('Hygiene Data'!D152))),DT158="Yes"),OFFSET('Hygiene Data'!$D$10,0,10*ROW('Hygiene Data'!D152)),IF(AND(ISNUMBER(OFFSET('Hygiene Data'!$D$10,0,10*ROW('Hygiene Data'!D152))),DT158="No",ISNUMBER(OFFSET('Hygiene Data'!$D$10,0,10*ROW('Hygiene Data'!D152)))),CONCATENATE("[",ROUND(OFFSET('Hygiene Data'!$D$10,0,10*ROW('Hygiene Data'!D152)),0),"]"),IF(AND(ISNUMBER(OFFSET('Hygiene Data'!$D$10,0,10*ROW('Hygiene Data'!D152))),DT158="",ISNUMBER(OFFSET('Hygiene Data'!$D$10,0,10*ROW('Hygiene Data'!D152)))),OFFSET('Hygiene Data'!$D$10,0,10*ROW('Hygiene Data'!D152)),NA())))</f>
        <v>#N/A</v>
      </c>
      <c r="BF158" s="135" t="e">
        <f ca="1">+IF(AND(ISNUMBER(OFFSET('Hygiene Data'!$E$6,0,10*ROW('Hygiene Data'!E152))),DU158="Yes"),OFFSET('Hygiene Data'!$E$6,0,10*ROW('Hygiene Data'!E152)),IF(AND(ISNUMBER(OFFSET('Hygiene Data'!$E$6,0,10*ROW('Hygiene Data'!E152))),DU158="No",ISNUMBER(OFFSET('Hygiene Data'!$E$6,0,10*ROW('Hygiene Data'!E152)))),CONCATENATE("[",ROUND(OFFSET('Hygiene Data'!$E$6,0,10*ROW('Hygiene Data'!E152)),0),"]"),IF(AND(ISNUMBER(OFFSET('Hygiene Data'!$E$6,0,10*ROW('Hygiene Data'!E152))),DU158="",ISNUMBER(OFFSET('Hygiene Data'!$E$6,0,10*ROW('Hygiene Data'!E152)))),OFFSET('Hygiene Data'!$E$6,0,10*ROW('Hygiene Data'!E152)),NA())))</f>
        <v>#N/A</v>
      </c>
      <c r="BG158" s="135" t="e">
        <f ca="1">+IF(AND(ISNUMBER(OFFSET('Hygiene Data'!$E$8,0,10*ROW('Hygiene Data'!E152))),DV158="Yes"),OFFSET('Hygiene Data'!$E$8,0,10*ROW('Hygiene Data'!E152)),IF(AND(ISNUMBER(OFFSET('Hygiene Data'!$E$8,0,10*ROW('Hygiene Data'!E152))),DV158="No",ISNUMBER(OFFSET('Hygiene Data'!$E$8,0,10*ROW('Hygiene Data'!E152)))),CONCATENATE("[",ROUND(OFFSET('Hygiene Data'!$E$8,0,10*ROW('Hygiene Data'!E152)),0),"]"),IF(AND(ISNUMBER(OFFSET('Hygiene Data'!$E$8,0,10*ROW('Hygiene Data'!E152))),DV158="",ISNUMBER(OFFSET('Hygiene Data'!$E$8,0,10*ROW('Hygiene Data'!E152)))),OFFSET('Hygiene Data'!$E$8,0,10*ROW('Hygiene Data'!E152)),NA())))</f>
        <v>#N/A</v>
      </c>
      <c r="BH158" s="135" t="e">
        <f ca="1">+IF(AND(ISNUMBER(OFFSET('Hygiene Data'!$E$10,0,10*ROW('Hygiene Data'!E152))),DW158="Yes"),OFFSET('Hygiene Data'!$E$10,0,10*ROW('Hygiene Data'!E152)),IF(AND(ISNUMBER(OFFSET('Hygiene Data'!$E$10,0,10*ROW('Hygiene Data'!E152))),DW158="No",ISNUMBER(OFFSET('Hygiene Data'!$E$10,0,10*ROW('Hygiene Data'!E152)))),CONCATENATE("[",ROUND(OFFSET('Hygiene Data'!$E$10,0,10*ROW('Hygiene Data'!E152)),0),"]"),IF(AND(ISNUMBER(OFFSET('Hygiene Data'!$E$10,0,10*ROW('Hygiene Data'!E152))),DW158="",ISNUMBER(OFFSET('Hygiene Data'!$E$10,0,10*ROW('Hygiene Data'!E152)))),OFFSET('Hygiene Data'!$E$10,0,10*ROW('Hygiene Data'!E152)),NA())))</f>
        <v>#N/A</v>
      </c>
      <c r="BI158" s="135" t="e">
        <f ca="1">+IF(AND(ISNUMBER(OFFSET('Hygiene Data'!$F$6,0,10*ROW('Hygiene Data'!F152))),DX158="Yes"),OFFSET('Hygiene Data'!$F$6,0,10*ROW('Hygiene Data'!F152)),IF(AND(ISNUMBER(OFFSET('Hygiene Data'!$F$6,0,10*ROW('Hygiene Data'!F152))),DX158="No",ISNUMBER(OFFSET('Hygiene Data'!$F$6,0,10*ROW('Hygiene Data'!F152)))),CONCATENATE("[",ROUND(OFFSET('Hygiene Data'!$F$6,0,10*ROW('Hygiene Data'!F152)),0),"]"),IF(AND(ISNUMBER(OFFSET('Hygiene Data'!$F$6,0,10*ROW('Hygiene Data'!F152))),DX158="",ISNUMBER(OFFSET('Hygiene Data'!$F$6,0,10*ROW('Hygiene Data'!F152)))),OFFSET('Hygiene Data'!$F$6,0,10*ROW('Hygiene Data'!F152)),NA())))</f>
        <v>#N/A</v>
      </c>
      <c r="BJ158" s="135" t="e">
        <f ca="1">+IF(AND(ISNUMBER(OFFSET('Hygiene Data'!$F$8,0,10*ROW('Hygiene Data'!F152))),DY158="Yes"),OFFSET('Hygiene Data'!$F$8,0,10*ROW('Hygiene Data'!F152)),IF(AND(ISNUMBER(OFFSET('Hygiene Data'!$F$8,0,10*ROW('Hygiene Data'!F152))),DY158="No",ISNUMBER(OFFSET('Hygiene Data'!$F$8,0,10*ROW('Hygiene Data'!F152)))),CONCATENATE("[",ROUND(OFFSET('Hygiene Data'!$F$8,0,10*ROW('Hygiene Data'!F152)),0),"]"),IF(AND(ISNUMBER(OFFSET('Hygiene Data'!$F$8,0,10*ROW('Hygiene Data'!F152))),DY158="",ISNUMBER(OFFSET('Hygiene Data'!$F$8,0,10*ROW('Hygiene Data'!F152)))),OFFSET('Hygiene Data'!$F$8,0,10*ROW('Hygiene Data'!F152)),NA())))</f>
        <v>#N/A</v>
      </c>
      <c r="BK158" s="135" t="e">
        <f ca="1">+IF(AND(ISNUMBER(OFFSET('Hygiene Data'!$F$10,0,10*ROW('Hygiene Data'!F152))),DZ158="Yes"),OFFSET('Hygiene Data'!$F$10,0,10*ROW('Hygiene Data'!F152)),IF(AND(ISNUMBER(OFFSET('Hygiene Data'!$F$10,0,10*ROW('Hygiene Data'!F152))),DZ158="No",ISNUMBER(OFFSET('Hygiene Data'!$F$10,0,10*ROW('Hygiene Data'!F152)))),CONCATENATE("[",ROUND(OFFSET('Hygiene Data'!$F$10,0,10*ROW('Hygiene Data'!F152)),0),"]"),IF(AND(ISNUMBER(OFFSET('Hygiene Data'!$F$10,0,10*ROW('Hygiene Data'!F152))),DZ158="",ISNUMBER(OFFSET('Hygiene Data'!$F$10,0,10*ROW('Hygiene Data'!F152)))),OFFSET('Hygiene Data'!$F$10,0,10*ROW('Hygiene Data'!F152)),NA())))</f>
        <v>#N/A</v>
      </c>
      <c r="BL158" s="135" t="e">
        <f ca="1">+IF(AND(ISNUMBER(OFFSET('Hygiene Data'!$G$6,0,10*ROW('Hygiene Data'!G152))),EA158="Yes"),OFFSET('Hygiene Data'!$G$6,0,10*ROW('Hygiene Data'!G152)),IF(AND(ISNUMBER(OFFSET('Hygiene Data'!$G$6,0,10*ROW('Hygiene Data'!G152))),EA158="No",ISNUMBER(OFFSET('Hygiene Data'!$G$6,0,10*ROW('Hygiene Data'!G152)))),CONCATENATE("[",ROUND(OFFSET('Hygiene Data'!$G$6,0,10*ROW('Hygiene Data'!G152)),0),"]"),IF(AND(ISNUMBER(OFFSET('Hygiene Data'!$G$6,0,10*ROW('Hygiene Data'!G152))),EA158="",ISNUMBER(OFFSET('Hygiene Data'!$G$6,0,10*ROW('Hygiene Data'!G152)))),OFFSET('Hygiene Data'!$G$6,0,10*ROW('Hygiene Data'!G152)),NA())))</f>
        <v>#N/A</v>
      </c>
      <c r="BM158" s="135" t="e">
        <f ca="1">+IF(AND(ISNUMBER(OFFSET('Hygiene Data'!$G$8,0,10*ROW('Hygiene Data'!G152))),EB158="Yes"),OFFSET('Hygiene Data'!$G$8,0,10*ROW('Hygiene Data'!G152)),IF(AND(ISNUMBER(OFFSET('Hygiene Data'!$G$8,0,10*ROW('Hygiene Data'!G152))),EB158="No",ISNUMBER(OFFSET('Hygiene Data'!$G$8,0,10*ROW('Hygiene Data'!G152)))),CONCATENATE("[",ROUND(OFFSET('Hygiene Data'!$G$8,0,10*ROW('Hygiene Data'!G152)),0),"]"),IF(AND(ISNUMBER(OFFSET('Hygiene Data'!$G$8,0,10*ROW('Hygiene Data'!G152))),EB158="",ISNUMBER(OFFSET('Hygiene Data'!$G$8,0,10*ROW('Hygiene Data'!G152)))),OFFSET('Hygiene Data'!$G$8,0,10*ROW('Hygiene Data'!G152)),NA())))</f>
        <v>#N/A</v>
      </c>
      <c r="BN158" s="135" t="e">
        <f ca="1">+IF(AND(ISNUMBER(OFFSET('Hygiene Data'!$G$10,0,10*ROW('Hygiene Data'!G152))),EC158="Yes"),OFFSET('Hygiene Data'!$G$10,0,10*ROW('Hygiene Data'!G152)),IF(AND(ISNUMBER(OFFSET('Hygiene Data'!$G$10,0,10*ROW('Hygiene Data'!G152))),EC158="No",ISNUMBER(OFFSET('Hygiene Data'!$G$10,0,10*ROW('Hygiene Data'!G152)))),CONCATENATE("[",ROUND(OFFSET('Hygiene Data'!$G$10,0,10*ROW('Hygiene Data'!G152)),0),"]"),IF(AND(ISNUMBER(OFFSET('Hygiene Data'!$G$10,0,10*ROW('Hygiene Data'!G152))),EC158="",ISNUMBER(OFFSET('Hygiene Data'!$G$10,0,10*ROW('Hygiene Data'!G152)))),OFFSET('Hygiene Data'!$G$10,0,10*ROW('Hygiene Data'!G152)),NA())))</f>
        <v>#N/A</v>
      </c>
      <c r="BO158" s="135" t="e">
        <f ca="1">+IF(AND(ISNUMBER(OFFSET('Hygiene Data'!$H$6,0,10*ROW('Hygiene Data'!H152))),ED158="Yes"),OFFSET('Hygiene Data'!$H$6,0,10*ROW('Hygiene Data'!H152)),IF(AND(ISNUMBER(OFFSET('Hygiene Data'!$H$6,0,10*ROW('Hygiene Data'!H152))),ED158="No",ISNUMBER(OFFSET('Hygiene Data'!$H$6,0,10*ROW('Hygiene Data'!H152)))),CONCATENATE("[",ROUND(OFFSET('Hygiene Data'!$H$6,0,10*ROW('Hygiene Data'!H152)),0),"]"),IF(AND(ISNUMBER(OFFSET('Hygiene Data'!$H$6,0,10*ROW('Hygiene Data'!H152))),ED158="",ISNUMBER(OFFSET('Hygiene Data'!$H$6,0,10*ROW('Hygiene Data'!H152)))),OFFSET('Hygiene Data'!$H$6,0,10*ROW('Hygiene Data'!H152)),NA())))</f>
        <v>#N/A</v>
      </c>
      <c r="BP158" s="135" t="e">
        <f ca="1">+IF(AND(ISNUMBER(OFFSET('Hygiene Data'!$H$8,0,10*ROW('Hygiene Data'!H152))),EE158="Yes"),OFFSET('Hygiene Data'!$H$8,0,10*ROW('Hygiene Data'!H152)),IF(AND(ISNUMBER(OFFSET('Hygiene Data'!$H$8,0,10*ROW('Hygiene Data'!H152))),EE158="No",ISNUMBER(OFFSET('Hygiene Data'!$H$8,0,10*ROW('Hygiene Data'!H152)))),CONCATENATE("[",ROUND(OFFSET('Hygiene Data'!$H$8,0,10*ROW('Hygiene Data'!H152)),0),"]"),IF(AND(ISNUMBER(OFFSET('Hygiene Data'!$H$8,0,10*ROW('Hygiene Data'!H152))),EE158="",ISNUMBER(OFFSET('Hygiene Data'!$H$8,0,10*ROW('Hygiene Data'!H152)))),OFFSET('Hygiene Data'!$H$8,0,10*ROW('Hygiene Data'!H152)),NA())))</f>
        <v>#N/A</v>
      </c>
      <c r="BQ158" s="135" t="e">
        <f ca="1">+IF(AND(ISNUMBER(OFFSET('Hygiene Data'!$H$10,0,10*ROW('Hygiene Data'!H152))),EF158="Yes"),OFFSET('Hygiene Data'!$H$10,0,10*ROW('Hygiene Data'!H152)),IF(AND(ISNUMBER(OFFSET('Hygiene Data'!$H$10,0,10*ROW('Hygiene Data'!H152))),EF158="No",ISNUMBER(OFFSET('Hygiene Data'!$H$10,0,10*ROW('Hygiene Data'!H152)))),CONCATENATE("[",ROUND(OFFSET('Hygiene Data'!$H$10,0,10*ROW('Hygiene Data'!H152)),0),"]"),IF(AND(ISNUMBER(OFFSET('Hygiene Data'!$H$10,0,10*ROW('Hygiene Data'!H152))),EF158="",ISNUMBER(OFFSET('Hygiene Data'!$H$10,0,10*ROW('Hygiene Data'!H152)))),OFFSET('Hygiene Data'!$H$10,0,10*ROW('Hygiene Data'!H152)),NA())))</f>
        <v>#N/A</v>
      </c>
      <c r="BS158" s="34" t="str">
        <f ca="1">+IF(OFFSET('Water Data'!$C$28,0,10*ROW('Water Data'!C152))="","",OFFSET('Water Data'!$C$28,0,10*ROW('Water Data'!C152)))</f>
        <v/>
      </c>
      <c r="BT158" s="34" t="str">
        <f ca="1">+IF(OFFSET('Water Data'!$C$29,0,10*ROW('Water Data'!C152))="","",OFFSET('Water Data'!$C$29,0,10*ROW('Water Data'!C152)))</f>
        <v/>
      </c>
      <c r="BU158" s="34" t="str">
        <f ca="1">+IF(OFFSET('Water Data'!$C$30,0,10*ROW('Water Data'!C152))="","",OFFSET('Water Data'!$C$30,0,10*ROW('Water Data'!C152)))</f>
        <v/>
      </c>
      <c r="BV158" s="34" t="str">
        <f ca="1">+IF(OFFSET('Water Data'!$D$28,0,10*ROW('Water Data'!D152))="","",OFFSET('Water Data'!$D$28,0,10*ROW('Water Data'!D152)))</f>
        <v/>
      </c>
      <c r="BW158" s="34" t="str">
        <f ca="1">+IF(OFFSET('Water Data'!$D$29,0,10*ROW('Water Data'!D152))="","",OFFSET('Water Data'!$D$29,0,10*ROW('Water Data'!D152)))</f>
        <v/>
      </c>
      <c r="BX158" s="34" t="str">
        <f ca="1">+IF(OFFSET('Water Data'!$D$30,0,10*ROW('Water Data'!D152))="","",OFFSET('Water Data'!$D$30,0,10*ROW('Water Data'!D152)))</f>
        <v/>
      </c>
      <c r="BY158" s="34" t="str">
        <f ca="1">+IF(OFFSET('Water Data'!$E$28,0,10*ROW('Water Data'!E152))="","",OFFSET('Water Data'!$E$28,0,10*ROW('Water Data'!E152)))</f>
        <v/>
      </c>
      <c r="BZ158" s="34" t="str">
        <f ca="1">+IF(OFFSET('Water Data'!$E$29,0,10*ROW('Water Data'!E152))="","",OFFSET('Water Data'!$E$29,0,10*ROW('Water Data'!E152)))</f>
        <v/>
      </c>
      <c r="CA158" s="34" t="str">
        <f ca="1">+IF(OFFSET('Water Data'!$E$30,0,10*ROW('Water Data'!E152))="","",OFFSET('Water Data'!$E$30,0,10*ROW('Water Data'!E152)))</f>
        <v/>
      </c>
      <c r="CB158" s="34" t="str">
        <f ca="1">+IF(OFFSET('Water Data'!$F$28,0,10*ROW('Water Data'!F152))="","",OFFSET('Water Data'!$F$28,0,10*ROW('Water Data'!F152)))</f>
        <v/>
      </c>
      <c r="CC158" s="34" t="str">
        <f ca="1">+IF(OFFSET('Water Data'!$F$29,0,10*ROW('Water Data'!F152))="","",OFFSET('Water Data'!$F$29,0,10*ROW('Water Data'!F152)))</f>
        <v/>
      </c>
      <c r="CD158" s="34" t="str">
        <f ca="1">+IF(OFFSET('Water Data'!$F$30,0,10*ROW('Water Data'!F152))="","",OFFSET('Water Data'!$F$30,0,10*ROW('Water Data'!F152)))</f>
        <v/>
      </c>
      <c r="CE158" s="34" t="str">
        <f ca="1">+IF(OFFSET('Water Data'!$G$28,0,10*ROW('Water Data'!G152))="","",OFFSET('Water Data'!$G$28,0,10*ROW('Water Data'!G152)))</f>
        <v/>
      </c>
      <c r="CF158" s="34" t="str">
        <f ca="1">+IF(OFFSET('Water Data'!$G$29,0,10*ROW('Water Data'!G152))="","",OFFSET('Water Data'!$G$29,0,10*ROW('Water Data'!G152)))</f>
        <v/>
      </c>
      <c r="CG158" s="34" t="str">
        <f ca="1">+IF(OFFSET('Water Data'!$G$30,0,10*ROW('Water Data'!G152))="","",OFFSET('Water Data'!$G$30,0,10*ROW('Water Data'!G152)))</f>
        <v/>
      </c>
      <c r="CH158" s="34" t="str">
        <f ca="1">+IF(OFFSET('Water Data'!$H$28,0,10*ROW('Water Data'!H152))="","",OFFSET('Water Data'!$H$28,0,10*ROW('Water Data'!H152)))</f>
        <v/>
      </c>
      <c r="CI158" s="34" t="str">
        <f ca="1">+IF(OFFSET('Water Data'!$H$29,0,10*ROW('Water Data'!H152))="","",OFFSET('Water Data'!$H$29,0,10*ROW('Water Data'!H152)))</f>
        <v/>
      </c>
      <c r="CJ158" s="34" t="str">
        <f ca="1">+IF(OFFSET('Water Data'!$H$30,0,10*ROW('Water Data'!H152))="","",OFFSET('Water Data'!$H$30,0,10*ROW('Water Data'!H152)))</f>
        <v/>
      </c>
      <c r="CK158" s="34" t="str">
        <f ca="1">+IF(OFFSET('Sanitation Data'!$C$29,0,10*ROW('Sanitation Data'!C152))="","",OFFSET('Sanitation Data'!$C$29,0,10*ROW('Sanitation Data'!C152)))</f>
        <v/>
      </c>
      <c r="CL158" s="34" t="str">
        <f ca="1">+IF(OFFSET('Sanitation Data'!$C$30,0,10*ROW('Sanitation Data'!C152))="","",OFFSET('Sanitation Data'!$C$30,0,10*ROW('Sanitation Data'!C152)))</f>
        <v/>
      </c>
      <c r="CM158" s="34" t="str">
        <f ca="1">+IF(OFFSET('Sanitation Data'!$C$31,0,10*ROW('Sanitation Data'!C152))="","",OFFSET('Sanitation Data'!$C$31,0,10*ROW('Sanitation Data'!C152)))</f>
        <v/>
      </c>
      <c r="CN158" s="34" t="str">
        <f ca="1">+IF(OFFSET('Sanitation Data'!$C$32,0,10*ROW('Sanitation Data'!C152))="","",OFFSET('Sanitation Data'!$C$32,0,10*ROW('Sanitation Data'!C152)))</f>
        <v/>
      </c>
      <c r="CO158" s="34" t="str">
        <f ca="1">+IF(OFFSET('Sanitation Data'!$C$33,0,10*ROW('Sanitation Data'!C152))="","",OFFSET('Sanitation Data'!$C$33,0,10*ROW('Sanitation Data'!C152)))</f>
        <v/>
      </c>
      <c r="CP158" s="34" t="str">
        <f ca="1">+IF(OFFSET('Sanitation Data'!$D$29,0,10*ROW('Sanitation Data'!D152))="","",OFFSET('Sanitation Data'!$D$29,0,10*ROW('Sanitation Data'!D152)))</f>
        <v/>
      </c>
      <c r="CQ158" s="34" t="str">
        <f ca="1">+IF(OFFSET('Sanitation Data'!$D$30,0,10*ROW('Sanitation Data'!D152))="","",OFFSET('Sanitation Data'!$D$30,0,10*ROW('Sanitation Data'!D152)))</f>
        <v/>
      </c>
      <c r="CR158" s="34" t="str">
        <f ca="1">+IF(OFFSET('Sanitation Data'!$D$31,0,10*ROW('Sanitation Data'!D152))="","",OFFSET('Sanitation Data'!$D$31,0,10*ROW('Sanitation Data'!D152)))</f>
        <v/>
      </c>
      <c r="CS158" s="34" t="str">
        <f ca="1">+IF(OFFSET('Sanitation Data'!$D$32,0,10*ROW('Sanitation Data'!D152))="","",OFFSET('Sanitation Data'!$D$32,0,10*ROW('Sanitation Data'!D152)))</f>
        <v/>
      </c>
      <c r="CT158" s="34" t="str">
        <f ca="1">+IF(OFFSET('Sanitation Data'!$D$33,0,10*ROW('Sanitation Data'!D152))="","",OFFSET('Sanitation Data'!$D$33,0,10*ROW('Sanitation Data'!D152)))</f>
        <v/>
      </c>
      <c r="CU158" s="34" t="str">
        <f ca="1">+IF(OFFSET('Sanitation Data'!$E$29,0,10*ROW('Sanitation Data'!E152))="","",OFFSET('Sanitation Data'!$E$29,0,10*ROW('Sanitation Data'!E152)))</f>
        <v/>
      </c>
      <c r="CV158" s="34" t="str">
        <f ca="1">+IF(OFFSET('Sanitation Data'!$E$30,0,10*ROW('Sanitation Data'!E152))="","",OFFSET('Sanitation Data'!$E$30,0,10*ROW('Sanitation Data'!E152)))</f>
        <v/>
      </c>
      <c r="CW158" s="34" t="str">
        <f ca="1">+IF(OFFSET('Sanitation Data'!$E$31,0,10*ROW('Sanitation Data'!E152))="","",OFFSET('Sanitation Data'!$E$31,0,10*ROW('Sanitation Data'!E152)))</f>
        <v/>
      </c>
      <c r="CX158" s="34" t="str">
        <f ca="1">+IF(OFFSET('Sanitation Data'!$E$32,0,10*ROW('Sanitation Data'!E152))="","",OFFSET('Sanitation Data'!$E$32,0,10*ROW('Sanitation Data'!E152)))</f>
        <v/>
      </c>
      <c r="CY158" s="34" t="str">
        <f ca="1">+IF(OFFSET('Sanitation Data'!$E$33,0,10*ROW('Sanitation Data'!E152))="","",OFFSET('Sanitation Data'!$E$33,0,10*ROW('Sanitation Data'!E152)))</f>
        <v/>
      </c>
      <c r="CZ158" s="34" t="str">
        <f ca="1">+IF(OFFSET('Sanitation Data'!$F$29,0,10*ROW('Sanitation Data'!F152))="","",OFFSET('Sanitation Data'!$F$29,0,10*ROW('Sanitation Data'!F152)))</f>
        <v/>
      </c>
      <c r="DA158" s="34" t="str">
        <f ca="1">+IF(OFFSET('Sanitation Data'!$F$30,0,10*ROW('Sanitation Data'!F152))="","",OFFSET('Sanitation Data'!$F$30,0,10*ROW('Sanitation Data'!F152)))</f>
        <v/>
      </c>
      <c r="DB158" s="34" t="str">
        <f ca="1">+IF(OFFSET('Sanitation Data'!$F$31,0,10*ROW('Sanitation Data'!F152))="","",OFFSET('Sanitation Data'!$F$31,0,10*ROW('Sanitation Data'!F152)))</f>
        <v/>
      </c>
      <c r="DC158" s="34" t="str">
        <f ca="1">+IF(OFFSET('Sanitation Data'!$F$32,0,10*ROW('Sanitation Data'!F152))="","",OFFSET('Sanitation Data'!$F$32,0,10*ROW('Sanitation Data'!F152)))</f>
        <v/>
      </c>
      <c r="DD158" s="34" t="str">
        <f ca="1">+IF(OFFSET('Sanitation Data'!$F$33,0,10*ROW('Sanitation Data'!F152))="","",OFFSET('Sanitation Data'!$F$33,0,10*ROW('Sanitation Data'!F152)))</f>
        <v/>
      </c>
      <c r="DE158" s="34" t="str">
        <f ca="1">+IF(OFFSET('Sanitation Data'!$G$29,0,10*ROW('Sanitation Data'!G152))="","",OFFSET('Sanitation Data'!$G$29,0,10*ROW('Sanitation Data'!G152)))</f>
        <v/>
      </c>
      <c r="DF158" s="34" t="str">
        <f ca="1">+IF(OFFSET('Sanitation Data'!$G$30,0,10*ROW('Sanitation Data'!G152))="","",OFFSET('Sanitation Data'!$G$30,0,10*ROW('Sanitation Data'!G152)))</f>
        <v/>
      </c>
      <c r="DG158" s="34" t="str">
        <f ca="1">+IF(OFFSET('Sanitation Data'!$G$31,0,10*ROW('Sanitation Data'!G152))="","",OFFSET('Sanitation Data'!$G$31,0,10*ROW('Sanitation Data'!G152)))</f>
        <v/>
      </c>
      <c r="DH158" s="34" t="str">
        <f ca="1">+IF(OFFSET('Sanitation Data'!$G$32,0,10*ROW('Sanitation Data'!G152))="","",OFFSET('Sanitation Data'!$G$32,0,10*ROW('Sanitation Data'!G152)))</f>
        <v/>
      </c>
      <c r="DI158" s="34" t="str">
        <f ca="1">+IF(OFFSET('Sanitation Data'!$G$33,0,10*ROW('Sanitation Data'!G152))="","",OFFSET('Sanitation Data'!$G$33,0,10*ROW('Sanitation Data'!G152)))</f>
        <v/>
      </c>
      <c r="DJ158" s="34" t="str">
        <f ca="1">+IF(OFFSET('Sanitation Data'!$H$29,0,10*ROW('Sanitation Data'!H152))="","",OFFSET('Sanitation Data'!$H$29,0,10*ROW('Sanitation Data'!H152)))</f>
        <v/>
      </c>
      <c r="DK158" s="34" t="str">
        <f ca="1">+IF(OFFSET('Sanitation Data'!$H$30,0,10*ROW('Sanitation Data'!H152))="","",OFFSET('Sanitation Data'!$H$30,0,10*ROW('Sanitation Data'!H152)))</f>
        <v/>
      </c>
      <c r="DL158" s="34" t="str">
        <f ca="1">+IF(OFFSET('Sanitation Data'!$H$31,0,10*ROW('Sanitation Data'!H152))="","",OFFSET('Sanitation Data'!$H$31,0,10*ROW('Sanitation Data'!H152)))</f>
        <v/>
      </c>
      <c r="DM158" s="34" t="str">
        <f ca="1">+IF(OFFSET('Sanitation Data'!$H$32,0,10*ROW('Sanitation Data'!H152))="","",OFFSET('Sanitation Data'!$H$32,0,10*ROW('Sanitation Data'!H152)))</f>
        <v/>
      </c>
      <c r="DN158" s="34" t="str">
        <f ca="1">+IF(OFFSET('Sanitation Data'!$H$33,0,10*ROW('Sanitation Data'!H152))="","",OFFSET('Sanitation Data'!$H$33,0,10*ROW('Sanitation Data'!H152)))</f>
        <v/>
      </c>
      <c r="DO158" s="34" t="str">
        <f ca="1">+IF(OFFSET('Hygiene Data'!$C$12,0,10*ROW('Hygiene Data'!C152))="","",OFFSET('Hygiene Data'!$C$12,0,10*ROW('Hygiene Data'!C152)))</f>
        <v/>
      </c>
      <c r="DP158" s="34" t="str">
        <f ca="1">+IF(OFFSET('Hygiene Data'!$C$13,0,10*ROW('Hygiene Data'!C152))="","",OFFSET('Hygiene Data'!$C$13,0,10*ROW('Hygiene Data'!C152)))</f>
        <v/>
      </c>
      <c r="DQ158" s="34" t="str">
        <f ca="1">+IF(OFFSET('Hygiene Data'!$C$14,0,10*ROW('Hygiene Data'!C152))="","",OFFSET('Hygiene Data'!$C$14,0,10*ROW('Hygiene Data'!C152)))</f>
        <v/>
      </c>
      <c r="DR158" s="34" t="str">
        <f ca="1">+IF(OFFSET('Hygiene Data'!$D$12,0,10*ROW('Hygiene Data'!D152))="","",OFFSET('Hygiene Data'!$D$12,0,10*ROW('Hygiene Data'!D152)))</f>
        <v/>
      </c>
      <c r="DS158" s="34" t="str">
        <f ca="1">+IF(OFFSET('Hygiene Data'!$D$13,0,10*ROW('Hygiene Data'!D152))="","",OFFSET('Hygiene Data'!$D$13,0,10*ROW('Hygiene Data'!D152)))</f>
        <v/>
      </c>
      <c r="DT158" s="34" t="str">
        <f ca="1">+IF(OFFSET('Hygiene Data'!$D$14,0,10*ROW('Hygiene Data'!D152))="","",OFFSET('Hygiene Data'!$D$14,0,10*ROW('Hygiene Data'!D152)))</f>
        <v/>
      </c>
      <c r="DU158" s="34" t="str">
        <f ca="1">+IF(OFFSET('Hygiene Data'!$E$12,0,10*ROW('Hygiene Data'!E152))="","",OFFSET('Hygiene Data'!$E$12,0,10*ROW('Hygiene Data'!E152)))</f>
        <v/>
      </c>
      <c r="DV158" s="34" t="str">
        <f ca="1">+IF(OFFSET('Hygiene Data'!$E$13,0,10*ROW('Hygiene Data'!E152))="","",OFFSET('Hygiene Data'!$E$13,0,10*ROW('Hygiene Data'!E152)))</f>
        <v/>
      </c>
      <c r="DW158" s="34" t="str">
        <f ca="1">+IF(OFFSET('Hygiene Data'!$E$14,0,10*ROW('Hygiene Data'!E152))="","",OFFSET('Hygiene Data'!$E$14,0,10*ROW('Hygiene Data'!E152)))</f>
        <v/>
      </c>
      <c r="DX158" s="34" t="str">
        <f ca="1">+IF(OFFSET('Hygiene Data'!$F$12,0,10*ROW('Hygiene Data'!F152))="","",OFFSET('Hygiene Data'!$F$12,0,10*ROW('Hygiene Data'!F152)))</f>
        <v/>
      </c>
      <c r="DY158" s="34" t="str">
        <f ca="1">+IF(OFFSET('Hygiene Data'!$F$13,0,10*ROW('Hygiene Data'!F152))="","",OFFSET('Hygiene Data'!$F$13,0,10*ROW('Hygiene Data'!F152)))</f>
        <v/>
      </c>
      <c r="DZ158" s="34" t="str">
        <f ca="1">+IF(OFFSET('Hygiene Data'!$F$14,0,10*ROW('Hygiene Data'!F152))="","",OFFSET('Hygiene Data'!$F$14,0,10*ROW('Hygiene Data'!F152)))</f>
        <v/>
      </c>
      <c r="EA158" s="34" t="str">
        <f ca="1">+IF(OFFSET('Hygiene Data'!$G$12,0,10*ROW('Hygiene Data'!G152))="","",OFFSET('Hygiene Data'!$G$12,0,10*ROW('Hygiene Data'!G152)))</f>
        <v/>
      </c>
      <c r="EB158" s="34" t="str">
        <f ca="1">+IF(OFFSET('Hygiene Data'!$G$13,0,10*ROW('Hygiene Data'!G152))="","",OFFSET('Hygiene Data'!$G$13,0,10*ROW('Hygiene Data'!G152)))</f>
        <v/>
      </c>
      <c r="EC158" s="34" t="str">
        <f ca="1">+IF(OFFSET('Hygiene Data'!$G$14,0,10*ROW('Hygiene Data'!G152))="","",OFFSET('Hygiene Data'!$G$14,0,10*ROW('Hygiene Data'!G152)))</f>
        <v/>
      </c>
      <c r="ED158" s="34" t="str">
        <f ca="1">+IF(OFFSET('Hygiene Data'!$H$12,0,10*ROW('Hygiene Data'!H152))="","",OFFSET('Hygiene Data'!$H$12,0,10*ROW('Hygiene Data'!H152)))</f>
        <v/>
      </c>
      <c r="EE158" s="34" t="str">
        <f ca="1">+IF(OFFSET('Hygiene Data'!$H$13,0,10*ROW('Hygiene Data'!H152))="","",OFFSET('Hygiene Data'!$H$13,0,10*ROW('Hygiene Data'!H152)))</f>
        <v/>
      </c>
      <c r="EF158" s="34" t="str">
        <f ca="1">+IF(OFFSET('Hygiene Data'!$H$14,0,10*ROW('Hygiene Data'!H152))="","",OFFSET('Hygiene Data'!$H$14,0,10*ROW('Hygiene Data'!H152)))</f>
        <v/>
      </c>
    </row>
    <row r="159" spans="1:136" x14ac:dyDescent="0.2">
      <c r="A159" s="50" t="str">
        <f ca="1">+IF(OFFSET('Water Data'!$B$1,0,10*ROW('Water Data'!B156))="","",OFFSET('Water Data'!$B$1,0,10*ROW('Water Data'!B156)))</f>
        <v/>
      </c>
      <c r="B159" s="50" t="str">
        <f ca="1">+IF(OFFSET('Water Data'!$A$3,0,10*ROW('Water Data'!A156))="","",OFFSET('Water Data'!$A$3,0,10*ROW('Water Data'!A156)))</f>
        <v/>
      </c>
      <c r="C159" s="50" t="str">
        <f ca="1">+IF(OFFSET('Water Data'!$C$3,0,10*ROW('Water Data'!C156))="","",OFFSET('Water Data'!$C$3,0,10*ROW('Water Data'!C156)))</f>
        <v/>
      </c>
      <c r="D159" s="133" t="e">
        <f ca="1">+IF(AND(ISNUMBER(OFFSET('Water Data'!$C$5,0,10*ROW('Water Data'!C153))),BS159="Yes"),100-OFFSET('Water Data'!$C$5,0,10*ROW('Water Data'!C153)),IF(AND(ISNUMBER(OFFSET('Water Data'!$C$5,0,10*ROW('Water Data'!C153))),BS159="No",ISNUMBER(OFFSET('Water Data'!$C$5,0,10*ROW('Water Data'!C153)))),CONCATENATE("[",ROUND(100-OFFSET('Water Data'!$C$5,0,10*ROW('Water Data'!C153)),0),"]"),IF(AND(ISNUMBER(OFFSET('Water Data'!$C$5,0,10*ROW('Water Data'!C153))),BS159="",ISNUMBER(OFFSET('Water Data'!$C$5,0,10*ROW('Water Data'!C153)))),100-OFFSET('Water Data'!$C$5,0,10*ROW('Water Data'!C153)),NA())))</f>
        <v>#N/A</v>
      </c>
      <c r="E159" s="133" t="e">
        <f ca="1">+IF(AND(ISNUMBER(OFFSET('Water Data'!$C$7,0,10*ROW('Water Data'!D153))),BT159="Yes"),OFFSET('Water Data'!$C$7,0,10*ROW('Water Data'!C153)),IF(AND(ISNUMBER(OFFSET('Water Data'!$C$7,0,10*ROW('Water Data'!C153))),BT159="No",ISNUMBER(OFFSET('Water Data'!$C$7,0,10*ROW('Water Data'!C153)))),CONCATENATE("[",ROUND(OFFSET('Water Data'!$C$7,0,10*ROW('Water Data'!C153)),0),"]"),IF(AND(ISNUMBER(OFFSET('Water Data'!$C$7,0,10*ROW('Water Data'!C153))),BT159="",ISNUMBER(OFFSET('Water Data'!$C$7,0,10*ROW('Water Data'!C153)))),OFFSET('Water Data'!$C$7,0,10*ROW('Water Data'!C153)),NA())))</f>
        <v>#N/A</v>
      </c>
      <c r="F159" s="133" t="e">
        <f ca="1">+IF(AND(ISNUMBER(OFFSET('Water Data'!$C$10,0,10*ROW('Water Data'!C153))),BU159="Yes"),OFFSET('Water Data'!$C$10,0,10*ROW('Water Data'!C153)),IF(AND(ISNUMBER(OFFSET('Water Data'!$C$10,0,10*ROW('Water Data'!C153))),BU159="No",ISNUMBER(OFFSET('Water Data'!$C$10,0,10*ROW('Water Data'!C153)))),CONCATENATE("[",ROUND(OFFSET('Water Data'!$C$10,0,10*ROW('Water Data'!C153)),0),"]"),IF(AND(ISNUMBER(OFFSET('Water Data'!$C$10,0,10*ROW('Water Data'!C153))),BU159="",ISNUMBER(OFFSET('Water Data'!$C$10,0,10*ROW('Water Data'!C153)))),OFFSET('Water Data'!$C$10,0,10*ROW('Water Data'!C153)),NA())))</f>
        <v>#N/A</v>
      </c>
      <c r="G159" s="133" t="e">
        <f ca="1">+IF(AND(ISNUMBER(OFFSET('Water Data'!$D$5,0,10*ROW('Water Data'!D153))),BV159="Yes"),100-OFFSET('Water Data'!$D$5,0,10*ROW('Water Data'!D153)),IF(AND(ISNUMBER(OFFSET('Water Data'!$D$5,0,10*ROW('Water Data'!D153))),BV159="No",ISNUMBER(OFFSET('Water Data'!$D$5,0,10*ROW('Water Data'!D153)))),CONCATENATE("[",ROUND(100-OFFSET('Water Data'!$D$5,0,10*ROW('Water Data'!D153)),0),"]"),IF(AND(ISNUMBER(OFFSET('Water Data'!$D$5,0,10*ROW('Water Data'!D153))),BV159="",ISNUMBER(OFFSET('Water Data'!$D$5,0,10*ROW('Water Data'!D153)))),100-OFFSET('Water Data'!$D$5,0,10*ROW('Water Data'!D153)),NA())))</f>
        <v>#N/A</v>
      </c>
      <c r="H159" s="133" t="e">
        <f ca="1">+IF(AND(ISNUMBER(OFFSET('Water Data'!$D$7,0,10*ROW('Water Data'!D153))),BW159="Yes"),OFFSET('Water Data'!$D$7,0,10*ROW('Water Data'!D153)),IF(AND(ISNUMBER(OFFSET('Water Data'!$D$7,0,10*ROW('Water Data'!D153))),BW159="No",ISNUMBER(OFFSET('Water Data'!$D$7,0,10*ROW('Water Data'!D153)))),CONCATENATE("[",ROUND(OFFSET('Water Data'!$C$7,0,10*ROW('Water Data'!D153)),0),"]"),IF(AND(ISNUMBER(OFFSET('Water Data'!$D$7,0,10*ROW('Water Data'!D153))),BW159="",ISNUMBER(OFFSET('Water Data'!$D$7,0,10*ROW('Water Data'!D153)))),OFFSET('Water Data'!$D$7,0,10*ROW('Water Data'!D153)),NA())))</f>
        <v>#N/A</v>
      </c>
      <c r="I159" s="133" t="e">
        <f ca="1">+IF(AND(ISNUMBER(OFFSET('Water Data'!$D$10,0,10*ROW('Water Data'!D153))),BX159="Yes"),OFFSET('Water Data'!$D$10,0,10*ROW('Water Data'!D153)),IF(AND(ISNUMBER(OFFSET('Water Data'!$D$10,0,10*ROW('Water Data'!D153))),BX159="No",ISNUMBER(OFFSET('Water Data'!$D$10,0,10*ROW('Water Data'!D153)))),CONCATENATE("[",ROUND(OFFSET('Water Data'!$D$10,0,10*ROW('Water Data'!D153)),0),"]"),IF(AND(ISNUMBER(OFFSET('Water Data'!$D$10,0,10*ROW('Water Data'!D153))),BX159="",ISNUMBER(OFFSET('Water Data'!$D$10,0,10*ROW('Water Data'!D153)))),OFFSET('Water Data'!$D$10,0,10*ROW('Water Data'!D153)),NA())))</f>
        <v>#N/A</v>
      </c>
      <c r="J159" s="133" t="e">
        <f ca="1">+IF(AND(ISNUMBER(OFFSET('Water Data'!$E$5,0,10*ROW('Water Data'!E153))),BY159="Yes"),100-OFFSET('Water Data'!$E$5,0,10*ROW('Water Data'!E153)),IF(AND(ISNUMBER(OFFSET('Water Data'!$E$5,0,10*ROW('Water Data'!E153))),BY159="No",ISNUMBER(OFFSET('Water Data'!$E$5,0,10*ROW('Water Data'!E153)))),CONCATENATE("[",ROUND(100-OFFSET('Water Data'!$E$5,0,10*ROW('Water Data'!E153)),0),"]"),IF(AND(ISNUMBER(OFFSET('Water Data'!$E$5,0,10*ROW('Water Data'!E153))),BY159="",ISNUMBER(OFFSET('Water Data'!$E$5,0,10*ROW('Water Data'!E153)))),100-OFFSET('Water Data'!$E$5,0,10*ROW('Water Data'!E153)),NA())))</f>
        <v>#N/A</v>
      </c>
      <c r="K159" s="133" t="e">
        <f ca="1">+IF(AND(ISNUMBER(OFFSET('Water Data'!$E$7,0,10*ROW('Water Data'!E153))),BZ159="Yes"),OFFSET('Water Data'!$E$7,0,10*ROW('Water Data'!E153)),IF(AND(ISNUMBER(OFFSET('Water Data'!$E$7,0,10*ROW('Water Data'!E153))),BZ159="No",ISNUMBER(OFFSET('Water Data'!$E$7,0,10*ROW('Water Data'!E153)))),CONCATENATE("[",ROUND(OFFSET('Water Data'!$E$7,0,10*ROW('Water Data'!E153)),0),"]"),IF(AND(ISNUMBER(OFFSET('Water Data'!$E$7,0,10*ROW('Water Data'!E153))),BZ159="",ISNUMBER(OFFSET('Water Data'!$E$7,0,10*ROW('Water Data'!E153)))),OFFSET('Water Data'!$E$7,0,10*ROW('Water Data'!E153)),NA())))</f>
        <v>#N/A</v>
      </c>
      <c r="L159" s="133" t="e">
        <f ca="1">+IF(AND(ISNUMBER(OFFSET('Water Data'!$E$10,0,10*ROW('Water Data'!E153))),CA159="Yes"),OFFSET('Water Data'!$E$10,0,10*ROW('Water Data'!E153)),IF(AND(ISNUMBER(OFFSET('Water Data'!$E$10,0,10*ROW('Water Data'!E153))),CA159="No",ISNUMBER(OFFSET('Water Data'!$E$10,0,10*ROW('Water Data'!E153)))),CONCATENATE("[",ROUND(OFFSET('Water Data'!$E$10,0,10*ROW('Water Data'!E153)),0),"]"),IF(AND(ISNUMBER(OFFSET('Water Data'!$E$10,0,10*ROW('Water Data'!E153))),CA159="",ISNUMBER(OFFSET('Water Data'!$E$10,0,10*ROW('Water Data'!E153)))),OFFSET('Water Data'!$E$10,0,10*ROW('Water Data'!E153)),NA())))</f>
        <v>#N/A</v>
      </c>
      <c r="M159" s="133" t="e">
        <f ca="1">+IF(AND(ISNUMBER(OFFSET('Water Data'!$F$5,0,10*ROW('Water Data'!F153))),CB159="Yes"),100-OFFSET('Water Data'!$F$5,0,10*ROW('Water Data'!F153)),IF(AND(ISNUMBER(OFFSET('Water Data'!$F$5,0,10*ROW('Water Data'!F153))),CB159="No",ISNUMBER(OFFSET('Water Data'!$F$5,0,10*ROW('Water Data'!F153)))),CONCATENATE("[",ROUND(100-OFFSET('Water Data'!$F$5,0,10*ROW('Water Data'!F153)),0),"]"),IF(AND(ISNUMBER(OFFSET('Water Data'!$F$5,0,10*ROW('Water Data'!F153))),CB159="",ISNUMBER(OFFSET('Water Data'!$F$5,0,10*ROW('Water Data'!F153)))),100-OFFSET('Water Data'!$F$5,0,10*ROW('Water Data'!F153)),NA())))</f>
        <v>#N/A</v>
      </c>
      <c r="N159" s="133" t="e">
        <f ca="1">+IF(AND(ISNUMBER(OFFSET('Water Data'!$F$7,0,10*ROW('Water Data'!F153))),CC159="Yes"),OFFSET('Water Data'!$F$7,0,10*ROW('Water Data'!F153)),IF(AND(ISNUMBER(OFFSET('Water Data'!$F$7,0,10*ROW('Water Data'!F153))),CC159="No",ISNUMBER(OFFSET('Water Data'!$F$7,0,10*ROW('Water Data'!F153)))),CONCATENATE("[",ROUND(OFFSET('Water Data'!$F$7,0,10*ROW('Water Data'!F153)),0),"]"),IF(AND(ISNUMBER(OFFSET('Water Data'!$F$7,0,10*ROW('Water Data'!F153))),CC159="",ISNUMBER(OFFSET('Water Data'!$F$7,0,10*ROW('Water Data'!F153)))),OFFSET('Water Data'!$F$7,0,10*ROW('Water Data'!F153)),NA())))</f>
        <v>#N/A</v>
      </c>
      <c r="O159" s="133" t="e">
        <f ca="1">+IF(AND(ISNUMBER(OFFSET('Water Data'!$F$10,0,10*ROW('Water Data'!F153))),CD159="Yes"),OFFSET('Water Data'!$F$10,0,10*ROW('Water Data'!F153)),IF(AND(ISNUMBER(OFFSET('Water Data'!$F$10,0,10*ROW('Water Data'!F153))),CD159="No",ISNUMBER(OFFSET('Water Data'!$F$10,0,10*ROW('Water Data'!F153)))),CONCATENATE("[",ROUND(OFFSET('Water Data'!$F$10,0,10*ROW('Water Data'!F153)),0),"]"),IF(AND(ISNUMBER(OFFSET('Water Data'!$F$10,0,10*ROW('Water Data'!F153))),CD159="",ISNUMBER(OFFSET('Water Data'!$F$10,0,10*ROW('Water Data'!F153)))),OFFSET('Water Data'!$F$10,0,10*ROW('Water Data'!F153)),NA())))</f>
        <v>#N/A</v>
      </c>
      <c r="P159" s="133" t="e">
        <f ca="1">+IF(AND(ISNUMBER(OFFSET('Water Data'!$G$5,0,10*ROW('Water Data'!G153))),CE159="Yes"),100-OFFSET('Water Data'!$G$5,0,10*ROW('Water Data'!G153)),IF(AND(ISNUMBER(OFFSET('Water Data'!$G$5,0,10*ROW('Water Data'!G153))),CE159="No",ISNUMBER(OFFSET('Water Data'!$G$5,0,10*ROW('Water Data'!G153)))),CONCATENATE("[",ROUND(100-OFFSET('Water Data'!$G$5,0,10*ROW('Water Data'!G153)),0),"]"),IF(AND(ISNUMBER(OFFSET('Water Data'!$G$5,0,10*ROW('Water Data'!G153))),CE159="",ISNUMBER(OFFSET('Water Data'!$G$5,0,10*ROW('Water Data'!G153)))),100-OFFSET('Water Data'!$G$5,0,10*ROW('Water Data'!G153)),NA())))</f>
        <v>#N/A</v>
      </c>
      <c r="Q159" s="133" t="e">
        <f ca="1">+IF(AND(ISNUMBER(OFFSET('Water Data'!$G$7,0,10*ROW('Water Data'!G153))),CF159="Yes"),OFFSET('Water Data'!$G$7,0,10*ROW('Water Data'!G153)),IF(AND(ISNUMBER(OFFSET('Water Data'!$G$7,0,10*ROW('Water Data'!G153))),CF159="No",ISNUMBER(OFFSET('Water Data'!$G$7,0,10*ROW('Water Data'!G153)))),CONCATENATE("[",ROUND(OFFSET('Water Data'!$G$7,0,10*ROW('Water Data'!G153)),0),"]"),IF(AND(ISNUMBER(OFFSET('Water Data'!$G$7,0,10*ROW('Water Data'!G153))),CF159="",ISNUMBER(OFFSET('Water Data'!$G$7,0,10*ROW('Water Data'!G153)))),OFFSET('Water Data'!$G$7,0,10*ROW('Water Data'!G153)),NA())))</f>
        <v>#N/A</v>
      </c>
      <c r="R159" s="133" t="e">
        <f ca="1">+IF(AND(ISNUMBER(OFFSET('Water Data'!$G$10,0,10*ROW('Water Data'!G153))),CG159="Yes"),OFFSET('Water Data'!$G$10,0,10*ROW('Water Data'!G153)),IF(AND(ISNUMBER(OFFSET('Water Data'!$G$10,0,10*ROW('Water Data'!G153))),CG159="No",ISNUMBER(OFFSET('Water Data'!$G$10,0,10*ROW('Water Data'!G153)))),CONCATENATE("[",ROUND(OFFSET('Water Data'!$G$10,0,10*ROW('Water Data'!G153)),0),"]"),IF(AND(ISNUMBER(OFFSET('Water Data'!$G$10,0,10*ROW('Water Data'!G153))),CG159="",ISNUMBER(OFFSET('Water Data'!$G$10,0,10*ROW('Water Data'!G153)))),OFFSET('Water Data'!$G$10,0,10*ROW('Water Data'!G153)),NA())))</f>
        <v>#N/A</v>
      </c>
      <c r="S159" s="133" t="e">
        <f ca="1">+IF(AND(ISNUMBER(OFFSET('Water Data'!$H$5,0,10*ROW('Water Data'!H153))),CH159="Yes"),100-OFFSET('Water Data'!$H$5,0,10*ROW('Water Data'!H153)),IF(AND(ISNUMBER(OFFSET('Water Data'!$H$5,0,10*ROW('Water Data'!H153))),CH159="No",ISNUMBER(OFFSET('Water Data'!$H$5,0,10*ROW('Water Data'!H153)))),CONCATENATE("[",ROUND(100-OFFSET('Water Data'!$H$5,0,10*ROW('Water Data'!H153)),0),"]"),IF(AND(ISNUMBER(OFFSET('Water Data'!$H$5,0,10*ROW('Water Data'!H153))),CH159="",ISNUMBER(OFFSET('Water Data'!$H$5,0,10*ROW('Water Data'!H153)))),100-OFFSET('Water Data'!$H$5,0,10*ROW('Water Data'!H153)),NA())))</f>
        <v>#N/A</v>
      </c>
      <c r="T159" s="133" t="e">
        <f ca="1">+IF(AND(ISNUMBER(OFFSET('Water Data'!$H$7,0,10*ROW('Water Data'!H153))),CI159="Yes"),OFFSET('Water Data'!$H$7,0,10*ROW('Water Data'!H153)),IF(AND(ISNUMBER(OFFSET('Water Data'!$H$7,0,10*ROW('Water Data'!H153))),CI159="No",ISNUMBER(OFFSET('Water Data'!$H$7,0,10*ROW('Water Data'!H153)))),CONCATENATE("[",ROUND(OFFSET('Water Data'!$H$7,0,10*ROW('Water Data'!H153)),0),"]"),IF(AND(ISNUMBER(OFFSET('Water Data'!$H$7,0,10*ROW('Water Data'!H153))),CI159="",ISNUMBER(OFFSET('Water Data'!$H$7,0,10*ROW('Water Data'!H153)))),OFFSET('Water Data'!$H$7,0,10*ROW('Water Data'!H153)),NA())))</f>
        <v>#N/A</v>
      </c>
      <c r="U159" s="133" t="e">
        <f ca="1">+IF(AND(ISNUMBER(OFFSET('Water Data'!$H$10,0,10*ROW('Water Data'!H153))),CJ159="Yes"),OFFSET('Water Data'!$H$10,0,10*ROW('Water Data'!H153)),IF(AND(ISNUMBER(OFFSET('Water Data'!$H$10,0,10*ROW('Water Data'!H153))),CJ159="No",ISNUMBER(OFFSET('Water Data'!$H$10,0,10*ROW('Water Data'!H153)))),CONCATENATE("[",ROUND(OFFSET('Water Data'!$H$10,0,10*ROW('Water Data'!H153)),0),"]"),IF(AND(ISNUMBER(OFFSET('Water Data'!$H$10,0,10*ROW('Water Data'!H153))),CJ159="",ISNUMBER(OFFSET('Water Data'!$H$10,0,10*ROW('Water Data'!H153)))),OFFSET('Water Data'!$H$10,0,10*ROW('Water Data'!H153)),NA())))</f>
        <v>#N/A</v>
      </c>
      <c r="V159" s="134" t="e">
        <f ca="1">+IF(AND(ISNUMBER(OFFSET('Sanitation Data'!$C$5,0,10*ROW('Sanitation Data'!C153))),CK159="Yes"),100-OFFSET('Sanitation Data'!$C$5,0,10*ROW('Sanitation Data'!C153)),IF(AND(ISNUMBER(OFFSET('Sanitation Data'!$C$5,0,10*ROW('Sanitation Data'!C153))),CK159="No",ISNUMBER(OFFSET('Sanitation Data'!$C$5,0,10*ROW('Sanitation Data'!C153)))),CONCATENATE("[",ROUND(100-OFFSET('Sanitation Data'!$C$5,0,10*ROW('Sanitation Data'!C153)),0),"]"),IF(AND(ISNUMBER(OFFSET('Sanitation Data'!$C$5,0,10*ROW('Sanitation Data'!C153))),CK159="",ISNUMBER(OFFSET('Sanitation Data'!$C$5,0,10*ROW('Sanitation Data'!C153)))),100-OFFSET('Sanitation Data'!$C$5,0,10*ROW('Sanitation Data'!C153)),NA())))</f>
        <v>#N/A</v>
      </c>
      <c r="W159" s="134" t="e">
        <f ca="1">+IF(AND(ISNUMBER(OFFSET('Sanitation Data'!$C$7,0,10*ROW('Sanitation Data'!C153))),CL159="Yes"),OFFSET('Sanitation Data'!$C$7,0,10*ROW('Sanitation Data'!C153)),IF(AND(ISNUMBER(OFFSET('Sanitation Data'!$C$7,0,10*ROW('Sanitation Data'!C153))),CL159="No",ISNUMBER(OFFSET('Sanitation Data'!$C$7,0,10*ROW('Sanitation Data'!C153)))),CONCATENATE("[",ROUND(OFFSET('Sanitation Data'!$C$7,0,10*ROW('Sanitation Data'!C153)),0),"]"),IF(AND(ISNUMBER(OFFSET('Sanitation Data'!$C$7,0,10*ROW('Sanitation Data'!C153))),CL159="",ISNUMBER(OFFSET('Sanitation Data'!$C$7,0,10*ROW('Sanitation Data'!C153)))),OFFSET('Sanitation Data'!$C$7,0,10*ROW('Sanitation Data'!C153)),NA())))</f>
        <v>#N/A</v>
      </c>
      <c r="X159" s="134" t="e">
        <f ca="1">+IF(AND(ISNUMBER(OFFSET('Sanitation Data'!$C$11,0,10*ROW('Sanitation Data'!C153))),CM159="Yes"),OFFSET('Sanitation Data'!$C$11,0,10*ROW('Sanitation Data'!C153)),IF(AND(ISNUMBER(OFFSET('Sanitation Data'!$C$11,0,10*ROW('Sanitation Data'!C153))),CM159="No",ISNUMBER(OFFSET('Sanitation Data'!$C$11,0,10*ROW('Sanitation Data'!C153)))),CONCATENATE("[",ROUND(OFFSET('Sanitation Data'!$C$11,0,10*ROW('Sanitation Data'!C153)),0),"]"),IF(AND(ISNUMBER(OFFSET('Sanitation Data'!$C$11,0,10*ROW('Sanitation Data'!C153))),CM159="",ISNUMBER(OFFSET('Sanitation Data'!$C$11,0,10*ROW('Sanitation Data'!C153)))),OFFSET('Sanitation Data'!$C$11,0,10*ROW('Sanitation Data'!C153)),NA())))</f>
        <v>#N/A</v>
      </c>
      <c r="Y159" s="134" t="e">
        <f ca="1">+IF(AND(ISNUMBER(OFFSET('Sanitation Data'!$C$12,0,10*ROW('Sanitation Data'!C153))),CN159="Yes"),OFFSET('Sanitation Data'!$C$12,0,10*ROW('Sanitation Data'!C153)),IF(AND(ISNUMBER(OFFSET('Sanitation Data'!$C$12,0,10*ROW('Sanitation Data'!C153))),CN159="No",ISNUMBER(OFFSET('Sanitation Data'!$C$12,0,10*ROW('Sanitation Data'!C153)))),CONCATENATE("[",ROUND(OFFSET('Sanitation Data'!$C$12,0,10*ROW('Sanitation Data'!C153)),0),"]"),IF(AND(ISNUMBER(OFFSET('Sanitation Data'!$C$12,0,10*ROW('Sanitation Data'!C153))),CN159="",ISNUMBER(OFFSET('Sanitation Data'!$C$12,0,10*ROW('Sanitation Data'!C153)))),OFFSET('Sanitation Data'!$C$12,0,10*ROW('Sanitation Data'!C153)),NA())))</f>
        <v>#N/A</v>
      </c>
      <c r="Z159" s="134" t="e">
        <f ca="1">+IF(AND(ISNUMBER(OFFSET('Sanitation Data'!$C$13,0,10*ROW('Sanitation Data'!C153))),CO159="Yes"),OFFSET('Sanitation Data'!$C$13,0,10*ROW('Sanitation Data'!C153)),IF(AND(ISNUMBER(OFFSET('Sanitation Data'!$C$13,0,10*ROW('Sanitation Data'!C153))),CO159="No",ISNUMBER(OFFSET('Sanitation Data'!$C$13,0,10*ROW('Sanitation Data'!C153)))),CONCATENATE("[",ROUND(OFFSET('Sanitation Data'!$C$13,0,10*ROW('Sanitation Data'!C153)),0),"]"),IF(AND(ISNUMBER(OFFSET('Sanitation Data'!$C$13,0,10*ROW('Sanitation Data'!C153))),CO159="",ISNUMBER(OFFSET('Sanitation Data'!$C$13,0,10*ROW('Sanitation Data'!C153)))),OFFSET('Sanitation Data'!$C$13,0,10*ROW('Sanitation Data'!C153)),NA())))</f>
        <v>#N/A</v>
      </c>
      <c r="AA159" s="134" t="e">
        <f ca="1">+IF(AND(ISNUMBER(OFFSET('Sanitation Data'!$D$5,0,10*ROW('Sanitation Data'!D153))),CP159="Yes"),100-OFFSET('Sanitation Data'!$D$5,0,10*ROW('Sanitation Data'!D153)),IF(AND(ISNUMBER(OFFSET('Sanitation Data'!$D$5,0,10*ROW('Sanitation Data'!D153))),CP159="No",ISNUMBER(OFFSET('Sanitation Data'!$D$5,0,10*ROW('Sanitation Data'!D153)))),CONCATENATE("[",ROUND(100-OFFSET('Sanitation Data'!$D$5,0,10*ROW('Sanitation Data'!D153)),0),"]"),IF(AND(ISNUMBER(OFFSET('Sanitation Data'!$D$5,0,10*ROW('Sanitation Data'!D153))),CP159="",ISNUMBER(OFFSET('Sanitation Data'!$D$5,0,10*ROW('Sanitation Data'!D153)))),100-OFFSET('Sanitation Data'!$D$5,0,10*ROW('Sanitation Data'!D153)),NA())))</f>
        <v>#N/A</v>
      </c>
      <c r="AB159" s="134" t="e">
        <f ca="1">+IF(AND(ISNUMBER(OFFSET('Sanitation Data'!$D$7,0,10*ROW('Sanitation Data'!D153))),CQ159="Yes"),OFFSET('Sanitation Data'!$D$7,0,10*ROW('Sanitation Data'!G153)),IF(AND(ISNUMBER(OFFSET('Sanitation Data'!$D$7,0,10*ROW('Sanitation Data'!D153))),CQ159="No",ISNUMBER(OFFSET('Sanitation Data'!$D$7,0,10*ROW('Sanitation Data'!D153)))),CONCATENATE("[",ROUND(OFFSET('Sanitation Data'!$D$7,0,10*ROW('Sanitation Data'!D153)),0),"]"),IF(AND(ISNUMBER(OFFSET('Sanitation Data'!$D$7,0,10*ROW('Sanitation Data'!D153))),CQ159="",ISNUMBER(OFFSET('Sanitation Data'!$D$7,0,10*ROW('Sanitation Data'!D153)))),OFFSET('Sanitation Data'!$D$7,0,10*ROW('Sanitation Data'!D153)),NA())))</f>
        <v>#N/A</v>
      </c>
      <c r="AC159" s="134" t="e">
        <f ca="1">+IF(AND(ISNUMBER(OFFSET('Sanitation Data'!$D$11,0,10*ROW('Sanitation Data'!D153))),CR159="Yes"),OFFSET('Sanitation Data'!$D$11,0,10*ROW('Sanitation Data'!D153)),IF(AND(ISNUMBER(OFFSET('Sanitation Data'!$D$11,0,10*ROW('Sanitation Data'!D153))),CR159="No",ISNUMBER(OFFSET('Sanitation Data'!$D$11,0,10*ROW('Sanitation Data'!D153)))),CONCATENATE("[",ROUND(OFFSET('Sanitation Data'!$D$11,0,10*ROW('Sanitation Data'!D153)),0),"]"),IF(AND(ISNUMBER(OFFSET('Sanitation Data'!$D$11,0,10*ROW('Sanitation Data'!D153))),CR159="",ISNUMBER(OFFSET('Sanitation Data'!$D$11,0,10*ROW('Sanitation Data'!D153)))),OFFSET('Sanitation Data'!$D$11,0,10*ROW('Sanitation Data'!D153)),NA())))</f>
        <v>#N/A</v>
      </c>
      <c r="AD159" s="134" t="e">
        <f ca="1">+IF(AND(ISNUMBER(OFFSET('Sanitation Data'!$D$12,0,10*ROW('Sanitation Data'!D153))),CS159="Yes"),OFFSET('Sanitation Data'!$D$12,0,10*ROW('Sanitation Data'!D153)),IF(AND(ISNUMBER(OFFSET('Sanitation Data'!$D$12,0,10*ROW('Sanitation Data'!D153))),CS159="No",ISNUMBER(OFFSET('Sanitation Data'!$D$12,0,10*ROW('Sanitation Data'!D153)))),CONCATENATE("[",ROUND(OFFSET('Sanitation Data'!$D$12,0,10*ROW('Sanitation Data'!D153)),0),"]"),IF(AND(ISNUMBER(OFFSET('Sanitation Data'!$D$12,0,10*ROW('Sanitation Data'!D153))),CS159="",ISNUMBER(OFFSET('Sanitation Data'!$D$12,0,10*ROW('Sanitation Data'!D153)))),OFFSET('Sanitation Data'!$D$12,0,10*ROW('Sanitation Data'!D153)),NA())))</f>
        <v>#N/A</v>
      </c>
      <c r="AE159" s="134" t="e">
        <f ca="1">+IF(AND(ISNUMBER(OFFSET('Sanitation Data'!$D$13,0,10*ROW('Sanitation Data'!D153))),CT159="Yes"),OFFSET('Sanitation Data'!$D$13,0,10*ROW('Sanitation Data'!D153)),IF(AND(ISNUMBER(OFFSET('Sanitation Data'!$D$13,0,10*ROW('Sanitation Data'!D153))),CT159="No",ISNUMBER(OFFSET('Sanitation Data'!$D$13,0,10*ROW('Sanitation Data'!D153)))),CONCATENATE("[",ROUND(OFFSET('Sanitation Data'!$D$13,0,10*ROW('Sanitation Data'!D153)),0),"]"),IF(AND(ISNUMBER(OFFSET('Sanitation Data'!$D$13,0,10*ROW('Sanitation Data'!D153))),CT159="",ISNUMBER(OFFSET('Sanitation Data'!$D$13,0,10*ROW('Sanitation Data'!D153)))),OFFSET('Sanitation Data'!$D$13,0,10*ROW('Sanitation Data'!D153)),NA())))</f>
        <v>#N/A</v>
      </c>
      <c r="AF159" s="134" t="e">
        <f ca="1">+IF(AND(ISNUMBER(OFFSET('Sanitation Data'!$E$5,0,10*ROW('Sanitation Data'!E153))),CU159="Yes"),100-OFFSET('Sanitation Data'!$E$5,0,10*ROW('Sanitation Data'!E153)),IF(AND(ISNUMBER(OFFSET('Sanitation Data'!$E$5,0,10*ROW('Sanitation Data'!E153))),CU159="No",ISNUMBER(OFFSET('Sanitation Data'!$E$5,0,10*ROW('Sanitation Data'!E153)))),CONCATENATE("[",ROUND(100-OFFSET('Sanitation Data'!$E$5,0,10*ROW('Sanitation Data'!E153)),0),"]"),IF(AND(ISNUMBER(OFFSET('Sanitation Data'!$E$5,0,10*ROW('Sanitation Data'!E153))),CU159="",ISNUMBER(OFFSET('Sanitation Data'!$E$5,0,10*ROW('Sanitation Data'!E153)))),100-OFFSET('Sanitation Data'!$E$5,0,10*ROW('Sanitation Data'!E153)),NA())))</f>
        <v>#N/A</v>
      </c>
      <c r="AG159" s="134" t="e">
        <f ca="1">+IF(AND(ISNUMBER(OFFSET('Sanitation Data'!$E$7,0,10*ROW('Sanitation Data'!E153))),CV159="Yes"),OFFSET('Sanitation Data'!$E$7,0,10*ROW('Sanitation Data'!E153)),IF(AND(ISNUMBER(OFFSET('Sanitation Data'!$E$7,0,10*ROW('Sanitation Data'!E153))),CV159="No",ISNUMBER(OFFSET('Sanitation Data'!$E$7,0,10*ROW('Sanitation Data'!E153)))),CONCATENATE("[",ROUND(OFFSET('Sanitation Data'!$E$7,0,10*ROW('Sanitation Data'!E153)),0),"]"),IF(AND(ISNUMBER(OFFSET('Sanitation Data'!$E$7,0,10*ROW('Sanitation Data'!E153))),CV159="",ISNUMBER(OFFSET('Sanitation Data'!$E$7,0,10*ROW('Sanitation Data'!E153)))),OFFSET('Sanitation Data'!$E$7,0,10*ROW('Sanitation Data'!E153)),NA())))</f>
        <v>#N/A</v>
      </c>
      <c r="AH159" s="134" t="e">
        <f ca="1">+IF(AND(ISNUMBER(OFFSET('Sanitation Data'!$E$11,0,10*ROW('Sanitation Data'!E153))),CW159="Yes"),OFFSET('Sanitation Data'!$E$11,0,10*ROW('Sanitation Data'!E153)),IF(AND(ISNUMBER(OFFSET('Sanitation Data'!$E$11,0,10*ROW('Sanitation Data'!E153))),CW159="No",ISNUMBER(OFFSET('Sanitation Data'!$E$11,0,10*ROW('Sanitation Data'!E153)))),CONCATENATE("[",ROUND(OFFSET('Sanitation Data'!$E$11,0,10*ROW('Sanitation Data'!E153)),0),"]"),IF(AND(ISNUMBER(OFFSET('Sanitation Data'!$E$11,0,10*ROW('Sanitation Data'!E153))),CW159="",ISNUMBER(OFFSET('Sanitation Data'!$E$11,0,10*ROW('Sanitation Data'!E153)))),OFFSET('Sanitation Data'!$E$11,0,10*ROW('Sanitation Data'!E153)),NA())))</f>
        <v>#N/A</v>
      </c>
      <c r="AI159" s="134" t="e">
        <f ca="1">+IF(AND(ISNUMBER(OFFSET('Sanitation Data'!$E$12,0,10*ROW('Sanitation Data'!E153))),CX159="Yes"),OFFSET('Sanitation Data'!$E$12,0,10*ROW('Sanitation Data'!E153)),IF(AND(ISNUMBER(OFFSET('Sanitation Data'!$E$12,0,10*ROW('Sanitation Data'!E153))),CX159="No",ISNUMBER(OFFSET('Sanitation Data'!$E$12,0,10*ROW('Sanitation Data'!E153)))),CONCATENATE("[",ROUND(OFFSET('Sanitation Data'!$E$12,0,10*ROW('Sanitation Data'!E153)),0),"]"),IF(AND(ISNUMBER(OFFSET('Sanitation Data'!$E$12,0,10*ROW('Sanitation Data'!E153))),CX159="",ISNUMBER(OFFSET('Sanitation Data'!$E$12,0,10*ROW('Sanitation Data'!E153)))),OFFSET('Sanitation Data'!$E$12,0,10*ROW('Sanitation Data'!E153)),NA())))</f>
        <v>#N/A</v>
      </c>
      <c r="AJ159" s="134" t="e">
        <f ca="1">+IF(AND(ISNUMBER(OFFSET('Sanitation Data'!$E$13,0,10*ROW('Sanitation Data'!E153))),CY159="Yes"),OFFSET('Sanitation Data'!$E$13,0,10*ROW('Sanitation Data'!E153)),IF(AND(ISNUMBER(OFFSET('Sanitation Data'!$E$13,0,10*ROW('Sanitation Data'!E153))),CY159="No",ISNUMBER(OFFSET('Sanitation Data'!$E$13,0,10*ROW('Sanitation Data'!E153)))),CONCATENATE("[",ROUND(OFFSET('Sanitation Data'!$E$13,0,10*ROW('Sanitation Data'!E153)),0),"]"),IF(AND(ISNUMBER(OFFSET('Sanitation Data'!$E$13,0,10*ROW('Sanitation Data'!E153))),CY159="",ISNUMBER(OFFSET('Sanitation Data'!$E$13,0,10*ROW('Sanitation Data'!E153)))),OFFSET('Sanitation Data'!$E$13,0,10*ROW('Sanitation Data'!E153)),NA())))</f>
        <v>#N/A</v>
      </c>
      <c r="AK159" s="134" t="e">
        <f ca="1">+IF(AND(ISNUMBER(OFFSET('Sanitation Data'!$F$5,0,10*ROW('Sanitation Data'!F153))),CZ159="Yes"),100-OFFSET('Sanitation Data'!$F$5,0,10*ROW('Sanitation Data'!F153)),IF(AND(ISNUMBER(OFFSET('Sanitation Data'!$F$5,0,10*ROW('Sanitation Data'!F153))),CZ159="No",ISNUMBER(OFFSET('Sanitation Data'!$F$5,0,10*ROW('Sanitation Data'!F153)))),CONCATENATE("[",ROUND(100-OFFSET('Sanitation Data'!$F$5,0,10*ROW('Sanitation Data'!F153)),0),"]"),IF(AND(ISNUMBER(OFFSET('Sanitation Data'!$F$5,0,10*ROW('Sanitation Data'!F153))),CZ159="",ISNUMBER(OFFSET('Sanitation Data'!$F$5,0,10*ROW('Sanitation Data'!F153)))),100-OFFSET('Sanitation Data'!$F$5,0,10*ROW('Sanitation Data'!F153)),NA())))</f>
        <v>#N/A</v>
      </c>
      <c r="AL159" s="134" t="e">
        <f ca="1">+IF(AND(ISNUMBER(OFFSET('Sanitation Data'!$F$7,0,10*ROW('Sanitation Data'!F153))),DA159="Yes"),OFFSET('Sanitation Data'!$F$7,0,10*ROW('Sanitation Data'!F153)),IF(AND(ISNUMBER(OFFSET('Sanitation Data'!$F$7,0,10*ROW('Sanitation Data'!F153))),DA159="No",ISNUMBER(OFFSET('Sanitation Data'!$F$7,0,10*ROW('Sanitation Data'!F153)))),CONCATENATE("[",ROUND(OFFSET('Sanitation Data'!$F$7,0,10*ROW('Sanitation Data'!F153)),0),"]"),IF(AND(ISNUMBER(OFFSET('Sanitation Data'!$F$7,0,10*ROW('Sanitation Data'!F153))),DA159="",ISNUMBER(OFFSET('Sanitation Data'!$F$7,0,10*ROW('Sanitation Data'!F153)))),OFFSET('Sanitation Data'!$F$7,0,10*ROW('Sanitation Data'!F153)),NA())))</f>
        <v>#N/A</v>
      </c>
      <c r="AM159" s="134" t="e">
        <f ca="1">+IF(AND(ISNUMBER(OFFSET('Sanitation Data'!$F$11,0,10*ROW('Sanitation Data'!F153))),DB159="Yes"),OFFSET('Sanitation Data'!$F$11,0,10*ROW('Sanitation Data'!F153)),IF(AND(ISNUMBER(OFFSET('Sanitation Data'!$F$11,0,10*ROW('Sanitation Data'!F153))),DB159="No",ISNUMBER(OFFSET('Sanitation Data'!$F$11,0,10*ROW('Sanitation Data'!F153)))),CONCATENATE("[",ROUND(OFFSET('Sanitation Data'!$F$11,0,10*ROW('Sanitation Data'!F153)),0),"]"),IF(AND(ISNUMBER(OFFSET('Sanitation Data'!$F$11,0,10*ROW('Sanitation Data'!F153))),DB159="",ISNUMBER(OFFSET('Sanitation Data'!$F$11,0,10*ROW('Sanitation Data'!F153)))),OFFSET('Sanitation Data'!$F$11,0,10*ROW('Sanitation Data'!F153)),NA())))</f>
        <v>#N/A</v>
      </c>
      <c r="AN159" s="134" t="e">
        <f ca="1">+IF(AND(ISNUMBER(OFFSET('Sanitation Data'!$F$12,0,10*ROW('Sanitation Data'!F153))),DC159="Yes"),OFFSET('Sanitation Data'!$F$12,0,10*ROW('Sanitation Data'!F153)),IF(AND(ISNUMBER(OFFSET('Sanitation Data'!$F$12,0,10*ROW('Sanitation Data'!F153))),DC159="No",ISNUMBER(OFFSET('Sanitation Data'!$F$12,0,10*ROW('Sanitation Data'!F153)))),CONCATENATE("[",ROUND(OFFSET('Sanitation Data'!$F$12,0,10*ROW('Sanitation Data'!F153)),0),"]"),IF(AND(ISNUMBER(OFFSET('Sanitation Data'!$F$12,0,10*ROW('Sanitation Data'!F153))),DC159="",ISNUMBER(OFFSET('Sanitation Data'!$F$12,0,10*ROW('Sanitation Data'!F153)))),OFFSET('Sanitation Data'!$F$12,0,10*ROW('Sanitation Data'!F153)),NA())))</f>
        <v>#N/A</v>
      </c>
      <c r="AO159" s="134" t="e">
        <f ca="1">+IF(AND(ISNUMBER(OFFSET('Sanitation Data'!$F$13,0,10*ROW('Sanitation Data'!F153))),DD159="Yes"),OFFSET('Sanitation Data'!$F$13,0,10*ROW('Sanitation Data'!F153)),IF(AND(ISNUMBER(OFFSET('Sanitation Data'!$F$13,0,10*ROW('Sanitation Data'!F153))),DD159="No",ISNUMBER(OFFSET('Sanitation Data'!$F$13,0,10*ROW('Sanitation Data'!F153)))),CONCATENATE("[",ROUND(OFFSET('Sanitation Data'!$F$13,0,10*ROW('Sanitation Data'!F153)),0),"]"),IF(AND(ISNUMBER(OFFSET('Sanitation Data'!$F$13,0,10*ROW('Sanitation Data'!F153))),DD159="",ISNUMBER(OFFSET('Sanitation Data'!$F$13,0,10*ROW('Sanitation Data'!F153)))),OFFSET('Sanitation Data'!$F$13,0,10*ROW('Sanitation Data'!F153)),NA())))</f>
        <v>#N/A</v>
      </c>
      <c r="AP159" s="134" t="e">
        <f ca="1">+IF(AND(ISNUMBER(OFFSET('Sanitation Data'!$G$5,0,10*ROW('Sanitation Data'!G153))),DE159="Yes"),100-OFFSET('Sanitation Data'!$G$5,0,10*ROW('Sanitation Data'!G153)),IF(AND(ISNUMBER(OFFSET('Sanitation Data'!$G$5,0,10*ROW('Sanitation Data'!G153))),DE159="No",ISNUMBER(OFFSET('Sanitation Data'!$G$5,0,10*ROW('Sanitation Data'!G153)))),CONCATENATE("[",ROUND(100-OFFSET('Sanitation Data'!$G$5,0,10*ROW('Sanitation Data'!G153)),0),"]"),IF(AND(ISNUMBER(OFFSET('Sanitation Data'!$G$5,0,10*ROW('Sanitation Data'!G153))),DE159="",ISNUMBER(OFFSET('Sanitation Data'!$G$5,0,10*ROW('Sanitation Data'!G153)))),100-OFFSET('Sanitation Data'!$G$5,0,10*ROW('Sanitation Data'!G153)),NA())))</f>
        <v>#N/A</v>
      </c>
      <c r="AQ159" s="134" t="e">
        <f ca="1">+IF(AND(ISNUMBER(OFFSET('Sanitation Data'!$G$7,0,10*ROW('Sanitation Data'!G153))),DF159="Yes"),OFFSET('Sanitation Data'!$G$7,0,10*ROW('Sanitation Data'!G153)),IF(AND(ISNUMBER(OFFSET('Sanitation Data'!$G$7,0,10*ROW('Sanitation Data'!G153))),DF159="No",ISNUMBER(OFFSET('Sanitation Data'!$G$7,0,10*ROW('Sanitation Data'!G153)))),CONCATENATE("[",ROUND(OFFSET('Sanitation Data'!$G$7,0,10*ROW('Sanitation Data'!G153)),0),"]"),IF(AND(ISNUMBER(OFFSET('Sanitation Data'!$G$7,0,10*ROW('Sanitation Data'!G153))),DF159="",ISNUMBER(OFFSET('Sanitation Data'!$G$7,0,10*ROW('Sanitation Data'!G153)))),OFFSET('Sanitation Data'!$G$7,0,10*ROW('Sanitation Data'!G153)),NA())))</f>
        <v>#N/A</v>
      </c>
      <c r="AR159" s="134" t="e">
        <f ca="1">+IF(AND(ISNUMBER(OFFSET('Sanitation Data'!$G$11,0,10*ROW('Sanitation Data'!G153))),DG159="Yes"),OFFSET('Sanitation Data'!$G$11,0,10*ROW('Sanitation Data'!G153)),IF(AND(ISNUMBER(OFFSET('Sanitation Data'!$G$11,0,10*ROW('Sanitation Data'!G153))),DG159="No",ISNUMBER(OFFSET('Sanitation Data'!$G$11,0,10*ROW('Sanitation Data'!G153)))),CONCATENATE("[",ROUND(OFFSET('Sanitation Data'!$G$11,0,10*ROW('Sanitation Data'!G153)),0),"]"),IF(AND(ISNUMBER(OFFSET('Sanitation Data'!$G$11,0,10*ROW('Sanitation Data'!G153))),DG159="",ISNUMBER(OFFSET('Sanitation Data'!$G$11,0,10*ROW('Sanitation Data'!G153)))),OFFSET('Sanitation Data'!$G$11,0,10*ROW('Sanitation Data'!G153)),NA())))</f>
        <v>#N/A</v>
      </c>
      <c r="AS159" s="134" t="e">
        <f ca="1">+IF(AND(ISNUMBER(OFFSET('Sanitation Data'!$G$12,0,10*ROW('Sanitation Data'!G153))),DH159="Yes"),OFFSET('Sanitation Data'!$G$12,0,10*ROW('Sanitation Data'!G153)),IF(AND(ISNUMBER(OFFSET('Sanitation Data'!$G$12,0,10*ROW('Sanitation Data'!G153))),DH159="No",ISNUMBER(OFFSET('Sanitation Data'!$G$12,0,10*ROW('Sanitation Data'!G153)))),CONCATENATE("[",ROUND(OFFSET('Sanitation Data'!$G$12,0,10*ROW('Sanitation Data'!G153)),0),"]"),IF(AND(ISNUMBER(OFFSET('Sanitation Data'!$G$12,0,10*ROW('Sanitation Data'!G153))),DH159="",ISNUMBER(OFFSET('Sanitation Data'!$G$12,0,10*ROW('Sanitation Data'!G153)))),OFFSET('Sanitation Data'!$G$12,0,10*ROW('Sanitation Data'!G153)),NA())))</f>
        <v>#N/A</v>
      </c>
      <c r="AT159" s="134" t="e">
        <f ca="1">+IF(AND(ISNUMBER(OFFSET('Sanitation Data'!$G$13,0,10*ROW('Sanitation Data'!G153))),DI159="Yes"),OFFSET('Sanitation Data'!$G$13,0,10*ROW('Sanitation Data'!G153)),IF(AND(ISNUMBER(OFFSET('Sanitation Data'!$G$13,0,10*ROW('Sanitation Data'!G153))),DI159="No",ISNUMBER(OFFSET('Sanitation Data'!$G$13,0,10*ROW('Sanitation Data'!G153)))),CONCATENATE("[",ROUND(OFFSET('Sanitation Data'!$G$13,0,10*ROW('Sanitation Data'!G153)),0),"]"),IF(AND(ISNUMBER(OFFSET('Sanitation Data'!$G$13,0,10*ROW('Sanitation Data'!G153))),DI159="",ISNUMBER(OFFSET('Sanitation Data'!$G$13,0,10*ROW('Sanitation Data'!G153)))),OFFSET('Sanitation Data'!$G$13,0,10*ROW('Sanitation Data'!G153)),NA())))</f>
        <v>#N/A</v>
      </c>
      <c r="AU159" s="134" t="e">
        <f ca="1">+IF(AND(ISNUMBER(OFFSET('Sanitation Data'!$H$5,0,10*ROW('Sanitation Data'!H153))),DJ159="Yes"),100-OFFSET('Sanitation Data'!$H$5,0,10*ROW('Sanitation Data'!H153)),IF(AND(ISNUMBER(OFFSET('Sanitation Data'!$H$5,0,10*ROW('Sanitation Data'!H153))),DJ159="No",ISNUMBER(OFFSET('Sanitation Data'!$H$5,0,10*ROW('Sanitation Data'!H153)))),CONCATENATE("[",ROUND(100-OFFSET('Sanitation Data'!$H$5,0,10*ROW('Sanitation Data'!H153)),0),"]"),IF(AND(ISNUMBER(OFFSET('Sanitation Data'!$H$5,0,10*ROW('Sanitation Data'!H153))),DJ159="",ISNUMBER(OFFSET('Sanitation Data'!$H$5,0,10*ROW('Sanitation Data'!H153)))),100-OFFSET('Sanitation Data'!$H$5,0,10*ROW('Sanitation Data'!H153)),NA())))</f>
        <v>#N/A</v>
      </c>
      <c r="AV159" s="134" t="e">
        <f ca="1">+IF(AND(ISNUMBER(OFFSET('Sanitation Data'!$H$7,0,10*ROW('Sanitation Data'!H153))),DK159="Yes"),OFFSET('Sanitation Data'!$H$7,0,10*ROW('Sanitation Data'!H153)),IF(AND(ISNUMBER(OFFSET('Sanitation Data'!$H$7,0,10*ROW('Sanitation Data'!H153))),DK159="No",ISNUMBER(OFFSET('Sanitation Data'!$H$7,0,10*ROW('Sanitation Data'!H153)))),CONCATENATE("[",ROUND(OFFSET('Sanitation Data'!$H$7,0,10*ROW('Sanitation Data'!H153)),0),"]"),IF(AND(ISNUMBER(OFFSET('Sanitation Data'!$H$7,0,10*ROW('Sanitation Data'!H153))),DK159="",ISNUMBER(OFFSET('Sanitation Data'!$H$7,0,10*ROW('Sanitation Data'!H153)))),OFFSET('Sanitation Data'!$H$7,0,10*ROW('Sanitation Data'!H153)),NA())))</f>
        <v>#N/A</v>
      </c>
      <c r="AW159" s="134" t="e">
        <f ca="1">+IF(AND(ISNUMBER(OFFSET('Sanitation Data'!$H$11,0,10*ROW('Sanitation Data'!H153))),DL159="Yes"),OFFSET('Sanitation Data'!$H$11,0,10*ROW('Sanitation Data'!H153)),IF(AND(ISNUMBER(OFFSET('Sanitation Data'!$H$11,0,10*ROW('Sanitation Data'!H153))),DL159="No",ISNUMBER(OFFSET('Sanitation Data'!$H$11,0,10*ROW('Sanitation Data'!H153)))),CONCATENATE("[",ROUND(OFFSET('Sanitation Data'!$H$11,0,10*ROW('Sanitation Data'!H153)),0),"]"),IF(AND(ISNUMBER(OFFSET('Sanitation Data'!$H$11,0,10*ROW('Sanitation Data'!H153))),DL159="",ISNUMBER(OFFSET('Sanitation Data'!$H$11,0,10*ROW('Sanitation Data'!H153)))),OFFSET('Sanitation Data'!$H$11,0,10*ROW('Sanitation Data'!H153)),NA())))</f>
        <v>#N/A</v>
      </c>
      <c r="AX159" s="134" t="e">
        <f ca="1">+IF(AND(ISNUMBER(OFFSET('Sanitation Data'!$H$12,0,10*ROW('Sanitation Data'!H153))),DM159="Yes"),OFFSET('Sanitation Data'!$H$12,0,10*ROW('Sanitation Data'!H153)),IF(AND(ISNUMBER(OFFSET('Sanitation Data'!$H$12,0,10*ROW('Sanitation Data'!H153))),DM159="No",ISNUMBER(OFFSET('Sanitation Data'!$H$12,0,10*ROW('Sanitation Data'!H153)))),CONCATENATE("[",ROUND(OFFSET('Sanitation Data'!$H$12,0,10*ROW('Sanitation Data'!H153)),0),"]"),IF(AND(ISNUMBER(OFFSET('Sanitation Data'!$H$12,0,10*ROW('Sanitation Data'!H153))),DM159="",ISNUMBER(OFFSET('Sanitation Data'!$H$12,0,10*ROW('Sanitation Data'!H153)))),OFFSET('Sanitation Data'!$H$12,0,10*ROW('Sanitation Data'!H153)),NA())))</f>
        <v>#N/A</v>
      </c>
      <c r="AY159" s="134" t="e">
        <f ca="1">+IF(AND(ISNUMBER(OFFSET('Sanitation Data'!$H$13,0,10*ROW('Sanitation Data'!H153))),DN159="Yes"),OFFSET('Sanitation Data'!$H$13,0,10*ROW('Sanitation Data'!H153)),IF(AND(ISNUMBER(OFFSET('Sanitation Data'!$H$13,0,10*ROW('Sanitation Data'!H153))),DN159="No",ISNUMBER(OFFSET('Sanitation Data'!$H$13,0,10*ROW('Sanitation Data'!H153)))),CONCATENATE("[",ROUND(OFFSET('Sanitation Data'!$H$13,0,10*ROW('Sanitation Data'!H153)),0),"]"),IF(AND(ISNUMBER(OFFSET('Sanitation Data'!$H$13,0,10*ROW('Sanitation Data'!H153))),DN159="",ISNUMBER(OFFSET('Sanitation Data'!$H$13,0,10*ROW('Sanitation Data'!H153)))),OFFSET('Sanitation Data'!$H$13,0,10*ROW('Sanitation Data'!H153)),NA())))</f>
        <v>#N/A</v>
      </c>
      <c r="AZ159" s="135" t="e">
        <f ca="1">+IF(AND(ISNUMBER(OFFSET('Hygiene Data'!$C$6,0,10*ROW('Hygiene Data'!C153))),DO159="Yes"),OFFSET('Hygiene Data'!$C$6,0,10*ROW('Hygiene Data'!C153)),IF(AND(ISNUMBER(OFFSET('Hygiene Data'!$C$6,0,10*ROW('Hygiene Data'!C153))),DO159="No",ISNUMBER(OFFSET('Hygiene Data'!$C$6,0,10*ROW('Hygiene Data'!C153)))),CONCATENATE("[",ROUND(OFFSET('Hygiene Data'!$C$6,0,10*ROW('Hygiene Data'!C153)),0),"]"),IF(AND(ISNUMBER(OFFSET('Hygiene Data'!$C$6,0,10*ROW('Hygiene Data'!C153))),DO159="",ISNUMBER(OFFSET('Hygiene Data'!$C$6,0,10*ROW('Hygiene Data'!C153)))),OFFSET('Hygiene Data'!$C$6,0,10*ROW('Hygiene Data'!C153)),NA())))</f>
        <v>#N/A</v>
      </c>
      <c r="BA159" s="135" t="e">
        <f ca="1">+IF(AND(ISNUMBER(OFFSET('Hygiene Data'!$C$8,0,10*ROW('Hygiene Data'!C153))),DP159="Yes"),OFFSET('Hygiene Data'!$C$8,0,10*ROW('Hygiene Data'!C153)),IF(AND(ISNUMBER(OFFSET('Hygiene Data'!$C$8,0,10*ROW('Hygiene Data'!C153))),DP159="No",ISNUMBER(OFFSET('Hygiene Data'!$C$8,0,10*ROW('Hygiene Data'!C153)))),CONCATENATE("[",ROUND(OFFSET('Hygiene Data'!$C$8,0,10*ROW('Hygiene Data'!C153)),0),"]"),IF(AND(ISNUMBER(OFFSET('Hygiene Data'!$C$8,0,10*ROW('Hygiene Data'!C153))),DP159="",ISNUMBER(OFFSET('Hygiene Data'!$C$8,0,10*ROW('Hygiene Data'!C153)))),OFFSET('Hygiene Data'!$C$8,0,10*ROW('Hygiene Data'!C153)),NA())))</f>
        <v>#N/A</v>
      </c>
      <c r="BB159" s="135" t="e">
        <f ca="1">+IF(AND(ISNUMBER(OFFSET('Hygiene Data'!$C$10,0,10*ROW('Hygiene Data'!C153))),DQ159="Yes"),OFFSET('Hygiene Data'!$C$10,0,10*ROW('Hygiene Data'!C153)),IF(AND(ISNUMBER(OFFSET('Hygiene Data'!$C$10,0,10*ROW('Hygiene Data'!C153))),DQ159="No",ISNUMBER(OFFSET('Hygiene Data'!$C$10,0,10*ROW('Hygiene Data'!C153)))),CONCATENATE("[",ROUND(OFFSET('Hygiene Data'!$C$10,0,10*ROW('Hygiene Data'!C153)),0),"]"),IF(AND(ISNUMBER(OFFSET('Hygiene Data'!$C$10,0,10*ROW('Hygiene Data'!C153))),DQ159="",ISNUMBER(OFFSET('Hygiene Data'!$C$10,0,10*ROW('Hygiene Data'!C153)))),OFFSET('Hygiene Data'!$C$10,0,10*ROW('Hygiene Data'!C153)),NA())))</f>
        <v>#N/A</v>
      </c>
      <c r="BC159" s="135" t="e">
        <f ca="1">+IF(AND(ISNUMBER(OFFSET('Hygiene Data'!$D$6,0,10*ROW('Hygiene Data'!D153))),DR159="Yes"),OFFSET('Hygiene Data'!$D$6,0,10*ROW('Hygiene Data'!D153)),IF(AND(ISNUMBER(OFFSET('Hygiene Data'!$D$6,0,10*ROW('Hygiene Data'!D153))),DR159="No",ISNUMBER(OFFSET('Hygiene Data'!$D$6,0,10*ROW('Hygiene Data'!D153)))),CONCATENATE("[",ROUND(OFFSET('Hygiene Data'!$D$6,0,10*ROW('Hygiene Data'!D153)),0),"]"),IF(AND(ISNUMBER(OFFSET('Hygiene Data'!$D$6,0,10*ROW('Hygiene Data'!D153))),DR159="",ISNUMBER(OFFSET('Hygiene Data'!$D$6,0,10*ROW('Hygiene Data'!D153)))),OFFSET('Hygiene Data'!$D$6,0,10*ROW('Hygiene Data'!D153)),NA())))</f>
        <v>#N/A</v>
      </c>
      <c r="BD159" s="135" t="e">
        <f ca="1">+IF(AND(ISNUMBER(OFFSET('Hygiene Data'!$D$8,0,10*ROW('Hygiene Data'!D153))),DS159="Yes"),OFFSET('Hygiene Data'!$D$8,0,10*ROW('Hygiene Data'!D153)),IF(AND(ISNUMBER(OFFSET('Hygiene Data'!$D$8,0,10*ROW('Hygiene Data'!D153))),DS159="No",ISNUMBER(OFFSET('Hygiene Data'!$D$8,0,10*ROW('Hygiene Data'!D153)))),CONCATENATE("[",ROUND(OFFSET('Hygiene Data'!$D$8,0,10*ROW('Hygiene Data'!D153)),0),"]"),IF(AND(ISNUMBER(OFFSET('Hygiene Data'!$D$8,0,10*ROW('Hygiene Data'!D153))),DS159="",ISNUMBER(OFFSET('Hygiene Data'!$D$8,0,10*ROW('Hygiene Data'!D153)))),OFFSET('Hygiene Data'!$D$8,0,10*ROW('Hygiene Data'!D153)),NA())))</f>
        <v>#N/A</v>
      </c>
      <c r="BE159" s="135" t="e">
        <f ca="1">+IF(AND(ISNUMBER(OFFSET('Hygiene Data'!$D$10,0,10*ROW('Hygiene Data'!D153))),DT159="Yes"),OFFSET('Hygiene Data'!$D$10,0,10*ROW('Hygiene Data'!D153)),IF(AND(ISNUMBER(OFFSET('Hygiene Data'!$D$10,0,10*ROW('Hygiene Data'!D153))),DT159="No",ISNUMBER(OFFSET('Hygiene Data'!$D$10,0,10*ROW('Hygiene Data'!D153)))),CONCATENATE("[",ROUND(OFFSET('Hygiene Data'!$D$10,0,10*ROW('Hygiene Data'!D153)),0),"]"),IF(AND(ISNUMBER(OFFSET('Hygiene Data'!$D$10,0,10*ROW('Hygiene Data'!D153))),DT159="",ISNUMBER(OFFSET('Hygiene Data'!$D$10,0,10*ROW('Hygiene Data'!D153)))),OFFSET('Hygiene Data'!$D$10,0,10*ROW('Hygiene Data'!D153)),NA())))</f>
        <v>#N/A</v>
      </c>
      <c r="BF159" s="135" t="e">
        <f ca="1">+IF(AND(ISNUMBER(OFFSET('Hygiene Data'!$E$6,0,10*ROW('Hygiene Data'!E153))),DU159="Yes"),OFFSET('Hygiene Data'!$E$6,0,10*ROW('Hygiene Data'!E153)),IF(AND(ISNUMBER(OFFSET('Hygiene Data'!$E$6,0,10*ROW('Hygiene Data'!E153))),DU159="No",ISNUMBER(OFFSET('Hygiene Data'!$E$6,0,10*ROW('Hygiene Data'!E153)))),CONCATENATE("[",ROUND(OFFSET('Hygiene Data'!$E$6,0,10*ROW('Hygiene Data'!E153)),0),"]"),IF(AND(ISNUMBER(OFFSET('Hygiene Data'!$E$6,0,10*ROW('Hygiene Data'!E153))),DU159="",ISNUMBER(OFFSET('Hygiene Data'!$E$6,0,10*ROW('Hygiene Data'!E153)))),OFFSET('Hygiene Data'!$E$6,0,10*ROW('Hygiene Data'!E153)),NA())))</f>
        <v>#N/A</v>
      </c>
      <c r="BG159" s="135" t="e">
        <f ca="1">+IF(AND(ISNUMBER(OFFSET('Hygiene Data'!$E$8,0,10*ROW('Hygiene Data'!E153))),DV159="Yes"),OFFSET('Hygiene Data'!$E$8,0,10*ROW('Hygiene Data'!E153)),IF(AND(ISNUMBER(OFFSET('Hygiene Data'!$E$8,0,10*ROW('Hygiene Data'!E153))),DV159="No",ISNUMBER(OFFSET('Hygiene Data'!$E$8,0,10*ROW('Hygiene Data'!E153)))),CONCATENATE("[",ROUND(OFFSET('Hygiene Data'!$E$8,0,10*ROW('Hygiene Data'!E153)),0),"]"),IF(AND(ISNUMBER(OFFSET('Hygiene Data'!$E$8,0,10*ROW('Hygiene Data'!E153))),DV159="",ISNUMBER(OFFSET('Hygiene Data'!$E$8,0,10*ROW('Hygiene Data'!E153)))),OFFSET('Hygiene Data'!$E$8,0,10*ROW('Hygiene Data'!E153)),NA())))</f>
        <v>#N/A</v>
      </c>
      <c r="BH159" s="135" t="e">
        <f ca="1">+IF(AND(ISNUMBER(OFFSET('Hygiene Data'!$E$10,0,10*ROW('Hygiene Data'!E153))),DW159="Yes"),OFFSET('Hygiene Data'!$E$10,0,10*ROW('Hygiene Data'!E153)),IF(AND(ISNUMBER(OFFSET('Hygiene Data'!$E$10,0,10*ROW('Hygiene Data'!E153))),DW159="No",ISNUMBER(OFFSET('Hygiene Data'!$E$10,0,10*ROW('Hygiene Data'!E153)))),CONCATENATE("[",ROUND(OFFSET('Hygiene Data'!$E$10,0,10*ROW('Hygiene Data'!E153)),0),"]"),IF(AND(ISNUMBER(OFFSET('Hygiene Data'!$E$10,0,10*ROW('Hygiene Data'!E153))),DW159="",ISNUMBER(OFFSET('Hygiene Data'!$E$10,0,10*ROW('Hygiene Data'!E153)))),OFFSET('Hygiene Data'!$E$10,0,10*ROW('Hygiene Data'!E153)),NA())))</f>
        <v>#N/A</v>
      </c>
      <c r="BI159" s="135" t="e">
        <f ca="1">+IF(AND(ISNUMBER(OFFSET('Hygiene Data'!$F$6,0,10*ROW('Hygiene Data'!F153))),DX159="Yes"),OFFSET('Hygiene Data'!$F$6,0,10*ROW('Hygiene Data'!F153)),IF(AND(ISNUMBER(OFFSET('Hygiene Data'!$F$6,0,10*ROW('Hygiene Data'!F153))),DX159="No",ISNUMBER(OFFSET('Hygiene Data'!$F$6,0,10*ROW('Hygiene Data'!F153)))),CONCATENATE("[",ROUND(OFFSET('Hygiene Data'!$F$6,0,10*ROW('Hygiene Data'!F153)),0),"]"),IF(AND(ISNUMBER(OFFSET('Hygiene Data'!$F$6,0,10*ROW('Hygiene Data'!F153))),DX159="",ISNUMBER(OFFSET('Hygiene Data'!$F$6,0,10*ROW('Hygiene Data'!F153)))),OFFSET('Hygiene Data'!$F$6,0,10*ROW('Hygiene Data'!F153)),NA())))</f>
        <v>#N/A</v>
      </c>
      <c r="BJ159" s="135" t="e">
        <f ca="1">+IF(AND(ISNUMBER(OFFSET('Hygiene Data'!$F$8,0,10*ROW('Hygiene Data'!F153))),DY159="Yes"),OFFSET('Hygiene Data'!$F$8,0,10*ROW('Hygiene Data'!F153)),IF(AND(ISNUMBER(OFFSET('Hygiene Data'!$F$8,0,10*ROW('Hygiene Data'!F153))),DY159="No",ISNUMBER(OFFSET('Hygiene Data'!$F$8,0,10*ROW('Hygiene Data'!F153)))),CONCATENATE("[",ROUND(OFFSET('Hygiene Data'!$F$8,0,10*ROW('Hygiene Data'!F153)),0),"]"),IF(AND(ISNUMBER(OFFSET('Hygiene Data'!$F$8,0,10*ROW('Hygiene Data'!F153))),DY159="",ISNUMBER(OFFSET('Hygiene Data'!$F$8,0,10*ROW('Hygiene Data'!F153)))),OFFSET('Hygiene Data'!$F$8,0,10*ROW('Hygiene Data'!F153)),NA())))</f>
        <v>#N/A</v>
      </c>
      <c r="BK159" s="135" t="e">
        <f ca="1">+IF(AND(ISNUMBER(OFFSET('Hygiene Data'!$F$10,0,10*ROW('Hygiene Data'!F153))),DZ159="Yes"),OFFSET('Hygiene Data'!$F$10,0,10*ROW('Hygiene Data'!F153)),IF(AND(ISNUMBER(OFFSET('Hygiene Data'!$F$10,0,10*ROW('Hygiene Data'!F153))),DZ159="No",ISNUMBER(OFFSET('Hygiene Data'!$F$10,0,10*ROW('Hygiene Data'!F153)))),CONCATENATE("[",ROUND(OFFSET('Hygiene Data'!$F$10,0,10*ROW('Hygiene Data'!F153)),0),"]"),IF(AND(ISNUMBER(OFFSET('Hygiene Data'!$F$10,0,10*ROW('Hygiene Data'!F153))),DZ159="",ISNUMBER(OFFSET('Hygiene Data'!$F$10,0,10*ROW('Hygiene Data'!F153)))),OFFSET('Hygiene Data'!$F$10,0,10*ROW('Hygiene Data'!F153)),NA())))</f>
        <v>#N/A</v>
      </c>
      <c r="BL159" s="135" t="e">
        <f ca="1">+IF(AND(ISNUMBER(OFFSET('Hygiene Data'!$G$6,0,10*ROW('Hygiene Data'!G153))),EA159="Yes"),OFFSET('Hygiene Data'!$G$6,0,10*ROW('Hygiene Data'!G153)),IF(AND(ISNUMBER(OFFSET('Hygiene Data'!$G$6,0,10*ROW('Hygiene Data'!G153))),EA159="No",ISNUMBER(OFFSET('Hygiene Data'!$G$6,0,10*ROW('Hygiene Data'!G153)))),CONCATENATE("[",ROUND(OFFSET('Hygiene Data'!$G$6,0,10*ROW('Hygiene Data'!G153)),0),"]"),IF(AND(ISNUMBER(OFFSET('Hygiene Data'!$G$6,0,10*ROW('Hygiene Data'!G153))),EA159="",ISNUMBER(OFFSET('Hygiene Data'!$G$6,0,10*ROW('Hygiene Data'!G153)))),OFFSET('Hygiene Data'!$G$6,0,10*ROW('Hygiene Data'!G153)),NA())))</f>
        <v>#N/A</v>
      </c>
      <c r="BM159" s="135" t="e">
        <f ca="1">+IF(AND(ISNUMBER(OFFSET('Hygiene Data'!$G$8,0,10*ROW('Hygiene Data'!G153))),EB159="Yes"),OFFSET('Hygiene Data'!$G$8,0,10*ROW('Hygiene Data'!G153)),IF(AND(ISNUMBER(OFFSET('Hygiene Data'!$G$8,0,10*ROW('Hygiene Data'!G153))),EB159="No",ISNUMBER(OFFSET('Hygiene Data'!$G$8,0,10*ROW('Hygiene Data'!G153)))),CONCATENATE("[",ROUND(OFFSET('Hygiene Data'!$G$8,0,10*ROW('Hygiene Data'!G153)),0),"]"),IF(AND(ISNUMBER(OFFSET('Hygiene Data'!$G$8,0,10*ROW('Hygiene Data'!G153))),EB159="",ISNUMBER(OFFSET('Hygiene Data'!$G$8,0,10*ROW('Hygiene Data'!G153)))),OFFSET('Hygiene Data'!$G$8,0,10*ROW('Hygiene Data'!G153)),NA())))</f>
        <v>#N/A</v>
      </c>
      <c r="BN159" s="135" t="e">
        <f ca="1">+IF(AND(ISNUMBER(OFFSET('Hygiene Data'!$G$10,0,10*ROW('Hygiene Data'!G153))),EC159="Yes"),OFFSET('Hygiene Data'!$G$10,0,10*ROW('Hygiene Data'!G153)),IF(AND(ISNUMBER(OFFSET('Hygiene Data'!$G$10,0,10*ROW('Hygiene Data'!G153))),EC159="No",ISNUMBER(OFFSET('Hygiene Data'!$G$10,0,10*ROW('Hygiene Data'!G153)))),CONCATENATE("[",ROUND(OFFSET('Hygiene Data'!$G$10,0,10*ROW('Hygiene Data'!G153)),0),"]"),IF(AND(ISNUMBER(OFFSET('Hygiene Data'!$G$10,0,10*ROW('Hygiene Data'!G153))),EC159="",ISNUMBER(OFFSET('Hygiene Data'!$G$10,0,10*ROW('Hygiene Data'!G153)))),OFFSET('Hygiene Data'!$G$10,0,10*ROW('Hygiene Data'!G153)),NA())))</f>
        <v>#N/A</v>
      </c>
      <c r="BO159" s="135" t="e">
        <f ca="1">+IF(AND(ISNUMBER(OFFSET('Hygiene Data'!$H$6,0,10*ROW('Hygiene Data'!H153))),ED159="Yes"),OFFSET('Hygiene Data'!$H$6,0,10*ROW('Hygiene Data'!H153)),IF(AND(ISNUMBER(OFFSET('Hygiene Data'!$H$6,0,10*ROW('Hygiene Data'!H153))),ED159="No",ISNUMBER(OFFSET('Hygiene Data'!$H$6,0,10*ROW('Hygiene Data'!H153)))),CONCATENATE("[",ROUND(OFFSET('Hygiene Data'!$H$6,0,10*ROW('Hygiene Data'!H153)),0),"]"),IF(AND(ISNUMBER(OFFSET('Hygiene Data'!$H$6,0,10*ROW('Hygiene Data'!H153))),ED159="",ISNUMBER(OFFSET('Hygiene Data'!$H$6,0,10*ROW('Hygiene Data'!H153)))),OFFSET('Hygiene Data'!$H$6,0,10*ROW('Hygiene Data'!H153)),NA())))</f>
        <v>#N/A</v>
      </c>
      <c r="BP159" s="135" t="e">
        <f ca="1">+IF(AND(ISNUMBER(OFFSET('Hygiene Data'!$H$8,0,10*ROW('Hygiene Data'!H153))),EE159="Yes"),OFFSET('Hygiene Data'!$H$8,0,10*ROW('Hygiene Data'!H153)),IF(AND(ISNUMBER(OFFSET('Hygiene Data'!$H$8,0,10*ROW('Hygiene Data'!H153))),EE159="No",ISNUMBER(OFFSET('Hygiene Data'!$H$8,0,10*ROW('Hygiene Data'!H153)))),CONCATENATE("[",ROUND(OFFSET('Hygiene Data'!$H$8,0,10*ROW('Hygiene Data'!H153)),0),"]"),IF(AND(ISNUMBER(OFFSET('Hygiene Data'!$H$8,0,10*ROW('Hygiene Data'!H153))),EE159="",ISNUMBER(OFFSET('Hygiene Data'!$H$8,0,10*ROW('Hygiene Data'!H153)))),OFFSET('Hygiene Data'!$H$8,0,10*ROW('Hygiene Data'!H153)),NA())))</f>
        <v>#N/A</v>
      </c>
      <c r="BQ159" s="135" t="e">
        <f ca="1">+IF(AND(ISNUMBER(OFFSET('Hygiene Data'!$H$10,0,10*ROW('Hygiene Data'!H153))),EF159="Yes"),OFFSET('Hygiene Data'!$H$10,0,10*ROW('Hygiene Data'!H153)),IF(AND(ISNUMBER(OFFSET('Hygiene Data'!$H$10,0,10*ROW('Hygiene Data'!H153))),EF159="No",ISNUMBER(OFFSET('Hygiene Data'!$H$10,0,10*ROW('Hygiene Data'!H153)))),CONCATENATE("[",ROUND(OFFSET('Hygiene Data'!$H$10,0,10*ROW('Hygiene Data'!H153)),0),"]"),IF(AND(ISNUMBER(OFFSET('Hygiene Data'!$H$10,0,10*ROW('Hygiene Data'!H153))),EF159="",ISNUMBER(OFFSET('Hygiene Data'!$H$10,0,10*ROW('Hygiene Data'!H153)))),OFFSET('Hygiene Data'!$H$10,0,10*ROW('Hygiene Data'!H153)),NA())))</f>
        <v>#N/A</v>
      </c>
      <c r="BS159" s="34" t="str">
        <f ca="1">+IF(OFFSET('Water Data'!$C$28,0,10*ROW('Water Data'!C153))="","",OFFSET('Water Data'!$C$28,0,10*ROW('Water Data'!C153)))</f>
        <v/>
      </c>
      <c r="BT159" s="34" t="str">
        <f ca="1">+IF(OFFSET('Water Data'!$C$29,0,10*ROW('Water Data'!C153))="","",OFFSET('Water Data'!$C$29,0,10*ROW('Water Data'!C153)))</f>
        <v/>
      </c>
      <c r="BU159" s="34" t="str">
        <f ca="1">+IF(OFFSET('Water Data'!$C$30,0,10*ROW('Water Data'!C153))="","",OFFSET('Water Data'!$C$30,0,10*ROW('Water Data'!C153)))</f>
        <v/>
      </c>
      <c r="BV159" s="34" t="str">
        <f ca="1">+IF(OFFSET('Water Data'!$D$28,0,10*ROW('Water Data'!D153))="","",OFFSET('Water Data'!$D$28,0,10*ROW('Water Data'!D153)))</f>
        <v/>
      </c>
      <c r="BW159" s="34" t="str">
        <f ca="1">+IF(OFFSET('Water Data'!$D$29,0,10*ROW('Water Data'!D153))="","",OFFSET('Water Data'!$D$29,0,10*ROW('Water Data'!D153)))</f>
        <v/>
      </c>
      <c r="BX159" s="34" t="str">
        <f ca="1">+IF(OFFSET('Water Data'!$D$30,0,10*ROW('Water Data'!D153))="","",OFFSET('Water Data'!$D$30,0,10*ROW('Water Data'!D153)))</f>
        <v/>
      </c>
      <c r="BY159" s="34" t="str">
        <f ca="1">+IF(OFFSET('Water Data'!$E$28,0,10*ROW('Water Data'!E153))="","",OFFSET('Water Data'!$E$28,0,10*ROW('Water Data'!E153)))</f>
        <v/>
      </c>
      <c r="BZ159" s="34" t="str">
        <f ca="1">+IF(OFFSET('Water Data'!$E$29,0,10*ROW('Water Data'!E153))="","",OFFSET('Water Data'!$E$29,0,10*ROW('Water Data'!E153)))</f>
        <v/>
      </c>
      <c r="CA159" s="34" t="str">
        <f ca="1">+IF(OFFSET('Water Data'!$E$30,0,10*ROW('Water Data'!E153))="","",OFFSET('Water Data'!$E$30,0,10*ROW('Water Data'!E153)))</f>
        <v/>
      </c>
      <c r="CB159" s="34" t="str">
        <f ca="1">+IF(OFFSET('Water Data'!$F$28,0,10*ROW('Water Data'!F153))="","",OFFSET('Water Data'!$F$28,0,10*ROW('Water Data'!F153)))</f>
        <v/>
      </c>
      <c r="CC159" s="34" t="str">
        <f ca="1">+IF(OFFSET('Water Data'!$F$29,0,10*ROW('Water Data'!F153))="","",OFFSET('Water Data'!$F$29,0,10*ROW('Water Data'!F153)))</f>
        <v/>
      </c>
      <c r="CD159" s="34" t="str">
        <f ca="1">+IF(OFFSET('Water Data'!$F$30,0,10*ROW('Water Data'!F153))="","",OFFSET('Water Data'!$F$30,0,10*ROW('Water Data'!F153)))</f>
        <v/>
      </c>
      <c r="CE159" s="34" t="str">
        <f ca="1">+IF(OFFSET('Water Data'!$G$28,0,10*ROW('Water Data'!G153))="","",OFFSET('Water Data'!$G$28,0,10*ROW('Water Data'!G153)))</f>
        <v/>
      </c>
      <c r="CF159" s="34" t="str">
        <f ca="1">+IF(OFFSET('Water Data'!$G$29,0,10*ROW('Water Data'!G153))="","",OFFSET('Water Data'!$G$29,0,10*ROW('Water Data'!G153)))</f>
        <v/>
      </c>
      <c r="CG159" s="34" t="str">
        <f ca="1">+IF(OFFSET('Water Data'!$G$30,0,10*ROW('Water Data'!G153))="","",OFFSET('Water Data'!$G$30,0,10*ROW('Water Data'!G153)))</f>
        <v/>
      </c>
      <c r="CH159" s="34" t="str">
        <f ca="1">+IF(OFFSET('Water Data'!$H$28,0,10*ROW('Water Data'!H153))="","",OFFSET('Water Data'!$H$28,0,10*ROW('Water Data'!H153)))</f>
        <v/>
      </c>
      <c r="CI159" s="34" t="str">
        <f ca="1">+IF(OFFSET('Water Data'!$H$29,0,10*ROW('Water Data'!H153))="","",OFFSET('Water Data'!$H$29,0,10*ROW('Water Data'!H153)))</f>
        <v/>
      </c>
      <c r="CJ159" s="34" t="str">
        <f ca="1">+IF(OFFSET('Water Data'!$H$30,0,10*ROW('Water Data'!H153))="","",OFFSET('Water Data'!$H$30,0,10*ROW('Water Data'!H153)))</f>
        <v/>
      </c>
      <c r="CK159" s="34" t="str">
        <f ca="1">+IF(OFFSET('Sanitation Data'!$C$29,0,10*ROW('Sanitation Data'!C153))="","",OFFSET('Sanitation Data'!$C$29,0,10*ROW('Sanitation Data'!C153)))</f>
        <v/>
      </c>
      <c r="CL159" s="34" t="str">
        <f ca="1">+IF(OFFSET('Sanitation Data'!$C$30,0,10*ROW('Sanitation Data'!C153))="","",OFFSET('Sanitation Data'!$C$30,0,10*ROW('Sanitation Data'!C153)))</f>
        <v/>
      </c>
      <c r="CM159" s="34" t="str">
        <f ca="1">+IF(OFFSET('Sanitation Data'!$C$31,0,10*ROW('Sanitation Data'!C153))="","",OFFSET('Sanitation Data'!$C$31,0,10*ROW('Sanitation Data'!C153)))</f>
        <v/>
      </c>
      <c r="CN159" s="34" t="str">
        <f ca="1">+IF(OFFSET('Sanitation Data'!$C$32,0,10*ROW('Sanitation Data'!C153))="","",OFFSET('Sanitation Data'!$C$32,0,10*ROW('Sanitation Data'!C153)))</f>
        <v/>
      </c>
      <c r="CO159" s="34" t="str">
        <f ca="1">+IF(OFFSET('Sanitation Data'!$C$33,0,10*ROW('Sanitation Data'!C153))="","",OFFSET('Sanitation Data'!$C$33,0,10*ROW('Sanitation Data'!C153)))</f>
        <v/>
      </c>
      <c r="CP159" s="34" t="str">
        <f ca="1">+IF(OFFSET('Sanitation Data'!$D$29,0,10*ROW('Sanitation Data'!D153))="","",OFFSET('Sanitation Data'!$D$29,0,10*ROW('Sanitation Data'!D153)))</f>
        <v/>
      </c>
      <c r="CQ159" s="34" t="str">
        <f ca="1">+IF(OFFSET('Sanitation Data'!$D$30,0,10*ROW('Sanitation Data'!D153))="","",OFFSET('Sanitation Data'!$D$30,0,10*ROW('Sanitation Data'!D153)))</f>
        <v/>
      </c>
      <c r="CR159" s="34" t="str">
        <f ca="1">+IF(OFFSET('Sanitation Data'!$D$31,0,10*ROW('Sanitation Data'!D153))="","",OFFSET('Sanitation Data'!$D$31,0,10*ROW('Sanitation Data'!D153)))</f>
        <v/>
      </c>
      <c r="CS159" s="34" t="str">
        <f ca="1">+IF(OFFSET('Sanitation Data'!$D$32,0,10*ROW('Sanitation Data'!D153))="","",OFFSET('Sanitation Data'!$D$32,0,10*ROW('Sanitation Data'!D153)))</f>
        <v/>
      </c>
      <c r="CT159" s="34" t="str">
        <f ca="1">+IF(OFFSET('Sanitation Data'!$D$33,0,10*ROW('Sanitation Data'!D153))="","",OFFSET('Sanitation Data'!$D$33,0,10*ROW('Sanitation Data'!D153)))</f>
        <v/>
      </c>
      <c r="CU159" s="34" t="str">
        <f ca="1">+IF(OFFSET('Sanitation Data'!$E$29,0,10*ROW('Sanitation Data'!E153))="","",OFFSET('Sanitation Data'!$E$29,0,10*ROW('Sanitation Data'!E153)))</f>
        <v/>
      </c>
      <c r="CV159" s="34" t="str">
        <f ca="1">+IF(OFFSET('Sanitation Data'!$E$30,0,10*ROW('Sanitation Data'!E153))="","",OFFSET('Sanitation Data'!$E$30,0,10*ROW('Sanitation Data'!E153)))</f>
        <v/>
      </c>
      <c r="CW159" s="34" t="str">
        <f ca="1">+IF(OFFSET('Sanitation Data'!$E$31,0,10*ROW('Sanitation Data'!E153))="","",OFFSET('Sanitation Data'!$E$31,0,10*ROW('Sanitation Data'!E153)))</f>
        <v/>
      </c>
      <c r="CX159" s="34" t="str">
        <f ca="1">+IF(OFFSET('Sanitation Data'!$E$32,0,10*ROW('Sanitation Data'!E153))="","",OFFSET('Sanitation Data'!$E$32,0,10*ROW('Sanitation Data'!E153)))</f>
        <v/>
      </c>
      <c r="CY159" s="34" t="str">
        <f ca="1">+IF(OFFSET('Sanitation Data'!$E$33,0,10*ROW('Sanitation Data'!E153))="","",OFFSET('Sanitation Data'!$E$33,0,10*ROW('Sanitation Data'!E153)))</f>
        <v/>
      </c>
      <c r="CZ159" s="34" t="str">
        <f ca="1">+IF(OFFSET('Sanitation Data'!$F$29,0,10*ROW('Sanitation Data'!F153))="","",OFFSET('Sanitation Data'!$F$29,0,10*ROW('Sanitation Data'!F153)))</f>
        <v/>
      </c>
      <c r="DA159" s="34" t="str">
        <f ca="1">+IF(OFFSET('Sanitation Data'!$F$30,0,10*ROW('Sanitation Data'!F153))="","",OFFSET('Sanitation Data'!$F$30,0,10*ROW('Sanitation Data'!F153)))</f>
        <v/>
      </c>
      <c r="DB159" s="34" t="str">
        <f ca="1">+IF(OFFSET('Sanitation Data'!$F$31,0,10*ROW('Sanitation Data'!F153))="","",OFFSET('Sanitation Data'!$F$31,0,10*ROW('Sanitation Data'!F153)))</f>
        <v/>
      </c>
      <c r="DC159" s="34" t="str">
        <f ca="1">+IF(OFFSET('Sanitation Data'!$F$32,0,10*ROW('Sanitation Data'!F153))="","",OFFSET('Sanitation Data'!$F$32,0,10*ROW('Sanitation Data'!F153)))</f>
        <v/>
      </c>
      <c r="DD159" s="34" t="str">
        <f ca="1">+IF(OFFSET('Sanitation Data'!$F$33,0,10*ROW('Sanitation Data'!F153))="","",OFFSET('Sanitation Data'!$F$33,0,10*ROW('Sanitation Data'!F153)))</f>
        <v/>
      </c>
      <c r="DE159" s="34" t="str">
        <f ca="1">+IF(OFFSET('Sanitation Data'!$G$29,0,10*ROW('Sanitation Data'!G153))="","",OFFSET('Sanitation Data'!$G$29,0,10*ROW('Sanitation Data'!G153)))</f>
        <v/>
      </c>
      <c r="DF159" s="34" t="str">
        <f ca="1">+IF(OFFSET('Sanitation Data'!$G$30,0,10*ROW('Sanitation Data'!G153))="","",OFFSET('Sanitation Data'!$G$30,0,10*ROW('Sanitation Data'!G153)))</f>
        <v/>
      </c>
      <c r="DG159" s="34" t="str">
        <f ca="1">+IF(OFFSET('Sanitation Data'!$G$31,0,10*ROW('Sanitation Data'!G153))="","",OFFSET('Sanitation Data'!$G$31,0,10*ROW('Sanitation Data'!G153)))</f>
        <v/>
      </c>
      <c r="DH159" s="34" t="str">
        <f ca="1">+IF(OFFSET('Sanitation Data'!$G$32,0,10*ROW('Sanitation Data'!G153))="","",OFFSET('Sanitation Data'!$G$32,0,10*ROW('Sanitation Data'!G153)))</f>
        <v/>
      </c>
      <c r="DI159" s="34" t="str">
        <f ca="1">+IF(OFFSET('Sanitation Data'!$G$33,0,10*ROW('Sanitation Data'!G153))="","",OFFSET('Sanitation Data'!$G$33,0,10*ROW('Sanitation Data'!G153)))</f>
        <v/>
      </c>
      <c r="DJ159" s="34" t="str">
        <f ca="1">+IF(OFFSET('Sanitation Data'!$H$29,0,10*ROW('Sanitation Data'!H153))="","",OFFSET('Sanitation Data'!$H$29,0,10*ROW('Sanitation Data'!H153)))</f>
        <v/>
      </c>
      <c r="DK159" s="34" t="str">
        <f ca="1">+IF(OFFSET('Sanitation Data'!$H$30,0,10*ROW('Sanitation Data'!H153))="","",OFFSET('Sanitation Data'!$H$30,0,10*ROW('Sanitation Data'!H153)))</f>
        <v/>
      </c>
      <c r="DL159" s="34" t="str">
        <f ca="1">+IF(OFFSET('Sanitation Data'!$H$31,0,10*ROW('Sanitation Data'!H153))="","",OFFSET('Sanitation Data'!$H$31,0,10*ROW('Sanitation Data'!H153)))</f>
        <v/>
      </c>
      <c r="DM159" s="34" t="str">
        <f ca="1">+IF(OFFSET('Sanitation Data'!$H$32,0,10*ROW('Sanitation Data'!H153))="","",OFFSET('Sanitation Data'!$H$32,0,10*ROW('Sanitation Data'!H153)))</f>
        <v/>
      </c>
      <c r="DN159" s="34" t="str">
        <f ca="1">+IF(OFFSET('Sanitation Data'!$H$33,0,10*ROW('Sanitation Data'!H153))="","",OFFSET('Sanitation Data'!$H$33,0,10*ROW('Sanitation Data'!H153)))</f>
        <v/>
      </c>
      <c r="DO159" s="34" t="str">
        <f ca="1">+IF(OFFSET('Hygiene Data'!$C$12,0,10*ROW('Hygiene Data'!C153))="","",OFFSET('Hygiene Data'!$C$12,0,10*ROW('Hygiene Data'!C153)))</f>
        <v/>
      </c>
      <c r="DP159" s="34" t="str">
        <f ca="1">+IF(OFFSET('Hygiene Data'!$C$13,0,10*ROW('Hygiene Data'!C153))="","",OFFSET('Hygiene Data'!$C$13,0,10*ROW('Hygiene Data'!C153)))</f>
        <v/>
      </c>
      <c r="DQ159" s="34" t="str">
        <f ca="1">+IF(OFFSET('Hygiene Data'!$C$14,0,10*ROW('Hygiene Data'!C153))="","",OFFSET('Hygiene Data'!$C$14,0,10*ROW('Hygiene Data'!C153)))</f>
        <v/>
      </c>
      <c r="DR159" s="34" t="str">
        <f ca="1">+IF(OFFSET('Hygiene Data'!$D$12,0,10*ROW('Hygiene Data'!D153))="","",OFFSET('Hygiene Data'!$D$12,0,10*ROW('Hygiene Data'!D153)))</f>
        <v/>
      </c>
      <c r="DS159" s="34" t="str">
        <f ca="1">+IF(OFFSET('Hygiene Data'!$D$13,0,10*ROW('Hygiene Data'!D153))="","",OFFSET('Hygiene Data'!$D$13,0,10*ROW('Hygiene Data'!D153)))</f>
        <v/>
      </c>
      <c r="DT159" s="34" t="str">
        <f ca="1">+IF(OFFSET('Hygiene Data'!$D$14,0,10*ROW('Hygiene Data'!D153))="","",OFFSET('Hygiene Data'!$D$14,0,10*ROW('Hygiene Data'!D153)))</f>
        <v/>
      </c>
      <c r="DU159" s="34" t="str">
        <f ca="1">+IF(OFFSET('Hygiene Data'!$E$12,0,10*ROW('Hygiene Data'!E153))="","",OFFSET('Hygiene Data'!$E$12,0,10*ROW('Hygiene Data'!E153)))</f>
        <v/>
      </c>
      <c r="DV159" s="34" t="str">
        <f ca="1">+IF(OFFSET('Hygiene Data'!$E$13,0,10*ROW('Hygiene Data'!E153))="","",OFFSET('Hygiene Data'!$E$13,0,10*ROW('Hygiene Data'!E153)))</f>
        <v/>
      </c>
      <c r="DW159" s="34" t="str">
        <f ca="1">+IF(OFFSET('Hygiene Data'!$E$14,0,10*ROW('Hygiene Data'!E153))="","",OFFSET('Hygiene Data'!$E$14,0,10*ROW('Hygiene Data'!E153)))</f>
        <v/>
      </c>
      <c r="DX159" s="34" t="str">
        <f ca="1">+IF(OFFSET('Hygiene Data'!$F$12,0,10*ROW('Hygiene Data'!F153))="","",OFFSET('Hygiene Data'!$F$12,0,10*ROW('Hygiene Data'!F153)))</f>
        <v/>
      </c>
      <c r="DY159" s="34" t="str">
        <f ca="1">+IF(OFFSET('Hygiene Data'!$F$13,0,10*ROW('Hygiene Data'!F153))="","",OFFSET('Hygiene Data'!$F$13,0,10*ROW('Hygiene Data'!F153)))</f>
        <v/>
      </c>
      <c r="DZ159" s="34" t="str">
        <f ca="1">+IF(OFFSET('Hygiene Data'!$F$14,0,10*ROW('Hygiene Data'!F153))="","",OFFSET('Hygiene Data'!$F$14,0,10*ROW('Hygiene Data'!F153)))</f>
        <v/>
      </c>
      <c r="EA159" s="34" t="str">
        <f ca="1">+IF(OFFSET('Hygiene Data'!$G$12,0,10*ROW('Hygiene Data'!G153))="","",OFFSET('Hygiene Data'!$G$12,0,10*ROW('Hygiene Data'!G153)))</f>
        <v/>
      </c>
      <c r="EB159" s="34" t="str">
        <f ca="1">+IF(OFFSET('Hygiene Data'!$G$13,0,10*ROW('Hygiene Data'!G153))="","",OFFSET('Hygiene Data'!$G$13,0,10*ROW('Hygiene Data'!G153)))</f>
        <v/>
      </c>
      <c r="EC159" s="34" t="str">
        <f ca="1">+IF(OFFSET('Hygiene Data'!$G$14,0,10*ROW('Hygiene Data'!G153))="","",OFFSET('Hygiene Data'!$G$14,0,10*ROW('Hygiene Data'!G153)))</f>
        <v/>
      </c>
      <c r="ED159" s="34" t="str">
        <f ca="1">+IF(OFFSET('Hygiene Data'!$H$12,0,10*ROW('Hygiene Data'!H153))="","",OFFSET('Hygiene Data'!$H$12,0,10*ROW('Hygiene Data'!H153)))</f>
        <v/>
      </c>
      <c r="EE159" s="34" t="str">
        <f ca="1">+IF(OFFSET('Hygiene Data'!$H$13,0,10*ROW('Hygiene Data'!H153))="","",OFFSET('Hygiene Data'!$H$13,0,10*ROW('Hygiene Data'!H153)))</f>
        <v/>
      </c>
      <c r="EF159" s="34" t="str">
        <f ca="1">+IF(OFFSET('Hygiene Data'!$H$14,0,10*ROW('Hygiene Data'!H153))="","",OFFSET('Hygiene Data'!$H$14,0,10*ROW('Hygiene Data'!H153)))</f>
        <v/>
      </c>
    </row>
    <row r="160" spans="1:136" x14ac:dyDescent="0.2">
      <c r="A160" s="50" t="str">
        <f ca="1">+IF(OFFSET('Water Data'!$B$1,0,10*ROW('Water Data'!B157))="","",OFFSET('Water Data'!$B$1,0,10*ROW('Water Data'!B157)))</f>
        <v/>
      </c>
      <c r="B160" s="50" t="str">
        <f ca="1">+IF(OFFSET('Water Data'!$A$3,0,10*ROW('Water Data'!A157))="","",OFFSET('Water Data'!$A$3,0,10*ROW('Water Data'!A157)))</f>
        <v/>
      </c>
      <c r="C160" s="50" t="str">
        <f ca="1">+IF(OFFSET('Water Data'!$C$3,0,10*ROW('Water Data'!C157))="","",OFFSET('Water Data'!$C$3,0,10*ROW('Water Data'!C157)))</f>
        <v/>
      </c>
      <c r="D160" s="133" t="e">
        <f ca="1">+IF(AND(ISNUMBER(OFFSET('Water Data'!$C$5,0,10*ROW('Water Data'!C154))),BS160="Yes"),100-OFFSET('Water Data'!$C$5,0,10*ROW('Water Data'!C154)),IF(AND(ISNUMBER(OFFSET('Water Data'!$C$5,0,10*ROW('Water Data'!C154))),BS160="No",ISNUMBER(OFFSET('Water Data'!$C$5,0,10*ROW('Water Data'!C154)))),CONCATENATE("[",ROUND(100-OFFSET('Water Data'!$C$5,0,10*ROW('Water Data'!C154)),0),"]"),IF(AND(ISNUMBER(OFFSET('Water Data'!$C$5,0,10*ROW('Water Data'!C154))),BS160="",ISNUMBER(OFFSET('Water Data'!$C$5,0,10*ROW('Water Data'!C154)))),100-OFFSET('Water Data'!$C$5,0,10*ROW('Water Data'!C154)),NA())))</f>
        <v>#N/A</v>
      </c>
      <c r="E160" s="133" t="e">
        <f ca="1">+IF(AND(ISNUMBER(OFFSET('Water Data'!$C$7,0,10*ROW('Water Data'!D154))),BT160="Yes"),OFFSET('Water Data'!$C$7,0,10*ROW('Water Data'!C154)),IF(AND(ISNUMBER(OFFSET('Water Data'!$C$7,0,10*ROW('Water Data'!C154))),BT160="No",ISNUMBER(OFFSET('Water Data'!$C$7,0,10*ROW('Water Data'!C154)))),CONCATENATE("[",ROUND(OFFSET('Water Data'!$C$7,0,10*ROW('Water Data'!C154)),0),"]"),IF(AND(ISNUMBER(OFFSET('Water Data'!$C$7,0,10*ROW('Water Data'!C154))),BT160="",ISNUMBER(OFFSET('Water Data'!$C$7,0,10*ROW('Water Data'!C154)))),OFFSET('Water Data'!$C$7,0,10*ROW('Water Data'!C154)),NA())))</f>
        <v>#N/A</v>
      </c>
      <c r="F160" s="133" t="e">
        <f ca="1">+IF(AND(ISNUMBER(OFFSET('Water Data'!$C$10,0,10*ROW('Water Data'!C154))),BU160="Yes"),OFFSET('Water Data'!$C$10,0,10*ROW('Water Data'!C154)),IF(AND(ISNUMBER(OFFSET('Water Data'!$C$10,0,10*ROW('Water Data'!C154))),BU160="No",ISNUMBER(OFFSET('Water Data'!$C$10,0,10*ROW('Water Data'!C154)))),CONCATENATE("[",ROUND(OFFSET('Water Data'!$C$10,0,10*ROW('Water Data'!C154)),0),"]"),IF(AND(ISNUMBER(OFFSET('Water Data'!$C$10,0,10*ROW('Water Data'!C154))),BU160="",ISNUMBER(OFFSET('Water Data'!$C$10,0,10*ROW('Water Data'!C154)))),OFFSET('Water Data'!$C$10,0,10*ROW('Water Data'!C154)),NA())))</f>
        <v>#N/A</v>
      </c>
      <c r="G160" s="133" t="e">
        <f ca="1">+IF(AND(ISNUMBER(OFFSET('Water Data'!$D$5,0,10*ROW('Water Data'!D154))),BV160="Yes"),100-OFFSET('Water Data'!$D$5,0,10*ROW('Water Data'!D154)),IF(AND(ISNUMBER(OFFSET('Water Data'!$D$5,0,10*ROW('Water Data'!D154))),BV160="No",ISNUMBER(OFFSET('Water Data'!$D$5,0,10*ROW('Water Data'!D154)))),CONCATENATE("[",ROUND(100-OFFSET('Water Data'!$D$5,0,10*ROW('Water Data'!D154)),0),"]"),IF(AND(ISNUMBER(OFFSET('Water Data'!$D$5,0,10*ROW('Water Data'!D154))),BV160="",ISNUMBER(OFFSET('Water Data'!$D$5,0,10*ROW('Water Data'!D154)))),100-OFFSET('Water Data'!$D$5,0,10*ROW('Water Data'!D154)),NA())))</f>
        <v>#N/A</v>
      </c>
      <c r="H160" s="133" t="e">
        <f ca="1">+IF(AND(ISNUMBER(OFFSET('Water Data'!$D$7,0,10*ROW('Water Data'!D154))),BW160="Yes"),OFFSET('Water Data'!$D$7,0,10*ROW('Water Data'!D154)),IF(AND(ISNUMBER(OFFSET('Water Data'!$D$7,0,10*ROW('Water Data'!D154))),BW160="No",ISNUMBER(OFFSET('Water Data'!$D$7,0,10*ROW('Water Data'!D154)))),CONCATENATE("[",ROUND(OFFSET('Water Data'!$C$7,0,10*ROW('Water Data'!D154)),0),"]"),IF(AND(ISNUMBER(OFFSET('Water Data'!$D$7,0,10*ROW('Water Data'!D154))),BW160="",ISNUMBER(OFFSET('Water Data'!$D$7,0,10*ROW('Water Data'!D154)))),OFFSET('Water Data'!$D$7,0,10*ROW('Water Data'!D154)),NA())))</f>
        <v>#N/A</v>
      </c>
      <c r="I160" s="133" t="e">
        <f ca="1">+IF(AND(ISNUMBER(OFFSET('Water Data'!$D$10,0,10*ROW('Water Data'!D154))),BX160="Yes"),OFFSET('Water Data'!$D$10,0,10*ROW('Water Data'!D154)),IF(AND(ISNUMBER(OFFSET('Water Data'!$D$10,0,10*ROW('Water Data'!D154))),BX160="No",ISNUMBER(OFFSET('Water Data'!$D$10,0,10*ROW('Water Data'!D154)))),CONCATENATE("[",ROUND(OFFSET('Water Data'!$D$10,0,10*ROW('Water Data'!D154)),0),"]"),IF(AND(ISNUMBER(OFFSET('Water Data'!$D$10,0,10*ROW('Water Data'!D154))),BX160="",ISNUMBER(OFFSET('Water Data'!$D$10,0,10*ROW('Water Data'!D154)))),OFFSET('Water Data'!$D$10,0,10*ROW('Water Data'!D154)),NA())))</f>
        <v>#N/A</v>
      </c>
      <c r="J160" s="133" t="e">
        <f ca="1">+IF(AND(ISNUMBER(OFFSET('Water Data'!$E$5,0,10*ROW('Water Data'!E154))),BY160="Yes"),100-OFFSET('Water Data'!$E$5,0,10*ROW('Water Data'!E154)),IF(AND(ISNUMBER(OFFSET('Water Data'!$E$5,0,10*ROW('Water Data'!E154))),BY160="No",ISNUMBER(OFFSET('Water Data'!$E$5,0,10*ROW('Water Data'!E154)))),CONCATENATE("[",ROUND(100-OFFSET('Water Data'!$E$5,0,10*ROW('Water Data'!E154)),0),"]"),IF(AND(ISNUMBER(OFFSET('Water Data'!$E$5,0,10*ROW('Water Data'!E154))),BY160="",ISNUMBER(OFFSET('Water Data'!$E$5,0,10*ROW('Water Data'!E154)))),100-OFFSET('Water Data'!$E$5,0,10*ROW('Water Data'!E154)),NA())))</f>
        <v>#N/A</v>
      </c>
      <c r="K160" s="133" t="e">
        <f ca="1">+IF(AND(ISNUMBER(OFFSET('Water Data'!$E$7,0,10*ROW('Water Data'!E154))),BZ160="Yes"),OFFSET('Water Data'!$E$7,0,10*ROW('Water Data'!E154)),IF(AND(ISNUMBER(OFFSET('Water Data'!$E$7,0,10*ROW('Water Data'!E154))),BZ160="No",ISNUMBER(OFFSET('Water Data'!$E$7,0,10*ROW('Water Data'!E154)))),CONCATENATE("[",ROUND(OFFSET('Water Data'!$E$7,0,10*ROW('Water Data'!E154)),0),"]"),IF(AND(ISNUMBER(OFFSET('Water Data'!$E$7,0,10*ROW('Water Data'!E154))),BZ160="",ISNUMBER(OFFSET('Water Data'!$E$7,0,10*ROW('Water Data'!E154)))),OFFSET('Water Data'!$E$7,0,10*ROW('Water Data'!E154)),NA())))</f>
        <v>#N/A</v>
      </c>
      <c r="L160" s="133" t="e">
        <f ca="1">+IF(AND(ISNUMBER(OFFSET('Water Data'!$E$10,0,10*ROW('Water Data'!E154))),CA160="Yes"),OFFSET('Water Data'!$E$10,0,10*ROW('Water Data'!E154)),IF(AND(ISNUMBER(OFFSET('Water Data'!$E$10,0,10*ROW('Water Data'!E154))),CA160="No",ISNUMBER(OFFSET('Water Data'!$E$10,0,10*ROW('Water Data'!E154)))),CONCATENATE("[",ROUND(OFFSET('Water Data'!$E$10,0,10*ROW('Water Data'!E154)),0),"]"),IF(AND(ISNUMBER(OFFSET('Water Data'!$E$10,0,10*ROW('Water Data'!E154))),CA160="",ISNUMBER(OFFSET('Water Data'!$E$10,0,10*ROW('Water Data'!E154)))),OFFSET('Water Data'!$E$10,0,10*ROW('Water Data'!E154)),NA())))</f>
        <v>#N/A</v>
      </c>
      <c r="M160" s="133" t="e">
        <f ca="1">+IF(AND(ISNUMBER(OFFSET('Water Data'!$F$5,0,10*ROW('Water Data'!F154))),CB160="Yes"),100-OFFSET('Water Data'!$F$5,0,10*ROW('Water Data'!F154)),IF(AND(ISNUMBER(OFFSET('Water Data'!$F$5,0,10*ROW('Water Data'!F154))),CB160="No",ISNUMBER(OFFSET('Water Data'!$F$5,0,10*ROW('Water Data'!F154)))),CONCATENATE("[",ROUND(100-OFFSET('Water Data'!$F$5,0,10*ROW('Water Data'!F154)),0),"]"),IF(AND(ISNUMBER(OFFSET('Water Data'!$F$5,0,10*ROW('Water Data'!F154))),CB160="",ISNUMBER(OFFSET('Water Data'!$F$5,0,10*ROW('Water Data'!F154)))),100-OFFSET('Water Data'!$F$5,0,10*ROW('Water Data'!F154)),NA())))</f>
        <v>#N/A</v>
      </c>
      <c r="N160" s="133" t="e">
        <f ca="1">+IF(AND(ISNUMBER(OFFSET('Water Data'!$F$7,0,10*ROW('Water Data'!F154))),CC160="Yes"),OFFSET('Water Data'!$F$7,0,10*ROW('Water Data'!F154)),IF(AND(ISNUMBER(OFFSET('Water Data'!$F$7,0,10*ROW('Water Data'!F154))),CC160="No",ISNUMBER(OFFSET('Water Data'!$F$7,0,10*ROW('Water Data'!F154)))),CONCATENATE("[",ROUND(OFFSET('Water Data'!$F$7,0,10*ROW('Water Data'!F154)),0),"]"),IF(AND(ISNUMBER(OFFSET('Water Data'!$F$7,0,10*ROW('Water Data'!F154))),CC160="",ISNUMBER(OFFSET('Water Data'!$F$7,0,10*ROW('Water Data'!F154)))),OFFSET('Water Data'!$F$7,0,10*ROW('Water Data'!F154)),NA())))</f>
        <v>#N/A</v>
      </c>
      <c r="O160" s="133" t="e">
        <f ca="1">+IF(AND(ISNUMBER(OFFSET('Water Data'!$F$10,0,10*ROW('Water Data'!F154))),CD160="Yes"),OFFSET('Water Data'!$F$10,0,10*ROW('Water Data'!F154)),IF(AND(ISNUMBER(OFFSET('Water Data'!$F$10,0,10*ROW('Water Data'!F154))),CD160="No",ISNUMBER(OFFSET('Water Data'!$F$10,0,10*ROW('Water Data'!F154)))),CONCATENATE("[",ROUND(OFFSET('Water Data'!$F$10,0,10*ROW('Water Data'!F154)),0),"]"),IF(AND(ISNUMBER(OFFSET('Water Data'!$F$10,0,10*ROW('Water Data'!F154))),CD160="",ISNUMBER(OFFSET('Water Data'!$F$10,0,10*ROW('Water Data'!F154)))),OFFSET('Water Data'!$F$10,0,10*ROW('Water Data'!F154)),NA())))</f>
        <v>#N/A</v>
      </c>
      <c r="P160" s="133" t="e">
        <f ca="1">+IF(AND(ISNUMBER(OFFSET('Water Data'!$G$5,0,10*ROW('Water Data'!G154))),CE160="Yes"),100-OFFSET('Water Data'!$G$5,0,10*ROW('Water Data'!G154)),IF(AND(ISNUMBER(OFFSET('Water Data'!$G$5,0,10*ROW('Water Data'!G154))),CE160="No",ISNUMBER(OFFSET('Water Data'!$G$5,0,10*ROW('Water Data'!G154)))),CONCATENATE("[",ROUND(100-OFFSET('Water Data'!$G$5,0,10*ROW('Water Data'!G154)),0),"]"),IF(AND(ISNUMBER(OFFSET('Water Data'!$G$5,0,10*ROW('Water Data'!G154))),CE160="",ISNUMBER(OFFSET('Water Data'!$G$5,0,10*ROW('Water Data'!G154)))),100-OFFSET('Water Data'!$G$5,0,10*ROW('Water Data'!G154)),NA())))</f>
        <v>#N/A</v>
      </c>
      <c r="Q160" s="133" t="e">
        <f ca="1">+IF(AND(ISNUMBER(OFFSET('Water Data'!$G$7,0,10*ROW('Water Data'!G154))),CF160="Yes"),OFFSET('Water Data'!$G$7,0,10*ROW('Water Data'!G154)),IF(AND(ISNUMBER(OFFSET('Water Data'!$G$7,0,10*ROW('Water Data'!G154))),CF160="No",ISNUMBER(OFFSET('Water Data'!$G$7,0,10*ROW('Water Data'!G154)))),CONCATENATE("[",ROUND(OFFSET('Water Data'!$G$7,0,10*ROW('Water Data'!G154)),0),"]"),IF(AND(ISNUMBER(OFFSET('Water Data'!$G$7,0,10*ROW('Water Data'!G154))),CF160="",ISNUMBER(OFFSET('Water Data'!$G$7,0,10*ROW('Water Data'!G154)))),OFFSET('Water Data'!$G$7,0,10*ROW('Water Data'!G154)),NA())))</f>
        <v>#N/A</v>
      </c>
      <c r="R160" s="133" t="e">
        <f ca="1">+IF(AND(ISNUMBER(OFFSET('Water Data'!$G$10,0,10*ROW('Water Data'!G154))),CG160="Yes"),OFFSET('Water Data'!$G$10,0,10*ROW('Water Data'!G154)),IF(AND(ISNUMBER(OFFSET('Water Data'!$G$10,0,10*ROW('Water Data'!G154))),CG160="No",ISNUMBER(OFFSET('Water Data'!$G$10,0,10*ROW('Water Data'!G154)))),CONCATENATE("[",ROUND(OFFSET('Water Data'!$G$10,0,10*ROW('Water Data'!G154)),0),"]"),IF(AND(ISNUMBER(OFFSET('Water Data'!$G$10,0,10*ROW('Water Data'!G154))),CG160="",ISNUMBER(OFFSET('Water Data'!$G$10,0,10*ROW('Water Data'!G154)))),OFFSET('Water Data'!$G$10,0,10*ROW('Water Data'!G154)),NA())))</f>
        <v>#N/A</v>
      </c>
      <c r="S160" s="133" t="e">
        <f ca="1">+IF(AND(ISNUMBER(OFFSET('Water Data'!$H$5,0,10*ROW('Water Data'!H154))),CH160="Yes"),100-OFFSET('Water Data'!$H$5,0,10*ROW('Water Data'!H154)),IF(AND(ISNUMBER(OFFSET('Water Data'!$H$5,0,10*ROW('Water Data'!H154))),CH160="No",ISNUMBER(OFFSET('Water Data'!$H$5,0,10*ROW('Water Data'!H154)))),CONCATENATE("[",ROUND(100-OFFSET('Water Data'!$H$5,0,10*ROW('Water Data'!H154)),0),"]"),IF(AND(ISNUMBER(OFFSET('Water Data'!$H$5,0,10*ROW('Water Data'!H154))),CH160="",ISNUMBER(OFFSET('Water Data'!$H$5,0,10*ROW('Water Data'!H154)))),100-OFFSET('Water Data'!$H$5,0,10*ROW('Water Data'!H154)),NA())))</f>
        <v>#N/A</v>
      </c>
      <c r="T160" s="133" t="e">
        <f ca="1">+IF(AND(ISNUMBER(OFFSET('Water Data'!$H$7,0,10*ROW('Water Data'!H154))),CI160="Yes"),OFFSET('Water Data'!$H$7,0,10*ROW('Water Data'!H154)),IF(AND(ISNUMBER(OFFSET('Water Data'!$H$7,0,10*ROW('Water Data'!H154))),CI160="No",ISNUMBER(OFFSET('Water Data'!$H$7,0,10*ROW('Water Data'!H154)))),CONCATENATE("[",ROUND(OFFSET('Water Data'!$H$7,0,10*ROW('Water Data'!H154)),0),"]"),IF(AND(ISNUMBER(OFFSET('Water Data'!$H$7,0,10*ROW('Water Data'!H154))),CI160="",ISNUMBER(OFFSET('Water Data'!$H$7,0,10*ROW('Water Data'!H154)))),OFFSET('Water Data'!$H$7,0,10*ROW('Water Data'!H154)),NA())))</f>
        <v>#N/A</v>
      </c>
      <c r="U160" s="133" t="e">
        <f ca="1">+IF(AND(ISNUMBER(OFFSET('Water Data'!$H$10,0,10*ROW('Water Data'!H154))),CJ160="Yes"),OFFSET('Water Data'!$H$10,0,10*ROW('Water Data'!H154)),IF(AND(ISNUMBER(OFFSET('Water Data'!$H$10,0,10*ROW('Water Data'!H154))),CJ160="No",ISNUMBER(OFFSET('Water Data'!$H$10,0,10*ROW('Water Data'!H154)))),CONCATENATE("[",ROUND(OFFSET('Water Data'!$H$10,0,10*ROW('Water Data'!H154)),0),"]"),IF(AND(ISNUMBER(OFFSET('Water Data'!$H$10,0,10*ROW('Water Data'!H154))),CJ160="",ISNUMBER(OFFSET('Water Data'!$H$10,0,10*ROW('Water Data'!H154)))),OFFSET('Water Data'!$H$10,0,10*ROW('Water Data'!H154)),NA())))</f>
        <v>#N/A</v>
      </c>
      <c r="V160" s="134" t="e">
        <f ca="1">+IF(AND(ISNUMBER(OFFSET('Sanitation Data'!$C$5,0,10*ROW('Sanitation Data'!C154))),CK160="Yes"),100-OFFSET('Sanitation Data'!$C$5,0,10*ROW('Sanitation Data'!C154)),IF(AND(ISNUMBER(OFFSET('Sanitation Data'!$C$5,0,10*ROW('Sanitation Data'!C154))),CK160="No",ISNUMBER(OFFSET('Sanitation Data'!$C$5,0,10*ROW('Sanitation Data'!C154)))),CONCATENATE("[",ROUND(100-OFFSET('Sanitation Data'!$C$5,0,10*ROW('Sanitation Data'!C154)),0),"]"),IF(AND(ISNUMBER(OFFSET('Sanitation Data'!$C$5,0,10*ROW('Sanitation Data'!C154))),CK160="",ISNUMBER(OFFSET('Sanitation Data'!$C$5,0,10*ROW('Sanitation Data'!C154)))),100-OFFSET('Sanitation Data'!$C$5,0,10*ROW('Sanitation Data'!C154)),NA())))</f>
        <v>#N/A</v>
      </c>
      <c r="W160" s="134" t="e">
        <f ca="1">+IF(AND(ISNUMBER(OFFSET('Sanitation Data'!$C$7,0,10*ROW('Sanitation Data'!C154))),CL160="Yes"),OFFSET('Sanitation Data'!$C$7,0,10*ROW('Sanitation Data'!C154)),IF(AND(ISNUMBER(OFFSET('Sanitation Data'!$C$7,0,10*ROW('Sanitation Data'!C154))),CL160="No",ISNUMBER(OFFSET('Sanitation Data'!$C$7,0,10*ROW('Sanitation Data'!C154)))),CONCATENATE("[",ROUND(OFFSET('Sanitation Data'!$C$7,0,10*ROW('Sanitation Data'!C154)),0),"]"),IF(AND(ISNUMBER(OFFSET('Sanitation Data'!$C$7,0,10*ROW('Sanitation Data'!C154))),CL160="",ISNUMBER(OFFSET('Sanitation Data'!$C$7,0,10*ROW('Sanitation Data'!C154)))),OFFSET('Sanitation Data'!$C$7,0,10*ROW('Sanitation Data'!C154)),NA())))</f>
        <v>#N/A</v>
      </c>
      <c r="X160" s="134" t="e">
        <f ca="1">+IF(AND(ISNUMBER(OFFSET('Sanitation Data'!$C$11,0,10*ROW('Sanitation Data'!C154))),CM160="Yes"),OFFSET('Sanitation Data'!$C$11,0,10*ROW('Sanitation Data'!C154)),IF(AND(ISNUMBER(OFFSET('Sanitation Data'!$C$11,0,10*ROW('Sanitation Data'!C154))),CM160="No",ISNUMBER(OFFSET('Sanitation Data'!$C$11,0,10*ROW('Sanitation Data'!C154)))),CONCATENATE("[",ROUND(OFFSET('Sanitation Data'!$C$11,0,10*ROW('Sanitation Data'!C154)),0),"]"),IF(AND(ISNUMBER(OFFSET('Sanitation Data'!$C$11,0,10*ROW('Sanitation Data'!C154))),CM160="",ISNUMBER(OFFSET('Sanitation Data'!$C$11,0,10*ROW('Sanitation Data'!C154)))),OFFSET('Sanitation Data'!$C$11,0,10*ROW('Sanitation Data'!C154)),NA())))</f>
        <v>#N/A</v>
      </c>
      <c r="Y160" s="134" t="e">
        <f ca="1">+IF(AND(ISNUMBER(OFFSET('Sanitation Data'!$C$12,0,10*ROW('Sanitation Data'!C154))),CN160="Yes"),OFFSET('Sanitation Data'!$C$12,0,10*ROW('Sanitation Data'!C154)),IF(AND(ISNUMBER(OFFSET('Sanitation Data'!$C$12,0,10*ROW('Sanitation Data'!C154))),CN160="No",ISNUMBER(OFFSET('Sanitation Data'!$C$12,0,10*ROW('Sanitation Data'!C154)))),CONCATENATE("[",ROUND(OFFSET('Sanitation Data'!$C$12,0,10*ROW('Sanitation Data'!C154)),0),"]"),IF(AND(ISNUMBER(OFFSET('Sanitation Data'!$C$12,0,10*ROW('Sanitation Data'!C154))),CN160="",ISNUMBER(OFFSET('Sanitation Data'!$C$12,0,10*ROW('Sanitation Data'!C154)))),OFFSET('Sanitation Data'!$C$12,0,10*ROW('Sanitation Data'!C154)),NA())))</f>
        <v>#N/A</v>
      </c>
      <c r="Z160" s="134" t="e">
        <f ca="1">+IF(AND(ISNUMBER(OFFSET('Sanitation Data'!$C$13,0,10*ROW('Sanitation Data'!C154))),CO160="Yes"),OFFSET('Sanitation Data'!$C$13,0,10*ROW('Sanitation Data'!C154)),IF(AND(ISNUMBER(OFFSET('Sanitation Data'!$C$13,0,10*ROW('Sanitation Data'!C154))),CO160="No",ISNUMBER(OFFSET('Sanitation Data'!$C$13,0,10*ROW('Sanitation Data'!C154)))),CONCATENATE("[",ROUND(OFFSET('Sanitation Data'!$C$13,0,10*ROW('Sanitation Data'!C154)),0),"]"),IF(AND(ISNUMBER(OFFSET('Sanitation Data'!$C$13,0,10*ROW('Sanitation Data'!C154))),CO160="",ISNUMBER(OFFSET('Sanitation Data'!$C$13,0,10*ROW('Sanitation Data'!C154)))),OFFSET('Sanitation Data'!$C$13,0,10*ROW('Sanitation Data'!C154)),NA())))</f>
        <v>#N/A</v>
      </c>
      <c r="AA160" s="134" t="e">
        <f ca="1">+IF(AND(ISNUMBER(OFFSET('Sanitation Data'!$D$5,0,10*ROW('Sanitation Data'!D154))),CP160="Yes"),100-OFFSET('Sanitation Data'!$D$5,0,10*ROW('Sanitation Data'!D154)),IF(AND(ISNUMBER(OFFSET('Sanitation Data'!$D$5,0,10*ROW('Sanitation Data'!D154))),CP160="No",ISNUMBER(OFFSET('Sanitation Data'!$D$5,0,10*ROW('Sanitation Data'!D154)))),CONCATENATE("[",ROUND(100-OFFSET('Sanitation Data'!$D$5,0,10*ROW('Sanitation Data'!D154)),0),"]"),IF(AND(ISNUMBER(OFFSET('Sanitation Data'!$D$5,0,10*ROW('Sanitation Data'!D154))),CP160="",ISNUMBER(OFFSET('Sanitation Data'!$D$5,0,10*ROW('Sanitation Data'!D154)))),100-OFFSET('Sanitation Data'!$D$5,0,10*ROW('Sanitation Data'!D154)),NA())))</f>
        <v>#N/A</v>
      </c>
      <c r="AB160" s="134" t="e">
        <f ca="1">+IF(AND(ISNUMBER(OFFSET('Sanitation Data'!$D$7,0,10*ROW('Sanitation Data'!D154))),CQ160="Yes"),OFFSET('Sanitation Data'!$D$7,0,10*ROW('Sanitation Data'!G154)),IF(AND(ISNUMBER(OFFSET('Sanitation Data'!$D$7,0,10*ROW('Sanitation Data'!D154))),CQ160="No",ISNUMBER(OFFSET('Sanitation Data'!$D$7,0,10*ROW('Sanitation Data'!D154)))),CONCATENATE("[",ROUND(OFFSET('Sanitation Data'!$D$7,0,10*ROW('Sanitation Data'!D154)),0),"]"),IF(AND(ISNUMBER(OFFSET('Sanitation Data'!$D$7,0,10*ROW('Sanitation Data'!D154))),CQ160="",ISNUMBER(OFFSET('Sanitation Data'!$D$7,0,10*ROW('Sanitation Data'!D154)))),OFFSET('Sanitation Data'!$D$7,0,10*ROW('Sanitation Data'!D154)),NA())))</f>
        <v>#N/A</v>
      </c>
      <c r="AC160" s="134" t="e">
        <f ca="1">+IF(AND(ISNUMBER(OFFSET('Sanitation Data'!$D$11,0,10*ROW('Sanitation Data'!D154))),CR160="Yes"),OFFSET('Sanitation Data'!$D$11,0,10*ROW('Sanitation Data'!D154)),IF(AND(ISNUMBER(OFFSET('Sanitation Data'!$D$11,0,10*ROW('Sanitation Data'!D154))),CR160="No",ISNUMBER(OFFSET('Sanitation Data'!$D$11,0,10*ROW('Sanitation Data'!D154)))),CONCATENATE("[",ROUND(OFFSET('Sanitation Data'!$D$11,0,10*ROW('Sanitation Data'!D154)),0),"]"),IF(AND(ISNUMBER(OFFSET('Sanitation Data'!$D$11,0,10*ROW('Sanitation Data'!D154))),CR160="",ISNUMBER(OFFSET('Sanitation Data'!$D$11,0,10*ROW('Sanitation Data'!D154)))),OFFSET('Sanitation Data'!$D$11,0,10*ROW('Sanitation Data'!D154)),NA())))</f>
        <v>#N/A</v>
      </c>
      <c r="AD160" s="134" t="e">
        <f ca="1">+IF(AND(ISNUMBER(OFFSET('Sanitation Data'!$D$12,0,10*ROW('Sanitation Data'!D154))),CS160="Yes"),OFFSET('Sanitation Data'!$D$12,0,10*ROW('Sanitation Data'!D154)),IF(AND(ISNUMBER(OFFSET('Sanitation Data'!$D$12,0,10*ROW('Sanitation Data'!D154))),CS160="No",ISNUMBER(OFFSET('Sanitation Data'!$D$12,0,10*ROW('Sanitation Data'!D154)))),CONCATENATE("[",ROUND(OFFSET('Sanitation Data'!$D$12,0,10*ROW('Sanitation Data'!D154)),0),"]"),IF(AND(ISNUMBER(OFFSET('Sanitation Data'!$D$12,0,10*ROW('Sanitation Data'!D154))),CS160="",ISNUMBER(OFFSET('Sanitation Data'!$D$12,0,10*ROW('Sanitation Data'!D154)))),OFFSET('Sanitation Data'!$D$12,0,10*ROW('Sanitation Data'!D154)),NA())))</f>
        <v>#N/A</v>
      </c>
      <c r="AE160" s="134" t="e">
        <f ca="1">+IF(AND(ISNUMBER(OFFSET('Sanitation Data'!$D$13,0,10*ROW('Sanitation Data'!D154))),CT160="Yes"),OFFSET('Sanitation Data'!$D$13,0,10*ROW('Sanitation Data'!D154)),IF(AND(ISNUMBER(OFFSET('Sanitation Data'!$D$13,0,10*ROW('Sanitation Data'!D154))),CT160="No",ISNUMBER(OFFSET('Sanitation Data'!$D$13,0,10*ROW('Sanitation Data'!D154)))),CONCATENATE("[",ROUND(OFFSET('Sanitation Data'!$D$13,0,10*ROW('Sanitation Data'!D154)),0),"]"),IF(AND(ISNUMBER(OFFSET('Sanitation Data'!$D$13,0,10*ROW('Sanitation Data'!D154))),CT160="",ISNUMBER(OFFSET('Sanitation Data'!$D$13,0,10*ROW('Sanitation Data'!D154)))),OFFSET('Sanitation Data'!$D$13,0,10*ROW('Sanitation Data'!D154)),NA())))</f>
        <v>#N/A</v>
      </c>
      <c r="AF160" s="134" t="e">
        <f ca="1">+IF(AND(ISNUMBER(OFFSET('Sanitation Data'!$E$5,0,10*ROW('Sanitation Data'!E154))),CU160="Yes"),100-OFFSET('Sanitation Data'!$E$5,0,10*ROW('Sanitation Data'!E154)),IF(AND(ISNUMBER(OFFSET('Sanitation Data'!$E$5,0,10*ROW('Sanitation Data'!E154))),CU160="No",ISNUMBER(OFFSET('Sanitation Data'!$E$5,0,10*ROW('Sanitation Data'!E154)))),CONCATENATE("[",ROUND(100-OFFSET('Sanitation Data'!$E$5,0,10*ROW('Sanitation Data'!E154)),0),"]"),IF(AND(ISNUMBER(OFFSET('Sanitation Data'!$E$5,0,10*ROW('Sanitation Data'!E154))),CU160="",ISNUMBER(OFFSET('Sanitation Data'!$E$5,0,10*ROW('Sanitation Data'!E154)))),100-OFFSET('Sanitation Data'!$E$5,0,10*ROW('Sanitation Data'!E154)),NA())))</f>
        <v>#N/A</v>
      </c>
      <c r="AG160" s="134" t="e">
        <f ca="1">+IF(AND(ISNUMBER(OFFSET('Sanitation Data'!$E$7,0,10*ROW('Sanitation Data'!E154))),CV160="Yes"),OFFSET('Sanitation Data'!$E$7,0,10*ROW('Sanitation Data'!E154)),IF(AND(ISNUMBER(OFFSET('Sanitation Data'!$E$7,0,10*ROW('Sanitation Data'!E154))),CV160="No",ISNUMBER(OFFSET('Sanitation Data'!$E$7,0,10*ROW('Sanitation Data'!E154)))),CONCATENATE("[",ROUND(OFFSET('Sanitation Data'!$E$7,0,10*ROW('Sanitation Data'!E154)),0),"]"),IF(AND(ISNUMBER(OFFSET('Sanitation Data'!$E$7,0,10*ROW('Sanitation Data'!E154))),CV160="",ISNUMBER(OFFSET('Sanitation Data'!$E$7,0,10*ROW('Sanitation Data'!E154)))),OFFSET('Sanitation Data'!$E$7,0,10*ROW('Sanitation Data'!E154)),NA())))</f>
        <v>#N/A</v>
      </c>
      <c r="AH160" s="134" t="e">
        <f ca="1">+IF(AND(ISNUMBER(OFFSET('Sanitation Data'!$E$11,0,10*ROW('Sanitation Data'!E154))),CW160="Yes"),OFFSET('Sanitation Data'!$E$11,0,10*ROW('Sanitation Data'!E154)),IF(AND(ISNUMBER(OFFSET('Sanitation Data'!$E$11,0,10*ROW('Sanitation Data'!E154))),CW160="No",ISNUMBER(OFFSET('Sanitation Data'!$E$11,0,10*ROW('Sanitation Data'!E154)))),CONCATENATE("[",ROUND(OFFSET('Sanitation Data'!$E$11,0,10*ROW('Sanitation Data'!E154)),0),"]"),IF(AND(ISNUMBER(OFFSET('Sanitation Data'!$E$11,0,10*ROW('Sanitation Data'!E154))),CW160="",ISNUMBER(OFFSET('Sanitation Data'!$E$11,0,10*ROW('Sanitation Data'!E154)))),OFFSET('Sanitation Data'!$E$11,0,10*ROW('Sanitation Data'!E154)),NA())))</f>
        <v>#N/A</v>
      </c>
      <c r="AI160" s="134" t="e">
        <f ca="1">+IF(AND(ISNUMBER(OFFSET('Sanitation Data'!$E$12,0,10*ROW('Sanitation Data'!E154))),CX160="Yes"),OFFSET('Sanitation Data'!$E$12,0,10*ROW('Sanitation Data'!E154)),IF(AND(ISNUMBER(OFFSET('Sanitation Data'!$E$12,0,10*ROW('Sanitation Data'!E154))),CX160="No",ISNUMBER(OFFSET('Sanitation Data'!$E$12,0,10*ROW('Sanitation Data'!E154)))),CONCATENATE("[",ROUND(OFFSET('Sanitation Data'!$E$12,0,10*ROW('Sanitation Data'!E154)),0),"]"),IF(AND(ISNUMBER(OFFSET('Sanitation Data'!$E$12,0,10*ROW('Sanitation Data'!E154))),CX160="",ISNUMBER(OFFSET('Sanitation Data'!$E$12,0,10*ROW('Sanitation Data'!E154)))),OFFSET('Sanitation Data'!$E$12,0,10*ROW('Sanitation Data'!E154)),NA())))</f>
        <v>#N/A</v>
      </c>
      <c r="AJ160" s="134" t="e">
        <f ca="1">+IF(AND(ISNUMBER(OFFSET('Sanitation Data'!$E$13,0,10*ROW('Sanitation Data'!E154))),CY160="Yes"),OFFSET('Sanitation Data'!$E$13,0,10*ROW('Sanitation Data'!E154)),IF(AND(ISNUMBER(OFFSET('Sanitation Data'!$E$13,0,10*ROW('Sanitation Data'!E154))),CY160="No",ISNUMBER(OFFSET('Sanitation Data'!$E$13,0,10*ROW('Sanitation Data'!E154)))),CONCATENATE("[",ROUND(OFFSET('Sanitation Data'!$E$13,0,10*ROW('Sanitation Data'!E154)),0),"]"),IF(AND(ISNUMBER(OFFSET('Sanitation Data'!$E$13,0,10*ROW('Sanitation Data'!E154))),CY160="",ISNUMBER(OFFSET('Sanitation Data'!$E$13,0,10*ROW('Sanitation Data'!E154)))),OFFSET('Sanitation Data'!$E$13,0,10*ROW('Sanitation Data'!E154)),NA())))</f>
        <v>#N/A</v>
      </c>
      <c r="AK160" s="134" t="e">
        <f ca="1">+IF(AND(ISNUMBER(OFFSET('Sanitation Data'!$F$5,0,10*ROW('Sanitation Data'!F154))),CZ160="Yes"),100-OFFSET('Sanitation Data'!$F$5,0,10*ROW('Sanitation Data'!F154)),IF(AND(ISNUMBER(OFFSET('Sanitation Data'!$F$5,0,10*ROW('Sanitation Data'!F154))),CZ160="No",ISNUMBER(OFFSET('Sanitation Data'!$F$5,0,10*ROW('Sanitation Data'!F154)))),CONCATENATE("[",ROUND(100-OFFSET('Sanitation Data'!$F$5,0,10*ROW('Sanitation Data'!F154)),0),"]"),IF(AND(ISNUMBER(OFFSET('Sanitation Data'!$F$5,0,10*ROW('Sanitation Data'!F154))),CZ160="",ISNUMBER(OFFSET('Sanitation Data'!$F$5,0,10*ROW('Sanitation Data'!F154)))),100-OFFSET('Sanitation Data'!$F$5,0,10*ROW('Sanitation Data'!F154)),NA())))</f>
        <v>#N/A</v>
      </c>
      <c r="AL160" s="134" t="e">
        <f ca="1">+IF(AND(ISNUMBER(OFFSET('Sanitation Data'!$F$7,0,10*ROW('Sanitation Data'!F154))),DA160="Yes"),OFFSET('Sanitation Data'!$F$7,0,10*ROW('Sanitation Data'!F154)),IF(AND(ISNUMBER(OFFSET('Sanitation Data'!$F$7,0,10*ROW('Sanitation Data'!F154))),DA160="No",ISNUMBER(OFFSET('Sanitation Data'!$F$7,0,10*ROW('Sanitation Data'!F154)))),CONCATENATE("[",ROUND(OFFSET('Sanitation Data'!$F$7,0,10*ROW('Sanitation Data'!F154)),0),"]"),IF(AND(ISNUMBER(OFFSET('Sanitation Data'!$F$7,0,10*ROW('Sanitation Data'!F154))),DA160="",ISNUMBER(OFFSET('Sanitation Data'!$F$7,0,10*ROW('Sanitation Data'!F154)))),OFFSET('Sanitation Data'!$F$7,0,10*ROW('Sanitation Data'!F154)),NA())))</f>
        <v>#N/A</v>
      </c>
      <c r="AM160" s="134" t="e">
        <f ca="1">+IF(AND(ISNUMBER(OFFSET('Sanitation Data'!$F$11,0,10*ROW('Sanitation Data'!F154))),DB160="Yes"),OFFSET('Sanitation Data'!$F$11,0,10*ROW('Sanitation Data'!F154)),IF(AND(ISNUMBER(OFFSET('Sanitation Data'!$F$11,0,10*ROW('Sanitation Data'!F154))),DB160="No",ISNUMBER(OFFSET('Sanitation Data'!$F$11,0,10*ROW('Sanitation Data'!F154)))),CONCATENATE("[",ROUND(OFFSET('Sanitation Data'!$F$11,0,10*ROW('Sanitation Data'!F154)),0),"]"),IF(AND(ISNUMBER(OFFSET('Sanitation Data'!$F$11,0,10*ROW('Sanitation Data'!F154))),DB160="",ISNUMBER(OFFSET('Sanitation Data'!$F$11,0,10*ROW('Sanitation Data'!F154)))),OFFSET('Sanitation Data'!$F$11,0,10*ROW('Sanitation Data'!F154)),NA())))</f>
        <v>#N/A</v>
      </c>
      <c r="AN160" s="134" t="e">
        <f ca="1">+IF(AND(ISNUMBER(OFFSET('Sanitation Data'!$F$12,0,10*ROW('Sanitation Data'!F154))),DC160="Yes"),OFFSET('Sanitation Data'!$F$12,0,10*ROW('Sanitation Data'!F154)),IF(AND(ISNUMBER(OFFSET('Sanitation Data'!$F$12,0,10*ROW('Sanitation Data'!F154))),DC160="No",ISNUMBER(OFFSET('Sanitation Data'!$F$12,0,10*ROW('Sanitation Data'!F154)))),CONCATENATE("[",ROUND(OFFSET('Sanitation Data'!$F$12,0,10*ROW('Sanitation Data'!F154)),0),"]"),IF(AND(ISNUMBER(OFFSET('Sanitation Data'!$F$12,0,10*ROW('Sanitation Data'!F154))),DC160="",ISNUMBER(OFFSET('Sanitation Data'!$F$12,0,10*ROW('Sanitation Data'!F154)))),OFFSET('Sanitation Data'!$F$12,0,10*ROW('Sanitation Data'!F154)),NA())))</f>
        <v>#N/A</v>
      </c>
      <c r="AO160" s="134" t="e">
        <f ca="1">+IF(AND(ISNUMBER(OFFSET('Sanitation Data'!$F$13,0,10*ROW('Sanitation Data'!F154))),DD160="Yes"),OFFSET('Sanitation Data'!$F$13,0,10*ROW('Sanitation Data'!F154)),IF(AND(ISNUMBER(OFFSET('Sanitation Data'!$F$13,0,10*ROW('Sanitation Data'!F154))),DD160="No",ISNUMBER(OFFSET('Sanitation Data'!$F$13,0,10*ROW('Sanitation Data'!F154)))),CONCATENATE("[",ROUND(OFFSET('Sanitation Data'!$F$13,0,10*ROW('Sanitation Data'!F154)),0),"]"),IF(AND(ISNUMBER(OFFSET('Sanitation Data'!$F$13,0,10*ROW('Sanitation Data'!F154))),DD160="",ISNUMBER(OFFSET('Sanitation Data'!$F$13,0,10*ROW('Sanitation Data'!F154)))),OFFSET('Sanitation Data'!$F$13,0,10*ROW('Sanitation Data'!F154)),NA())))</f>
        <v>#N/A</v>
      </c>
      <c r="AP160" s="134" t="e">
        <f ca="1">+IF(AND(ISNUMBER(OFFSET('Sanitation Data'!$G$5,0,10*ROW('Sanitation Data'!G154))),DE160="Yes"),100-OFFSET('Sanitation Data'!$G$5,0,10*ROW('Sanitation Data'!G154)),IF(AND(ISNUMBER(OFFSET('Sanitation Data'!$G$5,0,10*ROW('Sanitation Data'!G154))),DE160="No",ISNUMBER(OFFSET('Sanitation Data'!$G$5,0,10*ROW('Sanitation Data'!G154)))),CONCATENATE("[",ROUND(100-OFFSET('Sanitation Data'!$G$5,0,10*ROW('Sanitation Data'!G154)),0),"]"),IF(AND(ISNUMBER(OFFSET('Sanitation Data'!$G$5,0,10*ROW('Sanitation Data'!G154))),DE160="",ISNUMBER(OFFSET('Sanitation Data'!$G$5,0,10*ROW('Sanitation Data'!G154)))),100-OFFSET('Sanitation Data'!$G$5,0,10*ROW('Sanitation Data'!G154)),NA())))</f>
        <v>#N/A</v>
      </c>
      <c r="AQ160" s="134" t="e">
        <f ca="1">+IF(AND(ISNUMBER(OFFSET('Sanitation Data'!$G$7,0,10*ROW('Sanitation Data'!G154))),DF160="Yes"),OFFSET('Sanitation Data'!$G$7,0,10*ROW('Sanitation Data'!G154)),IF(AND(ISNUMBER(OFFSET('Sanitation Data'!$G$7,0,10*ROW('Sanitation Data'!G154))),DF160="No",ISNUMBER(OFFSET('Sanitation Data'!$G$7,0,10*ROW('Sanitation Data'!G154)))),CONCATENATE("[",ROUND(OFFSET('Sanitation Data'!$G$7,0,10*ROW('Sanitation Data'!G154)),0),"]"),IF(AND(ISNUMBER(OFFSET('Sanitation Data'!$G$7,0,10*ROW('Sanitation Data'!G154))),DF160="",ISNUMBER(OFFSET('Sanitation Data'!$G$7,0,10*ROW('Sanitation Data'!G154)))),OFFSET('Sanitation Data'!$G$7,0,10*ROW('Sanitation Data'!G154)),NA())))</f>
        <v>#N/A</v>
      </c>
      <c r="AR160" s="134" t="e">
        <f ca="1">+IF(AND(ISNUMBER(OFFSET('Sanitation Data'!$G$11,0,10*ROW('Sanitation Data'!G154))),DG160="Yes"),OFFSET('Sanitation Data'!$G$11,0,10*ROW('Sanitation Data'!G154)),IF(AND(ISNUMBER(OFFSET('Sanitation Data'!$G$11,0,10*ROW('Sanitation Data'!G154))),DG160="No",ISNUMBER(OFFSET('Sanitation Data'!$G$11,0,10*ROW('Sanitation Data'!G154)))),CONCATENATE("[",ROUND(OFFSET('Sanitation Data'!$G$11,0,10*ROW('Sanitation Data'!G154)),0),"]"),IF(AND(ISNUMBER(OFFSET('Sanitation Data'!$G$11,0,10*ROW('Sanitation Data'!G154))),DG160="",ISNUMBER(OFFSET('Sanitation Data'!$G$11,0,10*ROW('Sanitation Data'!G154)))),OFFSET('Sanitation Data'!$G$11,0,10*ROW('Sanitation Data'!G154)),NA())))</f>
        <v>#N/A</v>
      </c>
      <c r="AS160" s="134" t="e">
        <f ca="1">+IF(AND(ISNUMBER(OFFSET('Sanitation Data'!$G$12,0,10*ROW('Sanitation Data'!G154))),DH160="Yes"),OFFSET('Sanitation Data'!$G$12,0,10*ROW('Sanitation Data'!G154)),IF(AND(ISNUMBER(OFFSET('Sanitation Data'!$G$12,0,10*ROW('Sanitation Data'!G154))),DH160="No",ISNUMBER(OFFSET('Sanitation Data'!$G$12,0,10*ROW('Sanitation Data'!G154)))),CONCATENATE("[",ROUND(OFFSET('Sanitation Data'!$G$12,0,10*ROW('Sanitation Data'!G154)),0),"]"),IF(AND(ISNUMBER(OFFSET('Sanitation Data'!$G$12,0,10*ROW('Sanitation Data'!G154))),DH160="",ISNUMBER(OFFSET('Sanitation Data'!$G$12,0,10*ROW('Sanitation Data'!G154)))),OFFSET('Sanitation Data'!$G$12,0,10*ROW('Sanitation Data'!G154)),NA())))</f>
        <v>#N/A</v>
      </c>
      <c r="AT160" s="134" t="e">
        <f ca="1">+IF(AND(ISNUMBER(OFFSET('Sanitation Data'!$G$13,0,10*ROW('Sanitation Data'!G154))),DI160="Yes"),OFFSET('Sanitation Data'!$G$13,0,10*ROW('Sanitation Data'!G154)),IF(AND(ISNUMBER(OFFSET('Sanitation Data'!$G$13,0,10*ROW('Sanitation Data'!G154))),DI160="No",ISNUMBER(OFFSET('Sanitation Data'!$G$13,0,10*ROW('Sanitation Data'!G154)))),CONCATENATE("[",ROUND(OFFSET('Sanitation Data'!$G$13,0,10*ROW('Sanitation Data'!G154)),0),"]"),IF(AND(ISNUMBER(OFFSET('Sanitation Data'!$G$13,0,10*ROW('Sanitation Data'!G154))),DI160="",ISNUMBER(OFFSET('Sanitation Data'!$G$13,0,10*ROW('Sanitation Data'!G154)))),OFFSET('Sanitation Data'!$G$13,0,10*ROW('Sanitation Data'!G154)),NA())))</f>
        <v>#N/A</v>
      </c>
      <c r="AU160" s="134" t="e">
        <f ca="1">+IF(AND(ISNUMBER(OFFSET('Sanitation Data'!$H$5,0,10*ROW('Sanitation Data'!H154))),DJ160="Yes"),100-OFFSET('Sanitation Data'!$H$5,0,10*ROW('Sanitation Data'!H154)),IF(AND(ISNUMBER(OFFSET('Sanitation Data'!$H$5,0,10*ROW('Sanitation Data'!H154))),DJ160="No",ISNUMBER(OFFSET('Sanitation Data'!$H$5,0,10*ROW('Sanitation Data'!H154)))),CONCATENATE("[",ROUND(100-OFFSET('Sanitation Data'!$H$5,0,10*ROW('Sanitation Data'!H154)),0),"]"),IF(AND(ISNUMBER(OFFSET('Sanitation Data'!$H$5,0,10*ROW('Sanitation Data'!H154))),DJ160="",ISNUMBER(OFFSET('Sanitation Data'!$H$5,0,10*ROW('Sanitation Data'!H154)))),100-OFFSET('Sanitation Data'!$H$5,0,10*ROW('Sanitation Data'!H154)),NA())))</f>
        <v>#N/A</v>
      </c>
      <c r="AV160" s="134" t="e">
        <f ca="1">+IF(AND(ISNUMBER(OFFSET('Sanitation Data'!$H$7,0,10*ROW('Sanitation Data'!H154))),DK160="Yes"),OFFSET('Sanitation Data'!$H$7,0,10*ROW('Sanitation Data'!H154)),IF(AND(ISNUMBER(OFFSET('Sanitation Data'!$H$7,0,10*ROW('Sanitation Data'!H154))),DK160="No",ISNUMBER(OFFSET('Sanitation Data'!$H$7,0,10*ROW('Sanitation Data'!H154)))),CONCATENATE("[",ROUND(OFFSET('Sanitation Data'!$H$7,0,10*ROW('Sanitation Data'!H154)),0),"]"),IF(AND(ISNUMBER(OFFSET('Sanitation Data'!$H$7,0,10*ROW('Sanitation Data'!H154))),DK160="",ISNUMBER(OFFSET('Sanitation Data'!$H$7,0,10*ROW('Sanitation Data'!H154)))),OFFSET('Sanitation Data'!$H$7,0,10*ROW('Sanitation Data'!H154)),NA())))</f>
        <v>#N/A</v>
      </c>
      <c r="AW160" s="134" t="e">
        <f ca="1">+IF(AND(ISNUMBER(OFFSET('Sanitation Data'!$H$11,0,10*ROW('Sanitation Data'!H154))),DL160="Yes"),OFFSET('Sanitation Data'!$H$11,0,10*ROW('Sanitation Data'!H154)),IF(AND(ISNUMBER(OFFSET('Sanitation Data'!$H$11,0,10*ROW('Sanitation Data'!H154))),DL160="No",ISNUMBER(OFFSET('Sanitation Data'!$H$11,0,10*ROW('Sanitation Data'!H154)))),CONCATENATE("[",ROUND(OFFSET('Sanitation Data'!$H$11,0,10*ROW('Sanitation Data'!H154)),0),"]"),IF(AND(ISNUMBER(OFFSET('Sanitation Data'!$H$11,0,10*ROW('Sanitation Data'!H154))),DL160="",ISNUMBER(OFFSET('Sanitation Data'!$H$11,0,10*ROW('Sanitation Data'!H154)))),OFFSET('Sanitation Data'!$H$11,0,10*ROW('Sanitation Data'!H154)),NA())))</f>
        <v>#N/A</v>
      </c>
      <c r="AX160" s="134" t="e">
        <f ca="1">+IF(AND(ISNUMBER(OFFSET('Sanitation Data'!$H$12,0,10*ROW('Sanitation Data'!H154))),DM160="Yes"),OFFSET('Sanitation Data'!$H$12,0,10*ROW('Sanitation Data'!H154)),IF(AND(ISNUMBER(OFFSET('Sanitation Data'!$H$12,0,10*ROW('Sanitation Data'!H154))),DM160="No",ISNUMBER(OFFSET('Sanitation Data'!$H$12,0,10*ROW('Sanitation Data'!H154)))),CONCATENATE("[",ROUND(OFFSET('Sanitation Data'!$H$12,0,10*ROW('Sanitation Data'!H154)),0),"]"),IF(AND(ISNUMBER(OFFSET('Sanitation Data'!$H$12,0,10*ROW('Sanitation Data'!H154))),DM160="",ISNUMBER(OFFSET('Sanitation Data'!$H$12,0,10*ROW('Sanitation Data'!H154)))),OFFSET('Sanitation Data'!$H$12,0,10*ROW('Sanitation Data'!H154)),NA())))</f>
        <v>#N/A</v>
      </c>
      <c r="AY160" s="134" t="e">
        <f ca="1">+IF(AND(ISNUMBER(OFFSET('Sanitation Data'!$H$13,0,10*ROW('Sanitation Data'!H154))),DN160="Yes"),OFFSET('Sanitation Data'!$H$13,0,10*ROW('Sanitation Data'!H154)),IF(AND(ISNUMBER(OFFSET('Sanitation Data'!$H$13,0,10*ROW('Sanitation Data'!H154))),DN160="No",ISNUMBER(OFFSET('Sanitation Data'!$H$13,0,10*ROW('Sanitation Data'!H154)))),CONCATENATE("[",ROUND(OFFSET('Sanitation Data'!$H$13,0,10*ROW('Sanitation Data'!H154)),0),"]"),IF(AND(ISNUMBER(OFFSET('Sanitation Data'!$H$13,0,10*ROW('Sanitation Data'!H154))),DN160="",ISNUMBER(OFFSET('Sanitation Data'!$H$13,0,10*ROW('Sanitation Data'!H154)))),OFFSET('Sanitation Data'!$H$13,0,10*ROW('Sanitation Data'!H154)),NA())))</f>
        <v>#N/A</v>
      </c>
      <c r="AZ160" s="135" t="e">
        <f ca="1">+IF(AND(ISNUMBER(OFFSET('Hygiene Data'!$C$6,0,10*ROW('Hygiene Data'!C154))),DO160="Yes"),OFFSET('Hygiene Data'!$C$6,0,10*ROW('Hygiene Data'!C154)),IF(AND(ISNUMBER(OFFSET('Hygiene Data'!$C$6,0,10*ROW('Hygiene Data'!C154))),DO160="No",ISNUMBER(OFFSET('Hygiene Data'!$C$6,0,10*ROW('Hygiene Data'!C154)))),CONCATENATE("[",ROUND(OFFSET('Hygiene Data'!$C$6,0,10*ROW('Hygiene Data'!C154)),0),"]"),IF(AND(ISNUMBER(OFFSET('Hygiene Data'!$C$6,0,10*ROW('Hygiene Data'!C154))),DO160="",ISNUMBER(OFFSET('Hygiene Data'!$C$6,0,10*ROW('Hygiene Data'!C154)))),OFFSET('Hygiene Data'!$C$6,0,10*ROW('Hygiene Data'!C154)),NA())))</f>
        <v>#N/A</v>
      </c>
      <c r="BA160" s="135" t="e">
        <f ca="1">+IF(AND(ISNUMBER(OFFSET('Hygiene Data'!$C$8,0,10*ROW('Hygiene Data'!C154))),DP160="Yes"),OFFSET('Hygiene Data'!$C$8,0,10*ROW('Hygiene Data'!C154)),IF(AND(ISNUMBER(OFFSET('Hygiene Data'!$C$8,0,10*ROW('Hygiene Data'!C154))),DP160="No",ISNUMBER(OFFSET('Hygiene Data'!$C$8,0,10*ROW('Hygiene Data'!C154)))),CONCATENATE("[",ROUND(OFFSET('Hygiene Data'!$C$8,0,10*ROW('Hygiene Data'!C154)),0),"]"),IF(AND(ISNUMBER(OFFSET('Hygiene Data'!$C$8,0,10*ROW('Hygiene Data'!C154))),DP160="",ISNUMBER(OFFSET('Hygiene Data'!$C$8,0,10*ROW('Hygiene Data'!C154)))),OFFSET('Hygiene Data'!$C$8,0,10*ROW('Hygiene Data'!C154)),NA())))</f>
        <v>#N/A</v>
      </c>
      <c r="BB160" s="135" t="e">
        <f ca="1">+IF(AND(ISNUMBER(OFFSET('Hygiene Data'!$C$10,0,10*ROW('Hygiene Data'!C154))),DQ160="Yes"),OFFSET('Hygiene Data'!$C$10,0,10*ROW('Hygiene Data'!C154)),IF(AND(ISNUMBER(OFFSET('Hygiene Data'!$C$10,0,10*ROW('Hygiene Data'!C154))),DQ160="No",ISNUMBER(OFFSET('Hygiene Data'!$C$10,0,10*ROW('Hygiene Data'!C154)))),CONCATENATE("[",ROUND(OFFSET('Hygiene Data'!$C$10,0,10*ROW('Hygiene Data'!C154)),0),"]"),IF(AND(ISNUMBER(OFFSET('Hygiene Data'!$C$10,0,10*ROW('Hygiene Data'!C154))),DQ160="",ISNUMBER(OFFSET('Hygiene Data'!$C$10,0,10*ROW('Hygiene Data'!C154)))),OFFSET('Hygiene Data'!$C$10,0,10*ROW('Hygiene Data'!C154)),NA())))</f>
        <v>#N/A</v>
      </c>
      <c r="BC160" s="135" t="e">
        <f ca="1">+IF(AND(ISNUMBER(OFFSET('Hygiene Data'!$D$6,0,10*ROW('Hygiene Data'!D154))),DR160="Yes"),OFFSET('Hygiene Data'!$D$6,0,10*ROW('Hygiene Data'!D154)),IF(AND(ISNUMBER(OFFSET('Hygiene Data'!$D$6,0,10*ROW('Hygiene Data'!D154))),DR160="No",ISNUMBER(OFFSET('Hygiene Data'!$D$6,0,10*ROW('Hygiene Data'!D154)))),CONCATENATE("[",ROUND(OFFSET('Hygiene Data'!$D$6,0,10*ROW('Hygiene Data'!D154)),0),"]"),IF(AND(ISNUMBER(OFFSET('Hygiene Data'!$D$6,0,10*ROW('Hygiene Data'!D154))),DR160="",ISNUMBER(OFFSET('Hygiene Data'!$D$6,0,10*ROW('Hygiene Data'!D154)))),OFFSET('Hygiene Data'!$D$6,0,10*ROW('Hygiene Data'!D154)),NA())))</f>
        <v>#N/A</v>
      </c>
      <c r="BD160" s="135" t="e">
        <f ca="1">+IF(AND(ISNUMBER(OFFSET('Hygiene Data'!$D$8,0,10*ROW('Hygiene Data'!D154))),DS160="Yes"),OFFSET('Hygiene Data'!$D$8,0,10*ROW('Hygiene Data'!D154)),IF(AND(ISNUMBER(OFFSET('Hygiene Data'!$D$8,0,10*ROW('Hygiene Data'!D154))),DS160="No",ISNUMBER(OFFSET('Hygiene Data'!$D$8,0,10*ROW('Hygiene Data'!D154)))),CONCATENATE("[",ROUND(OFFSET('Hygiene Data'!$D$8,0,10*ROW('Hygiene Data'!D154)),0),"]"),IF(AND(ISNUMBER(OFFSET('Hygiene Data'!$D$8,0,10*ROW('Hygiene Data'!D154))),DS160="",ISNUMBER(OFFSET('Hygiene Data'!$D$8,0,10*ROW('Hygiene Data'!D154)))),OFFSET('Hygiene Data'!$D$8,0,10*ROW('Hygiene Data'!D154)),NA())))</f>
        <v>#N/A</v>
      </c>
      <c r="BE160" s="135" t="e">
        <f ca="1">+IF(AND(ISNUMBER(OFFSET('Hygiene Data'!$D$10,0,10*ROW('Hygiene Data'!D154))),DT160="Yes"),OFFSET('Hygiene Data'!$D$10,0,10*ROW('Hygiene Data'!D154)),IF(AND(ISNUMBER(OFFSET('Hygiene Data'!$D$10,0,10*ROW('Hygiene Data'!D154))),DT160="No",ISNUMBER(OFFSET('Hygiene Data'!$D$10,0,10*ROW('Hygiene Data'!D154)))),CONCATENATE("[",ROUND(OFFSET('Hygiene Data'!$D$10,0,10*ROW('Hygiene Data'!D154)),0),"]"),IF(AND(ISNUMBER(OFFSET('Hygiene Data'!$D$10,0,10*ROW('Hygiene Data'!D154))),DT160="",ISNUMBER(OFFSET('Hygiene Data'!$D$10,0,10*ROW('Hygiene Data'!D154)))),OFFSET('Hygiene Data'!$D$10,0,10*ROW('Hygiene Data'!D154)),NA())))</f>
        <v>#N/A</v>
      </c>
      <c r="BF160" s="135" t="e">
        <f ca="1">+IF(AND(ISNUMBER(OFFSET('Hygiene Data'!$E$6,0,10*ROW('Hygiene Data'!E154))),DU160="Yes"),OFFSET('Hygiene Data'!$E$6,0,10*ROW('Hygiene Data'!E154)),IF(AND(ISNUMBER(OFFSET('Hygiene Data'!$E$6,0,10*ROW('Hygiene Data'!E154))),DU160="No",ISNUMBER(OFFSET('Hygiene Data'!$E$6,0,10*ROW('Hygiene Data'!E154)))),CONCATENATE("[",ROUND(OFFSET('Hygiene Data'!$E$6,0,10*ROW('Hygiene Data'!E154)),0),"]"),IF(AND(ISNUMBER(OFFSET('Hygiene Data'!$E$6,0,10*ROW('Hygiene Data'!E154))),DU160="",ISNUMBER(OFFSET('Hygiene Data'!$E$6,0,10*ROW('Hygiene Data'!E154)))),OFFSET('Hygiene Data'!$E$6,0,10*ROW('Hygiene Data'!E154)),NA())))</f>
        <v>#N/A</v>
      </c>
      <c r="BG160" s="135" t="e">
        <f ca="1">+IF(AND(ISNUMBER(OFFSET('Hygiene Data'!$E$8,0,10*ROW('Hygiene Data'!E154))),DV160="Yes"),OFFSET('Hygiene Data'!$E$8,0,10*ROW('Hygiene Data'!E154)),IF(AND(ISNUMBER(OFFSET('Hygiene Data'!$E$8,0,10*ROW('Hygiene Data'!E154))),DV160="No",ISNUMBER(OFFSET('Hygiene Data'!$E$8,0,10*ROW('Hygiene Data'!E154)))),CONCATENATE("[",ROUND(OFFSET('Hygiene Data'!$E$8,0,10*ROW('Hygiene Data'!E154)),0),"]"),IF(AND(ISNUMBER(OFFSET('Hygiene Data'!$E$8,0,10*ROW('Hygiene Data'!E154))),DV160="",ISNUMBER(OFFSET('Hygiene Data'!$E$8,0,10*ROW('Hygiene Data'!E154)))),OFFSET('Hygiene Data'!$E$8,0,10*ROW('Hygiene Data'!E154)),NA())))</f>
        <v>#N/A</v>
      </c>
      <c r="BH160" s="135" t="e">
        <f ca="1">+IF(AND(ISNUMBER(OFFSET('Hygiene Data'!$E$10,0,10*ROW('Hygiene Data'!E154))),DW160="Yes"),OFFSET('Hygiene Data'!$E$10,0,10*ROW('Hygiene Data'!E154)),IF(AND(ISNUMBER(OFFSET('Hygiene Data'!$E$10,0,10*ROW('Hygiene Data'!E154))),DW160="No",ISNUMBER(OFFSET('Hygiene Data'!$E$10,0,10*ROW('Hygiene Data'!E154)))),CONCATENATE("[",ROUND(OFFSET('Hygiene Data'!$E$10,0,10*ROW('Hygiene Data'!E154)),0),"]"),IF(AND(ISNUMBER(OFFSET('Hygiene Data'!$E$10,0,10*ROW('Hygiene Data'!E154))),DW160="",ISNUMBER(OFFSET('Hygiene Data'!$E$10,0,10*ROW('Hygiene Data'!E154)))),OFFSET('Hygiene Data'!$E$10,0,10*ROW('Hygiene Data'!E154)),NA())))</f>
        <v>#N/A</v>
      </c>
      <c r="BI160" s="135" t="e">
        <f ca="1">+IF(AND(ISNUMBER(OFFSET('Hygiene Data'!$F$6,0,10*ROW('Hygiene Data'!F154))),DX160="Yes"),OFFSET('Hygiene Data'!$F$6,0,10*ROW('Hygiene Data'!F154)),IF(AND(ISNUMBER(OFFSET('Hygiene Data'!$F$6,0,10*ROW('Hygiene Data'!F154))),DX160="No",ISNUMBER(OFFSET('Hygiene Data'!$F$6,0,10*ROW('Hygiene Data'!F154)))),CONCATENATE("[",ROUND(OFFSET('Hygiene Data'!$F$6,0,10*ROW('Hygiene Data'!F154)),0),"]"),IF(AND(ISNUMBER(OFFSET('Hygiene Data'!$F$6,0,10*ROW('Hygiene Data'!F154))),DX160="",ISNUMBER(OFFSET('Hygiene Data'!$F$6,0,10*ROW('Hygiene Data'!F154)))),OFFSET('Hygiene Data'!$F$6,0,10*ROW('Hygiene Data'!F154)),NA())))</f>
        <v>#N/A</v>
      </c>
      <c r="BJ160" s="135" t="e">
        <f ca="1">+IF(AND(ISNUMBER(OFFSET('Hygiene Data'!$F$8,0,10*ROW('Hygiene Data'!F154))),DY160="Yes"),OFFSET('Hygiene Data'!$F$8,0,10*ROW('Hygiene Data'!F154)),IF(AND(ISNUMBER(OFFSET('Hygiene Data'!$F$8,0,10*ROW('Hygiene Data'!F154))),DY160="No",ISNUMBER(OFFSET('Hygiene Data'!$F$8,0,10*ROW('Hygiene Data'!F154)))),CONCATENATE("[",ROUND(OFFSET('Hygiene Data'!$F$8,0,10*ROW('Hygiene Data'!F154)),0),"]"),IF(AND(ISNUMBER(OFFSET('Hygiene Data'!$F$8,0,10*ROW('Hygiene Data'!F154))),DY160="",ISNUMBER(OFFSET('Hygiene Data'!$F$8,0,10*ROW('Hygiene Data'!F154)))),OFFSET('Hygiene Data'!$F$8,0,10*ROW('Hygiene Data'!F154)),NA())))</f>
        <v>#N/A</v>
      </c>
      <c r="BK160" s="135" t="e">
        <f ca="1">+IF(AND(ISNUMBER(OFFSET('Hygiene Data'!$F$10,0,10*ROW('Hygiene Data'!F154))),DZ160="Yes"),OFFSET('Hygiene Data'!$F$10,0,10*ROW('Hygiene Data'!F154)),IF(AND(ISNUMBER(OFFSET('Hygiene Data'!$F$10,0,10*ROW('Hygiene Data'!F154))),DZ160="No",ISNUMBER(OFFSET('Hygiene Data'!$F$10,0,10*ROW('Hygiene Data'!F154)))),CONCATENATE("[",ROUND(OFFSET('Hygiene Data'!$F$10,0,10*ROW('Hygiene Data'!F154)),0),"]"),IF(AND(ISNUMBER(OFFSET('Hygiene Data'!$F$10,0,10*ROW('Hygiene Data'!F154))),DZ160="",ISNUMBER(OFFSET('Hygiene Data'!$F$10,0,10*ROW('Hygiene Data'!F154)))),OFFSET('Hygiene Data'!$F$10,0,10*ROW('Hygiene Data'!F154)),NA())))</f>
        <v>#N/A</v>
      </c>
      <c r="BL160" s="135" t="e">
        <f ca="1">+IF(AND(ISNUMBER(OFFSET('Hygiene Data'!$G$6,0,10*ROW('Hygiene Data'!G154))),EA160="Yes"),OFFSET('Hygiene Data'!$G$6,0,10*ROW('Hygiene Data'!G154)),IF(AND(ISNUMBER(OFFSET('Hygiene Data'!$G$6,0,10*ROW('Hygiene Data'!G154))),EA160="No",ISNUMBER(OFFSET('Hygiene Data'!$G$6,0,10*ROW('Hygiene Data'!G154)))),CONCATENATE("[",ROUND(OFFSET('Hygiene Data'!$G$6,0,10*ROW('Hygiene Data'!G154)),0),"]"),IF(AND(ISNUMBER(OFFSET('Hygiene Data'!$G$6,0,10*ROW('Hygiene Data'!G154))),EA160="",ISNUMBER(OFFSET('Hygiene Data'!$G$6,0,10*ROW('Hygiene Data'!G154)))),OFFSET('Hygiene Data'!$G$6,0,10*ROW('Hygiene Data'!G154)),NA())))</f>
        <v>#N/A</v>
      </c>
      <c r="BM160" s="135" t="e">
        <f ca="1">+IF(AND(ISNUMBER(OFFSET('Hygiene Data'!$G$8,0,10*ROW('Hygiene Data'!G154))),EB160="Yes"),OFFSET('Hygiene Data'!$G$8,0,10*ROW('Hygiene Data'!G154)),IF(AND(ISNUMBER(OFFSET('Hygiene Data'!$G$8,0,10*ROW('Hygiene Data'!G154))),EB160="No",ISNUMBER(OFFSET('Hygiene Data'!$G$8,0,10*ROW('Hygiene Data'!G154)))),CONCATENATE("[",ROUND(OFFSET('Hygiene Data'!$G$8,0,10*ROW('Hygiene Data'!G154)),0),"]"),IF(AND(ISNUMBER(OFFSET('Hygiene Data'!$G$8,0,10*ROW('Hygiene Data'!G154))),EB160="",ISNUMBER(OFFSET('Hygiene Data'!$G$8,0,10*ROW('Hygiene Data'!G154)))),OFFSET('Hygiene Data'!$G$8,0,10*ROW('Hygiene Data'!G154)),NA())))</f>
        <v>#N/A</v>
      </c>
      <c r="BN160" s="135" t="e">
        <f ca="1">+IF(AND(ISNUMBER(OFFSET('Hygiene Data'!$G$10,0,10*ROW('Hygiene Data'!G154))),EC160="Yes"),OFFSET('Hygiene Data'!$G$10,0,10*ROW('Hygiene Data'!G154)),IF(AND(ISNUMBER(OFFSET('Hygiene Data'!$G$10,0,10*ROW('Hygiene Data'!G154))),EC160="No",ISNUMBER(OFFSET('Hygiene Data'!$G$10,0,10*ROW('Hygiene Data'!G154)))),CONCATENATE("[",ROUND(OFFSET('Hygiene Data'!$G$10,0,10*ROW('Hygiene Data'!G154)),0),"]"),IF(AND(ISNUMBER(OFFSET('Hygiene Data'!$G$10,0,10*ROW('Hygiene Data'!G154))),EC160="",ISNUMBER(OFFSET('Hygiene Data'!$G$10,0,10*ROW('Hygiene Data'!G154)))),OFFSET('Hygiene Data'!$G$10,0,10*ROW('Hygiene Data'!G154)),NA())))</f>
        <v>#N/A</v>
      </c>
      <c r="BO160" s="135" t="e">
        <f ca="1">+IF(AND(ISNUMBER(OFFSET('Hygiene Data'!$H$6,0,10*ROW('Hygiene Data'!H154))),ED160="Yes"),OFFSET('Hygiene Data'!$H$6,0,10*ROW('Hygiene Data'!H154)),IF(AND(ISNUMBER(OFFSET('Hygiene Data'!$H$6,0,10*ROW('Hygiene Data'!H154))),ED160="No",ISNUMBER(OFFSET('Hygiene Data'!$H$6,0,10*ROW('Hygiene Data'!H154)))),CONCATENATE("[",ROUND(OFFSET('Hygiene Data'!$H$6,0,10*ROW('Hygiene Data'!H154)),0),"]"),IF(AND(ISNUMBER(OFFSET('Hygiene Data'!$H$6,0,10*ROW('Hygiene Data'!H154))),ED160="",ISNUMBER(OFFSET('Hygiene Data'!$H$6,0,10*ROW('Hygiene Data'!H154)))),OFFSET('Hygiene Data'!$H$6,0,10*ROW('Hygiene Data'!H154)),NA())))</f>
        <v>#N/A</v>
      </c>
      <c r="BP160" s="135" t="e">
        <f ca="1">+IF(AND(ISNUMBER(OFFSET('Hygiene Data'!$H$8,0,10*ROW('Hygiene Data'!H154))),EE160="Yes"),OFFSET('Hygiene Data'!$H$8,0,10*ROW('Hygiene Data'!H154)),IF(AND(ISNUMBER(OFFSET('Hygiene Data'!$H$8,0,10*ROW('Hygiene Data'!H154))),EE160="No",ISNUMBER(OFFSET('Hygiene Data'!$H$8,0,10*ROW('Hygiene Data'!H154)))),CONCATENATE("[",ROUND(OFFSET('Hygiene Data'!$H$8,0,10*ROW('Hygiene Data'!H154)),0),"]"),IF(AND(ISNUMBER(OFFSET('Hygiene Data'!$H$8,0,10*ROW('Hygiene Data'!H154))),EE160="",ISNUMBER(OFFSET('Hygiene Data'!$H$8,0,10*ROW('Hygiene Data'!H154)))),OFFSET('Hygiene Data'!$H$8,0,10*ROW('Hygiene Data'!H154)),NA())))</f>
        <v>#N/A</v>
      </c>
      <c r="BQ160" s="135" t="e">
        <f ca="1">+IF(AND(ISNUMBER(OFFSET('Hygiene Data'!$H$10,0,10*ROW('Hygiene Data'!H154))),EF160="Yes"),OFFSET('Hygiene Data'!$H$10,0,10*ROW('Hygiene Data'!H154)),IF(AND(ISNUMBER(OFFSET('Hygiene Data'!$H$10,0,10*ROW('Hygiene Data'!H154))),EF160="No",ISNUMBER(OFFSET('Hygiene Data'!$H$10,0,10*ROW('Hygiene Data'!H154)))),CONCATENATE("[",ROUND(OFFSET('Hygiene Data'!$H$10,0,10*ROW('Hygiene Data'!H154)),0),"]"),IF(AND(ISNUMBER(OFFSET('Hygiene Data'!$H$10,0,10*ROW('Hygiene Data'!H154))),EF160="",ISNUMBER(OFFSET('Hygiene Data'!$H$10,0,10*ROW('Hygiene Data'!H154)))),OFFSET('Hygiene Data'!$H$10,0,10*ROW('Hygiene Data'!H154)),NA())))</f>
        <v>#N/A</v>
      </c>
      <c r="BS160" s="34" t="str">
        <f ca="1">+IF(OFFSET('Water Data'!$C$28,0,10*ROW('Water Data'!C154))="","",OFFSET('Water Data'!$C$28,0,10*ROW('Water Data'!C154)))</f>
        <v/>
      </c>
      <c r="BT160" s="34" t="str">
        <f ca="1">+IF(OFFSET('Water Data'!$C$29,0,10*ROW('Water Data'!C154))="","",OFFSET('Water Data'!$C$29,0,10*ROW('Water Data'!C154)))</f>
        <v/>
      </c>
      <c r="BU160" s="34" t="str">
        <f ca="1">+IF(OFFSET('Water Data'!$C$30,0,10*ROW('Water Data'!C154))="","",OFFSET('Water Data'!$C$30,0,10*ROW('Water Data'!C154)))</f>
        <v/>
      </c>
      <c r="BV160" s="34" t="str">
        <f ca="1">+IF(OFFSET('Water Data'!$D$28,0,10*ROW('Water Data'!D154))="","",OFFSET('Water Data'!$D$28,0,10*ROW('Water Data'!D154)))</f>
        <v/>
      </c>
      <c r="BW160" s="34" t="str">
        <f ca="1">+IF(OFFSET('Water Data'!$D$29,0,10*ROW('Water Data'!D154))="","",OFFSET('Water Data'!$D$29,0,10*ROW('Water Data'!D154)))</f>
        <v/>
      </c>
      <c r="BX160" s="34" t="str">
        <f ca="1">+IF(OFFSET('Water Data'!$D$30,0,10*ROW('Water Data'!D154))="","",OFFSET('Water Data'!$D$30,0,10*ROW('Water Data'!D154)))</f>
        <v/>
      </c>
      <c r="BY160" s="34" t="str">
        <f ca="1">+IF(OFFSET('Water Data'!$E$28,0,10*ROW('Water Data'!E154))="","",OFFSET('Water Data'!$E$28,0,10*ROW('Water Data'!E154)))</f>
        <v/>
      </c>
      <c r="BZ160" s="34" t="str">
        <f ca="1">+IF(OFFSET('Water Data'!$E$29,0,10*ROW('Water Data'!E154))="","",OFFSET('Water Data'!$E$29,0,10*ROW('Water Data'!E154)))</f>
        <v/>
      </c>
      <c r="CA160" s="34" t="str">
        <f ca="1">+IF(OFFSET('Water Data'!$E$30,0,10*ROW('Water Data'!E154))="","",OFFSET('Water Data'!$E$30,0,10*ROW('Water Data'!E154)))</f>
        <v/>
      </c>
      <c r="CB160" s="34" t="str">
        <f ca="1">+IF(OFFSET('Water Data'!$F$28,0,10*ROW('Water Data'!F154))="","",OFFSET('Water Data'!$F$28,0,10*ROW('Water Data'!F154)))</f>
        <v/>
      </c>
      <c r="CC160" s="34" t="str">
        <f ca="1">+IF(OFFSET('Water Data'!$F$29,0,10*ROW('Water Data'!F154))="","",OFFSET('Water Data'!$F$29,0,10*ROW('Water Data'!F154)))</f>
        <v/>
      </c>
      <c r="CD160" s="34" t="str">
        <f ca="1">+IF(OFFSET('Water Data'!$F$30,0,10*ROW('Water Data'!F154))="","",OFFSET('Water Data'!$F$30,0,10*ROW('Water Data'!F154)))</f>
        <v/>
      </c>
      <c r="CE160" s="34" t="str">
        <f ca="1">+IF(OFFSET('Water Data'!$G$28,0,10*ROW('Water Data'!G154))="","",OFFSET('Water Data'!$G$28,0,10*ROW('Water Data'!G154)))</f>
        <v/>
      </c>
      <c r="CF160" s="34" t="str">
        <f ca="1">+IF(OFFSET('Water Data'!$G$29,0,10*ROW('Water Data'!G154))="","",OFFSET('Water Data'!$G$29,0,10*ROW('Water Data'!G154)))</f>
        <v/>
      </c>
      <c r="CG160" s="34" t="str">
        <f ca="1">+IF(OFFSET('Water Data'!$G$30,0,10*ROW('Water Data'!G154))="","",OFFSET('Water Data'!$G$30,0,10*ROW('Water Data'!G154)))</f>
        <v/>
      </c>
      <c r="CH160" s="34" t="str">
        <f ca="1">+IF(OFFSET('Water Data'!$H$28,0,10*ROW('Water Data'!H154))="","",OFFSET('Water Data'!$H$28,0,10*ROW('Water Data'!H154)))</f>
        <v/>
      </c>
      <c r="CI160" s="34" t="str">
        <f ca="1">+IF(OFFSET('Water Data'!$H$29,0,10*ROW('Water Data'!H154))="","",OFFSET('Water Data'!$H$29,0,10*ROW('Water Data'!H154)))</f>
        <v/>
      </c>
      <c r="CJ160" s="34" t="str">
        <f ca="1">+IF(OFFSET('Water Data'!$H$30,0,10*ROW('Water Data'!H154))="","",OFFSET('Water Data'!$H$30,0,10*ROW('Water Data'!H154)))</f>
        <v/>
      </c>
      <c r="CK160" s="34" t="str">
        <f ca="1">+IF(OFFSET('Sanitation Data'!$C$29,0,10*ROW('Sanitation Data'!C154))="","",OFFSET('Sanitation Data'!$C$29,0,10*ROW('Sanitation Data'!C154)))</f>
        <v/>
      </c>
      <c r="CL160" s="34" t="str">
        <f ca="1">+IF(OFFSET('Sanitation Data'!$C$30,0,10*ROW('Sanitation Data'!C154))="","",OFFSET('Sanitation Data'!$C$30,0,10*ROW('Sanitation Data'!C154)))</f>
        <v/>
      </c>
      <c r="CM160" s="34" t="str">
        <f ca="1">+IF(OFFSET('Sanitation Data'!$C$31,0,10*ROW('Sanitation Data'!C154))="","",OFFSET('Sanitation Data'!$C$31,0,10*ROW('Sanitation Data'!C154)))</f>
        <v/>
      </c>
      <c r="CN160" s="34" t="str">
        <f ca="1">+IF(OFFSET('Sanitation Data'!$C$32,0,10*ROW('Sanitation Data'!C154))="","",OFFSET('Sanitation Data'!$C$32,0,10*ROW('Sanitation Data'!C154)))</f>
        <v/>
      </c>
      <c r="CO160" s="34" t="str">
        <f ca="1">+IF(OFFSET('Sanitation Data'!$C$33,0,10*ROW('Sanitation Data'!C154))="","",OFFSET('Sanitation Data'!$C$33,0,10*ROW('Sanitation Data'!C154)))</f>
        <v/>
      </c>
      <c r="CP160" s="34" t="str">
        <f ca="1">+IF(OFFSET('Sanitation Data'!$D$29,0,10*ROW('Sanitation Data'!D154))="","",OFFSET('Sanitation Data'!$D$29,0,10*ROW('Sanitation Data'!D154)))</f>
        <v/>
      </c>
      <c r="CQ160" s="34" t="str">
        <f ca="1">+IF(OFFSET('Sanitation Data'!$D$30,0,10*ROW('Sanitation Data'!D154))="","",OFFSET('Sanitation Data'!$D$30,0,10*ROW('Sanitation Data'!D154)))</f>
        <v/>
      </c>
      <c r="CR160" s="34" t="str">
        <f ca="1">+IF(OFFSET('Sanitation Data'!$D$31,0,10*ROW('Sanitation Data'!D154))="","",OFFSET('Sanitation Data'!$D$31,0,10*ROW('Sanitation Data'!D154)))</f>
        <v/>
      </c>
      <c r="CS160" s="34" t="str">
        <f ca="1">+IF(OFFSET('Sanitation Data'!$D$32,0,10*ROW('Sanitation Data'!D154))="","",OFFSET('Sanitation Data'!$D$32,0,10*ROW('Sanitation Data'!D154)))</f>
        <v/>
      </c>
      <c r="CT160" s="34" t="str">
        <f ca="1">+IF(OFFSET('Sanitation Data'!$D$33,0,10*ROW('Sanitation Data'!D154))="","",OFFSET('Sanitation Data'!$D$33,0,10*ROW('Sanitation Data'!D154)))</f>
        <v/>
      </c>
      <c r="CU160" s="34" t="str">
        <f ca="1">+IF(OFFSET('Sanitation Data'!$E$29,0,10*ROW('Sanitation Data'!E154))="","",OFFSET('Sanitation Data'!$E$29,0,10*ROW('Sanitation Data'!E154)))</f>
        <v/>
      </c>
      <c r="CV160" s="34" t="str">
        <f ca="1">+IF(OFFSET('Sanitation Data'!$E$30,0,10*ROW('Sanitation Data'!E154))="","",OFFSET('Sanitation Data'!$E$30,0,10*ROW('Sanitation Data'!E154)))</f>
        <v/>
      </c>
      <c r="CW160" s="34" t="str">
        <f ca="1">+IF(OFFSET('Sanitation Data'!$E$31,0,10*ROW('Sanitation Data'!E154))="","",OFFSET('Sanitation Data'!$E$31,0,10*ROW('Sanitation Data'!E154)))</f>
        <v/>
      </c>
      <c r="CX160" s="34" t="str">
        <f ca="1">+IF(OFFSET('Sanitation Data'!$E$32,0,10*ROW('Sanitation Data'!E154))="","",OFFSET('Sanitation Data'!$E$32,0,10*ROW('Sanitation Data'!E154)))</f>
        <v/>
      </c>
      <c r="CY160" s="34" t="str">
        <f ca="1">+IF(OFFSET('Sanitation Data'!$E$33,0,10*ROW('Sanitation Data'!E154))="","",OFFSET('Sanitation Data'!$E$33,0,10*ROW('Sanitation Data'!E154)))</f>
        <v/>
      </c>
      <c r="CZ160" s="34" t="str">
        <f ca="1">+IF(OFFSET('Sanitation Data'!$F$29,0,10*ROW('Sanitation Data'!F154))="","",OFFSET('Sanitation Data'!$F$29,0,10*ROW('Sanitation Data'!F154)))</f>
        <v/>
      </c>
      <c r="DA160" s="34" t="str">
        <f ca="1">+IF(OFFSET('Sanitation Data'!$F$30,0,10*ROW('Sanitation Data'!F154))="","",OFFSET('Sanitation Data'!$F$30,0,10*ROW('Sanitation Data'!F154)))</f>
        <v/>
      </c>
      <c r="DB160" s="34" t="str">
        <f ca="1">+IF(OFFSET('Sanitation Data'!$F$31,0,10*ROW('Sanitation Data'!F154))="","",OFFSET('Sanitation Data'!$F$31,0,10*ROW('Sanitation Data'!F154)))</f>
        <v/>
      </c>
      <c r="DC160" s="34" t="str">
        <f ca="1">+IF(OFFSET('Sanitation Data'!$F$32,0,10*ROW('Sanitation Data'!F154))="","",OFFSET('Sanitation Data'!$F$32,0,10*ROW('Sanitation Data'!F154)))</f>
        <v/>
      </c>
      <c r="DD160" s="34" t="str">
        <f ca="1">+IF(OFFSET('Sanitation Data'!$F$33,0,10*ROW('Sanitation Data'!F154))="","",OFFSET('Sanitation Data'!$F$33,0,10*ROW('Sanitation Data'!F154)))</f>
        <v/>
      </c>
      <c r="DE160" s="34" t="str">
        <f ca="1">+IF(OFFSET('Sanitation Data'!$G$29,0,10*ROW('Sanitation Data'!G154))="","",OFFSET('Sanitation Data'!$G$29,0,10*ROW('Sanitation Data'!G154)))</f>
        <v/>
      </c>
      <c r="DF160" s="34" t="str">
        <f ca="1">+IF(OFFSET('Sanitation Data'!$G$30,0,10*ROW('Sanitation Data'!G154))="","",OFFSET('Sanitation Data'!$G$30,0,10*ROW('Sanitation Data'!G154)))</f>
        <v/>
      </c>
      <c r="DG160" s="34" t="str">
        <f ca="1">+IF(OFFSET('Sanitation Data'!$G$31,0,10*ROW('Sanitation Data'!G154))="","",OFFSET('Sanitation Data'!$G$31,0,10*ROW('Sanitation Data'!G154)))</f>
        <v/>
      </c>
      <c r="DH160" s="34" t="str">
        <f ca="1">+IF(OFFSET('Sanitation Data'!$G$32,0,10*ROW('Sanitation Data'!G154))="","",OFFSET('Sanitation Data'!$G$32,0,10*ROW('Sanitation Data'!G154)))</f>
        <v/>
      </c>
      <c r="DI160" s="34" t="str">
        <f ca="1">+IF(OFFSET('Sanitation Data'!$G$33,0,10*ROW('Sanitation Data'!G154))="","",OFFSET('Sanitation Data'!$G$33,0,10*ROW('Sanitation Data'!G154)))</f>
        <v/>
      </c>
      <c r="DJ160" s="34" t="str">
        <f ca="1">+IF(OFFSET('Sanitation Data'!$H$29,0,10*ROW('Sanitation Data'!H154))="","",OFFSET('Sanitation Data'!$H$29,0,10*ROW('Sanitation Data'!H154)))</f>
        <v/>
      </c>
      <c r="DK160" s="34" t="str">
        <f ca="1">+IF(OFFSET('Sanitation Data'!$H$30,0,10*ROW('Sanitation Data'!H154))="","",OFFSET('Sanitation Data'!$H$30,0,10*ROW('Sanitation Data'!H154)))</f>
        <v/>
      </c>
      <c r="DL160" s="34" t="str">
        <f ca="1">+IF(OFFSET('Sanitation Data'!$H$31,0,10*ROW('Sanitation Data'!H154))="","",OFFSET('Sanitation Data'!$H$31,0,10*ROW('Sanitation Data'!H154)))</f>
        <v/>
      </c>
      <c r="DM160" s="34" t="str">
        <f ca="1">+IF(OFFSET('Sanitation Data'!$H$32,0,10*ROW('Sanitation Data'!H154))="","",OFFSET('Sanitation Data'!$H$32,0,10*ROW('Sanitation Data'!H154)))</f>
        <v/>
      </c>
      <c r="DN160" s="34" t="str">
        <f ca="1">+IF(OFFSET('Sanitation Data'!$H$33,0,10*ROW('Sanitation Data'!H154))="","",OFFSET('Sanitation Data'!$H$33,0,10*ROW('Sanitation Data'!H154)))</f>
        <v/>
      </c>
      <c r="DO160" s="34" t="str">
        <f ca="1">+IF(OFFSET('Hygiene Data'!$C$12,0,10*ROW('Hygiene Data'!C154))="","",OFFSET('Hygiene Data'!$C$12,0,10*ROW('Hygiene Data'!C154)))</f>
        <v/>
      </c>
      <c r="DP160" s="34" t="str">
        <f ca="1">+IF(OFFSET('Hygiene Data'!$C$13,0,10*ROW('Hygiene Data'!C154))="","",OFFSET('Hygiene Data'!$C$13,0,10*ROW('Hygiene Data'!C154)))</f>
        <v/>
      </c>
      <c r="DQ160" s="34" t="str">
        <f ca="1">+IF(OFFSET('Hygiene Data'!$C$14,0,10*ROW('Hygiene Data'!C154))="","",OFFSET('Hygiene Data'!$C$14,0,10*ROW('Hygiene Data'!C154)))</f>
        <v/>
      </c>
      <c r="DR160" s="34" t="str">
        <f ca="1">+IF(OFFSET('Hygiene Data'!$D$12,0,10*ROW('Hygiene Data'!D154))="","",OFFSET('Hygiene Data'!$D$12,0,10*ROW('Hygiene Data'!D154)))</f>
        <v/>
      </c>
      <c r="DS160" s="34" t="str">
        <f ca="1">+IF(OFFSET('Hygiene Data'!$D$13,0,10*ROW('Hygiene Data'!D154))="","",OFFSET('Hygiene Data'!$D$13,0,10*ROW('Hygiene Data'!D154)))</f>
        <v/>
      </c>
      <c r="DT160" s="34" t="str">
        <f ca="1">+IF(OFFSET('Hygiene Data'!$D$14,0,10*ROW('Hygiene Data'!D154))="","",OFFSET('Hygiene Data'!$D$14,0,10*ROW('Hygiene Data'!D154)))</f>
        <v/>
      </c>
      <c r="DU160" s="34" t="str">
        <f ca="1">+IF(OFFSET('Hygiene Data'!$E$12,0,10*ROW('Hygiene Data'!E154))="","",OFFSET('Hygiene Data'!$E$12,0,10*ROW('Hygiene Data'!E154)))</f>
        <v/>
      </c>
      <c r="DV160" s="34" t="str">
        <f ca="1">+IF(OFFSET('Hygiene Data'!$E$13,0,10*ROW('Hygiene Data'!E154))="","",OFFSET('Hygiene Data'!$E$13,0,10*ROW('Hygiene Data'!E154)))</f>
        <v/>
      </c>
      <c r="DW160" s="34" t="str">
        <f ca="1">+IF(OFFSET('Hygiene Data'!$E$14,0,10*ROW('Hygiene Data'!E154))="","",OFFSET('Hygiene Data'!$E$14,0,10*ROW('Hygiene Data'!E154)))</f>
        <v/>
      </c>
      <c r="DX160" s="34" t="str">
        <f ca="1">+IF(OFFSET('Hygiene Data'!$F$12,0,10*ROW('Hygiene Data'!F154))="","",OFFSET('Hygiene Data'!$F$12,0,10*ROW('Hygiene Data'!F154)))</f>
        <v/>
      </c>
      <c r="DY160" s="34" t="str">
        <f ca="1">+IF(OFFSET('Hygiene Data'!$F$13,0,10*ROW('Hygiene Data'!F154))="","",OFFSET('Hygiene Data'!$F$13,0,10*ROW('Hygiene Data'!F154)))</f>
        <v/>
      </c>
      <c r="DZ160" s="34" t="str">
        <f ca="1">+IF(OFFSET('Hygiene Data'!$F$14,0,10*ROW('Hygiene Data'!F154))="","",OFFSET('Hygiene Data'!$F$14,0,10*ROW('Hygiene Data'!F154)))</f>
        <v/>
      </c>
      <c r="EA160" s="34" t="str">
        <f ca="1">+IF(OFFSET('Hygiene Data'!$G$12,0,10*ROW('Hygiene Data'!G154))="","",OFFSET('Hygiene Data'!$G$12,0,10*ROW('Hygiene Data'!G154)))</f>
        <v/>
      </c>
      <c r="EB160" s="34" t="str">
        <f ca="1">+IF(OFFSET('Hygiene Data'!$G$13,0,10*ROW('Hygiene Data'!G154))="","",OFFSET('Hygiene Data'!$G$13,0,10*ROW('Hygiene Data'!G154)))</f>
        <v/>
      </c>
      <c r="EC160" s="34" t="str">
        <f ca="1">+IF(OFFSET('Hygiene Data'!$G$14,0,10*ROW('Hygiene Data'!G154))="","",OFFSET('Hygiene Data'!$G$14,0,10*ROW('Hygiene Data'!G154)))</f>
        <v/>
      </c>
      <c r="ED160" s="34" t="str">
        <f ca="1">+IF(OFFSET('Hygiene Data'!$H$12,0,10*ROW('Hygiene Data'!H154))="","",OFFSET('Hygiene Data'!$H$12,0,10*ROW('Hygiene Data'!H154)))</f>
        <v/>
      </c>
      <c r="EE160" s="34" t="str">
        <f ca="1">+IF(OFFSET('Hygiene Data'!$H$13,0,10*ROW('Hygiene Data'!H154))="","",OFFSET('Hygiene Data'!$H$13,0,10*ROW('Hygiene Data'!H154)))</f>
        <v/>
      </c>
      <c r="EF160" s="34" t="str">
        <f ca="1">+IF(OFFSET('Hygiene Data'!$H$14,0,10*ROW('Hygiene Data'!H154))="","",OFFSET('Hygiene Data'!$H$14,0,10*ROW('Hygiene Data'!H154)))</f>
        <v/>
      </c>
    </row>
    <row r="161" spans="1:136" x14ac:dyDescent="0.2">
      <c r="A161" s="50" t="str">
        <f ca="1">+IF(OFFSET('Water Data'!$B$1,0,10*ROW('Water Data'!B158))="","",OFFSET('Water Data'!$B$1,0,10*ROW('Water Data'!B158)))</f>
        <v/>
      </c>
      <c r="B161" s="50" t="str">
        <f ca="1">+IF(OFFSET('Water Data'!$A$3,0,10*ROW('Water Data'!A158))="","",OFFSET('Water Data'!$A$3,0,10*ROW('Water Data'!A158)))</f>
        <v/>
      </c>
      <c r="C161" s="50" t="str">
        <f ca="1">+IF(OFFSET('Water Data'!$C$3,0,10*ROW('Water Data'!C158))="","",OFFSET('Water Data'!$C$3,0,10*ROW('Water Data'!C158)))</f>
        <v/>
      </c>
      <c r="D161" s="133" t="e">
        <f ca="1">+IF(AND(ISNUMBER(OFFSET('Water Data'!$C$5,0,10*ROW('Water Data'!C155))),BS161="Yes"),100-OFFSET('Water Data'!$C$5,0,10*ROW('Water Data'!C155)),IF(AND(ISNUMBER(OFFSET('Water Data'!$C$5,0,10*ROW('Water Data'!C155))),BS161="No",ISNUMBER(OFFSET('Water Data'!$C$5,0,10*ROW('Water Data'!C155)))),CONCATENATE("[",ROUND(100-OFFSET('Water Data'!$C$5,0,10*ROW('Water Data'!C155)),0),"]"),IF(AND(ISNUMBER(OFFSET('Water Data'!$C$5,0,10*ROW('Water Data'!C155))),BS161="",ISNUMBER(OFFSET('Water Data'!$C$5,0,10*ROW('Water Data'!C155)))),100-OFFSET('Water Data'!$C$5,0,10*ROW('Water Data'!C155)),NA())))</f>
        <v>#N/A</v>
      </c>
      <c r="E161" s="133" t="e">
        <f ca="1">+IF(AND(ISNUMBER(OFFSET('Water Data'!$C$7,0,10*ROW('Water Data'!D155))),BT161="Yes"),OFFSET('Water Data'!$C$7,0,10*ROW('Water Data'!C155)),IF(AND(ISNUMBER(OFFSET('Water Data'!$C$7,0,10*ROW('Water Data'!C155))),BT161="No",ISNUMBER(OFFSET('Water Data'!$C$7,0,10*ROW('Water Data'!C155)))),CONCATENATE("[",ROUND(OFFSET('Water Data'!$C$7,0,10*ROW('Water Data'!C155)),0),"]"),IF(AND(ISNUMBER(OFFSET('Water Data'!$C$7,0,10*ROW('Water Data'!C155))),BT161="",ISNUMBER(OFFSET('Water Data'!$C$7,0,10*ROW('Water Data'!C155)))),OFFSET('Water Data'!$C$7,0,10*ROW('Water Data'!C155)),NA())))</f>
        <v>#N/A</v>
      </c>
      <c r="F161" s="133" t="e">
        <f ca="1">+IF(AND(ISNUMBER(OFFSET('Water Data'!$C$10,0,10*ROW('Water Data'!C155))),BU161="Yes"),OFFSET('Water Data'!$C$10,0,10*ROW('Water Data'!C155)),IF(AND(ISNUMBER(OFFSET('Water Data'!$C$10,0,10*ROW('Water Data'!C155))),BU161="No",ISNUMBER(OFFSET('Water Data'!$C$10,0,10*ROW('Water Data'!C155)))),CONCATENATE("[",ROUND(OFFSET('Water Data'!$C$10,0,10*ROW('Water Data'!C155)),0),"]"),IF(AND(ISNUMBER(OFFSET('Water Data'!$C$10,0,10*ROW('Water Data'!C155))),BU161="",ISNUMBER(OFFSET('Water Data'!$C$10,0,10*ROW('Water Data'!C155)))),OFFSET('Water Data'!$C$10,0,10*ROW('Water Data'!C155)),NA())))</f>
        <v>#N/A</v>
      </c>
      <c r="G161" s="133" t="e">
        <f ca="1">+IF(AND(ISNUMBER(OFFSET('Water Data'!$D$5,0,10*ROW('Water Data'!D155))),BV161="Yes"),100-OFFSET('Water Data'!$D$5,0,10*ROW('Water Data'!D155)),IF(AND(ISNUMBER(OFFSET('Water Data'!$D$5,0,10*ROW('Water Data'!D155))),BV161="No",ISNUMBER(OFFSET('Water Data'!$D$5,0,10*ROW('Water Data'!D155)))),CONCATENATE("[",ROUND(100-OFFSET('Water Data'!$D$5,0,10*ROW('Water Data'!D155)),0),"]"),IF(AND(ISNUMBER(OFFSET('Water Data'!$D$5,0,10*ROW('Water Data'!D155))),BV161="",ISNUMBER(OFFSET('Water Data'!$D$5,0,10*ROW('Water Data'!D155)))),100-OFFSET('Water Data'!$D$5,0,10*ROW('Water Data'!D155)),NA())))</f>
        <v>#N/A</v>
      </c>
      <c r="H161" s="133" t="e">
        <f ca="1">+IF(AND(ISNUMBER(OFFSET('Water Data'!$D$7,0,10*ROW('Water Data'!D155))),BW161="Yes"),OFFSET('Water Data'!$D$7,0,10*ROW('Water Data'!D155)),IF(AND(ISNUMBER(OFFSET('Water Data'!$D$7,0,10*ROW('Water Data'!D155))),BW161="No",ISNUMBER(OFFSET('Water Data'!$D$7,0,10*ROW('Water Data'!D155)))),CONCATENATE("[",ROUND(OFFSET('Water Data'!$C$7,0,10*ROW('Water Data'!D155)),0),"]"),IF(AND(ISNUMBER(OFFSET('Water Data'!$D$7,0,10*ROW('Water Data'!D155))),BW161="",ISNUMBER(OFFSET('Water Data'!$D$7,0,10*ROW('Water Data'!D155)))),OFFSET('Water Data'!$D$7,0,10*ROW('Water Data'!D155)),NA())))</f>
        <v>#N/A</v>
      </c>
      <c r="I161" s="133" t="e">
        <f ca="1">+IF(AND(ISNUMBER(OFFSET('Water Data'!$D$10,0,10*ROW('Water Data'!D155))),BX161="Yes"),OFFSET('Water Data'!$D$10,0,10*ROW('Water Data'!D155)),IF(AND(ISNUMBER(OFFSET('Water Data'!$D$10,0,10*ROW('Water Data'!D155))),BX161="No",ISNUMBER(OFFSET('Water Data'!$D$10,0,10*ROW('Water Data'!D155)))),CONCATENATE("[",ROUND(OFFSET('Water Data'!$D$10,0,10*ROW('Water Data'!D155)),0),"]"),IF(AND(ISNUMBER(OFFSET('Water Data'!$D$10,0,10*ROW('Water Data'!D155))),BX161="",ISNUMBER(OFFSET('Water Data'!$D$10,0,10*ROW('Water Data'!D155)))),OFFSET('Water Data'!$D$10,0,10*ROW('Water Data'!D155)),NA())))</f>
        <v>#N/A</v>
      </c>
      <c r="J161" s="133" t="e">
        <f ca="1">+IF(AND(ISNUMBER(OFFSET('Water Data'!$E$5,0,10*ROW('Water Data'!E155))),BY161="Yes"),100-OFFSET('Water Data'!$E$5,0,10*ROW('Water Data'!E155)),IF(AND(ISNUMBER(OFFSET('Water Data'!$E$5,0,10*ROW('Water Data'!E155))),BY161="No",ISNUMBER(OFFSET('Water Data'!$E$5,0,10*ROW('Water Data'!E155)))),CONCATENATE("[",ROUND(100-OFFSET('Water Data'!$E$5,0,10*ROW('Water Data'!E155)),0),"]"),IF(AND(ISNUMBER(OFFSET('Water Data'!$E$5,0,10*ROW('Water Data'!E155))),BY161="",ISNUMBER(OFFSET('Water Data'!$E$5,0,10*ROW('Water Data'!E155)))),100-OFFSET('Water Data'!$E$5,0,10*ROW('Water Data'!E155)),NA())))</f>
        <v>#N/A</v>
      </c>
      <c r="K161" s="133" t="e">
        <f ca="1">+IF(AND(ISNUMBER(OFFSET('Water Data'!$E$7,0,10*ROW('Water Data'!E155))),BZ161="Yes"),OFFSET('Water Data'!$E$7,0,10*ROW('Water Data'!E155)),IF(AND(ISNUMBER(OFFSET('Water Data'!$E$7,0,10*ROW('Water Data'!E155))),BZ161="No",ISNUMBER(OFFSET('Water Data'!$E$7,0,10*ROW('Water Data'!E155)))),CONCATENATE("[",ROUND(OFFSET('Water Data'!$E$7,0,10*ROW('Water Data'!E155)),0),"]"),IF(AND(ISNUMBER(OFFSET('Water Data'!$E$7,0,10*ROW('Water Data'!E155))),BZ161="",ISNUMBER(OFFSET('Water Data'!$E$7,0,10*ROW('Water Data'!E155)))),OFFSET('Water Data'!$E$7,0,10*ROW('Water Data'!E155)),NA())))</f>
        <v>#N/A</v>
      </c>
      <c r="L161" s="133" t="e">
        <f ca="1">+IF(AND(ISNUMBER(OFFSET('Water Data'!$E$10,0,10*ROW('Water Data'!E155))),CA161="Yes"),OFFSET('Water Data'!$E$10,0,10*ROW('Water Data'!E155)),IF(AND(ISNUMBER(OFFSET('Water Data'!$E$10,0,10*ROW('Water Data'!E155))),CA161="No",ISNUMBER(OFFSET('Water Data'!$E$10,0,10*ROW('Water Data'!E155)))),CONCATENATE("[",ROUND(OFFSET('Water Data'!$E$10,0,10*ROW('Water Data'!E155)),0),"]"),IF(AND(ISNUMBER(OFFSET('Water Data'!$E$10,0,10*ROW('Water Data'!E155))),CA161="",ISNUMBER(OFFSET('Water Data'!$E$10,0,10*ROW('Water Data'!E155)))),OFFSET('Water Data'!$E$10,0,10*ROW('Water Data'!E155)),NA())))</f>
        <v>#N/A</v>
      </c>
      <c r="M161" s="133" t="e">
        <f ca="1">+IF(AND(ISNUMBER(OFFSET('Water Data'!$F$5,0,10*ROW('Water Data'!F155))),CB161="Yes"),100-OFFSET('Water Data'!$F$5,0,10*ROW('Water Data'!F155)),IF(AND(ISNUMBER(OFFSET('Water Data'!$F$5,0,10*ROW('Water Data'!F155))),CB161="No",ISNUMBER(OFFSET('Water Data'!$F$5,0,10*ROW('Water Data'!F155)))),CONCATENATE("[",ROUND(100-OFFSET('Water Data'!$F$5,0,10*ROW('Water Data'!F155)),0),"]"),IF(AND(ISNUMBER(OFFSET('Water Data'!$F$5,0,10*ROW('Water Data'!F155))),CB161="",ISNUMBER(OFFSET('Water Data'!$F$5,0,10*ROW('Water Data'!F155)))),100-OFFSET('Water Data'!$F$5,0,10*ROW('Water Data'!F155)),NA())))</f>
        <v>#N/A</v>
      </c>
      <c r="N161" s="133" t="e">
        <f ca="1">+IF(AND(ISNUMBER(OFFSET('Water Data'!$F$7,0,10*ROW('Water Data'!F155))),CC161="Yes"),OFFSET('Water Data'!$F$7,0,10*ROW('Water Data'!F155)),IF(AND(ISNUMBER(OFFSET('Water Data'!$F$7,0,10*ROW('Water Data'!F155))),CC161="No",ISNUMBER(OFFSET('Water Data'!$F$7,0,10*ROW('Water Data'!F155)))),CONCATENATE("[",ROUND(OFFSET('Water Data'!$F$7,0,10*ROW('Water Data'!F155)),0),"]"),IF(AND(ISNUMBER(OFFSET('Water Data'!$F$7,0,10*ROW('Water Data'!F155))),CC161="",ISNUMBER(OFFSET('Water Data'!$F$7,0,10*ROW('Water Data'!F155)))),OFFSET('Water Data'!$F$7,0,10*ROW('Water Data'!F155)),NA())))</f>
        <v>#N/A</v>
      </c>
      <c r="O161" s="133" t="e">
        <f ca="1">+IF(AND(ISNUMBER(OFFSET('Water Data'!$F$10,0,10*ROW('Water Data'!F155))),CD161="Yes"),OFFSET('Water Data'!$F$10,0,10*ROW('Water Data'!F155)),IF(AND(ISNUMBER(OFFSET('Water Data'!$F$10,0,10*ROW('Water Data'!F155))),CD161="No",ISNUMBER(OFFSET('Water Data'!$F$10,0,10*ROW('Water Data'!F155)))),CONCATENATE("[",ROUND(OFFSET('Water Data'!$F$10,0,10*ROW('Water Data'!F155)),0),"]"),IF(AND(ISNUMBER(OFFSET('Water Data'!$F$10,0,10*ROW('Water Data'!F155))),CD161="",ISNUMBER(OFFSET('Water Data'!$F$10,0,10*ROW('Water Data'!F155)))),OFFSET('Water Data'!$F$10,0,10*ROW('Water Data'!F155)),NA())))</f>
        <v>#N/A</v>
      </c>
      <c r="P161" s="133" t="e">
        <f ca="1">+IF(AND(ISNUMBER(OFFSET('Water Data'!$G$5,0,10*ROW('Water Data'!G155))),CE161="Yes"),100-OFFSET('Water Data'!$G$5,0,10*ROW('Water Data'!G155)),IF(AND(ISNUMBER(OFFSET('Water Data'!$G$5,0,10*ROW('Water Data'!G155))),CE161="No",ISNUMBER(OFFSET('Water Data'!$G$5,0,10*ROW('Water Data'!G155)))),CONCATENATE("[",ROUND(100-OFFSET('Water Data'!$G$5,0,10*ROW('Water Data'!G155)),0),"]"),IF(AND(ISNUMBER(OFFSET('Water Data'!$G$5,0,10*ROW('Water Data'!G155))),CE161="",ISNUMBER(OFFSET('Water Data'!$G$5,0,10*ROW('Water Data'!G155)))),100-OFFSET('Water Data'!$G$5,0,10*ROW('Water Data'!G155)),NA())))</f>
        <v>#N/A</v>
      </c>
      <c r="Q161" s="133" t="e">
        <f ca="1">+IF(AND(ISNUMBER(OFFSET('Water Data'!$G$7,0,10*ROW('Water Data'!G155))),CF161="Yes"),OFFSET('Water Data'!$G$7,0,10*ROW('Water Data'!G155)),IF(AND(ISNUMBER(OFFSET('Water Data'!$G$7,0,10*ROW('Water Data'!G155))),CF161="No",ISNUMBER(OFFSET('Water Data'!$G$7,0,10*ROW('Water Data'!G155)))),CONCATENATE("[",ROUND(OFFSET('Water Data'!$G$7,0,10*ROW('Water Data'!G155)),0),"]"),IF(AND(ISNUMBER(OFFSET('Water Data'!$G$7,0,10*ROW('Water Data'!G155))),CF161="",ISNUMBER(OFFSET('Water Data'!$G$7,0,10*ROW('Water Data'!G155)))),OFFSET('Water Data'!$G$7,0,10*ROW('Water Data'!G155)),NA())))</f>
        <v>#N/A</v>
      </c>
      <c r="R161" s="133" t="e">
        <f ca="1">+IF(AND(ISNUMBER(OFFSET('Water Data'!$G$10,0,10*ROW('Water Data'!G155))),CG161="Yes"),OFFSET('Water Data'!$G$10,0,10*ROW('Water Data'!G155)),IF(AND(ISNUMBER(OFFSET('Water Data'!$G$10,0,10*ROW('Water Data'!G155))),CG161="No",ISNUMBER(OFFSET('Water Data'!$G$10,0,10*ROW('Water Data'!G155)))),CONCATENATE("[",ROUND(OFFSET('Water Data'!$G$10,0,10*ROW('Water Data'!G155)),0),"]"),IF(AND(ISNUMBER(OFFSET('Water Data'!$G$10,0,10*ROW('Water Data'!G155))),CG161="",ISNUMBER(OFFSET('Water Data'!$G$10,0,10*ROW('Water Data'!G155)))),OFFSET('Water Data'!$G$10,0,10*ROW('Water Data'!G155)),NA())))</f>
        <v>#N/A</v>
      </c>
      <c r="S161" s="133" t="e">
        <f ca="1">+IF(AND(ISNUMBER(OFFSET('Water Data'!$H$5,0,10*ROW('Water Data'!H155))),CH161="Yes"),100-OFFSET('Water Data'!$H$5,0,10*ROW('Water Data'!H155)),IF(AND(ISNUMBER(OFFSET('Water Data'!$H$5,0,10*ROW('Water Data'!H155))),CH161="No",ISNUMBER(OFFSET('Water Data'!$H$5,0,10*ROW('Water Data'!H155)))),CONCATENATE("[",ROUND(100-OFFSET('Water Data'!$H$5,0,10*ROW('Water Data'!H155)),0),"]"),IF(AND(ISNUMBER(OFFSET('Water Data'!$H$5,0,10*ROW('Water Data'!H155))),CH161="",ISNUMBER(OFFSET('Water Data'!$H$5,0,10*ROW('Water Data'!H155)))),100-OFFSET('Water Data'!$H$5,0,10*ROW('Water Data'!H155)),NA())))</f>
        <v>#N/A</v>
      </c>
      <c r="T161" s="133" t="e">
        <f ca="1">+IF(AND(ISNUMBER(OFFSET('Water Data'!$H$7,0,10*ROW('Water Data'!H155))),CI161="Yes"),OFFSET('Water Data'!$H$7,0,10*ROW('Water Data'!H155)),IF(AND(ISNUMBER(OFFSET('Water Data'!$H$7,0,10*ROW('Water Data'!H155))),CI161="No",ISNUMBER(OFFSET('Water Data'!$H$7,0,10*ROW('Water Data'!H155)))),CONCATENATE("[",ROUND(OFFSET('Water Data'!$H$7,0,10*ROW('Water Data'!H155)),0),"]"),IF(AND(ISNUMBER(OFFSET('Water Data'!$H$7,0,10*ROW('Water Data'!H155))),CI161="",ISNUMBER(OFFSET('Water Data'!$H$7,0,10*ROW('Water Data'!H155)))),OFFSET('Water Data'!$H$7,0,10*ROW('Water Data'!H155)),NA())))</f>
        <v>#N/A</v>
      </c>
      <c r="U161" s="133" t="e">
        <f ca="1">+IF(AND(ISNUMBER(OFFSET('Water Data'!$H$10,0,10*ROW('Water Data'!H155))),CJ161="Yes"),OFFSET('Water Data'!$H$10,0,10*ROW('Water Data'!H155)),IF(AND(ISNUMBER(OFFSET('Water Data'!$H$10,0,10*ROW('Water Data'!H155))),CJ161="No",ISNUMBER(OFFSET('Water Data'!$H$10,0,10*ROW('Water Data'!H155)))),CONCATENATE("[",ROUND(OFFSET('Water Data'!$H$10,0,10*ROW('Water Data'!H155)),0),"]"),IF(AND(ISNUMBER(OFFSET('Water Data'!$H$10,0,10*ROW('Water Data'!H155))),CJ161="",ISNUMBER(OFFSET('Water Data'!$H$10,0,10*ROW('Water Data'!H155)))),OFFSET('Water Data'!$H$10,0,10*ROW('Water Data'!H155)),NA())))</f>
        <v>#N/A</v>
      </c>
      <c r="V161" s="134" t="e">
        <f ca="1">+IF(AND(ISNUMBER(OFFSET('Sanitation Data'!$C$5,0,10*ROW('Sanitation Data'!C155))),CK161="Yes"),100-OFFSET('Sanitation Data'!$C$5,0,10*ROW('Sanitation Data'!C155)),IF(AND(ISNUMBER(OFFSET('Sanitation Data'!$C$5,0,10*ROW('Sanitation Data'!C155))),CK161="No",ISNUMBER(OFFSET('Sanitation Data'!$C$5,0,10*ROW('Sanitation Data'!C155)))),CONCATENATE("[",ROUND(100-OFFSET('Sanitation Data'!$C$5,0,10*ROW('Sanitation Data'!C155)),0),"]"),IF(AND(ISNUMBER(OFFSET('Sanitation Data'!$C$5,0,10*ROW('Sanitation Data'!C155))),CK161="",ISNUMBER(OFFSET('Sanitation Data'!$C$5,0,10*ROW('Sanitation Data'!C155)))),100-OFFSET('Sanitation Data'!$C$5,0,10*ROW('Sanitation Data'!C155)),NA())))</f>
        <v>#N/A</v>
      </c>
      <c r="W161" s="134" t="e">
        <f ca="1">+IF(AND(ISNUMBER(OFFSET('Sanitation Data'!$C$7,0,10*ROW('Sanitation Data'!C155))),CL161="Yes"),OFFSET('Sanitation Data'!$C$7,0,10*ROW('Sanitation Data'!C155)),IF(AND(ISNUMBER(OFFSET('Sanitation Data'!$C$7,0,10*ROW('Sanitation Data'!C155))),CL161="No",ISNUMBER(OFFSET('Sanitation Data'!$C$7,0,10*ROW('Sanitation Data'!C155)))),CONCATENATE("[",ROUND(OFFSET('Sanitation Data'!$C$7,0,10*ROW('Sanitation Data'!C155)),0),"]"),IF(AND(ISNUMBER(OFFSET('Sanitation Data'!$C$7,0,10*ROW('Sanitation Data'!C155))),CL161="",ISNUMBER(OFFSET('Sanitation Data'!$C$7,0,10*ROW('Sanitation Data'!C155)))),OFFSET('Sanitation Data'!$C$7,0,10*ROW('Sanitation Data'!C155)),NA())))</f>
        <v>#N/A</v>
      </c>
      <c r="X161" s="134" t="e">
        <f ca="1">+IF(AND(ISNUMBER(OFFSET('Sanitation Data'!$C$11,0,10*ROW('Sanitation Data'!C155))),CM161="Yes"),OFFSET('Sanitation Data'!$C$11,0,10*ROW('Sanitation Data'!C155)),IF(AND(ISNUMBER(OFFSET('Sanitation Data'!$C$11,0,10*ROW('Sanitation Data'!C155))),CM161="No",ISNUMBER(OFFSET('Sanitation Data'!$C$11,0,10*ROW('Sanitation Data'!C155)))),CONCATENATE("[",ROUND(OFFSET('Sanitation Data'!$C$11,0,10*ROW('Sanitation Data'!C155)),0),"]"),IF(AND(ISNUMBER(OFFSET('Sanitation Data'!$C$11,0,10*ROW('Sanitation Data'!C155))),CM161="",ISNUMBER(OFFSET('Sanitation Data'!$C$11,0,10*ROW('Sanitation Data'!C155)))),OFFSET('Sanitation Data'!$C$11,0,10*ROW('Sanitation Data'!C155)),NA())))</f>
        <v>#N/A</v>
      </c>
      <c r="Y161" s="134" t="e">
        <f ca="1">+IF(AND(ISNUMBER(OFFSET('Sanitation Data'!$C$12,0,10*ROW('Sanitation Data'!C155))),CN161="Yes"),OFFSET('Sanitation Data'!$C$12,0,10*ROW('Sanitation Data'!C155)),IF(AND(ISNUMBER(OFFSET('Sanitation Data'!$C$12,0,10*ROW('Sanitation Data'!C155))),CN161="No",ISNUMBER(OFFSET('Sanitation Data'!$C$12,0,10*ROW('Sanitation Data'!C155)))),CONCATENATE("[",ROUND(OFFSET('Sanitation Data'!$C$12,0,10*ROW('Sanitation Data'!C155)),0),"]"),IF(AND(ISNUMBER(OFFSET('Sanitation Data'!$C$12,0,10*ROW('Sanitation Data'!C155))),CN161="",ISNUMBER(OFFSET('Sanitation Data'!$C$12,0,10*ROW('Sanitation Data'!C155)))),OFFSET('Sanitation Data'!$C$12,0,10*ROW('Sanitation Data'!C155)),NA())))</f>
        <v>#N/A</v>
      </c>
      <c r="Z161" s="134" t="e">
        <f ca="1">+IF(AND(ISNUMBER(OFFSET('Sanitation Data'!$C$13,0,10*ROW('Sanitation Data'!C155))),CO161="Yes"),OFFSET('Sanitation Data'!$C$13,0,10*ROW('Sanitation Data'!C155)),IF(AND(ISNUMBER(OFFSET('Sanitation Data'!$C$13,0,10*ROW('Sanitation Data'!C155))),CO161="No",ISNUMBER(OFFSET('Sanitation Data'!$C$13,0,10*ROW('Sanitation Data'!C155)))),CONCATENATE("[",ROUND(OFFSET('Sanitation Data'!$C$13,0,10*ROW('Sanitation Data'!C155)),0),"]"),IF(AND(ISNUMBER(OFFSET('Sanitation Data'!$C$13,0,10*ROW('Sanitation Data'!C155))),CO161="",ISNUMBER(OFFSET('Sanitation Data'!$C$13,0,10*ROW('Sanitation Data'!C155)))),OFFSET('Sanitation Data'!$C$13,0,10*ROW('Sanitation Data'!C155)),NA())))</f>
        <v>#N/A</v>
      </c>
      <c r="AA161" s="134" t="e">
        <f ca="1">+IF(AND(ISNUMBER(OFFSET('Sanitation Data'!$D$5,0,10*ROW('Sanitation Data'!D155))),CP161="Yes"),100-OFFSET('Sanitation Data'!$D$5,0,10*ROW('Sanitation Data'!D155)),IF(AND(ISNUMBER(OFFSET('Sanitation Data'!$D$5,0,10*ROW('Sanitation Data'!D155))),CP161="No",ISNUMBER(OFFSET('Sanitation Data'!$D$5,0,10*ROW('Sanitation Data'!D155)))),CONCATENATE("[",ROUND(100-OFFSET('Sanitation Data'!$D$5,0,10*ROW('Sanitation Data'!D155)),0),"]"),IF(AND(ISNUMBER(OFFSET('Sanitation Data'!$D$5,0,10*ROW('Sanitation Data'!D155))),CP161="",ISNUMBER(OFFSET('Sanitation Data'!$D$5,0,10*ROW('Sanitation Data'!D155)))),100-OFFSET('Sanitation Data'!$D$5,0,10*ROW('Sanitation Data'!D155)),NA())))</f>
        <v>#N/A</v>
      </c>
      <c r="AB161" s="134" t="e">
        <f ca="1">+IF(AND(ISNUMBER(OFFSET('Sanitation Data'!$D$7,0,10*ROW('Sanitation Data'!D155))),CQ161="Yes"),OFFSET('Sanitation Data'!$D$7,0,10*ROW('Sanitation Data'!G155)),IF(AND(ISNUMBER(OFFSET('Sanitation Data'!$D$7,0,10*ROW('Sanitation Data'!D155))),CQ161="No",ISNUMBER(OFFSET('Sanitation Data'!$D$7,0,10*ROW('Sanitation Data'!D155)))),CONCATENATE("[",ROUND(OFFSET('Sanitation Data'!$D$7,0,10*ROW('Sanitation Data'!D155)),0),"]"),IF(AND(ISNUMBER(OFFSET('Sanitation Data'!$D$7,0,10*ROW('Sanitation Data'!D155))),CQ161="",ISNUMBER(OFFSET('Sanitation Data'!$D$7,0,10*ROW('Sanitation Data'!D155)))),OFFSET('Sanitation Data'!$D$7,0,10*ROW('Sanitation Data'!D155)),NA())))</f>
        <v>#N/A</v>
      </c>
      <c r="AC161" s="134" t="e">
        <f ca="1">+IF(AND(ISNUMBER(OFFSET('Sanitation Data'!$D$11,0,10*ROW('Sanitation Data'!D155))),CR161="Yes"),OFFSET('Sanitation Data'!$D$11,0,10*ROW('Sanitation Data'!D155)),IF(AND(ISNUMBER(OFFSET('Sanitation Data'!$D$11,0,10*ROW('Sanitation Data'!D155))),CR161="No",ISNUMBER(OFFSET('Sanitation Data'!$D$11,0,10*ROW('Sanitation Data'!D155)))),CONCATENATE("[",ROUND(OFFSET('Sanitation Data'!$D$11,0,10*ROW('Sanitation Data'!D155)),0),"]"),IF(AND(ISNUMBER(OFFSET('Sanitation Data'!$D$11,0,10*ROW('Sanitation Data'!D155))),CR161="",ISNUMBER(OFFSET('Sanitation Data'!$D$11,0,10*ROW('Sanitation Data'!D155)))),OFFSET('Sanitation Data'!$D$11,0,10*ROW('Sanitation Data'!D155)),NA())))</f>
        <v>#N/A</v>
      </c>
      <c r="AD161" s="134" t="e">
        <f ca="1">+IF(AND(ISNUMBER(OFFSET('Sanitation Data'!$D$12,0,10*ROW('Sanitation Data'!D155))),CS161="Yes"),OFFSET('Sanitation Data'!$D$12,0,10*ROW('Sanitation Data'!D155)),IF(AND(ISNUMBER(OFFSET('Sanitation Data'!$D$12,0,10*ROW('Sanitation Data'!D155))),CS161="No",ISNUMBER(OFFSET('Sanitation Data'!$D$12,0,10*ROW('Sanitation Data'!D155)))),CONCATENATE("[",ROUND(OFFSET('Sanitation Data'!$D$12,0,10*ROW('Sanitation Data'!D155)),0),"]"),IF(AND(ISNUMBER(OFFSET('Sanitation Data'!$D$12,0,10*ROW('Sanitation Data'!D155))),CS161="",ISNUMBER(OFFSET('Sanitation Data'!$D$12,0,10*ROW('Sanitation Data'!D155)))),OFFSET('Sanitation Data'!$D$12,0,10*ROW('Sanitation Data'!D155)),NA())))</f>
        <v>#N/A</v>
      </c>
      <c r="AE161" s="134" t="e">
        <f ca="1">+IF(AND(ISNUMBER(OFFSET('Sanitation Data'!$D$13,0,10*ROW('Sanitation Data'!D155))),CT161="Yes"),OFFSET('Sanitation Data'!$D$13,0,10*ROW('Sanitation Data'!D155)),IF(AND(ISNUMBER(OFFSET('Sanitation Data'!$D$13,0,10*ROW('Sanitation Data'!D155))),CT161="No",ISNUMBER(OFFSET('Sanitation Data'!$D$13,0,10*ROW('Sanitation Data'!D155)))),CONCATENATE("[",ROUND(OFFSET('Sanitation Data'!$D$13,0,10*ROW('Sanitation Data'!D155)),0),"]"),IF(AND(ISNUMBER(OFFSET('Sanitation Data'!$D$13,0,10*ROW('Sanitation Data'!D155))),CT161="",ISNUMBER(OFFSET('Sanitation Data'!$D$13,0,10*ROW('Sanitation Data'!D155)))),OFFSET('Sanitation Data'!$D$13,0,10*ROW('Sanitation Data'!D155)),NA())))</f>
        <v>#N/A</v>
      </c>
      <c r="AF161" s="134" t="e">
        <f ca="1">+IF(AND(ISNUMBER(OFFSET('Sanitation Data'!$E$5,0,10*ROW('Sanitation Data'!E155))),CU161="Yes"),100-OFFSET('Sanitation Data'!$E$5,0,10*ROW('Sanitation Data'!E155)),IF(AND(ISNUMBER(OFFSET('Sanitation Data'!$E$5,0,10*ROW('Sanitation Data'!E155))),CU161="No",ISNUMBER(OFFSET('Sanitation Data'!$E$5,0,10*ROW('Sanitation Data'!E155)))),CONCATENATE("[",ROUND(100-OFFSET('Sanitation Data'!$E$5,0,10*ROW('Sanitation Data'!E155)),0),"]"),IF(AND(ISNUMBER(OFFSET('Sanitation Data'!$E$5,0,10*ROW('Sanitation Data'!E155))),CU161="",ISNUMBER(OFFSET('Sanitation Data'!$E$5,0,10*ROW('Sanitation Data'!E155)))),100-OFFSET('Sanitation Data'!$E$5,0,10*ROW('Sanitation Data'!E155)),NA())))</f>
        <v>#N/A</v>
      </c>
      <c r="AG161" s="134" t="e">
        <f ca="1">+IF(AND(ISNUMBER(OFFSET('Sanitation Data'!$E$7,0,10*ROW('Sanitation Data'!E155))),CV161="Yes"),OFFSET('Sanitation Data'!$E$7,0,10*ROW('Sanitation Data'!E155)),IF(AND(ISNUMBER(OFFSET('Sanitation Data'!$E$7,0,10*ROW('Sanitation Data'!E155))),CV161="No",ISNUMBER(OFFSET('Sanitation Data'!$E$7,0,10*ROW('Sanitation Data'!E155)))),CONCATENATE("[",ROUND(OFFSET('Sanitation Data'!$E$7,0,10*ROW('Sanitation Data'!E155)),0),"]"),IF(AND(ISNUMBER(OFFSET('Sanitation Data'!$E$7,0,10*ROW('Sanitation Data'!E155))),CV161="",ISNUMBER(OFFSET('Sanitation Data'!$E$7,0,10*ROW('Sanitation Data'!E155)))),OFFSET('Sanitation Data'!$E$7,0,10*ROW('Sanitation Data'!E155)),NA())))</f>
        <v>#N/A</v>
      </c>
      <c r="AH161" s="134" t="e">
        <f ca="1">+IF(AND(ISNUMBER(OFFSET('Sanitation Data'!$E$11,0,10*ROW('Sanitation Data'!E155))),CW161="Yes"),OFFSET('Sanitation Data'!$E$11,0,10*ROW('Sanitation Data'!E155)),IF(AND(ISNUMBER(OFFSET('Sanitation Data'!$E$11,0,10*ROW('Sanitation Data'!E155))),CW161="No",ISNUMBER(OFFSET('Sanitation Data'!$E$11,0,10*ROW('Sanitation Data'!E155)))),CONCATENATE("[",ROUND(OFFSET('Sanitation Data'!$E$11,0,10*ROW('Sanitation Data'!E155)),0),"]"),IF(AND(ISNUMBER(OFFSET('Sanitation Data'!$E$11,0,10*ROW('Sanitation Data'!E155))),CW161="",ISNUMBER(OFFSET('Sanitation Data'!$E$11,0,10*ROW('Sanitation Data'!E155)))),OFFSET('Sanitation Data'!$E$11,0,10*ROW('Sanitation Data'!E155)),NA())))</f>
        <v>#N/A</v>
      </c>
      <c r="AI161" s="134" t="e">
        <f ca="1">+IF(AND(ISNUMBER(OFFSET('Sanitation Data'!$E$12,0,10*ROW('Sanitation Data'!E155))),CX161="Yes"),OFFSET('Sanitation Data'!$E$12,0,10*ROW('Sanitation Data'!E155)),IF(AND(ISNUMBER(OFFSET('Sanitation Data'!$E$12,0,10*ROW('Sanitation Data'!E155))),CX161="No",ISNUMBER(OFFSET('Sanitation Data'!$E$12,0,10*ROW('Sanitation Data'!E155)))),CONCATENATE("[",ROUND(OFFSET('Sanitation Data'!$E$12,0,10*ROW('Sanitation Data'!E155)),0),"]"),IF(AND(ISNUMBER(OFFSET('Sanitation Data'!$E$12,0,10*ROW('Sanitation Data'!E155))),CX161="",ISNUMBER(OFFSET('Sanitation Data'!$E$12,0,10*ROW('Sanitation Data'!E155)))),OFFSET('Sanitation Data'!$E$12,0,10*ROW('Sanitation Data'!E155)),NA())))</f>
        <v>#N/A</v>
      </c>
      <c r="AJ161" s="134" t="e">
        <f ca="1">+IF(AND(ISNUMBER(OFFSET('Sanitation Data'!$E$13,0,10*ROW('Sanitation Data'!E155))),CY161="Yes"),OFFSET('Sanitation Data'!$E$13,0,10*ROW('Sanitation Data'!E155)),IF(AND(ISNUMBER(OFFSET('Sanitation Data'!$E$13,0,10*ROW('Sanitation Data'!E155))),CY161="No",ISNUMBER(OFFSET('Sanitation Data'!$E$13,0,10*ROW('Sanitation Data'!E155)))),CONCATENATE("[",ROUND(OFFSET('Sanitation Data'!$E$13,0,10*ROW('Sanitation Data'!E155)),0),"]"),IF(AND(ISNUMBER(OFFSET('Sanitation Data'!$E$13,0,10*ROW('Sanitation Data'!E155))),CY161="",ISNUMBER(OFFSET('Sanitation Data'!$E$13,0,10*ROW('Sanitation Data'!E155)))),OFFSET('Sanitation Data'!$E$13,0,10*ROW('Sanitation Data'!E155)),NA())))</f>
        <v>#N/A</v>
      </c>
      <c r="AK161" s="134" t="e">
        <f ca="1">+IF(AND(ISNUMBER(OFFSET('Sanitation Data'!$F$5,0,10*ROW('Sanitation Data'!F155))),CZ161="Yes"),100-OFFSET('Sanitation Data'!$F$5,0,10*ROW('Sanitation Data'!F155)),IF(AND(ISNUMBER(OFFSET('Sanitation Data'!$F$5,0,10*ROW('Sanitation Data'!F155))),CZ161="No",ISNUMBER(OFFSET('Sanitation Data'!$F$5,0,10*ROW('Sanitation Data'!F155)))),CONCATENATE("[",ROUND(100-OFFSET('Sanitation Data'!$F$5,0,10*ROW('Sanitation Data'!F155)),0),"]"),IF(AND(ISNUMBER(OFFSET('Sanitation Data'!$F$5,0,10*ROW('Sanitation Data'!F155))),CZ161="",ISNUMBER(OFFSET('Sanitation Data'!$F$5,0,10*ROW('Sanitation Data'!F155)))),100-OFFSET('Sanitation Data'!$F$5,0,10*ROW('Sanitation Data'!F155)),NA())))</f>
        <v>#N/A</v>
      </c>
      <c r="AL161" s="134" t="e">
        <f ca="1">+IF(AND(ISNUMBER(OFFSET('Sanitation Data'!$F$7,0,10*ROW('Sanitation Data'!F155))),DA161="Yes"),OFFSET('Sanitation Data'!$F$7,0,10*ROW('Sanitation Data'!F155)),IF(AND(ISNUMBER(OFFSET('Sanitation Data'!$F$7,0,10*ROW('Sanitation Data'!F155))),DA161="No",ISNUMBER(OFFSET('Sanitation Data'!$F$7,0,10*ROW('Sanitation Data'!F155)))),CONCATENATE("[",ROUND(OFFSET('Sanitation Data'!$F$7,0,10*ROW('Sanitation Data'!F155)),0),"]"),IF(AND(ISNUMBER(OFFSET('Sanitation Data'!$F$7,0,10*ROW('Sanitation Data'!F155))),DA161="",ISNUMBER(OFFSET('Sanitation Data'!$F$7,0,10*ROW('Sanitation Data'!F155)))),OFFSET('Sanitation Data'!$F$7,0,10*ROW('Sanitation Data'!F155)),NA())))</f>
        <v>#N/A</v>
      </c>
      <c r="AM161" s="134" t="e">
        <f ca="1">+IF(AND(ISNUMBER(OFFSET('Sanitation Data'!$F$11,0,10*ROW('Sanitation Data'!F155))),DB161="Yes"),OFFSET('Sanitation Data'!$F$11,0,10*ROW('Sanitation Data'!F155)),IF(AND(ISNUMBER(OFFSET('Sanitation Data'!$F$11,0,10*ROW('Sanitation Data'!F155))),DB161="No",ISNUMBER(OFFSET('Sanitation Data'!$F$11,0,10*ROW('Sanitation Data'!F155)))),CONCATENATE("[",ROUND(OFFSET('Sanitation Data'!$F$11,0,10*ROW('Sanitation Data'!F155)),0),"]"),IF(AND(ISNUMBER(OFFSET('Sanitation Data'!$F$11,0,10*ROW('Sanitation Data'!F155))),DB161="",ISNUMBER(OFFSET('Sanitation Data'!$F$11,0,10*ROW('Sanitation Data'!F155)))),OFFSET('Sanitation Data'!$F$11,0,10*ROW('Sanitation Data'!F155)),NA())))</f>
        <v>#N/A</v>
      </c>
      <c r="AN161" s="134" t="e">
        <f ca="1">+IF(AND(ISNUMBER(OFFSET('Sanitation Data'!$F$12,0,10*ROW('Sanitation Data'!F155))),DC161="Yes"),OFFSET('Sanitation Data'!$F$12,0,10*ROW('Sanitation Data'!F155)),IF(AND(ISNUMBER(OFFSET('Sanitation Data'!$F$12,0,10*ROW('Sanitation Data'!F155))),DC161="No",ISNUMBER(OFFSET('Sanitation Data'!$F$12,0,10*ROW('Sanitation Data'!F155)))),CONCATENATE("[",ROUND(OFFSET('Sanitation Data'!$F$12,0,10*ROW('Sanitation Data'!F155)),0),"]"),IF(AND(ISNUMBER(OFFSET('Sanitation Data'!$F$12,0,10*ROW('Sanitation Data'!F155))),DC161="",ISNUMBER(OFFSET('Sanitation Data'!$F$12,0,10*ROW('Sanitation Data'!F155)))),OFFSET('Sanitation Data'!$F$12,0,10*ROW('Sanitation Data'!F155)),NA())))</f>
        <v>#N/A</v>
      </c>
      <c r="AO161" s="134" t="e">
        <f ca="1">+IF(AND(ISNUMBER(OFFSET('Sanitation Data'!$F$13,0,10*ROW('Sanitation Data'!F155))),DD161="Yes"),OFFSET('Sanitation Data'!$F$13,0,10*ROW('Sanitation Data'!F155)),IF(AND(ISNUMBER(OFFSET('Sanitation Data'!$F$13,0,10*ROW('Sanitation Data'!F155))),DD161="No",ISNUMBER(OFFSET('Sanitation Data'!$F$13,0,10*ROW('Sanitation Data'!F155)))),CONCATENATE("[",ROUND(OFFSET('Sanitation Data'!$F$13,0,10*ROW('Sanitation Data'!F155)),0),"]"),IF(AND(ISNUMBER(OFFSET('Sanitation Data'!$F$13,0,10*ROW('Sanitation Data'!F155))),DD161="",ISNUMBER(OFFSET('Sanitation Data'!$F$13,0,10*ROW('Sanitation Data'!F155)))),OFFSET('Sanitation Data'!$F$13,0,10*ROW('Sanitation Data'!F155)),NA())))</f>
        <v>#N/A</v>
      </c>
      <c r="AP161" s="134" t="e">
        <f ca="1">+IF(AND(ISNUMBER(OFFSET('Sanitation Data'!$G$5,0,10*ROW('Sanitation Data'!G155))),DE161="Yes"),100-OFFSET('Sanitation Data'!$G$5,0,10*ROW('Sanitation Data'!G155)),IF(AND(ISNUMBER(OFFSET('Sanitation Data'!$G$5,0,10*ROW('Sanitation Data'!G155))),DE161="No",ISNUMBER(OFFSET('Sanitation Data'!$G$5,0,10*ROW('Sanitation Data'!G155)))),CONCATENATE("[",ROUND(100-OFFSET('Sanitation Data'!$G$5,0,10*ROW('Sanitation Data'!G155)),0),"]"),IF(AND(ISNUMBER(OFFSET('Sanitation Data'!$G$5,0,10*ROW('Sanitation Data'!G155))),DE161="",ISNUMBER(OFFSET('Sanitation Data'!$G$5,0,10*ROW('Sanitation Data'!G155)))),100-OFFSET('Sanitation Data'!$G$5,0,10*ROW('Sanitation Data'!G155)),NA())))</f>
        <v>#N/A</v>
      </c>
      <c r="AQ161" s="134" t="e">
        <f ca="1">+IF(AND(ISNUMBER(OFFSET('Sanitation Data'!$G$7,0,10*ROW('Sanitation Data'!G155))),DF161="Yes"),OFFSET('Sanitation Data'!$G$7,0,10*ROW('Sanitation Data'!G155)),IF(AND(ISNUMBER(OFFSET('Sanitation Data'!$G$7,0,10*ROW('Sanitation Data'!G155))),DF161="No",ISNUMBER(OFFSET('Sanitation Data'!$G$7,0,10*ROW('Sanitation Data'!G155)))),CONCATENATE("[",ROUND(OFFSET('Sanitation Data'!$G$7,0,10*ROW('Sanitation Data'!G155)),0),"]"),IF(AND(ISNUMBER(OFFSET('Sanitation Data'!$G$7,0,10*ROW('Sanitation Data'!G155))),DF161="",ISNUMBER(OFFSET('Sanitation Data'!$G$7,0,10*ROW('Sanitation Data'!G155)))),OFFSET('Sanitation Data'!$G$7,0,10*ROW('Sanitation Data'!G155)),NA())))</f>
        <v>#N/A</v>
      </c>
      <c r="AR161" s="134" t="e">
        <f ca="1">+IF(AND(ISNUMBER(OFFSET('Sanitation Data'!$G$11,0,10*ROW('Sanitation Data'!G155))),DG161="Yes"),OFFSET('Sanitation Data'!$G$11,0,10*ROW('Sanitation Data'!G155)),IF(AND(ISNUMBER(OFFSET('Sanitation Data'!$G$11,0,10*ROW('Sanitation Data'!G155))),DG161="No",ISNUMBER(OFFSET('Sanitation Data'!$G$11,0,10*ROW('Sanitation Data'!G155)))),CONCATENATE("[",ROUND(OFFSET('Sanitation Data'!$G$11,0,10*ROW('Sanitation Data'!G155)),0),"]"),IF(AND(ISNUMBER(OFFSET('Sanitation Data'!$G$11,0,10*ROW('Sanitation Data'!G155))),DG161="",ISNUMBER(OFFSET('Sanitation Data'!$G$11,0,10*ROW('Sanitation Data'!G155)))),OFFSET('Sanitation Data'!$G$11,0,10*ROW('Sanitation Data'!G155)),NA())))</f>
        <v>#N/A</v>
      </c>
      <c r="AS161" s="134" t="e">
        <f ca="1">+IF(AND(ISNUMBER(OFFSET('Sanitation Data'!$G$12,0,10*ROW('Sanitation Data'!G155))),DH161="Yes"),OFFSET('Sanitation Data'!$G$12,0,10*ROW('Sanitation Data'!G155)),IF(AND(ISNUMBER(OFFSET('Sanitation Data'!$G$12,0,10*ROW('Sanitation Data'!G155))),DH161="No",ISNUMBER(OFFSET('Sanitation Data'!$G$12,0,10*ROW('Sanitation Data'!G155)))),CONCATENATE("[",ROUND(OFFSET('Sanitation Data'!$G$12,0,10*ROW('Sanitation Data'!G155)),0),"]"),IF(AND(ISNUMBER(OFFSET('Sanitation Data'!$G$12,0,10*ROW('Sanitation Data'!G155))),DH161="",ISNUMBER(OFFSET('Sanitation Data'!$G$12,0,10*ROW('Sanitation Data'!G155)))),OFFSET('Sanitation Data'!$G$12,0,10*ROW('Sanitation Data'!G155)),NA())))</f>
        <v>#N/A</v>
      </c>
      <c r="AT161" s="134" t="e">
        <f ca="1">+IF(AND(ISNUMBER(OFFSET('Sanitation Data'!$G$13,0,10*ROW('Sanitation Data'!G155))),DI161="Yes"),OFFSET('Sanitation Data'!$G$13,0,10*ROW('Sanitation Data'!G155)),IF(AND(ISNUMBER(OFFSET('Sanitation Data'!$G$13,0,10*ROW('Sanitation Data'!G155))),DI161="No",ISNUMBER(OFFSET('Sanitation Data'!$G$13,0,10*ROW('Sanitation Data'!G155)))),CONCATENATE("[",ROUND(OFFSET('Sanitation Data'!$G$13,0,10*ROW('Sanitation Data'!G155)),0),"]"),IF(AND(ISNUMBER(OFFSET('Sanitation Data'!$G$13,0,10*ROW('Sanitation Data'!G155))),DI161="",ISNUMBER(OFFSET('Sanitation Data'!$G$13,0,10*ROW('Sanitation Data'!G155)))),OFFSET('Sanitation Data'!$G$13,0,10*ROW('Sanitation Data'!G155)),NA())))</f>
        <v>#N/A</v>
      </c>
      <c r="AU161" s="134" t="e">
        <f ca="1">+IF(AND(ISNUMBER(OFFSET('Sanitation Data'!$H$5,0,10*ROW('Sanitation Data'!H155))),DJ161="Yes"),100-OFFSET('Sanitation Data'!$H$5,0,10*ROW('Sanitation Data'!H155)),IF(AND(ISNUMBER(OFFSET('Sanitation Data'!$H$5,0,10*ROW('Sanitation Data'!H155))),DJ161="No",ISNUMBER(OFFSET('Sanitation Data'!$H$5,0,10*ROW('Sanitation Data'!H155)))),CONCATENATE("[",ROUND(100-OFFSET('Sanitation Data'!$H$5,0,10*ROW('Sanitation Data'!H155)),0),"]"),IF(AND(ISNUMBER(OFFSET('Sanitation Data'!$H$5,0,10*ROW('Sanitation Data'!H155))),DJ161="",ISNUMBER(OFFSET('Sanitation Data'!$H$5,0,10*ROW('Sanitation Data'!H155)))),100-OFFSET('Sanitation Data'!$H$5,0,10*ROW('Sanitation Data'!H155)),NA())))</f>
        <v>#N/A</v>
      </c>
      <c r="AV161" s="134" t="e">
        <f ca="1">+IF(AND(ISNUMBER(OFFSET('Sanitation Data'!$H$7,0,10*ROW('Sanitation Data'!H155))),DK161="Yes"),OFFSET('Sanitation Data'!$H$7,0,10*ROW('Sanitation Data'!H155)),IF(AND(ISNUMBER(OFFSET('Sanitation Data'!$H$7,0,10*ROW('Sanitation Data'!H155))),DK161="No",ISNUMBER(OFFSET('Sanitation Data'!$H$7,0,10*ROW('Sanitation Data'!H155)))),CONCATENATE("[",ROUND(OFFSET('Sanitation Data'!$H$7,0,10*ROW('Sanitation Data'!H155)),0),"]"),IF(AND(ISNUMBER(OFFSET('Sanitation Data'!$H$7,0,10*ROW('Sanitation Data'!H155))),DK161="",ISNUMBER(OFFSET('Sanitation Data'!$H$7,0,10*ROW('Sanitation Data'!H155)))),OFFSET('Sanitation Data'!$H$7,0,10*ROW('Sanitation Data'!H155)),NA())))</f>
        <v>#N/A</v>
      </c>
      <c r="AW161" s="134" t="e">
        <f ca="1">+IF(AND(ISNUMBER(OFFSET('Sanitation Data'!$H$11,0,10*ROW('Sanitation Data'!H155))),DL161="Yes"),OFFSET('Sanitation Data'!$H$11,0,10*ROW('Sanitation Data'!H155)),IF(AND(ISNUMBER(OFFSET('Sanitation Data'!$H$11,0,10*ROW('Sanitation Data'!H155))),DL161="No",ISNUMBER(OFFSET('Sanitation Data'!$H$11,0,10*ROW('Sanitation Data'!H155)))),CONCATENATE("[",ROUND(OFFSET('Sanitation Data'!$H$11,0,10*ROW('Sanitation Data'!H155)),0),"]"),IF(AND(ISNUMBER(OFFSET('Sanitation Data'!$H$11,0,10*ROW('Sanitation Data'!H155))),DL161="",ISNUMBER(OFFSET('Sanitation Data'!$H$11,0,10*ROW('Sanitation Data'!H155)))),OFFSET('Sanitation Data'!$H$11,0,10*ROW('Sanitation Data'!H155)),NA())))</f>
        <v>#N/A</v>
      </c>
      <c r="AX161" s="134" t="e">
        <f ca="1">+IF(AND(ISNUMBER(OFFSET('Sanitation Data'!$H$12,0,10*ROW('Sanitation Data'!H155))),DM161="Yes"),OFFSET('Sanitation Data'!$H$12,0,10*ROW('Sanitation Data'!H155)),IF(AND(ISNUMBER(OFFSET('Sanitation Data'!$H$12,0,10*ROW('Sanitation Data'!H155))),DM161="No",ISNUMBER(OFFSET('Sanitation Data'!$H$12,0,10*ROW('Sanitation Data'!H155)))),CONCATENATE("[",ROUND(OFFSET('Sanitation Data'!$H$12,0,10*ROW('Sanitation Data'!H155)),0),"]"),IF(AND(ISNUMBER(OFFSET('Sanitation Data'!$H$12,0,10*ROW('Sanitation Data'!H155))),DM161="",ISNUMBER(OFFSET('Sanitation Data'!$H$12,0,10*ROW('Sanitation Data'!H155)))),OFFSET('Sanitation Data'!$H$12,0,10*ROW('Sanitation Data'!H155)),NA())))</f>
        <v>#N/A</v>
      </c>
      <c r="AY161" s="134" t="e">
        <f ca="1">+IF(AND(ISNUMBER(OFFSET('Sanitation Data'!$H$13,0,10*ROW('Sanitation Data'!H155))),DN161="Yes"),OFFSET('Sanitation Data'!$H$13,0,10*ROW('Sanitation Data'!H155)),IF(AND(ISNUMBER(OFFSET('Sanitation Data'!$H$13,0,10*ROW('Sanitation Data'!H155))),DN161="No",ISNUMBER(OFFSET('Sanitation Data'!$H$13,0,10*ROW('Sanitation Data'!H155)))),CONCATENATE("[",ROUND(OFFSET('Sanitation Data'!$H$13,0,10*ROW('Sanitation Data'!H155)),0),"]"),IF(AND(ISNUMBER(OFFSET('Sanitation Data'!$H$13,0,10*ROW('Sanitation Data'!H155))),DN161="",ISNUMBER(OFFSET('Sanitation Data'!$H$13,0,10*ROW('Sanitation Data'!H155)))),OFFSET('Sanitation Data'!$H$13,0,10*ROW('Sanitation Data'!H155)),NA())))</f>
        <v>#N/A</v>
      </c>
      <c r="AZ161" s="135" t="e">
        <f ca="1">+IF(AND(ISNUMBER(OFFSET('Hygiene Data'!$C$6,0,10*ROW('Hygiene Data'!C155))),DO161="Yes"),OFFSET('Hygiene Data'!$C$6,0,10*ROW('Hygiene Data'!C155)),IF(AND(ISNUMBER(OFFSET('Hygiene Data'!$C$6,0,10*ROW('Hygiene Data'!C155))),DO161="No",ISNUMBER(OFFSET('Hygiene Data'!$C$6,0,10*ROW('Hygiene Data'!C155)))),CONCATENATE("[",ROUND(OFFSET('Hygiene Data'!$C$6,0,10*ROW('Hygiene Data'!C155)),0),"]"),IF(AND(ISNUMBER(OFFSET('Hygiene Data'!$C$6,0,10*ROW('Hygiene Data'!C155))),DO161="",ISNUMBER(OFFSET('Hygiene Data'!$C$6,0,10*ROW('Hygiene Data'!C155)))),OFFSET('Hygiene Data'!$C$6,0,10*ROW('Hygiene Data'!C155)),NA())))</f>
        <v>#N/A</v>
      </c>
      <c r="BA161" s="135" t="e">
        <f ca="1">+IF(AND(ISNUMBER(OFFSET('Hygiene Data'!$C$8,0,10*ROW('Hygiene Data'!C155))),DP161="Yes"),OFFSET('Hygiene Data'!$C$8,0,10*ROW('Hygiene Data'!C155)),IF(AND(ISNUMBER(OFFSET('Hygiene Data'!$C$8,0,10*ROW('Hygiene Data'!C155))),DP161="No",ISNUMBER(OFFSET('Hygiene Data'!$C$8,0,10*ROW('Hygiene Data'!C155)))),CONCATENATE("[",ROUND(OFFSET('Hygiene Data'!$C$8,0,10*ROW('Hygiene Data'!C155)),0),"]"),IF(AND(ISNUMBER(OFFSET('Hygiene Data'!$C$8,0,10*ROW('Hygiene Data'!C155))),DP161="",ISNUMBER(OFFSET('Hygiene Data'!$C$8,0,10*ROW('Hygiene Data'!C155)))),OFFSET('Hygiene Data'!$C$8,0,10*ROW('Hygiene Data'!C155)),NA())))</f>
        <v>#N/A</v>
      </c>
      <c r="BB161" s="135" t="e">
        <f ca="1">+IF(AND(ISNUMBER(OFFSET('Hygiene Data'!$C$10,0,10*ROW('Hygiene Data'!C155))),DQ161="Yes"),OFFSET('Hygiene Data'!$C$10,0,10*ROW('Hygiene Data'!C155)),IF(AND(ISNUMBER(OFFSET('Hygiene Data'!$C$10,0,10*ROW('Hygiene Data'!C155))),DQ161="No",ISNUMBER(OFFSET('Hygiene Data'!$C$10,0,10*ROW('Hygiene Data'!C155)))),CONCATENATE("[",ROUND(OFFSET('Hygiene Data'!$C$10,0,10*ROW('Hygiene Data'!C155)),0),"]"),IF(AND(ISNUMBER(OFFSET('Hygiene Data'!$C$10,0,10*ROW('Hygiene Data'!C155))),DQ161="",ISNUMBER(OFFSET('Hygiene Data'!$C$10,0,10*ROW('Hygiene Data'!C155)))),OFFSET('Hygiene Data'!$C$10,0,10*ROW('Hygiene Data'!C155)),NA())))</f>
        <v>#N/A</v>
      </c>
      <c r="BC161" s="135" t="e">
        <f ca="1">+IF(AND(ISNUMBER(OFFSET('Hygiene Data'!$D$6,0,10*ROW('Hygiene Data'!D155))),DR161="Yes"),OFFSET('Hygiene Data'!$D$6,0,10*ROW('Hygiene Data'!D155)),IF(AND(ISNUMBER(OFFSET('Hygiene Data'!$D$6,0,10*ROW('Hygiene Data'!D155))),DR161="No",ISNUMBER(OFFSET('Hygiene Data'!$D$6,0,10*ROW('Hygiene Data'!D155)))),CONCATENATE("[",ROUND(OFFSET('Hygiene Data'!$D$6,0,10*ROW('Hygiene Data'!D155)),0),"]"),IF(AND(ISNUMBER(OFFSET('Hygiene Data'!$D$6,0,10*ROW('Hygiene Data'!D155))),DR161="",ISNUMBER(OFFSET('Hygiene Data'!$D$6,0,10*ROW('Hygiene Data'!D155)))),OFFSET('Hygiene Data'!$D$6,0,10*ROW('Hygiene Data'!D155)),NA())))</f>
        <v>#N/A</v>
      </c>
      <c r="BD161" s="135" t="e">
        <f ca="1">+IF(AND(ISNUMBER(OFFSET('Hygiene Data'!$D$8,0,10*ROW('Hygiene Data'!D155))),DS161="Yes"),OFFSET('Hygiene Data'!$D$8,0,10*ROW('Hygiene Data'!D155)),IF(AND(ISNUMBER(OFFSET('Hygiene Data'!$D$8,0,10*ROW('Hygiene Data'!D155))),DS161="No",ISNUMBER(OFFSET('Hygiene Data'!$D$8,0,10*ROW('Hygiene Data'!D155)))),CONCATENATE("[",ROUND(OFFSET('Hygiene Data'!$D$8,0,10*ROW('Hygiene Data'!D155)),0),"]"),IF(AND(ISNUMBER(OFFSET('Hygiene Data'!$D$8,0,10*ROW('Hygiene Data'!D155))),DS161="",ISNUMBER(OFFSET('Hygiene Data'!$D$8,0,10*ROW('Hygiene Data'!D155)))),OFFSET('Hygiene Data'!$D$8,0,10*ROW('Hygiene Data'!D155)),NA())))</f>
        <v>#N/A</v>
      </c>
      <c r="BE161" s="135" t="e">
        <f ca="1">+IF(AND(ISNUMBER(OFFSET('Hygiene Data'!$D$10,0,10*ROW('Hygiene Data'!D155))),DT161="Yes"),OFFSET('Hygiene Data'!$D$10,0,10*ROW('Hygiene Data'!D155)),IF(AND(ISNUMBER(OFFSET('Hygiene Data'!$D$10,0,10*ROW('Hygiene Data'!D155))),DT161="No",ISNUMBER(OFFSET('Hygiene Data'!$D$10,0,10*ROW('Hygiene Data'!D155)))),CONCATENATE("[",ROUND(OFFSET('Hygiene Data'!$D$10,0,10*ROW('Hygiene Data'!D155)),0),"]"),IF(AND(ISNUMBER(OFFSET('Hygiene Data'!$D$10,0,10*ROW('Hygiene Data'!D155))),DT161="",ISNUMBER(OFFSET('Hygiene Data'!$D$10,0,10*ROW('Hygiene Data'!D155)))),OFFSET('Hygiene Data'!$D$10,0,10*ROW('Hygiene Data'!D155)),NA())))</f>
        <v>#N/A</v>
      </c>
      <c r="BF161" s="135" t="e">
        <f ca="1">+IF(AND(ISNUMBER(OFFSET('Hygiene Data'!$E$6,0,10*ROW('Hygiene Data'!E155))),DU161="Yes"),OFFSET('Hygiene Data'!$E$6,0,10*ROW('Hygiene Data'!E155)),IF(AND(ISNUMBER(OFFSET('Hygiene Data'!$E$6,0,10*ROW('Hygiene Data'!E155))),DU161="No",ISNUMBER(OFFSET('Hygiene Data'!$E$6,0,10*ROW('Hygiene Data'!E155)))),CONCATENATE("[",ROUND(OFFSET('Hygiene Data'!$E$6,0,10*ROW('Hygiene Data'!E155)),0),"]"),IF(AND(ISNUMBER(OFFSET('Hygiene Data'!$E$6,0,10*ROW('Hygiene Data'!E155))),DU161="",ISNUMBER(OFFSET('Hygiene Data'!$E$6,0,10*ROW('Hygiene Data'!E155)))),OFFSET('Hygiene Data'!$E$6,0,10*ROW('Hygiene Data'!E155)),NA())))</f>
        <v>#N/A</v>
      </c>
      <c r="BG161" s="135" t="e">
        <f ca="1">+IF(AND(ISNUMBER(OFFSET('Hygiene Data'!$E$8,0,10*ROW('Hygiene Data'!E155))),DV161="Yes"),OFFSET('Hygiene Data'!$E$8,0,10*ROW('Hygiene Data'!E155)),IF(AND(ISNUMBER(OFFSET('Hygiene Data'!$E$8,0,10*ROW('Hygiene Data'!E155))),DV161="No",ISNUMBER(OFFSET('Hygiene Data'!$E$8,0,10*ROW('Hygiene Data'!E155)))),CONCATENATE("[",ROUND(OFFSET('Hygiene Data'!$E$8,0,10*ROW('Hygiene Data'!E155)),0),"]"),IF(AND(ISNUMBER(OFFSET('Hygiene Data'!$E$8,0,10*ROW('Hygiene Data'!E155))),DV161="",ISNUMBER(OFFSET('Hygiene Data'!$E$8,0,10*ROW('Hygiene Data'!E155)))),OFFSET('Hygiene Data'!$E$8,0,10*ROW('Hygiene Data'!E155)),NA())))</f>
        <v>#N/A</v>
      </c>
      <c r="BH161" s="135" t="e">
        <f ca="1">+IF(AND(ISNUMBER(OFFSET('Hygiene Data'!$E$10,0,10*ROW('Hygiene Data'!E155))),DW161="Yes"),OFFSET('Hygiene Data'!$E$10,0,10*ROW('Hygiene Data'!E155)),IF(AND(ISNUMBER(OFFSET('Hygiene Data'!$E$10,0,10*ROW('Hygiene Data'!E155))),DW161="No",ISNUMBER(OFFSET('Hygiene Data'!$E$10,0,10*ROW('Hygiene Data'!E155)))),CONCATENATE("[",ROUND(OFFSET('Hygiene Data'!$E$10,0,10*ROW('Hygiene Data'!E155)),0),"]"),IF(AND(ISNUMBER(OFFSET('Hygiene Data'!$E$10,0,10*ROW('Hygiene Data'!E155))),DW161="",ISNUMBER(OFFSET('Hygiene Data'!$E$10,0,10*ROW('Hygiene Data'!E155)))),OFFSET('Hygiene Data'!$E$10,0,10*ROW('Hygiene Data'!E155)),NA())))</f>
        <v>#N/A</v>
      </c>
      <c r="BI161" s="135" t="e">
        <f ca="1">+IF(AND(ISNUMBER(OFFSET('Hygiene Data'!$F$6,0,10*ROW('Hygiene Data'!F155))),DX161="Yes"),OFFSET('Hygiene Data'!$F$6,0,10*ROW('Hygiene Data'!F155)),IF(AND(ISNUMBER(OFFSET('Hygiene Data'!$F$6,0,10*ROW('Hygiene Data'!F155))),DX161="No",ISNUMBER(OFFSET('Hygiene Data'!$F$6,0,10*ROW('Hygiene Data'!F155)))),CONCATENATE("[",ROUND(OFFSET('Hygiene Data'!$F$6,0,10*ROW('Hygiene Data'!F155)),0),"]"),IF(AND(ISNUMBER(OFFSET('Hygiene Data'!$F$6,0,10*ROW('Hygiene Data'!F155))),DX161="",ISNUMBER(OFFSET('Hygiene Data'!$F$6,0,10*ROW('Hygiene Data'!F155)))),OFFSET('Hygiene Data'!$F$6,0,10*ROW('Hygiene Data'!F155)),NA())))</f>
        <v>#N/A</v>
      </c>
      <c r="BJ161" s="135" t="e">
        <f ca="1">+IF(AND(ISNUMBER(OFFSET('Hygiene Data'!$F$8,0,10*ROW('Hygiene Data'!F155))),DY161="Yes"),OFFSET('Hygiene Data'!$F$8,0,10*ROW('Hygiene Data'!F155)),IF(AND(ISNUMBER(OFFSET('Hygiene Data'!$F$8,0,10*ROW('Hygiene Data'!F155))),DY161="No",ISNUMBER(OFFSET('Hygiene Data'!$F$8,0,10*ROW('Hygiene Data'!F155)))),CONCATENATE("[",ROUND(OFFSET('Hygiene Data'!$F$8,0,10*ROW('Hygiene Data'!F155)),0),"]"),IF(AND(ISNUMBER(OFFSET('Hygiene Data'!$F$8,0,10*ROW('Hygiene Data'!F155))),DY161="",ISNUMBER(OFFSET('Hygiene Data'!$F$8,0,10*ROW('Hygiene Data'!F155)))),OFFSET('Hygiene Data'!$F$8,0,10*ROW('Hygiene Data'!F155)),NA())))</f>
        <v>#N/A</v>
      </c>
      <c r="BK161" s="135" t="e">
        <f ca="1">+IF(AND(ISNUMBER(OFFSET('Hygiene Data'!$F$10,0,10*ROW('Hygiene Data'!F155))),DZ161="Yes"),OFFSET('Hygiene Data'!$F$10,0,10*ROW('Hygiene Data'!F155)),IF(AND(ISNUMBER(OFFSET('Hygiene Data'!$F$10,0,10*ROW('Hygiene Data'!F155))),DZ161="No",ISNUMBER(OFFSET('Hygiene Data'!$F$10,0,10*ROW('Hygiene Data'!F155)))),CONCATENATE("[",ROUND(OFFSET('Hygiene Data'!$F$10,0,10*ROW('Hygiene Data'!F155)),0),"]"),IF(AND(ISNUMBER(OFFSET('Hygiene Data'!$F$10,0,10*ROW('Hygiene Data'!F155))),DZ161="",ISNUMBER(OFFSET('Hygiene Data'!$F$10,0,10*ROW('Hygiene Data'!F155)))),OFFSET('Hygiene Data'!$F$10,0,10*ROW('Hygiene Data'!F155)),NA())))</f>
        <v>#N/A</v>
      </c>
      <c r="BL161" s="135" t="e">
        <f ca="1">+IF(AND(ISNUMBER(OFFSET('Hygiene Data'!$G$6,0,10*ROW('Hygiene Data'!G155))),EA161="Yes"),OFFSET('Hygiene Data'!$G$6,0,10*ROW('Hygiene Data'!G155)),IF(AND(ISNUMBER(OFFSET('Hygiene Data'!$G$6,0,10*ROW('Hygiene Data'!G155))),EA161="No",ISNUMBER(OFFSET('Hygiene Data'!$G$6,0,10*ROW('Hygiene Data'!G155)))),CONCATENATE("[",ROUND(OFFSET('Hygiene Data'!$G$6,0,10*ROW('Hygiene Data'!G155)),0),"]"),IF(AND(ISNUMBER(OFFSET('Hygiene Data'!$G$6,0,10*ROW('Hygiene Data'!G155))),EA161="",ISNUMBER(OFFSET('Hygiene Data'!$G$6,0,10*ROW('Hygiene Data'!G155)))),OFFSET('Hygiene Data'!$G$6,0,10*ROW('Hygiene Data'!G155)),NA())))</f>
        <v>#N/A</v>
      </c>
      <c r="BM161" s="135" t="e">
        <f ca="1">+IF(AND(ISNUMBER(OFFSET('Hygiene Data'!$G$8,0,10*ROW('Hygiene Data'!G155))),EB161="Yes"),OFFSET('Hygiene Data'!$G$8,0,10*ROW('Hygiene Data'!G155)),IF(AND(ISNUMBER(OFFSET('Hygiene Data'!$G$8,0,10*ROW('Hygiene Data'!G155))),EB161="No",ISNUMBER(OFFSET('Hygiene Data'!$G$8,0,10*ROW('Hygiene Data'!G155)))),CONCATENATE("[",ROUND(OFFSET('Hygiene Data'!$G$8,0,10*ROW('Hygiene Data'!G155)),0),"]"),IF(AND(ISNUMBER(OFFSET('Hygiene Data'!$G$8,0,10*ROW('Hygiene Data'!G155))),EB161="",ISNUMBER(OFFSET('Hygiene Data'!$G$8,0,10*ROW('Hygiene Data'!G155)))),OFFSET('Hygiene Data'!$G$8,0,10*ROW('Hygiene Data'!G155)),NA())))</f>
        <v>#N/A</v>
      </c>
      <c r="BN161" s="135" t="e">
        <f ca="1">+IF(AND(ISNUMBER(OFFSET('Hygiene Data'!$G$10,0,10*ROW('Hygiene Data'!G155))),EC161="Yes"),OFFSET('Hygiene Data'!$G$10,0,10*ROW('Hygiene Data'!G155)),IF(AND(ISNUMBER(OFFSET('Hygiene Data'!$G$10,0,10*ROW('Hygiene Data'!G155))),EC161="No",ISNUMBER(OFFSET('Hygiene Data'!$G$10,0,10*ROW('Hygiene Data'!G155)))),CONCATENATE("[",ROUND(OFFSET('Hygiene Data'!$G$10,0,10*ROW('Hygiene Data'!G155)),0),"]"),IF(AND(ISNUMBER(OFFSET('Hygiene Data'!$G$10,0,10*ROW('Hygiene Data'!G155))),EC161="",ISNUMBER(OFFSET('Hygiene Data'!$G$10,0,10*ROW('Hygiene Data'!G155)))),OFFSET('Hygiene Data'!$G$10,0,10*ROW('Hygiene Data'!G155)),NA())))</f>
        <v>#N/A</v>
      </c>
      <c r="BO161" s="135" t="e">
        <f ca="1">+IF(AND(ISNUMBER(OFFSET('Hygiene Data'!$H$6,0,10*ROW('Hygiene Data'!H155))),ED161="Yes"),OFFSET('Hygiene Data'!$H$6,0,10*ROW('Hygiene Data'!H155)),IF(AND(ISNUMBER(OFFSET('Hygiene Data'!$H$6,0,10*ROW('Hygiene Data'!H155))),ED161="No",ISNUMBER(OFFSET('Hygiene Data'!$H$6,0,10*ROW('Hygiene Data'!H155)))),CONCATENATE("[",ROUND(OFFSET('Hygiene Data'!$H$6,0,10*ROW('Hygiene Data'!H155)),0),"]"),IF(AND(ISNUMBER(OFFSET('Hygiene Data'!$H$6,0,10*ROW('Hygiene Data'!H155))),ED161="",ISNUMBER(OFFSET('Hygiene Data'!$H$6,0,10*ROW('Hygiene Data'!H155)))),OFFSET('Hygiene Data'!$H$6,0,10*ROW('Hygiene Data'!H155)),NA())))</f>
        <v>#N/A</v>
      </c>
      <c r="BP161" s="135" t="e">
        <f ca="1">+IF(AND(ISNUMBER(OFFSET('Hygiene Data'!$H$8,0,10*ROW('Hygiene Data'!H155))),EE161="Yes"),OFFSET('Hygiene Data'!$H$8,0,10*ROW('Hygiene Data'!H155)),IF(AND(ISNUMBER(OFFSET('Hygiene Data'!$H$8,0,10*ROW('Hygiene Data'!H155))),EE161="No",ISNUMBER(OFFSET('Hygiene Data'!$H$8,0,10*ROW('Hygiene Data'!H155)))),CONCATENATE("[",ROUND(OFFSET('Hygiene Data'!$H$8,0,10*ROW('Hygiene Data'!H155)),0),"]"),IF(AND(ISNUMBER(OFFSET('Hygiene Data'!$H$8,0,10*ROW('Hygiene Data'!H155))),EE161="",ISNUMBER(OFFSET('Hygiene Data'!$H$8,0,10*ROW('Hygiene Data'!H155)))),OFFSET('Hygiene Data'!$H$8,0,10*ROW('Hygiene Data'!H155)),NA())))</f>
        <v>#N/A</v>
      </c>
      <c r="BQ161" s="135" t="e">
        <f ca="1">+IF(AND(ISNUMBER(OFFSET('Hygiene Data'!$H$10,0,10*ROW('Hygiene Data'!H155))),EF161="Yes"),OFFSET('Hygiene Data'!$H$10,0,10*ROW('Hygiene Data'!H155)),IF(AND(ISNUMBER(OFFSET('Hygiene Data'!$H$10,0,10*ROW('Hygiene Data'!H155))),EF161="No",ISNUMBER(OFFSET('Hygiene Data'!$H$10,0,10*ROW('Hygiene Data'!H155)))),CONCATENATE("[",ROUND(OFFSET('Hygiene Data'!$H$10,0,10*ROW('Hygiene Data'!H155)),0),"]"),IF(AND(ISNUMBER(OFFSET('Hygiene Data'!$H$10,0,10*ROW('Hygiene Data'!H155))),EF161="",ISNUMBER(OFFSET('Hygiene Data'!$H$10,0,10*ROW('Hygiene Data'!H155)))),OFFSET('Hygiene Data'!$H$10,0,10*ROW('Hygiene Data'!H155)),NA())))</f>
        <v>#N/A</v>
      </c>
      <c r="BS161" s="34" t="str">
        <f ca="1">+IF(OFFSET('Water Data'!$C$28,0,10*ROW('Water Data'!C155))="","",OFFSET('Water Data'!$C$28,0,10*ROW('Water Data'!C155)))</f>
        <v/>
      </c>
      <c r="BT161" s="34" t="str">
        <f ca="1">+IF(OFFSET('Water Data'!$C$29,0,10*ROW('Water Data'!C155))="","",OFFSET('Water Data'!$C$29,0,10*ROW('Water Data'!C155)))</f>
        <v/>
      </c>
      <c r="BU161" s="34" t="str">
        <f ca="1">+IF(OFFSET('Water Data'!$C$30,0,10*ROW('Water Data'!C155))="","",OFFSET('Water Data'!$C$30,0,10*ROW('Water Data'!C155)))</f>
        <v/>
      </c>
      <c r="BV161" s="34" t="str">
        <f ca="1">+IF(OFFSET('Water Data'!$D$28,0,10*ROW('Water Data'!D155))="","",OFFSET('Water Data'!$D$28,0,10*ROW('Water Data'!D155)))</f>
        <v/>
      </c>
      <c r="BW161" s="34" t="str">
        <f ca="1">+IF(OFFSET('Water Data'!$D$29,0,10*ROW('Water Data'!D155))="","",OFFSET('Water Data'!$D$29,0,10*ROW('Water Data'!D155)))</f>
        <v/>
      </c>
      <c r="BX161" s="34" t="str">
        <f ca="1">+IF(OFFSET('Water Data'!$D$30,0,10*ROW('Water Data'!D155))="","",OFFSET('Water Data'!$D$30,0,10*ROW('Water Data'!D155)))</f>
        <v/>
      </c>
      <c r="BY161" s="34" t="str">
        <f ca="1">+IF(OFFSET('Water Data'!$E$28,0,10*ROW('Water Data'!E155))="","",OFFSET('Water Data'!$E$28,0,10*ROW('Water Data'!E155)))</f>
        <v/>
      </c>
      <c r="BZ161" s="34" t="str">
        <f ca="1">+IF(OFFSET('Water Data'!$E$29,0,10*ROW('Water Data'!E155))="","",OFFSET('Water Data'!$E$29,0,10*ROW('Water Data'!E155)))</f>
        <v/>
      </c>
      <c r="CA161" s="34" t="str">
        <f ca="1">+IF(OFFSET('Water Data'!$E$30,0,10*ROW('Water Data'!E155))="","",OFFSET('Water Data'!$E$30,0,10*ROW('Water Data'!E155)))</f>
        <v/>
      </c>
      <c r="CB161" s="34" t="str">
        <f ca="1">+IF(OFFSET('Water Data'!$F$28,0,10*ROW('Water Data'!F155))="","",OFFSET('Water Data'!$F$28,0,10*ROW('Water Data'!F155)))</f>
        <v/>
      </c>
      <c r="CC161" s="34" t="str">
        <f ca="1">+IF(OFFSET('Water Data'!$F$29,0,10*ROW('Water Data'!F155))="","",OFFSET('Water Data'!$F$29,0,10*ROW('Water Data'!F155)))</f>
        <v/>
      </c>
      <c r="CD161" s="34" t="str">
        <f ca="1">+IF(OFFSET('Water Data'!$F$30,0,10*ROW('Water Data'!F155))="","",OFFSET('Water Data'!$F$30,0,10*ROW('Water Data'!F155)))</f>
        <v/>
      </c>
      <c r="CE161" s="34" t="str">
        <f ca="1">+IF(OFFSET('Water Data'!$G$28,0,10*ROW('Water Data'!G155))="","",OFFSET('Water Data'!$G$28,0,10*ROW('Water Data'!G155)))</f>
        <v/>
      </c>
      <c r="CF161" s="34" t="str">
        <f ca="1">+IF(OFFSET('Water Data'!$G$29,0,10*ROW('Water Data'!G155))="","",OFFSET('Water Data'!$G$29,0,10*ROW('Water Data'!G155)))</f>
        <v/>
      </c>
      <c r="CG161" s="34" t="str">
        <f ca="1">+IF(OFFSET('Water Data'!$G$30,0,10*ROW('Water Data'!G155))="","",OFFSET('Water Data'!$G$30,0,10*ROW('Water Data'!G155)))</f>
        <v/>
      </c>
      <c r="CH161" s="34" t="str">
        <f ca="1">+IF(OFFSET('Water Data'!$H$28,0,10*ROW('Water Data'!H155))="","",OFFSET('Water Data'!$H$28,0,10*ROW('Water Data'!H155)))</f>
        <v/>
      </c>
      <c r="CI161" s="34" t="str">
        <f ca="1">+IF(OFFSET('Water Data'!$H$29,0,10*ROW('Water Data'!H155))="","",OFFSET('Water Data'!$H$29,0,10*ROW('Water Data'!H155)))</f>
        <v/>
      </c>
      <c r="CJ161" s="34" t="str">
        <f ca="1">+IF(OFFSET('Water Data'!$H$30,0,10*ROW('Water Data'!H155))="","",OFFSET('Water Data'!$H$30,0,10*ROW('Water Data'!H155)))</f>
        <v/>
      </c>
      <c r="CK161" s="34" t="str">
        <f ca="1">+IF(OFFSET('Sanitation Data'!$C$29,0,10*ROW('Sanitation Data'!C155))="","",OFFSET('Sanitation Data'!$C$29,0,10*ROW('Sanitation Data'!C155)))</f>
        <v/>
      </c>
      <c r="CL161" s="34" t="str">
        <f ca="1">+IF(OFFSET('Sanitation Data'!$C$30,0,10*ROW('Sanitation Data'!C155))="","",OFFSET('Sanitation Data'!$C$30,0,10*ROW('Sanitation Data'!C155)))</f>
        <v/>
      </c>
      <c r="CM161" s="34" t="str">
        <f ca="1">+IF(OFFSET('Sanitation Data'!$C$31,0,10*ROW('Sanitation Data'!C155))="","",OFFSET('Sanitation Data'!$C$31,0,10*ROW('Sanitation Data'!C155)))</f>
        <v/>
      </c>
      <c r="CN161" s="34" t="str">
        <f ca="1">+IF(OFFSET('Sanitation Data'!$C$32,0,10*ROW('Sanitation Data'!C155))="","",OFFSET('Sanitation Data'!$C$32,0,10*ROW('Sanitation Data'!C155)))</f>
        <v/>
      </c>
      <c r="CO161" s="34" t="str">
        <f ca="1">+IF(OFFSET('Sanitation Data'!$C$33,0,10*ROW('Sanitation Data'!C155))="","",OFFSET('Sanitation Data'!$C$33,0,10*ROW('Sanitation Data'!C155)))</f>
        <v/>
      </c>
      <c r="CP161" s="34" t="str">
        <f ca="1">+IF(OFFSET('Sanitation Data'!$D$29,0,10*ROW('Sanitation Data'!D155))="","",OFFSET('Sanitation Data'!$D$29,0,10*ROW('Sanitation Data'!D155)))</f>
        <v/>
      </c>
      <c r="CQ161" s="34" t="str">
        <f ca="1">+IF(OFFSET('Sanitation Data'!$D$30,0,10*ROW('Sanitation Data'!D155))="","",OFFSET('Sanitation Data'!$D$30,0,10*ROW('Sanitation Data'!D155)))</f>
        <v/>
      </c>
      <c r="CR161" s="34" t="str">
        <f ca="1">+IF(OFFSET('Sanitation Data'!$D$31,0,10*ROW('Sanitation Data'!D155))="","",OFFSET('Sanitation Data'!$D$31,0,10*ROW('Sanitation Data'!D155)))</f>
        <v/>
      </c>
      <c r="CS161" s="34" t="str">
        <f ca="1">+IF(OFFSET('Sanitation Data'!$D$32,0,10*ROW('Sanitation Data'!D155))="","",OFFSET('Sanitation Data'!$D$32,0,10*ROW('Sanitation Data'!D155)))</f>
        <v/>
      </c>
      <c r="CT161" s="34" t="str">
        <f ca="1">+IF(OFFSET('Sanitation Data'!$D$33,0,10*ROW('Sanitation Data'!D155))="","",OFFSET('Sanitation Data'!$D$33,0,10*ROW('Sanitation Data'!D155)))</f>
        <v/>
      </c>
      <c r="CU161" s="34" t="str">
        <f ca="1">+IF(OFFSET('Sanitation Data'!$E$29,0,10*ROW('Sanitation Data'!E155))="","",OFFSET('Sanitation Data'!$E$29,0,10*ROW('Sanitation Data'!E155)))</f>
        <v/>
      </c>
      <c r="CV161" s="34" t="str">
        <f ca="1">+IF(OFFSET('Sanitation Data'!$E$30,0,10*ROW('Sanitation Data'!E155))="","",OFFSET('Sanitation Data'!$E$30,0,10*ROW('Sanitation Data'!E155)))</f>
        <v/>
      </c>
      <c r="CW161" s="34" t="str">
        <f ca="1">+IF(OFFSET('Sanitation Data'!$E$31,0,10*ROW('Sanitation Data'!E155))="","",OFFSET('Sanitation Data'!$E$31,0,10*ROW('Sanitation Data'!E155)))</f>
        <v/>
      </c>
      <c r="CX161" s="34" t="str">
        <f ca="1">+IF(OFFSET('Sanitation Data'!$E$32,0,10*ROW('Sanitation Data'!E155))="","",OFFSET('Sanitation Data'!$E$32,0,10*ROW('Sanitation Data'!E155)))</f>
        <v/>
      </c>
      <c r="CY161" s="34" t="str">
        <f ca="1">+IF(OFFSET('Sanitation Data'!$E$33,0,10*ROW('Sanitation Data'!E155))="","",OFFSET('Sanitation Data'!$E$33,0,10*ROW('Sanitation Data'!E155)))</f>
        <v/>
      </c>
      <c r="CZ161" s="34" t="str">
        <f ca="1">+IF(OFFSET('Sanitation Data'!$F$29,0,10*ROW('Sanitation Data'!F155))="","",OFFSET('Sanitation Data'!$F$29,0,10*ROW('Sanitation Data'!F155)))</f>
        <v/>
      </c>
      <c r="DA161" s="34" t="str">
        <f ca="1">+IF(OFFSET('Sanitation Data'!$F$30,0,10*ROW('Sanitation Data'!F155))="","",OFFSET('Sanitation Data'!$F$30,0,10*ROW('Sanitation Data'!F155)))</f>
        <v/>
      </c>
      <c r="DB161" s="34" t="str">
        <f ca="1">+IF(OFFSET('Sanitation Data'!$F$31,0,10*ROW('Sanitation Data'!F155))="","",OFFSET('Sanitation Data'!$F$31,0,10*ROW('Sanitation Data'!F155)))</f>
        <v/>
      </c>
      <c r="DC161" s="34" t="str">
        <f ca="1">+IF(OFFSET('Sanitation Data'!$F$32,0,10*ROW('Sanitation Data'!F155))="","",OFFSET('Sanitation Data'!$F$32,0,10*ROW('Sanitation Data'!F155)))</f>
        <v/>
      </c>
      <c r="DD161" s="34" t="str">
        <f ca="1">+IF(OFFSET('Sanitation Data'!$F$33,0,10*ROW('Sanitation Data'!F155))="","",OFFSET('Sanitation Data'!$F$33,0,10*ROW('Sanitation Data'!F155)))</f>
        <v/>
      </c>
      <c r="DE161" s="34" t="str">
        <f ca="1">+IF(OFFSET('Sanitation Data'!$G$29,0,10*ROW('Sanitation Data'!G155))="","",OFFSET('Sanitation Data'!$G$29,0,10*ROW('Sanitation Data'!G155)))</f>
        <v/>
      </c>
      <c r="DF161" s="34" t="str">
        <f ca="1">+IF(OFFSET('Sanitation Data'!$G$30,0,10*ROW('Sanitation Data'!G155))="","",OFFSET('Sanitation Data'!$G$30,0,10*ROW('Sanitation Data'!G155)))</f>
        <v/>
      </c>
      <c r="DG161" s="34" t="str">
        <f ca="1">+IF(OFFSET('Sanitation Data'!$G$31,0,10*ROW('Sanitation Data'!G155))="","",OFFSET('Sanitation Data'!$G$31,0,10*ROW('Sanitation Data'!G155)))</f>
        <v/>
      </c>
      <c r="DH161" s="34" t="str">
        <f ca="1">+IF(OFFSET('Sanitation Data'!$G$32,0,10*ROW('Sanitation Data'!G155))="","",OFFSET('Sanitation Data'!$G$32,0,10*ROW('Sanitation Data'!G155)))</f>
        <v/>
      </c>
      <c r="DI161" s="34" t="str">
        <f ca="1">+IF(OFFSET('Sanitation Data'!$G$33,0,10*ROW('Sanitation Data'!G155))="","",OFFSET('Sanitation Data'!$G$33,0,10*ROW('Sanitation Data'!G155)))</f>
        <v/>
      </c>
      <c r="DJ161" s="34" t="str">
        <f ca="1">+IF(OFFSET('Sanitation Data'!$H$29,0,10*ROW('Sanitation Data'!H155))="","",OFFSET('Sanitation Data'!$H$29,0,10*ROW('Sanitation Data'!H155)))</f>
        <v/>
      </c>
      <c r="DK161" s="34" t="str">
        <f ca="1">+IF(OFFSET('Sanitation Data'!$H$30,0,10*ROW('Sanitation Data'!H155))="","",OFFSET('Sanitation Data'!$H$30,0,10*ROW('Sanitation Data'!H155)))</f>
        <v/>
      </c>
      <c r="DL161" s="34" t="str">
        <f ca="1">+IF(OFFSET('Sanitation Data'!$H$31,0,10*ROW('Sanitation Data'!H155))="","",OFFSET('Sanitation Data'!$H$31,0,10*ROW('Sanitation Data'!H155)))</f>
        <v/>
      </c>
      <c r="DM161" s="34" t="str">
        <f ca="1">+IF(OFFSET('Sanitation Data'!$H$32,0,10*ROW('Sanitation Data'!H155))="","",OFFSET('Sanitation Data'!$H$32,0,10*ROW('Sanitation Data'!H155)))</f>
        <v/>
      </c>
      <c r="DN161" s="34" t="str">
        <f ca="1">+IF(OFFSET('Sanitation Data'!$H$33,0,10*ROW('Sanitation Data'!H155))="","",OFFSET('Sanitation Data'!$H$33,0,10*ROW('Sanitation Data'!H155)))</f>
        <v/>
      </c>
      <c r="DO161" s="34" t="str">
        <f ca="1">+IF(OFFSET('Hygiene Data'!$C$12,0,10*ROW('Hygiene Data'!C155))="","",OFFSET('Hygiene Data'!$C$12,0,10*ROW('Hygiene Data'!C155)))</f>
        <v/>
      </c>
      <c r="DP161" s="34" t="str">
        <f ca="1">+IF(OFFSET('Hygiene Data'!$C$13,0,10*ROW('Hygiene Data'!C155))="","",OFFSET('Hygiene Data'!$C$13,0,10*ROW('Hygiene Data'!C155)))</f>
        <v/>
      </c>
      <c r="DQ161" s="34" t="str">
        <f ca="1">+IF(OFFSET('Hygiene Data'!$C$14,0,10*ROW('Hygiene Data'!C155))="","",OFFSET('Hygiene Data'!$C$14,0,10*ROW('Hygiene Data'!C155)))</f>
        <v/>
      </c>
      <c r="DR161" s="34" t="str">
        <f ca="1">+IF(OFFSET('Hygiene Data'!$D$12,0,10*ROW('Hygiene Data'!D155))="","",OFFSET('Hygiene Data'!$D$12,0,10*ROW('Hygiene Data'!D155)))</f>
        <v/>
      </c>
      <c r="DS161" s="34" t="str">
        <f ca="1">+IF(OFFSET('Hygiene Data'!$D$13,0,10*ROW('Hygiene Data'!D155))="","",OFFSET('Hygiene Data'!$D$13,0,10*ROW('Hygiene Data'!D155)))</f>
        <v/>
      </c>
      <c r="DT161" s="34" t="str">
        <f ca="1">+IF(OFFSET('Hygiene Data'!$D$14,0,10*ROW('Hygiene Data'!D155))="","",OFFSET('Hygiene Data'!$D$14,0,10*ROW('Hygiene Data'!D155)))</f>
        <v/>
      </c>
      <c r="DU161" s="34" t="str">
        <f ca="1">+IF(OFFSET('Hygiene Data'!$E$12,0,10*ROW('Hygiene Data'!E155))="","",OFFSET('Hygiene Data'!$E$12,0,10*ROW('Hygiene Data'!E155)))</f>
        <v/>
      </c>
      <c r="DV161" s="34" t="str">
        <f ca="1">+IF(OFFSET('Hygiene Data'!$E$13,0,10*ROW('Hygiene Data'!E155))="","",OFFSET('Hygiene Data'!$E$13,0,10*ROW('Hygiene Data'!E155)))</f>
        <v/>
      </c>
      <c r="DW161" s="34" t="str">
        <f ca="1">+IF(OFFSET('Hygiene Data'!$E$14,0,10*ROW('Hygiene Data'!E155))="","",OFFSET('Hygiene Data'!$E$14,0,10*ROW('Hygiene Data'!E155)))</f>
        <v/>
      </c>
      <c r="DX161" s="34" t="str">
        <f ca="1">+IF(OFFSET('Hygiene Data'!$F$12,0,10*ROW('Hygiene Data'!F155))="","",OFFSET('Hygiene Data'!$F$12,0,10*ROW('Hygiene Data'!F155)))</f>
        <v/>
      </c>
      <c r="DY161" s="34" t="str">
        <f ca="1">+IF(OFFSET('Hygiene Data'!$F$13,0,10*ROW('Hygiene Data'!F155))="","",OFFSET('Hygiene Data'!$F$13,0,10*ROW('Hygiene Data'!F155)))</f>
        <v/>
      </c>
      <c r="DZ161" s="34" t="str">
        <f ca="1">+IF(OFFSET('Hygiene Data'!$F$14,0,10*ROW('Hygiene Data'!F155))="","",OFFSET('Hygiene Data'!$F$14,0,10*ROW('Hygiene Data'!F155)))</f>
        <v/>
      </c>
      <c r="EA161" s="34" t="str">
        <f ca="1">+IF(OFFSET('Hygiene Data'!$G$12,0,10*ROW('Hygiene Data'!G155))="","",OFFSET('Hygiene Data'!$G$12,0,10*ROW('Hygiene Data'!G155)))</f>
        <v/>
      </c>
      <c r="EB161" s="34" t="str">
        <f ca="1">+IF(OFFSET('Hygiene Data'!$G$13,0,10*ROW('Hygiene Data'!G155))="","",OFFSET('Hygiene Data'!$G$13,0,10*ROW('Hygiene Data'!G155)))</f>
        <v/>
      </c>
      <c r="EC161" s="34" t="str">
        <f ca="1">+IF(OFFSET('Hygiene Data'!$G$14,0,10*ROW('Hygiene Data'!G155))="","",OFFSET('Hygiene Data'!$G$14,0,10*ROW('Hygiene Data'!G155)))</f>
        <v/>
      </c>
      <c r="ED161" s="34" t="str">
        <f ca="1">+IF(OFFSET('Hygiene Data'!$H$12,0,10*ROW('Hygiene Data'!H155))="","",OFFSET('Hygiene Data'!$H$12,0,10*ROW('Hygiene Data'!H155)))</f>
        <v/>
      </c>
      <c r="EE161" s="34" t="str">
        <f ca="1">+IF(OFFSET('Hygiene Data'!$H$13,0,10*ROW('Hygiene Data'!H155))="","",OFFSET('Hygiene Data'!$H$13,0,10*ROW('Hygiene Data'!H155)))</f>
        <v/>
      </c>
      <c r="EF161" s="34" t="str">
        <f ca="1">+IF(OFFSET('Hygiene Data'!$H$14,0,10*ROW('Hygiene Data'!H155))="","",OFFSET('Hygiene Data'!$H$14,0,10*ROW('Hygiene Data'!H155)))</f>
        <v/>
      </c>
    </row>
    <row r="162" spans="1:136" x14ac:dyDescent="0.2">
      <c r="A162" s="50" t="str">
        <f ca="1">+IF(OFFSET('Water Data'!$B$1,0,10*ROW('Water Data'!B159))="","",OFFSET('Water Data'!$B$1,0,10*ROW('Water Data'!B159)))</f>
        <v/>
      </c>
      <c r="B162" s="50" t="str">
        <f ca="1">+IF(OFFSET('Water Data'!$A$3,0,10*ROW('Water Data'!A159))="","",OFFSET('Water Data'!$A$3,0,10*ROW('Water Data'!A159)))</f>
        <v/>
      </c>
      <c r="C162" s="50" t="str">
        <f ca="1">+IF(OFFSET('Water Data'!$C$3,0,10*ROW('Water Data'!C159))="","",OFFSET('Water Data'!$C$3,0,10*ROW('Water Data'!C159)))</f>
        <v/>
      </c>
      <c r="D162" s="133" t="e">
        <f ca="1">+IF(AND(ISNUMBER(OFFSET('Water Data'!$C$5,0,10*ROW('Water Data'!C156))),BS162="Yes"),100-OFFSET('Water Data'!$C$5,0,10*ROW('Water Data'!C156)),IF(AND(ISNUMBER(OFFSET('Water Data'!$C$5,0,10*ROW('Water Data'!C156))),BS162="No",ISNUMBER(OFFSET('Water Data'!$C$5,0,10*ROW('Water Data'!C156)))),CONCATENATE("[",ROUND(100-OFFSET('Water Data'!$C$5,0,10*ROW('Water Data'!C156)),0),"]"),IF(AND(ISNUMBER(OFFSET('Water Data'!$C$5,0,10*ROW('Water Data'!C156))),BS162="",ISNUMBER(OFFSET('Water Data'!$C$5,0,10*ROW('Water Data'!C156)))),100-OFFSET('Water Data'!$C$5,0,10*ROW('Water Data'!C156)),NA())))</f>
        <v>#N/A</v>
      </c>
      <c r="E162" s="133" t="e">
        <f ca="1">+IF(AND(ISNUMBER(OFFSET('Water Data'!$C$7,0,10*ROW('Water Data'!D156))),BT162="Yes"),OFFSET('Water Data'!$C$7,0,10*ROW('Water Data'!C156)),IF(AND(ISNUMBER(OFFSET('Water Data'!$C$7,0,10*ROW('Water Data'!C156))),BT162="No",ISNUMBER(OFFSET('Water Data'!$C$7,0,10*ROW('Water Data'!C156)))),CONCATENATE("[",ROUND(OFFSET('Water Data'!$C$7,0,10*ROW('Water Data'!C156)),0),"]"),IF(AND(ISNUMBER(OFFSET('Water Data'!$C$7,0,10*ROW('Water Data'!C156))),BT162="",ISNUMBER(OFFSET('Water Data'!$C$7,0,10*ROW('Water Data'!C156)))),OFFSET('Water Data'!$C$7,0,10*ROW('Water Data'!C156)),NA())))</f>
        <v>#N/A</v>
      </c>
      <c r="F162" s="133" t="e">
        <f ca="1">+IF(AND(ISNUMBER(OFFSET('Water Data'!$C$10,0,10*ROW('Water Data'!C156))),BU162="Yes"),OFFSET('Water Data'!$C$10,0,10*ROW('Water Data'!C156)),IF(AND(ISNUMBER(OFFSET('Water Data'!$C$10,0,10*ROW('Water Data'!C156))),BU162="No",ISNUMBER(OFFSET('Water Data'!$C$10,0,10*ROW('Water Data'!C156)))),CONCATENATE("[",ROUND(OFFSET('Water Data'!$C$10,0,10*ROW('Water Data'!C156)),0),"]"),IF(AND(ISNUMBER(OFFSET('Water Data'!$C$10,0,10*ROW('Water Data'!C156))),BU162="",ISNUMBER(OFFSET('Water Data'!$C$10,0,10*ROW('Water Data'!C156)))),OFFSET('Water Data'!$C$10,0,10*ROW('Water Data'!C156)),NA())))</f>
        <v>#N/A</v>
      </c>
      <c r="G162" s="133" t="e">
        <f ca="1">+IF(AND(ISNUMBER(OFFSET('Water Data'!$D$5,0,10*ROW('Water Data'!D156))),BV162="Yes"),100-OFFSET('Water Data'!$D$5,0,10*ROW('Water Data'!D156)),IF(AND(ISNUMBER(OFFSET('Water Data'!$D$5,0,10*ROW('Water Data'!D156))),BV162="No",ISNUMBER(OFFSET('Water Data'!$D$5,0,10*ROW('Water Data'!D156)))),CONCATENATE("[",ROUND(100-OFFSET('Water Data'!$D$5,0,10*ROW('Water Data'!D156)),0),"]"),IF(AND(ISNUMBER(OFFSET('Water Data'!$D$5,0,10*ROW('Water Data'!D156))),BV162="",ISNUMBER(OFFSET('Water Data'!$D$5,0,10*ROW('Water Data'!D156)))),100-OFFSET('Water Data'!$D$5,0,10*ROW('Water Data'!D156)),NA())))</f>
        <v>#N/A</v>
      </c>
      <c r="H162" s="133" t="e">
        <f ca="1">+IF(AND(ISNUMBER(OFFSET('Water Data'!$D$7,0,10*ROW('Water Data'!D156))),BW162="Yes"),OFFSET('Water Data'!$D$7,0,10*ROW('Water Data'!D156)),IF(AND(ISNUMBER(OFFSET('Water Data'!$D$7,0,10*ROW('Water Data'!D156))),BW162="No",ISNUMBER(OFFSET('Water Data'!$D$7,0,10*ROW('Water Data'!D156)))),CONCATENATE("[",ROUND(OFFSET('Water Data'!$C$7,0,10*ROW('Water Data'!D156)),0),"]"),IF(AND(ISNUMBER(OFFSET('Water Data'!$D$7,0,10*ROW('Water Data'!D156))),BW162="",ISNUMBER(OFFSET('Water Data'!$D$7,0,10*ROW('Water Data'!D156)))),OFFSET('Water Data'!$D$7,0,10*ROW('Water Data'!D156)),NA())))</f>
        <v>#N/A</v>
      </c>
      <c r="I162" s="133" t="e">
        <f ca="1">+IF(AND(ISNUMBER(OFFSET('Water Data'!$D$10,0,10*ROW('Water Data'!D156))),BX162="Yes"),OFFSET('Water Data'!$D$10,0,10*ROW('Water Data'!D156)),IF(AND(ISNUMBER(OFFSET('Water Data'!$D$10,0,10*ROW('Water Data'!D156))),BX162="No",ISNUMBER(OFFSET('Water Data'!$D$10,0,10*ROW('Water Data'!D156)))),CONCATENATE("[",ROUND(OFFSET('Water Data'!$D$10,0,10*ROW('Water Data'!D156)),0),"]"),IF(AND(ISNUMBER(OFFSET('Water Data'!$D$10,0,10*ROW('Water Data'!D156))),BX162="",ISNUMBER(OFFSET('Water Data'!$D$10,0,10*ROW('Water Data'!D156)))),OFFSET('Water Data'!$D$10,0,10*ROW('Water Data'!D156)),NA())))</f>
        <v>#N/A</v>
      </c>
      <c r="J162" s="133" t="e">
        <f ca="1">+IF(AND(ISNUMBER(OFFSET('Water Data'!$E$5,0,10*ROW('Water Data'!E156))),BY162="Yes"),100-OFFSET('Water Data'!$E$5,0,10*ROW('Water Data'!E156)),IF(AND(ISNUMBER(OFFSET('Water Data'!$E$5,0,10*ROW('Water Data'!E156))),BY162="No",ISNUMBER(OFFSET('Water Data'!$E$5,0,10*ROW('Water Data'!E156)))),CONCATENATE("[",ROUND(100-OFFSET('Water Data'!$E$5,0,10*ROW('Water Data'!E156)),0),"]"),IF(AND(ISNUMBER(OFFSET('Water Data'!$E$5,0,10*ROW('Water Data'!E156))),BY162="",ISNUMBER(OFFSET('Water Data'!$E$5,0,10*ROW('Water Data'!E156)))),100-OFFSET('Water Data'!$E$5,0,10*ROW('Water Data'!E156)),NA())))</f>
        <v>#N/A</v>
      </c>
      <c r="K162" s="133" t="e">
        <f ca="1">+IF(AND(ISNUMBER(OFFSET('Water Data'!$E$7,0,10*ROW('Water Data'!E156))),BZ162="Yes"),OFFSET('Water Data'!$E$7,0,10*ROW('Water Data'!E156)),IF(AND(ISNUMBER(OFFSET('Water Data'!$E$7,0,10*ROW('Water Data'!E156))),BZ162="No",ISNUMBER(OFFSET('Water Data'!$E$7,0,10*ROW('Water Data'!E156)))),CONCATENATE("[",ROUND(OFFSET('Water Data'!$E$7,0,10*ROW('Water Data'!E156)),0),"]"),IF(AND(ISNUMBER(OFFSET('Water Data'!$E$7,0,10*ROW('Water Data'!E156))),BZ162="",ISNUMBER(OFFSET('Water Data'!$E$7,0,10*ROW('Water Data'!E156)))),OFFSET('Water Data'!$E$7,0,10*ROW('Water Data'!E156)),NA())))</f>
        <v>#N/A</v>
      </c>
      <c r="L162" s="133" t="e">
        <f ca="1">+IF(AND(ISNUMBER(OFFSET('Water Data'!$E$10,0,10*ROW('Water Data'!E156))),CA162="Yes"),OFFSET('Water Data'!$E$10,0,10*ROW('Water Data'!E156)),IF(AND(ISNUMBER(OFFSET('Water Data'!$E$10,0,10*ROW('Water Data'!E156))),CA162="No",ISNUMBER(OFFSET('Water Data'!$E$10,0,10*ROW('Water Data'!E156)))),CONCATENATE("[",ROUND(OFFSET('Water Data'!$E$10,0,10*ROW('Water Data'!E156)),0),"]"),IF(AND(ISNUMBER(OFFSET('Water Data'!$E$10,0,10*ROW('Water Data'!E156))),CA162="",ISNUMBER(OFFSET('Water Data'!$E$10,0,10*ROW('Water Data'!E156)))),OFFSET('Water Data'!$E$10,0,10*ROW('Water Data'!E156)),NA())))</f>
        <v>#N/A</v>
      </c>
      <c r="M162" s="133" t="e">
        <f ca="1">+IF(AND(ISNUMBER(OFFSET('Water Data'!$F$5,0,10*ROW('Water Data'!F156))),CB162="Yes"),100-OFFSET('Water Data'!$F$5,0,10*ROW('Water Data'!F156)),IF(AND(ISNUMBER(OFFSET('Water Data'!$F$5,0,10*ROW('Water Data'!F156))),CB162="No",ISNUMBER(OFFSET('Water Data'!$F$5,0,10*ROW('Water Data'!F156)))),CONCATENATE("[",ROUND(100-OFFSET('Water Data'!$F$5,0,10*ROW('Water Data'!F156)),0),"]"),IF(AND(ISNUMBER(OFFSET('Water Data'!$F$5,0,10*ROW('Water Data'!F156))),CB162="",ISNUMBER(OFFSET('Water Data'!$F$5,0,10*ROW('Water Data'!F156)))),100-OFFSET('Water Data'!$F$5,0,10*ROW('Water Data'!F156)),NA())))</f>
        <v>#N/A</v>
      </c>
      <c r="N162" s="133" t="e">
        <f ca="1">+IF(AND(ISNUMBER(OFFSET('Water Data'!$F$7,0,10*ROW('Water Data'!F156))),CC162="Yes"),OFFSET('Water Data'!$F$7,0,10*ROW('Water Data'!F156)),IF(AND(ISNUMBER(OFFSET('Water Data'!$F$7,0,10*ROW('Water Data'!F156))),CC162="No",ISNUMBER(OFFSET('Water Data'!$F$7,0,10*ROW('Water Data'!F156)))),CONCATENATE("[",ROUND(OFFSET('Water Data'!$F$7,0,10*ROW('Water Data'!F156)),0),"]"),IF(AND(ISNUMBER(OFFSET('Water Data'!$F$7,0,10*ROW('Water Data'!F156))),CC162="",ISNUMBER(OFFSET('Water Data'!$F$7,0,10*ROW('Water Data'!F156)))),OFFSET('Water Data'!$F$7,0,10*ROW('Water Data'!F156)),NA())))</f>
        <v>#N/A</v>
      </c>
      <c r="O162" s="133" t="e">
        <f ca="1">+IF(AND(ISNUMBER(OFFSET('Water Data'!$F$10,0,10*ROW('Water Data'!F156))),CD162="Yes"),OFFSET('Water Data'!$F$10,0,10*ROW('Water Data'!F156)),IF(AND(ISNUMBER(OFFSET('Water Data'!$F$10,0,10*ROW('Water Data'!F156))),CD162="No",ISNUMBER(OFFSET('Water Data'!$F$10,0,10*ROW('Water Data'!F156)))),CONCATENATE("[",ROUND(OFFSET('Water Data'!$F$10,0,10*ROW('Water Data'!F156)),0),"]"),IF(AND(ISNUMBER(OFFSET('Water Data'!$F$10,0,10*ROW('Water Data'!F156))),CD162="",ISNUMBER(OFFSET('Water Data'!$F$10,0,10*ROW('Water Data'!F156)))),OFFSET('Water Data'!$F$10,0,10*ROW('Water Data'!F156)),NA())))</f>
        <v>#N/A</v>
      </c>
      <c r="P162" s="133" t="e">
        <f ca="1">+IF(AND(ISNUMBER(OFFSET('Water Data'!$G$5,0,10*ROW('Water Data'!G156))),CE162="Yes"),100-OFFSET('Water Data'!$G$5,0,10*ROW('Water Data'!G156)),IF(AND(ISNUMBER(OFFSET('Water Data'!$G$5,0,10*ROW('Water Data'!G156))),CE162="No",ISNUMBER(OFFSET('Water Data'!$G$5,0,10*ROW('Water Data'!G156)))),CONCATENATE("[",ROUND(100-OFFSET('Water Data'!$G$5,0,10*ROW('Water Data'!G156)),0),"]"),IF(AND(ISNUMBER(OFFSET('Water Data'!$G$5,0,10*ROW('Water Data'!G156))),CE162="",ISNUMBER(OFFSET('Water Data'!$G$5,0,10*ROW('Water Data'!G156)))),100-OFFSET('Water Data'!$G$5,0,10*ROW('Water Data'!G156)),NA())))</f>
        <v>#N/A</v>
      </c>
      <c r="Q162" s="133" t="e">
        <f ca="1">+IF(AND(ISNUMBER(OFFSET('Water Data'!$G$7,0,10*ROW('Water Data'!G156))),CF162="Yes"),OFFSET('Water Data'!$G$7,0,10*ROW('Water Data'!G156)),IF(AND(ISNUMBER(OFFSET('Water Data'!$G$7,0,10*ROW('Water Data'!G156))),CF162="No",ISNUMBER(OFFSET('Water Data'!$G$7,0,10*ROW('Water Data'!G156)))),CONCATENATE("[",ROUND(OFFSET('Water Data'!$G$7,0,10*ROW('Water Data'!G156)),0),"]"),IF(AND(ISNUMBER(OFFSET('Water Data'!$G$7,0,10*ROW('Water Data'!G156))),CF162="",ISNUMBER(OFFSET('Water Data'!$G$7,0,10*ROW('Water Data'!G156)))),OFFSET('Water Data'!$G$7,0,10*ROW('Water Data'!G156)),NA())))</f>
        <v>#N/A</v>
      </c>
      <c r="R162" s="133" t="e">
        <f ca="1">+IF(AND(ISNUMBER(OFFSET('Water Data'!$G$10,0,10*ROW('Water Data'!G156))),CG162="Yes"),OFFSET('Water Data'!$G$10,0,10*ROW('Water Data'!G156)),IF(AND(ISNUMBER(OFFSET('Water Data'!$G$10,0,10*ROW('Water Data'!G156))),CG162="No",ISNUMBER(OFFSET('Water Data'!$G$10,0,10*ROW('Water Data'!G156)))),CONCATENATE("[",ROUND(OFFSET('Water Data'!$G$10,0,10*ROW('Water Data'!G156)),0),"]"),IF(AND(ISNUMBER(OFFSET('Water Data'!$G$10,0,10*ROW('Water Data'!G156))),CG162="",ISNUMBER(OFFSET('Water Data'!$G$10,0,10*ROW('Water Data'!G156)))),OFFSET('Water Data'!$G$10,0,10*ROW('Water Data'!G156)),NA())))</f>
        <v>#N/A</v>
      </c>
      <c r="S162" s="133" t="e">
        <f ca="1">+IF(AND(ISNUMBER(OFFSET('Water Data'!$H$5,0,10*ROW('Water Data'!H156))),CH162="Yes"),100-OFFSET('Water Data'!$H$5,0,10*ROW('Water Data'!H156)),IF(AND(ISNUMBER(OFFSET('Water Data'!$H$5,0,10*ROW('Water Data'!H156))),CH162="No",ISNUMBER(OFFSET('Water Data'!$H$5,0,10*ROW('Water Data'!H156)))),CONCATENATE("[",ROUND(100-OFFSET('Water Data'!$H$5,0,10*ROW('Water Data'!H156)),0),"]"),IF(AND(ISNUMBER(OFFSET('Water Data'!$H$5,0,10*ROW('Water Data'!H156))),CH162="",ISNUMBER(OFFSET('Water Data'!$H$5,0,10*ROW('Water Data'!H156)))),100-OFFSET('Water Data'!$H$5,0,10*ROW('Water Data'!H156)),NA())))</f>
        <v>#N/A</v>
      </c>
      <c r="T162" s="133" t="e">
        <f ca="1">+IF(AND(ISNUMBER(OFFSET('Water Data'!$H$7,0,10*ROW('Water Data'!H156))),CI162="Yes"),OFFSET('Water Data'!$H$7,0,10*ROW('Water Data'!H156)),IF(AND(ISNUMBER(OFFSET('Water Data'!$H$7,0,10*ROW('Water Data'!H156))),CI162="No",ISNUMBER(OFFSET('Water Data'!$H$7,0,10*ROW('Water Data'!H156)))),CONCATENATE("[",ROUND(OFFSET('Water Data'!$H$7,0,10*ROW('Water Data'!H156)),0),"]"),IF(AND(ISNUMBER(OFFSET('Water Data'!$H$7,0,10*ROW('Water Data'!H156))),CI162="",ISNUMBER(OFFSET('Water Data'!$H$7,0,10*ROW('Water Data'!H156)))),OFFSET('Water Data'!$H$7,0,10*ROW('Water Data'!H156)),NA())))</f>
        <v>#N/A</v>
      </c>
      <c r="U162" s="133" t="e">
        <f ca="1">+IF(AND(ISNUMBER(OFFSET('Water Data'!$H$10,0,10*ROW('Water Data'!H156))),CJ162="Yes"),OFFSET('Water Data'!$H$10,0,10*ROW('Water Data'!H156)),IF(AND(ISNUMBER(OFFSET('Water Data'!$H$10,0,10*ROW('Water Data'!H156))),CJ162="No",ISNUMBER(OFFSET('Water Data'!$H$10,0,10*ROW('Water Data'!H156)))),CONCATENATE("[",ROUND(OFFSET('Water Data'!$H$10,0,10*ROW('Water Data'!H156)),0),"]"),IF(AND(ISNUMBER(OFFSET('Water Data'!$H$10,0,10*ROW('Water Data'!H156))),CJ162="",ISNUMBER(OFFSET('Water Data'!$H$10,0,10*ROW('Water Data'!H156)))),OFFSET('Water Data'!$H$10,0,10*ROW('Water Data'!H156)),NA())))</f>
        <v>#N/A</v>
      </c>
      <c r="V162" s="134" t="e">
        <f ca="1">+IF(AND(ISNUMBER(OFFSET('Sanitation Data'!$C$5,0,10*ROW('Sanitation Data'!C156))),CK162="Yes"),100-OFFSET('Sanitation Data'!$C$5,0,10*ROW('Sanitation Data'!C156)),IF(AND(ISNUMBER(OFFSET('Sanitation Data'!$C$5,0,10*ROW('Sanitation Data'!C156))),CK162="No",ISNUMBER(OFFSET('Sanitation Data'!$C$5,0,10*ROW('Sanitation Data'!C156)))),CONCATENATE("[",ROUND(100-OFFSET('Sanitation Data'!$C$5,0,10*ROW('Sanitation Data'!C156)),0),"]"),IF(AND(ISNUMBER(OFFSET('Sanitation Data'!$C$5,0,10*ROW('Sanitation Data'!C156))),CK162="",ISNUMBER(OFFSET('Sanitation Data'!$C$5,0,10*ROW('Sanitation Data'!C156)))),100-OFFSET('Sanitation Data'!$C$5,0,10*ROW('Sanitation Data'!C156)),NA())))</f>
        <v>#N/A</v>
      </c>
      <c r="W162" s="134" t="e">
        <f ca="1">+IF(AND(ISNUMBER(OFFSET('Sanitation Data'!$C$7,0,10*ROW('Sanitation Data'!C156))),CL162="Yes"),OFFSET('Sanitation Data'!$C$7,0,10*ROW('Sanitation Data'!C156)),IF(AND(ISNUMBER(OFFSET('Sanitation Data'!$C$7,0,10*ROW('Sanitation Data'!C156))),CL162="No",ISNUMBER(OFFSET('Sanitation Data'!$C$7,0,10*ROW('Sanitation Data'!C156)))),CONCATENATE("[",ROUND(OFFSET('Sanitation Data'!$C$7,0,10*ROW('Sanitation Data'!C156)),0),"]"),IF(AND(ISNUMBER(OFFSET('Sanitation Data'!$C$7,0,10*ROW('Sanitation Data'!C156))),CL162="",ISNUMBER(OFFSET('Sanitation Data'!$C$7,0,10*ROW('Sanitation Data'!C156)))),OFFSET('Sanitation Data'!$C$7,0,10*ROW('Sanitation Data'!C156)),NA())))</f>
        <v>#N/A</v>
      </c>
      <c r="X162" s="134" t="e">
        <f ca="1">+IF(AND(ISNUMBER(OFFSET('Sanitation Data'!$C$11,0,10*ROW('Sanitation Data'!C156))),CM162="Yes"),OFFSET('Sanitation Data'!$C$11,0,10*ROW('Sanitation Data'!C156)),IF(AND(ISNUMBER(OFFSET('Sanitation Data'!$C$11,0,10*ROW('Sanitation Data'!C156))),CM162="No",ISNUMBER(OFFSET('Sanitation Data'!$C$11,0,10*ROW('Sanitation Data'!C156)))),CONCATENATE("[",ROUND(OFFSET('Sanitation Data'!$C$11,0,10*ROW('Sanitation Data'!C156)),0),"]"),IF(AND(ISNUMBER(OFFSET('Sanitation Data'!$C$11,0,10*ROW('Sanitation Data'!C156))),CM162="",ISNUMBER(OFFSET('Sanitation Data'!$C$11,0,10*ROW('Sanitation Data'!C156)))),OFFSET('Sanitation Data'!$C$11,0,10*ROW('Sanitation Data'!C156)),NA())))</f>
        <v>#N/A</v>
      </c>
      <c r="Y162" s="134" t="e">
        <f ca="1">+IF(AND(ISNUMBER(OFFSET('Sanitation Data'!$C$12,0,10*ROW('Sanitation Data'!C156))),CN162="Yes"),OFFSET('Sanitation Data'!$C$12,0,10*ROW('Sanitation Data'!C156)),IF(AND(ISNUMBER(OFFSET('Sanitation Data'!$C$12,0,10*ROW('Sanitation Data'!C156))),CN162="No",ISNUMBER(OFFSET('Sanitation Data'!$C$12,0,10*ROW('Sanitation Data'!C156)))),CONCATENATE("[",ROUND(OFFSET('Sanitation Data'!$C$12,0,10*ROW('Sanitation Data'!C156)),0),"]"),IF(AND(ISNUMBER(OFFSET('Sanitation Data'!$C$12,0,10*ROW('Sanitation Data'!C156))),CN162="",ISNUMBER(OFFSET('Sanitation Data'!$C$12,0,10*ROW('Sanitation Data'!C156)))),OFFSET('Sanitation Data'!$C$12,0,10*ROW('Sanitation Data'!C156)),NA())))</f>
        <v>#N/A</v>
      </c>
      <c r="Z162" s="134" t="e">
        <f ca="1">+IF(AND(ISNUMBER(OFFSET('Sanitation Data'!$C$13,0,10*ROW('Sanitation Data'!C156))),CO162="Yes"),OFFSET('Sanitation Data'!$C$13,0,10*ROW('Sanitation Data'!C156)),IF(AND(ISNUMBER(OFFSET('Sanitation Data'!$C$13,0,10*ROW('Sanitation Data'!C156))),CO162="No",ISNUMBER(OFFSET('Sanitation Data'!$C$13,0,10*ROW('Sanitation Data'!C156)))),CONCATENATE("[",ROUND(OFFSET('Sanitation Data'!$C$13,0,10*ROW('Sanitation Data'!C156)),0),"]"),IF(AND(ISNUMBER(OFFSET('Sanitation Data'!$C$13,0,10*ROW('Sanitation Data'!C156))),CO162="",ISNUMBER(OFFSET('Sanitation Data'!$C$13,0,10*ROW('Sanitation Data'!C156)))),OFFSET('Sanitation Data'!$C$13,0,10*ROW('Sanitation Data'!C156)),NA())))</f>
        <v>#N/A</v>
      </c>
      <c r="AA162" s="134" t="e">
        <f ca="1">+IF(AND(ISNUMBER(OFFSET('Sanitation Data'!$D$5,0,10*ROW('Sanitation Data'!D156))),CP162="Yes"),100-OFFSET('Sanitation Data'!$D$5,0,10*ROW('Sanitation Data'!D156)),IF(AND(ISNUMBER(OFFSET('Sanitation Data'!$D$5,0,10*ROW('Sanitation Data'!D156))),CP162="No",ISNUMBER(OFFSET('Sanitation Data'!$D$5,0,10*ROW('Sanitation Data'!D156)))),CONCATENATE("[",ROUND(100-OFFSET('Sanitation Data'!$D$5,0,10*ROW('Sanitation Data'!D156)),0),"]"),IF(AND(ISNUMBER(OFFSET('Sanitation Data'!$D$5,0,10*ROW('Sanitation Data'!D156))),CP162="",ISNUMBER(OFFSET('Sanitation Data'!$D$5,0,10*ROW('Sanitation Data'!D156)))),100-OFFSET('Sanitation Data'!$D$5,0,10*ROW('Sanitation Data'!D156)),NA())))</f>
        <v>#N/A</v>
      </c>
      <c r="AB162" s="134" t="e">
        <f ca="1">+IF(AND(ISNUMBER(OFFSET('Sanitation Data'!$D$7,0,10*ROW('Sanitation Data'!D156))),CQ162="Yes"),OFFSET('Sanitation Data'!$D$7,0,10*ROW('Sanitation Data'!G156)),IF(AND(ISNUMBER(OFFSET('Sanitation Data'!$D$7,0,10*ROW('Sanitation Data'!D156))),CQ162="No",ISNUMBER(OFFSET('Sanitation Data'!$D$7,0,10*ROW('Sanitation Data'!D156)))),CONCATENATE("[",ROUND(OFFSET('Sanitation Data'!$D$7,0,10*ROW('Sanitation Data'!D156)),0),"]"),IF(AND(ISNUMBER(OFFSET('Sanitation Data'!$D$7,0,10*ROW('Sanitation Data'!D156))),CQ162="",ISNUMBER(OFFSET('Sanitation Data'!$D$7,0,10*ROW('Sanitation Data'!D156)))),OFFSET('Sanitation Data'!$D$7,0,10*ROW('Sanitation Data'!D156)),NA())))</f>
        <v>#N/A</v>
      </c>
      <c r="AC162" s="134" t="e">
        <f ca="1">+IF(AND(ISNUMBER(OFFSET('Sanitation Data'!$D$11,0,10*ROW('Sanitation Data'!D156))),CR162="Yes"),OFFSET('Sanitation Data'!$D$11,0,10*ROW('Sanitation Data'!D156)),IF(AND(ISNUMBER(OFFSET('Sanitation Data'!$D$11,0,10*ROW('Sanitation Data'!D156))),CR162="No",ISNUMBER(OFFSET('Sanitation Data'!$D$11,0,10*ROW('Sanitation Data'!D156)))),CONCATENATE("[",ROUND(OFFSET('Sanitation Data'!$D$11,0,10*ROW('Sanitation Data'!D156)),0),"]"),IF(AND(ISNUMBER(OFFSET('Sanitation Data'!$D$11,0,10*ROW('Sanitation Data'!D156))),CR162="",ISNUMBER(OFFSET('Sanitation Data'!$D$11,0,10*ROW('Sanitation Data'!D156)))),OFFSET('Sanitation Data'!$D$11,0,10*ROW('Sanitation Data'!D156)),NA())))</f>
        <v>#N/A</v>
      </c>
      <c r="AD162" s="134" t="e">
        <f ca="1">+IF(AND(ISNUMBER(OFFSET('Sanitation Data'!$D$12,0,10*ROW('Sanitation Data'!D156))),CS162="Yes"),OFFSET('Sanitation Data'!$D$12,0,10*ROW('Sanitation Data'!D156)),IF(AND(ISNUMBER(OFFSET('Sanitation Data'!$D$12,0,10*ROW('Sanitation Data'!D156))),CS162="No",ISNUMBER(OFFSET('Sanitation Data'!$D$12,0,10*ROW('Sanitation Data'!D156)))),CONCATENATE("[",ROUND(OFFSET('Sanitation Data'!$D$12,0,10*ROW('Sanitation Data'!D156)),0),"]"),IF(AND(ISNUMBER(OFFSET('Sanitation Data'!$D$12,0,10*ROW('Sanitation Data'!D156))),CS162="",ISNUMBER(OFFSET('Sanitation Data'!$D$12,0,10*ROW('Sanitation Data'!D156)))),OFFSET('Sanitation Data'!$D$12,0,10*ROW('Sanitation Data'!D156)),NA())))</f>
        <v>#N/A</v>
      </c>
      <c r="AE162" s="134" t="e">
        <f ca="1">+IF(AND(ISNUMBER(OFFSET('Sanitation Data'!$D$13,0,10*ROW('Sanitation Data'!D156))),CT162="Yes"),OFFSET('Sanitation Data'!$D$13,0,10*ROW('Sanitation Data'!D156)),IF(AND(ISNUMBER(OFFSET('Sanitation Data'!$D$13,0,10*ROW('Sanitation Data'!D156))),CT162="No",ISNUMBER(OFFSET('Sanitation Data'!$D$13,0,10*ROW('Sanitation Data'!D156)))),CONCATENATE("[",ROUND(OFFSET('Sanitation Data'!$D$13,0,10*ROW('Sanitation Data'!D156)),0),"]"),IF(AND(ISNUMBER(OFFSET('Sanitation Data'!$D$13,0,10*ROW('Sanitation Data'!D156))),CT162="",ISNUMBER(OFFSET('Sanitation Data'!$D$13,0,10*ROW('Sanitation Data'!D156)))),OFFSET('Sanitation Data'!$D$13,0,10*ROW('Sanitation Data'!D156)),NA())))</f>
        <v>#N/A</v>
      </c>
      <c r="AF162" s="134" t="e">
        <f ca="1">+IF(AND(ISNUMBER(OFFSET('Sanitation Data'!$E$5,0,10*ROW('Sanitation Data'!E156))),CU162="Yes"),100-OFFSET('Sanitation Data'!$E$5,0,10*ROW('Sanitation Data'!E156)),IF(AND(ISNUMBER(OFFSET('Sanitation Data'!$E$5,0,10*ROW('Sanitation Data'!E156))),CU162="No",ISNUMBER(OFFSET('Sanitation Data'!$E$5,0,10*ROW('Sanitation Data'!E156)))),CONCATENATE("[",ROUND(100-OFFSET('Sanitation Data'!$E$5,0,10*ROW('Sanitation Data'!E156)),0),"]"),IF(AND(ISNUMBER(OFFSET('Sanitation Data'!$E$5,0,10*ROW('Sanitation Data'!E156))),CU162="",ISNUMBER(OFFSET('Sanitation Data'!$E$5,0,10*ROW('Sanitation Data'!E156)))),100-OFFSET('Sanitation Data'!$E$5,0,10*ROW('Sanitation Data'!E156)),NA())))</f>
        <v>#N/A</v>
      </c>
      <c r="AG162" s="134" t="e">
        <f ca="1">+IF(AND(ISNUMBER(OFFSET('Sanitation Data'!$E$7,0,10*ROW('Sanitation Data'!E156))),CV162="Yes"),OFFSET('Sanitation Data'!$E$7,0,10*ROW('Sanitation Data'!E156)),IF(AND(ISNUMBER(OFFSET('Sanitation Data'!$E$7,0,10*ROW('Sanitation Data'!E156))),CV162="No",ISNUMBER(OFFSET('Sanitation Data'!$E$7,0,10*ROW('Sanitation Data'!E156)))),CONCATENATE("[",ROUND(OFFSET('Sanitation Data'!$E$7,0,10*ROW('Sanitation Data'!E156)),0),"]"),IF(AND(ISNUMBER(OFFSET('Sanitation Data'!$E$7,0,10*ROW('Sanitation Data'!E156))),CV162="",ISNUMBER(OFFSET('Sanitation Data'!$E$7,0,10*ROW('Sanitation Data'!E156)))),OFFSET('Sanitation Data'!$E$7,0,10*ROW('Sanitation Data'!E156)),NA())))</f>
        <v>#N/A</v>
      </c>
      <c r="AH162" s="134" t="e">
        <f ca="1">+IF(AND(ISNUMBER(OFFSET('Sanitation Data'!$E$11,0,10*ROW('Sanitation Data'!E156))),CW162="Yes"),OFFSET('Sanitation Data'!$E$11,0,10*ROW('Sanitation Data'!E156)),IF(AND(ISNUMBER(OFFSET('Sanitation Data'!$E$11,0,10*ROW('Sanitation Data'!E156))),CW162="No",ISNUMBER(OFFSET('Sanitation Data'!$E$11,0,10*ROW('Sanitation Data'!E156)))),CONCATENATE("[",ROUND(OFFSET('Sanitation Data'!$E$11,0,10*ROW('Sanitation Data'!E156)),0),"]"),IF(AND(ISNUMBER(OFFSET('Sanitation Data'!$E$11,0,10*ROW('Sanitation Data'!E156))),CW162="",ISNUMBER(OFFSET('Sanitation Data'!$E$11,0,10*ROW('Sanitation Data'!E156)))),OFFSET('Sanitation Data'!$E$11,0,10*ROW('Sanitation Data'!E156)),NA())))</f>
        <v>#N/A</v>
      </c>
      <c r="AI162" s="134" t="e">
        <f ca="1">+IF(AND(ISNUMBER(OFFSET('Sanitation Data'!$E$12,0,10*ROW('Sanitation Data'!E156))),CX162="Yes"),OFFSET('Sanitation Data'!$E$12,0,10*ROW('Sanitation Data'!E156)),IF(AND(ISNUMBER(OFFSET('Sanitation Data'!$E$12,0,10*ROW('Sanitation Data'!E156))),CX162="No",ISNUMBER(OFFSET('Sanitation Data'!$E$12,0,10*ROW('Sanitation Data'!E156)))),CONCATENATE("[",ROUND(OFFSET('Sanitation Data'!$E$12,0,10*ROW('Sanitation Data'!E156)),0),"]"),IF(AND(ISNUMBER(OFFSET('Sanitation Data'!$E$12,0,10*ROW('Sanitation Data'!E156))),CX162="",ISNUMBER(OFFSET('Sanitation Data'!$E$12,0,10*ROW('Sanitation Data'!E156)))),OFFSET('Sanitation Data'!$E$12,0,10*ROW('Sanitation Data'!E156)),NA())))</f>
        <v>#N/A</v>
      </c>
      <c r="AJ162" s="134" t="e">
        <f ca="1">+IF(AND(ISNUMBER(OFFSET('Sanitation Data'!$E$13,0,10*ROW('Sanitation Data'!E156))),CY162="Yes"),OFFSET('Sanitation Data'!$E$13,0,10*ROW('Sanitation Data'!E156)),IF(AND(ISNUMBER(OFFSET('Sanitation Data'!$E$13,0,10*ROW('Sanitation Data'!E156))),CY162="No",ISNUMBER(OFFSET('Sanitation Data'!$E$13,0,10*ROW('Sanitation Data'!E156)))),CONCATENATE("[",ROUND(OFFSET('Sanitation Data'!$E$13,0,10*ROW('Sanitation Data'!E156)),0),"]"),IF(AND(ISNUMBER(OFFSET('Sanitation Data'!$E$13,0,10*ROW('Sanitation Data'!E156))),CY162="",ISNUMBER(OFFSET('Sanitation Data'!$E$13,0,10*ROW('Sanitation Data'!E156)))),OFFSET('Sanitation Data'!$E$13,0,10*ROW('Sanitation Data'!E156)),NA())))</f>
        <v>#N/A</v>
      </c>
      <c r="AK162" s="134" t="e">
        <f ca="1">+IF(AND(ISNUMBER(OFFSET('Sanitation Data'!$F$5,0,10*ROW('Sanitation Data'!F156))),CZ162="Yes"),100-OFFSET('Sanitation Data'!$F$5,0,10*ROW('Sanitation Data'!F156)),IF(AND(ISNUMBER(OFFSET('Sanitation Data'!$F$5,0,10*ROW('Sanitation Data'!F156))),CZ162="No",ISNUMBER(OFFSET('Sanitation Data'!$F$5,0,10*ROW('Sanitation Data'!F156)))),CONCATENATE("[",ROUND(100-OFFSET('Sanitation Data'!$F$5,0,10*ROW('Sanitation Data'!F156)),0),"]"),IF(AND(ISNUMBER(OFFSET('Sanitation Data'!$F$5,0,10*ROW('Sanitation Data'!F156))),CZ162="",ISNUMBER(OFFSET('Sanitation Data'!$F$5,0,10*ROW('Sanitation Data'!F156)))),100-OFFSET('Sanitation Data'!$F$5,0,10*ROW('Sanitation Data'!F156)),NA())))</f>
        <v>#N/A</v>
      </c>
      <c r="AL162" s="134" t="e">
        <f ca="1">+IF(AND(ISNUMBER(OFFSET('Sanitation Data'!$F$7,0,10*ROW('Sanitation Data'!F156))),DA162="Yes"),OFFSET('Sanitation Data'!$F$7,0,10*ROW('Sanitation Data'!F156)),IF(AND(ISNUMBER(OFFSET('Sanitation Data'!$F$7,0,10*ROW('Sanitation Data'!F156))),DA162="No",ISNUMBER(OFFSET('Sanitation Data'!$F$7,0,10*ROW('Sanitation Data'!F156)))),CONCATENATE("[",ROUND(OFFSET('Sanitation Data'!$F$7,0,10*ROW('Sanitation Data'!F156)),0),"]"),IF(AND(ISNUMBER(OFFSET('Sanitation Data'!$F$7,0,10*ROW('Sanitation Data'!F156))),DA162="",ISNUMBER(OFFSET('Sanitation Data'!$F$7,0,10*ROW('Sanitation Data'!F156)))),OFFSET('Sanitation Data'!$F$7,0,10*ROW('Sanitation Data'!F156)),NA())))</f>
        <v>#N/A</v>
      </c>
      <c r="AM162" s="134" t="e">
        <f ca="1">+IF(AND(ISNUMBER(OFFSET('Sanitation Data'!$F$11,0,10*ROW('Sanitation Data'!F156))),DB162="Yes"),OFFSET('Sanitation Data'!$F$11,0,10*ROW('Sanitation Data'!F156)),IF(AND(ISNUMBER(OFFSET('Sanitation Data'!$F$11,0,10*ROW('Sanitation Data'!F156))),DB162="No",ISNUMBER(OFFSET('Sanitation Data'!$F$11,0,10*ROW('Sanitation Data'!F156)))),CONCATENATE("[",ROUND(OFFSET('Sanitation Data'!$F$11,0,10*ROW('Sanitation Data'!F156)),0),"]"),IF(AND(ISNUMBER(OFFSET('Sanitation Data'!$F$11,0,10*ROW('Sanitation Data'!F156))),DB162="",ISNUMBER(OFFSET('Sanitation Data'!$F$11,0,10*ROW('Sanitation Data'!F156)))),OFFSET('Sanitation Data'!$F$11,0,10*ROW('Sanitation Data'!F156)),NA())))</f>
        <v>#N/A</v>
      </c>
      <c r="AN162" s="134" t="e">
        <f ca="1">+IF(AND(ISNUMBER(OFFSET('Sanitation Data'!$F$12,0,10*ROW('Sanitation Data'!F156))),DC162="Yes"),OFFSET('Sanitation Data'!$F$12,0,10*ROW('Sanitation Data'!F156)),IF(AND(ISNUMBER(OFFSET('Sanitation Data'!$F$12,0,10*ROW('Sanitation Data'!F156))),DC162="No",ISNUMBER(OFFSET('Sanitation Data'!$F$12,0,10*ROW('Sanitation Data'!F156)))),CONCATENATE("[",ROUND(OFFSET('Sanitation Data'!$F$12,0,10*ROW('Sanitation Data'!F156)),0),"]"),IF(AND(ISNUMBER(OFFSET('Sanitation Data'!$F$12,0,10*ROW('Sanitation Data'!F156))),DC162="",ISNUMBER(OFFSET('Sanitation Data'!$F$12,0,10*ROW('Sanitation Data'!F156)))),OFFSET('Sanitation Data'!$F$12,0,10*ROW('Sanitation Data'!F156)),NA())))</f>
        <v>#N/A</v>
      </c>
      <c r="AO162" s="134" t="e">
        <f ca="1">+IF(AND(ISNUMBER(OFFSET('Sanitation Data'!$F$13,0,10*ROW('Sanitation Data'!F156))),DD162="Yes"),OFFSET('Sanitation Data'!$F$13,0,10*ROW('Sanitation Data'!F156)),IF(AND(ISNUMBER(OFFSET('Sanitation Data'!$F$13,0,10*ROW('Sanitation Data'!F156))),DD162="No",ISNUMBER(OFFSET('Sanitation Data'!$F$13,0,10*ROW('Sanitation Data'!F156)))),CONCATENATE("[",ROUND(OFFSET('Sanitation Data'!$F$13,0,10*ROW('Sanitation Data'!F156)),0),"]"),IF(AND(ISNUMBER(OFFSET('Sanitation Data'!$F$13,0,10*ROW('Sanitation Data'!F156))),DD162="",ISNUMBER(OFFSET('Sanitation Data'!$F$13,0,10*ROW('Sanitation Data'!F156)))),OFFSET('Sanitation Data'!$F$13,0,10*ROW('Sanitation Data'!F156)),NA())))</f>
        <v>#N/A</v>
      </c>
      <c r="AP162" s="134" t="e">
        <f ca="1">+IF(AND(ISNUMBER(OFFSET('Sanitation Data'!$G$5,0,10*ROW('Sanitation Data'!G156))),DE162="Yes"),100-OFFSET('Sanitation Data'!$G$5,0,10*ROW('Sanitation Data'!G156)),IF(AND(ISNUMBER(OFFSET('Sanitation Data'!$G$5,0,10*ROW('Sanitation Data'!G156))),DE162="No",ISNUMBER(OFFSET('Sanitation Data'!$G$5,0,10*ROW('Sanitation Data'!G156)))),CONCATENATE("[",ROUND(100-OFFSET('Sanitation Data'!$G$5,0,10*ROW('Sanitation Data'!G156)),0),"]"),IF(AND(ISNUMBER(OFFSET('Sanitation Data'!$G$5,0,10*ROW('Sanitation Data'!G156))),DE162="",ISNUMBER(OFFSET('Sanitation Data'!$G$5,0,10*ROW('Sanitation Data'!G156)))),100-OFFSET('Sanitation Data'!$G$5,0,10*ROW('Sanitation Data'!G156)),NA())))</f>
        <v>#N/A</v>
      </c>
      <c r="AQ162" s="134" t="e">
        <f ca="1">+IF(AND(ISNUMBER(OFFSET('Sanitation Data'!$G$7,0,10*ROW('Sanitation Data'!G156))),DF162="Yes"),OFFSET('Sanitation Data'!$G$7,0,10*ROW('Sanitation Data'!G156)),IF(AND(ISNUMBER(OFFSET('Sanitation Data'!$G$7,0,10*ROW('Sanitation Data'!G156))),DF162="No",ISNUMBER(OFFSET('Sanitation Data'!$G$7,0,10*ROW('Sanitation Data'!G156)))),CONCATENATE("[",ROUND(OFFSET('Sanitation Data'!$G$7,0,10*ROW('Sanitation Data'!G156)),0),"]"),IF(AND(ISNUMBER(OFFSET('Sanitation Data'!$G$7,0,10*ROW('Sanitation Data'!G156))),DF162="",ISNUMBER(OFFSET('Sanitation Data'!$G$7,0,10*ROW('Sanitation Data'!G156)))),OFFSET('Sanitation Data'!$G$7,0,10*ROW('Sanitation Data'!G156)),NA())))</f>
        <v>#N/A</v>
      </c>
      <c r="AR162" s="134" t="e">
        <f ca="1">+IF(AND(ISNUMBER(OFFSET('Sanitation Data'!$G$11,0,10*ROW('Sanitation Data'!G156))),DG162="Yes"),OFFSET('Sanitation Data'!$G$11,0,10*ROW('Sanitation Data'!G156)),IF(AND(ISNUMBER(OFFSET('Sanitation Data'!$G$11,0,10*ROW('Sanitation Data'!G156))),DG162="No",ISNUMBER(OFFSET('Sanitation Data'!$G$11,0,10*ROW('Sanitation Data'!G156)))),CONCATENATE("[",ROUND(OFFSET('Sanitation Data'!$G$11,0,10*ROW('Sanitation Data'!G156)),0),"]"),IF(AND(ISNUMBER(OFFSET('Sanitation Data'!$G$11,0,10*ROW('Sanitation Data'!G156))),DG162="",ISNUMBER(OFFSET('Sanitation Data'!$G$11,0,10*ROW('Sanitation Data'!G156)))),OFFSET('Sanitation Data'!$G$11,0,10*ROW('Sanitation Data'!G156)),NA())))</f>
        <v>#N/A</v>
      </c>
      <c r="AS162" s="134" t="e">
        <f ca="1">+IF(AND(ISNUMBER(OFFSET('Sanitation Data'!$G$12,0,10*ROW('Sanitation Data'!G156))),DH162="Yes"),OFFSET('Sanitation Data'!$G$12,0,10*ROW('Sanitation Data'!G156)),IF(AND(ISNUMBER(OFFSET('Sanitation Data'!$G$12,0,10*ROW('Sanitation Data'!G156))),DH162="No",ISNUMBER(OFFSET('Sanitation Data'!$G$12,0,10*ROW('Sanitation Data'!G156)))),CONCATENATE("[",ROUND(OFFSET('Sanitation Data'!$G$12,0,10*ROW('Sanitation Data'!G156)),0),"]"),IF(AND(ISNUMBER(OFFSET('Sanitation Data'!$G$12,0,10*ROW('Sanitation Data'!G156))),DH162="",ISNUMBER(OFFSET('Sanitation Data'!$G$12,0,10*ROW('Sanitation Data'!G156)))),OFFSET('Sanitation Data'!$G$12,0,10*ROW('Sanitation Data'!G156)),NA())))</f>
        <v>#N/A</v>
      </c>
      <c r="AT162" s="134" t="e">
        <f ca="1">+IF(AND(ISNUMBER(OFFSET('Sanitation Data'!$G$13,0,10*ROW('Sanitation Data'!G156))),DI162="Yes"),OFFSET('Sanitation Data'!$G$13,0,10*ROW('Sanitation Data'!G156)),IF(AND(ISNUMBER(OFFSET('Sanitation Data'!$G$13,0,10*ROW('Sanitation Data'!G156))),DI162="No",ISNUMBER(OFFSET('Sanitation Data'!$G$13,0,10*ROW('Sanitation Data'!G156)))),CONCATENATE("[",ROUND(OFFSET('Sanitation Data'!$G$13,0,10*ROW('Sanitation Data'!G156)),0),"]"),IF(AND(ISNUMBER(OFFSET('Sanitation Data'!$G$13,0,10*ROW('Sanitation Data'!G156))),DI162="",ISNUMBER(OFFSET('Sanitation Data'!$G$13,0,10*ROW('Sanitation Data'!G156)))),OFFSET('Sanitation Data'!$G$13,0,10*ROW('Sanitation Data'!G156)),NA())))</f>
        <v>#N/A</v>
      </c>
      <c r="AU162" s="134" t="e">
        <f ca="1">+IF(AND(ISNUMBER(OFFSET('Sanitation Data'!$H$5,0,10*ROW('Sanitation Data'!H156))),DJ162="Yes"),100-OFFSET('Sanitation Data'!$H$5,0,10*ROW('Sanitation Data'!H156)),IF(AND(ISNUMBER(OFFSET('Sanitation Data'!$H$5,0,10*ROW('Sanitation Data'!H156))),DJ162="No",ISNUMBER(OFFSET('Sanitation Data'!$H$5,0,10*ROW('Sanitation Data'!H156)))),CONCATENATE("[",ROUND(100-OFFSET('Sanitation Data'!$H$5,0,10*ROW('Sanitation Data'!H156)),0),"]"),IF(AND(ISNUMBER(OFFSET('Sanitation Data'!$H$5,0,10*ROW('Sanitation Data'!H156))),DJ162="",ISNUMBER(OFFSET('Sanitation Data'!$H$5,0,10*ROW('Sanitation Data'!H156)))),100-OFFSET('Sanitation Data'!$H$5,0,10*ROW('Sanitation Data'!H156)),NA())))</f>
        <v>#N/A</v>
      </c>
      <c r="AV162" s="134" t="e">
        <f ca="1">+IF(AND(ISNUMBER(OFFSET('Sanitation Data'!$H$7,0,10*ROW('Sanitation Data'!H156))),DK162="Yes"),OFFSET('Sanitation Data'!$H$7,0,10*ROW('Sanitation Data'!H156)),IF(AND(ISNUMBER(OFFSET('Sanitation Data'!$H$7,0,10*ROW('Sanitation Data'!H156))),DK162="No",ISNUMBER(OFFSET('Sanitation Data'!$H$7,0,10*ROW('Sanitation Data'!H156)))),CONCATENATE("[",ROUND(OFFSET('Sanitation Data'!$H$7,0,10*ROW('Sanitation Data'!H156)),0),"]"),IF(AND(ISNUMBER(OFFSET('Sanitation Data'!$H$7,0,10*ROW('Sanitation Data'!H156))),DK162="",ISNUMBER(OFFSET('Sanitation Data'!$H$7,0,10*ROW('Sanitation Data'!H156)))),OFFSET('Sanitation Data'!$H$7,0,10*ROW('Sanitation Data'!H156)),NA())))</f>
        <v>#N/A</v>
      </c>
      <c r="AW162" s="134" t="e">
        <f ca="1">+IF(AND(ISNUMBER(OFFSET('Sanitation Data'!$H$11,0,10*ROW('Sanitation Data'!H156))),DL162="Yes"),OFFSET('Sanitation Data'!$H$11,0,10*ROW('Sanitation Data'!H156)),IF(AND(ISNUMBER(OFFSET('Sanitation Data'!$H$11,0,10*ROW('Sanitation Data'!H156))),DL162="No",ISNUMBER(OFFSET('Sanitation Data'!$H$11,0,10*ROW('Sanitation Data'!H156)))),CONCATENATE("[",ROUND(OFFSET('Sanitation Data'!$H$11,0,10*ROW('Sanitation Data'!H156)),0),"]"),IF(AND(ISNUMBER(OFFSET('Sanitation Data'!$H$11,0,10*ROW('Sanitation Data'!H156))),DL162="",ISNUMBER(OFFSET('Sanitation Data'!$H$11,0,10*ROW('Sanitation Data'!H156)))),OFFSET('Sanitation Data'!$H$11,0,10*ROW('Sanitation Data'!H156)),NA())))</f>
        <v>#N/A</v>
      </c>
      <c r="AX162" s="134" t="e">
        <f ca="1">+IF(AND(ISNUMBER(OFFSET('Sanitation Data'!$H$12,0,10*ROW('Sanitation Data'!H156))),DM162="Yes"),OFFSET('Sanitation Data'!$H$12,0,10*ROW('Sanitation Data'!H156)),IF(AND(ISNUMBER(OFFSET('Sanitation Data'!$H$12,0,10*ROW('Sanitation Data'!H156))),DM162="No",ISNUMBER(OFFSET('Sanitation Data'!$H$12,0,10*ROW('Sanitation Data'!H156)))),CONCATENATE("[",ROUND(OFFSET('Sanitation Data'!$H$12,0,10*ROW('Sanitation Data'!H156)),0),"]"),IF(AND(ISNUMBER(OFFSET('Sanitation Data'!$H$12,0,10*ROW('Sanitation Data'!H156))),DM162="",ISNUMBER(OFFSET('Sanitation Data'!$H$12,0,10*ROW('Sanitation Data'!H156)))),OFFSET('Sanitation Data'!$H$12,0,10*ROW('Sanitation Data'!H156)),NA())))</f>
        <v>#N/A</v>
      </c>
      <c r="AY162" s="134" t="e">
        <f ca="1">+IF(AND(ISNUMBER(OFFSET('Sanitation Data'!$H$13,0,10*ROW('Sanitation Data'!H156))),DN162="Yes"),OFFSET('Sanitation Data'!$H$13,0,10*ROW('Sanitation Data'!H156)),IF(AND(ISNUMBER(OFFSET('Sanitation Data'!$H$13,0,10*ROW('Sanitation Data'!H156))),DN162="No",ISNUMBER(OFFSET('Sanitation Data'!$H$13,0,10*ROW('Sanitation Data'!H156)))),CONCATENATE("[",ROUND(OFFSET('Sanitation Data'!$H$13,0,10*ROW('Sanitation Data'!H156)),0),"]"),IF(AND(ISNUMBER(OFFSET('Sanitation Data'!$H$13,0,10*ROW('Sanitation Data'!H156))),DN162="",ISNUMBER(OFFSET('Sanitation Data'!$H$13,0,10*ROW('Sanitation Data'!H156)))),OFFSET('Sanitation Data'!$H$13,0,10*ROW('Sanitation Data'!H156)),NA())))</f>
        <v>#N/A</v>
      </c>
      <c r="AZ162" s="135" t="e">
        <f ca="1">+IF(AND(ISNUMBER(OFFSET('Hygiene Data'!$C$6,0,10*ROW('Hygiene Data'!C156))),DO162="Yes"),OFFSET('Hygiene Data'!$C$6,0,10*ROW('Hygiene Data'!C156)),IF(AND(ISNUMBER(OFFSET('Hygiene Data'!$C$6,0,10*ROW('Hygiene Data'!C156))),DO162="No",ISNUMBER(OFFSET('Hygiene Data'!$C$6,0,10*ROW('Hygiene Data'!C156)))),CONCATENATE("[",ROUND(OFFSET('Hygiene Data'!$C$6,0,10*ROW('Hygiene Data'!C156)),0),"]"),IF(AND(ISNUMBER(OFFSET('Hygiene Data'!$C$6,0,10*ROW('Hygiene Data'!C156))),DO162="",ISNUMBER(OFFSET('Hygiene Data'!$C$6,0,10*ROW('Hygiene Data'!C156)))),OFFSET('Hygiene Data'!$C$6,0,10*ROW('Hygiene Data'!C156)),NA())))</f>
        <v>#N/A</v>
      </c>
      <c r="BA162" s="135" t="e">
        <f ca="1">+IF(AND(ISNUMBER(OFFSET('Hygiene Data'!$C$8,0,10*ROW('Hygiene Data'!C156))),DP162="Yes"),OFFSET('Hygiene Data'!$C$8,0,10*ROW('Hygiene Data'!C156)),IF(AND(ISNUMBER(OFFSET('Hygiene Data'!$C$8,0,10*ROW('Hygiene Data'!C156))),DP162="No",ISNUMBER(OFFSET('Hygiene Data'!$C$8,0,10*ROW('Hygiene Data'!C156)))),CONCATENATE("[",ROUND(OFFSET('Hygiene Data'!$C$8,0,10*ROW('Hygiene Data'!C156)),0),"]"),IF(AND(ISNUMBER(OFFSET('Hygiene Data'!$C$8,0,10*ROW('Hygiene Data'!C156))),DP162="",ISNUMBER(OFFSET('Hygiene Data'!$C$8,0,10*ROW('Hygiene Data'!C156)))),OFFSET('Hygiene Data'!$C$8,0,10*ROW('Hygiene Data'!C156)),NA())))</f>
        <v>#N/A</v>
      </c>
      <c r="BB162" s="135" t="e">
        <f ca="1">+IF(AND(ISNUMBER(OFFSET('Hygiene Data'!$C$10,0,10*ROW('Hygiene Data'!C156))),DQ162="Yes"),OFFSET('Hygiene Data'!$C$10,0,10*ROW('Hygiene Data'!C156)),IF(AND(ISNUMBER(OFFSET('Hygiene Data'!$C$10,0,10*ROW('Hygiene Data'!C156))),DQ162="No",ISNUMBER(OFFSET('Hygiene Data'!$C$10,0,10*ROW('Hygiene Data'!C156)))),CONCATENATE("[",ROUND(OFFSET('Hygiene Data'!$C$10,0,10*ROW('Hygiene Data'!C156)),0),"]"),IF(AND(ISNUMBER(OFFSET('Hygiene Data'!$C$10,0,10*ROW('Hygiene Data'!C156))),DQ162="",ISNUMBER(OFFSET('Hygiene Data'!$C$10,0,10*ROW('Hygiene Data'!C156)))),OFFSET('Hygiene Data'!$C$10,0,10*ROW('Hygiene Data'!C156)),NA())))</f>
        <v>#N/A</v>
      </c>
      <c r="BC162" s="135" t="e">
        <f ca="1">+IF(AND(ISNUMBER(OFFSET('Hygiene Data'!$D$6,0,10*ROW('Hygiene Data'!D156))),DR162="Yes"),OFFSET('Hygiene Data'!$D$6,0,10*ROW('Hygiene Data'!D156)),IF(AND(ISNUMBER(OFFSET('Hygiene Data'!$D$6,0,10*ROW('Hygiene Data'!D156))),DR162="No",ISNUMBER(OFFSET('Hygiene Data'!$D$6,0,10*ROW('Hygiene Data'!D156)))),CONCATENATE("[",ROUND(OFFSET('Hygiene Data'!$D$6,0,10*ROW('Hygiene Data'!D156)),0),"]"),IF(AND(ISNUMBER(OFFSET('Hygiene Data'!$D$6,0,10*ROW('Hygiene Data'!D156))),DR162="",ISNUMBER(OFFSET('Hygiene Data'!$D$6,0,10*ROW('Hygiene Data'!D156)))),OFFSET('Hygiene Data'!$D$6,0,10*ROW('Hygiene Data'!D156)),NA())))</f>
        <v>#N/A</v>
      </c>
      <c r="BD162" s="135" t="e">
        <f ca="1">+IF(AND(ISNUMBER(OFFSET('Hygiene Data'!$D$8,0,10*ROW('Hygiene Data'!D156))),DS162="Yes"),OFFSET('Hygiene Data'!$D$8,0,10*ROW('Hygiene Data'!D156)),IF(AND(ISNUMBER(OFFSET('Hygiene Data'!$D$8,0,10*ROW('Hygiene Data'!D156))),DS162="No",ISNUMBER(OFFSET('Hygiene Data'!$D$8,0,10*ROW('Hygiene Data'!D156)))),CONCATENATE("[",ROUND(OFFSET('Hygiene Data'!$D$8,0,10*ROW('Hygiene Data'!D156)),0),"]"),IF(AND(ISNUMBER(OFFSET('Hygiene Data'!$D$8,0,10*ROW('Hygiene Data'!D156))),DS162="",ISNUMBER(OFFSET('Hygiene Data'!$D$8,0,10*ROW('Hygiene Data'!D156)))),OFFSET('Hygiene Data'!$D$8,0,10*ROW('Hygiene Data'!D156)),NA())))</f>
        <v>#N/A</v>
      </c>
      <c r="BE162" s="135" t="e">
        <f ca="1">+IF(AND(ISNUMBER(OFFSET('Hygiene Data'!$D$10,0,10*ROW('Hygiene Data'!D156))),DT162="Yes"),OFFSET('Hygiene Data'!$D$10,0,10*ROW('Hygiene Data'!D156)),IF(AND(ISNUMBER(OFFSET('Hygiene Data'!$D$10,0,10*ROW('Hygiene Data'!D156))),DT162="No",ISNUMBER(OFFSET('Hygiene Data'!$D$10,0,10*ROW('Hygiene Data'!D156)))),CONCATENATE("[",ROUND(OFFSET('Hygiene Data'!$D$10,0,10*ROW('Hygiene Data'!D156)),0),"]"),IF(AND(ISNUMBER(OFFSET('Hygiene Data'!$D$10,0,10*ROW('Hygiene Data'!D156))),DT162="",ISNUMBER(OFFSET('Hygiene Data'!$D$10,0,10*ROW('Hygiene Data'!D156)))),OFFSET('Hygiene Data'!$D$10,0,10*ROW('Hygiene Data'!D156)),NA())))</f>
        <v>#N/A</v>
      </c>
      <c r="BF162" s="135" t="e">
        <f ca="1">+IF(AND(ISNUMBER(OFFSET('Hygiene Data'!$E$6,0,10*ROW('Hygiene Data'!E156))),DU162="Yes"),OFFSET('Hygiene Data'!$E$6,0,10*ROW('Hygiene Data'!E156)),IF(AND(ISNUMBER(OFFSET('Hygiene Data'!$E$6,0,10*ROW('Hygiene Data'!E156))),DU162="No",ISNUMBER(OFFSET('Hygiene Data'!$E$6,0,10*ROW('Hygiene Data'!E156)))),CONCATENATE("[",ROUND(OFFSET('Hygiene Data'!$E$6,0,10*ROW('Hygiene Data'!E156)),0),"]"),IF(AND(ISNUMBER(OFFSET('Hygiene Data'!$E$6,0,10*ROW('Hygiene Data'!E156))),DU162="",ISNUMBER(OFFSET('Hygiene Data'!$E$6,0,10*ROW('Hygiene Data'!E156)))),OFFSET('Hygiene Data'!$E$6,0,10*ROW('Hygiene Data'!E156)),NA())))</f>
        <v>#N/A</v>
      </c>
      <c r="BG162" s="135" t="e">
        <f ca="1">+IF(AND(ISNUMBER(OFFSET('Hygiene Data'!$E$8,0,10*ROW('Hygiene Data'!E156))),DV162="Yes"),OFFSET('Hygiene Data'!$E$8,0,10*ROW('Hygiene Data'!E156)),IF(AND(ISNUMBER(OFFSET('Hygiene Data'!$E$8,0,10*ROW('Hygiene Data'!E156))),DV162="No",ISNUMBER(OFFSET('Hygiene Data'!$E$8,0,10*ROW('Hygiene Data'!E156)))),CONCATENATE("[",ROUND(OFFSET('Hygiene Data'!$E$8,0,10*ROW('Hygiene Data'!E156)),0),"]"),IF(AND(ISNUMBER(OFFSET('Hygiene Data'!$E$8,0,10*ROW('Hygiene Data'!E156))),DV162="",ISNUMBER(OFFSET('Hygiene Data'!$E$8,0,10*ROW('Hygiene Data'!E156)))),OFFSET('Hygiene Data'!$E$8,0,10*ROW('Hygiene Data'!E156)),NA())))</f>
        <v>#N/A</v>
      </c>
      <c r="BH162" s="135" t="e">
        <f ca="1">+IF(AND(ISNUMBER(OFFSET('Hygiene Data'!$E$10,0,10*ROW('Hygiene Data'!E156))),DW162="Yes"),OFFSET('Hygiene Data'!$E$10,0,10*ROW('Hygiene Data'!E156)),IF(AND(ISNUMBER(OFFSET('Hygiene Data'!$E$10,0,10*ROW('Hygiene Data'!E156))),DW162="No",ISNUMBER(OFFSET('Hygiene Data'!$E$10,0,10*ROW('Hygiene Data'!E156)))),CONCATENATE("[",ROUND(OFFSET('Hygiene Data'!$E$10,0,10*ROW('Hygiene Data'!E156)),0),"]"),IF(AND(ISNUMBER(OFFSET('Hygiene Data'!$E$10,0,10*ROW('Hygiene Data'!E156))),DW162="",ISNUMBER(OFFSET('Hygiene Data'!$E$10,0,10*ROW('Hygiene Data'!E156)))),OFFSET('Hygiene Data'!$E$10,0,10*ROW('Hygiene Data'!E156)),NA())))</f>
        <v>#N/A</v>
      </c>
      <c r="BI162" s="135" t="e">
        <f ca="1">+IF(AND(ISNUMBER(OFFSET('Hygiene Data'!$F$6,0,10*ROW('Hygiene Data'!F156))),DX162="Yes"),OFFSET('Hygiene Data'!$F$6,0,10*ROW('Hygiene Data'!F156)),IF(AND(ISNUMBER(OFFSET('Hygiene Data'!$F$6,0,10*ROW('Hygiene Data'!F156))),DX162="No",ISNUMBER(OFFSET('Hygiene Data'!$F$6,0,10*ROW('Hygiene Data'!F156)))),CONCATENATE("[",ROUND(OFFSET('Hygiene Data'!$F$6,0,10*ROW('Hygiene Data'!F156)),0),"]"),IF(AND(ISNUMBER(OFFSET('Hygiene Data'!$F$6,0,10*ROW('Hygiene Data'!F156))),DX162="",ISNUMBER(OFFSET('Hygiene Data'!$F$6,0,10*ROW('Hygiene Data'!F156)))),OFFSET('Hygiene Data'!$F$6,0,10*ROW('Hygiene Data'!F156)),NA())))</f>
        <v>#N/A</v>
      </c>
      <c r="BJ162" s="135" t="e">
        <f ca="1">+IF(AND(ISNUMBER(OFFSET('Hygiene Data'!$F$8,0,10*ROW('Hygiene Data'!F156))),DY162="Yes"),OFFSET('Hygiene Data'!$F$8,0,10*ROW('Hygiene Data'!F156)),IF(AND(ISNUMBER(OFFSET('Hygiene Data'!$F$8,0,10*ROW('Hygiene Data'!F156))),DY162="No",ISNUMBER(OFFSET('Hygiene Data'!$F$8,0,10*ROW('Hygiene Data'!F156)))),CONCATENATE("[",ROUND(OFFSET('Hygiene Data'!$F$8,0,10*ROW('Hygiene Data'!F156)),0),"]"),IF(AND(ISNUMBER(OFFSET('Hygiene Data'!$F$8,0,10*ROW('Hygiene Data'!F156))),DY162="",ISNUMBER(OFFSET('Hygiene Data'!$F$8,0,10*ROW('Hygiene Data'!F156)))),OFFSET('Hygiene Data'!$F$8,0,10*ROW('Hygiene Data'!F156)),NA())))</f>
        <v>#N/A</v>
      </c>
      <c r="BK162" s="135" t="e">
        <f ca="1">+IF(AND(ISNUMBER(OFFSET('Hygiene Data'!$F$10,0,10*ROW('Hygiene Data'!F156))),DZ162="Yes"),OFFSET('Hygiene Data'!$F$10,0,10*ROW('Hygiene Data'!F156)),IF(AND(ISNUMBER(OFFSET('Hygiene Data'!$F$10,0,10*ROW('Hygiene Data'!F156))),DZ162="No",ISNUMBER(OFFSET('Hygiene Data'!$F$10,0,10*ROW('Hygiene Data'!F156)))),CONCATENATE("[",ROUND(OFFSET('Hygiene Data'!$F$10,0,10*ROW('Hygiene Data'!F156)),0),"]"),IF(AND(ISNUMBER(OFFSET('Hygiene Data'!$F$10,0,10*ROW('Hygiene Data'!F156))),DZ162="",ISNUMBER(OFFSET('Hygiene Data'!$F$10,0,10*ROW('Hygiene Data'!F156)))),OFFSET('Hygiene Data'!$F$10,0,10*ROW('Hygiene Data'!F156)),NA())))</f>
        <v>#N/A</v>
      </c>
      <c r="BL162" s="135" t="e">
        <f ca="1">+IF(AND(ISNUMBER(OFFSET('Hygiene Data'!$G$6,0,10*ROW('Hygiene Data'!G156))),EA162="Yes"),OFFSET('Hygiene Data'!$G$6,0,10*ROW('Hygiene Data'!G156)),IF(AND(ISNUMBER(OFFSET('Hygiene Data'!$G$6,0,10*ROW('Hygiene Data'!G156))),EA162="No",ISNUMBER(OFFSET('Hygiene Data'!$G$6,0,10*ROW('Hygiene Data'!G156)))),CONCATENATE("[",ROUND(OFFSET('Hygiene Data'!$G$6,0,10*ROW('Hygiene Data'!G156)),0),"]"),IF(AND(ISNUMBER(OFFSET('Hygiene Data'!$G$6,0,10*ROW('Hygiene Data'!G156))),EA162="",ISNUMBER(OFFSET('Hygiene Data'!$G$6,0,10*ROW('Hygiene Data'!G156)))),OFFSET('Hygiene Data'!$G$6,0,10*ROW('Hygiene Data'!G156)),NA())))</f>
        <v>#N/A</v>
      </c>
      <c r="BM162" s="135" t="e">
        <f ca="1">+IF(AND(ISNUMBER(OFFSET('Hygiene Data'!$G$8,0,10*ROW('Hygiene Data'!G156))),EB162="Yes"),OFFSET('Hygiene Data'!$G$8,0,10*ROW('Hygiene Data'!G156)),IF(AND(ISNUMBER(OFFSET('Hygiene Data'!$G$8,0,10*ROW('Hygiene Data'!G156))),EB162="No",ISNUMBER(OFFSET('Hygiene Data'!$G$8,0,10*ROW('Hygiene Data'!G156)))),CONCATENATE("[",ROUND(OFFSET('Hygiene Data'!$G$8,0,10*ROW('Hygiene Data'!G156)),0),"]"),IF(AND(ISNUMBER(OFFSET('Hygiene Data'!$G$8,0,10*ROW('Hygiene Data'!G156))),EB162="",ISNUMBER(OFFSET('Hygiene Data'!$G$8,0,10*ROW('Hygiene Data'!G156)))),OFFSET('Hygiene Data'!$G$8,0,10*ROW('Hygiene Data'!G156)),NA())))</f>
        <v>#N/A</v>
      </c>
      <c r="BN162" s="135" t="e">
        <f ca="1">+IF(AND(ISNUMBER(OFFSET('Hygiene Data'!$G$10,0,10*ROW('Hygiene Data'!G156))),EC162="Yes"),OFFSET('Hygiene Data'!$G$10,0,10*ROW('Hygiene Data'!G156)),IF(AND(ISNUMBER(OFFSET('Hygiene Data'!$G$10,0,10*ROW('Hygiene Data'!G156))),EC162="No",ISNUMBER(OFFSET('Hygiene Data'!$G$10,0,10*ROW('Hygiene Data'!G156)))),CONCATENATE("[",ROUND(OFFSET('Hygiene Data'!$G$10,0,10*ROW('Hygiene Data'!G156)),0),"]"),IF(AND(ISNUMBER(OFFSET('Hygiene Data'!$G$10,0,10*ROW('Hygiene Data'!G156))),EC162="",ISNUMBER(OFFSET('Hygiene Data'!$G$10,0,10*ROW('Hygiene Data'!G156)))),OFFSET('Hygiene Data'!$G$10,0,10*ROW('Hygiene Data'!G156)),NA())))</f>
        <v>#N/A</v>
      </c>
      <c r="BO162" s="135" t="e">
        <f ca="1">+IF(AND(ISNUMBER(OFFSET('Hygiene Data'!$H$6,0,10*ROW('Hygiene Data'!H156))),ED162="Yes"),OFFSET('Hygiene Data'!$H$6,0,10*ROW('Hygiene Data'!H156)),IF(AND(ISNUMBER(OFFSET('Hygiene Data'!$H$6,0,10*ROW('Hygiene Data'!H156))),ED162="No",ISNUMBER(OFFSET('Hygiene Data'!$H$6,0,10*ROW('Hygiene Data'!H156)))),CONCATENATE("[",ROUND(OFFSET('Hygiene Data'!$H$6,0,10*ROW('Hygiene Data'!H156)),0),"]"),IF(AND(ISNUMBER(OFFSET('Hygiene Data'!$H$6,0,10*ROW('Hygiene Data'!H156))),ED162="",ISNUMBER(OFFSET('Hygiene Data'!$H$6,0,10*ROW('Hygiene Data'!H156)))),OFFSET('Hygiene Data'!$H$6,0,10*ROW('Hygiene Data'!H156)),NA())))</f>
        <v>#N/A</v>
      </c>
      <c r="BP162" s="135" t="e">
        <f ca="1">+IF(AND(ISNUMBER(OFFSET('Hygiene Data'!$H$8,0,10*ROW('Hygiene Data'!H156))),EE162="Yes"),OFFSET('Hygiene Data'!$H$8,0,10*ROW('Hygiene Data'!H156)),IF(AND(ISNUMBER(OFFSET('Hygiene Data'!$H$8,0,10*ROW('Hygiene Data'!H156))),EE162="No",ISNUMBER(OFFSET('Hygiene Data'!$H$8,0,10*ROW('Hygiene Data'!H156)))),CONCATENATE("[",ROUND(OFFSET('Hygiene Data'!$H$8,0,10*ROW('Hygiene Data'!H156)),0),"]"),IF(AND(ISNUMBER(OFFSET('Hygiene Data'!$H$8,0,10*ROW('Hygiene Data'!H156))),EE162="",ISNUMBER(OFFSET('Hygiene Data'!$H$8,0,10*ROW('Hygiene Data'!H156)))),OFFSET('Hygiene Data'!$H$8,0,10*ROW('Hygiene Data'!H156)),NA())))</f>
        <v>#N/A</v>
      </c>
      <c r="BQ162" s="135" t="e">
        <f ca="1">+IF(AND(ISNUMBER(OFFSET('Hygiene Data'!$H$10,0,10*ROW('Hygiene Data'!H156))),EF162="Yes"),OFFSET('Hygiene Data'!$H$10,0,10*ROW('Hygiene Data'!H156)),IF(AND(ISNUMBER(OFFSET('Hygiene Data'!$H$10,0,10*ROW('Hygiene Data'!H156))),EF162="No",ISNUMBER(OFFSET('Hygiene Data'!$H$10,0,10*ROW('Hygiene Data'!H156)))),CONCATENATE("[",ROUND(OFFSET('Hygiene Data'!$H$10,0,10*ROW('Hygiene Data'!H156)),0),"]"),IF(AND(ISNUMBER(OFFSET('Hygiene Data'!$H$10,0,10*ROW('Hygiene Data'!H156))),EF162="",ISNUMBER(OFFSET('Hygiene Data'!$H$10,0,10*ROW('Hygiene Data'!H156)))),OFFSET('Hygiene Data'!$H$10,0,10*ROW('Hygiene Data'!H156)),NA())))</f>
        <v>#N/A</v>
      </c>
      <c r="BS162" s="34" t="str">
        <f ca="1">+IF(OFFSET('Water Data'!$C$28,0,10*ROW('Water Data'!C156))="","",OFFSET('Water Data'!$C$28,0,10*ROW('Water Data'!C156)))</f>
        <v/>
      </c>
      <c r="BT162" s="34" t="str">
        <f ca="1">+IF(OFFSET('Water Data'!$C$29,0,10*ROW('Water Data'!C156))="","",OFFSET('Water Data'!$C$29,0,10*ROW('Water Data'!C156)))</f>
        <v/>
      </c>
      <c r="BU162" s="34" t="str">
        <f ca="1">+IF(OFFSET('Water Data'!$C$30,0,10*ROW('Water Data'!C156))="","",OFFSET('Water Data'!$C$30,0,10*ROW('Water Data'!C156)))</f>
        <v/>
      </c>
      <c r="BV162" s="34" t="str">
        <f ca="1">+IF(OFFSET('Water Data'!$D$28,0,10*ROW('Water Data'!D156))="","",OFFSET('Water Data'!$D$28,0,10*ROW('Water Data'!D156)))</f>
        <v/>
      </c>
      <c r="BW162" s="34" t="str">
        <f ca="1">+IF(OFFSET('Water Data'!$D$29,0,10*ROW('Water Data'!D156))="","",OFFSET('Water Data'!$D$29,0,10*ROW('Water Data'!D156)))</f>
        <v/>
      </c>
      <c r="BX162" s="34" t="str">
        <f ca="1">+IF(OFFSET('Water Data'!$D$30,0,10*ROW('Water Data'!D156))="","",OFFSET('Water Data'!$D$30,0,10*ROW('Water Data'!D156)))</f>
        <v/>
      </c>
      <c r="BY162" s="34" t="str">
        <f ca="1">+IF(OFFSET('Water Data'!$E$28,0,10*ROW('Water Data'!E156))="","",OFFSET('Water Data'!$E$28,0,10*ROW('Water Data'!E156)))</f>
        <v/>
      </c>
      <c r="BZ162" s="34" t="str">
        <f ca="1">+IF(OFFSET('Water Data'!$E$29,0,10*ROW('Water Data'!E156))="","",OFFSET('Water Data'!$E$29,0,10*ROW('Water Data'!E156)))</f>
        <v/>
      </c>
      <c r="CA162" s="34" t="str">
        <f ca="1">+IF(OFFSET('Water Data'!$E$30,0,10*ROW('Water Data'!E156))="","",OFFSET('Water Data'!$E$30,0,10*ROW('Water Data'!E156)))</f>
        <v/>
      </c>
      <c r="CB162" s="34" t="str">
        <f ca="1">+IF(OFFSET('Water Data'!$F$28,0,10*ROW('Water Data'!F156))="","",OFFSET('Water Data'!$F$28,0,10*ROW('Water Data'!F156)))</f>
        <v/>
      </c>
      <c r="CC162" s="34" t="str">
        <f ca="1">+IF(OFFSET('Water Data'!$F$29,0,10*ROW('Water Data'!F156))="","",OFFSET('Water Data'!$F$29,0,10*ROW('Water Data'!F156)))</f>
        <v/>
      </c>
      <c r="CD162" s="34" t="str">
        <f ca="1">+IF(OFFSET('Water Data'!$F$30,0,10*ROW('Water Data'!F156))="","",OFFSET('Water Data'!$F$30,0,10*ROW('Water Data'!F156)))</f>
        <v/>
      </c>
      <c r="CE162" s="34" t="str">
        <f ca="1">+IF(OFFSET('Water Data'!$G$28,0,10*ROW('Water Data'!G156))="","",OFFSET('Water Data'!$G$28,0,10*ROW('Water Data'!G156)))</f>
        <v/>
      </c>
      <c r="CF162" s="34" t="str">
        <f ca="1">+IF(OFFSET('Water Data'!$G$29,0,10*ROW('Water Data'!G156))="","",OFFSET('Water Data'!$G$29,0,10*ROW('Water Data'!G156)))</f>
        <v/>
      </c>
      <c r="CG162" s="34" t="str">
        <f ca="1">+IF(OFFSET('Water Data'!$G$30,0,10*ROW('Water Data'!G156))="","",OFFSET('Water Data'!$G$30,0,10*ROW('Water Data'!G156)))</f>
        <v/>
      </c>
      <c r="CH162" s="34" t="str">
        <f ca="1">+IF(OFFSET('Water Data'!$H$28,0,10*ROW('Water Data'!H156))="","",OFFSET('Water Data'!$H$28,0,10*ROW('Water Data'!H156)))</f>
        <v/>
      </c>
      <c r="CI162" s="34" t="str">
        <f ca="1">+IF(OFFSET('Water Data'!$H$29,0,10*ROW('Water Data'!H156))="","",OFFSET('Water Data'!$H$29,0,10*ROW('Water Data'!H156)))</f>
        <v/>
      </c>
      <c r="CJ162" s="34" t="str">
        <f ca="1">+IF(OFFSET('Water Data'!$H$30,0,10*ROW('Water Data'!H156))="","",OFFSET('Water Data'!$H$30,0,10*ROW('Water Data'!H156)))</f>
        <v/>
      </c>
      <c r="CK162" s="34" t="str">
        <f ca="1">+IF(OFFSET('Sanitation Data'!$C$29,0,10*ROW('Sanitation Data'!C156))="","",OFFSET('Sanitation Data'!$C$29,0,10*ROW('Sanitation Data'!C156)))</f>
        <v/>
      </c>
      <c r="CL162" s="34" t="str">
        <f ca="1">+IF(OFFSET('Sanitation Data'!$C$30,0,10*ROW('Sanitation Data'!C156))="","",OFFSET('Sanitation Data'!$C$30,0,10*ROW('Sanitation Data'!C156)))</f>
        <v/>
      </c>
      <c r="CM162" s="34" t="str">
        <f ca="1">+IF(OFFSET('Sanitation Data'!$C$31,0,10*ROW('Sanitation Data'!C156))="","",OFFSET('Sanitation Data'!$C$31,0,10*ROW('Sanitation Data'!C156)))</f>
        <v/>
      </c>
      <c r="CN162" s="34" t="str">
        <f ca="1">+IF(OFFSET('Sanitation Data'!$C$32,0,10*ROW('Sanitation Data'!C156))="","",OFFSET('Sanitation Data'!$C$32,0,10*ROW('Sanitation Data'!C156)))</f>
        <v/>
      </c>
      <c r="CO162" s="34" t="str">
        <f ca="1">+IF(OFFSET('Sanitation Data'!$C$33,0,10*ROW('Sanitation Data'!C156))="","",OFFSET('Sanitation Data'!$C$33,0,10*ROW('Sanitation Data'!C156)))</f>
        <v/>
      </c>
      <c r="CP162" s="34" t="str">
        <f ca="1">+IF(OFFSET('Sanitation Data'!$D$29,0,10*ROW('Sanitation Data'!D156))="","",OFFSET('Sanitation Data'!$D$29,0,10*ROW('Sanitation Data'!D156)))</f>
        <v/>
      </c>
      <c r="CQ162" s="34" t="str">
        <f ca="1">+IF(OFFSET('Sanitation Data'!$D$30,0,10*ROW('Sanitation Data'!D156))="","",OFFSET('Sanitation Data'!$D$30,0,10*ROW('Sanitation Data'!D156)))</f>
        <v/>
      </c>
      <c r="CR162" s="34" t="str">
        <f ca="1">+IF(OFFSET('Sanitation Data'!$D$31,0,10*ROW('Sanitation Data'!D156))="","",OFFSET('Sanitation Data'!$D$31,0,10*ROW('Sanitation Data'!D156)))</f>
        <v/>
      </c>
      <c r="CS162" s="34" t="str">
        <f ca="1">+IF(OFFSET('Sanitation Data'!$D$32,0,10*ROW('Sanitation Data'!D156))="","",OFFSET('Sanitation Data'!$D$32,0,10*ROW('Sanitation Data'!D156)))</f>
        <v/>
      </c>
      <c r="CT162" s="34" t="str">
        <f ca="1">+IF(OFFSET('Sanitation Data'!$D$33,0,10*ROW('Sanitation Data'!D156))="","",OFFSET('Sanitation Data'!$D$33,0,10*ROW('Sanitation Data'!D156)))</f>
        <v/>
      </c>
      <c r="CU162" s="34" t="str">
        <f ca="1">+IF(OFFSET('Sanitation Data'!$E$29,0,10*ROW('Sanitation Data'!E156))="","",OFFSET('Sanitation Data'!$E$29,0,10*ROW('Sanitation Data'!E156)))</f>
        <v/>
      </c>
      <c r="CV162" s="34" t="str">
        <f ca="1">+IF(OFFSET('Sanitation Data'!$E$30,0,10*ROW('Sanitation Data'!E156))="","",OFFSET('Sanitation Data'!$E$30,0,10*ROW('Sanitation Data'!E156)))</f>
        <v/>
      </c>
      <c r="CW162" s="34" t="str">
        <f ca="1">+IF(OFFSET('Sanitation Data'!$E$31,0,10*ROW('Sanitation Data'!E156))="","",OFFSET('Sanitation Data'!$E$31,0,10*ROW('Sanitation Data'!E156)))</f>
        <v/>
      </c>
      <c r="CX162" s="34" t="str">
        <f ca="1">+IF(OFFSET('Sanitation Data'!$E$32,0,10*ROW('Sanitation Data'!E156))="","",OFFSET('Sanitation Data'!$E$32,0,10*ROW('Sanitation Data'!E156)))</f>
        <v/>
      </c>
      <c r="CY162" s="34" t="str">
        <f ca="1">+IF(OFFSET('Sanitation Data'!$E$33,0,10*ROW('Sanitation Data'!E156))="","",OFFSET('Sanitation Data'!$E$33,0,10*ROW('Sanitation Data'!E156)))</f>
        <v/>
      </c>
      <c r="CZ162" s="34" t="str">
        <f ca="1">+IF(OFFSET('Sanitation Data'!$F$29,0,10*ROW('Sanitation Data'!F156))="","",OFFSET('Sanitation Data'!$F$29,0,10*ROW('Sanitation Data'!F156)))</f>
        <v/>
      </c>
      <c r="DA162" s="34" t="str">
        <f ca="1">+IF(OFFSET('Sanitation Data'!$F$30,0,10*ROW('Sanitation Data'!F156))="","",OFFSET('Sanitation Data'!$F$30,0,10*ROW('Sanitation Data'!F156)))</f>
        <v/>
      </c>
      <c r="DB162" s="34" t="str">
        <f ca="1">+IF(OFFSET('Sanitation Data'!$F$31,0,10*ROW('Sanitation Data'!F156))="","",OFFSET('Sanitation Data'!$F$31,0,10*ROW('Sanitation Data'!F156)))</f>
        <v/>
      </c>
      <c r="DC162" s="34" t="str">
        <f ca="1">+IF(OFFSET('Sanitation Data'!$F$32,0,10*ROW('Sanitation Data'!F156))="","",OFFSET('Sanitation Data'!$F$32,0,10*ROW('Sanitation Data'!F156)))</f>
        <v/>
      </c>
      <c r="DD162" s="34" t="str">
        <f ca="1">+IF(OFFSET('Sanitation Data'!$F$33,0,10*ROW('Sanitation Data'!F156))="","",OFFSET('Sanitation Data'!$F$33,0,10*ROW('Sanitation Data'!F156)))</f>
        <v/>
      </c>
      <c r="DE162" s="34" t="str">
        <f ca="1">+IF(OFFSET('Sanitation Data'!$G$29,0,10*ROW('Sanitation Data'!G156))="","",OFFSET('Sanitation Data'!$G$29,0,10*ROW('Sanitation Data'!G156)))</f>
        <v/>
      </c>
      <c r="DF162" s="34" t="str">
        <f ca="1">+IF(OFFSET('Sanitation Data'!$G$30,0,10*ROW('Sanitation Data'!G156))="","",OFFSET('Sanitation Data'!$G$30,0,10*ROW('Sanitation Data'!G156)))</f>
        <v/>
      </c>
      <c r="DG162" s="34" t="str">
        <f ca="1">+IF(OFFSET('Sanitation Data'!$G$31,0,10*ROW('Sanitation Data'!G156))="","",OFFSET('Sanitation Data'!$G$31,0,10*ROW('Sanitation Data'!G156)))</f>
        <v/>
      </c>
      <c r="DH162" s="34" t="str">
        <f ca="1">+IF(OFFSET('Sanitation Data'!$G$32,0,10*ROW('Sanitation Data'!G156))="","",OFFSET('Sanitation Data'!$G$32,0,10*ROW('Sanitation Data'!G156)))</f>
        <v/>
      </c>
      <c r="DI162" s="34" t="str">
        <f ca="1">+IF(OFFSET('Sanitation Data'!$G$33,0,10*ROW('Sanitation Data'!G156))="","",OFFSET('Sanitation Data'!$G$33,0,10*ROW('Sanitation Data'!G156)))</f>
        <v/>
      </c>
      <c r="DJ162" s="34" t="str">
        <f ca="1">+IF(OFFSET('Sanitation Data'!$H$29,0,10*ROW('Sanitation Data'!H156))="","",OFFSET('Sanitation Data'!$H$29,0,10*ROW('Sanitation Data'!H156)))</f>
        <v/>
      </c>
      <c r="DK162" s="34" t="str">
        <f ca="1">+IF(OFFSET('Sanitation Data'!$H$30,0,10*ROW('Sanitation Data'!H156))="","",OFFSET('Sanitation Data'!$H$30,0,10*ROW('Sanitation Data'!H156)))</f>
        <v/>
      </c>
      <c r="DL162" s="34" t="str">
        <f ca="1">+IF(OFFSET('Sanitation Data'!$H$31,0,10*ROW('Sanitation Data'!H156))="","",OFFSET('Sanitation Data'!$H$31,0,10*ROW('Sanitation Data'!H156)))</f>
        <v/>
      </c>
      <c r="DM162" s="34" t="str">
        <f ca="1">+IF(OFFSET('Sanitation Data'!$H$32,0,10*ROW('Sanitation Data'!H156))="","",OFFSET('Sanitation Data'!$H$32,0,10*ROW('Sanitation Data'!H156)))</f>
        <v/>
      </c>
      <c r="DN162" s="34" t="str">
        <f ca="1">+IF(OFFSET('Sanitation Data'!$H$33,0,10*ROW('Sanitation Data'!H156))="","",OFFSET('Sanitation Data'!$H$33,0,10*ROW('Sanitation Data'!H156)))</f>
        <v/>
      </c>
      <c r="DO162" s="34" t="str">
        <f ca="1">+IF(OFFSET('Hygiene Data'!$C$12,0,10*ROW('Hygiene Data'!C156))="","",OFFSET('Hygiene Data'!$C$12,0,10*ROW('Hygiene Data'!C156)))</f>
        <v/>
      </c>
      <c r="DP162" s="34" t="str">
        <f ca="1">+IF(OFFSET('Hygiene Data'!$C$13,0,10*ROW('Hygiene Data'!C156))="","",OFFSET('Hygiene Data'!$C$13,0,10*ROW('Hygiene Data'!C156)))</f>
        <v/>
      </c>
      <c r="DQ162" s="34" t="str">
        <f ca="1">+IF(OFFSET('Hygiene Data'!$C$14,0,10*ROW('Hygiene Data'!C156))="","",OFFSET('Hygiene Data'!$C$14,0,10*ROW('Hygiene Data'!C156)))</f>
        <v/>
      </c>
      <c r="DR162" s="34" t="str">
        <f ca="1">+IF(OFFSET('Hygiene Data'!$D$12,0,10*ROW('Hygiene Data'!D156))="","",OFFSET('Hygiene Data'!$D$12,0,10*ROW('Hygiene Data'!D156)))</f>
        <v/>
      </c>
      <c r="DS162" s="34" t="str">
        <f ca="1">+IF(OFFSET('Hygiene Data'!$D$13,0,10*ROW('Hygiene Data'!D156))="","",OFFSET('Hygiene Data'!$D$13,0,10*ROW('Hygiene Data'!D156)))</f>
        <v/>
      </c>
      <c r="DT162" s="34" t="str">
        <f ca="1">+IF(OFFSET('Hygiene Data'!$D$14,0,10*ROW('Hygiene Data'!D156))="","",OFFSET('Hygiene Data'!$D$14,0,10*ROW('Hygiene Data'!D156)))</f>
        <v/>
      </c>
      <c r="DU162" s="34" t="str">
        <f ca="1">+IF(OFFSET('Hygiene Data'!$E$12,0,10*ROW('Hygiene Data'!E156))="","",OFFSET('Hygiene Data'!$E$12,0,10*ROW('Hygiene Data'!E156)))</f>
        <v/>
      </c>
      <c r="DV162" s="34" t="str">
        <f ca="1">+IF(OFFSET('Hygiene Data'!$E$13,0,10*ROW('Hygiene Data'!E156))="","",OFFSET('Hygiene Data'!$E$13,0,10*ROW('Hygiene Data'!E156)))</f>
        <v/>
      </c>
      <c r="DW162" s="34" t="str">
        <f ca="1">+IF(OFFSET('Hygiene Data'!$E$14,0,10*ROW('Hygiene Data'!E156))="","",OFFSET('Hygiene Data'!$E$14,0,10*ROW('Hygiene Data'!E156)))</f>
        <v/>
      </c>
      <c r="DX162" s="34" t="str">
        <f ca="1">+IF(OFFSET('Hygiene Data'!$F$12,0,10*ROW('Hygiene Data'!F156))="","",OFFSET('Hygiene Data'!$F$12,0,10*ROW('Hygiene Data'!F156)))</f>
        <v/>
      </c>
      <c r="DY162" s="34" t="str">
        <f ca="1">+IF(OFFSET('Hygiene Data'!$F$13,0,10*ROW('Hygiene Data'!F156))="","",OFFSET('Hygiene Data'!$F$13,0,10*ROW('Hygiene Data'!F156)))</f>
        <v/>
      </c>
      <c r="DZ162" s="34" t="str">
        <f ca="1">+IF(OFFSET('Hygiene Data'!$F$14,0,10*ROW('Hygiene Data'!F156))="","",OFFSET('Hygiene Data'!$F$14,0,10*ROW('Hygiene Data'!F156)))</f>
        <v/>
      </c>
      <c r="EA162" s="34" t="str">
        <f ca="1">+IF(OFFSET('Hygiene Data'!$G$12,0,10*ROW('Hygiene Data'!G156))="","",OFFSET('Hygiene Data'!$G$12,0,10*ROW('Hygiene Data'!G156)))</f>
        <v/>
      </c>
      <c r="EB162" s="34" t="str">
        <f ca="1">+IF(OFFSET('Hygiene Data'!$G$13,0,10*ROW('Hygiene Data'!G156))="","",OFFSET('Hygiene Data'!$G$13,0,10*ROW('Hygiene Data'!G156)))</f>
        <v/>
      </c>
      <c r="EC162" s="34" t="str">
        <f ca="1">+IF(OFFSET('Hygiene Data'!$G$14,0,10*ROW('Hygiene Data'!G156))="","",OFFSET('Hygiene Data'!$G$14,0,10*ROW('Hygiene Data'!G156)))</f>
        <v/>
      </c>
      <c r="ED162" s="34" t="str">
        <f ca="1">+IF(OFFSET('Hygiene Data'!$H$12,0,10*ROW('Hygiene Data'!H156))="","",OFFSET('Hygiene Data'!$H$12,0,10*ROW('Hygiene Data'!H156)))</f>
        <v/>
      </c>
      <c r="EE162" s="34" t="str">
        <f ca="1">+IF(OFFSET('Hygiene Data'!$H$13,0,10*ROW('Hygiene Data'!H156))="","",OFFSET('Hygiene Data'!$H$13,0,10*ROW('Hygiene Data'!H156)))</f>
        <v/>
      </c>
      <c r="EF162" s="34" t="str">
        <f ca="1">+IF(OFFSET('Hygiene Data'!$H$14,0,10*ROW('Hygiene Data'!H156))="","",OFFSET('Hygiene Data'!$H$14,0,10*ROW('Hygiene Data'!H156)))</f>
        <v/>
      </c>
    </row>
    <row r="163" spans="1:136" x14ac:dyDescent="0.2">
      <c r="A163" s="50" t="str">
        <f ca="1">+IF(OFFSET('Water Data'!$B$1,0,10*ROW('Water Data'!B160))="","",OFFSET('Water Data'!$B$1,0,10*ROW('Water Data'!B160)))</f>
        <v/>
      </c>
      <c r="B163" s="50" t="str">
        <f ca="1">+IF(OFFSET('Water Data'!$A$3,0,10*ROW('Water Data'!A160))="","",OFFSET('Water Data'!$A$3,0,10*ROW('Water Data'!A160)))</f>
        <v/>
      </c>
      <c r="C163" s="50" t="str">
        <f ca="1">+IF(OFFSET('Water Data'!$C$3,0,10*ROW('Water Data'!C160))="","",OFFSET('Water Data'!$C$3,0,10*ROW('Water Data'!C160)))</f>
        <v/>
      </c>
      <c r="D163" s="133" t="e">
        <f ca="1">+IF(AND(ISNUMBER(OFFSET('Water Data'!$C$5,0,10*ROW('Water Data'!C157))),BS163="Yes"),100-OFFSET('Water Data'!$C$5,0,10*ROW('Water Data'!C157)),IF(AND(ISNUMBER(OFFSET('Water Data'!$C$5,0,10*ROW('Water Data'!C157))),BS163="No",ISNUMBER(OFFSET('Water Data'!$C$5,0,10*ROW('Water Data'!C157)))),CONCATENATE("[",ROUND(100-OFFSET('Water Data'!$C$5,0,10*ROW('Water Data'!C157)),0),"]"),IF(AND(ISNUMBER(OFFSET('Water Data'!$C$5,0,10*ROW('Water Data'!C157))),BS163="",ISNUMBER(OFFSET('Water Data'!$C$5,0,10*ROW('Water Data'!C157)))),100-OFFSET('Water Data'!$C$5,0,10*ROW('Water Data'!C157)),NA())))</f>
        <v>#N/A</v>
      </c>
      <c r="E163" s="133" t="e">
        <f ca="1">+IF(AND(ISNUMBER(OFFSET('Water Data'!$C$7,0,10*ROW('Water Data'!D157))),BT163="Yes"),OFFSET('Water Data'!$C$7,0,10*ROW('Water Data'!C157)),IF(AND(ISNUMBER(OFFSET('Water Data'!$C$7,0,10*ROW('Water Data'!C157))),BT163="No",ISNUMBER(OFFSET('Water Data'!$C$7,0,10*ROW('Water Data'!C157)))),CONCATENATE("[",ROUND(OFFSET('Water Data'!$C$7,0,10*ROW('Water Data'!C157)),0),"]"),IF(AND(ISNUMBER(OFFSET('Water Data'!$C$7,0,10*ROW('Water Data'!C157))),BT163="",ISNUMBER(OFFSET('Water Data'!$C$7,0,10*ROW('Water Data'!C157)))),OFFSET('Water Data'!$C$7,0,10*ROW('Water Data'!C157)),NA())))</f>
        <v>#N/A</v>
      </c>
      <c r="F163" s="133" t="e">
        <f ca="1">+IF(AND(ISNUMBER(OFFSET('Water Data'!$C$10,0,10*ROW('Water Data'!C157))),BU163="Yes"),OFFSET('Water Data'!$C$10,0,10*ROW('Water Data'!C157)),IF(AND(ISNUMBER(OFFSET('Water Data'!$C$10,0,10*ROW('Water Data'!C157))),BU163="No",ISNUMBER(OFFSET('Water Data'!$C$10,0,10*ROW('Water Data'!C157)))),CONCATENATE("[",ROUND(OFFSET('Water Data'!$C$10,0,10*ROW('Water Data'!C157)),0),"]"),IF(AND(ISNUMBER(OFFSET('Water Data'!$C$10,0,10*ROW('Water Data'!C157))),BU163="",ISNUMBER(OFFSET('Water Data'!$C$10,0,10*ROW('Water Data'!C157)))),OFFSET('Water Data'!$C$10,0,10*ROW('Water Data'!C157)),NA())))</f>
        <v>#N/A</v>
      </c>
      <c r="G163" s="133" t="e">
        <f ca="1">+IF(AND(ISNUMBER(OFFSET('Water Data'!$D$5,0,10*ROW('Water Data'!D157))),BV163="Yes"),100-OFFSET('Water Data'!$D$5,0,10*ROW('Water Data'!D157)),IF(AND(ISNUMBER(OFFSET('Water Data'!$D$5,0,10*ROW('Water Data'!D157))),BV163="No",ISNUMBER(OFFSET('Water Data'!$D$5,0,10*ROW('Water Data'!D157)))),CONCATENATE("[",ROUND(100-OFFSET('Water Data'!$D$5,0,10*ROW('Water Data'!D157)),0),"]"),IF(AND(ISNUMBER(OFFSET('Water Data'!$D$5,0,10*ROW('Water Data'!D157))),BV163="",ISNUMBER(OFFSET('Water Data'!$D$5,0,10*ROW('Water Data'!D157)))),100-OFFSET('Water Data'!$D$5,0,10*ROW('Water Data'!D157)),NA())))</f>
        <v>#N/A</v>
      </c>
      <c r="H163" s="133" t="e">
        <f ca="1">+IF(AND(ISNUMBER(OFFSET('Water Data'!$D$7,0,10*ROW('Water Data'!D157))),BW163="Yes"),OFFSET('Water Data'!$D$7,0,10*ROW('Water Data'!D157)),IF(AND(ISNUMBER(OFFSET('Water Data'!$D$7,0,10*ROW('Water Data'!D157))),BW163="No",ISNUMBER(OFFSET('Water Data'!$D$7,0,10*ROW('Water Data'!D157)))),CONCATENATE("[",ROUND(OFFSET('Water Data'!$C$7,0,10*ROW('Water Data'!D157)),0),"]"),IF(AND(ISNUMBER(OFFSET('Water Data'!$D$7,0,10*ROW('Water Data'!D157))),BW163="",ISNUMBER(OFFSET('Water Data'!$D$7,0,10*ROW('Water Data'!D157)))),OFFSET('Water Data'!$D$7,0,10*ROW('Water Data'!D157)),NA())))</f>
        <v>#N/A</v>
      </c>
      <c r="I163" s="133" t="e">
        <f ca="1">+IF(AND(ISNUMBER(OFFSET('Water Data'!$D$10,0,10*ROW('Water Data'!D157))),BX163="Yes"),OFFSET('Water Data'!$D$10,0,10*ROW('Water Data'!D157)),IF(AND(ISNUMBER(OFFSET('Water Data'!$D$10,0,10*ROW('Water Data'!D157))),BX163="No",ISNUMBER(OFFSET('Water Data'!$D$10,0,10*ROW('Water Data'!D157)))),CONCATENATE("[",ROUND(OFFSET('Water Data'!$D$10,0,10*ROW('Water Data'!D157)),0),"]"),IF(AND(ISNUMBER(OFFSET('Water Data'!$D$10,0,10*ROW('Water Data'!D157))),BX163="",ISNUMBER(OFFSET('Water Data'!$D$10,0,10*ROW('Water Data'!D157)))),OFFSET('Water Data'!$D$10,0,10*ROW('Water Data'!D157)),NA())))</f>
        <v>#N/A</v>
      </c>
      <c r="J163" s="133" t="e">
        <f ca="1">+IF(AND(ISNUMBER(OFFSET('Water Data'!$E$5,0,10*ROW('Water Data'!E157))),BY163="Yes"),100-OFFSET('Water Data'!$E$5,0,10*ROW('Water Data'!E157)),IF(AND(ISNUMBER(OFFSET('Water Data'!$E$5,0,10*ROW('Water Data'!E157))),BY163="No",ISNUMBER(OFFSET('Water Data'!$E$5,0,10*ROW('Water Data'!E157)))),CONCATENATE("[",ROUND(100-OFFSET('Water Data'!$E$5,0,10*ROW('Water Data'!E157)),0),"]"),IF(AND(ISNUMBER(OFFSET('Water Data'!$E$5,0,10*ROW('Water Data'!E157))),BY163="",ISNUMBER(OFFSET('Water Data'!$E$5,0,10*ROW('Water Data'!E157)))),100-OFFSET('Water Data'!$E$5,0,10*ROW('Water Data'!E157)),NA())))</f>
        <v>#N/A</v>
      </c>
      <c r="K163" s="133" t="e">
        <f ca="1">+IF(AND(ISNUMBER(OFFSET('Water Data'!$E$7,0,10*ROW('Water Data'!E157))),BZ163="Yes"),OFFSET('Water Data'!$E$7,0,10*ROW('Water Data'!E157)),IF(AND(ISNUMBER(OFFSET('Water Data'!$E$7,0,10*ROW('Water Data'!E157))),BZ163="No",ISNUMBER(OFFSET('Water Data'!$E$7,0,10*ROW('Water Data'!E157)))),CONCATENATE("[",ROUND(OFFSET('Water Data'!$E$7,0,10*ROW('Water Data'!E157)),0),"]"),IF(AND(ISNUMBER(OFFSET('Water Data'!$E$7,0,10*ROW('Water Data'!E157))),BZ163="",ISNUMBER(OFFSET('Water Data'!$E$7,0,10*ROW('Water Data'!E157)))),OFFSET('Water Data'!$E$7,0,10*ROW('Water Data'!E157)),NA())))</f>
        <v>#N/A</v>
      </c>
      <c r="L163" s="133" t="e">
        <f ca="1">+IF(AND(ISNUMBER(OFFSET('Water Data'!$E$10,0,10*ROW('Water Data'!E157))),CA163="Yes"),OFFSET('Water Data'!$E$10,0,10*ROW('Water Data'!E157)),IF(AND(ISNUMBER(OFFSET('Water Data'!$E$10,0,10*ROW('Water Data'!E157))),CA163="No",ISNUMBER(OFFSET('Water Data'!$E$10,0,10*ROW('Water Data'!E157)))),CONCATENATE("[",ROUND(OFFSET('Water Data'!$E$10,0,10*ROW('Water Data'!E157)),0),"]"),IF(AND(ISNUMBER(OFFSET('Water Data'!$E$10,0,10*ROW('Water Data'!E157))),CA163="",ISNUMBER(OFFSET('Water Data'!$E$10,0,10*ROW('Water Data'!E157)))),OFFSET('Water Data'!$E$10,0,10*ROW('Water Data'!E157)),NA())))</f>
        <v>#N/A</v>
      </c>
      <c r="M163" s="133" t="e">
        <f ca="1">+IF(AND(ISNUMBER(OFFSET('Water Data'!$F$5,0,10*ROW('Water Data'!F157))),CB163="Yes"),100-OFFSET('Water Data'!$F$5,0,10*ROW('Water Data'!F157)),IF(AND(ISNUMBER(OFFSET('Water Data'!$F$5,0,10*ROW('Water Data'!F157))),CB163="No",ISNUMBER(OFFSET('Water Data'!$F$5,0,10*ROW('Water Data'!F157)))),CONCATENATE("[",ROUND(100-OFFSET('Water Data'!$F$5,0,10*ROW('Water Data'!F157)),0),"]"),IF(AND(ISNUMBER(OFFSET('Water Data'!$F$5,0,10*ROW('Water Data'!F157))),CB163="",ISNUMBER(OFFSET('Water Data'!$F$5,0,10*ROW('Water Data'!F157)))),100-OFFSET('Water Data'!$F$5,0,10*ROW('Water Data'!F157)),NA())))</f>
        <v>#N/A</v>
      </c>
      <c r="N163" s="133" t="e">
        <f ca="1">+IF(AND(ISNUMBER(OFFSET('Water Data'!$F$7,0,10*ROW('Water Data'!F157))),CC163="Yes"),OFFSET('Water Data'!$F$7,0,10*ROW('Water Data'!F157)),IF(AND(ISNUMBER(OFFSET('Water Data'!$F$7,0,10*ROW('Water Data'!F157))),CC163="No",ISNUMBER(OFFSET('Water Data'!$F$7,0,10*ROW('Water Data'!F157)))),CONCATENATE("[",ROUND(OFFSET('Water Data'!$F$7,0,10*ROW('Water Data'!F157)),0),"]"),IF(AND(ISNUMBER(OFFSET('Water Data'!$F$7,0,10*ROW('Water Data'!F157))),CC163="",ISNUMBER(OFFSET('Water Data'!$F$7,0,10*ROW('Water Data'!F157)))),OFFSET('Water Data'!$F$7,0,10*ROW('Water Data'!F157)),NA())))</f>
        <v>#N/A</v>
      </c>
      <c r="O163" s="133" t="e">
        <f ca="1">+IF(AND(ISNUMBER(OFFSET('Water Data'!$F$10,0,10*ROW('Water Data'!F157))),CD163="Yes"),OFFSET('Water Data'!$F$10,0,10*ROW('Water Data'!F157)),IF(AND(ISNUMBER(OFFSET('Water Data'!$F$10,0,10*ROW('Water Data'!F157))),CD163="No",ISNUMBER(OFFSET('Water Data'!$F$10,0,10*ROW('Water Data'!F157)))),CONCATENATE("[",ROUND(OFFSET('Water Data'!$F$10,0,10*ROW('Water Data'!F157)),0),"]"),IF(AND(ISNUMBER(OFFSET('Water Data'!$F$10,0,10*ROW('Water Data'!F157))),CD163="",ISNUMBER(OFFSET('Water Data'!$F$10,0,10*ROW('Water Data'!F157)))),OFFSET('Water Data'!$F$10,0,10*ROW('Water Data'!F157)),NA())))</f>
        <v>#N/A</v>
      </c>
      <c r="P163" s="133" t="e">
        <f ca="1">+IF(AND(ISNUMBER(OFFSET('Water Data'!$G$5,0,10*ROW('Water Data'!G157))),CE163="Yes"),100-OFFSET('Water Data'!$G$5,0,10*ROW('Water Data'!G157)),IF(AND(ISNUMBER(OFFSET('Water Data'!$G$5,0,10*ROW('Water Data'!G157))),CE163="No",ISNUMBER(OFFSET('Water Data'!$G$5,0,10*ROW('Water Data'!G157)))),CONCATENATE("[",ROUND(100-OFFSET('Water Data'!$G$5,0,10*ROW('Water Data'!G157)),0),"]"),IF(AND(ISNUMBER(OFFSET('Water Data'!$G$5,0,10*ROW('Water Data'!G157))),CE163="",ISNUMBER(OFFSET('Water Data'!$G$5,0,10*ROW('Water Data'!G157)))),100-OFFSET('Water Data'!$G$5,0,10*ROW('Water Data'!G157)),NA())))</f>
        <v>#N/A</v>
      </c>
      <c r="Q163" s="133" t="e">
        <f ca="1">+IF(AND(ISNUMBER(OFFSET('Water Data'!$G$7,0,10*ROW('Water Data'!G157))),CF163="Yes"),OFFSET('Water Data'!$G$7,0,10*ROW('Water Data'!G157)),IF(AND(ISNUMBER(OFFSET('Water Data'!$G$7,0,10*ROW('Water Data'!G157))),CF163="No",ISNUMBER(OFFSET('Water Data'!$G$7,0,10*ROW('Water Data'!G157)))),CONCATENATE("[",ROUND(OFFSET('Water Data'!$G$7,0,10*ROW('Water Data'!G157)),0),"]"),IF(AND(ISNUMBER(OFFSET('Water Data'!$G$7,0,10*ROW('Water Data'!G157))),CF163="",ISNUMBER(OFFSET('Water Data'!$G$7,0,10*ROW('Water Data'!G157)))),OFFSET('Water Data'!$G$7,0,10*ROW('Water Data'!G157)),NA())))</f>
        <v>#N/A</v>
      </c>
      <c r="R163" s="133" t="e">
        <f ca="1">+IF(AND(ISNUMBER(OFFSET('Water Data'!$G$10,0,10*ROW('Water Data'!G157))),CG163="Yes"),OFFSET('Water Data'!$G$10,0,10*ROW('Water Data'!G157)),IF(AND(ISNUMBER(OFFSET('Water Data'!$G$10,0,10*ROW('Water Data'!G157))),CG163="No",ISNUMBER(OFFSET('Water Data'!$G$10,0,10*ROW('Water Data'!G157)))),CONCATENATE("[",ROUND(OFFSET('Water Data'!$G$10,0,10*ROW('Water Data'!G157)),0),"]"),IF(AND(ISNUMBER(OFFSET('Water Data'!$G$10,0,10*ROW('Water Data'!G157))),CG163="",ISNUMBER(OFFSET('Water Data'!$G$10,0,10*ROW('Water Data'!G157)))),OFFSET('Water Data'!$G$10,0,10*ROW('Water Data'!G157)),NA())))</f>
        <v>#N/A</v>
      </c>
      <c r="S163" s="133" t="e">
        <f ca="1">+IF(AND(ISNUMBER(OFFSET('Water Data'!$H$5,0,10*ROW('Water Data'!H157))),CH163="Yes"),100-OFFSET('Water Data'!$H$5,0,10*ROW('Water Data'!H157)),IF(AND(ISNUMBER(OFFSET('Water Data'!$H$5,0,10*ROW('Water Data'!H157))),CH163="No",ISNUMBER(OFFSET('Water Data'!$H$5,0,10*ROW('Water Data'!H157)))),CONCATENATE("[",ROUND(100-OFFSET('Water Data'!$H$5,0,10*ROW('Water Data'!H157)),0),"]"),IF(AND(ISNUMBER(OFFSET('Water Data'!$H$5,0,10*ROW('Water Data'!H157))),CH163="",ISNUMBER(OFFSET('Water Data'!$H$5,0,10*ROW('Water Data'!H157)))),100-OFFSET('Water Data'!$H$5,0,10*ROW('Water Data'!H157)),NA())))</f>
        <v>#N/A</v>
      </c>
      <c r="T163" s="133" t="e">
        <f ca="1">+IF(AND(ISNUMBER(OFFSET('Water Data'!$H$7,0,10*ROW('Water Data'!H157))),CI163="Yes"),OFFSET('Water Data'!$H$7,0,10*ROW('Water Data'!H157)),IF(AND(ISNUMBER(OFFSET('Water Data'!$H$7,0,10*ROW('Water Data'!H157))),CI163="No",ISNUMBER(OFFSET('Water Data'!$H$7,0,10*ROW('Water Data'!H157)))),CONCATENATE("[",ROUND(OFFSET('Water Data'!$H$7,0,10*ROW('Water Data'!H157)),0),"]"),IF(AND(ISNUMBER(OFFSET('Water Data'!$H$7,0,10*ROW('Water Data'!H157))),CI163="",ISNUMBER(OFFSET('Water Data'!$H$7,0,10*ROW('Water Data'!H157)))),OFFSET('Water Data'!$H$7,0,10*ROW('Water Data'!H157)),NA())))</f>
        <v>#N/A</v>
      </c>
      <c r="U163" s="133" t="e">
        <f ca="1">+IF(AND(ISNUMBER(OFFSET('Water Data'!$H$10,0,10*ROW('Water Data'!H157))),CJ163="Yes"),OFFSET('Water Data'!$H$10,0,10*ROW('Water Data'!H157)),IF(AND(ISNUMBER(OFFSET('Water Data'!$H$10,0,10*ROW('Water Data'!H157))),CJ163="No",ISNUMBER(OFFSET('Water Data'!$H$10,0,10*ROW('Water Data'!H157)))),CONCATENATE("[",ROUND(OFFSET('Water Data'!$H$10,0,10*ROW('Water Data'!H157)),0),"]"),IF(AND(ISNUMBER(OFFSET('Water Data'!$H$10,0,10*ROW('Water Data'!H157))),CJ163="",ISNUMBER(OFFSET('Water Data'!$H$10,0,10*ROW('Water Data'!H157)))),OFFSET('Water Data'!$H$10,0,10*ROW('Water Data'!H157)),NA())))</f>
        <v>#N/A</v>
      </c>
      <c r="V163" s="134" t="e">
        <f ca="1">+IF(AND(ISNUMBER(OFFSET('Sanitation Data'!$C$5,0,10*ROW('Sanitation Data'!C157))),CK163="Yes"),100-OFFSET('Sanitation Data'!$C$5,0,10*ROW('Sanitation Data'!C157)),IF(AND(ISNUMBER(OFFSET('Sanitation Data'!$C$5,0,10*ROW('Sanitation Data'!C157))),CK163="No",ISNUMBER(OFFSET('Sanitation Data'!$C$5,0,10*ROW('Sanitation Data'!C157)))),CONCATENATE("[",ROUND(100-OFFSET('Sanitation Data'!$C$5,0,10*ROW('Sanitation Data'!C157)),0),"]"),IF(AND(ISNUMBER(OFFSET('Sanitation Data'!$C$5,0,10*ROW('Sanitation Data'!C157))),CK163="",ISNUMBER(OFFSET('Sanitation Data'!$C$5,0,10*ROW('Sanitation Data'!C157)))),100-OFFSET('Sanitation Data'!$C$5,0,10*ROW('Sanitation Data'!C157)),NA())))</f>
        <v>#N/A</v>
      </c>
      <c r="W163" s="134" t="e">
        <f ca="1">+IF(AND(ISNUMBER(OFFSET('Sanitation Data'!$C$7,0,10*ROW('Sanitation Data'!C157))),CL163="Yes"),OFFSET('Sanitation Data'!$C$7,0,10*ROW('Sanitation Data'!C157)),IF(AND(ISNUMBER(OFFSET('Sanitation Data'!$C$7,0,10*ROW('Sanitation Data'!C157))),CL163="No",ISNUMBER(OFFSET('Sanitation Data'!$C$7,0,10*ROW('Sanitation Data'!C157)))),CONCATENATE("[",ROUND(OFFSET('Sanitation Data'!$C$7,0,10*ROW('Sanitation Data'!C157)),0),"]"),IF(AND(ISNUMBER(OFFSET('Sanitation Data'!$C$7,0,10*ROW('Sanitation Data'!C157))),CL163="",ISNUMBER(OFFSET('Sanitation Data'!$C$7,0,10*ROW('Sanitation Data'!C157)))),OFFSET('Sanitation Data'!$C$7,0,10*ROW('Sanitation Data'!C157)),NA())))</f>
        <v>#N/A</v>
      </c>
      <c r="X163" s="134" t="e">
        <f ca="1">+IF(AND(ISNUMBER(OFFSET('Sanitation Data'!$C$11,0,10*ROW('Sanitation Data'!C157))),CM163="Yes"),OFFSET('Sanitation Data'!$C$11,0,10*ROW('Sanitation Data'!C157)),IF(AND(ISNUMBER(OFFSET('Sanitation Data'!$C$11,0,10*ROW('Sanitation Data'!C157))),CM163="No",ISNUMBER(OFFSET('Sanitation Data'!$C$11,0,10*ROW('Sanitation Data'!C157)))),CONCATENATE("[",ROUND(OFFSET('Sanitation Data'!$C$11,0,10*ROW('Sanitation Data'!C157)),0),"]"),IF(AND(ISNUMBER(OFFSET('Sanitation Data'!$C$11,0,10*ROW('Sanitation Data'!C157))),CM163="",ISNUMBER(OFFSET('Sanitation Data'!$C$11,0,10*ROW('Sanitation Data'!C157)))),OFFSET('Sanitation Data'!$C$11,0,10*ROW('Sanitation Data'!C157)),NA())))</f>
        <v>#N/A</v>
      </c>
      <c r="Y163" s="134" t="e">
        <f ca="1">+IF(AND(ISNUMBER(OFFSET('Sanitation Data'!$C$12,0,10*ROW('Sanitation Data'!C157))),CN163="Yes"),OFFSET('Sanitation Data'!$C$12,0,10*ROW('Sanitation Data'!C157)),IF(AND(ISNUMBER(OFFSET('Sanitation Data'!$C$12,0,10*ROW('Sanitation Data'!C157))),CN163="No",ISNUMBER(OFFSET('Sanitation Data'!$C$12,0,10*ROW('Sanitation Data'!C157)))),CONCATENATE("[",ROUND(OFFSET('Sanitation Data'!$C$12,0,10*ROW('Sanitation Data'!C157)),0),"]"),IF(AND(ISNUMBER(OFFSET('Sanitation Data'!$C$12,0,10*ROW('Sanitation Data'!C157))),CN163="",ISNUMBER(OFFSET('Sanitation Data'!$C$12,0,10*ROW('Sanitation Data'!C157)))),OFFSET('Sanitation Data'!$C$12,0,10*ROW('Sanitation Data'!C157)),NA())))</f>
        <v>#N/A</v>
      </c>
      <c r="Z163" s="134" t="e">
        <f ca="1">+IF(AND(ISNUMBER(OFFSET('Sanitation Data'!$C$13,0,10*ROW('Sanitation Data'!C157))),CO163="Yes"),OFFSET('Sanitation Data'!$C$13,0,10*ROW('Sanitation Data'!C157)),IF(AND(ISNUMBER(OFFSET('Sanitation Data'!$C$13,0,10*ROW('Sanitation Data'!C157))),CO163="No",ISNUMBER(OFFSET('Sanitation Data'!$C$13,0,10*ROW('Sanitation Data'!C157)))),CONCATENATE("[",ROUND(OFFSET('Sanitation Data'!$C$13,0,10*ROW('Sanitation Data'!C157)),0),"]"),IF(AND(ISNUMBER(OFFSET('Sanitation Data'!$C$13,0,10*ROW('Sanitation Data'!C157))),CO163="",ISNUMBER(OFFSET('Sanitation Data'!$C$13,0,10*ROW('Sanitation Data'!C157)))),OFFSET('Sanitation Data'!$C$13,0,10*ROW('Sanitation Data'!C157)),NA())))</f>
        <v>#N/A</v>
      </c>
      <c r="AA163" s="134" t="e">
        <f ca="1">+IF(AND(ISNUMBER(OFFSET('Sanitation Data'!$D$5,0,10*ROW('Sanitation Data'!D157))),CP163="Yes"),100-OFFSET('Sanitation Data'!$D$5,0,10*ROW('Sanitation Data'!D157)),IF(AND(ISNUMBER(OFFSET('Sanitation Data'!$D$5,0,10*ROW('Sanitation Data'!D157))),CP163="No",ISNUMBER(OFFSET('Sanitation Data'!$D$5,0,10*ROW('Sanitation Data'!D157)))),CONCATENATE("[",ROUND(100-OFFSET('Sanitation Data'!$D$5,0,10*ROW('Sanitation Data'!D157)),0),"]"),IF(AND(ISNUMBER(OFFSET('Sanitation Data'!$D$5,0,10*ROW('Sanitation Data'!D157))),CP163="",ISNUMBER(OFFSET('Sanitation Data'!$D$5,0,10*ROW('Sanitation Data'!D157)))),100-OFFSET('Sanitation Data'!$D$5,0,10*ROW('Sanitation Data'!D157)),NA())))</f>
        <v>#N/A</v>
      </c>
      <c r="AB163" s="134" t="e">
        <f ca="1">+IF(AND(ISNUMBER(OFFSET('Sanitation Data'!$D$7,0,10*ROW('Sanitation Data'!D157))),CQ163="Yes"),OFFSET('Sanitation Data'!$D$7,0,10*ROW('Sanitation Data'!G157)),IF(AND(ISNUMBER(OFFSET('Sanitation Data'!$D$7,0,10*ROW('Sanitation Data'!D157))),CQ163="No",ISNUMBER(OFFSET('Sanitation Data'!$D$7,0,10*ROW('Sanitation Data'!D157)))),CONCATENATE("[",ROUND(OFFSET('Sanitation Data'!$D$7,0,10*ROW('Sanitation Data'!D157)),0),"]"),IF(AND(ISNUMBER(OFFSET('Sanitation Data'!$D$7,0,10*ROW('Sanitation Data'!D157))),CQ163="",ISNUMBER(OFFSET('Sanitation Data'!$D$7,0,10*ROW('Sanitation Data'!D157)))),OFFSET('Sanitation Data'!$D$7,0,10*ROW('Sanitation Data'!D157)),NA())))</f>
        <v>#N/A</v>
      </c>
      <c r="AC163" s="134" t="e">
        <f ca="1">+IF(AND(ISNUMBER(OFFSET('Sanitation Data'!$D$11,0,10*ROW('Sanitation Data'!D157))),CR163="Yes"),OFFSET('Sanitation Data'!$D$11,0,10*ROW('Sanitation Data'!D157)),IF(AND(ISNUMBER(OFFSET('Sanitation Data'!$D$11,0,10*ROW('Sanitation Data'!D157))),CR163="No",ISNUMBER(OFFSET('Sanitation Data'!$D$11,0,10*ROW('Sanitation Data'!D157)))),CONCATENATE("[",ROUND(OFFSET('Sanitation Data'!$D$11,0,10*ROW('Sanitation Data'!D157)),0),"]"),IF(AND(ISNUMBER(OFFSET('Sanitation Data'!$D$11,0,10*ROW('Sanitation Data'!D157))),CR163="",ISNUMBER(OFFSET('Sanitation Data'!$D$11,0,10*ROW('Sanitation Data'!D157)))),OFFSET('Sanitation Data'!$D$11,0,10*ROW('Sanitation Data'!D157)),NA())))</f>
        <v>#N/A</v>
      </c>
      <c r="AD163" s="134" t="e">
        <f ca="1">+IF(AND(ISNUMBER(OFFSET('Sanitation Data'!$D$12,0,10*ROW('Sanitation Data'!D157))),CS163="Yes"),OFFSET('Sanitation Data'!$D$12,0,10*ROW('Sanitation Data'!D157)),IF(AND(ISNUMBER(OFFSET('Sanitation Data'!$D$12,0,10*ROW('Sanitation Data'!D157))),CS163="No",ISNUMBER(OFFSET('Sanitation Data'!$D$12,0,10*ROW('Sanitation Data'!D157)))),CONCATENATE("[",ROUND(OFFSET('Sanitation Data'!$D$12,0,10*ROW('Sanitation Data'!D157)),0),"]"),IF(AND(ISNUMBER(OFFSET('Sanitation Data'!$D$12,0,10*ROW('Sanitation Data'!D157))),CS163="",ISNUMBER(OFFSET('Sanitation Data'!$D$12,0,10*ROW('Sanitation Data'!D157)))),OFFSET('Sanitation Data'!$D$12,0,10*ROW('Sanitation Data'!D157)),NA())))</f>
        <v>#N/A</v>
      </c>
      <c r="AE163" s="134" t="e">
        <f ca="1">+IF(AND(ISNUMBER(OFFSET('Sanitation Data'!$D$13,0,10*ROW('Sanitation Data'!D157))),CT163="Yes"),OFFSET('Sanitation Data'!$D$13,0,10*ROW('Sanitation Data'!D157)),IF(AND(ISNUMBER(OFFSET('Sanitation Data'!$D$13,0,10*ROW('Sanitation Data'!D157))),CT163="No",ISNUMBER(OFFSET('Sanitation Data'!$D$13,0,10*ROW('Sanitation Data'!D157)))),CONCATENATE("[",ROUND(OFFSET('Sanitation Data'!$D$13,0,10*ROW('Sanitation Data'!D157)),0),"]"),IF(AND(ISNUMBER(OFFSET('Sanitation Data'!$D$13,0,10*ROW('Sanitation Data'!D157))),CT163="",ISNUMBER(OFFSET('Sanitation Data'!$D$13,0,10*ROW('Sanitation Data'!D157)))),OFFSET('Sanitation Data'!$D$13,0,10*ROW('Sanitation Data'!D157)),NA())))</f>
        <v>#N/A</v>
      </c>
      <c r="AF163" s="134" t="e">
        <f ca="1">+IF(AND(ISNUMBER(OFFSET('Sanitation Data'!$E$5,0,10*ROW('Sanitation Data'!E157))),CU163="Yes"),100-OFFSET('Sanitation Data'!$E$5,0,10*ROW('Sanitation Data'!E157)),IF(AND(ISNUMBER(OFFSET('Sanitation Data'!$E$5,0,10*ROW('Sanitation Data'!E157))),CU163="No",ISNUMBER(OFFSET('Sanitation Data'!$E$5,0,10*ROW('Sanitation Data'!E157)))),CONCATENATE("[",ROUND(100-OFFSET('Sanitation Data'!$E$5,0,10*ROW('Sanitation Data'!E157)),0),"]"),IF(AND(ISNUMBER(OFFSET('Sanitation Data'!$E$5,0,10*ROW('Sanitation Data'!E157))),CU163="",ISNUMBER(OFFSET('Sanitation Data'!$E$5,0,10*ROW('Sanitation Data'!E157)))),100-OFFSET('Sanitation Data'!$E$5,0,10*ROW('Sanitation Data'!E157)),NA())))</f>
        <v>#N/A</v>
      </c>
      <c r="AG163" s="134" t="e">
        <f ca="1">+IF(AND(ISNUMBER(OFFSET('Sanitation Data'!$E$7,0,10*ROW('Sanitation Data'!E157))),CV163="Yes"),OFFSET('Sanitation Data'!$E$7,0,10*ROW('Sanitation Data'!E157)),IF(AND(ISNUMBER(OFFSET('Sanitation Data'!$E$7,0,10*ROW('Sanitation Data'!E157))),CV163="No",ISNUMBER(OFFSET('Sanitation Data'!$E$7,0,10*ROW('Sanitation Data'!E157)))),CONCATENATE("[",ROUND(OFFSET('Sanitation Data'!$E$7,0,10*ROW('Sanitation Data'!E157)),0),"]"),IF(AND(ISNUMBER(OFFSET('Sanitation Data'!$E$7,0,10*ROW('Sanitation Data'!E157))),CV163="",ISNUMBER(OFFSET('Sanitation Data'!$E$7,0,10*ROW('Sanitation Data'!E157)))),OFFSET('Sanitation Data'!$E$7,0,10*ROW('Sanitation Data'!E157)),NA())))</f>
        <v>#N/A</v>
      </c>
      <c r="AH163" s="134" t="e">
        <f ca="1">+IF(AND(ISNUMBER(OFFSET('Sanitation Data'!$E$11,0,10*ROW('Sanitation Data'!E157))),CW163="Yes"),OFFSET('Sanitation Data'!$E$11,0,10*ROW('Sanitation Data'!E157)),IF(AND(ISNUMBER(OFFSET('Sanitation Data'!$E$11,0,10*ROW('Sanitation Data'!E157))),CW163="No",ISNUMBER(OFFSET('Sanitation Data'!$E$11,0,10*ROW('Sanitation Data'!E157)))),CONCATENATE("[",ROUND(OFFSET('Sanitation Data'!$E$11,0,10*ROW('Sanitation Data'!E157)),0),"]"),IF(AND(ISNUMBER(OFFSET('Sanitation Data'!$E$11,0,10*ROW('Sanitation Data'!E157))),CW163="",ISNUMBER(OFFSET('Sanitation Data'!$E$11,0,10*ROW('Sanitation Data'!E157)))),OFFSET('Sanitation Data'!$E$11,0,10*ROW('Sanitation Data'!E157)),NA())))</f>
        <v>#N/A</v>
      </c>
      <c r="AI163" s="134" t="e">
        <f ca="1">+IF(AND(ISNUMBER(OFFSET('Sanitation Data'!$E$12,0,10*ROW('Sanitation Data'!E157))),CX163="Yes"),OFFSET('Sanitation Data'!$E$12,0,10*ROW('Sanitation Data'!E157)),IF(AND(ISNUMBER(OFFSET('Sanitation Data'!$E$12,0,10*ROW('Sanitation Data'!E157))),CX163="No",ISNUMBER(OFFSET('Sanitation Data'!$E$12,0,10*ROW('Sanitation Data'!E157)))),CONCATENATE("[",ROUND(OFFSET('Sanitation Data'!$E$12,0,10*ROW('Sanitation Data'!E157)),0),"]"),IF(AND(ISNUMBER(OFFSET('Sanitation Data'!$E$12,0,10*ROW('Sanitation Data'!E157))),CX163="",ISNUMBER(OFFSET('Sanitation Data'!$E$12,0,10*ROW('Sanitation Data'!E157)))),OFFSET('Sanitation Data'!$E$12,0,10*ROW('Sanitation Data'!E157)),NA())))</f>
        <v>#N/A</v>
      </c>
      <c r="AJ163" s="134" t="e">
        <f ca="1">+IF(AND(ISNUMBER(OFFSET('Sanitation Data'!$E$13,0,10*ROW('Sanitation Data'!E157))),CY163="Yes"),OFFSET('Sanitation Data'!$E$13,0,10*ROW('Sanitation Data'!E157)),IF(AND(ISNUMBER(OFFSET('Sanitation Data'!$E$13,0,10*ROW('Sanitation Data'!E157))),CY163="No",ISNUMBER(OFFSET('Sanitation Data'!$E$13,0,10*ROW('Sanitation Data'!E157)))),CONCATENATE("[",ROUND(OFFSET('Sanitation Data'!$E$13,0,10*ROW('Sanitation Data'!E157)),0),"]"),IF(AND(ISNUMBER(OFFSET('Sanitation Data'!$E$13,0,10*ROW('Sanitation Data'!E157))),CY163="",ISNUMBER(OFFSET('Sanitation Data'!$E$13,0,10*ROW('Sanitation Data'!E157)))),OFFSET('Sanitation Data'!$E$13,0,10*ROW('Sanitation Data'!E157)),NA())))</f>
        <v>#N/A</v>
      </c>
      <c r="AK163" s="134" t="e">
        <f ca="1">+IF(AND(ISNUMBER(OFFSET('Sanitation Data'!$F$5,0,10*ROW('Sanitation Data'!F157))),CZ163="Yes"),100-OFFSET('Sanitation Data'!$F$5,0,10*ROW('Sanitation Data'!F157)),IF(AND(ISNUMBER(OFFSET('Sanitation Data'!$F$5,0,10*ROW('Sanitation Data'!F157))),CZ163="No",ISNUMBER(OFFSET('Sanitation Data'!$F$5,0,10*ROW('Sanitation Data'!F157)))),CONCATENATE("[",ROUND(100-OFFSET('Sanitation Data'!$F$5,0,10*ROW('Sanitation Data'!F157)),0),"]"),IF(AND(ISNUMBER(OFFSET('Sanitation Data'!$F$5,0,10*ROW('Sanitation Data'!F157))),CZ163="",ISNUMBER(OFFSET('Sanitation Data'!$F$5,0,10*ROW('Sanitation Data'!F157)))),100-OFFSET('Sanitation Data'!$F$5,0,10*ROW('Sanitation Data'!F157)),NA())))</f>
        <v>#N/A</v>
      </c>
      <c r="AL163" s="134" t="e">
        <f ca="1">+IF(AND(ISNUMBER(OFFSET('Sanitation Data'!$F$7,0,10*ROW('Sanitation Data'!F157))),DA163="Yes"),OFFSET('Sanitation Data'!$F$7,0,10*ROW('Sanitation Data'!F157)),IF(AND(ISNUMBER(OFFSET('Sanitation Data'!$F$7,0,10*ROW('Sanitation Data'!F157))),DA163="No",ISNUMBER(OFFSET('Sanitation Data'!$F$7,0,10*ROW('Sanitation Data'!F157)))),CONCATENATE("[",ROUND(OFFSET('Sanitation Data'!$F$7,0,10*ROW('Sanitation Data'!F157)),0),"]"),IF(AND(ISNUMBER(OFFSET('Sanitation Data'!$F$7,0,10*ROW('Sanitation Data'!F157))),DA163="",ISNUMBER(OFFSET('Sanitation Data'!$F$7,0,10*ROW('Sanitation Data'!F157)))),OFFSET('Sanitation Data'!$F$7,0,10*ROW('Sanitation Data'!F157)),NA())))</f>
        <v>#N/A</v>
      </c>
      <c r="AM163" s="134" t="e">
        <f ca="1">+IF(AND(ISNUMBER(OFFSET('Sanitation Data'!$F$11,0,10*ROW('Sanitation Data'!F157))),DB163="Yes"),OFFSET('Sanitation Data'!$F$11,0,10*ROW('Sanitation Data'!F157)),IF(AND(ISNUMBER(OFFSET('Sanitation Data'!$F$11,0,10*ROW('Sanitation Data'!F157))),DB163="No",ISNUMBER(OFFSET('Sanitation Data'!$F$11,0,10*ROW('Sanitation Data'!F157)))),CONCATENATE("[",ROUND(OFFSET('Sanitation Data'!$F$11,0,10*ROW('Sanitation Data'!F157)),0),"]"),IF(AND(ISNUMBER(OFFSET('Sanitation Data'!$F$11,0,10*ROW('Sanitation Data'!F157))),DB163="",ISNUMBER(OFFSET('Sanitation Data'!$F$11,0,10*ROW('Sanitation Data'!F157)))),OFFSET('Sanitation Data'!$F$11,0,10*ROW('Sanitation Data'!F157)),NA())))</f>
        <v>#N/A</v>
      </c>
      <c r="AN163" s="134" t="e">
        <f ca="1">+IF(AND(ISNUMBER(OFFSET('Sanitation Data'!$F$12,0,10*ROW('Sanitation Data'!F157))),DC163="Yes"),OFFSET('Sanitation Data'!$F$12,0,10*ROW('Sanitation Data'!F157)),IF(AND(ISNUMBER(OFFSET('Sanitation Data'!$F$12,0,10*ROW('Sanitation Data'!F157))),DC163="No",ISNUMBER(OFFSET('Sanitation Data'!$F$12,0,10*ROW('Sanitation Data'!F157)))),CONCATENATE("[",ROUND(OFFSET('Sanitation Data'!$F$12,0,10*ROW('Sanitation Data'!F157)),0),"]"),IF(AND(ISNUMBER(OFFSET('Sanitation Data'!$F$12,0,10*ROW('Sanitation Data'!F157))),DC163="",ISNUMBER(OFFSET('Sanitation Data'!$F$12,0,10*ROW('Sanitation Data'!F157)))),OFFSET('Sanitation Data'!$F$12,0,10*ROW('Sanitation Data'!F157)),NA())))</f>
        <v>#N/A</v>
      </c>
      <c r="AO163" s="134" t="e">
        <f ca="1">+IF(AND(ISNUMBER(OFFSET('Sanitation Data'!$F$13,0,10*ROW('Sanitation Data'!F157))),DD163="Yes"),OFFSET('Sanitation Data'!$F$13,0,10*ROW('Sanitation Data'!F157)),IF(AND(ISNUMBER(OFFSET('Sanitation Data'!$F$13,0,10*ROW('Sanitation Data'!F157))),DD163="No",ISNUMBER(OFFSET('Sanitation Data'!$F$13,0,10*ROW('Sanitation Data'!F157)))),CONCATENATE("[",ROUND(OFFSET('Sanitation Data'!$F$13,0,10*ROW('Sanitation Data'!F157)),0),"]"),IF(AND(ISNUMBER(OFFSET('Sanitation Data'!$F$13,0,10*ROW('Sanitation Data'!F157))),DD163="",ISNUMBER(OFFSET('Sanitation Data'!$F$13,0,10*ROW('Sanitation Data'!F157)))),OFFSET('Sanitation Data'!$F$13,0,10*ROW('Sanitation Data'!F157)),NA())))</f>
        <v>#N/A</v>
      </c>
      <c r="AP163" s="134" t="e">
        <f ca="1">+IF(AND(ISNUMBER(OFFSET('Sanitation Data'!$G$5,0,10*ROW('Sanitation Data'!G157))),DE163="Yes"),100-OFFSET('Sanitation Data'!$G$5,0,10*ROW('Sanitation Data'!G157)),IF(AND(ISNUMBER(OFFSET('Sanitation Data'!$G$5,0,10*ROW('Sanitation Data'!G157))),DE163="No",ISNUMBER(OFFSET('Sanitation Data'!$G$5,0,10*ROW('Sanitation Data'!G157)))),CONCATENATE("[",ROUND(100-OFFSET('Sanitation Data'!$G$5,0,10*ROW('Sanitation Data'!G157)),0),"]"),IF(AND(ISNUMBER(OFFSET('Sanitation Data'!$G$5,0,10*ROW('Sanitation Data'!G157))),DE163="",ISNUMBER(OFFSET('Sanitation Data'!$G$5,0,10*ROW('Sanitation Data'!G157)))),100-OFFSET('Sanitation Data'!$G$5,0,10*ROW('Sanitation Data'!G157)),NA())))</f>
        <v>#N/A</v>
      </c>
      <c r="AQ163" s="134" t="e">
        <f ca="1">+IF(AND(ISNUMBER(OFFSET('Sanitation Data'!$G$7,0,10*ROW('Sanitation Data'!G157))),DF163="Yes"),OFFSET('Sanitation Data'!$G$7,0,10*ROW('Sanitation Data'!G157)),IF(AND(ISNUMBER(OFFSET('Sanitation Data'!$G$7,0,10*ROW('Sanitation Data'!G157))),DF163="No",ISNUMBER(OFFSET('Sanitation Data'!$G$7,0,10*ROW('Sanitation Data'!G157)))),CONCATENATE("[",ROUND(OFFSET('Sanitation Data'!$G$7,0,10*ROW('Sanitation Data'!G157)),0),"]"),IF(AND(ISNUMBER(OFFSET('Sanitation Data'!$G$7,0,10*ROW('Sanitation Data'!G157))),DF163="",ISNUMBER(OFFSET('Sanitation Data'!$G$7,0,10*ROW('Sanitation Data'!G157)))),OFFSET('Sanitation Data'!$G$7,0,10*ROW('Sanitation Data'!G157)),NA())))</f>
        <v>#N/A</v>
      </c>
      <c r="AR163" s="134" t="e">
        <f ca="1">+IF(AND(ISNUMBER(OFFSET('Sanitation Data'!$G$11,0,10*ROW('Sanitation Data'!G157))),DG163="Yes"),OFFSET('Sanitation Data'!$G$11,0,10*ROW('Sanitation Data'!G157)),IF(AND(ISNUMBER(OFFSET('Sanitation Data'!$G$11,0,10*ROW('Sanitation Data'!G157))),DG163="No",ISNUMBER(OFFSET('Sanitation Data'!$G$11,0,10*ROW('Sanitation Data'!G157)))),CONCATENATE("[",ROUND(OFFSET('Sanitation Data'!$G$11,0,10*ROW('Sanitation Data'!G157)),0),"]"),IF(AND(ISNUMBER(OFFSET('Sanitation Data'!$G$11,0,10*ROW('Sanitation Data'!G157))),DG163="",ISNUMBER(OFFSET('Sanitation Data'!$G$11,0,10*ROW('Sanitation Data'!G157)))),OFFSET('Sanitation Data'!$G$11,0,10*ROW('Sanitation Data'!G157)),NA())))</f>
        <v>#N/A</v>
      </c>
      <c r="AS163" s="134" t="e">
        <f ca="1">+IF(AND(ISNUMBER(OFFSET('Sanitation Data'!$G$12,0,10*ROW('Sanitation Data'!G157))),DH163="Yes"),OFFSET('Sanitation Data'!$G$12,0,10*ROW('Sanitation Data'!G157)),IF(AND(ISNUMBER(OFFSET('Sanitation Data'!$G$12,0,10*ROW('Sanitation Data'!G157))),DH163="No",ISNUMBER(OFFSET('Sanitation Data'!$G$12,0,10*ROW('Sanitation Data'!G157)))),CONCATENATE("[",ROUND(OFFSET('Sanitation Data'!$G$12,0,10*ROW('Sanitation Data'!G157)),0),"]"),IF(AND(ISNUMBER(OFFSET('Sanitation Data'!$G$12,0,10*ROW('Sanitation Data'!G157))),DH163="",ISNUMBER(OFFSET('Sanitation Data'!$G$12,0,10*ROW('Sanitation Data'!G157)))),OFFSET('Sanitation Data'!$G$12,0,10*ROW('Sanitation Data'!G157)),NA())))</f>
        <v>#N/A</v>
      </c>
      <c r="AT163" s="134" t="e">
        <f ca="1">+IF(AND(ISNUMBER(OFFSET('Sanitation Data'!$G$13,0,10*ROW('Sanitation Data'!G157))),DI163="Yes"),OFFSET('Sanitation Data'!$G$13,0,10*ROW('Sanitation Data'!G157)),IF(AND(ISNUMBER(OFFSET('Sanitation Data'!$G$13,0,10*ROW('Sanitation Data'!G157))),DI163="No",ISNUMBER(OFFSET('Sanitation Data'!$G$13,0,10*ROW('Sanitation Data'!G157)))),CONCATENATE("[",ROUND(OFFSET('Sanitation Data'!$G$13,0,10*ROW('Sanitation Data'!G157)),0),"]"),IF(AND(ISNUMBER(OFFSET('Sanitation Data'!$G$13,0,10*ROW('Sanitation Data'!G157))),DI163="",ISNUMBER(OFFSET('Sanitation Data'!$G$13,0,10*ROW('Sanitation Data'!G157)))),OFFSET('Sanitation Data'!$G$13,0,10*ROW('Sanitation Data'!G157)),NA())))</f>
        <v>#N/A</v>
      </c>
      <c r="AU163" s="134" t="e">
        <f ca="1">+IF(AND(ISNUMBER(OFFSET('Sanitation Data'!$H$5,0,10*ROW('Sanitation Data'!H157))),DJ163="Yes"),100-OFFSET('Sanitation Data'!$H$5,0,10*ROW('Sanitation Data'!H157)),IF(AND(ISNUMBER(OFFSET('Sanitation Data'!$H$5,0,10*ROW('Sanitation Data'!H157))),DJ163="No",ISNUMBER(OFFSET('Sanitation Data'!$H$5,0,10*ROW('Sanitation Data'!H157)))),CONCATENATE("[",ROUND(100-OFFSET('Sanitation Data'!$H$5,0,10*ROW('Sanitation Data'!H157)),0),"]"),IF(AND(ISNUMBER(OFFSET('Sanitation Data'!$H$5,0,10*ROW('Sanitation Data'!H157))),DJ163="",ISNUMBER(OFFSET('Sanitation Data'!$H$5,0,10*ROW('Sanitation Data'!H157)))),100-OFFSET('Sanitation Data'!$H$5,0,10*ROW('Sanitation Data'!H157)),NA())))</f>
        <v>#N/A</v>
      </c>
      <c r="AV163" s="134" t="e">
        <f ca="1">+IF(AND(ISNUMBER(OFFSET('Sanitation Data'!$H$7,0,10*ROW('Sanitation Data'!H157))),DK163="Yes"),OFFSET('Sanitation Data'!$H$7,0,10*ROW('Sanitation Data'!H157)),IF(AND(ISNUMBER(OFFSET('Sanitation Data'!$H$7,0,10*ROW('Sanitation Data'!H157))),DK163="No",ISNUMBER(OFFSET('Sanitation Data'!$H$7,0,10*ROW('Sanitation Data'!H157)))),CONCATENATE("[",ROUND(OFFSET('Sanitation Data'!$H$7,0,10*ROW('Sanitation Data'!H157)),0),"]"),IF(AND(ISNUMBER(OFFSET('Sanitation Data'!$H$7,0,10*ROW('Sanitation Data'!H157))),DK163="",ISNUMBER(OFFSET('Sanitation Data'!$H$7,0,10*ROW('Sanitation Data'!H157)))),OFFSET('Sanitation Data'!$H$7,0,10*ROW('Sanitation Data'!H157)),NA())))</f>
        <v>#N/A</v>
      </c>
      <c r="AW163" s="134" t="e">
        <f ca="1">+IF(AND(ISNUMBER(OFFSET('Sanitation Data'!$H$11,0,10*ROW('Sanitation Data'!H157))),DL163="Yes"),OFFSET('Sanitation Data'!$H$11,0,10*ROW('Sanitation Data'!H157)),IF(AND(ISNUMBER(OFFSET('Sanitation Data'!$H$11,0,10*ROW('Sanitation Data'!H157))),DL163="No",ISNUMBER(OFFSET('Sanitation Data'!$H$11,0,10*ROW('Sanitation Data'!H157)))),CONCATENATE("[",ROUND(OFFSET('Sanitation Data'!$H$11,0,10*ROW('Sanitation Data'!H157)),0),"]"),IF(AND(ISNUMBER(OFFSET('Sanitation Data'!$H$11,0,10*ROW('Sanitation Data'!H157))),DL163="",ISNUMBER(OFFSET('Sanitation Data'!$H$11,0,10*ROW('Sanitation Data'!H157)))),OFFSET('Sanitation Data'!$H$11,0,10*ROW('Sanitation Data'!H157)),NA())))</f>
        <v>#N/A</v>
      </c>
      <c r="AX163" s="134" t="e">
        <f ca="1">+IF(AND(ISNUMBER(OFFSET('Sanitation Data'!$H$12,0,10*ROW('Sanitation Data'!H157))),DM163="Yes"),OFFSET('Sanitation Data'!$H$12,0,10*ROW('Sanitation Data'!H157)),IF(AND(ISNUMBER(OFFSET('Sanitation Data'!$H$12,0,10*ROW('Sanitation Data'!H157))),DM163="No",ISNUMBER(OFFSET('Sanitation Data'!$H$12,0,10*ROW('Sanitation Data'!H157)))),CONCATENATE("[",ROUND(OFFSET('Sanitation Data'!$H$12,0,10*ROW('Sanitation Data'!H157)),0),"]"),IF(AND(ISNUMBER(OFFSET('Sanitation Data'!$H$12,0,10*ROW('Sanitation Data'!H157))),DM163="",ISNUMBER(OFFSET('Sanitation Data'!$H$12,0,10*ROW('Sanitation Data'!H157)))),OFFSET('Sanitation Data'!$H$12,0,10*ROW('Sanitation Data'!H157)),NA())))</f>
        <v>#N/A</v>
      </c>
      <c r="AY163" s="134" t="e">
        <f ca="1">+IF(AND(ISNUMBER(OFFSET('Sanitation Data'!$H$13,0,10*ROW('Sanitation Data'!H157))),DN163="Yes"),OFFSET('Sanitation Data'!$H$13,0,10*ROW('Sanitation Data'!H157)),IF(AND(ISNUMBER(OFFSET('Sanitation Data'!$H$13,0,10*ROW('Sanitation Data'!H157))),DN163="No",ISNUMBER(OFFSET('Sanitation Data'!$H$13,0,10*ROW('Sanitation Data'!H157)))),CONCATENATE("[",ROUND(OFFSET('Sanitation Data'!$H$13,0,10*ROW('Sanitation Data'!H157)),0),"]"),IF(AND(ISNUMBER(OFFSET('Sanitation Data'!$H$13,0,10*ROW('Sanitation Data'!H157))),DN163="",ISNUMBER(OFFSET('Sanitation Data'!$H$13,0,10*ROW('Sanitation Data'!H157)))),OFFSET('Sanitation Data'!$H$13,0,10*ROW('Sanitation Data'!H157)),NA())))</f>
        <v>#N/A</v>
      </c>
      <c r="AZ163" s="135" t="e">
        <f ca="1">+IF(AND(ISNUMBER(OFFSET('Hygiene Data'!$C$6,0,10*ROW('Hygiene Data'!C157))),DO163="Yes"),OFFSET('Hygiene Data'!$C$6,0,10*ROW('Hygiene Data'!C157)),IF(AND(ISNUMBER(OFFSET('Hygiene Data'!$C$6,0,10*ROW('Hygiene Data'!C157))),DO163="No",ISNUMBER(OFFSET('Hygiene Data'!$C$6,0,10*ROW('Hygiene Data'!C157)))),CONCATENATE("[",ROUND(OFFSET('Hygiene Data'!$C$6,0,10*ROW('Hygiene Data'!C157)),0),"]"),IF(AND(ISNUMBER(OFFSET('Hygiene Data'!$C$6,0,10*ROW('Hygiene Data'!C157))),DO163="",ISNUMBER(OFFSET('Hygiene Data'!$C$6,0,10*ROW('Hygiene Data'!C157)))),OFFSET('Hygiene Data'!$C$6,0,10*ROW('Hygiene Data'!C157)),NA())))</f>
        <v>#N/A</v>
      </c>
      <c r="BA163" s="135" t="e">
        <f ca="1">+IF(AND(ISNUMBER(OFFSET('Hygiene Data'!$C$8,0,10*ROW('Hygiene Data'!C157))),DP163="Yes"),OFFSET('Hygiene Data'!$C$8,0,10*ROW('Hygiene Data'!C157)),IF(AND(ISNUMBER(OFFSET('Hygiene Data'!$C$8,0,10*ROW('Hygiene Data'!C157))),DP163="No",ISNUMBER(OFFSET('Hygiene Data'!$C$8,0,10*ROW('Hygiene Data'!C157)))),CONCATENATE("[",ROUND(OFFSET('Hygiene Data'!$C$8,0,10*ROW('Hygiene Data'!C157)),0),"]"),IF(AND(ISNUMBER(OFFSET('Hygiene Data'!$C$8,0,10*ROW('Hygiene Data'!C157))),DP163="",ISNUMBER(OFFSET('Hygiene Data'!$C$8,0,10*ROW('Hygiene Data'!C157)))),OFFSET('Hygiene Data'!$C$8,0,10*ROW('Hygiene Data'!C157)),NA())))</f>
        <v>#N/A</v>
      </c>
      <c r="BB163" s="135" t="e">
        <f ca="1">+IF(AND(ISNUMBER(OFFSET('Hygiene Data'!$C$10,0,10*ROW('Hygiene Data'!C157))),DQ163="Yes"),OFFSET('Hygiene Data'!$C$10,0,10*ROW('Hygiene Data'!C157)),IF(AND(ISNUMBER(OFFSET('Hygiene Data'!$C$10,0,10*ROW('Hygiene Data'!C157))),DQ163="No",ISNUMBER(OFFSET('Hygiene Data'!$C$10,0,10*ROW('Hygiene Data'!C157)))),CONCATENATE("[",ROUND(OFFSET('Hygiene Data'!$C$10,0,10*ROW('Hygiene Data'!C157)),0),"]"),IF(AND(ISNUMBER(OFFSET('Hygiene Data'!$C$10,0,10*ROW('Hygiene Data'!C157))),DQ163="",ISNUMBER(OFFSET('Hygiene Data'!$C$10,0,10*ROW('Hygiene Data'!C157)))),OFFSET('Hygiene Data'!$C$10,0,10*ROW('Hygiene Data'!C157)),NA())))</f>
        <v>#N/A</v>
      </c>
      <c r="BC163" s="135" t="e">
        <f ca="1">+IF(AND(ISNUMBER(OFFSET('Hygiene Data'!$D$6,0,10*ROW('Hygiene Data'!D157))),DR163="Yes"),OFFSET('Hygiene Data'!$D$6,0,10*ROW('Hygiene Data'!D157)),IF(AND(ISNUMBER(OFFSET('Hygiene Data'!$D$6,0,10*ROW('Hygiene Data'!D157))),DR163="No",ISNUMBER(OFFSET('Hygiene Data'!$D$6,0,10*ROW('Hygiene Data'!D157)))),CONCATENATE("[",ROUND(OFFSET('Hygiene Data'!$D$6,0,10*ROW('Hygiene Data'!D157)),0),"]"),IF(AND(ISNUMBER(OFFSET('Hygiene Data'!$D$6,0,10*ROW('Hygiene Data'!D157))),DR163="",ISNUMBER(OFFSET('Hygiene Data'!$D$6,0,10*ROW('Hygiene Data'!D157)))),OFFSET('Hygiene Data'!$D$6,0,10*ROW('Hygiene Data'!D157)),NA())))</f>
        <v>#N/A</v>
      </c>
      <c r="BD163" s="135" t="e">
        <f ca="1">+IF(AND(ISNUMBER(OFFSET('Hygiene Data'!$D$8,0,10*ROW('Hygiene Data'!D157))),DS163="Yes"),OFFSET('Hygiene Data'!$D$8,0,10*ROW('Hygiene Data'!D157)),IF(AND(ISNUMBER(OFFSET('Hygiene Data'!$D$8,0,10*ROW('Hygiene Data'!D157))),DS163="No",ISNUMBER(OFFSET('Hygiene Data'!$D$8,0,10*ROW('Hygiene Data'!D157)))),CONCATENATE("[",ROUND(OFFSET('Hygiene Data'!$D$8,0,10*ROW('Hygiene Data'!D157)),0),"]"),IF(AND(ISNUMBER(OFFSET('Hygiene Data'!$D$8,0,10*ROW('Hygiene Data'!D157))),DS163="",ISNUMBER(OFFSET('Hygiene Data'!$D$8,0,10*ROW('Hygiene Data'!D157)))),OFFSET('Hygiene Data'!$D$8,0,10*ROW('Hygiene Data'!D157)),NA())))</f>
        <v>#N/A</v>
      </c>
      <c r="BE163" s="135" t="e">
        <f ca="1">+IF(AND(ISNUMBER(OFFSET('Hygiene Data'!$D$10,0,10*ROW('Hygiene Data'!D157))),DT163="Yes"),OFFSET('Hygiene Data'!$D$10,0,10*ROW('Hygiene Data'!D157)),IF(AND(ISNUMBER(OFFSET('Hygiene Data'!$D$10,0,10*ROW('Hygiene Data'!D157))),DT163="No",ISNUMBER(OFFSET('Hygiene Data'!$D$10,0,10*ROW('Hygiene Data'!D157)))),CONCATENATE("[",ROUND(OFFSET('Hygiene Data'!$D$10,0,10*ROW('Hygiene Data'!D157)),0),"]"),IF(AND(ISNUMBER(OFFSET('Hygiene Data'!$D$10,0,10*ROW('Hygiene Data'!D157))),DT163="",ISNUMBER(OFFSET('Hygiene Data'!$D$10,0,10*ROW('Hygiene Data'!D157)))),OFFSET('Hygiene Data'!$D$10,0,10*ROW('Hygiene Data'!D157)),NA())))</f>
        <v>#N/A</v>
      </c>
      <c r="BF163" s="135" t="e">
        <f ca="1">+IF(AND(ISNUMBER(OFFSET('Hygiene Data'!$E$6,0,10*ROW('Hygiene Data'!E157))),DU163="Yes"),OFFSET('Hygiene Data'!$E$6,0,10*ROW('Hygiene Data'!E157)),IF(AND(ISNUMBER(OFFSET('Hygiene Data'!$E$6,0,10*ROW('Hygiene Data'!E157))),DU163="No",ISNUMBER(OFFSET('Hygiene Data'!$E$6,0,10*ROW('Hygiene Data'!E157)))),CONCATENATE("[",ROUND(OFFSET('Hygiene Data'!$E$6,0,10*ROW('Hygiene Data'!E157)),0),"]"),IF(AND(ISNUMBER(OFFSET('Hygiene Data'!$E$6,0,10*ROW('Hygiene Data'!E157))),DU163="",ISNUMBER(OFFSET('Hygiene Data'!$E$6,0,10*ROW('Hygiene Data'!E157)))),OFFSET('Hygiene Data'!$E$6,0,10*ROW('Hygiene Data'!E157)),NA())))</f>
        <v>#N/A</v>
      </c>
      <c r="BG163" s="135" t="e">
        <f ca="1">+IF(AND(ISNUMBER(OFFSET('Hygiene Data'!$E$8,0,10*ROW('Hygiene Data'!E157))),DV163="Yes"),OFFSET('Hygiene Data'!$E$8,0,10*ROW('Hygiene Data'!E157)),IF(AND(ISNUMBER(OFFSET('Hygiene Data'!$E$8,0,10*ROW('Hygiene Data'!E157))),DV163="No",ISNUMBER(OFFSET('Hygiene Data'!$E$8,0,10*ROW('Hygiene Data'!E157)))),CONCATENATE("[",ROUND(OFFSET('Hygiene Data'!$E$8,0,10*ROW('Hygiene Data'!E157)),0),"]"),IF(AND(ISNUMBER(OFFSET('Hygiene Data'!$E$8,0,10*ROW('Hygiene Data'!E157))),DV163="",ISNUMBER(OFFSET('Hygiene Data'!$E$8,0,10*ROW('Hygiene Data'!E157)))),OFFSET('Hygiene Data'!$E$8,0,10*ROW('Hygiene Data'!E157)),NA())))</f>
        <v>#N/A</v>
      </c>
      <c r="BH163" s="135" t="e">
        <f ca="1">+IF(AND(ISNUMBER(OFFSET('Hygiene Data'!$E$10,0,10*ROW('Hygiene Data'!E157))),DW163="Yes"),OFFSET('Hygiene Data'!$E$10,0,10*ROW('Hygiene Data'!E157)),IF(AND(ISNUMBER(OFFSET('Hygiene Data'!$E$10,0,10*ROW('Hygiene Data'!E157))),DW163="No",ISNUMBER(OFFSET('Hygiene Data'!$E$10,0,10*ROW('Hygiene Data'!E157)))),CONCATENATE("[",ROUND(OFFSET('Hygiene Data'!$E$10,0,10*ROW('Hygiene Data'!E157)),0),"]"),IF(AND(ISNUMBER(OFFSET('Hygiene Data'!$E$10,0,10*ROW('Hygiene Data'!E157))),DW163="",ISNUMBER(OFFSET('Hygiene Data'!$E$10,0,10*ROW('Hygiene Data'!E157)))),OFFSET('Hygiene Data'!$E$10,0,10*ROW('Hygiene Data'!E157)),NA())))</f>
        <v>#N/A</v>
      </c>
      <c r="BI163" s="135" t="e">
        <f ca="1">+IF(AND(ISNUMBER(OFFSET('Hygiene Data'!$F$6,0,10*ROW('Hygiene Data'!F157))),DX163="Yes"),OFFSET('Hygiene Data'!$F$6,0,10*ROW('Hygiene Data'!F157)),IF(AND(ISNUMBER(OFFSET('Hygiene Data'!$F$6,0,10*ROW('Hygiene Data'!F157))),DX163="No",ISNUMBER(OFFSET('Hygiene Data'!$F$6,0,10*ROW('Hygiene Data'!F157)))),CONCATENATE("[",ROUND(OFFSET('Hygiene Data'!$F$6,0,10*ROW('Hygiene Data'!F157)),0),"]"),IF(AND(ISNUMBER(OFFSET('Hygiene Data'!$F$6,0,10*ROW('Hygiene Data'!F157))),DX163="",ISNUMBER(OFFSET('Hygiene Data'!$F$6,0,10*ROW('Hygiene Data'!F157)))),OFFSET('Hygiene Data'!$F$6,0,10*ROW('Hygiene Data'!F157)),NA())))</f>
        <v>#N/A</v>
      </c>
      <c r="BJ163" s="135" t="e">
        <f ca="1">+IF(AND(ISNUMBER(OFFSET('Hygiene Data'!$F$8,0,10*ROW('Hygiene Data'!F157))),DY163="Yes"),OFFSET('Hygiene Data'!$F$8,0,10*ROW('Hygiene Data'!F157)),IF(AND(ISNUMBER(OFFSET('Hygiene Data'!$F$8,0,10*ROW('Hygiene Data'!F157))),DY163="No",ISNUMBER(OFFSET('Hygiene Data'!$F$8,0,10*ROW('Hygiene Data'!F157)))),CONCATENATE("[",ROUND(OFFSET('Hygiene Data'!$F$8,0,10*ROW('Hygiene Data'!F157)),0),"]"),IF(AND(ISNUMBER(OFFSET('Hygiene Data'!$F$8,0,10*ROW('Hygiene Data'!F157))),DY163="",ISNUMBER(OFFSET('Hygiene Data'!$F$8,0,10*ROW('Hygiene Data'!F157)))),OFFSET('Hygiene Data'!$F$8,0,10*ROW('Hygiene Data'!F157)),NA())))</f>
        <v>#N/A</v>
      </c>
      <c r="BK163" s="135" t="e">
        <f ca="1">+IF(AND(ISNUMBER(OFFSET('Hygiene Data'!$F$10,0,10*ROW('Hygiene Data'!F157))),DZ163="Yes"),OFFSET('Hygiene Data'!$F$10,0,10*ROW('Hygiene Data'!F157)),IF(AND(ISNUMBER(OFFSET('Hygiene Data'!$F$10,0,10*ROW('Hygiene Data'!F157))),DZ163="No",ISNUMBER(OFFSET('Hygiene Data'!$F$10,0,10*ROW('Hygiene Data'!F157)))),CONCATENATE("[",ROUND(OFFSET('Hygiene Data'!$F$10,0,10*ROW('Hygiene Data'!F157)),0),"]"),IF(AND(ISNUMBER(OFFSET('Hygiene Data'!$F$10,0,10*ROW('Hygiene Data'!F157))),DZ163="",ISNUMBER(OFFSET('Hygiene Data'!$F$10,0,10*ROW('Hygiene Data'!F157)))),OFFSET('Hygiene Data'!$F$10,0,10*ROW('Hygiene Data'!F157)),NA())))</f>
        <v>#N/A</v>
      </c>
      <c r="BL163" s="135" t="e">
        <f ca="1">+IF(AND(ISNUMBER(OFFSET('Hygiene Data'!$G$6,0,10*ROW('Hygiene Data'!G157))),EA163="Yes"),OFFSET('Hygiene Data'!$G$6,0,10*ROW('Hygiene Data'!G157)),IF(AND(ISNUMBER(OFFSET('Hygiene Data'!$G$6,0,10*ROW('Hygiene Data'!G157))),EA163="No",ISNUMBER(OFFSET('Hygiene Data'!$G$6,0,10*ROW('Hygiene Data'!G157)))),CONCATENATE("[",ROUND(OFFSET('Hygiene Data'!$G$6,0,10*ROW('Hygiene Data'!G157)),0),"]"),IF(AND(ISNUMBER(OFFSET('Hygiene Data'!$G$6,0,10*ROW('Hygiene Data'!G157))),EA163="",ISNUMBER(OFFSET('Hygiene Data'!$G$6,0,10*ROW('Hygiene Data'!G157)))),OFFSET('Hygiene Data'!$G$6,0,10*ROW('Hygiene Data'!G157)),NA())))</f>
        <v>#N/A</v>
      </c>
      <c r="BM163" s="135" t="e">
        <f ca="1">+IF(AND(ISNUMBER(OFFSET('Hygiene Data'!$G$8,0,10*ROW('Hygiene Data'!G157))),EB163="Yes"),OFFSET('Hygiene Data'!$G$8,0,10*ROW('Hygiene Data'!G157)),IF(AND(ISNUMBER(OFFSET('Hygiene Data'!$G$8,0,10*ROW('Hygiene Data'!G157))),EB163="No",ISNUMBER(OFFSET('Hygiene Data'!$G$8,0,10*ROW('Hygiene Data'!G157)))),CONCATENATE("[",ROUND(OFFSET('Hygiene Data'!$G$8,0,10*ROW('Hygiene Data'!G157)),0),"]"),IF(AND(ISNUMBER(OFFSET('Hygiene Data'!$G$8,0,10*ROW('Hygiene Data'!G157))),EB163="",ISNUMBER(OFFSET('Hygiene Data'!$G$8,0,10*ROW('Hygiene Data'!G157)))),OFFSET('Hygiene Data'!$G$8,0,10*ROW('Hygiene Data'!G157)),NA())))</f>
        <v>#N/A</v>
      </c>
      <c r="BN163" s="135" t="e">
        <f ca="1">+IF(AND(ISNUMBER(OFFSET('Hygiene Data'!$G$10,0,10*ROW('Hygiene Data'!G157))),EC163="Yes"),OFFSET('Hygiene Data'!$G$10,0,10*ROW('Hygiene Data'!G157)),IF(AND(ISNUMBER(OFFSET('Hygiene Data'!$G$10,0,10*ROW('Hygiene Data'!G157))),EC163="No",ISNUMBER(OFFSET('Hygiene Data'!$G$10,0,10*ROW('Hygiene Data'!G157)))),CONCATENATE("[",ROUND(OFFSET('Hygiene Data'!$G$10,0,10*ROW('Hygiene Data'!G157)),0),"]"),IF(AND(ISNUMBER(OFFSET('Hygiene Data'!$G$10,0,10*ROW('Hygiene Data'!G157))),EC163="",ISNUMBER(OFFSET('Hygiene Data'!$G$10,0,10*ROW('Hygiene Data'!G157)))),OFFSET('Hygiene Data'!$G$10,0,10*ROW('Hygiene Data'!G157)),NA())))</f>
        <v>#N/A</v>
      </c>
      <c r="BO163" s="135" t="e">
        <f ca="1">+IF(AND(ISNUMBER(OFFSET('Hygiene Data'!$H$6,0,10*ROW('Hygiene Data'!H157))),ED163="Yes"),OFFSET('Hygiene Data'!$H$6,0,10*ROW('Hygiene Data'!H157)),IF(AND(ISNUMBER(OFFSET('Hygiene Data'!$H$6,0,10*ROW('Hygiene Data'!H157))),ED163="No",ISNUMBER(OFFSET('Hygiene Data'!$H$6,0,10*ROW('Hygiene Data'!H157)))),CONCATENATE("[",ROUND(OFFSET('Hygiene Data'!$H$6,0,10*ROW('Hygiene Data'!H157)),0),"]"),IF(AND(ISNUMBER(OFFSET('Hygiene Data'!$H$6,0,10*ROW('Hygiene Data'!H157))),ED163="",ISNUMBER(OFFSET('Hygiene Data'!$H$6,0,10*ROW('Hygiene Data'!H157)))),OFFSET('Hygiene Data'!$H$6,0,10*ROW('Hygiene Data'!H157)),NA())))</f>
        <v>#N/A</v>
      </c>
      <c r="BP163" s="135" t="e">
        <f ca="1">+IF(AND(ISNUMBER(OFFSET('Hygiene Data'!$H$8,0,10*ROW('Hygiene Data'!H157))),EE163="Yes"),OFFSET('Hygiene Data'!$H$8,0,10*ROW('Hygiene Data'!H157)),IF(AND(ISNUMBER(OFFSET('Hygiene Data'!$H$8,0,10*ROW('Hygiene Data'!H157))),EE163="No",ISNUMBER(OFFSET('Hygiene Data'!$H$8,0,10*ROW('Hygiene Data'!H157)))),CONCATENATE("[",ROUND(OFFSET('Hygiene Data'!$H$8,0,10*ROW('Hygiene Data'!H157)),0),"]"),IF(AND(ISNUMBER(OFFSET('Hygiene Data'!$H$8,0,10*ROW('Hygiene Data'!H157))),EE163="",ISNUMBER(OFFSET('Hygiene Data'!$H$8,0,10*ROW('Hygiene Data'!H157)))),OFFSET('Hygiene Data'!$H$8,0,10*ROW('Hygiene Data'!H157)),NA())))</f>
        <v>#N/A</v>
      </c>
      <c r="BQ163" s="135" t="e">
        <f ca="1">+IF(AND(ISNUMBER(OFFSET('Hygiene Data'!$H$10,0,10*ROW('Hygiene Data'!H157))),EF163="Yes"),OFFSET('Hygiene Data'!$H$10,0,10*ROW('Hygiene Data'!H157)),IF(AND(ISNUMBER(OFFSET('Hygiene Data'!$H$10,0,10*ROW('Hygiene Data'!H157))),EF163="No",ISNUMBER(OFFSET('Hygiene Data'!$H$10,0,10*ROW('Hygiene Data'!H157)))),CONCATENATE("[",ROUND(OFFSET('Hygiene Data'!$H$10,0,10*ROW('Hygiene Data'!H157)),0),"]"),IF(AND(ISNUMBER(OFFSET('Hygiene Data'!$H$10,0,10*ROW('Hygiene Data'!H157))),EF163="",ISNUMBER(OFFSET('Hygiene Data'!$H$10,0,10*ROW('Hygiene Data'!H157)))),OFFSET('Hygiene Data'!$H$10,0,10*ROW('Hygiene Data'!H157)),NA())))</f>
        <v>#N/A</v>
      </c>
      <c r="BS163" s="34" t="str">
        <f ca="1">+IF(OFFSET('Water Data'!$C$28,0,10*ROW('Water Data'!C157))="","",OFFSET('Water Data'!$C$28,0,10*ROW('Water Data'!C157)))</f>
        <v/>
      </c>
      <c r="BT163" s="34" t="str">
        <f ca="1">+IF(OFFSET('Water Data'!$C$29,0,10*ROW('Water Data'!C157))="","",OFFSET('Water Data'!$C$29,0,10*ROW('Water Data'!C157)))</f>
        <v/>
      </c>
      <c r="BU163" s="34" t="str">
        <f ca="1">+IF(OFFSET('Water Data'!$C$30,0,10*ROW('Water Data'!C157))="","",OFFSET('Water Data'!$C$30,0,10*ROW('Water Data'!C157)))</f>
        <v/>
      </c>
      <c r="BV163" s="34" t="str">
        <f ca="1">+IF(OFFSET('Water Data'!$D$28,0,10*ROW('Water Data'!D157))="","",OFFSET('Water Data'!$D$28,0,10*ROW('Water Data'!D157)))</f>
        <v/>
      </c>
      <c r="BW163" s="34" t="str">
        <f ca="1">+IF(OFFSET('Water Data'!$D$29,0,10*ROW('Water Data'!D157))="","",OFFSET('Water Data'!$D$29,0,10*ROW('Water Data'!D157)))</f>
        <v/>
      </c>
      <c r="BX163" s="34" t="str">
        <f ca="1">+IF(OFFSET('Water Data'!$D$30,0,10*ROW('Water Data'!D157))="","",OFFSET('Water Data'!$D$30,0,10*ROW('Water Data'!D157)))</f>
        <v/>
      </c>
      <c r="BY163" s="34" t="str">
        <f ca="1">+IF(OFFSET('Water Data'!$E$28,0,10*ROW('Water Data'!E157))="","",OFFSET('Water Data'!$E$28,0,10*ROW('Water Data'!E157)))</f>
        <v/>
      </c>
      <c r="BZ163" s="34" t="str">
        <f ca="1">+IF(OFFSET('Water Data'!$E$29,0,10*ROW('Water Data'!E157))="","",OFFSET('Water Data'!$E$29,0,10*ROW('Water Data'!E157)))</f>
        <v/>
      </c>
      <c r="CA163" s="34" t="str">
        <f ca="1">+IF(OFFSET('Water Data'!$E$30,0,10*ROW('Water Data'!E157))="","",OFFSET('Water Data'!$E$30,0,10*ROW('Water Data'!E157)))</f>
        <v/>
      </c>
      <c r="CB163" s="34" t="str">
        <f ca="1">+IF(OFFSET('Water Data'!$F$28,0,10*ROW('Water Data'!F157))="","",OFFSET('Water Data'!$F$28,0,10*ROW('Water Data'!F157)))</f>
        <v/>
      </c>
      <c r="CC163" s="34" t="str">
        <f ca="1">+IF(OFFSET('Water Data'!$F$29,0,10*ROW('Water Data'!F157))="","",OFFSET('Water Data'!$F$29,0,10*ROW('Water Data'!F157)))</f>
        <v/>
      </c>
      <c r="CD163" s="34" t="str">
        <f ca="1">+IF(OFFSET('Water Data'!$F$30,0,10*ROW('Water Data'!F157))="","",OFFSET('Water Data'!$F$30,0,10*ROW('Water Data'!F157)))</f>
        <v/>
      </c>
      <c r="CE163" s="34" t="str">
        <f ca="1">+IF(OFFSET('Water Data'!$G$28,0,10*ROW('Water Data'!G157))="","",OFFSET('Water Data'!$G$28,0,10*ROW('Water Data'!G157)))</f>
        <v/>
      </c>
      <c r="CF163" s="34" t="str">
        <f ca="1">+IF(OFFSET('Water Data'!$G$29,0,10*ROW('Water Data'!G157))="","",OFFSET('Water Data'!$G$29,0,10*ROW('Water Data'!G157)))</f>
        <v/>
      </c>
      <c r="CG163" s="34" t="str">
        <f ca="1">+IF(OFFSET('Water Data'!$G$30,0,10*ROW('Water Data'!G157))="","",OFFSET('Water Data'!$G$30,0,10*ROW('Water Data'!G157)))</f>
        <v/>
      </c>
      <c r="CH163" s="34" t="str">
        <f ca="1">+IF(OFFSET('Water Data'!$H$28,0,10*ROW('Water Data'!H157))="","",OFFSET('Water Data'!$H$28,0,10*ROW('Water Data'!H157)))</f>
        <v/>
      </c>
      <c r="CI163" s="34" t="str">
        <f ca="1">+IF(OFFSET('Water Data'!$H$29,0,10*ROW('Water Data'!H157))="","",OFFSET('Water Data'!$H$29,0,10*ROW('Water Data'!H157)))</f>
        <v/>
      </c>
      <c r="CJ163" s="34" t="str">
        <f ca="1">+IF(OFFSET('Water Data'!$H$30,0,10*ROW('Water Data'!H157))="","",OFFSET('Water Data'!$H$30,0,10*ROW('Water Data'!H157)))</f>
        <v/>
      </c>
      <c r="CK163" s="34" t="str">
        <f ca="1">+IF(OFFSET('Sanitation Data'!$C$29,0,10*ROW('Sanitation Data'!C157))="","",OFFSET('Sanitation Data'!$C$29,0,10*ROW('Sanitation Data'!C157)))</f>
        <v/>
      </c>
      <c r="CL163" s="34" t="str">
        <f ca="1">+IF(OFFSET('Sanitation Data'!$C$30,0,10*ROW('Sanitation Data'!C157))="","",OFFSET('Sanitation Data'!$C$30,0,10*ROW('Sanitation Data'!C157)))</f>
        <v/>
      </c>
      <c r="CM163" s="34" t="str">
        <f ca="1">+IF(OFFSET('Sanitation Data'!$C$31,0,10*ROW('Sanitation Data'!C157))="","",OFFSET('Sanitation Data'!$C$31,0,10*ROW('Sanitation Data'!C157)))</f>
        <v/>
      </c>
      <c r="CN163" s="34" t="str">
        <f ca="1">+IF(OFFSET('Sanitation Data'!$C$32,0,10*ROW('Sanitation Data'!C157))="","",OFFSET('Sanitation Data'!$C$32,0,10*ROW('Sanitation Data'!C157)))</f>
        <v/>
      </c>
      <c r="CO163" s="34" t="str">
        <f ca="1">+IF(OFFSET('Sanitation Data'!$C$33,0,10*ROW('Sanitation Data'!C157))="","",OFFSET('Sanitation Data'!$C$33,0,10*ROW('Sanitation Data'!C157)))</f>
        <v/>
      </c>
      <c r="CP163" s="34" t="str">
        <f ca="1">+IF(OFFSET('Sanitation Data'!$D$29,0,10*ROW('Sanitation Data'!D157))="","",OFFSET('Sanitation Data'!$D$29,0,10*ROW('Sanitation Data'!D157)))</f>
        <v/>
      </c>
      <c r="CQ163" s="34" t="str">
        <f ca="1">+IF(OFFSET('Sanitation Data'!$D$30,0,10*ROW('Sanitation Data'!D157))="","",OFFSET('Sanitation Data'!$D$30,0,10*ROW('Sanitation Data'!D157)))</f>
        <v/>
      </c>
      <c r="CR163" s="34" t="str">
        <f ca="1">+IF(OFFSET('Sanitation Data'!$D$31,0,10*ROW('Sanitation Data'!D157))="","",OFFSET('Sanitation Data'!$D$31,0,10*ROW('Sanitation Data'!D157)))</f>
        <v/>
      </c>
      <c r="CS163" s="34" t="str">
        <f ca="1">+IF(OFFSET('Sanitation Data'!$D$32,0,10*ROW('Sanitation Data'!D157))="","",OFFSET('Sanitation Data'!$D$32,0,10*ROW('Sanitation Data'!D157)))</f>
        <v/>
      </c>
      <c r="CT163" s="34" t="str">
        <f ca="1">+IF(OFFSET('Sanitation Data'!$D$33,0,10*ROW('Sanitation Data'!D157))="","",OFFSET('Sanitation Data'!$D$33,0,10*ROW('Sanitation Data'!D157)))</f>
        <v/>
      </c>
      <c r="CU163" s="34" t="str">
        <f ca="1">+IF(OFFSET('Sanitation Data'!$E$29,0,10*ROW('Sanitation Data'!E157))="","",OFFSET('Sanitation Data'!$E$29,0,10*ROW('Sanitation Data'!E157)))</f>
        <v/>
      </c>
      <c r="CV163" s="34" t="str">
        <f ca="1">+IF(OFFSET('Sanitation Data'!$E$30,0,10*ROW('Sanitation Data'!E157))="","",OFFSET('Sanitation Data'!$E$30,0,10*ROW('Sanitation Data'!E157)))</f>
        <v/>
      </c>
      <c r="CW163" s="34" t="str">
        <f ca="1">+IF(OFFSET('Sanitation Data'!$E$31,0,10*ROW('Sanitation Data'!E157))="","",OFFSET('Sanitation Data'!$E$31,0,10*ROW('Sanitation Data'!E157)))</f>
        <v/>
      </c>
      <c r="CX163" s="34" t="str">
        <f ca="1">+IF(OFFSET('Sanitation Data'!$E$32,0,10*ROW('Sanitation Data'!E157))="","",OFFSET('Sanitation Data'!$E$32,0,10*ROW('Sanitation Data'!E157)))</f>
        <v/>
      </c>
      <c r="CY163" s="34" t="str">
        <f ca="1">+IF(OFFSET('Sanitation Data'!$E$33,0,10*ROW('Sanitation Data'!E157))="","",OFFSET('Sanitation Data'!$E$33,0,10*ROW('Sanitation Data'!E157)))</f>
        <v/>
      </c>
      <c r="CZ163" s="34" t="str">
        <f ca="1">+IF(OFFSET('Sanitation Data'!$F$29,0,10*ROW('Sanitation Data'!F157))="","",OFFSET('Sanitation Data'!$F$29,0,10*ROW('Sanitation Data'!F157)))</f>
        <v/>
      </c>
      <c r="DA163" s="34" t="str">
        <f ca="1">+IF(OFFSET('Sanitation Data'!$F$30,0,10*ROW('Sanitation Data'!F157))="","",OFFSET('Sanitation Data'!$F$30,0,10*ROW('Sanitation Data'!F157)))</f>
        <v/>
      </c>
      <c r="DB163" s="34" t="str">
        <f ca="1">+IF(OFFSET('Sanitation Data'!$F$31,0,10*ROW('Sanitation Data'!F157))="","",OFFSET('Sanitation Data'!$F$31,0,10*ROW('Sanitation Data'!F157)))</f>
        <v/>
      </c>
      <c r="DC163" s="34" t="str">
        <f ca="1">+IF(OFFSET('Sanitation Data'!$F$32,0,10*ROW('Sanitation Data'!F157))="","",OFFSET('Sanitation Data'!$F$32,0,10*ROW('Sanitation Data'!F157)))</f>
        <v/>
      </c>
      <c r="DD163" s="34" t="str">
        <f ca="1">+IF(OFFSET('Sanitation Data'!$F$33,0,10*ROW('Sanitation Data'!F157))="","",OFFSET('Sanitation Data'!$F$33,0,10*ROW('Sanitation Data'!F157)))</f>
        <v/>
      </c>
      <c r="DE163" s="34" t="str">
        <f ca="1">+IF(OFFSET('Sanitation Data'!$G$29,0,10*ROW('Sanitation Data'!G157))="","",OFFSET('Sanitation Data'!$G$29,0,10*ROW('Sanitation Data'!G157)))</f>
        <v/>
      </c>
      <c r="DF163" s="34" t="str">
        <f ca="1">+IF(OFFSET('Sanitation Data'!$G$30,0,10*ROW('Sanitation Data'!G157))="","",OFFSET('Sanitation Data'!$G$30,0,10*ROW('Sanitation Data'!G157)))</f>
        <v/>
      </c>
      <c r="DG163" s="34" t="str">
        <f ca="1">+IF(OFFSET('Sanitation Data'!$G$31,0,10*ROW('Sanitation Data'!G157))="","",OFFSET('Sanitation Data'!$G$31,0,10*ROW('Sanitation Data'!G157)))</f>
        <v/>
      </c>
      <c r="DH163" s="34" t="str">
        <f ca="1">+IF(OFFSET('Sanitation Data'!$G$32,0,10*ROW('Sanitation Data'!G157))="","",OFFSET('Sanitation Data'!$G$32,0,10*ROW('Sanitation Data'!G157)))</f>
        <v/>
      </c>
      <c r="DI163" s="34" t="str">
        <f ca="1">+IF(OFFSET('Sanitation Data'!$G$33,0,10*ROW('Sanitation Data'!G157))="","",OFFSET('Sanitation Data'!$G$33,0,10*ROW('Sanitation Data'!G157)))</f>
        <v/>
      </c>
      <c r="DJ163" s="34" t="str">
        <f ca="1">+IF(OFFSET('Sanitation Data'!$H$29,0,10*ROW('Sanitation Data'!H157))="","",OFFSET('Sanitation Data'!$H$29,0,10*ROW('Sanitation Data'!H157)))</f>
        <v/>
      </c>
      <c r="DK163" s="34" t="str">
        <f ca="1">+IF(OFFSET('Sanitation Data'!$H$30,0,10*ROW('Sanitation Data'!H157))="","",OFFSET('Sanitation Data'!$H$30,0,10*ROW('Sanitation Data'!H157)))</f>
        <v/>
      </c>
      <c r="DL163" s="34" t="str">
        <f ca="1">+IF(OFFSET('Sanitation Data'!$H$31,0,10*ROW('Sanitation Data'!H157))="","",OFFSET('Sanitation Data'!$H$31,0,10*ROW('Sanitation Data'!H157)))</f>
        <v/>
      </c>
      <c r="DM163" s="34" t="str">
        <f ca="1">+IF(OFFSET('Sanitation Data'!$H$32,0,10*ROW('Sanitation Data'!H157))="","",OFFSET('Sanitation Data'!$H$32,0,10*ROW('Sanitation Data'!H157)))</f>
        <v/>
      </c>
      <c r="DN163" s="34" t="str">
        <f ca="1">+IF(OFFSET('Sanitation Data'!$H$33,0,10*ROW('Sanitation Data'!H157))="","",OFFSET('Sanitation Data'!$H$33,0,10*ROW('Sanitation Data'!H157)))</f>
        <v/>
      </c>
      <c r="DO163" s="34" t="str">
        <f ca="1">+IF(OFFSET('Hygiene Data'!$C$12,0,10*ROW('Hygiene Data'!C157))="","",OFFSET('Hygiene Data'!$C$12,0,10*ROW('Hygiene Data'!C157)))</f>
        <v/>
      </c>
      <c r="DP163" s="34" t="str">
        <f ca="1">+IF(OFFSET('Hygiene Data'!$C$13,0,10*ROW('Hygiene Data'!C157))="","",OFFSET('Hygiene Data'!$C$13,0,10*ROW('Hygiene Data'!C157)))</f>
        <v/>
      </c>
      <c r="DQ163" s="34" t="str">
        <f ca="1">+IF(OFFSET('Hygiene Data'!$C$14,0,10*ROW('Hygiene Data'!C157))="","",OFFSET('Hygiene Data'!$C$14,0,10*ROW('Hygiene Data'!C157)))</f>
        <v/>
      </c>
      <c r="DR163" s="34" t="str">
        <f ca="1">+IF(OFFSET('Hygiene Data'!$D$12,0,10*ROW('Hygiene Data'!D157))="","",OFFSET('Hygiene Data'!$D$12,0,10*ROW('Hygiene Data'!D157)))</f>
        <v/>
      </c>
      <c r="DS163" s="34" t="str">
        <f ca="1">+IF(OFFSET('Hygiene Data'!$D$13,0,10*ROW('Hygiene Data'!D157))="","",OFFSET('Hygiene Data'!$D$13,0,10*ROW('Hygiene Data'!D157)))</f>
        <v/>
      </c>
      <c r="DT163" s="34" t="str">
        <f ca="1">+IF(OFFSET('Hygiene Data'!$D$14,0,10*ROW('Hygiene Data'!D157))="","",OFFSET('Hygiene Data'!$D$14,0,10*ROW('Hygiene Data'!D157)))</f>
        <v/>
      </c>
      <c r="DU163" s="34" t="str">
        <f ca="1">+IF(OFFSET('Hygiene Data'!$E$12,0,10*ROW('Hygiene Data'!E157))="","",OFFSET('Hygiene Data'!$E$12,0,10*ROW('Hygiene Data'!E157)))</f>
        <v/>
      </c>
      <c r="DV163" s="34" t="str">
        <f ca="1">+IF(OFFSET('Hygiene Data'!$E$13,0,10*ROW('Hygiene Data'!E157))="","",OFFSET('Hygiene Data'!$E$13,0,10*ROW('Hygiene Data'!E157)))</f>
        <v/>
      </c>
      <c r="DW163" s="34" t="str">
        <f ca="1">+IF(OFFSET('Hygiene Data'!$E$14,0,10*ROW('Hygiene Data'!E157))="","",OFFSET('Hygiene Data'!$E$14,0,10*ROW('Hygiene Data'!E157)))</f>
        <v/>
      </c>
      <c r="DX163" s="34" t="str">
        <f ca="1">+IF(OFFSET('Hygiene Data'!$F$12,0,10*ROW('Hygiene Data'!F157))="","",OFFSET('Hygiene Data'!$F$12,0,10*ROW('Hygiene Data'!F157)))</f>
        <v/>
      </c>
      <c r="DY163" s="34" t="str">
        <f ca="1">+IF(OFFSET('Hygiene Data'!$F$13,0,10*ROW('Hygiene Data'!F157))="","",OFFSET('Hygiene Data'!$F$13,0,10*ROW('Hygiene Data'!F157)))</f>
        <v/>
      </c>
      <c r="DZ163" s="34" t="str">
        <f ca="1">+IF(OFFSET('Hygiene Data'!$F$14,0,10*ROW('Hygiene Data'!F157))="","",OFFSET('Hygiene Data'!$F$14,0,10*ROW('Hygiene Data'!F157)))</f>
        <v/>
      </c>
      <c r="EA163" s="34" t="str">
        <f ca="1">+IF(OFFSET('Hygiene Data'!$G$12,0,10*ROW('Hygiene Data'!G157))="","",OFFSET('Hygiene Data'!$G$12,0,10*ROW('Hygiene Data'!G157)))</f>
        <v/>
      </c>
      <c r="EB163" s="34" t="str">
        <f ca="1">+IF(OFFSET('Hygiene Data'!$G$13,0,10*ROW('Hygiene Data'!G157))="","",OFFSET('Hygiene Data'!$G$13,0,10*ROW('Hygiene Data'!G157)))</f>
        <v/>
      </c>
      <c r="EC163" s="34" t="str">
        <f ca="1">+IF(OFFSET('Hygiene Data'!$G$14,0,10*ROW('Hygiene Data'!G157))="","",OFFSET('Hygiene Data'!$G$14,0,10*ROW('Hygiene Data'!G157)))</f>
        <v/>
      </c>
      <c r="ED163" s="34" t="str">
        <f ca="1">+IF(OFFSET('Hygiene Data'!$H$12,0,10*ROW('Hygiene Data'!H157))="","",OFFSET('Hygiene Data'!$H$12,0,10*ROW('Hygiene Data'!H157)))</f>
        <v/>
      </c>
      <c r="EE163" s="34" t="str">
        <f ca="1">+IF(OFFSET('Hygiene Data'!$H$13,0,10*ROW('Hygiene Data'!H157))="","",OFFSET('Hygiene Data'!$H$13,0,10*ROW('Hygiene Data'!H157)))</f>
        <v/>
      </c>
      <c r="EF163" s="34" t="str">
        <f ca="1">+IF(OFFSET('Hygiene Data'!$H$14,0,10*ROW('Hygiene Data'!H157))="","",OFFSET('Hygiene Data'!$H$14,0,10*ROW('Hygiene Data'!H157)))</f>
        <v/>
      </c>
    </row>
    <row r="164" spans="1:136" x14ac:dyDescent="0.2">
      <c r="A164" s="50" t="str">
        <f ca="1">+IF(OFFSET('Water Data'!$B$1,0,10*ROW('Water Data'!B161))="","",OFFSET('Water Data'!$B$1,0,10*ROW('Water Data'!B161)))</f>
        <v/>
      </c>
      <c r="B164" s="50" t="str">
        <f ca="1">+IF(OFFSET('Water Data'!$A$3,0,10*ROW('Water Data'!A161))="","",OFFSET('Water Data'!$A$3,0,10*ROW('Water Data'!A161)))</f>
        <v/>
      </c>
      <c r="C164" s="50" t="str">
        <f ca="1">+IF(OFFSET('Water Data'!$C$3,0,10*ROW('Water Data'!C161))="","",OFFSET('Water Data'!$C$3,0,10*ROW('Water Data'!C161)))</f>
        <v/>
      </c>
      <c r="D164" s="133" t="e">
        <f ca="1">+IF(AND(ISNUMBER(OFFSET('Water Data'!$C$5,0,10*ROW('Water Data'!C158))),BS164="Yes"),100-OFFSET('Water Data'!$C$5,0,10*ROW('Water Data'!C158)),IF(AND(ISNUMBER(OFFSET('Water Data'!$C$5,0,10*ROW('Water Data'!C158))),BS164="No",ISNUMBER(OFFSET('Water Data'!$C$5,0,10*ROW('Water Data'!C158)))),CONCATENATE("[",ROUND(100-OFFSET('Water Data'!$C$5,0,10*ROW('Water Data'!C158)),0),"]"),IF(AND(ISNUMBER(OFFSET('Water Data'!$C$5,0,10*ROW('Water Data'!C158))),BS164="",ISNUMBER(OFFSET('Water Data'!$C$5,0,10*ROW('Water Data'!C158)))),100-OFFSET('Water Data'!$C$5,0,10*ROW('Water Data'!C158)),NA())))</f>
        <v>#N/A</v>
      </c>
      <c r="E164" s="133" t="e">
        <f ca="1">+IF(AND(ISNUMBER(OFFSET('Water Data'!$C$7,0,10*ROW('Water Data'!D158))),BT164="Yes"),OFFSET('Water Data'!$C$7,0,10*ROW('Water Data'!C158)),IF(AND(ISNUMBER(OFFSET('Water Data'!$C$7,0,10*ROW('Water Data'!C158))),BT164="No",ISNUMBER(OFFSET('Water Data'!$C$7,0,10*ROW('Water Data'!C158)))),CONCATENATE("[",ROUND(OFFSET('Water Data'!$C$7,0,10*ROW('Water Data'!C158)),0),"]"),IF(AND(ISNUMBER(OFFSET('Water Data'!$C$7,0,10*ROW('Water Data'!C158))),BT164="",ISNUMBER(OFFSET('Water Data'!$C$7,0,10*ROW('Water Data'!C158)))),OFFSET('Water Data'!$C$7,0,10*ROW('Water Data'!C158)),NA())))</f>
        <v>#N/A</v>
      </c>
      <c r="F164" s="133" t="e">
        <f ca="1">+IF(AND(ISNUMBER(OFFSET('Water Data'!$C$10,0,10*ROW('Water Data'!C158))),BU164="Yes"),OFFSET('Water Data'!$C$10,0,10*ROW('Water Data'!C158)),IF(AND(ISNUMBER(OFFSET('Water Data'!$C$10,0,10*ROW('Water Data'!C158))),BU164="No",ISNUMBER(OFFSET('Water Data'!$C$10,0,10*ROW('Water Data'!C158)))),CONCATENATE("[",ROUND(OFFSET('Water Data'!$C$10,0,10*ROW('Water Data'!C158)),0),"]"),IF(AND(ISNUMBER(OFFSET('Water Data'!$C$10,0,10*ROW('Water Data'!C158))),BU164="",ISNUMBER(OFFSET('Water Data'!$C$10,0,10*ROW('Water Data'!C158)))),OFFSET('Water Data'!$C$10,0,10*ROW('Water Data'!C158)),NA())))</f>
        <v>#N/A</v>
      </c>
      <c r="G164" s="133" t="e">
        <f ca="1">+IF(AND(ISNUMBER(OFFSET('Water Data'!$D$5,0,10*ROW('Water Data'!D158))),BV164="Yes"),100-OFFSET('Water Data'!$D$5,0,10*ROW('Water Data'!D158)),IF(AND(ISNUMBER(OFFSET('Water Data'!$D$5,0,10*ROW('Water Data'!D158))),BV164="No",ISNUMBER(OFFSET('Water Data'!$D$5,0,10*ROW('Water Data'!D158)))),CONCATENATE("[",ROUND(100-OFFSET('Water Data'!$D$5,0,10*ROW('Water Data'!D158)),0),"]"),IF(AND(ISNUMBER(OFFSET('Water Data'!$D$5,0,10*ROW('Water Data'!D158))),BV164="",ISNUMBER(OFFSET('Water Data'!$D$5,0,10*ROW('Water Data'!D158)))),100-OFFSET('Water Data'!$D$5,0,10*ROW('Water Data'!D158)),NA())))</f>
        <v>#N/A</v>
      </c>
      <c r="H164" s="133" t="e">
        <f ca="1">+IF(AND(ISNUMBER(OFFSET('Water Data'!$D$7,0,10*ROW('Water Data'!D158))),BW164="Yes"),OFFSET('Water Data'!$D$7,0,10*ROW('Water Data'!D158)),IF(AND(ISNUMBER(OFFSET('Water Data'!$D$7,0,10*ROW('Water Data'!D158))),BW164="No",ISNUMBER(OFFSET('Water Data'!$D$7,0,10*ROW('Water Data'!D158)))),CONCATENATE("[",ROUND(OFFSET('Water Data'!$C$7,0,10*ROW('Water Data'!D158)),0),"]"),IF(AND(ISNUMBER(OFFSET('Water Data'!$D$7,0,10*ROW('Water Data'!D158))),BW164="",ISNUMBER(OFFSET('Water Data'!$D$7,0,10*ROW('Water Data'!D158)))),OFFSET('Water Data'!$D$7,0,10*ROW('Water Data'!D158)),NA())))</f>
        <v>#N/A</v>
      </c>
      <c r="I164" s="133" t="e">
        <f ca="1">+IF(AND(ISNUMBER(OFFSET('Water Data'!$D$10,0,10*ROW('Water Data'!D158))),BX164="Yes"),OFFSET('Water Data'!$D$10,0,10*ROW('Water Data'!D158)),IF(AND(ISNUMBER(OFFSET('Water Data'!$D$10,0,10*ROW('Water Data'!D158))),BX164="No",ISNUMBER(OFFSET('Water Data'!$D$10,0,10*ROW('Water Data'!D158)))),CONCATENATE("[",ROUND(OFFSET('Water Data'!$D$10,0,10*ROW('Water Data'!D158)),0),"]"),IF(AND(ISNUMBER(OFFSET('Water Data'!$D$10,0,10*ROW('Water Data'!D158))),BX164="",ISNUMBER(OFFSET('Water Data'!$D$10,0,10*ROW('Water Data'!D158)))),OFFSET('Water Data'!$D$10,0,10*ROW('Water Data'!D158)),NA())))</f>
        <v>#N/A</v>
      </c>
      <c r="J164" s="133" t="e">
        <f ca="1">+IF(AND(ISNUMBER(OFFSET('Water Data'!$E$5,0,10*ROW('Water Data'!E158))),BY164="Yes"),100-OFFSET('Water Data'!$E$5,0,10*ROW('Water Data'!E158)),IF(AND(ISNUMBER(OFFSET('Water Data'!$E$5,0,10*ROW('Water Data'!E158))),BY164="No",ISNUMBER(OFFSET('Water Data'!$E$5,0,10*ROW('Water Data'!E158)))),CONCATENATE("[",ROUND(100-OFFSET('Water Data'!$E$5,0,10*ROW('Water Data'!E158)),0),"]"),IF(AND(ISNUMBER(OFFSET('Water Data'!$E$5,0,10*ROW('Water Data'!E158))),BY164="",ISNUMBER(OFFSET('Water Data'!$E$5,0,10*ROW('Water Data'!E158)))),100-OFFSET('Water Data'!$E$5,0,10*ROW('Water Data'!E158)),NA())))</f>
        <v>#N/A</v>
      </c>
      <c r="K164" s="133" t="e">
        <f ca="1">+IF(AND(ISNUMBER(OFFSET('Water Data'!$E$7,0,10*ROW('Water Data'!E158))),BZ164="Yes"),OFFSET('Water Data'!$E$7,0,10*ROW('Water Data'!E158)),IF(AND(ISNUMBER(OFFSET('Water Data'!$E$7,0,10*ROW('Water Data'!E158))),BZ164="No",ISNUMBER(OFFSET('Water Data'!$E$7,0,10*ROW('Water Data'!E158)))),CONCATENATE("[",ROUND(OFFSET('Water Data'!$E$7,0,10*ROW('Water Data'!E158)),0),"]"),IF(AND(ISNUMBER(OFFSET('Water Data'!$E$7,0,10*ROW('Water Data'!E158))),BZ164="",ISNUMBER(OFFSET('Water Data'!$E$7,0,10*ROW('Water Data'!E158)))),OFFSET('Water Data'!$E$7,0,10*ROW('Water Data'!E158)),NA())))</f>
        <v>#N/A</v>
      </c>
      <c r="L164" s="133" t="e">
        <f ca="1">+IF(AND(ISNUMBER(OFFSET('Water Data'!$E$10,0,10*ROW('Water Data'!E158))),CA164="Yes"),OFFSET('Water Data'!$E$10,0,10*ROW('Water Data'!E158)),IF(AND(ISNUMBER(OFFSET('Water Data'!$E$10,0,10*ROW('Water Data'!E158))),CA164="No",ISNUMBER(OFFSET('Water Data'!$E$10,0,10*ROW('Water Data'!E158)))),CONCATENATE("[",ROUND(OFFSET('Water Data'!$E$10,0,10*ROW('Water Data'!E158)),0),"]"),IF(AND(ISNUMBER(OFFSET('Water Data'!$E$10,0,10*ROW('Water Data'!E158))),CA164="",ISNUMBER(OFFSET('Water Data'!$E$10,0,10*ROW('Water Data'!E158)))),OFFSET('Water Data'!$E$10,0,10*ROW('Water Data'!E158)),NA())))</f>
        <v>#N/A</v>
      </c>
      <c r="M164" s="133" t="e">
        <f ca="1">+IF(AND(ISNUMBER(OFFSET('Water Data'!$F$5,0,10*ROW('Water Data'!F158))),CB164="Yes"),100-OFFSET('Water Data'!$F$5,0,10*ROW('Water Data'!F158)),IF(AND(ISNUMBER(OFFSET('Water Data'!$F$5,0,10*ROW('Water Data'!F158))),CB164="No",ISNUMBER(OFFSET('Water Data'!$F$5,0,10*ROW('Water Data'!F158)))),CONCATENATE("[",ROUND(100-OFFSET('Water Data'!$F$5,0,10*ROW('Water Data'!F158)),0),"]"),IF(AND(ISNUMBER(OFFSET('Water Data'!$F$5,0,10*ROW('Water Data'!F158))),CB164="",ISNUMBER(OFFSET('Water Data'!$F$5,0,10*ROW('Water Data'!F158)))),100-OFFSET('Water Data'!$F$5,0,10*ROW('Water Data'!F158)),NA())))</f>
        <v>#N/A</v>
      </c>
      <c r="N164" s="133" t="e">
        <f ca="1">+IF(AND(ISNUMBER(OFFSET('Water Data'!$F$7,0,10*ROW('Water Data'!F158))),CC164="Yes"),OFFSET('Water Data'!$F$7,0,10*ROW('Water Data'!F158)),IF(AND(ISNUMBER(OFFSET('Water Data'!$F$7,0,10*ROW('Water Data'!F158))),CC164="No",ISNUMBER(OFFSET('Water Data'!$F$7,0,10*ROW('Water Data'!F158)))),CONCATENATE("[",ROUND(OFFSET('Water Data'!$F$7,0,10*ROW('Water Data'!F158)),0),"]"),IF(AND(ISNUMBER(OFFSET('Water Data'!$F$7,0,10*ROW('Water Data'!F158))),CC164="",ISNUMBER(OFFSET('Water Data'!$F$7,0,10*ROW('Water Data'!F158)))),OFFSET('Water Data'!$F$7,0,10*ROW('Water Data'!F158)),NA())))</f>
        <v>#N/A</v>
      </c>
      <c r="O164" s="133" t="e">
        <f ca="1">+IF(AND(ISNUMBER(OFFSET('Water Data'!$F$10,0,10*ROW('Water Data'!F158))),CD164="Yes"),OFFSET('Water Data'!$F$10,0,10*ROW('Water Data'!F158)),IF(AND(ISNUMBER(OFFSET('Water Data'!$F$10,0,10*ROW('Water Data'!F158))),CD164="No",ISNUMBER(OFFSET('Water Data'!$F$10,0,10*ROW('Water Data'!F158)))),CONCATENATE("[",ROUND(OFFSET('Water Data'!$F$10,0,10*ROW('Water Data'!F158)),0),"]"),IF(AND(ISNUMBER(OFFSET('Water Data'!$F$10,0,10*ROW('Water Data'!F158))),CD164="",ISNUMBER(OFFSET('Water Data'!$F$10,0,10*ROW('Water Data'!F158)))),OFFSET('Water Data'!$F$10,0,10*ROW('Water Data'!F158)),NA())))</f>
        <v>#N/A</v>
      </c>
      <c r="P164" s="133" t="e">
        <f ca="1">+IF(AND(ISNUMBER(OFFSET('Water Data'!$G$5,0,10*ROW('Water Data'!G158))),CE164="Yes"),100-OFFSET('Water Data'!$G$5,0,10*ROW('Water Data'!G158)),IF(AND(ISNUMBER(OFFSET('Water Data'!$G$5,0,10*ROW('Water Data'!G158))),CE164="No",ISNUMBER(OFFSET('Water Data'!$G$5,0,10*ROW('Water Data'!G158)))),CONCATENATE("[",ROUND(100-OFFSET('Water Data'!$G$5,0,10*ROW('Water Data'!G158)),0),"]"),IF(AND(ISNUMBER(OFFSET('Water Data'!$G$5,0,10*ROW('Water Data'!G158))),CE164="",ISNUMBER(OFFSET('Water Data'!$G$5,0,10*ROW('Water Data'!G158)))),100-OFFSET('Water Data'!$G$5,0,10*ROW('Water Data'!G158)),NA())))</f>
        <v>#N/A</v>
      </c>
      <c r="Q164" s="133" t="e">
        <f ca="1">+IF(AND(ISNUMBER(OFFSET('Water Data'!$G$7,0,10*ROW('Water Data'!G158))),CF164="Yes"),OFFSET('Water Data'!$G$7,0,10*ROW('Water Data'!G158)),IF(AND(ISNUMBER(OFFSET('Water Data'!$G$7,0,10*ROW('Water Data'!G158))),CF164="No",ISNUMBER(OFFSET('Water Data'!$G$7,0,10*ROW('Water Data'!G158)))),CONCATENATE("[",ROUND(OFFSET('Water Data'!$G$7,0,10*ROW('Water Data'!G158)),0),"]"),IF(AND(ISNUMBER(OFFSET('Water Data'!$G$7,0,10*ROW('Water Data'!G158))),CF164="",ISNUMBER(OFFSET('Water Data'!$G$7,0,10*ROW('Water Data'!G158)))),OFFSET('Water Data'!$G$7,0,10*ROW('Water Data'!G158)),NA())))</f>
        <v>#N/A</v>
      </c>
      <c r="R164" s="133" t="e">
        <f ca="1">+IF(AND(ISNUMBER(OFFSET('Water Data'!$G$10,0,10*ROW('Water Data'!G158))),CG164="Yes"),OFFSET('Water Data'!$G$10,0,10*ROW('Water Data'!G158)),IF(AND(ISNUMBER(OFFSET('Water Data'!$G$10,0,10*ROW('Water Data'!G158))),CG164="No",ISNUMBER(OFFSET('Water Data'!$G$10,0,10*ROW('Water Data'!G158)))),CONCATENATE("[",ROUND(OFFSET('Water Data'!$G$10,0,10*ROW('Water Data'!G158)),0),"]"),IF(AND(ISNUMBER(OFFSET('Water Data'!$G$10,0,10*ROW('Water Data'!G158))),CG164="",ISNUMBER(OFFSET('Water Data'!$G$10,0,10*ROW('Water Data'!G158)))),OFFSET('Water Data'!$G$10,0,10*ROW('Water Data'!G158)),NA())))</f>
        <v>#N/A</v>
      </c>
      <c r="S164" s="133" t="e">
        <f ca="1">+IF(AND(ISNUMBER(OFFSET('Water Data'!$H$5,0,10*ROW('Water Data'!H158))),CH164="Yes"),100-OFFSET('Water Data'!$H$5,0,10*ROW('Water Data'!H158)),IF(AND(ISNUMBER(OFFSET('Water Data'!$H$5,0,10*ROW('Water Data'!H158))),CH164="No",ISNUMBER(OFFSET('Water Data'!$H$5,0,10*ROW('Water Data'!H158)))),CONCATENATE("[",ROUND(100-OFFSET('Water Data'!$H$5,0,10*ROW('Water Data'!H158)),0),"]"),IF(AND(ISNUMBER(OFFSET('Water Data'!$H$5,0,10*ROW('Water Data'!H158))),CH164="",ISNUMBER(OFFSET('Water Data'!$H$5,0,10*ROW('Water Data'!H158)))),100-OFFSET('Water Data'!$H$5,0,10*ROW('Water Data'!H158)),NA())))</f>
        <v>#N/A</v>
      </c>
      <c r="T164" s="133" t="e">
        <f ca="1">+IF(AND(ISNUMBER(OFFSET('Water Data'!$H$7,0,10*ROW('Water Data'!H158))),CI164="Yes"),OFFSET('Water Data'!$H$7,0,10*ROW('Water Data'!H158)),IF(AND(ISNUMBER(OFFSET('Water Data'!$H$7,0,10*ROW('Water Data'!H158))),CI164="No",ISNUMBER(OFFSET('Water Data'!$H$7,0,10*ROW('Water Data'!H158)))),CONCATENATE("[",ROUND(OFFSET('Water Data'!$H$7,0,10*ROW('Water Data'!H158)),0),"]"),IF(AND(ISNUMBER(OFFSET('Water Data'!$H$7,0,10*ROW('Water Data'!H158))),CI164="",ISNUMBER(OFFSET('Water Data'!$H$7,0,10*ROW('Water Data'!H158)))),OFFSET('Water Data'!$H$7,0,10*ROW('Water Data'!H158)),NA())))</f>
        <v>#N/A</v>
      </c>
      <c r="U164" s="133" t="e">
        <f ca="1">+IF(AND(ISNUMBER(OFFSET('Water Data'!$H$10,0,10*ROW('Water Data'!H158))),CJ164="Yes"),OFFSET('Water Data'!$H$10,0,10*ROW('Water Data'!H158)),IF(AND(ISNUMBER(OFFSET('Water Data'!$H$10,0,10*ROW('Water Data'!H158))),CJ164="No",ISNUMBER(OFFSET('Water Data'!$H$10,0,10*ROW('Water Data'!H158)))),CONCATENATE("[",ROUND(OFFSET('Water Data'!$H$10,0,10*ROW('Water Data'!H158)),0),"]"),IF(AND(ISNUMBER(OFFSET('Water Data'!$H$10,0,10*ROW('Water Data'!H158))),CJ164="",ISNUMBER(OFFSET('Water Data'!$H$10,0,10*ROW('Water Data'!H158)))),OFFSET('Water Data'!$H$10,0,10*ROW('Water Data'!H158)),NA())))</f>
        <v>#N/A</v>
      </c>
      <c r="V164" s="134" t="e">
        <f ca="1">+IF(AND(ISNUMBER(OFFSET('Sanitation Data'!$C$5,0,10*ROW('Sanitation Data'!C158))),CK164="Yes"),100-OFFSET('Sanitation Data'!$C$5,0,10*ROW('Sanitation Data'!C158)),IF(AND(ISNUMBER(OFFSET('Sanitation Data'!$C$5,0,10*ROW('Sanitation Data'!C158))),CK164="No",ISNUMBER(OFFSET('Sanitation Data'!$C$5,0,10*ROW('Sanitation Data'!C158)))),CONCATENATE("[",ROUND(100-OFFSET('Sanitation Data'!$C$5,0,10*ROW('Sanitation Data'!C158)),0),"]"),IF(AND(ISNUMBER(OFFSET('Sanitation Data'!$C$5,0,10*ROW('Sanitation Data'!C158))),CK164="",ISNUMBER(OFFSET('Sanitation Data'!$C$5,0,10*ROW('Sanitation Data'!C158)))),100-OFFSET('Sanitation Data'!$C$5,0,10*ROW('Sanitation Data'!C158)),NA())))</f>
        <v>#N/A</v>
      </c>
      <c r="W164" s="134" t="e">
        <f ca="1">+IF(AND(ISNUMBER(OFFSET('Sanitation Data'!$C$7,0,10*ROW('Sanitation Data'!C158))),CL164="Yes"),OFFSET('Sanitation Data'!$C$7,0,10*ROW('Sanitation Data'!C158)),IF(AND(ISNUMBER(OFFSET('Sanitation Data'!$C$7,0,10*ROW('Sanitation Data'!C158))),CL164="No",ISNUMBER(OFFSET('Sanitation Data'!$C$7,0,10*ROW('Sanitation Data'!C158)))),CONCATENATE("[",ROUND(OFFSET('Sanitation Data'!$C$7,0,10*ROW('Sanitation Data'!C158)),0),"]"),IF(AND(ISNUMBER(OFFSET('Sanitation Data'!$C$7,0,10*ROW('Sanitation Data'!C158))),CL164="",ISNUMBER(OFFSET('Sanitation Data'!$C$7,0,10*ROW('Sanitation Data'!C158)))),OFFSET('Sanitation Data'!$C$7,0,10*ROW('Sanitation Data'!C158)),NA())))</f>
        <v>#N/A</v>
      </c>
      <c r="X164" s="134" t="e">
        <f ca="1">+IF(AND(ISNUMBER(OFFSET('Sanitation Data'!$C$11,0,10*ROW('Sanitation Data'!C158))),CM164="Yes"),OFFSET('Sanitation Data'!$C$11,0,10*ROW('Sanitation Data'!C158)),IF(AND(ISNUMBER(OFFSET('Sanitation Data'!$C$11,0,10*ROW('Sanitation Data'!C158))),CM164="No",ISNUMBER(OFFSET('Sanitation Data'!$C$11,0,10*ROW('Sanitation Data'!C158)))),CONCATENATE("[",ROUND(OFFSET('Sanitation Data'!$C$11,0,10*ROW('Sanitation Data'!C158)),0),"]"),IF(AND(ISNUMBER(OFFSET('Sanitation Data'!$C$11,0,10*ROW('Sanitation Data'!C158))),CM164="",ISNUMBER(OFFSET('Sanitation Data'!$C$11,0,10*ROW('Sanitation Data'!C158)))),OFFSET('Sanitation Data'!$C$11,0,10*ROW('Sanitation Data'!C158)),NA())))</f>
        <v>#N/A</v>
      </c>
      <c r="Y164" s="134" t="e">
        <f ca="1">+IF(AND(ISNUMBER(OFFSET('Sanitation Data'!$C$12,0,10*ROW('Sanitation Data'!C158))),CN164="Yes"),OFFSET('Sanitation Data'!$C$12,0,10*ROW('Sanitation Data'!C158)),IF(AND(ISNUMBER(OFFSET('Sanitation Data'!$C$12,0,10*ROW('Sanitation Data'!C158))),CN164="No",ISNUMBER(OFFSET('Sanitation Data'!$C$12,0,10*ROW('Sanitation Data'!C158)))),CONCATENATE("[",ROUND(OFFSET('Sanitation Data'!$C$12,0,10*ROW('Sanitation Data'!C158)),0),"]"),IF(AND(ISNUMBER(OFFSET('Sanitation Data'!$C$12,0,10*ROW('Sanitation Data'!C158))),CN164="",ISNUMBER(OFFSET('Sanitation Data'!$C$12,0,10*ROW('Sanitation Data'!C158)))),OFFSET('Sanitation Data'!$C$12,0,10*ROW('Sanitation Data'!C158)),NA())))</f>
        <v>#N/A</v>
      </c>
      <c r="Z164" s="134" t="e">
        <f ca="1">+IF(AND(ISNUMBER(OFFSET('Sanitation Data'!$C$13,0,10*ROW('Sanitation Data'!C158))),CO164="Yes"),OFFSET('Sanitation Data'!$C$13,0,10*ROW('Sanitation Data'!C158)),IF(AND(ISNUMBER(OFFSET('Sanitation Data'!$C$13,0,10*ROW('Sanitation Data'!C158))),CO164="No",ISNUMBER(OFFSET('Sanitation Data'!$C$13,0,10*ROW('Sanitation Data'!C158)))),CONCATENATE("[",ROUND(OFFSET('Sanitation Data'!$C$13,0,10*ROW('Sanitation Data'!C158)),0),"]"),IF(AND(ISNUMBER(OFFSET('Sanitation Data'!$C$13,0,10*ROW('Sanitation Data'!C158))),CO164="",ISNUMBER(OFFSET('Sanitation Data'!$C$13,0,10*ROW('Sanitation Data'!C158)))),OFFSET('Sanitation Data'!$C$13,0,10*ROW('Sanitation Data'!C158)),NA())))</f>
        <v>#N/A</v>
      </c>
      <c r="AA164" s="134" t="e">
        <f ca="1">+IF(AND(ISNUMBER(OFFSET('Sanitation Data'!$D$5,0,10*ROW('Sanitation Data'!D158))),CP164="Yes"),100-OFFSET('Sanitation Data'!$D$5,0,10*ROW('Sanitation Data'!D158)),IF(AND(ISNUMBER(OFFSET('Sanitation Data'!$D$5,0,10*ROW('Sanitation Data'!D158))),CP164="No",ISNUMBER(OFFSET('Sanitation Data'!$D$5,0,10*ROW('Sanitation Data'!D158)))),CONCATENATE("[",ROUND(100-OFFSET('Sanitation Data'!$D$5,0,10*ROW('Sanitation Data'!D158)),0),"]"),IF(AND(ISNUMBER(OFFSET('Sanitation Data'!$D$5,0,10*ROW('Sanitation Data'!D158))),CP164="",ISNUMBER(OFFSET('Sanitation Data'!$D$5,0,10*ROW('Sanitation Data'!D158)))),100-OFFSET('Sanitation Data'!$D$5,0,10*ROW('Sanitation Data'!D158)),NA())))</f>
        <v>#N/A</v>
      </c>
      <c r="AB164" s="134" t="e">
        <f ca="1">+IF(AND(ISNUMBER(OFFSET('Sanitation Data'!$D$7,0,10*ROW('Sanitation Data'!D158))),CQ164="Yes"),OFFSET('Sanitation Data'!$D$7,0,10*ROW('Sanitation Data'!G158)),IF(AND(ISNUMBER(OFFSET('Sanitation Data'!$D$7,0,10*ROW('Sanitation Data'!D158))),CQ164="No",ISNUMBER(OFFSET('Sanitation Data'!$D$7,0,10*ROW('Sanitation Data'!D158)))),CONCATENATE("[",ROUND(OFFSET('Sanitation Data'!$D$7,0,10*ROW('Sanitation Data'!D158)),0),"]"),IF(AND(ISNUMBER(OFFSET('Sanitation Data'!$D$7,0,10*ROW('Sanitation Data'!D158))),CQ164="",ISNUMBER(OFFSET('Sanitation Data'!$D$7,0,10*ROW('Sanitation Data'!D158)))),OFFSET('Sanitation Data'!$D$7,0,10*ROW('Sanitation Data'!D158)),NA())))</f>
        <v>#N/A</v>
      </c>
      <c r="AC164" s="134" t="e">
        <f ca="1">+IF(AND(ISNUMBER(OFFSET('Sanitation Data'!$D$11,0,10*ROW('Sanitation Data'!D158))),CR164="Yes"),OFFSET('Sanitation Data'!$D$11,0,10*ROW('Sanitation Data'!D158)),IF(AND(ISNUMBER(OFFSET('Sanitation Data'!$D$11,0,10*ROW('Sanitation Data'!D158))),CR164="No",ISNUMBER(OFFSET('Sanitation Data'!$D$11,0,10*ROW('Sanitation Data'!D158)))),CONCATENATE("[",ROUND(OFFSET('Sanitation Data'!$D$11,0,10*ROW('Sanitation Data'!D158)),0),"]"),IF(AND(ISNUMBER(OFFSET('Sanitation Data'!$D$11,0,10*ROW('Sanitation Data'!D158))),CR164="",ISNUMBER(OFFSET('Sanitation Data'!$D$11,0,10*ROW('Sanitation Data'!D158)))),OFFSET('Sanitation Data'!$D$11,0,10*ROW('Sanitation Data'!D158)),NA())))</f>
        <v>#N/A</v>
      </c>
      <c r="AD164" s="134" t="e">
        <f ca="1">+IF(AND(ISNUMBER(OFFSET('Sanitation Data'!$D$12,0,10*ROW('Sanitation Data'!D158))),CS164="Yes"),OFFSET('Sanitation Data'!$D$12,0,10*ROW('Sanitation Data'!D158)),IF(AND(ISNUMBER(OFFSET('Sanitation Data'!$D$12,0,10*ROW('Sanitation Data'!D158))),CS164="No",ISNUMBER(OFFSET('Sanitation Data'!$D$12,0,10*ROW('Sanitation Data'!D158)))),CONCATENATE("[",ROUND(OFFSET('Sanitation Data'!$D$12,0,10*ROW('Sanitation Data'!D158)),0),"]"),IF(AND(ISNUMBER(OFFSET('Sanitation Data'!$D$12,0,10*ROW('Sanitation Data'!D158))),CS164="",ISNUMBER(OFFSET('Sanitation Data'!$D$12,0,10*ROW('Sanitation Data'!D158)))),OFFSET('Sanitation Data'!$D$12,0,10*ROW('Sanitation Data'!D158)),NA())))</f>
        <v>#N/A</v>
      </c>
      <c r="AE164" s="134" t="e">
        <f ca="1">+IF(AND(ISNUMBER(OFFSET('Sanitation Data'!$D$13,0,10*ROW('Sanitation Data'!D158))),CT164="Yes"),OFFSET('Sanitation Data'!$D$13,0,10*ROW('Sanitation Data'!D158)),IF(AND(ISNUMBER(OFFSET('Sanitation Data'!$D$13,0,10*ROW('Sanitation Data'!D158))),CT164="No",ISNUMBER(OFFSET('Sanitation Data'!$D$13,0,10*ROW('Sanitation Data'!D158)))),CONCATENATE("[",ROUND(OFFSET('Sanitation Data'!$D$13,0,10*ROW('Sanitation Data'!D158)),0),"]"),IF(AND(ISNUMBER(OFFSET('Sanitation Data'!$D$13,0,10*ROW('Sanitation Data'!D158))),CT164="",ISNUMBER(OFFSET('Sanitation Data'!$D$13,0,10*ROW('Sanitation Data'!D158)))),OFFSET('Sanitation Data'!$D$13,0,10*ROW('Sanitation Data'!D158)),NA())))</f>
        <v>#N/A</v>
      </c>
      <c r="AF164" s="134" t="e">
        <f ca="1">+IF(AND(ISNUMBER(OFFSET('Sanitation Data'!$E$5,0,10*ROW('Sanitation Data'!E158))),CU164="Yes"),100-OFFSET('Sanitation Data'!$E$5,0,10*ROW('Sanitation Data'!E158)),IF(AND(ISNUMBER(OFFSET('Sanitation Data'!$E$5,0,10*ROW('Sanitation Data'!E158))),CU164="No",ISNUMBER(OFFSET('Sanitation Data'!$E$5,0,10*ROW('Sanitation Data'!E158)))),CONCATENATE("[",ROUND(100-OFFSET('Sanitation Data'!$E$5,0,10*ROW('Sanitation Data'!E158)),0),"]"),IF(AND(ISNUMBER(OFFSET('Sanitation Data'!$E$5,0,10*ROW('Sanitation Data'!E158))),CU164="",ISNUMBER(OFFSET('Sanitation Data'!$E$5,0,10*ROW('Sanitation Data'!E158)))),100-OFFSET('Sanitation Data'!$E$5,0,10*ROW('Sanitation Data'!E158)),NA())))</f>
        <v>#N/A</v>
      </c>
      <c r="AG164" s="134" t="e">
        <f ca="1">+IF(AND(ISNUMBER(OFFSET('Sanitation Data'!$E$7,0,10*ROW('Sanitation Data'!E158))),CV164="Yes"),OFFSET('Sanitation Data'!$E$7,0,10*ROW('Sanitation Data'!E158)),IF(AND(ISNUMBER(OFFSET('Sanitation Data'!$E$7,0,10*ROW('Sanitation Data'!E158))),CV164="No",ISNUMBER(OFFSET('Sanitation Data'!$E$7,0,10*ROW('Sanitation Data'!E158)))),CONCATENATE("[",ROUND(OFFSET('Sanitation Data'!$E$7,0,10*ROW('Sanitation Data'!E158)),0),"]"),IF(AND(ISNUMBER(OFFSET('Sanitation Data'!$E$7,0,10*ROW('Sanitation Data'!E158))),CV164="",ISNUMBER(OFFSET('Sanitation Data'!$E$7,0,10*ROW('Sanitation Data'!E158)))),OFFSET('Sanitation Data'!$E$7,0,10*ROW('Sanitation Data'!E158)),NA())))</f>
        <v>#N/A</v>
      </c>
      <c r="AH164" s="134" t="e">
        <f ca="1">+IF(AND(ISNUMBER(OFFSET('Sanitation Data'!$E$11,0,10*ROW('Sanitation Data'!E158))),CW164="Yes"),OFFSET('Sanitation Data'!$E$11,0,10*ROW('Sanitation Data'!E158)),IF(AND(ISNUMBER(OFFSET('Sanitation Data'!$E$11,0,10*ROW('Sanitation Data'!E158))),CW164="No",ISNUMBER(OFFSET('Sanitation Data'!$E$11,0,10*ROW('Sanitation Data'!E158)))),CONCATENATE("[",ROUND(OFFSET('Sanitation Data'!$E$11,0,10*ROW('Sanitation Data'!E158)),0),"]"),IF(AND(ISNUMBER(OFFSET('Sanitation Data'!$E$11,0,10*ROW('Sanitation Data'!E158))),CW164="",ISNUMBER(OFFSET('Sanitation Data'!$E$11,0,10*ROW('Sanitation Data'!E158)))),OFFSET('Sanitation Data'!$E$11,0,10*ROW('Sanitation Data'!E158)),NA())))</f>
        <v>#N/A</v>
      </c>
      <c r="AI164" s="134" t="e">
        <f ca="1">+IF(AND(ISNUMBER(OFFSET('Sanitation Data'!$E$12,0,10*ROW('Sanitation Data'!E158))),CX164="Yes"),OFFSET('Sanitation Data'!$E$12,0,10*ROW('Sanitation Data'!E158)),IF(AND(ISNUMBER(OFFSET('Sanitation Data'!$E$12,0,10*ROW('Sanitation Data'!E158))),CX164="No",ISNUMBER(OFFSET('Sanitation Data'!$E$12,0,10*ROW('Sanitation Data'!E158)))),CONCATENATE("[",ROUND(OFFSET('Sanitation Data'!$E$12,0,10*ROW('Sanitation Data'!E158)),0),"]"),IF(AND(ISNUMBER(OFFSET('Sanitation Data'!$E$12,0,10*ROW('Sanitation Data'!E158))),CX164="",ISNUMBER(OFFSET('Sanitation Data'!$E$12,0,10*ROW('Sanitation Data'!E158)))),OFFSET('Sanitation Data'!$E$12,0,10*ROW('Sanitation Data'!E158)),NA())))</f>
        <v>#N/A</v>
      </c>
      <c r="AJ164" s="134" t="e">
        <f ca="1">+IF(AND(ISNUMBER(OFFSET('Sanitation Data'!$E$13,0,10*ROW('Sanitation Data'!E158))),CY164="Yes"),OFFSET('Sanitation Data'!$E$13,0,10*ROW('Sanitation Data'!E158)),IF(AND(ISNUMBER(OFFSET('Sanitation Data'!$E$13,0,10*ROW('Sanitation Data'!E158))),CY164="No",ISNUMBER(OFFSET('Sanitation Data'!$E$13,0,10*ROW('Sanitation Data'!E158)))),CONCATENATE("[",ROUND(OFFSET('Sanitation Data'!$E$13,0,10*ROW('Sanitation Data'!E158)),0),"]"),IF(AND(ISNUMBER(OFFSET('Sanitation Data'!$E$13,0,10*ROW('Sanitation Data'!E158))),CY164="",ISNUMBER(OFFSET('Sanitation Data'!$E$13,0,10*ROW('Sanitation Data'!E158)))),OFFSET('Sanitation Data'!$E$13,0,10*ROW('Sanitation Data'!E158)),NA())))</f>
        <v>#N/A</v>
      </c>
      <c r="AK164" s="134" t="e">
        <f ca="1">+IF(AND(ISNUMBER(OFFSET('Sanitation Data'!$F$5,0,10*ROW('Sanitation Data'!F158))),CZ164="Yes"),100-OFFSET('Sanitation Data'!$F$5,0,10*ROW('Sanitation Data'!F158)),IF(AND(ISNUMBER(OFFSET('Sanitation Data'!$F$5,0,10*ROW('Sanitation Data'!F158))),CZ164="No",ISNUMBER(OFFSET('Sanitation Data'!$F$5,0,10*ROW('Sanitation Data'!F158)))),CONCATENATE("[",ROUND(100-OFFSET('Sanitation Data'!$F$5,0,10*ROW('Sanitation Data'!F158)),0),"]"),IF(AND(ISNUMBER(OFFSET('Sanitation Data'!$F$5,0,10*ROW('Sanitation Data'!F158))),CZ164="",ISNUMBER(OFFSET('Sanitation Data'!$F$5,0,10*ROW('Sanitation Data'!F158)))),100-OFFSET('Sanitation Data'!$F$5,0,10*ROW('Sanitation Data'!F158)),NA())))</f>
        <v>#N/A</v>
      </c>
      <c r="AL164" s="134" t="e">
        <f ca="1">+IF(AND(ISNUMBER(OFFSET('Sanitation Data'!$F$7,0,10*ROW('Sanitation Data'!F158))),DA164="Yes"),OFFSET('Sanitation Data'!$F$7,0,10*ROW('Sanitation Data'!F158)),IF(AND(ISNUMBER(OFFSET('Sanitation Data'!$F$7,0,10*ROW('Sanitation Data'!F158))),DA164="No",ISNUMBER(OFFSET('Sanitation Data'!$F$7,0,10*ROW('Sanitation Data'!F158)))),CONCATENATE("[",ROUND(OFFSET('Sanitation Data'!$F$7,0,10*ROW('Sanitation Data'!F158)),0),"]"),IF(AND(ISNUMBER(OFFSET('Sanitation Data'!$F$7,0,10*ROW('Sanitation Data'!F158))),DA164="",ISNUMBER(OFFSET('Sanitation Data'!$F$7,0,10*ROW('Sanitation Data'!F158)))),OFFSET('Sanitation Data'!$F$7,0,10*ROW('Sanitation Data'!F158)),NA())))</f>
        <v>#N/A</v>
      </c>
      <c r="AM164" s="134" t="e">
        <f ca="1">+IF(AND(ISNUMBER(OFFSET('Sanitation Data'!$F$11,0,10*ROW('Sanitation Data'!F158))),DB164="Yes"),OFFSET('Sanitation Data'!$F$11,0,10*ROW('Sanitation Data'!F158)),IF(AND(ISNUMBER(OFFSET('Sanitation Data'!$F$11,0,10*ROW('Sanitation Data'!F158))),DB164="No",ISNUMBER(OFFSET('Sanitation Data'!$F$11,0,10*ROW('Sanitation Data'!F158)))),CONCATENATE("[",ROUND(OFFSET('Sanitation Data'!$F$11,0,10*ROW('Sanitation Data'!F158)),0),"]"),IF(AND(ISNUMBER(OFFSET('Sanitation Data'!$F$11,0,10*ROW('Sanitation Data'!F158))),DB164="",ISNUMBER(OFFSET('Sanitation Data'!$F$11,0,10*ROW('Sanitation Data'!F158)))),OFFSET('Sanitation Data'!$F$11,0,10*ROW('Sanitation Data'!F158)),NA())))</f>
        <v>#N/A</v>
      </c>
      <c r="AN164" s="134" t="e">
        <f ca="1">+IF(AND(ISNUMBER(OFFSET('Sanitation Data'!$F$12,0,10*ROW('Sanitation Data'!F158))),DC164="Yes"),OFFSET('Sanitation Data'!$F$12,0,10*ROW('Sanitation Data'!F158)),IF(AND(ISNUMBER(OFFSET('Sanitation Data'!$F$12,0,10*ROW('Sanitation Data'!F158))),DC164="No",ISNUMBER(OFFSET('Sanitation Data'!$F$12,0,10*ROW('Sanitation Data'!F158)))),CONCATENATE("[",ROUND(OFFSET('Sanitation Data'!$F$12,0,10*ROW('Sanitation Data'!F158)),0),"]"),IF(AND(ISNUMBER(OFFSET('Sanitation Data'!$F$12,0,10*ROW('Sanitation Data'!F158))),DC164="",ISNUMBER(OFFSET('Sanitation Data'!$F$12,0,10*ROW('Sanitation Data'!F158)))),OFFSET('Sanitation Data'!$F$12,0,10*ROW('Sanitation Data'!F158)),NA())))</f>
        <v>#N/A</v>
      </c>
      <c r="AO164" s="134" t="e">
        <f ca="1">+IF(AND(ISNUMBER(OFFSET('Sanitation Data'!$F$13,0,10*ROW('Sanitation Data'!F158))),DD164="Yes"),OFFSET('Sanitation Data'!$F$13,0,10*ROW('Sanitation Data'!F158)),IF(AND(ISNUMBER(OFFSET('Sanitation Data'!$F$13,0,10*ROW('Sanitation Data'!F158))),DD164="No",ISNUMBER(OFFSET('Sanitation Data'!$F$13,0,10*ROW('Sanitation Data'!F158)))),CONCATENATE("[",ROUND(OFFSET('Sanitation Data'!$F$13,0,10*ROW('Sanitation Data'!F158)),0),"]"),IF(AND(ISNUMBER(OFFSET('Sanitation Data'!$F$13,0,10*ROW('Sanitation Data'!F158))),DD164="",ISNUMBER(OFFSET('Sanitation Data'!$F$13,0,10*ROW('Sanitation Data'!F158)))),OFFSET('Sanitation Data'!$F$13,0,10*ROW('Sanitation Data'!F158)),NA())))</f>
        <v>#N/A</v>
      </c>
      <c r="AP164" s="134" t="e">
        <f ca="1">+IF(AND(ISNUMBER(OFFSET('Sanitation Data'!$G$5,0,10*ROW('Sanitation Data'!G158))),DE164="Yes"),100-OFFSET('Sanitation Data'!$G$5,0,10*ROW('Sanitation Data'!G158)),IF(AND(ISNUMBER(OFFSET('Sanitation Data'!$G$5,0,10*ROW('Sanitation Data'!G158))),DE164="No",ISNUMBER(OFFSET('Sanitation Data'!$G$5,0,10*ROW('Sanitation Data'!G158)))),CONCATENATE("[",ROUND(100-OFFSET('Sanitation Data'!$G$5,0,10*ROW('Sanitation Data'!G158)),0),"]"),IF(AND(ISNUMBER(OFFSET('Sanitation Data'!$G$5,0,10*ROW('Sanitation Data'!G158))),DE164="",ISNUMBER(OFFSET('Sanitation Data'!$G$5,0,10*ROW('Sanitation Data'!G158)))),100-OFFSET('Sanitation Data'!$G$5,0,10*ROW('Sanitation Data'!G158)),NA())))</f>
        <v>#N/A</v>
      </c>
      <c r="AQ164" s="134" t="e">
        <f ca="1">+IF(AND(ISNUMBER(OFFSET('Sanitation Data'!$G$7,0,10*ROW('Sanitation Data'!G158))),DF164="Yes"),OFFSET('Sanitation Data'!$G$7,0,10*ROW('Sanitation Data'!G158)),IF(AND(ISNUMBER(OFFSET('Sanitation Data'!$G$7,0,10*ROW('Sanitation Data'!G158))),DF164="No",ISNUMBER(OFFSET('Sanitation Data'!$G$7,0,10*ROW('Sanitation Data'!G158)))),CONCATENATE("[",ROUND(OFFSET('Sanitation Data'!$G$7,0,10*ROW('Sanitation Data'!G158)),0),"]"),IF(AND(ISNUMBER(OFFSET('Sanitation Data'!$G$7,0,10*ROW('Sanitation Data'!G158))),DF164="",ISNUMBER(OFFSET('Sanitation Data'!$G$7,0,10*ROW('Sanitation Data'!G158)))),OFFSET('Sanitation Data'!$G$7,0,10*ROW('Sanitation Data'!G158)),NA())))</f>
        <v>#N/A</v>
      </c>
      <c r="AR164" s="134" t="e">
        <f ca="1">+IF(AND(ISNUMBER(OFFSET('Sanitation Data'!$G$11,0,10*ROW('Sanitation Data'!G158))),DG164="Yes"),OFFSET('Sanitation Data'!$G$11,0,10*ROW('Sanitation Data'!G158)),IF(AND(ISNUMBER(OFFSET('Sanitation Data'!$G$11,0,10*ROW('Sanitation Data'!G158))),DG164="No",ISNUMBER(OFFSET('Sanitation Data'!$G$11,0,10*ROW('Sanitation Data'!G158)))),CONCATENATE("[",ROUND(OFFSET('Sanitation Data'!$G$11,0,10*ROW('Sanitation Data'!G158)),0),"]"),IF(AND(ISNUMBER(OFFSET('Sanitation Data'!$G$11,0,10*ROW('Sanitation Data'!G158))),DG164="",ISNUMBER(OFFSET('Sanitation Data'!$G$11,0,10*ROW('Sanitation Data'!G158)))),OFFSET('Sanitation Data'!$G$11,0,10*ROW('Sanitation Data'!G158)),NA())))</f>
        <v>#N/A</v>
      </c>
      <c r="AS164" s="134" t="e">
        <f ca="1">+IF(AND(ISNUMBER(OFFSET('Sanitation Data'!$G$12,0,10*ROW('Sanitation Data'!G158))),DH164="Yes"),OFFSET('Sanitation Data'!$G$12,0,10*ROW('Sanitation Data'!G158)),IF(AND(ISNUMBER(OFFSET('Sanitation Data'!$G$12,0,10*ROW('Sanitation Data'!G158))),DH164="No",ISNUMBER(OFFSET('Sanitation Data'!$G$12,0,10*ROW('Sanitation Data'!G158)))),CONCATENATE("[",ROUND(OFFSET('Sanitation Data'!$G$12,0,10*ROW('Sanitation Data'!G158)),0),"]"),IF(AND(ISNUMBER(OFFSET('Sanitation Data'!$G$12,0,10*ROW('Sanitation Data'!G158))),DH164="",ISNUMBER(OFFSET('Sanitation Data'!$G$12,0,10*ROW('Sanitation Data'!G158)))),OFFSET('Sanitation Data'!$G$12,0,10*ROW('Sanitation Data'!G158)),NA())))</f>
        <v>#N/A</v>
      </c>
      <c r="AT164" s="134" t="e">
        <f ca="1">+IF(AND(ISNUMBER(OFFSET('Sanitation Data'!$G$13,0,10*ROW('Sanitation Data'!G158))),DI164="Yes"),OFFSET('Sanitation Data'!$G$13,0,10*ROW('Sanitation Data'!G158)),IF(AND(ISNUMBER(OFFSET('Sanitation Data'!$G$13,0,10*ROW('Sanitation Data'!G158))),DI164="No",ISNUMBER(OFFSET('Sanitation Data'!$G$13,0,10*ROW('Sanitation Data'!G158)))),CONCATENATE("[",ROUND(OFFSET('Sanitation Data'!$G$13,0,10*ROW('Sanitation Data'!G158)),0),"]"),IF(AND(ISNUMBER(OFFSET('Sanitation Data'!$G$13,0,10*ROW('Sanitation Data'!G158))),DI164="",ISNUMBER(OFFSET('Sanitation Data'!$G$13,0,10*ROW('Sanitation Data'!G158)))),OFFSET('Sanitation Data'!$G$13,0,10*ROW('Sanitation Data'!G158)),NA())))</f>
        <v>#N/A</v>
      </c>
      <c r="AU164" s="134" t="e">
        <f ca="1">+IF(AND(ISNUMBER(OFFSET('Sanitation Data'!$H$5,0,10*ROW('Sanitation Data'!H158))),DJ164="Yes"),100-OFFSET('Sanitation Data'!$H$5,0,10*ROW('Sanitation Data'!H158)),IF(AND(ISNUMBER(OFFSET('Sanitation Data'!$H$5,0,10*ROW('Sanitation Data'!H158))),DJ164="No",ISNUMBER(OFFSET('Sanitation Data'!$H$5,0,10*ROW('Sanitation Data'!H158)))),CONCATENATE("[",ROUND(100-OFFSET('Sanitation Data'!$H$5,0,10*ROW('Sanitation Data'!H158)),0),"]"),IF(AND(ISNUMBER(OFFSET('Sanitation Data'!$H$5,0,10*ROW('Sanitation Data'!H158))),DJ164="",ISNUMBER(OFFSET('Sanitation Data'!$H$5,0,10*ROW('Sanitation Data'!H158)))),100-OFFSET('Sanitation Data'!$H$5,0,10*ROW('Sanitation Data'!H158)),NA())))</f>
        <v>#N/A</v>
      </c>
      <c r="AV164" s="134" t="e">
        <f ca="1">+IF(AND(ISNUMBER(OFFSET('Sanitation Data'!$H$7,0,10*ROW('Sanitation Data'!H158))),DK164="Yes"),OFFSET('Sanitation Data'!$H$7,0,10*ROW('Sanitation Data'!H158)),IF(AND(ISNUMBER(OFFSET('Sanitation Data'!$H$7,0,10*ROW('Sanitation Data'!H158))),DK164="No",ISNUMBER(OFFSET('Sanitation Data'!$H$7,0,10*ROW('Sanitation Data'!H158)))),CONCATENATE("[",ROUND(OFFSET('Sanitation Data'!$H$7,0,10*ROW('Sanitation Data'!H158)),0),"]"),IF(AND(ISNUMBER(OFFSET('Sanitation Data'!$H$7,0,10*ROW('Sanitation Data'!H158))),DK164="",ISNUMBER(OFFSET('Sanitation Data'!$H$7,0,10*ROW('Sanitation Data'!H158)))),OFFSET('Sanitation Data'!$H$7,0,10*ROW('Sanitation Data'!H158)),NA())))</f>
        <v>#N/A</v>
      </c>
      <c r="AW164" s="134" t="e">
        <f ca="1">+IF(AND(ISNUMBER(OFFSET('Sanitation Data'!$H$11,0,10*ROW('Sanitation Data'!H158))),DL164="Yes"),OFFSET('Sanitation Data'!$H$11,0,10*ROW('Sanitation Data'!H158)),IF(AND(ISNUMBER(OFFSET('Sanitation Data'!$H$11,0,10*ROW('Sanitation Data'!H158))),DL164="No",ISNUMBER(OFFSET('Sanitation Data'!$H$11,0,10*ROW('Sanitation Data'!H158)))),CONCATENATE("[",ROUND(OFFSET('Sanitation Data'!$H$11,0,10*ROW('Sanitation Data'!H158)),0),"]"),IF(AND(ISNUMBER(OFFSET('Sanitation Data'!$H$11,0,10*ROW('Sanitation Data'!H158))),DL164="",ISNUMBER(OFFSET('Sanitation Data'!$H$11,0,10*ROW('Sanitation Data'!H158)))),OFFSET('Sanitation Data'!$H$11,0,10*ROW('Sanitation Data'!H158)),NA())))</f>
        <v>#N/A</v>
      </c>
      <c r="AX164" s="134" t="e">
        <f ca="1">+IF(AND(ISNUMBER(OFFSET('Sanitation Data'!$H$12,0,10*ROW('Sanitation Data'!H158))),DM164="Yes"),OFFSET('Sanitation Data'!$H$12,0,10*ROW('Sanitation Data'!H158)),IF(AND(ISNUMBER(OFFSET('Sanitation Data'!$H$12,0,10*ROW('Sanitation Data'!H158))),DM164="No",ISNUMBER(OFFSET('Sanitation Data'!$H$12,0,10*ROW('Sanitation Data'!H158)))),CONCATENATE("[",ROUND(OFFSET('Sanitation Data'!$H$12,0,10*ROW('Sanitation Data'!H158)),0),"]"),IF(AND(ISNUMBER(OFFSET('Sanitation Data'!$H$12,0,10*ROW('Sanitation Data'!H158))),DM164="",ISNUMBER(OFFSET('Sanitation Data'!$H$12,0,10*ROW('Sanitation Data'!H158)))),OFFSET('Sanitation Data'!$H$12,0,10*ROW('Sanitation Data'!H158)),NA())))</f>
        <v>#N/A</v>
      </c>
      <c r="AY164" s="134" t="e">
        <f ca="1">+IF(AND(ISNUMBER(OFFSET('Sanitation Data'!$H$13,0,10*ROW('Sanitation Data'!H158))),DN164="Yes"),OFFSET('Sanitation Data'!$H$13,0,10*ROW('Sanitation Data'!H158)),IF(AND(ISNUMBER(OFFSET('Sanitation Data'!$H$13,0,10*ROW('Sanitation Data'!H158))),DN164="No",ISNUMBER(OFFSET('Sanitation Data'!$H$13,0,10*ROW('Sanitation Data'!H158)))),CONCATENATE("[",ROUND(OFFSET('Sanitation Data'!$H$13,0,10*ROW('Sanitation Data'!H158)),0),"]"),IF(AND(ISNUMBER(OFFSET('Sanitation Data'!$H$13,0,10*ROW('Sanitation Data'!H158))),DN164="",ISNUMBER(OFFSET('Sanitation Data'!$H$13,0,10*ROW('Sanitation Data'!H158)))),OFFSET('Sanitation Data'!$H$13,0,10*ROW('Sanitation Data'!H158)),NA())))</f>
        <v>#N/A</v>
      </c>
      <c r="AZ164" s="135" t="e">
        <f ca="1">+IF(AND(ISNUMBER(OFFSET('Hygiene Data'!$C$6,0,10*ROW('Hygiene Data'!C158))),DO164="Yes"),OFFSET('Hygiene Data'!$C$6,0,10*ROW('Hygiene Data'!C158)),IF(AND(ISNUMBER(OFFSET('Hygiene Data'!$C$6,0,10*ROW('Hygiene Data'!C158))),DO164="No",ISNUMBER(OFFSET('Hygiene Data'!$C$6,0,10*ROW('Hygiene Data'!C158)))),CONCATENATE("[",ROUND(OFFSET('Hygiene Data'!$C$6,0,10*ROW('Hygiene Data'!C158)),0),"]"),IF(AND(ISNUMBER(OFFSET('Hygiene Data'!$C$6,0,10*ROW('Hygiene Data'!C158))),DO164="",ISNUMBER(OFFSET('Hygiene Data'!$C$6,0,10*ROW('Hygiene Data'!C158)))),OFFSET('Hygiene Data'!$C$6,0,10*ROW('Hygiene Data'!C158)),NA())))</f>
        <v>#N/A</v>
      </c>
      <c r="BA164" s="135" t="e">
        <f ca="1">+IF(AND(ISNUMBER(OFFSET('Hygiene Data'!$C$8,0,10*ROW('Hygiene Data'!C158))),DP164="Yes"),OFFSET('Hygiene Data'!$C$8,0,10*ROW('Hygiene Data'!C158)),IF(AND(ISNUMBER(OFFSET('Hygiene Data'!$C$8,0,10*ROW('Hygiene Data'!C158))),DP164="No",ISNUMBER(OFFSET('Hygiene Data'!$C$8,0,10*ROW('Hygiene Data'!C158)))),CONCATENATE("[",ROUND(OFFSET('Hygiene Data'!$C$8,0,10*ROW('Hygiene Data'!C158)),0),"]"),IF(AND(ISNUMBER(OFFSET('Hygiene Data'!$C$8,0,10*ROW('Hygiene Data'!C158))),DP164="",ISNUMBER(OFFSET('Hygiene Data'!$C$8,0,10*ROW('Hygiene Data'!C158)))),OFFSET('Hygiene Data'!$C$8,0,10*ROW('Hygiene Data'!C158)),NA())))</f>
        <v>#N/A</v>
      </c>
      <c r="BB164" s="135" t="e">
        <f ca="1">+IF(AND(ISNUMBER(OFFSET('Hygiene Data'!$C$10,0,10*ROW('Hygiene Data'!C158))),DQ164="Yes"),OFFSET('Hygiene Data'!$C$10,0,10*ROW('Hygiene Data'!C158)),IF(AND(ISNUMBER(OFFSET('Hygiene Data'!$C$10,0,10*ROW('Hygiene Data'!C158))),DQ164="No",ISNUMBER(OFFSET('Hygiene Data'!$C$10,0,10*ROW('Hygiene Data'!C158)))),CONCATENATE("[",ROUND(OFFSET('Hygiene Data'!$C$10,0,10*ROW('Hygiene Data'!C158)),0),"]"),IF(AND(ISNUMBER(OFFSET('Hygiene Data'!$C$10,0,10*ROW('Hygiene Data'!C158))),DQ164="",ISNUMBER(OFFSET('Hygiene Data'!$C$10,0,10*ROW('Hygiene Data'!C158)))),OFFSET('Hygiene Data'!$C$10,0,10*ROW('Hygiene Data'!C158)),NA())))</f>
        <v>#N/A</v>
      </c>
      <c r="BC164" s="135" t="e">
        <f ca="1">+IF(AND(ISNUMBER(OFFSET('Hygiene Data'!$D$6,0,10*ROW('Hygiene Data'!D158))),DR164="Yes"),OFFSET('Hygiene Data'!$D$6,0,10*ROW('Hygiene Data'!D158)),IF(AND(ISNUMBER(OFFSET('Hygiene Data'!$D$6,0,10*ROW('Hygiene Data'!D158))),DR164="No",ISNUMBER(OFFSET('Hygiene Data'!$D$6,0,10*ROW('Hygiene Data'!D158)))),CONCATENATE("[",ROUND(OFFSET('Hygiene Data'!$D$6,0,10*ROW('Hygiene Data'!D158)),0),"]"),IF(AND(ISNUMBER(OFFSET('Hygiene Data'!$D$6,0,10*ROW('Hygiene Data'!D158))),DR164="",ISNUMBER(OFFSET('Hygiene Data'!$D$6,0,10*ROW('Hygiene Data'!D158)))),OFFSET('Hygiene Data'!$D$6,0,10*ROW('Hygiene Data'!D158)),NA())))</f>
        <v>#N/A</v>
      </c>
      <c r="BD164" s="135" t="e">
        <f ca="1">+IF(AND(ISNUMBER(OFFSET('Hygiene Data'!$D$8,0,10*ROW('Hygiene Data'!D158))),DS164="Yes"),OFFSET('Hygiene Data'!$D$8,0,10*ROW('Hygiene Data'!D158)),IF(AND(ISNUMBER(OFFSET('Hygiene Data'!$D$8,0,10*ROW('Hygiene Data'!D158))),DS164="No",ISNUMBER(OFFSET('Hygiene Data'!$D$8,0,10*ROW('Hygiene Data'!D158)))),CONCATENATE("[",ROUND(OFFSET('Hygiene Data'!$D$8,0,10*ROW('Hygiene Data'!D158)),0),"]"),IF(AND(ISNUMBER(OFFSET('Hygiene Data'!$D$8,0,10*ROW('Hygiene Data'!D158))),DS164="",ISNUMBER(OFFSET('Hygiene Data'!$D$8,0,10*ROW('Hygiene Data'!D158)))),OFFSET('Hygiene Data'!$D$8,0,10*ROW('Hygiene Data'!D158)),NA())))</f>
        <v>#N/A</v>
      </c>
      <c r="BE164" s="135" t="e">
        <f ca="1">+IF(AND(ISNUMBER(OFFSET('Hygiene Data'!$D$10,0,10*ROW('Hygiene Data'!D158))),DT164="Yes"),OFFSET('Hygiene Data'!$D$10,0,10*ROW('Hygiene Data'!D158)),IF(AND(ISNUMBER(OFFSET('Hygiene Data'!$D$10,0,10*ROW('Hygiene Data'!D158))),DT164="No",ISNUMBER(OFFSET('Hygiene Data'!$D$10,0,10*ROW('Hygiene Data'!D158)))),CONCATENATE("[",ROUND(OFFSET('Hygiene Data'!$D$10,0,10*ROW('Hygiene Data'!D158)),0),"]"),IF(AND(ISNUMBER(OFFSET('Hygiene Data'!$D$10,0,10*ROW('Hygiene Data'!D158))),DT164="",ISNUMBER(OFFSET('Hygiene Data'!$D$10,0,10*ROW('Hygiene Data'!D158)))),OFFSET('Hygiene Data'!$D$10,0,10*ROW('Hygiene Data'!D158)),NA())))</f>
        <v>#N/A</v>
      </c>
      <c r="BF164" s="135" t="e">
        <f ca="1">+IF(AND(ISNUMBER(OFFSET('Hygiene Data'!$E$6,0,10*ROW('Hygiene Data'!E158))),DU164="Yes"),OFFSET('Hygiene Data'!$E$6,0,10*ROW('Hygiene Data'!E158)),IF(AND(ISNUMBER(OFFSET('Hygiene Data'!$E$6,0,10*ROW('Hygiene Data'!E158))),DU164="No",ISNUMBER(OFFSET('Hygiene Data'!$E$6,0,10*ROW('Hygiene Data'!E158)))),CONCATENATE("[",ROUND(OFFSET('Hygiene Data'!$E$6,0,10*ROW('Hygiene Data'!E158)),0),"]"),IF(AND(ISNUMBER(OFFSET('Hygiene Data'!$E$6,0,10*ROW('Hygiene Data'!E158))),DU164="",ISNUMBER(OFFSET('Hygiene Data'!$E$6,0,10*ROW('Hygiene Data'!E158)))),OFFSET('Hygiene Data'!$E$6,0,10*ROW('Hygiene Data'!E158)),NA())))</f>
        <v>#N/A</v>
      </c>
      <c r="BG164" s="135" t="e">
        <f ca="1">+IF(AND(ISNUMBER(OFFSET('Hygiene Data'!$E$8,0,10*ROW('Hygiene Data'!E158))),DV164="Yes"),OFFSET('Hygiene Data'!$E$8,0,10*ROW('Hygiene Data'!E158)),IF(AND(ISNUMBER(OFFSET('Hygiene Data'!$E$8,0,10*ROW('Hygiene Data'!E158))),DV164="No",ISNUMBER(OFFSET('Hygiene Data'!$E$8,0,10*ROW('Hygiene Data'!E158)))),CONCATENATE("[",ROUND(OFFSET('Hygiene Data'!$E$8,0,10*ROW('Hygiene Data'!E158)),0),"]"),IF(AND(ISNUMBER(OFFSET('Hygiene Data'!$E$8,0,10*ROW('Hygiene Data'!E158))),DV164="",ISNUMBER(OFFSET('Hygiene Data'!$E$8,0,10*ROW('Hygiene Data'!E158)))),OFFSET('Hygiene Data'!$E$8,0,10*ROW('Hygiene Data'!E158)),NA())))</f>
        <v>#N/A</v>
      </c>
      <c r="BH164" s="135" t="e">
        <f ca="1">+IF(AND(ISNUMBER(OFFSET('Hygiene Data'!$E$10,0,10*ROW('Hygiene Data'!E158))),DW164="Yes"),OFFSET('Hygiene Data'!$E$10,0,10*ROW('Hygiene Data'!E158)),IF(AND(ISNUMBER(OFFSET('Hygiene Data'!$E$10,0,10*ROW('Hygiene Data'!E158))),DW164="No",ISNUMBER(OFFSET('Hygiene Data'!$E$10,0,10*ROW('Hygiene Data'!E158)))),CONCATENATE("[",ROUND(OFFSET('Hygiene Data'!$E$10,0,10*ROW('Hygiene Data'!E158)),0),"]"),IF(AND(ISNUMBER(OFFSET('Hygiene Data'!$E$10,0,10*ROW('Hygiene Data'!E158))),DW164="",ISNUMBER(OFFSET('Hygiene Data'!$E$10,0,10*ROW('Hygiene Data'!E158)))),OFFSET('Hygiene Data'!$E$10,0,10*ROW('Hygiene Data'!E158)),NA())))</f>
        <v>#N/A</v>
      </c>
      <c r="BI164" s="135" t="e">
        <f ca="1">+IF(AND(ISNUMBER(OFFSET('Hygiene Data'!$F$6,0,10*ROW('Hygiene Data'!F158))),DX164="Yes"),OFFSET('Hygiene Data'!$F$6,0,10*ROW('Hygiene Data'!F158)),IF(AND(ISNUMBER(OFFSET('Hygiene Data'!$F$6,0,10*ROW('Hygiene Data'!F158))),DX164="No",ISNUMBER(OFFSET('Hygiene Data'!$F$6,0,10*ROW('Hygiene Data'!F158)))),CONCATENATE("[",ROUND(OFFSET('Hygiene Data'!$F$6,0,10*ROW('Hygiene Data'!F158)),0),"]"),IF(AND(ISNUMBER(OFFSET('Hygiene Data'!$F$6,0,10*ROW('Hygiene Data'!F158))),DX164="",ISNUMBER(OFFSET('Hygiene Data'!$F$6,0,10*ROW('Hygiene Data'!F158)))),OFFSET('Hygiene Data'!$F$6,0,10*ROW('Hygiene Data'!F158)),NA())))</f>
        <v>#N/A</v>
      </c>
      <c r="BJ164" s="135" t="e">
        <f ca="1">+IF(AND(ISNUMBER(OFFSET('Hygiene Data'!$F$8,0,10*ROW('Hygiene Data'!F158))),DY164="Yes"),OFFSET('Hygiene Data'!$F$8,0,10*ROW('Hygiene Data'!F158)),IF(AND(ISNUMBER(OFFSET('Hygiene Data'!$F$8,0,10*ROW('Hygiene Data'!F158))),DY164="No",ISNUMBER(OFFSET('Hygiene Data'!$F$8,0,10*ROW('Hygiene Data'!F158)))),CONCATENATE("[",ROUND(OFFSET('Hygiene Data'!$F$8,0,10*ROW('Hygiene Data'!F158)),0),"]"),IF(AND(ISNUMBER(OFFSET('Hygiene Data'!$F$8,0,10*ROW('Hygiene Data'!F158))),DY164="",ISNUMBER(OFFSET('Hygiene Data'!$F$8,0,10*ROW('Hygiene Data'!F158)))),OFFSET('Hygiene Data'!$F$8,0,10*ROW('Hygiene Data'!F158)),NA())))</f>
        <v>#N/A</v>
      </c>
      <c r="BK164" s="135" t="e">
        <f ca="1">+IF(AND(ISNUMBER(OFFSET('Hygiene Data'!$F$10,0,10*ROW('Hygiene Data'!F158))),DZ164="Yes"),OFFSET('Hygiene Data'!$F$10,0,10*ROW('Hygiene Data'!F158)),IF(AND(ISNUMBER(OFFSET('Hygiene Data'!$F$10,0,10*ROW('Hygiene Data'!F158))),DZ164="No",ISNUMBER(OFFSET('Hygiene Data'!$F$10,0,10*ROW('Hygiene Data'!F158)))),CONCATENATE("[",ROUND(OFFSET('Hygiene Data'!$F$10,0,10*ROW('Hygiene Data'!F158)),0),"]"),IF(AND(ISNUMBER(OFFSET('Hygiene Data'!$F$10,0,10*ROW('Hygiene Data'!F158))),DZ164="",ISNUMBER(OFFSET('Hygiene Data'!$F$10,0,10*ROW('Hygiene Data'!F158)))),OFFSET('Hygiene Data'!$F$10,0,10*ROW('Hygiene Data'!F158)),NA())))</f>
        <v>#N/A</v>
      </c>
      <c r="BL164" s="135" t="e">
        <f ca="1">+IF(AND(ISNUMBER(OFFSET('Hygiene Data'!$G$6,0,10*ROW('Hygiene Data'!G158))),EA164="Yes"),OFFSET('Hygiene Data'!$G$6,0,10*ROW('Hygiene Data'!G158)),IF(AND(ISNUMBER(OFFSET('Hygiene Data'!$G$6,0,10*ROW('Hygiene Data'!G158))),EA164="No",ISNUMBER(OFFSET('Hygiene Data'!$G$6,0,10*ROW('Hygiene Data'!G158)))),CONCATENATE("[",ROUND(OFFSET('Hygiene Data'!$G$6,0,10*ROW('Hygiene Data'!G158)),0),"]"),IF(AND(ISNUMBER(OFFSET('Hygiene Data'!$G$6,0,10*ROW('Hygiene Data'!G158))),EA164="",ISNUMBER(OFFSET('Hygiene Data'!$G$6,0,10*ROW('Hygiene Data'!G158)))),OFFSET('Hygiene Data'!$G$6,0,10*ROW('Hygiene Data'!G158)),NA())))</f>
        <v>#N/A</v>
      </c>
      <c r="BM164" s="135" t="e">
        <f ca="1">+IF(AND(ISNUMBER(OFFSET('Hygiene Data'!$G$8,0,10*ROW('Hygiene Data'!G158))),EB164="Yes"),OFFSET('Hygiene Data'!$G$8,0,10*ROW('Hygiene Data'!G158)),IF(AND(ISNUMBER(OFFSET('Hygiene Data'!$G$8,0,10*ROW('Hygiene Data'!G158))),EB164="No",ISNUMBER(OFFSET('Hygiene Data'!$G$8,0,10*ROW('Hygiene Data'!G158)))),CONCATENATE("[",ROUND(OFFSET('Hygiene Data'!$G$8,0,10*ROW('Hygiene Data'!G158)),0),"]"),IF(AND(ISNUMBER(OFFSET('Hygiene Data'!$G$8,0,10*ROW('Hygiene Data'!G158))),EB164="",ISNUMBER(OFFSET('Hygiene Data'!$G$8,0,10*ROW('Hygiene Data'!G158)))),OFFSET('Hygiene Data'!$G$8,0,10*ROW('Hygiene Data'!G158)),NA())))</f>
        <v>#N/A</v>
      </c>
      <c r="BN164" s="135" t="e">
        <f ca="1">+IF(AND(ISNUMBER(OFFSET('Hygiene Data'!$G$10,0,10*ROW('Hygiene Data'!G158))),EC164="Yes"),OFFSET('Hygiene Data'!$G$10,0,10*ROW('Hygiene Data'!G158)),IF(AND(ISNUMBER(OFFSET('Hygiene Data'!$G$10,0,10*ROW('Hygiene Data'!G158))),EC164="No",ISNUMBER(OFFSET('Hygiene Data'!$G$10,0,10*ROW('Hygiene Data'!G158)))),CONCATENATE("[",ROUND(OFFSET('Hygiene Data'!$G$10,0,10*ROW('Hygiene Data'!G158)),0),"]"),IF(AND(ISNUMBER(OFFSET('Hygiene Data'!$G$10,0,10*ROW('Hygiene Data'!G158))),EC164="",ISNUMBER(OFFSET('Hygiene Data'!$G$10,0,10*ROW('Hygiene Data'!G158)))),OFFSET('Hygiene Data'!$G$10,0,10*ROW('Hygiene Data'!G158)),NA())))</f>
        <v>#N/A</v>
      </c>
      <c r="BO164" s="135" t="e">
        <f ca="1">+IF(AND(ISNUMBER(OFFSET('Hygiene Data'!$H$6,0,10*ROW('Hygiene Data'!H158))),ED164="Yes"),OFFSET('Hygiene Data'!$H$6,0,10*ROW('Hygiene Data'!H158)),IF(AND(ISNUMBER(OFFSET('Hygiene Data'!$H$6,0,10*ROW('Hygiene Data'!H158))),ED164="No",ISNUMBER(OFFSET('Hygiene Data'!$H$6,0,10*ROW('Hygiene Data'!H158)))),CONCATENATE("[",ROUND(OFFSET('Hygiene Data'!$H$6,0,10*ROW('Hygiene Data'!H158)),0),"]"),IF(AND(ISNUMBER(OFFSET('Hygiene Data'!$H$6,0,10*ROW('Hygiene Data'!H158))),ED164="",ISNUMBER(OFFSET('Hygiene Data'!$H$6,0,10*ROW('Hygiene Data'!H158)))),OFFSET('Hygiene Data'!$H$6,0,10*ROW('Hygiene Data'!H158)),NA())))</f>
        <v>#N/A</v>
      </c>
      <c r="BP164" s="135" t="e">
        <f ca="1">+IF(AND(ISNUMBER(OFFSET('Hygiene Data'!$H$8,0,10*ROW('Hygiene Data'!H158))),EE164="Yes"),OFFSET('Hygiene Data'!$H$8,0,10*ROW('Hygiene Data'!H158)),IF(AND(ISNUMBER(OFFSET('Hygiene Data'!$H$8,0,10*ROW('Hygiene Data'!H158))),EE164="No",ISNUMBER(OFFSET('Hygiene Data'!$H$8,0,10*ROW('Hygiene Data'!H158)))),CONCATENATE("[",ROUND(OFFSET('Hygiene Data'!$H$8,0,10*ROW('Hygiene Data'!H158)),0),"]"),IF(AND(ISNUMBER(OFFSET('Hygiene Data'!$H$8,0,10*ROW('Hygiene Data'!H158))),EE164="",ISNUMBER(OFFSET('Hygiene Data'!$H$8,0,10*ROW('Hygiene Data'!H158)))),OFFSET('Hygiene Data'!$H$8,0,10*ROW('Hygiene Data'!H158)),NA())))</f>
        <v>#N/A</v>
      </c>
      <c r="BQ164" s="135" t="e">
        <f ca="1">+IF(AND(ISNUMBER(OFFSET('Hygiene Data'!$H$10,0,10*ROW('Hygiene Data'!H158))),EF164="Yes"),OFFSET('Hygiene Data'!$H$10,0,10*ROW('Hygiene Data'!H158)),IF(AND(ISNUMBER(OFFSET('Hygiene Data'!$H$10,0,10*ROW('Hygiene Data'!H158))),EF164="No",ISNUMBER(OFFSET('Hygiene Data'!$H$10,0,10*ROW('Hygiene Data'!H158)))),CONCATENATE("[",ROUND(OFFSET('Hygiene Data'!$H$10,0,10*ROW('Hygiene Data'!H158)),0),"]"),IF(AND(ISNUMBER(OFFSET('Hygiene Data'!$H$10,0,10*ROW('Hygiene Data'!H158))),EF164="",ISNUMBER(OFFSET('Hygiene Data'!$H$10,0,10*ROW('Hygiene Data'!H158)))),OFFSET('Hygiene Data'!$H$10,0,10*ROW('Hygiene Data'!H158)),NA())))</f>
        <v>#N/A</v>
      </c>
      <c r="BS164" s="34" t="str">
        <f ca="1">+IF(OFFSET('Water Data'!$C$28,0,10*ROW('Water Data'!C158))="","",OFFSET('Water Data'!$C$28,0,10*ROW('Water Data'!C158)))</f>
        <v/>
      </c>
      <c r="BT164" s="34" t="str">
        <f ca="1">+IF(OFFSET('Water Data'!$C$29,0,10*ROW('Water Data'!C158))="","",OFFSET('Water Data'!$C$29,0,10*ROW('Water Data'!C158)))</f>
        <v/>
      </c>
      <c r="BU164" s="34" t="str">
        <f ca="1">+IF(OFFSET('Water Data'!$C$30,0,10*ROW('Water Data'!C158))="","",OFFSET('Water Data'!$C$30,0,10*ROW('Water Data'!C158)))</f>
        <v/>
      </c>
      <c r="BV164" s="34" t="str">
        <f ca="1">+IF(OFFSET('Water Data'!$D$28,0,10*ROW('Water Data'!D158))="","",OFFSET('Water Data'!$D$28,0,10*ROW('Water Data'!D158)))</f>
        <v/>
      </c>
      <c r="BW164" s="34" t="str">
        <f ca="1">+IF(OFFSET('Water Data'!$D$29,0,10*ROW('Water Data'!D158))="","",OFFSET('Water Data'!$D$29,0,10*ROW('Water Data'!D158)))</f>
        <v/>
      </c>
      <c r="BX164" s="34" t="str">
        <f ca="1">+IF(OFFSET('Water Data'!$D$30,0,10*ROW('Water Data'!D158))="","",OFFSET('Water Data'!$D$30,0,10*ROW('Water Data'!D158)))</f>
        <v/>
      </c>
      <c r="BY164" s="34" t="str">
        <f ca="1">+IF(OFFSET('Water Data'!$E$28,0,10*ROW('Water Data'!E158))="","",OFFSET('Water Data'!$E$28,0,10*ROW('Water Data'!E158)))</f>
        <v/>
      </c>
      <c r="BZ164" s="34" t="str">
        <f ca="1">+IF(OFFSET('Water Data'!$E$29,0,10*ROW('Water Data'!E158))="","",OFFSET('Water Data'!$E$29,0,10*ROW('Water Data'!E158)))</f>
        <v/>
      </c>
      <c r="CA164" s="34" t="str">
        <f ca="1">+IF(OFFSET('Water Data'!$E$30,0,10*ROW('Water Data'!E158))="","",OFFSET('Water Data'!$E$30,0,10*ROW('Water Data'!E158)))</f>
        <v/>
      </c>
      <c r="CB164" s="34" t="str">
        <f ca="1">+IF(OFFSET('Water Data'!$F$28,0,10*ROW('Water Data'!F158))="","",OFFSET('Water Data'!$F$28,0,10*ROW('Water Data'!F158)))</f>
        <v/>
      </c>
      <c r="CC164" s="34" t="str">
        <f ca="1">+IF(OFFSET('Water Data'!$F$29,0,10*ROW('Water Data'!F158))="","",OFFSET('Water Data'!$F$29,0,10*ROW('Water Data'!F158)))</f>
        <v/>
      </c>
      <c r="CD164" s="34" t="str">
        <f ca="1">+IF(OFFSET('Water Data'!$F$30,0,10*ROW('Water Data'!F158))="","",OFFSET('Water Data'!$F$30,0,10*ROW('Water Data'!F158)))</f>
        <v/>
      </c>
      <c r="CE164" s="34" t="str">
        <f ca="1">+IF(OFFSET('Water Data'!$G$28,0,10*ROW('Water Data'!G158))="","",OFFSET('Water Data'!$G$28,0,10*ROW('Water Data'!G158)))</f>
        <v/>
      </c>
      <c r="CF164" s="34" t="str">
        <f ca="1">+IF(OFFSET('Water Data'!$G$29,0,10*ROW('Water Data'!G158))="","",OFFSET('Water Data'!$G$29,0,10*ROW('Water Data'!G158)))</f>
        <v/>
      </c>
      <c r="CG164" s="34" t="str">
        <f ca="1">+IF(OFFSET('Water Data'!$G$30,0,10*ROW('Water Data'!G158))="","",OFFSET('Water Data'!$G$30,0,10*ROW('Water Data'!G158)))</f>
        <v/>
      </c>
      <c r="CH164" s="34" t="str">
        <f ca="1">+IF(OFFSET('Water Data'!$H$28,0,10*ROW('Water Data'!H158))="","",OFFSET('Water Data'!$H$28,0,10*ROW('Water Data'!H158)))</f>
        <v/>
      </c>
      <c r="CI164" s="34" t="str">
        <f ca="1">+IF(OFFSET('Water Data'!$H$29,0,10*ROW('Water Data'!H158))="","",OFFSET('Water Data'!$H$29,0,10*ROW('Water Data'!H158)))</f>
        <v/>
      </c>
      <c r="CJ164" s="34" t="str">
        <f ca="1">+IF(OFFSET('Water Data'!$H$30,0,10*ROW('Water Data'!H158))="","",OFFSET('Water Data'!$H$30,0,10*ROW('Water Data'!H158)))</f>
        <v/>
      </c>
      <c r="CK164" s="34" t="str">
        <f ca="1">+IF(OFFSET('Sanitation Data'!$C$29,0,10*ROW('Sanitation Data'!C158))="","",OFFSET('Sanitation Data'!$C$29,0,10*ROW('Sanitation Data'!C158)))</f>
        <v/>
      </c>
      <c r="CL164" s="34" t="str">
        <f ca="1">+IF(OFFSET('Sanitation Data'!$C$30,0,10*ROW('Sanitation Data'!C158))="","",OFFSET('Sanitation Data'!$C$30,0,10*ROW('Sanitation Data'!C158)))</f>
        <v/>
      </c>
      <c r="CM164" s="34" t="str">
        <f ca="1">+IF(OFFSET('Sanitation Data'!$C$31,0,10*ROW('Sanitation Data'!C158))="","",OFFSET('Sanitation Data'!$C$31,0,10*ROW('Sanitation Data'!C158)))</f>
        <v/>
      </c>
      <c r="CN164" s="34" t="str">
        <f ca="1">+IF(OFFSET('Sanitation Data'!$C$32,0,10*ROW('Sanitation Data'!C158))="","",OFFSET('Sanitation Data'!$C$32,0,10*ROW('Sanitation Data'!C158)))</f>
        <v/>
      </c>
      <c r="CO164" s="34" t="str">
        <f ca="1">+IF(OFFSET('Sanitation Data'!$C$33,0,10*ROW('Sanitation Data'!C158))="","",OFFSET('Sanitation Data'!$C$33,0,10*ROW('Sanitation Data'!C158)))</f>
        <v/>
      </c>
      <c r="CP164" s="34" t="str">
        <f ca="1">+IF(OFFSET('Sanitation Data'!$D$29,0,10*ROW('Sanitation Data'!D158))="","",OFFSET('Sanitation Data'!$D$29,0,10*ROW('Sanitation Data'!D158)))</f>
        <v/>
      </c>
      <c r="CQ164" s="34" t="str">
        <f ca="1">+IF(OFFSET('Sanitation Data'!$D$30,0,10*ROW('Sanitation Data'!D158))="","",OFFSET('Sanitation Data'!$D$30,0,10*ROW('Sanitation Data'!D158)))</f>
        <v/>
      </c>
      <c r="CR164" s="34" t="str">
        <f ca="1">+IF(OFFSET('Sanitation Data'!$D$31,0,10*ROW('Sanitation Data'!D158))="","",OFFSET('Sanitation Data'!$D$31,0,10*ROW('Sanitation Data'!D158)))</f>
        <v/>
      </c>
      <c r="CS164" s="34" t="str">
        <f ca="1">+IF(OFFSET('Sanitation Data'!$D$32,0,10*ROW('Sanitation Data'!D158))="","",OFFSET('Sanitation Data'!$D$32,0,10*ROW('Sanitation Data'!D158)))</f>
        <v/>
      </c>
      <c r="CT164" s="34" t="str">
        <f ca="1">+IF(OFFSET('Sanitation Data'!$D$33,0,10*ROW('Sanitation Data'!D158))="","",OFFSET('Sanitation Data'!$D$33,0,10*ROW('Sanitation Data'!D158)))</f>
        <v/>
      </c>
      <c r="CU164" s="34" t="str">
        <f ca="1">+IF(OFFSET('Sanitation Data'!$E$29,0,10*ROW('Sanitation Data'!E158))="","",OFFSET('Sanitation Data'!$E$29,0,10*ROW('Sanitation Data'!E158)))</f>
        <v/>
      </c>
      <c r="CV164" s="34" t="str">
        <f ca="1">+IF(OFFSET('Sanitation Data'!$E$30,0,10*ROW('Sanitation Data'!E158))="","",OFFSET('Sanitation Data'!$E$30,0,10*ROW('Sanitation Data'!E158)))</f>
        <v/>
      </c>
      <c r="CW164" s="34" t="str">
        <f ca="1">+IF(OFFSET('Sanitation Data'!$E$31,0,10*ROW('Sanitation Data'!E158))="","",OFFSET('Sanitation Data'!$E$31,0,10*ROW('Sanitation Data'!E158)))</f>
        <v/>
      </c>
      <c r="CX164" s="34" t="str">
        <f ca="1">+IF(OFFSET('Sanitation Data'!$E$32,0,10*ROW('Sanitation Data'!E158))="","",OFFSET('Sanitation Data'!$E$32,0,10*ROW('Sanitation Data'!E158)))</f>
        <v/>
      </c>
      <c r="CY164" s="34" t="str">
        <f ca="1">+IF(OFFSET('Sanitation Data'!$E$33,0,10*ROW('Sanitation Data'!E158))="","",OFFSET('Sanitation Data'!$E$33,0,10*ROW('Sanitation Data'!E158)))</f>
        <v/>
      </c>
      <c r="CZ164" s="34" t="str">
        <f ca="1">+IF(OFFSET('Sanitation Data'!$F$29,0,10*ROW('Sanitation Data'!F158))="","",OFFSET('Sanitation Data'!$F$29,0,10*ROW('Sanitation Data'!F158)))</f>
        <v/>
      </c>
      <c r="DA164" s="34" t="str">
        <f ca="1">+IF(OFFSET('Sanitation Data'!$F$30,0,10*ROW('Sanitation Data'!F158))="","",OFFSET('Sanitation Data'!$F$30,0,10*ROW('Sanitation Data'!F158)))</f>
        <v/>
      </c>
      <c r="DB164" s="34" t="str">
        <f ca="1">+IF(OFFSET('Sanitation Data'!$F$31,0,10*ROW('Sanitation Data'!F158))="","",OFFSET('Sanitation Data'!$F$31,0,10*ROW('Sanitation Data'!F158)))</f>
        <v/>
      </c>
      <c r="DC164" s="34" t="str">
        <f ca="1">+IF(OFFSET('Sanitation Data'!$F$32,0,10*ROW('Sanitation Data'!F158))="","",OFFSET('Sanitation Data'!$F$32,0,10*ROW('Sanitation Data'!F158)))</f>
        <v/>
      </c>
      <c r="DD164" s="34" t="str">
        <f ca="1">+IF(OFFSET('Sanitation Data'!$F$33,0,10*ROW('Sanitation Data'!F158))="","",OFFSET('Sanitation Data'!$F$33,0,10*ROW('Sanitation Data'!F158)))</f>
        <v/>
      </c>
      <c r="DE164" s="34" t="str">
        <f ca="1">+IF(OFFSET('Sanitation Data'!$G$29,0,10*ROW('Sanitation Data'!G158))="","",OFFSET('Sanitation Data'!$G$29,0,10*ROW('Sanitation Data'!G158)))</f>
        <v/>
      </c>
      <c r="DF164" s="34" t="str">
        <f ca="1">+IF(OFFSET('Sanitation Data'!$G$30,0,10*ROW('Sanitation Data'!G158))="","",OFFSET('Sanitation Data'!$G$30,0,10*ROW('Sanitation Data'!G158)))</f>
        <v/>
      </c>
      <c r="DG164" s="34" t="str">
        <f ca="1">+IF(OFFSET('Sanitation Data'!$G$31,0,10*ROW('Sanitation Data'!G158))="","",OFFSET('Sanitation Data'!$G$31,0,10*ROW('Sanitation Data'!G158)))</f>
        <v/>
      </c>
      <c r="DH164" s="34" t="str">
        <f ca="1">+IF(OFFSET('Sanitation Data'!$G$32,0,10*ROW('Sanitation Data'!G158))="","",OFFSET('Sanitation Data'!$G$32,0,10*ROW('Sanitation Data'!G158)))</f>
        <v/>
      </c>
      <c r="DI164" s="34" t="str">
        <f ca="1">+IF(OFFSET('Sanitation Data'!$G$33,0,10*ROW('Sanitation Data'!G158))="","",OFFSET('Sanitation Data'!$G$33,0,10*ROW('Sanitation Data'!G158)))</f>
        <v/>
      </c>
      <c r="DJ164" s="34" t="str">
        <f ca="1">+IF(OFFSET('Sanitation Data'!$H$29,0,10*ROW('Sanitation Data'!H158))="","",OFFSET('Sanitation Data'!$H$29,0,10*ROW('Sanitation Data'!H158)))</f>
        <v/>
      </c>
      <c r="DK164" s="34" t="str">
        <f ca="1">+IF(OFFSET('Sanitation Data'!$H$30,0,10*ROW('Sanitation Data'!H158))="","",OFFSET('Sanitation Data'!$H$30,0,10*ROW('Sanitation Data'!H158)))</f>
        <v/>
      </c>
      <c r="DL164" s="34" t="str">
        <f ca="1">+IF(OFFSET('Sanitation Data'!$H$31,0,10*ROW('Sanitation Data'!H158))="","",OFFSET('Sanitation Data'!$H$31,0,10*ROW('Sanitation Data'!H158)))</f>
        <v/>
      </c>
      <c r="DM164" s="34" t="str">
        <f ca="1">+IF(OFFSET('Sanitation Data'!$H$32,0,10*ROW('Sanitation Data'!H158))="","",OFFSET('Sanitation Data'!$H$32,0,10*ROW('Sanitation Data'!H158)))</f>
        <v/>
      </c>
      <c r="DN164" s="34" t="str">
        <f ca="1">+IF(OFFSET('Sanitation Data'!$H$33,0,10*ROW('Sanitation Data'!H158))="","",OFFSET('Sanitation Data'!$H$33,0,10*ROW('Sanitation Data'!H158)))</f>
        <v/>
      </c>
      <c r="DO164" s="34" t="str">
        <f ca="1">+IF(OFFSET('Hygiene Data'!$C$12,0,10*ROW('Hygiene Data'!C158))="","",OFFSET('Hygiene Data'!$C$12,0,10*ROW('Hygiene Data'!C158)))</f>
        <v/>
      </c>
      <c r="DP164" s="34" t="str">
        <f ca="1">+IF(OFFSET('Hygiene Data'!$C$13,0,10*ROW('Hygiene Data'!C158))="","",OFFSET('Hygiene Data'!$C$13,0,10*ROW('Hygiene Data'!C158)))</f>
        <v/>
      </c>
      <c r="DQ164" s="34" t="str">
        <f ca="1">+IF(OFFSET('Hygiene Data'!$C$14,0,10*ROW('Hygiene Data'!C158))="","",OFFSET('Hygiene Data'!$C$14,0,10*ROW('Hygiene Data'!C158)))</f>
        <v/>
      </c>
      <c r="DR164" s="34" t="str">
        <f ca="1">+IF(OFFSET('Hygiene Data'!$D$12,0,10*ROW('Hygiene Data'!D158))="","",OFFSET('Hygiene Data'!$D$12,0,10*ROW('Hygiene Data'!D158)))</f>
        <v/>
      </c>
      <c r="DS164" s="34" t="str">
        <f ca="1">+IF(OFFSET('Hygiene Data'!$D$13,0,10*ROW('Hygiene Data'!D158))="","",OFFSET('Hygiene Data'!$D$13,0,10*ROW('Hygiene Data'!D158)))</f>
        <v/>
      </c>
      <c r="DT164" s="34" t="str">
        <f ca="1">+IF(OFFSET('Hygiene Data'!$D$14,0,10*ROW('Hygiene Data'!D158))="","",OFFSET('Hygiene Data'!$D$14,0,10*ROW('Hygiene Data'!D158)))</f>
        <v/>
      </c>
      <c r="DU164" s="34" t="str">
        <f ca="1">+IF(OFFSET('Hygiene Data'!$E$12,0,10*ROW('Hygiene Data'!E158))="","",OFFSET('Hygiene Data'!$E$12,0,10*ROW('Hygiene Data'!E158)))</f>
        <v/>
      </c>
      <c r="DV164" s="34" t="str">
        <f ca="1">+IF(OFFSET('Hygiene Data'!$E$13,0,10*ROW('Hygiene Data'!E158))="","",OFFSET('Hygiene Data'!$E$13,0,10*ROW('Hygiene Data'!E158)))</f>
        <v/>
      </c>
      <c r="DW164" s="34" t="str">
        <f ca="1">+IF(OFFSET('Hygiene Data'!$E$14,0,10*ROW('Hygiene Data'!E158))="","",OFFSET('Hygiene Data'!$E$14,0,10*ROW('Hygiene Data'!E158)))</f>
        <v/>
      </c>
      <c r="DX164" s="34" t="str">
        <f ca="1">+IF(OFFSET('Hygiene Data'!$F$12,0,10*ROW('Hygiene Data'!F158))="","",OFFSET('Hygiene Data'!$F$12,0,10*ROW('Hygiene Data'!F158)))</f>
        <v/>
      </c>
      <c r="DY164" s="34" t="str">
        <f ca="1">+IF(OFFSET('Hygiene Data'!$F$13,0,10*ROW('Hygiene Data'!F158))="","",OFFSET('Hygiene Data'!$F$13,0,10*ROW('Hygiene Data'!F158)))</f>
        <v/>
      </c>
      <c r="DZ164" s="34" t="str">
        <f ca="1">+IF(OFFSET('Hygiene Data'!$F$14,0,10*ROW('Hygiene Data'!F158))="","",OFFSET('Hygiene Data'!$F$14,0,10*ROW('Hygiene Data'!F158)))</f>
        <v/>
      </c>
      <c r="EA164" s="34" t="str">
        <f ca="1">+IF(OFFSET('Hygiene Data'!$G$12,0,10*ROW('Hygiene Data'!G158))="","",OFFSET('Hygiene Data'!$G$12,0,10*ROW('Hygiene Data'!G158)))</f>
        <v/>
      </c>
      <c r="EB164" s="34" t="str">
        <f ca="1">+IF(OFFSET('Hygiene Data'!$G$13,0,10*ROW('Hygiene Data'!G158))="","",OFFSET('Hygiene Data'!$G$13,0,10*ROW('Hygiene Data'!G158)))</f>
        <v/>
      </c>
      <c r="EC164" s="34" t="str">
        <f ca="1">+IF(OFFSET('Hygiene Data'!$G$14,0,10*ROW('Hygiene Data'!G158))="","",OFFSET('Hygiene Data'!$G$14,0,10*ROW('Hygiene Data'!G158)))</f>
        <v/>
      </c>
      <c r="ED164" s="34" t="str">
        <f ca="1">+IF(OFFSET('Hygiene Data'!$H$12,0,10*ROW('Hygiene Data'!H158))="","",OFFSET('Hygiene Data'!$H$12,0,10*ROW('Hygiene Data'!H158)))</f>
        <v/>
      </c>
      <c r="EE164" s="34" t="str">
        <f ca="1">+IF(OFFSET('Hygiene Data'!$H$13,0,10*ROW('Hygiene Data'!H158))="","",OFFSET('Hygiene Data'!$H$13,0,10*ROW('Hygiene Data'!H158)))</f>
        <v/>
      </c>
      <c r="EF164" s="34" t="str">
        <f ca="1">+IF(OFFSET('Hygiene Data'!$H$14,0,10*ROW('Hygiene Data'!H158))="","",OFFSET('Hygiene Data'!$H$14,0,10*ROW('Hygiene Data'!H158)))</f>
        <v/>
      </c>
    </row>
    <row r="165" spans="1:136" x14ac:dyDescent="0.2">
      <c r="A165" s="50" t="str">
        <f ca="1">+IF(OFFSET('Water Data'!$B$1,0,10*ROW('Water Data'!B162))="","",OFFSET('Water Data'!$B$1,0,10*ROW('Water Data'!B162)))</f>
        <v/>
      </c>
      <c r="B165" s="50" t="str">
        <f ca="1">+IF(OFFSET('Water Data'!$A$3,0,10*ROW('Water Data'!A162))="","",OFFSET('Water Data'!$A$3,0,10*ROW('Water Data'!A162)))</f>
        <v/>
      </c>
      <c r="C165" s="50" t="str">
        <f ca="1">+IF(OFFSET('Water Data'!$C$3,0,10*ROW('Water Data'!C162))="","",OFFSET('Water Data'!$C$3,0,10*ROW('Water Data'!C162)))</f>
        <v/>
      </c>
      <c r="D165" s="133" t="e">
        <f ca="1">+IF(AND(ISNUMBER(OFFSET('Water Data'!$C$5,0,10*ROW('Water Data'!C159))),BS165="Yes"),100-OFFSET('Water Data'!$C$5,0,10*ROW('Water Data'!C159)),IF(AND(ISNUMBER(OFFSET('Water Data'!$C$5,0,10*ROW('Water Data'!C159))),BS165="No",ISNUMBER(OFFSET('Water Data'!$C$5,0,10*ROW('Water Data'!C159)))),CONCATENATE("[",ROUND(100-OFFSET('Water Data'!$C$5,0,10*ROW('Water Data'!C159)),0),"]"),IF(AND(ISNUMBER(OFFSET('Water Data'!$C$5,0,10*ROW('Water Data'!C159))),BS165="",ISNUMBER(OFFSET('Water Data'!$C$5,0,10*ROW('Water Data'!C159)))),100-OFFSET('Water Data'!$C$5,0,10*ROW('Water Data'!C159)),NA())))</f>
        <v>#N/A</v>
      </c>
      <c r="E165" s="133" t="e">
        <f ca="1">+IF(AND(ISNUMBER(OFFSET('Water Data'!$C$7,0,10*ROW('Water Data'!D159))),BT165="Yes"),OFFSET('Water Data'!$C$7,0,10*ROW('Water Data'!C159)),IF(AND(ISNUMBER(OFFSET('Water Data'!$C$7,0,10*ROW('Water Data'!C159))),BT165="No",ISNUMBER(OFFSET('Water Data'!$C$7,0,10*ROW('Water Data'!C159)))),CONCATENATE("[",ROUND(OFFSET('Water Data'!$C$7,0,10*ROW('Water Data'!C159)),0),"]"),IF(AND(ISNUMBER(OFFSET('Water Data'!$C$7,0,10*ROW('Water Data'!C159))),BT165="",ISNUMBER(OFFSET('Water Data'!$C$7,0,10*ROW('Water Data'!C159)))),OFFSET('Water Data'!$C$7,0,10*ROW('Water Data'!C159)),NA())))</f>
        <v>#N/A</v>
      </c>
      <c r="F165" s="133" t="e">
        <f ca="1">+IF(AND(ISNUMBER(OFFSET('Water Data'!$C$10,0,10*ROW('Water Data'!C159))),BU165="Yes"),OFFSET('Water Data'!$C$10,0,10*ROW('Water Data'!C159)),IF(AND(ISNUMBER(OFFSET('Water Data'!$C$10,0,10*ROW('Water Data'!C159))),BU165="No",ISNUMBER(OFFSET('Water Data'!$C$10,0,10*ROW('Water Data'!C159)))),CONCATENATE("[",ROUND(OFFSET('Water Data'!$C$10,0,10*ROW('Water Data'!C159)),0),"]"),IF(AND(ISNUMBER(OFFSET('Water Data'!$C$10,0,10*ROW('Water Data'!C159))),BU165="",ISNUMBER(OFFSET('Water Data'!$C$10,0,10*ROW('Water Data'!C159)))),OFFSET('Water Data'!$C$10,0,10*ROW('Water Data'!C159)),NA())))</f>
        <v>#N/A</v>
      </c>
      <c r="G165" s="133" t="e">
        <f ca="1">+IF(AND(ISNUMBER(OFFSET('Water Data'!$D$5,0,10*ROW('Water Data'!D159))),BV165="Yes"),100-OFFSET('Water Data'!$D$5,0,10*ROW('Water Data'!D159)),IF(AND(ISNUMBER(OFFSET('Water Data'!$D$5,0,10*ROW('Water Data'!D159))),BV165="No",ISNUMBER(OFFSET('Water Data'!$D$5,0,10*ROW('Water Data'!D159)))),CONCATENATE("[",ROUND(100-OFFSET('Water Data'!$D$5,0,10*ROW('Water Data'!D159)),0),"]"),IF(AND(ISNUMBER(OFFSET('Water Data'!$D$5,0,10*ROW('Water Data'!D159))),BV165="",ISNUMBER(OFFSET('Water Data'!$D$5,0,10*ROW('Water Data'!D159)))),100-OFFSET('Water Data'!$D$5,0,10*ROW('Water Data'!D159)),NA())))</f>
        <v>#N/A</v>
      </c>
      <c r="H165" s="133" t="e">
        <f ca="1">+IF(AND(ISNUMBER(OFFSET('Water Data'!$D$7,0,10*ROW('Water Data'!D159))),BW165="Yes"),OFFSET('Water Data'!$D$7,0,10*ROW('Water Data'!D159)),IF(AND(ISNUMBER(OFFSET('Water Data'!$D$7,0,10*ROW('Water Data'!D159))),BW165="No",ISNUMBER(OFFSET('Water Data'!$D$7,0,10*ROW('Water Data'!D159)))),CONCATENATE("[",ROUND(OFFSET('Water Data'!$C$7,0,10*ROW('Water Data'!D159)),0),"]"),IF(AND(ISNUMBER(OFFSET('Water Data'!$D$7,0,10*ROW('Water Data'!D159))),BW165="",ISNUMBER(OFFSET('Water Data'!$D$7,0,10*ROW('Water Data'!D159)))),OFFSET('Water Data'!$D$7,0,10*ROW('Water Data'!D159)),NA())))</f>
        <v>#N/A</v>
      </c>
      <c r="I165" s="133" t="e">
        <f ca="1">+IF(AND(ISNUMBER(OFFSET('Water Data'!$D$10,0,10*ROW('Water Data'!D159))),BX165="Yes"),OFFSET('Water Data'!$D$10,0,10*ROW('Water Data'!D159)),IF(AND(ISNUMBER(OFFSET('Water Data'!$D$10,0,10*ROW('Water Data'!D159))),BX165="No",ISNUMBER(OFFSET('Water Data'!$D$10,0,10*ROW('Water Data'!D159)))),CONCATENATE("[",ROUND(OFFSET('Water Data'!$D$10,0,10*ROW('Water Data'!D159)),0),"]"),IF(AND(ISNUMBER(OFFSET('Water Data'!$D$10,0,10*ROW('Water Data'!D159))),BX165="",ISNUMBER(OFFSET('Water Data'!$D$10,0,10*ROW('Water Data'!D159)))),OFFSET('Water Data'!$D$10,0,10*ROW('Water Data'!D159)),NA())))</f>
        <v>#N/A</v>
      </c>
      <c r="J165" s="133" t="e">
        <f ca="1">+IF(AND(ISNUMBER(OFFSET('Water Data'!$E$5,0,10*ROW('Water Data'!E159))),BY165="Yes"),100-OFFSET('Water Data'!$E$5,0,10*ROW('Water Data'!E159)),IF(AND(ISNUMBER(OFFSET('Water Data'!$E$5,0,10*ROW('Water Data'!E159))),BY165="No",ISNUMBER(OFFSET('Water Data'!$E$5,0,10*ROW('Water Data'!E159)))),CONCATENATE("[",ROUND(100-OFFSET('Water Data'!$E$5,0,10*ROW('Water Data'!E159)),0),"]"),IF(AND(ISNUMBER(OFFSET('Water Data'!$E$5,0,10*ROW('Water Data'!E159))),BY165="",ISNUMBER(OFFSET('Water Data'!$E$5,0,10*ROW('Water Data'!E159)))),100-OFFSET('Water Data'!$E$5,0,10*ROW('Water Data'!E159)),NA())))</f>
        <v>#N/A</v>
      </c>
      <c r="K165" s="133" t="e">
        <f ca="1">+IF(AND(ISNUMBER(OFFSET('Water Data'!$E$7,0,10*ROW('Water Data'!E159))),BZ165="Yes"),OFFSET('Water Data'!$E$7,0,10*ROW('Water Data'!E159)),IF(AND(ISNUMBER(OFFSET('Water Data'!$E$7,0,10*ROW('Water Data'!E159))),BZ165="No",ISNUMBER(OFFSET('Water Data'!$E$7,0,10*ROW('Water Data'!E159)))),CONCATENATE("[",ROUND(OFFSET('Water Data'!$E$7,0,10*ROW('Water Data'!E159)),0),"]"),IF(AND(ISNUMBER(OFFSET('Water Data'!$E$7,0,10*ROW('Water Data'!E159))),BZ165="",ISNUMBER(OFFSET('Water Data'!$E$7,0,10*ROW('Water Data'!E159)))),OFFSET('Water Data'!$E$7,0,10*ROW('Water Data'!E159)),NA())))</f>
        <v>#N/A</v>
      </c>
      <c r="L165" s="133" t="e">
        <f ca="1">+IF(AND(ISNUMBER(OFFSET('Water Data'!$E$10,0,10*ROW('Water Data'!E159))),CA165="Yes"),OFFSET('Water Data'!$E$10,0,10*ROW('Water Data'!E159)),IF(AND(ISNUMBER(OFFSET('Water Data'!$E$10,0,10*ROW('Water Data'!E159))),CA165="No",ISNUMBER(OFFSET('Water Data'!$E$10,0,10*ROW('Water Data'!E159)))),CONCATENATE("[",ROUND(OFFSET('Water Data'!$E$10,0,10*ROW('Water Data'!E159)),0),"]"),IF(AND(ISNUMBER(OFFSET('Water Data'!$E$10,0,10*ROW('Water Data'!E159))),CA165="",ISNUMBER(OFFSET('Water Data'!$E$10,0,10*ROW('Water Data'!E159)))),OFFSET('Water Data'!$E$10,0,10*ROW('Water Data'!E159)),NA())))</f>
        <v>#N/A</v>
      </c>
      <c r="M165" s="133" t="e">
        <f ca="1">+IF(AND(ISNUMBER(OFFSET('Water Data'!$F$5,0,10*ROW('Water Data'!F159))),CB165="Yes"),100-OFFSET('Water Data'!$F$5,0,10*ROW('Water Data'!F159)),IF(AND(ISNUMBER(OFFSET('Water Data'!$F$5,0,10*ROW('Water Data'!F159))),CB165="No",ISNUMBER(OFFSET('Water Data'!$F$5,0,10*ROW('Water Data'!F159)))),CONCATENATE("[",ROUND(100-OFFSET('Water Data'!$F$5,0,10*ROW('Water Data'!F159)),0),"]"),IF(AND(ISNUMBER(OFFSET('Water Data'!$F$5,0,10*ROW('Water Data'!F159))),CB165="",ISNUMBER(OFFSET('Water Data'!$F$5,0,10*ROW('Water Data'!F159)))),100-OFFSET('Water Data'!$F$5,0,10*ROW('Water Data'!F159)),NA())))</f>
        <v>#N/A</v>
      </c>
      <c r="N165" s="133" t="e">
        <f ca="1">+IF(AND(ISNUMBER(OFFSET('Water Data'!$F$7,0,10*ROW('Water Data'!F159))),CC165="Yes"),OFFSET('Water Data'!$F$7,0,10*ROW('Water Data'!F159)),IF(AND(ISNUMBER(OFFSET('Water Data'!$F$7,0,10*ROW('Water Data'!F159))),CC165="No",ISNUMBER(OFFSET('Water Data'!$F$7,0,10*ROW('Water Data'!F159)))),CONCATENATE("[",ROUND(OFFSET('Water Data'!$F$7,0,10*ROW('Water Data'!F159)),0),"]"),IF(AND(ISNUMBER(OFFSET('Water Data'!$F$7,0,10*ROW('Water Data'!F159))),CC165="",ISNUMBER(OFFSET('Water Data'!$F$7,0,10*ROW('Water Data'!F159)))),OFFSET('Water Data'!$F$7,0,10*ROW('Water Data'!F159)),NA())))</f>
        <v>#N/A</v>
      </c>
      <c r="O165" s="133" t="e">
        <f ca="1">+IF(AND(ISNUMBER(OFFSET('Water Data'!$F$10,0,10*ROW('Water Data'!F159))),CD165="Yes"),OFFSET('Water Data'!$F$10,0,10*ROW('Water Data'!F159)),IF(AND(ISNUMBER(OFFSET('Water Data'!$F$10,0,10*ROW('Water Data'!F159))),CD165="No",ISNUMBER(OFFSET('Water Data'!$F$10,0,10*ROW('Water Data'!F159)))),CONCATENATE("[",ROUND(OFFSET('Water Data'!$F$10,0,10*ROW('Water Data'!F159)),0),"]"),IF(AND(ISNUMBER(OFFSET('Water Data'!$F$10,0,10*ROW('Water Data'!F159))),CD165="",ISNUMBER(OFFSET('Water Data'!$F$10,0,10*ROW('Water Data'!F159)))),OFFSET('Water Data'!$F$10,0,10*ROW('Water Data'!F159)),NA())))</f>
        <v>#N/A</v>
      </c>
      <c r="P165" s="133" t="e">
        <f ca="1">+IF(AND(ISNUMBER(OFFSET('Water Data'!$G$5,0,10*ROW('Water Data'!G159))),CE165="Yes"),100-OFFSET('Water Data'!$G$5,0,10*ROW('Water Data'!G159)),IF(AND(ISNUMBER(OFFSET('Water Data'!$G$5,0,10*ROW('Water Data'!G159))),CE165="No",ISNUMBER(OFFSET('Water Data'!$G$5,0,10*ROW('Water Data'!G159)))),CONCATENATE("[",ROUND(100-OFFSET('Water Data'!$G$5,0,10*ROW('Water Data'!G159)),0),"]"),IF(AND(ISNUMBER(OFFSET('Water Data'!$G$5,0,10*ROW('Water Data'!G159))),CE165="",ISNUMBER(OFFSET('Water Data'!$G$5,0,10*ROW('Water Data'!G159)))),100-OFFSET('Water Data'!$G$5,0,10*ROW('Water Data'!G159)),NA())))</f>
        <v>#N/A</v>
      </c>
      <c r="Q165" s="133" t="e">
        <f ca="1">+IF(AND(ISNUMBER(OFFSET('Water Data'!$G$7,0,10*ROW('Water Data'!G159))),CF165="Yes"),OFFSET('Water Data'!$G$7,0,10*ROW('Water Data'!G159)),IF(AND(ISNUMBER(OFFSET('Water Data'!$G$7,0,10*ROW('Water Data'!G159))),CF165="No",ISNUMBER(OFFSET('Water Data'!$G$7,0,10*ROW('Water Data'!G159)))),CONCATENATE("[",ROUND(OFFSET('Water Data'!$G$7,0,10*ROW('Water Data'!G159)),0),"]"),IF(AND(ISNUMBER(OFFSET('Water Data'!$G$7,0,10*ROW('Water Data'!G159))),CF165="",ISNUMBER(OFFSET('Water Data'!$G$7,0,10*ROW('Water Data'!G159)))),OFFSET('Water Data'!$G$7,0,10*ROW('Water Data'!G159)),NA())))</f>
        <v>#N/A</v>
      </c>
      <c r="R165" s="133" t="e">
        <f ca="1">+IF(AND(ISNUMBER(OFFSET('Water Data'!$G$10,0,10*ROW('Water Data'!G159))),CG165="Yes"),OFFSET('Water Data'!$G$10,0,10*ROW('Water Data'!G159)),IF(AND(ISNUMBER(OFFSET('Water Data'!$G$10,0,10*ROW('Water Data'!G159))),CG165="No",ISNUMBER(OFFSET('Water Data'!$G$10,0,10*ROW('Water Data'!G159)))),CONCATENATE("[",ROUND(OFFSET('Water Data'!$G$10,0,10*ROW('Water Data'!G159)),0),"]"),IF(AND(ISNUMBER(OFFSET('Water Data'!$G$10,0,10*ROW('Water Data'!G159))),CG165="",ISNUMBER(OFFSET('Water Data'!$G$10,0,10*ROW('Water Data'!G159)))),OFFSET('Water Data'!$G$10,0,10*ROW('Water Data'!G159)),NA())))</f>
        <v>#N/A</v>
      </c>
      <c r="S165" s="133" t="e">
        <f ca="1">+IF(AND(ISNUMBER(OFFSET('Water Data'!$H$5,0,10*ROW('Water Data'!H159))),CH165="Yes"),100-OFFSET('Water Data'!$H$5,0,10*ROW('Water Data'!H159)),IF(AND(ISNUMBER(OFFSET('Water Data'!$H$5,0,10*ROW('Water Data'!H159))),CH165="No",ISNUMBER(OFFSET('Water Data'!$H$5,0,10*ROW('Water Data'!H159)))),CONCATENATE("[",ROUND(100-OFFSET('Water Data'!$H$5,0,10*ROW('Water Data'!H159)),0),"]"),IF(AND(ISNUMBER(OFFSET('Water Data'!$H$5,0,10*ROW('Water Data'!H159))),CH165="",ISNUMBER(OFFSET('Water Data'!$H$5,0,10*ROW('Water Data'!H159)))),100-OFFSET('Water Data'!$H$5,0,10*ROW('Water Data'!H159)),NA())))</f>
        <v>#N/A</v>
      </c>
      <c r="T165" s="133" t="e">
        <f ca="1">+IF(AND(ISNUMBER(OFFSET('Water Data'!$H$7,0,10*ROW('Water Data'!H159))),CI165="Yes"),OFFSET('Water Data'!$H$7,0,10*ROW('Water Data'!H159)),IF(AND(ISNUMBER(OFFSET('Water Data'!$H$7,0,10*ROW('Water Data'!H159))),CI165="No",ISNUMBER(OFFSET('Water Data'!$H$7,0,10*ROW('Water Data'!H159)))),CONCATENATE("[",ROUND(OFFSET('Water Data'!$H$7,0,10*ROW('Water Data'!H159)),0),"]"),IF(AND(ISNUMBER(OFFSET('Water Data'!$H$7,0,10*ROW('Water Data'!H159))),CI165="",ISNUMBER(OFFSET('Water Data'!$H$7,0,10*ROW('Water Data'!H159)))),OFFSET('Water Data'!$H$7,0,10*ROW('Water Data'!H159)),NA())))</f>
        <v>#N/A</v>
      </c>
      <c r="U165" s="133" t="e">
        <f ca="1">+IF(AND(ISNUMBER(OFFSET('Water Data'!$H$10,0,10*ROW('Water Data'!H159))),CJ165="Yes"),OFFSET('Water Data'!$H$10,0,10*ROW('Water Data'!H159)),IF(AND(ISNUMBER(OFFSET('Water Data'!$H$10,0,10*ROW('Water Data'!H159))),CJ165="No",ISNUMBER(OFFSET('Water Data'!$H$10,0,10*ROW('Water Data'!H159)))),CONCATENATE("[",ROUND(OFFSET('Water Data'!$H$10,0,10*ROW('Water Data'!H159)),0),"]"),IF(AND(ISNUMBER(OFFSET('Water Data'!$H$10,0,10*ROW('Water Data'!H159))),CJ165="",ISNUMBER(OFFSET('Water Data'!$H$10,0,10*ROW('Water Data'!H159)))),OFFSET('Water Data'!$H$10,0,10*ROW('Water Data'!H159)),NA())))</f>
        <v>#N/A</v>
      </c>
      <c r="V165" s="134" t="e">
        <f ca="1">+IF(AND(ISNUMBER(OFFSET('Sanitation Data'!$C$5,0,10*ROW('Sanitation Data'!C159))),CK165="Yes"),100-OFFSET('Sanitation Data'!$C$5,0,10*ROW('Sanitation Data'!C159)),IF(AND(ISNUMBER(OFFSET('Sanitation Data'!$C$5,0,10*ROW('Sanitation Data'!C159))),CK165="No",ISNUMBER(OFFSET('Sanitation Data'!$C$5,0,10*ROW('Sanitation Data'!C159)))),CONCATENATE("[",ROUND(100-OFFSET('Sanitation Data'!$C$5,0,10*ROW('Sanitation Data'!C159)),0),"]"),IF(AND(ISNUMBER(OFFSET('Sanitation Data'!$C$5,0,10*ROW('Sanitation Data'!C159))),CK165="",ISNUMBER(OFFSET('Sanitation Data'!$C$5,0,10*ROW('Sanitation Data'!C159)))),100-OFFSET('Sanitation Data'!$C$5,0,10*ROW('Sanitation Data'!C159)),NA())))</f>
        <v>#N/A</v>
      </c>
      <c r="W165" s="134" t="e">
        <f ca="1">+IF(AND(ISNUMBER(OFFSET('Sanitation Data'!$C$7,0,10*ROW('Sanitation Data'!C159))),CL165="Yes"),OFFSET('Sanitation Data'!$C$7,0,10*ROW('Sanitation Data'!C159)),IF(AND(ISNUMBER(OFFSET('Sanitation Data'!$C$7,0,10*ROW('Sanitation Data'!C159))),CL165="No",ISNUMBER(OFFSET('Sanitation Data'!$C$7,0,10*ROW('Sanitation Data'!C159)))),CONCATENATE("[",ROUND(OFFSET('Sanitation Data'!$C$7,0,10*ROW('Sanitation Data'!C159)),0),"]"),IF(AND(ISNUMBER(OFFSET('Sanitation Data'!$C$7,0,10*ROW('Sanitation Data'!C159))),CL165="",ISNUMBER(OFFSET('Sanitation Data'!$C$7,0,10*ROW('Sanitation Data'!C159)))),OFFSET('Sanitation Data'!$C$7,0,10*ROW('Sanitation Data'!C159)),NA())))</f>
        <v>#N/A</v>
      </c>
      <c r="X165" s="134" t="e">
        <f ca="1">+IF(AND(ISNUMBER(OFFSET('Sanitation Data'!$C$11,0,10*ROW('Sanitation Data'!C159))),CM165="Yes"),OFFSET('Sanitation Data'!$C$11,0,10*ROW('Sanitation Data'!C159)),IF(AND(ISNUMBER(OFFSET('Sanitation Data'!$C$11,0,10*ROW('Sanitation Data'!C159))),CM165="No",ISNUMBER(OFFSET('Sanitation Data'!$C$11,0,10*ROW('Sanitation Data'!C159)))),CONCATENATE("[",ROUND(OFFSET('Sanitation Data'!$C$11,0,10*ROW('Sanitation Data'!C159)),0),"]"),IF(AND(ISNUMBER(OFFSET('Sanitation Data'!$C$11,0,10*ROW('Sanitation Data'!C159))),CM165="",ISNUMBER(OFFSET('Sanitation Data'!$C$11,0,10*ROW('Sanitation Data'!C159)))),OFFSET('Sanitation Data'!$C$11,0,10*ROW('Sanitation Data'!C159)),NA())))</f>
        <v>#N/A</v>
      </c>
      <c r="Y165" s="134" t="e">
        <f ca="1">+IF(AND(ISNUMBER(OFFSET('Sanitation Data'!$C$12,0,10*ROW('Sanitation Data'!C159))),CN165="Yes"),OFFSET('Sanitation Data'!$C$12,0,10*ROW('Sanitation Data'!C159)),IF(AND(ISNUMBER(OFFSET('Sanitation Data'!$C$12,0,10*ROW('Sanitation Data'!C159))),CN165="No",ISNUMBER(OFFSET('Sanitation Data'!$C$12,0,10*ROW('Sanitation Data'!C159)))),CONCATENATE("[",ROUND(OFFSET('Sanitation Data'!$C$12,0,10*ROW('Sanitation Data'!C159)),0),"]"),IF(AND(ISNUMBER(OFFSET('Sanitation Data'!$C$12,0,10*ROW('Sanitation Data'!C159))),CN165="",ISNUMBER(OFFSET('Sanitation Data'!$C$12,0,10*ROW('Sanitation Data'!C159)))),OFFSET('Sanitation Data'!$C$12,0,10*ROW('Sanitation Data'!C159)),NA())))</f>
        <v>#N/A</v>
      </c>
      <c r="Z165" s="134" t="e">
        <f ca="1">+IF(AND(ISNUMBER(OFFSET('Sanitation Data'!$C$13,0,10*ROW('Sanitation Data'!C159))),CO165="Yes"),OFFSET('Sanitation Data'!$C$13,0,10*ROW('Sanitation Data'!C159)),IF(AND(ISNUMBER(OFFSET('Sanitation Data'!$C$13,0,10*ROW('Sanitation Data'!C159))),CO165="No",ISNUMBER(OFFSET('Sanitation Data'!$C$13,0,10*ROW('Sanitation Data'!C159)))),CONCATENATE("[",ROUND(OFFSET('Sanitation Data'!$C$13,0,10*ROW('Sanitation Data'!C159)),0),"]"),IF(AND(ISNUMBER(OFFSET('Sanitation Data'!$C$13,0,10*ROW('Sanitation Data'!C159))),CO165="",ISNUMBER(OFFSET('Sanitation Data'!$C$13,0,10*ROW('Sanitation Data'!C159)))),OFFSET('Sanitation Data'!$C$13,0,10*ROW('Sanitation Data'!C159)),NA())))</f>
        <v>#N/A</v>
      </c>
      <c r="AA165" s="134" t="e">
        <f ca="1">+IF(AND(ISNUMBER(OFFSET('Sanitation Data'!$D$5,0,10*ROW('Sanitation Data'!D159))),CP165="Yes"),100-OFFSET('Sanitation Data'!$D$5,0,10*ROW('Sanitation Data'!D159)),IF(AND(ISNUMBER(OFFSET('Sanitation Data'!$D$5,0,10*ROW('Sanitation Data'!D159))),CP165="No",ISNUMBER(OFFSET('Sanitation Data'!$D$5,0,10*ROW('Sanitation Data'!D159)))),CONCATENATE("[",ROUND(100-OFFSET('Sanitation Data'!$D$5,0,10*ROW('Sanitation Data'!D159)),0),"]"),IF(AND(ISNUMBER(OFFSET('Sanitation Data'!$D$5,0,10*ROW('Sanitation Data'!D159))),CP165="",ISNUMBER(OFFSET('Sanitation Data'!$D$5,0,10*ROW('Sanitation Data'!D159)))),100-OFFSET('Sanitation Data'!$D$5,0,10*ROW('Sanitation Data'!D159)),NA())))</f>
        <v>#N/A</v>
      </c>
      <c r="AB165" s="134" t="e">
        <f ca="1">+IF(AND(ISNUMBER(OFFSET('Sanitation Data'!$D$7,0,10*ROW('Sanitation Data'!D159))),CQ165="Yes"),OFFSET('Sanitation Data'!$D$7,0,10*ROW('Sanitation Data'!G159)),IF(AND(ISNUMBER(OFFSET('Sanitation Data'!$D$7,0,10*ROW('Sanitation Data'!D159))),CQ165="No",ISNUMBER(OFFSET('Sanitation Data'!$D$7,0,10*ROW('Sanitation Data'!D159)))),CONCATENATE("[",ROUND(OFFSET('Sanitation Data'!$D$7,0,10*ROW('Sanitation Data'!D159)),0),"]"),IF(AND(ISNUMBER(OFFSET('Sanitation Data'!$D$7,0,10*ROW('Sanitation Data'!D159))),CQ165="",ISNUMBER(OFFSET('Sanitation Data'!$D$7,0,10*ROW('Sanitation Data'!D159)))),OFFSET('Sanitation Data'!$D$7,0,10*ROW('Sanitation Data'!D159)),NA())))</f>
        <v>#N/A</v>
      </c>
      <c r="AC165" s="134" t="e">
        <f ca="1">+IF(AND(ISNUMBER(OFFSET('Sanitation Data'!$D$11,0,10*ROW('Sanitation Data'!D159))),CR165="Yes"),OFFSET('Sanitation Data'!$D$11,0,10*ROW('Sanitation Data'!D159)),IF(AND(ISNUMBER(OFFSET('Sanitation Data'!$D$11,0,10*ROW('Sanitation Data'!D159))),CR165="No",ISNUMBER(OFFSET('Sanitation Data'!$D$11,0,10*ROW('Sanitation Data'!D159)))),CONCATENATE("[",ROUND(OFFSET('Sanitation Data'!$D$11,0,10*ROW('Sanitation Data'!D159)),0),"]"),IF(AND(ISNUMBER(OFFSET('Sanitation Data'!$D$11,0,10*ROW('Sanitation Data'!D159))),CR165="",ISNUMBER(OFFSET('Sanitation Data'!$D$11,0,10*ROW('Sanitation Data'!D159)))),OFFSET('Sanitation Data'!$D$11,0,10*ROW('Sanitation Data'!D159)),NA())))</f>
        <v>#N/A</v>
      </c>
      <c r="AD165" s="134" t="e">
        <f ca="1">+IF(AND(ISNUMBER(OFFSET('Sanitation Data'!$D$12,0,10*ROW('Sanitation Data'!D159))),CS165="Yes"),OFFSET('Sanitation Data'!$D$12,0,10*ROW('Sanitation Data'!D159)),IF(AND(ISNUMBER(OFFSET('Sanitation Data'!$D$12,0,10*ROW('Sanitation Data'!D159))),CS165="No",ISNUMBER(OFFSET('Sanitation Data'!$D$12,0,10*ROW('Sanitation Data'!D159)))),CONCATENATE("[",ROUND(OFFSET('Sanitation Data'!$D$12,0,10*ROW('Sanitation Data'!D159)),0),"]"),IF(AND(ISNUMBER(OFFSET('Sanitation Data'!$D$12,0,10*ROW('Sanitation Data'!D159))),CS165="",ISNUMBER(OFFSET('Sanitation Data'!$D$12,0,10*ROW('Sanitation Data'!D159)))),OFFSET('Sanitation Data'!$D$12,0,10*ROW('Sanitation Data'!D159)),NA())))</f>
        <v>#N/A</v>
      </c>
      <c r="AE165" s="134" t="e">
        <f ca="1">+IF(AND(ISNUMBER(OFFSET('Sanitation Data'!$D$13,0,10*ROW('Sanitation Data'!D159))),CT165="Yes"),OFFSET('Sanitation Data'!$D$13,0,10*ROW('Sanitation Data'!D159)),IF(AND(ISNUMBER(OFFSET('Sanitation Data'!$D$13,0,10*ROW('Sanitation Data'!D159))),CT165="No",ISNUMBER(OFFSET('Sanitation Data'!$D$13,0,10*ROW('Sanitation Data'!D159)))),CONCATENATE("[",ROUND(OFFSET('Sanitation Data'!$D$13,0,10*ROW('Sanitation Data'!D159)),0),"]"),IF(AND(ISNUMBER(OFFSET('Sanitation Data'!$D$13,0,10*ROW('Sanitation Data'!D159))),CT165="",ISNUMBER(OFFSET('Sanitation Data'!$D$13,0,10*ROW('Sanitation Data'!D159)))),OFFSET('Sanitation Data'!$D$13,0,10*ROW('Sanitation Data'!D159)),NA())))</f>
        <v>#N/A</v>
      </c>
      <c r="AF165" s="134" t="e">
        <f ca="1">+IF(AND(ISNUMBER(OFFSET('Sanitation Data'!$E$5,0,10*ROW('Sanitation Data'!E159))),CU165="Yes"),100-OFFSET('Sanitation Data'!$E$5,0,10*ROW('Sanitation Data'!E159)),IF(AND(ISNUMBER(OFFSET('Sanitation Data'!$E$5,0,10*ROW('Sanitation Data'!E159))),CU165="No",ISNUMBER(OFFSET('Sanitation Data'!$E$5,0,10*ROW('Sanitation Data'!E159)))),CONCATENATE("[",ROUND(100-OFFSET('Sanitation Data'!$E$5,0,10*ROW('Sanitation Data'!E159)),0),"]"),IF(AND(ISNUMBER(OFFSET('Sanitation Data'!$E$5,0,10*ROW('Sanitation Data'!E159))),CU165="",ISNUMBER(OFFSET('Sanitation Data'!$E$5,0,10*ROW('Sanitation Data'!E159)))),100-OFFSET('Sanitation Data'!$E$5,0,10*ROW('Sanitation Data'!E159)),NA())))</f>
        <v>#N/A</v>
      </c>
      <c r="AG165" s="134" t="e">
        <f ca="1">+IF(AND(ISNUMBER(OFFSET('Sanitation Data'!$E$7,0,10*ROW('Sanitation Data'!E159))),CV165="Yes"),OFFSET('Sanitation Data'!$E$7,0,10*ROW('Sanitation Data'!E159)),IF(AND(ISNUMBER(OFFSET('Sanitation Data'!$E$7,0,10*ROW('Sanitation Data'!E159))),CV165="No",ISNUMBER(OFFSET('Sanitation Data'!$E$7,0,10*ROW('Sanitation Data'!E159)))),CONCATENATE("[",ROUND(OFFSET('Sanitation Data'!$E$7,0,10*ROW('Sanitation Data'!E159)),0),"]"),IF(AND(ISNUMBER(OFFSET('Sanitation Data'!$E$7,0,10*ROW('Sanitation Data'!E159))),CV165="",ISNUMBER(OFFSET('Sanitation Data'!$E$7,0,10*ROW('Sanitation Data'!E159)))),OFFSET('Sanitation Data'!$E$7,0,10*ROW('Sanitation Data'!E159)),NA())))</f>
        <v>#N/A</v>
      </c>
      <c r="AH165" s="134" t="e">
        <f ca="1">+IF(AND(ISNUMBER(OFFSET('Sanitation Data'!$E$11,0,10*ROW('Sanitation Data'!E159))),CW165="Yes"),OFFSET('Sanitation Data'!$E$11,0,10*ROW('Sanitation Data'!E159)),IF(AND(ISNUMBER(OFFSET('Sanitation Data'!$E$11,0,10*ROW('Sanitation Data'!E159))),CW165="No",ISNUMBER(OFFSET('Sanitation Data'!$E$11,0,10*ROW('Sanitation Data'!E159)))),CONCATENATE("[",ROUND(OFFSET('Sanitation Data'!$E$11,0,10*ROW('Sanitation Data'!E159)),0),"]"),IF(AND(ISNUMBER(OFFSET('Sanitation Data'!$E$11,0,10*ROW('Sanitation Data'!E159))),CW165="",ISNUMBER(OFFSET('Sanitation Data'!$E$11,0,10*ROW('Sanitation Data'!E159)))),OFFSET('Sanitation Data'!$E$11,0,10*ROW('Sanitation Data'!E159)),NA())))</f>
        <v>#N/A</v>
      </c>
      <c r="AI165" s="134" t="e">
        <f ca="1">+IF(AND(ISNUMBER(OFFSET('Sanitation Data'!$E$12,0,10*ROW('Sanitation Data'!E159))),CX165="Yes"),OFFSET('Sanitation Data'!$E$12,0,10*ROW('Sanitation Data'!E159)),IF(AND(ISNUMBER(OFFSET('Sanitation Data'!$E$12,0,10*ROW('Sanitation Data'!E159))),CX165="No",ISNUMBER(OFFSET('Sanitation Data'!$E$12,0,10*ROW('Sanitation Data'!E159)))),CONCATENATE("[",ROUND(OFFSET('Sanitation Data'!$E$12,0,10*ROW('Sanitation Data'!E159)),0),"]"),IF(AND(ISNUMBER(OFFSET('Sanitation Data'!$E$12,0,10*ROW('Sanitation Data'!E159))),CX165="",ISNUMBER(OFFSET('Sanitation Data'!$E$12,0,10*ROW('Sanitation Data'!E159)))),OFFSET('Sanitation Data'!$E$12,0,10*ROW('Sanitation Data'!E159)),NA())))</f>
        <v>#N/A</v>
      </c>
      <c r="AJ165" s="134" t="e">
        <f ca="1">+IF(AND(ISNUMBER(OFFSET('Sanitation Data'!$E$13,0,10*ROW('Sanitation Data'!E159))),CY165="Yes"),OFFSET('Sanitation Data'!$E$13,0,10*ROW('Sanitation Data'!E159)),IF(AND(ISNUMBER(OFFSET('Sanitation Data'!$E$13,0,10*ROW('Sanitation Data'!E159))),CY165="No",ISNUMBER(OFFSET('Sanitation Data'!$E$13,0,10*ROW('Sanitation Data'!E159)))),CONCATENATE("[",ROUND(OFFSET('Sanitation Data'!$E$13,0,10*ROW('Sanitation Data'!E159)),0),"]"),IF(AND(ISNUMBER(OFFSET('Sanitation Data'!$E$13,0,10*ROW('Sanitation Data'!E159))),CY165="",ISNUMBER(OFFSET('Sanitation Data'!$E$13,0,10*ROW('Sanitation Data'!E159)))),OFFSET('Sanitation Data'!$E$13,0,10*ROW('Sanitation Data'!E159)),NA())))</f>
        <v>#N/A</v>
      </c>
      <c r="AK165" s="134" t="e">
        <f ca="1">+IF(AND(ISNUMBER(OFFSET('Sanitation Data'!$F$5,0,10*ROW('Sanitation Data'!F159))),CZ165="Yes"),100-OFFSET('Sanitation Data'!$F$5,0,10*ROW('Sanitation Data'!F159)),IF(AND(ISNUMBER(OFFSET('Sanitation Data'!$F$5,0,10*ROW('Sanitation Data'!F159))),CZ165="No",ISNUMBER(OFFSET('Sanitation Data'!$F$5,0,10*ROW('Sanitation Data'!F159)))),CONCATENATE("[",ROUND(100-OFFSET('Sanitation Data'!$F$5,0,10*ROW('Sanitation Data'!F159)),0),"]"),IF(AND(ISNUMBER(OFFSET('Sanitation Data'!$F$5,0,10*ROW('Sanitation Data'!F159))),CZ165="",ISNUMBER(OFFSET('Sanitation Data'!$F$5,0,10*ROW('Sanitation Data'!F159)))),100-OFFSET('Sanitation Data'!$F$5,0,10*ROW('Sanitation Data'!F159)),NA())))</f>
        <v>#N/A</v>
      </c>
      <c r="AL165" s="134" t="e">
        <f ca="1">+IF(AND(ISNUMBER(OFFSET('Sanitation Data'!$F$7,0,10*ROW('Sanitation Data'!F159))),DA165="Yes"),OFFSET('Sanitation Data'!$F$7,0,10*ROW('Sanitation Data'!F159)),IF(AND(ISNUMBER(OFFSET('Sanitation Data'!$F$7,0,10*ROW('Sanitation Data'!F159))),DA165="No",ISNUMBER(OFFSET('Sanitation Data'!$F$7,0,10*ROW('Sanitation Data'!F159)))),CONCATENATE("[",ROUND(OFFSET('Sanitation Data'!$F$7,0,10*ROW('Sanitation Data'!F159)),0),"]"),IF(AND(ISNUMBER(OFFSET('Sanitation Data'!$F$7,0,10*ROW('Sanitation Data'!F159))),DA165="",ISNUMBER(OFFSET('Sanitation Data'!$F$7,0,10*ROW('Sanitation Data'!F159)))),OFFSET('Sanitation Data'!$F$7,0,10*ROW('Sanitation Data'!F159)),NA())))</f>
        <v>#N/A</v>
      </c>
      <c r="AM165" s="134" t="e">
        <f ca="1">+IF(AND(ISNUMBER(OFFSET('Sanitation Data'!$F$11,0,10*ROW('Sanitation Data'!F159))),DB165="Yes"),OFFSET('Sanitation Data'!$F$11,0,10*ROW('Sanitation Data'!F159)),IF(AND(ISNUMBER(OFFSET('Sanitation Data'!$F$11,0,10*ROW('Sanitation Data'!F159))),DB165="No",ISNUMBER(OFFSET('Sanitation Data'!$F$11,0,10*ROW('Sanitation Data'!F159)))),CONCATENATE("[",ROUND(OFFSET('Sanitation Data'!$F$11,0,10*ROW('Sanitation Data'!F159)),0),"]"),IF(AND(ISNUMBER(OFFSET('Sanitation Data'!$F$11,0,10*ROW('Sanitation Data'!F159))),DB165="",ISNUMBER(OFFSET('Sanitation Data'!$F$11,0,10*ROW('Sanitation Data'!F159)))),OFFSET('Sanitation Data'!$F$11,0,10*ROW('Sanitation Data'!F159)),NA())))</f>
        <v>#N/A</v>
      </c>
      <c r="AN165" s="134" t="e">
        <f ca="1">+IF(AND(ISNUMBER(OFFSET('Sanitation Data'!$F$12,0,10*ROW('Sanitation Data'!F159))),DC165="Yes"),OFFSET('Sanitation Data'!$F$12,0,10*ROW('Sanitation Data'!F159)),IF(AND(ISNUMBER(OFFSET('Sanitation Data'!$F$12,0,10*ROW('Sanitation Data'!F159))),DC165="No",ISNUMBER(OFFSET('Sanitation Data'!$F$12,0,10*ROW('Sanitation Data'!F159)))),CONCATENATE("[",ROUND(OFFSET('Sanitation Data'!$F$12,0,10*ROW('Sanitation Data'!F159)),0),"]"),IF(AND(ISNUMBER(OFFSET('Sanitation Data'!$F$12,0,10*ROW('Sanitation Data'!F159))),DC165="",ISNUMBER(OFFSET('Sanitation Data'!$F$12,0,10*ROW('Sanitation Data'!F159)))),OFFSET('Sanitation Data'!$F$12,0,10*ROW('Sanitation Data'!F159)),NA())))</f>
        <v>#N/A</v>
      </c>
      <c r="AO165" s="134" t="e">
        <f ca="1">+IF(AND(ISNUMBER(OFFSET('Sanitation Data'!$F$13,0,10*ROW('Sanitation Data'!F159))),DD165="Yes"),OFFSET('Sanitation Data'!$F$13,0,10*ROW('Sanitation Data'!F159)),IF(AND(ISNUMBER(OFFSET('Sanitation Data'!$F$13,0,10*ROW('Sanitation Data'!F159))),DD165="No",ISNUMBER(OFFSET('Sanitation Data'!$F$13,0,10*ROW('Sanitation Data'!F159)))),CONCATENATE("[",ROUND(OFFSET('Sanitation Data'!$F$13,0,10*ROW('Sanitation Data'!F159)),0),"]"),IF(AND(ISNUMBER(OFFSET('Sanitation Data'!$F$13,0,10*ROW('Sanitation Data'!F159))),DD165="",ISNUMBER(OFFSET('Sanitation Data'!$F$13,0,10*ROW('Sanitation Data'!F159)))),OFFSET('Sanitation Data'!$F$13,0,10*ROW('Sanitation Data'!F159)),NA())))</f>
        <v>#N/A</v>
      </c>
      <c r="AP165" s="134" t="e">
        <f ca="1">+IF(AND(ISNUMBER(OFFSET('Sanitation Data'!$G$5,0,10*ROW('Sanitation Data'!G159))),DE165="Yes"),100-OFFSET('Sanitation Data'!$G$5,0,10*ROW('Sanitation Data'!G159)),IF(AND(ISNUMBER(OFFSET('Sanitation Data'!$G$5,0,10*ROW('Sanitation Data'!G159))),DE165="No",ISNUMBER(OFFSET('Sanitation Data'!$G$5,0,10*ROW('Sanitation Data'!G159)))),CONCATENATE("[",ROUND(100-OFFSET('Sanitation Data'!$G$5,0,10*ROW('Sanitation Data'!G159)),0),"]"),IF(AND(ISNUMBER(OFFSET('Sanitation Data'!$G$5,0,10*ROW('Sanitation Data'!G159))),DE165="",ISNUMBER(OFFSET('Sanitation Data'!$G$5,0,10*ROW('Sanitation Data'!G159)))),100-OFFSET('Sanitation Data'!$G$5,0,10*ROW('Sanitation Data'!G159)),NA())))</f>
        <v>#N/A</v>
      </c>
      <c r="AQ165" s="134" t="e">
        <f ca="1">+IF(AND(ISNUMBER(OFFSET('Sanitation Data'!$G$7,0,10*ROW('Sanitation Data'!G159))),DF165="Yes"),OFFSET('Sanitation Data'!$G$7,0,10*ROW('Sanitation Data'!G159)),IF(AND(ISNUMBER(OFFSET('Sanitation Data'!$G$7,0,10*ROW('Sanitation Data'!G159))),DF165="No",ISNUMBER(OFFSET('Sanitation Data'!$G$7,0,10*ROW('Sanitation Data'!G159)))),CONCATENATE("[",ROUND(OFFSET('Sanitation Data'!$G$7,0,10*ROW('Sanitation Data'!G159)),0),"]"),IF(AND(ISNUMBER(OFFSET('Sanitation Data'!$G$7,0,10*ROW('Sanitation Data'!G159))),DF165="",ISNUMBER(OFFSET('Sanitation Data'!$G$7,0,10*ROW('Sanitation Data'!G159)))),OFFSET('Sanitation Data'!$G$7,0,10*ROW('Sanitation Data'!G159)),NA())))</f>
        <v>#N/A</v>
      </c>
      <c r="AR165" s="134" t="e">
        <f ca="1">+IF(AND(ISNUMBER(OFFSET('Sanitation Data'!$G$11,0,10*ROW('Sanitation Data'!G159))),DG165="Yes"),OFFSET('Sanitation Data'!$G$11,0,10*ROW('Sanitation Data'!G159)),IF(AND(ISNUMBER(OFFSET('Sanitation Data'!$G$11,0,10*ROW('Sanitation Data'!G159))),DG165="No",ISNUMBER(OFFSET('Sanitation Data'!$G$11,0,10*ROW('Sanitation Data'!G159)))),CONCATENATE("[",ROUND(OFFSET('Sanitation Data'!$G$11,0,10*ROW('Sanitation Data'!G159)),0),"]"),IF(AND(ISNUMBER(OFFSET('Sanitation Data'!$G$11,0,10*ROW('Sanitation Data'!G159))),DG165="",ISNUMBER(OFFSET('Sanitation Data'!$G$11,0,10*ROW('Sanitation Data'!G159)))),OFFSET('Sanitation Data'!$G$11,0,10*ROW('Sanitation Data'!G159)),NA())))</f>
        <v>#N/A</v>
      </c>
      <c r="AS165" s="134" t="e">
        <f ca="1">+IF(AND(ISNUMBER(OFFSET('Sanitation Data'!$G$12,0,10*ROW('Sanitation Data'!G159))),DH165="Yes"),OFFSET('Sanitation Data'!$G$12,0,10*ROW('Sanitation Data'!G159)),IF(AND(ISNUMBER(OFFSET('Sanitation Data'!$G$12,0,10*ROW('Sanitation Data'!G159))),DH165="No",ISNUMBER(OFFSET('Sanitation Data'!$G$12,0,10*ROW('Sanitation Data'!G159)))),CONCATENATE("[",ROUND(OFFSET('Sanitation Data'!$G$12,0,10*ROW('Sanitation Data'!G159)),0),"]"),IF(AND(ISNUMBER(OFFSET('Sanitation Data'!$G$12,0,10*ROW('Sanitation Data'!G159))),DH165="",ISNUMBER(OFFSET('Sanitation Data'!$G$12,0,10*ROW('Sanitation Data'!G159)))),OFFSET('Sanitation Data'!$G$12,0,10*ROW('Sanitation Data'!G159)),NA())))</f>
        <v>#N/A</v>
      </c>
      <c r="AT165" s="134" t="e">
        <f ca="1">+IF(AND(ISNUMBER(OFFSET('Sanitation Data'!$G$13,0,10*ROW('Sanitation Data'!G159))),DI165="Yes"),OFFSET('Sanitation Data'!$G$13,0,10*ROW('Sanitation Data'!G159)),IF(AND(ISNUMBER(OFFSET('Sanitation Data'!$G$13,0,10*ROW('Sanitation Data'!G159))),DI165="No",ISNUMBER(OFFSET('Sanitation Data'!$G$13,0,10*ROW('Sanitation Data'!G159)))),CONCATENATE("[",ROUND(OFFSET('Sanitation Data'!$G$13,0,10*ROW('Sanitation Data'!G159)),0),"]"),IF(AND(ISNUMBER(OFFSET('Sanitation Data'!$G$13,0,10*ROW('Sanitation Data'!G159))),DI165="",ISNUMBER(OFFSET('Sanitation Data'!$G$13,0,10*ROW('Sanitation Data'!G159)))),OFFSET('Sanitation Data'!$G$13,0,10*ROW('Sanitation Data'!G159)),NA())))</f>
        <v>#N/A</v>
      </c>
      <c r="AU165" s="134" t="e">
        <f ca="1">+IF(AND(ISNUMBER(OFFSET('Sanitation Data'!$H$5,0,10*ROW('Sanitation Data'!H159))),DJ165="Yes"),100-OFFSET('Sanitation Data'!$H$5,0,10*ROW('Sanitation Data'!H159)),IF(AND(ISNUMBER(OFFSET('Sanitation Data'!$H$5,0,10*ROW('Sanitation Data'!H159))),DJ165="No",ISNUMBER(OFFSET('Sanitation Data'!$H$5,0,10*ROW('Sanitation Data'!H159)))),CONCATENATE("[",ROUND(100-OFFSET('Sanitation Data'!$H$5,0,10*ROW('Sanitation Data'!H159)),0),"]"),IF(AND(ISNUMBER(OFFSET('Sanitation Data'!$H$5,0,10*ROW('Sanitation Data'!H159))),DJ165="",ISNUMBER(OFFSET('Sanitation Data'!$H$5,0,10*ROW('Sanitation Data'!H159)))),100-OFFSET('Sanitation Data'!$H$5,0,10*ROW('Sanitation Data'!H159)),NA())))</f>
        <v>#N/A</v>
      </c>
      <c r="AV165" s="134" t="e">
        <f ca="1">+IF(AND(ISNUMBER(OFFSET('Sanitation Data'!$H$7,0,10*ROW('Sanitation Data'!H159))),DK165="Yes"),OFFSET('Sanitation Data'!$H$7,0,10*ROW('Sanitation Data'!H159)),IF(AND(ISNUMBER(OFFSET('Sanitation Data'!$H$7,0,10*ROW('Sanitation Data'!H159))),DK165="No",ISNUMBER(OFFSET('Sanitation Data'!$H$7,0,10*ROW('Sanitation Data'!H159)))),CONCATENATE("[",ROUND(OFFSET('Sanitation Data'!$H$7,0,10*ROW('Sanitation Data'!H159)),0),"]"),IF(AND(ISNUMBER(OFFSET('Sanitation Data'!$H$7,0,10*ROW('Sanitation Data'!H159))),DK165="",ISNUMBER(OFFSET('Sanitation Data'!$H$7,0,10*ROW('Sanitation Data'!H159)))),OFFSET('Sanitation Data'!$H$7,0,10*ROW('Sanitation Data'!H159)),NA())))</f>
        <v>#N/A</v>
      </c>
      <c r="AW165" s="134" t="e">
        <f ca="1">+IF(AND(ISNUMBER(OFFSET('Sanitation Data'!$H$11,0,10*ROW('Sanitation Data'!H159))),DL165="Yes"),OFFSET('Sanitation Data'!$H$11,0,10*ROW('Sanitation Data'!H159)),IF(AND(ISNUMBER(OFFSET('Sanitation Data'!$H$11,0,10*ROW('Sanitation Data'!H159))),DL165="No",ISNUMBER(OFFSET('Sanitation Data'!$H$11,0,10*ROW('Sanitation Data'!H159)))),CONCATENATE("[",ROUND(OFFSET('Sanitation Data'!$H$11,0,10*ROW('Sanitation Data'!H159)),0),"]"),IF(AND(ISNUMBER(OFFSET('Sanitation Data'!$H$11,0,10*ROW('Sanitation Data'!H159))),DL165="",ISNUMBER(OFFSET('Sanitation Data'!$H$11,0,10*ROW('Sanitation Data'!H159)))),OFFSET('Sanitation Data'!$H$11,0,10*ROW('Sanitation Data'!H159)),NA())))</f>
        <v>#N/A</v>
      </c>
      <c r="AX165" s="134" t="e">
        <f ca="1">+IF(AND(ISNUMBER(OFFSET('Sanitation Data'!$H$12,0,10*ROW('Sanitation Data'!H159))),DM165="Yes"),OFFSET('Sanitation Data'!$H$12,0,10*ROW('Sanitation Data'!H159)),IF(AND(ISNUMBER(OFFSET('Sanitation Data'!$H$12,0,10*ROW('Sanitation Data'!H159))),DM165="No",ISNUMBER(OFFSET('Sanitation Data'!$H$12,0,10*ROW('Sanitation Data'!H159)))),CONCATENATE("[",ROUND(OFFSET('Sanitation Data'!$H$12,0,10*ROW('Sanitation Data'!H159)),0),"]"),IF(AND(ISNUMBER(OFFSET('Sanitation Data'!$H$12,0,10*ROW('Sanitation Data'!H159))),DM165="",ISNUMBER(OFFSET('Sanitation Data'!$H$12,0,10*ROW('Sanitation Data'!H159)))),OFFSET('Sanitation Data'!$H$12,0,10*ROW('Sanitation Data'!H159)),NA())))</f>
        <v>#N/A</v>
      </c>
      <c r="AY165" s="134" t="e">
        <f ca="1">+IF(AND(ISNUMBER(OFFSET('Sanitation Data'!$H$13,0,10*ROW('Sanitation Data'!H159))),DN165="Yes"),OFFSET('Sanitation Data'!$H$13,0,10*ROW('Sanitation Data'!H159)),IF(AND(ISNUMBER(OFFSET('Sanitation Data'!$H$13,0,10*ROW('Sanitation Data'!H159))),DN165="No",ISNUMBER(OFFSET('Sanitation Data'!$H$13,0,10*ROW('Sanitation Data'!H159)))),CONCATENATE("[",ROUND(OFFSET('Sanitation Data'!$H$13,0,10*ROW('Sanitation Data'!H159)),0),"]"),IF(AND(ISNUMBER(OFFSET('Sanitation Data'!$H$13,0,10*ROW('Sanitation Data'!H159))),DN165="",ISNUMBER(OFFSET('Sanitation Data'!$H$13,0,10*ROW('Sanitation Data'!H159)))),OFFSET('Sanitation Data'!$H$13,0,10*ROW('Sanitation Data'!H159)),NA())))</f>
        <v>#N/A</v>
      </c>
      <c r="AZ165" s="135" t="e">
        <f ca="1">+IF(AND(ISNUMBER(OFFSET('Hygiene Data'!$C$6,0,10*ROW('Hygiene Data'!C159))),DO165="Yes"),OFFSET('Hygiene Data'!$C$6,0,10*ROW('Hygiene Data'!C159)),IF(AND(ISNUMBER(OFFSET('Hygiene Data'!$C$6,0,10*ROW('Hygiene Data'!C159))),DO165="No",ISNUMBER(OFFSET('Hygiene Data'!$C$6,0,10*ROW('Hygiene Data'!C159)))),CONCATENATE("[",ROUND(OFFSET('Hygiene Data'!$C$6,0,10*ROW('Hygiene Data'!C159)),0),"]"),IF(AND(ISNUMBER(OFFSET('Hygiene Data'!$C$6,0,10*ROW('Hygiene Data'!C159))),DO165="",ISNUMBER(OFFSET('Hygiene Data'!$C$6,0,10*ROW('Hygiene Data'!C159)))),OFFSET('Hygiene Data'!$C$6,0,10*ROW('Hygiene Data'!C159)),NA())))</f>
        <v>#N/A</v>
      </c>
      <c r="BA165" s="135" t="e">
        <f ca="1">+IF(AND(ISNUMBER(OFFSET('Hygiene Data'!$C$8,0,10*ROW('Hygiene Data'!C159))),DP165="Yes"),OFFSET('Hygiene Data'!$C$8,0,10*ROW('Hygiene Data'!C159)),IF(AND(ISNUMBER(OFFSET('Hygiene Data'!$C$8,0,10*ROW('Hygiene Data'!C159))),DP165="No",ISNUMBER(OFFSET('Hygiene Data'!$C$8,0,10*ROW('Hygiene Data'!C159)))),CONCATENATE("[",ROUND(OFFSET('Hygiene Data'!$C$8,0,10*ROW('Hygiene Data'!C159)),0),"]"),IF(AND(ISNUMBER(OFFSET('Hygiene Data'!$C$8,0,10*ROW('Hygiene Data'!C159))),DP165="",ISNUMBER(OFFSET('Hygiene Data'!$C$8,0,10*ROW('Hygiene Data'!C159)))),OFFSET('Hygiene Data'!$C$8,0,10*ROW('Hygiene Data'!C159)),NA())))</f>
        <v>#N/A</v>
      </c>
      <c r="BB165" s="135" t="e">
        <f ca="1">+IF(AND(ISNUMBER(OFFSET('Hygiene Data'!$C$10,0,10*ROW('Hygiene Data'!C159))),DQ165="Yes"),OFFSET('Hygiene Data'!$C$10,0,10*ROW('Hygiene Data'!C159)),IF(AND(ISNUMBER(OFFSET('Hygiene Data'!$C$10,0,10*ROW('Hygiene Data'!C159))),DQ165="No",ISNUMBER(OFFSET('Hygiene Data'!$C$10,0,10*ROW('Hygiene Data'!C159)))),CONCATENATE("[",ROUND(OFFSET('Hygiene Data'!$C$10,0,10*ROW('Hygiene Data'!C159)),0),"]"),IF(AND(ISNUMBER(OFFSET('Hygiene Data'!$C$10,0,10*ROW('Hygiene Data'!C159))),DQ165="",ISNUMBER(OFFSET('Hygiene Data'!$C$10,0,10*ROW('Hygiene Data'!C159)))),OFFSET('Hygiene Data'!$C$10,0,10*ROW('Hygiene Data'!C159)),NA())))</f>
        <v>#N/A</v>
      </c>
      <c r="BC165" s="135" t="e">
        <f ca="1">+IF(AND(ISNUMBER(OFFSET('Hygiene Data'!$D$6,0,10*ROW('Hygiene Data'!D159))),DR165="Yes"),OFFSET('Hygiene Data'!$D$6,0,10*ROW('Hygiene Data'!D159)),IF(AND(ISNUMBER(OFFSET('Hygiene Data'!$D$6,0,10*ROW('Hygiene Data'!D159))),DR165="No",ISNUMBER(OFFSET('Hygiene Data'!$D$6,0,10*ROW('Hygiene Data'!D159)))),CONCATENATE("[",ROUND(OFFSET('Hygiene Data'!$D$6,0,10*ROW('Hygiene Data'!D159)),0),"]"),IF(AND(ISNUMBER(OFFSET('Hygiene Data'!$D$6,0,10*ROW('Hygiene Data'!D159))),DR165="",ISNUMBER(OFFSET('Hygiene Data'!$D$6,0,10*ROW('Hygiene Data'!D159)))),OFFSET('Hygiene Data'!$D$6,0,10*ROW('Hygiene Data'!D159)),NA())))</f>
        <v>#N/A</v>
      </c>
      <c r="BD165" s="135" t="e">
        <f ca="1">+IF(AND(ISNUMBER(OFFSET('Hygiene Data'!$D$8,0,10*ROW('Hygiene Data'!D159))),DS165="Yes"),OFFSET('Hygiene Data'!$D$8,0,10*ROW('Hygiene Data'!D159)),IF(AND(ISNUMBER(OFFSET('Hygiene Data'!$D$8,0,10*ROW('Hygiene Data'!D159))),DS165="No",ISNUMBER(OFFSET('Hygiene Data'!$D$8,0,10*ROW('Hygiene Data'!D159)))),CONCATENATE("[",ROUND(OFFSET('Hygiene Data'!$D$8,0,10*ROW('Hygiene Data'!D159)),0),"]"),IF(AND(ISNUMBER(OFFSET('Hygiene Data'!$D$8,0,10*ROW('Hygiene Data'!D159))),DS165="",ISNUMBER(OFFSET('Hygiene Data'!$D$8,0,10*ROW('Hygiene Data'!D159)))),OFFSET('Hygiene Data'!$D$8,0,10*ROW('Hygiene Data'!D159)),NA())))</f>
        <v>#N/A</v>
      </c>
      <c r="BE165" s="135" t="e">
        <f ca="1">+IF(AND(ISNUMBER(OFFSET('Hygiene Data'!$D$10,0,10*ROW('Hygiene Data'!D159))),DT165="Yes"),OFFSET('Hygiene Data'!$D$10,0,10*ROW('Hygiene Data'!D159)),IF(AND(ISNUMBER(OFFSET('Hygiene Data'!$D$10,0,10*ROW('Hygiene Data'!D159))),DT165="No",ISNUMBER(OFFSET('Hygiene Data'!$D$10,0,10*ROW('Hygiene Data'!D159)))),CONCATENATE("[",ROUND(OFFSET('Hygiene Data'!$D$10,0,10*ROW('Hygiene Data'!D159)),0),"]"),IF(AND(ISNUMBER(OFFSET('Hygiene Data'!$D$10,0,10*ROW('Hygiene Data'!D159))),DT165="",ISNUMBER(OFFSET('Hygiene Data'!$D$10,0,10*ROW('Hygiene Data'!D159)))),OFFSET('Hygiene Data'!$D$10,0,10*ROW('Hygiene Data'!D159)),NA())))</f>
        <v>#N/A</v>
      </c>
      <c r="BF165" s="135" t="e">
        <f ca="1">+IF(AND(ISNUMBER(OFFSET('Hygiene Data'!$E$6,0,10*ROW('Hygiene Data'!E159))),DU165="Yes"),OFFSET('Hygiene Data'!$E$6,0,10*ROW('Hygiene Data'!E159)),IF(AND(ISNUMBER(OFFSET('Hygiene Data'!$E$6,0,10*ROW('Hygiene Data'!E159))),DU165="No",ISNUMBER(OFFSET('Hygiene Data'!$E$6,0,10*ROW('Hygiene Data'!E159)))),CONCATENATE("[",ROUND(OFFSET('Hygiene Data'!$E$6,0,10*ROW('Hygiene Data'!E159)),0),"]"),IF(AND(ISNUMBER(OFFSET('Hygiene Data'!$E$6,0,10*ROW('Hygiene Data'!E159))),DU165="",ISNUMBER(OFFSET('Hygiene Data'!$E$6,0,10*ROW('Hygiene Data'!E159)))),OFFSET('Hygiene Data'!$E$6,0,10*ROW('Hygiene Data'!E159)),NA())))</f>
        <v>#N/A</v>
      </c>
      <c r="BG165" s="135" t="e">
        <f ca="1">+IF(AND(ISNUMBER(OFFSET('Hygiene Data'!$E$8,0,10*ROW('Hygiene Data'!E159))),DV165="Yes"),OFFSET('Hygiene Data'!$E$8,0,10*ROW('Hygiene Data'!E159)),IF(AND(ISNUMBER(OFFSET('Hygiene Data'!$E$8,0,10*ROW('Hygiene Data'!E159))),DV165="No",ISNUMBER(OFFSET('Hygiene Data'!$E$8,0,10*ROW('Hygiene Data'!E159)))),CONCATENATE("[",ROUND(OFFSET('Hygiene Data'!$E$8,0,10*ROW('Hygiene Data'!E159)),0),"]"),IF(AND(ISNUMBER(OFFSET('Hygiene Data'!$E$8,0,10*ROW('Hygiene Data'!E159))),DV165="",ISNUMBER(OFFSET('Hygiene Data'!$E$8,0,10*ROW('Hygiene Data'!E159)))),OFFSET('Hygiene Data'!$E$8,0,10*ROW('Hygiene Data'!E159)),NA())))</f>
        <v>#N/A</v>
      </c>
      <c r="BH165" s="135" t="e">
        <f ca="1">+IF(AND(ISNUMBER(OFFSET('Hygiene Data'!$E$10,0,10*ROW('Hygiene Data'!E159))),DW165="Yes"),OFFSET('Hygiene Data'!$E$10,0,10*ROW('Hygiene Data'!E159)),IF(AND(ISNUMBER(OFFSET('Hygiene Data'!$E$10,0,10*ROW('Hygiene Data'!E159))),DW165="No",ISNUMBER(OFFSET('Hygiene Data'!$E$10,0,10*ROW('Hygiene Data'!E159)))),CONCATENATE("[",ROUND(OFFSET('Hygiene Data'!$E$10,0,10*ROW('Hygiene Data'!E159)),0),"]"),IF(AND(ISNUMBER(OFFSET('Hygiene Data'!$E$10,0,10*ROW('Hygiene Data'!E159))),DW165="",ISNUMBER(OFFSET('Hygiene Data'!$E$10,0,10*ROW('Hygiene Data'!E159)))),OFFSET('Hygiene Data'!$E$10,0,10*ROW('Hygiene Data'!E159)),NA())))</f>
        <v>#N/A</v>
      </c>
      <c r="BI165" s="135" t="e">
        <f ca="1">+IF(AND(ISNUMBER(OFFSET('Hygiene Data'!$F$6,0,10*ROW('Hygiene Data'!F159))),DX165="Yes"),OFFSET('Hygiene Data'!$F$6,0,10*ROW('Hygiene Data'!F159)),IF(AND(ISNUMBER(OFFSET('Hygiene Data'!$F$6,0,10*ROW('Hygiene Data'!F159))),DX165="No",ISNUMBER(OFFSET('Hygiene Data'!$F$6,0,10*ROW('Hygiene Data'!F159)))),CONCATENATE("[",ROUND(OFFSET('Hygiene Data'!$F$6,0,10*ROW('Hygiene Data'!F159)),0),"]"),IF(AND(ISNUMBER(OFFSET('Hygiene Data'!$F$6,0,10*ROW('Hygiene Data'!F159))),DX165="",ISNUMBER(OFFSET('Hygiene Data'!$F$6,0,10*ROW('Hygiene Data'!F159)))),OFFSET('Hygiene Data'!$F$6,0,10*ROW('Hygiene Data'!F159)),NA())))</f>
        <v>#N/A</v>
      </c>
      <c r="BJ165" s="135" t="e">
        <f ca="1">+IF(AND(ISNUMBER(OFFSET('Hygiene Data'!$F$8,0,10*ROW('Hygiene Data'!F159))),DY165="Yes"),OFFSET('Hygiene Data'!$F$8,0,10*ROW('Hygiene Data'!F159)),IF(AND(ISNUMBER(OFFSET('Hygiene Data'!$F$8,0,10*ROW('Hygiene Data'!F159))),DY165="No",ISNUMBER(OFFSET('Hygiene Data'!$F$8,0,10*ROW('Hygiene Data'!F159)))),CONCATENATE("[",ROUND(OFFSET('Hygiene Data'!$F$8,0,10*ROW('Hygiene Data'!F159)),0),"]"),IF(AND(ISNUMBER(OFFSET('Hygiene Data'!$F$8,0,10*ROW('Hygiene Data'!F159))),DY165="",ISNUMBER(OFFSET('Hygiene Data'!$F$8,0,10*ROW('Hygiene Data'!F159)))),OFFSET('Hygiene Data'!$F$8,0,10*ROW('Hygiene Data'!F159)),NA())))</f>
        <v>#N/A</v>
      </c>
      <c r="BK165" s="135" t="e">
        <f ca="1">+IF(AND(ISNUMBER(OFFSET('Hygiene Data'!$F$10,0,10*ROW('Hygiene Data'!F159))),DZ165="Yes"),OFFSET('Hygiene Data'!$F$10,0,10*ROW('Hygiene Data'!F159)),IF(AND(ISNUMBER(OFFSET('Hygiene Data'!$F$10,0,10*ROW('Hygiene Data'!F159))),DZ165="No",ISNUMBER(OFFSET('Hygiene Data'!$F$10,0,10*ROW('Hygiene Data'!F159)))),CONCATENATE("[",ROUND(OFFSET('Hygiene Data'!$F$10,0,10*ROW('Hygiene Data'!F159)),0),"]"),IF(AND(ISNUMBER(OFFSET('Hygiene Data'!$F$10,0,10*ROW('Hygiene Data'!F159))),DZ165="",ISNUMBER(OFFSET('Hygiene Data'!$F$10,0,10*ROW('Hygiene Data'!F159)))),OFFSET('Hygiene Data'!$F$10,0,10*ROW('Hygiene Data'!F159)),NA())))</f>
        <v>#N/A</v>
      </c>
      <c r="BL165" s="135" t="e">
        <f ca="1">+IF(AND(ISNUMBER(OFFSET('Hygiene Data'!$G$6,0,10*ROW('Hygiene Data'!G159))),EA165="Yes"),OFFSET('Hygiene Data'!$G$6,0,10*ROW('Hygiene Data'!G159)),IF(AND(ISNUMBER(OFFSET('Hygiene Data'!$G$6,0,10*ROW('Hygiene Data'!G159))),EA165="No",ISNUMBER(OFFSET('Hygiene Data'!$G$6,0,10*ROW('Hygiene Data'!G159)))),CONCATENATE("[",ROUND(OFFSET('Hygiene Data'!$G$6,0,10*ROW('Hygiene Data'!G159)),0),"]"),IF(AND(ISNUMBER(OFFSET('Hygiene Data'!$G$6,0,10*ROW('Hygiene Data'!G159))),EA165="",ISNUMBER(OFFSET('Hygiene Data'!$G$6,0,10*ROW('Hygiene Data'!G159)))),OFFSET('Hygiene Data'!$G$6,0,10*ROW('Hygiene Data'!G159)),NA())))</f>
        <v>#N/A</v>
      </c>
      <c r="BM165" s="135" t="e">
        <f ca="1">+IF(AND(ISNUMBER(OFFSET('Hygiene Data'!$G$8,0,10*ROW('Hygiene Data'!G159))),EB165="Yes"),OFFSET('Hygiene Data'!$G$8,0,10*ROW('Hygiene Data'!G159)),IF(AND(ISNUMBER(OFFSET('Hygiene Data'!$G$8,0,10*ROW('Hygiene Data'!G159))),EB165="No",ISNUMBER(OFFSET('Hygiene Data'!$G$8,0,10*ROW('Hygiene Data'!G159)))),CONCATENATE("[",ROUND(OFFSET('Hygiene Data'!$G$8,0,10*ROW('Hygiene Data'!G159)),0),"]"),IF(AND(ISNUMBER(OFFSET('Hygiene Data'!$G$8,0,10*ROW('Hygiene Data'!G159))),EB165="",ISNUMBER(OFFSET('Hygiene Data'!$G$8,0,10*ROW('Hygiene Data'!G159)))),OFFSET('Hygiene Data'!$G$8,0,10*ROW('Hygiene Data'!G159)),NA())))</f>
        <v>#N/A</v>
      </c>
      <c r="BN165" s="135" t="e">
        <f ca="1">+IF(AND(ISNUMBER(OFFSET('Hygiene Data'!$G$10,0,10*ROW('Hygiene Data'!G159))),EC165="Yes"),OFFSET('Hygiene Data'!$G$10,0,10*ROW('Hygiene Data'!G159)),IF(AND(ISNUMBER(OFFSET('Hygiene Data'!$G$10,0,10*ROW('Hygiene Data'!G159))),EC165="No",ISNUMBER(OFFSET('Hygiene Data'!$G$10,0,10*ROW('Hygiene Data'!G159)))),CONCATENATE("[",ROUND(OFFSET('Hygiene Data'!$G$10,0,10*ROW('Hygiene Data'!G159)),0),"]"),IF(AND(ISNUMBER(OFFSET('Hygiene Data'!$G$10,0,10*ROW('Hygiene Data'!G159))),EC165="",ISNUMBER(OFFSET('Hygiene Data'!$G$10,0,10*ROW('Hygiene Data'!G159)))),OFFSET('Hygiene Data'!$G$10,0,10*ROW('Hygiene Data'!G159)),NA())))</f>
        <v>#N/A</v>
      </c>
      <c r="BO165" s="135" t="e">
        <f ca="1">+IF(AND(ISNUMBER(OFFSET('Hygiene Data'!$H$6,0,10*ROW('Hygiene Data'!H159))),ED165="Yes"),OFFSET('Hygiene Data'!$H$6,0,10*ROW('Hygiene Data'!H159)),IF(AND(ISNUMBER(OFFSET('Hygiene Data'!$H$6,0,10*ROW('Hygiene Data'!H159))),ED165="No",ISNUMBER(OFFSET('Hygiene Data'!$H$6,0,10*ROW('Hygiene Data'!H159)))),CONCATENATE("[",ROUND(OFFSET('Hygiene Data'!$H$6,0,10*ROW('Hygiene Data'!H159)),0),"]"),IF(AND(ISNUMBER(OFFSET('Hygiene Data'!$H$6,0,10*ROW('Hygiene Data'!H159))),ED165="",ISNUMBER(OFFSET('Hygiene Data'!$H$6,0,10*ROW('Hygiene Data'!H159)))),OFFSET('Hygiene Data'!$H$6,0,10*ROW('Hygiene Data'!H159)),NA())))</f>
        <v>#N/A</v>
      </c>
      <c r="BP165" s="135" t="e">
        <f ca="1">+IF(AND(ISNUMBER(OFFSET('Hygiene Data'!$H$8,0,10*ROW('Hygiene Data'!H159))),EE165="Yes"),OFFSET('Hygiene Data'!$H$8,0,10*ROW('Hygiene Data'!H159)),IF(AND(ISNUMBER(OFFSET('Hygiene Data'!$H$8,0,10*ROW('Hygiene Data'!H159))),EE165="No",ISNUMBER(OFFSET('Hygiene Data'!$H$8,0,10*ROW('Hygiene Data'!H159)))),CONCATENATE("[",ROUND(OFFSET('Hygiene Data'!$H$8,0,10*ROW('Hygiene Data'!H159)),0),"]"),IF(AND(ISNUMBER(OFFSET('Hygiene Data'!$H$8,0,10*ROW('Hygiene Data'!H159))),EE165="",ISNUMBER(OFFSET('Hygiene Data'!$H$8,0,10*ROW('Hygiene Data'!H159)))),OFFSET('Hygiene Data'!$H$8,0,10*ROW('Hygiene Data'!H159)),NA())))</f>
        <v>#N/A</v>
      </c>
      <c r="BQ165" s="135" t="e">
        <f ca="1">+IF(AND(ISNUMBER(OFFSET('Hygiene Data'!$H$10,0,10*ROW('Hygiene Data'!H159))),EF165="Yes"),OFFSET('Hygiene Data'!$H$10,0,10*ROW('Hygiene Data'!H159)),IF(AND(ISNUMBER(OFFSET('Hygiene Data'!$H$10,0,10*ROW('Hygiene Data'!H159))),EF165="No",ISNUMBER(OFFSET('Hygiene Data'!$H$10,0,10*ROW('Hygiene Data'!H159)))),CONCATENATE("[",ROUND(OFFSET('Hygiene Data'!$H$10,0,10*ROW('Hygiene Data'!H159)),0),"]"),IF(AND(ISNUMBER(OFFSET('Hygiene Data'!$H$10,0,10*ROW('Hygiene Data'!H159))),EF165="",ISNUMBER(OFFSET('Hygiene Data'!$H$10,0,10*ROW('Hygiene Data'!H159)))),OFFSET('Hygiene Data'!$H$10,0,10*ROW('Hygiene Data'!H159)),NA())))</f>
        <v>#N/A</v>
      </c>
      <c r="BS165" s="34" t="str">
        <f ca="1">+IF(OFFSET('Water Data'!$C$28,0,10*ROW('Water Data'!C159))="","",OFFSET('Water Data'!$C$28,0,10*ROW('Water Data'!C159)))</f>
        <v/>
      </c>
      <c r="BT165" s="34" t="str">
        <f ca="1">+IF(OFFSET('Water Data'!$C$29,0,10*ROW('Water Data'!C159))="","",OFFSET('Water Data'!$C$29,0,10*ROW('Water Data'!C159)))</f>
        <v/>
      </c>
      <c r="BU165" s="34" t="str">
        <f ca="1">+IF(OFFSET('Water Data'!$C$30,0,10*ROW('Water Data'!C159))="","",OFFSET('Water Data'!$C$30,0,10*ROW('Water Data'!C159)))</f>
        <v/>
      </c>
      <c r="BV165" s="34" t="str">
        <f ca="1">+IF(OFFSET('Water Data'!$D$28,0,10*ROW('Water Data'!D159))="","",OFFSET('Water Data'!$D$28,0,10*ROW('Water Data'!D159)))</f>
        <v/>
      </c>
      <c r="BW165" s="34" t="str">
        <f ca="1">+IF(OFFSET('Water Data'!$D$29,0,10*ROW('Water Data'!D159))="","",OFFSET('Water Data'!$D$29,0,10*ROW('Water Data'!D159)))</f>
        <v/>
      </c>
      <c r="BX165" s="34" t="str">
        <f ca="1">+IF(OFFSET('Water Data'!$D$30,0,10*ROW('Water Data'!D159))="","",OFFSET('Water Data'!$D$30,0,10*ROW('Water Data'!D159)))</f>
        <v/>
      </c>
      <c r="BY165" s="34" t="str">
        <f ca="1">+IF(OFFSET('Water Data'!$E$28,0,10*ROW('Water Data'!E159))="","",OFFSET('Water Data'!$E$28,0,10*ROW('Water Data'!E159)))</f>
        <v/>
      </c>
      <c r="BZ165" s="34" t="str">
        <f ca="1">+IF(OFFSET('Water Data'!$E$29,0,10*ROW('Water Data'!E159))="","",OFFSET('Water Data'!$E$29,0,10*ROW('Water Data'!E159)))</f>
        <v/>
      </c>
      <c r="CA165" s="34" t="str">
        <f ca="1">+IF(OFFSET('Water Data'!$E$30,0,10*ROW('Water Data'!E159))="","",OFFSET('Water Data'!$E$30,0,10*ROW('Water Data'!E159)))</f>
        <v/>
      </c>
      <c r="CB165" s="34" t="str">
        <f ca="1">+IF(OFFSET('Water Data'!$F$28,0,10*ROW('Water Data'!F159))="","",OFFSET('Water Data'!$F$28,0,10*ROW('Water Data'!F159)))</f>
        <v/>
      </c>
      <c r="CC165" s="34" t="str">
        <f ca="1">+IF(OFFSET('Water Data'!$F$29,0,10*ROW('Water Data'!F159))="","",OFFSET('Water Data'!$F$29,0,10*ROW('Water Data'!F159)))</f>
        <v/>
      </c>
      <c r="CD165" s="34" t="str">
        <f ca="1">+IF(OFFSET('Water Data'!$F$30,0,10*ROW('Water Data'!F159))="","",OFFSET('Water Data'!$F$30,0,10*ROW('Water Data'!F159)))</f>
        <v/>
      </c>
      <c r="CE165" s="34" t="str">
        <f ca="1">+IF(OFFSET('Water Data'!$G$28,0,10*ROW('Water Data'!G159))="","",OFFSET('Water Data'!$G$28,0,10*ROW('Water Data'!G159)))</f>
        <v/>
      </c>
      <c r="CF165" s="34" t="str">
        <f ca="1">+IF(OFFSET('Water Data'!$G$29,0,10*ROW('Water Data'!G159))="","",OFFSET('Water Data'!$G$29,0,10*ROW('Water Data'!G159)))</f>
        <v/>
      </c>
      <c r="CG165" s="34" t="str">
        <f ca="1">+IF(OFFSET('Water Data'!$G$30,0,10*ROW('Water Data'!G159))="","",OFFSET('Water Data'!$G$30,0,10*ROW('Water Data'!G159)))</f>
        <v/>
      </c>
      <c r="CH165" s="34" t="str">
        <f ca="1">+IF(OFFSET('Water Data'!$H$28,0,10*ROW('Water Data'!H159))="","",OFFSET('Water Data'!$H$28,0,10*ROW('Water Data'!H159)))</f>
        <v/>
      </c>
      <c r="CI165" s="34" t="str">
        <f ca="1">+IF(OFFSET('Water Data'!$H$29,0,10*ROW('Water Data'!H159))="","",OFFSET('Water Data'!$H$29,0,10*ROW('Water Data'!H159)))</f>
        <v/>
      </c>
      <c r="CJ165" s="34" t="str">
        <f ca="1">+IF(OFFSET('Water Data'!$H$30,0,10*ROW('Water Data'!H159))="","",OFFSET('Water Data'!$H$30,0,10*ROW('Water Data'!H159)))</f>
        <v/>
      </c>
      <c r="CK165" s="34" t="str">
        <f ca="1">+IF(OFFSET('Sanitation Data'!$C$29,0,10*ROW('Sanitation Data'!C159))="","",OFFSET('Sanitation Data'!$C$29,0,10*ROW('Sanitation Data'!C159)))</f>
        <v/>
      </c>
      <c r="CL165" s="34" t="str">
        <f ca="1">+IF(OFFSET('Sanitation Data'!$C$30,0,10*ROW('Sanitation Data'!C159))="","",OFFSET('Sanitation Data'!$C$30,0,10*ROW('Sanitation Data'!C159)))</f>
        <v/>
      </c>
      <c r="CM165" s="34" t="str">
        <f ca="1">+IF(OFFSET('Sanitation Data'!$C$31,0,10*ROW('Sanitation Data'!C159))="","",OFFSET('Sanitation Data'!$C$31,0,10*ROW('Sanitation Data'!C159)))</f>
        <v/>
      </c>
      <c r="CN165" s="34" t="str">
        <f ca="1">+IF(OFFSET('Sanitation Data'!$C$32,0,10*ROW('Sanitation Data'!C159))="","",OFFSET('Sanitation Data'!$C$32,0,10*ROW('Sanitation Data'!C159)))</f>
        <v/>
      </c>
      <c r="CO165" s="34" t="str">
        <f ca="1">+IF(OFFSET('Sanitation Data'!$C$33,0,10*ROW('Sanitation Data'!C159))="","",OFFSET('Sanitation Data'!$C$33,0,10*ROW('Sanitation Data'!C159)))</f>
        <v/>
      </c>
      <c r="CP165" s="34" t="str">
        <f ca="1">+IF(OFFSET('Sanitation Data'!$D$29,0,10*ROW('Sanitation Data'!D159))="","",OFFSET('Sanitation Data'!$D$29,0,10*ROW('Sanitation Data'!D159)))</f>
        <v/>
      </c>
      <c r="CQ165" s="34" t="str">
        <f ca="1">+IF(OFFSET('Sanitation Data'!$D$30,0,10*ROW('Sanitation Data'!D159))="","",OFFSET('Sanitation Data'!$D$30,0,10*ROW('Sanitation Data'!D159)))</f>
        <v/>
      </c>
      <c r="CR165" s="34" t="str">
        <f ca="1">+IF(OFFSET('Sanitation Data'!$D$31,0,10*ROW('Sanitation Data'!D159))="","",OFFSET('Sanitation Data'!$D$31,0,10*ROW('Sanitation Data'!D159)))</f>
        <v/>
      </c>
      <c r="CS165" s="34" t="str">
        <f ca="1">+IF(OFFSET('Sanitation Data'!$D$32,0,10*ROW('Sanitation Data'!D159))="","",OFFSET('Sanitation Data'!$D$32,0,10*ROW('Sanitation Data'!D159)))</f>
        <v/>
      </c>
      <c r="CT165" s="34" t="str">
        <f ca="1">+IF(OFFSET('Sanitation Data'!$D$33,0,10*ROW('Sanitation Data'!D159))="","",OFFSET('Sanitation Data'!$D$33,0,10*ROW('Sanitation Data'!D159)))</f>
        <v/>
      </c>
      <c r="CU165" s="34" t="str">
        <f ca="1">+IF(OFFSET('Sanitation Data'!$E$29,0,10*ROW('Sanitation Data'!E159))="","",OFFSET('Sanitation Data'!$E$29,0,10*ROW('Sanitation Data'!E159)))</f>
        <v/>
      </c>
      <c r="CV165" s="34" t="str">
        <f ca="1">+IF(OFFSET('Sanitation Data'!$E$30,0,10*ROW('Sanitation Data'!E159))="","",OFFSET('Sanitation Data'!$E$30,0,10*ROW('Sanitation Data'!E159)))</f>
        <v/>
      </c>
      <c r="CW165" s="34" t="str">
        <f ca="1">+IF(OFFSET('Sanitation Data'!$E$31,0,10*ROW('Sanitation Data'!E159))="","",OFFSET('Sanitation Data'!$E$31,0,10*ROW('Sanitation Data'!E159)))</f>
        <v/>
      </c>
      <c r="CX165" s="34" t="str">
        <f ca="1">+IF(OFFSET('Sanitation Data'!$E$32,0,10*ROW('Sanitation Data'!E159))="","",OFFSET('Sanitation Data'!$E$32,0,10*ROW('Sanitation Data'!E159)))</f>
        <v/>
      </c>
      <c r="CY165" s="34" t="str">
        <f ca="1">+IF(OFFSET('Sanitation Data'!$E$33,0,10*ROW('Sanitation Data'!E159))="","",OFFSET('Sanitation Data'!$E$33,0,10*ROW('Sanitation Data'!E159)))</f>
        <v/>
      </c>
      <c r="CZ165" s="34" t="str">
        <f ca="1">+IF(OFFSET('Sanitation Data'!$F$29,0,10*ROW('Sanitation Data'!F159))="","",OFFSET('Sanitation Data'!$F$29,0,10*ROW('Sanitation Data'!F159)))</f>
        <v/>
      </c>
      <c r="DA165" s="34" t="str">
        <f ca="1">+IF(OFFSET('Sanitation Data'!$F$30,0,10*ROW('Sanitation Data'!F159))="","",OFFSET('Sanitation Data'!$F$30,0,10*ROW('Sanitation Data'!F159)))</f>
        <v/>
      </c>
      <c r="DB165" s="34" t="str">
        <f ca="1">+IF(OFFSET('Sanitation Data'!$F$31,0,10*ROW('Sanitation Data'!F159))="","",OFFSET('Sanitation Data'!$F$31,0,10*ROW('Sanitation Data'!F159)))</f>
        <v/>
      </c>
      <c r="DC165" s="34" t="str">
        <f ca="1">+IF(OFFSET('Sanitation Data'!$F$32,0,10*ROW('Sanitation Data'!F159))="","",OFFSET('Sanitation Data'!$F$32,0,10*ROW('Sanitation Data'!F159)))</f>
        <v/>
      </c>
      <c r="DD165" s="34" t="str">
        <f ca="1">+IF(OFFSET('Sanitation Data'!$F$33,0,10*ROW('Sanitation Data'!F159))="","",OFFSET('Sanitation Data'!$F$33,0,10*ROW('Sanitation Data'!F159)))</f>
        <v/>
      </c>
      <c r="DE165" s="34" t="str">
        <f ca="1">+IF(OFFSET('Sanitation Data'!$G$29,0,10*ROW('Sanitation Data'!G159))="","",OFFSET('Sanitation Data'!$G$29,0,10*ROW('Sanitation Data'!G159)))</f>
        <v/>
      </c>
      <c r="DF165" s="34" t="str">
        <f ca="1">+IF(OFFSET('Sanitation Data'!$G$30,0,10*ROW('Sanitation Data'!G159))="","",OFFSET('Sanitation Data'!$G$30,0,10*ROW('Sanitation Data'!G159)))</f>
        <v/>
      </c>
      <c r="DG165" s="34" t="str">
        <f ca="1">+IF(OFFSET('Sanitation Data'!$G$31,0,10*ROW('Sanitation Data'!G159))="","",OFFSET('Sanitation Data'!$G$31,0,10*ROW('Sanitation Data'!G159)))</f>
        <v/>
      </c>
      <c r="DH165" s="34" t="str">
        <f ca="1">+IF(OFFSET('Sanitation Data'!$G$32,0,10*ROW('Sanitation Data'!G159))="","",OFFSET('Sanitation Data'!$G$32,0,10*ROW('Sanitation Data'!G159)))</f>
        <v/>
      </c>
      <c r="DI165" s="34" t="str">
        <f ca="1">+IF(OFFSET('Sanitation Data'!$G$33,0,10*ROW('Sanitation Data'!G159))="","",OFFSET('Sanitation Data'!$G$33,0,10*ROW('Sanitation Data'!G159)))</f>
        <v/>
      </c>
      <c r="DJ165" s="34" t="str">
        <f ca="1">+IF(OFFSET('Sanitation Data'!$H$29,0,10*ROW('Sanitation Data'!H159))="","",OFFSET('Sanitation Data'!$H$29,0,10*ROW('Sanitation Data'!H159)))</f>
        <v/>
      </c>
      <c r="DK165" s="34" t="str">
        <f ca="1">+IF(OFFSET('Sanitation Data'!$H$30,0,10*ROW('Sanitation Data'!H159))="","",OFFSET('Sanitation Data'!$H$30,0,10*ROW('Sanitation Data'!H159)))</f>
        <v/>
      </c>
      <c r="DL165" s="34" t="str">
        <f ca="1">+IF(OFFSET('Sanitation Data'!$H$31,0,10*ROW('Sanitation Data'!H159))="","",OFFSET('Sanitation Data'!$H$31,0,10*ROW('Sanitation Data'!H159)))</f>
        <v/>
      </c>
      <c r="DM165" s="34" t="str">
        <f ca="1">+IF(OFFSET('Sanitation Data'!$H$32,0,10*ROW('Sanitation Data'!H159))="","",OFFSET('Sanitation Data'!$H$32,0,10*ROW('Sanitation Data'!H159)))</f>
        <v/>
      </c>
      <c r="DN165" s="34" t="str">
        <f ca="1">+IF(OFFSET('Sanitation Data'!$H$33,0,10*ROW('Sanitation Data'!H159))="","",OFFSET('Sanitation Data'!$H$33,0,10*ROW('Sanitation Data'!H159)))</f>
        <v/>
      </c>
      <c r="DO165" s="34" t="str">
        <f ca="1">+IF(OFFSET('Hygiene Data'!$C$12,0,10*ROW('Hygiene Data'!C159))="","",OFFSET('Hygiene Data'!$C$12,0,10*ROW('Hygiene Data'!C159)))</f>
        <v/>
      </c>
      <c r="DP165" s="34" t="str">
        <f ca="1">+IF(OFFSET('Hygiene Data'!$C$13,0,10*ROW('Hygiene Data'!C159))="","",OFFSET('Hygiene Data'!$C$13,0,10*ROW('Hygiene Data'!C159)))</f>
        <v/>
      </c>
      <c r="DQ165" s="34" t="str">
        <f ca="1">+IF(OFFSET('Hygiene Data'!$C$14,0,10*ROW('Hygiene Data'!C159))="","",OFFSET('Hygiene Data'!$C$14,0,10*ROW('Hygiene Data'!C159)))</f>
        <v/>
      </c>
      <c r="DR165" s="34" t="str">
        <f ca="1">+IF(OFFSET('Hygiene Data'!$D$12,0,10*ROW('Hygiene Data'!D159))="","",OFFSET('Hygiene Data'!$D$12,0,10*ROW('Hygiene Data'!D159)))</f>
        <v/>
      </c>
      <c r="DS165" s="34" t="str">
        <f ca="1">+IF(OFFSET('Hygiene Data'!$D$13,0,10*ROW('Hygiene Data'!D159))="","",OFFSET('Hygiene Data'!$D$13,0,10*ROW('Hygiene Data'!D159)))</f>
        <v/>
      </c>
      <c r="DT165" s="34" t="str">
        <f ca="1">+IF(OFFSET('Hygiene Data'!$D$14,0,10*ROW('Hygiene Data'!D159))="","",OFFSET('Hygiene Data'!$D$14,0,10*ROW('Hygiene Data'!D159)))</f>
        <v/>
      </c>
      <c r="DU165" s="34" t="str">
        <f ca="1">+IF(OFFSET('Hygiene Data'!$E$12,0,10*ROW('Hygiene Data'!E159))="","",OFFSET('Hygiene Data'!$E$12,0,10*ROW('Hygiene Data'!E159)))</f>
        <v/>
      </c>
      <c r="DV165" s="34" t="str">
        <f ca="1">+IF(OFFSET('Hygiene Data'!$E$13,0,10*ROW('Hygiene Data'!E159))="","",OFFSET('Hygiene Data'!$E$13,0,10*ROW('Hygiene Data'!E159)))</f>
        <v/>
      </c>
      <c r="DW165" s="34" t="str">
        <f ca="1">+IF(OFFSET('Hygiene Data'!$E$14,0,10*ROW('Hygiene Data'!E159))="","",OFFSET('Hygiene Data'!$E$14,0,10*ROW('Hygiene Data'!E159)))</f>
        <v/>
      </c>
      <c r="DX165" s="34" t="str">
        <f ca="1">+IF(OFFSET('Hygiene Data'!$F$12,0,10*ROW('Hygiene Data'!F159))="","",OFFSET('Hygiene Data'!$F$12,0,10*ROW('Hygiene Data'!F159)))</f>
        <v/>
      </c>
      <c r="DY165" s="34" t="str">
        <f ca="1">+IF(OFFSET('Hygiene Data'!$F$13,0,10*ROW('Hygiene Data'!F159))="","",OFFSET('Hygiene Data'!$F$13,0,10*ROW('Hygiene Data'!F159)))</f>
        <v/>
      </c>
      <c r="DZ165" s="34" t="str">
        <f ca="1">+IF(OFFSET('Hygiene Data'!$F$14,0,10*ROW('Hygiene Data'!F159))="","",OFFSET('Hygiene Data'!$F$14,0,10*ROW('Hygiene Data'!F159)))</f>
        <v/>
      </c>
      <c r="EA165" s="34" t="str">
        <f ca="1">+IF(OFFSET('Hygiene Data'!$G$12,0,10*ROW('Hygiene Data'!G159))="","",OFFSET('Hygiene Data'!$G$12,0,10*ROW('Hygiene Data'!G159)))</f>
        <v/>
      </c>
      <c r="EB165" s="34" t="str">
        <f ca="1">+IF(OFFSET('Hygiene Data'!$G$13,0,10*ROW('Hygiene Data'!G159))="","",OFFSET('Hygiene Data'!$G$13,0,10*ROW('Hygiene Data'!G159)))</f>
        <v/>
      </c>
      <c r="EC165" s="34" t="str">
        <f ca="1">+IF(OFFSET('Hygiene Data'!$G$14,0,10*ROW('Hygiene Data'!G159))="","",OFFSET('Hygiene Data'!$G$14,0,10*ROW('Hygiene Data'!G159)))</f>
        <v/>
      </c>
      <c r="ED165" s="34" t="str">
        <f ca="1">+IF(OFFSET('Hygiene Data'!$H$12,0,10*ROW('Hygiene Data'!H159))="","",OFFSET('Hygiene Data'!$H$12,0,10*ROW('Hygiene Data'!H159)))</f>
        <v/>
      </c>
      <c r="EE165" s="34" t="str">
        <f ca="1">+IF(OFFSET('Hygiene Data'!$H$13,0,10*ROW('Hygiene Data'!H159))="","",OFFSET('Hygiene Data'!$H$13,0,10*ROW('Hygiene Data'!H159)))</f>
        <v/>
      </c>
      <c r="EF165" s="34" t="str">
        <f ca="1">+IF(OFFSET('Hygiene Data'!$H$14,0,10*ROW('Hygiene Data'!H159))="","",OFFSET('Hygiene Data'!$H$14,0,10*ROW('Hygiene Data'!H159)))</f>
        <v/>
      </c>
    </row>
    <row r="166" spans="1:136" x14ac:dyDescent="0.2">
      <c r="A166" s="50" t="str">
        <f ca="1">+IF(OFFSET('Water Data'!$B$1,0,10*ROW('Water Data'!B163))="","",OFFSET('Water Data'!$B$1,0,10*ROW('Water Data'!B163)))</f>
        <v/>
      </c>
      <c r="B166" s="50" t="str">
        <f ca="1">+IF(OFFSET('Water Data'!$A$3,0,10*ROW('Water Data'!A163))="","",OFFSET('Water Data'!$A$3,0,10*ROW('Water Data'!A163)))</f>
        <v/>
      </c>
      <c r="C166" s="50" t="str">
        <f ca="1">+IF(OFFSET('Water Data'!$C$3,0,10*ROW('Water Data'!C163))="","",OFFSET('Water Data'!$C$3,0,10*ROW('Water Data'!C163)))</f>
        <v/>
      </c>
      <c r="D166" s="133" t="e">
        <f ca="1">+IF(AND(ISNUMBER(OFFSET('Water Data'!$C$5,0,10*ROW('Water Data'!C160))),BS166="Yes"),100-OFFSET('Water Data'!$C$5,0,10*ROW('Water Data'!C160)),IF(AND(ISNUMBER(OFFSET('Water Data'!$C$5,0,10*ROW('Water Data'!C160))),BS166="No",ISNUMBER(OFFSET('Water Data'!$C$5,0,10*ROW('Water Data'!C160)))),CONCATENATE("[",ROUND(100-OFFSET('Water Data'!$C$5,0,10*ROW('Water Data'!C160)),0),"]"),IF(AND(ISNUMBER(OFFSET('Water Data'!$C$5,0,10*ROW('Water Data'!C160))),BS166="",ISNUMBER(OFFSET('Water Data'!$C$5,0,10*ROW('Water Data'!C160)))),100-OFFSET('Water Data'!$C$5,0,10*ROW('Water Data'!C160)),NA())))</f>
        <v>#N/A</v>
      </c>
      <c r="E166" s="133" t="e">
        <f ca="1">+IF(AND(ISNUMBER(OFFSET('Water Data'!$C$7,0,10*ROW('Water Data'!D160))),BT166="Yes"),OFFSET('Water Data'!$C$7,0,10*ROW('Water Data'!C160)),IF(AND(ISNUMBER(OFFSET('Water Data'!$C$7,0,10*ROW('Water Data'!C160))),BT166="No",ISNUMBER(OFFSET('Water Data'!$C$7,0,10*ROW('Water Data'!C160)))),CONCATENATE("[",ROUND(OFFSET('Water Data'!$C$7,0,10*ROW('Water Data'!C160)),0),"]"),IF(AND(ISNUMBER(OFFSET('Water Data'!$C$7,0,10*ROW('Water Data'!C160))),BT166="",ISNUMBER(OFFSET('Water Data'!$C$7,0,10*ROW('Water Data'!C160)))),OFFSET('Water Data'!$C$7,0,10*ROW('Water Data'!C160)),NA())))</f>
        <v>#N/A</v>
      </c>
      <c r="F166" s="133" t="e">
        <f ca="1">+IF(AND(ISNUMBER(OFFSET('Water Data'!$C$10,0,10*ROW('Water Data'!C160))),BU166="Yes"),OFFSET('Water Data'!$C$10,0,10*ROW('Water Data'!C160)),IF(AND(ISNUMBER(OFFSET('Water Data'!$C$10,0,10*ROW('Water Data'!C160))),BU166="No",ISNUMBER(OFFSET('Water Data'!$C$10,0,10*ROW('Water Data'!C160)))),CONCATENATE("[",ROUND(OFFSET('Water Data'!$C$10,0,10*ROW('Water Data'!C160)),0),"]"),IF(AND(ISNUMBER(OFFSET('Water Data'!$C$10,0,10*ROW('Water Data'!C160))),BU166="",ISNUMBER(OFFSET('Water Data'!$C$10,0,10*ROW('Water Data'!C160)))),OFFSET('Water Data'!$C$10,0,10*ROW('Water Data'!C160)),NA())))</f>
        <v>#N/A</v>
      </c>
      <c r="G166" s="133" t="e">
        <f ca="1">+IF(AND(ISNUMBER(OFFSET('Water Data'!$D$5,0,10*ROW('Water Data'!D160))),BV166="Yes"),100-OFFSET('Water Data'!$D$5,0,10*ROW('Water Data'!D160)),IF(AND(ISNUMBER(OFFSET('Water Data'!$D$5,0,10*ROW('Water Data'!D160))),BV166="No",ISNUMBER(OFFSET('Water Data'!$D$5,0,10*ROW('Water Data'!D160)))),CONCATENATE("[",ROUND(100-OFFSET('Water Data'!$D$5,0,10*ROW('Water Data'!D160)),0),"]"),IF(AND(ISNUMBER(OFFSET('Water Data'!$D$5,0,10*ROW('Water Data'!D160))),BV166="",ISNUMBER(OFFSET('Water Data'!$D$5,0,10*ROW('Water Data'!D160)))),100-OFFSET('Water Data'!$D$5,0,10*ROW('Water Data'!D160)),NA())))</f>
        <v>#N/A</v>
      </c>
      <c r="H166" s="133" t="e">
        <f ca="1">+IF(AND(ISNUMBER(OFFSET('Water Data'!$D$7,0,10*ROW('Water Data'!D160))),BW166="Yes"),OFFSET('Water Data'!$D$7,0,10*ROW('Water Data'!D160)),IF(AND(ISNUMBER(OFFSET('Water Data'!$D$7,0,10*ROW('Water Data'!D160))),BW166="No",ISNUMBER(OFFSET('Water Data'!$D$7,0,10*ROW('Water Data'!D160)))),CONCATENATE("[",ROUND(OFFSET('Water Data'!$C$7,0,10*ROW('Water Data'!D160)),0),"]"),IF(AND(ISNUMBER(OFFSET('Water Data'!$D$7,0,10*ROW('Water Data'!D160))),BW166="",ISNUMBER(OFFSET('Water Data'!$D$7,0,10*ROW('Water Data'!D160)))),OFFSET('Water Data'!$D$7,0,10*ROW('Water Data'!D160)),NA())))</f>
        <v>#N/A</v>
      </c>
      <c r="I166" s="133" t="e">
        <f ca="1">+IF(AND(ISNUMBER(OFFSET('Water Data'!$D$10,0,10*ROW('Water Data'!D160))),BX166="Yes"),OFFSET('Water Data'!$D$10,0,10*ROW('Water Data'!D160)),IF(AND(ISNUMBER(OFFSET('Water Data'!$D$10,0,10*ROW('Water Data'!D160))),BX166="No",ISNUMBER(OFFSET('Water Data'!$D$10,0,10*ROW('Water Data'!D160)))),CONCATENATE("[",ROUND(OFFSET('Water Data'!$D$10,0,10*ROW('Water Data'!D160)),0),"]"),IF(AND(ISNUMBER(OFFSET('Water Data'!$D$10,0,10*ROW('Water Data'!D160))),BX166="",ISNUMBER(OFFSET('Water Data'!$D$10,0,10*ROW('Water Data'!D160)))),OFFSET('Water Data'!$D$10,0,10*ROW('Water Data'!D160)),NA())))</f>
        <v>#N/A</v>
      </c>
      <c r="J166" s="133" t="e">
        <f ca="1">+IF(AND(ISNUMBER(OFFSET('Water Data'!$E$5,0,10*ROW('Water Data'!E160))),BY166="Yes"),100-OFFSET('Water Data'!$E$5,0,10*ROW('Water Data'!E160)),IF(AND(ISNUMBER(OFFSET('Water Data'!$E$5,0,10*ROW('Water Data'!E160))),BY166="No",ISNUMBER(OFFSET('Water Data'!$E$5,0,10*ROW('Water Data'!E160)))),CONCATENATE("[",ROUND(100-OFFSET('Water Data'!$E$5,0,10*ROW('Water Data'!E160)),0),"]"),IF(AND(ISNUMBER(OFFSET('Water Data'!$E$5,0,10*ROW('Water Data'!E160))),BY166="",ISNUMBER(OFFSET('Water Data'!$E$5,0,10*ROW('Water Data'!E160)))),100-OFFSET('Water Data'!$E$5,0,10*ROW('Water Data'!E160)),NA())))</f>
        <v>#N/A</v>
      </c>
      <c r="K166" s="133" t="e">
        <f ca="1">+IF(AND(ISNUMBER(OFFSET('Water Data'!$E$7,0,10*ROW('Water Data'!E160))),BZ166="Yes"),OFFSET('Water Data'!$E$7,0,10*ROW('Water Data'!E160)),IF(AND(ISNUMBER(OFFSET('Water Data'!$E$7,0,10*ROW('Water Data'!E160))),BZ166="No",ISNUMBER(OFFSET('Water Data'!$E$7,0,10*ROW('Water Data'!E160)))),CONCATENATE("[",ROUND(OFFSET('Water Data'!$E$7,0,10*ROW('Water Data'!E160)),0),"]"),IF(AND(ISNUMBER(OFFSET('Water Data'!$E$7,0,10*ROW('Water Data'!E160))),BZ166="",ISNUMBER(OFFSET('Water Data'!$E$7,0,10*ROW('Water Data'!E160)))),OFFSET('Water Data'!$E$7,0,10*ROW('Water Data'!E160)),NA())))</f>
        <v>#N/A</v>
      </c>
      <c r="L166" s="133" t="e">
        <f ca="1">+IF(AND(ISNUMBER(OFFSET('Water Data'!$E$10,0,10*ROW('Water Data'!E160))),CA166="Yes"),OFFSET('Water Data'!$E$10,0,10*ROW('Water Data'!E160)),IF(AND(ISNUMBER(OFFSET('Water Data'!$E$10,0,10*ROW('Water Data'!E160))),CA166="No",ISNUMBER(OFFSET('Water Data'!$E$10,0,10*ROW('Water Data'!E160)))),CONCATENATE("[",ROUND(OFFSET('Water Data'!$E$10,0,10*ROW('Water Data'!E160)),0),"]"),IF(AND(ISNUMBER(OFFSET('Water Data'!$E$10,0,10*ROW('Water Data'!E160))),CA166="",ISNUMBER(OFFSET('Water Data'!$E$10,0,10*ROW('Water Data'!E160)))),OFFSET('Water Data'!$E$10,0,10*ROW('Water Data'!E160)),NA())))</f>
        <v>#N/A</v>
      </c>
      <c r="M166" s="133" t="e">
        <f ca="1">+IF(AND(ISNUMBER(OFFSET('Water Data'!$F$5,0,10*ROW('Water Data'!F160))),CB166="Yes"),100-OFFSET('Water Data'!$F$5,0,10*ROW('Water Data'!F160)),IF(AND(ISNUMBER(OFFSET('Water Data'!$F$5,0,10*ROW('Water Data'!F160))),CB166="No",ISNUMBER(OFFSET('Water Data'!$F$5,0,10*ROW('Water Data'!F160)))),CONCATENATE("[",ROUND(100-OFFSET('Water Data'!$F$5,0,10*ROW('Water Data'!F160)),0),"]"),IF(AND(ISNUMBER(OFFSET('Water Data'!$F$5,0,10*ROW('Water Data'!F160))),CB166="",ISNUMBER(OFFSET('Water Data'!$F$5,0,10*ROW('Water Data'!F160)))),100-OFFSET('Water Data'!$F$5,0,10*ROW('Water Data'!F160)),NA())))</f>
        <v>#N/A</v>
      </c>
      <c r="N166" s="133" t="e">
        <f ca="1">+IF(AND(ISNUMBER(OFFSET('Water Data'!$F$7,0,10*ROW('Water Data'!F160))),CC166="Yes"),OFFSET('Water Data'!$F$7,0,10*ROW('Water Data'!F160)),IF(AND(ISNUMBER(OFFSET('Water Data'!$F$7,0,10*ROW('Water Data'!F160))),CC166="No",ISNUMBER(OFFSET('Water Data'!$F$7,0,10*ROW('Water Data'!F160)))),CONCATENATE("[",ROUND(OFFSET('Water Data'!$F$7,0,10*ROW('Water Data'!F160)),0),"]"),IF(AND(ISNUMBER(OFFSET('Water Data'!$F$7,0,10*ROW('Water Data'!F160))),CC166="",ISNUMBER(OFFSET('Water Data'!$F$7,0,10*ROW('Water Data'!F160)))),OFFSET('Water Data'!$F$7,0,10*ROW('Water Data'!F160)),NA())))</f>
        <v>#N/A</v>
      </c>
      <c r="O166" s="133" t="e">
        <f ca="1">+IF(AND(ISNUMBER(OFFSET('Water Data'!$F$10,0,10*ROW('Water Data'!F160))),CD166="Yes"),OFFSET('Water Data'!$F$10,0,10*ROW('Water Data'!F160)),IF(AND(ISNUMBER(OFFSET('Water Data'!$F$10,0,10*ROW('Water Data'!F160))),CD166="No",ISNUMBER(OFFSET('Water Data'!$F$10,0,10*ROW('Water Data'!F160)))),CONCATENATE("[",ROUND(OFFSET('Water Data'!$F$10,0,10*ROW('Water Data'!F160)),0),"]"),IF(AND(ISNUMBER(OFFSET('Water Data'!$F$10,0,10*ROW('Water Data'!F160))),CD166="",ISNUMBER(OFFSET('Water Data'!$F$10,0,10*ROW('Water Data'!F160)))),OFFSET('Water Data'!$F$10,0,10*ROW('Water Data'!F160)),NA())))</f>
        <v>#N/A</v>
      </c>
      <c r="P166" s="133" t="e">
        <f ca="1">+IF(AND(ISNUMBER(OFFSET('Water Data'!$G$5,0,10*ROW('Water Data'!G160))),CE166="Yes"),100-OFFSET('Water Data'!$G$5,0,10*ROW('Water Data'!G160)),IF(AND(ISNUMBER(OFFSET('Water Data'!$G$5,0,10*ROW('Water Data'!G160))),CE166="No",ISNUMBER(OFFSET('Water Data'!$G$5,0,10*ROW('Water Data'!G160)))),CONCATENATE("[",ROUND(100-OFFSET('Water Data'!$G$5,0,10*ROW('Water Data'!G160)),0),"]"),IF(AND(ISNUMBER(OFFSET('Water Data'!$G$5,0,10*ROW('Water Data'!G160))),CE166="",ISNUMBER(OFFSET('Water Data'!$G$5,0,10*ROW('Water Data'!G160)))),100-OFFSET('Water Data'!$G$5,0,10*ROW('Water Data'!G160)),NA())))</f>
        <v>#N/A</v>
      </c>
      <c r="Q166" s="133" t="e">
        <f ca="1">+IF(AND(ISNUMBER(OFFSET('Water Data'!$G$7,0,10*ROW('Water Data'!G160))),CF166="Yes"),OFFSET('Water Data'!$G$7,0,10*ROW('Water Data'!G160)),IF(AND(ISNUMBER(OFFSET('Water Data'!$G$7,0,10*ROW('Water Data'!G160))),CF166="No",ISNUMBER(OFFSET('Water Data'!$G$7,0,10*ROW('Water Data'!G160)))),CONCATENATE("[",ROUND(OFFSET('Water Data'!$G$7,0,10*ROW('Water Data'!G160)),0),"]"),IF(AND(ISNUMBER(OFFSET('Water Data'!$G$7,0,10*ROW('Water Data'!G160))),CF166="",ISNUMBER(OFFSET('Water Data'!$G$7,0,10*ROW('Water Data'!G160)))),OFFSET('Water Data'!$G$7,0,10*ROW('Water Data'!G160)),NA())))</f>
        <v>#N/A</v>
      </c>
      <c r="R166" s="133" t="e">
        <f ca="1">+IF(AND(ISNUMBER(OFFSET('Water Data'!$G$10,0,10*ROW('Water Data'!G160))),CG166="Yes"),OFFSET('Water Data'!$G$10,0,10*ROW('Water Data'!G160)),IF(AND(ISNUMBER(OFFSET('Water Data'!$G$10,0,10*ROW('Water Data'!G160))),CG166="No",ISNUMBER(OFFSET('Water Data'!$G$10,0,10*ROW('Water Data'!G160)))),CONCATENATE("[",ROUND(OFFSET('Water Data'!$G$10,0,10*ROW('Water Data'!G160)),0),"]"),IF(AND(ISNUMBER(OFFSET('Water Data'!$G$10,0,10*ROW('Water Data'!G160))),CG166="",ISNUMBER(OFFSET('Water Data'!$G$10,0,10*ROW('Water Data'!G160)))),OFFSET('Water Data'!$G$10,0,10*ROW('Water Data'!G160)),NA())))</f>
        <v>#N/A</v>
      </c>
      <c r="S166" s="133" t="e">
        <f ca="1">+IF(AND(ISNUMBER(OFFSET('Water Data'!$H$5,0,10*ROW('Water Data'!H160))),CH166="Yes"),100-OFFSET('Water Data'!$H$5,0,10*ROW('Water Data'!H160)),IF(AND(ISNUMBER(OFFSET('Water Data'!$H$5,0,10*ROW('Water Data'!H160))),CH166="No",ISNUMBER(OFFSET('Water Data'!$H$5,0,10*ROW('Water Data'!H160)))),CONCATENATE("[",ROUND(100-OFFSET('Water Data'!$H$5,0,10*ROW('Water Data'!H160)),0),"]"),IF(AND(ISNUMBER(OFFSET('Water Data'!$H$5,0,10*ROW('Water Data'!H160))),CH166="",ISNUMBER(OFFSET('Water Data'!$H$5,0,10*ROW('Water Data'!H160)))),100-OFFSET('Water Data'!$H$5,0,10*ROW('Water Data'!H160)),NA())))</f>
        <v>#N/A</v>
      </c>
      <c r="T166" s="133" t="e">
        <f ca="1">+IF(AND(ISNUMBER(OFFSET('Water Data'!$H$7,0,10*ROW('Water Data'!H160))),CI166="Yes"),OFFSET('Water Data'!$H$7,0,10*ROW('Water Data'!H160)),IF(AND(ISNUMBER(OFFSET('Water Data'!$H$7,0,10*ROW('Water Data'!H160))),CI166="No",ISNUMBER(OFFSET('Water Data'!$H$7,0,10*ROW('Water Data'!H160)))),CONCATENATE("[",ROUND(OFFSET('Water Data'!$H$7,0,10*ROW('Water Data'!H160)),0),"]"),IF(AND(ISNUMBER(OFFSET('Water Data'!$H$7,0,10*ROW('Water Data'!H160))),CI166="",ISNUMBER(OFFSET('Water Data'!$H$7,0,10*ROW('Water Data'!H160)))),OFFSET('Water Data'!$H$7,0,10*ROW('Water Data'!H160)),NA())))</f>
        <v>#N/A</v>
      </c>
      <c r="U166" s="133" t="e">
        <f ca="1">+IF(AND(ISNUMBER(OFFSET('Water Data'!$H$10,0,10*ROW('Water Data'!H160))),CJ166="Yes"),OFFSET('Water Data'!$H$10,0,10*ROW('Water Data'!H160)),IF(AND(ISNUMBER(OFFSET('Water Data'!$H$10,0,10*ROW('Water Data'!H160))),CJ166="No",ISNUMBER(OFFSET('Water Data'!$H$10,0,10*ROW('Water Data'!H160)))),CONCATENATE("[",ROUND(OFFSET('Water Data'!$H$10,0,10*ROW('Water Data'!H160)),0),"]"),IF(AND(ISNUMBER(OFFSET('Water Data'!$H$10,0,10*ROW('Water Data'!H160))),CJ166="",ISNUMBER(OFFSET('Water Data'!$H$10,0,10*ROW('Water Data'!H160)))),OFFSET('Water Data'!$H$10,0,10*ROW('Water Data'!H160)),NA())))</f>
        <v>#N/A</v>
      </c>
      <c r="V166" s="134" t="e">
        <f ca="1">+IF(AND(ISNUMBER(OFFSET('Sanitation Data'!$C$5,0,10*ROW('Sanitation Data'!C160))),CK166="Yes"),100-OFFSET('Sanitation Data'!$C$5,0,10*ROW('Sanitation Data'!C160)),IF(AND(ISNUMBER(OFFSET('Sanitation Data'!$C$5,0,10*ROW('Sanitation Data'!C160))),CK166="No",ISNUMBER(OFFSET('Sanitation Data'!$C$5,0,10*ROW('Sanitation Data'!C160)))),CONCATENATE("[",ROUND(100-OFFSET('Sanitation Data'!$C$5,0,10*ROW('Sanitation Data'!C160)),0),"]"),IF(AND(ISNUMBER(OFFSET('Sanitation Data'!$C$5,0,10*ROW('Sanitation Data'!C160))),CK166="",ISNUMBER(OFFSET('Sanitation Data'!$C$5,0,10*ROW('Sanitation Data'!C160)))),100-OFFSET('Sanitation Data'!$C$5,0,10*ROW('Sanitation Data'!C160)),NA())))</f>
        <v>#N/A</v>
      </c>
      <c r="W166" s="134" t="e">
        <f ca="1">+IF(AND(ISNUMBER(OFFSET('Sanitation Data'!$C$7,0,10*ROW('Sanitation Data'!C160))),CL166="Yes"),OFFSET('Sanitation Data'!$C$7,0,10*ROW('Sanitation Data'!C160)),IF(AND(ISNUMBER(OFFSET('Sanitation Data'!$C$7,0,10*ROW('Sanitation Data'!C160))),CL166="No",ISNUMBER(OFFSET('Sanitation Data'!$C$7,0,10*ROW('Sanitation Data'!C160)))),CONCATENATE("[",ROUND(OFFSET('Sanitation Data'!$C$7,0,10*ROW('Sanitation Data'!C160)),0),"]"),IF(AND(ISNUMBER(OFFSET('Sanitation Data'!$C$7,0,10*ROW('Sanitation Data'!C160))),CL166="",ISNUMBER(OFFSET('Sanitation Data'!$C$7,0,10*ROW('Sanitation Data'!C160)))),OFFSET('Sanitation Data'!$C$7,0,10*ROW('Sanitation Data'!C160)),NA())))</f>
        <v>#N/A</v>
      </c>
      <c r="X166" s="134" t="e">
        <f ca="1">+IF(AND(ISNUMBER(OFFSET('Sanitation Data'!$C$11,0,10*ROW('Sanitation Data'!C160))),CM166="Yes"),OFFSET('Sanitation Data'!$C$11,0,10*ROW('Sanitation Data'!C160)),IF(AND(ISNUMBER(OFFSET('Sanitation Data'!$C$11,0,10*ROW('Sanitation Data'!C160))),CM166="No",ISNUMBER(OFFSET('Sanitation Data'!$C$11,0,10*ROW('Sanitation Data'!C160)))),CONCATENATE("[",ROUND(OFFSET('Sanitation Data'!$C$11,0,10*ROW('Sanitation Data'!C160)),0),"]"),IF(AND(ISNUMBER(OFFSET('Sanitation Data'!$C$11,0,10*ROW('Sanitation Data'!C160))),CM166="",ISNUMBER(OFFSET('Sanitation Data'!$C$11,0,10*ROW('Sanitation Data'!C160)))),OFFSET('Sanitation Data'!$C$11,0,10*ROW('Sanitation Data'!C160)),NA())))</f>
        <v>#N/A</v>
      </c>
      <c r="Y166" s="134" t="e">
        <f ca="1">+IF(AND(ISNUMBER(OFFSET('Sanitation Data'!$C$12,0,10*ROW('Sanitation Data'!C160))),CN166="Yes"),OFFSET('Sanitation Data'!$C$12,0,10*ROW('Sanitation Data'!C160)),IF(AND(ISNUMBER(OFFSET('Sanitation Data'!$C$12,0,10*ROW('Sanitation Data'!C160))),CN166="No",ISNUMBER(OFFSET('Sanitation Data'!$C$12,0,10*ROW('Sanitation Data'!C160)))),CONCATENATE("[",ROUND(OFFSET('Sanitation Data'!$C$12,0,10*ROW('Sanitation Data'!C160)),0),"]"),IF(AND(ISNUMBER(OFFSET('Sanitation Data'!$C$12,0,10*ROW('Sanitation Data'!C160))),CN166="",ISNUMBER(OFFSET('Sanitation Data'!$C$12,0,10*ROW('Sanitation Data'!C160)))),OFFSET('Sanitation Data'!$C$12,0,10*ROW('Sanitation Data'!C160)),NA())))</f>
        <v>#N/A</v>
      </c>
      <c r="Z166" s="134" t="e">
        <f ca="1">+IF(AND(ISNUMBER(OFFSET('Sanitation Data'!$C$13,0,10*ROW('Sanitation Data'!C160))),CO166="Yes"),OFFSET('Sanitation Data'!$C$13,0,10*ROW('Sanitation Data'!C160)),IF(AND(ISNUMBER(OFFSET('Sanitation Data'!$C$13,0,10*ROW('Sanitation Data'!C160))),CO166="No",ISNUMBER(OFFSET('Sanitation Data'!$C$13,0,10*ROW('Sanitation Data'!C160)))),CONCATENATE("[",ROUND(OFFSET('Sanitation Data'!$C$13,0,10*ROW('Sanitation Data'!C160)),0),"]"),IF(AND(ISNUMBER(OFFSET('Sanitation Data'!$C$13,0,10*ROW('Sanitation Data'!C160))),CO166="",ISNUMBER(OFFSET('Sanitation Data'!$C$13,0,10*ROW('Sanitation Data'!C160)))),OFFSET('Sanitation Data'!$C$13,0,10*ROW('Sanitation Data'!C160)),NA())))</f>
        <v>#N/A</v>
      </c>
      <c r="AA166" s="134" t="e">
        <f ca="1">+IF(AND(ISNUMBER(OFFSET('Sanitation Data'!$D$5,0,10*ROW('Sanitation Data'!D160))),CP166="Yes"),100-OFFSET('Sanitation Data'!$D$5,0,10*ROW('Sanitation Data'!D160)),IF(AND(ISNUMBER(OFFSET('Sanitation Data'!$D$5,0,10*ROW('Sanitation Data'!D160))),CP166="No",ISNUMBER(OFFSET('Sanitation Data'!$D$5,0,10*ROW('Sanitation Data'!D160)))),CONCATENATE("[",ROUND(100-OFFSET('Sanitation Data'!$D$5,0,10*ROW('Sanitation Data'!D160)),0),"]"),IF(AND(ISNUMBER(OFFSET('Sanitation Data'!$D$5,0,10*ROW('Sanitation Data'!D160))),CP166="",ISNUMBER(OFFSET('Sanitation Data'!$D$5,0,10*ROW('Sanitation Data'!D160)))),100-OFFSET('Sanitation Data'!$D$5,0,10*ROW('Sanitation Data'!D160)),NA())))</f>
        <v>#N/A</v>
      </c>
      <c r="AB166" s="134" t="e">
        <f ca="1">+IF(AND(ISNUMBER(OFFSET('Sanitation Data'!$D$7,0,10*ROW('Sanitation Data'!D160))),CQ166="Yes"),OFFSET('Sanitation Data'!$D$7,0,10*ROW('Sanitation Data'!G160)),IF(AND(ISNUMBER(OFFSET('Sanitation Data'!$D$7,0,10*ROW('Sanitation Data'!D160))),CQ166="No",ISNUMBER(OFFSET('Sanitation Data'!$D$7,0,10*ROW('Sanitation Data'!D160)))),CONCATENATE("[",ROUND(OFFSET('Sanitation Data'!$D$7,0,10*ROW('Sanitation Data'!D160)),0),"]"),IF(AND(ISNUMBER(OFFSET('Sanitation Data'!$D$7,0,10*ROW('Sanitation Data'!D160))),CQ166="",ISNUMBER(OFFSET('Sanitation Data'!$D$7,0,10*ROW('Sanitation Data'!D160)))),OFFSET('Sanitation Data'!$D$7,0,10*ROW('Sanitation Data'!D160)),NA())))</f>
        <v>#N/A</v>
      </c>
      <c r="AC166" s="134" t="e">
        <f ca="1">+IF(AND(ISNUMBER(OFFSET('Sanitation Data'!$D$11,0,10*ROW('Sanitation Data'!D160))),CR166="Yes"),OFFSET('Sanitation Data'!$D$11,0,10*ROW('Sanitation Data'!D160)),IF(AND(ISNUMBER(OFFSET('Sanitation Data'!$D$11,0,10*ROW('Sanitation Data'!D160))),CR166="No",ISNUMBER(OFFSET('Sanitation Data'!$D$11,0,10*ROW('Sanitation Data'!D160)))),CONCATENATE("[",ROUND(OFFSET('Sanitation Data'!$D$11,0,10*ROW('Sanitation Data'!D160)),0),"]"),IF(AND(ISNUMBER(OFFSET('Sanitation Data'!$D$11,0,10*ROW('Sanitation Data'!D160))),CR166="",ISNUMBER(OFFSET('Sanitation Data'!$D$11,0,10*ROW('Sanitation Data'!D160)))),OFFSET('Sanitation Data'!$D$11,0,10*ROW('Sanitation Data'!D160)),NA())))</f>
        <v>#N/A</v>
      </c>
      <c r="AD166" s="134" t="e">
        <f ca="1">+IF(AND(ISNUMBER(OFFSET('Sanitation Data'!$D$12,0,10*ROW('Sanitation Data'!D160))),CS166="Yes"),OFFSET('Sanitation Data'!$D$12,0,10*ROW('Sanitation Data'!D160)),IF(AND(ISNUMBER(OFFSET('Sanitation Data'!$D$12,0,10*ROW('Sanitation Data'!D160))),CS166="No",ISNUMBER(OFFSET('Sanitation Data'!$D$12,0,10*ROW('Sanitation Data'!D160)))),CONCATENATE("[",ROUND(OFFSET('Sanitation Data'!$D$12,0,10*ROW('Sanitation Data'!D160)),0),"]"),IF(AND(ISNUMBER(OFFSET('Sanitation Data'!$D$12,0,10*ROW('Sanitation Data'!D160))),CS166="",ISNUMBER(OFFSET('Sanitation Data'!$D$12,0,10*ROW('Sanitation Data'!D160)))),OFFSET('Sanitation Data'!$D$12,0,10*ROW('Sanitation Data'!D160)),NA())))</f>
        <v>#N/A</v>
      </c>
      <c r="AE166" s="134" t="e">
        <f ca="1">+IF(AND(ISNUMBER(OFFSET('Sanitation Data'!$D$13,0,10*ROW('Sanitation Data'!D160))),CT166="Yes"),OFFSET('Sanitation Data'!$D$13,0,10*ROW('Sanitation Data'!D160)),IF(AND(ISNUMBER(OFFSET('Sanitation Data'!$D$13,0,10*ROW('Sanitation Data'!D160))),CT166="No",ISNUMBER(OFFSET('Sanitation Data'!$D$13,0,10*ROW('Sanitation Data'!D160)))),CONCATENATE("[",ROUND(OFFSET('Sanitation Data'!$D$13,0,10*ROW('Sanitation Data'!D160)),0),"]"),IF(AND(ISNUMBER(OFFSET('Sanitation Data'!$D$13,0,10*ROW('Sanitation Data'!D160))),CT166="",ISNUMBER(OFFSET('Sanitation Data'!$D$13,0,10*ROW('Sanitation Data'!D160)))),OFFSET('Sanitation Data'!$D$13,0,10*ROW('Sanitation Data'!D160)),NA())))</f>
        <v>#N/A</v>
      </c>
      <c r="AF166" s="134" t="e">
        <f ca="1">+IF(AND(ISNUMBER(OFFSET('Sanitation Data'!$E$5,0,10*ROW('Sanitation Data'!E160))),CU166="Yes"),100-OFFSET('Sanitation Data'!$E$5,0,10*ROW('Sanitation Data'!E160)),IF(AND(ISNUMBER(OFFSET('Sanitation Data'!$E$5,0,10*ROW('Sanitation Data'!E160))),CU166="No",ISNUMBER(OFFSET('Sanitation Data'!$E$5,0,10*ROW('Sanitation Data'!E160)))),CONCATENATE("[",ROUND(100-OFFSET('Sanitation Data'!$E$5,0,10*ROW('Sanitation Data'!E160)),0),"]"),IF(AND(ISNUMBER(OFFSET('Sanitation Data'!$E$5,0,10*ROW('Sanitation Data'!E160))),CU166="",ISNUMBER(OFFSET('Sanitation Data'!$E$5,0,10*ROW('Sanitation Data'!E160)))),100-OFFSET('Sanitation Data'!$E$5,0,10*ROW('Sanitation Data'!E160)),NA())))</f>
        <v>#N/A</v>
      </c>
      <c r="AG166" s="134" t="e">
        <f ca="1">+IF(AND(ISNUMBER(OFFSET('Sanitation Data'!$E$7,0,10*ROW('Sanitation Data'!E160))),CV166="Yes"),OFFSET('Sanitation Data'!$E$7,0,10*ROW('Sanitation Data'!E160)),IF(AND(ISNUMBER(OFFSET('Sanitation Data'!$E$7,0,10*ROW('Sanitation Data'!E160))),CV166="No",ISNUMBER(OFFSET('Sanitation Data'!$E$7,0,10*ROW('Sanitation Data'!E160)))),CONCATENATE("[",ROUND(OFFSET('Sanitation Data'!$E$7,0,10*ROW('Sanitation Data'!E160)),0),"]"),IF(AND(ISNUMBER(OFFSET('Sanitation Data'!$E$7,0,10*ROW('Sanitation Data'!E160))),CV166="",ISNUMBER(OFFSET('Sanitation Data'!$E$7,0,10*ROW('Sanitation Data'!E160)))),OFFSET('Sanitation Data'!$E$7,0,10*ROW('Sanitation Data'!E160)),NA())))</f>
        <v>#N/A</v>
      </c>
      <c r="AH166" s="134" t="e">
        <f ca="1">+IF(AND(ISNUMBER(OFFSET('Sanitation Data'!$E$11,0,10*ROW('Sanitation Data'!E160))),CW166="Yes"),OFFSET('Sanitation Data'!$E$11,0,10*ROW('Sanitation Data'!E160)),IF(AND(ISNUMBER(OFFSET('Sanitation Data'!$E$11,0,10*ROW('Sanitation Data'!E160))),CW166="No",ISNUMBER(OFFSET('Sanitation Data'!$E$11,0,10*ROW('Sanitation Data'!E160)))),CONCATENATE("[",ROUND(OFFSET('Sanitation Data'!$E$11,0,10*ROW('Sanitation Data'!E160)),0),"]"),IF(AND(ISNUMBER(OFFSET('Sanitation Data'!$E$11,0,10*ROW('Sanitation Data'!E160))),CW166="",ISNUMBER(OFFSET('Sanitation Data'!$E$11,0,10*ROW('Sanitation Data'!E160)))),OFFSET('Sanitation Data'!$E$11,0,10*ROW('Sanitation Data'!E160)),NA())))</f>
        <v>#N/A</v>
      </c>
      <c r="AI166" s="134" t="e">
        <f ca="1">+IF(AND(ISNUMBER(OFFSET('Sanitation Data'!$E$12,0,10*ROW('Sanitation Data'!E160))),CX166="Yes"),OFFSET('Sanitation Data'!$E$12,0,10*ROW('Sanitation Data'!E160)),IF(AND(ISNUMBER(OFFSET('Sanitation Data'!$E$12,0,10*ROW('Sanitation Data'!E160))),CX166="No",ISNUMBER(OFFSET('Sanitation Data'!$E$12,0,10*ROW('Sanitation Data'!E160)))),CONCATENATE("[",ROUND(OFFSET('Sanitation Data'!$E$12,0,10*ROW('Sanitation Data'!E160)),0),"]"),IF(AND(ISNUMBER(OFFSET('Sanitation Data'!$E$12,0,10*ROW('Sanitation Data'!E160))),CX166="",ISNUMBER(OFFSET('Sanitation Data'!$E$12,0,10*ROW('Sanitation Data'!E160)))),OFFSET('Sanitation Data'!$E$12,0,10*ROW('Sanitation Data'!E160)),NA())))</f>
        <v>#N/A</v>
      </c>
      <c r="AJ166" s="134" t="e">
        <f ca="1">+IF(AND(ISNUMBER(OFFSET('Sanitation Data'!$E$13,0,10*ROW('Sanitation Data'!E160))),CY166="Yes"),OFFSET('Sanitation Data'!$E$13,0,10*ROW('Sanitation Data'!E160)),IF(AND(ISNUMBER(OFFSET('Sanitation Data'!$E$13,0,10*ROW('Sanitation Data'!E160))),CY166="No",ISNUMBER(OFFSET('Sanitation Data'!$E$13,0,10*ROW('Sanitation Data'!E160)))),CONCATENATE("[",ROUND(OFFSET('Sanitation Data'!$E$13,0,10*ROW('Sanitation Data'!E160)),0),"]"),IF(AND(ISNUMBER(OFFSET('Sanitation Data'!$E$13,0,10*ROW('Sanitation Data'!E160))),CY166="",ISNUMBER(OFFSET('Sanitation Data'!$E$13,0,10*ROW('Sanitation Data'!E160)))),OFFSET('Sanitation Data'!$E$13,0,10*ROW('Sanitation Data'!E160)),NA())))</f>
        <v>#N/A</v>
      </c>
      <c r="AK166" s="134" t="e">
        <f ca="1">+IF(AND(ISNUMBER(OFFSET('Sanitation Data'!$F$5,0,10*ROW('Sanitation Data'!F160))),CZ166="Yes"),100-OFFSET('Sanitation Data'!$F$5,0,10*ROW('Sanitation Data'!F160)),IF(AND(ISNUMBER(OFFSET('Sanitation Data'!$F$5,0,10*ROW('Sanitation Data'!F160))),CZ166="No",ISNUMBER(OFFSET('Sanitation Data'!$F$5,0,10*ROW('Sanitation Data'!F160)))),CONCATENATE("[",ROUND(100-OFFSET('Sanitation Data'!$F$5,0,10*ROW('Sanitation Data'!F160)),0),"]"),IF(AND(ISNUMBER(OFFSET('Sanitation Data'!$F$5,0,10*ROW('Sanitation Data'!F160))),CZ166="",ISNUMBER(OFFSET('Sanitation Data'!$F$5,0,10*ROW('Sanitation Data'!F160)))),100-OFFSET('Sanitation Data'!$F$5,0,10*ROW('Sanitation Data'!F160)),NA())))</f>
        <v>#N/A</v>
      </c>
      <c r="AL166" s="134" t="e">
        <f ca="1">+IF(AND(ISNUMBER(OFFSET('Sanitation Data'!$F$7,0,10*ROW('Sanitation Data'!F160))),DA166="Yes"),OFFSET('Sanitation Data'!$F$7,0,10*ROW('Sanitation Data'!F160)),IF(AND(ISNUMBER(OFFSET('Sanitation Data'!$F$7,0,10*ROW('Sanitation Data'!F160))),DA166="No",ISNUMBER(OFFSET('Sanitation Data'!$F$7,0,10*ROW('Sanitation Data'!F160)))),CONCATENATE("[",ROUND(OFFSET('Sanitation Data'!$F$7,0,10*ROW('Sanitation Data'!F160)),0),"]"),IF(AND(ISNUMBER(OFFSET('Sanitation Data'!$F$7,0,10*ROW('Sanitation Data'!F160))),DA166="",ISNUMBER(OFFSET('Sanitation Data'!$F$7,0,10*ROW('Sanitation Data'!F160)))),OFFSET('Sanitation Data'!$F$7,0,10*ROW('Sanitation Data'!F160)),NA())))</f>
        <v>#N/A</v>
      </c>
      <c r="AM166" s="134" t="e">
        <f ca="1">+IF(AND(ISNUMBER(OFFSET('Sanitation Data'!$F$11,0,10*ROW('Sanitation Data'!F160))),DB166="Yes"),OFFSET('Sanitation Data'!$F$11,0,10*ROW('Sanitation Data'!F160)),IF(AND(ISNUMBER(OFFSET('Sanitation Data'!$F$11,0,10*ROW('Sanitation Data'!F160))),DB166="No",ISNUMBER(OFFSET('Sanitation Data'!$F$11,0,10*ROW('Sanitation Data'!F160)))),CONCATENATE("[",ROUND(OFFSET('Sanitation Data'!$F$11,0,10*ROW('Sanitation Data'!F160)),0),"]"),IF(AND(ISNUMBER(OFFSET('Sanitation Data'!$F$11,0,10*ROW('Sanitation Data'!F160))),DB166="",ISNUMBER(OFFSET('Sanitation Data'!$F$11,0,10*ROW('Sanitation Data'!F160)))),OFFSET('Sanitation Data'!$F$11,0,10*ROW('Sanitation Data'!F160)),NA())))</f>
        <v>#N/A</v>
      </c>
      <c r="AN166" s="134" t="e">
        <f ca="1">+IF(AND(ISNUMBER(OFFSET('Sanitation Data'!$F$12,0,10*ROW('Sanitation Data'!F160))),DC166="Yes"),OFFSET('Sanitation Data'!$F$12,0,10*ROW('Sanitation Data'!F160)),IF(AND(ISNUMBER(OFFSET('Sanitation Data'!$F$12,0,10*ROW('Sanitation Data'!F160))),DC166="No",ISNUMBER(OFFSET('Sanitation Data'!$F$12,0,10*ROW('Sanitation Data'!F160)))),CONCATENATE("[",ROUND(OFFSET('Sanitation Data'!$F$12,0,10*ROW('Sanitation Data'!F160)),0),"]"),IF(AND(ISNUMBER(OFFSET('Sanitation Data'!$F$12,0,10*ROW('Sanitation Data'!F160))),DC166="",ISNUMBER(OFFSET('Sanitation Data'!$F$12,0,10*ROW('Sanitation Data'!F160)))),OFFSET('Sanitation Data'!$F$12,0,10*ROW('Sanitation Data'!F160)),NA())))</f>
        <v>#N/A</v>
      </c>
      <c r="AO166" s="134" t="e">
        <f ca="1">+IF(AND(ISNUMBER(OFFSET('Sanitation Data'!$F$13,0,10*ROW('Sanitation Data'!F160))),DD166="Yes"),OFFSET('Sanitation Data'!$F$13,0,10*ROW('Sanitation Data'!F160)),IF(AND(ISNUMBER(OFFSET('Sanitation Data'!$F$13,0,10*ROW('Sanitation Data'!F160))),DD166="No",ISNUMBER(OFFSET('Sanitation Data'!$F$13,0,10*ROW('Sanitation Data'!F160)))),CONCATENATE("[",ROUND(OFFSET('Sanitation Data'!$F$13,0,10*ROW('Sanitation Data'!F160)),0),"]"),IF(AND(ISNUMBER(OFFSET('Sanitation Data'!$F$13,0,10*ROW('Sanitation Data'!F160))),DD166="",ISNUMBER(OFFSET('Sanitation Data'!$F$13,0,10*ROW('Sanitation Data'!F160)))),OFFSET('Sanitation Data'!$F$13,0,10*ROW('Sanitation Data'!F160)),NA())))</f>
        <v>#N/A</v>
      </c>
      <c r="AP166" s="134" t="e">
        <f ca="1">+IF(AND(ISNUMBER(OFFSET('Sanitation Data'!$G$5,0,10*ROW('Sanitation Data'!G160))),DE166="Yes"),100-OFFSET('Sanitation Data'!$G$5,0,10*ROW('Sanitation Data'!G160)),IF(AND(ISNUMBER(OFFSET('Sanitation Data'!$G$5,0,10*ROW('Sanitation Data'!G160))),DE166="No",ISNUMBER(OFFSET('Sanitation Data'!$G$5,0,10*ROW('Sanitation Data'!G160)))),CONCATENATE("[",ROUND(100-OFFSET('Sanitation Data'!$G$5,0,10*ROW('Sanitation Data'!G160)),0),"]"),IF(AND(ISNUMBER(OFFSET('Sanitation Data'!$G$5,0,10*ROW('Sanitation Data'!G160))),DE166="",ISNUMBER(OFFSET('Sanitation Data'!$G$5,0,10*ROW('Sanitation Data'!G160)))),100-OFFSET('Sanitation Data'!$G$5,0,10*ROW('Sanitation Data'!G160)),NA())))</f>
        <v>#N/A</v>
      </c>
      <c r="AQ166" s="134" t="e">
        <f ca="1">+IF(AND(ISNUMBER(OFFSET('Sanitation Data'!$G$7,0,10*ROW('Sanitation Data'!G160))),DF166="Yes"),OFFSET('Sanitation Data'!$G$7,0,10*ROW('Sanitation Data'!G160)),IF(AND(ISNUMBER(OFFSET('Sanitation Data'!$G$7,0,10*ROW('Sanitation Data'!G160))),DF166="No",ISNUMBER(OFFSET('Sanitation Data'!$G$7,0,10*ROW('Sanitation Data'!G160)))),CONCATENATE("[",ROUND(OFFSET('Sanitation Data'!$G$7,0,10*ROW('Sanitation Data'!G160)),0),"]"),IF(AND(ISNUMBER(OFFSET('Sanitation Data'!$G$7,0,10*ROW('Sanitation Data'!G160))),DF166="",ISNUMBER(OFFSET('Sanitation Data'!$G$7,0,10*ROW('Sanitation Data'!G160)))),OFFSET('Sanitation Data'!$G$7,0,10*ROW('Sanitation Data'!G160)),NA())))</f>
        <v>#N/A</v>
      </c>
      <c r="AR166" s="134" t="e">
        <f ca="1">+IF(AND(ISNUMBER(OFFSET('Sanitation Data'!$G$11,0,10*ROW('Sanitation Data'!G160))),DG166="Yes"),OFFSET('Sanitation Data'!$G$11,0,10*ROW('Sanitation Data'!G160)),IF(AND(ISNUMBER(OFFSET('Sanitation Data'!$G$11,0,10*ROW('Sanitation Data'!G160))),DG166="No",ISNUMBER(OFFSET('Sanitation Data'!$G$11,0,10*ROW('Sanitation Data'!G160)))),CONCATENATE("[",ROUND(OFFSET('Sanitation Data'!$G$11,0,10*ROW('Sanitation Data'!G160)),0),"]"),IF(AND(ISNUMBER(OFFSET('Sanitation Data'!$G$11,0,10*ROW('Sanitation Data'!G160))),DG166="",ISNUMBER(OFFSET('Sanitation Data'!$G$11,0,10*ROW('Sanitation Data'!G160)))),OFFSET('Sanitation Data'!$G$11,0,10*ROW('Sanitation Data'!G160)),NA())))</f>
        <v>#N/A</v>
      </c>
      <c r="AS166" s="134" t="e">
        <f ca="1">+IF(AND(ISNUMBER(OFFSET('Sanitation Data'!$G$12,0,10*ROW('Sanitation Data'!G160))),DH166="Yes"),OFFSET('Sanitation Data'!$G$12,0,10*ROW('Sanitation Data'!G160)),IF(AND(ISNUMBER(OFFSET('Sanitation Data'!$G$12,0,10*ROW('Sanitation Data'!G160))),DH166="No",ISNUMBER(OFFSET('Sanitation Data'!$G$12,0,10*ROW('Sanitation Data'!G160)))),CONCATENATE("[",ROUND(OFFSET('Sanitation Data'!$G$12,0,10*ROW('Sanitation Data'!G160)),0),"]"),IF(AND(ISNUMBER(OFFSET('Sanitation Data'!$G$12,0,10*ROW('Sanitation Data'!G160))),DH166="",ISNUMBER(OFFSET('Sanitation Data'!$G$12,0,10*ROW('Sanitation Data'!G160)))),OFFSET('Sanitation Data'!$G$12,0,10*ROW('Sanitation Data'!G160)),NA())))</f>
        <v>#N/A</v>
      </c>
      <c r="AT166" s="134" t="e">
        <f ca="1">+IF(AND(ISNUMBER(OFFSET('Sanitation Data'!$G$13,0,10*ROW('Sanitation Data'!G160))),DI166="Yes"),OFFSET('Sanitation Data'!$G$13,0,10*ROW('Sanitation Data'!G160)),IF(AND(ISNUMBER(OFFSET('Sanitation Data'!$G$13,0,10*ROW('Sanitation Data'!G160))),DI166="No",ISNUMBER(OFFSET('Sanitation Data'!$G$13,0,10*ROW('Sanitation Data'!G160)))),CONCATENATE("[",ROUND(OFFSET('Sanitation Data'!$G$13,0,10*ROW('Sanitation Data'!G160)),0),"]"),IF(AND(ISNUMBER(OFFSET('Sanitation Data'!$G$13,0,10*ROW('Sanitation Data'!G160))),DI166="",ISNUMBER(OFFSET('Sanitation Data'!$G$13,0,10*ROW('Sanitation Data'!G160)))),OFFSET('Sanitation Data'!$G$13,0,10*ROW('Sanitation Data'!G160)),NA())))</f>
        <v>#N/A</v>
      </c>
      <c r="AU166" s="134" t="e">
        <f ca="1">+IF(AND(ISNUMBER(OFFSET('Sanitation Data'!$H$5,0,10*ROW('Sanitation Data'!H160))),DJ166="Yes"),100-OFFSET('Sanitation Data'!$H$5,0,10*ROW('Sanitation Data'!H160)),IF(AND(ISNUMBER(OFFSET('Sanitation Data'!$H$5,0,10*ROW('Sanitation Data'!H160))),DJ166="No",ISNUMBER(OFFSET('Sanitation Data'!$H$5,0,10*ROW('Sanitation Data'!H160)))),CONCATENATE("[",ROUND(100-OFFSET('Sanitation Data'!$H$5,0,10*ROW('Sanitation Data'!H160)),0),"]"),IF(AND(ISNUMBER(OFFSET('Sanitation Data'!$H$5,0,10*ROW('Sanitation Data'!H160))),DJ166="",ISNUMBER(OFFSET('Sanitation Data'!$H$5,0,10*ROW('Sanitation Data'!H160)))),100-OFFSET('Sanitation Data'!$H$5,0,10*ROW('Sanitation Data'!H160)),NA())))</f>
        <v>#N/A</v>
      </c>
      <c r="AV166" s="134" t="e">
        <f ca="1">+IF(AND(ISNUMBER(OFFSET('Sanitation Data'!$H$7,0,10*ROW('Sanitation Data'!H160))),DK166="Yes"),OFFSET('Sanitation Data'!$H$7,0,10*ROW('Sanitation Data'!H160)),IF(AND(ISNUMBER(OFFSET('Sanitation Data'!$H$7,0,10*ROW('Sanitation Data'!H160))),DK166="No",ISNUMBER(OFFSET('Sanitation Data'!$H$7,0,10*ROW('Sanitation Data'!H160)))),CONCATENATE("[",ROUND(OFFSET('Sanitation Data'!$H$7,0,10*ROW('Sanitation Data'!H160)),0),"]"),IF(AND(ISNUMBER(OFFSET('Sanitation Data'!$H$7,0,10*ROW('Sanitation Data'!H160))),DK166="",ISNUMBER(OFFSET('Sanitation Data'!$H$7,0,10*ROW('Sanitation Data'!H160)))),OFFSET('Sanitation Data'!$H$7,0,10*ROW('Sanitation Data'!H160)),NA())))</f>
        <v>#N/A</v>
      </c>
      <c r="AW166" s="134" t="e">
        <f ca="1">+IF(AND(ISNUMBER(OFFSET('Sanitation Data'!$H$11,0,10*ROW('Sanitation Data'!H160))),DL166="Yes"),OFFSET('Sanitation Data'!$H$11,0,10*ROW('Sanitation Data'!H160)),IF(AND(ISNUMBER(OFFSET('Sanitation Data'!$H$11,0,10*ROW('Sanitation Data'!H160))),DL166="No",ISNUMBER(OFFSET('Sanitation Data'!$H$11,0,10*ROW('Sanitation Data'!H160)))),CONCATENATE("[",ROUND(OFFSET('Sanitation Data'!$H$11,0,10*ROW('Sanitation Data'!H160)),0),"]"),IF(AND(ISNUMBER(OFFSET('Sanitation Data'!$H$11,0,10*ROW('Sanitation Data'!H160))),DL166="",ISNUMBER(OFFSET('Sanitation Data'!$H$11,0,10*ROW('Sanitation Data'!H160)))),OFFSET('Sanitation Data'!$H$11,0,10*ROW('Sanitation Data'!H160)),NA())))</f>
        <v>#N/A</v>
      </c>
      <c r="AX166" s="134" t="e">
        <f ca="1">+IF(AND(ISNUMBER(OFFSET('Sanitation Data'!$H$12,0,10*ROW('Sanitation Data'!H160))),DM166="Yes"),OFFSET('Sanitation Data'!$H$12,0,10*ROW('Sanitation Data'!H160)),IF(AND(ISNUMBER(OFFSET('Sanitation Data'!$H$12,0,10*ROW('Sanitation Data'!H160))),DM166="No",ISNUMBER(OFFSET('Sanitation Data'!$H$12,0,10*ROW('Sanitation Data'!H160)))),CONCATENATE("[",ROUND(OFFSET('Sanitation Data'!$H$12,0,10*ROW('Sanitation Data'!H160)),0),"]"),IF(AND(ISNUMBER(OFFSET('Sanitation Data'!$H$12,0,10*ROW('Sanitation Data'!H160))),DM166="",ISNUMBER(OFFSET('Sanitation Data'!$H$12,0,10*ROW('Sanitation Data'!H160)))),OFFSET('Sanitation Data'!$H$12,0,10*ROW('Sanitation Data'!H160)),NA())))</f>
        <v>#N/A</v>
      </c>
      <c r="AY166" s="134" t="e">
        <f ca="1">+IF(AND(ISNUMBER(OFFSET('Sanitation Data'!$H$13,0,10*ROW('Sanitation Data'!H160))),DN166="Yes"),OFFSET('Sanitation Data'!$H$13,0,10*ROW('Sanitation Data'!H160)),IF(AND(ISNUMBER(OFFSET('Sanitation Data'!$H$13,0,10*ROW('Sanitation Data'!H160))),DN166="No",ISNUMBER(OFFSET('Sanitation Data'!$H$13,0,10*ROW('Sanitation Data'!H160)))),CONCATENATE("[",ROUND(OFFSET('Sanitation Data'!$H$13,0,10*ROW('Sanitation Data'!H160)),0),"]"),IF(AND(ISNUMBER(OFFSET('Sanitation Data'!$H$13,0,10*ROW('Sanitation Data'!H160))),DN166="",ISNUMBER(OFFSET('Sanitation Data'!$H$13,0,10*ROW('Sanitation Data'!H160)))),OFFSET('Sanitation Data'!$H$13,0,10*ROW('Sanitation Data'!H160)),NA())))</f>
        <v>#N/A</v>
      </c>
      <c r="AZ166" s="135" t="e">
        <f ca="1">+IF(AND(ISNUMBER(OFFSET('Hygiene Data'!$C$6,0,10*ROW('Hygiene Data'!C160))),DO166="Yes"),OFFSET('Hygiene Data'!$C$6,0,10*ROW('Hygiene Data'!C160)),IF(AND(ISNUMBER(OFFSET('Hygiene Data'!$C$6,0,10*ROW('Hygiene Data'!C160))),DO166="No",ISNUMBER(OFFSET('Hygiene Data'!$C$6,0,10*ROW('Hygiene Data'!C160)))),CONCATENATE("[",ROUND(OFFSET('Hygiene Data'!$C$6,0,10*ROW('Hygiene Data'!C160)),0),"]"),IF(AND(ISNUMBER(OFFSET('Hygiene Data'!$C$6,0,10*ROW('Hygiene Data'!C160))),DO166="",ISNUMBER(OFFSET('Hygiene Data'!$C$6,0,10*ROW('Hygiene Data'!C160)))),OFFSET('Hygiene Data'!$C$6,0,10*ROW('Hygiene Data'!C160)),NA())))</f>
        <v>#N/A</v>
      </c>
      <c r="BA166" s="135" t="e">
        <f ca="1">+IF(AND(ISNUMBER(OFFSET('Hygiene Data'!$C$8,0,10*ROW('Hygiene Data'!C160))),DP166="Yes"),OFFSET('Hygiene Data'!$C$8,0,10*ROW('Hygiene Data'!C160)),IF(AND(ISNUMBER(OFFSET('Hygiene Data'!$C$8,0,10*ROW('Hygiene Data'!C160))),DP166="No",ISNUMBER(OFFSET('Hygiene Data'!$C$8,0,10*ROW('Hygiene Data'!C160)))),CONCATENATE("[",ROUND(OFFSET('Hygiene Data'!$C$8,0,10*ROW('Hygiene Data'!C160)),0),"]"),IF(AND(ISNUMBER(OFFSET('Hygiene Data'!$C$8,0,10*ROW('Hygiene Data'!C160))),DP166="",ISNUMBER(OFFSET('Hygiene Data'!$C$8,0,10*ROW('Hygiene Data'!C160)))),OFFSET('Hygiene Data'!$C$8,0,10*ROW('Hygiene Data'!C160)),NA())))</f>
        <v>#N/A</v>
      </c>
      <c r="BB166" s="135" t="e">
        <f ca="1">+IF(AND(ISNUMBER(OFFSET('Hygiene Data'!$C$10,0,10*ROW('Hygiene Data'!C160))),DQ166="Yes"),OFFSET('Hygiene Data'!$C$10,0,10*ROW('Hygiene Data'!C160)),IF(AND(ISNUMBER(OFFSET('Hygiene Data'!$C$10,0,10*ROW('Hygiene Data'!C160))),DQ166="No",ISNUMBER(OFFSET('Hygiene Data'!$C$10,0,10*ROW('Hygiene Data'!C160)))),CONCATENATE("[",ROUND(OFFSET('Hygiene Data'!$C$10,0,10*ROW('Hygiene Data'!C160)),0),"]"),IF(AND(ISNUMBER(OFFSET('Hygiene Data'!$C$10,0,10*ROW('Hygiene Data'!C160))),DQ166="",ISNUMBER(OFFSET('Hygiene Data'!$C$10,0,10*ROW('Hygiene Data'!C160)))),OFFSET('Hygiene Data'!$C$10,0,10*ROW('Hygiene Data'!C160)),NA())))</f>
        <v>#N/A</v>
      </c>
      <c r="BC166" s="135" t="e">
        <f ca="1">+IF(AND(ISNUMBER(OFFSET('Hygiene Data'!$D$6,0,10*ROW('Hygiene Data'!D160))),DR166="Yes"),OFFSET('Hygiene Data'!$D$6,0,10*ROW('Hygiene Data'!D160)),IF(AND(ISNUMBER(OFFSET('Hygiene Data'!$D$6,0,10*ROW('Hygiene Data'!D160))),DR166="No",ISNUMBER(OFFSET('Hygiene Data'!$D$6,0,10*ROW('Hygiene Data'!D160)))),CONCATENATE("[",ROUND(OFFSET('Hygiene Data'!$D$6,0,10*ROW('Hygiene Data'!D160)),0),"]"),IF(AND(ISNUMBER(OFFSET('Hygiene Data'!$D$6,0,10*ROW('Hygiene Data'!D160))),DR166="",ISNUMBER(OFFSET('Hygiene Data'!$D$6,0,10*ROW('Hygiene Data'!D160)))),OFFSET('Hygiene Data'!$D$6,0,10*ROW('Hygiene Data'!D160)),NA())))</f>
        <v>#N/A</v>
      </c>
      <c r="BD166" s="135" t="e">
        <f ca="1">+IF(AND(ISNUMBER(OFFSET('Hygiene Data'!$D$8,0,10*ROW('Hygiene Data'!D160))),DS166="Yes"),OFFSET('Hygiene Data'!$D$8,0,10*ROW('Hygiene Data'!D160)),IF(AND(ISNUMBER(OFFSET('Hygiene Data'!$D$8,0,10*ROW('Hygiene Data'!D160))),DS166="No",ISNUMBER(OFFSET('Hygiene Data'!$D$8,0,10*ROW('Hygiene Data'!D160)))),CONCATENATE("[",ROUND(OFFSET('Hygiene Data'!$D$8,0,10*ROW('Hygiene Data'!D160)),0),"]"),IF(AND(ISNUMBER(OFFSET('Hygiene Data'!$D$8,0,10*ROW('Hygiene Data'!D160))),DS166="",ISNUMBER(OFFSET('Hygiene Data'!$D$8,0,10*ROW('Hygiene Data'!D160)))),OFFSET('Hygiene Data'!$D$8,0,10*ROW('Hygiene Data'!D160)),NA())))</f>
        <v>#N/A</v>
      </c>
      <c r="BE166" s="135" t="e">
        <f ca="1">+IF(AND(ISNUMBER(OFFSET('Hygiene Data'!$D$10,0,10*ROW('Hygiene Data'!D160))),DT166="Yes"),OFFSET('Hygiene Data'!$D$10,0,10*ROW('Hygiene Data'!D160)),IF(AND(ISNUMBER(OFFSET('Hygiene Data'!$D$10,0,10*ROW('Hygiene Data'!D160))),DT166="No",ISNUMBER(OFFSET('Hygiene Data'!$D$10,0,10*ROW('Hygiene Data'!D160)))),CONCATENATE("[",ROUND(OFFSET('Hygiene Data'!$D$10,0,10*ROW('Hygiene Data'!D160)),0),"]"),IF(AND(ISNUMBER(OFFSET('Hygiene Data'!$D$10,0,10*ROW('Hygiene Data'!D160))),DT166="",ISNUMBER(OFFSET('Hygiene Data'!$D$10,0,10*ROW('Hygiene Data'!D160)))),OFFSET('Hygiene Data'!$D$10,0,10*ROW('Hygiene Data'!D160)),NA())))</f>
        <v>#N/A</v>
      </c>
      <c r="BF166" s="135" t="e">
        <f ca="1">+IF(AND(ISNUMBER(OFFSET('Hygiene Data'!$E$6,0,10*ROW('Hygiene Data'!E160))),DU166="Yes"),OFFSET('Hygiene Data'!$E$6,0,10*ROW('Hygiene Data'!E160)),IF(AND(ISNUMBER(OFFSET('Hygiene Data'!$E$6,0,10*ROW('Hygiene Data'!E160))),DU166="No",ISNUMBER(OFFSET('Hygiene Data'!$E$6,0,10*ROW('Hygiene Data'!E160)))),CONCATENATE("[",ROUND(OFFSET('Hygiene Data'!$E$6,0,10*ROW('Hygiene Data'!E160)),0),"]"),IF(AND(ISNUMBER(OFFSET('Hygiene Data'!$E$6,0,10*ROW('Hygiene Data'!E160))),DU166="",ISNUMBER(OFFSET('Hygiene Data'!$E$6,0,10*ROW('Hygiene Data'!E160)))),OFFSET('Hygiene Data'!$E$6,0,10*ROW('Hygiene Data'!E160)),NA())))</f>
        <v>#N/A</v>
      </c>
      <c r="BG166" s="135" t="e">
        <f ca="1">+IF(AND(ISNUMBER(OFFSET('Hygiene Data'!$E$8,0,10*ROW('Hygiene Data'!E160))),DV166="Yes"),OFFSET('Hygiene Data'!$E$8,0,10*ROW('Hygiene Data'!E160)),IF(AND(ISNUMBER(OFFSET('Hygiene Data'!$E$8,0,10*ROW('Hygiene Data'!E160))),DV166="No",ISNUMBER(OFFSET('Hygiene Data'!$E$8,0,10*ROW('Hygiene Data'!E160)))),CONCATENATE("[",ROUND(OFFSET('Hygiene Data'!$E$8,0,10*ROW('Hygiene Data'!E160)),0),"]"),IF(AND(ISNUMBER(OFFSET('Hygiene Data'!$E$8,0,10*ROW('Hygiene Data'!E160))),DV166="",ISNUMBER(OFFSET('Hygiene Data'!$E$8,0,10*ROW('Hygiene Data'!E160)))),OFFSET('Hygiene Data'!$E$8,0,10*ROW('Hygiene Data'!E160)),NA())))</f>
        <v>#N/A</v>
      </c>
      <c r="BH166" s="135" t="e">
        <f ca="1">+IF(AND(ISNUMBER(OFFSET('Hygiene Data'!$E$10,0,10*ROW('Hygiene Data'!E160))),DW166="Yes"),OFFSET('Hygiene Data'!$E$10,0,10*ROW('Hygiene Data'!E160)),IF(AND(ISNUMBER(OFFSET('Hygiene Data'!$E$10,0,10*ROW('Hygiene Data'!E160))),DW166="No",ISNUMBER(OFFSET('Hygiene Data'!$E$10,0,10*ROW('Hygiene Data'!E160)))),CONCATENATE("[",ROUND(OFFSET('Hygiene Data'!$E$10,0,10*ROW('Hygiene Data'!E160)),0),"]"),IF(AND(ISNUMBER(OFFSET('Hygiene Data'!$E$10,0,10*ROW('Hygiene Data'!E160))),DW166="",ISNUMBER(OFFSET('Hygiene Data'!$E$10,0,10*ROW('Hygiene Data'!E160)))),OFFSET('Hygiene Data'!$E$10,0,10*ROW('Hygiene Data'!E160)),NA())))</f>
        <v>#N/A</v>
      </c>
      <c r="BI166" s="135" t="e">
        <f ca="1">+IF(AND(ISNUMBER(OFFSET('Hygiene Data'!$F$6,0,10*ROW('Hygiene Data'!F160))),DX166="Yes"),OFFSET('Hygiene Data'!$F$6,0,10*ROW('Hygiene Data'!F160)),IF(AND(ISNUMBER(OFFSET('Hygiene Data'!$F$6,0,10*ROW('Hygiene Data'!F160))),DX166="No",ISNUMBER(OFFSET('Hygiene Data'!$F$6,0,10*ROW('Hygiene Data'!F160)))),CONCATENATE("[",ROUND(OFFSET('Hygiene Data'!$F$6,0,10*ROW('Hygiene Data'!F160)),0),"]"),IF(AND(ISNUMBER(OFFSET('Hygiene Data'!$F$6,0,10*ROW('Hygiene Data'!F160))),DX166="",ISNUMBER(OFFSET('Hygiene Data'!$F$6,0,10*ROW('Hygiene Data'!F160)))),OFFSET('Hygiene Data'!$F$6,0,10*ROW('Hygiene Data'!F160)),NA())))</f>
        <v>#N/A</v>
      </c>
      <c r="BJ166" s="135" t="e">
        <f ca="1">+IF(AND(ISNUMBER(OFFSET('Hygiene Data'!$F$8,0,10*ROW('Hygiene Data'!F160))),DY166="Yes"),OFFSET('Hygiene Data'!$F$8,0,10*ROW('Hygiene Data'!F160)),IF(AND(ISNUMBER(OFFSET('Hygiene Data'!$F$8,0,10*ROW('Hygiene Data'!F160))),DY166="No",ISNUMBER(OFFSET('Hygiene Data'!$F$8,0,10*ROW('Hygiene Data'!F160)))),CONCATENATE("[",ROUND(OFFSET('Hygiene Data'!$F$8,0,10*ROW('Hygiene Data'!F160)),0),"]"),IF(AND(ISNUMBER(OFFSET('Hygiene Data'!$F$8,0,10*ROW('Hygiene Data'!F160))),DY166="",ISNUMBER(OFFSET('Hygiene Data'!$F$8,0,10*ROW('Hygiene Data'!F160)))),OFFSET('Hygiene Data'!$F$8,0,10*ROW('Hygiene Data'!F160)),NA())))</f>
        <v>#N/A</v>
      </c>
      <c r="BK166" s="135" t="e">
        <f ca="1">+IF(AND(ISNUMBER(OFFSET('Hygiene Data'!$F$10,0,10*ROW('Hygiene Data'!F160))),DZ166="Yes"),OFFSET('Hygiene Data'!$F$10,0,10*ROW('Hygiene Data'!F160)),IF(AND(ISNUMBER(OFFSET('Hygiene Data'!$F$10,0,10*ROW('Hygiene Data'!F160))),DZ166="No",ISNUMBER(OFFSET('Hygiene Data'!$F$10,0,10*ROW('Hygiene Data'!F160)))),CONCATENATE("[",ROUND(OFFSET('Hygiene Data'!$F$10,0,10*ROW('Hygiene Data'!F160)),0),"]"),IF(AND(ISNUMBER(OFFSET('Hygiene Data'!$F$10,0,10*ROW('Hygiene Data'!F160))),DZ166="",ISNUMBER(OFFSET('Hygiene Data'!$F$10,0,10*ROW('Hygiene Data'!F160)))),OFFSET('Hygiene Data'!$F$10,0,10*ROW('Hygiene Data'!F160)),NA())))</f>
        <v>#N/A</v>
      </c>
      <c r="BL166" s="135" t="e">
        <f ca="1">+IF(AND(ISNUMBER(OFFSET('Hygiene Data'!$G$6,0,10*ROW('Hygiene Data'!G160))),EA166="Yes"),OFFSET('Hygiene Data'!$G$6,0,10*ROW('Hygiene Data'!G160)),IF(AND(ISNUMBER(OFFSET('Hygiene Data'!$G$6,0,10*ROW('Hygiene Data'!G160))),EA166="No",ISNUMBER(OFFSET('Hygiene Data'!$G$6,0,10*ROW('Hygiene Data'!G160)))),CONCATENATE("[",ROUND(OFFSET('Hygiene Data'!$G$6,0,10*ROW('Hygiene Data'!G160)),0),"]"),IF(AND(ISNUMBER(OFFSET('Hygiene Data'!$G$6,0,10*ROW('Hygiene Data'!G160))),EA166="",ISNUMBER(OFFSET('Hygiene Data'!$G$6,0,10*ROW('Hygiene Data'!G160)))),OFFSET('Hygiene Data'!$G$6,0,10*ROW('Hygiene Data'!G160)),NA())))</f>
        <v>#N/A</v>
      </c>
      <c r="BM166" s="135" t="e">
        <f ca="1">+IF(AND(ISNUMBER(OFFSET('Hygiene Data'!$G$8,0,10*ROW('Hygiene Data'!G160))),EB166="Yes"),OFFSET('Hygiene Data'!$G$8,0,10*ROW('Hygiene Data'!G160)),IF(AND(ISNUMBER(OFFSET('Hygiene Data'!$G$8,0,10*ROW('Hygiene Data'!G160))),EB166="No",ISNUMBER(OFFSET('Hygiene Data'!$G$8,0,10*ROW('Hygiene Data'!G160)))),CONCATENATE("[",ROUND(OFFSET('Hygiene Data'!$G$8,0,10*ROW('Hygiene Data'!G160)),0),"]"),IF(AND(ISNUMBER(OFFSET('Hygiene Data'!$G$8,0,10*ROW('Hygiene Data'!G160))),EB166="",ISNUMBER(OFFSET('Hygiene Data'!$G$8,0,10*ROW('Hygiene Data'!G160)))),OFFSET('Hygiene Data'!$G$8,0,10*ROW('Hygiene Data'!G160)),NA())))</f>
        <v>#N/A</v>
      </c>
      <c r="BN166" s="135" t="e">
        <f ca="1">+IF(AND(ISNUMBER(OFFSET('Hygiene Data'!$G$10,0,10*ROW('Hygiene Data'!G160))),EC166="Yes"),OFFSET('Hygiene Data'!$G$10,0,10*ROW('Hygiene Data'!G160)),IF(AND(ISNUMBER(OFFSET('Hygiene Data'!$G$10,0,10*ROW('Hygiene Data'!G160))),EC166="No",ISNUMBER(OFFSET('Hygiene Data'!$G$10,0,10*ROW('Hygiene Data'!G160)))),CONCATENATE("[",ROUND(OFFSET('Hygiene Data'!$G$10,0,10*ROW('Hygiene Data'!G160)),0),"]"),IF(AND(ISNUMBER(OFFSET('Hygiene Data'!$G$10,0,10*ROW('Hygiene Data'!G160))),EC166="",ISNUMBER(OFFSET('Hygiene Data'!$G$10,0,10*ROW('Hygiene Data'!G160)))),OFFSET('Hygiene Data'!$G$10,0,10*ROW('Hygiene Data'!G160)),NA())))</f>
        <v>#N/A</v>
      </c>
      <c r="BO166" s="135" t="e">
        <f ca="1">+IF(AND(ISNUMBER(OFFSET('Hygiene Data'!$H$6,0,10*ROW('Hygiene Data'!H160))),ED166="Yes"),OFFSET('Hygiene Data'!$H$6,0,10*ROW('Hygiene Data'!H160)),IF(AND(ISNUMBER(OFFSET('Hygiene Data'!$H$6,0,10*ROW('Hygiene Data'!H160))),ED166="No",ISNUMBER(OFFSET('Hygiene Data'!$H$6,0,10*ROW('Hygiene Data'!H160)))),CONCATENATE("[",ROUND(OFFSET('Hygiene Data'!$H$6,0,10*ROW('Hygiene Data'!H160)),0),"]"),IF(AND(ISNUMBER(OFFSET('Hygiene Data'!$H$6,0,10*ROW('Hygiene Data'!H160))),ED166="",ISNUMBER(OFFSET('Hygiene Data'!$H$6,0,10*ROW('Hygiene Data'!H160)))),OFFSET('Hygiene Data'!$H$6,0,10*ROW('Hygiene Data'!H160)),NA())))</f>
        <v>#N/A</v>
      </c>
      <c r="BP166" s="135" t="e">
        <f ca="1">+IF(AND(ISNUMBER(OFFSET('Hygiene Data'!$H$8,0,10*ROW('Hygiene Data'!H160))),EE166="Yes"),OFFSET('Hygiene Data'!$H$8,0,10*ROW('Hygiene Data'!H160)),IF(AND(ISNUMBER(OFFSET('Hygiene Data'!$H$8,0,10*ROW('Hygiene Data'!H160))),EE166="No",ISNUMBER(OFFSET('Hygiene Data'!$H$8,0,10*ROW('Hygiene Data'!H160)))),CONCATENATE("[",ROUND(OFFSET('Hygiene Data'!$H$8,0,10*ROW('Hygiene Data'!H160)),0),"]"),IF(AND(ISNUMBER(OFFSET('Hygiene Data'!$H$8,0,10*ROW('Hygiene Data'!H160))),EE166="",ISNUMBER(OFFSET('Hygiene Data'!$H$8,0,10*ROW('Hygiene Data'!H160)))),OFFSET('Hygiene Data'!$H$8,0,10*ROW('Hygiene Data'!H160)),NA())))</f>
        <v>#N/A</v>
      </c>
      <c r="BQ166" s="135" t="e">
        <f ca="1">+IF(AND(ISNUMBER(OFFSET('Hygiene Data'!$H$10,0,10*ROW('Hygiene Data'!H160))),EF166="Yes"),OFFSET('Hygiene Data'!$H$10,0,10*ROW('Hygiene Data'!H160)),IF(AND(ISNUMBER(OFFSET('Hygiene Data'!$H$10,0,10*ROW('Hygiene Data'!H160))),EF166="No",ISNUMBER(OFFSET('Hygiene Data'!$H$10,0,10*ROW('Hygiene Data'!H160)))),CONCATENATE("[",ROUND(OFFSET('Hygiene Data'!$H$10,0,10*ROW('Hygiene Data'!H160)),0),"]"),IF(AND(ISNUMBER(OFFSET('Hygiene Data'!$H$10,0,10*ROW('Hygiene Data'!H160))),EF166="",ISNUMBER(OFFSET('Hygiene Data'!$H$10,0,10*ROW('Hygiene Data'!H160)))),OFFSET('Hygiene Data'!$H$10,0,10*ROW('Hygiene Data'!H160)),NA())))</f>
        <v>#N/A</v>
      </c>
      <c r="BS166" s="34" t="str">
        <f ca="1">+IF(OFFSET('Water Data'!$C$28,0,10*ROW('Water Data'!C160))="","",OFFSET('Water Data'!$C$28,0,10*ROW('Water Data'!C160)))</f>
        <v/>
      </c>
      <c r="BT166" s="34" t="str">
        <f ca="1">+IF(OFFSET('Water Data'!$C$29,0,10*ROW('Water Data'!C160))="","",OFFSET('Water Data'!$C$29,0,10*ROW('Water Data'!C160)))</f>
        <v/>
      </c>
      <c r="BU166" s="34" t="str">
        <f ca="1">+IF(OFFSET('Water Data'!$C$30,0,10*ROW('Water Data'!C160))="","",OFFSET('Water Data'!$C$30,0,10*ROW('Water Data'!C160)))</f>
        <v/>
      </c>
      <c r="BV166" s="34" t="str">
        <f ca="1">+IF(OFFSET('Water Data'!$D$28,0,10*ROW('Water Data'!D160))="","",OFFSET('Water Data'!$D$28,0,10*ROW('Water Data'!D160)))</f>
        <v/>
      </c>
      <c r="BW166" s="34" t="str">
        <f ca="1">+IF(OFFSET('Water Data'!$D$29,0,10*ROW('Water Data'!D160))="","",OFFSET('Water Data'!$D$29,0,10*ROW('Water Data'!D160)))</f>
        <v/>
      </c>
      <c r="BX166" s="34" t="str">
        <f ca="1">+IF(OFFSET('Water Data'!$D$30,0,10*ROW('Water Data'!D160))="","",OFFSET('Water Data'!$D$30,0,10*ROW('Water Data'!D160)))</f>
        <v/>
      </c>
      <c r="BY166" s="34" t="str">
        <f ca="1">+IF(OFFSET('Water Data'!$E$28,0,10*ROW('Water Data'!E160))="","",OFFSET('Water Data'!$E$28,0,10*ROW('Water Data'!E160)))</f>
        <v/>
      </c>
      <c r="BZ166" s="34" t="str">
        <f ca="1">+IF(OFFSET('Water Data'!$E$29,0,10*ROW('Water Data'!E160))="","",OFFSET('Water Data'!$E$29,0,10*ROW('Water Data'!E160)))</f>
        <v/>
      </c>
      <c r="CA166" s="34" t="str">
        <f ca="1">+IF(OFFSET('Water Data'!$E$30,0,10*ROW('Water Data'!E160))="","",OFFSET('Water Data'!$E$30,0,10*ROW('Water Data'!E160)))</f>
        <v/>
      </c>
      <c r="CB166" s="34" t="str">
        <f ca="1">+IF(OFFSET('Water Data'!$F$28,0,10*ROW('Water Data'!F160))="","",OFFSET('Water Data'!$F$28,0,10*ROW('Water Data'!F160)))</f>
        <v/>
      </c>
      <c r="CC166" s="34" t="str">
        <f ca="1">+IF(OFFSET('Water Data'!$F$29,0,10*ROW('Water Data'!F160))="","",OFFSET('Water Data'!$F$29,0,10*ROW('Water Data'!F160)))</f>
        <v/>
      </c>
      <c r="CD166" s="34" t="str">
        <f ca="1">+IF(OFFSET('Water Data'!$F$30,0,10*ROW('Water Data'!F160))="","",OFFSET('Water Data'!$F$30,0,10*ROW('Water Data'!F160)))</f>
        <v/>
      </c>
      <c r="CE166" s="34" t="str">
        <f ca="1">+IF(OFFSET('Water Data'!$G$28,0,10*ROW('Water Data'!G160))="","",OFFSET('Water Data'!$G$28,0,10*ROW('Water Data'!G160)))</f>
        <v/>
      </c>
      <c r="CF166" s="34" t="str">
        <f ca="1">+IF(OFFSET('Water Data'!$G$29,0,10*ROW('Water Data'!G160))="","",OFFSET('Water Data'!$G$29,0,10*ROW('Water Data'!G160)))</f>
        <v/>
      </c>
      <c r="CG166" s="34" t="str">
        <f ca="1">+IF(OFFSET('Water Data'!$G$30,0,10*ROW('Water Data'!G160))="","",OFFSET('Water Data'!$G$30,0,10*ROW('Water Data'!G160)))</f>
        <v/>
      </c>
      <c r="CH166" s="34" t="str">
        <f ca="1">+IF(OFFSET('Water Data'!$H$28,0,10*ROW('Water Data'!H160))="","",OFFSET('Water Data'!$H$28,0,10*ROW('Water Data'!H160)))</f>
        <v/>
      </c>
      <c r="CI166" s="34" t="str">
        <f ca="1">+IF(OFFSET('Water Data'!$H$29,0,10*ROW('Water Data'!H160))="","",OFFSET('Water Data'!$H$29,0,10*ROW('Water Data'!H160)))</f>
        <v/>
      </c>
      <c r="CJ166" s="34" t="str">
        <f ca="1">+IF(OFFSET('Water Data'!$H$30,0,10*ROW('Water Data'!H160))="","",OFFSET('Water Data'!$H$30,0,10*ROW('Water Data'!H160)))</f>
        <v/>
      </c>
      <c r="CK166" s="34" t="str">
        <f ca="1">+IF(OFFSET('Sanitation Data'!$C$29,0,10*ROW('Sanitation Data'!C160))="","",OFFSET('Sanitation Data'!$C$29,0,10*ROW('Sanitation Data'!C160)))</f>
        <v/>
      </c>
      <c r="CL166" s="34" t="str">
        <f ca="1">+IF(OFFSET('Sanitation Data'!$C$30,0,10*ROW('Sanitation Data'!C160))="","",OFFSET('Sanitation Data'!$C$30,0,10*ROW('Sanitation Data'!C160)))</f>
        <v/>
      </c>
      <c r="CM166" s="34" t="str">
        <f ca="1">+IF(OFFSET('Sanitation Data'!$C$31,0,10*ROW('Sanitation Data'!C160))="","",OFFSET('Sanitation Data'!$C$31,0,10*ROW('Sanitation Data'!C160)))</f>
        <v/>
      </c>
      <c r="CN166" s="34" t="str">
        <f ca="1">+IF(OFFSET('Sanitation Data'!$C$32,0,10*ROW('Sanitation Data'!C160))="","",OFFSET('Sanitation Data'!$C$32,0,10*ROW('Sanitation Data'!C160)))</f>
        <v/>
      </c>
      <c r="CO166" s="34" t="str">
        <f ca="1">+IF(OFFSET('Sanitation Data'!$C$33,0,10*ROW('Sanitation Data'!C160))="","",OFFSET('Sanitation Data'!$C$33,0,10*ROW('Sanitation Data'!C160)))</f>
        <v/>
      </c>
      <c r="CP166" s="34" t="str">
        <f ca="1">+IF(OFFSET('Sanitation Data'!$D$29,0,10*ROW('Sanitation Data'!D160))="","",OFFSET('Sanitation Data'!$D$29,0,10*ROW('Sanitation Data'!D160)))</f>
        <v/>
      </c>
      <c r="CQ166" s="34" t="str">
        <f ca="1">+IF(OFFSET('Sanitation Data'!$D$30,0,10*ROW('Sanitation Data'!D160))="","",OFFSET('Sanitation Data'!$D$30,0,10*ROW('Sanitation Data'!D160)))</f>
        <v/>
      </c>
      <c r="CR166" s="34" t="str">
        <f ca="1">+IF(OFFSET('Sanitation Data'!$D$31,0,10*ROW('Sanitation Data'!D160))="","",OFFSET('Sanitation Data'!$D$31,0,10*ROW('Sanitation Data'!D160)))</f>
        <v/>
      </c>
      <c r="CS166" s="34" t="str">
        <f ca="1">+IF(OFFSET('Sanitation Data'!$D$32,0,10*ROW('Sanitation Data'!D160))="","",OFFSET('Sanitation Data'!$D$32,0,10*ROW('Sanitation Data'!D160)))</f>
        <v/>
      </c>
      <c r="CT166" s="34" t="str">
        <f ca="1">+IF(OFFSET('Sanitation Data'!$D$33,0,10*ROW('Sanitation Data'!D160))="","",OFFSET('Sanitation Data'!$D$33,0,10*ROW('Sanitation Data'!D160)))</f>
        <v/>
      </c>
      <c r="CU166" s="34" t="str">
        <f ca="1">+IF(OFFSET('Sanitation Data'!$E$29,0,10*ROW('Sanitation Data'!E160))="","",OFFSET('Sanitation Data'!$E$29,0,10*ROW('Sanitation Data'!E160)))</f>
        <v/>
      </c>
      <c r="CV166" s="34" t="str">
        <f ca="1">+IF(OFFSET('Sanitation Data'!$E$30,0,10*ROW('Sanitation Data'!E160))="","",OFFSET('Sanitation Data'!$E$30,0,10*ROW('Sanitation Data'!E160)))</f>
        <v/>
      </c>
      <c r="CW166" s="34" t="str">
        <f ca="1">+IF(OFFSET('Sanitation Data'!$E$31,0,10*ROW('Sanitation Data'!E160))="","",OFFSET('Sanitation Data'!$E$31,0,10*ROW('Sanitation Data'!E160)))</f>
        <v/>
      </c>
      <c r="CX166" s="34" t="str">
        <f ca="1">+IF(OFFSET('Sanitation Data'!$E$32,0,10*ROW('Sanitation Data'!E160))="","",OFFSET('Sanitation Data'!$E$32,0,10*ROW('Sanitation Data'!E160)))</f>
        <v/>
      </c>
      <c r="CY166" s="34" t="str">
        <f ca="1">+IF(OFFSET('Sanitation Data'!$E$33,0,10*ROW('Sanitation Data'!E160))="","",OFFSET('Sanitation Data'!$E$33,0,10*ROW('Sanitation Data'!E160)))</f>
        <v/>
      </c>
      <c r="CZ166" s="34" t="str">
        <f ca="1">+IF(OFFSET('Sanitation Data'!$F$29,0,10*ROW('Sanitation Data'!F160))="","",OFFSET('Sanitation Data'!$F$29,0,10*ROW('Sanitation Data'!F160)))</f>
        <v/>
      </c>
      <c r="DA166" s="34" t="str">
        <f ca="1">+IF(OFFSET('Sanitation Data'!$F$30,0,10*ROW('Sanitation Data'!F160))="","",OFFSET('Sanitation Data'!$F$30,0,10*ROW('Sanitation Data'!F160)))</f>
        <v/>
      </c>
      <c r="DB166" s="34" t="str">
        <f ca="1">+IF(OFFSET('Sanitation Data'!$F$31,0,10*ROW('Sanitation Data'!F160))="","",OFFSET('Sanitation Data'!$F$31,0,10*ROW('Sanitation Data'!F160)))</f>
        <v/>
      </c>
      <c r="DC166" s="34" t="str">
        <f ca="1">+IF(OFFSET('Sanitation Data'!$F$32,0,10*ROW('Sanitation Data'!F160))="","",OFFSET('Sanitation Data'!$F$32,0,10*ROW('Sanitation Data'!F160)))</f>
        <v/>
      </c>
      <c r="DD166" s="34" t="str">
        <f ca="1">+IF(OFFSET('Sanitation Data'!$F$33,0,10*ROW('Sanitation Data'!F160))="","",OFFSET('Sanitation Data'!$F$33,0,10*ROW('Sanitation Data'!F160)))</f>
        <v/>
      </c>
      <c r="DE166" s="34" t="str">
        <f ca="1">+IF(OFFSET('Sanitation Data'!$G$29,0,10*ROW('Sanitation Data'!G160))="","",OFFSET('Sanitation Data'!$G$29,0,10*ROW('Sanitation Data'!G160)))</f>
        <v/>
      </c>
      <c r="DF166" s="34" t="str">
        <f ca="1">+IF(OFFSET('Sanitation Data'!$G$30,0,10*ROW('Sanitation Data'!G160))="","",OFFSET('Sanitation Data'!$G$30,0,10*ROW('Sanitation Data'!G160)))</f>
        <v/>
      </c>
      <c r="DG166" s="34" t="str">
        <f ca="1">+IF(OFFSET('Sanitation Data'!$G$31,0,10*ROW('Sanitation Data'!G160))="","",OFFSET('Sanitation Data'!$G$31,0,10*ROW('Sanitation Data'!G160)))</f>
        <v/>
      </c>
      <c r="DH166" s="34" t="str">
        <f ca="1">+IF(OFFSET('Sanitation Data'!$G$32,0,10*ROW('Sanitation Data'!G160))="","",OFFSET('Sanitation Data'!$G$32,0,10*ROW('Sanitation Data'!G160)))</f>
        <v/>
      </c>
      <c r="DI166" s="34" t="str">
        <f ca="1">+IF(OFFSET('Sanitation Data'!$G$33,0,10*ROW('Sanitation Data'!G160))="","",OFFSET('Sanitation Data'!$G$33,0,10*ROW('Sanitation Data'!G160)))</f>
        <v/>
      </c>
      <c r="DJ166" s="34" t="str">
        <f ca="1">+IF(OFFSET('Sanitation Data'!$H$29,0,10*ROW('Sanitation Data'!H160))="","",OFFSET('Sanitation Data'!$H$29,0,10*ROW('Sanitation Data'!H160)))</f>
        <v/>
      </c>
      <c r="DK166" s="34" t="str">
        <f ca="1">+IF(OFFSET('Sanitation Data'!$H$30,0,10*ROW('Sanitation Data'!H160))="","",OFFSET('Sanitation Data'!$H$30,0,10*ROW('Sanitation Data'!H160)))</f>
        <v/>
      </c>
      <c r="DL166" s="34" t="str">
        <f ca="1">+IF(OFFSET('Sanitation Data'!$H$31,0,10*ROW('Sanitation Data'!H160))="","",OFFSET('Sanitation Data'!$H$31,0,10*ROW('Sanitation Data'!H160)))</f>
        <v/>
      </c>
      <c r="DM166" s="34" t="str">
        <f ca="1">+IF(OFFSET('Sanitation Data'!$H$32,0,10*ROW('Sanitation Data'!H160))="","",OFFSET('Sanitation Data'!$H$32,0,10*ROW('Sanitation Data'!H160)))</f>
        <v/>
      </c>
      <c r="DN166" s="34" t="str">
        <f ca="1">+IF(OFFSET('Sanitation Data'!$H$33,0,10*ROW('Sanitation Data'!H160))="","",OFFSET('Sanitation Data'!$H$33,0,10*ROW('Sanitation Data'!H160)))</f>
        <v/>
      </c>
      <c r="DO166" s="34" t="str">
        <f ca="1">+IF(OFFSET('Hygiene Data'!$C$12,0,10*ROW('Hygiene Data'!C160))="","",OFFSET('Hygiene Data'!$C$12,0,10*ROW('Hygiene Data'!C160)))</f>
        <v/>
      </c>
      <c r="DP166" s="34" t="str">
        <f ca="1">+IF(OFFSET('Hygiene Data'!$C$13,0,10*ROW('Hygiene Data'!C160))="","",OFFSET('Hygiene Data'!$C$13,0,10*ROW('Hygiene Data'!C160)))</f>
        <v/>
      </c>
      <c r="DQ166" s="34" t="str">
        <f ca="1">+IF(OFFSET('Hygiene Data'!$C$14,0,10*ROW('Hygiene Data'!C160))="","",OFFSET('Hygiene Data'!$C$14,0,10*ROW('Hygiene Data'!C160)))</f>
        <v/>
      </c>
      <c r="DR166" s="34" t="str">
        <f ca="1">+IF(OFFSET('Hygiene Data'!$D$12,0,10*ROW('Hygiene Data'!D160))="","",OFFSET('Hygiene Data'!$D$12,0,10*ROW('Hygiene Data'!D160)))</f>
        <v/>
      </c>
      <c r="DS166" s="34" t="str">
        <f ca="1">+IF(OFFSET('Hygiene Data'!$D$13,0,10*ROW('Hygiene Data'!D160))="","",OFFSET('Hygiene Data'!$D$13,0,10*ROW('Hygiene Data'!D160)))</f>
        <v/>
      </c>
      <c r="DT166" s="34" t="str">
        <f ca="1">+IF(OFFSET('Hygiene Data'!$D$14,0,10*ROW('Hygiene Data'!D160))="","",OFFSET('Hygiene Data'!$D$14,0,10*ROW('Hygiene Data'!D160)))</f>
        <v/>
      </c>
      <c r="DU166" s="34" t="str">
        <f ca="1">+IF(OFFSET('Hygiene Data'!$E$12,0,10*ROW('Hygiene Data'!E160))="","",OFFSET('Hygiene Data'!$E$12,0,10*ROW('Hygiene Data'!E160)))</f>
        <v/>
      </c>
      <c r="DV166" s="34" t="str">
        <f ca="1">+IF(OFFSET('Hygiene Data'!$E$13,0,10*ROW('Hygiene Data'!E160))="","",OFFSET('Hygiene Data'!$E$13,0,10*ROW('Hygiene Data'!E160)))</f>
        <v/>
      </c>
      <c r="DW166" s="34" t="str">
        <f ca="1">+IF(OFFSET('Hygiene Data'!$E$14,0,10*ROW('Hygiene Data'!E160))="","",OFFSET('Hygiene Data'!$E$14,0,10*ROW('Hygiene Data'!E160)))</f>
        <v/>
      </c>
      <c r="DX166" s="34" t="str">
        <f ca="1">+IF(OFFSET('Hygiene Data'!$F$12,0,10*ROW('Hygiene Data'!F160))="","",OFFSET('Hygiene Data'!$F$12,0,10*ROW('Hygiene Data'!F160)))</f>
        <v/>
      </c>
      <c r="DY166" s="34" t="str">
        <f ca="1">+IF(OFFSET('Hygiene Data'!$F$13,0,10*ROW('Hygiene Data'!F160))="","",OFFSET('Hygiene Data'!$F$13,0,10*ROW('Hygiene Data'!F160)))</f>
        <v/>
      </c>
      <c r="DZ166" s="34" t="str">
        <f ca="1">+IF(OFFSET('Hygiene Data'!$F$14,0,10*ROW('Hygiene Data'!F160))="","",OFFSET('Hygiene Data'!$F$14,0,10*ROW('Hygiene Data'!F160)))</f>
        <v/>
      </c>
      <c r="EA166" s="34" t="str">
        <f ca="1">+IF(OFFSET('Hygiene Data'!$G$12,0,10*ROW('Hygiene Data'!G160))="","",OFFSET('Hygiene Data'!$G$12,0,10*ROW('Hygiene Data'!G160)))</f>
        <v/>
      </c>
      <c r="EB166" s="34" t="str">
        <f ca="1">+IF(OFFSET('Hygiene Data'!$G$13,0,10*ROW('Hygiene Data'!G160))="","",OFFSET('Hygiene Data'!$G$13,0,10*ROW('Hygiene Data'!G160)))</f>
        <v/>
      </c>
      <c r="EC166" s="34" t="str">
        <f ca="1">+IF(OFFSET('Hygiene Data'!$G$14,0,10*ROW('Hygiene Data'!G160))="","",OFFSET('Hygiene Data'!$G$14,0,10*ROW('Hygiene Data'!G160)))</f>
        <v/>
      </c>
      <c r="ED166" s="34" t="str">
        <f ca="1">+IF(OFFSET('Hygiene Data'!$H$12,0,10*ROW('Hygiene Data'!H160))="","",OFFSET('Hygiene Data'!$H$12,0,10*ROW('Hygiene Data'!H160)))</f>
        <v/>
      </c>
      <c r="EE166" s="34" t="str">
        <f ca="1">+IF(OFFSET('Hygiene Data'!$H$13,0,10*ROW('Hygiene Data'!H160))="","",OFFSET('Hygiene Data'!$H$13,0,10*ROW('Hygiene Data'!H160)))</f>
        <v/>
      </c>
      <c r="EF166" s="34" t="str">
        <f ca="1">+IF(OFFSET('Hygiene Data'!$H$14,0,10*ROW('Hygiene Data'!H160))="","",OFFSET('Hygiene Data'!$H$14,0,10*ROW('Hygiene Data'!H160)))</f>
        <v/>
      </c>
    </row>
    <row r="167" spans="1:136" x14ac:dyDescent="0.2">
      <c r="A167" s="50" t="str">
        <f ca="1">+IF(OFFSET('Water Data'!$B$1,0,10*ROW('Water Data'!B164))="","",OFFSET('Water Data'!$B$1,0,10*ROW('Water Data'!B164)))</f>
        <v/>
      </c>
      <c r="B167" s="50" t="str">
        <f ca="1">+IF(OFFSET('Water Data'!$A$3,0,10*ROW('Water Data'!A164))="","",OFFSET('Water Data'!$A$3,0,10*ROW('Water Data'!A164)))</f>
        <v/>
      </c>
      <c r="C167" s="50" t="str">
        <f ca="1">+IF(OFFSET('Water Data'!$C$3,0,10*ROW('Water Data'!C164))="","",OFFSET('Water Data'!$C$3,0,10*ROW('Water Data'!C164)))</f>
        <v/>
      </c>
      <c r="D167" s="133" t="e">
        <f ca="1">+IF(AND(ISNUMBER(OFFSET('Water Data'!$C$5,0,10*ROW('Water Data'!C161))),BS167="Yes"),100-OFFSET('Water Data'!$C$5,0,10*ROW('Water Data'!C161)),IF(AND(ISNUMBER(OFFSET('Water Data'!$C$5,0,10*ROW('Water Data'!C161))),BS167="No",ISNUMBER(OFFSET('Water Data'!$C$5,0,10*ROW('Water Data'!C161)))),CONCATENATE("[",ROUND(100-OFFSET('Water Data'!$C$5,0,10*ROW('Water Data'!C161)),0),"]"),IF(AND(ISNUMBER(OFFSET('Water Data'!$C$5,0,10*ROW('Water Data'!C161))),BS167="",ISNUMBER(OFFSET('Water Data'!$C$5,0,10*ROW('Water Data'!C161)))),100-OFFSET('Water Data'!$C$5,0,10*ROW('Water Data'!C161)),NA())))</f>
        <v>#N/A</v>
      </c>
      <c r="E167" s="133" t="e">
        <f ca="1">+IF(AND(ISNUMBER(OFFSET('Water Data'!$C$7,0,10*ROW('Water Data'!D161))),BT167="Yes"),OFFSET('Water Data'!$C$7,0,10*ROW('Water Data'!C161)),IF(AND(ISNUMBER(OFFSET('Water Data'!$C$7,0,10*ROW('Water Data'!C161))),BT167="No",ISNUMBER(OFFSET('Water Data'!$C$7,0,10*ROW('Water Data'!C161)))),CONCATENATE("[",ROUND(OFFSET('Water Data'!$C$7,0,10*ROW('Water Data'!C161)),0),"]"),IF(AND(ISNUMBER(OFFSET('Water Data'!$C$7,0,10*ROW('Water Data'!C161))),BT167="",ISNUMBER(OFFSET('Water Data'!$C$7,0,10*ROW('Water Data'!C161)))),OFFSET('Water Data'!$C$7,0,10*ROW('Water Data'!C161)),NA())))</f>
        <v>#N/A</v>
      </c>
      <c r="F167" s="133" t="e">
        <f ca="1">+IF(AND(ISNUMBER(OFFSET('Water Data'!$C$10,0,10*ROW('Water Data'!C161))),BU167="Yes"),OFFSET('Water Data'!$C$10,0,10*ROW('Water Data'!C161)),IF(AND(ISNUMBER(OFFSET('Water Data'!$C$10,0,10*ROW('Water Data'!C161))),BU167="No",ISNUMBER(OFFSET('Water Data'!$C$10,0,10*ROW('Water Data'!C161)))),CONCATENATE("[",ROUND(OFFSET('Water Data'!$C$10,0,10*ROW('Water Data'!C161)),0),"]"),IF(AND(ISNUMBER(OFFSET('Water Data'!$C$10,0,10*ROW('Water Data'!C161))),BU167="",ISNUMBER(OFFSET('Water Data'!$C$10,0,10*ROW('Water Data'!C161)))),OFFSET('Water Data'!$C$10,0,10*ROW('Water Data'!C161)),NA())))</f>
        <v>#N/A</v>
      </c>
      <c r="G167" s="133" t="e">
        <f ca="1">+IF(AND(ISNUMBER(OFFSET('Water Data'!$D$5,0,10*ROW('Water Data'!D161))),BV167="Yes"),100-OFFSET('Water Data'!$D$5,0,10*ROW('Water Data'!D161)),IF(AND(ISNUMBER(OFFSET('Water Data'!$D$5,0,10*ROW('Water Data'!D161))),BV167="No",ISNUMBER(OFFSET('Water Data'!$D$5,0,10*ROW('Water Data'!D161)))),CONCATENATE("[",ROUND(100-OFFSET('Water Data'!$D$5,0,10*ROW('Water Data'!D161)),0),"]"),IF(AND(ISNUMBER(OFFSET('Water Data'!$D$5,0,10*ROW('Water Data'!D161))),BV167="",ISNUMBER(OFFSET('Water Data'!$D$5,0,10*ROW('Water Data'!D161)))),100-OFFSET('Water Data'!$D$5,0,10*ROW('Water Data'!D161)),NA())))</f>
        <v>#N/A</v>
      </c>
      <c r="H167" s="133" t="e">
        <f ca="1">+IF(AND(ISNUMBER(OFFSET('Water Data'!$D$7,0,10*ROW('Water Data'!D161))),BW167="Yes"),OFFSET('Water Data'!$D$7,0,10*ROW('Water Data'!D161)),IF(AND(ISNUMBER(OFFSET('Water Data'!$D$7,0,10*ROW('Water Data'!D161))),BW167="No",ISNUMBER(OFFSET('Water Data'!$D$7,0,10*ROW('Water Data'!D161)))),CONCATENATE("[",ROUND(OFFSET('Water Data'!$C$7,0,10*ROW('Water Data'!D161)),0),"]"),IF(AND(ISNUMBER(OFFSET('Water Data'!$D$7,0,10*ROW('Water Data'!D161))),BW167="",ISNUMBER(OFFSET('Water Data'!$D$7,0,10*ROW('Water Data'!D161)))),OFFSET('Water Data'!$D$7,0,10*ROW('Water Data'!D161)),NA())))</f>
        <v>#N/A</v>
      </c>
      <c r="I167" s="133" t="e">
        <f ca="1">+IF(AND(ISNUMBER(OFFSET('Water Data'!$D$10,0,10*ROW('Water Data'!D161))),BX167="Yes"),OFFSET('Water Data'!$D$10,0,10*ROW('Water Data'!D161)),IF(AND(ISNUMBER(OFFSET('Water Data'!$D$10,0,10*ROW('Water Data'!D161))),BX167="No",ISNUMBER(OFFSET('Water Data'!$D$10,0,10*ROW('Water Data'!D161)))),CONCATENATE("[",ROUND(OFFSET('Water Data'!$D$10,0,10*ROW('Water Data'!D161)),0),"]"),IF(AND(ISNUMBER(OFFSET('Water Data'!$D$10,0,10*ROW('Water Data'!D161))),BX167="",ISNUMBER(OFFSET('Water Data'!$D$10,0,10*ROW('Water Data'!D161)))),OFFSET('Water Data'!$D$10,0,10*ROW('Water Data'!D161)),NA())))</f>
        <v>#N/A</v>
      </c>
      <c r="J167" s="133" t="e">
        <f ca="1">+IF(AND(ISNUMBER(OFFSET('Water Data'!$E$5,0,10*ROW('Water Data'!E161))),BY167="Yes"),100-OFFSET('Water Data'!$E$5,0,10*ROW('Water Data'!E161)),IF(AND(ISNUMBER(OFFSET('Water Data'!$E$5,0,10*ROW('Water Data'!E161))),BY167="No",ISNUMBER(OFFSET('Water Data'!$E$5,0,10*ROW('Water Data'!E161)))),CONCATENATE("[",ROUND(100-OFFSET('Water Data'!$E$5,0,10*ROW('Water Data'!E161)),0),"]"),IF(AND(ISNUMBER(OFFSET('Water Data'!$E$5,0,10*ROW('Water Data'!E161))),BY167="",ISNUMBER(OFFSET('Water Data'!$E$5,0,10*ROW('Water Data'!E161)))),100-OFFSET('Water Data'!$E$5,0,10*ROW('Water Data'!E161)),NA())))</f>
        <v>#N/A</v>
      </c>
      <c r="K167" s="133" t="e">
        <f ca="1">+IF(AND(ISNUMBER(OFFSET('Water Data'!$E$7,0,10*ROW('Water Data'!E161))),BZ167="Yes"),OFFSET('Water Data'!$E$7,0,10*ROW('Water Data'!E161)),IF(AND(ISNUMBER(OFFSET('Water Data'!$E$7,0,10*ROW('Water Data'!E161))),BZ167="No",ISNUMBER(OFFSET('Water Data'!$E$7,0,10*ROW('Water Data'!E161)))),CONCATENATE("[",ROUND(OFFSET('Water Data'!$E$7,0,10*ROW('Water Data'!E161)),0),"]"),IF(AND(ISNUMBER(OFFSET('Water Data'!$E$7,0,10*ROW('Water Data'!E161))),BZ167="",ISNUMBER(OFFSET('Water Data'!$E$7,0,10*ROW('Water Data'!E161)))),OFFSET('Water Data'!$E$7,0,10*ROW('Water Data'!E161)),NA())))</f>
        <v>#N/A</v>
      </c>
      <c r="L167" s="133" t="e">
        <f ca="1">+IF(AND(ISNUMBER(OFFSET('Water Data'!$E$10,0,10*ROW('Water Data'!E161))),CA167="Yes"),OFFSET('Water Data'!$E$10,0,10*ROW('Water Data'!E161)),IF(AND(ISNUMBER(OFFSET('Water Data'!$E$10,0,10*ROW('Water Data'!E161))),CA167="No",ISNUMBER(OFFSET('Water Data'!$E$10,0,10*ROW('Water Data'!E161)))),CONCATENATE("[",ROUND(OFFSET('Water Data'!$E$10,0,10*ROW('Water Data'!E161)),0),"]"),IF(AND(ISNUMBER(OFFSET('Water Data'!$E$10,0,10*ROW('Water Data'!E161))),CA167="",ISNUMBER(OFFSET('Water Data'!$E$10,0,10*ROW('Water Data'!E161)))),OFFSET('Water Data'!$E$10,0,10*ROW('Water Data'!E161)),NA())))</f>
        <v>#N/A</v>
      </c>
      <c r="M167" s="133" t="e">
        <f ca="1">+IF(AND(ISNUMBER(OFFSET('Water Data'!$F$5,0,10*ROW('Water Data'!F161))),CB167="Yes"),100-OFFSET('Water Data'!$F$5,0,10*ROW('Water Data'!F161)),IF(AND(ISNUMBER(OFFSET('Water Data'!$F$5,0,10*ROW('Water Data'!F161))),CB167="No",ISNUMBER(OFFSET('Water Data'!$F$5,0,10*ROW('Water Data'!F161)))),CONCATENATE("[",ROUND(100-OFFSET('Water Data'!$F$5,0,10*ROW('Water Data'!F161)),0),"]"),IF(AND(ISNUMBER(OFFSET('Water Data'!$F$5,0,10*ROW('Water Data'!F161))),CB167="",ISNUMBER(OFFSET('Water Data'!$F$5,0,10*ROW('Water Data'!F161)))),100-OFFSET('Water Data'!$F$5,0,10*ROW('Water Data'!F161)),NA())))</f>
        <v>#N/A</v>
      </c>
      <c r="N167" s="133" t="e">
        <f ca="1">+IF(AND(ISNUMBER(OFFSET('Water Data'!$F$7,0,10*ROW('Water Data'!F161))),CC167="Yes"),OFFSET('Water Data'!$F$7,0,10*ROW('Water Data'!F161)),IF(AND(ISNUMBER(OFFSET('Water Data'!$F$7,0,10*ROW('Water Data'!F161))),CC167="No",ISNUMBER(OFFSET('Water Data'!$F$7,0,10*ROW('Water Data'!F161)))),CONCATENATE("[",ROUND(OFFSET('Water Data'!$F$7,0,10*ROW('Water Data'!F161)),0),"]"),IF(AND(ISNUMBER(OFFSET('Water Data'!$F$7,0,10*ROW('Water Data'!F161))),CC167="",ISNUMBER(OFFSET('Water Data'!$F$7,0,10*ROW('Water Data'!F161)))),OFFSET('Water Data'!$F$7,0,10*ROW('Water Data'!F161)),NA())))</f>
        <v>#N/A</v>
      </c>
      <c r="O167" s="133" t="e">
        <f ca="1">+IF(AND(ISNUMBER(OFFSET('Water Data'!$F$10,0,10*ROW('Water Data'!F161))),CD167="Yes"),OFFSET('Water Data'!$F$10,0,10*ROW('Water Data'!F161)),IF(AND(ISNUMBER(OFFSET('Water Data'!$F$10,0,10*ROW('Water Data'!F161))),CD167="No",ISNUMBER(OFFSET('Water Data'!$F$10,0,10*ROW('Water Data'!F161)))),CONCATENATE("[",ROUND(OFFSET('Water Data'!$F$10,0,10*ROW('Water Data'!F161)),0),"]"),IF(AND(ISNUMBER(OFFSET('Water Data'!$F$10,0,10*ROW('Water Data'!F161))),CD167="",ISNUMBER(OFFSET('Water Data'!$F$10,0,10*ROW('Water Data'!F161)))),OFFSET('Water Data'!$F$10,0,10*ROW('Water Data'!F161)),NA())))</f>
        <v>#N/A</v>
      </c>
      <c r="P167" s="133" t="e">
        <f ca="1">+IF(AND(ISNUMBER(OFFSET('Water Data'!$G$5,0,10*ROW('Water Data'!G161))),CE167="Yes"),100-OFFSET('Water Data'!$G$5,0,10*ROW('Water Data'!G161)),IF(AND(ISNUMBER(OFFSET('Water Data'!$G$5,0,10*ROW('Water Data'!G161))),CE167="No",ISNUMBER(OFFSET('Water Data'!$G$5,0,10*ROW('Water Data'!G161)))),CONCATENATE("[",ROUND(100-OFFSET('Water Data'!$G$5,0,10*ROW('Water Data'!G161)),0),"]"),IF(AND(ISNUMBER(OFFSET('Water Data'!$G$5,0,10*ROW('Water Data'!G161))),CE167="",ISNUMBER(OFFSET('Water Data'!$G$5,0,10*ROW('Water Data'!G161)))),100-OFFSET('Water Data'!$G$5,0,10*ROW('Water Data'!G161)),NA())))</f>
        <v>#N/A</v>
      </c>
      <c r="Q167" s="133" t="e">
        <f ca="1">+IF(AND(ISNUMBER(OFFSET('Water Data'!$G$7,0,10*ROW('Water Data'!G161))),CF167="Yes"),OFFSET('Water Data'!$G$7,0,10*ROW('Water Data'!G161)),IF(AND(ISNUMBER(OFFSET('Water Data'!$G$7,0,10*ROW('Water Data'!G161))),CF167="No",ISNUMBER(OFFSET('Water Data'!$G$7,0,10*ROW('Water Data'!G161)))),CONCATENATE("[",ROUND(OFFSET('Water Data'!$G$7,0,10*ROW('Water Data'!G161)),0),"]"),IF(AND(ISNUMBER(OFFSET('Water Data'!$G$7,0,10*ROW('Water Data'!G161))),CF167="",ISNUMBER(OFFSET('Water Data'!$G$7,0,10*ROW('Water Data'!G161)))),OFFSET('Water Data'!$G$7,0,10*ROW('Water Data'!G161)),NA())))</f>
        <v>#N/A</v>
      </c>
      <c r="R167" s="133" t="e">
        <f ca="1">+IF(AND(ISNUMBER(OFFSET('Water Data'!$G$10,0,10*ROW('Water Data'!G161))),CG167="Yes"),OFFSET('Water Data'!$G$10,0,10*ROW('Water Data'!G161)),IF(AND(ISNUMBER(OFFSET('Water Data'!$G$10,0,10*ROW('Water Data'!G161))),CG167="No",ISNUMBER(OFFSET('Water Data'!$G$10,0,10*ROW('Water Data'!G161)))),CONCATENATE("[",ROUND(OFFSET('Water Data'!$G$10,0,10*ROW('Water Data'!G161)),0),"]"),IF(AND(ISNUMBER(OFFSET('Water Data'!$G$10,0,10*ROW('Water Data'!G161))),CG167="",ISNUMBER(OFFSET('Water Data'!$G$10,0,10*ROW('Water Data'!G161)))),OFFSET('Water Data'!$G$10,0,10*ROW('Water Data'!G161)),NA())))</f>
        <v>#N/A</v>
      </c>
      <c r="S167" s="133" t="e">
        <f ca="1">+IF(AND(ISNUMBER(OFFSET('Water Data'!$H$5,0,10*ROW('Water Data'!H161))),CH167="Yes"),100-OFFSET('Water Data'!$H$5,0,10*ROW('Water Data'!H161)),IF(AND(ISNUMBER(OFFSET('Water Data'!$H$5,0,10*ROW('Water Data'!H161))),CH167="No",ISNUMBER(OFFSET('Water Data'!$H$5,0,10*ROW('Water Data'!H161)))),CONCATENATE("[",ROUND(100-OFFSET('Water Data'!$H$5,0,10*ROW('Water Data'!H161)),0),"]"),IF(AND(ISNUMBER(OFFSET('Water Data'!$H$5,0,10*ROW('Water Data'!H161))),CH167="",ISNUMBER(OFFSET('Water Data'!$H$5,0,10*ROW('Water Data'!H161)))),100-OFFSET('Water Data'!$H$5,0,10*ROW('Water Data'!H161)),NA())))</f>
        <v>#N/A</v>
      </c>
      <c r="T167" s="133" t="e">
        <f ca="1">+IF(AND(ISNUMBER(OFFSET('Water Data'!$H$7,0,10*ROW('Water Data'!H161))),CI167="Yes"),OFFSET('Water Data'!$H$7,0,10*ROW('Water Data'!H161)),IF(AND(ISNUMBER(OFFSET('Water Data'!$H$7,0,10*ROW('Water Data'!H161))),CI167="No",ISNUMBER(OFFSET('Water Data'!$H$7,0,10*ROW('Water Data'!H161)))),CONCATENATE("[",ROUND(OFFSET('Water Data'!$H$7,0,10*ROW('Water Data'!H161)),0),"]"),IF(AND(ISNUMBER(OFFSET('Water Data'!$H$7,0,10*ROW('Water Data'!H161))),CI167="",ISNUMBER(OFFSET('Water Data'!$H$7,0,10*ROW('Water Data'!H161)))),OFFSET('Water Data'!$H$7,0,10*ROW('Water Data'!H161)),NA())))</f>
        <v>#N/A</v>
      </c>
      <c r="U167" s="133" t="e">
        <f ca="1">+IF(AND(ISNUMBER(OFFSET('Water Data'!$H$10,0,10*ROW('Water Data'!H161))),CJ167="Yes"),OFFSET('Water Data'!$H$10,0,10*ROW('Water Data'!H161)),IF(AND(ISNUMBER(OFFSET('Water Data'!$H$10,0,10*ROW('Water Data'!H161))),CJ167="No",ISNUMBER(OFFSET('Water Data'!$H$10,0,10*ROW('Water Data'!H161)))),CONCATENATE("[",ROUND(OFFSET('Water Data'!$H$10,0,10*ROW('Water Data'!H161)),0),"]"),IF(AND(ISNUMBER(OFFSET('Water Data'!$H$10,0,10*ROW('Water Data'!H161))),CJ167="",ISNUMBER(OFFSET('Water Data'!$H$10,0,10*ROW('Water Data'!H161)))),OFFSET('Water Data'!$H$10,0,10*ROW('Water Data'!H161)),NA())))</f>
        <v>#N/A</v>
      </c>
      <c r="V167" s="134" t="e">
        <f ca="1">+IF(AND(ISNUMBER(OFFSET('Sanitation Data'!$C$5,0,10*ROW('Sanitation Data'!C161))),CK167="Yes"),100-OFFSET('Sanitation Data'!$C$5,0,10*ROW('Sanitation Data'!C161)),IF(AND(ISNUMBER(OFFSET('Sanitation Data'!$C$5,0,10*ROW('Sanitation Data'!C161))),CK167="No",ISNUMBER(OFFSET('Sanitation Data'!$C$5,0,10*ROW('Sanitation Data'!C161)))),CONCATENATE("[",ROUND(100-OFFSET('Sanitation Data'!$C$5,0,10*ROW('Sanitation Data'!C161)),0),"]"),IF(AND(ISNUMBER(OFFSET('Sanitation Data'!$C$5,0,10*ROW('Sanitation Data'!C161))),CK167="",ISNUMBER(OFFSET('Sanitation Data'!$C$5,0,10*ROW('Sanitation Data'!C161)))),100-OFFSET('Sanitation Data'!$C$5,0,10*ROW('Sanitation Data'!C161)),NA())))</f>
        <v>#N/A</v>
      </c>
      <c r="W167" s="134" t="e">
        <f ca="1">+IF(AND(ISNUMBER(OFFSET('Sanitation Data'!$C$7,0,10*ROW('Sanitation Data'!C161))),CL167="Yes"),OFFSET('Sanitation Data'!$C$7,0,10*ROW('Sanitation Data'!C161)),IF(AND(ISNUMBER(OFFSET('Sanitation Data'!$C$7,0,10*ROW('Sanitation Data'!C161))),CL167="No",ISNUMBER(OFFSET('Sanitation Data'!$C$7,0,10*ROW('Sanitation Data'!C161)))),CONCATENATE("[",ROUND(OFFSET('Sanitation Data'!$C$7,0,10*ROW('Sanitation Data'!C161)),0),"]"),IF(AND(ISNUMBER(OFFSET('Sanitation Data'!$C$7,0,10*ROW('Sanitation Data'!C161))),CL167="",ISNUMBER(OFFSET('Sanitation Data'!$C$7,0,10*ROW('Sanitation Data'!C161)))),OFFSET('Sanitation Data'!$C$7,0,10*ROW('Sanitation Data'!C161)),NA())))</f>
        <v>#N/A</v>
      </c>
      <c r="X167" s="134" t="e">
        <f ca="1">+IF(AND(ISNUMBER(OFFSET('Sanitation Data'!$C$11,0,10*ROW('Sanitation Data'!C161))),CM167="Yes"),OFFSET('Sanitation Data'!$C$11,0,10*ROW('Sanitation Data'!C161)),IF(AND(ISNUMBER(OFFSET('Sanitation Data'!$C$11,0,10*ROW('Sanitation Data'!C161))),CM167="No",ISNUMBER(OFFSET('Sanitation Data'!$C$11,0,10*ROW('Sanitation Data'!C161)))),CONCATENATE("[",ROUND(OFFSET('Sanitation Data'!$C$11,0,10*ROW('Sanitation Data'!C161)),0),"]"),IF(AND(ISNUMBER(OFFSET('Sanitation Data'!$C$11,0,10*ROW('Sanitation Data'!C161))),CM167="",ISNUMBER(OFFSET('Sanitation Data'!$C$11,0,10*ROW('Sanitation Data'!C161)))),OFFSET('Sanitation Data'!$C$11,0,10*ROW('Sanitation Data'!C161)),NA())))</f>
        <v>#N/A</v>
      </c>
      <c r="Y167" s="134" t="e">
        <f ca="1">+IF(AND(ISNUMBER(OFFSET('Sanitation Data'!$C$12,0,10*ROW('Sanitation Data'!C161))),CN167="Yes"),OFFSET('Sanitation Data'!$C$12,0,10*ROW('Sanitation Data'!C161)),IF(AND(ISNUMBER(OFFSET('Sanitation Data'!$C$12,0,10*ROW('Sanitation Data'!C161))),CN167="No",ISNUMBER(OFFSET('Sanitation Data'!$C$12,0,10*ROW('Sanitation Data'!C161)))),CONCATENATE("[",ROUND(OFFSET('Sanitation Data'!$C$12,0,10*ROW('Sanitation Data'!C161)),0),"]"),IF(AND(ISNUMBER(OFFSET('Sanitation Data'!$C$12,0,10*ROW('Sanitation Data'!C161))),CN167="",ISNUMBER(OFFSET('Sanitation Data'!$C$12,0,10*ROW('Sanitation Data'!C161)))),OFFSET('Sanitation Data'!$C$12,0,10*ROW('Sanitation Data'!C161)),NA())))</f>
        <v>#N/A</v>
      </c>
      <c r="Z167" s="134" t="e">
        <f ca="1">+IF(AND(ISNUMBER(OFFSET('Sanitation Data'!$C$13,0,10*ROW('Sanitation Data'!C161))),CO167="Yes"),OFFSET('Sanitation Data'!$C$13,0,10*ROW('Sanitation Data'!C161)),IF(AND(ISNUMBER(OFFSET('Sanitation Data'!$C$13,0,10*ROW('Sanitation Data'!C161))),CO167="No",ISNUMBER(OFFSET('Sanitation Data'!$C$13,0,10*ROW('Sanitation Data'!C161)))),CONCATENATE("[",ROUND(OFFSET('Sanitation Data'!$C$13,0,10*ROW('Sanitation Data'!C161)),0),"]"),IF(AND(ISNUMBER(OFFSET('Sanitation Data'!$C$13,0,10*ROW('Sanitation Data'!C161))),CO167="",ISNUMBER(OFFSET('Sanitation Data'!$C$13,0,10*ROW('Sanitation Data'!C161)))),OFFSET('Sanitation Data'!$C$13,0,10*ROW('Sanitation Data'!C161)),NA())))</f>
        <v>#N/A</v>
      </c>
      <c r="AA167" s="134" t="e">
        <f ca="1">+IF(AND(ISNUMBER(OFFSET('Sanitation Data'!$D$5,0,10*ROW('Sanitation Data'!D161))),CP167="Yes"),100-OFFSET('Sanitation Data'!$D$5,0,10*ROW('Sanitation Data'!D161)),IF(AND(ISNUMBER(OFFSET('Sanitation Data'!$D$5,0,10*ROW('Sanitation Data'!D161))),CP167="No",ISNUMBER(OFFSET('Sanitation Data'!$D$5,0,10*ROW('Sanitation Data'!D161)))),CONCATENATE("[",ROUND(100-OFFSET('Sanitation Data'!$D$5,0,10*ROW('Sanitation Data'!D161)),0),"]"),IF(AND(ISNUMBER(OFFSET('Sanitation Data'!$D$5,0,10*ROW('Sanitation Data'!D161))),CP167="",ISNUMBER(OFFSET('Sanitation Data'!$D$5,0,10*ROW('Sanitation Data'!D161)))),100-OFFSET('Sanitation Data'!$D$5,0,10*ROW('Sanitation Data'!D161)),NA())))</f>
        <v>#N/A</v>
      </c>
      <c r="AB167" s="134" t="e">
        <f ca="1">+IF(AND(ISNUMBER(OFFSET('Sanitation Data'!$D$7,0,10*ROW('Sanitation Data'!D161))),CQ167="Yes"),OFFSET('Sanitation Data'!$D$7,0,10*ROW('Sanitation Data'!G161)),IF(AND(ISNUMBER(OFFSET('Sanitation Data'!$D$7,0,10*ROW('Sanitation Data'!D161))),CQ167="No",ISNUMBER(OFFSET('Sanitation Data'!$D$7,0,10*ROW('Sanitation Data'!D161)))),CONCATENATE("[",ROUND(OFFSET('Sanitation Data'!$D$7,0,10*ROW('Sanitation Data'!D161)),0),"]"),IF(AND(ISNUMBER(OFFSET('Sanitation Data'!$D$7,0,10*ROW('Sanitation Data'!D161))),CQ167="",ISNUMBER(OFFSET('Sanitation Data'!$D$7,0,10*ROW('Sanitation Data'!D161)))),OFFSET('Sanitation Data'!$D$7,0,10*ROW('Sanitation Data'!D161)),NA())))</f>
        <v>#N/A</v>
      </c>
      <c r="AC167" s="134" t="e">
        <f ca="1">+IF(AND(ISNUMBER(OFFSET('Sanitation Data'!$D$11,0,10*ROW('Sanitation Data'!D161))),CR167="Yes"),OFFSET('Sanitation Data'!$D$11,0,10*ROW('Sanitation Data'!D161)),IF(AND(ISNUMBER(OFFSET('Sanitation Data'!$D$11,0,10*ROW('Sanitation Data'!D161))),CR167="No",ISNUMBER(OFFSET('Sanitation Data'!$D$11,0,10*ROW('Sanitation Data'!D161)))),CONCATENATE("[",ROUND(OFFSET('Sanitation Data'!$D$11,0,10*ROW('Sanitation Data'!D161)),0),"]"),IF(AND(ISNUMBER(OFFSET('Sanitation Data'!$D$11,0,10*ROW('Sanitation Data'!D161))),CR167="",ISNUMBER(OFFSET('Sanitation Data'!$D$11,0,10*ROW('Sanitation Data'!D161)))),OFFSET('Sanitation Data'!$D$11,0,10*ROW('Sanitation Data'!D161)),NA())))</f>
        <v>#N/A</v>
      </c>
      <c r="AD167" s="134" t="e">
        <f ca="1">+IF(AND(ISNUMBER(OFFSET('Sanitation Data'!$D$12,0,10*ROW('Sanitation Data'!D161))),CS167="Yes"),OFFSET('Sanitation Data'!$D$12,0,10*ROW('Sanitation Data'!D161)),IF(AND(ISNUMBER(OFFSET('Sanitation Data'!$D$12,0,10*ROW('Sanitation Data'!D161))),CS167="No",ISNUMBER(OFFSET('Sanitation Data'!$D$12,0,10*ROW('Sanitation Data'!D161)))),CONCATENATE("[",ROUND(OFFSET('Sanitation Data'!$D$12,0,10*ROW('Sanitation Data'!D161)),0),"]"),IF(AND(ISNUMBER(OFFSET('Sanitation Data'!$D$12,0,10*ROW('Sanitation Data'!D161))),CS167="",ISNUMBER(OFFSET('Sanitation Data'!$D$12,0,10*ROW('Sanitation Data'!D161)))),OFFSET('Sanitation Data'!$D$12,0,10*ROW('Sanitation Data'!D161)),NA())))</f>
        <v>#N/A</v>
      </c>
      <c r="AE167" s="134" t="e">
        <f ca="1">+IF(AND(ISNUMBER(OFFSET('Sanitation Data'!$D$13,0,10*ROW('Sanitation Data'!D161))),CT167="Yes"),OFFSET('Sanitation Data'!$D$13,0,10*ROW('Sanitation Data'!D161)),IF(AND(ISNUMBER(OFFSET('Sanitation Data'!$D$13,0,10*ROW('Sanitation Data'!D161))),CT167="No",ISNUMBER(OFFSET('Sanitation Data'!$D$13,0,10*ROW('Sanitation Data'!D161)))),CONCATENATE("[",ROUND(OFFSET('Sanitation Data'!$D$13,0,10*ROW('Sanitation Data'!D161)),0),"]"),IF(AND(ISNUMBER(OFFSET('Sanitation Data'!$D$13,0,10*ROW('Sanitation Data'!D161))),CT167="",ISNUMBER(OFFSET('Sanitation Data'!$D$13,0,10*ROW('Sanitation Data'!D161)))),OFFSET('Sanitation Data'!$D$13,0,10*ROW('Sanitation Data'!D161)),NA())))</f>
        <v>#N/A</v>
      </c>
      <c r="AF167" s="134" t="e">
        <f ca="1">+IF(AND(ISNUMBER(OFFSET('Sanitation Data'!$E$5,0,10*ROW('Sanitation Data'!E161))),CU167="Yes"),100-OFFSET('Sanitation Data'!$E$5,0,10*ROW('Sanitation Data'!E161)),IF(AND(ISNUMBER(OFFSET('Sanitation Data'!$E$5,0,10*ROW('Sanitation Data'!E161))),CU167="No",ISNUMBER(OFFSET('Sanitation Data'!$E$5,0,10*ROW('Sanitation Data'!E161)))),CONCATENATE("[",ROUND(100-OFFSET('Sanitation Data'!$E$5,0,10*ROW('Sanitation Data'!E161)),0),"]"),IF(AND(ISNUMBER(OFFSET('Sanitation Data'!$E$5,0,10*ROW('Sanitation Data'!E161))),CU167="",ISNUMBER(OFFSET('Sanitation Data'!$E$5,0,10*ROW('Sanitation Data'!E161)))),100-OFFSET('Sanitation Data'!$E$5,0,10*ROW('Sanitation Data'!E161)),NA())))</f>
        <v>#N/A</v>
      </c>
      <c r="AG167" s="134" t="e">
        <f ca="1">+IF(AND(ISNUMBER(OFFSET('Sanitation Data'!$E$7,0,10*ROW('Sanitation Data'!E161))),CV167="Yes"),OFFSET('Sanitation Data'!$E$7,0,10*ROW('Sanitation Data'!E161)),IF(AND(ISNUMBER(OFFSET('Sanitation Data'!$E$7,0,10*ROW('Sanitation Data'!E161))),CV167="No",ISNUMBER(OFFSET('Sanitation Data'!$E$7,0,10*ROW('Sanitation Data'!E161)))),CONCATENATE("[",ROUND(OFFSET('Sanitation Data'!$E$7,0,10*ROW('Sanitation Data'!E161)),0),"]"),IF(AND(ISNUMBER(OFFSET('Sanitation Data'!$E$7,0,10*ROW('Sanitation Data'!E161))),CV167="",ISNUMBER(OFFSET('Sanitation Data'!$E$7,0,10*ROW('Sanitation Data'!E161)))),OFFSET('Sanitation Data'!$E$7,0,10*ROW('Sanitation Data'!E161)),NA())))</f>
        <v>#N/A</v>
      </c>
      <c r="AH167" s="134" t="e">
        <f ca="1">+IF(AND(ISNUMBER(OFFSET('Sanitation Data'!$E$11,0,10*ROW('Sanitation Data'!E161))),CW167="Yes"),OFFSET('Sanitation Data'!$E$11,0,10*ROW('Sanitation Data'!E161)),IF(AND(ISNUMBER(OFFSET('Sanitation Data'!$E$11,0,10*ROW('Sanitation Data'!E161))),CW167="No",ISNUMBER(OFFSET('Sanitation Data'!$E$11,0,10*ROW('Sanitation Data'!E161)))),CONCATENATE("[",ROUND(OFFSET('Sanitation Data'!$E$11,0,10*ROW('Sanitation Data'!E161)),0),"]"),IF(AND(ISNUMBER(OFFSET('Sanitation Data'!$E$11,0,10*ROW('Sanitation Data'!E161))),CW167="",ISNUMBER(OFFSET('Sanitation Data'!$E$11,0,10*ROW('Sanitation Data'!E161)))),OFFSET('Sanitation Data'!$E$11,0,10*ROW('Sanitation Data'!E161)),NA())))</f>
        <v>#N/A</v>
      </c>
      <c r="AI167" s="134" t="e">
        <f ca="1">+IF(AND(ISNUMBER(OFFSET('Sanitation Data'!$E$12,0,10*ROW('Sanitation Data'!E161))),CX167="Yes"),OFFSET('Sanitation Data'!$E$12,0,10*ROW('Sanitation Data'!E161)),IF(AND(ISNUMBER(OFFSET('Sanitation Data'!$E$12,0,10*ROW('Sanitation Data'!E161))),CX167="No",ISNUMBER(OFFSET('Sanitation Data'!$E$12,0,10*ROW('Sanitation Data'!E161)))),CONCATENATE("[",ROUND(OFFSET('Sanitation Data'!$E$12,0,10*ROW('Sanitation Data'!E161)),0),"]"),IF(AND(ISNUMBER(OFFSET('Sanitation Data'!$E$12,0,10*ROW('Sanitation Data'!E161))),CX167="",ISNUMBER(OFFSET('Sanitation Data'!$E$12,0,10*ROW('Sanitation Data'!E161)))),OFFSET('Sanitation Data'!$E$12,0,10*ROW('Sanitation Data'!E161)),NA())))</f>
        <v>#N/A</v>
      </c>
      <c r="AJ167" s="134" t="e">
        <f ca="1">+IF(AND(ISNUMBER(OFFSET('Sanitation Data'!$E$13,0,10*ROW('Sanitation Data'!E161))),CY167="Yes"),OFFSET('Sanitation Data'!$E$13,0,10*ROW('Sanitation Data'!E161)),IF(AND(ISNUMBER(OFFSET('Sanitation Data'!$E$13,0,10*ROW('Sanitation Data'!E161))),CY167="No",ISNUMBER(OFFSET('Sanitation Data'!$E$13,0,10*ROW('Sanitation Data'!E161)))),CONCATENATE("[",ROUND(OFFSET('Sanitation Data'!$E$13,0,10*ROW('Sanitation Data'!E161)),0),"]"),IF(AND(ISNUMBER(OFFSET('Sanitation Data'!$E$13,0,10*ROW('Sanitation Data'!E161))),CY167="",ISNUMBER(OFFSET('Sanitation Data'!$E$13,0,10*ROW('Sanitation Data'!E161)))),OFFSET('Sanitation Data'!$E$13,0,10*ROW('Sanitation Data'!E161)),NA())))</f>
        <v>#N/A</v>
      </c>
      <c r="AK167" s="134" t="e">
        <f ca="1">+IF(AND(ISNUMBER(OFFSET('Sanitation Data'!$F$5,0,10*ROW('Sanitation Data'!F161))),CZ167="Yes"),100-OFFSET('Sanitation Data'!$F$5,0,10*ROW('Sanitation Data'!F161)),IF(AND(ISNUMBER(OFFSET('Sanitation Data'!$F$5,0,10*ROW('Sanitation Data'!F161))),CZ167="No",ISNUMBER(OFFSET('Sanitation Data'!$F$5,0,10*ROW('Sanitation Data'!F161)))),CONCATENATE("[",ROUND(100-OFFSET('Sanitation Data'!$F$5,0,10*ROW('Sanitation Data'!F161)),0),"]"),IF(AND(ISNUMBER(OFFSET('Sanitation Data'!$F$5,0,10*ROW('Sanitation Data'!F161))),CZ167="",ISNUMBER(OFFSET('Sanitation Data'!$F$5,0,10*ROW('Sanitation Data'!F161)))),100-OFFSET('Sanitation Data'!$F$5,0,10*ROW('Sanitation Data'!F161)),NA())))</f>
        <v>#N/A</v>
      </c>
      <c r="AL167" s="134" t="e">
        <f ca="1">+IF(AND(ISNUMBER(OFFSET('Sanitation Data'!$F$7,0,10*ROW('Sanitation Data'!F161))),DA167="Yes"),OFFSET('Sanitation Data'!$F$7,0,10*ROW('Sanitation Data'!F161)),IF(AND(ISNUMBER(OFFSET('Sanitation Data'!$F$7,0,10*ROW('Sanitation Data'!F161))),DA167="No",ISNUMBER(OFFSET('Sanitation Data'!$F$7,0,10*ROW('Sanitation Data'!F161)))),CONCATENATE("[",ROUND(OFFSET('Sanitation Data'!$F$7,0,10*ROW('Sanitation Data'!F161)),0),"]"),IF(AND(ISNUMBER(OFFSET('Sanitation Data'!$F$7,0,10*ROW('Sanitation Data'!F161))),DA167="",ISNUMBER(OFFSET('Sanitation Data'!$F$7,0,10*ROW('Sanitation Data'!F161)))),OFFSET('Sanitation Data'!$F$7,0,10*ROW('Sanitation Data'!F161)),NA())))</f>
        <v>#N/A</v>
      </c>
      <c r="AM167" s="134" t="e">
        <f ca="1">+IF(AND(ISNUMBER(OFFSET('Sanitation Data'!$F$11,0,10*ROW('Sanitation Data'!F161))),DB167="Yes"),OFFSET('Sanitation Data'!$F$11,0,10*ROW('Sanitation Data'!F161)),IF(AND(ISNUMBER(OFFSET('Sanitation Data'!$F$11,0,10*ROW('Sanitation Data'!F161))),DB167="No",ISNUMBER(OFFSET('Sanitation Data'!$F$11,0,10*ROW('Sanitation Data'!F161)))),CONCATENATE("[",ROUND(OFFSET('Sanitation Data'!$F$11,0,10*ROW('Sanitation Data'!F161)),0),"]"),IF(AND(ISNUMBER(OFFSET('Sanitation Data'!$F$11,0,10*ROW('Sanitation Data'!F161))),DB167="",ISNUMBER(OFFSET('Sanitation Data'!$F$11,0,10*ROW('Sanitation Data'!F161)))),OFFSET('Sanitation Data'!$F$11,0,10*ROW('Sanitation Data'!F161)),NA())))</f>
        <v>#N/A</v>
      </c>
      <c r="AN167" s="134" t="e">
        <f ca="1">+IF(AND(ISNUMBER(OFFSET('Sanitation Data'!$F$12,0,10*ROW('Sanitation Data'!F161))),DC167="Yes"),OFFSET('Sanitation Data'!$F$12,0,10*ROW('Sanitation Data'!F161)),IF(AND(ISNUMBER(OFFSET('Sanitation Data'!$F$12,0,10*ROW('Sanitation Data'!F161))),DC167="No",ISNUMBER(OFFSET('Sanitation Data'!$F$12,0,10*ROW('Sanitation Data'!F161)))),CONCATENATE("[",ROUND(OFFSET('Sanitation Data'!$F$12,0,10*ROW('Sanitation Data'!F161)),0),"]"),IF(AND(ISNUMBER(OFFSET('Sanitation Data'!$F$12,0,10*ROW('Sanitation Data'!F161))),DC167="",ISNUMBER(OFFSET('Sanitation Data'!$F$12,0,10*ROW('Sanitation Data'!F161)))),OFFSET('Sanitation Data'!$F$12,0,10*ROW('Sanitation Data'!F161)),NA())))</f>
        <v>#N/A</v>
      </c>
      <c r="AO167" s="134" t="e">
        <f ca="1">+IF(AND(ISNUMBER(OFFSET('Sanitation Data'!$F$13,0,10*ROW('Sanitation Data'!F161))),DD167="Yes"),OFFSET('Sanitation Data'!$F$13,0,10*ROW('Sanitation Data'!F161)),IF(AND(ISNUMBER(OFFSET('Sanitation Data'!$F$13,0,10*ROW('Sanitation Data'!F161))),DD167="No",ISNUMBER(OFFSET('Sanitation Data'!$F$13,0,10*ROW('Sanitation Data'!F161)))),CONCATENATE("[",ROUND(OFFSET('Sanitation Data'!$F$13,0,10*ROW('Sanitation Data'!F161)),0),"]"),IF(AND(ISNUMBER(OFFSET('Sanitation Data'!$F$13,0,10*ROW('Sanitation Data'!F161))),DD167="",ISNUMBER(OFFSET('Sanitation Data'!$F$13,0,10*ROW('Sanitation Data'!F161)))),OFFSET('Sanitation Data'!$F$13,0,10*ROW('Sanitation Data'!F161)),NA())))</f>
        <v>#N/A</v>
      </c>
      <c r="AP167" s="134" t="e">
        <f ca="1">+IF(AND(ISNUMBER(OFFSET('Sanitation Data'!$G$5,0,10*ROW('Sanitation Data'!G161))),DE167="Yes"),100-OFFSET('Sanitation Data'!$G$5,0,10*ROW('Sanitation Data'!G161)),IF(AND(ISNUMBER(OFFSET('Sanitation Data'!$G$5,0,10*ROW('Sanitation Data'!G161))),DE167="No",ISNUMBER(OFFSET('Sanitation Data'!$G$5,0,10*ROW('Sanitation Data'!G161)))),CONCATENATE("[",ROUND(100-OFFSET('Sanitation Data'!$G$5,0,10*ROW('Sanitation Data'!G161)),0),"]"),IF(AND(ISNUMBER(OFFSET('Sanitation Data'!$G$5,0,10*ROW('Sanitation Data'!G161))),DE167="",ISNUMBER(OFFSET('Sanitation Data'!$G$5,0,10*ROW('Sanitation Data'!G161)))),100-OFFSET('Sanitation Data'!$G$5,0,10*ROW('Sanitation Data'!G161)),NA())))</f>
        <v>#N/A</v>
      </c>
      <c r="AQ167" s="134" t="e">
        <f ca="1">+IF(AND(ISNUMBER(OFFSET('Sanitation Data'!$G$7,0,10*ROW('Sanitation Data'!G161))),DF167="Yes"),OFFSET('Sanitation Data'!$G$7,0,10*ROW('Sanitation Data'!G161)),IF(AND(ISNUMBER(OFFSET('Sanitation Data'!$G$7,0,10*ROW('Sanitation Data'!G161))),DF167="No",ISNUMBER(OFFSET('Sanitation Data'!$G$7,0,10*ROW('Sanitation Data'!G161)))),CONCATENATE("[",ROUND(OFFSET('Sanitation Data'!$G$7,0,10*ROW('Sanitation Data'!G161)),0),"]"),IF(AND(ISNUMBER(OFFSET('Sanitation Data'!$G$7,0,10*ROW('Sanitation Data'!G161))),DF167="",ISNUMBER(OFFSET('Sanitation Data'!$G$7,0,10*ROW('Sanitation Data'!G161)))),OFFSET('Sanitation Data'!$G$7,0,10*ROW('Sanitation Data'!G161)),NA())))</f>
        <v>#N/A</v>
      </c>
      <c r="AR167" s="134" t="e">
        <f ca="1">+IF(AND(ISNUMBER(OFFSET('Sanitation Data'!$G$11,0,10*ROW('Sanitation Data'!G161))),DG167="Yes"),OFFSET('Sanitation Data'!$G$11,0,10*ROW('Sanitation Data'!G161)),IF(AND(ISNUMBER(OFFSET('Sanitation Data'!$G$11,0,10*ROW('Sanitation Data'!G161))),DG167="No",ISNUMBER(OFFSET('Sanitation Data'!$G$11,0,10*ROW('Sanitation Data'!G161)))),CONCATENATE("[",ROUND(OFFSET('Sanitation Data'!$G$11,0,10*ROW('Sanitation Data'!G161)),0),"]"),IF(AND(ISNUMBER(OFFSET('Sanitation Data'!$G$11,0,10*ROW('Sanitation Data'!G161))),DG167="",ISNUMBER(OFFSET('Sanitation Data'!$G$11,0,10*ROW('Sanitation Data'!G161)))),OFFSET('Sanitation Data'!$G$11,0,10*ROW('Sanitation Data'!G161)),NA())))</f>
        <v>#N/A</v>
      </c>
      <c r="AS167" s="134" t="e">
        <f ca="1">+IF(AND(ISNUMBER(OFFSET('Sanitation Data'!$G$12,0,10*ROW('Sanitation Data'!G161))),DH167="Yes"),OFFSET('Sanitation Data'!$G$12,0,10*ROW('Sanitation Data'!G161)),IF(AND(ISNUMBER(OFFSET('Sanitation Data'!$G$12,0,10*ROW('Sanitation Data'!G161))),DH167="No",ISNUMBER(OFFSET('Sanitation Data'!$G$12,0,10*ROW('Sanitation Data'!G161)))),CONCATENATE("[",ROUND(OFFSET('Sanitation Data'!$G$12,0,10*ROW('Sanitation Data'!G161)),0),"]"),IF(AND(ISNUMBER(OFFSET('Sanitation Data'!$G$12,0,10*ROW('Sanitation Data'!G161))),DH167="",ISNUMBER(OFFSET('Sanitation Data'!$G$12,0,10*ROW('Sanitation Data'!G161)))),OFFSET('Sanitation Data'!$G$12,0,10*ROW('Sanitation Data'!G161)),NA())))</f>
        <v>#N/A</v>
      </c>
      <c r="AT167" s="134" t="e">
        <f ca="1">+IF(AND(ISNUMBER(OFFSET('Sanitation Data'!$G$13,0,10*ROW('Sanitation Data'!G161))),DI167="Yes"),OFFSET('Sanitation Data'!$G$13,0,10*ROW('Sanitation Data'!G161)),IF(AND(ISNUMBER(OFFSET('Sanitation Data'!$G$13,0,10*ROW('Sanitation Data'!G161))),DI167="No",ISNUMBER(OFFSET('Sanitation Data'!$G$13,0,10*ROW('Sanitation Data'!G161)))),CONCATENATE("[",ROUND(OFFSET('Sanitation Data'!$G$13,0,10*ROW('Sanitation Data'!G161)),0),"]"),IF(AND(ISNUMBER(OFFSET('Sanitation Data'!$G$13,0,10*ROW('Sanitation Data'!G161))),DI167="",ISNUMBER(OFFSET('Sanitation Data'!$G$13,0,10*ROW('Sanitation Data'!G161)))),OFFSET('Sanitation Data'!$G$13,0,10*ROW('Sanitation Data'!G161)),NA())))</f>
        <v>#N/A</v>
      </c>
      <c r="AU167" s="134" t="e">
        <f ca="1">+IF(AND(ISNUMBER(OFFSET('Sanitation Data'!$H$5,0,10*ROW('Sanitation Data'!H161))),DJ167="Yes"),100-OFFSET('Sanitation Data'!$H$5,0,10*ROW('Sanitation Data'!H161)),IF(AND(ISNUMBER(OFFSET('Sanitation Data'!$H$5,0,10*ROW('Sanitation Data'!H161))),DJ167="No",ISNUMBER(OFFSET('Sanitation Data'!$H$5,0,10*ROW('Sanitation Data'!H161)))),CONCATENATE("[",ROUND(100-OFFSET('Sanitation Data'!$H$5,0,10*ROW('Sanitation Data'!H161)),0),"]"),IF(AND(ISNUMBER(OFFSET('Sanitation Data'!$H$5,0,10*ROW('Sanitation Data'!H161))),DJ167="",ISNUMBER(OFFSET('Sanitation Data'!$H$5,0,10*ROW('Sanitation Data'!H161)))),100-OFFSET('Sanitation Data'!$H$5,0,10*ROW('Sanitation Data'!H161)),NA())))</f>
        <v>#N/A</v>
      </c>
      <c r="AV167" s="134" t="e">
        <f ca="1">+IF(AND(ISNUMBER(OFFSET('Sanitation Data'!$H$7,0,10*ROW('Sanitation Data'!H161))),DK167="Yes"),OFFSET('Sanitation Data'!$H$7,0,10*ROW('Sanitation Data'!H161)),IF(AND(ISNUMBER(OFFSET('Sanitation Data'!$H$7,0,10*ROW('Sanitation Data'!H161))),DK167="No",ISNUMBER(OFFSET('Sanitation Data'!$H$7,0,10*ROW('Sanitation Data'!H161)))),CONCATENATE("[",ROUND(OFFSET('Sanitation Data'!$H$7,0,10*ROW('Sanitation Data'!H161)),0),"]"),IF(AND(ISNUMBER(OFFSET('Sanitation Data'!$H$7,0,10*ROW('Sanitation Data'!H161))),DK167="",ISNUMBER(OFFSET('Sanitation Data'!$H$7,0,10*ROW('Sanitation Data'!H161)))),OFFSET('Sanitation Data'!$H$7,0,10*ROW('Sanitation Data'!H161)),NA())))</f>
        <v>#N/A</v>
      </c>
      <c r="AW167" s="134" t="e">
        <f ca="1">+IF(AND(ISNUMBER(OFFSET('Sanitation Data'!$H$11,0,10*ROW('Sanitation Data'!H161))),DL167="Yes"),OFFSET('Sanitation Data'!$H$11,0,10*ROW('Sanitation Data'!H161)),IF(AND(ISNUMBER(OFFSET('Sanitation Data'!$H$11,0,10*ROW('Sanitation Data'!H161))),DL167="No",ISNUMBER(OFFSET('Sanitation Data'!$H$11,0,10*ROW('Sanitation Data'!H161)))),CONCATENATE("[",ROUND(OFFSET('Sanitation Data'!$H$11,0,10*ROW('Sanitation Data'!H161)),0),"]"),IF(AND(ISNUMBER(OFFSET('Sanitation Data'!$H$11,0,10*ROW('Sanitation Data'!H161))),DL167="",ISNUMBER(OFFSET('Sanitation Data'!$H$11,0,10*ROW('Sanitation Data'!H161)))),OFFSET('Sanitation Data'!$H$11,0,10*ROW('Sanitation Data'!H161)),NA())))</f>
        <v>#N/A</v>
      </c>
      <c r="AX167" s="134" t="e">
        <f ca="1">+IF(AND(ISNUMBER(OFFSET('Sanitation Data'!$H$12,0,10*ROW('Sanitation Data'!H161))),DM167="Yes"),OFFSET('Sanitation Data'!$H$12,0,10*ROW('Sanitation Data'!H161)),IF(AND(ISNUMBER(OFFSET('Sanitation Data'!$H$12,0,10*ROW('Sanitation Data'!H161))),DM167="No",ISNUMBER(OFFSET('Sanitation Data'!$H$12,0,10*ROW('Sanitation Data'!H161)))),CONCATENATE("[",ROUND(OFFSET('Sanitation Data'!$H$12,0,10*ROW('Sanitation Data'!H161)),0),"]"),IF(AND(ISNUMBER(OFFSET('Sanitation Data'!$H$12,0,10*ROW('Sanitation Data'!H161))),DM167="",ISNUMBER(OFFSET('Sanitation Data'!$H$12,0,10*ROW('Sanitation Data'!H161)))),OFFSET('Sanitation Data'!$H$12,0,10*ROW('Sanitation Data'!H161)),NA())))</f>
        <v>#N/A</v>
      </c>
      <c r="AY167" s="134" t="e">
        <f ca="1">+IF(AND(ISNUMBER(OFFSET('Sanitation Data'!$H$13,0,10*ROW('Sanitation Data'!H161))),DN167="Yes"),OFFSET('Sanitation Data'!$H$13,0,10*ROW('Sanitation Data'!H161)),IF(AND(ISNUMBER(OFFSET('Sanitation Data'!$H$13,0,10*ROW('Sanitation Data'!H161))),DN167="No",ISNUMBER(OFFSET('Sanitation Data'!$H$13,0,10*ROW('Sanitation Data'!H161)))),CONCATENATE("[",ROUND(OFFSET('Sanitation Data'!$H$13,0,10*ROW('Sanitation Data'!H161)),0),"]"),IF(AND(ISNUMBER(OFFSET('Sanitation Data'!$H$13,0,10*ROW('Sanitation Data'!H161))),DN167="",ISNUMBER(OFFSET('Sanitation Data'!$H$13,0,10*ROW('Sanitation Data'!H161)))),OFFSET('Sanitation Data'!$H$13,0,10*ROW('Sanitation Data'!H161)),NA())))</f>
        <v>#N/A</v>
      </c>
      <c r="AZ167" s="135" t="e">
        <f ca="1">+IF(AND(ISNUMBER(OFFSET('Hygiene Data'!$C$6,0,10*ROW('Hygiene Data'!C161))),DO167="Yes"),OFFSET('Hygiene Data'!$C$6,0,10*ROW('Hygiene Data'!C161)),IF(AND(ISNUMBER(OFFSET('Hygiene Data'!$C$6,0,10*ROW('Hygiene Data'!C161))),DO167="No",ISNUMBER(OFFSET('Hygiene Data'!$C$6,0,10*ROW('Hygiene Data'!C161)))),CONCATENATE("[",ROUND(OFFSET('Hygiene Data'!$C$6,0,10*ROW('Hygiene Data'!C161)),0),"]"),IF(AND(ISNUMBER(OFFSET('Hygiene Data'!$C$6,0,10*ROW('Hygiene Data'!C161))),DO167="",ISNUMBER(OFFSET('Hygiene Data'!$C$6,0,10*ROW('Hygiene Data'!C161)))),OFFSET('Hygiene Data'!$C$6,0,10*ROW('Hygiene Data'!C161)),NA())))</f>
        <v>#N/A</v>
      </c>
      <c r="BA167" s="135" t="e">
        <f ca="1">+IF(AND(ISNUMBER(OFFSET('Hygiene Data'!$C$8,0,10*ROW('Hygiene Data'!C161))),DP167="Yes"),OFFSET('Hygiene Data'!$C$8,0,10*ROW('Hygiene Data'!C161)),IF(AND(ISNUMBER(OFFSET('Hygiene Data'!$C$8,0,10*ROW('Hygiene Data'!C161))),DP167="No",ISNUMBER(OFFSET('Hygiene Data'!$C$8,0,10*ROW('Hygiene Data'!C161)))),CONCATENATE("[",ROUND(OFFSET('Hygiene Data'!$C$8,0,10*ROW('Hygiene Data'!C161)),0),"]"),IF(AND(ISNUMBER(OFFSET('Hygiene Data'!$C$8,0,10*ROW('Hygiene Data'!C161))),DP167="",ISNUMBER(OFFSET('Hygiene Data'!$C$8,0,10*ROW('Hygiene Data'!C161)))),OFFSET('Hygiene Data'!$C$8,0,10*ROW('Hygiene Data'!C161)),NA())))</f>
        <v>#N/A</v>
      </c>
      <c r="BB167" s="135" t="e">
        <f ca="1">+IF(AND(ISNUMBER(OFFSET('Hygiene Data'!$C$10,0,10*ROW('Hygiene Data'!C161))),DQ167="Yes"),OFFSET('Hygiene Data'!$C$10,0,10*ROW('Hygiene Data'!C161)),IF(AND(ISNUMBER(OFFSET('Hygiene Data'!$C$10,0,10*ROW('Hygiene Data'!C161))),DQ167="No",ISNUMBER(OFFSET('Hygiene Data'!$C$10,0,10*ROW('Hygiene Data'!C161)))),CONCATENATE("[",ROUND(OFFSET('Hygiene Data'!$C$10,0,10*ROW('Hygiene Data'!C161)),0),"]"),IF(AND(ISNUMBER(OFFSET('Hygiene Data'!$C$10,0,10*ROW('Hygiene Data'!C161))),DQ167="",ISNUMBER(OFFSET('Hygiene Data'!$C$10,0,10*ROW('Hygiene Data'!C161)))),OFFSET('Hygiene Data'!$C$10,0,10*ROW('Hygiene Data'!C161)),NA())))</f>
        <v>#N/A</v>
      </c>
      <c r="BC167" s="135" t="e">
        <f ca="1">+IF(AND(ISNUMBER(OFFSET('Hygiene Data'!$D$6,0,10*ROW('Hygiene Data'!D161))),DR167="Yes"),OFFSET('Hygiene Data'!$D$6,0,10*ROW('Hygiene Data'!D161)),IF(AND(ISNUMBER(OFFSET('Hygiene Data'!$D$6,0,10*ROW('Hygiene Data'!D161))),DR167="No",ISNUMBER(OFFSET('Hygiene Data'!$D$6,0,10*ROW('Hygiene Data'!D161)))),CONCATENATE("[",ROUND(OFFSET('Hygiene Data'!$D$6,0,10*ROW('Hygiene Data'!D161)),0),"]"),IF(AND(ISNUMBER(OFFSET('Hygiene Data'!$D$6,0,10*ROW('Hygiene Data'!D161))),DR167="",ISNUMBER(OFFSET('Hygiene Data'!$D$6,0,10*ROW('Hygiene Data'!D161)))),OFFSET('Hygiene Data'!$D$6,0,10*ROW('Hygiene Data'!D161)),NA())))</f>
        <v>#N/A</v>
      </c>
      <c r="BD167" s="135" t="e">
        <f ca="1">+IF(AND(ISNUMBER(OFFSET('Hygiene Data'!$D$8,0,10*ROW('Hygiene Data'!D161))),DS167="Yes"),OFFSET('Hygiene Data'!$D$8,0,10*ROW('Hygiene Data'!D161)),IF(AND(ISNUMBER(OFFSET('Hygiene Data'!$D$8,0,10*ROW('Hygiene Data'!D161))),DS167="No",ISNUMBER(OFFSET('Hygiene Data'!$D$8,0,10*ROW('Hygiene Data'!D161)))),CONCATENATE("[",ROUND(OFFSET('Hygiene Data'!$D$8,0,10*ROW('Hygiene Data'!D161)),0),"]"),IF(AND(ISNUMBER(OFFSET('Hygiene Data'!$D$8,0,10*ROW('Hygiene Data'!D161))),DS167="",ISNUMBER(OFFSET('Hygiene Data'!$D$8,0,10*ROW('Hygiene Data'!D161)))),OFFSET('Hygiene Data'!$D$8,0,10*ROW('Hygiene Data'!D161)),NA())))</f>
        <v>#N/A</v>
      </c>
      <c r="BE167" s="135" t="e">
        <f ca="1">+IF(AND(ISNUMBER(OFFSET('Hygiene Data'!$D$10,0,10*ROW('Hygiene Data'!D161))),DT167="Yes"),OFFSET('Hygiene Data'!$D$10,0,10*ROW('Hygiene Data'!D161)),IF(AND(ISNUMBER(OFFSET('Hygiene Data'!$D$10,0,10*ROW('Hygiene Data'!D161))),DT167="No",ISNUMBER(OFFSET('Hygiene Data'!$D$10,0,10*ROW('Hygiene Data'!D161)))),CONCATENATE("[",ROUND(OFFSET('Hygiene Data'!$D$10,0,10*ROW('Hygiene Data'!D161)),0),"]"),IF(AND(ISNUMBER(OFFSET('Hygiene Data'!$D$10,0,10*ROW('Hygiene Data'!D161))),DT167="",ISNUMBER(OFFSET('Hygiene Data'!$D$10,0,10*ROW('Hygiene Data'!D161)))),OFFSET('Hygiene Data'!$D$10,0,10*ROW('Hygiene Data'!D161)),NA())))</f>
        <v>#N/A</v>
      </c>
      <c r="BF167" s="135" t="e">
        <f ca="1">+IF(AND(ISNUMBER(OFFSET('Hygiene Data'!$E$6,0,10*ROW('Hygiene Data'!E161))),DU167="Yes"),OFFSET('Hygiene Data'!$E$6,0,10*ROW('Hygiene Data'!E161)),IF(AND(ISNUMBER(OFFSET('Hygiene Data'!$E$6,0,10*ROW('Hygiene Data'!E161))),DU167="No",ISNUMBER(OFFSET('Hygiene Data'!$E$6,0,10*ROW('Hygiene Data'!E161)))),CONCATENATE("[",ROUND(OFFSET('Hygiene Data'!$E$6,0,10*ROW('Hygiene Data'!E161)),0),"]"),IF(AND(ISNUMBER(OFFSET('Hygiene Data'!$E$6,0,10*ROW('Hygiene Data'!E161))),DU167="",ISNUMBER(OFFSET('Hygiene Data'!$E$6,0,10*ROW('Hygiene Data'!E161)))),OFFSET('Hygiene Data'!$E$6,0,10*ROW('Hygiene Data'!E161)),NA())))</f>
        <v>#N/A</v>
      </c>
      <c r="BG167" s="135" t="e">
        <f ca="1">+IF(AND(ISNUMBER(OFFSET('Hygiene Data'!$E$8,0,10*ROW('Hygiene Data'!E161))),DV167="Yes"),OFFSET('Hygiene Data'!$E$8,0,10*ROW('Hygiene Data'!E161)),IF(AND(ISNUMBER(OFFSET('Hygiene Data'!$E$8,0,10*ROW('Hygiene Data'!E161))),DV167="No",ISNUMBER(OFFSET('Hygiene Data'!$E$8,0,10*ROW('Hygiene Data'!E161)))),CONCATENATE("[",ROUND(OFFSET('Hygiene Data'!$E$8,0,10*ROW('Hygiene Data'!E161)),0),"]"),IF(AND(ISNUMBER(OFFSET('Hygiene Data'!$E$8,0,10*ROW('Hygiene Data'!E161))),DV167="",ISNUMBER(OFFSET('Hygiene Data'!$E$8,0,10*ROW('Hygiene Data'!E161)))),OFFSET('Hygiene Data'!$E$8,0,10*ROW('Hygiene Data'!E161)),NA())))</f>
        <v>#N/A</v>
      </c>
      <c r="BH167" s="135" t="e">
        <f ca="1">+IF(AND(ISNUMBER(OFFSET('Hygiene Data'!$E$10,0,10*ROW('Hygiene Data'!E161))),DW167="Yes"),OFFSET('Hygiene Data'!$E$10,0,10*ROW('Hygiene Data'!E161)),IF(AND(ISNUMBER(OFFSET('Hygiene Data'!$E$10,0,10*ROW('Hygiene Data'!E161))),DW167="No",ISNUMBER(OFFSET('Hygiene Data'!$E$10,0,10*ROW('Hygiene Data'!E161)))),CONCATENATE("[",ROUND(OFFSET('Hygiene Data'!$E$10,0,10*ROW('Hygiene Data'!E161)),0),"]"),IF(AND(ISNUMBER(OFFSET('Hygiene Data'!$E$10,0,10*ROW('Hygiene Data'!E161))),DW167="",ISNUMBER(OFFSET('Hygiene Data'!$E$10,0,10*ROW('Hygiene Data'!E161)))),OFFSET('Hygiene Data'!$E$10,0,10*ROW('Hygiene Data'!E161)),NA())))</f>
        <v>#N/A</v>
      </c>
      <c r="BI167" s="135" t="e">
        <f ca="1">+IF(AND(ISNUMBER(OFFSET('Hygiene Data'!$F$6,0,10*ROW('Hygiene Data'!F161))),DX167="Yes"),OFFSET('Hygiene Data'!$F$6,0,10*ROW('Hygiene Data'!F161)),IF(AND(ISNUMBER(OFFSET('Hygiene Data'!$F$6,0,10*ROW('Hygiene Data'!F161))),DX167="No",ISNUMBER(OFFSET('Hygiene Data'!$F$6,0,10*ROW('Hygiene Data'!F161)))),CONCATENATE("[",ROUND(OFFSET('Hygiene Data'!$F$6,0,10*ROW('Hygiene Data'!F161)),0),"]"),IF(AND(ISNUMBER(OFFSET('Hygiene Data'!$F$6,0,10*ROW('Hygiene Data'!F161))),DX167="",ISNUMBER(OFFSET('Hygiene Data'!$F$6,0,10*ROW('Hygiene Data'!F161)))),OFFSET('Hygiene Data'!$F$6,0,10*ROW('Hygiene Data'!F161)),NA())))</f>
        <v>#N/A</v>
      </c>
      <c r="BJ167" s="135" t="e">
        <f ca="1">+IF(AND(ISNUMBER(OFFSET('Hygiene Data'!$F$8,0,10*ROW('Hygiene Data'!F161))),DY167="Yes"),OFFSET('Hygiene Data'!$F$8,0,10*ROW('Hygiene Data'!F161)),IF(AND(ISNUMBER(OFFSET('Hygiene Data'!$F$8,0,10*ROW('Hygiene Data'!F161))),DY167="No",ISNUMBER(OFFSET('Hygiene Data'!$F$8,0,10*ROW('Hygiene Data'!F161)))),CONCATENATE("[",ROUND(OFFSET('Hygiene Data'!$F$8,0,10*ROW('Hygiene Data'!F161)),0),"]"),IF(AND(ISNUMBER(OFFSET('Hygiene Data'!$F$8,0,10*ROW('Hygiene Data'!F161))),DY167="",ISNUMBER(OFFSET('Hygiene Data'!$F$8,0,10*ROW('Hygiene Data'!F161)))),OFFSET('Hygiene Data'!$F$8,0,10*ROW('Hygiene Data'!F161)),NA())))</f>
        <v>#N/A</v>
      </c>
      <c r="BK167" s="135" t="e">
        <f ca="1">+IF(AND(ISNUMBER(OFFSET('Hygiene Data'!$F$10,0,10*ROW('Hygiene Data'!F161))),DZ167="Yes"),OFFSET('Hygiene Data'!$F$10,0,10*ROW('Hygiene Data'!F161)),IF(AND(ISNUMBER(OFFSET('Hygiene Data'!$F$10,0,10*ROW('Hygiene Data'!F161))),DZ167="No",ISNUMBER(OFFSET('Hygiene Data'!$F$10,0,10*ROW('Hygiene Data'!F161)))),CONCATENATE("[",ROUND(OFFSET('Hygiene Data'!$F$10,0,10*ROW('Hygiene Data'!F161)),0),"]"),IF(AND(ISNUMBER(OFFSET('Hygiene Data'!$F$10,0,10*ROW('Hygiene Data'!F161))),DZ167="",ISNUMBER(OFFSET('Hygiene Data'!$F$10,0,10*ROW('Hygiene Data'!F161)))),OFFSET('Hygiene Data'!$F$10,0,10*ROW('Hygiene Data'!F161)),NA())))</f>
        <v>#N/A</v>
      </c>
      <c r="BL167" s="135" t="e">
        <f ca="1">+IF(AND(ISNUMBER(OFFSET('Hygiene Data'!$G$6,0,10*ROW('Hygiene Data'!G161))),EA167="Yes"),OFFSET('Hygiene Data'!$G$6,0,10*ROW('Hygiene Data'!G161)),IF(AND(ISNUMBER(OFFSET('Hygiene Data'!$G$6,0,10*ROW('Hygiene Data'!G161))),EA167="No",ISNUMBER(OFFSET('Hygiene Data'!$G$6,0,10*ROW('Hygiene Data'!G161)))),CONCATENATE("[",ROUND(OFFSET('Hygiene Data'!$G$6,0,10*ROW('Hygiene Data'!G161)),0),"]"),IF(AND(ISNUMBER(OFFSET('Hygiene Data'!$G$6,0,10*ROW('Hygiene Data'!G161))),EA167="",ISNUMBER(OFFSET('Hygiene Data'!$G$6,0,10*ROW('Hygiene Data'!G161)))),OFFSET('Hygiene Data'!$G$6,0,10*ROW('Hygiene Data'!G161)),NA())))</f>
        <v>#N/A</v>
      </c>
      <c r="BM167" s="135" t="e">
        <f ca="1">+IF(AND(ISNUMBER(OFFSET('Hygiene Data'!$G$8,0,10*ROW('Hygiene Data'!G161))),EB167="Yes"),OFFSET('Hygiene Data'!$G$8,0,10*ROW('Hygiene Data'!G161)),IF(AND(ISNUMBER(OFFSET('Hygiene Data'!$G$8,0,10*ROW('Hygiene Data'!G161))),EB167="No",ISNUMBER(OFFSET('Hygiene Data'!$G$8,0,10*ROW('Hygiene Data'!G161)))),CONCATENATE("[",ROUND(OFFSET('Hygiene Data'!$G$8,0,10*ROW('Hygiene Data'!G161)),0),"]"),IF(AND(ISNUMBER(OFFSET('Hygiene Data'!$G$8,0,10*ROW('Hygiene Data'!G161))),EB167="",ISNUMBER(OFFSET('Hygiene Data'!$G$8,0,10*ROW('Hygiene Data'!G161)))),OFFSET('Hygiene Data'!$G$8,0,10*ROW('Hygiene Data'!G161)),NA())))</f>
        <v>#N/A</v>
      </c>
      <c r="BN167" s="135" t="e">
        <f ca="1">+IF(AND(ISNUMBER(OFFSET('Hygiene Data'!$G$10,0,10*ROW('Hygiene Data'!G161))),EC167="Yes"),OFFSET('Hygiene Data'!$G$10,0,10*ROW('Hygiene Data'!G161)),IF(AND(ISNUMBER(OFFSET('Hygiene Data'!$G$10,0,10*ROW('Hygiene Data'!G161))),EC167="No",ISNUMBER(OFFSET('Hygiene Data'!$G$10,0,10*ROW('Hygiene Data'!G161)))),CONCATENATE("[",ROUND(OFFSET('Hygiene Data'!$G$10,0,10*ROW('Hygiene Data'!G161)),0),"]"),IF(AND(ISNUMBER(OFFSET('Hygiene Data'!$G$10,0,10*ROW('Hygiene Data'!G161))),EC167="",ISNUMBER(OFFSET('Hygiene Data'!$G$10,0,10*ROW('Hygiene Data'!G161)))),OFFSET('Hygiene Data'!$G$10,0,10*ROW('Hygiene Data'!G161)),NA())))</f>
        <v>#N/A</v>
      </c>
      <c r="BO167" s="135" t="e">
        <f ca="1">+IF(AND(ISNUMBER(OFFSET('Hygiene Data'!$H$6,0,10*ROW('Hygiene Data'!H161))),ED167="Yes"),OFFSET('Hygiene Data'!$H$6,0,10*ROW('Hygiene Data'!H161)),IF(AND(ISNUMBER(OFFSET('Hygiene Data'!$H$6,0,10*ROW('Hygiene Data'!H161))),ED167="No",ISNUMBER(OFFSET('Hygiene Data'!$H$6,0,10*ROW('Hygiene Data'!H161)))),CONCATENATE("[",ROUND(OFFSET('Hygiene Data'!$H$6,0,10*ROW('Hygiene Data'!H161)),0),"]"),IF(AND(ISNUMBER(OFFSET('Hygiene Data'!$H$6,0,10*ROW('Hygiene Data'!H161))),ED167="",ISNUMBER(OFFSET('Hygiene Data'!$H$6,0,10*ROW('Hygiene Data'!H161)))),OFFSET('Hygiene Data'!$H$6,0,10*ROW('Hygiene Data'!H161)),NA())))</f>
        <v>#N/A</v>
      </c>
      <c r="BP167" s="135" t="e">
        <f ca="1">+IF(AND(ISNUMBER(OFFSET('Hygiene Data'!$H$8,0,10*ROW('Hygiene Data'!H161))),EE167="Yes"),OFFSET('Hygiene Data'!$H$8,0,10*ROW('Hygiene Data'!H161)),IF(AND(ISNUMBER(OFFSET('Hygiene Data'!$H$8,0,10*ROW('Hygiene Data'!H161))),EE167="No",ISNUMBER(OFFSET('Hygiene Data'!$H$8,0,10*ROW('Hygiene Data'!H161)))),CONCATENATE("[",ROUND(OFFSET('Hygiene Data'!$H$8,0,10*ROW('Hygiene Data'!H161)),0),"]"),IF(AND(ISNUMBER(OFFSET('Hygiene Data'!$H$8,0,10*ROW('Hygiene Data'!H161))),EE167="",ISNUMBER(OFFSET('Hygiene Data'!$H$8,0,10*ROW('Hygiene Data'!H161)))),OFFSET('Hygiene Data'!$H$8,0,10*ROW('Hygiene Data'!H161)),NA())))</f>
        <v>#N/A</v>
      </c>
      <c r="BQ167" s="135" t="e">
        <f ca="1">+IF(AND(ISNUMBER(OFFSET('Hygiene Data'!$H$10,0,10*ROW('Hygiene Data'!H161))),EF167="Yes"),OFFSET('Hygiene Data'!$H$10,0,10*ROW('Hygiene Data'!H161)),IF(AND(ISNUMBER(OFFSET('Hygiene Data'!$H$10,0,10*ROW('Hygiene Data'!H161))),EF167="No",ISNUMBER(OFFSET('Hygiene Data'!$H$10,0,10*ROW('Hygiene Data'!H161)))),CONCATENATE("[",ROUND(OFFSET('Hygiene Data'!$H$10,0,10*ROW('Hygiene Data'!H161)),0),"]"),IF(AND(ISNUMBER(OFFSET('Hygiene Data'!$H$10,0,10*ROW('Hygiene Data'!H161))),EF167="",ISNUMBER(OFFSET('Hygiene Data'!$H$10,0,10*ROW('Hygiene Data'!H161)))),OFFSET('Hygiene Data'!$H$10,0,10*ROW('Hygiene Data'!H161)),NA())))</f>
        <v>#N/A</v>
      </c>
      <c r="BS167" s="34" t="str">
        <f ca="1">+IF(OFFSET('Water Data'!$C$28,0,10*ROW('Water Data'!C161))="","",OFFSET('Water Data'!$C$28,0,10*ROW('Water Data'!C161)))</f>
        <v/>
      </c>
      <c r="BT167" s="34" t="str">
        <f ca="1">+IF(OFFSET('Water Data'!$C$29,0,10*ROW('Water Data'!C161))="","",OFFSET('Water Data'!$C$29,0,10*ROW('Water Data'!C161)))</f>
        <v/>
      </c>
      <c r="BU167" s="34" t="str">
        <f ca="1">+IF(OFFSET('Water Data'!$C$30,0,10*ROW('Water Data'!C161))="","",OFFSET('Water Data'!$C$30,0,10*ROW('Water Data'!C161)))</f>
        <v/>
      </c>
      <c r="BV167" s="34" t="str">
        <f ca="1">+IF(OFFSET('Water Data'!$D$28,0,10*ROW('Water Data'!D161))="","",OFFSET('Water Data'!$D$28,0,10*ROW('Water Data'!D161)))</f>
        <v/>
      </c>
      <c r="BW167" s="34" t="str">
        <f ca="1">+IF(OFFSET('Water Data'!$D$29,0,10*ROW('Water Data'!D161))="","",OFFSET('Water Data'!$D$29,0,10*ROW('Water Data'!D161)))</f>
        <v/>
      </c>
      <c r="BX167" s="34" t="str">
        <f ca="1">+IF(OFFSET('Water Data'!$D$30,0,10*ROW('Water Data'!D161))="","",OFFSET('Water Data'!$D$30,0,10*ROW('Water Data'!D161)))</f>
        <v/>
      </c>
      <c r="BY167" s="34" t="str">
        <f ca="1">+IF(OFFSET('Water Data'!$E$28,0,10*ROW('Water Data'!E161))="","",OFFSET('Water Data'!$E$28,0,10*ROW('Water Data'!E161)))</f>
        <v/>
      </c>
      <c r="BZ167" s="34" t="str">
        <f ca="1">+IF(OFFSET('Water Data'!$E$29,0,10*ROW('Water Data'!E161))="","",OFFSET('Water Data'!$E$29,0,10*ROW('Water Data'!E161)))</f>
        <v/>
      </c>
      <c r="CA167" s="34" t="str">
        <f ca="1">+IF(OFFSET('Water Data'!$E$30,0,10*ROW('Water Data'!E161))="","",OFFSET('Water Data'!$E$30,0,10*ROW('Water Data'!E161)))</f>
        <v/>
      </c>
      <c r="CB167" s="34" t="str">
        <f ca="1">+IF(OFFSET('Water Data'!$F$28,0,10*ROW('Water Data'!F161))="","",OFFSET('Water Data'!$F$28,0,10*ROW('Water Data'!F161)))</f>
        <v/>
      </c>
      <c r="CC167" s="34" t="str">
        <f ca="1">+IF(OFFSET('Water Data'!$F$29,0,10*ROW('Water Data'!F161))="","",OFFSET('Water Data'!$F$29,0,10*ROW('Water Data'!F161)))</f>
        <v/>
      </c>
      <c r="CD167" s="34" t="str">
        <f ca="1">+IF(OFFSET('Water Data'!$F$30,0,10*ROW('Water Data'!F161))="","",OFFSET('Water Data'!$F$30,0,10*ROW('Water Data'!F161)))</f>
        <v/>
      </c>
      <c r="CE167" s="34" t="str">
        <f ca="1">+IF(OFFSET('Water Data'!$G$28,0,10*ROW('Water Data'!G161))="","",OFFSET('Water Data'!$G$28,0,10*ROW('Water Data'!G161)))</f>
        <v/>
      </c>
      <c r="CF167" s="34" t="str">
        <f ca="1">+IF(OFFSET('Water Data'!$G$29,0,10*ROW('Water Data'!G161))="","",OFFSET('Water Data'!$G$29,0,10*ROW('Water Data'!G161)))</f>
        <v/>
      </c>
      <c r="CG167" s="34" t="str">
        <f ca="1">+IF(OFFSET('Water Data'!$G$30,0,10*ROW('Water Data'!G161))="","",OFFSET('Water Data'!$G$30,0,10*ROW('Water Data'!G161)))</f>
        <v/>
      </c>
      <c r="CH167" s="34" t="str">
        <f ca="1">+IF(OFFSET('Water Data'!$H$28,0,10*ROW('Water Data'!H161))="","",OFFSET('Water Data'!$H$28,0,10*ROW('Water Data'!H161)))</f>
        <v/>
      </c>
      <c r="CI167" s="34" t="str">
        <f ca="1">+IF(OFFSET('Water Data'!$H$29,0,10*ROW('Water Data'!H161))="","",OFFSET('Water Data'!$H$29,0,10*ROW('Water Data'!H161)))</f>
        <v/>
      </c>
      <c r="CJ167" s="34" t="str">
        <f ca="1">+IF(OFFSET('Water Data'!$H$30,0,10*ROW('Water Data'!H161))="","",OFFSET('Water Data'!$H$30,0,10*ROW('Water Data'!H161)))</f>
        <v/>
      </c>
      <c r="CK167" s="34" t="str">
        <f ca="1">+IF(OFFSET('Sanitation Data'!$C$29,0,10*ROW('Sanitation Data'!C161))="","",OFFSET('Sanitation Data'!$C$29,0,10*ROW('Sanitation Data'!C161)))</f>
        <v/>
      </c>
      <c r="CL167" s="34" t="str">
        <f ca="1">+IF(OFFSET('Sanitation Data'!$C$30,0,10*ROW('Sanitation Data'!C161))="","",OFFSET('Sanitation Data'!$C$30,0,10*ROW('Sanitation Data'!C161)))</f>
        <v/>
      </c>
      <c r="CM167" s="34" t="str">
        <f ca="1">+IF(OFFSET('Sanitation Data'!$C$31,0,10*ROW('Sanitation Data'!C161))="","",OFFSET('Sanitation Data'!$C$31,0,10*ROW('Sanitation Data'!C161)))</f>
        <v/>
      </c>
      <c r="CN167" s="34" t="str">
        <f ca="1">+IF(OFFSET('Sanitation Data'!$C$32,0,10*ROW('Sanitation Data'!C161))="","",OFFSET('Sanitation Data'!$C$32,0,10*ROW('Sanitation Data'!C161)))</f>
        <v/>
      </c>
      <c r="CO167" s="34" t="str">
        <f ca="1">+IF(OFFSET('Sanitation Data'!$C$33,0,10*ROW('Sanitation Data'!C161))="","",OFFSET('Sanitation Data'!$C$33,0,10*ROW('Sanitation Data'!C161)))</f>
        <v/>
      </c>
      <c r="CP167" s="34" t="str">
        <f ca="1">+IF(OFFSET('Sanitation Data'!$D$29,0,10*ROW('Sanitation Data'!D161))="","",OFFSET('Sanitation Data'!$D$29,0,10*ROW('Sanitation Data'!D161)))</f>
        <v/>
      </c>
      <c r="CQ167" s="34" t="str">
        <f ca="1">+IF(OFFSET('Sanitation Data'!$D$30,0,10*ROW('Sanitation Data'!D161))="","",OFFSET('Sanitation Data'!$D$30,0,10*ROW('Sanitation Data'!D161)))</f>
        <v/>
      </c>
      <c r="CR167" s="34" t="str">
        <f ca="1">+IF(OFFSET('Sanitation Data'!$D$31,0,10*ROW('Sanitation Data'!D161))="","",OFFSET('Sanitation Data'!$D$31,0,10*ROW('Sanitation Data'!D161)))</f>
        <v/>
      </c>
      <c r="CS167" s="34" t="str">
        <f ca="1">+IF(OFFSET('Sanitation Data'!$D$32,0,10*ROW('Sanitation Data'!D161))="","",OFFSET('Sanitation Data'!$D$32,0,10*ROW('Sanitation Data'!D161)))</f>
        <v/>
      </c>
      <c r="CT167" s="34" t="str">
        <f ca="1">+IF(OFFSET('Sanitation Data'!$D$33,0,10*ROW('Sanitation Data'!D161))="","",OFFSET('Sanitation Data'!$D$33,0,10*ROW('Sanitation Data'!D161)))</f>
        <v/>
      </c>
      <c r="CU167" s="34" t="str">
        <f ca="1">+IF(OFFSET('Sanitation Data'!$E$29,0,10*ROW('Sanitation Data'!E161))="","",OFFSET('Sanitation Data'!$E$29,0,10*ROW('Sanitation Data'!E161)))</f>
        <v/>
      </c>
      <c r="CV167" s="34" t="str">
        <f ca="1">+IF(OFFSET('Sanitation Data'!$E$30,0,10*ROW('Sanitation Data'!E161))="","",OFFSET('Sanitation Data'!$E$30,0,10*ROW('Sanitation Data'!E161)))</f>
        <v/>
      </c>
      <c r="CW167" s="34" t="str">
        <f ca="1">+IF(OFFSET('Sanitation Data'!$E$31,0,10*ROW('Sanitation Data'!E161))="","",OFFSET('Sanitation Data'!$E$31,0,10*ROW('Sanitation Data'!E161)))</f>
        <v/>
      </c>
      <c r="CX167" s="34" t="str">
        <f ca="1">+IF(OFFSET('Sanitation Data'!$E$32,0,10*ROW('Sanitation Data'!E161))="","",OFFSET('Sanitation Data'!$E$32,0,10*ROW('Sanitation Data'!E161)))</f>
        <v/>
      </c>
      <c r="CY167" s="34" t="str">
        <f ca="1">+IF(OFFSET('Sanitation Data'!$E$33,0,10*ROW('Sanitation Data'!E161))="","",OFFSET('Sanitation Data'!$E$33,0,10*ROW('Sanitation Data'!E161)))</f>
        <v/>
      </c>
      <c r="CZ167" s="34" t="str">
        <f ca="1">+IF(OFFSET('Sanitation Data'!$F$29,0,10*ROW('Sanitation Data'!F161))="","",OFFSET('Sanitation Data'!$F$29,0,10*ROW('Sanitation Data'!F161)))</f>
        <v/>
      </c>
      <c r="DA167" s="34" t="str">
        <f ca="1">+IF(OFFSET('Sanitation Data'!$F$30,0,10*ROW('Sanitation Data'!F161))="","",OFFSET('Sanitation Data'!$F$30,0,10*ROW('Sanitation Data'!F161)))</f>
        <v/>
      </c>
      <c r="DB167" s="34" t="str">
        <f ca="1">+IF(OFFSET('Sanitation Data'!$F$31,0,10*ROW('Sanitation Data'!F161))="","",OFFSET('Sanitation Data'!$F$31,0,10*ROW('Sanitation Data'!F161)))</f>
        <v/>
      </c>
      <c r="DC167" s="34" t="str">
        <f ca="1">+IF(OFFSET('Sanitation Data'!$F$32,0,10*ROW('Sanitation Data'!F161))="","",OFFSET('Sanitation Data'!$F$32,0,10*ROW('Sanitation Data'!F161)))</f>
        <v/>
      </c>
      <c r="DD167" s="34" t="str">
        <f ca="1">+IF(OFFSET('Sanitation Data'!$F$33,0,10*ROW('Sanitation Data'!F161))="","",OFFSET('Sanitation Data'!$F$33,0,10*ROW('Sanitation Data'!F161)))</f>
        <v/>
      </c>
      <c r="DE167" s="34" t="str">
        <f ca="1">+IF(OFFSET('Sanitation Data'!$G$29,0,10*ROW('Sanitation Data'!G161))="","",OFFSET('Sanitation Data'!$G$29,0,10*ROW('Sanitation Data'!G161)))</f>
        <v/>
      </c>
      <c r="DF167" s="34" t="str">
        <f ca="1">+IF(OFFSET('Sanitation Data'!$G$30,0,10*ROW('Sanitation Data'!G161))="","",OFFSET('Sanitation Data'!$G$30,0,10*ROW('Sanitation Data'!G161)))</f>
        <v/>
      </c>
      <c r="DG167" s="34" t="str">
        <f ca="1">+IF(OFFSET('Sanitation Data'!$G$31,0,10*ROW('Sanitation Data'!G161))="","",OFFSET('Sanitation Data'!$G$31,0,10*ROW('Sanitation Data'!G161)))</f>
        <v/>
      </c>
      <c r="DH167" s="34" t="str">
        <f ca="1">+IF(OFFSET('Sanitation Data'!$G$32,0,10*ROW('Sanitation Data'!G161))="","",OFFSET('Sanitation Data'!$G$32,0,10*ROW('Sanitation Data'!G161)))</f>
        <v/>
      </c>
      <c r="DI167" s="34" t="str">
        <f ca="1">+IF(OFFSET('Sanitation Data'!$G$33,0,10*ROW('Sanitation Data'!G161))="","",OFFSET('Sanitation Data'!$G$33,0,10*ROW('Sanitation Data'!G161)))</f>
        <v/>
      </c>
      <c r="DJ167" s="34" t="str">
        <f ca="1">+IF(OFFSET('Sanitation Data'!$H$29,0,10*ROW('Sanitation Data'!H161))="","",OFFSET('Sanitation Data'!$H$29,0,10*ROW('Sanitation Data'!H161)))</f>
        <v/>
      </c>
      <c r="DK167" s="34" t="str">
        <f ca="1">+IF(OFFSET('Sanitation Data'!$H$30,0,10*ROW('Sanitation Data'!H161))="","",OFFSET('Sanitation Data'!$H$30,0,10*ROW('Sanitation Data'!H161)))</f>
        <v/>
      </c>
      <c r="DL167" s="34" t="str">
        <f ca="1">+IF(OFFSET('Sanitation Data'!$H$31,0,10*ROW('Sanitation Data'!H161))="","",OFFSET('Sanitation Data'!$H$31,0,10*ROW('Sanitation Data'!H161)))</f>
        <v/>
      </c>
      <c r="DM167" s="34" t="str">
        <f ca="1">+IF(OFFSET('Sanitation Data'!$H$32,0,10*ROW('Sanitation Data'!H161))="","",OFFSET('Sanitation Data'!$H$32,0,10*ROW('Sanitation Data'!H161)))</f>
        <v/>
      </c>
      <c r="DN167" s="34" t="str">
        <f ca="1">+IF(OFFSET('Sanitation Data'!$H$33,0,10*ROW('Sanitation Data'!H161))="","",OFFSET('Sanitation Data'!$H$33,0,10*ROW('Sanitation Data'!H161)))</f>
        <v/>
      </c>
      <c r="DO167" s="34" t="str">
        <f ca="1">+IF(OFFSET('Hygiene Data'!$C$12,0,10*ROW('Hygiene Data'!C161))="","",OFFSET('Hygiene Data'!$C$12,0,10*ROW('Hygiene Data'!C161)))</f>
        <v/>
      </c>
      <c r="DP167" s="34" t="str">
        <f ca="1">+IF(OFFSET('Hygiene Data'!$C$13,0,10*ROW('Hygiene Data'!C161))="","",OFFSET('Hygiene Data'!$C$13,0,10*ROW('Hygiene Data'!C161)))</f>
        <v/>
      </c>
      <c r="DQ167" s="34" t="str">
        <f ca="1">+IF(OFFSET('Hygiene Data'!$C$14,0,10*ROW('Hygiene Data'!C161))="","",OFFSET('Hygiene Data'!$C$14,0,10*ROW('Hygiene Data'!C161)))</f>
        <v/>
      </c>
      <c r="DR167" s="34" t="str">
        <f ca="1">+IF(OFFSET('Hygiene Data'!$D$12,0,10*ROW('Hygiene Data'!D161))="","",OFFSET('Hygiene Data'!$D$12,0,10*ROW('Hygiene Data'!D161)))</f>
        <v/>
      </c>
      <c r="DS167" s="34" t="str">
        <f ca="1">+IF(OFFSET('Hygiene Data'!$D$13,0,10*ROW('Hygiene Data'!D161))="","",OFFSET('Hygiene Data'!$D$13,0,10*ROW('Hygiene Data'!D161)))</f>
        <v/>
      </c>
      <c r="DT167" s="34" t="str">
        <f ca="1">+IF(OFFSET('Hygiene Data'!$D$14,0,10*ROW('Hygiene Data'!D161))="","",OFFSET('Hygiene Data'!$D$14,0,10*ROW('Hygiene Data'!D161)))</f>
        <v/>
      </c>
      <c r="DU167" s="34" t="str">
        <f ca="1">+IF(OFFSET('Hygiene Data'!$E$12,0,10*ROW('Hygiene Data'!E161))="","",OFFSET('Hygiene Data'!$E$12,0,10*ROW('Hygiene Data'!E161)))</f>
        <v/>
      </c>
      <c r="DV167" s="34" t="str">
        <f ca="1">+IF(OFFSET('Hygiene Data'!$E$13,0,10*ROW('Hygiene Data'!E161))="","",OFFSET('Hygiene Data'!$E$13,0,10*ROW('Hygiene Data'!E161)))</f>
        <v/>
      </c>
      <c r="DW167" s="34" t="str">
        <f ca="1">+IF(OFFSET('Hygiene Data'!$E$14,0,10*ROW('Hygiene Data'!E161))="","",OFFSET('Hygiene Data'!$E$14,0,10*ROW('Hygiene Data'!E161)))</f>
        <v/>
      </c>
      <c r="DX167" s="34" t="str">
        <f ca="1">+IF(OFFSET('Hygiene Data'!$F$12,0,10*ROW('Hygiene Data'!F161))="","",OFFSET('Hygiene Data'!$F$12,0,10*ROW('Hygiene Data'!F161)))</f>
        <v/>
      </c>
      <c r="DY167" s="34" t="str">
        <f ca="1">+IF(OFFSET('Hygiene Data'!$F$13,0,10*ROW('Hygiene Data'!F161))="","",OFFSET('Hygiene Data'!$F$13,0,10*ROW('Hygiene Data'!F161)))</f>
        <v/>
      </c>
      <c r="DZ167" s="34" t="str">
        <f ca="1">+IF(OFFSET('Hygiene Data'!$F$14,0,10*ROW('Hygiene Data'!F161))="","",OFFSET('Hygiene Data'!$F$14,0,10*ROW('Hygiene Data'!F161)))</f>
        <v/>
      </c>
      <c r="EA167" s="34" t="str">
        <f ca="1">+IF(OFFSET('Hygiene Data'!$G$12,0,10*ROW('Hygiene Data'!G161))="","",OFFSET('Hygiene Data'!$G$12,0,10*ROW('Hygiene Data'!G161)))</f>
        <v/>
      </c>
      <c r="EB167" s="34" t="str">
        <f ca="1">+IF(OFFSET('Hygiene Data'!$G$13,0,10*ROW('Hygiene Data'!G161))="","",OFFSET('Hygiene Data'!$G$13,0,10*ROW('Hygiene Data'!G161)))</f>
        <v/>
      </c>
      <c r="EC167" s="34" t="str">
        <f ca="1">+IF(OFFSET('Hygiene Data'!$G$14,0,10*ROW('Hygiene Data'!G161))="","",OFFSET('Hygiene Data'!$G$14,0,10*ROW('Hygiene Data'!G161)))</f>
        <v/>
      </c>
      <c r="ED167" s="34" t="str">
        <f ca="1">+IF(OFFSET('Hygiene Data'!$H$12,0,10*ROW('Hygiene Data'!H161))="","",OFFSET('Hygiene Data'!$H$12,0,10*ROW('Hygiene Data'!H161)))</f>
        <v/>
      </c>
      <c r="EE167" s="34" t="str">
        <f ca="1">+IF(OFFSET('Hygiene Data'!$H$13,0,10*ROW('Hygiene Data'!H161))="","",OFFSET('Hygiene Data'!$H$13,0,10*ROW('Hygiene Data'!H161)))</f>
        <v/>
      </c>
      <c r="EF167" s="34" t="str">
        <f ca="1">+IF(OFFSET('Hygiene Data'!$H$14,0,10*ROW('Hygiene Data'!H161))="","",OFFSET('Hygiene Data'!$H$14,0,10*ROW('Hygiene Data'!H161)))</f>
        <v/>
      </c>
    </row>
    <row r="168" spans="1:136" x14ac:dyDescent="0.2">
      <c r="A168" s="50" t="str">
        <f ca="1">+IF(OFFSET('Water Data'!$B$1,0,10*ROW('Water Data'!B165))="","",OFFSET('Water Data'!$B$1,0,10*ROW('Water Data'!B165)))</f>
        <v/>
      </c>
      <c r="B168" s="50" t="str">
        <f ca="1">+IF(OFFSET('Water Data'!$A$3,0,10*ROW('Water Data'!A165))="","",OFFSET('Water Data'!$A$3,0,10*ROW('Water Data'!A165)))</f>
        <v/>
      </c>
      <c r="C168" s="50" t="str">
        <f ca="1">+IF(OFFSET('Water Data'!$C$3,0,10*ROW('Water Data'!C165))="","",OFFSET('Water Data'!$C$3,0,10*ROW('Water Data'!C165)))</f>
        <v/>
      </c>
      <c r="D168" s="133" t="e">
        <f ca="1">+IF(AND(ISNUMBER(OFFSET('Water Data'!$C$5,0,10*ROW('Water Data'!C162))),BS168="Yes"),100-OFFSET('Water Data'!$C$5,0,10*ROW('Water Data'!C162)),IF(AND(ISNUMBER(OFFSET('Water Data'!$C$5,0,10*ROW('Water Data'!C162))),BS168="No",ISNUMBER(OFFSET('Water Data'!$C$5,0,10*ROW('Water Data'!C162)))),CONCATENATE("[",ROUND(100-OFFSET('Water Data'!$C$5,0,10*ROW('Water Data'!C162)),0),"]"),IF(AND(ISNUMBER(OFFSET('Water Data'!$C$5,0,10*ROW('Water Data'!C162))),BS168="",ISNUMBER(OFFSET('Water Data'!$C$5,0,10*ROW('Water Data'!C162)))),100-OFFSET('Water Data'!$C$5,0,10*ROW('Water Data'!C162)),NA())))</f>
        <v>#N/A</v>
      </c>
      <c r="E168" s="133" t="e">
        <f ca="1">+IF(AND(ISNUMBER(OFFSET('Water Data'!$C$7,0,10*ROW('Water Data'!D162))),BT168="Yes"),OFFSET('Water Data'!$C$7,0,10*ROW('Water Data'!C162)),IF(AND(ISNUMBER(OFFSET('Water Data'!$C$7,0,10*ROW('Water Data'!C162))),BT168="No",ISNUMBER(OFFSET('Water Data'!$C$7,0,10*ROW('Water Data'!C162)))),CONCATENATE("[",ROUND(OFFSET('Water Data'!$C$7,0,10*ROW('Water Data'!C162)),0),"]"),IF(AND(ISNUMBER(OFFSET('Water Data'!$C$7,0,10*ROW('Water Data'!C162))),BT168="",ISNUMBER(OFFSET('Water Data'!$C$7,0,10*ROW('Water Data'!C162)))),OFFSET('Water Data'!$C$7,0,10*ROW('Water Data'!C162)),NA())))</f>
        <v>#N/A</v>
      </c>
      <c r="F168" s="133" t="e">
        <f ca="1">+IF(AND(ISNUMBER(OFFSET('Water Data'!$C$10,0,10*ROW('Water Data'!C162))),BU168="Yes"),OFFSET('Water Data'!$C$10,0,10*ROW('Water Data'!C162)),IF(AND(ISNUMBER(OFFSET('Water Data'!$C$10,0,10*ROW('Water Data'!C162))),BU168="No",ISNUMBER(OFFSET('Water Data'!$C$10,0,10*ROW('Water Data'!C162)))),CONCATENATE("[",ROUND(OFFSET('Water Data'!$C$10,0,10*ROW('Water Data'!C162)),0),"]"),IF(AND(ISNUMBER(OFFSET('Water Data'!$C$10,0,10*ROW('Water Data'!C162))),BU168="",ISNUMBER(OFFSET('Water Data'!$C$10,0,10*ROW('Water Data'!C162)))),OFFSET('Water Data'!$C$10,0,10*ROW('Water Data'!C162)),NA())))</f>
        <v>#N/A</v>
      </c>
      <c r="G168" s="133" t="e">
        <f ca="1">+IF(AND(ISNUMBER(OFFSET('Water Data'!$D$5,0,10*ROW('Water Data'!D162))),BV168="Yes"),100-OFFSET('Water Data'!$D$5,0,10*ROW('Water Data'!D162)),IF(AND(ISNUMBER(OFFSET('Water Data'!$D$5,0,10*ROW('Water Data'!D162))),BV168="No",ISNUMBER(OFFSET('Water Data'!$D$5,0,10*ROW('Water Data'!D162)))),CONCATENATE("[",ROUND(100-OFFSET('Water Data'!$D$5,0,10*ROW('Water Data'!D162)),0),"]"),IF(AND(ISNUMBER(OFFSET('Water Data'!$D$5,0,10*ROW('Water Data'!D162))),BV168="",ISNUMBER(OFFSET('Water Data'!$D$5,0,10*ROW('Water Data'!D162)))),100-OFFSET('Water Data'!$D$5,0,10*ROW('Water Data'!D162)),NA())))</f>
        <v>#N/A</v>
      </c>
      <c r="H168" s="133" t="e">
        <f ca="1">+IF(AND(ISNUMBER(OFFSET('Water Data'!$D$7,0,10*ROW('Water Data'!D162))),BW168="Yes"),OFFSET('Water Data'!$D$7,0,10*ROW('Water Data'!D162)),IF(AND(ISNUMBER(OFFSET('Water Data'!$D$7,0,10*ROW('Water Data'!D162))),BW168="No",ISNUMBER(OFFSET('Water Data'!$D$7,0,10*ROW('Water Data'!D162)))),CONCATENATE("[",ROUND(OFFSET('Water Data'!$C$7,0,10*ROW('Water Data'!D162)),0),"]"),IF(AND(ISNUMBER(OFFSET('Water Data'!$D$7,0,10*ROW('Water Data'!D162))),BW168="",ISNUMBER(OFFSET('Water Data'!$D$7,0,10*ROW('Water Data'!D162)))),OFFSET('Water Data'!$D$7,0,10*ROW('Water Data'!D162)),NA())))</f>
        <v>#N/A</v>
      </c>
      <c r="I168" s="133" t="e">
        <f ca="1">+IF(AND(ISNUMBER(OFFSET('Water Data'!$D$10,0,10*ROW('Water Data'!D162))),BX168="Yes"),OFFSET('Water Data'!$D$10,0,10*ROW('Water Data'!D162)),IF(AND(ISNUMBER(OFFSET('Water Data'!$D$10,0,10*ROW('Water Data'!D162))),BX168="No",ISNUMBER(OFFSET('Water Data'!$D$10,0,10*ROW('Water Data'!D162)))),CONCATENATE("[",ROUND(OFFSET('Water Data'!$D$10,0,10*ROW('Water Data'!D162)),0),"]"),IF(AND(ISNUMBER(OFFSET('Water Data'!$D$10,0,10*ROW('Water Data'!D162))),BX168="",ISNUMBER(OFFSET('Water Data'!$D$10,0,10*ROW('Water Data'!D162)))),OFFSET('Water Data'!$D$10,0,10*ROW('Water Data'!D162)),NA())))</f>
        <v>#N/A</v>
      </c>
      <c r="J168" s="133" t="e">
        <f ca="1">+IF(AND(ISNUMBER(OFFSET('Water Data'!$E$5,0,10*ROW('Water Data'!E162))),BY168="Yes"),100-OFFSET('Water Data'!$E$5,0,10*ROW('Water Data'!E162)),IF(AND(ISNUMBER(OFFSET('Water Data'!$E$5,0,10*ROW('Water Data'!E162))),BY168="No",ISNUMBER(OFFSET('Water Data'!$E$5,0,10*ROW('Water Data'!E162)))),CONCATENATE("[",ROUND(100-OFFSET('Water Data'!$E$5,0,10*ROW('Water Data'!E162)),0),"]"),IF(AND(ISNUMBER(OFFSET('Water Data'!$E$5,0,10*ROW('Water Data'!E162))),BY168="",ISNUMBER(OFFSET('Water Data'!$E$5,0,10*ROW('Water Data'!E162)))),100-OFFSET('Water Data'!$E$5,0,10*ROW('Water Data'!E162)),NA())))</f>
        <v>#N/A</v>
      </c>
      <c r="K168" s="133" t="e">
        <f ca="1">+IF(AND(ISNUMBER(OFFSET('Water Data'!$E$7,0,10*ROW('Water Data'!E162))),BZ168="Yes"),OFFSET('Water Data'!$E$7,0,10*ROW('Water Data'!E162)),IF(AND(ISNUMBER(OFFSET('Water Data'!$E$7,0,10*ROW('Water Data'!E162))),BZ168="No",ISNUMBER(OFFSET('Water Data'!$E$7,0,10*ROW('Water Data'!E162)))),CONCATENATE("[",ROUND(OFFSET('Water Data'!$E$7,0,10*ROW('Water Data'!E162)),0),"]"),IF(AND(ISNUMBER(OFFSET('Water Data'!$E$7,0,10*ROW('Water Data'!E162))),BZ168="",ISNUMBER(OFFSET('Water Data'!$E$7,0,10*ROW('Water Data'!E162)))),OFFSET('Water Data'!$E$7,0,10*ROW('Water Data'!E162)),NA())))</f>
        <v>#N/A</v>
      </c>
      <c r="L168" s="133" t="e">
        <f ca="1">+IF(AND(ISNUMBER(OFFSET('Water Data'!$E$10,0,10*ROW('Water Data'!E162))),CA168="Yes"),OFFSET('Water Data'!$E$10,0,10*ROW('Water Data'!E162)),IF(AND(ISNUMBER(OFFSET('Water Data'!$E$10,0,10*ROW('Water Data'!E162))),CA168="No",ISNUMBER(OFFSET('Water Data'!$E$10,0,10*ROW('Water Data'!E162)))),CONCATENATE("[",ROUND(OFFSET('Water Data'!$E$10,0,10*ROW('Water Data'!E162)),0),"]"),IF(AND(ISNUMBER(OFFSET('Water Data'!$E$10,0,10*ROW('Water Data'!E162))),CA168="",ISNUMBER(OFFSET('Water Data'!$E$10,0,10*ROW('Water Data'!E162)))),OFFSET('Water Data'!$E$10,0,10*ROW('Water Data'!E162)),NA())))</f>
        <v>#N/A</v>
      </c>
      <c r="M168" s="133" t="e">
        <f ca="1">+IF(AND(ISNUMBER(OFFSET('Water Data'!$F$5,0,10*ROW('Water Data'!F162))),CB168="Yes"),100-OFFSET('Water Data'!$F$5,0,10*ROW('Water Data'!F162)),IF(AND(ISNUMBER(OFFSET('Water Data'!$F$5,0,10*ROW('Water Data'!F162))),CB168="No",ISNUMBER(OFFSET('Water Data'!$F$5,0,10*ROW('Water Data'!F162)))),CONCATENATE("[",ROUND(100-OFFSET('Water Data'!$F$5,0,10*ROW('Water Data'!F162)),0),"]"),IF(AND(ISNUMBER(OFFSET('Water Data'!$F$5,0,10*ROW('Water Data'!F162))),CB168="",ISNUMBER(OFFSET('Water Data'!$F$5,0,10*ROW('Water Data'!F162)))),100-OFFSET('Water Data'!$F$5,0,10*ROW('Water Data'!F162)),NA())))</f>
        <v>#N/A</v>
      </c>
      <c r="N168" s="133" t="e">
        <f ca="1">+IF(AND(ISNUMBER(OFFSET('Water Data'!$F$7,0,10*ROW('Water Data'!F162))),CC168="Yes"),OFFSET('Water Data'!$F$7,0,10*ROW('Water Data'!F162)),IF(AND(ISNUMBER(OFFSET('Water Data'!$F$7,0,10*ROW('Water Data'!F162))),CC168="No",ISNUMBER(OFFSET('Water Data'!$F$7,0,10*ROW('Water Data'!F162)))),CONCATENATE("[",ROUND(OFFSET('Water Data'!$F$7,0,10*ROW('Water Data'!F162)),0),"]"),IF(AND(ISNUMBER(OFFSET('Water Data'!$F$7,0,10*ROW('Water Data'!F162))),CC168="",ISNUMBER(OFFSET('Water Data'!$F$7,0,10*ROW('Water Data'!F162)))),OFFSET('Water Data'!$F$7,0,10*ROW('Water Data'!F162)),NA())))</f>
        <v>#N/A</v>
      </c>
      <c r="O168" s="133" t="e">
        <f ca="1">+IF(AND(ISNUMBER(OFFSET('Water Data'!$F$10,0,10*ROW('Water Data'!F162))),CD168="Yes"),OFFSET('Water Data'!$F$10,0,10*ROW('Water Data'!F162)),IF(AND(ISNUMBER(OFFSET('Water Data'!$F$10,0,10*ROW('Water Data'!F162))),CD168="No",ISNUMBER(OFFSET('Water Data'!$F$10,0,10*ROW('Water Data'!F162)))),CONCATENATE("[",ROUND(OFFSET('Water Data'!$F$10,0,10*ROW('Water Data'!F162)),0),"]"),IF(AND(ISNUMBER(OFFSET('Water Data'!$F$10,0,10*ROW('Water Data'!F162))),CD168="",ISNUMBER(OFFSET('Water Data'!$F$10,0,10*ROW('Water Data'!F162)))),OFFSET('Water Data'!$F$10,0,10*ROW('Water Data'!F162)),NA())))</f>
        <v>#N/A</v>
      </c>
      <c r="P168" s="133" t="e">
        <f ca="1">+IF(AND(ISNUMBER(OFFSET('Water Data'!$G$5,0,10*ROW('Water Data'!G162))),CE168="Yes"),100-OFFSET('Water Data'!$G$5,0,10*ROW('Water Data'!G162)),IF(AND(ISNUMBER(OFFSET('Water Data'!$G$5,0,10*ROW('Water Data'!G162))),CE168="No",ISNUMBER(OFFSET('Water Data'!$G$5,0,10*ROW('Water Data'!G162)))),CONCATENATE("[",ROUND(100-OFFSET('Water Data'!$G$5,0,10*ROW('Water Data'!G162)),0),"]"),IF(AND(ISNUMBER(OFFSET('Water Data'!$G$5,0,10*ROW('Water Data'!G162))),CE168="",ISNUMBER(OFFSET('Water Data'!$G$5,0,10*ROW('Water Data'!G162)))),100-OFFSET('Water Data'!$G$5,0,10*ROW('Water Data'!G162)),NA())))</f>
        <v>#N/A</v>
      </c>
      <c r="Q168" s="133" t="e">
        <f ca="1">+IF(AND(ISNUMBER(OFFSET('Water Data'!$G$7,0,10*ROW('Water Data'!G162))),CF168="Yes"),OFFSET('Water Data'!$G$7,0,10*ROW('Water Data'!G162)),IF(AND(ISNUMBER(OFFSET('Water Data'!$G$7,0,10*ROW('Water Data'!G162))),CF168="No",ISNUMBER(OFFSET('Water Data'!$G$7,0,10*ROW('Water Data'!G162)))),CONCATENATE("[",ROUND(OFFSET('Water Data'!$G$7,0,10*ROW('Water Data'!G162)),0),"]"),IF(AND(ISNUMBER(OFFSET('Water Data'!$G$7,0,10*ROW('Water Data'!G162))),CF168="",ISNUMBER(OFFSET('Water Data'!$G$7,0,10*ROW('Water Data'!G162)))),OFFSET('Water Data'!$G$7,0,10*ROW('Water Data'!G162)),NA())))</f>
        <v>#N/A</v>
      </c>
      <c r="R168" s="133" t="e">
        <f ca="1">+IF(AND(ISNUMBER(OFFSET('Water Data'!$G$10,0,10*ROW('Water Data'!G162))),CG168="Yes"),OFFSET('Water Data'!$G$10,0,10*ROW('Water Data'!G162)),IF(AND(ISNUMBER(OFFSET('Water Data'!$G$10,0,10*ROW('Water Data'!G162))),CG168="No",ISNUMBER(OFFSET('Water Data'!$G$10,0,10*ROW('Water Data'!G162)))),CONCATENATE("[",ROUND(OFFSET('Water Data'!$G$10,0,10*ROW('Water Data'!G162)),0),"]"),IF(AND(ISNUMBER(OFFSET('Water Data'!$G$10,0,10*ROW('Water Data'!G162))),CG168="",ISNUMBER(OFFSET('Water Data'!$G$10,0,10*ROW('Water Data'!G162)))),OFFSET('Water Data'!$G$10,0,10*ROW('Water Data'!G162)),NA())))</f>
        <v>#N/A</v>
      </c>
      <c r="S168" s="133" t="e">
        <f ca="1">+IF(AND(ISNUMBER(OFFSET('Water Data'!$H$5,0,10*ROW('Water Data'!H162))),CH168="Yes"),100-OFFSET('Water Data'!$H$5,0,10*ROW('Water Data'!H162)),IF(AND(ISNUMBER(OFFSET('Water Data'!$H$5,0,10*ROW('Water Data'!H162))),CH168="No",ISNUMBER(OFFSET('Water Data'!$H$5,0,10*ROW('Water Data'!H162)))),CONCATENATE("[",ROUND(100-OFFSET('Water Data'!$H$5,0,10*ROW('Water Data'!H162)),0),"]"),IF(AND(ISNUMBER(OFFSET('Water Data'!$H$5,0,10*ROW('Water Data'!H162))),CH168="",ISNUMBER(OFFSET('Water Data'!$H$5,0,10*ROW('Water Data'!H162)))),100-OFFSET('Water Data'!$H$5,0,10*ROW('Water Data'!H162)),NA())))</f>
        <v>#N/A</v>
      </c>
      <c r="T168" s="133" t="e">
        <f ca="1">+IF(AND(ISNUMBER(OFFSET('Water Data'!$H$7,0,10*ROW('Water Data'!H162))),CI168="Yes"),OFFSET('Water Data'!$H$7,0,10*ROW('Water Data'!H162)),IF(AND(ISNUMBER(OFFSET('Water Data'!$H$7,0,10*ROW('Water Data'!H162))),CI168="No",ISNUMBER(OFFSET('Water Data'!$H$7,0,10*ROW('Water Data'!H162)))),CONCATENATE("[",ROUND(OFFSET('Water Data'!$H$7,0,10*ROW('Water Data'!H162)),0),"]"),IF(AND(ISNUMBER(OFFSET('Water Data'!$H$7,0,10*ROW('Water Data'!H162))),CI168="",ISNUMBER(OFFSET('Water Data'!$H$7,0,10*ROW('Water Data'!H162)))),OFFSET('Water Data'!$H$7,0,10*ROW('Water Data'!H162)),NA())))</f>
        <v>#N/A</v>
      </c>
      <c r="U168" s="133" t="e">
        <f ca="1">+IF(AND(ISNUMBER(OFFSET('Water Data'!$H$10,0,10*ROW('Water Data'!H162))),CJ168="Yes"),OFFSET('Water Data'!$H$10,0,10*ROW('Water Data'!H162)),IF(AND(ISNUMBER(OFFSET('Water Data'!$H$10,0,10*ROW('Water Data'!H162))),CJ168="No",ISNUMBER(OFFSET('Water Data'!$H$10,0,10*ROW('Water Data'!H162)))),CONCATENATE("[",ROUND(OFFSET('Water Data'!$H$10,0,10*ROW('Water Data'!H162)),0),"]"),IF(AND(ISNUMBER(OFFSET('Water Data'!$H$10,0,10*ROW('Water Data'!H162))),CJ168="",ISNUMBER(OFFSET('Water Data'!$H$10,0,10*ROW('Water Data'!H162)))),OFFSET('Water Data'!$H$10,0,10*ROW('Water Data'!H162)),NA())))</f>
        <v>#N/A</v>
      </c>
      <c r="V168" s="134" t="e">
        <f ca="1">+IF(AND(ISNUMBER(OFFSET('Sanitation Data'!$C$5,0,10*ROW('Sanitation Data'!C162))),CK168="Yes"),100-OFFSET('Sanitation Data'!$C$5,0,10*ROW('Sanitation Data'!C162)),IF(AND(ISNUMBER(OFFSET('Sanitation Data'!$C$5,0,10*ROW('Sanitation Data'!C162))),CK168="No",ISNUMBER(OFFSET('Sanitation Data'!$C$5,0,10*ROW('Sanitation Data'!C162)))),CONCATENATE("[",ROUND(100-OFFSET('Sanitation Data'!$C$5,0,10*ROW('Sanitation Data'!C162)),0),"]"),IF(AND(ISNUMBER(OFFSET('Sanitation Data'!$C$5,0,10*ROW('Sanitation Data'!C162))),CK168="",ISNUMBER(OFFSET('Sanitation Data'!$C$5,0,10*ROW('Sanitation Data'!C162)))),100-OFFSET('Sanitation Data'!$C$5,0,10*ROW('Sanitation Data'!C162)),NA())))</f>
        <v>#N/A</v>
      </c>
      <c r="W168" s="134" t="e">
        <f ca="1">+IF(AND(ISNUMBER(OFFSET('Sanitation Data'!$C$7,0,10*ROW('Sanitation Data'!C162))),CL168="Yes"),OFFSET('Sanitation Data'!$C$7,0,10*ROW('Sanitation Data'!C162)),IF(AND(ISNUMBER(OFFSET('Sanitation Data'!$C$7,0,10*ROW('Sanitation Data'!C162))),CL168="No",ISNUMBER(OFFSET('Sanitation Data'!$C$7,0,10*ROW('Sanitation Data'!C162)))),CONCATENATE("[",ROUND(OFFSET('Sanitation Data'!$C$7,0,10*ROW('Sanitation Data'!C162)),0),"]"),IF(AND(ISNUMBER(OFFSET('Sanitation Data'!$C$7,0,10*ROW('Sanitation Data'!C162))),CL168="",ISNUMBER(OFFSET('Sanitation Data'!$C$7,0,10*ROW('Sanitation Data'!C162)))),OFFSET('Sanitation Data'!$C$7,0,10*ROW('Sanitation Data'!C162)),NA())))</f>
        <v>#N/A</v>
      </c>
      <c r="X168" s="134" t="e">
        <f ca="1">+IF(AND(ISNUMBER(OFFSET('Sanitation Data'!$C$11,0,10*ROW('Sanitation Data'!C162))),CM168="Yes"),OFFSET('Sanitation Data'!$C$11,0,10*ROW('Sanitation Data'!C162)),IF(AND(ISNUMBER(OFFSET('Sanitation Data'!$C$11,0,10*ROW('Sanitation Data'!C162))),CM168="No",ISNUMBER(OFFSET('Sanitation Data'!$C$11,0,10*ROW('Sanitation Data'!C162)))),CONCATENATE("[",ROUND(OFFSET('Sanitation Data'!$C$11,0,10*ROW('Sanitation Data'!C162)),0),"]"),IF(AND(ISNUMBER(OFFSET('Sanitation Data'!$C$11,0,10*ROW('Sanitation Data'!C162))),CM168="",ISNUMBER(OFFSET('Sanitation Data'!$C$11,0,10*ROW('Sanitation Data'!C162)))),OFFSET('Sanitation Data'!$C$11,0,10*ROW('Sanitation Data'!C162)),NA())))</f>
        <v>#N/A</v>
      </c>
      <c r="Y168" s="134" t="e">
        <f ca="1">+IF(AND(ISNUMBER(OFFSET('Sanitation Data'!$C$12,0,10*ROW('Sanitation Data'!C162))),CN168="Yes"),OFFSET('Sanitation Data'!$C$12,0,10*ROW('Sanitation Data'!C162)),IF(AND(ISNUMBER(OFFSET('Sanitation Data'!$C$12,0,10*ROW('Sanitation Data'!C162))),CN168="No",ISNUMBER(OFFSET('Sanitation Data'!$C$12,0,10*ROW('Sanitation Data'!C162)))),CONCATENATE("[",ROUND(OFFSET('Sanitation Data'!$C$12,0,10*ROW('Sanitation Data'!C162)),0),"]"),IF(AND(ISNUMBER(OFFSET('Sanitation Data'!$C$12,0,10*ROW('Sanitation Data'!C162))),CN168="",ISNUMBER(OFFSET('Sanitation Data'!$C$12,0,10*ROW('Sanitation Data'!C162)))),OFFSET('Sanitation Data'!$C$12,0,10*ROW('Sanitation Data'!C162)),NA())))</f>
        <v>#N/A</v>
      </c>
      <c r="Z168" s="134" t="e">
        <f ca="1">+IF(AND(ISNUMBER(OFFSET('Sanitation Data'!$C$13,0,10*ROW('Sanitation Data'!C162))),CO168="Yes"),OFFSET('Sanitation Data'!$C$13,0,10*ROW('Sanitation Data'!C162)),IF(AND(ISNUMBER(OFFSET('Sanitation Data'!$C$13,0,10*ROW('Sanitation Data'!C162))),CO168="No",ISNUMBER(OFFSET('Sanitation Data'!$C$13,0,10*ROW('Sanitation Data'!C162)))),CONCATENATE("[",ROUND(OFFSET('Sanitation Data'!$C$13,0,10*ROW('Sanitation Data'!C162)),0),"]"),IF(AND(ISNUMBER(OFFSET('Sanitation Data'!$C$13,0,10*ROW('Sanitation Data'!C162))),CO168="",ISNUMBER(OFFSET('Sanitation Data'!$C$13,0,10*ROW('Sanitation Data'!C162)))),OFFSET('Sanitation Data'!$C$13,0,10*ROW('Sanitation Data'!C162)),NA())))</f>
        <v>#N/A</v>
      </c>
      <c r="AA168" s="134" t="e">
        <f ca="1">+IF(AND(ISNUMBER(OFFSET('Sanitation Data'!$D$5,0,10*ROW('Sanitation Data'!D162))),CP168="Yes"),100-OFFSET('Sanitation Data'!$D$5,0,10*ROW('Sanitation Data'!D162)),IF(AND(ISNUMBER(OFFSET('Sanitation Data'!$D$5,0,10*ROW('Sanitation Data'!D162))),CP168="No",ISNUMBER(OFFSET('Sanitation Data'!$D$5,0,10*ROW('Sanitation Data'!D162)))),CONCATENATE("[",ROUND(100-OFFSET('Sanitation Data'!$D$5,0,10*ROW('Sanitation Data'!D162)),0),"]"),IF(AND(ISNUMBER(OFFSET('Sanitation Data'!$D$5,0,10*ROW('Sanitation Data'!D162))),CP168="",ISNUMBER(OFFSET('Sanitation Data'!$D$5,0,10*ROW('Sanitation Data'!D162)))),100-OFFSET('Sanitation Data'!$D$5,0,10*ROW('Sanitation Data'!D162)),NA())))</f>
        <v>#N/A</v>
      </c>
      <c r="AB168" s="134" t="e">
        <f ca="1">+IF(AND(ISNUMBER(OFFSET('Sanitation Data'!$D$7,0,10*ROW('Sanitation Data'!D162))),CQ168="Yes"),OFFSET('Sanitation Data'!$D$7,0,10*ROW('Sanitation Data'!G162)),IF(AND(ISNUMBER(OFFSET('Sanitation Data'!$D$7,0,10*ROW('Sanitation Data'!D162))),CQ168="No",ISNUMBER(OFFSET('Sanitation Data'!$D$7,0,10*ROW('Sanitation Data'!D162)))),CONCATENATE("[",ROUND(OFFSET('Sanitation Data'!$D$7,0,10*ROW('Sanitation Data'!D162)),0),"]"),IF(AND(ISNUMBER(OFFSET('Sanitation Data'!$D$7,0,10*ROW('Sanitation Data'!D162))),CQ168="",ISNUMBER(OFFSET('Sanitation Data'!$D$7,0,10*ROW('Sanitation Data'!D162)))),OFFSET('Sanitation Data'!$D$7,0,10*ROW('Sanitation Data'!D162)),NA())))</f>
        <v>#N/A</v>
      </c>
      <c r="AC168" s="134" t="e">
        <f ca="1">+IF(AND(ISNUMBER(OFFSET('Sanitation Data'!$D$11,0,10*ROW('Sanitation Data'!D162))),CR168="Yes"),OFFSET('Sanitation Data'!$D$11,0,10*ROW('Sanitation Data'!D162)),IF(AND(ISNUMBER(OFFSET('Sanitation Data'!$D$11,0,10*ROW('Sanitation Data'!D162))),CR168="No",ISNUMBER(OFFSET('Sanitation Data'!$D$11,0,10*ROW('Sanitation Data'!D162)))),CONCATENATE("[",ROUND(OFFSET('Sanitation Data'!$D$11,0,10*ROW('Sanitation Data'!D162)),0),"]"),IF(AND(ISNUMBER(OFFSET('Sanitation Data'!$D$11,0,10*ROW('Sanitation Data'!D162))),CR168="",ISNUMBER(OFFSET('Sanitation Data'!$D$11,0,10*ROW('Sanitation Data'!D162)))),OFFSET('Sanitation Data'!$D$11,0,10*ROW('Sanitation Data'!D162)),NA())))</f>
        <v>#N/A</v>
      </c>
      <c r="AD168" s="134" t="e">
        <f ca="1">+IF(AND(ISNUMBER(OFFSET('Sanitation Data'!$D$12,0,10*ROW('Sanitation Data'!D162))),CS168="Yes"),OFFSET('Sanitation Data'!$D$12,0,10*ROW('Sanitation Data'!D162)),IF(AND(ISNUMBER(OFFSET('Sanitation Data'!$D$12,0,10*ROW('Sanitation Data'!D162))),CS168="No",ISNUMBER(OFFSET('Sanitation Data'!$D$12,0,10*ROW('Sanitation Data'!D162)))),CONCATENATE("[",ROUND(OFFSET('Sanitation Data'!$D$12,0,10*ROW('Sanitation Data'!D162)),0),"]"),IF(AND(ISNUMBER(OFFSET('Sanitation Data'!$D$12,0,10*ROW('Sanitation Data'!D162))),CS168="",ISNUMBER(OFFSET('Sanitation Data'!$D$12,0,10*ROW('Sanitation Data'!D162)))),OFFSET('Sanitation Data'!$D$12,0,10*ROW('Sanitation Data'!D162)),NA())))</f>
        <v>#N/A</v>
      </c>
      <c r="AE168" s="134" t="e">
        <f ca="1">+IF(AND(ISNUMBER(OFFSET('Sanitation Data'!$D$13,0,10*ROW('Sanitation Data'!D162))),CT168="Yes"),OFFSET('Sanitation Data'!$D$13,0,10*ROW('Sanitation Data'!D162)),IF(AND(ISNUMBER(OFFSET('Sanitation Data'!$D$13,0,10*ROW('Sanitation Data'!D162))),CT168="No",ISNUMBER(OFFSET('Sanitation Data'!$D$13,0,10*ROW('Sanitation Data'!D162)))),CONCATENATE("[",ROUND(OFFSET('Sanitation Data'!$D$13,0,10*ROW('Sanitation Data'!D162)),0),"]"),IF(AND(ISNUMBER(OFFSET('Sanitation Data'!$D$13,0,10*ROW('Sanitation Data'!D162))),CT168="",ISNUMBER(OFFSET('Sanitation Data'!$D$13,0,10*ROW('Sanitation Data'!D162)))),OFFSET('Sanitation Data'!$D$13,0,10*ROW('Sanitation Data'!D162)),NA())))</f>
        <v>#N/A</v>
      </c>
      <c r="AF168" s="134" t="e">
        <f ca="1">+IF(AND(ISNUMBER(OFFSET('Sanitation Data'!$E$5,0,10*ROW('Sanitation Data'!E162))),CU168="Yes"),100-OFFSET('Sanitation Data'!$E$5,0,10*ROW('Sanitation Data'!E162)),IF(AND(ISNUMBER(OFFSET('Sanitation Data'!$E$5,0,10*ROW('Sanitation Data'!E162))),CU168="No",ISNUMBER(OFFSET('Sanitation Data'!$E$5,0,10*ROW('Sanitation Data'!E162)))),CONCATENATE("[",ROUND(100-OFFSET('Sanitation Data'!$E$5,0,10*ROW('Sanitation Data'!E162)),0),"]"),IF(AND(ISNUMBER(OFFSET('Sanitation Data'!$E$5,0,10*ROW('Sanitation Data'!E162))),CU168="",ISNUMBER(OFFSET('Sanitation Data'!$E$5,0,10*ROW('Sanitation Data'!E162)))),100-OFFSET('Sanitation Data'!$E$5,0,10*ROW('Sanitation Data'!E162)),NA())))</f>
        <v>#N/A</v>
      </c>
      <c r="AG168" s="134" t="e">
        <f ca="1">+IF(AND(ISNUMBER(OFFSET('Sanitation Data'!$E$7,0,10*ROW('Sanitation Data'!E162))),CV168="Yes"),OFFSET('Sanitation Data'!$E$7,0,10*ROW('Sanitation Data'!E162)),IF(AND(ISNUMBER(OFFSET('Sanitation Data'!$E$7,0,10*ROW('Sanitation Data'!E162))),CV168="No",ISNUMBER(OFFSET('Sanitation Data'!$E$7,0,10*ROW('Sanitation Data'!E162)))),CONCATENATE("[",ROUND(OFFSET('Sanitation Data'!$E$7,0,10*ROW('Sanitation Data'!E162)),0),"]"),IF(AND(ISNUMBER(OFFSET('Sanitation Data'!$E$7,0,10*ROW('Sanitation Data'!E162))),CV168="",ISNUMBER(OFFSET('Sanitation Data'!$E$7,0,10*ROW('Sanitation Data'!E162)))),OFFSET('Sanitation Data'!$E$7,0,10*ROW('Sanitation Data'!E162)),NA())))</f>
        <v>#N/A</v>
      </c>
      <c r="AH168" s="134" t="e">
        <f ca="1">+IF(AND(ISNUMBER(OFFSET('Sanitation Data'!$E$11,0,10*ROW('Sanitation Data'!E162))),CW168="Yes"),OFFSET('Sanitation Data'!$E$11,0,10*ROW('Sanitation Data'!E162)),IF(AND(ISNUMBER(OFFSET('Sanitation Data'!$E$11,0,10*ROW('Sanitation Data'!E162))),CW168="No",ISNUMBER(OFFSET('Sanitation Data'!$E$11,0,10*ROW('Sanitation Data'!E162)))),CONCATENATE("[",ROUND(OFFSET('Sanitation Data'!$E$11,0,10*ROW('Sanitation Data'!E162)),0),"]"),IF(AND(ISNUMBER(OFFSET('Sanitation Data'!$E$11,0,10*ROW('Sanitation Data'!E162))),CW168="",ISNUMBER(OFFSET('Sanitation Data'!$E$11,0,10*ROW('Sanitation Data'!E162)))),OFFSET('Sanitation Data'!$E$11,0,10*ROW('Sanitation Data'!E162)),NA())))</f>
        <v>#N/A</v>
      </c>
      <c r="AI168" s="134" t="e">
        <f ca="1">+IF(AND(ISNUMBER(OFFSET('Sanitation Data'!$E$12,0,10*ROW('Sanitation Data'!E162))),CX168="Yes"),OFFSET('Sanitation Data'!$E$12,0,10*ROW('Sanitation Data'!E162)),IF(AND(ISNUMBER(OFFSET('Sanitation Data'!$E$12,0,10*ROW('Sanitation Data'!E162))),CX168="No",ISNUMBER(OFFSET('Sanitation Data'!$E$12,0,10*ROW('Sanitation Data'!E162)))),CONCATENATE("[",ROUND(OFFSET('Sanitation Data'!$E$12,0,10*ROW('Sanitation Data'!E162)),0),"]"),IF(AND(ISNUMBER(OFFSET('Sanitation Data'!$E$12,0,10*ROW('Sanitation Data'!E162))),CX168="",ISNUMBER(OFFSET('Sanitation Data'!$E$12,0,10*ROW('Sanitation Data'!E162)))),OFFSET('Sanitation Data'!$E$12,0,10*ROW('Sanitation Data'!E162)),NA())))</f>
        <v>#N/A</v>
      </c>
      <c r="AJ168" s="134" t="e">
        <f ca="1">+IF(AND(ISNUMBER(OFFSET('Sanitation Data'!$E$13,0,10*ROW('Sanitation Data'!E162))),CY168="Yes"),OFFSET('Sanitation Data'!$E$13,0,10*ROW('Sanitation Data'!E162)),IF(AND(ISNUMBER(OFFSET('Sanitation Data'!$E$13,0,10*ROW('Sanitation Data'!E162))),CY168="No",ISNUMBER(OFFSET('Sanitation Data'!$E$13,0,10*ROW('Sanitation Data'!E162)))),CONCATENATE("[",ROUND(OFFSET('Sanitation Data'!$E$13,0,10*ROW('Sanitation Data'!E162)),0),"]"),IF(AND(ISNUMBER(OFFSET('Sanitation Data'!$E$13,0,10*ROW('Sanitation Data'!E162))),CY168="",ISNUMBER(OFFSET('Sanitation Data'!$E$13,0,10*ROW('Sanitation Data'!E162)))),OFFSET('Sanitation Data'!$E$13,0,10*ROW('Sanitation Data'!E162)),NA())))</f>
        <v>#N/A</v>
      </c>
      <c r="AK168" s="134" t="e">
        <f ca="1">+IF(AND(ISNUMBER(OFFSET('Sanitation Data'!$F$5,0,10*ROW('Sanitation Data'!F162))),CZ168="Yes"),100-OFFSET('Sanitation Data'!$F$5,0,10*ROW('Sanitation Data'!F162)),IF(AND(ISNUMBER(OFFSET('Sanitation Data'!$F$5,0,10*ROW('Sanitation Data'!F162))),CZ168="No",ISNUMBER(OFFSET('Sanitation Data'!$F$5,0,10*ROW('Sanitation Data'!F162)))),CONCATENATE("[",ROUND(100-OFFSET('Sanitation Data'!$F$5,0,10*ROW('Sanitation Data'!F162)),0),"]"),IF(AND(ISNUMBER(OFFSET('Sanitation Data'!$F$5,0,10*ROW('Sanitation Data'!F162))),CZ168="",ISNUMBER(OFFSET('Sanitation Data'!$F$5,0,10*ROW('Sanitation Data'!F162)))),100-OFFSET('Sanitation Data'!$F$5,0,10*ROW('Sanitation Data'!F162)),NA())))</f>
        <v>#N/A</v>
      </c>
      <c r="AL168" s="134" t="e">
        <f ca="1">+IF(AND(ISNUMBER(OFFSET('Sanitation Data'!$F$7,0,10*ROW('Sanitation Data'!F162))),DA168="Yes"),OFFSET('Sanitation Data'!$F$7,0,10*ROW('Sanitation Data'!F162)),IF(AND(ISNUMBER(OFFSET('Sanitation Data'!$F$7,0,10*ROW('Sanitation Data'!F162))),DA168="No",ISNUMBER(OFFSET('Sanitation Data'!$F$7,0,10*ROW('Sanitation Data'!F162)))),CONCATENATE("[",ROUND(OFFSET('Sanitation Data'!$F$7,0,10*ROW('Sanitation Data'!F162)),0),"]"),IF(AND(ISNUMBER(OFFSET('Sanitation Data'!$F$7,0,10*ROW('Sanitation Data'!F162))),DA168="",ISNUMBER(OFFSET('Sanitation Data'!$F$7,0,10*ROW('Sanitation Data'!F162)))),OFFSET('Sanitation Data'!$F$7,0,10*ROW('Sanitation Data'!F162)),NA())))</f>
        <v>#N/A</v>
      </c>
      <c r="AM168" s="134" t="e">
        <f ca="1">+IF(AND(ISNUMBER(OFFSET('Sanitation Data'!$F$11,0,10*ROW('Sanitation Data'!F162))),DB168="Yes"),OFFSET('Sanitation Data'!$F$11,0,10*ROW('Sanitation Data'!F162)),IF(AND(ISNUMBER(OFFSET('Sanitation Data'!$F$11,0,10*ROW('Sanitation Data'!F162))),DB168="No",ISNUMBER(OFFSET('Sanitation Data'!$F$11,0,10*ROW('Sanitation Data'!F162)))),CONCATENATE("[",ROUND(OFFSET('Sanitation Data'!$F$11,0,10*ROW('Sanitation Data'!F162)),0),"]"),IF(AND(ISNUMBER(OFFSET('Sanitation Data'!$F$11,0,10*ROW('Sanitation Data'!F162))),DB168="",ISNUMBER(OFFSET('Sanitation Data'!$F$11,0,10*ROW('Sanitation Data'!F162)))),OFFSET('Sanitation Data'!$F$11,0,10*ROW('Sanitation Data'!F162)),NA())))</f>
        <v>#N/A</v>
      </c>
      <c r="AN168" s="134" t="e">
        <f ca="1">+IF(AND(ISNUMBER(OFFSET('Sanitation Data'!$F$12,0,10*ROW('Sanitation Data'!F162))),DC168="Yes"),OFFSET('Sanitation Data'!$F$12,0,10*ROW('Sanitation Data'!F162)),IF(AND(ISNUMBER(OFFSET('Sanitation Data'!$F$12,0,10*ROW('Sanitation Data'!F162))),DC168="No",ISNUMBER(OFFSET('Sanitation Data'!$F$12,0,10*ROW('Sanitation Data'!F162)))),CONCATENATE("[",ROUND(OFFSET('Sanitation Data'!$F$12,0,10*ROW('Sanitation Data'!F162)),0),"]"),IF(AND(ISNUMBER(OFFSET('Sanitation Data'!$F$12,0,10*ROW('Sanitation Data'!F162))),DC168="",ISNUMBER(OFFSET('Sanitation Data'!$F$12,0,10*ROW('Sanitation Data'!F162)))),OFFSET('Sanitation Data'!$F$12,0,10*ROW('Sanitation Data'!F162)),NA())))</f>
        <v>#N/A</v>
      </c>
      <c r="AO168" s="134" t="e">
        <f ca="1">+IF(AND(ISNUMBER(OFFSET('Sanitation Data'!$F$13,0,10*ROW('Sanitation Data'!F162))),DD168="Yes"),OFFSET('Sanitation Data'!$F$13,0,10*ROW('Sanitation Data'!F162)),IF(AND(ISNUMBER(OFFSET('Sanitation Data'!$F$13,0,10*ROW('Sanitation Data'!F162))),DD168="No",ISNUMBER(OFFSET('Sanitation Data'!$F$13,0,10*ROW('Sanitation Data'!F162)))),CONCATENATE("[",ROUND(OFFSET('Sanitation Data'!$F$13,0,10*ROW('Sanitation Data'!F162)),0),"]"),IF(AND(ISNUMBER(OFFSET('Sanitation Data'!$F$13,0,10*ROW('Sanitation Data'!F162))),DD168="",ISNUMBER(OFFSET('Sanitation Data'!$F$13,0,10*ROW('Sanitation Data'!F162)))),OFFSET('Sanitation Data'!$F$13,0,10*ROW('Sanitation Data'!F162)),NA())))</f>
        <v>#N/A</v>
      </c>
      <c r="AP168" s="134" t="e">
        <f ca="1">+IF(AND(ISNUMBER(OFFSET('Sanitation Data'!$G$5,0,10*ROW('Sanitation Data'!G162))),DE168="Yes"),100-OFFSET('Sanitation Data'!$G$5,0,10*ROW('Sanitation Data'!G162)),IF(AND(ISNUMBER(OFFSET('Sanitation Data'!$G$5,0,10*ROW('Sanitation Data'!G162))),DE168="No",ISNUMBER(OFFSET('Sanitation Data'!$G$5,0,10*ROW('Sanitation Data'!G162)))),CONCATENATE("[",ROUND(100-OFFSET('Sanitation Data'!$G$5,0,10*ROW('Sanitation Data'!G162)),0),"]"),IF(AND(ISNUMBER(OFFSET('Sanitation Data'!$G$5,0,10*ROW('Sanitation Data'!G162))),DE168="",ISNUMBER(OFFSET('Sanitation Data'!$G$5,0,10*ROW('Sanitation Data'!G162)))),100-OFFSET('Sanitation Data'!$G$5,0,10*ROW('Sanitation Data'!G162)),NA())))</f>
        <v>#N/A</v>
      </c>
      <c r="AQ168" s="134" t="e">
        <f ca="1">+IF(AND(ISNUMBER(OFFSET('Sanitation Data'!$G$7,0,10*ROW('Sanitation Data'!G162))),DF168="Yes"),OFFSET('Sanitation Data'!$G$7,0,10*ROW('Sanitation Data'!G162)),IF(AND(ISNUMBER(OFFSET('Sanitation Data'!$G$7,0,10*ROW('Sanitation Data'!G162))),DF168="No",ISNUMBER(OFFSET('Sanitation Data'!$G$7,0,10*ROW('Sanitation Data'!G162)))),CONCATENATE("[",ROUND(OFFSET('Sanitation Data'!$G$7,0,10*ROW('Sanitation Data'!G162)),0),"]"),IF(AND(ISNUMBER(OFFSET('Sanitation Data'!$G$7,0,10*ROW('Sanitation Data'!G162))),DF168="",ISNUMBER(OFFSET('Sanitation Data'!$G$7,0,10*ROW('Sanitation Data'!G162)))),OFFSET('Sanitation Data'!$G$7,0,10*ROW('Sanitation Data'!G162)),NA())))</f>
        <v>#N/A</v>
      </c>
      <c r="AR168" s="134" t="e">
        <f ca="1">+IF(AND(ISNUMBER(OFFSET('Sanitation Data'!$G$11,0,10*ROW('Sanitation Data'!G162))),DG168="Yes"),OFFSET('Sanitation Data'!$G$11,0,10*ROW('Sanitation Data'!G162)),IF(AND(ISNUMBER(OFFSET('Sanitation Data'!$G$11,0,10*ROW('Sanitation Data'!G162))),DG168="No",ISNUMBER(OFFSET('Sanitation Data'!$G$11,0,10*ROW('Sanitation Data'!G162)))),CONCATENATE("[",ROUND(OFFSET('Sanitation Data'!$G$11,0,10*ROW('Sanitation Data'!G162)),0),"]"),IF(AND(ISNUMBER(OFFSET('Sanitation Data'!$G$11,0,10*ROW('Sanitation Data'!G162))),DG168="",ISNUMBER(OFFSET('Sanitation Data'!$G$11,0,10*ROW('Sanitation Data'!G162)))),OFFSET('Sanitation Data'!$G$11,0,10*ROW('Sanitation Data'!G162)),NA())))</f>
        <v>#N/A</v>
      </c>
      <c r="AS168" s="134" t="e">
        <f ca="1">+IF(AND(ISNUMBER(OFFSET('Sanitation Data'!$G$12,0,10*ROW('Sanitation Data'!G162))),DH168="Yes"),OFFSET('Sanitation Data'!$G$12,0,10*ROW('Sanitation Data'!G162)),IF(AND(ISNUMBER(OFFSET('Sanitation Data'!$G$12,0,10*ROW('Sanitation Data'!G162))),DH168="No",ISNUMBER(OFFSET('Sanitation Data'!$G$12,0,10*ROW('Sanitation Data'!G162)))),CONCATENATE("[",ROUND(OFFSET('Sanitation Data'!$G$12,0,10*ROW('Sanitation Data'!G162)),0),"]"),IF(AND(ISNUMBER(OFFSET('Sanitation Data'!$G$12,0,10*ROW('Sanitation Data'!G162))),DH168="",ISNUMBER(OFFSET('Sanitation Data'!$G$12,0,10*ROW('Sanitation Data'!G162)))),OFFSET('Sanitation Data'!$G$12,0,10*ROW('Sanitation Data'!G162)),NA())))</f>
        <v>#N/A</v>
      </c>
      <c r="AT168" s="134" t="e">
        <f ca="1">+IF(AND(ISNUMBER(OFFSET('Sanitation Data'!$G$13,0,10*ROW('Sanitation Data'!G162))),DI168="Yes"),OFFSET('Sanitation Data'!$G$13,0,10*ROW('Sanitation Data'!G162)),IF(AND(ISNUMBER(OFFSET('Sanitation Data'!$G$13,0,10*ROW('Sanitation Data'!G162))),DI168="No",ISNUMBER(OFFSET('Sanitation Data'!$G$13,0,10*ROW('Sanitation Data'!G162)))),CONCATENATE("[",ROUND(OFFSET('Sanitation Data'!$G$13,0,10*ROW('Sanitation Data'!G162)),0),"]"),IF(AND(ISNUMBER(OFFSET('Sanitation Data'!$G$13,0,10*ROW('Sanitation Data'!G162))),DI168="",ISNUMBER(OFFSET('Sanitation Data'!$G$13,0,10*ROW('Sanitation Data'!G162)))),OFFSET('Sanitation Data'!$G$13,0,10*ROW('Sanitation Data'!G162)),NA())))</f>
        <v>#N/A</v>
      </c>
      <c r="AU168" s="134" t="e">
        <f ca="1">+IF(AND(ISNUMBER(OFFSET('Sanitation Data'!$H$5,0,10*ROW('Sanitation Data'!H162))),DJ168="Yes"),100-OFFSET('Sanitation Data'!$H$5,0,10*ROW('Sanitation Data'!H162)),IF(AND(ISNUMBER(OFFSET('Sanitation Data'!$H$5,0,10*ROW('Sanitation Data'!H162))),DJ168="No",ISNUMBER(OFFSET('Sanitation Data'!$H$5,0,10*ROW('Sanitation Data'!H162)))),CONCATENATE("[",ROUND(100-OFFSET('Sanitation Data'!$H$5,0,10*ROW('Sanitation Data'!H162)),0),"]"),IF(AND(ISNUMBER(OFFSET('Sanitation Data'!$H$5,0,10*ROW('Sanitation Data'!H162))),DJ168="",ISNUMBER(OFFSET('Sanitation Data'!$H$5,0,10*ROW('Sanitation Data'!H162)))),100-OFFSET('Sanitation Data'!$H$5,0,10*ROW('Sanitation Data'!H162)),NA())))</f>
        <v>#N/A</v>
      </c>
      <c r="AV168" s="134" t="e">
        <f ca="1">+IF(AND(ISNUMBER(OFFSET('Sanitation Data'!$H$7,0,10*ROW('Sanitation Data'!H162))),DK168="Yes"),OFFSET('Sanitation Data'!$H$7,0,10*ROW('Sanitation Data'!H162)),IF(AND(ISNUMBER(OFFSET('Sanitation Data'!$H$7,0,10*ROW('Sanitation Data'!H162))),DK168="No",ISNUMBER(OFFSET('Sanitation Data'!$H$7,0,10*ROW('Sanitation Data'!H162)))),CONCATENATE("[",ROUND(OFFSET('Sanitation Data'!$H$7,0,10*ROW('Sanitation Data'!H162)),0),"]"),IF(AND(ISNUMBER(OFFSET('Sanitation Data'!$H$7,0,10*ROW('Sanitation Data'!H162))),DK168="",ISNUMBER(OFFSET('Sanitation Data'!$H$7,0,10*ROW('Sanitation Data'!H162)))),OFFSET('Sanitation Data'!$H$7,0,10*ROW('Sanitation Data'!H162)),NA())))</f>
        <v>#N/A</v>
      </c>
      <c r="AW168" s="134" t="e">
        <f ca="1">+IF(AND(ISNUMBER(OFFSET('Sanitation Data'!$H$11,0,10*ROW('Sanitation Data'!H162))),DL168="Yes"),OFFSET('Sanitation Data'!$H$11,0,10*ROW('Sanitation Data'!H162)),IF(AND(ISNUMBER(OFFSET('Sanitation Data'!$H$11,0,10*ROW('Sanitation Data'!H162))),DL168="No",ISNUMBER(OFFSET('Sanitation Data'!$H$11,0,10*ROW('Sanitation Data'!H162)))),CONCATENATE("[",ROUND(OFFSET('Sanitation Data'!$H$11,0,10*ROW('Sanitation Data'!H162)),0),"]"),IF(AND(ISNUMBER(OFFSET('Sanitation Data'!$H$11,0,10*ROW('Sanitation Data'!H162))),DL168="",ISNUMBER(OFFSET('Sanitation Data'!$H$11,0,10*ROW('Sanitation Data'!H162)))),OFFSET('Sanitation Data'!$H$11,0,10*ROW('Sanitation Data'!H162)),NA())))</f>
        <v>#N/A</v>
      </c>
      <c r="AX168" s="134" t="e">
        <f ca="1">+IF(AND(ISNUMBER(OFFSET('Sanitation Data'!$H$12,0,10*ROW('Sanitation Data'!H162))),DM168="Yes"),OFFSET('Sanitation Data'!$H$12,0,10*ROW('Sanitation Data'!H162)),IF(AND(ISNUMBER(OFFSET('Sanitation Data'!$H$12,0,10*ROW('Sanitation Data'!H162))),DM168="No",ISNUMBER(OFFSET('Sanitation Data'!$H$12,0,10*ROW('Sanitation Data'!H162)))),CONCATENATE("[",ROUND(OFFSET('Sanitation Data'!$H$12,0,10*ROW('Sanitation Data'!H162)),0),"]"),IF(AND(ISNUMBER(OFFSET('Sanitation Data'!$H$12,0,10*ROW('Sanitation Data'!H162))),DM168="",ISNUMBER(OFFSET('Sanitation Data'!$H$12,0,10*ROW('Sanitation Data'!H162)))),OFFSET('Sanitation Data'!$H$12,0,10*ROW('Sanitation Data'!H162)),NA())))</f>
        <v>#N/A</v>
      </c>
      <c r="AY168" s="134" t="e">
        <f ca="1">+IF(AND(ISNUMBER(OFFSET('Sanitation Data'!$H$13,0,10*ROW('Sanitation Data'!H162))),DN168="Yes"),OFFSET('Sanitation Data'!$H$13,0,10*ROW('Sanitation Data'!H162)),IF(AND(ISNUMBER(OFFSET('Sanitation Data'!$H$13,0,10*ROW('Sanitation Data'!H162))),DN168="No",ISNUMBER(OFFSET('Sanitation Data'!$H$13,0,10*ROW('Sanitation Data'!H162)))),CONCATENATE("[",ROUND(OFFSET('Sanitation Data'!$H$13,0,10*ROW('Sanitation Data'!H162)),0),"]"),IF(AND(ISNUMBER(OFFSET('Sanitation Data'!$H$13,0,10*ROW('Sanitation Data'!H162))),DN168="",ISNUMBER(OFFSET('Sanitation Data'!$H$13,0,10*ROW('Sanitation Data'!H162)))),OFFSET('Sanitation Data'!$H$13,0,10*ROW('Sanitation Data'!H162)),NA())))</f>
        <v>#N/A</v>
      </c>
      <c r="AZ168" s="135" t="e">
        <f ca="1">+IF(AND(ISNUMBER(OFFSET('Hygiene Data'!$C$6,0,10*ROW('Hygiene Data'!C162))),DO168="Yes"),OFFSET('Hygiene Data'!$C$6,0,10*ROW('Hygiene Data'!C162)),IF(AND(ISNUMBER(OFFSET('Hygiene Data'!$C$6,0,10*ROW('Hygiene Data'!C162))),DO168="No",ISNUMBER(OFFSET('Hygiene Data'!$C$6,0,10*ROW('Hygiene Data'!C162)))),CONCATENATE("[",ROUND(OFFSET('Hygiene Data'!$C$6,0,10*ROW('Hygiene Data'!C162)),0),"]"),IF(AND(ISNUMBER(OFFSET('Hygiene Data'!$C$6,0,10*ROW('Hygiene Data'!C162))),DO168="",ISNUMBER(OFFSET('Hygiene Data'!$C$6,0,10*ROW('Hygiene Data'!C162)))),OFFSET('Hygiene Data'!$C$6,0,10*ROW('Hygiene Data'!C162)),NA())))</f>
        <v>#N/A</v>
      </c>
      <c r="BA168" s="135" t="e">
        <f ca="1">+IF(AND(ISNUMBER(OFFSET('Hygiene Data'!$C$8,0,10*ROW('Hygiene Data'!C162))),DP168="Yes"),OFFSET('Hygiene Data'!$C$8,0,10*ROW('Hygiene Data'!C162)),IF(AND(ISNUMBER(OFFSET('Hygiene Data'!$C$8,0,10*ROW('Hygiene Data'!C162))),DP168="No",ISNUMBER(OFFSET('Hygiene Data'!$C$8,0,10*ROW('Hygiene Data'!C162)))),CONCATENATE("[",ROUND(OFFSET('Hygiene Data'!$C$8,0,10*ROW('Hygiene Data'!C162)),0),"]"),IF(AND(ISNUMBER(OFFSET('Hygiene Data'!$C$8,0,10*ROW('Hygiene Data'!C162))),DP168="",ISNUMBER(OFFSET('Hygiene Data'!$C$8,0,10*ROW('Hygiene Data'!C162)))),OFFSET('Hygiene Data'!$C$8,0,10*ROW('Hygiene Data'!C162)),NA())))</f>
        <v>#N/A</v>
      </c>
      <c r="BB168" s="135" t="e">
        <f ca="1">+IF(AND(ISNUMBER(OFFSET('Hygiene Data'!$C$10,0,10*ROW('Hygiene Data'!C162))),DQ168="Yes"),OFFSET('Hygiene Data'!$C$10,0,10*ROW('Hygiene Data'!C162)),IF(AND(ISNUMBER(OFFSET('Hygiene Data'!$C$10,0,10*ROW('Hygiene Data'!C162))),DQ168="No",ISNUMBER(OFFSET('Hygiene Data'!$C$10,0,10*ROW('Hygiene Data'!C162)))),CONCATENATE("[",ROUND(OFFSET('Hygiene Data'!$C$10,0,10*ROW('Hygiene Data'!C162)),0),"]"),IF(AND(ISNUMBER(OFFSET('Hygiene Data'!$C$10,0,10*ROW('Hygiene Data'!C162))),DQ168="",ISNUMBER(OFFSET('Hygiene Data'!$C$10,0,10*ROW('Hygiene Data'!C162)))),OFFSET('Hygiene Data'!$C$10,0,10*ROW('Hygiene Data'!C162)),NA())))</f>
        <v>#N/A</v>
      </c>
      <c r="BC168" s="135" t="e">
        <f ca="1">+IF(AND(ISNUMBER(OFFSET('Hygiene Data'!$D$6,0,10*ROW('Hygiene Data'!D162))),DR168="Yes"),OFFSET('Hygiene Data'!$D$6,0,10*ROW('Hygiene Data'!D162)),IF(AND(ISNUMBER(OFFSET('Hygiene Data'!$D$6,0,10*ROW('Hygiene Data'!D162))),DR168="No",ISNUMBER(OFFSET('Hygiene Data'!$D$6,0,10*ROW('Hygiene Data'!D162)))),CONCATENATE("[",ROUND(OFFSET('Hygiene Data'!$D$6,0,10*ROW('Hygiene Data'!D162)),0),"]"),IF(AND(ISNUMBER(OFFSET('Hygiene Data'!$D$6,0,10*ROW('Hygiene Data'!D162))),DR168="",ISNUMBER(OFFSET('Hygiene Data'!$D$6,0,10*ROW('Hygiene Data'!D162)))),OFFSET('Hygiene Data'!$D$6,0,10*ROW('Hygiene Data'!D162)),NA())))</f>
        <v>#N/A</v>
      </c>
      <c r="BD168" s="135" t="e">
        <f ca="1">+IF(AND(ISNUMBER(OFFSET('Hygiene Data'!$D$8,0,10*ROW('Hygiene Data'!D162))),DS168="Yes"),OFFSET('Hygiene Data'!$D$8,0,10*ROW('Hygiene Data'!D162)),IF(AND(ISNUMBER(OFFSET('Hygiene Data'!$D$8,0,10*ROW('Hygiene Data'!D162))),DS168="No",ISNUMBER(OFFSET('Hygiene Data'!$D$8,0,10*ROW('Hygiene Data'!D162)))),CONCATENATE("[",ROUND(OFFSET('Hygiene Data'!$D$8,0,10*ROW('Hygiene Data'!D162)),0),"]"),IF(AND(ISNUMBER(OFFSET('Hygiene Data'!$D$8,0,10*ROW('Hygiene Data'!D162))),DS168="",ISNUMBER(OFFSET('Hygiene Data'!$D$8,0,10*ROW('Hygiene Data'!D162)))),OFFSET('Hygiene Data'!$D$8,0,10*ROW('Hygiene Data'!D162)),NA())))</f>
        <v>#N/A</v>
      </c>
      <c r="BE168" s="135" t="e">
        <f ca="1">+IF(AND(ISNUMBER(OFFSET('Hygiene Data'!$D$10,0,10*ROW('Hygiene Data'!D162))),DT168="Yes"),OFFSET('Hygiene Data'!$D$10,0,10*ROW('Hygiene Data'!D162)),IF(AND(ISNUMBER(OFFSET('Hygiene Data'!$D$10,0,10*ROW('Hygiene Data'!D162))),DT168="No",ISNUMBER(OFFSET('Hygiene Data'!$D$10,0,10*ROW('Hygiene Data'!D162)))),CONCATENATE("[",ROUND(OFFSET('Hygiene Data'!$D$10,0,10*ROW('Hygiene Data'!D162)),0),"]"),IF(AND(ISNUMBER(OFFSET('Hygiene Data'!$D$10,0,10*ROW('Hygiene Data'!D162))),DT168="",ISNUMBER(OFFSET('Hygiene Data'!$D$10,0,10*ROW('Hygiene Data'!D162)))),OFFSET('Hygiene Data'!$D$10,0,10*ROW('Hygiene Data'!D162)),NA())))</f>
        <v>#N/A</v>
      </c>
      <c r="BF168" s="135" t="e">
        <f ca="1">+IF(AND(ISNUMBER(OFFSET('Hygiene Data'!$E$6,0,10*ROW('Hygiene Data'!E162))),DU168="Yes"),OFFSET('Hygiene Data'!$E$6,0,10*ROW('Hygiene Data'!E162)),IF(AND(ISNUMBER(OFFSET('Hygiene Data'!$E$6,0,10*ROW('Hygiene Data'!E162))),DU168="No",ISNUMBER(OFFSET('Hygiene Data'!$E$6,0,10*ROW('Hygiene Data'!E162)))),CONCATENATE("[",ROUND(OFFSET('Hygiene Data'!$E$6,0,10*ROW('Hygiene Data'!E162)),0),"]"),IF(AND(ISNUMBER(OFFSET('Hygiene Data'!$E$6,0,10*ROW('Hygiene Data'!E162))),DU168="",ISNUMBER(OFFSET('Hygiene Data'!$E$6,0,10*ROW('Hygiene Data'!E162)))),OFFSET('Hygiene Data'!$E$6,0,10*ROW('Hygiene Data'!E162)),NA())))</f>
        <v>#N/A</v>
      </c>
      <c r="BG168" s="135" t="e">
        <f ca="1">+IF(AND(ISNUMBER(OFFSET('Hygiene Data'!$E$8,0,10*ROW('Hygiene Data'!E162))),DV168="Yes"),OFFSET('Hygiene Data'!$E$8,0,10*ROW('Hygiene Data'!E162)),IF(AND(ISNUMBER(OFFSET('Hygiene Data'!$E$8,0,10*ROW('Hygiene Data'!E162))),DV168="No",ISNUMBER(OFFSET('Hygiene Data'!$E$8,0,10*ROW('Hygiene Data'!E162)))),CONCATENATE("[",ROUND(OFFSET('Hygiene Data'!$E$8,0,10*ROW('Hygiene Data'!E162)),0),"]"),IF(AND(ISNUMBER(OFFSET('Hygiene Data'!$E$8,0,10*ROW('Hygiene Data'!E162))),DV168="",ISNUMBER(OFFSET('Hygiene Data'!$E$8,0,10*ROW('Hygiene Data'!E162)))),OFFSET('Hygiene Data'!$E$8,0,10*ROW('Hygiene Data'!E162)),NA())))</f>
        <v>#N/A</v>
      </c>
      <c r="BH168" s="135" t="e">
        <f ca="1">+IF(AND(ISNUMBER(OFFSET('Hygiene Data'!$E$10,0,10*ROW('Hygiene Data'!E162))),DW168="Yes"),OFFSET('Hygiene Data'!$E$10,0,10*ROW('Hygiene Data'!E162)),IF(AND(ISNUMBER(OFFSET('Hygiene Data'!$E$10,0,10*ROW('Hygiene Data'!E162))),DW168="No",ISNUMBER(OFFSET('Hygiene Data'!$E$10,0,10*ROW('Hygiene Data'!E162)))),CONCATENATE("[",ROUND(OFFSET('Hygiene Data'!$E$10,0,10*ROW('Hygiene Data'!E162)),0),"]"),IF(AND(ISNUMBER(OFFSET('Hygiene Data'!$E$10,0,10*ROW('Hygiene Data'!E162))),DW168="",ISNUMBER(OFFSET('Hygiene Data'!$E$10,0,10*ROW('Hygiene Data'!E162)))),OFFSET('Hygiene Data'!$E$10,0,10*ROW('Hygiene Data'!E162)),NA())))</f>
        <v>#N/A</v>
      </c>
      <c r="BI168" s="135" t="e">
        <f ca="1">+IF(AND(ISNUMBER(OFFSET('Hygiene Data'!$F$6,0,10*ROW('Hygiene Data'!F162))),DX168="Yes"),OFFSET('Hygiene Data'!$F$6,0,10*ROW('Hygiene Data'!F162)),IF(AND(ISNUMBER(OFFSET('Hygiene Data'!$F$6,0,10*ROW('Hygiene Data'!F162))),DX168="No",ISNUMBER(OFFSET('Hygiene Data'!$F$6,0,10*ROW('Hygiene Data'!F162)))),CONCATENATE("[",ROUND(OFFSET('Hygiene Data'!$F$6,0,10*ROW('Hygiene Data'!F162)),0),"]"),IF(AND(ISNUMBER(OFFSET('Hygiene Data'!$F$6,0,10*ROW('Hygiene Data'!F162))),DX168="",ISNUMBER(OFFSET('Hygiene Data'!$F$6,0,10*ROW('Hygiene Data'!F162)))),OFFSET('Hygiene Data'!$F$6,0,10*ROW('Hygiene Data'!F162)),NA())))</f>
        <v>#N/A</v>
      </c>
      <c r="BJ168" s="135" t="e">
        <f ca="1">+IF(AND(ISNUMBER(OFFSET('Hygiene Data'!$F$8,0,10*ROW('Hygiene Data'!F162))),DY168="Yes"),OFFSET('Hygiene Data'!$F$8,0,10*ROW('Hygiene Data'!F162)),IF(AND(ISNUMBER(OFFSET('Hygiene Data'!$F$8,0,10*ROW('Hygiene Data'!F162))),DY168="No",ISNUMBER(OFFSET('Hygiene Data'!$F$8,0,10*ROW('Hygiene Data'!F162)))),CONCATENATE("[",ROUND(OFFSET('Hygiene Data'!$F$8,0,10*ROW('Hygiene Data'!F162)),0),"]"),IF(AND(ISNUMBER(OFFSET('Hygiene Data'!$F$8,0,10*ROW('Hygiene Data'!F162))),DY168="",ISNUMBER(OFFSET('Hygiene Data'!$F$8,0,10*ROW('Hygiene Data'!F162)))),OFFSET('Hygiene Data'!$F$8,0,10*ROW('Hygiene Data'!F162)),NA())))</f>
        <v>#N/A</v>
      </c>
      <c r="BK168" s="135" t="e">
        <f ca="1">+IF(AND(ISNUMBER(OFFSET('Hygiene Data'!$F$10,0,10*ROW('Hygiene Data'!F162))),DZ168="Yes"),OFFSET('Hygiene Data'!$F$10,0,10*ROW('Hygiene Data'!F162)),IF(AND(ISNUMBER(OFFSET('Hygiene Data'!$F$10,0,10*ROW('Hygiene Data'!F162))),DZ168="No",ISNUMBER(OFFSET('Hygiene Data'!$F$10,0,10*ROW('Hygiene Data'!F162)))),CONCATENATE("[",ROUND(OFFSET('Hygiene Data'!$F$10,0,10*ROW('Hygiene Data'!F162)),0),"]"),IF(AND(ISNUMBER(OFFSET('Hygiene Data'!$F$10,0,10*ROW('Hygiene Data'!F162))),DZ168="",ISNUMBER(OFFSET('Hygiene Data'!$F$10,0,10*ROW('Hygiene Data'!F162)))),OFFSET('Hygiene Data'!$F$10,0,10*ROW('Hygiene Data'!F162)),NA())))</f>
        <v>#N/A</v>
      </c>
      <c r="BL168" s="135" t="e">
        <f ca="1">+IF(AND(ISNUMBER(OFFSET('Hygiene Data'!$G$6,0,10*ROW('Hygiene Data'!G162))),EA168="Yes"),OFFSET('Hygiene Data'!$G$6,0,10*ROW('Hygiene Data'!G162)),IF(AND(ISNUMBER(OFFSET('Hygiene Data'!$G$6,0,10*ROW('Hygiene Data'!G162))),EA168="No",ISNUMBER(OFFSET('Hygiene Data'!$G$6,0,10*ROW('Hygiene Data'!G162)))),CONCATENATE("[",ROUND(OFFSET('Hygiene Data'!$G$6,0,10*ROW('Hygiene Data'!G162)),0),"]"),IF(AND(ISNUMBER(OFFSET('Hygiene Data'!$G$6,0,10*ROW('Hygiene Data'!G162))),EA168="",ISNUMBER(OFFSET('Hygiene Data'!$G$6,0,10*ROW('Hygiene Data'!G162)))),OFFSET('Hygiene Data'!$G$6,0,10*ROW('Hygiene Data'!G162)),NA())))</f>
        <v>#N/A</v>
      </c>
      <c r="BM168" s="135" t="e">
        <f ca="1">+IF(AND(ISNUMBER(OFFSET('Hygiene Data'!$G$8,0,10*ROW('Hygiene Data'!G162))),EB168="Yes"),OFFSET('Hygiene Data'!$G$8,0,10*ROW('Hygiene Data'!G162)),IF(AND(ISNUMBER(OFFSET('Hygiene Data'!$G$8,0,10*ROW('Hygiene Data'!G162))),EB168="No",ISNUMBER(OFFSET('Hygiene Data'!$G$8,0,10*ROW('Hygiene Data'!G162)))),CONCATENATE("[",ROUND(OFFSET('Hygiene Data'!$G$8,0,10*ROW('Hygiene Data'!G162)),0),"]"),IF(AND(ISNUMBER(OFFSET('Hygiene Data'!$G$8,0,10*ROW('Hygiene Data'!G162))),EB168="",ISNUMBER(OFFSET('Hygiene Data'!$G$8,0,10*ROW('Hygiene Data'!G162)))),OFFSET('Hygiene Data'!$G$8,0,10*ROW('Hygiene Data'!G162)),NA())))</f>
        <v>#N/A</v>
      </c>
      <c r="BN168" s="135" t="e">
        <f ca="1">+IF(AND(ISNUMBER(OFFSET('Hygiene Data'!$G$10,0,10*ROW('Hygiene Data'!G162))),EC168="Yes"),OFFSET('Hygiene Data'!$G$10,0,10*ROW('Hygiene Data'!G162)),IF(AND(ISNUMBER(OFFSET('Hygiene Data'!$G$10,0,10*ROW('Hygiene Data'!G162))),EC168="No",ISNUMBER(OFFSET('Hygiene Data'!$G$10,0,10*ROW('Hygiene Data'!G162)))),CONCATENATE("[",ROUND(OFFSET('Hygiene Data'!$G$10,0,10*ROW('Hygiene Data'!G162)),0),"]"),IF(AND(ISNUMBER(OFFSET('Hygiene Data'!$G$10,0,10*ROW('Hygiene Data'!G162))),EC168="",ISNUMBER(OFFSET('Hygiene Data'!$G$10,0,10*ROW('Hygiene Data'!G162)))),OFFSET('Hygiene Data'!$G$10,0,10*ROW('Hygiene Data'!G162)),NA())))</f>
        <v>#N/A</v>
      </c>
      <c r="BO168" s="135" t="e">
        <f ca="1">+IF(AND(ISNUMBER(OFFSET('Hygiene Data'!$H$6,0,10*ROW('Hygiene Data'!H162))),ED168="Yes"),OFFSET('Hygiene Data'!$H$6,0,10*ROW('Hygiene Data'!H162)),IF(AND(ISNUMBER(OFFSET('Hygiene Data'!$H$6,0,10*ROW('Hygiene Data'!H162))),ED168="No",ISNUMBER(OFFSET('Hygiene Data'!$H$6,0,10*ROW('Hygiene Data'!H162)))),CONCATENATE("[",ROUND(OFFSET('Hygiene Data'!$H$6,0,10*ROW('Hygiene Data'!H162)),0),"]"),IF(AND(ISNUMBER(OFFSET('Hygiene Data'!$H$6,0,10*ROW('Hygiene Data'!H162))),ED168="",ISNUMBER(OFFSET('Hygiene Data'!$H$6,0,10*ROW('Hygiene Data'!H162)))),OFFSET('Hygiene Data'!$H$6,0,10*ROW('Hygiene Data'!H162)),NA())))</f>
        <v>#N/A</v>
      </c>
      <c r="BP168" s="135" t="e">
        <f ca="1">+IF(AND(ISNUMBER(OFFSET('Hygiene Data'!$H$8,0,10*ROW('Hygiene Data'!H162))),EE168="Yes"),OFFSET('Hygiene Data'!$H$8,0,10*ROW('Hygiene Data'!H162)),IF(AND(ISNUMBER(OFFSET('Hygiene Data'!$H$8,0,10*ROW('Hygiene Data'!H162))),EE168="No",ISNUMBER(OFFSET('Hygiene Data'!$H$8,0,10*ROW('Hygiene Data'!H162)))),CONCATENATE("[",ROUND(OFFSET('Hygiene Data'!$H$8,0,10*ROW('Hygiene Data'!H162)),0),"]"),IF(AND(ISNUMBER(OFFSET('Hygiene Data'!$H$8,0,10*ROW('Hygiene Data'!H162))),EE168="",ISNUMBER(OFFSET('Hygiene Data'!$H$8,0,10*ROW('Hygiene Data'!H162)))),OFFSET('Hygiene Data'!$H$8,0,10*ROW('Hygiene Data'!H162)),NA())))</f>
        <v>#N/A</v>
      </c>
      <c r="BQ168" s="135" t="e">
        <f ca="1">+IF(AND(ISNUMBER(OFFSET('Hygiene Data'!$H$10,0,10*ROW('Hygiene Data'!H162))),EF168="Yes"),OFFSET('Hygiene Data'!$H$10,0,10*ROW('Hygiene Data'!H162)),IF(AND(ISNUMBER(OFFSET('Hygiene Data'!$H$10,0,10*ROW('Hygiene Data'!H162))),EF168="No",ISNUMBER(OFFSET('Hygiene Data'!$H$10,0,10*ROW('Hygiene Data'!H162)))),CONCATENATE("[",ROUND(OFFSET('Hygiene Data'!$H$10,0,10*ROW('Hygiene Data'!H162)),0),"]"),IF(AND(ISNUMBER(OFFSET('Hygiene Data'!$H$10,0,10*ROW('Hygiene Data'!H162))),EF168="",ISNUMBER(OFFSET('Hygiene Data'!$H$10,0,10*ROW('Hygiene Data'!H162)))),OFFSET('Hygiene Data'!$H$10,0,10*ROW('Hygiene Data'!H162)),NA())))</f>
        <v>#N/A</v>
      </c>
      <c r="BS168" s="34" t="str">
        <f ca="1">+IF(OFFSET('Water Data'!$C$28,0,10*ROW('Water Data'!C162))="","",OFFSET('Water Data'!$C$28,0,10*ROW('Water Data'!C162)))</f>
        <v/>
      </c>
      <c r="BT168" s="34" t="str">
        <f ca="1">+IF(OFFSET('Water Data'!$C$29,0,10*ROW('Water Data'!C162))="","",OFFSET('Water Data'!$C$29,0,10*ROW('Water Data'!C162)))</f>
        <v/>
      </c>
      <c r="BU168" s="34" t="str">
        <f ca="1">+IF(OFFSET('Water Data'!$C$30,0,10*ROW('Water Data'!C162))="","",OFFSET('Water Data'!$C$30,0,10*ROW('Water Data'!C162)))</f>
        <v/>
      </c>
      <c r="BV168" s="34" t="str">
        <f ca="1">+IF(OFFSET('Water Data'!$D$28,0,10*ROW('Water Data'!D162))="","",OFFSET('Water Data'!$D$28,0,10*ROW('Water Data'!D162)))</f>
        <v/>
      </c>
      <c r="BW168" s="34" t="str">
        <f ca="1">+IF(OFFSET('Water Data'!$D$29,0,10*ROW('Water Data'!D162))="","",OFFSET('Water Data'!$D$29,0,10*ROW('Water Data'!D162)))</f>
        <v/>
      </c>
      <c r="BX168" s="34" t="str">
        <f ca="1">+IF(OFFSET('Water Data'!$D$30,0,10*ROW('Water Data'!D162))="","",OFFSET('Water Data'!$D$30,0,10*ROW('Water Data'!D162)))</f>
        <v/>
      </c>
      <c r="BY168" s="34" t="str">
        <f ca="1">+IF(OFFSET('Water Data'!$E$28,0,10*ROW('Water Data'!E162))="","",OFFSET('Water Data'!$E$28,0,10*ROW('Water Data'!E162)))</f>
        <v/>
      </c>
      <c r="BZ168" s="34" t="str">
        <f ca="1">+IF(OFFSET('Water Data'!$E$29,0,10*ROW('Water Data'!E162))="","",OFFSET('Water Data'!$E$29,0,10*ROW('Water Data'!E162)))</f>
        <v/>
      </c>
      <c r="CA168" s="34" t="str">
        <f ca="1">+IF(OFFSET('Water Data'!$E$30,0,10*ROW('Water Data'!E162))="","",OFFSET('Water Data'!$E$30,0,10*ROW('Water Data'!E162)))</f>
        <v/>
      </c>
      <c r="CB168" s="34" t="str">
        <f ca="1">+IF(OFFSET('Water Data'!$F$28,0,10*ROW('Water Data'!F162))="","",OFFSET('Water Data'!$F$28,0,10*ROW('Water Data'!F162)))</f>
        <v/>
      </c>
      <c r="CC168" s="34" t="str">
        <f ca="1">+IF(OFFSET('Water Data'!$F$29,0,10*ROW('Water Data'!F162))="","",OFFSET('Water Data'!$F$29,0,10*ROW('Water Data'!F162)))</f>
        <v/>
      </c>
      <c r="CD168" s="34" t="str">
        <f ca="1">+IF(OFFSET('Water Data'!$F$30,0,10*ROW('Water Data'!F162))="","",OFFSET('Water Data'!$F$30,0,10*ROW('Water Data'!F162)))</f>
        <v/>
      </c>
      <c r="CE168" s="34" t="str">
        <f ca="1">+IF(OFFSET('Water Data'!$G$28,0,10*ROW('Water Data'!G162))="","",OFFSET('Water Data'!$G$28,0,10*ROW('Water Data'!G162)))</f>
        <v/>
      </c>
      <c r="CF168" s="34" t="str">
        <f ca="1">+IF(OFFSET('Water Data'!$G$29,0,10*ROW('Water Data'!G162))="","",OFFSET('Water Data'!$G$29,0,10*ROW('Water Data'!G162)))</f>
        <v/>
      </c>
      <c r="CG168" s="34" t="str">
        <f ca="1">+IF(OFFSET('Water Data'!$G$30,0,10*ROW('Water Data'!G162))="","",OFFSET('Water Data'!$G$30,0,10*ROW('Water Data'!G162)))</f>
        <v/>
      </c>
      <c r="CH168" s="34" t="str">
        <f ca="1">+IF(OFFSET('Water Data'!$H$28,0,10*ROW('Water Data'!H162))="","",OFFSET('Water Data'!$H$28,0,10*ROW('Water Data'!H162)))</f>
        <v/>
      </c>
      <c r="CI168" s="34" t="str">
        <f ca="1">+IF(OFFSET('Water Data'!$H$29,0,10*ROW('Water Data'!H162))="","",OFFSET('Water Data'!$H$29,0,10*ROW('Water Data'!H162)))</f>
        <v/>
      </c>
      <c r="CJ168" s="34" t="str">
        <f ca="1">+IF(OFFSET('Water Data'!$H$30,0,10*ROW('Water Data'!H162))="","",OFFSET('Water Data'!$H$30,0,10*ROW('Water Data'!H162)))</f>
        <v/>
      </c>
      <c r="CK168" s="34" t="str">
        <f ca="1">+IF(OFFSET('Sanitation Data'!$C$29,0,10*ROW('Sanitation Data'!C162))="","",OFFSET('Sanitation Data'!$C$29,0,10*ROW('Sanitation Data'!C162)))</f>
        <v/>
      </c>
      <c r="CL168" s="34" t="str">
        <f ca="1">+IF(OFFSET('Sanitation Data'!$C$30,0,10*ROW('Sanitation Data'!C162))="","",OFFSET('Sanitation Data'!$C$30,0,10*ROW('Sanitation Data'!C162)))</f>
        <v/>
      </c>
      <c r="CM168" s="34" t="str">
        <f ca="1">+IF(OFFSET('Sanitation Data'!$C$31,0,10*ROW('Sanitation Data'!C162))="","",OFFSET('Sanitation Data'!$C$31,0,10*ROW('Sanitation Data'!C162)))</f>
        <v/>
      </c>
      <c r="CN168" s="34" t="str">
        <f ca="1">+IF(OFFSET('Sanitation Data'!$C$32,0,10*ROW('Sanitation Data'!C162))="","",OFFSET('Sanitation Data'!$C$32,0,10*ROW('Sanitation Data'!C162)))</f>
        <v/>
      </c>
      <c r="CO168" s="34" t="str">
        <f ca="1">+IF(OFFSET('Sanitation Data'!$C$33,0,10*ROW('Sanitation Data'!C162))="","",OFFSET('Sanitation Data'!$C$33,0,10*ROW('Sanitation Data'!C162)))</f>
        <v/>
      </c>
      <c r="CP168" s="34" t="str">
        <f ca="1">+IF(OFFSET('Sanitation Data'!$D$29,0,10*ROW('Sanitation Data'!D162))="","",OFFSET('Sanitation Data'!$D$29,0,10*ROW('Sanitation Data'!D162)))</f>
        <v/>
      </c>
      <c r="CQ168" s="34" t="str">
        <f ca="1">+IF(OFFSET('Sanitation Data'!$D$30,0,10*ROW('Sanitation Data'!D162))="","",OFFSET('Sanitation Data'!$D$30,0,10*ROW('Sanitation Data'!D162)))</f>
        <v/>
      </c>
      <c r="CR168" s="34" t="str">
        <f ca="1">+IF(OFFSET('Sanitation Data'!$D$31,0,10*ROW('Sanitation Data'!D162))="","",OFFSET('Sanitation Data'!$D$31,0,10*ROW('Sanitation Data'!D162)))</f>
        <v/>
      </c>
      <c r="CS168" s="34" t="str">
        <f ca="1">+IF(OFFSET('Sanitation Data'!$D$32,0,10*ROW('Sanitation Data'!D162))="","",OFFSET('Sanitation Data'!$D$32,0,10*ROW('Sanitation Data'!D162)))</f>
        <v/>
      </c>
      <c r="CT168" s="34" t="str">
        <f ca="1">+IF(OFFSET('Sanitation Data'!$D$33,0,10*ROW('Sanitation Data'!D162))="","",OFFSET('Sanitation Data'!$D$33,0,10*ROW('Sanitation Data'!D162)))</f>
        <v/>
      </c>
      <c r="CU168" s="34" t="str">
        <f ca="1">+IF(OFFSET('Sanitation Data'!$E$29,0,10*ROW('Sanitation Data'!E162))="","",OFFSET('Sanitation Data'!$E$29,0,10*ROW('Sanitation Data'!E162)))</f>
        <v/>
      </c>
      <c r="CV168" s="34" t="str">
        <f ca="1">+IF(OFFSET('Sanitation Data'!$E$30,0,10*ROW('Sanitation Data'!E162))="","",OFFSET('Sanitation Data'!$E$30,0,10*ROW('Sanitation Data'!E162)))</f>
        <v/>
      </c>
      <c r="CW168" s="34" t="str">
        <f ca="1">+IF(OFFSET('Sanitation Data'!$E$31,0,10*ROW('Sanitation Data'!E162))="","",OFFSET('Sanitation Data'!$E$31,0,10*ROW('Sanitation Data'!E162)))</f>
        <v/>
      </c>
      <c r="CX168" s="34" t="str">
        <f ca="1">+IF(OFFSET('Sanitation Data'!$E$32,0,10*ROW('Sanitation Data'!E162))="","",OFFSET('Sanitation Data'!$E$32,0,10*ROW('Sanitation Data'!E162)))</f>
        <v/>
      </c>
      <c r="CY168" s="34" t="str">
        <f ca="1">+IF(OFFSET('Sanitation Data'!$E$33,0,10*ROW('Sanitation Data'!E162))="","",OFFSET('Sanitation Data'!$E$33,0,10*ROW('Sanitation Data'!E162)))</f>
        <v/>
      </c>
      <c r="CZ168" s="34" t="str">
        <f ca="1">+IF(OFFSET('Sanitation Data'!$F$29,0,10*ROW('Sanitation Data'!F162))="","",OFFSET('Sanitation Data'!$F$29,0,10*ROW('Sanitation Data'!F162)))</f>
        <v/>
      </c>
      <c r="DA168" s="34" t="str">
        <f ca="1">+IF(OFFSET('Sanitation Data'!$F$30,0,10*ROW('Sanitation Data'!F162))="","",OFFSET('Sanitation Data'!$F$30,0,10*ROW('Sanitation Data'!F162)))</f>
        <v/>
      </c>
      <c r="DB168" s="34" t="str">
        <f ca="1">+IF(OFFSET('Sanitation Data'!$F$31,0,10*ROW('Sanitation Data'!F162))="","",OFFSET('Sanitation Data'!$F$31,0,10*ROW('Sanitation Data'!F162)))</f>
        <v/>
      </c>
      <c r="DC168" s="34" t="str">
        <f ca="1">+IF(OFFSET('Sanitation Data'!$F$32,0,10*ROW('Sanitation Data'!F162))="","",OFFSET('Sanitation Data'!$F$32,0,10*ROW('Sanitation Data'!F162)))</f>
        <v/>
      </c>
      <c r="DD168" s="34" t="str">
        <f ca="1">+IF(OFFSET('Sanitation Data'!$F$33,0,10*ROW('Sanitation Data'!F162))="","",OFFSET('Sanitation Data'!$F$33,0,10*ROW('Sanitation Data'!F162)))</f>
        <v/>
      </c>
      <c r="DE168" s="34" t="str">
        <f ca="1">+IF(OFFSET('Sanitation Data'!$G$29,0,10*ROW('Sanitation Data'!G162))="","",OFFSET('Sanitation Data'!$G$29,0,10*ROW('Sanitation Data'!G162)))</f>
        <v/>
      </c>
      <c r="DF168" s="34" t="str">
        <f ca="1">+IF(OFFSET('Sanitation Data'!$G$30,0,10*ROW('Sanitation Data'!G162))="","",OFFSET('Sanitation Data'!$G$30,0,10*ROW('Sanitation Data'!G162)))</f>
        <v/>
      </c>
      <c r="DG168" s="34" t="str">
        <f ca="1">+IF(OFFSET('Sanitation Data'!$G$31,0,10*ROW('Sanitation Data'!G162))="","",OFFSET('Sanitation Data'!$G$31,0,10*ROW('Sanitation Data'!G162)))</f>
        <v/>
      </c>
      <c r="DH168" s="34" t="str">
        <f ca="1">+IF(OFFSET('Sanitation Data'!$G$32,0,10*ROW('Sanitation Data'!G162))="","",OFFSET('Sanitation Data'!$G$32,0,10*ROW('Sanitation Data'!G162)))</f>
        <v/>
      </c>
      <c r="DI168" s="34" t="str">
        <f ca="1">+IF(OFFSET('Sanitation Data'!$G$33,0,10*ROW('Sanitation Data'!G162))="","",OFFSET('Sanitation Data'!$G$33,0,10*ROW('Sanitation Data'!G162)))</f>
        <v/>
      </c>
      <c r="DJ168" s="34" t="str">
        <f ca="1">+IF(OFFSET('Sanitation Data'!$H$29,0,10*ROW('Sanitation Data'!H162))="","",OFFSET('Sanitation Data'!$H$29,0,10*ROW('Sanitation Data'!H162)))</f>
        <v/>
      </c>
      <c r="DK168" s="34" t="str">
        <f ca="1">+IF(OFFSET('Sanitation Data'!$H$30,0,10*ROW('Sanitation Data'!H162))="","",OFFSET('Sanitation Data'!$H$30,0,10*ROW('Sanitation Data'!H162)))</f>
        <v/>
      </c>
      <c r="DL168" s="34" t="str">
        <f ca="1">+IF(OFFSET('Sanitation Data'!$H$31,0,10*ROW('Sanitation Data'!H162))="","",OFFSET('Sanitation Data'!$H$31,0,10*ROW('Sanitation Data'!H162)))</f>
        <v/>
      </c>
      <c r="DM168" s="34" t="str">
        <f ca="1">+IF(OFFSET('Sanitation Data'!$H$32,0,10*ROW('Sanitation Data'!H162))="","",OFFSET('Sanitation Data'!$H$32,0,10*ROW('Sanitation Data'!H162)))</f>
        <v/>
      </c>
      <c r="DN168" s="34" t="str">
        <f ca="1">+IF(OFFSET('Sanitation Data'!$H$33,0,10*ROW('Sanitation Data'!H162))="","",OFFSET('Sanitation Data'!$H$33,0,10*ROW('Sanitation Data'!H162)))</f>
        <v/>
      </c>
      <c r="DO168" s="34" t="str">
        <f ca="1">+IF(OFFSET('Hygiene Data'!$C$12,0,10*ROW('Hygiene Data'!C162))="","",OFFSET('Hygiene Data'!$C$12,0,10*ROW('Hygiene Data'!C162)))</f>
        <v/>
      </c>
      <c r="DP168" s="34" t="str">
        <f ca="1">+IF(OFFSET('Hygiene Data'!$C$13,0,10*ROW('Hygiene Data'!C162))="","",OFFSET('Hygiene Data'!$C$13,0,10*ROW('Hygiene Data'!C162)))</f>
        <v/>
      </c>
      <c r="DQ168" s="34" t="str">
        <f ca="1">+IF(OFFSET('Hygiene Data'!$C$14,0,10*ROW('Hygiene Data'!C162))="","",OFFSET('Hygiene Data'!$C$14,0,10*ROW('Hygiene Data'!C162)))</f>
        <v/>
      </c>
      <c r="DR168" s="34" t="str">
        <f ca="1">+IF(OFFSET('Hygiene Data'!$D$12,0,10*ROW('Hygiene Data'!D162))="","",OFFSET('Hygiene Data'!$D$12,0,10*ROW('Hygiene Data'!D162)))</f>
        <v/>
      </c>
      <c r="DS168" s="34" t="str">
        <f ca="1">+IF(OFFSET('Hygiene Data'!$D$13,0,10*ROW('Hygiene Data'!D162))="","",OFFSET('Hygiene Data'!$D$13,0,10*ROW('Hygiene Data'!D162)))</f>
        <v/>
      </c>
      <c r="DT168" s="34" t="str">
        <f ca="1">+IF(OFFSET('Hygiene Data'!$D$14,0,10*ROW('Hygiene Data'!D162))="","",OFFSET('Hygiene Data'!$D$14,0,10*ROW('Hygiene Data'!D162)))</f>
        <v/>
      </c>
      <c r="DU168" s="34" t="str">
        <f ca="1">+IF(OFFSET('Hygiene Data'!$E$12,0,10*ROW('Hygiene Data'!E162))="","",OFFSET('Hygiene Data'!$E$12,0,10*ROW('Hygiene Data'!E162)))</f>
        <v/>
      </c>
      <c r="DV168" s="34" t="str">
        <f ca="1">+IF(OFFSET('Hygiene Data'!$E$13,0,10*ROW('Hygiene Data'!E162))="","",OFFSET('Hygiene Data'!$E$13,0,10*ROW('Hygiene Data'!E162)))</f>
        <v/>
      </c>
      <c r="DW168" s="34" t="str">
        <f ca="1">+IF(OFFSET('Hygiene Data'!$E$14,0,10*ROW('Hygiene Data'!E162))="","",OFFSET('Hygiene Data'!$E$14,0,10*ROW('Hygiene Data'!E162)))</f>
        <v/>
      </c>
      <c r="DX168" s="34" t="str">
        <f ca="1">+IF(OFFSET('Hygiene Data'!$F$12,0,10*ROW('Hygiene Data'!F162))="","",OFFSET('Hygiene Data'!$F$12,0,10*ROW('Hygiene Data'!F162)))</f>
        <v/>
      </c>
      <c r="DY168" s="34" t="str">
        <f ca="1">+IF(OFFSET('Hygiene Data'!$F$13,0,10*ROW('Hygiene Data'!F162))="","",OFFSET('Hygiene Data'!$F$13,0,10*ROW('Hygiene Data'!F162)))</f>
        <v/>
      </c>
      <c r="DZ168" s="34" t="str">
        <f ca="1">+IF(OFFSET('Hygiene Data'!$F$14,0,10*ROW('Hygiene Data'!F162))="","",OFFSET('Hygiene Data'!$F$14,0,10*ROW('Hygiene Data'!F162)))</f>
        <v/>
      </c>
      <c r="EA168" s="34" t="str">
        <f ca="1">+IF(OFFSET('Hygiene Data'!$G$12,0,10*ROW('Hygiene Data'!G162))="","",OFFSET('Hygiene Data'!$G$12,0,10*ROW('Hygiene Data'!G162)))</f>
        <v/>
      </c>
      <c r="EB168" s="34" t="str">
        <f ca="1">+IF(OFFSET('Hygiene Data'!$G$13,0,10*ROW('Hygiene Data'!G162))="","",OFFSET('Hygiene Data'!$G$13,0,10*ROW('Hygiene Data'!G162)))</f>
        <v/>
      </c>
      <c r="EC168" s="34" t="str">
        <f ca="1">+IF(OFFSET('Hygiene Data'!$G$14,0,10*ROW('Hygiene Data'!G162))="","",OFFSET('Hygiene Data'!$G$14,0,10*ROW('Hygiene Data'!G162)))</f>
        <v/>
      </c>
      <c r="ED168" s="34" t="str">
        <f ca="1">+IF(OFFSET('Hygiene Data'!$H$12,0,10*ROW('Hygiene Data'!H162))="","",OFFSET('Hygiene Data'!$H$12,0,10*ROW('Hygiene Data'!H162)))</f>
        <v/>
      </c>
      <c r="EE168" s="34" t="str">
        <f ca="1">+IF(OFFSET('Hygiene Data'!$H$13,0,10*ROW('Hygiene Data'!H162))="","",OFFSET('Hygiene Data'!$H$13,0,10*ROW('Hygiene Data'!H162)))</f>
        <v/>
      </c>
      <c r="EF168" s="34" t="str">
        <f ca="1">+IF(OFFSET('Hygiene Data'!$H$14,0,10*ROW('Hygiene Data'!H162))="","",OFFSET('Hygiene Data'!$H$14,0,10*ROW('Hygiene Data'!H162)))</f>
        <v/>
      </c>
    </row>
    <row r="169" spans="1:136" x14ac:dyDescent="0.2">
      <c r="A169" s="50" t="str">
        <f ca="1">+IF(OFFSET('Water Data'!$B$1,0,10*ROW('Water Data'!B166))="","",OFFSET('Water Data'!$B$1,0,10*ROW('Water Data'!B166)))</f>
        <v/>
      </c>
      <c r="B169" s="50" t="str">
        <f ca="1">+IF(OFFSET('Water Data'!$A$3,0,10*ROW('Water Data'!A166))="","",OFFSET('Water Data'!$A$3,0,10*ROW('Water Data'!A166)))</f>
        <v/>
      </c>
      <c r="C169" s="50" t="str">
        <f ca="1">+IF(OFFSET('Water Data'!$C$3,0,10*ROW('Water Data'!C166))="","",OFFSET('Water Data'!$C$3,0,10*ROW('Water Data'!C166)))</f>
        <v/>
      </c>
      <c r="D169" s="133" t="e">
        <f ca="1">+IF(AND(ISNUMBER(OFFSET('Water Data'!$C$5,0,10*ROW('Water Data'!C163))),BS169="Yes"),100-OFFSET('Water Data'!$C$5,0,10*ROW('Water Data'!C163)),IF(AND(ISNUMBER(OFFSET('Water Data'!$C$5,0,10*ROW('Water Data'!C163))),BS169="No",ISNUMBER(OFFSET('Water Data'!$C$5,0,10*ROW('Water Data'!C163)))),CONCATENATE("[",ROUND(100-OFFSET('Water Data'!$C$5,0,10*ROW('Water Data'!C163)),0),"]"),IF(AND(ISNUMBER(OFFSET('Water Data'!$C$5,0,10*ROW('Water Data'!C163))),BS169="",ISNUMBER(OFFSET('Water Data'!$C$5,0,10*ROW('Water Data'!C163)))),100-OFFSET('Water Data'!$C$5,0,10*ROW('Water Data'!C163)),NA())))</f>
        <v>#N/A</v>
      </c>
      <c r="E169" s="133" t="e">
        <f ca="1">+IF(AND(ISNUMBER(OFFSET('Water Data'!$C$7,0,10*ROW('Water Data'!D163))),BT169="Yes"),OFFSET('Water Data'!$C$7,0,10*ROW('Water Data'!C163)),IF(AND(ISNUMBER(OFFSET('Water Data'!$C$7,0,10*ROW('Water Data'!C163))),BT169="No",ISNUMBER(OFFSET('Water Data'!$C$7,0,10*ROW('Water Data'!C163)))),CONCATENATE("[",ROUND(OFFSET('Water Data'!$C$7,0,10*ROW('Water Data'!C163)),0),"]"),IF(AND(ISNUMBER(OFFSET('Water Data'!$C$7,0,10*ROW('Water Data'!C163))),BT169="",ISNUMBER(OFFSET('Water Data'!$C$7,0,10*ROW('Water Data'!C163)))),OFFSET('Water Data'!$C$7,0,10*ROW('Water Data'!C163)),NA())))</f>
        <v>#N/A</v>
      </c>
      <c r="F169" s="133" t="e">
        <f ca="1">+IF(AND(ISNUMBER(OFFSET('Water Data'!$C$10,0,10*ROW('Water Data'!C163))),BU169="Yes"),OFFSET('Water Data'!$C$10,0,10*ROW('Water Data'!C163)),IF(AND(ISNUMBER(OFFSET('Water Data'!$C$10,0,10*ROW('Water Data'!C163))),BU169="No",ISNUMBER(OFFSET('Water Data'!$C$10,0,10*ROW('Water Data'!C163)))),CONCATENATE("[",ROUND(OFFSET('Water Data'!$C$10,0,10*ROW('Water Data'!C163)),0),"]"),IF(AND(ISNUMBER(OFFSET('Water Data'!$C$10,0,10*ROW('Water Data'!C163))),BU169="",ISNUMBER(OFFSET('Water Data'!$C$10,0,10*ROW('Water Data'!C163)))),OFFSET('Water Data'!$C$10,0,10*ROW('Water Data'!C163)),NA())))</f>
        <v>#N/A</v>
      </c>
      <c r="G169" s="133" t="e">
        <f ca="1">+IF(AND(ISNUMBER(OFFSET('Water Data'!$D$5,0,10*ROW('Water Data'!D163))),BV169="Yes"),100-OFFSET('Water Data'!$D$5,0,10*ROW('Water Data'!D163)),IF(AND(ISNUMBER(OFFSET('Water Data'!$D$5,0,10*ROW('Water Data'!D163))),BV169="No",ISNUMBER(OFFSET('Water Data'!$D$5,0,10*ROW('Water Data'!D163)))),CONCATENATE("[",ROUND(100-OFFSET('Water Data'!$D$5,0,10*ROW('Water Data'!D163)),0),"]"),IF(AND(ISNUMBER(OFFSET('Water Data'!$D$5,0,10*ROW('Water Data'!D163))),BV169="",ISNUMBER(OFFSET('Water Data'!$D$5,0,10*ROW('Water Data'!D163)))),100-OFFSET('Water Data'!$D$5,0,10*ROW('Water Data'!D163)),NA())))</f>
        <v>#N/A</v>
      </c>
      <c r="H169" s="133" t="e">
        <f ca="1">+IF(AND(ISNUMBER(OFFSET('Water Data'!$D$7,0,10*ROW('Water Data'!D163))),BW169="Yes"),OFFSET('Water Data'!$D$7,0,10*ROW('Water Data'!D163)),IF(AND(ISNUMBER(OFFSET('Water Data'!$D$7,0,10*ROW('Water Data'!D163))),BW169="No",ISNUMBER(OFFSET('Water Data'!$D$7,0,10*ROW('Water Data'!D163)))),CONCATENATE("[",ROUND(OFFSET('Water Data'!$C$7,0,10*ROW('Water Data'!D163)),0),"]"),IF(AND(ISNUMBER(OFFSET('Water Data'!$D$7,0,10*ROW('Water Data'!D163))),BW169="",ISNUMBER(OFFSET('Water Data'!$D$7,0,10*ROW('Water Data'!D163)))),OFFSET('Water Data'!$D$7,0,10*ROW('Water Data'!D163)),NA())))</f>
        <v>#N/A</v>
      </c>
      <c r="I169" s="133" t="e">
        <f ca="1">+IF(AND(ISNUMBER(OFFSET('Water Data'!$D$10,0,10*ROW('Water Data'!D163))),BX169="Yes"),OFFSET('Water Data'!$D$10,0,10*ROW('Water Data'!D163)),IF(AND(ISNUMBER(OFFSET('Water Data'!$D$10,0,10*ROW('Water Data'!D163))),BX169="No",ISNUMBER(OFFSET('Water Data'!$D$10,0,10*ROW('Water Data'!D163)))),CONCATENATE("[",ROUND(OFFSET('Water Data'!$D$10,0,10*ROW('Water Data'!D163)),0),"]"),IF(AND(ISNUMBER(OFFSET('Water Data'!$D$10,0,10*ROW('Water Data'!D163))),BX169="",ISNUMBER(OFFSET('Water Data'!$D$10,0,10*ROW('Water Data'!D163)))),OFFSET('Water Data'!$D$10,0,10*ROW('Water Data'!D163)),NA())))</f>
        <v>#N/A</v>
      </c>
      <c r="J169" s="133" t="e">
        <f ca="1">+IF(AND(ISNUMBER(OFFSET('Water Data'!$E$5,0,10*ROW('Water Data'!E163))),BY169="Yes"),100-OFFSET('Water Data'!$E$5,0,10*ROW('Water Data'!E163)),IF(AND(ISNUMBER(OFFSET('Water Data'!$E$5,0,10*ROW('Water Data'!E163))),BY169="No",ISNUMBER(OFFSET('Water Data'!$E$5,0,10*ROW('Water Data'!E163)))),CONCATENATE("[",ROUND(100-OFFSET('Water Data'!$E$5,0,10*ROW('Water Data'!E163)),0),"]"),IF(AND(ISNUMBER(OFFSET('Water Data'!$E$5,0,10*ROW('Water Data'!E163))),BY169="",ISNUMBER(OFFSET('Water Data'!$E$5,0,10*ROW('Water Data'!E163)))),100-OFFSET('Water Data'!$E$5,0,10*ROW('Water Data'!E163)),NA())))</f>
        <v>#N/A</v>
      </c>
      <c r="K169" s="133" t="e">
        <f ca="1">+IF(AND(ISNUMBER(OFFSET('Water Data'!$E$7,0,10*ROW('Water Data'!E163))),BZ169="Yes"),OFFSET('Water Data'!$E$7,0,10*ROW('Water Data'!E163)),IF(AND(ISNUMBER(OFFSET('Water Data'!$E$7,0,10*ROW('Water Data'!E163))),BZ169="No",ISNUMBER(OFFSET('Water Data'!$E$7,0,10*ROW('Water Data'!E163)))),CONCATENATE("[",ROUND(OFFSET('Water Data'!$E$7,0,10*ROW('Water Data'!E163)),0),"]"),IF(AND(ISNUMBER(OFFSET('Water Data'!$E$7,0,10*ROW('Water Data'!E163))),BZ169="",ISNUMBER(OFFSET('Water Data'!$E$7,0,10*ROW('Water Data'!E163)))),OFFSET('Water Data'!$E$7,0,10*ROW('Water Data'!E163)),NA())))</f>
        <v>#N/A</v>
      </c>
      <c r="L169" s="133" t="e">
        <f ca="1">+IF(AND(ISNUMBER(OFFSET('Water Data'!$E$10,0,10*ROW('Water Data'!E163))),CA169="Yes"),OFFSET('Water Data'!$E$10,0,10*ROW('Water Data'!E163)),IF(AND(ISNUMBER(OFFSET('Water Data'!$E$10,0,10*ROW('Water Data'!E163))),CA169="No",ISNUMBER(OFFSET('Water Data'!$E$10,0,10*ROW('Water Data'!E163)))),CONCATENATE("[",ROUND(OFFSET('Water Data'!$E$10,0,10*ROW('Water Data'!E163)),0),"]"),IF(AND(ISNUMBER(OFFSET('Water Data'!$E$10,0,10*ROW('Water Data'!E163))),CA169="",ISNUMBER(OFFSET('Water Data'!$E$10,0,10*ROW('Water Data'!E163)))),OFFSET('Water Data'!$E$10,0,10*ROW('Water Data'!E163)),NA())))</f>
        <v>#N/A</v>
      </c>
      <c r="M169" s="133" t="e">
        <f ca="1">+IF(AND(ISNUMBER(OFFSET('Water Data'!$F$5,0,10*ROW('Water Data'!F163))),CB169="Yes"),100-OFFSET('Water Data'!$F$5,0,10*ROW('Water Data'!F163)),IF(AND(ISNUMBER(OFFSET('Water Data'!$F$5,0,10*ROW('Water Data'!F163))),CB169="No",ISNUMBER(OFFSET('Water Data'!$F$5,0,10*ROW('Water Data'!F163)))),CONCATENATE("[",ROUND(100-OFFSET('Water Data'!$F$5,0,10*ROW('Water Data'!F163)),0),"]"),IF(AND(ISNUMBER(OFFSET('Water Data'!$F$5,0,10*ROW('Water Data'!F163))),CB169="",ISNUMBER(OFFSET('Water Data'!$F$5,0,10*ROW('Water Data'!F163)))),100-OFFSET('Water Data'!$F$5,0,10*ROW('Water Data'!F163)),NA())))</f>
        <v>#N/A</v>
      </c>
      <c r="N169" s="133" t="e">
        <f ca="1">+IF(AND(ISNUMBER(OFFSET('Water Data'!$F$7,0,10*ROW('Water Data'!F163))),CC169="Yes"),OFFSET('Water Data'!$F$7,0,10*ROW('Water Data'!F163)),IF(AND(ISNUMBER(OFFSET('Water Data'!$F$7,0,10*ROW('Water Data'!F163))),CC169="No",ISNUMBER(OFFSET('Water Data'!$F$7,0,10*ROW('Water Data'!F163)))),CONCATENATE("[",ROUND(OFFSET('Water Data'!$F$7,0,10*ROW('Water Data'!F163)),0),"]"),IF(AND(ISNUMBER(OFFSET('Water Data'!$F$7,0,10*ROW('Water Data'!F163))),CC169="",ISNUMBER(OFFSET('Water Data'!$F$7,0,10*ROW('Water Data'!F163)))),OFFSET('Water Data'!$F$7,0,10*ROW('Water Data'!F163)),NA())))</f>
        <v>#N/A</v>
      </c>
      <c r="O169" s="133" t="e">
        <f ca="1">+IF(AND(ISNUMBER(OFFSET('Water Data'!$F$10,0,10*ROW('Water Data'!F163))),CD169="Yes"),OFFSET('Water Data'!$F$10,0,10*ROW('Water Data'!F163)),IF(AND(ISNUMBER(OFFSET('Water Data'!$F$10,0,10*ROW('Water Data'!F163))),CD169="No",ISNUMBER(OFFSET('Water Data'!$F$10,0,10*ROW('Water Data'!F163)))),CONCATENATE("[",ROUND(OFFSET('Water Data'!$F$10,0,10*ROW('Water Data'!F163)),0),"]"),IF(AND(ISNUMBER(OFFSET('Water Data'!$F$10,0,10*ROW('Water Data'!F163))),CD169="",ISNUMBER(OFFSET('Water Data'!$F$10,0,10*ROW('Water Data'!F163)))),OFFSET('Water Data'!$F$10,0,10*ROW('Water Data'!F163)),NA())))</f>
        <v>#N/A</v>
      </c>
      <c r="P169" s="133" t="e">
        <f ca="1">+IF(AND(ISNUMBER(OFFSET('Water Data'!$G$5,0,10*ROW('Water Data'!G163))),CE169="Yes"),100-OFFSET('Water Data'!$G$5,0,10*ROW('Water Data'!G163)),IF(AND(ISNUMBER(OFFSET('Water Data'!$G$5,0,10*ROW('Water Data'!G163))),CE169="No",ISNUMBER(OFFSET('Water Data'!$G$5,0,10*ROW('Water Data'!G163)))),CONCATENATE("[",ROUND(100-OFFSET('Water Data'!$G$5,0,10*ROW('Water Data'!G163)),0),"]"),IF(AND(ISNUMBER(OFFSET('Water Data'!$G$5,0,10*ROW('Water Data'!G163))),CE169="",ISNUMBER(OFFSET('Water Data'!$G$5,0,10*ROW('Water Data'!G163)))),100-OFFSET('Water Data'!$G$5,0,10*ROW('Water Data'!G163)),NA())))</f>
        <v>#N/A</v>
      </c>
      <c r="Q169" s="133" t="e">
        <f ca="1">+IF(AND(ISNUMBER(OFFSET('Water Data'!$G$7,0,10*ROW('Water Data'!G163))),CF169="Yes"),OFFSET('Water Data'!$G$7,0,10*ROW('Water Data'!G163)),IF(AND(ISNUMBER(OFFSET('Water Data'!$G$7,0,10*ROW('Water Data'!G163))),CF169="No",ISNUMBER(OFFSET('Water Data'!$G$7,0,10*ROW('Water Data'!G163)))),CONCATENATE("[",ROUND(OFFSET('Water Data'!$G$7,0,10*ROW('Water Data'!G163)),0),"]"),IF(AND(ISNUMBER(OFFSET('Water Data'!$G$7,0,10*ROW('Water Data'!G163))),CF169="",ISNUMBER(OFFSET('Water Data'!$G$7,0,10*ROW('Water Data'!G163)))),OFFSET('Water Data'!$G$7,0,10*ROW('Water Data'!G163)),NA())))</f>
        <v>#N/A</v>
      </c>
      <c r="R169" s="133" t="e">
        <f ca="1">+IF(AND(ISNUMBER(OFFSET('Water Data'!$G$10,0,10*ROW('Water Data'!G163))),CG169="Yes"),OFFSET('Water Data'!$G$10,0,10*ROW('Water Data'!G163)),IF(AND(ISNUMBER(OFFSET('Water Data'!$G$10,0,10*ROW('Water Data'!G163))),CG169="No",ISNUMBER(OFFSET('Water Data'!$G$10,0,10*ROW('Water Data'!G163)))),CONCATENATE("[",ROUND(OFFSET('Water Data'!$G$10,0,10*ROW('Water Data'!G163)),0),"]"),IF(AND(ISNUMBER(OFFSET('Water Data'!$G$10,0,10*ROW('Water Data'!G163))),CG169="",ISNUMBER(OFFSET('Water Data'!$G$10,0,10*ROW('Water Data'!G163)))),OFFSET('Water Data'!$G$10,0,10*ROW('Water Data'!G163)),NA())))</f>
        <v>#N/A</v>
      </c>
      <c r="S169" s="133" t="e">
        <f ca="1">+IF(AND(ISNUMBER(OFFSET('Water Data'!$H$5,0,10*ROW('Water Data'!H163))),CH169="Yes"),100-OFFSET('Water Data'!$H$5,0,10*ROW('Water Data'!H163)),IF(AND(ISNUMBER(OFFSET('Water Data'!$H$5,0,10*ROW('Water Data'!H163))),CH169="No",ISNUMBER(OFFSET('Water Data'!$H$5,0,10*ROW('Water Data'!H163)))),CONCATENATE("[",ROUND(100-OFFSET('Water Data'!$H$5,0,10*ROW('Water Data'!H163)),0),"]"),IF(AND(ISNUMBER(OFFSET('Water Data'!$H$5,0,10*ROW('Water Data'!H163))),CH169="",ISNUMBER(OFFSET('Water Data'!$H$5,0,10*ROW('Water Data'!H163)))),100-OFFSET('Water Data'!$H$5,0,10*ROW('Water Data'!H163)),NA())))</f>
        <v>#N/A</v>
      </c>
      <c r="T169" s="133" t="e">
        <f ca="1">+IF(AND(ISNUMBER(OFFSET('Water Data'!$H$7,0,10*ROW('Water Data'!H163))),CI169="Yes"),OFFSET('Water Data'!$H$7,0,10*ROW('Water Data'!H163)),IF(AND(ISNUMBER(OFFSET('Water Data'!$H$7,0,10*ROW('Water Data'!H163))),CI169="No",ISNUMBER(OFFSET('Water Data'!$H$7,0,10*ROW('Water Data'!H163)))),CONCATENATE("[",ROUND(OFFSET('Water Data'!$H$7,0,10*ROW('Water Data'!H163)),0),"]"),IF(AND(ISNUMBER(OFFSET('Water Data'!$H$7,0,10*ROW('Water Data'!H163))),CI169="",ISNUMBER(OFFSET('Water Data'!$H$7,0,10*ROW('Water Data'!H163)))),OFFSET('Water Data'!$H$7,0,10*ROW('Water Data'!H163)),NA())))</f>
        <v>#N/A</v>
      </c>
      <c r="U169" s="133" t="e">
        <f ca="1">+IF(AND(ISNUMBER(OFFSET('Water Data'!$H$10,0,10*ROW('Water Data'!H163))),CJ169="Yes"),OFFSET('Water Data'!$H$10,0,10*ROW('Water Data'!H163)),IF(AND(ISNUMBER(OFFSET('Water Data'!$H$10,0,10*ROW('Water Data'!H163))),CJ169="No",ISNUMBER(OFFSET('Water Data'!$H$10,0,10*ROW('Water Data'!H163)))),CONCATENATE("[",ROUND(OFFSET('Water Data'!$H$10,0,10*ROW('Water Data'!H163)),0),"]"),IF(AND(ISNUMBER(OFFSET('Water Data'!$H$10,0,10*ROW('Water Data'!H163))),CJ169="",ISNUMBER(OFFSET('Water Data'!$H$10,0,10*ROW('Water Data'!H163)))),OFFSET('Water Data'!$H$10,0,10*ROW('Water Data'!H163)),NA())))</f>
        <v>#N/A</v>
      </c>
      <c r="V169" s="134" t="e">
        <f ca="1">+IF(AND(ISNUMBER(OFFSET('Sanitation Data'!$C$5,0,10*ROW('Sanitation Data'!C163))),CK169="Yes"),100-OFFSET('Sanitation Data'!$C$5,0,10*ROW('Sanitation Data'!C163)),IF(AND(ISNUMBER(OFFSET('Sanitation Data'!$C$5,0,10*ROW('Sanitation Data'!C163))),CK169="No",ISNUMBER(OFFSET('Sanitation Data'!$C$5,0,10*ROW('Sanitation Data'!C163)))),CONCATENATE("[",ROUND(100-OFFSET('Sanitation Data'!$C$5,0,10*ROW('Sanitation Data'!C163)),0),"]"),IF(AND(ISNUMBER(OFFSET('Sanitation Data'!$C$5,0,10*ROW('Sanitation Data'!C163))),CK169="",ISNUMBER(OFFSET('Sanitation Data'!$C$5,0,10*ROW('Sanitation Data'!C163)))),100-OFFSET('Sanitation Data'!$C$5,0,10*ROW('Sanitation Data'!C163)),NA())))</f>
        <v>#N/A</v>
      </c>
      <c r="W169" s="134" t="e">
        <f ca="1">+IF(AND(ISNUMBER(OFFSET('Sanitation Data'!$C$7,0,10*ROW('Sanitation Data'!C163))),CL169="Yes"),OFFSET('Sanitation Data'!$C$7,0,10*ROW('Sanitation Data'!C163)),IF(AND(ISNUMBER(OFFSET('Sanitation Data'!$C$7,0,10*ROW('Sanitation Data'!C163))),CL169="No",ISNUMBER(OFFSET('Sanitation Data'!$C$7,0,10*ROW('Sanitation Data'!C163)))),CONCATENATE("[",ROUND(OFFSET('Sanitation Data'!$C$7,0,10*ROW('Sanitation Data'!C163)),0),"]"),IF(AND(ISNUMBER(OFFSET('Sanitation Data'!$C$7,0,10*ROW('Sanitation Data'!C163))),CL169="",ISNUMBER(OFFSET('Sanitation Data'!$C$7,0,10*ROW('Sanitation Data'!C163)))),OFFSET('Sanitation Data'!$C$7,0,10*ROW('Sanitation Data'!C163)),NA())))</f>
        <v>#N/A</v>
      </c>
      <c r="X169" s="134" t="e">
        <f ca="1">+IF(AND(ISNUMBER(OFFSET('Sanitation Data'!$C$11,0,10*ROW('Sanitation Data'!C163))),CM169="Yes"),OFFSET('Sanitation Data'!$C$11,0,10*ROW('Sanitation Data'!C163)),IF(AND(ISNUMBER(OFFSET('Sanitation Data'!$C$11,0,10*ROW('Sanitation Data'!C163))),CM169="No",ISNUMBER(OFFSET('Sanitation Data'!$C$11,0,10*ROW('Sanitation Data'!C163)))),CONCATENATE("[",ROUND(OFFSET('Sanitation Data'!$C$11,0,10*ROW('Sanitation Data'!C163)),0),"]"),IF(AND(ISNUMBER(OFFSET('Sanitation Data'!$C$11,0,10*ROW('Sanitation Data'!C163))),CM169="",ISNUMBER(OFFSET('Sanitation Data'!$C$11,0,10*ROW('Sanitation Data'!C163)))),OFFSET('Sanitation Data'!$C$11,0,10*ROW('Sanitation Data'!C163)),NA())))</f>
        <v>#N/A</v>
      </c>
      <c r="Y169" s="134" t="e">
        <f ca="1">+IF(AND(ISNUMBER(OFFSET('Sanitation Data'!$C$12,0,10*ROW('Sanitation Data'!C163))),CN169="Yes"),OFFSET('Sanitation Data'!$C$12,0,10*ROW('Sanitation Data'!C163)),IF(AND(ISNUMBER(OFFSET('Sanitation Data'!$C$12,0,10*ROW('Sanitation Data'!C163))),CN169="No",ISNUMBER(OFFSET('Sanitation Data'!$C$12,0,10*ROW('Sanitation Data'!C163)))),CONCATENATE("[",ROUND(OFFSET('Sanitation Data'!$C$12,0,10*ROW('Sanitation Data'!C163)),0),"]"),IF(AND(ISNUMBER(OFFSET('Sanitation Data'!$C$12,0,10*ROW('Sanitation Data'!C163))),CN169="",ISNUMBER(OFFSET('Sanitation Data'!$C$12,0,10*ROW('Sanitation Data'!C163)))),OFFSET('Sanitation Data'!$C$12,0,10*ROW('Sanitation Data'!C163)),NA())))</f>
        <v>#N/A</v>
      </c>
      <c r="Z169" s="134" t="e">
        <f ca="1">+IF(AND(ISNUMBER(OFFSET('Sanitation Data'!$C$13,0,10*ROW('Sanitation Data'!C163))),CO169="Yes"),OFFSET('Sanitation Data'!$C$13,0,10*ROW('Sanitation Data'!C163)),IF(AND(ISNUMBER(OFFSET('Sanitation Data'!$C$13,0,10*ROW('Sanitation Data'!C163))),CO169="No",ISNUMBER(OFFSET('Sanitation Data'!$C$13,0,10*ROW('Sanitation Data'!C163)))),CONCATENATE("[",ROUND(OFFSET('Sanitation Data'!$C$13,0,10*ROW('Sanitation Data'!C163)),0),"]"),IF(AND(ISNUMBER(OFFSET('Sanitation Data'!$C$13,0,10*ROW('Sanitation Data'!C163))),CO169="",ISNUMBER(OFFSET('Sanitation Data'!$C$13,0,10*ROW('Sanitation Data'!C163)))),OFFSET('Sanitation Data'!$C$13,0,10*ROW('Sanitation Data'!C163)),NA())))</f>
        <v>#N/A</v>
      </c>
      <c r="AA169" s="134" t="e">
        <f ca="1">+IF(AND(ISNUMBER(OFFSET('Sanitation Data'!$D$5,0,10*ROW('Sanitation Data'!D163))),CP169="Yes"),100-OFFSET('Sanitation Data'!$D$5,0,10*ROW('Sanitation Data'!D163)),IF(AND(ISNUMBER(OFFSET('Sanitation Data'!$D$5,0,10*ROW('Sanitation Data'!D163))),CP169="No",ISNUMBER(OFFSET('Sanitation Data'!$D$5,0,10*ROW('Sanitation Data'!D163)))),CONCATENATE("[",ROUND(100-OFFSET('Sanitation Data'!$D$5,0,10*ROW('Sanitation Data'!D163)),0),"]"),IF(AND(ISNUMBER(OFFSET('Sanitation Data'!$D$5,0,10*ROW('Sanitation Data'!D163))),CP169="",ISNUMBER(OFFSET('Sanitation Data'!$D$5,0,10*ROW('Sanitation Data'!D163)))),100-OFFSET('Sanitation Data'!$D$5,0,10*ROW('Sanitation Data'!D163)),NA())))</f>
        <v>#N/A</v>
      </c>
      <c r="AB169" s="134" t="e">
        <f ca="1">+IF(AND(ISNUMBER(OFFSET('Sanitation Data'!$D$7,0,10*ROW('Sanitation Data'!D163))),CQ169="Yes"),OFFSET('Sanitation Data'!$D$7,0,10*ROW('Sanitation Data'!G163)),IF(AND(ISNUMBER(OFFSET('Sanitation Data'!$D$7,0,10*ROW('Sanitation Data'!D163))),CQ169="No",ISNUMBER(OFFSET('Sanitation Data'!$D$7,0,10*ROW('Sanitation Data'!D163)))),CONCATENATE("[",ROUND(OFFSET('Sanitation Data'!$D$7,0,10*ROW('Sanitation Data'!D163)),0),"]"),IF(AND(ISNUMBER(OFFSET('Sanitation Data'!$D$7,0,10*ROW('Sanitation Data'!D163))),CQ169="",ISNUMBER(OFFSET('Sanitation Data'!$D$7,0,10*ROW('Sanitation Data'!D163)))),OFFSET('Sanitation Data'!$D$7,0,10*ROW('Sanitation Data'!D163)),NA())))</f>
        <v>#N/A</v>
      </c>
      <c r="AC169" s="134" t="e">
        <f ca="1">+IF(AND(ISNUMBER(OFFSET('Sanitation Data'!$D$11,0,10*ROW('Sanitation Data'!D163))),CR169="Yes"),OFFSET('Sanitation Data'!$D$11,0,10*ROW('Sanitation Data'!D163)),IF(AND(ISNUMBER(OFFSET('Sanitation Data'!$D$11,0,10*ROW('Sanitation Data'!D163))),CR169="No",ISNUMBER(OFFSET('Sanitation Data'!$D$11,0,10*ROW('Sanitation Data'!D163)))),CONCATENATE("[",ROUND(OFFSET('Sanitation Data'!$D$11,0,10*ROW('Sanitation Data'!D163)),0),"]"),IF(AND(ISNUMBER(OFFSET('Sanitation Data'!$D$11,0,10*ROW('Sanitation Data'!D163))),CR169="",ISNUMBER(OFFSET('Sanitation Data'!$D$11,0,10*ROW('Sanitation Data'!D163)))),OFFSET('Sanitation Data'!$D$11,0,10*ROW('Sanitation Data'!D163)),NA())))</f>
        <v>#N/A</v>
      </c>
      <c r="AD169" s="134" t="e">
        <f ca="1">+IF(AND(ISNUMBER(OFFSET('Sanitation Data'!$D$12,0,10*ROW('Sanitation Data'!D163))),CS169="Yes"),OFFSET('Sanitation Data'!$D$12,0,10*ROW('Sanitation Data'!D163)),IF(AND(ISNUMBER(OFFSET('Sanitation Data'!$D$12,0,10*ROW('Sanitation Data'!D163))),CS169="No",ISNUMBER(OFFSET('Sanitation Data'!$D$12,0,10*ROW('Sanitation Data'!D163)))),CONCATENATE("[",ROUND(OFFSET('Sanitation Data'!$D$12,0,10*ROW('Sanitation Data'!D163)),0),"]"),IF(AND(ISNUMBER(OFFSET('Sanitation Data'!$D$12,0,10*ROW('Sanitation Data'!D163))),CS169="",ISNUMBER(OFFSET('Sanitation Data'!$D$12,0,10*ROW('Sanitation Data'!D163)))),OFFSET('Sanitation Data'!$D$12,0,10*ROW('Sanitation Data'!D163)),NA())))</f>
        <v>#N/A</v>
      </c>
      <c r="AE169" s="134" t="e">
        <f ca="1">+IF(AND(ISNUMBER(OFFSET('Sanitation Data'!$D$13,0,10*ROW('Sanitation Data'!D163))),CT169="Yes"),OFFSET('Sanitation Data'!$D$13,0,10*ROW('Sanitation Data'!D163)),IF(AND(ISNUMBER(OFFSET('Sanitation Data'!$D$13,0,10*ROW('Sanitation Data'!D163))),CT169="No",ISNUMBER(OFFSET('Sanitation Data'!$D$13,0,10*ROW('Sanitation Data'!D163)))),CONCATENATE("[",ROUND(OFFSET('Sanitation Data'!$D$13,0,10*ROW('Sanitation Data'!D163)),0),"]"),IF(AND(ISNUMBER(OFFSET('Sanitation Data'!$D$13,0,10*ROW('Sanitation Data'!D163))),CT169="",ISNUMBER(OFFSET('Sanitation Data'!$D$13,0,10*ROW('Sanitation Data'!D163)))),OFFSET('Sanitation Data'!$D$13,0,10*ROW('Sanitation Data'!D163)),NA())))</f>
        <v>#N/A</v>
      </c>
      <c r="AF169" s="134" t="e">
        <f ca="1">+IF(AND(ISNUMBER(OFFSET('Sanitation Data'!$E$5,0,10*ROW('Sanitation Data'!E163))),CU169="Yes"),100-OFFSET('Sanitation Data'!$E$5,0,10*ROW('Sanitation Data'!E163)),IF(AND(ISNUMBER(OFFSET('Sanitation Data'!$E$5,0,10*ROW('Sanitation Data'!E163))),CU169="No",ISNUMBER(OFFSET('Sanitation Data'!$E$5,0,10*ROW('Sanitation Data'!E163)))),CONCATENATE("[",ROUND(100-OFFSET('Sanitation Data'!$E$5,0,10*ROW('Sanitation Data'!E163)),0),"]"),IF(AND(ISNUMBER(OFFSET('Sanitation Data'!$E$5,0,10*ROW('Sanitation Data'!E163))),CU169="",ISNUMBER(OFFSET('Sanitation Data'!$E$5,0,10*ROW('Sanitation Data'!E163)))),100-OFFSET('Sanitation Data'!$E$5,0,10*ROW('Sanitation Data'!E163)),NA())))</f>
        <v>#N/A</v>
      </c>
      <c r="AG169" s="134" t="e">
        <f ca="1">+IF(AND(ISNUMBER(OFFSET('Sanitation Data'!$E$7,0,10*ROW('Sanitation Data'!E163))),CV169="Yes"),OFFSET('Sanitation Data'!$E$7,0,10*ROW('Sanitation Data'!E163)),IF(AND(ISNUMBER(OFFSET('Sanitation Data'!$E$7,0,10*ROW('Sanitation Data'!E163))),CV169="No",ISNUMBER(OFFSET('Sanitation Data'!$E$7,0,10*ROW('Sanitation Data'!E163)))),CONCATENATE("[",ROUND(OFFSET('Sanitation Data'!$E$7,0,10*ROW('Sanitation Data'!E163)),0),"]"),IF(AND(ISNUMBER(OFFSET('Sanitation Data'!$E$7,0,10*ROW('Sanitation Data'!E163))),CV169="",ISNUMBER(OFFSET('Sanitation Data'!$E$7,0,10*ROW('Sanitation Data'!E163)))),OFFSET('Sanitation Data'!$E$7,0,10*ROW('Sanitation Data'!E163)),NA())))</f>
        <v>#N/A</v>
      </c>
      <c r="AH169" s="134" t="e">
        <f ca="1">+IF(AND(ISNUMBER(OFFSET('Sanitation Data'!$E$11,0,10*ROW('Sanitation Data'!E163))),CW169="Yes"),OFFSET('Sanitation Data'!$E$11,0,10*ROW('Sanitation Data'!E163)),IF(AND(ISNUMBER(OFFSET('Sanitation Data'!$E$11,0,10*ROW('Sanitation Data'!E163))),CW169="No",ISNUMBER(OFFSET('Sanitation Data'!$E$11,0,10*ROW('Sanitation Data'!E163)))),CONCATENATE("[",ROUND(OFFSET('Sanitation Data'!$E$11,0,10*ROW('Sanitation Data'!E163)),0),"]"),IF(AND(ISNUMBER(OFFSET('Sanitation Data'!$E$11,0,10*ROW('Sanitation Data'!E163))),CW169="",ISNUMBER(OFFSET('Sanitation Data'!$E$11,0,10*ROW('Sanitation Data'!E163)))),OFFSET('Sanitation Data'!$E$11,0,10*ROW('Sanitation Data'!E163)),NA())))</f>
        <v>#N/A</v>
      </c>
      <c r="AI169" s="134" t="e">
        <f ca="1">+IF(AND(ISNUMBER(OFFSET('Sanitation Data'!$E$12,0,10*ROW('Sanitation Data'!E163))),CX169="Yes"),OFFSET('Sanitation Data'!$E$12,0,10*ROW('Sanitation Data'!E163)),IF(AND(ISNUMBER(OFFSET('Sanitation Data'!$E$12,0,10*ROW('Sanitation Data'!E163))),CX169="No",ISNUMBER(OFFSET('Sanitation Data'!$E$12,0,10*ROW('Sanitation Data'!E163)))),CONCATENATE("[",ROUND(OFFSET('Sanitation Data'!$E$12,0,10*ROW('Sanitation Data'!E163)),0),"]"),IF(AND(ISNUMBER(OFFSET('Sanitation Data'!$E$12,0,10*ROW('Sanitation Data'!E163))),CX169="",ISNUMBER(OFFSET('Sanitation Data'!$E$12,0,10*ROW('Sanitation Data'!E163)))),OFFSET('Sanitation Data'!$E$12,0,10*ROW('Sanitation Data'!E163)),NA())))</f>
        <v>#N/A</v>
      </c>
      <c r="AJ169" s="134" t="e">
        <f ca="1">+IF(AND(ISNUMBER(OFFSET('Sanitation Data'!$E$13,0,10*ROW('Sanitation Data'!E163))),CY169="Yes"),OFFSET('Sanitation Data'!$E$13,0,10*ROW('Sanitation Data'!E163)),IF(AND(ISNUMBER(OFFSET('Sanitation Data'!$E$13,0,10*ROW('Sanitation Data'!E163))),CY169="No",ISNUMBER(OFFSET('Sanitation Data'!$E$13,0,10*ROW('Sanitation Data'!E163)))),CONCATENATE("[",ROUND(OFFSET('Sanitation Data'!$E$13,0,10*ROW('Sanitation Data'!E163)),0),"]"),IF(AND(ISNUMBER(OFFSET('Sanitation Data'!$E$13,0,10*ROW('Sanitation Data'!E163))),CY169="",ISNUMBER(OFFSET('Sanitation Data'!$E$13,0,10*ROW('Sanitation Data'!E163)))),OFFSET('Sanitation Data'!$E$13,0,10*ROW('Sanitation Data'!E163)),NA())))</f>
        <v>#N/A</v>
      </c>
      <c r="AK169" s="134" t="e">
        <f ca="1">+IF(AND(ISNUMBER(OFFSET('Sanitation Data'!$F$5,0,10*ROW('Sanitation Data'!F163))),CZ169="Yes"),100-OFFSET('Sanitation Data'!$F$5,0,10*ROW('Sanitation Data'!F163)),IF(AND(ISNUMBER(OFFSET('Sanitation Data'!$F$5,0,10*ROW('Sanitation Data'!F163))),CZ169="No",ISNUMBER(OFFSET('Sanitation Data'!$F$5,0,10*ROW('Sanitation Data'!F163)))),CONCATENATE("[",ROUND(100-OFFSET('Sanitation Data'!$F$5,0,10*ROW('Sanitation Data'!F163)),0),"]"),IF(AND(ISNUMBER(OFFSET('Sanitation Data'!$F$5,0,10*ROW('Sanitation Data'!F163))),CZ169="",ISNUMBER(OFFSET('Sanitation Data'!$F$5,0,10*ROW('Sanitation Data'!F163)))),100-OFFSET('Sanitation Data'!$F$5,0,10*ROW('Sanitation Data'!F163)),NA())))</f>
        <v>#N/A</v>
      </c>
      <c r="AL169" s="134" t="e">
        <f ca="1">+IF(AND(ISNUMBER(OFFSET('Sanitation Data'!$F$7,0,10*ROW('Sanitation Data'!F163))),DA169="Yes"),OFFSET('Sanitation Data'!$F$7,0,10*ROW('Sanitation Data'!F163)),IF(AND(ISNUMBER(OFFSET('Sanitation Data'!$F$7,0,10*ROW('Sanitation Data'!F163))),DA169="No",ISNUMBER(OFFSET('Sanitation Data'!$F$7,0,10*ROW('Sanitation Data'!F163)))),CONCATENATE("[",ROUND(OFFSET('Sanitation Data'!$F$7,0,10*ROW('Sanitation Data'!F163)),0),"]"),IF(AND(ISNUMBER(OFFSET('Sanitation Data'!$F$7,0,10*ROW('Sanitation Data'!F163))),DA169="",ISNUMBER(OFFSET('Sanitation Data'!$F$7,0,10*ROW('Sanitation Data'!F163)))),OFFSET('Sanitation Data'!$F$7,0,10*ROW('Sanitation Data'!F163)),NA())))</f>
        <v>#N/A</v>
      </c>
      <c r="AM169" s="134" t="e">
        <f ca="1">+IF(AND(ISNUMBER(OFFSET('Sanitation Data'!$F$11,0,10*ROW('Sanitation Data'!F163))),DB169="Yes"),OFFSET('Sanitation Data'!$F$11,0,10*ROW('Sanitation Data'!F163)),IF(AND(ISNUMBER(OFFSET('Sanitation Data'!$F$11,0,10*ROW('Sanitation Data'!F163))),DB169="No",ISNUMBER(OFFSET('Sanitation Data'!$F$11,0,10*ROW('Sanitation Data'!F163)))),CONCATENATE("[",ROUND(OFFSET('Sanitation Data'!$F$11,0,10*ROW('Sanitation Data'!F163)),0),"]"),IF(AND(ISNUMBER(OFFSET('Sanitation Data'!$F$11,0,10*ROW('Sanitation Data'!F163))),DB169="",ISNUMBER(OFFSET('Sanitation Data'!$F$11,0,10*ROW('Sanitation Data'!F163)))),OFFSET('Sanitation Data'!$F$11,0,10*ROW('Sanitation Data'!F163)),NA())))</f>
        <v>#N/A</v>
      </c>
      <c r="AN169" s="134" t="e">
        <f ca="1">+IF(AND(ISNUMBER(OFFSET('Sanitation Data'!$F$12,0,10*ROW('Sanitation Data'!F163))),DC169="Yes"),OFFSET('Sanitation Data'!$F$12,0,10*ROW('Sanitation Data'!F163)),IF(AND(ISNUMBER(OFFSET('Sanitation Data'!$F$12,0,10*ROW('Sanitation Data'!F163))),DC169="No",ISNUMBER(OFFSET('Sanitation Data'!$F$12,0,10*ROW('Sanitation Data'!F163)))),CONCATENATE("[",ROUND(OFFSET('Sanitation Data'!$F$12,0,10*ROW('Sanitation Data'!F163)),0),"]"),IF(AND(ISNUMBER(OFFSET('Sanitation Data'!$F$12,0,10*ROW('Sanitation Data'!F163))),DC169="",ISNUMBER(OFFSET('Sanitation Data'!$F$12,0,10*ROW('Sanitation Data'!F163)))),OFFSET('Sanitation Data'!$F$12,0,10*ROW('Sanitation Data'!F163)),NA())))</f>
        <v>#N/A</v>
      </c>
      <c r="AO169" s="134" t="e">
        <f ca="1">+IF(AND(ISNUMBER(OFFSET('Sanitation Data'!$F$13,0,10*ROW('Sanitation Data'!F163))),DD169="Yes"),OFFSET('Sanitation Data'!$F$13,0,10*ROW('Sanitation Data'!F163)),IF(AND(ISNUMBER(OFFSET('Sanitation Data'!$F$13,0,10*ROW('Sanitation Data'!F163))),DD169="No",ISNUMBER(OFFSET('Sanitation Data'!$F$13,0,10*ROW('Sanitation Data'!F163)))),CONCATENATE("[",ROUND(OFFSET('Sanitation Data'!$F$13,0,10*ROW('Sanitation Data'!F163)),0),"]"),IF(AND(ISNUMBER(OFFSET('Sanitation Data'!$F$13,0,10*ROW('Sanitation Data'!F163))),DD169="",ISNUMBER(OFFSET('Sanitation Data'!$F$13,0,10*ROW('Sanitation Data'!F163)))),OFFSET('Sanitation Data'!$F$13,0,10*ROW('Sanitation Data'!F163)),NA())))</f>
        <v>#N/A</v>
      </c>
      <c r="AP169" s="134" t="e">
        <f ca="1">+IF(AND(ISNUMBER(OFFSET('Sanitation Data'!$G$5,0,10*ROW('Sanitation Data'!G163))),DE169="Yes"),100-OFFSET('Sanitation Data'!$G$5,0,10*ROW('Sanitation Data'!G163)),IF(AND(ISNUMBER(OFFSET('Sanitation Data'!$G$5,0,10*ROW('Sanitation Data'!G163))),DE169="No",ISNUMBER(OFFSET('Sanitation Data'!$G$5,0,10*ROW('Sanitation Data'!G163)))),CONCATENATE("[",ROUND(100-OFFSET('Sanitation Data'!$G$5,0,10*ROW('Sanitation Data'!G163)),0),"]"),IF(AND(ISNUMBER(OFFSET('Sanitation Data'!$G$5,0,10*ROW('Sanitation Data'!G163))),DE169="",ISNUMBER(OFFSET('Sanitation Data'!$G$5,0,10*ROW('Sanitation Data'!G163)))),100-OFFSET('Sanitation Data'!$G$5,0,10*ROW('Sanitation Data'!G163)),NA())))</f>
        <v>#N/A</v>
      </c>
      <c r="AQ169" s="134" t="e">
        <f ca="1">+IF(AND(ISNUMBER(OFFSET('Sanitation Data'!$G$7,0,10*ROW('Sanitation Data'!G163))),DF169="Yes"),OFFSET('Sanitation Data'!$G$7,0,10*ROW('Sanitation Data'!G163)),IF(AND(ISNUMBER(OFFSET('Sanitation Data'!$G$7,0,10*ROW('Sanitation Data'!G163))),DF169="No",ISNUMBER(OFFSET('Sanitation Data'!$G$7,0,10*ROW('Sanitation Data'!G163)))),CONCATENATE("[",ROUND(OFFSET('Sanitation Data'!$G$7,0,10*ROW('Sanitation Data'!G163)),0),"]"),IF(AND(ISNUMBER(OFFSET('Sanitation Data'!$G$7,0,10*ROW('Sanitation Data'!G163))),DF169="",ISNUMBER(OFFSET('Sanitation Data'!$G$7,0,10*ROW('Sanitation Data'!G163)))),OFFSET('Sanitation Data'!$G$7,0,10*ROW('Sanitation Data'!G163)),NA())))</f>
        <v>#N/A</v>
      </c>
      <c r="AR169" s="134" t="e">
        <f ca="1">+IF(AND(ISNUMBER(OFFSET('Sanitation Data'!$G$11,0,10*ROW('Sanitation Data'!G163))),DG169="Yes"),OFFSET('Sanitation Data'!$G$11,0,10*ROW('Sanitation Data'!G163)),IF(AND(ISNUMBER(OFFSET('Sanitation Data'!$G$11,0,10*ROW('Sanitation Data'!G163))),DG169="No",ISNUMBER(OFFSET('Sanitation Data'!$G$11,0,10*ROW('Sanitation Data'!G163)))),CONCATENATE("[",ROUND(OFFSET('Sanitation Data'!$G$11,0,10*ROW('Sanitation Data'!G163)),0),"]"),IF(AND(ISNUMBER(OFFSET('Sanitation Data'!$G$11,0,10*ROW('Sanitation Data'!G163))),DG169="",ISNUMBER(OFFSET('Sanitation Data'!$G$11,0,10*ROW('Sanitation Data'!G163)))),OFFSET('Sanitation Data'!$G$11,0,10*ROW('Sanitation Data'!G163)),NA())))</f>
        <v>#N/A</v>
      </c>
      <c r="AS169" s="134" t="e">
        <f ca="1">+IF(AND(ISNUMBER(OFFSET('Sanitation Data'!$G$12,0,10*ROW('Sanitation Data'!G163))),DH169="Yes"),OFFSET('Sanitation Data'!$G$12,0,10*ROW('Sanitation Data'!G163)),IF(AND(ISNUMBER(OFFSET('Sanitation Data'!$G$12,0,10*ROW('Sanitation Data'!G163))),DH169="No",ISNUMBER(OFFSET('Sanitation Data'!$G$12,0,10*ROW('Sanitation Data'!G163)))),CONCATENATE("[",ROUND(OFFSET('Sanitation Data'!$G$12,0,10*ROW('Sanitation Data'!G163)),0),"]"),IF(AND(ISNUMBER(OFFSET('Sanitation Data'!$G$12,0,10*ROW('Sanitation Data'!G163))),DH169="",ISNUMBER(OFFSET('Sanitation Data'!$G$12,0,10*ROW('Sanitation Data'!G163)))),OFFSET('Sanitation Data'!$G$12,0,10*ROW('Sanitation Data'!G163)),NA())))</f>
        <v>#N/A</v>
      </c>
      <c r="AT169" s="134" t="e">
        <f ca="1">+IF(AND(ISNUMBER(OFFSET('Sanitation Data'!$G$13,0,10*ROW('Sanitation Data'!G163))),DI169="Yes"),OFFSET('Sanitation Data'!$G$13,0,10*ROW('Sanitation Data'!G163)),IF(AND(ISNUMBER(OFFSET('Sanitation Data'!$G$13,0,10*ROW('Sanitation Data'!G163))),DI169="No",ISNUMBER(OFFSET('Sanitation Data'!$G$13,0,10*ROW('Sanitation Data'!G163)))),CONCATENATE("[",ROUND(OFFSET('Sanitation Data'!$G$13,0,10*ROW('Sanitation Data'!G163)),0),"]"),IF(AND(ISNUMBER(OFFSET('Sanitation Data'!$G$13,0,10*ROW('Sanitation Data'!G163))),DI169="",ISNUMBER(OFFSET('Sanitation Data'!$G$13,0,10*ROW('Sanitation Data'!G163)))),OFFSET('Sanitation Data'!$G$13,0,10*ROW('Sanitation Data'!G163)),NA())))</f>
        <v>#N/A</v>
      </c>
      <c r="AU169" s="134" t="e">
        <f ca="1">+IF(AND(ISNUMBER(OFFSET('Sanitation Data'!$H$5,0,10*ROW('Sanitation Data'!H163))),DJ169="Yes"),100-OFFSET('Sanitation Data'!$H$5,0,10*ROW('Sanitation Data'!H163)),IF(AND(ISNUMBER(OFFSET('Sanitation Data'!$H$5,0,10*ROW('Sanitation Data'!H163))),DJ169="No",ISNUMBER(OFFSET('Sanitation Data'!$H$5,0,10*ROW('Sanitation Data'!H163)))),CONCATENATE("[",ROUND(100-OFFSET('Sanitation Data'!$H$5,0,10*ROW('Sanitation Data'!H163)),0),"]"),IF(AND(ISNUMBER(OFFSET('Sanitation Data'!$H$5,0,10*ROW('Sanitation Data'!H163))),DJ169="",ISNUMBER(OFFSET('Sanitation Data'!$H$5,0,10*ROW('Sanitation Data'!H163)))),100-OFFSET('Sanitation Data'!$H$5,0,10*ROW('Sanitation Data'!H163)),NA())))</f>
        <v>#N/A</v>
      </c>
      <c r="AV169" s="134" t="e">
        <f ca="1">+IF(AND(ISNUMBER(OFFSET('Sanitation Data'!$H$7,0,10*ROW('Sanitation Data'!H163))),DK169="Yes"),OFFSET('Sanitation Data'!$H$7,0,10*ROW('Sanitation Data'!H163)),IF(AND(ISNUMBER(OFFSET('Sanitation Data'!$H$7,0,10*ROW('Sanitation Data'!H163))),DK169="No",ISNUMBER(OFFSET('Sanitation Data'!$H$7,0,10*ROW('Sanitation Data'!H163)))),CONCATENATE("[",ROUND(OFFSET('Sanitation Data'!$H$7,0,10*ROW('Sanitation Data'!H163)),0),"]"),IF(AND(ISNUMBER(OFFSET('Sanitation Data'!$H$7,0,10*ROW('Sanitation Data'!H163))),DK169="",ISNUMBER(OFFSET('Sanitation Data'!$H$7,0,10*ROW('Sanitation Data'!H163)))),OFFSET('Sanitation Data'!$H$7,0,10*ROW('Sanitation Data'!H163)),NA())))</f>
        <v>#N/A</v>
      </c>
      <c r="AW169" s="134" t="e">
        <f ca="1">+IF(AND(ISNUMBER(OFFSET('Sanitation Data'!$H$11,0,10*ROW('Sanitation Data'!H163))),DL169="Yes"),OFFSET('Sanitation Data'!$H$11,0,10*ROW('Sanitation Data'!H163)),IF(AND(ISNUMBER(OFFSET('Sanitation Data'!$H$11,0,10*ROW('Sanitation Data'!H163))),DL169="No",ISNUMBER(OFFSET('Sanitation Data'!$H$11,0,10*ROW('Sanitation Data'!H163)))),CONCATENATE("[",ROUND(OFFSET('Sanitation Data'!$H$11,0,10*ROW('Sanitation Data'!H163)),0),"]"),IF(AND(ISNUMBER(OFFSET('Sanitation Data'!$H$11,0,10*ROW('Sanitation Data'!H163))),DL169="",ISNUMBER(OFFSET('Sanitation Data'!$H$11,0,10*ROW('Sanitation Data'!H163)))),OFFSET('Sanitation Data'!$H$11,0,10*ROW('Sanitation Data'!H163)),NA())))</f>
        <v>#N/A</v>
      </c>
      <c r="AX169" s="134" t="e">
        <f ca="1">+IF(AND(ISNUMBER(OFFSET('Sanitation Data'!$H$12,0,10*ROW('Sanitation Data'!H163))),DM169="Yes"),OFFSET('Sanitation Data'!$H$12,0,10*ROW('Sanitation Data'!H163)),IF(AND(ISNUMBER(OFFSET('Sanitation Data'!$H$12,0,10*ROW('Sanitation Data'!H163))),DM169="No",ISNUMBER(OFFSET('Sanitation Data'!$H$12,0,10*ROW('Sanitation Data'!H163)))),CONCATENATE("[",ROUND(OFFSET('Sanitation Data'!$H$12,0,10*ROW('Sanitation Data'!H163)),0),"]"),IF(AND(ISNUMBER(OFFSET('Sanitation Data'!$H$12,0,10*ROW('Sanitation Data'!H163))),DM169="",ISNUMBER(OFFSET('Sanitation Data'!$H$12,0,10*ROW('Sanitation Data'!H163)))),OFFSET('Sanitation Data'!$H$12,0,10*ROW('Sanitation Data'!H163)),NA())))</f>
        <v>#N/A</v>
      </c>
      <c r="AY169" s="134" t="e">
        <f ca="1">+IF(AND(ISNUMBER(OFFSET('Sanitation Data'!$H$13,0,10*ROW('Sanitation Data'!H163))),DN169="Yes"),OFFSET('Sanitation Data'!$H$13,0,10*ROW('Sanitation Data'!H163)),IF(AND(ISNUMBER(OFFSET('Sanitation Data'!$H$13,0,10*ROW('Sanitation Data'!H163))),DN169="No",ISNUMBER(OFFSET('Sanitation Data'!$H$13,0,10*ROW('Sanitation Data'!H163)))),CONCATENATE("[",ROUND(OFFSET('Sanitation Data'!$H$13,0,10*ROW('Sanitation Data'!H163)),0),"]"),IF(AND(ISNUMBER(OFFSET('Sanitation Data'!$H$13,0,10*ROW('Sanitation Data'!H163))),DN169="",ISNUMBER(OFFSET('Sanitation Data'!$H$13,0,10*ROW('Sanitation Data'!H163)))),OFFSET('Sanitation Data'!$H$13,0,10*ROW('Sanitation Data'!H163)),NA())))</f>
        <v>#N/A</v>
      </c>
      <c r="AZ169" s="135" t="e">
        <f ca="1">+IF(AND(ISNUMBER(OFFSET('Hygiene Data'!$C$6,0,10*ROW('Hygiene Data'!C163))),DO169="Yes"),OFFSET('Hygiene Data'!$C$6,0,10*ROW('Hygiene Data'!C163)),IF(AND(ISNUMBER(OFFSET('Hygiene Data'!$C$6,0,10*ROW('Hygiene Data'!C163))),DO169="No",ISNUMBER(OFFSET('Hygiene Data'!$C$6,0,10*ROW('Hygiene Data'!C163)))),CONCATENATE("[",ROUND(OFFSET('Hygiene Data'!$C$6,0,10*ROW('Hygiene Data'!C163)),0),"]"),IF(AND(ISNUMBER(OFFSET('Hygiene Data'!$C$6,0,10*ROW('Hygiene Data'!C163))),DO169="",ISNUMBER(OFFSET('Hygiene Data'!$C$6,0,10*ROW('Hygiene Data'!C163)))),OFFSET('Hygiene Data'!$C$6,0,10*ROW('Hygiene Data'!C163)),NA())))</f>
        <v>#N/A</v>
      </c>
      <c r="BA169" s="135" t="e">
        <f ca="1">+IF(AND(ISNUMBER(OFFSET('Hygiene Data'!$C$8,0,10*ROW('Hygiene Data'!C163))),DP169="Yes"),OFFSET('Hygiene Data'!$C$8,0,10*ROW('Hygiene Data'!C163)),IF(AND(ISNUMBER(OFFSET('Hygiene Data'!$C$8,0,10*ROW('Hygiene Data'!C163))),DP169="No",ISNUMBER(OFFSET('Hygiene Data'!$C$8,0,10*ROW('Hygiene Data'!C163)))),CONCATENATE("[",ROUND(OFFSET('Hygiene Data'!$C$8,0,10*ROW('Hygiene Data'!C163)),0),"]"),IF(AND(ISNUMBER(OFFSET('Hygiene Data'!$C$8,0,10*ROW('Hygiene Data'!C163))),DP169="",ISNUMBER(OFFSET('Hygiene Data'!$C$8,0,10*ROW('Hygiene Data'!C163)))),OFFSET('Hygiene Data'!$C$8,0,10*ROW('Hygiene Data'!C163)),NA())))</f>
        <v>#N/A</v>
      </c>
      <c r="BB169" s="135" t="e">
        <f ca="1">+IF(AND(ISNUMBER(OFFSET('Hygiene Data'!$C$10,0,10*ROW('Hygiene Data'!C163))),DQ169="Yes"),OFFSET('Hygiene Data'!$C$10,0,10*ROW('Hygiene Data'!C163)),IF(AND(ISNUMBER(OFFSET('Hygiene Data'!$C$10,0,10*ROW('Hygiene Data'!C163))),DQ169="No",ISNUMBER(OFFSET('Hygiene Data'!$C$10,0,10*ROW('Hygiene Data'!C163)))),CONCATENATE("[",ROUND(OFFSET('Hygiene Data'!$C$10,0,10*ROW('Hygiene Data'!C163)),0),"]"),IF(AND(ISNUMBER(OFFSET('Hygiene Data'!$C$10,0,10*ROW('Hygiene Data'!C163))),DQ169="",ISNUMBER(OFFSET('Hygiene Data'!$C$10,0,10*ROW('Hygiene Data'!C163)))),OFFSET('Hygiene Data'!$C$10,0,10*ROW('Hygiene Data'!C163)),NA())))</f>
        <v>#N/A</v>
      </c>
      <c r="BC169" s="135" t="e">
        <f ca="1">+IF(AND(ISNUMBER(OFFSET('Hygiene Data'!$D$6,0,10*ROW('Hygiene Data'!D163))),DR169="Yes"),OFFSET('Hygiene Data'!$D$6,0,10*ROW('Hygiene Data'!D163)),IF(AND(ISNUMBER(OFFSET('Hygiene Data'!$D$6,0,10*ROW('Hygiene Data'!D163))),DR169="No",ISNUMBER(OFFSET('Hygiene Data'!$D$6,0,10*ROW('Hygiene Data'!D163)))),CONCATENATE("[",ROUND(OFFSET('Hygiene Data'!$D$6,0,10*ROW('Hygiene Data'!D163)),0),"]"),IF(AND(ISNUMBER(OFFSET('Hygiene Data'!$D$6,0,10*ROW('Hygiene Data'!D163))),DR169="",ISNUMBER(OFFSET('Hygiene Data'!$D$6,0,10*ROW('Hygiene Data'!D163)))),OFFSET('Hygiene Data'!$D$6,0,10*ROW('Hygiene Data'!D163)),NA())))</f>
        <v>#N/A</v>
      </c>
      <c r="BD169" s="135" t="e">
        <f ca="1">+IF(AND(ISNUMBER(OFFSET('Hygiene Data'!$D$8,0,10*ROW('Hygiene Data'!D163))),DS169="Yes"),OFFSET('Hygiene Data'!$D$8,0,10*ROW('Hygiene Data'!D163)),IF(AND(ISNUMBER(OFFSET('Hygiene Data'!$D$8,0,10*ROW('Hygiene Data'!D163))),DS169="No",ISNUMBER(OFFSET('Hygiene Data'!$D$8,0,10*ROW('Hygiene Data'!D163)))),CONCATENATE("[",ROUND(OFFSET('Hygiene Data'!$D$8,0,10*ROW('Hygiene Data'!D163)),0),"]"),IF(AND(ISNUMBER(OFFSET('Hygiene Data'!$D$8,0,10*ROW('Hygiene Data'!D163))),DS169="",ISNUMBER(OFFSET('Hygiene Data'!$D$8,0,10*ROW('Hygiene Data'!D163)))),OFFSET('Hygiene Data'!$D$8,0,10*ROW('Hygiene Data'!D163)),NA())))</f>
        <v>#N/A</v>
      </c>
      <c r="BE169" s="135" t="e">
        <f ca="1">+IF(AND(ISNUMBER(OFFSET('Hygiene Data'!$D$10,0,10*ROW('Hygiene Data'!D163))),DT169="Yes"),OFFSET('Hygiene Data'!$D$10,0,10*ROW('Hygiene Data'!D163)),IF(AND(ISNUMBER(OFFSET('Hygiene Data'!$D$10,0,10*ROW('Hygiene Data'!D163))),DT169="No",ISNUMBER(OFFSET('Hygiene Data'!$D$10,0,10*ROW('Hygiene Data'!D163)))),CONCATENATE("[",ROUND(OFFSET('Hygiene Data'!$D$10,0,10*ROW('Hygiene Data'!D163)),0),"]"),IF(AND(ISNUMBER(OFFSET('Hygiene Data'!$D$10,0,10*ROW('Hygiene Data'!D163))),DT169="",ISNUMBER(OFFSET('Hygiene Data'!$D$10,0,10*ROW('Hygiene Data'!D163)))),OFFSET('Hygiene Data'!$D$10,0,10*ROW('Hygiene Data'!D163)),NA())))</f>
        <v>#N/A</v>
      </c>
      <c r="BF169" s="135" t="e">
        <f ca="1">+IF(AND(ISNUMBER(OFFSET('Hygiene Data'!$E$6,0,10*ROW('Hygiene Data'!E163))),DU169="Yes"),OFFSET('Hygiene Data'!$E$6,0,10*ROW('Hygiene Data'!E163)),IF(AND(ISNUMBER(OFFSET('Hygiene Data'!$E$6,0,10*ROW('Hygiene Data'!E163))),DU169="No",ISNUMBER(OFFSET('Hygiene Data'!$E$6,0,10*ROW('Hygiene Data'!E163)))),CONCATENATE("[",ROUND(OFFSET('Hygiene Data'!$E$6,0,10*ROW('Hygiene Data'!E163)),0),"]"),IF(AND(ISNUMBER(OFFSET('Hygiene Data'!$E$6,0,10*ROW('Hygiene Data'!E163))),DU169="",ISNUMBER(OFFSET('Hygiene Data'!$E$6,0,10*ROW('Hygiene Data'!E163)))),OFFSET('Hygiene Data'!$E$6,0,10*ROW('Hygiene Data'!E163)),NA())))</f>
        <v>#N/A</v>
      </c>
      <c r="BG169" s="135" t="e">
        <f ca="1">+IF(AND(ISNUMBER(OFFSET('Hygiene Data'!$E$8,0,10*ROW('Hygiene Data'!E163))),DV169="Yes"),OFFSET('Hygiene Data'!$E$8,0,10*ROW('Hygiene Data'!E163)),IF(AND(ISNUMBER(OFFSET('Hygiene Data'!$E$8,0,10*ROW('Hygiene Data'!E163))),DV169="No",ISNUMBER(OFFSET('Hygiene Data'!$E$8,0,10*ROW('Hygiene Data'!E163)))),CONCATENATE("[",ROUND(OFFSET('Hygiene Data'!$E$8,0,10*ROW('Hygiene Data'!E163)),0),"]"),IF(AND(ISNUMBER(OFFSET('Hygiene Data'!$E$8,0,10*ROW('Hygiene Data'!E163))),DV169="",ISNUMBER(OFFSET('Hygiene Data'!$E$8,0,10*ROW('Hygiene Data'!E163)))),OFFSET('Hygiene Data'!$E$8,0,10*ROW('Hygiene Data'!E163)),NA())))</f>
        <v>#N/A</v>
      </c>
      <c r="BH169" s="135" t="e">
        <f ca="1">+IF(AND(ISNUMBER(OFFSET('Hygiene Data'!$E$10,0,10*ROW('Hygiene Data'!E163))),DW169="Yes"),OFFSET('Hygiene Data'!$E$10,0,10*ROW('Hygiene Data'!E163)),IF(AND(ISNUMBER(OFFSET('Hygiene Data'!$E$10,0,10*ROW('Hygiene Data'!E163))),DW169="No",ISNUMBER(OFFSET('Hygiene Data'!$E$10,0,10*ROW('Hygiene Data'!E163)))),CONCATENATE("[",ROUND(OFFSET('Hygiene Data'!$E$10,0,10*ROW('Hygiene Data'!E163)),0),"]"),IF(AND(ISNUMBER(OFFSET('Hygiene Data'!$E$10,0,10*ROW('Hygiene Data'!E163))),DW169="",ISNUMBER(OFFSET('Hygiene Data'!$E$10,0,10*ROW('Hygiene Data'!E163)))),OFFSET('Hygiene Data'!$E$10,0,10*ROW('Hygiene Data'!E163)),NA())))</f>
        <v>#N/A</v>
      </c>
      <c r="BI169" s="135" t="e">
        <f ca="1">+IF(AND(ISNUMBER(OFFSET('Hygiene Data'!$F$6,0,10*ROW('Hygiene Data'!F163))),DX169="Yes"),OFFSET('Hygiene Data'!$F$6,0,10*ROW('Hygiene Data'!F163)),IF(AND(ISNUMBER(OFFSET('Hygiene Data'!$F$6,0,10*ROW('Hygiene Data'!F163))),DX169="No",ISNUMBER(OFFSET('Hygiene Data'!$F$6,0,10*ROW('Hygiene Data'!F163)))),CONCATENATE("[",ROUND(OFFSET('Hygiene Data'!$F$6,0,10*ROW('Hygiene Data'!F163)),0),"]"),IF(AND(ISNUMBER(OFFSET('Hygiene Data'!$F$6,0,10*ROW('Hygiene Data'!F163))),DX169="",ISNUMBER(OFFSET('Hygiene Data'!$F$6,0,10*ROW('Hygiene Data'!F163)))),OFFSET('Hygiene Data'!$F$6,0,10*ROW('Hygiene Data'!F163)),NA())))</f>
        <v>#N/A</v>
      </c>
      <c r="BJ169" s="135" t="e">
        <f ca="1">+IF(AND(ISNUMBER(OFFSET('Hygiene Data'!$F$8,0,10*ROW('Hygiene Data'!F163))),DY169="Yes"),OFFSET('Hygiene Data'!$F$8,0,10*ROW('Hygiene Data'!F163)),IF(AND(ISNUMBER(OFFSET('Hygiene Data'!$F$8,0,10*ROW('Hygiene Data'!F163))),DY169="No",ISNUMBER(OFFSET('Hygiene Data'!$F$8,0,10*ROW('Hygiene Data'!F163)))),CONCATENATE("[",ROUND(OFFSET('Hygiene Data'!$F$8,0,10*ROW('Hygiene Data'!F163)),0),"]"),IF(AND(ISNUMBER(OFFSET('Hygiene Data'!$F$8,0,10*ROW('Hygiene Data'!F163))),DY169="",ISNUMBER(OFFSET('Hygiene Data'!$F$8,0,10*ROW('Hygiene Data'!F163)))),OFFSET('Hygiene Data'!$F$8,0,10*ROW('Hygiene Data'!F163)),NA())))</f>
        <v>#N/A</v>
      </c>
      <c r="BK169" s="135" t="e">
        <f ca="1">+IF(AND(ISNUMBER(OFFSET('Hygiene Data'!$F$10,0,10*ROW('Hygiene Data'!F163))),DZ169="Yes"),OFFSET('Hygiene Data'!$F$10,0,10*ROW('Hygiene Data'!F163)),IF(AND(ISNUMBER(OFFSET('Hygiene Data'!$F$10,0,10*ROW('Hygiene Data'!F163))),DZ169="No",ISNUMBER(OFFSET('Hygiene Data'!$F$10,0,10*ROW('Hygiene Data'!F163)))),CONCATENATE("[",ROUND(OFFSET('Hygiene Data'!$F$10,0,10*ROW('Hygiene Data'!F163)),0),"]"),IF(AND(ISNUMBER(OFFSET('Hygiene Data'!$F$10,0,10*ROW('Hygiene Data'!F163))),DZ169="",ISNUMBER(OFFSET('Hygiene Data'!$F$10,0,10*ROW('Hygiene Data'!F163)))),OFFSET('Hygiene Data'!$F$10,0,10*ROW('Hygiene Data'!F163)),NA())))</f>
        <v>#N/A</v>
      </c>
      <c r="BL169" s="135" t="e">
        <f ca="1">+IF(AND(ISNUMBER(OFFSET('Hygiene Data'!$G$6,0,10*ROW('Hygiene Data'!G163))),EA169="Yes"),OFFSET('Hygiene Data'!$G$6,0,10*ROW('Hygiene Data'!G163)),IF(AND(ISNUMBER(OFFSET('Hygiene Data'!$G$6,0,10*ROW('Hygiene Data'!G163))),EA169="No",ISNUMBER(OFFSET('Hygiene Data'!$G$6,0,10*ROW('Hygiene Data'!G163)))),CONCATENATE("[",ROUND(OFFSET('Hygiene Data'!$G$6,0,10*ROW('Hygiene Data'!G163)),0),"]"),IF(AND(ISNUMBER(OFFSET('Hygiene Data'!$G$6,0,10*ROW('Hygiene Data'!G163))),EA169="",ISNUMBER(OFFSET('Hygiene Data'!$G$6,0,10*ROW('Hygiene Data'!G163)))),OFFSET('Hygiene Data'!$G$6,0,10*ROW('Hygiene Data'!G163)),NA())))</f>
        <v>#N/A</v>
      </c>
      <c r="BM169" s="135" t="e">
        <f ca="1">+IF(AND(ISNUMBER(OFFSET('Hygiene Data'!$G$8,0,10*ROW('Hygiene Data'!G163))),EB169="Yes"),OFFSET('Hygiene Data'!$G$8,0,10*ROW('Hygiene Data'!G163)),IF(AND(ISNUMBER(OFFSET('Hygiene Data'!$G$8,0,10*ROW('Hygiene Data'!G163))),EB169="No",ISNUMBER(OFFSET('Hygiene Data'!$G$8,0,10*ROW('Hygiene Data'!G163)))),CONCATENATE("[",ROUND(OFFSET('Hygiene Data'!$G$8,0,10*ROW('Hygiene Data'!G163)),0),"]"),IF(AND(ISNUMBER(OFFSET('Hygiene Data'!$G$8,0,10*ROW('Hygiene Data'!G163))),EB169="",ISNUMBER(OFFSET('Hygiene Data'!$G$8,0,10*ROW('Hygiene Data'!G163)))),OFFSET('Hygiene Data'!$G$8,0,10*ROW('Hygiene Data'!G163)),NA())))</f>
        <v>#N/A</v>
      </c>
      <c r="BN169" s="135" t="e">
        <f ca="1">+IF(AND(ISNUMBER(OFFSET('Hygiene Data'!$G$10,0,10*ROW('Hygiene Data'!G163))),EC169="Yes"),OFFSET('Hygiene Data'!$G$10,0,10*ROW('Hygiene Data'!G163)),IF(AND(ISNUMBER(OFFSET('Hygiene Data'!$G$10,0,10*ROW('Hygiene Data'!G163))),EC169="No",ISNUMBER(OFFSET('Hygiene Data'!$G$10,0,10*ROW('Hygiene Data'!G163)))),CONCATENATE("[",ROUND(OFFSET('Hygiene Data'!$G$10,0,10*ROW('Hygiene Data'!G163)),0),"]"),IF(AND(ISNUMBER(OFFSET('Hygiene Data'!$G$10,0,10*ROW('Hygiene Data'!G163))),EC169="",ISNUMBER(OFFSET('Hygiene Data'!$G$10,0,10*ROW('Hygiene Data'!G163)))),OFFSET('Hygiene Data'!$G$10,0,10*ROW('Hygiene Data'!G163)),NA())))</f>
        <v>#N/A</v>
      </c>
      <c r="BO169" s="135" t="e">
        <f ca="1">+IF(AND(ISNUMBER(OFFSET('Hygiene Data'!$H$6,0,10*ROW('Hygiene Data'!H163))),ED169="Yes"),OFFSET('Hygiene Data'!$H$6,0,10*ROW('Hygiene Data'!H163)),IF(AND(ISNUMBER(OFFSET('Hygiene Data'!$H$6,0,10*ROW('Hygiene Data'!H163))),ED169="No",ISNUMBER(OFFSET('Hygiene Data'!$H$6,0,10*ROW('Hygiene Data'!H163)))),CONCATENATE("[",ROUND(OFFSET('Hygiene Data'!$H$6,0,10*ROW('Hygiene Data'!H163)),0),"]"),IF(AND(ISNUMBER(OFFSET('Hygiene Data'!$H$6,0,10*ROW('Hygiene Data'!H163))),ED169="",ISNUMBER(OFFSET('Hygiene Data'!$H$6,0,10*ROW('Hygiene Data'!H163)))),OFFSET('Hygiene Data'!$H$6,0,10*ROW('Hygiene Data'!H163)),NA())))</f>
        <v>#N/A</v>
      </c>
      <c r="BP169" s="135" t="e">
        <f ca="1">+IF(AND(ISNUMBER(OFFSET('Hygiene Data'!$H$8,0,10*ROW('Hygiene Data'!H163))),EE169="Yes"),OFFSET('Hygiene Data'!$H$8,0,10*ROW('Hygiene Data'!H163)),IF(AND(ISNUMBER(OFFSET('Hygiene Data'!$H$8,0,10*ROW('Hygiene Data'!H163))),EE169="No",ISNUMBER(OFFSET('Hygiene Data'!$H$8,0,10*ROW('Hygiene Data'!H163)))),CONCATENATE("[",ROUND(OFFSET('Hygiene Data'!$H$8,0,10*ROW('Hygiene Data'!H163)),0),"]"),IF(AND(ISNUMBER(OFFSET('Hygiene Data'!$H$8,0,10*ROW('Hygiene Data'!H163))),EE169="",ISNUMBER(OFFSET('Hygiene Data'!$H$8,0,10*ROW('Hygiene Data'!H163)))),OFFSET('Hygiene Data'!$H$8,0,10*ROW('Hygiene Data'!H163)),NA())))</f>
        <v>#N/A</v>
      </c>
      <c r="BQ169" s="135" t="e">
        <f ca="1">+IF(AND(ISNUMBER(OFFSET('Hygiene Data'!$H$10,0,10*ROW('Hygiene Data'!H163))),EF169="Yes"),OFFSET('Hygiene Data'!$H$10,0,10*ROW('Hygiene Data'!H163)),IF(AND(ISNUMBER(OFFSET('Hygiene Data'!$H$10,0,10*ROW('Hygiene Data'!H163))),EF169="No",ISNUMBER(OFFSET('Hygiene Data'!$H$10,0,10*ROW('Hygiene Data'!H163)))),CONCATENATE("[",ROUND(OFFSET('Hygiene Data'!$H$10,0,10*ROW('Hygiene Data'!H163)),0),"]"),IF(AND(ISNUMBER(OFFSET('Hygiene Data'!$H$10,0,10*ROW('Hygiene Data'!H163))),EF169="",ISNUMBER(OFFSET('Hygiene Data'!$H$10,0,10*ROW('Hygiene Data'!H163)))),OFFSET('Hygiene Data'!$H$10,0,10*ROW('Hygiene Data'!H163)),NA())))</f>
        <v>#N/A</v>
      </c>
      <c r="BS169" s="34" t="str">
        <f ca="1">+IF(OFFSET('Water Data'!$C$28,0,10*ROW('Water Data'!C163))="","",OFFSET('Water Data'!$C$28,0,10*ROW('Water Data'!C163)))</f>
        <v/>
      </c>
      <c r="BT169" s="34" t="str">
        <f ca="1">+IF(OFFSET('Water Data'!$C$29,0,10*ROW('Water Data'!C163))="","",OFFSET('Water Data'!$C$29,0,10*ROW('Water Data'!C163)))</f>
        <v/>
      </c>
      <c r="BU169" s="34" t="str">
        <f ca="1">+IF(OFFSET('Water Data'!$C$30,0,10*ROW('Water Data'!C163))="","",OFFSET('Water Data'!$C$30,0,10*ROW('Water Data'!C163)))</f>
        <v/>
      </c>
      <c r="BV169" s="34" t="str">
        <f ca="1">+IF(OFFSET('Water Data'!$D$28,0,10*ROW('Water Data'!D163))="","",OFFSET('Water Data'!$D$28,0,10*ROW('Water Data'!D163)))</f>
        <v/>
      </c>
      <c r="BW169" s="34" t="str">
        <f ca="1">+IF(OFFSET('Water Data'!$D$29,0,10*ROW('Water Data'!D163))="","",OFFSET('Water Data'!$D$29,0,10*ROW('Water Data'!D163)))</f>
        <v/>
      </c>
      <c r="BX169" s="34" t="str">
        <f ca="1">+IF(OFFSET('Water Data'!$D$30,0,10*ROW('Water Data'!D163))="","",OFFSET('Water Data'!$D$30,0,10*ROW('Water Data'!D163)))</f>
        <v/>
      </c>
      <c r="BY169" s="34" t="str">
        <f ca="1">+IF(OFFSET('Water Data'!$E$28,0,10*ROW('Water Data'!E163))="","",OFFSET('Water Data'!$E$28,0,10*ROW('Water Data'!E163)))</f>
        <v/>
      </c>
      <c r="BZ169" s="34" t="str">
        <f ca="1">+IF(OFFSET('Water Data'!$E$29,0,10*ROW('Water Data'!E163))="","",OFFSET('Water Data'!$E$29,0,10*ROW('Water Data'!E163)))</f>
        <v/>
      </c>
      <c r="CA169" s="34" t="str">
        <f ca="1">+IF(OFFSET('Water Data'!$E$30,0,10*ROW('Water Data'!E163))="","",OFFSET('Water Data'!$E$30,0,10*ROW('Water Data'!E163)))</f>
        <v/>
      </c>
      <c r="CB169" s="34" t="str">
        <f ca="1">+IF(OFFSET('Water Data'!$F$28,0,10*ROW('Water Data'!F163))="","",OFFSET('Water Data'!$F$28,0,10*ROW('Water Data'!F163)))</f>
        <v/>
      </c>
      <c r="CC169" s="34" t="str">
        <f ca="1">+IF(OFFSET('Water Data'!$F$29,0,10*ROW('Water Data'!F163))="","",OFFSET('Water Data'!$F$29,0,10*ROW('Water Data'!F163)))</f>
        <v/>
      </c>
      <c r="CD169" s="34" t="str">
        <f ca="1">+IF(OFFSET('Water Data'!$F$30,0,10*ROW('Water Data'!F163))="","",OFFSET('Water Data'!$F$30,0,10*ROW('Water Data'!F163)))</f>
        <v/>
      </c>
      <c r="CE169" s="34" t="str">
        <f ca="1">+IF(OFFSET('Water Data'!$G$28,0,10*ROW('Water Data'!G163))="","",OFFSET('Water Data'!$G$28,0,10*ROW('Water Data'!G163)))</f>
        <v/>
      </c>
      <c r="CF169" s="34" t="str">
        <f ca="1">+IF(OFFSET('Water Data'!$G$29,0,10*ROW('Water Data'!G163))="","",OFFSET('Water Data'!$G$29,0,10*ROW('Water Data'!G163)))</f>
        <v/>
      </c>
      <c r="CG169" s="34" t="str">
        <f ca="1">+IF(OFFSET('Water Data'!$G$30,0,10*ROW('Water Data'!G163))="","",OFFSET('Water Data'!$G$30,0,10*ROW('Water Data'!G163)))</f>
        <v/>
      </c>
      <c r="CH169" s="34" t="str">
        <f ca="1">+IF(OFFSET('Water Data'!$H$28,0,10*ROW('Water Data'!H163))="","",OFFSET('Water Data'!$H$28,0,10*ROW('Water Data'!H163)))</f>
        <v/>
      </c>
      <c r="CI169" s="34" t="str">
        <f ca="1">+IF(OFFSET('Water Data'!$H$29,0,10*ROW('Water Data'!H163))="","",OFFSET('Water Data'!$H$29,0,10*ROW('Water Data'!H163)))</f>
        <v/>
      </c>
      <c r="CJ169" s="34" t="str">
        <f ca="1">+IF(OFFSET('Water Data'!$H$30,0,10*ROW('Water Data'!H163))="","",OFFSET('Water Data'!$H$30,0,10*ROW('Water Data'!H163)))</f>
        <v/>
      </c>
      <c r="CK169" s="34" t="str">
        <f ca="1">+IF(OFFSET('Sanitation Data'!$C$29,0,10*ROW('Sanitation Data'!C163))="","",OFFSET('Sanitation Data'!$C$29,0,10*ROW('Sanitation Data'!C163)))</f>
        <v/>
      </c>
      <c r="CL169" s="34" t="str">
        <f ca="1">+IF(OFFSET('Sanitation Data'!$C$30,0,10*ROW('Sanitation Data'!C163))="","",OFFSET('Sanitation Data'!$C$30,0,10*ROW('Sanitation Data'!C163)))</f>
        <v/>
      </c>
      <c r="CM169" s="34" t="str">
        <f ca="1">+IF(OFFSET('Sanitation Data'!$C$31,0,10*ROW('Sanitation Data'!C163))="","",OFFSET('Sanitation Data'!$C$31,0,10*ROW('Sanitation Data'!C163)))</f>
        <v/>
      </c>
      <c r="CN169" s="34" t="str">
        <f ca="1">+IF(OFFSET('Sanitation Data'!$C$32,0,10*ROW('Sanitation Data'!C163))="","",OFFSET('Sanitation Data'!$C$32,0,10*ROW('Sanitation Data'!C163)))</f>
        <v/>
      </c>
      <c r="CO169" s="34" t="str">
        <f ca="1">+IF(OFFSET('Sanitation Data'!$C$33,0,10*ROW('Sanitation Data'!C163))="","",OFFSET('Sanitation Data'!$C$33,0,10*ROW('Sanitation Data'!C163)))</f>
        <v/>
      </c>
      <c r="CP169" s="34" t="str">
        <f ca="1">+IF(OFFSET('Sanitation Data'!$D$29,0,10*ROW('Sanitation Data'!D163))="","",OFFSET('Sanitation Data'!$D$29,0,10*ROW('Sanitation Data'!D163)))</f>
        <v/>
      </c>
      <c r="CQ169" s="34" t="str">
        <f ca="1">+IF(OFFSET('Sanitation Data'!$D$30,0,10*ROW('Sanitation Data'!D163))="","",OFFSET('Sanitation Data'!$D$30,0,10*ROW('Sanitation Data'!D163)))</f>
        <v/>
      </c>
      <c r="CR169" s="34" t="str">
        <f ca="1">+IF(OFFSET('Sanitation Data'!$D$31,0,10*ROW('Sanitation Data'!D163))="","",OFFSET('Sanitation Data'!$D$31,0,10*ROW('Sanitation Data'!D163)))</f>
        <v/>
      </c>
      <c r="CS169" s="34" t="str">
        <f ca="1">+IF(OFFSET('Sanitation Data'!$D$32,0,10*ROW('Sanitation Data'!D163))="","",OFFSET('Sanitation Data'!$D$32,0,10*ROW('Sanitation Data'!D163)))</f>
        <v/>
      </c>
      <c r="CT169" s="34" t="str">
        <f ca="1">+IF(OFFSET('Sanitation Data'!$D$33,0,10*ROW('Sanitation Data'!D163))="","",OFFSET('Sanitation Data'!$D$33,0,10*ROW('Sanitation Data'!D163)))</f>
        <v/>
      </c>
      <c r="CU169" s="34" t="str">
        <f ca="1">+IF(OFFSET('Sanitation Data'!$E$29,0,10*ROW('Sanitation Data'!E163))="","",OFFSET('Sanitation Data'!$E$29,0,10*ROW('Sanitation Data'!E163)))</f>
        <v/>
      </c>
      <c r="CV169" s="34" t="str">
        <f ca="1">+IF(OFFSET('Sanitation Data'!$E$30,0,10*ROW('Sanitation Data'!E163))="","",OFFSET('Sanitation Data'!$E$30,0,10*ROW('Sanitation Data'!E163)))</f>
        <v/>
      </c>
      <c r="CW169" s="34" t="str">
        <f ca="1">+IF(OFFSET('Sanitation Data'!$E$31,0,10*ROW('Sanitation Data'!E163))="","",OFFSET('Sanitation Data'!$E$31,0,10*ROW('Sanitation Data'!E163)))</f>
        <v/>
      </c>
      <c r="CX169" s="34" t="str">
        <f ca="1">+IF(OFFSET('Sanitation Data'!$E$32,0,10*ROW('Sanitation Data'!E163))="","",OFFSET('Sanitation Data'!$E$32,0,10*ROW('Sanitation Data'!E163)))</f>
        <v/>
      </c>
      <c r="CY169" s="34" t="str">
        <f ca="1">+IF(OFFSET('Sanitation Data'!$E$33,0,10*ROW('Sanitation Data'!E163))="","",OFFSET('Sanitation Data'!$E$33,0,10*ROW('Sanitation Data'!E163)))</f>
        <v/>
      </c>
      <c r="CZ169" s="34" t="str">
        <f ca="1">+IF(OFFSET('Sanitation Data'!$F$29,0,10*ROW('Sanitation Data'!F163))="","",OFFSET('Sanitation Data'!$F$29,0,10*ROW('Sanitation Data'!F163)))</f>
        <v/>
      </c>
      <c r="DA169" s="34" t="str">
        <f ca="1">+IF(OFFSET('Sanitation Data'!$F$30,0,10*ROW('Sanitation Data'!F163))="","",OFFSET('Sanitation Data'!$F$30,0,10*ROW('Sanitation Data'!F163)))</f>
        <v/>
      </c>
      <c r="DB169" s="34" t="str">
        <f ca="1">+IF(OFFSET('Sanitation Data'!$F$31,0,10*ROW('Sanitation Data'!F163))="","",OFFSET('Sanitation Data'!$F$31,0,10*ROW('Sanitation Data'!F163)))</f>
        <v/>
      </c>
      <c r="DC169" s="34" t="str">
        <f ca="1">+IF(OFFSET('Sanitation Data'!$F$32,0,10*ROW('Sanitation Data'!F163))="","",OFFSET('Sanitation Data'!$F$32,0,10*ROW('Sanitation Data'!F163)))</f>
        <v/>
      </c>
      <c r="DD169" s="34" t="str">
        <f ca="1">+IF(OFFSET('Sanitation Data'!$F$33,0,10*ROW('Sanitation Data'!F163))="","",OFFSET('Sanitation Data'!$F$33,0,10*ROW('Sanitation Data'!F163)))</f>
        <v/>
      </c>
      <c r="DE169" s="34" t="str">
        <f ca="1">+IF(OFFSET('Sanitation Data'!$G$29,0,10*ROW('Sanitation Data'!G163))="","",OFFSET('Sanitation Data'!$G$29,0,10*ROW('Sanitation Data'!G163)))</f>
        <v/>
      </c>
      <c r="DF169" s="34" t="str">
        <f ca="1">+IF(OFFSET('Sanitation Data'!$G$30,0,10*ROW('Sanitation Data'!G163))="","",OFFSET('Sanitation Data'!$G$30,0,10*ROW('Sanitation Data'!G163)))</f>
        <v/>
      </c>
      <c r="DG169" s="34" t="str">
        <f ca="1">+IF(OFFSET('Sanitation Data'!$G$31,0,10*ROW('Sanitation Data'!G163))="","",OFFSET('Sanitation Data'!$G$31,0,10*ROW('Sanitation Data'!G163)))</f>
        <v/>
      </c>
      <c r="DH169" s="34" t="str">
        <f ca="1">+IF(OFFSET('Sanitation Data'!$G$32,0,10*ROW('Sanitation Data'!G163))="","",OFFSET('Sanitation Data'!$G$32,0,10*ROW('Sanitation Data'!G163)))</f>
        <v/>
      </c>
      <c r="DI169" s="34" t="str">
        <f ca="1">+IF(OFFSET('Sanitation Data'!$G$33,0,10*ROW('Sanitation Data'!G163))="","",OFFSET('Sanitation Data'!$G$33,0,10*ROW('Sanitation Data'!G163)))</f>
        <v/>
      </c>
      <c r="DJ169" s="34" t="str">
        <f ca="1">+IF(OFFSET('Sanitation Data'!$H$29,0,10*ROW('Sanitation Data'!H163))="","",OFFSET('Sanitation Data'!$H$29,0,10*ROW('Sanitation Data'!H163)))</f>
        <v/>
      </c>
      <c r="DK169" s="34" t="str">
        <f ca="1">+IF(OFFSET('Sanitation Data'!$H$30,0,10*ROW('Sanitation Data'!H163))="","",OFFSET('Sanitation Data'!$H$30,0,10*ROW('Sanitation Data'!H163)))</f>
        <v/>
      </c>
      <c r="DL169" s="34" t="str">
        <f ca="1">+IF(OFFSET('Sanitation Data'!$H$31,0,10*ROW('Sanitation Data'!H163))="","",OFFSET('Sanitation Data'!$H$31,0,10*ROW('Sanitation Data'!H163)))</f>
        <v/>
      </c>
      <c r="DM169" s="34" t="str">
        <f ca="1">+IF(OFFSET('Sanitation Data'!$H$32,0,10*ROW('Sanitation Data'!H163))="","",OFFSET('Sanitation Data'!$H$32,0,10*ROW('Sanitation Data'!H163)))</f>
        <v/>
      </c>
      <c r="DN169" s="34" t="str">
        <f ca="1">+IF(OFFSET('Sanitation Data'!$H$33,0,10*ROW('Sanitation Data'!H163))="","",OFFSET('Sanitation Data'!$H$33,0,10*ROW('Sanitation Data'!H163)))</f>
        <v/>
      </c>
      <c r="DO169" s="34" t="str">
        <f ca="1">+IF(OFFSET('Hygiene Data'!$C$12,0,10*ROW('Hygiene Data'!C163))="","",OFFSET('Hygiene Data'!$C$12,0,10*ROW('Hygiene Data'!C163)))</f>
        <v/>
      </c>
      <c r="DP169" s="34" t="str">
        <f ca="1">+IF(OFFSET('Hygiene Data'!$C$13,0,10*ROW('Hygiene Data'!C163))="","",OFFSET('Hygiene Data'!$C$13,0,10*ROW('Hygiene Data'!C163)))</f>
        <v/>
      </c>
      <c r="DQ169" s="34" t="str">
        <f ca="1">+IF(OFFSET('Hygiene Data'!$C$14,0,10*ROW('Hygiene Data'!C163))="","",OFFSET('Hygiene Data'!$C$14,0,10*ROW('Hygiene Data'!C163)))</f>
        <v/>
      </c>
      <c r="DR169" s="34" t="str">
        <f ca="1">+IF(OFFSET('Hygiene Data'!$D$12,0,10*ROW('Hygiene Data'!D163))="","",OFFSET('Hygiene Data'!$D$12,0,10*ROW('Hygiene Data'!D163)))</f>
        <v/>
      </c>
      <c r="DS169" s="34" t="str">
        <f ca="1">+IF(OFFSET('Hygiene Data'!$D$13,0,10*ROW('Hygiene Data'!D163))="","",OFFSET('Hygiene Data'!$D$13,0,10*ROW('Hygiene Data'!D163)))</f>
        <v/>
      </c>
      <c r="DT169" s="34" t="str">
        <f ca="1">+IF(OFFSET('Hygiene Data'!$D$14,0,10*ROW('Hygiene Data'!D163))="","",OFFSET('Hygiene Data'!$D$14,0,10*ROW('Hygiene Data'!D163)))</f>
        <v/>
      </c>
      <c r="DU169" s="34" t="str">
        <f ca="1">+IF(OFFSET('Hygiene Data'!$E$12,0,10*ROW('Hygiene Data'!E163))="","",OFFSET('Hygiene Data'!$E$12,0,10*ROW('Hygiene Data'!E163)))</f>
        <v/>
      </c>
      <c r="DV169" s="34" t="str">
        <f ca="1">+IF(OFFSET('Hygiene Data'!$E$13,0,10*ROW('Hygiene Data'!E163))="","",OFFSET('Hygiene Data'!$E$13,0,10*ROW('Hygiene Data'!E163)))</f>
        <v/>
      </c>
      <c r="DW169" s="34" t="str">
        <f ca="1">+IF(OFFSET('Hygiene Data'!$E$14,0,10*ROW('Hygiene Data'!E163))="","",OFFSET('Hygiene Data'!$E$14,0,10*ROW('Hygiene Data'!E163)))</f>
        <v/>
      </c>
      <c r="DX169" s="34" t="str">
        <f ca="1">+IF(OFFSET('Hygiene Data'!$F$12,0,10*ROW('Hygiene Data'!F163))="","",OFFSET('Hygiene Data'!$F$12,0,10*ROW('Hygiene Data'!F163)))</f>
        <v/>
      </c>
      <c r="DY169" s="34" t="str">
        <f ca="1">+IF(OFFSET('Hygiene Data'!$F$13,0,10*ROW('Hygiene Data'!F163))="","",OFFSET('Hygiene Data'!$F$13,0,10*ROW('Hygiene Data'!F163)))</f>
        <v/>
      </c>
      <c r="DZ169" s="34" t="str">
        <f ca="1">+IF(OFFSET('Hygiene Data'!$F$14,0,10*ROW('Hygiene Data'!F163))="","",OFFSET('Hygiene Data'!$F$14,0,10*ROW('Hygiene Data'!F163)))</f>
        <v/>
      </c>
      <c r="EA169" s="34" t="str">
        <f ca="1">+IF(OFFSET('Hygiene Data'!$G$12,0,10*ROW('Hygiene Data'!G163))="","",OFFSET('Hygiene Data'!$G$12,0,10*ROW('Hygiene Data'!G163)))</f>
        <v/>
      </c>
      <c r="EB169" s="34" t="str">
        <f ca="1">+IF(OFFSET('Hygiene Data'!$G$13,0,10*ROW('Hygiene Data'!G163))="","",OFFSET('Hygiene Data'!$G$13,0,10*ROW('Hygiene Data'!G163)))</f>
        <v/>
      </c>
      <c r="EC169" s="34" t="str">
        <f ca="1">+IF(OFFSET('Hygiene Data'!$G$14,0,10*ROW('Hygiene Data'!G163))="","",OFFSET('Hygiene Data'!$G$14,0,10*ROW('Hygiene Data'!G163)))</f>
        <v/>
      </c>
      <c r="ED169" s="34" t="str">
        <f ca="1">+IF(OFFSET('Hygiene Data'!$H$12,0,10*ROW('Hygiene Data'!H163))="","",OFFSET('Hygiene Data'!$H$12,0,10*ROW('Hygiene Data'!H163)))</f>
        <v/>
      </c>
      <c r="EE169" s="34" t="str">
        <f ca="1">+IF(OFFSET('Hygiene Data'!$H$13,0,10*ROW('Hygiene Data'!H163))="","",OFFSET('Hygiene Data'!$H$13,0,10*ROW('Hygiene Data'!H163)))</f>
        <v/>
      </c>
      <c r="EF169" s="34" t="str">
        <f ca="1">+IF(OFFSET('Hygiene Data'!$H$14,0,10*ROW('Hygiene Data'!H163))="","",OFFSET('Hygiene Data'!$H$14,0,10*ROW('Hygiene Data'!H163)))</f>
        <v/>
      </c>
    </row>
    <row r="170" spans="1:136" x14ac:dyDescent="0.2">
      <c r="A170" s="50" t="str">
        <f ca="1">+IF(OFFSET('Water Data'!$B$1,0,10*ROW('Water Data'!B167))="","",OFFSET('Water Data'!$B$1,0,10*ROW('Water Data'!B167)))</f>
        <v/>
      </c>
      <c r="B170" s="50" t="str">
        <f ca="1">+IF(OFFSET('Water Data'!$A$3,0,10*ROW('Water Data'!A167))="","",OFFSET('Water Data'!$A$3,0,10*ROW('Water Data'!A167)))</f>
        <v/>
      </c>
      <c r="C170" s="50" t="str">
        <f ca="1">+IF(OFFSET('Water Data'!$C$3,0,10*ROW('Water Data'!C167))="","",OFFSET('Water Data'!$C$3,0,10*ROW('Water Data'!C167)))</f>
        <v/>
      </c>
      <c r="D170" s="133" t="e">
        <f ca="1">+IF(AND(ISNUMBER(OFFSET('Water Data'!$C$5,0,10*ROW('Water Data'!C164))),BS170="Yes"),100-OFFSET('Water Data'!$C$5,0,10*ROW('Water Data'!C164)),IF(AND(ISNUMBER(OFFSET('Water Data'!$C$5,0,10*ROW('Water Data'!C164))),BS170="No",ISNUMBER(OFFSET('Water Data'!$C$5,0,10*ROW('Water Data'!C164)))),CONCATENATE("[",ROUND(100-OFFSET('Water Data'!$C$5,0,10*ROW('Water Data'!C164)),0),"]"),IF(AND(ISNUMBER(OFFSET('Water Data'!$C$5,0,10*ROW('Water Data'!C164))),BS170="",ISNUMBER(OFFSET('Water Data'!$C$5,0,10*ROW('Water Data'!C164)))),100-OFFSET('Water Data'!$C$5,0,10*ROW('Water Data'!C164)),NA())))</f>
        <v>#N/A</v>
      </c>
      <c r="E170" s="133" t="e">
        <f ca="1">+IF(AND(ISNUMBER(OFFSET('Water Data'!$C$7,0,10*ROW('Water Data'!D164))),BT170="Yes"),OFFSET('Water Data'!$C$7,0,10*ROW('Water Data'!C164)),IF(AND(ISNUMBER(OFFSET('Water Data'!$C$7,0,10*ROW('Water Data'!C164))),BT170="No",ISNUMBER(OFFSET('Water Data'!$C$7,0,10*ROW('Water Data'!C164)))),CONCATENATE("[",ROUND(OFFSET('Water Data'!$C$7,0,10*ROW('Water Data'!C164)),0),"]"),IF(AND(ISNUMBER(OFFSET('Water Data'!$C$7,0,10*ROW('Water Data'!C164))),BT170="",ISNUMBER(OFFSET('Water Data'!$C$7,0,10*ROW('Water Data'!C164)))),OFFSET('Water Data'!$C$7,0,10*ROW('Water Data'!C164)),NA())))</f>
        <v>#N/A</v>
      </c>
      <c r="F170" s="133" t="e">
        <f ca="1">+IF(AND(ISNUMBER(OFFSET('Water Data'!$C$10,0,10*ROW('Water Data'!C164))),BU170="Yes"),OFFSET('Water Data'!$C$10,0,10*ROW('Water Data'!C164)),IF(AND(ISNUMBER(OFFSET('Water Data'!$C$10,0,10*ROW('Water Data'!C164))),BU170="No",ISNUMBER(OFFSET('Water Data'!$C$10,0,10*ROW('Water Data'!C164)))),CONCATENATE("[",ROUND(OFFSET('Water Data'!$C$10,0,10*ROW('Water Data'!C164)),0),"]"),IF(AND(ISNUMBER(OFFSET('Water Data'!$C$10,0,10*ROW('Water Data'!C164))),BU170="",ISNUMBER(OFFSET('Water Data'!$C$10,0,10*ROW('Water Data'!C164)))),OFFSET('Water Data'!$C$10,0,10*ROW('Water Data'!C164)),NA())))</f>
        <v>#N/A</v>
      </c>
      <c r="G170" s="133" t="e">
        <f ca="1">+IF(AND(ISNUMBER(OFFSET('Water Data'!$D$5,0,10*ROW('Water Data'!D164))),BV170="Yes"),100-OFFSET('Water Data'!$D$5,0,10*ROW('Water Data'!D164)),IF(AND(ISNUMBER(OFFSET('Water Data'!$D$5,0,10*ROW('Water Data'!D164))),BV170="No",ISNUMBER(OFFSET('Water Data'!$D$5,0,10*ROW('Water Data'!D164)))),CONCATENATE("[",ROUND(100-OFFSET('Water Data'!$D$5,0,10*ROW('Water Data'!D164)),0),"]"),IF(AND(ISNUMBER(OFFSET('Water Data'!$D$5,0,10*ROW('Water Data'!D164))),BV170="",ISNUMBER(OFFSET('Water Data'!$D$5,0,10*ROW('Water Data'!D164)))),100-OFFSET('Water Data'!$D$5,0,10*ROW('Water Data'!D164)),NA())))</f>
        <v>#N/A</v>
      </c>
      <c r="H170" s="133" t="e">
        <f ca="1">+IF(AND(ISNUMBER(OFFSET('Water Data'!$D$7,0,10*ROW('Water Data'!D164))),BW170="Yes"),OFFSET('Water Data'!$D$7,0,10*ROW('Water Data'!D164)),IF(AND(ISNUMBER(OFFSET('Water Data'!$D$7,0,10*ROW('Water Data'!D164))),BW170="No",ISNUMBER(OFFSET('Water Data'!$D$7,0,10*ROW('Water Data'!D164)))),CONCATENATE("[",ROUND(OFFSET('Water Data'!$C$7,0,10*ROW('Water Data'!D164)),0),"]"),IF(AND(ISNUMBER(OFFSET('Water Data'!$D$7,0,10*ROW('Water Data'!D164))),BW170="",ISNUMBER(OFFSET('Water Data'!$D$7,0,10*ROW('Water Data'!D164)))),OFFSET('Water Data'!$D$7,0,10*ROW('Water Data'!D164)),NA())))</f>
        <v>#N/A</v>
      </c>
      <c r="I170" s="133" t="e">
        <f ca="1">+IF(AND(ISNUMBER(OFFSET('Water Data'!$D$10,0,10*ROW('Water Data'!D164))),BX170="Yes"),OFFSET('Water Data'!$D$10,0,10*ROW('Water Data'!D164)),IF(AND(ISNUMBER(OFFSET('Water Data'!$D$10,0,10*ROW('Water Data'!D164))),BX170="No",ISNUMBER(OFFSET('Water Data'!$D$10,0,10*ROW('Water Data'!D164)))),CONCATENATE("[",ROUND(OFFSET('Water Data'!$D$10,0,10*ROW('Water Data'!D164)),0),"]"),IF(AND(ISNUMBER(OFFSET('Water Data'!$D$10,0,10*ROW('Water Data'!D164))),BX170="",ISNUMBER(OFFSET('Water Data'!$D$10,0,10*ROW('Water Data'!D164)))),OFFSET('Water Data'!$D$10,0,10*ROW('Water Data'!D164)),NA())))</f>
        <v>#N/A</v>
      </c>
      <c r="J170" s="133" t="e">
        <f ca="1">+IF(AND(ISNUMBER(OFFSET('Water Data'!$E$5,0,10*ROW('Water Data'!E164))),BY170="Yes"),100-OFFSET('Water Data'!$E$5,0,10*ROW('Water Data'!E164)),IF(AND(ISNUMBER(OFFSET('Water Data'!$E$5,0,10*ROW('Water Data'!E164))),BY170="No",ISNUMBER(OFFSET('Water Data'!$E$5,0,10*ROW('Water Data'!E164)))),CONCATENATE("[",ROUND(100-OFFSET('Water Data'!$E$5,0,10*ROW('Water Data'!E164)),0),"]"),IF(AND(ISNUMBER(OFFSET('Water Data'!$E$5,0,10*ROW('Water Data'!E164))),BY170="",ISNUMBER(OFFSET('Water Data'!$E$5,0,10*ROW('Water Data'!E164)))),100-OFFSET('Water Data'!$E$5,0,10*ROW('Water Data'!E164)),NA())))</f>
        <v>#N/A</v>
      </c>
      <c r="K170" s="133" t="e">
        <f ca="1">+IF(AND(ISNUMBER(OFFSET('Water Data'!$E$7,0,10*ROW('Water Data'!E164))),BZ170="Yes"),OFFSET('Water Data'!$E$7,0,10*ROW('Water Data'!E164)),IF(AND(ISNUMBER(OFFSET('Water Data'!$E$7,0,10*ROW('Water Data'!E164))),BZ170="No",ISNUMBER(OFFSET('Water Data'!$E$7,0,10*ROW('Water Data'!E164)))),CONCATENATE("[",ROUND(OFFSET('Water Data'!$E$7,0,10*ROW('Water Data'!E164)),0),"]"),IF(AND(ISNUMBER(OFFSET('Water Data'!$E$7,0,10*ROW('Water Data'!E164))),BZ170="",ISNUMBER(OFFSET('Water Data'!$E$7,0,10*ROW('Water Data'!E164)))),OFFSET('Water Data'!$E$7,0,10*ROW('Water Data'!E164)),NA())))</f>
        <v>#N/A</v>
      </c>
      <c r="L170" s="133" t="e">
        <f ca="1">+IF(AND(ISNUMBER(OFFSET('Water Data'!$E$10,0,10*ROW('Water Data'!E164))),CA170="Yes"),OFFSET('Water Data'!$E$10,0,10*ROW('Water Data'!E164)),IF(AND(ISNUMBER(OFFSET('Water Data'!$E$10,0,10*ROW('Water Data'!E164))),CA170="No",ISNUMBER(OFFSET('Water Data'!$E$10,0,10*ROW('Water Data'!E164)))),CONCATENATE("[",ROUND(OFFSET('Water Data'!$E$10,0,10*ROW('Water Data'!E164)),0),"]"),IF(AND(ISNUMBER(OFFSET('Water Data'!$E$10,0,10*ROW('Water Data'!E164))),CA170="",ISNUMBER(OFFSET('Water Data'!$E$10,0,10*ROW('Water Data'!E164)))),OFFSET('Water Data'!$E$10,0,10*ROW('Water Data'!E164)),NA())))</f>
        <v>#N/A</v>
      </c>
      <c r="M170" s="133" t="e">
        <f ca="1">+IF(AND(ISNUMBER(OFFSET('Water Data'!$F$5,0,10*ROW('Water Data'!F164))),CB170="Yes"),100-OFFSET('Water Data'!$F$5,0,10*ROW('Water Data'!F164)),IF(AND(ISNUMBER(OFFSET('Water Data'!$F$5,0,10*ROW('Water Data'!F164))),CB170="No",ISNUMBER(OFFSET('Water Data'!$F$5,0,10*ROW('Water Data'!F164)))),CONCATENATE("[",ROUND(100-OFFSET('Water Data'!$F$5,0,10*ROW('Water Data'!F164)),0),"]"),IF(AND(ISNUMBER(OFFSET('Water Data'!$F$5,0,10*ROW('Water Data'!F164))),CB170="",ISNUMBER(OFFSET('Water Data'!$F$5,0,10*ROW('Water Data'!F164)))),100-OFFSET('Water Data'!$F$5,0,10*ROW('Water Data'!F164)),NA())))</f>
        <v>#N/A</v>
      </c>
      <c r="N170" s="133" t="e">
        <f ca="1">+IF(AND(ISNUMBER(OFFSET('Water Data'!$F$7,0,10*ROW('Water Data'!F164))),CC170="Yes"),OFFSET('Water Data'!$F$7,0,10*ROW('Water Data'!F164)),IF(AND(ISNUMBER(OFFSET('Water Data'!$F$7,0,10*ROW('Water Data'!F164))),CC170="No",ISNUMBER(OFFSET('Water Data'!$F$7,0,10*ROW('Water Data'!F164)))),CONCATENATE("[",ROUND(OFFSET('Water Data'!$F$7,0,10*ROW('Water Data'!F164)),0),"]"),IF(AND(ISNUMBER(OFFSET('Water Data'!$F$7,0,10*ROW('Water Data'!F164))),CC170="",ISNUMBER(OFFSET('Water Data'!$F$7,0,10*ROW('Water Data'!F164)))),OFFSET('Water Data'!$F$7,0,10*ROW('Water Data'!F164)),NA())))</f>
        <v>#N/A</v>
      </c>
      <c r="O170" s="133" t="e">
        <f ca="1">+IF(AND(ISNUMBER(OFFSET('Water Data'!$F$10,0,10*ROW('Water Data'!F164))),CD170="Yes"),OFFSET('Water Data'!$F$10,0,10*ROW('Water Data'!F164)),IF(AND(ISNUMBER(OFFSET('Water Data'!$F$10,0,10*ROW('Water Data'!F164))),CD170="No",ISNUMBER(OFFSET('Water Data'!$F$10,0,10*ROW('Water Data'!F164)))),CONCATENATE("[",ROUND(OFFSET('Water Data'!$F$10,0,10*ROW('Water Data'!F164)),0),"]"),IF(AND(ISNUMBER(OFFSET('Water Data'!$F$10,0,10*ROW('Water Data'!F164))),CD170="",ISNUMBER(OFFSET('Water Data'!$F$10,0,10*ROW('Water Data'!F164)))),OFFSET('Water Data'!$F$10,0,10*ROW('Water Data'!F164)),NA())))</f>
        <v>#N/A</v>
      </c>
      <c r="P170" s="133" t="e">
        <f ca="1">+IF(AND(ISNUMBER(OFFSET('Water Data'!$G$5,0,10*ROW('Water Data'!G164))),CE170="Yes"),100-OFFSET('Water Data'!$G$5,0,10*ROW('Water Data'!G164)),IF(AND(ISNUMBER(OFFSET('Water Data'!$G$5,0,10*ROW('Water Data'!G164))),CE170="No",ISNUMBER(OFFSET('Water Data'!$G$5,0,10*ROW('Water Data'!G164)))),CONCATENATE("[",ROUND(100-OFFSET('Water Data'!$G$5,0,10*ROW('Water Data'!G164)),0),"]"),IF(AND(ISNUMBER(OFFSET('Water Data'!$G$5,0,10*ROW('Water Data'!G164))),CE170="",ISNUMBER(OFFSET('Water Data'!$G$5,0,10*ROW('Water Data'!G164)))),100-OFFSET('Water Data'!$G$5,0,10*ROW('Water Data'!G164)),NA())))</f>
        <v>#N/A</v>
      </c>
      <c r="Q170" s="133" t="e">
        <f ca="1">+IF(AND(ISNUMBER(OFFSET('Water Data'!$G$7,0,10*ROW('Water Data'!G164))),CF170="Yes"),OFFSET('Water Data'!$G$7,0,10*ROW('Water Data'!G164)),IF(AND(ISNUMBER(OFFSET('Water Data'!$G$7,0,10*ROW('Water Data'!G164))),CF170="No",ISNUMBER(OFFSET('Water Data'!$G$7,0,10*ROW('Water Data'!G164)))),CONCATENATE("[",ROUND(OFFSET('Water Data'!$G$7,0,10*ROW('Water Data'!G164)),0),"]"),IF(AND(ISNUMBER(OFFSET('Water Data'!$G$7,0,10*ROW('Water Data'!G164))),CF170="",ISNUMBER(OFFSET('Water Data'!$G$7,0,10*ROW('Water Data'!G164)))),OFFSET('Water Data'!$G$7,0,10*ROW('Water Data'!G164)),NA())))</f>
        <v>#N/A</v>
      </c>
      <c r="R170" s="133" t="e">
        <f ca="1">+IF(AND(ISNUMBER(OFFSET('Water Data'!$G$10,0,10*ROW('Water Data'!G164))),CG170="Yes"),OFFSET('Water Data'!$G$10,0,10*ROW('Water Data'!G164)),IF(AND(ISNUMBER(OFFSET('Water Data'!$G$10,0,10*ROW('Water Data'!G164))),CG170="No",ISNUMBER(OFFSET('Water Data'!$G$10,0,10*ROW('Water Data'!G164)))),CONCATENATE("[",ROUND(OFFSET('Water Data'!$G$10,0,10*ROW('Water Data'!G164)),0),"]"),IF(AND(ISNUMBER(OFFSET('Water Data'!$G$10,0,10*ROW('Water Data'!G164))),CG170="",ISNUMBER(OFFSET('Water Data'!$G$10,0,10*ROW('Water Data'!G164)))),OFFSET('Water Data'!$G$10,0,10*ROW('Water Data'!G164)),NA())))</f>
        <v>#N/A</v>
      </c>
      <c r="S170" s="133" t="e">
        <f ca="1">+IF(AND(ISNUMBER(OFFSET('Water Data'!$H$5,0,10*ROW('Water Data'!H164))),CH170="Yes"),100-OFFSET('Water Data'!$H$5,0,10*ROW('Water Data'!H164)),IF(AND(ISNUMBER(OFFSET('Water Data'!$H$5,0,10*ROW('Water Data'!H164))),CH170="No",ISNUMBER(OFFSET('Water Data'!$H$5,0,10*ROW('Water Data'!H164)))),CONCATENATE("[",ROUND(100-OFFSET('Water Data'!$H$5,0,10*ROW('Water Data'!H164)),0),"]"),IF(AND(ISNUMBER(OFFSET('Water Data'!$H$5,0,10*ROW('Water Data'!H164))),CH170="",ISNUMBER(OFFSET('Water Data'!$H$5,0,10*ROW('Water Data'!H164)))),100-OFFSET('Water Data'!$H$5,0,10*ROW('Water Data'!H164)),NA())))</f>
        <v>#N/A</v>
      </c>
      <c r="T170" s="133" t="e">
        <f ca="1">+IF(AND(ISNUMBER(OFFSET('Water Data'!$H$7,0,10*ROW('Water Data'!H164))),CI170="Yes"),OFFSET('Water Data'!$H$7,0,10*ROW('Water Data'!H164)),IF(AND(ISNUMBER(OFFSET('Water Data'!$H$7,0,10*ROW('Water Data'!H164))),CI170="No",ISNUMBER(OFFSET('Water Data'!$H$7,0,10*ROW('Water Data'!H164)))),CONCATENATE("[",ROUND(OFFSET('Water Data'!$H$7,0,10*ROW('Water Data'!H164)),0),"]"),IF(AND(ISNUMBER(OFFSET('Water Data'!$H$7,0,10*ROW('Water Data'!H164))),CI170="",ISNUMBER(OFFSET('Water Data'!$H$7,0,10*ROW('Water Data'!H164)))),OFFSET('Water Data'!$H$7,0,10*ROW('Water Data'!H164)),NA())))</f>
        <v>#N/A</v>
      </c>
      <c r="U170" s="133" t="e">
        <f ca="1">+IF(AND(ISNUMBER(OFFSET('Water Data'!$H$10,0,10*ROW('Water Data'!H164))),CJ170="Yes"),OFFSET('Water Data'!$H$10,0,10*ROW('Water Data'!H164)),IF(AND(ISNUMBER(OFFSET('Water Data'!$H$10,0,10*ROW('Water Data'!H164))),CJ170="No",ISNUMBER(OFFSET('Water Data'!$H$10,0,10*ROW('Water Data'!H164)))),CONCATENATE("[",ROUND(OFFSET('Water Data'!$H$10,0,10*ROW('Water Data'!H164)),0),"]"),IF(AND(ISNUMBER(OFFSET('Water Data'!$H$10,0,10*ROW('Water Data'!H164))),CJ170="",ISNUMBER(OFFSET('Water Data'!$H$10,0,10*ROW('Water Data'!H164)))),OFFSET('Water Data'!$H$10,0,10*ROW('Water Data'!H164)),NA())))</f>
        <v>#N/A</v>
      </c>
      <c r="V170" s="134" t="e">
        <f ca="1">+IF(AND(ISNUMBER(OFFSET('Sanitation Data'!$C$5,0,10*ROW('Sanitation Data'!C164))),CK170="Yes"),100-OFFSET('Sanitation Data'!$C$5,0,10*ROW('Sanitation Data'!C164)),IF(AND(ISNUMBER(OFFSET('Sanitation Data'!$C$5,0,10*ROW('Sanitation Data'!C164))),CK170="No",ISNUMBER(OFFSET('Sanitation Data'!$C$5,0,10*ROW('Sanitation Data'!C164)))),CONCATENATE("[",ROUND(100-OFFSET('Sanitation Data'!$C$5,0,10*ROW('Sanitation Data'!C164)),0),"]"),IF(AND(ISNUMBER(OFFSET('Sanitation Data'!$C$5,0,10*ROW('Sanitation Data'!C164))),CK170="",ISNUMBER(OFFSET('Sanitation Data'!$C$5,0,10*ROW('Sanitation Data'!C164)))),100-OFFSET('Sanitation Data'!$C$5,0,10*ROW('Sanitation Data'!C164)),NA())))</f>
        <v>#N/A</v>
      </c>
      <c r="W170" s="134" t="e">
        <f ca="1">+IF(AND(ISNUMBER(OFFSET('Sanitation Data'!$C$7,0,10*ROW('Sanitation Data'!C164))),CL170="Yes"),OFFSET('Sanitation Data'!$C$7,0,10*ROW('Sanitation Data'!C164)),IF(AND(ISNUMBER(OFFSET('Sanitation Data'!$C$7,0,10*ROW('Sanitation Data'!C164))),CL170="No",ISNUMBER(OFFSET('Sanitation Data'!$C$7,0,10*ROW('Sanitation Data'!C164)))),CONCATENATE("[",ROUND(OFFSET('Sanitation Data'!$C$7,0,10*ROW('Sanitation Data'!C164)),0),"]"),IF(AND(ISNUMBER(OFFSET('Sanitation Data'!$C$7,0,10*ROW('Sanitation Data'!C164))),CL170="",ISNUMBER(OFFSET('Sanitation Data'!$C$7,0,10*ROW('Sanitation Data'!C164)))),OFFSET('Sanitation Data'!$C$7,0,10*ROW('Sanitation Data'!C164)),NA())))</f>
        <v>#N/A</v>
      </c>
      <c r="X170" s="134" t="e">
        <f ca="1">+IF(AND(ISNUMBER(OFFSET('Sanitation Data'!$C$11,0,10*ROW('Sanitation Data'!C164))),CM170="Yes"),OFFSET('Sanitation Data'!$C$11,0,10*ROW('Sanitation Data'!C164)),IF(AND(ISNUMBER(OFFSET('Sanitation Data'!$C$11,0,10*ROW('Sanitation Data'!C164))),CM170="No",ISNUMBER(OFFSET('Sanitation Data'!$C$11,0,10*ROW('Sanitation Data'!C164)))),CONCATENATE("[",ROUND(OFFSET('Sanitation Data'!$C$11,0,10*ROW('Sanitation Data'!C164)),0),"]"),IF(AND(ISNUMBER(OFFSET('Sanitation Data'!$C$11,0,10*ROW('Sanitation Data'!C164))),CM170="",ISNUMBER(OFFSET('Sanitation Data'!$C$11,0,10*ROW('Sanitation Data'!C164)))),OFFSET('Sanitation Data'!$C$11,0,10*ROW('Sanitation Data'!C164)),NA())))</f>
        <v>#N/A</v>
      </c>
      <c r="Y170" s="134" t="e">
        <f ca="1">+IF(AND(ISNUMBER(OFFSET('Sanitation Data'!$C$12,0,10*ROW('Sanitation Data'!C164))),CN170="Yes"),OFFSET('Sanitation Data'!$C$12,0,10*ROW('Sanitation Data'!C164)),IF(AND(ISNUMBER(OFFSET('Sanitation Data'!$C$12,0,10*ROW('Sanitation Data'!C164))),CN170="No",ISNUMBER(OFFSET('Sanitation Data'!$C$12,0,10*ROW('Sanitation Data'!C164)))),CONCATENATE("[",ROUND(OFFSET('Sanitation Data'!$C$12,0,10*ROW('Sanitation Data'!C164)),0),"]"),IF(AND(ISNUMBER(OFFSET('Sanitation Data'!$C$12,0,10*ROW('Sanitation Data'!C164))),CN170="",ISNUMBER(OFFSET('Sanitation Data'!$C$12,0,10*ROW('Sanitation Data'!C164)))),OFFSET('Sanitation Data'!$C$12,0,10*ROW('Sanitation Data'!C164)),NA())))</f>
        <v>#N/A</v>
      </c>
      <c r="Z170" s="134" t="e">
        <f ca="1">+IF(AND(ISNUMBER(OFFSET('Sanitation Data'!$C$13,0,10*ROW('Sanitation Data'!C164))),CO170="Yes"),OFFSET('Sanitation Data'!$C$13,0,10*ROW('Sanitation Data'!C164)),IF(AND(ISNUMBER(OFFSET('Sanitation Data'!$C$13,0,10*ROW('Sanitation Data'!C164))),CO170="No",ISNUMBER(OFFSET('Sanitation Data'!$C$13,0,10*ROW('Sanitation Data'!C164)))),CONCATENATE("[",ROUND(OFFSET('Sanitation Data'!$C$13,0,10*ROW('Sanitation Data'!C164)),0),"]"),IF(AND(ISNUMBER(OFFSET('Sanitation Data'!$C$13,0,10*ROW('Sanitation Data'!C164))),CO170="",ISNUMBER(OFFSET('Sanitation Data'!$C$13,0,10*ROW('Sanitation Data'!C164)))),OFFSET('Sanitation Data'!$C$13,0,10*ROW('Sanitation Data'!C164)),NA())))</f>
        <v>#N/A</v>
      </c>
      <c r="AA170" s="134" t="e">
        <f ca="1">+IF(AND(ISNUMBER(OFFSET('Sanitation Data'!$D$5,0,10*ROW('Sanitation Data'!D164))),CP170="Yes"),100-OFFSET('Sanitation Data'!$D$5,0,10*ROW('Sanitation Data'!D164)),IF(AND(ISNUMBER(OFFSET('Sanitation Data'!$D$5,0,10*ROW('Sanitation Data'!D164))),CP170="No",ISNUMBER(OFFSET('Sanitation Data'!$D$5,0,10*ROW('Sanitation Data'!D164)))),CONCATENATE("[",ROUND(100-OFFSET('Sanitation Data'!$D$5,0,10*ROW('Sanitation Data'!D164)),0),"]"),IF(AND(ISNUMBER(OFFSET('Sanitation Data'!$D$5,0,10*ROW('Sanitation Data'!D164))),CP170="",ISNUMBER(OFFSET('Sanitation Data'!$D$5,0,10*ROW('Sanitation Data'!D164)))),100-OFFSET('Sanitation Data'!$D$5,0,10*ROW('Sanitation Data'!D164)),NA())))</f>
        <v>#N/A</v>
      </c>
      <c r="AB170" s="134" t="e">
        <f ca="1">+IF(AND(ISNUMBER(OFFSET('Sanitation Data'!$D$7,0,10*ROW('Sanitation Data'!D164))),CQ170="Yes"),OFFSET('Sanitation Data'!$D$7,0,10*ROW('Sanitation Data'!G164)),IF(AND(ISNUMBER(OFFSET('Sanitation Data'!$D$7,0,10*ROW('Sanitation Data'!D164))),CQ170="No",ISNUMBER(OFFSET('Sanitation Data'!$D$7,0,10*ROW('Sanitation Data'!D164)))),CONCATENATE("[",ROUND(OFFSET('Sanitation Data'!$D$7,0,10*ROW('Sanitation Data'!D164)),0),"]"),IF(AND(ISNUMBER(OFFSET('Sanitation Data'!$D$7,0,10*ROW('Sanitation Data'!D164))),CQ170="",ISNUMBER(OFFSET('Sanitation Data'!$D$7,0,10*ROW('Sanitation Data'!D164)))),OFFSET('Sanitation Data'!$D$7,0,10*ROW('Sanitation Data'!D164)),NA())))</f>
        <v>#N/A</v>
      </c>
      <c r="AC170" s="134" t="e">
        <f ca="1">+IF(AND(ISNUMBER(OFFSET('Sanitation Data'!$D$11,0,10*ROW('Sanitation Data'!D164))),CR170="Yes"),OFFSET('Sanitation Data'!$D$11,0,10*ROW('Sanitation Data'!D164)),IF(AND(ISNUMBER(OFFSET('Sanitation Data'!$D$11,0,10*ROW('Sanitation Data'!D164))),CR170="No",ISNUMBER(OFFSET('Sanitation Data'!$D$11,0,10*ROW('Sanitation Data'!D164)))),CONCATENATE("[",ROUND(OFFSET('Sanitation Data'!$D$11,0,10*ROW('Sanitation Data'!D164)),0),"]"),IF(AND(ISNUMBER(OFFSET('Sanitation Data'!$D$11,0,10*ROW('Sanitation Data'!D164))),CR170="",ISNUMBER(OFFSET('Sanitation Data'!$D$11,0,10*ROW('Sanitation Data'!D164)))),OFFSET('Sanitation Data'!$D$11,0,10*ROW('Sanitation Data'!D164)),NA())))</f>
        <v>#N/A</v>
      </c>
      <c r="AD170" s="134" t="e">
        <f ca="1">+IF(AND(ISNUMBER(OFFSET('Sanitation Data'!$D$12,0,10*ROW('Sanitation Data'!D164))),CS170="Yes"),OFFSET('Sanitation Data'!$D$12,0,10*ROW('Sanitation Data'!D164)),IF(AND(ISNUMBER(OFFSET('Sanitation Data'!$D$12,0,10*ROW('Sanitation Data'!D164))),CS170="No",ISNUMBER(OFFSET('Sanitation Data'!$D$12,0,10*ROW('Sanitation Data'!D164)))),CONCATENATE("[",ROUND(OFFSET('Sanitation Data'!$D$12,0,10*ROW('Sanitation Data'!D164)),0),"]"),IF(AND(ISNUMBER(OFFSET('Sanitation Data'!$D$12,0,10*ROW('Sanitation Data'!D164))),CS170="",ISNUMBER(OFFSET('Sanitation Data'!$D$12,0,10*ROW('Sanitation Data'!D164)))),OFFSET('Sanitation Data'!$D$12,0,10*ROW('Sanitation Data'!D164)),NA())))</f>
        <v>#N/A</v>
      </c>
      <c r="AE170" s="134" t="e">
        <f ca="1">+IF(AND(ISNUMBER(OFFSET('Sanitation Data'!$D$13,0,10*ROW('Sanitation Data'!D164))),CT170="Yes"),OFFSET('Sanitation Data'!$D$13,0,10*ROW('Sanitation Data'!D164)),IF(AND(ISNUMBER(OFFSET('Sanitation Data'!$D$13,0,10*ROW('Sanitation Data'!D164))),CT170="No",ISNUMBER(OFFSET('Sanitation Data'!$D$13,0,10*ROW('Sanitation Data'!D164)))),CONCATENATE("[",ROUND(OFFSET('Sanitation Data'!$D$13,0,10*ROW('Sanitation Data'!D164)),0),"]"),IF(AND(ISNUMBER(OFFSET('Sanitation Data'!$D$13,0,10*ROW('Sanitation Data'!D164))),CT170="",ISNUMBER(OFFSET('Sanitation Data'!$D$13,0,10*ROW('Sanitation Data'!D164)))),OFFSET('Sanitation Data'!$D$13,0,10*ROW('Sanitation Data'!D164)),NA())))</f>
        <v>#N/A</v>
      </c>
      <c r="AF170" s="134" t="e">
        <f ca="1">+IF(AND(ISNUMBER(OFFSET('Sanitation Data'!$E$5,0,10*ROW('Sanitation Data'!E164))),CU170="Yes"),100-OFFSET('Sanitation Data'!$E$5,0,10*ROW('Sanitation Data'!E164)),IF(AND(ISNUMBER(OFFSET('Sanitation Data'!$E$5,0,10*ROW('Sanitation Data'!E164))),CU170="No",ISNUMBER(OFFSET('Sanitation Data'!$E$5,0,10*ROW('Sanitation Data'!E164)))),CONCATENATE("[",ROUND(100-OFFSET('Sanitation Data'!$E$5,0,10*ROW('Sanitation Data'!E164)),0),"]"),IF(AND(ISNUMBER(OFFSET('Sanitation Data'!$E$5,0,10*ROW('Sanitation Data'!E164))),CU170="",ISNUMBER(OFFSET('Sanitation Data'!$E$5,0,10*ROW('Sanitation Data'!E164)))),100-OFFSET('Sanitation Data'!$E$5,0,10*ROW('Sanitation Data'!E164)),NA())))</f>
        <v>#N/A</v>
      </c>
      <c r="AG170" s="134" t="e">
        <f ca="1">+IF(AND(ISNUMBER(OFFSET('Sanitation Data'!$E$7,0,10*ROW('Sanitation Data'!E164))),CV170="Yes"),OFFSET('Sanitation Data'!$E$7,0,10*ROW('Sanitation Data'!E164)),IF(AND(ISNUMBER(OFFSET('Sanitation Data'!$E$7,0,10*ROW('Sanitation Data'!E164))),CV170="No",ISNUMBER(OFFSET('Sanitation Data'!$E$7,0,10*ROW('Sanitation Data'!E164)))),CONCATENATE("[",ROUND(OFFSET('Sanitation Data'!$E$7,0,10*ROW('Sanitation Data'!E164)),0),"]"),IF(AND(ISNUMBER(OFFSET('Sanitation Data'!$E$7,0,10*ROW('Sanitation Data'!E164))),CV170="",ISNUMBER(OFFSET('Sanitation Data'!$E$7,0,10*ROW('Sanitation Data'!E164)))),OFFSET('Sanitation Data'!$E$7,0,10*ROW('Sanitation Data'!E164)),NA())))</f>
        <v>#N/A</v>
      </c>
      <c r="AH170" s="134" t="e">
        <f ca="1">+IF(AND(ISNUMBER(OFFSET('Sanitation Data'!$E$11,0,10*ROW('Sanitation Data'!E164))),CW170="Yes"),OFFSET('Sanitation Data'!$E$11,0,10*ROW('Sanitation Data'!E164)),IF(AND(ISNUMBER(OFFSET('Sanitation Data'!$E$11,0,10*ROW('Sanitation Data'!E164))),CW170="No",ISNUMBER(OFFSET('Sanitation Data'!$E$11,0,10*ROW('Sanitation Data'!E164)))),CONCATENATE("[",ROUND(OFFSET('Sanitation Data'!$E$11,0,10*ROW('Sanitation Data'!E164)),0),"]"),IF(AND(ISNUMBER(OFFSET('Sanitation Data'!$E$11,0,10*ROW('Sanitation Data'!E164))),CW170="",ISNUMBER(OFFSET('Sanitation Data'!$E$11,0,10*ROW('Sanitation Data'!E164)))),OFFSET('Sanitation Data'!$E$11,0,10*ROW('Sanitation Data'!E164)),NA())))</f>
        <v>#N/A</v>
      </c>
      <c r="AI170" s="134" t="e">
        <f ca="1">+IF(AND(ISNUMBER(OFFSET('Sanitation Data'!$E$12,0,10*ROW('Sanitation Data'!E164))),CX170="Yes"),OFFSET('Sanitation Data'!$E$12,0,10*ROW('Sanitation Data'!E164)),IF(AND(ISNUMBER(OFFSET('Sanitation Data'!$E$12,0,10*ROW('Sanitation Data'!E164))),CX170="No",ISNUMBER(OFFSET('Sanitation Data'!$E$12,0,10*ROW('Sanitation Data'!E164)))),CONCATENATE("[",ROUND(OFFSET('Sanitation Data'!$E$12,0,10*ROW('Sanitation Data'!E164)),0),"]"),IF(AND(ISNUMBER(OFFSET('Sanitation Data'!$E$12,0,10*ROW('Sanitation Data'!E164))),CX170="",ISNUMBER(OFFSET('Sanitation Data'!$E$12,0,10*ROW('Sanitation Data'!E164)))),OFFSET('Sanitation Data'!$E$12,0,10*ROW('Sanitation Data'!E164)),NA())))</f>
        <v>#N/A</v>
      </c>
      <c r="AJ170" s="134" t="e">
        <f ca="1">+IF(AND(ISNUMBER(OFFSET('Sanitation Data'!$E$13,0,10*ROW('Sanitation Data'!E164))),CY170="Yes"),OFFSET('Sanitation Data'!$E$13,0,10*ROW('Sanitation Data'!E164)),IF(AND(ISNUMBER(OFFSET('Sanitation Data'!$E$13,0,10*ROW('Sanitation Data'!E164))),CY170="No",ISNUMBER(OFFSET('Sanitation Data'!$E$13,0,10*ROW('Sanitation Data'!E164)))),CONCATENATE("[",ROUND(OFFSET('Sanitation Data'!$E$13,0,10*ROW('Sanitation Data'!E164)),0),"]"),IF(AND(ISNUMBER(OFFSET('Sanitation Data'!$E$13,0,10*ROW('Sanitation Data'!E164))),CY170="",ISNUMBER(OFFSET('Sanitation Data'!$E$13,0,10*ROW('Sanitation Data'!E164)))),OFFSET('Sanitation Data'!$E$13,0,10*ROW('Sanitation Data'!E164)),NA())))</f>
        <v>#N/A</v>
      </c>
      <c r="AK170" s="134" t="e">
        <f ca="1">+IF(AND(ISNUMBER(OFFSET('Sanitation Data'!$F$5,0,10*ROW('Sanitation Data'!F164))),CZ170="Yes"),100-OFFSET('Sanitation Data'!$F$5,0,10*ROW('Sanitation Data'!F164)),IF(AND(ISNUMBER(OFFSET('Sanitation Data'!$F$5,0,10*ROW('Sanitation Data'!F164))),CZ170="No",ISNUMBER(OFFSET('Sanitation Data'!$F$5,0,10*ROW('Sanitation Data'!F164)))),CONCATENATE("[",ROUND(100-OFFSET('Sanitation Data'!$F$5,0,10*ROW('Sanitation Data'!F164)),0),"]"),IF(AND(ISNUMBER(OFFSET('Sanitation Data'!$F$5,0,10*ROW('Sanitation Data'!F164))),CZ170="",ISNUMBER(OFFSET('Sanitation Data'!$F$5,0,10*ROW('Sanitation Data'!F164)))),100-OFFSET('Sanitation Data'!$F$5,0,10*ROW('Sanitation Data'!F164)),NA())))</f>
        <v>#N/A</v>
      </c>
      <c r="AL170" s="134" t="e">
        <f ca="1">+IF(AND(ISNUMBER(OFFSET('Sanitation Data'!$F$7,0,10*ROW('Sanitation Data'!F164))),DA170="Yes"),OFFSET('Sanitation Data'!$F$7,0,10*ROW('Sanitation Data'!F164)),IF(AND(ISNUMBER(OFFSET('Sanitation Data'!$F$7,0,10*ROW('Sanitation Data'!F164))),DA170="No",ISNUMBER(OFFSET('Sanitation Data'!$F$7,0,10*ROW('Sanitation Data'!F164)))),CONCATENATE("[",ROUND(OFFSET('Sanitation Data'!$F$7,0,10*ROW('Sanitation Data'!F164)),0),"]"),IF(AND(ISNUMBER(OFFSET('Sanitation Data'!$F$7,0,10*ROW('Sanitation Data'!F164))),DA170="",ISNUMBER(OFFSET('Sanitation Data'!$F$7,0,10*ROW('Sanitation Data'!F164)))),OFFSET('Sanitation Data'!$F$7,0,10*ROW('Sanitation Data'!F164)),NA())))</f>
        <v>#N/A</v>
      </c>
      <c r="AM170" s="134" t="e">
        <f ca="1">+IF(AND(ISNUMBER(OFFSET('Sanitation Data'!$F$11,0,10*ROW('Sanitation Data'!F164))),DB170="Yes"),OFFSET('Sanitation Data'!$F$11,0,10*ROW('Sanitation Data'!F164)),IF(AND(ISNUMBER(OFFSET('Sanitation Data'!$F$11,0,10*ROW('Sanitation Data'!F164))),DB170="No",ISNUMBER(OFFSET('Sanitation Data'!$F$11,0,10*ROW('Sanitation Data'!F164)))),CONCATENATE("[",ROUND(OFFSET('Sanitation Data'!$F$11,0,10*ROW('Sanitation Data'!F164)),0),"]"),IF(AND(ISNUMBER(OFFSET('Sanitation Data'!$F$11,0,10*ROW('Sanitation Data'!F164))),DB170="",ISNUMBER(OFFSET('Sanitation Data'!$F$11,0,10*ROW('Sanitation Data'!F164)))),OFFSET('Sanitation Data'!$F$11,0,10*ROW('Sanitation Data'!F164)),NA())))</f>
        <v>#N/A</v>
      </c>
      <c r="AN170" s="134" t="e">
        <f ca="1">+IF(AND(ISNUMBER(OFFSET('Sanitation Data'!$F$12,0,10*ROW('Sanitation Data'!F164))),DC170="Yes"),OFFSET('Sanitation Data'!$F$12,0,10*ROW('Sanitation Data'!F164)),IF(AND(ISNUMBER(OFFSET('Sanitation Data'!$F$12,0,10*ROW('Sanitation Data'!F164))),DC170="No",ISNUMBER(OFFSET('Sanitation Data'!$F$12,0,10*ROW('Sanitation Data'!F164)))),CONCATENATE("[",ROUND(OFFSET('Sanitation Data'!$F$12,0,10*ROW('Sanitation Data'!F164)),0),"]"),IF(AND(ISNUMBER(OFFSET('Sanitation Data'!$F$12,0,10*ROW('Sanitation Data'!F164))),DC170="",ISNUMBER(OFFSET('Sanitation Data'!$F$12,0,10*ROW('Sanitation Data'!F164)))),OFFSET('Sanitation Data'!$F$12,0,10*ROW('Sanitation Data'!F164)),NA())))</f>
        <v>#N/A</v>
      </c>
      <c r="AO170" s="134" t="e">
        <f ca="1">+IF(AND(ISNUMBER(OFFSET('Sanitation Data'!$F$13,0,10*ROW('Sanitation Data'!F164))),DD170="Yes"),OFFSET('Sanitation Data'!$F$13,0,10*ROW('Sanitation Data'!F164)),IF(AND(ISNUMBER(OFFSET('Sanitation Data'!$F$13,0,10*ROW('Sanitation Data'!F164))),DD170="No",ISNUMBER(OFFSET('Sanitation Data'!$F$13,0,10*ROW('Sanitation Data'!F164)))),CONCATENATE("[",ROUND(OFFSET('Sanitation Data'!$F$13,0,10*ROW('Sanitation Data'!F164)),0),"]"),IF(AND(ISNUMBER(OFFSET('Sanitation Data'!$F$13,0,10*ROW('Sanitation Data'!F164))),DD170="",ISNUMBER(OFFSET('Sanitation Data'!$F$13,0,10*ROW('Sanitation Data'!F164)))),OFFSET('Sanitation Data'!$F$13,0,10*ROW('Sanitation Data'!F164)),NA())))</f>
        <v>#N/A</v>
      </c>
      <c r="AP170" s="134" t="e">
        <f ca="1">+IF(AND(ISNUMBER(OFFSET('Sanitation Data'!$G$5,0,10*ROW('Sanitation Data'!G164))),DE170="Yes"),100-OFFSET('Sanitation Data'!$G$5,0,10*ROW('Sanitation Data'!G164)),IF(AND(ISNUMBER(OFFSET('Sanitation Data'!$G$5,0,10*ROW('Sanitation Data'!G164))),DE170="No",ISNUMBER(OFFSET('Sanitation Data'!$G$5,0,10*ROW('Sanitation Data'!G164)))),CONCATENATE("[",ROUND(100-OFFSET('Sanitation Data'!$G$5,0,10*ROW('Sanitation Data'!G164)),0),"]"),IF(AND(ISNUMBER(OFFSET('Sanitation Data'!$G$5,0,10*ROW('Sanitation Data'!G164))),DE170="",ISNUMBER(OFFSET('Sanitation Data'!$G$5,0,10*ROW('Sanitation Data'!G164)))),100-OFFSET('Sanitation Data'!$G$5,0,10*ROW('Sanitation Data'!G164)),NA())))</f>
        <v>#N/A</v>
      </c>
      <c r="AQ170" s="134" t="e">
        <f ca="1">+IF(AND(ISNUMBER(OFFSET('Sanitation Data'!$G$7,0,10*ROW('Sanitation Data'!G164))),DF170="Yes"),OFFSET('Sanitation Data'!$G$7,0,10*ROW('Sanitation Data'!G164)),IF(AND(ISNUMBER(OFFSET('Sanitation Data'!$G$7,0,10*ROW('Sanitation Data'!G164))),DF170="No",ISNUMBER(OFFSET('Sanitation Data'!$G$7,0,10*ROW('Sanitation Data'!G164)))),CONCATENATE("[",ROUND(OFFSET('Sanitation Data'!$G$7,0,10*ROW('Sanitation Data'!G164)),0),"]"),IF(AND(ISNUMBER(OFFSET('Sanitation Data'!$G$7,0,10*ROW('Sanitation Data'!G164))),DF170="",ISNUMBER(OFFSET('Sanitation Data'!$G$7,0,10*ROW('Sanitation Data'!G164)))),OFFSET('Sanitation Data'!$G$7,0,10*ROW('Sanitation Data'!G164)),NA())))</f>
        <v>#N/A</v>
      </c>
      <c r="AR170" s="134" t="e">
        <f ca="1">+IF(AND(ISNUMBER(OFFSET('Sanitation Data'!$G$11,0,10*ROW('Sanitation Data'!G164))),DG170="Yes"),OFFSET('Sanitation Data'!$G$11,0,10*ROW('Sanitation Data'!G164)),IF(AND(ISNUMBER(OFFSET('Sanitation Data'!$G$11,0,10*ROW('Sanitation Data'!G164))),DG170="No",ISNUMBER(OFFSET('Sanitation Data'!$G$11,0,10*ROW('Sanitation Data'!G164)))),CONCATENATE("[",ROUND(OFFSET('Sanitation Data'!$G$11,0,10*ROW('Sanitation Data'!G164)),0),"]"),IF(AND(ISNUMBER(OFFSET('Sanitation Data'!$G$11,0,10*ROW('Sanitation Data'!G164))),DG170="",ISNUMBER(OFFSET('Sanitation Data'!$G$11,0,10*ROW('Sanitation Data'!G164)))),OFFSET('Sanitation Data'!$G$11,0,10*ROW('Sanitation Data'!G164)),NA())))</f>
        <v>#N/A</v>
      </c>
      <c r="AS170" s="134" t="e">
        <f ca="1">+IF(AND(ISNUMBER(OFFSET('Sanitation Data'!$G$12,0,10*ROW('Sanitation Data'!G164))),DH170="Yes"),OFFSET('Sanitation Data'!$G$12,0,10*ROW('Sanitation Data'!G164)),IF(AND(ISNUMBER(OFFSET('Sanitation Data'!$G$12,0,10*ROW('Sanitation Data'!G164))),DH170="No",ISNUMBER(OFFSET('Sanitation Data'!$G$12,0,10*ROW('Sanitation Data'!G164)))),CONCATENATE("[",ROUND(OFFSET('Sanitation Data'!$G$12,0,10*ROW('Sanitation Data'!G164)),0),"]"),IF(AND(ISNUMBER(OFFSET('Sanitation Data'!$G$12,0,10*ROW('Sanitation Data'!G164))),DH170="",ISNUMBER(OFFSET('Sanitation Data'!$G$12,0,10*ROW('Sanitation Data'!G164)))),OFFSET('Sanitation Data'!$G$12,0,10*ROW('Sanitation Data'!G164)),NA())))</f>
        <v>#N/A</v>
      </c>
      <c r="AT170" s="134" t="e">
        <f ca="1">+IF(AND(ISNUMBER(OFFSET('Sanitation Data'!$G$13,0,10*ROW('Sanitation Data'!G164))),DI170="Yes"),OFFSET('Sanitation Data'!$G$13,0,10*ROW('Sanitation Data'!G164)),IF(AND(ISNUMBER(OFFSET('Sanitation Data'!$G$13,0,10*ROW('Sanitation Data'!G164))),DI170="No",ISNUMBER(OFFSET('Sanitation Data'!$G$13,0,10*ROW('Sanitation Data'!G164)))),CONCATENATE("[",ROUND(OFFSET('Sanitation Data'!$G$13,0,10*ROW('Sanitation Data'!G164)),0),"]"),IF(AND(ISNUMBER(OFFSET('Sanitation Data'!$G$13,0,10*ROW('Sanitation Data'!G164))),DI170="",ISNUMBER(OFFSET('Sanitation Data'!$G$13,0,10*ROW('Sanitation Data'!G164)))),OFFSET('Sanitation Data'!$G$13,0,10*ROW('Sanitation Data'!G164)),NA())))</f>
        <v>#N/A</v>
      </c>
      <c r="AU170" s="134" t="e">
        <f ca="1">+IF(AND(ISNUMBER(OFFSET('Sanitation Data'!$H$5,0,10*ROW('Sanitation Data'!H164))),DJ170="Yes"),100-OFFSET('Sanitation Data'!$H$5,0,10*ROW('Sanitation Data'!H164)),IF(AND(ISNUMBER(OFFSET('Sanitation Data'!$H$5,0,10*ROW('Sanitation Data'!H164))),DJ170="No",ISNUMBER(OFFSET('Sanitation Data'!$H$5,0,10*ROW('Sanitation Data'!H164)))),CONCATENATE("[",ROUND(100-OFFSET('Sanitation Data'!$H$5,0,10*ROW('Sanitation Data'!H164)),0),"]"),IF(AND(ISNUMBER(OFFSET('Sanitation Data'!$H$5,0,10*ROW('Sanitation Data'!H164))),DJ170="",ISNUMBER(OFFSET('Sanitation Data'!$H$5,0,10*ROW('Sanitation Data'!H164)))),100-OFFSET('Sanitation Data'!$H$5,0,10*ROW('Sanitation Data'!H164)),NA())))</f>
        <v>#N/A</v>
      </c>
      <c r="AV170" s="134" t="e">
        <f ca="1">+IF(AND(ISNUMBER(OFFSET('Sanitation Data'!$H$7,0,10*ROW('Sanitation Data'!H164))),DK170="Yes"),OFFSET('Sanitation Data'!$H$7,0,10*ROW('Sanitation Data'!H164)),IF(AND(ISNUMBER(OFFSET('Sanitation Data'!$H$7,0,10*ROW('Sanitation Data'!H164))),DK170="No",ISNUMBER(OFFSET('Sanitation Data'!$H$7,0,10*ROW('Sanitation Data'!H164)))),CONCATENATE("[",ROUND(OFFSET('Sanitation Data'!$H$7,0,10*ROW('Sanitation Data'!H164)),0),"]"),IF(AND(ISNUMBER(OFFSET('Sanitation Data'!$H$7,0,10*ROW('Sanitation Data'!H164))),DK170="",ISNUMBER(OFFSET('Sanitation Data'!$H$7,0,10*ROW('Sanitation Data'!H164)))),OFFSET('Sanitation Data'!$H$7,0,10*ROW('Sanitation Data'!H164)),NA())))</f>
        <v>#N/A</v>
      </c>
      <c r="AW170" s="134" t="e">
        <f ca="1">+IF(AND(ISNUMBER(OFFSET('Sanitation Data'!$H$11,0,10*ROW('Sanitation Data'!H164))),DL170="Yes"),OFFSET('Sanitation Data'!$H$11,0,10*ROW('Sanitation Data'!H164)),IF(AND(ISNUMBER(OFFSET('Sanitation Data'!$H$11,0,10*ROW('Sanitation Data'!H164))),DL170="No",ISNUMBER(OFFSET('Sanitation Data'!$H$11,0,10*ROW('Sanitation Data'!H164)))),CONCATENATE("[",ROUND(OFFSET('Sanitation Data'!$H$11,0,10*ROW('Sanitation Data'!H164)),0),"]"),IF(AND(ISNUMBER(OFFSET('Sanitation Data'!$H$11,0,10*ROW('Sanitation Data'!H164))),DL170="",ISNUMBER(OFFSET('Sanitation Data'!$H$11,0,10*ROW('Sanitation Data'!H164)))),OFFSET('Sanitation Data'!$H$11,0,10*ROW('Sanitation Data'!H164)),NA())))</f>
        <v>#N/A</v>
      </c>
      <c r="AX170" s="134" t="e">
        <f ca="1">+IF(AND(ISNUMBER(OFFSET('Sanitation Data'!$H$12,0,10*ROW('Sanitation Data'!H164))),DM170="Yes"),OFFSET('Sanitation Data'!$H$12,0,10*ROW('Sanitation Data'!H164)),IF(AND(ISNUMBER(OFFSET('Sanitation Data'!$H$12,0,10*ROW('Sanitation Data'!H164))),DM170="No",ISNUMBER(OFFSET('Sanitation Data'!$H$12,0,10*ROW('Sanitation Data'!H164)))),CONCATENATE("[",ROUND(OFFSET('Sanitation Data'!$H$12,0,10*ROW('Sanitation Data'!H164)),0),"]"),IF(AND(ISNUMBER(OFFSET('Sanitation Data'!$H$12,0,10*ROW('Sanitation Data'!H164))),DM170="",ISNUMBER(OFFSET('Sanitation Data'!$H$12,0,10*ROW('Sanitation Data'!H164)))),OFFSET('Sanitation Data'!$H$12,0,10*ROW('Sanitation Data'!H164)),NA())))</f>
        <v>#N/A</v>
      </c>
      <c r="AY170" s="134" t="e">
        <f ca="1">+IF(AND(ISNUMBER(OFFSET('Sanitation Data'!$H$13,0,10*ROW('Sanitation Data'!H164))),DN170="Yes"),OFFSET('Sanitation Data'!$H$13,0,10*ROW('Sanitation Data'!H164)),IF(AND(ISNUMBER(OFFSET('Sanitation Data'!$H$13,0,10*ROW('Sanitation Data'!H164))),DN170="No",ISNUMBER(OFFSET('Sanitation Data'!$H$13,0,10*ROW('Sanitation Data'!H164)))),CONCATENATE("[",ROUND(OFFSET('Sanitation Data'!$H$13,0,10*ROW('Sanitation Data'!H164)),0),"]"),IF(AND(ISNUMBER(OFFSET('Sanitation Data'!$H$13,0,10*ROW('Sanitation Data'!H164))),DN170="",ISNUMBER(OFFSET('Sanitation Data'!$H$13,0,10*ROW('Sanitation Data'!H164)))),OFFSET('Sanitation Data'!$H$13,0,10*ROW('Sanitation Data'!H164)),NA())))</f>
        <v>#N/A</v>
      </c>
      <c r="AZ170" s="135" t="e">
        <f ca="1">+IF(AND(ISNUMBER(OFFSET('Hygiene Data'!$C$6,0,10*ROW('Hygiene Data'!C164))),DO170="Yes"),OFFSET('Hygiene Data'!$C$6,0,10*ROW('Hygiene Data'!C164)),IF(AND(ISNUMBER(OFFSET('Hygiene Data'!$C$6,0,10*ROW('Hygiene Data'!C164))),DO170="No",ISNUMBER(OFFSET('Hygiene Data'!$C$6,0,10*ROW('Hygiene Data'!C164)))),CONCATENATE("[",ROUND(OFFSET('Hygiene Data'!$C$6,0,10*ROW('Hygiene Data'!C164)),0),"]"),IF(AND(ISNUMBER(OFFSET('Hygiene Data'!$C$6,0,10*ROW('Hygiene Data'!C164))),DO170="",ISNUMBER(OFFSET('Hygiene Data'!$C$6,0,10*ROW('Hygiene Data'!C164)))),OFFSET('Hygiene Data'!$C$6,0,10*ROW('Hygiene Data'!C164)),NA())))</f>
        <v>#N/A</v>
      </c>
      <c r="BA170" s="135" t="e">
        <f ca="1">+IF(AND(ISNUMBER(OFFSET('Hygiene Data'!$C$8,0,10*ROW('Hygiene Data'!C164))),DP170="Yes"),OFFSET('Hygiene Data'!$C$8,0,10*ROW('Hygiene Data'!C164)),IF(AND(ISNUMBER(OFFSET('Hygiene Data'!$C$8,0,10*ROW('Hygiene Data'!C164))),DP170="No",ISNUMBER(OFFSET('Hygiene Data'!$C$8,0,10*ROW('Hygiene Data'!C164)))),CONCATENATE("[",ROUND(OFFSET('Hygiene Data'!$C$8,0,10*ROW('Hygiene Data'!C164)),0),"]"),IF(AND(ISNUMBER(OFFSET('Hygiene Data'!$C$8,0,10*ROW('Hygiene Data'!C164))),DP170="",ISNUMBER(OFFSET('Hygiene Data'!$C$8,0,10*ROW('Hygiene Data'!C164)))),OFFSET('Hygiene Data'!$C$8,0,10*ROW('Hygiene Data'!C164)),NA())))</f>
        <v>#N/A</v>
      </c>
      <c r="BB170" s="135" t="e">
        <f ca="1">+IF(AND(ISNUMBER(OFFSET('Hygiene Data'!$C$10,0,10*ROW('Hygiene Data'!C164))),DQ170="Yes"),OFFSET('Hygiene Data'!$C$10,0,10*ROW('Hygiene Data'!C164)),IF(AND(ISNUMBER(OFFSET('Hygiene Data'!$C$10,0,10*ROW('Hygiene Data'!C164))),DQ170="No",ISNUMBER(OFFSET('Hygiene Data'!$C$10,0,10*ROW('Hygiene Data'!C164)))),CONCATENATE("[",ROUND(OFFSET('Hygiene Data'!$C$10,0,10*ROW('Hygiene Data'!C164)),0),"]"),IF(AND(ISNUMBER(OFFSET('Hygiene Data'!$C$10,0,10*ROW('Hygiene Data'!C164))),DQ170="",ISNUMBER(OFFSET('Hygiene Data'!$C$10,0,10*ROW('Hygiene Data'!C164)))),OFFSET('Hygiene Data'!$C$10,0,10*ROW('Hygiene Data'!C164)),NA())))</f>
        <v>#N/A</v>
      </c>
      <c r="BC170" s="135" t="e">
        <f ca="1">+IF(AND(ISNUMBER(OFFSET('Hygiene Data'!$D$6,0,10*ROW('Hygiene Data'!D164))),DR170="Yes"),OFFSET('Hygiene Data'!$D$6,0,10*ROW('Hygiene Data'!D164)),IF(AND(ISNUMBER(OFFSET('Hygiene Data'!$D$6,0,10*ROW('Hygiene Data'!D164))),DR170="No",ISNUMBER(OFFSET('Hygiene Data'!$D$6,0,10*ROW('Hygiene Data'!D164)))),CONCATENATE("[",ROUND(OFFSET('Hygiene Data'!$D$6,0,10*ROW('Hygiene Data'!D164)),0),"]"),IF(AND(ISNUMBER(OFFSET('Hygiene Data'!$D$6,0,10*ROW('Hygiene Data'!D164))),DR170="",ISNUMBER(OFFSET('Hygiene Data'!$D$6,0,10*ROW('Hygiene Data'!D164)))),OFFSET('Hygiene Data'!$D$6,0,10*ROW('Hygiene Data'!D164)),NA())))</f>
        <v>#N/A</v>
      </c>
      <c r="BD170" s="135" t="e">
        <f ca="1">+IF(AND(ISNUMBER(OFFSET('Hygiene Data'!$D$8,0,10*ROW('Hygiene Data'!D164))),DS170="Yes"),OFFSET('Hygiene Data'!$D$8,0,10*ROW('Hygiene Data'!D164)),IF(AND(ISNUMBER(OFFSET('Hygiene Data'!$D$8,0,10*ROW('Hygiene Data'!D164))),DS170="No",ISNUMBER(OFFSET('Hygiene Data'!$D$8,0,10*ROW('Hygiene Data'!D164)))),CONCATENATE("[",ROUND(OFFSET('Hygiene Data'!$D$8,0,10*ROW('Hygiene Data'!D164)),0),"]"),IF(AND(ISNUMBER(OFFSET('Hygiene Data'!$D$8,0,10*ROW('Hygiene Data'!D164))),DS170="",ISNUMBER(OFFSET('Hygiene Data'!$D$8,0,10*ROW('Hygiene Data'!D164)))),OFFSET('Hygiene Data'!$D$8,0,10*ROW('Hygiene Data'!D164)),NA())))</f>
        <v>#N/A</v>
      </c>
      <c r="BE170" s="135" t="e">
        <f ca="1">+IF(AND(ISNUMBER(OFFSET('Hygiene Data'!$D$10,0,10*ROW('Hygiene Data'!D164))),DT170="Yes"),OFFSET('Hygiene Data'!$D$10,0,10*ROW('Hygiene Data'!D164)),IF(AND(ISNUMBER(OFFSET('Hygiene Data'!$D$10,0,10*ROW('Hygiene Data'!D164))),DT170="No",ISNUMBER(OFFSET('Hygiene Data'!$D$10,0,10*ROW('Hygiene Data'!D164)))),CONCATENATE("[",ROUND(OFFSET('Hygiene Data'!$D$10,0,10*ROW('Hygiene Data'!D164)),0),"]"),IF(AND(ISNUMBER(OFFSET('Hygiene Data'!$D$10,0,10*ROW('Hygiene Data'!D164))),DT170="",ISNUMBER(OFFSET('Hygiene Data'!$D$10,0,10*ROW('Hygiene Data'!D164)))),OFFSET('Hygiene Data'!$D$10,0,10*ROW('Hygiene Data'!D164)),NA())))</f>
        <v>#N/A</v>
      </c>
      <c r="BF170" s="135" t="e">
        <f ca="1">+IF(AND(ISNUMBER(OFFSET('Hygiene Data'!$E$6,0,10*ROW('Hygiene Data'!E164))),DU170="Yes"),OFFSET('Hygiene Data'!$E$6,0,10*ROW('Hygiene Data'!E164)),IF(AND(ISNUMBER(OFFSET('Hygiene Data'!$E$6,0,10*ROW('Hygiene Data'!E164))),DU170="No",ISNUMBER(OFFSET('Hygiene Data'!$E$6,0,10*ROW('Hygiene Data'!E164)))),CONCATENATE("[",ROUND(OFFSET('Hygiene Data'!$E$6,0,10*ROW('Hygiene Data'!E164)),0),"]"),IF(AND(ISNUMBER(OFFSET('Hygiene Data'!$E$6,0,10*ROW('Hygiene Data'!E164))),DU170="",ISNUMBER(OFFSET('Hygiene Data'!$E$6,0,10*ROW('Hygiene Data'!E164)))),OFFSET('Hygiene Data'!$E$6,0,10*ROW('Hygiene Data'!E164)),NA())))</f>
        <v>#N/A</v>
      </c>
      <c r="BG170" s="135" t="e">
        <f ca="1">+IF(AND(ISNUMBER(OFFSET('Hygiene Data'!$E$8,0,10*ROW('Hygiene Data'!E164))),DV170="Yes"),OFFSET('Hygiene Data'!$E$8,0,10*ROW('Hygiene Data'!E164)),IF(AND(ISNUMBER(OFFSET('Hygiene Data'!$E$8,0,10*ROW('Hygiene Data'!E164))),DV170="No",ISNUMBER(OFFSET('Hygiene Data'!$E$8,0,10*ROW('Hygiene Data'!E164)))),CONCATENATE("[",ROUND(OFFSET('Hygiene Data'!$E$8,0,10*ROW('Hygiene Data'!E164)),0),"]"),IF(AND(ISNUMBER(OFFSET('Hygiene Data'!$E$8,0,10*ROW('Hygiene Data'!E164))),DV170="",ISNUMBER(OFFSET('Hygiene Data'!$E$8,0,10*ROW('Hygiene Data'!E164)))),OFFSET('Hygiene Data'!$E$8,0,10*ROW('Hygiene Data'!E164)),NA())))</f>
        <v>#N/A</v>
      </c>
      <c r="BH170" s="135" t="e">
        <f ca="1">+IF(AND(ISNUMBER(OFFSET('Hygiene Data'!$E$10,0,10*ROW('Hygiene Data'!E164))),DW170="Yes"),OFFSET('Hygiene Data'!$E$10,0,10*ROW('Hygiene Data'!E164)),IF(AND(ISNUMBER(OFFSET('Hygiene Data'!$E$10,0,10*ROW('Hygiene Data'!E164))),DW170="No",ISNUMBER(OFFSET('Hygiene Data'!$E$10,0,10*ROW('Hygiene Data'!E164)))),CONCATENATE("[",ROUND(OFFSET('Hygiene Data'!$E$10,0,10*ROW('Hygiene Data'!E164)),0),"]"),IF(AND(ISNUMBER(OFFSET('Hygiene Data'!$E$10,0,10*ROW('Hygiene Data'!E164))),DW170="",ISNUMBER(OFFSET('Hygiene Data'!$E$10,0,10*ROW('Hygiene Data'!E164)))),OFFSET('Hygiene Data'!$E$10,0,10*ROW('Hygiene Data'!E164)),NA())))</f>
        <v>#N/A</v>
      </c>
      <c r="BI170" s="135" t="e">
        <f ca="1">+IF(AND(ISNUMBER(OFFSET('Hygiene Data'!$F$6,0,10*ROW('Hygiene Data'!F164))),DX170="Yes"),OFFSET('Hygiene Data'!$F$6,0,10*ROW('Hygiene Data'!F164)),IF(AND(ISNUMBER(OFFSET('Hygiene Data'!$F$6,0,10*ROW('Hygiene Data'!F164))),DX170="No",ISNUMBER(OFFSET('Hygiene Data'!$F$6,0,10*ROW('Hygiene Data'!F164)))),CONCATENATE("[",ROUND(OFFSET('Hygiene Data'!$F$6,0,10*ROW('Hygiene Data'!F164)),0),"]"),IF(AND(ISNUMBER(OFFSET('Hygiene Data'!$F$6,0,10*ROW('Hygiene Data'!F164))),DX170="",ISNUMBER(OFFSET('Hygiene Data'!$F$6,0,10*ROW('Hygiene Data'!F164)))),OFFSET('Hygiene Data'!$F$6,0,10*ROW('Hygiene Data'!F164)),NA())))</f>
        <v>#N/A</v>
      </c>
      <c r="BJ170" s="135" t="e">
        <f ca="1">+IF(AND(ISNUMBER(OFFSET('Hygiene Data'!$F$8,0,10*ROW('Hygiene Data'!F164))),DY170="Yes"),OFFSET('Hygiene Data'!$F$8,0,10*ROW('Hygiene Data'!F164)),IF(AND(ISNUMBER(OFFSET('Hygiene Data'!$F$8,0,10*ROW('Hygiene Data'!F164))),DY170="No",ISNUMBER(OFFSET('Hygiene Data'!$F$8,0,10*ROW('Hygiene Data'!F164)))),CONCATENATE("[",ROUND(OFFSET('Hygiene Data'!$F$8,0,10*ROW('Hygiene Data'!F164)),0),"]"),IF(AND(ISNUMBER(OFFSET('Hygiene Data'!$F$8,0,10*ROW('Hygiene Data'!F164))),DY170="",ISNUMBER(OFFSET('Hygiene Data'!$F$8,0,10*ROW('Hygiene Data'!F164)))),OFFSET('Hygiene Data'!$F$8,0,10*ROW('Hygiene Data'!F164)),NA())))</f>
        <v>#N/A</v>
      </c>
      <c r="BK170" s="135" t="e">
        <f ca="1">+IF(AND(ISNUMBER(OFFSET('Hygiene Data'!$F$10,0,10*ROW('Hygiene Data'!F164))),DZ170="Yes"),OFFSET('Hygiene Data'!$F$10,0,10*ROW('Hygiene Data'!F164)),IF(AND(ISNUMBER(OFFSET('Hygiene Data'!$F$10,0,10*ROW('Hygiene Data'!F164))),DZ170="No",ISNUMBER(OFFSET('Hygiene Data'!$F$10,0,10*ROW('Hygiene Data'!F164)))),CONCATENATE("[",ROUND(OFFSET('Hygiene Data'!$F$10,0,10*ROW('Hygiene Data'!F164)),0),"]"),IF(AND(ISNUMBER(OFFSET('Hygiene Data'!$F$10,0,10*ROW('Hygiene Data'!F164))),DZ170="",ISNUMBER(OFFSET('Hygiene Data'!$F$10,0,10*ROW('Hygiene Data'!F164)))),OFFSET('Hygiene Data'!$F$10,0,10*ROW('Hygiene Data'!F164)),NA())))</f>
        <v>#N/A</v>
      </c>
      <c r="BL170" s="135" t="e">
        <f ca="1">+IF(AND(ISNUMBER(OFFSET('Hygiene Data'!$G$6,0,10*ROW('Hygiene Data'!G164))),EA170="Yes"),OFFSET('Hygiene Data'!$G$6,0,10*ROW('Hygiene Data'!G164)),IF(AND(ISNUMBER(OFFSET('Hygiene Data'!$G$6,0,10*ROW('Hygiene Data'!G164))),EA170="No",ISNUMBER(OFFSET('Hygiene Data'!$G$6,0,10*ROW('Hygiene Data'!G164)))),CONCATENATE("[",ROUND(OFFSET('Hygiene Data'!$G$6,0,10*ROW('Hygiene Data'!G164)),0),"]"),IF(AND(ISNUMBER(OFFSET('Hygiene Data'!$G$6,0,10*ROW('Hygiene Data'!G164))),EA170="",ISNUMBER(OFFSET('Hygiene Data'!$G$6,0,10*ROW('Hygiene Data'!G164)))),OFFSET('Hygiene Data'!$G$6,0,10*ROW('Hygiene Data'!G164)),NA())))</f>
        <v>#N/A</v>
      </c>
      <c r="BM170" s="135" t="e">
        <f ca="1">+IF(AND(ISNUMBER(OFFSET('Hygiene Data'!$G$8,0,10*ROW('Hygiene Data'!G164))),EB170="Yes"),OFFSET('Hygiene Data'!$G$8,0,10*ROW('Hygiene Data'!G164)),IF(AND(ISNUMBER(OFFSET('Hygiene Data'!$G$8,0,10*ROW('Hygiene Data'!G164))),EB170="No",ISNUMBER(OFFSET('Hygiene Data'!$G$8,0,10*ROW('Hygiene Data'!G164)))),CONCATENATE("[",ROUND(OFFSET('Hygiene Data'!$G$8,0,10*ROW('Hygiene Data'!G164)),0),"]"),IF(AND(ISNUMBER(OFFSET('Hygiene Data'!$G$8,0,10*ROW('Hygiene Data'!G164))),EB170="",ISNUMBER(OFFSET('Hygiene Data'!$G$8,0,10*ROW('Hygiene Data'!G164)))),OFFSET('Hygiene Data'!$G$8,0,10*ROW('Hygiene Data'!G164)),NA())))</f>
        <v>#N/A</v>
      </c>
      <c r="BN170" s="135" t="e">
        <f ca="1">+IF(AND(ISNUMBER(OFFSET('Hygiene Data'!$G$10,0,10*ROW('Hygiene Data'!G164))),EC170="Yes"),OFFSET('Hygiene Data'!$G$10,0,10*ROW('Hygiene Data'!G164)),IF(AND(ISNUMBER(OFFSET('Hygiene Data'!$G$10,0,10*ROW('Hygiene Data'!G164))),EC170="No",ISNUMBER(OFFSET('Hygiene Data'!$G$10,0,10*ROW('Hygiene Data'!G164)))),CONCATENATE("[",ROUND(OFFSET('Hygiene Data'!$G$10,0,10*ROW('Hygiene Data'!G164)),0),"]"),IF(AND(ISNUMBER(OFFSET('Hygiene Data'!$G$10,0,10*ROW('Hygiene Data'!G164))),EC170="",ISNUMBER(OFFSET('Hygiene Data'!$G$10,0,10*ROW('Hygiene Data'!G164)))),OFFSET('Hygiene Data'!$G$10,0,10*ROW('Hygiene Data'!G164)),NA())))</f>
        <v>#N/A</v>
      </c>
      <c r="BO170" s="135" t="e">
        <f ca="1">+IF(AND(ISNUMBER(OFFSET('Hygiene Data'!$H$6,0,10*ROW('Hygiene Data'!H164))),ED170="Yes"),OFFSET('Hygiene Data'!$H$6,0,10*ROW('Hygiene Data'!H164)),IF(AND(ISNUMBER(OFFSET('Hygiene Data'!$H$6,0,10*ROW('Hygiene Data'!H164))),ED170="No",ISNUMBER(OFFSET('Hygiene Data'!$H$6,0,10*ROW('Hygiene Data'!H164)))),CONCATENATE("[",ROUND(OFFSET('Hygiene Data'!$H$6,0,10*ROW('Hygiene Data'!H164)),0),"]"),IF(AND(ISNUMBER(OFFSET('Hygiene Data'!$H$6,0,10*ROW('Hygiene Data'!H164))),ED170="",ISNUMBER(OFFSET('Hygiene Data'!$H$6,0,10*ROW('Hygiene Data'!H164)))),OFFSET('Hygiene Data'!$H$6,0,10*ROW('Hygiene Data'!H164)),NA())))</f>
        <v>#N/A</v>
      </c>
      <c r="BP170" s="135" t="e">
        <f ca="1">+IF(AND(ISNUMBER(OFFSET('Hygiene Data'!$H$8,0,10*ROW('Hygiene Data'!H164))),EE170="Yes"),OFFSET('Hygiene Data'!$H$8,0,10*ROW('Hygiene Data'!H164)),IF(AND(ISNUMBER(OFFSET('Hygiene Data'!$H$8,0,10*ROW('Hygiene Data'!H164))),EE170="No",ISNUMBER(OFFSET('Hygiene Data'!$H$8,0,10*ROW('Hygiene Data'!H164)))),CONCATENATE("[",ROUND(OFFSET('Hygiene Data'!$H$8,0,10*ROW('Hygiene Data'!H164)),0),"]"),IF(AND(ISNUMBER(OFFSET('Hygiene Data'!$H$8,0,10*ROW('Hygiene Data'!H164))),EE170="",ISNUMBER(OFFSET('Hygiene Data'!$H$8,0,10*ROW('Hygiene Data'!H164)))),OFFSET('Hygiene Data'!$H$8,0,10*ROW('Hygiene Data'!H164)),NA())))</f>
        <v>#N/A</v>
      </c>
      <c r="BQ170" s="135" t="e">
        <f ca="1">+IF(AND(ISNUMBER(OFFSET('Hygiene Data'!$H$10,0,10*ROW('Hygiene Data'!H164))),EF170="Yes"),OFFSET('Hygiene Data'!$H$10,0,10*ROW('Hygiene Data'!H164)),IF(AND(ISNUMBER(OFFSET('Hygiene Data'!$H$10,0,10*ROW('Hygiene Data'!H164))),EF170="No",ISNUMBER(OFFSET('Hygiene Data'!$H$10,0,10*ROW('Hygiene Data'!H164)))),CONCATENATE("[",ROUND(OFFSET('Hygiene Data'!$H$10,0,10*ROW('Hygiene Data'!H164)),0),"]"),IF(AND(ISNUMBER(OFFSET('Hygiene Data'!$H$10,0,10*ROW('Hygiene Data'!H164))),EF170="",ISNUMBER(OFFSET('Hygiene Data'!$H$10,0,10*ROW('Hygiene Data'!H164)))),OFFSET('Hygiene Data'!$H$10,0,10*ROW('Hygiene Data'!H164)),NA())))</f>
        <v>#N/A</v>
      </c>
      <c r="BS170" s="34" t="str">
        <f ca="1">+IF(OFFSET('Water Data'!$C$28,0,10*ROW('Water Data'!C164))="","",OFFSET('Water Data'!$C$28,0,10*ROW('Water Data'!C164)))</f>
        <v/>
      </c>
      <c r="BT170" s="34" t="str">
        <f ca="1">+IF(OFFSET('Water Data'!$C$29,0,10*ROW('Water Data'!C164))="","",OFFSET('Water Data'!$C$29,0,10*ROW('Water Data'!C164)))</f>
        <v/>
      </c>
      <c r="BU170" s="34" t="str">
        <f ca="1">+IF(OFFSET('Water Data'!$C$30,0,10*ROW('Water Data'!C164))="","",OFFSET('Water Data'!$C$30,0,10*ROW('Water Data'!C164)))</f>
        <v/>
      </c>
      <c r="BV170" s="34" t="str">
        <f ca="1">+IF(OFFSET('Water Data'!$D$28,0,10*ROW('Water Data'!D164))="","",OFFSET('Water Data'!$D$28,0,10*ROW('Water Data'!D164)))</f>
        <v/>
      </c>
      <c r="BW170" s="34" t="str">
        <f ca="1">+IF(OFFSET('Water Data'!$D$29,0,10*ROW('Water Data'!D164))="","",OFFSET('Water Data'!$D$29,0,10*ROW('Water Data'!D164)))</f>
        <v/>
      </c>
      <c r="BX170" s="34" t="str">
        <f ca="1">+IF(OFFSET('Water Data'!$D$30,0,10*ROW('Water Data'!D164))="","",OFFSET('Water Data'!$D$30,0,10*ROW('Water Data'!D164)))</f>
        <v/>
      </c>
      <c r="BY170" s="34" t="str">
        <f ca="1">+IF(OFFSET('Water Data'!$E$28,0,10*ROW('Water Data'!E164))="","",OFFSET('Water Data'!$E$28,0,10*ROW('Water Data'!E164)))</f>
        <v/>
      </c>
      <c r="BZ170" s="34" t="str">
        <f ca="1">+IF(OFFSET('Water Data'!$E$29,0,10*ROW('Water Data'!E164))="","",OFFSET('Water Data'!$E$29,0,10*ROW('Water Data'!E164)))</f>
        <v/>
      </c>
      <c r="CA170" s="34" t="str">
        <f ca="1">+IF(OFFSET('Water Data'!$E$30,0,10*ROW('Water Data'!E164))="","",OFFSET('Water Data'!$E$30,0,10*ROW('Water Data'!E164)))</f>
        <v/>
      </c>
      <c r="CB170" s="34" t="str">
        <f ca="1">+IF(OFFSET('Water Data'!$F$28,0,10*ROW('Water Data'!F164))="","",OFFSET('Water Data'!$F$28,0,10*ROW('Water Data'!F164)))</f>
        <v/>
      </c>
      <c r="CC170" s="34" t="str">
        <f ca="1">+IF(OFFSET('Water Data'!$F$29,0,10*ROW('Water Data'!F164))="","",OFFSET('Water Data'!$F$29,0,10*ROW('Water Data'!F164)))</f>
        <v/>
      </c>
      <c r="CD170" s="34" t="str">
        <f ca="1">+IF(OFFSET('Water Data'!$F$30,0,10*ROW('Water Data'!F164))="","",OFFSET('Water Data'!$F$30,0,10*ROW('Water Data'!F164)))</f>
        <v/>
      </c>
      <c r="CE170" s="34" t="str">
        <f ca="1">+IF(OFFSET('Water Data'!$G$28,0,10*ROW('Water Data'!G164))="","",OFFSET('Water Data'!$G$28,0,10*ROW('Water Data'!G164)))</f>
        <v/>
      </c>
      <c r="CF170" s="34" t="str">
        <f ca="1">+IF(OFFSET('Water Data'!$G$29,0,10*ROW('Water Data'!G164))="","",OFFSET('Water Data'!$G$29,0,10*ROW('Water Data'!G164)))</f>
        <v/>
      </c>
      <c r="CG170" s="34" t="str">
        <f ca="1">+IF(OFFSET('Water Data'!$G$30,0,10*ROW('Water Data'!G164))="","",OFFSET('Water Data'!$G$30,0,10*ROW('Water Data'!G164)))</f>
        <v/>
      </c>
      <c r="CH170" s="34" t="str">
        <f ca="1">+IF(OFFSET('Water Data'!$H$28,0,10*ROW('Water Data'!H164))="","",OFFSET('Water Data'!$H$28,0,10*ROW('Water Data'!H164)))</f>
        <v/>
      </c>
      <c r="CI170" s="34" t="str">
        <f ca="1">+IF(OFFSET('Water Data'!$H$29,0,10*ROW('Water Data'!H164))="","",OFFSET('Water Data'!$H$29,0,10*ROW('Water Data'!H164)))</f>
        <v/>
      </c>
      <c r="CJ170" s="34" t="str">
        <f ca="1">+IF(OFFSET('Water Data'!$H$30,0,10*ROW('Water Data'!H164))="","",OFFSET('Water Data'!$H$30,0,10*ROW('Water Data'!H164)))</f>
        <v/>
      </c>
      <c r="CK170" s="34" t="str">
        <f ca="1">+IF(OFFSET('Sanitation Data'!$C$29,0,10*ROW('Sanitation Data'!C164))="","",OFFSET('Sanitation Data'!$C$29,0,10*ROW('Sanitation Data'!C164)))</f>
        <v/>
      </c>
      <c r="CL170" s="34" t="str">
        <f ca="1">+IF(OFFSET('Sanitation Data'!$C$30,0,10*ROW('Sanitation Data'!C164))="","",OFFSET('Sanitation Data'!$C$30,0,10*ROW('Sanitation Data'!C164)))</f>
        <v/>
      </c>
      <c r="CM170" s="34" t="str">
        <f ca="1">+IF(OFFSET('Sanitation Data'!$C$31,0,10*ROW('Sanitation Data'!C164))="","",OFFSET('Sanitation Data'!$C$31,0,10*ROW('Sanitation Data'!C164)))</f>
        <v/>
      </c>
      <c r="CN170" s="34" t="str">
        <f ca="1">+IF(OFFSET('Sanitation Data'!$C$32,0,10*ROW('Sanitation Data'!C164))="","",OFFSET('Sanitation Data'!$C$32,0,10*ROW('Sanitation Data'!C164)))</f>
        <v/>
      </c>
      <c r="CO170" s="34" t="str">
        <f ca="1">+IF(OFFSET('Sanitation Data'!$C$33,0,10*ROW('Sanitation Data'!C164))="","",OFFSET('Sanitation Data'!$C$33,0,10*ROW('Sanitation Data'!C164)))</f>
        <v/>
      </c>
      <c r="CP170" s="34" t="str">
        <f ca="1">+IF(OFFSET('Sanitation Data'!$D$29,0,10*ROW('Sanitation Data'!D164))="","",OFFSET('Sanitation Data'!$D$29,0,10*ROW('Sanitation Data'!D164)))</f>
        <v/>
      </c>
      <c r="CQ170" s="34" t="str">
        <f ca="1">+IF(OFFSET('Sanitation Data'!$D$30,0,10*ROW('Sanitation Data'!D164))="","",OFFSET('Sanitation Data'!$D$30,0,10*ROW('Sanitation Data'!D164)))</f>
        <v/>
      </c>
      <c r="CR170" s="34" t="str">
        <f ca="1">+IF(OFFSET('Sanitation Data'!$D$31,0,10*ROW('Sanitation Data'!D164))="","",OFFSET('Sanitation Data'!$D$31,0,10*ROW('Sanitation Data'!D164)))</f>
        <v/>
      </c>
      <c r="CS170" s="34" t="str">
        <f ca="1">+IF(OFFSET('Sanitation Data'!$D$32,0,10*ROW('Sanitation Data'!D164))="","",OFFSET('Sanitation Data'!$D$32,0,10*ROW('Sanitation Data'!D164)))</f>
        <v/>
      </c>
      <c r="CT170" s="34" t="str">
        <f ca="1">+IF(OFFSET('Sanitation Data'!$D$33,0,10*ROW('Sanitation Data'!D164))="","",OFFSET('Sanitation Data'!$D$33,0,10*ROW('Sanitation Data'!D164)))</f>
        <v/>
      </c>
      <c r="CU170" s="34" t="str">
        <f ca="1">+IF(OFFSET('Sanitation Data'!$E$29,0,10*ROW('Sanitation Data'!E164))="","",OFFSET('Sanitation Data'!$E$29,0,10*ROW('Sanitation Data'!E164)))</f>
        <v/>
      </c>
      <c r="CV170" s="34" t="str">
        <f ca="1">+IF(OFFSET('Sanitation Data'!$E$30,0,10*ROW('Sanitation Data'!E164))="","",OFFSET('Sanitation Data'!$E$30,0,10*ROW('Sanitation Data'!E164)))</f>
        <v/>
      </c>
      <c r="CW170" s="34" t="str">
        <f ca="1">+IF(OFFSET('Sanitation Data'!$E$31,0,10*ROW('Sanitation Data'!E164))="","",OFFSET('Sanitation Data'!$E$31,0,10*ROW('Sanitation Data'!E164)))</f>
        <v/>
      </c>
      <c r="CX170" s="34" t="str">
        <f ca="1">+IF(OFFSET('Sanitation Data'!$E$32,0,10*ROW('Sanitation Data'!E164))="","",OFFSET('Sanitation Data'!$E$32,0,10*ROW('Sanitation Data'!E164)))</f>
        <v/>
      </c>
      <c r="CY170" s="34" t="str">
        <f ca="1">+IF(OFFSET('Sanitation Data'!$E$33,0,10*ROW('Sanitation Data'!E164))="","",OFFSET('Sanitation Data'!$E$33,0,10*ROW('Sanitation Data'!E164)))</f>
        <v/>
      </c>
      <c r="CZ170" s="34" t="str">
        <f ca="1">+IF(OFFSET('Sanitation Data'!$F$29,0,10*ROW('Sanitation Data'!F164))="","",OFFSET('Sanitation Data'!$F$29,0,10*ROW('Sanitation Data'!F164)))</f>
        <v/>
      </c>
      <c r="DA170" s="34" t="str">
        <f ca="1">+IF(OFFSET('Sanitation Data'!$F$30,0,10*ROW('Sanitation Data'!F164))="","",OFFSET('Sanitation Data'!$F$30,0,10*ROW('Sanitation Data'!F164)))</f>
        <v/>
      </c>
      <c r="DB170" s="34" t="str">
        <f ca="1">+IF(OFFSET('Sanitation Data'!$F$31,0,10*ROW('Sanitation Data'!F164))="","",OFFSET('Sanitation Data'!$F$31,0,10*ROW('Sanitation Data'!F164)))</f>
        <v/>
      </c>
      <c r="DC170" s="34" t="str">
        <f ca="1">+IF(OFFSET('Sanitation Data'!$F$32,0,10*ROW('Sanitation Data'!F164))="","",OFFSET('Sanitation Data'!$F$32,0,10*ROW('Sanitation Data'!F164)))</f>
        <v/>
      </c>
      <c r="DD170" s="34" t="str">
        <f ca="1">+IF(OFFSET('Sanitation Data'!$F$33,0,10*ROW('Sanitation Data'!F164))="","",OFFSET('Sanitation Data'!$F$33,0,10*ROW('Sanitation Data'!F164)))</f>
        <v/>
      </c>
      <c r="DE170" s="34" t="str">
        <f ca="1">+IF(OFFSET('Sanitation Data'!$G$29,0,10*ROW('Sanitation Data'!G164))="","",OFFSET('Sanitation Data'!$G$29,0,10*ROW('Sanitation Data'!G164)))</f>
        <v/>
      </c>
      <c r="DF170" s="34" t="str">
        <f ca="1">+IF(OFFSET('Sanitation Data'!$G$30,0,10*ROW('Sanitation Data'!G164))="","",OFFSET('Sanitation Data'!$G$30,0,10*ROW('Sanitation Data'!G164)))</f>
        <v/>
      </c>
      <c r="DG170" s="34" t="str">
        <f ca="1">+IF(OFFSET('Sanitation Data'!$G$31,0,10*ROW('Sanitation Data'!G164))="","",OFFSET('Sanitation Data'!$G$31,0,10*ROW('Sanitation Data'!G164)))</f>
        <v/>
      </c>
      <c r="DH170" s="34" t="str">
        <f ca="1">+IF(OFFSET('Sanitation Data'!$G$32,0,10*ROW('Sanitation Data'!G164))="","",OFFSET('Sanitation Data'!$G$32,0,10*ROW('Sanitation Data'!G164)))</f>
        <v/>
      </c>
      <c r="DI170" s="34" t="str">
        <f ca="1">+IF(OFFSET('Sanitation Data'!$G$33,0,10*ROW('Sanitation Data'!G164))="","",OFFSET('Sanitation Data'!$G$33,0,10*ROW('Sanitation Data'!G164)))</f>
        <v/>
      </c>
      <c r="DJ170" s="34" t="str">
        <f ca="1">+IF(OFFSET('Sanitation Data'!$H$29,0,10*ROW('Sanitation Data'!H164))="","",OFFSET('Sanitation Data'!$H$29,0,10*ROW('Sanitation Data'!H164)))</f>
        <v/>
      </c>
      <c r="DK170" s="34" t="str">
        <f ca="1">+IF(OFFSET('Sanitation Data'!$H$30,0,10*ROW('Sanitation Data'!H164))="","",OFFSET('Sanitation Data'!$H$30,0,10*ROW('Sanitation Data'!H164)))</f>
        <v/>
      </c>
      <c r="DL170" s="34" t="str">
        <f ca="1">+IF(OFFSET('Sanitation Data'!$H$31,0,10*ROW('Sanitation Data'!H164))="","",OFFSET('Sanitation Data'!$H$31,0,10*ROW('Sanitation Data'!H164)))</f>
        <v/>
      </c>
      <c r="DM170" s="34" t="str">
        <f ca="1">+IF(OFFSET('Sanitation Data'!$H$32,0,10*ROW('Sanitation Data'!H164))="","",OFFSET('Sanitation Data'!$H$32,0,10*ROW('Sanitation Data'!H164)))</f>
        <v/>
      </c>
      <c r="DN170" s="34" t="str">
        <f ca="1">+IF(OFFSET('Sanitation Data'!$H$33,0,10*ROW('Sanitation Data'!H164))="","",OFFSET('Sanitation Data'!$H$33,0,10*ROW('Sanitation Data'!H164)))</f>
        <v/>
      </c>
      <c r="DO170" s="34" t="str">
        <f ca="1">+IF(OFFSET('Hygiene Data'!$C$12,0,10*ROW('Hygiene Data'!C164))="","",OFFSET('Hygiene Data'!$C$12,0,10*ROW('Hygiene Data'!C164)))</f>
        <v/>
      </c>
      <c r="DP170" s="34" t="str">
        <f ca="1">+IF(OFFSET('Hygiene Data'!$C$13,0,10*ROW('Hygiene Data'!C164))="","",OFFSET('Hygiene Data'!$C$13,0,10*ROW('Hygiene Data'!C164)))</f>
        <v/>
      </c>
      <c r="DQ170" s="34" t="str">
        <f ca="1">+IF(OFFSET('Hygiene Data'!$C$14,0,10*ROW('Hygiene Data'!C164))="","",OFFSET('Hygiene Data'!$C$14,0,10*ROW('Hygiene Data'!C164)))</f>
        <v/>
      </c>
      <c r="DR170" s="34" t="str">
        <f ca="1">+IF(OFFSET('Hygiene Data'!$D$12,0,10*ROW('Hygiene Data'!D164))="","",OFFSET('Hygiene Data'!$D$12,0,10*ROW('Hygiene Data'!D164)))</f>
        <v/>
      </c>
      <c r="DS170" s="34" t="str">
        <f ca="1">+IF(OFFSET('Hygiene Data'!$D$13,0,10*ROW('Hygiene Data'!D164))="","",OFFSET('Hygiene Data'!$D$13,0,10*ROW('Hygiene Data'!D164)))</f>
        <v/>
      </c>
      <c r="DT170" s="34" t="str">
        <f ca="1">+IF(OFFSET('Hygiene Data'!$D$14,0,10*ROW('Hygiene Data'!D164))="","",OFFSET('Hygiene Data'!$D$14,0,10*ROW('Hygiene Data'!D164)))</f>
        <v/>
      </c>
      <c r="DU170" s="34" t="str">
        <f ca="1">+IF(OFFSET('Hygiene Data'!$E$12,0,10*ROW('Hygiene Data'!E164))="","",OFFSET('Hygiene Data'!$E$12,0,10*ROW('Hygiene Data'!E164)))</f>
        <v/>
      </c>
      <c r="DV170" s="34" t="str">
        <f ca="1">+IF(OFFSET('Hygiene Data'!$E$13,0,10*ROW('Hygiene Data'!E164))="","",OFFSET('Hygiene Data'!$E$13,0,10*ROW('Hygiene Data'!E164)))</f>
        <v/>
      </c>
      <c r="DW170" s="34" t="str">
        <f ca="1">+IF(OFFSET('Hygiene Data'!$E$14,0,10*ROW('Hygiene Data'!E164))="","",OFFSET('Hygiene Data'!$E$14,0,10*ROW('Hygiene Data'!E164)))</f>
        <v/>
      </c>
      <c r="DX170" s="34" t="str">
        <f ca="1">+IF(OFFSET('Hygiene Data'!$F$12,0,10*ROW('Hygiene Data'!F164))="","",OFFSET('Hygiene Data'!$F$12,0,10*ROW('Hygiene Data'!F164)))</f>
        <v/>
      </c>
      <c r="DY170" s="34" t="str">
        <f ca="1">+IF(OFFSET('Hygiene Data'!$F$13,0,10*ROW('Hygiene Data'!F164))="","",OFFSET('Hygiene Data'!$F$13,0,10*ROW('Hygiene Data'!F164)))</f>
        <v/>
      </c>
      <c r="DZ170" s="34" t="str">
        <f ca="1">+IF(OFFSET('Hygiene Data'!$F$14,0,10*ROW('Hygiene Data'!F164))="","",OFFSET('Hygiene Data'!$F$14,0,10*ROW('Hygiene Data'!F164)))</f>
        <v/>
      </c>
      <c r="EA170" s="34" t="str">
        <f ca="1">+IF(OFFSET('Hygiene Data'!$G$12,0,10*ROW('Hygiene Data'!G164))="","",OFFSET('Hygiene Data'!$G$12,0,10*ROW('Hygiene Data'!G164)))</f>
        <v/>
      </c>
      <c r="EB170" s="34" t="str">
        <f ca="1">+IF(OFFSET('Hygiene Data'!$G$13,0,10*ROW('Hygiene Data'!G164))="","",OFFSET('Hygiene Data'!$G$13,0,10*ROW('Hygiene Data'!G164)))</f>
        <v/>
      </c>
      <c r="EC170" s="34" t="str">
        <f ca="1">+IF(OFFSET('Hygiene Data'!$G$14,0,10*ROW('Hygiene Data'!G164))="","",OFFSET('Hygiene Data'!$G$14,0,10*ROW('Hygiene Data'!G164)))</f>
        <v/>
      </c>
      <c r="ED170" s="34" t="str">
        <f ca="1">+IF(OFFSET('Hygiene Data'!$H$12,0,10*ROW('Hygiene Data'!H164))="","",OFFSET('Hygiene Data'!$H$12,0,10*ROW('Hygiene Data'!H164)))</f>
        <v/>
      </c>
      <c r="EE170" s="34" t="str">
        <f ca="1">+IF(OFFSET('Hygiene Data'!$H$13,0,10*ROW('Hygiene Data'!H164))="","",OFFSET('Hygiene Data'!$H$13,0,10*ROW('Hygiene Data'!H164)))</f>
        <v/>
      </c>
      <c r="EF170" s="34" t="str">
        <f ca="1">+IF(OFFSET('Hygiene Data'!$H$14,0,10*ROW('Hygiene Data'!H164))="","",OFFSET('Hygiene Data'!$H$14,0,10*ROW('Hygiene Data'!H164)))</f>
        <v/>
      </c>
    </row>
    <row r="171" spans="1:136" x14ac:dyDescent="0.2">
      <c r="A171" s="50" t="str">
        <f ca="1">+IF(OFFSET('Water Data'!$B$1,0,10*ROW('Water Data'!B168))="","",OFFSET('Water Data'!$B$1,0,10*ROW('Water Data'!B168)))</f>
        <v/>
      </c>
      <c r="B171" s="50" t="str">
        <f ca="1">+IF(OFFSET('Water Data'!$A$3,0,10*ROW('Water Data'!A168))="","",OFFSET('Water Data'!$A$3,0,10*ROW('Water Data'!A168)))</f>
        <v/>
      </c>
      <c r="C171" s="50" t="str">
        <f ca="1">+IF(OFFSET('Water Data'!$C$3,0,10*ROW('Water Data'!C168))="","",OFFSET('Water Data'!$C$3,0,10*ROW('Water Data'!C168)))</f>
        <v/>
      </c>
      <c r="D171" s="133" t="e">
        <f ca="1">+IF(AND(ISNUMBER(OFFSET('Water Data'!$C$5,0,10*ROW('Water Data'!C165))),BS171="Yes"),100-OFFSET('Water Data'!$C$5,0,10*ROW('Water Data'!C165)),IF(AND(ISNUMBER(OFFSET('Water Data'!$C$5,0,10*ROW('Water Data'!C165))),BS171="No",ISNUMBER(OFFSET('Water Data'!$C$5,0,10*ROW('Water Data'!C165)))),CONCATENATE("[",ROUND(100-OFFSET('Water Data'!$C$5,0,10*ROW('Water Data'!C165)),0),"]"),IF(AND(ISNUMBER(OFFSET('Water Data'!$C$5,0,10*ROW('Water Data'!C165))),BS171="",ISNUMBER(OFFSET('Water Data'!$C$5,0,10*ROW('Water Data'!C165)))),100-OFFSET('Water Data'!$C$5,0,10*ROW('Water Data'!C165)),NA())))</f>
        <v>#N/A</v>
      </c>
      <c r="E171" s="133" t="e">
        <f ca="1">+IF(AND(ISNUMBER(OFFSET('Water Data'!$C$7,0,10*ROW('Water Data'!D165))),BT171="Yes"),OFFSET('Water Data'!$C$7,0,10*ROW('Water Data'!C165)),IF(AND(ISNUMBER(OFFSET('Water Data'!$C$7,0,10*ROW('Water Data'!C165))),BT171="No",ISNUMBER(OFFSET('Water Data'!$C$7,0,10*ROW('Water Data'!C165)))),CONCATENATE("[",ROUND(OFFSET('Water Data'!$C$7,0,10*ROW('Water Data'!C165)),0),"]"),IF(AND(ISNUMBER(OFFSET('Water Data'!$C$7,0,10*ROW('Water Data'!C165))),BT171="",ISNUMBER(OFFSET('Water Data'!$C$7,0,10*ROW('Water Data'!C165)))),OFFSET('Water Data'!$C$7,0,10*ROW('Water Data'!C165)),NA())))</f>
        <v>#N/A</v>
      </c>
      <c r="F171" s="133" t="e">
        <f ca="1">+IF(AND(ISNUMBER(OFFSET('Water Data'!$C$10,0,10*ROW('Water Data'!C165))),BU171="Yes"),OFFSET('Water Data'!$C$10,0,10*ROW('Water Data'!C165)),IF(AND(ISNUMBER(OFFSET('Water Data'!$C$10,0,10*ROW('Water Data'!C165))),BU171="No",ISNUMBER(OFFSET('Water Data'!$C$10,0,10*ROW('Water Data'!C165)))),CONCATENATE("[",ROUND(OFFSET('Water Data'!$C$10,0,10*ROW('Water Data'!C165)),0),"]"),IF(AND(ISNUMBER(OFFSET('Water Data'!$C$10,0,10*ROW('Water Data'!C165))),BU171="",ISNUMBER(OFFSET('Water Data'!$C$10,0,10*ROW('Water Data'!C165)))),OFFSET('Water Data'!$C$10,0,10*ROW('Water Data'!C165)),NA())))</f>
        <v>#N/A</v>
      </c>
      <c r="G171" s="133" t="e">
        <f ca="1">+IF(AND(ISNUMBER(OFFSET('Water Data'!$D$5,0,10*ROW('Water Data'!D165))),BV171="Yes"),100-OFFSET('Water Data'!$D$5,0,10*ROW('Water Data'!D165)),IF(AND(ISNUMBER(OFFSET('Water Data'!$D$5,0,10*ROW('Water Data'!D165))),BV171="No",ISNUMBER(OFFSET('Water Data'!$D$5,0,10*ROW('Water Data'!D165)))),CONCATENATE("[",ROUND(100-OFFSET('Water Data'!$D$5,0,10*ROW('Water Data'!D165)),0),"]"),IF(AND(ISNUMBER(OFFSET('Water Data'!$D$5,0,10*ROW('Water Data'!D165))),BV171="",ISNUMBER(OFFSET('Water Data'!$D$5,0,10*ROW('Water Data'!D165)))),100-OFFSET('Water Data'!$D$5,0,10*ROW('Water Data'!D165)),NA())))</f>
        <v>#N/A</v>
      </c>
      <c r="H171" s="133" t="e">
        <f ca="1">+IF(AND(ISNUMBER(OFFSET('Water Data'!$D$7,0,10*ROW('Water Data'!D165))),BW171="Yes"),OFFSET('Water Data'!$D$7,0,10*ROW('Water Data'!D165)),IF(AND(ISNUMBER(OFFSET('Water Data'!$D$7,0,10*ROW('Water Data'!D165))),BW171="No",ISNUMBER(OFFSET('Water Data'!$D$7,0,10*ROW('Water Data'!D165)))),CONCATENATE("[",ROUND(OFFSET('Water Data'!$C$7,0,10*ROW('Water Data'!D165)),0),"]"),IF(AND(ISNUMBER(OFFSET('Water Data'!$D$7,0,10*ROW('Water Data'!D165))),BW171="",ISNUMBER(OFFSET('Water Data'!$D$7,0,10*ROW('Water Data'!D165)))),OFFSET('Water Data'!$D$7,0,10*ROW('Water Data'!D165)),NA())))</f>
        <v>#N/A</v>
      </c>
      <c r="I171" s="133" t="e">
        <f ca="1">+IF(AND(ISNUMBER(OFFSET('Water Data'!$D$10,0,10*ROW('Water Data'!D165))),BX171="Yes"),OFFSET('Water Data'!$D$10,0,10*ROW('Water Data'!D165)),IF(AND(ISNUMBER(OFFSET('Water Data'!$D$10,0,10*ROW('Water Data'!D165))),BX171="No",ISNUMBER(OFFSET('Water Data'!$D$10,0,10*ROW('Water Data'!D165)))),CONCATENATE("[",ROUND(OFFSET('Water Data'!$D$10,0,10*ROW('Water Data'!D165)),0),"]"),IF(AND(ISNUMBER(OFFSET('Water Data'!$D$10,0,10*ROW('Water Data'!D165))),BX171="",ISNUMBER(OFFSET('Water Data'!$D$10,0,10*ROW('Water Data'!D165)))),OFFSET('Water Data'!$D$10,0,10*ROW('Water Data'!D165)),NA())))</f>
        <v>#N/A</v>
      </c>
      <c r="J171" s="133" t="e">
        <f ca="1">+IF(AND(ISNUMBER(OFFSET('Water Data'!$E$5,0,10*ROW('Water Data'!E165))),BY171="Yes"),100-OFFSET('Water Data'!$E$5,0,10*ROW('Water Data'!E165)),IF(AND(ISNUMBER(OFFSET('Water Data'!$E$5,0,10*ROW('Water Data'!E165))),BY171="No",ISNUMBER(OFFSET('Water Data'!$E$5,0,10*ROW('Water Data'!E165)))),CONCATENATE("[",ROUND(100-OFFSET('Water Data'!$E$5,0,10*ROW('Water Data'!E165)),0),"]"),IF(AND(ISNUMBER(OFFSET('Water Data'!$E$5,0,10*ROW('Water Data'!E165))),BY171="",ISNUMBER(OFFSET('Water Data'!$E$5,0,10*ROW('Water Data'!E165)))),100-OFFSET('Water Data'!$E$5,0,10*ROW('Water Data'!E165)),NA())))</f>
        <v>#N/A</v>
      </c>
      <c r="K171" s="133" t="e">
        <f ca="1">+IF(AND(ISNUMBER(OFFSET('Water Data'!$E$7,0,10*ROW('Water Data'!E165))),BZ171="Yes"),OFFSET('Water Data'!$E$7,0,10*ROW('Water Data'!E165)),IF(AND(ISNUMBER(OFFSET('Water Data'!$E$7,0,10*ROW('Water Data'!E165))),BZ171="No",ISNUMBER(OFFSET('Water Data'!$E$7,0,10*ROW('Water Data'!E165)))),CONCATENATE("[",ROUND(OFFSET('Water Data'!$E$7,0,10*ROW('Water Data'!E165)),0),"]"),IF(AND(ISNUMBER(OFFSET('Water Data'!$E$7,0,10*ROW('Water Data'!E165))),BZ171="",ISNUMBER(OFFSET('Water Data'!$E$7,0,10*ROW('Water Data'!E165)))),OFFSET('Water Data'!$E$7,0,10*ROW('Water Data'!E165)),NA())))</f>
        <v>#N/A</v>
      </c>
      <c r="L171" s="133" t="e">
        <f ca="1">+IF(AND(ISNUMBER(OFFSET('Water Data'!$E$10,0,10*ROW('Water Data'!E165))),CA171="Yes"),OFFSET('Water Data'!$E$10,0,10*ROW('Water Data'!E165)),IF(AND(ISNUMBER(OFFSET('Water Data'!$E$10,0,10*ROW('Water Data'!E165))),CA171="No",ISNUMBER(OFFSET('Water Data'!$E$10,0,10*ROW('Water Data'!E165)))),CONCATENATE("[",ROUND(OFFSET('Water Data'!$E$10,0,10*ROW('Water Data'!E165)),0),"]"),IF(AND(ISNUMBER(OFFSET('Water Data'!$E$10,0,10*ROW('Water Data'!E165))),CA171="",ISNUMBER(OFFSET('Water Data'!$E$10,0,10*ROW('Water Data'!E165)))),OFFSET('Water Data'!$E$10,0,10*ROW('Water Data'!E165)),NA())))</f>
        <v>#N/A</v>
      </c>
      <c r="M171" s="133" t="e">
        <f ca="1">+IF(AND(ISNUMBER(OFFSET('Water Data'!$F$5,0,10*ROW('Water Data'!F165))),CB171="Yes"),100-OFFSET('Water Data'!$F$5,0,10*ROW('Water Data'!F165)),IF(AND(ISNUMBER(OFFSET('Water Data'!$F$5,0,10*ROW('Water Data'!F165))),CB171="No",ISNUMBER(OFFSET('Water Data'!$F$5,0,10*ROW('Water Data'!F165)))),CONCATENATE("[",ROUND(100-OFFSET('Water Data'!$F$5,0,10*ROW('Water Data'!F165)),0),"]"),IF(AND(ISNUMBER(OFFSET('Water Data'!$F$5,0,10*ROW('Water Data'!F165))),CB171="",ISNUMBER(OFFSET('Water Data'!$F$5,0,10*ROW('Water Data'!F165)))),100-OFFSET('Water Data'!$F$5,0,10*ROW('Water Data'!F165)),NA())))</f>
        <v>#N/A</v>
      </c>
      <c r="N171" s="133" t="e">
        <f ca="1">+IF(AND(ISNUMBER(OFFSET('Water Data'!$F$7,0,10*ROW('Water Data'!F165))),CC171="Yes"),OFFSET('Water Data'!$F$7,0,10*ROW('Water Data'!F165)),IF(AND(ISNUMBER(OFFSET('Water Data'!$F$7,0,10*ROW('Water Data'!F165))),CC171="No",ISNUMBER(OFFSET('Water Data'!$F$7,0,10*ROW('Water Data'!F165)))),CONCATENATE("[",ROUND(OFFSET('Water Data'!$F$7,0,10*ROW('Water Data'!F165)),0),"]"),IF(AND(ISNUMBER(OFFSET('Water Data'!$F$7,0,10*ROW('Water Data'!F165))),CC171="",ISNUMBER(OFFSET('Water Data'!$F$7,0,10*ROW('Water Data'!F165)))),OFFSET('Water Data'!$F$7,0,10*ROW('Water Data'!F165)),NA())))</f>
        <v>#N/A</v>
      </c>
      <c r="O171" s="133" t="e">
        <f ca="1">+IF(AND(ISNUMBER(OFFSET('Water Data'!$F$10,0,10*ROW('Water Data'!F165))),CD171="Yes"),OFFSET('Water Data'!$F$10,0,10*ROW('Water Data'!F165)),IF(AND(ISNUMBER(OFFSET('Water Data'!$F$10,0,10*ROW('Water Data'!F165))),CD171="No",ISNUMBER(OFFSET('Water Data'!$F$10,0,10*ROW('Water Data'!F165)))),CONCATENATE("[",ROUND(OFFSET('Water Data'!$F$10,0,10*ROW('Water Data'!F165)),0),"]"),IF(AND(ISNUMBER(OFFSET('Water Data'!$F$10,0,10*ROW('Water Data'!F165))),CD171="",ISNUMBER(OFFSET('Water Data'!$F$10,0,10*ROW('Water Data'!F165)))),OFFSET('Water Data'!$F$10,0,10*ROW('Water Data'!F165)),NA())))</f>
        <v>#N/A</v>
      </c>
      <c r="P171" s="133" t="e">
        <f ca="1">+IF(AND(ISNUMBER(OFFSET('Water Data'!$G$5,0,10*ROW('Water Data'!G165))),CE171="Yes"),100-OFFSET('Water Data'!$G$5,0,10*ROW('Water Data'!G165)),IF(AND(ISNUMBER(OFFSET('Water Data'!$G$5,0,10*ROW('Water Data'!G165))),CE171="No",ISNUMBER(OFFSET('Water Data'!$G$5,0,10*ROW('Water Data'!G165)))),CONCATENATE("[",ROUND(100-OFFSET('Water Data'!$G$5,0,10*ROW('Water Data'!G165)),0),"]"),IF(AND(ISNUMBER(OFFSET('Water Data'!$G$5,0,10*ROW('Water Data'!G165))),CE171="",ISNUMBER(OFFSET('Water Data'!$G$5,0,10*ROW('Water Data'!G165)))),100-OFFSET('Water Data'!$G$5,0,10*ROW('Water Data'!G165)),NA())))</f>
        <v>#N/A</v>
      </c>
      <c r="Q171" s="133" t="e">
        <f ca="1">+IF(AND(ISNUMBER(OFFSET('Water Data'!$G$7,0,10*ROW('Water Data'!G165))),CF171="Yes"),OFFSET('Water Data'!$G$7,0,10*ROW('Water Data'!G165)),IF(AND(ISNUMBER(OFFSET('Water Data'!$G$7,0,10*ROW('Water Data'!G165))),CF171="No",ISNUMBER(OFFSET('Water Data'!$G$7,0,10*ROW('Water Data'!G165)))),CONCATENATE("[",ROUND(OFFSET('Water Data'!$G$7,0,10*ROW('Water Data'!G165)),0),"]"),IF(AND(ISNUMBER(OFFSET('Water Data'!$G$7,0,10*ROW('Water Data'!G165))),CF171="",ISNUMBER(OFFSET('Water Data'!$G$7,0,10*ROW('Water Data'!G165)))),OFFSET('Water Data'!$G$7,0,10*ROW('Water Data'!G165)),NA())))</f>
        <v>#N/A</v>
      </c>
      <c r="R171" s="133" t="e">
        <f ca="1">+IF(AND(ISNUMBER(OFFSET('Water Data'!$G$10,0,10*ROW('Water Data'!G165))),CG171="Yes"),OFFSET('Water Data'!$G$10,0,10*ROW('Water Data'!G165)),IF(AND(ISNUMBER(OFFSET('Water Data'!$G$10,0,10*ROW('Water Data'!G165))),CG171="No",ISNUMBER(OFFSET('Water Data'!$G$10,0,10*ROW('Water Data'!G165)))),CONCATENATE("[",ROUND(OFFSET('Water Data'!$G$10,0,10*ROW('Water Data'!G165)),0),"]"),IF(AND(ISNUMBER(OFFSET('Water Data'!$G$10,0,10*ROW('Water Data'!G165))),CG171="",ISNUMBER(OFFSET('Water Data'!$G$10,0,10*ROW('Water Data'!G165)))),OFFSET('Water Data'!$G$10,0,10*ROW('Water Data'!G165)),NA())))</f>
        <v>#N/A</v>
      </c>
      <c r="S171" s="133" t="e">
        <f ca="1">+IF(AND(ISNUMBER(OFFSET('Water Data'!$H$5,0,10*ROW('Water Data'!H165))),CH171="Yes"),100-OFFSET('Water Data'!$H$5,0,10*ROW('Water Data'!H165)),IF(AND(ISNUMBER(OFFSET('Water Data'!$H$5,0,10*ROW('Water Data'!H165))),CH171="No",ISNUMBER(OFFSET('Water Data'!$H$5,0,10*ROW('Water Data'!H165)))),CONCATENATE("[",ROUND(100-OFFSET('Water Data'!$H$5,0,10*ROW('Water Data'!H165)),0),"]"),IF(AND(ISNUMBER(OFFSET('Water Data'!$H$5,0,10*ROW('Water Data'!H165))),CH171="",ISNUMBER(OFFSET('Water Data'!$H$5,0,10*ROW('Water Data'!H165)))),100-OFFSET('Water Data'!$H$5,0,10*ROW('Water Data'!H165)),NA())))</f>
        <v>#N/A</v>
      </c>
      <c r="T171" s="133" t="e">
        <f ca="1">+IF(AND(ISNUMBER(OFFSET('Water Data'!$H$7,0,10*ROW('Water Data'!H165))),CI171="Yes"),OFFSET('Water Data'!$H$7,0,10*ROW('Water Data'!H165)),IF(AND(ISNUMBER(OFFSET('Water Data'!$H$7,0,10*ROW('Water Data'!H165))),CI171="No",ISNUMBER(OFFSET('Water Data'!$H$7,0,10*ROW('Water Data'!H165)))),CONCATENATE("[",ROUND(OFFSET('Water Data'!$H$7,0,10*ROW('Water Data'!H165)),0),"]"),IF(AND(ISNUMBER(OFFSET('Water Data'!$H$7,0,10*ROW('Water Data'!H165))),CI171="",ISNUMBER(OFFSET('Water Data'!$H$7,0,10*ROW('Water Data'!H165)))),OFFSET('Water Data'!$H$7,0,10*ROW('Water Data'!H165)),NA())))</f>
        <v>#N/A</v>
      </c>
      <c r="U171" s="133" t="e">
        <f ca="1">+IF(AND(ISNUMBER(OFFSET('Water Data'!$H$10,0,10*ROW('Water Data'!H165))),CJ171="Yes"),OFFSET('Water Data'!$H$10,0,10*ROW('Water Data'!H165)),IF(AND(ISNUMBER(OFFSET('Water Data'!$H$10,0,10*ROW('Water Data'!H165))),CJ171="No",ISNUMBER(OFFSET('Water Data'!$H$10,0,10*ROW('Water Data'!H165)))),CONCATENATE("[",ROUND(OFFSET('Water Data'!$H$10,0,10*ROW('Water Data'!H165)),0),"]"),IF(AND(ISNUMBER(OFFSET('Water Data'!$H$10,0,10*ROW('Water Data'!H165))),CJ171="",ISNUMBER(OFFSET('Water Data'!$H$10,0,10*ROW('Water Data'!H165)))),OFFSET('Water Data'!$H$10,0,10*ROW('Water Data'!H165)),NA())))</f>
        <v>#N/A</v>
      </c>
      <c r="V171" s="134" t="e">
        <f ca="1">+IF(AND(ISNUMBER(OFFSET('Sanitation Data'!$C$5,0,10*ROW('Sanitation Data'!C165))),CK171="Yes"),100-OFFSET('Sanitation Data'!$C$5,0,10*ROW('Sanitation Data'!C165)),IF(AND(ISNUMBER(OFFSET('Sanitation Data'!$C$5,0,10*ROW('Sanitation Data'!C165))),CK171="No",ISNUMBER(OFFSET('Sanitation Data'!$C$5,0,10*ROW('Sanitation Data'!C165)))),CONCATENATE("[",ROUND(100-OFFSET('Sanitation Data'!$C$5,0,10*ROW('Sanitation Data'!C165)),0),"]"),IF(AND(ISNUMBER(OFFSET('Sanitation Data'!$C$5,0,10*ROW('Sanitation Data'!C165))),CK171="",ISNUMBER(OFFSET('Sanitation Data'!$C$5,0,10*ROW('Sanitation Data'!C165)))),100-OFFSET('Sanitation Data'!$C$5,0,10*ROW('Sanitation Data'!C165)),NA())))</f>
        <v>#N/A</v>
      </c>
      <c r="W171" s="134" t="e">
        <f ca="1">+IF(AND(ISNUMBER(OFFSET('Sanitation Data'!$C$7,0,10*ROW('Sanitation Data'!C165))),CL171="Yes"),OFFSET('Sanitation Data'!$C$7,0,10*ROW('Sanitation Data'!C165)),IF(AND(ISNUMBER(OFFSET('Sanitation Data'!$C$7,0,10*ROW('Sanitation Data'!C165))),CL171="No",ISNUMBER(OFFSET('Sanitation Data'!$C$7,0,10*ROW('Sanitation Data'!C165)))),CONCATENATE("[",ROUND(OFFSET('Sanitation Data'!$C$7,0,10*ROW('Sanitation Data'!C165)),0),"]"),IF(AND(ISNUMBER(OFFSET('Sanitation Data'!$C$7,0,10*ROW('Sanitation Data'!C165))),CL171="",ISNUMBER(OFFSET('Sanitation Data'!$C$7,0,10*ROW('Sanitation Data'!C165)))),OFFSET('Sanitation Data'!$C$7,0,10*ROW('Sanitation Data'!C165)),NA())))</f>
        <v>#N/A</v>
      </c>
      <c r="X171" s="134" t="e">
        <f ca="1">+IF(AND(ISNUMBER(OFFSET('Sanitation Data'!$C$11,0,10*ROW('Sanitation Data'!C165))),CM171="Yes"),OFFSET('Sanitation Data'!$C$11,0,10*ROW('Sanitation Data'!C165)),IF(AND(ISNUMBER(OFFSET('Sanitation Data'!$C$11,0,10*ROW('Sanitation Data'!C165))),CM171="No",ISNUMBER(OFFSET('Sanitation Data'!$C$11,0,10*ROW('Sanitation Data'!C165)))),CONCATENATE("[",ROUND(OFFSET('Sanitation Data'!$C$11,0,10*ROW('Sanitation Data'!C165)),0),"]"),IF(AND(ISNUMBER(OFFSET('Sanitation Data'!$C$11,0,10*ROW('Sanitation Data'!C165))),CM171="",ISNUMBER(OFFSET('Sanitation Data'!$C$11,0,10*ROW('Sanitation Data'!C165)))),OFFSET('Sanitation Data'!$C$11,0,10*ROW('Sanitation Data'!C165)),NA())))</f>
        <v>#N/A</v>
      </c>
      <c r="Y171" s="134" t="e">
        <f ca="1">+IF(AND(ISNUMBER(OFFSET('Sanitation Data'!$C$12,0,10*ROW('Sanitation Data'!C165))),CN171="Yes"),OFFSET('Sanitation Data'!$C$12,0,10*ROW('Sanitation Data'!C165)),IF(AND(ISNUMBER(OFFSET('Sanitation Data'!$C$12,0,10*ROW('Sanitation Data'!C165))),CN171="No",ISNUMBER(OFFSET('Sanitation Data'!$C$12,0,10*ROW('Sanitation Data'!C165)))),CONCATENATE("[",ROUND(OFFSET('Sanitation Data'!$C$12,0,10*ROW('Sanitation Data'!C165)),0),"]"),IF(AND(ISNUMBER(OFFSET('Sanitation Data'!$C$12,0,10*ROW('Sanitation Data'!C165))),CN171="",ISNUMBER(OFFSET('Sanitation Data'!$C$12,0,10*ROW('Sanitation Data'!C165)))),OFFSET('Sanitation Data'!$C$12,0,10*ROW('Sanitation Data'!C165)),NA())))</f>
        <v>#N/A</v>
      </c>
      <c r="Z171" s="134" t="e">
        <f ca="1">+IF(AND(ISNUMBER(OFFSET('Sanitation Data'!$C$13,0,10*ROW('Sanitation Data'!C165))),CO171="Yes"),OFFSET('Sanitation Data'!$C$13,0,10*ROW('Sanitation Data'!C165)),IF(AND(ISNUMBER(OFFSET('Sanitation Data'!$C$13,0,10*ROW('Sanitation Data'!C165))),CO171="No",ISNUMBER(OFFSET('Sanitation Data'!$C$13,0,10*ROW('Sanitation Data'!C165)))),CONCATENATE("[",ROUND(OFFSET('Sanitation Data'!$C$13,0,10*ROW('Sanitation Data'!C165)),0),"]"),IF(AND(ISNUMBER(OFFSET('Sanitation Data'!$C$13,0,10*ROW('Sanitation Data'!C165))),CO171="",ISNUMBER(OFFSET('Sanitation Data'!$C$13,0,10*ROW('Sanitation Data'!C165)))),OFFSET('Sanitation Data'!$C$13,0,10*ROW('Sanitation Data'!C165)),NA())))</f>
        <v>#N/A</v>
      </c>
      <c r="AA171" s="134" t="e">
        <f ca="1">+IF(AND(ISNUMBER(OFFSET('Sanitation Data'!$D$5,0,10*ROW('Sanitation Data'!D165))),CP171="Yes"),100-OFFSET('Sanitation Data'!$D$5,0,10*ROW('Sanitation Data'!D165)),IF(AND(ISNUMBER(OFFSET('Sanitation Data'!$D$5,0,10*ROW('Sanitation Data'!D165))),CP171="No",ISNUMBER(OFFSET('Sanitation Data'!$D$5,0,10*ROW('Sanitation Data'!D165)))),CONCATENATE("[",ROUND(100-OFFSET('Sanitation Data'!$D$5,0,10*ROW('Sanitation Data'!D165)),0),"]"),IF(AND(ISNUMBER(OFFSET('Sanitation Data'!$D$5,0,10*ROW('Sanitation Data'!D165))),CP171="",ISNUMBER(OFFSET('Sanitation Data'!$D$5,0,10*ROW('Sanitation Data'!D165)))),100-OFFSET('Sanitation Data'!$D$5,0,10*ROW('Sanitation Data'!D165)),NA())))</f>
        <v>#N/A</v>
      </c>
      <c r="AB171" s="134" t="e">
        <f ca="1">+IF(AND(ISNUMBER(OFFSET('Sanitation Data'!$D$7,0,10*ROW('Sanitation Data'!D165))),CQ171="Yes"),OFFSET('Sanitation Data'!$D$7,0,10*ROW('Sanitation Data'!G165)),IF(AND(ISNUMBER(OFFSET('Sanitation Data'!$D$7,0,10*ROW('Sanitation Data'!D165))),CQ171="No",ISNUMBER(OFFSET('Sanitation Data'!$D$7,0,10*ROW('Sanitation Data'!D165)))),CONCATENATE("[",ROUND(OFFSET('Sanitation Data'!$D$7,0,10*ROW('Sanitation Data'!D165)),0),"]"),IF(AND(ISNUMBER(OFFSET('Sanitation Data'!$D$7,0,10*ROW('Sanitation Data'!D165))),CQ171="",ISNUMBER(OFFSET('Sanitation Data'!$D$7,0,10*ROW('Sanitation Data'!D165)))),OFFSET('Sanitation Data'!$D$7,0,10*ROW('Sanitation Data'!D165)),NA())))</f>
        <v>#N/A</v>
      </c>
      <c r="AC171" s="134" t="e">
        <f ca="1">+IF(AND(ISNUMBER(OFFSET('Sanitation Data'!$D$11,0,10*ROW('Sanitation Data'!D165))),CR171="Yes"),OFFSET('Sanitation Data'!$D$11,0,10*ROW('Sanitation Data'!D165)),IF(AND(ISNUMBER(OFFSET('Sanitation Data'!$D$11,0,10*ROW('Sanitation Data'!D165))),CR171="No",ISNUMBER(OFFSET('Sanitation Data'!$D$11,0,10*ROW('Sanitation Data'!D165)))),CONCATENATE("[",ROUND(OFFSET('Sanitation Data'!$D$11,0,10*ROW('Sanitation Data'!D165)),0),"]"),IF(AND(ISNUMBER(OFFSET('Sanitation Data'!$D$11,0,10*ROW('Sanitation Data'!D165))),CR171="",ISNUMBER(OFFSET('Sanitation Data'!$D$11,0,10*ROW('Sanitation Data'!D165)))),OFFSET('Sanitation Data'!$D$11,0,10*ROW('Sanitation Data'!D165)),NA())))</f>
        <v>#N/A</v>
      </c>
      <c r="AD171" s="134" t="e">
        <f ca="1">+IF(AND(ISNUMBER(OFFSET('Sanitation Data'!$D$12,0,10*ROW('Sanitation Data'!D165))),CS171="Yes"),OFFSET('Sanitation Data'!$D$12,0,10*ROW('Sanitation Data'!D165)),IF(AND(ISNUMBER(OFFSET('Sanitation Data'!$D$12,0,10*ROW('Sanitation Data'!D165))),CS171="No",ISNUMBER(OFFSET('Sanitation Data'!$D$12,0,10*ROW('Sanitation Data'!D165)))),CONCATENATE("[",ROUND(OFFSET('Sanitation Data'!$D$12,0,10*ROW('Sanitation Data'!D165)),0),"]"),IF(AND(ISNUMBER(OFFSET('Sanitation Data'!$D$12,0,10*ROW('Sanitation Data'!D165))),CS171="",ISNUMBER(OFFSET('Sanitation Data'!$D$12,0,10*ROW('Sanitation Data'!D165)))),OFFSET('Sanitation Data'!$D$12,0,10*ROW('Sanitation Data'!D165)),NA())))</f>
        <v>#N/A</v>
      </c>
      <c r="AE171" s="134" t="e">
        <f ca="1">+IF(AND(ISNUMBER(OFFSET('Sanitation Data'!$D$13,0,10*ROW('Sanitation Data'!D165))),CT171="Yes"),OFFSET('Sanitation Data'!$D$13,0,10*ROW('Sanitation Data'!D165)),IF(AND(ISNUMBER(OFFSET('Sanitation Data'!$D$13,0,10*ROW('Sanitation Data'!D165))),CT171="No",ISNUMBER(OFFSET('Sanitation Data'!$D$13,0,10*ROW('Sanitation Data'!D165)))),CONCATENATE("[",ROUND(OFFSET('Sanitation Data'!$D$13,0,10*ROW('Sanitation Data'!D165)),0),"]"),IF(AND(ISNUMBER(OFFSET('Sanitation Data'!$D$13,0,10*ROW('Sanitation Data'!D165))),CT171="",ISNUMBER(OFFSET('Sanitation Data'!$D$13,0,10*ROW('Sanitation Data'!D165)))),OFFSET('Sanitation Data'!$D$13,0,10*ROW('Sanitation Data'!D165)),NA())))</f>
        <v>#N/A</v>
      </c>
      <c r="AF171" s="134" t="e">
        <f ca="1">+IF(AND(ISNUMBER(OFFSET('Sanitation Data'!$E$5,0,10*ROW('Sanitation Data'!E165))),CU171="Yes"),100-OFFSET('Sanitation Data'!$E$5,0,10*ROW('Sanitation Data'!E165)),IF(AND(ISNUMBER(OFFSET('Sanitation Data'!$E$5,0,10*ROW('Sanitation Data'!E165))),CU171="No",ISNUMBER(OFFSET('Sanitation Data'!$E$5,0,10*ROW('Sanitation Data'!E165)))),CONCATENATE("[",ROUND(100-OFFSET('Sanitation Data'!$E$5,0,10*ROW('Sanitation Data'!E165)),0),"]"),IF(AND(ISNUMBER(OFFSET('Sanitation Data'!$E$5,0,10*ROW('Sanitation Data'!E165))),CU171="",ISNUMBER(OFFSET('Sanitation Data'!$E$5,0,10*ROW('Sanitation Data'!E165)))),100-OFFSET('Sanitation Data'!$E$5,0,10*ROW('Sanitation Data'!E165)),NA())))</f>
        <v>#N/A</v>
      </c>
      <c r="AG171" s="134" t="e">
        <f ca="1">+IF(AND(ISNUMBER(OFFSET('Sanitation Data'!$E$7,0,10*ROW('Sanitation Data'!E165))),CV171="Yes"),OFFSET('Sanitation Data'!$E$7,0,10*ROW('Sanitation Data'!E165)),IF(AND(ISNUMBER(OFFSET('Sanitation Data'!$E$7,0,10*ROW('Sanitation Data'!E165))),CV171="No",ISNUMBER(OFFSET('Sanitation Data'!$E$7,0,10*ROW('Sanitation Data'!E165)))),CONCATENATE("[",ROUND(OFFSET('Sanitation Data'!$E$7,0,10*ROW('Sanitation Data'!E165)),0),"]"),IF(AND(ISNUMBER(OFFSET('Sanitation Data'!$E$7,0,10*ROW('Sanitation Data'!E165))),CV171="",ISNUMBER(OFFSET('Sanitation Data'!$E$7,0,10*ROW('Sanitation Data'!E165)))),OFFSET('Sanitation Data'!$E$7,0,10*ROW('Sanitation Data'!E165)),NA())))</f>
        <v>#N/A</v>
      </c>
      <c r="AH171" s="134" t="e">
        <f ca="1">+IF(AND(ISNUMBER(OFFSET('Sanitation Data'!$E$11,0,10*ROW('Sanitation Data'!E165))),CW171="Yes"),OFFSET('Sanitation Data'!$E$11,0,10*ROW('Sanitation Data'!E165)),IF(AND(ISNUMBER(OFFSET('Sanitation Data'!$E$11,0,10*ROW('Sanitation Data'!E165))),CW171="No",ISNUMBER(OFFSET('Sanitation Data'!$E$11,0,10*ROW('Sanitation Data'!E165)))),CONCATENATE("[",ROUND(OFFSET('Sanitation Data'!$E$11,0,10*ROW('Sanitation Data'!E165)),0),"]"),IF(AND(ISNUMBER(OFFSET('Sanitation Data'!$E$11,0,10*ROW('Sanitation Data'!E165))),CW171="",ISNUMBER(OFFSET('Sanitation Data'!$E$11,0,10*ROW('Sanitation Data'!E165)))),OFFSET('Sanitation Data'!$E$11,0,10*ROW('Sanitation Data'!E165)),NA())))</f>
        <v>#N/A</v>
      </c>
      <c r="AI171" s="134" t="e">
        <f ca="1">+IF(AND(ISNUMBER(OFFSET('Sanitation Data'!$E$12,0,10*ROW('Sanitation Data'!E165))),CX171="Yes"),OFFSET('Sanitation Data'!$E$12,0,10*ROW('Sanitation Data'!E165)),IF(AND(ISNUMBER(OFFSET('Sanitation Data'!$E$12,0,10*ROW('Sanitation Data'!E165))),CX171="No",ISNUMBER(OFFSET('Sanitation Data'!$E$12,0,10*ROW('Sanitation Data'!E165)))),CONCATENATE("[",ROUND(OFFSET('Sanitation Data'!$E$12,0,10*ROW('Sanitation Data'!E165)),0),"]"),IF(AND(ISNUMBER(OFFSET('Sanitation Data'!$E$12,0,10*ROW('Sanitation Data'!E165))),CX171="",ISNUMBER(OFFSET('Sanitation Data'!$E$12,0,10*ROW('Sanitation Data'!E165)))),OFFSET('Sanitation Data'!$E$12,0,10*ROW('Sanitation Data'!E165)),NA())))</f>
        <v>#N/A</v>
      </c>
      <c r="AJ171" s="134" t="e">
        <f ca="1">+IF(AND(ISNUMBER(OFFSET('Sanitation Data'!$E$13,0,10*ROW('Sanitation Data'!E165))),CY171="Yes"),OFFSET('Sanitation Data'!$E$13,0,10*ROW('Sanitation Data'!E165)),IF(AND(ISNUMBER(OFFSET('Sanitation Data'!$E$13,0,10*ROW('Sanitation Data'!E165))),CY171="No",ISNUMBER(OFFSET('Sanitation Data'!$E$13,0,10*ROW('Sanitation Data'!E165)))),CONCATENATE("[",ROUND(OFFSET('Sanitation Data'!$E$13,0,10*ROW('Sanitation Data'!E165)),0),"]"),IF(AND(ISNUMBER(OFFSET('Sanitation Data'!$E$13,0,10*ROW('Sanitation Data'!E165))),CY171="",ISNUMBER(OFFSET('Sanitation Data'!$E$13,0,10*ROW('Sanitation Data'!E165)))),OFFSET('Sanitation Data'!$E$13,0,10*ROW('Sanitation Data'!E165)),NA())))</f>
        <v>#N/A</v>
      </c>
      <c r="AK171" s="134" t="e">
        <f ca="1">+IF(AND(ISNUMBER(OFFSET('Sanitation Data'!$F$5,0,10*ROW('Sanitation Data'!F165))),CZ171="Yes"),100-OFFSET('Sanitation Data'!$F$5,0,10*ROW('Sanitation Data'!F165)),IF(AND(ISNUMBER(OFFSET('Sanitation Data'!$F$5,0,10*ROW('Sanitation Data'!F165))),CZ171="No",ISNUMBER(OFFSET('Sanitation Data'!$F$5,0,10*ROW('Sanitation Data'!F165)))),CONCATENATE("[",ROUND(100-OFFSET('Sanitation Data'!$F$5,0,10*ROW('Sanitation Data'!F165)),0),"]"),IF(AND(ISNUMBER(OFFSET('Sanitation Data'!$F$5,0,10*ROW('Sanitation Data'!F165))),CZ171="",ISNUMBER(OFFSET('Sanitation Data'!$F$5,0,10*ROW('Sanitation Data'!F165)))),100-OFFSET('Sanitation Data'!$F$5,0,10*ROW('Sanitation Data'!F165)),NA())))</f>
        <v>#N/A</v>
      </c>
      <c r="AL171" s="134" t="e">
        <f ca="1">+IF(AND(ISNUMBER(OFFSET('Sanitation Data'!$F$7,0,10*ROW('Sanitation Data'!F165))),DA171="Yes"),OFFSET('Sanitation Data'!$F$7,0,10*ROW('Sanitation Data'!F165)),IF(AND(ISNUMBER(OFFSET('Sanitation Data'!$F$7,0,10*ROW('Sanitation Data'!F165))),DA171="No",ISNUMBER(OFFSET('Sanitation Data'!$F$7,0,10*ROW('Sanitation Data'!F165)))),CONCATENATE("[",ROUND(OFFSET('Sanitation Data'!$F$7,0,10*ROW('Sanitation Data'!F165)),0),"]"),IF(AND(ISNUMBER(OFFSET('Sanitation Data'!$F$7,0,10*ROW('Sanitation Data'!F165))),DA171="",ISNUMBER(OFFSET('Sanitation Data'!$F$7,0,10*ROW('Sanitation Data'!F165)))),OFFSET('Sanitation Data'!$F$7,0,10*ROW('Sanitation Data'!F165)),NA())))</f>
        <v>#N/A</v>
      </c>
      <c r="AM171" s="134" t="e">
        <f ca="1">+IF(AND(ISNUMBER(OFFSET('Sanitation Data'!$F$11,0,10*ROW('Sanitation Data'!F165))),DB171="Yes"),OFFSET('Sanitation Data'!$F$11,0,10*ROW('Sanitation Data'!F165)),IF(AND(ISNUMBER(OFFSET('Sanitation Data'!$F$11,0,10*ROW('Sanitation Data'!F165))),DB171="No",ISNUMBER(OFFSET('Sanitation Data'!$F$11,0,10*ROW('Sanitation Data'!F165)))),CONCATENATE("[",ROUND(OFFSET('Sanitation Data'!$F$11,0,10*ROW('Sanitation Data'!F165)),0),"]"),IF(AND(ISNUMBER(OFFSET('Sanitation Data'!$F$11,0,10*ROW('Sanitation Data'!F165))),DB171="",ISNUMBER(OFFSET('Sanitation Data'!$F$11,0,10*ROW('Sanitation Data'!F165)))),OFFSET('Sanitation Data'!$F$11,0,10*ROW('Sanitation Data'!F165)),NA())))</f>
        <v>#N/A</v>
      </c>
      <c r="AN171" s="134" t="e">
        <f ca="1">+IF(AND(ISNUMBER(OFFSET('Sanitation Data'!$F$12,0,10*ROW('Sanitation Data'!F165))),DC171="Yes"),OFFSET('Sanitation Data'!$F$12,0,10*ROW('Sanitation Data'!F165)),IF(AND(ISNUMBER(OFFSET('Sanitation Data'!$F$12,0,10*ROW('Sanitation Data'!F165))),DC171="No",ISNUMBER(OFFSET('Sanitation Data'!$F$12,0,10*ROW('Sanitation Data'!F165)))),CONCATENATE("[",ROUND(OFFSET('Sanitation Data'!$F$12,0,10*ROW('Sanitation Data'!F165)),0),"]"),IF(AND(ISNUMBER(OFFSET('Sanitation Data'!$F$12,0,10*ROW('Sanitation Data'!F165))),DC171="",ISNUMBER(OFFSET('Sanitation Data'!$F$12,0,10*ROW('Sanitation Data'!F165)))),OFFSET('Sanitation Data'!$F$12,0,10*ROW('Sanitation Data'!F165)),NA())))</f>
        <v>#N/A</v>
      </c>
      <c r="AO171" s="134" t="e">
        <f ca="1">+IF(AND(ISNUMBER(OFFSET('Sanitation Data'!$F$13,0,10*ROW('Sanitation Data'!F165))),DD171="Yes"),OFFSET('Sanitation Data'!$F$13,0,10*ROW('Sanitation Data'!F165)),IF(AND(ISNUMBER(OFFSET('Sanitation Data'!$F$13,0,10*ROW('Sanitation Data'!F165))),DD171="No",ISNUMBER(OFFSET('Sanitation Data'!$F$13,0,10*ROW('Sanitation Data'!F165)))),CONCATENATE("[",ROUND(OFFSET('Sanitation Data'!$F$13,0,10*ROW('Sanitation Data'!F165)),0),"]"),IF(AND(ISNUMBER(OFFSET('Sanitation Data'!$F$13,0,10*ROW('Sanitation Data'!F165))),DD171="",ISNUMBER(OFFSET('Sanitation Data'!$F$13,0,10*ROW('Sanitation Data'!F165)))),OFFSET('Sanitation Data'!$F$13,0,10*ROW('Sanitation Data'!F165)),NA())))</f>
        <v>#N/A</v>
      </c>
      <c r="AP171" s="134" t="e">
        <f ca="1">+IF(AND(ISNUMBER(OFFSET('Sanitation Data'!$G$5,0,10*ROW('Sanitation Data'!G165))),DE171="Yes"),100-OFFSET('Sanitation Data'!$G$5,0,10*ROW('Sanitation Data'!G165)),IF(AND(ISNUMBER(OFFSET('Sanitation Data'!$G$5,0,10*ROW('Sanitation Data'!G165))),DE171="No",ISNUMBER(OFFSET('Sanitation Data'!$G$5,0,10*ROW('Sanitation Data'!G165)))),CONCATENATE("[",ROUND(100-OFFSET('Sanitation Data'!$G$5,0,10*ROW('Sanitation Data'!G165)),0),"]"),IF(AND(ISNUMBER(OFFSET('Sanitation Data'!$G$5,0,10*ROW('Sanitation Data'!G165))),DE171="",ISNUMBER(OFFSET('Sanitation Data'!$G$5,0,10*ROW('Sanitation Data'!G165)))),100-OFFSET('Sanitation Data'!$G$5,0,10*ROW('Sanitation Data'!G165)),NA())))</f>
        <v>#N/A</v>
      </c>
      <c r="AQ171" s="134" t="e">
        <f ca="1">+IF(AND(ISNUMBER(OFFSET('Sanitation Data'!$G$7,0,10*ROW('Sanitation Data'!G165))),DF171="Yes"),OFFSET('Sanitation Data'!$G$7,0,10*ROW('Sanitation Data'!G165)),IF(AND(ISNUMBER(OFFSET('Sanitation Data'!$G$7,0,10*ROW('Sanitation Data'!G165))),DF171="No",ISNUMBER(OFFSET('Sanitation Data'!$G$7,0,10*ROW('Sanitation Data'!G165)))),CONCATENATE("[",ROUND(OFFSET('Sanitation Data'!$G$7,0,10*ROW('Sanitation Data'!G165)),0),"]"),IF(AND(ISNUMBER(OFFSET('Sanitation Data'!$G$7,0,10*ROW('Sanitation Data'!G165))),DF171="",ISNUMBER(OFFSET('Sanitation Data'!$G$7,0,10*ROW('Sanitation Data'!G165)))),OFFSET('Sanitation Data'!$G$7,0,10*ROW('Sanitation Data'!G165)),NA())))</f>
        <v>#N/A</v>
      </c>
      <c r="AR171" s="134" t="e">
        <f ca="1">+IF(AND(ISNUMBER(OFFSET('Sanitation Data'!$G$11,0,10*ROW('Sanitation Data'!G165))),DG171="Yes"),OFFSET('Sanitation Data'!$G$11,0,10*ROW('Sanitation Data'!G165)),IF(AND(ISNUMBER(OFFSET('Sanitation Data'!$G$11,0,10*ROW('Sanitation Data'!G165))),DG171="No",ISNUMBER(OFFSET('Sanitation Data'!$G$11,0,10*ROW('Sanitation Data'!G165)))),CONCATENATE("[",ROUND(OFFSET('Sanitation Data'!$G$11,0,10*ROW('Sanitation Data'!G165)),0),"]"),IF(AND(ISNUMBER(OFFSET('Sanitation Data'!$G$11,0,10*ROW('Sanitation Data'!G165))),DG171="",ISNUMBER(OFFSET('Sanitation Data'!$G$11,0,10*ROW('Sanitation Data'!G165)))),OFFSET('Sanitation Data'!$G$11,0,10*ROW('Sanitation Data'!G165)),NA())))</f>
        <v>#N/A</v>
      </c>
      <c r="AS171" s="134" t="e">
        <f ca="1">+IF(AND(ISNUMBER(OFFSET('Sanitation Data'!$G$12,0,10*ROW('Sanitation Data'!G165))),DH171="Yes"),OFFSET('Sanitation Data'!$G$12,0,10*ROW('Sanitation Data'!G165)),IF(AND(ISNUMBER(OFFSET('Sanitation Data'!$G$12,0,10*ROW('Sanitation Data'!G165))),DH171="No",ISNUMBER(OFFSET('Sanitation Data'!$G$12,0,10*ROW('Sanitation Data'!G165)))),CONCATENATE("[",ROUND(OFFSET('Sanitation Data'!$G$12,0,10*ROW('Sanitation Data'!G165)),0),"]"),IF(AND(ISNUMBER(OFFSET('Sanitation Data'!$G$12,0,10*ROW('Sanitation Data'!G165))),DH171="",ISNUMBER(OFFSET('Sanitation Data'!$G$12,0,10*ROW('Sanitation Data'!G165)))),OFFSET('Sanitation Data'!$G$12,0,10*ROW('Sanitation Data'!G165)),NA())))</f>
        <v>#N/A</v>
      </c>
      <c r="AT171" s="134" t="e">
        <f ca="1">+IF(AND(ISNUMBER(OFFSET('Sanitation Data'!$G$13,0,10*ROW('Sanitation Data'!G165))),DI171="Yes"),OFFSET('Sanitation Data'!$G$13,0,10*ROW('Sanitation Data'!G165)),IF(AND(ISNUMBER(OFFSET('Sanitation Data'!$G$13,0,10*ROW('Sanitation Data'!G165))),DI171="No",ISNUMBER(OFFSET('Sanitation Data'!$G$13,0,10*ROW('Sanitation Data'!G165)))),CONCATENATE("[",ROUND(OFFSET('Sanitation Data'!$G$13,0,10*ROW('Sanitation Data'!G165)),0),"]"),IF(AND(ISNUMBER(OFFSET('Sanitation Data'!$G$13,0,10*ROW('Sanitation Data'!G165))),DI171="",ISNUMBER(OFFSET('Sanitation Data'!$G$13,0,10*ROW('Sanitation Data'!G165)))),OFFSET('Sanitation Data'!$G$13,0,10*ROW('Sanitation Data'!G165)),NA())))</f>
        <v>#N/A</v>
      </c>
      <c r="AU171" s="134" t="e">
        <f ca="1">+IF(AND(ISNUMBER(OFFSET('Sanitation Data'!$H$5,0,10*ROW('Sanitation Data'!H165))),DJ171="Yes"),100-OFFSET('Sanitation Data'!$H$5,0,10*ROW('Sanitation Data'!H165)),IF(AND(ISNUMBER(OFFSET('Sanitation Data'!$H$5,0,10*ROW('Sanitation Data'!H165))),DJ171="No",ISNUMBER(OFFSET('Sanitation Data'!$H$5,0,10*ROW('Sanitation Data'!H165)))),CONCATENATE("[",ROUND(100-OFFSET('Sanitation Data'!$H$5,0,10*ROW('Sanitation Data'!H165)),0),"]"),IF(AND(ISNUMBER(OFFSET('Sanitation Data'!$H$5,0,10*ROW('Sanitation Data'!H165))),DJ171="",ISNUMBER(OFFSET('Sanitation Data'!$H$5,0,10*ROW('Sanitation Data'!H165)))),100-OFFSET('Sanitation Data'!$H$5,0,10*ROW('Sanitation Data'!H165)),NA())))</f>
        <v>#N/A</v>
      </c>
      <c r="AV171" s="134" t="e">
        <f ca="1">+IF(AND(ISNUMBER(OFFSET('Sanitation Data'!$H$7,0,10*ROW('Sanitation Data'!H165))),DK171="Yes"),OFFSET('Sanitation Data'!$H$7,0,10*ROW('Sanitation Data'!H165)),IF(AND(ISNUMBER(OFFSET('Sanitation Data'!$H$7,0,10*ROW('Sanitation Data'!H165))),DK171="No",ISNUMBER(OFFSET('Sanitation Data'!$H$7,0,10*ROW('Sanitation Data'!H165)))),CONCATENATE("[",ROUND(OFFSET('Sanitation Data'!$H$7,0,10*ROW('Sanitation Data'!H165)),0),"]"),IF(AND(ISNUMBER(OFFSET('Sanitation Data'!$H$7,0,10*ROW('Sanitation Data'!H165))),DK171="",ISNUMBER(OFFSET('Sanitation Data'!$H$7,0,10*ROW('Sanitation Data'!H165)))),OFFSET('Sanitation Data'!$H$7,0,10*ROW('Sanitation Data'!H165)),NA())))</f>
        <v>#N/A</v>
      </c>
      <c r="AW171" s="134" t="e">
        <f ca="1">+IF(AND(ISNUMBER(OFFSET('Sanitation Data'!$H$11,0,10*ROW('Sanitation Data'!H165))),DL171="Yes"),OFFSET('Sanitation Data'!$H$11,0,10*ROW('Sanitation Data'!H165)),IF(AND(ISNUMBER(OFFSET('Sanitation Data'!$H$11,0,10*ROW('Sanitation Data'!H165))),DL171="No",ISNUMBER(OFFSET('Sanitation Data'!$H$11,0,10*ROW('Sanitation Data'!H165)))),CONCATENATE("[",ROUND(OFFSET('Sanitation Data'!$H$11,0,10*ROW('Sanitation Data'!H165)),0),"]"),IF(AND(ISNUMBER(OFFSET('Sanitation Data'!$H$11,0,10*ROW('Sanitation Data'!H165))),DL171="",ISNUMBER(OFFSET('Sanitation Data'!$H$11,0,10*ROW('Sanitation Data'!H165)))),OFFSET('Sanitation Data'!$H$11,0,10*ROW('Sanitation Data'!H165)),NA())))</f>
        <v>#N/A</v>
      </c>
      <c r="AX171" s="134" t="e">
        <f ca="1">+IF(AND(ISNUMBER(OFFSET('Sanitation Data'!$H$12,0,10*ROW('Sanitation Data'!H165))),DM171="Yes"),OFFSET('Sanitation Data'!$H$12,0,10*ROW('Sanitation Data'!H165)),IF(AND(ISNUMBER(OFFSET('Sanitation Data'!$H$12,0,10*ROW('Sanitation Data'!H165))),DM171="No",ISNUMBER(OFFSET('Sanitation Data'!$H$12,0,10*ROW('Sanitation Data'!H165)))),CONCATENATE("[",ROUND(OFFSET('Sanitation Data'!$H$12,0,10*ROW('Sanitation Data'!H165)),0),"]"),IF(AND(ISNUMBER(OFFSET('Sanitation Data'!$H$12,0,10*ROW('Sanitation Data'!H165))),DM171="",ISNUMBER(OFFSET('Sanitation Data'!$H$12,0,10*ROW('Sanitation Data'!H165)))),OFFSET('Sanitation Data'!$H$12,0,10*ROW('Sanitation Data'!H165)),NA())))</f>
        <v>#N/A</v>
      </c>
      <c r="AY171" s="134" t="e">
        <f ca="1">+IF(AND(ISNUMBER(OFFSET('Sanitation Data'!$H$13,0,10*ROW('Sanitation Data'!H165))),DN171="Yes"),OFFSET('Sanitation Data'!$H$13,0,10*ROW('Sanitation Data'!H165)),IF(AND(ISNUMBER(OFFSET('Sanitation Data'!$H$13,0,10*ROW('Sanitation Data'!H165))),DN171="No",ISNUMBER(OFFSET('Sanitation Data'!$H$13,0,10*ROW('Sanitation Data'!H165)))),CONCATENATE("[",ROUND(OFFSET('Sanitation Data'!$H$13,0,10*ROW('Sanitation Data'!H165)),0),"]"),IF(AND(ISNUMBER(OFFSET('Sanitation Data'!$H$13,0,10*ROW('Sanitation Data'!H165))),DN171="",ISNUMBER(OFFSET('Sanitation Data'!$H$13,0,10*ROW('Sanitation Data'!H165)))),OFFSET('Sanitation Data'!$H$13,0,10*ROW('Sanitation Data'!H165)),NA())))</f>
        <v>#N/A</v>
      </c>
      <c r="AZ171" s="135" t="e">
        <f ca="1">+IF(AND(ISNUMBER(OFFSET('Hygiene Data'!$C$6,0,10*ROW('Hygiene Data'!C165))),DO171="Yes"),OFFSET('Hygiene Data'!$C$6,0,10*ROW('Hygiene Data'!C165)),IF(AND(ISNUMBER(OFFSET('Hygiene Data'!$C$6,0,10*ROW('Hygiene Data'!C165))),DO171="No",ISNUMBER(OFFSET('Hygiene Data'!$C$6,0,10*ROW('Hygiene Data'!C165)))),CONCATENATE("[",ROUND(OFFSET('Hygiene Data'!$C$6,0,10*ROW('Hygiene Data'!C165)),0),"]"),IF(AND(ISNUMBER(OFFSET('Hygiene Data'!$C$6,0,10*ROW('Hygiene Data'!C165))),DO171="",ISNUMBER(OFFSET('Hygiene Data'!$C$6,0,10*ROW('Hygiene Data'!C165)))),OFFSET('Hygiene Data'!$C$6,0,10*ROW('Hygiene Data'!C165)),NA())))</f>
        <v>#N/A</v>
      </c>
      <c r="BA171" s="135" t="e">
        <f ca="1">+IF(AND(ISNUMBER(OFFSET('Hygiene Data'!$C$8,0,10*ROW('Hygiene Data'!C165))),DP171="Yes"),OFFSET('Hygiene Data'!$C$8,0,10*ROW('Hygiene Data'!C165)),IF(AND(ISNUMBER(OFFSET('Hygiene Data'!$C$8,0,10*ROW('Hygiene Data'!C165))),DP171="No",ISNUMBER(OFFSET('Hygiene Data'!$C$8,0,10*ROW('Hygiene Data'!C165)))),CONCATENATE("[",ROUND(OFFSET('Hygiene Data'!$C$8,0,10*ROW('Hygiene Data'!C165)),0),"]"),IF(AND(ISNUMBER(OFFSET('Hygiene Data'!$C$8,0,10*ROW('Hygiene Data'!C165))),DP171="",ISNUMBER(OFFSET('Hygiene Data'!$C$8,0,10*ROW('Hygiene Data'!C165)))),OFFSET('Hygiene Data'!$C$8,0,10*ROW('Hygiene Data'!C165)),NA())))</f>
        <v>#N/A</v>
      </c>
      <c r="BB171" s="135" t="e">
        <f ca="1">+IF(AND(ISNUMBER(OFFSET('Hygiene Data'!$C$10,0,10*ROW('Hygiene Data'!C165))),DQ171="Yes"),OFFSET('Hygiene Data'!$C$10,0,10*ROW('Hygiene Data'!C165)),IF(AND(ISNUMBER(OFFSET('Hygiene Data'!$C$10,0,10*ROW('Hygiene Data'!C165))),DQ171="No",ISNUMBER(OFFSET('Hygiene Data'!$C$10,0,10*ROW('Hygiene Data'!C165)))),CONCATENATE("[",ROUND(OFFSET('Hygiene Data'!$C$10,0,10*ROW('Hygiene Data'!C165)),0),"]"),IF(AND(ISNUMBER(OFFSET('Hygiene Data'!$C$10,0,10*ROW('Hygiene Data'!C165))),DQ171="",ISNUMBER(OFFSET('Hygiene Data'!$C$10,0,10*ROW('Hygiene Data'!C165)))),OFFSET('Hygiene Data'!$C$10,0,10*ROW('Hygiene Data'!C165)),NA())))</f>
        <v>#N/A</v>
      </c>
      <c r="BC171" s="135" t="e">
        <f ca="1">+IF(AND(ISNUMBER(OFFSET('Hygiene Data'!$D$6,0,10*ROW('Hygiene Data'!D165))),DR171="Yes"),OFFSET('Hygiene Data'!$D$6,0,10*ROW('Hygiene Data'!D165)),IF(AND(ISNUMBER(OFFSET('Hygiene Data'!$D$6,0,10*ROW('Hygiene Data'!D165))),DR171="No",ISNUMBER(OFFSET('Hygiene Data'!$D$6,0,10*ROW('Hygiene Data'!D165)))),CONCATENATE("[",ROUND(OFFSET('Hygiene Data'!$D$6,0,10*ROW('Hygiene Data'!D165)),0),"]"),IF(AND(ISNUMBER(OFFSET('Hygiene Data'!$D$6,0,10*ROW('Hygiene Data'!D165))),DR171="",ISNUMBER(OFFSET('Hygiene Data'!$D$6,0,10*ROW('Hygiene Data'!D165)))),OFFSET('Hygiene Data'!$D$6,0,10*ROW('Hygiene Data'!D165)),NA())))</f>
        <v>#N/A</v>
      </c>
      <c r="BD171" s="135" t="e">
        <f ca="1">+IF(AND(ISNUMBER(OFFSET('Hygiene Data'!$D$8,0,10*ROW('Hygiene Data'!D165))),DS171="Yes"),OFFSET('Hygiene Data'!$D$8,0,10*ROW('Hygiene Data'!D165)),IF(AND(ISNUMBER(OFFSET('Hygiene Data'!$D$8,0,10*ROW('Hygiene Data'!D165))),DS171="No",ISNUMBER(OFFSET('Hygiene Data'!$D$8,0,10*ROW('Hygiene Data'!D165)))),CONCATENATE("[",ROUND(OFFSET('Hygiene Data'!$D$8,0,10*ROW('Hygiene Data'!D165)),0),"]"),IF(AND(ISNUMBER(OFFSET('Hygiene Data'!$D$8,0,10*ROW('Hygiene Data'!D165))),DS171="",ISNUMBER(OFFSET('Hygiene Data'!$D$8,0,10*ROW('Hygiene Data'!D165)))),OFFSET('Hygiene Data'!$D$8,0,10*ROW('Hygiene Data'!D165)),NA())))</f>
        <v>#N/A</v>
      </c>
      <c r="BE171" s="135" t="e">
        <f ca="1">+IF(AND(ISNUMBER(OFFSET('Hygiene Data'!$D$10,0,10*ROW('Hygiene Data'!D165))),DT171="Yes"),OFFSET('Hygiene Data'!$D$10,0,10*ROW('Hygiene Data'!D165)),IF(AND(ISNUMBER(OFFSET('Hygiene Data'!$D$10,0,10*ROW('Hygiene Data'!D165))),DT171="No",ISNUMBER(OFFSET('Hygiene Data'!$D$10,0,10*ROW('Hygiene Data'!D165)))),CONCATENATE("[",ROUND(OFFSET('Hygiene Data'!$D$10,0,10*ROW('Hygiene Data'!D165)),0),"]"),IF(AND(ISNUMBER(OFFSET('Hygiene Data'!$D$10,0,10*ROW('Hygiene Data'!D165))),DT171="",ISNUMBER(OFFSET('Hygiene Data'!$D$10,0,10*ROW('Hygiene Data'!D165)))),OFFSET('Hygiene Data'!$D$10,0,10*ROW('Hygiene Data'!D165)),NA())))</f>
        <v>#N/A</v>
      </c>
      <c r="BF171" s="135" t="e">
        <f ca="1">+IF(AND(ISNUMBER(OFFSET('Hygiene Data'!$E$6,0,10*ROW('Hygiene Data'!E165))),DU171="Yes"),OFFSET('Hygiene Data'!$E$6,0,10*ROW('Hygiene Data'!E165)),IF(AND(ISNUMBER(OFFSET('Hygiene Data'!$E$6,0,10*ROW('Hygiene Data'!E165))),DU171="No",ISNUMBER(OFFSET('Hygiene Data'!$E$6,0,10*ROW('Hygiene Data'!E165)))),CONCATENATE("[",ROUND(OFFSET('Hygiene Data'!$E$6,0,10*ROW('Hygiene Data'!E165)),0),"]"),IF(AND(ISNUMBER(OFFSET('Hygiene Data'!$E$6,0,10*ROW('Hygiene Data'!E165))),DU171="",ISNUMBER(OFFSET('Hygiene Data'!$E$6,0,10*ROW('Hygiene Data'!E165)))),OFFSET('Hygiene Data'!$E$6,0,10*ROW('Hygiene Data'!E165)),NA())))</f>
        <v>#N/A</v>
      </c>
      <c r="BG171" s="135" t="e">
        <f ca="1">+IF(AND(ISNUMBER(OFFSET('Hygiene Data'!$E$8,0,10*ROW('Hygiene Data'!E165))),DV171="Yes"),OFFSET('Hygiene Data'!$E$8,0,10*ROW('Hygiene Data'!E165)),IF(AND(ISNUMBER(OFFSET('Hygiene Data'!$E$8,0,10*ROW('Hygiene Data'!E165))),DV171="No",ISNUMBER(OFFSET('Hygiene Data'!$E$8,0,10*ROW('Hygiene Data'!E165)))),CONCATENATE("[",ROUND(OFFSET('Hygiene Data'!$E$8,0,10*ROW('Hygiene Data'!E165)),0),"]"),IF(AND(ISNUMBER(OFFSET('Hygiene Data'!$E$8,0,10*ROW('Hygiene Data'!E165))),DV171="",ISNUMBER(OFFSET('Hygiene Data'!$E$8,0,10*ROW('Hygiene Data'!E165)))),OFFSET('Hygiene Data'!$E$8,0,10*ROW('Hygiene Data'!E165)),NA())))</f>
        <v>#N/A</v>
      </c>
      <c r="BH171" s="135" t="e">
        <f ca="1">+IF(AND(ISNUMBER(OFFSET('Hygiene Data'!$E$10,0,10*ROW('Hygiene Data'!E165))),DW171="Yes"),OFFSET('Hygiene Data'!$E$10,0,10*ROW('Hygiene Data'!E165)),IF(AND(ISNUMBER(OFFSET('Hygiene Data'!$E$10,0,10*ROW('Hygiene Data'!E165))),DW171="No",ISNUMBER(OFFSET('Hygiene Data'!$E$10,0,10*ROW('Hygiene Data'!E165)))),CONCATENATE("[",ROUND(OFFSET('Hygiene Data'!$E$10,0,10*ROW('Hygiene Data'!E165)),0),"]"),IF(AND(ISNUMBER(OFFSET('Hygiene Data'!$E$10,0,10*ROW('Hygiene Data'!E165))),DW171="",ISNUMBER(OFFSET('Hygiene Data'!$E$10,0,10*ROW('Hygiene Data'!E165)))),OFFSET('Hygiene Data'!$E$10,0,10*ROW('Hygiene Data'!E165)),NA())))</f>
        <v>#N/A</v>
      </c>
      <c r="BI171" s="135" t="e">
        <f ca="1">+IF(AND(ISNUMBER(OFFSET('Hygiene Data'!$F$6,0,10*ROW('Hygiene Data'!F165))),DX171="Yes"),OFFSET('Hygiene Data'!$F$6,0,10*ROW('Hygiene Data'!F165)),IF(AND(ISNUMBER(OFFSET('Hygiene Data'!$F$6,0,10*ROW('Hygiene Data'!F165))),DX171="No",ISNUMBER(OFFSET('Hygiene Data'!$F$6,0,10*ROW('Hygiene Data'!F165)))),CONCATENATE("[",ROUND(OFFSET('Hygiene Data'!$F$6,0,10*ROW('Hygiene Data'!F165)),0),"]"),IF(AND(ISNUMBER(OFFSET('Hygiene Data'!$F$6,0,10*ROW('Hygiene Data'!F165))),DX171="",ISNUMBER(OFFSET('Hygiene Data'!$F$6,0,10*ROW('Hygiene Data'!F165)))),OFFSET('Hygiene Data'!$F$6,0,10*ROW('Hygiene Data'!F165)),NA())))</f>
        <v>#N/A</v>
      </c>
      <c r="BJ171" s="135" t="e">
        <f ca="1">+IF(AND(ISNUMBER(OFFSET('Hygiene Data'!$F$8,0,10*ROW('Hygiene Data'!F165))),DY171="Yes"),OFFSET('Hygiene Data'!$F$8,0,10*ROW('Hygiene Data'!F165)),IF(AND(ISNUMBER(OFFSET('Hygiene Data'!$F$8,0,10*ROW('Hygiene Data'!F165))),DY171="No",ISNUMBER(OFFSET('Hygiene Data'!$F$8,0,10*ROW('Hygiene Data'!F165)))),CONCATENATE("[",ROUND(OFFSET('Hygiene Data'!$F$8,0,10*ROW('Hygiene Data'!F165)),0),"]"),IF(AND(ISNUMBER(OFFSET('Hygiene Data'!$F$8,0,10*ROW('Hygiene Data'!F165))),DY171="",ISNUMBER(OFFSET('Hygiene Data'!$F$8,0,10*ROW('Hygiene Data'!F165)))),OFFSET('Hygiene Data'!$F$8,0,10*ROW('Hygiene Data'!F165)),NA())))</f>
        <v>#N/A</v>
      </c>
      <c r="BK171" s="135" t="e">
        <f ca="1">+IF(AND(ISNUMBER(OFFSET('Hygiene Data'!$F$10,0,10*ROW('Hygiene Data'!F165))),DZ171="Yes"),OFFSET('Hygiene Data'!$F$10,0,10*ROW('Hygiene Data'!F165)),IF(AND(ISNUMBER(OFFSET('Hygiene Data'!$F$10,0,10*ROW('Hygiene Data'!F165))),DZ171="No",ISNUMBER(OFFSET('Hygiene Data'!$F$10,0,10*ROW('Hygiene Data'!F165)))),CONCATENATE("[",ROUND(OFFSET('Hygiene Data'!$F$10,0,10*ROW('Hygiene Data'!F165)),0),"]"),IF(AND(ISNUMBER(OFFSET('Hygiene Data'!$F$10,0,10*ROW('Hygiene Data'!F165))),DZ171="",ISNUMBER(OFFSET('Hygiene Data'!$F$10,0,10*ROW('Hygiene Data'!F165)))),OFFSET('Hygiene Data'!$F$10,0,10*ROW('Hygiene Data'!F165)),NA())))</f>
        <v>#N/A</v>
      </c>
      <c r="BL171" s="135" t="e">
        <f ca="1">+IF(AND(ISNUMBER(OFFSET('Hygiene Data'!$G$6,0,10*ROW('Hygiene Data'!G165))),EA171="Yes"),OFFSET('Hygiene Data'!$G$6,0,10*ROW('Hygiene Data'!G165)),IF(AND(ISNUMBER(OFFSET('Hygiene Data'!$G$6,0,10*ROW('Hygiene Data'!G165))),EA171="No",ISNUMBER(OFFSET('Hygiene Data'!$G$6,0,10*ROW('Hygiene Data'!G165)))),CONCATENATE("[",ROUND(OFFSET('Hygiene Data'!$G$6,0,10*ROW('Hygiene Data'!G165)),0),"]"),IF(AND(ISNUMBER(OFFSET('Hygiene Data'!$G$6,0,10*ROW('Hygiene Data'!G165))),EA171="",ISNUMBER(OFFSET('Hygiene Data'!$G$6,0,10*ROW('Hygiene Data'!G165)))),OFFSET('Hygiene Data'!$G$6,0,10*ROW('Hygiene Data'!G165)),NA())))</f>
        <v>#N/A</v>
      </c>
      <c r="BM171" s="135" t="e">
        <f ca="1">+IF(AND(ISNUMBER(OFFSET('Hygiene Data'!$G$8,0,10*ROW('Hygiene Data'!G165))),EB171="Yes"),OFFSET('Hygiene Data'!$G$8,0,10*ROW('Hygiene Data'!G165)),IF(AND(ISNUMBER(OFFSET('Hygiene Data'!$G$8,0,10*ROW('Hygiene Data'!G165))),EB171="No",ISNUMBER(OFFSET('Hygiene Data'!$G$8,0,10*ROW('Hygiene Data'!G165)))),CONCATENATE("[",ROUND(OFFSET('Hygiene Data'!$G$8,0,10*ROW('Hygiene Data'!G165)),0),"]"),IF(AND(ISNUMBER(OFFSET('Hygiene Data'!$G$8,0,10*ROW('Hygiene Data'!G165))),EB171="",ISNUMBER(OFFSET('Hygiene Data'!$G$8,0,10*ROW('Hygiene Data'!G165)))),OFFSET('Hygiene Data'!$G$8,0,10*ROW('Hygiene Data'!G165)),NA())))</f>
        <v>#N/A</v>
      </c>
      <c r="BN171" s="135" t="e">
        <f ca="1">+IF(AND(ISNUMBER(OFFSET('Hygiene Data'!$G$10,0,10*ROW('Hygiene Data'!G165))),EC171="Yes"),OFFSET('Hygiene Data'!$G$10,0,10*ROW('Hygiene Data'!G165)),IF(AND(ISNUMBER(OFFSET('Hygiene Data'!$G$10,0,10*ROW('Hygiene Data'!G165))),EC171="No",ISNUMBER(OFFSET('Hygiene Data'!$G$10,0,10*ROW('Hygiene Data'!G165)))),CONCATENATE("[",ROUND(OFFSET('Hygiene Data'!$G$10,0,10*ROW('Hygiene Data'!G165)),0),"]"),IF(AND(ISNUMBER(OFFSET('Hygiene Data'!$G$10,0,10*ROW('Hygiene Data'!G165))),EC171="",ISNUMBER(OFFSET('Hygiene Data'!$G$10,0,10*ROW('Hygiene Data'!G165)))),OFFSET('Hygiene Data'!$G$10,0,10*ROW('Hygiene Data'!G165)),NA())))</f>
        <v>#N/A</v>
      </c>
      <c r="BO171" s="135" t="e">
        <f ca="1">+IF(AND(ISNUMBER(OFFSET('Hygiene Data'!$H$6,0,10*ROW('Hygiene Data'!H165))),ED171="Yes"),OFFSET('Hygiene Data'!$H$6,0,10*ROW('Hygiene Data'!H165)),IF(AND(ISNUMBER(OFFSET('Hygiene Data'!$H$6,0,10*ROW('Hygiene Data'!H165))),ED171="No",ISNUMBER(OFFSET('Hygiene Data'!$H$6,0,10*ROW('Hygiene Data'!H165)))),CONCATENATE("[",ROUND(OFFSET('Hygiene Data'!$H$6,0,10*ROW('Hygiene Data'!H165)),0),"]"),IF(AND(ISNUMBER(OFFSET('Hygiene Data'!$H$6,0,10*ROW('Hygiene Data'!H165))),ED171="",ISNUMBER(OFFSET('Hygiene Data'!$H$6,0,10*ROW('Hygiene Data'!H165)))),OFFSET('Hygiene Data'!$H$6,0,10*ROW('Hygiene Data'!H165)),NA())))</f>
        <v>#N/A</v>
      </c>
      <c r="BP171" s="135" t="e">
        <f ca="1">+IF(AND(ISNUMBER(OFFSET('Hygiene Data'!$H$8,0,10*ROW('Hygiene Data'!H165))),EE171="Yes"),OFFSET('Hygiene Data'!$H$8,0,10*ROW('Hygiene Data'!H165)),IF(AND(ISNUMBER(OFFSET('Hygiene Data'!$H$8,0,10*ROW('Hygiene Data'!H165))),EE171="No",ISNUMBER(OFFSET('Hygiene Data'!$H$8,0,10*ROW('Hygiene Data'!H165)))),CONCATENATE("[",ROUND(OFFSET('Hygiene Data'!$H$8,0,10*ROW('Hygiene Data'!H165)),0),"]"),IF(AND(ISNUMBER(OFFSET('Hygiene Data'!$H$8,0,10*ROW('Hygiene Data'!H165))),EE171="",ISNUMBER(OFFSET('Hygiene Data'!$H$8,0,10*ROW('Hygiene Data'!H165)))),OFFSET('Hygiene Data'!$H$8,0,10*ROW('Hygiene Data'!H165)),NA())))</f>
        <v>#N/A</v>
      </c>
      <c r="BQ171" s="135" t="e">
        <f ca="1">+IF(AND(ISNUMBER(OFFSET('Hygiene Data'!$H$10,0,10*ROW('Hygiene Data'!H165))),EF171="Yes"),OFFSET('Hygiene Data'!$H$10,0,10*ROW('Hygiene Data'!H165)),IF(AND(ISNUMBER(OFFSET('Hygiene Data'!$H$10,0,10*ROW('Hygiene Data'!H165))),EF171="No",ISNUMBER(OFFSET('Hygiene Data'!$H$10,0,10*ROW('Hygiene Data'!H165)))),CONCATENATE("[",ROUND(OFFSET('Hygiene Data'!$H$10,0,10*ROW('Hygiene Data'!H165)),0),"]"),IF(AND(ISNUMBER(OFFSET('Hygiene Data'!$H$10,0,10*ROW('Hygiene Data'!H165))),EF171="",ISNUMBER(OFFSET('Hygiene Data'!$H$10,0,10*ROW('Hygiene Data'!H165)))),OFFSET('Hygiene Data'!$H$10,0,10*ROW('Hygiene Data'!H165)),NA())))</f>
        <v>#N/A</v>
      </c>
      <c r="BS171" s="34" t="str">
        <f ca="1">+IF(OFFSET('Water Data'!$C$28,0,10*ROW('Water Data'!C165))="","",OFFSET('Water Data'!$C$28,0,10*ROW('Water Data'!C165)))</f>
        <v/>
      </c>
      <c r="BT171" s="34" t="str">
        <f ca="1">+IF(OFFSET('Water Data'!$C$29,0,10*ROW('Water Data'!C165))="","",OFFSET('Water Data'!$C$29,0,10*ROW('Water Data'!C165)))</f>
        <v/>
      </c>
      <c r="BU171" s="34" t="str">
        <f ca="1">+IF(OFFSET('Water Data'!$C$30,0,10*ROW('Water Data'!C165))="","",OFFSET('Water Data'!$C$30,0,10*ROW('Water Data'!C165)))</f>
        <v/>
      </c>
      <c r="BV171" s="34" t="str">
        <f ca="1">+IF(OFFSET('Water Data'!$D$28,0,10*ROW('Water Data'!D165))="","",OFFSET('Water Data'!$D$28,0,10*ROW('Water Data'!D165)))</f>
        <v/>
      </c>
      <c r="BW171" s="34" t="str">
        <f ca="1">+IF(OFFSET('Water Data'!$D$29,0,10*ROW('Water Data'!D165))="","",OFFSET('Water Data'!$D$29,0,10*ROW('Water Data'!D165)))</f>
        <v/>
      </c>
      <c r="BX171" s="34" t="str">
        <f ca="1">+IF(OFFSET('Water Data'!$D$30,0,10*ROW('Water Data'!D165))="","",OFFSET('Water Data'!$D$30,0,10*ROW('Water Data'!D165)))</f>
        <v/>
      </c>
      <c r="BY171" s="34" t="str">
        <f ca="1">+IF(OFFSET('Water Data'!$E$28,0,10*ROW('Water Data'!E165))="","",OFFSET('Water Data'!$E$28,0,10*ROW('Water Data'!E165)))</f>
        <v/>
      </c>
      <c r="BZ171" s="34" t="str">
        <f ca="1">+IF(OFFSET('Water Data'!$E$29,0,10*ROW('Water Data'!E165))="","",OFFSET('Water Data'!$E$29,0,10*ROW('Water Data'!E165)))</f>
        <v/>
      </c>
      <c r="CA171" s="34" t="str">
        <f ca="1">+IF(OFFSET('Water Data'!$E$30,0,10*ROW('Water Data'!E165))="","",OFFSET('Water Data'!$E$30,0,10*ROW('Water Data'!E165)))</f>
        <v/>
      </c>
      <c r="CB171" s="34" t="str">
        <f ca="1">+IF(OFFSET('Water Data'!$F$28,0,10*ROW('Water Data'!F165))="","",OFFSET('Water Data'!$F$28,0,10*ROW('Water Data'!F165)))</f>
        <v/>
      </c>
      <c r="CC171" s="34" t="str">
        <f ca="1">+IF(OFFSET('Water Data'!$F$29,0,10*ROW('Water Data'!F165))="","",OFFSET('Water Data'!$F$29,0,10*ROW('Water Data'!F165)))</f>
        <v/>
      </c>
      <c r="CD171" s="34" t="str">
        <f ca="1">+IF(OFFSET('Water Data'!$F$30,0,10*ROW('Water Data'!F165))="","",OFFSET('Water Data'!$F$30,0,10*ROW('Water Data'!F165)))</f>
        <v/>
      </c>
      <c r="CE171" s="34" t="str">
        <f ca="1">+IF(OFFSET('Water Data'!$G$28,0,10*ROW('Water Data'!G165))="","",OFFSET('Water Data'!$G$28,0,10*ROW('Water Data'!G165)))</f>
        <v/>
      </c>
      <c r="CF171" s="34" t="str">
        <f ca="1">+IF(OFFSET('Water Data'!$G$29,0,10*ROW('Water Data'!G165))="","",OFFSET('Water Data'!$G$29,0,10*ROW('Water Data'!G165)))</f>
        <v/>
      </c>
      <c r="CG171" s="34" t="str">
        <f ca="1">+IF(OFFSET('Water Data'!$G$30,0,10*ROW('Water Data'!G165))="","",OFFSET('Water Data'!$G$30,0,10*ROW('Water Data'!G165)))</f>
        <v/>
      </c>
      <c r="CH171" s="34" t="str">
        <f ca="1">+IF(OFFSET('Water Data'!$H$28,0,10*ROW('Water Data'!H165))="","",OFFSET('Water Data'!$H$28,0,10*ROW('Water Data'!H165)))</f>
        <v/>
      </c>
      <c r="CI171" s="34" t="str">
        <f ca="1">+IF(OFFSET('Water Data'!$H$29,0,10*ROW('Water Data'!H165))="","",OFFSET('Water Data'!$H$29,0,10*ROW('Water Data'!H165)))</f>
        <v/>
      </c>
      <c r="CJ171" s="34" t="str">
        <f ca="1">+IF(OFFSET('Water Data'!$H$30,0,10*ROW('Water Data'!H165))="","",OFFSET('Water Data'!$H$30,0,10*ROW('Water Data'!H165)))</f>
        <v/>
      </c>
      <c r="CK171" s="34" t="str">
        <f ca="1">+IF(OFFSET('Sanitation Data'!$C$29,0,10*ROW('Sanitation Data'!C165))="","",OFFSET('Sanitation Data'!$C$29,0,10*ROW('Sanitation Data'!C165)))</f>
        <v/>
      </c>
      <c r="CL171" s="34" t="str">
        <f ca="1">+IF(OFFSET('Sanitation Data'!$C$30,0,10*ROW('Sanitation Data'!C165))="","",OFFSET('Sanitation Data'!$C$30,0,10*ROW('Sanitation Data'!C165)))</f>
        <v/>
      </c>
      <c r="CM171" s="34" t="str">
        <f ca="1">+IF(OFFSET('Sanitation Data'!$C$31,0,10*ROW('Sanitation Data'!C165))="","",OFFSET('Sanitation Data'!$C$31,0,10*ROW('Sanitation Data'!C165)))</f>
        <v/>
      </c>
      <c r="CN171" s="34" t="str">
        <f ca="1">+IF(OFFSET('Sanitation Data'!$C$32,0,10*ROW('Sanitation Data'!C165))="","",OFFSET('Sanitation Data'!$C$32,0,10*ROW('Sanitation Data'!C165)))</f>
        <v/>
      </c>
      <c r="CO171" s="34" t="str">
        <f ca="1">+IF(OFFSET('Sanitation Data'!$C$33,0,10*ROW('Sanitation Data'!C165))="","",OFFSET('Sanitation Data'!$C$33,0,10*ROW('Sanitation Data'!C165)))</f>
        <v/>
      </c>
      <c r="CP171" s="34" t="str">
        <f ca="1">+IF(OFFSET('Sanitation Data'!$D$29,0,10*ROW('Sanitation Data'!D165))="","",OFFSET('Sanitation Data'!$D$29,0,10*ROW('Sanitation Data'!D165)))</f>
        <v/>
      </c>
      <c r="CQ171" s="34" t="str">
        <f ca="1">+IF(OFFSET('Sanitation Data'!$D$30,0,10*ROW('Sanitation Data'!D165))="","",OFFSET('Sanitation Data'!$D$30,0,10*ROW('Sanitation Data'!D165)))</f>
        <v/>
      </c>
      <c r="CR171" s="34" t="str">
        <f ca="1">+IF(OFFSET('Sanitation Data'!$D$31,0,10*ROW('Sanitation Data'!D165))="","",OFFSET('Sanitation Data'!$D$31,0,10*ROW('Sanitation Data'!D165)))</f>
        <v/>
      </c>
      <c r="CS171" s="34" t="str">
        <f ca="1">+IF(OFFSET('Sanitation Data'!$D$32,0,10*ROW('Sanitation Data'!D165))="","",OFFSET('Sanitation Data'!$D$32,0,10*ROW('Sanitation Data'!D165)))</f>
        <v/>
      </c>
      <c r="CT171" s="34" t="str">
        <f ca="1">+IF(OFFSET('Sanitation Data'!$D$33,0,10*ROW('Sanitation Data'!D165))="","",OFFSET('Sanitation Data'!$D$33,0,10*ROW('Sanitation Data'!D165)))</f>
        <v/>
      </c>
      <c r="CU171" s="34" t="str">
        <f ca="1">+IF(OFFSET('Sanitation Data'!$E$29,0,10*ROW('Sanitation Data'!E165))="","",OFFSET('Sanitation Data'!$E$29,0,10*ROW('Sanitation Data'!E165)))</f>
        <v/>
      </c>
      <c r="CV171" s="34" t="str">
        <f ca="1">+IF(OFFSET('Sanitation Data'!$E$30,0,10*ROW('Sanitation Data'!E165))="","",OFFSET('Sanitation Data'!$E$30,0,10*ROW('Sanitation Data'!E165)))</f>
        <v/>
      </c>
      <c r="CW171" s="34" t="str">
        <f ca="1">+IF(OFFSET('Sanitation Data'!$E$31,0,10*ROW('Sanitation Data'!E165))="","",OFFSET('Sanitation Data'!$E$31,0,10*ROW('Sanitation Data'!E165)))</f>
        <v/>
      </c>
      <c r="CX171" s="34" t="str">
        <f ca="1">+IF(OFFSET('Sanitation Data'!$E$32,0,10*ROW('Sanitation Data'!E165))="","",OFFSET('Sanitation Data'!$E$32,0,10*ROW('Sanitation Data'!E165)))</f>
        <v/>
      </c>
      <c r="CY171" s="34" t="str">
        <f ca="1">+IF(OFFSET('Sanitation Data'!$E$33,0,10*ROW('Sanitation Data'!E165))="","",OFFSET('Sanitation Data'!$E$33,0,10*ROW('Sanitation Data'!E165)))</f>
        <v/>
      </c>
      <c r="CZ171" s="34" t="str">
        <f ca="1">+IF(OFFSET('Sanitation Data'!$F$29,0,10*ROW('Sanitation Data'!F165))="","",OFFSET('Sanitation Data'!$F$29,0,10*ROW('Sanitation Data'!F165)))</f>
        <v/>
      </c>
      <c r="DA171" s="34" t="str">
        <f ca="1">+IF(OFFSET('Sanitation Data'!$F$30,0,10*ROW('Sanitation Data'!F165))="","",OFFSET('Sanitation Data'!$F$30,0,10*ROW('Sanitation Data'!F165)))</f>
        <v/>
      </c>
      <c r="DB171" s="34" t="str">
        <f ca="1">+IF(OFFSET('Sanitation Data'!$F$31,0,10*ROW('Sanitation Data'!F165))="","",OFFSET('Sanitation Data'!$F$31,0,10*ROW('Sanitation Data'!F165)))</f>
        <v/>
      </c>
      <c r="DC171" s="34" t="str">
        <f ca="1">+IF(OFFSET('Sanitation Data'!$F$32,0,10*ROW('Sanitation Data'!F165))="","",OFFSET('Sanitation Data'!$F$32,0,10*ROW('Sanitation Data'!F165)))</f>
        <v/>
      </c>
      <c r="DD171" s="34" t="str">
        <f ca="1">+IF(OFFSET('Sanitation Data'!$F$33,0,10*ROW('Sanitation Data'!F165))="","",OFFSET('Sanitation Data'!$F$33,0,10*ROW('Sanitation Data'!F165)))</f>
        <v/>
      </c>
      <c r="DE171" s="34" t="str">
        <f ca="1">+IF(OFFSET('Sanitation Data'!$G$29,0,10*ROW('Sanitation Data'!G165))="","",OFFSET('Sanitation Data'!$G$29,0,10*ROW('Sanitation Data'!G165)))</f>
        <v/>
      </c>
      <c r="DF171" s="34" t="str">
        <f ca="1">+IF(OFFSET('Sanitation Data'!$G$30,0,10*ROW('Sanitation Data'!G165))="","",OFFSET('Sanitation Data'!$G$30,0,10*ROW('Sanitation Data'!G165)))</f>
        <v/>
      </c>
      <c r="DG171" s="34" t="str">
        <f ca="1">+IF(OFFSET('Sanitation Data'!$G$31,0,10*ROW('Sanitation Data'!G165))="","",OFFSET('Sanitation Data'!$G$31,0,10*ROW('Sanitation Data'!G165)))</f>
        <v/>
      </c>
      <c r="DH171" s="34" t="str">
        <f ca="1">+IF(OFFSET('Sanitation Data'!$G$32,0,10*ROW('Sanitation Data'!G165))="","",OFFSET('Sanitation Data'!$G$32,0,10*ROW('Sanitation Data'!G165)))</f>
        <v/>
      </c>
      <c r="DI171" s="34" t="str">
        <f ca="1">+IF(OFFSET('Sanitation Data'!$G$33,0,10*ROW('Sanitation Data'!G165))="","",OFFSET('Sanitation Data'!$G$33,0,10*ROW('Sanitation Data'!G165)))</f>
        <v/>
      </c>
      <c r="DJ171" s="34" t="str">
        <f ca="1">+IF(OFFSET('Sanitation Data'!$H$29,0,10*ROW('Sanitation Data'!H165))="","",OFFSET('Sanitation Data'!$H$29,0,10*ROW('Sanitation Data'!H165)))</f>
        <v/>
      </c>
      <c r="DK171" s="34" t="str">
        <f ca="1">+IF(OFFSET('Sanitation Data'!$H$30,0,10*ROW('Sanitation Data'!H165))="","",OFFSET('Sanitation Data'!$H$30,0,10*ROW('Sanitation Data'!H165)))</f>
        <v/>
      </c>
      <c r="DL171" s="34" t="str">
        <f ca="1">+IF(OFFSET('Sanitation Data'!$H$31,0,10*ROW('Sanitation Data'!H165))="","",OFFSET('Sanitation Data'!$H$31,0,10*ROW('Sanitation Data'!H165)))</f>
        <v/>
      </c>
      <c r="DM171" s="34" t="str">
        <f ca="1">+IF(OFFSET('Sanitation Data'!$H$32,0,10*ROW('Sanitation Data'!H165))="","",OFFSET('Sanitation Data'!$H$32,0,10*ROW('Sanitation Data'!H165)))</f>
        <v/>
      </c>
      <c r="DN171" s="34" t="str">
        <f ca="1">+IF(OFFSET('Sanitation Data'!$H$33,0,10*ROW('Sanitation Data'!H165))="","",OFFSET('Sanitation Data'!$H$33,0,10*ROW('Sanitation Data'!H165)))</f>
        <v/>
      </c>
      <c r="DO171" s="34" t="str">
        <f ca="1">+IF(OFFSET('Hygiene Data'!$C$12,0,10*ROW('Hygiene Data'!C165))="","",OFFSET('Hygiene Data'!$C$12,0,10*ROW('Hygiene Data'!C165)))</f>
        <v/>
      </c>
      <c r="DP171" s="34" t="str">
        <f ca="1">+IF(OFFSET('Hygiene Data'!$C$13,0,10*ROW('Hygiene Data'!C165))="","",OFFSET('Hygiene Data'!$C$13,0,10*ROW('Hygiene Data'!C165)))</f>
        <v/>
      </c>
      <c r="DQ171" s="34" t="str">
        <f ca="1">+IF(OFFSET('Hygiene Data'!$C$14,0,10*ROW('Hygiene Data'!C165))="","",OFFSET('Hygiene Data'!$C$14,0,10*ROW('Hygiene Data'!C165)))</f>
        <v/>
      </c>
      <c r="DR171" s="34" t="str">
        <f ca="1">+IF(OFFSET('Hygiene Data'!$D$12,0,10*ROW('Hygiene Data'!D165))="","",OFFSET('Hygiene Data'!$D$12,0,10*ROW('Hygiene Data'!D165)))</f>
        <v/>
      </c>
      <c r="DS171" s="34" t="str">
        <f ca="1">+IF(OFFSET('Hygiene Data'!$D$13,0,10*ROW('Hygiene Data'!D165))="","",OFFSET('Hygiene Data'!$D$13,0,10*ROW('Hygiene Data'!D165)))</f>
        <v/>
      </c>
      <c r="DT171" s="34" t="str">
        <f ca="1">+IF(OFFSET('Hygiene Data'!$D$14,0,10*ROW('Hygiene Data'!D165))="","",OFFSET('Hygiene Data'!$D$14,0,10*ROW('Hygiene Data'!D165)))</f>
        <v/>
      </c>
      <c r="DU171" s="34" t="str">
        <f ca="1">+IF(OFFSET('Hygiene Data'!$E$12,0,10*ROW('Hygiene Data'!E165))="","",OFFSET('Hygiene Data'!$E$12,0,10*ROW('Hygiene Data'!E165)))</f>
        <v/>
      </c>
      <c r="DV171" s="34" t="str">
        <f ca="1">+IF(OFFSET('Hygiene Data'!$E$13,0,10*ROW('Hygiene Data'!E165))="","",OFFSET('Hygiene Data'!$E$13,0,10*ROW('Hygiene Data'!E165)))</f>
        <v/>
      </c>
      <c r="DW171" s="34" t="str">
        <f ca="1">+IF(OFFSET('Hygiene Data'!$E$14,0,10*ROW('Hygiene Data'!E165))="","",OFFSET('Hygiene Data'!$E$14,0,10*ROW('Hygiene Data'!E165)))</f>
        <v/>
      </c>
      <c r="DX171" s="34" t="str">
        <f ca="1">+IF(OFFSET('Hygiene Data'!$F$12,0,10*ROW('Hygiene Data'!F165))="","",OFFSET('Hygiene Data'!$F$12,0,10*ROW('Hygiene Data'!F165)))</f>
        <v/>
      </c>
      <c r="DY171" s="34" t="str">
        <f ca="1">+IF(OFFSET('Hygiene Data'!$F$13,0,10*ROW('Hygiene Data'!F165))="","",OFFSET('Hygiene Data'!$F$13,0,10*ROW('Hygiene Data'!F165)))</f>
        <v/>
      </c>
      <c r="DZ171" s="34" t="str">
        <f ca="1">+IF(OFFSET('Hygiene Data'!$F$14,0,10*ROW('Hygiene Data'!F165))="","",OFFSET('Hygiene Data'!$F$14,0,10*ROW('Hygiene Data'!F165)))</f>
        <v/>
      </c>
      <c r="EA171" s="34" t="str">
        <f ca="1">+IF(OFFSET('Hygiene Data'!$G$12,0,10*ROW('Hygiene Data'!G165))="","",OFFSET('Hygiene Data'!$G$12,0,10*ROW('Hygiene Data'!G165)))</f>
        <v/>
      </c>
      <c r="EB171" s="34" t="str">
        <f ca="1">+IF(OFFSET('Hygiene Data'!$G$13,0,10*ROW('Hygiene Data'!G165))="","",OFFSET('Hygiene Data'!$G$13,0,10*ROW('Hygiene Data'!G165)))</f>
        <v/>
      </c>
      <c r="EC171" s="34" t="str">
        <f ca="1">+IF(OFFSET('Hygiene Data'!$G$14,0,10*ROW('Hygiene Data'!G165))="","",OFFSET('Hygiene Data'!$G$14,0,10*ROW('Hygiene Data'!G165)))</f>
        <v/>
      </c>
      <c r="ED171" s="34" t="str">
        <f ca="1">+IF(OFFSET('Hygiene Data'!$H$12,0,10*ROW('Hygiene Data'!H165))="","",OFFSET('Hygiene Data'!$H$12,0,10*ROW('Hygiene Data'!H165)))</f>
        <v/>
      </c>
      <c r="EE171" s="34" t="str">
        <f ca="1">+IF(OFFSET('Hygiene Data'!$H$13,0,10*ROW('Hygiene Data'!H165))="","",OFFSET('Hygiene Data'!$H$13,0,10*ROW('Hygiene Data'!H165)))</f>
        <v/>
      </c>
      <c r="EF171" s="34" t="str">
        <f ca="1">+IF(OFFSET('Hygiene Data'!$H$14,0,10*ROW('Hygiene Data'!H165))="","",OFFSET('Hygiene Data'!$H$14,0,10*ROW('Hygiene Data'!H165)))</f>
        <v/>
      </c>
    </row>
    <row r="172" spans="1:136" x14ac:dyDescent="0.2">
      <c r="A172" s="50" t="str">
        <f ca="1">+IF(OFFSET('Water Data'!$B$1,0,10*ROW('Water Data'!B169))="","",OFFSET('Water Data'!$B$1,0,10*ROW('Water Data'!B169)))</f>
        <v/>
      </c>
      <c r="B172" s="50" t="str">
        <f ca="1">+IF(OFFSET('Water Data'!$A$3,0,10*ROW('Water Data'!A169))="","",OFFSET('Water Data'!$A$3,0,10*ROW('Water Data'!A169)))</f>
        <v/>
      </c>
      <c r="C172" s="50" t="str">
        <f ca="1">+IF(OFFSET('Water Data'!$C$3,0,10*ROW('Water Data'!C169))="","",OFFSET('Water Data'!$C$3,0,10*ROW('Water Data'!C169)))</f>
        <v/>
      </c>
      <c r="D172" s="133" t="e">
        <f ca="1">+IF(AND(ISNUMBER(OFFSET('Water Data'!$C$5,0,10*ROW('Water Data'!C166))),BS172="Yes"),100-OFFSET('Water Data'!$C$5,0,10*ROW('Water Data'!C166)),IF(AND(ISNUMBER(OFFSET('Water Data'!$C$5,0,10*ROW('Water Data'!C166))),BS172="No",ISNUMBER(OFFSET('Water Data'!$C$5,0,10*ROW('Water Data'!C166)))),CONCATENATE("[",ROUND(100-OFFSET('Water Data'!$C$5,0,10*ROW('Water Data'!C166)),0),"]"),IF(AND(ISNUMBER(OFFSET('Water Data'!$C$5,0,10*ROW('Water Data'!C166))),BS172="",ISNUMBER(OFFSET('Water Data'!$C$5,0,10*ROW('Water Data'!C166)))),100-OFFSET('Water Data'!$C$5,0,10*ROW('Water Data'!C166)),NA())))</f>
        <v>#N/A</v>
      </c>
      <c r="E172" s="133" t="e">
        <f ca="1">+IF(AND(ISNUMBER(OFFSET('Water Data'!$C$7,0,10*ROW('Water Data'!D166))),BT172="Yes"),OFFSET('Water Data'!$C$7,0,10*ROW('Water Data'!C166)),IF(AND(ISNUMBER(OFFSET('Water Data'!$C$7,0,10*ROW('Water Data'!C166))),BT172="No",ISNUMBER(OFFSET('Water Data'!$C$7,0,10*ROW('Water Data'!C166)))),CONCATENATE("[",ROUND(OFFSET('Water Data'!$C$7,0,10*ROW('Water Data'!C166)),0),"]"),IF(AND(ISNUMBER(OFFSET('Water Data'!$C$7,0,10*ROW('Water Data'!C166))),BT172="",ISNUMBER(OFFSET('Water Data'!$C$7,0,10*ROW('Water Data'!C166)))),OFFSET('Water Data'!$C$7,0,10*ROW('Water Data'!C166)),NA())))</f>
        <v>#N/A</v>
      </c>
      <c r="F172" s="133" t="e">
        <f ca="1">+IF(AND(ISNUMBER(OFFSET('Water Data'!$C$10,0,10*ROW('Water Data'!C166))),BU172="Yes"),OFFSET('Water Data'!$C$10,0,10*ROW('Water Data'!C166)),IF(AND(ISNUMBER(OFFSET('Water Data'!$C$10,0,10*ROW('Water Data'!C166))),BU172="No",ISNUMBER(OFFSET('Water Data'!$C$10,0,10*ROW('Water Data'!C166)))),CONCATENATE("[",ROUND(OFFSET('Water Data'!$C$10,0,10*ROW('Water Data'!C166)),0),"]"),IF(AND(ISNUMBER(OFFSET('Water Data'!$C$10,0,10*ROW('Water Data'!C166))),BU172="",ISNUMBER(OFFSET('Water Data'!$C$10,0,10*ROW('Water Data'!C166)))),OFFSET('Water Data'!$C$10,0,10*ROW('Water Data'!C166)),NA())))</f>
        <v>#N/A</v>
      </c>
      <c r="G172" s="133" t="e">
        <f ca="1">+IF(AND(ISNUMBER(OFFSET('Water Data'!$D$5,0,10*ROW('Water Data'!D166))),BV172="Yes"),100-OFFSET('Water Data'!$D$5,0,10*ROW('Water Data'!D166)),IF(AND(ISNUMBER(OFFSET('Water Data'!$D$5,0,10*ROW('Water Data'!D166))),BV172="No",ISNUMBER(OFFSET('Water Data'!$D$5,0,10*ROW('Water Data'!D166)))),CONCATENATE("[",ROUND(100-OFFSET('Water Data'!$D$5,0,10*ROW('Water Data'!D166)),0),"]"),IF(AND(ISNUMBER(OFFSET('Water Data'!$D$5,0,10*ROW('Water Data'!D166))),BV172="",ISNUMBER(OFFSET('Water Data'!$D$5,0,10*ROW('Water Data'!D166)))),100-OFFSET('Water Data'!$D$5,0,10*ROW('Water Data'!D166)),NA())))</f>
        <v>#N/A</v>
      </c>
      <c r="H172" s="133" t="e">
        <f ca="1">+IF(AND(ISNUMBER(OFFSET('Water Data'!$D$7,0,10*ROW('Water Data'!D166))),BW172="Yes"),OFFSET('Water Data'!$D$7,0,10*ROW('Water Data'!D166)),IF(AND(ISNUMBER(OFFSET('Water Data'!$D$7,0,10*ROW('Water Data'!D166))),BW172="No",ISNUMBER(OFFSET('Water Data'!$D$7,0,10*ROW('Water Data'!D166)))),CONCATENATE("[",ROUND(OFFSET('Water Data'!$C$7,0,10*ROW('Water Data'!D166)),0),"]"),IF(AND(ISNUMBER(OFFSET('Water Data'!$D$7,0,10*ROW('Water Data'!D166))),BW172="",ISNUMBER(OFFSET('Water Data'!$D$7,0,10*ROW('Water Data'!D166)))),OFFSET('Water Data'!$D$7,0,10*ROW('Water Data'!D166)),NA())))</f>
        <v>#N/A</v>
      </c>
      <c r="I172" s="133" t="e">
        <f ca="1">+IF(AND(ISNUMBER(OFFSET('Water Data'!$D$10,0,10*ROW('Water Data'!D166))),BX172="Yes"),OFFSET('Water Data'!$D$10,0,10*ROW('Water Data'!D166)),IF(AND(ISNUMBER(OFFSET('Water Data'!$D$10,0,10*ROW('Water Data'!D166))),BX172="No",ISNUMBER(OFFSET('Water Data'!$D$10,0,10*ROW('Water Data'!D166)))),CONCATENATE("[",ROUND(OFFSET('Water Data'!$D$10,0,10*ROW('Water Data'!D166)),0),"]"),IF(AND(ISNUMBER(OFFSET('Water Data'!$D$10,0,10*ROW('Water Data'!D166))),BX172="",ISNUMBER(OFFSET('Water Data'!$D$10,0,10*ROW('Water Data'!D166)))),OFFSET('Water Data'!$D$10,0,10*ROW('Water Data'!D166)),NA())))</f>
        <v>#N/A</v>
      </c>
      <c r="J172" s="133" t="e">
        <f ca="1">+IF(AND(ISNUMBER(OFFSET('Water Data'!$E$5,0,10*ROW('Water Data'!E166))),BY172="Yes"),100-OFFSET('Water Data'!$E$5,0,10*ROW('Water Data'!E166)),IF(AND(ISNUMBER(OFFSET('Water Data'!$E$5,0,10*ROW('Water Data'!E166))),BY172="No",ISNUMBER(OFFSET('Water Data'!$E$5,0,10*ROW('Water Data'!E166)))),CONCATENATE("[",ROUND(100-OFFSET('Water Data'!$E$5,0,10*ROW('Water Data'!E166)),0),"]"),IF(AND(ISNUMBER(OFFSET('Water Data'!$E$5,0,10*ROW('Water Data'!E166))),BY172="",ISNUMBER(OFFSET('Water Data'!$E$5,0,10*ROW('Water Data'!E166)))),100-OFFSET('Water Data'!$E$5,0,10*ROW('Water Data'!E166)),NA())))</f>
        <v>#N/A</v>
      </c>
      <c r="K172" s="133" t="e">
        <f ca="1">+IF(AND(ISNUMBER(OFFSET('Water Data'!$E$7,0,10*ROW('Water Data'!E166))),BZ172="Yes"),OFFSET('Water Data'!$E$7,0,10*ROW('Water Data'!E166)),IF(AND(ISNUMBER(OFFSET('Water Data'!$E$7,0,10*ROW('Water Data'!E166))),BZ172="No",ISNUMBER(OFFSET('Water Data'!$E$7,0,10*ROW('Water Data'!E166)))),CONCATENATE("[",ROUND(OFFSET('Water Data'!$E$7,0,10*ROW('Water Data'!E166)),0),"]"),IF(AND(ISNUMBER(OFFSET('Water Data'!$E$7,0,10*ROW('Water Data'!E166))),BZ172="",ISNUMBER(OFFSET('Water Data'!$E$7,0,10*ROW('Water Data'!E166)))),OFFSET('Water Data'!$E$7,0,10*ROW('Water Data'!E166)),NA())))</f>
        <v>#N/A</v>
      </c>
      <c r="L172" s="133" t="e">
        <f ca="1">+IF(AND(ISNUMBER(OFFSET('Water Data'!$E$10,0,10*ROW('Water Data'!E166))),CA172="Yes"),OFFSET('Water Data'!$E$10,0,10*ROW('Water Data'!E166)),IF(AND(ISNUMBER(OFFSET('Water Data'!$E$10,0,10*ROW('Water Data'!E166))),CA172="No",ISNUMBER(OFFSET('Water Data'!$E$10,0,10*ROW('Water Data'!E166)))),CONCATENATE("[",ROUND(OFFSET('Water Data'!$E$10,0,10*ROW('Water Data'!E166)),0),"]"),IF(AND(ISNUMBER(OFFSET('Water Data'!$E$10,0,10*ROW('Water Data'!E166))),CA172="",ISNUMBER(OFFSET('Water Data'!$E$10,0,10*ROW('Water Data'!E166)))),OFFSET('Water Data'!$E$10,0,10*ROW('Water Data'!E166)),NA())))</f>
        <v>#N/A</v>
      </c>
      <c r="M172" s="133" t="e">
        <f ca="1">+IF(AND(ISNUMBER(OFFSET('Water Data'!$F$5,0,10*ROW('Water Data'!F166))),CB172="Yes"),100-OFFSET('Water Data'!$F$5,0,10*ROW('Water Data'!F166)),IF(AND(ISNUMBER(OFFSET('Water Data'!$F$5,0,10*ROW('Water Data'!F166))),CB172="No",ISNUMBER(OFFSET('Water Data'!$F$5,0,10*ROW('Water Data'!F166)))),CONCATENATE("[",ROUND(100-OFFSET('Water Data'!$F$5,0,10*ROW('Water Data'!F166)),0),"]"),IF(AND(ISNUMBER(OFFSET('Water Data'!$F$5,0,10*ROW('Water Data'!F166))),CB172="",ISNUMBER(OFFSET('Water Data'!$F$5,0,10*ROW('Water Data'!F166)))),100-OFFSET('Water Data'!$F$5,0,10*ROW('Water Data'!F166)),NA())))</f>
        <v>#N/A</v>
      </c>
      <c r="N172" s="133" t="e">
        <f ca="1">+IF(AND(ISNUMBER(OFFSET('Water Data'!$F$7,0,10*ROW('Water Data'!F166))),CC172="Yes"),OFFSET('Water Data'!$F$7,0,10*ROW('Water Data'!F166)),IF(AND(ISNUMBER(OFFSET('Water Data'!$F$7,0,10*ROW('Water Data'!F166))),CC172="No",ISNUMBER(OFFSET('Water Data'!$F$7,0,10*ROW('Water Data'!F166)))),CONCATENATE("[",ROUND(OFFSET('Water Data'!$F$7,0,10*ROW('Water Data'!F166)),0),"]"),IF(AND(ISNUMBER(OFFSET('Water Data'!$F$7,0,10*ROW('Water Data'!F166))),CC172="",ISNUMBER(OFFSET('Water Data'!$F$7,0,10*ROW('Water Data'!F166)))),OFFSET('Water Data'!$F$7,0,10*ROW('Water Data'!F166)),NA())))</f>
        <v>#N/A</v>
      </c>
      <c r="O172" s="133" t="e">
        <f ca="1">+IF(AND(ISNUMBER(OFFSET('Water Data'!$F$10,0,10*ROW('Water Data'!F166))),CD172="Yes"),OFFSET('Water Data'!$F$10,0,10*ROW('Water Data'!F166)),IF(AND(ISNUMBER(OFFSET('Water Data'!$F$10,0,10*ROW('Water Data'!F166))),CD172="No",ISNUMBER(OFFSET('Water Data'!$F$10,0,10*ROW('Water Data'!F166)))),CONCATENATE("[",ROUND(OFFSET('Water Data'!$F$10,0,10*ROW('Water Data'!F166)),0),"]"),IF(AND(ISNUMBER(OFFSET('Water Data'!$F$10,0,10*ROW('Water Data'!F166))),CD172="",ISNUMBER(OFFSET('Water Data'!$F$10,0,10*ROW('Water Data'!F166)))),OFFSET('Water Data'!$F$10,0,10*ROW('Water Data'!F166)),NA())))</f>
        <v>#N/A</v>
      </c>
      <c r="P172" s="133" t="e">
        <f ca="1">+IF(AND(ISNUMBER(OFFSET('Water Data'!$G$5,0,10*ROW('Water Data'!G166))),CE172="Yes"),100-OFFSET('Water Data'!$G$5,0,10*ROW('Water Data'!G166)),IF(AND(ISNUMBER(OFFSET('Water Data'!$G$5,0,10*ROW('Water Data'!G166))),CE172="No",ISNUMBER(OFFSET('Water Data'!$G$5,0,10*ROW('Water Data'!G166)))),CONCATENATE("[",ROUND(100-OFFSET('Water Data'!$G$5,0,10*ROW('Water Data'!G166)),0),"]"),IF(AND(ISNUMBER(OFFSET('Water Data'!$G$5,0,10*ROW('Water Data'!G166))),CE172="",ISNUMBER(OFFSET('Water Data'!$G$5,0,10*ROW('Water Data'!G166)))),100-OFFSET('Water Data'!$G$5,0,10*ROW('Water Data'!G166)),NA())))</f>
        <v>#N/A</v>
      </c>
      <c r="Q172" s="133" t="e">
        <f ca="1">+IF(AND(ISNUMBER(OFFSET('Water Data'!$G$7,0,10*ROW('Water Data'!G166))),CF172="Yes"),OFFSET('Water Data'!$G$7,0,10*ROW('Water Data'!G166)),IF(AND(ISNUMBER(OFFSET('Water Data'!$G$7,0,10*ROW('Water Data'!G166))),CF172="No",ISNUMBER(OFFSET('Water Data'!$G$7,0,10*ROW('Water Data'!G166)))),CONCATENATE("[",ROUND(OFFSET('Water Data'!$G$7,0,10*ROW('Water Data'!G166)),0),"]"),IF(AND(ISNUMBER(OFFSET('Water Data'!$G$7,0,10*ROW('Water Data'!G166))),CF172="",ISNUMBER(OFFSET('Water Data'!$G$7,0,10*ROW('Water Data'!G166)))),OFFSET('Water Data'!$G$7,0,10*ROW('Water Data'!G166)),NA())))</f>
        <v>#N/A</v>
      </c>
      <c r="R172" s="133" t="e">
        <f ca="1">+IF(AND(ISNUMBER(OFFSET('Water Data'!$G$10,0,10*ROW('Water Data'!G166))),CG172="Yes"),OFFSET('Water Data'!$G$10,0,10*ROW('Water Data'!G166)),IF(AND(ISNUMBER(OFFSET('Water Data'!$G$10,0,10*ROW('Water Data'!G166))),CG172="No",ISNUMBER(OFFSET('Water Data'!$G$10,0,10*ROW('Water Data'!G166)))),CONCATENATE("[",ROUND(OFFSET('Water Data'!$G$10,0,10*ROW('Water Data'!G166)),0),"]"),IF(AND(ISNUMBER(OFFSET('Water Data'!$G$10,0,10*ROW('Water Data'!G166))),CG172="",ISNUMBER(OFFSET('Water Data'!$G$10,0,10*ROW('Water Data'!G166)))),OFFSET('Water Data'!$G$10,0,10*ROW('Water Data'!G166)),NA())))</f>
        <v>#N/A</v>
      </c>
      <c r="S172" s="133" t="e">
        <f ca="1">+IF(AND(ISNUMBER(OFFSET('Water Data'!$H$5,0,10*ROW('Water Data'!H166))),CH172="Yes"),100-OFFSET('Water Data'!$H$5,0,10*ROW('Water Data'!H166)),IF(AND(ISNUMBER(OFFSET('Water Data'!$H$5,0,10*ROW('Water Data'!H166))),CH172="No",ISNUMBER(OFFSET('Water Data'!$H$5,0,10*ROW('Water Data'!H166)))),CONCATENATE("[",ROUND(100-OFFSET('Water Data'!$H$5,0,10*ROW('Water Data'!H166)),0),"]"),IF(AND(ISNUMBER(OFFSET('Water Data'!$H$5,0,10*ROW('Water Data'!H166))),CH172="",ISNUMBER(OFFSET('Water Data'!$H$5,0,10*ROW('Water Data'!H166)))),100-OFFSET('Water Data'!$H$5,0,10*ROW('Water Data'!H166)),NA())))</f>
        <v>#N/A</v>
      </c>
      <c r="T172" s="133" t="e">
        <f ca="1">+IF(AND(ISNUMBER(OFFSET('Water Data'!$H$7,0,10*ROW('Water Data'!H166))),CI172="Yes"),OFFSET('Water Data'!$H$7,0,10*ROW('Water Data'!H166)),IF(AND(ISNUMBER(OFFSET('Water Data'!$H$7,0,10*ROW('Water Data'!H166))),CI172="No",ISNUMBER(OFFSET('Water Data'!$H$7,0,10*ROW('Water Data'!H166)))),CONCATENATE("[",ROUND(OFFSET('Water Data'!$H$7,0,10*ROW('Water Data'!H166)),0),"]"),IF(AND(ISNUMBER(OFFSET('Water Data'!$H$7,0,10*ROW('Water Data'!H166))),CI172="",ISNUMBER(OFFSET('Water Data'!$H$7,0,10*ROW('Water Data'!H166)))),OFFSET('Water Data'!$H$7,0,10*ROW('Water Data'!H166)),NA())))</f>
        <v>#N/A</v>
      </c>
      <c r="U172" s="133" t="e">
        <f ca="1">+IF(AND(ISNUMBER(OFFSET('Water Data'!$H$10,0,10*ROW('Water Data'!H166))),CJ172="Yes"),OFFSET('Water Data'!$H$10,0,10*ROW('Water Data'!H166)),IF(AND(ISNUMBER(OFFSET('Water Data'!$H$10,0,10*ROW('Water Data'!H166))),CJ172="No",ISNUMBER(OFFSET('Water Data'!$H$10,0,10*ROW('Water Data'!H166)))),CONCATENATE("[",ROUND(OFFSET('Water Data'!$H$10,0,10*ROW('Water Data'!H166)),0),"]"),IF(AND(ISNUMBER(OFFSET('Water Data'!$H$10,0,10*ROW('Water Data'!H166))),CJ172="",ISNUMBER(OFFSET('Water Data'!$H$10,0,10*ROW('Water Data'!H166)))),OFFSET('Water Data'!$H$10,0,10*ROW('Water Data'!H166)),NA())))</f>
        <v>#N/A</v>
      </c>
      <c r="V172" s="134" t="e">
        <f ca="1">+IF(AND(ISNUMBER(OFFSET('Sanitation Data'!$C$5,0,10*ROW('Sanitation Data'!C166))),CK172="Yes"),100-OFFSET('Sanitation Data'!$C$5,0,10*ROW('Sanitation Data'!C166)),IF(AND(ISNUMBER(OFFSET('Sanitation Data'!$C$5,0,10*ROW('Sanitation Data'!C166))),CK172="No",ISNUMBER(OFFSET('Sanitation Data'!$C$5,0,10*ROW('Sanitation Data'!C166)))),CONCATENATE("[",ROUND(100-OFFSET('Sanitation Data'!$C$5,0,10*ROW('Sanitation Data'!C166)),0),"]"),IF(AND(ISNUMBER(OFFSET('Sanitation Data'!$C$5,0,10*ROW('Sanitation Data'!C166))),CK172="",ISNUMBER(OFFSET('Sanitation Data'!$C$5,0,10*ROW('Sanitation Data'!C166)))),100-OFFSET('Sanitation Data'!$C$5,0,10*ROW('Sanitation Data'!C166)),NA())))</f>
        <v>#N/A</v>
      </c>
      <c r="W172" s="134" t="e">
        <f ca="1">+IF(AND(ISNUMBER(OFFSET('Sanitation Data'!$C$7,0,10*ROW('Sanitation Data'!C166))),CL172="Yes"),OFFSET('Sanitation Data'!$C$7,0,10*ROW('Sanitation Data'!C166)),IF(AND(ISNUMBER(OFFSET('Sanitation Data'!$C$7,0,10*ROW('Sanitation Data'!C166))),CL172="No",ISNUMBER(OFFSET('Sanitation Data'!$C$7,0,10*ROW('Sanitation Data'!C166)))),CONCATENATE("[",ROUND(OFFSET('Sanitation Data'!$C$7,0,10*ROW('Sanitation Data'!C166)),0),"]"),IF(AND(ISNUMBER(OFFSET('Sanitation Data'!$C$7,0,10*ROW('Sanitation Data'!C166))),CL172="",ISNUMBER(OFFSET('Sanitation Data'!$C$7,0,10*ROW('Sanitation Data'!C166)))),OFFSET('Sanitation Data'!$C$7,0,10*ROW('Sanitation Data'!C166)),NA())))</f>
        <v>#N/A</v>
      </c>
      <c r="X172" s="134" t="e">
        <f ca="1">+IF(AND(ISNUMBER(OFFSET('Sanitation Data'!$C$11,0,10*ROW('Sanitation Data'!C166))),CM172="Yes"),OFFSET('Sanitation Data'!$C$11,0,10*ROW('Sanitation Data'!C166)),IF(AND(ISNUMBER(OFFSET('Sanitation Data'!$C$11,0,10*ROW('Sanitation Data'!C166))),CM172="No",ISNUMBER(OFFSET('Sanitation Data'!$C$11,0,10*ROW('Sanitation Data'!C166)))),CONCATENATE("[",ROUND(OFFSET('Sanitation Data'!$C$11,0,10*ROW('Sanitation Data'!C166)),0),"]"),IF(AND(ISNUMBER(OFFSET('Sanitation Data'!$C$11,0,10*ROW('Sanitation Data'!C166))),CM172="",ISNUMBER(OFFSET('Sanitation Data'!$C$11,0,10*ROW('Sanitation Data'!C166)))),OFFSET('Sanitation Data'!$C$11,0,10*ROW('Sanitation Data'!C166)),NA())))</f>
        <v>#N/A</v>
      </c>
      <c r="Y172" s="134" t="e">
        <f ca="1">+IF(AND(ISNUMBER(OFFSET('Sanitation Data'!$C$12,0,10*ROW('Sanitation Data'!C166))),CN172="Yes"),OFFSET('Sanitation Data'!$C$12,0,10*ROW('Sanitation Data'!C166)),IF(AND(ISNUMBER(OFFSET('Sanitation Data'!$C$12,0,10*ROW('Sanitation Data'!C166))),CN172="No",ISNUMBER(OFFSET('Sanitation Data'!$C$12,0,10*ROW('Sanitation Data'!C166)))),CONCATENATE("[",ROUND(OFFSET('Sanitation Data'!$C$12,0,10*ROW('Sanitation Data'!C166)),0),"]"),IF(AND(ISNUMBER(OFFSET('Sanitation Data'!$C$12,0,10*ROW('Sanitation Data'!C166))),CN172="",ISNUMBER(OFFSET('Sanitation Data'!$C$12,0,10*ROW('Sanitation Data'!C166)))),OFFSET('Sanitation Data'!$C$12,0,10*ROW('Sanitation Data'!C166)),NA())))</f>
        <v>#N/A</v>
      </c>
      <c r="Z172" s="134" t="e">
        <f ca="1">+IF(AND(ISNUMBER(OFFSET('Sanitation Data'!$C$13,0,10*ROW('Sanitation Data'!C166))),CO172="Yes"),OFFSET('Sanitation Data'!$C$13,0,10*ROW('Sanitation Data'!C166)),IF(AND(ISNUMBER(OFFSET('Sanitation Data'!$C$13,0,10*ROW('Sanitation Data'!C166))),CO172="No",ISNUMBER(OFFSET('Sanitation Data'!$C$13,0,10*ROW('Sanitation Data'!C166)))),CONCATENATE("[",ROUND(OFFSET('Sanitation Data'!$C$13,0,10*ROW('Sanitation Data'!C166)),0),"]"),IF(AND(ISNUMBER(OFFSET('Sanitation Data'!$C$13,0,10*ROW('Sanitation Data'!C166))),CO172="",ISNUMBER(OFFSET('Sanitation Data'!$C$13,0,10*ROW('Sanitation Data'!C166)))),OFFSET('Sanitation Data'!$C$13,0,10*ROW('Sanitation Data'!C166)),NA())))</f>
        <v>#N/A</v>
      </c>
      <c r="AA172" s="134" t="e">
        <f ca="1">+IF(AND(ISNUMBER(OFFSET('Sanitation Data'!$D$5,0,10*ROW('Sanitation Data'!D166))),CP172="Yes"),100-OFFSET('Sanitation Data'!$D$5,0,10*ROW('Sanitation Data'!D166)),IF(AND(ISNUMBER(OFFSET('Sanitation Data'!$D$5,0,10*ROW('Sanitation Data'!D166))),CP172="No",ISNUMBER(OFFSET('Sanitation Data'!$D$5,0,10*ROW('Sanitation Data'!D166)))),CONCATENATE("[",ROUND(100-OFFSET('Sanitation Data'!$D$5,0,10*ROW('Sanitation Data'!D166)),0),"]"),IF(AND(ISNUMBER(OFFSET('Sanitation Data'!$D$5,0,10*ROW('Sanitation Data'!D166))),CP172="",ISNUMBER(OFFSET('Sanitation Data'!$D$5,0,10*ROW('Sanitation Data'!D166)))),100-OFFSET('Sanitation Data'!$D$5,0,10*ROW('Sanitation Data'!D166)),NA())))</f>
        <v>#N/A</v>
      </c>
      <c r="AB172" s="134" t="e">
        <f ca="1">+IF(AND(ISNUMBER(OFFSET('Sanitation Data'!$D$7,0,10*ROW('Sanitation Data'!D166))),CQ172="Yes"),OFFSET('Sanitation Data'!$D$7,0,10*ROW('Sanitation Data'!G166)),IF(AND(ISNUMBER(OFFSET('Sanitation Data'!$D$7,0,10*ROW('Sanitation Data'!D166))),CQ172="No",ISNUMBER(OFFSET('Sanitation Data'!$D$7,0,10*ROW('Sanitation Data'!D166)))),CONCATENATE("[",ROUND(OFFSET('Sanitation Data'!$D$7,0,10*ROW('Sanitation Data'!D166)),0),"]"),IF(AND(ISNUMBER(OFFSET('Sanitation Data'!$D$7,0,10*ROW('Sanitation Data'!D166))),CQ172="",ISNUMBER(OFFSET('Sanitation Data'!$D$7,0,10*ROW('Sanitation Data'!D166)))),OFFSET('Sanitation Data'!$D$7,0,10*ROW('Sanitation Data'!D166)),NA())))</f>
        <v>#N/A</v>
      </c>
      <c r="AC172" s="134" t="e">
        <f ca="1">+IF(AND(ISNUMBER(OFFSET('Sanitation Data'!$D$11,0,10*ROW('Sanitation Data'!D166))),CR172="Yes"),OFFSET('Sanitation Data'!$D$11,0,10*ROW('Sanitation Data'!D166)),IF(AND(ISNUMBER(OFFSET('Sanitation Data'!$D$11,0,10*ROW('Sanitation Data'!D166))),CR172="No",ISNUMBER(OFFSET('Sanitation Data'!$D$11,0,10*ROW('Sanitation Data'!D166)))),CONCATENATE("[",ROUND(OFFSET('Sanitation Data'!$D$11,0,10*ROW('Sanitation Data'!D166)),0),"]"),IF(AND(ISNUMBER(OFFSET('Sanitation Data'!$D$11,0,10*ROW('Sanitation Data'!D166))),CR172="",ISNUMBER(OFFSET('Sanitation Data'!$D$11,0,10*ROW('Sanitation Data'!D166)))),OFFSET('Sanitation Data'!$D$11,0,10*ROW('Sanitation Data'!D166)),NA())))</f>
        <v>#N/A</v>
      </c>
      <c r="AD172" s="134" t="e">
        <f ca="1">+IF(AND(ISNUMBER(OFFSET('Sanitation Data'!$D$12,0,10*ROW('Sanitation Data'!D166))),CS172="Yes"),OFFSET('Sanitation Data'!$D$12,0,10*ROW('Sanitation Data'!D166)),IF(AND(ISNUMBER(OFFSET('Sanitation Data'!$D$12,0,10*ROW('Sanitation Data'!D166))),CS172="No",ISNUMBER(OFFSET('Sanitation Data'!$D$12,0,10*ROW('Sanitation Data'!D166)))),CONCATENATE("[",ROUND(OFFSET('Sanitation Data'!$D$12,0,10*ROW('Sanitation Data'!D166)),0),"]"),IF(AND(ISNUMBER(OFFSET('Sanitation Data'!$D$12,0,10*ROW('Sanitation Data'!D166))),CS172="",ISNUMBER(OFFSET('Sanitation Data'!$D$12,0,10*ROW('Sanitation Data'!D166)))),OFFSET('Sanitation Data'!$D$12,0,10*ROW('Sanitation Data'!D166)),NA())))</f>
        <v>#N/A</v>
      </c>
      <c r="AE172" s="134" t="e">
        <f ca="1">+IF(AND(ISNUMBER(OFFSET('Sanitation Data'!$D$13,0,10*ROW('Sanitation Data'!D166))),CT172="Yes"),OFFSET('Sanitation Data'!$D$13,0,10*ROW('Sanitation Data'!D166)),IF(AND(ISNUMBER(OFFSET('Sanitation Data'!$D$13,0,10*ROW('Sanitation Data'!D166))),CT172="No",ISNUMBER(OFFSET('Sanitation Data'!$D$13,0,10*ROW('Sanitation Data'!D166)))),CONCATENATE("[",ROUND(OFFSET('Sanitation Data'!$D$13,0,10*ROW('Sanitation Data'!D166)),0),"]"),IF(AND(ISNUMBER(OFFSET('Sanitation Data'!$D$13,0,10*ROW('Sanitation Data'!D166))),CT172="",ISNUMBER(OFFSET('Sanitation Data'!$D$13,0,10*ROW('Sanitation Data'!D166)))),OFFSET('Sanitation Data'!$D$13,0,10*ROW('Sanitation Data'!D166)),NA())))</f>
        <v>#N/A</v>
      </c>
      <c r="AF172" s="134" t="e">
        <f ca="1">+IF(AND(ISNUMBER(OFFSET('Sanitation Data'!$E$5,0,10*ROW('Sanitation Data'!E166))),CU172="Yes"),100-OFFSET('Sanitation Data'!$E$5,0,10*ROW('Sanitation Data'!E166)),IF(AND(ISNUMBER(OFFSET('Sanitation Data'!$E$5,0,10*ROW('Sanitation Data'!E166))),CU172="No",ISNUMBER(OFFSET('Sanitation Data'!$E$5,0,10*ROW('Sanitation Data'!E166)))),CONCATENATE("[",ROUND(100-OFFSET('Sanitation Data'!$E$5,0,10*ROW('Sanitation Data'!E166)),0),"]"),IF(AND(ISNUMBER(OFFSET('Sanitation Data'!$E$5,0,10*ROW('Sanitation Data'!E166))),CU172="",ISNUMBER(OFFSET('Sanitation Data'!$E$5,0,10*ROW('Sanitation Data'!E166)))),100-OFFSET('Sanitation Data'!$E$5,0,10*ROW('Sanitation Data'!E166)),NA())))</f>
        <v>#N/A</v>
      </c>
      <c r="AG172" s="134" t="e">
        <f ca="1">+IF(AND(ISNUMBER(OFFSET('Sanitation Data'!$E$7,0,10*ROW('Sanitation Data'!E166))),CV172="Yes"),OFFSET('Sanitation Data'!$E$7,0,10*ROW('Sanitation Data'!E166)),IF(AND(ISNUMBER(OFFSET('Sanitation Data'!$E$7,0,10*ROW('Sanitation Data'!E166))),CV172="No",ISNUMBER(OFFSET('Sanitation Data'!$E$7,0,10*ROW('Sanitation Data'!E166)))),CONCATENATE("[",ROUND(OFFSET('Sanitation Data'!$E$7,0,10*ROW('Sanitation Data'!E166)),0),"]"),IF(AND(ISNUMBER(OFFSET('Sanitation Data'!$E$7,0,10*ROW('Sanitation Data'!E166))),CV172="",ISNUMBER(OFFSET('Sanitation Data'!$E$7,0,10*ROW('Sanitation Data'!E166)))),OFFSET('Sanitation Data'!$E$7,0,10*ROW('Sanitation Data'!E166)),NA())))</f>
        <v>#N/A</v>
      </c>
      <c r="AH172" s="134" t="e">
        <f ca="1">+IF(AND(ISNUMBER(OFFSET('Sanitation Data'!$E$11,0,10*ROW('Sanitation Data'!E166))),CW172="Yes"),OFFSET('Sanitation Data'!$E$11,0,10*ROW('Sanitation Data'!E166)),IF(AND(ISNUMBER(OFFSET('Sanitation Data'!$E$11,0,10*ROW('Sanitation Data'!E166))),CW172="No",ISNUMBER(OFFSET('Sanitation Data'!$E$11,0,10*ROW('Sanitation Data'!E166)))),CONCATENATE("[",ROUND(OFFSET('Sanitation Data'!$E$11,0,10*ROW('Sanitation Data'!E166)),0),"]"),IF(AND(ISNUMBER(OFFSET('Sanitation Data'!$E$11,0,10*ROW('Sanitation Data'!E166))),CW172="",ISNUMBER(OFFSET('Sanitation Data'!$E$11,0,10*ROW('Sanitation Data'!E166)))),OFFSET('Sanitation Data'!$E$11,0,10*ROW('Sanitation Data'!E166)),NA())))</f>
        <v>#N/A</v>
      </c>
      <c r="AI172" s="134" t="e">
        <f ca="1">+IF(AND(ISNUMBER(OFFSET('Sanitation Data'!$E$12,0,10*ROW('Sanitation Data'!E166))),CX172="Yes"),OFFSET('Sanitation Data'!$E$12,0,10*ROW('Sanitation Data'!E166)),IF(AND(ISNUMBER(OFFSET('Sanitation Data'!$E$12,0,10*ROW('Sanitation Data'!E166))),CX172="No",ISNUMBER(OFFSET('Sanitation Data'!$E$12,0,10*ROW('Sanitation Data'!E166)))),CONCATENATE("[",ROUND(OFFSET('Sanitation Data'!$E$12,0,10*ROW('Sanitation Data'!E166)),0),"]"),IF(AND(ISNUMBER(OFFSET('Sanitation Data'!$E$12,0,10*ROW('Sanitation Data'!E166))),CX172="",ISNUMBER(OFFSET('Sanitation Data'!$E$12,0,10*ROW('Sanitation Data'!E166)))),OFFSET('Sanitation Data'!$E$12,0,10*ROW('Sanitation Data'!E166)),NA())))</f>
        <v>#N/A</v>
      </c>
      <c r="AJ172" s="134" t="e">
        <f ca="1">+IF(AND(ISNUMBER(OFFSET('Sanitation Data'!$E$13,0,10*ROW('Sanitation Data'!E166))),CY172="Yes"),OFFSET('Sanitation Data'!$E$13,0,10*ROW('Sanitation Data'!E166)),IF(AND(ISNUMBER(OFFSET('Sanitation Data'!$E$13,0,10*ROW('Sanitation Data'!E166))),CY172="No",ISNUMBER(OFFSET('Sanitation Data'!$E$13,0,10*ROW('Sanitation Data'!E166)))),CONCATENATE("[",ROUND(OFFSET('Sanitation Data'!$E$13,0,10*ROW('Sanitation Data'!E166)),0),"]"),IF(AND(ISNUMBER(OFFSET('Sanitation Data'!$E$13,0,10*ROW('Sanitation Data'!E166))),CY172="",ISNUMBER(OFFSET('Sanitation Data'!$E$13,0,10*ROW('Sanitation Data'!E166)))),OFFSET('Sanitation Data'!$E$13,0,10*ROW('Sanitation Data'!E166)),NA())))</f>
        <v>#N/A</v>
      </c>
      <c r="AK172" s="134" t="e">
        <f ca="1">+IF(AND(ISNUMBER(OFFSET('Sanitation Data'!$F$5,0,10*ROW('Sanitation Data'!F166))),CZ172="Yes"),100-OFFSET('Sanitation Data'!$F$5,0,10*ROW('Sanitation Data'!F166)),IF(AND(ISNUMBER(OFFSET('Sanitation Data'!$F$5,0,10*ROW('Sanitation Data'!F166))),CZ172="No",ISNUMBER(OFFSET('Sanitation Data'!$F$5,0,10*ROW('Sanitation Data'!F166)))),CONCATENATE("[",ROUND(100-OFFSET('Sanitation Data'!$F$5,0,10*ROW('Sanitation Data'!F166)),0),"]"),IF(AND(ISNUMBER(OFFSET('Sanitation Data'!$F$5,0,10*ROW('Sanitation Data'!F166))),CZ172="",ISNUMBER(OFFSET('Sanitation Data'!$F$5,0,10*ROW('Sanitation Data'!F166)))),100-OFFSET('Sanitation Data'!$F$5,0,10*ROW('Sanitation Data'!F166)),NA())))</f>
        <v>#N/A</v>
      </c>
      <c r="AL172" s="134" t="e">
        <f ca="1">+IF(AND(ISNUMBER(OFFSET('Sanitation Data'!$F$7,0,10*ROW('Sanitation Data'!F166))),DA172="Yes"),OFFSET('Sanitation Data'!$F$7,0,10*ROW('Sanitation Data'!F166)),IF(AND(ISNUMBER(OFFSET('Sanitation Data'!$F$7,0,10*ROW('Sanitation Data'!F166))),DA172="No",ISNUMBER(OFFSET('Sanitation Data'!$F$7,0,10*ROW('Sanitation Data'!F166)))),CONCATENATE("[",ROUND(OFFSET('Sanitation Data'!$F$7,0,10*ROW('Sanitation Data'!F166)),0),"]"),IF(AND(ISNUMBER(OFFSET('Sanitation Data'!$F$7,0,10*ROW('Sanitation Data'!F166))),DA172="",ISNUMBER(OFFSET('Sanitation Data'!$F$7,0,10*ROW('Sanitation Data'!F166)))),OFFSET('Sanitation Data'!$F$7,0,10*ROW('Sanitation Data'!F166)),NA())))</f>
        <v>#N/A</v>
      </c>
      <c r="AM172" s="134" t="e">
        <f ca="1">+IF(AND(ISNUMBER(OFFSET('Sanitation Data'!$F$11,0,10*ROW('Sanitation Data'!F166))),DB172="Yes"),OFFSET('Sanitation Data'!$F$11,0,10*ROW('Sanitation Data'!F166)),IF(AND(ISNUMBER(OFFSET('Sanitation Data'!$F$11,0,10*ROW('Sanitation Data'!F166))),DB172="No",ISNUMBER(OFFSET('Sanitation Data'!$F$11,0,10*ROW('Sanitation Data'!F166)))),CONCATENATE("[",ROUND(OFFSET('Sanitation Data'!$F$11,0,10*ROW('Sanitation Data'!F166)),0),"]"),IF(AND(ISNUMBER(OFFSET('Sanitation Data'!$F$11,0,10*ROW('Sanitation Data'!F166))),DB172="",ISNUMBER(OFFSET('Sanitation Data'!$F$11,0,10*ROW('Sanitation Data'!F166)))),OFFSET('Sanitation Data'!$F$11,0,10*ROW('Sanitation Data'!F166)),NA())))</f>
        <v>#N/A</v>
      </c>
      <c r="AN172" s="134" t="e">
        <f ca="1">+IF(AND(ISNUMBER(OFFSET('Sanitation Data'!$F$12,0,10*ROW('Sanitation Data'!F166))),DC172="Yes"),OFFSET('Sanitation Data'!$F$12,0,10*ROW('Sanitation Data'!F166)),IF(AND(ISNUMBER(OFFSET('Sanitation Data'!$F$12,0,10*ROW('Sanitation Data'!F166))),DC172="No",ISNUMBER(OFFSET('Sanitation Data'!$F$12,0,10*ROW('Sanitation Data'!F166)))),CONCATENATE("[",ROUND(OFFSET('Sanitation Data'!$F$12,0,10*ROW('Sanitation Data'!F166)),0),"]"),IF(AND(ISNUMBER(OFFSET('Sanitation Data'!$F$12,0,10*ROW('Sanitation Data'!F166))),DC172="",ISNUMBER(OFFSET('Sanitation Data'!$F$12,0,10*ROW('Sanitation Data'!F166)))),OFFSET('Sanitation Data'!$F$12,0,10*ROW('Sanitation Data'!F166)),NA())))</f>
        <v>#N/A</v>
      </c>
      <c r="AO172" s="134" t="e">
        <f ca="1">+IF(AND(ISNUMBER(OFFSET('Sanitation Data'!$F$13,0,10*ROW('Sanitation Data'!F166))),DD172="Yes"),OFFSET('Sanitation Data'!$F$13,0,10*ROW('Sanitation Data'!F166)),IF(AND(ISNUMBER(OFFSET('Sanitation Data'!$F$13,0,10*ROW('Sanitation Data'!F166))),DD172="No",ISNUMBER(OFFSET('Sanitation Data'!$F$13,0,10*ROW('Sanitation Data'!F166)))),CONCATENATE("[",ROUND(OFFSET('Sanitation Data'!$F$13,0,10*ROW('Sanitation Data'!F166)),0),"]"),IF(AND(ISNUMBER(OFFSET('Sanitation Data'!$F$13,0,10*ROW('Sanitation Data'!F166))),DD172="",ISNUMBER(OFFSET('Sanitation Data'!$F$13,0,10*ROW('Sanitation Data'!F166)))),OFFSET('Sanitation Data'!$F$13,0,10*ROW('Sanitation Data'!F166)),NA())))</f>
        <v>#N/A</v>
      </c>
      <c r="AP172" s="134" t="e">
        <f ca="1">+IF(AND(ISNUMBER(OFFSET('Sanitation Data'!$G$5,0,10*ROW('Sanitation Data'!G166))),DE172="Yes"),100-OFFSET('Sanitation Data'!$G$5,0,10*ROW('Sanitation Data'!G166)),IF(AND(ISNUMBER(OFFSET('Sanitation Data'!$G$5,0,10*ROW('Sanitation Data'!G166))),DE172="No",ISNUMBER(OFFSET('Sanitation Data'!$G$5,0,10*ROW('Sanitation Data'!G166)))),CONCATENATE("[",ROUND(100-OFFSET('Sanitation Data'!$G$5,0,10*ROW('Sanitation Data'!G166)),0),"]"),IF(AND(ISNUMBER(OFFSET('Sanitation Data'!$G$5,0,10*ROW('Sanitation Data'!G166))),DE172="",ISNUMBER(OFFSET('Sanitation Data'!$G$5,0,10*ROW('Sanitation Data'!G166)))),100-OFFSET('Sanitation Data'!$G$5,0,10*ROW('Sanitation Data'!G166)),NA())))</f>
        <v>#N/A</v>
      </c>
      <c r="AQ172" s="134" t="e">
        <f ca="1">+IF(AND(ISNUMBER(OFFSET('Sanitation Data'!$G$7,0,10*ROW('Sanitation Data'!G166))),DF172="Yes"),OFFSET('Sanitation Data'!$G$7,0,10*ROW('Sanitation Data'!G166)),IF(AND(ISNUMBER(OFFSET('Sanitation Data'!$G$7,0,10*ROW('Sanitation Data'!G166))),DF172="No",ISNUMBER(OFFSET('Sanitation Data'!$G$7,0,10*ROW('Sanitation Data'!G166)))),CONCATENATE("[",ROUND(OFFSET('Sanitation Data'!$G$7,0,10*ROW('Sanitation Data'!G166)),0),"]"),IF(AND(ISNUMBER(OFFSET('Sanitation Data'!$G$7,0,10*ROW('Sanitation Data'!G166))),DF172="",ISNUMBER(OFFSET('Sanitation Data'!$G$7,0,10*ROW('Sanitation Data'!G166)))),OFFSET('Sanitation Data'!$G$7,0,10*ROW('Sanitation Data'!G166)),NA())))</f>
        <v>#N/A</v>
      </c>
      <c r="AR172" s="134" t="e">
        <f ca="1">+IF(AND(ISNUMBER(OFFSET('Sanitation Data'!$G$11,0,10*ROW('Sanitation Data'!G166))),DG172="Yes"),OFFSET('Sanitation Data'!$G$11,0,10*ROW('Sanitation Data'!G166)),IF(AND(ISNUMBER(OFFSET('Sanitation Data'!$G$11,0,10*ROW('Sanitation Data'!G166))),DG172="No",ISNUMBER(OFFSET('Sanitation Data'!$G$11,0,10*ROW('Sanitation Data'!G166)))),CONCATENATE("[",ROUND(OFFSET('Sanitation Data'!$G$11,0,10*ROW('Sanitation Data'!G166)),0),"]"),IF(AND(ISNUMBER(OFFSET('Sanitation Data'!$G$11,0,10*ROW('Sanitation Data'!G166))),DG172="",ISNUMBER(OFFSET('Sanitation Data'!$G$11,0,10*ROW('Sanitation Data'!G166)))),OFFSET('Sanitation Data'!$G$11,0,10*ROW('Sanitation Data'!G166)),NA())))</f>
        <v>#N/A</v>
      </c>
      <c r="AS172" s="134" t="e">
        <f ca="1">+IF(AND(ISNUMBER(OFFSET('Sanitation Data'!$G$12,0,10*ROW('Sanitation Data'!G166))),DH172="Yes"),OFFSET('Sanitation Data'!$G$12,0,10*ROW('Sanitation Data'!G166)),IF(AND(ISNUMBER(OFFSET('Sanitation Data'!$G$12,0,10*ROW('Sanitation Data'!G166))),DH172="No",ISNUMBER(OFFSET('Sanitation Data'!$G$12,0,10*ROW('Sanitation Data'!G166)))),CONCATENATE("[",ROUND(OFFSET('Sanitation Data'!$G$12,0,10*ROW('Sanitation Data'!G166)),0),"]"),IF(AND(ISNUMBER(OFFSET('Sanitation Data'!$G$12,0,10*ROW('Sanitation Data'!G166))),DH172="",ISNUMBER(OFFSET('Sanitation Data'!$G$12,0,10*ROW('Sanitation Data'!G166)))),OFFSET('Sanitation Data'!$G$12,0,10*ROW('Sanitation Data'!G166)),NA())))</f>
        <v>#N/A</v>
      </c>
      <c r="AT172" s="134" t="e">
        <f ca="1">+IF(AND(ISNUMBER(OFFSET('Sanitation Data'!$G$13,0,10*ROW('Sanitation Data'!G166))),DI172="Yes"),OFFSET('Sanitation Data'!$G$13,0,10*ROW('Sanitation Data'!G166)),IF(AND(ISNUMBER(OFFSET('Sanitation Data'!$G$13,0,10*ROW('Sanitation Data'!G166))),DI172="No",ISNUMBER(OFFSET('Sanitation Data'!$G$13,0,10*ROW('Sanitation Data'!G166)))),CONCATENATE("[",ROUND(OFFSET('Sanitation Data'!$G$13,0,10*ROW('Sanitation Data'!G166)),0),"]"),IF(AND(ISNUMBER(OFFSET('Sanitation Data'!$G$13,0,10*ROW('Sanitation Data'!G166))),DI172="",ISNUMBER(OFFSET('Sanitation Data'!$G$13,0,10*ROW('Sanitation Data'!G166)))),OFFSET('Sanitation Data'!$G$13,0,10*ROW('Sanitation Data'!G166)),NA())))</f>
        <v>#N/A</v>
      </c>
      <c r="AU172" s="134" t="e">
        <f ca="1">+IF(AND(ISNUMBER(OFFSET('Sanitation Data'!$H$5,0,10*ROW('Sanitation Data'!H166))),DJ172="Yes"),100-OFFSET('Sanitation Data'!$H$5,0,10*ROW('Sanitation Data'!H166)),IF(AND(ISNUMBER(OFFSET('Sanitation Data'!$H$5,0,10*ROW('Sanitation Data'!H166))),DJ172="No",ISNUMBER(OFFSET('Sanitation Data'!$H$5,0,10*ROW('Sanitation Data'!H166)))),CONCATENATE("[",ROUND(100-OFFSET('Sanitation Data'!$H$5,0,10*ROW('Sanitation Data'!H166)),0),"]"),IF(AND(ISNUMBER(OFFSET('Sanitation Data'!$H$5,0,10*ROW('Sanitation Data'!H166))),DJ172="",ISNUMBER(OFFSET('Sanitation Data'!$H$5,0,10*ROW('Sanitation Data'!H166)))),100-OFFSET('Sanitation Data'!$H$5,0,10*ROW('Sanitation Data'!H166)),NA())))</f>
        <v>#N/A</v>
      </c>
      <c r="AV172" s="134" t="e">
        <f ca="1">+IF(AND(ISNUMBER(OFFSET('Sanitation Data'!$H$7,0,10*ROW('Sanitation Data'!H166))),DK172="Yes"),OFFSET('Sanitation Data'!$H$7,0,10*ROW('Sanitation Data'!H166)),IF(AND(ISNUMBER(OFFSET('Sanitation Data'!$H$7,0,10*ROW('Sanitation Data'!H166))),DK172="No",ISNUMBER(OFFSET('Sanitation Data'!$H$7,0,10*ROW('Sanitation Data'!H166)))),CONCATENATE("[",ROUND(OFFSET('Sanitation Data'!$H$7,0,10*ROW('Sanitation Data'!H166)),0),"]"),IF(AND(ISNUMBER(OFFSET('Sanitation Data'!$H$7,0,10*ROW('Sanitation Data'!H166))),DK172="",ISNUMBER(OFFSET('Sanitation Data'!$H$7,0,10*ROW('Sanitation Data'!H166)))),OFFSET('Sanitation Data'!$H$7,0,10*ROW('Sanitation Data'!H166)),NA())))</f>
        <v>#N/A</v>
      </c>
      <c r="AW172" s="134" t="e">
        <f ca="1">+IF(AND(ISNUMBER(OFFSET('Sanitation Data'!$H$11,0,10*ROW('Sanitation Data'!H166))),DL172="Yes"),OFFSET('Sanitation Data'!$H$11,0,10*ROW('Sanitation Data'!H166)),IF(AND(ISNUMBER(OFFSET('Sanitation Data'!$H$11,0,10*ROW('Sanitation Data'!H166))),DL172="No",ISNUMBER(OFFSET('Sanitation Data'!$H$11,0,10*ROW('Sanitation Data'!H166)))),CONCATENATE("[",ROUND(OFFSET('Sanitation Data'!$H$11,0,10*ROW('Sanitation Data'!H166)),0),"]"),IF(AND(ISNUMBER(OFFSET('Sanitation Data'!$H$11,0,10*ROW('Sanitation Data'!H166))),DL172="",ISNUMBER(OFFSET('Sanitation Data'!$H$11,0,10*ROW('Sanitation Data'!H166)))),OFFSET('Sanitation Data'!$H$11,0,10*ROW('Sanitation Data'!H166)),NA())))</f>
        <v>#N/A</v>
      </c>
      <c r="AX172" s="134" t="e">
        <f ca="1">+IF(AND(ISNUMBER(OFFSET('Sanitation Data'!$H$12,0,10*ROW('Sanitation Data'!H166))),DM172="Yes"),OFFSET('Sanitation Data'!$H$12,0,10*ROW('Sanitation Data'!H166)),IF(AND(ISNUMBER(OFFSET('Sanitation Data'!$H$12,0,10*ROW('Sanitation Data'!H166))),DM172="No",ISNUMBER(OFFSET('Sanitation Data'!$H$12,0,10*ROW('Sanitation Data'!H166)))),CONCATENATE("[",ROUND(OFFSET('Sanitation Data'!$H$12,0,10*ROW('Sanitation Data'!H166)),0),"]"),IF(AND(ISNUMBER(OFFSET('Sanitation Data'!$H$12,0,10*ROW('Sanitation Data'!H166))),DM172="",ISNUMBER(OFFSET('Sanitation Data'!$H$12,0,10*ROW('Sanitation Data'!H166)))),OFFSET('Sanitation Data'!$H$12,0,10*ROW('Sanitation Data'!H166)),NA())))</f>
        <v>#N/A</v>
      </c>
      <c r="AY172" s="134" t="e">
        <f ca="1">+IF(AND(ISNUMBER(OFFSET('Sanitation Data'!$H$13,0,10*ROW('Sanitation Data'!H166))),DN172="Yes"),OFFSET('Sanitation Data'!$H$13,0,10*ROW('Sanitation Data'!H166)),IF(AND(ISNUMBER(OFFSET('Sanitation Data'!$H$13,0,10*ROW('Sanitation Data'!H166))),DN172="No",ISNUMBER(OFFSET('Sanitation Data'!$H$13,0,10*ROW('Sanitation Data'!H166)))),CONCATENATE("[",ROUND(OFFSET('Sanitation Data'!$H$13,0,10*ROW('Sanitation Data'!H166)),0),"]"),IF(AND(ISNUMBER(OFFSET('Sanitation Data'!$H$13,0,10*ROW('Sanitation Data'!H166))),DN172="",ISNUMBER(OFFSET('Sanitation Data'!$H$13,0,10*ROW('Sanitation Data'!H166)))),OFFSET('Sanitation Data'!$H$13,0,10*ROW('Sanitation Data'!H166)),NA())))</f>
        <v>#N/A</v>
      </c>
      <c r="AZ172" s="135" t="e">
        <f ca="1">+IF(AND(ISNUMBER(OFFSET('Hygiene Data'!$C$6,0,10*ROW('Hygiene Data'!C166))),DO172="Yes"),OFFSET('Hygiene Data'!$C$6,0,10*ROW('Hygiene Data'!C166)),IF(AND(ISNUMBER(OFFSET('Hygiene Data'!$C$6,0,10*ROW('Hygiene Data'!C166))),DO172="No",ISNUMBER(OFFSET('Hygiene Data'!$C$6,0,10*ROW('Hygiene Data'!C166)))),CONCATENATE("[",ROUND(OFFSET('Hygiene Data'!$C$6,0,10*ROW('Hygiene Data'!C166)),0),"]"),IF(AND(ISNUMBER(OFFSET('Hygiene Data'!$C$6,0,10*ROW('Hygiene Data'!C166))),DO172="",ISNUMBER(OFFSET('Hygiene Data'!$C$6,0,10*ROW('Hygiene Data'!C166)))),OFFSET('Hygiene Data'!$C$6,0,10*ROW('Hygiene Data'!C166)),NA())))</f>
        <v>#N/A</v>
      </c>
      <c r="BA172" s="135" t="e">
        <f ca="1">+IF(AND(ISNUMBER(OFFSET('Hygiene Data'!$C$8,0,10*ROW('Hygiene Data'!C166))),DP172="Yes"),OFFSET('Hygiene Data'!$C$8,0,10*ROW('Hygiene Data'!C166)),IF(AND(ISNUMBER(OFFSET('Hygiene Data'!$C$8,0,10*ROW('Hygiene Data'!C166))),DP172="No",ISNUMBER(OFFSET('Hygiene Data'!$C$8,0,10*ROW('Hygiene Data'!C166)))),CONCATENATE("[",ROUND(OFFSET('Hygiene Data'!$C$8,0,10*ROW('Hygiene Data'!C166)),0),"]"),IF(AND(ISNUMBER(OFFSET('Hygiene Data'!$C$8,0,10*ROW('Hygiene Data'!C166))),DP172="",ISNUMBER(OFFSET('Hygiene Data'!$C$8,0,10*ROW('Hygiene Data'!C166)))),OFFSET('Hygiene Data'!$C$8,0,10*ROW('Hygiene Data'!C166)),NA())))</f>
        <v>#N/A</v>
      </c>
      <c r="BB172" s="135" t="e">
        <f ca="1">+IF(AND(ISNUMBER(OFFSET('Hygiene Data'!$C$10,0,10*ROW('Hygiene Data'!C166))),DQ172="Yes"),OFFSET('Hygiene Data'!$C$10,0,10*ROW('Hygiene Data'!C166)),IF(AND(ISNUMBER(OFFSET('Hygiene Data'!$C$10,0,10*ROW('Hygiene Data'!C166))),DQ172="No",ISNUMBER(OFFSET('Hygiene Data'!$C$10,0,10*ROW('Hygiene Data'!C166)))),CONCATENATE("[",ROUND(OFFSET('Hygiene Data'!$C$10,0,10*ROW('Hygiene Data'!C166)),0),"]"),IF(AND(ISNUMBER(OFFSET('Hygiene Data'!$C$10,0,10*ROW('Hygiene Data'!C166))),DQ172="",ISNUMBER(OFFSET('Hygiene Data'!$C$10,0,10*ROW('Hygiene Data'!C166)))),OFFSET('Hygiene Data'!$C$10,0,10*ROW('Hygiene Data'!C166)),NA())))</f>
        <v>#N/A</v>
      </c>
      <c r="BC172" s="135" t="e">
        <f ca="1">+IF(AND(ISNUMBER(OFFSET('Hygiene Data'!$D$6,0,10*ROW('Hygiene Data'!D166))),DR172="Yes"),OFFSET('Hygiene Data'!$D$6,0,10*ROW('Hygiene Data'!D166)),IF(AND(ISNUMBER(OFFSET('Hygiene Data'!$D$6,0,10*ROW('Hygiene Data'!D166))),DR172="No",ISNUMBER(OFFSET('Hygiene Data'!$D$6,0,10*ROW('Hygiene Data'!D166)))),CONCATENATE("[",ROUND(OFFSET('Hygiene Data'!$D$6,0,10*ROW('Hygiene Data'!D166)),0),"]"),IF(AND(ISNUMBER(OFFSET('Hygiene Data'!$D$6,0,10*ROW('Hygiene Data'!D166))),DR172="",ISNUMBER(OFFSET('Hygiene Data'!$D$6,0,10*ROW('Hygiene Data'!D166)))),OFFSET('Hygiene Data'!$D$6,0,10*ROW('Hygiene Data'!D166)),NA())))</f>
        <v>#N/A</v>
      </c>
      <c r="BD172" s="135" t="e">
        <f ca="1">+IF(AND(ISNUMBER(OFFSET('Hygiene Data'!$D$8,0,10*ROW('Hygiene Data'!D166))),DS172="Yes"),OFFSET('Hygiene Data'!$D$8,0,10*ROW('Hygiene Data'!D166)),IF(AND(ISNUMBER(OFFSET('Hygiene Data'!$D$8,0,10*ROW('Hygiene Data'!D166))),DS172="No",ISNUMBER(OFFSET('Hygiene Data'!$D$8,0,10*ROW('Hygiene Data'!D166)))),CONCATENATE("[",ROUND(OFFSET('Hygiene Data'!$D$8,0,10*ROW('Hygiene Data'!D166)),0),"]"),IF(AND(ISNUMBER(OFFSET('Hygiene Data'!$D$8,0,10*ROW('Hygiene Data'!D166))),DS172="",ISNUMBER(OFFSET('Hygiene Data'!$D$8,0,10*ROW('Hygiene Data'!D166)))),OFFSET('Hygiene Data'!$D$8,0,10*ROW('Hygiene Data'!D166)),NA())))</f>
        <v>#N/A</v>
      </c>
      <c r="BE172" s="135" t="e">
        <f ca="1">+IF(AND(ISNUMBER(OFFSET('Hygiene Data'!$D$10,0,10*ROW('Hygiene Data'!D166))),DT172="Yes"),OFFSET('Hygiene Data'!$D$10,0,10*ROW('Hygiene Data'!D166)),IF(AND(ISNUMBER(OFFSET('Hygiene Data'!$D$10,0,10*ROW('Hygiene Data'!D166))),DT172="No",ISNUMBER(OFFSET('Hygiene Data'!$D$10,0,10*ROW('Hygiene Data'!D166)))),CONCATENATE("[",ROUND(OFFSET('Hygiene Data'!$D$10,0,10*ROW('Hygiene Data'!D166)),0),"]"),IF(AND(ISNUMBER(OFFSET('Hygiene Data'!$D$10,0,10*ROW('Hygiene Data'!D166))),DT172="",ISNUMBER(OFFSET('Hygiene Data'!$D$10,0,10*ROW('Hygiene Data'!D166)))),OFFSET('Hygiene Data'!$D$10,0,10*ROW('Hygiene Data'!D166)),NA())))</f>
        <v>#N/A</v>
      </c>
      <c r="BF172" s="135" t="e">
        <f ca="1">+IF(AND(ISNUMBER(OFFSET('Hygiene Data'!$E$6,0,10*ROW('Hygiene Data'!E166))),DU172="Yes"),OFFSET('Hygiene Data'!$E$6,0,10*ROW('Hygiene Data'!E166)),IF(AND(ISNUMBER(OFFSET('Hygiene Data'!$E$6,0,10*ROW('Hygiene Data'!E166))),DU172="No",ISNUMBER(OFFSET('Hygiene Data'!$E$6,0,10*ROW('Hygiene Data'!E166)))),CONCATENATE("[",ROUND(OFFSET('Hygiene Data'!$E$6,0,10*ROW('Hygiene Data'!E166)),0),"]"),IF(AND(ISNUMBER(OFFSET('Hygiene Data'!$E$6,0,10*ROW('Hygiene Data'!E166))),DU172="",ISNUMBER(OFFSET('Hygiene Data'!$E$6,0,10*ROW('Hygiene Data'!E166)))),OFFSET('Hygiene Data'!$E$6,0,10*ROW('Hygiene Data'!E166)),NA())))</f>
        <v>#N/A</v>
      </c>
      <c r="BG172" s="135" t="e">
        <f ca="1">+IF(AND(ISNUMBER(OFFSET('Hygiene Data'!$E$8,0,10*ROW('Hygiene Data'!E166))),DV172="Yes"),OFFSET('Hygiene Data'!$E$8,0,10*ROW('Hygiene Data'!E166)),IF(AND(ISNUMBER(OFFSET('Hygiene Data'!$E$8,0,10*ROW('Hygiene Data'!E166))),DV172="No",ISNUMBER(OFFSET('Hygiene Data'!$E$8,0,10*ROW('Hygiene Data'!E166)))),CONCATENATE("[",ROUND(OFFSET('Hygiene Data'!$E$8,0,10*ROW('Hygiene Data'!E166)),0),"]"),IF(AND(ISNUMBER(OFFSET('Hygiene Data'!$E$8,0,10*ROW('Hygiene Data'!E166))),DV172="",ISNUMBER(OFFSET('Hygiene Data'!$E$8,0,10*ROW('Hygiene Data'!E166)))),OFFSET('Hygiene Data'!$E$8,0,10*ROW('Hygiene Data'!E166)),NA())))</f>
        <v>#N/A</v>
      </c>
      <c r="BH172" s="135" t="e">
        <f ca="1">+IF(AND(ISNUMBER(OFFSET('Hygiene Data'!$E$10,0,10*ROW('Hygiene Data'!E166))),DW172="Yes"),OFFSET('Hygiene Data'!$E$10,0,10*ROW('Hygiene Data'!E166)),IF(AND(ISNUMBER(OFFSET('Hygiene Data'!$E$10,0,10*ROW('Hygiene Data'!E166))),DW172="No",ISNUMBER(OFFSET('Hygiene Data'!$E$10,0,10*ROW('Hygiene Data'!E166)))),CONCATENATE("[",ROUND(OFFSET('Hygiene Data'!$E$10,0,10*ROW('Hygiene Data'!E166)),0),"]"),IF(AND(ISNUMBER(OFFSET('Hygiene Data'!$E$10,0,10*ROW('Hygiene Data'!E166))),DW172="",ISNUMBER(OFFSET('Hygiene Data'!$E$10,0,10*ROW('Hygiene Data'!E166)))),OFFSET('Hygiene Data'!$E$10,0,10*ROW('Hygiene Data'!E166)),NA())))</f>
        <v>#N/A</v>
      </c>
      <c r="BI172" s="135" t="e">
        <f ca="1">+IF(AND(ISNUMBER(OFFSET('Hygiene Data'!$F$6,0,10*ROW('Hygiene Data'!F166))),DX172="Yes"),OFFSET('Hygiene Data'!$F$6,0,10*ROW('Hygiene Data'!F166)),IF(AND(ISNUMBER(OFFSET('Hygiene Data'!$F$6,0,10*ROW('Hygiene Data'!F166))),DX172="No",ISNUMBER(OFFSET('Hygiene Data'!$F$6,0,10*ROW('Hygiene Data'!F166)))),CONCATENATE("[",ROUND(OFFSET('Hygiene Data'!$F$6,0,10*ROW('Hygiene Data'!F166)),0),"]"),IF(AND(ISNUMBER(OFFSET('Hygiene Data'!$F$6,0,10*ROW('Hygiene Data'!F166))),DX172="",ISNUMBER(OFFSET('Hygiene Data'!$F$6,0,10*ROW('Hygiene Data'!F166)))),OFFSET('Hygiene Data'!$F$6,0,10*ROW('Hygiene Data'!F166)),NA())))</f>
        <v>#N/A</v>
      </c>
      <c r="BJ172" s="135" t="e">
        <f ca="1">+IF(AND(ISNUMBER(OFFSET('Hygiene Data'!$F$8,0,10*ROW('Hygiene Data'!F166))),DY172="Yes"),OFFSET('Hygiene Data'!$F$8,0,10*ROW('Hygiene Data'!F166)),IF(AND(ISNUMBER(OFFSET('Hygiene Data'!$F$8,0,10*ROW('Hygiene Data'!F166))),DY172="No",ISNUMBER(OFFSET('Hygiene Data'!$F$8,0,10*ROW('Hygiene Data'!F166)))),CONCATENATE("[",ROUND(OFFSET('Hygiene Data'!$F$8,0,10*ROW('Hygiene Data'!F166)),0),"]"),IF(AND(ISNUMBER(OFFSET('Hygiene Data'!$F$8,0,10*ROW('Hygiene Data'!F166))),DY172="",ISNUMBER(OFFSET('Hygiene Data'!$F$8,0,10*ROW('Hygiene Data'!F166)))),OFFSET('Hygiene Data'!$F$8,0,10*ROW('Hygiene Data'!F166)),NA())))</f>
        <v>#N/A</v>
      </c>
      <c r="BK172" s="135" t="e">
        <f ca="1">+IF(AND(ISNUMBER(OFFSET('Hygiene Data'!$F$10,0,10*ROW('Hygiene Data'!F166))),DZ172="Yes"),OFFSET('Hygiene Data'!$F$10,0,10*ROW('Hygiene Data'!F166)),IF(AND(ISNUMBER(OFFSET('Hygiene Data'!$F$10,0,10*ROW('Hygiene Data'!F166))),DZ172="No",ISNUMBER(OFFSET('Hygiene Data'!$F$10,0,10*ROW('Hygiene Data'!F166)))),CONCATENATE("[",ROUND(OFFSET('Hygiene Data'!$F$10,0,10*ROW('Hygiene Data'!F166)),0),"]"),IF(AND(ISNUMBER(OFFSET('Hygiene Data'!$F$10,0,10*ROW('Hygiene Data'!F166))),DZ172="",ISNUMBER(OFFSET('Hygiene Data'!$F$10,0,10*ROW('Hygiene Data'!F166)))),OFFSET('Hygiene Data'!$F$10,0,10*ROW('Hygiene Data'!F166)),NA())))</f>
        <v>#N/A</v>
      </c>
      <c r="BL172" s="135" t="e">
        <f ca="1">+IF(AND(ISNUMBER(OFFSET('Hygiene Data'!$G$6,0,10*ROW('Hygiene Data'!G166))),EA172="Yes"),OFFSET('Hygiene Data'!$G$6,0,10*ROW('Hygiene Data'!G166)),IF(AND(ISNUMBER(OFFSET('Hygiene Data'!$G$6,0,10*ROW('Hygiene Data'!G166))),EA172="No",ISNUMBER(OFFSET('Hygiene Data'!$G$6,0,10*ROW('Hygiene Data'!G166)))),CONCATENATE("[",ROUND(OFFSET('Hygiene Data'!$G$6,0,10*ROW('Hygiene Data'!G166)),0),"]"),IF(AND(ISNUMBER(OFFSET('Hygiene Data'!$G$6,0,10*ROW('Hygiene Data'!G166))),EA172="",ISNUMBER(OFFSET('Hygiene Data'!$G$6,0,10*ROW('Hygiene Data'!G166)))),OFFSET('Hygiene Data'!$G$6,0,10*ROW('Hygiene Data'!G166)),NA())))</f>
        <v>#N/A</v>
      </c>
      <c r="BM172" s="135" t="e">
        <f ca="1">+IF(AND(ISNUMBER(OFFSET('Hygiene Data'!$G$8,0,10*ROW('Hygiene Data'!G166))),EB172="Yes"),OFFSET('Hygiene Data'!$G$8,0,10*ROW('Hygiene Data'!G166)),IF(AND(ISNUMBER(OFFSET('Hygiene Data'!$G$8,0,10*ROW('Hygiene Data'!G166))),EB172="No",ISNUMBER(OFFSET('Hygiene Data'!$G$8,0,10*ROW('Hygiene Data'!G166)))),CONCATENATE("[",ROUND(OFFSET('Hygiene Data'!$G$8,0,10*ROW('Hygiene Data'!G166)),0),"]"),IF(AND(ISNUMBER(OFFSET('Hygiene Data'!$G$8,0,10*ROW('Hygiene Data'!G166))),EB172="",ISNUMBER(OFFSET('Hygiene Data'!$G$8,0,10*ROW('Hygiene Data'!G166)))),OFFSET('Hygiene Data'!$G$8,0,10*ROW('Hygiene Data'!G166)),NA())))</f>
        <v>#N/A</v>
      </c>
      <c r="BN172" s="135" t="e">
        <f ca="1">+IF(AND(ISNUMBER(OFFSET('Hygiene Data'!$G$10,0,10*ROW('Hygiene Data'!G166))),EC172="Yes"),OFFSET('Hygiene Data'!$G$10,0,10*ROW('Hygiene Data'!G166)),IF(AND(ISNUMBER(OFFSET('Hygiene Data'!$G$10,0,10*ROW('Hygiene Data'!G166))),EC172="No",ISNUMBER(OFFSET('Hygiene Data'!$G$10,0,10*ROW('Hygiene Data'!G166)))),CONCATENATE("[",ROUND(OFFSET('Hygiene Data'!$G$10,0,10*ROW('Hygiene Data'!G166)),0),"]"),IF(AND(ISNUMBER(OFFSET('Hygiene Data'!$G$10,0,10*ROW('Hygiene Data'!G166))),EC172="",ISNUMBER(OFFSET('Hygiene Data'!$G$10,0,10*ROW('Hygiene Data'!G166)))),OFFSET('Hygiene Data'!$G$10,0,10*ROW('Hygiene Data'!G166)),NA())))</f>
        <v>#N/A</v>
      </c>
      <c r="BO172" s="135" t="e">
        <f ca="1">+IF(AND(ISNUMBER(OFFSET('Hygiene Data'!$H$6,0,10*ROW('Hygiene Data'!H166))),ED172="Yes"),OFFSET('Hygiene Data'!$H$6,0,10*ROW('Hygiene Data'!H166)),IF(AND(ISNUMBER(OFFSET('Hygiene Data'!$H$6,0,10*ROW('Hygiene Data'!H166))),ED172="No",ISNUMBER(OFFSET('Hygiene Data'!$H$6,0,10*ROW('Hygiene Data'!H166)))),CONCATENATE("[",ROUND(OFFSET('Hygiene Data'!$H$6,0,10*ROW('Hygiene Data'!H166)),0),"]"),IF(AND(ISNUMBER(OFFSET('Hygiene Data'!$H$6,0,10*ROW('Hygiene Data'!H166))),ED172="",ISNUMBER(OFFSET('Hygiene Data'!$H$6,0,10*ROW('Hygiene Data'!H166)))),OFFSET('Hygiene Data'!$H$6,0,10*ROW('Hygiene Data'!H166)),NA())))</f>
        <v>#N/A</v>
      </c>
      <c r="BP172" s="135" t="e">
        <f ca="1">+IF(AND(ISNUMBER(OFFSET('Hygiene Data'!$H$8,0,10*ROW('Hygiene Data'!H166))),EE172="Yes"),OFFSET('Hygiene Data'!$H$8,0,10*ROW('Hygiene Data'!H166)),IF(AND(ISNUMBER(OFFSET('Hygiene Data'!$H$8,0,10*ROW('Hygiene Data'!H166))),EE172="No",ISNUMBER(OFFSET('Hygiene Data'!$H$8,0,10*ROW('Hygiene Data'!H166)))),CONCATENATE("[",ROUND(OFFSET('Hygiene Data'!$H$8,0,10*ROW('Hygiene Data'!H166)),0),"]"),IF(AND(ISNUMBER(OFFSET('Hygiene Data'!$H$8,0,10*ROW('Hygiene Data'!H166))),EE172="",ISNUMBER(OFFSET('Hygiene Data'!$H$8,0,10*ROW('Hygiene Data'!H166)))),OFFSET('Hygiene Data'!$H$8,0,10*ROW('Hygiene Data'!H166)),NA())))</f>
        <v>#N/A</v>
      </c>
      <c r="BQ172" s="135" t="e">
        <f ca="1">+IF(AND(ISNUMBER(OFFSET('Hygiene Data'!$H$10,0,10*ROW('Hygiene Data'!H166))),EF172="Yes"),OFFSET('Hygiene Data'!$H$10,0,10*ROW('Hygiene Data'!H166)),IF(AND(ISNUMBER(OFFSET('Hygiene Data'!$H$10,0,10*ROW('Hygiene Data'!H166))),EF172="No",ISNUMBER(OFFSET('Hygiene Data'!$H$10,0,10*ROW('Hygiene Data'!H166)))),CONCATENATE("[",ROUND(OFFSET('Hygiene Data'!$H$10,0,10*ROW('Hygiene Data'!H166)),0),"]"),IF(AND(ISNUMBER(OFFSET('Hygiene Data'!$H$10,0,10*ROW('Hygiene Data'!H166))),EF172="",ISNUMBER(OFFSET('Hygiene Data'!$H$10,0,10*ROW('Hygiene Data'!H166)))),OFFSET('Hygiene Data'!$H$10,0,10*ROW('Hygiene Data'!H166)),NA())))</f>
        <v>#N/A</v>
      </c>
      <c r="BS172" s="34" t="str">
        <f ca="1">+IF(OFFSET('Water Data'!$C$28,0,10*ROW('Water Data'!C166))="","",OFFSET('Water Data'!$C$28,0,10*ROW('Water Data'!C166)))</f>
        <v/>
      </c>
      <c r="BT172" s="34" t="str">
        <f ca="1">+IF(OFFSET('Water Data'!$C$29,0,10*ROW('Water Data'!C166))="","",OFFSET('Water Data'!$C$29,0,10*ROW('Water Data'!C166)))</f>
        <v/>
      </c>
      <c r="BU172" s="34" t="str">
        <f ca="1">+IF(OFFSET('Water Data'!$C$30,0,10*ROW('Water Data'!C166))="","",OFFSET('Water Data'!$C$30,0,10*ROW('Water Data'!C166)))</f>
        <v/>
      </c>
      <c r="BV172" s="34" t="str">
        <f ca="1">+IF(OFFSET('Water Data'!$D$28,0,10*ROW('Water Data'!D166))="","",OFFSET('Water Data'!$D$28,0,10*ROW('Water Data'!D166)))</f>
        <v/>
      </c>
      <c r="BW172" s="34" t="str">
        <f ca="1">+IF(OFFSET('Water Data'!$D$29,0,10*ROW('Water Data'!D166))="","",OFFSET('Water Data'!$D$29,0,10*ROW('Water Data'!D166)))</f>
        <v/>
      </c>
      <c r="BX172" s="34" t="str">
        <f ca="1">+IF(OFFSET('Water Data'!$D$30,0,10*ROW('Water Data'!D166))="","",OFFSET('Water Data'!$D$30,0,10*ROW('Water Data'!D166)))</f>
        <v/>
      </c>
      <c r="BY172" s="34" t="str">
        <f ca="1">+IF(OFFSET('Water Data'!$E$28,0,10*ROW('Water Data'!E166))="","",OFFSET('Water Data'!$E$28,0,10*ROW('Water Data'!E166)))</f>
        <v/>
      </c>
      <c r="BZ172" s="34" t="str">
        <f ca="1">+IF(OFFSET('Water Data'!$E$29,0,10*ROW('Water Data'!E166))="","",OFFSET('Water Data'!$E$29,0,10*ROW('Water Data'!E166)))</f>
        <v/>
      </c>
      <c r="CA172" s="34" t="str">
        <f ca="1">+IF(OFFSET('Water Data'!$E$30,0,10*ROW('Water Data'!E166))="","",OFFSET('Water Data'!$E$30,0,10*ROW('Water Data'!E166)))</f>
        <v/>
      </c>
      <c r="CB172" s="34" t="str">
        <f ca="1">+IF(OFFSET('Water Data'!$F$28,0,10*ROW('Water Data'!F166))="","",OFFSET('Water Data'!$F$28,0,10*ROW('Water Data'!F166)))</f>
        <v/>
      </c>
      <c r="CC172" s="34" t="str">
        <f ca="1">+IF(OFFSET('Water Data'!$F$29,0,10*ROW('Water Data'!F166))="","",OFFSET('Water Data'!$F$29,0,10*ROW('Water Data'!F166)))</f>
        <v/>
      </c>
      <c r="CD172" s="34" t="str">
        <f ca="1">+IF(OFFSET('Water Data'!$F$30,0,10*ROW('Water Data'!F166))="","",OFFSET('Water Data'!$F$30,0,10*ROW('Water Data'!F166)))</f>
        <v/>
      </c>
      <c r="CE172" s="34" t="str">
        <f ca="1">+IF(OFFSET('Water Data'!$G$28,0,10*ROW('Water Data'!G166))="","",OFFSET('Water Data'!$G$28,0,10*ROW('Water Data'!G166)))</f>
        <v/>
      </c>
      <c r="CF172" s="34" t="str">
        <f ca="1">+IF(OFFSET('Water Data'!$G$29,0,10*ROW('Water Data'!G166))="","",OFFSET('Water Data'!$G$29,0,10*ROW('Water Data'!G166)))</f>
        <v/>
      </c>
      <c r="CG172" s="34" t="str">
        <f ca="1">+IF(OFFSET('Water Data'!$G$30,0,10*ROW('Water Data'!G166))="","",OFFSET('Water Data'!$G$30,0,10*ROW('Water Data'!G166)))</f>
        <v/>
      </c>
      <c r="CH172" s="34" t="str">
        <f ca="1">+IF(OFFSET('Water Data'!$H$28,0,10*ROW('Water Data'!H166))="","",OFFSET('Water Data'!$H$28,0,10*ROW('Water Data'!H166)))</f>
        <v/>
      </c>
      <c r="CI172" s="34" t="str">
        <f ca="1">+IF(OFFSET('Water Data'!$H$29,0,10*ROW('Water Data'!H166))="","",OFFSET('Water Data'!$H$29,0,10*ROW('Water Data'!H166)))</f>
        <v/>
      </c>
      <c r="CJ172" s="34" t="str">
        <f ca="1">+IF(OFFSET('Water Data'!$H$30,0,10*ROW('Water Data'!H166))="","",OFFSET('Water Data'!$H$30,0,10*ROW('Water Data'!H166)))</f>
        <v/>
      </c>
      <c r="CK172" s="34" t="str">
        <f ca="1">+IF(OFFSET('Sanitation Data'!$C$29,0,10*ROW('Sanitation Data'!C166))="","",OFFSET('Sanitation Data'!$C$29,0,10*ROW('Sanitation Data'!C166)))</f>
        <v/>
      </c>
      <c r="CL172" s="34" t="str">
        <f ca="1">+IF(OFFSET('Sanitation Data'!$C$30,0,10*ROW('Sanitation Data'!C166))="","",OFFSET('Sanitation Data'!$C$30,0,10*ROW('Sanitation Data'!C166)))</f>
        <v/>
      </c>
      <c r="CM172" s="34" t="str">
        <f ca="1">+IF(OFFSET('Sanitation Data'!$C$31,0,10*ROW('Sanitation Data'!C166))="","",OFFSET('Sanitation Data'!$C$31,0,10*ROW('Sanitation Data'!C166)))</f>
        <v/>
      </c>
      <c r="CN172" s="34" t="str">
        <f ca="1">+IF(OFFSET('Sanitation Data'!$C$32,0,10*ROW('Sanitation Data'!C166))="","",OFFSET('Sanitation Data'!$C$32,0,10*ROW('Sanitation Data'!C166)))</f>
        <v/>
      </c>
      <c r="CO172" s="34" t="str">
        <f ca="1">+IF(OFFSET('Sanitation Data'!$C$33,0,10*ROW('Sanitation Data'!C166))="","",OFFSET('Sanitation Data'!$C$33,0,10*ROW('Sanitation Data'!C166)))</f>
        <v/>
      </c>
      <c r="CP172" s="34" t="str">
        <f ca="1">+IF(OFFSET('Sanitation Data'!$D$29,0,10*ROW('Sanitation Data'!D166))="","",OFFSET('Sanitation Data'!$D$29,0,10*ROW('Sanitation Data'!D166)))</f>
        <v/>
      </c>
      <c r="CQ172" s="34" t="str">
        <f ca="1">+IF(OFFSET('Sanitation Data'!$D$30,0,10*ROW('Sanitation Data'!D166))="","",OFFSET('Sanitation Data'!$D$30,0,10*ROW('Sanitation Data'!D166)))</f>
        <v/>
      </c>
      <c r="CR172" s="34" t="str">
        <f ca="1">+IF(OFFSET('Sanitation Data'!$D$31,0,10*ROW('Sanitation Data'!D166))="","",OFFSET('Sanitation Data'!$D$31,0,10*ROW('Sanitation Data'!D166)))</f>
        <v/>
      </c>
      <c r="CS172" s="34" t="str">
        <f ca="1">+IF(OFFSET('Sanitation Data'!$D$32,0,10*ROW('Sanitation Data'!D166))="","",OFFSET('Sanitation Data'!$D$32,0,10*ROW('Sanitation Data'!D166)))</f>
        <v/>
      </c>
      <c r="CT172" s="34" t="str">
        <f ca="1">+IF(OFFSET('Sanitation Data'!$D$33,0,10*ROW('Sanitation Data'!D166))="","",OFFSET('Sanitation Data'!$D$33,0,10*ROW('Sanitation Data'!D166)))</f>
        <v/>
      </c>
      <c r="CU172" s="34" t="str">
        <f ca="1">+IF(OFFSET('Sanitation Data'!$E$29,0,10*ROW('Sanitation Data'!E166))="","",OFFSET('Sanitation Data'!$E$29,0,10*ROW('Sanitation Data'!E166)))</f>
        <v/>
      </c>
      <c r="CV172" s="34" t="str">
        <f ca="1">+IF(OFFSET('Sanitation Data'!$E$30,0,10*ROW('Sanitation Data'!E166))="","",OFFSET('Sanitation Data'!$E$30,0,10*ROW('Sanitation Data'!E166)))</f>
        <v/>
      </c>
      <c r="CW172" s="34" t="str">
        <f ca="1">+IF(OFFSET('Sanitation Data'!$E$31,0,10*ROW('Sanitation Data'!E166))="","",OFFSET('Sanitation Data'!$E$31,0,10*ROW('Sanitation Data'!E166)))</f>
        <v/>
      </c>
      <c r="CX172" s="34" t="str">
        <f ca="1">+IF(OFFSET('Sanitation Data'!$E$32,0,10*ROW('Sanitation Data'!E166))="","",OFFSET('Sanitation Data'!$E$32,0,10*ROW('Sanitation Data'!E166)))</f>
        <v/>
      </c>
      <c r="CY172" s="34" t="str">
        <f ca="1">+IF(OFFSET('Sanitation Data'!$E$33,0,10*ROW('Sanitation Data'!E166))="","",OFFSET('Sanitation Data'!$E$33,0,10*ROW('Sanitation Data'!E166)))</f>
        <v/>
      </c>
      <c r="CZ172" s="34" t="str">
        <f ca="1">+IF(OFFSET('Sanitation Data'!$F$29,0,10*ROW('Sanitation Data'!F166))="","",OFFSET('Sanitation Data'!$F$29,0,10*ROW('Sanitation Data'!F166)))</f>
        <v/>
      </c>
      <c r="DA172" s="34" t="str">
        <f ca="1">+IF(OFFSET('Sanitation Data'!$F$30,0,10*ROW('Sanitation Data'!F166))="","",OFFSET('Sanitation Data'!$F$30,0,10*ROW('Sanitation Data'!F166)))</f>
        <v/>
      </c>
      <c r="DB172" s="34" t="str">
        <f ca="1">+IF(OFFSET('Sanitation Data'!$F$31,0,10*ROW('Sanitation Data'!F166))="","",OFFSET('Sanitation Data'!$F$31,0,10*ROW('Sanitation Data'!F166)))</f>
        <v/>
      </c>
      <c r="DC172" s="34" t="str">
        <f ca="1">+IF(OFFSET('Sanitation Data'!$F$32,0,10*ROW('Sanitation Data'!F166))="","",OFFSET('Sanitation Data'!$F$32,0,10*ROW('Sanitation Data'!F166)))</f>
        <v/>
      </c>
      <c r="DD172" s="34" t="str">
        <f ca="1">+IF(OFFSET('Sanitation Data'!$F$33,0,10*ROW('Sanitation Data'!F166))="","",OFFSET('Sanitation Data'!$F$33,0,10*ROW('Sanitation Data'!F166)))</f>
        <v/>
      </c>
      <c r="DE172" s="34" t="str">
        <f ca="1">+IF(OFFSET('Sanitation Data'!$G$29,0,10*ROW('Sanitation Data'!G166))="","",OFFSET('Sanitation Data'!$G$29,0,10*ROW('Sanitation Data'!G166)))</f>
        <v/>
      </c>
      <c r="DF172" s="34" t="str">
        <f ca="1">+IF(OFFSET('Sanitation Data'!$G$30,0,10*ROW('Sanitation Data'!G166))="","",OFFSET('Sanitation Data'!$G$30,0,10*ROW('Sanitation Data'!G166)))</f>
        <v/>
      </c>
      <c r="DG172" s="34" t="str">
        <f ca="1">+IF(OFFSET('Sanitation Data'!$G$31,0,10*ROW('Sanitation Data'!G166))="","",OFFSET('Sanitation Data'!$G$31,0,10*ROW('Sanitation Data'!G166)))</f>
        <v/>
      </c>
      <c r="DH172" s="34" t="str">
        <f ca="1">+IF(OFFSET('Sanitation Data'!$G$32,0,10*ROW('Sanitation Data'!G166))="","",OFFSET('Sanitation Data'!$G$32,0,10*ROW('Sanitation Data'!G166)))</f>
        <v/>
      </c>
      <c r="DI172" s="34" t="str">
        <f ca="1">+IF(OFFSET('Sanitation Data'!$G$33,0,10*ROW('Sanitation Data'!G166))="","",OFFSET('Sanitation Data'!$G$33,0,10*ROW('Sanitation Data'!G166)))</f>
        <v/>
      </c>
      <c r="DJ172" s="34" t="str">
        <f ca="1">+IF(OFFSET('Sanitation Data'!$H$29,0,10*ROW('Sanitation Data'!H166))="","",OFFSET('Sanitation Data'!$H$29,0,10*ROW('Sanitation Data'!H166)))</f>
        <v/>
      </c>
      <c r="DK172" s="34" t="str">
        <f ca="1">+IF(OFFSET('Sanitation Data'!$H$30,0,10*ROW('Sanitation Data'!H166))="","",OFFSET('Sanitation Data'!$H$30,0,10*ROW('Sanitation Data'!H166)))</f>
        <v/>
      </c>
      <c r="DL172" s="34" t="str">
        <f ca="1">+IF(OFFSET('Sanitation Data'!$H$31,0,10*ROW('Sanitation Data'!H166))="","",OFFSET('Sanitation Data'!$H$31,0,10*ROW('Sanitation Data'!H166)))</f>
        <v/>
      </c>
      <c r="DM172" s="34" t="str">
        <f ca="1">+IF(OFFSET('Sanitation Data'!$H$32,0,10*ROW('Sanitation Data'!H166))="","",OFFSET('Sanitation Data'!$H$32,0,10*ROW('Sanitation Data'!H166)))</f>
        <v/>
      </c>
      <c r="DN172" s="34" t="str">
        <f ca="1">+IF(OFFSET('Sanitation Data'!$H$33,0,10*ROW('Sanitation Data'!H166))="","",OFFSET('Sanitation Data'!$H$33,0,10*ROW('Sanitation Data'!H166)))</f>
        <v/>
      </c>
      <c r="DO172" s="34" t="str">
        <f ca="1">+IF(OFFSET('Hygiene Data'!$C$12,0,10*ROW('Hygiene Data'!C166))="","",OFFSET('Hygiene Data'!$C$12,0,10*ROW('Hygiene Data'!C166)))</f>
        <v/>
      </c>
      <c r="DP172" s="34" t="str">
        <f ca="1">+IF(OFFSET('Hygiene Data'!$C$13,0,10*ROW('Hygiene Data'!C166))="","",OFFSET('Hygiene Data'!$C$13,0,10*ROW('Hygiene Data'!C166)))</f>
        <v/>
      </c>
      <c r="DQ172" s="34" t="str">
        <f ca="1">+IF(OFFSET('Hygiene Data'!$C$14,0,10*ROW('Hygiene Data'!C166))="","",OFFSET('Hygiene Data'!$C$14,0,10*ROW('Hygiene Data'!C166)))</f>
        <v/>
      </c>
      <c r="DR172" s="34" t="str">
        <f ca="1">+IF(OFFSET('Hygiene Data'!$D$12,0,10*ROW('Hygiene Data'!D166))="","",OFFSET('Hygiene Data'!$D$12,0,10*ROW('Hygiene Data'!D166)))</f>
        <v/>
      </c>
      <c r="DS172" s="34" t="str">
        <f ca="1">+IF(OFFSET('Hygiene Data'!$D$13,0,10*ROW('Hygiene Data'!D166))="","",OFFSET('Hygiene Data'!$D$13,0,10*ROW('Hygiene Data'!D166)))</f>
        <v/>
      </c>
      <c r="DT172" s="34" t="str">
        <f ca="1">+IF(OFFSET('Hygiene Data'!$D$14,0,10*ROW('Hygiene Data'!D166))="","",OFFSET('Hygiene Data'!$D$14,0,10*ROW('Hygiene Data'!D166)))</f>
        <v/>
      </c>
      <c r="DU172" s="34" t="str">
        <f ca="1">+IF(OFFSET('Hygiene Data'!$E$12,0,10*ROW('Hygiene Data'!E166))="","",OFFSET('Hygiene Data'!$E$12,0,10*ROW('Hygiene Data'!E166)))</f>
        <v/>
      </c>
      <c r="DV172" s="34" t="str">
        <f ca="1">+IF(OFFSET('Hygiene Data'!$E$13,0,10*ROW('Hygiene Data'!E166))="","",OFFSET('Hygiene Data'!$E$13,0,10*ROW('Hygiene Data'!E166)))</f>
        <v/>
      </c>
      <c r="DW172" s="34" t="str">
        <f ca="1">+IF(OFFSET('Hygiene Data'!$E$14,0,10*ROW('Hygiene Data'!E166))="","",OFFSET('Hygiene Data'!$E$14,0,10*ROW('Hygiene Data'!E166)))</f>
        <v/>
      </c>
      <c r="DX172" s="34" t="str">
        <f ca="1">+IF(OFFSET('Hygiene Data'!$F$12,0,10*ROW('Hygiene Data'!F166))="","",OFFSET('Hygiene Data'!$F$12,0,10*ROW('Hygiene Data'!F166)))</f>
        <v/>
      </c>
      <c r="DY172" s="34" t="str">
        <f ca="1">+IF(OFFSET('Hygiene Data'!$F$13,0,10*ROW('Hygiene Data'!F166))="","",OFFSET('Hygiene Data'!$F$13,0,10*ROW('Hygiene Data'!F166)))</f>
        <v/>
      </c>
      <c r="DZ172" s="34" t="str">
        <f ca="1">+IF(OFFSET('Hygiene Data'!$F$14,0,10*ROW('Hygiene Data'!F166))="","",OFFSET('Hygiene Data'!$F$14,0,10*ROW('Hygiene Data'!F166)))</f>
        <v/>
      </c>
      <c r="EA172" s="34" t="str">
        <f ca="1">+IF(OFFSET('Hygiene Data'!$G$12,0,10*ROW('Hygiene Data'!G166))="","",OFFSET('Hygiene Data'!$G$12,0,10*ROW('Hygiene Data'!G166)))</f>
        <v/>
      </c>
      <c r="EB172" s="34" t="str">
        <f ca="1">+IF(OFFSET('Hygiene Data'!$G$13,0,10*ROW('Hygiene Data'!G166))="","",OFFSET('Hygiene Data'!$G$13,0,10*ROW('Hygiene Data'!G166)))</f>
        <v/>
      </c>
      <c r="EC172" s="34" t="str">
        <f ca="1">+IF(OFFSET('Hygiene Data'!$G$14,0,10*ROW('Hygiene Data'!G166))="","",OFFSET('Hygiene Data'!$G$14,0,10*ROW('Hygiene Data'!G166)))</f>
        <v/>
      </c>
      <c r="ED172" s="34" t="str">
        <f ca="1">+IF(OFFSET('Hygiene Data'!$H$12,0,10*ROW('Hygiene Data'!H166))="","",OFFSET('Hygiene Data'!$H$12,0,10*ROW('Hygiene Data'!H166)))</f>
        <v/>
      </c>
      <c r="EE172" s="34" t="str">
        <f ca="1">+IF(OFFSET('Hygiene Data'!$H$13,0,10*ROW('Hygiene Data'!H166))="","",OFFSET('Hygiene Data'!$H$13,0,10*ROW('Hygiene Data'!H166)))</f>
        <v/>
      </c>
      <c r="EF172" s="34" t="str">
        <f ca="1">+IF(OFFSET('Hygiene Data'!$H$14,0,10*ROW('Hygiene Data'!H166))="","",OFFSET('Hygiene Data'!$H$14,0,10*ROW('Hygiene Data'!H166)))</f>
        <v/>
      </c>
    </row>
    <row r="173" spans="1:136" x14ac:dyDescent="0.2">
      <c r="A173" s="50" t="str">
        <f ca="1">+IF(OFFSET('Water Data'!$B$1,0,10*ROW('Water Data'!B170))="","",OFFSET('Water Data'!$B$1,0,10*ROW('Water Data'!B170)))</f>
        <v/>
      </c>
      <c r="B173" s="50" t="str">
        <f ca="1">+IF(OFFSET('Water Data'!$A$3,0,10*ROW('Water Data'!A170))="","",OFFSET('Water Data'!$A$3,0,10*ROW('Water Data'!A170)))</f>
        <v/>
      </c>
      <c r="C173" s="50" t="str">
        <f ca="1">+IF(OFFSET('Water Data'!$C$3,0,10*ROW('Water Data'!C170))="","",OFFSET('Water Data'!$C$3,0,10*ROW('Water Data'!C170)))</f>
        <v/>
      </c>
      <c r="D173" s="133" t="e">
        <f ca="1">+IF(AND(ISNUMBER(OFFSET('Water Data'!$C$5,0,10*ROW('Water Data'!C167))),BS173="Yes"),100-OFFSET('Water Data'!$C$5,0,10*ROW('Water Data'!C167)),IF(AND(ISNUMBER(OFFSET('Water Data'!$C$5,0,10*ROW('Water Data'!C167))),BS173="No",ISNUMBER(OFFSET('Water Data'!$C$5,0,10*ROW('Water Data'!C167)))),CONCATENATE("[",ROUND(100-OFFSET('Water Data'!$C$5,0,10*ROW('Water Data'!C167)),0),"]"),IF(AND(ISNUMBER(OFFSET('Water Data'!$C$5,0,10*ROW('Water Data'!C167))),BS173="",ISNUMBER(OFFSET('Water Data'!$C$5,0,10*ROW('Water Data'!C167)))),100-OFFSET('Water Data'!$C$5,0,10*ROW('Water Data'!C167)),NA())))</f>
        <v>#N/A</v>
      </c>
      <c r="E173" s="133" t="e">
        <f ca="1">+IF(AND(ISNUMBER(OFFSET('Water Data'!$C$7,0,10*ROW('Water Data'!D167))),BT173="Yes"),OFFSET('Water Data'!$C$7,0,10*ROW('Water Data'!C167)),IF(AND(ISNUMBER(OFFSET('Water Data'!$C$7,0,10*ROW('Water Data'!C167))),BT173="No",ISNUMBER(OFFSET('Water Data'!$C$7,0,10*ROW('Water Data'!C167)))),CONCATENATE("[",ROUND(OFFSET('Water Data'!$C$7,0,10*ROW('Water Data'!C167)),0),"]"),IF(AND(ISNUMBER(OFFSET('Water Data'!$C$7,0,10*ROW('Water Data'!C167))),BT173="",ISNUMBER(OFFSET('Water Data'!$C$7,0,10*ROW('Water Data'!C167)))),OFFSET('Water Data'!$C$7,0,10*ROW('Water Data'!C167)),NA())))</f>
        <v>#N/A</v>
      </c>
      <c r="F173" s="133" t="e">
        <f ca="1">+IF(AND(ISNUMBER(OFFSET('Water Data'!$C$10,0,10*ROW('Water Data'!C167))),BU173="Yes"),OFFSET('Water Data'!$C$10,0,10*ROW('Water Data'!C167)),IF(AND(ISNUMBER(OFFSET('Water Data'!$C$10,0,10*ROW('Water Data'!C167))),BU173="No",ISNUMBER(OFFSET('Water Data'!$C$10,0,10*ROW('Water Data'!C167)))),CONCATENATE("[",ROUND(OFFSET('Water Data'!$C$10,0,10*ROW('Water Data'!C167)),0),"]"),IF(AND(ISNUMBER(OFFSET('Water Data'!$C$10,0,10*ROW('Water Data'!C167))),BU173="",ISNUMBER(OFFSET('Water Data'!$C$10,0,10*ROW('Water Data'!C167)))),OFFSET('Water Data'!$C$10,0,10*ROW('Water Data'!C167)),NA())))</f>
        <v>#N/A</v>
      </c>
      <c r="G173" s="133" t="e">
        <f ca="1">+IF(AND(ISNUMBER(OFFSET('Water Data'!$D$5,0,10*ROW('Water Data'!D167))),BV173="Yes"),100-OFFSET('Water Data'!$D$5,0,10*ROW('Water Data'!D167)),IF(AND(ISNUMBER(OFFSET('Water Data'!$D$5,0,10*ROW('Water Data'!D167))),BV173="No",ISNUMBER(OFFSET('Water Data'!$D$5,0,10*ROW('Water Data'!D167)))),CONCATENATE("[",ROUND(100-OFFSET('Water Data'!$D$5,0,10*ROW('Water Data'!D167)),0),"]"),IF(AND(ISNUMBER(OFFSET('Water Data'!$D$5,0,10*ROW('Water Data'!D167))),BV173="",ISNUMBER(OFFSET('Water Data'!$D$5,0,10*ROW('Water Data'!D167)))),100-OFFSET('Water Data'!$D$5,0,10*ROW('Water Data'!D167)),NA())))</f>
        <v>#N/A</v>
      </c>
      <c r="H173" s="133" t="e">
        <f ca="1">+IF(AND(ISNUMBER(OFFSET('Water Data'!$D$7,0,10*ROW('Water Data'!D167))),BW173="Yes"),OFFSET('Water Data'!$D$7,0,10*ROW('Water Data'!D167)),IF(AND(ISNUMBER(OFFSET('Water Data'!$D$7,0,10*ROW('Water Data'!D167))),BW173="No",ISNUMBER(OFFSET('Water Data'!$D$7,0,10*ROW('Water Data'!D167)))),CONCATENATE("[",ROUND(OFFSET('Water Data'!$C$7,0,10*ROW('Water Data'!D167)),0),"]"),IF(AND(ISNUMBER(OFFSET('Water Data'!$D$7,0,10*ROW('Water Data'!D167))),BW173="",ISNUMBER(OFFSET('Water Data'!$D$7,0,10*ROW('Water Data'!D167)))),OFFSET('Water Data'!$D$7,0,10*ROW('Water Data'!D167)),NA())))</f>
        <v>#N/A</v>
      </c>
      <c r="I173" s="133" t="e">
        <f ca="1">+IF(AND(ISNUMBER(OFFSET('Water Data'!$D$10,0,10*ROW('Water Data'!D167))),BX173="Yes"),OFFSET('Water Data'!$D$10,0,10*ROW('Water Data'!D167)),IF(AND(ISNUMBER(OFFSET('Water Data'!$D$10,0,10*ROW('Water Data'!D167))),BX173="No",ISNUMBER(OFFSET('Water Data'!$D$10,0,10*ROW('Water Data'!D167)))),CONCATENATE("[",ROUND(OFFSET('Water Data'!$D$10,0,10*ROW('Water Data'!D167)),0),"]"),IF(AND(ISNUMBER(OFFSET('Water Data'!$D$10,0,10*ROW('Water Data'!D167))),BX173="",ISNUMBER(OFFSET('Water Data'!$D$10,0,10*ROW('Water Data'!D167)))),OFFSET('Water Data'!$D$10,0,10*ROW('Water Data'!D167)),NA())))</f>
        <v>#N/A</v>
      </c>
      <c r="J173" s="133" t="e">
        <f ca="1">+IF(AND(ISNUMBER(OFFSET('Water Data'!$E$5,0,10*ROW('Water Data'!E167))),BY173="Yes"),100-OFFSET('Water Data'!$E$5,0,10*ROW('Water Data'!E167)),IF(AND(ISNUMBER(OFFSET('Water Data'!$E$5,0,10*ROW('Water Data'!E167))),BY173="No",ISNUMBER(OFFSET('Water Data'!$E$5,0,10*ROW('Water Data'!E167)))),CONCATENATE("[",ROUND(100-OFFSET('Water Data'!$E$5,0,10*ROW('Water Data'!E167)),0),"]"),IF(AND(ISNUMBER(OFFSET('Water Data'!$E$5,0,10*ROW('Water Data'!E167))),BY173="",ISNUMBER(OFFSET('Water Data'!$E$5,0,10*ROW('Water Data'!E167)))),100-OFFSET('Water Data'!$E$5,0,10*ROW('Water Data'!E167)),NA())))</f>
        <v>#N/A</v>
      </c>
      <c r="K173" s="133" t="e">
        <f ca="1">+IF(AND(ISNUMBER(OFFSET('Water Data'!$E$7,0,10*ROW('Water Data'!E167))),BZ173="Yes"),OFFSET('Water Data'!$E$7,0,10*ROW('Water Data'!E167)),IF(AND(ISNUMBER(OFFSET('Water Data'!$E$7,0,10*ROW('Water Data'!E167))),BZ173="No",ISNUMBER(OFFSET('Water Data'!$E$7,0,10*ROW('Water Data'!E167)))),CONCATENATE("[",ROUND(OFFSET('Water Data'!$E$7,0,10*ROW('Water Data'!E167)),0),"]"),IF(AND(ISNUMBER(OFFSET('Water Data'!$E$7,0,10*ROW('Water Data'!E167))),BZ173="",ISNUMBER(OFFSET('Water Data'!$E$7,0,10*ROW('Water Data'!E167)))),OFFSET('Water Data'!$E$7,0,10*ROW('Water Data'!E167)),NA())))</f>
        <v>#N/A</v>
      </c>
      <c r="L173" s="133" t="e">
        <f ca="1">+IF(AND(ISNUMBER(OFFSET('Water Data'!$E$10,0,10*ROW('Water Data'!E167))),CA173="Yes"),OFFSET('Water Data'!$E$10,0,10*ROW('Water Data'!E167)),IF(AND(ISNUMBER(OFFSET('Water Data'!$E$10,0,10*ROW('Water Data'!E167))),CA173="No",ISNUMBER(OFFSET('Water Data'!$E$10,0,10*ROW('Water Data'!E167)))),CONCATENATE("[",ROUND(OFFSET('Water Data'!$E$10,0,10*ROW('Water Data'!E167)),0),"]"),IF(AND(ISNUMBER(OFFSET('Water Data'!$E$10,0,10*ROW('Water Data'!E167))),CA173="",ISNUMBER(OFFSET('Water Data'!$E$10,0,10*ROW('Water Data'!E167)))),OFFSET('Water Data'!$E$10,0,10*ROW('Water Data'!E167)),NA())))</f>
        <v>#N/A</v>
      </c>
      <c r="M173" s="133" t="e">
        <f ca="1">+IF(AND(ISNUMBER(OFFSET('Water Data'!$F$5,0,10*ROW('Water Data'!F167))),CB173="Yes"),100-OFFSET('Water Data'!$F$5,0,10*ROW('Water Data'!F167)),IF(AND(ISNUMBER(OFFSET('Water Data'!$F$5,0,10*ROW('Water Data'!F167))),CB173="No",ISNUMBER(OFFSET('Water Data'!$F$5,0,10*ROW('Water Data'!F167)))),CONCATENATE("[",ROUND(100-OFFSET('Water Data'!$F$5,0,10*ROW('Water Data'!F167)),0),"]"),IF(AND(ISNUMBER(OFFSET('Water Data'!$F$5,0,10*ROW('Water Data'!F167))),CB173="",ISNUMBER(OFFSET('Water Data'!$F$5,0,10*ROW('Water Data'!F167)))),100-OFFSET('Water Data'!$F$5,0,10*ROW('Water Data'!F167)),NA())))</f>
        <v>#N/A</v>
      </c>
      <c r="N173" s="133" t="e">
        <f ca="1">+IF(AND(ISNUMBER(OFFSET('Water Data'!$F$7,0,10*ROW('Water Data'!F167))),CC173="Yes"),OFFSET('Water Data'!$F$7,0,10*ROW('Water Data'!F167)),IF(AND(ISNUMBER(OFFSET('Water Data'!$F$7,0,10*ROW('Water Data'!F167))),CC173="No",ISNUMBER(OFFSET('Water Data'!$F$7,0,10*ROW('Water Data'!F167)))),CONCATENATE("[",ROUND(OFFSET('Water Data'!$F$7,0,10*ROW('Water Data'!F167)),0),"]"),IF(AND(ISNUMBER(OFFSET('Water Data'!$F$7,0,10*ROW('Water Data'!F167))),CC173="",ISNUMBER(OFFSET('Water Data'!$F$7,0,10*ROW('Water Data'!F167)))),OFFSET('Water Data'!$F$7,0,10*ROW('Water Data'!F167)),NA())))</f>
        <v>#N/A</v>
      </c>
      <c r="O173" s="133" t="e">
        <f ca="1">+IF(AND(ISNUMBER(OFFSET('Water Data'!$F$10,0,10*ROW('Water Data'!F167))),CD173="Yes"),OFFSET('Water Data'!$F$10,0,10*ROW('Water Data'!F167)),IF(AND(ISNUMBER(OFFSET('Water Data'!$F$10,0,10*ROW('Water Data'!F167))),CD173="No",ISNUMBER(OFFSET('Water Data'!$F$10,0,10*ROW('Water Data'!F167)))),CONCATENATE("[",ROUND(OFFSET('Water Data'!$F$10,0,10*ROW('Water Data'!F167)),0),"]"),IF(AND(ISNUMBER(OFFSET('Water Data'!$F$10,0,10*ROW('Water Data'!F167))),CD173="",ISNUMBER(OFFSET('Water Data'!$F$10,0,10*ROW('Water Data'!F167)))),OFFSET('Water Data'!$F$10,0,10*ROW('Water Data'!F167)),NA())))</f>
        <v>#N/A</v>
      </c>
      <c r="P173" s="133" t="e">
        <f ca="1">+IF(AND(ISNUMBER(OFFSET('Water Data'!$G$5,0,10*ROW('Water Data'!G167))),CE173="Yes"),100-OFFSET('Water Data'!$G$5,0,10*ROW('Water Data'!G167)),IF(AND(ISNUMBER(OFFSET('Water Data'!$G$5,0,10*ROW('Water Data'!G167))),CE173="No",ISNUMBER(OFFSET('Water Data'!$G$5,0,10*ROW('Water Data'!G167)))),CONCATENATE("[",ROUND(100-OFFSET('Water Data'!$G$5,0,10*ROW('Water Data'!G167)),0),"]"),IF(AND(ISNUMBER(OFFSET('Water Data'!$G$5,0,10*ROW('Water Data'!G167))),CE173="",ISNUMBER(OFFSET('Water Data'!$G$5,0,10*ROW('Water Data'!G167)))),100-OFFSET('Water Data'!$G$5,0,10*ROW('Water Data'!G167)),NA())))</f>
        <v>#N/A</v>
      </c>
      <c r="Q173" s="133" t="e">
        <f ca="1">+IF(AND(ISNUMBER(OFFSET('Water Data'!$G$7,0,10*ROW('Water Data'!G167))),CF173="Yes"),OFFSET('Water Data'!$G$7,0,10*ROW('Water Data'!G167)),IF(AND(ISNUMBER(OFFSET('Water Data'!$G$7,0,10*ROW('Water Data'!G167))),CF173="No",ISNUMBER(OFFSET('Water Data'!$G$7,0,10*ROW('Water Data'!G167)))),CONCATENATE("[",ROUND(OFFSET('Water Data'!$G$7,0,10*ROW('Water Data'!G167)),0),"]"),IF(AND(ISNUMBER(OFFSET('Water Data'!$G$7,0,10*ROW('Water Data'!G167))),CF173="",ISNUMBER(OFFSET('Water Data'!$G$7,0,10*ROW('Water Data'!G167)))),OFFSET('Water Data'!$G$7,0,10*ROW('Water Data'!G167)),NA())))</f>
        <v>#N/A</v>
      </c>
      <c r="R173" s="133" t="e">
        <f ca="1">+IF(AND(ISNUMBER(OFFSET('Water Data'!$G$10,0,10*ROW('Water Data'!G167))),CG173="Yes"),OFFSET('Water Data'!$G$10,0,10*ROW('Water Data'!G167)),IF(AND(ISNUMBER(OFFSET('Water Data'!$G$10,0,10*ROW('Water Data'!G167))),CG173="No",ISNUMBER(OFFSET('Water Data'!$G$10,0,10*ROW('Water Data'!G167)))),CONCATENATE("[",ROUND(OFFSET('Water Data'!$G$10,0,10*ROW('Water Data'!G167)),0),"]"),IF(AND(ISNUMBER(OFFSET('Water Data'!$G$10,0,10*ROW('Water Data'!G167))),CG173="",ISNUMBER(OFFSET('Water Data'!$G$10,0,10*ROW('Water Data'!G167)))),OFFSET('Water Data'!$G$10,0,10*ROW('Water Data'!G167)),NA())))</f>
        <v>#N/A</v>
      </c>
      <c r="S173" s="133" t="e">
        <f ca="1">+IF(AND(ISNUMBER(OFFSET('Water Data'!$H$5,0,10*ROW('Water Data'!H167))),CH173="Yes"),100-OFFSET('Water Data'!$H$5,0,10*ROW('Water Data'!H167)),IF(AND(ISNUMBER(OFFSET('Water Data'!$H$5,0,10*ROW('Water Data'!H167))),CH173="No",ISNUMBER(OFFSET('Water Data'!$H$5,0,10*ROW('Water Data'!H167)))),CONCATENATE("[",ROUND(100-OFFSET('Water Data'!$H$5,0,10*ROW('Water Data'!H167)),0),"]"),IF(AND(ISNUMBER(OFFSET('Water Data'!$H$5,0,10*ROW('Water Data'!H167))),CH173="",ISNUMBER(OFFSET('Water Data'!$H$5,0,10*ROW('Water Data'!H167)))),100-OFFSET('Water Data'!$H$5,0,10*ROW('Water Data'!H167)),NA())))</f>
        <v>#N/A</v>
      </c>
      <c r="T173" s="133" t="e">
        <f ca="1">+IF(AND(ISNUMBER(OFFSET('Water Data'!$H$7,0,10*ROW('Water Data'!H167))),CI173="Yes"),OFFSET('Water Data'!$H$7,0,10*ROW('Water Data'!H167)),IF(AND(ISNUMBER(OFFSET('Water Data'!$H$7,0,10*ROW('Water Data'!H167))),CI173="No",ISNUMBER(OFFSET('Water Data'!$H$7,0,10*ROW('Water Data'!H167)))),CONCATENATE("[",ROUND(OFFSET('Water Data'!$H$7,0,10*ROW('Water Data'!H167)),0),"]"),IF(AND(ISNUMBER(OFFSET('Water Data'!$H$7,0,10*ROW('Water Data'!H167))),CI173="",ISNUMBER(OFFSET('Water Data'!$H$7,0,10*ROW('Water Data'!H167)))),OFFSET('Water Data'!$H$7,0,10*ROW('Water Data'!H167)),NA())))</f>
        <v>#N/A</v>
      </c>
      <c r="U173" s="133" t="e">
        <f ca="1">+IF(AND(ISNUMBER(OFFSET('Water Data'!$H$10,0,10*ROW('Water Data'!H167))),CJ173="Yes"),OFFSET('Water Data'!$H$10,0,10*ROW('Water Data'!H167)),IF(AND(ISNUMBER(OFFSET('Water Data'!$H$10,0,10*ROW('Water Data'!H167))),CJ173="No",ISNUMBER(OFFSET('Water Data'!$H$10,0,10*ROW('Water Data'!H167)))),CONCATENATE("[",ROUND(OFFSET('Water Data'!$H$10,0,10*ROW('Water Data'!H167)),0),"]"),IF(AND(ISNUMBER(OFFSET('Water Data'!$H$10,0,10*ROW('Water Data'!H167))),CJ173="",ISNUMBER(OFFSET('Water Data'!$H$10,0,10*ROW('Water Data'!H167)))),OFFSET('Water Data'!$H$10,0,10*ROW('Water Data'!H167)),NA())))</f>
        <v>#N/A</v>
      </c>
      <c r="V173" s="134" t="e">
        <f ca="1">+IF(AND(ISNUMBER(OFFSET('Sanitation Data'!$C$5,0,10*ROW('Sanitation Data'!C167))),CK173="Yes"),100-OFFSET('Sanitation Data'!$C$5,0,10*ROW('Sanitation Data'!C167)),IF(AND(ISNUMBER(OFFSET('Sanitation Data'!$C$5,0,10*ROW('Sanitation Data'!C167))),CK173="No",ISNUMBER(OFFSET('Sanitation Data'!$C$5,0,10*ROW('Sanitation Data'!C167)))),CONCATENATE("[",ROUND(100-OFFSET('Sanitation Data'!$C$5,0,10*ROW('Sanitation Data'!C167)),0),"]"),IF(AND(ISNUMBER(OFFSET('Sanitation Data'!$C$5,0,10*ROW('Sanitation Data'!C167))),CK173="",ISNUMBER(OFFSET('Sanitation Data'!$C$5,0,10*ROW('Sanitation Data'!C167)))),100-OFFSET('Sanitation Data'!$C$5,0,10*ROW('Sanitation Data'!C167)),NA())))</f>
        <v>#N/A</v>
      </c>
      <c r="W173" s="134" t="e">
        <f ca="1">+IF(AND(ISNUMBER(OFFSET('Sanitation Data'!$C$7,0,10*ROW('Sanitation Data'!C167))),CL173="Yes"),OFFSET('Sanitation Data'!$C$7,0,10*ROW('Sanitation Data'!C167)),IF(AND(ISNUMBER(OFFSET('Sanitation Data'!$C$7,0,10*ROW('Sanitation Data'!C167))),CL173="No",ISNUMBER(OFFSET('Sanitation Data'!$C$7,0,10*ROW('Sanitation Data'!C167)))),CONCATENATE("[",ROUND(OFFSET('Sanitation Data'!$C$7,0,10*ROW('Sanitation Data'!C167)),0),"]"),IF(AND(ISNUMBER(OFFSET('Sanitation Data'!$C$7,0,10*ROW('Sanitation Data'!C167))),CL173="",ISNUMBER(OFFSET('Sanitation Data'!$C$7,0,10*ROW('Sanitation Data'!C167)))),OFFSET('Sanitation Data'!$C$7,0,10*ROW('Sanitation Data'!C167)),NA())))</f>
        <v>#N/A</v>
      </c>
      <c r="X173" s="134" t="e">
        <f ca="1">+IF(AND(ISNUMBER(OFFSET('Sanitation Data'!$C$11,0,10*ROW('Sanitation Data'!C167))),CM173="Yes"),OFFSET('Sanitation Data'!$C$11,0,10*ROW('Sanitation Data'!C167)),IF(AND(ISNUMBER(OFFSET('Sanitation Data'!$C$11,0,10*ROW('Sanitation Data'!C167))),CM173="No",ISNUMBER(OFFSET('Sanitation Data'!$C$11,0,10*ROW('Sanitation Data'!C167)))),CONCATENATE("[",ROUND(OFFSET('Sanitation Data'!$C$11,0,10*ROW('Sanitation Data'!C167)),0),"]"),IF(AND(ISNUMBER(OFFSET('Sanitation Data'!$C$11,0,10*ROW('Sanitation Data'!C167))),CM173="",ISNUMBER(OFFSET('Sanitation Data'!$C$11,0,10*ROW('Sanitation Data'!C167)))),OFFSET('Sanitation Data'!$C$11,0,10*ROW('Sanitation Data'!C167)),NA())))</f>
        <v>#N/A</v>
      </c>
      <c r="Y173" s="134" t="e">
        <f ca="1">+IF(AND(ISNUMBER(OFFSET('Sanitation Data'!$C$12,0,10*ROW('Sanitation Data'!C167))),CN173="Yes"),OFFSET('Sanitation Data'!$C$12,0,10*ROW('Sanitation Data'!C167)),IF(AND(ISNUMBER(OFFSET('Sanitation Data'!$C$12,0,10*ROW('Sanitation Data'!C167))),CN173="No",ISNUMBER(OFFSET('Sanitation Data'!$C$12,0,10*ROW('Sanitation Data'!C167)))),CONCATENATE("[",ROUND(OFFSET('Sanitation Data'!$C$12,0,10*ROW('Sanitation Data'!C167)),0),"]"),IF(AND(ISNUMBER(OFFSET('Sanitation Data'!$C$12,0,10*ROW('Sanitation Data'!C167))),CN173="",ISNUMBER(OFFSET('Sanitation Data'!$C$12,0,10*ROW('Sanitation Data'!C167)))),OFFSET('Sanitation Data'!$C$12,0,10*ROW('Sanitation Data'!C167)),NA())))</f>
        <v>#N/A</v>
      </c>
      <c r="Z173" s="134" t="e">
        <f ca="1">+IF(AND(ISNUMBER(OFFSET('Sanitation Data'!$C$13,0,10*ROW('Sanitation Data'!C167))),CO173="Yes"),OFFSET('Sanitation Data'!$C$13,0,10*ROW('Sanitation Data'!C167)),IF(AND(ISNUMBER(OFFSET('Sanitation Data'!$C$13,0,10*ROW('Sanitation Data'!C167))),CO173="No",ISNUMBER(OFFSET('Sanitation Data'!$C$13,0,10*ROW('Sanitation Data'!C167)))),CONCATENATE("[",ROUND(OFFSET('Sanitation Data'!$C$13,0,10*ROW('Sanitation Data'!C167)),0),"]"),IF(AND(ISNUMBER(OFFSET('Sanitation Data'!$C$13,0,10*ROW('Sanitation Data'!C167))),CO173="",ISNUMBER(OFFSET('Sanitation Data'!$C$13,0,10*ROW('Sanitation Data'!C167)))),OFFSET('Sanitation Data'!$C$13,0,10*ROW('Sanitation Data'!C167)),NA())))</f>
        <v>#N/A</v>
      </c>
      <c r="AA173" s="134" t="e">
        <f ca="1">+IF(AND(ISNUMBER(OFFSET('Sanitation Data'!$D$5,0,10*ROW('Sanitation Data'!D167))),CP173="Yes"),100-OFFSET('Sanitation Data'!$D$5,0,10*ROW('Sanitation Data'!D167)),IF(AND(ISNUMBER(OFFSET('Sanitation Data'!$D$5,0,10*ROW('Sanitation Data'!D167))),CP173="No",ISNUMBER(OFFSET('Sanitation Data'!$D$5,0,10*ROW('Sanitation Data'!D167)))),CONCATENATE("[",ROUND(100-OFFSET('Sanitation Data'!$D$5,0,10*ROW('Sanitation Data'!D167)),0),"]"),IF(AND(ISNUMBER(OFFSET('Sanitation Data'!$D$5,0,10*ROW('Sanitation Data'!D167))),CP173="",ISNUMBER(OFFSET('Sanitation Data'!$D$5,0,10*ROW('Sanitation Data'!D167)))),100-OFFSET('Sanitation Data'!$D$5,0,10*ROW('Sanitation Data'!D167)),NA())))</f>
        <v>#N/A</v>
      </c>
      <c r="AB173" s="134" t="e">
        <f ca="1">+IF(AND(ISNUMBER(OFFSET('Sanitation Data'!$D$7,0,10*ROW('Sanitation Data'!D167))),CQ173="Yes"),OFFSET('Sanitation Data'!$D$7,0,10*ROW('Sanitation Data'!G167)),IF(AND(ISNUMBER(OFFSET('Sanitation Data'!$D$7,0,10*ROW('Sanitation Data'!D167))),CQ173="No",ISNUMBER(OFFSET('Sanitation Data'!$D$7,0,10*ROW('Sanitation Data'!D167)))),CONCATENATE("[",ROUND(OFFSET('Sanitation Data'!$D$7,0,10*ROW('Sanitation Data'!D167)),0),"]"),IF(AND(ISNUMBER(OFFSET('Sanitation Data'!$D$7,0,10*ROW('Sanitation Data'!D167))),CQ173="",ISNUMBER(OFFSET('Sanitation Data'!$D$7,0,10*ROW('Sanitation Data'!D167)))),OFFSET('Sanitation Data'!$D$7,0,10*ROW('Sanitation Data'!D167)),NA())))</f>
        <v>#N/A</v>
      </c>
      <c r="AC173" s="134" t="e">
        <f ca="1">+IF(AND(ISNUMBER(OFFSET('Sanitation Data'!$D$11,0,10*ROW('Sanitation Data'!D167))),CR173="Yes"),OFFSET('Sanitation Data'!$D$11,0,10*ROW('Sanitation Data'!D167)),IF(AND(ISNUMBER(OFFSET('Sanitation Data'!$D$11,0,10*ROW('Sanitation Data'!D167))),CR173="No",ISNUMBER(OFFSET('Sanitation Data'!$D$11,0,10*ROW('Sanitation Data'!D167)))),CONCATENATE("[",ROUND(OFFSET('Sanitation Data'!$D$11,0,10*ROW('Sanitation Data'!D167)),0),"]"),IF(AND(ISNUMBER(OFFSET('Sanitation Data'!$D$11,0,10*ROW('Sanitation Data'!D167))),CR173="",ISNUMBER(OFFSET('Sanitation Data'!$D$11,0,10*ROW('Sanitation Data'!D167)))),OFFSET('Sanitation Data'!$D$11,0,10*ROW('Sanitation Data'!D167)),NA())))</f>
        <v>#N/A</v>
      </c>
      <c r="AD173" s="134" t="e">
        <f ca="1">+IF(AND(ISNUMBER(OFFSET('Sanitation Data'!$D$12,0,10*ROW('Sanitation Data'!D167))),CS173="Yes"),OFFSET('Sanitation Data'!$D$12,0,10*ROW('Sanitation Data'!D167)),IF(AND(ISNUMBER(OFFSET('Sanitation Data'!$D$12,0,10*ROW('Sanitation Data'!D167))),CS173="No",ISNUMBER(OFFSET('Sanitation Data'!$D$12,0,10*ROW('Sanitation Data'!D167)))),CONCATENATE("[",ROUND(OFFSET('Sanitation Data'!$D$12,0,10*ROW('Sanitation Data'!D167)),0),"]"),IF(AND(ISNUMBER(OFFSET('Sanitation Data'!$D$12,0,10*ROW('Sanitation Data'!D167))),CS173="",ISNUMBER(OFFSET('Sanitation Data'!$D$12,0,10*ROW('Sanitation Data'!D167)))),OFFSET('Sanitation Data'!$D$12,0,10*ROW('Sanitation Data'!D167)),NA())))</f>
        <v>#N/A</v>
      </c>
      <c r="AE173" s="134" t="e">
        <f ca="1">+IF(AND(ISNUMBER(OFFSET('Sanitation Data'!$D$13,0,10*ROW('Sanitation Data'!D167))),CT173="Yes"),OFFSET('Sanitation Data'!$D$13,0,10*ROW('Sanitation Data'!D167)),IF(AND(ISNUMBER(OFFSET('Sanitation Data'!$D$13,0,10*ROW('Sanitation Data'!D167))),CT173="No",ISNUMBER(OFFSET('Sanitation Data'!$D$13,0,10*ROW('Sanitation Data'!D167)))),CONCATENATE("[",ROUND(OFFSET('Sanitation Data'!$D$13,0,10*ROW('Sanitation Data'!D167)),0),"]"),IF(AND(ISNUMBER(OFFSET('Sanitation Data'!$D$13,0,10*ROW('Sanitation Data'!D167))),CT173="",ISNUMBER(OFFSET('Sanitation Data'!$D$13,0,10*ROW('Sanitation Data'!D167)))),OFFSET('Sanitation Data'!$D$13,0,10*ROW('Sanitation Data'!D167)),NA())))</f>
        <v>#N/A</v>
      </c>
      <c r="AF173" s="134" t="e">
        <f ca="1">+IF(AND(ISNUMBER(OFFSET('Sanitation Data'!$E$5,0,10*ROW('Sanitation Data'!E167))),CU173="Yes"),100-OFFSET('Sanitation Data'!$E$5,0,10*ROW('Sanitation Data'!E167)),IF(AND(ISNUMBER(OFFSET('Sanitation Data'!$E$5,0,10*ROW('Sanitation Data'!E167))),CU173="No",ISNUMBER(OFFSET('Sanitation Data'!$E$5,0,10*ROW('Sanitation Data'!E167)))),CONCATENATE("[",ROUND(100-OFFSET('Sanitation Data'!$E$5,0,10*ROW('Sanitation Data'!E167)),0),"]"),IF(AND(ISNUMBER(OFFSET('Sanitation Data'!$E$5,0,10*ROW('Sanitation Data'!E167))),CU173="",ISNUMBER(OFFSET('Sanitation Data'!$E$5,0,10*ROW('Sanitation Data'!E167)))),100-OFFSET('Sanitation Data'!$E$5,0,10*ROW('Sanitation Data'!E167)),NA())))</f>
        <v>#N/A</v>
      </c>
      <c r="AG173" s="134" t="e">
        <f ca="1">+IF(AND(ISNUMBER(OFFSET('Sanitation Data'!$E$7,0,10*ROW('Sanitation Data'!E167))),CV173="Yes"),OFFSET('Sanitation Data'!$E$7,0,10*ROW('Sanitation Data'!E167)),IF(AND(ISNUMBER(OFFSET('Sanitation Data'!$E$7,0,10*ROW('Sanitation Data'!E167))),CV173="No",ISNUMBER(OFFSET('Sanitation Data'!$E$7,0,10*ROW('Sanitation Data'!E167)))),CONCATENATE("[",ROUND(OFFSET('Sanitation Data'!$E$7,0,10*ROW('Sanitation Data'!E167)),0),"]"),IF(AND(ISNUMBER(OFFSET('Sanitation Data'!$E$7,0,10*ROW('Sanitation Data'!E167))),CV173="",ISNUMBER(OFFSET('Sanitation Data'!$E$7,0,10*ROW('Sanitation Data'!E167)))),OFFSET('Sanitation Data'!$E$7,0,10*ROW('Sanitation Data'!E167)),NA())))</f>
        <v>#N/A</v>
      </c>
      <c r="AH173" s="134" t="e">
        <f ca="1">+IF(AND(ISNUMBER(OFFSET('Sanitation Data'!$E$11,0,10*ROW('Sanitation Data'!E167))),CW173="Yes"),OFFSET('Sanitation Data'!$E$11,0,10*ROW('Sanitation Data'!E167)),IF(AND(ISNUMBER(OFFSET('Sanitation Data'!$E$11,0,10*ROW('Sanitation Data'!E167))),CW173="No",ISNUMBER(OFFSET('Sanitation Data'!$E$11,0,10*ROW('Sanitation Data'!E167)))),CONCATENATE("[",ROUND(OFFSET('Sanitation Data'!$E$11,0,10*ROW('Sanitation Data'!E167)),0),"]"),IF(AND(ISNUMBER(OFFSET('Sanitation Data'!$E$11,0,10*ROW('Sanitation Data'!E167))),CW173="",ISNUMBER(OFFSET('Sanitation Data'!$E$11,0,10*ROW('Sanitation Data'!E167)))),OFFSET('Sanitation Data'!$E$11,0,10*ROW('Sanitation Data'!E167)),NA())))</f>
        <v>#N/A</v>
      </c>
      <c r="AI173" s="134" t="e">
        <f ca="1">+IF(AND(ISNUMBER(OFFSET('Sanitation Data'!$E$12,0,10*ROW('Sanitation Data'!E167))),CX173="Yes"),OFFSET('Sanitation Data'!$E$12,0,10*ROW('Sanitation Data'!E167)),IF(AND(ISNUMBER(OFFSET('Sanitation Data'!$E$12,0,10*ROW('Sanitation Data'!E167))),CX173="No",ISNUMBER(OFFSET('Sanitation Data'!$E$12,0,10*ROW('Sanitation Data'!E167)))),CONCATENATE("[",ROUND(OFFSET('Sanitation Data'!$E$12,0,10*ROW('Sanitation Data'!E167)),0),"]"),IF(AND(ISNUMBER(OFFSET('Sanitation Data'!$E$12,0,10*ROW('Sanitation Data'!E167))),CX173="",ISNUMBER(OFFSET('Sanitation Data'!$E$12,0,10*ROW('Sanitation Data'!E167)))),OFFSET('Sanitation Data'!$E$12,0,10*ROW('Sanitation Data'!E167)),NA())))</f>
        <v>#N/A</v>
      </c>
      <c r="AJ173" s="134" t="e">
        <f ca="1">+IF(AND(ISNUMBER(OFFSET('Sanitation Data'!$E$13,0,10*ROW('Sanitation Data'!E167))),CY173="Yes"),OFFSET('Sanitation Data'!$E$13,0,10*ROW('Sanitation Data'!E167)),IF(AND(ISNUMBER(OFFSET('Sanitation Data'!$E$13,0,10*ROW('Sanitation Data'!E167))),CY173="No",ISNUMBER(OFFSET('Sanitation Data'!$E$13,0,10*ROW('Sanitation Data'!E167)))),CONCATENATE("[",ROUND(OFFSET('Sanitation Data'!$E$13,0,10*ROW('Sanitation Data'!E167)),0),"]"),IF(AND(ISNUMBER(OFFSET('Sanitation Data'!$E$13,0,10*ROW('Sanitation Data'!E167))),CY173="",ISNUMBER(OFFSET('Sanitation Data'!$E$13,0,10*ROW('Sanitation Data'!E167)))),OFFSET('Sanitation Data'!$E$13,0,10*ROW('Sanitation Data'!E167)),NA())))</f>
        <v>#N/A</v>
      </c>
      <c r="AK173" s="134" t="e">
        <f ca="1">+IF(AND(ISNUMBER(OFFSET('Sanitation Data'!$F$5,0,10*ROW('Sanitation Data'!F167))),CZ173="Yes"),100-OFFSET('Sanitation Data'!$F$5,0,10*ROW('Sanitation Data'!F167)),IF(AND(ISNUMBER(OFFSET('Sanitation Data'!$F$5,0,10*ROW('Sanitation Data'!F167))),CZ173="No",ISNUMBER(OFFSET('Sanitation Data'!$F$5,0,10*ROW('Sanitation Data'!F167)))),CONCATENATE("[",ROUND(100-OFFSET('Sanitation Data'!$F$5,0,10*ROW('Sanitation Data'!F167)),0),"]"),IF(AND(ISNUMBER(OFFSET('Sanitation Data'!$F$5,0,10*ROW('Sanitation Data'!F167))),CZ173="",ISNUMBER(OFFSET('Sanitation Data'!$F$5,0,10*ROW('Sanitation Data'!F167)))),100-OFFSET('Sanitation Data'!$F$5,0,10*ROW('Sanitation Data'!F167)),NA())))</f>
        <v>#N/A</v>
      </c>
      <c r="AL173" s="134" t="e">
        <f ca="1">+IF(AND(ISNUMBER(OFFSET('Sanitation Data'!$F$7,0,10*ROW('Sanitation Data'!F167))),DA173="Yes"),OFFSET('Sanitation Data'!$F$7,0,10*ROW('Sanitation Data'!F167)),IF(AND(ISNUMBER(OFFSET('Sanitation Data'!$F$7,0,10*ROW('Sanitation Data'!F167))),DA173="No",ISNUMBER(OFFSET('Sanitation Data'!$F$7,0,10*ROW('Sanitation Data'!F167)))),CONCATENATE("[",ROUND(OFFSET('Sanitation Data'!$F$7,0,10*ROW('Sanitation Data'!F167)),0),"]"),IF(AND(ISNUMBER(OFFSET('Sanitation Data'!$F$7,0,10*ROW('Sanitation Data'!F167))),DA173="",ISNUMBER(OFFSET('Sanitation Data'!$F$7,0,10*ROW('Sanitation Data'!F167)))),OFFSET('Sanitation Data'!$F$7,0,10*ROW('Sanitation Data'!F167)),NA())))</f>
        <v>#N/A</v>
      </c>
      <c r="AM173" s="134" t="e">
        <f ca="1">+IF(AND(ISNUMBER(OFFSET('Sanitation Data'!$F$11,0,10*ROW('Sanitation Data'!F167))),DB173="Yes"),OFFSET('Sanitation Data'!$F$11,0,10*ROW('Sanitation Data'!F167)),IF(AND(ISNUMBER(OFFSET('Sanitation Data'!$F$11,0,10*ROW('Sanitation Data'!F167))),DB173="No",ISNUMBER(OFFSET('Sanitation Data'!$F$11,0,10*ROW('Sanitation Data'!F167)))),CONCATENATE("[",ROUND(OFFSET('Sanitation Data'!$F$11,0,10*ROW('Sanitation Data'!F167)),0),"]"),IF(AND(ISNUMBER(OFFSET('Sanitation Data'!$F$11,0,10*ROW('Sanitation Data'!F167))),DB173="",ISNUMBER(OFFSET('Sanitation Data'!$F$11,0,10*ROW('Sanitation Data'!F167)))),OFFSET('Sanitation Data'!$F$11,0,10*ROW('Sanitation Data'!F167)),NA())))</f>
        <v>#N/A</v>
      </c>
      <c r="AN173" s="134" t="e">
        <f ca="1">+IF(AND(ISNUMBER(OFFSET('Sanitation Data'!$F$12,0,10*ROW('Sanitation Data'!F167))),DC173="Yes"),OFFSET('Sanitation Data'!$F$12,0,10*ROW('Sanitation Data'!F167)),IF(AND(ISNUMBER(OFFSET('Sanitation Data'!$F$12,0,10*ROW('Sanitation Data'!F167))),DC173="No",ISNUMBER(OFFSET('Sanitation Data'!$F$12,0,10*ROW('Sanitation Data'!F167)))),CONCATENATE("[",ROUND(OFFSET('Sanitation Data'!$F$12,0,10*ROW('Sanitation Data'!F167)),0),"]"),IF(AND(ISNUMBER(OFFSET('Sanitation Data'!$F$12,0,10*ROW('Sanitation Data'!F167))),DC173="",ISNUMBER(OFFSET('Sanitation Data'!$F$12,0,10*ROW('Sanitation Data'!F167)))),OFFSET('Sanitation Data'!$F$12,0,10*ROW('Sanitation Data'!F167)),NA())))</f>
        <v>#N/A</v>
      </c>
      <c r="AO173" s="134" t="e">
        <f ca="1">+IF(AND(ISNUMBER(OFFSET('Sanitation Data'!$F$13,0,10*ROW('Sanitation Data'!F167))),DD173="Yes"),OFFSET('Sanitation Data'!$F$13,0,10*ROW('Sanitation Data'!F167)),IF(AND(ISNUMBER(OFFSET('Sanitation Data'!$F$13,0,10*ROW('Sanitation Data'!F167))),DD173="No",ISNUMBER(OFFSET('Sanitation Data'!$F$13,0,10*ROW('Sanitation Data'!F167)))),CONCATENATE("[",ROUND(OFFSET('Sanitation Data'!$F$13,0,10*ROW('Sanitation Data'!F167)),0),"]"),IF(AND(ISNUMBER(OFFSET('Sanitation Data'!$F$13,0,10*ROW('Sanitation Data'!F167))),DD173="",ISNUMBER(OFFSET('Sanitation Data'!$F$13,0,10*ROW('Sanitation Data'!F167)))),OFFSET('Sanitation Data'!$F$13,0,10*ROW('Sanitation Data'!F167)),NA())))</f>
        <v>#N/A</v>
      </c>
      <c r="AP173" s="134" t="e">
        <f ca="1">+IF(AND(ISNUMBER(OFFSET('Sanitation Data'!$G$5,0,10*ROW('Sanitation Data'!G167))),DE173="Yes"),100-OFFSET('Sanitation Data'!$G$5,0,10*ROW('Sanitation Data'!G167)),IF(AND(ISNUMBER(OFFSET('Sanitation Data'!$G$5,0,10*ROW('Sanitation Data'!G167))),DE173="No",ISNUMBER(OFFSET('Sanitation Data'!$G$5,0,10*ROW('Sanitation Data'!G167)))),CONCATENATE("[",ROUND(100-OFFSET('Sanitation Data'!$G$5,0,10*ROW('Sanitation Data'!G167)),0),"]"),IF(AND(ISNUMBER(OFFSET('Sanitation Data'!$G$5,0,10*ROW('Sanitation Data'!G167))),DE173="",ISNUMBER(OFFSET('Sanitation Data'!$G$5,0,10*ROW('Sanitation Data'!G167)))),100-OFFSET('Sanitation Data'!$G$5,0,10*ROW('Sanitation Data'!G167)),NA())))</f>
        <v>#N/A</v>
      </c>
      <c r="AQ173" s="134" t="e">
        <f ca="1">+IF(AND(ISNUMBER(OFFSET('Sanitation Data'!$G$7,0,10*ROW('Sanitation Data'!G167))),DF173="Yes"),OFFSET('Sanitation Data'!$G$7,0,10*ROW('Sanitation Data'!G167)),IF(AND(ISNUMBER(OFFSET('Sanitation Data'!$G$7,0,10*ROW('Sanitation Data'!G167))),DF173="No",ISNUMBER(OFFSET('Sanitation Data'!$G$7,0,10*ROW('Sanitation Data'!G167)))),CONCATENATE("[",ROUND(OFFSET('Sanitation Data'!$G$7,0,10*ROW('Sanitation Data'!G167)),0),"]"),IF(AND(ISNUMBER(OFFSET('Sanitation Data'!$G$7,0,10*ROW('Sanitation Data'!G167))),DF173="",ISNUMBER(OFFSET('Sanitation Data'!$G$7,0,10*ROW('Sanitation Data'!G167)))),OFFSET('Sanitation Data'!$G$7,0,10*ROW('Sanitation Data'!G167)),NA())))</f>
        <v>#N/A</v>
      </c>
      <c r="AR173" s="134" t="e">
        <f ca="1">+IF(AND(ISNUMBER(OFFSET('Sanitation Data'!$G$11,0,10*ROW('Sanitation Data'!G167))),DG173="Yes"),OFFSET('Sanitation Data'!$G$11,0,10*ROW('Sanitation Data'!G167)),IF(AND(ISNUMBER(OFFSET('Sanitation Data'!$G$11,0,10*ROW('Sanitation Data'!G167))),DG173="No",ISNUMBER(OFFSET('Sanitation Data'!$G$11,0,10*ROW('Sanitation Data'!G167)))),CONCATENATE("[",ROUND(OFFSET('Sanitation Data'!$G$11,0,10*ROW('Sanitation Data'!G167)),0),"]"),IF(AND(ISNUMBER(OFFSET('Sanitation Data'!$G$11,0,10*ROW('Sanitation Data'!G167))),DG173="",ISNUMBER(OFFSET('Sanitation Data'!$G$11,0,10*ROW('Sanitation Data'!G167)))),OFFSET('Sanitation Data'!$G$11,0,10*ROW('Sanitation Data'!G167)),NA())))</f>
        <v>#N/A</v>
      </c>
      <c r="AS173" s="134" t="e">
        <f ca="1">+IF(AND(ISNUMBER(OFFSET('Sanitation Data'!$G$12,0,10*ROW('Sanitation Data'!G167))),DH173="Yes"),OFFSET('Sanitation Data'!$G$12,0,10*ROW('Sanitation Data'!G167)),IF(AND(ISNUMBER(OFFSET('Sanitation Data'!$G$12,0,10*ROW('Sanitation Data'!G167))),DH173="No",ISNUMBER(OFFSET('Sanitation Data'!$G$12,0,10*ROW('Sanitation Data'!G167)))),CONCATENATE("[",ROUND(OFFSET('Sanitation Data'!$G$12,0,10*ROW('Sanitation Data'!G167)),0),"]"),IF(AND(ISNUMBER(OFFSET('Sanitation Data'!$G$12,0,10*ROW('Sanitation Data'!G167))),DH173="",ISNUMBER(OFFSET('Sanitation Data'!$G$12,0,10*ROW('Sanitation Data'!G167)))),OFFSET('Sanitation Data'!$G$12,0,10*ROW('Sanitation Data'!G167)),NA())))</f>
        <v>#N/A</v>
      </c>
      <c r="AT173" s="134" t="e">
        <f ca="1">+IF(AND(ISNUMBER(OFFSET('Sanitation Data'!$G$13,0,10*ROW('Sanitation Data'!G167))),DI173="Yes"),OFFSET('Sanitation Data'!$G$13,0,10*ROW('Sanitation Data'!G167)),IF(AND(ISNUMBER(OFFSET('Sanitation Data'!$G$13,0,10*ROW('Sanitation Data'!G167))),DI173="No",ISNUMBER(OFFSET('Sanitation Data'!$G$13,0,10*ROW('Sanitation Data'!G167)))),CONCATENATE("[",ROUND(OFFSET('Sanitation Data'!$G$13,0,10*ROW('Sanitation Data'!G167)),0),"]"),IF(AND(ISNUMBER(OFFSET('Sanitation Data'!$G$13,0,10*ROW('Sanitation Data'!G167))),DI173="",ISNUMBER(OFFSET('Sanitation Data'!$G$13,0,10*ROW('Sanitation Data'!G167)))),OFFSET('Sanitation Data'!$G$13,0,10*ROW('Sanitation Data'!G167)),NA())))</f>
        <v>#N/A</v>
      </c>
      <c r="AU173" s="134" t="e">
        <f ca="1">+IF(AND(ISNUMBER(OFFSET('Sanitation Data'!$H$5,0,10*ROW('Sanitation Data'!H167))),DJ173="Yes"),100-OFFSET('Sanitation Data'!$H$5,0,10*ROW('Sanitation Data'!H167)),IF(AND(ISNUMBER(OFFSET('Sanitation Data'!$H$5,0,10*ROW('Sanitation Data'!H167))),DJ173="No",ISNUMBER(OFFSET('Sanitation Data'!$H$5,0,10*ROW('Sanitation Data'!H167)))),CONCATENATE("[",ROUND(100-OFFSET('Sanitation Data'!$H$5,0,10*ROW('Sanitation Data'!H167)),0),"]"),IF(AND(ISNUMBER(OFFSET('Sanitation Data'!$H$5,0,10*ROW('Sanitation Data'!H167))),DJ173="",ISNUMBER(OFFSET('Sanitation Data'!$H$5,0,10*ROW('Sanitation Data'!H167)))),100-OFFSET('Sanitation Data'!$H$5,0,10*ROW('Sanitation Data'!H167)),NA())))</f>
        <v>#N/A</v>
      </c>
      <c r="AV173" s="134" t="e">
        <f ca="1">+IF(AND(ISNUMBER(OFFSET('Sanitation Data'!$H$7,0,10*ROW('Sanitation Data'!H167))),DK173="Yes"),OFFSET('Sanitation Data'!$H$7,0,10*ROW('Sanitation Data'!H167)),IF(AND(ISNUMBER(OFFSET('Sanitation Data'!$H$7,0,10*ROW('Sanitation Data'!H167))),DK173="No",ISNUMBER(OFFSET('Sanitation Data'!$H$7,0,10*ROW('Sanitation Data'!H167)))),CONCATENATE("[",ROUND(OFFSET('Sanitation Data'!$H$7,0,10*ROW('Sanitation Data'!H167)),0),"]"),IF(AND(ISNUMBER(OFFSET('Sanitation Data'!$H$7,0,10*ROW('Sanitation Data'!H167))),DK173="",ISNUMBER(OFFSET('Sanitation Data'!$H$7,0,10*ROW('Sanitation Data'!H167)))),OFFSET('Sanitation Data'!$H$7,0,10*ROW('Sanitation Data'!H167)),NA())))</f>
        <v>#N/A</v>
      </c>
      <c r="AW173" s="134" t="e">
        <f ca="1">+IF(AND(ISNUMBER(OFFSET('Sanitation Data'!$H$11,0,10*ROW('Sanitation Data'!H167))),DL173="Yes"),OFFSET('Sanitation Data'!$H$11,0,10*ROW('Sanitation Data'!H167)),IF(AND(ISNUMBER(OFFSET('Sanitation Data'!$H$11,0,10*ROW('Sanitation Data'!H167))),DL173="No",ISNUMBER(OFFSET('Sanitation Data'!$H$11,0,10*ROW('Sanitation Data'!H167)))),CONCATENATE("[",ROUND(OFFSET('Sanitation Data'!$H$11,0,10*ROW('Sanitation Data'!H167)),0),"]"),IF(AND(ISNUMBER(OFFSET('Sanitation Data'!$H$11,0,10*ROW('Sanitation Data'!H167))),DL173="",ISNUMBER(OFFSET('Sanitation Data'!$H$11,0,10*ROW('Sanitation Data'!H167)))),OFFSET('Sanitation Data'!$H$11,0,10*ROW('Sanitation Data'!H167)),NA())))</f>
        <v>#N/A</v>
      </c>
      <c r="AX173" s="134" t="e">
        <f ca="1">+IF(AND(ISNUMBER(OFFSET('Sanitation Data'!$H$12,0,10*ROW('Sanitation Data'!H167))),DM173="Yes"),OFFSET('Sanitation Data'!$H$12,0,10*ROW('Sanitation Data'!H167)),IF(AND(ISNUMBER(OFFSET('Sanitation Data'!$H$12,0,10*ROW('Sanitation Data'!H167))),DM173="No",ISNUMBER(OFFSET('Sanitation Data'!$H$12,0,10*ROW('Sanitation Data'!H167)))),CONCATENATE("[",ROUND(OFFSET('Sanitation Data'!$H$12,0,10*ROW('Sanitation Data'!H167)),0),"]"),IF(AND(ISNUMBER(OFFSET('Sanitation Data'!$H$12,0,10*ROW('Sanitation Data'!H167))),DM173="",ISNUMBER(OFFSET('Sanitation Data'!$H$12,0,10*ROW('Sanitation Data'!H167)))),OFFSET('Sanitation Data'!$H$12,0,10*ROW('Sanitation Data'!H167)),NA())))</f>
        <v>#N/A</v>
      </c>
      <c r="AY173" s="134" t="e">
        <f ca="1">+IF(AND(ISNUMBER(OFFSET('Sanitation Data'!$H$13,0,10*ROW('Sanitation Data'!H167))),DN173="Yes"),OFFSET('Sanitation Data'!$H$13,0,10*ROW('Sanitation Data'!H167)),IF(AND(ISNUMBER(OFFSET('Sanitation Data'!$H$13,0,10*ROW('Sanitation Data'!H167))),DN173="No",ISNUMBER(OFFSET('Sanitation Data'!$H$13,0,10*ROW('Sanitation Data'!H167)))),CONCATENATE("[",ROUND(OFFSET('Sanitation Data'!$H$13,0,10*ROW('Sanitation Data'!H167)),0),"]"),IF(AND(ISNUMBER(OFFSET('Sanitation Data'!$H$13,0,10*ROW('Sanitation Data'!H167))),DN173="",ISNUMBER(OFFSET('Sanitation Data'!$H$13,0,10*ROW('Sanitation Data'!H167)))),OFFSET('Sanitation Data'!$H$13,0,10*ROW('Sanitation Data'!H167)),NA())))</f>
        <v>#N/A</v>
      </c>
      <c r="AZ173" s="135" t="e">
        <f ca="1">+IF(AND(ISNUMBER(OFFSET('Hygiene Data'!$C$6,0,10*ROW('Hygiene Data'!C167))),DO173="Yes"),OFFSET('Hygiene Data'!$C$6,0,10*ROW('Hygiene Data'!C167)),IF(AND(ISNUMBER(OFFSET('Hygiene Data'!$C$6,0,10*ROW('Hygiene Data'!C167))),DO173="No",ISNUMBER(OFFSET('Hygiene Data'!$C$6,0,10*ROW('Hygiene Data'!C167)))),CONCATENATE("[",ROUND(OFFSET('Hygiene Data'!$C$6,0,10*ROW('Hygiene Data'!C167)),0),"]"),IF(AND(ISNUMBER(OFFSET('Hygiene Data'!$C$6,0,10*ROW('Hygiene Data'!C167))),DO173="",ISNUMBER(OFFSET('Hygiene Data'!$C$6,0,10*ROW('Hygiene Data'!C167)))),OFFSET('Hygiene Data'!$C$6,0,10*ROW('Hygiene Data'!C167)),NA())))</f>
        <v>#N/A</v>
      </c>
      <c r="BA173" s="135" t="e">
        <f ca="1">+IF(AND(ISNUMBER(OFFSET('Hygiene Data'!$C$8,0,10*ROW('Hygiene Data'!C167))),DP173="Yes"),OFFSET('Hygiene Data'!$C$8,0,10*ROW('Hygiene Data'!C167)),IF(AND(ISNUMBER(OFFSET('Hygiene Data'!$C$8,0,10*ROW('Hygiene Data'!C167))),DP173="No",ISNUMBER(OFFSET('Hygiene Data'!$C$8,0,10*ROW('Hygiene Data'!C167)))),CONCATENATE("[",ROUND(OFFSET('Hygiene Data'!$C$8,0,10*ROW('Hygiene Data'!C167)),0),"]"),IF(AND(ISNUMBER(OFFSET('Hygiene Data'!$C$8,0,10*ROW('Hygiene Data'!C167))),DP173="",ISNUMBER(OFFSET('Hygiene Data'!$C$8,0,10*ROW('Hygiene Data'!C167)))),OFFSET('Hygiene Data'!$C$8,0,10*ROW('Hygiene Data'!C167)),NA())))</f>
        <v>#N/A</v>
      </c>
      <c r="BB173" s="135" t="e">
        <f ca="1">+IF(AND(ISNUMBER(OFFSET('Hygiene Data'!$C$10,0,10*ROW('Hygiene Data'!C167))),DQ173="Yes"),OFFSET('Hygiene Data'!$C$10,0,10*ROW('Hygiene Data'!C167)),IF(AND(ISNUMBER(OFFSET('Hygiene Data'!$C$10,0,10*ROW('Hygiene Data'!C167))),DQ173="No",ISNUMBER(OFFSET('Hygiene Data'!$C$10,0,10*ROW('Hygiene Data'!C167)))),CONCATENATE("[",ROUND(OFFSET('Hygiene Data'!$C$10,0,10*ROW('Hygiene Data'!C167)),0),"]"),IF(AND(ISNUMBER(OFFSET('Hygiene Data'!$C$10,0,10*ROW('Hygiene Data'!C167))),DQ173="",ISNUMBER(OFFSET('Hygiene Data'!$C$10,0,10*ROW('Hygiene Data'!C167)))),OFFSET('Hygiene Data'!$C$10,0,10*ROW('Hygiene Data'!C167)),NA())))</f>
        <v>#N/A</v>
      </c>
      <c r="BC173" s="135" t="e">
        <f ca="1">+IF(AND(ISNUMBER(OFFSET('Hygiene Data'!$D$6,0,10*ROW('Hygiene Data'!D167))),DR173="Yes"),OFFSET('Hygiene Data'!$D$6,0,10*ROW('Hygiene Data'!D167)),IF(AND(ISNUMBER(OFFSET('Hygiene Data'!$D$6,0,10*ROW('Hygiene Data'!D167))),DR173="No",ISNUMBER(OFFSET('Hygiene Data'!$D$6,0,10*ROW('Hygiene Data'!D167)))),CONCATENATE("[",ROUND(OFFSET('Hygiene Data'!$D$6,0,10*ROW('Hygiene Data'!D167)),0),"]"),IF(AND(ISNUMBER(OFFSET('Hygiene Data'!$D$6,0,10*ROW('Hygiene Data'!D167))),DR173="",ISNUMBER(OFFSET('Hygiene Data'!$D$6,0,10*ROW('Hygiene Data'!D167)))),OFFSET('Hygiene Data'!$D$6,0,10*ROW('Hygiene Data'!D167)),NA())))</f>
        <v>#N/A</v>
      </c>
      <c r="BD173" s="135" t="e">
        <f ca="1">+IF(AND(ISNUMBER(OFFSET('Hygiene Data'!$D$8,0,10*ROW('Hygiene Data'!D167))),DS173="Yes"),OFFSET('Hygiene Data'!$D$8,0,10*ROW('Hygiene Data'!D167)),IF(AND(ISNUMBER(OFFSET('Hygiene Data'!$D$8,0,10*ROW('Hygiene Data'!D167))),DS173="No",ISNUMBER(OFFSET('Hygiene Data'!$D$8,0,10*ROW('Hygiene Data'!D167)))),CONCATENATE("[",ROUND(OFFSET('Hygiene Data'!$D$8,0,10*ROW('Hygiene Data'!D167)),0),"]"),IF(AND(ISNUMBER(OFFSET('Hygiene Data'!$D$8,0,10*ROW('Hygiene Data'!D167))),DS173="",ISNUMBER(OFFSET('Hygiene Data'!$D$8,0,10*ROW('Hygiene Data'!D167)))),OFFSET('Hygiene Data'!$D$8,0,10*ROW('Hygiene Data'!D167)),NA())))</f>
        <v>#N/A</v>
      </c>
      <c r="BE173" s="135" t="e">
        <f ca="1">+IF(AND(ISNUMBER(OFFSET('Hygiene Data'!$D$10,0,10*ROW('Hygiene Data'!D167))),DT173="Yes"),OFFSET('Hygiene Data'!$D$10,0,10*ROW('Hygiene Data'!D167)),IF(AND(ISNUMBER(OFFSET('Hygiene Data'!$D$10,0,10*ROW('Hygiene Data'!D167))),DT173="No",ISNUMBER(OFFSET('Hygiene Data'!$D$10,0,10*ROW('Hygiene Data'!D167)))),CONCATENATE("[",ROUND(OFFSET('Hygiene Data'!$D$10,0,10*ROW('Hygiene Data'!D167)),0),"]"),IF(AND(ISNUMBER(OFFSET('Hygiene Data'!$D$10,0,10*ROW('Hygiene Data'!D167))),DT173="",ISNUMBER(OFFSET('Hygiene Data'!$D$10,0,10*ROW('Hygiene Data'!D167)))),OFFSET('Hygiene Data'!$D$10,0,10*ROW('Hygiene Data'!D167)),NA())))</f>
        <v>#N/A</v>
      </c>
      <c r="BF173" s="135" t="e">
        <f ca="1">+IF(AND(ISNUMBER(OFFSET('Hygiene Data'!$E$6,0,10*ROW('Hygiene Data'!E167))),DU173="Yes"),OFFSET('Hygiene Data'!$E$6,0,10*ROW('Hygiene Data'!E167)),IF(AND(ISNUMBER(OFFSET('Hygiene Data'!$E$6,0,10*ROW('Hygiene Data'!E167))),DU173="No",ISNUMBER(OFFSET('Hygiene Data'!$E$6,0,10*ROW('Hygiene Data'!E167)))),CONCATENATE("[",ROUND(OFFSET('Hygiene Data'!$E$6,0,10*ROW('Hygiene Data'!E167)),0),"]"),IF(AND(ISNUMBER(OFFSET('Hygiene Data'!$E$6,0,10*ROW('Hygiene Data'!E167))),DU173="",ISNUMBER(OFFSET('Hygiene Data'!$E$6,0,10*ROW('Hygiene Data'!E167)))),OFFSET('Hygiene Data'!$E$6,0,10*ROW('Hygiene Data'!E167)),NA())))</f>
        <v>#N/A</v>
      </c>
      <c r="BG173" s="135" t="e">
        <f ca="1">+IF(AND(ISNUMBER(OFFSET('Hygiene Data'!$E$8,0,10*ROW('Hygiene Data'!E167))),DV173="Yes"),OFFSET('Hygiene Data'!$E$8,0,10*ROW('Hygiene Data'!E167)),IF(AND(ISNUMBER(OFFSET('Hygiene Data'!$E$8,0,10*ROW('Hygiene Data'!E167))),DV173="No",ISNUMBER(OFFSET('Hygiene Data'!$E$8,0,10*ROW('Hygiene Data'!E167)))),CONCATENATE("[",ROUND(OFFSET('Hygiene Data'!$E$8,0,10*ROW('Hygiene Data'!E167)),0),"]"),IF(AND(ISNUMBER(OFFSET('Hygiene Data'!$E$8,0,10*ROW('Hygiene Data'!E167))),DV173="",ISNUMBER(OFFSET('Hygiene Data'!$E$8,0,10*ROW('Hygiene Data'!E167)))),OFFSET('Hygiene Data'!$E$8,0,10*ROW('Hygiene Data'!E167)),NA())))</f>
        <v>#N/A</v>
      </c>
      <c r="BH173" s="135" t="e">
        <f ca="1">+IF(AND(ISNUMBER(OFFSET('Hygiene Data'!$E$10,0,10*ROW('Hygiene Data'!E167))),DW173="Yes"),OFFSET('Hygiene Data'!$E$10,0,10*ROW('Hygiene Data'!E167)),IF(AND(ISNUMBER(OFFSET('Hygiene Data'!$E$10,0,10*ROW('Hygiene Data'!E167))),DW173="No",ISNUMBER(OFFSET('Hygiene Data'!$E$10,0,10*ROW('Hygiene Data'!E167)))),CONCATENATE("[",ROUND(OFFSET('Hygiene Data'!$E$10,0,10*ROW('Hygiene Data'!E167)),0),"]"),IF(AND(ISNUMBER(OFFSET('Hygiene Data'!$E$10,0,10*ROW('Hygiene Data'!E167))),DW173="",ISNUMBER(OFFSET('Hygiene Data'!$E$10,0,10*ROW('Hygiene Data'!E167)))),OFFSET('Hygiene Data'!$E$10,0,10*ROW('Hygiene Data'!E167)),NA())))</f>
        <v>#N/A</v>
      </c>
      <c r="BI173" s="135" t="e">
        <f ca="1">+IF(AND(ISNUMBER(OFFSET('Hygiene Data'!$F$6,0,10*ROW('Hygiene Data'!F167))),DX173="Yes"),OFFSET('Hygiene Data'!$F$6,0,10*ROW('Hygiene Data'!F167)),IF(AND(ISNUMBER(OFFSET('Hygiene Data'!$F$6,0,10*ROW('Hygiene Data'!F167))),DX173="No",ISNUMBER(OFFSET('Hygiene Data'!$F$6,0,10*ROW('Hygiene Data'!F167)))),CONCATENATE("[",ROUND(OFFSET('Hygiene Data'!$F$6,0,10*ROW('Hygiene Data'!F167)),0),"]"),IF(AND(ISNUMBER(OFFSET('Hygiene Data'!$F$6,0,10*ROW('Hygiene Data'!F167))),DX173="",ISNUMBER(OFFSET('Hygiene Data'!$F$6,0,10*ROW('Hygiene Data'!F167)))),OFFSET('Hygiene Data'!$F$6,0,10*ROW('Hygiene Data'!F167)),NA())))</f>
        <v>#N/A</v>
      </c>
      <c r="BJ173" s="135" t="e">
        <f ca="1">+IF(AND(ISNUMBER(OFFSET('Hygiene Data'!$F$8,0,10*ROW('Hygiene Data'!F167))),DY173="Yes"),OFFSET('Hygiene Data'!$F$8,0,10*ROW('Hygiene Data'!F167)),IF(AND(ISNUMBER(OFFSET('Hygiene Data'!$F$8,0,10*ROW('Hygiene Data'!F167))),DY173="No",ISNUMBER(OFFSET('Hygiene Data'!$F$8,0,10*ROW('Hygiene Data'!F167)))),CONCATENATE("[",ROUND(OFFSET('Hygiene Data'!$F$8,0,10*ROW('Hygiene Data'!F167)),0),"]"),IF(AND(ISNUMBER(OFFSET('Hygiene Data'!$F$8,0,10*ROW('Hygiene Data'!F167))),DY173="",ISNUMBER(OFFSET('Hygiene Data'!$F$8,0,10*ROW('Hygiene Data'!F167)))),OFFSET('Hygiene Data'!$F$8,0,10*ROW('Hygiene Data'!F167)),NA())))</f>
        <v>#N/A</v>
      </c>
      <c r="BK173" s="135" t="e">
        <f ca="1">+IF(AND(ISNUMBER(OFFSET('Hygiene Data'!$F$10,0,10*ROW('Hygiene Data'!F167))),DZ173="Yes"),OFFSET('Hygiene Data'!$F$10,0,10*ROW('Hygiene Data'!F167)),IF(AND(ISNUMBER(OFFSET('Hygiene Data'!$F$10,0,10*ROW('Hygiene Data'!F167))),DZ173="No",ISNUMBER(OFFSET('Hygiene Data'!$F$10,0,10*ROW('Hygiene Data'!F167)))),CONCATENATE("[",ROUND(OFFSET('Hygiene Data'!$F$10,0,10*ROW('Hygiene Data'!F167)),0),"]"),IF(AND(ISNUMBER(OFFSET('Hygiene Data'!$F$10,0,10*ROW('Hygiene Data'!F167))),DZ173="",ISNUMBER(OFFSET('Hygiene Data'!$F$10,0,10*ROW('Hygiene Data'!F167)))),OFFSET('Hygiene Data'!$F$10,0,10*ROW('Hygiene Data'!F167)),NA())))</f>
        <v>#N/A</v>
      </c>
      <c r="BL173" s="135" t="e">
        <f ca="1">+IF(AND(ISNUMBER(OFFSET('Hygiene Data'!$G$6,0,10*ROW('Hygiene Data'!G167))),EA173="Yes"),OFFSET('Hygiene Data'!$G$6,0,10*ROW('Hygiene Data'!G167)),IF(AND(ISNUMBER(OFFSET('Hygiene Data'!$G$6,0,10*ROW('Hygiene Data'!G167))),EA173="No",ISNUMBER(OFFSET('Hygiene Data'!$G$6,0,10*ROW('Hygiene Data'!G167)))),CONCATENATE("[",ROUND(OFFSET('Hygiene Data'!$G$6,0,10*ROW('Hygiene Data'!G167)),0),"]"),IF(AND(ISNUMBER(OFFSET('Hygiene Data'!$G$6,0,10*ROW('Hygiene Data'!G167))),EA173="",ISNUMBER(OFFSET('Hygiene Data'!$G$6,0,10*ROW('Hygiene Data'!G167)))),OFFSET('Hygiene Data'!$G$6,0,10*ROW('Hygiene Data'!G167)),NA())))</f>
        <v>#N/A</v>
      </c>
      <c r="BM173" s="135" t="e">
        <f ca="1">+IF(AND(ISNUMBER(OFFSET('Hygiene Data'!$G$8,0,10*ROW('Hygiene Data'!G167))),EB173="Yes"),OFFSET('Hygiene Data'!$G$8,0,10*ROW('Hygiene Data'!G167)),IF(AND(ISNUMBER(OFFSET('Hygiene Data'!$G$8,0,10*ROW('Hygiene Data'!G167))),EB173="No",ISNUMBER(OFFSET('Hygiene Data'!$G$8,0,10*ROW('Hygiene Data'!G167)))),CONCATENATE("[",ROUND(OFFSET('Hygiene Data'!$G$8,0,10*ROW('Hygiene Data'!G167)),0),"]"),IF(AND(ISNUMBER(OFFSET('Hygiene Data'!$G$8,0,10*ROW('Hygiene Data'!G167))),EB173="",ISNUMBER(OFFSET('Hygiene Data'!$G$8,0,10*ROW('Hygiene Data'!G167)))),OFFSET('Hygiene Data'!$G$8,0,10*ROW('Hygiene Data'!G167)),NA())))</f>
        <v>#N/A</v>
      </c>
      <c r="BN173" s="135" t="e">
        <f ca="1">+IF(AND(ISNUMBER(OFFSET('Hygiene Data'!$G$10,0,10*ROW('Hygiene Data'!G167))),EC173="Yes"),OFFSET('Hygiene Data'!$G$10,0,10*ROW('Hygiene Data'!G167)),IF(AND(ISNUMBER(OFFSET('Hygiene Data'!$G$10,0,10*ROW('Hygiene Data'!G167))),EC173="No",ISNUMBER(OFFSET('Hygiene Data'!$G$10,0,10*ROW('Hygiene Data'!G167)))),CONCATENATE("[",ROUND(OFFSET('Hygiene Data'!$G$10,0,10*ROW('Hygiene Data'!G167)),0),"]"),IF(AND(ISNUMBER(OFFSET('Hygiene Data'!$G$10,0,10*ROW('Hygiene Data'!G167))),EC173="",ISNUMBER(OFFSET('Hygiene Data'!$G$10,0,10*ROW('Hygiene Data'!G167)))),OFFSET('Hygiene Data'!$G$10,0,10*ROW('Hygiene Data'!G167)),NA())))</f>
        <v>#N/A</v>
      </c>
      <c r="BO173" s="135" t="e">
        <f ca="1">+IF(AND(ISNUMBER(OFFSET('Hygiene Data'!$H$6,0,10*ROW('Hygiene Data'!H167))),ED173="Yes"),OFFSET('Hygiene Data'!$H$6,0,10*ROW('Hygiene Data'!H167)),IF(AND(ISNUMBER(OFFSET('Hygiene Data'!$H$6,0,10*ROW('Hygiene Data'!H167))),ED173="No",ISNUMBER(OFFSET('Hygiene Data'!$H$6,0,10*ROW('Hygiene Data'!H167)))),CONCATENATE("[",ROUND(OFFSET('Hygiene Data'!$H$6,0,10*ROW('Hygiene Data'!H167)),0),"]"),IF(AND(ISNUMBER(OFFSET('Hygiene Data'!$H$6,0,10*ROW('Hygiene Data'!H167))),ED173="",ISNUMBER(OFFSET('Hygiene Data'!$H$6,0,10*ROW('Hygiene Data'!H167)))),OFFSET('Hygiene Data'!$H$6,0,10*ROW('Hygiene Data'!H167)),NA())))</f>
        <v>#N/A</v>
      </c>
      <c r="BP173" s="135" t="e">
        <f ca="1">+IF(AND(ISNUMBER(OFFSET('Hygiene Data'!$H$8,0,10*ROW('Hygiene Data'!H167))),EE173="Yes"),OFFSET('Hygiene Data'!$H$8,0,10*ROW('Hygiene Data'!H167)),IF(AND(ISNUMBER(OFFSET('Hygiene Data'!$H$8,0,10*ROW('Hygiene Data'!H167))),EE173="No",ISNUMBER(OFFSET('Hygiene Data'!$H$8,0,10*ROW('Hygiene Data'!H167)))),CONCATENATE("[",ROUND(OFFSET('Hygiene Data'!$H$8,0,10*ROW('Hygiene Data'!H167)),0),"]"),IF(AND(ISNUMBER(OFFSET('Hygiene Data'!$H$8,0,10*ROW('Hygiene Data'!H167))),EE173="",ISNUMBER(OFFSET('Hygiene Data'!$H$8,0,10*ROW('Hygiene Data'!H167)))),OFFSET('Hygiene Data'!$H$8,0,10*ROW('Hygiene Data'!H167)),NA())))</f>
        <v>#N/A</v>
      </c>
      <c r="BQ173" s="135" t="e">
        <f ca="1">+IF(AND(ISNUMBER(OFFSET('Hygiene Data'!$H$10,0,10*ROW('Hygiene Data'!H167))),EF173="Yes"),OFFSET('Hygiene Data'!$H$10,0,10*ROW('Hygiene Data'!H167)),IF(AND(ISNUMBER(OFFSET('Hygiene Data'!$H$10,0,10*ROW('Hygiene Data'!H167))),EF173="No",ISNUMBER(OFFSET('Hygiene Data'!$H$10,0,10*ROW('Hygiene Data'!H167)))),CONCATENATE("[",ROUND(OFFSET('Hygiene Data'!$H$10,0,10*ROW('Hygiene Data'!H167)),0),"]"),IF(AND(ISNUMBER(OFFSET('Hygiene Data'!$H$10,0,10*ROW('Hygiene Data'!H167))),EF173="",ISNUMBER(OFFSET('Hygiene Data'!$H$10,0,10*ROW('Hygiene Data'!H167)))),OFFSET('Hygiene Data'!$H$10,0,10*ROW('Hygiene Data'!H167)),NA())))</f>
        <v>#N/A</v>
      </c>
      <c r="BS173" s="34" t="str">
        <f ca="1">+IF(OFFSET('Water Data'!$C$28,0,10*ROW('Water Data'!C167))="","",OFFSET('Water Data'!$C$28,0,10*ROW('Water Data'!C167)))</f>
        <v/>
      </c>
      <c r="BT173" s="34" t="str">
        <f ca="1">+IF(OFFSET('Water Data'!$C$29,0,10*ROW('Water Data'!C167))="","",OFFSET('Water Data'!$C$29,0,10*ROW('Water Data'!C167)))</f>
        <v/>
      </c>
      <c r="BU173" s="34" t="str">
        <f ca="1">+IF(OFFSET('Water Data'!$C$30,0,10*ROW('Water Data'!C167))="","",OFFSET('Water Data'!$C$30,0,10*ROW('Water Data'!C167)))</f>
        <v/>
      </c>
      <c r="BV173" s="34" t="str">
        <f ca="1">+IF(OFFSET('Water Data'!$D$28,0,10*ROW('Water Data'!D167))="","",OFFSET('Water Data'!$D$28,0,10*ROW('Water Data'!D167)))</f>
        <v/>
      </c>
      <c r="BW173" s="34" t="str">
        <f ca="1">+IF(OFFSET('Water Data'!$D$29,0,10*ROW('Water Data'!D167))="","",OFFSET('Water Data'!$D$29,0,10*ROW('Water Data'!D167)))</f>
        <v/>
      </c>
      <c r="BX173" s="34" t="str">
        <f ca="1">+IF(OFFSET('Water Data'!$D$30,0,10*ROW('Water Data'!D167))="","",OFFSET('Water Data'!$D$30,0,10*ROW('Water Data'!D167)))</f>
        <v/>
      </c>
      <c r="BY173" s="34" t="str">
        <f ca="1">+IF(OFFSET('Water Data'!$E$28,0,10*ROW('Water Data'!E167))="","",OFFSET('Water Data'!$E$28,0,10*ROW('Water Data'!E167)))</f>
        <v/>
      </c>
      <c r="BZ173" s="34" t="str">
        <f ca="1">+IF(OFFSET('Water Data'!$E$29,0,10*ROW('Water Data'!E167))="","",OFFSET('Water Data'!$E$29,0,10*ROW('Water Data'!E167)))</f>
        <v/>
      </c>
      <c r="CA173" s="34" t="str">
        <f ca="1">+IF(OFFSET('Water Data'!$E$30,0,10*ROW('Water Data'!E167))="","",OFFSET('Water Data'!$E$30,0,10*ROW('Water Data'!E167)))</f>
        <v/>
      </c>
      <c r="CB173" s="34" t="str">
        <f ca="1">+IF(OFFSET('Water Data'!$F$28,0,10*ROW('Water Data'!F167))="","",OFFSET('Water Data'!$F$28,0,10*ROW('Water Data'!F167)))</f>
        <v/>
      </c>
      <c r="CC173" s="34" t="str">
        <f ca="1">+IF(OFFSET('Water Data'!$F$29,0,10*ROW('Water Data'!F167))="","",OFFSET('Water Data'!$F$29,0,10*ROW('Water Data'!F167)))</f>
        <v/>
      </c>
      <c r="CD173" s="34" t="str">
        <f ca="1">+IF(OFFSET('Water Data'!$F$30,0,10*ROW('Water Data'!F167))="","",OFFSET('Water Data'!$F$30,0,10*ROW('Water Data'!F167)))</f>
        <v/>
      </c>
      <c r="CE173" s="34" t="str">
        <f ca="1">+IF(OFFSET('Water Data'!$G$28,0,10*ROW('Water Data'!G167))="","",OFFSET('Water Data'!$G$28,0,10*ROW('Water Data'!G167)))</f>
        <v/>
      </c>
      <c r="CF173" s="34" t="str">
        <f ca="1">+IF(OFFSET('Water Data'!$G$29,0,10*ROW('Water Data'!G167))="","",OFFSET('Water Data'!$G$29,0,10*ROW('Water Data'!G167)))</f>
        <v/>
      </c>
      <c r="CG173" s="34" t="str">
        <f ca="1">+IF(OFFSET('Water Data'!$G$30,0,10*ROW('Water Data'!G167))="","",OFFSET('Water Data'!$G$30,0,10*ROW('Water Data'!G167)))</f>
        <v/>
      </c>
      <c r="CH173" s="34" t="str">
        <f ca="1">+IF(OFFSET('Water Data'!$H$28,0,10*ROW('Water Data'!H167))="","",OFFSET('Water Data'!$H$28,0,10*ROW('Water Data'!H167)))</f>
        <v/>
      </c>
      <c r="CI173" s="34" t="str">
        <f ca="1">+IF(OFFSET('Water Data'!$H$29,0,10*ROW('Water Data'!H167))="","",OFFSET('Water Data'!$H$29,0,10*ROW('Water Data'!H167)))</f>
        <v/>
      </c>
      <c r="CJ173" s="34" t="str">
        <f ca="1">+IF(OFFSET('Water Data'!$H$30,0,10*ROW('Water Data'!H167))="","",OFFSET('Water Data'!$H$30,0,10*ROW('Water Data'!H167)))</f>
        <v/>
      </c>
      <c r="CK173" s="34" t="str">
        <f ca="1">+IF(OFFSET('Sanitation Data'!$C$29,0,10*ROW('Sanitation Data'!C167))="","",OFFSET('Sanitation Data'!$C$29,0,10*ROW('Sanitation Data'!C167)))</f>
        <v/>
      </c>
      <c r="CL173" s="34" t="str">
        <f ca="1">+IF(OFFSET('Sanitation Data'!$C$30,0,10*ROW('Sanitation Data'!C167))="","",OFFSET('Sanitation Data'!$C$30,0,10*ROW('Sanitation Data'!C167)))</f>
        <v/>
      </c>
      <c r="CM173" s="34" t="str">
        <f ca="1">+IF(OFFSET('Sanitation Data'!$C$31,0,10*ROW('Sanitation Data'!C167))="","",OFFSET('Sanitation Data'!$C$31,0,10*ROW('Sanitation Data'!C167)))</f>
        <v/>
      </c>
      <c r="CN173" s="34" t="str">
        <f ca="1">+IF(OFFSET('Sanitation Data'!$C$32,0,10*ROW('Sanitation Data'!C167))="","",OFFSET('Sanitation Data'!$C$32,0,10*ROW('Sanitation Data'!C167)))</f>
        <v/>
      </c>
      <c r="CO173" s="34" t="str">
        <f ca="1">+IF(OFFSET('Sanitation Data'!$C$33,0,10*ROW('Sanitation Data'!C167))="","",OFFSET('Sanitation Data'!$C$33,0,10*ROW('Sanitation Data'!C167)))</f>
        <v/>
      </c>
      <c r="CP173" s="34" t="str">
        <f ca="1">+IF(OFFSET('Sanitation Data'!$D$29,0,10*ROW('Sanitation Data'!D167))="","",OFFSET('Sanitation Data'!$D$29,0,10*ROW('Sanitation Data'!D167)))</f>
        <v/>
      </c>
      <c r="CQ173" s="34" t="str">
        <f ca="1">+IF(OFFSET('Sanitation Data'!$D$30,0,10*ROW('Sanitation Data'!D167))="","",OFFSET('Sanitation Data'!$D$30,0,10*ROW('Sanitation Data'!D167)))</f>
        <v/>
      </c>
      <c r="CR173" s="34" t="str">
        <f ca="1">+IF(OFFSET('Sanitation Data'!$D$31,0,10*ROW('Sanitation Data'!D167))="","",OFFSET('Sanitation Data'!$D$31,0,10*ROW('Sanitation Data'!D167)))</f>
        <v/>
      </c>
      <c r="CS173" s="34" t="str">
        <f ca="1">+IF(OFFSET('Sanitation Data'!$D$32,0,10*ROW('Sanitation Data'!D167))="","",OFFSET('Sanitation Data'!$D$32,0,10*ROW('Sanitation Data'!D167)))</f>
        <v/>
      </c>
      <c r="CT173" s="34" t="str">
        <f ca="1">+IF(OFFSET('Sanitation Data'!$D$33,0,10*ROW('Sanitation Data'!D167))="","",OFFSET('Sanitation Data'!$D$33,0,10*ROW('Sanitation Data'!D167)))</f>
        <v/>
      </c>
      <c r="CU173" s="34" t="str">
        <f ca="1">+IF(OFFSET('Sanitation Data'!$E$29,0,10*ROW('Sanitation Data'!E167))="","",OFFSET('Sanitation Data'!$E$29,0,10*ROW('Sanitation Data'!E167)))</f>
        <v/>
      </c>
      <c r="CV173" s="34" t="str">
        <f ca="1">+IF(OFFSET('Sanitation Data'!$E$30,0,10*ROW('Sanitation Data'!E167))="","",OFFSET('Sanitation Data'!$E$30,0,10*ROW('Sanitation Data'!E167)))</f>
        <v/>
      </c>
      <c r="CW173" s="34" t="str">
        <f ca="1">+IF(OFFSET('Sanitation Data'!$E$31,0,10*ROW('Sanitation Data'!E167))="","",OFFSET('Sanitation Data'!$E$31,0,10*ROW('Sanitation Data'!E167)))</f>
        <v/>
      </c>
      <c r="CX173" s="34" t="str">
        <f ca="1">+IF(OFFSET('Sanitation Data'!$E$32,0,10*ROW('Sanitation Data'!E167))="","",OFFSET('Sanitation Data'!$E$32,0,10*ROW('Sanitation Data'!E167)))</f>
        <v/>
      </c>
      <c r="CY173" s="34" t="str">
        <f ca="1">+IF(OFFSET('Sanitation Data'!$E$33,0,10*ROW('Sanitation Data'!E167))="","",OFFSET('Sanitation Data'!$E$33,0,10*ROW('Sanitation Data'!E167)))</f>
        <v/>
      </c>
      <c r="CZ173" s="34" t="str">
        <f ca="1">+IF(OFFSET('Sanitation Data'!$F$29,0,10*ROW('Sanitation Data'!F167))="","",OFFSET('Sanitation Data'!$F$29,0,10*ROW('Sanitation Data'!F167)))</f>
        <v/>
      </c>
      <c r="DA173" s="34" t="str">
        <f ca="1">+IF(OFFSET('Sanitation Data'!$F$30,0,10*ROW('Sanitation Data'!F167))="","",OFFSET('Sanitation Data'!$F$30,0,10*ROW('Sanitation Data'!F167)))</f>
        <v/>
      </c>
      <c r="DB173" s="34" t="str">
        <f ca="1">+IF(OFFSET('Sanitation Data'!$F$31,0,10*ROW('Sanitation Data'!F167))="","",OFFSET('Sanitation Data'!$F$31,0,10*ROW('Sanitation Data'!F167)))</f>
        <v/>
      </c>
      <c r="DC173" s="34" t="str">
        <f ca="1">+IF(OFFSET('Sanitation Data'!$F$32,0,10*ROW('Sanitation Data'!F167))="","",OFFSET('Sanitation Data'!$F$32,0,10*ROW('Sanitation Data'!F167)))</f>
        <v/>
      </c>
      <c r="DD173" s="34" t="str">
        <f ca="1">+IF(OFFSET('Sanitation Data'!$F$33,0,10*ROW('Sanitation Data'!F167))="","",OFFSET('Sanitation Data'!$F$33,0,10*ROW('Sanitation Data'!F167)))</f>
        <v/>
      </c>
      <c r="DE173" s="34" t="str">
        <f ca="1">+IF(OFFSET('Sanitation Data'!$G$29,0,10*ROW('Sanitation Data'!G167))="","",OFFSET('Sanitation Data'!$G$29,0,10*ROW('Sanitation Data'!G167)))</f>
        <v/>
      </c>
      <c r="DF173" s="34" t="str">
        <f ca="1">+IF(OFFSET('Sanitation Data'!$G$30,0,10*ROW('Sanitation Data'!G167))="","",OFFSET('Sanitation Data'!$G$30,0,10*ROW('Sanitation Data'!G167)))</f>
        <v/>
      </c>
      <c r="DG173" s="34" t="str">
        <f ca="1">+IF(OFFSET('Sanitation Data'!$G$31,0,10*ROW('Sanitation Data'!G167))="","",OFFSET('Sanitation Data'!$G$31,0,10*ROW('Sanitation Data'!G167)))</f>
        <v/>
      </c>
      <c r="DH173" s="34" t="str">
        <f ca="1">+IF(OFFSET('Sanitation Data'!$G$32,0,10*ROW('Sanitation Data'!G167))="","",OFFSET('Sanitation Data'!$G$32,0,10*ROW('Sanitation Data'!G167)))</f>
        <v/>
      </c>
      <c r="DI173" s="34" t="str">
        <f ca="1">+IF(OFFSET('Sanitation Data'!$G$33,0,10*ROW('Sanitation Data'!G167))="","",OFFSET('Sanitation Data'!$G$33,0,10*ROW('Sanitation Data'!G167)))</f>
        <v/>
      </c>
      <c r="DJ173" s="34" t="str">
        <f ca="1">+IF(OFFSET('Sanitation Data'!$H$29,0,10*ROW('Sanitation Data'!H167))="","",OFFSET('Sanitation Data'!$H$29,0,10*ROW('Sanitation Data'!H167)))</f>
        <v/>
      </c>
      <c r="DK173" s="34" t="str">
        <f ca="1">+IF(OFFSET('Sanitation Data'!$H$30,0,10*ROW('Sanitation Data'!H167))="","",OFFSET('Sanitation Data'!$H$30,0,10*ROW('Sanitation Data'!H167)))</f>
        <v/>
      </c>
      <c r="DL173" s="34" t="str">
        <f ca="1">+IF(OFFSET('Sanitation Data'!$H$31,0,10*ROW('Sanitation Data'!H167))="","",OFFSET('Sanitation Data'!$H$31,0,10*ROW('Sanitation Data'!H167)))</f>
        <v/>
      </c>
      <c r="DM173" s="34" t="str">
        <f ca="1">+IF(OFFSET('Sanitation Data'!$H$32,0,10*ROW('Sanitation Data'!H167))="","",OFFSET('Sanitation Data'!$H$32,0,10*ROW('Sanitation Data'!H167)))</f>
        <v/>
      </c>
      <c r="DN173" s="34" t="str">
        <f ca="1">+IF(OFFSET('Sanitation Data'!$H$33,0,10*ROW('Sanitation Data'!H167))="","",OFFSET('Sanitation Data'!$H$33,0,10*ROW('Sanitation Data'!H167)))</f>
        <v/>
      </c>
      <c r="DO173" s="34" t="str">
        <f ca="1">+IF(OFFSET('Hygiene Data'!$C$12,0,10*ROW('Hygiene Data'!C167))="","",OFFSET('Hygiene Data'!$C$12,0,10*ROW('Hygiene Data'!C167)))</f>
        <v/>
      </c>
      <c r="DP173" s="34" t="str">
        <f ca="1">+IF(OFFSET('Hygiene Data'!$C$13,0,10*ROW('Hygiene Data'!C167))="","",OFFSET('Hygiene Data'!$C$13,0,10*ROW('Hygiene Data'!C167)))</f>
        <v/>
      </c>
      <c r="DQ173" s="34" t="str">
        <f ca="1">+IF(OFFSET('Hygiene Data'!$C$14,0,10*ROW('Hygiene Data'!C167))="","",OFFSET('Hygiene Data'!$C$14,0,10*ROW('Hygiene Data'!C167)))</f>
        <v/>
      </c>
      <c r="DR173" s="34" t="str">
        <f ca="1">+IF(OFFSET('Hygiene Data'!$D$12,0,10*ROW('Hygiene Data'!D167))="","",OFFSET('Hygiene Data'!$D$12,0,10*ROW('Hygiene Data'!D167)))</f>
        <v/>
      </c>
      <c r="DS173" s="34" t="str">
        <f ca="1">+IF(OFFSET('Hygiene Data'!$D$13,0,10*ROW('Hygiene Data'!D167))="","",OFFSET('Hygiene Data'!$D$13,0,10*ROW('Hygiene Data'!D167)))</f>
        <v/>
      </c>
      <c r="DT173" s="34" t="str">
        <f ca="1">+IF(OFFSET('Hygiene Data'!$D$14,0,10*ROW('Hygiene Data'!D167))="","",OFFSET('Hygiene Data'!$D$14,0,10*ROW('Hygiene Data'!D167)))</f>
        <v/>
      </c>
      <c r="DU173" s="34" t="str">
        <f ca="1">+IF(OFFSET('Hygiene Data'!$E$12,0,10*ROW('Hygiene Data'!E167))="","",OFFSET('Hygiene Data'!$E$12,0,10*ROW('Hygiene Data'!E167)))</f>
        <v/>
      </c>
      <c r="DV173" s="34" t="str">
        <f ca="1">+IF(OFFSET('Hygiene Data'!$E$13,0,10*ROW('Hygiene Data'!E167))="","",OFFSET('Hygiene Data'!$E$13,0,10*ROW('Hygiene Data'!E167)))</f>
        <v/>
      </c>
      <c r="DW173" s="34" t="str">
        <f ca="1">+IF(OFFSET('Hygiene Data'!$E$14,0,10*ROW('Hygiene Data'!E167))="","",OFFSET('Hygiene Data'!$E$14,0,10*ROW('Hygiene Data'!E167)))</f>
        <v/>
      </c>
      <c r="DX173" s="34" t="str">
        <f ca="1">+IF(OFFSET('Hygiene Data'!$F$12,0,10*ROW('Hygiene Data'!F167))="","",OFFSET('Hygiene Data'!$F$12,0,10*ROW('Hygiene Data'!F167)))</f>
        <v/>
      </c>
      <c r="DY173" s="34" t="str">
        <f ca="1">+IF(OFFSET('Hygiene Data'!$F$13,0,10*ROW('Hygiene Data'!F167))="","",OFFSET('Hygiene Data'!$F$13,0,10*ROW('Hygiene Data'!F167)))</f>
        <v/>
      </c>
      <c r="DZ173" s="34" t="str">
        <f ca="1">+IF(OFFSET('Hygiene Data'!$F$14,0,10*ROW('Hygiene Data'!F167))="","",OFFSET('Hygiene Data'!$F$14,0,10*ROW('Hygiene Data'!F167)))</f>
        <v/>
      </c>
      <c r="EA173" s="34" t="str">
        <f ca="1">+IF(OFFSET('Hygiene Data'!$G$12,0,10*ROW('Hygiene Data'!G167))="","",OFFSET('Hygiene Data'!$G$12,0,10*ROW('Hygiene Data'!G167)))</f>
        <v/>
      </c>
      <c r="EB173" s="34" t="str">
        <f ca="1">+IF(OFFSET('Hygiene Data'!$G$13,0,10*ROW('Hygiene Data'!G167))="","",OFFSET('Hygiene Data'!$G$13,0,10*ROW('Hygiene Data'!G167)))</f>
        <v/>
      </c>
      <c r="EC173" s="34" t="str">
        <f ca="1">+IF(OFFSET('Hygiene Data'!$G$14,0,10*ROW('Hygiene Data'!G167))="","",OFFSET('Hygiene Data'!$G$14,0,10*ROW('Hygiene Data'!G167)))</f>
        <v/>
      </c>
      <c r="ED173" s="34" t="str">
        <f ca="1">+IF(OFFSET('Hygiene Data'!$H$12,0,10*ROW('Hygiene Data'!H167))="","",OFFSET('Hygiene Data'!$H$12,0,10*ROW('Hygiene Data'!H167)))</f>
        <v/>
      </c>
      <c r="EE173" s="34" t="str">
        <f ca="1">+IF(OFFSET('Hygiene Data'!$H$13,0,10*ROW('Hygiene Data'!H167))="","",OFFSET('Hygiene Data'!$H$13,0,10*ROW('Hygiene Data'!H167)))</f>
        <v/>
      </c>
      <c r="EF173" s="34" t="str">
        <f ca="1">+IF(OFFSET('Hygiene Data'!$H$14,0,10*ROW('Hygiene Data'!H167))="","",OFFSET('Hygiene Data'!$H$14,0,10*ROW('Hygiene Data'!H167)))</f>
        <v/>
      </c>
    </row>
    <row r="174" spans="1:136" x14ac:dyDescent="0.2">
      <c r="A174" s="50" t="str">
        <f ca="1">+IF(OFFSET('Water Data'!$B$1,0,10*ROW('Water Data'!B171))="","",OFFSET('Water Data'!$B$1,0,10*ROW('Water Data'!B171)))</f>
        <v/>
      </c>
      <c r="B174" s="50" t="str">
        <f ca="1">+IF(OFFSET('Water Data'!$A$3,0,10*ROW('Water Data'!A171))="","",OFFSET('Water Data'!$A$3,0,10*ROW('Water Data'!A171)))</f>
        <v/>
      </c>
      <c r="C174" s="50" t="str">
        <f ca="1">+IF(OFFSET('Water Data'!$C$3,0,10*ROW('Water Data'!C171))="","",OFFSET('Water Data'!$C$3,0,10*ROW('Water Data'!C171)))</f>
        <v/>
      </c>
      <c r="D174" s="133" t="e">
        <f ca="1">+IF(AND(ISNUMBER(OFFSET('Water Data'!$C$5,0,10*ROW('Water Data'!C168))),BS174="Yes"),100-OFFSET('Water Data'!$C$5,0,10*ROW('Water Data'!C168)),IF(AND(ISNUMBER(OFFSET('Water Data'!$C$5,0,10*ROW('Water Data'!C168))),BS174="No",ISNUMBER(OFFSET('Water Data'!$C$5,0,10*ROW('Water Data'!C168)))),CONCATENATE("[",ROUND(100-OFFSET('Water Data'!$C$5,0,10*ROW('Water Data'!C168)),0),"]"),IF(AND(ISNUMBER(OFFSET('Water Data'!$C$5,0,10*ROW('Water Data'!C168))),BS174="",ISNUMBER(OFFSET('Water Data'!$C$5,0,10*ROW('Water Data'!C168)))),100-OFFSET('Water Data'!$C$5,0,10*ROW('Water Data'!C168)),NA())))</f>
        <v>#N/A</v>
      </c>
      <c r="E174" s="133" t="e">
        <f ca="1">+IF(AND(ISNUMBER(OFFSET('Water Data'!$C$7,0,10*ROW('Water Data'!D168))),BT174="Yes"),OFFSET('Water Data'!$C$7,0,10*ROW('Water Data'!C168)),IF(AND(ISNUMBER(OFFSET('Water Data'!$C$7,0,10*ROW('Water Data'!C168))),BT174="No",ISNUMBER(OFFSET('Water Data'!$C$7,0,10*ROW('Water Data'!C168)))),CONCATENATE("[",ROUND(OFFSET('Water Data'!$C$7,0,10*ROW('Water Data'!C168)),0),"]"),IF(AND(ISNUMBER(OFFSET('Water Data'!$C$7,0,10*ROW('Water Data'!C168))),BT174="",ISNUMBER(OFFSET('Water Data'!$C$7,0,10*ROW('Water Data'!C168)))),OFFSET('Water Data'!$C$7,0,10*ROW('Water Data'!C168)),NA())))</f>
        <v>#N/A</v>
      </c>
      <c r="F174" s="133" t="e">
        <f ca="1">+IF(AND(ISNUMBER(OFFSET('Water Data'!$C$10,0,10*ROW('Water Data'!C168))),BU174="Yes"),OFFSET('Water Data'!$C$10,0,10*ROW('Water Data'!C168)),IF(AND(ISNUMBER(OFFSET('Water Data'!$C$10,0,10*ROW('Water Data'!C168))),BU174="No",ISNUMBER(OFFSET('Water Data'!$C$10,0,10*ROW('Water Data'!C168)))),CONCATENATE("[",ROUND(OFFSET('Water Data'!$C$10,0,10*ROW('Water Data'!C168)),0),"]"),IF(AND(ISNUMBER(OFFSET('Water Data'!$C$10,0,10*ROW('Water Data'!C168))),BU174="",ISNUMBER(OFFSET('Water Data'!$C$10,0,10*ROW('Water Data'!C168)))),OFFSET('Water Data'!$C$10,0,10*ROW('Water Data'!C168)),NA())))</f>
        <v>#N/A</v>
      </c>
      <c r="G174" s="133" t="e">
        <f ca="1">+IF(AND(ISNUMBER(OFFSET('Water Data'!$D$5,0,10*ROW('Water Data'!D168))),BV174="Yes"),100-OFFSET('Water Data'!$D$5,0,10*ROW('Water Data'!D168)),IF(AND(ISNUMBER(OFFSET('Water Data'!$D$5,0,10*ROW('Water Data'!D168))),BV174="No",ISNUMBER(OFFSET('Water Data'!$D$5,0,10*ROW('Water Data'!D168)))),CONCATENATE("[",ROUND(100-OFFSET('Water Data'!$D$5,0,10*ROW('Water Data'!D168)),0),"]"),IF(AND(ISNUMBER(OFFSET('Water Data'!$D$5,0,10*ROW('Water Data'!D168))),BV174="",ISNUMBER(OFFSET('Water Data'!$D$5,0,10*ROW('Water Data'!D168)))),100-OFFSET('Water Data'!$D$5,0,10*ROW('Water Data'!D168)),NA())))</f>
        <v>#N/A</v>
      </c>
      <c r="H174" s="133" t="e">
        <f ca="1">+IF(AND(ISNUMBER(OFFSET('Water Data'!$D$7,0,10*ROW('Water Data'!D168))),BW174="Yes"),OFFSET('Water Data'!$D$7,0,10*ROW('Water Data'!D168)),IF(AND(ISNUMBER(OFFSET('Water Data'!$D$7,0,10*ROW('Water Data'!D168))),BW174="No",ISNUMBER(OFFSET('Water Data'!$D$7,0,10*ROW('Water Data'!D168)))),CONCATENATE("[",ROUND(OFFSET('Water Data'!$C$7,0,10*ROW('Water Data'!D168)),0),"]"),IF(AND(ISNUMBER(OFFSET('Water Data'!$D$7,0,10*ROW('Water Data'!D168))),BW174="",ISNUMBER(OFFSET('Water Data'!$D$7,0,10*ROW('Water Data'!D168)))),OFFSET('Water Data'!$D$7,0,10*ROW('Water Data'!D168)),NA())))</f>
        <v>#N/A</v>
      </c>
      <c r="I174" s="133" t="e">
        <f ca="1">+IF(AND(ISNUMBER(OFFSET('Water Data'!$D$10,0,10*ROW('Water Data'!D168))),BX174="Yes"),OFFSET('Water Data'!$D$10,0,10*ROW('Water Data'!D168)),IF(AND(ISNUMBER(OFFSET('Water Data'!$D$10,0,10*ROW('Water Data'!D168))),BX174="No",ISNUMBER(OFFSET('Water Data'!$D$10,0,10*ROW('Water Data'!D168)))),CONCATENATE("[",ROUND(OFFSET('Water Data'!$D$10,0,10*ROW('Water Data'!D168)),0),"]"),IF(AND(ISNUMBER(OFFSET('Water Data'!$D$10,0,10*ROW('Water Data'!D168))),BX174="",ISNUMBER(OFFSET('Water Data'!$D$10,0,10*ROW('Water Data'!D168)))),OFFSET('Water Data'!$D$10,0,10*ROW('Water Data'!D168)),NA())))</f>
        <v>#N/A</v>
      </c>
      <c r="J174" s="133" t="e">
        <f ca="1">+IF(AND(ISNUMBER(OFFSET('Water Data'!$E$5,0,10*ROW('Water Data'!E168))),BY174="Yes"),100-OFFSET('Water Data'!$E$5,0,10*ROW('Water Data'!E168)),IF(AND(ISNUMBER(OFFSET('Water Data'!$E$5,0,10*ROW('Water Data'!E168))),BY174="No",ISNUMBER(OFFSET('Water Data'!$E$5,0,10*ROW('Water Data'!E168)))),CONCATENATE("[",ROUND(100-OFFSET('Water Data'!$E$5,0,10*ROW('Water Data'!E168)),0),"]"),IF(AND(ISNUMBER(OFFSET('Water Data'!$E$5,0,10*ROW('Water Data'!E168))),BY174="",ISNUMBER(OFFSET('Water Data'!$E$5,0,10*ROW('Water Data'!E168)))),100-OFFSET('Water Data'!$E$5,0,10*ROW('Water Data'!E168)),NA())))</f>
        <v>#N/A</v>
      </c>
      <c r="K174" s="133" t="e">
        <f ca="1">+IF(AND(ISNUMBER(OFFSET('Water Data'!$E$7,0,10*ROW('Water Data'!E168))),BZ174="Yes"),OFFSET('Water Data'!$E$7,0,10*ROW('Water Data'!E168)),IF(AND(ISNUMBER(OFFSET('Water Data'!$E$7,0,10*ROW('Water Data'!E168))),BZ174="No",ISNUMBER(OFFSET('Water Data'!$E$7,0,10*ROW('Water Data'!E168)))),CONCATENATE("[",ROUND(OFFSET('Water Data'!$E$7,0,10*ROW('Water Data'!E168)),0),"]"),IF(AND(ISNUMBER(OFFSET('Water Data'!$E$7,0,10*ROW('Water Data'!E168))),BZ174="",ISNUMBER(OFFSET('Water Data'!$E$7,0,10*ROW('Water Data'!E168)))),OFFSET('Water Data'!$E$7,0,10*ROW('Water Data'!E168)),NA())))</f>
        <v>#N/A</v>
      </c>
      <c r="L174" s="133" t="e">
        <f ca="1">+IF(AND(ISNUMBER(OFFSET('Water Data'!$E$10,0,10*ROW('Water Data'!E168))),CA174="Yes"),OFFSET('Water Data'!$E$10,0,10*ROW('Water Data'!E168)),IF(AND(ISNUMBER(OFFSET('Water Data'!$E$10,0,10*ROW('Water Data'!E168))),CA174="No",ISNUMBER(OFFSET('Water Data'!$E$10,0,10*ROW('Water Data'!E168)))),CONCATENATE("[",ROUND(OFFSET('Water Data'!$E$10,0,10*ROW('Water Data'!E168)),0),"]"),IF(AND(ISNUMBER(OFFSET('Water Data'!$E$10,0,10*ROW('Water Data'!E168))),CA174="",ISNUMBER(OFFSET('Water Data'!$E$10,0,10*ROW('Water Data'!E168)))),OFFSET('Water Data'!$E$10,0,10*ROW('Water Data'!E168)),NA())))</f>
        <v>#N/A</v>
      </c>
      <c r="M174" s="133" t="e">
        <f ca="1">+IF(AND(ISNUMBER(OFFSET('Water Data'!$F$5,0,10*ROW('Water Data'!F168))),CB174="Yes"),100-OFFSET('Water Data'!$F$5,0,10*ROW('Water Data'!F168)),IF(AND(ISNUMBER(OFFSET('Water Data'!$F$5,0,10*ROW('Water Data'!F168))),CB174="No",ISNUMBER(OFFSET('Water Data'!$F$5,0,10*ROW('Water Data'!F168)))),CONCATENATE("[",ROUND(100-OFFSET('Water Data'!$F$5,0,10*ROW('Water Data'!F168)),0),"]"),IF(AND(ISNUMBER(OFFSET('Water Data'!$F$5,0,10*ROW('Water Data'!F168))),CB174="",ISNUMBER(OFFSET('Water Data'!$F$5,0,10*ROW('Water Data'!F168)))),100-OFFSET('Water Data'!$F$5,0,10*ROW('Water Data'!F168)),NA())))</f>
        <v>#N/A</v>
      </c>
      <c r="N174" s="133" t="e">
        <f ca="1">+IF(AND(ISNUMBER(OFFSET('Water Data'!$F$7,0,10*ROW('Water Data'!F168))),CC174="Yes"),OFFSET('Water Data'!$F$7,0,10*ROW('Water Data'!F168)),IF(AND(ISNUMBER(OFFSET('Water Data'!$F$7,0,10*ROW('Water Data'!F168))),CC174="No",ISNUMBER(OFFSET('Water Data'!$F$7,0,10*ROW('Water Data'!F168)))),CONCATENATE("[",ROUND(OFFSET('Water Data'!$F$7,0,10*ROW('Water Data'!F168)),0),"]"),IF(AND(ISNUMBER(OFFSET('Water Data'!$F$7,0,10*ROW('Water Data'!F168))),CC174="",ISNUMBER(OFFSET('Water Data'!$F$7,0,10*ROW('Water Data'!F168)))),OFFSET('Water Data'!$F$7,0,10*ROW('Water Data'!F168)),NA())))</f>
        <v>#N/A</v>
      </c>
      <c r="O174" s="133" t="e">
        <f ca="1">+IF(AND(ISNUMBER(OFFSET('Water Data'!$F$10,0,10*ROW('Water Data'!F168))),CD174="Yes"),OFFSET('Water Data'!$F$10,0,10*ROW('Water Data'!F168)),IF(AND(ISNUMBER(OFFSET('Water Data'!$F$10,0,10*ROW('Water Data'!F168))),CD174="No",ISNUMBER(OFFSET('Water Data'!$F$10,0,10*ROW('Water Data'!F168)))),CONCATENATE("[",ROUND(OFFSET('Water Data'!$F$10,0,10*ROW('Water Data'!F168)),0),"]"),IF(AND(ISNUMBER(OFFSET('Water Data'!$F$10,0,10*ROW('Water Data'!F168))),CD174="",ISNUMBER(OFFSET('Water Data'!$F$10,0,10*ROW('Water Data'!F168)))),OFFSET('Water Data'!$F$10,0,10*ROW('Water Data'!F168)),NA())))</f>
        <v>#N/A</v>
      </c>
      <c r="P174" s="133" t="e">
        <f ca="1">+IF(AND(ISNUMBER(OFFSET('Water Data'!$G$5,0,10*ROW('Water Data'!G168))),CE174="Yes"),100-OFFSET('Water Data'!$G$5,0,10*ROW('Water Data'!G168)),IF(AND(ISNUMBER(OFFSET('Water Data'!$G$5,0,10*ROW('Water Data'!G168))),CE174="No",ISNUMBER(OFFSET('Water Data'!$G$5,0,10*ROW('Water Data'!G168)))),CONCATENATE("[",ROUND(100-OFFSET('Water Data'!$G$5,0,10*ROW('Water Data'!G168)),0),"]"),IF(AND(ISNUMBER(OFFSET('Water Data'!$G$5,0,10*ROW('Water Data'!G168))),CE174="",ISNUMBER(OFFSET('Water Data'!$G$5,0,10*ROW('Water Data'!G168)))),100-OFFSET('Water Data'!$G$5,0,10*ROW('Water Data'!G168)),NA())))</f>
        <v>#N/A</v>
      </c>
      <c r="Q174" s="133" t="e">
        <f ca="1">+IF(AND(ISNUMBER(OFFSET('Water Data'!$G$7,0,10*ROW('Water Data'!G168))),CF174="Yes"),OFFSET('Water Data'!$G$7,0,10*ROW('Water Data'!G168)),IF(AND(ISNUMBER(OFFSET('Water Data'!$G$7,0,10*ROW('Water Data'!G168))),CF174="No",ISNUMBER(OFFSET('Water Data'!$G$7,0,10*ROW('Water Data'!G168)))),CONCATENATE("[",ROUND(OFFSET('Water Data'!$G$7,0,10*ROW('Water Data'!G168)),0),"]"),IF(AND(ISNUMBER(OFFSET('Water Data'!$G$7,0,10*ROW('Water Data'!G168))),CF174="",ISNUMBER(OFFSET('Water Data'!$G$7,0,10*ROW('Water Data'!G168)))),OFFSET('Water Data'!$G$7,0,10*ROW('Water Data'!G168)),NA())))</f>
        <v>#N/A</v>
      </c>
      <c r="R174" s="133" t="e">
        <f ca="1">+IF(AND(ISNUMBER(OFFSET('Water Data'!$G$10,0,10*ROW('Water Data'!G168))),CG174="Yes"),OFFSET('Water Data'!$G$10,0,10*ROW('Water Data'!G168)),IF(AND(ISNUMBER(OFFSET('Water Data'!$G$10,0,10*ROW('Water Data'!G168))),CG174="No",ISNUMBER(OFFSET('Water Data'!$G$10,0,10*ROW('Water Data'!G168)))),CONCATENATE("[",ROUND(OFFSET('Water Data'!$G$10,0,10*ROW('Water Data'!G168)),0),"]"),IF(AND(ISNUMBER(OFFSET('Water Data'!$G$10,0,10*ROW('Water Data'!G168))),CG174="",ISNUMBER(OFFSET('Water Data'!$G$10,0,10*ROW('Water Data'!G168)))),OFFSET('Water Data'!$G$10,0,10*ROW('Water Data'!G168)),NA())))</f>
        <v>#N/A</v>
      </c>
      <c r="S174" s="133" t="e">
        <f ca="1">+IF(AND(ISNUMBER(OFFSET('Water Data'!$H$5,0,10*ROW('Water Data'!H168))),CH174="Yes"),100-OFFSET('Water Data'!$H$5,0,10*ROW('Water Data'!H168)),IF(AND(ISNUMBER(OFFSET('Water Data'!$H$5,0,10*ROW('Water Data'!H168))),CH174="No",ISNUMBER(OFFSET('Water Data'!$H$5,0,10*ROW('Water Data'!H168)))),CONCATENATE("[",ROUND(100-OFFSET('Water Data'!$H$5,0,10*ROW('Water Data'!H168)),0),"]"),IF(AND(ISNUMBER(OFFSET('Water Data'!$H$5,0,10*ROW('Water Data'!H168))),CH174="",ISNUMBER(OFFSET('Water Data'!$H$5,0,10*ROW('Water Data'!H168)))),100-OFFSET('Water Data'!$H$5,0,10*ROW('Water Data'!H168)),NA())))</f>
        <v>#N/A</v>
      </c>
      <c r="T174" s="133" t="e">
        <f ca="1">+IF(AND(ISNUMBER(OFFSET('Water Data'!$H$7,0,10*ROW('Water Data'!H168))),CI174="Yes"),OFFSET('Water Data'!$H$7,0,10*ROW('Water Data'!H168)),IF(AND(ISNUMBER(OFFSET('Water Data'!$H$7,0,10*ROW('Water Data'!H168))),CI174="No",ISNUMBER(OFFSET('Water Data'!$H$7,0,10*ROW('Water Data'!H168)))),CONCATENATE("[",ROUND(OFFSET('Water Data'!$H$7,0,10*ROW('Water Data'!H168)),0),"]"),IF(AND(ISNUMBER(OFFSET('Water Data'!$H$7,0,10*ROW('Water Data'!H168))),CI174="",ISNUMBER(OFFSET('Water Data'!$H$7,0,10*ROW('Water Data'!H168)))),OFFSET('Water Data'!$H$7,0,10*ROW('Water Data'!H168)),NA())))</f>
        <v>#N/A</v>
      </c>
      <c r="U174" s="133" t="e">
        <f ca="1">+IF(AND(ISNUMBER(OFFSET('Water Data'!$H$10,0,10*ROW('Water Data'!H168))),CJ174="Yes"),OFFSET('Water Data'!$H$10,0,10*ROW('Water Data'!H168)),IF(AND(ISNUMBER(OFFSET('Water Data'!$H$10,0,10*ROW('Water Data'!H168))),CJ174="No",ISNUMBER(OFFSET('Water Data'!$H$10,0,10*ROW('Water Data'!H168)))),CONCATENATE("[",ROUND(OFFSET('Water Data'!$H$10,0,10*ROW('Water Data'!H168)),0),"]"),IF(AND(ISNUMBER(OFFSET('Water Data'!$H$10,0,10*ROW('Water Data'!H168))),CJ174="",ISNUMBER(OFFSET('Water Data'!$H$10,0,10*ROW('Water Data'!H168)))),OFFSET('Water Data'!$H$10,0,10*ROW('Water Data'!H168)),NA())))</f>
        <v>#N/A</v>
      </c>
      <c r="V174" s="134" t="e">
        <f ca="1">+IF(AND(ISNUMBER(OFFSET('Sanitation Data'!$C$5,0,10*ROW('Sanitation Data'!C168))),CK174="Yes"),100-OFFSET('Sanitation Data'!$C$5,0,10*ROW('Sanitation Data'!C168)),IF(AND(ISNUMBER(OFFSET('Sanitation Data'!$C$5,0,10*ROW('Sanitation Data'!C168))),CK174="No",ISNUMBER(OFFSET('Sanitation Data'!$C$5,0,10*ROW('Sanitation Data'!C168)))),CONCATENATE("[",ROUND(100-OFFSET('Sanitation Data'!$C$5,0,10*ROW('Sanitation Data'!C168)),0),"]"),IF(AND(ISNUMBER(OFFSET('Sanitation Data'!$C$5,0,10*ROW('Sanitation Data'!C168))),CK174="",ISNUMBER(OFFSET('Sanitation Data'!$C$5,0,10*ROW('Sanitation Data'!C168)))),100-OFFSET('Sanitation Data'!$C$5,0,10*ROW('Sanitation Data'!C168)),NA())))</f>
        <v>#N/A</v>
      </c>
      <c r="W174" s="134" t="e">
        <f ca="1">+IF(AND(ISNUMBER(OFFSET('Sanitation Data'!$C$7,0,10*ROW('Sanitation Data'!C168))),CL174="Yes"),OFFSET('Sanitation Data'!$C$7,0,10*ROW('Sanitation Data'!C168)),IF(AND(ISNUMBER(OFFSET('Sanitation Data'!$C$7,0,10*ROW('Sanitation Data'!C168))),CL174="No",ISNUMBER(OFFSET('Sanitation Data'!$C$7,0,10*ROW('Sanitation Data'!C168)))),CONCATENATE("[",ROUND(OFFSET('Sanitation Data'!$C$7,0,10*ROW('Sanitation Data'!C168)),0),"]"),IF(AND(ISNUMBER(OFFSET('Sanitation Data'!$C$7,0,10*ROW('Sanitation Data'!C168))),CL174="",ISNUMBER(OFFSET('Sanitation Data'!$C$7,0,10*ROW('Sanitation Data'!C168)))),OFFSET('Sanitation Data'!$C$7,0,10*ROW('Sanitation Data'!C168)),NA())))</f>
        <v>#N/A</v>
      </c>
      <c r="X174" s="134" t="e">
        <f ca="1">+IF(AND(ISNUMBER(OFFSET('Sanitation Data'!$C$11,0,10*ROW('Sanitation Data'!C168))),CM174="Yes"),OFFSET('Sanitation Data'!$C$11,0,10*ROW('Sanitation Data'!C168)),IF(AND(ISNUMBER(OFFSET('Sanitation Data'!$C$11,0,10*ROW('Sanitation Data'!C168))),CM174="No",ISNUMBER(OFFSET('Sanitation Data'!$C$11,0,10*ROW('Sanitation Data'!C168)))),CONCATENATE("[",ROUND(OFFSET('Sanitation Data'!$C$11,0,10*ROW('Sanitation Data'!C168)),0),"]"),IF(AND(ISNUMBER(OFFSET('Sanitation Data'!$C$11,0,10*ROW('Sanitation Data'!C168))),CM174="",ISNUMBER(OFFSET('Sanitation Data'!$C$11,0,10*ROW('Sanitation Data'!C168)))),OFFSET('Sanitation Data'!$C$11,0,10*ROW('Sanitation Data'!C168)),NA())))</f>
        <v>#N/A</v>
      </c>
      <c r="Y174" s="134" t="e">
        <f ca="1">+IF(AND(ISNUMBER(OFFSET('Sanitation Data'!$C$12,0,10*ROW('Sanitation Data'!C168))),CN174="Yes"),OFFSET('Sanitation Data'!$C$12,0,10*ROW('Sanitation Data'!C168)),IF(AND(ISNUMBER(OFFSET('Sanitation Data'!$C$12,0,10*ROW('Sanitation Data'!C168))),CN174="No",ISNUMBER(OFFSET('Sanitation Data'!$C$12,0,10*ROW('Sanitation Data'!C168)))),CONCATENATE("[",ROUND(OFFSET('Sanitation Data'!$C$12,0,10*ROW('Sanitation Data'!C168)),0),"]"),IF(AND(ISNUMBER(OFFSET('Sanitation Data'!$C$12,0,10*ROW('Sanitation Data'!C168))),CN174="",ISNUMBER(OFFSET('Sanitation Data'!$C$12,0,10*ROW('Sanitation Data'!C168)))),OFFSET('Sanitation Data'!$C$12,0,10*ROW('Sanitation Data'!C168)),NA())))</f>
        <v>#N/A</v>
      </c>
      <c r="Z174" s="134" t="e">
        <f ca="1">+IF(AND(ISNUMBER(OFFSET('Sanitation Data'!$C$13,0,10*ROW('Sanitation Data'!C168))),CO174="Yes"),OFFSET('Sanitation Data'!$C$13,0,10*ROW('Sanitation Data'!C168)),IF(AND(ISNUMBER(OFFSET('Sanitation Data'!$C$13,0,10*ROW('Sanitation Data'!C168))),CO174="No",ISNUMBER(OFFSET('Sanitation Data'!$C$13,0,10*ROW('Sanitation Data'!C168)))),CONCATENATE("[",ROUND(OFFSET('Sanitation Data'!$C$13,0,10*ROW('Sanitation Data'!C168)),0),"]"),IF(AND(ISNUMBER(OFFSET('Sanitation Data'!$C$13,0,10*ROW('Sanitation Data'!C168))),CO174="",ISNUMBER(OFFSET('Sanitation Data'!$C$13,0,10*ROW('Sanitation Data'!C168)))),OFFSET('Sanitation Data'!$C$13,0,10*ROW('Sanitation Data'!C168)),NA())))</f>
        <v>#N/A</v>
      </c>
      <c r="AA174" s="134" t="e">
        <f ca="1">+IF(AND(ISNUMBER(OFFSET('Sanitation Data'!$D$5,0,10*ROW('Sanitation Data'!D168))),CP174="Yes"),100-OFFSET('Sanitation Data'!$D$5,0,10*ROW('Sanitation Data'!D168)),IF(AND(ISNUMBER(OFFSET('Sanitation Data'!$D$5,0,10*ROW('Sanitation Data'!D168))),CP174="No",ISNUMBER(OFFSET('Sanitation Data'!$D$5,0,10*ROW('Sanitation Data'!D168)))),CONCATENATE("[",ROUND(100-OFFSET('Sanitation Data'!$D$5,0,10*ROW('Sanitation Data'!D168)),0),"]"),IF(AND(ISNUMBER(OFFSET('Sanitation Data'!$D$5,0,10*ROW('Sanitation Data'!D168))),CP174="",ISNUMBER(OFFSET('Sanitation Data'!$D$5,0,10*ROW('Sanitation Data'!D168)))),100-OFFSET('Sanitation Data'!$D$5,0,10*ROW('Sanitation Data'!D168)),NA())))</f>
        <v>#N/A</v>
      </c>
      <c r="AB174" s="134" t="e">
        <f ca="1">+IF(AND(ISNUMBER(OFFSET('Sanitation Data'!$D$7,0,10*ROW('Sanitation Data'!D168))),CQ174="Yes"),OFFSET('Sanitation Data'!$D$7,0,10*ROW('Sanitation Data'!G168)),IF(AND(ISNUMBER(OFFSET('Sanitation Data'!$D$7,0,10*ROW('Sanitation Data'!D168))),CQ174="No",ISNUMBER(OFFSET('Sanitation Data'!$D$7,0,10*ROW('Sanitation Data'!D168)))),CONCATENATE("[",ROUND(OFFSET('Sanitation Data'!$D$7,0,10*ROW('Sanitation Data'!D168)),0),"]"),IF(AND(ISNUMBER(OFFSET('Sanitation Data'!$D$7,0,10*ROW('Sanitation Data'!D168))),CQ174="",ISNUMBER(OFFSET('Sanitation Data'!$D$7,0,10*ROW('Sanitation Data'!D168)))),OFFSET('Sanitation Data'!$D$7,0,10*ROW('Sanitation Data'!D168)),NA())))</f>
        <v>#N/A</v>
      </c>
      <c r="AC174" s="134" t="e">
        <f ca="1">+IF(AND(ISNUMBER(OFFSET('Sanitation Data'!$D$11,0,10*ROW('Sanitation Data'!D168))),CR174="Yes"),OFFSET('Sanitation Data'!$D$11,0,10*ROW('Sanitation Data'!D168)),IF(AND(ISNUMBER(OFFSET('Sanitation Data'!$D$11,0,10*ROW('Sanitation Data'!D168))),CR174="No",ISNUMBER(OFFSET('Sanitation Data'!$D$11,0,10*ROW('Sanitation Data'!D168)))),CONCATENATE("[",ROUND(OFFSET('Sanitation Data'!$D$11,0,10*ROW('Sanitation Data'!D168)),0),"]"),IF(AND(ISNUMBER(OFFSET('Sanitation Data'!$D$11,0,10*ROW('Sanitation Data'!D168))),CR174="",ISNUMBER(OFFSET('Sanitation Data'!$D$11,0,10*ROW('Sanitation Data'!D168)))),OFFSET('Sanitation Data'!$D$11,0,10*ROW('Sanitation Data'!D168)),NA())))</f>
        <v>#N/A</v>
      </c>
      <c r="AD174" s="134" t="e">
        <f ca="1">+IF(AND(ISNUMBER(OFFSET('Sanitation Data'!$D$12,0,10*ROW('Sanitation Data'!D168))),CS174="Yes"),OFFSET('Sanitation Data'!$D$12,0,10*ROW('Sanitation Data'!D168)),IF(AND(ISNUMBER(OFFSET('Sanitation Data'!$D$12,0,10*ROW('Sanitation Data'!D168))),CS174="No",ISNUMBER(OFFSET('Sanitation Data'!$D$12,0,10*ROW('Sanitation Data'!D168)))),CONCATENATE("[",ROUND(OFFSET('Sanitation Data'!$D$12,0,10*ROW('Sanitation Data'!D168)),0),"]"),IF(AND(ISNUMBER(OFFSET('Sanitation Data'!$D$12,0,10*ROW('Sanitation Data'!D168))),CS174="",ISNUMBER(OFFSET('Sanitation Data'!$D$12,0,10*ROW('Sanitation Data'!D168)))),OFFSET('Sanitation Data'!$D$12,0,10*ROW('Sanitation Data'!D168)),NA())))</f>
        <v>#N/A</v>
      </c>
      <c r="AE174" s="134" t="e">
        <f ca="1">+IF(AND(ISNUMBER(OFFSET('Sanitation Data'!$D$13,0,10*ROW('Sanitation Data'!D168))),CT174="Yes"),OFFSET('Sanitation Data'!$D$13,0,10*ROW('Sanitation Data'!D168)),IF(AND(ISNUMBER(OFFSET('Sanitation Data'!$D$13,0,10*ROW('Sanitation Data'!D168))),CT174="No",ISNUMBER(OFFSET('Sanitation Data'!$D$13,0,10*ROW('Sanitation Data'!D168)))),CONCATENATE("[",ROUND(OFFSET('Sanitation Data'!$D$13,0,10*ROW('Sanitation Data'!D168)),0),"]"),IF(AND(ISNUMBER(OFFSET('Sanitation Data'!$D$13,0,10*ROW('Sanitation Data'!D168))),CT174="",ISNUMBER(OFFSET('Sanitation Data'!$D$13,0,10*ROW('Sanitation Data'!D168)))),OFFSET('Sanitation Data'!$D$13,0,10*ROW('Sanitation Data'!D168)),NA())))</f>
        <v>#N/A</v>
      </c>
      <c r="AF174" s="134" t="e">
        <f ca="1">+IF(AND(ISNUMBER(OFFSET('Sanitation Data'!$E$5,0,10*ROW('Sanitation Data'!E168))),CU174="Yes"),100-OFFSET('Sanitation Data'!$E$5,0,10*ROW('Sanitation Data'!E168)),IF(AND(ISNUMBER(OFFSET('Sanitation Data'!$E$5,0,10*ROW('Sanitation Data'!E168))),CU174="No",ISNUMBER(OFFSET('Sanitation Data'!$E$5,0,10*ROW('Sanitation Data'!E168)))),CONCATENATE("[",ROUND(100-OFFSET('Sanitation Data'!$E$5,0,10*ROW('Sanitation Data'!E168)),0),"]"),IF(AND(ISNUMBER(OFFSET('Sanitation Data'!$E$5,0,10*ROW('Sanitation Data'!E168))),CU174="",ISNUMBER(OFFSET('Sanitation Data'!$E$5,0,10*ROW('Sanitation Data'!E168)))),100-OFFSET('Sanitation Data'!$E$5,0,10*ROW('Sanitation Data'!E168)),NA())))</f>
        <v>#N/A</v>
      </c>
      <c r="AG174" s="134" t="e">
        <f ca="1">+IF(AND(ISNUMBER(OFFSET('Sanitation Data'!$E$7,0,10*ROW('Sanitation Data'!E168))),CV174="Yes"),OFFSET('Sanitation Data'!$E$7,0,10*ROW('Sanitation Data'!E168)),IF(AND(ISNUMBER(OFFSET('Sanitation Data'!$E$7,0,10*ROW('Sanitation Data'!E168))),CV174="No",ISNUMBER(OFFSET('Sanitation Data'!$E$7,0,10*ROW('Sanitation Data'!E168)))),CONCATENATE("[",ROUND(OFFSET('Sanitation Data'!$E$7,0,10*ROW('Sanitation Data'!E168)),0),"]"),IF(AND(ISNUMBER(OFFSET('Sanitation Data'!$E$7,0,10*ROW('Sanitation Data'!E168))),CV174="",ISNUMBER(OFFSET('Sanitation Data'!$E$7,0,10*ROW('Sanitation Data'!E168)))),OFFSET('Sanitation Data'!$E$7,0,10*ROW('Sanitation Data'!E168)),NA())))</f>
        <v>#N/A</v>
      </c>
      <c r="AH174" s="134" t="e">
        <f ca="1">+IF(AND(ISNUMBER(OFFSET('Sanitation Data'!$E$11,0,10*ROW('Sanitation Data'!E168))),CW174="Yes"),OFFSET('Sanitation Data'!$E$11,0,10*ROW('Sanitation Data'!E168)),IF(AND(ISNUMBER(OFFSET('Sanitation Data'!$E$11,0,10*ROW('Sanitation Data'!E168))),CW174="No",ISNUMBER(OFFSET('Sanitation Data'!$E$11,0,10*ROW('Sanitation Data'!E168)))),CONCATENATE("[",ROUND(OFFSET('Sanitation Data'!$E$11,0,10*ROW('Sanitation Data'!E168)),0),"]"),IF(AND(ISNUMBER(OFFSET('Sanitation Data'!$E$11,0,10*ROW('Sanitation Data'!E168))),CW174="",ISNUMBER(OFFSET('Sanitation Data'!$E$11,0,10*ROW('Sanitation Data'!E168)))),OFFSET('Sanitation Data'!$E$11,0,10*ROW('Sanitation Data'!E168)),NA())))</f>
        <v>#N/A</v>
      </c>
      <c r="AI174" s="134" t="e">
        <f ca="1">+IF(AND(ISNUMBER(OFFSET('Sanitation Data'!$E$12,0,10*ROW('Sanitation Data'!E168))),CX174="Yes"),OFFSET('Sanitation Data'!$E$12,0,10*ROW('Sanitation Data'!E168)),IF(AND(ISNUMBER(OFFSET('Sanitation Data'!$E$12,0,10*ROW('Sanitation Data'!E168))),CX174="No",ISNUMBER(OFFSET('Sanitation Data'!$E$12,0,10*ROW('Sanitation Data'!E168)))),CONCATENATE("[",ROUND(OFFSET('Sanitation Data'!$E$12,0,10*ROW('Sanitation Data'!E168)),0),"]"),IF(AND(ISNUMBER(OFFSET('Sanitation Data'!$E$12,0,10*ROW('Sanitation Data'!E168))),CX174="",ISNUMBER(OFFSET('Sanitation Data'!$E$12,0,10*ROW('Sanitation Data'!E168)))),OFFSET('Sanitation Data'!$E$12,0,10*ROW('Sanitation Data'!E168)),NA())))</f>
        <v>#N/A</v>
      </c>
      <c r="AJ174" s="134" t="e">
        <f ca="1">+IF(AND(ISNUMBER(OFFSET('Sanitation Data'!$E$13,0,10*ROW('Sanitation Data'!E168))),CY174="Yes"),OFFSET('Sanitation Data'!$E$13,0,10*ROW('Sanitation Data'!E168)),IF(AND(ISNUMBER(OFFSET('Sanitation Data'!$E$13,0,10*ROW('Sanitation Data'!E168))),CY174="No",ISNUMBER(OFFSET('Sanitation Data'!$E$13,0,10*ROW('Sanitation Data'!E168)))),CONCATENATE("[",ROUND(OFFSET('Sanitation Data'!$E$13,0,10*ROW('Sanitation Data'!E168)),0),"]"),IF(AND(ISNUMBER(OFFSET('Sanitation Data'!$E$13,0,10*ROW('Sanitation Data'!E168))),CY174="",ISNUMBER(OFFSET('Sanitation Data'!$E$13,0,10*ROW('Sanitation Data'!E168)))),OFFSET('Sanitation Data'!$E$13,0,10*ROW('Sanitation Data'!E168)),NA())))</f>
        <v>#N/A</v>
      </c>
      <c r="AK174" s="134" t="e">
        <f ca="1">+IF(AND(ISNUMBER(OFFSET('Sanitation Data'!$F$5,0,10*ROW('Sanitation Data'!F168))),CZ174="Yes"),100-OFFSET('Sanitation Data'!$F$5,0,10*ROW('Sanitation Data'!F168)),IF(AND(ISNUMBER(OFFSET('Sanitation Data'!$F$5,0,10*ROW('Sanitation Data'!F168))),CZ174="No",ISNUMBER(OFFSET('Sanitation Data'!$F$5,0,10*ROW('Sanitation Data'!F168)))),CONCATENATE("[",ROUND(100-OFFSET('Sanitation Data'!$F$5,0,10*ROW('Sanitation Data'!F168)),0),"]"),IF(AND(ISNUMBER(OFFSET('Sanitation Data'!$F$5,0,10*ROW('Sanitation Data'!F168))),CZ174="",ISNUMBER(OFFSET('Sanitation Data'!$F$5,0,10*ROW('Sanitation Data'!F168)))),100-OFFSET('Sanitation Data'!$F$5,0,10*ROW('Sanitation Data'!F168)),NA())))</f>
        <v>#N/A</v>
      </c>
      <c r="AL174" s="134" t="e">
        <f ca="1">+IF(AND(ISNUMBER(OFFSET('Sanitation Data'!$F$7,0,10*ROW('Sanitation Data'!F168))),DA174="Yes"),OFFSET('Sanitation Data'!$F$7,0,10*ROW('Sanitation Data'!F168)),IF(AND(ISNUMBER(OFFSET('Sanitation Data'!$F$7,0,10*ROW('Sanitation Data'!F168))),DA174="No",ISNUMBER(OFFSET('Sanitation Data'!$F$7,0,10*ROW('Sanitation Data'!F168)))),CONCATENATE("[",ROUND(OFFSET('Sanitation Data'!$F$7,0,10*ROW('Sanitation Data'!F168)),0),"]"),IF(AND(ISNUMBER(OFFSET('Sanitation Data'!$F$7,0,10*ROW('Sanitation Data'!F168))),DA174="",ISNUMBER(OFFSET('Sanitation Data'!$F$7,0,10*ROW('Sanitation Data'!F168)))),OFFSET('Sanitation Data'!$F$7,0,10*ROW('Sanitation Data'!F168)),NA())))</f>
        <v>#N/A</v>
      </c>
      <c r="AM174" s="134" t="e">
        <f ca="1">+IF(AND(ISNUMBER(OFFSET('Sanitation Data'!$F$11,0,10*ROW('Sanitation Data'!F168))),DB174="Yes"),OFFSET('Sanitation Data'!$F$11,0,10*ROW('Sanitation Data'!F168)),IF(AND(ISNUMBER(OFFSET('Sanitation Data'!$F$11,0,10*ROW('Sanitation Data'!F168))),DB174="No",ISNUMBER(OFFSET('Sanitation Data'!$F$11,0,10*ROW('Sanitation Data'!F168)))),CONCATENATE("[",ROUND(OFFSET('Sanitation Data'!$F$11,0,10*ROW('Sanitation Data'!F168)),0),"]"),IF(AND(ISNUMBER(OFFSET('Sanitation Data'!$F$11,0,10*ROW('Sanitation Data'!F168))),DB174="",ISNUMBER(OFFSET('Sanitation Data'!$F$11,0,10*ROW('Sanitation Data'!F168)))),OFFSET('Sanitation Data'!$F$11,0,10*ROW('Sanitation Data'!F168)),NA())))</f>
        <v>#N/A</v>
      </c>
      <c r="AN174" s="134" t="e">
        <f ca="1">+IF(AND(ISNUMBER(OFFSET('Sanitation Data'!$F$12,0,10*ROW('Sanitation Data'!F168))),DC174="Yes"),OFFSET('Sanitation Data'!$F$12,0,10*ROW('Sanitation Data'!F168)),IF(AND(ISNUMBER(OFFSET('Sanitation Data'!$F$12,0,10*ROW('Sanitation Data'!F168))),DC174="No",ISNUMBER(OFFSET('Sanitation Data'!$F$12,0,10*ROW('Sanitation Data'!F168)))),CONCATENATE("[",ROUND(OFFSET('Sanitation Data'!$F$12,0,10*ROW('Sanitation Data'!F168)),0),"]"),IF(AND(ISNUMBER(OFFSET('Sanitation Data'!$F$12,0,10*ROW('Sanitation Data'!F168))),DC174="",ISNUMBER(OFFSET('Sanitation Data'!$F$12,0,10*ROW('Sanitation Data'!F168)))),OFFSET('Sanitation Data'!$F$12,0,10*ROW('Sanitation Data'!F168)),NA())))</f>
        <v>#N/A</v>
      </c>
      <c r="AO174" s="134" t="e">
        <f ca="1">+IF(AND(ISNUMBER(OFFSET('Sanitation Data'!$F$13,0,10*ROW('Sanitation Data'!F168))),DD174="Yes"),OFFSET('Sanitation Data'!$F$13,0,10*ROW('Sanitation Data'!F168)),IF(AND(ISNUMBER(OFFSET('Sanitation Data'!$F$13,0,10*ROW('Sanitation Data'!F168))),DD174="No",ISNUMBER(OFFSET('Sanitation Data'!$F$13,0,10*ROW('Sanitation Data'!F168)))),CONCATENATE("[",ROUND(OFFSET('Sanitation Data'!$F$13,0,10*ROW('Sanitation Data'!F168)),0),"]"),IF(AND(ISNUMBER(OFFSET('Sanitation Data'!$F$13,0,10*ROW('Sanitation Data'!F168))),DD174="",ISNUMBER(OFFSET('Sanitation Data'!$F$13,0,10*ROW('Sanitation Data'!F168)))),OFFSET('Sanitation Data'!$F$13,0,10*ROW('Sanitation Data'!F168)),NA())))</f>
        <v>#N/A</v>
      </c>
      <c r="AP174" s="134" t="e">
        <f ca="1">+IF(AND(ISNUMBER(OFFSET('Sanitation Data'!$G$5,0,10*ROW('Sanitation Data'!G168))),DE174="Yes"),100-OFFSET('Sanitation Data'!$G$5,0,10*ROW('Sanitation Data'!G168)),IF(AND(ISNUMBER(OFFSET('Sanitation Data'!$G$5,0,10*ROW('Sanitation Data'!G168))),DE174="No",ISNUMBER(OFFSET('Sanitation Data'!$G$5,0,10*ROW('Sanitation Data'!G168)))),CONCATENATE("[",ROUND(100-OFFSET('Sanitation Data'!$G$5,0,10*ROW('Sanitation Data'!G168)),0),"]"),IF(AND(ISNUMBER(OFFSET('Sanitation Data'!$G$5,0,10*ROW('Sanitation Data'!G168))),DE174="",ISNUMBER(OFFSET('Sanitation Data'!$G$5,0,10*ROW('Sanitation Data'!G168)))),100-OFFSET('Sanitation Data'!$G$5,0,10*ROW('Sanitation Data'!G168)),NA())))</f>
        <v>#N/A</v>
      </c>
      <c r="AQ174" s="134" t="e">
        <f ca="1">+IF(AND(ISNUMBER(OFFSET('Sanitation Data'!$G$7,0,10*ROW('Sanitation Data'!G168))),DF174="Yes"),OFFSET('Sanitation Data'!$G$7,0,10*ROW('Sanitation Data'!G168)),IF(AND(ISNUMBER(OFFSET('Sanitation Data'!$G$7,0,10*ROW('Sanitation Data'!G168))),DF174="No",ISNUMBER(OFFSET('Sanitation Data'!$G$7,0,10*ROW('Sanitation Data'!G168)))),CONCATENATE("[",ROUND(OFFSET('Sanitation Data'!$G$7,0,10*ROW('Sanitation Data'!G168)),0),"]"),IF(AND(ISNUMBER(OFFSET('Sanitation Data'!$G$7,0,10*ROW('Sanitation Data'!G168))),DF174="",ISNUMBER(OFFSET('Sanitation Data'!$G$7,0,10*ROW('Sanitation Data'!G168)))),OFFSET('Sanitation Data'!$G$7,0,10*ROW('Sanitation Data'!G168)),NA())))</f>
        <v>#N/A</v>
      </c>
      <c r="AR174" s="134" t="e">
        <f ca="1">+IF(AND(ISNUMBER(OFFSET('Sanitation Data'!$G$11,0,10*ROW('Sanitation Data'!G168))),DG174="Yes"),OFFSET('Sanitation Data'!$G$11,0,10*ROW('Sanitation Data'!G168)),IF(AND(ISNUMBER(OFFSET('Sanitation Data'!$G$11,0,10*ROW('Sanitation Data'!G168))),DG174="No",ISNUMBER(OFFSET('Sanitation Data'!$G$11,0,10*ROW('Sanitation Data'!G168)))),CONCATENATE("[",ROUND(OFFSET('Sanitation Data'!$G$11,0,10*ROW('Sanitation Data'!G168)),0),"]"),IF(AND(ISNUMBER(OFFSET('Sanitation Data'!$G$11,0,10*ROW('Sanitation Data'!G168))),DG174="",ISNUMBER(OFFSET('Sanitation Data'!$G$11,0,10*ROW('Sanitation Data'!G168)))),OFFSET('Sanitation Data'!$G$11,0,10*ROW('Sanitation Data'!G168)),NA())))</f>
        <v>#N/A</v>
      </c>
      <c r="AS174" s="134" t="e">
        <f ca="1">+IF(AND(ISNUMBER(OFFSET('Sanitation Data'!$G$12,0,10*ROW('Sanitation Data'!G168))),DH174="Yes"),OFFSET('Sanitation Data'!$G$12,0,10*ROW('Sanitation Data'!G168)),IF(AND(ISNUMBER(OFFSET('Sanitation Data'!$G$12,0,10*ROW('Sanitation Data'!G168))),DH174="No",ISNUMBER(OFFSET('Sanitation Data'!$G$12,0,10*ROW('Sanitation Data'!G168)))),CONCATENATE("[",ROUND(OFFSET('Sanitation Data'!$G$12,0,10*ROW('Sanitation Data'!G168)),0),"]"),IF(AND(ISNUMBER(OFFSET('Sanitation Data'!$G$12,0,10*ROW('Sanitation Data'!G168))),DH174="",ISNUMBER(OFFSET('Sanitation Data'!$G$12,0,10*ROW('Sanitation Data'!G168)))),OFFSET('Sanitation Data'!$G$12,0,10*ROW('Sanitation Data'!G168)),NA())))</f>
        <v>#N/A</v>
      </c>
      <c r="AT174" s="134" t="e">
        <f ca="1">+IF(AND(ISNUMBER(OFFSET('Sanitation Data'!$G$13,0,10*ROW('Sanitation Data'!G168))),DI174="Yes"),OFFSET('Sanitation Data'!$G$13,0,10*ROW('Sanitation Data'!G168)),IF(AND(ISNUMBER(OFFSET('Sanitation Data'!$G$13,0,10*ROW('Sanitation Data'!G168))),DI174="No",ISNUMBER(OFFSET('Sanitation Data'!$G$13,0,10*ROW('Sanitation Data'!G168)))),CONCATENATE("[",ROUND(OFFSET('Sanitation Data'!$G$13,0,10*ROW('Sanitation Data'!G168)),0),"]"),IF(AND(ISNUMBER(OFFSET('Sanitation Data'!$G$13,0,10*ROW('Sanitation Data'!G168))),DI174="",ISNUMBER(OFFSET('Sanitation Data'!$G$13,0,10*ROW('Sanitation Data'!G168)))),OFFSET('Sanitation Data'!$G$13,0,10*ROW('Sanitation Data'!G168)),NA())))</f>
        <v>#N/A</v>
      </c>
      <c r="AU174" s="134" t="e">
        <f ca="1">+IF(AND(ISNUMBER(OFFSET('Sanitation Data'!$H$5,0,10*ROW('Sanitation Data'!H168))),DJ174="Yes"),100-OFFSET('Sanitation Data'!$H$5,0,10*ROW('Sanitation Data'!H168)),IF(AND(ISNUMBER(OFFSET('Sanitation Data'!$H$5,0,10*ROW('Sanitation Data'!H168))),DJ174="No",ISNUMBER(OFFSET('Sanitation Data'!$H$5,0,10*ROW('Sanitation Data'!H168)))),CONCATENATE("[",ROUND(100-OFFSET('Sanitation Data'!$H$5,0,10*ROW('Sanitation Data'!H168)),0),"]"),IF(AND(ISNUMBER(OFFSET('Sanitation Data'!$H$5,0,10*ROW('Sanitation Data'!H168))),DJ174="",ISNUMBER(OFFSET('Sanitation Data'!$H$5,0,10*ROW('Sanitation Data'!H168)))),100-OFFSET('Sanitation Data'!$H$5,0,10*ROW('Sanitation Data'!H168)),NA())))</f>
        <v>#N/A</v>
      </c>
      <c r="AV174" s="134" t="e">
        <f ca="1">+IF(AND(ISNUMBER(OFFSET('Sanitation Data'!$H$7,0,10*ROW('Sanitation Data'!H168))),DK174="Yes"),OFFSET('Sanitation Data'!$H$7,0,10*ROW('Sanitation Data'!H168)),IF(AND(ISNUMBER(OFFSET('Sanitation Data'!$H$7,0,10*ROW('Sanitation Data'!H168))),DK174="No",ISNUMBER(OFFSET('Sanitation Data'!$H$7,0,10*ROW('Sanitation Data'!H168)))),CONCATENATE("[",ROUND(OFFSET('Sanitation Data'!$H$7,0,10*ROW('Sanitation Data'!H168)),0),"]"),IF(AND(ISNUMBER(OFFSET('Sanitation Data'!$H$7,0,10*ROW('Sanitation Data'!H168))),DK174="",ISNUMBER(OFFSET('Sanitation Data'!$H$7,0,10*ROW('Sanitation Data'!H168)))),OFFSET('Sanitation Data'!$H$7,0,10*ROW('Sanitation Data'!H168)),NA())))</f>
        <v>#N/A</v>
      </c>
      <c r="AW174" s="134" t="e">
        <f ca="1">+IF(AND(ISNUMBER(OFFSET('Sanitation Data'!$H$11,0,10*ROW('Sanitation Data'!H168))),DL174="Yes"),OFFSET('Sanitation Data'!$H$11,0,10*ROW('Sanitation Data'!H168)),IF(AND(ISNUMBER(OFFSET('Sanitation Data'!$H$11,0,10*ROW('Sanitation Data'!H168))),DL174="No",ISNUMBER(OFFSET('Sanitation Data'!$H$11,0,10*ROW('Sanitation Data'!H168)))),CONCATENATE("[",ROUND(OFFSET('Sanitation Data'!$H$11,0,10*ROW('Sanitation Data'!H168)),0),"]"),IF(AND(ISNUMBER(OFFSET('Sanitation Data'!$H$11,0,10*ROW('Sanitation Data'!H168))),DL174="",ISNUMBER(OFFSET('Sanitation Data'!$H$11,0,10*ROW('Sanitation Data'!H168)))),OFFSET('Sanitation Data'!$H$11,0,10*ROW('Sanitation Data'!H168)),NA())))</f>
        <v>#N/A</v>
      </c>
      <c r="AX174" s="134" t="e">
        <f ca="1">+IF(AND(ISNUMBER(OFFSET('Sanitation Data'!$H$12,0,10*ROW('Sanitation Data'!H168))),DM174="Yes"),OFFSET('Sanitation Data'!$H$12,0,10*ROW('Sanitation Data'!H168)),IF(AND(ISNUMBER(OFFSET('Sanitation Data'!$H$12,0,10*ROW('Sanitation Data'!H168))),DM174="No",ISNUMBER(OFFSET('Sanitation Data'!$H$12,0,10*ROW('Sanitation Data'!H168)))),CONCATENATE("[",ROUND(OFFSET('Sanitation Data'!$H$12,0,10*ROW('Sanitation Data'!H168)),0),"]"),IF(AND(ISNUMBER(OFFSET('Sanitation Data'!$H$12,0,10*ROW('Sanitation Data'!H168))),DM174="",ISNUMBER(OFFSET('Sanitation Data'!$H$12,0,10*ROW('Sanitation Data'!H168)))),OFFSET('Sanitation Data'!$H$12,0,10*ROW('Sanitation Data'!H168)),NA())))</f>
        <v>#N/A</v>
      </c>
      <c r="AY174" s="134" t="e">
        <f ca="1">+IF(AND(ISNUMBER(OFFSET('Sanitation Data'!$H$13,0,10*ROW('Sanitation Data'!H168))),DN174="Yes"),OFFSET('Sanitation Data'!$H$13,0,10*ROW('Sanitation Data'!H168)),IF(AND(ISNUMBER(OFFSET('Sanitation Data'!$H$13,0,10*ROW('Sanitation Data'!H168))),DN174="No",ISNUMBER(OFFSET('Sanitation Data'!$H$13,0,10*ROW('Sanitation Data'!H168)))),CONCATENATE("[",ROUND(OFFSET('Sanitation Data'!$H$13,0,10*ROW('Sanitation Data'!H168)),0),"]"),IF(AND(ISNUMBER(OFFSET('Sanitation Data'!$H$13,0,10*ROW('Sanitation Data'!H168))),DN174="",ISNUMBER(OFFSET('Sanitation Data'!$H$13,0,10*ROW('Sanitation Data'!H168)))),OFFSET('Sanitation Data'!$H$13,0,10*ROW('Sanitation Data'!H168)),NA())))</f>
        <v>#N/A</v>
      </c>
      <c r="AZ174" s="135" t="e">
        <f ca="1">+IF(AND(ISNUMBER(OFFSET('Hygiene Data'!$C$6,0,10*ROW('Hygiene Data'!C168))),DO174="Yes"),OFFSET('Hygiene Data'!$C$6,0,10*ROW('Hygiene Data'!C168)),IF(AND(ISNUMBER(OFFSET('Hygiene Data'!$C$6,0,10*ROW('Hygiene Data'!C168))),DO174="No",ISNUMBER(OFFSET('Hygiene Data'!$C$6,0,10*ROW('Hygiene Data'!C168)))),CONCATENATE("[",ROUND(OFFSET('Hygiene Data'!$C$6,0,10*ROW('Hygiene Data'!C168)),0),"]"),IF(AND(ISNUMBER(OFFSET('Hygiene Data'!$C$6,0,10*ROW('Hygiene Data'!C168))),DO174="",ISNUMBER(OFFSET('Hygiene Data'!$C$6,0,10*ROW('Hygiene Data'!C168)))),OFFSET('Hygiene Data'!$C$6,0,10*ROW('Hygiene Data'!C168)),NA())))</f>
        <v>#N/A</v>
      </c>
      <c r="BA174" s="135" t="e">
        <f ca="1">+IF(AND(ISNUMBER(OFFSET('Hygiene Data'!$C$8,0,10*ROW('Hygiene Data'!C168))),DP174="Yes"),OFFSET('Hygiene Data'!$C$8,0,10*ROW('Hygiene Data'!C168)),IF(AND(ISNUMBER(OFFSET('Hygiene Data'!$C$8,0,10*ROW('Hygiene Data'!C168))),DP174="No",ISNUMBER(OFFSET('Hygiene Data'!$C$8,0,10*ROW('Hygiene Data'!C168)))),CONCATENATE("[",ROUND(OFFSET('Hygiene Data'!$C$8,0,10*ROW('Hygiene Data'!C168)),0),"]"),IF(AND(ISNUMBER(OFFSET('Hygiene Data'!$C$8,0,10*ROW('Hygiene Data'!C168))),DP174="",ISNUMBER(OFFSET('Hygiene Data'!$C$8,0,10*ROW('Hygiene Data'!C168)))),OFFSET('Hygiene Data'!$C$8,0,10*ROW('Hygiene Data'!C168)),NA())))</f>
        <v>#N/A</v>
      </c>
      <c r="BB174" s="135" t="e">
        <f ca="1">+IF(AND(ISNUMBER(OFFSET('Hygiene Data'!$C$10,0,10*ROW('Hygiene Data'!C168))),DQ174="Yes"),OFFSET('Hygiene Data'!$C$10,0,10*ROW('Hygiene Data'!C168)),IF(AND(ISNUMBER(OFFSET('Hygiene Data'!$C$10,0,10*ROW('Hygiene Data'!C168))),DQ174="No",ISNUMBER(OFFSET('Hygiene Data'!$C$10,0,10*ROW('Hygiene Data'!C168)))),CONCATENATE("[",ROUND(OFFSET('Hygiene Data'!$C$10,0,10*ROW('Hygiene Data'!C168)),0),"]"),IF(AND(ISNUMBER(OFFSET('Hygiene Data'!$C$10,0,10*ROW('Hygiene Data'!C168))),DQ174="",ISNUMBER(OFFSET('Hygiene Data'!$C$10,0,10*ROW('Hygiene Data'!C168)))),OFFSET('Hygiene Data'!$C$10,0,10*ROW('Hygiene Data'!C168)),NA())))</f>
        <v>#N/A</v>
      </c>
      <c r="BC174" s="135" t="e">
        <f ca="1">+IF(AND(ISNUMBER(OFFSET('Hygiene Data'!$D$6,0,10*ROW('Hygiene Data'!D168))),DR174="Yes"),OFFSET('Hygiene Data'!$D$6,0,10*ROW('Hygiene Data'!D168)),IF(AND(ISNUMBER(OFFSET('Hygiene Data'!$D$6,0,10*ROW('Hygiene Data'!D168))),DR174="No",ISNUMBER(OFFSET('Hygiene Data'!$D$6,0,10*ROW('Hygiene Data'!D168)))),CONCATENATE("[",ROUND(OFFSET('Hygiene Data'!$D$6,0,10*ROW('Hygiene Data'!D168)),0),"]"),IF(AND(ISNUMBER(OFFSET('Hygiene Data'!$D$6,0,10*ROW('Hygiene Data'!D168))),DR174="",ISNUMBER(OFFSET('Hygiene Data'!$D$6,0,10*ROW('Hygiene Data'!D168)))),OFFSET('Hygiene Data'!$D$6,0,10*ROW('Hygiene Data'!D168)),NA())))</f>
        <v>#N/A</v>
      </c>
      <c r="BD174" s="135" t="e">
        <f ca="1">+IF(AND(ISNUMBER(OFFSET('Hygiene Data'!$D$8,0,10*ROW('Hygiene Data'!D168))),DS174="Yes"),OFFSET('Hygiene Data'!$D$8,0,10*ROW('Hygiene Data'!D168)),IF(AND(ISNUMBER(OFFSET('Hygiene Data'!$D$8,0,10*ROW('Hygiene Data'!D168))),DS174="No",ISNUMBER(OFFSET('Hygiene Data'!$D$8,0,10*ROW('Hygiene Data'!D168)))),CONCATENATE("[",ROUND(OFFSET('Hygiene Data'!$D$8,0,10*ROW('Hygiene Data'!D168)),0),"]"),IF(AND(ISNUMBER(OFFSET('Hygiene Data'!$D$8,0,10*ROW('Hygiene Data'!D168))),DS174="",ISNUMBER(OFFSET('Hygiene Data'!$D$8,0,10*ROW('Hygiene Data'!D168)))),OFFSET('Hygiene Data'!$D$8,0,10*ROW('Hygiene Data'!D168)),NA())))</f>
        <v>#N/A</v>
      </c>
      <c r="BE174" s="135" t="e">
        <f ca="1">+IF(AND(ISNUMBER(OFFSET('Hygiene Data'!$D$10,0,10*ROW('Hygiene Data'!D168))),DT174="Yes"),OFFSET('Hygiene Data'!$D$10,0,10*ROW('Hygiene Data'!D168)),IF(AND(ISNUMBER(OFFSET('Hygiene Data'!$D$10,0,10*ROW('Hygiene Data'!D168))),DT174="No",ISNUMBER(OFFSET('Hygiene Data'!$D$10,0,10*ROW('Hygiene Data'!D168)))),CONCATENATE("[",ROUND(OFFSET('Hygiene Data'!$D$10,0,10*ROW('Hygiene Data'!D168)),0),"]"),IF(AND(ISNUMBER(OFFSET('Hygiene Data'!$D$10,0,10*ROW('Hygiene Data'!D168))),DT174="",ISNUMBER(OFFSET('Hygiene Data'!$D$10,0,10*ROW('Hygiene Data'!D168)))),OFFSET('Hygiene Data'!$D$10,0,10*ROW('Hygiene Data'!D168)),NA())))</f>
        <v>#N/A</v>
      </c>
      <c r="BF174" s="135" t="e">
        <f ca="1">+IF(AND(ISNUMBER(OFFSET('Hygiene Data'!$E$6,0,10*ROW('Hygiene Data'!E168))),DU174="Yes"),OFFSET('Hygiene Data'!$E$6,0,10*ROW('Hygiene Data'!E168)),IF(AND(ISNUMBER(OFFSET('Hygiene Data'!$E$6,0,10*ROW('Hygiene Data'!E168))),DU174="No",ISNUMBER(OFFSET('Hygiene Data'!$E$6,0,10*ROW('Hygiene Data'!E168)))),CONCATENATE("[",ROUND(OFFSET('Hygiene Data'!$E$6,0,10*ROW('Hygiene Data'!E168)),0),"]"),IF(AND(ISNUMBER(OFFSET('Hygiene Data'!$E$6,0,10*ROW('Hygiene Data'!E168))),DU174="",ISNUMBER(OFFSET('Hygiene Data'!$E$6,0,10*ROW('Hygiene Data'!E168)))),OFFSET('Hygiene Data'!$E$6,0,10*ROW('Hygiene Data'!E168)),NA())))</f>
        <v>#N/A</v>
      </c>
      <c r="BG174" s="135" t="e">
        <f ca="1">+IF(AND(ISNUMBER(OFFSET('Hygiene Data'!$E$8,0,10*ROW('Hygiene Data'!E168))),DV174="Yes"),OFFSET('Hygiene Data'!$E$8,0,10*ROW('Hygiene Data'!E168)),IF(AND(ISNUMBER(OFFSET('Hygiene Data'!$E$8,0,10*ROW('Hygiene Data'!E168))),DV174="No",ISNUMBER(OFFSET('Hygiene Data'!$E$8,0,10*ROW('Hygiene Data'!E168)))),CONCATENATE("[",ROUND(OFFSET('Hygiene Data'!$E$8,0,10*ROW('Hygiene Data'!E168)),0),"]"),IF(AND(ISNUMBER(OFFSET('Hygiene Data'!$E$8,0,10*ROW('Hygiene Data'!E168))),DV174="",ISNUMBER(OFFSET('Hygiene Data'!$E$8,0,10*ROW('Hygiene Data'!E168)))),OFFSET('Hygiene Data'!$E$8,0,10*ROW('Hygiene Data'!E168)),NA())))</f>
        <v>#N/A</v>
      </c>
      <c r="BH174" s="135" t="e">
        <f ca="1">+IF(AND(ISNUMBER(OFFSET('Hygiene Data'!$E$10,0,10*ROW('Hygiene Data'!E168))),DW174="Yes"),OFFSET('Hygiene Data'!$E$10,0,10*ROW('Hygiene Data'!E168)),IF(AND(ISNUMBER(OFFSET('Hygiene Data'!$E$10,0,10*ROW('Hygiene Data'!E168))),DW174="No",ISNUMBER(OFFSET('Hygiene Data'!$E$10,0,10*ROW('Hygiene Data'!E168)))),CONCATENATE("[",ROUND(OFFSET('Hygiene Data'!$E$10,0,10*ROW('Hygiene Data'!E168)),0),"]"),IF(AND(ISNUMBER(OFFSET('Hygiene Data'!$E$10,0,10*ROW('Hygiene Data'!E168))),DW174="",ISNUMBER(OFFSET('Hygiene Data'!$E$10,0,10*ROW('Hygiene Data'!E168)))),OFFSET('Hygiene Data'!$E$10,0,10*ROW('Hygiene Data'!E168)),NA())))</f>
        <v>#N/A</v>
      </c>
      <c r="BI174" s="135" t="e">
        <f ca="1">+IF(AND(ISNUMBER(OFFSET('Hygiene Data'!$F$6,0,10*ROW('Hygiene Data'!F168))),DX174="Yes"),OFFSET('Hygiene Data'!$F$6,0,10*ROW('Hygiene Data'!F168)),IF(AND(ISNUMBER(OFFSET('Hygiene Data'!$F$6,0,10*ROW('Hygiene Data'!F168))),DX174="No",ISNUMBER(OFFSET('Hygiene Data'!$F$6,0,10*ROW('Hygiene Data'!F168)))),CONCATENATE("[",ROUND(OFFSET('Hygiene Data'!$F$6,0,10*ROW('Hygiene Data'!F168)),0),"]"),IF(AND(ISNUMBER(OFFSET('Hygiene Data'!$F$6,0,10*ROW('Hygiene Data'!F168))),DX174="",ISNUMBER(OFFSET('Hygiene Data'!$F$6,0,10*ROW('Hygiene Data'!F168)))),OFFSET('Hygiene Data'!$F$6,0,10*ROW('Hygiene Data'!F168)),NA())))</f>
        <v>#N/A</v>
      </c>
      <c r="BJ174" s="135" t="e">
        <f ca="1">+IF(AND(ISNUMBER(OFFSET('Hygiene Data'!$F$8,0,10*ROW('Hygiene Data'!F168))),DY174="Yes"),OFFSET('Hygiene Data'!$F$8,0,10*ROW('Hygiene Data'!F168)),IF(AND(ISNUMBER(OFFSET('Hygiene Data'!$F$8,0,10*ROW('Hygiene Data'!F168))),DY174="No",ISNUMBER(OFFSET('Hygiene Data'!$F$8,0,10*ROW('Hygiene Data'!F168)))),CONCATENATE("[",ROUND(OFFSET('Hygiene Data'!$F$8,0,10*ROW('Hygiene Data'!F168)),0),"]"),IF(AND(ISNUMBER(OFFSET('Hygiene Data'!$F$8,0,10*ROW('Hygiene Data'!F168))),DY174="",ISNUMBER(OFFSET('Hygiene Data'!$F$8,0,10*ROW('Hygiene Data'!F168)))),OFFSET('Hygiene Data'!$F$8,0,10*ROW('Hygiene Data'!F168)),NA())))</f>
        <v>#N/A</v>
      </c>
      <c r="BK174" s="135" t="e">
        <f ca="1">+IF(AND(ISNUMBER(OFFSET('Hygiene Data'!$F$10,0,10*ROW('Hygiene Data'!F168))),DZ174="Yes"),OFFSET('Hygiene Data'!$F$10,0,10*ROW('Hygiene Data'!F168)),IF(AND(ISNUMBER(OFFSET('Hygiene Data'!$F$10,0,10*ROW('Hygiene Data'!F168))),DZ174="No",ISNUMBER(OFFSET('Hygiene Data'!$F$10,0,10*ROW('Hygiene Data'!F168)))),CONCATENATE("[",ROUND(OFFSET('Hygiene Data'!$F$10,0,10*ROW('Hygiene Data'!F168)),0),"]"),IF(AND(ISNUMBER(OFFSET('Hygiene Data'!$F$10,0,10*ROW('Hygiene Data'!F168))),DZ174="",ISNUMBER(OFFSET('Hygiene Data'!$F$10,0,10*ROW('Hygiene Data'!F168)))),OFFSET('Hygiene Data'!$F$10,0,10*ROW('Hygiene Data'!F168)),NA())))</f>
        <v>#N/A</v>
      </c>
      <c r="BL174" s="135" t="e">
        <f ca="1">+IF(AND(ISNUMBER(OFFSET('Hygiene Data'!$G$6,0,10*ROW('Hygiene Data'!G168))),EA174="Yes"),OFFSET('Hygiene Data'!$G$6,0,10*ROW('Hygiene Data'!G168)),IF(AND(ISNUMBER(OFFSET('Hygiene Data'!$G$6,0,10*ROW('Hygiene Data'!G168))),EA174="No",ISNUMBER(OFFSET('Hygiene Data'!$G$6,0,10*ROW('Hygiene Data'!G168)))),CONCATENATE("[",ROUND(OFFSET('Hygiene Data'!$G$6,0,10*ROW('Hygiene Data'!G168)),0),"]"),IF(AND(ISNUMBER(OFFSET('Hygiene Data'!$G$6,0,10*ROW('Hygiene Data'!G168))),EA174="",ISNUMBER(OFFSET('Hygiene Data'!$G$6,0,10*ROW('Hygiene Data'!G168)))),OFFSET('Hygiene Data'!$G$6,0,10*ROW('Hygiene Data'!G168)),NA())))</f>
        <v>#N/A</v>
      </c>
      <c r="BM174" s="135" t="e">
        <f ca="1">+IF(AND(ISNUMBER(OFFSET('Hygiene Data'!$G$8,0,10*ROW('Hygiene Data'!G168))),EB174="Yes"),OFFSET('Hygiene Data'!$G$8,0,10*ROW('Hygiene Data'!G168)),IF(AND(ISNUMBER(OFFSET('Hygiene Data'!$G$8,0,10*ROW('Hygiene Data'!G168))),EB174="No",ISNUMBER(OFFSET('Hygiene Data'!$G$8,0,10*ROW('Hygiene Data'!G168)))),CONCATENATE("[",ROUND(OFFSET('Hygiene Data'!$G$8,0,10*ROW('Hygiene Data'!G168)),0),"]"),IF(AND(ISNUMBER(OFFSET('Hygiene Data'!$G$8,0,10*ROW('Hygiene Data'!G168))),EB174="",ISNUMBER(OFFSET('Hygiene Data'!$G$8,0,10*ROW('Hygiene Data'!G168)))),OFFSET('Hygiene Data'!$G$8,0,10*ROW('Hygiene Data'!G168)),NA())))</f>
        <v>#N/A</v>
      </c>
      <c r="BN174" s="135" t="e">
        <f ca="1">+IF(AND(ISNUMBER(OFFSET('Hygiene Data'!$G$10,0,10*ROW('Hygiene Data'!G168))),EC174="Yes"),OFFSET('Hygiene Data'!$G$10,0,10*ROW('Hygiene Data'!G168)),IF(AND(ISNUMBER(OFFSET('Hygiene Data'!$G$10,0,10*ROW('Hygiene Data'!G168))),EC174="No",ISNUMBER(OFFSET('Hygiene Data'!$G$10,0,10*ROW('Hygiene Data'!G168)))),CONCATENATE("[",ROUND(OFFSET('Hygiene Data'!$G$10,0,10*ROW('Hygiene Data'!G168)),0),"]"),IF(AND(ISNUMBER(OFFSET('Hygiene Data'!$G$10,0,10*ROW('Hygiene Data'!G168))),EC174="",ISNUMBER(OFFSET('Hygiene Data'!$G$10,0,10*ROW('Hygiene Data'!G168)))),OFFSET('Hygiene Data'!$G$10,0,10*ROW('Hygiene Data'!G168)),NA())))</f>
        <v>#N/A</v>
      </c>
      <c r="BO174" s="135" t="e">
        <f ca="1">+IF(AND(ISNUMBER(OFFSET('Hygiene Data'!$H$6,0,10*ROW('Hygiene Data'!H168))),ED174="Yes"),OFFSET('Hygiene Data'!$H$6,0,10*ROW('Hygiene Data'!H168)),IF(AND(ISNUMBER(OFFSET('Hygiene Data'!$H$6,0,10*ROW('Hygiene Data'!H168))),ED174="No",ISNUMBER(OFFSET('Hygiene Data'!$H$6,0,10*ROW('Hygiene Data'!H168)))),CONCATENATE("[",ROUND(OFFSET('Hygiene Data'!$H$6,0,10*ROW('Hygiene Data'!H168)),0),"]"),IF(AND(ISNUMBER(OFFSET('Hygiene Data'!$H$6,0,10*ROW('Hygiene Data'!H168))),ED174="",ISNUMBER(OFFSET('Hygiene Data'!$H$6,0,10*ROW('Hygiene Data'!H168)))),OFFSET('Hygiene Data'!$H$6,0,10*ROW('Hygiene Data'!H168)),NA())))</f>
        <v>#N/A</v>
      </c>
      <c r="BP174" s="135" t="e">
        <f ca="1">+IF(AND(ISNUMBER(OFFSET('Hygiene Data'!$H$8,0,10*ROW('Hygiene Data'!H168))),EE174="Yes"),OFFSET('Hygiene Data'!$H$8,0,10*ROW('Hygiene Data'!H168)),IF(AND(ISNUMBER(OFFSET('Hygiene Data'!$H$8,0,10*ROW('Hygiene Data'!H168))),EE174="No",ISNUMBER(OFFSET('Hygiene Data'!$H$8,0,10*ROW('Hygiene Data'!H168)))),CONCATENATE("[",ROUND(OFFSET('Hygiene Data'!$H$8,0,10*ROW('Hygiene Data'!H168)),0),"]"),IF(AND(ISNUMBER(OFFSET('Hygiene Data'!$H$8,0,10*ROW('Hygiene Data'!H168))),EE174="",ISNUMBER(OFFSET('Hygiene Data'!$H$8,0,10*ROW('Hygiene Data'!H168)))),OFFSET('Hygiene Data'!$H$8,0,10*ROW('Hygiene Data'!H168)),NA())))</f>
        <v>#N/A</v>
      </c>
      <c r="BQ174" s="135" t="e">
        <f ca="1">+IF(AND(ISNUMBER(OFFSET('Hygiene Data'!$H$10,0,10*ROW('Hygiene Data'!H168))),EF174="Yes"),OFFSET('Hygiene Data'!$H$10,0,10*ROW('Hygiene Data'!H168)),IF(AND(ISNUMBER(OFFSET('Hygiene Data'!$H$10,0,10*ROW('Hygiene Data'!H168))),EF174="No",ISNUMBER(OFFSET('Hygiene Data'!$H$10,0,10*ROW('Hygiene Data'!H168)))),CONCATENATE("[",ROUND(OFFSET('Hygiene Data'!$H$10,0,10*ROW('Hygiene Data'!H168)),0),"]"),IF(AND(ISNUMBER(OFFSET('Hygiene Data'!$H$10,0,10*ROW('Hygiene Data'!H168))),EF174="",ISNUMBER(OFFSET('Hygiene Data'!$H$10,0,10*ROW('Hygiene Data'!H168)))),OFFSET('Hygiene Data'!$H$10,0,10*ROW('Hygiene Data'!H168)),NA())))</f>
        <v>#N/A</v>
      </c>
      <c r="BS174" s="34" t="str">
        <f ca="1">+IF(OFFSET('Water Data'!$C$28,0,10*ROW('Water Data'!C168))="","",OFFSET('Water Data'!$C$28,0,10*ROW('Water Data'!C168)))</f>
        <v/>
      </c>
      <c r="BT174" s="34" t="str">
        <f ca="1">+IF(OFFSET('Water Data'!$C$29,0,10*ROW('Water Data'!C168))="","",OFFSET('Water Data'!$C$29,0,10*ROW('Water Data'!C168)))</f>
        <v/>
      </c>
      <c r="BU174" s="34" t="str">
        <f ca="1">+IF(OFFSET('Water Data'!$C$30,0,10*ROW('Water Data'!C168))="","",OFFSET('Water Data'!$C$30,0,10*ROW('Water Data'!C168)))</f>
        <v/>
      </c>
      <c r="BV174" s="34" t="str">
        <f ca="1">+IF(OFFSET('Water Data'!$D$28,0,10*ROW('Water Data'!D168))="","",OFFSET('Water Data'!$D$28,0,10*ROW('Water Data'!D168)))</f>
        <v/>
      </c>
      <c r="BW174" s="34" t="str">
        <f ca="1">+IF(OFFSET('Water Data'!$D$29,0,10*ROW('Water Data'!D168))="","",OFFSET('Water Data'!$D$29,0,10*ROW('Water Data'!D168)))</f>
        <v/>
      </c>
      <c r="BX174" s="34" t="str">
        <f ca="1">+IF(OFFSET('Water Data'!$D$30,0,10*ROW('Water Data'!D168))="","",OFFSET('Water Data'!$D$30,0,10*ROW('Water Data'!D168)))</f>
        <v/>
      </c>
      <c r="BY174" s="34" t="str">
        <f ca="1">+IF(OFFSET('Water Data'!$E$28,0,10*ROW('Water Data'!E168))="","",OFFSET('Water Data'!$E$28,0,10*ROW('Water Data'!E168)))</f>
        <v/>
      </c>
      <c r="BZ174" s="34" t="str">
        <f ca="1">+IF(OFFSET('Water Data'!$E$29,0,10*ROW('Water Data'!E168))="","",OFFSET('Water Data'!$E$29,0,10*ROW('Water Data'!E168)))</f>
        <v/>
      </c>
      <c r="CA174" s="34" t="str">
        <f ca="1">+IF(OFFSET('Water Data'!$E$30,0,10*ROW('Water Data'!E168))="","",OFFSET('Water Data'!$E$30,0,10*ROW('Water Data'!E168)))</f>
        <v/>
      </c>
      <c r="CB174" s="34" t="str">
        <f ca="1">+IF(OFFSET('Water Data'!$F$28,0,10*ROW('Water Data'!F168))="","",OFFSET('Water Data'!$F$28,0,10*ROW('Water Data'!F168)))</f>
        <v/>
      </c>
      <c r="CC174" s="34" t="str">
        <f ca="1">+IF(OFFSET('Water Data'!$F$29,0,10*ROW('Water Data'!F168))="","",OFFSET('Water Data'!$F$29,0,10*ROW('Water Data'!F168)))</f>
        <v/>
      </c>
      <c r="CD174" s="34" t="str">
        <f ca="1">+IF(OFFSET('Water Data'!$F$30,0,10*ROW('Water Data'!F168))="","",OFFSET('Water Data'!$F$30,0,10*ROW('Water Data'!F168)))</f>
        <v/>
      </c>
      <c r="CE174" s="34" t="str">
        <f ca="1">+IF(OFFSET('Water Data'!$G$28,0,10*ROW('Water Data'!G168))="","",OFFSET('Water Data'!$G$28,0,10*ROW('Water Data'!G168)))</f>
        <v/>
      </c>
      <c r="CF174" s="34" t="str">
        <f ca="1">+IF(OFFSET('Water Data'!$G$29,0,10*ROW('Water Data'!G168))="","",OFFSET('Water Data'!$G$29,0,10*ROW('Water Data'!G168)))</f>
        <v/>
      </c>
      <c r="CG174" s="34" t="str">
        <f ca="1">+IF(OFFSET('Water Data'!$G$30,0,10*ROW('Water Data'!G168))="","",OFFSET('Water Data'!$G$30,0,10*ROW('Water Data'!G168)))</f>
        <v/>
      </c>
      <c r="CH174" s="34" t="str">
        <f ca="1">+IF(OFFSET('Water Data'!$H$28,0,10*ROW('Water Data'!H168))="","",OFFSET('Water Data'!$H$28,0,10*ROW('Water Data'!H168)))</f>
        <v/>
      </c>
      <c r="CI174" s="34" t="str">
        <f ca="1">+IF(OFFSET('Water Data'!$H$29,0,10*ROW('Water Data'!H168))="","",OFFSET('Water Data'!$H$29,0,10*ROW('Water Data'!H168)))</f>
        <v/>
      </c>
      <c r="CJ174" s="34" t="str">
        <f ca="1">+IF(OFFSET('Water Data'!$H$30,0,10*ROW('Water Data'!H168))="","",OFFSET('Water Data'!$H$30,0,10*ROW('Water Data'!H168)))</f>
        <v/>
      </c>
      <c r="CK174" s="34" t="str">
        <f ca="1">+IF(OFFSET('Sanitation Data'!$C$29,0,10*ROW('Sanitation Data'!C168))="","",OFFSET('Sanitation Data'!$C$29,0,10*ROW('Sanitation Data'!C168)))</f>
        <v/>
      </c>
      <c r="CL174" s="34" t="str">
        <f ca="1">+IF(OFFSET('Sanitation Data'!$C$30,0,10*ROW('Sanitation Data'!C168))="","",OFFSET('Sanitation Data'!$C$30,0,10*ROW('Sanitation Data'!C168)))</f>
        <v/>
      </c>
      <c r="CM174" s="34" t="str">
        <f ca="1">+IF(OFFSET('Sanitation Data'!$C$31,0,10*ROW('Sanitation Data'!C168))="","",OFFSET('Sanitation Data'!$C$31,0,10*ROW('Sanitation Data'!C168)))</f>
        <v/>
      </c>
      <c r="CN174" s="34" t="str">
        <f ca="1">+IF(OFFSET('Sanitation Data'!$C$32,0,10*ROW('Sanitation Data'!C168))="","",OFFSET('Sanitation Data'!$C$32,0,10*ROW('Sanitation Data'!C168)))</f>
        <v/>
      </c>
      <c r="CO174" s="34" t="str">
        <f ca="1">+IF(OFFSET('Sanitation Data'!$C$33,0,10*ROW('Sanitation Data'!C168))="","",OFFSET('Sanitation Data'!$C$33,0,10*ROW('Sanitation Data'!C168)))</f>
        <v/>
      </c>
      <c r="CP174" s="34" t="str">
        <f ca="1">+IF(OFFSET('Sanitation Data'!$D$29,0,10*ROW('Sanitation Data'!D168))="","",OFFSET('Sanitation Data'!$D$29,0,10*ROW('Sanitation Data'!D168)))</f>
        <v/>
      </c>
      <c r="CQ174" s="34" t="str">
        <f ca="1">+IF(OFFSET('Sanitation Data'!$D$30,0,10*ROW('Sanitation Data'!D168))="","",OFFSET('Sanitation Data'!$D$30,0,10*ROW('Sanitation Data'!D168)))</f>
        <v/>
      </c>
      <c r="CR174" s="34" t="str">
        <f ca="1">+IF(OFFSET('Sanitation Data'!$D$31,0,10*ROW('Sanitation Data'!D168))="","",OFFSET('Sanitation Data'!$D$31,0,10*ROW('Sanitation Data'!D168)))</f>
        <v/>
      </c>
      <c r="CS174" s="34" t="str">
        <f ca="1">+IF(OFFSET('Sanitation Data'!$D$32,0,10*ROW('Sanitation Data'!D168))="","",OFFSET('Sanitation Data'!$D$32,0,10*ROW('Sanitation Data'!D168)))</f>
        <v/>
      </c>
      <c r="CT174" s="34" t="str">
        <f ca="1">+IF(OFFSET('Sanitation Data'!$D$33,0,10*ROW('Sanitation Data'!D168))="","",OFFSET('Sanitation Data'!$D$33,0,10*ROW('Sanitation Data'!D168)))</f>
        <v/>
      </c>
      <c r="CU174" s="34" t="str">
        <f ca="1">+IF(OFFSET('Sanitation Data'!$E$29,0,10*ROW('Sanitation Data'!E168))="","",OFFSET('Sanitation Data'!$E$29,0,10*ROW('Sanitation Data'!E168)))</f>
        <v/>
      </c>
      <c r="CV174" s="34" t="str">
        <f ca="1">+IF(OFFSET('Sanitation Data'!$E$30,0,10*ROW('Sanitation Data'!E168))="","",OFFSET('Sanitation Data'!$E$30,0,10*ROW('Sanitation Data'!E168)))</f>
        <v/>
      </c>
      <c r="CW174" s="34" t="str">
        <f ca="1">+IF(OFFSET('Sanitation Data'!$E$31,0,10*ROW('Sanitation Data'!E168))="","",OFFSET('Sanitation Data'!$E$31,0,10*ROW('Sanitation Data'!E168)))</f>
        <v/>
      </c>
      <c r="CX174" s="34" t="str">
        <f ca="1">+IF(OFFSET('Sanitation Data'!$E$32,0,10*ROW('Sanitation Data'!E168))="","",OFFSET('Sanitation Data'!$E$32,0,10*ROW('Sanitation Data'!E168)))</f>
        <v/>
      </c>
      <c r="CY174" s="34" t="str">
        <f ca="1">+IF(OFFSET('Sanitation Data'!$E$33,0,10*ROW('Sanitation Data'!E168))="","",OFFSET('Sanitation Data'!$E$33,0,10*ROW('Sanitation Data'!E168)))</f>
        <v/>
      </c>
      <c r="CZ174" s="34" t="str">
        <f ca="1">+IF(OFFSET('Sanitation Data'!$F$29,0,10*ROW('Sanitation Data'!F168))="","",OFFSET('Sanitation Data'!$F$29,0,10*ROW('Sanitation Data'!F168)))</f>
        <v/>
      </c>
      <c r="DA174" s="34" t="str">
        <f ca="1">+IF(OFFSET('Sanitation Data'!$F$30,0,10*ROW('Sanitation Data'!F168))="","",OFFSET('Sanitation Data'!$F$30,0,10*ROW('Sanitation Data'!F168)))</f>
        <v/>
      </c>
      <c r="DB174" s="34" t="str">
        <f ca="1">+IF(OFFSET('Sanitation Data'!$F$31,0,10*ROW('Sanitation Data'!F168))="","",OFFSET('Sanitation Data'!$F$31,0,10*ROW('Sanitation Data'!F168)))</f>
        <v/>
      </c>
      <c r="DC174" s="34" t="str">
        <f ca="1">+IF(OFFSET('Sanitation Data'!$F$32,0,10*ROW('Sanitation Data'!F168))="","",OFFSET('Sanitation Data'!$F$32,0,10*ROW('Sanitation Data'!F168)))</f>
        <v/>
      </c>
      <c r="DD174" s="34" t="str">
        <f ca="1">+IF(OFFSET('Sanitation Data'!$F$33,0,10*ROW('Sanitation Data'!F168))="","",OFFSET('Sanitation Data'!$F$33,0,10*ROW('Sanitation Data'!F168)))</f>
        <v/>
      </c>
      <c r="DE174" s="34" t="str">
        <f ca="1">+IF(OFFSET('Sanitation Data'!$G$29,0,10*ROW('Sanitation Data'!G168))="","",OFFSET('Sanitation Data'!$G$29,0,10*ROW('Sanitation Data'!G168)))</f>
        <v/>
      </c>
      <c r="DF174" s="34" t="str">
        <f ca="1">+IF(OFFSET('Sanitation Data'!$G$30,0,10*ROW('Sanitation Data'!G168))="","",OFFSET('Sanitation Data'!$G$30,0,10*ROW('Sanitation Data'!G168)))</f>
        <v/>
      </c>
      <c r="DG174" s="34" t="str">
        <f ca="1">+IF(OFFSET('Sanitation Data'!$G$31,0,10*ROW('Sanitation Data'!G168))="","",OFFSET('Sanitation Data'!$G$31,0,10*ROW('Sanitation Data'!G168)))</f>
        <v/>
      </c>
      <c r="DH174" s="34" t="str">
        <f ca="1">+IF(OFFSET('Sanitation Data'!$G$32,0,10*ROW('Sanitation Data'!G168))="","",OFFSET('Sanitation Data'!$G$32,0,10*ROW('Sanitation Data'!G168)))</f>
        <v/>
      </c>
      <c r="DI174" s="34" t="str">
        <f ca="1">+IF(OFFSET('Sanitation Data'!$G$33,0,10*ROW('Sanitation Data'!G168))="","",OFFSET('Sanitation Data'!$G$33,0,10*ROW('Sanitation Data'!G168)))</f>
        <v/>
      </c>
      <c r="DJ174" s="34" t="str">
        <f ca="1">+IF(OFFSET('Sanitation Data'!$H$29,0,10*ROW('Sanitation Data'!H168))="","",OFFSET('Sanitation Data'!$H$29,0,10*ROW('Sanitation Data'!H168)))</f>
        <v/>
      </c>
      <c r="DK174" s="34" t="str">
        <f ca="1">+IF(OFFSET('Sanitation Data'!$H$30,0,10*ROW('Sanitation Data'!H168))="","",OFFSET('Sanitation Data'!$H$30,0,10*ROW('Sanitation Data'!H168)))</f>
        <v/>
      </c>
      <c r="DL174" s="34" t="str">
        <f ca="1">+IF(OFFSET('Sanitation Data'!$H$31,0,10*ROW('Sanitation Data'!H168))="","",OFFSET('Sanitation Data'!$H$31,0,10*ROW('Sanitation Data'!H168)))</f>
        <v/>
      </c>
      <c r="DM174" s="34" t="str">
        <f ca="1">+IF(OFFSET('Sanitation Data'!$H$32,0,10*ROW('Sanitation Data'!H168))="","",OFFSET('Sanitation Data'!$H$32,0,10*ROW('Sanitation Data'!H168)))</f>
        <v/>
      </c>
      <c r="DN174" s="34" t="str">
        <f ca="1">+IF(OFFSET('Sanitation Data'!$H$33,0,10*ROW('Sanitation Data'!H168))="","",OFFSET('Sanitation Data'!$H$33,0,10*ROW('Sanitation Data'!H168)))</f>
        <v/>
      </c>
      <c r="DO174" s="34" t="str">
        <f ca="1">+IF(OFFSET('Hygiene Data'!$C$12,0,10*ROW('Hygiene Data'!C168))="","",OFFSET('Hygiene Data'!$C$12,0,10*ROW('Hygiene Data'!C168)))</f>
        <v/>
      </c>
      <c r="DP174" s="34" t="str">
        <f ca="1">+IF(OFFSET('Hygiene Data'!$C$13,0,10*ROW('Hygiene Data'!C168))="","",OFFSET('Hygiene Data'!$C$13,0,10*ROW('Hygiene Data'!C168)))</f>
        <v/>
      </c>
      <c r="DQ174" s="34" t="str">
        <f ca="1">+IF(OFFSET('Hygiene Data'!$C$14,0,10*ROW('Hygiene Data'!C168))="","",OFFSET('Hygiene Data'!$C$14,0,10*ROW('Hygiene Data'!C168)))</f>
        <v/>
      </c>
      <c r="DR174" s="34" t="str">
        <f ca="1">+IF(OFFSET('Hygiene Data'!$D$12,0,10*ROW('Hygiene Data'!D168))="","",OFFSET('Hygiene Data'!$D$12,0,10*ROW('Hygiene Data'!D168)))</f>
        <v/>
      </c>
      <c r="DS174" s="34" t="str">
        <f ca="1">+IF(OFFSET('Hygiene Data'!$D$13,0,10*ROW('Hygiene Data'!D168))="","",OFFSET('Hygiene Data'!$D$13,0,10*ROW('Hygiene Data'!D168)))</f>
        <v/>
      </c>
      <c r="DT174" s="34" t="str">
        <f ca="1">+IF(OFFSET('Hygiene Data'!$D$14,0,10*ROW('Hygiene Data'!D168))="","",OFFSET('Hygiene Data'!$D$14,0,10*ROW('Hygiene Data'!D168)))</f>
        <v/>
      </c>
      <c r="DU174" s="34" t="str">
        <f ca="1">+IF(OFFSET('Hygiene Data'!$E$12,0,10*ROW('Hygiene Data'!E168))="","",OFFSET('Hygiene Data'!$E$12,0,10*ROW('Hygiene Data'!E168)))</f>
        <v/>
      </c>
      <c r="DV174" s="34" t="str">
        <f ca="1">+IF(OFFSET('Hygiene Data'!$E$13,0,10*ROW('Hygiene Data'!E168))="","",OFFSET('Hygiene Data'!$E$13,0,10*ROW('Hygiene Data'!E168)))</f>
        <v/>
      </c>
      <c r="DW174" s="34" t="str">
        <f ca="1">+IF(OFFSET('Hygiene Data'!$E$14,0,10*ROW('Hygiene Data'!E168))="","",OFFSET('Hygiene Data'!$E$14,0,10*ROW('Hygiene Data'!E168)))</f>
        <v/>
      </c>
      <c r="DX174" s="34" t="str">
        <f ca="1">+IF(OFFSET('Hygiene Data'!$F$12,0,10*ROW('Hygiene Data'!F168))="","",OFFSET('Hygiene Data'!$F$12,0,10*ROW('Hygiene Data'!F168)))</f>
        <v/>
      </c>
      <c r="DY174" s="34" t="str">
        <f ca="1">+IF(OFFSET('Hygiene Data'!$F$13,0,10*ROW('Hygiene Data'!F168))="","",OFFSET('Hygiene Data'!$F$13,0,10*ROW('Hygiene Data'!F168)))</f>
        <v/>
      </c>
      <c r="DZ174" s="34" t="str">
        <f ca="1">+IF(OFFSET('Hygiene Data'!$F$14,0,10*ROW('Hygiene Data'!F168))="","",OFFSET('Hygiene Data'!$F$14,0,10*ROW('Hygiene Data'!F168)))</f>
        <v/>
      </c>
      <c r="EA174" s="34" t="str">
        <f ca="1">+IF(OFFSET('Hygiene Data'!$G$12,0,10*ROW('Hygiene Data'!G168))="","",OFFSET('Hygiene Data'!$G$12,0,10*ROW('Hygiene Data'!G168)))</f>
        <v/>
      </c>
      <c r="EB174" s="34" t="str">
        <f ca="1">+IF(OFFSET('Hygiene Data'!$G$13,0,10*ROW('Hygiene Data'!G168))="","",OFFSET('Hygiene Data'!$G$13,0,10*ROW('Hygiene Data'!G168)))</f>
        <v/>
      </c>
      <c r="EC174" s="34" t="str">
        <f ca="1">+IF(OFFSET('Hygiene Data'!$G$14,0,10*ROW('Hygiene Data'!G168))="","",OFFSET('Hygiene Data'!$G$14,0,10*ROW('Hygiene Data'!G168)))</f>
        <v/>
      </c>
      <c r="ED174" s="34" t="str">
        <f ca="1">+IF(OFFSET('Hygiene Data'!$H$12,0,10*ROW('Hygiene Data'!H168))="","",OFFSET('Hygiene Data'!$H$12,0,10*ROW('Hygiene Data'!H168)))</f>
        <v/>
      </c>
      <c r="EE174" s="34" t="str">
        <f ca="1">+IF(OFFSET('Hygiene Data'!$H$13,0,10*ROW('Hygiene Data'!H168))="","",OFFSET('Hygiene Data'!$H$13,0,10*ROW('Hygiene Data'!H168)))</f>
        <v/>
      </c>
      <c r="EF174" s="34" t="str">
        <f ca="1">+IF(OFFSET('Hygiene Data'!$H$14,0,10*ROW('Hygiene Data'!H168))="","",OFFSET('Hygiene Data'!$H$14,0,10*ROW('Hygiene Data'!H168)))</f>
        <v/>
      </c>
    </row>
    <row r="175" spans="1:136" x14ac:dyDescent="0.2">
      <c r="A175" s="50" t="str">
        <f ca="1">+IF(OFFSET('Water Data'!$B$1,0,10*ROW('Water Data'!B172))="","",OFFSET('Water Data'!$B$1,0,10*ROW('Water Data'!B172)))</f>
        <v/>
      </c>
      <c r="B175" s="50" t="str">
        <f ca="1">+IF(OFFSET('Water Data'!$A$3,0,10*ROW('Water Data'!A172))="","",OFFSET('Water Data'!$A$3,0,10*ROW('Water Data'!A172)))</f>
        <v/>
      </c>
      <c r="C175" s="50" t="str">
        <f ca="1">+IF(OFFSET('Water Data'!$C$3,0,10*ROW('Water Data'!C172))="","",OFFSET('Water Data'!$C$3,0,10*ROW('Water Data'!C172)))</f>
        <v/>
      </c>
      <c r="D175" s="133" t="e">
        <f ca="1">+IF(AND(ISNUMBER(OFFSET('Water Data'!$C$5,0,10*ROW('Water Data'!C169))),BS175="Yes"),100-OFFSET('Water Data'!$C$5,0,10*ROW('Water Data'!C169)),IF(AND(ISNUMBER(OFFSET('Water Data'!$C$5,0,10*ROW('Water Data'!C169))),BS175="No",ISNUMBER(OFFSET('Water Data'!$C$5,0,10*ROW('Water Data'!C169)))),CONCATENATE("[",ROUND(100-OFFSET('Water Data'!$C$5,0,10*ROW('Water Data'!C169)),0),"]"),IF(AND(ISNUMBER(OFFSET('Water Data'!$C$5,0,10*ROW('Water Data'!C169))),BS175="",ISNUMBER(OFFSET('Water Data'!$C$5,0,10*ROW('Water Data'!C169)))),100-OFFSET('Water Data'!$C$5,0,10*ROW('Water Data'!C169)),NA())))</f>
        <v>#N/A</v>
      </c>
      <c r="E175" s="133" t="e">
        <f ca="1">+IF(AND(ISNUMBER(OFFSET('Water Data'!$C$7,0,10*ROW('Water Data'!D169))),BT175="Yes"),OFFSET('Water Data'!$C$7,0,10*ROW('Water Data'!C169)),IF(AND(ISNUMBER(OFFSET('Water Data'!$C$7,0,10*ROW('Water Data'!C169))),BT175="No",ISNUMBER(OFFSET('Water Data'!$C$7,0,10*ROW('Water Data'!C169)))),CONCATENATE("[",ROUND(OFFSET('Water Data'!$C$7,0,10*ROW('Water Data'!C169)),0),"]"),IF(AND(ISNUMBER(OFFSET('Water Data'!$C$7,0,10*ROW('Water Data'!C169))),BT175="",ISNUMBER(OFFSET('Water Data'!$C$7,0,10*ROW('Water Data'!C169)))),OFFSET('Water Data'!$C$7,0,10*ROW('Water Data'!C169)),NA())))</f>
        <v>#N/A</v>
      </c>
      <c r="F175" s="133" t="e">
        <f ca="1">+IF(AND(ISNUMBER(OFFSET('Water Data'!$C$10,0,10*ROW('Water Data'!C169))),BU175="Yes"),OFFSET('Water Data'!$C$10,0,10*ROW('Water Data'!C169)),IF(AND(ISNUMBER(OFFSET('Water Data'!$C$10,0,10*ROW('Water Data'!C169))),BU175="No",ISNUMBER(OFFSET('Water Data'!$C$10,0,10*ROW('Water Data'!C169)))),CONCATENATE("[",ROUND(OFFSET('Water Data'!$C$10,0,10*ROW('Water Data'!C169)),0),"]"),IF(AND(ISNUMBER(OFFSET('Water Data'!$C$10,0,10*ROW('Water Data'!C169))),BU175="",ISNUMBER(OFFSET('Water Data'!$C$10,0,10*ROW('Water Data'!C169)))),OFFSET('Water Data'!$C$10,0,10*ROW('Water Data'!C169)),NA())))</f>
        <v>#N/A</v>
      </c>
      <c r="G175" s="133" t="e">
        <f ca="1">+IF(AND(ISNUMBER(OFFSET('Water Data'!$D$5,0,10*ROW('Water Data'!D169))),BV175="Yes"),100-OFFSET('Water Data'!$D$5,0,10*ROW('Water Data'!D169)),IF(AND(ISNUMBER(OFFSET('Water Data'!$D$5,0,10*ROW('Water Data'!D169))),BV175="No",ISNUMBER(OFFSET('Water Data'!$D$5,0,10*ROW('Water Data'!D169)))),CONCATENATE("[",ROUND(100-OFFSET('Water Data'!$D$5,0,10*ROW('Water Data'!D169)),0),"]"),IF(AND(ISNUMBER(OFFSET('Water Data'!$D$5,0,10*ROW('Water Data'!D169))),BV175="",ISNUMBER(OFFSET('Water Data'!$D$5,0,10*ROW('Water Data'!D169)))),100-OFFSET('Water Data'!$D$5,0,10*ROW('Water Data'!D169)),NA())))</f>
        <v>#N/A</v>
      </c>
      <c r="H175" s="133" t="e">
        <f ca="1">+IF(AND(ISNUMBER(OFFSET('Water Data'!$D$7,0,10*ROW('Water Data'!D169))),BW175="Yes"),OFFSET('Water Data'!$D$7,0,10*ROW('Water Data'!D169)),IF(AND(ISNUMBER(OFFSET('Water Data'!$D$7,0,10*ROW('Water Data'!D169))),BW175="No",ISNUMBER(OFFSET('Water Data'!$D$7,0,10*ROW('Water Data'!D169)))),CONCATENATE("[",ROUND(OFFSET('Water Data'!$C$7,0,10*ROW('Water Data'!D169)),0),"]"),IF(AND(ISNUMBER(OFFSET('Water Data'!$D$7,0,10*ROW('Water Data'!D169))),BW175="",ISNUMBER(OFFSET('Water Data'!$D$7,0,10*ROW('Water Data'!D169)))),OFFSET('Water Data'!$D$7,0,10*ROW('Water Data'!D169)),NA())))</f>
        <v>#N/A</v>
      </c>
      <c r="I175" s="133" t="e">
        <f ca="1">+IF(AND(ISNUMBER(OFFSET('Water Data'!$D$10,0,10*ROW('Water Data'!D169))),BX175="Yes"),OFFSET('Water Data'!$D$10,0,10*ROW('Water Data'!D169)),IF(AND(ISNUMBER(OFFSET('Water Data'!$D$10,0,10*ROW('Water Data'!D169))),BX175="No",ISNUMBER(OFFSET('Water Data'!$D$10,0,10*ROW('Water Data'!D169)))),CONCATENATE("[",ROUND(OFFSET('Water Data'!$D$10,0,10*ROW('Water Data'!D169)),0),"]"),IF(AND(ISNUMBER(OFFSET('Water Data'!$D$10,0,10*ROW('Water Data'!D169))),BX175="",ISNUMBER(OFFSET('Water Data'!$D$10,0,10*ROW('Water Data'!D169)))),OFFSET('Water Data'!$D$10,0,10*ROW('Water Data'!D169)),NA())))</f>
        <v>#N/A</v>
      </c>
      <c r="J175" s="133" t="e">
        <f ca="1">+IF(AND(ISNUMBER(OFFSET('Water Data'!$E$5,0,10*ROW('Water Data'!E169))),BY175="Yes"),100-OFFSET('Water Data'!$E$5,0,10*ROW('Water Data'!E169)),IF(AND(ISNUMBER(OFFSET('Water Data'!$E$5,0,10*ROW('Water Data'!E169))),BY175="No",ISNUMBER(OFFSET('Water Data'!$E$5,0,10*ROW('Water Data'!E169)))),CONCATENATE("[",ROUND(100-OFFSET('Water Data'!$E$5,0,10*ROW('Water Data'!E169)),0),"]"),IF(AND(ISNUMBER(OFFSET('Water Data'!$E$5,0,10*ROW('Water Data'!E169))),BY175="",ISNUMBER(OFFSET('Water Data'!$E$5,0,10*ROW('Water Data'!E169)))),100-OFFSET('Water Data'!$E$5,0,10*ROW('Water Data'!E169)),NA())))</f>
        <v>#N/A</v>
      </c>
      <c r="K175" s="133" t="e">
        <f ca="1">+IF(AND(ISNUMBER(OFFSET('Water Data'!$E$7,0,10*ROW('Water Data'!E169))),BZ175="Yes"),OFFSET('Water Data'!$E$7,0,10*ROW('Water Data'!E169)),IF(AND(ISNUMBER(OFFSET('Water Data'!$E$7,0,10*ROW('Water Data'!E169))),BZ175="No",ISNUMBER(OFFSET('Water Data'!$E$7,0,10*ROW('Water Data'!E169)))),CONCATENATE("[",ROUND(OFFSET('Water Data'!$E$7,0,10*ROW('Water Data'!E169)),0),"]"),IF(AND(ISNUMBER(OFFSET('Water Data'!$E$7,0,10*ROW('Water Data'!E169))),BZ175="",ISNUMBER(OFFSET('Water Data'!$E$7,0,10*ROW('Water Data'!E169)))),OFFSET('Water Data'!$E$7,0,10*ROW('Water Data'!E169)),NA())))</f>
        <v>#N/A</v>
      </c>
      <c r="L175" s="133" t="e">
        <f ca="1">+IF(AND(ISNUMBER(OFFSET('Water Data'!$E$10,0,10*ROW('Water Data'!E169))),CA175="Yes"),OFFSET('Water Data'!$E$10,0,10*ROW('Water Data'!E169)),IF(AND(ISNUMBER(OFFSET('Water Data'!$E$10,0,10*ROW('Water Data'!E169))),CA175="No",ISNUMBER(OFFSET('Water Data'!$E$10,0,10*ROW('Water Data'!E169)))),CONCATENATE("[",ROUND(OFFSET('Water Data'!$E$10,0,10*ROW('Water Data'!E169)),0),"]"),IF(AND(ISNUMBER(OFFSET('Water Data'!$E$10,0,10*ROW('Water Data'!E169))),CA175="",ISNUMBER(OFFSET('Water Data'!$E$10,0,10*ROW('Water Data'!E169)))),OFFSET('Water Data'!$E$10,0,10*ROW('Water Data'!E169)),NA())))</f>
        <v>#N/A</v>
      </c>
      <c r="M175" s="133" t="e">
        <f ca="1">+IF(AND(ISNUMBER(OFFSET('Water Data'!$F$5,0,10*ROW('Water Data'!F169))),CB175="Yes"),100-OFFSET('Water Data'!$F$5,0,10*ROW('Water Data'!F169)),IF(AND(ISNUMBER(OFFSET('Water Data'!$F$5,0,10*ROW('Water Data'!F169))),CB175="No",ISNUMBER(OFFSET('Water Data'!$F$5,0,10*ROW('Water Data'!F169)))),CONCATENATE("[",ROUND(100-OFFSET('Water Data'!$F$5,0,10*ROW('Water Data'!F169)),0),"]"),IF(AND(ISNUMBER(OFFSET('Water Data'!$F$5,0,10*ROW('Water Data'!F169))),CB175="",ISNUMBER(OFFSET('Water Data'!$F$5,0,10*ROW('Water Data'!F169)))),100-OFFSET('Water Data'!$F$5,0,10*ROW('Water Data'!F169)),NA())))</f>
        <v>#N/A</v>
      </c>
      <c r="N175" s="133" t="e">
        <f ca="1">+IF(AND(ISNUMBER(OFFSET('Water Data'!$F$7,0,10*ROW('Water Data'!F169))),CC175="Yes"),OFFSET('Water Data'!$F$7,0,10*ROW('Water Data'!F169)),IF(AND(ISNUMBER(OFFSET('Water Data'!$F$7,0,10*ROW('Water Data'!F169))),CC175="No",ISNUMBER(OFFSET('Water Data'!$F$7,0,10*ROW('Water Data'!F169)))),CONCATENATE("[",ROUND(OFFSET('Water Data'!$F$7,0,10*ROW('Water Data'!F169)),0),"]"),IF(AND(ISNUMBER(OFFSET('Water Data'!$F$7,0,10*ROW('Water Data'!F169))),CC175="",ISNUMBER(OFFSET('Water Data'!$F$7,0,10*ROW('Water Data'!F169)))),OFFSET('Water Data'!$F$7,0,10*ROW('Water Data'!F169)),NA())))</f>
        <v>#N/A</v>
      </c>
      <c r="O175" s="133" t="e">
        <f ca="1">+IF(AND(ISNUMBER(OFFSET('Water Data'!$F$10,0,10*ROW('Water Data'!F169))),CD175="Yes"),OFFSET('Water Data'!$F$10,0,10*ROW('Water Data'!F169)),IF(AND(ISNUMBER(OFFSET('Water Data'!$F$10,0,10*ROW('Water Data'!F169))),CD175="No",ISNUMBER(OFFSET('Water Data'!$F$10,0,10*ROW('Water Data'!F169)))),CONCATENATE("[",ROUND(OFFSET('Water Data'!$F$10,0,10*ROW('Water Data'!F169)),0),"]"),IF(AND(ISNUMBER(OFFSET('Water Data'!$F$10,0,10*ROW('Water Data'!F169))),CD175="",ISNUMBER(OFFSET('Water Data'!$F$10,0,10*ROW('Water Data'!F169)))),OFFSET('Water Data'!$F$10,0,10*ROW('Water Data'!F169)),NA())))</f>
        <v>#N/A</v>
      </c>
      <c r="P175" s="133" t="e">
        <f ca="1">+IF(AND(ISNUMBER(OFFSET('Water Data'!$G$5,0,10*ROW('Water Data'!G169))),CE175="Yes"),100-OFFSET('Water Data'!$G$5,0,10*ROW('Water Data'!G169)),IF(AND(ISNUMBER(OFFSET('Water Data'!$G$5,0,10*ROW('Water Data'!G169))),CE175="No",ISNUMBER(OFFSET('Water Data'!$G$5,0,10*ROW('Water Data'!G169)))),CONCATENATE("[",ROUND(100-OFFSET('Water Data'!$G$5,0,10*ROW('Water Data'!G169)),0),"]"),IF(AND(ISNUMBER(OFFSET('Water Data'!$G$5,0,10*ROW('Water Data'!G169))),CE175="",ISNUMBER(OFFSET('Water Data'!$G$5,0,10*ROW('Water Data'!G169)))),100-OFFSET('Water Data'!$G$5,0,10*ROW('Water Data'!G169)),NA())))</f>
        <v>#N/A</v>
      </c>
      <c r="Q175" s="133" t="e">
        <f ca="1">+IF(AND(ISNUMBER(OFFSET('Water Data'!$G$7,0,10*ROW('Water Data'!G169))),CF175="Yes"),OFFSET('Water Data'!$G$7,0,10*ROW('Water Data'!G169)),IF(AND(ISNUMBER(OFFSET('Water Data'!$G$7,0,10*ROW('Water Data'!G169))),CF175="No",ISNUMBER(OFFSET('Water Data'!$G$7,0,10*ROW('Water Data'!G169)))),CONCATENATE("[",ROUND(OFFSET('Water Data'!$G$7,0,10*ROW('Water Data'!G169)),0),"]"),IF(AND(ISNUMBER(OFFSET('Water Data'!$G$7,0,10*ROW('Water Data'!G169))),CF175="",ISNUMBER(OFFSET('Water Data'!$G$7,0,10*ROW('Water Data'!G169)))),OFFSET('Water Data'!$G$7,0,10*ROW('Water Data'!G169)),NA())))</f>
        <v>#N/A</v>
      </c>
      <c r="R175" s="133" t="e">
        <f ca="1">+IF(AND(ISNUMBER(OFFSET('Water Data'!$G$10,0,10*ROW('Water Data'!G169))),CG175="Yes"),OFFSET('Water Data'!$G$10,0,10*ROW('Water Data'!G169)),IF(AND(ISNUMBER(OFFSET('Water Data'!$G$10,0,10*ROW('Water Data'!G169))),CG175="No",ISNUMBER(OFFSET('Water Data'!$G$10,0,10*ROW('Water Data'!G169)))),CONCATENATE("[",ROUND(OFFSET('Water Data'!$G$10,0,10*ROW('Water Data'!G169)),0),"]"),IF(AND(ISNUMBER(OFFSET('Water Data'!$G$10,0,10*ROW('Water Data'!G169))),CG175="",ISNUMBER(OFFSET('Water Data'!$G$10,0,10*ROW('Water Data'!G169)))),OFFSET('Water Data'!$G$10,0,10*ROW('Water Data'!G169)),NA())))</f>
        <v>#N/A</v>
      </c>
      <c r="S175" s="133" t="e">
        <f ca="1">+IF(AND(ISNUMBER(OFFSET('Water Data'!$H$5,0,10*ROW('Water Data'!H169))),CH175="Yes"),100-OFFSET('Water Data'!$H$5,0,10*ROW('Water Data'!H169)),IF(AND(ISNUMBER(OFFSET('Water Data'!$H$5,0,10*ROW('Water Data'!H169))),CH175="No",ISNUMBER(OFFSET('Water Data'!$H$5,0,10*ROW('Water Data'!H169)))),CONCATENATE("[",ROUND(100-OFFSET('Water Data'!$H$5,0,10*ROW('Water Data'!H169)),0),"]"),IF(AND(ISNUMBER(OFFSET('Water Data'!$H$5,0,10*ROW('Water Data'!H169))),CH175="",ISNUMBER(OFFSET('Water Data'!$H$5,0,10*ROW('Water Data'!H169)))),100-OFFSET('Water Data'!$H$5,0,10*ROW('Water Data'!H169)),NA())))</f>
        <v>#N/A</v>
      </c>
      <c r="T175" s="133" t="e">
        <f ca="1">+IF(AND(ISNUMBER(OFFSET('Water Data'!$H$7,0,10*ROW('Water Data'!H169))),CI175="Yes"),OFFSET('Water Data'!$H$7,0,10*ROW('Water Data'!H169)),IF(AND(ISNUMBER(OFFSET('Water Data'!$H$7,0,10*ROW('Water Data'!H169))),CI175="No",ISNUMBER(OFFSET('Water Data'!$H$7,0,10*ROW('Water Data'!H169)))),CONCATENATE("[",ROUND(OFFSET('Water Data'!$H$7,0,10*ROW('Water Data'!H169)),0),"]"),IF(AND(ISNUMBER(OFFSET('Water Data'!$H$7,0,10*ROW('Water Data'!H169))),CI175="",ISNUMBER(OFFSET('Water Data'!$H$7,0,10*ROW('Water Data'!H169)))),OFFSET('Water Data'!$H$7,0,10*ROW('Water Data'!H169)),NA())))</f>
        <v>#N/A</v>
      </c>
      <c r="U175" s="133" t="e">
        <f ca="1">+IF(AND(ISNUMBER(OFFSET('Water Data'!$H$10,0,10*ROW('Water Data'!H169))),CJ175="Yes"),OFFSET('Water Data'!$H$10,0,10*ROW('Water Data'!H169)),IF(AND(ISNUMBER(OFFSET('Water Data'!$H$10,0,10*ROW('Water Data'!H169))),CJ175="No",ISNUMBER(OFFSET('Water Data'!$H$10,0,10*ROW('Water Data'!H169)))),CONCATENATE("[",ROUND(OFFSET('Water Data'!$H$10,0,10*ROW('Water Data'!H169)),0),"]"),IF(AND(ISNUMBER(OFFSET('Water Data'!$H$10,0,10*ROW('Water Data'!H169))),CJ175="",ISNUMBER(OFFSET('Water Data'!$H$10,0,10*ROW('Water Data'!H169)))),OFFSET('Water Data'!$H$10,0,10*ROW('Water Data'!H169)),NA())))</f>
        <v>#N/A</v>
      </c>
      <c r="V175" s="134" t="e">
        <f ca="1">+IF(AND(ISNUMBER(OFFSET('Sanitation Data'!$C$5,0,10*ROW('Sanitation Data'!C169))),CK175="Yes"),100-OFFSET('Sanitation Data'!$C$5,0,10*ROW('Sanitation Data'!C169)),IF(AND(ISNUMBER(OFFSET('Sanitation Data'!$C$5,0,10*ROW('Sanitation Data'!C169))),CK175="No",ISNUMBER(OFFSET('Sanitation Data'!$C$5,0,10*ROW('Sanitation Data'!C169)))),CONCATENATE("[",ROUND(100-OFFSET('Sanitation Data'!$C$5,0,10*ROW('Sanitation Data'!C169)),0),"]"),IF(AND(ISNUMBER(OFFSET('Sanitation Data'!$C$5,0,10*ROW('Sanitation Data'!C169))),CK175="",ISNUMBER(OFFSET('Sanitation Data'!$C$5,0,10*ROW('Sanitation Data'!C169)))),100-OFFSET('Sanitation Data'!$C$5,0,10*ROW('Sanitation Data'!C169)),NA())))</f>
        <v>#N/A</v>
      </c>
      <c r="W175" s="134" t="e">
        <f ca="1">+IF(AND(ISNUMBER(OFFSET('Sanitation Data'!$C$7,0,10*ROW('Sanitation Data'!C169))),CL175="Yes"),OFFSET('Sanitation Data'!$C$7,0,10*ROW('Sanitation Data'!C169)),IF(AND(ISNUMBER(OFFSET('Sanitation Data'!$C$7,0,10*ROW('Sanitation Data'!C169))),CL175="No",ISNUMBER(OFFSET('Sanitation Data'!$C$7,0,10*ROW('Sanitation Data'!C169)))),CONCATENATE("[",ROUND(OFFSET('Sanitation Data'!$C$7,0,10*ROW('Sanitation Data'!C169)),0),"]"),IF(AND(ISNUMBER(OFFSET('Sanitation Data'!$C$7,0,10*ROW('Sanitation Data'!C169))),CL175="",ISNUMBER(OFFSET('Sanitation Data'!$C$7,0,10*ROW('Sanitation Data'!C169)))),OFFSET('Sanitation Data'!$C$7,0,10*ROW('Sanitation Data'!C169)),NA())))</f>
        <v>#N/A</v>
      </c>
      <c r="X175" s="134" t="e">
        <f ca="1">+IF(AND(ISNUMBER(OFFSET('Sanitation Data'!$C$11,0,10*ROW('Sanitation Data'!C169))),CM175="Yes"),OFFSET('Sanitation Data'!$C$11,0,10*ROW('Sanitation Data'!C169)),IF(AND(ISNUMBER(OFFSET('Sanitation Data'!$C$11,0,10*ROW('Sanitation Data'!C169))),CM175="No",ISNUMBER(OFFSET('Sanitation Data'!$C$11,0,10*ROW('Sanitation Data'!C169)))),CONCATENATE("[",ROUND(OFFSET('Sanitation Data'!$C$11,0,10*ROW('Sanitation Data'!C169)),0),"]"),IF(AND(ISNUMBER(OFFSET('Sanitation Data'!$C$11,0,10*ROW('Sanitation Data'!C169))),CM175="",ISNUMBER(OFFSET('Sanitation Data'!$C$11,0,10*ROW('Sanitation Data'!C169)))),OFFSET('Sanitation Data'!$C$11,0,10*ROW('Sanitation Data'!C169)),NA())))</f>
        <v>#N/A</v>
      </c>
      <c r="Y175" s="134" t="e">
        <f ca="1">+IF(AND(ISNUMBER(OFFSET('Sanitation Data'!$C$12,0,10*ROW('Sanitation Data'!C169))),CN175="Yes"),OFFSET('Sanitation Data'!$C$12,0,10*ROW('Sanitation Data'!C169)),IF(AND(ISNUMBER(OFFSET('Sanitation Data'!$C$12,0,10*ROW('Sanitation Data'!C169))),CN175="No",ISNUMBER(OFFSET('Sanitation Data'!$C$12,0,10*ROW('Sanitation Data'!C169)))),CONCATENATE("[",ROUND(OFFSET('Sanitation Data'!$C$12,0,10*ROW('Sanitation Data'!C169)),0),"]"),IF(AND(ISNUMBER(OFFSET('Sanitation Data'!$C$12,0,10*ROW('Sanitation Data'!C169))),CN175="",ISNUMBER(OFFSET('Sanitation Data'!$C$12,0,10*ROW('Sanitation Data'!C169)))),OFFSET('Sanitation Data'!$C$12,0,10*ROW('Sanitation Data'!C169)),NA())))</f>
        <v>#N/A</v>
      </c>
      <c r="Z175" s="134" t="e">
        <f ca="1">+IF(AND(ISNUMBER(OFFSET('Sanitation Data'!$C$13,0,10*ROW('Sanitation Data'!C169))),CO175="Yes"),OFFSET('Sanitation Data'!$C$13,0,10*ROW('Sanitation Data'!C169)),IF(AND(ISNUMBER(OFFSET('Sanitation Data'!$C$13,0,10*ROW('Sanitation Data'!C169))),CO175="No",ISNUMBER(OFFSET('Sanitation Data'!$C$13,0,10*ROW('Sanitation Data'!C169)))),CONCATENATE("[",ROUND(OFFSET('Sanitation Data'!$C$13,0,10*ROW('Sanitation Data'!C169)),0),"]"),IF(AND(ISNUMBER(OFFSET('Sanitation Data'!$C$13,0,10*ROW('Sanitation Data'!C169))),CO175="",ISNUMBER(OFFSET('Sanitation Data'!$C$13,0,10*ROW('Sanitation Data'!C169)))),OFFSET('Sanitation Data'!$C$13,0,10*ROW('Sanitation Data'!C169)),NA())))</f>
        <v>#N/A</v>
      </c>
      <c r="AA175" s="134" t="e">
        <f ca="1">+IF(AND(ISNUMBER(OFFSET('Sanitation Data'!$D$5,0,10*ROW('Sanitation Data'!D169))),CP175="Yes"),100-OFFSET('Sanitation Data'!$D$5,0,10*ROW('Sanitation Data'!D169)),IF(AND(ISNUMBER(OFFSET('Sanitation Data'!$D$5,0,10*ROW('Sanitation Data'!D169))),CP175="No",ISNUMBER(OFFSET('Sanitation Data'!$D$5,0,10*ROW('Sanitation Data'!D169)))),CONCATENATE("[",ROUND(100-OFFSET('Sanitation Data'!$D$5,0,10*ROW('Sanitation Data'!D169)),0),"]"),IF(AND(ISNUMBER(OFFSET('Sanitation Data'!$D$5,0,10*ROW('Sanitation Data'!D169))),CP175="",ISNUMBER(OFFSET('Sanitation Data'!$D$5,0,10*ROW('Sanitation Data'!D169)))),100-OFFSET('Sanitation Data'!$D$5,0,10*ROW('Sanitation Data'!D169)),NA())))</f>
        <v>#N/A</v>
      </c>
      <c r="AB175" s="134" t="e">
        <f ca="1">+IF(AND(ISNUMBER(OFFSET('Sanitation Data'!$D$7,0,10*ROW('Sanitation Data'!D169))),CQ175="Yes"),OFFSET('Sanitation Data'!$D$7,0,10*ROW('Sanitation Data'!G169)),IF(AND(ISNUMBER(OFFSET('Sanitation Data'!$D$7,0,10*ROW('Sanitation Data'!D169))),CQ175="No",ISNUMBER(OFFSET('Sanitation Data'!$D$7,0,10*ROW('Sanitation Data'!D169)))),CONCATENATE("[",ROUND(OFFSET('Sanitation Data'!$D$7,0,10*ROW('Sanitation Data'!D169)),0),"]"),IF(AND(ISNUMBER(OFFSET('Sanitation Data'!$D$7,0,10*ROW('Sanitation Data'!D169))),CQ175="",ISNUMBER(OFFSET('Sanitation Data'!$D$7,0,10*ROW('Sanitation Data'!D169)))),OFFSET('Sanitation Data'!$D$7,0,10*ROW('Sanitation Data'!D169)),NA())))</f>
        <v>#N/A</v>
      </c>
      <c r="AC175" s="134" t="e">
        <f ca="1">+IF(AND(ISNUMBER(OFFSET('Sanitation Data'!$D$11,0,10*ROW('Sanitation Data'!D169))),CR175="Yes"),OFFSET('Sanitation Data'!$D$11,0,10*ROW('Sanitation Data'!D169)),IF(AND(ISNUMBER(OFFSET('Sanitation Data'!$D$11,0,10*ROW('Sanitation Data'!D169))),CR175="No",ISNUMBER(OFFSET('Sanitation Data'!$D$11,0,10*ROW('Sanitation Data'!D169)))),CONCATENATE("[",ROUND(OFFSET('Sanitation Data'!$D$11,0,10*ROW('Sanitation Data'!D169)),0),"]"),IF(AND(ISNUMBER(OFFSET('Sanitation Data'!$D$11,0,10*ROW('Sanitation Data'!D169))),CR175="",ISNUMBER(OFFSET('Sanitation Data'!$D$11,0,10*ROW('Sanitation Data'!D169)))),OFFSET('Sanitation Data'!$D$11,0,10*ROW('Sanitation Data'!D169)),NA())))</f>
        <v>#N/A</v>
      </c>
      <c r="AD175" s="134" t="e">
        <f ca="1">+IF(AND(ISNUMBER(OFFSET('Sanitation Data'!$D$12,0,10*ROW('Sanitation Data'!D169))),CS175="Yes"),OFFSET('Sanitation Data'!$D$12,0,10*ROW('Sanitation Data'!D169)),IF(AND(ISNUMBER(OFFSET('Sanitation Data'!$D$12,0,10*ROW('Sanitation Data'!D169))),CS175="No",ISNUMBER(OFFSET('Sanitation Data'!$D$12,0,10*ROW('Sanitation Data'!D169)))),CONCATENATE("[",ROUND(OFFSET('Sanitation Data'!$D$12,0,10*ROW('Sanitation Data'!D169)),0),"]"),IF(AND(ISNUMBER(OFFSET('Sanitation Data'!$D$12,0,10*ROW('Sanitation Data'!D169))),CS175="",ISNUMBER(OFFSET('Sanitation Data'!$D$12,0,10*ROW('Sanitation Data'!D169)))),OFFSET('Sanitation Data'!$D$12,0,10*ROW('Sanitation Data'!D169)),NA())))</f>
        <v>#N/A</v>
      </c>
      <c r="AE175" s="134" t="e">
        <f ca="1">+IF(AND(ISNUMBER(OFFSET('Sanitation Data'!$D$13,0,10*ROW('Sanitation Data'!D169))),CT175="Yes"),OFFSET('Sanitation Data'!$D$13,0,10*ROW('Sanitation Data'!D169)),IF(AND(ISNUMBER(OFFSET('Sanitation Data'!$D$13,0,10*ROW('Sanitation Data'!D169))),CT175="No",ISNUMBER(OFFSET('Sanitation Data'!$D$13,0,10*ROW('Sanitation Data'!D169)))),CONCATENATE("[",ROUND(OFFSET('Sanitation Data'!$D$13,0,10*ROW('Sanitation Data'!D169)),0),"]"),IF(AND(ISNUMBER(OFFSET('Sanitation Data'!$D$13,0,10*ROW('Sanitation Data'!D169))),CT175="",ISNUMBER(OFFSET('Sanitation Data'!$D$13,0,10*ROW('Sanitation Data'!D169)))),OFFSET('Sanitation Data'!$D$13,0,10*ROW('Sanitation Data'!D169)),NA())))</f>
        <v>#N/A</v>
      </c>
      <c r="AF175" s="134" t="e">
        <f ca="1">+IF(AND(ISNUMBER(OFFSET('Sanitation Data'!$E$5,0,10*ROW('Sanitation Data'!E169))),CU175="Yes"),100-OFFSET('Sanitation Data'!$E$5,0,10*ROW('Sanitation Data'!E169)),IF(AND(ISNUMBER(OFFSET('Sanitation Data'!$E$5,0,10*ROW('Sanitation Data'!E169))),CU175="No",ISNUMBER(OFFSET('Sanitation Data'!$E$5,0,10*ROW('Sanitation Data'!E169)))),CONCATENATE("[",ROUND(100-OFFSET('Sanitation Data'!$E$5,0,10*ROW('Sanitation Data'!E169)),0),"]"),IF(AND(ISNUMBER(OFFSET('Sanitation Data'!$E$5,0,10*ROW('Sanitation Data'!E169))),CU175="",ISNUMBER(OFFSET('Sanitation Data'!$E$5,0,10*ROW('Sanitation Data'!E169)))),100-OFFSET('Sanitation Data'!$E$5,0,10*ROW('Sanitation Data'!E169)),NA())))</f>
        <v>#N/A</v>
      </c>
      <c r="AG175" s="134" t="e">
        <f ca="1">+IF(AND(ISNUMBER(OFFSET('Sanitation Data'!$E$7,0,10*ROW('Sanitation Data'!E169))),CV175="Yes"),OFFSET('Sanitation Data'!$E$7,0,10*ROW('Sanitation Data'!E169)),IF(AND(ISNUMBER(OFFSET('Sanitation Data'!$E$7,0,10*ROW('Sanitation Data'!E169))),CV175="No",ISNUMBER(OFFSET('Sanitation Data'!$E$7,0,10*ROW('Sanitation Data'!E169)))),CONCATENATE("[",ROUND(OFFSET('Sanitation Data'!$E$7,0,10*ROW('Sanitation Data'!E169)),0),"]"),IF(AND(ISNUMBER(OFFSET('Sanitation Data'!$E$7,0,10*ROW('Sanitation Data'!E169))),CV175="",ISNUMBER(OFFSET('Sanitation Data'!$E$7,0,10*ROW('Sanitation Data'!E169)))),OFFSET('Sanitation Data'!$E$7,0,10*ROW('Sanitation Data'!E169)),NA())))</f>
        <v>#N/A</v>
      </c>
      <c r="AH175" s="134" t="e">
        <f ca="1">+IF(AND(ISNUMBER(OFFSET('Sanitation Data'!$E$11,0,10*ROW('Sanitation Data'!E169))),CW175="Yes"),OFFSET('Sanitation Data'!$E$11,0,10*ROW('Sanitation Data'!E169)),IF(AND(ISNUMBER(OFFSET('Sanitation Data'!$E$11,0,10*ROW('Sanitation Data'!E169))),CW175="No",ISNUMBER(OFFSET('Sanitation Data'!$E$11,0,10*ROW('Sanitation Data'!E169)))),CONCATENATE("[",ROUND(OFFSET('Sanitation Data'!$E$11,0,10*ROW('Sanitation Data'!E169)),0),"]"),IF(AND(ISNUMBER(OFFSET('Sanitation Data'!$E$11,0,10*ROW('Sanitation Data'!E169))),CW175="",ISNUMBER(OFFSET('Sanitation Data'!$E$11,0,10*ROW('Sanitation Data'!E169)))),OFFSET('Sanitation Data'!$E$11,0,10*ROW('Sanitation Data'!E169)),NA())))</f>
        <v>#N/A</v>
      </c>
      <c r="AI175" s="134" t="e">
        <f ca="1">+IF(AND(ISNUMBER(OFFSET('Sanitation Data'!$E$12,0,10*ROW('Sanitation Data'!E169))),CX175="Yes"),OFFSET('Sanitation Data'!$E$12,0,10*ROW('Sanitation Data'!E169)),IF(AND(ISNUMBER(OFFSET('Sanitation Data'!$E$12,0,10*ROW('Sanitation Data'!E169))),CX175="No",ISNUMBER(OFFSET('Sanitation Data'!$E$12,0,10*ROW('Sanitation Data'!E169)))),CONCATENATE("[",ROUND(OFFSET('Sanitation Data'!$E$12,0,10*ROW('Sanitation Data'!E169)),0),"]"),IF(AND(ISNUMBER(OFFSET('Sanitation Data'!$E$12,0,10*ROW('Sanitation Data'!E169))),CX175="",ISNUMBER(OFFSET('Sanitation Data'!$E$12,0,10*ROW('Sanitation Data'!E169)))),OFFSET('Sanitation Data'!$E$12,0,10*ROW('Sanitation Data'!E169)),NA())))</f>
        <v>#N/A</v>
      </c>
      <c r="AJ175" s="134" t="e">
        <f ca="1">+IF(AND(ISNUMBER(OFFSET('Sanitation Data'!$E$13,0,10*ROW('Sanitation Data'!E169))),CY175="Yes"),OFFSET('Sanitation Data'!$E$13,0,10*ROW('Sanitation Data'!E169)),IF(AND(ISNUMBER(OFFSET('Sanitation Data'!$E$13,0,10*ROW('Sanitation Data'!E169))),CY175="No",ISNUMBER(OFFSET('Sanitation Data'!$E$13,0,10*ROW('Sanitation Data'!E169)))),CONCATENATE("[",ROUND(OFFSET('Sanitation Data'!$E$13,0,10*ROW('Sanitation Data'!E169)),0),"]"),IF(AND(ISNUMBER(OFFSET('Sanitation Data'!$E$13,0,10*ROW('Sanitation Data'!E169))),CY175="",ISNUMBER(OFFSET('Sanitation Data'!$E$13,0,10*ROW('Sanitation Data'!E169)))),OFFSET('Sanitation Data'!$E$13,0,10*ROW('Sanitation Data'!E169)),NA())))</f>
        <v>#N/A</v>
      </c>
      <c r="AK175" s="134" t="e">
        <f ca="1">+IF(AND(ISNUMBER(OFFSET('Sanitation Data'!$F$5,0,10*ROW('Sanitation Data'!F169))),CZ175="Yes"),100-OFFSET('Sanitation Data'!$F$5,0,10*ROW('Sanitation Data'!F169)),IF(AND(ISNUMBER(OFFSET('Sanitation Data'!$F$5,0,10*ROW('Sanitation Data'!F169))),CZ175="No",ISNUMBER(OFFSET('Sanitation Data'!$F$5,0,10*ROW('Sanitation Data'!F169)))),CONCATENATE("[",ROUND(100-OFFSET('Sanitation Data'!$F$5,0,10*ROW('Sanitation Data'!F169)),0),"]"),IF(AND(ISNUMBER(OFFSET('Sanitation Data'!$F$5,0,10*ROW('Sanitation Data'!F169))),CZ175="",ISNUMBER(OFFSET('Sanitation Data'!$F$5,0,10*ROW('Sanitation Data'!F169)))),100-OFFSET('Sanitation Data'!$F$5,0,10*ROW('Sanitation Data'!F169)),NA())))</f>
        <v>#N/A</v>
      </c>
      <c r="AL175" s="134" t="e">
        <f ca="1">+IF(AND(ISNUMBER(OFFSET('Sanitation Data'!$F$7,0,10*ROW('Sanitation Data'!F169))),DA175="Yes"),OFFSET('Sanitation Data'!$F$7,0,10*ROW('Sanitation Data'!F169)),IF(AND(ISNUMBER(OFFSET('Sanitation Data'!$F$7,0,10*ROW('Sanitation Data'!F169))),DA175="No",ISNUMBER(OFFSET('Sanitation Data'!$F$7,0,10*ROW('Sanitation Data'!F169)))),CONCATENATE("[",ROUND(OFFSET('Sanitation Data'!$F$7,0,10*ROW('Sanitation Data'!F169)),0),"]"),IF(AND(ISNUMBER(OFFSET('Sanitation Data'!$F$7,0,10*ROW('Sanitation Data'!F169))),DA175="",ISNUMBER(OFFSET('Sanitation Data'!$F$7,0,10*ROW('Sanitation Data'!F169)))),OFFSET('Sanitation Data'!$F$7,0,10*ROW('Sanitation Data'!F169)),NA())))</f>
        <v>#N/A</v>
      </c>
      <c r="AM175" s="134" t="e">
        <f ca="1">+IF(AND(ISNUMBER(OFFSET('Sanitation Data'!$F$11,0,10*ROW('Sanitation Data'!F169))),DB175="Yes"),OFFSET('Sanitation Data'!$F$11,0,10*ROW('Sanitation Data'!F169)),IF(AND(ISNUMBER(OFFSET('Sanitation Data'!$F$11,0,10*ROW('Sanitation Data'!F169))),DB175="No",ISNUMBER(OFFSET('Sanitation Data'!$F$11,0,10*ROW('Sanitation Data'!F169)))),CONCATENATE("[",ROUND(OFFSET('Sanitation Data'!$F$11,0,10*ROW('Sanitation Data'!F169)),0),"]"),IF(AND(ISNUMBER(OFFSET('Sanitation Data'!$F$11,0,10*ROW('Sanitation Data'!F169))),DB175="",ISNUMBER(OFFSET('Sanitation Data'!$F$11,0,10*ROW('Sanitation Data'!F169)))),OFFSET('Sanitation Data'!$F$11,0,10*ROW('Sanitation Data'!F169)),NA())))</f>
        <v>#N/A</v>
      </c>
      <c r="AN175" s="134" t="e">
        <f ca="1">+IF(AND(ISNUMBER(OFFSET('Sanitation Data'!$F$12,0,10*ROW('Sanitation Data'!F169))),DC175="Yes"),OFFSET('Sanitation Data'!$F$12,0,10*ROW('Sanitation Data'!F169)),IF(AND(ISNUMBER(OFFSET('Sanitation Data'!$F$12,0,10*ROW('Sanitation Data'!F169))),DC175="No",ISNUMBER(OFFSET('Sanitation Data'!$F$12,0,10*ROW('Sanitation Data'!F169)))),CONCATENATE("[",ROUND(OFFSET('Sanitation Data'!$F$12,0,10*ROW('Sanitation Data'!F169)),0),"]"),IF(AND(ISNUMBER(OFFSET('Sanitation Data'!$F$12,0,10*ROW('Sanitation Data'!F169))),DC175="",ISNUMBER(OFFSET('Sanitation Data'!$F$12,0,10*ROW('Sanitation Data'!F169)))),OFFSET('Sanitation Data'!$F$12,0,10*ROW('Sanitation Data'!F169)),NA())))</f>
        <v>#N/A</v>
      </c>
      <c r="AO175" s="134" t="e">
        <f ca="1">+IF(AND(ISNUMBER(OFFSET('Sanitation Data'!$F$13,0,10*ROW('Sanitation Data'!F169))),DD175="Yes"),OFFSET('Sanitation Data'!$F$13,0,10*ROW('Sanitation Data'!F169)),IF(AND(ISNUMBER(OFFSET('Sanitation Data'!$F$13,0,10*ROW('Sanitation Data'!F169))),DD175="No",ISNUMBER(OFFSET('Sanitation Data'!$F$13,0,10*ROW('Sanitation Data'!F169)))),CONCATENATE("[",ROUND(OFFSET('Sanitation Data'!$F$13,0,10*ROW('Sanitation Data'!F169)),0),"]"),IF(AND(ISNUMBER(OFFSET('Sanitation Data'!$F$13,0,10*ROW('Sanitation Data'!F169))),DD175="",ISNUMBER(OFFSET('Sanitation Data'!$F$13,0,10*ROW('Sanitation Data'!F169)))),OFFSET('Sanitation Data'!$F$13,0,10*ROW('Sanitation Data'!F169)),NA())))</f>
        <v>#N/A</v>
      </c>
      <c r="AP175" s="134" t="e">
        <f ca="1">+IF(AND(ISNUMBER(OFFSET('Sanitation Data'!$G$5,0,10*ROW('Sanitation Data'!G169))),DE175="Yes"),100-OFFSET('Sanitation Data'!$G$5,0,10*ROW('Sanitation Data'!G169)),IF(AND(ISNUMBER(OFFSET('Sanitation Data'!$G$5,0,10*ROW('Sanitation Data'!G169))),DE175="No",ISNUMBER(OFFSET('Sanitation Data'!$G$5,0,10*ROW('Sanitation Data'!G169)))),CONCATENATE("[",ROUND(100-OFFSET('Sanitation Data'!$G$5,0,10*ROW('Sanitation Data'!G169)),0),"]"),IF(AND(ISNUMBER(OFFSET('Sanitation Data'!$G$5,0,10*ROW('Sanitation Data'!G169))),DE175="",ISNUMBER(OFFSET('Sanitation Data'!$G$5,0,10*ROW('Sanitation Data'!G169)))),100-OFFSET('Sanitation Data'!$G$5,0,10*ROW('Sanitation Data'!G169)),NA())))</f>
        <v>#N/A</v>
      </c>
      <c r="AQ175" s="134" t="e">
        <f ca="1">+IF(AND(ISNUMBER(OFFSET('Sanitation Data'!$G$7,0,10*ROW('Sanitation Data'!G169))),DF175="Yes"),OFFSET('Sanitation Data'!$G$7,0,10*ROW('Sanitation Data'!G169)),IF(AND(ISNUMBER(OFFSET('Sanitation Data'!$G$7,0,10*ROW('Sanitation Data'!G169))),DF175="No",ISNUMBER(OFFSET('Sanitation Data'!$G$7,0,10*ROW('Sanitation Data'!G169)))),CONCATENATE("[",ROUND(OFFSET('Sanitation Data'!$G$7,0,10*ROW('Sanitation Data'!G169)),0),"]"),IF(AND(ISNUMBER(OFFSET('Sanitation Data'!$G$7,0,10*ROW('Sanitation Data'!G169))),DF175="",ISNUMBER(OFFSET('Sanitation Data'!$G$7,0,10*ROW('Sanitation Data'!G169)))),OFFSET('Sanitation Data'!$G$7,0,10*ROW('Sanitation Data'!G169)),NA())))</f>
        <v>#N/A</v>
      </c>
      <c r="AR175" s="134" t="e">
        <f ca="1">+IF(AND(ISNUMBER(OFFSET('Sanitation Data'!$G$11,0,10*ROW('Sanitation Data'!G169))),DG175="Yes"),OFFSET('Sanitation Data'!$G$11,0,10*ROW('Sanitation Data'!G169)),IF(AND(ISNUMBER(OFFSET('Sanitation Data'!$G$11,0,10*ROW('Sanitation Data'!G169))),DG175="No",ISNUMBER(OFFSET('Sanitation Data'!$G$11,0,10*ROW('Sanitation Data'!G169)))),CONCATENATE("[",ROUND(OFFSET('Sanitation Data'!$G$11,0,10*ROW('Sanitation Data'!G169)),0),"]"),IF(AND(ISNUMBER(OFFSET('Sanitation Data'!$G$11,0,10*ROW('Sanitation Data'!G169))),DG175="",ISNUMBER(OFFSET('Sanitation Data'!$G$11,0,10*ROW('Sanitation Data'!G169)))),OFFSET('Sanitation Data'!$G$11,0,10*ROW('Sanitation Data'!G169)),NA())))</f>
        <v>#N/A</v>
      </c>
      <c r="AS175" s="134" t="e">
        <f ca="1">+IF(AND(ISNUMBER(OFFSET('Sanitation Data'!$G$12,0,10*ROW('Sanitation Data'!G169))),DH175="Yes"),OFFSET('Sanitation Data'!$G$12,0,10*ROW('Sanitation Data'!G169)),IF(AND(ISNUMBER(OFFSET('Sanitation Data'!$G$12,0,10*ROW('Sanitation Data'!G169))),DH175="No",ISNUMBER(OFFSET('Sanitation Data'!$G$12,0,10*ROW('Sanitation Data'!G169)))),CONCATENATE("[",ROUND(OFFSET('Sanitation Data'!$G$12,0,10*ROW('Sanitation Data'!G169)),0),"]"),IF(AND(ISNUMBER(OFFSET('Sanitation Data'!$G$12,0,10*ROW('Sanitation Data'!G169))),DH175="",ISNUMBER(OFFSET('Sanitation Data'!$G$12,0,10*ROW('Sanitation Data'!G169)))),OFFSET('Sanitation Data'!$G$12,0,10*ROW('Sanitation Data'!G169)),NA())))</f>
        <v>#N/A</v>
      </c>
      <c r="AT175" s="134" t="e">
        <f ca="1">+IF(AND(ISNUMBER(OFFSET('Sanitation Data'!$G$13,0,10*ROW('Sanitation Data'!G169))),DI175="Yes"),OFFSET('Sanitation Data'!$G$13,0,10*ROW('Sanitation Data'!G169)),IF(AND(ISNUMBER(OFFSET('Sanitation Data'!$G$13,0,10*ROW('Sanitation Data'!G169))),DI175="No",ISNUMBER(OFFSET('Sanitation Data'!$G$13,0,10*ROW('Sanitation Data'!G169)))),CONCATENATE("[",ROUND(OFFSET('Sanitation Data'!$G$13,0,10*ROW('Sanitation Data'!G169)),0),"]"),IF(AND(ISNUMBER(OFFSET('Sanitation Data'!$G$13,0,10*ROW('Sanitation Data'!G169))),DI175="",ISNUMBER(OFFSET('Sanitation Data'!$G$13,0,10*ROW('Sanitation Data'!G169)))),OFFSET('Sanitation Data'!$G$13,0,10*ROW('Sanitation Data'!G169)),NA())))</f>
        <v>#N/A</v>
      </c>
      <c r="AU175" s="134" t="e">
        <f ca="1">+IF(AND(ISNUMBER(OFFSET('Sanitation Data'!$H$5,0,10*ROW('Sanitation Data'!H169))),DJ175="Yes"),100-OFFSET('Sanitation Data'!$H$5,0,10*ROW('Sanitation Data'!H169)),IF(AND(ISNUMBER(OFFSET('Sanitation Data'!$H$5,0,10*ROW('Sanitation Data'!H169))),DJ175="No",ISNUMBER(OFFSET('Sanitation Data'!$H$5,0,10*ROW('Sanitation Data'!H169)))),CONCATENATE("[",ROUND(100-OFFSET('Sanitation Data'!$H$5,0,10*ROW('Sanitation Data'!H169)),0),"]"),IF(AND(ISNUMBER(OFFSET('Sanitation Data'!$H$5,0,10*ROW('Sanitation Data'!H169))),DJ175="",ISNUMBER(OFFSET('Sanitation Data'!$H$5,0,10*ROW('Sanitation Data'!H169)))),100-OFFSET('Sanitation Data'!$H$5,0,10*ROW('Sanitation Data'!H169)),NA())))</f>
        <v>#N/A</v>
      </c>
      <c r="AV175" s="134" t="e">
        <f ca="1">+IF(AND(ISNUMBER(OFFSET('Sanitation Data'!$H$7,0,10*ROW('Sanitation Data'!H169))),DK175="Yes"),OFFSET('Sanitation Data'!$H$7,0,10*ROW('Sanitation Data'!H169)),IF(AND(ISNUMBER(OFFSET('Sanitation Data'!$H$7,0,10*ROW('Sanitation Data'!H169))),DK175="No",ISNUMBER(OFFSET('Sanitation Data'!$H$7,0,10*ROW('Sanitation Data'!H169)))),CONCATENATE("[",ROUND(OFFSET('Sanitation Data'!$H$7,0,10*ROW('Sanitation Data'!H169)),0),"]"),IF(AND(ISNUMBER(OFFSET('Sanitation Data'!$H$7,0,10*ROW('Sanitation Data'!H169))),DK175="",ISNUMBER(OFFSET('Sanitation Data'!$H$7,0,10*ROW('Sanitation Data'!H169)))),OFFSET('Sanitation Data'!$H$7,0,10*ROW('Sanitation Data'!H169)),NA())))</f>
        <v>#N/A</v>
      </c>
      <c r="AW175" s="134" t="e">
        <f ca="1">+IF(AND(ISNUMBER(OFFSET('Sanitation Data'!$H$11,0,10*ROW('Sanitation Data'!H169))),DL175="Yes"),OFFSET('Sanitation Data'!$H$11,0,10*ROW('Sanitation Data'!H169)),IF(AND(ISNUMBER(OFFSET('Sanitation Data'!$H$11,0,10*ROW('Sanitation Data'!H169))),DL175="No",ISNUMBER(OFFSET('Sanitation Data'!$H$11,0,10*ROW('Sanitation Data'!H169)))),CONCATENATE("[",ROUND(OFFSET('Sanitation Data'!$H$11,0,10*ROW('Sanitation Data'!H169)),0),"]"),IF(AND(ISNUMBER(OFFSET('Sanitation Data'!$H$11,0,10*ROW('Sanitation Data'!H169))),DL175="",ISNUMBER(OFFSET('Sanitation Data'!$H$11,0,10*ROW('Sanitation Data'!H169)))),OFFSET('Sanitation Data'!$H$11,0,10*ROW('Sanitation Data'!H169)),NA())))</f>
        <v>#N/A</v>
      </c>
      <c r="AX175" s="134" t="e">
        <f ca="1">+IF(AND(ISNUMBER(OFFSET('Sanitation Data'!$H$12,0,10*ROW('Sanitation Data'!H169))),DM175="Yes"),OFFSET('Sanitation Data'!$H$12,0,10*ROW('Sanitation Data'!H169)),IF(AND(ISNUMBER(OFFSET('Sanitation Data'!$H$12,0,10*ROW('Sanitation Data'!H169))),DM175="No",ISNUMBER(OFFSET('Sanitation Data'!$H$12,0,10*ROW('Sanitation Data'!H169)))),CONCATENATE("[",ROUND(OFFSET('Sanitation Data'!$H$12,0,10*ROW('Sanitation Data'!H169)),0),"]"),IF(AND(ISNUMBER(OFFSET('Sanitation Data'!$H$12,0,10*ROW('Sanitation Data'!H169))),DM175="",ISNUMBER(OFFSET('Sanitation Data'!$H$12,0,10*ROW('Sanitation Data'!H169)))),OFFSET('Sanitation Data'!$H$12,0,10*ROW('Sanitation Data'!H169)),NA())))</f>
        <v>#N/A</v>
      </c>
      <c r="AY175" s="134" t="e">
        <f ca="1">+IF(AND(ISNUMBER(OFFSET('Sanitation Data'!$H$13,0,10*ROW('Sanitation Data'!H169))),DN175="Yes"),OFFSET('Sanitation Data'!$H$13,0,10*ROW('Sanitation Data'!H169)),IF(AND(ISNUMBER(OFFSET('Sanitation Data'!$H$13,0,10*ROW('Sanitation Data'!H169))),DN175="No",ISNUMBER(OFFSET('Sanitation Data'!$H$13,0,10*ROW('Sanitation Data'!H169)))),CONCATENATE("[",ROUND(OFFSET('Sanitation Data'!$H$13,0,10*ROW('Sanitation Data'!H169)),0),"]"),IF(AND(ISNUMBER(OFFSET('Sanitation Data'!$H$13,0,10*ROW('Sanitation Data'!H169))),DN175="",ISNUMBER(OFFSET('Sanitation Data'!$H$13,0,10*ROW('Sanitation Data'!H169)))),OFFSET('Sanitation Data'!$H$13,0,10*ROW('Sanitation Data'!H169)),NA())))</f>
        <v>#N/A</v>
      </c>
      <c r="AZ175" s="135" t="e">
        <f ca="1">+IF(AND(ISNUMBER(OFFSET('Hygiene Data'!$C$6,0,10*ROW('Hygiene Data'!C169))),DO175="Yes"),OFFSET('Hygiene Data'!$C$6,0,10*ROW('Hygiene Data'!C169)),IF(AND(ISNUMBER(OFFSET('Hygiene Data'!$C$6,0,10*ROW('Hygiene Data'!C169))),DO175="No",ISNUMBER(OFFSET('Hygiene Data'!$C$6,0,10*ROW('Hygiene Data'!C169)))),CONCATENATE("[",ROUND(OFFSET('Hygiene Data'!$C$6,0,10*ROW('Hygiene Data'!C169)),0),"]"),IF(AND(ISNUMBER(OFFSET('Hygiene Data'!$C$6,0,10*ROW('Hygiene Data'!C169))),DO175="",ISNUMBER(OFFSET('Hygiene Data'!$C$6,0,10*ROW('Hygiene Data'!C169)))),OFFSET('Hygiene Data'!$C$6,0,10*ROW('Hygiene Data'!C169)),NA())))</f>
        <v>#N/A</v>
      </c>
      <c r="BA175" s="135" t="e">
        <f ca="1">+IF(AND(ISNUMBER(OFFSET('Hygiene Data'!$C$8,0,10*ROW('Hygiene Data'!C169))),DP175="Yes"),OFFSET('Hygiene Data'!$C$8,0,10*ROW('Hygiene Data'!C169)),IF(AND(ISNUMBER(OFFSET('Hygiene Data'!$C$8,0,10*ROW('Hygiene Data'!C169))),DP175="No",ISNUMBER(OFFSET('Hygiene Data'!$C$8,0,10*ROW('Hygiene Data'!C169)))),CONCATENATE("[",ROUND(OFFSET('Hygiene Data'!$C$8,0,10*ROW('Hygiene Data'!C169)),0),"]"),IF(AND(ISNUMBER(OFFSET('Hygiene Data'!$C$8,0,10*ROW('Hygiene Data'!C169))),DP175="",ISNUMBER(OFFSET('Hygiene Data'!$C$8,0,10*ROW('Hygiene Data'!C169)))),OFFSET('Hygiene Data'!$C$8,0,10*ROW('Hygiene Data'!C169)),NA())))</f>
        <v>#N/A</v>
      </c>
      <c r="BB175" s="135" t="e">
        <f ca="1">+IF(AND(ISNUMBER(OFFSET('Hygiene Data'!$C$10,0,10*ROW('Hygiene Data'!C169))),DQ175="Yes"),OFFSET('Hygiene Data'!$C$10,0,10*ROW('Hygiene Data'!C169)),IF(AND(ISNUMBER(OFFSET('Hygiene Data'!$C$10,0,10*ROW('Hygiene Data'!C169))),DQ175="No",ISNUMBER(OFFSET('Hygiene Data'!$C$10,0,10*ROW('Hygiene Data'!C169)))),CONCATENATE("[",ROUND(OFFSET('Hygiene Data'!$C$10,0,10*ROW('Hygiene Data'!C169)),0),"]"),IF(AND(ISNUMBER(OFFSET('Hygiene Data'!$C$10,0,10*ROW('Hygiene Data'!C169))),DQ175="",ISNUMBER(OFFSET('Hygiene Data'!$C$10,0,10*ROW('Hygiene Data'!C169)))),OFFSET('Hygiene Data'!$C$10,0,10*ROW('Hygiene Data'!C169)),NA())))</f>
        <v>#N/A</v>
      </c>
      <c r="BC175" s="135" t="e">
        <f ca="1">+IF(AND(ISNUMBER(OFFSET('Hygiene Data'!$D$6,0,10*ROW('Hygiene Data'!D169))),DR175="Yes"),OFFSET('Hygiene Data'!$D$6,0,10*ROW('Hygiene Data'!D169)),IF(AND(ISNUMBER(OFFSET('Hygiene Data'!$D$6,0,10*ROW('Hygiene Data'!D169))),DR175="No",ISNUMBER(OFFSET('Hygiene Data'!$D$6,0,10*ROW('Hygiene Data'!D169)))),CONCATENATE("[",ROUND(OFFSET('Hygiene Data'!$D$6,0,10*ROW('Hygiene Data'!D169)),0),"]"),IF(AND(ISNUMBER(OFFSET('Hygiene Data'!$D$6,0,10*ROW('Hygiene Data'!D169))),DR175="",ISNUMBER(OFFSET('Hygiene Data'!$D$6,0,10*ROW('Hygiene Data'!D169)))),OFFSET('Hygiene Data'!$D$6,0,10*ROW('Hygiene Data'!D169)),NA())))</f>
        <v>#N/A</v>
      </c>
      <c r="BD175" s="135" t="e">
        <f ca="1">+IF(AND(ISNUMBER(OFFSET('Hygiene Data'!$D$8,0,10*ROW('Hygiene Data'!D169))),DS175="Yes"),OFFSET('Hygiene Data'!$D$8,0,10*ROW('Hygiene Data'!D169)),IF(AND(ISNUMBER(OFFSET('Hygiene Data'!$D$8,0,10*ROW('Hygiene Data'!D169))),DS175="No",ISNUMBER(OFFSET('Hygiene Data'!$D$8,0,10*ROW('Hygiene Data'!D169)))),CONCATENATE("[",ROUND(OFFSET('Hygiene Data'!$D$8,0,10*ROW('Hygiene Data'!D169)),0),"]"),IF(AND(ISNUMBER(OFFSET('Hygiene Data'!$D$8,0,10*ROW('Hygiene Data'!D169))),DS175="",ISNUMBER(OFFSET('Hygiene Data'!$D$8,0,10*ROW('Hygiene Data'!D169)))),OFFSET('Hygiene Data'!$D$8,0,10*ROW('Hygiene Data'!D169)),NA())))</f>
        <v>#N/A</v>
      </c>
      <c r="BE175" s="135" t="e">
        <f ca="1">+IF(AND(ISNUMBER(OFFSET('Hygiene Data'!$D$10,0,10*ROW('Hygiene Data'!D169))),DT175="Yes"),OFFSET('Hygiene Data'!$D$10,0,10*ROW('Hygiene Data'!D169)),IF(AND(ISNUMBER(OFFSET('Hygiene Data'!$D$10,0,10*ROW('Hygiene Data'!D169))),DT175="No",ISNUMBER(OFFSET('Hygiene Data'!$D$10,0,10*ROW('Hygiene Data'!D169)))),CONCATENATE("[",ROUND(OFFSET('Hygiene Data'!$D$10,0,10*ROW('Hygiene Data'!D169)),0),"]"),IF(AND(ISNUMBER(OFFSET('Hygiene Data'!$D$10,0,10*ROW('Hygiene Data'!D169))),DT175="",ISNUMBER(OFFSET('Hygiene Data'!$D$10,0,10*ROW('Hygiene Data'!D169)))),OFFSET('Hygiene Data'!$D$10,0,10*ROW('Hygiene Data'!D169)),NA())))</f>
        <v>#N/A</v>
      </c>
      <c r="BF175" s="135" t="e">
        <f ca="1">+IF(AND(ISNUMBER(OFFSET('Hygiene Data'!$E$6,0,10*ROW('Hygiene Data'!E169))),DU175="Yes"),OFFSET('Hygiene Data'!$E$6,0,10*ROW('Hygiene Data'!E169)),IF(AND(ISNUMBER(OFFSET('Hygiene Data'!$E$6,0,10*ROW('Hygiene Data'!E169))),DU175="No",ISNUMBER(OFFSET('Hygiene Data'!$E$6,0,10*ROW('Hygiene Data'!E169)))),CONCATENATE("[",ROUND(OFFSET('Hygiene Data'!$E$6,0,10*ROW('Hygiene Data'!E169)),0),"]"),IF(AND(ISNUMBER(OFFSET('Hygiene Data'!$E$6,0,10*ROW('Hygiene Data'!E169))),DU175="",ISNUMBER(OFFSET('Hygiene Data'!$E$6,0,10*ROW('Hygiene Data'!E169)))),OFFSET('Hygiene Data'!$E$6,0,10*ROW('Hygiene Data'!E169)),NA())))</f>
        <v>#N/A</v>
      </c>
      <c r="BG175" s="135" t="e">
        <f ca="1">+IF(AND(ISNUMBER(OFFSET('Hygiene Data'!$E$8,0,10*ROW('Hygiene Data'!E169))),DV175="Yes"),OFFSET('Hygiene Data'!$E$8,0,10*ROW('Hygiene Data'!E169)),IF(AND(ISNUMBER(OFFSET('Hygiene Data'!$E$8,0,10*ROW('Hygiene Data'!E169))),DV175="No",ISNUMBER(OFFSET('Hygiene Data'!$E$8,0,10*ROW('Hygiene Data'!E169)))),CONCATENATE("[",ROUND(OFFSET('Hygiene Data'!$E$8,0,10*ROW('Hygiene Data'!E169)),0),"]"),IF(AND(ISNUMBER(OFFSET('Hygiene Data'!$E$8,0,10*ROW('Hygiene Data'!E169))),DV175="",ISNUMBER(OFFSET('Hygiene Data'!$E$8,0,10*ROW('Hygiene Data'!E169)))),OFFSET('Hygiene Data'!$E$8,0,10*ROW('Hygiene Data'!E169)),NA())))</f>
        <v>#N/A</v>
      </c>
      <c r="BH175" s="135" t="e">
        <f ca="1">+IF(AND(ISNUMBER(OFFSET('Hygiene Data'!$E$10,0,10*ROW('Hygiene Data'!E169))),DW175="Yes"),OFFSET('Hygiene Data'!$E$10,0,10*ROW('Hygiene Data'!E169)),IF(AND(ISNUMBER(OFFSET('Hygiene Data'!$E$10,0,10*ROW('Hygiene Data'!E169))),DW175="No",ISNUMBER(OFFSET('Hygiene Data'!$E$10,0,10*ROW('Hygiene Data'!E169)))),CONCATENATE("[",ROUND(OFFSET('Hygiene Data'!$E$10,0,10*ROW('Hygiene Data'!E169)),0),"]"),IF(AND(ISNUMBER(OFFSET('Hygiene Data'!$E$10,0,10*ROW('Hygiene Data'!E169))),DW175="",ISNUMBER(OFFSET('Hygiene Data'!$E$10,0,10*ROW('Hygiene Data'!E169)))),OFFSET('Hygiene Data'!$E$10,0,10*ROW('Hygiene Data'!E169)),NA())))</f>
        <v>#N/A</v>
      </c>
      <c r="BI175" s="135" t="e">
        <f ca="1">+IF(AND(ISNUMBER(OFFSET('Hygiene Data'!$F$6,0,10*ROW('Hygiene Data'!F169))),DX175="Yes"),OFFSET('Hygiene Data'!$F$6,0,10*ROW('Hygiene Data'!F169)),IF(AND(ISNUMBER(OFFSET('Hygiene Data'!$F$6,0,10*ROW('Hygiene Data'!F169))),DX175="No",ISNUMBER(OFFSET('Hygiene Data'!$F$6,0,10*ROW('Hygiene Data'!F169)))),CONCATENATE("[",ROUND(OFFSET('Hygiene Data'!$F$6,0,10*ROW('Hygiene Data'!F169)),0),"]"),IF(AND(ISNUMBER(OFFSET('Hygiene Data'!$F$6,0,10*ROW('Hygiene Data'!F169))),DX175="",ISNUMBER(OFFSET('Hygiene Data'!$F$6,0,10*ROW('Hygiene Data'!F169)))),OFFSET('Hygiene Data'!$F$6,0,10*ROW('Hygiene Data'!F169)),NA())))</f>
        <v>#N/A</v>
      </c>
      <c r="BJ175" s="135" t="e">
        <f ca="1">+IF(AND(ISNUMBER(OFFSET('Hygiene Data'!$F$8,0,10*ROW('Hygiene Data'!F169))),DY175="Yes"),OFFSET('Hygiene Data'!$F$8,0,10*ROW('Hygiene Data'!F169)),IF(AND(ISNUMBER(OFFSET('Hygiene Data'!$F$8,0,10*ROW('Hygiene Data'!F169))),DY175="No",ISNUMBER(OFFSET('Hygiene Data'!$F$8,0,10*ROW('Hygiene Data'!F169)))),CONCATENATE("[",ROUND(OFFSET('Hygiene Data'!$F$8,0,10*ROW('Hygiene Data'!F169)),0),"]"),IF(AND(ISNUMBER(OFFSET('Hygiene Data'!$F$8,0,10*ROW('Hygiene Data'!F169))),DY175="",ISNUMBER(OFFSET('Hygiene Data'!$F$8,0,10*ROW('Hygiene Data'!F169)))),OFFSET('Hygiene Data'!$F$8,0,10*ROW('Hygiene Data'!F169)),NA())))</f>
        <v>#N/A</v>
      </c>
      <c r="BK175" s="135" t="e">
        <f ca="1">+IF(AND(ISNUMBER(OFFSET('Hygiene Data'!$F$10,0,10*ROW('Hygiene Data'!F169))),DZ175="Yes"),OFFSET('Hygiene Data'!$F$10,0,10*ROW('Hygiene Data'!F169)),IF(AND(ISNUMBER(OFFSET('Hygiene Data'!$F$10,0,10*ROW('Hygiene Data'!F169))),DZ175="No",ISNUMBER(OFFSET('Hygiene Data'!$F$10,0,10*ROW('Hygiene Data'!F169)))),CONCATENATE("[",ROUND(OFFSET('Hygiene Data'!$F$10,0,10*ROW('Hygiene Data'!F169)),0),"]"),IF(AND(ISNUMBER(OFFSET('Hygiene Data'!$F$10,0,10*ROW('Hygiene Data'!F169))),DZ175="",ISNUMBER(OFFSET('Hygiene Data'!$F$10,0,10*ROW('Hygiene Data'!F169)))),OFFSET('Hygiene Data'!$F$10,0,10*ROW('Hygiene Data'!F169)),NA())))</f>
        <v>#N/A</v>
      </c>
      <c r="BL175" s="135" t="e">
        <f ca="1">+IF(AND(ISNUMBER(OFFSET('Hygiene Data'!$G$6,0,10*ROW('Hygiene Data'!G169))),EA175="Yes"),OFFSET('Hygiene Data'!$G$6,0,10*ROW('Hygiene Data'!G169)),IF(AND(ISNUMBER(OFFSET('Hygiene Data'!$G$6,0,10*ROW('Hygiene Data'!G169))),EA175="No",ISNUMBER(OFFSET('Hygiene Data'!$G$6,0,10*ROW('Hygiene Data'!G169)))),CONCATENATE("[",ROUND(OFFSET('Hygiene Data'!$G$6,0,10*ROW('Hygiene Data'!G169)),0),"]"),IF(AND(ISNUMBER(OFFSET('Hygiene Data'!$G$6,0,10*ROW('Hygiene Data'!G169))),EA175="",ISNUMBER(OFFSET('Hygiene Data'!$G$6,0,10*ROW('Hygiene Data'!G169)))),OFFSET('Hygiene Data'!$G$6,0,10*ROW('Hygiene Data'!G169)),NA())))</f>
        <v>#N/A</v>
      </c>
      <c r="BM175" s="135" t="e">
        <f ca="1">+IF(AND(ISNUMBER(OFFSET('Hygiene Data'!$G$8,0,10*ROW('Hygiene Data'!G169))),EB175="Yes"),OFFSET('Hygiene Data'!$G$8,0,10*ROW('Hygiene Data'!G169)),IF(AND(ISNUMBER(OFFSET('Hygiene Data'!$G$8,0,10*ROW('Hygiene Data'!G169))),EB175="No",ISNUMBER(OFFSET('Hygiene Data'!$G$8,0,10*ROW('Hygiene Data'!G169)))),CONCATENATE("[",ROUND(OFFSET('Hygiene Data'!$G$8,0,10*ROW('Hygiene Data'!G169)),0),"]"),IF(AND(ISNUMBER(OFFSET('Hygiene Data'!$G$8,0,10*ROW('Hygiene Data'!G169))),EB175="",ISNUMBER(OFFSET('Hygiene Data'!$G$8,0,10*ROW('Hygiene Data'!G169)))),OFFSET('Hygiene Data'!$G$8,0,10*ROW('Hygiene Data'!G169)),NA())))</f>
        <v>#N/A</v>
      </c>
      <c r="BN175" s="135" t="e">
        <f ca="1">+IF(AND(ISNUMBER(OFFSET('Hygiene Data'!$G$10,0,10*ROW('Hygiene Data'!G169))),EC175="Yes"),OFFSET('Hygiene Data'!$G$10,0,10*ROW('Hygiene Data'!G169)),IF(AND(ISNUMBER(OFFSET('Hygiene Data'!$G$10,0,10*ROW('Hygiene Data'!G169))),EC175="No",ISNUMBER(OFFSET('Hygiene Data'!$G$10,0,10*ROW('Hygiene Data'!G169)))),CONCATENATE("[",ROUND(OFFSET('Hygiene Data'!$G$10,0,10*ROW('Hygiene Data'!G169)),0),"]"),IF(AND(ISNUMBER(OFFSET('Hygiene Data'!$G$10,0,10*ROW('Hygiene Data'!G169))),EC175="",ISNUMBER(OFFSET('Hygiene Data'!$G$10,0,10*ROW('Hygiene Data'!G169)))),OFFSET('Hygiene Data'!$G$10,0,10*ROW('Hygiene Data'!G169)),NA())))</f>
        <v>#N/A</v>
      </c>
      <c r="BO175" s="135" t="e">
        <f ca="1">+IF(AND(ISNUMBER(OFFSET('Hygiene Data'!$H$6,0,10*ROW('Hygiene Data'!H169))),ED175="Yes"),OFFSET('Hygiene Data'!$H$6,0,10*ROW('Hygiene Data'!H169)),IF(AND(ISNUMBER(OFFSET('Hygiene Data'!$H$6,0,10*ROW('Hygiene Data'!H169))),ED175="No",ISNUMBER(OFFSET('Hygiene Data'!$H$6,0,10*ROW('Hygiene Data'!H169)))),CONCATENATE("[",ROUND(OFFSET('Hygiene Data'!$H$6,0,10*ROW('Hygiene Data'!H169)),0),"]"),IF(AND(ISNUMBER(OFFSET('Hygiene Data'!$H$6,0,10*ROW('Hygiene Data'!H169))),ED175="",ISNUMBER(OFFSET('Hygiene Data'!$H$6,0,10*ROW('Hygiene Data'!H169)))),OFFSET('Hygiene Data'!$H$6,0,10*ROW('Hygiene Data'!H169)),NA())))</f>
        <v>#N/A</v>
      </c>
      <c r="BP175" s="135" t="e">
        <f ca="1">+IF(AND(ISNUMBER(OFFSET('Hygiene Data'!$H$8,0,10*ROW('Hygiene Data'!H169))),EE175="Yes"),OFFSET('Hygiene Data'!$H$8,0,10*ROW('Hygiene Data'!H169)),IF(AND(ISNUMBER(OFFSET('Hygiene Data'!$H$8,0,10*ROW('Hygiene Data'!H169))),EE175="No",ISNUMBER(OFFSET('Hygiene Data'!$H$8,0,10*ROW('Hygiene Data'!H169)))),CONCATENATE("[",ROUND(OFFSET('Hygiene Data'!$H$8,0,10*ROW('Hygiene Data'!H169)),0),"]"),IF(AND(ISNUMBER(OFFSET('Hygiene Data'!$H$8,0,10*ROW('Hygiene Data'!H169))),EE175="",ISNUMBER(OFFSET('Hygiene Data'!$H$8,0,10*ROW('Hygiene Data'!H169)))),OFFSET('Hygiene Data'!$H$8,0,10*ROW('Hygiene Data'!H169)),NA())))</f>
        <v>#N/A</v>
      </c>
      <c r="BQ175" s="135" t="e">
        <f ca="1">+IF(AND(ISNUMBER(OFFSET('Hygiene Data'!$H$10,0,10*ROW('Hygiene Data'!H169))),EF175="Yes"),OFFSET('Hygiene Data'!$H$10,0,10*ROW('Hygiene Data'!H169)),IF(AND(ISNUMBER(OFFSET('Hygiene Data'!$H$10,0,10*ROW('Hygiene Data'!H169))),EF175="No",ISNUMBER(OFFSET('Hygiene Data'!$H$10,0,10*ROW('Hygiene Data'!H169)))),CONCATENATE("[",ROUND(OFFSET('Hygiene Data'!$H$10,0,10*ROW('Hygiene Data'!H169)),0),"]"),IF(AND(ISNUMBER(OFFSET('Hygiene Data'!$H$10,0,10*ROW('Hygiene Data'!H169))),EF175="",ISNUMBER(OFFSET('Hygiene Data'!$H$10,0,10*ROW('Hygiene Data'!H169)))),OFFSET('Hygiene Data'!$H$10,0,10*ROW('Hygiene Data'!H169)),NA())))</f>
        <v>#N/A</v>
      </c>
      <c r="BS175" s="34" t="str">
        <f ca="1">+IF(OFFSET('Water Data'!$C$28,0,10*ROW('Water Data'!C169))="","",OFFSET('Water Data'!$C$28,0,10*ROW('Water Data'!C169)))</f>
        <v/>
      </c>
      <c r="BT175" s="34" t="str">
        <f ca="1">+IF(OFFSET('Water Data'!$C$29,0,10*ROW('Water Data'!C169))="","",OFFSET('Water Data'!$C$29,0,10*ROW('Water Data'!C169)))</f>
        <v/>
      </c>
      <c r="BU175" s="34" t="str">
        <f ca="1">+IF(OFFSET('Water Data'!$C$30,0,10*ROW('Water Data'!C169))="","",OFFSET('Water Data'!$C$30,0,10*ROW('Water Data'!C169)))</f>
        <v/>
      </c>
      <c r="BV175" s="34" t="str">
        <f ca="1">+IF(OFFSET('Water Data'!$D$28,0,10*ROW('Water Data'!D169))="","",OFFSET('Water Data'!$D$28,0,10*ROW('Water Data'!D169)))</f>
        <v/>
      </c>
      <c r="BW175" s="34" t="str">
        <f ca="1">+IF(OFFSET('Water Data'!$D$29,0,10*ROW('Water Data'!D169))="","",OFFSET('Water Data'!$D$29,0,10*ROW('Water Data'!D169)))</f>
        <v/>
      </c>
      <c r="BX175" s="34" t="str">
        <f ca="1">+IF(OFFSET('Water Data'!$D$30,0,10*ROW('Water Data'!D169))="","",OFFSET('Water Data'!$D$30,0,10*ROW('Water Data'!D169)))</f>
        <v/>
      </c>
      <c r="BY175" s="34" t="str">
        <f ca="1">+IF(OFFSET('Water Data'!$E$28,0,10*ROW('Water Data'!E169))="","",OFFSET('Water Data'!$E$28,0,10*ROW('Water Data'!E169)))</f>
        <v/>
      </c>
      <c r="BZ175" s="34" t="str">
        <f ca="1">+IF(OFFSET('Water Data'!$E$29,0,10*ROW('Water Data'!E169))="","",OFFSET('Water Data'!$E$29,0,10*ROW('Water Data'!E169)))</f>
        <v/>
      </c>
      <c r="CA175" s="34" t="str">
        <f ca="1">+IF(OFFSET('Water Data'!$E$30,0,10*ROW('Water Data'!E169))="","",OFFSET('Water Data'!$E$30,0,10*ROW('Water Data'!E169)))</f>
        <v/>
      </c>
      <c r="CB175" s="34" t="str">
        <f ca="1">+IF(OFFSET('Water Data'!$F$28,0,10*ROW('Water Data'!F169))="","",OFFSET('Water Data'!$F$28,0,10*ROW('Water Data'!F169)))</f>
        <v/>
      </c>
      <c r="CC175" s="34" t="str">
        <f ca="1">+IF(OFFSET('Water Data'!$F$29,0,10*ROW('Water Data'!F169))="","",OFFSET('Water Data'!$F$29,0,10*ROW('Water Data'!F169)))</f>
        <v/>
      </c>
      <c r="CD175" s="34" t="str">
        <f ca="1">+IF(OFFSET('Water Data'!$F$30,0,10*ROW('Water Data'!F169))="","",OFFSET('Water Data'!$F$30,0,10*ROW('Water Data'!F169)))</f>
        <v/>
      </c>
      <c r="CE175" s="34" t="str">
        <f ca="1">+IF(OFFSET('Water Data'!$G$28,0,10*ROW('Water Data'!G169))="","",OFFSET('Water Data'!$G$28,0,10*ROW('Water Data'!G169)))</f>
        <v/>
      </c>
      <c r="CF175" s="34" t="str">
        <f ca="1">+IF(OFFSET('Water Data'!$G$29,0,10*ROW('Water Data'!G169))="","",OFFSET('Water Data'!$G$29,0,10*ROW('Water Data'!G169)))</f>
        <v/>
      </c>
      <c r="CG175" s="34" t="str">
        <f ca="1">+IF(OFFSET('Water Data'!$G$30,0,10*ROW('Water Data'!G169))="","",OFFSET('Water Data'!$G$30,0,10*ROW('Water Data'!G169)))</f>
        <v/>
      </c>
      <c r="CH175" s="34" t="str">
        <f ca="1">+IF(OFFSET('Water Data'!$H$28,0,10*ROW('Water Data'!H169))="","",OFFSET('Water Data'!$H$28,0,10*ROW('Water Data'!H169)))</f>
        <v/>
      </c>
      <c r="CI175" s="34" t="str">
        <f ca="1">+IF(OFFSET('Water Data'!$H$29,0,10*ROW('Water Data'!H169))="","",OFFSET('Water Data'!$H$29,0,10*ROW('Water Data'!H169)))</f>
        <v/>
      </c>
      <c r="CJ175" s="34" t="str">
        <f ca="1">+IF(OFFSET('Water Data'!$H$30,0,10*ROW('Water Data'!H169))="","",OFFSET('Water Data'!$H$30,0,10*ROW('Water Data'!H169)))</f>
        <v/>
      </c>
      <c r="CK175" s="34" t="str">
        <f ca="1">+IF(OFFSET('Sanitation Data'!$C$29,0,10*ROW('Sanitation Data'!C169))="","",OFFSET('Sanitation Data'!$C$29,0,10*ROW('Sanitation Data'!C169)))</f>
        <v/>
      </c>
      <c r="CL175" s="34" t="str">
        <f ca="1">+IF(OFFSET('Sanitation Data'!$C$30,0,10*ROW('Sanitation Data'!C169))="","",OFFSET('Sanitation Data'!$C$30,0,10*ROW('Sanitation Data'!C169)))</f>
        <v/>
      </c>
      <c r="CM175" s="34" t="str">
        <f ca="1">+IF(OFFSET('Sanitation Data'!$C$31,0,10*ROW('Sanitation Data'!C169))="","",OFFSET('Sanitation Data'!$C$31,0,10*ROW('Sanitation Data'!C169)))</f>
        <v/>
      </c>
      <c r="CN175" s="34" t="str">
        <f ca="1">+IF(OFFSET('Sanitation Data'!$C$32,0,10*ROW('Sanitation Data'!C169))="","",OFFSET('Sanitation Data'!$C$32,0,10*ROW('Sanitation Data'!C169)))</f>
        <v/>
      </c>
      <c r="CO175" s="34" t="str">
        <f ca="1">+IF(OFFSET('Sanitation Data'!$C$33,0,10*ROW('Sanitation Data'!C169))="","",OFFSET('Sanitation Data'!$C$33,0,10*ROW('Sanitation Data'!C169)))</f>
        <v/>
      </c>
      <c r="CP175" s="34" t="str">
        <f ca="1">+IF(OFFSET('Sanitation Data'!$D$29,0,10*ROW('Sanitation Data'!D169))="","",OFFSET('Sanitation Data'!$D$29,0,10*ROW('Sanitation Data'!D169)))</f>
        <v/>
      </c>
      <c r="CQ175" s="34" t="str">
        <f ca="1">+IF(OFFSET('Sanitation Data'!$D$30,0,10*ROW('Sanitation Data'!D169))="","",OFFSET('Sanitation Data'!$D$30,0,10*ROW('Sanitation Data'!D169)))</f>
        <v/>
      </c>
      <c r="CR175" s="34" t="str">
        <f ca="1">+IF(OFFSET('Sanitation Data'!$D$31,0,10*ROW('Sanitation Data'!D169))="","",OFFSET('Sanitation Data'!$D$31,0,10*ROW('Sanitation Data'!D169)))</f>
        <v/>
      </c>
      <c r="CS175" s="34" t="str">
        <f ca="1">+IF(OFFSET('Sanitation Data'!$D$32,0,10*ROW('Sanitation Data'!D169))="","",OFFSET('Sanitation Data'!$D$32,0,10*ROW('Sanitation Data'!D169)))</f>
        <v/>
      </c>
      <c r="CT175" s="34" t="str">
        <f ca="1">+IF(OFFSET('Sanitation Data'!$D$33,0,10*ROW('Sanitation Data'!D169))="","",OFFSET('Sanitation Data'!$D$33,0,10*ROW('Sanitation Data'!D169)))</f>
        <v/>
      </c>
      <c r="CU175" s="34" t="str">
        <f ca="1">+IF(OFFSET('Sanitation Data'!$E$29,0,10*ROW('Sanitation Data'!E169))="","",OFFSET('Sanitation Data'!$E$29,0,10*ROW('Sanitation Data'!E169)))</f>
        <v/>
      </c>
      <c r="CV175" s="34" t="str">
        <f ca="1">+IF(OFFSET('Sanitation Data'!$E$30,0,10*ROW('Sanitation Data'!E169))="","",OFFSET('Sanitation Data'!$E$30,0,10*ROW('Sanitation Data'!E169)))</f>
        <v/>
      </c>
      <c r="CW175" s="34" t="str">
        <f ca="1">+IF(OFFSET('Sanitation Data'!$E$31,0,10*ROW('Sanitation Data'!E169))="","",OFFSET('Sanitation Data'!$E$31,0,10*ROW('Sanitation Data'!E169)))</f>
        <v/>
      </c>
      <c r="CX175" s="34" t="str">
        <f ca="1">+IF(OFFSET('Sanitation Data'!$E$32,0,10*ROW('Sanitation Data'!E169))="","",OFFSET('Sanitation Data'!$E$32,0,10*ROW('Sanitation Data'!E169)))</f>
        <v/>
      </c>
      <c r="CY175" s="34" t="str">
        <f ca="1">+IF(OFFSET('Sanitation Data'!$E$33,0,10*ROW('Sanitation Data'!E169))="","",OFFSET('Sanitation Data'!$E$33,0,10*ROW('Sanitation Data'!E169)))</f>
        <v/>
      </c>
      <c r="CZ175" s="34" t="str">
        <f ca="1">+IF(OFFSET('Sanitation Data'!$F$29,0,10*ROW('Sanitation Data'!F169))="","",OFFSET('Sanitation Data'!$F$29,0,10*ROW('Sanitation Data'!F169)))</f>
        <v/>
      </c>
      <c r="DA175" s="34" t="str">
        <f ca="1">+IF(OFFSET('Sanitation Data'!$F$30,0,10*ROW('Sanitation Data'!F169))="","",OFFSET('Sanitation Data'!$F$30,0,10*ROW('Sanitation Data'!F169)))</f>
        <v/>
      </c>
      <c r="DB175" s="34" t="str">
        <f ca="1">+IF(OFFSET('Sanitation Data'!$F$31,0,10*ROW('Sanitation Data'!F169))="","",OFFSET('Sanitation Data'!$F$31,0,10*ROW('Sanitation Data'!F169)))</f>
        <v/>
      </c>
      <c r="DC175" s="34" t="str">
        <f ca="1">+IF(OFFSET('Sanitation Data'!$F$32,0,10*ROW('Sanitation Data'!F169))="","",OFFSET('Sanitation Data'!$F$32,0,10*ROW('Sanitation Data'!F169)))</f>
        <v/>
      </c>
      <c r="DD175" s="34" t="str">
        <f ca="1">+IF(OFFSET('Sanitation Data'!$F$33,0,10*ROW('Sanitation Data'!F169))="","",OFFSET('Sanitation Data'!$F$33,0,10*ROW('Sanitation Data'!F169)))</f>
        <v/>
      </c>
      <c r="DE175" s="34" t="str">
        <f ca="1">+IF(OFFSET('Sanitation Data'!$G$29,0,10*ROW('Sanitation Data'!G169))="","",OFFSET('Sanitation Data'!$G$29,0,10*ROW('Sanitation Data'!G169)))</f>
        <v/>
      </c>
      <c r="DF175" s="34" t="str">
        <f ca="1">+IF(OFFSET('Sanitation Data'!$G$30,0,10*ROW('Sanitation Data'!G169))="","",OFFSET('Sanitation Data'!$G$30,0,10*ROW('Sanitation Data'!G169)))</f>
        <v/>
      </c>
      <c r="DG175" s="34" t="str">
        <f ca="1">+IF(OFFSET('Sanitation Data'!$G$31,0,10*ROW('Sanitation Data'!G169))="","",OFFSET('Sanitation Data'!$G$31,0,10*ROW('Sanitation Data'!G169)))</f>
        <v/>
      </c>
      <c r="DH175" s="34" t="str">
        <f ca="1">+IF(OFFSET('Sanitation Data'!$G$32,0,10*ROW('Sanitation Data'!G169))="","",OFFSET('Sanitation Data'!$G$32,0,10*ROW('Sanitation Data'!G169)))</f>
        <v/>
      </c>
      <c r="DI175" s="34" t="str">
        <f ca="1">+IF(OFFSET('Sanitation Data'!$G$33,0,10*ROW('Sanitation Data'!G169))="","",OFFSET('Sanitation Data'!$G$33,0,10*ROW('Sanitation Data'!G169)))</f>
        <v/>
      </c>
      <c r="DJ175" s="34" t="str">
        <f ca="1">+IF(OFFSET('Sanitation Data'!$H$29,0,10*ROW('Sanitation Data'!H169))="","",OFFSET('Sanitation Data'!$H$29,0,10*ROW('Sanitation Data'!H169)))</f>
        <v/>
      </c>
      <c r="DK175" s="34" t="str">
        <f ca="1">+IF(OFFSET('Sanitation Data'!$H$30,0,10*ROW('Sanitation Data'!H169))="","",OFFSET('Sanitation Data'!$H$30,0,10*ROW('Sanitation Data'!H169)))</f>
        <v/>
      </c>
      <c r="DL175" s="34" t="str">
        <f ca="1">+IF(OFFSET('Sanitation Data'!$H$31,0,10*ROW('Sanitation Data'!H169))="","",OFFSET('Sanitation Data'!$H$31,0,10*ROW('Sanitation Data'!H169)))</f>
        <v/>
      </c>
      <c r="DM175" s="34" t="str">
        <f ca="1">+IF(OFFSET('Sanitation Data'!$H$32,0,10*ROW('Sanitation Data'!H169))="","",OFFSET('Sanitation Data'!$H$32,0,10*ROW('Sanitation Data'!H169)))</f>
        <v/>
      </c>
      <c r="DN175" s="34" t="str">
        <f ca="1">+IF(OFFSET('Sanitation Data'!$H$33,0,10*ROW('Sanitation Data'!H169))="","",OFFSET('Sanitation Data'!$H$33,0,10*ROW('Sanitation Data'!H169)))</f>
        <v/>
      </c>
      <c r="DO175" s="34" t="str">
        <f ca="1">+IF(OFFSET('Hygiene Data'!$C$12,0,10*ROW('Hygiene Data'!C169))="","",OFFSET('Hygiene Data'!$C$12,0,10*ROW('Hygiene Data'!C169)))</f>
        <v/>
      </c>
      <c r="DP175" s="34" t="str">
        <f ca="1">+IF(OFFSET('Hygiene Data'!$C$13,0,10*ROW('Hygiene Data'!C169))="","",OFFSET('Hygiene Data'!$C$13,0,10*ROW('Hygiene Data'!C169)))</f>
        <v/>
      </c>
      <c r="DQ175" s="34" t="str">
        <f ca="1">+IF(OFFSET('Hygiene Data'!$C$14,0,10*ROW('Hygiene Data'!C169))="","",OFFSET('Hygiene Data'!$C$14,0,10*ROW('Hygiene Data'!C169)))</f>
        <v/>
      </c>
      <c r="DR175" s="34" t="str">
        <f ca="1">+IF(OFFSET('Hygiene Data'!$D$12,0,10*ROW('Hygiene Data'!D169))="","",OFFSET('Hygiene Data'!$D$12,0,10*ROW('Hygiene Data'!D169)))</f>
        <v/>
      </c>
      <c r="DS175" s="34" t="str">
        <f ca="1">+IF(OFFSET('Hygiene Data'!$D$13,0,10*ROW('Hygiene Data'!D169))="","",OFFSET('Hygiene Data'!$D$13,0,10*ROW('Hygiene Data'!D169)))</f>
        <v/>
      </c>
      <c r="DT175" s="34" t="str">
        <f ca="1">+IF(OFFSET('Hygiene Data'!$D$14,0,10*ROW('Hygiene Data'!D169))="","",OFFSET('Hygiene Data'!$D$14,0,10*ROW('Hygiene Data'!D169)))</f>
        <v/>
      </c>
      <c r="DU175" s="34" t="str">
        <f ca="1">+IF(OFFSET('Hygiene Data'!$E$12,0,10*ROW('Hygiene Data'!E169))="","",OFFSET('Hygiene Data'!$E$12,0,10*ROW('Hygiene Data'!E169)))</f>
        <v/>
      </c>
      <c r="DV175" s="34" t="str">
        <f ca="1">+IF(OFFSET('Hygiene Data'!$E$13,0,10*ROW('Hygiene Data'!E169))="","",OFFSET('Hygiene Data'!$E$13,0,10*ROW('Hygiene Data'!E169)))</f>
        <v/>
      </c>
      <c r="DW175" s="34" t="str">
        <f ca="1">+IF(OFFSET('Hygiene Data'!$E$14,0,10*ROW('Hygiene Data'!E169))="","",OFFSET('Hygiene Data'!$E$14,0,10*ROW('Hygiene Data'!E169)))</f>
        <v/>
      </c>
      <c r="DX175" s="34" t="str">
        <f ca="1">+IF(OFFSET('Hygiene Data'!$F$12,0,10*ROW('Hygiene Data'!F169))="","",OFFSET('Hygiene Data'!$F$12,0,10*ROW('Hygiene Data'!F169)))</f>
        <v/>
      </c>
      <c r="DY175" s="34" t="str">
        <f ca="1">+IF(OFFSET('Hygiene Data'!$F$13,0,10*ROW('Hygiene Data'!F169))="","",OFFSET('Hygiene Data'!$F$13,0,10*ROW('Hygiene Data'!F169)))</f>
        <v/>
      </c>
      <c r="DZ175" s="34" t="str">
        <f ca="1">+IF(OFFSET('Hygiene Data'!$F$14,0,10*ROW('Hygiene Data'!F169))="","",OFFSET('Hygiene Data'!$F$14,0,10*ROW('Hygiene Data'!F169)))</f>
        <v/>
      </c>
      <c r="EA175" s="34" t="str">
        <f ca="1">+IF(OFFSET('Hygiene Data'!$G$12,0,10*ROW('Hygiene Data'!G169))="","",OFFSET('Hygiene Data'!$G$12,0,10*ROW('Hygiene Data'!G169)))</f>
        <v/>
      </c>
      <c r="EB175" s="34" t="str">
        <f ca="1">+IF(OFFSET('Hygiene Data'!$G$13,0,10*ROW('Hygiene Data'!G169))="","",OFFSET('Hygiene Data'!$G$13,0,10*ROW('Hygiene Data'!G169)))</f>
        <v/>
      </c>
      <c r="EC175" s="34" t="str">
        <f ca="1">+IF(OFFSET('Hygiene Data'!$G$14,0,10*ROW('Hygiene Data'!G169))="","",OFFSET('Hygiene Data'!$G$14,0,10*ROW('Hygiene Data'!G169)))</f>
        <v/>
      </c>
      <c r="ED175" s="34" t="str">
        <f ca="1">+IF(OFFSET('Hygiene Data'!$H$12,0,10*ROW('Hygiene Data'!H169))="","",OFFSET('Hygiene Data'!$H$12,0,10*ROW('Hygiene Data'!H169)))</f>
        <v/>
      </c>
      <c r="EE175" s="34" t="str">
        <f ca="1">+IF(OFFSET('Hygiene Data'!$H$13,0,10*ROW('Hygiene Data'!H169))="","",OFFSET('Hygiene Data'!$H$13,0,10*ROW('Hygiene Data'!H169)))</f>
        <v/>
      </c>
      <c r="EF175" s="34" t="str">
        <f ca="1">+IF(OFFSET('Hygiene Data'!$H$14,0,10*ROW('Hygiene Data'!H169))="","",OFFSET('Hygiene Data'!$H$14,0,10*ROW('Hygiene Data'!H169)))</f>
        <v/>
      </c>
    </row>
    <row r="176" spans="1:136" x14ac:dyDescent="0.2">
      <c r="A176" s="50" t="str">
        <f ca="1">+IF(OFFSET('Water Data'!$B$1,0,10*ROW('Water Data'!B173))="","",OFFSET('Water Data'!$B$1,0,10*ROW('Water Data'!B173)))</f>
        <v/>
      </c>
      <c r="B176" s="50" t="str">
        <f ca="1">+IF(OFFSET('Water Data'!$A$3,0,10*ROW('Water Data'!A173))="","",OFFSET('Water Data'!$A$3,0,10*ROW('Water Data'!A173)))</f>
        <v/>
      </c>
      <c r="C176" s="50" t="str">
        <f ca="1">+IF(OFFSET('Water Data'!$C$3,0,10*ROW('Water Data'!C173))="","",OFFSET('Water Data'!$C$3,0,10*ROW('Water Data'!C173)))</f>
        <v/>
      </c>
      <c r="D176" s="133" t="e">
        <f ca="1">+IF(AND(ISNUMBER(OFFSET('Water Data'!$C$5,0,10*ROW('Water Data'!C170))),BS176="Yes"),100-OFFSET('Water Data'!$C$5,0,10*ROW('Water Data'!C170)),IF(AND(ISNUMBER(OFFSET('Water Data'!$C$5,0,10*ROW('Water Data'!C170))),BS176="No",ISNUMBER(OFFSET('Water Data'!$C$5,0,10*ROW('Water Data'!C170)))),CONCATENATE("[",ROUND(100-OFFSET('Water Data'!$C$5,0,10*ROW('Water Data'!C170)),0),"]"),IF(AND(ISNUMBER(OFFSET('Water Data'!$C$5,0,10*ROW('Water Data'!C170))),BS176="",ISNUMBER(OFFSET('Water Data'!$C$5,0,10*ROW('Water Data'!C170)))),100-OFFSET('Water Data'!$C$5,0,10*ROW('Water Data'!C170)),NA())))</f>
        <v>#N/A</v>
      </c>
      <c r="E176" s="133" t="e">
        <f ca="1">+IF(AND(ISNUMBER(OFFSET('Water Data'!$C$7,0,10*ROW('Water Data'!D170))),BT176="Yes"),OFFSET('Water Data'!$C$7,0,10*ROW('Water Data'!C170)),IF(AND(ISNUMBER(OFFSET('Water Data'!$C$7,0,10*ROW('Water Data'!C170))),BT176="No",ISNUMBER(OFFSET('Water Data'!$C$7,0,10*ROW('Water Data'!C170)))),CONCATENATE("[",ROUND(OFFSET('Water Data'!$C$7,0,10*ROW('Water Data'!C170)),0),"]"),IF(AND(ISNUMBER(OFFSET('Water Data'!$C$7,0,10*ROW('Water Data'!C170))),BT176="",ISNUMBER(OFFSET('Water Data'!$C$7,0,10*ROW('Water Data'!C170)))),OFFSET('Water Data'!$C$7,0,10*ROW('Water Data'!C170)),NA())))</f>
        <v>#N/A</v>
      </c>
      <c r="F176" s="133" t="e">
        <f ca="1">+IF(AND(ISNUMBER(OFFSET('Water Data'!$C$10,0,10*ROW('Water Data'!C170))),BU176="Yes"),OFFSET('Water Data'!$C$10,0,10*ROW('Water Data'!C170)),IF(AND(ISNUMBER(OFFSET('Water Data'!$C$10,0,10*ROW('Water Data'!C170))),BU176="No",ISNUMBER(OFFSET('Water Data'!$C$10,0,10*ROW('Water Data'!C170)))),CONCATENATE("[",ROUND(OFFSET('Water Data'!$C$10,0,10*ROW('Water Data'!C170)),0),"]"),IF(AND(ISNUMBER(OFFSET('Water Data'!$C$10,0,10*ROW('Water Data'!C170))),BU176="",ISNUMBER(OFFSET('Water Data'!$C$10,0,10*ROW('Water Data'!C170)))),OFFSET('Water Data'!$C$10,0,10*ROW('Water Data'!C170)),NA())))</f>
        <v>#N/A</v>
      </c>
      <c r="G176" s="133" t="e">
        <f ca="1">+IF(AND(ISNUMBER(OFFSET('Water Data'!$D$5,0,10*ROW('Water Data'!D170))),BV176="Yes"),100-OFFSET('Water Data'!$D$5,0,10*ROW('Water Data'!D170)),IF(AND(ISNUMBER(OFFSET('Water Data'!$D$5,0,10*ROW('Water Data'!D170))),BV176="No",ISNUMBER(OFFSET('Water Data'!$D$5,0,10*ROW('Water Data'!D170)))),CONCATENATE("[",ROUND(100-OFFSET('Water Data'!$D$5,0,10*ROW('Water Data'!D170)),0),"]"),IF(AND(ISNUMBER(OFFSET('Water Data'!$D$5,0,10*ROW('Water Data'!D170))),BV176="",ISNUMBER(OFFSET('Water Data'!$D$5,0,10*ROW('Water Data'!D170)))),100-OFFSET('Water Data'!$D$5,0,10*ROW('Water Data'!D170)),NA())))</f>
        <v>#N/A</v>
      </c>
      <c r="H176" s="133" t="e">
        <f ca="1">+IF(AND(ISNUMBER(OFFSET('Water Data'!$D$7,0,10*ROW('Water Data'!D170))),BW176="Yes"),OFFSET('Water Data'!$D$7,0,10*ROW('Water Data'!D170)),IF(AND(ISNUMBER(OFFSET('Water Data'!$D$7,0,10*ROW('Water Data'!D170))),BW176="No",ISNUMBER(OFFSET('Water Data'!$D$7,0,10*ROW('Water Data'!D170)))),CONCATENATE("[",ROUND(OFFSET('Water Data'!$C$7,0,10*ROW('Water Data'!D170)),0),"]"),IF(AND(ISNUMBER(OFFSET('Water Data'!$D$7,0,10*ROW('Water Data'!D170))),BW176="",ISNUMBER(OFFSET('Water Data'!$D$7,0,10*ROW('Water Data'!D170)))),OFFSET('Water Data'!$D$7,0,10*ROW('Water Data'!D170)),NA())))</f>
        <v>#N/A</v>
      </c>
      <c r="I176" s="133" t="e">
        <f ca="1">+IF(AND(ISNUMBER(OFFSET('Water Data'!$D$10,0,10*ROW('Water Data'!D170))),BX176="Yes"),OFFSET('Water Data'!$D$10,0,10*ROW('Water Data'!D170)),IF(AND(ISNUMBER(OFFSET('Water Data'!$D$10,0,10*ROW('Water Data'!D170))),BX176="No",ISNUMBER(OFFSET('Water Data'!$D$10,0,10*ROW('Water Data'!D170)))),CONCATENATE("[",ROUND(OFFSET('Water Data'!$D$10,0,10*ROW('Water Data'!D170)),0),"]"),IF(AND(ISNUMBER(OFFSET('Water Data'!$D$10,0,10*ROW('Water Data'!D170))),BX176="",ISNUMBER(OFFSET('Water Data'!$D$10,0,10*ROW('Water Data'!D170)))),OFFSET('Water Data'!$D$10,0,10*ROW('Water Data'!D170)),NA())))</f>
        <v>#N/A</v>
      </c>
      <c r="J176" s="133" t="e">
        <f ca="1">+IF(AND(ISNUMBER(OFFSET('Water Data'!$E$5,0,10*ROW('Water Data'!E170))),BY176="Yes"),100-OFFSET('Water Data'!$E$5,0,10*ROW('Water Data'!E170)),IF(AND(ISNUMBER(OFFSET('Water Data'!$E$5,0,10*ROW('Water Data'!E170))),BY176="No",ISNUMBER(OFFSET('Water Data'!$E$5,0,10*ROW('Water Data'!E170)))),CONCATENATE("[",ROUND(100-OFFSET('Water Data'!$E$5,0,10*ROW('Water Data'!E170)),0),"]"),IF(AND(ISNUMBER(OFFSET('Water Data'!$E$5,0,10*ROW('Water Data'!E170))),BY176="",ISNUMBER(OFFSET('Water Data'!$E$5,0,10*ROW('Water Data'!E170)))),100-OFFSET('Water Data'!$E$5,0,10*ROW('Water Data'!E170)),NA())))</f>
        <v>#N/A</v>
      </c>
      <c r="K176" s="133" t="e">
        <f ca="1">+IF(AND(ISNUMBER(OFFSET('Water Data'!$E$7,0,10*ROW('Water Data'!E170))),BZ176="Yes"),OFFSET('Water Data'!$E$7,0,10*ROW('Water Data'!E170)),IF(AND(ISNUMBER(OFFSET('Water Data'!$E$7,0,10*ROW('Water Data'!E170))),BZ176="No",ISNUMBER(OFFSET('Water Data'!$E$7,0,10*ROW('Water Data'!E170)))),CONCATENATE("[",ROUND(OFFSET('Water Data'!$E$7,0,10*ROW('Water Data'!E170)),0),"]"),IF(AND(ISNUMBER(OFFSET('Water Data'!$E$7,0,10*ROW('Water Data'!E170))),BZ176="",ISNUMBER(OFFSET('Water Data'!$E$7,0,10*ROW('Water Data'!E170)))),OFFSET('Water Data'!$E$7,0,10*ROW('Water Data'!E170)),NA())))</f>
        <v>#N/A</v>
      </c>
      <c r="L176" s="133" t="e">
        <f ca="1">+IF(AND(ISNUMBER(OFFSET('Water Data'!$E$10,0,10*ROW('Water Data'!E170))),CA176="Yes"),OFFSET('Water Data'!$E$10,0,10*ROW('Water Data'!E170)),IF(AND(ISNUMBER(OFFSET('Water Data'!$E$10,0,10*ROW('Water Data'!E170))),CA176="No",ISNUMBER(OFFSET('Water Data'!$E$10,0,10*ROW('Water Data'!E170)))),CONCATENATE("[",ROUND(OFFSET('Water Data'!$E$10,0,10*ROW('Water Data'!E170)),0),"]"),IF(AND(ISNUMBER(OFFSET('Water Data'!$E$10,0,10*ROW('Water Data'!E170))),CA176="",ISNUMBER(OFFSET('Water Data'!$E$10,0,10*ROW('Water Data'!E170)))),OFFSET('Water Data'!$E$10,0,10*ROW('Water Data'!E170)),NA())))</f>
        <v>#N/A</v>
      </c>
      <c r="M176" s="133" t="e">
        <f ca="1">+IF(AND(ISNUMBER(OFFSET('Water Data'!$F$5,0,10*ROW('Water Data'!F170))),CB176="Yes"),100-OFFSET('Water Data'!$F$5,0,10*ROW('Water Data'!F170)),IF(AND(ISNUMBER(OFFSET('Water Data'!$F$5,0,10*ROW('Water Data'!F170))),CB176="No",ISNUMBER(OFFSET('Water Data'!$F$5,0,10*ROW('Water Data'!F170)))),CONCATENATE("[",ROUND(100-OFFSET('Water Data'!$F$5,0,10*ROW('Water Data'!F170)),0),"]"),IF(AND(ISNUMBER(OFFSET('Water Data'!$F$5,0,10*ROW('Water Data'!F170))),CB176="",ISNUMBER(OFFSET('Water Data'!$F$5,0,10*ROW('Water Data'!F170)))),100-OFFSET('Water Data'!$F$5,0,10*ROW('Water Data'!F170)),NA())))</f>
        <v>#N/A</v>
      </c>
      <c r="N176" s="133" t="e">
        <f ca="1">+IF(AND(ISNUMBER(OFFSET('Water Data'!$F$7,0,10*ROW('Water Data'!F170))),CC176="Yes"),OFFSET('Water Data'!$F$7,0,10*ROW('Water Data'!F170)),IF(AND(ISNUMBER(OFFSET('Water Data'!$F$7,0,10*ROW('Water Data'!F170))),CC176="No",ISNUMBER(OFFSET('Water Data'!$F$7,0,10*ROW('Water Data'!F170)))),CONCATENATE("[",ROUND(OFFSET('Water Data'!$F$7,0,10*ROW('Water Data'!F170)),0),"]"),IF(AND(ISNUMBER(OFFSET('Water Data'!$F$7,0,10*ROW('Water Data'!F170))),CC176="",ISNUMBER(OFFSET('Water Data'!$F$7,0,10*ROW('Water Data'!F170)))),OFFSET('Water Data'!$F$7,0,10*ROW('Water Data'!F170)),NA())))</f>
        <v>#N/A</v>
      </c>
      <c r="O176" s="133" t="e">
        <f ca="1">+IF(AND(ISNUMBER(OFFSET('Water Data'!$F$10,0,10*ROW('Water Data'!F170))),CD176="Yes"),OFFSET('Water Data'!$F$10,0,10*ROW('Water Data'!F170)),IF(AND(ISNUMBER(OFFSET('Water Data'!$F$10,0,10*ROW('Water Data'!F170))),CD176="No",ISNUMBER(OFFSET('Water Data'!$F$10,0,10*ROW('Water Data'!F170)))),CONCATENATE("[",ROUND(OFFSET('Water Data'!$F$10,0,10*ROW('Water Data'!F170)),0),"]"),IF(AND(ISNUMBER(OFFSET('Water Data'!$F$10,0,10*ROW('Water Data'!F170))),CD176="",ISNUMBER(OFFSET('Water Data'!$F$10,0,10*ROW('Water Data'!F170)))),OFFSET('Water Data'!$F$10,0,10*ROW('Water Data'!F170)),NA())))</f>
        <v>#N/A</v>
      </c>
      <c r="P176" s="133" t="e">
        <f ca="1">+IF(AND(ISNUMBER(OFFSET('Water Data'!$G$5,0,10*ROW('Water Data'!G170))),CE176="Yes"),100-OFFSET('Water Data'!$G$5,0,10*ROW('Water Data'!G170)),IF(AND(ISNUMBER(OFFSET('Water Data'!$G$5,0,10*ROW('Water Data'!G170))),CE176="No",ISNUMBER(OFFSET('Water Data'!$G$5,0,10*ROW('Water Data'!G170)))),CONCATENATE("[",ROUND(100-OFFSET('Water Data'!$G$5,0,10*ROW('Water Data'!G170)),0),"]"),IF(AND(ISNUMBER(OFFSET('Water Data'!$G$5,0,10*ROW('Water Data'!G170))),CE176="",ISNUMBER(OFFSET('Water Data'!$G$5,0,10*ROW('Water Data'!G170)))),100-OFFSET('Water Data'!$G$5,0,10*ROW('Water Data'!G170)),NA())))</f>
        <v>#N/A</v>
      </c>
      <c r="Q176" s="133" t="e">
        <f ca="1">+IF(AND(ISNUMBER(OFFSET('Water Data'!$G$7,0,10*ROW('Water Data'!G170))),CF176="Yes"),OFFSET('Water Data'!$G$7,0,10*ROW('Water Data'!G170)),IF(AND(ISNUMBER(OFFSET('Water Data'!$G$7,0,10*ROW('Water Data'!G170))),CF176="No",ISNUMBER(OFFSET('Water Data'!$G$7,0,10*ROW('Water Data'!G170)))),CONCATENATE("[",ROUND(OFFSET('Water Data'!$G$7,0,10*ROW('Water Data'!G170)),0),"]"),IF(AND(ISNUMBER(OFFSET('Water Data'!$G$7,0,10*ROW('Water Data'!G170))),CF176="",ISNUMBER(OFFSET('Water Data'!$G$7,0,10*ROW('Water Data'!G170)))),OFFSET('Water Data'!$G$7,0,10*ROW('Water Data'!G170)),NA())))</f>
        <v>#N/A</v>
      </c>
      <c r="R176" s="133" t="e">
        <f ca="1">+IF(AND(ISNUMBER(OFFSET('Water Data'!$G$10,0,10*ROW('Water Data'!G170))),CG176="Yes"),OFFSET('Water Data'!$G$10,0,10*ROW('Water Data'!G170)),IF(AND(ISNUMBER(OFFSET('Water Data'!$G$10,0,10*ROW('Water Data'!G170))),CG176="No",ISNUMBER(OFFSET('Water Data'!$G$10,0,10*ROW('Water Data'!G170)))),CONCATENATE("[",ROUND(OFFSET('Water Data'!$G$10,0,10*ROW('Water Data'!G170)),0),"]"),IF(AND(ISNUMBER(OFFSET('Water Data'!$G$10,0,10*ROW('Water Data'!G170))),CG176="",ISNUMBER(OFFSET('Water Data'!$G$10,0,10*ROW('Water Data'!G170)))),OFFSET('Water Data'!$G$10,0,10*ROW('Water Data'!G170)),NA())))</f>
        <v>#N/A</v>
      </c>
      <c r="S176" s="133" t="e">
        <f ca="1">+IF(AND(ISNUMBER(OFFSET('Water Data'!$H$5,0,10*ROW('Water Data'!H170))),CH176="Yes"),100-OFFSET('Water Data'!$H$5,0,10*ROW('Water Data'!H170)),IF(AND(ISNUMBER(OFFSET('Water Data'!$H$5,0,10*ROW('Water Data'!H170))),CH176="No",ISNUMBER(OFFSET('Water Data'!$H$5,0,10*ROW('Water Data'!H170)))),CONCATENATE("[",ROUND(100-OFFSET('Water Data'!$H$5,0,10*ROW('Water Data'!H170)),0),"]"),IF(AND(ISNUMBER(OFFSET('Water Data'!$H$5,0,10*ROW('Water Data'!H170))),CH176="",ISNUMBER(OFFSET('Water Data'!$H$5,0,10*ROW('Water Data'!H170)))),100-OFFSET('Water Data'!$H$5,0,10*ROW('Water Data'!H170)),NA())))</f>
        <v>#N/A</v>
      </c>
      <c r="T176" s="133" t="e">
        <f ca="1">+IF(AND(ISNUMBER(OFFSET('Water Data'!$H$7,0,10*ROW('Water Data'!H170))),CI176="Yes"),OFFSET('Water Data'!$H$7,0,10*ROW('Water Data'!H170)),IF(AND(ISNUMBER(OFFSET('Water Data'!$H$7,0,10*ROW('Water Data'!H170))),CI176="No",ISNUMBER(OFFSET('Water Data'!$H$7,0,10*ROW('Water Data'!H170)))),CONCATENATE("[",ROUND(OFFSET('Water Data'!$H$7,0,10*ROW('Water Data'!H170)),0),"]"),IF(AND(ISNUMBER(OFFSET('Water Data'!$H$7,0,10*ROW('Water Data'!H170))),CI176="",ISNUMBER(OFFSET('Water Data'!$H$7,0,10*ROW('Water Data'!H170)))),OFFSET('Water Data'!$H$7,0,10*ROW('Water Data'!H170)),NA())))</f>
        <v>#N/A</v>
      </c>
      <c r="U176" s="133" t="e">
        <f ca="1">+IF(AND(ISNUMBER(OFFSET('Water Data'!$H$10,0,10*ROW('Water Data'!H170))),CJ176="Yes"),OFFSET('Water Data'!$H$10,0,10*ROW('Water Data'!H170)),IF(AND(ISNUMBER(OFFSET('Water Data'!$H$10,0,10*ROW('Water Data'!H170))),CJ176="No",ISNUMBER(OFFSET('Water Data'!$H$10,0,10*ROW('Water Data'!H170)))),CONCATENATE("[",ROUND(OFFSET('Water Data'!$H$10,0,10*ROW('Water Data'!H170)),0),"]"),IF(AND(ISNUMBER(OFFSET('Water Data'!$H$10,0,10*ROW('Water Data'!H170))),CJ176="",ISNUMBER(OFFSET('Water Data'!$H$10,0,10*ROW('Water Data'!H170)))),OFFSET('Water Data'!$H$10,0,10*ROW('Water Data'!H170)),NA())))</f>
        <v>#N/A</v>
      </c>
      <c r="V176" s="134" t="e">
        <f ca="1">+IF(AND(ISNUMBER(OFFSET('Sanitation Data'!$C$5,0,10*ROW('Sanitation Data'!C170))),CK176="Yes"),100-OFFSET('Sanitation Data'!$C$5,0,10*ROW('Sanitation Data'!C170)),IF(AND(ISNUMBER(OFFSET('Sanitation Data'!$C$5,0,10*ROW('Sanitation Data'!C170))),CK176="No",ISNUMBER(OFFSET('Sanitation Data'!$C$5,0,10*ROW('Sanitation Data'!C170)))),CONCATENATE("[",ROUND(100-OFFSET('Sanitation Data'!$C$5,0,10*ROW('Sanitation Data'!C170)),0),"]"),IF(AND(ISNUMBER(OFFSET('Sanitation Data'!$C$5,0,10*ROW('Sanitation Data'!C170))),CK176="",ISNUMBER(OFFSET('Sanitation Data'!$C$5,0,10*ROW('Sanitation Data'!C170)))),100-OFFSET('Sanitation Data'!$C$5,0,10*ROW('Sanitation Data'!C170)),NA())))</f>
        <v>#N/A</v>
      </c>
      <c r="W176" s="134" t="e">
        <f ca="1">+IF(AND(ISNUMBER(OFFSET('Sanitation Data'!$C$7,0,10*ROW('Sanitation Data'!C170))),CL176="Yes"),OFFSET('Sanitation Data'!$C$7,0,10*ROW('Sanitation Data'!C170)),IF(AND(ISNUMBER(OFFSET('Sanitation Data'!$C$7,0,10*ROW('Sanitation Data'!C170))),CL176="No",ISNUMBER(OFFSET('Sanitation Data'!$C$7,0,10*ROW('Sanitation Data'!C170)))),CONCATENATE("[",ROUND(OFFSET('Sanitation Data'!$C$7,0,10*ROW('Sanitation Data'!C170)),0),"]"),IF(AND(ISNUMBER(OFFSET('Sanitation Data'!$C$7,0,10*ROW('Sanitation Data'!C170))),CL176="",ISNUMBER(OFFSET('Sanitation Data'!$C$7,0,10*ROW('Sanitation Data'!C170)))),OFFSET('Sanitation Data'!$C$7,0,10*ROW('Sanitation Data'!C170)),NA())))</f>
        <v>#N/A</v>
      </c>
      <c r="X176" s="134" t="e">
        <f ca="1">+IF(AND(ISNUMBER(OFFSET('Sanitation Data'!$C$11,0,10*ROW('Sanitation Data'!C170))),CM176="Yes"),OFFSET('Sanitation Data'!$C$11,0,10*ROW('Sanitation Data'!C170)),IF(AND(ISNUMBER(OFFSET('Sanitation Data'!$C$11,0,10*ROW('Sanitation Data'!C170))),CM176="No",ISNUMBER(OFFSET('Sanitation Data'!$C$11,0,10*ROW('Sanitation Data'!C170)))),CONCATENATE("[",ROUND(OFFSET('Sanitation Data'!$C$11,0,10*ROW('Sanitation Data'!C170)),0),"]"),IF(AND(ISNUMBER(OFFSET('Sanitation Data'!$C$11,0,10*ROW('Sanitation Data'!C170))),CM176="",ISNUMBER(OFFSET('Sanitation Data'!$C$11,0,10*ROW('Sanitation Data'!C170)))),OFFSET('Sanitation Data'!$C$11,0,10*ROW('Sanitation Data'!C170)),NA())))</f>
        <v>#N/A</v>
      </c>
      <c r="Y176" s="134" t="e">
        <f ca="1">+IF(AND(ISNUMBER(OFFSET('Sanitation Data'!$C$12,0,10*ROW('Sanitation Data'!C170))),CN176="Yes"),OFFSET('Sanitation Data'!$C$12,0,10*ROW('Sanitation Data'!C170)),IF(AND(ISNUMBER(OFFSET('Sanitation Data'!$C$12,0,10*ROW('Sanitation Data'!C170))),CN176="No",ISNUMBER(OFFSET('Sanitation Data'!$C$12,0,10*ROW('Sanitation Data'!C170)))),CONCATENATE("[",ROUND(OFFSET('Sanitation Data'!$C$12,0,10*ROW('Sanitation Data'!C170)),0),"]"),IF(AND(ISNUMBER(OFFSET('Sanitation Data'!$C$12,0,10*ROW('Sanitation Data'!C170))),CN176="",ISNUMBER(OFFSET('Sanitation Data'!$C$12,0,10*ROW('Sanitation Data'!C170)))),OFFSET('Sanitation Data'!$C$12,0,10*ROW('Sanitation Data'!C170)),NA())))</f>
        <v>#N/A</v>
      </c>
      <c r="Z176" s="134" t="e">
        <f ca="1">+IF(AND(ISNUMBER(OFFSET('Sanitation Data'!$C$13,0,10*ROW('Sanitation Data'!C170))),CO176="Yes"),OFFSET('Sanitation Data'!$C$13,0,10*ROW('Sanitation Data'!C170)),IF(AND(ISNUMBER(OFFSET('Sanitation Data'!$C$13,0,10*ROW('Sanitation Data'!C170))),CO176="No",ISNUMBER(OFFSET('Sanitation Data'!$C$13,0,10*ROW('Sanitation Data'!C170)))),CONCATENATE("[",ROUND(OFFSET('Sanitation Data'!$C$13,0,10*ROW('Sanitation Data'!C170)),0),"]"),IF(AND(ISNUMBER(OFFSET('Sanitation Data'!$C$13,0,10*ROW('Sanitation Data'!C170))),CO176="",ISNUMBER(OFFSET('Sanitation Data'!$C$13,0,10*ROW('Sanitation Data'!C170)))),OFFSET('Sanitation Data'!$C$13,0,10*ROW('Sanitation Data'!C170)),NA())))</f>
        <v>#N/A</v>
      </c>
      <c r="AA176" s="134" t="e">
        <f ca="1">+IF(AND(ISNUMBER(OFFSET('Sanitation Data'!$D$5,0,10*ROW('Sanitation Data'!D170))),CP176="Yes"),100-OFFSET('Sanitation Data'!$D$5,0,10*ROW('Sanitation Data'!D170)),IF(AND(ISNUMBER(OFFSET('Sanitation Data'!$D$5,0,10*ROW('Sanitation Data'!D170))),CP176="No",ISNUMBER(OFFSET('Sanitation Data'!$D$5,0,10*ROW('Sanitation Data'!D170)))),CONCATENATE("[",ROUND(100-OFFSET('Sanitation Data'!$D$5,0,10*ROW('Sanitation Data'!D170)),0),"]"),IF(AND(ISNUMBER(OFFSET('Sanitation Data'!$D$5,0,10*ROW('Sanitation Data'!D170))),CP176="",ISNUMBER(OFFSET('Sanitation Data'!$D$5,0,10*ROW('Sanitation Data'!D170)))),100-OFFSET('Sanitation Data'!$D$5,0,10*ROW('Sanitation Data'!D170)),NA())))</f>
        <v>#N/A</v>
      </c>
      <c r="AB176" s="134" t="e">
        <f ca="1">+IF(AND(ISNUMBER(OFFSET('Sanitation Data'!$D$7,0,10*ROW('Sanitation Data'!D170))),CQ176="Yes"),OFFSET('Sanitation Data'!$D$7,0,10*ROW('Sanitation Data'!G170)),IF(AND(ISNUMBER(OFFSET('Sanitation Data'!$D$7,0,10*ROW('Sanitation Data'!D170))),CQ176="No",ISNUMBER(OFFSET('Sanitation Data'!$D$7,0,10*ROW('Sanitation Data'!D170)))),CONCATENATE("[",ROUND(OFFSET('Sanitation Data'!$D$7,0,10*ROW('Sanitation Data'!D170)),0),"]"),IF(AND(ISNUMBER(OFFSET('Sanitation Data'!$D$7,0,10*ROW('Sanitation Data'!D170))),CQ176="",ISNUMBER(OFFSET('Sanitation Data'!$D$7,0,10*ROW('Sanitation Data'!D170)))),OFFSET('Sanitation Data'!$D$7,0,10*ROW('Sanitation Data'!D170)),NA())))</f>
        <v>#N/A</v>
      </c>
      <c r="AC176" s="134" t="e">
        <f ca="1">+IF(AND(ISNUMBER(OFFSET('Sanitation Data'!$D$11,0,10*ROW('Sanitation Data'!D170))),CR176="Yes"),OFFSET('Sanitation Data'!$D$11,0,10*ROW('Sanitation Data'!D170)),IF(AND(ISNUMBER(OFFSET('Sanitation Data'!$D$11,0,10*ROW('Sanitation Data'!D170))),CR176="No",ISNUMBER(OFFSET('Sanitation Data'!$D$11,0,10*ROW('Sanitation Data'!D170)))),CONCATENATE("[",ROUND(OFFSET('Sanitation Data'!$D$11,0,10*ROW('Sanitation Data'!D170)),0),"]"),IF(AND(ISNUMBER(OFFSET('Sanitation Data'!$D$11,0,10*ROW('Sanitation Data'!D170))),CR176="",ISNUMBER(OFFSET('Sanitation Data'!$D$11,0,10*ROW('Sanitation Data'!D170)))),OFFSET('Sanitation Data'!$D$11,0,10*ROW('Sanitation Data'!D170)),NA())))</f>
        <v>#N/A</v>
      </c>
      <c r="AD176" s="134" t="e">
        <f ca="1">+IF(AND(ISNUMBER(OFFSET('Sanitation Data'!$D$12,0,10*ROW('Sanitation Data'!D170))),CS176="Yes"),OFFSET('Sanitation Data'!$D$12,0,10*ROW('Sanitation Data'!D170)),IF(AND(ISNUMBER(OFFSET('Sanitation Data'!$D$12,0,10*ROW('Sanitation Data'!D170))),CS176="No",ISNUMBER(OFFSET('Sanitation Data'!$D$12,0,10*ROW('Sanitation Data'!D170)))),CONCATENATE("[",ROUND(OFFSET('Sanitation Data'!$D$12,0,10*ROW('Sanitation Data'!D170)),0),"]"),IF(AND(ISNUMBER(OFFSET('Sanitation Data'!$D$12,0,10*ROW('Sanitation Data'!D170))),CS176="",ISNUMBER(OFFSET('Sanitation Data'!$D$12,0,10*ROW('Sanitation Data'!D170)))),OFFSET('Sanitation Data'!$D$12,0,10*ROW('Sanitation Data'!D170)),NA())))</f>
        <v>#N/A</v>
      </c>
      <c r="AE176" s="134" t="e">
        <f ca="1">+IF(AND(ISNUMBER(OFFSET('Sanitation Data'!$D$13,0,10*ROW('Sanitation Data'!D170))),CT176="Yes"),OFFSET('Sanitation Data'!$D$13,0,10*ROW('Sanitation Data'!D170)),IF(AND(ISNUMBER(OFFSET('Sanitation Data'!$D$13,0,10*ROW('Sanitation Data'!D170))),CT176="No",ISNUMBER(OFFSET('Sanitation Data'!$D$13,0,10*ROW('Sanitation Data'!D170)))),CONCATENATE("[",ROUND(OFFSET('Sanitation Data'!$D$13,0,10*ROW('Sanitation Data'!D170)),0),"]"),IF(AND(ISNUMBER(OFFSET('Sanitation Data'!$D$13,0,10*ROW('Sanitation Data'!D170))),CT176="",ISNUMBER(OFFSET('Sanitation Data'!$D$13,0,10*ROW('Sanitation Data'!D170)))),OFFSET('Sanitation Data'!$D$13,0,10*ROW('Sanitation Data'!D170)),NA())))</f>
        <v>#N/A</v>
      </c>
      <c r="AF176" s="134" t="e">
        <f ca="1">+IF(AND(ISNUMBER(OFFSET('Sanitation Data'!$E$5,0,10*ROW('Sanitation Data'!E170))),CU176="Yes"),100-OFFSET('Sanitation Data'!$E$5,0,10*ROW('Sanitation Data'!E170)),IF(AND(ISNUMBER(OFFSET('Sanitation Data'!$E$5,0,10*ROW('Sanitation Data'!E170))),CU176="No",ISNUMBER(OFFSET('Sanitation Data'!$E$5,0,10*ROW('Sanitation Data'!E170)))),CONCATENATE("[",ROUND(100-OFFSET('Sanitation Data'!$E$5,0,10*ROW('Sanitation Data'!E170)),0),"]"),IF(AND(ISNUMBER(OFFSET('Sanitation Data'!$E$5,0,10*ROW('Sanitation Data'!E170))),CU176="",ISNUMBER(OFFSET('Sanitation Data'!$E$5,0,10*ROW('Sanitation Data'!E170)))),100-OFFSET('Sanitation Data'!$E$5,0,10*ROW('Sanitation Data'!E170)),NA())))</f>
        <v>#N/A</v>
      </c>
      <c r="AG176" s="134" t="e">
        <f ca="1">+IF(AND(ISNUMBER(OFFSET('Sanitation Data'!$E$7,0,10*ROW('Sanitation Data'!E170))),CV176="Yes"),OFFSET('Sanitation Data'!$E$7,0,10*ROW('Sanitation Data'!E170)),IF(AND(ISNUMBER(OFFSET('Sanitation Data'!$E$7,0,10*ROW('Sanitation Data'!E170))),CV176="No",ISNUMBER(OFFSET('Sanitation Data'!$E$7,0,10*ROW('Sanitation Data'!E170)))),CONCATENATE("[",ROUND(OFFSET('Sanitation Data'!$E$7,0,10*ROW('Sanitation Data'!E170)),0),"]"),IF(AND(ISNUMBER(OFFSET('Sanitation Data'!$E$7,0,10*ROW('Sanitation Data'!E170))),CV176="",ISNUMBER(OFFSET('Sanitation Data'!$E$7,0,10*ROW('Sanitation Data'!E170)))),OFFSET('Sanitation Data'!$E$7,0,10*ROW('Sanitation Data'!E170)),NA())))</f>
        <v>#N/A</v>
      </c>
      <c r="AH176" s="134" t="e">
        <f ca="1">+IF(AND(ISNUMBER(OFFSET('Sanitation Data'!$E$11,0,10*ROW('Sanitation Data'!E170))),CW176="Yes"),OFFSET('Sanitation Data'!$E$11,0,10*ROW('Sanitation Data'!E170)),IF(AND(ISNUMBER(OFFSET('Sanitation Data'!$E$11,0,10*ROW('Sanitation Data'!E170))),CW176="No",ISNUMBER(OFFSET('Sanitation Data'!$E$11,0,10*ROW('Sanitation Data'!E170)))),CONCATENATE("[",ROUND(OFFSET('Sanitation Data'!$E$11,0,10*ROW('Sanitation Data'!E170)),0),"]"),IF(AND(ISNUMBER(OFFSET('Sanitation Data'!$E$11,0,10*ROW('Sanitation Data'!E170))),CW176="",ISNUMBER(OFFSET('Sanitation Data'!$E$11,0,10*ROW('Sanitation Data'!E170)))),OFFSET('Sanitation Data'!$E$11,0,10*ROW('Sanitation Data'!E170)),NA())))</f>
        <v>#N/A</v>
      </c>
      <c r="AI176" s="134" t="e">
        <f ca="1">+IF(AND(ISNUMBER(OFFSET('Sanitation Data'!$E$12,0,10*ROW('Sanitation Data'!E170))),CX176="Yes"),OFFSET('Sanitation Data'!$E$12,0,10*ROW('Sanitation Data'!E170)),IF(AND(ISNUMBER(OFFSET('Sanitation Data'!$E$12,0,10*ROW('Sanitation Data'!E170))),CX176="No",ISNUMBER(OFFSET('Sanitation Data'!$E$12,0,10*ROW('Sanitation Data'!E170)))),CONCATENATE("[",ROUND(OFFSET('Sanitation Data'!$E$12,0,10*ROW('Sanitation Data'!E170)),0),"]"),IF(AND(ISNUMBER(OFFSET('Sanitation Data'!$E$12,0,10*ROW('Sanitation Data'!E170))),CX176="",ISNUMBER(OFFSET('Sanitation Data'!$E$12,0,10*ROW('Sanitation Data'!E170)))),OFFSET('Sanitation Data'!$E$12,0,10*ROW('Sanitation Data'!E170)),NA())))</f>
        <v>#N/A</v>
      </c>
      <c r="AJ176" s="134" t="e">
        <f ca="1">+IF(AND(ISNUMBER(OFFSET('Sanitation Data'!$E$13,0,10*ROW('Sanitation Data'!E170))),CY176="Yes"),OFFSET('Sanitation Data'!$E$13,0,10*ROW('Sanitation Data'!E170)),IF(AND(ISNUMBER(OFFSET('Sanitation Data'!$E$13,0,10*ROW('Sanitation Data'!E170))),CY176="No",ISNUMBER(OFFSET('Sanitation Data'!$E$13,0,10*ROW('Sanitation Data'!E170)))),CONCATENATE("[",ROUND(OFFSET('Sanitation Data'!$E$13,0,10*ROW('Sanitation Data'!E170)),0),"]"),IF(AND(ISNUMBER(OFFSET('Sanitation Data'!$E$13,0,10*ROW('Sanitation Data'!E170))),CY176="",ISNUMBER(OFFSET('Sanitation Data'!$E$13,0,10*ROW('Sanitation Data'!E170)))),OFFSET('Sanitation Data'!$E$13,0,10*ROW('Sanitation Data'!E170)),NA())))</f>
        <v>#N/A</v>
      </c>
      <c r="AK176" s="134" t="e">
        <f ca="1">+IF(AND(ISNUMBER(OFFSET('Sanitation Data'!$F$5,0,10*ROW('Sanitation Data'!F170))),CZ176="Yes"),100-OFFSET('Sanitation Data'!$F$5,0,10*ROW('Sanitation Data'!F170)),IF(AND(ISNUMBER(OFFSET('Sanitation Data'!$F$5,0,10*ROW('Sanitation Data'!F170))),CZ176="No",ISNUMBER(OFFSET('Sanitation Data'!$F$5,0,10*ROW('Sanitation Data'!F170)))),CONCATENATE("[",ROUND(100-OFFSET('Sanitation Data'!$F$5,0,10*ROW('Sanitation Data'!F170)),0),"]"),IF(AND(ISNUMBER(OFFSET('Sanitation Data'!$F$5,0,10*ROW('Sanitation Data'!F170))),CZ176="",ISNUMBER(OFFSET('Sanitation Data'!$F$5,0,10*ROW('Sanitation Data'!F170)))),100-OFFSET('Sanitation Data'!$F$5,0,10*ROW('Sanitation Data'!F170)),NA())))</f>
        <v>#N/A</v>
      </c>
      <c r="AL176" s="134" t="e">
        <f ca="1">+IF(AND(ISNUMBER(OFFSET('Sanitation Data'!$F$7,0,10*ROW('Sanitation Data'!F170))),DA176="Yes"),OFFSET('Sanitation Data'!$F$7,0,10*ROW('Sanitation Data'!F170)),IF(AND(ISNUMBER(OFFSET('Sanitation Data'!$F$7,0,10*ROW('Sanitation Data'!F170))),DA176="No",ISNUMBER(OFFSET('Sanitation Data'!$F$7,0,10*ROW('Sanitation Data'!F170)))),CONCATENATE("[",ROUND(OFFSET('Sanitation Data'!$F$7,0,10*ROW('Sanitation Data'!F170)),0),"]"),IF(AND(ISNUMBER(OFFSET('Sanitation Data'!$F$7,0,10*ROW('Sanitation Data'!F170))),DA176="",ISNUMBER(OFFSET('Sanitation Data'!$F$7,0,10*ROW('Sanitation Data'!F170)))),OFFSET('Sanitation Data'!$F$7,0,10*ROW('Sanitation Data'!F170)),NA())))</f>
        <v>#N/A</v>
      </c>
      <c r="AM176" s="134" t="e">
        <f ca="1">+IF(AND(ISNUMBER(OFFSET('Sanitation Data'!$F$11,0,10*ROW('Sanitation Data'!F170))),DB176="Yes"),OFFSET('Sanitation Data'!$F$11,0,10*ROW('Sanitation Data'!F170)),IF(AND(ISNUMBER(OFFSET('Sanitation Data'!$F$11,0,10*ROW('Sanitation Data'!F170))),DB176="No",ISNUMBER(OFFSET('Sanitation Data'!$F$11,0,10*ROW('Sanitation Data'!F170)))),CONCATENATE("[",ROUND(OFFSET('Sanitation Data'!$F$11,0,10*ROW('Sanitation Data'!F170)),0),"]"),IF(AND(ISNUMBER(OFFSET('Sanitation Data'!$F$11,0,10*ROW('Sanitation Data'!F170))),DB176="",ISNUMBER(OFFSET('Sanitation Data'!$F$11,0,10*ROW('Sanitation Data'!F170)))),OFFSET('Sanitation Data'!$F$11,0,10*ROW('Sanitation Data'!F170)),NA())))</f>
        <v>#N/A</v>
      </c>
      <c r="AN176" s="134" t="e">
        <f ca="1">+IF(AND(ISNUMBER(OFFSET('Sanitation Data'!$F$12,0,10*ROW('Sanitation Data'!F170))),DC176="Yes"),OFFSET('Sanitation Data'!$F$12,0,10*ROW('Sanitation Data'!F170)),IF(AND(ISNUMBER(OFFSET('Sanitation Data'!$F$12,0,10*ROW('Sanitation Data'!F170))),DC176="No",ISNUMBER(OFFSET('Sanitation Data'!$F$12,0,10*ROW('Sanitation Data'!F170)))),CONCATENATE("[",ROUND(OFFSET('Sanitation Data'!$F$12,0,10*ROW('Sanitation Data'!F170)),0),"]"),IF(AND(ISNUMBER(OFFSET('Sanitation Data'!$F$12,0,10*ROW('Sanitation Data'!F170))),DC176="",ISNUMBER(OFFSET('Sanitation Data'!$F$12,0,10*ROW('Sanitation Data'!F170)))),OFFSET('Sanitation Data'!$F$12,0,10*ROW('Sanitation Data'!F170)),NA())))</f>
        <v>#N/A</v>
      </c>
      <c r="AO176" s="134" t="e">
        <f ca="1">+IF(AND(ISNUMBER(OFFSET('Sanitation Data'!$F$13,0,10*ROW('Sanitation Data'!F170))),DD176="Yes"),OFFSET('Sanitation Data'!$F$13,0,10*ROW('Sanitation Data'!F170)),IF(AND(ISNUMBER(OFFSET('Sanitation Data'!$F$13,0,10*ROW('Sanitation Data'!F170))),DD176="No",ISNUMBER(OFFSET('Sanitation Data'!$F$13,0,10*ROW('Sanitation Data'!F170)))),CONCATENATE("[",ROUND(OFFSET('Sanitation Data'!$F$13,0,10*ROW('Sanitation Data'!F170)),0),"]"),IF(AND(ISNUMBER(OFFSET('Sanitation Data'!$F$13,0,10*ROW('Sanitation Data'!F170))),DD176="",ISNUMBER(OFFSET('Sanitation Data'!$F$13,0,10*ROW('Sanitation Data'!F170)))),OFFSET('Sanitation Data'!$F$13,0,10*ROW('Sanitation Data'!F170)),NA())))</f>
        <v>#N/A</v>
      </c>
      <c r="AP176" s="134" t="e">
        <f ca="1">+IF(AND(ISNUMBER(OFFSET('Sanitation Data'!$G$5,0,10*ROW('Sanitation Data'!G170))),DE176="Yes"),100-OFFSET('Sanitation Data'!$G$5,0,10*ROW('Sanitation Data'!G170)),IF(AND(ISNUMBER(OFFSET('Sanitation Data'!$G$5,0,10*ROW('Sanitation Data'!G170))),DE176="No",ISNUMBER(OFFSET('Sanitation Data'!$G$5,0,10*ROW('Sanitation Data'!G170)))),CONCATENATE("[",ROUND(100-OFFSET('Sanitation Data'!$G$5,0,10*ROW('Sanitation Data'!G170)),0),"]"),IF(AND(ISNUMBER(OFFSET('Sanitation Data'!$G$5,0,10*ROW('Sanitation Data'!G170))),DE176="",ISNUMBER(OFFSET('Sanitation Data'!$G$5,0,10*ROW('Sanitation Data'!G170)))),100-OFFSET('Sanitation Data'!$G$5,0,10*ROW('Sanitation Data'!G170)),NA())))</f>
        <v>#N/A</v>
      </c>
      <c r="AQ176" s="134" t="e">
        <f ca="1">+IF(AND(ISNUMBER(OFFSET('Sanitation Data'!$G$7,0,10*ROW('Sanitation Data'!G170))),DF176="Yes"),OFFSET('Sanitation Data'!$G$7,0,10*ROW('Sanitation Data'!G170)),IF(AND(ISNUMBER(OFFSET('Sanitation Data'!$G$7,0,10*ROW('Sanitation Data'!G170))),DF176="No",ISNUMBER(OFFSET('Sanitation Data'!$G$7,0,10*ROW('Sanitation Data'!G170)))),CONCATENATE("[",ROUND(OFFSET('Sanitation Data'!$G$7,0,10*ROW('Sanitation Data'!G170)),0),"]"),IF(AND(ISNUMBER(OFFSET('Sanitation Data'!$G$7,0,10*ROW('Sanitation Data'!G170))),DF176="",ISNUMBER(OFFSET('Sanitation Data'!$G$7,0,10*ROW('Sanitation Data'!G170)))),OFFSET('Sanitation Data'!$G$7,0,10*ROW('Sanitation Data'!G170)),NA())))</f>
        <v>#N/A</v>
      </c>
      <c r="AR176" s="134" t="e">
        <f ca="1">+IF(AND(ISNUMBER(OFFSET('Sanitation Data'!$G$11,0,10*ROW('Sanitation Data'!G170))),DG176="Yes"),OFFSET('Sanitation Data'!$G$11,0,10*ROW('Sanitation Data'!G170)),IF(AND(ISNUMBER(OFFSET('Sanitation Data'!$G$11,0,10*ROW('Sanitation Data'!G170))),DG176="No",ISNUMBER(OFFSET('Sanitation Data'!$G$11,0,10*ROW('Sanitation Data'!G170)))),CONCATENATE("[",ROUND(OFFSET('Sanitation Data'!$G$11,0,10*ROW('Sanitation Data'!G170)),0),"]"),IF(AND(ISNUMBER(OFFSET('Sanitation Data'!$G$11,0,10*ROW('Sanitation Data'!G170))),DG176="",ISNUMBER(OFFSET('Sanitation Data'!$G$11,0,10*ROW('Sanitation Data'!G170)))),OFFSET('Sanitation Data'!$G$11,0,10*ROW('Sanitation Data'!G170)),NA())))</f>
        <v>#N/A</v>
      </c>
      <c r="AS176" s="134" t="e">
        <f ca="1">+IF(AND(ISNUMBER(OFFSET('Sanitation Data'!$G$12,0,10*ROW('Sanitation Data'!G170))),DH176="Yes"),OFFSET('Sanitation Data'!$G$12,0,10*ROW('Sanitation Data'!G170)),IF(AND(ISNUMBER(OFFSET('Sanitation Data'!$G$12,0,10*ROW('Sanitation Data'!G170))),DH176="No",ISNUMBER(OFFSET('Sanitation Data'!$G$12,0,10*ROW('Sanitation Data'!G170)))),CONCATENATE("[",ROUND(OFFSET('Sanitation Data'!$G$12,0,10*ROW('Sanitation Data'!G170)),0),"]"),IF(AND(ISNUMBER(OFFSET('Sanitation Data'!$G$12,0,10*ROW('Sanitation Data'!G170))),DH176="",ISNUMBER(OFFSET('Sanitation Data'!$G$12,0,10*ROW('Sanitation Data'!G170)))),OFFSET('Sanitation Data'!$G$12,0,10*ROW('Sanitation Data'!G170)),NA())))</f>
        <v>#N/A</v>
      </c>
      <c r="AT176" s="134" t="e">
        <f ca="1">+IF(AND(ISNUMBER(OFFSET('Sanitation Data'!$G$13,0,10*ROW('Sanitation Data'!G170))),DI176="Yes"),OFFSET('Sanitation Data'!$G$13,0,10*ROW('Sanitation Data'!G170)),IF(AND(ISNUMBER(OFFSET('Sanitation Data'!$G$13,0,10*ROW('Sanitation Data'!G170))),DI176="No",ISNUMBER(OFFSET('Sanitation Data'!$G$13,0,10*ROW('Sanitation Data'!G170)))),CONCATENATE("[",ROUND(OFFSET('Sanitation Data'!$G$13,0,10*ROW('Sanitation Data'!G170)),0),"]"),IF(AND(ISNUMBER(OFFSET('Sanitation Data'!$G$13,0,10*ROW('Sanitation Data'!G170))),DI176="",ISNUMBER(OFFSET('Sanitation Data'!$G$13,0,10*ROW('Sanitation Data'!G170)))),OFFSET('Sanitation Data'!$G$13,0,10*ROW('Sanitation Data'!G170)),NA())))</f>
        <v>#N/A</v>
      </c>
      <c r="AU176" s="134" t="e">
        <f ca="1">+IF(AND(ISNUMBER(OFFSET('Sanitation Data'!$H$5,0,10*ROW('Sanitation Data'!H170))),DJ176="Yes"),100-OFFSET('Sanitation Data'!$H$5,0,10*ROW('Sanitation Data'!H170)),IF(AND(ISNUMBER(OFFSET('Sanitation Data'!$H$5,0,10*ROW('Sanitation Data'!H170))),DJ176="No",ISNUMBER(OFFSET('Sanitation Data'!$H$5,0,10*ROW('Sanitation Data'!H170)))),CONCATENATE("[",ROUND(100-OFFSET('Sanitation Data'!$H$5,0,10*ROW('Sanitation Data'!H170)),0),"]"),IF(AND(ISNUMBER(OFFSET('Sanitation Data'!$H$5,0,10*ROW('Sanitation Data'!H170))),DJ176="",ISNUMBER(OFFSET('Sanitation Data'!$H$5,0,10*ROW('Sanitation Data'!H170)))),100-OFFSET('Sanitation Data'!$H$5,0,10*ROW('Sanitation Data'!H170)),NA())))</f>
        <v>#N/A</v>
      </c>
      <c r="AV176" s="134" t="e">
        <f ca="1">+IF(AND(ISNUMBER(OFFSET('Sanitation Data'!$H$7,0,10*ROW('Sanitation Data'!H170))),DK176="Yes"),OFFSET('Sanitation Data'!$H$7,0,10*ROW('Sanitation Data'!H170)),IF(AND(ISNUMBER(OFFSET('Sanitation Data'!$H$7,0,10*ROW('Sanitation Data'!H170))),DK176="No",ISNUMBER(OFFSET('Sanitation Data'!$H$7,0,10*ROW('Sanitation Data'!H170)))),CONCATENATE("[",ROUND(OFFSET('Sanitation Data'!$H$7,0,10*ROW('Sanitation Data'!H170)),0),"]"),IF(AND(ISNUMBER(OFFSET('Sanitation Data'!$H$7,0,10*ROW('Sanitation Data'!H170))),DK176="",ISNUMBER(OFFSET('Sanitation Data'!$H$7,0,10*ROW('Sanitation Data'!H170)))),OFFSET('Sanitation Data'!$H$7,0,10*ROW('Sanitation Data'!H170)),NA())))</f>
        <v>#N/A</v>
      </c>
      <c r="AW176" s="134" t="e">
        <f ca="1">+IF(AND(ISNUMBER(OFFSET('Sanitation Data'!$H$11,0,10*ROW('Sanitation Data'!H170))),DL176="Yes"),OFFSET('Sanitation Data'!$H$11,0,10*ROW('Sanitation Data'!H170)),IF(AND(ISNUMBER(OFFSET('Sanitation Data'!$H$11,0,10*ROW('Sanitation Data'!H170))),DL176="No",ISNUMBER(OFFSET('Sanitation Data'!$H$11,0,10*ROW('Sanitation Data'!H170)))),CONCATENATE("[",ROUND(OFFSET('Sanitation Data'!$H$11,0,10*ROW('Sanitation Data'!H170)),0),"]"),IF(AND(ISNUMBER(OFFSET('Sanitation Data'!$H$11,0,10*ROW('Sanitation Data'!H170))),DL176="",ISNUMBER(OFFSET('Sanitation Data'!$H$11,0,10*ROW('Sanitation Data'!H170)))),OFFSET('Sanitation Data'!$H$11,0,10*ROW('Sanitation Data'!H170)),NA())))</f>
        <v>#N/A</v>
      </c>
      <c r="AX176" s="134" t="e">
        <f ca="1">+IF(AND(ISNUMBER(OFFSET('Sanitation Data'!$H$12,0,10*ROW('Sanitation Data'!H170))),DM176="Yes"),OFFSET('Sanitation Data'!$H$12,0,10*ROW('Sanitation Data'!H170)),IF(AND(ISNUMBER(OFFSET('Sanitation Data'!$H$12,0,10*ROW('Sanitation Data'!H170))),DM176="No",ISNUMBER(OFFSET('Sanitation Data'!$H$12,0,10*ROW('Sanitation Data'!H170)))),CONCATENATE("[",ROUND(OFFSET('Sanitation Data'!$H$12,0,10*ROW('Sanitation Data'!H170)),0),"]"),IF(AND(ISNUMBER(OFFSET('Sanitation Data'!$H$12,0,10*ROW('Sanitation Data'!H170))),DM176="",ISNUMBER(OFFSET('Sanitation Data'!$H$12,0,10*ROW('Sanitation Data'!H170)))),OFFSET('Sanitation Data'!$H$12,0,10*ROW('Sanitation Data'!H170)),NA())))</f>
        <v>#N/A</v>
      </c>
      <c r="AY176" s="134" t="e">
        <f ca="1">+IF(AND(ISNUMBER(OFFSET('Sanitation Data'!$H$13,0,10*ROW('Sanitation Data'!H170))),DN176="Yes"),OFFSET('Sanitation Data'!$H$13,0,10*ROW('Sanitation Data'!H170)),IF(AND(ISNUMBER(OFFSET('Sanitation Data'!$H$13,0,10*ROW('Sanitation Data'!H170))),DN176="No",ISNUMBER(OFFSET('Sanitation Data'!$H$13,0,10*ROW('Sanitation Data'!H170)))),CONCATENATE("[",ROUND(OFFSET('Sanitation Data'!$H$13,0,10*ROW('Sanitation Data'!H170)),0),"]"),IF(AND(ISNUMBER(OFFSET('Sanitation Data'!$H$13,0,10*ROW('Sanitation Data'!H170))),DN176="",ISNUMBER(OFFSET('Sanitation Data'!$H$13,0,10*ROW('Sanitation Data'!H170)))),OFFSET('Sanitation Data'!$H$13,0,10*ROW('Sanitation Data'!H170)),NA())))</f>
        <v>#N/A</v>
      </c>
      <c r="AZ176" s="135" t="e">
        <f ca="1">+IF(AND(ISNUMBER(OFFSET('Hygiene Data'!$C$6,0,10*ROW('Hygiene Data'!C170))),DO176="Yes"),OFFSET('Hygiene Data'!$C$6,0,10*ROW('Hygiene Data'!C170)),IF(AND(ISNUMBER(OFFSET('Hygiene Data'!$C$6,0,10*ROW('Hygiene Data'!C170))),DO176="No",ISNUMBER(OFFSET('Hygiene Data'!$C$6,0,10*ROW('Hygiene Data'!C170)))),CONCATENATE("[",ROUND(OFFSET('Hygiene Data'!$C$6,0,10*ROW('Hygiene Data'!C170)),0),"]"),IF(AND(ISNUMBER(OFFSET('Hygiene Data'!$C$6,0,10*ROW('Hygiene Data'!C170))),DO176="",ISNUMBER(OFFSET('Hygiene Data'!$C$6,0,10*ROW('Hygiene Data'!C170)))),OFFSET('Hygiene Data'!$C$6,0,10*ROW('Hygiene Data'!C170)),NA())))</f>
        <v>#N/A</v>
      </c>
      <c r="BA176" s="135" t="e">
        <f ca="1">+IF(AND(ISNUMBER(OFFSET('Hygiene Data'!$C$8,0,10*ROW('Hygiene Data'!C170))),DP176="Yes"),OFFSET('Hygiene Data'!$C$8,0,10*ROW('Hygiene Data'!C170)),IF(AND(ISNUMBER(OFFSET('Hygiene Data'!$C$8,0,10*ROW('Hygiene Data'!C170))),DP176="No",ISNUMBER(OFFSET('Hygiene Data'!$C$8,0,10*ROW('Hygiene Data'!C170)))),CONCATENATE("[",ROUND(OFFSET('Hygiene Data'!$C$8,0,10*ROW('Hygiene Data'!C170)),0),"]"),IF(AND(ISNUMBER(OFFSET('Hygiene Data'!$C$8,0,10*ROW('Hygiene Data'!C170))),DP176="",ISNUMBER(OFFSET('Hygiene Data'!$C$8,0,10*ROW('Hygiene Data'!C170)))),OFFSET('Hygiene Data'!$C$8,0,10*ROW('Hygiene Data'!C170)),NA())))</f>
        <v>#N/A</v>
      </c>
      <c r="BB176" s="135" t="e">
        <f ca="1">+IF(AND(ISNUMBER(OFFSET('Hygiene Data'!$C$10,0,10*ROW('Hygiene Data'!C170))),DQ176="Yes"),OFFSET('Hygiene Data'!$C$10,0,10*ROW('Hygiene Data'!C170)),IF(AND(ISNUMBER(OFFSET('Hygiene Data'!$C$10,0,10*ROW('Hygiene Data'!C170))),DQ176="No",ISNUMBER(OFFSET('Hygiene Data'!$C$10,0,10*ROW('Hygiene Data'!C170)))),CONCATENATE("[",ROUND(OFFSET('Hygiene Data'!$C$10,0,10*ROW('Hygiene Data'!C170)),0),"]"),IF(AND(ISNUMBER(OFFSET('Hygiene Data'!$C$10,0,10*ROW('Hygiene Data'!C170))),DQ176="",ISNUMBER(OFFSET('Hygiene Data'!$C$10,0,10*ROW('Hygiene Data'!C170)))),OFFSET('Hygiene Data'!$C$10,0,10*ROW('Hygiene Data'!C170)),NA())))</f>
        <v>#N/A</v>
      </c>
      <c r="BC176" s="135" t="e">
        <f ca="1">+IF(AND(ISNUMBER(OFFSET('Hygiene Data'!$D$6,0,10*ROW('Hygiene Data'!D170))),DR176="Yes"),OFFSET('Hygiene Data'!$D$6,0,10*ROW('Hygiene Data'!D170)),IF(AND(ISNUMBER(OFFSET('Hygiene Data'!$D$6,0,10*ROW('Hygiene Data'!D170))),DR176="No",ISNUMBER(OFFSET('Hygiene Data'!$D$6,0,10*ROW('Hygiene Data'!D170)))),CONCATENATE("[",ROUND(OFFSET('Hygiene Data'!$D$6,0,10*ROW('Hygiene Data'!D170)),0),"]"),IF(AND(ISNUMBER(OFFSET('Hygiene Data'!$D$6,0,10*ROW('Hygiene Data'!D170))),DR176="",ISNUMBER(OFFSET('Hygiene Data'!$D$6,0,10*ROW('Hygiene Data'!D170)))),OFFSET('Hygiene Data'!$D$6,0,10*ROW('Hygiene Data'!D170)),NA())))</f>
        <v>#N/A</v>
      </c>
      <c r="BD176" s="135" t="e">
        <f ca="1">+IF(AND(ISNUMBER(OFFSET('Hygiene Data'!$D$8,0,10*ROW('Hygiene Data'!D170))),DS176="Yes"),OFFSET('Hygiene Data'!$D$8,0,10*ROW('Hygiene Data'!D170)),IF(AND(ISNUMBER(OFFSET('Hygiene Data'!$D$8,0,10*ROW('Hygiene Data'!D170))),DS176="No",ISNUMBER(OFFSET('Hygiene Data'!$D$8,0,10*ROW('Hygiene Data'!D170)))),CONCATENATE("[",ROUND(OFFSET('Hygiene Data'!$D$8,0,10*ROW('Hygiene Data'!D170)),0),"]"),IF(AND(ISNUMBER(OFFSET('Hygiene Data'!$D$8,0,10*ROW('Hygiene Data'!D170))),DS176="",ISNUMBER(OFFSET('Hygiene Data'!$D$8,0,10*ROW('Hygiene Data'!D170)))),OFFSET('Hygiene Data'!$D$8,0,10*ROW('Hygiene Data'!D170)),NA())))</f>
        <v>#N/A</v>
      </c>
      <c r="BE176" s="135" t="e">
        <f ca="1">+IF(AND(ISNUMBER(OFFSET('Hygiene Data'!$D$10,0,10*ROW('Hygiene Data'!D170))),DT176="Yes"),OFFSET('Hygiene Data'!$D$10,0,10*ROW('Hygiene Data'!D170)),IF(AND(ISNUMBER(OFFSET('Hygiene Data'!$D$10,0,10*ROW('Hygiene Data'!D170))),DT176="No",ISNUMBER(OFFSET('Hygiene Data'!$D$10,0,10*ROW('Hygiene Data'!D170)))),CONCATENATE("[",ROUND(OFFSET('Hygiene Data'!$D$10,0,10*ROW('Hygiene Data'!D170)),0),"]"),IF(AND(ISNUMBER(OFFSET('Hygiene Data'!$D$10,0,10*ROW('Hygiene Data'!D170))),DT176="",ISNUMBER(OFFSET('Hygiene Data'!$D$10,0,10*ROW('Hygiene Data'!D170)))),OFFSET('Hygiene Data'!$D$10,0,10*ROW('Hygiene Data'!D170)),NA())))</f>
        <v>#N/A</v>
      </c>
      <c r="BF176" s="135" t="e">
        <f ca="1">+IF(AND(ISNUMBER(OFFSET('Hygiene Data'!$E$6,0,10*ROW('Hygiene Data'!E170))),DU176="Yes"),OFFSET('Hygiene Data'!$E$6,0,10*ROW('Hygiene Data'!E170)),IF(AND(ISNUMBER(OFFSET('Hygiene Data'!$E$6,0,10*ROW('Hygiene Data'!E170))),DU176="No",ISNUMBER(OFFSET('Hygiene Data'!$E$6,0,10*ROW('Hygiene Data'!E170)))),CONCATENATE("[",ROUND(OFFSET('Hygiene Data'!$E$6,0,10*ROW('Hygiene Data'!E170)),0),"]"),IF(AND(ISNUMBER(OFFSET('Hygiene Data'!$E$6,0,10*ROW('Hygiene Data'!E170))),DU176="",ISNUMBER(OFFSET('Hygiene Data'!$E$6,0,10*ROW('Hygiene Data'!E170)))),OFFSET('Hygiene Data'!$E$6,0,10*ROW('Hygiene Data'!E170)),NA())))</f>
        <v>#N/A</v>
      </c>
      <c r="BG176" s="135" t="e">
        <f ca="1">+IF(AND(ISNUMBER(OFFSET('Hygiene Data'!$E$8,0,10*ROW('Hygiene Data'!E170))),DV176="Yes"),OFFSET('Hygiene Data'!$E$8,0,10*ROW('Hygiene Data'!E170)),IF(AND(ISNUMBER(OFFSET('Hygiene Data'!$E$8,0,10*ROW('Hygiene Data'!E170))),DV176="No",ISNUMBER(OFFSET('Hygiene Data'!$E$8,0,10*ROW('Hygiene Data'!E170)))),CONCATENATE("[",ROUND(OFFSET('Hygiene Data'!$E$8,0,10*ROW('Hygiene Data'!E170)),0),"]"),IF(AND(ISNUMBER(OFFSET('Hygiene Data'!$E$8,0,10*ROW('Hygiene Data'!E170))),DV176="",ISNUMBER(OFFSET('Hygiene Data'!$E$8,0,10*ROW('Hygiene Data'!E170)))),OFFSET('Hygiene Data'!$E$8,0,10*ROW('Hygiene Data'!E170)),NA())))</f>
        <v>#N/A</v>
      </c>
      <c r="BH176" s="135" t="e">
        <f ca="1">+IF(AND(ISNUMBER(OFFSET('Hygiene Data'!$E$10,0,10*ROW('Hygiene Data'!E170))),DW176="Yes"),OFFSET('Hygiene Data'!$E$10,0,10*ROW('Hygiene Data'!E170)),IF(AND(ISNUMBER(OFFSET('Hygiene Data'!$E$10,0,10*ROW('Hygiene Data'!E170))),DW176="No",ISNUMBER(OFFSET('Hygiene Data'!$E$10,0,10*ROW('Hygiene Data'!E170)))),CONCATENATE("[",ROUND(OFFSET('Hygiene Data'!$E$10,0,10*ROW('Hygiene Data'!E170)),0),"]"),IF(AND(ISNUMBER(OFFSET('Hygiene Data'!$E$10,0,10*ROW('Hygiene Data'!E170))),DW176="",ISNUMBER(OFFSET('Hygiene Data'!$E$10,0,10*ROW('Hygiene Data'!E170)))),OFFSET('Hygiene Data'!$E$10,0,10*ROW('Hygiene Data'!E170)),NA())))</f>
        <v>#N/A</v>
      </c>
      <c r="BI176" s="135" t="e">
        <f ca="1">+IF(AND(ISNUMBER(OFFSET('Hygiene Data'!$F$6,0,10*ROW('Hygiene Data'!F170))),DX176="Yes"),OFFSET('Hygiene Data'!$F$6,0,10*ROW('Hygiene Data'!F170)),IF(AND(ISNUMBER(OFFSET('Hygiene Data'!$F$6,0,10*ROW('Hygiene Data'!F170))),DX176="No",ISNUMBER(OFFSET('Hygiene Data'!$F$6,0,10*ROW('Hygiene Data'!F170)))),CONCATENATE("[",ROUND(OFFSET('Hygiene Data'!$F$6,0,10*ROW('Hygiene Data'!F170)),0),"]"),IF(AND(ISNUMBER(OFFSET('Hygiene Data'!$F$6,0,10*ROW('Hygiene Data'!F170))),DX176="",ISNUMBER(OFFSET('Hygiene Data'!$F$6,0,10*ROW('Hygiene Data'!F170)))),OFFSET('Hygiene Data'!$F$6,0,10*ROW('Hygiene Data'!F170)),NA())))</f>
        <v>#N/A</v>
      </c>
      <c r="BJ176" s="135" t="e">
        <f ca="1">+IF(AND(ISNUMBER(OFFSET('Hygiene Data'!$F$8,0,10*ROW('Hygiene Data'!F170))),DY176="Yes"),OFFSET('Hygiene Data'!$F$8,0,10*ROW('Hygiene Data'!F170)),IF(AND(ISNUMBER(OFFSET('Hygiene Data'!$F$8,0,10*ROW('Hygiene Data'!F170))),DY176="No",ISNUMBER(OFFSET('Hygiene Data'!$F$8,0,10*ROW('Hygiene Data'!F170)))),CONCATENATE("[",ROUND(OFFSET('Hygiene Data'!$F$8,0,10*ROW('Hygiene Data'!F170)),0),"]"),IF(AND(ISNUMBER(OFFSET('Hygiene Data'!$F$8,0,10*ROW('Hygiene Data'!F170))),DY176="",ISNUMBER(OFFSET('Hygiene Data'!$F$8,0,10*ROW('Hygiene Data'!F170)))),OFFSET('Hygiene Data'!$F$8,0,10*ROW('Hygiene Data'!F170)),NA())))</f>
        <v>#N/A</v>
      </c>
      <c r="BK176" s="135" t="e">
        <f ca="1">+IF(AND(ISNUMBER(OFFSET('Hygiene Data'!$F$10,0,10*ROW('Hygiene Data'!F170))),DZ176="Yes"),OFFSET('Hygiene Data'!$F$10,0,10*ROW('Hygiene Data'!F170)),IF(AND(ISNUMBER(OFFSET('Hygiene Data'!$F$10,0,10*ROW('Hygiene Data'!F170))),DZ176="No",ISNUMBER(OFFSET('Hygiene Data'!$F$10,0,10*ROW('Hygiene Data'!F170)))),CONCATENATE("[",ROUND(OFFSET('Hygiene Data'!$F$10,0,10*ROW('Hygiene Data'!F170)),0),"]"),IF(AND(ISNUMBER(OFFSET('Hygiene Data'!$F$10,0,10*ROW('Hygiene Data'!F170))),DZ176="",ISNUMBER(OFFSET('Hygiene Data'!$F$10,0,10*ROW('Hygiene Data'!F170)))),OFFSET('Hygiene Data'!$F$10,0,10*ROW('Hygiene Data'!F170)),NA())))</f>
        <v>#N/A</v>
      </c>
      <c r="BL176" s="135" t="e">
        <f ca="1">+IF(AND(ISNUMBER(OFFSET('Hygiene Data'!$G$6,0,10*ROW('Hygiene Data'!G170))),EA176="Yes"),OFFSET('Hygiene Data'!$G$6,0,10*ROW('Hygiene Data'!G170)),IF(AND(ISNUMBER(OFFSET('Hygiene Data'!$G$6,0,10*ROW('Hygiene Data'!G170))),EA176="No",ISNUMBER(OFFSET('Hygiene Data'!$G$6,0,10*ROW('Hygiene Data'!G170)))),CONCATENATE("[",ROUND(OFFSET('Hygiene Data'!$G$6,0,10*ROW('Hygiene Data'!G170)),0),"]"),IF(AND(ISNUMBER(OFFSET('Hygiene Data'!$G$6,0,10*ROW('Hygiene Data'!G170))),EA176="",ISNUMBER(OFFSET('Hygiene Data'!$G$6,0,10*ROW('Hygiene Data'!G170)))),OFFSET('Hygiene Data'!$G$6,0,10*ROW('Hygiene Data'!G170)),NA())))</f>
        <v>#N/A</v>
      </c>
      <c r="BM176" s="135" t="e">
        <f ca="1">+IF(AND(ISNUMBER(OFFSET('Hygiene Data'!$G$8,0,10*ROW('Hygiene Data'!G170))),EB176="Yes"),OFFSET('Hygiene Data'!$G$8,0,10*ROW('Hygiene Data'!G170)),IF(AND(ISNUMBER(OFFSET('Hygiene Data'!$G$8,0,10*ROW('Hygiene Data'!G170))),EB176="No",ISNUMBER(OFFSET('Hygiene Data'!$G$8,0,10*ROW('Hygiene Data'!G170)))),CONCATENATE("[",ROUND(OFFSET('Hygiene Data'!$G$8,0,10*ROW('Hygiene Data'!G170)),0),"]"),IF(AND(ISNUMBER(OFFSET('Hygiene Data'!$G$8,0,10*ROW('Hygiene Data'!G170))),EB176="",ISNUMBER(OFFSET('Hygiene Data'!$G$8,0,10*ROW('Hygiene Data'!G170)))),OFFSET('Hygiene Data'!$G$8,0,10*ROW('Hygiene Data'!G170)),NA())))</f>
        <v>#N/A</v>
      </c>
      <c r="BN176" s="135" t="e">
        <f ca="1">+IF(AND(ISNUMBER(OFFSET('Hygiene Data'!$G$10,0,10*ROW('Hygiene Data'!G170))),EC176="Yes"),OFFSET('Hygiene Data'!$G$10,0,10*ROW('Hygiene Data'!G170)),IF(AND(ISNUMBER(OFFSET('Hygiene Data'!$G$10,0,10*ROW('Hygiene Data'!G170))),EC176="No",ISNUMBER(OFFSET('Hygiene Data'!$G$10,0,10*ROW('Hygiene Data'!G170)))),CONCATENATE("[",ROUND(OFFSET('Hygiene Data'!$G$10,0,10*ROW('Hygiene Data'!G170)),0),"]"),IF(AND(ISNUMBER(OFFSET('Hygiene Data'!$G$10,0,10*ROW('Hygiene Data'!G170))),EC176="",ISNUMBER(OFFSET('Hygiene Data'!$G$10,0,10*ROW('Hygiene Data'!G170)))),OFFSET('Hygiene Data'!$G$10,0,10*ROW('Hygiene Data'!G170)),NA())))</f>
        <v>#N/A</v>
      </c>
      <c r="BO176" s="135" t="e">
        <f ca="1">+IF(AND(ISNUMBER(OFFSET('Hygiene Data'!$H$6,0,10*ROW('Hygiene Data'!H170))),ED176="Yes"),OFFSET('Hygiene Data'!$H$6,0,10*ROW('Hygiene Data'!H170)),IF(AND(ISNUMBER(OFFSET('Hygiene Data'!$H$6,0,10*ROW('Hygiene Data'!H170))),ED176="No",ISNUMBER(OFFSET('Hygiene Data'!$H$6,0,10*ROW('Hygiene Data'!H170)))),CONCATENATE("[",ROUND(OFFSET('Hygiene Data'!$H$6,0,10*ROW('Hygiene Data'!H170)),0),"]"),IF(AND(ISNUMBER(OFFSET('Hygiene Data'!$H$6,0,10*ROW('Hygiene Data'!H170))),ED176="",ISNUMBER(OFFSET('Hygiene Data'!$H$6,0,10*ROW('Hygiene Data'!H170)))),OFFSET('Hygiene Data'!$H$6,0,10*ROW('Hygiene Data'!H170)),NA())))</f>
        <v>#N/A</v>
      </c>
      <c r="BP176" s="135" t="e">
        <f ca="1">+IF(AND(ISNUMBER(OFFSET('Hygiene Data'!$H$8,0,10*ROW('Hygiene Data'!H170))),EE176="Yes"),OFFSET('Hygiene Data'!$H$8,0,10*ROW('Hygiene Data'!H170)),IF(AND(ISNUMBER(OFFSET('Hygiene Data'!$H$8,0,10*ROW('Hygiene Data'!H170))),EE176="No",ISNUMBER(OFFSET('Hygiene Data'!$H$8,0,10*ROW('Hygiene Data'!H170)))),CONCATENATE("[",ROUND(OFFSET('Hygiene Data'!$H$8,0,10*ROW('Hygiene Data'!H170)),0),"]"),IF(AND(ISNUMBER(OFFSET('Hygiene Data'!$H$8,0,10*ROW('Hygiene Data'!H170))),EE176="",ISNUMBER(OFFSET('Hygiene Data'!$H$8,0,10*ROW('Hygiene Data'!H170)))),OFFSET('Hygiene Data'!$H$8,0,10*ROW('Hygiene Data'!H170)),NA())))</f>
        <v>#N/A</v>
      </c>
      <c r="BQ176" s="135" t="e">
        <f ca="1">+IF(AND(ISNUMBER(OFFSET('Hygiene Data'!$H$10,0,10*ROW('Hygiene Data'!H170))),EF176="Yes"),OFFSET('Hygiene Data'!$H$10,0,10*ROW('Hygiene Data'!H170)),IF(AND(ISNUMBER(OFFSET('Hygiene Data'!$H$10,0,10*ROW('Hygiene Data'!H170))),EF176="No",ISNUMBER(OFFSET('Hygiene Data'!$H$10,0,10*ROW('Hygiene Data'!H170)))),CONCATENATE("[",ROUND(OFFSET('Hygiene Data'!$H$10,0,10*ROW('Hygiene Data'!H170)),0),"]"),IF(AND(ISNUMBER(OFFSET('Hygiene Data'!$H$10,0,10*ROW('Hygiene Data'!H170))),EF176="",ISNUMBER(OFFSET('Hygiene Data'!$H$10,0,10*ROW('Hygiene Data'!H170)))),OFFSET('Hygiene Data'!$H$10,0,10*ROW('Hygiene Data'!H170)),NA())))</f>
        <v>#N/A</v>
      </c>
      <c r="BS176" s="34" t="str">
        <f ca="1">+IF(OFFSET('Water Data'!$C$28,0,10*ROW('Water Data'!C170))="","",OFFSET('Water Data'!$C$28,0,10*ROW('Water Data'!C170)))</f>
        <v/>
      </c>
      <c r="BT176" s="34" t="str">
        <f ca="1">+IF(OFFSET('Water Data'!$C$29,0,10*ROW('Water Data'!C170))="","",OFFSET('Water Data'!$C$29,0,10*ROW('Water Data'!C170)))</f>
        <v/>
      </c>
      <c r="BU176" s="34" t="str">
        <f ca="1">+IF(OFFSET('Water Data'!$C$30,0,10*ROW('Water Data'!C170))="","",OFFSET('Water Data'!$C$30,0,10*ROW('Water Data'!C170)))</f>
        <v/>
      </c>
      <c r="BV176" s="34" t="str">
        <f ca="1">+IF(OFFSET('Water Data'!$D$28,0,10*ROW('Water Data'!D170))="","",OFFSET('Water Data'!$D$28,0,10*ROW('Water Data'!D170)))</f>
        <v/>
      </c>
      <c r="BW176" s="34" t="str">
        <f ca="1">+IF(OFFSET('Water Data'!$D$29,0,10*ROW('Water Data'!D170))="","",OFFSET('Water Data'!$D$29,0,10*ROW('Water Data'!D170)))</f>
        <v/>
      </c>
      <c r="BX176" s="34" t="str">
        <f ca="1">+IF(OFFSET('Water Data'!$D$30,0,10*ROW('Water Data'!D170))="","",OFFSET('Water Data'!$D$30,0,10*ROW('Water Data'!D170)))</f>
        <v/>
      </c>
      <c r="BY176" s="34" t="str">
        <f ca="1">+IF(OFFSET('Water Data'!$E$28,0,10*ROW('Water Data'!E170))="","",OFFSET('Water Data'!$E$28,0,10*ROW('Water Data'!E170)))</f>
        <v/>
      </c>
      <c r="BZ176" s="34" t="str">
        <f ca="1">+IF(OFFSET('Water Data'!$E$29,0,10*ROW('Water Data'!E170))="","",OFFSET('Water Data'!$E$29,0,10*ROW('Water Data'!E170)))</f>
        <v/>
      </c>
      <c r="CA176" s="34" t="str">
        <f ca="1">+IF(OFFSET('Water Data'!$E$30,0,10*ROW('Water Data'!E170))="","",OFFSET('Water Data'!$E$30,0,10*ROW('Water Data'!E170)))</f>
        <v/>
      </c>
      <c r="CB176" s="34" t="str">
        <f ca="1">+IF(OFFSET('Water Data'!$F$28,0,10*ROW('Water Data'!F170))="","",OFFSET('Water Data'!$F$28,0,10*ROW('Water Data'!F170)))</f>
        <v/>
      </c>
      <c r="CC176" s="34" t="str">
        <f ca="1">+IF(OFFSET('Water Data'!$F$29,0,10*ROW('Water Data'!F170))="","",OFFSET('Water Data'!$F$29,0,10*ROW('Water Data'!F170)))</f>
        <v/>
      </c>
      <c r="CD176" s="34" t="str">
        <f ca="1">+IF(OFFSET('Water Data'!$F$30,0,10*ROW('Water Data'!F170))="","",OFFSET('Water Data'!$F$30,0,10*ROW('Water Data'!F170)))</f>
        <v/>
      </c>
      <c r="CE176" s="34" t="str">
        <f ca="1">+IF(OFFSET('Water Data'!$G$28,0,10*ROW('Water Data'!G170))="","",OFFSET('Water Data'!$G$28,0,10*ROW('Water Data'!G170)))</f>
        <v/>
      </c>
      <c r="CF176" s="34" t="str">
        <f ca="1">+IF(OFFSET('Water Data'!$G$29,0,10*ROW('Water Data'!G170))="","",OFFSET('Water Data'!$G$29,0,10*ROW('Water Data'!G170)))</f>
        <v/>
      </c>
      <c r="CG176" s="34" t="str">
        <f ca="1">+IF(OFFSET('Water Data'!$G$30,0,10*ROW('Water Data'!G170))="","",OFFSET('Water Data'!$G$30,0,10*ROW('Water Data'!G170)))</f>
        <v/>
      </c>
      <c r="CH176" s="34" t="str">
        <f ca="1">+IF(OFFSET('Water Data'!$H$28,0,10*ROW('Water Data'!H170))="","",OFFSET('Water Data'!$H$28,0,10*ROW('Water Data'!H170)))</f>
        <v/>
      </c>
      <c r="CI176" s="34" t="str">
        <f ca="1">+IF(OFFSET('Water Data'!$H$29,0,10*ROW('Water Data'!H170))="","",OFFSET('Water Data'!$H$29,0,10*ROW('Water Data'!H170)))</f>
        <v/>
      </c>
      <c r="CJ176" s="34" t="str">
        <f ca="1">+IF(OFFSET('Water Data'!$H$30,0,10*ROW('Water Data'!H170))="","",OFFSET('Water Data'!$H$30,0,10*ROW('Water Data'!H170)))</f>
        <v/>
      </c>
      <c r="CK176" s="34" t="str">
        <f ca="1">+IF(OFFSET('Sanitation Data'!$C$29,0,10*ROW('Sanitation Data'!C170))="","",OFFSET('Sanitation Data'!$C$29,0,10*ROW('Sanitation Data'!C170)))</f>
        <v/>
      </c>
      <c r="CL176" s="34" t="str">
        <f ca="1">+IF(OFFSET('Sanitation Data'!$C$30,0,10*ROW('Sanitation Data'!C170))="","",OFFSET('Sanitation Data'!$C$30,0,10*ROW('Sanitation Data'!C170)))</f>
        <v/>
      </c>
      <c r="CM176" s="34" t="str">
        <f ca="1">+IF(OFFSET('Sanitation Data'!$C$31,0,10*ROW('Sanitation Data'!C170))="","",OFFSET('Sanitation Data'!$C$31,0,10*ROW('Sanitation Data'!C170)))</f>
        <v/>
      </c>
      <c r="CN176" s="34" t="str">
        <f ca="1">+IF(OFFSET('Sanitation Data'!$C$32,0,10*ROW('Sanitation Data'!C170))="","",OFFSET('Sanitation Data'!$C$32,0,10*ROW('Sanitation Data'!C170)))</f>
        <v/>
      </c>
      <c r="CO176" s="34" t="str">
        <f ca="1">+IF(OFFSET('Sanitation Data'!$C$33,0,10*ROW('Sanitation Data'!C170))="","",OFFSET('Sanitation Data'!$C$33,0,10*ROW('Sanitation Data'!C170)))</f>
        <v/>
      </c>
      <c r="CP176" s="34" t="str">
        <f ca="1">+IF(OFFSET('Sanitation Data'!$D$29,0,10*ROW('Sanitation Data'!D170))="","",OFFSET('Sanitation Data'!$D$29,0,10*ROW('Sanitation Data'!D170)))</f>
        <v/>
      </c>
      <c r="CQ176" s="34" t="str">
        <f ca="1">+IF(OFFSET('Sanitation Data'!$D$30,0,10*ROW('Sanitation Data'!D170))="","",OFFSET('Sanitation Data'!$D$30,0,10*ROW('Sanitation Data'!D170)))</f>
        <v/>
      </c>
      <c r="CR176" s="34" t="str">
        <f ca="1">+IF(OFFSET('Sanitation Data'!$D$31,0,10*ROW('Sanitation Data'!D170))="","",OFFSET('Sanitation Data'!$D$31,0,10*ROW('Sanitation Data'!D170)))</f>
        <v/>
      </c>
      <c r="CS176" s="34" t="str">
        <f ca="1">+IF(OFFSET('Sanitation Data'!$D$32,0,10*ROW('Sanitation Data'!D170))="","",OFFSET('Sanitation Data'!$D$32,0,10*ROW('Sanitation Data'!D170)))</f>
        <v/>
      </c>
      <c r="CT176" s="34" t="str">
        <f ca="1">+IF(OFFSET('Sanitation Data'!$D$33,0,10*ROW('Sanitation Data'!D170))="","",OFFSET('Sanitation Data'!$D$33,0,10*ROW('Sanitation Data'!D170)))</f>
        <v/>
      </c>
      <c r="CU176" s="34" t="str">
        <f ca="1">+IF(OFFSET('Sanitation Data'!$E$29,0,10*ROW('Sanitation Data'!E170))="","",OFFSET('Sanitation Data'!$E$29,0,10*ROW('Sanitation Data'!E170)))</f>
        <v/>
      </c>
      <c r="CV176" s="34" t="str">
        <f ca="1">+IF(OFFSET('Sanitation Data'!$E$30,0,10*ROW('Sanitation Data'!E170))="","",OFFSET('Sanitation Data'!$E$30,0,10*ROW('Sanitation Data'!E170)))</f>
        <v/>
      </c>
      <c r="CW176" s="34" t="str">
        <f ca="1">+IF(OFFSET('Sanitation Data'!$E$31,0,10*ROW('Sanitation Data'!E170))="","",OFFSET('Sanitation Data'!$E$31,0,10*ROW('Sanitation Data'!E170)))</f>
        <v/>
      </c>
      <c r="CX176" s="34" t="str">
        <f ca="1">+IF(OFFSET('Sanitation Data'!$E$32,0,10*ROW('Sanitation Data'!E170))="","",OFFSET('Sanitation Data'!$E$32,0,10*ROW('Sanitation Data'!E170)))</f>
        <v/>
      </c>
      <c r="CY176" s="34" t="str">
        <f ca="1">+IF(OFFSET('Sanitation Data'!$E$33,0,10*ROW('Sanitation Data'!E170))="","",OFFSET('Sanitation Data'!$E$33,0,10*ROW('Sanitation Data'!E170)))</f>
        <v/>
      </c>
      <c r="CZ176" s="34" t="str">
        <f ca="1">+IF(OFFSET('Sanitation Data'!$F$29,0,10*ROW('Sanitation Data'!F170))="","",OFFSET('Sanitation Data'!$F$29,0,10*ROW('Sanitation Data'!F170)))</f>
        <v/>
      </c>
      <c r="DA176" s="34" t="str">
        <f ca="1">+IF(OFFSET('Sanitation Data'!$F$30,0,10*ROW('Sanitation Data'!F170))="","",OFFSET('Sanitation Data'!$F$30,0,10*ROW('Sanitation Data'!F170)))</f>
        <v/>
      </c>
      <c r="DB176" s="34" t="str">
        <f ca="1">+IF(OFFSET('Sanitation Data'!$F$31,0,10*ROW('Sanitation Data'!F170))="","",OFFSET('Sanitation Data'!$F$31,0,10*ROW('Sanitation Data'!F170)))</f>
        <v/>
      </c>
      <c r="DC176" s="34" t="str">
        <f ca="1">+IF(OFFSET('Sanitation Data'!$F$32,0,10*ROW('Sanitation Data'!F170))="","",OFFSET('Sanitation Data'!$F$32,0,10*ROW('Sanitation Data'!F170)))</f>
        <v/>
      </c>
      <c r="DD176" s="34" t="str">
        <f ca="1">+IF(OFFSET('Sanitation Data'!$F$33,0,10*ROW('Sanitation Data'!F170))="","",OFFSET('Sanitation Data'!$F$33,0,10*ROW('Sanitation Data'!F170)))</f>
        <v/>
      </c>
      <c r="DE176" s="34" t="str">
        <f ca="1">+IF(OFFSET('Sanitation Data'!$G$29,0,10*ROW('Sanitation Data'!G170))="","",OFFSET('Sanitation Data'!$G$29,0,10*ROW('Sanitation Data'!G170)))</f>
        <v/>
      </c>
      <c r="DF176" s="34" t="str">
        <f ca="1">+IF(OFFSET('Sanitation Data'!$G$30,0,10*ROW('Sanitation Data'!G170))="","",OFFSET('Sanitation Data'!$G$30,0,10*ROW('Sanitation Data'!G170)))</f>
        <v/>
      </c>
      <c r="DG176" s="34" t="str">
        <f ca="1">+IF(OFFSET('Sanitation Data'!$G$31,0,10*ROW('Sanitation Data'!G170))="","",OFFSET('Sanitation Data'!$G$31,0,10*ROW('Sanitation Data'!G170)))</f>
        <v/>
      </c>
      <c r="DH176" s="34" t="str">
        <f ca="1">+IF(OFFSET('Sanitation Data'!$G$32,0,10*ROW('Sanitation Data'!G170))="","",OFFSET('Sanitation Data'!$G$32,0,10*ROW('Sanitation Data'!G170)))</f>
        <v/>
      </c>
      <c r="DI176" s="34" t="str">
        <f ca="1">+IF(OFFSET('Sanitation Data'!$G$33,0,10*ROW('Sanitation Data'!G170))="","",OFFSET('Sanitation Data'!$G$33,0,10*ROW('Sanitation Data'!G170)))</f>
        <v/>
      </c>
      <c r="DJ176" s="34" t="str">
        <f ca="1">+IF(OFFSET('Sanitation Data'!$H$29,0,10*ROW('Sanitation Data'!H170))="","",OFFSET('Sanitation Data'!$H$29,0,10*ROW('Sanitation Data'!H170)))</f>
        <v/>
      </c>
      <c r="DK176" s="34" t="str">
        <f ca="1">+IF(OFFSET('Sanitation Data'!$H$30,0,10*ROW('Sanitation Data'!H170))="","",OFFSET('Sanitation Data'!$H$30,0,10*ROW('Sanitation Data'!H170)))</f>
        <v/>
      </c>
      <c r="DL176" s="34" t="str">
        <f ca="1">+IF(OFFSET('Sanitation Data'!$H$31,0,10*ROW('Sanitation Data'!H170))="","",OFFSET('Sanitation Data'!$H$31,0,10*ROW('Sanitation Data'!H170)))</f>
        <v/>
      </c>
      <c r="DM176" s="34" t="str">
        <f ca="1">+IF(OFFSET('Sanitation Data'!$H$32,0,10*ROW('Sanitation Data'!H170))="","",OFFSET('Sanitation Data'!$H$32,0,10*ROW('Sanitation Data'!H170)))</f>
        <v/>
      </c>
      <c r="DN176" s="34" t="str">
        <f ca="1">+IF(OFFSET('Sanitation Data'!$H$33,0,10*ROW('Sanitation Data'!H170))="","",OFFSET('Sanitation Data'!$H$33,0,10*ROW('Sanitation Data'!H170)))</f>
        <v/>
      </c>
      <c r="DO176" s="34" t="str">
        <f ca="1">+IF(OFFSET('Hygiene Data'!$C$12,0,10*ROW('Hygiene Data'!C170))="","",OFFSET('Hygiene Data'!$C$12,0,10*ROW('Hygiene Data'!C170)))</f>
        <v/>
      </c>
      <c r="DP176" s="34" t="str">
        <f ca="1">+IF(OFFSET('Hygiene Data'!$C$13,0,10*ROW('Hygiene Data'!C170))="","",OFFSET('Hygiene Data'!$C$13,0,10*ROW('Hygiene Data'!C170)))</f>
        <v/>
      </c>
      <c r="DQ176" s="34" t="str">
        <f ca="1">+IF(OFFSET('Hygiene Data'!$C$14,0,10*ROW('Hygiene Data'!C170))="","",OFFSET('Hygiene Data'!$C$14,0,10*ROW('Hygiene Data'!C170)))</f>
        <v/>
      </c>
      <c r="DR176" s="34" t="str">
        <f ca="1">+IF(OFFSET('Hygiene Data'!$D$12,0,10*ROW('Hygiene Data'!D170))="","",OFFSET('Hygiene Data'!$D$12,0,10*ROW('Hygiene Data'!D170)))</f>
        <v/>
      </c>
      <c r="DS176" s="34" t="str">
        <f ca="1">+IF(OFFSET('Hygiene Data'!$D$13,0,10*ROW('Hygiene Data'!D170))="","",OFFSET('Hygiene Data'!$D$13,0,10*ROW('Hygiene Data'!D170)))</f>
        <v/>
      </c>
      <c r="DT176" s="34" t="str">
        <f ca="1">+IF(OFFSET('Hygiene Data'!$D$14,0,10*ROW('Hygiene Data'!D170))="","",OFFSET('Hygiene Data'!$D$14,0,10*ROW('Hygiene Data'!D170)))</f>
        <v/>
      </c>
      <c r="DU176" s="34" t="str">
        <f ca="1">+IF(OFFSET('Hygiene Data'!$E$12,0,10*ROW('Hygiene Data'!E170))="","",OFFSET('Hygiene Data'!$E$12,0,10*ROW('Hygiene Data'!E170)))</f>
        <v/>
      </c>
      <c r="DV176" s="34" t="str">
        <f ca="1">+IF(OFFSET('Hygiene Data'!$E$13,0,10*ROW('Hygiene Data'!E170))="","",OFFSET('Hygiene Data'!$E$13,0,10*ROW('Hygiene Data'!E170)))</f>
        <v/>
      </c>
      <c r="DW176" s="34" t="str">
        <f ca="1">+IF(OFFSET('Hygiene Data'!$E$14,0,10*ROW('Hygiene Data'!E170))="","",OFFSET('Hygiene Data'!$E$14,0,10*ROW('Hygiene Data'!E170)))</f>
        <v/>
      </c>
      <c r="DX176" s="34" t="str">
        <f ca="1">+IF(OFFSET('Hygiene Data'!$F$12,0,10*ROW('Hygiene Data'!F170))="","",OFFSET('Hygiene Data'!$F$12,0,10*ROW('Hygiene Data'!F170)))</f>
        <v/>
      </c>
      <c r="DY176" s="34" t="str">
        <f ca="1">+IF(OFFSET('Hygiene Data'!$F$13,0,10*ROW('Hygiene Data'!F170))="","",OFFSET('Hygiene Data'!$F$13,0,10*ROW('Hygiene Data'!F170)))</f>
        <v/>
      </c>
      <c r="DZ176" s="34" t="str">
        <f ca="1">+IF(OFFSET('Hygiene Data'!$F$14,0,10*ROW('Hygiene Data'!F170))="","",OFFSET('Hygiene Data'!$F$14,0,10*ROW('Hygiene Data'!F170)))</f>
        <v/>
      </c>
      <c r="EA176" s="34" t="str">
        <f ca="1">+IF(OFFSET('Hygiene Data'!$G$12,0,10*ROW('Hygiene Data'!G170))="","",OFFSET('Hygiene Data'!$G$12,0,10*ROW('Hygiene Data'!G170)))</f>
        <v/>
      </c>
      <c r="EB176" s="34" t="str">
        <f ca="1">+IF(OFFSET('Hygiene Data'!$G$13,0,10*ROW('Hygiene Data'!G170))="","",OFFSET('Hygiene Data'!$G$13,0,10*ROW('Hygiene Data'!G170)))</f>
        <v/>
      </c>
      <c r="EC176" s="34" t="str">
        <f ca="1">+IF(OFFSET('Hygiene Data'!$G$14,0,10*ROW('Hygiene Data'!G170))="","",OFFSET('Hygiene Data'!$G$14,0,10*ROW('Hygiene Data'!G170)))</f>
        <v/>
      </c>
      <c r="ED176" s="34" t="str">
        <f ca="1">+IF(OFFSET('Hygiene Data'!$H$12,0,10*ROW('Hygiene Data'!H170))="","",OFFSET('Hygiene Data'!$H$12,0,10*ROW('Hygiene Data'!H170)))</f>
        <v/>
      </c>
      <c r="EE176" s="34" t="str">
        <f ca="1">+IF(OFFSET('Hygiene Data'!$H$13,0,10*ROW('Hygiene Data'!H170))="","",OFFSET('Hygiene Data'!$H$13,0,10*ROW('Hygiene Data'!H170)))</f>
        <v/>
      </c>
      <c r="EF176" s="34" t="str">
        <f ca="1">+IF(OFFSET('Hygiene Data'!$H$14,0,10*ROW('Hygiene Data'!H170))="","",OFFSET('Hygiene Data'!$H$14,0,10*ROW('Hygiene Data'!H170)))</f>
        <v/>
      </c>
    </row>
    <row r="177" spans="1:136" x14ac:dyDescent="0.2">
      <c r="A177" s="50" t="str">
        <f ca="1">+IF(OFFSET('Water Data'!$B$1,0,10*ROW('Water Data'!B174))="","",OFFSET('Water Data'!$B$1,0,10*ROW('Water Data'!B174)))</f>
        <v/>
      </c>
      <c r="B177" s="50" t="str">
        <f ca="1">+IF(OFFSET('Water Data'!$A$3,0,10*ROW('Water Data'!A174))="","",OFFSET('Water Data'!$A$3,0,10*ROW('Water Data'!A174)))</f>
        <v/>
      </c>
      <c r="C177" s="50" t="str">
        <f ca="1">+IF(OFFSET('Water Data'!$C$3,0,10*ROW('Water Data'!C174))="","",OFFSET('Water Data'!$C$3,0,10*ROW('Water Data'!C174)))</f>
        <v/>
      </c>
      <c r="D177" s="133" t="e">
        <f ca="1">+IF(AND(ISNUMBER(OFFSET('Water Data'!$C$5,0,10*ROW('Water Data'!C171))),BS177="Yes"),100-OFFSET('Water Data'!$C$5,0,10*ROW('Water Data'!C171)),IF(AND(ISNUMBER(OFFSET('Water Data'!$C$5,0,10*ROW('Water Data'!C171))),BS177="No",ISNUMBER(OFFSET('Water Data'!$C$5,0,10*ROW('Water Data'!C171)))),CONCATENATE("[",ROUND(100-OFFSET('Water Data'!$C$5,0,10*ROW('Water Data'!C171)),0),"]"),IF(AND(ISNUMBER(OFFSET('Water Data'!$C$5,0,10*ROW('Water Data'!C171))),BS177="",ISNUMBER(OFFSET('Water Data'!$C$5,0,10*ROW('Water Data'!C171)))),100-OFFSET('Water Data'!$C$5,0,10*ROW('Water Data'!C171)),NA())))</f>
        <v>#N/A</v>
      </c>
      <c r="E177" s="133" t="e">
        <f ca="1">+IF(AND(ISNUMBER(OFFSET('Water Data'!$C$7,0,10*ROW('Water Data'!D171))),BT177="Yes"),OFFSET('Water Data'!$C$7,0,10*ROW('Water Data'!C171)),IF(AND(ISNUMBER(OFFSET('Water Data'!$C$7,0,10*ROW('Water Data'!C171))),BT177="No",ISNUMBER(OFFSET('Water Data'!$C$7,0,10*ROW('Water Data'!C171)))),CONCATENATE("[",ROUND(OFFSET('Water Data'!$C$7,0,10*ROW('Water Data'!C171)),0),"]"),IF(AND(ISNUMBER(OFFSET('Water Data'!$C$7,0,10*ROW('Water Data'!C171))),BT177="",ISNUMBER(OFFSET('Water Data'!$C$7,0,10*ROW('Water Data'!C171)))),OFFSET('Water Data'!$C$7,0,10*ROW('Water Data'!C171)),NA())))</f>
        <v>#N/A</v>
      </c>
      <c r="F177" s="133" t="e">
        <f ca="1">+IF(AND(ISNUMBER(OFFSET('Water Data'!$C$10,0,10*ROW('Water Data'!C171))),BU177="Yes"),OFFSET('Water Data'!$C$10,0,10*ROW('Water Data'!C171)),IF(AND(ISNUMBER(OFFSET('Water Data'!$C$10,0,10*ROW('Water Data'!C171))),BU177="No",ISNUMBER(OFFSET('Water Data'!$C$10,0,10*ROW('Water Data'!C171)))),CONCATENATE("[",ROUND(OFFSET('Water Data'!$C$10,0,10*ROW('Water Data'!C171)),0),"]"),IF(AND(ISNUMBER(OFFSET('Water Data'!$C$10,0,10*ROW('Water Data'!C171))),BU177="",ISNUMBER(OFFSET('Water Data'!$C$10,0,10*ROW('Water Data'!C171)))),OFFSET('Water Data'!$C$10,0,10*ROW('Water Data'!C171)),NA())))</f>
        <v>#N/A</v>
      </c>
      <c r="G177" s="133" t="e">
        <f ca="1">+IF(AND(ISNUMBER(OFFSET('Water Data'!$D$5,0,10*ROW('Water Data'!D171))),BV177="Yes"),100-OFFSET('Water Data'!$D$5,0,10*ROW('Water Data'!D171)),IF(AND(ISNUMBER(OFFSET('Water Data'!$D$5,0,10*ROW('Water Data'!D171))),BV177="No",ISNUMBER(OFFSET('Water Data'!$D$5,0,10*ROW('Water Data'!D171)))),CONCATENATE("[",ROUND(100-OFFSET('Water Data'!$D$5,0,10*ROW('Water Data'!D171)),0),"]"),IF(AND(ISNUMBER(OFFSET('Water Data'!$D$5,0,10*ROW('Water Data'!D171))),BV177="",ISNUMBER(OFFSET('Water Data'!$D$5,0,10*ROW('Water Data'!D171)))),100-OFFSET('Water Data'!$D$5,0,10*ROW('Water Data'!D171)),NA())))</f>
        <v>#N/A</v>
      </c>
      <c r="H177" s="133" t="e">
        <f ca="1">+IF(AND(ISNUMBER(OFFSET('Water Data'!$D$7,0,10*ROW('Water Data'!D171))),BW177="Yes"),OFFSET('Water Data'!$D$7,0,10*ROW('Water Data'!D171)),IF(AND(ISNUMBER(OFFSET('Water Data'!$D$7,0,10*ROW('Water Data'!D171))),BW177="No",ISNUMBER(OFFSET('Water Data'!$D$7,0,10*ROW('Water Data'!D171)))),CONCATENATE("[",ROUND(OFFSET('Water Data'!$C$7,0,10*ROW('Water Data'!D171)),0),"]"),IF(AND(ISNUMBER(OFFSET('Water Data'!$D$7,0,10*ROW('Water Data'!D171))),BW177="",ISNUMBER(OFFSET('Water Data'!$D$7,0,10*ROW('Water Data'!D171)))),OFFSET('Water Data'!$D$7,0,10*ROW('Water Data'!D171)),NA())))</f>
        <v>#N/A</v>
      </c>
      <c r="I177" s="133" t="e">
        <f ca="1">+IF(AND(ISNUMBER(OFFSET('Water Data'!$D$10,0,10*ROW('Water Data'!D171))),BX177="Yes"),OFFSET('Water Data'!$D$10,0,10*ROW('Water Data'!D171)),IF(AND(ISNUMBER(OFFSET('Water Data'!$D$10,0,10*ROW('Water Data'!D171))),BX177="No",ISNUMBER(OFFSET('Water Data'!$D$10,0,10*ROW('Water Data'!D171)))),CONCATENATE("[",ROUND(OFFSET('Water Data'!$D$10,0,10*ROW('Water Data'!D171)),0),"]"),IF(AND(ISNUMBER(OFFSET('Water Data'!$D$10,0,10*ROW('Water Data'!D171))),BX177="",ISNUMBER(OFFSET('Water Data'!$D$10,0,10*ROW('Water Data'!D171)))),OFFSET('Water Data'!$D$10,0,10*ROW('Water Data'!D171)),NA())))</f>
        <v>#N/A</v>
      </c>
      <c r="J177" s="133" t="e">
        <f ca="1">+IF(AND(ISNUMBER(OFFSET('Water Data'!$E$5,0,10*ROW('Water Data'!E171))),BY177="Yes"),100-OFFSET('Water Data'!$E$5,0,10*ROW('Water Data'!E171)),IF(AND(ISNUMBER(OFFSET('Water Data'!$E$5,0,10*ROW('Water Data'!E171))),BY177="No",ISNUMBER(OFFSET('Water Data'!$E$5,0,10*ROW('Water Data'!E171)))),CONCATENATE("[",ROUND(100-OFFSET('Water Data'!$E$5,0,10*ROW('Water Data'!E171)),0),"]"),IF(AND(ISNUMBER(OFFSET('Water Data'!$E$5,0,10*ROW('Water Data'!E171))),BY177="",ISNUMBER(OFFSET('Water Data'!$E$5,0,10*ROW('Water Data'!E171)))),100-OFFSET('Water Data'!$E$5,0,10*ROW('Water Data'!E171)),NA())))</f>
        <v>#N/A</v>
      </c>
      <c r="K177" s="133" t="e">
        <f ca="1">+IF(AND(ISNUMBER(OFFSET('Water Data'!$E$7,0,10*ROW('Water Data'!E171))),BZ177="Yes"),OFFSET('Water Data'!$E$7,0,10*ROW('Water Data'!E171)),IF(AND(ISNUMBER(OFFSET('Water Data'!$E$7,0,10*ROW('Water Data'!E171))),BZ177="No",ISNUMBER(OFFSET('Water Data'!$E$7,0,10*ROW('Water Data'!E171)))),CONCATENATE("[",ROUND(OFFSET('Water Data'!$E$7,0,10*ROW('Water Data'!E171)),0),"]"),IF(AND(ISNUMBER(OFFSET('Water Data'!$E$7,0,10*ROW('Water Data'!E171))),BZ177="",ISNUMBER(OFFSET('Water Data'!$E$7,0,10*ROW('Water Data'!E171)))),OFFSET('Water Data'!$E$7,0,10*ROW('Water Data'!E171)),NA())))</f>
        <v>#N/A</v>
      </c>
      <c r="L177" s="133" t="e">
        <f ca="1">+IF(AND(ISNUMBER(OFFSET('Water Data'!$E$10,0,10*ROW('Water Data'!E171))),CA177="Yes"),OFFSET('Water Data'!$E$10,0,10*ROW('Water Data'!E171)),IF(AND(ISNUMBER(OFFSET('Water Data'!$E$10,0,10*ROW('Water Data'!E171))),CA177="No",ISNUMBER(OFFSET('Water Data'!$E$10,0,10*ROW('Water Data'!E171)))),CONCATENATE("[",ROUND(OFFSET('Water Data'!$E$10,0,10*ROW('Water Data'!E171)),0),"]"),IF(AND(ISNUMBER(OFFSET('Water Data'!$E$10,0,10*ROW('Water Data'!E171))),CA177="",ISNUMBER(OFFSET('Water Data'!$E$10,0,10*ROW('Water Data'!E171)))),OFFSET('Water Data'!$E$10,0,10*ROW('Water Data'!E171)),NA())))</f>
        <v>#N/A</v>
      </c>
      <c r="M177" s="133" t="e">
        <f ca="1">+IF(AND(ISNUMBER(OFFSET('Water Data'!$F$5,0,10*ROW('Water Data'!F171))),CB177="Yes"),100-OFFSET('Water Data'!$F$5,0,10*ROW('Water Data'!F171)),IF(AND(ISNUMBER(OFFSET('Water Data'!$F$5,0,10*ROW('Water Data'!F171))),CB177="No",ISNUMBER(OFFSET('Water Data'!$F$5,0,10*ROW('Water Data'!F171)))),CONCATENATE("[",ROUND(100-OFFSET('Water Data'!$F$5,0,10*ROW('Water Data'!F171)),0),"]"),IF(AND(ISNUMBER(OFFSET('Water Data'!$F$5,0,10*ROW('Water Data'!F171))),CB177="",ISNUMBER(OFFSET('Water Data'!$F$5,0,10*ROW('Water Data'!F171)))),100-OFFSET('Water Data'!$F$5,0,10*ROW('Water Data'!F171)),NA())))</f>
        <v>#N/A</v>
      </c>
      <c r="N177" s="133" t="e">
        <f ca="1">+IF(AND(ISNUMBER(OFFSET('Water Data'!$F$7,0,10*ROW('Water Data'!F171))),CC177="Yes"),OFFSET('Water Data'!$F$7,0,10*ROW('Water Data'!F171)),IF(AND(ISNUMBER(OFFSET('Water Data'!$F$7,0,10*ROW('Water Data'!F171))),CC177="No",ISNUMBER(OFFSET('Water Data'!$F$7,0,10*ROW('Water Data'!F171)))),CONCATENATE("[",ROUND(OFFSET('Water Data'!$F$7,0,10*ROW('Water Data'!F171)),0),"]"),IF(AND(ISNUMBER(OFFSET('Water Data'!$F$7,0,10*ROW('Water Data'!F171))),CC177="",ISNUMBER(OFFSET('Water Data'!$F$7,0,10*ROW('Water Data'!F171)))),OFFSET('Water Data'!$F$7,0,10*ROW('Water Data'!F171)),NA())))</f>
        <v>#N/A</v>
      </c>
      <c r="O177" s="133" t="e">
        <f ca="1">+IF(AND(ISNUMBER(OFFSET('Water Data'!$F$10,0,10*ROW('Water Data'!F171))),CD177="Yes"),OFFSET('Water Data'!$F$10,0,10*ROW('Water Data'!F171)),IF(AND(ISNUMBER(OFFSET('Water Data'!$F$10,0,10*ROW('Water Data'!F171))),CD177="No",ISNUMBER(OFFSET('Water Data'!$F$10,0,10*ROW('Water Data'!F171)))),CONCATENATE("[",ROUND(OFFSET('Water Data'!$F$10,0,10*ROW('Water Data'!F171)),0),"]"),IF(AND(ISNUMBER(OFFSET('Water Data'!$F$10,0,10*ROW('Water Data'!F171))),CD177="",ISNUMBER(OFFSET('Water Data'!$F$10,0,10*ROW('Water Data'!F171)))),OFFSET('Water Data'!$F$10,0,10*ROW('Water Data'!F171)),NA())))</f>
        <v>#N/A</v>
      </c>
      <c r="P177" s="133" t="e">
        <f ca="1">+IF(AND(ISNUMBER(OFFSET('Water Data'!$G$5,0,10*ROW('Water Data'!G171))),CE177="Yes"),100-OFFSET('Water Data'!$G$5,0,10*ROW('Water Data'!G171)),IF(AND(ISNUMBER(OFFSET('Water Data'!$G$5,0,10*ROW('Water Data'!G171))),CE177="No",ISNUMBER(OFFSET('Water Data'!$G$5,0,10*ROW('Water Data'!G171)))),CONCATENATE("[",ROUND(100-OFFSET('Water Data'!$G$5,0,10*ROW('Water Data'!G171)),0),"]"),IF(AND(ISNUMBER(OFFSET('Water Data'!$G$5,0,10*ROW('Water Data'!G171))),CE177="",ISNUMBER(OFFSET('Water Data'!$G$5,0,10*ROW('Water Data'!G171)))),100-OFFSET('Water Data'!$G$5,0,10*ROW('Water Data'!G171)),NA())))</f>
        <v>#N/A</v>
      </c>
      <c r="Q177" s="133" t="e">
        <f ca="1">+IF(AND(ISNUMBER(OFFSET('Water Data'!$G$7,0,10*ROW('Water Data'!G171))),CF177="Yes"),OFFSET('Water Data'!$G$7,0,10*ROW('Water Data'!G171)),IF(AND(ISNUMBER(OFFSET('Water Data'!$G$7,0,10*ROW('Water Data'!G171))),CF177="No",ISNUMBER(OFFSET('Water Data'!$G$7,0,10*ROW('Water Data'!G171)))),CONCATENATE("[",ROUND(OFFSET('Water Data'!$G$7,0,10*ROW('Water Data'!G171)),0),"]"),IF(AND(ISNUMBER(OFFSET('Water Data'!$G$7,0,10*ROW('Water Data'!G171))),CF177="",ISNUMBER(OFFSET('Water Data'!$G$7,0,10*ROW('Water Data'!G171)))),OFFSET('Water Data'!$G$7,0,10*ROW('Water Data'!G171)),NA())))</f>
        <v>#N/A</v>
      </c>
      <c r="R177" s="133" t="e">
        <f ca="1">+IF(AND(ISNUMBER(OFFSET('Water Data'!$G$10,0,10*ROW('Water Data'!G171))),CG177="Yes"),OFFSET('Water Data'!$G$10,0,10*ROW('Water Data'!G171)),IF(AND(ISNUMBER(OFFSET('Water Data'!$G$10,0,10*ROW('Water Data'!G171))),CG177="No",ISNUMBER(OFFSET('Water Data'!$G$10,0,10*ROW('Water Data'!G171)))),CONCATENATE("[",ROUND(OFFSET('Water Data'!$G$10,0,10*ROW('Water Data'!G171)),0),"]"),IF(AND(ISNUMBER(OFFSET('Water Data'!$G$10,0,10*ROW('Water Data'!G171))),CG177="",ISNUMBER(OFFSET('Water Data'!$G$10,0,10*ROW('Water Data'!G171)))),OFFSET('Water Data'!$G$10,0,10*ROW('Water Data'!G171)),NA())))</f>
        <v>#N/A</v>
      </c>
      <c r="S177" s="133" t="e">
        <f ca="1">+IF(AND(ISNUMBER(OFFSET('Water Data'!$H$5,0,10*ROW('Water Data'!H171))),CH177="Yes"),100-OFFSET('Water Data'!$H$5,0,10*ROW('Water Data'!H171)),IF(AND(ISNUMBER(OFFSET('Water Data'!$H$5,0,10*ROW('Water Data'!H171))),CH177="No",ISNUMBER(OFFSET('Water Data'!$H$5,0,10*ROW('Water Data'!H171)))),CONCATENATE("[",ROUND(100-OFFSET('Water Data'!$H$5,0,10*ROW('Water Data'!H171)),0),"]"),IF(AND(ISNUMBER(OFFSET('Water Data'!$H$5,0,10*ROW('Water Data'!H171))),CH177="",ISNUMBER(OFFSET('Water Data'!$H$5,0,10*ROW('Water Data'!H171)))),100-OFFSET('Water Data'!$H$5,0,10*ROW('Water Data'!H171)),NA())))</f>
        <v>#N/A</v>
      </c>
      <c r="T177" s="133" t="e">
        <f ca="1">+IF(AND(ISNUMBER(OFFSET('Water Data'!$H$7,0,10*ROW('Water Data'!H171))),CI177="Yes"),OFFSET('Water Data'!$H$7,0,10*ROW('Water Data'!H171)),IF(AND(ISNUMBER(OFFSET('Water Data'!$H$7,0,10*ROW('Water Data'!H171))),CI177="No",ISNUMBER(OFFSET('Water Data'!$H$7,0,10*ROW('Water Data'!H171)))),CONCATENATE("[",ROUND(OFFSET('Water Data'!$H$7,0,10*ROW('Water Data'!H171)),0),"]"),IF(AND(ISNUMBER(OFFSET('Water Data'!$H$7,0,10*ROW('Water Data'!H171))),CI177="",ISNUMBER(OFFSET('Water Data'!$H$7,0,10*ROW('Water Data'!H171)))),OFFSET('Water Data'!$H$7,0,10*ROW('Water Data'!H171)),NA())))</f>
        <v>#N/A</v>
      </c>
      <c r="U177" s="133" t="e">
        <f ca="1">+IF(AND(ISNUMBER(OFFSET('Water Data'!$H$10,0,10*ROW('Water Data'!H171))),CJ177="Yes"),OFFSET('Water Data'!$H$10,0,10*ROW('Water Data'!H171)),IF(AND(ISNUMBER(OFFSET('Water Data'!$H$10,0,10*ROW('Water Data'!H171))),CJ177="No",ISNUMBER(OFFSET('Water Data'!$H$10,0,10*ROW('Water Data'!H171)))),CONCATENATE("[",ROUND(OFFSET('Water Data'!$H$10,0,10*ROW('Water Data'!H171)),0),"]"),IF(AND(ISNUMBER(OFFSET('Water Data'!$H$10,0,10*ROW('Water Data'!H171))),CJ177="",ISNUMBER(OFFSET('Water Data'!$H$10,0,10*ROW('Water Data'!H171)))),OFFSET('Water Data'!$H$10,0,10*ROW('Water Data'!H171)),NA())))</f>
        <v>#N/A</v>
      </c>
      <c r="V177" s="134" t="e">
        <f ca="1">+IF(AND(ISNUMBER(OFFSET('Sanitation Data'!$C$5,0,10*ROW('Sanitation Data'!C171))),CK177="Yes"),100-OFFSET('Sanitation Data'!$C$5,0,10*ROW('Sanitation Data'!C171)),IF(AND(ISNUMBER(OFFSET('Sanitation Data'!$C$5,0,10*ROW('Sanitation Data'!C171))),CK177="No",ISNUMBER(OFFSET('Sanitation Data'!$C$5,0,10*ROW('Sanitation Data'!C171)))),CONCATENATE("[",ROUND(100-OFFSET('Sanitation Data'!$C$5,0,10*ROW('Sanitation Data'!C171)),0),"]"),IF(AND(ISNUMBER(OFFSET('Sanitation Data'!$C$5,0,10*ROW('Sanitation Data'!C171))),CK177="",ISNUMBER(OFFSET('Sanitation Data'!$C$5,0,10*ROW('Sanitation Data'!C171)))),100-OFFSET('Sanitation Data'!$C$5,0,10*ROW('Sanitation Data'!C171)),NA())))</f>
        <v>#N/A</v>
      </c>
      <c r="W177" s="134" t="e">
        <f ca="1">+IF(AND(ISNUMBER(OFFSET('Sanitation Data'!$C$7,0,10*ROW('Sanitation Data'!C171))),CL177="Yes"),OFFSET('Sanitation Data'!$C$7,0,10*ROW('Sanitation Data'!C171)),IF(AND(ISNUMBER(OFFSET('Sanitation Data'!$C$7,0,10*ROW('Sanitation Data'!C171))),CL177="No",ISNUMBER(OFFSET('Sanitation Data'!$C$7,0,10*ROW('Sanitation Data'!C171)))),CONCATENATE("[",ROUND(OFFSET('Sanitation Data'!$C$7,0,10*ROW('Sanitation Data'!C171)),0),"]"),IF(AND(ISNUMBER(OFFSET('Sanitation Data'!$C$7,0,10*ROW('Sanitation Data'!C171))),CL177="",ISNUMBER(OFFSET('Sanitation Data'!$C$7,0,10*ROW('Sanitation Data'!C171)))),OFFSET('Sanitation Data'!$C$7,0,10*ROW('Sanitation Data'!C171)),NA())))</f>
        <v>#N/A</v>
      </c>
      <c r="X177" s="134" t="e">
        <f ca="1">+IF(AND(ISNUMBER(OFFSET('Sanitation Data'!$C$11,0,10*ROW('Sanitation Data'!C171))),CM177="Yes"),OFFSET('Sanitation Data'!$C$11,0,10*ROW('Sanitation Data'!C171)),IF(AND(ISNUMBER(OFFSET('Sanitation Data'!$C$11,0,10*ROW('Sanitation Data'!C171))),CM177="No",ISNUMBER(OFFSET('Sanitation Data'!$C$11,0,10*ROW('Sanitation Data'!C171)))),CONCATENATE("[",ROUND(OFFSET('Sanitation Data'!$C$11,0,10*ROW('Sanitation Data'!C171)),0),"]"),IF(AND(ISNUMBER(OFFSET('Sanitation Data'!$C$11,0,10*ROW('Sanitation Data'!C171))),CM177="",ISNUMBER(OFFSET('Sanitation Data'!$C$11,0,10*ROW('Sanitation Data'!C171)))),OFFSET('Sanitation Data'!$C$11,0,10*ROW('Sanitation Data'!C171)),NA())))</f>
        <v>#N/A</v>
      </c>
      <c r="Y177" s="134" t="e">
        <f ca="1">+IF(AND(ISNUMBER(OFFSET('Sanitation Data'!$C$12,0,10*ROW('Sanitation Data'!C171))),CN177="Yes"),OFFSET('Sanitation Data'!$C$12,0,10*ROW('Sanitation Data'!C171)),IF(AND(ISNUMBER(OFFSET('Sanitation Data'!$C$12,0,10*ROW('Sanitation Data'!C171))),CN177="No",ISNUMBER(OFFSET('Sanitation Data'!$C$12,0,10*ROW('Sanitation Data'!C171)))),CONCATENATE("[",ROUND(OFFSET('Sanitation Data'!$C$12,0,10*ROW('Sanitation Data'!C171)),0),"]"),IF(AND(ISNUMBER(OFFSET('Sanitation Data'!$C$12,0,10*ROW('Sanitation Data'!C171))),CN177="",ISNUMBER(OFFSET('Sanitation Data'!$C$12,0,10*ROW('Sanitation Data'!C171)))),OFFSET('Sanitation Data'!$C$12,0,10*ROW('Sanitation Data'!C171)),NA())))</f>
        <v>#N/A</v>
      </c>
      <c r="Z177" s="134" t="e">
        <f ca="1">+IF(AND(ISNUMBER(OFFSET('Sanitation Data'!$C$13,0,10*ROW('Sanitation Data'!C171))),CO177="Yes"),OFFSET('Sanitation Data'!$C$13,0,10*ROW('Sanitation Data'!C171)),IF(AND(ISNUMBER(OFFSET('Sanitation Data'!$C$13,0,10*ROW('Sanitation Data'!C171))),CO177="No",ISNUMBER(OFFSET('Sanitation Data'!$C$13,0,10*ROW('Sanitation Data'!C171)))),CONCATENATE("[",ROUND(OFFSET('Sanitation Data'!$C$13,0,10*ROW('Sanitation Data'!C171)),0),"]"),IF(AND(ISNUMBER(OFFSET('Sanitation Data'!$C$13,0,10*ROW('Sanitation Data'!C171))),CO177="",ISNUMBER(OFFSET('Sanitation Data'!$C$13,0,10*ROW('Sanitation Data'!C171)))),OFFSET('Sanitation Data'!$C$13,0,10*ROW('Sanitation Data'!C171)),NA())))</f>
        <v>#N/A</v>
      </c>
      <c r="AA177" s="134" t="e">
        <f ca="1">+IF(AND(ISNUMBER(OFFSET('Sanitation Data'!$D$5,0,10*ROW('Sanitation Data'!D171))),CP177="Yes"),100-OFFSET('Sanitation Data'!$D$5,0,10*ROW('Sanitation Data'!D171)),IF(AND(ISNUMBER(OFFSET('Sanitation Data'!$D$5,0,10*ROW('Sanitation Data'!D171))),CP177="No",ISNUMBER(OFFSET('Sanitation Data'!$D$5,0,10*ROW('Sanitation Data'!D171)))),CONCATENATE("[",ROUND(100-OFFSET('Sanitation Data'!$D$5,0,10*ROW('Sanitation Data'!D171)),0),"]"),IF(AND(ISNUMBER(OFFSET('Sanitation Data'!$D$5,0,10*ROW('Sanitation Data'!D171))),CP177="",ISNUMBER(OFFSET('Sanitation Data'!$D$5,0,10*ROW('Sanitation Data'!D171)))),100-OFFSET('Sanitation Data'!$D$5,0,10*ROW('Sanitation Data'!D171)),NA())))</f>
        <v>#N/A</v>
      </c>
      <c r="AB177" s="134" t="e">
        <f ca="1">+IF(AND(ISNUMBER(OFFSET('Sanitation Data'!$D$7,0,10*ROW('Sanitation Data'!D171))),CQ177="Yes"),OFFSET('Sanitation Data'!$D$7,0,10*ROW('Sanitation Data'!G171)),IF(AND(ISNUMBER(OFFSET('Sanitation Data'!$D$7,0,10*ROW('Sanitation Data'!D171))),CQ177="No",ISNUMBER(OFFSET('Sanitation Data'!$D$7,0,10*ROW('Sanitation Data'!D171)))),CONCATENATE("[",ROUND(OFFSET('Sanitation Data'!$D$7,0,10*ROW('Sanitation Data'!D171)),0),"]"),IF(AND(ISNUMBER(OFFSET('Sanitation Data'!$D$7,0,10*ROW('Sanitation Data'!D171))),CQ177="",ISNUMBER(OFFSET('Sanitation Data'!$D$7,0,10*ROW('Sanitation Data'!D171)))),OFFSET('Sanitation Data'!$D$7,0,10*ROW('Sanitation Data'!D171)),NA())))</f>
        <v>#N/A</v>
      </c>
      <c r="AC177" s="134" t="e">
        <f ca="1">+IF(AND(ISNUMBER(OFFSET('Sanitation Data'!$D$11,0,10*ROW('Sanitation Data'!D171))),CR177="Yes"),OFFSET('Sanitation Data'!$D$11,0,10*ROW('Sanitation Data'!D171)),IF(AND(ISNUMBER(OFFSET('Sanitation Data'!$D$11,0,10*ROW('Sanitation Data'!D171))),CR177="No",ISNUMBER(OFFSET('Sanitation Data'!$D$11,0,10*ROW('Sanitation Data'!D171)))),CONCATENATE("[",ROUND(OFFSET('Sanitation Data'!$D$11,0,10*ROW('Sanitation Data'!D171)),0),"]"),IF(AND(ISNUMBER(OFFSET('Sanitation Data'!$D$11,0,10*ROW('Sanitation Data'!D171))),CR177="",ISNUMBER(OFFSET('Sanitation Data'!$D$11,0,10*ROW('Sanitation Data'!D171)))),OFFSET('Sanitation Data'!$D$11,0,10*ROW('Sanitation Data'!D171)),NA())))</f>
        <v>#N/A</v>
      </c>
      <c r="AD177" s="134" t="e">
        <f ca="1">+IF(AND(ISNUMBER(OFFSET('Sanitation Data'!$D$12,0,10*ROW('Sanitation Data'!D171))),CS177="Yes"),OFFSET('Sanitation Data'!$D$12,0,10*ROW('Sanitation Data'!D171)),IF(AND(ISNUMBER(OFFSET('Sanitation Data'!$D$12,0,10*ROW('Sanitation Data'!D171))),CS177="No",ISNUMBER(OFFSET('Sanitation Data'!$D$12,0,10*ROW('Sanitation Data'!D171)))),CONCATENATE("[",ROUND(OFFSET('Sanitation Data'!$D$12,0,10*ROW('Sanitation Data'!D171)),0),"]"),IF(AND(ISNUMBER(OFFSET('Sanitation Data'!$D$12,0,10*ROW('Sanitation Data'!D171))),CS177="",ISNUMBER(OFFSET('Sanitation Data'!$D$12,0,10*ROW('Sanitation Data'!D171)))),OFFSET('Sanitation Data'!$D$12,0,10*ROW('Sanitation Data'!D171)),NA())))</f>
        <v>#N/A</v>
      </c>
      <c r="AE177" s="134" t="e">
        <f ca="1">+IF(AND(ISNUMBER(OFFSET('Sanitation Data'!$D$13,0,10*ROW('Sanitation Data'!D171))),CT177="Yes"),OFFSET('Sanitation Data'!$D$13,0,10*ROW('Sanitation Data'!D171)),IF(AND(ISNUMBER(OFFSET('Sanitation Data'!$D$13,0,10*ROW('Sanitation Data'!D171))),CT177="No",ISNUMBER(OFFSET('Sanitation Data'!$D$13,0,10*ROW('Sanitation Data'!D171)))),CONCATENATE("[",ROUND(OFFSET('Sanitation Data'!$D$13,0,10*ROW('Sanitation Data'!D171)),0),"]"),IF(AND(ISNUMBER(OFFSET('Sanitation Data'!$D$13,0,10*ROW('Sanitation Data'!D171))),CT177="",ISNUMBER(OFFSET('Sanitation Data'!$D$13,0,10*ROW('Sanitation Data'!D171)))),OFFSET('Sanitation Data'!$D$13,0,10*ROW('Sanitation Data'!D171)),NA())))</f>
        <v>#N/A</v>
      </c>
      <c r="AF177" s="134" t="e">
        <f ca="1">+IF(AND(ISNUMBER(OFFSET('Sanitation Data'!$E$5,0,10*ROW('Sanitation Data'!E171))),CU177="Yes"),100-OFFSET('Sanitation Data'!$E$5,0,10*ROW('Sanitation Data'!E171)),IF(AND(ISNUMBER(OFFSET('Sanitation Data'!$E$5,0,10*ROW('Sanitation Data'!E171))),CU177="No",ISNUMBER(OFFSET('Sanitation Data'!$E$5,0,10*ROW('Sanitation Data'!E171)))),CONCATENATE("[",ROUND(100-OFFSET('Sanitation Data'!$E$5,0,10*ROW('Sanitation Data'!E171)),0),"]"),IF(AND(ISNUMBER(OFFSET('Sanitation Data'!$E$5,0,10*ROW('Sanitation Data'!E171))),CU177="",ISNUMBER(OFFSET('Sanitation Data'!$E$5,0,10*ROW('Sanitation Data'!E171)))),100-OFFSET('Sanitation Data'!$E$5,0,10*ROW('Sanitation Data'!E171)),NA())))</f>
        <v>#N/A</v>
      </c>
      <c r="AG177" s="134" t="e">
        <f ca="1">+IF(AND(ISNUMBER(OFFSET('Sanitation Data'!$E$7,0,10*ROW('Sanitation Data'!E171))),CV177="Yes"),OFFSET('Sanitation Data'!$E$7,0,10*ROW('Sanitation Data'!E171)),IF(AND(ISNUMBER(OFFSET('Sanitation Data'!$E$7,0,10*ROW('Sanitation Data'!E171))),CV177="No",ISNUMBER(OFFSET('Sanitation Data'!$E$7,0,10*ROW('Sanitation Data'!E171)))),CONCATENATE("[",ROUND(OFFSET('Sanitation Data'!$E$7,0,10*ROW('Sanitation Data'!E171)),0),"]"),IF(AND(ISNUMBER(OFFSET('Sanitation Data'!$E$7,0,10*ROW('Sanitation Data'!E171))),CV177="",ISNUMBER(OFFSET('Sanitation Data'!$E$7,0,10*ROW('Sanitation Data'!E171)))),OFFSET('Sanitation Data'!$E$7,0,10*ROW('Sanitation Data'!E171)),NA())))</f>
        <v>#N/A</v>
      </c>
      <c r="AH177" s="134" t="e">
        <f ca="1">+IF(AND(ISNUMBER(OFFSET('Sanitation Data'!$E$11,0,10*ROW('Sanitation Data'!E171))),CW177="Yes"),OFFSET('Sanitation Data'!$E$11,0,10*ROW('Sanitation Data'!E171)),IF(AND(ISNUMBER(OFFSET('Sanitation Data'!$E$11,0,10*ROW('Sanitation Data'!E171))),CW177="No",ISNUMBER(OFFSET('Sanitation Data'!$E$11,0,10*ROW('Sanitation Data'!E171)))),CONCATENATE("[",ROUND(OFFSET('Sanitation Data'!$E$11,0,10*ROW('Sanitation Data'!E171)),0),"]"),IF(AND(ISNUMBER(OFFSET('Sanitation Data'!$E$11,0,10*ROW('Sanitation Data'!E171))),CW177="",ISNUMBER(OFFSET('Sanitation Data'!$E$11,0,10*ROW('Sanitation Data'!E171)))),OFFSET('Sanitation Data'!$E$11,0,10*ROW('Sanitation Data'!E171)),NA())))</f>
        <v>#N/A</v>
      </c>
      <c r="AI177" s="134" t="e">
        <f ca="1">+IF(AND(ISNUMBER(OFFSET('Sanitation Data'!$E$12,0,10*ROW('Sanitation Data'!E171))),CX177="Yes"),OFFSET('Sanitation Data'!$E$12,0,10*ROW('Sanitation Data'!E171)),IF(AND(ISNUMBER(OFFSET('Sanitation Data'!$E$12,0,10*ROW('Sanitation Data'!E171))),CX177="No",ISNUMBER(OFFSET('Sanitation Data'!$E$12,0,10*ROW('Sanitation Data'!E171)))),CONCATENATE("[",ROUND(OFFSET('Sanitation Data'!$E$12,0,10*ROW('Sanitation Data'!E171)),0),"]"),IF(AND(ISNUMBER(OFFSET('Sanitation Data'!$E$12,0,10*ROW('Sanitation Data'!E171))),CX177="",ISNUMBER(OFFSET('Sanitation Data'!$E$12,0,10*ROW('Sanitation Data'!E171)))),OFFSET('Sanitation Data'!$E$12,0,10*ROW('Sanitation Data'!E171)),NA())))</f>
        <v>#N/A</v>
      </c>
      <c r="AJ177" s="134" t="e">
        <f ca="1">+IF(AND(ISNUMBER(OFFSET('Sanitation Data'!$E$13,0,10*ROW('Sanitation Data'!E171))),CY177="Yes"),OFFSET('Sanitation Data'!$E$13,0,10*ROW('Sanitation Data'!E171)),IF(AND(ISNUMBER(OFFSET('Sanitation Data'!$E$13,0,10*ROW('Sanitation Data'!E171))),CY177="No",ISNUMBER(OFFSET('Sanitation Data'!$E$13,0,10*ROW('Sanitation Data'!E171)))),CONCATENATE("[",ROUND(OFFSET('Sanitation Data'!$E$13,0,10*ROW('Sanitation Data'!E171)),0),"]"),IF(AND(ISNUMBER(OFFSET('Sanitation Data'!$E$13,0,10*ROW('Sanitation Data'!E171))),CY177="",ISNUMBER(OFFSET('Sanitation Data'!$E$13,0,10*ROW('Sanitation Data'!E171)))),OFFSET('Sanitation Data'!$E$13,0,10*ROW('Sanitation Data'!E171)),NA())))</f>
        <v>#N/A</v>
      </c>
      <c r="AK177" s="134" t="e">
        <f ca="1">+IF(AND(ISNUMBER(OFFSET('Sanitation Data'!$F$5,0,10*ROW('Sanitation Data'!F171))),CZ177="Yes"),100-OFFSET('Sanitation Data'!$F$5,0,10*ROW('Sanitation Data'!F171)),IF(AND(ISNUMBER(OFFSET('Sanitation Data'!$F$5,0,10*ROW('Sanitation Data'!F171))),CZ177="No",ISNUMBER(OFFSET('Sanitation Data'!$F$5,0,10*ROW('Sanitation Data'!F171)))),CONCATENATE("[",ROUND(100-OFFSET('Sanitation Data'!$F$5,0,10*ROW('Sanitation Data'!F171)),0),"]"),IF(AND(ISNUMBER(OFFSET('Sanitation Data'!$F$5,0,10*ROW('Sanitation Data'!F171))),CZ177="",ISNUMBER(OFFSET('Sanitation Data'!$F$5,0,10*ROW('Sanitation Data'!F171)))),100-OFFSET('Sanitation Data'!$F$5,0,10*ROW('Sanitation Data'!F171)),NA())))</f>
        <v>#N/A</v>
      </c>
      <c r="AL177" s="134" t="e">
        <f ca="1">+IF(AND(ISNUMBER(OFFSET('Sanitation Data'!$F$7,0,10*ROW('Sanitation Data'!F171))),DA177="Yes"),OFFSET('Sanitation Data'!$F$7,0,10*ROW('Sanitation Data'!F171)),IF(AND(ISNUMBER(OFFSET('Sanitation Data'!$F$7,0,10*ROW('Sanitation Data'!F171))),DA177="No",ISNUMBER(OFFSET('Sanitation Data'!$F$7,0,10*ROW('Sanitation Data'!F171)))),CONCATENATE("[",ROUND(OFFSET('Sanitation Data'!$F$7,0,10*ROW('Sanitation Data'!F171)),0),"]"),IF(AND(ISNUMBER(OFFSET('Sanitation Data'!$F$7,0,10*ROW('Sanitation Data'!F171))),DA177="",ISNUMBER(OFFSET('Sanitation Data'!$F$7,0,10*ROW('Sanitation Data'!F171)))),OFFSET('Sanitation Data'!$F$7,0,10*ROW('Sanitation Data'!F171)),NA())))</f>
        <v>#N/A</v>
      </c>
      <c r="AM177" s="134" t="e">
        <f ca="1">+IF(AND(ISNUMBER(OFFSET('Sanitation Data'!$F$11,0,10*ROW('Sanitation Data'!F171))),DB177="Yes"),OFFSET('Sanitation Data'!$F$11,0,10*ROW('Sanitation Data'!F171)),IF(AND(ISNUMBER(OFFSET('Sanitation Data'!$F$11,0,10*ROW('Sanitation Data'!F171))),DB177="No",ISNUMBER(OFFSET('Sanitation Data'!$F$11,0,10*ROW('Sanitation Data'!F171)))),CONCATENATE("[",ROUND(OFFSET('Sanitation Data'!$F$11,0,10*ROW('Sanitation Data'!F171)),0),"]"),IF(AND(ISNUMBER(OFFSET('Sanitation Data'!$F$11,0,10*ROW('Sanitation Data'!F171))),DB177="",ISNUMBER(OFFSET('Sanitation Data'!$F$11,0,10*ROW('Sanitation Data'!F171)))),OFFSET('Sanitation Data'!$F$11,0,10*ROW('Sanitation Data'!F171)),NA())))</f>
        <v>#N/A</v>
      </c>
      <c r="AN177" s="134" t="e">
        <f ca="1">+IF(AND(ISNUMBER(OFFSET('Sanitation Data'!$F$12,0,10*ROW('Sanitation Data'!F171))),DC177="Yes"),OFFSET('Sanitation Data'!$F$12,0,10*ROW('Sanitation Data'!F171)),IF(AND(ISNUMBER(OFFSET('Sanitation Data'!$F$12,0,10*ROW('Sanitation Data'!F171))),DC177="No",ISNUMBER(OFFSET('Sanitation Data'!$F$12,0,10*ROW('Sanitation Data'!F171)))),CONCATENATE("[",ROUND(OFFSET('Sanitation Data'!$F$12,0,10*ROW('Sanitation Data'!F171)),0),"]"),IF(AND(ISNUMBER(OFFSET('Sanitation Data'!$F$12,0,10*ROW('Sanitation Data'!F171))),DC177="",ISNUMBER(OFFSET('Sanitation Data'!$F$12,0,10*ROW('Sanitation Data'!F171)))),OFFSET('Sanitation Data'!$F$12,0,10*ROW('Sanitation Data'!F171)),NA())))</f>
        <v>#N/A</v>
      </c>
      <c r="AO177" s="134" t="e">
        <f ca="1">+IF(AND(ISNUMBER(OFFSET('Sanitation Data'!$F$13,0,10*ROW('Sanitation Data'!F171))),DD177="Yes"),OFFSET('Sanitation Data'!$F$13,0,10*ROW('Sanitation Data'!F171)),IF(AND(ISNUMBER(OFFSET('Sanitation Data'!$F$13,0,10*ROW('Sanitation Data'!F171))),DD177="No",ISNUMBER(OFFSET('Sanitation Data'!$F$13,0,10*ROW('Sanitation Data'!F171)))),CONCATENATE("[",ROUND(OFFSET('Sanitation Data'!$F$13,0,10*ROW('Sanitation Data'!F171)),0),"]"),IF(AND(ISNUMBER(OFFSET('Sanitation Data'!$F$13,0,10*ROW('Sanitation Data'!F171))),DD177="",ISNUMBER(OFFSET('Sanitation Data'!$F$13,0,10*ROW('Sanitation Data'!F171)))),OFFSET('Sanitation Data'!$F$13,0,10*ROW('Sanitation Data'!F171)),NA())))</f>
        <v>#N/A</v>
      </c>
      <c r="AP177" s="134" t="e">
        <f ca="1">+IF(AND(ISNUMBER(OFFSET('Sanitation Data'!$G$5,0,10*ROW('Sanitation Data'!G171))),DE177="Yes"),100-OFFSET('Sanitation Data'!$G$5,0,10*ROW('Sanitation Data'!G171)),IF(AND(ISNUMBER(OFFSET('Sanitation Data'!$G$5,0,10*ROW('Sanitation Data'!G171))),DE177="No",ISNUMBER(OFFSET('Sanitation Data'!$G$5,0,10*ROW('Sanitation Data'!G171)))),CONCATENATE("[",ROUND(100-OFFSET('Sanitation Data'!$G$5,0,10*ROW('Sanitation Data'!G171)),0),"]"),IF(AND(ISNUMBER(OFFSET('Sanitation Data'!$G$5,0,10*ROW('Sanitation Data'!G171))),DE177="",ISNUMBER(OFFSET('Sanitation Data'!$G$5,0,10*ROW('Sanitation Data'!G171)))),100-OFFSET('Sanitation Data'!$G$5,0,10*ROW('Sanitation Data'!G171)),NA())))</f>
        <v>#N/A</v>
      </c>
      <c r="AQ177" s="134" t="e">
        <f ca="1">+IF(AND(ISNUMBER(OFFSET('Sanitation Data'!$G$7,0,10*ROW('Sanitation Data'!G171))),DF177="Yes"),OFFSET('Sanitation Data'!$G$7,0,10*ROW('Sanitation Data'!G171)),IF(AND(ISNUMBER(OFFSET('Sanitation Data'!$G$7,0,10*ROW('Sanitation Data'!G171))),DF177="No",ISNUMBER(OFFSET('Sanitation Data'!$G$7,0,10*ROW('Sanitation Data'!G171)))),CONCATENATE("[",ROUND(OFFSET('Sanitation Data'!$G$7,0,10*ROW('Sanitation Data'!G171)),0),"]"),IF(AND(ISNUMBER(OFFSET('Sanitation Data'!$G$7,0,10*ROW('Sanitation Data'!G171))),DF177="",ISNUMBER(OFFSET('Sanitation Data'!$G$7,0,10*ROW('Sanitation Data'!G171)))),OFFSET('Sanitation Data'!$G$7,0,10*ROW('Sanitation Data'!G171)),NA())))</f>
        <v>#N/A</v>
      </c>
      <c r="AR177" s="134" t="e">
        <f ca="1">+IF(AND(ISNUMBER(OFFSET('Sanitation Data'!$G$11,0,10*ROW('Sanitation Data'!G171))),DG177="Yes"),OFFSET('Sanitation Data'!$G$11,0,10*ROW('Sanitation Data'!G171)),IF(AND(ISNUMBER(OFFSET('Sanitation Data'!$G$11,0,10*ROW('Sanitation Data'!G171))),DG177="No",ISNUMBER(OFFSET('Sanitation Data'!$G$11,0,10*ROW('Sanitation Data'!G171)))),CONCATENATE("[",ROUND(OFFSET('Sanitation Data'!$G$11,0,10*ROW('Sanitation Data'!G171)),0),"]"),IF(AND(ISNUMBER(OFFSET('Sanitation Data'!$G$11,0,10*ROW('Sanitation Data'!G171))),DG177="",ISNUMBER(OFFSET('Sanitation Data'!$G$11,0,10*ROW('Sanitation Data'!G171)))),OFFSET('Sanitation Data'!$G$11,0,10*ROW('Sanitation Data'!G171)),NA())))</f>
        <v>#N/A</v>
      </c>
      <c r="AS177" s="134" t="e">
        <f ca="1">+IF(AND(ISNUMBER(OFFSET('Sanitation Data'!$G$12,0,10*ROW('Sanitation Data'!G171))),DH177="Yes"),OFFSET('Sanitation Data'!$G$12,0,10*ROW('Sanitation Data'!G171)),IF(AND(ISNUMBER(OFFSET('Sanitation Data'!$G$12,0,10*ROW('Sanitation Data'!G171))),DH177="No",ISNUMBER(OFFSET('Sanitation Data'!$G$12,0,10*ROW('Sanitation Data'!G171)))),CONCATENATE("[",ROUND(OFFSET('Sanitation Data'!$G$12,0,10*ROW('Sanitation Data'!G171)),0),"]"),IF(AND(ISNUMBER(OFFSET('Sanitation Data'!$G$12,0,10*ROW('Sanitation Data'!G171))),DH177="",ISNUMBER(OFFSET('Sanitation Data'!$G$12,0,10*ROW('Sanitation Data'!G171)))),OFFSET('Sanitation Data'!$G$12,0,10*ROW('Sanitation Data'!G171)),NA())))</f>
        <v>#N/A</v>
      </c>
      <c r="AT177" s="134" t="e">
        <f ca="1">+IF(AND(ISNUMBER(OFFSET('Sanitation Data'!$G$13,0,10*ROW('Sanitation Data'!G171))),DI177="Yes"),OFFSET('Sanitation Data'!$G$13,0,10*ROW('Sanitation Data'!G171)),IF(AND(ISNUMBER(OFFSET('Sanitation Data'!$G$13,0,10*ROW('Sanitation Data'!G171))),DI177="No",ISNUMBER(OFFSET('Sanitation Data'!$G$13,0,10*ROW('Sanitation Data'!G171)))),CONCATENATE("[",ROUND(OFFSET('Sanitation Data'!$G$13,0,10*ROW('Sanitation Data'!G171)),0),"]"),IF(AND(ISNUMBER(OFFSET('Sanitation Data'!$G$13,0,10*ROW('Sanitation Data'!G171))),DI177="",ISNUMBER(OFFSET('Sanitation Data'!$G$13,0,10*ROW('Sanitation Data'!G171)))),OFFSET('Sanitation Data'!$G$13,0,10*ROW('Sanitation Data'!G171)),NA())))</f>
        <v>#N/A</v>
      </c>
      <c r="AU177" s="134" t="e">
        <f ca="1">+IF(AND(ISNUMBER(OFFSET('Sanitation Data'!$H$5,0,10*ROW('Sanitation Data'!H171))),DJ177="Yes"),100-OFFSET('Sanitation Data'!$H$5,0,10*ROW('Sanitation Data'!H171)),IF(AND(ISNUMBER(OFFSET('Sanitation Data'!$H$5,0,10*ROW('Sanitation Data'!H171))),DJ177="No",ISNUMBER(OFFSET('Sanitation Data'!$H$5,0,10*ROW('Sanitation Data'!H171)))),CONCATENATE("[",ROUND(100-OFFSET('Sanitation Data'!$H$5,0,10*ROW('Sanitation Data'!H171)),0),"]"),IF(AND(ISNUMBER(OFFSET('Sanitation Data'!$H$5,0,10*ROW('Sanitation Data'!H171))),DJ177="",ISNUMBER(OFFSET('Sanitation Data'!$H$5,0,10*ROW('Sanitation Data'!H171)))),100-OFFSET('Sanitation Data'!$H$5,0,10*ROW('Sanitation Data'!H171)),NA())))</f>
        <v>#N/A</v>
      </c>
      <c r="AV177" s="134" t="e">
        <f ca="1">+IF(AND(ISNUMBER(OFFSET('Sanitation Data'!$H$7,0,10*ROW('Sanitation Data'!H171))),DK177="Yes"),OFFSET('Sanitation Data'!$H$7,0,10*ROW('Sanitation Data'!H171)),IF(AND(ISNUMBER(OFFSET('Sanitation Data'!$H$7,0,10*ROW('Sanitation Data'!H171))),DK177="No",ISNUMBER(OFFSET('Sanitation Data'!$H$7,0,10*ROW('Sanitation Data'!H171)))),CONCATENATE("[",ROUND(OFFSET('Sanitation Data'!$H$7,0,10*ROW('Sanitation Data'!H171)),0),"]"),IF(AND(ISNUMBER(OFFSET('Sanitation Data'!$H$7,0,10*ROW('Sanitation Data'!H171))),DK177="",ISNUMBER(OFFSET('Sanitation Data'!$H$7,0,10*ROW('Sanitation Data'!H171)))),OFFSET('Sanitation Data'!$H$7,0,10*ROW('Sanitation Data'!H171)),NA())))</f>
        <v>#N/A</v>
      </c>
      <c r="AW177" s="134" t="e">
        <f ca="1">+IF(AND(ISNUMBER(OFFSET('Sanitation Data'!$H$11,0,10*ROW('Sanitation Data'!H171))),DL177="Yes"),OFFSET('Sanitation Data'!$H$11,0,10*ROW('Sanitation Data'!H171)),IF(AND(ISNUMBER(OFFSET('Sanitation Data'!$H$11,0,10*ROW('Sanitation Data'!H171))),DL177="No",ISNUMBER(OFFSET('Sanitation Data'!$H$11,0,10*ROW('Sanitation Data'!H171)))),CONCATENATE("[",ROUND(OFFSET('Sanitation Data'!$H$11,0,10*ROW('Sanitation Data'!H171)),0),"]"),IF(AND(ISNUMBER(OFFSET('Sanitation Data'!$H$11,0,10*ROW('Sanitation Data'!H171))),DL177="",ISNUMBER(OFFSET('Sanitation Data'!$H$11,0,10*ROW('Sanitation Data'!H171)))),OFFSET('Sanitation Data'!$H$11,0,10*ROW('Sanitation Data'!H171)),NA())))</f>
        <v>#N/A</v>
      </c>
      <c r="AX177" s="134" t="e">
        <f ca="1">+IF(AND(ISNUMBER(OFFSET('Sanitation Data'!$H$12,0,10*ROW('Sanitation Data'!H171))),DM177="Yes"),OFFSET('Sanitation Data'!$H$12,0,10*ROW('Sanitation Data'!H171)),IF(AND(ISNUMBER(OFFSET('Sanitation Data'!$H$12,0,10*ROW('Sanitation Data'!H171))),DM177="No",ISNUMBER(OFFSET('Sanitation Data'!$H$12,0,10*ROW('Sanitation Data'!H171)))),CONCATENATE("[",ROUND(OFFSET('Sanitation Data'!$H$12,0,10*ROW('Sanitation Data'!H171)),0),"]"),IF(AND(ISNUMBER(OFFSET('Sanitation Data'!$H$12,0,10*ROW('Sanitation Data'!H171))),DM177="",ISNUMBER(OFFSET('Sanitation Data'!$H$12,0,10*ROW('Sanitation Data'!H171)))),OFFSET('Sanitation Data'!$H$12,0,10*ROW('Sanitation Data'!H171)),NA())))</f>
        <v>#N/A</v>
      </c>
      <c r="AY177" s="134" t="e">
        <f ca="1">+IF(AND(ISNUMBER(OFFSET('Sanitation Data'!$H$13,0,10*ROW('Sanitation Data'!H171))),DN177="Yes"),OFFSET('Sanitation Data'!$H$13,0,10*ROW('Sanitation Data'!H171)),IF(AND(ISNUMBER(OFFSET('Sanitation Data'!$H$13,0,10*ROW('Sanitation Data'!H171))),DN177="No",ISNUMBER(OFFSET('Sanitation Data'!$H$13,0,10*ROW('Sanitation Data'!H171)))),CONCATENATE("[",ROUND(OFFSET('Sanitation Data'!$H$13,0,10*ROW('Sanitation Data'!H171)),0),"]"),IF(AND(ISNUMBER(OFFSET('Sanitation Data'!$H$13,0,10*ROW('Sanitation Data'!H171))),DN177="",ISNUMBER(OFFSET('Sanitation Data'!$H$13,0,10*ROW('Sanitation Data'!H171)))),OFFSET('Sanitation Data'!$H$13,0,10*ROW('Sanitation Data'!H171)),NA())))</f>
        <v>#N/A</v>
      </c>
      <c r="AZ177" s="135" t="e">
        <f ca="1">+IF(AND(ISNUMBER(OFFSET('Hygiene Data'!$C$6,0,10*ROW('Hygiene Data'!C171))),DO177="Yes"),OFFSET('Hygiene Data'!$C$6,0,10*ROW('Hygiene Data'!C171)),IF(AND(ISNUMBER(OFFSET('Hygiene Data'!$C$6,0,10*ROW('Hygiene Data'!C171))),DO177="No",ISNUMBER(OFFSET('Hygiene Data'!$C$6,0,10*ROW('Hygiene Data'!C171)))),CONCATENATE("[",ROUND(OFFSET('Hygiene Data'!$C$6,0,10*ROW('Hygiene Data'!C171)),0),"]"),IF(AND(ISNUMBER(OFFSET('Hygiene Data'!$C$6,0,10*ROW('Hygiene Data'!C171))),DO177="",ISNUMBER(OFFSET('Hygiene Data'!$C$6,0,10*ROW('Hygiene Data'!C171)))),OFFSET('Hygiene Data'!$C$6,0,10*ROW('Hygiene Data'!C171)),NA())))</f>
        <v>#N/A</v>
      </c>
      <c r="BA177" s="135" t="e">
        <f ca="1">+IF(AND(ISNUMBER(OFFSET('Hygiene Data'!$C$8,0,10*ROW('Hygiene Data'!C171))),DP177="Yes"),OFFSET('Hygiene Data'!$C$8,0,10*ROW('Hygiene Data'!C171)),IF(AND(ISNUMBER(OFFSET('Hygiene Data'!$C$8,0,10*ROW('Hygiene Data'!C171))),DP177="No",ISNUMBER(OFFSET('Hygiene Data'!$C$8,0,10*ROW('Hygiene Data'!C171)))),CONCATENATE("[",ROUND(OFFSET('Hygiene Data'!$C$8,0,10*ROW('Hygiene Data'!C171)),0),"]"),IF(AND(ISNUMBER(OFFSET('Hygiene Data'!$C$8,0,10*ROW('Hygiene Data'!C171))),DP177="",ISNUMBER(OFFSET('Hygiene Data'!$C$8,0,10*ROW('Hygiene Data'!C171)))),OFFSET('Hygiene Data'!$C$8,0,10*ROW('Hygiene Data'!C171)),NA())))</f>
        <v>#N/A</v>
      </c>
      <c r="BB177" s="135" t="e">
        <f ca="1">+IF(AND(ISNUMBER(OFFSET('Hygiene Data'!$C$10,0,10*ROW('Hygiene Data'!C171))),DQ177="Yes"),OFFSET('Hygiene Data'!$C$10,0,10*ROW('Hygiene Data'!C171)),IF(AND(ISNUMBER(OFFSET('Hygiene Data'!$C$10,0,10*ROW('Hygiene Data'!C171))),DQ177="No",ISNUMBER(OFFSET('Hygiene Data'!$C$10,0,10*ROW('Hygiene Data'!C171)))),CONCATENATE("[",ROUND(OFFSET('Hygiene Data'!$C$10,0,10*ROW('Hygiene Data'!C171)),0),"]"),IF(AND(ISNUMBER(OFFSET('Hygiene Data'!$C$10,0,10*ROW('Hygiene Data'!C171))),DQ177="",ISNUMBER(OFFSET('Hygiene Data'!$C$10,0,10*ROW('Hygiene Data'!C171)))),OFFSET('Hygiene Data'!$C$10,0,10*ROW('Hygiene Data'!C171)),NA())))</f>
        <v>#N/A</v>
      </c>
      <c r="BC177" s="135" t="e">
        <f ca="1">+IF(AND(ISNUMBER(OFFSET('Hygiene Data'!$D$6,0,10*ROW('Hygiene Data'!D171))),DR177="Yes"),OFFSET('Hygiene Data'!$D$6,0,10*ROW('Hygiene Data'!D171)),IF(AND(ISNUMBER(OFFSET('Hygiene Data'!$D$6,0,10*ROW('Hygiene Data'!D171))),DR177="No",ISNUMBER(OFFSET('Hygiene Data'!$D$6,0,10*ROW('Hygiene Data'!D171)))),CONCATENATE("[",ROUND(OFFSET('Hygiene Data'!$D$6,0,10*ROW('Hygiene Data'!D171)),0),"]"),IF(AND(ISNUMBER(OFFSET('Hygiene Data'!$D$6,0,10*ROW('Hygiene Data'!D171))),DR177="",ISNUMBER(OFFSET('Hygiene Data'!$D$6,0,10*ROW('Hygiene Data'!D171)))),OFFSET('Hygiene Data'!$D$6,0,10*ROW('Hygiene Data'!D171)),NA())))</f>
        <v>#N/A</v>
      </c>
      <c r="BD177" s="135" t="e">
        <f ca="1">+IF(AND(ISNUMBER(OFFSET('Hygiene Data'!$D$8,0,10*ROW('Hygiene Data'!D171))),DS177="Yes"),OFFSET('Hygiene Data'!$D$8,0,10*ROW('Hygiene Data'!D171)),IF(AND(ISNUMBER(OFFSET('Hygiene Data'!$D$8,0,10*ROW('Hygiene Data'!D171))),DS177="No",ISNUMBER(OFFSET('Hygiene Data'!$D$8,0,10*ROW('Hygiene Data'!D171)))),CONCATENATE("[",ROUND(OFFSET('Hygiene Data'!$D$8,0,10*ROW('Hygiene Data'!D171)),0),"]"),IF(AND(ISNUMBER(OFFSET('Hygiene Data'!$D$8,0,10*ROW('Hygiene Data'!D171))),DS177="",ISNUMBER(OFFSET('Hygiene Data'!$D$8,0,10*ROW('Hygiene Data'!D171)))),OFFSET('Hygiene Data'!$D$8,0,10*ROW('Hygiene Data'!D171)),NA())))</f>
        <v>#N/A</v>
      </c>
      <c r="BE177" s="135" t="e">
        <f ca="1">+IF(AND(ISNUMBER(OFFSET('Hygiene Data'!$D$10,0,10*ROW('Hygiene Data'!D171))),DT177="Yes"),OFFSET('Hygiene Data'!$D$10,0,10*ROW('Hygiene Data'!D171)),IF(AND(ISNUMBER(OFFSET('Hygiene Data'!$D$10,0,10*ROW('Hygiene Data'!D171))),DT177="No",ISNUMBER(OFFSET('Hygiene Data'!$D$10,0,10*ROW('Hygiene Data'!D171)))),CONCATENATE("[",ROUND(OFFSET('Hygiene Data'!$D$10,0,10*ROW('Hygiene Data'!D171)),0),"]"),IF(AND(ISNUMBER(OFFSET('Hygiene Data'!$D$10,0,10*ROW('Hygiene Data'!D171))),DT177="",ISNUMBER(OFFSET('Hygiene Data'!$D$10,0,10*ROW('Hygiene Data'!D171)))),OFFSET('Hygiene Data'!$D$10,0,10*ROW('Hygiene Data'!D171)),NA())))</f>
        <v>#N/A</v>
      </c>
      <c r="BF177" s="135" t="e">
        <f ca="1">+IF(AND(ISNUMBER(OFFSET('Hygiene Data'!$E$6,0,10*ROW('Hygiene Data'!E171))),DU177="Yes"),OFFSET('Hygiene Data'!$E$6,0,10*ROW('Hygiene Data'!E171)),IF(AND(ISNUMBER(OFFSET('Hygiene Data'!$E$6,0,10*ROW('Hygiene Data'!E171))),DU177="No",ISNUMBER(OFFSET('Hygiene Data'!$E$6,0,10*ROW('Hygiene Data'!E171)))),CONCATENATE("[",ROUND(OFFSET('Hygiene Data'!$E$6,0,10*ROW('Hygiene Data'!E171)),0),"]"),IF(AND(ISNUMBER(OFFSET('Hygiene Data'!$E$6,0,10*ROW('Hygiene Data'!E171))),DU177="",ISNUMBER(OFFSET('Hygiene Data'!$E$6,0,10*ROW('Hygiene Data'!E171)))),OFFSET('Hygiene Data'!$E$6,0,10*ROW('Hygiene Data'!E171)),NA())))</f>
        <v>#N/A</v>
      </c>
      <c r="BG177" s="135" t="e">
        <f ca="1">+IF(AND(ISNUMBER(OFFSET('Hygiene Data'!$E$8,0,10*ROW('Hygiene Data'!E171))),DV177="Yes"),OFFSET('Hygiene Data'!$E$8,0,10*ROW('Hygiene Data'!E171)),IF(AND(ISNUMBER(OFFSET('Hygiene Data'!$E$8,0,10*ROW('Hygiene Data'!E171))),DV177="No",ISNUMBER(OFFSET('Hygiene Data'!$E$8,0,10*ROW('Hygiene Data'!E171)))),CONCATENATE("[",ROUND(OFFSET('Hygiene Data'!$E$8,0,10*ROW('Hygiene Data'!E171)),0),"]"),IF(AND(ISNUMBER(OFFSET('Hygiene Data'!$E$8,0,10*ROW('Hygiene Data'!E171))),DV177="",ISNUMBER(OFFSET('Hygiene Data'!$E$8,0,10*ROW('Hygiene Data'!E171)))),OFFSET('Hygiene Data'!$E$8,0,10*ROW('Hygiene Data'!E171)),NA())))</f>
        <v>#N/A</v>
      </c>
      <c r="BH177" s="135" t="e">
        <f ca="1">+IF(AND(ISNUMBER(OFFSET('Hygiene Data'!$E$10,0,10*ROW('Hygiene Data'!E171))),DW177="Yes"),OFFSET('Hygiene Data'!$E$10,0,10*ROW('Hygiene Data'!E171)),IF(AND(ISNUMBER(OFFSET('Hygiene Data'!$E$10,0,10*ROW('Hygiene Data'!E171))),DW177="No",ISNUMBER(OFFSET('Hygiene Data'!$E$10,0,10*ROW('Hygiene Data'!E171)))),CONCATENATE("[",ROUND(OFFSET('Hygiene Data'!$E$10,0,10*ROW('Hygiene Data'!E171)),0),"]"),IF(AND(ISNUMBER(OFFSET('Hygiene Data'!$E$10,0,10*ROW('Hygiene Data'!E171))),DW177="",ISNUMBER(OFFSET('Hygiene Data'!$E$10,0,10*ROW('Hygiene Data'!E171)))),OFFSET('Hygiene Data'!$E$10,0,10*ROW('Hygiene Data'!E171)),NA())))</f>
        <v>#N/A</v>
      </c>
      <c r="BI177" s="135" t="e">
        <f ca="1">+IF(AND(ISNUMBER(OFFSET('Hygiene Data'!$F$6,0,10*ROW('Hygiene Data'!F171))),DX177="Yes"),OFFSET('Hygiene Data'!$F$6,0,10*ROW('Hygiene Data'!F171)),IF(AND(ISNUMBER(OFFSET('Hygiene Data'!$F$6,0,10*ROW('Hygiene Data'!F171))),DX177="No",ISNUMBER(OFFSET('Hygiene Data'!$F$6,0,10*ROW('Hygiene Data'!F171)))),CONCATENATE("[",ROUND(OFFSET('Hygiene Data'!$F$6,0,10*ROW('Hygiene Data'!F171)),0),"]"),IF(AND(ISNUMBER(OFFSET('Hygiene Data'!$F$6,0,10*ROW('Hygiene Data'!F171))),DX177="",ISNUMBER(OFFSET('Hygiene Data'!$F$6,0,10*ROW('Hygiene Data'!F171)))),OFFSET('Hygiene Data'!$F$6,0,10*ROW('Hygiene Data'!F171)),NA())))</f>
        <v>#N/A</v>
      </c>
      <c r="BJ177" s="135" t="e">
        <f ca="1">+IF(AND(ISNUMBER(OFFSET('Hygiene Data'!$F$8,0,10*ROW('Hygiene Data'!F171))),DY177="Yes"),OFFSET('Hygiene Data'!$F$8,0,10*ROW('Hygiene Data'!F171)),IF(AND(ISNUMBER(OFFSET('Hygiene Data'!$F$8,0,10*ROW('Hygiene Data'!F171))),DY177="No",ISNUMBER(OFFSET('Hygiene Data'!$F$8,0,10*ROW('Hygiene Data'!F171)))),CONCATENATE("[",ROUND(OFFSET('Hygiene Data'!$F$8,0,10*ROW('Hygiene Data'!F171)),0),"]"),IF(AND(ISNUMBER(OFFSET('Hygiene Data'!$F$8,0,10*ROW('Hygiene Data'!F171))),DY177="",ISNUMBER(OFFSET('Hygiene Data'!$F$8,0,10*ROW('Hygiene Data'!F171)))),OFFSET('Hygiene Data'!$F$8,0,10*ROW('Hygiene Data'!F171)),NA())))</f>
        <v>#N/A</v>
      </c>
      <c r="BK177" s="135" t="e">
        <f ca="1">+IF(AND(ISNUMBER(OFFSET('Hygiene Data'!$F$10,0,10*ROW('Hygiene Data'!F171))),DZ177="Yes"),OFFSET('Hygiene Data'!$F$10,0,10*ROW('Hygiene Data'!F171)),IF(AND(ISNUMBER(OFFSET('Hygiene Data'!$F$10,0,10*ROW('Hygiene Data'!F171))),DZ177="No",ISNUMBER(OFFSET('Hygiene Data'!$F$10,0,10*ROW('Hygiene Data'!F171)))),CONCATENATE("[",ROUND(OFFSET('Hygiene Data'!$F$10,0,10*ROW('Hygiene Data'!F171)),0),"]"),IF(AND(ISNUMBER(OFFSET('Hygiene Data'!$F$10,0,10*ROW('Hygiene Data'!F171))),DZ177="",ISNUMBER(OFFSET('Hygiene Data'!$F$10,0,10*ROW('Hygiene Data'!F171)))),OFFSET('Hygiene Data'!$F$10,0,10*ROW('Hygiene Data'!F171)),NA())))</f>
        <v>#N/A</v>
      </c>
      <c r="BL177" s="135" t="e">
        <f ca="1">+IF(AND(ISNUMBER(OFFSET('Hygiene Data'!$G$6,0,10*ROW('Hygiene Data'!G171))),EA177="Yes"),OFFSET('Hygiene Data'!$G$6,0,10*ROW('Hygiene Data'!G171)),IF(AND(ISNUMBER(OFFSET('Hygiene Data'!$G$6,0,10*ROW('Hygiene Data'!G171))),EA177="No",ISNUMBER(OFFSET('Hygiene Data'!$G$6,0,10*ROW('Hygiene Data'!G171)))),CONCATENATE("[",ROUND(OFFSET('Hygiene Data'!$G$6,0,10*ROW('Hygiene Data'!G171)),0),"]"),IF(AND(ISNUMBER(OFFSET('Hygiene Data'!$G$6,0,10*ROW('Hygiene Data'!G171))),EA177="",ISNUMBER(OFFSET('Hygiene Data'!$G$6,0,10*ROW('Hygiene Data'!G171)))),OFFSET('Hygiene Data'!$G$6,0,10*ROW('Hygiene Data'!G171)),NA())))</f>
        <v>#N/A</v>
      </c>
      <c r="BM177" s="135" t="e">
        <f ca="1">+IF(AND(ISNUMBER(OFFSET('Hygiene Data'!$G$8,0,10*ROW('Hygiene Data'!G171))),EB177="Yes"),OFFSET('Hygiene Data'!$G$8,0,10*ROW('Hygiene Data'!G171)),IF(AND(ISNUMBER(OFFSET('Hygiene Data'!$G$8,0,10*ROW('Hygiene Data'!G171))),EB177="No",ISNUMBER(OFFSET('Hygiene Data'!$G$8,0,10*ROW('Hygiene Data'!G171)))),CONCATENATE("[",ROUND(OFFSET('Hygiene Data'!$G$8,0,10*ROW('Hygiene Data'!G171)),0),"]"),IF(AND(ISNUMBER(OFFSET('Hygiene Data'!$G$8,0,10*ROW('Hygiene Data'!G171))),EB177="",ISNUMBER(OFFSET('Hygiene Data'!$G$8,0,10*ROW('Hygiene Data'!G171)))),OFFSET('Hygiene Data'!$G$8,0,10*ROW('Hygiene Data'!G171)),NA())))</f>
        <v>#N/A</v>
      </c>
      <c r="BN177" s="135" t="e">
        <f ca="1">+IF(AND(ISNUMBER(OFFSET('Hygiene Data'!$G$10,0,10*ROW('Hygiene Data'!G171))),EC177="Yes"),OFFSET('Hygiene Data'!$G$10,0,10*ROW('Hygiene Data'!G171)),IF(AND(ISNUMBER(OFFSET('Hygiene Data'!$G$10,0,10*ROW('Hygiene Data'!G171))),EC177="No",ISNUMBER(OFFSET('Hygiene Data'!$G$10,0,10*ROW('Hygiene Data'!G171)))),CONCATENATE("[",ROUND(OFFSET('Hygiene Data'!$G$10,0,10*ROW('Hygiene Data'!G171)),0),"]"),IF(AND(ISNUMBER(OFFSET('Hygiene Data'!$G$10,0,10*ROW('Hygiene Data'!G171))),EC177="",ISNUMBER(OFFSET('Hygiene Data'!$G$10,0,10*ROW('Hygiene Data'!G171)))),OFFSET('Hygiene Data'!$G$10,0,10*ROW('Hygiene Data'!G171)),NA())))</f>
        <v>#N/A</v>
      </c>
      <c r="BO177" s="135" t="e">
        <f ca="1">+IF(AND(ISNUMBER(OFFSET('Hygiene Data'!$H$6,0,10*ROW('Hygiene Data'!H171))),ED177="Yes"),OFFSET('Hygiene Data'!$H$6,0,10*ROW('Hygiene Data'!H171)),IF(AND(ISNUMBER(OFFSET('Hygiene Data'!$H$6,0,10*ROW('Hygiene Data'!H171))),ED177="No",ISNUMBER(OFFSET('Hygiene Data'!$H$6,0,10*ROW('Hygiene Data'!H171)))),CONCATENATE("[",ROUND(OFFSET('Hygiene Data'!$H$6,0,10*ROW('Hygiene Data'!H171)),0),"]"),IF(AND(ISNUMBER(OFFSET('Hygiene Data'!$H$6,0,10*ROW('Hygiene Data'!H171))),ED177="",ISNUMBER(OFFSET('Hygiene Data'!$H$6,0,10*ROW('Hygiene Data'!H171)))),OFFSET('Hygiene Data'!$H$6,0,10*ROW('Hygiene Data'!H171)),NA())))</f>
        <v>#N/A</v>
      </c>
      <c r="BP177" s="135" t="e">
        <f ca="1">+IF(AND(ISNUMBER(OFFSET('Hygiene Data'!$H$8,0,10*ROW('Hygiene Data'!H171))),EE177="Yes"),OFFSET('Hygiene Data'!$H$8,0,10*ROW('Hygiene Data'!H171)),IF(AND(ISNUMBER(OFFSET('Hygiene Data'!$H$8,0,10*ROW('Hygiene Data'!H171))),EE177="No",ISNUMBER(OFFSET('Hygiene Data'!$H$8,0,10*ROW('Hygiene Data'!H171)))),CONCATENATE("[",ROUND(OFFSET('Hygiene Data'!$H$8,0,10*ROW('Hygiene Data'!H171)),0),"]"),IF(AND(ISNUMBER(OFFSET('Hygiene Data'!$H$8,0,10*ROW('Hygiene Data'!H171))),EE177="",ISNUMBER(OFFSET('Hygiene Data'!$H$8,0,10*ROW('Hygiene Data'!H171)))),OFFSET('Hygiene Data'!$H$8,0,10*ROW('Hygiene Data'!H171)),NA())))</f>
        <v>#N/A</v>
      </c>
      <c r="BQ177" s="135" t="e">
        <f ca="1">+IF(AND(ISNUMBER(OFFSET('Hygiene Data'!$H$10,0,10*ROW('Hygiene Data'!H171))),EF177="Yes"),OFFSET('Hygiene Data'!$H$10,0,10*ROW('Hygiene Data'!H171)),IF(AND(ISNUMBER(OFFSET('Hygiene Data'!$H$10,0,10*ROW('Hygiene Data'!H171))),EF177="No",ISNUMBER(OFFSET('Hygiene Data'!$H$10,0,10*ROW('Hygiene Data'!H171)))),CONCATENATE("[",ROUND(OFFSET('Hygiene Data'!$H$10,0,10*ROW('Hygiene Data'!H171)),0),"]"),IF(AND(ISNUMBER(OFFSET('Hygiene Data'!$H$10,0,10*ROW('Hygiene Data'!H171))),EF177="",ISNUMBER(OFFSET('Hygiene Data'!$H$10,0,10*ROW('Hygiene Data'!H171)))),OFFSET('Hygiene Data'!$H$10,0,10*ROW('Hygiene Data'!H171)),NA())))</f>
        <v>#N/A</v>
      </c>
      <c r="BS177" s="34" t="str">
        <f ca="1">+IF(OFFSET('Water Data'!$C$28,0,10*ROW('Water Data'!C171))="","",OFFSET('Water Data'!$C$28,0,10*ROW('Water Data'!C171)))</f>
        <v/>
      </c>
      <c r="BT177" s="34" t="str">
        <f ca="1">+IF(OFFSET('Water Data'!$C$29,0,10*ROW('Water Data'!C171))="","",OFFSET('Water Data'!$C$29,0,10*ROW('Water Data'!C171)))</f>
        <v/>
      </c>
      <c r="BU177" s="34" t="str">
        <f ca="1">+IF(OFFSET('Water Data'!$C$30,0,10*ROW('Water Data'!C171))="","",OFFSET('Water Data'!$C$30,0,10*ROW('Water Data'!C171)))</f>
        <v/>
      </c>
      <c r="BV177" s="34" t="str">
        <f ca="1">+IF(OFFSET('Water Data'!$D$28,0,10*ROW('Water Data'!D171))="","",OFFSET('Water Data'!$D$28,0,10*ROW('Water Data'!D171)))</f>
        <v/>
      </c>
      <c r="BW177" s="34" t="str">
        <f ca="1">+IF(OFFSET('Water Data'!$D$29,0,10*ROW('Water Data'!D171))="","",OFFSET('Water Data'!$D$29,0,10*ROW('Water Data'!D171)))</f>
        <v/>
      </c>
      <c r="BX177" s="34" t="str">
        <f ca="1">+IF(OFFSET('Water Data'!$D$30,0,10*ROW('Water Data'!D171))="","",OFFSET('Water Data'!$D$30,0,10*ROW('Water Data'!D171)))</f>
        <v/>
      </c>
      <c r="BY177" s="34" t="str">
        <f ca="1">+IF(OFFSET('Water Data'!$E$28,0,10*ROW('Water Data'!E171))="","",OFFSET('Water Data'!$E$28,0,10*ROW('Water Data'!E171)))</f>
        <v/>
      </c>
      <c r="BZ177" s="34" t="str">
        <f ca="1">+IF(OFFSET('Water Data'!$E$29,0,10*ROW('Water Data'!E171))="","",OFFSET('Water Data'!$E$29,0,10*ROW('Water Data'!E171)))</f>
        <v/>
      </c>
      <c r="CA177" s="34" t="str">
        <f ca="1">+IF(OFFSET('Water Data'!$E$30,0,10*ROW('Water Data'!E171))="","",OFFSET('Water Data'!$E$30,0,10*ROW('Water Data'!E171)))</f>
        <v/>
      </c>
      <c r="CB177" s="34" t="str">
        <f ca="1">+IF(OFFSET('Water Data'!$F$28,0,10*ROW('Water Data'!F171))="","",OFFSET('Water Data'!$F$28,0,10*ROW('Water Data'!F171)))</f>
        <v/>
      </c>
      <c r="CC177" s="34" t="str">
        <f ca="1">+IF(OFFSET('Water Data'!$F$29,0,10*ROW('Water Data'!F171))="","",OFFSET('Water Data'!$F$29,0,10*ROW('Water Data'!F171)))</f>
        <v/>
      </c>
      <c r="CD177" s="34" t="str">
        <f ca="1">+IF(OFFSET('Water Data'!$F$30,0,10*ROW('Water Data'!F171))="","",OFFSET('Water Data'!$F$30,0,10*ROW('Water Data'!F171)))</f>
        <v/>
      </c>
      <c r="CE177" s="34" t="str">
        <f ca="1">+IF(OFFSET('Water Data'!$G$28,0,10*ROW('Water Data'!G171))="","",OFFSET('Water Data'!$G$28,0,10*ROW('Water Data'!G171)))</f>
        <v/>
      </c>
      <c r="CF177" s="34" t="str">
        <f ca="1">+IF(OFFSET('Water Data'!$G$29,0,10*ROW('Water Data'!G171))="","",OFFSET('Water Data'!$G$29,0,10*ROW('Water Data'!G171)))</f>
        <v/>
      </c>
      <c r="CG177" s="34" t="str">
        <f ca="1">+IF(OFFSET('Water Data'!$G$30,0,10*ROW('Water Data'!G171))="","",OFFSET('Water Data'!$G$30,0,10*ROW('Water Data'!G171)))</f>
        <v/>
      </c>
      <c r="CH177" s="34" t="str">
        <f ca="1">+IF(OFFSET('Water Data'!$H$28,0,10*ROW('Water Data'!H171))="","",OFFSET('Water Data'!$H$28,0,10*ROW('Water Data'!H171)))</f>
        <v/>
      </c>
      <c r="CI177" s="34" t="str">
        <f ca="1">+IF(OFFSET('Water Data'!$H$29,0,10*ROW('Water Data'!H171))="","",OFFSET('Water Data'!$H$29,0,10*ROW('Water Data'!H171)))</f>
        <v/>
      </c>
      <c r="CJ177" s="34" t="str">
        <f ca="1">+IF(OFFSET('Water Data'!$H$30,0,10*ROW('Water Data'!H171))="","",OFFSET('Water Data'!$H$30,0,10*ROW('Water Data'!H171)))</f>
        <v/>
      </c>
      <c r="CK177" s="34" t="str">
        <f ca="1">+IF(OFFSET('Sanitation Data'!$C$29,0,10*ROW('Sanitation Data'!C171))="","",OFFSET('Sanitation Data'!$C$29,0,10*ROW('Sanitation Data'!C171)))</f>
        <v/>
      </c>
      <c r="CL177" s="34" t="str">
        <f ca="1">+IF(OFFSET('Sanitation Data'!$C$30,0,10*ROW('Sanitation Data'!C171))="","",OFFSET('Sanitation Data'!$C$30,0,10*ROW('Sanitation Data'!C171)))</f>
        <v/>
      </c>
      <c r="CM177" s="34" t="str">
        <f ca="1">+IF(OFFSET('Sanitation Data'!$C$31,0,10*ROW('Sanitation Data'!C171))="","",OFFSET('Sanitation Data'!$C$31,0,10*ROW('Sanitation Data'!C171)))</f>
        <v/>
      </c>
      <c r="CN177" s="34" t="str">
        <f ca="1">+IF(OFFSET('Sanitation Data'!$C$32,0,10*ROW('Sanitation Data'!C171))="","",OFFSET('Sanitation Data'!$C$32,0,10*ROW('Sanitation Data'!C171)))</f>
        <v/>
      </c>
      <c r="CO177" s="34" t="str">
        <f ca="1">+IF(OFFSET('Sanitation Data'!$C$33,0,10*ROW('Sanitation Data'!C171))="","",OFFSET('Sanitation Data'!$C$33,0,10*ROW('Sanitation Data'!C171)))</f>
        <v/>
      </c>
      <c r="CP177" s="34" t="str">
        <f ca="1">+IF(OFFSET('Sanitation Data'!$D$29,0,10*ROW('Sanitation Data'!D171))="","",OFFSET('Sanitation Data'!$D$29,0,10*ROW('Sanitation Data'!D171)))</f>
        <v/>
      </c>
      <c r="CQ177" s="34" t="str">
        <f ca="1">+IF(OFFSET('Sanitation Data'!$D$30,0,10*ROW('Sanitation Data'!D171))="","",OFFSET('Sanitation Data'!$D$30,0,10*ROW('Sanitation Data'!D171)))</f>
        <v/>
      </c>
      <c r="CR177" s="34" t="str">
        <f ca="1">+IF(OFFSET('Sanitation Data'!$D$31,0,10*ROW('Sanitation Data'!D171))="","",OFFSET('Sanitation Data'!$D$31,0,10*ROW('Sanitation Data'!D171)))</f>
        <v/>
      </c>
      <c r="CS177" s="34" t="str">
        <f ca="1">+IF(OFFSET('Sanitation Data'!$D$32,0,10*ROW('Sanitation Data'!D171))="","",OFFSET('Sanitation Data'!$D$32,0,10*ROW('Sanitation Data'!D171)))</f>
        <v/>
      </c>
      <c r="CT177" s="34" t="str">
        <f ca="1">+IF(OFFSET('Sanitation Data'!$D$33,0,10*ROW('Sanitation Data'!D171))="","",OFFSET('Sanitation Data'!$D$33,0,10*ROW('Sanitation Data'!D171)))</f>
        <v/>
      </c>
      <c r="CU177" s="34" t="str">
        <f ca="1">+IF(OFFSET('Sanitation Data'!$E$29,0,10*ROW('Sanitation Data'!E171))="","",OFFSET('Sanitation Data'!$E$29,0,10*ROW('Sanitation Data'!E171)))</f>
        <v/>
      </c>
      <c r="CV177" s="34" t="str">
        <f ca="1">+IF(OFFSET('Sanitation Data'!$E$30,0,10*ROW('Sanitation Data'!E171))="","",OFFSET('Sanitation Data'!$E$30,0,10*ROW('Sanitation Data'!E171)))</f>
        <v/>
      </c>
      <c r="CW177" s="34" t="str">
        <f ca="1">+IF(OFFSET('Sanitation Data'!$E$31,0,10*ROW('Sanitation Data'!E171))="","",OFFSET('Sanitation Data'!$E$31,0,10*ROW('Sanitation Data'!E171)))</f>
        <v/>
      </c>
      <c r="CX177" s="34" t="str">
        <f ca="1">+IF(OFFSET('Sanitation Data'!$E$32,0,10*ROW('Sanitation Data'!E171))="","",OFFSET('Sanitation Data'!$E$32,0,10*ROW('Sanitation Data'!E171)))</f>
        <v/>
      </c>
      <c r="CY177" s="34" t="str">
        <f ca="1">+IF(OFFSET('Sanitation Data'!$E$33,0,10*ROW('Sanitation Data'!E171))="","",OFFSET('Sanitation Data'!$E$33,0,10*ROW('Sanitation Data'!E171)))</f>
        <v/>
      </c>
      <c r="CZ177" s="34" t="str">
        <f ca="1">+IF(OFFSET('Sanitation Data'!$F$29,0,10*ROW('Sanitation Data'!F171))="","",OFFSET('Sanitation Data'!$F$29,0,10*ROW('Sanitation Data'!F171)))</f>
        <v/>
      </c>
      <c r="DA177" s="34" t="str">
        <f ca="1">+IF(OFFSET('Sanitation Data'!$F$30,0,10*ROW('Sanitation Data'!F171))="","",OFFSET('Sanitation Data'!$F$30,0,10*ROW('Sanitation Data'!F171)))</f>
        <v/>
      </c>
      <c r="DB177" s="34" t="str">
        <f ca="1">+IF(OFFSET('Sanitation Data'!$F$31,0,10*ROW('Sanitation Data'!F171))="","",OFFSET('Sanitation Data'!$F$31,0,10*ROW('Sanitation Data'!F171)))</f>
        <v/>
      </c>
      <c r="DC177" s="34" t="str">
        <f ca="1">+IF(OFFSET('Sanitation Data'!$F$32,0,10*ROW('Sanitation Data'!F171))="","",OFFSET('Sanitation Data'!$F$32,0,10*ROW('Sanitation Data'!F171)))</f>
        <v/>
      </c>
      <c r="DD177" s="34" t="str">
        <f ca="1">+IF(OFFSET('Sanitation Data'!$F$33,0,10*ROW('Sanitation Data'!F171))="","",OFFSET('Sanitation Data'!$F$33,0,10*ROW('Sanitation Data'!F171)))</f>
        <v/>
      </c>
      <c r="DE177" s="34" t="str">
        <f ca="1">+IF(OFFSET('Sanitation Data'!$G$29,0,10*ROW('Sanitation Data'!G171))="","",OFFSET('Sanitation Data'!$G$29,0,10*ROW('Sanitation Data'!G171)))</f>
        <v/>
      </c>
      <c r="DF177" s="34" t="str">
        <f ca="1">+IF(OFFSET('Sanitation Data'!$G$30,0,10*ROW('Sanitation Data'!G171))="","",OFFSET('Sanitation Data'!$G$30,0,10*ROW('Sanitation Data'!G171)))</f>
        <v/>
      </c>
      <c r="DG177" s="34" t="str">
        <f ca="1">+IF(OFFSET('Sanitation Data'!$G$31,0,10*ROW('Sanitation Data'!G171))="","",OFFSET('Sanitation Data'!$G$31,0,10*ROW('Sanitation Data'!G171)))</f>
        <v/>
      </c>
      <c r="DH177" s="34" t="str">
        <f ca="1">+IF(OFFSET('Sanitation Data'!$G$32,0,10*ROW('Sanitation Data'!G171))="","",OFFSET('Sanitation Data'!$G$32,0,10*ROW('Sanitation Data'!G171)))</f>
        <v/>
      </c>
      <c r="DI177" s="34" t="str">
        <f ca="1">+IF(OFFSET('Sanitation Data'!$G$33,0,10*ROW('Sanitation Data'!G171))="","",OFFSET('Sanitation Data'!$G$33,0,10*ROW('Sanitation Data'!G171)))</f>
        <v/>
      </c>
      <c r="DJ177" s="34" t="str">
        <f ca="1">+IF(OFFSET('Sanitation Data'!$H$29,0,10*ROW('Sanitation Data'!H171))="","",OFFSET('Sanitation Data'!$H$29,0,10*ROW('Sanitation Data'!H171)))</f>
        <v/>
      </c>
      <c r="DK177" s="34" t="str">
        <f ca="1">+IF(OFFSET('Sanitation Data'!$H$30,0,10*ROW('Sanitation Data'!H171))="","",OFFSET('Sanitation Data'!$H$30,0,10*ROW('Sanitation Data'!H171)))</f>
        <v/>
      </c>
      <c r="DL177" s="34" t="str">
        <f ca="1">+IF(OFFSET('Sanitation Data'!$H$31,0,10*ROW('Sanitation Data'!H171))="","",OFFSET('Sanitation Data'!$H$31,0,10*ROW('Sanitation Data'!H171)))</f>
        <v/>
      </c>
      <c r="DM177" s="34" t="str">
        <f ca="1">+IF(OFFSET('Sanitation Data'!$H$32,0,10*ROW('Sanitation Data'!H171))="","",OFFSET('Sanitation Data'!$H$32,0,10*ROW('Sanitation Data'!H171)))</f>
        <v/>
      </c>
      <c r="DN177" s="34" t="str">
        <f ca="1">+IF(OFFSET('Sanitation Data'!$H$33,0,10*ROW('Sanitation Data'!H171))="","",OFFSET('Sanitation Data'!$H$33,0,10*ROW('Sanitation Data'!H171)))</f>
        <v/>
      </c>
      <c r="DO177" s="34" t="str">
        <f ca="1">+IF(OFFSET('Hygiene Data'!$C$12,0,10*ROW('Hygiene Data'!C171))="","",OFFSET('Hygiene Data'!$C$12,0,10*ROW('Hygiene Data'!C171)))</f>
        <v/>
      </c>
      <c r="DP177" s="34" t="str">
        <f ca="1">+IF(OFFSET('Hygiene Data'!$C$13,0,10*ROW('Hygiene Data'!C171))="","",OFFSET('Hygiene Data'!$C$13,0,10*ROW('Hygiene Data'!C171)))</f>
        <v/>
      </c>
      <c r="DQ177" s="34" t="str">
        <f ca="1">+IF(OFFSET('Hygiene Data'!$C$14,0,10*ROW('Hygiene Data'!C171))="","",OFFSET('Hygiene Data'!$C$14,0,10*ROW('Hygiene Data'!C171)))</f>
        <v/>
      </c>
      <c r="DR177" s="34" t="str">
        <f ca="1">+IF(OFFSET('Hygiene Data'!$D$12,0,10*ROW('Hygiene Data'!D171))="","",OFFSET('Hygiene Data'!$D$12,0,10*ROW('Hygiene Data'!D171)))</f>
        <v/>
      </c>
      <c r="DS177" s="34" t="str">
        <f ca="1">+IF(OFFSET('Hygiene Data'!$D$13,0,10*ROW('Hygiene Data'!D171))="","",OFFSET('Hygiene Data'!$D$13,0,10*ROW('Hygiene Data'!D171)))</f>
        <v/>
      </c>
      <c r="DT177" s="34" t="str">
        <f ca="1">+IF(OFFSET('Hygiene Data'!$D$14,0,10*ROW('Hygiene Data'!D171))="","",OFFSET('Hygiene Data'!$D$14,0,10*ROW('Hygiene Data'!D171)))</f>
        <v/>
      </c>
      <c r="DU177" s="34" t="str">
        <f ca="1">+IF(OFFSET('Hygiene Data'!$E$12,0,10*ROW('Hygiene Data'!E171))="","",OFFSET('Hygiene Data'!$E$12,0,10*ROW('Hygiene Data'!E171)))</f>
        <v/>
      </c>
      <c r="DV177" s="34" t="str">
        <f ca="1">+IF(OFFSET('Hygiene Data'!$E$13,0,10*ROW('Hygiene Data'!E171))="","",OFFSET('Hygiene Data'!$E$13,0,10*ROW('Hygiene Data'!E171)))</f>
        <v/>
      </c>
      <c r="DW177" s="34" t="str">
        <f ca="1">+IF(OFFSET('Hygiene Data'!$E$14,0,10*ROW('Hygiene Data'!E171))="","",OFFSET('Hygiene Data'!$E$14,0,10*ROW('Hygiene Data'!E171)))</f>
        <v/>
      </c>
      <c r="DX177" s="34" t="str">
        <f ca="1">+IF(OFFSET('Hygiene Data'!$F$12,0,10*ROW('Hygiene Data'!F171))="","",OFFSET('Hygiene Data'!$F$12,0,10*ROW('Hygiene Data'!F171)))</f>
        <v/>
      </c>
      <c r="DY177" s="34" t="str">
        <f ca="1">+IF(OFFSET('Hygiene Data'!$F$13,0,10*ROW('Hygiene Data'!F171))="","",OFFSET('Hygiene Data'!$F$13,0,10*ROW('Hygiene Data'!F171)))</f>
        <v/>
      </c>
      <c r="DZ177" s="34" t="str">
        <f ca="1">+IF(OFFSET('Hygiene Data'!$F$14,0,10*ROW('Hygiene Data'!F171))="","",OFFSET('Hygiene Data'!$F$14,0,10*ROW('Hygiene Data'!F171)))</f>
        <v/>
      </c>
      <c r="EA177" s="34" t="str">
        <f ca="1">+IF(OFFSET('Hygiene Data'!$G$12,0,10*ROW('Hygiene Data'!G171))="","",OFFSET('Hygiene Data'!$G$12,0,10*ROW('Hygiene Data'!G171)))</f>
        <v/>
      </c>
      <c r="EB177" s="34" t="str">
        <f ca="1">+IF(OFFSET('Hygiene Data'!$G$13,0,10*ROW('Hygiene Data'!G171))="","",OFFSET('Hygiene Data'!$G$13,0,10*ROW('Hygiene Data'!G171)))</f>
        <v/>
      </c>
      <c r="EC177" s="34" t="str">
        <f ca="1">+IF(OFFSET('Hygiene Data'!$G$14,0,10*ROW('Hygiene Data'!G171))="","",OFFSET('Hygiene Data'!$G$14,0,10*ROW('Hygiene Data'!G171)))</f>
        <v/>
      </c>
      <c r="ED177" s="34" t="str">
        <f ca="1">+IF(OFFSET('Hygiene Data'!$H$12,0,10*ROW('Hygiene Data'!H171))="","",OFFSET('Hygiene Data'!$H$12,0,10*ROW('Hygiene Data'!H171)))</f>
        <v/>
      </c>
      <c r="EE177" s="34" t="str">
        <f ca="1">+IF(OFFSET('Hygiene Data'!$H$13,0,10*ROW('Hygiene Data'!H171))="","",OFFSET('Hygiene Data'!$H$13,0,10*ROW('Hygiene Data'!H171)))</f>
        <v/>
      </c>
      <c r="EF177" s="34" t="str">
        <f ca="1">+IF(OFFSET('Hygiene Data'!$H$14,0,10*ROW('Hygiene Data'!H171))="","",OFFSET('Hygiene Data'!$H$14,0,10*ROW('Hygiene Data'!H171)))</f>
        <v/>
      </c>
    </row>
    <row r="178" spans="1:136" x14ac:dyDescent="0.2">
      <c r="A178" s="50" t="str">
        <f ca="1">+IF(OFFSET('Water Data'!$B$1,0,10*ROW('Water Data'!B175))="","",OFFSET('Water Data'!$B$1,0,10*ROW('Water Data'!B175)))</f>
        <v/>
      </c>
      <c r="B178" s="50" t="str">
        <f ca="1">+IF(OFFSET('Water Data'!$A$3,0,10*ROW('Water Data'!A175))="","",OFFSET('Water Data'!$A$3,0,10*ROW('Water Data'!A175)))</f>
        <v/>
      </c>
      <c r="C178" s="50" t="str">
        <f ca="1">+IF(OFFSET('Water Data'!$C$3,0,10*ROW('Water Data'!C175))="","",OFFSET('Water Data'!$C$3,0,10*ROW('Water Data'!C175)))</f>
        <v/>
      </c>
      <c r="D178" s="133" t="e">
        <f ca="1">+IF(AND(ISNUMBER(OFFSET('Water Data'!$C$5,0,10*ROW('Water Data'!C172))),BS178="Yes"),100-OFFSET('Water Data'!$C$5,0,10*ROW('Water Data'!C172)),IF(AND(ISNUMBER(OFFSET('Water Data'!$C$5,0,10*ROW('Water Data'!C172))),BS178="No",ISNUMBER(OFFSET('Water Data'!$C$5,0,10*ROW('Water Data'!C172)))),CONCATENATE("[",ROUND(100-OFFSET('Water Data'!$C$5,0,10*ROW('Water Data'!C172)),0),"]"),IF(AND(ISNUMBER(OFFSET('Water Data'!$C$5,0,10*ROW('Water Data'!C172))),BS178="",ISNUMBER(OFFSET('Water Data'!$C$5,0,10*ROW('Water Data'!C172)))),100-OFFSET('Water Data'!$C$5,0,10*ROW('Water Data'!C172)),NA())))</f>
        <v>#N/A</v>
      </c>
      <c r="E178" s="133" t="e">
        <f ca="1">+IF(AND(ISNUMBER(OFFSET('Water Data'!$C$7,0,10*ROW('Water Data'!D172))),BT178="Yes"),OFFSET('Water Data'!$C$7,0,10*ROW('Water Data'!C172)),IF(AND(ISNUMBER(OFFSET('Water Data'!$C$7,0,10*ROW('Water Data'!C172))),BT178="No",ISNUMBER(OFFSET('Water Data'!$C$7,0,10*ROW('Water Data'!C172)))),CONCATENATE("[",ROUND(OFFSET('Water Data'!$C$7,0,10*ROW('Water Data'!C172)),0),"]"),IF(AND(ISNUMBER(OFFSET('Water Data'!$C$7,0,10*ROW('Water Data'!C172))),BT178="",ISNUMBER(OFFSET('Water Data'!$C$7,0,10*ROW('Water Data'!C172)))),OFFSET('Water Data'!$C$7,0,10*ROW('Water Data'!C172)),NA())))</f>
        <v>#N/A</v>
      </c>
      <c r="F178" s="133" t="e">
        <f ca="1">+IF(AND(ISNUMBER(OFFSET('Water Data'!$C$10,0,10*ROW('Water Data'!C172))),BU178="Yes"),OFFSET('Water Data'!$C$10,0,10*ROW('Water Data'!C172)),IF(AND(ISNUMBER(OFFSET('Water Data'!$C$10,0,10*ROW('Water Data'!C172))),BU178="No",ISNUMBER(OFFSET('Water Data'!$C$10,0,10*ROW('Water Data'!C172)))),CONCATENATE("[",ROUND(OFFSET('Water Data'!$C$10,0,10*ROW('Water Data'!C172)),0),"]"),IF(AND(ISNUMBER(OFFSET('Water Data'!$C$10,0,10*ROW('Water Data'!C172))),BU178="",ISNUMBER(OFFSET('Water Data'!$C$10,0,10*ROW('Water Data'!C172)))),OFFSET('Water Data'!$C$10,0,10*ROW('Water Data'!C172)),NA())))</f>
        <v>#N/A</v>
      </c>
      <c r="G178" s="133" t="e">
        <f ca="1">+IF(AND(ISNUMBER(OFFSET('Water Data'!$D$5,0,10*ROW('Water Data'!D172))),BV178="Yes"),100-OFFSET('Water Data'!$D$5,0,10*ROW('Water Data'!D172)),IF(AND(ISNUMBER(OFFSET('Water Data'!$D$5,0,10*ROW('Water Data'!D172))),BV178="No",ISNUMBER(OFFSET('Water Data'!$D$5,0,10*ROW('Water Data'!D172)))),CONCATENATE("[",ROUND(100-OFFSET('Water Data'!$D$5,0,10*ROW('Water Data'!D172)),0),"]"),IF(AND(ISNUMBER(OFFSET('Water Data'!$D$5,0,10*ROW('Water Data'!D172))),BV178="",ISNUMBER(OFFSET('Water Data'!$D$5,0,10*ROW('Water Data'!D172)))),100-OFFSET('Water Data'!$D$5,0,10*ROW('Water Data'!D172)),NA())))</f>
        <v>#N/A</v>
      </c>
      <c r="H178" s="133" t="e">
        <f ca="1">+IF(AND(ISNUMBER(OFFSET('Water Data'!$D$7,0,10*ROW('Water Data'!D172))),BW178="Yes"),OFFSET('Water Data'!$D$7,0,10*ROW('Water Data'!D172)),IF(AND(ISNUMBER(OFFSET('Water Data'!$D$7,0,10*ROW('Water Data'!D172))),BW178="No",ISNUMBER(OFFSET('Water Data'!$D$7,0,10*ROW('Water Data'!D172)))),CONCATENATE("[",ROUND(OFFSET('Water Data'!$C$7,0,10*ROW('Water Data'!D172)),0),"]"),IF(AND(ISNUMBER(OFFSET('Water Data'!$D$7,0,10*ROW('Water Data'!D172))),BW178="",ISNUMBER(OFFSET('Water Data'!$D$7,0,10*ROW('Water Data'!D172)))),OFFSET('Water Data'!$D$7,0,10*ROW('Water Data'!D172)),NA())))</f>
        <v>#N/A</v>
      </c>
      <c r="I178" s="133" t="e">
        <f ca="1">+IF(AND(ISNUMBER(OFFSET('Water Data'!$D$10,0,10*ROW('Water Data'!D172))),BX178="Yes"),OFFSET('Water Data'!$D$10,0,10*ROW('Water Data'!D172)),IF(AND(ISNUMBER(OFFSET('Water Data'!$D$10,0,10*ROW('Water Data'!D172))),BX178="No",ISNUMBER(OFFSET('Water Data'!$D$10,0,10*ROW('Water Data'!D172)))),CONCATENATE("[",ROUND(OFFSET('Water Data'!$D$10,0,10*ROW('Water Data'!D172)),0),"]"),IF(AND(ISNUMBER(OFFSET('Water Data'!$D$10,0,10*ROW('Water Data'!D172))),BX178="",ISNUMBER(OFFSET('Water Data'!$D$10,0,10*ROW('Water Data'!D172)))),OFFSET('Water Data'!$D$10,0,10*ROW('Water Data'!D172)),NA())))</f>
        <v>#N/A</v>
      </c>
      <c r="J178" s="133" t="e">
        <f ca="1">+IF(AND(ISNUMBER(OFFSET('Water Data'!$E$5,0,10*ROW('Water Data'!E172))),BY178="Yes"),100-OFFSET('Water Data'!$E$5,0,10*ROW('Water Data'!E172)),IF(AND(ISNUMBER(OFFSET('Water Data'!$E$5,0,10*ROW('Water Data'!E172))),BY178="No",ISNUMBER(OFFSET('Water Data'!$E$5,0,10*ROW('Water Data'!E172)))),CONCATENATE("[",ROUND(100-OFFSET('Water Data'!$E$5,0,10*ROW('Water Data'!E172)),0),"]"),IF(AND(ISNUMBER(OFFSET('Water Data'!$E$5,0,10*ROW('Water Data'!E172))),BY178="",ISNUMBER(OFFSET('Water Data'!$E$5,0,10*ROW('Water Data'!E172)))),100-OFFSET('Water Data'!$E$5,0,10*ROW('Water Data'!E172)),NA())))</f>
        <v>#N/A</v>
      </c>
      <c r="K178" s="133" t="e">
        <f ca="1">+IF(AND(ISNUMBER(OFFSET('Water Data'!$E$7,0,10*ROW('Water Data'!E172))),BZ178="Yes"),OFFSET('Water Data'!$E$7,0,10*ROW('Water Data'!E172)),IF(AND(ISNUMBER(OFFSET('Water Data'!$E$7,0,10*ROW('Water Data'!E172))),BZ178="No",ISNUMBER(OFFSET('Water Data'!$E$7,0,10*ROW('Water Data'!E172)))),CONCATENATE("[",ROUND(OFFSET('Water Data'!$E$7,0,10*ROW('Water Data'!E172)),0),"]"),IF(AND(ISNUMBER(OFFSET('Water Data'!$E$7,0,10*ROW('Water Data'!E172))),BZ178="",ISNUMBER(OFFSET('Water Data'!$E$7,0,10*ROW('Water Data'!E172)))),OFFSET('Water Data'!$E$7,0,10*ROW('Water Data'!E172)),NA())))</f>
        <v>#N/A</v>
      </c>
      <c r="L178" s="133" t="e">
        <f ca="1">+IF(AND(ISNUMBER(OFFSET('Water Data'!$E$10,0,10*ROW('Water Data'!E172))),CA178="Yes"),OFFSET('Water Data'!$E$10,0,10*ROW('Water Data'!E172)),IF(AND(ISNUMBER(OFFSET('Water Data'!$E$10,0,10*ROW('Water Data'!E172))),CA178="No",ISNUMBER(OFFSET('Water Data'!$E$10,0,10*ROW('Water Data'!E172)))),CONCATENATE("[",ROUND(OFFSET('Water Data'!$E$10,0,10*ROW('Water Data'!E172)),0),"]"),IF(AND(ISNUMBER(OFFSET('Water Data'!$E$10,0,10*ROW('Water Data'!E172))),CA178="",ISNUMBER(OFFSET('Water Data'!$E$10,0,10*ROW('Water Data'!E172)))),OFFSET('Water Data'!$E$10,0,10*ROW('Water Data'!E172)),NA())))</f>
        <v>#N/A</v>
      </c>
      <c r="M178" s="133" t="e">
        <f ca="1">+IF(AND(ISNUMBER(OFFSET('Water Data'!$F$5,0,10*ROW('Water Data'!F172))),CB178="Yes"),100-OFFSET('Water Data'!$F$5,0,10*ROW('Water Data'!F172)),IF(AND(ISNUMBER(OFFSET('Water Data'!$F$5,0,10*ROW('Water Data'!F172))),CB178="No",ISNUMBER(OFFSET('Water Data'!$F$5,0,10*ROW('Water Data'!F172)))),CONCATENATE("[",ROUND(100-OFFSET('Water Data'!$F$5,0,10*ROW('Water Data'!F172)),0),"]"),IF(AND(ISNUMBER(OFFSET('Water Data'!$F$5,0,10*ROW('Water Data'!F172))),CB178="",ISNUMBER(OFFSET('Water Data'!$F$5,0,10*ROW('Water Data'!F172)))),100-OFFSET('Water Data'!$F$5,0,10*ROW('Water Data'!F172)),NA())))</f>
        <v>#N/A</v>
      </c>
      <c r="N178" s="133" t="e">
        <f ca="1">+IF(AND(ISNUMBER(OFFSET('Water Data'!$F$7,0,10*ROW('Water Data'!F172))),CC178="Yes"),OFFSET('Water Data'!$F$7,0,10*ROW('Water Data'!F172)),IF(AND(ISNUMBER(OFFSET('Water Data'!$F$7,0,10*ROW('Water Data'!F172))),CC178="No",ISNUMBER(OFFSET('Water Data'!$F$7,0,10*ROW('Water Data'!F172)))),CONCATENATE("[",ROUND(OFFSET('Water Data'!$F$7,0,10*ROW('Water Data'!F172)),0),"]"),IF(AND(ISNUMBER(OFFSET('Water Data'!$F$7,0,10*ROW('Water Data'!F172))),CC178="",ISNUMBER(OFFSET('Water Data'!$F$7,0,10*ROW('Water Data'!F172)))),OFFSET('Water Data'!$F$7,0,10*ROW('Water Data'!F172)),NA())))</f>
        <v>#N/A</v>
      </c>
      <c r="O178" s="133" t="e">
        <f ca="1">+IF(AND(ISNUMBER(OFFSET('Water Data'!$F$10,0,10*ROW('Water Data'!F172))),CD178="Yes"),OFFSET('Water Data'!$F$10,0,10*ROW('Water Data'!F172)),IF(AND(ISNUMBER(OFFSET('Water Data'!$F$10,0,10*ROW('Water Data'!F172))),CD178="No",ISNUMBER(OFFSET('Water Data'!$F$10,0,10*ROW('Water Data'!F172)))),CONCATENATE("[",ROUND(OFFSET('Water Data'!$F$10,0,10*ROW('Water Data'!F172)),0),"]"),IF(AND(ISNUMBER(OFFSET('Water Data'!$F$10,0,10*ROW('Water Data'!F172))),CD178="",ISNUMBER(OFFSET('Water Data'!$F$10,0,10*ROW('Water Data'!F172)))),OFFSET('Water Data'!$F$10,0,10*ROW('Water Data'!F172)),NA())))</f>
        <v>#N/A</v>
      </c>
      <c r="P178" s="133" t="e">
        <f ca="1">+IF(AND(ISNUMBER(OFFSET('Water Data'!$G$5,0,10*ROW('Water Data'!G172))),CE178="Yes"),100-OFFSET('Water Data'!$G$5,0,10*ROW('Water Data'!G172)),IF(AND(ISNUMBER(OFFSET('Water Data'!$G$5,0,10*ROW('Water Data'!G172))),CE178="No",ISNUMBER(OFFSET('Water Data'!$G$5,0,10*ROW('Water Data'!G172)))),CONCATENATE("[",ROUND(100-OFFSET('Water Data'!$G$5,0,10*ROW('Water Data'!G172)),0),"]"),IF(AND(ISNUMBER(OFFSET('Water Data'!$G$5,0,10*ROW('Water Data'!G172))),CE178="",ISNUMBER(OFFSET('Water Data'!$G$5,0,10*ROW('Water Data'!G172)))),100-OFFSET('Water Data'!$G$5,0,10*ROW('Water Data'!G172)),NA())))</f>
        <v>#N/A</v>
      </c>
      <c r="Q178" s="133" t="e">
        <f ca="1">+IF(AND(ISNUMBER(OFFSET('Water Data'!$G$7,0,10*ROW('Water Data'!G172))),CF178="Yes"),OFFSET('Water Data'!$G$7,0,10*ROW('Water Data'!G172)),IF(AND(ISNUMBER(OFFSET('Water Data'!$G$7,0,10*ROW('Water Data'!G172))),CF178="No",ISNUMBER(OFFSET('Water Data'!$G$7,0,10*ROW('Water Data'!G172)))),CONCATENATE("[",ROUND(OFFSET('Water Data'!$G$7,0,10*ROW('Water Data'!G172)),0),"]"),IF(AND(ISNUMBER(OFFSET('Water Data'!$G$7,0,10*ROW('Water Data'!G172))),CF178="",ISNUMBER(OFFSET('Water Data'!$G$7,0,10*ROW('Water Data'!G172)))),OFFSET('Water Data'!$G$7,0,10*ROW('Water Data'!G172)),NA())))</f>
        <v>#N/A</v>
      </c>
      <c r="R178" s="133" t="e">
        <f ca="1">+IF(AND(ISNUMBER(OFFSET('Water Data'!$G$10,0,10*ROW('Water Data'!G172))),CG178="Yes"),OFFSET('Water Data'!$G$10,0,10*ROW('Water Data'!G172)),IF(AND(ISNUMBER(OFFSET('Water Data'!$G$10,0,10*ROW('Water Data'!G172))),CG178="No",ISNUMBER(OFFSET('Water Data'!$G$10,0,10*ROW('Water Data'!G172)))),CONCATENATE("[",ROUND(OFFSET('Water Data'!$G$10,0,10*ROW('Water Data'!G172)),0),"]"),IF(AND(ISNUMBER(OFFSET('Water Data'!$G$10,0,10*ROW('Water Data'!G172))),CG178="",ISNUMBER(OFFSET('Water Data'!$G$10,0,10*ROW('Water Data'!G172)))),OFFSET('Water Data'!$G$10,0,10*ROW('Water Data'!G172)),NA())))</f>
        <v>#N/A</v>
      </c>
      <c r="S178" s="133" t="e">
        <f ca="1">+IF(AND(ISNUMBER(OFFSET('Water Data'!$H$5,0,10*ROW('Water Data'!H172))),CH178="Yes"),100-OFFSET('Water Data'!$H$5,0,10*ROW('Water Data'!H172)),IF(AND(ISNUMBER(OFFSET('Water Data'!$H$5,0,10*ROW('Water Data'!H172))),CH178="No",ISNUMBER(OFFSET('Water Data'!$H$5,0,10*ROW('Water Data'!H172)))),CONCATENATE("[",ROUND(100-OFFSET('Water Data'!$H$5,0,10*ROW('Water Data'!H172)),0),"]"),IF(AND(ISNUMBER(OFFSET('Water Data'!$H$5,0,10*ROW('Water Data'!H172))),CH178="",ISNUMBER(OFFSET('Water Data'!$H$5,0,10*ROW('Water Data'!H172)))),100-OFFSET('Water Data'!$H$5,0,10*ROW('Water Data'!H172)),NA())))</f>
        <v>#N/A</v>
      </c>
      <c r="T178" s="133" t="e">
        <f ca="1">+IF(AND(ISNUMBER(OFFSET('Water Data'!$H$7,0,10*ROW('Water Data'!H172))),CI178="Yes"),OFFSET('Water Data'!$H$7,0,10*ROW('Water Data'!H172)),IF(AND(ISNUMBER(OFFSET('Water Data'!$H$7,0,10*ROW('Water Data'!H172))),CI178="No",ISNUMBER(OFFSET('Water Data'!$H$7,0,10*ROW('Water Data'!H172)))),CONCATENATE("[",ROUND(OFFSET('Water Data'!$H$7,0,10*ROW('Water Data'!H172)),0),"]"),IF(AND(ISNUMBER(OFFSET('Water Data'!$H$7,0,10*ROW('Water Data'!H172))),CI178="",ISNUMBER(OFFSET('Water Data'!$H$7,0,10*ROW('Water Data'!H172)))),OFFSET('Water Data'!$H$7,0,10*ROW('Water Data'!H172)),NA())))</f>
        <v>#N/A</v>
      </c>
      <c r="U178" s="133" t="e">
        <f ca="1">+IF(AND(ISNUMBER(OFFSET('Water Data'!$H$10,0,10*ROW('Water Data'!H172))),CJ178="Yes"),OFFSET('Water Data'!$H$10,0,10*ROW('Water Data'!H172)),IF(AND(ISNUMBER(OFFSET('Water Data'!$H$10,0,10*ROW('Water Data'!H172))),CJ178="No",ISNUMBER(OFFSET('Water Data'!$H$10,0,10*ROW('Water Data'!H172)))),CONCATENATE("[",ROUND(OFFSET('Water Data'!$H$10,0,10*ROW('Water Data'!H172)),0),"]"),IF(AND(ISNUMBER(OFFSET('Water Data'!$H$10,0,10*ROW('Water Data'!H172))),CJ178="",ISNUMBER(OFFSET('Water Data'!$H$10,0,10*ROW('Water Data'!H172)))),OFFSET('Water Data'!$H$10,0,10*ROW('Water Data'!H172)),NA())))</f>
        <v>#N/A</v>
      </c>
      <c r="V178" s="134" t="e">
        <f ca="1">+IF(AND(ISNUMBER(OFFSET('Sanitation Data'!$C$5,0,10*ROW('Sanitation Data'!C172))),CK178="Yes"),100-OFFSET('Sanitation Data'!$C$5,0,10*ROW('Sanitation Data'!C172)),IF(AND(ISNUMBER(OFFSET('Sanitation Data'!$C$5,0,10*ROW('Sanitation Data'!C172))),CK178="No",ISNUMBER(OFFSET('Sanitation Data'!$C$5,0,10*ROW('Sanitation Data'!C172)))),CONCATENATE("[",ROUND(100-OFFSET('Sanitation Data'!$C$5,0,10*ROW('Sanitation Data'!C172)),0),"]"),IF(AND(ISNUMBER(OFFSET('Sanitation Data'!$C$5,0,10*ROW('Sanitation Data'!C172))),CK178="",ISNUMBER(OFFSET('Sanitation Data'!$C$5,0,10*ROW('Sanitation Data'!C172)))),100-OFFSET('Sanitation Data'!$C$5,0,10*ROW('Sanitation Data'!C172)),NA())))</f>
        <v>#N/A</v>
      </c>
      <c r="W178" s="134" t="e">
        <f ca="1">+IF(AND(ISNUMBER(OFFSET('Sanitation Data'!$C$7,0,10*ROW('Sanitation Data'!C172))),CL178="Yes"),OFFSET('Sanitation Data'!$C$7,0,10*ROW('Sanitation Data'!C172)),IF(AND(ISNUMBER(OFFSET('Sanitation Data'!$C$7,0,10*ROW('Sanitation Data'!C172))),CL178="No",ISNUMBER(OFFSET('Sanitation Data'!$C$7,0,10*ROW('Sanitation Data'!C172)))),CONCATENATE("[",ROUND(OFFSET('Sanitation Data'!$C$7,0,10*ROW('Sanitation Data'!C172)),0),"]"),IF(AND(ISNUMBER(OFFSET('Sanitation Data'!$C$7,0,10*ROW('Sanitation Data'!C172))),CL178="",ISNUMBER(OFFSET('Sanitation Data'!$C$7,0,10*ROW('Sanitation Data'!C172)))),OFFSET('Sanitation Data'!$C$7,0,10*ROW('Sanitation Data'!C172)),NA())))</f>
        <v>#N/A</v>
      </c>
      <c r="X178" s="134" t="e">
        <f ca="1">+IF(AND(ISNUMBER(OFFSET('Sanitation Data'!$C$11,0,10*ROW('Sanitation Data'!C172))),CM178="Yes"),OFFSET('Sanitation Data'!$C$11,0,10*ROW('Sanitation Data'!C172)),IF(AND(ISNUMBER(OFFSET('Sanitation Data'!$C$11,0,10*ROW('Sanitation Data'!C172))),CM178="No",ISNUMBER(OFFSET('Sanitation Data'!$C$11,0,10*ROW('Sanitation Data'!C172)))),CONCATENATE("[",ROUND(OFFSET('Sanitation Data'!$C$11,0,10*ROW('Sanitation Data'!C172)),0),"]"),IF(AND(ISNUMBER(OFFSET('Sanitation Data'!$C$11,0,10*ROW('Sanitation Data'!C172))),CM178="",ISNUMBER(OFFSET('Sanitation Data'!$C$11,0,10*ROW('Sanitation Data'!C172)))),OFFSET('Sanitation Data'!$C$11,0,10*ROW('Sanitation Data'!C172)),NA())))</f>
        <v>#N/A</v>
      </c>
      <c r="Y178" s="134" t="e">
        <f ca="1">+IF(AND(ISNUMBER(OFFSET('Sanitation Data'!$C$12,0,10*ROW('Sanitation Data'!C172))),CN178="Yes"),OFFSET('Sanitation Data'!$C$12,0,10*ROW('Sanitation Data'!C172)),IF(AND(ISNUMBER(OFFSET('Sanitation Data'!$C$12,0,10*ROW('Sanitation Data'!C172))),CN178="No",ISNUMBER(OFFSET('Sanitation Data'!$C$12,0,10*ROW('Sanitation Data'!C172)))),CONCATENATE("[",ROUND(OFFSET('Sanitation Data'!$C$12,0,10*ROW('Sanitation Data'!C172)),0),"]"),IF(AND(ISNUMBER(OFFSET('Sanitation Data'!$C$12,0,10*ROW('Sanitation Data'!C172))),CN178="",ISNUMBER(OFFSET('Sanitation Data'!$C$12,0,10*ROW('Sanitation Data'!C172)))),OFFSET('Sanitation Data'!$C$12,0,10*ROW('Sanitation Data'!C172)),NA())))</f>
        <v>#N/A</v>
      </c>
      <c r="Z178" s="134" t="e">
        <f ca="1">+IF(AND(ISNUMBER(OFFSET('Sanitation Data'!$C$13,0,10*ROW('Sanitation Data'!C172))),CO178="Yes"),OFFSET('Sanitation Data'!$C$13,0,10*ROW('Sanitation Data'!C172)),IF(AND(ISNUMBER(OFFSET('Sanitation Data'!$C$13,0,10*ROW('Sanitation Data'!C172))),CO178="No",ISNUMBER(OFFSET('Sanitation Data'!$C$13,0,10*ROW('Sanitation Data'!C172)))),CONCATENATE("[",ROUND(OFFSET('Sanitation Data'!$C$13,0,10*ROW('Sanitation Data'!C172)),0),"]"),IF(AND(ISNUMBER(OFFSET('Sanitation Data'!$C$13,0,10*ROW('Sanitation Data'!C172))),CO178="",ISNUMBER(OFFSET('Sanitation Data'!$C$13,0,10*ROW('Sanitation Data'!C172)))),OFFSET('Sanitation Data'!$C$13,0,10*ROW('Sanitation Data'!C172)),NA())))</f>
        <v>#N/A</v>
      </c>
      <c r="AA178" s="134" t="e">
        <f ca="1">+IF(AND(ISNUMBER(OFFSET('Sanitation Data'!$D$5,0,10*ROW('Sanitation Data'!D172))),CP178="Yes"),100-OFFSET('Sanitation Data'!$D$5,0,10*ROW('Sanitation Data'!D172)),IF(AND(ISNUMBER(OFFSET('Sanitation Data'!$D$5,0,10*ROW('Sanitation Data'!D172))),CP178="No",ISNUMBER(OFFSET('Sanitation Data'!$D$5,0,10*ROW('Sanitation Data'!D172)))),CONCATENATE("[",ROUND(100-OFFSET('Sanitation Data'!$D$5,0,10*ROW('Sanitation Data'!D172)),0),"]"),IF(AND(ISNUMBER(OFFSET('Sanitation Data'!$D$5,0,10*ROW('Sanitation Data'!D172))),CP178="",ISNUMBER(OFFSET('Sanitation Data'!$D$5,0,10*ROW('Sanitation Data'!D172)))),100-OFFSET('Sanitation Data'!$D$5,0,10*ROW('Sanitation Data'!D172)),NA())))</f>
        <v>#N/A</v>
      </c>
      <c r="AB178" s="134" t="e">
        <f ca="1">+IF(AND(ISNUMBER(OFFSET('Sanitation Data'!$D$7,0,10*ROW('Sanitation Data'!D172))),CQ178="Yes"),OFFSET('Sanitation Data'!$D$7,0,10*ROW('Sanitation Data'!G172)),IF(AND(ISNUMBER(OFFSET('Sanitation Data'!$D$7,0,10*ROW('Sanitation Data'!D172))),CQ178="No",ISNUMBER(OFFSET('Sanitation Data'!$D$7,0,10*ROW('Sanitation Data'!D172)))),CONCATENATE("[",ROUND(OFFSET('Sanitation Data'!$D$7,0,10*ROW('Sanitation Data'!D172)),0),"]"),IF(AND(ISNUMBER(OFFSET('Sanitation Data'!$D$7,0,10*ROW('Sanitation Data'!D172))),CQ178="",ISNUMBER(OFFSET('Sanitation Data'!$D$7,0,10*ROW('Sanitation Data'!D172)))),OFFSET('Sanitation Data'!$D$7,0,10*ROW('Sanitation Data'!D172)),NA())))</f>
        <v>#N/A</v>
      </c>
      <c r="AC178" s="134" t="e">
        <f ca="1">+IF(AND(ISNUMBER(OFFSET('Sanitation Data'!$D$11,0,10*ROW('Sanitation Data'!D172))),CR178="Yes"),OFFSET('Sanitation Data'!$D$11,0,10*ROW('Sanitation Data'!D172)),IF(AND(ISNUMBER(OFFSET('Sanitation Data'!$D$11,0,10*ROW('Sanitation Data'!D172))),CR178="No",ISNUMBER(OFFSET('Sanitation Data'!$D$11,0,10*ROW('Sanitation Data'!D172)))),CONCATENATE("[",ROUND(OFFSET('Sanitation Data'!$D$11,0,10*ROW('Sanitation Data'!D172)),0),"]"),IF(AND(ISNUMBER(OFFSET('Sanitation Data'!$D$11,0,10*ROW('Sanitation Data'!D172))),CR178="",ISNUMBER(OFFSET('Sanitation Data'!$D$11,0,10*ROW('Sanitation Data'!D172)))),OFFSET('Sanitation Data'!$D$11,0,10*ROW('Sanitation Data'!D172)),NA())))</f>
        <v>#N/A</v>
      </c>
      <c r="AD178" s="134" t="e">
        <f ca="1">+IF(AND(ISNUMBER(OFFSET('Sanitation Data'!$D$12,0,10*ROW('Sanitation Data'!D172))),CS178="Yes"),OFFSET('Sanitation Data'!$D$12,0,10*ROW('Sanitation Data'!D172)),IF(AND(ISNUMBER(OFFSET('Sanitation Data'!$D$12,0,10*ROW('Sanitation Data'!D172))),CS178="No",ISNUMBER(OFFSET('Sanitation Data'!$D$12,0,10*ROW('Sanitation Data'!D172)))),CONCATENATE("[",ROUND(OFFSET('Sanitation Data'!$D$12,0,10*ROW('Sanitation Data'!D172)),0),"]"),IF(AND(ISNUMBER(OFFSET('Sanitation Data'!$D$12,0,10*ROW('Sanitation Data'!D172))),CS178="",ISNUMBER(OFFSET('Sanitation Data'!$D$12,0,10*ROW('Sanitation Data'!D172)))),OFFSET('Sanitation Data'!$D$12,0,10*ROW('Sanitation Data'!D172)),NA())))</f>
        <v>#N/A</v>
      </c>
      <c r="AE178" s="134" t="e">
        <f ca="1">+IF(AND(ISNUMBER(OFFSET('Sanitation Data'!$D$13,0,10*ROW('Sanitation Data'!D172))),CT178="Yes"),OFFSET('Sanitation Data'!$D$13,0,10*ROW('Sanitation Data'!D172)),IF(AND(ISNUMBER(OFFSET('Sanitation Data'!$D$13,0,10*ROW('Sanitation Data'!D172))),CT178="No",ISNUMBER(OFFSET('Sanitation Data'!$D$13,0,10*ROW('Sanitation Data'!D172)))),CONCATENATE("[",ROUND(OFFSET('Sanitation Data'!$D$13,0,10*ROW('Sanitation Data'!D172)),0),"]"),IF(AND(ISNUMBER(OFFSET('Sanitation Data'!$D$13,0,10*ROW('Sanitation Data'!D172))),CT178="",ISNUMBER(OFFSET('Sanitation Data'!$D$13,0,10*ROW('Sanitation Data'!D172)))),OFFSET('Sanitation Data'!$D$13,0,10*ROW('Sanitation Data'!D172)),NA())))</f>
        <v>#N/A</v>
      </c>
      <c r="AF178" s="134" t="e">
        <f ca="1">+IF(AND(ISNUMBER(OFFSET('Sanitation Data'!$E$5,0,10*ROW('Sanitation Data'!E172))),CU178="Yes"),100-OFFSET('Sanitation Data'!$E$5,0,10*ROW('Sanitation Data'!E172)),IF(AND(ISNUMBER(OFFSET('Sanitation Data'!$E$5,0,10*ROW('Sanitation Data'!E172))),CU178="No",ISNUMBER(OFFSET('Sanitation Data'!$E$5,0,10*ROW('Sanitation Data'!E172)))),CONCATENATE("[",ROUND(100-OFFSET('Sanitation Data'!$E$5,0,10*ROW('Sanitation Data'!E172)),0),"]"),IF(AND(ISNUMBER(OFFSET('Sanitation Data'!$E$5,0,10*ROW('Sanitation Data'!E172))),CU178="",ISNUMBER(OFFSET('Sanitation Data'!$E$5,0,10*ROW('Sanitation Data'!E172)))),100-OFFSET('Sanitation Data'!$E$5,0,10*ROW('Sanitation Data'!E172)),NA())))</f>
        <v>#N/A</v>
      </c>
      <c r="AG178" s="134" t="e">
        <f ca="1">+IF(AND(ISNUMBER(OFFSET('Sanitation Data'!$E$7,0,10*ROW('Sanitation Data'!E172))),CV178="Yes"),OFFSET('Sanitation Data'!$E$7,0,10*ROW('Sanitation Data'!E172)),IF(AND(ISNUMBER(OFFSET('Sanitation Data'!$E$7,0,10*ROW('Sanitation Data'!E172))),CV178="No",ISNUMBER(OFFSET('Sanitation Data'!$E$7,0,10*ROW('Sanitation Data'!E172)))),CONCATENATE("[",ROUND(OFFSET('Sanitation Data'!$E$7,0,10*ROW('Sanitation Data'!E172)),0),"]"),IF(AND(ISNUMBER(OFFSET('Sanitation Data'!$E$7,0,10*ROW('Sanitation Data'!E172))),CV178="",ISNUMBER(OFFSET('Sanitation Data'!$E$7,0,10*ROW('Sanitation Data'!E172)))),OFFSET('Sanitation Data'!$E$7,0,10*ROW('Sanitation Data'!E172)),NA())))</f>
        <v>#N/A</v>
      </c>
      <c r="AH178" s="134" t="e">
        <f ca="1">+IF(AND(ISNUMBER(OFFSET('Sanitation Data'!$E$11,0,10*ROW('Sanitation Data'!E172))),CW178="Yes"),OFFSET('Sanitation Data'!$E$11,0,10*ROW('Sanitation Data'!E172)),IF(AND(ISNUMBER(OFFSET('Sanitation Data'!$E$11,0,10*ROW('Sanitation Data'!E172))),CW178="No",ISNUMBER(OFFSET('Sanitation Data'!$E$11,0,10*ROW('Sanitation Data'!E172)))),CONCATENATE("[",ROUND(OFFSET('Sanitation Data'!$E$11,0,10*ROW('Sanitation Data'!E172)),0),"]"),IF(AND(ISNUMBER(OFFSET('Sanitation Data'!$E$11,0,10*ROW('Sanitation Data'!E172))),CW178="",ISNUMBER(OFFSET('Sanitation Data'!$E$11,0,10*ROW('Sanitation Data'!E172)))),OFFSET('Sanitation Data'!$E$11,0,10*ROW('Sanitation Data'!E172)),NA())))</f>
        <v>#N/A</v>
      </c>
      <c r="AI178" s="134" t="e">
        <f ca="1">+IF(AND(ISNUMBER(OFFSET('Sanitation Data'!$E$12,0,10*ROW('Sanitation Data'!E172))),CX178="Yes"),OFFSET('Sanitation Data'!$E$12,0,10*ROW('Sanitation Data'!E172)),IF(AND(ISNUMBER(OFFSET('Sanitation Data'!$E$12,0,10*ROW('Sanitation Data'!E172))),CX178="No",ISNUMBER(OFFSET('Sanitation Data'!$E$12,0,10*ROW('Sanitation Data'!E172)))),CONCATENATE("[",ROUND(OFFSET('Sanitation Data'!$E$12,0,10*ROW('Sanitation Data'!E172)),0),"]"),IF(AND(ISNUMBER(OFFSET('Sanitation Data'!$E$12,0,10*ROW('Sanitation Data'!E172))),CX178="",ISNUMBER(OFFSET('Sanitation Data'!$E$12,0,10*ROW('Sanitation Data'!E172)))),OFFSET('Sanitation Data'!$E$12,0,10*ROW('Sanitation Data'!E172)),NA())))</f>
        <v>#N/A</v>
      </c>
      <c r="AJ178" s="134" t="e">
        <f ca="1">+IF(AND(ISNUMBER(OFFSET('Sanitation Data'!$E$13,0,10*ROW('Sanitation Data'!E172))),CY178="Yes"),OFFSET('Sanitation Data'!$E$13,0,10*ROW('Sanitation Data'!E172)),IF(AND(ISNUMBER(OFFSET('Sanitation Data'!$E$13,0,10*ROW('Sanitation Data'!E172))),CY178="No",ISNUMBER(OFFSET('Sanitation Data'!$E$13,0,10*ROW('Sanitation Data'!E172)))),CONCATENATE("[",ROUND(OFFSET('Sanitation Data'!$E$13,0,10*ROW('Sanitation Data'!E172)),0),"]"),IF(AND(ISNUMBER(OFFSET('Sanitation Data'!$E$13,0,10*ROW('Sanitation Data'!E172))),CY178="",ISNUMBER(OFFSET('Sanitation Data'!$E$13,0,10*ROW('Sanitation Data'!E172)))),OFFSET('Sanitation Data'!$E$13,0,10*ROW('Sanitation Data'!E172)),NA())))</f>
        <v>#N/A</v>
      </c>
      <c r="AK178" s="134" t="e">
        <f ca="1">+IF(AND(ISNUMBER(OFFSET('Sanitation Data'!$F$5,0,10*ROW('Sanitation Data'!F172))),CZ178="Yes"),100-OFFSET('Sanitation Data'!$F$5,0,10*ROW('Sanitation Data'!F172)),IF(AND(ISNUMBER(OFFSET('Sanitation Data'!$F$5,0,10*ROW('Sanitation Data'!F172))),CZ178="No",ISNUMBER(OFFSET('Sanitation Data'!$F$5,0,10*ROW('Sanitation Data'!F172)))),CONCATENATE("[",ROUND(100-OFFSET('Sanitation Data'!$F$5,0,10*ROW('Sanitation Data'!F172)),0),"]"),IF(AND(ISNUMBER(OFFSET('Sanitation Data'!$F$5,0,10*ROW('Sanitation Data'!F172))),CZ178="",ISNUMBER(OFFSET('Sanitation Data'!$F$5,0,10*ROW('Sanitation Data'!F172)))),100-OFFSET('Sanitation Data'!$F$5,0,10*ROW('Sanitation Data'!F172)),NA())))</f>
        <v>#N/A</v>
      </c>
      <c r="AL178" s="134" t="e">
        <f ca="1">+IF(AND(ISNUMBER(OFFSET('Sanitation Data'!$F$7,0,10*ROW('Sanitation Data'!F172))),DA178="Yes"),OFFSET('Sanitation Data'!$F$7,0,10*ROW('Sanitation Data'!F172)),IF(AND(ISNUMBER(OFFSET('Sanitation Data'!$F$7,0,10*ROW('Sanitation Data'!F172))),DA178="No",ISNUMBER(OFFSET('Sanitation Data'!$F$7,0,10*ROW('Sanitation Data'!F172)))),CONCATENATE("[",ROUND(OFFSET('Sanitation Data'!$F$7,0,10*ROW('Sanitation Data'!F172)),0),"]"),IF(AND(ISNUMBER(OFFSET('Sanitation Data'!$F$7,0,10*ROW('Sanitation Data'!F172))),DA178="",ISNUMBER(OFFSET('Sanitation Data'!$F$7,0,10*ROW('Sanitation Data'!F172)))),OFFSET('Sanitation Data'!$F$7,0,10*ROW('Sanitation Data'!F172)),NA())))</f>
        <v>#N/A</v>
      </c>
      <c r="AM178" s="134" t="e">
        <f ca="1">+IF(AND(ISNUMBER(OFFSET('Sanitation Data'!$F$11,0,10*ROW('Sanitation Data'!F172))),DB178="Yes"),OFFSET('Sanitation Data'!$F$11,0,10*ROW('Sanitation Data'!F172)),IF(AND(ISNUMBER(OFFSET('Sanitation Data'!$F$11,0,10*ROW('Sanitation Data'!F172))),DB178="No",ISNUMBER(OFFSET('Sanitation Data'!$F$11,0,10*ROW('Sanitation Data'!F172)))),CONCATENATE("[",ROUND(OFFSET('Sanitation Data'!$F$11,0,10*ROW('Sanitation Data'!F172)),0),"]"),IF(AND(ISNUMBER(OFFSET('Sanitation Data'!$F$11,0,10*ROW('Sanitation Data'!F172))),DB178="",ISNUMBER(OFFSET('Sanitation Data'!$F$11,0,10*ROW('Sanitation Data'!F172)))),OFFSET('Sanitation Data'!$F$11,0,10*ROW('Sanitation Data'!F172)),NA())))</f>
        <v>#N/A</v>
      </c>
      <c r="AN178" s="134" t="e">
        <f ca="1">+IF(AND(ISNUMBER(OFFSET('Sanitation Data'!$F$12,0,10*ROW('Sanitation Data'!F172))),DC178="Yes"),OFFSET('Sanitation Data'!$F$12,0,10*ROW('Sanitation Data'!F172)),IF(AND(ISNUMBER(OFFSET('Sanitation Data'!$F$12,0,10*ROW('Sanitation Data'!F172))),DC178="No",ISNUMBER(OFFSET('Sanitation Data'!$F$12,0,10*ROW('Sanitation Data'!F172)))),CONCATENATE("[",ROUND(OFFSET('Sanitation Data'!$F$12,0,10*ROW('Sanitation Data'!F172)),0),"]"),IF(AND(ISNUMBER(OFFSET('Sanitation Data'!$F$12,0,10*ROW('Sanitation Data'!F172))),DC178="",ISNUMBER(OFFSET('Sanitation Data'!$F$12,0,10*ROW('Sanitation Data'!F172)))),OFFSET('Sanitation Data'!$F$12,0,10*ROW('Sanitation Data'!F172)),NA())))</f>
        <v>#N/A</v>
      </c>
      <c r="AO178" s="134" t="e">
        <f ca="1">+IF(AND(ISNUMBER(OFFSET('Sanitation Data'!$F$13,0,10*ROW('Sanitation Data'!F172))),DD178="Yes"),OFFSET('Sanitation Data'!$F$13,0,10*ROW('Sanitation Data'!F172)),IF(AND(ISNUMBER(OFFSET('Sanitation Data'!$F$13,0,10*ROW('Sanitation Data'!F172))),DD178="No",ISNUMBER(OFFSET('Sanitation Data'!$F$13,0,10*ROW('Sanitation Data'!F172)))),CONCATENATE("[",ROUND(OFFSET('Sanitation Data'!$F$13,0,10*ROW('Sanitation Data'!F172)),0),"]"),IF(AND(ISNUMBER(OFFSET('Sanitation Data'!$F$13,0,10*ROW('Sanitation Data'!F172))),DD178="",ISNUMBER(OFFSET('Sanitation Data'!$F$13,0,10*ROW('Sanitation Data'!F172)))),OFFSET('Sanitation Data'!$F$13,0,10*ROW('Sanitation Data'!F172)),NA())))</f>
        <v>#N/A</v>
      </c>
      <c r="AP178" s="134" t="e">
        <f ca="1">+IF(AND(ISNUMBER(OFFSET('Sanitation Data'!$G$5,0,10*ROW('Sanitation Data'!G172))),DE178="Yes"),100-OFFSET('Sanitation Data'!$G$5,0,10*ROW('Sanitation Data'!G172)),IF(AND(ISNUMBER(OFFSET('Sanitation Data'!$G$5,0,10*ROW('Sanitation Data'!G172))),DE178="No",ISNUMBER(OFFSET('Sanitation Data'!$G$5,0,10*ROW('Sanitation Data'!G172)))),CONCATENATE("[",ROUND(100-OFFSET('Sanitation Data'!$G$5,0,10*ROW('Sanitation Data'!G172)),0),"]"),IF(AND(ISNUMBER(OFFSET('Sanitation Data'!$G$5,0,10*ROW('Sanitation Data'!G172))),DE178="",ISNUMBER(OFFSET('Sanitation Data'!$G$5,0,10*ROW('Sanitation Data'!G172)))),100-OFFSET('Sanitation Data'!$G$5,0,10*ROW('Sanitation Data'!G172)),NA())))</f>
        <v>#N/A</v>
      </c>
      <c r="AQ178" s="134" t="e">
        <f ca="1">+IF(AND(ISNUMBER(OFFSET('Sanitation Data'!$G$7,0,10*ROW('Sanitation Data'!G172))),DF178="Yes"),OFFSET('Sanitation Data'!$G$7,0,10*ROW('Sanitation Data'!G172)),IF(AND(ISNUMBER(OFFSET('Sanitation Data'!$G$7,0,10*ROW('Sanitation Data'!G172))),DF178="No",ISNUMBER(OFFSET('Sanitation Data'!$G$7,0,10*ROW('Sanitation Data'!G172)))),CONCATENATE("[",ROUND(OFFSET('Sanitation Data'!$G$7,0,10*ROW('Sanitation Data'!G172)),0),"]"),IF(AND(ISNUMBER(OFFSET('Sanitation Data'!$G$7,0,10*ROW('Sanitation Data'!G172))),DF178="",ISNUMBER(OFFSET('Sanitation Data'!$G$7,0,10*ROW('Sanitation Data'!G172)))),OFFSET('Sanitation Data'!$G$7,0,10*ROW('Sanitation Data'!G172)),NA())))</f>
        <v>#N/A</v>
      </c>
      <c r="AR178" s="134" t="e">
        <f ca="1">+IF(AND(ISNUMBER(OFFSET('Sanitation Data'!$G$11,0,10*ROW('Sanitation Data'!G172))),DG178="Yes"),OFFSET('Sanitation Data'!$G$11,0,10*ROW('Sanitation Data'!G172)),IF(AND(ISNUMBER(OFFSET('Sanitation Data'!$G$11,0,10*ROW('Sanitation Data'!G172))),DG178="No",ISNUMBER(OFFSET('Sanitation Data'!$G$11,0,10*ROW('Sanitation Data'!G172)))),CONCATENATE("[",ROUND(OFFSET('Sanitation Data'!$G$11,0,10*ROW('Sanitation Data'!G172)),0),"]"),IF(AND(ISNUMBER(OFFSET('Sanitation Data'!$G$11,0,10*ROW('Sanitation Data'!G172))),DG178="",ISNUMBER(OFFSET('Sanitation Data'!$G$11,0,10*ROW('Sanitation Data'!G172)))),OFFSET('Sanitation Data'!$G$11,0,10*ROW('Sanitation Data'!G172)),NA())))</f>
        <v>#N/A</v>
      </c>
      <c r="AS178" s="134" t="e">
        <f ca="1">+IF(AND(ISNUMBER(OFFSET('Sanitation Data'!$G$12,0,10*ROW('Sanitation Data'!G172))),DH178="Yes"),OFFSET('Sanitation Data'!$G$12,0,10*ROW('Sanitation Data'!G172)),IF(AND(ISNUMBER(OFFSET('Sanitation Data'!$G$12,0,10*ROW('Sanitation Data'!G172))),DH178="No",ISNUMBER(OFFSET('Sanitation Data'!$G$12,0,10*ROW('Sanitation Data'!G172)))),CONCATENATE("[",ROUND(OFFSET('Sanitation Data'!$G$12,0,10*ROW('Sanitation Data'!G172)),0),"]"),IF(AND(ISNUMBER(OFFSET('Sanitation Data'!$G$12,0,10*ROW('Sanitation Data'!G172))),DH178="",ISNUMBER(OFFSET('Sanitation Data'!$G$12,0,10*ROW('Sanitation Data'!G172)))),OFFSET('Sanitation Data'!$G$12,0,10*ROW('Sanitation Data'!G172)),NA())))</f>
        <v>#N/A</v>
      </c>
      <c r="AT178" s="134" t="e">
        <f ca="1">+IF(AND(ISNUMBER(OFFSET('Sanitation Data'!$G$13,0,10*ROW('Sanitation Data'!G172))),DI178="Yes"),OFFSET('Sanitation Data'!$G$13,0,10*ROW('Sanitation Data'!G172)),IF(AND(ISNUMBER(OFFSET('Sanitation Data'!$G$13,0,10*ROW('Sanitation Data'!G172))),DI178="No",ISNUMBER(OFFSET('Sanitation Data'!$G$13,0,10*ROW('Sanitation Data'!G172)))),CONCATENATE("[",ROUND(OFFSET('Sanitation Data'!$G$13,0,10*ROW('Sanitation Data'!G172)),0),"]"),IF(AND(ISNUMBER(OFFSET('Sanitation Data'!$G$13,0,10*ROW('Sanitation Data'!G172))),DI178="",ISNUMBER(OFFSET('Sanitation Data'!$G$13,0,10*ROW('Sanitation Data'!G172)))),OFFSET('Sanitation Data'!$G$13,0,10*ROW('Sanitation Data'!G172)),NA())))</f>
        <v>#N/A</v>
      </c>
      <c r="AU178" s="134" t="e">
        <f ca="1">+IF(AND(ISNUMBER(OFFSET('Sanitation Data'!$H$5,0,10*ROW('Sanitation Data'!H172))),DJ178="Yes"),100-OFFSET('Sanitation Data'!$H$5,0,10*ROW('Sanitation Data'!H172)),IF(AND(ISNUMBER(OFFSET('Sanitation Data'!$H$5,0,10*ROW('Sanitation Data'!H172))),DJ178="No",ISNUMBER(OFFSET('Sanitation Data'!$H$5,0,10*ROW('Sanitation Data'!H172)))),CONCATENATE("[",ROUND(100-OFFSET('Sanitation Data'!$H$5,0,10*ROW('Sanitation Data'!H172)),0),"]"),IF(AND(ISNUMBER(OFFSET('Sanitation Data'!$H$5,0,10*ROW('Sanitation Data'!H172))),DJ178="",ISNUMBER(OFFSET('Sanitation Data'!$H$5,0,10*ROW('Sanitation Data'!H172)))),100-OFFSET('Sanitation Data'!$H$5,0,10*ROW('Sanitation Data'!H172)),NA())))</f>
        <v>#N/A</v>
      </c>
      <c r="AV178" s="134" t="e">
        <f ca="1">+IF(AND(ISNUMBER(OFFSET('Sanitation Data'!$H$7,0,10*ROW('Sanitation Data'!H172))),DK178="Yes"),OFFSET('Sanitation Data'!$H$7,0,10*ROW('Sanitation Data'!H172)),IF(AND(ISNUMBER(OFFSET('Sanitation Data'!$H$7,0,10*ROW('Sanitation Data'!H172))),DK178="No",ISNUMBER(OFFSET('Sanitation Data'!$H$7,0,10*ROW('Sanitation Data'!H172)))),CONCATENATE("[",ROUND(OFFSET('Sanitation Data'!$H$7,0,10*ROW('Sanitation Data'!H172)),0),"]"),IF(AND(ISNUMBER(OFFSET('Sanitation Data'!$H$7,0,10*ROW('Sanitation Data'!H172))),DK178="",ISNUMBER(OFFSET('Sanitation Data'!$H$7,0,10*ROW('Sanitation Data'!H172)))),OFFSET('Sanitation Data'!$H$7,0,10*ROW('Sanitation Data'!H172)),NA())))</f>
        <v>#N/A</v>
      </c>
      <c r="AW178" s="134" t="e">
        <f ca="1">+IF(AND(ISNUMBER(OFFSET('Sanitation Data'!$H$11,0,10*ROW('Sanitation Data'!H172))),DL178="Yes"),OFFSET('Sanitation Data'!$H$11,0,10*ROW('Sanitation Data'!H172)),IF(AND(ISNUMBER(OFFSET('Sanitation Data'!$H$11,0,10*ROW('Sanitation Data'!H172))),DL178="No",ISNUMBER(OFFSET('Sanitation Data'!$H$11,0,10*ROW('Sanitation Data'!H172)))),CONCATENATE("[",ROUND(OFFSET('Sanitation Data'!$H$11,0,10*ROW('Sanitation Data'!H172)),0),"]"),IF(AND(ISNUMBER(OFFSET('Sanitation Data'!$H$11,0,10*ROW('Sanitation Data'!H172))),DL178="",ISNUMBER(OFFSET('Sanitation Data'!$H$11,0,10*ROW('Sanitation Data'!H172)))),OFFSET('Sanitation Data'!$H$11,0,10*ROW('Sanitation Data'!H172)),NA())))</f>
        <v>#N/A</v>
      </c>
      <c r="AX178" s="134" t="e">
        <f ca="1">+IF(AND(ISNUMBER(OFFSET('Sanitation Data'!$H$12,0,10*ROW('Sanitation Data'!H172))),DM178="Yes"),OFFSET('Sanitation Data'!$H$12,0,10*ROW('Sanitation Data'!H172)),IF(AND(ISNUMBER(OFFSET('Sanitation Data'!$H$12,0,10*ROW('Sanitation Data'!H172))),DM178="No",ISNUMBER(OFFSET('Sanitation Data'!$H$12,0,10*ROW('Sanitation Data'!H172)))),CONCATENATE("[",ROUND(OFFSET('Sanitation Data'!$H$12,0,10*ROW('Sanitation Data'!H172)),0),"]"),IF(AND(ISNUMBER(OFFSET('Sanitation Data'!$H$12,0,10*ROW('Sanitation Data'!H172))),DM178="",ISNUMBER(OFFSET('Sanitation Data'!$H$12,0,10*ROW('Sanitation Data'!H172)))),OFFSET('Sanitation Data'!$H$12,0,10*ROW('Sanitation Data'!H172)),NA())))</f>
        <v>#N/A</v>
      </c>
      <c r="AY178" s="134" t="e">
        <f ca="1">+IF(AND(ISNUMBER(OFFSET('Sanitation Data'!$H$13,0,10*ROW('Sanitation Data'!H172))),DN178="Yes"),OFFSET('Sanitation Data'!$H$13,0,10*ROW('Sanitation Data'!H172)),IF(AND(ISNUMBER(OFFSET('Sanitation Data'!$H$13,0,10*ROW('Sanitation Data'!H172))),DN178="No",ISNUMBER(OFFSET('Sanitation Data'!$H$13,0,10*ROW('Sanitation Data'!H172)))),CONCATENATE("[",ROUND(OFFSET('Sanitation Data'!$H$13,0,10*ROW('Sanitation Data'!H172)),0),"]"),IF(AND(ISNUMBER(OFFSET('Sanitation Data'!$H$13,0,10*ROW('Sanitation Data'!H172))),DN178="",ISNUMBER(OFFSET('Sanitation Data'!$H$13,0,10*ROW('Sanitation Data'!H172)))),OFFSET('Sanitation Data'!$H$13,0,10*ROW('Sanitation Data'!H172)),NA())))</f>
        <v>#N/A</v>
      </c>
      <c r="AZ178" s="135" t="e">
        <f ca="1">+IF(AND(ISNUMBER(OFFSET('Hygiene Data'!$C$6,0,10*ROW('Hygiene Data'!C172))),DO178="Yes"),OFFSET('Hygiene Data'!$C$6,0,10*ROW('Hygiene Data'!C172)),IF(AND(ISNUMBER(OFFSET('Hygiene Data'!$C$6,0,10*ROW('Hygiene Data'!C172))),DO178="No",ISNUMBER(OFFSET('Hygiene Data'!$C$6,0,10*ROW('Hygiene Data'!C172)))),CONCATENATE("[",ROUND(OFFSET('Hygiene Data'!$C$6,0,10*ROW('Hygiene Data'!C172)),0),"]"),IF(AND(ISNUMBER(OFFSET('Hygiene Data'!$C$6,0,10*ROW('Hygiene Data'!C172))),DO178="",ISNUMBER(OFFSET('Hygiene Data'!$C$6,0,10*ROW('Hygiene Data'!C172)))),OFFSET('Hygiene Data'!$C$6,0,10*ROW('Hygiene Data'!C172)),NA())))</f>
        <v>#N/A</v>
      </c>
      <c r="BA178" s="135" t="e">
        <f ca="1">+IF(AND(ISNUMBER(OFFSET('Hygiene Data'!$C$8,0,10*ROW('Hygiene Data'!C172))),DP178="Yes"),OFFSET('Hygiene Data'!$C$8,0,10*ROW('Hygiene Data'!C172)),IF(AND(ISNUMBER(OFFSET('Hygiene Data'!$C$8,0,10*ROW('Hygiene Data'!C172))),DP178="No",ISNUMBER(OFFSET('Hygiene Data'!$C$8,0,10*ROW('Hygiene Data'!C172)))),CONCATENATE("[",ROUND(OFFSET('Hygiene Data'!$C$8,0,10*ROW('Hygiene Data'!C172)),0),"]"),IF(AND(ISNUMBER(OFFSET('Hygiene Data'!$C$8,0,10*ROW('Hygiene Data'!C172))),DP178="",ISNUMBER(OFFSET('Hygiene Data'!$C$8,0,10*ROW('Hygiene Data'!C172)))),OFFSET('Hygiene Data'!$C$8,0,10*ROW('Hygiene Data'!C172)),NA())))</f>
        <v>#N/A</v>
      </c>
      <c r="BB178" s="135" t="e">
        <f ca="1">+IF(AND(ISNUMBER(OFFSET('Hygiene Data'!$C$10,0,10*ROW('Hygiene Data'!C172))),DQ178="Yes"),OFFSET('Hygiene Data'!$C$10,0,10*ROW('Hygiene Data'!C172)),IF(AND(ISNUMBER(OFFSET('Hygiene Data'!$C$10,0,10*ROW('Hygiene Data'!C172))),DQ178="No",ISNUMBER(OFFSET('Hygiene Data'!$C$10,0,10*ROW('Hygiene Data'!C172)))),CONCATENATE("[",ROUND(OFFSET('Hygiene Data'!$C$10,0,10*ROW('Hygiene Data'!C172)),0),"]"),IF(AND(ISNUMBER(OFFSET('Hygiene Data'!$C$10,0,10*ROW('Hygiene Data'!C172))),DQ178="",ISNUMBER(OFFSET('Hygiene Data'!$C$10,0,10*ROW('Hygiene Data'!C172)))),OFFSET('Hygiene Data'!$C$10,0,10*ROW('Hygiene Data'!C172)),NA())))</f>
        <v>#N/A</v>
      </c>
      <c r="BC178" s="135" t="e">
        <f ca="1">+IF(AND(ISNUMBER(OFFSET('Hygiene Data'!$D$6,0,10*ROW('Hygiene Data'!D172))),DR178="Yes"),OFFSET('Hygiene Data'!$D$6,0,10*ROW('Hygiene Data'!D172)),IF(AND(ISNUMBER(OFFSET('Hygiene Data'!$D$6,0,10*ROW('Hygiene Data'!D172))),DR178="No",ISNUMBER(OFFSET('Hygiene Data'!$D$6,0,10*ROW('Hygiene Data'!D172)))),CONCATENATE("[",ROUND(OFFSET('Hygiene Data'!$D$6,0,10*ROW('Hygiene Data'!D172)),0),"]"),IF(AND(ISNUMBER(OFFSET('Hygiene Data'!$D$6,0,10*ROW('Hygiene Data'!D172))),DR178="",ISNUMBER(OFFSET('Hygiene Data'!$D$6,0,10*ROW('Hygiene Data'!D172)))),OFFSET('Hygiene Data'!$D$6,0,10*ROW('Hygiene Data'!D172)),NA())))</f>
        <v>#N/A</v>
      </c>
      <c r="BD178" s="135" t="e">
        <f ca="1">+IF(AND(ISNUMBER(OFFSET('Hygiene Data'!$D$8,0,10*ROW('Hygiene Data'!D172))),DS178="Yes"),OFFSET('Hygiene Data'!$D$8,0,10*ROW('Hygiene Data'!D172)),IF(AND(ISNUMBER(OFFSET('Hygiene Data'!$D$8,0,10*ROW('Hygiene Data'!D172))),DS178="No",ISNUMBER(OFFSET('Hygiene Data'!$D$8,0,10*ROW('Hygiene Data'!D172)))),CONCATENATE("[",ROUND(OFFSET('Hygiene Data'!$D$8,0,10*ROW('Hygiene Data'!D172)),0),"]"),IF(AND(ISNUMBER(OFFSET('Hygiene Data'!$D$8,0,10*ROW('Hygiene Data'!D172))),DS178="",ISNUMBER(OFFSET('Hygiene Data'!$D$8,0,10*ROW('Hygiene Data'!D172)))),OFFSET('Hygiene Data'!$D$8,0,10*ROW('Hygiene Data'!D172)),NA())))</f>
        <v>#N/A</v>
      </c>
      <c r="BE178" s="135" t="e">
        <f ca="1">+IF(AND(ISNUMBER(OFFSET('Hygiene Data'!$D$10,0,10*ROW('Hygiene Data'!D172))),DT178="Yes"),OFFSET('Hygiene Data'!$D$10,0,10*ROW('Hygiene Data'!D172)),IF(AND(ISNUMBER(OFFSET('Hygiene Data'!$D$10,0,10*ROW('Hygiene Data'!D172))),DT178="No",ISNUMBER(OFFSET('Hygiene Data'!$D$10,0,10*ROW('Hygiene Data'!D172)))),CONCATENATE("[",ROUND(OFFSET('Hygiene Data'!$D$10,0,10*ROW('Hygiene Data'!D172)),0),"]"),IF(AND(ISNUMBER(OFFSET('Hygiene Data'!$D$10,0,10*ROW('Hygiene Data'!D172))),DT178="",ISNUMBER(OFFSET('Hygiene Data'!$D$10,0,10*ROW('Hygiene Data'!D172)))),OFFSET('Hygiene Data'!$D$10,0,10*ROW('Hygiene Data'!D172)),NA())))</f>
        <v>#N/A</v>
      </c>
      <c r="BF178" s="135" t="e">
        <f ca="1">+IF(AND(ISNUMBER(OFFSET('Hygiene Data'!$E$6,0,10*ROW('Hygiene Data'!E172))),DU178="Yes"),OFFSET('Hygiene Data'!$E$6,0,10*ROW('Hygiene Data'!E172)),IF(AND(ISNUMBER(OFFSET('Hygiene Data'!$E$6,0,10*ROW('Hygiene Data'!E172))),DU178="No",ISNUMBER(OFFSET('Hygiene Data'!$E$6,0,10*ROW('Hygiene Data'!E172)))),CONCATENATE("[",ROUND(OFFSET('Hygiene Data'!$E$6,0,10*ROW('Hygiene Data'!E172)),0),"]"),IF(AND(ISNUMBER(OFFSET('Hygiene Data'!$E$6,0,10*ROW('Hygiene Data'!E172))),DU178="",ISNUMBER(OFFSET('Hygiene Data'!$E$6,0,10*ROW('Hygiene Data'!E172)))),OFFSET('Hygiene Data'!$E$6,0,10*ROW('Hygiene Data'!E172)),NA())))</f>
        <v>#N/A</v>
      </c>
      <c r="BG178" s="135" t="e">
        <f ca="1">+IF(AND(ISNUMBER(OFFSET('Hygiene Data'!$E$8,0,10*ROW('Hygiene Data'!E172))),DV178="Yes"),OFFSET('Hygiene Data'!$E$8,0,10*ROW('Hygiene Data'!E172)),IF(AND(ISNUMBER(OFFSET('Hygiene Data'!$E$8,0,10*ROW('Hygiene Data'!E172))),DV178="No",ISNUMBER(OFFSET('Hygiene Data'!$E$8,0,10*ROW('Hygiene Data'!E172)))),CONCATENATE("[",ROUND(OFFSET('Hygiene Data'!$E$8,0,10*ROW('Hygiene Data'!E172)),0),"]"),IF(AND(ISNUMBER(OFFSET('Hygiene Data'!$E$8,0,10*ROW('Hygiene Data'!E172))),DV178="",ISNUMBER(OFFSET('Hygiene Data'!$E$8,0,10*ROW('Hygiene Data'!E172)))),OFFSET('Hygiene Data'!$E$8,0,10*ROW('Hygiene Data'!E172)),NA())))</f>
        <v>#N/A</v>
      </c>
      <c r="BH178" s="135" t="e">
        <f ca="1">+IF(AND(ISNUMBER(OFFSET('Hygiene Data'!$E$10,0,10*ROW('Hygiene Data'!E172))),DW178="Yes"),OFFSET('Hygiene Data'!$E$10,0,10*ROW('Hygiene Data'!E172)),IF(AND(ISNUMBER(OFFSET('Hygiene Data'!$E$10,0,10*ROW('Hygiene Data'!E172))),DW178="No",ISNUMBER(OFFSET('Hygiene Data'!$E$10,0,10*ROW('Hygiene Data'!E172)))),CONCATENATE("[",ROUND(OFFSET('Hygiene Data'!$E$10,0,10*ROW('Hygiene Data'!E172)),0),"]"),IF(AND(ISNUMBER(OFFSET('Hygiene Data'!$E$10,0,10*ROW('Hygiene Data'!E172))),DW178="",ISNUMBER(OFFSET('Hygiene Data'!$E$10,0,10*ROW('Hygiene Data'!E172)))),OFFSET('Hygiene Data'!$E$10,0,10*ROW('Hygiene Data'!E172)),NA())))</f>
        <v>#N/A</v>
      </c>
      <c r="BI178" s="135" t="e">
        <f ca="1">+IF(AND(ISNUMBER(OFFSET('Hygiene Data'!$F$6,0,10*ROW('Hygiene Data'!F172))),DX178="Yes"),OFFSET('Hygiene Data'!$F$6,0,10*ROW('Hygiene Data'!F172)),IF(AND(ISNUMBER(OFFSET('Hygiene Data'!$F$6,0,10*ROW('Hygiene Data'!F172))),DX178="No",ISNUMBER(OFFSET('Hygiene Data'!$F$6,0,10*ROW('Hygiene Data'!F172)))),CONCATENATE("[",ROUND(OFFSET('Hygiene Data'!$F$6,0,10*ROW('Hygiene Data'!F172)),0),"]"),IF(AND(ISNUMBER(OFFSET('Hygiene Data'!$F$6,0,10*ROW('Hygiene Data'!F172))),DX178="",ISNUMBER(OFFSET('Hygiene Data'!$F$6,0,10*ROW('Hygiene Data'!F172)))),OFFSET('Hygiene Data'!$F$6,0,10*ROW('Hygiene Data'!F172)),NA())))</f>
        <v>#N/A</v>
      </c>
      <c r="BJ178" s="135" t="e">
        <f ca="1">+IF(AND(ISNUMBER(OFFSET('Hygiene Data'!$F$8,0,10*ROW('Hygiene Data'!F172))),DY178="Yes"),OFFSET('Hygiene Data'!$F$8,0,10*ROW('Hygiene Data'!F172)),IF(AND(ISNUMBER(OFFSET('Hygiene Data'!$F$8,0,10*ROW('Hygiene Data'!F172))),DY178="No",ISNUMBER(OFFSET('Hygiene Data'!$F$8,0,10*ROW('Hygiene Data'!F172)))),CONCATENATE("[",ROUND(OFFSET('Hygiene Data'!$F$8,0,10*ROW('Hygiene Data'!F172)),0),"]"),IF(AND(ISNUMBER(OFFSET('Hygiene Data'!$F$8,0,10*ROW('Hygiene Data'!F172))),DY178="",ISNUMBER(OFFSET('Hygiene Data'!$F$8,0,10*ROW('Hygiene Data'!F172)))),OFFSET('Hygiene Data'!$F$8,0,10*ROW('Hygiene Data'!F172)),NA())))</f>
        <v>#N/A</v>
      </c>
      <c r="BK178" s="135" t="e">
        <f ca="1">+IF(AND(ISNUMBER(OFFSET('Hygiene Data'!$F$10,0,10*ROW('Hygiene Data'!F172))),DZ178="Yes"),OFFSET('Hygiene Data'!$F$10,0,10*ROW('Hygiene Data'!F172)),IF(AND(ISNUMBER(OFFSET('Hygiene Data'!$F$10,0,10*ROW('Hygiene Data'!F172))),DZ178="No",ISNUMBER(OFFSET('Hygiene Data'!$F$10,0,10*ROW('Hygiene Data'!F172)))),CONCATENATE("[",ROUND(OFFSET('Hygiene Data'!$F$10,0,10*ROW('Hygiene Data'!F172)),0),"]"),IF(AND(ISNUMBER(OFFSET('Hygiene Data'!$F$10,0,10*ROW('Hygiene Data'!F172))),DZ178="",ISNUMBER(OFFSET('Hygiene Data'!$F$10,0,10*ROW('Hygiene Data'!F172)))),OFFSET('Hygiene Data'!$F$10,0,10*ROW('Hygiene Data'!F172)),NA())))</f>
        <v>#N/A</v>
      </c>
      <c r="BL178" s="135" t="e">
        <f ca="1">+IF(AND(ISNUMBER(OFFSET('Hygiene Data'!$G$6,0,10*ROW('Hygiene Data'!G172))),EA178="Yes"),OFFSET('Hygiene Data'!$G$6,0,10*ROW('Hygiene Data'!G172)),IF(AND(ISNUMBER(OFFSET('Hygiene Data'!$G$6,0,10*ROW('Hygiene Data'!G172))),EA178="No",ISNUMBER(OFFSET('Hygiene Data'!$G$6,0,10*ROW('Hygiene Data'!G172)))),CONCATENATE("[",ROUND(OFFSET('Hygiene Data'!$G$6,0,10*ROW('Hygiene Data'!G172)),0),"]"),IF(AND(ISNUMBER(OFFSET('Hygiene Data'!$G$6,0,10*ROW('Hygiene Data'!G172))),EA178="",ISNUMBER(OFFSET('Hygiene Data'!$G$6,0,10*ROW('Hygiene Data'!G172)))),OFFSET('Hygiene Data'!$G$6,0,10*ROW('Hygiene Data'!G172)),NA())))</f>
        <v>#N/A</v>
      </c>
      <c r="BM178" s="135" t="e">
        <f ca="1">+IF(AND(ISNUMBER(OFFSET('Hygiene Data'!$G$8,0,10*ROW('Hygiene Data'!G172))),EB178="Yes"),OFFSET('Hygiene Data'!$G$8,0,10*ROW('Hygiene Data'!G172)),IF(AND(ISNUMBER(OFFSET('Hygiene Data'!$G$8,0,10*ROW('Hygiene Data'!G172))),EB178="No",ISNUMBER(OFFSET('Hygiene Data'!$G$8,0,10*ROW('Hygiene Data'!G172)))),CONCATENATE("[",ROUND(OFFSET('Hygiene Data'!$G$8,0,10*ROW('Hygiene Data'!G172)),0),"]"),IF(AND(ISNUMBER(OFFSET('Hygiene Data'!$G$8,0,10*ROW('Hygiene Data'!G172))),EB178="",ISNUMBER(OFFSET('Hygiene Data'!$G$8,0,10*ROW('Hygiene Data'!G172)))),OFFSET('Hygiene Data'!$G$8,0,10*ROW('Hygiene Data'!G172)),NA())))</f>
        <v>#N/A</v>
      </c>
      <c r="BN178" s="135" t="e">
        <f ca="1">+IF(AND(ISNUMBER(OFFSET('Hygiene Data'!$G$10,0,10*ROW('Hygiene Data'!G172))),EC178="Yes"),OFFSET('Hygiene Data'!$G$10,0,10*ROW('Hygiene Data'!G172)),IF(AND(ISNUMBER(OFFSET('Hygiene Data'!$G$10,0,10*ROW('Hygiene Data'!G172))),EC178="No",ISNUMBER(OFFSET('Hygiene Data'!$G$10,0,10*ROW('Hygiene Data'!G172)))),CONCATENATE("[",ROUND(OFFSET('Hygiene Data'!$G$10,0,10*ROW('Hygiene Data'!G172)),0),"]"),IF(AND(ISNUMBER(OFFSET('Hygiene Data'!$G$10,0,10*ROW('Hygiene Data'!G172))),EC178="",ISNUMBER(OFFSET('Hygiene Data'!$G$10,0,10*ROW('Hygiene Data'!G172)))),OFFSET('Hygiene Data'!$G$10,0,10*ROW('Hygiene Data'!G172)),NA())))</f>
        <v>#N/A</v>
      </c>
      <c r="BO178" s="135" t="e">
        <f ca="1">+IF(AND(ISNUMBER(OFFSET('Hygiene Data'!$H$6,0,10*ROW('Hygiene Data'!H172))),ED178="Yes"),OFFSET('Hygiene Data'!$H$6,0,10*ROW('Hygiene Data'!H172)),IF(AND(ISNUMBER(OFFSET('Hygiene Data'!$H$6,0,10*ROW('Hygiene Data'!H172))),ED178="No",ISNUMBER(OFFSET('Hygiene Data'!$H$6,0,10*ROW('Hygiene Data'!H172)))),CONCATENATE("[",ROUND(OFFSET('Hygiene Data'!$H$6,0,10*ROW('Hygiene Data'!H172)),0),"]"),IF(AND(ISNUMBER(OFFSET('Hygiene Data'!$H$6,0,10*ROW('Hygiene Data'!H172))),ED178="",ISNUMBER(OFFSET('Hygiene Data'!$H$6,0,10*ROW('Hygiene Data'!H172)))),OFFSET('Hygiene Data'!$H$6,0,10*ROW('Hygiene Data'!H172)),NA())))</f>
        <v>#N/A</v>
      </c>
      <c r="BP178" s="135" t="e">
        <f ca="1">+IF(AND(ISNUMBER(OFFSET('Hygiene Data'!$H$8,0,10*ROW('Hygiene Data'!H172))),EE178="Yes"),OFFSET('Hygiene Data'!$H$8,0,10*ROW('Hygiene Data'!H172)),IF(AND(ISNUMBER(OFFSET('Hygiene Data'!$H$8,0,10*ROW('Hygiene Data'!H172))),EE178="No",ISNUMBER(OFFSET('Hygiene Data'!$H$8,0,10*ROW('Hygiene Data'!H172)))),CONCATENATE("[",ROUND(OFFSET('Hygiene Data'!$H$8,0,10*ROW('Hygiene Data'!H172)),0),"]"),IF(AND(ISNUMBER(OFFSET('Hygiene Data'!$H$8,0,10*ROW('Hygiene Data'!H172))),EE178="",ISNUMBER(OFFSET('Hygiene Data'!$H$8,0,10*ROW('Hygiene Data'!H172)))),OFFSET('Hygiene Data'!$H$8,0,10*ROW('Hygiene Data'!H172)),NA())))</f>
        <v>#N/A</v>
      </c>
      <c r="BQ178" s="135" t="e">
        <f ca="1">+IF(AND(ISNUMBER(OFFSET('Hygiene Data'!$H$10,0,10*ROW('Hygiene Data'!H172))),EF178="Yes"),OFFSET('Hygiene Data'!$H$10,0,10*ROW('Hygiene Data'!H172)),IF(AND(ISNUMBER(OFFSET('Hygiene Data'!$H$10,0,10*ROW('Hygiene Data'!H172))),EF178="No",ISNUMBER(OFFSET('Hygiene Data'!$H$10,0,10*ROW('Hygiene Data'!H172)))),CONCATENATE("[",ROUND(OFFSET('Hygiene Data'!$H$10,0,10*ROW('Hygiene Data'!H172)),0),"]"),IF(AND(ISNUMBER(OFFSET('Hygiene Data'!$H$10,0,10*ROW('Hygiene Data'!H172))),EF178="",ISNUMBER(OFFSET('Hygiene Data'!$H$10,0,10*ROW('Hygiene Data'!H172)))),OFFSET('Hygiene Data'!$H$10,0,10*ROW('Hygiene Data'!H172)),NA())))</f>
        <v>#N/A</v>
      </c>
      <c r="BS178" s="34" t="str">
        <f ca="1">+IF(OFFSET('Water Data'!$C$28,0,10*ROW('Water Data'!C172))="","",OFFSET('Water Data'!$C$28,0,10*ROW('Water Data'!C172)))</f>
        <v/>
      </c>
      <c r="BT178" s="34" t="str">
        <f ca="1">+IF(OFFSET('Water Data'!$C$29,0,10*ROW('Water Data'!C172))="","",OFFSET('Water Data'!$C$29,0,10*ROW('Water Data'!C172)))</f>
        <v/>
      </c>
      <c r="BU178" s="34" t="str">
        <f ca="1">+IF(OFFSET('Water Data'!$C$30,0,10*ROW('Water Data'!C172))="","",OFFSET('Water Data'!$C$30,0,10*ROW('Water Data'!C172)))</f>
        <v/>
      </c>
      <c r="BV178" s="34" t="str">
        <f ca="1">+IF(OFFSET('Water Data'!$D$28,0,10*ROW('Water Data'!D172))="","",OFFSET('Water Data'!$D$28,0,10*ROW('Water Data'!D172)))</f>
        <v/>
      </c>
      <c r="BW178" s="34" t="str">
        <f ca="1">+IF(OFFSET('Water Data'!$D$29,0,10*ROW('Water Data'!D172))="","",OFFSET('Water Data'!$D$29,0,10*ROW('Water Data'!D172)))</f>
        <v/>
      </c>
      <c r="BX178" s="34" t="str">
        <f ca="1">+IF(OFFSET('Water Data'!$D$30,0,10*ROW('Water Data'!D172))="","",OFFSET('Water Data'!$D$30,0,10*ROW('Water Data'!D172)))</f>
        <v/>
      </c>
      <c r="BY178" s="34" t="str">
        <f ca="1">+IF(OFFSET('Water Data'!$E$28,0,10*ROW('Water Data'!E172))="","",OFFSET('Water Data'!$E$28,0,10*ROW('Water Data'!E172)))</f>
        <v/>
      </c>
      <c r="BZ178" s="34" t="str">
        <f ca="1">+IF(OFFSET('Water Data'!$E$29,0,10*ROW('Water Data'!E172))="","",OFFSET('Water Data'!$E$29,0,10*ROW('Water Data'!E172)))</f>
        <v/>
      </c>
      <c r="CA178" s="34" t="str">
        <f ca="1">+IF(OFFSET('Water Data'!$E$30,0,10*ROW('Water Data'!E172))="","",OFFSET('Water Data'!$E$30,0,10*ROW('Water Data'!E172)))</f>
        <v/>
      </c>
      <c r="CB178" s="34" t="str">
        <f ca="1">+IF(OFFSET('Water Data'!$F$28,0,10*ROW('Water Data'!F172))="","",OFFSET('Water Data'!$F$28,0,10*ROW('Water Data'!F172)))</f>
        <v/>
      </c>
      <c r="CC178" s="34" t="str">
        <f ca="1">+IF(OFFSET('Water Data'!$F$29,0,10*ROW('Water Data'!F172))="","",OFFSET('Water Data'!$F$29,0,10*ROW('Water Data'!F172)))</f>
        <v/>
      </c>
      <c r="CD178" s="34" t="str">
        <f ca="1">+IF(OFFSET('Water Data'!$F$30,0,10*ROW('Water Data'!F172))="","",OFFSET('Water Data'!$F$30,0,10*ROW('Water Data'!F172)))</f>
        <v/>
      </c>
      <c r="CE178" s="34" t="str">
        <f ca="1">+IF(OFFSET('Water Data'!$G$28,0,10*ROW('Water Data'!G172))="","",OFFSET('Water Data'!$G$28,0,10*ROW('Water Data'!G172)))</f>
        <v/>
      </c>
      <c r="CF178" s="34" t="str">
        <f ca="1">+IF(OFFSET('Water Data'!$G$29,0,10*ROW('Water Data'!G172))="","",OFFSET('Water Data'!$G$29,0,10*ROW('Water Data'!G172)))</f>
        <v/>
      </c>
      <c r="CG178" s="34" t="str">
        <f ca="1">+IF(OFFSET('Water Data'!$G$30,0,10*ROW('Water Data'!G172))="","",OFFSET('Water Data'!$G$30,0,10*ROW('Water Data'!G172)))</f>
        <v/>
      </c>
      <c r="CH178" s="34" t="str">
        <f ca="1">+IF(OFFSET('Water Data'!$H$28,0,10*ROW('Water Data'!H172))="","",OFFSET('Water Data'!$H$28,0,10*ROW('Water Data'!H172)))</f>
        <v/>
      </c>
      <c r="CI178" s="34" t="str">
        <f ca="1">+IF(OFFSET('Water Data'!$H$29,0,10*ROW('Water Data'!H172))="","",OFFSET('Water Data'!$H$29,0,10*ROW('Water Data'!H172)))</f>
        <v/>
      </c>
      <c r="CJ178" s="34" t="str">
        <f ca="1">+IF(OFFSET('Water Data'!$H$30,0,10*ROW('Water Data'!H172))="","",OFFSET('Water Data'!$H$30,0,10*ROW('Water Data'!H172)))</f>
        <v/>
      </c>
      <c r="CK178" s="34" t="str">
        <f ca="1">+IF(OFFSET('Sanitation Data'!$C$29,0,10*ROW('Sanitation Data'!C172))="","",OFFSET('Sanitation Data'!$C$29,0,10*ROW('Sanitation Data'!C172)))</f>
        <v/>
      </c>
      <c r="CL178" s="34" t="str">
        <f ca="1">+IF(OFFSET('Sanitation Data'!$C$30,0,10*ROW('Sanitation Data'!C172))="","",OFFSET('Sanitation Data'!$C$30,0,10*ROW('Sanitation Data'!C172)))</f>
        <v/>
      </c>
      <c r="CM178" s="34" t="str">
        <f ca="1">+IF(OFFSET('Sanitation Data'!$C$31,0,10*ROW('Sanitation Data'!C172))="","",OFFSET('Sanitation Data'!$C$31,0,10*ROW('Sanitation Data'!C172)))</f>
        <v/>
      </c>
      <c r="CN178" s="34" t="str">
        <f ca="1">+IF(OFFSET('Sanitation Data'!$C$32,0,10*ROW('Sanitation Data'!C172))="","",OFFSET('Sanitation Data'!$C$32,0,10*ROW('Sanitation Data'!C172)))</f>
        <v/>
      </c>
      <c r="CO178" s="34" t="str">
        <f ca="1">+IF(OFFSET('Sanitation Data'!$C$33,0,10*ROW('Sanitation Data'!C172))="","",OFFSET('Sanitation Data'!$C$33,0,10*ROW('Sanitation Data'!C172)))</f>
        <v/>
      </c>
      <c r="CP178" s="34" t="str">
        <f ca="1">+IF(OFFSET('Sanitation Data'!$D$29,0,10*ROW('Sanitation Data'!D172))="","",OFFSET('Sanitation Data'!$D$29,0,10*ROW('Sanitation Data'!D172)))</f>
        <v/>
      </c>
      <c r="CQ178" s="34" t="str">
        <f ca="1">+IF(OFFSET('Sanitation Data'!$D$30,0,10*ROW('Sanitation Data'!D172))="","",OFFSET('Sanitation Data'!$D$30,0,10*ROW('Sanitation Data'!D172)))</f>
        <v/>
      </c>
      <c r="CR178" s="34" t="str">
        <f ca="1">+IF(OFFSET('Sanitation Data'!$D$31,0,10*ROW('Sanitation Data'!D172))="","",OFFSET('Sanitation Data'!$D$31,0,10*ROW('Sanitation Data'!D172)))</f>
        <v/>
      </c>
      <c r="CS178" s="34" t="str">
        <f ca="1">+IF(OFFSET('Sanitation Data'!$D$32,0,10*ROW('Sanitation Data'!D172))="","",OFFSET('Sanitation Data'!$D$32,0,10*ROW('Sanitation Data'!D172)))</f>
        <v/>
      </c>
      <c r="CT178" s="34" t="str">
        <f ca="1">+IF(OFFSET('Sanitation Data'!$D$33,0,10*ROW('Sanitation Data'!D172))="","",OFFSET('Sanitation Data'!$D$33,0,10*ROW('Sanitation Data'!D172)))</f>
        <v/>
      </c>
      <c r="CU178" s="34" t="str">
        <f ca="1">+IF(OFFSET('Sanitation Data'!$E$29,0,10*ROW('Sanitation Data'!E172))="","",OFFSET('Sanitation Data'!$E$29,0,10*ROW('Sanitation Data'!E172)))</f>
        <v/>
      </c>
      <c r="CV178" s="34" t="str">
        <f ca="1">+IF(OFFSET('Sanitation Data'!$E$30,0,10*ROW('Sanitation Data'!E172))="","",OFFSET('Sanitation Data'!$E$30,0,10*ROW('Sanitation Data'!E172)))</f>
        <v/>
      </c>
      <c r="CW178" s="34" t="str">
        <f ca="1">+IF(OFFSET('Sanitation Data'!$E$31,0,10*ROW('Sanitation Data'!E172))="","",OFFSET('Sanitation Data'!$E$31,0,10*ROW('Sanitation Data'!E172)))</f>
        <v/>
      </c>
      <c r="CX178" s="34" t="str">
        <f ca="1">+IF(OFFSET('Sanitation Data'!$E$32,0,10*ROW('Sanitation Data'!E172))="","",OFFSET('Sanitation Data'!$E$32,0,10*ROW('Sanitation Data'!E172)))</f>
        <v/>
      </c>
      <c r="CY178" s="34" t="str">
        <f ca="1">+IF(OFFSET('Sanitation Data'!$E$33,0,10*ROW('Sanitation Data'!E172))="","",OFFSET('Sanitation Data'!$E$33,0,10*ROW('Sanitation Data'!E172)))</f>
        <v/>
      </c>
      <c r="CZ178" s="34" t="str">
        <f ca="1">+IF(OFFSET('Sanitation Data'!$F$29,0,10*ROW('Sanitation Data'!F172))="","",OFFSET('Sanitation Data'!$F$29,0,10*ROW('Sanitation Data'!F172)))</f>
        <v/>
      </c>
      <c r="DA178" s="34" t="str">
        <f ca="1">+IF(OFFSET('Sanitation Data'!$F$30,0,10*ROW('Sanitation Data'!F172))="","",OFFSET('Sanitation Data'!$F$30,0,10*ROW('Sanitation Data'!F172)))</f>
        <v/>
      </c>
      <c r="DB178" s="34" t="str">
        <f ca="1">+IF(OFFSET('Sanitation Data'!$F$31,0,10*ROW('Sanitation Data'!F172))="","",OFFSET('Sanitation Data'!$F$31,0,10*ROW('Sanitation Data'!F172)))</f>
        <v/>
      </c>
      <c r="DC178" s="34" t="str">
        <f ca="1">+IF(OFFSET('Sanitation Data'!$F$32,0,10*ROW('Sanitation Data'!F172))="","",OFFSET('Sanitation Data'!$F$32,0,10*ROW('Sanitation Data'!F172)))</f>
        <v/>
      </c>
      <c r="DD178" s="34" t="str">
        <f ca="1">+IF(OFFSET('Sanitation Data'!$F$33,0,10*ROW('Sanitation Data'!F172))="","",OFFSET('Sanitation Data'!$F$33,0,10*ROW('Sanitation Data'!F172)))</f>
        <v/>
      </c>
      <c r="DE178" s="34" t="str">
        <f ca="1">+IF(OFFSET('Sanitation Data'!$G$29,0,10*ROW('Sanitation Data'!G172))="","",OFFSET('Sanitation Data'!$G$29,0,10*ROW('Sanitation Data'!G172)))</f>
        <v/>
      </c>
      <c r="DF178" s="34" t="str">
        <f ca="1">+IF(OFFSET('Sanitation Data'!$G$30,0,10*ROW('Sanitation Data'!G172))="","",OFFSET('Sanitation Data'!$G$30,0,10*ROW('Sanitation Data'!G172)))</f>
        <v/>
      </c>
      <c r="DG178" s="34" t="str">
        <f ca="1">+IF(OFFSET('Sanitation Data'!$G$31,0,10*ROW('Sanitation Data'!G172))="","",OFFSET('Sanitation Data'!$G$31,0,10*ROW('Sanitation Data'!G172)))</f>
        <v/>
      </c>
      <c r="DH178" s="34" t="str">
        <f ca="1">+IF(OFFSET('Sanitation Data'!$G$32,0,10*ROW('Sanitation Data'!G172))="","",OFFSET('Sanitation Data'!$G$32,0,10*ROW('Sanitation Data'!G172)))</f>
        <v/>
      </c>
      <c r="DI178" s="34" t="str">
        <f ca="1">+IF(OFFSET('Sanitation Data'!$G$33,0,10*ROW('Sanitation Data'!G172))="","",OFFSET('Sanitation Data'!$G$33,0,10*ROW('Sanitation Data'!G172)))</f>
        <v/>
      </c>
      <c r="DJ178" s="34" t="str">
        <f ca="1">+IF(OFFSET('Sanitation Data'!$H$29,0,10*ROW('Sanitation Data'!H172))="","",OFFSET('Sanitation Data'!$H$29,0,10*ROW('Sanitation Data'!H172)))</f>
        <v/>
      </c>
      <c r="DK178" s="34" t="str">
        <f ca="1">+IF(OFFSET('Sanitation Data'!$H$30,0,10*ROW('Sanitation Data'!H172))="","",OFFSET('Sanitation Data'!$H$30,0,10*ROW('Sanitation Data'!H172)))</f>
        <v/>
      </c>
      <c r="DL178" s="34" t="str">
        <f ca="1">+IF(OFFSET('Sanitation Data'!$H$31,0,10*ROW('Sanitation Data'!H172))="","",OFFSET('Sanitation Data'!$H$31,0,10*ROW('Sanitation Data'!H172)))</f>
        <v/>
      </c>
      <c r="DM178" s="34" t="str">
        <f ca="1">+IF(OFFSET('Sanitation Data'!$H$32,0,10*ROW('Sanitation Data'!H172))="","",OFFSET('Sanitation Data'!$H$32,0,10*ROW('Sanitation Data'!H172)))</f>
        <v/>
      </c>
      <c r="DN178" s="34" t="str">
        <f ca="1">+IF(OFFSET('Sanitation Data'!$H$33,0,10*ROW('Sanitation Data'!H172))="","",OFFSET('Sanitation Data'!$H$33,0,10*ROW('Sanitation Data'!H172)))</f>
        <v/>
      </c>
      <c r="DO178" s="34" t="str">
        <f ca="1">+IF(OFFSET('Hygiene Data'!$C$12,0,10*ROW('Hygiene Data'!C172))="","",OFFSET('Hygiene Data'!$C$12,0,10*ROW('Hygiene Data'!C172)))</f>
        <v/>
      </c>
      <c r="DP178" s="34" t="str">
        <f ca="1">+IF(OFFSET('Hygiene Data'!$C$13,0,10*ROW('Hygiene Data'!C172))="","",OFFSET('Hygiene Data'!$C$13,0,10*ROW('Hygiene Data'!C172)))</f>
        <v/>
      </c>
      <c r="DQ178" s="34" t="str">
        <f ca="1">+IF(OFFSET('Hygiene Data'!$C$14,0,10*ROW('Hygiene Data'!C172))="","",OFFSET('Hygiene Data'!$C$14,0,10*ROW('Hygiene Data'!C172)))</f>
        <v/>
      </c>
      <c r="DR178" s="34" t="str">
        <f ca="1">+IF(OFFSET('Hygiene Data'!$D$12,0,10*ROW('Hygiene Data'!D172))="","",OFFSET('Hygiene Data'!$D$12,0,10*ROW('Hygiene Data'!D172)))</f>
        <v/>
      </c>
      <c r="DS178" s="34" t="str">
        <f ca="1">+IF(OFFSET('Hygiene Data'!$D$13,0,10*ROW('Hygiene Data'!D172))="","",OFFSET('Hygiene Data'!$D$13,0,10*ROW('Hygiene Data'!D172)))</f>
        <v/>
      </c>
      <c r="DT178" s="34" t="str">
        <f ca="1">+IF(OFFSET('Hygiene Data'!$D$14,0,10*ROW('Hygiene Data'!D172))="","",OFFSET('Hygiene Data'!$D$14,0,10*ROW('Hygiene Data'!D172)))</f>
        <v/>
      </c>
      <c r="DU178" s="34" t="str">
        <f ca="1">+IF(OFFSET('Hygiene Data'!$E$12,0,10*ROW('Hygiene Data'!E172))="","",OFFSET('Hygiene Data'!$E$12,0,10*ROW('Hygiene Data'!E172)))</f>
        <v/>
      </c>
      <c r="DV178" s="34" t="str">
        <f ca="1">+IF(OFFSET('Hygiene Data'!$E$13,0,10*ROW('Hygiene Data'!E172))="","",OFFSET('Hygiene Data'!$E$13,0,10*ROW('Hygiene Data'!E172)))</f>
        <v/>
      </c>
      <c r="DW178" s="34" t="str">
        <f ca="1">+IF(OFFSET('Hygiene Data'!$E$14,0,10*ROW('Hygiene Data'!E172))="","",OFFSET('Hygiene Data'!$E$14,0,10*ROW('Hygiene Data'!E172)))</f>
        <v/>
      </c>
      <c r="DX178" s="34" t="str">
        <f ca="1">+IF(OFFSET('Hygiene Data'!$F$12,0,10*ROW('Hygiene Data'!F172))="","",OFFSET('Hygiene Data'!$F$12,0,10*ROW('Hygiene Data'!F172)))</f>
        <v/>
      </c>
      <c r="DY178" s="34" t="str">
        <f ca="1">+IF(OFFSET('Hygiene Data'!$F$13,0,10*ROW('Hygiene Data'!F172))="","",OFFSET('Hygiene Data'!$F$13,0,10*ROW('Hygiene Data'!F172)))</f>
        <v/>
      </c>
      <c r="DZ178" s="34" t="str">
        <f ca="1">+IF(OFFSET('Hygiene Data'!$F$14,0,10*ROW('Hygiene Data'!F172))="","",OFFSET('Hygiene Data'!$F$14,0,10*ROW('Hygiene Data'!F172)))</f>
        <v/>
      </c>
      <c r="EA178" s="34" t="str">
        <f ca="1">+IF(OFFSET('Hygiene Data'!$G$12,0,10*ROW('Hygiene Data'!G172))="","",OFFSET('Hygiene Data'!$G$12,0,10*ROW('Hygiene Data'!G172)))</f>
        <v/>
      </c>
      <c r="EB178" s="34" t="str">
        <f ca="1">+IF(OFFSET('Hygiene Data'!$G$13,0,10*ROW('Hygiene Data'!G172))="","",OFFSET('Hygiene Data'!$G$13,0,10*ROW('Hygiene Data'!G172)))</f>
        <v/>
      </c>
      <c r="EC178" s="34" t="str">
        <f ca="1">+IF(OFFSET('Hygiene Data'!$G$14,0,10*ROW('Hygiene Data'!G172))="","",OFFSET('Hygiene Data'!$G$14,0,10*ROW('Hygiene Data'!G172)))</f>
        <v/>
      </c>
      <c r="ED178" s="34" t="str">
        <f ca="1">+IF(OFFSET('Hygiene Data'!$H$12,0,10*ROW('Hygiene Data'!H172))="","",OFFSET('Hygiene Data'!$H$12,0,10*ROW('Hygiene Data'!H172)))</f>
        <v/>
      </c>
      <c r="EE178" s="34" t="str">
        <f ca="1">+IF(OFFSET('Hygiene Data'!$H$13,0,10*ROW('Hygiene Data'!H172))="","",OFFSET('Hygiene Data'!$H$13,0,10*ROW('Hygiene Data'!H172)))</f>
        <v/>
      </c>
      <c r="EF178" s="34" t="str">
        <f ca="1">+IF(OFFSET('Hygiene Data'!$H$14,0,10*ROW('Hygiene Data'!H172))="","",OFFSET('Hygiene Data'!$H$14,0,10*ROW('Hygiene Data'!H172)))</f>
        <v/>
      </c>
    </row>
    <row r="179" spans="1:136" x14ac:dyDescent="0.2">
      <c r="A179" s="50" t="str">
        <f ca="1">+IF(OFFSET('Water Data'!$B$1,0,10*ROW('Water Data'!B176))="","",OFFSET('Water Data'!$B$1,0,10*ROW('Water Data'!B176)))</f>
        <v/>
      </c>
      <c r="B179" s="50" t="str">
        <f ca="1">+IF(OFFSET('Water Data'!$A$3,0,10*ROW('Water Data'!A176))="","",OFFSET('Water Data'!$A$3,0,10*ROW('Water Data'!A176)))</f>
        <v/>
      </c>
      <c r="C179" s="50" t="str">
        <f ca="1">+IF(OFFSET('Water Data'!$C$3,0,10*ROW('Water Data'!C176))="","",OFFSET('Water Data'!$C$3,0,10*ROW('Water Data'!C176)))</f>
        <v/>
      </c>
      <c r="D179" s="133" t="e">
        <f ca="1">+IF(AND(ISNUMBER(OFFSET('Water Data'!$C$5,0,10*ROW('Water Data'!C173))),BS179="Yes"),100-OFFSET('Water Data'!$C$5,0,10*ROW('Water Data'!C173)),IF(AND(ISNUMBER(OFFSET('Water Data'!$C$5,0,10*ROW('Water Data'!C173))),BS179="No",ISNUMBER(OFFSET('Water Data'!$C$5,0,10*ROW('Water Data'!C173)))),CONCATENATE("[",ROUND(100-OFFSET('Water Data'!$C$5,0,10*ROW('Water Data'!C173)),0),"]"),IF(AND(ISNUMBER(OFFSET('Water Data'!$C$5,0,10*ROW('Water Data'!C173))),BS179="",ISNUMBER(OFFSET('Water Data'!$C$5,0,10*ROW('Water Data'!C173)))),100-OFFSET('Water Data'!$C$5,0,10*ROW('Water Data'!C173)),NA())))</f>
        <v>#N/A</v>
      </c>
      <c r="E179" s="133" t="e">
        <f ca="1">+IF(AND(ISNUMBER(OFFSET('Water Data'!$C$7,0,10*ROW('Water Data'!D173))),BT179="Yes"),OFFSET('Water Data'!$C$7,0,10*ROW('Water Data'!C173)),IF(AND(ISNUMBER(OFFSET('Water Data'!$C$7,0,10*ROW('Water Data'!C173))),BT179="No",ISNUMBER(OFFSET('Water Data'!$C$7,0,10*ROW('Water Data'!C173)))),CONCATENATE("[",ROUND(OFFSET('Water Data'!$C$7,0,10*ROW('Water Data'!C173)),0),"]"),IF(AND(ISNUMBER(OFFSET('Water Data'!$C$7,0,10*ROW('Water Data'!C173))),BT179="",ISNUMBER(OFFSET('Water Data'!$C$7,0,10*ROW('Water Data'!C173)))),OFFSET('Water Data'!$C$7,0,10*ROW('Water Data'!C173)),NA())))</f>
        <v>#N/A</v>
      </c>
      <c r="F179" s="133" t="e">
        <f ca="1">+IF(AND(ISNUMBER(OFFSET('Water Data'!$C$10,0,10*ROW('Water Data'!C173))),BU179="Yes"),OFFSET('Water Data'!$C$10,0,10*ROW('Water Data'!C173)),IF(AND(ISNUMBER(OFFSET('Water Data'!$C$10,0,10*ROW('Water Data'!C173))),BU179="No",ISNUMBER(OFFSET('Water Data'!$C$10,0,10*ROW('Water Data'!C173)))),CONCATENATE("[",ROUND(OFFSET('Water Data'!$C$10,0,10*ROW('Water Data'!C173)),0),"]"),IF(AND(ISNUMBER(OFFSET('Water Data'!$C$10,0,10*ROW('Water Data'!C173))),BU179="",ISNUMBER(OFFSET('Water Data'!$C$10,0,10*ROW('Water Data'!C173)))),OFFSET('Water Data'!$C$10,0,10*ROW('Water Data'!C173)),NA())))</f>
        <v>#N/A</v>
      </c>
      <c r="G179" s="133" t="e">
        <f ca="1">+IF(AND(ISNUMBER(OFFSET('Water Data'!$D$5,0,10*ROW('Water Data'!D173))),BV179="Yes"),100-OFFSET('Water Data'!$D$5,0,10*ROW('Water Data'!D173)),IF(AND(ISNUMBER(OFFSET('Water Data'!$D$5,0,10*ROW('Water Data'!D173))),BV179="No",ISNUMBER(OFFSET('Water Data'!$D$5,0,10*ROW('Water Data'!D173)))),CONCATENATE("[",ROUND(100-OFFSET('Water Data'!$D$5,0,10*ROW('Water Data'!D173)),0),"]"),IF(AND(ISNUMBER(OFFSET('Water Data'!$D$5,0,10*ROW('Water Data'!D173))),BV179="",ISNUMBER(OFFSET('Water Data'!$D$5,0,10*ROW('Water Data'!D173)))),100-OFFSET('Water Data'!$D$5,0,10*ROW('Water Data'!D173)),NA())))</f>
        <v>#N/A</v>
      </c>
      <c r="H179" s="133" t="e">
        <f ca="1">+IF(AND(ISNUMBER(OFFSET('Water Data'!$D$7,0,10*ROW('Water Data'!D173))),BW179="Yes"),OFFSET('Water Data'!$D$7,0,10*ROW('Water Data'!D173)),IF(AND(ISNUMBER(OFFSET('Water Data'!$D$7,0,10*ROW('Water Data'!D173))),BW179="No",ISNUMBER(OFFSET('Water Data'!$D$7,0,10*ROW('Water Data'!D173)))),CONCATENATE("[",ROUND(OFFSET('Water Data'!$C$7,0,10*ROW('Water Data'!D173)),0),"]"),IF(AND(ISNUMBER(OFFSET('Water Data'!$D$7,0,10*ROW('Water Data'!D173))),BW179="",ISNUMBER(OFFSET('Water Data'!$D$7,0,10*ROW('Water Data'!D173)))),OFFSET('Water Data'!$D$7,0,10*ROW('Water Data'!D173)),NA())))</f>
        <v>#N/A</v>
      </c>
      <c r="I179" s="133" t="e">
        <f ca="1">+IF(AND(ISNUMBER(OFFSET('Water Data'!$D$10,0,10*ROW('Water Data'!D173))),BX179="Yes"),OFFSET('Water Data'!$D$10,0,10*ROW('Water Data'!D173)),IF(AND(ISNUMBER(OFFSET('Water Data'!$D$10,0,10*ROW('Water Data'!D173))),BX179="No",ISNUMBER(OFFSET('Water Data'!$D$10,0,10*ROW('Water Data'!D173)))),CONCATENATE("[",ROUND(OFFSET('Water Data'!$D$10,0,10*ROW('Water Data'!D173)),0),"]"),IF(AND(ISNUMBER(OFFSET('Water Data'!$D$10,0,10*ROW('Water Data'!D173))),BX179="",ISNUMBER(OFFSET('Water Data'!$D$10,0,10*ROW('Water Data'!D173)))),OFFSET('Water Data'!$D$10,0,10*ROW('Water Data'!D173)),NA())))</f>
        <v>#N/A</v>
      </c>
      <c r="J179" s="133" t="e">
        <f ca="1">+IF(AND(ISNUMBER(OFFSET('Water Data'!$E$5,0,10*ROW('Water Data'!E173))),BY179="Yes"),100-OFFSET('Water Data'!$E$5,0,10*ROW('Water Data'!E173)),IF(AND(ISNUMBER(OFFSET('Water Data'!$E$5,0,10*ROW('Water Data'!E173))),BY179="No",ISNUMBER(OFFSET('Water Data'!$E$5,0,10*ROW('Water Data'!E173)))),CONCATENATE("[",ROUND(100-OFFSET('Water Data'!$E$5,0,10*ROW('Water Data'!E173)),0),"]"),IF(AND(ISNUMBER(OFFSET('Water Data'!$E$5,0,10*ROW('Water Data'!E173))),BY179="",ISNUMBER(OFFSET('Water Data'!$E$5,0,10*ROW('Water Data'!E173)))),100-OFFSET('Water Data'!$E$5,0,10*ROW('Water Data'!E173)),NA())))</f>
        <v>#N/A</v>
      </c>
      <c r="K179" s="133" t="e">
        <f ca="1">+IF(AND(ISNUMBER(OFFSET('Water Data'!$E$7,0,10*ROW('Water Data'!E173))),BZ179="Yes"),OFFSET('Water Data'!$E$7,0,10*ROW('Water Data'!E173)),IF(AND(ISNUMBER(OFFSET('Water Data'!$E$7,0,10*ROW('Water Data'!E173))),BZ179="No",ISNUMBER(OFFSET('Water Data'!$E$7,0,10*ROW('Water Data'!E173)))),CONCATENATE("[",ROUND(OFFSET('Water Data'!$E$7,0,10*ROW('Water Data'!E173)),0),"]"),IF(AND(ISNUMBER(OFFSET('Water Data'!$E$7,0,10*ROW('Water Data'!E173))),BZ179="",ISNUMBER(OFFSET('Water Data'!$E$7,0,10*ROW('Water Data'!E173)))),OFFSET('Water Data'!$E$7,0,10*ROW('Water Data'!E173)),NA())))</f>
        <v>#N/A</v>
      </c>
      <c r="L179" s="133" t="e">
        <f ca="1">+IF(AND(ISNUMBER(OFFSET('Water Data'!$E$10,0,10*ROW('Water Data'!E173))),CA179="Yes"),OFFSET('Water Data'!$E$10,0,10*ROW('Water Data'!E173)),IF(AND(ISNUMBER(OFFSET('Water Data'!$E$10,0,10*ROW('Water Data'!E173))),CA179="No",ISNUMBER(OFFSET('Water Data'!$E$10,0,10*ROW('Water Data'!E173)))),CONCATENATE("[",ROUND(OFFSET('Water Data'!$E$10,0,10*ROW('Water Data'!E173)),0),"]"),IF(AND(ISNUMBER(OFFSET('Water Data'!$E$10,0,10*ROW('Water Data'!E173))),CA179="",ISNUMBER(OFFSET('Water Data'!$E$10,0,10*ROW('Water Data'!E173)))),OFFSET('Water Data'!$E$10,0,10*ROW('Water Data'!E173)),NA())))</f>
        <v>#N/A</v>
      </c>
      <c r="M179" s="133" t="e">
        <f ca="1">+IF(AND(ISNUMBER(OFFSET('Water Data'!$F$5,0,10*ROW('Water Data'!F173))),CB179="Yes"),100-OFFSET('Water Data'!$F$5,0,10*ROW('Water Data'!F173)),IF(AND(ISNUMBER(OFFSET('Water Data'!$F$5,0,10*ROW('Water Data'!F173))),CB179="No",ISNUMBER(OFFSET('Water Data'!$F$5,0,10*ROW('Water Data'!F173)))),CONCATENATE("[",ROUND(100-OFFSET('Water Data'!$F$5,0,10*ROW('Water Data'!F173)),0),"]"),IF(AND(ISNUMBER(OFFSET('Water Data'!$F$5,0,10*ROW('Water Data'!F173))),CB179="",ISNUMBER(OFFSET('Water Data'!$F$5,0,10*ROW('Water Data'!F173)))),100-OFFSET('Water Data'!$F$5,0,10*ROW('Water Data'!F173)),NA())))</f>
        <v>#N/A</v>
      </c>
      <c r="N179" s="133" t="e">
        <f ca="1">+IF(AND(ISNUMBER(OFFSET('Water Data'!$F$7,0,10*ROW('Water Data'!F173))),CC179="Yes"),OFFSET('Water Data'!$F$7,0,10*ROW('Water Data'!F173)),IF(AND(ISNUMBER(OFFSET('Water Data'!$F$7,0,10*ROW('Water Data'!F173))),CC179="No",ISNUMBER(OFFSET('Water Data'!$F$7,0,10*ROW('Water Data'!F173)))),CONCATENATE("[",ROUND(OFFSET('Water Data'!$F$7,0,10*ROW('Water Data'!F173)),0),"]"),IF(AND(ISNUMBER(OFFSET('Water Data'!$F$7,0,10*ROW('Water Data'!F173))),CC179="",ISNUMBER(OFFSET('Water Data'!$F$7,0,10*ROW('Water Data'!F173)))),OFFSET('Water Data'!$F$7,0,10*ROW('Water Data'!F173)),NA())))</f>
        <v>#N/A</v>
      </c>
      <c r="O179" s="133" t="e">
        <f ca="1">+IF(AND(ISNUMBER(OFFSET('Water Data'!$F$10,0,10*ROW('Water Data'!F173))),CD179="Yes"),OFFSET('Water Data'!$F$10,0,10*ROW('Water Data'!F173)),IF(AND(ISNUMBER(OFFSET('Water Data'!$F$10,0,10*ROW('Water Data'!F173))),CD179="No",ISNUMBER(OFFSET('Water Data'!$F$10,0,10*ROW('Water Data'!F173)))),CONCATENATE("[",ROUND(OFFSET('Water Data'!$F$10,0,10*ROW('Water Data'!F173)),0),"]"),IF(AND(ISNUMBER(OFFSET('Water Data'!$F$10,0,10*ROW('Water Data'!F173))),CD179="",ISNUMBER(OFFSET('Water Data'!$F$10,0,10*ROW('Water Data'!F173)))),OFFSET('Water Data'!$F$10,0,10*ROW('Water Data'!F173)),NA())))</f>
        <v>#N/A</v>
      </c>
      <c r="P179" s="133" t="e">
        <f ca="1">+IF(AND(ISNUMBER(OFFSET('Water Data'!$G$5,0,10*ROW('Water Data'!G173))),CE179="Yes"),100-OFFSET('Water Data'!$G$5,0,10*ROW('Water Data'!G173)),IF(AND(ISNUMBER(OFFSET('Water Data'!$G$5,0,10*ROW('Water Data'!G173))),CE179="No",ISNUMBER(OFFSET('Water Data'!$G$5,0,10*ROW('Water Data'!G173)))),CONCATENATE("[",ROUND(100-OFFSET('Water Data'!$G$5,0,10*ROW('Water Data'!G173)),0),"]"),IF(AND(ISNUMBER(OFFSET('Water Data'!$G$5,0,10*ROW('Water Data'!G173))),CE179="",ISNUMBER(OFFSET('Water Data'!$G$5,0,10*ROW('Water Data'!G173)))),100-OFFSET('Water Data'!$G$5,0,10*ROW('Water Data'!G173)),NA())))</f>
        <v>#N/A</v>
      </c>
      <c r="Q179" s="133" t="e">
        <f ca="1">+IF(AND(ISNUMBER(OFFSET('Water Data'!$G$7,0,10*ROW('Water Data'!G173))),CF179="Yes"),OFFSET('Water Data'!$G$7,0,10*ROW('Water Data'!G173)),IF(AND(ISNUMBER(OFFSET('Water Data'!$G$7,0,10*ROW('Water Data'!G173))),CF179="No",ISNUMBER(OFFSET('Water Data'!$G$7,0,10*ROW('Water Data'!G173)))),CONCATENATE("[",ROUND(OFFSET('Water Data'!$G$7,0,10*ROW('Water Data'!G173)),0),"]"),IF(AND(ISNUMBER(OFFSET('Water Data'!$G$7,0,10*ROW('Water Data'!G173))),CF179="",ISNUMBER(OFFSET('Water Data'!$G$7,0,10*ROW('Water Data'!G173)))),OFFSET('Water Data'!$G$7,0,10*ROW('Water Data'!G173)),NA())))</f>
        <v>#N/A</v>
      </c>
      <c r="R179" s="133" t="e">
        <f ca="1">+IF(AND(ISNUMBER(OFFSET('Water Data'!$G$10,0,10*ROW('Water Data'!G173))),CG179="Yes"),OFFSET('Water Data'!$G$10,0,10*ROW('Water Data'!G173)),IF(AND(ISNUMBER(OFFSET('Water Data'!$G$10,0,10*ROW('Water Data'!G173))),CG179="No",ISNUMBER(OFFSET('Water Data'!$G$10,0,10*ROW('Water Data'!G173)))),CONCATENATE("[",ROUND(OFFSET('Water Data'!$G$10,0,10*ROW('Water Data'!G173)),0),"]"),IF(AND(ISNUMBER(OFFSET('Water Data'!$G$10,0,10*ROW('Water Data'!G173))),CG179="",ISNUMBER(OFFSET('Water Data'!$G$10,0,10*ROW('Water Data'!G173)))),OFFSET('Water Data'!$G$10,0,10*ROW('Water Data'!G173)),NA())))</f>
        <v>#N/A</v>
      </c>
      <c r="S179" s="133" t="e">
        <f ca="1">+IF(AND(ISNUMBER(OFFSET('Water Data'!$H$5,0,10*ROW('Water Data'!H173))),CH179="Yes"),100-OFFSET('Water Data'!$H$5,0,10*ROW('Water Data'!H173)),IF(AND(ISNUMBER(OFFSET('Water Data'!$H$5,0,10*ROW('Water Data'!H173))),CH179="No",ISNUMBER(OFFSET('Water Data'!$H$5,0,10*ROW('Water Data'!H173)))),CONCATENATE("[",ROUND(100-OFFSET('Water Data'!$H$5,0,10*ROW('Water Data'!H173)),0),"]"),IF(AND(ISNUMBER(OFFSET('Water Data'!$H$5,0,10*ROW('Water Data'!H173))),CH179="",ISNUMBER(OFFSET('Water Data'!$H$5,0,10*ROW('Water Data'!H173)))),100-OFFSET('Water Data'!$H$5,0,10*ROW('Water Data'!H173)),NA())))</f>
        <v>#N/A</v>
      </c>
      <c r="T179" s="133" t="e">
        <f ca="1">+IF(AND(ISNUMBER(OFFSET('Water Data'!$H$7,0,10*ROW('Water Data'!H173))),CI179="Yes"),OFFSET('Water Data'!$H$7,0,10*ROW('Water Data'!H173)),IF(AND(ISNUMBER(OFFSET('Water Data'!$H$7,0,10*ROW('Water Data'!H173))),CI179="No",ISNUMBER(OFFSET('Water Data'!$H$7,0,10*ROW('Water Data'!H173)))),CONCATENATE("[",ROUND(OFFSET('Water Data'!$H$7,0,10*ROW('Water Data'!H173)),0),"]"),IF(AND(ISNUMBER(OFFSET('Water Data'!$H$7,0,10*ROW('Water Data'!H173))),CI179="",ISNUMBER(OFFSET('Water Data'!$H$7,0,10*ROW('Water Data'!H173)))),OFFSET('Water Data'!$H$7,0,10*ROW('Water Data'!H173)),NA())))</f>
        <v>#N/A</v>
      </c>
      <c r="U179" s="133" t="e">
        <f ca="1">+IF(AND(ISNUMBER(OFFSET('Water Data'!$H$10,0,10*ROW('Water Data'!H173))),CJ179="Yes"),OFFSET('Water Data'!$H$10,0,10*ROW('Water Data'!H173)),IF(AND(ISNUMBER(OFFSET('Water Data'!$H$10,0,10*ROW('Water Data'!H173))),CJ179="No",ISNUMBER(OFFSET('Water Data'!$H$10,0,10*ROW('Water Data'!H173)))),CONCATENATE("[",ROUND(OFFSET('Water Data'!$H$10,0,10*ROW('Water Data'!H173)),0),"]"),IF(AND(ISNUMBER(OFFSET('Water Data'!$H$10,0,10*ROW('Water Data'!H173))),CJ179="",ISNUMBER(OFFSET('Water Data'!$H$10,0,10*ROW('Water Data'!H173)))),OFFSET('Water Data'!$H$10,0,10*ROW('Water Data'!H173)),NA())))</f>
        <v>#N/A</v>
      </c>
      <c r="V179" s="134" t="e">
        <f ca="1">+IF(AND(ISNUMBER(OFFSET('Sanitation Data'!$C$5,0,10*ROW('Sanitation Data'!C173))),CK179="Yes"),100-OFFSET('Sanitation Data'!$C$5,0,10*ROW('Sanitation Data'!C173)),IF(AND(ISNUMBER(OFFSET('Sanitation Data'!$C$5,0,10*ROW('Sanitation Data'!C173))),CK179="No",ISNUMBER(OFFSET('Sanitation Data'!$C$5,0,10*ROW('Sanitation Data'!C173)))),CONCATENATE("[",ROUND(100-OFFSET('Sanitation Data'!$C$5,0,10*ROW('Sanitation Data'!C173)),0),"]"),IF(AND(ISNUMBER(OFFSET('Sanitation Data'!$C$5,0,10*ROW('Sanitation Data'!C173))),CK179="",ISNUMBER(OFFSET('Sanitation Data'!$C$5,0,10*ROW('Sanitation Data'!C173)))),100-OFFSET('Sanitation Data'!$C$5,0,10*ROW('Sanitation Data'!C173)),NA())))</f>
        <v>#N/A</v>
      </c>
      <c r="W179" s="134" t="e">
        <f ca="1">+IF(AND(ISNUMBER(OFFSET('Sanitation Data'!$C$7,0,10*ROW('Sanitation Data'!C173))),CL179="Yes"),OFFSET('Sanitation Data'!$C$7,0,10*ROW('Sanitation Data'!C173)),IF(AND(ISNUMBER(OFFSET('Sanitation Data'!$C$7,0,10*ROW('Sanitation Data'!C173))),CL179="No",ISNUMBER(OFFSET('Sanitation Data'!$C$7,0,10*ROW('Sanitation Data'!C173)))),CONCATENATE("[",ROUND(OFFSET('Sanitation Data'!$C$7,0,10*ROW('Sanitation Data'!C173)),0),"]"),IF(AND(ISNUMBER(OFFSET('Sanitation Data'!$C$7,0,10*ROW('Sanitation Data'!C173))),CL179="",ISNUMBER(OFFSET('Sanitation Data'!$C$7,0,10*ROW('Sanitation Data'!C173)))),OFFSET('Sanitation Data'!$C$7,0,10*ROW('Sanitation Data'!C173)),NA())))</f>
        <v>#N/A</v>
      </c>
      <c r="X179" s="134" t="e">
        <f ca="1">+IF(AND(ISNUMBER(OFFSET('Sanitation Data'!$C$11,0,10*ROW('Sanitation Data'!C173))),CM179="Yes"),OFFSET('Sanitation Data'!$C$11,0,10*ROW('Sanitation Data'!C173)),IF(AND(ISNUMBER(OFFSET('Sanitation Data'!$C$11,0,10*ROW('Sanitation Data'!C173))),CM179="No",ISNUMBER(OFFSET('Sanitation Data'!$C$11,0,10*ROW('Sanitation Data'!C173)))),CONCATENATE("[",ROUND(OFFSET('Sanitation Data'!$C$11,0,10*ROW('Sanitation Data'!C173)),0),"]"),IF(AND(ISNUMBER(OFFSET('Sanitation Data'!$C$11,0,10*ROW('Sanitation Data'!C173))),CM179="",ISNUMBER(OFFSET('Sanitation Data'!$C$11,0,10*ROW('Sanitation Data'!C173)))),OFFSET('Sanitation Data'!$C$11,0,10*ROW('Sanitation Data'!C173)),NA())))</f>
        <v>#N/A</v>
      </c>
      <c r="Y179" s="134" t="e">
        <f ca="1">+IF(AND(ISNUMBER(OFFSET('Sanitation Data'!$C$12,0,10*ROW('Sanitation Data'!C173))),CN179="Yes"),OFFSET('Sanitation Data'!$C$12,0,10*ROW('Sanitation Data'!C173)),IF(AND(ISNUMBER(OFFSET('Sanitation Data'!$C$12,0,10*ROW('Sanitation Data'!C173))),CN179="No",ISNUMBER(OFFSET('Sanitation Data'!$C$12,0,10*ROW('Sanitation Data'!C173)))),CONCATENATE("[",ROUND(OFFSET('Sanitation Data'!$C$12,0,10*ROW('Sanitation Data'!C173)),0),"]"),IF(AND(ISNUMBER(OFFSET('Sanitation Data'!$C$12,0,10*ROW('Sanitation Data'!C173))),CN179="",ISNUMBER(OFFSET('Sanitation Data'!$C$12,0,10*ROW('Sanitation Data'!C173)))),OFFSET('Sanitation Data'!$C$12,0,10*ROW('Sanitation Data'!C173)),NA())))</f>
        <v>#N/A</v>
      </c>
      <c r="Z179" s="134" t="e">
        <f ca="1">+IF(AND(ISNUMBER(OFFSET('Sanitation Data'!$C$13,0,10*ROW('Sanitation Data'!C173))),CO179="Yes"),OFFSET('Sanitation Data'!$C$13,0,10*ROW('Sanitation Data'!C173)),IF(AND(ISNUMBER(OFFSET('Sanitation Data'!$C$13,0,10*ROW('Sanitation Data'!C173))),CO179="No",ISNUMBER(OFFSET('Sanitation Data'!$C$13,0,10*ROW('Sanitation Data'!C173)))),CONCATENATE("[",ROUND(OFFSET('Sanitation Data'!$C$13,0,10*ROW('Sanitation Data'!C173)),0),"]"),IF(AND(ISNUMBER(OFFSET('Sanitation Data'!$C$13,0,10*ROW('Sanitation Data'!C173))),CO179="",ISNUMBER(OFFSET('Sanitation Data'!$C$13,0,10*ROW('Sanitation Data'!C173)))),OFFSET('Sanitation Data'!$C$13,0,10*ROW('Sanitation Data'!C173)),NA())))</f>
        <v>#N/A</v>
      </c>
      <c r="AA179" s="134" t="e">
        <f ca="1">+IF(AND(ISNUMBER(OFFSET('Sanitation Data'!$D$5,0,10*ROW('Sanitation Data'!D173))),CP179="Yes"),100-OFFSET('Sanitation Data'!$D$5,0,10*ROW('Sanitation Data'!D173)),IF(AND(ISNUMBER(OFFSET('Sanitation Data'!$D$5,0,10*ROW('Sanitation Data'!D173))),CP179="No",ISNUMBER(OFFSET('Sanitation Data'!$D$5,0,10*ROW('Sanitation Data'!D173)))),CONCATENATE("[",ROUND(100-OFFSET('Sanitation Data'!$D$5,0,10*ROW('Sanitation Data'!D173)),0),"]"),IF(AND(ISNUMBER(OFFSET('Sanitation Data'!$D$5,0,10*ROW('Sanitation Data'!D173))),CP179="",ISNUMBER(OFFSET('Sanitation Data'!$D$5,0,10*ROW('Sanitation Data'!D173)))),100-OFFSET('Sanitation Data'!$D$5,0,10*ROW('Sanitation Data'!D173)),NA())))</f>
        <v>#N/A</v>
      </c>
      <c r="AB179" s="134" t="e">
        <f ca="1">+IF(AND(ISNUMBER(OFFSET('Sanitation Data'!$D$7,0,10*ROW('Sanitation Data'!D173))),CQ179="Yes"),OFFSET('Sanitation Data'!$D$7,0,10*ROW('Sanitation Data'!G173)),IF(AND(ISNUMBER(OFFSET('Sanitation Data'!$D$7,0,10*ROW('Sanitation Data'!D173))),CQ179="No",ISNUMBER(OFFSET('Sanitation Data'!$D$7,0,10*ROW('Sanitation Data'!D173)))),CONCATENATE("[",ROUND(OFFSET('Sanitation Data'!$D$7,0,10*ROW('Sanitation Data'!D173)),0),"]"),IF(AND(ISNUMBER(OFFSET('Sanitation Data'!$D$7,0,10*ROW('Sanitation Data'!D173))),CQ179="",ISNUMBER(OFFSET('Sanitation Data'!$D$7,0,10*ROW('Sanitation Data'!D173)))),OFFSET('Sanitation Data'!$D$7,0,10*ROW('Sanitation Data'!D173)),NA())))</f>
        <v>#N/A</v>
      </c>
      <c r="AC179" s="134" t="e">
        <f ca="1">+IF(AND(ISNUMBER(OFFSET('Sanitation Data'!$D$11,0,10*ROW('Sanitation Data'!D173))),CR179="Yes"),OFFSET('Sanitation Data'!$D$11,0,10*ROW('Sanitation Data'!D173)),IF(AND(ISNUMBER(OFFSET('Sanitation Data'!$D$11,0,10*ROW('Sanitation Data'!D173))),CR179="No",ISNUMBER(OFFSET('Sanitation Data'!$D$11,0,10*ROW('Sanitation Data'!D173)))),CONCATENATE("[",ROUND(OFFSET('Sanitation Data'!$D$11,0,10*ROW('Sanitation Data'!D173)),0),"]"),IF(AND(ISNUMBER(OFFSET('Sanitation Data'!$D$11,0,10*ROW('Sanitation Data'!D173))),CR179="",ISNUMBER(OFFSET('Sanitation Data'!$D$11,0,10*ROW('Sanitation Data'!D173)))),OFFSET('Sanitation Data'!$D$11,0,10*ROW('Sanitation Data'!D173)),NA())))</f>
        <v>#N/A</v>
      </c>
      <c r="AD179" s="134" t="e">
        <f ca="1">+IF(AND(ISNUMBER(OFFSET('Sanitation Data'!$D$12,0,10*ROW('Sanitation Data'!D173))),CS179="Yes"),OFFSET('Sanitation Data'!$D$12,0,10*ROW('Sanitation Data'!D173)),IF(AND(ISNUMBER(OFFSET('Sanitation Data'!$D$12,0,10*ROW('Sanitation Data'!D173))),CS179="No",ISNUMBER(OFFSET('Sanitation Data'!$D$12,0,10*ROW('Sanitation Data'!D173)))),CONCATENATE("[",ROUND(OFFSET('Sanitation Data'!$D$12,0,10*ROW('Sanitation Data'!D173)),0),"]"),IF(AND(ISNUMBER(OFFSET('Sanitation Data'!$D$12,0,10*ROW('Sanitation Data'!D173))),CS179="",ISNUMBER(OFFSET('Sanitation Data'!$D$12,0,10*ROW('Sanitation Data'!D173)))),OFFSET('Sanitation Data'!$D$12,0,10*ROW('Sanitation Data'!D173)),NA())))</f>
        <v>#N/A</v>
      </c>
      <c r="AE179" s="134" t="e">
        <f ca="1">+IF(AND(ISNUMBER(OFFSET('Sanitation Data'!$D$13,0,10*ROW('Sanitation Data'!D173))),CT179="Yes"),OFFSET('Sanitation Data'!$D$13,0,10*ROW('Sanitation Data'!D173)),IF(AND(ISNUMBER(OFFSET('Sanitation Data'!$D$13,0,10*ROW('Sanitation Data'!D173))),CT179="No",ISNUMBER(OFFSET('Sanitation Data'!$D$13,0,10*ROW('Sanitation Data'!D173)))),CONCATENATE("[",ROUND(OFFSET('Sanitation Data'!$D$13,0,10*ROW('Sanitation Data'!D173)),0),"]"),IF(AND(ISNUMBER(OFFSET('Sanitation Data'!$D$13,0,10*ROW('Sanitation Data'!D173))),CT179="",ISNUMBER(OFFSET('Sanitation Data'!$D$13,0,10*ROW('Sanitation Data'!D173)))),OFFSET('Sanitation Data'!$D$13,0,10*ROW('Sanitation Data'!D173)),NA())))</f>
        <v>#N/A</v>
      </c>
      <c r="AF179" s="134" t="e">
        <f ca="1">+IF(AND(ISNUMBER(OFFSET('Sanitation Data'!$E$5,0,10*ROW('Sanitation Data'!E173))),CU179="Yes"),100-OFFSET('Sanitation Data'!$E$5,0,10*ROW('Sanitation Data'!E173)),IF(AND(ISNUMBER(OFFSET('Sanitation Data'!$E$5,0,10*ROW('Sanitation Data'!E173))),CU179="No",ISNUMBER(OFFSET('Sanitation Data'!$E$5,0,10*ROW('Sanitation Data'!E173)))),CONCATENATE("[",ROUND(100-OFFSET('Sanitation Data'!$E$5,0,10*ROW('Sanitation Data'!E173)),0),"]"),IF(AND(ISNUMBER(OFFSET('Sanitation Data'!$E$5,0,10*ROW('Sanitation Data'!E173))),CU179="",ISNUMBER(OFFSET('Sanitation Data'!$E$5,0,10*ROW('Sanitation Data'!E173)))),100-OFFSET('Sanitation Data'!$E$5,0,10*ROW('Sanitation Data'!E173)),NA())))</f>
        <v>#N/A</v>
      </c>
      <c r="AG179" s="134" t="e">
        <f ca="1">+IF(AND(ISNUMBER(OFFSET('Sanitation Data'!$E$7,0,10*ROW('Sanitation Data'!E173))),CV179="Yes"),OFFSET('Sanitation Data'!$E$7,0,10*ROW('Sanitation Data'!E173)),IF(AND(ISNUMBER(OFFSET('Sanitation Data'!$E$7,0,10*ROW('Sanitation Data'!E173))),CV179="No",ISNUMBER(OFFSET('Sanitation Data'!$E$7,0,10*ROW('Sanitation Data'!E173)))),CONCATENATE("[",ROUND(OFFSET('Sanitation Data'!$E$7,0,10*ROW('Sanitation Data'!E173)),0),"]"),IF(AND(ISNUMBER(OFFSET('Sanitation Data'!$E$7,0,10*ROW('Sanitation Data'!E173))),CV179="",ISNUMBER(OFFSET('Sanitation Data'!$E$7,0,10*ROW('Sanitation Data'!E173)))),OFFSET('Sanitation Data'!$E$7,0,10*ROW('Sanitation Data'!E173)),NA())))</f>
        <v>#N/A</v>
      </c>
      <c r="AH179" s="134" t="e">
        <f ca="1">+IF(AND(ISNUMBER(OFFSET('Sanitation Data'!$E$11,0,10*ROW('Sanitation Data'!E173))),CW179="Yes"),OFFSET('Sanitation Data'!$E$11,0,10*ROW('Sanitation Data'!E173)),IF(AND(ISNUMBER(OFFSET('Sanitation Data'!$E$11,0,10*ROW('Sanitation Data'!E173))),CW179="No",ISNUMBER(OFFSET('Sanitation Data'!$E$11,0,10*ROW('Sanitation Data'!E173)))),CONCATENATE("[",ROUND(OFFSET('Sanitation Data'!$E$11,0,10*ROW('Sanitation Data'!E173)),0),"]"),IF(AND(ISNUMBER(OFFSET('Sanitation Data'!$E$11,0,10*ROW('Sanitation Data'!E173))),CW179="",ISNUMBER(OFFSET('Sanitation Data'!$E$11,0,10*ROW('Sanitation Data'!E173)))),OFFSET('Sanitation Data'!$E$11,0,10*ROW('Sanitation Data'!E173)),NA())))</f>
        <v>#N/A</v>
      </c>
      <c r="AI179" s="134" t="e">
        <f ca="1">+IF(AND(ISNUMBER(OFFSET('Sanitation Data'!$E$12,0,10*ROW('Sanitation Data'!E173))),CX179="Yes"),OFFSET('Sanitation Data'!$E$12,0,10*ROW('Sanitation Data'!E173)),IF(AND(ISNUMBER(OFFSET('Sanitation Data'!$E$12,0,10*ROW('Sanitation Data'!E173))),CX179="No",ISNUMBER(OFFSET('Sanitation Data'!$E$12,0,10*ROW('Sanitation Data'!E173)))),CONCATENATE("[",ROUND(OFFSET('Sanitation Data'!$E$12,0,10*ROW('Sanitation Data'!E173)),0),"]"),IF(AND(ISNUMBER(OFFSET('Sanitation Data'!$E$12,0,10*ROW('Sanitation Data'!E173))),CX179="",ISNUMBER(OFFSET('Sanitation Data'!$E$12,0,10*ROW('Sanitation Data'!E173)))),OFFSET('Sanitation Data'!$E$12,0,10*ROW('Sanitation Data'!E173)),NA())))</f>
        <v>#N/A</v>
      </c>
      <c r="AJ179" s="134" t="e">
        <f ca="1">+IF(AND(ISNUMBER(OFFSET('Sanitation Data'!$E$13,0,10*ROW('Sanitation Data'!E173))),CY179="Yes"),OFFSET('Sanitation Data'!$E$13,0,10*ROW('Sanitation Data'!E173)),IF(AND(ISNUMBER(OFFSET('Sanitation Data'!$E$13,0,10*ROW('Sanitation Data'!E173))),CY179="No",ISNUMBER(OFFSET('Sanitation Data'!$E$13,0,10*ROW('Sanitation Data'!E173)))),CONCATENATE("[",ROUND(OFFSET('Sanitation Data'!$E$13,0,10*ROW('Sanitation Data'!E173)),0),"]"),IF(AND(ISNUMBER(OFFSET('Sanitation Data'!$E$13,0,10*ROW('Sanitation Data'!E173))),CY179="",ISNUMBER(OFFSET('Sanitation Data'!$E$13,0,10*ROW('Sanitation Data'!E173)))),OFFSET('Sanitation Data'!$E$13,0,10*ROW('Sanitation Data'!E173)),NA())))</f>
        <v>#N/A</v>
      </c>
      <c r="AK179" s="134" t="e">
        <f ca="1">+IF(AND(ISNUMBER(OFFSET('Sanitation Data'!$F$5,0,10*ROW('Sanitation Data'!F173))),CZ179="Yes"),100-OFFSET('Sanitation Data'!$F$5,0,10*ROW('Sanitation Data'!F173)),IF(AND(ISNUMBER(OFFSET('Sanitation Data'!$F$5,0,10*ROW('Sanitation Data'!F173))),CZ179="No",ISNUMBER(OFFSET('Sanitation Data'!$F$5,0,10*ROW('Sanitation Data'!F173)))),CONCATENATE("[",ROUND(100-OFFSET('Sanitation Data'!$F$5,0,10*ROW('Sanitation Data'!F173)),0),"]"),IF(AND(ISNUMBER(OFFSET('Sanitation Data'!$F$5,0,10*ROW('Sanitation Data'!F173))),CZ179="",ISNUMBER(OFFSET('Sanitation Data'!$F$5,0,10*ROW('Sanitation Data'!F173)))),100-OFFSET('Sanitation Data'!$F$5,0,10*ROW('Sanitation Data'!F173)),NA())))</f>
        <v>#N/A</v>
      </c>
      <c r="AL179" s="134" t="e">
        <f ca="1">+IF(AND(ISNUMBER(OFFSET('Sanitation Data'!$F$7,0,10*ROW('Sanitation Data'!F173))),DA179="Yes"),OFFSET('Sanitation Data'!$F$7,0,10*ROW('Sanitation Data'!F173)),IF(AND(ISNUMBER(OFFSET('Sanitation Data'!$F$7,0,10*ROW('Sanitation Data'!F173))),DA179="No",ISNUMBER(OFFSET('Sanitation Data'!$F$7,0,10*ROW('Sanitation Data'!F173)))),CONCATENATE("[",ROUND(OFFSET('Sanitation Data'!$F$7,0,10*ROW('Sanitation Data'!F173)),0),"]"),IF(AND(ISNUMBER(OFFSET('Sanitation Data'!$F$7,0,10*ROW('Sanitation Data'!F173))),DA179="",ISNUMBER(OFFSET('Sanitation Data'!$F$7,0,10*ROW('Sanitation Data'!F173)))),OFFSET('Sanitation Data'!$F$7,0,10*ROW('Sanitation Data'!F173)),NA())))</f>
        <v>#N/A</v>
      </c>
      <c r="AM179" s="134" t="e">
        <f ca="1">+IF(AND(ISNUMBER(OFFSET('Sanitation Data'!$F$11,0,10*ROW('Sanitation Data'!F173))),DB179="Yes"),OFFSET('Sanitation Data'!$F$11,0,10*ROW('Sanitation Data'!F173)),IF(AND(ISNUMBER(OFFSET('Sanitation Data'!$F$11,0,10*ROW('Sanitation Data'!F173))),DB179="No",ISNUMBER(OFFSET('Sanitation Data'!$F$11,0,10*ROW('Sanitation Data'!F173)))),CONCATENATE("[",ROUND(OFFSET('Sanitation Data'!$F$11,0,10*ROW('Sanitation Data'!F173)),0),"]"),IF(AND(ISNUMBER(OFFSET('Sanitation Data'!$F$11,0,10*ROW('Sanitation Data'!F173))),DB179="",ISNUMBER(OFFSET('Sanitation Data'!$F$11,0,10*ROW('Sanitation Data'!F173)))),OFFSET('Sanitation Data'!$F$11,0,10*ROW('Sanitation Data'!F173)),NA())))</f>
        <v>#N/A</v>
      </c>
      <c r="AN179" s="134" t="e">
        <f ca="1">+IF(AND(ISNUMBER(OFFSET('Sanitation Data'!$F$12,0,10*ROW('Sanitation Data'!F173))),DC179="Yes"),OFFSET('Sanitation Data'!$F$12,0,10*ROW('Sanitation Data'!F173)),IF(AND(ISNUMBER(OFFSET('Sanitation Data'!$F$12,0,10*ROW('Sanitation Data'!F173))),DC179="No",ISNUMBER(OFFSET('Sanitation Data'!$F$12,0,10*ROW('Sanitation Data'!F173)))),CONCATENATE("[",ROUND(OFFSET('Sanitation Data'!$F$12,0,10*ROW('Sanitation Data'!F173)),0),"]"),IF(AND(ISNUMBER(OFFSET('Sanitation Data'!$F$12,0,10*ROW('Sanitation Data'!F173))),DC179="",ISNUMBER(OFFSET('Sanitation Data'!$F$12,0,10*ROW('Sanitation Data'!F173)))),OFFSET('Sanitation Data'!$F$12,0,10*ROW('Sanitation Data'!F173)),NA())))</f>
        <v>#N/A</v>
      </c>
      <c r="AO179" s="134" t="e">
        <f ca="1">+IF(AND(ISNUMBER(OFFSET('Sanitation Data'!$F$13,0,10*ROW('Sanitation Data'!F173))),DD179="Yes"),OFFSET('Sanitation Data'!$F$13,0,10*ROW('Sanitation Data'!F173)),IF(AND(ISNUMBER(OFFSET('Sanitation Data'!$F$13,0,10*ROW('Sanitation Data'!F173))),DD179="No",ISNUMBER(OFFSET('Sanitation Data'!$F$13,0,10*ROW('Sanitation Data'!F173)))),CONCATENATE("[",ROUND(OFFSET('Sanitation Data'!$F$13,0,10*ROW('Sanitation Data'!F173)),0),"]"),IF(AND(ISNUMBER(OFFSET('Sanitation Data'!$F$13,0,10*ROW('Sanitation Data'!F173))),DD179="",ISNUMBER(OFFSET('Sanitation Data'!$F$13,0,10*ROW('Sanitation Data'!F173)))),OFFSET('Sanitation Data'!$F$13,0,10*ROW('Sanitation Data'!F173)),NA())))</f>
        <v>#N/A</v>
      </c>
      <c r="AP179" s="134" t="e">
        <f ca="1">+IF(AND(ISNUMBER(OFFSET('Sanitation Data'!$G$5,0,10*ROW('Sanitation Data'!G173))),DE179="Yes"),100-OFFSET('Sanitation Data'!$G$5,0,10*ROW('Sanitation Data'!G173)),IF(AND(ISNUMBER(OFFSET('Sanitation Data'!$G$5,0,10*ROW('Sanitation Data'!G173))),DE179="No",ISNUMBER(OFFSET('Sanitation Data'!$G$5,0,10*ROW('Sanitation Data'!G173)))),CONCATENATE("[",ROUND(100-OFFSET('Sanitation Data'!$G$5,0,10*ROW('Sanitation Data'!G173)),0),"]"),IF(AND(ISNUMBER(OFFSET('Sanitation Data'!$G$5,0,10*ROW('Sanitation Data'!G173))),DE179="",ISNUMBER(OFFSET('Sanitation Data'!$G$5,0,10*ROW('Sanitation Data'!G173)))),100-OFFSET('Sanitation Data'!$G$5,0,10*ROW('Sanitation Data'!G173)),NA())))</f>
        <v>#N/A</v>
      </c>
      <c r="AQ179" s="134" t="e">
        <f ca="1">+IF(AND(ISNUMBER(OFFSET('Sanitation Data'!$G$7,0,10*ROW('Sanitation Data'!G173))),DF179="Yes"),OFFSET('Sanitation Data'!$G$7,0,10*ROW('Sanitation Data'!G173)),IF(AND(ISNUMBER(OFFSET('Sanitation Data'!$G$7,0,10*ROW('Sanitation Data'!G173))),DF179="No",ISNUMBER(OFFSET('Sanitation Data'!$G$7,0,10*ROW('Sanitation Data'!G173)))),CONCATENATE("[",ROUND(OFFSET('Sanitation Data'!$G$7,0,10*ROW('Sanitation Data'!G173)),0),"]"),IF(AND(ISNUMBER(OFFSET('Sanitation Data'!$G$7,0,10*ROW('Sanitation Data'!G173))),DF179="",ISNUMBER(OFFSET('Sanitation Data'!$G$7,0,10*ROW('Sanitation Data'!G173)))),OFFSET('Sanitation Data'!$G$7,0,10*ROW('Sanitation Data'!G173)),NA())))</f>
        <v>#N/A</v>
      </c>
      <c r="AR179" s="134" t="e">
        <f ca="1">+IF(AND(ISNUMBER(OFFSET('Sanitation Data'!$G$11,0,10*ROW('Sanitation Data'!G173))),DG179="Yes"),OFFSET('Sanitation Data'!$G$11,0,10*ROW('Sanitation Data'!G173)),IF(AND(ISNUMBER(OFFSET('Sanitation Data'!$G$11,0,10*ROW('Sanitation Data'!G173))),DG179="No",ISNUMBER(OFFSET('Sanitation Data'!$G$11,0,10*ROW('Sanitation Data'!G173)))),CONCATENATE("[",ROUND(OFFSET('Sanitation Data'!$G$11,0,10*ROW('Sanitation Data'!G173)),0),"]"),IF(AND(ISNUMBER(OFFSET('Sanitation Data'!$G$11,0,10*ROW('Sanitation Data'!G173))),DG179="",ISNUMBER(OFFSET('Sanitation Data'!$G$11,0,10*ROW('Sanitation Data'!G173)))),OFFSET('Sanitation Data'!$G$11,0,10*ROW('Sanitation Data'!G173)),NA())))</f>
        <v>#N/A</v>
      </c>
      <c r="AS179" s="134" t="e">
        <f ca="1">+IF(AND(ISNUMBER(OFFSET('Sanitation Data'!$G$12,0,10*ROW('Sanitation Data'!G173))),DH179="Yes"),OFFSET('Sanitation Data'!$G$12,0,10*ROW('Sanitation Data'!G173)),IF(AND(ISNUMBER(OFFSET('Sanitation Data'!$G$12,0,10*ROW('Sanitation Data'!G173))),DH179="No",ISNUMBER(OFFSET('Sanitation Data'!$G$12,0,10*ROW('Sanitation Data'!G173)))),CONCATENATE("[",ROUND(OFFSET('Sanitation Data'!$G$12,0,10*ROW('Sanitation Data'!G173)),0),"]"),IF(AND(ISNUMBER(OFFSET('Sanitation Data'!$G$12,0,10*ROW('Sanitation Data'!G173))),DH179="",ISNUMBER(OFFSET('Sanitation Data'!$G$12,0,10*ROW('Sanitation Data'!G173)))),OFFSET('Sanitation Data'!$G$12,0,10*ROW('Sanitation Data'!G173)),NA())))</f>
        <v>#N/A</v>
      </c>
      <c r="AT179" s="134" t="e">
        <f ca="1">+IF(AND(ISNUMBER(OFFSET('Sanitation Data'!$G$13,0,10*ROW('Sanitation Data'!G173))),DI179="Yes"),OFFSET('Sanitation Data'!$G$13,0,10*ROW('Sanitation Data'!G173)),IF(AND(ISNUMBER(OFFSET('Sanitation Data'!$G$13,0,10*ROW('Sanitation Data'!G173))),DI179="No",ISNUMBER(OFFSET('Sanitation Data'!$G$13,0,10*ROW('Sanitation Data'!G173)))),CONCATENATE("[",ROUND(OFFSET('Sanitation Data'!$G$13,0,10*ROW('Sanitation Data'!G173)),0),"]"),IF(AND(ISNUMBER(OFFSET('Sanitation Data'!$G$13,0,10*ROW('Sanitation Data'!G173))),DI179="",ISNUMBER(OFFSET('Sanitation Data'!$G$13,0,10*ROW('Sanitation Data'!G173)))),OFFSET('Sanitation Data'!$G$13,0,10*ROW('Sanitation Data'!G173)),NA())))</f>
        <v>#N/A</v>
      </c>
      <c r="AU179" s="134" t="e">
        <f ca="1">+IF(AND(ISNUMBER(OFFSET('Sanitation Data'!$H$5,0,10*ROW('Sanitation Data'!H173))),DJ179="Yes"),100-OFFSET('Sanitation Data'!$H$5,0,10*ROW('Sanitation Data'!H173)),IF(AND(ISNUMBER(OFFSET('Sanitation Data'!$H$5,0,10*ROW('Sanitation Data'!H173))),DJ179="No",ISNUMBER(OFFSET('Sanitation Data'!$H$5,0,10*ROW('Sanitation Data'!H173)))),CONCATENATE("[",ROUND(100-OFFSET('Sanitation Data'!$H$5,0,10*ROW('Sanitation Data'!H173)),0),"]"),IF(AND(ISNUMBER(OFFSET('Sanitation Data'!$H$5,0,10*ROW('Sanitation Data'!H173))),DJ179="",ISNUMBER(OFFSET('Sanitation Data'!$H$5,0,10*ROW('Sanitation Data'!H173)))),100-OFFSET('Sanitation Data'!$H$5,0,10*ROW('Sanitation Data'!H173)),NA())))</f>
        <v>#N/A</v>
      </c>
      <c r="AV179" s="134" t="e">
        <f ca="1">+IF(AND(ISNUMBER(OFFSET('Sanitation Data'!$H$7,0,10*ROW('Sanitation Data'!H173))),DK179="Yes"),OFFSET('Sanitation Data'!$H$7,0,10*ROW('Sanitation Data'!H173)),IF(AND(ISNUMBER(OFFSET('Sanitation Data'!$H$7,0,10*ROW('Sanitation Data'!H173))),DK179="No",ISNUMBER(OFFSET('Sanitation Data'!$H$7,0,10*ROW('Sanitation Data'!H173)))),CONCATENATE("[",ROUND(OFFSET('Sanitation Data'!$H$7,0,10*ROW('Sanitation Data'!H173)),0),"]"),IF(AND(ISNUMBER(OFFSET('Sanitation Data'!$H$7,0,10*ROW('Sanitation Data'!H173))),DK179="",ISNUMBER(OFFSET('Sanitation Data'!$H$7,0,10*ROW('Sanitation Data'!H173)))),OFFSET('Sanitation Data'!$H$7,0,10*ROW('Sanitation Data'!H173)),NA())))</f>
        <v>#N/A</v>
      </c>
      <c r="AW179" s="134" t="e">
        <f ca="1">+IF(AND(ISNUMBER(OFFSET('Sanitation Data'!$H$11,0,10*ROW('Sanitation Data'!H173))),DL179="Yes"),OFFSET('Sanitation Data'!$H$11,0,10*ROW('Sanitation Data'!H173)),IF(AND(ISNUMBER(OFFSET('Sanitation Data'!$H$11,0,10*ROW('Sanitation Data'!H173))),DL179="No",ISNUMBER(OFFSET('Sanitation Data'!$H$11,0,10*ROW('Sanitation Data'!H173)))),CONCATENATE("[",ROUND(OFFSET('Sanitation Data'!$H$11,0,10*ROW('Sanitation Data'!H173)),0),"]"),IF(AND(ISNUMBER(OFFSET('Sanitation Data'!$H$11,0,10*ROW('Sanitation Data'!H173))),DL179="",ISNUMBER(OFFSET('Sanitation Data'!$H$11,0,10*ROW('Sanitation Data'!H173)))),OFFSET('Sanitation Data'!$H$11,0,10*ROW('Sanitation Data'!H173)),NA())))</f>
        <v>#N/A</v>
      </c>
      <c r="AX179" s="134" t="e">
        <f ca="1">+IF(AND(ISNUMBER(OFFSET('Sanitation Data'!$H$12,0,10*ROW('Sanitation Data'!H173))),DM179="Yes"),OFFSET('Sanitation Data'!$H$12,0,10*ROW('Sanitation Data'!H173)),IF(AND(ISNUMBER(OFFSET('Sanitation Data'!$H$12,0,10*ROW('Sanitation Data'!H173))),DM179="No",ISNUMBER(OFFSET('Sanitation Data'!$H$12,0,10*ROW('Sanitation Data'!H173)))),CONCATENATE("[",ROUND(OFFSET('Sanitation Data'!$H$12,0,10*ROW('Sanitation Data'!H173)),0),"]"),IF(AND(ISNUMBER(OFFSET('Sanitation Data'!$H$12,0,10*ROW('Sanitation Data'!H173))),DM179="",ISNUMBER(OFFSET('Sanitation Data'!$H$12,0,10*ROW('Sanitation Data'!H173)))),OFFSET('Sanitation Data'!$H$12,0,10*ROW('Sanitation Data'!H173)),NA())))</f>
        <v>#N/A</v>
      </c>
      <c r="AY179" s="134" t="e">
        <f ca="1">+IF(AND(ISNUMBER(OFFSET('Sanitation Data'!$H$13,0,10*ROW('Sanitation Data'!H173))),DN179="Yes"),OFFSET('Sanitation Data'!$H$13,0,10*ROW('Sanitation Data'!H173)),IF(AND(ISNUMBER(OFFSET('Sanitation Data'!$H$13,0,10*ROW('Sanitation Data'!H173))),DN179="No",ISNUMBER(OFFSET('Sanitation Data'!$H$13,0,10*ROW('Sanitation Data'!H173)))),CONCATENATE("[",ROUND(OFFSET('Sanitation Data'!$H$13,0,10*ROW('Sanitation Data'!H173)),0),"]"),IF(AND(ISNUMBER(OFFSET('Sanitation Data'!$H$13,0,10*ROW('Sanitation Data'!H173))),DN179="",ISNUMBER(OFFSET('Sanitation Data'!$H$13,0,10*ROW('Sanitation Data'!H173)))),OFFSET('Sanitation Data'!$H$13,0,10*ROW('Sanitation Data'!H173)),NA())))</f>
        <v>#N/A</v>
      </c>
      <c r="AZ179" s="135" t="e">
        <f ca="1">+IF(AND(ISNUMBER(OFFSET('Hygiene Data'!$C$6,0,10*ROW('Hygiene Data'!C173))),DO179="Yes"),OFFSET('Hygiene Data'!$C$6,0,10*ROW('Hygiene Data'!C173)),IF(AND(ISNUMBER(OFFSET('Hygiene Data'!$C$6,0,10*ROW('Hygiene Data'!C173))),DO179="No",ISNUMBER(OFFSET('Hygiene Data'!$C$6,0,10*ROW('Hygiene Data'!C173)))),CONCATENATE("[",ROUND(OFFSET('Hygiene Data'!$C$6,0,10*ROW('Hygiene Data'!C173)),0),"]"),IF(AND(ISNUMBER(OFFSET('Hygiene Data'!$C$6,0,10*ROW('Hygiene Data'!C173))),DO179="",ISNUMBER(OFFSET('Hygiene Data'!$C$6,0,10*ROW('Hygiene Data'!C173)))),OFFSET('Hygiene Data'!$C$6,0,10*ROW('Hygiene Data'!C173)),NA())))</f>
        <v>#N/A</v>
      </c>
      <c r="BA179" s="135" t="e">
        <f ca="1">+IF(AND(ISNUMBER(OFFSET('Hygiene Data'!$C$8,0,10*ROW('Hygiene Data'!C173))),DP179="Yes"),OFFSET('Hygiene Data'!$C$8,0,10*ROW('Hygiene Data'!C173)),IF(AND(ISNUMBER(OFFSET('Hygiene Data'!$C$8,0,10*ROW('Hygiene Data'!C173))),DP179="No",ISNUMBER(OFFSET('Hygiene Data'!$C$8,0,10*ROW('Hygiene Data'!C173)))),CONCATENATE("[",ROUND(OFFSET('Hygiene Data'!$C$8,0,10*ROW('Hygiene Data'!C173)),0),"]"),IF(AND(ISNUMBER(OFFSET('Hygiene Data'!$C$8,0,10*ROW('Hygiene Data'!C173))),DP179="",ISNUMBER(OFFSET('Hygiene Data'!$C$8,0,10*ROW('Hygiene Data'!C173)))),OFFSET('Hygiene Data'!$C$8,0,10*ROW('Hygiene Data'!C173)),NA())))</f>
        <v>#N/A</v>
      </c>
      <c r="BB179" s="135" t="e">
        <f ca="1">+IF(AND(ISNUMBER(OFFSET('Hygiene Data'!$C$10,0,10*ROW('Hygiene Data'!C173))),DQ179="Yes"),OFFSET('Hygiene Data'!$C$10,0,10*ROW('Hygiene Data'!C173)),IF(AND(ISNUMBER(OFFSET('Hygiene Data'!$C$10,0,10*ROW('Hygiene Data'!C173))),DQ179="No",ISNUMBER(OFFSET('Hygiene Data'!$C$10,0,10*ROW('Hygiene Data'!C173)))),CONCATENATE("[",ROUND(OFFSET('Hygiene Data'!$C$10,0,10*ROW('Hygiene Data'!C173)),0),"]"),IF(AND(ISNUMBER(OFFSET('Hygiene Data'!$C$10,0,10*ROW('Hygiene Data'!C173))),DQ179="",ISNUMBER(OFFSET('Hygiene Data'!$C$10,0,10*ROW('Hygiene Data'!C173)))),OFFSET('Hygiene Data'!$C$10,0,10*ROW('Hygiene Data'!C173)),NA())))</f>
        <v>#N/A</v>
      </c>
      <c r="BC179" s="135" t="e">
        <f ca="1">+IF(AND(ISNUMBER(OFFSET('Hygiene Data'!$D$6,0,10*ROW('Hygiene Data'!D173))),DR179="Yes"),OFFSET('Hygiene Data'!$D$6,0,10*ROW('Hygiene Data'!D173)),IF(AND(ISNUMBER(OFFSET('Hygiene Data'!$D$6,0,10*ROW('Hygiene Data'!D173))),DR179="No",ISNUMBER(OFFSET('Hygiene Data'!$D$6,0,10*ROW('Hygiene Data'!D173)))),CONCATENATE("[",ROUND(OFFSET('Hygiene Data'!$D$6,0,10*ROW('Hygiene Data'!D173)),0),"]"),IF(AND(ISNUMBER(OFFSET('Hygiene Data'!$D$6,0,10*ROW('Hygiene Data'!D173))),DR179="",ISNUMBER(OFFSET('Hygiene Data'!$D$6,0,10*ROW('Hygiene Data'!D173)))),OFFSET('Hygiene Data'!$D$6,0,10*ROW('Hygiene Data'!D173)),NA())))</f>
        <v>#N/A</v>
      </c>
      <c r="BD179" s="135" t="e">
        <f ca="1">+IF(AND(ISNUMBER(OFFSET('Hygiene Data'!$D$8,0,10*ROW('Hygiene Data'!D173))),DS179="Yes"),OFFSET('Hygiene Data'!$D$8,0,10*ROW('Hygiene Data'!D173)),IF(AND(ISNUMBER(OFFSET('Hygiene Data'!$D$8,0,10*ROW('Hygiene Data'!D173))),DS179="No",ISNUMBER(OFFSET('Hygiene Data'!$D$8,0,10*ROW('Hygiene Data'!D173)))),CONCATENATE("[",ROUND(OFFSET('Hygiene Data'!$D$8,0,10*ROW('Hygiene Data'!D173)),0),"]"),IF(AND(ISNUMBER(OFFSET('Hygiene Data'!$D$8,0,10*ROW('Hygiene Data'!D173))),DS179="",ISNUMBER(OFFSET('Hygiene Data'!$D$8,0,10*ROW('Hygiene Data'!D173)))),OFFSET('Hygiene Data'!$D$8,0,10*ROW('Hygiene Data'!D173)),NA())))</f>
        <v>#N/A</v>
      </c>
      <c r="BE179" s="135" t="e">
        <f ca="1">+IF(AND(ISNUMBER(OFFSET('Hygiene Data'!$D$10,0,10*ROW('Hygiene Data'!D173))),DT179="Yes"),OFFSET('Hygiene Data'!$D$10,0,10*ROW('Hygiene Data'!D173)),IF(AND(ISNUMBER(OFFSET('Hygiene Data'!$D$10,0,10*ROW('Hygiene Data'!D173))),DT179="No",ISNUMBER(OFFSET('Hygiene Data'!$D$10,0,10*ROW('Hygiene Data'!D173)))),CONCATENATE("[",ROUND(OFFSET('Hygiene Data'!$D$10,0,10*ROW('Hygiene Data'!D173)),0),"]"),IF(AND(ISNUMBER(OFFSET('Hygiene Data'!$D$10,0,10*ROW('Hygiene Data'!D173))),DT179="",ISNUMBER(OFFSET('Hygiene Data'!$D$10,0,10*ROW('Hygiene Data'!D173)))),OFFSET('Hygiene Data'!$D$10,0,10*ROW('Hygiene Data'!D173)),NA())))</f>
        <v>#N/A</v>
      </c>
      <c r="BF179" s="135" t="e">
        <f ca="1">+IF(AND(ISNUMBER(OFFSET('Hygiene Data'!$E$6,0,10*ROW('Hygiene Data'!E173))),DU179="Yes"),OFFSET('Hygiene Data'!$E$6,0,10*ROW('Hygiene Data'!E173)),IF(AND(ISNUMBER(OFFSET('Hygiene Data'!$E$6,0,10*ROW('Hygiene Data'!E173))),DU179="No",ISNUMBER(OFFSET('Hygiene Data'!$E$6,0,10*ROW('Hygiene Data'!E173)))),CONCATENATE("[",ROUND(OFFSET('Hygiene Data'!$E$6,0,10*ROW('Hygiene Data'!E173)),0),"]"),IF(AND(ISNUMBER(OFFSET('Hygiene Data'!$E$6,0,10*ROW('Hygiene Data'!E173))),DU179="",ISNUMBER(OFFSET('Hygiene Data'!$E$6,0,10*ROW('Hygiene Data'!E173)))),OFFSET('Hygiene Data'!$E$6,0,10*ROW('Hygiene Data'!E173)),NA())))</f>
        <v>#N/A</v>
      </c>
      <c r="BG179" s="135" t="e">
        <f ca="1">+IF(AND(ISNUMBER(OFFSET('Hygiene Data'!$E$8,0,10*ROW('Hygiene Data'!E173))),DV179="Yes"),OFFSET('Hygiene Data'!$E$8,0,10*ROW('Hygiene Data'!E173)),IF(AND(ISNUMBER(OFFSET('Hygiene Data'!$E$8,0,10*ROW('Hygiene Data'!E173))),DV179="No",ISNUMBER(OFFSET('Hygiene Data'!$E$8,0,10*ROW('Hygiene Data'!E173)))),CONCATENATE("[",ROUND(OFFSET('Hygiene Data'!$E$8,0,10*ROW('Hygiene Data'!E173)),0),"]"),IF(AND(ISNUMBER(OFFSET('Hygiene Data'!$E$8,0,10*ROW('Hygiene Data'!E173))),DV179="",ISNUMBER(OFFSET('Hygiene Data'!$E$8,0,10*ROW('Hygiene Data'!E173)))),OFFSET('Hygiene Data'!$E$8,0,10*ROW('Hygiene Data'!E173)),NA())))</f>
        <v>#N/A</v>
      </c>
      <c r="BH179" s="135" t="e">
        <f ca="1">+IF(AND(ISNUMBER(OFFSET('Hygiene Data'!$E$10,0,10*ROW('Hygiene Data'!E173))),DW179="Yes"),OFFSET('Hygiene Data'!$E$10,0,10*ROW('Hygiene Data'!E173)),IF(AND(ISNUMBER(OFFSET('Hygiene Data'!$E$10,0,10*ROW('Hygiene Data'!E173))),DW179="No",ISNUMBER(OFFSET('Hygiene Data'!$E$10,0,10*ROW('Hygiene Data'!E173)))),CONCATENATE("[",ROUND(OFFSET('Hygiene Data'!$E$10,0,10*ROW('Hygiene Data'!E173)),0),"]"),IF(AND(ISNUMBER(OFFSET('Hygiene Data'!$E$10,0,10*ROW('Hygiene Data'!E173))),DW179="",ISNUMBER(OFFSET('Hygiene Data'!$E$10,0,10*ROW('Hygiene Data'!E173)))),OFFSET('Hygiene Data'!$E$10,0,10*ROW('Hygiene Data'!E173)),NA())))</f>
        <v>#N/A</v>
      </c>
      <c r="BI179" s="135" t="e">
        <f ca="1">+IF(AND(ISNUMBER(OFFSET('Hygiene Data'!$F$6,0,10*ROW('Hygiene Data'!F173))),DX179="Yes"),OFFSET('Hygiene Data'!$F$6,0,10*ROW('Hygiene Data'!F173)),IF(AND(ISNUMBER(OFFSET('Hygiene Data'!$F$6,0,10*ROW('Hygiene Data'!F173))),DX179="No",ISNUMBER(OFFSET('Hygiene Data'!$F$6,0,10*ROW('Hygiene Data'!F173)))),CONCATENATE("[",ROUND(OFFSET('Hygiene Data'!$F$6,0,10*ROW('Hygiene Data'!F173)),0),"]"),IF(AND(ISNUMBER(OFFSET('Hygiene Data'!$F$6,0,10*ROW('Hygiene Data'!F173))),DX179="",ISNUMBER(OFFSET('Hygiene Data'!$F$6,0,10*ROW('Hygiene Data'!F173)))),OFFSET('Hygiene Data'!$F$6,0,10*ROW('Hygiene Data'!F173)),NA())))</f>
        <v>#N/A</v>
      </c>
      <c r="BJ179" s="135" t="e">
        <f ca="1">+IF(AND(ISNUMBER(OFFSET('Hygiene Data'!$F$8,0,10*ROW('Hygiene Data'!F173))),DY179="Yes"),OFFSET('Hygiene Data'!$F$8,0,10*ROW('Hygiene Data'!F173)),IF(AND(ISNUMBER(OFFSET('Hygiene Data'!$F$8,0,10*ROW('Hygiene Data'!F173))),DY179="No",ISNUMBER(OFFSET('Hygiene Data'!$F$8,0,10*ROW('Hygiene Data'!F173)))),CONCATENATE("[",ROUND(OFFSET('Hygiene Data'!$F$8,0,10*ROW('Hygiene Data'!F173)),0),"]"),IF(AND(ISNUMBER(OFFSET('Hygiene Data'!$F$8,0,10*ROW('Hygiene Data'!F173))),DY179="",ISNUMBER(OFFSET('Hygiene Data'!$F$8,0,10*ROW('Hygiene Data'!F173)))),OFFSET('Hygiene Data'!$F$8,0,10*ROW('Hygiene Data'!F173)),NA())))</f>
        <v>#N/A</v>
      </c>
      <c r="BK179" s="135" t="e">
        <f ca="1">+IF(AND(ISNUMBER(OFFSET('Hygiene Data'!$F$10,0,10*ROW('Hygiene Data'!F173))),DZ179="Yes"),OFFSET('Hygiene Data'!$F$10,0,10*ROW('Hygiene Data'!F173)),IF(AND(ISNUMBER(OFFSET('Hygiene Data'!$F$10,0,10*ROW('Hygiene Data'!F173))),DZ179="No",ISNUMBER(OFFSET('Hygiene Data'!$F$10,0,10*ROW('Hygiene Data'!F173)))),CONCATENATE("[",ROUND(OFFSET('Hygiene Data'!$F$10,0,10*ROW('Hygiene Data'!F173)),0),"]"),IF(AND(ISNUMBER(OFFSET('Hygiene Data'!$F$10,0,10*ROW('Hygiene Data'!F173))),DZ179="",ISNUMBER(OFFSET('Hygiene Data'!$F$10,0,10*ROW('Hygiene Data'!F173)))),OFFSET('Hygiene Data'!$F$10,0,10*ROW('Hygiene Data'!F173)),NA())))</f>
        <v>#N/A</v>
      </c>
      <c r="BL179" s="135" t="e">
        <f ca="1">+IF(AND(ISNUMBER(OFFSET('Hygiene Data'!$G$6,0,10*ROW('Hygiene Data'!G173))),EA179="Yes"),OFFSET('Hygiene Data'!$G$6,0,10*ROW('Hygiene Data'!G173)),IF(AND(ISNUMBER(OFFSET('Hygiene Data'!$G$6,0,10*ROW('Hygiene Data'!G173))),EA179="No",ISNUMBER(OFFSET('Hygiene Data'!$G$6,0,10*ROW('Hygiene Data'!G173)))),CONCATENATE("[",ROUND(OFFSET('Hygiene Data'!$G$6,0,10*ROW('Hygiene Data'!G173)),0),"]"),IF(AND(ISNUMBER(OFFSET('Hygiene Data'!$G$6,0,10*ROW('Hygiene Data'!G173))),EA179="",ISNUMBER(OFFSET('Hygiene Data'!$G$6,0,10*ROW('Hygiene Data'!G173)))),OFFSET('Hygiene Data'!$G$6,0,10*ROW('Hygiene Data'!G173)),NA())))</f>
        <v>#N/A</v>
      </c>
      <c r="BM179" s="135" t="e">
        <f ca="1">+IF(AND(ISNUMBER(OFFSET('Hygiene Data'!$G$8,0,10*ROW('Hygiene Data'!G173))),EB179="Yes"),OFFSET('Hygiene Data'!$G$8,0,10*ROW('Hygiene Data'!G173)),IF(AND(ISNUMBER(OFFSET('Hygiene Data'!$G$8,0,10*ROW('Hygiene Data'!G173))),EB179="No",ISNUMBER(OFFSET('Hygiene Data'!$G$8,0,10*ROW('Hygiene Data'!G173)))),CONCATENATE("[",ROUND(OFFSET('Hygiene Data'!$G$8,0,10*ROW('Hygiene Data'!G173)),0),"]"),IF(AND(ISNUMBER(OFFSET('Hygiene Data'!$G$8,0,10*ROW('Hygiene Data'!G173))),EB179="",ISNUMBER(OFFSET('Hygiene Data'!$G$8,0,10*ROW('Hygiene Data'!G173)))),OFFSET('Hygiene Data'!$G$8,0,10*ROW('Hygiene Data'!G173)),NA())))</f>
        <v>#N/A</v>
      </c>
      <c r="BN179" s="135" t="e">
        <f ca="1">+IF(AND(ISNUMBER(OFFSET('Hygiene Data'!$G$10,0,10*ROW('Hygiene Data'!G173))),EC179="Yes"),OFFSET('Hygiene Data'!$G$10,0,10*ROW('Hygiene Data'!G173)),IF(AND(ISNUMBER(OFFSET('Hygiene Data'!$G$10,0,10*ROW('Hygiene Data'!G173))),EC179="No",ISNUMBER(OFFSET('Hygiene Data'!$G$10,0,10*ROW('Hygiene Data'!G173)))),CONCATENATE("[",ROUND(OFFSET('Hygiene Data'!$G$10,0,10*ROW('Hygiene Data'!G173)),0),"]"),IF(AND(ISNUMBER(OFFSET('Hygiene Data'!$G$10,0,10*ROW('Hygiene Data'!G173))),EC179="",ISNUMBER(OFFSET('Hygiene Data'!$G$10,0,10*ROW('Hygiene Data'!G173)))),OFFSET('Hygiene Data'!$G$10,0,10*ROW('Hygiene Data'!G173)),NA())))</f>
        <v>#N/A</v>
      </c>
      <c r="BO179" s="135" t="e">
        <f ca="1">+IF(AND(ISNUMBER(OFFSET('Hygiene Data'!$H$6,0,10*ROW('Hygiene Data'!H173))),ED179="Yes"),OFFSET('Hygiene Data'!$H$6,0,10*ROW('Hygiene Data'!H173)),IF(AND(ISNUMBER(OFFSET('Hygiene Data'!$H$6,0,10*ROW('Hygiene Data'!H173))),ED179="No",ISNUMBER(OFFSET('Hygiene Data'!$H$6,0,10*ROW('Hygiene Data'!H173)))),CONCATENATE("[",ROUND(OFFSET('Hygiene Data'!$H$6,0,10*ROW('Hygiene Data'!H173)),0),"]"),IF(AND(ISNUMBER(OFFSET('Hygiene Data'!$H$6,0,10*ROW('Hygiene Data'!H173))),ED179="",ISNUMBER(OFFSET('Hygiene Data'!$H$6,0,10*ROW('Hygiene Data'!H173)))),OFFSET('Hygiene Data'!$H$6,0,10*ROW('Hygiene Data'!H173)),NA())))</f>
        <v>#N/A</v>
      </c>
      <c r="BP179" s="135" t="e">
        <f ca="1">+IF(AND(ISNUMBER(OFFSET('Hygiene Data'!$H$8,0,10*ROW('Hygiene Data'!H173))),EE179="Yes"),OFFSET('Hygiene Data'!$H$8,0,10*ROW('Hygiene Data'!H173)),IF(AND(ISNUMBER(OFFSET('Hygiene Data'!$H$8,0,10*ROW('Hygiene Data'!H173))),EE179="No",ISNUMBER(OFFSET('Hygiene Data'!$H$8,0,10*ROW('Hygiene Data'!H173)))),CONCATENATE("[",ROUND(OFFSET('Hygiene Data'!$H$8,0,10*ROW('Hygiene Data'!H173)),0),"]"),IF(AND(ISNUMBER(OFFSET('Hygiene Data'!$H$8,0,10*ROW('Hygiene Data'!H173))),EE179="",ISNUMBER(OFFSET('Hygiene Data'!$H$8,0,10*ROW('Hygiene Data'!H173)))),OFFSET('Hygiene Data'!$H$8,0,10*ROW('Hygiene Data'!H173)),NA())))</f>
        <v>#N/A</v>
      </c>
      <c r="BQ179" s="135" t="e">
        <f ca="1">+IF(AND(ISNUMBER(OFFSET('Hygiene Data'!$H$10,0,10*ROW('Hygiene Data'!H173))),EF179="Yes"),OFFSET('Hygiene Data'!$H$10,0,10*ROW('Hygiene Data'!H173)),IF(AND(ISNUMBER(OFFSET('Hygiene Data'!$H$10,0,10*ROW('Hygiene Data'!H173))),EF179="No",ISNUMBER(OFFSET('Hygiene Data'!$H$10,0,10*ROW('Hygiene Data'!H173)))),CONCATENATE("[",ROUND(OFFSET('Hygiene Data'!$H$10,0,10*ROW('Hygiene Data'!H173)),0),"]"),IF(AND(ISNUMBER(OFFSET('Hygiene Data'!$H$10,0,10*ROW('Hygiene Data'!H173))),EF179="",ISNUMBER(OFFSET('Hygiene Data'!$H$10,0,10*ROW('Hygiene Data'!H173)))),OFFSET('Hygiene Data'!$H$10,0,10*ROW('Hygiene Data'!H173)),NA())))</f>
        <v>#N/A</v>
      </c>
      <c r="BS179" s="34" t="str">
        <f ca="1">+IF(OFFSET('Water Data'!$C$28,0,10*ROW('Water Data'!C173))="","",OFFSET('Water Data'!$C$28,0,10*ROW('Water Data'!C173)))</f>
        <v/>
      </c>
      <c r="BT179" s="34" t="str">
        <f ca="1">+IF(OFFSET('Water Data'!$C$29,0,10*ROW('Water Data'!C173))="","",OFFSET('Water Data'!$C$29,0,10*ROW('Water Data'!C173)))</f>
        <v/>
      </c>
      <c r="BU179" s="34" t="str">
        <f ca="1">+IF(OFFSET('Water Data'!$C$30,0,10*ROW('Water Data'!C173))="","",OFFSET('Water Data'!$C$30,0,10*ROW('Water Data'!C173)))</f>
        <v/>
      </c>
      <c r="BV179" s="34" t="str">
        <f ca="1">+IF(OFFSET('Water Data'!$D$28,0,10*ROW('Water Data'!D173))="","",OFFSET('Water Data'!$D$28,0,10*ROW('Water Data'!D173)))</f>
        <v/>
      </c>
      <c r="BW179" s="34" t="str">
        <f ca="1">+IF(OFFSET('Water Data'!$D$29,0,10*ROW('Water Data'!D173))="","",OFFSET('Water Data'!$D$29,0,10*ROW('Water Data'!D173)))</f>
        <v/>
      </c>
      <c r="BX179" s="34" t="str">
        <f ca="1">+IF(OFFSET('Water Data'!$D$30,0,10*ROW('Water Data'!D173))="","",OFFSET('Water Data'!$D$30,0,10*ROW('Water Data'!D173)))</f>
        <v/>
      </c>
      <c r="BY179" s="34" t="str">
        <f ca="1">+IF(OFFSET('Water Data'!$E$28,0,10*ROW('Water Data'!E173))="","",OFFSET('Water Data'!$E$28,0,10*ROW('Water Data'!E173)))</f>
        <v/>
      </c>
      <c r="BZ179" s="34" t="str">
        <f ca="1">+IF(OFFSET('Water Data'!$E$29,0,10*ROW('Water Data'!E173))="","",OFFSET('Water Data'!$E$29,0,10*ROW('Water Data'!E173)))</f>
        <v/>
      </c>
      <c r="CA179" s="34" t="str">
        <f ca="1">+IF(OFFSET('Water Data'!$E$30,0,10*ROW('Water Data'!E173))="","",OFFSET('Water Data'!$E$30,0,10*ROW('Water Data'!E173)))</f>
        <v/>
      </c>
      <c r="CB179" s="34" t="str">
        <f ca="1">+IF(OFFSET('Water Data'!$F$28,0,10*ROW('Water Data'!F173))="","",OFFSET('Water Data'!$F$28,0,10*ROW('Water Data'!F173)))</f>
        <v/>
      </c>
      <c r="CC179" s="34" t="str">
        <f ca="1">+IF(OFFSET('Water Data'!$F$29,0,10*ROW('Water Data'!F173))="","",OFFSET('Water Data'!$F$29,0,10*ROW('Water Data'!F173)))</f>
        <v/>
      </c>
      <c r="CD179" s="34" t="str">
        <f ca="1">+IF(OFFSET('Water Data'!$F$30,0,10*ROW('Water Data'!F173))="","",OFFSET('Water Data'!$F$30,0,10*ROW('Water Data'!F173)))</f>
        <v/>
      </c>
      <c r="CE179" s="34" t="str">
        <f ca="1">+IF(OFFSET('Water Data'!$G$28,0,10*ROW('Water Data'!G173))="","",OFFSET('Water Data'!$G$28,0,10*ROW('Water Data'!G173)))</f>
        <v/>
      </c>
      <c r="CF179" s="34" t="str">
        <f ca="1">+IF(OFFSET('Water Data'!$G$29,0,10*ROW('Water Data'!G173))="","",OFFSET('Water Data'!$G$29,0,10*ROW('Water Data'!G173)))</f>
        <v/>
      </c>
      <c r="CG179" s="34" t="str">
        <f ca="1">+IF(OFFSET('Water Data'!$G$30,0,10*ROW('Water Data'!G173))="","",OFFSET('Water Data'!$G$30,0,10*ROW('Water Data'!G173)))</f>
        <v/>
      </c>
      <c r="CH179" s="34" t="str">
        <f ca="1">+IF(OFFSET('Water Data'!$H$28,0,10*ROW('Water Data'!H173))="","",OFFSET('Water Data'!$H$28,0,10*ROW('Water Data'!H173)))</f>
        <v/>
      </c>
      <c r="CI179" s="34" t="str">
        <f ca="1">+IF(OFFSET('Water Data'!$H$29,0,10*ROW('Water Data'!H173))="","",OFFSET('Water Data'!$H$29,0,10*ROW('Water Data'!H173)))</f>
        <v/>
      </c>
      <c r="CJ179" s="34" t="str">
        <f ca="1">+IF(OFFSET('Water Data'!$H$30,0,10*ROW('Water Data'!H173))="","",OFFSET('Water Data'!$H$30,0,10*ROW('Water Data'!H173)))</f>
        <v/>
      </c>
      <c r="CK179" s="34" t="str">
        <f ca="1">+IF(OFFSET('Sanitation Data'!$C$29,0,10*ROW('Sanitation Data'!C173))="","",OFFSET('Sanitation Data'!$C$29,0,10*ROW('Sanitation Data'!C173)))</f>
        <v/>
      </c>
      <c r="CL179" s="34" t="str">
        <f ca="1">+IF(OFFSET('Sanitation Data'!$C$30,0,10*ROW('Sanitation Data'!C173))="","",OFFSET('Sanitation Data'!$C$30,0,10*ROW('Sanitation Data'!C173)))</f>
        <v/>
      </c>
      <c r="CM179" s="34" t="str">
        <f ca="1">+IF(OFFSET('Sanitation Data'!$C$31,0,10*ROW('Sanitation Data'!C173))="","",OFFSET('Sanitation Data'!$C$31,0,10*ROW('Sanitation Data'!C173)))</f>
        <v/>
      </c>
      <c r="CN179" s="34" t="str">
        <f ca="1">+IF(OFFSET('Sanitation Data'!$C$32,0,10*ROW('Sanitation Data'!C173))="","",OFFSET('Sanitation Data'!$C$32,0,10*ROW('Sanitation Data'!C173)))</f>
        <v/>
      </c>
      <c r="CO179" s="34" t="str">
        <f ca="1">+IF(OFFSET('Sanitation Data'!$C$33,0,10*ROW('Sanitation Data'!C173))="","",OFFSET('Sanitation Data'!$C$33,0,10*ROW('Sanitation Data'!C173)))</f>
        <v/>
      </c>
      <c r="CP179" s="34" t="str">
        <f ca="1">+IF(OFFSET('Sanitation Data'!$D$29,0,10*ROW('Sanitation Data'!D173))="","",OFFSET('Sanitation Data'!$D$29,0,10*ROW('Sanitation Data'!D173)))</f>
        <v/>
      </c>
      <c r="CQ179" s="34" t="str">
        <f ca="1">+IF(OFFSET('Sanitation Data'!$D$30,0,10*ROW('Sanitation Data'!D173))="","",OFFSET('Sanitation Data'!$D$30,0,10*ROW('Sanitation Data'!D173)))</f>
        <v/>
      </c>
      <c r="CR179" s="34" t="str">
        <f ca="1">+IF(OFFSET('Sanitation Data'!$D$31,0,10*ROW('Sanitation Data'!D173))="","",OFFSET('Sanitation Data'!$D$31,0,10*ROW('Sanitation Data'!D173)))</f>
        <v/>
      </c>
      <c r="CS179" s="34" t="str">
        <f ca="1">+IF(OFFSET('Sanitation Data'!$D$32,0,10*ROW('Sanitation Data'!D173))="","",OFFSET('Sanitation Data'!$D$32,0,10*ROW('Sanitation Data'!D173)))</f>
        <v/>
      </c>
      <c r="CT179" s="34" t="str">
        <f ca="1">+IF(OFFSET('Sanitation Data'!$D$33,0,10*ROW('Sanitation Data'!D173))="","",OFFSET('Sanitation Data'!$D$33,0,10*ROW('Sanitation Data'!D173)))</f>
        <v/>
      </c>
      <c r="CU179" s="34" t="str">
        <f ca="1">+IF(OFFSET('Sanitation Data'!$E$29,0,10*ROW('Sanitation Data'!E173))="","",OFFSET('Sanitation Data'!$E$29,0,10*ROW('Sanitation Data'!E173)))</f>
        <v/>
      </c>
      <c r="CV179" s="34" t="str">
        <f ca="1">+IF(OFFSET('Sanitation Data'!$E$30,0,10*ROW('Sanitation Data'!E173))="","",OFFSET('Sanitation Data'!$E$30,0,10*ROW('Sanitation Data'!E173)))</f>
        <v/>
      </c>
      <c r="CW179" s="34" t="str">
        <f ca="1">+IF(OFFSET('Sanitation Data'!$E$31,0,10*ROW('Sanitation Data'!E173))="","",OFFSET('Sanitation Data'!$E$31,0,10*ROW('Sanitation Data'!E173)))</f>
        <v/>
      </c>
      <c r="CX179" s="34" t="str">
        <f ca="1">+IF(OFFSET('Sanitation Data'!$E$32,0,10*ROW('Sanitation Data'!E173))="","",OFFSET('Sanitation Data'!$E$32,0,10*ROW('Sanitation Data'!E173)))</f>
        <v/>
      </c>
      <c r="CY179" s="34" t="str">
        <f ca="1">+IF(OFFSET('Sanitation Data'!$E$33,0,10*ROW('Sanitation Data'!E173))="","",OFFSET('Sanitation Data'!$E$33,0,10*ROW('Sanitation Data'!E173)))</f>
        <v/>
      </c>
      <c r="CZ179" s="34" t="str">
        <f ca="1">+IF(OFFSET('Sanitation Data'!$F$29,0,10*ROW('Sanitation Data'!F173))="","",OFFSET('Sanitation Data'!$F$29,0,10*ROW('Sanitation Data'!F173)))</f>
        <v/>
      </c>
      <c r="DA179" s="34" t="str">
        <f ca="1">+IF(OFFSET('Sanitation Data'!$F$30,0,10*ROW('Sanitation Data'!F173))="","",OFFSET('Sanitation Data'!$F$30,0,10*ROW('Sanitation Data'!F173)))</f>
        <v/>
      </c>
      <c r="DB179" s="34" t="str">
        <f ca="1">+IF(OFFSET('Sanitation Data'!$F$31,0,10*ROW('Sanitation Data'!F173))="","",OFFSET('Sanitation Data'!$F$31,0,10*ROW('Sanitation Data'!F173)))</f>
        <v/>
      </c>
      <c r="DC179" s="34" t="str">
        <f ca="1">+IF(OFFSET('Sanitation Data'!$F$32,0,10*ROW('Sanitation Data'!F173))="","",OFFSET('Sanitation Data'!$F$32,0,10*ROW('Sanitation Data'!F173)))</f>
        <v/>
      </c>
      <c r="DD179" s="34" t="str">
        <f ca="1">+IF(OFFSET('Sanitation Data'!$F$33,0,10*ROW('Sanitation Data'!F173))="","",OFFSET('Sanitation Data'!$F$33,0,10*ROW('Sanitation Data'!F173)))</f>
        <v/>
      </c>
      <c r="DE179" s="34" t="str">
        <f ca="1">+IF(OFFSET('Sanitation Data'!$G$29,0,10*ROW('Sanitation Data'!G173))="","",OFFSET('Sanitation Data'!$G$29,0,10*ROW('Sanitation Data'!G173)))</f>
        <v/>
      </c>
      <c r="DF179" s="34" t="str">
        <f ca="1">+IF(OFFSET('Sanitation Data'!$G$30,0,10*ROW('Sanitation Data'!G173))="","",OFFSET('Sanitation Data'!$G$30,0,10*ROW('Sanitation Data'!G173)))</f>
        <v/>
      </c>
      <c r="DG179" s="34" t="str">
        <f ca="1">+IF(OFFSET('Sanitation Data'!$G$31,0,10*ROW('Sanitation Data'!G173))="","",OFFSET('Sanitation Data'!$G$31,0,10*ROW('Sanitation Data'!G173)))</f>
        <v/>
      </c>
      <c r="DH179" s="34" t="str">
        <f ca="1">+IF(OFFSET('Sanitation Data'!$G$32,0,10*ROW('Sanitation Data'!G173))="","",OFFSET('Sanitation Data'!$G$32,0,10*ROW('Sanitation Data'!G173)))</f>
        <v/>
      </c>
      <c r="DI179" s="34" t="str">
        <f ca="1">+IF(OFFSET('Sanitation Data'!$G$33,0,10*ROW('Sanitation Data'!G173))="","",OFFSET('Sanitation Data'!$G$33,0,10*ROW('Sanitation Data'!G173)))</f>
        <v/>
      </c>
      <c r="DJ179" s="34" t="str">
        <f ca="1">+IF(OFFSET('Sanitation Data'!$H$29,0,10*ROW('Sanitation Data'!H173))="","",OFFSET('Sanitation Data'!$H$29,0,10*ROW('Sanitation Data'!H173)))</f>
        <v/>
      </c>
      <c r="DK179" s="34" t="str">
        <f ca="1">+IF(OFFSET('Sanitation Data'!$H$30,0,10*ROW('Sanitation Data'!H173))="","",OFFSET('Sanitation Data'!$H$30,0,10*ROW('Sanitation Data'!H173)))</f>
        <v/>
      </c>
      <c r="DL179" s="34" t="str">
        <f ca="1">+IF(OFFSET('Sanitation Data'!$H$31,0,10*ROW('Sanitation Data'!H173))="","",OFFSET('Sanitation Data'!$H$31,0,10*ROW('Sanitation Data'!H173)))</f>
        <v/>
      </c>
      <c r="DM179" s="34" t="str">
        <f ca="1">+IF(OFFSET('Sanitation Data'!$H$32,0,10*ROW('Sanitation Data'!H173))="","",OFFSET('Sanitation Data'!$H$32,0,10*ROW('Sanitation Data'!H173)))</f>
        <v/>
      </c>
      <c r="DN179" s="34" t="str">
        <f ca="1">+IF(OFFSET('Sanitation Data'!$H$33,0,10*ROW('Sanitation Data'!H173))="","",OFFSET('Sanitation Data'!$H$33,0,10*ROW('Sanitation Data'!H173)))</f>
        <v/>
      </c>
      <c r="DO179" s="34" t="str">
        <f ca="1">+IF(OFFSET('Hygiene Data'!$C$12,0,10*ROW('Hygiene Data'!C173))="","",OFFSET('Hygiene Data'!$C$12,0,10*ROW('Hygiene Data'!C173)))</f>
        <v/>
      </c>
      <c r="DP179" s="34" t="str">
        <f ca="1">+IF(OFFSET('Hygiene Data'!$C$13,0,10*ROW('Hygiene Data'!C173))="","",OFFSET('Hygiene Data'!$C$13,0,10*ROW('Hygiene Data'!C173)))</f>
        <v/>
      </c>
      <c r="DQ179" s="34" t="str">
        <f ca="1">+IF(OFFSET('Hygiene Data'!$C$14,0,10*ROW('Hygiene Data'!C173))="","",OFFSET('Hygiene Data'!$C$14,0,10*ROW('Hygiene Data'!C173)))</f>
        <v/>
      </c>
      <c r="DR179" s="34" t="str">
        <f ca="1">+IF(OFFSET('Hygiene Data'!$D$12,0,10*ROW('Hygiene Data'!D173))="","",OFFSET('Hygiene Data'!$D$12,0,10*ROW('Hygiene Data'!D173)))</f>
        <v/>
      </c>
      <c r="DS179" s="34" t="str">
        <f ca="1">+IF(OFFSET('Hygiene Data'!$D$13,0,10*ROW('Hygiene Data'!D173))="","",OFFSET('Hygiene Data'!$D$13,0,10*ROW('Hygiene Data'!D173)))</f>
        <v/>
      </c>
      <c r="DT179" s="34" t="str">
        <f ca="1">+IF(OFFSET('Hygiene Data'!$D$14,0,10*ROW('Hygiene Data'!D173))="","",OFFSET('Hygiene Data'!$D$14,0,10*ROW('Hygiene Data'!D173)))</f>
        <v/>
      </c>
      <c r="DU179" s="34" t="str">
        <f ca="1">+IF(OFFSET('Hygiene Data'!$E$12,0,10*ROW('Hygiene Data'!E173))="","",OFFSET('Hygiene Data'!$E$12,0,10*ROW('Hygiene Data'!E173)))</f>
        <v/>
      </c>
      <c r="DV179" s="34" t="str">
        <f ca="1">+IF(OFFSET('Hygiene Data'!$E$13,0,10*ROW('Hygiene Data'!E173))="","",OFFSET('Hygiene Data'!$E$13,0,10*ROW('Hygiene Data'!E173)))</f>
        <v/>
      </c>
      <c r="DW179" s="34" t="str">
        <f ca="1">+IF(OFFSET('Hygiene Data'!$E$14,0,10*ROW('Hygiene Data'!E173))="","",OFFSET('Hygiene Data'!$E$14,0,10*ROW('Hygiene Data'!E173)))</f>
        <v/>
      </c>
      <c r="DX179" s="34" t="str">
        <f ca="1">+IF(OFFSET('Hygiene Data'!$F$12,0,10*ROW('Hygiene Data'!F173))="","",OFFSET('Hygiene Data'!$F$12,0,10*ROW('Hygiene Data'!F173)))</f>
        <v/>
      </c>
      <c r="DY179" s="34" t="str">
        <f ca="1">+IF(OFFSET('Hygiene Data'!$F$13,0,10*ROW('Hygiene Data'!F173))="","",OFFSET('Hygiene Data'!$F$13,0,10*ROW('Hygiene Data'!F173)))</f>
        <v/>
      </c>
      <c r="DZ179" s="34" t="str">
        <f ca="1">+IF(OFFSET('Hygiene Data'!$F$14,0,10*ROW('Hygiene Data'!F173))="","",OFFSET('Hygiene Data'!$F$14,0,10*ROW('Hygiene Data'!F173)))</f>
        <v/>
      </c>
      <c r="EA179" s="34" t="str">
        <f ca="1">+IF(OFFSET('Hygiene Data'!$G$12,0,10*ROW('Hygiene Data'!G173))="","",OFFSET('Hygiene Data'!$G$12,0,10*ROW('Hygiene Data'!G173)))</f>
        <v/>
      </c>
      <c r="EB179" s="34" t="str">
        <f ca="1">+IF(OFFSET('Hygiene Data'!$G$13,0,10*ROW('Hygiene Data'!G173))="","",OFFSET('Hygiene Data'!$G$13,0,10*ROW('Hygiene Data'!G173)))</f>
        <v/>
      </c>
      <c r="EC179" s="34" t="str">
        <f ca="1">+IF(OFFSET('Hygiene Data'!$G$14,0,10*ROW('Hygiene Data'!G173))="","",OFFSET('Hygiene Data'!$G$14,0,10*ROW('Hygiene Data'!G173)))</f>
        <v/>
      </c>
      <c r="ED179" s="34" t="str">
        <f ca="1">+IF(OFFSET('Hygiene Data'!$H$12,0,10*ROW('Hygiene Data'!H173))="","",OFFSET('Hygiene Data'!$H$12,0,10*ROW('Hygiene Data'!H173)))</f>
        <v/>
      </c>
      <c r="EE179" s="34" t="str">
        <f ca="1">+IF(OFFSET('Hygiene Data'!$H$13,0,10*ROW('Hygiene Data'!H173))="","",OFFSET('Hygiene Data'!$H$13,0,10*ROW('Hygiene Data'!H173)))</f>
        <v/>
      </c>
      <c r="EF179" s="34" t="str">
        <f ca="1">+IF(OFFSET('Hygiene Data'!$H$14,0,10*ROW('Hygiene Data'!H173))="","",OFFSET('Hygiene Data'!$H$14,0,10*ROW('Hygiene Data'!H173)))</f>
        <v/>
      </c>
    </row>
    <row r="180" spans="1:136" x14ac:dyDescent="0.2">
      <c r="A180" s="50" t="str">
        <f ca="1">+IF(OFFSET('Water Data'!$B$1,0,10*ROW('Water Data'!B177))="","",OFFSET('Water Data'!$B$1,0,10*ROW('Water Data'!B177)))</f>
        <v/>
      </c>
      <c r="B180" s="50" t="str">
        <f ca="1">+IF(OFFSET('Water Data'!$A$3,0,10*ROW('Water Data'!A177))="","",OFFSET('Water Data'!$A$3,0,10*ROW('Water Data'!A177)))</f>
        <v/>
      </c>
      <c r="C180" s="50" t="str">
        <f ca="1">+IF(OFFSET('Water Data'!$C$3,0,10*ROW('Water Data'!C177))="","",OFFSET('Water Data'!$C$3,0,10*ROW('Water Data'!C177)))</f>
        <v/>
      </c>
      <c r="D180" s="133" t="e">
        <f ca="1">+IF(AND(ISNUMBER(OFFSET('Water Data'!$C$5,0,10*ROW('Water Data'!C174))),BS180="Yes"),100-OFFSET('Water Data'!$C$5,0,10*ROW('Water Data'!C174)),IF(AND(ISNUMBER(OFFSET('Water Data'!$C$5,0,10*ROW('Water Data'!C174))),BS180="No",ISNUMBER(OFFSET('Water Data'!$C$5,0,10*ROW('Water Data'!C174)))),CONCATENATE("[",ROUND(100-OFFSET('Water Data'!$C$5,0,10*ROW('Water Data'!C174)),0),"]"),IF(AND(ISNUMBER(OFFSET('Water Data'!$C$5,0,10*ROW('Water Data'!C174))),BS180="",ISNUMBER(OFFSET('Water Data'!$C$5,0,10*ROW('Water Data'!C174)))),100-OFFSET('Water Data'!$C$5,0,10*ROW('Water Data'!C174)),NA())))</f>
        <v>#N/A</v>
      </c>
      <c r="E180" s="133" t="e">
        <f ca="1">+IF(AND(ISNUMBER(OFFSET('Water Data'!$C$7,0,10*ROW('Water Data'!D174))),BT180="Yes"),OFFSET('Water Data'!$C$7,0,10*ROW('Water Data'!C174)),IF(AND(ISNUMBER(OFFSET('Water Data'!$C$7,0,10*ROW('Water Data'!C174))),BT180="No",ISNUMBER(OFFSET('Water Data'!$C$7,0,10*ROW('Water Data'!C174)))),CONCATENATE("[",ROUND(OFFSET('Water Data'!$C$7,0,10*ROW('Water Data'!C174)),0),"]"),IF(AND(ISNUMBER(OFFSET('Water Data'!$C$7,0,10*ROW('Water Data'!C174))),BT180="",ISNUMBER(OFFSET('Water Data'!$C$7,0,10*ROW('Water Data'!C174)))),OFFSET('Water Data'!$C$7,0,10*ROW('Water Data'!C174)),NA())))</f>
        <v>#N/A</v>
      </c>
      <c r="F180" s="133" t="e">
        <f ca="1">+IF(AND(ISNUMBER(OFFSET('Water Data'!$C$10,0,10*ROW('Water Data'!C174))),BU180="Yes"),OFFSET('Water Data'!$C$10,0,10*ROW('Water Data'!C174)),IF(AND(ISNUMBER(OFFSET('Water Data'!$C$10,0,10*ROW('Water Data'!C174))),BU180="No",ISNUMBER(OFFSET('Water Data'!$C$10,0,10*ROW('Water Data'!C174)))),CONCATENATE("[",ROUND(OFFSET('Water Data'!$C$10,0,10*ROW('Water Data'!C174)),0),"]"),IF(AND(ISNUMBER(OFFSET('Water Data'!$C$10,0,10*ROW('Water Data'!C174))),BU180="",ISNUMBER(OFFSET('Water Data'!$C$10,0,10*ROW('Water Data'!C174)))),OFFSET('Water Data'!$C$10,0,10*ROW('Water Data'!C174)),NA())))</f>
        <v>#N/A</v>
      </c>
      <c r="G180" s="133" t="e">
        <f ca="1">+IF(AND(ISNUMBER(OFFSET('Water Data'!$D$5,0,10*ROW('Water Data'!D174))),BV180="Yes"),100-OFFSET('Water Data'!$D$5,0,10*ROW('Water Data'!D174)),IF(AND(ISNUMBER(OFFSET('Water Data'!$D$5,0,10*ROW('Water Data'!D174))),BV180="No",ISNUMBER(OFFSET('Water Data'!$D$5,0,10*ROW('Water Data'!D174)))),CONCATENATE("[",ROUND(100-OFFSET('Water Data'!$D$5,0,10*ROW('Water Data'!D174)),0),"]"),IF(AND(ISNUMBER(OFFSET('Water Data'!$D$5,0,10*ROW('Water Data'!D174))),BV180="",ISNUMBER(OFFSET('Water Data'!$D$5,0,10*ROW('Water Data'!D174)))),100-OFFSET('Water Data'!$D$5,0,10*ROW('Water Data'!D174)),NA())))</f>
        <v>#N/A</v>
      </c>
      <c r="H180" s="133" t="e">
        <f ca="1">+IF(AND(ISNUMBER(OFFSET('Water Data'!$D$7,0,10*ROW('Water Data'!D174))),BW180="Yes"),OFFSET('Water Data'!$D$7,0,10*ROW('Water Data'!D174)),IF(AND(ISNUMBER(OFFSET('Water Data'!$D$7,0,10*ROW('Water Data'!D174))),BW180="No",ISNUMBER(OFFSET('Water Data'!$D$7,0,10*ROW('Water Data'!D174)))),CONCATENATE("[",ROUND(OFFSET('Water Data'!$C$7,0,10*ROW('Water Data'!D174)),0),"]"),IF(AND(ISNUMBER(OFFSET('Water Data'!$D$7,0,10*ROW('Water Data'!D174))),BW180="",ISNUMBER(OFFSET('Water Data'!$D$7,0,10*ROW('Water Data'!D174)))),OFFSET('Water Data'!$D$7,0,10*ROW('Water Data'!D174)),NA())))</f>
        <v>#N/A</v>
      </c>
      <c r="I180" s="133" t="e">
        <f ca="1">+IF(AND(ISNUMBER(OFFSET('Water Data'!$D$10,0,10*ROW('Water Data'!D174))),BX180="Yes"),OFFSET('Water Data'!$D$10,0,10*ROW('Water Data'!D174)),IF(AND(ISNUMBER(OFFSET('Water Data'!$D$10,0,10*ROW('Water Data'!D174))),BX180="No",ISNUMBER(OFFSET('Water Data'!$D$10,0,10*ROW('Water Data'!D174)))),CONCATENATE("[",ROUND(OFFSET('Water Data'!$D$10,0,10*ROW('Water Data'!D174)),0),"]"),IF(AND(ISNUMBER(OFFSET('Water Data'!$D$10,0,10*ROW('Water Data'!D174))),BX180="",ISNUMBER(OFFSET('Water Data'!$D$10,0,10*ROW('Water Data'!D174)))),OFFSET('Water Data'!$D$10,0,10*ROW('Water Data'!D174)),NA())))</f>
        <v>#N/A</v>
      </c>
      <c r="J180" s="133" t="e">
        <f ca="1">+IF(AND(ISNUMBER(OFFSET('Water Data'!$E$5,0,10*ROW('Water Data'!E174))),BY180="Yes"),100-OFFSET('Water Data'!$E$5,0,10*ROW('Water Data'!E174)),IF(AND(ISNUMBER(OFFSET('Water Data'!$E$5,0,10*ROW('Water Data'!E174))),BY180="No",ISNUMBER(OFFSET('Water Data'!$E$5,0,10*ROW('Water Data'!E174)))),CONCATENATE("[",ROUND(100-OFFSET('Water Data'!$E$5,0,10*ROW('Water Data'!E174)),0),"]"),IF(AND(ISNUMBER(OFFSET('Water Data'!$E$5,0,10*ROW('Water Data'!E174))),BY180="",ISNUMBER(OFFSET('Water Data'!$E$5,0,10*ROW('Water Data'!E174)))),100-OFFSET('Water Data'!$E$5,0,10*ROW('Water Data'!E174)),NA())))</f>
        <v>#N/A</v>
      </c>
      <c r="K180" s="133" t="e">
        <f ca="1">+IF(AND(ISNUMBER(OFFSET('Water Data'!$E$7,0,10*ROW('Water Data'!E174))),BZ180="Yes"),OFFSET('Water Data'!$E$7,0,10*ROW('Water Data'!E174)),IF(AND(ISNUMBER(OFFSET('Water Data'!$E$7,0,10*ROW('Water Data'!E174))),BZ180="No",ISNUMBER(OFFSET('Water Data'!$E$7,0,10*ROW('Water Data'!E174)))),CONCATENATE("[",ROUND(OFFSET('Water Data'!$E$7,0,10*ROW('Water Data'!E174)),0),"]"),IF(AND(ISNUMBER(OFFSET('Water Data'!$E$7,0,10*ROW('Water Data'!E174))),BZ180="",ISNUMBER(OFFSET('Water Data'!$E$7,0,10*ROW('Water Data'!E174)))),OFFSET('Water Data'!$E$7,0,10*ROW('Water Data'!E174)),NA())))</f>
        <v>#N/A</v>
      </c>
      <c r="L180" s="133" t="e">
        <f ca="1">+IF(AND(ISNUMBER(OFFSET('Water Data'!$E$10,0,10*ROW('Water Data'!E174))),CA180="Yes"),OFFSET('Water Data'!$E$10,0,10*ROW('Water Data'!E174)),IF(AND(ISNUMBER(OFFSET('Water Data'!$E$10,0,10*ROW('Water Data'!E174))),CA180="No",ISNUMBER(OFFSET('Water Data'!$E$10,0,10*ROW('Water Data'!E174)))),CONCATENATE("[",ROUND(OFFSET('Water Data'!$E$10,0,10*ROW('Water Data'!E174)),0),"]"),IF(AND(ISNUMBER(OFFSET('Water Data'!$E$10,0,10*ROW('Water Data'!E174))),CA180="",ISNUMBER(OFFSET('Water Data'!$E$10,0,10*ROW('Water Data'!E174)))),OFFSET('Water Data'!$E$10,0,10*ROW('Water Data'!E174)),NA())))</f>
        <v>#N/A</v>
      </c>
      <c r="M180" s="133" t="e">
        <f ca="1">+IF(AND(ISNUMBER(OFFSET('Water Data'!$F$5,0,10*ROW('Water Data'!F174))),CB180="Yes"),100-OFFSET('Water Data'!$F$5,0,10*ROW('Water Data'!F174)),IF(AND(ISNUMBER(OFFSET('Water Data'!$F$5,0,10*ROW('Water Data'!F174))),CB180="No",ISNUMBER(OFFSET('Water Data'!$F$5,0,10*ROW('Water Data'!F174)))),CONCATENATE("[",ROUND(100-OFFSET('Water Data'!$F$5,0,10*ROW('Water Data'!F174)),0),"]"),IF(AND(ISNUMBER(OFFSET('Water Data'!$F$5,0,10*ROW('Water Data'!F174))),CB180="",ISNUMBER(OFFSET('Water Data'!$F$5,0,10*ROW('Water Data'!F174)))),100-OFFSET('Water Data'!$F$5,0,10*ROW('Water Data'!F174)),NA())))</f>
        <v>#N/A</v>
      </c>
      <c r="N180" s="133" t="e">
        <f ca="1">+IF(AND(ISNUMBER(OFFSET('Water Data'!$F$7,0,10*ROW('Water Data'!F174))),CC180="Yes"),OFFSET('Water Data'!$F$7,0,10*ROW('Water Data'!F174)),IF(AND(ISNUMBER(OFFSET('Water Data'!$F$7,0,10*ROW('Water Data'!F174))),CC180="No",ISNUMBER(OFFSET('Water Data'!$F$7,0,10*ROW('Water Data'!F174)))),CONCATENATE("[",ROUND(OFFSET('Water Data'!$F$7,0,10*ROW('Water Data'!F174)),0),"]"),IF(AND(ISNUMBER(OFFSET('Water Data'!$F$7,0,10*ROW('Water Data'!F174))),CC180="",ISNUMBER(OFFSET('Water Data'!$F$7,0,10*ROW('Water Data'!F174)))),OFFSET('Water Data'!$F$7,0,10*ROW('Water Data'!F174)),NA())))</f>
        <v>#N/A</v>
      </c>
      <c r="O180" s="133" t="e">
        <f ca="1">+IF(AND(ISNUMBER(OFFSET('Water Data'!$F$10,0,10*ROW('Water Data'!F174))),CD180="Yes"),OFFSET('Water Data'!$F$10,0,10*ROW('Water Data'!F174)),IF(AND(ISNUMBER(OFFSET('Water Data'!$F$10,0,10*ROW('Water Data'!F174))),CD180="No",ISNUMBER(OFFSET('Water Data'!$F$10,0,10*ROW('Water Data'!F174)))),CONCATENATE("[",ROUND(OFFSET('Water Data'!$F$10,0,10*ROW('Water Data'!F174)),0),"]"),IF(AND(ISNUMBER(OFFSET('Water Data'!$F$10,0,10*ROW('Water Data'!F174))),CD180="",ISNUMBER(OFFSET('Water Data'!$F$10,0,10*ROW('Water Data'!F174)))),OFFSET('Water Data'!$F$10,0,10*ROW('Water Data'!F174)),NA())))</f>
        <v>#N/A</v>
      </c>
      <c r="P180" s="133" t="e">
        <f ca="1">+IF(AND(ISNUMBER(OFFSET('Water Data'!$G$5,0,10*ROW('Water Data'!G174))),CE180="Yes"),100-OFFSET('Water Data'!$G$5,0,10*ROW('Water Data'!G174)),IF(AND(ISNUMBER(OFFSET('Water Data'!$G$5,0,10*ROW('Water Data'!G174))),CE180="No",ISNUMBER(OFFSET('Water Data'!$G$5,0,10*ROW('Water Data'!G174)))),CONCATENATE("[",ROUND(100-OFFSET('Water Data'!$G$5,0,10*ROW('Water Data'!G174)),0),"]"),IF(AND(ISNUMBER(OFFSET('Water Data'!$G$5,0,10*ROW('Water Data'!G174))),CE180="",ISNUMBER(OFFSET('Water Data'!$G$5,0,10*ROW('Water Data'!G174)))),100-OFFSET('Water Data'!$G$5,0,10*ROW('Water Data'!G174)),NA())))</f>
        <v>#N/A</v>
      </c>
      <c r="Q180" s="133" t="e">
        <f ca="1">+IF(AND(ISNUMBER(OFFSET('Water Data'!$G$7,0,10*ROW('Water Data'!G174))),CF180="Yes"),OFFSET('Water Data'!$G$7,0,10*ROW('Water Data'!G174)),IF(AND(ISNUMBER(OFFSET('Water Data'!$G$7,0,10*ROW('Water Data'!G174))),CF180="No",ISNUMBER(OFFSET('Water Data'!$G$7,0,10*ROW('Water Data'!G174)))),CONCATENATE("[",ROUND(OFFSET('Water Data'!$G$7,0,10*ROW('Water Data'!G174)),0),"]"),IF(AND(ISNUMBER(OFFSET('Water Data'!$G$7,0,10*ROW('Water Data'!G174))),CF180="",ISNUMBER(OFFSET('Water Data'!$G$7,0,10*ROW('Water Data'!G174)))),OFFSET('Water Data'!$G$7,0,10*ROW('Water Data'!G174)),NA())))</f>
        <v>#N/A</v>
      </c>
      <c r="R180" s="133" t="e">
        <f ca="1">+IF(AND(ISNUMBER(OFFSET('Water Data'!$G$10,0,10*ROW('Water Data'!G174))),CG180="Yes"),OFFSET('Water Data'!$G$10,0,10*ROW('Water Data'!G174)),IF(AND(ISNUMBER(OFFSET('Water Data'!$G$10,0,10*ROW('Water Data'!G174))),CG180="No",ISNUMBER(OFFSET('Water Data'!$G$10,0,10*ROW('Water Data'!G174)))),CONCATENATE("[",ROUND(OFFSET('Water Data'!$G$10,0,10*ROW('Water Data'!G174)),0),"]"),IF(AND(ISNUMBER(OFFSET('Water Data'!$G$10,0,10*ROW('Water Data'!G174))),CG180="",ISNUMBER(OFFSET('Water Data'!$G$10,0,10*ROW('Water Data'!G174)))),OFFSET('Water Data'!$G$10,0,10*ROW('Water Data'!G174)),NA())))</f>
        <v>#N/A</v>
      </c>
      <c r="S180" s="133" t="e">
        <f ca="1">+IF(AND(ISNUMBER(OFFSET('Water Data'!$H$5,0,10*ROW('Water Data'!H174))),CH180="Yes"),100-OFFSET('Water Data'!$H$5,0,10*ROW('Water Data'!H174)),IF(AND(ISNUMBER(OFFSET('Water Data'!$H$5,0,10*ROW('Water Data'!H174))),CH180="No",ISNUMBER(OFFSET('Water Data'!$H$5,0,10*ROW('Water Data'!H174)))),CONCATENATE("[",ROUND(100-OFFSET('Water Data'!$H$5,0,10*ROW('Water Data'!H174)),0),"]"),IF(AND(ISNUMBER(OFFSET('Water Data'!$H$5,0,10*ROW('Water Data'!H174))),CH180="",ISNUMBER(OFFSET('Water Data'!$H$5,0,10*ROW('Water Data'!H174)))),100-OFFSET('Water Data'!$H$5,0,10*ROW('Water Data'!H174)),NA())))</f>
        <v>#N/A</v>
      </c>
      <c r="T180" s="133" t="e">
        <f ca="1">+IF(AND(ISNUMBER(OFFSET('Water Data'!$H$7,0,10*ROW('Water Data'!H174))),CI180="Yes"),OFFSET('Water Data'!$H$7,0,10*ROW('Water Data'!H174)),IF(AND(ISNUMBER(OFFSET('Water Data'!$H$7,0,10*ROW('Water Data'!H174))),CI180="No",ISNUMBER(OFFSET('Water Data'!$H$7,0,10*ROW('Water Data'!H174)))),CONCATENATE("[",ROUND(OFFSET('Water Data'!$H$7,0,10*ROW('Water Data'!H174)),0),"]"),IF(AND(ISNUMBER(OFFSET('Water Data'!$H$7,0,10*ROW('Water Data'!H174))),CI180="",ISNUMBER(OFFSET('Water Data'!$H$7,0,10*ROW('Water Data'!H174)))),OFFSET('Water Data'!$H$7,0,10*ROW('Water Data'!H174)),NA())))</f>
        <v>#N/A</v>
      </c>
      <c r="U180" s="133" t="e">
        <f ca="1">+IF(AND(ISNUMBER(OFFSET('Water Data'!$H$10,0,10*ROW('Water Data'!H174))),CJ180="Yes"),OFFSET('Water Data'!$H$10,0,10*ROW('Water Data'!H174)),IF(AND(ISNUMBER(OFFSET('Water Data'!$H$10,0,10*ROW('Water Data'!H174))),CJ180="No",ISNUMBER(OFFSET('Water Data'!$H$10,0,10*ROW('Water Data'!H174)))),CONCATENATE("[",ROUND(OFFSET('Water Data'!$H$10,0,10*ROW('Water Data'!H174)),0),"]"),IF(AND(ISNUMBER(OFFSET('Water Data'!$H$10,0,10*ROW('Water Data'!H174))),CJ180="",ISNUMBER(OFFSET('Water Data'!$H$10,0,10*ROW('Water Data'!H174)))),OFFSET('Water Data'!$H$10,0,10*ROW('Water Data'!H174)),NA())))</f>
        <v>#N/A</v>
      </c>
      <c r="V180" s="134" t="e">
        <f ca="1">+IF(AND(ISNUMBER(OFFSET('Sanitation Data'!$C$5,0,10*ROW('Sanitation Data'!C174))),CK180="Yes"),100-OFFSET('Sanitation Data'!$C$5,0,10*ROW('Sanitation Data'!C174)),IF(AND(ISNUMBER(OFFSET('Sanitation Data'!$C$5,0,10*ROW('Sanitation Data'!C174))),CK180="No",ISNUMBER(OFFSET('Sanitation Data'!$C$5,0,10*ROW('Sanitation Data'!C174)))),CONCATENATE("[",ROUND(100-OFFSET('Sanitation Data'!$C$5,0,10*ROW('Sanitation Data'!C174)),0),"]"),IF(AND(ISNUMBER(OFFSET('Sanitation Data'!$C$5,0,10*ROW('Sanitation Data'!C174))),CK180="",ISNUMBER(OFFSET('Sanitation Data'!$C$5,0,10*ROW('Sanitation Data'!C174)))),100-OFFSET('Sanitation Data'!$C$5,0,10*ROW('Sanitation Data'!C174)),NA())))</f>
        <v>#N/A</v>
      </c>
      <c r="W180" s="134" t="e">
        <f ca="1">+IF(AND(ISNUMBER(OFFSET('Sanitation Data'!$C$7,0,10*ROW('Sanitation Data'!C174))),CL180="Yes"),OFFSET('Sanitation Data'!$C$7,0,10*ROW('Sanitation Data'!C174)),IF(AND(ISNUMBER(OFFSET('Sanitation Data'!$C$7,0,10*ROW('Sanitation Data'!C174))),CL180="No",ISNUMBER(OFFSET('Sanitation Data'!$C$7,0,10*ROW('Sanitation Data'!C174)))),CONCATENATE("[",ROUND(OFFSET('Sanitation Data'!$C$7,0,10*ROW('Sanitation Data'!C174)),0),"]"),IF(AND(ISNUMBER(OFFSET('Sanitation Data'!$C$7,0,10*ROW('Sanitation Data'!C174))),CL180="",ISNUMBER(OFFSET('Sanitation Data'!$C$7,0,10*ROW('Sanitation Data'!C174)))),OFFSET('Sanitation Data'!$C$7,0,10*ROW('Sanitation Data'!C174)),NA())))</f>
        <v>#N/A</v>
      </c>
      <c r="X180" s="134" t="e">
        <f ca="1">+IF(AND(ISNUMBER(OFFSET('Sanitation Data'!$C$11,0,10*ROW('Sanitation Data'!C174))),CM180="Yes"),OFFSET('Sanitation Data'!$C$11,0,10*ROW('Sanitation Data'!C174)),IF(AND(ISNUMBER(OFFSET('Sanitation Data'!$C$11,0,10*ROW('Sanitation Data'!C174))),CM180="No",ISNUMBER(OFFSET('Sanitation Data'!$C$11,0,10*ROW('Sanitation Data'!C174)))),CONCATENATE("[",ROUND(OFFSET('Sanitation Data'!$C$11,0,10*ROW('Sanitation Data'!C174)),0),"]"),IF(AND(ISNUMBER(OFFSET('Sanitation Data'!$C$11,0,10*ROW('Sanitation Data'!C174))),CM180="",ISNUMBER(OFFSET('Sanitation Data'!$C$11,0,10*ROW('Sanitation Data'!C174)))),OFFSET('Sanitation Data'!$C$11,0,10*ROW('Sanitation Data'!C174)),NA())))</f>
        <v>#N/A</v>
      </c>
      <c r="Y180" s="134" t="e">
        <f ca="1">+IF(AND(ISNUMBER(OFFSET('Sanitation Data'!$C$12,0,10*ROW('Sanitation Data'!C174))),CN180="Yes"),OFFSET('Sanitation Data'!$C$12,0,10*ROW('Sanitation Data'!C174)),IF(AND(ISNUMBER(OFFSET('Sanitation Data'!$C$12,0,10*ROW('Sanitation Data'!C174))),CN180="No",ISNUMBER(OFFSET('Sanitation Data'!$C$12,0,10*ROW('Sanitation Data'!C174)))),CONCATENATE("[",ROUND(OFFSET('Sanitation Data'!$C$12,0,10*ROW('Sanitation Data'!C174)),0),"]"),IF(AND(ISNUMBER(OFFSET('Sanitation Data'!$C$12,0,10*ROW('Sanitation Data'!C174))),CN180="",ISNUMBER(OFFSET('Sanitation Data'!$C$12,0,10*ROW('Sanitation Data'!C174)))),OFFSET('Sanitation Data'!$C$12,0,10*ROW('Sanitation Data'!C174)),NA())))</f>
        <v>#N/A</v>
      </c>
      <c r="Z180" s="134" t="e">
        <f ca="1">+IF(AND(ISNUMBER(OFFSET('Sanitation Data'!$C$13,0,10*ROW('Sanitation Data'!C174))),CO180="Yes"),OFFSET('Sanitation Data'!$C$13,0,10*ROW('Sanitation Data'!C174)),IF(AND(ISNUMBER(OFFSET('Sanitation Data'!$C$13,0,10*ROW('Sanitation Data'!C174))),CO180="No",ISNUMBER(OFFSET('Sanitation Data'!$C$13,0,10*ROW('Sanitation Data'!C174)))),CONCATENATE("[",ROUND(OFFSET('Sanitation Data'!$C$13,0,10*ROW('Sanitation Data'!C174)),0),"]"),IF(AND(ISNUMBER(OFFSET('Sanitation Data'!$C$13,0,10*ROW('Sanitation Data'!C174))),CO180="",ISNUMBER(OFFSET('Sanitation Data'!$C$13,0,10*ROW('Sanitation Data'!C174)))),OFFSET('Sanitation Data'!$C$13,0,10*ROW('Sanitation Data'!C174)),NA())))</f>
        <v>#N/A</v>
      </c>
      <c r="AA180" s="134" t="e">
        <f ca="1">+IF(AND(ISNUMBER(OFFSET('Sanitation Data'!$D$5,0,10*ROW('Sanitation Data'!D174))),CP180="Yes"),100-OFFSET('Sanitation Data'!$D$5,0,10*ROW('Sanitation Data'!D174)),IF(AND(ISNUMBER(OFFSET('Sanitation Data'!$D$5,0,10*ROW('Sanitation Data'!D174))),CP180="No",ISNUMBER(OFFSET('Sanitation Data'!$D$5,0,10*ROW('Sanitation Data'!D174)))),CONCATENATE("[",ROUND(100-OFFSET('Sanitation Data'!$D$5,0,10*ROW('Sanitation Data'!D174)),0),"]"),IF(AND(ISNUMBER(OFFSET('Sanitation Data'!$D$5,0,10*ROW('Sanitation Data'!D174))),CP180="",ISNUMBER(OFFSET('Sanitation Data'!$D$5,0,10*ROW('Sanitation Data'!D174)))),100-OFFSET('Sanitation Data'!$D$5,0,10*ROW('Sanitation Data'!D174)),NA())))</f>
        <v>#N/A</v>
      </c>
      <c r="AB180" s="134" t="e">
        <f ca="1">+IF(AND(ISNUMBER(OFFSET('Sanitation Data'!$D$7,0,10*ROW('Sanitation Data'!D174))),CQ180="Yes"),OFFSET('Sanitation Data'!$D$7,0,10*ROW('Sanitation Data'!G174)),IF(AND(ISNUMBER(OFFSET('Sanitation Data'!$D$7,0,10*ROW('Sanitation Data'!D174))),CQ180="No",ISNUMBER(OFFSET('Sanitation Data'!$D$7,0,10*ROW('Sanitation Data'!D174)))),CONCATENATE("[",ROUND(OFFSET('Sanitation Data'!$D$7,0,10*ROW('Sanitation Data'!D174)),0),"]"),IF(AND(ISNUMBER(OFFSET('Sanitation Data'!$D$7,0,10*ROW('Sanitation Data'!D174))),CQ180="",ISNUMBER(OFFSET('Sanitation Data'!$D$7,0,10*ROW('Sanitation Data'!D174)))),OFFSET('Sanitation Data'!$D$7,0,10*ROW('Sanitation Data'!D174)),NA())))</f>
        <v>#N/A</v>
      </c>
      <c r="AC180" s="134" t="e">
        <f ca="1">+IF(AND(ISNUMBER(OFFSET('Sanitation Data'!$D$11,0,10*ROW('Sanitation Data'!D174))),CR180="Yes"),OFFSET('Sanitation Data'!$D$11,0,10*ROW('Sanitation Data'!D174)),IF(AND(ISNUMBER(OFFSET('Sanitation Data'!$D$11,0,10*ROW('Sanitation Data'!D174))),CR180="No",ISNUMBER(OFFSET('Sanitation Data'!$D$11,0,10*ROW('Sanitation Data'!D174)))),CONCATENATE("[",ROUND(OFFSET('Sanitation Data'!$D$11,0,10*ROW('Sanitation Data'!D174)),0),"]"),IF(AND(ISNUMBER(OFFSET('Sanitation Data'!$D$11,0,10*ROW('Sanitation Data'!D174))),CR180="",ISNUMBER(OFFSET('Sanitation Data'!$D$11,0,10*ROW('Sanitation Data'!D174)))),OFFSET('Sanitation Data'!$D$11,0,10*ROW('Sanitation Data'!D174)),NA())))</f>
        <v>#N/A</v>
      </c>
      <c r="AD180" s="134" t="e">
        <f ca="1">+IF(AND(ISNUMBER(OFFSET('Sanitation Data'!$D$12,0,10*ROW('Sanitation Data'!D174))),CS180="Yes"),OFFSET('Sanitation Data'!$D$12,0,10*ROW('Sanitation Data'!D174)),IF(AND(ISNUMBER(OFFSET('Sanitation Data'!$D$12,0,10*ROW('Sanitation Data'!D174))),CS180="No",ISNUMBER(OFFSET('Sanitation Data'!$D$12,0,10*ROW('Sanitation Data'!D174)))),CONCATENATE("[",ROUND(OFFSET('Sanitation Data'!$D$12,0,10*ROW('Sanitation Data'!D174)),0),"]"),IF(AND(ISNUMBER(OFFSET('Sanitation Data'!$D$12,0,10*ROW('Sanitation Data'!D174))),CS180="",ISNUMBER(OFFSET('Sanitation Data'!$D$12,0,10*ROW('Sanitation Data'!D174)))),OFFSET('Sanitation Data'!$D$12,0,10*ROW('Sanitation Data'!D174)),NA())))</f>
        <v>#N/A</v>
      </c>
      <c r="AE180" s="134" t="e">
        <f ca="1">+IF(AND(ISNUMBER(OFFSET('Sanitation Data'!$D$13,0,10*ROW('Sanitation Data'!D174))),CT180="Yes"),OFFSET('Sanitation Data'!$D$13,0,10*ROW('Sanitation Data'!D174)),IF(AND(ISNUMBER(OFFSET('Sanitation Data'!$D$13,0,10*ROW('Sanitation Data'!D174))),CT180="No",ISNUMBER(OFFSET('Sanitation Data'!$D$13,0,10*ROW('Sanitation Data'!D174)))),CONCATENATE("[",ROUND(OFFSET('Sanitation Data'!$D$13,0,10*ROW('Sanitation Data'!D174)),0),"]"),IF(AND(ISNUMBER(OFFSET('Sanitation Data'!$D$13,0,10*ROW('Sanitation Data'!D174))),CT180="",ISNUMBER(OFFSET('Sanitation Data'!$D$13,0,10*ROW('Sanitation Data'!D174)))),OFFSET('Sanitation Data'!$D$13,0,10*ROW('Sanitation Data'!D174)),NA())))</f>
        <v>#N/A</v>
      </c>
      <c r="AF180" s="134" t="e">
        <f ca="1">+IF(AND(ISNUMBER(OFFSET('Sanitation Data'!$E$5,0,10*ROW('Sanitation Data'!E174))),CU180="Yes"),100-OFFSET('Sanitation Data'!$E$5,0,10*ROW('Sanitation Data'!E174)),IF(AND(ISNUMBER(OFFSET('Sanitation Data'!$E$5,0,10*ROW('Sanitation Data'!E174))),CU180="No",ISNUMBER(OFFSET('Sanitation Data'!$E$5,0,10*ROW('Sanitation Data'!E174)))),CONCATENATE("[",ROUND(100-OFFSET('Sanitation Data'!$E$5,0,10*ROW('Sanitation Data'!E174)),0),"]"),IF(AND(ISNUMBER(OFFSET('Sanitation Data'!$E$5,0,10*ROW('Sanitation Data'!E174))),CU180="",ISNUMBER(OFFSET('Sanitation Data'!$E$5,0,10*ROW('Sanitation Data'!E174)))),100-OFFSET('Sanitation Data'!$E$5,0,10*ROW('Sanitation Data'!E174)),NA())))</f>
        <v>#N/A</v>
      </c>
      <c r="AG180" s="134" t="e">
        <f ca="1">+IF(AND(ISNUMBER(OFFSET('Sanitation Data'!$E$7,0,10*ROW('Sanitation Data'!E174))),CV180="Yes"),OFFSET('Sanitation Data'!$E$7,0,10*ROW('Sanitation Data'!E174)),IF(AND(ISNUMBER(OFFSET('Sanitation Data'!$E$7,0,10*ROW('Sanitation Data'!E174))),CV180="No",ISNUMBER(OFFSET('Sanitation Data'!$E$7,0,10*ROW('Sanitation Data'!E174)))),CONCATENATE("[",ROUND(OFFSET('Sanitation Data'!$E$7,0,10*ROW('Sanitation Data'!E174)),0),"]"),IF(AND(ISNUMBER(OFFSET('Sanitation Data'!$E$7,0,10*ROW('Sanitation Data'!E174))),CV180="",ISNUMBER(OFFSET('Sanitation Data'!$E$7,0,10*ROW('Sanitation Data'!E174)))),OFFSET('Sanitation Data'!$E$7,0,10*ROW('Sanitation Data'!E174)),NA())))</f>
        <v>#N/A</v>
      </c>
      <c r="AH180" s="134" t="e">
        <f ca="1">+IF(AND(ISNUMBER(OFFSET('Sanitation Data'!$E$11,0,10*ROW('Sanitation Data'!E174))),CW180="Yes"),OFFSET('Sanitation Data'!$E$11,0,10*ROW('Sanitation Data'!E174)),IF(AND(ISNUMBER(OFFSET('Sanitation Data'!$E$11,0,10*ROW('Sanitation Data'!E174))),CW180="No",ISNUMBER(OFFSET('Sanitation Data'!$E$11,0,10*ROW('Sanitation Data'!E174)))),CONCATENATE("[",ROUND(OFFSET('Sanitation Data'!$E$11,0,10*ROW('Sanitation Data'!E174)),0),"]"),IF(AND(ISNUMBER(OFFSET('Sanitation Data'!$E$11,0,10*ROW('Sanitation Data'!E174))),CW180="",ISNUMBER(OFFSET('Sanitation Data'!$E$11,0,10*ROW('Sanitation Data'!E174)))),OFFSET('Sanitation Data'!$E$11,0,10*ROW('Sanitation Data'!E174)),NA())))</f>
        <v>#N/A</v>
      </c>
      <c r="AI180" s="134" t="e">
        <f ca="1">+IF(AND(ISNUMBER(OFFSET('Sanitation Data'!$E$12,0,10*ROW('Sanitation Data'!E174))),CX180="Yes"),OFFSET('Sanitation Data'!$E$12,0,10*ROW('Sanitation Data'!E174)),IF(AND(ISNUMBER(OFFSET('Sanitation Data'!$E$12,0,10*ROW('Sanitation Data'!E174))),CX180="No",ISNUMBER(OFFSET('Sanitation Data'!$E$12,0,10*ROW('Sanitation Data'!E174)))),CONCATENATE("[",ROUND(OFFSET('Sanitation Data'!$E$12,0,10*ROW('Sanitation Data'!E174)),0),"]"),IF(AND(ISNUMBER(OFFSET('Sanitation Data'!$E$12,0,10*ROW('Sanitation Data'!E174))),CX180="",ISNUMBER(OFFSET('Sanitation Data'!$E$12,0,10*ROW('Sanitation Data'!E174)))),OFFSET('Sanitation Data'!$E$12,0,10*ROW('Sanitation Data'!E174)),NA())))</f>
        <v>#N/A</v>
      </c>
      <c r="AJ180" s="134" t="e">
        <f ca="1">+IF(AND(ISNUMBER(OFFSET('Sanitation Data'!$E$13,0,10*ROW('Sanitation Data'!E174))),CY180="Yes"),OFFSET('Sanitation Data'!$E$13,0,10*ROW('Sanitation Data'!E174)),IF(AND(ISNUMBER(OFFSET('Sanitation Data'!$E$13,0,10*ROW('Sanitation Data'!E174))),CY180="No",ISNUMBER(OFFSET('Sanitation Data'!$E$13,0,10*ROW('Sanitation Data'!E174)))),CONCATENATE("[",ROUND(OFFSET('Sanitation Data'!$E$13,0,10*ROW('Sanitation Data'!E174)),0),"]"),IF(AND(ISNUMBER(OFFSET('Sanitation Data'!$E$13,0,10*ROW('Sanitation Data'!E174))),CY180="",ISNUMBER(OFFSET('Sanitation Data'!$E$13,0,10*ROW('Sanitation Data'!E174)))),OFFSET('Sanitation Data'!$E$13,0,10*ROW('Sanitation Data'!E174)),NA())))</f>
        <v>#N/A</v>
      </c>
      <c r="AK180" s="134" t="e">
        <f ca="1">+IF(AND(ISNUMBER(OFFSET('Sanitation Data'!$F$5,0,10*ROW('Sanitation Data'!F174))),CZ180="Yes"),100-OFFSET('Sanitation Data'!$F$5,0,10*ROW('Sanitation Data'!F174)),IF(AND(ISNUMBER(OFFSET('Sanitation Data'!$F$5,0,10*ROW('Sanitation Data'!F174))),CZ180="No",ISNUMBER(OFFSET('Sanitation Data'!$F$5,0,10*ROW('Sanitation Data'!F174)))),CONCATENATE("[",ROUND(100-OFFSET('Sanitation Data'!$F$5,0,10*ROW('Sanitation Data'!F174)),0),"]"),IF(AND(ISNUMBER(OFFSET('Sanitation Data'!$F$5,0,10*ROW('Sanitation Data'!F174))),CZ180="",ISNUMBER(OFFSET('Sanitation Data'!$F$5,0,10*ROW('Sanitation Data'!F174)))),100-OFFSET('Sanitation Data'!$F$5,0,10*ROW('Sanitation Data'!F174)),NA())))</f>
        <v>#N/A</v>
      </c>
      <c r="AL180" s="134" t="e">
        <f ca="1">+IF(AND(ISNUMBER(OFFSET('Sanitation Data'!$F$7,0,10*ROW('Sanitation Data'!F174))),DA180="Yes"),OFFSET('Sanitation Data'!$F$7,0,10*ROW('Sanitation Data'!F174)),IF(AND(ISNUMBER(OFFSET('Sanitation Data'!$F$7,0,10*ROW('Sanitation Data'!F174))),DA180="No",ISNUMBER(OFFSET('Sanitation Data'!$F$7,0,10*ROW('Sanitation Data'!F174)))),CONCATENATE("[",ROUND(OFFSET('Sanitation Data'!$F$7,0,10*ROW('Sanitation Data'!F174)),0),"]"),IF(AND(ISNUMBER(OFFSET('Sanitation Data'!$F$7,0,10*ROW('Sanitation Data'!F174))),DA180="",ISNUMBER(OFFSET('Sanitation Data'!$F$7,0,10*ROW('Sanitation Data'!F174)))),OFFSET('Sanitation Data'!$F$7,0,10*ROW('Sanitation Data'!F174)),NA())))</f>
        <v>#N/A</v>
      </c>
      <c r="AM180" s="134" t="e">
        <f ca="1">+IF(AND(ISNUMBER(OFFSET('Sanitation Data'!$F$11,0,10*ROW('Sanitation Data'!F174))),DB180="Yes"),OFFSET('Sanitation Data'!$F$11,0,10*ROW('Sanitation Data'!F174)),IF(AND(ISNUMBER(OFFSET('Sanitation Data'!$F$11,0,10*ROW('Sanitation Data'!F174))),DB180="No",ISNUMBER(OFFSET('Sanitation Data'!$F$11,0,10*ROW('Sanitation Data'!F174)))),CONCATENATE("[",ROUND(OFFSET('Sanitation Data'!$F$11,0,10*ROW('Sanitation Data'!F174)),0),"]"),IF(AND(ISNUMBER(OFFSET('Sanitation Data'!$F$11,0,10*ROW('Sanitation Data'!F174))),DB180="",ISNUMBER(OFFSET('Sanitation Data'!$F$11,0,10*ROW('Sanitation Data'!F174)))),OFFSET('Sanitation Data'!$F$11,0,10*ROW('Sanitation Data'!F174)),NA())))</f>
        <v>#N/A</v>
      </c>
      <c r="AN180" s="134" t="e">
        <f ca="1">+IF(AND(ISNUMBER(OFFSET('Sanitation Data'!$F$12,0,10*ROW('Sanitation Data'!F174))),DC180="Yes"),OFFSET('Sanitation Data'!$F$12,0,10*ROW('Sanitation Data'!F174)),IF(AND(ISNUMBER(OFFSET('Sanitation Data'!$F$12,0,10*ROW('Sanitation Data'!F174))),DC180="No",ISNUMBER(OFFSET('Sanitation Data'!$F$12,0,10*ROW('Sanitation Data'!F174)))),CONCATENATE("[",ROUND(OFFSET('Sanitation Data'!$F$12,0,10*ROW('Sanitation Data'!F174)),0),"]"),IF(AND(ISNUMBER(OFFSET('Sanitation Data'!$F$12,0,10*ROW('Sanitation Data'!F174))),DC180="",ISNUMBER(OFFSET('Sanitation Data'!$F$12,0,10*ROW('Sanitation Data'!F174)))),OFFSET('Sanitation Data'!$F$12,0,10*ROW('Sanitation Data'!F174)),NA())))</f>
        <v>#N/A</v>
      </c>
      <c r="AO180" s="134" t="e">
        <f ca="1">+IF(AND(ISNUMBER(OFFSET('Sanitation Data'!$F$13,0,10*ROW('Sanitation Data'!F174))),DD180="Yes"),OFFSET('Sanitation Data'!$F$13,0,10*ROW('Sanitation Data'!F174)),IF(AND(ISNUMBER(OFFSET('Sanitation Data'!$F$13,0,10*ROW('Sanitation Data'!F174))),DD180="No",ISNUMBER(OFFSET('Sanitation Data'!$F$13,0,10*ROW('Sanitation Data'!F174)))),CONCATENATE("[",ROUND(OFFSET('Sanitation Data'!$F$13,0,10*ROW('Sanitation Data'!F174)),0),"]"),IF(AND(ISNUMBER(OFFSET('Sanitation Data'!$F$13,0,10*ROW('Sanitation Data'!F174))),DD180="",ISNUMBER(OFFSET('Sanitation Data'!$F$13,0,10*ROW('Sanitation Data'!F174)))),OFFSET('Sanitation Data'!$F$13,0,10*ROW('Sanitation Data'!F174)),NA())))</f>
        <v>#N/A</v>
      </c>
      <c r="AP180" s="134" t="e">
        <f ca="1">+IF(AND(ISNUMBER(OFFSET('Sanitation Data'!$G$5,0,10*ROW('Sanitation Data'!G174))),DE180="Yes"),100-OFFSET('Sanitation Data'!$G$5,0,10*ROW('Sanitation Data'!G174)),IF(AND(ISNUMBER(OFFSET('Sanitation Data'!$G$5,0,10*ROW('Sanitation Data'!G174))),DE180="No",ISNUMBER(OFFSET('Sanitation Data'!$G$5,0,10*ROW('Sanitation Data'!G174)))),CONCATENATE("[",ROUND(100-OFFSET('Sanitation Data'!$G$5,0,10*ROW('Sanitation Data'!G174)),0),"]"),IF(AND(ISNUMBER(OFFSET('Sanitation Data'!$G$5,0,10*ROW('Sanitation Data'!G174))),DE180="",ISNUMBER(OFFSET('Sanitation Data'!$G$5,0,10*ROW('Sanitation Data'!G174)))),100-OFFSET('Sanitation Data'!$G$5,0,10*ROW('Sanitation Data'!G174)),NA())))</f>
        <v>#N/A</v>
      </c>
      <c r="AQ180" s="134" t="e">
        <f ca="1">+IF(AND(ISNUMBER(OFFSET('Sanitation Data'!$G$7,0,10*ROW('Sanitation Data'!G174))),DF180="Yes"),OFFSET('Sanitation Data'!$G$7,0,10*ROW('Sanitation Data'!G174)),IF(AND(ISNUMBER(OFFSET('Sanitation Data'!$G$7,0,10*ROW('Sanitation Data'!G174))),DF180="No",ISNUMBER(OFFSET('Sanitation Data'!$G$7,0,10*ROW('Sanitation Data'!G174)))),CONCATENATE("[",ROUND(OFFSET('Sanitation Data'!$G$7,0,10*ROW('Sanitation Data'!G174)),0),"]"),IF(AND(ISNUMBER(OFFSET('Sanitation Data'!$G$7,0,10*ROW('Sanitation Data'!G174))),DF180="",ISNUMBER(OFFSET('Sanitation Data'!$G$7,0,10*ROW('Sanitation Data'!G174)))),OFFSET('Sanitation Data'!$G$7,0,10*ROW('Sanitation Data'!G174)),NA())))</f>
        <v>#N/A</v>
      </c>
      <c r="AR180" s="134" t="e">
        <f ca="1">+IF(AND(ISNUMBER(OFFSET('Sanitation Data'!$G$11,0,10*ROW('Sanitation Data'!G174))),DG180="Yes"),OFFSET('Sanitation Data'!$G$11,0,10*ROW('Sanitation Data'!G174)),IF(AND(ISNUMBER(OFFSET('Sanitation Data'!$G$11,0,10*ROW('Sanitation Data'!G174))),DG180="No",ISNUMBER(OFFSET('Sanitation Data'!$G$11,0,10*ROW('Sanitation Data'!G174)))),CONCATENATE("[",ROUND(OFFSET('Sanitation Data'!$G$11,0,10*ROW('Sanitation Data'!G174)),0),"]"),IF(AND(ISNUMBER(OFFSET('Sanitation Data'!$G$11,0,10*ROW('Sanitation Data'!G174))),DG180="",ISNUMBER(OFFSET('Sanitation Data'!$G$11,0,10*ROW('Sanitation Data'!G174)))),OFFSET('Sanitation Data'!$G$11,0,10*ROW('Sanitation Data'!G174)),NA())))</f>
        <v>#N/A</v>
      </c>
      <c r="AS180" s="134" t="e">
        <f ca="1">+IF(AND(ISNUMBER(OFFSET('Sanitation Data'!$G$12,0,10*ROW('Sanitation Data'!G174))),DH180="Yes"),OFFSET('Sanitation Data'!$G$12,0,10*ROW('Sanitation Data'!G174)),IF(AND(ISNUMBER(OFFSET('Sanitation Data'!$G$12,0,10*ROW('Sanitation Data'!G174))),DH180="No",ISNUMBER(OFFSET('Sanitation Data'!$G$12,0,10*ROW('Sanitation Data'!G174)))),CONCATENATE("[",ROUND(OFFSET('Sanitation Data'!$G$12,0,10*ROW('Sanitation Data'!G174)),0),"]"),IF(AND(ISNUMBER(OFFSET('Sanitation Data'!$G$12,0,10*ROW('Sanitation Data'!G174))),DH180="",ISNUMBER(OFFSET('Sanitation Data'!$G$12,0,10*ROW('Sanitation Data'!G174)))),OFFSET('Sanitation Data'!$G$12,0,10*ROW('Sanitation Data'!G174)),NA())))</f>
        <v>#N/A</v>
      </c>
      <c r="AT180" s="134" t="e">
        <f ca="1">+IF(AND(ISNUMBER(OFFSET('Sanitation Data'!$G$13,0,10*ROW('Sanitation Data'!G174))),DI180="Yes"),OFFSET('Sanitation Data'!$G$13,0,10*ROW('Sanitation Data'!G174)),IF(AND(ISNUMBER(OFFSET('Sanitation Data'!$G$13,0,10*ROW('Sanitation Data'!G174))),DI180="No",ISNUMBER(OFFSET('Sanitation Data'!$G$13,0,10*ROW('Sanitation Data'!G174)))),CONCATENATE("[",ROUND(OFFSET('Sanitation Data'!$G$13,0,10*ROW('Sanitation Data'!G174)),0),"]"),IF(AND(ISNUMBER(OFFSET('Sanitation Data'!$G$13,0,10*ROW('Sanitation Data'!G174))),DI180="",ISNUMBER(OFFSET('Sanitation Data'!$G$13,0,10*ROW('Sanitation Data'!G174)))),OFFSET('Sanitation Data'!$G$13,0,10*ROW('Sanitation Data'!G174)),NA())))</f>
        <v>#N/A</v>
      </c>
      <c r="AU180" s="134" t="e">
        <f ca="1">+IF(AND(ISNUMBER(OFFSET('Sanitation Data'!$H$5,0,10*ROW('Sanitation Data'!H174))),DJ180="Yes"),100-OFFSET('Sanitation Data'!$H$5,0,10*ROW('Sanitation Data'!H174)),IF(AND(ISNUMBER(OFFSET('Sanitation Data'!$H$5,0,10*ROW('Sanitation Data'!H174))),DJ180="No",ISNUMBER(OFFSET('Sanitation Data'!$H$5,0,10*ROW('Sanitation Data'!H174)))),CONCATENATE("[",ROUND(100-OFFSET('Sanitation Data'!$H$5,0,10*ROW('Sanitation Data'!H174)),0),"]"),IF(AND(ISNUMBER(OFFSET('Sanitation Data'!$H$5,0,10*ROW('Sanitation Data'!H174))),DJ180="",ISNUMBER(OFFSET('Sanitation Data'!$H$5,0,10*ROW('Sanitation Data'!H174)))),100-OFFSET('Sanitation Data'!$H$5,0,10*ROW('Sanitation Data'!H174)),NA())))</f>
        <v>#N/A</v>
      </c>
      <c r="AV180" s="134" t="e">
        <f ca="1">+IF(AND(ISNUMBER(OFFSET('Sanitation Data'!$H$7,0,10*ROW('Sanitation Data'!H174))),DK180="Yes"),OFFSET('Sanitation Data'!$H$7,0,10*ROW('Sanitation Data'!H174)),IF(AND(ISNUMBER(OFFSET('Sanitation Data'!$H$7,0,10*ROW('Sanitation Data'!H174))),DK180="No",ISNUMBER(OFFSET('Sanitation Data'!$H$7,0,10*ROW('Sanitation Data'!H174)))),CONCATENATE("[",ROUND(OFFSET('Sanitation Data'!$H$7,0,10*ROW('Sanitation Data'!H174)),0),"]"),IF(AND(ISNUMBER(OFFSET('Sanitation Data'!$H$7,0,10*ROW('Sanitation Data'!H174))),DK180="",ISNUMBER(OFFSET('Sanitation Data'!$H$7,0,10*ROW('Sanitation Data'!H174)))),OFFSET('Sanitation Data'!$H$7,0,10*ROW('Sanitation Data'!H174)),NA())))</f>
        <v>#N/A</v>
      </c>
      <c r="AW180" s="134" t="e">
        <f ca="1">+IF(AND(ISNUMBER(OFFSET('Sanitation Data'!$H$11,0,10*ROW('Sanitation Data'!H174))),DL180="Yes"),OFFSET('Sanitation Data'!$H$11,0,10*ROW('Sanitation Data'!H174)),IF(AND(ISNUMBER(OFFSET('Sanitation Data'!$H$11,0,10*ROW('Sanitation Data'!H174))),DL180="No",ISNUMBER(OFFSET('Sanitation Data'!$H$11,0,10*ROW('Sanitation Data'!H174)))),CONCATENATE("[",ROUND(OFFSET('Sanitation Data'!$H$11,0,10*ROW('Sanitation Data'!H174)),0),"]"),IF(AND(ISNUMBER(OFFSET('Sanitation Data'!$H$11,0,10*ROW('Sanitation Data'!H174))),DL180="",ISNUMBER(OFFSET('Sanitation Data'!$H$11,0,10*ROW('Sanitation Data'!H174)))),OFFSET('Sanitation Data'!$H$11,0,10*ROW('Sanitation Data'!H174)),NA())))</f>
        <v>#N/A</v>
      </c>
      <c r="AX180" s="134" t="e">
        <f ca="1">+IF(AND(ISNUMBER(OFFSET('Sanitation Data'!$H$12,0,10*ROW('Sanitation Data'!H174))),DM180="Yes"),OFFSET('Sanitation Data'!$H$12,0,10*ROW('Sanitation Data'!H174)),IF(AND(ISNUMBER(OFFSET('Sanitation Data'!$H$12,0,10*ROW('Sanitation Data'!H174))),DM180="No",ISNUMBER(OFFSET('Sanitation Data'!$H$12,0,10*ROW('Sanitation Data'!H174)))),CONCATENATE("[",ROUND(OFFSET('Sanitation Data'!$H$12,0,10*ROW('Sanitation Data'!H174)),0),"]"),IF(AND(ISNUMBER(OFFSET('Sanitation Data'!$H$12,0,10*ROW('Sanitation Data'!H174))),DM180="",ISNUMBER(OFFSET('Sanitation Data'!$H$12,0,10*ROW('Sanitation Data'!H174)))),OFFSET('Sanitation Data'!$H$12,0,10*ROW('Sanitation Data'!H174)),NA())))</f>
        <v>#N/A</v>
      </c>
      <c r="AY180" s="134" t="e">
        <f ca="1">+IF(AND(ISNUMBER(OFFSET('Sanitation Data'!$H$13,0,10*ROW('Sanitation Data'!H174))),DN180="Yes"),OFFSET('Sanitation Data'!$H$13,0,10*ROW('Sanitation Data'!H174)),IF(AND(ISNUMBER(OFFSET('Sanitation Data'!$H$13,0,10*ROW('Sanitation Data'!H174))),DN180="No",ISNUMBER(OFFSET('Sanitation Data'!$H$13,0,10*ROW('Sanitation Data'!H174)))),CONCATENATE("[",ROUND(OFFSET('Sanitation Data'!$H$13,0,10*ROW('Sanitation Data'!H174)),0),"]"),IF(AND(ISNUMBER(OFFSET('Sanitation Data'!$H$13,0,10*ROW('Sanitation Data'!H174))),DN180="",ISNUMBER(OFFSET('Sanitation Data'!$H$13,0,10*ROW('Sanitation Data'!H174)))),OFFSET('Sanitation Data'!$H$13,0,10*ROW('Sanitation Data'!H174)),NA())))</f>
        <v>#N/A</v>
      </c>
      <c r="AZ180" s="135" t="e">
        <f ca="1">+IF(AND(ISNUMBER(OFFSET('Hygiene Data'!$C$6,0,10*ROW('Hygiene Data'!C174))),DO180="Yes"),OFFSET('Hygiene Data'!$C$6,0,10*ROW('Hygiene Data'!C174)),IF(AND(ISNUMBER(OFFSET('Hygiene Data'!$C$6,0,10*ROW('Hygiene Data'!C174))),DO180="No",ISNUMBER(OFFSET('Hygiene Data'!$C$6,0,10*ROW('Hygiene Data'!C174)))),CONCATENATE("[",ROUND(OFFSET('Hygiene Data'!$C$6,0,10*ROW('Hygiene Data'!C174)),0),"]"),IF(AND(ISNUMBER(OFFSET('Hygiene Data'!$C$6,0,10*ROW('Hygiene Data'!C174))),DO180="",ISNUMBER(OFFSET('Hygiene Data'!$C$6,0,10*ROW('Hygiene Data'!C174)))),OFFSET('Hygiene Data'!$C$6,0,10*ROW('Hygiene Data'!C174)),NA())))</f>
        <v>#N/A</v>
      </c>
      <c r="BA180" s="135" t="e">
        <f ca="1">+IF(AND(ISNUMBER(OFFSET('Hygiene Data'!$C$8,0,10*ROW('Hygiene Data'!C174))),DP180="Yes"),OFFSET('Hygiene Data'!$C$8,0,10*ROW('Hygiene Data'!C174)),IF(AND(ISNUMBER(OFFSET('Hygiene Data'!$C$8,0,10*ROW('Hygiene Data'!C174))),DP180="No",ISNUMBER(OFFSET('Hygiene Data'!$C$8,0,10*ROW('Hygiene Data'!C174)))),CONCATENATE("[",ROUND(OFFSET('Hygiene Data'!$C$8,0,10*ROW('Hygiene Data'!C174)),0),"]"),IF(AND(ISNUMBER(OFFSET('Hygiene Data'!$C$8,0,10*ROW('Hygiene Data'!C174))),DP180="",ISNUMBER(OFFSET('Hygiene Data'!$C$8,0,10*ROW('Hygiene Data'!C174)))),OFFSET('Hygiene Data'!$C$8,0,10*ROW('Hygiene Data'!C174)),NA())))</f>
        <v>#N/A</v>
      </c>
      <c r="BB180" s="135" t="e">
        <f ca="1">+IF(AND(ISNUMBER(OFFSET('Hygiene Data'!$C$10,0,10*ROW('Hygiene Data'!C174))),DQ180="Yes"),OFFSET('Hygiene Data'!$C$10,0,10*ROW('Hygiene Data'!C174)),IF(AND(ISNUMBER(OFFSET('Hygiene Data'!$C$10,0,10*ROW('Hygiene Data'!C174))),DQ180="No",ISNUMBER(OFFSET('Hygiene Data'!$C$10,0,10*ROW('Hygiene Data'!C174)))),CONCATENATE("[",ROUND(OFFSET('Hygiene Data'!$C$10,0,10*ROW('Hygiene Data'!C174)),0),"]"),IF(AND(ISNUMBER(OFFSET('Hygiene Data'!$C$10,0,10*ROW('Hygiene Data'!C174))),DQ180="",ISNUMBER(OFFSET('Hygiene Data'!$C$10,0,10*ROW('Hygiene Data'!C174)))),OFFSET('Hygiene Data'!$C$10,0,10*ROW('Hygiene Data'!C174)),NA())))</f>
        <v>#N/A</v>
      </c>
      <c r="BC180" s="135" t="e">
        <f ca="1">+IF(AND(ISNUMBER(OFFSET('Hygiene Data'!$D$6,0,10*ROW('Hygiene Data'!D174))),DR180="Yes"),OFFSET('Hygiene Data'!$D$6,0,10*ROW('Hygiene Data'!D174)),IF(AND(ISNUMBER(OFFSET('Hygiene Data'!$D$6,0,10*ROW('Hygiene Data'!D174))),DR180="No",ISNUMBER(OFFSET('Hygiene Data'!$D$6,0,10*ROW('Hygiene Data'!D174)))),CONCATENATE("[",ROUND(OFFSET('Hygiene Data'!$D$6,0,10*ROW('Hygiene Data'!D174)),0),"]"),IF(AND(ISNUMBER(OFFSET('Hygiene Data'!$D$6,0,10*ROW('Hygiene Data'!D174))),DR180="",ISNUMBER(OFFSET('Hygiene Data'!$D$6,0,10*ROW('Hygiene Data'!D174)))),OFFSET('Hygiene Data'!$D$6,0,10*ROW('Hygiene Data'!D174)),NA())))</f>
        <v>#N/A</v>
      </c>
      <c r="BD180" s="135" t="e">
        <f ca="1">+IF(AND(ISNUMBER(OFFSET('Hygiene Data'!$D$8,0,10*ROW('Hygiene Data'!D174))),DS180="Yes"),OFFSET('Hygiene Data'!$D$8,0,10*ROW('Hygiene Data'!D174)),IF(AND(ISNUMBER(OFFSET('Hygiene Data'!$D$8,0,10*ROW('Hygiene Data'!D174))),DS180="No",ISNUMBER(OFFSET('Hygiene Data'!$D$8,0,10*ROW('Hygiene Data'!D174)))),CONCATENATE("[",ROUND(OFFSET('Hygiene Data'!$D$8,0,10*ROW('Hygiene Data'!D174)),0),"]"),IF(AND(ISNUMBER(OFFSET('Hygiene Data'!$D$8,0,10*ROW('Hygiene Data'!D174))),DS180="",ISNUMBER(OFFSET('Hygiene Data'!$D$8,0,10*ROW('Hygiene Data'!D174)))),OFFSET('Hygiene Data'!$D$8,0,10*ROW('Hygiene Data'!D174)),NA())))</f>
        <v>#N/A</v>
      </c>
      <c r="BE180" s="135" t="e">
        <f ca="1">+IF(AND(ISNUMBER(OFFSET('Hygiene Data'!$D$10,0,10*ROW('Hygiene Data'!D174))),DT180="Yes"),OFFSET('Hygiene Data'!$D$10,0,10*ROW('Hygiene Data'!D174)),IF(AND(ISNUMBER(OFFSET('Hygiene Data'!$D$10,0,10*ROW('Hygiene Data'!D174))),DT180="No",ISNUMBER(OFFSET('Hygiene Data'!$D$10,0,10*ROW('Hygiene Data'!D174)))),CONCATENATE("[",ROUND(OFFSET('Hygiene Data'!$D$10,0,10*ROW('Hygiene Data'!D174)),0),"]"),IF(AND(ISNUMBER(OFFSET('Hygiene Data'!$D$10,0,10*ROW('Hygiene Data'!D174))),DT180="",ISNUMBER(OFFSET('Hygiene Data'!$D$10,0,10*ROW('Hygiene Data'!D174)))),OFFSET('Hygiene Data'!$D$10,0,10*ROW('Hygiene Data'!D174)),NA())))</f>
        <v>#N/A</v>
      </c>
      <c r="BF180" s="135" t="e">
        <f ca="1">+IF(AND(ISNUMBER(OFFSET('Hygiene Data'!$E$6,0,10*ROW('Hygiene Data'!E174))),DU180="Yes"),OFFSET('Hygiene Data'!$E$6,0,10*ROW('Hygiene Data'!E174)),IF(AND(ISNUMBER(OFFSET('Hygiene Data'!$E$6,0,10*ROW('Hygiene Data'!E174))),DU180="No",ISNUMBER(OFFSET('Hygiene Data'!$E$6,0,10*ROW('Hygiene Data'!E174)))),CONCATENATE("[",ROUND(OFFSET('Hygiene Data'!$E$6,0,10*ROW('Hygiene Data'!E174)),0),"]"),IF(AND(ISNUMBER(OFFSET('Hygiene Data'!$E$6,0,10*ROW('Hygiene Data'!E174))),DU180="",ISNUMBER(OFFSET('Hygiene Data'!$E$6,0,10*ROW('Hygiene Data'!E174)))),OFFSET('Hygiene Data'!$E$6,0,10*ROW('Hygiene Data'!E174)),NA())))</f>
        <v>#N/A</v>
      </c>
      <c r="BG180" s="135" t="e">
        <f ca="1">+IF(AND(ISNUMBER(OFFSET('Hygiene Data'!$E$8,0,10*ROW('Hygiene Data'!E174))),DV180="Yes"),OFFSET('Hygiene Data'!$E$8,0,10*ROW('Hygiene Data'!E174)),IF(AND(ISNUMBER(OFFSET('Hygiene Data'!$E$8,0,10*ROW('Hygiene Data'!E174))),DV180="No",ISNUMBER(OFFSET('Hygiene Data'!$E$8,0,10*ROW('Hygiene Data'!E174)))),CONCATENATE("[",ROUND(OFFSET('Hygiene Data'!$E$8,0,10*ROW('Hygiene Data'!E174)),0),"]"),IF(AND(ISNUMBER(OFFSET('Hygiene Data'!$E$8,0,10*ROW('Hygiene Data'!E174))),DV180="",ISNUMBER(OFFSET('Hygiene Data'!$E$8,0,10*ROW('Hygiene Data'!E174)))),OFFSET('Hygiene Data'!$E$8,0,10*ROW('Hygiene Data'!E174)),NA())))</f>
        <v>#N/A</v>
      </c>
      <c r="BH180" s="135" t="e">
        <f ca="1">+IF(AND(ISNUMBER(OFFSET('Hygiene Data'!$E$10,0,10*ROW('Hygiene Data'!E174))),DW180="Yes"),OFFSET('Hygiene Data'!$E$10,0,10*ROW('Hygiene Data'!E174)),IF(AND(ISNUMBER(OFFSET('Hygiene Data'!$E$10,0,10*ROW('Hygiene Data'!E174))),DW180="No",ISNUMBER(OFFSET('Hygiene Data'!$E$10,0,10*ROW('Hygiene Data'!E174)))),CONCATENATE("[",ROUND(OFFSET('Hygiene Data'!$E$10,0,10*ROW('Hygiene Data'!E174)),0),"]"),IF(AND(ISNUMBER(OFFSET('Hygiene Data'!$E$10,0,10*ROW('Hygiene Data'!E174))),DW180="",ISNUMBER(OFFSET('Hygiene Data'!$E$10,0,10*ROW('Hygiene Data'!E174)))),OFFSET('Hygiene Data'!$E$10,0,10*ROW('Hygiene Data'!E174)),NA())))</f>
        <v>#N/A</v>
      </c>
      <c r="BI180" s="135" t="e">
        <f ca="1">+IF(AND(ISNUMBER(OFFSET('Hygiene Data'!$F$6,0,10*ROW('Hygiene Data'!F174))),DX180="Yes"),OFFSET('Hygiene Data'!$F$6,0,10*ROW('Hygiene Data'!F174)),IF(AND(ISNUMBER(OFFSET('Hygiene Data'!$F$6,0,10*ROW('Hygiene Data'!F174))),DX180="No",ISNUMBER(OFFSET('Hygiene Data'!$F$6,0,10*ROW('Hygiene Data'!F174)))),CONCATENATE("[",ROUND(OFFSET('Hygiene Data'!$F$6,0,10*ROW('Hygiene Data'!F174)),0),"]"),IF(AND(ISNUMBER(OFFSET('Hygiene Data'!$F$6,0,10*ROW('Hygiene Data'!F174))),DX180="",ISNUMBER(OFFSET('Hygiene Data'!$F$6,0,10*ROW('Hygiene Data'!F174)))),OFFSET('Hygiene Data'!$F$6,0,10*ROW('Hygiene Data'!F174)),NA())))</f>
        <v>#N/A</v>
      </c>
      <c r="BJ180" s="135" t="e">
        <f ca="1">+IF(AND(ISNUMBER(OFFSET('Hygiene Data'!$F$8,0,10*ROW('Hygiene Data'!F174))),DY180="Yes"),OFFSET('Hygiene Data'!$F$8,0,10*ROW('Hygiene Data'!F174)),IF(AND(ISNUMBER(OFFSET('Hygiene Data'!$F$8,0,10*ROW('Hygiene Data'!F174))),DY180="No",ISNUMBER(OFFSET('Hygiene Data'!$F$8,0,10*ROW('Hygiene Data'!F174)))),CONCATENATE("[",ROUND(OFFSET('Hygiene Data'!$F$8,0,10*ROW('Hygiene Data'!F174)),0),"]"),IF(AND(ISNUMBER(OFFSET('Hygiene Data'!$F$8,0,10*ROW('Hygiene Data'!F174))),DY180="",ISNUMBER(OFFSET('Hygiene Data'!$F$8,0,10*ROW('Hygiene Data'!F174)))),OFFSET('Hygiene Data'!$F$8,0,10*ROW('Hygiene Data'!F174)),NA())))</f>
        <v>#N/A</v>
      </c>
      <c r="BK180" s="135" t="e">
        <f ca="1">+IF(AND(ISNUMBER(OFFSET('Hygiene Data'!$F$10,0,10*ROW('Hygiene Data'!F174))),DZ180="Yes"),OFFSET('Hygiene Data'!$F$10,0,10*ROW('Hygiene Data'!F174)),IF(AND(ISNUMBER(OFFSET('Hygiene Data'!$F$10,0,10*ROW('Hygiene Data'!F174))),DZ180="No",ISNUMBER(OFFSET('Hygiene Data'!$F$10,0,10*ROW('Hygiene Data'!F174)))),CONCATENATE("[",ROUND(OFFSET('Hygiene Data'!$F$10,0,10*ROW('Hygiene Data'!F174)),0),"]"),IF(AND(ISNUMBER(OFFSET('Hygiene Data'!$F$10,0,10*ROW('Hygiene Data'!F174))),DZ180="",ISNUMBER(OFFSET('Hygiene Data'!$F$10,0,10*ROW('Hygiene Data'!F174)))),OFFSET('Hygiene Data'!$F$10,0,10*ROW('Hygiene Data'!F174)),NA())))</f>
        <v>#N/A</v>
      </c>
      <c r="BL180" s="135" t="e">
        <f ca="1">+IF(AND(ISNUMBER(OFFSET('Hygiene Data'!$G$6,0,10*ROW('Hygiene Data'!G174))),EA180="Yes"),OFFSET('Hygiene Data'!$G$6,0,10*ROW('Hygiene Data'!G174)),IF(AND(ISNUMBER(OFFSET('Hygiene Data'!$G$6,0,10*ROW('Hygiene Data'!G174))),EA180="No",ISNUMBER(OFFSET('Hygiene Data'!$G$6,0,10*ROW('Hygiene Data'!G174)))),CONCATENATE("[",ROUND(OFFSET('Hygiene Data'!$G$6,0,10*ROW('Hygiene Data'!G174)),0),"]"),IF(AND(ISNUMBER(OFFSET('Hygiene Data'!$G$6,0,10*ROW('Hygiene Data'!G174))),EA180="",ISNUMBER(OFFSET('Hygiene Data'!$G$6,0,10*ROW('Hygiene Data'!G174)))),OFFSET('Hygiene Data'!$G$6,0,10*ROW('Hygiene Data'!G174)),NA())))</f>
        <v>#N/A</v>
      </c>
      <c r="BM180" s="135" t="e">
        <f ca="1">+IF(AND(ISNUMBER(OFFSET('Hygiene Data'!$G$8,0,10*ROW('Hygiene Data'!G174))),EB180="Yes"),OFFSET('Hygiene Data'!$G$8,0,10*ROW('Hygiene Data'!G174)),IF(AND(ISNUMBER(OFFSET('Hygiene Data'!$G$8,0,10*ROW('Hygiene Data'!G174))),EB180="No",ISNUMBER(OFFSET('Hygiene Data'!$G$8,0,10*ROW('Hygiene Data'!G174)))),CONCATENATE("[",ROUND(OFFSET('Hygiene Data'!$G$8,0,10*ROW('Hygiene Data'!G174)),0),"]"),IF(AND(ISNUMBER(OFFSET('Hygiene Data'!$G$8,0,10*ROW('Hygiene Data'!G174))),EB180="",ISNUMBER(OFFSET('Hygiene Data'!$G$8,0,10*ROW('Hygiene Data'!G174)))),OFFSET('Hygiene Data'!$G$8,0,10*ROW('Hygiene Data'!G174)),NA())))</f>
        <v>#N/A</v>
      </c>
      <c r="BN180" s="135" t="e">
        <f ca="1">+IF(AND(ISNUMBER(OFFSET('Hygiene Data'!$G$10,0,10*ROW('Hygiene Data'!G174))),EC180="Yes"),OFFSET('Hygiene Data'!$G$10,0,10*ROW('Hygiene Data'!G174)),IF(AND(ISNUMBER(OFFSET('Hygiene Data'!$G$10,0,10*ROW('Hygiene Data'!G174))),EC180="No",ISNUMBER(OFFSET('Hygiene Data'!$G$10,0,10*ROW('Hygiene Data'!G174)))),CONCATENATE("[",ROUND(OFFSET('Hygiene Data'!$G$10,0,10*ROW('Hygiene Data'!G174)),0),"]"),IF(AND(ISNUMBER(OFFSET('Hygiene Data'!$G$10,0,10*ROW('Hygiene Data'!G174))),EC180="",ISNUMBER(OFFSET('Hygiene Data'!$G$10,0,10*ROW('Hygiene Data'!G174)))),OFFSET('Hygiene Data'!$G$10,0,10*ROW('Hygiene Data'!G174)),NA())))</f>
        <v>#N/A</v>
      </c>
      <c r="BO180" s="135" t="e">
        <f ca="1">+IF(AND(ISNUMBER(OFFSET('Hygiene Data'!$H$6,0,10*ROW('Hygiene Data'!H174))),ED180="Yes"),OFFSET('Hygiene Data'!$H$6,0,10*ROW('Hygiene Data'!H174)),IF(AND(ISNUMBER(OFFSET('Hygiene Data'!$H$6,0,10*ROW('Hygiene Data'!H174))),ED180="No",ISNUMBER(OFFSET('Hygiene Data'!$H$6,0,10*ROW('Hygiene Data'!H174)))),CONCATENATE("[",ROUND(OFFSET('Hygiene Data'!$H$6,0,10*ROW('Hygiene Data'!H174)),0),"]"),IF(AND(ISNUMBER(OFFSET('Hygiene Data'!$H$6,0,10*ROW('Hygiene Data'!H174))),ED180="",ISNUMBER(OFFSET('Hygiene Data'!$H$6,0,10*ROW('Hygiene Data'!H174)))),OFFSET('Hygiene Data'!$H$6,0,10*ROW('Hygiene Data'!H174)),NA())))</f>
        <v>#N/A</v>
      </c>
      <c r="BP180" s="135" t="e">
        <f ca="1">+IF(AND(ISNUMBER(OFFSET('Hygiene Data'!$H$8,0,10*ROW('Hygiene Data'!H174))),EE180="Yes"),OFFSET('Hygiene Data'!$H$8,0,10*ROW('Hygiene Data'!H174)),IF(AND(ISNUMBER(OFFSET('Hygiene Data'!$H$8,0,10*ROW('Hygiene Data'!H174))),EE180="No",ISNUMBER(OFFSET('Hygiene Data'!$H$8,0,10*ROW('Hygiene Data'!H174)))),CONCATENATE("[",ROUND(OFFSET('Hygiene Data'!$H$8,0,10*ROW('Hygiene Data'!H174)),0),"]"),IF(AND(ISNUMBER(OFFSET('Hygiene Data'!$H$8,0,10*ROW('Hygiene Data'!H174))),EE180="",ISNUMBER(OFFSET('Hygiene Data'!$H$8,0,10*ROW('Hygiene Data'!H174)))),OFFSET('Hygiene Data'!$H$8,0,10*ROW('Hygiene Data'!H174)),NA())))</f>
        <v>#N/A</v>
      </c>
      <c r="BQ180" s="135" t="e">
        <f ca="1">+IF(AND(ISNUMBER(OFFSET('Hygiene Data'!$H$10,0,10*ROW('Hygiene Data'!H174))),EF180="Yes"),OFFSET('Hygiene Data'!$H$10,0,10*ROW('Hygiene Data'!H174)),IF(AND(ISNUMBER(OFFSET('Hygiene Data'!$H$10,0,10*ROW('Hygiene Data'!H174))),EF180="No",ISNUMBER(OFFSET('Hygiene Data'!$H$10,0,10*ROW('Hygiene Data'!H174)))),CONCATENATE("[",ROUND(OFFSET('Hygiene Data'!$H$10,0,10*ROW('Hygiene Data'!H174)),0),"]"),IF(AND(ISNUMBER(OFFSET('Hygiene Data'!$H$10,0,10*ROW('Hygiene Data'!H174))),EF180="",ISNUMBER(OFFSET('Hygiene Data'!$H$10,0,10*ROW('Hygiene Data'!H174)))),OFFSET('Hygiene Data'!$H$10,0,10*ROW('Hygiene Data'!H174)),NA())))</f>
        <v>#N/A</v>
      </c>
      <c r="BS180" s="34" t="str">
        <f ca="1">+IF(OFFSET('Water Data'!$C$28,0,10*ROW('Water Data'!C174))="","",OFFSET('Water Data'!$C$28,0,10*ROW('Water Data'!C174)))</f>
        <v/>
      </c>
      <c r="BT180" s="34" t="str">
        <f ca="1">+IF(OFFSET('Water Data'!$C$29,0,10*ROW('Water Data'!C174))="","",OFFSET('Water Data'!$C$29,0,10*ROW('Water Data'!C174)))</f>
        <v/>
      </c>
      <c r="BU180" s="34" t="str">
        <f ca="1">+IF(OFFSET('Water Data'!$C$30,0,10*ROW('Water Data'!C174))="","",OFFSET('Water Data'!$C$30,0,10*ROW('Water Data'!C174)))</f>
        <v/>
      </c>
      <c r="BV180" s="34" t="str">
        <f ca="1">+IF(OFFSET('Water Data'!$D$28,0,10*ROW('Water Data'!D174))="","",OFFSET('Water Data'!$D$28,0,10*ROW('Water Data'!D174)))</f>
        <v/>
      </c>
      <c r="BW180" s="34" t="str">
        <f ca="1">+IF(OFFSET('Water Data'!$D$29,0,10*ROW('Water Data'!D174))="","",OFFSET('Water Data'!$D$29,0,10*ROW('Water Data'!D174)))</f>
        <v/>
      </c>
      <c r="BX180" s="34" t="str">
        <f ca="1">+IF(OFFSET('Water Data'!$D$30,0,10*ROW('Water Data'!D174))="","",OFFSET('Water Data'!$D$30,0,10*ROW('Water Data'!D174)))</f>
        <v/>
      </c>
      <c r="BY180" s="34" t="str">
        <f ca="1">+IF(OFFSET('Water Data'!$E$28,0,10*ROW('Water Data'!E174))="","",OFFSET('Water Data'!$E$28,0,10*ROW('Water Data'!E174)))</f>
        <v/>
      </c>
      <c r="BZ180" s="34" t="str">
        <f ca="1">+IF(OFFSET('Water Data'!$E$29,0,10*ROW('Water Data'!E174))="","",OFFSET('Water Data'!$E$29,0,10*ROW('Water Data'!E174)))</f>
        <v/>
      </c>
      <c r="CA180" s="34" t="str">
        <f ca="1">+IF(OFFSET('Water Data'!$E$30,0,10*ROW('Water Data'!E174))="","",OFFSET('Water Data'!$E$30,0,10*ROW('Water Data'!E174)))</f>
        <v/>
      </c>
      <c r="CB180" s="34" t="str">
        <f ca="1">+IF(OFFSET('Water Data'!$F$28,0,10*ROW('Water Data'!F174))="","",OFFSET('Water Data'!$F$28,0,10*ROW('Water Data'!F174)))</f>
        <v/>
      </c>
      <c r="CC180" s="34" t="str">
        <f ca="1">+IF(OFFSET('Water Data'!$F$29,0,10*ROW('Water Data'!F174))="","",OFFSET('Water Data'!$F$29,0,10*ROW('Water Data'!F174)))</f>
        <v/>
      </c>
      <c r="CD180" s="34" t="str">
        <f ca="1">+IF(OFFSET('Water Data'!$F$30,0,10*ROW('Water Data'!F174))="","",OFFSET('Water Data'!$F$30,0,10*ROW('Water Data'!F174)))</f>
        <v/>
      </c>
      <c r="CE180" s="34" t="str">
        <f ca="1">+IF(OFFSET('Water Data'!$G$28,0,10*ROW('Water Data'!G174))="","",OFFSET('Water Data'!$G$28,0,10*ROW('Water Data'!G174)))</f>
        <v/>
      </c>
      <c r="CF180" s="34" t="str">
        <f ca="1">+IF(OFFSET('Water Data'!$G$29,0,10*ROW('Water Data'!G174))="","",OFFSET('Water Data'!$G$29,0,10*ROW('Water Data'!G174)))</f>
        <v/>
      </c>
      <c r="CG180" s="34" t="str">
        <f ca="1">+IF(OFFSET('Water Data'!$G$30,0,10*ROW('Water Data'!G174))="","",OFFSET('Water Data'!$G$30,0,10*ROW('Water Data'!G174)))</f>
        <v/>
      </c>
      <c r="CH180" s="34" t="str">
        <f ca="1">+IF(OFFSET('Water Data'!$H$28,0,10*ROW('Water Data'!H174))="","",OFFSET('Water Data'!$H$28,0,10*ROW('Water Data'!H174)))</f>
        <v/>
      </c>
      <c r="CI180" s="34" t="str">
        <f ca="1">+IF(OFFSET('Water Data'!$H$29,0,10*ROW('Water Data'!H174))="","",OFFSET('Water Data'!$H$29,0,10*ROW('Water Data'!H174)))</f>
        <v/>
      </c>
      <c r="CJ180" s="34" t="str">
        <f ca="1">+IF(OFFSET('Water Data'!$H$30,0,10*ROW('Water Data'!H174))="","",OFFSET('Water Data'!$H$30,0,10*ROW('Water Data'!H174)))</f>
        <v/>
      </c>
      <c r="CK180" s="34" t="str">
        <f ca="1">+IF(OFFSET('Sanitation Data'!$C$29,0,10*ROW('Sanitation Data'!C174))="","",OFFSET('Sanitation Data'!$C$29,0,10*ROW('Sanitation Data'!C174)))</f>
        <v/>
      </c>
      <c r="CL180" s="34" t="str">
        <f ca="1">+IF(OFFSET('Sanitation Data'!$C$30,0,10*ROW('Sanitation Data'!C174))="","",OFFSET('Sanitation Data'!$C$30,0,10*ROW('Sanitation Data'!C174)))</f>
        <v/>
      </c>
      <c r="CM180" s="34" t="str">
        <f ca="1">+IF(OFFSET('Sanitation Data'!$C$31,0,10*ROW('Sanitation Data'!C174))="","",OFFSET('Sanitation Data'!$C$31,0,10*ROW('Sanitation Data'!C174)))</f>
        <v/>
      </c>
      <c r="CN180" s="34" t="str">
        <f ca="1">+IF(OFFSET('Sanitation Data'!$C$32,0,10*ROW('Sanitation Data'!C174))="","",OFFSET('Sanitation Data'!$C$32,0,10*ROW('Sanitation Data'!C174)))</f>
        <v/>
      </c>
      <c r="CO180" s="34" t="str">
        <f ca="1">+IF(OFFSET('Sanitation Data'!$C$33,0,10*ROW('Sanitation Data'!C174))="","",OFFSET('Sanitation Data'!$C$33,0,10*ROW('Sanitation Data'!C174)))</f>
        <v/>
      </c>
      <c r="CP180" s="34" t="str">
        <f ca="1">+IF(OFFSET('Sanitation Data'!$D$29,0,10*ROW('Sanitation Data'!D174))="","",OFFSET('Sanitation Data'!$D$29,0,10*ROW('Sanitation Data'!D174)))</f>
        <v/>
      </c>
      <c r="CQ180" s="34" t="str">
        <f ca="1">+IF(OFFSET('Sanitation Data'!$D$30,0,10*ROW('Sanitation Data'!D174))="","",OFFSET('Sanitation Data'!$D$30,0,10*ROW('Sanitation Data'!D174)))</f>
        <v/>
      </c>
      <c r="CR180" s="34" t="str">
        <f ca="1">+IF(OFFSET('Sanitation Data'!$D$31,0,10*ROW('Sanitation Data'!D174))="","",OFFSET('Sanitation Data'!$D$31,0,10*ROW('Sanitation Data'!D174)))</f>
        <v/>
      </c>
      <c r="CS180" s="34" t="str">
        <f ca="1">+IF(OFFSET('Sanitation Data'!$D$32,0,10*ROW('Sanitation Data'!D174))="","",OFFSET('Sanitation Data'!$D$32,0,10*ROW('Sanitation Data'!D174)))</f>
        <v/>
      </c>
      <c r="CT180" s="34" t="str">
        <f ca="1">+IF(OFFSET('Sanitation Data'!$D$33,0,10*ROW('Sanitation Data'!D174))="","",OFFSET('Sanitation Data'!$D$33,0,10*ROW('Sanitation Data'!D174)))</f>
        <v/>
      </c>
      <c r="CU180" s="34" t="str">
        <f ca="1">+IF(OFFSET('Sanitation Data'!$E$29,0,10*ROW('Sanitation Data'!E174))="","",OFFSET('Sanitation Data'!$E$29,0,10*ROW('Sanitation Data'!E174)))</f>
        <v/>
      </c>
      <c r="CV180" s="34" t="str">
        <f ca="1">+IF(OFFSET('Sanitation Data'!$E$30,0,10*ROW('Sanitation Data'!E174))="","",OFFSET('Sanitation Data'!$E$30,0,10*ROW('Sanitation Data'!E174)))</f>
        <v/>
      </c>
      <c r="CW180" s="34" t="str">
        <f ca="1">+IF(OFFSET('Sanitation Data'!$E$31,0,10*ROW('Sanitation Data'!E174))="","",OFFSET('Sanitation Data'!$E$31,0,10*ROW('Sanitation Data'!E174)))</f>
        <v/>
      </c>
      <c r="CX180" s="34" t="str">
        <f ca="1">+IF(OFFSET('Sanitation Data'!$E$32,0,10*ROW('Sanitation Data'!E174))="","",OFFSET('Sanitation Data'!$E$32,0,10*ROW('Sanitation Data'!E174)))</f>
        <v/>
      </c>
      <c r="CY180" s="34" t="str">
        <f ca="1">+IF(OFFSET('Sanitation Data'!$E$33,0,10*ROW('Sanitation Data'!E174))="","",OFFSET('Sanitation Data'!$E$33,0,10*ROW('Sanitation Data'!E174)))</f>
        <v/>
      </c>
      <c r="CZ180" s="34" t="str">
        <f ca="1">+IF(OFFSET('Sanitation Data'!$F$29,0,10*ROW('Sanitation Data'!F174))="","",OFFSET('Sanitation Data'!$F$29,0,10*ROW('Sanitation Data'!F174)))</f>
        <v/>
      </c>
      <c r="DA180" s="34" t="str">
        <f ca="1">+IF(OFFSET('Sanitation Data'!$F$30,0,10*ROW('Sanitation Data'!F174))="","",OFFSET('Sanitation Data'!$F$30,0,10*ROW('Sanitation Data'!F174)))</f>
        <v/>
      </c>
      <c r="DB180" s="34" t="str">
        <f ca="1">+IF(OFFSET('Sanitation Data'!$F$31,0,10*ROW('Sanitation Data'!F174))="","",OFFSET('Sanitation Data'!$F$31,0,10*ROW('Sanitation Data'!F174)))</f>
        <v/>
      </c>
      <c r="DC180" s="34" t="str">
        <f ca="1">+IF(OFFSET('Sanitation Data'!$F$32,0,10*ROW('Sanitation Data'!F174))="","",OFFSET('Sanitation Data'!$F$32,0,10*ROW('Sanitation Data'!F174)))</f>
        <v/>
      </c>
      <c r="DD180" s="34" t="str">
        <f ca="1">+IF(OFFSET('Sanitation Data'!$F$33,0,10*ROW('Sanitation Data'!F174))="","",OFFSET('Sanitation Data'!$F$33,0,10*ROW('Sanitation Data'!F174)))</f>
        <v/>
      </c>
      <c r="DE180" s="34" t="str">
        <f ca="1">+IF(OFFSET('Sanitation Data'!$G$29,0,10*ROW('Sanitation Data'!G174))="","",OFFSET('Sanitation Data'!$G$29,0,10*ROW('Sanitation Data'!G174)))</f>
        <v/>
      </c>
      <c r="DF180" s="34" t="str">
        <f ca="1">+IF(OFFSET('Sanitation Data'!$G$30,0,10*ROW('Sanitation Data'!G174))="","",OFFSET('Sanitation Data'!$G$30,0,10*ROW('Sanitation Data'!G174)))</f>
        <v/>
      </c>
      <c r="DG180" s="34" t="str">
        <f ca="1">+IF(OFFSET('Sanitation Data'!$G$31,0,10*ROW('Sanitation Data'!G174))="","",OFFSET('Sanitation Data'!$G$31,0,10*ROW('Sanitation Data'!G174)))</f>
        <v/>
      </c>
      <c r="DH180" s="34" t="str">
        <f ca="1">+IF(OFFSET('Sanitation Data'!$G$32,0,10*ROW('Sanitation Data'!G174))="","",OFFSET('Sanitation Data'!$G$32,0,10*ROW('Sanitation Data'!G174)))</f>
        <v/>
      </c>
      <c r="DI180" s="34" t="str">
        <f ca="1">+IF(OFFSET('Sanitation Data'!$G$33,0,10*ROW('Sanitation Data'!G174))="","",OFFSET('Sanitation Data'!$G$33,0,10*ROW('Sanitation Data'!G174)))</f>
        <v/>
      </c>
      <c r="DJ180" s="34" t="str">
        <f ca="1">+IF(OFFSET('Sanitation Data'!$H$29,0,10*ROW('Sanitation Data'!H174))="","",OFFSET('Sanitation Data'!$H$29,0,10*ROW('Sanitation Data'!H174)))</f>
        <v/>
      </c>
      <c r="DK180" s="34" t="str">
        <f ca="1">+IF(OFFSET('Sanitation Data'!$H$30,0,10*ROW('Sanitation Data'!H174))="","",OFFSET('Sanitation Data'!$H$30,0,10*ROW('Sanitation Data'!H174)))</f>
        <v/>
      </c>
      <c r="DL180" s="34" t="str">
        <f ca="1">+IF(OFFSET('Sanitation Data'!$H$31,0,10*ROW('Sanitation Data'!H174))="","",OFFSET('Sanitation Data'!$H$31,0,10*ROW('Sanitation Data'!H174)))</f>
        <v/>
      </c>
      <c r="DM180" s="34" t="str">
        <f ca="1">+IF(OFFSET('Sanitation Data'!$H$32,0,10*ROW('Sanitation Data'!H174))="","",OFFSET('Sanitation Data'!$H$32,0,10*ROW('Sanitation Data'!H174)))</f>
        <v/>
      </c>
      <c r="DN180" s="34" t="str">
        <f ca="1">+IF(OFFSET('Sanitation Data'!$H$33,0,10*ROW('Sanitation Data'!H174))="","",OFFSET('Sanitation Data'!$H$33,0,10*ROW('Sanitation Data'!H174)))</f>
        <v/>
      </c>
      <c r="DO180" s="34" t="str">
        <f ca="1">+IF(OFFSET('Hygiene Data'!$C$12,0,10*ROW('Hygiene Data'!C174))="","",OFFSET('Hygiene Data'!$C$12,0,10*ROW('Hygiene Data'!C174)))</f>
        <v/>
      </c>
      <c r="DP180" s="34" t="str">
        <f ca="1">+IF(OFFSET('Hygiene Data'!$C$13,0,10*ROW('Hygiene Data'!C174))="","",OFFSET('Hygiene Data'!$C$13,0,10*ROW('Hygiene Data'!C174)))</f>
        <v/>
      </c>
      <c r="DQ180" s="34" t="str">
        <f ca="1">+IF(OFFSET('Hygiene Data'!$C$14,0,10*ROW('Hygiene Data'!C174))="","",OFFSET('Hygiene Data'!$C$14,0,10*ROW('Hygiene Data'!C174)))</f>
        <v/>
      </c>
      <c r="DR180" s="34" t="str">
        <f ca="1">+IF(OFFSET('Hygiene Data'!$D$12,0,10*ROW('Hygiene Data'!D174))="","",OFFSET('Hygiene Data'!$D$12,0,10*ROW('Hygiene Data'!D174)))</f>
        <v/>
      </c>
      <c r="DS180" s="34" t="str">
        <f ca="1">+IF(OFFSET('Hygiene Data'!$D$13,0,10*ROW('Hygiene Data'!D174))="","",OFFSET('Hygiene Data'!$D$13,0,10*ROW('Hygiene Data'!D174)))</f>
        <v/>
      </c>
      <c r="DT180" s="34" t="str">
        <f ca="1">+IF(OFFSET('Hygiene Data'!$D$14,0,10*ROW('Hygiene Data'!D174))="","",OFFSET('Hygiene Data'!$D$14,0,10*ROW('Hygiene Data'!D174)))</f>
        <v/>
      </c>
      <c r="DU180" s="34" t="str">
        <f ca="1">+IF(OFFSET('Hygiene Data'!$E$12,0,10*ROW('Hygiene Data'!E174))="","",OFFSET('Hygiene Data'!$E$12,0,10*ROW('Hygiene Data'!E174)))</f>
        <v/>
      </c>
      <c r="DV180" s="34" t="str">
        <f ca="1">+IF(OFFSET('Hygiene Data'!$E$13,0,10*ROW('Hygiene Data'!E174))="","",OFFSET('Hygiene Data'!$E$13,0,10*ROW('Hygiene Data'!E174)))</f>
        <v/>
      </c>
      <c r="DW180" s="34" t="str">
        <f ca="1">+IF(OFFSET('Hygiene Data'!$E$14,0,10*ROW('Hygiene Data'!E174))="","",OFFSET('Hygiene Data'!$E$14,0,10*ROW('Hygiene Data'!E174)))</f>
        <v/>
      </c>
      <c r="DX180" s="34" t="str">
        <f ca="1">+IF(OFFSET('Hygiene Data'!$F$12,0,10*ROW('Hygiene Data'!F174))="","",OFFSET('Hygiene Data'!$F$12,0,10*ROW('Hygiene Data'!F174)))</f>
        <v/>
      </c>
      <c r="DY180" s="34" t="str">
        <f ca="1">+IF(OFFSET('Hygiene Data'!$F$13,0,10*ROW('Hygiene Data'!F174))="","",OFFSET('Hygiene Data'!$F$13,0,10*ROW('Hygiene Data'!F174)))</f>
        <v/>
      </c>
      <c r="DZ180" s="34" t="str">
        <f ca="1">+IF(OFFSET('Hygiene Data'!$F$14,0,10*ROW('Hygiene Data'!F174))="","",OFFSET('Hygiene Data'!$F$14,0,10*ROW('Hygiene Data'!F174)))</f>
        <v/>
      </c>
      <c r="EA180" s="34" t="str">
        <f ca="1">+IF(OFFSET('Hygiene Data'!$G$12,0,10*ROW('Hygiene Data'!G174))="","",OFFSET('Hygiene Data'!$G$12,0,10*ROW('Hygiene Data'!G174)))</f>
        <v/>
      </c>
      <c r="EB180" s="34" t="str">
        <f ca="1">+IF(OFFSET('Hygiene Data'!$G$13,0,10*ROW('Hygiene Data'!G174))="","",OFFSET('Hygiene Data'!$G$13,0,10*ROW('Hygiene Data'!G174)))</f>
        <v/>
      </c>
      <c r="EC180" s="34" t="str">
        <f ca="1">+IF(OFFSET('Hygiene Data'!$G$14,0,10*ROW('Hygiene Data'!G174))="","",OFFSET('Hygiene Data'!$G$14,0,10*ROW('Hygiene Data'!G174)))</f>
        <v/>
      </c>
      <c r="ED180" s="34" t="str">
        <f ca="1">+IF(OFFSET('Hygiene Data'!$H$12,0,10*ROW('Hygiene Data'!H174))="","",OFFSET('Hygiene Data'!$H$12,0,10*ROW('Hygiene Data'!H174)))</f>
        <v/>
      </c>
      <c r="EE180" s="34" t="str">
        <f ca="1">+IF(OFFSET('Hygiene Data'!$H$13,0,10*ROW('Hygiene Data'!H174))="","",OFFSET('Hygiene Data'!$H$13,0,10*ROW('Hygiene Data'!H174)))</f>
        <v/>
      </c>
      <c r="EF180" s="34" t="str">
        <f ca="1">+IF(OFFSET('Hygiene Data'!$H$14,0,10*ROW('Hygiene Data'!H174))="","",OFFSET('Hygiene Data'!$H$14,0,10*ROW('Hygiene Data'!H174)))</f>
        <v/>
      </c>
    </row>
    <row r="181" spans="1:136" x14ac:dyDescent="0.2">
      <c r="A181" s="50" t="str">
        <f ca="1">+IF(OFFSET('Water Data'!$B$1,0,10*ROW('Water Data'!B178))="","",OFFSET('Water Data'!$B$1,0,10*ROW('Water Data'!B178)))</f>
        <v/>
      </c>
      <c r="B181" s="50" t="str">
        <f ca="1">+IF(OFFSET('Water Data'!$A$3,0,10*ROW('Water Data'!A178))="","",OFFSET('Water Data'!$A$3,0,10*ROW('Water Data'!A178)))</f>
        <v/>
      </c>
      <c r="C181" s="50" t="str">
        <f ca="1">+IF(OFFSET('Water Data'!$C$3,0,10*ROW('Water Data'!C178))="","",OFFSET('Water Data'!$C$3,0,10*ROW('Water Data'!C178)))</f>
        <v/>
      </c>
      <c r="D181" s="133" t="e">
        <f ca="1">+IF(AND(ISNUMBER(OFFSET('Water Data'!$C$5,0,10*ROW('Water Data'!C175))),BS181="Yes"),100-OFFSET('Water Data'!$C$5,0,10*ROW('Water Data'!C175)),IF(AND(ISNUMBER(OFFSET('Water Data'!$C$5,0,10*ROW('Water Data'!C175))),BS181="No",ISNUMBER(OFFSET('Water Data'!$C$5,0,10*ROW('Water Data'!C175)))),CONCATENATE("[",ROUND(100-OFFSET('Water Data'!$C$5,0,10*ROW('Water Data'!C175)),0),"]"),IF(AND(ISNUMBER(OFFSET('Water Data'!$C$5,0,10*ROW('Water Data'!C175))),BS181="",ISNUMBER(OFFSET('Water Data'!$C$5,0,10*ROW('Water Data'!C175)))),100-OFFSET('Water Data'!$C$5,0,10*ROW('Water Data'!C175)),NA())))</f>
        <v>#N/A</v>
      </c>
      <c r="E181" s="133" t="e">
        <f ca="1">+IF(AND(ISNUMBER(OFFSET('Water Data'!$C$7,0,10*ROW('Water Data'!D175))),BT181="Yes"),OFFSET('Water Data'!$C$7,0,10*ROW('Water Data'!C175)),IF(AND(ISNUMBER(OFFSET('Water Data'!$C$7,0,10*ROW('Water Data'!C175))),BT181="No",ISNUMBER(OFFSET('Water Data'!$C$7,0,10*ROW('Water Data'!C175)))),CONCATENATE("[",ROUND(OFFSET('Water Data'!$C$7,0,10*ROW('Water Data'!C175)),0),"]"),IF(AND(ISNUMBER(OFFSET('Water Data'!$C$7,0,10*ROW('Water Data'!C175))),BT181="",ISNUMBER(OFFSET('Water Data'!$C$7,0,10*ROW('Water Data'!C175)))),OFFSET('Water Data'!$C$7,0,10*ROW('Water Data'!C175)),NA())))</f>
        <v>#N/A</v>
      </c>
      <c r="F181" s="133" t="e">
        <f ca="1">+IF(AND(ISNUMBER(OFFSET('Water Data'!$C$10,0,10*ROW('Water Data'!C175))),BU181="Yes"),OFFSET('Water Data'!$C$10,0,10*ROW('Water Data'!C175)),IF(AND(ISNUMBER(OFFSET('Water Data'!$C$10,0,10*ROW('Water Data'!C175))),BU181="No",ISNUMBER(OFFSET('Water Data'!$C$10,0,10*ROW('Water Data'!C175)))),CONCATENATE("[",ROUND(OFFSET('Water Data'!$C$10,0,10*ROW('Water Data'!C175)),0),"]"),IF(AND(ISNUMBER(OFFSET('Water Data'!$C$10,0,10*ROW('Water Data'!C175))),BU181="",ISNUMBER(OFFSET('Water Data'!$C$10,0,10*ROW('Water Data'!C175)))),OFFSET('Water Data'!$C$10,0,10*ROW('Water Data'!C175)),NA())))</f>
        <v>#N/A</v>
      </c>
      <c r="G181" s="133" t="e">
        <f ca="1">+IF(AND(ISNUMBER(OFFSET('Water Data'!$D$5,0,10*ROW('Water Data'!D175))),BV181="Yes"),100-OFFSET('Water Data'!$D$5,0,10*ROW('Water Data'!D175)),IF(AND(ISNUMBER(OFFSET('Water Data'!$D$5,0,10*ROW('Water Data'!D175))),BV181="No",ISNUMBER(OFFSET('Water Data'!$D$5,0,10*ROW('Water Data'!D175)))),CONCATENATE("[",ROUND(100-OFFSET('Water Data'!$D$5,0,10*ROW('Water Data'!D175)),0),"]"),IF(AND(ISNUMBER(OFFSET('Water Data'!$D$5,0,10*ROW('Water Data'!D175))),BV181="",ISNUMBER(OFFSET('Water Data'!$D$5,0,10*ROW('Water Data'!D175)))),100-OFFSET('Water Data'!$D$5,0,10*ROW('Water Data'!D175)),NA())))</f>
        <v>#N/A</v>
      </c>
      <c r="H181" s="133" t="e">
        <f ca="1">+IF(AND(ISNUMBER(OFFSET('Water Data'!$D$7,0,10*ROW('Water Data'!D175))),BW181="Yes"),OFFSET('Water Data'!$D$7,0,10*ROW('Water Data'!D175)),IF(AND(ISNUMBER(OFFSET('Water Data'!$D$7,0,10*ROW('Water Data'!D175))),BW181="No",ISNUMBER(OFFSET('Water Data'!$D$7,0,10*ROW('Water Data'!D175)))),CONCATENATE("[",ROUND(OFFSET('Water Data'!$C$7,0,10*ROW('Water Data'!D175)),0),"]"),IF(AND(ISNUMBER(OFFSET('Water Data'!$D$7,0,10*ROW('Water Data'!D175))),BW181="",ISNUMBER(OFFSET('Water Data'!$D$7,0,10*ROW('Water Data'!D175)))),OFFSET('Water Data'!$D$7,0,10*ROW('Water Data'!D175)),NA())))</f>
        <v>#N/A</v>
      </c>
      <c r="I181" s="133" t="e">
        <f ca="1">+IF(AND(ISNUMBER(OFFSET('Water Data'!$D$10,0,10*ROW('Water Data'!D175))),BX181="Yes"),OFFSET('Water Data'!$D$10,0,10*ROW('Water Data'!D175)),IF(AND(ISNUMBER(OFFSET('Water Data'!$D$10,0,10*ROW('Water Data'!D175))),BX181="No",ISNUMBER(OFFSET('Water Data'!$D$10,0,10*ROW('Water Data'!D175)))),CONCATENATE("[",ROUND(OFFSET('Water Data'!$D$10,0,10*ROW('Water Data'!D175)),0),"]"),IF(AND(ISNUMBER(OFFSET('Water Data'!$D$10,0,10*ROW('Water Data'!D175))),BX181="",ISNUMBER(OFFSET('Water Data'!$D$10,0,10*ROW('Water Data'!D175)))),OFFSET('Water Data'!$D$10,0,10*ROW('Water Data'!D175)),NA())))</f>
        <v>#N/A</v>
      </c>
      <c r="J181" s="133" t="e">
        <f ca="1">+IF(AND(ISNUMBER(OFFSET('Water Data'!$E$5,0,10*ROW('Water Data'!E175))),BY181="Yes"),100-OFFSET('Water Data'!$E$5,0,10*ROW('Water Data'!E175)),IF(AND(ISNUMBER(OFFSET('Water Data'!$E$5,0,10*ROW('Water Data'!E175))),BY181="No",ISNUMBER(OFFSET('Water Data'!$E$5,0,10*ROW('Water Data'!E175)))),CONCATENATE("[",ROUND(100-OFFSET('Water Data'!$E$5,0,10*ROW('Water Data'!E175)),0),"]"),IF(AND(ISNUMBER(OFFSET('Water Data'!$E$5,0,10*ROW('Water Data'!E175))),BY181="",ISNUMBER(OFFSET('Water Data'!$E$5,0,10*ROW('Water Data'!E175)))),100-OFFSET('Water Data'!$E$5,0,10*ROW('Water Data'!E175)),NA())))</f>
        <v>#N/A</v>
      </c>
      <c r="K181" s="133" t="e">
        <f ca="1">+IF(AND(ISNUMBER(OFFSET('Water Data'!$E$7,0,10*ROW('Water Data'!E175))),BZ181="Yes"),OFFSET('Water Data'!$E$7,0,10*ROW('Water Data'!E175)),IF(AND(ISNUMBER(OFFSET('Water Data'!$E$7,0,10*ROW('Water Data'!E175))),BZ181="No",ISNUMBER(OFFSET('Water Data'!$E$7,0,10*ROW('Water Data'!E175)))),CONCATENATE("[",ROUND(OFFSET('Water Data'!$E$7,0,10*ROW('Water Data'!E175)),0),"]"),IF(AND(ISNUMBER(OFFSET('Water Data'!$E$7,0,10*ROW('Water Data'!E175))),BZ181="",ISNUMBER(OFFSET('Water Data'!$E$7,0,10*ROW('Water Data'!E175)))),OFFSET('Water Data'!$E$7,0,10*ROW('Water Data'!E175)),NA())))</f>
        <v>#N/A</v>
      </c>
      <c r="L181" s="133" t="e">
        <f ca="1">+IF(AND(ISNUMBER(OFFSET('Water Data'!$E$10,0,10*ROW('Water Data'!E175))),CA181="Yes"),OFFSET('Water Data'!$E$10,0,10*ROW('Water Data'!E175)),IF(AND(ISNUMBER(OFFSET('Water Data'!$E$10,0,10*ROW('Water Data'!E175))),CA181="No",ISNUMBER(OFFSET('Water Data'!$E$10,0,10*ROW('Water Data'!E175)))),CONCATENATE("[",ROUND(OFFSET('Water Data'!$E$10,0,10*ROW('Water Data'!E175)),0),"]"),IF(AND(ISNUMBER(OFFSET('Water Data'!$E$10,0,10*ROW('Water Data'!E175))),CA181="",ISNUMBER(OFFSET('Water Data'!$E$10,0,10*ROW('Water Data'!E175)))),OFFSET('Water Data'!$E$10,0,10*ROW('Water Data'!E175)),NA())))</f>
        <v>#N/A</v>
      </c>
      <c r="M181" s="133" t="e">
        <f ca="1">+IF(AND(ISNUMBER(OFFSET('Water Data'!$F$5,0,10*ROW('Water Data'!F175))),CB181="Yes"),100-OFFSET('Water Data'!$F$5,0,10*ROW('Water Data'!F175)),IF(AND(ISNUMBER(OFFSET('Water Data'!$F$5,0,10*ROW('Water Data'!F175))),CB181="No",ISNUMBER(OFFSET('Water Data'!$F$5,0,10*ROW('Water Data'!F175)))),CONCATENATE("[",ROUND(100-OFFSET('Water Data'!$F$5,0,10*ROW('Water Data'!F175)),0),"]"),IF(AND(ISNUMBER(OFFSET('Water Data'!$F$5,0,10*ROW('Water Data'!F175))),CB181="",ISNUMBER(OFFSET('Water Data'!$F$5,0,10*ROW('Water Data'!F175)))),100-OFFSET('Water Data'!$F$5,0,10*ROW('Water Data'!F175)),NA())))</f>
        <v>#N/A</v>
      </c>
      <c r="N181" s="133" t="e">
        <f ca="1">+IF(AND(ISNUMBER(OFFSET('Water Data'!$F$7,0,10*ROW('Water Data'!F175))),CC181="Yes"),OFFSET('Water Data'!$F$7,0,10*ROW('Water Data'!F175)),IF(AND(ISNUMBER(OFFSET('Water Data'!$F$7,0,10*ROW('Water Data'!F175))),CC181="No",ISNUMBER(OFFSET('Water Data'!$F$7,0,10*ROW('Water Data'!F175)))),CONCATENATE("[",ROUND(OFFSET('Water Data'!$F$7,0,10*ROW('Water Data'!F175)),0),"]"),IF(AND(ISNUMBER(OFFSET('Water Data'!$F$7,0,10*ROW('Water Data'!F175))),CC181="",ISNUMBER(OFFSET('Water Data'!$F$7,0,10*ROW('Water Data'!F175)))),OFFSET('Water Data'!$F$7,0,10*ROW('Water Data'!F175)),NA())))</f>
        <v>#N/A</v>
      </c>
      <c r="O181" s="133" t="e">
        <f ca="1">+IF(AND(ISNUMBER(OFFSET('Water Data'!$F$10,0,10*ROW('Water Data'!F175))),CD181="Yes"),OFFSET('Water Data'!$F$10,0,10*ROW('Water Data'!F175)),IF(AND(ISNUMBER(OFFSET('Water Data'!$F$10,0,10*ROW('Water Data'!F175))),CD181="No",ISNUMBER(OFFSET('Water Data'!$F$10,0,10*ROW('Water Data'!F175)))),CONCATENATE("[",ROUND(OFFSET('Water Data'!$F$10,0,10*ROW('Water Data'!F175)),0),"]"),IF(AND(ISNUMBER(OFFSET('Water Data'!$F$10,0,10*ROW('Water Data'!F175))),CD181="",ISNUMBER(OFFSET('Water Data'!$F$10,0,10*ROW('Water Data'!F175)))),OFFSET('Water Data'!$F$10,0,10*ROW('Water Data'!F175)),NA())))</f>
        <v>#N/A</v>
      </c>
      <c r="P181" s="133" t="e">
        <f ca="1">+IF(AND(ISNUMBER(OFFSET('Water Data'!$G$5,0,10*ROW('Water Data'!G175))),CE181="Yes"),100-OFFSET('Water Data'!$G$5,0,10*ROW('Water Data'!G175)),IF(AND(ISNUMBER(OFFSET('Water Data'!$G$5,0,10*ROW('Water Data'!G175))),CE181="No",ISNUMBER(OFFSET('Water Data'!$G$5,0,10*ROW('Water Data'!G175)))),CONCATENATE("[",ROUND(100-OFFSET('Water Data'!$G$5,0,10*ROW('Water Data'!G175)),0),"]"),IF(AND(ISNUMBER(OFFSET('Water Data'!$G$5,0,10*ROW('Water Data'!G175))),CE181="",ISNUMBER(OFFSET('Water Data'!$G$5,0,10*ROW('Water Data'!G175)))),100-OFFSET('Water Data'!$G$5,0,10*ROW('Water Data'!G175)),NA())))</f>
        <v>#N/A</v>
      </c>
      <c r="Q181" s="133" t="e">
        <f ca="1">+IF(AND(ISNUMBER(OFFSET('Water Data'!$G$7,0,10*ROW('Water Data'!G175))),CF181="Yes"),OFFSET('Water Data'!$G$7,0,10*ROW('Water Data'!G175)),IF(AND(ISNUMBER(OFFSET('Water Data'!$G$7,0,10*ROW('Water Data'!G175))),CF181="No",ISNUMBER(OFFSET('Water Data'!$G$7,0,10*ROW('Water Data'!G175)))),CONCATENATE("[",ROUND(OFFSET('Water Data'!$G$7,0,10*ROW('Water Data'!G175)),0),"]"),IF(AND(ISNUMBER(OFFSET('Water Data'!$G$7,0,10*ROW('Water Data'!G175))),CF181="",ISNUMBER(OFFSET('Water Data'!$G$7,0,10*ROW('Water Data'!G175)))),OFFSET('Water Data'!$G$7,0,10*ROW('Water Data'!G175)),NA())))</f>
        <v>#N/A</v>
      </c>
      <c r="R181" s="133" t="e">
        <f ca="1">+IF(AND(ISNUMBER(OFFSET('Water Data'!$G$10,0,10*ROW('Water Data'!G175))),CG181="Yes"),OFFSET('Water Data'!$G$10,0,10*ROW('Water Data'!G175)),IF(AND(ISNUMBER(OFFSET('Water Data'!$G$10,0,10*ROW('Water Data'!G175))),CG181="No",ISNUMBER(OFFSET('Water Data'!$G$10,0,10*ROW('Water Data'!G175)))),CONCATENATE("[",ROUND(OFFSET('Water Data'!$G$10,0,10*ROW('Water Data'!G175)),0),"]"),IF(AND(ISNUMBER(OFFSET('Water Data'!$G$10,0,10*ROW('Water Data'!G175))),CG181="",ISNUMBER(OFFSET('Water Data'!$G$10,0,10*ROW('Water Data'!G175)))),OFFSET('Water Data'!$G$10,0,10*ROW('Water Data'!G175)),NA())))</f>
        <v>#N/A</v>
      </c>
      <c r="S181" s="133" t="e">
        <f ca="1">+IF(AND(ISNUMBER(OFFSET('Water Data'!$H$5,0,10*ROW('Water Data'!H175))),CH181="Yes"),100-OFFSET('Water Data'!$H$5,0,10*ROW('Water Data'!H175)),IF(AND(ISNUMBER(OFFSET('Water Data'!$H$5,0,10*ROW('Water Data'!H175))),CH181="No",ISNUMBER(OFFSET('Water Data'!$H$5,0,10*ROW('Water Data'!H175)))),CONCATENATE("[",ROUND(100-OFFSET('Water Data'!$H$5,0,10*ROW('Water Data'!H175)),0),"]"),IF(AND(ISNUMBER(OFFSET('Water Data'!$H$5,0,10*ROW('Water Data'!H175))),CH181="",ISNUMBER(OFFSET('Water Data'!$H$5,0,10*ROW('Water Data'!H175)))),100-OFFSET('Water Data'!$H$5,0,10*ROW('Water Data'!H175)),NA())))</f>
        <v>#N/A</v>
      </c>
      <c r="T181" s="133" t="e">
        <f ca="1">+IF(AND(ISNUMBER(OFFSET('Water Data'!$H$7,0,10*ROW('Water Data'!H175))),CI181="Yes"),OFFSET('Water Data'!$H$7,0,10*ROW('Water Data'!H175)),IF(AND(ISNUMBER(OFFSET('Water Data'!$H$7,0,10*ROW('Water Data'!H175))),CI181="No",ISNUMBER(OFFSET('Water Data'!$H$7,0,10*ROW('Water Data'!H175)))),CONCATENATE("[",ROUND(OFFSET('Water Data'!$H$7,0,10*ROW('Water Data'!H175)),0),"]"),IF(AND(ISNUMBER(OFFSET('Water Data'!$H$7,0,10*ROW('Water Data'!H175))),CI181="",ISNUMBER(OFFSET('Water Data'!$H$7,0,10*ROW('Water Data'!H175)))),OFFSET('Water Data'!$H$7,0,10*ROW('Water Data'!H175)),NA())))</f>
        <v>#N/A</v>
      </c>
      <c r="U181" s="133" t="e">
        <f ca="1">+IF(AND(ISNUMBER(OFFSET('Water Data'!$H$10,0,10*ROW('Water Data'!H175))),CJ181="Yes"),OFFSET('Water Data'!$H$10,0,10*ROW('Water Data'!H175)),IF(AND(ISNUMBER(OFFSET('Water Data'!$H$10,0,10*ROW('Water Data'!H175))),CJ181="No",ISNUMBER(OFFSET('Water Data'!$H$10,0,10*ROW('Water Data'!H175)))),CONCATENATE("[",ROUND(OFFSET('Water Data'!$H$10,0,10*ROW('Water Data'!H175)),0),"]"),IF(AND(ISNUMBER(OFFSET('Water Data'!$H$10,0,10*ROW('Water Data'!H175))),CJ181="",ISNUMBER(OFFSET('Water Data'!$H$10,0,10*ROW('Water Data'!H175)))),OFFSET('Water Data'!$H$10,0,10*ROW('Water Data'!H175)),NA())))</f>
        <v>#N/A</v>
      </c>
      <c r="V181" s="134" t="e">
        <f ca="1">+IF(AND(ISNUMBER(OFFSET('Sanitation Data'!$C$5,0,10*ROW('Sanitation Data'!C175))),CK181="Yes"),100-OFFSET('Sanitation Data'!$C$5,0,10*ROW('Sanitation Data'!C175)),IF(AND(ISNUMBER(OFFSET('Sanitation Data'!$C$5,0,10*ROW('Sanitation Data'!C175))),CK181="No",ISNUMBER(OFFSET('Sanitation Data'!$C$5,0,10*ROW('Sanitation Data'!C175)))),CONCATENATE("[",ROUND(100-OFFSET('Sanitation Data'!$C$5,0,10*ROW('Sanitation Data'!C175)),0),"]"),IF(AND(ISNUMBER(OFFSET('Sanitation Data'!$C$5,0,10*ROW('Sanitation Data'!C175))),CK181="",ISNUMBER(OFFSET('Sanitation Data'!$C$5,0,10*ROW('Sanitation Data'!C175)))),100-OFFSET('Sanitation Data'!$C$5,0,10*ROW('Sanitation Data'!C175)),NA())))</f>
        <v>#N/A</v>
      </c>
      <c r="W181" s="134" t="e">
        <f ca="1">+IF(AND(ISNUMBER(OFFSET('Sanitation Data'!$C$7,0,10*ROW('Sanitation Data'!C175))),CL181="Yes"),OFFSET('Sanitation Data'!$C$7,0,10*ROW('Sanitation Data'!C175)),IF(AND(ISNUMBER(OFFSET('Sanitation Data'!$C$7,0,10*ROW('Sanitation Data'!C175))),CL181="No",ISNUMBER(OFFSET('Sanitation Data'!$C$7,0,10*ROW('Sanitation Data'!C175)))),CONCATENATE("[",ROUND(OFFSET('Sanitation Data'!$C$7,0,10*ROW('Sanitation Data'!C175)),0),"]"),IF(AND(ISNUMBER(OFFSET('Sanitation Data'!$C$7,0,10*ROW('Sanitation Data'!C175))),CL181="",ISNUMBER(OFFSET('Sanitation Data'!$C$7,0,10*ROW('Sanitation Data'!C175)))),OFFSET('Sanitation Data'!$C$7,0,10*ROW('Sanitation Data'!C175)),NA())))</f>
        <v>#N/A</v>
      </c>
      <c r="X181" s="134" t="e">
        <f ca="1">+IF(AND(ISNUMBER(OFFSET('Sanitation Data'!$C$11,0,10*ROW('Sanitation Data'!C175))),CM181="Yes"),OFFSET('Sanitation Data'!$C$11,0,10*ROW('Sanitation Data'!C175)),IF(AND(ISNUMBER(OFFSET('Sanitation Data'!$C$11,0,10*ROW('Sanitation Data'!C175))),CM181="No",ISNUMBER(OFFSET('Sanitation Data'!$C$11,0,10*ROW('Sanitation Data'!C175)))),CONCATENATE("[",ROUND(OFFSET('Sanitation Data'!$C$11,0,10*ROW('Sanitation Data'!C175)),0),"]"),IF(AND(ISNUMBER(OFFSET('Sanitation Data'!$C$11,0,10*ROW('Sanitation Data'!C175))),CM181="",ISNUMBER(OFFSET('Sanitation Data'!$C$11,0,10*ROW('Sanitation Data'!C175)))),OFFSET('Sanitation Data'!$C$11,0,10*ROW('Sanitation Data'!C175)),NA())))</f>
        <v>#N/A</v>
      </c>
      <c r="Y181" s="134" t="e">
        <f ca="1">+IF(AND(ISNUMBER(OFFSET('Sanitation Data'!$C$12,0,10*ROW('Sanitation Data'!C175))),CN181="Yes"),OFFSET('Sanitation Data'!$C$12,0,10*ROW('Sanitation Data'!C175)),IF(AND(ISNUMBER(OFFSET('Sanitation Data'!$C$12,0,10*ROW('Sanitation Data'!C175))),CN181="No",ISNUMBER(OFFSET('Sanitation Data'!$C$12,0,10*ROW('Sanitation Data'!C175)))),CONCATENATE("[",ROUND(OFFSET('Sanitation Data'!$C$12,0,10*ROW('Sanitation Data'!C175)),0),"]"),IF(AND(ISNUMBER(OFFSET('Sanitation Data'!$C$12,0,10*ROW('Sanitation Data'!C175))),CN181="",ISNUMBER(OFFSET('Sanitation Data'!$C$12,0,10*ROW('Sanitation Data'!C175)))),OFFSET('Sanitation Data'!$C$12,0,10*ROW('Sanitation Data'!C175)),NA())))</f>
        <v>#N/A</v>
      </c>
      <c r="Z181" s="134" t="e">
        <f ca="1">+IF(AND(ISNUMBER(OFFSET('Sanitation Data'!$C$13,0,10*ROW('Sanitation Data'!C175))),CO181="Yes"),OFFSET('Sanitation Data'!$C$13,0,10*ROW('Sanitation Data'!C175)),IF(AND(ISNUMBER(OFFSET('Sanitation Data'!$C$13,0,10*ROW('Sanitation Data'!C175))),CO181="No",ISNUMBER(OFFSET('Sanitation Data'!$C$13,0,10*ROW('Sanitation Data'!C175)))),CONCATENATE("[",ROUND(OFFSET('Sanitation Data'!$C$13,0,10*ROW('Sanitation Data'!C175)),0),"]"),IF(AND(ISNUMBER(OFFSET('Sanitation Data'!$C$13,0,10*ROW('Sanitation Data'!C175))),CO181="",ISNUMBER(OFFSET('Sanitation Data'!$C$13,0,10*ROW('Sanitation Data'!C175)))),OFFSET('Sanitation Data'!$C$13,0,10*ROW('Sanitation Data'!C175)),NA())))</f>
        <v>#N/A</v>
      </c>
      <c r="AA181" s="134" t="e">
        <f ca="1">+IF(AND(ISNUMBER(OFFSET('Sanitation Data'!$D$5,0,10*ROW('Sanitation Data'!D175))),CP181="Yes"),100-OFFSET('Sanitation Data'!$D$5,0,10*ROW('Sanitation Data'!D175)),IF(AND(ISNUMBER(OFFSET('Sanitation Data'!$D$5,0,10*ROW('Sanitation Data'!D175))),CP181="No",ISNUMBER(OFFSET('Sanitation Data'!$D$5,0,10*ROW('Sanitation Data'!D175)))),CONCATENATE("[",ROUND(100-OFFSET('Sanitation Data'!$D$5,0,10*ROW('Sanitation Data'!D175)),0),"]"),IF(AND(ISNUMBER(OFFSET('Sanitation Data'!$D$5,0,10*ROW('Sanitation Data'!D175))),CP181="",ISNUMBER(OFFSET('Sanitation Data'!$D$5,0,10*ROW('Sanitation Data'!D175)))),100-OFFSET('Sanitation Data'!$D$5,0,10*ROW('Sanitation Data'!D175)),NA())))</f>
        <v>#N/A</v>
      </c>
      <c r="AB181" s="134" t="e">
        <f ca="1">+IF(AND(ISNUMBER(OFFSET('Sanitation Data'!$D$7,0,10*ROW('Sanitation Data'!D175))),CQ181="Yes"),OFFSET('Sanitation Data'!$D$7,0,10*ROW('Sanitation Data'!G175)),IF(AND(ISNUMBER(OFFSET('Sanitation Data'!$D$7,0,10*ROW('Sanitation Data'!D175))),CQ181="No",ISNUMBER(OFFSET('Sanitation Data'!$D$7,0,10*ROW('Sanitation Data'!D175)))),CONCATENATE("[",ROUND(OFFSET('Sanitation Data'!$D$7,0,10*ROW('Sanitation Data'!D175)),0),"]"),IF(AND(ISNUMBER(OFFSET('Sanitation Data'!$D$7,0,10*ROW('Sanitation Data'!D175))),CQ181="",ISNUMBER(OFFSET('Sanitation Data'!$D$7,0,10*ROW('Sanitation Data'!D175)))),OFFSET('Sanitation Data'!$D$7,0,10*ROW('Sanitation Data'!D175)),NA())))</f>
        <v>#N/A</v>
      </c>
      <c r="AC181" s="134" t="e">
        <f ca="1">+IF(AND(ISNUMBER(OFFSET('Sanitation Data'!$D$11,0,10*ROW('Sanitation Data'!D175))),CR181="Yes"),OFFSET('Sanitation Data'!$D$11,0,10*ROW('Sanitation Data'!D175)),IF(AND(ISNUMBER(OFFSET('Sanitation Data'!$D$11,0,10*ROW('Sanitation Data'!D175))),CR181="No",ISNUMBER(OFFSET('Sanitation Data'!$D$11,0,10*ROW('Sanitation Data'!D175)))),CONCATENATE("[",ROUND(OFFSET('Sanitation Data'!$D$11,0,10*ROW('Sanitation Data'!D175)),0),"]"),IF(AND(ISNUMBER(OFFSET('Sanitation Data'!$D$11,0,10*ROW('Sanitation Data'!D175))),CR181="",ISNUMBER(OFFSET('Sanitation Data'!$D$11,0,10*ROW('Sanitation Data'!D175)))),OFFSET('Sanitation Data'!$D$11,0,10*ROW('Sanitation Data'!D175)),NA())))</f>
        <v>#N/A</v>
      </c>
      <c r="AD181" s="134" t="e">
        <f ca="1">+IF(AND(ISNUMBER(OFFSET('Sanitation Data'!$D$12,0,10*ROW('Sanitation Data'!D175))),CS181="Yes"),OFFSET('Sanitation Data'!$D$12,0,10*ROW('Sanitation Data'!D175)),IF(AND(ISNUMBER(OFFSET('Sanitation Data'!$D$12,0,10*ROW('Sanitation Data'!D175))),CS181="No",ISNUMBER(OFFSET('Sanitation Data'!$D$12,0,10*ROW('Sanitation Data'!D175)))),CONCATENATE("[",ROUND(OFFSET('Sanitation Data'!$D$12,0,10*ROW('Sanitation Data'!D175)),0),"]"),IF(AND(ISNUMBER(OFFSET('Sanitation Data'!$D$12,0,10*ROW('Sanitation Data'!D175))),CS181="",ISNUMBER(OFFSET('Sanitation Data'!$D$12,0,10*ROW('Sanitation Data'!D175)))),OFFSET('Sanitation Data'!$D$12,0,10*ROW('Sanitation Data'!D175)),NA())))</f>
        <v>#N/A</v>
      </c>
      <c r="AE181" s="134" t="e">
        <f ca="1">+IF(AND(ISNUMBER(OFFSET('Sanitation Data'!$D$13,0,10*ROW('Sanitation Data'!D175))),CT181="Yes"),OFFSET('Sanitation Data'!$D$13,0,10*ROW('Sanitation Data'!D175)),IF(AND(ISNUMBER(OFFSET('Sanitation Data'!$D$13,0,10*ROW('Sanitation Data'!D175))),CT181="No",ISNUMBER(OFFSET('Sanitation Data'!$D$13,0,10*ROW('Sanitation Data'!D175)))),CONCATENATE("[",ROUND(OFFSET('Sanitation Data'!$D$13,0,10*ROW('Sanitation Data'!D175)),0),"]"),IF(AND(ISNUMBER(OFFSET('Sanitation Data'!$D$13,0,10*ROW('Sanitation Data'!D175))),CT181="",ISNUMBER(OFFSET('Sanitation Data'!$D$13,0,10*ROW('Sanitation Data'!D175)))),OFFSET('Sanitation Data'!$D$13,0,10*ROW('Sanitation Data'!D175)),NA())))</f>
        <v>#N/A</v>
      </c>
      <c r="AF181" s="134" t="e">
        <f ca="1">+IF(AND(ISNUMBER(OFFSET('Sanitation Data'!$E$5,0,10*ROW('Sanitation Data'!E175))),CU181="Yes"),100-OFFSET('Sanitation Data'!$E$5,0,10*ROW('Sanitation Data'!E175)),IF(AND(ISNUMBER(OFFSET('Sanitation Data'!$E$5,0,10*ROW('Sanitation Data'!E175))),CU181="No",ISNUMBER(OFFSET('Sanitation Data'!$E$5,0,10*ROW('Sanitation Data'!E175)))),CONCATENATE("[",ROUND(100-OFFSET('Sanitation Data'!$E$5,0,10*ROW('Sanitation Data'!E175)),0),"]"),IF(AND(ISNUMBER(OFFSET('Sanitation Data'!$E$5,0,10*ROW('Sanitation Data'!E175))),CU181="",ISNUMBER(OFFSET('Sanitation Data'!$E$5,0,10*ROW('Sanitation Data'!E175)))),100-OFFSET('Sanitation Data'!$E$5,0,10*ROW('Sanitation Data'!E175)),NA())))</f>
        <v>#N/A</v>
      </c>
      <c r="AG181" s="134" t="e">
        <f ca="1">+IF(AND(ISNUMBER(OFFSET('Sanitation Data'!$E$7,0,10*ROW('Sanitation Data'!E175))),CV181="Yes"),OFFSET('Sanitation Data'!$E$7,0,10*ROW('Sanitation Data'!E175)),IF(AND(ISNUMBER(OFFSET('Sanitation Data'!$E$7,0,10*ROW('Sanitation Data'!E175))),CV181="No",ISNUMBER(OFFSET('Sanitation Data'!$E$7,0,10*ROW('Sanitation Data'!E175)))),CONCATENATE("[",ROUND(OFFSET('Sanitation Data'!$E$7,0,10*ROW('Sanitation Data'!E175)),0),"]"),IF(AND(ISNUMBER(OFFSET('Sanitation Data'!$E$7,0,10*ROW('Sanitation Data'!E175))),CV181="",ISNUMBER(OFFSET('Sanitation Data'!$E$7,0,10*ROW('Sanitation Data'!E175)))),OFFSET('Sanitation Data'!$E$7,0,10*ROW('Sanitation Data'!E175)),NA())))</f>
        <v>#N/A</v>
      </c>
      <c r="AH181" s="134" t="e">
        <f ca="1">+IF(AND(ISNUMBER(OFFSET('Sanitation Data'!$E$11,0,10*ROW('Sanitation Data'!E175))),CW181="Yes"),OFFSET('Sanitation Data'!$E$11,0,10*ROW('Sanitation Data'!E175)),IF(AND(ISNUMBER(OFFSET('Sanitation Data'!$E$11,0,10*ROW('Sanitation Data'!E175))),CW181="No",ISNUMBER(OFFSET('Sanitation Data'!$E$11,0,10*ROW('Sanitation Data'!E175)))),CONCATENATE("[",ROUND(OFFSET('Sanitation Data'!$E$11,0,10*ROW('Sanitation Data'!E175)),0),"]"),IF(AND(ISNUMBER(OFFSET('Sanitation Data'!$E$11,0,10*ROW('Sanitation Data'!E175))),CW181="",ISNUMBER(OFFSET('Sanitation Data'!$E$11,0,10*ROW('Sanitation Data'!E175)))),OFFSET('Sanitation Data'!$E$11,0,10*ROW('Sanitation Data'!E175)),NA())))</f>
        <v>#N/A</v>
      </c>
      <c r="AI181" s="134" t="e">
        <f ca="1">+IF(AND(ISNUMBER(OFFSET('Sanitation Data'!$E$12,0,10*ROW('Sanitation Data'!E175))),CX181="Yes"),OFFSET('Sanitation Data'!$E$12,0,10*ROW('Sanitation Data'!E175)),IF(AND(ISNUMBER(OFFSET('Sanitation Data'!$E$12,0,10*ROW('Sanitation Data'!E175))),CX181="No",ISNUMBER(OFFSET('Sanitation Data'!$E$12,0,10*ROW('Sanitation Data'!E175)))),CONCATENATE("[",ROUND(OFFSET('Sanitation Data'!$E$12,0,10*ROW('Sanitation Data'!E175)),0),"]"),IF(AND(ISNUMBER(OFFSET('Sanitation Data'!$E$12,0,10*ROW('Sanitation Data'!E175))),CX181="",ISNUMBER(OFFSET('Sanitation Data'!$E$12,0,10*ROW('Sanitation Data'!E175)))),OFFSET('Sanitation Data'!$E$12,0,10*ROW('Sanitation Data'!E175)),NA())))</f>
        <v>#N/A</v>
      </c>
      <c r="AJ181" s="134" t="e">
        <f ca="1">+IF(AND(ISNUMBER(OFFSET('Sanitation Data'!$E$13,0,10*ROW('Sanitation Data'!E175))),CY181="Yes"),OFFSET('Sanitation Data'!$E$13,0,10*ROW('Sanitation Data'!E175)),IF(AND(ISNUMBER(OFFSET('Sanitation Data'!$E$13,0,10*ROW('Sanitation Data'!E175))),CY181="No",ISNUMBER(OFFSET('Sanitation Data'!$E$13,0,10*ROW('Sanitation Data'!E175)))),CONCATENATE("[",ROUND(OFFSET('Sanitation Data'!$E$13,0,10*ROW('Sanitation Data'!E175)),0),"]"),IF(AND(ISNUMBER(OFFSET('Sanitation Data'!$E$13,0,10*ROW('Sanitation Data'!E175))),CY181="",ISNUMBER(OFFSET('Sanitation Data'!$E$13,0,10*ROW('Sanitation Data'!E175)))),OFFSET('Sanitation Data'!$E$13,0,10*ROW('Sanitation Data'!E175)),NA())))</f>
        <v>#N/A</v>
      </c>
      <c r="AK181" s="134" t="e">
        <f ca="1">+IF(AND(ISNUMBER(OFFSET('Sanitation Data'!$F$5,0,10*ROW('Sanitation Data'!F175))),CZ181="Yes"),100-OFFSET('Sanitation Data'!$F$5,0,10*ROW('Sanitation Data'!F175)),IF(AND(ISNUMBER(OFFSET('Sanitation Data'!$F$5,0,10*ROW('Sanitation Data'!F175))),CZ181="No",ISNUMBER(OFFSET('Sanitation Data'!$F$5,0,10*ROW('Sanitation Data'!F175)))),CONCATENATE("[",ROUND(100-OFFSET('Sanitation Data'!$F$5,0,10*ROW('Sanitation Data'!F175)),0),"]"),IF(AND(ISNUMBER(OFFSET('Sanitation Data'!$F$5,0,10*ROW('Sanitation Data'!F175))),CZ181="",ISNUMBER(OFFSET('Sanitation Data'!$F$5,0,10*ROW('Sanitation Data'!F175)))),100-OFFSET('Sanitation Data'!$F$5,0,10*ROW('Sanitation Data'!F175)),NA())))</f>
        <v>#N/A</v>
      </c>
      <c r="AL181" s="134" t="e">
        <f ca="1">+IF(AND(ISNUMBER(OFFSET('Sanitation Data'!$F$7,0,10*ROW('Sanitation Data'!F175))),DA181="Yes"),OFFSET('Sanitation Data'!$F$7,0,10*ROW('Sanitation Data'!F175)),IF(AND(ISNUMBER(OFFSET('Sanitation Data'!$F$7,0,10*ROW('Sanitation Data'!F175))),DA181="No",ISNUMBER(OFFSET('Sanitation Data'!$F$7,0,10*ROW('Sanitation Data'!F175)))),CONCATENATE("[",ROUND(OFFSET('Sanitation Data'!$F$7,0,10*ROW('Sanitation Data'!F175)),0),"]"),IF(AND(ISNUMBER(OFFSET('Sanitation Data'!$F$7,0,10*ROW('Sanitation Data'!F175))),DA181="",ISNUMBER(OFFSET('Sanitation Data'!$F$7,0,10*ROW('Sanitation Data'!F175)))),OFFSET('Sanitation Data'!$F$7,0,10*ROW('Sanitation Data'!F175)),NA())))</f>
        <v>#N/A</v>
      </c>
      <c r="AM181" s="134" t="e">
        <f ca="1">+IF(AND(ISNUMBER(OFFSET('Sanitation Data'!$F$11,0,10*ROW('Sanitation Data'!F175))),DB181="Yes"),OFFSET('Sanitation Data'!$F$11,0,10*ROW('Sanitation Data'!F175)),IF(AND(ISNUMBER(OFFSET('Sanitation Data'!$F$11,0,10*ROW('Sanitation Data'!F175))),DB181="No",ISNUMBER(OFFSET('Sanitation Data'!$F$11,0,10*ROW('Sanitation Data'!F175)))),CONCATENATE("[",ROUND(OFFSET('Sanitation Data'!$F$11,0,10*ROW('Sanitation Data'!F175)),0),"]"),IF(AND(ISNUMBER(OFFSET('Sanitation Data'!$F$11,0,10*ROW('Sanitation Data'!F175))),DB181="",ISNUMBER(OFFSET('Sanitation Data'!$F$11,0,10*ROW('Sanitation Data'!F175)))),OFFSET('Sanitation Data'!$F$11,0,10*ROW('Sanitation Data'!F175)),NA())))</f>
        <v>#N/A</v>
      </c>
      <c r="AN181" s="134" t="e">
        <f ca="1">+IF(AND(ISNUMBER(OFFSET('Sanitation Data'!$F$12,0,10*ROW('Sanitation Data'!F175))),DC181="Yes"),OFFSET('Sanitation Data'!$F$12,0,10*ROW('Sanitation Data'!F175)),IF(AND(ISNUMBER(OFFSET('Sanitation Data'!$F$12,0,10*ROW('Sanitation Data'!F175))),DC181="No",ISNUMBER(OFFSET('Sanitation Data'!$F$12,0,10*ROW('Sanitation Data'!F175)))),CONCATENATE("[",ROUND(OFFSET('Sanitation Data'!$F$12,0,10*ROW('Sanitation Data'!F175)),0),"]"),IF(AND(ISNUMBER(OFFSET('Sanitation Data'!$F$12,0,10*ROW('Sanitation Data'!F175))),DC181="",ISNUMBER(OFFSET('Sanitation Data'!$F$12,0,10*ROW('Sanitation Data'!F175)))),OFFSET('Sanitation Data'!$F$12,0,10*ROW('Sanitation Data'!F175)),NA())))</f>
        <v>#N/A</v>
      </c>
      <c r="AO181" s="134" t="e">
        <f ca="1">+IF(AND(ISNUMBER(OFFSET('Sanitation Data'!$F$13,0,10*ROW('Sanitation Data'!F175))),DD181="Yes"),OFFSET('Sanitation Data'!$F$13,0,10*ROW('Sanitation Data'!F175)),IF(AND(ISNUMBER(OFFSET('Sanitation Data'!$F$13,0,10*ROW('Sanitation Data'!F175))),DD181="No",ISNUMBER(OFFSET('Sanitation Data'!$F$13,0,10*ROW('Sanitation Data'!F175)))),CONCATENATE("[",ROUND(OFFSET('Sanitation Data'!$F$13,0,10*ROW('Sanitation Data'!F175)),0),"]"),IF(AND(ISNUMBER(OFFSET('Sanitation Data'!$F$13,0,10*ROW('Sanitation Data'!F175))),DD181="",ISNUMBER(OFFSET('Sanitation Data'!$F$13,0,10*ROW('Sanitation Data'!F175)))),OFFSET('Sanitation Data'!$F$13,0,10*ROW('Sanitation Data'!F175)),NA())))</f>
        <v>#N/A</v>
      </c>
      <c r="AP181" s="134" t="e">
        <f ca="1">+IF(AND(ISNUMBER(OFFSET('Sanitation Data'!$G$5,0,10*ROW('Sanitation Data'!G175))),DE181="Yes"),100-OFFSET('Sanitation Data'!$G$5,0,10*ROW('Sanitation Data'!G175)),IF(AND(ISNUMBER(OFFSET('Sanitation Data'!$G$5,0,10*ROW('Sanitation Data'!G175))),DE181="No",ISNUMBER(OFFSET('Sanitation Data'!$G$5,0,10*ROW('Sanitation Data'!G175)))),CONCATENATE("[",ROUND(100-OFFSET('Sanitation Data'!$G$5,0,10*ROW('Sanitation Data'!G175)),0),"]"),IF(AND(ISNUMBER(OFFSET('Sanitation Data'!$G$5,0,10*ROW('Sanitation Data'!G175))),DE181="",ISNUMBER(OFFSET('Sanitation Data'!$G$5,0,10*ROW('Sanitation Data'!G175)))),100-OFFSET('Sanitation Data'!$G$5,0,10*ROW('Sanitation Data'!G175)),NA())))</f>
        <v>#N/A</v>
      </c>
      <c r="AQ181" s="134" t="e">
        <f ca="1">+IF(AND(ISNUMBER(OFFSET('Sanitation Data'!$G$7,0,10*ROW('Sanitation Data'!G175))),DF181="Yes"),OFFSET('Sanitation Data'!$G$7,0,10*ROW('Sanitation Data'!G175)),IF(AND(ISNUMBER(OFFSET('Sanitation Data'!$G$7,0,10*ROW('Sanitation Data'!G175))),DF181="No",ISNUMBER(OFFSET('Sanitation Data'!$G$7,0,10*ROW('Sanitation Data'!G175)))),CONCATENATE("[",ROUND(OFFSET('Sanitation Data'!$G$7,0,10*ROW('Sanitation Data'!G175)),0),"]"),IF(AND(ISNUMBER(OFFSET('Sanitation Data'!$G$7,0,10*ROW('Sanitation Data'!G175))),DF181="",ISNUMBER(OFFSET('Sanitation Data'!$G$7,0,10*ROW('Sanitation Data'!G175)))),OFFSET('Sanitation Data'!$G$7,0,10*ROW('Sanitation Data'!G175)),NA())))</f>
        <v>#N/A</v>
      </c>
      <c r="AR181" s="134" t="e">
        <f ca="1">+IF(AND(ISNUMBER(OFFSET('Sanitation Data'!$G$11,0,10*ROW('Sanitation Data'!G175))),DG181="Yes"),OFFSET('Sanitation Data'!$G$11,0,10*ROW('Sanitation Data'!G175)),IF(AND(ISNUMBER(OFFSET('Sanitation Data'!$G$11,0,10*ROW('Sanitation Data'!G175))),DG181="No",ISNUMBER(OFFSET('Sanitation Data'!$G$11,0,10*ROW('Sanitation Data'!G175)))),CONCATENATE("[",ROUND(OFFSET('Sanitation Data'!$G$11,0,10*ROW('Sanitation Data'!G175)),0),"]"),IF(AND(ISNUMBER(OFFSET('Sanitation Data'!$G$11,0,10*ROW('Sanitation Data'!G175))),DG181="",ISNUMBER(OFFSET('Sanitation Data'!$G$11,0,10*ROW('Sanitation Data'!G175)))),OFFSET('Sanitation Data'!$G$11,0,10*ROW('Sanitation Data'!G175)),NA())))</f>
        <v>#N/A</v>
      </c>
      <c r="AS181" s="134" t="e">
        <f ca="1">+IF(AND(ISNUMBER(OFFSET('Sanitation Data'!$G$12,0,10*ROW('Sanitation Data'!G175))),DH181="Yes"),OFFSET('Sanitation Data'!$G$12,0,10*ROW('Sanitation Data'!G175)),IF(AND(ISNUMBER(OFFSET('Sanitation Data'!$G$12,0,10*ROW('Sanitation Data'!G175))),DH181="No",ISNUMBER(OFFSET('Sanitation Data'!$G$12,0,10*ROW('Sanitation Data'!G175)))),CONCATENATE("[",ROUND(OFFSET('Sanitation Data'!$G$12,0,10*ROW('Sanitation Data'!G175)),0),"]"),IF(AND(ISNUMBER(OFFSET('Sanitation Data'!$G$12,0,10*ROW('Sanitation Data'!G175))),DH181="",ISNUMBER(OFFSET('Sanitation Data'!$G$12,0,10*ROW('Sanitation Data'!G175)))),OFFSET('Sanitation Data'!$G$12,0,10*ROW('Sanitation Data'!G175)),NA())))</f>
        <v>#N/A</v>
      </c>
      <c r="AT181" s="134" t="e">
        <f ca="1">+IF(AND(ISNUMBER(OFFSET('Sanitation Data'!$G$13,0,10*ROW('Sanitation Data'!G175))),DI181="Yes"),OFFSET('Sanitation Data'!$G$13,0,10*ROW('Sanitation Data'!G175)),IF(AND(ISNUMBER(OFFSET('Sanitation Data'!$G$13,0,10*ROW('Sanitation Data'!G175))),DI181="No",ISNUMBER(OFFSET('Sanitation Data'!$G$13,0,10*ROW('Sanitation Data'!G175)))),CONCATENATE("[",ROUND(OFFSET('Sanitation Data'!$G$13,0,10*ROW('Sanitation Data'!G175)),0),"]"),IF(AND(ISNUMBER(OFFSET('Sanitation Data'!$G$13,0,10*ROW('Sanitation Data'!G175))),DI181="",ISNUMBER(OFFSET('Sanitation Data'!$G$13,0,10*ROW('Sanitation Data'!G175)))),OFFSET('Sanitation Data'!$G$13,0,10*ROW('Sanitation Data'!G175)),NA())))</f>
        <v>#N/A</v>
      </c>
      <c r="AU181" s="134" t="e">
        <f ca="1">+IF(AND(ISNUMBER(OFFSET('Sanitation Data'!$H$5,0,10*ROW('Sanitation Data'!H175))),DJ181="Yes"),100-OFFSET('Sanitation Data'!$H$5,0,10*ROW('Sanitation Data'!H175)),IF(AND(ISNUMBER(OFFSET('Sanitation Data'!$H$5,0,10*ROW('Sanitation Data'!H175))),DJ181="No",ISNUMBER(OFFSET('Sanitation Data'!$H$5,0,10*ROW('Sanitation Data'!H175)))),CONCATENATE("[",ROUND(100-OFFSET('Sanitation Data'!$H$5,0,10*ROW('Sanitation Data'!H175)),0),"]"),IF(AND(ISNUMBER(OFFSET('Sanitation Data'!$H$5,0,10*ROW('Sanitation Data'!H175))),DJ181="",ISNUMBER(OFFSET('Sanitation Data'!$H$5,0,10*ROW('Sanitation Data'!H175)))),100-OFFSET('Sanitation Data'!$H$5,0,10*ROW('Sanitation Data'!H175)),NA())))</f>
        <v>#N/A</v>
      </c>
      <c r="AV181" s="134" t="e">
        <f ca="1">+IF(AND(ISNUMBER(OFFSET('Sanitation Data'!$H$7,0,10*ROW('Sanitation Data'!H175))),DK181="Yes"),OFFSET('Sanitation Data'!$H$7,0,10*ROW('Sanitation Data'!H175)),IF(AND(ISNUMBER(OFFSET('Sanitation Data'!$H$7,0,10*ROW('Sanitation Data'!H175))),DK181="No",ISNUMBER(OFFSET('Sanitation Data'!$H$7,0,10*ROW('Sanitation Data'!H175)))),CONCATENATE("[",ROUND(OFFSET('Sanitation Data'!$H$7,0,10*ROW('Sanitation Data'!H175)),0),"]"),IF(AND(ISNUMBER(OFFSET('Sanitation Data'!$H$7,0,10*ROW('Sanitation Data'!H175))),DK181="",ISNUMBER(OFFSET('Sanitation Data'!$H$7,0,10*ROW('Sanitation Data'!H175)))),OFFSET('Sanitation Data'!$H$7,0,10*ROW('Sanitation Data'!H175)),NA())))</f>
        <v>#N/A</v>
      </c>
      <c r="AW181" s="134" t="e">
        <f ca="1">+IF(AND(ISNUMBER(OFFSET('Sanitation Data'!$H$11,0,10*ROW('Sanitation Data'!H175))),DL181="Yes"),OFFSET('Sanitation Data'!$H$11,0,10*ROW('Sanitation Data'!H175)),IF(AND(ISNUMBER(OFFSET('Sanitation Data'!$H$11,0,10*ROW('Sanitation Data'!H175))),DL181="No",ISNUMBER(OFFSET('Sanitation Data'!$H$11,0,10*ROW('Sanitation Data'!H175)))),CONCATENATE("[",ROUND(OFFSET('Sanitation Data'!$H$11,0,10*ROW('Sanitation Data'!H175)),0),"]"),IF(AND(ISNUMBER(OFFSET('Sanitation Data'!$H$11,0,10*ROW('Sanitation Data'!H175))),DL181="",ISNUMBER(OFFSET('Sanitation Data'!$H$11,0,10*ROW('Sanitation Data'!H175)))),OFFSET('Sanitation Data'!$H$11,0,10*ROW('Sanitation Data'!H175)),NA())))</f>
        <v>#N/A</v>
      </c>
      <c r="AX181" s="134" t="e">
        <f ca="1">+IF(AND(ISNUMBER(OFFSET('Sanitation Data'!$H$12,0,10*ROW('Sanitation Data'!H175))),DM181="Yes"),OFFSET('Sanitation Data'!$H$12,0,10*ROW('Sanitation Data'!H175)),IF(AND(ISNUMBER(OFFSET('Sanitation Data'!$H$12,0,10*ROW('Sanitation Data'!H175))),DM181="No",ISNUMBER(OFFSET('Sanitation Data'!$H$12,0,10*ROW('Sanitation Data'!H175)))),CONCATENATE("[",ROUND(OFFSET('Sanitation Data'!$H$12,0,10*ROW('Sanitation Data'!H175)),0),"]"),IF(AND(ISNUMBER(OFFSET('Sanitation Data'!$H$12,0,10*ROW('Sanitation Data'!H175))),DM181="",ISNUMBER(OFFSET('Sanitation Data'!$H$12,0,10*ROW('Sanitation Data'!H175)))),OFFSET('Sanitation Data'!$H$12,0,10*ROW('Sanitation Data'!H175)),NA())))</f>
        <v>#N/A</v>
      </c>
      <c r="AY181" s="134" t="e">
        <f ca="1">+IF(AND(ISNUMBER(OFFSET('Sanitation Data'!$H$13,0,10*ROW('Sanitation Data'!H175))),DN181="Yes"),OFFSET('Sanitation Data'!$H$13,0,10*ROW('Sanitation Data'!H175)),IF(AND(ISNUMBER(OFFSET('Sanitation Data'!$H$13,0,10*ROW('Sanitation Data'!H175))),DN181="No",ISNUMBER(OFFSET('Sanitation Data'!$H$13,0,10*ROW('Sanitation Data'!H175)))),CONCATENATE("[",ROUND(OFFSET('Sanitation Data'!$H$13,0,10*ROW('Sanitation Data'!H175)),0),"]"),IF(AND(ISNUMBER(OFFSET('Sanitation Data'!$H$13,0,10*ROW('Sanitation Data'!H175))),DN181="",ISNUMBER(OFFSET('Sanitation Data'!$H$13,0,10*ROW('Sanitation Data'!H175)))),OFFSET('Sanitation Data'!$H$13,0,10*ROW('Sanitation Data'!H175)),NA())))</f>
        <v>#N/A</v>
      </c>
      <c r="AZ181" s="135" t="e">
        <f ca="1">+IF(AND(ISNUMBER(OFFSET('Hygiene Data'!$C$6,0,10*ROW('Hygiene Data'!C175))),DO181="Yes"),OFFSET('Hygiene Data'!$C$6,0,10*ROW('Hygiene Data'!C175)),IF(AND(ISNUMBER(OFFSET('Hygiene Data'!$C$6,0,10*ROW('Hygiene Data'!C175))),DO181="No",ISNUMBER(OFFSET('Hygiene Data'!$C$6,0,10*ROW('Hygiene Data'!C175)))),CONCATENATE("[",ROUND(OFFSET('Hygiene Data'!$C$6,0,10*ROW('Hygiene Data'!C175)),0),"]"),IF(AND(ISNUMBER(OFFSET('Hygiene Data'!$C$6,0,10*ROW('Hygiene Data'!C175))),DO181="",ISNUMBER(OFFSET('Hygiene Data'!$C$6,0,10*ROW('Hygiene Data'!C175)))),OFFSET('Hygiene Data'!$C$6,0,10*ROW('Hygiene Data'!C175)),NA())))</f>
        <v>#N/A</v>
      </c>
      <c r="BA181" s="135" t="e">
        <f ca="1">+IF(AND(ISNUMBER(OFFSET('Hygiene Data'!$C$8,0,10*ROW('Hygiene Data'!C175))),DP181="Yes"),OFFSET('Hygiene Data'!$C$8,0,10*ROW('Hygiene Data'!C175)),IF(AND(ISNUMBER(OFFSET('Hygiene Data'!$C$8,0,10*ROW('Hygiene Data'!C175))),DP181="No",ISNUMBER(OFFSET('Hygiene Data'!$C$8,0,10*ROW('Hygiene Data'!C175)))),CONCATENATE("[",ROUND(OFFSET('Hygiene Data'!$C$8,0,10*ROW('Hygiene Data'!C175)),0),"]"),IF(AND(ISNUMBER(OFFSET('Hygiene Data'!$C$8,0,10*ROW('Hygiene Data'!C175))),DP181="",ISNUMBER(OFFSET('Hygiene Data'!$C$8,0,10*ROW('Hygiene Data'!C175)))),OFFSET('Hygiene Data'!$C$8,0,10*ROW('Hygiene Data'!C175)),NA())))</f>
        <v>#N/A</v>
      </c>
      <c r="BB181" s="135" t="e">
        <f ca="1">+IF(AND(ISNUMBER(OFFSET('Hygiene Data'!$C$10,0,10*ROW('Hygiene Data'!C175))),DQ181="Yes"),OFFSET('Hygiene Data'!$C$10,0,10*ROW('Hygiene Data'!C175)),IF(AND(ISNUMBER(OFFSET('Hygiene Data'!$C$10,0,10*ROW('Hygiene Data'!C175))),DQ181="No",ISNUMBER(OFFSET('Hygiene Data'!$C$10,0,10*ROW('Hygiene Data'!C175)))),CONCATENATE("[",ROUND(OFFSET('Hygiene Data'!$C$10,0,10*ROW('Hygiene Data'!C175)),0),"]"),IF(AND(ISNUMBER(OFFSET('Hygiene Data'!$C$10,0,10*ROW('Hygiene Data'!C175))),DQ181="",ISNUMBER(OFFSET('Hygiene Data'!$C$10,0,10*ROW('Hygiene Data'!C175)))),OFFSET('Hygiene Data'!$C$10,0,10*ROW('Hygiene Data'!C175)),NA())))</f>
        <v>#N/A</v>
      </c>
      <c r="BC181" s="135" t="e">
        <f ca="1">+IF(AND(ISNUMBER(OFFSET('Hygiene Data'!$D$6,0,10*ROW('Hygiene Data'!D175))),DR181="Yes"),OFFSET('Hygiene Data'!$D$6,0,10*ROW('Hygiene Data'!D175)),IF(AND(ISNUMBER(OFFSET('Hygiene Data'!$D$6,0,10*ROW('Hygiene Data'!D175))),DR181="No",ISNUMBER(OFFSET('Hygiene Data'!$D$6,0,10*ROW('Hygiene Data'!D175)))),CONCATENATE("[",ROUND(OFFSET('Hygiene Data'!$D$6,0,10*ROW('Hygiene Data'!D175)),0),"]"),IF(AND(ISNUMBER(OFFSET('Hygiene Data'!$D$6,0,10*ROW('Hygiene Data'!D175))),DR181="",ISNUMBER(OFFSET('Hygiene Data'!$D$6,0,10*ROW('Hygiene Data'!D175)))),OFFSET('Hygiene Data'!$D$6,0,10*ROW('Hygiene Data'!D175)),NA())))</f>
        <v>#N/A</v>
      </c>
      <c r="BD181" s="135" t="e">
        <f ca="1">+IF(AND(ISNUMBER(OFFSET('Hygiene Data'!$D$8,0,10*ROW('Hygiene Data'!D175))),DS181="Yes"),OFFSET('Hygiene Data'!$D$8,0,10*ROW('Hygiene Data'!D175)),IF(AND(ISNUMBER(OFFSET('Hygiene Data'!$D$8,0,10*ROW('Hygiene Data'!D175))),DS181="No",ISNUMBER(OFFSET('Hygiene Data'!$D$8,0,10*ROW('Hygiene Data'!D175)))),CONCATENATE("[",ROUND(OFFSET('Hygiene Data'!$D$8,0,10*ROW('Hygiene Data'!D175)),0),"]"),IF(AND(ISNUMBER(OFFSET('Hygiene Data'!$D$8,0,10*ROW('Hygiene Data'!D175))),DS181="",ISNUMBER(OFFSET('Hygiene Data'!$D$8,0,10*ROW('Hygiene Data'!D175)))),OFFSET('Hygiene Data'!$D$8,0,10*ROW('Hygiene Data'!D175)),NA())))</f>
        <v>#N/A</v>
      </c>
      <c r="BE181" s="135" t="e">
        <f ca="1">+IF(AND(ISNUMBER(OFFSET('Hygiene Data'!$D$10,0,10*ROW('Hygiene Data'!D175))),DT181="Yes"),OFFSET('Hygiene Data'!$D$10,0,10*ROW('Hygiene Data'!D175)),IF(AND(ISNUMBER(OFFSET('Hygiene Data'!$D$10,0,10*ROW('Hygiene Data'!D175))),DT181="No",ISNUMBER(OFFSET('Hygiene Data'!$D$10,0,10*ROW('Hygiene Data'!D175)))),CONCATENATE("[",ROUND(OFFSET('Hygiene Data'!$D$10,0,10*ROW('Hygiene Data'!D175)),0),"]"),IF(AND(ISNUMBER(OFFSET('Hygiene Data'!$D$10,0,10*ROW('Hygiene Data'!D175))),DT181="",ISNUMBER(OFFSET('Hygiene Data'!$D$10,0,10*ROW('Hygiene Data'!D175)))),OFFSET('Hygiene Data'!$D$10,0,10*ROW('Hygiene Data'!D175)),NA())))</f>
        <v>#N/A</v>
      </c>
      <c r="BF181" s="135" t="e">
        <f ca="1">+IF(AND(ISNUMBER(OFFSET('Hygiene Data'!$E$6,0,10*ROW('Hygiene Data'!E175))),DU181="Yes"),OFFSET('Hygiene Data'!$E$6,0,10*ROW('Hygiene Data'!E175)),IF(AND(ISNUMBER(OFFSET('Hygiene Data'!$E$6,0,10*ROW('Hygiene Data'!E175))),DU181="No",ISNUMBER(OFFSET('Hygiene Data'!$E$6,0,10*ROW('Hygiene Data'!E175)))),CONCATENATE("[",ROUND(OFFSET('Hygiene Data'!$E$6,0,10*ROW('Hygiene Data'!E175)),0),"]"),IF(AND(ISNUMBER(OFFSET('Hygiene Data'!$E$6,0,10*ROW('Hygiene Data'!E175))),DU181="",ISNUMBER(OFFSET('Hygiene Data'!$E$6,0,10*ROW('Hygiene Data'!E175)))),OFFSET('Hygiene Data'!$E$6,0,10*ROW('Hygiene Data'!E175)),NA())))</f>
        <v>#N/A</v>
      </c>
      <c r="BG181" s="135" t="e">
        <f ca="1">+IF(AND(ISNUMBER(OFFSET('Hygiene Data'!$E$8,0,10*ROW('Hygiene Data'!E175))),DV181="Yes"),OFFSET('Hygiene Data'!$E$8,0,10*ROW('Hygiene Data'!E175)),IF(AND(ISNUMBER(OFFSET('Hygiene Data'!$E$8,0,10*ROW('Hygiene Data'!E175))),DV181="No",ISNUMBER(OFFSET('Hygiene Data'!$E$8,0,10*ROW('Hygiene Data'!E175)))),CONCATENATE("[",ROUND(OFFSET('Hygiene Data'!$E$8,0,10*ROW('Hygiene Data'!E175)),0),"]"),IF(AND(ISNUMBER(OFFSET('Hygiene Data'!$E$8,0,10*ROW('Hygiene Data'!E175))),DV181="",ISNUMBER(OFFSET('Hygiene Data'!$E$8,0,10*ROW('Hygiene Data'!E175)))),OFFSET('Hygiene Data'!$E$8,0,10*ROW('Hygiene Data'!E175)),NA())))</f>
        <v>#N/A</v>
      </c>
      <c r="BH181" s="135" t="e">
        <f ca="1">+IF(AND(ISNUMBER(OFFSET('Hygiene Data'!$E$10,0,10*ROW('Hygiene Data'!E175))),DW181="Yes"),OFFSET('Hygiene Data'!$E$10,0,10*ROW('Hygiene Data'!E175)),IF(AND(ISNUMBER(OFFSET('Hygiene Data'!$E$10,0,10*ROW('Hygiene Data'!E175))),DW181="No",ISNUMBER(OFFSET('Hygiene Data'!$E$10,0,10*ROW('Hygiene Data'!E175)))),CONCATENATE("[",ROUND(OFFSET('Hygiene Data'!$E$10,0,10*ROW('Hygiene Data'!E175)),0),"]"),IF(AND(ISNUMBER(OFFSET('Hygiene Data'!$E$10,0,10*ROW('Hygiene Data'!E175))),DW181="",ISNUMBER(OFFSET('Hygiene Data'!$E$10,0,10*ROW('Hygiene Data'!E175)))),OFFSET('Hygiene Data'!$E$10,0,10*ROW('Hygiene Data'!E175)),NA())))</f>
        <v>#N/A</v>
      </c>
      <c r="BI181" s="135" t="e">
        <f ca="1">+IF(AND(ISNUMBER(OFFSET('Hygiene Data'!$F$6,0,10*ROW('Hygiene Data'!F175))),DX181="Yes"),OFFSET('Hygiene Data'!$F$6,0,10*ROW('Hygiene Data'!F175)),IF(AND(ISNUMBER(OFFSET('Hygiene Data'!$F$6,0,10*ROW('Hygiene Data'!F175))),DX181="No",ISNUMBER(OFFSET('Hygiene Data'!$F$6,0,10*ROW('Hygiene Data'!F175)))),CONCATENATE("[",ROUND(OFFSET('Hygiene Data'!$F$6,0,10*ROW('Hygiene Data'!F175)),0),"]"),IF(AND(ISNUMBER(OFFSET('Hygiene Data'!$F$6,0,10*ROW('Hygiene Data'!F175))),DX181="",ISNUMBER(OFFSET('Hygiene Data'!$F$6,0,10*ROW('Hygiene Data'!F175)))),OFFSET('Hygiene Data'!$F$6,0,10*ROW('Hygiene Data'!F175)),NA())))</f>
        <v>#N/A</v>
      </c>
      <c r="BJ181" s="135" t="e">
        <f ca="1">+IF(AND(ISNUMBER(OFFSET('Hygiene Data'!$F$8,0,10*ROW('Hygiene Data'!F175))),DY181="Yes"),OFFSET('Hygiene Data'!$F$8,0,10*ROW('Hygiene Data'!F175)),IF(AND(ISNUMBER(OFFSET('Hygiene Data'!$F$8,0,10*ROW('Hygiene Data'!F175))),DY181="No",ISNUMBER(OFFSET('Hygiene Data'!$F$8,0,10*ROW('Hygiene Data'!F175)))),CONCATENATE("[",ROUND(OFFSET('Hygiene Data'!$F$8,0,10*ROW('Hygiene Data'!F175)),0),"]"),IF(AND(ISNUMBER(OFFSET('Hygiene Data'!$F$8,0,10*ROW('Hygiene Data'!F175))),DY181="",ISNUMBER(OFFSET('Hygiene Data'!$F$8,0,10*ROW('Hygiene Data'!F175)))),OFFSET('Hygiene Data'!$F$8,0,10*ROW('Hygiene Data'!F175)),NA())))</f>
        <v>#N/A</v>
      </c>
      <c r="BK181" s="135" t="e">
        <f ca="1">+IF(AND(ISNUMBER(OFFSET('Hygiene Data'!$F$10,0,10*ROW('Hygiene Data'!F175))),DZ181="Yes"),OFFSET('Hygiene Data'!$F$10,0,10*ROW('Hygiene Data'!F175)),IF(AND(ISNUMBER(OFFSET('Hygiene Data'!$F$10,0,10*ROW('Hygiene Data'!F175))),DZ181="No",ISNUMBER(OFFSET('Hygiene Data'!$F$10,0,10*ROW('Hygiene Data'!F175)))),CONCATENATE("[",ROUND(OFFSET('Hygiene Data'!$F$10,0,10*ROW('Hygiene Data'!F175)),0),"]"),IF(AND(ISNUMBER(OFFSET('Hygiene Data'!$F$10,0,10*ROW('Hygiene Data'!F175))),DZ181="",ISNUMBER(OFFSET('Hygiene Data'!$F$10,0,10*ROW('Hygiene Data'!F175)))),OFFSET('Hygiene Data'!$F$10,0,10*ROW('Hygiene Data'!F175)),NA())))</f>
        <v>#N/A</v>
      </c>
      <c r="BL181" s="135" t="e">
        <f ca="1">+IF(AND(ISNUMBER(OFFSET('Hygiene Data'!$G$6,0,10*ROW('Hygiene Data'!G175))),EA181="Yes"),OFFSET('Hygiene Data'!$G$6,0,10*ROW('Hygiene Data'!G175)),IF(AND(ISNUMBER(OFFSET('Hygiene Data'!$G$6,0,10*ROW('Hygiene Data'!G175))),EA181="No",ISNUMBER(OFFSET('Hygiene Data'!$G$6,0,10*ROW('Hygiene Data'!G175)))),CONCATENATE("[",ROUND(OFFSET('Hygiene Data'!$G$6,0,10*ROW('Hygiene Data'!G175)),0),"]"),IF(AND(ISNUMBER(OFFSET('Hygiene Data'!$G$6,0,10*ROW('Hygiene Data'!G175))),EA181="",ISNUMBER(OFFSET('Hygiene Data'!$G$6,0,10*ROW('Hygiene Data'!G175)))),OFFSET('Hygiene Data'!$G$6,0,10*ROW('Hygiene Data'!G175)),NA())))</f>
        <v>#N/A</v>
      </c>
      <c r="BM181" s="135" t="e">
        <f ca="1">+IF(AND(ISNUMBER(OFFSET('Hygiene Data'!$G$8,0,10*ROW('Hygiene Data'!G175))),EB181="Yes"),OFFSET('Hygiene Data'!$G$8,0,10*ROW('Hygiene Data'!G175)),IF(AND(ISNUMBER(OFFSET('Hygiene Data'!$G$8,0,10*ROW('Hygiene Data'!G175))),EB181="No",ISNUMBER(OFFSET('Hygiene Data'!$G$8,0,10*ROW('Hygiene Data'!G175)))),CONCATENATE("[",ROUND(OFFSET('Hygiene Data'!$G$8,0,10*ROW('Hygiene Data'!G175)),0),"]"),IF(AND(ISNUMBER(OFFSET('Hygiene Data'!$G$8,0,10*ROW('Hygiene Data'!G175))),EB181="",ISNUMBER(OFFSET('Hygiene Data'!$G$8,0,10*ROW('Hygiene Data'!G175)))),OFFSET('Hygiene Data'!$G$8,0,10*ROW('Hygiene Data'!G175)),NA())))</f>
        <v>#N/A</v>
      </c>
      <c r="BN181" s="135" t="e">
        <f ca="1">+IF(AND(ISNUMBER(OFFSET('Hygiene Data'!$G$10,0,10*ROW('Hygiene Data'!G175))),EC181="Yes"),OFFSET('Hygiene Data'!$G$10,0,10*ROW('Hygiene Data'!G175)),IF(AND(ISNUMBER(OFFSET('Hygiene Data'!$G$10,0,10*ROW('Hygiene Data'!G175))),EC181="No",ISNUMBER(OFFSET('Hygiene Data'!$G$10,0,10*ROW('Hygiene Data'!G175)))),CONCATENATE("[",ROUND(OFFSET('Hygiene Data'!$G$10,0,10*ROW('Hygiene Data'!G175)),0),"]"),IF(AND(ISNUMBER(OFFSET('Hygiene Data'!$G$10,0,10*ROW('Hygiene Data'!G175))),EC181="",ISNUMBER(OFFSET('Hygiene Data'!$G$10,0,10*ROW('Hygiene Data'!G175)))),OFFSET('Hygiene Data'!$G$10,0,10*ROW('Hygiene Data'!G175)),NA())))</f>
        <v>#N/A</v>
      </c>
      <c r="BO181" s="135" t="e">
        <f ca="1">+IF(AND(ISNUMBER(OFFSET('Hygiene Data'!$H$6,0,10*ROW('Hygiene Data'!H175))),ED181="Yes"),OFFSET('Hygiene Data'!$H$6,0,10*ROW('Hygiene Data'!H175)),IF(AND(ISNUMBER(OFFSET('Hygiene Data'!$H$6,0,10*ROW('Hygiene Data'!H175))),ED181="No",ISNUMBER(OFFSET('Hygiene Data'!$H$6,0,10*ROW('Hygiene Data'!H175)))),CONCATENATE("[",ROUND(OFFSET('Hygiene Data'!$H$6,0,10*ROW('Hygiene Data'!H175)),0),"]"),IF(AND(ISNUMBER(OFFSET('Hygiene Data'!$H$6,0,10*ROW('Hygiene Data'!H175))),ED181="",ISNUMBER(OFFSET('Hygiene Data'!$H$6,0,10*ROW('Hygiene Data'!H175)))),OFFSET('Hygiene Data'!$H$6,0,10*ROW('Hygiene Data'!H175)),NA())))</f>
        <v>#N/A</v>
      </c>
      <c r="BP181" s="135" t="e">
        <f ca="1">+IF(AND(ISNUMBER(OFFSET('Hygiene Data'!$H$8,0,10*ROW('Hygiene Data'!H175))),EE181="Yes"),OFFSET('Hygiene Data'!$H$8,0,10*ROW('Hygiene Data'!H175)),IF(AND(ISNUMBER(OFFSET('Hygiene Data'!$H$8,0,10*ROW('Hygiene Data'!H175))),EE181="No",ISNUMBER(OFFSET('Hygiene Data'!$H$8,0,10*ROW('Hygiene Data'!H175)))),CONCATENATE("[",ROUND(OFFSET('Hygiene Data'!$H$8,0,10*ROW('Hygiene Data'!H175)),0),"]"),IF(AND(ISNUMBER(OFFSET('Hygiene Data'!$H$8,0,10*ROW('Hygiene Data'!H175))),EE181="",ISNUMBER(OFFSET('Hygiene Data'!$H$8,0,10*ROW('Hygiene Data'!H175)))),OFFSET('Hygiene Data'!$H$8,0,10*ROW('Hygiene Data'!H175)),NA())))</f>
        <v>#N/A</v>
      </c>
      <c r="BQ181" s="135" t="e">
        <f ca="1">+IF(AND(ISNUMBER(OFFSET('Hygiene Data'!$H$10,0,10*ROW('Hygiene Data'!H175))),EF181="Yes"),OFFSET('Hygiene Data'!$H$10,0,10*ROW('Hygiene Data'!H175)),IF(AND(ISNUMBER(OFFSET('Hygiene Data'!$H$10,0,10*ROW('Hygiene Data'!H175))),EF181="No",ISNUMBER(OFFSET('Hygiene Data'!$H$10,0,10*ROW('Hygiene Data'!H175)))),CONCATENATE("[",ROUND(OFFSET('Hygiene Data'!$H$10,0,10*ROW('Hygiene Data'!H175)),0),"]"),IF(AND(ISNUMBER(OFFSET('Hygiene Data'!$H$10,0,10*ROW('Hygiene Data'!H175))),EF181="",ISNUMBER(OFFSET('Hygiene Data'!$H$10,0,10*ROW('Hygiene Data'!H175)))),OFFSET('Hygiene Data'!$H$10,0,10*ROW('Hygiene Data'!H175)),NA())))</f>
        <v>#N/A</v>
      </c>
      <c r="BS181" s="34" t="str">
        <f ca="1">+IF(OFFSET('Water Data'!$C$28,0,10*ROW('Water Data'!C175))="","",OFFSET('Water Data'!$C$28,0,10*ROW('Water Data'!C175)))</f>
        <v/>
      </c>
      <c r="BT181" s="34" t="str">
        <f ca="1">+IF(OFFSET('Water Data'!$C$29,0,10*ROW('Water Data'!C175))="","",OFFSET('Water Data'!$C$29,0,10*ROW('Water Data'!C175)))</f>
        <v/>
      </c>
      <c r="BU181" s="34" t="str">
        <f ca="1">+IF(OFFSET('Water Data'!$C$30,0,10*ROW('Water Data'!C175))="","",OFFSET('Water Data'!$C$30,0,10*ROW('Water Data'!C175)))</f>
        <v/>
      </c>
      <c r="BV181" s="34" t="str">
        <f ca="1">+IF(OFFSET('Water Data'!$D$28,0,10*ROW('Water Data'!D175))="","",OFFSET('Water Data'!$D$28,0,10*ROW('Water Data'!D175)))</f>
        <v/>
      </c>
      <c r="BW181" s="34" t="str">
        <f ca="1">+IF(OFFSET('Water Data'!$D$29,0,10*ROW('Water Data'!D175))="","",OFFSET('Water Data'!$D$29,0,10*ROW('Water Data'!D175)))</f>
        <v/>
      </c>
      <c r="BX181" s="34" t="str">
        <f ca="1">+IF(OFFSET('Water Data'!$D$30,0,10*ROW('Water Data'!D175))="","",OFFSET('Water Data'!$D$30,0,10*ROW('Water Data'!D175)))</f>
        <v/>
      </c>
      <c r="BY181" s="34" t="str">
        <f ca="1">+IF(OFFSET('Water Data'!$E$28,0,10*ROW('Water Data'!E175))="","",OFFSET('Water Data'!$E$28,0,10*ROW('Water Data'!E175)))</f>
        <v/>
      </c>
      <c r="BZ181" s="34" t="str">
        <f ca="1">+IF(OFFSET('Water Data'!$E$29,0,10*ROW('Water Data'!E175))="","",OFFSET('Water Data'!$E$29,0,10*ROW('Water Data'!E175)))</f>
        <v/>
      </c>
      <c r="CA181" s="34" t="str">
        <f ca="1">+IF(OFFSET('Water Data'!$E$30,0,10*ROW('Water Data'!E175))="","",OFFSET('Water Data'!$E$30,0,10*ROW('Water Data'!E175)))</f>
        <v/>
      </c>
      <c r="CB181" s="34" t="str">
        <f ca="1">+IF(OFFSET('Water Data'!$F$28,0,10*ROW('Water Data'!F175))="","",OFFSET('Water Data'!$F$28,0,10*ROW('Water Data'!F175)))</f>
        <v/>
      </c>
      <c r="CC181" s="34" t="str">
        <f ca="1">+IF(OFFSET('Water Data'!$F$29,0,10*ROW('Water Data'!F175))="","",OFFSET('Water Data'!$F$29,0,10*ROW('Water Data'!F175)))</f>
        <v/>
      </c>
      <c r="CD181" s="34" t="str">
        <f ca="1">+IF(OFFSET('Water Data'!$F$30,0,10*ROW('Water Data'!F175))="","",OFFSET('Water Data'!$F$30,0,10*ROW('Water Data'!F175)))</f>
        <v/>
      </c>
      <c r="CE181" s="34" t="str">
        <f ca="1">+IF(OFFSET('Water Data'!$G$28,0,10*ROW('Water Data'!G175))="","",OFFSET('Water Data'!$G$28,0,10*ROW('Water Data'!G175)))</f>
        <v/>
      </c>
      <c r="CF181" s="34" t="str">
        <f ca="1">+IF(OFFSET('Water Data'!$G$29,0,10*ROW('Water Data'!G175))="","",OFFSET('Water Data'!$G$29,0,10*ROW('Water Data'!G175)))</f>
        <v/>
      </c>
      <c r="CG181" s="34" t="str">
        <f ca="1">+IF(OFFSET('Water Data'!$G$30,0,10*ROW('Water Data'!G175))="","",OFFSET('Water Data'!$G$30,0,10*ROW('Water Data'!G175)))</f>
        <v/>
      </c>
      <c r="CH181" s="34" t="str">
        <f ca="1">+IF(OFFSET('Water Data'!$H$28,0,10*ROW('Water Data'!H175))="","",OFFSET('Water Data'!$H$28,0,10*ROW('Water Data'!H175)))</f>
        <v/>
      </c>
      <c r="CI181" s="34" t="str">
        <f ca="1">+IF(OFFSET('Water Data'!$H$29,0,10*ROW('Water Data'!H175))="","",OFFSET('Water Data'!$H$29,0,10*ROW('Water Data'!H175)))</f>
        <v/>
      </c>
      <c r="CJ181" s="34" t="str">
        <f ca="1">+IF(OFFSET('Water Data'!$H$30,0,10*ROW('Water Data'!H175))="","",OFFSET('Water Data'!$H$30,0,10*ROW('Water Data'!H175)))</f>
        <v/>
      </c>
      <c r="CK181" s="34" t="str">
        <f ca="1">+IF(OFFSET('Sanitation Data'!$C$29,0,10*ROW('Sanitation Data'!C175))="","",OFFSET('Sanitation Data'!$C$29,0,10*ROW('Sanitation Data'!C175)))</f>
        <v/>
      </c>
      <c r="CL181" s="34" t="str">
        <f ca="1">+IF(OFFSET('Sanitation Data'!$C$30,0,10*ROW('Sanitation Data'!C175))="","",OFFSET('Sanitation Data'!$C$30,0,10*ROW('Sanitation Data'!C175)))</f>
        <v/>
      </c>
      <c r="CM181" s="34" t="str">
        <f ca="1">+IF(OFFSET('Sanitation Data'!$C$31,0,10*ROW('Sanitation Data'!C175))="","",OFFSET('Sanitation Data'!$C$31,0,10*ROW('Sanitation Data'!C175)))</f>
        <v/>
      </c>
      <c r="CN181" s="34" t="str">
        <f ca="1">+IF(OFFSET('Sanitation Data'!$C$32,0,10*ROW('Sanitation Data'!C175))="","",OFFSET('Sanitation Data'!$C$32,0,10*ROW('Sanitation Data'!C175)))</f>
        <v/>
      </c>
      <c r="CO181" s="34" t="str">
        <f ca="1">+IF(OFFSET('Sanitation Data'!$C$33,0,10*ROW('Sanitation Data'!C175))="","",OFFSET('Sanitation Data'!$C$33,0,10*ROW('Sanitation Data'!C175)))</f>
        <v/>
      </c>
      <c r="CP181" s="34" t="str">
        <f ca="1">+IF(OFFSET('Sanitation Data'!$D$29,0,10*ROW('Sanitation Data'!D175))="","",OFFSET('Sanitation Data'!$D$29,0,10*ROW('Sanitation Data'!D175)))</f>
        <v/>
      </c>
      <c r="CQ181" s="34" t="str">
        <f ca="1">+IF(OFFSET('Sanitation Data'!$D$30,0,10*ROW('Sanitation Data'!D175))="","",OFFSET('Sanitation Data'!$D$30,0,10*ROW('Sanitation Data'!D175)))</f>
        <v/>
      </c>
      <c r="CR181" s="34" t="str">
        <f ca="1">+IF(OFFSET('Sanitation Data'!$D$31,0,10*ROW('Sanitation Data'!D175))="","",OFFSET('Sanitation Data'!$D$31,0,10*ROW('Sanitation Data'!D175)))</f>
        <v/>
      </c>
      <c r="CS181" s="34" t="str">
        <f ca="1">+IF(OFFSET('Sanitation Data'!$D$32,0,10*ROW('Sanitation Data'!D175))="","",OFFSET('Sanitation Data'!$D$32,0,10*ROW('Sanitation Data'!D175)))</f>
        <v/>
      </c>
      <c r="CT181" s="34" t="str">
        <f ca="1">+IF(OFFSET('Sanitation Data'!$D$33,0,10*ROW('Sanitation Data'!D175))="","",OFFSET('Sanitation Data'!$D$33,0,10*ROW('Sanitation Data'!D175)))</f>
        <v/>
      </c>
      <c r="CU181" s="34" t="str">
        <f ca="1">+IF(OFFSET('Sanitation Data'!$E$29,0,10*ROW('Sanitation Data'!E175))="","",OFFSET('Sanitation Data'!$E$29,0,10*ROW('Sanitation Data'!E175)))</f>
        <v/>
      </c>
      <c r="CV181" s="34" t="str">
        <f ca="1">+IF(OFFSET('Sanitation Data'!$E$30,0,10*ROW('Sanitation Data'!E175))="","",OFFSET('Sanitation Data'!$E$30,0,10*ROW('Sanitation Data'!E175)))</f>
        <v/>
      </c>
      <c r="CW181" s="34" t="str">
        <f ca="1">+IF(OFFSET('Sanitation Data'!$E$31,0,10*ROW('Sanitation Data'!E175))="","",OFFSET('Sanitation Data'!$E$31,0,10*ROW('Sanitation Data'!E175)))</f>
        <v/>
      </c>
      <c r="CX181" s="34" t="str">
        <f ca="1">+IF(OFFSET('Sanitation Data'!$E$32,0,10*ROW('Sanitation Data'!E175))="","",OFFSET('Sanitation Data'!$E$32,0,10*ROW('Sanitation Data'!E175)))</f>
        <v/>
      </c>
      <c r="CY181" s="34" t="str">
        <f ca="1">+IF(OFFSET('Sanitation Data'!$E$33,0,10*ROW('Sanitation Data'!E175))="","",OFFSET('Sanitation Data'!$E$33,0,10*ROW('Sanitation Data'!E175)))</f>
        <v/>
      </c>
      <c r="CZ181" s="34" t="str">
        <f ca="1">+IF(OFFSET('Sanitation Data'!$F$29,0,10*ROW('Sanitation Data'!F175))="","",OFFSET('Sanitation Data'!$F$29,0,10*ROW('Sanitation Data'!F175)))</f>
        <v/>
      </c>
      <c r="DA181" s="34" t="str">
        <f ca="1">+IF(OFFSET('Sanitation Data'!$F$30,0,10*ROW('Sanitation Data'!F175))="","",OFFSET('Sanitation Data'!$F$30,0,10*ROW('Sanitation Data'!F175)))</f>
        <v/>
      </c>
      <c r="DB181" s="34" t="str">
        <f ca="1">+IF(OFFSET('Sanitation Data'!$F$31,0,10*ROW('Sanitation Data'!F175))="","",OFFSET('Sanitation Data'!$F$31,0,10*ROW('Sanitation Data'!F175)))</f>
        <v/>
      </c>
      <c r="DC181" s="34" t="str">
        <f ca="1">+IF(OFFSET('Sanitation Data'!$F$32,0,10*ROW('Sanitation Data'!F175))="","",OFFSET('Sanitation Data'!$F$32,0,10*ROW('Sanitation Data'!F175)))</f>
        <v/>
      </c>
      <c r="DD181" s="34" t="str">
        <f ca="1">+IF(OFFSET('Sanitation Data'!$F$33,0,10*ROW('Sanitation Data'!F175))="","",OFFSET('Sanitation Data'!$F$33,0,10*ROW('Sanitation Data'!F175)))</f>
        <v/>
      </c>
      <c r="DE181" s="34" t="str">
        <f ca="1">+IF(OFFSET('Sanitation Data'!$G$29,0,10*ROW('Sanitation Data'!G175))="","",OFFSET('Sanitation Data'!$G$29,0,10*ROW('Sanitation Data'!G175)))</f>
        <v/>
      </c>
      <c r="DF181" s="34" t="str">
        <f ca="1">+IF(OFFSET('Sanitation Data'!$G$30,0,10*ROW('Sanitation Data'!G175))="","",OFFSET('Sanitation Data'!$G$30,0,10*ROW('Sanitation Data'!G175)))</f>
        <v/>
      </c>
      <c r="DG181" s="34" t="str">
        <f ca="1">+IF(OFFSET('Sanitation Data'!$G$31,0,10*ROW('Sanitation Data'!G175))="","",OFFSET('Sanitation Data'!$G$31,0,10*ROW('Sanitation Data'!G175)))</f>
        <v/>
      </c>
      <c r="DH181" s="34" t="str">
        <f ca="1">+IF(OFFSET('Sanitation Data'!$G$32,0,10*ROW('Sanitation Data'!G175))="","",OFFSET('Sanitation Data'!$G$32,0,10*ROW('Sanitation Data'!G175)))</f>
        <v/>
      </c>
      <c r="DI181" s="34" t="str">
        <f ca="1">+IF(OFFSET('Sanitation Data'!$G$33,0,10*ROW('Sanitation Data'!G175))="","",OFFSET('Sanitation Data'!$G$33,0,10*ROW('Sanitation Data'!G175)))</f>
        <v/>
      </c>
      <c r="DJ181" s="34" t="str">
        <f ca="1">+IF(OFFSET('Sanitation Data'!$H$29,0,10*ROW('Sanitation Data'!H175))="","",OFFSET('Sanitation Data'!$H$29,0,10*ROW('Sanitation Data'!H175)))</f>
        <v/>
      </c>
      <c r="DK181" s="34" t="str">
        <f ca="1">+IF(OFFSET('Sanitation Data'!$H$30,0,10*ROW('Sanitation Data'!H175))="","",OFFSET('Sanitation Data'!$H$30,0,10*ROW('Sanitation Data'!H175)))</f>
        <v/>
      </c>
      <c r="DL181" s="34" t="str">
        <f ca="1">+IF(OFFSET('Sanitation Data'!$H$31,0,10*ROW('Sanitation Data'!H175))="","",OFFSET('Sanitation Data'!$H$31,0,10*ROW('Sanitation Data'!H175)))</f>
        <v/>
      </c>
      <c r="DM181" s="34" t="str">
        <f ca="1">+IF(OFFSET('Sanitation Data'!$H$32,0,10*ROW('Sanitation Data'!H175))="","",OFFSET('Sanitation Data'!$H$32,0,10*ROW('Sanitation Data'!H175)))</f>
        <v/>
      </c>
      <c r="DN181" s="34" t="str">
        <f ca="1">+IF(OFFSET('Sanitation Data'!$H$33,0,10*ROW('Sanitation Data'!H175))="","",OFFSET('Sanitation Data'!$H$33,0,10*ROW('Sanitation Data'!H175)))</f>
        <v/>
      </c>
      <c r="DO181" s="34" t="str">
        <f ca="1">+IF(OFFSET('Hygiene Data'!$C$12,0,10*ROW('Hygiene Data'!C175))="","",OFFSET('Hygiene Data'!$C$12,0,10*ROW('Hygiene Data'!C175)))</f>
        <v/>
      </c>
      <c r="DP181" s="34" t="str">
        <f ca="1">+IF(OFFSET('Hygiene Data'!$C$13,0,10*ROW('Hygiene Data'!C175))="","",OFFSET('Hygiene Data'!$C$13,0,10*ROW('Hygiene Data'!C175)))</f>
        <v/>
      </c>
      <c r="DQ181" s="34" t="str">
        <f ca="1">+IF(OFFSET('Hygiene Data'!$C$14,0,10*ROW('Hygiene Data'!C175))="","",OFFSET('Hygiene Data'!$C$14,0,10*ROW('Hygiene Data'!C175)))</f>
        <v/>
      </c>
      <c r="DR181" s="34" t="str">
        <f ca="1">+IF(OFFSET('Hygiene Data'!$D$12,0,10*ROW('Hygiene Data'!D175))="","",OFFSET('Hygiene Data'!$D$12,0,10*ROW('Hygiene Data'!D175)))</f>
        <v/>
      </c>
      <c r="DS181" s="34" t="str">
        <f ca="1">+IF(OFFSET('Hygiene Data'!$D$13,0,10*ROW('Hygiene Data'!D175))="","",OFFSET('Hygiene Data'!$D$13,0,10*ROW('Hygiene Data'!D175)))</f>
        <v/>
      </c>
      <c r="DT181" s="34" t="str">
        <f ca="1">+IF(OFFSET('Hygiene Data'!$D$14,0,10*ROW('Hygiene Data'!D175))="","",OFFSET('Hygiene Data'!$D$14,0,10*ROW('Hygiene Data'!D175)))</f>
        <v/>
      </c>
      <c r="DU181" s="34" t="str">
        <f ca="1">+IF(OFFSET('Hygiene Data'!$E$12,0,10*ROW('Hygiene Data'!E175))="","",OFFSET('Hygiene Data'!$E$12,0,10*ROW('Hygiene Data'!E175)))</f>
        <v/>
      </c>
      <c r="DV181" s="34" t="str">
        <f ca="1">+IF(OFFSET('Hygiene Data'!$E$13,0,10*ROW('Hygiene Data'!E175))="","",OFFSET('Hygiene Data'!$E$13,0,10*ROW('Hygiene Data'!E175)))</f>
        <v/>
      </c>
      <c r="DW181" s="34" t="str">
        <f ca="1">+IF(OFFSET('Hygiene Data'!$E$14,0,10*ROW('Hygiene Data'!E175))="","",OFFSET('Hygiene Data'!$E$14,0,10*ROW('Hygiene Data'!E175)))</f>
        <v/>
      </c>
      <c r="DX181" s="34" t="str">
        <f ca="1">+IF(OFFSET('Hygiene Data'!$F$12,0,10*ROW('Hygiene Data'!F175))="","",OFFSET('Hygiene Data'!$F$12,0,10*ROW('Hygiene Data'!F175)))</f>
        <v/>
      </c>
      <c r="DY181" s="34" t="str">
        <f ca="1">+IF(OFFSET('Hygiene Data'!$F$13,0,10*ROW('Hygiene Data'!F175))="","",OFFSET('Hygiene Data'!$F$13,0,10*ROW('Hygiene Data'!F175)))</f>
        <v/>
      </c>
      <c r="DZ181" s="34" t="str">
        <f ca="1">+IF(OFFSET('Hygiene Data'!$F$14,0,10*ROW('Hygiene Data'!F175))="","",OFFSET('Hygiene Data'!$F$14,0,10*ROW('Hygiene Data'!F175)))</f>
        <v/>
      </c>
      <c r="EA181" s="34" t="str">
        <f ca="1">+IF(OFFSET('Hygiene Data'!$G$12,0,10*ROW('Hygiene Data'!G175))="","",OFFSET('Hygiene Data'!$G$12,0,10*ROW('Hygiene Data'!G175)))</f>
        <v/>
      </c>
      <c r="EB181" s="34" t="str">
        <f ca="1">+IF(OFFSET('Hygiene Data'!$G$13,0,10*ROW('Hygiene Data'!G175))="","",OFFSET('Hygiene Data'!$G$13,0,10*ROW('Hygiene Data'!G175)))</f>
        <v/>
      </c>
      <c r="EC181" s="34" t="str">
        <f ca="1">+IF(OFFSET('Hygiene Data'!$G$14,0,10*ROW('Hygiene Data'!G175))="","",OFFSET('Hygiene Data'!$G$14,0,10*ROW('Hygiene Data'!G175)))</f>
        <v/>
      </c>
      <c r="ED181" s="34" t="str">
        <f ca="1">+IF(OFFSET('Hygiene Data'!$H$12,0,10*ROW('Hygiene Data'!H175))="","",OFFSET('Hygiene Data'!$H$12,0,10*ROW('Hygiene Data'!H175)))</f>
        <v/>
      </c>
      <c r="EE181" s="34" t="str">
        <f ca="1">+IF(OFFSET('Hygiene Data'!$H$13,0,10*ROW('Hygiene Data'!H175))="","",OFFSET('Hygiene Data'!$H$13,0,10*ROW('Hygiene Data'!H175)))</f>
        <v/>
      </c>
      <c r="EF181" s="34" t="str">
        <f ca="1">+IF(OFFSET('Hygiene Data'!$H$14,0,10*ROW('Hygiene Data'!H175))="","",OFFSET('Hygiene Data'!$H$14,0,10*ROW('Hygiene Data'!H175)))</f>
        <v/>
      </c>
    </row>
    <row r="182" spans="1:136" x14ac:dyDescent="0.2">
      <c r="A182" s="50" t="str">
        <f ca="1">+IF(OFFSET('Water Data'!$B$1,0,10*ROW('Water Data'!B179))="","",OFFSET('Water Data'!$B$1,0,10*ROW('Water Data'!B179)))</f>
        <v/>
      </c>
      <c r="B182" s="50" t="str">
        <f ca="1">+IF(OFFSET('Water Data'!$A$3,0,10*ROW('Water Data'!A179))="","",OFFSET('Water Data'!$A$3,0,10*ROW('Water Data'!A179)))</f>
        <v/>
      </c>
      <c r="C182" s="50" t="str">
        <f ca="1">+IF(OFFSET('Water Data'!$C$3,0,10*ROW('Water Data'!C179))="","",OFFSET('Water Data'!$C$3,0,10*ROW('Water Data'!C179)))</f>
        <v/>
      </c>
      <c r="D182" s="133" t="e">
        <f ca="1">+IF(AND(ISNUMBER(OFFSET('Water Data'!$C$5,0,10*ROW('Water Data'!C176))),BS182="Yes"),100-OFFSET('Water Data'!$C$5,0,10*ROW('Water Data'!C176)),IF(AND(ISNUMBER(OFFSET('Water Data'!$C$5,0,10*ROW('Water Data'!C176))),BS182="No",ISNUMBER(OFFSET('Water Data'!$C$5,0,10*ROW('Water Data'!C176)))),CONCATENATE("[",ROUND(100-OFFSET('Water Data'!$C$5,0,10*ROW('Water Data'!C176)),0),"]"),IF(AND(ISNUMBER(OFFSET('Water Data'!$C$5,0,10*ROW('Water Data'!C176))),BS182="",ISNUMBER(OFFSET('Water Data'!$C$5,0,10*ROW('Water Data'!C176)))),100-OFFSET('Water Data'!$C$5,0,10*ROW('Water Data'!C176)),NA())))</f>
        <v>#N/A</v>
      </c>
      <c r="E182" s="133" t="e">
        <f ca="1">+IF(AND(ISNUMBER(OFFSET('Water Data'!$C$7,0,10*ROW('Water Data'!D176))),BT182="Yes"),OFFSET('Water Data'!$C$7,0,10*ROW('Water Data'!C176)),IF(AND(ISNUMBER(OFFSET('Water Data'!$C$7,0,10*ROW('Water Data'!C176))),BT182="No",ISNUMBER(OFFSET('Water Data'!$C$7,0,10*ROW('Water Data'!C176)))),CONCATENATE("[",ROUND(OFFSET('Water Data'!$C$7,0,10*ROW('Water Data'!C176)),0),"]"),IF(AND(ISNUMBER(OFFSET('Water Data'!$C$7,0,10*ROW('Water Data'!C176))),BT182="",ISNUMBER(OFFSET('Water Data'!$C$7,0,10*ROW('Water Data'!C176)))),OFFSET('Water Data'!$C$7,0,10*ROW('Water Data'!C176)),NA())))</f>
        <v>#N/A</v>
      </c>
      <c r="F182" s="133" t="e">
        <f ca="1">+IF(AND(ISNUMBER(OFFSET('Water Data'!$C$10,0,10*ROW('Water Data'!C176))),BU182="Yes"),OFFSET('Water Data'!$C$10,0,10*ROW('Water Data'!C176)),IF(AND(ISNUMBER(OFFSET('Water Data'!$C$10,0,10*ROW('Water Data'!C176))),BU182="No",ISNUMBER(OFFSET('Water Data'!$C$10,0,10*ROW('Water Data'!C176)))),CONCATENATE("[",ROUND(OFFSET('Water Data'!$C$10,0,10*ROW('Water Data'!C176)),0),"]"),IF(AND(ISNUMBER(OFFSET('Water Data'!$C$10,0,10*ROW('Water Data'!C176))),BU182="",ISNUMBER(OFFSET('Water Data'!$C$10,0,10*ROW('Water Data'!C176)))),OFFSET('Water Data'!$C$10,0,10*ROW('Water Data'!C176)),NA())))</f>
        <v>#N/A</v>
      </c>
      <c r="G182" s="133" t="e">
        <f ca="1">+IF(AND(ISNUMBER(OFFSET('Water Data'!$D$5,0,10*ROW('Water Data'!D176))),BV182="Yes"),100-OFFSET('Water Data'!$D$5,0,10*ROW('Water Data'!D176)),IF(AND(ISNUMBER(OFFSET('Water Data'!$D$5,0,10*ROW('Water Data'!D176))),BV182="No",ISNUMBER(OFFSET('Water Data'!$D$5,0,10*ROW('Water Data'!D176)))),CONCATENATE("[",ROUND(100-OFFSET('Water Data'!$D$5,0,10*ROW('Water Data'!D176)),0),"]"),IF(AND(ISNUMBER(OFFSET('Water Data'!$D$5,0,10*ROW('Water Data'!D176))),BV182="",ISNUMBER(OFFSET('Water Data'!$D$5,0,10*ROW('Water Data'!D176)))),100-OFFSET('Water Data'!$D$5,0,10*ROW('Water Data'!D176)),NA())))</f>
        <v>#N/A</v>
      </c>
      <c r="H182" s="133" t="e">
        <f ca="1">+IF(AND(ISNUMBER(OFFSET('Water Data'!$D$7,0,10*ROW('Water Data'!D176))),BW182="Yes"),OFFSET('Water Data'!$D$7,0,10*ROW('Water Data'!D176)),IF(AND(ISNUMBER(OFFSET('Water Data'!$D$7,0,10*ROW('Water Data'!D176))),BW182="No",ISNUMBER(OFFSET('Water Data'!$D$7,0,10*ROW('Water Data'!D176)))),CONCATENATE("[",ROUND(OFFSET('Water Data'!$C$7,0,10*ROW('Water Data'!D176)),0),"]"),IF(AND(ISNUMBER(OFFSET('Water Data'!$D$7,0,10*ROW('Water Data'!D176))),BW182="",ISNUMBER(OFFSET('Water Data'!$D$7,0,10*ROW('Water Data'!D176)))),OFFSET('Water Data'!$D$7,0,10*ROW('Water Data'!D176)),NA())))</f>
        <v>#N/A</v>
      </c>
      <c r="I182" s="133" t="e">
        <f ca="1">+IF(AND(ISNUMBER(OFFSET('Water Data'!$D$10,0,10*ROW('Water Data'!D176))),BX182="Yes"),OFFSET('Water Data'!$D$10,0,10*ROW('Water Data'!D176)),IF(AND(ISNUMBER(OFFSET('Water Data'!$D$10,0,10*ROW('Water Data'!D176))),BX182="No",ISNUMBER(OFFSET('Water Data'!$D$10,0,10*ROW('Water Data'!D176)))),CONCATENATE("[",ROUND(OFFSET('Water Data'!$D$10,0,10*ROW('Water Data'!D176)),0),"]"),IF(AND(ISNUMBER(OFFSET('Water Data'!$D$10,0,10*ROW('Water Data'!D176))),BX182="",ISNUMBER(OFFSET('Water Data'!$D$10,0,10*ROW('Water Data'!D176)))),OFFSET('Water Data'!$D$10,0,10*ROW('Water Data'!D176)),NA())))</f>
        <v>#N/A</v>
      </c>
      <c r="J182" s="133" t="e">
        <f ca="1">+IF(AND(ISNUMBER(OFFSET('Water Data'!$E$5,0,10*ROW('Water Data'!E176))),BY182="Yes"),100-OFFSET('Water Data'!$E$5,0,10*ROW('Water Data'!E176)),IF(AND(ISNUMBER(OFFSET('Water Data'!$E$5,0,10*ROW('Water Data'!E176))),BY182="No",ISNUMBER(OFFSET('Water Data'!$E$5,0,10*ROW('Water Data'!E176)))),CONCATENATE("[",ROUND(100-OFFSET('Water Data'!$E$5,0,10*ROW('Water Data'!E176)),0),"]"),IF(AND(ISNUMBER(OFFSET('Water Data'!$E$5,0,10*ROW('Water Data'!E176))),BY182="",ISNUMBER(OFFSET('Water Data'!$E$5,0,10*ROW('Water Data'!E176)))),100-OFFSET('Water Data'!$E$5,0,10*ROW('Water Data'!E176)),NA())))</f>
        <v>#N/A</v>
      </c>
      <c r="K182" s="133" t="e">
        <f ca="1">+IF(AND(ISNUMBER(OFFSET('Water Data'!$E$7,0,10*ROW('Water Data'!E176))),BZ182="Yes"),OFFSET('Water Data'!$E$7,0,10*ROW('Water Data'!E176)),IF(AND(ISNUMBER(OFFSET('Water Data'!$E$7,0,10*ROW('Water Data'!E176))),BZ182="No",ISNUMBER(OFFSET('Water Data'!$E$7,0,10*ROW('Water Data'!E176)))),CONCATENATE("[",ROUND(OFFSET('Water Data'!$E$7,0,10*ROW('Water Data'!E176)),0),"]"),IF(AND(ISNUMBER(OFFSET('Water Data'!$E$7,0,10*ROW('Water Data'!E176))),BZ182="",ISNUMBER(OFFSET('Water Data'!$E$7,0,10*ROW('Water Data'!E176)))),OFFSET('Water Data'!$E$7,0,10*ROW('Water Data'!E176)),NA())))</f>
        <v>#N/A</v>
      </c>
      <c r="L182" s="133" t="e">
        <f ca="1">+IF(AND(ISNUMBER(OFFSET('Water Data'!$E$10,0,10*ROW('Water Data'!E176))),CA182="Yes"),OFFSET('Water Data'!$E$10,0,10*ROW('Water Data'!E176)),IF(AND(ISNUMBER(OFFSET('Water Data'!$E$10,0,10*ROW('Water Data'!E176))),CA182="No",ISNUMBER(OFFSET('Water Data'!$E$10,0,10*ROW('Water Data'!E176)))),CONCATENATE("[",ROUND(OFFSET('Water Data'!$E$10,0,10*ROW('Water Data'!E176)),0),"]"),IF(AND(ISNUMBER(OFFSET('Water Data'!$E$10,0,10*ROW('Water Data'!E176))),CA182="",ISNUMBER(OFFSET('Water Data'!$E$10,0,10*ROW('Water Data'!E176)))),OFFSET('Water Data'!$E$10,0,10*ROW('Water Data'!E176)),NA())))</f>
        <v>#N/A</v>
      </c>
      <c r="M182" s="133" t="e">
        <f ca="1">+IF(AND(ISNUMBER(OFFSET('Water Data'!$F$5,0,10*ROW('Water Data'!F176))),CB182="Yes"),100-OFFSET('Water Data'!$F$5,0,10*ROW('Water Data'!F176)),IF(AND(ISNUMBER(OFFSET('Water Data'!$F$5,0,10*ROW('Water Data'!F176))),CB182="No",ISNUMBER(OFFSET('Water Data'!$F$5,0,10*ROW('Water Data'!F176)))),CONCATENATE("[",ROUND(100-OFFSET('Water Data'!$F$5,0,10*ROW('Water Data'!F176)),0),"]"),IF(AND(ISNUMBER(OFFSET('Water Data'!$F$5,0,10*ROW('Water Data'!F176))),CB182="",ISNUMBER(OFFSET('Water Data'!$F$5,0,10*ROW('Water Data'!F176)))),100-OFFSET('Water Data'!$F$5,0,10*ROW('Water Data'!F176)),NA())))</f>
        <v>#N/A</v>
      </c>
      <c r="N182" s="133" t="e">
        <f ca="1">+IF(AND(ISNUMBER(OFFSET('Water Data'!$F$7,0,10*ROW('Water Data'!F176))),CC182="Yes"),OFFSET('Water Data'!$F$7,0,10*ROW('Water Data'!F176)),IF(AND(ISNUMBER(OFFSET('Water Data'!$F$7,0,10*ROW('Water Data'!F176))),CC182="No",ISNUMBER(OFFSET('Water Data'!$F$7,0,10*ROW('Water Data'!F176)))),CONCATENATE("[",ROUND(OFFSET('Water Data'!$F$7,0,10*ROW('Water Data'!F176)),0),"]"),IF(AND(ISNUMBER(OFFSET('Water Data'!$F$7,0,10*ROW('Water Data'!F176))),CC182="",ISNUMBER(OFFSET('Water Data'!$F$7,0,10*ROW('Water Data'!F176)))),OFFSET('Water Data'!$F$7,0,10*ROW('Water Data'!F176)),NA())))</f>
        <v>#N/A</v>
      </c>
      <c r="O182" s="133" t="e">
        <f ca="1">+IF(AND(ISNUMBER(OFFSET('Water Data'!$F$10,0,10*ROW('Water Data'!F176))),CD182="Yes"),OFFSET('Water Data'!$F$10,0,10*ROW('Water Data'!F176)),IF(AND(ISNUMBER(OFFSET('Water Data'!$F$10,0,10*ROW('Water Data'!F176))),CD182="No",ISNUMBER(OFFSET('Water Data'!$F$10,0,10*ROW('Water Data'!F176)))),CONCATENATE("[",ROUND(OFFSET('Water Data'!$F$10,0,10*ROW('Water Data'!F176)),0),"]"),IF(AND(ISNUMBER(OFFSET('Water Data'!$F$10,0,10*ROW('Water Data'!F176))),CD182="",ISNUMBER(OFFSET('Water Data'!$F$10,0,10*ROW('Water Data'!F176)))),OFFSET('Water Data'!$F$10,0,10*ROW('Water Data'!F176)),NA())))</f>
        <v>#N/A</v>
      </c>
      <c r="P182" s="133" t="e">
        <f ca="1">+IF(AND(ISNUMBER(OFFSET('Water Data'!$G$5,0,10*ROW('Water Data'!G176))),CE182="Yes"),100-OFFSET('Water Data'!$G$5,0,10*ROW('Water Data'!G176)),IF(AND(ISNUMBER(OFFSET('Water Data'!$G$5,0,10*ROW('Water Data'!G176))),CE182="No",ISNUMBER(OFFSET('Water Data'!$G$5,0,10*ROW('Water Data'!G176)))),CONCATENATE("[",ROUND(100-OFFSET('Water Data'!$G$5,0,10*ROW('Water Data'!G176)),0),"]"),IF(AND(ISNUMBER(OFFSET('Water Data'!$G$5,0,10*ROW('Water Data'!G176))),CE182="",ISNUMBER(OFFSET('Water Data'!$G$5,0,10*ROW('Water Data'!G176)))),100-OFFSET('Water Data'!$G$5,0,10*ROW('Water Data'!G176)),NA())))</f>
        <v>#N/A</v>
      </c>
      <c r="Q182" s="133" t="e">
        <f ca="1">+IF(AND(ISNUMBER(OFFSET('Water Data'!$G$7,0,10*ROW('Water Data'!G176))),CF182="Yes"),OFFSET('Water Data'!$G$7,0,10*ROW('Water Data'!G176)),IF(AND(ISNUMBER(OFFSET('Water Data'!$G$7,0,10*ROW('Water Data'!G176))),CF182="No",ISNUMBER(OFFSET('Water Data'!$G$7,0,10*ROW('Water Data'!G176)))),CONCATENATE("[",ROUND(OFFSET('Water Data'!$G$7,0,10*ROW('Water Data'!G176)),0),"]"),IF(AND(ISNUMBER(OFFSET('Water Data'!$G$7,0,10*ROW('Water Data'!G176))),CF182="",ISNUMBER(OFFSET('Water Data'!$G$7,0,10*ROW('Water Data'!G176)))),OFFSET('Water Data'!$G$7,0,10*ROW('Water Data'!G176)),NA())))</f>
        <v>#N/A</v>
      </c>
      <c r="R182" s="133" t="e">
        <f ca="1">+IF(AND(ISNUMBER(OFFSET('Water Data'!$G$10,0,10*ROW('Water Data'!G176))),CG182="Yes"),OFFSET('Water Data'!$G$10,0,10*ROW('Water Data'!G176)),IF(AND(ISNUMBER(OFFSET('Water Data'!$G$10,0,10*ROW('Water Data'!G176))),CG182="No",ISNUMBER(OFFSET('Water Data'!$G$10,0,10*ROW('Water Data'!G176)))),CONCATENATE("[",ROUND(OFFSET('Water Data'!$G$10,0,10*ROW('Water Data'!G176)),0),"]"),IF(AND(ISNUMBER(OFFSET('Water Data'!$G$10,0,10*ROW('Water Data'!G176))),CG182="",ISNUMBER(OFFSET('Water Data'!$G$10,0,10*ROW('Water Data'!G176)))),OFFSET('Water Data'!$G$10,0,10*ROW('Water Data'!G176)),NA())))</f>
        <v>#N/A</v>
      </c>
      <c r="S182" s="133" t="e">
        <f ca="1">+IF(AND(ISNUMBER(OFFSET('Water Data'!$H$5,0,10*ROW('Water Data'!H176))),CH182="Yes"),100-OFFSET('Water Data'!$H$5,0,10*ROW('Water Data'!H176)),IF(AND(ISNUMBER(OFFSET('Water Data'!$H$5,0,10*ROW('Water Data'!H176))),CH182="No",ISNUMBER(OFFSET('Water Data'!$H$5,0,10*ROW('Water Data'!H176)))),CONCATENATE("[",ROUND(100-OFFSET('Water Data'!$H$5,0,10*ROW('Water Data'!H176)),0),"]"),IF(AND(ISNUMBER(OFFSET('Water Data'!$H$5,0,10*ROW('Water Data'!H176))),CH182="",ISNUMBER(OFFSET('Water Data'!$H$5,0,10*ROW('Water Data'!H176)))),100-OFFSET('Water Data'!$H$5,0,10*ROW('Water Data'!H176)),NA())))</f>
        <v>#N/A</v>
      </c>
      <c r="T182" s="133" t="e">
        <f ca="1">+IF(AND(ISNUMBER(OFFSET('Water Data'!$H$7,0,10*ROW('Water Data'!H176))),CI182="Yes"),OFFSET('Water Data'!$H$7,0,10*ROW('Water Data'!H176)),IF(AND(ISNUMBER(OFFSET('Water Data'!$H$7,0,10*ROW('Water Data'!H176))),CI182="No",ISNUMBER(OFFSET('Water Data'!$H$7,0,10*ROW('Water Data'!H176)))),CONCATENATE("[",ROUND(OFFSET('Water Data'!$H$7,0,10*ROW('Water Data'!H176)),0),"]"),IF(AND(ISNUMBER(OFFSET('Water Data'!$H$7,0,10*ROW('Water Data'!H176))),CI182="",ISNUMBER(OFFSET('Water Data'!$H$7,0,10*ROW('Water Data'!H176)))),OFFSET('Water Data'!$H$7,0,10*ROW('Water Data'!H176)),NA())))</f>
        <v>#N/A</v>
      </c>
      <c r="U182" s="133" t="e">
        <f ca="1">+IF(AND(ISNUMBER(OFFSET('Water Data'!$H$10,0,10*ROW('Water Data'!H176))),CJ182="Yes"),OFFSET('Water Data'!$H$10,0,10*ROW('Water Data'!H176)),IF(AND(ISNUMBER(OFFSET('Water Data'!$H$10,0,10*ROW('Water Data'!H176))),CJ182="No",ISNUMBER(OFFSET('Water Data'!$H$10,0,10*ROW('Water Data'!H176)))),CONCATENATE("[",ROUND(OFFSET('Water Data'!$H$10,0,10*ROW('Water Data'!H176)),0),"]"),IF(AND(ISNUMBER(OFFSET('Water Data'!$H$10,0,10*ROW('Water Data'!H176))),CJ182="",ISNUMBER(OFFSET('Water Data'!$H$10,0,10*ROW('Water Data'!H176)))),OFFSET('Water Data'!$H$10,0,10*ROW('Water Data'!H176)),NA())))</f>
        <v>#N/A</v>
      </c>
      <c r="V182" s="134" t="e">
        <f ca="1">+IF(AND(ISNUMBER(OFFSET('Sanitation Data'!$C$5,0,10*ROW('Sanitation Data'!C176))),CK182="Yes"),100-OFFSET('Sanitation Data'!$C$5,0,10*ROW('Sanitation Data'!C176)),IF(AND(ISNUMBER(OFFSET('Sanitation Data'!$C$5,0,10*ROW('Sanitation Data'!C176))),CK182="No",ISNUMBER(OFFSET('Sanitation Data'!$C$5,0,10*ROW('Sanitation Data'!C176)))),CONCATENATE("[",ROUND(100-OFFSET('Sanitation Data'!$C$5,0,10*ROW('Sanitation Data'!C176)),0),"]"),IF(AND(ISNUMBER(OFFSET('Sanitation Data'!$C$5,0,10*ROW('Sanitation Data'!C176))),CK182="",ISNUMBER(OFFSET('Sanitation Data'!$C$5,0,10*ROW('Sanitation Data'!C176)))),100-OFFSET('Sanitation Data'!$C$5,0,10*ROW('Sanitation Data'!C176)),NA())))</f>
        <v>#N/A</v>
      </c>
      <c r="W182" s="134" t="e">
        <f ca="1">+IF(AND(ISNUMBER(OFFSET('Sanitation Data'!$C$7,0,10*ROW('Sanitation Data'!C176))),CL182="Yes"),OFFSET('Sanitation Data'!$C$7,0,10*ROW('Sanitation Data'!C176)),IF(AND(ISNUMBER(OFFSET('Sanitation Data'!$C$7,0,10*ROW('Sanitation Data'!C176))),CL182="No",ISNUMBER(OFFSET('Sanitation Data'!$C$7,0,10*ROW('Sanitation Data'!C176)))),CONCATENATE("[",ROUND(OFFSET('Sanitation Data'!$C$7,0,10*ROW('Sanitation Data'!C176)),0),"]"),IF(AND(ISNUMBER(OFFSET('Sanitation Data'!$C$7,0,10*ROW('Sanitation Data'!C176))),CL182="",ISNUMBER(OFFSET('Sanitation Data'!$C$7,0,10*ROW('Sanitation Data'!C176)))),OFFSET('Sanitation Data'!$C$7,0,10*ROW('Sanitation Data'!C176)),NA())))</f>
        <v>#N/A</v>
      </c>
      <c r="X182" s="134" t="e">
        <f ca="1">+IF(AND(ISNUMBER(OFFSET('Sanitation Data'!$C$11,0,10*ROW('Sanitation Data'!C176))),CM182="Yes"),OFFSET('Sanitation Data'!$C$11,0,10*ROW('Sanitation Data'!C176)),IF(AND(ISNUMBER(OFFSET('Sanitation Data'!$C$11,0,10*ROW('Sanitation Data'!C176))),CM182="No",ISNUMBER(OFFSET('Sanitation Data'!$C$11,0,10*ROW('Sanitation Data'!C176)))),CONCATENATE("[",ROUND(OFFSET('Sanitation Data'!$C$11,0,10*ROW('Sanitation Data'!C176)),0),"]"),IF(AND(ISNUMBER(OFFSET('Sanitation Data'!$C$11,0,10*ROW('Sanitation Data'!C176))),CM182="",ISNUMBER(OFFSET('Sanitation Data'!$C$11,0,10*ROW('Sanitation Data'!C176)))),OFFSET('Sanitation Data'!$C$11,0,10*ROW('Sanitation Data'!C176)),NA())))</f>
        <v>#N/A</v>
      </c>
      <c r="Y182" s="134" t="e">
        <f ca="1">+IF(AND(ISNUMBER(OFFSET('Sanitation Data'!$C$12,0,10*ROW('Sanitation Data'!C176))),CN182="Yes"),OFFSET('Sanitation Data'!$C$12,0,10*ROW('Sanitation Data'!C176)),IF(AND(ISNUMBER(OFFSET('Sanitation Data'!$C$12,0,10*ROW('Sanitation Data'!C176))),CN182="No",ISNUMBER(OFFSET('Sanitation Data'!$C$12,0,10*ROW('Sanitation Data'!C176)))),CONCATENATE("[",ROUND(OFFSET('Sanitation Data'!$C$12,0,10*ROW('Sanitation Data'!C176)),0),"]"),IF(AND(ISNUMBER(OFFSET('Sanitation Data'!$C$12,0,10*ROW('Sanitation Data'!C176))),CN182="",ISNUMBER(OFFSET('Sanitation Data'!$C$12,0,10*ROW('Sanitation Data'!C176)))),OFFSET('Sanitation Data'!$C$12,0,10*ROW('Sanitation Data'!C176)),NA())))</f>
        <v>#N/A</v>
      </c>
      <c r="Z182" s="134" t="e">
        <f ca="1">+IF(AND(ISNUMBER(OFFSET('Sanitation Data'!$C$13,0,10*ROW('Sanitation Data'!C176))),CO182="Yes"),OFFSET('Sanitation Data'!$C$13,0,10*ROW('Sanitation Data'!C176)),IF(AND(ISNUMBER(OFFSET('Sanitation Data'!$C$13,0,10*ROW('Sanitation Data'!C176))),CO182="No",ISNUMBER(OFFSET('Sanitation Data'!$C$13,0,10*ROW('Sanitation Data'!C176)))),CONCATENATE("[",ROUND(OFFSET('Sanitation Data'!$C$13,0,10*ROW('Sanitation Data'!C176)),0),"]"),IF(AND(ISNUMBER(OFFSET('Sanitation Data'!$C$13,0,10*ROW('Sanitation Data'!C176))),CO182="",ISNUMBER(OFFSET('Sanitation Data'!$C$13,0,10*ROW('Sanitation Data'!C176)))),OFFSET('Sanitation Data'!$C$13,0,10*ROW('Sanitation Data'!C176)),NA())))</f>
        <v>#N/A</v>
      </c>
      <c r="AA182" s="134" t="e">
        <f ca="1">+IF(AND(ISNUMBER(OFFSET('Sanitation Data'!$D$5,0,10*ROW('Sanitation Data'!D176))),CP182="Yes"),100-OFFSET('Sanitation Data'!$D$5,0,10*ROW('Sanitation Data'!D176)),IF(AND(ISNUMBER(OFFSET('Sanitation Data'!$D$5,0,10*ROW('Sanitation Data'!D176))),CP182="No",ISNUMBER(OFFSET('Sanitation Data'!$D$5,0,10*ROW('Sanitation Data'!D176)))),CONCATENATE("[",ROUND(100-OFFSET('Sanitation Data'!$D$5,0,10*ROW('Sanitation Data'!D176)),0),"]"),IF(AND(ISNUMBER(OFFSET('Sanitation Data'!$D$5,0,10*ROW('Sanitation Data'!D176))),CP182="",ISNUMBER(OFFSET('Sanitation Data'!$D$5,0,10*ROW('Sanitation Data'!D176)))),100-OFFSET('Sanitation Data'!$D$5,0,10*ROW('Sanitation Data'!D176)),NA())))</f>
        <v>#N/A</v>
      </c>
      <c r="AB182" s="134" t="e">
        <f ca="1">+IF(AND(ISNUMBER(OFFSET('Sanitation Data'!$D$7,0,10*ROW('Sanitation Data'!D176))),CQ182="Yes"),OFFSET('Sanitation Data'!$D$7,0,10*ROW('Sanitation Data'!G176)),IF(AND(ISNUMBER(OFFSET('Sanitation Data'!$D$7,0,10*ROW('Sanitation Data'!D176))),CQ182="No",ISNUMBER(OFFSET('Sanitation Data'!$D$7,0,10*ROW('Sanitation Data'!D176)))),CONCATENATE("[",ROUND(OFFSET('Sanitation Data'!$D$7,0,10*ROW('Sanitation Data'!D176)),0),"]"),IF(AND(ISNUMBER(OFFSET('Sanitation Data'!$D$7,0,10*ROW('Sanitation Data'!D176))),CQ182="",ISNUMBER(OFFSET('Sanitation Data'!$D$7,0,10*ROW('Sanitation Data'!D176)))),OFFSET('Sanitation Data'!$D$7,0,10*ROW('Sanitation Data'!D176)),NA())))</f>
        <v>#N/A</v>
      </c>
      <c r="AC182" s="134" t="e">
        <f ca="1">+IF(AND(ISNUMBER(OFFSET('Sanitation Data'!$D$11,0,10*ROW('Sanitation Data'!D176))),CR182="Yes"),OFFSET('Sanitation Data'!$D$11,0,10*ROW('Sanitation Data'!D176)),IF(AND(ISNUMBER(OFFSET('Sanitation Data'!$D$11,0,10*ROW('Sanitation Data'!D176))),CR182="No",ISNUMBER(OFFSET('Sanitation Data'!$D$11,0,10*ROW('Sanitation Data'!D176)))),CONCATENATE("[",ROUND(OFFSET('Sanitation Data'!$D$11,0,10*ROW('Sanitation Data'!D176)),0),"]"),IF(AND(ISNUMBER(OFFSET('Sanitation Data'!$D$11,0,10*ROW('Sanitation Data'!D176))),CR182="",ISNUMBER(OFFSET('Sanitation Data'!$D$11,0,10*ROW('Sanitation Data'!D176)))),OFFSET('Sanitation Data'!$D$11,0,10*ROW('Sanitation Data'!D176)),NA())))</f>
        <v>#N/A</v>
      </c>
      <c r="AD182" s="134" t="e">
        <f ca="1">+IF(AND(ISNUMBER(OFFSET('Sanitation Data'!$D$12,0,10*ROW('Sanitation Data'!D176))),CS182="Yes"),OFFSET('Sanitation Data'!$D$12,0,10*ROW('Sanitation Data'!D176)),IF(AND(ISNUMBER(OFFSET('Sanitation Data'!$D$12,0,10*ROW('Sanitation Data'!D176))),CS182="No",ISNUMBER(OFFSET('Sanitation Data'!$D$12,0,10*ROW('Sanitation Data'!D176)))),CONCATENATE("[",ROUND(OFFSET('Sanitation Data'!$D$12,0,10*ROW('Sanitation Data'!D176)),0),"]"),IF(AND(ISNUMBER(OFFSET('Sanitation Data'!$D$12,0,10*ROW('Sanitation Data'!D176))),CS182="",ISNUMBER(OFFSET('Sanitation Data'!$D$12,0,10*ROW('Sanitation Data'!D176)))),OFFSET('Sanitation Data'!$D$12,0,10*ROW('Sanitation Data'!D176)),NA())))</f>
        <v>#N/A</v>
      </c>
      <c r="AE182" s="134" t="e">
        <f ca="1">+IF(AND(ISNUMBER(OFFSET('Sanitation Data'!$D$13,0,10*ROW('Sanitation Data'!D176))),CT182="Yes"),OFFSET('Sanitation Data'!$D$13,0,10*ROW('Sanitation Data'!D176)),IF(AND(ISNUMBER(OFFSET('Sanitation Data'!$D$13,0,10*ROW('Sanitation Data'!D176))),CT182="No",ISNUMBER(OFFSET('Sanitation Data'!$D$13,0,10*ROW('Sanitation Data'!D176)))),CONCATENATE("[",ROUND(OFFSET('Sanitation Data'!$D$13,0,10*ROW('Sanitation Data'!D176)),0),"]"),IF(AND(ISNUMBER(OFFSET('Sanitation Data'!$D$13,0,10*ROW('Sanitation Data'!D176))),CT182="",ISNUMBER(OFFSET('Sanitation Data'!$D$13,0,10*ROW('Sanitation Data'!D176)))),OFFSET('Sanitation Data'!$D$13,0,10*ROW('Sanitation Data'!D176)),NA())))</f>
        <v>#N/A</v>
      </c>
      <c r="AF182" s="134" t="e">
        <f ca="1">+IF(AND(ISNUMBER(OFFSET('Sanitation Data'!$E$5,0,10*ROW('Sanitation Data'!E176))),CU182="Yes"),100-OFFSET('Sanitation Data'!$E$5,0,10*ROW('Sanitation Data'!E176)),IF(AND(ISNUMBER(OFFSET('Sanitation Data'!$E$5,0,10*ROW('Sanitation Data'!E176))),CU182="No",ISNUMBER(OFFSET('Sanitation Data'!$E$5,0,10*ROW('Sanitation Data'!E176)))),CONCATENATE("[",ROUND(100-OFFSET('Sanitation Data'!$E$5,0,10*ROW('Sanitation Data'!E176)),0),"]"),IF(AND(ISNUMBER(OFFSET('Sanitation Data'!$E$5,0,10*ROW('Sanitation Data'!E176))),CU182="",ISNUMBER(OFFSET('Sanitation Data'!$E$5,0,10*ROW('Sanitation Data'!E176)))),100-OFFSET('Sanitation Data'!$E$5,0,10*ROW('Sanitation Data'!E176)),NA())))</f>
        <v>#N/A</v>
      </c>
      <c r="AG182" s="134" t="e">
        <f ca="1">+IF(AND(ISNUMBER(OFFSET('Sanitation Data'!$E$7,0,10*ROW('Sanitation Data'!E176))),CV182="Yes"),OFFSET('Sanitation Data'!$E$7,0,10*ROW('Sanitation Data'!E176)),IF(AND(ISNUMBER(OFFSET('Sanitation Data'!$E$7,0,10*ROW('Sanitation Data'!E176))),CV182="No",ISNUMBER(OFFSET('Sanitation Data'!$E$7,0,10*ROW('Sanitation Data'!E176)))),CONCATENATE("[",ROUND(OFFSET('Sanitation Data'!$E$7,0,10*ROW('Sanitation Data'!E176)),0),"]"),IF(AND(ISNUMBER(OFFSET('Sanitation Data'!$E$7,0,10*ROW('Sanitation Data'!E176))),CV182="",ISNUMBER(OFFSET('Sanitation Data'!$E$7,0,10*ROW('Sanitation Data'!E176)))),OFFSET('Sanitation Data'!$E$7,0,10*ROW('Sanitation Data'!E176)),NA())))</f>
        <v>#N/A</v>
      </c>
      <c r="AH182" s="134" t="e">
        <f ca="1">+IF(AND(ISNUMBER(OFFSET('Sanitation Data'!$E$11,0,10*ROW('Sanitation Data'!E176))),CW182="Yes"),OFFSET('Sanitation Data'!$E$11,0,10*ROW('Sanitation Data'!E176)),IF(AND(ISNUMBER(OFFSET('Sanitation Data'!$E$11,0,10*ROW('Sanitation Data'!E176))),CW182="No",ISNUMBER(OFFSET('Sanitation Data'!$E$11,0,10*ROW('Sanitation Data'!E176)))),CONCATENATE("[",ROUND(OFFSET('Sanitation Data'!$E$11,0,10*ROW('Sanitation Data'!E176)),0),"]"),IF(AND(ISNUMBER(OFFSET('Sanitation Data'!$E$11,0,10*ROW('Sanitation Data'!E176))),CW182="",ISNUMBER(OFFSET('Sanitation Data'!$E$11,0,10*ROW('Sanitation Data'!E176)))),OFFSET('Sanitation Data'!$E$11,0,10*ROW('Sanitation Data'!E176)),NA())))</f>
        <v>#N/A</v>
      </c>
      <c r="AI182" s="134" t="e">
        <f ca="1">+IF(AND(ISNUMBER(OFFSET('Sanitation Data'!$E$12,0,10*ROW('Sanitation Data'!E176))),CX182="Yes"),OFFSET('Sanitation Data'!$E$12,0,10*ROW('Sanitation Data'!E176)),IF(AND(ISNUMBER(OFFSET('Sanitation Data'!$E$12,0,10*ROW('Sanitation Data'!E176))),CX182="No",ISNUMBER(OFFSET('Sanitation Data'!$E$12,0,10*ROW('Sanitation Data'!E176)))),CONCATENATE("[",ROUND(OFFSET('Sanitation Data'!$E$12,0,10*ROW('Sanitation Data'!E176)),0),"]"),IF(AND(ISNUMBER(OFFSET('Sanitation Data'!$E$12,0,10*ROW('Sanitation Data'!E176))),CX182="",ISNUMBER(OFFSET('Sanitation Data'!$E$12,0,10*ROW('Sanitation Data'!E176)))),OFFSET('Sanitation Data'!$E$12,0,10*ROW('Sanitation Data'!E176)),NA())))</f>
        <v>#N/A</v>
      </c>
      <c r="AJ182" s="134" t="e">
        <f ca="1">+IF(AND(ISNUMBER(OFFSET('Sanitation Data'!$E$13,0,10*ROW('Sanitation Data'!E176))),CY182="Yes"),OFFSET('Sanitation Data'!$E$13,0,10*ROW('Sanitation Data'!E176)),IF(AND(ISNUMBER(OFFSET('Sanitation Data'!$E$13,0,10*ROW('Sanitation Data'!E176))),CY182="No",ISNUMBER(OFFSET('Sanitation Data'!$E$13,0,10*ROW('Sanitation Data'!E176)))),CONCATENATE("[",ROUND(OFFSET('Sanitation Data'!$E$13,0,10*ROW('Sanitation Data'!E176)),0),"]"),IF(AND(ISNUMBER(OFFSET('Sanitation Data'!$E$13,0,10*ROW('Sanitation Data'!E176))),CY182="",ISNUMBER(OFFSET('Sanitation Data'!$E$13,0,10*ROW('Sanitation Data'!E176)))),OFFSET('Sanitation Data'!$E$13,0,10*ROW('Sanitation Data'!E176)),NA())))</f>
        <v>#N/A</v>
      </c>
      <c r="AK182" s="134" t="e">
        <f ca="1">+IF(AND(ISNUMBER(OFFSET('Sanitation Data'!$F$5,0,10*ROW('Sanitation Data'!F176))),CZ182="Yes"),100-OFFSET('Sanitation Data'!$F$5,0,10*ROW('Sanitation Data'!F176)),IF(AND(ISNUMBER(OFFSET('Sanitation Data'!$F$5,0,10*ROW('Sanitation Data'!F176))),CZ182="No",ISNUMBER(OFFSET('Sanitation Data'!$F$5,0,10*ROW('Sanitation Data'!F176)))),CONCATENATE("[",ROUND(100-OFFSET('Sanitation Data'!$F$5,0,10*ROW('Sanitation Data'!F176)),0),"]"),IF(AND(ISNUMBER(OFFSET('Sanitation Data'!$F$5,0,10*ROW('Sanitation Data'!F176))),CZ182="",ISNUMBER(OFFSET('Sanitation Data'!$F$5,0,10*ROW('Sanitation Data'!F176)))),100-OFFSET('Sanitation Data'!$F$5,0,10*ROW('Sanitation Data'!F176)),NA())))</f>
        <v>#N/A</v>
      </c>
      <c r="AL182" s="134" t="e">
        <f ca="1">+IF(AND(ISNUMBER(OFFSET('Sanitation Data'!$F$7,0,10*ROW('Sanitation Data'!F176))),DA182="Yes"),OFFSET('Sanitation Data'!$F$7,0,10*ROW('Sanitation Data'!F176)),IF(AND(ISNUMBER(OFFSET('Sanitation Data'!$F$7,0,10*ROW('Sanitation Data'!F176))),DA182="No",ISNUMBER(OFFSET('Sanitation Data'!$F$7,0,10*ROW('Sanitation Data'!F176)))),CONCATENATE("[",ROUND(OFFSET('Sanitation Data'!$F$7,0,10*ROW('Sanitation Data'!F176)),0),"]"),IF(AND(ISNUMBER(OFFSET('Sanitation Data'!$F$7,0,10*ROW('Sanitation Data'!F176))),DA182="",ISNUMBER(OFFSET('Sanitation Data'!$F$7,0,10*ROW('Sanitation Data'!F176)))),OFFSET('Sanitation Data'!$F$7,0,10*ROW('Sanitation Data'!F176)),NA())))</f>
        <v>#N/A</v>
      </c>
      <c r="AM182" s="134" t="e">
        <f ca="1">+IF(AND(ISNUMBER(OFFSET('Sanitation Data'!$F$11,0,10*ROW('Sanitation Data'!F176))),DB182="Yes"),OFFSET('Sanitation Data'!$F$11,0,10*ROW('Sanitation Data'!F176)),IF(AND(ISNUMBER(OFFSET('Sanitation Data'!$F$11,0,10*ROW('Sanitation Data'!F176))),DB182="No",ISNUMBER(OFFSET('Sanitation Data'!$F$11,0,10*ROW('Sanitation Data'!F176)))),CONCATENATE("[",ROUND(OFFSET('Sanitation Data'!$F$11,0,10*ROW('Sanitation Data'!F176)),0),"]"),IF(AND(ISNUMBER(OFFSET('Sanitation Data'!$F$11,0,10*ROW('Sanitation Data'!F176))),DB182="",ISNUMBER(OFFSET('Sanitation Data'!$F$11,0,10*ROW('Sanitation Data'!F176)))),OFFSET('Sanitation Data'!$F$11,0,10*ROW('Sanitation Data'!F176)),NA())))</f>
        <v>#N/A</v>
      </c>
      <c r="AN182" s="134" t="e">
        <f ca="1">+IF(AND(ISNUMBER(OFFSET('Sanitation Data'!$F$12,0,10*ROW('Sanitation Data'!F176))),DC182="Yes"),OFFSET('Sanitation Data'!$F$12,0,10*ROW('Sanitation Data'!F176)),IF(AND(ISNUMBER(OFFSET('Sanitation Data'!$F$12,0,10*ROW('Sanitation Data'!F176))),DC182="No",ISNUMBER(OFFSET('Sanitation Data'!$F$12,0,10*ROW('Sanitation Data'!F176)))),CONCATENATE("[",ROUND(OFFSET('Sanitation Data'!$F$12,0,10*ROW('Sanitation Data'!F176)),0),"]"),IF(AND(ISNUMBER(OFFSET('Sanitation Data'!$F$12,0,10*ROW('Sanitation Data'!F176))),DC182="",ISNUMBER(OFFSET('Sanitation Data'!$F$12,0,10*ROW('Sanitation Data'!F176)))),OFFSET('Sanitation Data'!$F$12,0,10*ROW('Sanitation Data'!F176)),NA())))</f>
        <v>#N/A</v>
      </c>
      <c r="AO182" s="134" t="e">
        <f ca="1">+IF(AND(ISNUMBER(OFFSET('Sanitation Data'!$F$13,0,10*ROW('Sanitation Data'!F176))),DD182="Yes"),OFFSET('Sanitation Data'!$F$13,0,10*ROW('Sanitation Data'!F176)),IF(AND(ISNUMBER(OFFSET('Sanitation Data'!$F$13,0,10*ROW('Sanitation Data'!F176))),DD182="No",ISNUMBER(OFFSET('Sanitation Data'!$F$13,0,10*ROW('Sanitation Data'!F176)))),CONCATENATE("[",ROUND(OFFSET('Sanitation Data'!$F$13,0,10*ROW('Sanitation Data'!F176)),0),"]"),IF(AND(ISNUMBER(OFFSET('Sanitation Data'!$F$13,0,10*ROW('Sanitation Data'!F176))),DD182="",ISNUMBER(OFFSET('Sanitation Data'!$F$13,0,10*ROW('Sanitation Data'!F176)))),OFFSET('Sanitation Data'!$F$13,0,10*ROW('Sanitation Data'!F176)),NA())))</f>
        <v>#N/A</v>
      </c>
      <c r="AP182" s="134" t="e">
        <f ca="1">+IF(AND(ISNUMBER(OFFSET('Sanitation Data'!$G$5,0,10*ROW('Sanitation Data'!G176))),DE182="Yes"),100-OFFSET('Sanitation Data'!$G$5,0,10*ROW('Sanitation Data'!G176)),IF(AND(ISNUMBER(OFFSET('Sanitation Data'!$G$5,0,10*ROW('Sanitation Data'!G176))),DE182="No",ISNUMBER(OFFSET('Sanitation Data'!$G$5,0,10*ROW('Sanitation Data'!G176)))),CONCATENATE("[",ROUND(100-OFFSET('Sanitation Data'!$G$5,0,10*ROW('Sanitation Data'!G176)),0),"]"),IF(AND(ISNUMBER(OFFSET('Sanitation Data'!$G$5,0,10*ROW('Sanitation Data'!G176))),DE182="",ISNUMBER(OFFSET('Sanitation Data'!$G$5,0,10*ROW('Sanitation Data'!G176)))),100-OFFSET('Sanitation Data'!$G$5,0,10*ROW('Sanitation Data'!G176)),NA())))</f>
        <v>#N/A</v>
      </c>
      <c r="AQ182" s="134" t="e">
        <f ca="1">+IF(AND(ISNUMBER(OFFSET('Sanitation Data'!$G$7,0,10*ROW('Sanitation Data'!G176))),DF182="Yes"),OFFSET('Sanitation Data'!$G$7,0,10*ROW('Sanitation Data'!G176)),IF(AND(ISNUMBER(OFFSET('Sanitation Data'!$G$7,0,10*ROW('Sanitation Data'!G176))),DF182="No",ISNUMBER(OFFSET('Sanitation Data'!$G$7,0,10*ROW('Sanitation Data'!G176)))),CONCATENATE("[",ROUND(OFFSET('Sanitation Data'!$G$7,0,10*ROW('Sanitation Data'!G176)),0),"]"),IF(AND(ISNUMBER(OFFSET('Sanitation Data'!$G$7,0,10*ROW('Sanitation Data'!G176))),DF182="",ISNUMBER(OFFSET('Sanitation Data'!$G$7,0,10*ROW('Sanitation Data'!G176)))),OFFSET('Sanitation Data'!$G$7,0,10*ROW('Sanitation Data'!G176)),NA())))</f>
        <v>#N/A</v>
      </c>
      <c r="AR182" s="134" t="e">
        <f ca="1">+IF(AND(ISNUMBER(OFFSET('Sanitation Data'!$G$11,0,10*ROW('Sanitation Data'!G176))),DG182="Yes"),OFFSET('Sanitation Data'!$G$11,0,10*ROW('Sanitation Data'!G176)),IF(AND(ISNUMBER(OFFSET('Sanitation Data'!$G$11,0,10*ROW('Sanitation Data'!G176))),DG182="No",ISNUMBER(OFFSET('Sanitation Data'!$G$11,0,10*ROW('Sanitation Data'!G176)))),CONCATENATE("[",ROUND(OFFSET('Sanitation Data'!$G$11,0,10*ROW('Sanitation Data'!G176)),0),"]"),IF(AND(ISNUMBER(OFFSET('Sanitation Data'!$G$11,0,10*ROW('Sanitation Data'!G176))),DG182="",ISNUMBER(OFFSET('Sanitation Data'!$G$11,0,10*ROW('Sanitation Data'!G176)))),OFFSET('Sanitation Data'!$G$11,0,10*ROW('Sanitation Data'!G176)),NA())))</f>
        <v>#N/A</v>
      </c>
      <c r="AS182" s="134" t="e">
        <f ca="1">+IF(AND(ISNUMBER(OFFSET('Sanitation Data'!$G$12,0,10*ROW('Sanitation Data'!G176))),DH182="Yes"),OFFSET('Sanitation Data'!$G$12,0,10*ROW('Sanitation Data'!G176)),IF(AND(ISNUMBER(OFFSET('Sanitation Data'!$G$12,0,10*ROW('Sanitation Data'!G176))),DH182="No",ISNUMBER(OFFSET('Sanitation Data'!$G$12,0,10*ROW('Sanitation Data'!G176)))),CONCATENATE("[",ROUND(OFFSET('Sanitation Data'!$G$12,0,10*ROW('Sanitation Data'!G176)),0),"]"),IF(AND(ISNUMBER(OFFSET('Sanitation Data'!$G$12,0,10*ROW('Sanitation Data'!G176))),DH182="",ISNUMBER(OFFSET('Sanitation Data'!$G$12,0,10*ROW('Sanitation Data'!G176)))),OFFSET('Sanitation Data'!$G$12,0,10*ROW('Sanitation Data'!G176)),NA())))</f>
        <v>#N/A</v>
      </c>
      <c r="AT182" s="134" t="e">
        <f ca="1">+IF(AND(ISNUMBER(OFFSET('Sanitation Data'!$G$13,0,10*ROW('Sanitation Data'!G176))),DI182="Yes"),OFFSET('Sanitation Data'!$G$13,0,10*ROW('Sanitation Data'!G176)),IF(AND(ISNUMBER(OFFSET('Sanitation Data'!$G$13,0,10*ROW('Sanitation Data'!G176))),DI182="No",ISNUMBER(OFFSET('Sanitation Data'!$G$13,0,10*ROW('Sanitation Data'!G176)))),CONCATENATE("[",ROUND(OFFSET('Sanitation Data'!$G$13,0,10*ROW('Sanitation Data'!G176)),0),"]"),IF(AND(ISNUMBER(OFFSET('Sanitation Data'!$G$13,0,10*ROW('Sanitation Data'!G176))),DI182="",ISNUMBER(OFFSET('Sanitation Data'!$G$13,0,10*ROW('Sanitation Data'!G176)))),OFFSET('Sanitation Data'!$G$13,0,10*ROW('Sanitation Data'!G176)),NA())))</f>
        <v>#N/A</v>
      </c>
      <c r="AU182" s="134" t="e">
        <f ca="1">+IF(AND(ISNUMBER(OFFSET('Sanitation Data'!$H$5,0,10*ROW('Sanitation Data'!H176))),DJ182="Yes"),100-OFFSET('Sanitation Data'!$H$5,0,10*ROW('Sanitation Data'!H176)),IF(AND(ISNUMBER(OFFSET('Sanitation Data'!$H$5,0,10*ROW('Sanitation Data'!H176))),DJ182="No",ISNUMBER(OFFSET('Sanitation Data'!$H$5,0,10*ROW('Sanitation Data'!H176)))),CONCATENATE("[",ROUND(100-OFFSET('Sanitation Data'!$H$5,0,10*ROW('Sanitation Data'!H176)),0),"]"),IF(AND(ISNUMBER(OFFSET('Sanitation Data'!$H$5,0,10*ROW('Sanitation Data'!H176))),DJ182="",ISNUMBER(OFFSET('Sanitation Data'!$H$5,0,10*ROW('Sanitation Data'!H176)))),100-OFFSET('Sanitation Data'!$H$5,0,10*ROW('Sanitation Data'!H176)),NA())))</f>
        <v>#N/A</v>
      </c>
      <c r="AV182" s="134" t="e">
        <f ca="1">+IF(AND(ISNUMBER(OFFSET('Sanitation Data'!$H$7,0,10*ROW('Sanitation Data'!H176))),DK182="Yes"),OFFSET('Sanitation Data'!$H$7,0,10*ROW('Sanitation Data'!H176)),IF(AND(ISNUMBER(OFFSET('Sanitation Data'!$H$7,0,10*ROW('Sanitation Data'!H176))),DK182="No",ISNUMBER(OFFSET('Sanitation Data'!$H$7,0,10*ROW('Sanitation Data'!H176)))),CONCATENATE("[",ROUND(OFFSET('Sanitation Data'!$H$7,0,10*ROW('Sanitation Data'!H176)),0),"]"),IF(AND(ISNUMBER(OFFSET('Sanitation Data'!$H$7,0,10*ROW('Sanitation Data'!H176))),DK182="",ISNUMBER(OFFSET('Sanitation Data'!$H$7,0,10*ROW('Sanitation Data'!H176)))),OFFSET('Sanitation Data'!$H$7,0,10*ROW('Sanitation Data'!H176)),NA())))</f>
        <v>#N/A</v>
      </c>
      <c r="AW182" s="134" t="e">
        <f ca="1">+IF(AND(ISNUMBER(OFFSET('Sanitation Data'!$H$11,0,10*ROW('Sanitation Data'!H176))),DL182="Yes"),OFFSET('Sanitation Data'!$H$11,0,10*ROW('Sanitation Data'!H176)),IF(AND(ISNUMBER(OFFSET('Sanitation Data'!$H$11,0,10*ROW('Sanitation Data'!H176))),DL182="No",ISNUMBER(OFFSET('Sanitation Data'!$H$11,0,10*ROW('Sanitation Data'!H176)))),CONCATENATE("[",ROUND(OFFSET('Sanitation Data'!$H$11,0,10*ROW('Sanitation Data'!H176)),0),"]"),IF(AND(ISNUMBER(OFFSET('Sanitation Data'!$H$11,0,10*ROW('Sanitation Data'!H176))),DL182="",ISNUMBER(OFFSET('Sanitation Data'!$H$11,0,10*ROW('Sanitation Data'!H176)))),OFFSET('Sanitation Data'!$H$11,0,10*ROW('Sanitation Data'!H176)),NA())))</f>
        <v>#N/A</v>
      </c>
      <c r="AX182" s="134" t="e">
        <f ca="1">+IF(AND(ISNUMBER(OFFSET('Sanitation Data'!$H$12,0,10*ROW('Sanitation Data'!H176))),DM182="Yes"),OFFSET('Sanitation Data'!$H$12,0,10*ROW('Sanitation Data'!H176)),IF(AND(ISNUMBER(OFFSET('Sanitation Data'!$H$12,0,10*ROW('Sanitation Data'!H176))),DM182="No",ISNUMBER(OFFSET('Sanitation Data'!$H$12,0,10*ROW('Sanitation Data'!H176)))),CONCATENATE("[",ROUND(OFFSET('Sanitation Data'!$H$12,0,10*ROW('Sanitation Data'!H176)),0),"]"),IF(AND(ISNUMBER(OFFSET('Sanitation Data'!$H$12,0,10*ROW('Sanitation Data'!H176))),DM182="",ISNUMBER(OFFSET('Sanitation Data'!$H$12,0,10*ROW('Sanitation Data'!H176)))),OFFSET('Sanitation Data'!$H$12,0,10*ROW('Sanitation Data'!H176)),NA())))</f>
        <v>#N/A</v>
      </c>
      <c r="AY182" s="134" t="e">
        <f ca="1">+IF(AND(ISNUMBER(OFFSET('Sanitation Data'!$H$13,0,10*ROW('Sanitation Data'!H176))),DN182="Yes"),OFFSET('Sanitation Data'!$H$13,0,10*ROW('Sanitation Data'!H176)),IF(AND(ISNUMBER(OFFSET('Sanitation Data'!$H$13,0,10*ROW('Sanitation Data'!H176))),DN182="No",ISNUMBER(OFFSET('Sanitation Data'!$H$13,0,10*ROW('Sanitation Data'!H176)))),CONCATENATE("[",ROUND(OFFSET('Sanitation Data'!$H$13,0,10*ROW('Sanitation Data'!H176)),0),"]"),IF(AND(ISNUMBER(OFFSET('Sanitation Data'!$H$13,0,10*ROW('Sanitation Data'!H176))),DN182="",ISNUMBER(OFFSET('Sanitation Data'!$H$13,0,10*ROW('Sanitation Data'!H176)))),OFFSET('Sanitation Data'!$H$13,0,10*ROW('Sanitation Data'!H176)),NA())))</f>
        <v>#N/A</v>
      </c>
      <c r="AZ182" s="135" t="e">
        <f ca="1">+IF(AND(ISNUMBER(OFFSET('Hygiene Data'!$C$6,0,10*ROW('Hygiene Data'!C176))),DO182="Yes"),OFFSET('Hygiene Data'!$C$6,0,10*ROW('Hygiene Data'!C176)),IF(AND(ISNUMBER(OFFSET('Hygiene Data'!$C$6,0,10*ROW('Hygiene Data'!C176))),DO182="No",ISNUMBER(OFFSET('Hygiene Data'!$C$6,0,10*ROW('Hygiene Data'!C176)))),CONCATENATE("[",ROUND(OFFSET('Hygiene Data'!$C$6,0,10*ROW('Hygiene Data'!C176)),0),"]"),IF(AND(ISNUMBER(OFFSET('Hygiene Data'!$C$6,0,10*ROW('Hygiene Data'!C176))),DO182="",ISNUMBER(OFFSET('Hygiene Data'!$C$6,0,10*ROW('Hygiene Data'!C176)))),OFFSET('Hygiene Data'!$C$6,0,10*ROW('Hygiene Data'!C176)),NA())))</f>
        <v>#N/A</v>
      </c>
      <c r="BA182" s="135" t="e">
        <f ca="1">+IF(AND(ISNUMBER(OFFSET('Hygiene Data'!$C$8,0,10*ROW('Hygiene Data'!C176))),DP182="Yes"),OFFSET('Hygiene Data'!$C$8,0,10*ROW('Hygiene Data'!C176)),IF(AND(ISNUMBER(OFFSET('Hygiene Data'!$C$8,0,10*ROW('Hygiene Data'!C176))),DP182="No",ISNUMBER(OFFSET('Hygiene Data'!$C$8,0,10*ROW('Hygiene Data'!C176)))),CONCATENATE("[",ROUND(OFFSET('Hygiene Data'!$C$8,0,10*ROW('Hygiene Data'!C176)),0),"]"),IF(AND(ISNUMBER(OFFSET('Hygiene Data'!$C$8,0,10*ROW('Hygiene Data'!C176))),DP182="",ISNUMBER(OFFSET('Hygiene Data'!$C$8,0,10*ROW('Hygiene Data'!C176)))),OFFSET('Hygiene Data'!$C$8,0,10*ROW('Hygiene Data'!C176)),NA())))</f>
        <v>#N/A</v>
      </c>
      <c r="BB182" s="135" t="e">
        <f ca="1">+IF(AND(ISNUMBER(OFFSET('Hygiene Data'!$C$10,0,10*ROW('Hygiene Data'!C176))),DQ182="Yes"),OFFSET('Hygiene Data'!$C$10,0,10*ROW('Hygiene Data'!C176)),IF(AND(ISNUMBER(OFFSET('Hygiene Data'!$C$10,0,10*ROW('Hygiene Data'!C176))),DQ182="No",ISNUMBER(OFFSET('Hygiene Data'!$C$10,0,10*ROW('Hygiene Data'!C176)))),CONCATENATE("[",ROUND(OFFSET('Hygiene Data'!$C$10,0,10*ROW('Hygiene Data'!C176)),0),"]"),IF(AND(ISNUMBER(OFFSET('Hygiene Data'!$C$10,0,10*ROW('Hygiene Data'!C176))),DQ182="",ISNUMBER(OFFSET('Hygiene Data'!$C$10,0,10*ROW('Hygiene Data'!C176)))),OFFSET('Hygiene Data'!$C$10,0,10*ROW('Hygiene Data'!C176)),NA())))</f>
        <v>#N/A</v>
      </c>
      <c r="BC182" s="135" t="e">
        <f ca="1">+IF(AND(ISNUMBER(OFFSET('Hygiene Data'!$D$6,0,10*ROW('Hygiene Data'!D176))),DR182="Yes"),OFFSET('Hygiene Data'!$D$6,0,10*ROW('Hygiene Data'!D176)),IF(AND(ISNUMBER(OFFSET('Hygiene Data'!$D$6,0,10*ROW('Hygiene Data'!D176))),DR182="No",ISNUMBER(OFFSET('Hygiene Data'!$D$6,0,10*ROW('Hygiene Data'!D176)))),CONCATENATE("[",ROUND(OFFSET('Hygiene Data'!$D$6,0,10*ROW('Hygiene Data'!D176)),0),"]"),IF(AND(ISNUMBER(OFFSET('Hygiene Data'!$D$6,0,10*ROW('Hygiene Data'!D176))),DR182="",ISNUMBER(OFFSET('Hygiene Data'!$D$6,0,10*ROW('Hygiene Data'!D176)))),OFFSET('Hygiene Data'!$D$6,0,10*ROW('Hygiene Data'!D176)),NA())))</f>
        <v>#N/A</v>
      </c>
      <c r="BD182" s="135" t="e">
        <f ca="1">+IF(AND(ISNUMBER(OFFSET('Hygiene Data'!$D$8,0,10*ROW('Hygiene Data'!D176))),DS182="Yes"),OFFSET('Hygiene Data'!$D$8,0,10*ROW('Hygiene Data'!D176)),IF(AND(ISNUMBER(OFFSET('Hygiene Data'!$D$8,0,10*ROW('Hygiene Data'!D176))),DS182="No",ISNUMBER(OFFSET('Hygiene Data'!$D$8,0,10*ROW('Hygiene Data'!D176)))),CONCATENATE("[",ROUND(OFFSET('Hygiene Data'!$D$8,0,10*ROW('Hygiene Data'!D176)),0),"]"),IF(AND(ISNUMBER(OFFSET('Hygiene Data'!$D$8,0,10*ROW('Hygiene Data'!D176))),DS182="",ISNUMBER(OFFSET('Hygiene Data'!$D$8,0,10*ROW('Hygiene Data'!D176)))),OFFSET('Hygiene Data'!$D$8,0,10*ROW('Hygiene Data'!D176)),NA())))</f>
        <v>#N/A</v>
      </c>
      <c r="BE182" s="135" t="e">
        <f ca="1">+IF(AND(ISNUMBER(OFFSET('Hygiene Data'!$D$10,0,10*ROW('Hygiene Data'!D176))),DT182="Yes"),OFFSET('Hygiene Data'!$D$10,0,10*ROW('Hygiene Data'!D176)),IF(AND(ISNUMBER(OFFSET('Hygiene Data'!$D$10,0,10*ROW('Hygiene Data'!D176))),DT182="No",ISNUMBER(OFFSET('Hygiene Data'!$D$10,0,10*ROW('Hygiene Data'!D176)))),CONCATENATE("[",ROUND(OFFSET('Hygiene Data'!$D$10,0,10*ROW('Hygiene Data'!D176)),0),"]"),IF(AND(ISNUMBER(OFFSET('Hygiene Data'!$D$10,0,10*ROW('Hygiene Data'!D176))),DT182="",ISNUMBER(OFFSET('Hygiene Data'!$D$10,0,10*ROW('Hygiene Data'!D176)))),OFFSET('Hygiene Data'!$D$10,0,10*ROW('Hygiene Data'!D176)),NA())))</f>
        <v>#N/A</v>
      </c>
      <c r="BF182" s="135" t="e">
        <f ca="1">+IF(AND(ISNUMBER(OFFSET('Hygiene Data'!$E$6,0,10*ROW('Hygiene Data'!E176))),DU182="Yes"),OFFSET('Hygiene Data'!$E$6,0,10*ROW('Hygiene Data'!E176)),IF(AND(ISNUMBER(OFFSET('Hygiene Data'!$E$6,0,10*ROW('Hygiene Data'!E176))),DU182="No",ISNUMBER(OFFSET('Hygiene Data'!$E$6,0,10*ROW('Hygiene Data'!E176)))),CONCATENATE("[",ROUND(OFFSET('Hygiene Data'!$E$6,0,10*ROW('Hygiene Data'!E176)),0),"]"),IF(AND(ISNUMBER(OFFSET('Hygiene Data'!$E$6,0,10*ROW('Hygiene Data'!E176))),DU182="",ISNUMBER(OFFSET('Hygiene Data'!$E$6,0,10*ROW('Hygiene Data'!E176)))),OFFSET('Hygiene Data'!$E$6,0,10*ROW('Hygiene Data'!E176)),NA())))</f>
        <v>#N/A</v>
      </c>
      <c r="BG182" s="135" t="e">
        <f ca="1">+IF(AND(ISNUMBER(OFFSET('Hygiene Data'!$E$8,0,10*ROW('Hygiene Data'!E176))),DV182="Yes"),OFFSET('Hygiene Data'!$E$8,0,10*ROW('Hygiene Data'!E176)),IF(AND(ISNUMBER(OFFSET('Hygiene Data'!$E$8,0,10*ROW('Hygiene Data'!E176))),DV182="No",ISNUMBER(OFFSET('Hygiene Data'!$E$8,0,10*ROW('Hygiene Data'!E176)))),CONCATENATE("[",ROUND(OFFSET('Hygiene Data'!$E$8,0,10*ROW('Hygiene Data'!E176)),0),"]"),IF(AND(ISNUMBER(OFFSET('Hygiene Data'!$E$8,0,10*ROW('Hygiene Data'!E176))),DV182="",ISNUMBER(OFFSET('Hygiene Data'!$E$8,0,10*ROW('Hygiene Data'!E176)))),OFFSET('Hygiene Data'!$E$8,0,10*ROW('Hygiene Data'!E176)),NA())))</f>
        <v>#N/A</v>
      </c>
      <c r="BH182" s="135" t="e">
        <f ca="1">+IF(AND(ISNUMBER(OFFSET('Hygiene Data'!$E$10,0,10*ROW('Hygiene Data'!E176))),DW182="Yes"),OFFSET('Hygiene Data'!$E$10,0,10*ROW('Hygiene Data'!E176)),IF(AND(ISNUMBER(OFFSET('Hygiene Data'!$E$10,0,10*ROW('Hygiene Data'!E176))),DW182="No",ISNUMBER(OFFSET('Hygiene Data'!$E$10,0,10*ROW('Hygiene Data'!E176)))),CONCATENATE("[",ROUND(OFFSET('Hygiene Data'!$E$10,0,10*ROW('Hygiene Data'!E176)),0),"]"),IF(AND(ISNUMBER(OFFSET('Hygiene Data'!$E$10,0,10*ROW('Hygiene Data'!E176))),DW182="",ISNUMBER(OFFSET('Hygiene Data'!$E$10,0,10*ROW('Hygiene Data'!E176)))),OFFSET('Hygiene Data'!$E$10,0,10*ROW('Hygiene Data'!E176)),NA())))</f>
        <v>#N/A</v>
      </c>
      <c r="BI182" s="135" t="e">
        <f ca="1">+IF(AND(ISNUMBER(OFFSET('Hygiene Data'!$F$6,0,10*ROW('Hygiene Data'!F176))),DX182="Yes"),OFFSET('Hygiene Data'!$F$6,0,10*ROW('Hygiene Data'!F176)),IF(AND(ISNUMBER(OFFSET('Hygiene Data'!$F$6,0,10*ROW('Hygiene Data'!F176))),DX182="No",ISNUMBER(OFFSET('Hygiene Data'!$F$6,0,10*ROW('Hygiene Data'!F176)))),CONCATENATE("[",ROUND(OFFSET('Hygiene Data'!$F$6,0,10*ROW('Hygiene Data'!F176)),0),"]"),IF(AND(ISNUMBER(OFFSET('Hygiene Data'!$F$6,0,10*ROW('Hygiene Data'!F176))),DX182="",ISNUMBER(OFFSET('Hygiene Data'!$F$6,0,10*ROW('Hygiene Data'!F176)))),OFFSET('Hygiene Data'!$F$6,0,10*ROW('Hygiene Data'!F176)),NA())))</f>
        <v>#N/A</v>
      </c>
      <c r="BJ182" s="135" t="e">
        <f ca="1">+IF(AND(ISNUMBER(OFFSET('Hygiene Data'!$F$8,0,10*ROW('Hygiene Data'!F176))),DY182="Yes"),OFFSET('Hygiene Data'!$F$8,0,10*ROW('Hygiene Data'!F176)),IF(AND(ISNUMBER(OFFSET('Hygiene Data'!$F$8,0,10*ROW('Hygiene Data'!F176))),DY182="No",ISNUMBER(OFFSET('Hygiene Data'!$F$8,0,10*ROW('Hygiene Data'!F176)))),CONCATENATE("[",ROUND(OFFSET('Hygiene Data'!$F$8,0,10*ROW('Hygiene Data'!F176)),0),"]"),IF(AND(ISNUMBER(OFFSET('Hygiene Data'!$F$8,0,10*ROW('Hygiene Data'!F176))),DY182="",ISNUMBER(OFFSET('Hygiene Data'!$F$8,0,10*ROW('Hygiene Data'!F176)))),OFFSET('Hygiene Data'!$F$8,0,10*ROW('Hygiene Data'!F176)),NA())))</f>
        <v>#N/A</v>
      </c>
      <c r="BK182" s="135" t="e">
        <f ca="1">+IF(AND(ISNUMBER(OFFSET('Hygiene Data'!$F$10,0,10*ROW('Hygiene Data'!F176))),DZ182="Yes"),OFFSET('Hygiene Data'!$F$10,0,10*ROW('Hygiene Data'!F176)),IF(AND(ISNUMBER(OFFSET('Hygiene Data'!$F$10,0,10*ROW('Hygiene Data'!F176))),DZ182="No",ISNUMBER(OFFSET('Hygiene Data'!$F$10,0,10*ROW('Hygiene Data'!F176)))),CONCATENATE("[",ROUND(OFFSET('Hygiene Data'!$F$10,0,10*ROW('Hygiene Data'!F176)),0),"]"),IF(AND(ISNUMBER(OFFSET('Hygiene Data'!$F$10,0,10*ROW('Hygiene Data'!F176))),DZ182="",ISNUMBER(OFFSET('Hygiene Data'!$F$10,0,10*ROW('Hygiene Data'!F176)))),OFFSET('Hygiene Data'!$F$10,0,10*ROW('Hygiene Data'!F176)),NA())))</f>
        <v>#N/A</v>
      </c>
      <c r="BL182" s="135" t="e">
        <f ca="1">+IF(AND(ISNUMBER(OFFSET('Hygiene Data'!$G$6,0,10*ROW('Hygiene Data'!G176))),EA182="Yes"),OFFSET('Hygiene Data'!$G$6,0,10*ROW('Hygiene Data'!G176)),IF(AND(ISNUMBER(OFFSET('Hygiene Data'!$G$6,0,10*ROW('Hygiene Data'!G176))),EA182="No",ISNUMBER(OFFSET('Hygiene Data'!$G$6,0,10*ROW('Hygiene Data'!G176)))),CONCATENATE("[",ROUND(OFFSET('Hygiene Data'!$G$6,0,10*ROW('Hygiene Data'!G176)),0),"]"),IF(AND(ISNUMBER(OFFSET('Hygiene Data'!$G$6,0,10*ROW('Hygiene Data'!G176))),EA182="",ISNUMBER(OFFSET('Hygiene Data'!$G$6,0,10*ROW('Hygiene Data'!G176)))),OFFSET('Hygiene Data'!$G$6,0,10*ROW('Hygiene Data'!G176)),NA())))</f>
        <v>#N/A</v>
      </c>
      <c r="BM182" s="135" t="e">
        <f ca="1">+IF(AND(ISNUMBER(OFFSET('Hygiene Data'!$G$8,0,10*ROW('Hygiene Data'!G176))),EB182="Yes"),OFFSET('Hygiene Data'!$G$8,0,10*ROW('Hygiene Data'!G176)),IF(AND(ISNUMBER(OFFSET('Hygiene Data'!$G$8,0,10*ROW('Hygiene Data'!G176))),EB182="No",ISNUMBER(OFFSET('Hygiene Data'!$G$8,0,10*ROW('Hygiene Data'!G176)))),CONCATENATE("[",ROUND(OFFSET('Hygiene Data'!$G$8,0,10*ROW('Hygiene Data'!G176)),0),"]"),IF(AND(ISNUMBER(OFFSET('Hygiene Data'!$G$8,0,10*ROW('Hygiene Data'!G176))),EB182="",ISNUMBER(OFFSET('Hygiene Data'!$G$8,0,10*ROW('Hygiene Data'!G176)))),OFFSET('Hygiene Data'!$G$8,0,10*ROW('Hygiene Data'!G176)),NA())))</f>
        <v>#N/A</v>
      </c>
      <c r="BN182" s="135" t="e">
        <f ca="1">+IF(AND(ISNUMBER(OFFSET('Hygiene Data'!$G$10,0,10*ROW('Hygiene Data'!G176))),EC182="Yes"),OFFSET('Hygiene Data'!$G$10,0,10*ROW('Hygiene Data'!G176)),IF(AND(ISNUMBER(OFFSET('Hygiene Data'!$G$10,0,10*ROW('Hygiene Data'!G176))),EC182="No",ISNUMBER(OFFSET('Hygiene Data'!$G$10,0,10*ROW('Hygiene Data'!G176)))),CONCATENATE("[",ROUND(OFFSET('Hygiene Data'!$G$10,0,10*ROW('Hygiene Data'!G176)),0),"]"),IF(AND(ISNUMBER(OFFSET('Hygiene Data'!$G$10,0,10*ROW('Hygiene Data'!G176))),EC182="",ISNUMBER(OFFSET('Hygiene Data'!$G$10,0,10*ROW('Hygiene Data'!G176)))),OFFSET('Hygiene Data'!$G$10,0,10*ROW('Hygiene Data'!G176)),NA())))</f>
        <v>#N/A</v>
      </c>
      <c r="BO182" s="135" t="e">
        <f ca="1">+IF(AND(ISNUMBER(OFFSET('Hygiene Data'!$H$6,0,10*ROW('Hygiene Data'!H176))),ED182="Yes"),OFFSET('Hygiene Data'!$H$6,0,10*ROW('Hygiene Data'!H176)),IF(AND(ISNUMBER(OFFSET('Hygiene Data'!$H$6,0,10*ROW('Hygiene Data'!H176))),ED182="No",ISNUMBER(OFFSET('Hygiene Data'!$H$6,0,10*ROW('Hygiene Data'!H176)))),CONCATENATE("[",ROUND(OFFSET('Hygiene Data'!$H$6,0,10*ROW('Hygiene Data'!H176)),0),"]"),IF(AND(ISNUMBER(OFFSET('Hygiene Data'!$H$6,0,10*ROW('Hygiene Data'!H176))),ED182="",ISNUMBER(OFFSET('Hygiene Data'!$H$6,0,10*ROW('Hygiene Data'!H176)))),OFFSET('Hygiene Data'!$H$6,0,10*ROW('Hygiene Data'!H176)),NA())))</f>
        <v>#N/A</v>
      </c>
      <c r="BP182" s="135" t="e">
        <f ca="1">+IF(AND(ISNUMBER(OFFSET('Hygiene Data'!$H$8,0,10*ROW('Hygiene Data'!H176))),EE182="Yes"),OFFSET('Hygiene Data'!$H$8,0,10*ROW('Hygiene Data'!H176)),IF(AND(ISNUMBER(OFFSET('Hygiene Data'!$H$8,0,10*ROW('Hygiene Data'!H176))),EE182="No",ISNUMBER(OFFSET('Hygiene Data'!$H$8,0,10*ROW('Hygiene Data'!H176)))),CONCATENATE("[",ROUND(OFFSET('Hygiene Data'!$H$8,0,10*ROW('Hygiene Data'!H176)),0),"]"),IF(AND(ISNUMBER(OFFSET('Hygiene Data'!$H$8,0,10*ROW('Hygiene Data'!H176))),EE182="",ISNUMBER(OFFSET('Hygiene Data'!$H$8,0,10*ROW('Hygiene Data'!H176)))),OFFSET('Hygiene Data'!$H$8,0,10*ROW('Hygiene Data'!H176)),NA())))</f>
        <v>#N/A</v>
      </c>
      <c r="BQ182" s="135" t="e">
        <f ca="1">+IF(AND(ISNUMBER(OFFSET('Hygiene Data'!$H$10,0,10*ROW('Hygiene Data'!H176))),EF182="Yes"),OFFSET('Hygiene Data'!$H$10,0,10*ROW('Hygiene Data'!H176)),IF(AND(ISNUMBER(OFFSET('Hygiene Data'!$H$10,0,10*ROW('Hygiene Data'!H176))),EF182="No",ISNUMBER(OFFSET('Hygiene Data'!$H$10,0,10*ROW('Hygiene Data'!H176)))),CONCATENATE("[",ROUND(OFFSET('Hygiene Data'!$H$10,0,10*ROW('Hygiene Data'!H176)),0),"]"),IF(AND(ISNUMBER(OFFSET('Hygiene Data'!$H$10,0,10*ROW('Hygiene Data'!H176))),EF182="",ISNUMBER(OFFSET('Hygiene Data'!$H$10,0,10*ROW('Hygiene Data'!H176)))),OFFSET('Hygiene Data'!$H$10,0,10*ROW('Hygiene Data'!H176)),NA())))</f>
        <v>#N/A</v>
      </c>
      <c r="BS182" s="34" t="str">
        <f ca="1">+IF(OFFSET('Water Data'!$C$28,0,10*ROW('Water Data'!C176))="","",OFFSET('Water Data'!$C$28,0,10*ROW('Water Data'!C176)))</f>
        <v/>
      </c>
      <c r="BT182" s="34" t="str">
        <f ca="1">+IF(OFFSET('Water Data'!$C$29,0,10*ROW('Water Data'!C176))="","",OFFSET('Water Data'!$C$29,0,10*ROW('Water Data'!C176)))</f>
        <v/>
      </c>
      <c r="BU182" s="34" t="str">
        <f ca="1">+IF(OFFSET('Water Data'!$C$30,0,10*ROW('Water Data'!C176))="","",OFFSET('Water Data'!$C$30,0,10*ROW('Water Data'!C176)))</f>
        <v/>
      </c>
      <c r="BV182" s="34" t="str">
        <f ca="1">+IF(OFFSET('Water Data'!$D$28,0,10*ROW('Water Data'!D176))="","",OFFSET('Water Data'!$D$28,0,10*ROW('Water Data'!D176)))</f>
        <v/>
      </c>
      <c r="BW182" s="34" t="str">
        <f ca="1">+IF(OFFSET('Water Data'!$D$29,0,10*ROW('Water Data'!D176))="","",OFFSET('Water Data'!$D$29,0,10*ROW('Water Data'!D176)))</f>
        <v/>
      </c>
      <c r="BX182" s="34" t="str">
        <f ca="1">+IF(OFFSET('Water Data'!$D$30,0,10*ROW('Water Data'!D176))="","",OFFSET('Water Data'!$D$30,0,10*ROW('Water Data'!D176)))</f>
        <v/>
      </c>
      <c r="BY182" s="34" t="str">
        <f ca="1">+IF(OFFSET('Water Data'!$E$28,0,10*ROW('Water Data'!E176))="","",OFFSET('Water Data'!$E$28,0,10*ROW('Water Data'!E176)))</f>
        <v/>
      </c>
      <c r="BZ182" s="34" t="str">
        <f ca="1">+IF(OFFSET('Water Data'!$E$29,0,10*ROW('Water Data'!E176))="","",OFFSET('Water Data'!$E$29,0,10*ROW('Water Data'!E176)))</f>
        <v/>
      </c>
      <c r="CA182" s="34" t="str">
        <f ca="1">+IF(OFFSET('Water Data'!$E$30,0,10*ROW('Water Data'!E176))="","",OFFSET('Water Data'!$E$30,0,10*ROW('Water Data'!E176)))</f>
        <v/>
      </c>
      <c r="CB182" s="34" t="str">
        <f ca="1">+IF(OFFSET('Water Data'!$F$28,0,10*ROW('Water Data'!F176))="","",OFFSET('Water Data'!$F$28,0,10*ROW('Water Data'!F176)))</f>
        <v/>
      </c>
      <c r="CC182" s="34" t="str">
        <f ca="1">+IF(OFFSET('Water Data'!$F$29,0,10*ROW('Water Data'!F176))="","",OFFSET('Water Data'!$F$29,0,10*ROW('Water Data'!F176)))</f>
        <v/>
      </c>
      <c r="CD182" s="34" t="str">
        <f ca="1">+IF(OFFSET('Water Data'!$F$30,0,10*ROW('Water Data'!F176))="","",OFFSET('Water Data'!$F$30,0,10*ROW('Water Data'!F176)))</f>
        <v/>
      </c>
      <c r="CE182" s="34" t="str">
        <f ca="1">+IF(OFFSET('Water Data'!$G$28,0,10*ROW('Water Data'!G176))="","",OFFSET('Water Data'!$G$28,0,10*ROW('Water Data'!G176)))</f>
        <v/>
      </c>
      <c r="CF182" s="34" t="str">
        <f ca="1">+IF(OFFSET('Water Data'!$G$29,0,10*ROW('Water Data'!G176))="","",OFFSET('Water Data'!$G$29,0,10*ROW('Water Data'!G176)))</f>
        <v/>
      </c>
      <c r="CG182" s="34" t="str">
        <f ca="1">+IF(OFFSET('Water Data'!$G$30,0,10*ROW('Water Data'!G176))="","",OFFSET('Water Data'!$G$30,0,10*ROW('Water Data'!G176)))</f>
        <v/>
      </c>
      <c r="CH182" s="34" t="str">
        <f ca="1">+IF(OFFSET('Water Data'!$H$28,0,10*ROW('Water Data'!H176))="","",OFFSET('Water Data'!$H$28,0,10*ROW('Water Data'!H176)))</f>
        <v/>
      </c>
      <c r="CI182" s="34" t="str">
        <f ca="1">+IF(OFFSET('Water Data'!$H$29,0,10*ROW('Water Data'!H176))="","",OFFSET('Water Data'!$H$29,0,10*ROW('Water Data'!H176)))</f>
        <v/>
      </c>
      <c r="CJ182" s="34" t="str">
        <f ca="1">+IF(OFFSET('Water Data'!$H$30,0,10*ROW('Water Data'!H176))="","",OFFSET('Water Data'!$H$30,0,10*ROW('Water Data'!H176)))</f>
        <v/>
      </c>
      <c r="CK182" s="34" t="str">
        <f ca="1">+IF(OFFSET('Sanitation Data'!$C$29,0,10*ROW('Sanitation Data'!C176))="","",OFFSET('Sanitation Data'!$C$29,0,10*ROW('Sanitation Data'!C176)))</f>
        <v/>
      </c>
      <c r="CL182" s="34" t="str">
        <f ca="1">+IF(OFFSET('Sanitation Data'!$C$30,0,10*ROW('Sanitation Data'!C176))="","",OFFSET('Sanitation Data'!$C$30,0,10*ROW('Sanitation Data'!C176)))</f>
        <v/>
      </c>
      <c r="CM182" s="34" t="str">
        <f ca="1">+IF(OFFSET('Sanitation Data'!$C$31,0,10*ROW('Sanitation Data'!C176))="","",OFFSET('Sanitation Data'!$C$31,0,10*ROW('Sanitation Data'!C176)))</f>
        <v/>
      </c>
      <c r="CN182" s="34" t="str">
        <f ca="1">+IF(OFFSET('Sanitation Data'!$C$32,0,10*ROW('Sanitation Data'!C176))="","",OFFSET('Sanitation Data'!$C$32,0,10*ROW('Sanitation Data'!C176)))</f>
        <v/>
      </c>
      <c r="CO182" s="34" t="str">
        <f ca="1">+IF(OFFSET('Sanitation Data'!$C$33,0,10*ROW('Sanitation Data'!C176))="","",OFFSET('Sanitation Data'!$C$33,0,10*ROW('Sanitation Data'!C176)))</f>
        <v/>
      </c>
      <c r="CP182" s="34" t="str">
        <f ca="1">+IF(OFFSET('Sanitation Data'!$D$29,0,10*ROW('Sanitation Data'!D176))="","",OFFSET('Sanitation Data'!$D$29,0,10*ROW('Sanitation Data'!D176)))</f>
        <v/>
      </c>
      <c r="CQ182" s="34" t="str">
        <f ca="1">+IF(OFFSET('Sanitation Data'!$D$30,0,10*ROW('Sanitation Data'!D176))="","",OFFSET('Sanitation Data'!$D$30,0,10*ROW('Sanitation Data'!D176)))</f>
        <v/>
      </c>
      <c r="CR182" s="34" t="str">
        <f ca="1">+IF(OFFSET('Sanitation Data'!$D$31,0,10*ROW('Sanitation Data'!D176))="","",OFFSET('Sanitation Data'!$D$31,0,10*ROW('Sanitation Data'!D176)))</f>
        <v/>
      </c>
      <c r="CS182" s="34" t="str">
        <f ca="1">+IF(OFFSET('Sanitation Data'!$D$32,0,10*ROW('Sanitation Data'!D176))="","",OFFSET('Sanitation Data'!$D$32,0,10*ROW('Sanitation Data'!D176)))</f>
        <v/>
      </c>
      <c r="CT182" s="34" t="str">
        <f ca="1">+IF(OFFSET('Sanitation Data'!$D$33,0,10*ROW('Sanitation Data'!D176))="","",OFFSET('Sanitation Data'!$D$33,0,10*ROW('Sanitation Data'!D176)))</f>
        <v/>
      </c>
      <c r="CU182" s="34" t="str">
        <f ca="1">+IF(OFFSET('Sanitation Data'!$E$29,0,10*ROW('Sanitation Data'!E176))="","",OFFSET('Sanitation Data'!$E$29,0,10*ROW('Sanitation Data'!E176)))</f>
        <v/>
      </c>
      <c r="CV182" s="34" t="str">
        <f ca="1">+IF(OFFSET('Sanitation Data'!$E$30,0,10*ROW('Sanitation Data'!E176))="","",OFFSET('Sanitation Data'!$E$30,0,10*ROW('Sanitation Data'!E176)))</f>
        <v/>
      </c>
      <c r="CW182" s="34" t="str">
        <f ca="1">+IF(OFFSET('Sanitation Data'!$E$31,0,10*ROW('Sanitation Data'!E176))="","",OFFSET('Sanitation Data'!$E$31,0,10*ROW('Sanitation Data'!E176)))</f>
        <v/>
      </c>
      <c r="CX182" s="34" t="str">
        <f ca="1">+IF(OFFSET('Sanitation Data'!$E$32,0,10*ROW('Sanitation Data'!E176))="","",OFFSET('Sanitation Data'!$E$32,0,10*ROW('Sanitation Data'!E176)))</f>
        <v/>
      </c>
      <c r="CY182" s="34" t="str">
        <f ca="1">+IF(OFFSET('Sanitation Data'!$E$33,0,10*ROW('Sanitation Data'!E176))="","",OFFSET('Sanitation Data'!$E$33,0,10*ROW('Sanitation Data'!E176)))</f>
        <v/>
      </c>
      <c r="CZ182" s="34" t="str">
        <f ca="1">+IF(OFFSET('Sanitation Data'!$F$29,0,10*ROW('Sanitation Data'!F176))="","",OFFSET('Sanitation Data'!$F$29,0,10*ROW('Sanitation Data'!F176)))</f>
        <v/>
      </c>
      <c r="DA182" s="34" t="str">
        <f ca="1">+IF(OFFSET('Sanitation Data'!$F$30,0,10*ROW('Sanitation Data'!F176))="","",OFFSET('Sanitation Data'!$F$30,0,10*ROW('Sanitation Data'!F176)))</f>
        <v/>
      </c>
      <c r="DB182" s="34" t="str">
        <f ca="1">+IF(OFFSET('Sanitation Data'!$F$31,0,10*ROW('Sanitation Data'!F176))="","",OFFSET('Sanitation Data'!$F$31,0,10*ROW('Sanitation Data'!F176)))</f>
        <v/>
      </c>
      <c r="DC182" s="34" t="str">
        <f ca="1">+IF(OFFSET('Sanitation Data'!$F$32,0,10*ROW('Sanitation Data'!F176))="","",OFFSET('Sanitation Data'!$F$32,0,10*ROW('Sanitation Data'!F176)))</f>
        <v/>
      </c>
      <c r="DD182" s="34" t="str">
        <f ca="1">+IF(OFFSET('Sanitation Data'!$F$33,0,10*ROW('Sanitation Data'!F176))="","",OFFSET('Sanitation Data'!$F$33,0,10*ROW('Sanitation Data'!F176)))</f>
        <v/>
      </c>
      <c r="DE182" s="34" t="str">
        <f ca="1">+IF(OFFSET('Sanitation Data'!$G$29,0,10*ROW('Sanitation Data'!G176))="","",OFFSET('Sanitation Data'!$G$29,0,10*ROW('Sanitation Data'!G176)))</f>
        <v/>
      </c>
      <c r="DF182" s="34" t="str">
        <f ca="1">+IF(OFFSET('Sanitation Data'!$G$30,0,10*ROW('Sanitation Data'!G176))="","",OFFSET('Sanitation Data'!$G$30,0,10*ROW('Sanitation Data'!G176)))</f>
        <v/>
      </c>
      <c r="DG182" s="34" t="str">
        <f ca="1">+IF(OFFSET('Sanitation Data'!$G$31,0,10*ROW('Sanitation Data'!G176))="","",OFFSET('Sanitation Data'!$G$31,0,10*ROW('Sanitation Data'!G176)))</f>
        <v/>
      </c>
      <c r="DH182" s="34" t="str">
        <f ca="1">+IF(OFFSET('Sanitation Data'!$G$32,0,10*ROW('Sanitation Data'!G176))="","",OFFSET('Sanitation Data'!$G$32,0,10*ROW('Sanitation Data'!G176)))</f>
        <v/>
      </c>
      <c r="DI182" s="34" t="str">
        <f ca="1">+IF(OFFSET('Sanitation Data'!$G$33,0,10*ROW('Sanitation Data'!G176))="","",OFFSET('Sanitation Data'!$G$33,0,10*ROW('Sanitation Data'!G176)))</f>
        <v/>
      </c>
      <c r="DJ182" s="34" t="str">
        <f ca="1">+IF(OFFSET('Sanitation Data'!$H$29,0,10*ROW('Sanitation Data'!H176))="","",OFFSET('Sanitation Data'!$H$29,0,10*ROW('Sanitation Data'!H176)))</f>
        <v/>
      </c>
      <c r="DK182" s="34" t="str">
        <f ca="1">+IF(OFFSET('Sanitation Data'!$H$30,0,10*ROW('Sanitation Data'!H176))="","",OFFSET('Sanitation Data'!$H$30,0,10*ROW('Sanitation Data'!H176)))</f>
        <v/>
      </c>
      <c r="DL182" s="34" t="str">
        <f ca="1">+IF(OFFSET('Sanitation Data'!$H$31,0,10*ROW('Sanitation Data'!H176))="","",OFFSET('Sanitation Data'!$H$31,0,10*ROW('Sanitation Data'!H176)))</f>
        <v/>
      </c>
      <c r="DM182" s="34" t="str">
        <f ca="1">+IF(OFFSET('Sanitation Data'!$H$32,0,10*ROW('Sanitation Data'!H176))="","",OFFSET('Sanitation Data'!$H$32,0,10*ROW('Sanitation Data'!H176)))</f>
        <v/>
      </c>
      <c r="DN182" s="34" t="str">
        <f ca="1">+IF(OFFSET('Sanitation Data'!$H$33,0,10*ROW('Sanitation Data'!H176))="","",OFFSET('Sanitation Data'!$H$33,0,10*ROW('Sanitation Data'!H176)))</f>
        <v/>
      </c>
      <c r="DO182" s="34" t="str">
        <f ca="1">+IF(OFFSET('Hygiene Data'!$C$12,0,10*ROW('Hygiene Data'!C176))="","",OFFSET('Hygiene Data'!$C$12,0,10*ROW('Hygiene Data'!C176)))</f>
        <v/>
      </c>
      <c r="DP182" s="34" t="str">
        <f ca="1">+IF(OFFSET('Hygiene Data'!$C$13,0,10*ROW('Hygiene Data'!C176))="","",OFFSET('Hygiene Data'!$C$13,0,10*ROW('Hygiene Data'!C176)))</f>
        <v/>
      </c>
      <c r="DQ182" s="34" t="str">
        <f ca="1">+IF(OFFSET('Hygiene Data'!$C$14,0,10*ROW('Hygiene Data'!C176))="","",OFFSET('Hygiene Data'!$C$14,0,10*ROW('Hygiene Data'!C176)))</f>
        <v/>
      </c>
      <c r="DR182" s="34" t="str">
        <f ca="1">+IF(OFFSET('Hygiene Data'!$D$12,0,10*ROW('Hygiene Data'!D176))="","",OFFSET('Hygiene Data'!$D$12,0,10*ROW('Hygiene Data'!D176)))</f>
        <v/>
      </c>
      <c r="DS182" s="34" t="str">
        <f ca="1">+IF(OFFSET('Hygiene Data'!$D$13,0,10*ROW('Hygiene Data'!D176))="","",OFFSET('Hygiene Data'!$D$13,0,10*ROW('Hygiene Data'!D176)))</f>
        <v/>
      </c>
      <c r="DT182" s="34" t="str">
        <f ca="1">+IF(OFFSET('Hygiene Data'!$D$14,0,10*ROW('Hygiene Data'!D176))="","",OFFSET('Hygiene Data'!$D$14,0,10*ROW('Hygiene Data'!D176)))</f>
        <v/>
      </c>
      <c r="DU182" s="34" t="str">
        <f ca="1">+IF(OFFSET('Hygiene Data'!$E$12,0,10*ROW('Hygiene Data'!E176))="","",OFFSET('Hygiene Data'!$E$12,0,10*ROW('Hygiene Data'!E176)))</f>
        <v/>
      </c>
      <c r="DV182" s="34" t="str">
        <f ca="1">+IF(OFFSET('Hygiene Data'!$E$13,0,10*ROW('Hygiene Data'!E176))="","",OFFSET('Hygiene Data'!$E$13,0,10*ROW('Hygiene Data'!E176)))</f>
        <v/>
      </c>
      <c r="DW182" s="34" t="str">
        <f ca="1">+IF(OFFSET('Hygiene Data'!$E$14,0,10*ROW('Hygiene Data'!E176))="","",OFFSET('Hygiene Data'!$E$14,0,10*ROW('Hygiene Data'!E176)))</f>
        <v/>
      </c>
      <c r="DX182" s="34" t="str">
        <f ca="1">+IF(OFFSET('Hygiene Data'!$F$12,0,10*ROW('Hygiene Data'!F176))="","",OFFSET('Hygiene Data'!$F$12,0,10*ROW('Hygiene Data'!F176)))</f>
        <v/>
      </c>
      <c r="DY182" s="34" t="str">
        <f ca="1">+IF(OFFSET('Hygiene Data'!$F$13,0,10*ROW('Hygiene Data'!F176))="","",OFFSET('Hygiene Data'!$F$13,0,10*ROW('Hygiene Data'!F176)))</f>
        <v/>
      </c>
      <c r="DZ182" s="34" t="str">
        <f ca="1">+IF(OFFSET('Hygiene Data'!$F$14,0,10*ROW('Hygiene Data'!F176))="","",OFFSET('Hygiene Data'!$F$14,0,10*ROW('Hygiene Data'!F176)))</f>
        <v/>
      </c>
      <c r="EA182" s="34" t="str">
        <f ca="1">+IF(OFFSET('Hygiene Data'!$G$12,0,10*ROW('Hygiene Data'!G176))="","",OFFSET('Hygiene Data'!$G$12,0,10*ROW('Hygiene Data'!G176)))</f>
        <v/>
      </c>
      <c r="EB182" s="34" t="str">
        <f ca="1">+IF(OFFSET('Hygiene Data'!$G$13,0,10*ROW('Hygiene Data'!G176))="","",OFFSET('Hygiene Data'!$G$13,0,10*ROW('Hygiene Data'!G176)))</f>
        <v/>
      </c>
      <c r="EC182" s="34" t="str">
        <f ca="1">+IF(OFFSET('Hygiene Data'!$G$14,0,10*ROW('Hygiene Data'!G176))="","",OFFSET('Hygiene Data'!$G$14,0,10*ROW('Hygiene Data'!G176)))</f>
        <v/>
      </c>
      <c r="ED182" s="34" t="str">
        <f ca="1">+IF(OFFSET('Hygiene Data'!$H$12,0,10*ROW('Hygiene Data'!H176))="","",OFFSET('Hygiene Data'!$H$12,0,10*ROW('Hygiene Data'!H176)))</f>
        <v/>
      </c>
      <c r="EE182" s="34" t="str">
        <f ca="1">+IF(OFFSET('Hygiene Data'!$H$13,0,10*ROW('Hygiene Data'!H176))="","",OFFSET('Hygiene Data'!$H$13,0,10*ROW('Hygiene Data'!H176)))</f>
        <v/>
      </c>
      <c r="EF182" s="34" t="str">
        <f ca="1">+IF(OFFSET('Hygiene Data'!$H$14,0,10*ROW('Hygiene Data'!H176))="","",OFFSET('Hygiene Data'!$H$14,0,10*ROW('Hygiene Data'!H176)))</f>
        <v/>
      </c>
    </row>
    <row r="183" spans="1:136" x14ac:dyDescent="0.2">
      <c r="A183" s="50" t="str">
        <f ca="1">+IF(OFFSET('Water Data'!$B$1,0,10*ROW('Water Data'!B180))="","",OFFSET('Water Data'!$B$1,0,10*ROW('Water Data'!B180)))</f>
        <v/>
      </c>
      <c r="B183" s="50" t="str">
        <f ca="1">+IF(OFFSET('Water Data'!$A$3,0,10*ROW('Water Data'!A180))="","",OFFSET('Water Data'!$A$3,0,10*ROW('Water Data'!A180)))</f>
        <v/>
      </c>
      <c r="C183" s="50" t="str">
        <f ca="1">+IF(OFFSET('Water Data'!$C$3,0,10*ROW('Water Data'!C180))="","",OFFSET('Water Data'!$C$3,0,10*ROW('Water Data'!C180)))</f>
        <v/>
      </c>
      <c r="D183" s="133" t="e">
        <f ca="1">+IF(AND(ISNUMBER(OFFSET('Water Data'!$C$5,0,10*ROW('Water Data'!C177))),BS183="Yes"),100-OFFSET('Water Data'!$C$5,0,10*ROW('Water Data'!C177)),IF(AND(ISNUMBER(OFFSET('Water Data'!$C$5,0,10*ROW('Water Data'!C177))),BS183="No",ISNUMBER(OFFSET('Water Data'!$C$5,0,10*ROW('Water Data'!C177)))),CONCATENATE("[",ROUND(100-OFFSET('Water Data'!$C$5,0,10*ROW('Water Data'!C177)),0),"]"),IF(AND(ISNUMBER(OFFSET('Water Data'!$C$5,0,10*ROW('Water Data'!C177))),BS183="",ISNUMBER(OFFSET('Water Data'!$C$5,0,10*ROW('Water Data'!C177)))),100-OFFSET('Water Data'!$C$5,0,10*ROW('Water Data'!C177)),NA())))</f>
        <v>#N/A</v>
      </c>
      <c r="E183" s="133" t="e">
        <f ca="1">+IF(AND(ISNUMBER(OFFSET('Water Data'!$C$7,0,10*ROW('Water Data'!D177))),BT183="Yes"),OFFSET('Water Data'!$C$7,0,10*ROW('Water Data'!C177)),IF(AND(ISNUMBER(OFFSET('Water Data'!$C$7,0,10*ROW('Water Data'!C177))),BT183="No",ISNUMBER(OFFSET('Water Data'!$C$7,0,10*ROW('Water Data'!C177)))),CONCATENATE("[",ROUND(OFFSET('Water Data'!$C$7,0,10*ROW('Water Data'!C177)),0),"]"),IF(AND(ISNUMBER(OFFSET('Water Data'!$C$7,0,10*ROW('Water Data'!C177))),BT183="",ISNUMBER(OFFSET('Water Data'!$C$7,0,10*ROW('Water Data'!C177)))),OFFSET('Water Data'!$C$7,0,10*ROW('Water Data'!C177)),NA())))</f>
        <v>#N/A</v>
      </c>
      <c r="F183" s="133" t="e">
        <f ca="1">+IF(AND(ISNUMBER(OFFSET('Water Data'!$C$10,0,10*ROW('Water Data'!C177))),BU183="Yes"),OFFSET('Water Data'!$C$10,0,10*ROW('Water Data'!C177)),IF(AND(ISNUMBER(OFFSET('Water Data'!$C$10,0,10*ROW('Water Data'!C177))),BU183="No",ISNUMBER(OFFSET('Water Data'!$C$10,0,10*ROW('Water Data'!C177)))),CONCATENATE("[",ROUND(OFFSET('Water Data'!$C$10,0,10*ROW('Water Data'!C177)),0),"]"),IF(AND(ISNUMBER(OFFSET('Water Data'!$C$10,0,10*ROW('Water Data'!C177))),BU183="",ISNUMBER(OFFSET('Water Data'!$C$10,0,10*ROW('Water Data'!C177)))),OFFSET('Water Data'!$C$10,0,10*ROW('Water Data'!C177)),NA())))</f>
        <v>#N/A</v>
      </c>
      <c r="G183" s="133" t="e">
        <f ca="1">+IF(AND(ISNUMBER(OFFSET('Water Data'!$D$5,0,10*ROW('Water Data'!D177))),BV183="Yes"),100-OFFSET('Water Data'!$D$5,0,10*ROW('Water Data'!D177)),IF(AND(ISNUMBER(OFFSET('Water Data'!$D$5,0,10*ROW('Water Data'!D177))),BV183="No",ISNUMBER(OFFSET('Water Data'!$D$5,0,10*ROW('Water Data'!D177)))),CONCATENATE("[",ROUND(100-OFFSET('Water Data'!$D$5,0,10*ROW('Water Data'!D177)),0),"]"),IF(AND(ISNUMBER(OFFSET('Water Data'!$D$5,0,10*ROW('Water Data'!D177))),BV183="",ISNUMBER(OFFSET('Water Data'!$D$5,0,10*ROW('Water Data'!D177)))),100-OFFSET('Water Data'!$D$5,0,10*ROW('Water Data'!D177)),NA())))</f>
        <v>#N/A</v>
      </c>
      <c r="H183" s="133" t="e">
        <f ca="1">+IF(AND(ISNUMBER(OFFSET('Water Data'!$D$7,0,10*ROW('Water Data'!D177))),BW183="Yes"),OFFSET('Water Data'!$D$7,0,10*ROW('Water Data'!D177)),IF(AND(ISNUMBER(OFFSET('Water Data'!$D$7,0,10*ROW('Water Data'!D177))),BW183="No",ISNUMBER(OFFSET('Water Data'!$D$7,0,10*ROW('Water Data'!D177)))),CONCATENATE("[",ROUND(OFFSET('Water Data'!$C$7,0,10*ROW('Water Data'!D177)),0),"]"),IF(AND(ISNUMBER(OFFSET('Water Data'!$D$7,0,10*ROW('Water Data'!D177))),BW183="",ISNUMBER(OFFSET('Water Data'!$D$7,0,10*ROW('Water Data'!D177)))),OFFSET('Water Data'!$D$7,0,10*ROW('Water Data'!D177)),NA())))</f>
        <v>#N/A</v>
      </c>
      <c r="I183" s="133" t="e">
        <f ca="1">+IF(AND(ISNUMBER(OFFSET('Water Data'!$D$10,0,10*ROW('Water Data'!D177))),BX183="Yes"),OFFSET('Water Data'!$D$10,0,10*ROW('Water Data'!D177)),IF(AND(ISNUMBER(OFFSET('Water Data'!$D$10,0,10*ROW('Water Data'!D177))),BX183="No",ISNUMBER(OFFSET('Water Data'!$D$10,0,10*ROW('Water Data'!D177)))),CONCATENATE("[",ROUND(OFFSET('Water Data'!$D$10,0,10*ROW('Water Data'!D177)),0),"]"),IF(AND(ISNUMBER(OFFSET('Water Data'!$D$10,0,10*ROW('Water Data'!D177))),BX183="",ISNUMBER(OFFSET('Water Data'!$D$10,0,10*ROW('Water Data'!D177)))),OFFSET('Water Data'!$D$10,0,10*ROW('Water Data'!D177)),NA())))</f>
        <v>#N/A</v>
      </c>
      <c r="J183" s="133" t="e">
        <f ca="1">+IF(AND(ISNUMBER(OFFSET('Water Data'!$E$5,0,10*ROW('Water Data'!E177))),BY183="Yes"),100-OFFSET('Water Data'!$E$5,0,10*ROW('Water Data'!E177)),IF(AND(ISNUMBER(OFFSET('Water Data'!$E$5,0,10*ROW('Water Data'!E177))),BY183="No",ISNUMBER(OFFSET('Water Data'!$E$5,0,10*ROW('Water Data'!E177)))),CONCATENATE("[",ROUND(100-OFFSET('Water Data'!$E$5,0,10*ROW('Water Data'!E177)),0),"]"),IF(AND(ISNUMBER(OFFSET('Water Data'!$E$5,0,10*ROW('Water Data'!E177))),BY183="",ISNUMBER(OFFSET('Water Data'!$E$5,0,10*ROW('Water Data'!E177)))),100-OFFSET('Water Data'!$E$5,0,10*ROW('Water Data'!E177)),NA())))</f>
        <v>#N/A</v>
      </c>
      <c r="K183" s="133" t="e">
        <f ca="1">+IF(AND(ISNUMBER(OFFSET('Water Data'!$E$7,0,10*ROW('Water Data'!E177))),BZ183="Yes"),OFFSET('Water Data'!$E$7,0,10*ROW('Water Data'!E177)),IF(AND(ISNUMBER(OFFSET('Water Data'!$E$7,0,10*ROW('Water Data'!E177))),BZ183="No",ISNUMBER(OFFSET('Water Data'!$E$7,0,10*ROW('Water Data'!E177)))),CONCATENATE("[",ROUND(OFFSET('Water Data'!$E$7,0,10*ROW('Water Data'!E177)),0),"]"),IF(AND(ISNUMBER(OFFSET('Water Data'!$E$7,0,10*ROW('Water Data'!E177))),BZ183="",ISNUMBER(OFFSET('Water Data'!$E$7,0,10*ROW('Water Data'!E177)))),OFFSET('Water Data'!$E$7,0,10*ROW('Water Data'!E177)),NA())))</f>
        <v>#N/A</v>
      </c>
      <c r="L183" s="133" t="e">
        <f ca="1">+IF(AND(ISNUMBER(OFFSET('Water Data'!$E$10,0,10*ROW('Water Data'!E177))),CA183="Yes"),OFFSET('Water Data'!$E$10,0,10*ROW('Water Data'!E177)),IF(AND(ISNUMBER(OFFSET('Water Data'!$E$10,0,10*ROW('Water Data'!E177))),CA183="No",ISNUMBER(OFFSET('Water Data'!$E$10,0,10*ROW('Water Data'!E177)))),CONCATENATE("[",ROUND(OFFSET('Water Data'!$E$10,0,10*ROW('Water Data'!E177)),0),"]"),IF(AND(ISNUMBER(OFFSET('Water Data'!$E$10,0,10*ROW('Water Data'!E177))),CA183="",ISNUMBER(OFFSET('Water Data'!$E$10,0,10*ROW('Water Data'!E177)))),OFFSET('Water Data'!$E$10,0,10*ROW('Water Data'!E177)),NA())))</f>
        <v>#N/A</v>
      </c>
      <c r="M183" s="133" t="e">
        <f ca="1">+IF(AND(ISNUMBER(OFFSET('Water Data'!$F$5,0,10*ROW('Water Data'!F177))),CB183="Yes"),100-OFFSET('Water Data'!$F$5,0,10*ROW('Water Data'!F177)),IF(AND(ISNUMBER(OFFSET('Water Data'!$F$5,0,10*ROW('Water Data'!F177))),CB183="No",ISNUMBER(OFFSET('Water Data'!$F$5,0,10*ROW('Water Data'!F177)))),CONCATENATE("[",ROUND(100-OFFSET('Water Data'!$F$5,0,10*ROW('Water Data'!F177)),0),"]"),IF(AND(ISNUMBER(OFFSET('Water Data'!$F$5,0,10*ROW('Water Data'!F177))),CB183="",ISNUMBER(OFFSET('Water Data'!$F$5,0,10*ROW('Water Data'!F177)))),100-OFFSET('Water Data'!$F$5,0,10*ROW('Water Data'!F177)),NA())))</f>
        <v>#N/A</v>
      </c>
      <c r="N183" s="133" t="e">
        <f ca="1">+IF(AND(ISNUMBER(OFFSET('Water Data'!$F$7,0,10*ROW('Water Data'!F177))),CC183="Yes"),OFFSET('Water Data'!$F$7,0,10*ROW('Water Data'!F177)),IF(AND(ISNUMBER(OFFSET('Water Data'!$F$7,0,10*ROW('Water Data'!F177))),CC183="No",ISNUMBER(OFFSET('Water Data'!$F$7,0,10*ROW('Water Data'!F177)))),CONCATENATE("[",ROUND(OFFSET('Water Data'!$F$7,0,10*ROW('Water Data'!F177)),0),"]"),IF(AND(ISNUMBER(OFFSET('Water Data'!$F$7,0,10*ROW('Water Data'!F177))),CC183="",ISNUMBER(OFFSET('Water Data'!$F$7,0,10*ROW('Water Data'!F177)))),OFFSET('Water Data'!$F$7,0,10*ROW('Water Data'!F177)),NA())))</f>
        <v>#N/A</v>
      </c>
      <c r="O183" s="133" t="e">
        <f ca="1">+IF(AND(ISNUMBER(OFFSET('Water Data'!$F$10,0,10*ROW('Water Data'!F177))),CD183="Yes"),OFFSET('Water Data'!$F$10,0,10*ROW('Water Data'!F177)),IF(AND(ISNUMBER(OFFSET('Water Data'!$F$10,0,10*ROW('Water Data'!F177))),CD183="No",ISNUMBER(OFFSET('Water Data'!$F$10,0,10*ROW('Water Data'!F177)))),CONCATENATE("[",ROUND(OFFSET('Water Data'!$F$10,0,10*ROW('Water Data'!F177)),0),"]"),IF(AND(ISNUMBER(OFFSET('Water Data'!$F$10,0,10*ROW('Water Data'!F177))),CD183="",ISNUMBER(OFFSET('Water Data'!$F$10,0,10*ROW('Water Data'!F177)))),OFFSET('Water Data'!$F$10,0,10*ROW('Water Data'!F177)),NA())))</f>
        <v>#N/A</v>
      </c>
      <c r="P183" s="133" t="e">
        <f ca="1">+IF(AND(ISNUMBER(OFFSET('Water Data'!$G$5,0,10*ROW('Water Data'!G177))),CE183="Yes"),100-OFFSET('Water Data'!$G$5,0,10*ROW('Water Data'!G177)),IF(AND(ISNUMBER(OFFSET('Water Data'!$G$5,0,10*ROW('Water Data'!G177))),CE183="No",ISNUMBER(OFFSET('Water Data'!$G$5,0,10*ROW('Water Data'!G177)))),CONCATENATE("[",ROUND(100-OFFSET('Water Data'!$G$5,0,10*ROW('Water Data'!G177)),0),"]"),IF(AND(ISNUMBER(OFFSET('Water Data'!$G$5,0,10*ROW('Water Data'!G177))),CE183="",ISNUMBER(OFFSET('Water Data'!$G$5,0,10*ROW('Water Data'!G177)))),100-OFFSET('Water Data'!$G$5,0,10*ROW('Water Data'!G177)),NA())))</f>
        <v>#N/A</v>
      </c>
      <c r="Q183" s="133" t="e">
        <f ca="1">+IF(AND(ISNUMBER(OFFSET('Water Data'!$G$7,0,10*ROW('Water Data'!G177))),CF183="Yes"),OFFSET('Water Data'!$G$7,0,10*ROW('Water Data'!G177)),IF(AND(ISNUMBER(OFFSET('Water Data'!$G$7,0,10*ROW('Water Data'!G177))),CF183="No",ISNUMBER(OFFSET('Water Data'!$G$7,0,10*ROW('Water Data'!G177)))),CONCATENATE("[",ROUND(OFFSET('Water Data'!$G$7,0,10*ROW('Water Data'!G177)),0),"]"),IF(AND(ISNUMBER(OFFSET('Water Data'!$G$7,0,10*ROW('Water Data'!G177))),CF183="",ISNUMBER(OFFSET('Water Data'!$G$7,0,10*ROW('Water Data'!G177)))),OFFSET('Water Data'!$G$7,0,10*ROW('Water Data'!G177)),NA())))</f>
        <v>#N/A</v>
      </c>
      <c r="R183" s="133" t="e">
        <f ca="1">+IF(AND(ISNUMBER(OFFSET('Water Data'!$G$10,0,10*ROW('Water Data'!G177))),CG183="Yes"),OFFSET('Water Data'!$G$10,0,10*ROW('Water Data'!G177)),IF(AND(ISNUMBER(OFFSET('Water Data'!$G$10,0,10*ROW('Water Data'!G177))),CG183="No",ISNUMBER(OFFSET('Water Data'!$G$10,0,10*ROW('Water Data'!G177)))),CONCATENATE("[",ROUND(OFFSET('Water Data'!$G$10,0,10*ROW('Water Data'!G177)),0),"]"),IF(AND(ISNUMBER(OFFSET('Water Data'!$G$10,0,10*ROW('Water Data'!G177))),CG183="",ISNUMBER(OFFSET('Water Data'!$G$10,0,10*ROW('Water Data'!G177)))),OFFSET('Water Data'!$G$10,0,10*ROW('Water Data'!G177)),NA())))</f>
        <v>#N/A</v>
      </c>
      <c r="S183" s="133" t="e">
        <f ca="1">+IF(AND(ISNUMBER(OFFSET('Water Data'!$H$5,0,10*ROW('Water Data'!H177))),CH183="Yes"),100-OFFSET('Water Data'!$H$5,0,10*ROW('Water Data'!H177)),IF(AND(ISNUMBER(OFFSET('Water Data'!$H$5,0,10*ROW('Water Data'!H177))),CH183="No",ISNUMBER(OFFSET('Water Data'!$H$5,0,10*ROW('Water Data'!H177)))),CONCATENATE("[",ROUND(100-OFFSET('Water Data'!$H$5,0,10*ROW('Water Data'!H177)),0),"]"),IF(AND(ISNUMBER(OFFSET('Water Data'!$H$5,0,10*ROW('Water Data'!H177))),CH183="",ISNUMBER(OFFSET('Water Data'!$H$5,0,10*ROW('Water Data'!H177)))),100-OFFSET('Water Data'!$H$5,0,10*ROW('Water Data'!H177)),NA())))</f>
        <v>#N/A</v>
      </c>
      <c r="T183" s="133" t="e">
        <f ca="1">+IF(AND(ISNUMBER(OFFSET('Water Data'!$H$7,0,10*ROW('Water Data'!H177))),CI183="Yes"),OFFSET('Water Data'!$H$7,0,10*ROW('Water Data'!H177)),IF(AND(ISNUMBER(OFFSET('Water Data'!$H$7,0,10*ROW('Water Data'!H177))),CI183="No",ISNUMBER(OFFSET('Water Data'!$H$7,0,10*ROW('Water Data'!H177)))),CONCATENATE("[",ROUND(OFFSET('Water Data'!$H$7,0,10*ROW('Water Data'!H177)),0),"]"),IF(AND(ISNUMBER(OFFSET('Water Data'!$H$7,0,10*ROW('Water Data'!H177))),CI183="",ISNUMBER(OFFSET('Water Data'!$H$7,0,10*ROW('Water Data'!H177)))),OFFSET('Water Data'!$H$7,0,10*ROW('Water Data'!H177)),NA())))</f>
        <v>#N/A</v>
      </c>
      <c r="U183" s="133" t="e">
        <f ca="1">+IF(AND(ISNUMBER(OFFSET('Water Data'!$H$10,0,10*ROW('Water Data'!H177))),CJ183="Yes"),OFFSET('Water Data'!$H$10,0,10*ROW('Water Data'!H177)),IF(AND(ISNUMBER(OFFSET('Water Data'!$H$10,0,10*ROW('Water Data'!H177))),CJ183="No",ISNUMBER(OFFSET('Water Data'!$H$10,0,10*ROW('Water Data'!H177)))),CONCATENATE("[",ROUND(OFFSET('Water Data'!$H$10,0,10*ROW('Water Data'!H177)),0),"]"),IF(AND(ISNUMBER(OFFSET('Water Data'!$H$10,0,10*ROW('Water Data'!H177))),CJ183="",ISNUMBER(OFFSET('Water Data'!$H$10,0,10*ROW('Water Data'!H177)))),OFFSET('Water Data'!$H$10,0,10*ROW('Water Data'!H177)),NA())))</f>
        <v>#N/A</v>
      </c>
      <c r="V183" s="134" t="e">
        <f ca="1">+IF(AND(ISNUMBER(OFFSET('Sanitation Data'!$C$5,0,10*ROW('Sanitation Data'!C177))),CK183="Yes"),100-OFFSET('Sanitation Data'!$C$5,0,10*ROW('Sanitation Data'!C177)),IF(AND(ISNUMBER(OFFSET('Sanitation Data'!$C$5,0,10*ROW('Sanitation Data'!C177))),CK183="No",ISNUMBER(OFFSET('Sanitation Data'!$C$5,0,10*ROW('Sanitation Data'!C177)))),CONCATENATE("[",ROUND(100-OFFSET('Sanitation Data'!$C$5,0,10*ROW('Sanitation Data'!C177)),0),"]"),IF(AND(ISNUMBER(OFFSET('Sanitation Data'!$C$5,0,10*ROW('Sanitation Data'!C177))),CK183="",ISNUMBER(OFFSET('Sanitation Data'!$C$5,0,10*ROW('Sanitation Data'!C177)))),100-OFFSET('Sanitation Data'!$C$5,0,10*ROW('Sanitation Data'!C177)),NA())))</f>
        <v>#N/A</v>
      </c>
      <c r="W183" s="134" t="e">
        <f ca="1">+IF(AND(ISNUMBER(OFFSET('Sanitation Data'!$C$7,0,10*ROW('Sanitation Data'!C177))),CL183="Yes"),OFFSET('Sanitation Data'!$C$7,0,10*ROW('Sanitation Data'!C177)),IF(AND(ISNUMBER(OFFSET('Sanitation Data'!$C$7,0,10*ROW('Sanitation Data'!C177))),CL183="No",ISNUMBER(OFFSET('Sanitation Data'!$C$7,0,10*ROW('Sanitation Data'!C177)))),CONCATENATE("[",ROUND(OFFSET('Sanitation Data'!$C$7,0,10*ROW('Sanitation Data'!C177)),0),"]"),IF(AND(ISNUMBER(OFFSET('Sanitation Data'!$C$7,0,10*ROW('Sanitation Data'!C177))),CL183="",ISNUMBER(OFFSET('Sanitation Data'!$C$7,0,10*ROW('Sanitation Data'!C177)))),OFFSET('Sanitation Data'!$C$7,0,10*ROW('Sanitation Data'!C177)),NA())))</f>
        <v>#N/A</v>
      </c>
      <c r="X183" s="134" t="e">
        <f ca="1">+IF(AND(ISNUMBER(OFFSET('Sanitation Data'!$C$11,0,10*ROW('Sanitation Data'!C177))),CM183="Yes"),OFFSET('Sanitation Data'!$C$11,0,10*ROW('Sanitation Data'!C177)),IF(AND(ISNUMBER(OFFSET('Sanitation Data'!$C$11,0,10*ROW('Sanitation Data'!C177))),CM183="No",ISNUMBER(OFFSET('Sanitation Data'!$C$11,0,10*ROW('Sanitation Data'!C177)))),CONCATENATE("[",ROUND(OFFSET('Sanitation Data'!$C$11,0,10*ROW('Sanitation Data'!C177)),0),"]"),IF(AND(ISNUMBER(OFFSET('Sanitation Data'!$C$11,0,10*ROW('Sanitation Data'!C177))),CM183="",ISNUMBER(OFFSET('Sanitation Data'!$C$11,0,10*ROW('Sanitation Data'!C177)))),OFFSET('Sanitation Data'!$C$11,0,10*ROW('Sanitation Data'!C177)),NA())))</f>
        <v>#N/A</v>
      </c>
      <c r="Y183" s="134" t="e">
        <f ca="1">+IF(AND(ISNUMBER(OFFSET('Sanitation Data'!$C$12,0,10*ROW('Sanitation Data'!C177))),CN183="Yes"),OFFSET('Sanitation Data'!$C$12,0,10*ROW('Sanitation Data'!C177)),IF(AND(ISNUMBER(OFFSET('Sanitation Data'!$C$12,0,10*ROW('Sanitation Data'!C177))),CN183="No",ISNUMBER(OFFSET('Sanitation Data'!$C$12,0,10*ROW('Sanitation Data'!C177)))),CONCATENATE("[",ROUND(OFFSET('Sanitation Data'!$C$12,0,10*ROW('Sanitation Data'!C177)),0),"]"),IF(AND(ISNUMBER(OFFSET('Sanitation Data'!$C$12,0,10*ROW('Sanitation Data'!C177))),CN183="",ISNUMBER(OFFSET('Sanitation Data'!$C$12,0,10*ROW('Sanitation Data'!C177)))),OFFSET('Sanitation Data'!$C$12,0,10*ROW('Sanitation Data'!C177)),NA())))</f>
        <v>#N/A</v>
      </c>
      <c r="Z183" s="134" t="e">
        <f ca="1">+IF(AND(ISNUMBER(OFFSET('Sanitation Data'!$C$13,0,10*ROW('Sanitation Data'!C177))),CO183="Yes"),OFFSET('Sanitation Data'!$C$13,0,10*ROW('Sanitation Data'!C177)),IF(AND(ISNUMBER(OFFSET('Sanitation Data'!$C$13,0,10*ROW('Sanitation Data'!C177))),CO183="No",ISNUMBER(OFFSET('Sanitation Data'!$C$13,0,10*ROW('Sanitation Data'!C177)))),CONCATENATE("[",ROUND(OFFSET('Sanitation Data'!$C$13,0,10*ROW('Sanitation Data'!C177)),0),"]"),IF(AND(ISNUMBER(OFFSET('Sanitation Data'!$C$13,0,10*ROW('Sanitation Data'!C177))),CO183="",ISNUMBER(OFFSET('Sanitation Data'!$C$13,0,10*ROW('Sanitation Data'!C177)))),OFFSET('Sanitation Data'!$C$13,0,10*ROW('Sanitation Data'!C177)),NA())))</f>
        <v>#N/A</v>
      </c>
      <c r="AA183" s="134" t="e">
        <f ca="1">+IF(AND(ISNUMBER(OFFSET('Sanitation Data'!$D$5,0,10*ROW('Sanitation Data'!D177))),CP183="Yes"),100-OFFSET('Sanitation Data'!$D$5,0,10*ROW('Sanitation Data'!D177)),IF(AND(ISNUMBER(OFFSET('Sanitation Data'!$D$5,0,10*ROW('Sanitation Data'!D177))),CP183="No",ISNUMBER(OFFSET('Sanitation Data'!$D$5,0,10*ROW('Sanitation Data'!D177)))),CONCATENATE("[",ROUND(100-OFFSET('Sanitation Data'!$D$5,0,10*ROW('Sanitation Data'!D177)),0),"]"),IF(AND(ISNUMBER(OFFSET('Sanitation Data'!$D$5,0,10*ROW('Sanitation Data'!D177))),CP183="",ISNUMBER(OFFSET('Sanitation Data'!$D$5,0,10*ROW('Sanitation Data'!D177)))),100-OFFSET('Sanitation Data'!$D$5,0,10*ROW('Sanitation Data'!D177)),NA())))</f>
        <v>#N/A</v>
      </c>
      <c r="AB183" s="134" t="e">
        <f ca="1">+IF(AND(ISNUMBER(OFFSET('Sanitation Data'!$D$7,0,10*ROW('Sanitation Data'!D177))),CQ183="Yes"),OFFSET('Sanitation Data'!$D$7,0,10*ROW('Sanitation Data'!G177)),IF(AND(ISNUMBER(OFFSET('Sanitation Data'!$D$7,0,10*ROW('Sanitation Data'!D177))),CQ183="No",ISNUMBER(OFFSET('Sanitation Data'!$D$7,0,10*ROW('Sanitation Data'!D177)))),CONCATENATE("[",ROUND(OFFSET('Sanitation Data'!$D$7,0,10*ROW('Sanitation Data'!D177)),0),"]"),IF(AND(ISNUMBER(OFFSET('Sanitation Data'!$D$7,0,10*ROW('Sanitation Data'!D177))),CQ183="",ISNUMBER(OFFSET('Sanitation Data'!$D$7,0,10*ROW('Sanitation Data'!D177)))),OFFSET('Sanitation Data'!$D$7,0,10*ROW('Sanitation Data'!D177)),NA())))</f>
        <v>#N/A</v>
      </c>
      <c r="AC183" s="134" t="e">
        <f ca="1">+IF(AND(ISNUMBER(OFFSET('Sanitation Data'!$D$11,0,10*ROW('Sanitation Data'!D177))),CR183="Yes"),OFFSET('Sanitation Data'!$D$11,0,10*ROW('Sanitation Data'!D177)),IF(AND(ISNUMBER(OFFSET('Sanitation Data'!$D$11,0,10*ROW('Sanitation Data'!D177))),CR183="No",ISNUMBER(OFFSET('Sanitation Data'!$D$11,0,10*ROW('Sanitation Data'!D177)))),CONCATENATE("[",ROUND(OFFSET('Sanitation Data'!$D$11,0,10*ROW('Sanitation Data'!D177)),0),"]"),IF(AND(ISNUMBER(OFFSET('Sanitation Data'!$D$11,0,10*ROW('Sanitation Data'!D177))),CR183="",ISNUMBER(OFFSET('Sanitation Data'!$D$11,0,10*ROW('Sanitation Data'!D177)))),OFFSET('Sanitation Data'!$D$11,0,10*ROW('Sanitation Data'!D177)),NA())))</f>
        <v>#N/A</v>
      </c>
      <c r="AD183" s="134" t="e">
        <f ca="1">+IF(AND(ISNUMBER(OFFSET('Sanitation Data'!$D$12,0,10*ROW('Sanitation Data'!D177))),CS183="Yes"),OFFSET('Sanitation Data'!$D$12,0,10*ROW('Sanitation Data'!D177)),IF(AND(ISNUMBER(OFFSET('Sanitation Data'!$D$12,0,10*ROW('Sanitation Data'!D177))),CS183="No",ISNUMBER(OFFSET('Sanitation Data'!$D$12,0,10*ROW('Sanitation Data'!D177)))),CONCATENATE("[",ROUND(OFFSET('Sanitation Data'!$D$12,0,10*ROW('Sanitation Data'!D177)),0),"]"),IF(AND(ISNUMBER(OFFSET('Sanitation Data'!$D$12,0,10*ROW('Sanitation Data'!D177))),CS183="",ISNUMBER(OFFSET('Sanitation Data'!$D$12,0,10*ROW('Sanitation Data'!D177)))),OFFSET('Sanitation Data'!$D$12,0,10*ROW('Sanitation Data'!D177)),NA())))</f>
        <v>#N/A</v>
      </c>
      <c r="AE183" s="134" t="e">
        <f ca="1">+IF(AND(ISNUMBER(OFFSET('Sanitation Data'!$D$13,0,10*ROW('Sanitation Data'!D177))),CT183="Yes"),OFFSET('Sanitation Data'!$D$13,0,10*ROW('Sanitation Data'!D177)),IF(AND(ISNUMBER(OFFSET('Sanitation Data'!$D$13,0,10*ROW('Sanitation Data'!D177))),CT183="No",ISNUMBER(OFFSET('Sanitation Data'!$D$13,0,10*ROW('Sanitation Data'!D177)))),CONCATENATE("[",ROUND(OFFSET('Sanitation Data'!$D$13,0,10*ROW('Sanitation Data'!D177)),0),"]"),IF(AND(ISNUMBER(OFFSET('Sanitation Data'!$D$13,0,10*ROW('Sanitation Data'!D177))),CT183="",ISNUMBER(OFFSET('Sanitation Data'!$D$13,0,10*ROW('Sanitation Data'!D177)))),OFFSET('Sanitation Data'!$D$13,0,10*ROW('Sanitation Data'!D177)),NA())))</f>
        <v>#N/A</v>
      </c>
      <c r="AF183" s="134" t="e">
        <f ca="1">+IF(AND(ISNUMBER(OFFSET('Sanitation Data'!$E$5,0,10*ROW('Sanitation Data'!E177))),CU183="Yes"),100-OFFSET('Sanitation Data'!$E$5,0,10*ROW('Sanitation Data'!E177)),IF(AND(ISNUMBER(OFFSET('Sanitation Data'!$E$5,0,10*ROW('Sanitation Data'!E177))),CU183="No",ISNUMBER(OFFSET('Sanitation Data'!$E$5,0,10*ROW('Sanitation Data'!E177)))),CONCATENATE("[",ROUND(100-OFFSET('Sanitation Data'!$E$5,0,10*ROW('Sanitation Data'!E177)),0),"]"),IF(AND(ISNUMBER(OFFSET('Sanitation Data'!$E$5,0,10*ROW('Sanitation Data'!E177))),CU183="",ISNUMBER(OFFSET('Sanitation Data'!$E$5,0,10*ROW('Sanitation Data'!E177)))),100-OFFSET('Sanitation Data'!$E$5,0,10*ROW('Sanitation Data'!E177)),NA())))</f>
        <v>#N/A</v>
      </c>
      <c r="AG183" s="134" t="e">
        <f ca="1">+IF(AND(ISNUMBER(OFFSET('Sanitation Data'!$E$7,0,10*ROW('Sanitation Data'!E177))),CV183="Yes"),OFFSET('Sanitation Data'!$E$7,0,10*ROW('Sanitation Data'!E177)),IF(AND(ISNUMBER(OFFSET('Sanitation Data'!$E$7,0,10*ROW('Sanitation Data'!E177))),CV183="No",ISNUMBER(OFFSET('Sanitation Data'!$E$7,0,10*ROW('Sanitation Data'!E177)))),CONCATENATE("[",ROUND(OFFSET('Sanitation Data'!$E$7,0,10*ROW('Sanitation Data'!E177)),0),"]"),IF(AND(ISNUMBER(OFFSET('Sanitation Data'!$E$7,0,10*ROW('Sanitation Data'!E177))),CV183="",ISNUMBER(OFFSET('Sanitation Data'!$E$7,0,10*ROW('Sanitation Data'!E177)))),OFFSET('Sanitation Data'!$E$7,0,10*ROW('Sanitation Data'!E177)),NA())))</f>
        <v>#N/A</v>
      </c>
      <c r="AH183" s="134" t="e">
        <f ca="1">+IF(AND(ISNUMBER(OFFSET('Sanitation Data'!$E$11,0,10*ROW('Sanitation Data'!E177))),CW183="Yes"),OFFSET('Sanitation Data'!$E$11,0,10*ROW('Sanitation Data'!E177)),IF(AND(ISNUMBER(OFFSET('Sanitation Data'!$E$11,0,10*ROW('Sanitation Data'!E177))),CW183="No",ISNUMBER(OFFSET('Sanitation Data'!$E$11,0,10*ROW('Sanitation Data'!E177)))),CONCATENATE("[",ROUND(OFFSET('Sanitation Data'!$E$11,0,10*ROW('Sanitation Data'!E177)),0),"]"),IF(AND(ISNUMBER(OFFSET('Sanitation Data'!$E$11,0,10*ROW('Sanitation Data'!E177))),CW183="",ISNUMBER(OFFSET('Sanitation Data'!$E$11,0,10*ROW('Sanitation Data'!E177)))),OFFSET('Sanitation Data'!$E$11,0,10*ROW('Sanitation Data'!E177)),NA())))</f>
        <v>#N/A</v>
      </c>
      <c r="AI183" s="134" t="e">
        <f ca="1">+IF(AND(ISNUMBER(OFFSET('Sanitation Data'!$E$12,0,10*ROW('Sanitation Data'!E177))),CX183="Yes"),OFFSET('Sanitation Data'!$E$12,0,10*ROW('Sanitation Data'!E177)),IF(AND(ISNUMBER(OFFSET('Sanitation Data'!$E$12,0,10*ROW('Sanitation Data'!E177))),CX183="No",ISNUMBER(OFFSET('Sanitation Data'!$E$12,0,10*ROW('Sanitation Data'!E177)))),CONCATENATE("[",ROUND(OFFSET('Sanitation Data'!$E$12,0,10*ROW('Sanitation Data'!E177)),0),"]"),IF(AND(ISNUMBER(OFFSET('Sanitation Data'!$E$12,0,10*ROW('Sanitation Data'!E177))),CX183="",ISNUMBER(OFFSET('Sanitation Data'!$E$12,0,10*ROW('Sanitation Data'!E177)))),OFFSET('Sanitation Data'!$E$12,0,10*ROW('Sanitation Data'!E177)),NA())))</f>
        <v>#N/A</v>
      </c>
      <c r="AJ183" s="134" t="e">
        <f ca="1">+IF(AND(ISNUMBER(OFFSET('Sanitation Data'!$E$13,0,10*ROW('Sanitation Data'!E177))),CY183="Yes"),OFFSET('Sanitation Data'!$E$13,0,10*ROW('Sanitation Data'!E177)),IF(AND(ISNUMBER(OFFSET('Sanitation Data'!$E$13,0,10*ROW('Sanitation Data'!E177))),CY183="No",ISNUMBER(OFFSET('Sanitation Data'!$E$13,0,10*ROW('Sanitation Data'!E177)))),CONCATENATE("[",ROUND(OFFSET('Sanitation Data'!$E$13,0,10*ROW('Sanitation Data'!E177)),0),"]"),IF(AND(ISNUMBER(OFFSET('Sanitation Data'!$E$13,0,10*ROW('Sanitation Data'!E177))),CY183="",ISNUMBER(OFFSET('Sanitation Data'!$E$13,0,10*ROW('Sanitation Data'!E177)))),OFFSET('Sanitation Data'!$E$13,0,10*ROW('Sanitation Data'!E177)),NA())))</f>
        <v>#N/A</v>
      </c>
      <c r="AK183" s="134" t="e">
        <f ca="1">+IF(AND(ISNUMBER(OFFSET('Sanitation Data'!$F$5,0,10*ROW('Sanitation Data'!F177))),CZ183="Yes"),100-OFFSET('Sanitation Data'!$F$5,0,10*ROW('Sanitation Data'!F177)),IF(AND(ISNUMBER(OFFSET('Sanitation Data'!$F$5,0,10*ROW('Sanitation Data'!F177))),CZ183="No",ISNUMBER(OFFSET('Sanitation Data'!$F$5,0,10*ROW('Sanitation Data'!F177)))),CONCATENATE("[",ROUND(100-OFFSET('Sanitation Data'!$F$5,0,10*ROW('Sanitation Data'!F177)),0),"]"),IF(AND(ISNUMBER(OFFSET('Sanitation Data'!$F$5,0,10*ROW('Sanitation Data'!F177))),CZ183="",ISNUMBER(OFFSET('Sanitation Data'!$F$5,0,10*ROW('Sanitation Data'!F177)))),100-OFFSET('Sanitation Data'!$F$5,0,10*ROW('Sanitation Data'!F177)),NA())))</f>
        <v>#N/A</v>
      </c>
      <c r="AL183" s="134" t="e">
        <f ca="1">+IF(AND(ISNUMBER(OFFSET('Sanitation Data'!$F$7,0,10*ROW('Sanitation Data'!F177))),DA183="Yes"),OFFSET('Sanitation Data'!$F$7,0,10*ROW('Sanitation Data'!F177)),IF(AND(ISNUMBER(OFFSET('Sanitation Data'!$F$7,0,10*ROW('Sanitation Data'!F177))),DA183="No",ISNUMBER(OFFSET('Sanitation Data'!$F$7,0,10*ROW('Sanitation Data'!F177)))),CONCATENATE("[",ROUND(OFFSET('Sanitation Data'!$F$7,0,10*ROW('Sanitation Data'!F177)),0),"]"),IF(AND(ISNUMBER(OFFSET('Sanitation Data'!$F$7,0,10*ROW('Sanitation Data'!F177))),DA183="",ISNUMBER(OFFSET('Sanitation Data'!$F$7,0,10*ROW('Sanitation Data'!F177)))),OFFSET('Sanitation Data'!$F$7,0,10*ROW('Sanitation Data'!F177)),NA())))</f>
        <v>#N/A</v>
      </c>
      <c r="AM183" s="134" t="e">
        <f ca="1">+IF(AND(ISNUMBER(OFFSET('Sanitation Data'!$F$11,0,10*ROW('Sanitation Data'!F177))),DB183="Yes"),OFFSET('Sanitation Data'!$F$11,0,10*ROW('Sanitation Data'!F177)),IF(AND(ISNUMBER(OFFSET('Sanitation Data'!$F$11,0,10*ROW('Sanitation Data'!F177))),DB183="No",ISNUMBER(OFFSET('Sanitation Data'!$F$11,0,10*ROW('Sanitation Data'!F177)))),CONCATENATE("[",ROUND(OFFSET('Sanitation Data'!$F$11,0,10*ROW('Sanitation Data'!F177)),0),"]"),IF(AND(ISNUMBER(OFFSET('Sanitation Data'!$F$11,0,10*ROW('Sanitation Data'!F177))),DB183="",ISNUMBER(OFFSET('Sanitation Data'!$F$11,0,10*ROW('Sanitation Data'!F177)))),OFFSET('Sanitation Data'!$F$11,0,10*ROW('Sanitation Data'!F177)),NA())))</f>
        <v>#N/A</v>
      </c>
      <c r="AN183" s="134" t="e">
        <f ca="1">+IF(AND(ISNUMBER(OFFSET('Sanitation Data'!$F$12,0,10*ROW('Sanitation Data'!F177))),DC183="Yes"),OFFSET('Sanitation Data'!$F$12,0,10*ROW('Sanitation Data'!F177)),IF(AND(ISNUMBER(OFFSET('Sanitation Data'!$F$12,0,10*ROW('Sanitation Data'!F177))),DC183="No",ISNUMBER(OFFSET('Sanitation Data'!$F$12,0,10*ROW('Sanitation Data'!F177)))),CONCATENATE("[",ROUND(OFFSET('Sanitation Data'!$F$12,0,10*ROW('Sanitation Data'!F177)),0),"]"),IF(AND(ISNUMBER(OFFSET('Sanitation Data'!$F$12,0,10*ROW('Sanitation Data'!F177))),DC183="",ISNUMBER(OFFSET('Sanitation Data'!$F$12,0,10*ROW('Sanitation Data'!F177)))),OFFSET('Sanitation Data'!$F$12,0,10*ROW('Sanitation Data'!F177)),NA())))</f>
        <v>#N/A</v>
      </c>
      <c r="AO183" s="134" t="e">
        <f ca="1">+IF(AND(ISNUMBER(OFFSET('Sanitation Data'!$F$13,0,10*ROW('Sanitation Data'!F177))),DD183="Yes"),OFFSET('Sanitation Data'!$F$13,0,10*ROW('Sanitation Data'!F177)),IF(AND(ISNUMBER(OFFSET('Sanitation Data'!$F$13,0,10*ROW('Sanitation Data'!F177))),DD183="No",ISNUMBER(OFFSET('Sanitation Data'!$F$13,0,10*ROW('Sanitation Data'!F177)))),CONCATENATE("[",ROUND(OFFSET('Sanitation Data'!$F$13,0,10*ROW('Sanitation Data'!F177)),0),"]"),IF(AND(ISNUMBER(OFFSET('Sanitation Data'!$F$13,0,10*ROW('Sanitation Data'!F177))),DD183="",ISNUMBER(OFFSET('Sanitation Data'!$F$13,0,10*ROW('Sanitation Data'!F177)))),OFFSET('Sanitation Data'!$F$13,0,10*ROW('Sanitation Data'!F177)),NA())))</f>
        <v>#N/A</v>
      </c>
      <c r="AP183" s="134" t="e">
        <f ca="1">+IF(AND(ISNUMBER(OFFSET('Sanitation Data'!$G$5,0,10*ROW('Sanitation Data'!G177))),DE183="Yes"),100-OFFSET('Sanitation Data'!$G$5,0,10*ROW('Sanitation Data'!G177)),IF(AND(ISNUMBER(OFFSET('Sanitation Data'!$G$5,0,10*ROW('Sanitation Data'!G177))),DE183="No",ISNUMBER(OFFSET('Sanitation Data'!$G$5,0,10*ROW('Sanitation Data'!G177)))),CONCATENATE("[",ROUND(100-OFFSET('Sanitation Data'!$G$5,0,10*ROW('Sanitation Data'!G177)),0),"]"),IF(AND(ISNUMBER(OFFSET('Sanitation Data'!$G$5,0,10*ROW('Sanitation Data'!G177))),DE183="",ISNUMBER(OFFSET('Sanitation Data'!$G$5,0,10*ROW('Sanitation Data'!G177)))),100-OFFSET('Sanitation Data'!$G$5,0,10*ROW('Sanitation Data'!G177)),NA())))</f>
        <v>#N/A</v>
      </c>
      <c r="AQ183" s="134" t="e">
        <f ca="1">+IF(AND(ISNUMBER(OFFSET('Sanitation Data'!$G$7,0,10*ROW('Sanitation Data'!G177))),DF183="Yes"),OFFSET('Sanitation Data'!$G$7,0,10*ROW('Sanitation Data'!G177)),IF(AND(ISNUMBER(OFFSET('Sanitation Data'!$G$7,0,10*ROW('Sanitation Data'!G177))),DF183="No",ISNUMBER(OFFSET('Sanitation Data'!$G$7,0,10*ROW('Sanitation Data'!G177)))),CONCATENATE("[",ROUND(OFFSET('Sanitation Data'!$G$7,0,10*ROW('Sanitation Data'!G177)),0),"]"),IF(AND(ISNUMBER(OFFSET('Sanitation Data'!$G$7,0,10*ROW('Sanitation Data'!G177))),DF183="",ISNUMBER(OFFSET('Sanitation Data'!$G$7,0,10*ROW('Sanitation Data'!G177)))),OFFSET('Sanitation Data'!$G$7,0,10*ROW('Sanitation Data'!G177)),NA())))</f>
        <v>#N/A</v>
      </c>
      <c r="AR183" s="134" t="e">
        <f ca="1">+IF(AND(ISNUMBER(OFFSET('Sanitation Data'!$G$11,0,10*ROW('Sanitation Data'!G177))),DG183="Yes"),OFFSET('Sanitation Data'!$G$11,0,10*ROW('Sanitation Data'!G177)),IF(AND(ISNUMBER(OFFSET('Sanitation Data'!$G$11,0,10*ROW('Sanitation Data'!G177))),DG183="No",ISNUMBER(OFFSET('Sanitation Data'!$G$11,0,10*ROW('Sanitation Data'!G177)))),CONCATENATE("[",ROUND(OFFSET('Sanitation Data'!$G$11,0,10*ROW('Sanitation Data'!G177)),0),"]"),IF(AND(ISNUMBER(OFFSET('Sanitation Data'!$G$11,0,10*ROW('Sanitation Data'!G177))),DG183="",ISNUMBER(OFFSET('Sanitation Data'!$G$11,0,10*ROW('Sanitation Data'!G177)))),OFFSET('Sanitation Data'!$G$11,0,10*ROW('Sanitation Data'!G177)),NA())))</f>
        <v>#N/A</v>
      </c>
      <c r="AS183" s="134" t="e">
        <f ca="1">+IF(AND(ISNUMBER(OFFSET('Sanitation Data'!$G$12,0,10*ROW('Sanitation Data'!G177))),DH183="Yes"),OFFSET('Sanitation Data'!$G$12,0,10*ROW('Sanitation Data'!G177)),IF(AND(ISNUMBER(OFFSET('Sanitation Data'!$G$12,0,10*ROW('Sanitation Data'!G177))),DH183="No",ISNUMBER(OFFSET('Sanitation Data'!$G$12,0,10*ROW('Sanitation Data'!G177)))),CONCATENATE("[",ROUND(OFFSET('Sanitation Data'!$G$12,0,10*ROW('Sanitation Data'!G177)),0),"]"),IF(AND(ISNUMBER(OFFSET('Sanitation Data'!$G$12,0,10*ROW('Sanitation Data'!G177))),DH183="",ISNUMBER(OFFSET('Sanitation Data'!$G$12,0,10*ROW('Sanitation Data'!G177)))),OFFSET('Sanitation Data'!$G$12,0,10*ROW('Sanitation Data'!G177)),NA())))</f>
        <v>#N/A</v>
      </c>
      <c r="AT183" s="134" t="e">
        <f ca="1">+IF(AND(ISNUMBER(OFFSET('Sanitation Data'!$G$13,0,10*ROW('Sanitation Data'!G177))),DI183="Yes"),OFFSET('Sanitation Data'!$G$13,0,10*ROW('Sanitation Data'!G177)),IF(AND(ISNUMBER(OFFSET('Sanitation Data'!$G$13,0,10*ROW('Sanitation Data'!G177))),DI183="No",ISNUMBER(OFFSET('Sanitation Data'!$G$13,0,10*ROW('Sanitation Data'!G177)))),CONCATENATE("[",ROUND(OFFSET('Sanitation Data'!$G$13,0,10*ROW('Sanitation Data'!G177)),0),"]"),IF(AND(ISNUMBER(OFFSET('Sanitation Data'!$G$13,0,10*ROW('Sanitation Data'!G177))),DI183="",ISNUMBER(OFFSET('Sanitation Data'!$G$13,0,10*ROW('Sanitation Data'!G177)))),OFFSET('Sanitation Data'!$G$13,0,10*ROW('Sanitation Data'!G177)),NA())))</f>
        <v>#N/A</v>
      </c>
      <c r="AU183" s="134" t="e">
        <f ca="1">+IF(AND(ISNUMBER(OFFSET('Sanitation Data'!$H$5,0,10*ROW('Sanitation Data'!H177))),DJ183="Yes"),100-OFFSET('Sanitation Data'!$H$5,0,10*ROW('Sanitation Data'!H177)),IF(AND(ISNUMBER(OFFSET('Sanitation Data'!$H$5,0,10*ROW('Sanitation Data'!H177))),DJ183="No",ISNUMBER(OFFSET('Sanitation Data'!$H$5,0,10*ROW('Sanitation Data'!H177)))),CONCATENATE("[",ROUND(100-OFFSET('Sanitation Data'!$H$5,0,10*ROW('Sanitation Data'!H177)),0),"]"),IF(AND(ISNUMBER(OFFSET('Sanitation Data'!$H$5,0,10*ROW('Sanitation Data'!H177))),DJ183="",ISNUMBER(OFFSET('Sanitation Data'!$H$5,0,10*ROW('Sanitation Data'!H177)))),100-OFFSET('Sanitation Data'!$H$5,0,10*ROW('Sanitation Data'!H177)),NA())))</f>
        <v>#N/A</v>
      </c>
      <c r="AV183" s="134" t="e">
        <f ca="1">+IF(AND(ISNUMBER(OFFSET('Sanitation Data'!$H$7,0,10*ROW('Sanitation Data'!H177))),DK183="Yes"),OFFSET('Sanitation Data'!$H$7,0,10*ROW('Sanitation Data'!H177)),IF(AND(ISNUMBER(OFFSET('Sanitation Data'!$H$7,0,10*ROW('Sanitation Data'!H177))),DK183="No",ISNUMBER(OFFSET('Sanitation Data'!$H$7,0,10*ROW('Sanitation Data'!H177)))),CONCATENATE("[",ROUND(OFFSET('Sanitation Data'!$H$7,0,10*ROW('Sanitation Data'!H177)),0),"]"),IF(AND(ISNUMBER(OFFSET('Sanitation Data'!$H$7,0,10*ROW('Sanitation Data'!H177))),DK183="",ISNUMBER(OFFSET('Sanitation Data'!$H$7,0,10*ROW('Sanitation Data'!H177)))),OFFSET('Sanitation Data'!$H$7,0,10*ROW('Sanitation Data'!H177)),NA())))</f>
        <v>#N/A</v>
      </c>
      <c r="AW183" s="134" t="e">
        <f ca="1">+IF(AND(ISNUMBER(OFFSET('Sanitation Data'!$H$11,0,10*ROW('Sanitation Data'!H177))),DL183="Yes"),OFFSET('Sanitation Data'!$H$11,0,10*ROW('Sanitation Data'!H177)),IF(AND(ISNUMBER(OFFSET('Sanitation Data'!$H$11,0,10*ROW('Sanitation Data'!H177))),DL183="No",ISNUMBER(OFFSET('Sanitation Data'!$H$11,0,10*ROW('Sanitation Data'!H177)))),CONCATENATE("[",ROUND(OFFSET('Sanitation Data'!$H$11,0,10*ROW('Sanitation Data'!H177)),0),"]"),IF(AND(ISNUMBER(OFFSET('Sanitation Data'!$H$11,0,10*ROW('Sanitation Data'!H177))),DL183="",ISNUMBER(OFFSET('Sanitation Data'!$H$11,0,10*ROW('Sanitation Data'!H177)))),OFFSET('Sanitation Data'!$H$11,0,10*ROW('Sanitation Data'!H177)),NA())))</f>
        <v>#N/A</v>
      </c>
      <c r="AX183" s="134" t="e">
        <f ca="1">+IF(AND(ISNUMBER(OFFSET('Sanitation Data'!$H$12,0,10*ROW('Sanitation Data'!H177))),DM183="Yes"),OFFSET('Sanitation Data'!$H$12,0,10*ROW('Sanitation Data'!H177)),IF(AND(ISNUMBER(OFFSET('Sanitation Data'!$H$12,0,10*ROW('Sanitation Data'!H177))),DM183="No",ISNUMBER(OFFSET('Sanitation Data'!$H$12,0,10*ROW('Sanitation Data'!H177)))),CONCATENATE("[",ROUND(OFFSET('Sanitation Data'!$H$12,0,10*ROW('Sanitation Data'!H177)),0),"]"),IF(AND(ISNUMBER(OFFSET('Sanitation Data'!$H$12,0,10*ROW('Sanitation Data'!H177))),DM183="",ISNUMBER(OFFSET('Sanitation Data'!$H$12,0,10*ROW('Sanitation Data'!H177)))),OFFSET('Sanitation Data'!$H$12,0,10*ROW('Sanitation Data'!H177)),NA())))</f>
        <v>#N/A</v>
      </c>
      <c r="AY183" s="134" t="e">
        <f ca="1">+IF(AND(ISNUMBER(OFFSET('Sanitation Data'!$H$13,0,10*ROW('Sanitation Data'!H177))),DN183="Yes"),OFFSET('Sanitation Data'!$H$13,0,10*ROW('Sanitation Data'!H177)),IF(AND(ISNUMBER(OFFSET('Sanitation Data'!$H$13,0,10*ROW('Sanitation Data'!H177))),DN183="No",ISNUMBER(OFFSET('Sanitation Data'!$H$13,0,10*ROW('Sanitation Data'!H177)))),CONCATENATE("[",ROUND(OFFSET('Sanitation Data'!$H$13,0,10*ROW('Sanitation Data'!H177)),0),"]"),IF(AND(ISNUMBER(OFFSET('Sanitation Data'!$H$13,0,10*ROW('Sanitation Data'!H177))),DN183="",ISNUMBER(OFFSET('Sanitation Data'!$H$13,0,10*ROW('Sanitation Data'!H177)))),OFFSET('Sanitation Data'!$H$13,0,10*ROW('Sanitation Data'!H177)),NA())))</f>
        <v>#N/A</v>
      </c>
      <c r="AZ183" s="135" t="e">
        <f ca="1">+IF(AND(ISNUMBER(OFFSET('Hygiene Data'!$C$6,0,10*ROW('Hygiene Data'!C177))),DO183="Yes"),OFFSET('Hygiene Data'!$C$6,0,10*ROW('Hygiene Data'!C177)),IF(AND(ISNUMBER(OFFSET('Hygiene Data'!$C$6,0,10*ROW('Hygiene Data'!C177))),DO183="No",ISNUMBER(OFFSET('Hygiene Data'!$C$6,0,10*ROW('Hygiene Data'!C177)))),CONCATENATE("[",ROUND(OFFSET('Hygiene Data'!$C$6,0,10*ROW('Hygiene Data'!C177)),0),"]"),IF(AND(ISNUMBER(OFFSET('Hygiene Data'!$C$6,0,10*ROW('Hygiene Data'!C177))),DO183="",ISNUMBER(OFFSET('Hygiene Data'!$C$6,0,10*ROW('Hygiene Data'!C177)))),OFFSET('Hygiene Data'!$C$6,0,10*ROW('Hygiene Data'!C177)),NA())))</f>
        <v>#N/A</v>
      </c>
      <c r="BA183" s="135" t="e">
        <f ca="1">+IF(AND(ISNUMBER(OFFSET('Hygiene Data'!$C$8,0,10*ROW('Hygiene Data'!C177))),DP183="Yes"),OFFSET('Hygiene Data'!$C$8,0,10*ROW('Hygiene Data'!C177)),IF(AND(ISNUMBER(OFFSET('Hygiene Data'!$C$8,0,10*ROW('Hygiene Data'!C177))),DP183="No",ISNUMBER(OFFSET('Hygiene Data'!$C$8,0,10*ROW('Hygiene Data'!C177)))),CONCATENATE("[",ROUND(OFFSET('Hygiene Data'!$C$8,0,10*ROW('Hygiene Data'!C177)),0),"]"),IF(AND(ISNUMBER(OFFSET('Hygiene Data'!$C$8,0,10*ROW('Hygiene Data'!C177))),DP183="",ISNUMBER(OFFSET('Hygiene Data'!$C$8,0,10*ROW('Hygiene Data'!C177)))),OFFSET('Hygiene Data'!$C$8,0,10*ROW('Hygiene Data'!C177)),NA())))</f>
        <v>#N/A</v>
      </c>
      <c r="BB183" s="135" t="e">
        <f ca="1">+IF(AND(ISNUMBER(OFFSET('Hygiene Data'!$C$10,0,10*ROW('Hygiene Data'!C177))),DQ183="Yes"),OFFSET('Hygiene Data'!$C$10,0,10*ROW('Hygiene Data'!C177)),IF(AND(ISNUMBER(OFFSET('Hygiene Data'!$C$10,0,10*ROW('Hygiene Data'!C177))),DQ183="No",ISNUMBER(OFFSET('Hygiene Data'!$C$10,0,10*ROW('Hygiene Data'!C177)))),CONCATENATE("[",ROUND(OFFSET('Hygiene Data'!$C$10,0,10*ROW('Hygiene Data'!C177)),0),"]"),IF(AND(ISNUMBER(OFFSET('Hygiene Data'!$C$10,0,10*ROW('Hygiene Data'!C177))),DQ183="",ISNUMBER(OFFSET('Hygiene Data'!$C$10,0,10*ROW('Hygiene Data'!C177)))),OFFSET('Hygiene Data'!$C$10,0,10*ROW('Hygiene Data'!C177)),NA())))</f>
        <v>#N/A</v>
      </c>
      <c r="BC183" s="135" t="e">
        <f ca="1">+IF(AND(ISNUMBER(OFFSET('Hygiene Data'!$D$6,0,10*ROW('Hygiene Data'!D177))),DR183="Yes"),OFFSET('Hygiene Data'!$D$6,0,10*ROW('Hygiene Data'!D177)),IF(AND(ISNUMBER(OFFSET('Hygiene Data'!$D$6,0,10*ROW('Hygiene Data'!D177))),DR183="No",ISNUMBER(OFFSET('Hygiene Data'!$D$6,0,10*ROW('Hygiene Data'!D177)))),CONCATENATE("[",ROUND(OFFSET('Hygiene Data'!$D$6,0,10*ROW('Hygiene Data'!D177)),0),"]"),IF(AND(ISNUMBER(OFFSET('Hygiene Data'!$D$6,0,10*ROW('Hygiene Data'!D177))),DR183="",ISNUMBER(OFFSET('Hygiene Data'!$D$6,0,10*ROW('Hygiene Data'!D177)))),OFFSET('Hygiene Data'!$D$6,0,10*ROW('Hygiene Data'!D177)),NA())))</f>
        <v>#N/A</v>
      </c>
      <c r="BD183" s="135" t="e">
        <f ca="1">+IF(AND(ISNUMBER(OFFSET('Hygiene Data'!$D$8,0,10*ROW('Hygiene Data'!D177))),DS183="Yes"),OFFSET('Hygiene Data'!$D$8,0,10*ROW('Hygiene Data'!D177)),IF(AND(ISNUMBER(OFFSET('Hygiene Data'!$D$8,0,10*ROW('Hygiene Data'!D177))),DS183="No",ISNUMBER(OFFSET('Hygiene Data'!$D$8,0,10*ROW('Hygiene Data'!D177)))),CONCATENATE("[",ROUND(OFFSET('Hygiene Data'!$D$8,0,10*ROW('Hygiene Data'!D177)),0),"]"),IF(AND(ISNUMBER(OFFSET('Hygiene Data'!$D$8,0,10*ROW('Hygiene Data'!D177))),DS183="",ISNUMBER(OFFSET('Hygiene Data'!$D$8,0,10*ROW('Hygiene Data'!D177)))),OFFSET('Hygiene Data'!$D$8,0,10*ROW('Hygiene Data'!D177)),NA())))</f>
        <v>#N/A</v>
      </c>
      <c r="BE183" s="135" t="e">
        <f ca="1">+IF(AND(ISNUMBER(OFFSET('Hygiene Data'!$D$10,0,10*ROW('Hygiene Data'!D177))),DT183="Yes"),OFFSET('Hygiene Data'!$D$10,0,10*ROW('Hygiene Data'!D177)),IF(AND(ISNUMBER(OFFSET('Hygiene Data'!$D$10,0,10*ROW('Hygiene Data'!D177))),DT183="No",ISNUMBER(OFFSET('Hygiene Data'!$D$10,0,10*ROW('Hygiene Data'!D177)))),CONCATENATE("[",ROUND(OFFSET('Hygiene Data'!$D$10,0,10*ROW('Hygiene Data'!D177)),0),"]"),IF(AND(ISNUMBER(OFFSET('Hygiene Data'!$D$10,0,10*ROW('Hygiene Data'!D177))),DT183="",ISNUMBER(OFFSET('Hygiene Data'!$D$10,0,10*ROW('Hygiene Data'!D177)))),OFFSET('Hygiene Data'!$D$10,0,10*ROW('Hygiene Data'!D177)),NA())))</f>
        <v>#N/A</v>
      </c>
      <c r="BF183" s="135" t="e">
        <f ca="1">+IF(AND(ISNUMBER(OFFSET('Hygiene Data'!$E$6,0,10*ROW('Hygiene Data'!E177))),DU183="Yes"),OFFSET('Hygiene Data'!$E$6,0,10*ROW('Hygiene Data'!E177)),IF(AND(ISNUMBER(OFFSET('Hygiene Data'!$E$6,0,10*ROW('Hygiene Data'!E177))),DU183="No",ISNUMBER(OFFSET('Hygiene Data'!$E$6,0,10*ROW('Hygiene Data'!E177)))),CONCATENATE("[",ROUND(OFFSET('Hygiene Data'!$E$6,0,10*ROW('Hygiene Data'!E177)),0),"]"),IF(AND(ISNUMBER(OFFSET('Hygiene Data'!$E$6,0,10*ROW('Hygiene Data'!E177))),DU183="",ISNUMBER(OFFSET('Hygiene Data'!$E$6,0,10*ROW('Hygiene Data'!E177)))),OFFSET('Hygiene Data'!$E$6,0,10*ROW('Hygiene Data'!E177)),NA())))</f>
        <v>#N/A</v>
      </c>
      <c r="BG183" s="135" t="e">
        <f ca="1">+IF(AND(ISNUMBER(OFFSET('Hygiene Data'!$E$8,0,10*ROW('Hygiene Data'!E177))),DV183="Yes"),OFFSET('Hygiene Data'!$E$8,0,10*ROW('Hygiene Data'!E177)),IF(AND(ISNUMBER(OFFSET('Hygiene Data'!$E$8,0,10*ROW('Hygiene Data'!E177))),DV183="No",ISNUMBER(OFFSET('Hygiene Data'!$E$8,0,10*ROW('Hygiene Data'!E177)))),CONCATENATE("[",ROUND(OFFSET('Hygiene Data'!$E$8,0,10*ROW('Hygiene Data'!E177)),0),"]"),IF(AND(ISNUMBER(OFFSET('Hygiene Data'!$E$8,0,10*ROW('Hygiene Data'!E177))),DV183="",ISNUMBER(OFFSET('Hygiene Data'!$E$8,0,10*ROW('Hygiene Data'!E177)))),OFFSET('Hygiene Data'!$E$8,0,10*ROW('Hygiene Data'!E177)),NA())))</f>
        <v>#N/A</v>
      </c>
      <c r="BH183" s="135" t="e">
        <f ca="1">+IF(AND(ISNUMBER(OFFSET('Hygiene Data'!$E$10,0,10*ROW('Hygiene Data'!E177))),DW183="Yes"),OFFSET('Hygiene Data'!$E$10,0,10*ROW('Hygiene Data'!E177)),IF(AND(ISNUMBER(OFFSET('Hygiene Data'!$E$10,0,10*ROW('Hygiene Data'!E177))),DW183="No",ISNUMBER(OFFSET('Hygiene Data'!$E$10,0,10*ROW('Hygiene Data'!E177)))),CONCATENATE("[",ROUND(OFFSET('Hygiene Data'!$E$10,0,10*ROW('Hygiene Data'!E177)),0),"]"),IF(AND(ISNUMBER(OFFSET('Hygiene Data'!$E$10,0,10*ROW('Hygiene Data'!E177))),DW183="",ISNUMBER(OFFSET('Hygiene Data'!$E$10,0,10*ROW('Hygiene Data'!E177)))),OFFSET('Hygiene Data'!$E$10,0,10*ROW('Hygiene Data'!E177)),NA())))</f>
        <v>#N/A</v>
      </c>
      <c r="BI183" s="135" t="e">
        <f ca="1">+IF(AND(ISNUMBER(OFFSET('Hygiene Data'!$F$6,0,10*ROW('Hygiene Data'!F177))),DX183="Yes"),OFFSET('Hygiene Data'!$F$6,0,10*ROW('Hygiene Data'!F177)),IF(AND(ISNUMBER(OFFSET('Hygiene Data'!$F$6,0,10*ROW('Hygiene Data'!F177))),DX183="No",ISNUMBER(OFFSET('Hygiene Data'!$F$6,0,10*ROW('Hygiene Data'!F177)))),CONCATENATE("[",ROUND(OFFSET('Hygiene Data'!$F$6,0,10*ROW('Hygiene Data'!F177)),0),"]"),IF(AND(ISNUMBER(OFFSET('Hygiene Data'!$F$6,0,10*ROW('Hygiene Data'!F177))),DX183="",ISNUMBER(OFFSET('Hygiene Data'!$F$6,0,10*ROW('Hygiene Data'!F177)))),OFFSET('Hygiene Data'!$F$6,0,10*ROW('Hygiene Data'!F177)),NA())))</f>
        <v>#N/A</v>
      </c>
      <c r="BJ183" s="135" t="e">
        <f ca="1">+IF(AND(ISNUMBER(OFFSET('Hygiene Data'!$F$8,0,10*ROW('Hygiene Data'!F177))),DY183="Yes"),OFFSET('Hygiene Data'!$F$8,0,10*ROW('Hygiene Data'!F177)),IF(AND(ISNUMBER(OFFSET('Hygiene Data'!$F$8,0,10*ROW('Hygiene Data'!F177))),DY183="No",ISNUMBER(OFFSET('Hygiene Data'!$F$8,0,10*ROW('Hygiene Data'!F177)))),CONCATENATE("[",ROUND(OFFSET('Hygiene Data'!$F$8,0,10*ROW('Hygiene Data'!F177)),0),"]"),IF(AND(ISNUMBER(OFFSET('Hygiene Data'!$F$8,0,10*ROW('Hygiene Data'!F177))),DY183="",ISNUMBER(OFFSET('Hygiene Data'!$F$8,0,10*ROW('Hygiene Data'!F177)))),OFFSET('Hygiene Data'!$F$8,0,10*ROW('Hygiene Data'!F177)),NA())))</f>
        <v>#N/A</v>
      </c>
      <c r="BK183" s="135" t="e">
        <f ca="1">+IF(AND(ISNUMBER(OFFSET('Hygiene Data'!$F$10,0,10*ROW('Hygiene Data'!F177))),DZ183="Yes"),OFFSET('Hygiene Data'!$F$10,0,10*ROW('Hygiene Data'!F177)),IF(AND(ISNUMBER(OFFSET('Hygiene Data'!$F$10,0,10*ROW('Hygiene Data'!F177))),DZ183="No",ISNUMBER(OFFSET('Hygiene Data'!$F$10,0,10*ROW('Hygiene Data'!F177)))),CONCATENATE("[",ROUND(OFFSET('Hygiene Data'!$F$10,0,10*ROW('Hygiene Data'!F177)),0),"]"),IF(AND(ISNUMBER(OFFSET('Hygiene Data'!$F$10,0,10*ROW('Hygiene Data'!F177))),DZ183="",ISNUMBER(OFFSET('Hygiene Data'!$F$10,0,10*ROW('Hygiene Data'!F177)))),OFFSET('Hygiene Data'!$F$10,0,10*ROW('Hygiene Data'!F177)),NA())))</f>
        <v>#N/A</v>
      </c>
      <c r="BL183" s="135" t="e">
        <f ca="1">+IF(AND(ISNUMBER(OFFSET('Hygiene Data'!$G$6,0,10*ROW('Hygiene Data'!G177))),EA183="Yes"),OFFSET('Hygiene Data'!$G$6,0,10*ROW('Hygiene Data'!G177)),IF(AND(ISNUMBER(OFFSET('Hygiene Data'!$G$6,0,10*ROW('Hygiene Data'!G177))),EA183="No",ISNUMBER(OFFSET('Hygiene Data'!$G$6,0,10*ROW('Hygiene Data'!G177)))),CONCATENATE("[",ROUND(OFFSET('Hygiene Data'!$G$6,0,10*ROW('Hygiene Data'!G177)),0),"]"),IF(AND(ISNUMBER(OFFSET('Hygiene Data'!$G$6,0,10*ROW('Hygiene Data'!G177))),EA183="",ISNUMBER(OFFSET('Hygiene Data'!$G$6,0,10*ROW('Hygiene Data'!G177)))),OFFSET('Hygiene Data'!$G$6,0,10*ROW('Hygiene Data'!G177)),NA())))</f>
        <v>#N/A</v>
      </c>
      <c r="BM183" s="135" t="e">
        <f ca="1">+IF(AND(ISNUMBER(OFFSET('Hygiene Data'!$G$8,0,10*ROW('Hygiene Data'!G177))),EB183="Yes"),OFFSET('Hygiene Data'!$G$8,0,10*ROW('Hygiene Data'!G177)),IF(AND(ISNUMBER(OFFSET('Hygiene Data'!$G$8,0,10*ROW('Hygiene Data'!G177))),EB183="No",ISNUMBER(OFFSET('Hygiene Data'!$G$8,0,10*ROW('Hygiene Data'!G177)))),CONCATENATE("[",ROUND(OFFSET('Hygiene Data'!$G$8,0,10*ROW('Hygiene Data'!G177)),0),"]"),IF(AND(ISNUMBER(OFFSET('Hygiene Data'!$G$8,0,10*ROW('Hygiene Data'!G177))),EB183="",ISNUMBER(OFFSET('Hygiene Data'!$G$8,0,10*ROW('Hygiene Data'!G177)))),OFFSET('Hygiene Data'!$G$8,0,10*ROW('Hygiene Data'!G177)),NA())))</f>
        <v>#N/A</v>
      </c>
      <c r="BN183" s="135" t="e">
        <f ca="1">+IF(AND(ISNUMBER(OFFSET('Hygiene Data'!$G$10,0,10*ROW('Hygiene Data'!G177))),EC183="Yes"),OFFSET('Hygiene Data'!$G$10,0,10*ROW('Hygiene Data'!G177)),IF(AND(ISNUMBER(OFFSET('Hygiene Data'!$G$10,0,10*ROW('Hygiene Data'!G177))),EC183="No",ISNUMBER(OFFSET('Hygiene Data'!$G$10,0,10*ROW('Hygiene Data'!G177)))),CONCATENATE("[",ROUND(OFFSET('Hygiene Data'!$G$10,0,10*ROW('Hygiene Data'!G177)),0),"]"),IF(AND(ISNUMBER(OFFSET('Hygiene Data'!$G$10,0,10*ROW('Hygiene Data'!G177))),EC183="",ISNUMBER(OFFSET('Hygiene Data'!$G$10,0,10*ROW('Hygiene Data'!G177)))),OFFSET('Hygiene Data'!$G$10,0,10*ROW('Hygiene Data'!G177)),NA())))</f>
        <v>#N/A</v>
      </c>
      <c r="BO183" s="135" t="e">
        <f ca="1">+IF(AND(ISNUMBER(OFFSET('Hygiene Data'!$H$6,0,10*ROW('Hygiene Data'!H177))),ED183="Yes"),OFFSET('Hygiene Data'!$H$6,0,10*ROW('Hygiene Data'!H177)),IF(AND(ISNUMBER(OFFSET('Hygiene Data'!$H$6,0,10*ROW('Hygiene Data'!H177))),ED183="No",ISNUMBER(OFFSET('Hygiene Data'!$H$6,0,10*ROW('Hygiene Data'!H177)))),CONCATENATE("[",ROUND(OFFSET('Hygiene Data'!$H$6,0,10*ROW('Hygiene Data'!H177)),0),"]"),IF(AND(ISNUMBER(OFFSET('Hygiene Data'!$H$6,0,10*ROW('Hygiene Data'!H177))),ED183="",ISNUMBER(OFFSET('Hygiene Data'!$H$6,0,10*ROW('Hygiene Data'!H177)))),OFFSET('Hygiene Data'!$H$6,0,10*ROW('Hygiene Data'!H177)),NA())))</f>
        <v>#N/A</v>
      </c>
      <c r="BP183" s="135" t="e">
        <f ca="1">+IF(AND(ISNUMBER(OFFSET('Hygiene Data'!$H$8,0,10*ROW('Hygiene Data'!H177))),EE183="Yes"),OFFSET('Hygiene Data'!$H$8,0,10*ROW('Hygiene Data'!H177)),IF(AND(ISNUMBER(OFFSET('Hygiene Data'!$H$8,0,10*ROW('Hygiene Data'!H177))),EE183="No",ISNUMBER(OFFSET('Hygiene Data'!$H$8,0,10*ROW('Hygiene Data'!H177)))),CONCATENATE("[",ROUND(OFFSET('Hygiene Data'!$H$8,0,10*ROW('Hygiene Data'!H177)),0),"]"),IF(AND(ISNUMBER(OFFSET('Hygiene Data'!$H$8,0,10*ROW('Hygiene Data'!H177))),EE183="",ISNUMBER(OFFSET('Hygiene Data'!$H$8,0,10*ROW('Hygiene Data'!H177)))),OFFSET('Hygiene Data'!$H$8,0,10*ROW('Hygiene Data'!H177)),NA())))</f>
        <v>#N/A</v>
      </c>
      <c r="BQ183" s="135" t="e">
        <f ca="1">+IF(AND(ISNUMBER(OFFSET('Hygiene Data'!$H$10,0,10*ROW('Hygiene Data'!H177))),EF183="Yes"),OFFSET('Hygiene Data'!$H$10,0,10*ROW('Hygiene Data'!H177)),IF(AND(ISNUMBER(OFFSET('Hygiene Data'!$H$10,0,10*ROW('Hygiene Data'!H177))),EF183="No",ISNUMBER(OFFSET('Hygiene Data'!$H$10,0,10*ROW('Hygiene Data'!H177)))),CONCATENATE("[",ROUND(OFFSET('Hygiene Data'!$H$10,0,10*ROW('Hygiene Data'!H177)),0),"]"),IF(AND(ISNUMBER(OFFSET('Hygiene Data'!$H$10,0,10*ROW('Hygiene Data'!H177))),EF183="",ISNUMBER(OFFSET('Hygiene Data'!$H$10,0,10*ROW('Hygiene Data'!H177)))),OFFSET('Hygiene Data'!$H$10,0,10*ROW('Hygiene Data'!H177)),NA())))</f>
        <v>#N/A</v>
      </c>
      <c r="BS183" s="34" t="str">
        <f ca="1">+IF(OFFSET('Water Data'!$C$28,0,10*ROW('Water Data'!C177))="","",OFFSET('Water Data'!$C$28,0,10*ROW('Water Data'!C177)))</f>
        <v/>
      </c>
      <c r="BT183" s="34" t="str">
        <f ca="1">+IF(OFFSET('Water Data'!$C$29,0,10*ROW('Water Data'!C177))="","",OFFSET('Water Data'!$C$29,0,10*ROW('Water Data'!C177)))</f>
        <v/>
      </c>
      <c r="BU183" s="34" t="str">
        <f ca="1">+IF(OFFSET('Water Data'!$C$30,0,10*ROW('Water Data'!C177))="","",OFFSET('Water Data'!$C$30,0,10*ROW('Water Data'!C177)))</f>
        <v/>
      </c>
      <c r="BV183" s="34" t="str">
        <f ca="1">+IF(OFFSET('Water Data'!$D$28,0,10*ROW('Water Data'!D177))="","",OFFSET('Water Data'!$D$28,0,10*ROW('Water Data'!D177)))</f>
        <v/>
      </c>
      <c r="BW183" s="34" t="str">
        <f ca="1">+IF(OFFSET('Water Data'!$D$29,0,10*ROW('Water Data'!D177))="","",OFFSET('Water Data'!$D$29,0,10*ROW('Water Data'!D177)))</f>
        <v/>
      </c>
      <c r="BX183" s="34" t="str">
        <f ca="1">+IF(OFFSET('Water Data'!$D$30,0,10*ROW('Water Data'!D177))="","",OFFSET('Water Data'!$D$30,0,10*ROW('Water Data'!D177)))</f>
        <v/>
      </c>
      <c r="BY183" s="34" t="str">
        <f ca="1">+IF(OFFSET('Water Data'!$E$28,0,10*ROW('Water Data'!E177))="","",OFFSET('Water Data'!$E$28,0,10*ROW('Water Data'!E177)))</f>
        <v/>
      </c>
      <c r="BZ183" s="34" t="str">
        <f ca="1">+IF(OFFSET('Water Data'!$E$29,0,10*ROW('Water Data'!E177))="","",OFFSET('Water Data'!$E$29,0,10*ROW('Water Data'!E177)))</f>
        <v/>
      </c>
      <c r="CA183" s="34" t="str">
        <f ca="1">+IF(OFFSET('Water Data'!$E$30,0,10*ROW('Water Data'!E177))="","",OFFSET('Water Data'!$E$30,0,10*ROW('Water Data'!E177)))</f>
        <v/>
      </c>
      <c r="CB183" s="34" t="str">
        <f ca="1">+IF(OFFSET('Water Data'!$F$28,0,10*ROW('Water Data'!F177))="","",OFFSET('Water Data'!$F$28,0,10*ROW('Water Data'!F177)))</f>
        <v/>
      </c>
      <c r="CC183" s="34" t="str">
        <f ca="1">+IF(OFFSET('Water Data'!$F$29,0,10*ROW('Water Data'!F177))="","",OFFSET('Water Data'!$F$29,0,10*ROW('Water Data'!F177)))</f>
        <v/>
      </c>
      <c r="CD183" s="34" t="str">
        <f ca="1">+IF(OFFSET('Water Data'!$F$30,0,10*ROW('Water Data'!F177))="","",OFFSET('Water Data'!$F$30,0,10*ROW('Water Data'!F177)))</f>
        <v/>
      </c>
      <c r="CE183" s="34" t="str">
        <f ca="1">+IF(OFFSET('Water Data'!$G$28,0,10*ROW('Water Data'!G177))="","",OFFSET('Water Data'!$G$28,0,10*ROW('Water Data'!G177)))</f>
        <v/>
      </c>
      <c r="CF183" s="34" t="str">
        <f ca="1">+IF(OFFSET('Water Data'!$G$29,0,10*ROW('Water Data'!G177))="","",OFFSET('Water Data'!$G$29,0,10*ROW('Water Data'!G177)))</f>
        <v/>
      </c>
      <c r="CG183" s="34" t="str">
        <f ca="1">+IF(OFFSET('Water Data'!$G$30,0,10*ROW('Water Data'!G177))="","",OFFSET('Water Data'!$G$30,0,10*ROW('Water Data'!G177)))</f>
        <v/>
      </c>
      <c r="CH183" s="34" t="str">
        <f ca="1">+IF(OFFSET('Water Data'!$H$28,0,10*ROW('Water Data'!H177))="","",OFFSET('Water Data'!$H$28,0,10*ROW('Water Data'!H177)))</f>
        <v/>
      </c>
      <c r="CI183" s="34" t="str">
        <f ca="1">+IF(OFFSET('Water Data'!$H$29,0,10*ROW('Water Data'!H177))="","",OFFSET('Water Data'!$H$29,0,10*ROW('Water Data'!H177)))</f>
        <v/>
      </c>
      <c r="CJ183" s="34" t="str">
        <f ca="1">+IF(OFFSET('Water Data'!$H$30,0,10*ROW('Water Data'!H177))="","",OFFSET('Water Data'!$H$30,0,10*ROW('Water Data'!H177)))</f>
        <v/>
      </c>
      <c r="CK183" s="34" t="str">
        <f ca="1">+IF(OFFSET('Sanitation Data'!$C$29,0,10*ROW('Sanitation Data'!C177))="","",OFFSET('Sanitation Data'!$C$29,0,10*ROW('Sanitation Data'!C177)))</f>
        <v/>
      </c>
      <c r="CL183" s="34" t="str">
        <f ca="1">+IF(OFFSET('Sanitation Data'!$C$30,0,10*ROW('Sanitation Data'!C177))="","",OFFSET('Sanitation Data'!$C$30,0,10*ROW('Sanitation Data'!C177)))</f>
        <v/>
      </c>
      <c r="CM183" s="34" t="str">
        <f ca="1">+IF(OFFSET('Sanitation Data'!$C$31,0,10*ROW('Sanitation Data'!C177))="","",OFFSET('Sanitation Data'!$C$31,0,10*ROW('Sanitation Data'!C177)))</f>
        <v/>
      </c>
      <c r="CN183" s="34" t="str">
        <f ca="1">+IF(OFFSET('Sanitation Data'!$C$32,0,10*ROW('Sanitation Data'!C177))="","",OFFSET('Sanitation Data'!$C$32,0,10*ROW('Sanitation Data'!C177)))</f>
        <v/>
      </c>
      <c r="CO183" s="34" t="str">
        <f ca="1">+IF(OFFSET('Sanitation Data'!$C$33,0,10*ROW('Sanitation Data'!C177))="","",OFFSET('Sanitation Data'!$C$33,0,10*ROW('Sanitation Data'!C177)))</f>
        <v/>
      </c>
      <c r="CP183" s="34" t="str">
        <f ca="1">+IF(OFFSET('Sanitation Data'!$D$29,0,10*ROW('Sanitation Data'!D177))="","",OFFSET('Sanitation Data'!$D$29,0,10*ROW('Sanitation Data'!D177)))</f>
        <v/>
      </c>
      <c r="CQ183" s="34" t="str">
        <f ca="1">+IF(OFFSET('Sanitation Data'!$D$30,0,10*ROW('Sanitation Data'!D177))="","",OFFSET('Sanitation Data'!$D$30,0,10*ROW('Sanitation Data'!D177)))</f>
        <v/>
      </c>
      <c r="CR183" s="34" t="str">
        <f ca="1">+IF(OFFSET('Sanitation Data'!$D$31,0,10*ROW('Sanitation Data'!D177))="","",OFFSET('Sanitation Data'!$D$31,0,10*ROW('Sanitation Data'!D177)))</f>
        <v/>
      </c>
      <c r="CS183" s="34" t="str">
        <f ca="1">+IF(OFFSET('Sanitation Data'!$D$32,0,10*ROW('Sanitation Data'!D177))="","",OFFSET('Sanitation Data'!$D$32,0,10*ROW('Sanitation Data'!D177)))</f>
        <v/>
      </c>
      <c r="CT183" s="34" t="str">
        <f ca="1">+IF(OFFSET('Sanitation Data'!$D$33,0,10*ROW('Sanitation Data'!D177))="","",OFFSET('Sanitation Data'!$D$33,0,10*ROW('Sanitation Data'!D177)))</f>
        <v/>
      </c>
      <c r="CU183" s="34" t="str">
        <f ca="1">+IF(OFFSET('Sanitation Data'!$E$29,0,10*ROW('Sanitation Data'!E177))="","",OFFSET('Sanitation Data'!$E$29,0,10*ROW('Sanitation Data'!E177)))</f>
        <v/>
      </c>
      <c r="CV183" s="34" t="str">
        <f ca="1">+IF(OFFSET('Sanitation Data'!$E$30,0,10*ROW('Sanitation Data'!E177))="","",OFFSET('Sanitation Data'!$E$30,0,10*ROW('Sanitation Data'!E177)))</f>
        <v/>
      </c>
      <c r="CW183" s="34" t="str">
        <f ca="1">+IF(OFFSET('Sanitation Data'!$E$31,0,10*ROW('Sanitation Data'!E177))="","",OFFSET('Sanitation Data'!$E$31,0,10*ROW('Sanitation Data'!E177)))</f>
        <v/>
      </c>
      <c r="CX183" s="34" t="str">
        <f ca="1">+IF(OFFSET('Sanitation Data'!$E$32,0,10*ROW('Sanitation Data'!E177))="","",OFFSET('Sanitation Data'!$E$32,0,10*ROW('Sanitation Data'!E177)))</f>
        <v/>
      </c>
      <c r="CY183" s="34" t="str">
        <f ca="1">+IF(OFFSET('Sanitation Data'!$E$33,0,10*ROW('Sanitation Data'!E177))="","",OFFSET('Sanitation Data'!$E$33,0,10*ROW('Sanitation Data'!E177)))</f>
        <v/>
      </c>
      <c r="CZ183" s="34" t="str">
        <f ca="1">+IF(OFFSET('Sanitation Data'!$F$29,0,10*ROW('Sanitation Data'!F177))="","",OFFSET('Sanitation Data'!$F$29,0,10*ROW('Sanitation Data'!F177)))</f>
        <v/>
      </c>
      <c r="DA183" s="34" t="str">
        <f ca="1">+IF(OFFSET('Sanitation Data'!$F$30,0,10*ROW('Sanitation Data'!F177))="","",OFFSET('Sanitation Data'!$F$30,0,10*ROW('Sanitation Data'!F177)))</f>
        <v/>
      </c>
      <c r="DB183" s="34" t="str">
        <f ca="1">+IF(OFFSET('Sanitation Data'!$F$31,0,10*ROW('Sanitation Data'!F177))="","",OFFSET('Sanitation Data'!$F$31,0,10*ROW('Sanitation Data'!F177)))</f>
        <v/>
      </c>
      <c r="DC183" s="34" t="str">
        <f ca="1">+IF(OFFSET('Sanitation Data'!$F$32,0,10*ROW('Sanitation Data'!F177))="","",OFFSET('Sanitation Data'!$F$32,0,10*ROW('Sanitation Data'!F177)))</f>
        <v/>
      </c>
      <c r="DD183" s="34" t="str">
        <f ca="1">+IF(OFFSET('Sanitation Data'!$F$33,0,10*ROW('Sanitation Data'!F177))="","",OFFSET('Sanitation Data'!$F$33,0,10*ROW('Sanitation Data'!F177)))</f>
        <v/>
      </c>
      <c r="DE183" s="34" t="str">
        <f ca="1">+IF(OFFSET('Sanitation Data'!$G$29,0,10*ROW('Sanitation Data'!G177))="","",OFFSET('Sanitation Data'!$G$29,0,10*ROW('Sanitation Data'!G177)))</f>
        <v/>
      </c>
      <c r="DF183" s="34" t="str">
        <f ca="1">+IF(OFFSET('Sanitation Data'!$G$30,0,10*ROW('Sanitation Data'!G177))="","",OFFSET('Sanitation Data'!$G$30,0,10*ROW('Sanitation Data'!G177)))</f>
        <v/>
      </c>
      <c r="DG183" s="34" t="str">
        <f ca="1">+IF(OFFSET('Sanitation Data'!$G$31,0,10*ROW('Sanitation Data'!G177))="","",OFFSET('Sanitation Data'!$G$31,0,10*ROW('Sanitation Data'!G177)))</f>
        <v/>
      </c>
      <c r="DH183" s="34" t="str">
        <f ca="1">+IF(OFFSET('Sanitation Data'!$G$32,0,10*ROW('Sanitation Data'!G177))="","",OFFSET('Sanitation Data'!$G$32,0,10*ROW('Sanitation Data'!G177)))</f>
        <v/>
      </c>
      <c r="DI183" s="34" t="str">
        <f ca="1">+IF(OFFSET('Sanitation Data'!$G$33,0,10*ROW('Sanitation Data'!G177))="","",OFFSET('Sanitation Data'!$G$33,0,10*ROW('Sanitation Data'!G177)))</f>
        <v/>
      </c>
      <c r="DJ183" s="34" t="str">
        <f ca="1">+IF(OFFSET('Sanitation Data'!$H$29,0,10*ROW('Sanitation Data'!H177))="","",OFFSET('Sanitation Data'!$H$29,0,10*ROW('Sanitation Data'!H177)))</f>
        <v/>
      </c>
      <c r="DK183" s="34" t="str">
        <f ca="1">+IF(OFFSET('Sanitation Data'!$H$30,0,10*ROW('Sanitation Data'!H177))="","",OFFSET('Sanitation Data'!$H$30,0,10*ROW('Sanitation Data'!H177)))</f>
        <v/>
      </c>
      <c r="DL183" s="34" t="str">
        <f ca="1">+IF(OFFSET('Sanitation Data'!$H$31,0,10*ROW('Sanitation Data'!H177))="","",OFFSET('Sanitation Data'!$H$31,0,10*ROW('Sanitation Data'!H177)))</f>
        <v/>
      </c>
      <c r="DM183" s="34" t="str">
        <f ca="1">+IF(OFFSET('Sanitation Data'!$H$32,0,10*ROW('Sanitation Data'!H177))="","",OFFSET('Sanitation Data'!$H$32,0,10*ROW('Sanitation Data'!H177)))</f>
        <v/>
      </c>
      <c r="DN183" s="34" t="str">
        <f ca="1">+IF(OFFSET('Sanitation Data'!$H$33,0,10*ROW('Sanitation Data'!H177))="","",OFFSET('Sanitation Data'!$H$33,0,10*ROW('Sanitation Data'!H177)))</f>
        <v/>
      </c>
      <c r="DO183" s="34" t="str">
        <f ca="1">+IF(OFFSET('Hygiene Data'!$C$12,0,10*ROW('Hygiene Data'!C177))="","",OFFSET('Hygiene Data'!$C$12,0,10*ROW('Hygiene Data'!C177)))</f>
        <v/>
      </c>
      <c r="DP183" s="34" t="str">
        <f ca="1">+IF(OFFSET('Hygiene Data'!$C$13,0,10*ROW('Hygiene Data'!C177))="","",OFFSET('Hygiene Data'!$C$13,0,10*ROW('Hygiene Data'!C177)))</f>
        <v/>
      </c>
      <c r="DQ183" s="34" t="str">
        <f ca="1">+IF(OFFSET('Hygiene Data'!$C$14,0,10*ROW('Hygiene Data'!C177))="","",OFFSET('Hygiene Data'!$C$14,0,10*ROW('Hygiene Data'!C177)))</f>
        <v/>
      </c>
      <c r="DR183" s="34" t="str">
        <f ca="1">+IF(OFFSET('Hygiene Data'!$D$12,0,10*ROW('Hygiene Data'!D177))="","",OFFSET('Hygiene Data'!$D$12,0,10*ROW('Hygiene Data'!D177)))</f>
        <v/>
      </c>
      <c r="DS183" s="34" t="str">
        <f ca="1">+IF(OFFSET('Hygiene Data'!$D$13,0,10*ROW('Hygiene Data'!D177))="","",OFFSET('Hygiene Data'!$D$13,0,10*ROW('Hygiene Data'!D177)))</f>
        <v/>
      </c>
      <c r="DT183" s="34" t="str">
        <f ca="1">+IF(OFFSET('Hygiene Data'!$D$14,0,10*ROW('Hygiene Data'!D177))="","",OFFSET('Hygiene Data'!$D$14,0,10*ROW('Hygiene Data'!D177)))</f>
        <v/>
      </c>
      <c r="DU183" s="34" t="str">
        <f ca="1">+IF(OFFSET('Hygiene Data'!$E$12,0,10*ROW('Hygiene Data'!E177))="","",OFFSET('Hygiene Data'!$E$12,0,10*ROW('Hygiene Data'!E177)))</f>
        <v/>
      </c>
      <c r="DV183" s="34" t="str">
        <f ca="1">+IF(OFFSET('Hygiene Data'!$E$13,0,10*ROW('Hygiene Data'!E177))="","",OFFSET('Hygiene Data'!$E$13,0,10*ROW('Hygiene Data'!E177)))</f>
        <v/>
      </c>
      <c r="DW183" s="34" t="str">
        <f ca="1">+IF(OFFSET('Hygiene Data'!$E$14,0,10*ROW('Hygiene Data'!E177))="","",OFFSET('Hygiene Data'!$E$14,0,10*ROW('Hygiene Data'!E177)))</f>
        <v/>
      </c>
      <c r="DX183" s="34" t="str">
        <f ca="1">+IF(OFFSET('Hygiene Data'!$F$12,0,10*ROW('Hygiene Data'!F177))="","",OFFSET('Hygiene Data'!$F$12,0,10*ROW('Hygiene Data'!F177)))</f>
        <v/>
      </c>
      <c r="DY183" s="34" t="str">
        <f ca="1">+IF(OFFSET('Hygiene Data'!$F$13,0,10*ROW('Hygiene Data'!F177))="","",OFFSET('Hygiene Data'!$F$13,0,10*ROW('Hygiene Data'!F177)))</f>
        <v/>
      </c>
      <c r="DZ183" s="34" t="str">
        <f ca="1">+IF(OFFSET('Hygiene Data'!$F$14,0,10*ROW('Hygiene Data'!F177))="","",OFFSET('Hygiene Data'!$F$14,0,10*ROW('Hygiene Data'!F177)))</f>
        <v/>
      </c>
      <c r="EA183" s="34" t="str">
        <f ca="1">+IF(OFFSET('Hygiene Data'!$G$12,0,10*ROW('Hygiene Data'!G177))="","",OFFSET('Hygiene Data'!$G$12,0,10*ROW('Hygiene Data'!G177)))</f>
        <v/>
      </c>
      <c r="EB183" s="34" t="str">
        <f ca="1">+IF(OFFSET('Hygiene Data'!$G$13,0,10*ROW('Hygiene Data'!G177))="","",OFFSET('Hygiene Data'!$G$13,0,10*ROW('Hygiene Data'!G177)))</f>
        <v/>
      </c>
      <c r="EC183" s="34" t="str">
        <f ca="1">+IF(OFFSET('Hygiene Data'!$G$14,0,10*ROW('Hygiene Data'!G177))="","",OFFSET('Hygiene Data'!$G$14,0,10*ROW('Hygiene Data'!G177)))</f>
        <v/>
      </c>
      <c r="ED183" s="34" t="str">
        <f ca="1">+IF(OFFSET('Hygiene Data'!$H$12,0,10*ROW('Hygiene Data'!H177))="","",OFFSET('Hygiene Data'!$H$12,0,10*ROW('Hygiene Data'!H177)))</f>
        <v/>
      </c>
      <c r="EE183" s="34" t="str">
        <f ca="1">+IF(OFFSET('Hygiene Data'!$H$13,0,10*ROW('Hygiene Data'!H177))="","",OFFSET('Hygiene Data'!$H$13,0,10*ROW('Hygiene Data'!H177)))</f>
        <v/>
      </c>
      <c r="EF183" s="34" t="str">
        <f ca="1">+IF(OFFSET('Hygiene Data'!$H$14,0,10*ROW('Hygiene Data'!H177))="","",OFFSET('Hygiene Data'!$H$14,0,10*ROW('Hygiene Data'!H177)))</f>
        <v/>
      </c>
    </row>
    <row r="184" spans="1:136" x14ac:dyDescent="0.2">
      <c r="A184" s="50" t="str">
        <f ca="1">+IF(OFFSET('Water Data'!$B$1,0,10*ROW('Water Data'!B181))="","",OFFSET('Water Data'!$B$1,0,10*ROW('Water Data'!B181)))</f>
        <v/>
      </c>
      <c r="B184" s="50" t="str">
        <f ca="1">+IF(OFFSET('Water Data'!$A$3,0,10*ROW('Water Data'!A181))="","",OFFSET('Water Data'!$A$3,0,10*ROW('Water Data'!A181)))</f>
        <v/>
      </c>
      <c r="C184" s="50" t="str">
        <f ca="1">+IF(OFFSET('Water Data'!$C$3,0,10*ROW('Water Data'!C181))="","",OFFSET('Water Data'!$C$3,0,10*ROW('Water Data'!C181)))</f>
        <v/>
      </c>
      <c r="D184" s="133" t="e">
        <f ca="1">+IF(AND(ISNUMBER(OFFSET('Water Data'!$C$5,0,10*ROW('Water Data'!C178))),BS184="Yes"),100-OFFSET('Water Data'!$C$5,0,10*ROW('Water Data'!C178)),IF(AND(ISNUMBER(OFFSET('Water Data'!$C$5,0,10*ROW('Water Data'!C178))),BS184="No",ISNUMBER(OFFSET('Water Data'!$C$5,0,10*ROW('Water Data'!C178)))),CONCATENATE("[",ROUND(100-OFFSET('Water Data'!$C$5,0,10*ROW('Water Data'!C178)),0),"]"),IF(AND(ISNUMBER(OFFSET('Water Data'!$C$5,0,10*ROW('Water Data'!C178))),BS184="",ISNUMBER(OFFSET('Water Data'!$C$5,0,10*ROW('Water Data'!C178)))),100-OFFSET('Water Data'!$C$5,0,10*ROW('Water Data'!C178)),NA())))</f>
        <v>#N/A</v>
      </c>
      <c r="E184" s="133" t="e">
        <f ca="1">+IF(AND(ISNUMBER(OFFSET('Water Data'!$C$7,0,10*ROW('Water Data'!D178))),BT184="Yes"),OFFSET('Water Data'!$C$7,0,10*ROW('Water Data'!C178)),IF(AND(ISNUMBER(OFFSET('Water Data'!$C$7,0,10*ROW('Water Data'!C178))),BT184="No",ISNUMBER(OFFSET('Water Data'!$C$7,0,10*ROW('Water Data'!C178)))),CONCATENATE("[",ROUND(OFFSET('Water Data'!$C$7,0,10*ROW('Water Data'!C178)),0),"]"),IF(AND(ISNUMBER(OFFSET('Water Data'!$C$7,0,10*ROW('Water Data'!C178))),BT184="",ISNUMBER(OFFSET('Water Data'!$C$7,0,10*ROW('Water Data'!C178)))),OFFSET('Water Data'!$C$7,0,10*ROW('Water Data'!C178)),NA())))</f>
        <v>#N/A</v>
      </c>
      <c r="F184" s="133" t="e">
        <f ca="1">+IF(AND(ISNUMBER(OFFSET('Water Data'!$C$10,0,10*ROW('Water Data'!C178))),BU184="Yes"),OFFSET('Water Data'!$C$10,0,10*ROW('Water Data'!C178)),IF(AND(ISNUMBER(OFFSET('Water Data'!$C$10,0,10*ROW('Water Data'!C178))),BU184="No",ISNUMBER(OFFSET('Water Data'!$C$10,0,10*ROW('Water Data'!C178)))),CONCATENATE("[",ROUND(OFFSET('Water Data'!$C$10,0,10*ROW('Water Data'!C178)),0),"]"),IF(AND(ISNUMBER(OFFSET('Water Data'!$C$10,0,10*ROW('Water Data'!C178))),BU184="",ISNUMBER(OFFSET('Water Data'!$C$10,0,10*ROW('Water Data'!C178)))),OFFSET('Water Data'!$C$10,0,10*ROW('Water Data'!C178)),NA())))</f>
        <v>#N/A</v>
      </c>
      <c r="G184" s="133" t="e">
        <f ca="1">+IF(AND(ISNUMBER(OFFSET('Water Data'!$D$5,0,10*ROW('Water Data'!D178))),BV184="Yes"),100-OFFSET('Water Data'!$D$5,0,10*ROW('Water Data'!D178)),IF(AND(ISNUMBER(OFFSET('Water Data'!$D$5,0,10*ROW('Water Data'!D178))),BV184="No",ISNUMBER(OFFSET('Water Data'!$D$5,0,10*ROW('Water Data'!D178)))),CONCATENATE("[",ROUND(100-OFFSET('Water Data'!$D$5,0,10*ROW('Water Data'!D178)),0),"]"),IF(AND(ISNUMBER(OFFSET('Water Data'!$D$5,0,10*ROW('Water Data'!D178))),BV184="",ISNUMBER(OFFSET('Water Data'!$D$5,0,10*ROW('Water Data'!D178)))),100-OFFSET('Water Data'!$D$5,0,10*ROW('Water Data'!D178)),NA())))</f>
        <v>#N/A</v>
      </c>
      <c r="H184" s="133" t="e">
        <f ca="1">+IF(AND(ISNUMBER(OFFSET('Water Data'!$D$7,0,10*ROW('Water Data'!D178))),BW184="Yes"),OFFSET('Water Data'!$D$7,0,10*ROW('Water Data'!D178)),IF(AND(ISNUMBER(OFFSET('Water Data'!$D$7,0,10*ROW('Water Data'!D178))),BW184="No",ISNUMBER(OFFSET('Water Data'!$D$7,0,10*ROW('Water Data'!D178)))),CONCATENATE("[",ROUND(OFFSET('Water Data'!$C$7,0,10*ROW('Water Data'!D178)),0),"]"),IF(AND(ISNUMBER(OFFSET('Water Data'!$D$7,0,10*ROW('Water Data'!D178))),BW184="",ISNUMBER(OFFSET('Water Data'!$D$7,0,10*ROW('Water Data'!D178)))),OFFSET('Water Data'!$D$7,0,10*ROW('Water Data'!D178)),NA())))</f>
        <v>#N/A</v>
      </c>
      <c r="I184" s="133" t="e">
        <f ca="1">+IF(AND(ISNUMBER(OFFSET('Water Data'!$D$10,0,10*ROW('Water Data'!D178))),BX184="Yes"),OFFSET('Water Data'!$D$10,0,10*ROW('Water Data'!D178)),IF(AND(ISNUMBER(OFFSET('Water Data'!$D$10,0,10*ROW('Water Data'!D178))),BX184="No",ISNUMBER(OFFSET('Water Data'!$D$10,0,10*ROW('Water Data'!D178)))),CONCATENATE("[",ROUND(OFFSET('Water Data'!$D$10,0,10*ROW('Water Data'!D178)),0),"]"),IF(AND(ISNUMBER(OFFSET('Water Data'!$D$10,0,10*ROW('Water Data'!D178))),BX184="",ISNUMBER(OFFSET('Water Data'!$D$10,0,10*ROW('Water Data'!D178)))),OFFSET('Water Data'!$D$10,0,10*ROW('Water Data'!D178)),NA())))</f>
        <v>#N/A</v>
      </c>
      <c r="J184" s="133" t="e">
        <f ca="1">+IF(AND(ISNUMBER(OFFSET('Water Data'!$E$5,0,10*ROW('Water Data'!E178))),BY184="Yes"),100-OFFSET('Water Data'!$E$5,0,10*ROW('Water Data'!E178)),IF(AND(ISNUMBER(OFFSET('Water Data'!$E$5,0,10*ROW('Water Data'!E178))),BY184="No",ISNUMBER(OFFSET('Water Data'!$E$5,0,10*ROW('Water Data'!E178)))),CONCATENATE("[",ROUND(100-OFFSET('Water Data'!$E$5,0,10*ROW('Water Data'!E178)),0),"]"),IF(AND(ISNUMBER(OFFSET('Water Data'!$E$5,0,10*ROW('Water Data'!E178))),BY184="",ISNUMBER(OFFSET('Water Data'!$E$5,0,10*ROW('Water Data'!E178)))),100-OFFSET('Water Data'!$E$5,0,10*ROW('Water Data'!E178)),NA())))</f>
        <v>#N/A</v>
      </c>
      <c r="K184" s="133" t="e">
        <f ca="1">+IF(AND(ISNUMBER(OFFSET('Water Data'!$E$7,0,10*ROW('Water Data'!E178))),BZ184="Yes"),OFFSET('Water Data'!$E$7,0,10*ROW('Water Data'!E178)),IF(AND(ISNUMBER(OFFSET('Water Data'!$E$7,0,10*ROW('Water Data'!E178))),BZ184="No",ISNUMBER(OFFSET('Water Data'!$E$7,0,10*ROW('Water Data'!E178)))),CONCATENATE("[",ROUND(OFFSET('Water Data'!$E$7,0,10*ROW('Water Data'!E178)),0),"]"),IF(AND(ISNUMBER(OFFSET('Water Data'!$E$7,0,10*ROW('Water Data'!E178))),BZ184="",ISNUMBER(OFFSET('Water Data'!$E$7,0,10*ROW('Water Data'!E178)))),OFFSET('Water Data'!$E$7,0,10*ROW('Water Data'!E178)),NA())))</f>
        <v>#N/A</v>
      </c>
      <c r="L184" s="133" t="e">
        <f ca="1">+IF(AND(ISNUMBER(OFFSET('Water Data'!$E$10,0,10*ROW('Water Data'!E178))),CA184="Yes"),OFFSET('Water Data'!$E$10,0,10*ROW('Water Data'!E178)),IF(AND(ISNUMBER(OFFSET('Water Data'!$E$10,0,10*ROW('Water Data'!E178))),CA184="No",ISNUMBER(OFFSET('Water Data'!$E$10,0,10*ROW('Water Data'!E178)))),CONCATENATE("[",ROUND(OFFSET('Water Data'!$E$10,0,10*ROW('Water Data'!E178)),0),"]"),IF(AND(ISNUMBER(OFFSET('Water Data'!$E$10,0,10*ROW('Water Data'!E178))),CA184="",ISNUMBER(OFFSET('Water Data'!$E$10,0,10*ROW('Water Data'!E178)))),OFFSET('Water Data'!$E$10,0,10*ROW('Water Data'!E178)),NA())))</f>
        <v>#N/A</v>
      </c>
      <c r="M184" s="133" t="e">
        <f ca="1">+IF(AND(ISNUMBER(OFFSET('Water Data'!$F$5,0,10*ROW('Water Data'!F178))),CB184="Yes"),100-OFFSET('Water Data'!$F$5,0,10*ROW('Water Data'!F178)),IF(AND(ISNUMBER(OFFSET('Water Data'!$F$5,0,10*ROW('Water Data'!F178))),CB184="No",ISNUMBER(OFFSET('Water Data'!$F$5,0,10*ROW('Water Data'!F178)))),CONCATENATE("[",ROUND(100-OFFSET('Water Data'!$F$5,0,10*ROW('Water Data'!F178)),0),"]"),IF(AND(ISNUMBER(OFFSET('Water Data'!$F$5,0,10*ROW('Water Data'!F178))),CB184="",ISNUMBER(OFFSET('Water Data'!$F$5,0,10*ROW('Water Data'!F178)))),100-OFFSET('Water Data'!$F$5,0,10*ROW('Water Data'!F178)),NA())))</f>
        <v>#N/A</v>
      </c>
      <c r="N184" s="133" t="e">
        <f ca="1">+IF(AND(ISNUMBER(OFFSET('Water Data'!$F$7,0,10*ROW('Water Data'!F178))),CC184="Yes"),OFFSET('Water Data'!$F$7,0,10*ROW('Water Data'!F178)),IF(AND(ISNUMBER(OFFSET('Water Data'!$F$7,0,10*ROW('Water Data'!F178))),CC184="No",ISNUMBER(OFFSET('Water Data'!$F$7,0,10*ROW('Water Data'!F178)))),CONCATENATE("[",ROUND(OFFSET('Water Data'!$F$7,0,10*ROW('Water Data'!F178)),0),"]"),IF(AND(ISNUMBER(OFFSET('Water Data'!$F$7,0,10*ROW('Water Data'!F178))),CC184="",ISNUMBER(OFFSET('Water Data'!$F$7,0,10*ROW('Water Data'!F178)))),OFFSET('Water Data'!$F$7,0,10*ROW('Water Data'!F178)),NA())))</f>
        <v>#N/A</v>
      </c>
      <c r="O184" s="133" t="e">
        <f ca="1">+IF(AND(ISNUMBER(OFFSET('Water Data'!$F$10,0,10*ROW('Water Data'!F178))),CD184="Yes"),OFFSET('Water Data'!$F$10,0,10*ROW('Water Data'!F178)),IF(AND(ISNUMBER(OFFSET('Water Data'!$F$10,0,10*ROW('Water Data'!F178))),CD184="No",ISNUMBER(OFFSET('Water Data'!$F$10,0,10*ROW('Water Data'!F178)))),CONCATENATE("[",ROUND(OFFSET('Water Data'!$F$10,0,10*ROW('Water Data'!F178)),0),"]"),IF(AND(ISNUMBER(OFFSET('Water Data'!$F$10,0,10*ROW('Water Data'!F178))),CD184="",ISNUMBER(OFFSET('Water Data'!$F$10,0,10*ROW('Water Data'!F178)))),OFFSET('Water Data'!$F$10,0,10*ROW('Water Data'!F178)),NA())))</f>
        <v>#N/A</v>
      </c>
      <c r="P184" s="133" t="e">
        <f ca="1">+IF(AND(ISNUMBER(OFFSET('Water Data'!$G$5,0,10*ROW('Water Data'!G178))),CE184="Yes"),100-OFFSET('Water Data'!$G$5,0,10*ROW('Water Data'!G178)),IF(AND(ISNUMBER(OFFSET('Water Data'!$G$5,0,10*ROW('Water Data'!G178))),CE184="No",ISNUMBER(OFFSET('Water Data'!$G$5,0,10*ROW('Water Data'!G178)))),CONCATENATE("[",ROUND(100-OFFSET('Water Data'!$G$5,0,10*ROW('Water Data'!G178)),0),"]"),IF(AND(ISNUMBER(OFFSET('Water Data'!$G$5,0,10*ROW('Water Data'!G178))),CE184="",ISNUMBER(OFFSET('Water Data'!$G$5,0,10*ROW('Water Data'!G178)))),100-OFFSET('Water Data'!$G$5,0,10*ROW('Water Data'!G178)),NA())))</f>
        <v>#N/A</v>
      </c>
      <c r="Q184" s="133" t="e">
        <f ca="1">+IF(AND(ISNUMBER(OFFSET('Water Data'!$G$7,0,10*ROW('Water Data'!G178))),CF184="Yes"),OFFSET('Water Data'!$G$7,0,10*ROW('Water Data'!G178)),IF(AND(ISNUMBER(OFFSET('Water Data'!$G$7,0,10*ROW('Water Data'!G178))),CF184="No",ISNUMBER(OFFSET('Water Data'!$G$7,0,10*ROW('Water Data'!G178)))),CONCATENATE("[",ROUND(OFFSET('Water Data'!$G$7,0,10*ROW('Water Data'!G178)),0),"]"),IF(AND(ISNUMBER(OFFSET('Water Data'!$G$7,0,10*ROW('Water Data'!G178))),CF184="",ISNUMBER(OFFSET('Water Data'!$G$7,0,10*ROW('Water Data'!G178)))),OFFSET('Water Data'!$G$7,0,10*ROW('Water Data'!G178)),NA())))</f>
        <v>#N/A</v>
      </c>
      <c r="R184" s="133" t="e">
        <f ca="1">+IF(AND(ISNUMBER(OFFSET('Water Data'!$G$10,0,10*ROW('Water Data'!G178))),CG184="Yes"),OFFSET('Water Data'!$G$10,0,10*ROW('Water Data'!G178)),IF(AND(ISNUMBER(OFFSET('Water Data'!$G$10,0,10*ROW('Water Data'!G178))),CG184="No",ISNUMBER(OFFSET('Water Data'!$G$10,0,10*ROW('Water Data'!G178)))),CONCATENATE("[",ROUND(OFFSET('Water Data'!$G$10,0,10*ROW('Water Data'!G178)),0),"]"),IF(AND(ISNUMBER(OFFSET('Water Data'!$G$10,0,10*ROW('Water Data'!G178))),CG184="",ISNUMBER(OFFSET('Water Data'!$G$10,0,10*ROW('Water Data'!G178)))),OFFSET('Water Data'!$G$10,0,10*ROW('Water Data'!G178)),NA())))</f>
        <v>#N/A</v>
      </c>
      <c r="S184" s="133" t="e">
        <f ca="1">+IF(AND(ISNUMBER(OFFSET('Water Data'!$H$5,0,10*ROW('Water Data'!H178))),CH184="Yes"),100-OFFSET('Water Data'!$H$5,0,10*ROW('Water Data'!H178)),IF(AND(ISNUMBER(OFFSET('Water Data'!$H$5,0,10*ROW('Water Data'!H178))),CH184="No",ISNUMBER(OFFSET('Water Data'!$H$5,0,10*ROW('Water Data'!H178)))),CONCATENATE("[",ROUND(100-OFFSET('Water Data'!$H$5,0,10*ROW('Water Data'!H178)),0),"]"),IF(AND(ISNUMBER(OFFSET('Water Data'!$H$5,0,10*ROW('Water Data'!H178))),CH184="",ISNUMBER(OFFSET('Water Data'!$H$5,0,10*ROW('Water Data'!H178)))),100-OFFSET('Water Data'!$H$5,0,10*ROW('Water Data'!H178)),NA())))</f>
        <v>#N/A</v>
      </c>
      <c r="T184" s="133" t="e">
        <f ca="1">+IF(AND(ISNUMBER(OFFSET('Water Data'!$H$7,0,10*ROW('Water Data'!H178))),CI184="Yes"),OFFSET('Water Data'!$H$7,0,10*ROW('Water Data'!H178)),IF(AND(ISNUMBER(OFFSET('Water Data'!$H$7,0,10*ROW('Water Data'!H178))),CI184="No",ISNUMBER(OFFSET('Water Data'!$H$7,0,10*ROW('Water Data'!H178)))),CONCATENATE("[",ROUND(OFFSET('Water Data'!$H$7,0,10*ROW('Water Data'!H178)),0),"]"),IF(AND(ISNUMBER(OFFSET('Water Data'!$H$7,0,10*ROW('Water Data'!H178))),CI184="",ISNUMBER(OFFSET('Water Data'!$H$7,0,10*ROW('Water Data'!H178)))),OFFSET('Water Data'!$H$7,0,10*ROW('Water Data'!H178)),NA())))</f>
        <v>#N/A</v>
      </c>
      <c r="U184" s="133" t="e">
        <f ca="1">+IF(AND(ISNUMBER(OFFSET('Water Data'!$H$10,0,10*ROW('Water Data'!H178))),CJ184="Yes"),OFFSET('Water Data'!$H$10,0,10*ROW('Water Data'!H178)),IF(AND(ISNUMBER(OFFSET('Water Data'!$H$10,0,10*ROW('Water Data'!H178))),CJ184="No",ISNUMBER(OFFSET('Water Data'!$H$10,0,10*ROW('Water Data'!H178)))),CONCATENATE("[",ROUND(OFFSET('Water Data'!$H$10,0,10*ROW('Water Data'!H178)),0),"]"),IF(AND(ISNUMBER(OFFSET('Water Data'!$H$10,0,10*ROW('Water Data'!H178))),CJ184="",ISNUMBER(OFFSET('Water Data'!$H$10,0,10*ROW('Water Data'!H178)))),OFFSET('Water Data'!$H$10,0,10*ROW('Water Data'!H178)),NA())))</f>
        <v>#N/A</v>
      </c>
      <c r="V184" s="134" t="e">
        <f ca="1">+IF(AND(ISNUMBER(OFFSET('Sanitation Data'!$C$5,0,10*ROW('Sanitation Data'!C178))),CK184="Yes"),100-OFFSET('Sanitation Data'!$C$5,0,10*ROW('Sanitation Data'!C178)),IF(AND(ISNUMBER(OFFSET('Sanitation Data'!$C$5,0,10*ROW('Sanitation Data'!C178))),CK184="No",ISNUMBER(OFFSET('Sanitation Data'!$C$5,0,10*ROW('Sanitation Data'!C178)))),CONCATENATE("[",ROUND(100-OFFSET('Sanitation Data'!$C$5,0,10*ROW('Sanitation Data'!C178)),0),"]"),IF(AND(ISNUMBER(OFFSET('Sanitation Data'!$C$5,0,10*ROW('Sanitation Data'!C178))),CK184="",ISNUMBER(OFFSET('Sanitation Data'!$C$5,0,10*ROW('Sanitation Data'!C178)))),100-OFFSET('Sanitation Data'!$C$5,0,10*ROW('Sanitation Data'!C178)),NA())))</f>
        <v>#N/A</v>
      </c>
      <c r="W184" s="134" t="e">
        <f ca="1">+IF(AND(ISNUMBER(OFFSET('Sanitation Data'!$C$7,0,10*ROW('Sanitation Data'!C178))),CL184="Yes"),OFFSET('Sanitation Data'!$C$7,0,10*ROW('Sanitation Data'!C178)),IF(AND(ISNUMBER(OFFSET('Sanitation Data'!$C$7,0,10*ROW('Sanitation Data'!C178))),CL184="No",ISNUMBER(OFFSET('Sanitation Data'!$C$7,0,10*ROW('Sanitation Data'!C178)))),CONCATENATE("[",ROUND(OFFSET('Sanitation Data'!$C$7,0,10*ROW('Sanitation Data'!C178)),0),"]"),IF(AND(ISNUMBER(OFFSET('Sanitation Data'!$C$7,0,10*ROW('Sanitation Data'!C178))),CL184="",ISNUMBER(OFFSET('Sanitation Data'!$C$7,0,10*ROW('Sanitation Data'!C178)))),OFFSET('Sanitation Data'!$C$7,0,10*ROW('Sanitation Data'!C178)),NA())))</f>
        <v>#N/A</v>
      </c>
      <c r="X184" s="134" t="e">
        <f ca="1">+IF(AND(ISNUMBER(OFFSET('Sanitation Data'!$C$11,0,10*ROW('Sanitation Data'!C178))),CM184="Yes"),OFFSET('Sanitation Data'!$C$11,0,10*ROW('Sanitation Data'!C178)),IF(AND(ISNUMBER(OFFSET('Sanitation Data'!$C$11,0,10*ROW('Sanitation Data'!C178))),CM184="No",ISNUMBER(OFFSET('Sanitation Data'!$C$11,0,10*ROW('Sanitation Data'!C178)))),CONCATENATE("[",ROUND(OFFSET('Sanitation Data'!$C$11,0,10*ROW('Sanitation Data'!C178)),0),"]"),IF(AND(ISNUMBER(OFFSET('Sanitation Data'!$C$11,0,10*ROW('Sanitation Data'!C178))),CM184="",ISNUMBER(OFFSET('Sanitation Data'!$C$11,0,10*ROW('Sanitation Data'!C178)))),OFFSET('Sanitation Data'!$C$11,0,10*ROW('Sanitation Data'!C178)),NA())))</f>
        <v>#N/A</v>
      </c>
      <c r="Y184" s="134" t="e">
        <f ca="1">+IF(AND(ISNUMBER(OFFSET('Sanitation Data'!$C$12,0,10*ROW('Sanitation Data'!C178))),CN184="Yes"),OFFSET('Sanitation Data'!$C$12,0,10*ROW('Sanitation Data'!C178)),IF(AND(ISNUMBER(OFFSET('Sanitation Data'!$C$12,0,10*ROW('Sanitation Data'!C178))),CN184="No",ISNUMBER(OFFSET('Sanitation Data'!$C$12,0,10*ROW('Sanitation Data'!C178)))),CONCATENATE("[",ROUND(OFFSET('Sanitation Data'!$C$12,0,10*ROW('Sanitation Data'!C178)),0),"]"),IF(AND(ISNUMBER(OFFSET('Sanitation Data'!$C$12,0,10*ROW('Sanitation Data'!C178))),CN184="",ISNUMBER(OFFSET('Sanitation Data'!$C$12,0,10*ROW('Sanitation Data'!C178)))),OFFSET('Sanitation Data'!$C$12,0,10*ROW('Sanitation Data'!C178)),NA())))</f>
        <v>#N/A</v>
      </c>
      <c r="Z184" s="134" t="e">
        <f ca="1">+IF(AND(ISNUMBER(OFFSET('Sanitation Data'!$C$13,0,10*ROW('Sanitation Data'!C178))),CO184="Yes"),OFFSET('Sanitation Data'!$C$13,0,10*ROW('Sanitation Data'!C178)),IF(AND(ISNUMBER(OFFSET('Sanitation Data'!$C$13,0,10*ROW('Sanitation Data'!C178))),CO184="No",ISNUMBER(OFFSET('Sanitation Data'!$C$13,0,10*ROW('Sanitation Data'!C178)))),CONCATENATE("[",ROUND(OFFSET('Sanitation Data'!$C$13,0,10*ROW('Sanitation Data'!C178)),0),"]"),IF(AND(ISNUMBER(OFFSET('Sanitation Data'!$C$13,0,10*ROW('Sanitation Data'!C178))),CO184="",ISNUMBER(OFFSET('Sanitation Data'!$C$13,0,10*ROW('Sanitation Data'!C178)))),OFFSET('Sanitation Data'!$C$13,0,10*ROW('Sanitation Data'!C178)),NA())))</f>
        <v>#N/A</v>
      </c>
      <c r="AA184" s="134" t="e">
        <f ca="1">+IF(AND(ISNUMBER(OFFSET('Sanitation Data'!$D$5,0,10*ROW('Sanitation Data'!D178))),CP184="Yes"),100-OFFSET('Sanitation Data'!$D$5,0,10*ROW('Sanitation Data'!D178)),IF(AND(ISNUMBER(OFFSET('Sanitation Data'!$D$5,0,10*ROW('Sanitation Data'!D178))),CP184="No",ISNUMBER(OFFSET('Sanitation Data'!$D$5,0,10*ROW('Sanitation Data'!D178)))),CONCATENATE("[",ROUND(100-OFFSET('Sanitation Data'!$D$5,0,10*ROW('Sanitation Data'!D178)),0),"]"),IF(AND(ISNUMBER(OFFSET('Sanitation Data'!$D$5,0,10*ROW('Sanitation Data'!D178))),CP184="",ISNUMBER(OFFSET('Sanitation Data'!$D$5,0,10*ROW('Sanitation Data'!D178)))),100-OFFSET('Sanitation Data'!$D$5,0,10*ROW('Sanitation Data'!D178)),NA())))</f>
        <v>#N/A</v>
      </c>
      <c r="AB184" s="134" t="e">
        <f ca="1">+IF(AND(ISNUMBER(OFFSET('Sanitation Data'!$D$7,0,10*ROW('Sanitation Data'!D178))),CQ184="Yes"),OFFSET('Sanitation Data'!$D$7,0,10*ROW('Sanitation Data'!G178)),IF(AND(ISNUMBER(OFFSET('Sanitation Data'!$D$7,0,10*ROW('Sanitation Data'!D178))),CQ184="No",ISNUMBER(OFFSET('Sanitation Data'!$D$7,0,10*ROW('Sanitation Data'!D178)))),CONCATENATE("[",ROUND(OFFSET('Sanitation Data'!$D$7,0,10*ROW('Sanitation Data'!D178)),0),"]"),IF(AND(ISNUMBER(OFFSET('Sanitation Data'!$D$7,0,10*ROW('Sanitation Data'!D178))),CQ184="",ISNUMBER(OFFSET('Sanitation Data'!$D$7,0,10*ROW('Sanitation Data'!D178)))),OFFSET('Sanitation Data'!$D$7,0,10*ROW('Sanitation Data'!D178)),NA())))</f>
        <v>#N/A</v>
      </c>
      <c r="AC184" s="134" t="e">
        <f ca="1">+IF(AND(ISNUMBER(OFFSET('Sanitation Data'!$D$11,0,10*ROW('Sanitation Data'!D178))),CR184="Yes"),OFFSET('Sanitation Data'!$D$11,0,10*ROW('Sanitation Data'!D178)),IF(AND(ISNUMBER(OFFSET('Sanitation Data'!$D$11,0,10*ROW('Sanitation Data'!D178))),CR184="No",ISNUMBER(OFFSET('Sanitation Data'!$D$11,0,10*ROW('Sanitation Data'!D178)))),CONCATENATE("[",ROUND(OFFSET('Sanitation Data'!$D$11,0,10*ROW('Sanitation Data'!D178)),0),"]"),IF(AND(ISNUMBER(OFFSET('Sanitation Data'!$D$11,0,10*ROW('Sanitation Data'!D178))),CR184="",ISNUMBER(OFFSET('Sanitation Data'!$D$11,0,10*ROW('Sanitation Data'!D178)))),OFFSET('Sanitation Data'!$D$11,0,10*ROW('Sanitation Data'!D178)),NA())))</f>
        <v>#N/A</v>
      </c>
      <c r="AD184" s="134" t="e">
        <f ca="1">+IF(AND(ISNUMBER(OFFSET('Sanitation Data'!$D$12,0,10*ROW('Sanitation Data'!D178))),CS184="Yes"),OFFSET('Sanitation Data'!$D$12,0,10*ROW('Sanitation Data'!D178)),IF(AND(ISNUMBER(OFFSET('Sanitation Data'!$D$12,0,10*ROW('Sanitation Data'!D178))),CS184="No",ISNUMBER(OFFSET('Sanitation Data'!$D$12,0,10*ROW('Sanitation Data'!D178)))),CONCATENATE("[",ROUND(OFFSET('Sanitation Data'!$D$12,0,10*ROW('Sanitation Data'!D178)),0),"]"),IF(AND(ISNUMBER(OFFSET('Sanitation Data'!$D$12,0,10*ROW('Sanitation Data'!D178))),CS184="",ISNUMBER(OFFSET('Sanitation Data'!$D$12,0,10*ROW('Sanitation Data'!D178)))),OFFSET('Sanitation Data'!$D$12,0,10*ROW('Sanitation Data'!D178)),NA())))</f>
        <v>#N/A</v>
      </c>
      <c r="AE184" s="134" t="e">
        <f ca="1">+IF(AND(ISNUMBER(OFFSET('Sanitation Data'!$D$13,0,10*ROW('Sanitation Data'!D178))),CT184="Yes"),OFFSET('Sanitation Data'!$D$13,0,10*ROW('Sanitation Data'!D178)),IF(AND(ISNUMBER(OFFSET('Sanitation Data'!$D$13,0,10*ROW('Sanitation Data'!D178))),CT184="No",ISNUMBER(OFFSET('Sanitation Data'!$D$13,0,10*ROW('Sanitation Data'!D178)))),CONCATENATE("[",ROUND(OFFSET('Sanitation Data'!$D$13,0,10*ROW('Sanitation Data'!D178)),0),"]"),IF(AND(ISNUMBER(OFFSET('Sanitation Data'!$D$13,0,10*ROW('Sanitation Data'!D178))),CT184="",ISNUMBER(OFFSET('Sanitation Data'!$D$13,0,10*ROW('Sanitation Data'!D178)))),OFFSET('Sanitation Data'!$D$13,0,10*ROW('Sanitation Data'!D178)),NA())))</f>
        <v>#N/A</v>
      </c>
      <c r="AF184" s="134" t="e">
        <f ca="1">+IF(AND(ISNUMBER(OFFSET('Sanitation Data'!$E$5,0,10*ROW('Sanitation Data'!E178))),CU184="Yes"),100-OFFSET('Sanitation Data'!$E$5,0,10*ROW('Sanitation Data'!E178)),IF(AND(ISNUMBER(OFFSET('Sanitation Data'!$E$5,0,10*ROW('Sanitation Data'!E178))),CU184="No",ISNUMBER(OFFSET('Sanitation Data'!$E$5,0,10*ROW('Sanitation Data'!E178)))),CONCATENATE("[",ROUND(100-OFFSET('Sanitation Data'!$E$5,0,10*ROW('Sanitation Data'!E178)),0),"]"),IF(AND(ISNUMBER(OFFSET('Sanitation Data'!$E$5,0,10*ROW('Sanitation Data'!E178))),CU184="",ISNUMBER(OFFSET('Sanitation Data'!$E$5,0,10*ROW('Sanitation Data'!E178)))),100-OFFSET('Sanitation Data'!$E$5,0,10*ROW('Sanitation Data'!E178)),NA())))</f>
        <v>#N/A</v>
      </c>
      <c r="AG184" s="134" t="e">
        <f ca="1">+IF(AND(ISNUMBER(OFFSET('Sanitation Data'!$E$7,0,10*ROW('Sanitation Data'!E178))),CV184="Yes"),OFFSET('Sanitation Data'!$E$7,0,10*ROW('Sanitation Data'!E178)),IF(AND(ISNUMBER(OFFSET('Sanitation Data'!$E$7,0,10*ROW('Sanitation Data'!E178))),CV184="No",ISNUMBER(OFFSET('Sanitation Data'!$E$7,0,10*ROW('Sanitation Data'!E178)))),CONCATENATE("[",ROUND(OFFSET('Sanitation Data'!$E$7,0,10*ROW('Sanitation Data'!E178)),0),"]"),IF(AND(ISNUMBER(OFFSET('Sanitation Data'!$E$7,0,10*ROW('Sanitation Data'!E178))),CV184="",ISNUMBER(OFFSET('Sanitation Data'!$E$7,0,10*ROW('Sanitation Data'!E178)))),OFFSET('Sanitation Data'!$E$7,0,10*ROW('Sanitation Data'!E178)),NA())))</f>
        <v>#N/A</v>
      </c>
      <c r="AH184" s="134" t="e">
        <f ca="1">+IF(AND(ISNUMBER(OFFSET('Sanitation Data'!$E$11,0,10*ROW('Sanitation Data'!E178))),CW184="Yes"),OFFSET('Sanitation Data'!$E$11,0,10*ROW('Sanitation Data'!E178)),IF(AND(ISNUMBER(OFFSET('Sanitation Data'!$E$11,0,10*ROW('Sanitation Data'!E178))),CW184="No",ISNUMBER(OFFSET('Sanitation Data'!$E$11,0,10*ROW('Sanitation Data'!E178)))),CONCATENATE("[",ROUND(OFFSET('Sanitation Data'!$E$11,0,10*ROW('Sanitation Data'!E178)),0),"]"),IF(AND(ISNUMBER(OFFSET('Sanitation Data'!$E$11,0,10*ROW('Sanitation Data'!E178))),CW184="",ISNUMBER(OFFSET('Sanitation Data'!$E$11,0,10*ROW('Sanitation Data'!E178)))),OFFSET('Sanitation Data'!$E$11,0,10*ROW('Sanitation Data'!E178)),NA())))</f>
        <v>#N/A</v>
      </c>
      <c r="AI184" s="134" t="e">
        <f ca="1">+IF(AND(ISNUMBER(OFFSET('Sanitation Data'!$E$12,0,10*ROW('Sanitation Data'!E178))),CX184="Yes"),OFFSET('Sanitation Data'!$E$12,0,10*ROW('Sanitation Data'!E178)),IF(AND(ISNUMBER(OFFSET('Sanitation Data'!$E$12,0,10*ROW('Sanitation Data'!E178))),CX184="No",ISNUMBER(OFFSET('Sanitation Data'!$E$12,0,10*ROW('Sanitation Data'!E178)))),CONCATENATE("[",ROUND(OFFSET('Sanitation Data'!$E$12,0,10*ROW('Sanitation Data'!E178)),0),"]"),IF(AND(ISNUMBER(OFFSET('Sanitation Data'!$E$12,0,10*ROW('Sanitation Data'!E178))),CX184="",ISNUMBER(OFFSET('Sanitation Data'!$E$12,0,10*ROW('Sanitation Data'!E178)))),OFFSET('Sanitation Data'!$E$12,0,10*ROW('Sanitation Data'!E178)),NA())))</f>
        <v>#N/A</v>
      </c>
      <c r="AJ184" s="134" t="e">
        <f ca="1">+IF(AND(ISNUMBER(OFFSET('Sanitation Data'!$E$13,0,10*ROW('Sanitation Data'!E178))),CY184="Yes"),OFFSET('Sanitation Data'!$E$13,0,10*ROW('Sanitation Data'!E178)),IF(AND(ISNUMBER(OFFSET('Sanitation Data'!$E$13,0,10*ROW('Sanitation Data'!E178))),CY184="No",ISNUMBER(OFFSET('Sanitation Data'!$E$13,0,10*ROW('Sanitation Data'!E178)))),CONCATENATE("[",ROUND(OFFSET('Sanitation Data'!$E$13,0,10*ROW('Sanitation Data'!E178)),0),"]"),IF(AND(ISNUMBER(OFFSET('Sanitation Data'!$E$13,0,10*ROW('Sanitation Data'!E178))),CY184="",ISNUMBER(OFFSET('Sanitation Data'!$E$13,0,10*ROW('Sanitation Data'!E178)))),OFFSET('Sanitation Data'!$E$13,0,10*ROW('Sanitation Data'!E178)),NA())))</f>
        <v>#N/A</v>
      </c>
      <c r="AK184" s="134" t="e">
        <f ca="1">+IF(AND(ISNUMBER(OFFSET('Sanitation Data'!$F$5,0,10*ROW('Sanitation Data'!F178))),CZ184="Yes"),100-OFFSET('Sanitation Data'!$F$5,0,10*ROW('Sanitation Data'!F178)),IF(AND(ISNUMBER(OFFSET('Sanitation Data'!$F$5,0,10*ROW('Sanitation Data'!F178))),CZ184="No",ISNUMBER(OFFSET('Sanitation Data'!$F$5,0,10*ROW('Sanitation Data'!F178)))),CONCATENATE("[",ROUND(100-OFFSET('Sanitation Data'!$F$5,0,10*ROW('Sanitation Data'!F178)),0),"]"),IF(AND(ISNUMBER(OFFSET('Sanitation Data'!$F$5,0,10*ROW('Sanitation Data'!F178))),CZ184="",ISNUMBER(OFFSET('Sanitation Data'!$F$5,0,10*ROW('Sanitation Data'!F178)))),100-OFFSET('Sanitation Data'!$F$5,0,10*ROW('Sanitation Data'!F178)),NA())))</f>
        <v>#N/A</v>
      </c>
      <c r="AL184" s="134" t="e">
        <f ca="1">+IF(AND(ISNUMBER(OFFSET('Sanitation Data'!$F$7,0,10*ROW('Sanitation Data'!F178))),DA184="Yes"),OFFSET('Sanitation Data'!$F$7,0,10*ROW('Sanitation Data'!F178)),IF(AND(ISNUMBER(OFFSET('Sanitation Data'!$F$7,0,10*ROW('Sanitation Data'!F178))),DA184="No",ISNUMBER(OFFSET('Sanitation Data'!$F$7,0,10*ROW('Sanitation Data'!F178)))),CONCATENATE("[",ROUND(OFFSET('Sanitation Data'!$F$7,0,10*ROW('Sanitation Data'!F178)),0),"]"),IF(AND(ISNUMBER(OFFSET('Sanitation Data'!$F$7,0,10*ROW('Sanitation Data'!F178))),DA184="",ISNUMBER(OFFSET('Sanitation Data'!$F$7,0,10*ROW('Sanitation Data'!F178)))),OFFSET('Sanitation Data'!$F$7,0,10*ROW('Sanitation Data'!F178)),NA())))</f>
        <v>#N/A</v>
      </c>
      <c r="AM184" s="134" t="e">
        <f ca="1">+IF(AND(ISNUMBER(OFFSET('Sanitation Data'!$F$11,0,10*ROW('Sanitation Data'!F178))),DB184="Yes"),OFFSET('Sanitation Data'!$F$11,0,10*ROW('Sanitation Data'!F178)),IF(AND(ISNUMBER(OFFSET('Sanitation Data'!$F$11,0,10*ROW('Sanitation Data'!F178))),DB184="No",ISNUMBER(OFFSET('Sanitation Data'!$F$11,0,10*ROW('Sanitation Data'!F178)))),CONCATENATE("[",ROUND(OFFSET('Sanitation Data'!$F$11,0,10*ROW('Sanitation Data'!F178)),0),"]"),IF(AND(ISNUMBER(OFFSET('Sanitation Data'!$F$11,0,10*ROW('Sanitation Data'!F178))),DB184="",ISNUMBER(OFFSET('Sanitation Data'!$F$11,0,10*ROW('Sanitation Data'!F178)))),OFFSET('Sanitation Data'!$F$11,0,10*ROW('Sanitation Data'!F178)),NA())))</f>
        <v>#N/A</v>
      </c>
      <c r="AN184" s="134" t="e">
        <f ca="1">+IF(AND(ISNUMBER(OFFSET('Sanitation Data'!$F$12,0,10*ROW('Sanitation Data'!F178))),DC184="Yes"),OFFSET('Sanitation Data'!$F$12,0,10*ROW('Sanitation Data'!F178)),IF(AND(ISNUMBER(OFFSET('Sanitation Data'!$F$12,0,10*ROW('Sanitation Data'!F178))),DC184="No",ISNUMBER(OFFSET('Sanitation Data'!$F$12,0,10*ROW('Sanitation Data'!F178)))),CONCATENATE("[",ROUND(OFFSET('Sanitation Data'!$F$12,0,10*ROW('Sanitation Data'!F178)),0),"]"),IF(AND(ISNUMBER(OFFSET('Sanitation Data'!$F$12,0,10*ROW('Sanitation Data'!F178))),DC184="",ISNUMBER(OFFSET('Sanitation Data'!$F$12,0,10*ROW('Sanitation Data'!F178)))),OFFSET('Sanitation Data'!$F$12,0,10*ROW('Sanitation Data'!F178)),NA())))</f>
        <v>#N/A</v>
      </c>
      <c r="AO184" s="134" t="e">
        <f ca="1">+IF(AND(ISNUMBER(OFFSET('Sanitation Data'!$F$13,0,10*ROW('Sanitation Data'!F178))),DD184="Yes"),OFFSET('Sanitation Data'!$F$13,0,10*ROW('Sanitation Data'!F178)),IF(AND(ISNUMBER(OFFSET('Sanitation Data'!$F$13,0,10*ROW('Sanitation Data'!F178))),DD184="No",ISNUMBER(OFFSET('Sanitation Data'!$F$13,0,10*ROW('Sanitation Data'!F178)))),CONCATENATE("[",ROUND(OFFSET('Sanitation Data'!$F$13,0,10*ROW('Sanitation Data'!F178)),0),"]"),IF(AND(ISNUMBER(OFFSET('Sanitation Data'!$F$13,0,10*ROW('Sanitation Data'!F178))),DD184="",ISNUMBER(OFFSET('Sanitation Data'!$F$13,0,10*ROW('Sanitation Data'!F178)))),OFFSET('Sanitation Data'!$F$13,0,10*ROW('Sanitation Data'!F178)),NA())))</f>
        <v>#N/A</v>
      </c>
      <c r="AP184" s="134" t="e">
        <f ca="1">+IF(AND(ISNUMBER(OFFSET('Sanitation Data'!$G$5,0,10*ROW('Sanitation Data'!G178))),DE184="Yes"),100-OFFSET('Sanitation Data'!$G$5,0,10*ROW('Sanitation Data'!G178)),IF(AND(ISNUMBER(OFFSET('Sanitation Data'!$G$5,0,10*ROW('Sanitation Data'!G178))),DE184="No",ISNUMBER(OFFSET('Sanitation Data'!$G$5,0,10*ROW('Sanitation Data'!G178)))),CONCATENATE("[",ROUND(100-OFFSET('Sanitation Data'!$G$5,0,10*ROW('Sanitation Data'!G178)),0),"]"),IF(AND(ISNUMBER(OFFSET('Sanitation Data'!$G$5,0,10*ROW('Sanitation Data'!G178))),DE184="",ISNUMBER(OFFSET('Sanitation Data'!$G$5,0,10*ROW('Sanitation Data'!G178)))),100-OFFSET('Sanitation Data'!$G$5,0,10*ROW('Sanitation Data'!G178)),NA())))</f>
        <v>#N/A</v>
      </c>
      <c r="AQ184" s="134" t="e">
        <f ca="1">+IF(AND(ISNUMBER(OFFSET('Sanitation Data'!$G$7,0,10*ROW('Sanitation Data'!G178))),DF184="Yes"),OFFSET('Sanitation Data'!$G$7,0,10*ROW('Sanitation Data'!G178)),IF(AND(ISNUMBER(OFFSET('Sanitation Data'!$G$7,0,10*ROW('Sanitation Data'!G178))),DF184="No",ISNUMBER(OFFSET('Sanitation Data'!$G$7,0,10*ROW('Sanitation Data'!G178)))),CONCATENATE("[",ROUND(OFFSET('Sanitation Data'!$G$7,0,10*ROW('Sanitation Data'!G178)),0),"]"),IF(AND(ISNUMBER(OFFSET('Sanitation Data'!$G$7,0,10*ROW('Sanitation Data'!G178))),DF184="",ISNUMBER(OFFSET('Sanitation Data'!$G$7,0,10*ROW('Sanitation Data'!G178)))),OFFSET('Sanitation Data'!$G$7,0,10*ROW('Sanitation Data'!G178)),NA())))</f>
        <v>#N/A</v>
      </c>
      <c r="AR184" s="134" t="e">
        <f ca="1">+IF(AND(ISNUMBER(OFFSET('Sanitation Data'!$G$11,0,10*ROW('Sanitation Data'!G178))),DG184="Yes"),OFFSET('Sanitation Data'!$G$11,0,10*ROW('Sanitation Data'!G178)),IF(AND(ISNUMBER(OFFSET('Sanitation Data'!$G$11,0,10*ROW('Sanitation Data'!G178))),DG184="No",ISNUMBER(OFFSET('Sanitation Data'!$G$11,0,10*ROW('Sanitation Data'!G178)))),CONCATENATE("[",ROUND(OFFSET('Sanitation Data'!$G$11,0,10*ROW('Sanitation Data'!G178)),0),"]"),IF(AND(ISNUMBER(OFFSET('Sanitation Data'!$G$11,0,10*ROW('Sanitation Data'!G178))),DG184="",ISNUMBER(OFFSET('Sanitation Data'!$G$11,0,10*ROW('Sanitation Data'!G178)))),OFFSET('Sanitation Data'!$G$11,0,10*ROW('Sanitation Data'!G178)),NA())))</f>
        <v>#N/A</v>
      </c>
      <c r="AS184" s="134" t="e">
        <f ca="1">+IF(AND(ISNUMBER(OFFSET('Sanitation Data'!$G$12,0,10*ROW('Sanitation Data'!G178))),DH184="Yes"),OFFSET('Sanitation Data'!$G$12,0,10*ROW('Sanitation Data'!G178)),IF(AND(ISNUMBER(OFFSET('Sanitation Data'!$G$12,0,10*ROW('Sanitation Data'!G178))),DH184="No",ISNUMBER(OFFSET('Sanitation Data'!$G$12,0,10*ROW('Sanitation Data'!G178)))),CONCATENATE("[",ROUND(OFFSET('Sanitation Data'!$G$12,0,10*ROW('Sanitation Data'!G178)),0),"]"),IF(AND(ISNUMBER(OFFSET('Sanitation Data'!$G$12,0,10*ROW('Sanitation Data'!G178))),DH184="",ISNUMBER(OFFSET('Sanitation Data'!$G$12,0,10*ROW('Sanitation Data'!G178)))),OFFSET('Sanitation Data'!$G$12,0,10*ROW('Sanitation Data'!G178)),NA())))</f>
        <v>#N/A</v>
      </c>
      <c r="AT184" s="134" t="e">
        <f ca="1">+IF(AND(ISNUMBER(OFFSET('Sanitation Data'!$G$13,0,10*ROW('Sanitation Data'!G178))),DI184="Yes"),OFFSET('Sanitation Data'!$G$13,0,10*ROW('Sanitation Data'!G178)),IF(AND(ISNUMBER(OFFSET('Sanitation Data'!$G$13,0,10*ROW('Sanitation Data'!G178))),DI184="No",ISNUMBER(OFFSET('Sanitation Data'!$G$13,0,10*ROW('Sanitation Data'!G178)))),CONCATENATE("[",ROUND(OFFSET('Sanitation Data'!$G$13,0,10*ROW('Sanitation Data'!G178)),0),"]"),IF(AND(ISNUMBER(OFFSET('Sanitation Data'!$G$13,0,10*ROW('Sanitation Data'!G178))),DI184="",ISNUMBER(OFFSET('Sanitation Data'!$G$13,0,10*ROW('Sanitation Data'!G178)))),OFFSET('Sanitation Data'!$G$13,0,10*ROW('Sanitation Data'!G178)),NA())))</f>
        <v>#N/A</v>
      </c>
      <c r="AU184" s="134" t="e">
        <f ca="1">+IF(AND(ISNUMBER(OFFSET('Sanitation Data'!$H$5,0,10*ROW('Sanitation Data'!H178))),DJ184="Yes"),100-OFFSET('Sanitation Data'!$H$5,0,10*ROW('Sanitation Data'!H178)),IF(AND(ISNUMBER(OFFSET('Sanitation Data'!$H$5,0,10*ROW('Sanitation Data'!H178))),DJ184="No",ISNUMBER(OFFSET('Sanitation Data'!$H$5,0,10*ROW('Sanitation Data'!H178)))),CONCATENATE("[",ROUND(100-OFFSET('Sanitation Data'!$H$5,0,10*ROW('Sanitation Data'!H178)),0),"]"),IF(AND(ISNUMBER(OFFSET('Sanitation Data'!$H$5,0,10*ROW('Sanitation Data'!H178))),DJ184="",ISNUMBER(OFFSET('Sanitation Data'!$H$5,0,10*ROW('Sanitation Data'!H178)))),100-OFFSET('Sanitation Data'!$H$5,0,10*ROW('Sanitation Data'!H178)),NA())))</f>
        <v>#N/A</v>
      </c>
      <c r="AV184" s="134" t="e">
        <f ca="1">+IF(AND(ISNUMBER(OFFSET('Sanitation Data'!$H$7,0,10*ROW('Sanitation Data'!H178))),DK184="Yes"),OFFSET('Sanitation Data'!$H$7,0,10*ROW('Sanitation Data'!H178)),IF(AND(ISNUMBER(OFFSET('Sanitation Data'!$H$7,0,10*ROW('Sanitation Data'!H178))),DK184="No",ISNUMBER(OFFSET('Sanitation Data'!$H$7,0,10*ROW('Sanitation Data'!H178)))),CONCATENATE("[",ROUND(OFFSET('Sanitation Data'!$H$7,0,10*ROW('Sanitation Data'!H178)),0),"]"),IF(AND(ISNUMBER(OFFSET('Sanitation Data'!$H$7,0,10*ROW('Sanitation Data'!H178))),DK184="",ISNUMBER(OFFSET('Sanitation Data'!$H$7,0,10*ROW('Sanitation Data'!H178)))),OFFSET('Sanitation Data'!$H$7,0,10*ROW('Sanitation Data'!H178)),NA())))</f>
        <v>#N/A</v>
      </c>
      <c r="AW184" s="134" t="e">
        <f ca="1">+IF(AND(ISNUMBER(OFFSET('Sanitation Data'!$H$11,0,10*ROW('Sanitation Data'!H178))),DL184="Yes"),OFFSET('Sanitation Data'!$H$11,0,10*ROW('Sanitation Data'!H178)),IF(AND(ISNUMBER(OFFSET('Sanitation Data'!$H$11,0,10*ROW('Sanitation Data'!H178))),DL184="No",ISNUMBER(OFFSET('Sanitation Data'!$H$11,0,10*ROW('Sanitation Data'!H178)))),CONCATENATE("[",ROUND(OFFSET('Sanitation Data'!$H$11,0,10*ROW('Sanitation Data'!H178)),0),"]"),IF(AND(ISNUMBER(OFFSET('Sanitation Data'!$H$11,0,10*ROW('Sanitation Data'!H178))),DL184="",ISNUMBER(OFFSET('Sanitation Data'!$H$11,0,10*ROW('Sanitation Data'!H178)))),OFFSET('Sanitation Data'!$H$11,0,10*ROW('Sanitation Data'!H178)),NA())))</f>
        <v>#N/A</v>
      </c>
      <c r="AX184" s="134" t="e">
        <f ca="1">+IF(AND(ISNUMBER(OFFSET('Sanitation Data'!$H$12,0,10*ROW('Sanitation Data'!H178))),DM184="Yes"),OFFSET('Sanitation Data'!$H$12,0,10*ROW('Sanitation Data'!H178)),IF(AND(ISNUMBER(OFFSET('Sanitation Data'!$H$12,0,10*ROW('Sanitation Data'!H178))),DM184="No",ISNUMBER(OFFSET('Sanitation Data'!$H$12,0,10*ROW('Sanitation Data'!H178)))),CONCATENATE("[",ROUND(OFFSET('Sanitation Data'!$H$12,0,10*ROW('Sanitation Data'!H178)),0),"]"),IF(AND(ISNUMBER(OFFSET('Sanitation Data'!$H$12,0,10*ROW('Sanitation Data'!H178))),DM184="",ISNUMBER(OFFSET('Sanitation Data'!$H$12,0,10*ROW('Sanitation Data'!H178)))),OFFSET('Sanitation Data'!$H$12,0,10*ROW('Sanitation Data'!H178)),NA())))</f>
        <v>#N/A</v>
      </c>
      <c r="AY184" s="134" t="e">
        <f ca="1">+IF(AND(ISNUMBER(OFFSET('Sanitation Data'!$H$13,0,10*ROW('Sanitation Data'!H178))),DN184="Yes"),OFFSET('Sanitation Data'!$H$13,0,10*ROW('Sanitation Data'!H178)),IF(AND(ISNUMBER(OFFSET('Sanitation Data'!$H$13,0,10*ROW('Sanitation Data'!H178))),DN184="No",ISNUMBER(OFFSET('Sanitation Data'!$H$13,0,10*ROW('Sanitation Data'!H178)))),CONCATENATE("[",ROUND(OFFSET('Sanitation Data'!$H$13,0,10*ROW('Sanitation Data'!H178)),0),"]"),IF(AND(ISNUMBER(OFFSET('Sanitation Data'!$H$13,0,10*ROW('Sanitation Data'!H178))),DN184="",ISNUMBER(OFFSET('Sanitation Data'!$H$13,0,10*ROW('Sanitation Data'!H178)))),OFFSET('Sanitation Data'!$H$13,0,10*ROW('Sanitation Data'!H178)),NA())))</f>
        <v>#N/A</v>
      </c>
      <c r="AZ184" s="135" t="e">
        <f ca="1">+IF(AND(ISNUMBER(OFFSET('Hygiene Data'!$C$6,0,10*ROW('Hygiene Data'!C178))),DO184="Yes"),OFFSET('Hygiene Data'!$C$6,0,10*ROW('Hygiene Data'!C178)),IF(AND(ISNUMBER(OFFSET('Hygiene Data'!$C$6,0,10*ROW('Hygiene Data'!C178))),DO184="No",ISNUMBER(OFFSET('Hygiene Data'!$C$6,0,10*ROW('Hygiene Data'!C178)))),CONCATENATE("[",ROUND(OFFSET('Hygiene Data'!$C$6,0,10*ROW('Hygiene Data'!C178)),0),"]"),IF(AND(ISNUMBER(OFFSET('Hygiene Data'!$C$6,0,10*ROW('Hygiene Data'!C178))),DO184="",ISNUMBER(OFFSET('Hygiene Data'!$C$6,0,10*ROW('Hygiene Data'!C178)))),OFFSET('Hygiene Data'!$C$6,0,10*ROW('Hygiene Data'!C178)),NA())))</f>
        <v>#N/A</v>
      </c>
      <c r="BA184" s="135" t="e">
        <f ca="1">+IF(AND(ISNUMBER(OFFSET('Hygiene Data'!$C$8,0,10*ROW('Hygiene Data'!C178))),DP184="Yes"),OFFSET('Hygiene Data'!$C$8,0,10*ROW('Hygiene Data'!C178)),IF(AND(ISNUMBER(OFFSET('Hygiene Data'!$C$8,0,10*ROW('Hygiene Data'!C178))),DP184="No",ISNUMBER(OFFSET('Hygiene Data'!$C$8,0,10*ROW('Hygiene Data'!C178)))),CONCATENATE("[",ROUND(OFFSET('Hygiene Data'!$C$8,0,10*ROW('Hygiene Data'!C178)),0),"]"),IF(AND(ISNUMBER(OFFSET('Hygiene Data'!$C$8,0,10*ROW('Hygiene Data'!C178))),DP184="",ISNUMBER(OFFSET('Hygiene Data'!$C$8,0,10*ROW('Hygiene Data'!C178)))),OFFSET('Hygiene Data'!$C$8,0,10*ROW('Hygiene Data'!C178)),NA())))</f>
        <v>#N/A</v>
      </c>
      <c r="BB184" s="135" t="e">
        <f ca="1">+IF(AND(ISNUMBER(OFFSET('Hygiene Data'!$C$10,0,10*ROW('Hygiene Data'!C178))),DQ184="Yes"),OFFSET('Hygiene Data'!$C$10,0,10*ROW('Hygiene Data'!C178)),IF(AND(ISNUMBER(OFFSET('Hygiene Data'!$C$10,0,10*ROW('Hygiene Data'!C178))),DQ184="No",ISNUMBER(OFFSET('Hygiene Data'!$C$10,0,10*ROW('Hygiene Data'!C178)))),CONCATENATE("[",ROUND(OFFSET('Hygiene Data'!$C$10,0,10*ROW('Hygiene Data'!C178)),0),"]"),IF(AND(ISNUMBER(OFFSET('Hygiene Data'!$C$10,0,10*ROW('Hygiene Data'!C178))),DQ184="",ISNUMBER(OFFSET('Hygiene Data'!$C$10,0,10*ROW('Hygiene Data'!C178)))),OFFSET('Hygiene Data'!$C$10,0,10*ROW('Hygiene Data'!C178)),NA())))</f>
        <v>#N/A</v>
      </c>
      <c r="BC184" s="135" t="e">
        <f ca="1">+IF(AND(ISNUMBER(OFFSET('Hygiene Data'!$D$6,0,10*ROW('Hygiene Data'!D178))),DR184="Yes"),OFFSET('Hygiene Data'!$D$6,0,10*ROW('Hygiene Data'!D178)),IF(AND(ISNUMBER(OFFSET('Hygiene Data'!$D$6,0,10*ROW('Hygiene Data'!D178))),DR184="No",ISNUMBER(OFFSET('Hygiene Data'!$D$6,0,10*ROW('Hygiene Data'!D178)))),CONCATENATE("[",ROUND(OFFSET('Hygiene Data'!$D$6,0,10*ROW('Hygiene Data'!D178)),0),"]"),IF(AND(ISNUMBER(OFFSET('Hygiene Data'!$D$6,0,10*ROW('Hygiene Data'!D178))),DR184="",ISNUMBER(OFFSET('Hygiene Data'!$D$6,0,10*ROW('Hygiene Data'!D178)))),OFFSET('Hygiene Data'!$D$6,0,10*ROW('Hygiene Data'!D178)),NA())))</f>
        <v>#N/A</v>
      </c>
      <c r="BD184" s="135" t="e">
        <f ca="1">+IF(AND(ISNUMBER(OFFSET('Hygiene Data'!$D$8,0,10*ROW('Hygiene Data'!D178))),DS184="Yes"),OFFSET('Hygiene Data'!$D$8,0,10*ROW('Hygiene Data'!D178)),IF(AND(ISNUMBER(OFFSET('Hygiene Data'!$D$8,0,10*ROW('Hygiene Data'!D178))),DS184="No",ISNUMBER(OFFSET('Hygiene Data'!$D$8,0,10*ROW('Hygiene Data'!D178)))),CONCATENATE("[",ROUND(OFFSET('Hygiene Data'!$D$8,0,10*ROW('Hygiene Data'!D178)),0),"]"),IF(AND(ISNUMBER(OFFSET('Hygiene Data'!$D$8,0,10*ROW('Hygiene Data'!D178))),DS184="",ISNUMBER(OFFSET('Hygiene Data'!$D$8,0,10*ROW('Hygiene Data'!D178)))),OFFSET('Hygiene Data'!$D$8,0,10*ROW('Hygiene Data'!D178)),NA())))</f>
        <v>#N/A</v>
      </c>
      <c r="BE184" s="135" t="e">
        <f ca="1">+IF(AND(ISNUMBER(OFFSET('Hygiene Data'!$D$10,0,10*ROW('Hygiene Data'!D178))),DT184="Yes"),OFFSET('Hygiene Data'!$D$10,0,10*ROW('Hygiene Data'!D178)),IF(AND(ISNUMBER(OFFSET('Hygiene Data'!$D$10,0,10*ROW('Hygiene Data'!D178))),DT184="No",ISNUMBER(OFFSET('Hygiene Data'!$D$10,0,10*ROW('Hygiene Data'!D178)))),CONCATENATE("[",ROUND(OFFSET('Hygiene Data'!$D$10,0,10*ROW('Hygiene Data'!D178)),0),"]"),IF(AND(ISNUMBER(OFFSET('Hygiene Data'!$D$10,0,10*ROW('Hygiene Data'!D178))),DT184="",ISNUMBER(OFFSET('Hygiene Data'!$D$10,0,10*ROW('Hygiene Data'!D178)))),OFFSET('Hygiene Data'!$D$10,0,10*ROW('Hygiene Data'!D178)),NA())))</f>
        <v>#N/A</v>
      </c>
      <c r="BF184" s="135" t="e">
        <f ca="1">+IF(AND(ISNUMBER(OFFSET('Hygiene Data'!$E$6,0,10*ROW('Hygiene Data'!E178))),DU184="Yes"),OFFSET('Hygiene Data'!$E$6,0,10*ROW('Hygiene Data'!E178)),IF(AND(ISNUMBER(OFFSET('Hygiene Data'!$E$6,0,10*ROW('Hygiene Data'!E178))),DU184="No",ISNUMBER(OFFSET('Hygiene Data'!$E$6,0,10*ROW('Hygiene Data'!E178)))),CONCATENATE("[",ROUND(OFFSET('Hygiene Data'!$E$6,0,10*ROW('Hygiene Data'!E178)),0),"]"),IF(AND(ISNUMBER(OFFSET('Hygiene Data'!$E$6,0,10*ROW('Hygiene Data'!E178))),DU184="",ISNUMBER(OFFSET('Hygiene Data'!$E$6,0,10*ROW('Hygiene Data'!E178)))),OFFSET('Hygiene Data'!$E$6,0,10*ROW('Hygiene Data'!E178)),NA())))</f>
        <v>#N/A</v>
      </c>
      <c r="BG184" s="135" t="e">
        <f ca="1">+IF(AND(ISNUMBER(OFFSET('Hygiene Data'!$E$8,0,10*ROW('Hygiene Data'!E178))),DV184="Yes"),OFFSET('Hygiene Data'!$E$8,0,10*ROW('Hygiene Data'!E178)),IF(AND(ISNUMBER(OFFSET('Hygiene Data'!$E$8,0,10*ROW('Hygiene Data'!E178))),DV184="No",ISNUMBER(OFFSET('Hygiene Data'!$E$8,0,10*ROW('Hygiene Data'!E178)))),CONCATENATE("[",ROUND(OFFSET('Hygiene Data'!$E$8,0,10*ROW('Hygiene Data'!E178)),0),"]"),IF(AND(ISNUMBER(OFFSET('Hygiene Data'!$E$8,0,10*ROW('Hygiene Data'!E178))),DV184="",ISNUMBER(OFFSET('Hygiene Data'!$E$8,0,10*ROW('Hygiene Data'!E178)))),OFFSET('Hygiene Data'!$E$8,0,10*ROW('Hygiene Data'!E178)),NA())))</f>
        <v>#N/A</v>
      </c>
      <c r="BH184" s="135" t="e">
        <f ca="1">+IF(AND(ISNUMBER(OFFSET('Hygiene Data'!$E$10,0,10*ROW('Hygiene Data'!E178))),DW184="Yes"),OFFSET('Hygiene Data'!$E$10,0,10*ROW('Hygiene Data'!E178)),IF(AND(ISNUMBER(OFFSET('Hygiene Data'!$E$10,0,10*ROW('Hygiene Data'!E178))),DW184="No",ISNUMBER(OFFSET('Hygiene Data'!$E$10,0,10*ROW('Hygiene Data'!E178)))),CONCATENATE("[",ROUND(OFFSET('Hygiene Data'!$E$10,0,10*ROW('Hygiene Data'!E178)),0),"]"),IF(AND(ISNUMBER(OFFSET('Hygiene Data'!$E$10,0,10*ROW('Hygiene Data'!E178))),DW184="",ISNUMBER(OFFSET('Hygiene Data'!$E$10,0,10*ROW('Hygiene Data'!E178)))),OFFSET('Hygiene Data'!$E$10,0,10*ROW('Hygiene Data'!E178)),NA())))</f>
        <v>#N/A</v>
      </c>
      <c r="BI184" s="135" t="e">
        <f ca="1">+IF(AND(ISNUMBER(OFFSET('Hygiene Data'!$F$6,0,10*ROW('Hygiene Data'!F178))),DX184="Yes"),OFFSET('Hygiene Data'!$F$6,0,10*ROW('Hygiene Data'!F178)),IF(AND(ISNUMBER(OFFSET('Hygiene Data'!$F$6,0,10*ROW('Hygiene Data'!F178))),DX184="No",ISNUMBER(OFFSET('Hygiene Data'!$F$6,0,10*ROW('Hygiene Data'!F178)))),CONCATENATE("[",ROUND(OFFSET('Hygiene Data'!$F$6,0,10*ROW('Hygiene Data'!F178)),0),"]"),IF(AND(ISNUMBER(OFFSET('Hygiene Data'!$F$6,0,10*ROW('Hygiene Data'!F178))),DX184="",ISNUMBER(OFFSET('Hygiene Data'!$F$6,0,10*ROW('Hygiene Data'!F178)))),OFFSET('Hygiene Data'!$F$6,0,10*ROW('Hygiene Data'!F178)),NA())))</f>
        <v>#N/A</v>
      </c>
      <c r="BJ184" s="135" t="e">
        <f ca="1">+IF(AND(ISNUMBER(OFFSET('Hygiene Data'!$F$8,0,10*ROW('Hygiene Data'!F178))),DY184="Yes"),OFFSET('Hygiene Data'!$F$8,0,10*ROW('Hygiene Data'!F178)),IF(AND(ISNUMBER(OFFSET('Hygiene Data'!$F$8,0,10*ROW('Hygiene Data'!F178))),DY184="No",ISNUMBER(OFFSET('Hygiene Data'!$F$8,0,10*ROW('Hygiene Data'!F178)))),CONCATENATE("[",ROUND(OFFSET('Hygiene Data'!$F$8,0,10*ROW('Hygiene Data'!F178)),0),"]"),IF(AND(ISNUMBER(OFFSET('Hygiene Data'!$F$8,0,10*ROW('Hygiene Data'!F178))),DY184="",ISNUMBER(OFFSET('Hygiene Data'!$F$8,0,10*ROW('Hygiene Data'!F178)))),OFFSET('Hygiene Data'!$F$8,0,10*ROW('Hygiene Data'!F178)),NA())))</f>
        <v>#N/A</v>
      </c>
      <c r="BK184" s="135" t="e">
        <f ca="1">+IF(AND(ISNUMBER(OFFSET('Hygiene Data'!$F$10,0,10*ROW('Hygiene Data'!F178))),DZ184="Yes"),OFFSET('Hygiene Data'!$F$10,0,10*ROW('Hygiene Data'!F178)),IF(AND(ISNUMBER(OFFSET('Hygiene Data'!$F$10,0,10*ROW('Hygiene Data'!F178))),DZ184="No",ISNUMBER(OFFSET('Hygiene Data'!$F$10,0,10*ROW('Hygiene Data'!F178)))),CONCATENATE("[",ROUND(OFFSET('Hygiene Data'!$F$10,0,10*ROW('Hygiene Data'!F178)),0),"]"),IF(AND(ISNUMBER(OFFSET('Hygiene Data'!$F$10,0,10*ROW('Hygiene Data'!F178))),DZ184="",ISNUMBER(OFFSET('Hygiene Data'!$F$10,0,10*ROW('Hygiene Data'!F178)))),OFFSET('Hygiene Data'!$F$10,0,10*ROW('Hygiene Data'!F178)),NA())))</f>
        <v>#N/A</v>
      </c>
      <c r="BL184" s="135" t="e">
        <f ca="1">+IF(AND(ISNUMBER(OFFSET('Hygiene Data'!$G$6,0,10*ROW('Hygiene Data'!G178))),EA184="Yes"),OFFSET('Hygiene Data'!$G$6,0,10*ROW('Hygiene Data'!G178)),IF(AND(ISNUMBER(OFFSET('Hygiene Data'!$G$6,0,10*ROW('Hygiene Data'!G178))),EA184="No",ISNUMBER(OFFSET('Hygiene Data'!$G$6,0,10*ROW('Hygiene Data'!G178)))),CONCATENATE("[",ROUND(OFFSET('Hygiene Data'!$G$6,0,10*ROW('Hygiene Data'!G178)),0),"]"),IF(AND(ISNUMBER(OFFSET('Hygiene Data'!$G$6,0,10*ROW('Hygiene Data'!G178))),EA184="",ISNUMBER(OFFSET('Hygiene Data'!$G$6,0,10*ROW('Hygiene Data'!G178)))),OFFSET('Hygiene Data'!$G$6,0,10*ROW('Hygiene Data'!G178)),NA())))</f>
        <v>#N/A</v>
      </c>
      <c r="BM184" s="135" t="e">
        <f ca="1">+IF(AND(ISNUMBER(OFFSET('Hygiene Data'!$G$8,0,10*ROW('Hygiene Data'!G178))),EB184="Yes"),OFFSET('Hygiene Data'!$G$8,0,10*ROW('Hygiene Data'!G178)),IF(AND(ISNUMBER(OFFSET('Hygiene Data'!$G$8,0,10*ROW('Hygiene Data'!G178))),EB184="No",ISNUMBER(OFFSET('Hygiene Data'!$G$8,0,10*ROW('Hygiene Data'!G178)))),CONCATENATE("[",ROUND(OFFSET('Hygiene Data'!$G$8,0,10*ROW('Hygiene Data'!G178)),0),"]"),IF(AND(ISNUMBER(OFFSET('Hygiene Data'!$G$8,0,10*ROW('Hygiene Data'!G178))),EB184="",ISNUMBER(OFFSET('Hygiene Data'!$G$8,0,10*ROW('Hygiene Data'!G178)))),OFFSET('Hygiene Data'!$G$8,0,10*ROW('Hygiene Data'!G178)),NA())))</f>
        <v>#N/A</v>
      </c>
      <c r="BN184" s="135" t="e">
        <f ca="1">+IF(AND(ISNUMBER(OFFSET('Hygiene Data'!$G$10,0,10*ROW('Hygiene Data'!G178))),EC184="Yes"),OFFSET('Hygiene Data'!$G$10,0,10*ROW('Hygiene Data'!G178)),IF(AND(ISNUMBER(OFFSET('Hygiene Data'!$G$10,0,10*ROW('Hygiene Data'!G178))),EC184="No",ISNUMBER(OFFSET('Hygiene Data'!$G$10,0,10*ROW('Hygiene Data'!G178)))),CONCATENATE("[",ROUND(OFFSET('Hygiene Data'!$G$10,0,10*ROW('Hygiene Data'!G178)),0),"]"),IF(AND(ISNUMBER(OFFSET('Hygiene Data'!$G$10,0,10*ROW('Hygiene Data'!G178))),EC184="",ISNUMBER(OFFSET('Hygiene Data'!$G$10,0,10*ROW('Hygiene Data'!G178)))),OFFSET('Hygiene Data'!$G$10,0,10*ROW('Hygiene Data'!G178)),NA())))</f>
        <v>#N/A</v>
      </c>
      <c r="BO184" s="135" t="e">
        <f ca="1">+IF(AND(ISNUMBER(OFFSET('Hygiene Data'!$H$6,0,10*ROW('Hygiene Data'!H178))),ED184="Yes"),OFFSET('Hygiene Data'!$H$6,0,10*ROW('Hygiene Data'!H178)),IF(AND(ISNUMBER(OFFSET('Hygiene Data'!$H$6,0,10*ROW('Hygiene Data'!H178))),ED184="No",ISNUMBER(OFFSET('Hygiene Data'!$H$6,0,10*ROW('Hygiene Data'!H178)))),CONCATENATE("[",ROUND(OFFSET('Hygiene Data'!$H$6,0,10*ROW('Hygiene Data'!H178)),0),"]"),IF(AND(ISNUMBER(OFFSET('Hygiene Data'!$H$6,0,10*ROW('Hygiene Data'!H178))),ED184="",ISNUMBER(OFFSET('Hygiene Data'!$H$6,0,10*ROW('Hygiene Data'!H178)))),OFFSET('Hygiene Data'!$H$6,0,10*ROW('Hygiene Data'!H178)),NA())))</f>
        <v>#N/A</v>
      </c>
      <c r="BP184" s="135" t="e">
        <f ca="1">+IF(AND(ISNUMBER(OFFSET('Hygiene Data'!$H$8,0,10*ROW('Hygiene Data'!H178))),EE184="Yes"),OFFSET('Hygiene Data'!$H$8,0,10*ROW('Hygiene Data'!H178)),IF(AND(ISNUMBER(OFFSET('Hygiene Data'!$H$8,0,10*ROW('Hygiene Data'!H178))),EE184="No",ISNUMBER(OFFSET('Hygiene Data'!$H$8,0,10*ROW('Hygiene Data'!H178)))),CONCATENATE("[",ROUND(OFFSET('Hygiene Data'!$H$8,0,10*ROW('Hygiene Data'!H178)),0),"]"),IF(AND(ISNUMBER(OFFSET('Hygiene Data'!$H$8,0,10*ROW('Hygiene Data'!H178))),EE184="",ISNUMBER(OFFSET('Hygiene Data'!$H$8,0,10*ROW('Hygiene Data'!H178)))),OFFSET('Hygiene Data'!$H$8,0,10*ROW('Hygiene Data'!H178)),NA())))</f>
        <v>#N/A</v>
      </c>
      <c r="BQ184" s="135" t="e">
        <f ca="1">+IF(AND(ISNUMBER(OFFSET('Hygiene Data'!$H$10,0,10*ROW('Hygiene Data'!H178))),EF184="Yes"),OFFSET('Hygiene Data'!$H$10,0,10*ROW('Hygiene Data'!H178)),IF(AND(ISNUMBER(OFFSET('Hygiene Data'!$H$10,0,10*ROW('Hygiene Data'!H178))),EF184="No",ISNUMBER(OFFSET('Hygiene Data'!$H$10,0,10*ROW('Hygiene Data'!H178)))),CONCATENATE("[",ROUND(OFFSET('Hygiene Data'!$H$10,0,10*ROW('Hygiene Data'!H178)),0),"]"),IF(AND(ISNUMBER(OFFSET('Hygiene Data'!$H$10,0,10*ROW('Hygiene Data'!H178))),EF184="",ISNUMBER(OFFSET('Hygiene Data'!$H$10,0,10*ROW('Hygiene Data'!H178)))),OFFSET('Hygiene Data'!$H$10,0,10*ROW('Hygiene Data'!H178)),NA())))</f>
        <v>#N/A</v>
      </c>
      <c r="BS184" s="34" t="str">
        <f ca="1">+IF(OFFSET('Water Data'!$C$28,0,10*ROW('Water Data'!C178))="","",OFFSET('Water Data'!$C$28,0,10*ROW('Water Data'!C178)))</f>
        <v/>
      </c>
      <c r="BT184" s="34" t="str">
        <f ca="1">+IF(OFFSET('Water Data'!$C$29,0,10*ROW('Water Data'!C178))="","",OFFSET('Water Data'!$C$29,0,10*ROW('Water Data'!C178)))</f>
        <v/>
      </c>
      <c r="BU184" s="34" t="str">
        <f ca="1">+IF(OFFSET('Water Data'!$C$30,0,10*ROW('Water Data'!C178))="","",OFFSET('Water Data'!$C$30,0,10*ROW('Water Data'!C178)))</f>
        <v/>
      </c>
      <c r="BV184" s="34" t="str">
        <f ca="1">+IF(OFFSET('Water Data'!$D$28,0,10*ROW('Water Data'!D178))="","",OFFSET('Water Data'!$D$28,0,10*ROW('Water Data'!D178)))</f>
        <v/>
      </c>
      <c r="BW184" s="34" t="str">
        <f ca="1">+IF(OFFSET('Water Data'!$D$29,0,10*ROW('Water Data'!D178))="","",OFFSET('Water Data'!$D$29,0,10*ROW('Water Data'!D178)))</f>
        <v/>
      </c>
      <c r="BX184" s="34" t="str">
        <f ca="1">+IF(OFFSET('Water Data'!$D$30,0,10*ROW('Water Data'!D178))="","",OFFSET('Water Data'!$D$30,0,10*ROW('Water Data'!D178)))</f>
        <v/>
      </c>
      <c r="BY184" s="34" t="str">
        <f ca="1">+IF(OFFSET('Water Data'!$E$28,0,10*ROW('Water Data'!E178))="","",OFFSET('Water Data'!$E$28,0,10*ROW('Water Data'!E178)))</f>
        <v/>
      </c>
      <c r="BZ184" s="34" t="str">
        <f ca="1">+IF(OFFSET('Water Data'!$E$29,0,10*ROW('Water Data'!E178))="","",OFFSET('Water Data'!$E$29,0,10*ROW('Water Data'!E178)))</f>
        <v/>
      </c>
      <c r="CA184" s="34" t="str">
        <f ca="1">+IF(OFFSET('Water Data'!$E$30,0,10*ROW('Water Data'!E178))="","",OFFSET('Water Data'!$E$30,0,10*ROW('Water Data'!E178)))</f>
        <v/>
      </c>
      <c r="CB184" s="34" t="str">
        <f ca="1">+IF(OFFSET('Water Data'!$F$28,0,10*ROW('Water Data'!F178))="","",OFFSET('Water Data'!$F$28,0,10*ROW('Water Data'!F178)))</f>
        <v/>
      </c>
      <c r="CC184" s="34" t="str">
        <f ca="1">+IF(OFFSET('Water Data'!$F$29,0,10*ROW('Water Data'!F178))="","",OFFSET('Water Data'!$F$29,0,10*ROW('Water Data'!F178)))</f>
        <v/>
      </c>
      <c r="CD184" s="34" t="str">
        <f ca="1">+IF(OFFSET('Water Data'!$F$30,0,10*ROW('Water Data'!F178))="","",OFFSET('Water Data'!$F$30,0,10*ROW('Water Data'!F178)))</f>
        <v/>
      </c>
      <c r="CE184" s="34" t="str">
        <f ca="1">+IF(OFFSET('Water Data'!$G$28,0,10*ROW('Water Data'!G178))="","",OFFSET('Water Data'!$G$28,0,10*ROW('Water Data'!G178)))</f>
        <v/>
      </c>
      <c r="CF184" s="34" t="str">
        <f ca="1">+IF(OFFSET('Water Data'!$G$29,0,10*ROW('Water Data'!G178))="","",OFFSET('Water Data'!$G$29,0,10*ROW('Water Data'!G178)))</f>
        <v/>
      </c>
      <c r="CG184" s="34" t="str">
        <f ca="1">+IF(OFFSET('Water Data'!$G$30,0,10*ROW('Water Data'!G178))="","",OFFSET('Water Data'!$G$30,0,10*ROW('Water Data'!G178)))</f>
        <v/>
      </c>
      <c r="CH184" s="34" t="str">
        <f ca="1">+IF(OFFSET('Water Data'!$H$28,0,10*ROW('Water Data'!H178))="","",OFFSET('Water Data'!$H$28,0,10*ROW('Water Data'!H178)))</f>
        <v/>
      </c>
      <c r="CI184" s="34" t="str">
        <f ca="1">+IF(OFFSET('Water Data'!$H$29,0,10*ROW('Water Data'!H178))="","",OFFSET('Water Data'!$H$29,0,10*ROW('Water Data'!H178)))</f>
        <v/>
      </c>
      <c r="CJ184" s="34" t="str">
        <f ca="1">+IF(OFFSET('Water Data'!$H$30,0,10*ROW('Water Data'!H178))="","",OFFSET('Water Data'!$H$30,0,10*ROW('Water Data'!H178)))</f>
        <v/>
      </c>
      <c r="CK184" s="34" t="str">
        <f ca="1">+IF(OFFSET('Sanitation Data'!$C$29,0,10*ROW('Sanitation Data'!C178))="","",OFFSET('Sanitation Data'!$C$29,0,10*ROW('Sanitation Data'!C178)))</f>
        <v/>
      </c>
      <c r="CL184" s="34" t="str">
        <f ca="1">+IF(OFFSET('Sanitation Data'!$C$30,0,10*ROW('Sanitation Data'!C178))="","",OFFSET('Sanitation Data'!$C$30,0,10*ROW('Sanitation Data'!C178)))</f>
        <v/>
      </c>
      <c r="CM184" s="34" t="str">
        <f ca="1">+IF(OFFSET('Sanitation Data'!$C$31,0,10*ROW('Sanitation Data'!C178))="","",OFFSET('Sanitation Data'!$C$31,0,10*ROW('Sanitation Data'!C178)))</f>
        <v/>
      </c>
      <c r="CN184" s="34" t="str">
        <f ca="1">+IF(OFFSET('Sanitation Data'!$C$32,0,10*ROW('Sanitation Data'!C178))="","",OFFSET('Sanitation Data'!$C$32,0,10*ROW('Sanitation Data'!C178)))</f>
        <v/>
      </c>
      <c r="CO184" s="34" t="str">
        <f ca="1">+IF(OFFSET('Sanitation Data'!$C$33,0,10*ROW('Sanitation Data'!C178))="","",OFFSET('Sanitation Data'!$C$33,0,10*ROW('Sanitation Data'!C178)))</f>
        <v/>
      </c>
      <c r="CP184" s="34" t="str">
        <f ca="1">+IF(OFFSET('Sanitation Data'!$D$29,0,10*ROW('Sanitation Data'!D178))="","",OFFSET('Sanitation Data'!$D$29,0,10*ROW('Sanitation Data'!D178)))</f>
        <v/>
      </c>
      <c r="CQ184" s="34" t="str">
        <f ca="1">+IF(OFFSET('Sanitation Data'!$D$30,0,10*ROW('Sanitation Data'!D178))="","",OFFSET('Sanitation Data'!$D$30,0,10*ROW('Sanitation Data'!D178)))</f>
        <v/>
      </c>
      <c r="CR184" s="34" t="str">
        <f ca="1">+IF(OFFSET('Sanitation Data'!$D$31,0,10*ROW('Sanitation Data'!D178))="","",OFFSET('Sanitation Data'!$D$31,0,10*ROW('Sanitation Data'!D178)))</f>
        <v/>
      </c>
      <c r="CS184" s="34" t="str">
        <f ca="1">+IF(OFFSET('Sanitation Data'!$D$32,0,10*ROW('Sanitation Data'!D178))="","",OFFSET('Sanitation Data'!$D$32,0,10*ROW('Sanitation Data'!D178)))</f>
        <v/>
      </c>
      <c r="CT184" s="34" t="str">
        <f ca="1">+IF(OFFSET('Sanitation Data'!$D$33,0,10*ROW('Sanitation Data'!D178))="","",OFFSET('Sanitation Data'!$D$33,0,10*ROW('Sanitation Data'!D178)))</f>
        <v/>
      </c>
      <c r="CU184" s="34" t="str">
        <f ca="1">+IF(OFFSET('Sanitation Data'!$E$29,0,10*ROW('Sanitation Data'!E178))="","",OFFSET('Sanitation Data'!$E$29,0,10*ROW('Sanitation Data'!E178)))</f>
        <v/>
      </c>
      <c r="CV184" s="34" t="str">
        <f ca="1">+IF(OFFSET('Sanitation Data'!$E$30,0,10*ROW('Sanitation Data'!E178))="","",OFFSET('Sanitation Data'!$E$30,0,10*ROW('Sanitation Data'!E178)))</f>
        <v/>
      </c>
      <c r="CW184" s="34" t="str">
        <f ca="1">+IF(OFFSET('Sanitation Data'!$E$31,0,10*ROW('Sanitation Data'!E178))="","",OFFSET('Sanitation Data'!$E$31,0,10*ROW('Sanitation Data'!E178)))</f>
        <v/>
      </c>
      <c r="CX184" s="34" t="str">
        <f ca="1">+IF(OFFSET('Sanitation Data'!$E$32,0,10*ROW('Sanitation Data'!E178))="","",OFFSET('Sanitation Data'!$E$32,0,10*ROW('Sanitation Data'!E178)))</f>
        <v/>
      </c>
      <c r="CY184" s="34" t="str">
        <f ca="1">+IF(OFFSET('Sanitation Data'!$E$33,0,10*ROW('Sanitation Data'!E178))="","",OFFSET('Sanitation Data'!$E$33,0,10*ROW('Sanitation Data'!E178)))</f>
        <v/>
      </c>
      <c r="CZ184" s="34" t="str">
        <f ca="1">+IF(OFFSET('Sanitation Data'!$F$29,0,10*ROW('Sanitation Data'!F178))="","",OFFSET('Sanitation Data'!$F$29,0,10*ROW('Sanitation Data'!F178)))</f>
        <v/>
      </c>
      <c r="DA184" s="34" t="str">
        <f ca="1">+IF(OFFSET('Sanitation Data'!$F$30,0,10*ROW('Sanitation Data'!F178))="","",OFFSET('Sanitation Data'!$F$30,0,10*ROW('Sanitation Data'!F178)))</f>
        <v/>
      </c>
      <c r="DB184" s="34" t="str">
        <f ca="1">+IF(OFFSET('Sanitation Data'!$F$31,0,10*ROW('Sanitation Data'!F178))="","",OFFSET('Sanitation Data'!$F$31,0,10*ROW('Sanitation Data'!F178)))</f>
        <v/>
      </c>
      <c r="DC184" s="34" t="str">
        <f ca="1">+IF(OFFSET('Sanitation Data'!$F$32,0,10*ROW('Sanitation Data'!F178))="","",OFFSET('Sanitation Data'!$F$32,0,10*ROW('Sanitation Data'!F178)))</f>
        <v/>
      </c>
      <c r="DD184" s="34" t="str">
        <f ca="1">+IF(OFFSET('Sanitation Data'!$F$33,0,10*ROW('Sanitation Data'!F178))="","",OFFSET('Sanitation Data'!$F$33,0,10*ROW('Sanitation Data'!F178)))</f>
        <v/>
      </c>
      <c r="DE184" s="34" t="str">
        <f ca="1">+IF(OFFSET('Sanitation Data'!$G$29,0,10*ROW('Sanitation Data'!G178))="","",OFFSET('Sanitation Data'!$G$29,0,10*ROW('Sanitation Data'!G178)))</f>
        <v/>
      </c>
      <c r="DF184" s="34" t="str">
        <f ca="1">+IF(OFFSET('Sanitation Data'!$G$30,0,10*ROW('Sanitation Data'!G178))="","",OFFSET('Sanitation Data'!$G$30,0,10*ROW('Sanitation Data'!G178)))</f>
        <v/>
      </c>
      <c r="DG184" s="34" t="str">
        <f ca="1">+IF(OFFSET('Sanitation Data'!$G$31,0,10*ROW('Sanitation Data'!G178))="","",OFFSET('Sanitation Data'!$G$31,0,10*ROW('Sanitation Data'!G178)))</f>
        <v/>
      </c>
      <c r="DH184" s="34" t="str">
        <f ca="1">+IF(OFFSET('Sanitation Data'!$G$32,0,10*ROW('Sanitation Data'!G178))="","",OFFSET('Sanitation Data'!$G$32,0,10*ROW('Sanitation Data'!G178)))</f>
        <v/>
      </c>
      <c r="DI184" s="34" t="str">
        <f ca="1">+IF(OFFSET('Sanitation Data'!$G$33,0,10*ROW('Sanitation Data'!G178))="","",OFFSET('Sanitation Data'!$G$33,0,10*ROW('Sanitation Data'!G178)))</f>
        <v/>
      </c>
      <c r="DJ184" s="34" t="str">
        <f ca="1">+IF(OFFSET('Sanitation Data'!$H$29,0,10*ROW('Sanitation Data'!H178))="","",OFFSET('Sanitation Data'!$H$29,0,10*ROW('Sanitation Data'!H178)))</f>
        <v/>
      </c>
      <c r="DK184" s="34" t="str">
        <f ca="1">+IF(OFFSET('Sanitation Data'!$H$30,0,10*ROW('Sanitation Data'!H178))="","",OFFSET('Sanitation Data'!$H$30,0,10*ROW('Sanitation Data'!H178)))</f>
        <v/>
      </c>
      <c r="DL184" s="34" t="str">
        <f ca="1">+IF(OFFSET('Sanitation Data'!$H$31,0,10*ROW('Sanitation Data'!H178))="","",OFFSET('Sanitation Data'!$H$31,0,10*ROW('Sanitation Data'!H178)))</f>
        <v/>
      </c>
      <c r="DM184" s="34" t="str">
        <f ca="1">+IF(OFFSET('Sanitation Data'!$H$32,0,10*ROW('Sanitation Data'!H178))="","",OFFSET('Sanitation Data'!$H$32,0,10*ROW('Sanitation Data'!H178)))</f>
        <v/>
      </c>
      <c r="DN184" s="34" t="str">
        <f ca="1">+IF(OFFSET('Sanitation Data'!$H$33,0,10*ROW('Sanitation Data'!H178))="","",OFFSET('Sanitation Data'!$H$33,0,10*ROW('Sanitation Data'!H178)))</f>
        <v/>
      </c>
      <c r="DO184" s="34" t="str">
        <f ca="1">+IF(OFFSET('Hygiene Data'!$C$12,0,10*ROW('Hygiene Data'!C178))="","",OFFSET('Hygiene Data'!$C$12,0,10*ROW('Hygiene Data'!C178)))</f>
        <v/>
      </c>
      <c r="DP184" s="34" t="str">
        <f ca="1">+IF(OFFSET('Hygiene Data'!$C$13,0,10*ROW('Hygiene Data'!C178))="","",OFFSET('Hygiene Data'!$C$13,0,10*ROW('Hygiene Data'!C178)))</f>
        <v/>
      </c>
      <c r="DQ184" s="34" t="str">
        <f ca="1">+IF(OFFSET('Hygiene Data'!$C$14,0,10*ROW('Hygiene Data'!C178))="","",OFFSET('Hygiene Data'!$C$14,0,10*ROW('Hygiene Data'!C178)))</f>
        <v/>
      </c>
      <c r="DR184" s="34" t="str">
        <f ca="1">+IF(OFFSET('Hygiene Data'!$D$12,0,10*ROW('Hygiene Data'!D178))="","",OFFSET('Hygiene Data'!$D$12,0,10*ROW('Hygiene Data'!D178)))</f>
        <v/>
      </c>
      <c r="DS184" s="34" t="str">
        <f ca="1">+IF(OFFSET('Hygiene Data'!$D$13,0,10*ROW('Hygiene Data'!D178))="","",OFFSET('Hygiene Data'!$D$13,0,10*ROW('Hygiene Data'!D178)))</f>
        <v/>
      </c>
      <c r="DT184" s="34" t="str">
        <f ca="1">+IF(OFFSET('Hygiene Data'!$D$14,0,10*ROW('Hygiene Data'!D178))="","",OFFSET('Hygiene Data'!$D$14,0,10*ROW('Hygiene Data'!D178)))</f>
        <v/>
      </c>
      <c r="DU184" s="34" t="str">
        <f ca="1">+IF(OFFSET('Hygiene Data'!$E$12,0,10*ROW('Hygiene Data'!E178))="","",OFFSET('Hygiene Data'!$E$12,0,10*ROW('Hygiene Data'!E178)))</f>
        <v/>
      </c>
      <c r="DV184" s="34" t="str">
        <f ca="1">+IF(OFFSET('Hygiene Data'!$E$13,0,10*ROW('Hygiene Data'!E178))="","",OFFSET('Hygiene Data'!$E$13,0,10*ROW('Hygiene Data'!E178)))</f>
        <v/>
      </c>
      <c r="DW184" s="34" t="str">
        <f ca="1">+IF(OFFSET('Hygiene Data'!$E$14,0,10*ROW('Hygiene Data'!E178))="","",OFFSET('Hygiene Data'!$E$14,0,10*ROW('Hygiene Data'!E178)))</f>
        <v/>
      </c>
      <c r="DX184" s="34" t="str">
        <f ca="1">+IF(OFFSET('Hygiene Data'!$F$12,0,10*ROW('Hygiene Data'!F178))="","",OFFSET('Hygiene Data'!$F$12,0,10*ROW('Hygiene Data'!F178)))</f>
        <v/>
      </c>
      <c r="DY184" s="34" t="str">
        <f ca="1">+IF(OFFSET('Hygiene Data'!$F$13,0,10*ROW('Hygiene Data'!F178))="","",OFFSET('Hygiene Data'!$F$13,0,10*ROW('Hygiene Data'!F178)))</f>
        <v/>
      </c>
      <c r="DZ184" s="34" t="str">
        <f ca="1">+IF(OFFSET('Hygiene Data'!$F$14,0,10*ROW('Hygiene Data'!F178))="","",OFFSET('Hygiene Data'!$F$14,0,10*ROW('Hygiene Data'!F178)))</f>
        <v/>
      </c>
      <c r="EA184" s="34" t="str">
        <f ca="1">+IF(OFFSET('Hygiene Data'!$G$12,0,10*ROW('Hygiene Data'!G178))="","",OFFSET('Hygiene Data'!$G$12,0,10*ROW('Hygiene Data'!G178)))</f>
        <v/>
      </c>
      <c r="EB184" s="34" t="str">
        <f ca="1">+IF(OFFSET('Hygiene Data'!$G$13,0,10*ROW('Hygiene Data'!G178))="","",OFFSET('Hygiene Data'!$G$13,0,10*ROW('Hygiene Data'!G178)))</f>
        <v/>
      </c>
      <c r="EC184" s="34" t="str">
        <f ca="1">+IF(OFFSET('Hygiene Data'!$G$14,0,10*ROW('Hygiene Data'!G178))="","",OFFSET('Hygiene Data'!$G$14,0,10*ROW('Hygiene Data'!G178)))</f>
        <v/>
      </c>
      <c r="ED184" s="34" t="str">
        <f ca="1">+IF(OFFSET('Hygiene Data'!$H$12,0,10*ROW('Hygiene Data'!H178))="","",OFFSET('Hygiene Data'!$H$12,0,10*ROW('Hygiene Data'!H178)))</f>
        <v/>
      </c>
      <c r="EE184" s="34" t="str">
        <f ca="1">+IF(OFFSET('Hygiene Data'!$H$13,0,10*ROW('Hygiene Data'!H178))="","",OFFSET('Hygiene Data'!$H$13,0,10*ROW('Hygiene Data'!H178)))</f>
        <v/>
      </c>
      <c r="EF184" s="34" t="str">
        <f ca="1">+IF(OFFSET('Hygiene Data'!$H$14,0,10*ROW('Hygiene Data'!H178))="","",OFFSET('Hygiene Data'!$H$14,0,10*ROW('Hygiene Data'!H178)))</f>
        <v/>
      </c>
    </row>
    <row r="185" spans="1:136" x14ac:dyDescent="0.2">
      <c r="A185" s="50" t="str">
        <f ca="1">+IF(OFFSET('Water Data'!$B$1,0,10*ROW('Water Data'!B182))="","",OFFSET('Water Data'!$B$1,0,10*ROW('Water Data'!B182)))</f>
        <v/>
      </c>
      <c r="B185" s="50" t="str">
        <f ca="1">+IF(OFFSET('Water Data'!$A$3,0,10*ROW('Water Data'!A182))="","",OFFSET('Water Data'!$A$3,0,10*ROW('Water Data'!A182)))</f>
        <v/>
      </c>
      <c r="C185" s="50" t="str">
        <f ca="1">+IF(OFFSET('Water Data'!$C$3,0,10*ROW('Water Data'!C182))="","",OFFSET('Water Data'!$C$3,0,10*ROW('Water Data'!C182)))</f>
        <v/>
      </c>
      <c r="D185" s="133" t="e">
        <f ca="1">+IF(AND(ISNUMBER(OFFSET('Water Data'!$C$5,0,10*ROW('Water Data'!C179))),BS185="Yes"),100-OFFSET('Water Data'!$C$5,0,10*ROW('Water Data'!C179)),IF(AND(ISNUMBER(OFFSET('Water Data'!$C$5,0,10*ROW('Water Data'!C179))),BS185="No",ISNUMBER(OFFSET('Water Data'!$C$5,0,10*ROW('Water Data'!C179)))),CONCATENATE("[",ROUND(100-OFFSET('Water Data'!$C$5,0,10*ROW('Water Data'!C179)),0),"]"),IF(AND(ISNUMBER(OFFSET('Water Data'!$C$5,0,10*ROW('Water Data'!C179))),BS185="",ISNUMBER(OFFSET('Water Data'!$C$5,0,10*ROW('Water Data'!C179)))),100-OFFSET('Water Data'!$C$5,0,10*ROW('Water Data'!C179)),NA())))</f>
        <v>#N/A</v>
      </c>
      <c r="E185" s="133" t="e">
        <f ca="1">+IF(AND(ISNUMBER(OFFSET('Water Data'!$C$7,0,10*ROW('Water Data'!D179))),BT185="Yes"),OFFSET('Water Data'!$C$7,0,10*ROW('Water Data'!C179)),IF(AND(ISNUMBER(OFFSET('Water Data'!$C$7,0,10*ROW('Water Data'!C179))),BT185="No",ISNUMBER(OFFSET('Water Data'!$C$7,0,10*ROW('Water Data'!C179)))),CONCATENATE("[",ROUND(OFFSET('Water Data'!$C$7,0,10*ROW('Water Data'!C179)),0),"]"),IF(AND(ISNUMBER(OFFSET('Water Data'!$C$7,0,10*ROW('Water Data'!C179))),BT185="",ISNUMBER(OFFSET('Water Data'!$C$7,0,10*ROW('Water Data'!C179)))),OFFSET('Water Data'!$C$7,0,10*ROW('Water Data'!C179)),NA())))</f>
        <v>#N/A</v>
      </c>
      <c r="F185" s="133" t="e">
        <f ca="1">+IF(AND(ISNUMBER(OFFSET('Water Data'!$C$10,0,10*ROW('Water Data'!C179))),BU185="Yes"),OFFSET('Water Data'!$C$10,0,10*ROW('Water Data'!C179)),IF(AND(ISNUMBER(OFFSET('Water Data'!$C$10,0,10*ROW('Water Data'!C179))),BU185="No",ISNUMBER(OFFSET('Water Data'!$C$10,0,10*ROW('Water Data'!C179)))),CONCATENATE("[",ROUND(OFFSET('Water Data'!$C$10,0,10*ROW('Water Data'!C179)),0),"]"),IF(AND(ISNUMBER(OFFSET('Water Data'!$C$10,0,10*ROW('Water Data'!C179))),BU185="",ISNUMBER(OFFSET('Water Data'!$C$10,0,10*ROW('Water Data'!C179)))),OFFSET('Water Data'!$C$10,0,10*ROW('Water Data'!C179)),NA())))</f>
        <v>#N/A</v>
      </c>
      <c r="G185" s="133" t="e">
        <f ca="1">+IF(AND(ISNUMBER(OFFSET('Water Data'!$D$5,0,10*ROW('Water Data'!D179))),BV185="Yes"),100-OFFSET('Water Data'!$D$5,0,10*ROW('Water Data'!D179)),IF(AND(ISNUMBER(OFFSET('Water Data'!$D$5,0,10*ROW('Water Data'!D179))),BV185="No",ISNUMBER(OFFSET('Water Data'!$D$5,0,10*ROW('Water Data'!D179)))),CONCATENATE("[",ROUND(100-OFFSET('Water Data'!$D$5,0,10*ROW('Water Data'!D179)),0),"]"),IF(AND(ISNUMBER(OFFSET('Water Data'!$D$5,0,10*ROW('Water Data'!D179))),BV185="",ISNUMBER(OFFSET('Water Data'!$D$5,0,10*ROW('Water Data'!D179)))),100-OFFSET('Water Data'!$D$5,0,10*ROW('Water Data'!D179)),NA())))</f>
        <v>#N/A</v>
      </c>
      <c r="H185" s="133" t="e">
        <f ca="1">+IF(AND(ISNUMBER(OFFSET('Water Data'!$D$7,0,10*ROW('Water Data'!D179))),BW185="Yes"),OFFSET('Water Data'!$D$7,0,10*ROW('Water Data'!D179)),IF(AND(ISNUMBER(OFFSET('Water Data'!$D$7,0,10*ROW('Water Data'!D179))),BW185="No",ISNUMBER(OFFSET('Water Data'!$D$7,0,10*ROW('Water Data'!D179)))),CONCATENATE("[",ROUND(OFFSET('Water Data'!$C$7,0,10*ROW('Water Data'!D179)),0),"]"),IF(AND(ISNUMBER(OFFSET('Water Data'!$D$7,0,10*ROW('Water Data'!D179))),BW185="",ISNUMBER(OFFSET('Water Data'!$D$7,0,10*ROW('Water Data'!D179)))),OFFSET('Water Data'!$D$7,0,10*ROW('Water Data'!D179)),NA())))</f>
        <v>#N/A</v>
      </c>
      <c r="I185" s="133" t="e">
        <f ca="1">+IF(AND(ISNUMBER(OFFSET('Water Data'!$D$10,0,10*ROW('Water Data'!D179))),BX185="Yes"),OFFSET('Water Data'!$D$10,0,10*ROW('Water Data'!D179)),IF(AND(ISNUMBER(OFFSET('Water Data'!$D$10,0,10*ROW('Water Data'!D179))),BX185="No",ISNUMBER(OFFSET('Water Data'!$D$10,0,10*ROW('Water Data'!D179)))),CONCATENATE("[",ROUND(OFFSET('Water Data'!$D$10,0,10*ROW('Water Data'!D179)),0),"]"),IF(AND(ISNUMBER(OFFSET('Water Data'!$D$10,0,10*ROW('Water Data'!D179))),BX185="",ISNUMBER(OFFSET('Water Data'!$D$10,0,10*ROW('Water Data'!D179)))),OFFSET('Water Data'!$D$10,0,10*ROW('Water Data'!D179)),NA())))</f>
        <v>#N/A</v>
      </c>
      <c r="J185" s="133" t="e">
        <f ca="1">+IF(AND(ISNUMBER(OFFSET('Water Data'!$E$5,0,10*ROW('Water Data'!E179))),BY185="Yes"),100-OFFSET('Water Data'!$E$5,0,10*ROW('Water Data'!E179)),IF(AND(ISNUMBER(OFFSET('Water Data'!$E$5,0,10*ROW('Water Data'!E179))),BY185="No",ISNUMBER(OFFSET('Water Data'!$E$5,0,10*ROW('Water Data'!E179)))),CONCATENATE("[",ROUND(100-OFFSET('Water Data'!$E$5,0,10*ROW('Water Data'!E179)),0),"]"),IF(AND(ISNUMBER(OFFSET('Water Data'!$E$5,0,10*ROW('Water Data'!E179))),BY185="",ISNUMBER(OFFSET('Water Data'!$E$5,0,10*ROW('Water Data'!E179)))),100-OFFSET('Water Data'!$E$5,0,10*ROW('Water Data'!E179)),NA())))</f>
        <v>#N/A</v>
      </c>
      <c r="K185" s="133" t="e">
        <f ca="1">+IF(AND(ISNUMBER(OFFSET('Water Data'!$E$7,0,10*ROW('Water Data'!E179))),BZ185="Yes"),OFFSET('Water Data'!$E$7,0,10*ROW('Water Data'!E179)),IF(AND(ISNUMBER(OFFSET('Water Data'!$E$7,0,10*ROW('Water Data'!E179))),BZ185="No",ISNUMBER(OFFSET('Water Data'!$E$7,0,10*ROW('Water Data'!E179)))),CONCATENATE("[",ROUND(OFFSET('Water Data'!$E$7,0,10*ROW('Water Data'!E179)),0),"]"),IF(AND(ISNUMBER(OFFSET('Water Data'!$E$7,0,10*ROW('Water Data'!E179))),BZ185="",ISNUMBER(OFFSET('Water Data'!$E$7,0,10*ROW('Water Data'!E179)))),OFFSET('Water Data'!$E$7,0,10*ROW('Water Data'!E179)),NA())))</f>
        <v>#N/A</v>
      </c>
      <c r="L185" s="133" t="e">
        <f ca="1">+IF(AND(ISNUMBER(OFFSET('Water Data'!$E$10,0,10*ROW('Water Data'!E179))),CA185="Yes"),OFFSET('Water Data'!$E$10,0,10*ROW('Water Data'!E179)),IF(AND(ISNUMBER(OFFSET('Water Data'!$E$10,0,10*ROW('Water Data'!E179))),CA185="No",ISNUMBER(OFFSET('Water Data'!$E$10,0,10*ROW('Water Data'!E179)))),CONCATENATE("[",ROUND(OFFSET('Water Data'!$E$10,0,10*ROW('Water Data'!E179)),0),"]"),IF(AND(ISNUMBER(OFFSET('Water Data'!$E$10,0,10*ROW('Water Data'!E179))),CA185="",ISNUMBER(OFFSET('Water Data'!$E$10,0,10*ROW('Water Data'!E179)))),OFFSET('Water Data'!$E$10,0,10*ROW('Water Data'!E179)),NA())))</f>
        <v>#N/A</v>
      </c>
      <c r="M185" s="133" t="e">
        <f ca="1">+IF(AND(ISNUMBER(OFFSET('Water Data'!$F$5,0,10*ROW('Water Data'!F179))),CB185="Yes"),100-OFFSET('Water Data'!$F$5,0,10*ROW('Water Data'!F179)),IF(AND(ISNUMBER(OFFSET('Water Data'!$F$5,0,10*ROW('Water Data'!F179))),CB185="No",ISNUMBER(OFFSET('Water Data'!$F$5,0,10*ROW('Water Data'!F179)))),CONCATENATE("[",ROUND(100-OFFSET('Water Data'!$F$5,0,10*ROW('Water Data'!F179)),0),"]"),IF(AND(ISNUMBER(OFFSET('Water Data'!$F$5,0,10*ROW('Water Data'!F179))),CB185="",ISNUMBER(OFFSET('Water Data'!$F$5,0,10*ROW('Water Data'!F179)))),100-OFFSET('Water Data'!$F$5,0,10*ROW('Water Data'!F179)),NA())))</f>
        <v>#N/A</v>
      </c>
      <c r="N185" s="133" t="e">
        <f ca="1">+IF(AND(ISNUMBER(OFFSET('Water Data'!$F$7,0,10*ROW('Water Data'!F179))),CC185="Yes"),OFFSET('Water Data'!$F$7,0,10*ROW('Water Data'!F179)),IF(AND(ISNUMBER(OFFSET('Water Data'!$F$7,0,10*ROW('Water Data'!F179))),CC185="No",ISNUMBER(OFFSET('Water Data'!$F$7,0,10*ROW('Water Data'!F179)))),CONCATENATE("[",ROUND(OFFSET('Water Data'!$F$7,0,10*ROW('Water Data'!F179)),0),"]"),IF(AND(ISNUMBER(OFFSET('Water Data'!$F$7,0,10*ROW('Water Data'!F179))),CC185="",ISNUMBER(OFFSET('Water Data'!$F$7,0,10*ROW('Water Data'!F179)))),OFFSET('Water Data'!$F$7,0,10*ROW('Water Data'!F179)),NA())))</f>
        <v>#N/A</v>
      </c>
      <c r="O185" s="133" t="e">
        <f ca="1">+IF(AND(ISNUMBER(OFFSET('Water Data'!$F$10,0,10*ROW('Water Data'!F179))),CD185="Yes"),OFFSET('Water Data'!$F$10,0,10*ROW('Water Data'!F179)),IF(AND(ISNUMBER(OFFSET('Water Data'!$F$10,0,10*ROW('Water Data'!F179))),CD185="No",ISNUMBER(OFFSET('Water Data'!$F$10,0,10*ROW('Water Data'!F179)))),CONCATENATE("[",ROUND(OFFSET('Water Data'!$F$10,0,10*ROW('Water Data'!F179)),0),"]"),IF(AND(ISNUMBER(OFFSET('Water Data'!$F$10,0,10*ROW('Water Data'!F179))),CD185="",ISNUMBER(OFFSET('Water Data'!$F$10,0,10*ROW('Water Data'!F179)))),OFFSET('Water Data'!$F$10,0,10*ROW('Water Data'!F179)),NA())))</f>
        <v>#N/A</v>
      </c>
      <c r="P185" s="133" t="e">
        <f ca="1">+IF(AND(ISNUMBER(OFFSET('Water Data'!$G$5,0,10*ROW('Water Data'!G179))),CE185="Yes"),100-OFFSET('Water Data'!$G$5,0,10*ROW('Water Data'!G179)),IF(AND(ISNUMBER(OFFSET('Water Data'!$G$5,0,10*ROW('Water Data'!G179))),CE185="No",ISNUMBER(OFFSET('Water Data'!$G$5,0,10*ROW('Water Data'!G179)))),CONCATENATE("[",ROUND(100-OFFSET('Water Data'!$G$5,0,10*ROW('Water Data'!G179)),0),"]"),IF(AND(ISNUMBER(OFFSET('Water Data'!$G$5,0,10*ROW('Water Data'!G179))),CE185="",ISNUMBER(OFFSET('Water Data'!$G$5,0,10*ROW('Water Data'!G179)))),100-OFFSET('Water Data'!$G$5,0,10*ROW('Water Data'!G179)),NA())))</f>
        <v>#N/A</v>
      </c>
      <c r="Q185" s="133" t="e">
        <f ca="1">+IF(AND(ISNUMBER(OFFSET('Water Data'!$G$7,0,10*ROW('Water Data'!G179))),CF185="Yes"),OFFSET('Water Data'!$G$7,0,10*ROW('Water Data'!G179)),IF(AND(ISNUMBER(OFFSET('Water Data'!$G$7,0,10*ROW('Water Data'!G179))),CF185="No",ISNUMBER(OFFSET('Water Data'!$G$7,0,10*ROW('Water Data'!G179)))),CONCATENATE("[",ROUND(OFFSET('Water Data'!$G$7,0,10*ROW('Water Data'!G179)),0),"]"),IF(AND(ISNUMBER(OFFSET('Water Data'!$G$7,0,10*ROW('Water Data'!G179))),CF185="",ISNUMBER(OFFSET('Water Data'!$G$7,0,10*ROW('Water Data'!G179)))),OFFSET('Water Data'!$G$7,0,10*ROW('Water Data'!G179)),NA())))</f>
        <v>#N/A</v>
      </c>
      <c r="R185" s="133" t="e">
        <f ca="1">+IF(AND(ISNUMBER(OFFSET('Water Data'!$G$10,0,10*ROW('Water Data'!G179))),CG185="Yes"),OFFSET('Water Data'!$G$10,0,10*ROW('Water Data'!G179)),IF(AND(ISNUMBER(OFFSET('Water Data'!$G$10,0,10*ROW('Water Data'!G179))),CG185="No",ISNUMBER(OFFSET('Water Data'!$G$10,0,10*ROW('Water Data'!G179)))),CONCATENATE("[",ROUND(OFFSET('Water Data'!$G$10,0,10*ROW('Water Data'!G179)),0),"]"),IF(AND(ISNUMBER(OFFSET('Water Data'!$G$10,0,10*ROW('Water Data'!G179))),CG185="",ISNUMBER(OFFSET('Water Data'!$G$10,0,10*ROW('Water Data'!G179)))),OFFSET('Water Data'!$G$10,0,10*ROW('Water Data'!G179)),NA())))</f>
        <v>#N/A</v>
      </c>
      <c r="S185" s="133" t="e">
        <f ca="1">+IF(AND(ISNUMBER(OFFSET('Water Data'!$H$5,0,10*ROW('Water Data'!H179))),CH185="Yes"),100-OFFSET('Water Data'!$H$5,0,10*ROW('Water Data'!H179)),IF(AND(ISNUMBER(OFFSET('Water Data'!$H$5,0,10*ROW('Water Data'!H179))),CH185="No",ISNUMBER(OFFSET('Water Data'!$H$5,0,10*ROW('Water Data'!H179)))),CONCATENATE("[",ROUND(100-OFFSET('Water Data'!$H$5,0,10*ROW('Water Data'!H179)),0),"]"),IF(AND(ISNUMBER(OFFSET('Water Data'!$H$5,0,10*ROW('Water Data'!H179))),CH185="",ISNUMBER(OFFSET('Water Data'!$H$5,0,10*ROW('Water Data'!H179)))),100-OFFSET('Water Data'!$H$5,0,10*ROW('Water Data'!H179)),NA())))</f>
        <v>#N/A</v>
      </c>
      <c r="T185" s="133" t="e">
        <f ca="1">+IF(AND(ISNUMBER(OFFSET('Water Data'!$H$7,0,10*ROW('Water Data'!H179))),CI185="Yes"),OFFSET('Water Data'!$H$7,0,10*ROW('Water Data'!H179)),IF(AND(ISNUMBER(OFFSET('Water Data'!$H$7,0,10*ROW('Water Data'!H179))),CI185="No",ISNUMBER(OFFSET('Water Data'!$H$7,0,10*ROW('Water Data'!H179)))),CONCATENATE("[",ROUND(OFFSET('Water Data'!$H$7,0,10*ROW('Water Data'!H179)),0),"]"),IF(AND(ISNUMBER(OFFSET('Water Data'!$H$7,0,10*ROW('Water Data'!H179))),CI185="",ISNUMBER(OFFSET('Water Data'!$H$7,0,10*ROW('Water Data'!H179)))),OFFSET('Water Data'!$H$7,0,10*ROW('Water Data'!H179)),NA())))</f>
        <v>#N/A</v>
      </c>
      <c r="U185" s="133" t="e">
        <f ca="1">+IF(AND(ISNUMBER(OFFSET('Water Data'!$H$10,0,10*ROW('Water Data'!H179))),CJ185="Yes"),OFFSET('Water Data'!$H$10,0,10*ROW('Water Data'!H179)),IF(AND(ISNUMBER(OFFSET('Water Data'!$H$10,0,10*ROW('Water Data'!H179))),CJ185="No",ISNUMBER(OFFSET('Water Data'!$H$10,0,10*ROW('Water Data'!H179)))),CONCATENATE("[",ROUND(OFFSET('Water Data'!$H$10,0,10*ROW('Water Data'!H179)),0),"]"),IF(AND(ISNUMBER(OFFSET('Water Data'!$H$10,0,10*ROW('Water Data'!H179))),CJ185="",ISNUMBER(OFFSET('Water Data'!$H$10,0,10*ROW('Water Data'!H179)))),OFFSET('Water Data'!$H$10,0,10*ROW('Water Data'!H179)),NA())))</f>
        <v>#N/A</v>
      </c>
      <c r="V185" s="134" t="e">
        <f ca="1">+IF(AND(ISNUMBER(OFFSET('Sanitation Data'!$C$5,0,10*ROW('Sanitation Data'!C179))),CK185="Yes"),100-OFFSET('Sanitation Data'!$C$5,0,10*ROW('Sanitation Data'!C179)),IF(AND(ISNUMBER(OFFSET('Sanitation Data'!$C$5,0,10*ROW('Sanitation Data'!C179))),CK185="No",ISNUMBER(OFFSET('Sanitation Data'!$C$5,0,10*ROW('Sanitation Data'!C179)))),CONCATENATE("[",ROUND(100-OFFSET('Sanitation Data'!$C$5,0,10*ROW('Sanitation Data'!C179)),0),"]"),IF(AND(ISNUMBER(OFFSET('Sanitation Data'!$C$5,0,10*ROW('Sanitation Data'!C179))),CK185="",ISNUMBER(OFFSET('Sanitation Data'!$C$5,0,10*ROW('Sanitation Data'!C179)))),100-OFFSET('Sanitation Data'!$C$5,0,10*ROW('Sanitation Data'!C179)),NA())))</f>
        <v>#N/A</v>
      </c>
      <c r="W185" s="134" t="e">
        <f ca="1">+IF(AND(ISNUMBER(OFFSET('Sanitation Data'!$C$7,0,10*ROW('Sanitation Data'!C179))),CL185="Yes"),OFFSET('Sanitation Data'!$C$7,0,10*ROW('Sanitation Data'!C179)),IF(AND(ISNUMBER(OFFSET('Sanitation Data'!$C$7,0,10*ROW('Sanitation Data'!C179))),CL185="No",ISNUMBER(OFFSET('Sanitation Data'!$C$7,0,10*ROW('Sanitation Data'!C179)))),CONCATENATE("[",ROUND(OFFSET('Sanitation Data'!$C$7,0,10*ROW('Sanitation Data'!C179)),0),"]"),IF(AND(ISNUMBER(OFFSET('Sanitation Data'!$C$7,0,10*ROW('Sanitation Data'!C179))),CL185="",ISNUMBER(OFFSET('Sanitation Data'!$C$7,0,10*ROW('Sanitation Data'!C179)))),OFFSET('Sanitation Data'!$C$7,0,10*ROW('Sanitation Data'!C179)),NA())))</f>
        <v>#N/A</v>
      </c>
      <c r="X185" s="134" t="e">
        <f ca="1">+IF(AND(ISNUMBER(OFFSET('Sanitation Data'!$C$11,0,10*ROW('Sanitation Data'!C179))),CM185="Yes"),OFFSET('Sanitation Data'!$C$11,0,10*ROW('Sanitation Data'!C179)),IF(AND(ISNUMBER(OFFSET('Sanitation Data'!$C$11,0,10*ROW('Sanitation Data'!C179))),CM185="No",ISNUMBER(OFFSET('Sanitation Data'!$C$11,0,10*ROW('Sanitation Data'!C179)))),CONCATENATE("[",ROUND(OFFSET('Sanitation Data'!$C$11,0,10*ROW('Sanitation Data'!C179)),0),"]"),IF(AND(ISNUMBER(OFFSET('Sanitation Data'!$C$11,0,10*ROW('Sanitation Data'!C179))),CM185="",ISNUMBER(OFFSET('Sanitation Data'!$C$11,0,10*ROW('Sanitation Data'!C179)))),OFFSET('Sanitation Data'!$C$11,0,10*ROW('Sanitation Data'!C179)),NA())))</f>
        <v>#N/A</v>
      </c>
      <c r="Y185" s="134" t="e">
        <f ca="1">+IF(AND(ISNUMBER(OFFSET('Sanitation Data'!$C$12,0,10*ROW('Sanitation Data'!C179))),CN185="Yes"),OFFSET('Sanitation Data'!$C$12,0,10*ROW('Sanitation Data'!C179)),IF(AND(ISNUMBER(OFFSET('Sanitation Data'!$C$12,0,10*ROW('Sanitation Data'!C179))),CN185="No",ISNUMBER(OFFSET('Sanitation Data'!$C$12,0,10*ROW('Sanitation Data'!C179)))),CONCATENATE("[",ROUND(OFFSET('Sanitation Data'!$C$12,0,10*ROW('Sanitation Data'!C179)),0),"]"),IF(AND(ISNUMBER(OFFSET('Sanitation Data'!$C$12,0,10*ROW('Sanitation Data'!C179))),CN185="",ISNUMBER(OFFSET('Sanitation Data'!$C$12,0,10*ROW('Sanitation Data'!C179)))),OFFSET('Sanitation Data'!$C$12,0,10*ROW('Sanitation Data'!C179)),NA())))</f>
        <v>#N/A</v>
      </c>
      <c r="Z185" s="134" t="e">
        <f ca="1">+IF(AND(ISNUMBER(OFFSET('Sanitation Data'!$C$13,0,10*ROW('Sanitation Data'!C179))),CO185="Yes"),OFFSET('Sanitation Data'!$C$13,0,10*ROW('Sanitation Data'!C179)),IF(AND(ISNUMBER(OFFSET('Sanitation Data'!$C$13,0,10*ROW('Sanitation Data'!C179))),CO185="No",ISNUMBER(OFFSET('Sanitation Data'!$C$13,0,10*ROW('Sanitation Data'!C179)))),CONCATENATE("[",ROUND(OFFSET('Sanitation Data'!$C$13,0,10*ROW('Sanitation Data'!C179)),0),"]"),IF(AND(ISNUMBER(OFFSET('Sanitation Data'!$C$13,0,10*ROW('Sanitation Data'!C179))),CO185="",ISNUMBER(OFFSET('Sanitation Data'!$C$13,0,10*ROW('Sanitation Data'!C179)))),OFFSET('Sanitation Data'!$C$13,0,10*ROW('Sanitation Data'!C179)),NA())))</f>
        <v>#N/A</v>
      </c>
      <c r="AA185" s="134" t="e">
        <f ca="1">+IF(AND(ISNUMBER(OFFSET('Sanitation Data'!$D$5,0,10*ROW('Sanitation Data'!D179))),CP185="Yes"),100-OFFSET('Sanitation Data'!$D$5,0,10*ROW('Sanitation Data'!D179)),IF(AND(ISNUMBER(OFFSET('Sanitation Data'!$D$5,0,10*ROW('Sanitation Data'!D179))),CP185="No",ISNUMBER(OFFSET('Sanitation Data'!$D$5,0,10*ROW('Sanitation Data'!D179)))),CONCATENATE("[",ROUND(100-OFFSET('Sanitation Data'!$D$5,0,10*ROW('Sanitation Data'!D179)),0),"]"),IF(AND(ISNUMBER(OFFSET('Sanitation Data'!$D$5,0,10*ROW('Sanitation Data'!D179))),CP185="",ISNUMBER(OFFSET('Sanitation Data'!$D$5,0,10*ROW('Sanitation Data'!D179)))),100-OFFSET('Sanitation Data'!$D$5,0,10*ROW('Sanitation Data'!D179)),NA())))</f>
        <v>#N/A</v>
      </c>
      <c r="AB185" s="134" t="e">
        <f ca="1">+IF(AND(ISNUMBER(OFFSET('Sanitation Data'!$D$7,0,10*ROW('Sanitation Data'!D179))),CQ185="Yes"),OFFSET('Sanitation Data'!$D$7,0,10*ROW('Sanitation Data'!G179)),IF(AND(ISNUMBER(OFFSET('Sanitation Data'!$D$7,0,10*ROW('Sanitation Data'!D179))),CQ185="No",ISNUMBER(OFFSET('Sanitation Data'!$D$7,0,10*ROW('Sanitation Data'!D179)))),CONCATENATE("[",ROUND(OFFSET('Sanitation Data'!$D$7,0,10*ROW('Sanitation Data'!D179)),0),"]"),IF(AND(ISNUMBER(OFFSET('Sanitation Data'!$D$7,0,10*ROW('Sanitation Data'!D179))),CQ185="",ISNUMBER(OFFSET('Sanitation Data'!$D$7,0,10*ROW('Sanitation Data'!D179)))),OFFSET('Sanitation Data'!$D$7,0,10*ROW('Sanitation Data'!D179)),NA())))</f>
        <v>#N/A</v>
      </c>
      <c r="AC185" s="134" t="e">
        <f ca="1">+IF(AND(ISNUMBER(OFFSET('Sanitation Data'!$D$11,0,10*ROW('Sanitation Data'!D179))),CR185="Yes"),OFFSET('Sanitation Data'!$D$11,0,10*ROW('Sanitation Data'!D179)),IF(AND(ISNUMBER(OFFSET('Sanitation Data'!$D$11,0,10*ROW('Sanitation Data'!D179))),CR185="No",ISNUMBER(OFFSET('Sanitation Data'!$D$11,0,10*ROW('Sanitation Data'!D179)))),CONCATENATE("[",ROUND(OFFSET('Sanitation Data'!$D$11,0,10*ROW('Sanitation Data'!D179)),0),"]"),IF(AND(ISNUMBER(OFFSET('Sanitation Data'!$D$11,0,10*ROW('Sanitation Data'!D179))),CR185="",ISNUMBER(OFFSET('Sanitation Data'!$D$11,0,10*ROW('Sanitation Data'!D179)))),OFFSET('Sanitation Data'!$D$11,0,10*ROW('Sanitation Data'!D179)),NA())))</f>
        <v>#N/A</v>
      </c>
      <c r="AD185" s="134" t="e">
        <f ca="1">+IF(AND(ISNUMBER(OFFSET('Sanitation Data'!$D$12,0,10*ROW('Sanitation Data'!D179))),CS185="Yes"),OFFSET('Sanitation Data'!$D$12,0,10*ROW('Sanitation Data'!D179)),IF(AND(ISNUMBER(OFFSET('Sanitation Data'!$D$12,0,10*ROW('Sanitation Data'!D179))),CS185="No",ISNUMBER(OFFSET('Sanitation Data'!$D$12,0,10*ROW('Sanitation Data'!D179)))),CONCATENATE("[",ROUND(OFFSET('Sanitation Data'!$D$12,0,10*ROW('Sanitation Data'!D179)),0),"]"),IF(AND(ISNUMBER(OFFSET('Sanitation Data'!$D$12,0,10*ROW('Sanitation Data'!D179))),CS185="",ISNUMBER(OFFSET('Sanitation Data'!$D$12,0,10*ROW('Sanitation Data'!D179)))),OFFSET('Sanitation Data'!$D$12,0,10*ROW('Sanitation Data'!D179)),NA())))</f>
        <v>#N/A</v>
      </c>
      <c r="AE185" s="134" t="e">
        <f ca="1">+IF(AND(ISNUMBER(OFFSET('Sanitation Data'!$D$13,0,10*ROW('Sanitation Data'!D179))),CT185="Yes"),OFFSET('Sanitation Data'!$D$13,0,10*ROW('Sanitation Data'!D179)),IF(AND(ISNUMBER(OFFSET('Sanitation Data'!$D$13,0,10*ROW('Sanitation Data'!D179))),CT185="No",ISNUMBER(OFFSET('Sanitation Data'!$D$13,0,10*ROW('Sanitation Data'!D179)))),CONCATENATE("[",ROUND(OFFSET('Sanitation Data'!$D$13,0,10*ROW('Sanitation Data'!D179)),0),"]"),IF(AND(ISNUMBER(OFFSET('Sanitation Data'!$D$13,0,10*ROW('Sanitation Data'!D179))),CT185="",ISNUMBER(OFFSET('Sanitation Data'!$D$13,0,10*ROW('Sanitation Data'!D179)))),OFFSET('Sanitation Data'!$D$13,0,10*ROW('Sanitation Data'!D179)),NA())))</f>
        <v>#N/A</v>
      </c>
      <c r="AF185" s="134" t="e">
        <f ca="1">+IF(AND(ISNUMBER(OFFSET('Sanitation Data'!$E$5,0,10*ROW('Sanitation Data'!E179))),CU185="Yes"),100-OFFSET('Sanitation Data'!$E$5,0,10*ROW('Sanitation Data'!E179)),IF(AND(ISNUMBER(OFFSET('Sanitation Data'!$E$5,0,10*ROW('Sanitation Data'!E179))),CU185="No",ISNUMBER(OFFSET('Sanitation Data'!$E$5,0,10*ROW('Sanitation Data'!E179)))),CONCATENATE("[",ROUND(100-OFFSET('Sanitation Data'!$E$5,0,10*ROW('Sanitation Data'!E179)),0),"]"),IF(AND(ISNUMBER(OFFSET('Sanitation Data'!$E$5,0,10*ROW('Sanitation Data'!E179))),CU185="",ISNUMBER(OFFSET('Sanitation Data'!$E$5,0,10*ROW('Sanitation Data'!E179)))),100-OFFSET('Sanitation Data'!$E$5,0,10*ROW('Sanitation Data'!E179)),NA())))</f>
        <v>#N/A</v>
      </c>
      <c r="AG185" s="134" t="e">
        <f ca="1">+IF(AND(ISNUMBER(OFFSET('Sanitation Data'!$E$7,0,10*ROW('Sanitation Data'!E179))),CV185="Yes"),OFFSET('Sanitation Data'!$E$7,0,10*ROW('Sanitation Data'!E179)),IF(AND(ISNUMBER(OFFSET('Sanitation Data'!$E$7,0,10*ROW('Sanitation Data'!E179))),CV185="No",ISNUMBER(OFFSET('Sanitation Data'!$E$7,0,10*ROW('Sanitation Data'!E179)))),CONCATENATE("[",ROUND(OFFSET('Sanitation Data'!$E$7,0,10*ROW('Sanitation Data'!E179)),0),"]"),IF(AND(ISNUMBER(OFFSET('Sanitation Data'!$E$7,0,10*ROW('Sanitation Data'!E179))),CV185="",ISNUMBER(OFFSET('Sanitation Data'!$E$7,0,10*ROW('Sanitation Data'!E179)))),OFFSET('Sanitation Data'!$E$7,0,10*ROW('Sanitation Data'!E179)),NA())))</f>
        <v>#N/A</v>
      </c>
      <c r="AH185" s="134" t="e">
        <f ca="1">+IF(AND(ISNUMBER(OFFSET('Sanitation Data'!$E$11,0,10*ROW('Sanitation Data'!E179))),CW185="Yes"),OFFSET('Sanitation Data'!$E$11,0,10*ROW('Sanitation Data'!E179)),IF(AND(ISNUMBER(OFFSET('Sanitation Data'!$E$11,0,10*ROW('Sanitation Data'!E179))),CW185="No",ISNUMBER(OFFSET('Sanitation Data'!$E$11,0,10*ROW('Sanitation Data'!E179)))),CONCATENATE("[",ROUND(OFFSET('Sanitation Data'!$E$11,0,10*ROW('Sanitation Data'!E179)),0),"]"),IF(AND(ISNUMBER(OFFSET('Sanitation Data'!$E$11,0,10*ROW('Sanitation Data'!E179))),CW185="",ISNUMBER(OFFSET('Sanitation Data'!$E$11,0,10*ROW('Sanitation Data'!E179)))),OFFSET('Sanitation Data'!$E$11,0,10*ROW('Sanitation Data'!E179)),NA())))</f>
        <v>#N/A</v>
      </c>
      <c r="AI185" s="134" t="e">
        <f ca="1">+IF(AND(ISNUMBER(OFFSET('Sanitation Data'!$E$12,0,10*ROW('Sanitation Data'!E179))),CX185="Yes"),OFFSET('Sanitation Data'!$E$12,0,10*ROW('Sanitation Data'!E179)),IF(AND(ISNUMBER(OFFSET('Sanitation Data'!$E$12,0,10*ROW('Sanitation Data'!E179))),CX185="No",ISNUMBER(OFFSET('Sanitation Data'!$E$12,0,10*ROW('Sanitation Data'!E179)))),CONCATENATE("[",ROUND(OFFSET('Sanitation Data'!$E$12,0,10*ROW('Sanitation Data'!E179)),0),"]"),IF(AND(ISNUMBER(OFFSET('Sanitation Data'!$E$12,0,10*ROW('Sanitation Data'!E179))),CX185="",ISNUMBER(OFFSET('Sanitation Data'!$E$12,0,10*ROW('Sanitation Data'!E179)))),OFFSET('Sanitation Data'!$E$12,0,10*ROW('Sanitation Data'!E179)),NA())))</f>
        <v>#N/A</v>
      </c>
      <c r="AJ185" s="134" t="e">
        <f ca="1">+IF(AND(ISNUMBER(OFFSET('Sanitation Data'!$E$13,0,10*ROW('Sanitation Data'!E179))),CY185="Yes"),OFFSET('Sanitation Data'!$E$13,0,10*ROW('Sanitation Data'!E179)),IF(AND(ISNUMBER(OFFSET('Sanitation Data'!$E$13,0,10*ROW('Sanitation Data'!E179))),CY185="No",ISNUMBER(OFFSET('Sanitation Data'!$E$13,0,10*ROW('Sanitation Data'!E179)))),CONCATENATE("[",ROUND(OFFSET('Sanitation Data'!$E$13,0,10*ROW('Sanitation Data'!E179)),0),"]"),IF(AND(ISNUMBER(OFFSET('Sanitation Data'!$E$13,0,10*ROW('Sanitation Data'!E179))),CY185="",ISNUMBER(OFFSET('Sanitation Data'!$E$13,0,10*ROW('Sanitation Data'!E179)))),OFFSET('Sanitation Data'!$E$13,0,10*ROW('Sanitation Data'!E179)),NA())))</f>
        <v>#N/A</v>
      </c>
      <c r="AK185" s="134" t="e">
        <f ca="1">+IF(AND(ISNUMBER(OFFSET('Sanitation Data'!$F$5,0,10*ROW('Sanitation Data'!F179))),CZ185="Yes"),100-OFFSET('Sanitation Data'!$F$5,0,10*ROW('Sanitation Data'!F179)),IF(AND(ISNUMBER(OFFSET('Sanitation Data'!$F$5,0,10*ROW('Sanitation Data'!F179))),CZ185="No",ISNUMBER(OFFSET('Sanitation Data'!$F$5,0,10*ROW('Sanitation Data'!F179)))),CONCATENATE("[",ROUND(100-OFFSET('Sanitation Data'!$F$5,0,10*ROW('Sanitation Data'!F179)),0),"]"),IF(AND(ISNUMBER(OFFSET('Sanitation Data'!$F$5,0,10*ROW('Sanitation Data'!F179))),CZ185="",ISNUMBER(OFFSET('Sanitation Data'!$F$5,0,10*ROW('Sanitation Data'!F179)))),100-OFFSET('Sanitation Data'!$F$5,0,10*ROW('Sanitation Data'!F179)),NA())))</f>
        <v>#N/A</v>
      </c>
      <c r="AL185" s="134" t="e">
        <f ca="1">+IF(AND(ISNUMBER(OFFSET('Sanitation Data'!$F$7,0,10*ROW('Sanitation Data'!F179))),DA185="Yes"),OFFSET('Sanitation Data'!$F$7,0,10*ROW('Sanitation Data'!F179)),IF(AND(ISNUMBER(OFFSET('Sanitation Data'!$F$7,0,10*ROW('Sanitation Data'!F179))),DA185="No",ISNUMBER(OFFSET('Sanitation Data'!$F$7,0,10*ROW('Sanitation Data'!F179)))),CONCATENATE("[",ROUND(OFFSET('Sanitation Data'!$F$7,0,10*ROW('Sanitation Data'!F179)),0),"]"),IF(AND(ISNUMBER(OFFSET('Sanitation Data'!$F$7,0,10*ROW('Sanitation Data'!F179))),DA185="",ISNUMBER(OFFSET('Sanitation Data'!$F$7,0,10*ROW('Sanitation Data'!F179)))),OFFSET('Sanitation Data'!$F$7,0,10*ROW('Sanitation Data'!F179)),NA())))</f>
        <v>#N/A</v>
      </c>
      <c r="AM185" s="134" t="e">
        <f ca="1">+IF(AND(ISNUMBER(OFFSET('Sanitation Data'!$F$11,0,10*ROW('Sanitation Data'!F179))),DB185="Yes"),OFFSET('Sanitation Data'!$F$11,0,10*ROW('Sanitation Data'!F179)),IF(AND(ISNUMBER(OFFSET('Sanitation Data'!$F$11,0,10*ROW('Sanitation Data'!F179))),DB185="No",ISNUMBER(OFFSET('Sanitation Data'!$F$11,0,10*ROW('Sanitation Data'!F179)))),CONCATENATE("[",ROUND(OFFSET('Sanitation Data'!$F$11,0,10*ROW('Sanitation Data'!F179)),0),"]"),IF(AND(ISNUMBER(OFFSET('Sanitation Data'!$F$11,0,10*ROW('Sanitation Data'!F179))),DB185="",ISNUMBER(OFFSET('Sanitation Data'!$F$11,0,10*ROW('Sanitation Data'!F179)))),OFFSET('Sanitation Data'!$F$11,0,10*ROW('Sanitation Data'!F179)),NA())))</f>
        <v>#N/A</v>
      </c>
      <c r="AN185" s="134" t="e">
        <f ca="1">+IF(AND(ISNUMBER(OFFSET('Sanitation Data'!$F$12,0,10*ROW('Sanitation Data'!F179))),DC185="Yes"),OFFSET('Sanitation Data'!$F$12,0,10*ROW('Sanitation Data'!F179)),IF(AND(ISNUMBER(OFFSET('Sanitation Data'!$F$12,0,10*ROW('Sanitation Data'!F179))),DC185="No",ISNUMBER(OFFSET('Sanitation Data'!$F$12,0,10*ROW('Sanitation Data'!F179)))),CONCATENATE("[",ROUND(OFFSET('Sanitation Data'!$F$12,0,10*ROW('Sanitation Data'!F179)),0),"]"),IF(AND(ISNUMBER(OFFSET('Sanitation Data'!$F$12,0,10*ROW('Sanitation Data'!F179))),DC185="",ISNUMBER(OFFSET('Sanitation Data'!$F$12,0,10*ROW('Sanitation Data'!F179)))),OFFSET('Sanitation Data'!$F$12,0,10*ROW('Sanitation Data'!F179)),NA())))</f>
        <v>#N/A</v>
      </c>
      <c r="AO185" s="134" t="e">
        <f ca="1">+IF(AND(ISNUMBER(OFFSET('Sanitation Data'!$F$13,0,10*ROW('Sanitation Data'!F179))),DD185="Yes"),OFFSET('Sanitation Data'!$F$13,0,10*ROW('Sanitation Data'!F179)),IF(AND(ISNUMBER(OFFSET('Sanitation Data'!$F$13,0,10*ROW('Sanitation Data'!F179))),DD185="No",ISNUMBER(OFFSET('Sanitation Data'!$F$13,0,10*ROW('Sanitation Data'!F179)))),CONCATENATE("[",ROUND(OFFSET('Sanitation Data'!$F$13,0,10*ROW('Sanitation Data'!F179)),0),"]"),IF(AND(ISNUMBER(OFFSET('Sanitation Data'!$F$13,0,10*ROW('Sanitation Data'!F179))),DD185="",ISNUMBER(OFFSET('Sanitation Data'!$F$13,0,10*ROW('Sanitation Data'!F179)))),OFFSET('Sanitation Data'!$F$13,0,10*ROW('Sanitation Data'!F179)),NA())))</f>
        <v>#N/A</v>
      </c>
      <c r="AP185" s="134" t="e">
        <f ca="1">+IF(AND(ISNUMBER(OFFSET('Sanitation Data'!$G$5,0,10*ROW('Sanitation Data'!G179))),DE185="Yes"),100-OFFSET('Sanitation Data'!$G$5,0,10*ROW('Sanitation Data'!G179)),IF(AND(ISNUMBER(OFFSET('Sanitation Data'!$G$5,0,10*ROW('Sanitation Data'!G179))),DE185="No",ISNUMBER(OFFSET('Sanitation Data'!$G$5,0,10*ROW('Sanitation Data'!G179)))),CONCATENATE("[",ROUND(100-OFFSET('Sanitation Data'!$G$5,0,10*ROW('Sanitation Data'!G179)),0),"]"),IF(AND(ISNUMBER(OFFSET('Sanitation Data'!$G$5,0,10*ROW('Sanitation Data'!G179))),DE185="",ISNUMBER(OFFSET('Sanitation Data'!$G$5,0,10*ROW('Sanitation Data'!G179)))),100-OFFSET('Sanitation Data'!$G$5,0,10*ROW('Sanitation Data'!G179)),NA())))</f>
        <v>#N/A</v>
      </c>
      <c r="AQ185" s="134" t="e">
        <f ca="1">+IF(AND(ISNUMBER(OFFSET('Sanitation Data'!$G$7,0,10*ROW('Sanitation Data'!G179))),DF185="Yes"),OFFSET('Sanitation Data'!$G$7,0,10*ROW('Sanitation Data'!G179)),IF(AND(ISNUMBER(OFFSET('Sanitation Data'!$G$7,0,10*ROW('Sanitation Data'!G179))),DF185="No",ISNUMBER(OFFSET('Sanitation Data'!$G$7,0,10*ROW('Sanitation Data'!G179)))),CONCATENATE("[",ROUND(OFFSET('Sanitation Data'!$G$7,0,10*ROW('Sanitation Data'!G179)),0),"]"),IF(AND(ISNUMBER(OFFSET('Sanitation Data'!$G$7,0,10*ROW('Sanitation Data'!G179))),DF185="",ISNUMBER(OFFSET('Sanitation Data'!$G$7,0,10*ROW('Sanitation Data'!G179)))),OFFSET('Sanitation Data'!$G$7,0,10*ROW('Sanitation Data'!G179)),NA())))</f>
        <v>#N/A</v>
      </c>
      <c r="AR185" s="134" t="e">
        <f ca="1">+IF(AND(ISNUMBER(OFFSET('Sanitation Data'!$G$11,0,10*ROW('Sanitation Data'!G179))),DG185="Yes"),OFFSET('Sanitation Data'!$G$11,0,10*ROW('Sanitation Data'!G179)),IF(AND(ISNUMBER(OFFSET('Sanitation Data'!$G$11,0,10*ROW('Sanitation Data'!G179))),DG185="No",ISNUMBER(OFFSET('Sanitation Data'!$G$11,0,10*ROW('Sanitation Data'!G179)))),CONCATENATE("[",ROUND(OFFSET('Sanitation Data'!$G$11,0,10*ROW('Sanitation Data'!G179)),0),"]"),IF(AND(ISNUMBER(OFFSET('Sanitation Data'!$G$11,0,10*ROW('Sanitation Data'!G179))),DG185="",ISNUMBER(OFFSET('Sanitation Data'!$G$11,0,10*ROW('Sanitation Data'!G179)))),OFFSET('Sanitation Data'!$G$11,0,10*ROW('Sanitation Data'!G179)),NA())))</f>
        <v>#N/A</v>
      </c>
      <c r="AS185" s="134" t="e">
        <f ca="1">+IF(AND(ISNUMBER(OFFSET('Sanitation Data'!$G$12,0,10*ROW('Sanitation Data'!G179))),DH185="Yes"),OFFSET('Sanitation Data'!$G$12,0,10*ROW('Sanitation Data'!G179)),IF(AND(ISNUMBER(OFFSET('Sanitation Data'!$G$12,0,10*ROW('Sanitation Data'!G179))),DH185="No",ISNUMBER(OFFSET('Sanitation Data'!$G$12,0,10*ROW('Sanitation Data'!G179)))),CONCATENATE("[",ROUND(OFFSET('Sanitation Data'!$G$12,0,10*ROW('Sanitation Data'!G179)),0),"]"),IF(AND(ISNUMBER(OFFSET('Sanitation Data'!$G$12,0,10*ROW('Sanitation Data'!G179))),DH185="",ISNUMBER(OFFSET('Sanitation Data'!$G$12,0,10*ROW('Sanitation Data'!G179)))),OFFSET('Sanitation Data'!$G$12,0,10*ROW('Sanitation Data'!G179)),NA())))</f>
        <v>#N/A</v>
      </c>
      <c r="AT185" s="134" t="e">
        <f ca="1">+IF(AND(ISNUMBER(OFFSET('Sanitation Data'!$G$13,0,10*ROW('Sanitation Data'!G179))),DI185="Yes"),OFFSET('Sanitation Data'!$G$13,0,10*ROW('Sanitation Data'!G179)),IF(AND(ISNUMBER(OFFSET('Sanitation Data'!$G$13,0,10*ROW('Sanitation Data'!G179))),DI185="No",ISNUMBER(OFFSET('Sanitation Data'!$G$13,0,10*ROW('Sanitation Data'!G179)))),CONCATENATE("[",ROUND(OFFSET('Sanitation Data'!$G$13,0,10*ROW('Sanitation Data'!G179)),0),"]"),IF(AND(ISNUMBER(OFFSET('Sanitation Data'!$G$13,0,10*ROW('Sanitation Data'!G179))),DI185="",ISNUMBER(OFFSET('Sanitation Data'!$G$13,0,10*ROW('Sanitation Data'!G179)))),OFFSET('Sanitation Data'!$G$13,0,10*ROW('Sanitation Data'!G179)),NA())))</f>
        <v>#N/A</v>
      </c>
      <c r="AU185" s="134" t="e">
        <f ca="1">+IF(AND(ISNUMBER(OFFSET('Sanitation Data'!$H$5,0,10*ROW('Sanitation Data'!H179))),DJ185="Yes"),100-OFFSET('Sanitation Data'!$H$5,0,10*ROW('Sanitation Data'!H179)),IF(AND(ISNUMBER(OFFSET('Sanitation Data'!$H$5,0,10*ROW('Sanitation Data'!H179))),DJ185="No",ISNUMBER(OFFSET('Sanitation Data'!$H$5,0,10*ROW('Sanitation Data'!H179)))),CONCATENATE("[",ROUND(100-OFFSET('Sanitation Data'!$H$5,0,10*ROW('Sanitation Data'!H179)),0),"]"),IF(AND(ISNUMBER(OFFSET('Sanitation Data'!$H$5,0,10*ROW('Sanitation Data'!H179))),DJ185="",ISNUMBER(OFFSET('Sanitation Data'!$H$5,0,10*ROW('Sanitation Data'!H179)))),100-OFFSET('Sanitation Data'!$H$5,0,10*ROW('Sanitation Data'!H179)),NA())))</f>
        <v>#N/A</v>
      </c>
      <c r="AV185" s="134" t="e">
        <f ca="1">+IF(AND(ISNUMBER(OFFSET('Sanitation Data'!$H$7,0,10*ROW('Sanitation Data'!H179))),DK185="Yes"),OFFSET('Sanitation Data'!$H$7,0,10*ROW('Sanitation Data'!H179)),IF(AND(ISNUMBER(OFFSET('Sanitation Data'!$H$7,0,10*ROW('Sanitation Data'!H179))),DK185="No",ISNUMBER(OFFSET('Sanitation Data'!$H$7,0,10*ROW('Sanitation Data'!H179)))),CONCATENATE("[",ROUND(OFFSET('Sanitation Data'!$H$7,0,10*ROW('Sanitation Data'!H179)),0),"]"),IF(AND(ISNUMBER(OFFSET('Sanitation Data'!$H$7,0,10*ROW('Sanitation Data'!H179))),DK185="",ISNUMBER(OFFSET('Sanitation Data'!$H$7,0,10*ROW('Sanitation Data'!H179)))),OFFSET('Sanitation Data'!$H$7,0,10*ROW('Sanitation Data'!H179)),NA())))</f>
        <v>#N/A</v>
      </c>
      <c r="AW185" s="134" t="e">
        <f ca="1">+IF(AND(ISNUMBER(OFFSET('Sanitation Data'!$H$11,0,10*ROW('Sanitation Data'!H179))),DL185="Yes"),OFFSET('Sanitation Data'!$H$11,0,10*ROW('Sanitation Data'!H179)),IF(AND(ISNUMBER(OFFSET('Sanitation Data'!$H$11,0,10*ROW('Sanitation Data'!H179))),DL185="No",ISNUMBER(OFFSET('Sanitation Data'!$H$11,0,10*ROW('Sanitation Data'!H179)))),CONCATENATE("[",ROUND(OFFSET('Sanitation Data'!$H$11,0,10*ROW('Sanitation Data'!H179)),0),"]"),IF(AND(ISNUMBER(OFFSET('Sanitation Data'!$H$11,0,10*ROW('Sanitation Data'!H179))),DL185="",ISNUMBER(OFFSET('Sanitation Data'!$H$11,0,10*ROW('Sanitation Data'!H179)))),OFFSET('Sanitation Data'!$H$11,0,10*ROW('Sanitation Data'!H179)),NA())))</f>
        <v>#N/A</v>
      </c>
      <c r="AX185" s="134" t="e">
        <f ca="1">+IF(AND(ISNUMBER(OFFSET('Sanitation Data'!$H$12,0,10*ROW('Sanitation Data'!H179))),DM185="Yes"),OFFSET('Sanitation Data'!$H$12,0,10*ROW('Sanitation Data'!H179)),IF(AND(ISNUMBER(OFFSET('Sanitation Data'!$H$12,0,10*ROW('Sanitation Data'!H179))),DM185="No",ISNUMBER(OFFSET('Sanitation Data'!$H$12,0,10*ROW('Sanitation Data'!H179)))),CONCATENATE("[",ROUND(OFFSET('Sanitation Data'!$H$12,0,10*ROW('Sanitation Data'!H179)),0),"]"),IF(AND(ISNUMBER(OFFSET('Sanitation Data'!$H$12,0,10*ROW('Sanitation Data'!H179))),DM185="",ISNUMBER(OFFSET('Sanitation Data'!$H$12,0,10*ROW('Sanitation Data'!H179)))),OFFSET('Sanitation Data'!$H$12,0,10*ROW('Sanitation Data'!H179)),NA())))</f>
        <v>#N/A</v>
      </c>
      <c r="AY185" s="134" t="e">
        <f ca="1">+IF(AND(ISNUMBER(OFFSET('Sanitation Data'!$H$13,0,10*ROW('Sanitation Data'!H179))),DN185="Yes"),OFFSET('Sanitation Data'!$H$13,0,10*ROW('Sanitation Data'!H179)),IF(AND(ISNUMBER(OFFSET('Sanitation Data'!$H$13,0,10*ROW('Sanitation Data'!H179))),DN185="No",ISNUMBER(OFFSET('Sanitation Data'!$H$13,0,10*ROW('Sanitation Data'!H179)))),CONCATENATE("[",ROUND(OFFSET('Sanitation Data'!$H$13,0,10*ROW('Sanitation Data'!H179)),0),"]"),IF(AND(ISNUMBER(OFFSET('Sanitation Data'!$H$13,0,10*ROW('Sanitation Data'!H179))),DN185="",ISNUMBER(OFFSET('Sanitation Data'!$H$13,0,10*ROW('Sanitation Data'!H179)))),OFFSET('Sanitation Data'!$H$13,0,10*ROW('Sanitation Data'!H179)),NA())))</f>
        <v>#N/A</v>
      </c>
      <c r="AZ185" s="135" t="e">
        <f ca="1">+IF(AND(ISNUMBER(OFFSET('Hygiene Data'!$C$6,0,10*ROW('Hygiene Data'!C179))),DO185="Yes"),OFFSET('Hygiene Data'!$C$6,0,10*ROW('Hygiene Data'!C179)),IF(AND(ISNUMBER(OFFSET('Hygiene Data'!$C$6,0,10*ROW('Hygiene Data'!C179))),DO185="No",ISNUMBER(OFFSET('Hygiene Data'!$C$6,0,10*ROW('Hygiene Data'!C179)))),CONCATENATE("[",ROUND(OFFSET('Hygiene Data'!$C$6,0,10*ROW('Hygiene Data'!C179)),0),"]"),IF(AND(ISNUMBER(OFFSET('Hygiene Data'!$C$6,0,10*ROW('Hygiene Data'!C179))),DO185="",ISNUMBER(OFFSET('Hygiene Data'!$C$6,0,10*ROW('Hygiene Data'!C179)))),OFFSET('Hygiene Data'!$C$6,0,10*ROW('Hygiene Data'!C179)),NA())))</f>
        <v>#N/A</v>
      </c>
      <c r="BA185" s="135" t="e">
        <f ca="1">+IF(AND(ISNUMBER(OFFSET('Hygiene Data'!$C$8,0,10*ROW('Hygiene Data'!C179))),DP185="Yes"),OFFSET('Hygiene Data'!$C$8,0,10*ROW('Hygiene Data'!C179)),IF(AND(ISNUMBER(OFFSET('Hygiene Data'!$C$8,0,10*ROW('Hygiene Data'!C179))),DP185="No",ISNUMBER(OFFSET('Hygiene Data'!$C$8,0,10*ROW('Hygiene Data'!C179)))),CONCATENATE("[",ROUND(OFFSET('Hygiene Data'!$C$8,0,10*ROW('Hygiene Data'!C179)),0),"]"),IF(AND(ISNUMBER(OFFSET('Hygiene Data'!$C$8,0,10*ROW('Hygiene Data'!C179))),DP185="",ISNUMBER(OFFSET('Hygiene Data'!$C$8,0,10*ROW('Hygiene Data'!C179)))),OFFSET('Hygiene Data'!$C$8,0,10*ROW('Hygiene Data'!C179)),NA())))</f>
        <v>#N/A</v>
      </c>
      <c r="BB185" s="135" t="e">
        <f ca="1">+IF(AND(ISNUMBER(OFFSET('Hygiene Data'!$C$10,0,10*ROW('Hygiene Data'!C179))),DQ185="Yes"),OFFSET('Hygiene Data'!$C$10,0,10*ROW('Hygiene Data'!C179)),IF(AND(ISNUMBER(OFFSET('Hygiene Data'!$C$10,0,10*ROW('Hygiene Data'!C179))),DQ185="No",ISNUMBER(OFFSET('Hygiene Data'!$C$10,0,10*ROW('Hygiene Data'!C179)))),CONCATENATE("[",ROUND(OFFSET('Hygiene Data'!$C$10,0,10*ROW('Hygiene Data'!C179)),0),"]"),IF(AND(ISNUMBER(OFFSET('Hygiene Data'!$C$10,0,10*ROW('Hygiene Data'!C179))),DQ185="",ISNUMBER(OFFSET('Hygiene Data'!$C$10,0,10*ROW('Hygiene Data'!C179)))),OFFSET('Hygiene Data'!$C$10,0,10*ROW('Hygiene Data'!C179)),NA())))</f>
        <v>#N/A</v>
      </c>
      <c r="BC185" s="135" t="e">
        <f ca="1">+IF(AND(ISNUMBER(OFFSET('Hygiene Data'!$D$6,0,10*ROW('Hygiene Data'!D179))),DR185="Yes"),OFFSET('Hygiene Data'!$D$6,0,10*ROW('Hygiene Data'!D179)),IF(AND(ISNUMBER(OFFSET('Hygiene Data'!$D$6,0,10*ROW('Hygiene Data'!D179))),DR185="No",ISNUMBER(OFFSET('Hygiene Data'!$D$6,0,10*ROW('Hygiene Data'!D179)))),CONCATENATE("[",ROUND(OFFSET('Hygiene Data'!$D$6,0,10*ROW('Hygiene Data'!D179)),0),"]"),IF(AND(ISNUMBER(OFFSET('Hygiene Data'!$D$6,0,10*ROW('Hygiene Data'!D179))),DR185="",ISNUMBER(OFFSET('Hygiene Data'!$D$6,0,10*ROW('Hygiene Data'!D179)))),OFFSET('Hygiene Data'!$D$6,0,10*ROW('Hygiene Data'!D179)),NA())))</f>
        <v>#N/A</v>
      </c>
      <c r="BD185" s="135" t="e">
        <f ca="1">+IF(AND(ISNUMBER(OFFSET('Hygiene Data'!$D$8,0,10*ROW('Hygiene Data'!D179))),DS185="Yes"),OFFSET('Hygiene Data'!$D$8,0,10*ROW('Hygiene Data'!D179)),IF(AND(ISNUMBER(OFFSET('Hygiene Data'!$D$8,0,10*ROW('Hygiene Data'!D179))),DS185="No",ISNUMBER(OFFSET('Hygiene Data'!$D$8,0,10*ROW('Hygiene Data'!D179)))),CONCATENATE("[",ROUND(OFFSET('Hygiene Data'!$D$8,0,10*ROW('Hygiene Data'!D179)),0),"]"),IF(AND(ISNUMBER(OFFSET('Hygiene Data'!$D$8,0,10*ROW('Hygiene Data'!D179))),DS185="",ISNUMBER(OFFSET('Hygiene Data'!$D$8,0,10*ROW('Hygiene Data'!D179)))),OFFSET('Hygiene Data'!$D$8,0,10*ROW('Hygiene Data'!D179)),NA())))</f>
        <v>#N/A</v>
      </c>
      <c r="BE185" s="135" t="e">
        <f ca="1">+IF(AND(ISNUMBER(OFFSET('Hygiene Data'!$D$10,0,10*ROW('Hygiene Data'!D179))),DT185="Yes"),OFFSET('Hygiene Data'!$D$10,0,10*ROW('Hygiene Data'!D179)),IF(AND(ISNUMBER(OFFSET('Hygiene Data'!$D$10,0,10*ROW('Hygiene Data'!D179))),DT185="No",ISNUMBER(OFFSET('Hygiene Data'!$D$10,0,10*ROW('Hygiene Data'!D179)))),CONCATENATE("[",ROUND(OFFSET('Hygiene Data'!$D$10,0,10*ROW('Hygiene Data'!D179)),0),"]"),IF(AND(ISNUMBER(OFFSET('Hygiene Data'!$D$10,0,10*ROW('Hygiene Data'!D179))),DT185="",ISNUMBER(OFFSET('Hygiene Data'!$D$10,0,10*ROW('Hygiene Data'!D179)))),OFFSET('Hygiene Data'!$D$10,0,10*ROW('Hygiene Data'!D179)),NA())))</f>
        <v>#N/A</v>
      </c>
      <c r="BF185" s="135" t="e">
        <f ca="1">+IF(AND(ISNUMBER(OFFSET('Hygiene Data'!$E$6,0,10*ROW('Hygiene Data'!E179))),DU185="Yes"),OFFSET('Hygiene Data'!$E$6,0,10*ROW('Hygiene Data'!E179)),IF(AND(ISNUMBER(OFFSET('Hygiene Data'!$E$6,0,10*ROW('Hygiene Data'!E179))),DU185="No",ISNUMBER(OFFSET('Hygiene Data'!$E$6,0,10*ROW('Hygiene Data'!E179)))),CONCATENATE("[",ROUND(OFFSET('Hygiene Data'!$E$6,0,10*ROW('Hygiene Data'!E179)),0),"]"),IF(AND(ISNUMBER(OFFSET('Hygiene Data'!$E$6,0,10*ROW('Hygiene Data'!E179))),DU185="",ISNUMBER(OFFSET('Hygiene Data'!$E$6,0,10*ROW('Hygiene Data'!E179)))),OFFSET('Hygiene Data'!$E$6,0,10*ROW('Hygiene Data'!E179)),NA())))</f>
        <v>#N/A</v>
      </c>
      <c r="BG185" s="135" t="e">
        <f ca="1">+IF(AND(ISNUMBER(OFFSET('Hygiene Data'!$E$8,0,10*ROW('Hygiene Data'!E179))),DV185="Yes"),OFFSET('Hygiene Data'!$E$8,0,10*ROW('Hygiene Data'!E179)),IF(AND(ISNUMBER(OFFSET('Hygiene Data'!$E$8,0,10*ROW('Hygiene Data'!E179))),DV185="No",ISNUMBER(OFFSET('Hygiene Data'!$E$8,0,10*ROW('Hygiene Data'!E179)))),CONCATENATE("[",ROUND(OFFSET('Hygiene Data'!$E$8,0,10*ROW('Hygiene Data'!E179)),0),"]"),IF(AND(ISNUMBER(OFFSET('Hygiene Data'!$E$8,0,10*ROW('Hygiene Data'!E179))),DV185="",ISNUMBER(OFFSET('Hygiene Data'!$E$8,0,10*ROW('Hygiene Data'!E179)))),OFFSET('Hygiene Data'!$E$8,0,10*ROW('Hygiene Data'!E179)),NA())))</f>
        <v>#N/A</v>
      </c>
      <c r="BH185" s="135" t="e">
        <f ca="1">+IF(AND(ISNUMBER(OFFSET('Hygiene Data'!$E$10,0,10*ROW('Hygiene Data'!E179))),DW185="Yes"),OFFSET('Hygiene Data'!$E$10,0,10*ROW('Hygiene Data'!E179)),IF(AND(ISNUMBER(OFFSET('Hygiene Data'!$E$10,0,10*ROW('Hygiene Data'!E179))),DW185="No",ISNUMBER(OFFSET('Hygiene Data'!$E$10,0,10*ROW('Hygiene Data'!E179)))),CONCATENATE("[",ROUND(OFFSET('Hygiene Data'!$E$10,0,10*ROW('Hygiene Data'!E179)),0),"]"),IF(AND(ISNUMBER(OFFSET('Hygiene Data'!$E$10,0,10*ROW('Hygiene Data'!E179))),DW185="",ISNUMBER(OFFSET('Hygiene Data'!$E$10,0,10*ROW('Hygiene Data'!E179)))),OFFSET('Hygiene Data'!$E$10,0,10*ROW('Hygiene Data'!E179)),NA())))</f>
        <v>#N/A</v>
      </c>
      <c r="BI185" s="135" t="e">
        <f ca="1">+IF(AND(ISNUMBER(OFFSET('Hygiene Data'!$F$6,0,10*ROW('Hygiene Data'!F179))),DX185="Yes"),OFFSET('Hygiene Data'!$F$6,0,10*ROW('Hygiene Data'!F179)),IF(AND(ISNUMBER(OFFSET('Hygiene Data'!$F$6,0,10*ROW('Hygiene Data'!F179))),DX185="No",ISNUMBER(OFFSET('Hygiene Data'!$F$6,0,10*ROW('Hygiene Data'!F179)))),CONCATENATE("[",ROUND(OFFSET('Hygiene Data'!$F$6,0,10*ROW('Hygiene Data'!F179)),0),"]"),IF(AND(ISNUMBER(OFFSET('Hygiene Data'!$F$6,0,10*ROW('Hygiene Data'!F179))),DX185="",ISNUMBER(OFFSET('Hygiene Data'!$F$6,0,10*ROW('Hygiene Data'!F179)))),OFFSET('Hygiene Data'!$F$6,0,10*ROW('Hygiene Data'!F179)),NA())))</f>
        <v>#N/A</v>
      </c>
      <c r="BJ185" s="135" t="e">
        <f ca="1">+IF(AND(ISNUMBER(OFFSET('Hygiene Data'!$F$8,0,10*ROW('Hygiene Data'!F179))),DY185="Yes"),OFFSET('Hygiene Data'!$F$8,0,10*ROW('Hygiene Data'!F179)),IF(AND(ISNUMBER(OFFSET('Hygiene Data'!$F$8,0,10*ROW('Hygiene Data'!F179))),DY185="No",ISNUMBER(OFFSET('Hygiene Data'!$F$8,0,10*ROW('Hygiene Data'!F179)))),CONCATENATE("[",ROUND(OFFSET('Hygiene Data'!$F$8,0,10*ROW('Hygiene Data'!F179)),0),"]"),IF(AND(ISNUMBER(OFFSET('Hygiene Data'!$F$8,0,10*ROW('Hygiene Data'!F179))),DY185="",ISNUMBER(OFFSET('Hygiene Data'!$F$8,0,10*ROW('Hygiene Data'!F179)))),OFFSET('Hygiene Data'!$F$8,0,10*ROW('Hygiene Data'!F179)),NA())))</f>
        <v>#N/A</v>
      </c>
      <c r="BK185" s="135" t="e">
        <f ca="1">+IF(AND(ISNUMBER(OFFSET('Hygiene Data'!$F$10,0,10*ROW('Hygiene Data'!F179))),DZ185="Yes"),OFFSET('Hygiene Data'!$F$10,0,10*ROW('Hygiene Data'!F179)),IF(AND(ISNUMBER(OFFSET('Hygiene Data'!$F$10,0,10*ROW('Hygiene Data'!F179))),DZ185="No",ISNUMBER(OFFSET('Hygiene Data'!$F$10,0,10*ROW('Hygiene Data'!F179)))),CONCATENATE("[",ROUND(OFFSET('Hygiene Data'!$F$10,0,10*ROW('Hygiene Data'!F179)),0),"]"),IF(AND(ISNUMBER(OFFSET('Hygiene Data'!$F$10,0,10*ROW('Hygiene Data'!F179))),DZ185="",ISNUMBER(OFFSET('Hygiene Data'!$F$10,0,10*ROW('Hygiene Data'!F179)))),OFFSET('Hygiene Data'!$F$10,0,10*ROW('Hygiene Data'!F179)),NA())))</f>
        <v>#N/A</v>
      </c>
      <c r="BL185" s="135" t="e">
        <f ca="1">+IF(AND(ISNUMBER(OFFSET('Hygiene Data'!$G$6,0,10*ROW('Hygiene Data'!G179))),EA185="Yes"),OFFSET('Hygiene Data'!$G$6,0,10*ROW('Hygiene Data'!G179)),IF(AND(ISNUMBER(OFFSET('Hygiene Data'!$G$6,0,10*ROW('Hygiene Data'!G179))),EA185="No",ISNUMBER(OFFSET('Hygiene Data'!$G$6,0,10*ROW('Hygiene Data'!G179)))),CONCATENATE("[",ROUND(OFFSET('Hygiene Data'!$G$6,0,10*ROW('Hygiene Data'!G179)),0),"]"),IF(AND(ISNUMBER(OFFSET('Hygiene Data'!$G$6,0,10*ROW('Hygiene Data'!G179))),EA185="",ISNUMBER(OFFSET('Hygiene Data'!$G$6,0,10*ROW('Hygiene Data'!G179)))),OFFSET('Hygiene Data'!$G$6,0,10*ROW('Hygiene Data'!G179)),NA())))</f>
        <v>#N/A</v>
      </c>
      <c r="BM185" s="135" t="e">
        <f ca="1">+IF(AND(ISNUMBER(OFFSET('Hygiene Data'!$G$8,0,10*ROW('Hygiene Data'!G179))),EB185="Yes"),OFFSET('Hygiene Data'!$G$8,0,10*ROW('Hygiene Data'!G179)),IF(AND(ISNUMBER(OFFSET('Hygiene Data'!$G$8,0,10*ROW('Hygiene Data'!G179))),EB185="No",ISNUMBER(OFFSET('Hygiene Data'!$G$8,0,10*ROW('Hygiene Data'!G179)))),CONCATENATE("[",ROUND(OFFSET('Hygiene Data'!$G$8,0,10*ROW('Hygiene Data'!G179)),0),"]"),IF(AND(ISNUMBER(OFFSET('Hygiene Data'!$G$8,0,10*ROW('Hygiene Data'!G179))),EB185="",ISNUMBER(OFFSET('Hygiene Data'!$G$8,0,10*ROW('Hygiene Data'!G179)))),OFFSET('Hygiene Data'!$G$8,0,10*ROW('Hygiene Data'!G179)),NA())))</f>
        <v>#N/A</v>
      </c>
      <c r="BN185" s="135" t="e">
        <f ca="1">+IF(AND(ISNUMBER(OFFSET('Hygiene Data'!$G$10,0,10*ROW('Hygiene Data'!G179))),EC185="Yes"),OFFSET('Hygiene Data'!$G$10,0,10*ROW('Hygiene Data'!G179)),IF(AND(ISNUMBER(OFFSET('Hygiene Data'!$G$10,0,10*ROW('Hygiene Data'!G179))),EC185="No",ISNUMBER(OFFSET('Hygiene Data'!$G$10,0,10*ROW('Hygiene Data'!G179)))),CONCATENATE("[",ROUND(OFFSET('Hygiene Data'!$G$10,0,10*ROW('Hygiene Data'!G179)),0),"]"),IF(AND(ISNUMBER(OFFSET('Hygiene Data'!$G$10,0,10*ROW('Hygiene Data'!G179))),EC185="",ISNUMBER(OFFSET('Hygiene Data'!$G$10,0,10*ROW('Hygiene Data'!G179)))),OFFSET('Hygiene Data'!$G$10,0,10*ROW('Hygiene Data'!G179)),NA())))</f>
        <v>#N/A</v>
      </c>
      <c r="BO185" s="135" t="e">
        <f ca="1">+IF(AND(ISNUMBER(OFFSET('Hygiene Data'!$H$6,0,10*ROW('Hygiene Data'!H179))),ED185="Yes"),OFFSET('Hygiene Data'!$H$6,0,10*ROW('Hygiene Data'!H179)),IF(AND(ISNUMBER(OFFSET('Hygiene Data'!$H$6,0,10*ROW('Hygiene Data'!H179))),ED185="No",ISNUMBER(OFFSET('Hygiene Data'!$H$6,0,10*ROW('Hygiene Data'!H179)))),CONCATENATE("[",ROUND(OFFSET('Hygiene Data'!$H$6,0,10*ROW('Hygiene Data'!H179)),0),"]"),IF(AND(ISNUMBER(OFFSET('Hygiene Data'!$H$6,0,10*ROW('Hygiene Data'!H179))),ED185="",ISNUMBER(OFFSET('Hygiene Data'!$H$6,0,10*ROW('Hygiene Data'!H179)))),OFFSET('Hygiene Data'!$H$6,0,10*ROW('Hygiene Data'!H179)),NA())))</f>
        <v>#N/A</v>
      </c>
      <c r="BP185" s="135" t="e">
        <f ca="1">+IF(AND(ISNUMBER(OFFSET('Hygiene Data'!$H$8,0,10*ROW('Hygiene Data'!H179))),EE185="Yes"),OFFSET('Hygiene Data'!$H$8,0,10*ROW('Hygiene Data'!H179)),IF(AND(ISNUMBER(OFFSET('Hygiene Data'!$H$8,0,10*ROW('Hygiene Data'!H179))),EE185="No",ISNUMBER(OFFSET('Hygiene Data'!$H$8,0,10*ROW('Hygiene Data'!H179)))),CONCATENATE("[",ROUND(OFFSET('Hygiene Data'!$H$8,0,10*ROW('Hygiene Data'!H179)),0),"]"),IF(AND(ISNUMBER(OFFSET('Hygiene Data'!$H$8,0,10*ROW('Hygiene Data'!H179))),EE185="",ISNUMBER(OFFSET('Hygiene Data'!$H$8,0,10*ROW('Hygiene Data'!H179)))),OFFSET('Hygiene Data'!$H$8,0,10*ROW('Hygiene Data'!H179)),NA())))</f>
        <v>#N/A</v>
      </c>
      <c r="BQ185" s="135" t="e">
        <f ca="1">+IF(AND(ISNUMBER(OFFSET('Hygiene Data'!$H$10,0,10*ROW('Hygiene Data'!H179))),EF185="Yes"),OFFSET('Hygiene Data'!$H$10,0,10*ROW('Hygiene Data'!H179)),IF(AND(ISNUMBER(OFFSET('Hygiene Data'!$H$10,0,10*ROW('Hygiene Data'!H179))),EF185="No",ISNUMBER(OFFSET('Hygiene Data'!$H$10,0,10*ROW('Hygiene Data'!H179)))),CONCATENATE("[",ROUND(OFFSET('Hygiene Data'!$H$10,0,10*ROW('Hygiene Data'!H179)),0),"]"),IF(AND(ISNUMBER(OFFSET('Hygiene Data'!$H$10,0,10*ROW('Hygiene Data'!H179))),EF185="",ISNUMBER(OFFSET('Hygiene Data'!$H$10,0,10*ROW('Hygiene Data'!H179)))),OFFSET('Hygiene Data'!$H$10,0,10*ROW('Hygiene Data'!H179)),NA())))</f>
        <v>#N/A</v>
      </c>
      <c r="BS185" s="34" t="str">
        <f ca="1">+IF(OFFSET('Water Data'!$C$28,0,10*ROW('Water Data'!C179))="","",OFFSET('Water Data'!$C$28,0,10*ROW('Water Data'!C179)))</f>
        <v/>
      </c>
      <c r="BT185" s="34" t="str">
        <f ca="1">+IF(OFFSET('Water Data'!$C$29,0,10*ROW('Water Data'!C179))="","",OFFSET('Water Data'!$C$29,0,10*ROW('Water Data'!C179)))</f>
        <v/>
      </c>
      <c r="BU185" s="34" t="str">
        <f ca="1">+IF(OFFSET('Water Data'!$C$30,0,10*ROW('Water Data'!C179))="","",OFFSET('Water Data'!$C$30,0,10*ROW('Water Data'!C179)))</f>
        <v/>
      </c>
      <c r="BV185" s="34" t="str">
        <f ca="1">+IF(OFFSET('Water Data'!$D$28,0,10*ROW('Water Data'!D179))="","",OFFSET('Water Data'!$D$28,0,10*ROW('Water Data'!D179)))</f>
        <v/>
      </c>
      <c r="BW185" s="34" t="str">
        <f ca="1">+IF(OFFSET('Water Data'!$D$29,0,10*ROW('Water Data'!D179))="","",OFFSET('Water Data'!$D$29,0,10*ROW('Water Data'!D179)))</f>
        <v/>
      </c>
      <c r="BX185" s="34" t="str">
        <f ca="1">+IF(OFFSET('Water Data'!$D$30,0,10*ROW('Water Data'!D179))="","",OFFSET('Water Data'!$D$30,0,10*ROW('Water Data'!D179)))</f>
        <v/>
      </c>
      <c r="BY185" s="34" t="str">
        <f ca="1">+IF(OFFSET('Water Data'!$E$28,0,10*ROW('Water Data'!E179))="","",OFFSET('Water Data'!$E$28,0,10*ROW('Water Data'!E179)))</f>
        <v/>
      </c>
      <c r="BZ185" s="34" t="str">
        <f ca="1">+IF(OFFSET('Water Data'!$E$29,0,10*ROW('Water Data'!E179))="","",OFFSET('Water Data'!$E$29,0,10*ROW('Water Data'!E179)))</f>
        <v/>
      </c>
      <c r="CA185" s="34" t="str">
        <f ca="1">+IF(OFFSET('Water Data'!$E$30,0,10*ROW('Water Data'!E179))="","",OFFSET('Water Data'!$E$30,0,10*ROW('Water Data'!E179)))</f>
        <v/>
      </c>
      <c r="CB185" s="34" t="str">
        <f ca="1">+IF(OFFSET('Water Data'!$F$28,0,10*ROW('Water Data'!F179))="","",OFFSET('Water Data'!$F$28,0,10*ROW('Water Data'!F179)))</f>
        <v/>
      </c>
      <c r="CC185" s="34" t="str">
        <f ca="1">+IF(OFFSET('Water Data'!$F$29,0,10*ROW('Water Data'!F179))="","",OFFSET('Water Data'!$F$29,0,10*ROW('Water Data'!F179)))</f>
        <v/>
      </c>
      <c r="CD185" s="34" t="str">
        <f ca="1">+IF(OFFSET('Water Data'!$F$30,0,10*ROW('Water Data'!F179))="","",OFFSET('Water Data'!$F$30,0,10*ROW('Water Data'!F179)))</f>
        <v/>
      </c>
      <c r="CE185" s="34" t="str">
        <f ca="1">+IF(OFFSET('Water Data'!$G$28,0,10*ROW('Water Data'!G179))="","",OFFSET('Water Data'!$G$28,0,10*ROW('Water Data'!G179)))</f>
        <v/>
      </c>
      <c r="CF185" s="34" t="str">
        <f ca="1">+IF(OFFSET('Water Data'!$G$29,0,10*ROW('Water Data'!G179))="","",OFFSET('Water Data'!$G$29,0,10*ROW('Water Data'!G179)))</f>
        <v/>
      </c>
      <c r="CG185" s="34" t="str">
        <f ca="1">+IF(OFFSET('Water Data'!$G$30,0,10*ROW('Water Data'!G179))="","",OFFSET('Water Data'!$G$30,0,10*ROW('Water Data'!G179)))</f>
        <v/>
      </c>
      <c r="CH185" s="34" t="str">
        <f ca="1">+IF(OFFSET('Water Data'!$H$28,0,10*ROW('Water Data'!H179))="","",OFFSET('Water Data'!$H$28,0,10*ROW('Water Data'!H179)))</f>
        <v/>
      </c>
      <c r="CI185" s="34" t="str">
        <f ca="1">+IF(OFFSET('Water Data'!$H$29,0,10*ROW('Water Data'!H179))="","",OFFSET('Water Data'!$H$29,0,10*ROW('Water Data'!H179)))</f>
        <v/>
      </c>
      <c r="CJ185" s="34" t="str">
        <f ca="1">+IF(OFFSET('Water Data'!$H$30,0,10*ROW('Water Data'!H179))="","",OFFSET('Water Data'!$H$30,0,10*ROW('Water Data'!H179)))</f>
        <v/>
      </c>
      <c r="CK185" s="34" t="str">
        <f ca="1">+IF(OFFSET('Sanitation Data'!$C$29,0,10*ROW('Sanitation Data'!C179))="","",OFFSET('Sanitation Data'!$C$29,0,10*ROW('Sanitation Data'!C179)))</f>
        <v/>
      </c>
      <c r="CL185" s="34" t="str">
        <f ca="1">+IF(OFFSET('Sanitation Data'!$C$30,0,10*ROW('Sanitation Data'!C179))="","",OFFSET('Sanitation Data'!$C$30,0,10*ROW('Sanitation Data'!C179)))</f>
        <v/>
      </c>
      <c r="CM185" s="34" t="str">
        <f ca="1">+IF(OFFSET('Sanitation Data'!$C$31,0,10*ROW('Sanitation Data'!C179))="","",OFFSET('Sanitation Data'!$C$31,0,10*ROW('Sanitation Data'!C179)))</f>
        <v/>
      </c>
      <c r="CN185" s="34" t="str">
        <f ca="1">+IF(OFFSET('Sanitation Data'!$C$32,0,10*ROW('Sanitation Data'!C179))="","",OFFSET('Sanitation Data'!$C$32,0,10*ROW('Sanitation Data'!C179)))</f>
        <v/>
      </c>
      <c r="CO185" s="34" t="str">
        <f ca="1">+IF(OFFSET('Sanitation Data'!$C$33,0,10*ROW('Sanitation Data'!C179))="","",OFFSET('Sanitation Data'!$C$33,0,10*ROW('Sanitation Data'!C179)))</f>
        <v/>
      </c>
      <c r="CP185" s="34" t="str">
        <f ca="1">+IF(OFFSET('Sanitation Data'!$D$29,0,10*ROW('Sanitation Data'!D179))="","",OFFSET('Sanitation Data'!$D$29,0,10*ROW('Sanitation Data'!D179)))</f>
        <v/>
      </c>
      <c r="CQ185" s="34" t="str">
        <f ca="1">+IF(OFFSET('Sanitation Data'!$D$30,0,10*ROW('Sanitation Data'!D179))="","",OFFSET('Sanitation Data'!$D$30,0,10*ROW('Sanitation Data'!D179)))</f>
        <v/>
      </c>
      <c r="CR185" s="34" t="str">
        <f ca="1">+IF(OFFSET('Sanitation Data'!$D$31,0,10*ROW('Sanitation Data'!D179))="","",OFFSET('Sanitation Data'!$D$31,0,10*ROW('Sanitation Data'!D179)))</f>
        <v/>
      </c>
      <c r="CS185" s="34" t="str">
        <f ca="1">+IF(OFFSET('Sanitation Data'!$D$32,0,10*ROW('Sanitation Data'!D179))="","",OFFSET('Sanitation Data'!$D$32,0,10*ROW('Sanitation Data'!D179)))</f>
        <v/>
      </c>
      <c r="CT185" s="34" t="str">
        <f ca="1">+IF(OFFSET('Sanitation Data'!$D$33,0,10*ROW('Sanitation Data'!D179))="","",OFFSET('Sanitation Data'!$D$33,0,10*ROW('Sanitation Data'!D179)))</f>
        <v/>
      </c>
      <c r="CU185" s="34" t="str">
        <f ca="1">+IF(OFFSET('Sanitation Data'!$E$29,0,10*ROW('Sanitation Data'!E179))="","",OFFSET('Sanitation Data'!$E$29,0,10*ROW('Sanitation Data'!E179)))</f>
        <v/>
      </c>
      <c r="CV185" s="34" t="str">
        <f ca="1">+IF(OFFSET('Sanitation Data'!$E$30,0,10*ROW('Sanitation Data'!E179))="","",OFFSET('Sanitation Data'!$E$30,0,10*ROW('Sanitation Data'!E179)))</f>
        <v/>
      </c>
      <c r="CW185" s="34" t="str">
        <f ca="1">+IF(OFFSET('Sanitation Data'!$E$31,0,10*ROW('Sanitation Data'!E179))="","",OFFSET('Sanitation Data'!$E$31,0,10*ROW('Sanitation Data'!E179)))</f>
        <v/>
      </c>
      <c r="CX185" s="34" t="str">
        <f ca="1">+IF(OFFSET('Sanitation Data'!$E$32,0,10*ROW('Sanitation Data'!E179))="","",OFFSET('Sanitation Data'!$E$32,0,10*ROW('Sanitation Data'!E179)))</f>
        <v/>
      </c>
      <c r="CY185" s="34" t="str">
        <f ca="1">+IF(OFFSET('Sanitation Data'!$E$33,0,10*ROW('Sanitation Data'!E179))="","",OFFSET('Sanitation Data'!$E$33,0,10*ROW('Sanitation Data'!E179)))</f>
        <v/>
      </c>
      <c r="CZ185" s="34" t="str">
        <f ca="1">+IF(OFFSET('Sanitation Data'!$F$29,0,10*ROW('Sanitation Data'!F179))="","",OFFSET('Sanitation Data'!$F$29,0,10*ROW('Sanitation Data'!F179)))</f>
        <v/>
      </c>
      <c r="DA185" s="34" t="str">
        <f ca="1">+IF(OFFSET('Sanitation Data'!$F$30,0,10*ROW('Sanitation Data'!F179))="","",OFFSET('Sanitation Data'!$F$30,0,10*ROW('Sanitation Data'!F179)))</f>
        <v/>
      </c>
      <c r="DB185" s="34" t="str">
        <f ca="1">+IF(OFFSET('Sanitation Data'!$F$31,0,10*ROW('Sanitation Data'!F179))="","",OFFSET('Sanitation Data'!$F$31,0,10*ROW('Sanitation Data'!F179)))</f>
        <v/>
      </c>
      <c r="DC185" s="34" t="str">
        <f ca="1">+IF(OFFSET('Sanitation Data'!$F$32,0,10*ROW('Sanitation Data'!F179))="","",OFFSET('Sanitation Data'!$F$32,0,10*ROW('Sanitation Data'!F179)))</f>
        <v/>
      </c>
      <c r="DD185" s="34" t="str">
        <f ca="1">+IF(OFFSET('Sanitation Data'!$F$33,0,10*ROW('Sanitation Data'!F179))="","",OFFSET('Sanitation Data'!$F$33,0,10*ROW('Sanitation Data'!F179)))</f>
        <v/>
      </c>
      <c r="DE185" s="34" t="str">
        <f ca="1">+IF(OFFSET('Sanitation Data'!$G$29,0,10*ROW('Sanitation Data'!G179))="","",OFFSET('Sanitation Data'!$G$29,0,10*ROW('Sanitation Data'!G179)))</f>
        <v/>
      </c>
      <c r="DF185" s="34" t="str">
        <f ca="1">+IF(OFFSET('Sanitation Data'!$G$30,0,10*ROW('Sanitation Data'!G179))="","",OFFSET('Sanitation Data'!$G$30,0,10*ROW('Sanitation Data'!G179)))</f>
        <v/>
      </c>
      <c r="DG185" s="34" t="str">
        <f ca="1">+IF(OFFSET('Sanitation Data'!$G$31,0,10*ROW('Sanitation Data'!G179))="","",OFFSET('Sanitation Data'!$G$31,0,10*ROW('Sanitation Data'!G179)))</f>
        <v/>
      </c>
      <c r="DH185" s="34" t="str">
        <f ca="1">+IF(OFFSET('Sanitation Data'!$G$32,0,10*ROW('Sanitation Data'!G179))="","",OFFSET('Sanitation Data'!$G$32,0,10*ROW('Sanitation Data'!G179)))</f>
        <v/>
      </c>
      <c r="DI185" s="34" t="str">
        <f ca="1">+IF(OFFSET('Sanitation Data'!$G$33,0,10*ROW('Sanitation Data'!G179))="","",OFFSET('Sanitation Data'!$G$33,0,10*ROW('Sanitation Data'!G179)))</f>
        <v/>
      </c>
      <c r="DJ185" s="34" t="str">
        <f ca="1">+IF(OFFSET('Sanitation Data'!$H$29,0,10*ROW('Sanitation Data'!H179))="","",OFFSET('Sanitation Data'!$H$29,0,10*ROW('Sanitation Data'!H179)))</f>
        <v/>
      </c>
      <c r="DK185" s="34" t="str">
        <f ca="1">+IF(OFFSET('Sanitation Data'!$H$30,0,10*ROW('Sanitation Data'!H179))="","",OFFSET('Sanitation Data'!$H$30,0,10*ROW('Sanitation Data'!H179)))</f>
        <v/>
      </c>
      <c r="DL185" s="34" t="str">
        <f ca="1">+IF(OFFSET('Sanitation Data'!$H$31,0,10*ROW('Sanitation Data'!H179))="","",OFFSET('Sanitation Data'!$H$31,0,10*ROW('Sanitation Data'!H179)))</f>
        <v/>
      </c>
      <c r="DM185" s="34" t="str">
        <f ca="1">+IF(OFFSET('Sanitation Data'!$H$32,0,10*ROW('Sanitation Data'!H179))="","",OFFSET('Sanitation Data'!$H$32,0,10*ROW('Sanitation Data'!H179)))</f>
        <v/>
      </c>
      <c r="DN185" s="34" t="str">
        <f ca="1">+IF(OFFSET('Sanitation Data'!$H$33,0,10*ROW('Sanitation Data'!H179))="","",OFFSET('Sanitation Data'!$H$33,0,10*ROW('Sanitation Data'!H179)))</f>
        <v/>
      </c>
      <c r="DO185" s="34" t="str">
        <f ca="1">+IF(OFFSET('Hygiene Data'!$C$12,0,10*ROW('Hygiene Data'!C179))="","",OFFSET('Hygiene Data'!$C$12,0,10*ROW('Hygiene Data'!C179)))</f>
        <v/>
      </c>
      <c r="DP185" s="34" t="str">
        <f ca="1">+IF(OFFSET('Hygiene Data'!$C$13,0,10*ROW('Hygiene Data'!C179))="","",OFFSET('Hygiene Data'!$C$13,0,10*ROW('Hygiene Data'!C179)))</f>
        <v/>
      </c>
      <c r="DQ185" s="34" t="str">
        <f ca="1">+IF(OFFSET('Hygiene Data'!$C$14,0,10*ROW('Hygiene Data'!C179))="","",OFFSET('Hygiene Data'!$C$14,0,10*ROW('Hygiene Data'!C179)))</f>
        <v/>
      </c>
      <c r="DR185" s="34" t="str">
        <f ca="1">+IF(OFFSET('Hygiene Data'!$D$12,0,10*ROW('Hygiene Data'!D179))="","",OFFSET('Hygiene Data'!$D$12,0,10*ROW('Hygiene Data'!D179)))</f>
        <v/>
      </c>
      <c r="DS185" s="34" t="str">
        <f ca="1">+IF(OFFSET('Hygiene Data'!$D$13,0,10*ROW('Hygiene Data'!D179))="","",OFFSET('Hygiene Data'!$D$13,0,10*ROW('Hygiene Data'!D179)))</f>
        <v/>
      </c>
      <c r="DT185" s="34" t="str">
        <f ca="1">+IF(OFFSET('Hygiene Data'!$D$14,0,10*ROW('Hygiene Data'!D179))="","",OFFSET('Hygiene Data'!$D$14,0,10*ROW('Hygiene Data'!D179)))</f>
        <v/>
      </c>
      <c r="DU185" s="34" t="str">
        <f ca="1">+IF(OFFSET('Hygiene Data'!$E$12,0,10*ROW('Hygiene Data'!E179))="","",OFFSET('Hygiene Data'!$E$12,0,10*ROW('Hygiene Data'!E179)))</f>
        <v/>
      </c>
      <c r="DV185" s="34" t="str">
        <f ca="1">+IF(OFFSET('Hygiene Data'!$E$13,0,10*ROW('Hygiene Data'!E179))="","",OFFSET('Hygiene Data'!$E$13,0,10*ROW('Hygiene Data'!E179)))</f>
        <v/>
      </c>
      <c r="DW185" s="34" t="str">
        <f ca="1">+IF(OFFSET('Hygiene Data'!$E$14,0,10*ROW('Hygiene Data'!E179))="","",OFFSET('Hygiene Data'!$E$14,0,10*ROW('Hygiene Data'!E179)))</f>
        <v/>
      </c>
      <c r="DX185" s="34" t="str">
        <f ca="1">+IF(OFFSET('Hygiene Data'!$F$12,0,10*ROW('Hygiene Data'!F179))="","",OFFSET('Hygiene Data'!$F$12,0,10*ROW('Hygiene Data'!F179)))</f>
        <v/>
      </c>
      <c r="DY185" s="34" t="str">
        <f ca="1">+IF(OFFSET('Hygiene Data'!$F$13,0,10*ROW('Hygiene Data'!F179))="","",OFFSET('Hygiene Data'!$F$13,0,10*ROW('Hygiene Data'!F179)))</f>
        <v/>
      </c>
      <c r="DZ185" s="34" t="str">
        <f ca="1">+IF(OFFSET('Hygiene Data'!$F$14,0,10*ROW('Hygiene Data'!F179))="","",OFFSET('Hygiene Data'!$F$14,0,10*ROW('Hygiene Data'!F179)))</f>
        <v/>
      </c>
      <c r="EA185" s="34" t="str">
        <f ca="1">+IF(OFFSET('Hygiene Data'!$G$12,0,10*ROW('Hygiene Data'!G179))="","",OFFSET('Hygiene Data'!$G$12,0,10*ROW('Hygiene Data'!G179)))</f>
        <v/>
      </c>
      <c r="EB185" s="34" t="str">
        <f ca="1">+IF(OFFSET('Hygiene Data'!$G$13,0,10*ROW('Hygiene Data'!G179))="","",OFFSET('Hygiene Data'!$G$13,0,10*ROW('Hygiene Data'!G179)))</f>
        <v/>
      </c>
      <c r="EC185" s="34" t="str">
        <f ca="1">+IF(OFFSET('Hygiene Data'!$G$14,0,10*ROW('Hygiene Data'!G179))="","",OFFSET('Hygiene Data'!$G$14,0,10*ROW('Hygiene Data'!G179)))</f>
        <v/>
      </c>
      <c r="ED185" s="34" t="str">
        <f ca="1">+IF(OFFSET('Hygiene Data'!$H$12,0,10*ROW('Hygiene Data'!H179))="","",OFFSET('Hygiene Data'!$H$12,0,10*ROW('Hygiene Data'!H179)))</f>
        <v/>
      </c>
      <c r="EE185" s="34" t="str">
        <f ca="1">+IF(OFFSET('Hygiene Data'!$H$13,0,10*ROW('Hygiene Data'!H179))="","",OFFSET('Hygiene Data'!$H$13,0,10*ROW('Hygiene Data'!H179)))</f>
        <v/>
      </c>
      <c r="EF185" s="34" t="str">
        <f ca="1">+IF(OFFSET('Hygiene Data'!$H$14,0,10*ROW('Hygiene Data'!H179))="","",OFFSET('Hygiene Data'!$H$14,0,10*ROW('Hygiene Data'!H179)))</f>
        <v/>
      </c>
    </row>
    <row r="186" spans="1:136" x14ac:dyDescent="0.2">
      <c r="A186" s="50" t="str">
        <f ca="1">+IF(OFFSET('Water Data'!$B$1,0,10*ROW('Water Data'!B183))="","",OFFSET('Water Data'!$B$1,0,10*ROW('Water Data'!B183)))</f>
        <v/>
      </c>
      <c r="B186" s="50" t="str">
        <f ca="1">+IF(OFFSET('Water Data'!$A$3,0,10*ROW('Water Data'!A183))="","",OFFSET('Water Data'!$A$3,0,10*ROW('Water Data'!A183)))</f>
        <v/>
      </c>
      <c r="C186" s="50" t="str">
        <f ca="1">+IF(OFFSET('Water Data'!$C$3,0,10*ROW('Water Data'!C183))="","",OFFSET('Water Data'!$C$3,0,10*ROW('Water Data'!C183)))</f>
        <v/>
      </c>
      <c r="D186" s="133" t="e">
        <f ca="1">+IF(AND(ISNUMBER(OFFSET('Water Data'!$C$5,0,10*ROW('Water Data'!C180))),BS186="Yes"),100-OFFSET('Water Data'!$C$5,0,10*ROW('Water Data'!C180)),IF(AND(ISNUMBER(OFFSET('Water Data'!$C$5,0,10*ROW('Water Data'!C180))),BS186="No",ISNUMBER(OFFSET('Water Data'!$C$5,0,10*ROW('Water Data'!C180)))),CONCATENATE("[",ROUND(100-OFFSET('Water Data'!$C$5,0,10*ROW('Water Data'!C180)),0),"]"),IF(AND(ISNUMBER(OFFSET('Water Data'!$C$5,0,10*ROW('Water Data'!C180))),BS186="",ISNUMBER(OFFSET('Water Data'!$C$5,0,10*ROW('Water Data'!C180)))),100-OFFSET('Water Data'!$C$5,0,10*ROW('Water Data'!C180)),NA())))</f>
        <v>#N/A</v>
      </c>
      <c r="E186" s="133" t="e">
        <f ca="1">+IF(AND(ISNUMBER(OFFSET('Water Data'!$C$7,0,10*ROW('Water Data'!D180))),BT186="Yes"),OFFSET('Water Data'!$C$7,0,10*ROW('Water Data'!C180)),IF(AND(ISNUMBER(OFFSET('Water Data'!$C$7,0,10*ROW('Water Data'!C180))),BT186="No",ISNUMBER(OFFSET('Water Data'!$C$7,0,10*ROW('Water Data'!C180)))),CONCATENATE("[",ROUND(OFFSET('Water Data'!$C$7,0,10*ROW('Water Data'!C180)),0),"]"),IF(AND(ISNUMBER(OFFSET('Water Data'!$C$7,0,10*ROW('Water Data'!C180))),BT186="",ISNUMBER(OFFSET('Water Data'!$C$7,0,10*ROW('Water Data'!C180)))),OFFSET('Water Data'!$C$7,0,10*ROW('Water Data'!C180)),NA())))</f>
        <v>#N/A</v>
      </c>
      <c r="F186" s="133" t="e">
        <f ca="1">+IF(AND(ISNUMBER(OFFSET('Water Data'!$C$10,0,10*ROW('Water Data'!C180))),BU186="Yes"),OFFSET('Water Data'!$C$10,0,10*ROW('Water Data'!C180)),IF(AND(ISNUMBER(OFFSET('Water Data'!$C$10,0,10*ROW('Water Data'!C180))),BU186="No",ISNUMBER(OFFSET('Water Data'!$C$10,0,10*ROW('Water Data'!C180)))),CONCATENATE("[",ROUND(OFFSET('Water Data'!$C$10,0,10*ROW('Water Data'!C180)),0),"]"),IF(AND(ISNUMBER(OFFSET('Water Data'!$C$10,0,10*ROW('Water Data'!C180))),BU186="",ISNUMBER(OFFSET('Water Data'!$C$10,0,10*ROW('Water Data'!C180)))),OFFSET('Water Data'!$C$10,0,10*ROW('Water Data'!C180)),NA())))</f>
        <v>#N/A</v>
      </c>
      <c r="G186" s="133" t="e">
        <f ca="1">+IF(AND(ISNUMBER(OFFSET('Water Data'!$D$5,0,10*ROW('Water Data'!D180))),BV186="Yes"),100-OFFSET('Water Data'!$D$5,0,10*ROW('Water Data'!D180)),IF(AND(ISNUMBER(OFFSET('Water Data'!$D$5,0,10*ROW('Water Data'!D180))),BV186="No",ISNUMBER(OFFSET('Water Data'!$D$5,0,10*ROW('Water Data'!D180)))),CONCATENATE("[",ROUND(100-OFFSET('Water Data'!$D$5,0,10*ROW('Water Data'!D180)),0),"]"),IF(AND(ISNUMBER(OFFSET('Water Data'!$D$5,0,10*ROW('Water Data'!D180))),BV186="",ISNUMBER(OFFSET('Water Data'!$D$5,0,10*ROW('Water Data'!D180)))),100-OFFSET('Water Data'!$D$5,0,10*ROW('Water Data'!D180)),NA())))</f>
        <v>#N/A</v>
      </c>
      <c r="H186" s="133" t="e">
        <f ca="1">+IF(AND(ISNUMBER(OFFSET('Water Data'!$D$7,0,10*ROW('Water Data'!D180))),BW186="Yes"),OFFSET('Water Data'!$D$7,0,10*ROW('Water Data'!D180)),IF(AND(ISNUMBER(OFFSET('Water Data'!$D$7,0,10*ROW('Water Data'!D180))),BW186="No",ISNUMBER(OFFSET('Water Data'!$D$7,0,10*ROW('Water Data'!D180)))),CONCATENATE("[",ROUND(OFFSET('Water Data'!$C$7,0,10*ROW('Water Data'!D180)),0),"]"),IF(AND(ISNUMBER(OFFSET('Water Data'!$D$7,0,10*ROW('Water Data'!D180))),BW186="",ISNUMBER(OFFSET('Water Data'!$D$7,0,10*ROW('Water Data'!D180)))),OFFSET('Water Data'!$D$7,0,10*ROW('Water Data'!D180)),NA())))</f>
        <v>#N/A</v>
      </c>
      <c r="I186" s="133" t="e">
        <f ca="1">+IF(AND(ISNUMBER(OFFSET('Water Data'!$D$10,0,10*ROW('Water Data'!D180))),BX186="Yes"),OFFSET('Water Data'!$D$10,0,10*ROW('Water Data'!D180)),IF(AND(ISNUMBER(OFFSET('Water Data'!$D$10,0,10*ROW('Water Data'!D180))),BX186="No",ISNUMBER(OFFSET('Water Data'!$D$10,0,10*ROW('Water Data'!D180)))),CONCATENATE("[",ROUND(OFFSET('Water Data'!$D$10,0,10*ROW('Water Data'!D180)),0),"]"),IF(AND(ISNUMBER(OFFSET('Water Data'!$D$10,0,10*ROW('Water Data'!D180))),BX186="",ISNUMBER(OFFSET('Water Data'!$D$10,0,10*ROW('Water Data'!D180)))),OFFSET('Water Data'!$D$10,0,10*ROW('Water Data'!D180)),NA())))</f>
        <v>#N/A</v>
      </c>
      <c r="J186" s="133" t="e">
        <f ca="1">+IF(AND(ISNUMBER(OFFSET('Water Data'!$E$5,0,10*ROW('Water Data'!E180))),BY186="Yes"),100-OFFSET('Water Data'!$E$5,0,10*ROW('Water Data'!E180)),IF(AND(ISNUMBER(OFFSET('Water Data'!$E$5,0,10*ROW('Water Data'!E180))),BY186="No",ISNUMBER(OFFSET('Water Data'!$E$5,0,10*ROW('Water Data'!E180)))),CONCATENATE("[",ROUND(100-OFFSET('Water Data'!$E$5,0,10*ROW('Water Data'!E180)),0),"]"),IF(AND(ISNUMBER(OFFSET('Water Data'!$E$5,0,10*ROW('Water Data'!E180))),BY186="",ISNUMBER(OFFSET('Water Data'!$E$5,0,10*ROW('Water Data'!E180)))),100-OFFSET('Water Data'!$E$5,0,10*ROW('Water Data'!E180)),NA())))</f>
        <v>#N/A</v>
      </c>
      <c r="K186" s="133" t="e">
        <f ca="1">+IF(AND(ISNUMBER(OFFSET('Water Data'!$E$7,0,10*ROW('Water Data'!E180))),BZ186="Yes"),OFFSET('Water Data'!$E$7,0,10*ROW('Water Data'!E180)),IF(AND(ISNUMBER(OFFSET('Water Data'!$E$7,0,10*ROW('Water Data'!E180))),BZ186="No",ISNUMBER(OFFSET('Water Data'!$E$7,0,10*ROW('Water Data'!E180)))),CONCATENATE("[",ROUND(OFFSET('Water Data'!$E$7,0,10*ROW('Water Data'!E180)),0),"]"),IF(AND(ISNUMBER(OFFSET('Water Data'!$E$7,0,10*ROW('Water Data'!E180))),BZ186="",ISNUMBER(OFFSET('Water Data'!$E$7,0,10*ROW('Water Data'!E180)))),OFFSET('Water Data'!$E$7,0,10*ROW('Water Data'!E180)),NA())))</f>
        <v>#N/A</v>
      </c>
      <c r="L186" s="133" t="e">
        <f ca="1">+IF(AND(ISNUMBER(OFFSET('Water Data'!$E$10,0,10*ROW('Water Data'!E180))),CA186="Yes"),OFFSET('Water Data'!$E$10,0,10*ROW('Water Data'!E180)),IF(AND(ISNUMBER(OFFSET('Water Data'!$E$10,0,10*ROW('Water Data'!E180))),CA186="No",ISNUMBER(OFFSET('Water Data'!$E$10,0,10*ROW('Water Data'!E180)))),CONCATENATE("[",ROUND(OFFSET('Water Data'!$E$10,0,10*ROW('Water Data'!E180)),0),"]"),IF(AND(ISNUMBER(OFFSET('Water Data'!$E$10,0,10*ROW('Water Data'!E180))),CA186="",ISNUMBER(OFFSET('Water Data'!$E$10,0,10*ROW('Water Data'!E180)))),OFFSET('Water Data'!$E$10,0,10*ROW('Water Data'!E180)),NA())))</f>
        <v>#N/A</v>
      </c>
      <c r="M186" s="133" t="e">
        <f ca="1">+IF(AND(ISNUMBER(OFFSET('Water Data'!$F$5,0,10*ROW('Water Data'!F180))),CB186="Yes"),100-OFFSET('Water Data'!$F$5,0,10*ROW('Water Data'!F180)),IF(AND(ISNUMBER(OFFSET('Water Data'!$F$5,0,10*ROW('Water Data'!F180))),CB186="No",ISNUMBER(OFFSET('Water Data'!$F$5,0,10*ROW('Water Data'!F180)))),CONCATENATE("[",ROUND(100-OFFSET('Water Data'!$F$5,0,10*ROW('Water Data'!F180)),0),"]"),IF(AND(ISNUMBER(OFFSET('Water Data'!$F$5,0,10*ROW('Water Data'!F180))),CB186="",ISNUMBER(OFFSET('Water Data'!$F$5,0,10*ROW('Water Data'!F180)))),100-OFFSET('Water Data'!$F$5,0,10*ROW('Water Data'!F180)),NA())))</f>
        <v>#N/A</v>
      </c>
      <c r="N186" s="133" t="e">
        <f ca="1">+IF(AND(ISNUMBER(OFFSET('Water Data'!$F$7,0,10*ROW('Water Data'!F180))),CC186="Yes"),OFFSET('Water Data'!$F$7,0,10*ROW('Water Data'!F180)),IF(AND(ISNUMBER(OFFSET('Water Data'!$F$7,0,10*ROW('Water Data'!F180))),CC186="No",ISNUMBER(OFFSET('Water Data'!$F$7,0,10*ROW('Water Data'!F180)))),CONCATENATE("[",ROUND(OFFSET('Water Data'!$F$7,0,10*ROW('Water Data'!F180)),0),"]"),IF(AND(ISNUMBER(OFFSET('Water Data'!$F$7,0,10*ROW('Water Data'!F180))),CC186="",ISNUMBER(OFFSET('Water Data'!$F$7,0,10*ROW('Water Data'!F180)))),OFFSET('Water Data'!$F$7,0,10*ROW('Water Data'!F180)),NA())))</f>
        <v>#N/A</v>
      </c>
      <c r="O186" s="133" t="e">
        <f ca="1">+IF(AND(ISNUMBER(OFFSET('Water Data'!$F$10,0,10*ROW('Water Data'!F180))),CD186="Yes"),OFFSET('Water Data'!$F$10,0,10*ROW('Water Data'!F180)),IF(AND(ISNUMBER(OFFSET('Water Data'!$F$10,0,10*ROW('Water Data'!F180))),CD186="No",ISNUMBER(OFFSET('Water Data'!$F$10,0,10*ROW('Water Data'!F180)))),CONCATENATE("[",ROUND(OFFSET('Water Data'!$F$10,0,10*ROW('Water Data'!F180)),0),"]"),IF(AND(ISNUMBER(OFFSET('Water Data'!$F$10,0,10*ROW('Water Data'!F180))),CD186="",ISNUMBER(OFFSET('Water Data'!$F$10,0,10*ROW('Water Data'!F180)))),OFFSET('Water Data'!$F$10,0,10*ROW('Water Data'!F180)),NA())))</f>
        <v>#N/A</v>
      </c>
      <c r="P186" s="133" t="e">
        <f ca="1">+IF(AND(ISNUMBER(OFFSET('Water Data'!$G$5,0,10*ROW('Water Data'!G180))),CE186="Yes"),100-OFFSET('Water Data'!$G$5,0,10*ROW('Water Data'!G180)),IF(AND(ISNUMBER(OFFSET('Water Data'!$G$5,0,10*ROW('Water Data'!G180))),CE186="No",ISNUMBER(OFFSET('Water Data'!$G$5,0,10*ROW('Water Data'!G180)))),CONCATENATE("[",ROUND(100-OFFSET('Water Data'!$G$5,0,10*ROW('Water Data'!G180)),0),"]"),IF(AND(ISNUMBER(OFFSET('Water Data'!$G$5,0,10*ROW('Water Data'!G180))),CE186="",ISNUMBER(OFFSET('Water Data'!$G$5,0,10*ROW('Water Data'!G180)))),100-OFFSET('Water Data'!$G$5,0,10*ROW('Water Data'!G180)),NA())))</f>
        <v>#N/A</v>
      </c>
      <c r="Q186" s="133" t="e">
        <f ca="1">+IF(AND(ISNUMBER(OFFSET('Water Data'!$G$7,0,10*ROW('Water Data'!G180))),CF186="Yes"),OFFSET('Water Data'!$G$7,0,10*ROW('Water Data'!G180)),IF(AND(ISNUMBER(OFFSET('Water Data'!$G$7,0,10*ROW('Water Data'!G180))),CF186="No",ISNUMBER(OFFSET('Water Data'!$G$7,0,10*ROW('Water Data'!G180)))),CONCATENATE("[",ROUND(OFFSET('Water Data'!$G$7,0,10*ROW('Water Data'!G180)),0),"]"),IF(AND(ISNUMBER(OFFSET('Water Data'!$G$7,0,10*ROW('Water Data'!G180))),CF186="",ISNUMBER(OFFSET('Water Data'!$G$7,0,10*ROW('Water Data'!G180)))),OFFSET('Water Data'!$G$7,0,10*ROW('Water Data'!G180)),NA())))</f>
        <v>#N/A</v>
      </c>
      <c r="R186" s="133" t="e">
        <f ca="1">+IF(AND(ISNUMBER(OFFSET('Water Data'!$G$10,0,10*ROW('Water Data'!G180))),CG186="Yes"),OFFSET('Water Data'!$G$10,0,10*ROW('Water Data'!G180)),IF(AND(ISNUMBER(OFFSET('Water Data'!$G$10,0,10*ROW('Water Data'!G180))),CG186="No",ISNUMBER(OFFSET('Water Data'!$G$10,0,10*ROW('Water Data'!G180)))),CONCATENATE("[",ROUND(OFFSET('Water Data'!$G$10,0,10*ROW('Water Data'!G180)),0),"]"),IF(AND(ISNUMBER(OFFSET('Water Data'!$G$10,0,10*ROW('Water Data'!G180))),CG186="",ISNUMBER(OFFSET('Water Data'!$G$10,0,10*ROW('Water Data'!G180)))),OFFSET('Water Data'!$G$10,0,10*ROW('Water Data'!G180)),NA())))</f>
        <v>#N/A</v>
      </c>
      <c r="S186" s="133" t="e">
        <f ca="1">+IF(AND(ISNUMBER(OFFSET('Water Data'!$H$5,0,10*ROW('Water Data'!H180))),CH186="Yes"),100-OFFSET('Water Data'!$H$5,0,10*ROW('Water Data'!H180)),IF(AND(ISNUMBER(OFFSET('Water Data'!$H$5,0,10*ROW('Water Data'!H180))),CH186="No",ISNUMBER(OFFSET('Water Data'!$H$5,0,10*ROW('Water Data'!H180)))),CONCATENATE("[",ROUND(100-OFFSET('Water Data'!$H$5,0,10*ROW('Water Data'!H180)),0),"]"),IF(AND(ISNUMBER(OFFSET('Water Data'!$H$5,0,10*ROW('Water Data'!H180))),CH186="",ISNUMBER(OFFSET('Water Data'!$H$5,0,10*ROW('Water Data'!H180)))),100-OFFSET('Water Data'!$H$5,0,10*ROW('Water Data'!H180)),NA())))</f>
        <v>#N/A</v>
      </c>
      <c r="T186" s="133" t="e">
        <f ca="1">+IF(AND(ISNUMBER(OFFSET('Water Data'!$H$7,0,10*ROW('Water Data'!H180))),CI186="Yes"),OFFSET('Water Data'!$H$7,0,10*ROW('Water Data'!H180)),IF(AND(ISNUMBER(OFFSET('Water Data'!$H$7,0,10*ROW('Water Data'!H180))),CI186="No",ISNUMBER(OFFSET('Water Data'!$H$7,0,10*ROW('Water Data'!H180)))),CONCATENATE("[",ROUND(OFFSET('Water Data'!$H$7,0,10*ROW('Water Data'!H180)),0),"]"),IF(AND(ISNUMBER(OFFSET('Water Data'!$H$7,0,10*ROW('Water Data'!H180))),CI186="",ISNUMBER(OFFSET('Water Data'!$H$7,0,10*ROW('Water Data'!H180)))),OFFSET('Water Data'!$H$7,0,10*ROW('Water Data'!H180)),NA())))</f>
        <v>#N/A</v>
      </c>
      <c r="U186" s="133" t="e">
        <f ca="1">+IF(AND(ISNUMBER(OFFSET('Water Data'!$H$10,0,10*ROW('Water Data'!H180))),CJ186="Yes"),OFFSET('Water Data'!$H$10,0,10*ROW('Water Data'!H180)),IF(AND(ISNUMBER(OFFSET('Water Data'!$H$10,0,10*ROW('Water Data'!H180))),CJ186="No",ISNUMBER(OFFSET('Water Data'!$H$10,0,10*ROW('Water Data'!H180)))),CONCATENATE("[",ROUND(OFFSET('Water Data'!$H$10,0,10*ROW('Water Data'!H180)),0),"]"),IF(AND(ISNUMBER(OFFSET('Water Data'!$H$10,0,10*ROW('Water Data'!H180))),CJ186="",ISNUMBER(OFFSET('Water Data'!$H$10,0,10*ROW('Water Data'!H180)))),OFFSET('Water Data'!$H$10,0,10*ROW('Water Data'!H180)),NA())))</f>
        <v>#N/A</v>
      </c>
      <c r="V186" s="134" t="e">
        <f ca="1">+IF(AND(ISNUMBER(OFFSET('Sanitation Data'!$C$5,0,10*ROW('Sanitation Data'!C180))),CK186="Yes"),100-OFFSET('Sanitation Data'!$C$5,0,10*ROW('Sanitation Data'!C180)),IF(AND(ISNUMBER(OFFSET('Sanitation Data'!$C$5,0,10*ROW('Sanitation Data'!C180))),CK186="No",ISNUMBER(OFFSET('Sanitation Data'!$C$5,0,10*ROW('Sanitation Data'!C180)))),CONCATENATE("[",ROUND(100-OFFSET('Sanitation Data'!$C$5,0,10*ROW('Sanitation Data'!C180)),0),"]"),IF(AND(ISNUMBER(OFFSET('Sanitation Data'!$C$5,0,10*ROW('Sanitation Data'!C180))),CK186="",ISNUMBER(OFFSET('Sanitation Data'!$C$5,0,10*ROW('Sanitation Data'!C180)))),100-OFFSET('Sanitation Data'!$C$5,0,10*ROW('Sanitation Data'!C180)),NA())))</f>
        <v>#N/A</v>
      </c>
      <c r="W186" s="134" t="e">
        <f ca="1">+IF(AND(ISNUMBER(OFFSET('Sanitation Data'!$C$7,0,10*ROW('Sanitation Data'!C180))),CL186="Yes"),OFFSET('Sanitation Data'!$C$7,0,10*ROW('Sanitation Data'!C180)),IF(AND(ISNUMBER(OFFSET('Sanitation Data'!$C$7,0,10*ROW('Sanitation Data'!C180))),CL186="No",ISNUMBER(OFFSET('Sanitation Data'!$C$7,0,10*ROW('Sanitation Data'!C180)))),CONCATENATE("[",ROUND(OFFSET('Sanitation Data'!$C$7,0,10*ROW('Sanitation Data'!C180)),0),"]"),IF(AND(ISNUMBER(OFFSET('Sanitation Data'!$C$7,0,10*ROW('Sanitation Data'!C180))),CL186="",ISNUMBER(OFFSET('Sanitation Data'!$C$7,0,10*ROW('Sanitation Data'!C180)))),OFFSET('Sanitation Data'!$C$7,0,10*ROW('Sanitation Data'!C180)),NA())))</f>
        <v>#N/A</v>
      </c>
      <c r="X186" s="134" t="e">
        <f ca="1">+IF(AND(ISNUMBER(OFFSET('Sanitation Data'!$C$11,0,10*ROW('Sanitation Data'!C180))),CM186="Yes"),OFFSET('Sanitation Data'!$C$11,0,10*ROW('Sanitation Data'!C180)),IF(AND(ISNUMBER(OFFSET('Sanitation Data'!$C$11,0,10*ROW('Sanitation Data'!C180))),CM186="No",ISNUMBER(OFFSET('Sanitation Data'!$C$11,0,10*ROW('Sanitation Data'!C180)))),CONCATENATE("[",ROUND(OFFSET('Sanitation Data'!$C$11,0,10*ROW('Sanitation Data'!C180)),0),"]"),IF(AND(ISNUMBER(OFFSET('Sanitation Data'!$C$11,0,10*ROW('Sanitation Data'!C180))),CM186="",ISNUMBER(OFFSET('Sanitation Data'!$C$11,0,10*ROW('Sanitation Data'!C180)))),OFFSET('Sanitation Data'!$C$11,0,10*ROW('Sanitation Data'!C180)),NA())))</f>
        <v>#N/A</v>
      </c>
      <c r="Y186" s="134" t="e">
        <f ca="1">+IF(AND(ISNUMBER(OFFSET('Sanitation Data'!$C$12,0,10*ROW('Sanitation Data'!C180))),CN186="Yes"),OFFSET('Sanitation Data'!$C$12,0,10*ROW('Sanitation Data'!C180)),IF(AND(ISNUMBER(OFFSET('Sanitation Data'!$C$12,0,10*ROW('Sanitation Data'!C180))),CN186="No",ISNUMBER(OFFSET('Sanitation Data'!$C$12,0,10*ROW('Sanitation Data'!C180)))),CONCATENATE("[",ROUND(OFFSET('Sanitation Data'!$C$12,0,10*ROW('Sanitation Data'!C180)),0),"]"),IF(AND(ISNUMBER(OFFSET('Sanitation Data'!$C$12,0,10*ROW('Sanitation Data'!C180))),CN186="",ISNUMBER(OFFSET('Sanitation Data'!$C$12,0,10*ROW('Sanitation Data'!C180)))),OFFSET('Sanitation Data'!$C$12,0,10*ROW('Sanitation Data'!C180)),NA())))</f>
        <v>#N/A</v>
      </c>
      <c r="Z186" s="134" t="e">
        <f ca="1">+IF(AND(ISNUMBER(OFFSET('Sanitation Data'!$C$13,0,10*ROW('Sanitation Data'!C180))),CO186="Yes"),OFFSET('Sanitation Data'!$C$13,0,10*ROW('Sanitation Data'!C180)),IF(AND(ISNUMBER(OFFSET('Sanitation Data'!$C$13,0,10*ROW('Sanitation Data'!C180))),CO186="No",ISNUMBER(OFFSET('Sanitation Data'!$C$13,0,10*ROW('Sanitation Data'!C180)))),CONCATENATE("[",ROUND(OFFSET('Sanitation Data'!$C$13,0,10*ROW('Sanitation Data'!C180)),0),"]"),IF(AND(ISNUMBER(OFFSET('Sanitation Data'!$C$13,0,10*ROW('Sanitation Data'!C180))),CO186="",ISNUMBER(OFFSET('Sanitation Data'!$C$13,0,10*ROW('Sanitation Data'!C180)))),OFFSET('Sanitation Data'!$C$13,0,10*ROW('Sanitation Data'!C180)),NA())))</f>
        <v>#N/A</v>
      </c>
      <c r="AA186" s="134" t="e">
        <f ca="1">+IF(AND(ISNUMBER(OFFSET('Sanitation Data'!$D$5,0,10*ROW('Sanitation Data'!D180))),CP186="Yes"),100-OFFSET('Sanitation Data'!$D$5,0,10*ROW('Sanitation Data'!D180)),IF(AND(ISNUMBER(OFFSET('Sanitation Data'!$D$5,0,10*ROW('Sanitation Data'!D180))),CP186="No",ISNUMBER(OFFSET('Sanitation Data'!$D$5,0,10*ROW('Sanitation Data'!D180)))),CONCATENATE("[",ROUND(100-OFFSET('Sanitation Data'!$D$5,0,10*ROW('Sanitation Data'!D180)),0),"]"),IF(AND(ISNUMBER(OFFSET('Sanitation Data'!$D$5,0,10*ROW('Sanitation Data'!D180))),CP186="",ISNUMBER(OFFSET('Sanitation Data'!$D$5,0,10*ROW('Sanitation Data'!D180)))),100-OFFSET('Sanitation Data'!$D$5,0,10*ROW('Sanitation Data'!D180)),NA())))</f>
        <v>#N/A</v>
      </c>
      <c r="AB186" s="134" t="e">
        <f ca="1">+IF(AND(ISNUMBER(OFFSET('Sanitation Data'!$D$7,0,10*ROW('Sanitation Data'!D180))),CQ186="Yes"),OFFSET('Sanitation Data'!$D$7,0,10*ROW('Sanitation Data'!G180)),IF(AND(ISNUMBER(OFFSET('Sanitation Data'!$D$7,0,10*ROW('Sanitation Data'!D180))),CQ186="No",ISNUMBER(OFFSET('Sanitation Data'!$D$7,0,10*ROW('Sanitation Data'!D180)))),CONCATENATE("[",ROUND(OFFSET('Sanitation Data'!$D$7,0,10*ROW('Sanitation Data'!D180)),0),"]"),IF(AND(ISNUMBER(OFFSET('Sanitation Data'!$D$7,0,10*ROW('Sanitation Data'!D180))),CQ186="",ISNUMBER(OFFSET('Sanitation Data'!$D$7,0,10*ROW('Sanitation Data'!D180)))),OFFSET('Sanitation Data'!$D$7,0,10*ROW('Sanitation Data'!D180)),NA())))</f>
        <v>#N/A</v>
      </c>
      <c r="AC186" s="134" t="e">
        <f ca="1">+IF(AND(ISNUMBER(OFFSET('Sanitation Data'!$D$11,0,10*ROW('Sanitation Data'!D180))),CR186="Yes"),OFFSET('Sanitation Data'!$D$11,0,10*ROW('Sanitation Data'!D180)),IF(AND(ISNUMBER(OFFSET('Sanitation Data'!$D$11,0,10*ROW('Sanitation Data'!D180))),CR186="No",ISNUMBER(OFFSET('Sanitation Data'!$D$11,0,10*ROW('Sanitation Data'!D180)))),CONCATENATE("[",ROUND(OFFSET('Sanitation Data'!$D$11,0,10*ROW('Sanitation Data'!D180)),0),"]"),IF(AND(ISNUMBER(OFFSET('Sanitation Data'!$D$11,0,10*ROW('Sanitation Data'!D180))),CR186="",ISNUMBER(OFFSET('Sanitation Data'!$D$11,0,10*ROW('Sanitation Data'!D180)))),OFFSET('Sanitation Data'!$D$11,0,10*ROW('Sanitation Data'!D180)),NA())))</f>
        <v>#N/A</v>
      </c>
      <c r="AD186" s="134" t="e">
        <f ca="1">+IF(AND(ISNUMBER(OFFSET('Sanitation Data'!$D$12,0,10*ROW('Sanitation Data'!D180))),CS186="Yes"),OFFSET('Sanitation Data'!$D$12,0,10*ROW('Sanitation Data'!D180)),IF(AND(ISNUMBER(OFFSET('Sanitation Data'!$D$12,0,10*ROW('Sanitation Data'!D180))),CS186="No",ISNUMBER(OFFSET('Sanitation Data'!$D$12,0,10*ROW('Sanitation Data'!D180)))),CONCATENATE("[",ROUND(OFFSET('Sanitation Data'!$D$12,0,10*ROW('Sanitation Data'!D180)),0),"]"),IF(AND(ISNUMBER(OFFSET('Sanitation Data'!$D$12,0,10*ROW('Sanitation Data'!D180))),CS186="",ISNUMBER(OFFSET('Sanitation Data'!$D$12,0,10*ROW('Sanitation Data'!D180)))),OFFSET('Sanitation Data'!$D$12,0,10*ROW('Sanitation Data'!D180)),NA())))</f>
        <v>#N/A</v>
      </c>
      <c r="AE186" s="134" t="e">
        <f ca="1">+IF(AND(ISNUMBER(OFFSET('Sanitation Data'!$D$13,0,10*ROW('Sanitation Data'!D180))),CT186="Yes"),OFFSET('Sanitation Data'!$D$13,0,10*ROW('Sanitation Data'!D180)),IF(AND(ISNUMBER(OFFSET('Sanitation Data'!$D$13,0,10*ROW('Sanitation Data'!D180))),CT186="No",ISNUMBER(OFFSET('Sanitation Data'!$D$13,0,10*ROW('Sanitation Data'!D180)))),CONCATENATE("[",ROUND(OFFSET('Sanitation Data'!$D$13,0,10*ROW('Sanitation Data'!D180)),0),"]"),IF(AND(ISNUMBER(OFFSET('Sanitation Data'!$D$13,0,10*ROW('Sanitation Data'!D180))),CT186="",ISNUMBER(OFFSET('Sanitation Data'!$D$13,0,10*ROW('Sanitation Data'!D180)))),OFFSET('Sanitation Data'!$D$13,0,10*ROW('Sanitation Data'!D180)),NA())))</f>
        <v>#N/A</v>
      </c>
      <c r="AF186" s="134" t="e">
        <f ca="1">+IF(AND(ISNUMBER(OFFSET('Sanitation Data'!$E$5,0,10*ROW('Sanitation Data'!E180))),CU186="Yes"),100-OFFSET('Sanitation Data'!$E$5,0,10*ROW('Sanitation Data'!E180)),IF(AND(ISNUMBER(OFFSET('Sanitation Data'!$E$5,0,10*ROW('Sanitation Data'!E180))),CU186="No",ISNUMBER(OFFSET('Sanitation Data'!$E$5,0,10*ROW('Sanitation Data'!E180)))),CONCATENATE("[",ROUND(100-OFFSET('Sanitation Data'!$E$5,0,10*ROW('Sanitation Data'!E180)),0),"]"),IF(AND(ISNUMBER(OFFSET('Sanitation Data'!$E$5,0,10*ROW('Sanitation Data'!E180))),CU186="",ISNUMBER(OFFSET('Sanitation Data'!$E$5,0,10*ROW('Sanitation Data'!E180)))),100-OFFSET('Sanitation Data'!$E$5,0,10*ROW('Sanitation Data'!E180)),NA())))</f>
        <v>#N/A</v>
      </c>
      <c r="AG186" s="134" t="e">
        <f ca="1">+IF(AND(ISNUMBER(OFFSET('Sanitation Data'!$E$7,0,10*ROW('Sanitation Data'!E180))),CV186="Yes"),OFFSET('Sanitation Data'!$E$7,0,10*ROW('Sanitation Data'!E180)),IF(AND(ISNUMBER(OFFSET('Sanitation Data'!$E$7,0,10*ROW('Sanitation Data'!E180))),CV186="No",ISNUMBER(OFFSET('Sanitation Data'!$E$7,0,10*ROW('Sanitation Data'!E180)))),CONCATENATE("[",ROUND(OFFSET('Sanitation Data'!$E$7,0,10*ROW('Sanitation Data'!E180)),0),"]"),IF(AND(ISNUMBER(OFFSET('Sanitation Data'!$E$7,0,10*ROW('Sanitation Data'!E180))),CV186="",ISNUMBER(OFFSET('Sanitation Data'!$E$7,0,10*ROW('Sanitation Data'!E180)))),OFFSET('Sanitation Data'!$E$7,0,10*ROW('Sanitation Data'!E180)),NA())))</f>
        <v>#N/A</v>
      </c>
      <c r="AH186" s="134" t="e">
        <f ca="1">+IF(AND(ISNUMBER(OFFSET('Sanitation Data'!$E$11,0,10*ROW('Sanitation Data'!E180))),CW186="Yes"),OFFSET('Sanitation Data'!$E$11,0,10*ROW('Sanitation Data'!E180)),IF(AND(ISNUMBER(OFFSET('Sanitation Data'!$E$11,0,10*ROW('Sanitation Data'!E180))),CW186="No",ISNUMBER(OFFSET('Sanitation Data'!$E$11,0,10*ROW('Sanitation Data'!E180)))),CONCATENATE("[",ROUND(OFFSET('Sanitation Data'!$E$11,0,10*ROW('Sanitation Data'!E180)),0),"]"),IF(AND(ISNUMBER(OFFSET('Sanitation Data'!$E$11,0,10*ROW('Sanitation Data'!E180))),CW186="",ISNUMBER(OFFSET('Sanitation Data'!$E$11,0,10*ROW('Sanitation Data'!E180)))),OFFSET('Sanitation Data'!$E$11,0,10*ROW('Sanitation Data'!E180)),NA())))</f>
        <v>#N/A</v>
      </c>
      <c r="AI186" s="134" t="e">
        <f ca="1">+IF(AND(ISNUMBER(OFFSET('Sanitation Data'!$E$12,0,10*ROW('Sanitation Data'!E180))),CX186="Yes"),OFFSET('Sanitation Data'!$E$12,0,10*ROW('Sanitation Data'!E180)),IF(AND(ISNUMBER(OFFSET('Sanitation Data'!$E$12,0,10*ROW('Sanitation Data'!E180))),CX186="No",ISNUMBER(OFFSET('Sanitation Data'!$E$12,0,10*ROW('Sanitation Data'!E180)))),CONCATENATE("[",ROUND(OFFSET('Sanitation Data'!$E$12,0,10*ROW('Sanitation Data'!E180)),0),"]"),IF(AND(ISNUMBER(OFFSET('Sanitation Data'!$E$12,0,10*ROW('Sanitation Data'!E180))),CX186="",ISNUMBER(OFFSET('Sanitation Data'!$E$12,0,10*ROW('Sanitation Data'!E180)))),OFFSET('Sanitation Data'!$E$12,0,10*ROW('Sanitation Data'!E180)),NA())))</f>
        <v>#N/A</v>
      </c>
      <c r="AJ186" s="134" t="e">
        <f ca="1">+IF(AND(ISNUMBER(OFFSET('Sanitation Data'!$E$13,0,10*ROW('Sanitation Data'!E180))),CY186="Yes"),OFFSET('Sanitation Data'!$E$13,0,10*ROW('Sanitation Data'!E180)),IF(AND(ISNUMBER(OFFSET('Sanitation Data'!$E$13,0,10*ROW('Sanitation Data'!E180))),CY186="No",ISNUMBER(OFFSET('Sanitation Data'!$E$13,0,10*ROW('Sanitation Data'!E180)))),CONCATENATE("[",ROUND(OFFSET('Sanitation Data'!$E$13,0,10*ROW('Sanitation Data'!E180)),0),"]"),IF(AND(ISNUMBER(OFFSET('Sanitation Data'!$E$13,0,10*ROW('Sanitation Data'!E180))),CY186="",ISNUMBER(OFFSET('Sanitation Data'!$E$13,0,10*ROW('Sanitation Data'!E180)))),OFFSET('Sanitation Data'!$E$13,0,10*ROW('Sanitation Data'!E180)),NA())))</f>
        <v>#N/A</v>
      </c>
      <c r="AK186" s="134" t="e">
        <f ca="1">+IF(AND(ISNUMBER(OFFSET('Sanitation Data'!$F$5,0,10*ROW('Sanitation Data'!F180))),CZ186="Yes"),100-OFFSET('Sanitation Data'!$F$5,0,10*ROW('Sanitation Data'!F180)),IF(AND(ISNUMBER(OFFSET('Sanitation Data'!$F$5,0,10*ROW('Sanitation Data'!F180))),CZ186="No",ISNUMBER(OFFSET('Sanitation Data'!$F$5,0,10*ROW('Sanitation Data'!F180)))),CONCATENATE("[",ROUND(100-OFFSET('Sanitation Data'!$F$5,0,10*ROW('Sanitation Data'!F180)),0),"]"),IF(AND(ISNUMBER(OFFSET('Sanitation Data'!$F$5,0,10*ROW('Sanitation Data'!F180))),CZ186="",ISNUMBER(OFFSET('Sanitation Data'!$F$5,0,10*ROW('Sanitation Data'!F180)))),100-OFFSET('Sanitation Data'!$F$5,0,10*ROW('Sanitation Data'!F180)),NA())))</f>
        <v>#N/A</v>
      </c>
      <c r="AL186" s="134" t="e">
        <f ca="1">+IF(AND(ISNUMBER(OFFSET('Sanitation Data'!$F$7,0,10*ROW('Sanitation Data'!F180))),DA186="Yes"),OFFSET('Sanitation Data'!$F$7,0,10*ROW('Sanitation Data'!F180)),IF(AND(ISNUMBER(OFFSET('Sanitation Data'!$F$7,0,10*ROW('Sanitation Data'!F180))),DA186="No",ISNUMBER(OFFSET('Sanitation Data'!$F$7,0,10*ROW('Sanitation Data'!F180)))),CONCATENATE("[",ROUND(OFFSET('Sanitation Data'!$F$7,0,10*ROW('Sanitation Data'!F180)),0),"]"),IF(AND(ISNUMBER(OFFSET('Sanitation Data'!$F$7,0,10*ROW('Sanitation Data'!F180))),DA186="",ISNUMBER(OFFSET('Sanitation Data'!$F$7,0,10*ROW('Sanitation Data'!F180)))),OFFSET('Sanitation Data'!$F$7,0,10*ROW('Sanitation Data'!F180)),NA())))</f>
        <v>#N/A</v>
      </c>
      <c r="AM186" s="134" t="e">
        <f ca="1">+IF(AND(ISNUMBER(OFFSET('Sanitation Data'!$F$11,0,10*ROW('Sanitation Data'!F180))),DB186="Yes"),OFFSET('Sanitation Data'!$F$11,0,10*ROW('Sanitation Data'!F180)),IF(AND(ISNUMBER(OFFSET('Sanitation Data'!$F$11,0,10*ROW('Sanitation Data'!F180))),DB186="No",ISNUMBER(OFFSET('Sanitation Data'!$F$11,0,10*ROW('Sanitation Data'!F180)))),CONCATENATE("[",ROUND(OFFSET('Sanitation Data'!$F$11,0,10*ROW('Sanitation Data'!F180)),0),"]"),IF(AND(ISNUMBER(OFFSET('Sanitation Data'!$F$11,0,10*ROW('Sanitation Data'!F180))),DB186="",ISNUMBER(OFFSET('Sanitation Data'!$F$11,0,10*ROW('Sanitation Data'!F180)))),OFFSET('Sanitation Data'!$F$11,0,10*ROW('Sanitation Data'!F180)),NA())))</f>
        <v>#N/A</v>
      </c>
      <c r="AN186" s="134" t="e">
        <f ca="1">+IF(AND(ISNUMBER(OFFSET('Sanitation Data'!$F$12,0,10*ROW('Sanitation Data'!F180))),DC186="Yes"),OFFSET('Sanitation Data'!$F$12,0,10*ROW('Sanitation Data'!F180)),IF(AND(ISNUMBER(OFFSET('Sanitation Data'!$F$12,0,10*ROW('Sanitation Data'!F180))),DC186="No",ISNUMBER(OFFSET('Sanitation Data'!$F$12,0,10*ROW('Sanitation Data'!F180)))),CONCATENATE("[",ROUND(OFFSET('Sanitation Data'!$F$12,0,10*ROW('Sanitation Data'!F180)),0),"]"),IF(AND(ISNUMBER(OFFSET('Sanitation Data'!$F$12,0,10*ROW('Sanitation Data'!F180))),DC186="",ISNUMBER(OFFSET('Sanitation Data'!$F$12,0,10*ROW('Sanitation Data'!F180)))),OFFSET('Sanitation Data'!$F$12,0,10*ROW('Sanitation Data'!F180)),NA())))</f>
        <v>#N/A</v>
      </c>
      <c r="AO186" s="134" t="e">
        <f ca="1">+IF(AND(ISNUMBER(OFFSET('Sanitation Data'!$F$13,0,10*ROW('Sanitation Data'!F180))),DD186="Yes"),OFFSET('Sanitation Data'!$F$13,0,10*ROW('Sanitation Data'!F180)),IF(AND(ISNUMBER(OFFSET('Sanitation Data'!$F$13,0,10*ROW('Sanitation Data'!F180))),DD186="No",ISNUMBER(OFFSET('Sanitation Data'!$F$13,0,10*ROW('Sanitation Data'!F180)))),CONCATENATE("[",ROUND(OFFSET('Sanitation Data'!$F$13,0,10*ROW('Sanitation Data'!F180)),0),"]"),IF(AND(ISNUMBER(OFFSET('Sanitation Data'!$F$13,0,10*ROW('Sanitation Data'!F180))),DD186="",ISNUMBER(OFFSET('Sanitation Data'!$F$13,0,10*ROW('Sanitation Data'!F180)))),OFFSET('Sanitation Data'!$F$13,0,10*ROW('Sanitation Data'!F180)),NA())))</f>
        <v>#N/A</v>
      </c>
      <c r="AP186" s="134" t="e">
        <f ca="1">+IF(AND(ISNUMBER(OFFSET('Sanitation Data'!$G$5,0,10*ROW('Sanitation Data'!G180))),DE186="Yes"),100-OFFSET('Sanitation Data'!$G$5,0,10*ROW('Sanitation Data'!G180)),IF(AND(ISNUMBER(OFFSET('Sanitation Data'!$G$5,0,10*ROW('Sanitation Data'!G180))),DE186="No",ISNUMBER(OFFSET('Sanitation Data'!$G$5,0,10*ROW('Sanitation Data'!G180)))),CONCATENATE("[",ROUND(100-OFFSET('Sanitation Data'!$G$5,0,10*ROW('Sanitation Data'!G180)),0),"]"),IF(AND(ISNUMBER(OFFSET('Sanitation Data'!$G$5,0,10*ROW('Sanitation Data'!G180))),DE186="",ISNUMBER(OFFSET('Sanitation Data'!$G$5,0,10*ROW('Sanitation Data'!G180)))),100-OFFSET('Sanitation Data'!$G$5,0,10*ROW('Sanitation Data'!G180)),NA())))</f>
        <v>#N/A</v>
      </c>
      <c r="AQ186" s="134" t="e">
        <f ca="1">+IF(AND(ISNUMBER(OFFSET('Sanitation Data'!$G$7,0,10*ROW('Sanitation Data'!G180))),DF186="Yes"),OFFSET('Sanitation Data'!$G$7,0,10*ROW('Sanitation Data'!G180)),IF(AND(ISNUMBER(OFFSET('Sanitation Data'!$G$7,0,10*ROW('Sanitation Data'!G180))),DF186="No",ISNUMBER(OFFSET('Sanitation Data'!$G$7,0,10*ROW('Sanitation Data'!G180)))),CONCATENATE("[",ROUND(OFFSET('Sanitation Data'!$G$7,0,10*ROW('Sanitation Data'!G180)),0),"]"),IF(AND(ISNUMBER(OFFSET('Sanitation Data'!$G$7,0,10*ROW('Sanitation Data'!G180))),DF186="",ISNUMBER(OFFSET('Sanitation Data'!$G$7,0,10*ROW('Sanitation Data'!G180)))),OFFSET('Sanitation Data'!$G$7,0,10*ROW('Sanitation Data'!G180)),NA())))</f>
        <v>#N/A</v>
      </c>
      <c r="AR186" s="134" t="e">
        <f ca="1">+IF(AND(ISNUMBER(OFFSET('Sanitation Data'!$G$11,0,10*ROW('Sanitation Data'!G180))),DG186="Yes"),OFFSET('Sanitation Data'!$G$11,0,10*ROW('Sanitation Data'!G180)),IF(AND(ISNUMBER(OFFSET('Sanitation Data'!$G$11,0,10*ROW('Sanitation Data'!G180))),DG186="No",ISNUMBER(OFFSET('Sanitation Data'!$G$11,0,10*ROW('Sanitation Data'!G180)))),CONCATENATE("[",ROUND(OFFSET('Sanitation Data'!$G$11,0,10*ROW('Sanitation Data'!G180)),0),"]"),IF(AND(ISNUMBER(OFFSET('Sanitation Data'!$G$11,0,10*ROW('Sanitation Data'!G180))),DG186="",ISNUMBER(OFFSET('Sanitation Data'!$G$11,0,10*ROW('Sanitation Data'!G180)))),OFFSET('Sanitation Data'!$G$11,0,10*ROW('Sanitation Data'!G180)),NA())))</f>
        <v>#N/A</v>
      </c>
      <c r="AS186" s="134" t="e">
        <f ca="1">+IF(AND(ISNUMBER(OFFSET('Sanitation Data'!$G$12,0,10*ROW('Sanitation Data'!G180))),DH186="Yes"),OFFSET('Sanitation Data'!$G$12,0,10*ROW('Sanitation Data'!G180)),IF(AND(ISNUMBER(OFFSET('Sanitation Data'!$G$12,0,10*ROW('Sanitation Data'!G180))),DH186="No",ISNUMBER(OFFSET('Sanitation Data'!$G$12,0,10*ROW('Sanitation Data'!G180)))),CONCATENATE("[",ROUND(OFFSET('Sanitation Data'!$G$12,0,10*ROW('Sanitation Data'!G180)),0),"]"),IF(AND(ISNUMBER(OFFSET('Sanitation Data'!$G$12,0,10*ROW('Sanitation Data'!G180))),DH186="",ISNUMBER(OFFSET('Sanitation Data'!$G$12,0,10*ROW('Sanitation Data'!G180)))),OFFSET('Sanitation Data'!$G$12,0,10*ROW('Sanitation Data'!G180)),NA())))</f>
        <v>#N/A</v>
      </c>
      <c r="AT186" s="134" t="e">
        <f ca="1">+IF(AND(ISNUMBER(OFFSET('Sanitation Data'!$G$13,0,10*ROW('Sanitation Data'!G180))),DI186="Yes"),OFFSET('Sanitation Data'!$G$13,0,10*ROW('Sanitation Data'!G180)),IF(AND(ISNUMBER(OFFSET('Sanitation Data'!$G$13,0,10*ROW('Sanitation Data'!G180))),DI186="No",ISNUMBER(OFFSET('Sanitation Data'!$G$13,0,10*ROW('Sanitation Data'!G180)))),CONCATENATE("[",ROUND(OFFSET('Sanitation Data'!$G$13,0,10*ROW('Sanitation Data'!G180)),0),"]"),IF(AND(ISNUMBER(OFFSET('Sanitation Data'!$G$13,0,10*ROW('Sanitation Data'!G180))),DI186="",ISNUMBER(OFFSET('Sanitation Data'!$G$13,0,10*ROW('Sanitation Data'!G180)))),OFFSET('Sanitation Data'!$G$13,0,10*ROW('Sanitation Data'!G180)),NA())))</f>
        <v>#N/A</v>
      </c>
      <c r="AU186" s="134" t="e">
        <f ca="1">+IF(AND(ISNUMBER(OFFSET('Sanitation Data'!$H$5,0,10*ROW('Sanitation Data'!H180))),DJ186="Yes"),100-OFFSET('Sanitation Data'!$H$5,0,10*ROW('Sanitation Data'!H180)),IF(AND(ISNUMBER(OFFSET('Sanitation Data'!$H$5,0,10*ROW('Sanitation Data'!H180))),DJ186="No",ISNUMBER(OFFSET('Sanitation Data'!$H$5,0,10*ROW('Sanitation Data'!H180)))),CONCATENATE("[",ROUND(100-OFFSET('Sanitation Data'!$H$5,0,10*ROW('Sanitation Data'!H180)),0),"]"),IF(AND(ISNUMBER(OFFSET('Sanitation Data'!$H$5,0,10*ROW('Sanitation Data'!H180))),DJ186="",ISNUMBER(OFFSET('Sanitation Data'!$H$5,0,10*ROW('Sanitation Data'!H180)))),100-OFFSET('Sanitation Data'!$H$5,0,10*ROW('Sanitation Data'!H180)),NA())))</f>
        <v>#N/A</v>
      </c>
      <c r="AV186" s="134" t="e">
        <f ca="1">+IF(AND(ISNUMBER(OFFSET('Sanitation Data'!$H$7,0,10*ROW('Sanitation Data'!H180))),DK186="Yes"),OFFSET('Sanitation Data'!$H$7,0,10*ROW('Sanitation Data'!H180)),IF(AND(ISNUMBER(OFFSET('Sanitation Data'!$H$7,0,10*ROW('Sanitation Data'!H180))),DK186="No",ISNUMBER(OFFSET('Sanitation Data'!$H$7,0,10*ROW('Sanitation Data'!H180)))),CONCATENATE("[",ROUND(OFFSET('Sanitation Data'!$H$7,0,10*ROW('Sanitation Data'!H180)),0),"]"),IF(AND(ISNUMBER(OFFSET('Sanitation Data'!$H$7,0,10*ROW('Sanitation Data'!H180))),DK186="",ISNUMBER(OFFSET('Sanitation Data'!$H$7,0,10*ROW('Sanitation Data'!H180)))),OFFSET('Sanitation Data'!$H$7,0,10*ROW('Sanitation Data'!H180)),NA())))</f>
        <v>#N/A</v>
      </c>
      <c r="AW186" s="134" t="e">
        <f ca="1">+IF(AND(ISNUMBER(OFFSET('Sanitation Data'!$H$11,0,10*ROW('Sanitation Data'!H180))),DL186="Yes"),OFFSET('Sanitation Data'!$H$11,0,10*ROW('Sanitation Data'!H180)),IF(AND(ISNUMBER(OFFSET('Sanitation Data'!$H$11,0,10*ROW('Sanitation Data'!H180))),DL186="No",ISNUMBER(OFFSET('Sanitation Data'!$H$11,0,10*ROW('Sanitation Data'!H180)))),CONCATENATE("[",ROUND(OFFSET('Sanitation Data'!$H$11,0,10*ROW('Sanitation Data'!H180)),0),"]"),IF(AND(ISNUMBER(OFFSET('Sanitation Data'!$H$11,0,10*ROW('Sanitation Data'!H180))),DL186="",ISNUMBER(OFFSET('Sanitation Data'!$H$11,0,10*ROW('Sanitation Data'!H180)))),OFFSET('Sanitation Data'!$H$11,0,10*ROW('Sanitation Data'!H180)),NA())))</f>
        <v>#N/A</v>
      </c>
      <c r="AX186" s="134" t="e">
        <f ca="1">+IF(AND(ISNUMBER(OFFSET('Sanitation Data'!$H$12,0,10*ROW('Sanitation Data'!H180))),DM186="Yes"),OFFSET('Sanitation Data'!$H$12,0,10*ROW('Sanitation Data'!H180)),IF(AND(ISNUMBER(OFFSET('Sanitation Data'!$H$12,0,10*ROW('Sanitation Data'!H180))),DM186="No",ISNUMBER(OFFSET('Sanitation Data'!$H$12,0,10*ROW('Sanitation Data'!H180)))),CONCATENATE("[",ROUND(OFFSET('Sanitation Data'!$H$12,0,10*ROW('Sanitation Data'!H180)),0),"]"),IF(AND(ISNUMBER(OFFSET('Sanitation Data'!$H$12,0,10*ROW('Sanitation Data'!H180))),DM186="",ISNUMBER(OFFSET('Sanitation Data'!$H$12,0,10*ROW('Sanitation Data'!H180)))),OFFSET('Sanitation Data'!$H$12,0,10*ROW('Sanitation Data'!H180)),NA())))</f>
        <v>#N/A</v>
      </c>
      <c r="AY186" s="134" t="e">
        <f ca="1">+IF(AND(ISNUMBER(OFFSET('Sanitation Data'!$H$13,0,10*ROW('Sanitation Data'!H180))),DN186="Yes"),OFFSET('Sanitation Data'!$H$13,0,10*ROW('Sanitation Data'!H180)),IF(AND(ISNUMBER(OFFSET('Sanitation Data'!$H$13,0,10*ROW('Sanitation Data'!H180))),DN186="No",ISNUMBER(OFFSET('Sanitation Data'!$H$13,0,10*ROW('Sanitation Data'!H180)))),CONCATENATE("[",ROUND(OFFSET('Sanitation Data'!$H$13,0,10*ROW('Sanitation Data'!H180)),0),"]"),IF(AND(ISNUMBER(OFFSET('Sanitation Data'!$H$13,0,10*ROW('Sanitation Data'!H180))),DN186="",ISNUMBER(OFFSET('Sanitation Data'!$H$13,0,10*ROW('Sanitation Data'!H180)))),OFFSET('Sanitation Data'!$H$13,0,10*ROW('Sanitation Data'!H180)),NA())))</f>
        <v>#N/A</v>
      </c>
      <c r="AZ186" s="135" t="e">
        <f ca="1">+IF(AND(ISNUMBER(OFFSET('Hygiene Data'!$C$6,0,10*ROW('Hygiene Data'!C180))),DO186="Yes"),OFFSET('Hygiene Data'!$C$6,0,10*ROW('Hygiene Data'!C180)),IF(AND(ISNUMBER(OFFSET('Hygiene Data'!$C$6,0,10*ROW('Hygiene Data'!C180))),DO186="No",ISNUMBER(OFFSET('Hygiene Data'!$C$6,0,10*ROW('Hygiene Data'!C180)))),CONCATENATE("[",ROUND(OFFSET('Hygiene Data'!$C$6,0,10*ROW('Hygiene Data'!C180)),0),"]"),IF(AND(ISNUMBER(OFFSET('Hygiene Data'!$C$6,0,10*ROW('Hygiene Data'!C180))),DO186="",ISNUMBER(OFFSET('Hygiene Data'!$C$6,0,10*ROW('Hygiene Data'!C180)))),OFFSET('Hygiene Data'!$C$6,0,10*ROW('Hygiene Data'!C180)),NA())))</f>
        <v>#N/A</v>
      </c>
      <c r="BA186" s="135" t="e">
        <f ca="1">+IF(AND(ISNUMBER(OFFSET('Hygiene Data'!$C$8,0,10*ROW('Hygiene Data'!C180))),DP186="Yes"),OFFSET('Hygiene Data'!$C$8,0,10*ROW('Hygiene Data'!C180)),IF(AND(ISNUMBER(OFFSET('Hygiene Data'!$C$8,0,10*ROW('Hygiene Data'!C180))),DP186="No",ISNUMBER(OFFSET('Hygiene Data'!$C$8,0,10*ROW('Hygiene Data'!C180)))),CONCATENATE("[",ROUND(OFFSET('Hygiene Data'!$C$8,0,10*ROW('Hygiene Data'!C180)),0),"]"),IF(AND(ISNUMBER(OFFSET('Hygiene Data'!$C$8,0,10*ROW('Hygiene Data'!C180))),DP186="",ISNUMBER(OFFSET('Hygiene Data'!$C$8,0,10*ROW('Hygiene Data'!C180)))),OFFSET('Hygiene Data'!$C$8,0,10*ROW('Hygiene Data'!C180)),NA())))</f>
        <v>#N/A</v>
      </c>
      <c r="BB186" s="135" t="e">
        <f ca="1">+IF(AND(ISNUMBER(OFFSET('Hygiene Data'!$C$10,0,10*ROW('Hygiene Data'!C180))),DQ186="Yes"),OFFSET('Hygiene Data'!$C$10,0,10*ROW('Hygiene Data'!C180)),IF(AND(ISNUMBER(OFFSET('Hygiene Data'!$C$10,0,10*ROW('Hygiene Data'!C180))),DQ186="No",ISNUMBER(OFFSET('Hygiene Data'!$C$10,0,10*ROW('Hygiene Data'!C180)))),CONCATENATE("[",ROUND(OFFSET('Hygiene Data'!$C$10,0,10*ROW('Hygiene Data'!C180)),0),"]"),IF(AND(ISNUMBER(OFFSET('Hygiene Data'!$C$10,0,10*ROW('Hygiene Data'!C180))),DQ186="",ISNUMBER(OFFSET('Hygiene Data'!$C$10,0,10*ROW('Hygiene Data'!C180)))),OFFSET('Hygiene Data'!$C$10,0,10*ROW('Hygiene Data'!C180)),NA())))</f>
        <v>#N/A</v>
      </c>
      <c r="BC186" s="135" t="e">
        <f ca="1">+IF(AND(ISNUMBER(OFFSET('Hygiene Data'!$D$6,0,10*ROW('Hygiene Data'!D180))),DR186="Yes"),OFFSET('Hygiene Data'!$D$6,0,10*ROW('Hygiene Data'!D180)),IF(AND(ISNUMBER(OFFSET('Hygiene Data'!$D$6,0,10*ROW('Hygiene Data'!D180))),DR186="No",ISNUMBER(OFFSET('Hygiene Data'!$D$6,0,10*ROW('Hygiene Data'!D180)))),CONCATENATE("[",ROUND(OFFSET('Hygiene Data'!$D$6,0,10*ROW('Hygiene Data'!D180)),0),"]"),IF(AND(ISNUMBER(OFFSET('Hygiene Data'!$D$6,0,10*ROW('Hygiene Data'!D180))),DR186="",ISNUMBER(OFFSET('Hygiene Data'!$D$6,0,10*ROW('Hygiene Data'!D180)))),OFFSET('Hygiene Data'!$D$6,0,10*ROW('Hygiene Data'!D180)),NA())))</f>
        <v>#N/A</v>
      </c>
      <c r="BD186" s="135" t="e">
        <f ca="1">+IF(AND(ISNUMBER(OFFSET('Hygiene Data'!$D$8,0,10*ROW('Hygiene Data'!D180))),DS186="Yes"),OFFSET('Hygiene Data'!$D$8,0,10*ROW('Hygiene Data'!D180)),IF(AND(ISNUMBER(OFFSET('Hygiene Data'!$D$8,0,10*ROW('Hygiene Data'!D180))),DS186="No",ISNUMBER(OFFSET('Hygiene Data'!$D$8,0,10*ROW('Hygiene Data'!D180)))),CONCATENATE("[",ROUND(OFFSET('Hygiene Data'!$D$8,0,10*ROW('Hygiene Data'!D180)),0),"]"),IF(AND(ISNUMBER(OFFSET('Hygiene Data'!$D$8,0,10*ROW('Hygiene Data'!D180))),DS186="",ISNUMBER(OFFSET('Hygiene Data'!$D$8,0,10*ROW('Hygiene Data'!D180)))),OFFSET('Hygiene Data'!$D$8,0,10*ROW('Hygiene Data'!D180)),NA())))</f>
        <v>#N/A</v>
      </c>
      <c r="BE186" s="135" t="e">
        <f ca="1">+IF(AND(ISNUMBER(OFFSET('Hygiene Data'!$D$10,0,10*ROW('Hygiene Data'!D180))),DT186="Yes"),OFFSET('Hygiene Data'!$D$10,0,10*ROW('Hygiene Data'!D180)),IF(AND(ISNUMBER(OFFSET('Hygiene Data'!$D$10,0,10*ROW('Hygiene Data'!D180))),DT186="No",ISNUMBER(OFFSET('Hygiene Data'!$D$10,0,10*ROW('Hygiene Data'!D180)))),CONCATENATE("[",ROUND(OFFSET('Hygiene Data'!$D$10,0,10*ROW('Hygiene Data'!D180)),0),"]"),IF(AND(ISNUMBER(OFFSET('Hygiene Data'!$D$10,0,10*ROW('Hygiene Data'!D180))),DT186="",ISNUMBER(OFFSET('Hygiene Data'!$D$10,0,10*ROW('Hygiene Data'!D180)))),OFFSET('Hygiene Data'!$D$10,0,10*ROW('Hygiene Data'!D180)),NA())))</f>
        <v>#N/A</v>
      </c>
      <c r="BF186" s="135" t="e">
        <f ca="1">+IF(AND(ISNUMBER(OFFSET('Hygiene Data'!$E$6,0,10*ROW('Hygiene Data'!E180))),DU186="Yes"),OFFSET('Hygiene Data'!$E$6,0,10*ROW('Hygiene Data'!E180)),IF(AND(ISNUMBER(OFFSET('Hygiene Data'!$E$6,0,10*ROW('Hygiene Data'!E180))),DU186="No",ISNUMBER(OFFSET('Hygiene Data'!$E$6,0,10*ROW('Hygiene Data'!E180)))),CONCATENATE("[",ROUND(OFFSET('Hygiene Data'!$E$6,0,10*ROW('Hygiene Data'!E180)),0),"]"),IF(AND(ISNUMBER(OFFSET('Hygiene Data'!$E$6,0,10*ROW('Hygiene Data'!E180))),DU186="",ISNUMBER(OFFSET('Hygiene Data'!$E$6,0,10*ROW('Hygiene Data'!E180)))),OFFSET('Hygiene Data'!$E$6,0,10*ROW('Hygiene Data'!E180)),NA())))</f>
        <v>#N/A</v>
      </c>
      <c r="BG186" s="135" t="e">
        <f ca="1">+IF(AND(ISNUMBER(OFFSET('Hygiene Data'!$E$8,0,10*ROW('Hygiene Data'!E180))),DV186="Yes"),OFFSET('Hygiene Data'!$E$8,0,10*ROW('Hygiene Data'!E180)),IF(AND(ISNUMBER(OFFSET('Hygiene Data'!$E$8,0,10*ROW('Hygiene Data'!E180))),DV186="No",ISNUMBER(OFFSET('Hygiene Data'!$E$8,0,10*ROW('Hygiene Data'!E180)))),CONCATENATE("[",ROUND(OFFSET('Hygiene Data'!$E$8,0,10*ROW('Hygiene Data'!E180)),0),"]"),IF(AND(ISNUMBER(OFFSET('Hygiene Data'!$E$8,0,10*ROW('Hygiene Data'!E180))),DV186="",ISNUMBER(OFFSET('Hygiene Data'!$E$8,0,10*ROW('Hygiene Data'!E180)))),OFFSET('Hygiene Data'!$E$8,0,10*ROW('Hygiene Data'!E180)),NA())))</f>
        <v>#N/A</v>
      </c>
      <c r="BH186" s="135" t="e">
        <f ca="1">+IF(AND(ISNUMBER(OFFSET('Hygiene Data'!$E$10,0,10*ROW('Hygiene Data'!E180))),DW186="Yes"),OFFSET('Hygiene Data'!$E$10,0,10*ROW('Hygiene Data'!E180)),IF(AND(ISNUMBER(OFFSET('Hygiene Data'!$E$10,0,10*ROW('Hygiene Data'!E180))),DW186="No",ISNUMBER(OFFSET('Hygiene Data'!$E$10,0,10*ROW('Hygiene Data'!E180)))),CONCATENATE("[",ROUND(OFFSET('Hygiene Data'!$E$10,0,10*ROW('Hygiene Data'!E180)),0),"]"),IF(AND(ISNUMBER(OFFSET('Hygiene Data'!$E$10,0,10*ROW('Hygiene Data'!E180))),DW186="",ISNUMBER(OFFSET('Hygiene Data'!$E$10,0,10*ROW('Hygiene Data'!E180)))),OFFSET('Hygiene Data'!$E$10,0,10*ROW('Hygiene Data'!E180)),NA())))</f>
        <v>#N/A</v>
      </c>
      <c r="BI186" s="135" t="e">
        <f ca="1">+IF(AND(ISNUMBER(OFFSET('Hygiene Data'!$F$6,0,10*ROW('Hygiene Data'!F180))),DX186="Yes"),OFFSET('Hygiene Data'!$F$6,0,10*ROW('Hygiene Data'!F180)),IF(AND(ISNUMBER(OFFSET('Hygiene Data'!$F$6,0,10*ROW('Hygiene Data'!F180))),DX186="No",ISNUMBER(OFFSET('Hygiene Data'!$F$6,0,10*ROW('Hygiene Data'!F180)))),CONCATENATE("[",ROUND(OFFSET('Hygiene Data'!$F$6,0,10*ROW('Hygiene Data'!F180)),0),"]"),IF(AND(ISNUMBER(OFFSET('Hygiene Data'!$F$6,0,10*ROW('Hygiene Data'!F180))),DX186="",ISNUMBER(OFFSET('Hygiene Data'!$F$6,0,10*ROW('Hygiene Data'!F180)))),OFFSET('Hygiene Data'!$F$6,0,10*ROW('Hygiene Data'!F180)),NA())))</f>
        <v>#N/A</v>
      </c>
      <c r="BJ186" s="135" t="e">
        <f ca="1">+IF(AND(ISNUMBER(OFFSET('Hygiene Data'!$F$8,0,10*ROW('Hygiene Data'!F180))),DY186="Yes"),OFFSET('Hygiene Data'!$F$8,0,10*ROW('Hygiene Data'!F180)),IF(AND(ISNUMBER(OFFSET('Hygiene Data'!$F$8,0,10*ROW('Hygiene Data'!F180))),DY186="No",ISNUMBER(OFFSET('Hygiene Data'!$F$8,0,10*ROW('Hygiene Data'!F180)))),CONCATENATE("[",ROUND(OFFSET('Hygiene Data'!$F$8,0,10*ROW('Hygiene Data'!F180)),0),"]"),IF(AND(ISNUMBER(OFFSET('Hygiene Data'!$F$8,0,10*ROW('Hygiene Data'!F180))),DY186="",ISNUMBER(OFFSET('Hygiene Data'!$F$8,0,10*ROW('Hygiene Data'!F180)))),OFFSET('Hygiene Data'!$F$8,0,10*ROW('Hygiene Data'!F180)),NA())))</f>
        <v>#N/A</v>
      </c>
      <c r="BK186" s="135" t="e">
        <f ca="1">+IF(AND(ISNUMBER(OFFSET('Hygiene Data'!$F$10,0,10*ROW('Hygiene Data'!F180))),DZ186="Yes"),OFFSET('Hygiene Data'!$F$10,0,10*ROW('Hygiene Data'!F180)),IF(AND(ISNUMBER(OFFSET('Hygiene Data'!$F$10,0,10*ROW('Hygiene Data'!F180))),DZ186="No",ISNUMBER(OFFSET('Hygiene Data'!$F$10,0,10*ROW('Hygiene Data'!F180)))),CONCATENATE("[",ROUND(OFFSET('Hygiene Data'!$F$10,0,10*ROW('Hygiene Data'!F180)),0),"]"),IF(AND(ISNUMBER(OFFSET('Hygiene Data'!$F$10,0,10*ROW('Hygiene Data'!F180))),DZ186="",ISNUMBER(OFFSET('Hygiene Data'!$F$10,0,10*ROW('Hygiene Data'!F180)))),OFFSET('Hygiene Data'!$F$10,0,10*ROW('Hygiene Data'!F180)),NA())))</f>
        <v>#N/A</v>
      </c>
      <c r="BL186" s="135" t="e">
        <f ca="1">+IF(AND(ISNUMBER(OFFSET('Hygiene Data'!$G$6,0,10*ROW('Hygiene Data'!G180))),EA186="Yes"),OFFSET('Hygiene Data'!$G$6,0,10*ROW('Hygiene Data'!G180)),IF(AND(ISNUMBER(OFFSET('Hygiene Data'!$G$6,0,10*ROW('Hygiene Data'!G180))),EA186="No",ISNUMBER(OFFSET('Hygiene Data'!$G$6,0,10*ROW('Hygiene Data'!G180)))),CONCATENATE("[",ROUND(OFFSET('Hygiene Data'!$G$6,0,10*ROW('Hygiene Data'!G180)),0),"]"),IF(AND(ISNUMBER(OFFSET('Hygiene Data'!$G$6,0,10*ROW('Hygiene Data'!G180))),EA186="",ISNUMBER(OFFSET('Hygiene Data'!$G$6,0,10*ROW('Hygiene Data'!G180)))),OFFSET('Hygiene Data'!$G$6,0,10*ROW('Hygiene Data'!G180)),NA())))</f>
        <v>#N/A</v>
      </c>
      <c r="BM186" s="135" t="e">
        <f ca="1">+IF(AND(ISNUMBER(OFFSET('Hygiene Data'!$G$8,0,10*ROW('Hygiene Data'!G180))),EB186="Yes"),OFFSET('Hygiene Data'!$G$8,0,10*ROW('Hygiene Data'!G180)),IF(AND(ISNUMBER(OFFSET('Hygiene Data'!$G$8,0,10*ROW('Hygiene Data'!G180))),EB186="No",ISNUMBER(OFFSET('Hygiene Data'!$G$8,0,10*ROW('Hygiene Data'!G180)))),CONCATENATE("[",ROUND(OFFSET('Hygiene Data'!$G$8,0,10*ROW('Hygiene Data'!G180)),0),"]"),IF(AND(ISNUMBER(OFFSET('Hygiene Data'!$G$8,0,10*ROW('Hygiene Data'!G180))),EB186="",ISNUMBER(OFFSET('Hygiene Data'!$G$8,0,10*ROW('Hygiene Data'!G180)))),OFFSET('Hygiene Data'!$G$8,0,10*ROW('Hygiene Data'!G180)),NA())))</f>
        <v>#N/A</v>
      </c>
      <c r="BN186" s="135" t="e">
        <f ca="1">+IF(AND(ISNUMBER(OFFSET('Hygiene Data'!$G$10,0,10*ROW('Hygiene Data'!G180))),EC186="Yes"),OFFSET('Hygiene Data'!$G$10,0,10*ROW('Hygiene Data'!G180)),IF(AND(ISNUMBER(OFFSET('Hygiene Data'!$G$10,0,10*ROW('Hygiene Data'!G180))),EC186="No",ISNUMBER(OFFSET('Hygiene Data'!$G$10,0,10*ROW('Hygiene Data'!G180)))),CONCATENATE("[",ROUND(OFFSET('Hygiene Data'!$G$10,0,10*ROW('Hygiene Data'!G180)),0),"]"),IF(AND(ISNUMBER(OFFSET('Hygiene Data'!$G$10,0,10*ROW('Hygiene Data'!G180))),EC186="",ISNUMBER(OFFSET('Hygiene Data'!$G$10,0,10*ROW('Hygiene Data'!G180)))),OFFSET('Hygiene Data'!$G$10,0,10*ROW('Hygiene Data'!G180)),NA())))</f>
        <v>#N/A</v>
      </c>
      <c r="BO186" s="135" t="e">
        <f ca="1">+IF(AND(ISNUMBER(OFFSET('Hygiene Data'!$H$6,0,10*ROW('Hygiene Data'!H180))),ED186="Yes"),OFFSET('Hygiene Data'!$H$6,0,10*ROW('Hygiene Data'!H180)),IF(AND(ISNUMBER(OFFSET('Hygiene Data'!$H$6,0,10*ROW('Hygiene Data'!H180))),ED186="No",ISNUMBER(OFFSET('Hygiene Data'!$H$6,0,10*ROW('Hygiene Data'!H180)))),CONCATENATE("[",ROUND(OFFSET('Hygiene Data'!$H$6,0,10*ROW('Hygiene Data'!H180)),0),"]"),IF(AND(ISNUMBER(OFFSET('Hygiene Data'!$H$6,0,10*ROW('Hygiene Data'!H180))),ED186="",ISNUMBER(OFFSET('Hygiene Data'!$H$6,0,10*ROW('Hygiene Data'!H180)))),OFFSET('Hygiene Data'!$H$6,0,10*ROW('Hygiene Data'!H180)),NA())))</f>
        <v>#N/A</v>
      </c>
      <c r="BP186" s="135" t="e">
        <f ca="1">+IF(AND(ISNUMBER(OFFSET('Hygiene Data'!$H$8,0,10*ROW('Hygiene Data'!H180))),EE186="Yes"),OFFSET('Hygiene Data'!$H$8,0,10*ROW('Hygiene Data'!H180)),IF(AND(ISNUMBER(OFFSET('Hygiene Data'!$H$8,0,10*ROW('Hygiene Data'!H180))),EE186="No",ISNUMBER(OFFSET('Hygiene Data'!$H$8,0,10*ROW('Hygiene Data'!H180)))),CONCATENATE("[",ROUND(OFFSET('Hygiene Data'!$H$8,0,10*ROW('Hygiene Data'!H180)),0),"]"),IF(AND(ISNUMBER(OFFSET('Hygiene Data'!$H$8,0,10*ROW('Hygiene Data'!H180))),EE186="",ISNUMBER(OFFSET('Hygiene Data'!$H$8,0,10*ROW('Hygiene Data'!H180)))),OFFSET('Hygiene Data'!$H$8,0,10*ROW('Hygiene Data'!H180)),NA())))</f>
        <v>#N/A</v>
      </c>
      <c r="BQ186" s="135" t="e">
        <f ca="1">+IF(AND(ISNUMBER(OFFSET('Hygiene Data'!$H$10,0,10*ROW('Hygiene Data'!H180))),EF186="Yes"),OFFSET('Hygiene Data'!$H$10,0,10*ROW('Hygiene Data'!H180)),IF(AND(ISNUMBER(OFFSET('Hygiene Data'!$H$10,0,10*ROW('Hygiene Data'!H180))),EF186="No",ISNUMBER(OFFSET('Hygiene Data'!$H$10,0,10*ROW('Hygiene Data'!H180)))),CONCATENATE("[",ROUND(OFFSET('Hygiene Data'!$H$10,0,10*ROW('Hygiene Data'!H180)),0),"]"),IF(AND(ISNUMBER(OFFSET('Hygiene Data'!$H$10,0,10*ROW('Hygiene Data'!H180))),EF186="",ISNUMBER(OFFSET('Hygiene Data'!$H$10,0,10*ROW('Hygiene Data'!H180)))),OFFSET('Hygiene Data'!$H$10,0,10*ROW('Hygiene Data'!H180)),NA())))</f>
        <v>#N/A</v>
      </c>
      <c r="BS186" s="34" t="str">
        <f ca="1">+IF(OFFSET('Water Data'!$C$28,0,10*ROW('Water Data'!C180))="","",OFFSET('Water Data'!$C$28,0,10*ROW('Water Data'!C180)))</f>
        <v/>
      </c>
      <c r="BT186" s="34" t="str">
        <f ca="1">+IF(OFFSET('Water Data'!$C$29,0,10*ROW('Water Data'!C180))="","",OFFSET('Water Data'!$C$29,0,10*ROW('Water Data'!C180)))</f>
        <v/>
      </c>
      <c r="BU186" s="34" t="str">
        <f ca="1">+IF(OFFSET('Water Data'!$C$30,0,10*ROW('Water Data'!C180))="","",OFFSET('Water Data'!$C$30,0,10*ROW('Water Data'!C180)))</f>
        <v/>
      </c>
      <c r="BV186" s="34" t="str">
        <f ca="1">+IF(OFFSET('Water Data'!$D$28,0,10*ROW('Water Data'!D180))="","",OFFSET('Water Data'!$D$28,0,10*ROW('Water Data'!D180)))</f>
        <v/>
      </c>
      <c r="BW186" s="34" t="str">
        <f ca="1">+IF(OFFSET('Water Data'!$D$29,0,10*ROW('Water Data'!D180))="","",OFFSET('Water Data'!$D$29,0,10*ROW('Water Data'!D180)))</f>
        <v/>
      </c>
      <c r="BX186" s="34" t="str">
        <f ca="1">+IF(OFFSET('Water Data'!$D$30,0,10*ROW('Water Data'!D180))="","",OFFSET('Water Data'!$D$30,0,10*ROW('Water Data'!D180)))</f>
        <v/>
      </c>
      <c r="BY186" s="34" t="str">
        <f ca="1">+IF(OFFSET('Water Data'!$E$28,0,10*ROW('Water Data'!E180))="","",OFFSET('Water Data'!$E$28,0,10*ROW('Water Data'!E180)))</f>
        <v/>
      </c>
      <c r="BZ186" s="34" t="str">
        <f ca="1">+IF(OFFSET('Water Data'!$E$29,0,10*ROW('Water Data'!E180))="","",OFFSET('Water Data'!$E$29,0,10*ROW('Water Data'!E180)))</f>
        <v/>
      </c>
      <c r="CA186" s="34" t="str">
        <f ca="1">+IF(OFFSET('Water Data'!$E$30,0,10*ROW('Water Data'!E180))="","",OFFSET('Water Data'!$E$30,0,10*ROW('Water Data'!E180)))</f>
        <v/>
      </c>
      <c r="CB186" s="34" t="str">
        <f ca="1">+IF(OFFSET('Water Data'!$F$28,0,10*ROW('Water Data'!F180))="","",OFFSET('Water Data'!$F$28,0,10*ROW('Water Data'!F180)))</f>
        <v/>
      </c>
      <c r="CC186" s="34" t="str">
        <f ca="1">+IF(OFFSET('Water Data'!$F$29,0,10*ROW('Water Data'!F180))="","",OFFSET('Water Data'!$F$29,0,10*ROW('Water Data'!F180)))</f>
        <v/>
      </c>
      <c r="CD186" s="34" t="str">
        <f ca="1">+IF(OFFSET('Water Data'!$F$30,0,10*ROW('Water Data'!F180))="","",OFFSET('Water Data'!$F$30,0,10*ROW('Water Data'!F180)))</f>
        <v/>
      </c>
      <c r="CE186" s="34" t="str">
        <f ca="1">+IF(OFFSET('Water Data'!$G$28,0,10*ROW('Water Data'!G180))="","",OFFSET('Water Data'!$G$28,0,10*ROW('Water Data'!G180)))</f>
        <v/>
      </c>
      <c r="CF186" s="34" t="str">
        <f ca="1">+IF(OFFSET('Water Data'!$G$29,0,10*ROW('Water Data'!G180))="","",OFFSET('Water Data'!$G$29,0,10*ROW('Water Data'!G180)))</f>
        <v/>
      </c>
      <c r="CG186" s="34" t="str">
        <f ca="1">+IF(OFFSET('Water Data'!$G$30,0,10*ROW('Water Data'!G180))="","",OFFSET('Water Data'!$G$30,0,10*ROW('Water Data'!G180)))</f>
        <v/>
      </c>
      <c r="CH186" s="34" t="str">
        <f ca="1">+IF(OFFSET('Water Data'!$H$28,0,10*ROW('Water Data'!H180))="","",OFFSET('Water Data'!$H$28,0,10*ROW('Water Data'!H180)))</f>
        <v/>
      </c>
      <c r="CI186" s="34" t="str">
        <f ca="1">+IF(OFFSET('Water Data'!$H$29,0,10*ROW('Water Data'!H180))="","",OFFSET('Water Data'!$H$29,0,10*ROW('Water Data'!H180)))</f>
        <v/>
      </c>
      <c r="CJ186" s="34" t="str">
        <f ca="1">+IF(OFFSET('Water Data'!$H$30,0,10*ROW('Water Data'!H180))="","",OFFSET('Water Data'!$H$30,0,10*ROW('Water Data'!H180)))</f>
        <v/>
      </c>
      <c r="CK186" s="34" t="str">
        <f ca="1">+IF(OFFSET('Sanitation Data'!$C$29,0,10*ROW('Sanitation Data'!C180))="","",OFFSET('Sanitation Data'!$C$29,0,10*ROW('Sanitation Data'!C180)))</f>
        <v/>
      </c>
      <c r="CL186" s="34" t="str">
        <f ca="1">+IF(OFFSET('Sanitation Data'!$C$30,0,10*ROW('Sanitation Data'!C180))="","",OFFSET('Sanitation Data'!$C$30,0,10*ROW('Sanitation Data'!C180)))</f>
        <v/>
      </c>
      <c r="CM186" s="34" t="str">
        <f ca="1">+IF(OFFSET('Sanitation Data'!$C$31,0,10*ROW('Sanitation Data'!C180))="","",OFFSET('Sanitation Data'!$C$31,0,10*ROW('Sanitation Data'!C180)))</f>
        <v/>
      </c>
      <c r="CN186" s="34" t="str">
        <f ca="1">+IF(OFFSET('Sanitation Data'!$C$32,0,10*ROW('Sanitation Data'!C180))="","",OFFSET('Sanitation Data'!$C$32,0,10*ROW('Sanitation Data'!C180)))</f>
        <v/>
      </c>
      <c r="CO186" s="34" t="str">
        <f ca="1">+IF(OFFSET('Sanitation Data'!$C$33,0,10*ROW('Sanitation Data'!C180))="","",OFFSET('Sanitation Data'!$C$33,0,10*ROW('Sanitation Data'!C180)))</f>
        <v/>
      </c>
      <c r="CP186" s="34" t="str">
        <f ca="1">+IF(OFFSET('Sanitation Data'!$D$29,0,10*ROW('Sanitation Data'!D180))="","",OFFSET('Sanitation Data'!$D$29,0,10*ROW('Sanitation Data'!D180)))</f>
        <v/>
      </c>
      <c r="CQ186" s="34" t="str">
        <f ca="1">+IF(OFFSET('Sanitation Data'!$D$30,0,10*ROW('Sanitation Data'!D180))="","",OFFSET('Sanitation Data'!$D$30,0,10*ROW('Sanitation Data'!D180)))</f>
        <v/>
      </c>
      <c r="CR186" s="34" t="str">
        <f ca="1">+IF(OFFSET('Sanitation Data'!$D$31,0,10*ROW('Sanitation Data'!D180))="","",OFFSET('Sanitation Data'!$D$31,0,10*ROW('Sanitation Data'!D180)))</f>
        <v/>
      </c>
      <c r="CS186" s="34" t="str">
        <f ca="1">+IF(OFFSET('Sanitation Data'!$D$32,0,10*ROW('Sanitation Data'!D180))="","",OFFSET('Sanitation Data'!$D$32,0,10*ROW('Sanitation Data'!D180)))</f>
        <v/>
      </c>
      <c r="CT186" s="34" t="str">
        <f ca="1">+IF(OFFSET('Sanitation Data'!$D$33,0,10*ROW('Sanitation Data'!D180))="","",OFFSET('Sanitation Data'!$D$33,0,10*ROW('Sanitation Data'!D180)))</f>
        <v/>
      </c>
      <c r="CU186" s="34" t="str">
        <f ca="1">+IF(OFFSET('Sanitation Data'!$E$29,0,10*ROW('Sanitation Data'!E180))="","",OFFSET('Sanitation Data'!$E$29,0,10*ROW('Sanitation Data'!E180)))</f>
        <v/>
      </c>
      <c r="CV186" s="34" t="str">
        <f ca="1">+IF(OFFSET('Sanitation Data'!$E$30,0,10*ROW('Sanitation Data'!E180))="","",OFFSET('Sanitation Data'!$E$30,0,10*ROW('Sanitation Data'!E180)))</f>
        <v/>
      </c>
      <c r="CW186" s="34" t="str">
        <f ca="1">+IF(OFFSET('Sanitation Data'!$E$31,0,10*ROW('Sanitation Data'!E180))="","",OFFSET('Sanitation Data'!$E$31,0,10*ROW('Sanitation Data'!E180)))</f>
        <v/>
      </c>
      <c r="CX186" s="34" t="str">
        <f ca="1">+IF(OFFSET('Sanitation Data'!$E$32,0,10*ROW('Sanitation Data'!E180))="","",OFFSET('Sanitation Data'!$E$32,0,10*ROW('Sanitation Data'!E180)))</f>
        <v/>
      </c>
      <c r="CY186" s="34" t="str">
        <f ca="1">+IF(OFFSET('Sanitation Data'!$E$33,0,10*ROW('Sanitation Data'!E180))="","",OFFSET('Sanitation Data'!$E$33,0,10*ROW('Sanitation Data'!E180)))</f>
        <v/>
      </c>
      <c r="CZ186" s="34" t="str">
        <f ca="1">+IF(OFFSET('Sanitation Data'!$F$29,0,10*ROW('Sanitation Data'!F180))="","",OFFSET('Sanitation Data'!$F$29,0,10*ROW('Sanitation Data'!F180)))</f>
        <v/>
      </c>
      <c r="DA186" s="34" t="str">
        <f ca="1">+IF(OFFSET('Sanitation Data'!$F$30,0,10*ROW('Sanitation Data'!F180))="","",OFFSET('Sanitation Data'!$F$30,0,10*ROW('Sanitation Data'!F180)))</f>
        <v/>
      </c>
      <c r="DB186" s="34" t="str">
        <f ca="1">+IF(OFFSET('Sanitation Data'!$F$31,0,10*ROW('Sanitation Data'!F180))="","",OFFSET('Sanitation Data'!$F$31,0,10*ROW('Sanitation Data'!F180)))</f>
        <v/>
      </c>
      <c r="DC186" s="34" t="str">
        <f ca="1">+IF(OFFSET('Sanitation Data'!$F$32,0,10*ROW('Sanitation Data'!F180))="","",OFFSET('Sanitation Data'!$F$32,0,10*ROW('Sanitation Data'!F180)))</f>
        <v/>
      </c>
      <c r="DD186" s="34" t="str">
        <f ca="1">+IF(OFFSET('Sanitation Data'!$F$33,0,10*ROW('Sanitation Data'!F180))="","",OFFSET('Sanitation Data'!$F$33,0,10*ROW('Sanitation Data'!F180)))</f>
        <v/>
      </c>
      <c r="DE186" s="34" t="str">
        <f ca="1">+IF(OFFSET('Sanitation Data'!$G$29,0,10*ROW('Sanitation Data'!G180))="","",OFFSET('Sanitation Data'!$G$29,0,10*ROW('Sanitation Data'!G180)))</f>
        <v/>
      </c>
      <c r="DF186" s="34" t="str">
        <f ca="1">+IF(OFFSET('Sanitation Data'!$G$30,0,10*ROW('Sanitation Data'!G180))="","",OFFSET('Sanitation Data'!$G$30,0,10*ROW('Sanitation Data'!G180)))</f>
        <v/>
      </c>
      <c r="DG186" s="34" t="str">
        <f ca="1">+IF(OFFSET('Sanitation Data'!$G$31,0,10*ROW('Sanitation Data'!G180))="","",OFFSET('Sanitation Data'!$G$31,0,10*ROW('Sanitation Data'!G180)))</f>
        <v/>
      </c>
      <c r="DH186" s="34" t="str">
        <f ca="1">+IF(OFFSET('Sanitation Data'!$G$32,0,10*ROW('Sanitation Data'!G180))="","",OFFSET('Sanitation Data'!$G$32,0,10*ROW('Sanitation Data'!G180)))</f>
        <v/>
      </c>
      <c r="DI186" s="34" t="str">
        <f ca="1">+IF(OFFSET('Sanitation Data'!$G$33,0,10*ROW('Sanitation Data'!G180))="","",OFFSET('Sanitation Data'!$G$33,0,10*ROW('Sanitation Data'!G180)))</f>
        <v/>
      </c>
      <c r="DJ186" s="34" t="str">
        <f ca="1">+IF(OFFSET('Sanitation Data'!$H$29,0,10*ROW('Sanitation Data'!H180))="","",OFFSET('Sanitation Data'!$H$29,0,10*ROW('Sanitation Data'!H180)))</f>
        <v/>
      </c>
      <c r="DK186" s="34" t="str">
        <f ca="1">+IF(OFFSET('Sanitation Data'!$H$30,0,10*ROW('Sanitation Data'!H180))="","",OFFSET('Sanitation Data'!$H$30,0,10*ROW('Sanitation Data'!H180)))</f>
        <v/>
      </c>
      <c r="DL186" s="34" t="str">
        <f ca="1">+IF(OFFSET('Sanitation Data'!$H$31,0,10*ROW('Sanitation Data'!H180))="","",OFFSET('Sanitation Data'!$H$31,0,10*ROW('Sanitation Data'!H180)))</f>
        <v/>
      </c>
      <c r="DM186" s="34" t="str">
        <f ca="1">+IF(OFFSET('Sanitation Data'!$H$32,0,10*ROW('Sanitation Data'!H180))="","",OFFSET('Sanitation Data'!$H$32,0,10*ROW('Sanitation Data'!H180)))</f>
        <v/>
      </c>
      <c r="DN186" s="34" t="str">
        <f ca="1">+IF(OFFSET('Sanitation Data'!$H$33,0,10*ROW('Sanitation Data'!H180))="","",OFFSET('Sanitation Data'!$H$33,0,10*ROW('Sanitation Data'!H180)))</f>
        <v/>
      </c>
      <c r="DO186" s="34" t="str">
        <f ca="1">+IF(OFFSET('Hygiene Data'!$C$12,0,10*ROW('Hygiene Data'!C180))="","",OFFSET('Hygiene Data'!$C$12,0,10*ROW('Hygiene Data'!C180)))</f>
        <v/>
      </c>
      <c r="DP186" s="34" t="str">
        <f ca="1">+IF(OFFSET('Hygiene Data'!$C$13,0,10*ROW('Hygiene Data'!C180))="","",OFFSET('Hygiene Data'!$C$13,0,10*ROW('Hygiene Data'!C180)))</f>
        <v/>
      </c>
      <c r="DQ186" s="34" t="str">
        <f ca="1">+IF(OFFSET('Hygiene Data'!$C$14,0,10*ROW('Hygiene Data'!C180))="","",OFFSET('Hygiene Data'!$C$14,0,10*ROW('Hygiene Data'!C180)))</f>
        <v/>
      </c>
      <c r="DR186" s="34" t="str">
        <f ca="1">+IF(OFFSET('Hygiene Data'!$D$12,0,10*ROW('Hygiene Data'!D180))="","",OFFSET('Hygiene Data'!$D$12,0,10*ROW('Hygiene Data'!D180)))</f>
        <v/>
      </c>
      <c r="DS186" s="34" t="str">
        <f ca="1">+IF(OFFSET('Hygiene Data'!$D$13,0,10*ROW('Hygiene Data'!D180))="","",OFFSET('Hygiene Data'!$D$13,0,10*ROW('Hygiene Data'!D180)))</f>
        <v/>
      </c>
      <c r="DT186" s="34" t="str">
        <f ca="1">+IF(OFFSET('Hygiene Data'!$D$14,0,10*ROW('Hygiene Data'!D180))="","",OFFSET('Hygiene Data'!$D$14,0,10*ROW('Hygiene Data'!D180)))</f>
        <v/>
      </c>
      <c r="DU186" s="34" t="str">
        <f ca="1">+IF(OFFSET('Hygiene Data'!$E$12,0,10*ROW('Hygiene Data'!E180))="","",OFFSET('Hygiene Data'!$E$12,0,10*ROW('Hygiene Data'!E180)))</f>
        <v/>
      </c>
      <c r="DV186" s="34" t="str">
        <f ca="1">+IF(OFFSET('Hygiene Data'!$E$13,0,10*ROW('Hygiene Data'!E180))="","",OFFSET('Hygiene Data'!$E$13,0,10*ROW('Hygiene Data'!E180)))</f>
        <v/>
      </c>
      <c r="DW186" s="34" t="str">
        <f ca="1">+IF(OFFSET('Hygiene Data'!$E$14,0,10*ROW('Hygiene Data'!E180))="","",OFFSET('Hygiene Data'!$E$14,0,10*ROW('Hygiene Data'!E180)))</f>
        <v/>
      </c>
      <c r="DX186" s="34" t="str">
        <f ca="1">+IF(OFFSET('Hygiene Data'!$F$12,0,10*ROW('Hygiene Data'!F180))="","",OFFSET('Hygiene Data'!$F$12,0,10*ROW('Hygiene Data'!F180)))</f>
        <v/>
      </c>
      <c r="DY186" s="34" t="str">
        <f ca="1">+IF(OFFSET('Hygiene Data'!$F$13,0,10*ROW('Hygiene Data'!F180))="","",OFFSET('Hygiene Data'!$F$13,0,10*ROW('Hygiene Data'!F180)))</f>
        <v/>
      </c>
      <c r="DZ186" s="34" t="str">
        <f ca="1">+IF(OFFSET('Hygiene Data'!$F$14,0,10*ROW('Hygiene Data'!F180))="","",OFFSET('Hygiene Data'!$F$14,0,10*ROW('Hygiene Data'!F180)))</f>
        <v/>
      </c>
      <c r="EA186" s="34" t="str">
        <f ca="1">+IF(OFFSET('Hygiene Data'!$G$12,0,10*ROW('Hygiene Data'!G180))="","",OFFSET('Hygiene Data'!$G$12,0,10*ROW('Hygiene Data'!G180)))</f>
        <v/>
      </c>
      <c r="EB186" s="34" t="str">
        <f ca="1">+IF(OFFSET('Hygiene Data'!$G$13,0,10*ROW('Hygiene Data'!G180))="","",OFFSET('Hygiene Data'!$G$13,0,10*ROW('Hygiene Data'!G180)))</f>
        <v/>
      </c>
      <c r="EC186" s="34" t="str">
        <f ca="1">+IF(OFFSET('Hygiene Data'!$G$14,0,10*ROW('Hygiene Data'!G180))="","",OFFSET('Hygiene Data'!$G$14,0,10*ROW('Hygiene Data'!G180)))</f>
        <v/>
      </c>
      <c r="ED186" s="34" t="str">
        <f ca="1">+IF(OFFSET('Hygiene Data'!$H$12,0,10*ROW('Hygiene Data'!H180))="","",OFFSET('Hygiene Data'!$H$12,0,10*ROW('Hygiene Data'!H180)))</f>
        <v/>
      </c>
      <c r="EE186" s="34" t="str">
        <f ca="1">+IF(OFFSET('Hygiene Data'!$H$13,0,10*ROW('Hygiene Data'!H180))="","",OFFSET('Hygiene Data'!$H$13,0,10*ROW('Hygiene Data'!H180)))</f>
        <v/>
      </c>
      <c r="EF186" s="34" t="str">
        <f ca="1">+IF(OFFSET('Hygiene Data'!$H$14,0,10*ROW('Hygiene Data'!H180))="","",OFFSET('Hygiene Data'!$H$14,0,10*ROW('Hygiene Data'!H180)))</f>
        <v/>
      </c>
    </row>
    <row r="187" spans="1:136" x14ac:dyDescent="0.2">
      <c r="A187" s="50" t="str">
        <f ca="1">+IF(OFFSET('Water Data'!$B$1,0,10*ROW('Water Data'!B184))="","",OFFSET('Water Data'!$B$1,0,10*ROW('Water Data'!B184)))</f>
        <v/>
      </c>
      <c r="B187" s="50" t="str">
        <f ca="1">+IF(OFFSET('Water Data'!$A$3,0,10*ROW('Water Data'!A184))="","",OFFSET('Water Data'!$A$3,0,10*ROW('Water Data'!A184)))</f>
        <v/>
      </c>
      <c r="C187" s="50" t="str">
        <f ca="1">+IF(OFFSET('Water Data'!$C$3,0,10*ROW('Water Data'!C184))="","",OFFSET('Water Data'!$C$3,0,10*ROW('Water Data'!C184)))</f>
        <v/>
      </c>
      <c r="D187" s="133" t="e">
        <f ca="1">+IF(AND(ISNUMBER(OFFSET('Water Data'!$C$5,0,10*ROW('Water Data'!C181))),BS187="Yes"),100-OFFSET('Water Data'!$C$5,0,10*ROW('Water Data'!C181)),IF(AND(ISNUMBER(OFFSET('Water Data'!$C$5,0,10*ROW('Water Data'!C181))),BS187="No",ISNUMBER(OFFSET('Water Data'!$C$5,0,10*ROW('Water Data'!C181)))),CONCATENATE("[",ROUND(100-OFFSET('Water Data'!$C$5,0,10*ROW('Water Data'!C181)),0),"]"),IF(AND(ISNUMBER(OFFSET('Water Data'!$C$5,0,10*ROW('Water Data'!C181))),BS187="",ISNUMBER(OFFSET('Water Data'!$C$5,0,10*ROW('Water Data'!C181)))),100-OFFSET('Water Data'!$C$5,0,10*ROW('Water Data'!C181)),NA())))</f>
        <v>#N/A</v>
      </c>
      <c r="E187" s="133" t="e">
        <f ca="1">+IF(AND(ISNUMBER(OFFSET('Water Data'!$C$7,0,10*ROW('Water Data'!D181))),BT187="Yes"),OFFSET('Water Data'!$C$7,0,10*ROW('Water Data'!C181)),IF(AND(ISNUMBER(OFFSET('Water Data'!$C$7,0,10*ROW('Water Data'!C181))),BT187="No",ISNUMBER(OFFSET('Water Data'!$C$7,0,10*ROW('Water Data'!C181)))),CONCATENATE("[",ROUND(OFFSET('Water Data'!$C$7,0,10*ROW('Water Data'!C181)),0),"]"),IF(AND(ISNUMBER(OFFSET('Water Data'!$C$7,0,10*ROW('Water Data'!C181))),BT187="",ISNUMBER(OFFSET('Water Data'!$C$7,0,10*ROW('Water Data'!C181)))),OFFSET('Water Data'!$C$7,0,10*ROW('Water Data'!C181)),NA())))</f>
        <v>#N/A</v>
      </c>
      <c r="F187" s="133" t="e">
        <f ca="1">+IF(AND(ISNUMBER(OFFSET('Water Data'!$C$10,0,10*ROW('Water Data'!C181))),BU187="Yes"),OFFSET('Water Data'!$C$10,0,10*ROW('Water Data'!C181)),IF(AND(ISNUMBER(OFFSET('Water Data'!$C$10,0,10*ROW('Water Data'!C181))),BU187="No",ISNUMBER(OFFSET('Water Data'!$C$10,0,10*ROW('Water Data'!C181)))),CONCATENATE("[",ROUND(OFFSET('Water Data'!$C$10,0,10*ROW('Water Data'!C181)),0),"]"),IF(AND(ISNUMBER(OFFSET('Water Data'!$C$10,0,10*ROW('Water Data'!C181))),BU187="",ISNUMBER(OFFSET('Water Data'!$C$10,0,10*ROW('Water Data'!C181)))),OFFSET('Water Data'!$C$10,0,10*ROW('Water Data'!C181)),NA())))</f>
        <v>#N/A</v>
      </c>
      <c r="G187" s="133" t="e">
        <f ca="1">+IF(AND(ISNUMBER(OFFSET('Water Data'!$D$5,0,10*ROW('Water Data'!D181))),BV187="Yes"),100-OFFSET('Water Data'!$D$5,0,10*ROW('Water Data'!D181)),IF(AND(ISNUMBER(OFFSET('Water Data'!$D$5,0,10*ROW('Water Data'!D181))),BV187="No",ISNUMBER(OFFSET('Water Data'!$D$5,0,10*ROW('Water Data'!D181)))),CONCATENATE("[",ROUND(100-OFFSET('Water Data'!$D$5,0,10*ROW('Water Data'!D181)),0),"]"),IF(AND(ISNUMBER(OFFSET('Water Data'!$D$5,0,10*ROW('Water Data'!D181))),BV187="",ISNUMBER(OFFSET('Water Data'!$D$5,0,10*ROW('Water Data'!D181)))),100-OFFSET('Water Data'!$D$5,0,10*ROW('Water Data'!D181)),NA())))</f>
        <v>#N/A</v>
      </c>
      <c r="H187" s="133" t="e">
        <f ca="1">+IF(AND(ISNUMBER(OFFSET('Water Data'!$D$7,0,10*ROW('Water Data'!D181))),BW187="Yes"),OFFSET('Water Data'!$D$7,0,10*ROW('Water Data'!D181)),IF(AND(ISNUMBER(OFFSET('Water Data'!$D$7,0,10*ROW('Water Data'!D181))),BW187="No",ISNUMBER(OFFSET('Water Data'!$D$7,0,10*ROW('Water Data'!D181)))),CONCATENATE("[",ROUND(OFFSET('Water Data'!$C$7,0,10*ROW('Water Data'!D181)),0),"]"),IF(AND(ISNUMBER(OFFSET('Water Data'!$D$7,0,10*ROW('Water Data'!D181))),BW187="",ISNUMBER(OFFSET('Water Data'!$D$7,0,10*ROW('Water Data'!D181)))),OFFSET('Water Data'!$D$7,0,10*ROW('Water Data'!D181)),NA())))</f>
        <v>#N/A</v>
      </c>
      <c r="I187" s="133" t="e">
        <f ca="1">+IF(AND(ISNUMBER(OFFSET('Water Data'!$D$10,0,10*ROW('Water Data'!D181))),BX187="Yes"),OFFSET('Water Data'!$D$10,0,10*ROW('Water Data'!D181)),IF(AND(ISNUMBER(OFFSET('Water Data'!$D$10,0,10*ROW('Water Data'!D181))),BX187="No",ISNUMBER(OFFSET('Water Data'!$D$10,0,10*ROW('Water Data'!D181)))),CONCATENATE("[",ROUND(OFFSET('Water Data'!$D$10,0,10*ROW('Water Data'!D181)),0),"]"),IF(AND(ISNUMBER(OFFSET('Water Data'!$D$10,0,10*ROW('Water Data'!D181))),BX187="",ISNUMBER(OFFSET('Water Data'!$D$10,0,10*ROW('Water Data'!D181)))),OFFSET('Water Data'!$D$10,0,10*ROW('Water Data'!D181)),NA())))</f>
        <v>#N/A</v>
      </c>
      <c r="J187" s="133" t="e">
        <f ca="1">+IF(AND(ISNUMBER(OFFSET('Water Data'!$E$5,0,10*ROW('Water Data'!E181))),BY187="Yes"),100-OFFSET('Water Data'!$E$5,0,10*ROW('Water Data'!E181)),IF(AND(ISNUMBER(OFFSET('Water Data'!$E$5,0,10*ROW('Water Data'!E181))),BY187="No",ISNUMBER(OFFSET('Water Data'!$E$5,0,10*ROW('Water Data'!E181)))),CONCATENATE("[",ROUND(100-OFFSET('Water Data'!$E$5,0,10*ROW('Water Data'!E181)),0),"]"),IF(AND(ISNUMBER(OFFSET('Water Data'!$E$5,0,10*ROW('Water Data'!E181))),BY187="",ISNUMBER(OFFSET('Water Data'!$E$5,0,10*ROW('Water Data'!E181)))),100-OFFSET('Water Data'!$E$5,0,10*ROW('Water Data'!E181)),NA())))</f>
        <v>#N/A</v>
      </c>
      <c r="K187" s="133" t="e">
        <f ca="1">+IF(AND(ISNUMBER(OFFSET('Water Data'!$E$7,0,10*ROW('Water Data'!E181))),BZ187="Yes"),OFFSET('Water Data'!$E$7,0,10*ROW('Water Data'!E181)),IF(AND(ISNUMBER(OFFSET('Water Data'!$E$7,0,10*ROW('Water Data'!E181))),BZ187="No",ISNUMBER(OFFSET('Water Data'!$E$7,0,10*ROW('Water Data'!E181)))),CONCATENATE("[",ROUND(OFFSET('Water Data'!$E$7,0,10*ROW('Water Data'!E181)),0),"]"),IF(AND(ISNUMBER(OFFSET('Water Data'!$E$7,0,10*ROW('Water Data'!E181))),BZ187="",ISNUMBER(OFFSET('Water Data'!$E$7,0,10*ROW('Water Data'!E181)))),OFFSET('Water Data'!$E$7,0,10*ROW('Water Data'!E181)),NA())))</f>
        <v>#N/A</v>
      </c>
      <c r="L187" s="133" t="e">
        <f ca="1">+IF(AND(ISNUMBER(OFFSET('Water Data'!$E$10,0,10*ROW('Water Data'!E181))),CA187="Yes"),OFFSET('Water Data'!$E$10,0,10*ROW('Water Data'!E181)),IF(AND(ISNUMBER(OFFSET('Water Data'!$E$10,0,10*ROW('Water Data'!E181))),CA187="No",ISNUMBER(OFFSET('Water Data'!$E$10,0,10*ROW('Water Data'!E181)))),CONCATENATE("[",ROUND(OFFSET('Water Data'!$E$10,0,10*ROW('Water Data'!E181)),0),"]"),IF(AND(ISNUMBER(OFFSET('Water Data'!$E$10,0,10*ROW('Water Data'!E181))),CA187="",ISNUMBER(OFFSET('Water Data'!$E$10,0,10*ROW('Water Data'!E181)))),OFFSET('Water Data'!$E$10,0,10*ROW('Water Data'!E181)),NA())))</f>
        <v>#N/A</v>
      </c>
      <c r="M187" s="133" t="e">
        <f ca="1">+IF(AND(ISNUMBER(OFFSET('Water Data'!$F$5,0,10*ROW('Water Data'!F181))),CB187="Yes"),100-OFFSET('Water Data'!$F$5,0,10*ROW('Water Data'!F181)),IF(AND(ISNUMBER(OFFSET('Water Data'!$F$5,0,10*ROW('Water Data'!F181))),CB187="No",ISNUMBER(OFFSET('Water Data'!$F$5,0,10*ROW('Water Data'!F181)))),CONCATENATE("[",ROUND(100-OFFSET('Water Data'!$F$5,0,10*ROW('Water Data'!F181)),0),"]"),IF(AND(ISNUMBER(OFFSET('Water Data'!$F$5,0,10*ROW('Water Data'!F181))),CB187="",ISNUMBER(OFFSET('Water Data'!$F$5,0,10*ROW('Water Data'!F181)))),100-OFFSET('Water Data'!$F$5,0,10*ROW('Water Data'!F181)),NA())))</f>
        <v>#N/A</v>
      </c>
      <c r="N187" s="133" t="e">
        <f ca="1">+IF(AND(ISNUMBER(OFFSET('Water Data'!$F$7,0,10*ROW('Water Data'!F181))),CC187="Yes"),OFFSET('Water Data'!$F$7,0,10*ROW('Water Data'!F181)),IF(AND(ISNUMBER(OFFSET('Water Data'!$F$7,0,10*ROW('Water Data'!F181))),CC187="No",ISNUMBER(OFFSET('Water Data'!$F$7,0,10*ROW('Water Data'!F181)))),CONCATENATE("[",ROUND(OFFSET('Water Data'!$F$7,0,10*ROW('Water Data'!F181)),0),"]"),IF(AND(ISNUMBER(OFFSET('Water Data'!$F$7,0,10*ROW('Water Data'!F181))),CC187="",ISNUMBER(OFFSET('Water Data'!$F$7,0,10*ROW('Water Data'!F181)))),OFFSET('Water Data'!$F$7,0,10*ROW('Water Data'!F181)),NA())))</f>
        <v>#N/A</v>
      </c>
      <c r="O187" s="133" t="e">
        <f ca="1">+IF(AND(ISNUMBER(OFFSET('Water Data'!$F$10,0,10*ROW('Water Data'!F181))),CD187="Yes"),OFFSET('Water Data'!$F$10,0,10*ROW('Water Data'!F181)),IF(AND(ISNUMBER(OFFSET('Water Data'!$F$10,0,10*ROW('Water Data'!F181))),CD187="No",ISNUMBER(OFFSET('Water Data'!$F$10,0,10*ROW('Water Data'!F181)))),CONCATENATE("[",ROUND(OFFSET('Water Data'!$F$10,0,10*ROW('Water Data'!F181)),0),"]"),IF(AND(ISNUMBER(OFFSET('Water Data'!$F$10,0,10*ROW('Water Data'!F181))),CD187="",ISNUMBER(OFFSET('Water Data'!$F$10,0,10*ROW('Water Data'!F181)))),OFFSET('Water Data'!$F$10,0,10*ROW('Water Data'!F181)),NA())))</f>
        <v>#N/A</v>
      </c>
      <c r="P187" s="133" t="e">
        <f ca="1">+IF(AND(ISNUMBER(OFFSET('Water Data'!$G$5,0,10*ROW('Water Data'!G181))),CE187="Yes"),100-OFFSET('Water Data'!$G$5,0,10*ROW('Water Data'!G181)),IF(AND(ISNUMBER(OFFSET('Water Data'!$G$5,0,10*ROW('Water Data'!G181))),CE187="No",ISNUMBER(OFFSET('Water Data'!$G$5,0,10*ROW('Water Data'!G181)))),CONCATENATE("[",ROUND(100-OFFSET('Water Data'!$G$5,0,10*ROW('Water Data'!G181)),0),"]"),IF(AND(ISNUMBER(OFFSET('Water Data'!$G$5,0,10*ROW('Water Data'!G181))),CE187="",ISNUMBER(OFFSET('Water Data'!$G$5,0,10*ROW('Water Data'!G181)))),100-OFFSET('Water Data'!$G$5,0,10*ROW('Water Data'!G181)),NA())))</f>
        <v>#N/A</v>
      </c>
      <c r="Q187" s="133" t="e">
        <f ca="1">+IF(AND(ISNUMBER(OFFSET('Water Data'!$G$7,0,10*ROW('Water Data'!G181))),CF187="Yes"),OFFSET('Water Data'!$G$7,0,10*ROW('Water Data'!G181)),IF(AND(ISNUMBER(OFFSET('Water Data'!$G$7,0,10*ROW('Water Data'!G181))),CF187="No",ISNUMBER(OFFSET('Water Data'!$G$7,0,10*ROW('Water Data'!G181)))),CONCATENATE("[",ROUND(OFFSET('Water Data'!$G$7,0,10*ROW('Water Data'!G181)),0),"]"),IF(AND(ISNUMBER(OFFSET('Water Data'!$G$7,0,10*ROW('Water Data'!G181))),CF187="",ISNUMBER(OFFSET('Water Data'!$G$7,0,10*ROW('Water Data'!G181)))),OFFSET('Water Data'!$G$7,0,10*ROW('Water Data'!G181)),NA())))</f>
        <v>#N/A</v>
      </c>
      <c r="R187" s="133" t="e">
        <f ca="1">+IF(AND(ISNUMBER(OFFSET('Water Data'!$G$10,0,10*ROW('Water Data'!G181))),CG187="Yes"),OFFSET('Water Data'!$G$10,0,10*ROW('Water Data'!G181)),IF(AND(ISNUMBER(OFFSET('Water Data'!$G$10,0,10*ROW('Water Data'!G181))),CG187="No",ISNUMBER(OFFSET('Water Data'!$G$10,0,10*ROW('Water Data'!G181)))),CONCATENATE("[",ROUND(OFFSET('Water Data'!$G$10,0,10*ROW('Water Data'!G181)),0),"]"),IF(AND(ISNUMBER(OFFSET('Water Data'!$G$10,0,10*ROW('Water Data'!G181))),CG187="",ISNUMBER(OFFSET('Water Data'!$G$10,0,10*ROW('Water Data'!G181)))),OFFSET('Water Data'!$G$10,0,10*ROW('Water Data'!G181)),NA())))</f>
        <v>#N/A</v>
      </c>
      <c r="S187" s="133" t="e">
        <f ca="1">+IF(AND(ISNUMBER(OFFSET('Water Data'!$H$5,0,10*ROW('Water Data'!H181))),CH187="Yes"),100-OFFSET('Water Data'!$H$5,0,10*ROW('Water Data'!H181)),IF(AND(ISNUMBER(OFFSET('Water Data'!$H$5,0,10*ROW('Water Data'!H181))),CH187="No",ISNUMBER(OFFSET('Water Data'!$H$5,0,10*ROW('Water Data'!H181)))),CONCATENATE("[",ROUND(100-OFFSET('Water Data'!$H$5,0,10*ROW('Water Data'!H181)),0),"]"),IF(AND(ISNUMBER(OFFSET('Water Data'!$H$5,0,10*ROW('Water Data'!H181))),CH187="",ISNUMBER(OFFSET('Water Data'!$H$5,0,10*ROW('Water Data'!H181)))),100-OFFSET('Water Data'!$H$5,0,10*ROW('Water Data'!H181)),NA())))</f>
        <v>#N/A</v>
      </c>
      <c r="T187" s="133" t="e">
        <f ca="1">+IF(AND(ISNUMBER(OFFSET('Water Data'!$H$7,0,10*ROW('Water Data'!H181))),CI187="Yes"),OFFSET('Water Data'!$H$7,0,10*ROW('Water Data'!H181)),IF(AND(ISNUMBER(OFFSET('Water Data'!$H$7,0,10*ROW('Water Data'!H181))),CI187="No",ISNUMBER(OFFSET('Water Data'!$H$7,0,10*ROW('Water Data'!H181)))),CONCATENATE("[",ROUND(OFFSET('Water Data'!$H$7,0,10*ROW('Water Data'!H181)),0),"]"),IF(AND(ISNUMBER(OFFSET('Water Data'!$H$7,0,10*ROW('Water Data'!H181))),CI187="",ISNUMBER(OFFSET('Water Data'!$H$7,0,10*ROW('Water Data'!H181)))),OFFSET('Water Data'!$H$7,0,10*ROW('Water Data'!H181)),NA())))</f>
        <v>#N/A</v>
      </c>
      <c r="U187" s="133" t="e">
        <f ca="1">+IF(AND(ISNUMBER(OFFSET('Water Data'!$H$10,0,10*ROW('Water Data'!H181))),CJ187="Yes"),OFFSET('Water Data'!$H$10,0,10*ROW('Water Data'!H181)),IF(AND(ISNUMBER(OFFSET('Water Data'!$H$10,0,10*ROW('Water Data'!H181))),CJ187="No",ISNUMBER(OFFSET('Water Data'!$H$10,0,10*ROW('Water Data'!H181)))),CONCATENATE("[",ROUND(OFFSET('Water Data'!$H$10,0,10*ROW('Water Data'!H181)),0),"]"),IF(AND(ISNUMBER(OFFSET('Water Data'!$H$10,0,10*ROW('Water Data'!H181))),CJ187="",ISNUMBER(OFFSET('Water Data'!$H$10,0,10*ROW('Water Data'!H181)))),OFFSET('Water Data'!$H$10,0,10*ROW('Water Data'!H181)),NA())))</f>
        <v>#N/A</v>
      </c>
      <c r="V187" s="134" t="e">
        <f ca="1">+IF(AND(ISNUMBER(OFFSET('Sanitation Data'!$C$5,0,10*ROW('Sanitation Data'!C181))),CK187="Yes"),100-OFFSET('Sanitation Data'!$C$5,0,10*ROW('Sanitation Data'!C181)),IF(AND(ISNUMBER(OFFSET('Sanitation Data'!$C$5,0,10*ROW('Sanitation Data'!C181))),CK187="No",ISNUMBER(OFFSET('Sanitation Data'!$C$5,0,10*ROW('Sanitation Data'!C181)))),CONCATENATE("[",ROUND(100-OFFSET('Sanitation Data'!$C$5,0,10*ROW('Sanitation Data'!C181)),0),"]"),IF(AND(ISNUMBER(OFFSET('Sanitation Data'!$C$5,0,10*ROW('Sanitation Data'!C181))),CK187="",ISNUMBER(OFFSET('Sanitation Data'!$C$5,0,10*ROW('Sanitation Data'!C181)))),100-OFFSET('Sanitation Data'!$C$5,0,10*ROW('Sanitation Data'!C181)),NA())))</f>
        <v>#N/A</v>
      </c>
      <c r="W187" s="134" t="e">
        <f ca="1">+IF(AND(ISNUMBER(OFFSET('Sanitation Data'!$C$7,0,10*ROW('Sanitation Data'!C181))),CL187="Yes"),OFFSET('Sanitation Data'!$C$7,0,10*ROW('Sanitation Data'!C181)),IF(AND(ISNUMBER(OFFSET('Sanitation Data'!$C$7,0,10*ROW('Sanitation Data'!C181))),CL187="No",ISNUMBER(OFFSET('Sanitation Data'!$C$7,0,10*ROW('Sanitation Data'!C181)))),CONCATENATE("[",ROUND(OFFSET('Sanitation Data'!$C$7,0,10*ROW('Sanitation Data'!C181)),0),"]"),IF(AND(ISNUMBER(OFFSET('Sanitation Data'!$C$7,0,10*ROW('Sanitation Data'!C181))),CL187="",ISNUMBER(OFFSET('Sanitation Data'!$C$7,0,10*ROW('Sanitation Data'!C181)))),OFFSET('Sanitation Data'!$C$7,0,10*ROW('Sanitation Data'!C181)),NA())))</f>
        <v>#N/A</v>
      </c>
      <c r="X187" s="134" t="e">
        <f ca="1">+IF(AND(ISNUMBER(OFFSET('Sanitation Data'!$C$11,0,10*ROW('Sanitation Data'!C181))),CM187="Yes"),OFFSET('Sanitation Data'!$C$11,0,10*ROW('Sanitation Data'!C181)),IF(AND(ISNUMBER(OFFSET('Sanitation Data'!$C$11,0,10*ROW('Sanitation Data'!C181))),CM187="No",ISNUMBER(OFFSET('Sanitation Data'!$C$11,0,10*ROW('Sanitation Data'!C181)))),CONCATENATE("[",ROUND(OFFSET('Sanitation Data'!$C$11,0,10*ROW('Sanitation Data'!C181)),0),"]"),IF(AND(ISNUMBER(OFFSET('Sanitation Data'!$C$11,0,10*ROW('Sanitation Data'!C181))),CM187="",ISNUMBER(OFFSET('Sanitation Data'!$C$11,0,10*ROW('Sanitation Data'!C181)))),OFFSET('Sanitation Data'!$C$11,0,10*ROW('Sanitation Data'!C181)),NA())))</f>
        <v>#N/A</v>
      </c>
      <c r="Y187" s="134" t="e">
        <f ca="1">+IF(AND(ISNUMBER(OFFSET('Sanitation Data'!$C$12,0,10*ROW('Sanitation Data'!C181))),CN187="Yes"),OFFSET('Sanitation Data'!$C$12,0,10*ROW('Sanitation Data'!C181)),IF(AND(ISNUMBER(OFFSET('Sanitation Data'!$C$12,0,10*ROW('Sanitation Data'!C181))),CN187="No",ISNUMBER(OFFSET('Sanitation Data'!$C$12,0,10*ROW('Sanitation Data'!C181)))),CONCATENATE("[",ROUND(OFFSET('Sanitation Data'!$C$12,0,10*ROW('Sanitation Data'!C181)),0),"]"),IF(AND(ISNUMBER(OFFSET('Sanitation Data'!$C$12,0,10*ROW('Sanitation Data'!C181))),CN187="",ISNUMBER(OFFSET('Sanitation Data'!$C$12,0,10*ROW('Sanitation Data'!C181)))),OFFSET('Sanitation Data'!$C$12,0,10*ROW('Sanitation Data'!C181)),NA())))</f>
        <v>#N/A</v>
      </c>
      <c r="Z187" s="134" t="e">
        <f ca="1">+IF(AND(ISNUMBER(OFFSET('Sanitation Data'!$C$13,0,10*ROW('Sanitation Data'!C181))),CO187="Yes"),OFFSET('Sanitation Data'!$C$13,0,10*ROW('Sanitation Data'!C181)),IF(AND(ISNUMBER(OFFSET('Sanitation Data'!$C$13,0,10*ROW('Sanitation Data'!C181))),CO187="No",ISNUMBER(OFFSET('Sanitation Data'!$C$13,0,10*ROW('Sanitation Data'!C181)))),CONCATENATE("[",ROUND(OFFSET('Sanitation Data'!$C$13,0,10*ROW('Sanitation Data'!C181)),0),"]"),IF(AND(ISNUMBER(OFFSET('Sanitation Data'!$C$13,0,10*ROW('Sanitation Data'!C181))),CO187="",ISNUMBER(OFFSET('Sanitation Data'!$C$13,0,10*ROW('Sanitation Data'!C181)))),OFFSET('Sanitation Data'!$C$13,0,10*ROW('Sanitation Data'!C181)),NA())))</f>
        <v>#N/A</v>
      </c>
      <c r="AA187" s="134" t="e">
        <f ca="1">+IF(AND(ISNUMBER(OFFSET('Sanitation Data'!$D$5,0,10*ROW('Sanitation Data'!D181))),CP187="Yes"),100-OFFSET('Sanitation Data'!$D$5,0,10*ROW('Sanitation Data'!D181)),IF(AND(ISNUMBER(OFFSET('Sanitation Data'!$D$5,0,10*ROW('Sanitation Data'!D181))),CP187="No",ISNUMBER(OFFSET('Sanitation Data'!$D$5,0,10*ROW('Sanitation Data'!D181)))),CONCATENATE("[",ROUND(100-OFFSET('Sanitation Data'!$D$5,0,10*ROW('Sanitation Data'!D181)),0),"]"),IF(AND(ISNUMBER(OFFSET('Sanitation Data'!$D$5,0,10*ROW('Sanitation Data'!D181))),CP187="",ISNUMBER(OFFSET('Sanitation Data'!$D$5,0,10*ROW('Sanitation Data'!D181)))),100-OFFSET('Sanitation Data'!$D$5,0,10*ROW('Sanitation Data'!D181)),NA())))</f>
        <v>#N/A</v>
      </c>
      <c r="AB187" s="134" t="e">
        <f ca="1">+IF(AND(ISNUMBER(OFFSET('Sanitation Data'!$D$7,0,10*ROW('Sanitation Data'!D181))),CQ187="Yes"),OFFSET('Sanitation Data'!$D$7,0,10*ROW('Sanitation Data'!G181)),IF(AND(ISNUMBER(OFFSET('Sanitation Data'!$D$7,0,10*ROW('Sanitation Data'!D181))),CQ187="No",ISNUMBER(OFFSET('Sanitation Data'!$D$7,0,10*ROW('Sanitation Data'!D181)))),CONCATENATE("[",ROUND(OFFSET('Sanitation Data'!$D$7,0,10*ROW('Sanitation Data'!D181)),0),"]"),IF(AND(ISNUMBER(OFFSET('Sanitation Data'!$D$7,0,10*ROW('Sanitation Data'!D181))),CQ187="",ISNUMBER(OFFSET('Sanitation Data'!$D$7,0,10*ROW('Sanitation Data'!D181)))),OFFSET('Sanitation Data'!$D$7,0,10*ROW('Sanitation Data'!D181)),NA())))</f>
        <v>#N/A</v>
      </c>
      <c r="AC187" s="134" t="e">
        <f ca="1">+IF(AND(ISNUMBER(OFFSET('Sanitation Data'!$D$11,0,10*ROW('Sanitation Data'!D181))),CR187="Yes"),OFFSET('Sanitation Data'!$D$11,0,10*ROW('Sanitation Data'!D181)),IF(AND(ISNUMBER(OFFSET('Sanitation Data'!$D$11,0,10*ROW('Sanitation Data'!D181))),CR187="No",ISNUMBER(OFFSET('Sanitation Data'!$D$11,0,10*ROW('Sanitation Data'!D181)))),CONCATENATE("[",ROUND(OFFSET('Sanitation Data'!$D$11,0,10*ROW('Sanitation Data'!D181)),0),"]"),IF(AND(ISNUMBER(OFFSET('Sanitation Data'!$D$11,0,10*ROW('Sanitation Data'!D181))),CR187="",ISNUMBER(OFFSET('Sanitation Data'!$D$11,0,10*ROW('Sanitation Data'!D181)))),OFFSET('Sanitation Data'!$D$11,0,10*ROW('Sanitation Data'!D181)),NA())))</f>
        <v>#N/A</v>
      </c>
      <c r="AD187" s="134" t="e">
        <f ca="1">+IF(AND(ISNUMBER(OFFSET('Sanitation Data'!$D$12,0,10*ROW('Sanitation Data'!D181))),CS187="Yes"),OFFSET('Sanitation Data'!$D$12,0,10*ROW('Sanitation Data'!D181)),IF(AND(ISNUMBER(OFFSET('Sanitation Data'!$D$12,0,10*ROW('Sanitation Data'!D181))),CS187="No",ISNUMBER(OFFSET('Sanitation Data'!$D$12,0,10*ROW('Sanitation Data'!D181)))),CONCATENATE("[",ROUND(OFFSET('Sanitation Data'!$D$12,0,10*ROW('Sanitation Data'!D181)),0),"]"),IF(AND(ISNUMBER(OFFSET('Sanitation Data'!$D$12,0,10*ROW('Sanitation Data'!D181))),CS187="",ISNUMBER(OFFSET('Sanitation Data'!$D$12,0,10*ROW('Sanitation Data'!D181)))),OFFSET('Sanitation Data'!$D$12,0,10*ROW('Sanitation Data'!D181)),NA())))</f>
        <v>#N/A</v>
      </c>
      <c r="AE187" s="134" t="e">
        <f ca="1">+IF(AND(ISNUMBER(OFFSET('Sanitation Data'!$D$13,0,10*ROW('Sanitation Data'!D181))),CT187="Yes"),OFFSET('Sanitation Data'!$D$13,0,10*ROW('Sanitation Data'!D181)),IF(AND(ISNUMBER(OFFSET('Sanitation Data'!$D$13,0,10*ROW('Sanitation Data'!D181))),CT187="No",ISNUMBER(OFFSET('Sanitation Data'!$D$13,0,10*ROW('Sanitation Data'!D181)))),CONCATENATE("[",ROUND(OFFSET('Sanitation Data'!$D$13,0,10*ROW('Sanitation Data'!D181)),0),"]"),IF(AND(ISNUMBER(OFFSET('Sanitation Data'!$D$13,0,10*ROW('Sanitation Data'!D181))),CT187="",ISNUMBER(OFFSET('Sanitation Data'!$D$13,0,10*ROW('Sanitation Data'!D181)))),OFFSET('Sanitation Data'!$D$13,0,10*ROW('Sanitation Data'!D181)),NA())))</f>
        <v>#N/A</v>
      </c>
      <c r="AF187" s="134" t="e">
        <f ca="1">+IF(AND(ISNUMBER(OFFSET('Sanitation Data'!$E$5,0,10*ROW('Sanitation Data'!E181))),CU187="Yes"),100-OFFSET('Sanitation Data'!$E$5,0,10*ROW('Sanitation Data'!E181)),IF(AND(ISNUMBER(OFFSET('Sanitation Data'!$E$5,0,10*ROW('Sanitation Data'!E181))),CU187="No",ISNUMBER(OFFSET('Sanitation Data'!$E$5,0,10*ROW('Sanitation Data'!E181)))),CONCATENATE("[",ROUND(100-OFFSET('Sanitation Data'!$E$5,0,10*ROW('Sanitation Data'!E181)),0),"]"),IF(AND(ISNUMBER(OFFSET('Sanitation Data'!$E$5,0,10*ROW('Sanitation Data'!E181))),CU187="",ISNUMBER(OFFSET('Sanitation Data'!$E$5,0,10*ROW('Sanitation Data'!E181)))),100-OFFSET('Sanitation Data'!$E$5,0,10*ROW('Sanitation Data'!E181)),NA())))</f>
        <v>#N/A</v>
      </c>
      <c r="AG187" s="134" t="e">
        <f ca="1">+IF(AND(ISNUMBER(OFFSET('Sanitation Data'!$E$7,0,10*ROW('Sanitation Data'!E181))),CV187="Yes"),OFFSET('Sanitation Data'!$E$7,0,10*ROW('Sanitation Data'!E181)),IF(AND(ISNUMBER(OFFSET('Sanitation Data'!$E$7,0,10*ROW('Sanitation Data'!E181))),CV187="No",ISNUMBER(OFFSET('Sanitation Data'!$E$7,0,10*ROW('Sanitation Data'!E181)))),CONCATENATE("[",ROUND(OFFSET('Sanitation Data'!$E$7,0,10*ROW('Sanitation Data'!E181)),0),"]"),IF(AND(ISNUMBER(OFFSET('Sanitation Data'!$E$7,0,10*ROW('Sanitation Data'!E181))),CV187="",ISNUMBER(OFFSET('Sanitation Data'!$E$7,0,10*ROW('Sanitation Data'!E181)))),OFFSET('Sanitation Data'!$E$7,0,10*ROW('Sanitation Data'!E181)),NA())))</f>
        <v>#N/A</v>
      </c>
      <c r="AH187" s="134" t="e">
        <f ca="1">+IF(AND(ISNUMBER(OFFSET('Sanitation Data'!$E$11,0,10*ROW('Sanitation Data'!E181))),CW187="Yes"),OFFSET('Sanitation Data'!$E$11,0,10*ROW('Sanitation Data'!E181)),IF(AND(ISNUMBER(OFFSET('Sanitation Data'!$E$11,0,10*ROW('Sanitation Data'!E181))),CW187="No",ISNUMBER(OFFSET('Sanitation Data'!$E$11,0,10*ROW('Sanitation Data'!E181)))),CONCATENATE("[",ROUND(OFFSET('Sanitation Data'!$E$11,0,10*ROW('Sanitation Data'!E181)),0),"]"),IF(AND(ISNUMBER(OFFSET('Sanitation Data'!$E$11,0,10*ROW('Sanitation Data'!E181))),CW187="",ISNUMBER(OFFSET('Sanitation Data'!$E$11,0,10*ROW('Sanitation Data'!E181)))),OFFSET('Sanitation Data'!$E$11,0,10*ROW('Sanitation Data'!E181)),NA())))</f>
        <v>#N/A</v>
      </c>
      <c r="AI187" s="134" t="e">
        <f ca="1">+IF(AND(ISNUMBER(OFFSET('Sanitation Data'!$E$12,0,10*ROW('Sanitation Data'!E181))),CX187="Yes"),OFFSET('Sanitation Data'!$E$12,0,10*ROW('Sanitation Data'!E181)),IF(AND(ISNUMBER(OFFSET('Sanitation Data'!$E$12,0,10*ROW('Sanitation Data'!E181))),CX187="No",ISNUMBER(OFFSET('Sanitation Data'!$E$12,0,10*ROW('Sanitation Data'!E181)))),CONCATENATE("[",ROUND(OFFSET('Sanitation Data'!$E$12,0,10*ROW('Sanitation Data'!E181)),0),"]"),IF(AND(ISNUMBER(OFFSET('Sanitation Data'!$E$12,0,10*ROW('Sanitation Data'!E181))),CX187="",ISNUMBER(OFFSET('Sanitation Data'!$E$12,0,10*ROW('Sanitation Data'!E181)))),OFFSET('Sanitation Data'!$E$12,0,10*ROW('Sanitation Data'!E181)),NA())))</f>
        <v>#N/A</v>
      </c>
      <c r="AJ187" s="134" t="e">
        <f ca="1">+IF(AND(ISNUMBER(OFFSET('Sanitation Data'!$E$13,0,10*ROW('Sanitation Data'!E181))),CY187="Yes"),OFFSET('Sanitation Data'!$E$13,0,10*ROW('Sanitation Data'!E181)),IF(AND(ISNUMBER(OFFSET('Sanitation Data'!$E$13,0,10*ROW('Sanitation Data'!E181))),CY187="No",ISNUMBER(OFFSET('Sanitation Data'!$E$13,0,10*ROW('Sanitation Data'!E181)))),CONCATENATE("[",ROUND(OFFSET('Sanitation Data'!$E$13,0,10*ROW('Sanitation Data'!E181)),0),"]"),IF(AND(ISNUMBER(OFFSET('Sanitation Data'!$E$13,0,10*ROW('Sanitation Data'!E181))),CY187="",ISNUMBER(OFFSET('Sanitation Data'!$E$13,0,10*ROW('Sanitation Data'!E181)))),OFFSET('Sanitation Data'!$E$13,0,10*ROW('Sanitation Data'!E181)),NA())))</f>
        <v>#N/A</v>
      </c>
      <c r="AK187" s="134" t="e">
        <f ca="1">+IF(AND(ISNUMBER(OFFSET('Sanitation Data'!$F$5,0,10*ROW('Sanitation Data'!F181))),CZ187="Yes"),100-OFFSET('Sanitation Data'!$F$5,0,10*ROW('Sanitation Data'!F181)),IF(AND(ISNUMBER(OFFSET('Sanitation Data'!$F$5,0,10*ROW('Sanitation Data'!F181))),CZ187="No",ISNUMBER(OFFSET('Sanitation Data'!$F$5,0,10*ROW('Sanitation Data'!F181)))),CONCATENATE("[",ROUND(100-OFFSET('Sanitation Data'!$F$5,0,10*ROW('Sanitation Data'!F181)),0),"]"),IF(AND(ISNUMBER(OFFSET('Sanitation Data'!$F$5,0,10*ROW('Sanitation Data'!F181))),CZ187="",ISNUMBER(OFFSET('Sanitation Data'!$F$5,0,10*ROW('Sanitation Data'!F181)))),100-OFFSET('Sanitation Data'!$F$5,0,10*ROW('Sanitation Data'!F181)),NA())))</f>
        <v>#N/A</v>
      </c>
      <c r="AL187" s="134" t="e">
        <f ca="1">+IF(AND(ISNUMBER(OFFSET('Sanitation Data'!$F$7,0,10*ROW('Sanitation Data'!F181))),DA187="Yes"),OFFSET('Sanitation Data'!$F$7,0,10*ROW('Sanitation Data'!F181)),IF(AND(ISNUMBER(OFFSET('Sanitation Data'!$F$7,0,10*ROW('Sanitation Data'!F181))),DA187="No",ISNUMBER(OFFSET('Sanitation Data'!$F$7,0,10*ROW('Sanitation Data'!F181)))),CONCATENATE("[",ROUND(OFFSET('Sanitation Data'!$F$7,0,10*ROW('Sanitation Data'!F181)),0),"]"),IF(AND(ISNUMBER(OFFSET('Sanitation Data'!$F$7,0,10*ROW('Sanitation Data'!F181))),DA187="",ISNUMBER(OFFSET('Sanitation Data'!$F$7,0,10*ROW('Sanitation Data'!F181)))),OFFSET('Sanitation Data'!$F$7,0,10*ROW('Sanitation Data'!F181)),NA())))</f>
        <v>#N/A</v>
      </c>
      <c r="AM187" s="134" t="e">
        <f ca="1">+IF(AND(ISNUMBER(OFFSET('Sanitation Data'!$F$11,0,10*ROW('Sanitation Data'!F181))),DB187="Yes"),OFFSET('Sanitation Data'!$F$11,0,10*ROW('Sanitation Data'!F181)),IF(AND(ISNUMBER(OFFSET('Sanitation Data'!$F$11,0,10*ROW('Sanitation Data'!F181))),DB187="No",ISNUMBER(OFFSET('Sanitation Data'!$F$11,0,10*ROW('Sanitation Data'!F181)))),CONCATENATE("[",ROUND(OFFSET('Sanitation Data'!$F$11,0,10*ROW('Sanitation Data'!F181)),0),"]"),IF(AND(ISNUMBER(OFFSET('Sanitation Data'!$F$11,0,10*ROW('Sanitation Data'!F181))),DB187="",ISNUMBER(OFFSET('Sanitation Data'!$F$11,0,10*ROW('Sanitation Data'!F181)))),OFFSET('Sanitation Data'!$F$11,0,10*ROW('Sanitation Data'!F181)),NA())))</f>
        <v>#N/A</v>
      </c>
      <c r="AN187" s="134" t="e">
        <f ca="1">+IF(AND(ISNUMBER(OFFSET('Sanitation Data'!$F$12,0,10*ROW('Sanitation Data'!F181))),DC187="Yes"),OFFSET('Sanitation Data'!$F$12,0,10*ROW('Sanitation Data'!F181)),IF(AND(ISNUMBER(OFFSET('Sanitation Data'!$F$12,0,10*ROW('Sanitation Data'!F181))),DC187="No",ISNUMBER(OFFSET('Sanitation Data'!$F$12,0,10*ROW('Sanitation Data'!F181)))),CONCATENATE("[",ROUND(OFFSET('Sanitation Data'!$F$12,0,10*ROW('Sanitation Data'!F181)),0),"]"),IF(AND(ISNUMBER(OFFSET('Sanitation Data'!$F$12,0,10*ROW('Sanitation Data'!F181))),DC187="",ISNUMBER(OFFSET('Sanitation Data'!$F$12,0,10*ROW('Sanitation Data'!F181)))),OFFSET('Sanitation Data'!$F$12,0,10*ROW('Sanitation Data'!F181)),NA())))</f>
        <v>#N/A</v>
      </c>
      <c r="AO187" s="134" t="e">
        <f ca="1">+IF(AND(ISNUMBER(OFFSET('Sanitation Data'!$F$13,0,10*ROW('Sanitation Data'!F181))),DD187="Yes"),OFFSET('Sanitation Data'!$F$13,0,10*ROW('Sanitation Data'!F181)),IF(AND(ISNUMBER(OFFSET('Sanitation Data'!$F$13,0,10*ROW('Sanitation Data'!F181))),DD187="No",ISNUMBER(OFFSET('Sanitation Data'!$F$13,0,10*ROW('Sanitation Data'!F181)))),CONCATENATE("[",ROUND(OFFSET('Sanitation Data'!$F$13,0,10*ROW('Sanitation Data'!F181)),0),"]"),IF(AND(ISNUMBER(OFFSET('Sanitation Data'!$F$13,0,10*ROW('Sanitation Data'!F181))),DD187="",ISNUMBER(OFFSET('Sanitation Data'!$F$13,0,10*ROW('Sanitation Data'!F181)))),OFFSET('Sanitation Data'!$F$13,0,10*ROW('Sanitation Data'!F181)),NA())))</f>
        <v>#N/A</v>
      </c>
      <c r="AP187" s="134" t="e">
        <f ca="1">+IF(AND(ISNUMBER(OFFSET('Sanitation Data'!$G$5,0,10*ROW('Sanitation Data'!G181))),DE187="Yes"),100-OFFSET('Sanitation Data'!$G$5,0,10*ROW('Sanitation Data'!G181)),IF(AND(ISNUMBER(OFFSET('Sanitation Data'!$G$5,0,10*ROW('Sanitation Data'!G181))),DE187="No",ISNUMBER(OFFSET('Sanitation Data'!$G$5,0,10*ROW('Sanitation Data'!G181)))),CONCATENATE("[",ROUND(100-OFFSET('Sanitation Data'!$G$5,0,10*ROW('Sanitation Data'!G181)),0),"]"),IF(AND(ISNUMBER(OFFSET('Sanitation Data'!$G$5,0,10*ROW('Sanitation Data'!G181))),DE187="",ISNUMBER(OFFSET('Sanitation Data'!$G$5,0,10*ROW('Sanitation Data'!G181)))),100-OFFSET('Sanitation Data'!$G$5,0,10*ROW('Sanitation Data'!G181)),NA())))</f>
        <v>#N/A</v>
      </c>
      <c r="AQ187" s="134" t="e">
        <f ca="1">+IF(AND(ISNUMBER(OFFSET('Sanitation Data'!$G$7,0,10*ROW('Sanitation Data'!G181))),DF187="Yes"),OFFSET('Sanitation Data'!$G$7,0,10*ROW('Sanitation Data'!G181)),IF(AND(ISNUMBER(OFFSET('Sanitation Data'!$G$7,0,10*ROW('Sanitation Data'!G181))),DF187="No",ISNUMBER(OFFSET('Sanitation Data'!$G$7,0,10*ROW('Sanitation Data'!G181)))),CONCATENATE("[",ROUND(OFFSET('Sanitation Data'!$G$7,0,10*ROW('Sanitation Data'!G181)),0),"]"),IF(AND(ISNUMBER(OFFSET('Sanitation Data'!$G$7,0,10*ROW('Sanitation Data'!G181))),DF187="",ISNUMBER(OFFSET('Sanitation Data'!$G$7,0,10*ROW('Sanitation Data'!G181)))),OFFSET('Sanitation Data'!$G$7,0,10*ROW('Sanitation Data'!G181)),NA())))</f>
        <v>#N/A</v>
      </c>
      <c r="AR187" s="134" t="e">
        <f ca="1">+IF(AND(ISNUMBER(OFFSET('Sanitation Data'!$G$11,0,10*ROW('Sanitation Data'!G181))),DG187="Yes"),OFFSET('Sanitation Data'!$G$11,0,10*ROW('Sanitation Data'!G181)),IF(AND(ISNUMBER(OFFSET('Sanitation Data'!$G$11,0,10*ROW('Sanitation Data'!G181))),DG187="No",ISNUMBER(OFFSET('Sanitation Data'!$G$11,0,10*ROW('Sanitation Data'!G181)))),CONCATENATE("[",ROUND(OFFSET('Sanitation Data'!$G$11,0,10*ROW('Sanitation Data'!G181)),0),"]"),IF(AND(ISNUMBER(OFFSET('Sanitation Data'!$G$11,0,10*ROW('Sanitation Data'!G181))),DG187="",ISNUMBER(OFFSET('Sanitation Data'!$G$11,0,10*ROW('Sanitation Data'!G181)))),OFFSET('Sanitation Data'!$G$11,0,10*ROW('Sanitation Data'!G181)),NA())))</f>
        <v>#N/A</v>
      </c>
      <c r="AS187" s="134" t="e">
        <f ca="1">+IF(AND(ISNUMBER(OFFSET('Sanitation Data'!$G$12,0,10*ROW('Sanitation Data'!G181))),DH187="Yes"),OFFSET('Sanitation Data'!$G$12,0,10*ROW('Sanitation Data'!G181)),IF(AND(ISNUMBER(OFFSET('Sanitation Data'!$G$12,0,10*ROW('Sanitation Data'!G181))),DH187="No",ISNUMBER(OFFSET('Sanitation Data'!$G$12,0,10*ROW('Sanitation Data'!G181)))),CONCATENATE("[",ROUND(OFFSET('Sanitation Data'!$G$12,0,10*ROW('Sanitation Data'!G181)),0),"]"),IF(AND(ISNUMBER(OFFSET('Sanitation Data'!$G$12,0,10*ROW('Sanitation Data'!G181))),DH187="",ISNUMBER(OFFSET('Sanitation Data'!$G$12,0,10*ROW('Sanitation Data'!G181)))),OFFSET('Sanitation Data'!$G$12,0,10*ROW('Sanitation Data'!G181)),NA())))</f>
        <v>#N/A</v>
      </c>
      <c r="AT187" s="134" t="e">
        <f ca="1">+IF(AND(ISNUMBER(OFFSET('Sanitation Data'!$G$13,0,10*ROW('Sanitation Data'!G181))),DI187="Yes"),OFFSET('Sanitation Data'!$G$13,0,10*ROW('Sanitation Data'!G181)),IF(AND(ISNUMBER(OFFSET('Sanitation Data'!$G$13,0,10*ROW('Sanitation Data'!G181))),DI187="No",ISNUMBER(OFFSET('Sanitation Data'!$G$13,0,10*ROW('Sanitation Data'!G181)))),CONCATENATE("[",ROUND(OFFSET('Sanitation Data'!$G$13,0,10*ROW('Sanitation Data'!G181)),0),"]"),IF(AND(ISNUMBER(OFFSET('Sanitation Data'!$G$13,0,10*ROW('Sanitation Data'!G181))),DI187="",ISNUMBER(OFFSET('Sanitation Data'!$G$13,0,10*ROW('Sanitation Data'!G181)))),OFFSET('Sanitation Data'!$G$13,0,10*ROW('Sanitation Data'!G181)),NA())))</f>
        <v>#N/A</v>
      </c>
      <c r="AU187" s="134" t="e">
        <f ca="1">+IF(AND(ISNUMBER(OFFSET('Sanitation Data'!$H$5,0,10*ROW('Sanitation Data'!H181))),DJ187="Yes"),100-OFFSET('Sanitation Data'!$H$5,0,10*ROW('Sanitation Data'!H181)),IF(AND(ISNUMBER(OFFSET('Sanitation Data'!$H$5,0,10*ROW('Sanitation Data'!H181))),DJ187="No",ISNUMBER(OFFSET('Sanitation Data'!$H$5,0,10*ROW('Sanitation Data'!H181)))),CONCATENATE("[",ROUND(100-OFFSET('Sanitation Data'!$H$5,0,10*ROW('Sanitation Data'!H181)),0),"]"),IF(AND(ISNUMBER(OFFSET('Sanitation Data'!$H$5,0,10*ROW('Sanitation Data'!H181))),DJ187="",ISNUMBER(OFFSET('Sanitation Data'!$H$5,0,10*ROW('Sanitation Data'!H181)))),100-OFFSET('Sanitation Data'!$H$5,0,10*ROW('Sanitation Data'!H181)),NA())))</f>
        <v>#N/A</v>
      </c>
      <c r="AV187" s="134" t="e">
        <f ca="1">+IF(AND(ISNUMBER(OFFSET('Sanitation Data'!$H$7,0,10*ROW('Sanitation Data'!H181))),DK187="Yes"),OFFSET('Sanitation Data'!$H$7,0,10*ROW('Sanitation Data'!H181)),IF(AND(ISNUMBER(OFFSET('Sanitation Data'!$H$7,0,10*ROW('Sanitation Data'!H181))),DK187="No",ISNUMBER(OFFSET('Sanitation Data'!$H$7,0,10*ROW('Sanitation Data'!H181)))),CONCATENATE("[",ROUND(OFFSET('Sanitation Data'!$H$7,0,10*ROW('Sanitation Data'!H181)),0),"]"),IF(AND(ISNUMBER(OFFSET('Sanitation Data'!$H$7,0,10*ROW('Sanitation Data'!H181))),DK187="",ISNUMBER(OFFSET('Sanitation Data'!$H$7,0,10*ROW('Sanitation Data'!H181)))),OFFSET('Sanitation Data'!$H$7,0,10*ROW('Sanitation Data'!H181)),NA())))</f>
        <v>#N/A</v>
      </c>
      <c r="AW187" s="134" t="e">
        <f ca="1">+IF(AND(ISNUMBER(OFFSET('Sanitation Data'!$H$11,0,10*ROW('Sanitation Data'!H181))),DL187="Yes"),OFFSET('Sanitation Data'!$H$11,0,10*ROW('Sanitation Data'!H181)),IF(AND(ISNUMBER(OFFSET('Sanitation Data'!$H$11,0,10*ROW('Sanitation Data'!H181))),DL187="No",ISNUMBER(OFFSET('Sanitation Data'!$H$11,0,10*ROW('Sanitation Data'!H181)))),CONCATENATE("[",ROUND(OFFSET('Sanitation Data'!$H$11,0,10*ROW('Sanitation Data'!H181)),0),"]"),IF(AND(ISNUMBER(OFFSET('Sanitation Data'!$H$11,0,10*ROW('Sanitation Data'!H181))),DL187="",ISNUMBER(OFFSET('Sanitation Data'!$H$11,0,10*ROW('Sanitation Data'!H181)))),OFFSET('Sanitation Data'!$H$11,0,10*ROW('Sanitation Data'!H181)),NA())))</f>
        <v>#N/A</v>
      </c>
      <c r="AX187" s="134" t="e">
        <f ca="1">+IF(AND(ISNUMBER(OFFSET('Sanitation Data'!$H$12,0,10*ROW('Sanitation Data'!H181))),DM187="Yes"),OFFSET('Sanitation Data'!$H$12,0,10*ROW('Sanitation Data'!H181)),IF(AND(ISNUMBER(OFFSET('Sanitation Data'!$H$12,0,10*ROW('Sanitation Data'!H181))),DM187="No",ISNUMBER(OFFSET('Sanitation Data'!$H$12,0,10*ROW('Sanitation Data'!H181)))),CONCATENATE("[",ROUND(OFFSET('Sanitation Data'!$H$12,0,10*ROW('Sanitation Data'!H181)),0),"]"),IF(AND(ISNUMBER(OFFSET('Sanitation Data'!$H$12,0,10*ROW('Sanitation Data'!H181))),DM187="",ISNUMBER(OFFSET('Sanitation Data'!$H$12,0,10*ROW('Sanitation Data'!H181)))),OFFSET('Sanitation Data'!$H$12,0,10*ROW('Sanitation Data'!H181)),NA())))</f>
        <v>#N/A</v>
      </c>
      <c r="AY187" s="134" t="e">
        <f ca="1">+IF(AND(ISNUMBER(OFFSET('Sanitation Data'!$H$13,0,10*ROW('Sanitation Data'!H181))),DN187="Yes"),OFFSET('Sanitation Data'!$H$13,0,10*ROW('Sanitation Data'!H181)),IF(AND(ISNUMBER(OFFSET('Sanitation Data'!$H$13,0,10*ROW('Sanitation Data'!H181))),DN187="No",ISNUMBER(OFFSET('Sanitation Data'!$H$13,0,10*ROW('Sanitation Data'!H181)))),CONCATENATE("[",ROUND(OFFSET('Sanitation Data'!$H$13,0,10*ROW('Sanitation Data'!H181)),0),"]"),IF(AND(ISNUMBER(OFFSET('Sanitation Data'!$H$13,0,10*ROW('Sanitation Data'!H181))),DN187="",ISNUMBER(OFFSET('Sanitation Data'!$H$13,0,10*ROW('Sanitation Data'!H181)))),OFFSET('Sanitation Data'!$H$13,0,10*ROW('Sanitation Data'!H181)),NA())))</f>
        <v>#N/A</v>
      </c>
      <c r="AZ187" s="135" t="e">
        <f ca="1">+IF(AND(ISNUMBER(OFFSET('Hygiene Data'!$C$6,0,10*ROW('Hygiene Data'!C181))),DO187="Yes"),OFFSET('Hygiene Data'!$C$6,0,10*ROW('Hygiene Data'!C181)),IF(AND(ISNUMBER(OFFSET('Hygiene Data'!$C$6,0,10*ROW('Hygiene Data'!C181))),DO187="No",ISNUMBER(OFFSET('Hygiene Data'!$C$6,0,10*ROW('Hygiene Data'!C181)))),CONCATENATE("[",ROUND(OFFSET('Hygiene Data'!$C$6,0,10*ROW('Hygiene Data'!C181)),0),"]"),IF(AND(ISNUMBER(OFFSET('Hygiene Data'!$C$6,0,10*ROW('Hygiene Data'!C181))),DO187="",ISNUMBER(OFFSET('Hygiene Data'!$C$6,0,10*ROW('Hygiene Data'!C181)))),OFFSET('Hygiene Data'!$C$6,0,10*ROW('Hygiene Data'!C181)),NA())))</f>
        <v>#N/A</v>
      </c>
      <c r="BA187" s="135" t="e">
        <f ca="1">+IF(AND(ISNUMBER(OFFSET('Hygiene Data'!$C$8,0,10*ROW('Hygiene Data'!C181))),DP187="Yes"),OFFSET('Hygiene Data'!$C$8,0,10*ROW('Hygiene Data'!C181)),IF(AND(ISNUMBER(OFFSET('Hygiene Data'!$C$8,0,10*ROW('Hygiene Data'!C181))),DP187="No",ISNUMBER(OFFSET('Hygiene Data'!$C$8,0,10*ROW('Hygiene Data'!C181)))),CONCATENATE("[",ROUND(OFFSET('Hygiene Data'!$C$8,0,10*ROW('Hygiene Data'!C181)),0),"]"),IF(AND(ISNUMBER(OFFSET('Hygiene Data'!$C$8,0,10*ROW('Hygiene Data'!C181))),DP187="",ISNUMBER(OFFSET('Hygiene Data'!$C$8,0,10*ROW('Hygiene Data'!C181)))),OFFSET('Hygiene Data'!$C$8,0,10*ROW('Hygiene Data'!C181)),NA())))</f>
        <v>#N/A</v>
      </c>
      <c r="BB187" s="135" t="e">
        <f ca="1">+IF(AND(ISNUMBER(OFFSET('Hygiene Data'!$C$10,0,10*ROW('Hygiene Data'!C181))),DQ187="Yes"),OFFSET('Hygiene Data'!$C$10,0,10*ROW('Hygiene Data'!C181)),IF(AND(ISNUMBER(OFFSET('Hygiene Data'!$C$10,0,10*ROW('Hygiene Data'!C181))),DQ187="No",ISNUMBER(OFFSET('Hygiene Data'!$C$10,0,10*ROW('Hygiene Data'!C181)))),CONCATENATE("[",ROUND(OFFSET('Hygiene Data'!$C$10,0,10*ROW('Hygiene Data'!C181)),0),"]"),IF(AND(ISNUMBER(OFFSET('Hygiene Data'!$C$10,0,10*ROW('Hygiene Data'!C181))),DQ187="",ISNUMBER(OFFSET('Hygiene Data'!$C$10,0,10*ROW('Hygiene Data'!C181)))),OFFSET('Hygiene Data'!$C$10,0,10*ROW('Hygiene Data'!C181)),NA())))</f>
        <v>#N/A</v>
      </c>
      <c r="BC187" s="135" t="e">
        <f ca="1">+IF(AND(ISNUMBER(OFFSET('Hygiene Data'!$D$6,0,10*ROW('Hygiene Data'!D181))),DR187="Yes"),OFFSET('Hygiene Data'!$D$6,0,10*ROW('Hygiene Data'!D181)),IF(AND(ISNUMBER(OFFSET('Hygiene Data'!$D$6,0,10*ROW('Hygiene Data'!D181))),DR187="No",ISNUMBER(OFFSET('Hygiene Data'!$D$6,0,10*ROW('Hygiene Data'!D181)))),CONCATENATE("[",ROUND(OFFSET('Hygiene Data'!$D$6,0,10*ROW('Hygiene Data'!D181)),0),"]"),IF(AND(ISNUMBER(OFFSET('Hygiene Data'!$D$6,0,10*ROW('Hygiene Data'!D181))),DR187="",ISNUMBER(OFFSET('Hygiene Data'!$D$6,0,10*ROW('Hygiene Data'!D181)))),OFFSET('Hygiene Data'!$D$6,0,10*ROW('Hygiene Data'!D181)),NA())))</f>
        <v>#N/A</v>
      </c>
      <c r="BD187" s="135" t="e">
        <f ca="1">+IF(AND(ISNUMBER(OFFSET('Hygiene Data'!$D$8,0,10*ROW('Hygiene Data'!D181))),DS187="Yes"),OFFSET('Hygiene Data'!$D$8,0,10*ROW('Hygiene Data'!D181)),IF(AND(ISNUMBER(OFFSET('Hygiene Data'!$D$8,0,10*ROW('Hygiene Data'!D181))),DS187="No",ISNUMBER(OFFSET('Hygiene Data'!$D$8,0,10*ROW('Hygiene Data'!D181)))),CONCATENATE("[",ROUND(OFFSET('Hygiene Data'!$D$8,0,10*ROW('Hygiene Data'!D181)),0),"]"),IF(AND(ISNUMBER(OFFSET('Hygiene Data'!$D$8,0,10*ROW('Hygiene Data'!D181))),DS187="",ISNUMBER(OFFSET('Hygiene Data'!$D$8,0,10*ROW('Hygiene Data'!D181)))),OFFSET('Hygiene Data'!$D$8,0,10*ROW('Hygiene Data'!D181)),NA())))</f>
        <v>#N/A</v>
      </c>
      <c r="BE187" s="135" t="e">
        <f ca="1">+IF(AND(ISNUMBER(OFFSET('Hygiene Data'!$D$10,0,10*ROW('Hygiene Data'!D181))),DT187="Yes"),OFFSET('Hygiene Data'!$D$10,0,10*ROW('Hygiene Data'!D181)),IF(AND(ISNUMBER(OFFSET('Hygiene Data'!$D$10,0,10*ROW('Hygiene Data'!D181))),DT187="No",ISNUMBER(OFFSET('Hygiene Data'!$D$10,0,10*ROW('Hygiene Data'!D181)))),CONCATENATE("[",ROUND(OFFSET('Hygiene Data'!$D$10,0,10*ROW('Hygiene Data'!D181)),0),"]"),IF(AND(ISNUMBER(OFFSET('Hygiene Data'!$D$10,0,10*ROW('Hygiene Data'!D181))),DT187="",ISNUMBER(OFFSET('Hygiene Data'!$D$10,0,10*ROW('Hygiene Data'!D181)))),OFFSET('Hygiene Data'!$D$10,0,10*ROW('Hygiene Data'!D181)),NA())))</f>
        <v>#N/A</v>
      </c>
      <c r="BF187" s="135" t="e">
        <f ca="1">+IF(AND(ISNUMBER(OFFSET('Hygiene Data'!$E$6,0,10*ROW('Hygiene Data'!E181))),DU187="Yes"),OFFSET('Hygiene Data'!$E$6,0,10*ROW('Hygiene Data'!E181)),IF(AND(ISNUMBER(OFFSET('Hygiene Data'!$E$6,0,10*ROW('Hygiene Data'!E181))),DU187="No",ISNUMBER(OFFSET('Hygiene Data'!$E$6,0,10*ROW('Hygiene Data'!E181)))),CONCATENATE("[",ROUND(OFFSET('Hygiene Data'!$E$6,0,10*ROW('Hygiene Data'!E181)),0),"]"),IF(AND(ISNUMBER(OFFSET('Hygiene Data'!$E$6,0,10*ROW('Hygiene Data'!E181))),DU187="",ISNUMBER(OFFSET('Hygiene Data'!$E$6,0,10*ROW('Hygiene Data'!E181)))),OFFSET('Hygiene Data'!$E$6,0,10*ROW('Hygiene Data'!E181)),NA())))</f>
        <v>#N/A</v>
      </c>
      <c r="BG187" s="135" t="e">
        <f ca="1">+IF(AND(ISNUMBER(OFFSET('Hygiene Data'!$E$8,0,10*ROW('Hygiene Data'!E181))),DV187="Yes"),OFFSET('Hygiene Data'!$E$8,0,10*ROW('Hygiene Data'!E181)),IF(AND(ISNUMBER(OFFSET('Hygiene Data'!$E$8,0,10*ROW('Hygiene Data'!E181))),DV187="No",ISNUMBER(OFFSET('Hygiene Data'!$E$8,0,10*ROW('Hygiene Data'!E181)))),CONCATENATE("[",ROUND(OFFSET('Hygiene Data'!$E$8,0,10*ROW('Hygiene Data'!E181)),0),"]"),IF(AND(ISNUMBER(OFFSET('Hygiene Data'!$E$8,0,10*ROW('Hygiene Data'!E181))),DV187="",ISNUMBER(OFFSET('Hygiene Data'!$E$8,0,10*ROW('Hygiene Data'!E181)))),OFFSET('Hygiene Data'!$E$8,0,10*ROW('Hygiene Data'!E181)),NA())))</f>
        <v>#N/A</v>
      </c>
      <c r="BH187" s="135" t="e">
        <f ca="1">+IF(AND(ISNUMBER(OFFSET('Hygiene Data'!$E$10,0,10*ROW('Hygiene Data'!E181))),DW187="Yes"),OFFSET('Hygiene Data'!$E$10,0,10*ROW('Hygiene Data'!E181)),IF(AND(ISNUMBER(OFFSET('Hygiene Data'!$E$10,0,10*ROW('Hygiene Data'!E181))),DW187="No",ISNUMBER(OFFSET('Hygiene Data'!$E$10,0,10*ROW('Hygiene Data'!E181)))),CONCATENATE("[",ROUND(OFFSET('Hygiene Data'!$E$10,0,10*ROW('Hygiene Data'!E181)),0),"]"),IF(AND(ISNUMBER(OFFSET('Hygiene Data'!$E$10,0,10*ROW('Hygiene Data'!E181))),DW187="",ISNUMBER(OFFSET('Hygiene Data'!$E$10,0,10*ROW('Hygiene Data'!E181)))),OFFSET('Hygiene Data'!$E$10,0,10*ROW('Hygiene Data'!E181)),NA())))</f>
        <v>#N/A</v>
      </c>
      <c r="BI187" s="135" t="e">
        <f ca="1">+IF(AND(ISNUMBER(OFFSET('Hygiene Data'!$F$6,0,10*ROW('Hygiene Data'!F181))),DX187="Yes"),OFFSET('Hygiene Data'!$F$6,0,10*ROW('Hygiene Data'!F181)),IF(AND(ISNUMBER(OFFSET('Hygiene Data'!$F$6,0,10*ROW('Hygiene Data'!F181))),DX187="No",ISNUMBER(OFFSET('Hygiene Data'!$F$6,0,10*ROW('Hygiene Data'!F181)))),CONCATENATE("[",ROUND(OFFSET('Hygiene Data'!$F$6,0,10*ROW('Hygiene Data'!F181)),0),"]"),IF(AND(ISNUMBER(OFFSET('Hygiene Data'!$F$6,0,10*ROW('Hygiene Data'!F181))),DX187="",ISNUMBER(OFFSET('Hygiene Data'!$F$6,0,10*ROW('Hygiene Data'!F181)))),OFFSET('Hygiene Data'!$F$6,0,10*ROW('Hygiene Data'!F181)),NA())))</f>
        <v>#N/A</v>
      </c>
      <c r="BJ187" s="135" t="e">
        <f ca="1">+IF(AND(ISNUMBER(OFFSET('Hygiene Data'!$F$8,0,10*ROW('Hygiene Data'!F181))),DY187="Yes"),OFFSET('Hygiene Data'!$F$8,0,10*ROW('Hygiene Data'!F181)),IF(AND(ISNUMBER(OFFSET('Hygiene Data'!$F$8,0,10*ROW('Hygiene Data'!F181))),DY187="No",ISNUMBER(OFFSET('Hygiene Data'!$F$8,0,10*ROW('Hygiene Data'!F181)))),CONCATENATE("[",ROUND(OFFSET('Hygiene Data'!$F$8,0,10*ROW('Hygiene Data'!F181)),0),"]"),IF(AND(ISNUMBER(OFFSET('Hygiene Data'!$F$8,0,10*ROW('Hygiene Data'!F181))),DY187="",ISNUMBER(OFFSET('Hygiene Data'!$F$8,0,10*ROW('Hygiene Data'!F181)))),OFFSET('Hygiene Data'!$F$8,0,10*ROW('Hygiene Data'!F181)),NA())))</f>
        <v>#N/A</v>
      </c>
      <c r="BK187" s="135" t="e">
        <f ca="1">+IF(AND(ISNUMBER(OFFSET('Hygiene Data'!$F$10,0,10*ROW('Hygiene Data'!F181))),DZ187="Yes"),OFFSET('Hygiene Data'!$F$10,0,10*ROW('Hygiene Data'!F181)),IF(AND(ISNUMBER(OFFSET('Hygiene Data'!$F$10,0,10*ROW('Hygiene Data'!F181))),DZ187="No",ISNUMBER(OFFSET('Hygiene Data'!$F$10,0,10*ROW('Hygiene Data'!F181)))),CONCATENATE("[",ROUND(OFFSET('Hygiene Data'!$F$10,0,10*ROW('Hygiene Data'!F181)),0),"]"),IF(AND(ISNUMBER(OFFSET('Hygiene Data'!$F$10,0,10*ROW('Hygiene Data'!F181))),DZ187="",ISNUMBER(OFFSET('Hygiene Data'!$F$10,0,10*ROW('Hygiene Data'!F181)))),OFFSET('Hygiene Data'!$F$10,0,10*ROW('Hygiene Data'!F181)),NA())))</f>
        <v>#N/A</v>
      </c>
      <c r="BL187" s="135" t="e">
        <f ca="1">+IF(AND(ISNUMBER(OFFSET('Hygiene Data'!$G$6,0,10*ROW('Hygiene Data'!G181))),EA187="Yes"),OFFSET('Hygiene Data'!$G$6,0,10*ROW('Hygiene Data'!G181)),IF(AND(ISNUMBER(OFFSET('Hygiene Data'!$G$6,0,10*ROW('Hygiene Data'!G181))),EA187="No",ISNUMBER(OFFSET('Hygiene Data'!$G$6,0,10*ROW('Hygiene Data'!G181)))),CONCATENATE("[",ROUND(OFFSET('Hygiene Data'!$G$6,0,10*ROW('Hygiene Data'!G181)),0),"]"),IF(AND(ISNUMBER(OFFSET('Hygiene Data'!$G$6,0,10*ROW('Hygiene Data'!G181))),EA187="",ISNUMBER(OFFSET('Hygiene Data'!$G$6,0,10*ROW('Hygiene Data'!G181)))),OFFSET('Hygiene Data'!$G$6,0,10*ROW('Hygiene Data'!G181)),NA())))</f>
        <v>#N/A</v>
      </c>
      <c r="BM187" s="135" t="e">
        <f ca="1">+IF(AND(ISNUMBER(OFFSET('Hygiene Data'!$G$8,0,10*ROW('Hygiene Data'!G181))),EB187="Yes"),OFFSET('Hygiene Data'!$G$8,0,10*ROW('Hygiene Data'!G181)),IF(AND(ISNUMBER(OFFSET('Hygiene Data'!$G$8,0,10*ROW('Hygiene Data'!G181))),EB187="No",ISNUMBER(OFFSET('Hygiene Data'!$G$8,0,10*ROW('Hygiene Data'!G181)))),CONCATENATE("[",ROUND(OFFSET('Hygiene Data'!$G$8,0,10*ROW('Hygiene Data'!G181)),0),"]"),IF(AND(ISNUMBER(OFFSET('Hygiene Data'!$G$8,0,10*ROW('Hygiene Data'!G181))),EB187="",ISNUMBER(OFFSET('Hygiene Data'!$G$8,0,10*ROW('Hygiene Data'!G181)))),OFFSET('Hygiene Data'!$G$8,0,10*ROW('Hygiene Data'!G181)),NA())))</f>
        <v>#N/A</v>
      </c>
      <c r="BN187" s="135" t="e">
        <f ca="1">+IF(AND(ISNUMBER(OFFSET('Hygiene Data'!$G$10,0,10*ROW('Hygiene Data'!G181))),EC187="Yes"),OFFSET('Hygiene Data'!$G$10,0,10*ROW('Hygiene Data'!G181)),IF(AND(ISNUMBER(OFFSET('Hygiene Data'!$G$10,0,10*ROW('Hygiene Data'!G181))),EC187="No",ISNUMBER(OFFSET('Hygiene Data'!$G$10,0,10*ROW('Hygiene Data'!G181)))),CONCATENATE("[",ROUND(OFFSET('Hygiene Data'!$G$10,0,10*ROW('Hygiene Data'!G181)),0),"]"),IF(AND(ISNUMBER(OFFSET('Hygiene Data'!$G$10,0,10*ROW('Hygiene Data'!G181))),EC187="",ISNUMBER(OFFSET('Hygiene Data'!$G$10,0,10*ROW('Hygiene Data'!G181)))),OFFSET('Hygiene Data'!$G$10,0,10*ROW('Hygiene Data'!G181)),NA())))</f>
        <v>#N/A</v>
      </c>
      <c r="BO187" s="135" t="e">
        <f ca="1">+IF(AND(ISNUMBER(OFFSET('Hygiene Data'!$H$6,0,10*ROW('Hygiene Data'!H181))),ED187="Yes"),OFFSET('Hygiene Data'!$H$6,0,10*ROW('Hygiene Data'!H181)),IF(AND(ISNUMBER(OFFSET('Hygiene Data'!$H$6,0,10*ROW('Hygiene Data'!H181))),ED187="No",ISNUMBER(OFFSET('Hygiene Data'!$H$6,0,10*ROW('Hygiene Data'!H181)))),CONCATENATE("[",ROUND(OFFSET('Hygiene Data'!$H$6,0,10*ROW('Hygiene Data'!H181)),0),"]"),IF(AND(ISNUMBER(OFFSET('Hygiene Data'!$H$6,0,10*ROW('Hygiene Data'!H181))),ED187="",ISNUMBER(OFFSET('Hygiene Data'!$H$6,0,10*ROW('Hygiene Data'!H181)))),OFFSET('Hygiene Data'!$H$6,0,10*ROW('Hygiene Data'!H181)),NA())))</f>
        <v>#N/A</v>
      </c>
      <c r="BP187" s="135" t="e">
        <f ca="1">+IF(AND(ISNUMBER(OFFSET('Hygiene Data'!$H$8,0,10*ROW('Hygiene Data'!H181))),EE187="Yes"),OFFSET('Hygiene Data'!$H$8,0,10*ROW('Hygiene Data'!H181)),IF(AND(ISNUMBER(OFFSET('Hygiene Data'!$H$8,0,10*ROW('Hygiene Data'!H181))),EE187="No",ISNUMBER(OFFSET('Hygiene Data'!$H$8,0,10*ROW('Hygiene Data'!H181)))),CONCATENATE("[",ROUND(OFFSET('Hygiene Data'!$H$8,0,10*ROW('Hygiene Data'!H181)),0),"]"),IF(AND(ISNUMBER(OFFSET('Hygiene Data'!$H$8,0,10*ROW('Hygiene Data'!H181))),EE187="",ISNUMBER(OFFSET('Hygiene Data'!$H$8,0,10*ROW('Hygiene Data'!H181)))),OFFSET('Hygiene Data'!$H$8,0,10*ROW('Hygiene Data'!H181)),NA())))</f>
        <v>#N/A</v>
      </c>
      <c r="BQ187" s="135" t="e">
        <f ca="1">+IF(AND(ISNUMBER(OFFSET('Hygiene Data'!$H$10,0,10*ROW('Hygiene Data'!H181))),EF187="Yes"),OFFSET('Hygiene Data'!$H$10,0,10*ROW('Hygiene Data'!H181)),IF(AND(ISNUMBER(OFFSET('Hygiene Data'!$H$10,0,10*ROW('Hygiene Data'!H181))),EF187="No",ISNUMBER(OFFSET('Hygiene Data'!$H$10,0,10*ROW('Hygiene Data'!H181)))),CONCATENATE("[",ROUND(OFFSET('Hygiene Data'!$H$10,0,10*ROW('Hygiene Data'!H181)),0),"]"),IF(AND(ISNUMBER(OFFSET('Hygiene Data'!$H$10,0,10*ROW('Hygiene Data'!H181))),EF187="",ISNUMBER(OFFSET('Hygiene Data'!$H$10,0,10*ROW('Hygiene Data'!H181)))),OFFSET('Hygiene Data'!$H$10,0,10*ROW('Hygiene Data'!H181)),NA())))</f>
        <v>#N/A</v>
      </c>
      <c r="BS187" s="34" t="str">
        <f ca="1">+IF(OFFSET('Water Data'!$C$28,0,10*ROW('Water Data'!C181))="","",OFFSET('Water Data'!$C$28,0,10*ROW('Water Data'!C181)))</f>
        <v/>
      </c>
      <c r="BT187" s="34" t="str">
        <f ca="1">+IF(OFFSET('Water Data'!$C$29,0,10*ROW('Water Data'!C181))="","",OFFSET('Water Data'!$C$29,0,10*ROW('Water Data'!C181)))</f>
        <v/>
      </c>
      <c r="BU187" s="34" t="str">
        <f ca="1">+IF(OFFSET('Water Data'!$C$30,0,10*ROW('Water Data'!C181))="","",OFFSET('Water Data'!$C$30,0,10*ROW('Water Data'!C181)))</f>
        <v/>
      </c>
      <c r="BV187" s="34" t="str">
        <f ca="1">+IF(OFFSET('Water Data'!$D$28,0,10*ROW('Water Data'!D181))="","",OFFSET('Water Data'!$D$28,0,10*ROW('Water Data'!D181)))</f>
        <v/>
      </c>
      <c r="BW187" s="34" t="str">
        <f ca="1">+IF(OFFSET('Water Data'!$D$29,0,10*ROW('Water Data'!D181))="","",OFFSET('Water Data'!$D$29,0,10*ROW('Water Data'!D181)))</f>
        <v/>
      </c>
      <c r="BX187" s="34" t="str">
        <f ca="1">+IF(OFFSET('Water Data'!$D$30,0,10*ROW('Water Data'!D181))="","",OFFSET('Water Data'!$D$30,0,10*ROW('Water Data'!D181)))</f>
        <v/>
      </c>
      <c r="BY187" s="34" t="str">
        <f ca="1">+IF(OFFSET('Water Data'!$E$28,0,10*ROW('Water Data'!E181))="","",OFFSET('Water Data'!$E$28,0,10*ROW('Water Data'!E181)))</f>
        <v/>
      </c>
      <c r="BZ187" s="34" t="str">
        <f ca="1">+IF(OFFSET('Water Data'!$E$29,0,10*ROW('Water Data'!E181))="","",OFFSET('Water Data'!$E$29,0,10*ROW('Water Data'!E181)))</f>
        <v/>
      </c>
      <c r="CA187" s="34" t="str">
        <f ca="1">+IF(OFFSET('Water Data'!$E$30,0,10*ROW('Water Data'!E181))="","",OFFSET('Water Data'!$E$30,0,10*ROW('Water Data'!E181)))</f>
        <v/>
      </c>
      <c r="CB187" s="34" t="str">
        <f ca="1">+IF(OFFSET('Water Data'!$F$28,0,10*ROW('Water Data'!F181))="","",OFFSET('Water Data'!$F$28,0,10*ROW('Water Data'!F181)))</f>
        <v/>
      </c>
      <c r="CC187" s="34" t="str">
        <f ca="1">+IF(OFFSET('Water Data'!$F$29,0,10*ROW('Water Data'!F181))="","",OFFSET('Water Data'!$F$29,0,10*ROW('Water Data'!F181)))</f>
        <v/>
      </c>
      <c r="CD187" s="34" t="str">
        <f ca="1">+IF(OFFSET('Water Data'!$F$30,0,10*ROW('Water Data'!F181))="","",OFFSET('Water Data'!$F$30,0,10*ROW('Water Data'!F181)))</f>
        <v/>
      </c>
      <c r="CE187" s="34" t="str">
        <f ca="1">+IF(OFFSET('Water Data'!$G$28,0,10*ROW('Water Data'!G181))="","",OFFSET('Water Data'!$G$28,0,10*ROW('Water Data'!G181)))</f>
        <v/>
      </c>
      <c r="CF187" s="34" t="str">
        <f ca="1">+IF(OFFSET('Water Data'!$G$29,0,10*ROW('Water Data'!G181))="","",OFFSET('Water Data'!$G$29,0,10*ROW('Water Data'!G181)))</f>
        <v/>
      </c>
      <c r="CG187" s="34" t="str">
        <f ca="1">+IF(OFFSET('Water Data'!$G$30,0,10*ROW('Water Data'!G181))="","",OFFSET('Water Data'!$G$30,0,10*ROW('Water Data'!G181)))</f>
        <v/>
      </c>
      <c r="CH187" s="34" t="str">
        <f ca="1">+IF(OFFSET('Water Data'!$H$28,0,10*ROW('Water Data'!H181))="","",OFFSET('Water Data'!$H$28,0,10*ROW('Water Data'!H181)))</f>
        <v/>
      </c>
      <c r="CI187" s="34" t="str">
        <f ca="1">+IF(OFFSET('Water Data'!$H$29,0,10*ROW('Water Data'!H181))="","",OFFSET('Water Data'!$H$29,0,10*ROW('Water Data'!H181)))</f>
        <v/>
      </c>
      <c r="CJ187" s="34" t="str">
        <f ca="1">+IF(OFFSET('Water Data'!$H$30,0,10*ROW('Water Data'!H181))="","",OFFSET('Water Data'!$H$30,0,10*ROW('Water Data'!H181)))</f>
        <v/>
      </c>
      <c r="CK187" s="34" t="str">
        <f ca="1">+IF(OFFSET('Sanitation Data'!$C$29,0,10*ROW('Sanitation Data'!C181))="","",OFFSET('Sanitation Data'!$C$29,0,10*ROW('Sanitation Data'!C181)))</f>
        <v/>
      </c>
      <c r="CL187" s="34" t="str">
        <f ca="1">+IF(OFFSET('Sanitation Data'!$C$30,0,10*ROW('Sanitation Data'!C181))="","",OFFSET('Sanitation Data'!$C$30,0,10*ROW('Sanitation Data'!C181)))</f>
        <v/>
      </c>
      <c r="CM187" s="34" t="str">
        <f ca="1">+IF(OFFSET('Sanitation Data'!$C$31,0,10*ROW('Sanitation Data'!C181))="","",OFFSET('Sanitation Data'!$C$31,0,10*ROW('Sanitation Data'!C181)))</f>
        <v/>
      </c>
      <c r="CN187" s="34" t="str">
        <f ca="1">+IF(OFFSET('Sanitation Data'!$C$32,0,10*ROW('Sanitation Data'!C181))="","",OFFSET('Sanitation Data'!$C$32,0,10*ROW('Sanitation Data'!C181)))</f>
        <v/>
      </c>
      <c r="CO187" s="34" t="str">
        <f ca="1">+IF(OFFSET('Sanitation Data'!$C$33,0,10*ROW('Sanitation Data'!C181))="","",OFFSET('Sanitation Data'!$C$33,0,10*ROW('Sanitation Data'!C181)))</f>
        <v/>
      </c>
      <c r="CP187" s="34" t="str">
        <f ca="1">+IF(OFFSET('Sanitation Data'!$D$29,0,10*ROW('Sanitation Data'!D181))="","",OFFSET('Sanitation Data'!$D$29,0,10*ROW('Sanitation Data'!D181)))</f>
        <v/>
      </c>
      <c r="CQ187" s="34" t="str">
        <f ca="1">+IF(OFFSET('Sanitation Data'!$D$30,0,10*ROW('Sanitation Data'!D181))="","",OFFSET('Sanitation Data'!$D$30,0,10*ROW('Sanitation Data'!D181)))</f>
        <v/>
      </c>
      <c r="CR187" s="34" t="str">
        <f ca="1">+IF(OFFSET('Sanitation Data'!$D$31,0,10*ROW('Sanitation Data'!D181))="","",OFFSET('Sanitation Data'!$D$31,0,10*ROW('Sanitation Data'!D181)))</f>
        <v/>
      </c>
      <c r="CS187" s="34" t="str">
        <f ca="1">+IF(OFFSET('Sanitation Data'!$D$32,0,10*ROW('Sanitation Data'!D181))="","",OFFSET('Sanitation Data'!$D$32,0,10*ROW('Sanitation Data'!D181)))</f>
        <v/>
      </c>
      <c r="CT187" s="34" t="str">
        <f ca="1">+IF(OFFSET('Sanitation Data'!$D$33,0,10*ROW('Sanitation Data'!D181))="","",OFFSET('Sanitation Data'!$D$33,0,10*ROW('Sanitation Data'!D181)))</f>
        <v/>
      </c>
      <c r="CU187" s="34" t="str">
        <f ca="1">+IF(OFFSET('Sanitation Data'!$E$29,0,10*ROW('Sanitation Data'!E181))="","",OFFSET('Sanitation Data'!$E$29,0,10*ROW('Sanitation Data'!E181)))</f>
        <v/>
      </c>
      <c r="CV187" s="34" t="str">
        <f ca="1">+IF(OFFSET('Sanitation Data'!$E$30,0,10*ROW('Sanitation Data'!E181))="","",OFFSET('Sanitation Data'!$E$30,0,10*ROW('Sanitation Data'!E181)))</f>
        <v/>
      </c>
      <c r="CW187" s="34" t="str">
        <f ca="1">+IF(OFFSET('Sanitation Data'!$E$31,0,10*ROW('Sanitation Data'!E181))="","",OFFSET('Sanitation Data'!$E$31,0,10*ROW('Sanitation Data'!E181)))</f>
        <v/>
      </c>
      <c r="CX187" s="34" t="str">
        <f ca="1">+IF(OFFSET('Sanitation Data'!$E$32,0,10*ROW('Sanitation Data'!E181))="","",OFFSET('Sanitation Data'!$E$32,0,10*ROW('Sanitation Data'!E181)))</f>
        <v/>
      </c>
      <c r="CY187" s="34" t="str">
        <f ca="1">+IF(OFFSET('Sanitation Data'!$E$33,0,10*ROW('Sanitation Data'!E181))="","",OFFSET('Sanitation Data'!$E$33,0,10*ROW('Sanitation Data'!E181)))</f>
        <v/>
      </c>
      <c r="CZ187" s="34" t="str">
        <f ca="1">+IF(OFFSET('Sanitation Data'!$F$29,0,10*ROW('Sanitation Data'!F181))="","",OFFSET('Sanitation Data'!$F$29,0,10*ROW('Sanitation Data'!F181)))</f>
        <v/>
      </c>
      <c r="DA187" s="34" t="str">
        <f ca="1">+IF(OFFSET('Sanitation Data'!$F$30,0,10*ROW('Sanitation Data'!F181))="","",OFFSET('Sanitation Data'!$F$30,0,10*ROW('Sanitation Data'!F181)))</f>
        <v/>
      </c>
      <c r="DB187" s="34" t="str">
        <f ca="1">+IF(OFFSET('Sanitation Data'!$F$31,0,10*ROW('Sanitation Data'!F181))="","",OFFSET('Sanitation Data'!$F$31,0,10*ROW('Sanitation Data'!F181)))</f>
        <v/>
      </c>
      <c r="DC187" s="34" t="str">
        <f ca="1">+IF(OFFSET('Sanitation Data'!$F$32,0,10*ROW('Sanitation Data'!F181))="","",OFFSET('Sanitation Data'!$F$32,0,10*ROW('Sanitation Data'!F181)))</f>
        <v/>
      </c>
      <c r="DD187" s="34" t="str">
        <f ca="1">+IF(OFFSET('Sanitation Data'!$F$33,0,10*ROW('Sanitation Data'!F181))="","",OFFSET('Sanitation Data'!$F$33,0,10*ROW('Sanitation Data'!F181)))</f>
        <v/>
      </c>
      <c r="DE187" s="34" t="str">
        <f ca="1">+IF(OFFSET('Sanitation Data'!$G$29,0,10*ROW('Sanitation Data'!G181))="","",OFFSET('Sanitation Data'!$G$29,0,10*ROW('Sanitation Data'!G181)))</f>
        <v/>
      </c>
      <c r="DF187" s="34" t="str">
        <f ca="1">+IF(OFFSET('Sanitation Data'!$G$30,0,10*ROW('Sanitation Data'!G181))="","",OFFSET('Sanitation Data'!$G$30,0,10*ROW('Sanitation Data'!G181)))</f>
        <v/>
      </c>
      <c r="DG187" s="34" t="str">
        <f ca="1">+IF(OFFSET('Sanitation Data'!$G$31,0,10*ROW('Sanitation Data'!G181))="","",OFFSET('Sanitation Data'!$G$31,0,10*ROW('Sanitation Data'!G181)))</f>
        <v/>
      </c>
      <c r="DH187" s="34" t="str">
        <f ca="1">+IF(OFFSET('Sanitation Data'!$G$32,0,10*ROW('Sanitation Data'!G181))="","",OFFSET('Sanitation Data'!$G$32,0,10*ROW('Sanitation Data'!G181)))</f>
        <v/>
      </c>
      <c r="DI187" s="34" t="str">
        <f ca="1">+IF(OFFSET('Sanitation Data'!$G$33,0,10*ROW('Sanitation Data'!G181))="","",OFFSET('Sanitation Data'!$G$33,0,10*ROW('Sanitation Data'!G181)))</f>
        <v/>
      </c>
      <c r="DJ187" s="34" t="str">
        <f ca="1">+IF(OFFSET('Sanitation Data'!$H$29,0,10*ROW('Sanitation Data'!H181))="","",OFFSET('Sanitation Data'!$H$29,0,10*ROW('Sanitation Data'!H181)))</f>
        <v/>
      </c>
      <c r="DK187" s="34" t="str">
        <f ca="1">+IF(OFFSET('Sanitation Data'!$H$30,0,10*ROW('Sanitation Data'!H181))="","",OFFSET('Sanitation Data'!$H$30,0,10*ROW('Sanitation Data'!H181)))</f>
        <v/>
      </c>
      <c r="DL187" s="34" t="str">
        <f ca="1">+IF(OFFSET('Sanitation Data'!$H$31,0,10*ROW('Sanitation Data'!H181))="","",OFFSET('Sanitation Data'!$H$31,0,10*ROW('Sanitation Data'!H181)))</f>
        <v/>
      </c>
      <c r="DM187" s="34" t="str">
        <f ca="1">+IF(OFFSET('Sanitation Data'!$H$32,0,10*ROW('Sanitation Data'!H181))="","",OFFSET('Sanitation Data'!$H$32,0,10*ROW('Sanitation Data'!H181)))</f>
        <v/>
      </c>
      <c r="DN187" s="34" t="str">
        <f ca="1">+IF(OFFSET('Sanitation Data'!$H$33,0,10*ROW('Sanitation Data'!H181))="","",OFFSET('Sanitation Data'!$H$33,0,10*ROW('Sanitation Data'!H181)))</f>
        <v/>
      </c>
      <c r="DO187" s="34" t="str">
        <f ca="1">+IF(OFFSET('Hygiene Data'!$C$12,0,10*ROW('Hygiene Data'!C181))="","",OFFSET('Hygiene Data'!$C$12,0,10*ROW('Hygiene Data'!C181)))</f>
        <v/>
      </c>
      <c r="DP187" s="34" t="str">
        <f ca="1">+IF(OFFSET('Hygiene Data'!$C$13,0,10*ROW('Hygiene Data'!C181))="","",OFFSET('Hygiene Data'!$C$13,0,10*ROW('Hygiene Data'!C181)))</f>
        <v/>
      </c>
      <c r="DQ187" s="34" t="str">
        <f ca="1">+IF(OFFSET('Hygiene Data'!$C$14,0,10*ROW('Hygiene Data'!C181))="","",OFFSET('Hygiene Data'!$C$14,0,10*ROW('Hygiene Data'!C181)))</f>
        <v/>
      </c>
      <c r="DR187" s="34" t="str">
        <f ca="1">+IF(OFFSET('Hygiene Data'!$D$12,0,10*ROW('Hygiene Data'!D181))="","",OFFSET('Hygiene Data'!$D$12,0,10*ROW('Hygiene Data'!D181)))</f>
        <v/>
      </c>
      <c r="DS187" s="34" t="str">
        <f ca="1">+IF(OFFSET('Hygiene Data'!$D$13,0,10*ROW('Hygiene Data'!D181))="","",OFFSET('Hygiene Data'!$D$13,0,10*ROW('Hygiene Data'!D181)))</f>
        <v/>
      </c>
      <c r="DT187" s="34" t="str">
        <f ca="1">+IF(OFFSET('Hygiene Data'!$D$14,0,10*ROW('Hygiene Data'!D181))="","",OFFSET('Hygiene Data'!$D$14,0,10*ROW('Hygiene Data'!D181)))</f>
        <v/>
      </c>
      <c r="DU187" s="34" t="str">
        <f ca="1">+IF(OFFSET('Hygiene Data'!$E$12,0,10*ROW('Hygiene Data'!E181))="","",OFFSET('Hygiene Data'!$E$12,0,10*ROW('Hygiene Data'!E181)))</f>
        <v/>
      </c>
      <c r="DV187" s="34" t="str">
        <f ca="1">+IF(OFFSET('Hygiene Data'!$E$13,0,10*ROW('Hygiene Data'!E181))="","",OFFSET('Hygiene Data'!$E$13,0,10*ROW('Hygiene Data'!E181)))</f>
        <v/>
      </c>
      <c r="DW187" s="34" t="str">
        <f ca="1">+IF(OFFSET('Hygiene Data'!$E$14,0,10*ROW('Hygiene Data'!E181))="","",OFFSET('Hygiene Data'!$E$14,0,10*ROW('Hygiene Data'!E181)))</f>
        <v/>
      </c>
      <c r="DX187" s="34" t="str">
        <f ca="1">+IF(OFFSET('Hygiene Data'!$F$12,0,10*ROW('Hygiene Data'!F181))="","",OFFSET('Hygiene Data'!$F$12,0,10*ROW('Hygiene Data'!F181)))</f>
        <v/>
      </c>
      <c r="DY187" s="34" t="str">
        <f ca="1">+IF(OFFSET('Hygiene Data'!$F$13,0,10*ROW('Hygiene Data'!F181))="","",OFFSET('Hygiene Data'!$F$13,0,10*ROW('Hygiene Data'!F181)))</f>
        <v/>
      </c>
      <c r="DZ187" s="34" t="str">
        <f ca="1">+IF(OFFSET('Hygiene Data'!$F$14,0,10*ROW('Hygiene Data'!F181))="","",OFFSET('Hygiene Data'!$F$14,0,10*ROW('Hygiene Data'!F181)))</f>
        <v/>
      </c>
      <c r="EA187" s="34" t="str">
        <f ca="1">+IF(OFFSET('Hygiene Data'!$G$12,0,10*ROW('Hygiene Data'!G181))="","",OFFSET('Hygiene Data'!$G$12,0,10*ROW('Hygiene Data'!G181)))</f>
        <v/>
      </c>
      <c r="EB187" s="34" t="str">
        <f ca="1">+IF(OFFSET('Hygiene Data'!$G$13,0,10*ROW('Hygiene Data'!G181))="","",OFFSET('Hygiene Data'!$G$13,0,10*ROW('Hygiene Data'!G181)))</f>
        <v/>
      </c>
      <c r="EC187" s="34" t="str">
        <f ca="1">+IF(OFFSET('Hygiene Data'!$G$14,0,10*ROW('Hygiene Data'!G181))="","",OFFSET('Hygiene Data'!$G$14,0,10*ROW('Hygiene Data'!G181)))</f>
        <v/>
      </c>
      <c r="ED187" s="34" t="str">
        <f ca="1">+IF(OFFSET('Hygiene Data'!$H$12,0,10*ROW('Hygiene Data'!H181))="","",OFFSET('Hygiene Data'!$H$12,0,10*ROW('Hygiene Data'!H181)))</f>
        <v/>
      </c>
      <c r="EE187" s="34" t="str">
        <f ca="1">+IF(OFFSET('Hygiene Data'!$H$13,0,10*ROW('Hygiene Data'!H181))="","",OFFSET('Hygiene Data'!$H$13,0,10*ROW('Hygiene Data'!H181)))</f>
        <v/>
      </c>
      <c r="EF187" s="34" t="str">
        <f ca="1">+IF(OFFSET('Hygiene Data'!$H$14,0,10*ROW('Hygiene Data'!H181))="","",OFFSET('Hygiene Data'!$H$14,0,10*ROW('Hygiene Data'!H181)))</f>
        <v/>
      </c>
    </row>
    <row r="188" spans="1:136" x14ac:dyDescent="0.2">
      <c r="A188" s="50" t="str">
        <f ca="1">+IF(OFFSET('Water Data'!$B$1,0,10*ROW('Water Data'!B185))="","",OFFSET('Water Data'!$B$1,0,10*ROW('Water Data'!B185)))</f>
        <v/>
      </c>
      <c r="B188" s="50" t="str">
        <f ca="1">+IF(OFFSET('Water Data'!$A$3,0,10*ROW('Water Data'!A185))="","",OFFSET('Water Data'!$A$3,0,10*ROW('Water Data'!A185)))</f>
        <v/>
      </c>
      <c r="C188" s="50" t="str">
        <f ca="1">+IF(OFFSET('Water Data'!$C$3,0,10*ROW('Water Data'!C185))="","",OFFSET('Water Data'!$C$3,0,10*ROW('Water Data'!C185)))</f>
        <v/>
      </c>
      <c r="D188" s="133" t="e">
        <f ca="1">+IF(AND(ISNUMBER(OFFSET('Water Data'!$C$5,0,10*ROW('Water Data'!C182))),BS188="Yes"),100-OFFSET('Water Data'!$C$5,0,10*ROW('Water Data'!C182)),IF(AND(ISNUMBER(OFFSET('Water Data'!$C$5,0,10*ROW('Water Data'!C182))),BS188="No",ISNUMBER(OFFSET('Water Data'!$C$5,0,10*ROW('Water Data'!C182)))),CONCATENATE("[",ROUND(100-OFFSET('Water Data'!$C$5,0,10*ROW('Water Data'!C182)),0),"]"),IF(AND(ISNUMBER(OFFSET('Water Data'!$C$5,0,10*ROW('Water Data'!C182))),BS188="",ISNUMBER(OFFSET('Water Data'!$C$5,0,10*ROW('Water Data'!C182)))),100-OFFSET('Water Data'!$C$5,0,10*ROW('Water Data'!C182)),NA())))</f>
        <v>#N/A</v>
      </c>
      <c r="E188" s="133" t="e">
        <f ca="1">+IF(AND(ISNUMBER(OFFSET('Water Data'!$C$7,0,10*ROW('Water Data'!D182))),BT188="Yes"),OFFSET('Water Data'!$C$7,0,10*ROW('Water Data'!C182)),IF(AND(ISNUMBER(OFFSET('Water Data'!$C$7,0,10*ROW('Water Data'!C182))),BT188="No",ISNUMBER(OFFSET('Water Data'!$C$7,0,10*ROW('Water Data'!C182)))),CONCATENATE("[",ROUND(OFFSET('Water Data'!$C$7,0,10*ROW('Water Data'!C182)),0),"]"),IF(AND(ISNUMBER(OFFSET('Water Data'!$C$7,0,10*ROW('Water Data'!C182))),BT188="",ISNUMBER(OFFSET('Water Data'!$C$7,0,10*ROW('Water Data'!C182)))),OFFSET('Water Data'!$C$7,0,10*ROW('Water Data'!C182)),NA())))</f>
        <v>#N/A</v>
      </c>
      <c r="F188" s="133" t="e">
        <f ca="1">+IF(AND(ISNUMBER(OFFSET('Water Data'!$C$10,0,10*ROW('Water Data'!C182))),BU188="Yes"),OFFSET('Water Data'!$C$10,0,10*ROW('Water Data'!C182)),IF(AND(ISNUMBER(OFFSET('Water Data'!$C$10,0,10*ROW('Water Data'!C182))),BU188="No",ISNUMBER(OFFSET('Water Data'!$C$10,0,10*ROW('Water Data'!C182)))),CONCATENATE("[",ROUND(OFFSET('Water Data'!$C$10,0,10*ROW('Water Data'!C182)),0),"]"),IF(AND(ISNUMBER(OFFSET('Water Data'!$C$10,0,10*ROW('Water Data'!C182))),BU188="",ISNUMBER(OFFSET('Water Data'!$C$10,0,10*ROW('Water Data'!C182)))),OFFSET('Water Data'!$C$10,0,10*ROW('Water Data'!C182)),NA())))</f>
        <v>#N/A</v>
      </c>
      <c r="G188" s="133" t="e">
        <f ca="1">+IF(AND(ISNUMBER(OFFSET('Water Data'!$D$5,0,10*ROW('Water Data'!D182))),BV188="Yes"),100-OFFSET('Water Data'!$D$5,0,10*ROW('Water Data'!D182)),IF(AND(ISNUMBER(OFFSET('Water Data'!$D$5,0,10*ROW('Water Data'!D182))),BV188="No",ISNUMBER(OFFSET('Water Data'!$D$5,0,10*ROW('Water Data'!D182)))),CONCATENATE("[",ROUND(100-OFFSET('Water Data'!$D$5,0,10*ROW('Water Data'!D182)),0),"]"),IF(AND(ISNUMBER(OFFSET('Water Data'!$D$5,0,10*ROW('Water Data'!D182))),BV188="",ISNUMBER(OFFSET('Water Data'!$D$5,0,10*ROW('Water Data'!D182)))),100-OFFSET('Water Data'!$D$5,0,10*ROW('Water Data'!D182)),NA())))</f>
        <v>#N/A</v>
      </c>
      <c r="H188" s="133" t="e">
        <f ca="1">+IF(AND(ISNUMBER(OFFSET('Water Data'!$D$7,0,10*ROW('Water Data'!D182))),BW188="Yes"),OFFSET('Water Data'!$D$7,0,10*ROW('Water Data'!D182)),IF(AND(ISNUMBER(OFFSET('Water Data'!$D$7,0,10*ROW('Water Data'!D182))),BW188="No",ISNUMBER(OFFSET('Water Data'!$D$7,0,10*ROW('Water Data'!D182)))),CONCATENATE("[",ROUND(OFFSET('Water Data'!$C$7,0,10*ROW('Water Data'!D182)),0),"]"),IF(AND(ISNUMBER(OFFSET('Water Data'!$D$7,0,10*ROW('Water Data'!D182))),BW188="",ISNUMBER(OFFSET('Water Data'!$D$7,0,10*ROW('Water Data'!D182)))),OFFSET('Water Data'!$D$7,0,10*ROW('Water Data'!D182)),NA())))</f>
        <v>#N/A</v>
      </c>
      <c r="I188" s="133" t="e">
        <f ca="1">+IF(AND(ISNUMBER(OFFSET('Water Data'!$D$10,0,10*ROW('Water Data'!D182))),BX188="Yes"),OFFSET('Water Data'!$D$10,0,10*ROW('Water Data'!D182)),IF(AND(ISNUMBER(OFFSET('Water Data'!$D$10,0,10*ROW('Water Data'!D182))),BX188="No",ISNUMBER(OFFSET('Water Data'!$D$10,0,10*ROW('Water Data'!D182)))),CONCATENATE("[",ROUND(OFFSET('Water Data'!$D$10,0,10*ROW('Water Data'!D182)),0),"]"),IF(AND(ISNUMBER(OFFSET('Water Data'!$D$10,0,10*ROW('Water Data'!D182))),BX188="",ISNUMBER(OFFSET('Water Data'!$D$10,0,10*ROW('Water Data'!D182)))),OFFSET('Water Data'!$D$10,0,10*ROW('Water Data'!D182)),NA())))</f>
        <v>#N/A</v>
      </c>
      <c r="J188" s="133" t="e">
        <f ca="1">+IF(AND(ISNUMBER(OFFSET('Water Data'!$E$5,0,10*ROW('Water Data'!E182))),BY188="Yes"),100-OFFSET('Water Data'!$E$5,0,10*ROW('Water Data'!E182)),IF(AND(ISNUMBER(OFFSET('Water Data'!$E$5,0,10*ROW('Water Data'!E182))),BY188="No",ISNUMBER(OFFSET('Water Data'!$E$5,0,10*ROW('Water Data'!E182)))),CONCATENATE("[",ROUND(100-OFFSET('Water Data'!$E$5,0,10*ROW('Water Data'!E182)),0),"]"),IF(AND(ISNUMBER(OFFSET('Water Data'!$E$5,0,10*ROW('Water Data'!E182))),BY188="",ISNUMBER(OFFSET('Water Data'!$E$5,0,10*ROW('Water Data'!E182)))),100-OFFSET('Water Data'!$E$5,0,10*ROW('Water Data'!E182)),NA())))</f>
        <v>#N/A</v>
      </c>
      <c r="K188" s="133" t="e">
        <f ca="1">+IF(AND(ISNUMBER(OFFSET('Water Data'!$E$7,0,10*ROW('Water Data'!E182))),BZ188="Yes"),OFFSET('Water Data'!$E$7,0,10*ROW('Water Data'!E182)),IF(AND(ISNUMBER(OFFSET('Water Data'!$E$7,0,10*ROW('Water Data'!E182))),BZ188="No",ISNUMBER(OFFSET('Water Data'!$E$7,0,10*ROW('Water Data'!E182)))),CONCATENATE("[",ROUND(OFFSET('Water Data'!$E$7,0,10*ROW('Water Data'!E182)),0),"]"),IF(AND(ISNUMBER(OFFSET('Water Data'!$E$7,0,10*ROW('Water Data'!E182))),BZ188="",ISNUMBER(OFFSET('Water Data'!$E$7,0,10*ROW('Water Data'!E182)))),OFFSET('Water Data'!$E$7,0,10*ROW('Water Data'!E182)),NA())))</f>
        <v>#N/A</v>
      </c>
      <c r="L188" s="133" t="e">
        <f ca="1">+IF(AND(ISNUMBER(OFFSET('Water Data'!$E$10,0,10*ROW('Water Data'!E182))),CA188="Yes"),OFFSET('Water Data'!$E$10,0,10*ROW('Water Data'!E182)),IF(AND(ISNUMBER(OFFSET('Water Data'!$E$10,0,10*ROW('Water Data'!E182))),CA188="No",ISNUMBER(OFFSET('Water Data'!$E$10,0,10*ROW('Water Data'!E182)))),CONCATENATE("[",ROUND(OFFSET('Water Data'!$E$10,0,10*ROW('Water Data'!E182)),0),"]"),IF(AND(ISNUMBER(OFFSET('Water Data'!$E$10,0,10*ROW('Water Data'!E182))),CA188="",ISNUMBER(OFFSET('Water Data'!$E$10,0,10*ROW('Water Data'!E182)))),OFFSET('Water Data'!$E$10,0,10*ROW('Water Data'!E182)),NA())))</f>
        <v>#N/A</v>
      </c>
      <c r="M188" s="133" t="e">
        <f ca="1">+IF(AND(ISNUMBER(OFFSET('Water Data'!$F$5,0,10*ROW('Water Data'!F182))),CB188="Yes"),100-OFFSET('Water Data'!$F$5,0,10*ROW('Water Data'!F182)),IF(AND(ISNUMBER(OFFSET('Water Data'!$F$5,0,10*ROW('Water Data'!F182))),CB188="No",ISNUMBER(OFFSET('Water Data'!$F$5,0,10*ROW('Water Data'!F182)))),CONCATENATE("[",ROUND(100-OFFSET('Water Data'!$F$5,0,10*ROW('Water Data'!F182)),0),"]"),IF(AND(ISNUMBER(OFFSET('Water Data'!$F$5,0,10*ROW('Water Data'!F182))),CB188="",ISNUMBER(OFFSET('Water Data'!$F$5,0,10*ROW('Water Data'!F182)))),100-OFFSET('Water Data'!$F$5,0,10*ROW('Water Data'!F182)),NA())))</f>
        <v>#N/A</v>
      </c>
      <c r="N188" s="133" t="e">
        <f ca="1">+IF(AND(ISNUMBER(OFFSET('Water Data'!$F$7,0,10*ROW('Water Data'!F182))),CC188="Yes"),OFFSET('Water Data'!$F$7,0,10*ROW('Water Data'!F182)),IF(AND(ISNUMBER(OFFSET('Water Data'!$F$7,0,10*ROW('Water Data'!F182))),CC188="No",ISNUMBER(OFFSET('Water Data'!$F$7,0,10*ROW('Water Data'!F182)))),CONCATENATE("[",ROUND(OFFSET('Water Data'!$F$7,0,10*ROW('Water Data'!F182)),0),"]"),IF(AND(ISNUMBER(OFFSET('Water Data'!$F$7,0,10*ROW('Water Data'!F182))),CC188="",ISNUMBER(OFFSET('Water Data'!$F$7,0,10*ROW('Water Data'!F182)))),OFFSET('Water Data'!$F$7,0,10*ROW('Water Data'!F182)),NA())))</f>
        <v>#N/A</v>
      </c>
      <c r="O188" s="133" t="e">
        <f ca="1">+IF(AND(ISNUMBER(OFFSET('Water Data'!$F$10,0,10*ROW('Water Data'!F182))),CD188="Yes"),OFFSET('Water Data'!$F$10,0,10*ROW('Water Data'!F182)),IF(AND(ISNUMBER(OFFSET('Water Data'!$F$10,0,10*ROW('Water Data'!F182))),CD188="No",ISNUMBER(OFFSET('Water Data'!$F$10,0,10*ROW('Water Data'!F182)))),CONCATENATE("[",ROUND(OFFSET('Water Data'!$F$10,0,10*ROW('Water Data'!F182)),0),"]"),IF(AND(ISNUMBER(OFFSET('Water Data'!$F$10,0,10*ROW('Water Data'!F182))),CD188="",ISNUMBER(OFFSET('Water Data'!$F$10,0,10*ROW('Water Data'!F182)))),OFFSET('Water Data'!$F$10,0,10*ROW('Water Data'!F182)),NA())))</f>
        <v>#N/A</v>
      </c>
      <c r="P188" s="133" t="e">
        <f ca="1">+IF(AND(ISNUMBER(OFFSET('Water Data'!$G$5,0,10*ROW('Water Data'!G182))),CE188="Yes"),100-OFFSET('Water Data'!$G$5,0,10*ROW('Water Data'!G182)),IF(AND(ISNUMBER(OFFSET('Water Data'!$G$5,0,10*ROW('Water Data'!G182))),CE188="No",ISNUMBER(OFFSET('Water Data'!$G$5,0,10*ROW('Water Data'!G182)))),CONCATENATE("[",ROUND(100-OFFSET('Water Data'!$G$5,0,10*ROW('Water Data'!G182)),0),"]"),IF(AND(ISNUMBER(OFFSET('Water Data'!$G$5,0,10*ROW('Water Data'!G182))),CE188="",ISNUMBER(OFFSET('Water Data'!$G$5,0,10*ROW('Water Data'!G182)))),100-OFFSET('Water Data'!$G$5,0,10*ROW('Water Data'!G182)),NA())))</f>
        <v>#N/A</v>
      </c>
      <c r="Q188" s="133" t="e">
        <f ca="1">+IF(AND(ISNUMBER(OFFSET('Water Data'!$G$7,0,10*ROW('Water Data'!G182))),CF188="Yes"),OFFSET('Water Data'!$G$7,0,10*ROW('Water Data'!G182)),IF(AND(ISNUMBER(OFFSET('Water Data'!$G$7,0,10*ROW('Water Data'!G182))),CF188="No",ISNUMBER(OFFSET('Water Data'!$G$7,0,10*ROW('Water Data'!G182)))),CONCATENATE("[",ROUND(OFFSET('Water Data'!$G$7,0,10*ROW('Water Data'!G182)),0),"]"),IF(AND(ISNUMBER(OFFSET('Water Data'!$G$7,0,10*ROW('Water Data'!G182))),CF188="",ISNUMBER(OFFSET('Water Data'!$G$7,0,10*ROW('Water Data'!G182)))),OFFSET('Water Data'!$G$7,0,10*ROW('Water Data'!G182)),NA())))</f>
        <v>#N/A</v>
      </c>
      <c r="R188" s="133" t="e">
        <f ca="1">+IF(AND(ISNUMBER(OFFSET('Water Data'!$G$10,0,10*ROW('Water Data'!G182))),CG188="Yes"),OFFSET('Water Data'!$G$10,0,10*ROW('Water Data'!G182)),IF(AND(ISNUMBER(OFFSET('Water Data'!$G$10,0,10*ROW('Water Data'!G182))),CG188="No",ISNUMBER(OFFSET('Water Data'!$G$10,0,10*ROW('Water Data'!G182)))),CONCATENATE("[",ROUND(OFFSET('Water Data'!$G$10,0,10*ROW('Water Data'!G182)),0),"]"),IF(AND(ISNUMBER(OFFSET('Water Data'!$G$10,0,10*ROW('Water Data'!G182))),CG188="",ISNUMBER(OFFSET('Water Data'!$G$10,0,10*ROW('Water Data'!G182)))),OFFSET('Water Data'!$G$10,0,10*ROW('Water Data'!G182)),NA())))</f>
        <v>#N/A</v>
      </c>
      <c r="S188" s="133" t="e">
        <f ca="1">+IF(AND(ISNUMBER(OFFSET('Water Data'!$H$5,0,10*ROW('Water Data'!H182))),CH188="Yes"),100-OFFSET('Water Data'!$H$5,0,10*ROW('Water Data'!H182)),IF(AND(ISNUMBER(OFFSET('Water Data'!$H$5,0,10*ROW('Water Data'!H182))),CH188="No",ISNUMBER(OFFSET('Water Data'!$H$5,0,10*ROW('Water Data'!H182)))),CONCATENATE("[",ROUND(100-OFFSET('Water Data'!$H$5,0,10*ROW('Water Data'!H182)),0),"]"),IF(AND(ISNUMBER(OFFSET('Water Data'!$H$5,0,10*ROW('Water Data'!H182))),CH188="",ISNUMBER(OFFSET('Water Data'!$H$5,0,10*ROW('Water Data'!H182)))),100-OFFSET('Water Data'!$H$5,0,10*ROW('Water Data'!H182)),NA())))</f>
        <v>#N/A</v>
      </c>
      <c r="T188" s="133" t="e">
        <f ca="1">+IF(AND(ISNUMBER(OFFSET('Water Data'!$H$7,0,10*ROW('Water Data'!H182))),CI188="Yes"),OFFSET('Water Data'!$H$7,0,10*ROW('Water Data'!H182)),IF(AND(ISNUMBER(OFFSET('Water Data'!$H$7,0,10*ROW('Water Data'!H182))),CI188="No",ISNUMBER(OFFSET('Water Data'!$H$7,0,10*ROW('Water Data'!H182)))),CONCATENATE("[",ROUND(OFFSET('Water Data'!$H$7,0,10*ROW('Water Data'!H182)),0),"]"),IF(AND(ISNUMBER(OFFSET('Water Data'!$H$7,0,10*ROW('Water Data'!H182))),CI188="",ISNUMBER(OFFSET('Water Data'!$H$7,0,10*ROW('Water Data'!H182)))),OFFSET('Water Data'!$H$7,0,10*ROW('Water Data'!H182)),NA())))</f>
        <v>#N/A</v>
      </c>
      <c r="U188" s="133" t="e">
        <f ca="1">+IF(AND(ISNUMBER(OFFSET('Water Data'!$H$10,0,10*ROW('Water Data'!H182))),CJ188="Yes"),OFFSET('Water Data'!$H$10,0,10*ROW('Water Data'!H182)),IF(AND(ISNUMBER(OFFSET('Water Data'!$H$10,0,10*ROW('Water Data'!H182))),CJ188="No",ISNUMBER(OFFSET('Water Data'!$H$10,0,10*ROW('Water Data'!H182)))),CONCATENATE("[",ROUND(OFFSET('Water Data'!$H$10,0,10*ROW('Water Data'!H182)),0),"]"),IF(AND(ISNUMBER(OFFSET('Water Data'!$H$10,0,10*ROW('Water Data'!H182))),CJ188="",ISNUMBER(OFFSET('Water Data'!$H$10,0,10*ROW('Water Data'!H182)))),OFFSET('Water Data'!$H$10,0,10*ROW('Water Data'!H182)),NA())))</f>
        <v>#N/A</v>
      </c>
      <c r="V188" s="134" t="e">
        <f ca="1">+IF(AND(ISNUMBER(OFFSET('Sanitation Data'!$C$5,0,10*ROW('Sanitation Data'!C182))),CK188="Yes"),100-OFFSET('Sanitation Data'!$C$5,0,10*ROW('Sanitation Data'!C182)),IF(AND(ISNUMBER(OFFSET('Sanitation Data'!$C$5,0,10*ROW('Sanitation Data'!C182))),CK188="No",ISNUMBER(OFFSET('Sanitation Data'!$C$5,0,10*ROW('Sanitation Data'!C182)))),CONCATENATE("[",ROUND(100-OFFSET('Sanitation Data'!$C$5,0,10*ROW('Sanitation Data'!C182)),0),"]"),IF(AND(ISNUMBER(OFFSET('Sanitation Data'!$C$5,0,10*ROW('Sanitation Data'!C182))),CK188="",ISNUMBER(OFFSET('Sanitation Data'!$C$5,0,10*ROW('Sanitation Data'!C182)))),100-OFFSET('Sanitation Data'!$C$5,0,10*ROW('Sanitation Data'!C182)),NA())))</f>
        <v>#N/A</v>
      </c>
      <c r="W188" s="134" t="e">
        <f ca="1">+IF(AND(ISNUMBER(OFFSET('Sanitation Data'!$C$7,0,10*ROW('Sanitation Data'!C182))),CL188="Yes"),OFFSET('Sanitation Data'!$C$7,0,10*ROW('Sanitation Data'!C182)),IF(AND(ISNUMBER(OFFSET('Sanitation Data'!$C$7,0,10*ROW('Sanitation Data'!C182))),CL188="No",ISNUMBER(OFFSET('Sanitation Data'!$C$7,0,10*ROW('Sanitation Data'!C182)))),CONCATENATE("[",ROUND(OFFSET('Sanitation Data'!$C$7,0,10*ROW('Sanitation Data'!C182)),0),"]"),IF(AND(ISNUMBER(OFFSET('Sanitation Data'!$C$7,0,10*ROW('Sanitation Data'!C182))),CL188="",ISNUMBER(OFFSET('Sanitation Data'!$C$7,0,10*ROW('Sanitation Data'!C182)))),OFFSET('Sanitation Data'!$C$7,0,10*ROW('Sanitation Data'!C182)),NA())))</f>
        <v>#N/A</v>
      </c>
      <c r="X188" s="134" t="e">
        <f ca="1">+IF(AND(ISNUMBER(OFFSET('Sanitation Data'!$C$11,0,10*ROW('Sanitation Data'!C182))),CM188="Yes"),OFFSET('Sanitation Data'!$C$11,0,10*ROW('Sanitation Data'!C182)),IF(AND(ISNUMBER(OFFSET('Sanitation Data'!$C$11,0,10*ROW('Sanitation Data'!C182))),CM188="No",ISNUMBER(OFFSET('Sanitation Data'!$C$11,0,10*ROW('Sanitation Data'!C182)))),CONCATENATE("[",ROUND(OFFSET('Sanitation Data'!$C$11,0,10*ROW('Sanitation Data'!C182)),0),"]"),IF(AND(ISNUMBER(OFFSET('Sanitation Data'!$C$11,0,10*ROW('Sanitation Data'!C182))),CM188="",ISNUMBER(OFFSET('Sanitation Data'!$C$11,0,10*ROW('Sanitation Data'!C182)))),OFFSET('Sanitation Data'!$C$11,0,10*ROW('Sanitation Data'!C182)),NA())))</f>
        <v>#N/A</v>
      </c>
      <c r="Y188" s="134" t="e">
        <f ca="1">+IF(AND(ISNUMBER(OFFSET('Sanitation Data'!$C$12,0,10*ROW('Sanitation Data'!C182))),CN188="Yes"),OFFSET('Sanitation Data'!$C$12,0,10*ROW('Sanitation Data'!C182)),IF(AND(ISNUMBER(OFFSET('Sanitation Data'!$C$12,0,10*ROW('Sanitation Data'!C182))),CN188="No",ISNUMBER(OFFSET('Sanitation Data'!$C$12,0,10*ROW('Sanitation Data'!C182)))),CONCATENATE("[",ROUND(OFFSET('Sanitation Data'!$C$12,0,10*ROW('Sanitation Data'!C182)),0),"]"),IF(AND(ISNUMBER(OFFSET('Sanitation Data'!$C$12,0,10*ROW('Sanitation Data'!C182))),CN188="",ISNUMBER(OFFSET('Sanitation Data'!$C$12,0,10*ROW('Sanitation Data'!C182)))),OFFSET('Sanitation Data'!$C$12,0,10*ROW('Sanitation Data'!C182)),NA())))</f>
        <v>#N/A</v>
      </c>
      <c r="Z188" s="134" t="e">
        <f ca="1">+IF(AND(ISNUMBER(OFFSET('Sanitation Data'!$C$13,0,10*ROW('Sanitation Data'!C182))),CO188="Yes"),OFFSET('Sanitation Data'!$C$13,0,10*ROW('Sanitation Data'!C182)),IF(AND(ISNUMBER(OFFSET('Sanitation Data'!$C$13,0,10*ROW('Sanitation Data'!C182))),CO188="No",ISNUMBER(OFFSET('Sanitation Data'!$C$13,0,10*ROW('Sanitation Data'!C182)))),CONCATENATE("[",ROUND(OFFSET('Sanitation Data'!$C$13,0,10*ROW('Sanitation Data'!C182)),0),"]"),IF(AND(ISNUMBER(OFFSET('Sanitation Data'!$C$13,0,10*ROW('Sanitation Data'!C182))),CO188="",ISNUMBER(OFFSET('Sanitation Data'!$C$13,0,10*ROW('Sanitation Data'!C182)))),OFFSET('Sanitation Data'!$C$13,0,10*ROW('Sanitation Data'!C182)),NA())))</f>
        <v>#N/A</v>
      </c>
      <c r="AA188" s="134" t="e">
        <f ca="1">+IF(AND(ISNUMBER(OFFSET('Sanitation Data'!$D$5,0,10*ROW('Sanitation Data'!D182))),CP188="Yes"),100-OFFSET('Sanitation Data'!$D$5,0,10*ROW('Sanitation Data'!D182)),IF(AND(ISNUMBER(OFFSET('Sanitation Data'!$D$5,0,10*ROW('Sanitation Data'!D182))),CP188="No",ISNUMBER(OFFSET('Sanitation Data'!$D$5,0,10*ROW('Sanitation Data'!D182)))),CONCATENATE("[",ROUND(100-OFFSET('Sanitation Data'!$D$5,0,10*ROW('Sanitation Data'!D182)),0),"]"),IF(AND(ISNUMBER(OFFSET('Sanitation Data'!$D$5,0,10*ROW('Sanitation Data'!D182))),CP188="",ISNUMBER(OFFSET('Sanitation Data'!$D$5,0,10*ROW('Sanitation Data'!D182)))),100-OFFSET('Sanitation Data'!$D$5,0,10*ROW('Sanitation Data'!D182)),NA())))</f>
        <v>#N/A</v>
      </c>
      <c r="AB188" s="134" t="e">
        <f ca="1">+IF(AND(ISNUMBER(OFFSET('Sanitation Data'!$D$7,0,10*ROW('Sanitation Data'!D182))),CQ188="Yes"),OFFSET('Sanitation Data'!$D$7,0,10*ROW('Sanitation Data'!G182)),IF(AND(ISNUMBER(OFFSET('Sanitation Data'!$D$7,0,10*ROW('Sanitation Data'!D182))),CQ188="No",ISNUMBER(OFFSET('Sanitation Data'!$D$7,0,10*ROW('Sanitation Data'!D182)))),CONCATENATE("[",ROUND(OFFSET('Sanitation Data'!$D$7,0,10*ROW('Sanitation Data'!D182)),0),"]"),IF(AND(ISNUMBER(OFFSET('Sanitation Data'!$D$7,0,10*ROW('Sanitation Data'!D182))),CQ188="",ISNUMBER(OFFSET('Sanitation Data'!$D$7,0,10*ROW('Sanitation Data'!D182)))),OFFSET('Sanitation Data'!$D$7,0,10*ROW('Sanitation Data'!D182)),NA())))</f>
        <v>#N/A</v>
      </c>
      <c r="AC188" s="134" t="e">
        <f ca="1">+IF(AND(ISNUMBER(OFFSET('Sanitation Data'!$D$11,0,10*ROW('Sanitation Data'!D182))),CR188="Yes"),OFFSET('Sanitation Data'!$D$11,0,10*ROW('Sanitation Data'!D182)),IF(AND(ISNUMBER(OFFSET('Sanitation Data'!$D$11,0,10*ROW('Sanitation Data'!D182))),CR188="No",ISNUMBER(OFFSET('Sanitation Data'!$D$11,0,10*ROW('Sanitation Data'!D182)))),CONCATENATE("[",ROUND(OFFSET('Sanitation Data'!$D$11,0,10*ROW('Sanitation Data'!D182)),0),"]"),IF(AND(ISNUMBER(OFFSET('Sanitation Data'!$D$11,0,10*ROW('Sanitation Data'!D182))),CR188="",ISNUMBER(OFFSET('Sanitation Data'!$D$11,0,10*ROW('Sanitation Data'!D182)))),OFFSET('Sanitation Data'!$D$11,0,10*ROW('Sanitation Data'!D182)),NA())))</f>
        <v>#N/A</v>
      </c>
      <c r="AD188" s="134" t="e">
        <f ca="1">+IF(AND(ISNUMBER(OFFSET('Sanitation Data'!$D$12,0,10*ROW('Sanitation Data'!D182))),CS188="Yes"),OFFSET('Sanitation Data'!$D$12,0,10*ROW('Sanitation Data'!D182)),IF(AND(ISNUMBER(OFFSET('Sanitation Data'!$D$12,0,10*ROW('Sanitation Data'!D182))),CS188="No",ISNUMBER(OFFSET('Sanitation Data'!$D$12,0,10*ROW('Sanitation Data'!D182)))),CONCATENATE("[",ROUND(OFFSET('Sanitation Data'!$D$12,0,10*ROW('Sanitation Data'!D182)),0),"]"),IF(AND(ISNUMBER(OFFSET('Sanitation Data'!$D$12,0,10*ROW('Sanitation Data'!D182))),CS188="",ISNUMBER(OFFSET('Sanitation Data'!$D$12,0,10*ROW('Sanitation Data'!D182)))),OFFSET('Sanitation Data'!$D$12,0,10*ROW('Sanitation Data'!D182)),NA())))</f>
        <v>#N/A</v>
      </c>
      <c r="AE188" s="134" t="e">
        <f ca="1">+IF(AND(ISNUMBER(OFFSET('Sanitation Data'!$D$13,0,10*ROW('Sanitation Data'!D182))),CT188="Yes"),OFFSET('Sanitation Data'!$D$13,0,10*ROW('Sanitation Data'!D182)),IF(AND(ISNUMBER(OFFSET('Sanitation Data'!$D$13,0,10*ROW('Sanitation Data'!D182))),CT188="No",ISNUMBER(OFFSET('Sanitation Data'!$D$13,0,10*ROW('Sanitation Data'!D182)))),CONCATENATE("[",ROUND(OFFSET('Sanitation Data'!$D$13,0,10*ROW('Sanitation Data'!D182)),0),"]"),IF(AND(ISNUMBER(OFFSET('Sanitation Data'!$D$13,0,10*ROW('Sanitation Data'!D182))),CT188="",ISNUMBER(OFFSET('Sanitation Data'!$D$13,0,10*ROW('Sanitation Data'!D182)))),OFFSET('Sanitation Data'!$D$13,0,10*ROW('Sanitation Data'!D182)),NA())))</f>
        <v>#N/A</v>
      </c>
      <c r="AF188" s="134" t="e">
        <f ca="1">+IF(AND(ISNUMBER(OFFSET('Sanitation Data'!$E$5,0,10*ROW('Sanitation Data'!E182))),CU188="Yes"),100-OFFSET('Sanitation Data'!$E$5,0,10*ROW('Sanitation Data'!E182)),IF(AND(ISNUMBER(OFFSET('Sanitation Data'!$E$5,0,10*ROW('Sanitation Data'!E182))),CU188="No",ISNUMBER(OFFSET('Sanitation Data'!$E$5,0,10*ROW('Sanitation Data'!E182)))),CONCATENATE("[",ROUND(100-OFFSET('Sanitation Data'!$E$5,0,10*ROW('Sanitation Data'!E182)),0),"]"),IF(AND(ISNUMBER(OFFSET('Sanitation Data'!$E$5,0,10*ROW('Sanitation Data'!E182))),CU188="",ISNUMBER(OFFSET('Sanitation Data'!$E$5,0,10*ROW('Sanitation Data'!E182)))),100-OFFSET('Sanitation Data'!$E$5,0,10*ROW('Sanitation Data'!E182)),NA())))</f>
        <v>#N/A</v>
      </c>
      <c r="AG188" s="134" t="e">
        <f ca="1">+IF(AND(ISNUMBER(OFFSET('Sanitation Data'!$E$7,0,10*ROW('Sanitation Data'!E182))),CV188="Yes"),OFFSET('Sanitation Data'!$E$7,0,10*ROW('Sanitation Data'!E182)),IF(AND(ISNUMBER(OFFSET('Sanitation Data'!$E$7,0,10*ROW('Sanitation Data'!E182))),CV188="No",ISNUMBER(OFFSET('Sanitation Data'!$E$7,0,10*ROW('Sanitation Data'!E182)))),CONCATENATE("[",ROUND(OFFSET('Sanitation Data'!$E$7,0,10*ROW('Sanitation Data'!E182)),0),"]"),IF(AND(ISNUMBER(OFFSET('Sanitation Data'!$E$7,0,10*ROW('Sanitation Data'!E182))),CV188="",ISNUMBER(OFFSET('Sanitation Data'!$E$7,0,10*ROW('Sanitation Data'!E182)))),OFFSET('Sanitation Data'!$E$7,0,10*ROW('Sanitation Data'!E182)),NA())))</f>
        <v>#N/A</v>
      </c>
      <c r="AH188" s="134" t="e">
        <f ca="1">+IF(AND(ISNUMBER(OFFSET('Sanitation Data'!$E$11,0,10*ROW('Sanitation Data'!E182))),CW188="Yes"),OFFSET('Sanitation Data'!$E$11,0,10*ROW('Sanitation Data'!E182)),IF(AND(ISNUMBER(OFFSET('Sanitation Data'!$E$11,0,10*ROW('Sanitation Data'!E182))),CW188="No",ISNUMBER(OFFSET('Sanitation Data'!$E$11,0,10*ROW('Sanitation Data'!E182)))),CONCATENATE("[",ROUND(OFFSET('Sanitation Data'!$E$11,0,10*ROW('Sanitation Data'!E182)),0),"]"),IF(AND(ISNUMBER(OFFSET('Sanitation Data'!$E$11,0,10*ROW('Sanitation Data'!E182))),CW188="",ISNUMBER(OFFSET('Sanitation Data'!$E$11,0,10*ROW('Sanitation Data'!E182)))),OFFSET('Sanitation Data'!$E$11,0,10*ROW('Sanitation Data'!E182)),NA())))</f>
        <v>#N/A</v>
      </c>
      <c r="AI188" s="134" t="e">
        <f ca="1">+IF(AND(ISNUMBER(OFFSET('Sanitation Data'!$E$12,0,10*ROW('Sanitation Data'!E182))),CX188="Yes"),OFFSET('Sanitation Data'!$E$12,0,10*ROW('Sanitation Data'!E182)),IF(AND(ISNUMBER(OFFSET('Sanitation Data'!$E$12,0,10*ROW('Sanitation Data'!E182))),CX188="No",ISNUMBER(OFFSET('Sanitation Data'!$E$12,0,10*ROW('Sanitation Data'!E182)))),CONCATENATE("[",ROUND(OFFSET('Sanitation Data'!$E$12,0,10*ROW('Sanitation Data'!E182)),0),"]"),IF(AND(ISNUMBER(OFFSET('Sanitation Data'!$E$12,0,10*ROW('Sanitation Data'!E182))),CX188="",ISNUMBER(OFFSET('Sanitation Data'!$E$12,0,10*ROW('Sanitation Data'!E182)))),OFFSET('Sanitation Data'!$E$12,0,10*ROW('Sanitation Data'!E182)),NA())))</f>
        <v>#N/A</v>
      </c>
      <c r="AJ188" s="134" t="e">
        <f ca="1">+IF(AND(ISNUMBER(OFFSET('Sanitation Data'!$E$13,0,10*ROW('Sanitation Data'!E182))),CY188="Yes"),OFFSET('Sanitation Data'!$E$13,0,10*ROW('Sanitation Data'!E182)),IF(AND(ISNUMBER(OFFSET('Sanitation Data'!$E$13,0,10*ROW('Sanitation Data'!E182))),CY188="No",ISNUMBER(OFFSET('Sanitation Data'!$E$13,0,10*ROW('Sanitation Data'!E182)))),CONCATENATE("[",ROUND(OFFSET('Sanitation Data'!$E$13,0,10*ROW('Sanitation Data'!E182)),0),"]"),IF(AND(ISNUMBER(OFFSET('Sanitation Data'!$E$13,0,10*ROW('Sanitation Data'!E182))),CY188="",ISNUMBER(OFFSET('Sanitation Data'!$E$13,0,10*ROW('Sanitation Data'!E182)))),OFFSET('Sanitation Data'!$E$13,0,10*ROW('Sanitation Data'!E182)),NA())))</f>
        <v>#N/A</v>
      </c>
      <c r="AK188" s="134" t="e">
        <f ca="1">+IF(AND(ISNUMBER(OFFSET('Sanitation Data'!$F$5,0,10*ROW('Sanitation Data'!F182))),CZ188="Yes"),100-OFFSET('Sanitation Data'!$F$5,0,10*ROW('Sanitation Data'!F182)),IF(AND(ISNUMBER(OFFSET('Sanitation Data'!$F$5,0,10*ROW('Sanitation Data'!F182))),CZ188="No",ISNUMBER(OFFSET('Sanitation Data'!$F$5,0,10*ROW('Sanitation Data'!F182)))),CONCATENATE("[",ROUND(100-OFFSET('Sanitation Data'!$F$5,0,10*ROW('Sanitation Data'!F182)),0),"]"),IF(AND(ISNUMBER(OFFSET('Sanitation Data'!$F$5,0,10*ROW('Sanitation Data'!F182))),CZ188="",ISNUMBER(OFFSET('Sanitation Data'!$F$5,0,10*ROW('Sanitation Data'!F182)))),100-OFFSET('Sanitation Data'!$F$5,0,10*ROW('Sanitation Data'!F182)),NA())))</f>
        <v>#N/A</v>
      </c>
      <c r="AL188" s="134" t="e">
        <f ca="1">+IF(AND(ISNUMBER(OFFSET('Sanitation Data'!$F$7,0,10*ROW('Sanitation Data'!F182))),DA188="Yes"),OFFSET('Sanitation Data'!$F$7,0,10*ROW('Sanitation Data'!F182)),IF(AND(ISNUMBER(OFFSET('Sanitation Data'!$F$7,0,10*ROW('Sanitation Data'!F182))),DA188="No",ISNUMBER(OFFSET('Sanitation Data'!$F$7,0,10*ROW('Sanitation Data'!F182)))),CONCATENATE("[",ROUND(OFFSET('Sanitation Data'!$F$7,0,10*ROW('Sanitation Data'!F182)),0),"]"),IF(AND(ISNUMBER(OFFSET('Sanitation Data'!$F$7,0,10*ROW('Sanitation Data'!F182))),DA188="",ISNUMBER(OFFSET('Sanitation Data'!$F$7,0,10*ROW('Sanitation Data'!F182)))),OFFSET('Sanitation Data'!$F$7,0,10*ROW('Sanitation Data'!F182)),NA())))</f>
        <v>#N/A</v>
      </c>
      <c r="AM188" s="134" t="e">
        <f ca="1">+IF(AND(ISNUMBER(OFFSET('Sanitation Data'!$F$11,0,10*ROW('Sanitation Data'!F182))),DB188="Yes"),OFFSET('Sanitation Data'!$F$11,0,10*ROW('Sanitation Data'!F182)),IF(AND(ISNUMBER(OFFSET('Sanitation Data'!$F$11,0,10*ROW('Sanitation Data'!F182))),DB188="No",ISNUMBER(OFFSET('Sanitation Data'!$F$11,0,10*ROW('Sanitation Data'!F182)))),CONCATENATE("[",ROUND(OFFSET('Sanitation Data'!$F$11,0,10*ROW('Sanitation Data'!F182)),0),"]"),IF(AND(ISNUMBER(OFFSET('Sanitation Data'!$F$11,0,10*ROW('Sanitation Data'!F182))),DB188="",ISNUMBER(OFFSET('Sanitation Data'!$F$11,0,10*ROW('Sanitation Data'!F182)))),OFFSET('Sanitation Data'!$F$11,0,10*ROW('Sanitation Data'!F182)),NA())))</f>
        <v>#N/A</v>
      </c>
      <c r="AN188" s="134" t="e">
        <f ca="1">+IF(AND(ISNUMBER(OFFSET('Sanitation Data'!$F$12,0,10*ROW('Sanitation Data'!F182))),DC188="Yes"),OFFSET('Sanitation Data'!$F$12,0,10*ROW('Sanitation Data'!F182)),IF(AND(ISNUMBER(OFFSET('Sanitation Data'!$F$12,0,10*ROW('Sanitation Data'!F182))),DC188="No",ISNUMBER(OFFSET('Sanitation Data'!$F$12,0,10*ROW('Sanitation Data'!F182)))),CONCATENATE("[",ROUND(OFFSET('Sanitation Data'!$F$12,0,10*ROW('Sanitation Data'!F182)),0),"]"),IF(AND(ISNUMBER(OFFSET('Sanitation Data'!$F$12,0,10*ROW('Sanitation Data'!F182))),DC188="",ISNUMBER(OFFSET('Sanitation Data'!$F$12,0,10*ROW('Sanitation Data'!F182)))),OFFSET('Sanitation Data'!$F$12,0,10*ROW('Sanitation Data'!F182)),NA())))</f>
        <v>#N/A</v>
      </c>
      <c r="AO188" s="134" t="e">
        <f ca="1">+IF(AND(ISNUMBER(OFFSET('Sanitation Data'!$F$13,0,10*ROW('Sanitation Data'!F182))),DD188="Yes"),OFFSET('Sanitation Data'!$F$13,0,10*ROW('Sanitation Data'!F182)),IF(AND(ISNUMBER(OFFSET('Sanitation Data'!$F$13,0,10*ROW('Sanitation Data'!F182))),DD188="No",ISNUMBER(OFFSET('Sanitation Data'!$F$13,0,10*ROW('Sanitation Data'!F182)))),CONCATENATE("[",ROUND(OFFSET('Sanitation Data'!$F$13,0,10*ROW('Sanitation Data'!F182)),0),"]"),IF(AND(ISNUMBER(OFFSET('Sanitation Data'!$F$13,0,10*ROW('Sanitation Data'!F182))),DD188="",ISNUMBER(OFFSET('Sanitation Data'!$F$13,0,10*ROW('Sanitation Data'!F182)))),OFFSET('Sanitation Data'!$F$13,0,10*ROW('Sanitation Data'!F182)),NA())))</f>
        <v>#N/A</v>
      </c>
      <c r="AP188" s="134" t="e">
        <f ca="1">+IF(AND(ISNUMBER(OFFSET('Sanitation Data'!$G$5,0,10*ROW('Sanitation Data'!G182))),DE188="Yes"),100-OFFSET('Sanitation Data'!$G$5,0,10*ROW('Sanitation Data'!G182)),IF(AND(ISNUMBER(OFFSET('Sanitation Data'!$G$5,0,10*ROW('Sanitation Data'!G182))),DE188="No",ISNUMBER(OFFSET('Sanitation Data'!$G$5,0,10*ROW('Sanitation Data'!G182)))),CONCATENATE("[",ROUND(100-OFFSET('Sanitation Data'!$G$5,0,10*ROW('Sanitation Data'!G182)),0),"]"),IF(AND(ISNUMBER(OFFSET('Sanitation Data'!$G$5,0,10*ROW('Sanitation Data'!G182))),DE188="",ISNUMBER(OFFSET('Sanitation Data'!$G$5,0,10*ROW('Sanitation Data'!G182)))),100-OFFSET('Sanitation Data'!$G$5,0,10*ROW('Sanitation Data'!G182)),NA())))</f>
        <v>#N/A</v>
      </c>
      <c r="AQ188" s="134" t="e">
        <f ca="1">+IF(AND(ISNUMBER(OFFSET('Sanitation Data'!$G$7,0,10*ROW('Sanitation Data'!G182))),DF188="Yes"),OFFSET('Sanitation Data'!$G$7,0,10*ROW('Sanitation Data'!G182)),IF(AND(ISNUMBER(OFFSET('Sanitation Data'!$G$7,0,10*ROW('Sanitation Data'!G182))),DF188="No",ISNUMBER(OFFSET('Sanitation Data'!$G$7,0,10*ROW('Sanitation Data'!G182)))),CONCATENATE("[",ROUND(OFFSET('Sanitation Data'!$G$7,0,10*ROW('Sanitation Data'!G182)),0),"]"),IF(AND(ISNUMBER(OFFSET('Sanitation Data'!$G$7,0,10*ROW('Sanitation Data'!G182))),DF188="",ISNUMBER(OFFSET('Sanitation Data'!$G$7,0,10*ROW('Sanitation Data'!G182)))),OFFSET('Sanitation Data'!$G$7,0,10*ROW('Sanitation Data'!G182)),NA())))</f>
        <v>#N/A</v>
      </c>
      <c r="AR188" s="134" t="e">
        <f ca="1">+IF(AND(ISNUMBER(OFFSET('Sanitation Data'!$G$11,0,10*ROW('Sanitation Data'!G182))),DG188="Yes"),OFFSET('Sanitation Data'!$G$11,0,10*ROW('Sanitation Data'!G182)),IF(AND(ISNUMBER(OFFSET('Sanitation Data'!$G$11,0,10*ROW('Sanitation Data'!G182))),DG188="No",ISNUMBER(OFFSET('Sanitation Data'!$G$11,0,10*ROW('Sanitation Data'!G182)))),CONCATENATE("[",ROUND(OFFSET('Sanitation Data'!$G$11,0,10*ROW('Sanitation Data'!G182)),0),"]"),IF(AND(ISNUMBER(OFFSET('Sanitation Data'!$G$11,0,10*ROW('Sanitation Data'!G182))),DG188="",ISNUMBER(OFFSET('Sanitation Data'!$G$11,0,10*ROW('Sanitation Data'!G182)))),OFFSET('Sanitation Data'!$G$11,0,10*ROW('Sanitation Data'!G182)),NA())))</f>
        <v>#N/A</v>
      </c>
      <c r="AS188" s="134" t="e">
        <f ca="1">+IF(AND(ISNUMBER(OFFSET('Sanitation Data'!$G$12,0,10*ROW('Sanitation Data'!G182))),DH188="Yes"),OFFSET('Sanitation Data'!$G$12,0,10*ROW('Sanitation Data'!G182)),IF(AND(ISNUMBER(OFFSET('Sanitation Data'!$G$12,0,10*ROW('Sanitation Data'!G182))),DH188="No",ISNUMBER(OFFSET('Sanitation Data'!$G$12,0,10*ROW('Sanitation Data'!G182)))),CONCATENATE("[",ROUND(OFFSET('Sanitation Data'!$G$12,0,10*ROW('Sanitation Data'!G182)),0),"]"),IF(AND(ISNUMBER(OFFSET('Sanitation Data'!$G$12,0,10*ROW('Sanitation Data'!G182))),DH188="",ISNUMBER(OFFSET('Sanitation Data'!$G$12,0,10*ROW('Sanitation Data'!G182)))),OFFSET('Sanitation Data'!$G$12,0,10*ROW('Sanitation Data'!G182)),NA())))</f>
        <v>#N/A</v>
      </c>
      <c r="AT188" s="134" t="e">
        <f ca="1">+IF(AND(ISNUMBER(OFFSET('Sanitation Data'!$G$13,0,10*ROW('Sanitation Data'!G182))),DI188="Yes"),OFFSET('Sanitation Data'!$G$13,0,10*ROW('Sanitation Data'!G182)),IF(AND(ISNUMBER(OFFSET('Sanitation Data'!$G$13,0,10*ROW('Sanitation Data'!G182))),DI188="No",ISNUMBER(OFFSET('Sanitation Data'!$G$13,0,10*ROW('Sanitation Data'!G182)))),CONCATENATE("[",ROUND(OFFSET('Sanitation Data'!$G$13,0,10*ROW('Sanitation Data'!G182)),0),"]"),IF(AND(ISNUMBER(OFFSET('Sanitation Data'!$G$13,0,10*ROW('Sanitation Data'!G182))),DI188="",ISNUMBER(OFFSET('Sanitation Data'!$G$13,0,10*ROW('Sanitation Data'!G182)))),OFFSET('Sanitation Data'!$G$13,0,10*ROW('Sanitation Data'!G182)),NA())))</f>
        <v>#N/A</v>
      </c>
      <c r="AU188" s="134" t="e">
        <f ca="1">+IF(AND(ISNUMBER(OFFSET('Sanitation Data'!$H$5,0,10*ROW('Sanitation Data'!H182))),DJ188="Yes"),100-OFFSET('Sanitation Data'!$H$5,0,10*ROW('Sanitation Data'!H182)),IF(AND(ISNUMBER(OFFSET('Sanitation Data'!$H$5,0,10*ROW('Sanitation Data'!H182))),DJ188="No",ISNUMBER(OFFSET('Sanitation Data'!$H$5,0,10*ROW('Sanitation Data'!H182)))),CONCATENATE("[",ROUND(100-OFFSET('Sanitation Data'!$H$5,0,10*ROW('Sanitation Data'!H182)),0),"]"),IF(AND(ISNUMBER(OFFSET('Sanitation Data'!$H$5,0,10*ROW('Sanitation Data'!H182))),DJ188="",ISNUMBER(OFFSET('Sanitation Data'!$H$5,0,10*ROW('Sanitation Data'!H182)))),100-OFFSET('Sanitation Data'!$H$5,0,10*ROW('Sanitation Data'!H182)),NA())))</f>
        <v>#N/A</v>
      </c>
      <c r="AV188" s="134" t="e">
        <f ca="1">+IF(AND(ISNUMBER(OFFSET('Sanitation Data'!$H$7,0,10*ROW('Sanitation Data'!H182))),DK188="Yes"),OFFSET('Sanitation Data'!$H$7,0,10*ROW('Sanitation Data'!H182)),IF(AND(ISNUMBER(OFFSET('Sanitation Data'!$H$7,0,10*ROW('Sanitation Data'!H182))),DK188="No",ISNUMBER(OFFSET('Sanitation Data'!$H$7,0,10*ROW('Sanitation Data'!H182)))),CONCATENATE("[",ROUND(OFFSET('Sanitation Data'!$H$7,0,10*ROW('Sanitation Data'!H182)),0),"]"),IF(AND(ISNUMBER(OFFSET('Sanitation Data'!$H$7,0,10*ROW('Sanitation Data'!H182))),DK188="",ISNUMBER(OFFSET('Sanitation Data'!$H$7,0,10*ROW('Sanitation Data'!H182)))),OFFSET('Sanitation Data'!$H$7,0,10*ROW('Sanitation Data'!H182)),NA())))</f>
        <v>#N/A</v>
      </c>
      <c r="AW188" s="134" t="e">
        <f ca="1">+IF(AND(ISNUMBER(OFFSET('Sanitation Data'!$H$11,0,10*ROW('Sanitation Data'!H182))),DL188="Yes"),OFFSET('Sanitation Data'!$H$11,0,10*ROW('Sanitation Data'!H182)),IF(AND(ISNUMBER(OFFSET('Sanitation Data'!$H$11,0,10*ROW('Sanitation Data'!H182))),DL188="No",ISNUMBER(OFFSET('Sanitation Data'!$H$11,0,10*ROW('Sanitation Data'!H182)))),CONCATENATE("[",ROUND(OFFSET('Sanitation Data'!$H$11,0,10*ROW('Sanitation Data'!H182)),0),"]"),IF(AND(ISNUMBER(OFFSET('Sanitation Data'!$H$11,0,10*ROW('Sanitation Data'!H182))),DL188="",ISNUMBER(OFFSET('Sanitation Data'!$H$11,0,10*ROW('Sanitation Data'!H182)))),OFFSET('Sanitation Data'!$H$11,0,10*ROW('Sanitation Data'!H182)),NA())))</f>
        <v>#N/A</v>
      </c>
      <c r="AX188" s="134" t="e">
        <f ca="1">+IF(AND(ISNUMBER(OFFSET('Sanitation Data'!$H$12,0,10*ROW('Sanitation Data'!H182))),DM188="Yes"),OFFSET('Sanitation Data'!$H$12,0,10*ROW('Sanitation Data'!H182)),IF(AND(ISNUMBER(OFFSET('Sanitation Data'!$H$12,0,10*ROW('Sanitation Data'!H182))),DM188="No",ISNUMBER(OFFSET('Sanitation Data'!$H$12,0,10*ROW('Sanitation Data'!H182)))),CONCATENATE("[",ROUND(OFFSET('Sanitation Data'!$H$12,0,10*ROW('Sanitation Data'!H182)),0),"]"),IF(AND(ISNUMBER(OFFSET('Sanitation Data'!$H$12,0,10*ROW('Sanitation Data'!H182))),DM188="",ISNUMBER(OFFSET('Sanitation Data'!$H$12,0,10*ROW('Sanitation Data'!H182)))),OFFSET('Sanitation Data'!$H$12,0,10*ROW('Sanitation Data'!H182)),NA())))</f>
        <v>#N/A</v>
      </c>
      <c r="AY188" s="134" t="e">
        <f ca="1">+IF(AND(ISNUMBER(OFFSET('Sanitation Data'!$H$13,0,10*ROW('Sanitation Data'!H182))),DN188="Yes"),OFFSET('Sanitation Data'!$H$13,0,10*ROW('Sanitation Data'!H182)),IF(AND(ISNUMBER(OFFSET('Sanitation Data'!$H$13,0,10*ROW('Sanitation Data'!H182))),DN188="No",ISNUMBER(OFFSET('Sanitation Data'!$H$13,0,10*ROW('Sanitation Data'!H182)))),CONCATENATE("[",ROUND(OFFSET('Sanitation Data'!$H$13,0,10*ROW('Sanitation Data'!H182)),0),"]"),IF(AND(ISNUMBER(OFFSET('Sanitation Data'!$H$13,0,10*ROW('Sanitation Data'!H182))),DN188="",ISNUMBER(OFFSET('Sanitation Data'!$H$13,0,10*ROW('Sanitation Data'!H182)))),OFFSET('Sanitation Data'!$H$13,0,10*ROW('Sanitation Data'!H182)),NA())))</f>
        <v>#N/A</v>
      </c>
      <c r="AZ188" s="135" t="e">
        <f ca="1">+IF(AND(ISNUMBER(OFFSET('Hygiene Data'!$C$6,0,10*ROW('Hygiene Data'!C182))),DO188="Yes"),OFFSET('Hygiene Data'!$C$6,0,10*ROW('Hygiene Data'!C182)),IF(AND(ISNUMBER(OFFSET('Hygiene Data'!$C$6,0,10*ROW('Hygiene Data'!C182))),DO188="No",ISNUMBER(OFFSET('Hygiene Data'!$C$6,0,10*ROW('Hygiene Data'!C182)))),CONCATENATE("[",ROUND(OFFSET('Hygiene Data'!$C$6,0,10*ROW('Hygiene Data'!C182)),0),"]"),IF(AND(ISNUMBER(OFFSET('Hygiene Data'!$C$6,0,10*ROW('Hygiene Data'!C182))),DO188="",ISNUMBER(OFFSET('Hygiene Data'!$C$6,0,10*ROW('Hygiene Data'!C182)))),OFFSET('Hygiene Data'!$C$6,0,10*ROW('Hygiene Data'!C182)),NA())))</f>
        <v>#N/A</v>
      </c>
      <c r="BA188" s="135" t="e">
        <f ca="1">+IF(AND(ISNUMBER(OFFSET('Hygiene Data'!$C$8,0,10*ROW('Hygiene Data'!C182))),DP188="Yes"),OFFSET('Hygiene Data'!$C$8,0,10*ROW('Hygiene Data'!C182)),IF(AND(ISNUMBER(OFFSET('Hygiene Data'!$C$8,0,10*ROW('Hygiene Data'!C182))),DP188="No",ISNUMBER(OFFSET('Hygiene Data'!$C$8,0,10*ROW('Hygiene Data'!C182)))),CONCATENATE("[",ROUND(OFFSET('Hygiene Data'!$C$8,0,10*ROW('Hygiene Data'!C182)),0),"]"),IF(AND(ISNUMBER(OFFSET('Hygiene Data'!$C$8,0,10*ROW('Hygiene Data'!C182))),DP188="",ISNUMBER(OFFSET('Hygiene Data'!$C$8,0,10*ROW('Hygiene Data'!C182)))),OFFSET('Hygiene Data'!$C$8,0,10*ROW('Hygiene Data'!C182)),NA())))</f>
        <v>#N/A</v>
      </c>
      <c r="BB188" s="135" t="e">
        <f ca="1">+IF(AND(ISNUMBER(OFFSET('Hygiene Data'!$C$10,0,10*ROW('Hygiene Data'!C182))),DQ188="Yes"),OFFSET('Hygiene Data'!$C$10,0,10*ROW('Hygiene Data'!C182)),IF(AND(ISNUMBER(OFFSET('Hygiene Data'!$C$10,0,10*ROW('Hygiene Data'!C182))),DQ188="No",ISNUMBER(OFFSET('Hygiene Data'!$C$10,0,10*ROW('Hygiene Data'!C182)))),CONCATENATE("[",ROUND(OFFSET('Hygiene Data'!$C$10,0,10*ROW('Hygiene Data'!C182)),0),"]"),IF(AND(ISNUMBER(OFFSET('Hygiene Data'!$C$10,0,10*ROW('Hygiene Data'!C182))),DQ188="",ISNUMBER(OFFSET('Hygiene Data'!$C$10,0,10*ROW('Hygiene Data'!C182)))),OFFSET('Hygiene Data'!$C$10,0,10*ROW('Hygiene Data'!C182)),NA())))</f>
        <v>#N/A</v>
      </c>
      <c r="BC188" s="135" t="e">
        <f ca="1">+IF(AND(ISNUMBER(OFFSET('Hygiene Data'!$D$6,0,10*ROW('Hygiene Data'!D182))),DR188="Yes"),OFFSET('Hygiene Data'!$D$6,0,10*ROW('Hygiene Data'!D182)),IF(AND(ISNUMBER(OFFSET('Hygiene Data'!$D$6,0,10*ROW('Hygiene Data'!D182))),DR188="No",ISNUMBER(OFFSET('Hygiene Data'!$D$6,0,10*ROW('Hygiene Data'!D182)))),CONCATENATE("[",ROUND(OFFSET('Hygiene Data'!$D$6,0,10*ROW('Hygiene Data'!D182)),0),"]"),IF(AND(ISNUMBER(OFFSET('Hygiene Data'!$D$6,0,10*ROW('Hygiene Data'!D182))),DR188="",ISNUMBER(OFFSET('Hygiene Data'!$D$6,0,10*ROW('Hygiene Data'!D182)))),OFFSET('Hygiene Data'!$D$6,0,10*ROW('Hygiene Data'!D182)),NA())))</f>
        <v>#N/A</v>
      </c>
      <c r="BD188" s="135" t="e">
        <f ca="1">+IF(AND(ISNUMBER(OFFSET('Hygiene Data'!$D$8,0,10*ROW('Hygiene Data'!D182))),DS188="Yes"),OFFSET('Hygiene Data'!$D$8,0,10*ROW('Hygiene Data'!D182)),IF(AND(ISNUMBER(OFFSET('Hygiene Data'!$D$8,0,10*ROW('Hygiene Data'!D182))),DS188="No",ISNUMBER(OFFSET('Hygiene Data'!$D$8,0,10*ROW('Hygiene Data'!D182)))),CONCATENATE("[",ROUND(OFFSET('Hygiene Data'!$D$8,0,10*ROW('Hygiene Data'!D182)),0),"]"),IF(AND(ISNUMBER(OFFSET('Hygiene Data'!$D$8,0,10*ROW('Hygiene Data'!D182))),DS188="",ISNUMBER(OFFSET('Hygiene Data'!$D$8,0,10*ROW('Hygiene Data'!D182)))),OFFSET('Hygiene Data'!$D$8,0,10*ROW('Hygiene Data'!D182)),NA())))</f>
        <v>#N/A</v>
      </c>
      <c r="BE188" s="135" t="e">
        <f ca="1">+IF(AND(ISNUMBER(OFFSET('Hygiene Data'!$D$10,0,10*ROW('Hygiene Data'!D182))),DT188="Yes"),OFFSET('Hygiene Data'!$D$10,0,10*ROW('Hygiene Data'!D182)),IF(AND(ISNUMBER(OFFSET('Hygiene Data'!$D$10,0,10*ROW('Hygiene Data'!D182))),DT188="No",ISNUMBER(OFFSET('Hygiene Data'!$D$10,0,10*ROW('Hygiene Data'!D182)))),CONCATENATE("[",ROUND(OFFSET('Hygiene Data'!$D$10,0,10*ROW('Hygiene Data'!D182)),0),"]"),IF(AND(ISNUMBER(OFFSET('Hygiene Data'!$D$10,0,10*ROW('Hygiene Data'!D182))),DT188="",ISNUMBER(OFFSET('Hygiene Data'!$D$10,0,10*ROW('Hygiene Data'!D182)))),OFFSET('Hygiene Data'!$D$10,0,10*ROW('Hygiene Data'!D182)),NA())))</f>
        <v>#N/A</v>
      </c>
      <c r="BF188" s="135" t="e">
        <f ca="1">+IF(AND(ISNUMBER(OFFSET('Hygiene Data'!$E$6,0,10*ROW('Hygiene Data'!E182))),DU188="Yes"),OFFSET('Hygiene Data'!$E$6,0,10*ROW('Hygiene Data'!E182)),IF(AND(ISNUMBER(OFFSET('Hygiene Data'!$E$6,0,10*ROW('Hygiene Data'!E182))),DU188="No",ISNUMBER(OFFSET('Hygiene Data'!$E$6,0,10*ROW('Hygiene Data'!E182)))),CONCATENATE("[",ROUND(OFFSET('Hygiene Data'!$E$6,0,10*ROW('Hygiene Data'!E182)),0),"]"),IF(AND(ISNUMBER(OFFSET('Hygiene Data'!$E$6,0,10*ROW('Hygiene Data'!E182))),DU188="",ISNUMBER(OFFSET('Hygiene Data'!$E$6,0,10*ROW('Hygiene Data'!E182)))),OFFSET('Hygiene Data'!$E$6,0,10*ROW('Hygiene Data'!E182)),NA())))</f>
        <v>#N/A</v>
      </c>
      <c r="BG188" s="135" t="e">
        <f ca="1">+IF(AND(ISNUMBER(OFFSET('Hygiene Data'!$E$8,0,10*ROW('Hygiene Data'!E182))),DV188="Yes"),OFFSET('Hygiene Data'!$E$8,0,10*ROW('Hygiene Data'!E182)),IF(AND(ISNUMBER(OFFSET('Hygiene Data'!$E$8,0,10*ROW('Hygiene Data'!E182))),DV188="No",ISNUMBER(OFFSET('Hygiene Data'!$E$8,0,10*ROW('Hygiene Data'!E182)))),CONCATENATE("[",ROUND(OFFSET('Hygiene Data'!$E$8,0,10*ROW('Hygiene Data'!E182)),0),"]"),IF(AND(ISNUMBER(OFFSET('Hygiene Data'!$E$8,0,10*ROW('Hygiene Data'!E182))),DV188="",ISNUMBER(OFFSET('Hygiene Data'!$E$8,0,10*ROW('Hygiene Data'!E182)))),OFFSET('Hygiene Data'!$E$8,0,10*ROW('Hygiene Data'!E182)),NA())))</f>
        <v>#N/A</v>
      </c>
      <c r="BH188" s="135" t="e">
        <f ca="1">+IF(AND(ISNUMBER(OFFSET('Hygiene Data'!$E$10,0,10*ROW('Hygiene Data'!E182))),DW188="Yes"),OFFSET('Hygiene Data'!$E$10,0,10*ROW('Hygiene Data'!E182)),IF(AND(ISNUMBER(OFFSET('Hygiene Data'!$E$10,0,10*ROW('Hygiene Data'!E182))),DW188="No",ISNUMBER(OFFSET('Hygiene Data'!$E$10,0,10*ROW('Hygiene Data'!E182)))),CONCATENATE("[",ROUND(OFFSET('Hygiene Data'!$E$10,0,10*ROW('Hygiene Data'!E182)),0),"]"),IF(AND(ISNUMBER(OFFSET('Hygiene Data'!$E$10,0,10*ROW('Hygiene Data'!E182))),DW188="",ISNUMBER(OFFSET('Hygiene Data'!$E$10,0,10*ROW('Hygiene Data'!E182)))),OFFSET('Hygiene Data'!$E$10,0,10*ROW('Hygiene Data'!E182)),NA())))</f>
        <v>#N/A</v>
      </c>
      <c r="BI188" s="135" t="e">
        <f ca="1">+IF(AND(ISNUMBER(OFFSET('Hygiene Data'!$F$6,0,10*ROW('Hygiene Data'!F182))),DX188="Yes"),OFFSET('Hygiene Data'!$F$6,0,10*ROW('Hygiene Data'!F182)),IF(AND(ISNUMBER(OFFSET('Hygiene Data'!$F$6,0,10*ROW('Hygiene Data'!F182))),DX188="No",ISNUMBER(OFFSET('Hygiene Data'!$F$6,0,10*ROW('Hygiene Data'!F182)))),CONCATENATE("[",ROUND(OFFSET('Hygiene Data'!$F$6,0,10*ROW('Hygiene Data'!F182)),0),"]"),IF(AND(ISNUMBER(OFFSET('Hygiene Data'!$F$6,0,10*ROW('Hygiene Data'!F182))),DX188="",ISNUMBER(OFFSET('Hygiene Data'!$F$6,0,10*ROW('Hygiene Data'!F182)))),OFFSET('Hygiene Data'!$F$6,0,10*ROW('Hygiene Data'!F182)),NA())))</f>
        <v>#N/A</v>
      </c>
      <c r="BJ188" s="135" t="e">
        <f ca="1">+IF(AND(ISNUMBER(OFFSET('Hygiene Data'!$F$8,0,10*ROW('Hygiene Data'!F182))),DY188="Yes"),OFFSET('Hygiene Data'!$F$8,0,10*ROW('Hygiene Data'!F182)),IF(AND(ISNUMBER(OFFSET('Hygiene Data'!$F$8,0,10*ROW('Hygiene Data'!F182))),DY188="No",ISNUMBER(OFFSET('Hygiene Data'!$F$8,0,10*ROW('Hygiene Data'!F182)))),CONCATENATE("[",ROUND(OFFSET('Hygiene Data'!$F$8,0,10*ROW('Hygiene Data'!F182)),0),"]"),IF(AND(ISNUMBER(OFFSET('Hygiene Data'!$F$8,0,10*ROW('Hygiene Data'!F182))),DY188="",ISNUMBER(OFFSET('Hygiene Data'!$F$8,0,10*ROW('Hygiene Data'!F182)))),OFFSET('Hygiene Data'!$F$8,0,10*ROW('Hygiene Data'!F182)),NA())))</f>
        <v>#N/A</v>
      </c>
      <c r="BK188" s="135" t="e">
        <f ca="1">+IF(AND(ISNUMBER(OFFSET('Hygiene Data'!$F$10,0,10*ROW('Hygiene Data'!F182))),DZ188="Yes"),OFFSET('Hygiene Data'!$F$10,0,10*ROW('Hygiene Data'!F182)),IF(AND(ISNUMBER(OFFSET('Hygiene Data'!$F$10,0,10*ROW('Hygiene Data'!F182))),DZ188="No",ISNUMBER(OFFSET('Hygiene Data'!$F$10,0,10*ROW('Hygiene Data'!F182)))),CONCATENATE("[",ROUND(OFFSET('Hygiene Data'!$F$10,0,10*ROW('Hygiene Data'!F182)),0),"]"),IF(AND(ISNUMBER(OFFSET('Hygiene Data'!$F$10,0,10*ROW('Hygiene Data'!F182))),DZ188="",ISNUMBER(OFFSET('Hygiene Data'!$F$10,0,10*ROW('Hygiene Data'!F182)))),OFFSET('Hygiene Data'!$F$10,0,10*ROW('Hygiene Data'!F182)),NA())))</f>
        <v>#N/A</v>
      </c>
      <c r="BL188" s="135" t="e">
        <f ca="1">+IF(AND(ISNUMBER(OFFSET('Hygiene Data'!$G$6,0,10*ROW('Hygiene Data'!G182))),EA188="Yes"),OFFSET('Hygiene Data'!$G$6,0,10*ROW('Hygiene Data'!G182)),IF(AND(ISNUMBER(OFFSET('Hygiene Data'!$G$6,0,10*ROW('Hygiene Data'!G182))),EA188="No",ISNUMBER(OFFSET('Hygiene Data'!$G$6,0,10*ROW('Hygiene Data'!G182)))),CONCATENATE("[",ROUND(OFFSET('Hygiene Data'!$G$6,0,10*ROW('Hygiene Data'!G182)),0),"]"),IF(AND(ISNUMBER(OFFSET('Hygiene Data'!$G$6,0,10*ROW('Hygiene Data'!G182))),EA188="",ISNUMBER(OFFSET('Hygiene Data'!$G$6,0,10*ROW('Hygiene Data'!G182)))),OFFSET('Hygiene Data'!$G$6,0,10*ROW('Hygiene Data'!G182)),NA())))</f>
        <v>#N/A</v>
      </c>
      <c r="BM188" s="135" t="e">
        <f ca="1">+IF(AND(ISNUMBER(OFFSET('Hygiene Data'!$G$8,0,10*ROW('Hygiene Data'!G182))),EB188="Yes"),OFFSET('Hygiene Data'!$G$8,0,10*ROW('Hygiene Data'!G182)),IF(AND(ISNUMBER(OFFSET('Hygiene Data'!$G$8,0,10*ROW('Hygiene Data'!G182))),EB188="No",ISNUMBER(OFFSET('Hygiene Data'!$G$8,0,10*ROW('Hygiene Data'!G182)))),CONCATENATE("[",ROUND(OFFSET('Hygiene Data'!$G$8,0,10*ROW('Hygiene Data'!G182)),0),"]"),IF(AND(ISNUMBER(OFFSET('Hygiene Data'!$G$8,0,10*ROW('Hygiene Data'!G182))),EB188="",ISNUMBER(OFFSET('Hygiene Data'!$G$8,0,10*ROW('Hygiene Data'!G182)))),OFFSET('Hygiene Data'!$G$8,0,10*ROW('Hygiene Data'!G182)),NA())))</f>
        <v>#N/A</v>
      </c>
      <c r="BN188" s="135" t="e">
        <f ca="1">+IF(AND(ISNUMBER(OFFSET('Hygiene Data'!$G$10,0,10*ROW('Hygiene Data'!G182))),EC188="Yes"),OFFSET('Hygiene Data'!$G$10,0,10*ROW('Hygiene Data'!G182)),IF(AND(ISNUMBER(OFFSET('Hygiene Data'!$G$10,0,10*ROW('Hygiene Data'!G182))),EC188="No",ISNUMBER(OFFSET('Hygiene Data'!$G$10,0,10*ROW('Hygiene Data'!G182)))),CONCATENATE("[",ROUND(OFFSET('Hygiene Data'!$G$10,0,10*ROW('Hygiene Data'!G182)),0),"]"),IF(AND(ISNUMBER(OFFSET('Hygiene Data'!$G$10,0,10*ROW('Hygiene Data'!G182))),EC188="",ISNUMBER(OFFSET('Hygiene Data'!$G$10,0,10*ROW('Hygiene Data'!G182)))),OFFSET('Hygiene Data'!$G$10,0,10*ROW('Hygiene Data'!G182)),NA())))</f>
        <v>#N/A</v>
      </c>
      <c r="BO188" s="135" t="e">
        <f ca="1">+IF(AND(ISNUMBER(OFFSET('Hygiene Data'!$H$6,0,10*ROW('Hygiene Data'!H182))),ED188="Yes"),OFFSET('Hygiene Data'!$H$6,0,10*ROW('Hygiene Data'!H182)),IF(AND(ISNUMBER(OFFSET('Hygiene Data'!$H$6,0,10*ROW('Hygiene Data'!H182))),ED188="No",ISNUMBER(OFFSET('Hygiene Data'!$H$6,0,10*ROW('Hygiene Data'!H182)))),CONCATENATE("[",ROUND(OFFSET('Hygiene Data'!$H$6,0,10*ROW('Hygiene Data'!H182)),0),"]"),IF(AND(ISNUMBER(OFFSET('Hygiene Data'!$H$6,0,10*ROW('Hygiene Data'!H182))),ED188="",ISNUMBER(OFFSET('Hygiene Data'!$H$6,0,10*ROW('Hygiene Data'!H182)))),OFFSET('Hygiene Data'!$H$6,0,10*ROW('Hygiene Data'!H182)),NA())))</f>
        <v>#N/A</v>
      </c>
      <c r="BP188" s="135" t="e">
        <f ca="1">+IF(AND(ISNUMBER(OFFSET('Hygiene Data'!$H$8,0,10*ROW('Hygiene Data'!H182))),EE188="Yes"),OFFSET('Hygiene Data'!$H$8,0,10*ROW('Hygiene Data'!H182)),IF(AND(ISNUMBER(OFFSET('Hygiene Data'!$H$8,0,10*ROW('Hygiene Data'!H182))),EE188="No",ISNUMBER(OFFSET('Hygiene Data'!$H$8,0,10*ROW('Hygiene Data'!H182)))),CONCATENATE("[",ROUND(OFFSET('Hygiene Data'!$H$8,0,10*ROW('Hygiene Data'!H182)),0),"]"),IF(AND(ISNUMBER(OFFSET('Hygiene Data'!$H$8,0,10*ROW('Hygiene Data'!H182))),EE188="",ISNUMBER(OFFSET('Hygiene Data'!$H$8,0,10*ROW('Hygiene Data'!H182)))),OFFSET('Hygiene Data'!$H$8,0,10*ROW('Hygiene Data'!H182)),NA())))</f>
        <v>#N/A</v>
      </c>
      <c r="BQ188" s="135" t="e">
        <f ca="1">+IF(AND(ISNUMBER(OFFSET('Hygiene Data'!$H$10,0,10*ROW('Hygiene Data'!H182))),EF188="Yes"),OFFSET('Hygiene Data'!$H$10,0,10*ROW('Hygiene Data'!H182)),IF(AND(ISNUMBER(OFFSET('Hygiene Data'!$H$10,0,10*ROW('Hygiene Data'!H182))),EF188="No",ISNUMBER(OFFSET('Hygiene Data'!$H$10,0,10*ROW('Hygiene Data'!H182)))),CONCATENATE("[",ROUND(OFFSET('Hygiene Data'!$H$10,0,10*ROW('Hygiene Data'!H182)),0),"]"),IF(AND(ISNUMBER(OFFSET('Hygiene Data'!$H$10,0,10*ROW('Hygiene Data'!H182))),EF188="",ISNUMBER(OFFSET('Hygiene Data'!$H$10,0,10*ROW('Hygiene Data'!H182)))),OFFSET('Hygiene Data'!$H$10,0,10*ROW('Hygiene Data'!H182)),NA())))</f>
        <v>#N/A</v>
      </c>
      <c r="BS188" s="34" t="str">
        <f ca="1">+IF(OFFSET('Water Data'!$C$28,0,10*ROW('Water Data'!C182))="","",OFFSET('Water Data'!$C$28,0,10*ROW('Water Data'!C182)))</f>
        <v/>
      </c>
      <c r="BT188" s="34" t="str">
        <f ca="1">+IF(OFFSET('Water Data'!$C$29,0,10*ROW('Water Data'!C182))="","",OFFSET('Water Data'!$C$29,0,10*ROW('Water Data'!C182)))</f>
        <v/>
      </c>
      <c r="BU188" s="34" t="str">
        <f ca="1">+IF(OFFSET('Water Data'!$C$30,0,10*ROW('Water Data'!C182))="","",OFFSET('Water Data'!$C$30,0,10*ROW('Water Data'!C182)))</f>
        <v/>
      </c>
      <c r="BV188" s="34" t="str">
        <f ca="1">+IF(OFFSET('Water Data'!$D$28,0,10*ROW('Water Data'!D182))="","",OFFSET('Water Data'!$D$28,0,10*ROW('Water Data'!D182)))</f>
        <v/>
      </c>
      <c r="BW188" s="34" t="str">
        <f ca="1">+IF(OFFSET('Water Data'!$D$29,0,10*ROW('Water Data'!D182))="","",OFFSET('Water Data'!$D$29,0,10*ROW('Water Data'!D182)))</f>
        <v/>
      </c>
      <c r="BX188" s="34" t="str">
        <f ca="1">+IF(OFFSET('Water Data'!$D$30,0,10*ROW('Water Data'!D182))="","",OFFSET('Water Data'!$D$30,0,10*ROW('Water Data'!D182)))</f>
        <v/>
      </c>
      <c r="BY188" s="34" t="str">
        <f ca="1">+IF(OFFSET('Water Data'!$E$28,0,10*ROW('Water Data'!E182))="","",OFFSET('Water Data'!$E$28,0,10*ROW('Water Data'!E182)))</f>
        <v/>
      </c>
      <c r="BZ188" s="34" t="str">
        <f ca="1">+IF(OFFSET('Water Data'!$E$29,0,10*ROW('Water Data'!E182))="","",OFFSET('Water Data'!$E$29,0,10*ROW('Water Data'!E182)))</f>
        <v/>
      </c>
      <c r="CA188" s="34" t="str">
        <f ca="1">+IF(OFFSET('Water Data'!$E$30,0,10*ROW('Water Data'!E182))="","",OFFSET('Water Data'!$E$30,0,10*ROW('Water Data'!E182)))</f>
        <v/>
      </c>
      <c r="CB188" s="34" t="str">
        <f ca="1">+IF(OFFSET('Water Data'!$F$28,0,10*ROW('Water Data'!F182))="","",OFFSET('Water Data'!$F$28,0,10*ROW('Water Data'!F182)))</f>
        <v/>
      </c>
      <c r="CC188" s="34" t="str">
        <f ca="1">+IF(OFFSET('Water Data'!$F$29,0,10*ROW('Water Data'!F182))="","",OFFSET('Water Data'!$F$29,0,10*ROW('Water Data'!F182)))</f>
        <v/>
      </c>
      <c r="CD188" s="34" t="str">
        <f ca="1">+IF(OFFSET('Water Data'!$F$30,0,10*ROW('Water Data'!F182))="","",OFFSET('Water Data'!$F$30,0,10*ROW('Water Data'!F182)))</f>
        <v/>
      </c>
      <c r="CE188" s="34" t="str">
        <f ca="1">+IF(OFFSET('Water Data'!$G$28,0,10*ROW('Water Data'!G182))="","",OFFSET('Water Data'!$G$28,0,10*ROW('Water Data'!G182)))</f>
        <v/>
      </c>
      <c r="CF188" s="34" t="str">
        <f ca="1">+IF(OFFSET('Water Data'!$G$29,0,10*ROW('Water Data'!G182))="","",OFFSET('Water Data'!$G$29,0,10*ROW('Water Data'!G182)))</f>
        <v/>
      </c>
      <c r="CG188" s="34" t="str">
        <f ca="1">+IF(OFFSET('Water Data'!$G$30,0,10*ROW('Water Data'!G182))="","",OFFSET('Water Data'!$G$30,0,10*ROW('Water Data'!G182)))</f>
        <v/>
      </c>
      <c r="CH188" s="34" t="str">
        <f ca="1">+IF(OFFSET('Water Data'!$H$28,0,10*ROW('Water Data'!H182))="","",OFFSET('Water Data'!$H$28,0,10*ROW('Water Data'!H182)))</f>
        <v/>
      </c>
      <c r="CI188" s="34" t="str">
        <f ca="1">+IF(OFFSET('Water Data'!$H$29,0,10*ROW('Water Data'!H182))="","",OFFSET('Water Data'!$H$29,0,10*ROW('Water Data'!H182)))</f>
        <v/>
      </c>
      <c r="CJ188" s="34" t="str">
        <f ca="1">+IF(OFFSET('Water Data'!$H$30,0,10*ROW('Water Data'!H182))="","",OFFSET('Water Data'!$H$30,0,10*ROW('Water Data'!H182)))</f>
        <v/>
      </c>
      <c r="CK188" s="34" t="str">
        <f ca="1">+IF(OFFSET('Sanitation Data'!$C$29,0,10*ROW('Sanitation Data'!C182))="","",OFFSET('Sanitation Data'!$C$29,0,10*ROW('Sanitation Data'!C182)))</f>
        <v/>
      </c>
      <c r="CL188" s="34" t="str">
        <f ca="1">+IF(OFFSET('Sanitation Data'!$C$30,0,10*ROW('Sanitation Data'!C182))="","",OFFSET('Sanitation Data'!$C$30,0,10*ROW('Sanitation Data'!C182)))</f>
        <v/>
      </c>
      <c r="CM188" s="34" t="str">
        <f ca="1">+IF(OFFSET('Sanitation Data'!$C$31,0,10*ROW('Sanitation Data'!C182))="","",OFFSET('Sanitation Data'!$C$31,0,10*ROW('Sanitation Data'!C182)))</f>
        <v/>
      </c>
      <c r="CN188" s="34" t="str">
        <f ca="1">+IF(OFFSET('Sanitation Data'!$C$32,0,10*ROW('Sanitation Data'!C182))="","",OFFSET('Sanitation Data'!$C$32,0,10*ROW('Sanitation Data'!C182)))</f>
        <v/>
      </c>
      <c r="CO188" s="34" t="str">
        <f ca="1">+IF(OFFSET('Sanitation Data'!$C$33,0,10*ROW('Sanitation Data'!C182))="","",OFFSET('Sanitation Data'!$C$33,0,10*ROW('Sanitation Data'!C182)))</f>
        <v/>
      </c>
      <c r="CP188" s="34" t="str">
        <f ca="1">+IF(OFFSET('Sanitation Data'!$D$29,0,10*ROW('Sanitation Data'!D182))="","",OFFSET('Sanitation Data'!$D$29,0,10*ROW('Sanitation Data'!D182)))</f>
        <v/>
      </c>
      <c r="CQ188" s="34" t="str">
        <f ca="1">+IF(OFFSET('Sanitation Data'!$D$30,0,10*ROW('Sanitation Data'!D182))="","",OFFSET('Sanitation Data'!$D$30,0,10*ROW('Sanitation Data'!D182)))</f>
        <v/>
      </c>
      <c r="CR188" s="34" t="str">
        <f ca="1">+IF(OFFSET('Sanitation Data'!$D$31,0,10*ROW('Sanitation Data'!D182))="","",OFFSET('Sanitation Data'!$D$31,0,10*ROW('Sanitation Data'!D182)))</f>
        <v/>
      </c>
      <c r="CS188" s="34" t="str">
        <f ca="1">+IF(OFFSET('Sanitation Data'!$D$32,0,10*ROW('Sanitation Data'!D182))="","",OFFSET('Sanitation Data'!$D$32,0,10*ROW('Sanitation Data'!D182)))</f>
        <v/>
      </c>
      <c r="CT188" s="34" t="str">
        <f ca="1">+IF(OFFSET('Sanitation Data'!$D$33,0,10*ROW('Sanitation Data'!D182))="","",OFFSET('Sanitation Data'!$D$33,0,10*ROW('Sanitation Data'!D182)))</f>
        <v/>
      </c>
      <c r="CU188" s="34" t="str">
        <f ca="1">+IF(OFFSET('Sanitation Data'!$E$29,0,10*ROW('Sanitation Data'!E182))="","",OFFSET('Sanitation Data'!$E$29,0,10*ROW('Sanitation Data'!E182)))</f>
        <v/>
      </c>
      <c r="CV188" s="34" t="str">
        <f ca="1">+IF(OFFSET('Sanitation Data'!$E$30,0,10*ROW('Sanitation Data'!E182))="","",OFFSET('Sanitation Data'!$E$30,0,10*ROW('Sanitation Data'!E182)))</f>
        <v/>
      </c>
      <c r="CW188" s="34" t="str">
        <f ca="1">+IF(OFFSET('Sanitation Data'!$E$31,0,10*ROW('Sanitation Data'!E182))="","",OFFSET('Sanitation Data'!$E$31,0,10*ROW('Sanitation Data'!E182)))</f>
        <v/>
      </c>
      <c r="CX188" s="34" t="str">
        <f ca="1">+IF(OFFSET('Sanitation Data'!$E$32,0,10*ROW('Sanitation Data'!E182))="","",OFFSET('Sanitation Data'!$E$32,0,10*ROW('Sanitation Data'!E182)))</f>
        <v/>
      </c>
      <c r="CY188" s="34" t="str">
        <f ca="1">+IF(OFFSET('Sanitation Data'!$E$33,0,10*ROW('Sanitation Data'!E182))="","",OFFSET('Sanitation Data'!$E$33,0,10*ROW('Sanitation Data'!E182)))</f>
        <v/>
      </c>
      <c r="CZ188" s="34" t="str">
        <f ca="1">+IF(OFFSET('Sanitation Data'!$F$29,0,10*ROW('Sanitation Data'!F182))="","",OFFSET('Sanitation Data'!$F$29,0,10*ROW('Sanitation Data'!F182)))</f>
        <v/>
      </c>
      <c r="DA188" s="34" t="str">
        <f ca="1">+IF(OFFSET('Sanitation Data'!$F$30,0,10*ROW('Sanitation Data'!F182))="","",OFFSET('Sanitation Data'!$F$30,0,10*ROW('Sanitation Data'!F182)))</f>
        <v/>
      </c>
      <c r="DB188" s="34" t="str">
        <f ca="1">+IF(OFFSET('Sanitation Data'!$F$31,0,10*ROW('Sanitation Data'!F182))="","",OFFSET('Sanitation Data'!$F$31,0,10*ROW('Sanitation Data'!F182)))</f>
        <v/>
      </c>
      <c r="DC188" s="34" t="str">
        <f ca="1">+IF(OFFSET('Sanitation Data'!$F$32,0,10*ROW('Sanitation Data'!F182))="","",OFFSET('Sanitation Data'!$F$32,0,10*ROW('Sanitation Data'!F182)))</f>
        <v/>
      </c>
      <c r="DD188" s="34" t="str">
        <f ca="1">+IF(OFFSET('Sanitation Data'!$F$33,0,10*ROW('Sanitation Data'!F182))="","",OFFSET('Sanitation Data'!$F$33,0,10*ROW('Sanitation Data'!F182)))</f>
        <v/>
      </c>
      <c r="DE188" s="34" t="str">
        <f ca="1">+IF(OFFSET('Sanitation Data'!$G$29,0,10*ROW('Sanitation Data'!G182))="","",OFFSET('Sanitation Data'!$G$29,0,10*ROW('Sanitation Data'!G182)))</f>
        <v/>
      </c>
      <c r="DF188" s="34" t="str">
        <f ca="1">+IF(OFFSET('Sanitation Data'!$G$30,0,10*ROW('Sanitation Data'!G182))="","",OFFSET('Sanitation Data'!$G$30,0,10*ROW('Sanitation Data'!G182)))</f>
        <v/>
      </c>
      <c r="DG188" s="34" t="str">
        <f ca="1">+IF(OFFSET('Sanitation Data'!$G$31,0,10*ROW('Sanitation Data'!G182))="","",OFFSET('Sanitation Data'!$G$31,0,10*ROW('Sanitation Data'!G182)))</f>
        <v/>
      </c>
      <c r="DH188" s="34" t="str">
        <f ca="1">+IF(OFFSET('Sanitation Data'!$G$32,0,10*ROW('Sanitation Data'!G182))="","",OFFSET('Sanitation Data'!$G$32,0,10*ROW('Sanitation Data'!G182)))</f>
        <v/>
      </c>
      <c r="DI188" s="34" t="str">
        <f ca="1">+IF(OFFSET('Sanitation Data'!$G$33,0,10*ROW('Sanitation Data'!G182))="","",OFFSET('Sanitation Data'!$G$33,0,10*ROW('Sanitation Data'!G182)))</f>
        <v/>
      </c>
      <c r="DJ188" s="34" t="str">
        <f ca="1">+IF(OFFSET('Sanitation Data'!$H$29,0,10*ROW('Sanitation Data'!H182))="","",OFFSET('Sanitation Data'!$H$29,0,10*ROW('Sanitation Data'!H182)))</f>
        <v/>
      </c>
      <c r="DK188" s="34" t="str">
        <f ca="1">+IF(OFFSET('Sanitation Data'!$H$30,0,10*ROW('Sanitation Data'!H182))="","",OFFSET('Sanitation Data'!$H$30,0,10*ROW('Sanitation Data'!H182)))</f>
        <v/>
      </c>
      <c r="DL188" s="34" t="str">
        <f ca="1">+IF(OFFSET('Sanitation Data'!$H$31,0,10*ROW('Sanitation Data'!H182))="","",OFFSET('Sanitation Data'!$H$31,0,10*ROW('Sanitation Data'!H182)))</f>
        <v/>
      </c>
      <c r="DM188" s="34" t="str">
        <f ca="1">+IF(OFFSET('Sanitation Data'!$H$32,0,10*ROW('Sanitation Data'!H182))="","",OFFSET('Sanitation Data'!$H$32,0,10*ROW('Sanitation Data'!H182)))</f>
        <v/>
      </c>
      <c r="DN188" s="34" t="str">
        <f ca="1">+IF(OFFSET('Sanitation Data'!$H$33,0,10*ROW('Sanitation Data'!H182))="","",OFFSET('Sanitation Data'!$H$33,0,10*ROW('Sanitation Data'!H182)))</f>
        <v/>
      </c>
      <c r="DO188" s="34" t="str">
        <f ca="1">+IF(OFFSET('Hygiene Data'!$C$12,0,10*ROW('Hygiene Data'!C182))="","",OFFSET('Hygiene Data'!$C$12,0,10*ROW('Hygiene Data'!C182)))</f>
        <v/>
      </c>
      <c r="DP188" s="34" t="str">
        <f ca="1">+IF(OFFSET('Hygiene Data'!$C$13,0,10*ROW('Hygiene Data'!C182))="","",OFFSET('Hygiene Data'!$C$13,0,10*ROW('Hygiene Data'!C182)))</f>
        <v/>
      </c>
      <c r="DQ188" s="34" t="str">
        <f ca="1">+IF(OFFSET('Hygiene Data'!$C$14,0,10*ROW('Hygiene Data'!C182))="","",OFFSET('Hygiene Data'!$C$14,0,10*ROW('Hygiene Data'!C182)))</f>
        <v/>
      </c>
      <c r="DR188" s="34" t="str">
        <f ca="1">+IF(OFFSET('Hygiene Data'!$D$12,0,10*ROW('Hygiene Data'!D182))="","",OFFSET('Hygiene Data'!$D$12,0,10*ROW('Hygiene Data'!D182)))</f>
        <v/>
      </c>
      <c r="DS188" s="34" t="str">
        <f ca="1">+IF(OFFSET('Hygiene Data'!$D$13,0,10*ROW('Hygiene Data'!D182))="","",OFFSET('Hygiene Data'!$D$13,0,10*ROW('Hygiene Data'!D182)))</f>
        <v/>
      </c>
      <c r="DT188" s="34" t="str">
        <f ca="1">+IF(OFFSET('Hygiene Data'!$D$14,0,10*ROW('Hygiene Data'!D182))="","",OFFSET('Hygiene Data'!$D$14,0,10*ROW('Hygiene Data'!D182)))</f>
        <v/>
      </c>
      <c r="DU188" s="34" t="str">
        <f ca="1">+IF(OFFSET('Hygiene Data'!$E$12,0,10*ROW('Hygiene Data'!E182))="","",OFFSET('Hygiene Data'!$E$12,0,10*ROW('Hygiene Data'!E182)))</f>
        <v/>
      </c>
      <c r="DV188" s="34" t="str">
        <f ca="1">+IF(OFFSET('Hygiene Data'!$E$13,0,10*ROW('Hygiene Data'!E182))="","",OFFSET('Hygiene Data'!$E$13,0,10*ROW('Hygiene Data'!E182)))</f>
        <v/>
      </c>
      <c r="DW188" s="34" t="str">
        <f ca="1">+IF(OFFSET('Hygiene Data'!$E$14,0,10*ROW('Hygiene Data'!E182))="","",OFFSET('Hygiene Data'!$E$14,0,10*ROW('Hygiene Data'!E182)))</f>
        <v/>
      </c>
      <c r="DX188" s="34" t="str">
        <f ca="1">+IF(OFFSET('Hygiene Data'!$F$12,0,10*ROW('Hygiene Data'!F182))="","",OFFSET('Hygiene Data'!$F$12,0,10*ROW('Hygiene Data'!F182)))</f>
        <v/>
      </c>
      <c r="DY188" s="34" t="str">
        <f ca="1">+IF(OFFSET('Hygiene Data'!$F$13,0,10*ROW('Hygiene Data'!F182))="","",OFFSET('Hygiene Data'!$F$13,0,10*ROW('Hygiene Data'!F182)))</f>
        <v/>
      </c>
      <c r="DZ188" s="34" t="str">
        <f ca="1">+IF(OFFSET('Hygiene Data'!$F$14,0,10*ROW('Hygiene Data'!F182))="","",OFFSET('Hygiene Data'!$F$14,0,10*ROW('Hygiene Data'!F182)))</f>
        <v/>
      </c>
      <c r="EA188" s="34" t="str">
        <f ca="1">+IF(OFFSET('Hygiene Data'!$G$12,0,10*ROW('Hygiene Data'!G182))="","",OFFSET('Hygiene Data'!$G$12,0,10*ROW('Hygiene Data'!G182)))</f>
        <v/>
      </c>
      <c r="EB188" s="34" t="str">
        <f ca="1">+IF(OFFSET('Hygiene Data'!$G$13,0,10*ROW('Hygiene Data'!G182))="","",OFFSET('Hygiene Data'!$G$13,0,10*ROW('Hygiene Data'!G182)))</f>
        <v/>
      </c>
      <c r="EC188" s="34" t="str">
        <f ca="1">+IF(OFFSET('Hygiene Data'!$G$14,0,10*ROW('Hygiene Data'!G182))="","",OFFSET('Hygiene Data'!$G$14,0,10*ROW('Hygiene Data'!G182)))</f>
        <v/>
      </c>
      <c r="ED188" s="34" t="str">
        <f ca="1">+IF(OFFSET('Hygiene Data'!$H$12,0,10*ROW('Hygiene Data'!H182))="","",OFFSET('Hygiene Data'!$H$12,0,10*ROW('Hygiene Data'!H182)))</f>
        <v/>
      </c>
      <c r="EE188" s="34" t="str">
        <f ca="1">+IF(OFFSET('Hygiene Data'!$H$13,0,10*ROW('Hygiene Data'!H182))="","",OFFSET('Hygiene Data'!$H$13,0,10*ROW('Hygiene Data'!H182)))</f>
        <v/>
      </c>
      <c r="EF188" s="34" t="str">
        <f ca="1">+IF(OFFSET('Hygiene Data'!$H$14,0,10*ROW('Hygiene Data'!H182))="","",OFFSET('Hygiene Data'!$H$14,0,10*ROW('Hygiene Data'!H182)))</f>
        <v/>
      </c>
    </row>
    <row r="189" spans="1:136" x14ac:dyDescent="0.2">
      <c r="A189" s="50" t="str">
        <f ca="1">+IF(OFFSET('Water Data'!$B$1,0,10*ROW('Water Data'!B186))="","",OFFSET('Water Data'!$B$1,0,10*ROW('Water Data'!B186)))</f>
        <v/>
      </c>
      <c r="B189" s="50" t="str">
        <f ca="1">+IF(OFFSET('Water Data'!$A$3,0,10*ROW('Water Data'!A186))="","",OFFSET('Water Data'!$A$3,0,10*ROW('Water Data'!A186)))</f>
        <v/>
      </c>
      <c r="C189" s="50" t="str">
        <f ca="1">+IF(OFFSET('Water Data'!$C$3,0,10*ROW('Water Data'!C186))="","",OFFSET('Water Data'!$C$3,0,10*ROW('Water Data'!C186)))</f>
        <v/>
      </c>
      <c r="D189" s="133" t="e">
        <f ca="1">+IF(AND(ISNUMBER(OFFSET('Water Data'!$C$5,0,10*ROW('Water Data'!C183))),BS189="Yes"),100-OFFSET('Water Data'!$C$5,0,10*ROW('Water Data'!C183)),IF(AND(ISNUMBER(OFFSET('Water Data'!$C$5,0,10*ROW('Water Data'!C183))),BS189="No",ISNUMBER(OFFSET('Water Data'!$C$5,0,10*ROW('Water Data'!C183)))),CONCATENATE("[",ROUND(100-OFFSET('Water Data'!$C$5,0,10*ROW('Water Data'!C183)),0),"]"),IF(AND(ISNUMBER(OFFSET('Water Data'!$C$5,0,10*ROW('Water Data'!C183))),BS189="",ISNUMBER(OFFSET('Water Data'!$C$5,0,10*ROW('Water Data'!C183)))),100-OFFSET('Water Data'!$C$5,0,10*ROW('Water Data'!C183)),NA())))</f>
        <v>#N/A</v>
      </c>
      <c r="E189" s="133" t="e">
        <f ca="1">+IF(AND(ISNUMBER(OFFSET('Water Data'!$C$7,0,10*ROW('Water Data'!D183))),BT189="Yes"),OFFSET('Water Data'!$C$7,0,10*ROW('Water Data'!C183)),IF(AND(ISNUMBER(OFFSET('Water Data'!$C$7,0,10*ROW('Water Data'!C183))),BT189="No",ISNUMBER(OFFSET('Water Data'!$C$7,0,10*ROW('Water Data'!C183)))),CONCATENATE("[",ROUND(OFFSET('Water Data'!$C$7,0,10*ROW('Water Data'!C183)),0),"]"),IF(AND(ISNUMBER(OFFSET('Water Data'!$C$7,0,10*ROW('Water Data'!C183))),BT189="",ISNUMBER(OFFSET('Water Data'!$C$7,0,10*ROW('Water Data'!C183)))),OFFSET('Water Data'!$C$7,0,10*ROW('Water Data'!C183)),NA())))</f>
        <v>#N/A</v>
      </c>
      <c r="F189" s="133" t="e">
        <f ca="1">+IF(AND(ISNUMBER(OFFSET('Water Data'!$C$10,0,10*ROW('Water Data'!C183))),BU189="Yes"),OFFSET('Water Data'!$C$10,0,10*ROW('Water Data'!C183)),IF(AND(ISNUMBER(OFFSET('Water Data'!$C$10,0,10*ROW('Water Data'!C183))),BU189="No",ISNUMBER(OFFSET('Water Data'!$C$10,0,10*ROW('Water Data'!C183)))),CONCATENATE("[",ROUND(OFFSET('Water Data'!$C$10,0,10*ROW('Water Data'!C183)),0),"]"),IF(AND(ISNUMBER(OFFSET('Water Data'!$C$10,0,10*ROW('Water Data'!C183))),BU189="",ISNUMBER(OFFSET('Water Data'!$C$10,0,10*ROW('Water Data'!C183)))),OFFSET('Water Data'!$C$10,0,10*ROW('Water Data'!C183)),NA())))</f>
        <v>#N/A</v>
      </c>
      <c r="G189" s="133" t="e">
        <f ca="1">+IF(AND(ISNUMBER(OFFSET('Water Data'!$D$5,0,10*ROW('Water Data'!D183))),BV189="Yes"),100-OFFSET('Water Data'!$D$5,0,10*ROW('Water Data'!D183)),IF(AND(ISNUMBER(OFFSET('Water Data'!$D$5,0,10*ROW('Water Data'!D183))),BV189="No",ISNUMBER(OFFSET('Water Data'!$D$5,0,10*ROW('Water Data'!D183)))),CONCATENATE("[",ROUND(100-OFFSET('Water Data'!$D$5,0,10*ROW('Water Data'!D183)),0),"]"),IF(AND(ISNUMBER(OFFSET('Water Data'!$D$5,0,10*ROW('Water Data'!D183))),BV189="",ISNUMBER(OFFSET('Water Data'!$D$5,0,10*ROW('Water Data'!D183)))),100-OFFSET('Water Data'!$D$5,0,10*ROW('Water Data'!D183)),NA())))</f>
        <v>#N/A</v>
      </c>
      <c r="H189" s="133" t="e">
        <f ca="1">+IF(AND(ISNUMBER(OFFSET('Water Data'!$D$7,0,10*ROW('Water Data'!D183))),BW189="Yes"),OFFSET('Water Data'!$D$7,0,10*ROW('Water Data'!D183)),IF(AND(ISNUMBER(OFFSET('Water Data'!$D$7,0,10*ROW('Water Data'!D183))),BW189="No",ISNUMBER(OFFSET('Water Data'!$D$7,0,10*ROW('Water Data'!D183)))),CONCATENATE("[",ROUND(OFFSET('Water Data'!$C$7,0,10*ROW('Water Data'!D183)),0),"]"),IF(AND(ISNUMBER(OFFSET('Water Data'!$D$7,0,10*ROW('Water Data'!D183))),BW189="",ISNUMBER(OFFSET('Water Data'!$D$7,0,10*ROW('Water Data'!D183)))),OFFSET('Water Data'!$D$7,0,10*ROW('Water Data'!D183)),NA())))</f>
        <v>#N/A</v>
      </c>
      <c r="I189" s="133" t="e">
        <f ca="1">+IF(AND(ISNUMBER(OFFSET('Water Data'!$D$10,0,10*ROW('Water Data'!D183))),BX189="Yes"),OFFSET('Water Data'!$D$10,0,10*ROW('Water Data'!D183)),IF(AND(ISNUMBER(OFFSET('Water Data'!$D$10,0,10*ROW('Water Data'!D183))),BX189="No",ISNUMBER(OFFSET('Water Data'!$D$10,0,10*ROW('Water Data'!D183)))),CONCATENATE("[",ROUND(OFFSET('Water Data'!$D$10,0,10*ROW('Water Data'!D183)),0),"]"),IF(AND(ISNUMBER(OFFSET('Water Data'!$D$10,0,10*ROW('Water Data'!D183))),BX189="",ISNUMBER(OFFSET('Water Data'!$D$10,0,10*ROW('Water Data'!D183)))),OFFSET('Water Data'!$D$10,0,10*ROW('Water Data'!D183)),NA())))</f>
        <v>#N/A</v>
      </c>
      <c r="J189" s="133" t="e">
        <f ca="1">+IF(AND(ISNUMBER(OFFSET('Water Data'!$E$5,0,10*ROW('Water Data'!E183))),BY189="Yes"),100-OFFSET('Water Data'!$E$5,0,10*ROW('Water Data'!E183)),IF(AND(ISNUMBER(OFFSET('Water Data'!$E$5,0,10*ROW('Water Data'!E183))),BY189="No",ISNUMBER(OFFSET('Water Data'!$E$5,0,10*ROW('Water Data'!E183)))),CONCATENATE("[",ROUND(100-OFFSET('Water Data'!$E$5,0,10*ROW('Water Data'!E183)),0),"]"),IF(AND(ISNUMBER(OFFSET('Water Data'!$E$5,0,10*ROW('Water Data'!E183))),BY189="",ISNUMBER(OFFSET('Water Data'!$E$5,0,10*ROW('Water Data'!E183)))),100-OFFSET('Water Data'!$E$5,0,10*ROW('Water Data'!E183)),NA())))</f>
        <v>#N/A</v>
      </c>
      <c r="K189" s="133" t="e">
        <f ca="1">+IF(AND(ISNUMBER(OFFSET('Water Data'!$E$7,0,10*ROW('Water Data'!E183))),BZ189="Yes"),OFFSET('Water Data'!$E$7,0,10*ROW('Water Data'!E183)),IF(AND(ISNUMBER(OFFSET('Water Data'!$E$7,0,10*ROW('Water Data'!E183))),BZ189="No",ISNUMBER(OFFSET('Water Data'!$E$7,0,10*ROW('Water Data'!E183)))),CONCATENATE("[",ROUND(OFFSET('Water Data'!$E$7,0,10*ROW('Water Data'!E183)),0),"]"),IF(AND(ISNUMBER(OFFSET('Water Data'!$E$7,0,10*ROW('Water Data'!E183))),BZ189="",ISNUMBER(OFFSET('Water Data'!$E$7,0,10*ROW('Water Data'!E183)))),OFFSET('Water Data'!$E$7,0,10*ROW('Water Data'!E183)),NA())))</f>
        <v>#N/A</v>
      </c>
      <c r="L189" s="133" t="e">
        <f ca="1">+IF(AND(ISNUMBER(OFFSET('Water Data'!$E$10,0,10*ROW('Water Data'!E183))),CA189="Yes"),OFFSET('Water Data'!$E$10,0,10*ROW('Water Data'!E183)),IF(AND(ISNUMBER(OFFSET('Water Data'!$E$10,0,10*ROW('Water Data'!E183))),CA189="No",ISNUMBER(OFFSET('Water Data'!$E$10,0,10*ROW('Water Data'!E183)))),CONCATENATE("[",ROUND(OFFSET('Water Data'!$E$10,0,10*ROW('Water Data'!E183)),0),"]"),IF(AND(ISNUMBER(OFFSET('Water Data'!$E$10,0,10*ROW('Water Data'!E183))),CA189="",ISNUMBER(OFFSET('Water Data'!$E$10,0,10*ROW('Water Data'!E183)))),OFFSET('Water Data'!$E$10,0,10*ROW('Water Data'!E183)),NA())))</f>
        <v>#N/A</v>
      </c>
      <c r="M189" s="133" t="e">
        <f ca="1">+IF(AND(ISNUMBER(OFFSET('Water Data'!$F$5,0,10*ROW('Water Data'!F183))),CB189="Yes"),100-OFFSET('Water Data'!$F$5,0,10*ROW('Water Data'!F183)),IF(AND(ISNUMBER(OFFSET('Water Data'!$F$5,0,10*ROW('Water Data'!F183))),CB189="No",ISNUMBER(OFFSET('Water Data'!$F$5,0,10*ROW('Water Data'!F183)))),CONCATENATE("[",ROUND(100-OFFSET('Water Data'!$F$5,0,10*ROW('Water Data'!F183)),0),"]"),IF(AND(ISNUMBER(OFFSET('Water Data'!$F$5,0,10*ROW('Water Data'!F183))),CB189="",ISNUMBER(OFFSET('Water Data'!$F$5,0,10*ROW('Water Data'!F183)))),100-OFFSET('Water Data'!$F$5,0,10*ROW('Water Data'!F183)),NA())))</f>
        <v>#N/A</v>
      </c>
      <c r="N189" s="133" t="e">
        <f ca="1">+IF(AND(ISNUMBER(OFFSET('Water Data'!$F$7,0,10*ROW('Water Data'!F183))),CC189="Yes"),OFFSET('Water Data'!$F$7,0,10*ROW('Water Data'!F183)),IF(AND(ISNUMBER(OFFSET('Water Data'!$F$7,0,10*ROW('Water Data'!F183))),CC189="No",ISNUMBER(OFFSET('Water Data'!$F$7,0,10*ROW('Water Data'!F183)))),CONCATENATE("[",ROUND(OFFSET('Water Data'!$F$7,0,10*ROW('Water Data'!F183)),0),"]"),IF(AND(ISNUMBER(OFFSET('Water Data'!$F$7,0,10*ROW('Water Data'!F183))),CC189="",ISNUMBER(OFFSET('Water Data'!$F$7,0,10*ROW('Water Data'!F183)))),OFFSET('Water Data'!$F$7,0,10*ROW('Water Data'!F183)),NA())))</f>
        <v>#N/A</v>
      </c>
      <c r="O189" s="133" t="e">
        <f ca="1">+IF(AND(ISNUMBER(OFFSET('Water Data'!$F$10,0,10*ROW('Water Data'!F183))),CD189="Yes"),OFFSET('Water Data'!$F$10,0,10*ROW('Water Data'!F183)),IF(AND(ISNUMBER(OFFSET('Water Data'!$F$10,0,10*ROW('Water Data'!F183))),CD189="No",ISNUMBER(OFFSET('Water Data'!$F$10,0,10*ROW('Water Data'!F183)))),CONCATENATE("[",ROUND(OFFSET('Water Data'!$F$10,0,10*ROW('Water Data'!F183)),0),"]"),IF(AND(ISNUMBER(OFFSET('Water Data'!$F$10,0,10*ROW('Water Data'!F183))),CD189="",ISNUMBER(OFFSET('Water Data'!$F$10,0,10*ROW('Water Data'!F183)))),OFFSET('Water Data'!$F$10,0,10*ROW('Water Data'!F183)),NA())))</f>
        <v>#N/A</v>
      </c>
      <c r="P189" s="133" t="e">
        <f ca="1">+IF(AND(ISNUMBER(OFFSET('Water Data'!$G$5,0,10*ROW('Water Data'!G183))),CE189="Yes"),100-OFFSET('Water Data'!$G$5,0,10*ROW('Water Data'!G183)),IF(AND(ISNUMBER(OFFSET('Water Data'!$G$5,0,10*ROW('Water Data'!G183))),CE189="No",ISNUMBER(OFFSET('Water Data'!$G$5,0,10*ROW('Water Data'!G183)))),CONCATENATE("[",ROUND(100-OFFSET('Water Data'!$G$5,0,10*ROW('Water Data'!G183)),0),"]"),IF(AND(ISNUMBER(OFFSET('Water Data'!$G$5,0,10*ROW('Water Data'!G183))),CE189="",ISNUMBER(OFFSET('Water Data'!$G$5,0,10*ROW('Water Data'!G183)))),100-OFFSET('Water Data'!$G$5,0,10*ROW('Water Data'!G183)),NA())))</f>
        <v>#N/A</v>
      </c>
      <c r="Q189" s="133" t="e">
        <f ca="1">+IF(AND(ISNUMBER(OFFSET('Water Data'!$G$7,0,10*ROW('Water Data'!G183))),CF189="Yes"),OFFSET('Water Data'!$G$7,0,10*ROW('Water Data'!G183)),IF(AND(ISNUMBER(OFFSET('Water Data'!$G$7,0,10*ROW('Water Data'!G183))),CF189="No",ISNUMBER(OFFSET('Water Data'!$G$7,0,10*ROW('Water Data'!G183)))),CONCATENATE("[",ROUND(OFFSET('Water Data'!$G$7,0,10*ROW('Water Data'!G183)),0),"]"),IF(AND(ISNUMBER(OFFSET('Water Data'!$G$7,0,10*ROW('Water Data'!G183))),CF189="",ISNUMBER(OFFSET('Water Data'!$G$7,0,10*ROW('Water Data'!G183)))),OFFSET('Water Data'!$G$7,0,10*ROW('Water Data'!G183)),NA())))</f>
        <v>#N/A</v>
      </c>
      <c r="R189" s="133" t="e">
        <f ca="1">+IF(AND(ISNUMBER(OFFSET('Water Data'!$G$10,0,10*ROW('Water Data'!G183))),CG189="Yes"),OFFSET('Water Data'!$G$10,0,10*ROW('Water Data'!G183)),IF(AND(ISNUMBER(OFFSET('Water Data'!$G$10,0,10*ROW('Water Data'!G183))),CG189="No",ISNUMBER(OFFSET('Water Data'!$G$10,0,10*ROW('Water Data'!G183)))),CONCATENATE("[",ROUND(OFFSET('Water Data'!$G$10,0,10*ROW('Water Data'!G183)),0),"]"),IF(AND(ISNUMBER(OFFSET('Water Data'!$G$10,0,10*ROW('Water Data'!G183))),CG189="",ISNUMBER(OFFSET('Water Data'!$G$10,0,10*ROW('Water Data'!G183)))),OFFSET('Water Data'!$G$10,0,10*ROW('Water Data'!G183)),NA())))</f>
        <v>#N/A</v>
      </c>
      <c r="S189" s="133" t="e">
        <f ca="1">+IF(AND(ISNUMBER(OFFSET('Water Data'!$H$5,0,10*ROW('Water Data'!H183))),CH189="Yes"),100-OFFSET('Water Data'!$H$5,0,10*ROW('Water Data'!H183)),IF(AND(ISNUMBER(OFFSET('Water Data'!$H$5,0,10*ROW('Water Data'!H183))),CH189="No",ISNUMBER(OFFSET('Water Data'!$H$5,0,10*ROW('Water Data'!H183)))),CONCATENATE("[",ROUND(100-OFFSET('Water Data'!$H$5,0,10*ROW('Water Data'!H183)),0),"]"),IF(AND(ISNUMBER(OFFSET('Water Data'!$H$5,0,10*ROW('Water Data'!H183))),CH189="",ISNUMBER(OFFSET('Water Data'!$H$5,0,10*ROW('Water Data'!H183)))),100-OFFSET('Water Data'!$H$5,0,10*ROW('Water Data'!H183)),NA())))</f>
        <v>#N/A</v>
      </c>
      <c r="T189" s="133" t="e">
        <f ca="1">+IF(AND(ISNUMBER(OFFSET('Water Data'!$H$7,0,10*ROW('Water Data'!H183))),CI189="Yes"),OFFSET('Water Data'!$H$7,0,10*ROW('Water Data'!H183)),IF(AND(ISNUMBER(OFFSET('Water Data'!$H$7,0,10*ROW('Water Data'!H183))),CI189="No",ISNUMBER(OFFSET('Water Data'!$H$7,0,10*ROW('Water Data'!H183)))),CONCATENATE("[",ROUND(OFFSET('Water Data'!$H$7,0,10*ROW('Water Data'!H183)),0),"]"),IF(AND(ISNUMBER(OFFSET('Water Data'!$H$7,0,10*ROW('Water Data'!H183))),CI189="",ISNUMBER(OFFSET('Water Data'!$H$7,0,10*ROW('Water Data'!H183)))),OFFSET('Water Data'!$H$7,0,10*ROW('Water Data'!H183)),NA())))</f>
        <v>#N/A</v>
      </c>
      <c r="U189" s="133" t="e">
        <f ca="1">+IF(AND(ISNUMBER(OFFSET('Water Data'!$H$10,0,10*ROW('Water Data'!H183))),CJ189="Yes"),OFFSET('Water Data'!$H$10,0,10*ROW('Water Data'!H183)),IF(AND(ISNUMBER(OFFSET('Water Data'!$H$10,0,10*ROW('Water Data'!H183))),CJ189="No",ISNUMBER(OFFSET('Water Data'!$H$10,0,10*ROW('Water Data'!H183)))),CONCATENATE("[",ROUND(OFFSET('Water Data'!$H$10,0,10*ROW('Water Data'!H183)),0),"]"),IF(AND(ISNUMBER(OFFSET('Water Data'!$H$10,0,10*ROW('Water Data'!H183))),CJ189="",ISNUMBER(OFFSET('Water Data'!$H$10,0,10*ROW('Water Data'!H183)))),OFFSET('Water Data'!$H$10,0,10*ROW('Water Data'!H183)),NA())))</f>
        <v>#N/A</v>
      </c>
      <c r="V189" s="134" t="e">
        <f ca="1">+IF(AND(ISNUMBER(OFFSET('Sanitation Data'!$C$5,0,10*ROW('Sanitation Data'!C183))),CK189="Yes"),100-OFFSET('Sanitation Data'!$C$5,0,10*ROW('Sanitation Data'!C183)),IF(AND(ISNUMBER(OFFSET('Sanitation Data'!$C$5,0,10*ROW('Sanitation Data'!C183))),CK189="No",ISNUMBER(OFFSET('Sanitation Data'!$C$5,0,10*ROW('Sanitation Data'!C183)))),CONCATENATE("[",ROUND(100-OFFSET('Sanitation Data'!$C$5,0,10*ROW('Sanitation Data'!C183)),0),"]"),IF(AND(ISNUMBER(OFFSET('Sanitation Data'!$C$5,0,10*ROW('Sanitation Data'!C183))),CK189="",ISNUMBER(OFFSET('Sanitation Data'!$C$5,0,10*ROW('Sanitation Data'!C183)))),100-OFFSET('Sanitation Data'!$C$5,0,10*ROW('Sanitation Data'!C183)),NA())))</f>
        <v>#N/A</v>
      </c>
      <c r="W189" s="134" t="e">
        <f ca="1">+IF(AND(ISNUMBER(OFFSET('Sanitation Data'!$C$7,0,10*ROW('Sanitation Data'!C183))),CL189="Yes"),OFFSET('Sanitation Data'!$C$7,0,10*ROW('Sanitation Data'!C183)),IF(AND(ISNUMBER(OFFSET('Sanitation Data'!$C$7,0,10*ROW('Sanitation Data'!C183))),CL189="No",ISNUMBER(OFFSET('Sanitation Data'!$C$7,0,10*ROW('Sanitation Data'!C183)))),CONCATENATE("[",ROUND(OFFSET('Sanitation Data'!$C$7,0,10*ROW('Sanitation Data'!C183)),0),"]"),IF(AND(ISNUMBER(OFFSET('Sanitation Data'!$C$7,0,10*ROW('Sanitation Data'!C183))),CL189="",ISNUMBER(OFFSET('Sanitation Data'!$C$7,0,10*ROW('Sanitation Data'!C183)))),OFFSET('Sanitation Data'!$C$7,0,10*ROW('Sanitation Data'!C183)),NA())))</f>
        <v>#N/A</v>
      </c>
      <c r="X189" s="134" t="e">
        <f ca="1">+IF(AND(ISNUMBER(OFFSET('Sanitation Data'!$C$11,0,10*ROW('Sanitation Data'!C183))),CM189="Yes"),OFFSET('Sanitation Data'!$C$11,0,10*ROW('Sanitation Data'!C183)),IF(AND(ISNUMBER(OFFSET('Sanitation Data'!$C$11,0,10*ROW('Sanitation Data'!C183))),CM189="No",ISNUMBER(OFFSET('Sanitation Data'!$C$11,0,10*ROW('Sanitation Data'!C183)))),CONCATENATE("[",ROUND(OFFSET('Sanitation Data'!$C$11,0,10*ROW('Sanitation Data'!C183)),0),"]"),IF(AND(ISNUMBER(OFFSET('Sanitation Data'!$C$11,0,10*ROW('Sanitation Data'!C183))),CM189="",ISNUMBER(OFFSET('Sanitation Data'!$C$11,0,10*ROW('Sanitation Data'!C183)))),OFFSET('Sanitation Data'!$C$11,0,10*ROW('Sanitation Data'!C183)),NA())))</f>
        <v>#N/A</v>
      </c>
      <c r="Y189" s="134" t="e">
        <f ca="1">+IF(AND(ISNUMBER(OFFSET('Sanitation Data'!$C$12,0,10*ROW('Sanitation Data'!C183))),CN189="Yes"),OFFSET('Sanitation Data'!$C$12,0,10*ROW('Sanitation Data'!C183)),IF(AND(ISNUMBER(OFFSET('Sanitation Data'!$C$12,0,10*ROW('Sanitation Data'!C183))),CN189="No",ISNUMBER(OFFSET('Sanitation Data'!$C$12,0,10*ROW('Sanitation Data'!C183)))),CONCATENATE("[",ROUND(OFFSET('Sanitation Data'!$C$12,0,10*ROW('Sanitation Data'!C183)),0),"]"),IF(AND(ISNUMBER(OFFSET('Sanitation Data'!$C$12,0,10*ROW('Sanitation Data'!C183))),CN189="",ISNUMBER(OFFSET('Sanitation Data'!$C$12,0,10*ROW('Sanitation Data'!C183)))),OFFSET('Sanitation Data'!$C$12,0,10*ROW('Sanitation Data'!C183)),NA())))</f>
        <v>#N/A</v>
      </c>
      <c r="Z189" s="134" t="e">
        <f ca="1">+IF(AND(ISNUMBER(OFFSET('Sanitation Data'!$C$13,0,10*ROW('Sanitation Data'!C183))),CO189="Yes"),OFFSET('Sanitation Data'!$C$13,0,10*ROW('Sanitation Data'!C183)),IF(AND(ISNUMBER(OFFSET('Sanitation Data'!$C$13,0,10*ROW('Sanitation Data'!C183))),CO189="No",ISNUMBER(OFFSET('Sanitation Data'!$C$13,0,10*ROW('Sanitation Data'!C183)))),CONCATENATE("[",ROUND(OFFSET('Sanitation Data'!$C$13,0,10*ROW('Sanitation Data'!C183)),0),"]"),IF(AND(ISNUMBER(OFFSET('Sanitation Data'!$C$13,0,10*ROW('Sanitation Data'!C183))),CO189="",ISNUMBER(OFFSET('Sanitation Data'!$C$13,0,10*ROW('Sanitation Data'!C183)))),OFFSET('Sanitation Data'!$C$13,0,10*ROW('Sanitation Data'!C183)),NA())))</f>
        <v>#N/A</v>
      </c>
      <c r="AA189" s="134" t="e">
        <f ca="1">+IF(AND(ISNUMBER(OFFSET('Sanitation Data'!$D$5,0,10*ROW('Sanitation Data'!D183))),CP189="Yes"),100-OFFSET('Sanitation Data'!$D$5,0,10*ROW('Sanitation Data'!D183)),IF(AND(ISNUMBER(OFFSET('Sanitation Data'!$D$5,0,10*ROW('Sanitation Data'!D183))),CP189="No",ISNUMBER(OFFSET('Sanitation Data'!$D$5,0,10*ROW('Sanitation Data'!D183)))),CONCATENATE("[",ROUND(100-OFFSET('Sanitation Data'!$D$5,0,10*ROW('Sanitation Data'!D183)),0),"]"),IF(AND(ISNUMBER(OFFSET('Sanitation Data'!$D$5,0,10*ROW('Sanitation Data'!D183))),CP189="",ISNUMBER(OFFSET('Sanitation Data'!$D$5,0,10*ROW('Sanitation Data'!D183)))),100-OFFSET('Sanitation Data'!$D$5,0,10*ROW('Sanitation Data'!D183)),NA())))</f>
        <v>#N/A</v>
      </c>
      <c r="AB189" s="134" t="e">
        <f ca="1">+IF(AND(ISNUMBER(OFFSET('Sanitation Data'!$D$7,0,10*ROW('Sanitation Data'!D183))),CQ189="Yes"),OFFSET('Sanitation Data'!$D$7,0,10*ROW('Sanitation Data'!G183)),IF(AND(ISNUMBER(OFFSET('Sanitation Data'!$D$7,0,10*ROW('Sanitation Data'!D183))),CQ189="No",ISNUMBER(OFFSET('Sanitation Data'!$D$7,0,10*ROW('Sanitation Data'!D183)))),CONCATENATE("[",ROUND(OFFSET('Sanitation Data'!$D$7,0,10*ROW('Sanitation Data'!D183)),0),"]"),IF(AND(ISNUMBER(OFFSET('Sanitation Data'!$D$7,0,10*ROW('Sanitation Data'!D183))),CQ189="",ISNUMBER(OFFSET('Sanitation Data'!$D$7,0,10*ROW('Sanitation Data'!D183)))),OFFSET('Sanitation Data'!$D$7,0,10*ROW('Sanitation Data'!D183)),NA())))</f>
        <v>#N/A</v>
      </c>
      <c r="AC189" s="134" t="e">
        <f ca="1">+IF(AND(ISNUMBER(OFFSET('Sanitation Data'!$D$11,0,10*ROW('Sanitation Data'!D183))),CR189="Yes"),OFFSET('Sanitation Data'!$D$11,0,10*ROW('Sanitation Data'!D183)),IF(AND(ISNUMBER(OFFSET('Sanitation Data'!$D$11,0,10*ROW('Sanitation Data'!D183))),CR189="No",ISNUMBER(OFFSET('Sanitation Data'!$D$11,0,10*ROW('Sanitation Data'!D183)))),CONCATENATE("[",ROUND(OFFSET('Sanitation Data'!$D$11,0,10*ROW('Sanitation Data'!D183)),0),"]"),IF(AND(ISNUMBER(OFFSET('Sanitation Data'!$D$11,0,10*ROW('Sanitation Data'!D183))),CR189="",ISNUMBER(OFFSET('Sanitation Data'!$D$11,0,10*ROW('Sanitation Data'!D183)))),OFFSET('Sanitation Data'!$D$11,0,10*ROW('Sanitation Data'!D183)),NA())))</f>
        <v>#N/A</v>
      </c>
      <c r="AD189" s="134" t="e">
        <f ca="1">+IF(AND(ISNUMBER(OFFSET('Sanitation Data'!$D$12,0,10*ROW('Sanitation Data'!D183))),CS189="Yes"),OFFSET('Sanitation Data'!$D$12,0,10*ROW('Sanitation Data'!D183)),IF(AND(ISNUMBER(OFFSET('Sanitation Data'!$D$12,0,10*ROW('Sanitation Data'!D183))),CS189="No",ISNUMBER(OFFSET('Sanitation Data'!$D$12,0,10*ROW('Sanitation Data'!D183)))),CONCATENATE("[",ROUND(OFFSET('Sanitation Data'!$D$12,0,10*ROW('Sanitation Data'!D183)),0),"]"),IF(AND(ISNUMBER(OFFSET('Sanitation Data'!$D$12,0,10*ROW('Sanitation Data'!D183))),CS189="",ISNUMBER(OFFSET('Sanitation Data'!$D$12,0,10*ROW('Sanitation Data'!D183)))),OFFSET('Sanitation Data'!$D$12,0,10*ROW('Sanitation Data'!D183)),NA())))</f>
        <v>#N/A</v>
      </c>
      <c r="AE189" s="134" t="e">
        <f ca="1">+IF(AND(ISNUMBER(OFFSET('Sanitation Data'!$D$13,0,10*ROW('Sanitation Data'!D183))),CT189="Yes"),OFFSET('Sanitation Data'!$D$13,0,10*ROW('Sanitation Data'!D183)),IF(AND(ISNUMBER(OFFSET('Sanitation Data'!$D$13,0,10*ROW('Sanitation Data'!D183))),CT189="No",ISNUMBER(OFFSET('Sanitation Data'!$D$13,0,10*ROW('Sanitation Data'!D183)))),CONCATENATE("[",ROUND(OFFSET('Sanitation Data'!$D$13,0,10*ROW('Sanitation Data'!D183)),0),"]"),IF(AND(ISNUMBER(OFFSET('Sanitation Data'!$D$13,0,10*ROW('Sanitation Data'!D183))),CT189="",ISNUMBER(OFFSET('Sanitation Data'!$D$13,0,10*ROW('Sanitation Data'!D183)))),OFFSET('Sanitation Data'!$D$13,0,10*ROW('Sanitation Data'!D183)),NA())))</f>
        <v>#N/A</v>
      </c>
      <c r="AF189" s="134" t="e">
        <f ca="1">+IF(AND(ISNUMBER(OFFSET('Sanitation Data'!$E$5,0,10*ROW('Sanitation Data'!E183))),CU189="Yes"),100-OFFSET('Sanitation Data'!$E$5,0,10*ROW('Sanitation Data'!E183)),IF(AND(ISNUMBER(OFFSET('Sanitation Data'!$E$5,0,10*ROW('Sanitation Data'!E183))),CU189="No",ISNUMBER(OFFSET('Sanitation Data'!$E$5,0,10*ROW('Sanitation Data'!E183)))),CONCATENATE("[",ROUND(100-OFFSET('Sanitation Data'!$E$5,0,10*ROW('Sanitation Data'!E183)),0),"]"),IF(AND(ISNUMBER(OFFSET('Sanitation Data'!$E$5,0,10*ROW('Sanitation Data'!E183))),CU189="",ISNUMBER(OFFSET('Sanitation Data'!$E$5,0,10*ROW('Sanitation Data'!E183)))),100-OFFSET('Sanitation Data'!$E$5,0,10*ROW('Sanitation Data'!E183)),NA())))</f>
        <v>#N/A</v>
      </c>
      <c r="AG189" s="134" t="e">
        <f ca="1">+IF(AND(ISNUMBER(OFFSET('Sanitation Data'!$E$7,0,10*ROW('Sanitation Data'!E183))),CV189="Yes"),OFFSET('Sanitation Data'!$E$7,0,10*ROW('Sanitation Data'!E183)),IF(AND(ISNUMBER(OFFSET('Sanitation Data'!$E$7,0,10*ROW('Sanitation Data'!E183))),CV189="No",ISNUMBER(OFFSET('Sanitation Data'!$E$7,0,10*ROW('Sanitation Data'!E183)))),CONCATENATE("[",ROUND(OFFSET('Sanitation Data'!$E$7,0,10*ROW('Sanitation Data'!E183)),0),"]"),IF(AND(ISNUMBER(OFFSET('Sanitation Data'!$E$7,0,10*ROW('Sanitation Data'!E183))),CV189="",ISNUMBER(OFFSET('Sanitation Data'!$E$7,0,10*ROW('Sanitation Data'!E183)))),OFFSET('Sanitation Data'!$E$7,0,10*ROW('Sanitation Data'!E183)),NA())))</f>
        <v>#N/A</v>
      </c>
      <c r="AH189" s="134" t="e">
        <f ca="1">+IF(AND(ISNUMBER(OFFSET('Sanitation Data'!$E$11,0,10*ROW('Sanitation Data'!E183))),CW189="Yes"),OFFSET('Sanitation Data'!$E$11,0,10*ROW('Sanitation Data'!E183)),IF(AND(ISNUMBER(OFFSET('Sanitation Data'!$E$11,0,10*ROW('Sanitation Data'!E183))),CW189="No",ISNUMBER(OFFSET('Sanitation Data'!$E$11,0,10*ROW('Sanitation Data'!E183)))),CONCATENATE("[",ROUND(OFFSET('Sanitation Data'!$E$11,0,10*ROW('Sanitation Data'!E183)),0),"]"),IF(AND(ISNUMBER(OFFSET('Sanitation Data'!$E$11,0,10*ROW('Sanitation Data'!E183))),CW189="",ISNUMBER(OFFSET('Sanitation Data'!$E$11,0,10*ROW('Sanitation Data'!E183)))),OFFSET('Sanitation Data'!$E$11,0,10*ROW('Sanitation Data'!E183)),NA())))</f>
        <v>#N/A</v>
      </c>
      <c r="AI189" s="134" t="e">
        <f ca="1">+IF(AND(ISNUMBER(OFFSET('Sanitation Data'!$E$12,0,10*ROW('Sanitation Data'!E183))),CX189="Yes"),OFFSET('Sanitation Data'!$E$12,0,10*ROW('Sanitation Data'!E183)),IF(AND(ISNUMBER(OFFSET('Sanitation Data'!$E$12,0,10*ROW('Sanitation Data'!E183))),CX189="No",ISNUMBER(OFFSET('Sanitation Data'!$E$12,0,10*ROW('Sanitation Data'!E183)))),CONCATENATE("[",ROUND(OFFSET('Sanitation Data'!$E$12,0,10*ROW('Sanitation Data'!E183)),0),"]"),IF(AND(ISNUMBER(OFFSET('Sanitation Data'!$E$12,0,10*ROW('Sanitation Data'!E183))),CX189="",ISNUMBER(OFFSET('Sanitation Data'!$E$12,0,10*ROW('Sanitation Data'!E183)))),OFFSET('Sanitation Data'!$E$12,0,10*ROW('Sanitation Data'!E183)),NA())))</f>
        <v>#N/A</v>
      </c>
      <c r="AJ189" s="134" t="e">
        <f ca="1">+IF(AND(ISNUMBER(OFFSET('Sanitation Data'!$E$13,0,10*ROW('Sanitation Data'!E183))),CY189="Yes"),OFFSET('Sanitation Data'!$E$13,0,10*ROW('Sanitation Data'!E183)),IF(AND(ISNUMBER(OFFSET('Sanitation Data'!$E$13,0,10*ROW('Sanitation Data'!E183))),CY189="No",ISNUMBER(OFFSET('Sanitation Data'!$E$13,0,10*ROW('Sanitation Data'!E183)))),CONCATENATE("[",ROUND(OFFSET('Sanitation Data'!$E$13,0,10*ROW('Sanitation Data'!E183)),0),"]"),IF(AND(ISNUMBER(OFFSET('Sanitation Data'!$E$13,0,10*ROW('Sanitation Data'!E183))),CY189="",ISNUMBER(OFFSET('Sanitation Data'!$E$13,0,10*ROW('Sanitation Data'!E183)))),OFFSET('Sanitation Data'!$E$13,0,10*ROW('Sanitation Data'!E183)),NA())))</f>
        <v>#N/A</v>
      </c>
      <c r="AK189" s="134" t="e">
        <f ca="1">+IF(AND(ISNUMBER(OFFSET('Sanitation Data'!$F$5,0,10*ROW('Sanitation Data'!F183))),CZ189="Yes"),100-OFFSET('Sanitation Data'!$F$5,0,10*ROW('Sanitation Data'!F183)),IF(AND(ISNUMBER(OFFSET('Sanitation Data'!$F$5,0,10*ROW('Sanitation Data'!F183))),CZ189="No",ISNUMBER(OFFSET('Sanitation Data'!$F$5,0,10*ROW('Sanitation Data'!F183)))),CONCATENATE("[",ROUND(100-OFFSET('Sanitation Data'!$F$5,0,10*ROW('Sanitation Data'!F183)),0),"]"),IF(AND(ISNUMBER(OFFSET('Sanitation Data'!$F$5,0,10*ROW('Sanitation Data'!F183))),CZ189="",ISNUMBER(OFFSET('Sanitation Data'!$F$5,0,10*ROW('Sanitation Data'!F183)))),100-OFFSET('Sanitation Data'!$F$5,0,10*ROW('Sanitation Data'!F183)),NA())))</f>
        <v>#N/A</v>
      </c>
      <c r="AL189" s="134" t="e">
        <f ca="1">+IF(AND(ISNUMBER(OFFSET('Sanitation Data'!$F$7,0,10*ROW('Sanitation Data'!F183))),DA189="Yes"),OFFSET('Sanitation Data'!$F$7,0,10*ROW('Sanitation Data'!F183)),IF(AND(ISNUMBER(OFFSET('Sanitation Data'!$F$7,0,10*ROW('Sanitation Data'!F183))),DA189="No",ISNUMBER(OFFSET('Sanitation Data'!$F$7,0,10*ROW('Sanitation Data'!F183)))),CONCATENATE("[",ROUND(OFFSET('Sanitation Data'!$F$7,0,10*ROW('Sanitation Data'!F183)),0),"]"),IF(AND(ISNUMBER(OFFSET('Sanitation Data'!$F$7,0,10*ROW('Sanitation Data'!F183))),DA189="",ISNUMBER(OFFSET('Sanitation Data'!$F$7,0,10*ROW('Sanitation Data'!F183)))),OFFSET('Sanitation Data'!$F$7,0,10*ROW('Sanitation Data'!F183)),NA())))</f>
        <v>#N/A</v>
      </c>
      <c r="AM189" s="134" t="e">
        <f ca="1">+IF(AND(ISNUMBER(OFFSET('Sanitation Data'!$F$11,0,10*ROW('Sanitation Data'!F183))),DB189="Yes"),OFFSET('Sanitation Data'!$F$11,0,10*ROW('Sanitation Data'!F183)),IF(AND(ISNUMBER(OFFSET('Sanitation Data'!$F$11,0,10*ROW('Sanitation Data'!F183))),DB189="No",ISNUMBER(OFFSET('Sanitation Data'!$F$11,0,10*ROW('Sanitation Data'!F183)))),CONCATENATE("[",ROUND(OFFSET('Sanitation Data'!$F$11,0,10*ROW('Sanitation Data'!F183)),0),"]"),IF(AND(ISNUMBER(OFFSET('Sanitation Data'!$F$11,0,10*ROW('Sanitation Data'!F183))),DB189="",ISNUMBER(OFFSET('Sanitation Data'!$F$11,0,10*ROW('Sanitation Data'!F183)))),OFFSET('Sanitation Data'!$F$11,0,10*ROW('Sanitation Data'!F183)),NA())))</f>
        <v>#N/A</v>
      </c>
      <c r="AN189" s="134" t="e">
        <f ca="1">+IF(AND(ISNUMBER(OFFSET('Sanitation Data'!$F$12,0,10*ROW('Sanitation Data'!F183))),DC189="Yes"),OFFSET('Sanitation Data'!$F$12,0,10*ROW('Sanitation Data'!F183)),IF(AND(ISNUMBER(OFFSET('Sanitation Data'!$F$12,0,10*ROW('Sanitation Data'!F183))),DC189="No",ISNUMBER(OFFSET('Sanitation Data'!$F$12,0,10*ROW('Sanitation Data'!F183)))),CONCATENATE("[",ROUND(OFFSET('Sanitation Data'!$F$12,0,10*ROW('Sanitation Data'!F183)),0),"]"),IF(AND(ISNUMBER(OFFSET('Sanitation Data'!$F$12,0,10*ROW('Sanitation Data'!F183))),DC189="",ISNUMBER(OFFSET('Sanitation Data'!$F$12,0,10*ROW('Sanitation Data'!F183)))),OFFSET('Sanitation Data'!$F$12,0,10*ROW('Sanitation Data'!F183)),NA())))</f>
        <v>#N/A</v>
      </c>
      <c r="AO189" s="134" t="e">
        <f ca="1">+IF(AND(ISNUMBER(OFFSET('Sanitation Data'!$F$13,0,10*ROW('Sanitation Data'!F183))),DD189="Yes"),OFFSET('Sanitation Data'!$F$13,0,10*ROW('Sanitation Data'!F183)),IF(AND(ISNUMBER(OFFSET('Sanitation Data'!$F$13,0,10*ROW('Sanitation Data'!F183))),DD189="No",ISNUMBER(OFFSET('Sanitation Data'!$F$13,0,10*ROW('Sanitation Data'!F183)))),CONCATENATE("[",ROUND(OFFSET('Sanitation Data'!$F$13,0,10*ROW('Sanitation Data'!F183)),0),"]"),IF(AND(ISNUMBER(OFFSET('Sanitation Data'!$F$13,0,10*ROW('Sanitation Data'!F183))),DD189="",ISNUMBER(OFFSET('Sanitation Data'!$F$13,0,10*ROW('Sanitation Data'!F183)))),OFFSET('Sanitation Data'!$F$13,0,10*ROW('Sanitation Data'!F183)),NA())))</f>
        <v>#N/A</v>
      </c>
      <c r="AP189" s="134" t="e">
        <f ca="1">+IF(AND(ISNUMBER(OFFSET('Sanitation Data'!$G$5,0,10*ROW('Sanitation Data'!G183))),DE189="Yes"),100-OFFSET('Sanitation Data'!$G$5,0,10*ROW('Sanitation Data'!G183)),IF(AND(ISNUMBER(OFFSET('Sanitation Data'!$G$5,0,10*ROW('Sanitation Data'!G183))),DE189="No",ISNUMBER(OFFSET('Sanitation Data'!$G$5,0,10*ROW('Sanitation Data'!G183)))),CONCATENATE("[",ROUND(100-OFFSET('Sanitation Data'!$G$5,0,10*ROW('Sanitation Data'!G183)),0),"]"),IF(AND(ISNUMBER(OFFSET('Sanitation Data'!$G$5,0,10*ROW('Sanitation Data'!G183))),DE189="",ISNUMBER(OFFSET('Sanitation Data'!$G$5,0,10*ROW('Sanitation Data'!G183)))),100-OFFSET('Sanitation Data'!$G$5,0,10*ROW('Sanitation Data'!G183)),NA())))</f>
        <v>#N/A</v>
      </c>
      <c r="AQ189" s="134" t="e">
        <f ca="1">+IF(AND(ISNUMBER(OFFSET('Sanitation Data'!$G$7,0,10*ROW('Sanitation Data'!G183))),DF189="Yes"),OFFSET('Sanitation Data'!$G$7,0,10*ROW('Sanitation Data'!G183)),IF(AND(ISNUMBER(OFFSET('Sanitation Data'!$G$7,0,10*ROW('Sanitation Data'!G183))),DF189="No",ISNUMBER(OFFSET('Sanitation Data'!$G$7,0,10*ROW('Sanitation Data'!G183)))),CONCATENATE("[",ROUND(OFFSET('Sanitation Data'!$G$7,0,10*ROW('Sanitation Data'!G183)),0),"]"),IF(AND(ISNUMBER(OFFSET('Sanitation Data'!$G$7,0,10*ROW('Sanitation Data'!G183))),DF189="",ISNUMBER(OFFSET('Sanitation Data'!$G$7,0,10*ROW('Sanitation Data'!G183)))),OFFSET('Sanitation Data'!$G$7,0,10*ROW('Sanitation Data'!G183)),NA())))</f>
        <v>#N/A</v>
      </c>
      <c r="AR189" s="134" t="e">
        <f ca="1">+IF(AND(ISNUMBER(OFFSET('Sanitation Data'!$G$11,0,10*ROW('Sanitation Data'!G183))),DG189="Yes"),OFFSET('Sanitation Data'!$G$11,0,10*ROW('Sanitation Data'!G183)),IF(AND(ISNUMBER(OFFSET('Sanitation Data'!$G$11,0,10*ROW('Sanitation Data'!G183))),DG189="No",ISNUMBER(OFFSET('Sanitation Data'!$G$11,0,10*ROW('Sanitation Data'!G183)))),CONCATENATE("[",ROUND(OFFSET('Sanitation Data'!$G$11,0,10*ROW('Sanitation Data'!G183)),0),"]"),IF(AND(ISNUMBER(OFFSET('Sanitation Data'!$G$11,0,10*ROW('Sanitation Data'!G183))),DG189="",ISNUMBER(OFFSET('Sanitation Data'!$G$11,0,10*ROW('Sanitation Data'!G183)))),OFFSET('Sanitation Data'!$G$11,0,10*ROW('Sanitation Data'!G183)),NA())))</f>
        <v>#N/A</v>
      </c>
      <c r="AS189" s="134" t="e">
        <f ca="1">+IF(AND(ISNUMBER(OFFSET('Sanitation Data'!$G$12,0,10*ROW('Sanitation Data'!G183))),DH189="Yes"),OFFSET('Sanitation Data'!$G$12,0,10*ROW('Sanitation Data'!G183)),IF(AND(ISNUMBER(OFFSET('Sanitation Data'!$G$12,0,10*ROW('Sanitation Data'!G183))),DH189="No",ISNUMBER(OFFSET('Sanitation Data'!$G$12,0,10*ROW('Sanitation Data'!G183)))),CONCATENATE("[",ROUND(OFFSET('Sanitation Data'!$G$12,0,10*ROW('Sanitation Data'!G183)),0),"]"),IF(AND(ISNUMBER(OFFSET('Sanitation Data'!$G$12,0,10*ROW('Sanitation Data'!G183))),DH189="",ISNUMBER(OFFSET('Sanitation Data'!$G$12,0,10*ROW('Sanitation Data'!G183)))),OFFSET('Sanitation Data'!$G$12,0,10*ROW('Sanitation Data'!G183)),NA())))</f>
        <v>#N/A</v>
      </c>
      <c r="AT189" s="134" t="e">
        <f ca="1">+IF(AND(ISNUMBER(OFFSET('Sanitation Data'!$G$13,0,10*ROW('Sanitation Data'!G183))),DI189="Yes"),OFFSET('Sanitation Data'!$G$13,0,10*ROW('Sanitation Data'!G183)),IF(AND(ISNUMBER(OFFSET('Sanitation Data'!$G$13,0,10*ROW('Sanitation Data'!G183))),DI189="No",ISNUMBER(OFFSET('Sanitation Data'!$G$13,0,10*ROW('Sanitation Data'!G183)))),CONCATENATE("[",ROUND(OFFSET('Sanitation Data'!$G$13,0,10*ROW('Sanitation Data'!G183)),0),"]"),IF(AND(ISNUMBER(OFFSET('Sanitation Data'!$G$13,0,10*ROW('Sanitation Data'!G183))),DI189="",ISNUMBER(OFFSET('Sanitation Data'!$G$13,0,10*ROW('Sanitation Data'!G183)))),OFFSET('Sanitation Data'!$G$13,0,10*ROW('Sanitation Data'!G183)),NA())))</f>
        <v>#N/A</v>
      </c>
      <c r="AU189" s="134" t="e">
        <f ca="1">+IF(AND(ISNUMBER(OFFSET('Sanitation Data'!$H$5,0,10*ROW('Sanitation Data'!H183))),DJ189="Yes"),100-OFFSET('Sanitation Data'!$H$5,0,10*ROW('Sanitation Data'!H183)),IF(AND(ISNUMBER(OFFSET('Sanitation Data'!$H$5,0,10*ROW('Sanitation Data'!H183))),DJ189="No",ISNUMBER(OFFSET('Sanitation Data'!$H$5,0,10*ROW('Sanitation Data'!H183)))),CONCATENATE("[",ROUND(100-OFFSET('Sanitation Data'!$H$5,0,10*ROW('Sanitation Data'!H183)),0),"]"),IF(AND(ISNUMBER(OFFSET('Sanitation Data'!$H$5,0,10*ROW('Sanitation Data'!H183))),DJ189="",ISNUMBER(OFFSET('Sanitation Data'!$H$5,0,10*ROW('Sanitation Data'!H183)))),100-OFFSET('Sanitation Data'!$H$5,0,10*ROW('Sanitation Data'!H183)),NA())))</f>
        <v>#N/A</v>
      </c>
      <c r="AV189" s="134" t="e">
        <f ca="1">+IF(AND(ISNUMBER(OFFSET('Sanitation Data'!$H$7,0,10*ROW('Sanitation Data'!H183))),DK189="Yes"),OFFSET('Sanitation Data'!$H$7,0,10*ROW('Sanitation Data'!H183)),IF(AND(ISNUMBER(OFFSET('Sanitation Data'!$H$7,0,10*ROW('Sanitation Data'!H183))),DK189="No",ISNUMBER(OFFSET('Sanitation Data'!$H$7,0,10*ROW('Sanitation Data'!H183)))),CONCATENATE("[",ROUND(OFFSET('Sanitation Data'!$H$7,0,10*ROW('Sanitation Data'!H183)),0),"]"),IF(AND(ISNUMBER(OFFSET('Sanitation Data'!$H$7,0,10*ROW('Sanitation Data'!H183))),DK189="",ISNUMBER(OFFSET('Sanitation Data'!$H$7,0,10*ROW('Sanitation Data'!H183)))),OFFSET('Sanitation Data'!$H$7,0,10*ROW('Sanitation Data'!H183)),NA())))</f>
        <v>#N/A</v>
      </c>
      <c r="AW189" s="134" t="e">
        <f ca="1">+IF(AND(ISNUMBER(OFFSET('Sanitation Data'!$H$11,0,10*ROW('Sanitation Data'!H183))),DL189="Yes"),OFFSET('Sanitation Data'!$H$11,0,10*ROW('Sanitation Data'!H183)),IF(AND(ISNUMBER(OFFSET('Sanitation Data'!$H$11,0,10*ROW('Sanitation Data'!H183))),DL189="No",ISNUMBER(OFFSET('Sanitation Data'!$H$11,0,10*ROW('Sanitation Data'!H183)))),CONCATENATE("[",ROUND(OFFSET('Sanitation Data'!$H$11,0,10*ROW('Sanitation Data'!H183)),0),"]"),IF(AND(ISNUMBER(OFFSET('Sanitation Data'!$H$11,0,10*ROW('Sanitation Data'!H183))),DL189="",ISNUMBER(OFFSET('Sanitation Data'!$H$11,0,10*ROW('Sanitation Data'!H183)))),OFFSET('Sanitation Data'!$H$11,0,10*ROW('Sanitation Data'!H183)),NA())))</f>
        <v>#N/A</v>
      </c>
      <c r="AX189" s="134" t="e">
        <f ca="1">+IF(AND(ISNUMBER(OFFSET('Sanitation Data'!$H$12,0,10*ROW('Sanitation Data'!H183))),DM189="Yes"),OFFSET('Sanitation Data'!$H$12,0,10*ROW('Sanitation Data'!H183)),IF(AND(ISNUMBER(OFFSET('Sanitation Data'!$H$12,0,10*ROW('Sanitation Data'!H183))),DM189="No",ISNUMBER(OFFSET('Sanitation Data'!$H$12,0,10*ROW('Sanitation Data'!H183)))),CONCATENATE("[",ROUND(OFFSET('Sanitation Data'!$H$12,0,10*ROW('Sanitation Data'!H183)),0),"]"),IF(AND(ISNUMBER(OFFSET('Sanitation Data'!$H$12,0,10*ROW('Sanitation Data'!H183))),DM189="",ISNUMBER(OFFSET('Sanitation Data'!$H$12,0,10*ROW('Sanitation Data'!H183)))),OFFSET('Sanitation Data'!$H$12,0,10*ROW('Sanitation Data'!H183)),NA())))</f>
        <v>#N/A</v>
      </c>
      <c r="AY189" s="134" t="e">
        <f ca="1">+IF(AND(ISNUMBER(OFFSET('Sanitation Data'!$H$13,0,10*ROW('Sanitation Data'!H183))),DN189="Yes"),OFFSET('Sanitation Data'!$H$13,0,10*ROW('Sanitation Data'!H183)),IF(AND(ISNUMBER(OFFSET('Sanitation Data'!$H$13,0,10*ROW('Sanitation Data'!H183))),DN189="No",ISNUMBER(OFFSET('Sanitation Data'!$H$13,0,10*ROW('Sanitation Data'!H183)))),CONCATENATE("[",ROUND(OFFSET('Sanitation Data'!$H$13,0,10*ROW('Sanitation Data'!H183)),0),"]"),IF(AND(ISNUMBER(OFFSET('Sanitation Data'!$H$13,0,10*ROW('Sanitation Data'!H183))),DN189="",ISNUMBER(OFFSET('Sanitation Data'!$H$13,0,10*ROW('Sanitation Data'!H183)))),OFFSET('Sanitation Data'!$H$13,0,10*ROW('Sanitation Data'!H183)),NA())))</f>
        <v>#N/A</v>
      </c>
      <c r="AZ189" s="135" t="e">
        <f ca="1">+IF(AND(ISNUMBER(OFFSET('Hygiene Data'!$C$6,0,10*ROW('Hygiene Data'!C183))),DO189="Yes"),OFFSET('Hygiene Data'!$C$6,0,10*ROW('Hygiene Data'!C183)),IF(AND(ISNUMBER(OFFSET('Hygiene Data'!$C$6,0,10*ROW('Hygiene Data'!C183))),DO189="No",ISNUMBER(OFFSET('Hygiene Data'!$C$6,0,10*ROW('Hygiene Data'!C183)))),CONCATENATE("[",ROUND(OFFSET('Hygiene Data'!$C$6,0,10*ROW('Hygiene Data'!C183)),0),"]"),IF(AND(ISNUMBER(OFFSET('Hygiene Data'!$C$6,0,10*ROW('Hygiene Data'!C183))),DO189="",ISNUMBER(OFFSET('Hygiene Data'!$C$6,0,10*ROW('Hygiene Data'!C183)))),OFFSET('Hygiene Data'!$C$6,0,10*ROW('Hygiene Data'!C183)),NA())))</f>
        <v>#N/A</v>
      </c>
      <c r="BA189" s="135" t="e">
        <f ca="1">+IF(AND(ISNUMBER(OFFSET('Hygiene Data'!$C$8,0,10*ROW('Hygiene Data'!C183))),DP189="Yes"),OFFSET('Hygiene Data'!$C$8,0,10*ROW('Hygiene Data'!C183)),IF(AND(ISNUMBER(OFFSET('Hygiene Data'!$C$8,0,10*ROW('Hygiene Data'!C183))),DP189="No",ISNUMBER(OFFSET('Hygiene Data'!$C$8,0,10*ROW('Hygiene Data'!C183)))),CONCATENATE("[",ROUND(OFFSET('Hygiene Data'!$C$8,0,10*ROW('Hygiene Data'!C183)),0),"]"),IF(AND(ISNUMBER(OFFSET('Hygiene Data'!$C$8,0,10*ROW('Hygiene Data'!C183))),DP189="",ISNUMBER(OFFSET('Hygiene Data'!$C$8,0,10*ROW('Hygiene Data'!C183)))),OFFSET('Hygiene Data'!$C$8,0,10*ROW('Hygiene Data'!C183)),NA())))</f>
        <v>#N/A</v>
      </c>
      <c r="BB189" s="135" t="e">
        <f ca="1">+IF(AND(ISNUMBER(OFFSET('Hygiene Data'!$C$10,0,10*ROW('Hygiene Data'!C183))),DQ189="Yes"),OFFSET('Hygiene Data'!$C$10,0,10*ROW('Hygiene Data'!C183)),IF(AND(ISNUMBER(OFFSET('Hygiene Data'!$C$10,0,10*ROW('Hygiene Data'!C183))),DQ189="No",ISNUMBER(OFFSET('Hygiene Data'!$C$10,0,10*ROW('Hygiene Data'!C183)))),CONCATENATE("[",ROUND(OFFSET('Hygiene Data'!$C$10,0,10*ROW('Hygiene Data'!C183)),0),"]"),IF(AND(ISNUMBER(OFFSET('Hygiene Data'!$C$10,0,10*ROW('Hygiene Data'!C183))),DQ189="",ISNUMBER(OFFSET('Hygiene Data'!$C$10,0,10*ROW('Hygiene Data'!C183)))),OFFSET('Hygiene Data'!$C$10,0,10*ROW('Hygiene Data'!C183)),NA())))</f>
        <v>#N/A</v>
      </c>
      <c r="BC189" s="135" t="e">
        <f ca="1">+IF(AND(ISNUMBER(OFFSET('Hygiene Data'!$D$6,0,10*ROW('Hygiene Data'!D183))),DR189="Yes"),OFFSET('Hygiene Data'!$D$6,0,10*ROW('Hygiene Data'!D183)),IF(AND(ISNUMBER(OFFSET('Hygiene Data'!$D$6,0,10*ROW('Hygiene Data'!D183))),DR189="No",ISNUMBER(OFFSET('Hygiene Data'!$D$6,0,10*ROW('Hygiene Data'!D183)))),CONCATENATE("[",ROUND(OFFSET('Hygiene Data'!$D$6,0,10*ROW('Hygiene Data'!D183)),0),"]"),IF(AND(ISNUMBER(OFFSET('Hygiene Data'!$D$6,0,10*ROW('Hygiene Data'!D183))),DR189="",ISNUMBER(OFFSET('Hygiene Data'!$D$6,0,10*ROW('Hygiene Data'!D183)))),OFFSET('Hygiene Data'!$D$6,0,10*ROW('Hygiene Data'!D183)),NA())))</f>
        <v>#N/A</v>
      </c>
      <c r="BD189" s="135" t="e">
        <f ca="1">+IF(AND(ISNUMBER(OFFSET('Hygiene Data'!$D$8,0,10*ROW('Hygiene Data'!D183))),DS189="Yes"),OFFSET('Hygiene Data'!$D$8,0,10*ROW('Hygiene Data'!D183)),IF(AND(ISNUMBER(OFFSET('Hygiene Data'!$D$8,0,10*ROW('Hygiene Data'!D183))),DS189="No",ISNUMBER(OFFSET('Hygiene Data'!$D$8,0,10*ROW('Hygiene Data'!D183)))),CONCATENATE("[",ROUND(OFFSET('Hygiene Data'!$D$8,0,10*ROW('Hygiene Data'!D183)),0),"]"),IF(AND(ISNUMBER(OFFSET('Hygiene Data'!$D$8,0,10*ROW('Hygiene Data'!D183))),DS189="",ISNUMBER(OFFSET('Hygiene Data'!$D$8,0,10*ROW('Hygiene Data'!D183)))),OFFSET('Hygiene Data'!$D$8,0,10*ROW('Hygiene Data'!D183)),NA())))</f>
        <v>#N/A</v>
      </c>
      <c r="BE189" s="135" t="e">
        <f ca="1">+IF(AND(ISNUMBER(OFFSET('Hygiene Data'!$D$10,0,10*ROW('Hygiene Data'!D183))),DT189="Yes"),OFFSET('Hygiene Data'!$D$10,0,10*ROW('Hygiene Data'!D183)),IF(AND(ISNUMBER(OFFSET('Hygiene Data'!$D$10,0,10*ROW('Hygiene Data'!D183))),DT189="No",ISNUMBER(OFFSET('Hygiene Data'!$D$10,0,10*ROW('Hygiene Data'!D183)))),CONCATENATE("[",ROUND(OFFSET('Hygiene Data'!$D$10,0,10*ROW('Hygiene Data'!D183)),0),"]"),IF(AND(ISNUMBER(OFFSET('Hygiene Data'!$D$10,0,10*ROW('Hygiene Data'!D183))),DT189="",ISNUMBER(OFFSET('Hygiene Data'!$D$10,0,10*ROW('Hygiene Data'!D183)))),OFFSET('Hygiene Data'!$D$10,0,10*ROW('Hygiene Data'!D183)),NA())))</f>
        <v>#N/A</v>
      </c>
      <c r="BF189" s="135" t="e">
        <f ca="1">+IF(AND(ISNUMBER(OFFSET('Hygiene Data'!$E$6,0,10*ROW('Hygiene Data'!E183))),DU189="Yes"),OFFSET('Hygiene Data'!$E$6,0,10*ROW('Hygiene Data'!E183)),IF(AND(ISNUMBER(OFFSET('Hygiene Data'!$E$6,0,10*ROW('Hygiene Data'!E183))),DU189="No",ISNUMBER(OFFSET('Hygiene Data'!$E$6,0,10*ROW('Hygiene Data'!E183)))),CONCATENATE("[",ROUND(OFFSET('Hygiene Data'!$E$6,0,10*ROW('Hygiene Data'!E183)),0),"]"),IF(AND(ISNUMBER(OFFSET('Hygiene Data'!$E$6,0,10*ROW('Hygiene Data'!E183))),DU189="",ISNUMBER(OFFSET('Hygiene Data'!$E$6,0,10*ROW('Hygiene Data'!E183)))),OFFSET('Hygiene Data'!$E$6,0,10*ROW('Hygiene Data'!E183)),NA())))</f>
        <v>#N/A</v>
      </c>
      <c r="BG189" s="135" t="e">
        <f ca="1">+IF(AND(ISNUMBER(OFFSET('Hygiene Data'!$E$8,0,10*ROW('Hygiene Data'!E183))),DV189="Yes"),OFFSET('Hygiene Data'!$E$8,0,10*ROW('Hygiene Data'!E183)),IF(AND(ISNUMBER(OFFSET('Hygiene Data'!$E$8,0,10*ROW('Hygiene Data'!E183))),DV189="No",ISNUMBER(OFFSET('Hygiene Data'!$E$8,0,10*ROW('Hygiene Data'!E183)))),CONCATENATE("[",ROUND(OFFSET('Hygiene Data'!$E$8,0,10*ROW('Hygiene Data'!E183)),0),"]"),IF(AND(ISNUMBER(OFFSET('Hygiene Data'!$E$8,0,10*ROW('Hygiene Data'!E183))),DV189="",ISNUMBER(OFFSET('Hygiene Data'!$E$8,0,10*ROW('Hygiene Data'!E183)))),OFFSET('Hygiene Data'!$E$8,0,10*ROW('Hygiene Data'!E183)),NA())))</f>
        <v>#N/A</v>
      </c>
      <c r="BH189" s="135" t="e">
        <f ca="1">+IF(AND(ISNUMBER(OFFSET('Hygiene Data'!$E$10,0,10*ROW('Hygiene Data'!E183))),DW189="Yes"),OFFSET('Hygiene Data'!$E$10,0,10*ROW('Hygiene Data'!E183)),IF(AND(ISNUMBER(OFFSET('Hygiene Data'!$E$10,0,10*ROW('Hygiene Data'!E183))),DW189="No",ISNUMBER(OFFSET('Hygiene Data'!$E$10,0,10*ROW('Hygiene Data'!E183)))),CONCATENATE("[",ROUND(OFFSET('Hygiene Data'!$E$10,0,10*ROW('Hygiene Data'!E183)),0),"]"),IF(AND(ISNUMBER(OFFSET('Hygiene Data'!$E$10,0,10*ROW('Hygiene Data'!E183))),DW189="",ISNUMBER(OFFSET('Hygiene Data'!$E$10,0,10*ROW('Hygiene Data'!E183)))),OFFSET('Hygiene Data'!$E$10,0,10*ROW('Hygiene Data'!E183)),NA())))</f>
        <v>#N/A</v>
      </c>
      <c r="BI189" s="135" t="e">
        <f ca="1">+IF(AND(ISNUMBER(OFFSET('Hygiene Data'!$F$6,0,10*ROW('Hygiene Data'!F183))),DX189="Yes"),OFFSET('Hygiene Data'!$F$6,0,10*ROW('Hygiene Data'!F183)),IF(AND(ISNUMBER(OFFSET('Hygiene Data'!$F$6,0,10*ROW('Hygiene Data'!F183))),DX189="No",ISNUMBER(OFFSET('Hygiene Data'!$F$6,0,10*ROW('Hygiene Data'!F183)))),CONCATENATE("[",ROUND(OFFSET('Hygiene Data'!$F$6,0,10*ROW('Hygiene Data'!F183)),0),"]"),IF(AND(ISNUMBER(OFFSET('Hygiene Data'!$F$6,0,10*ROW('Hygiene Data'!F183))),DX189="",ISNUMBER(OFFSET('Hygiene Data'!$F$6,0,10*ROW('Hygiene Data'!F183)))),OFFSET('Hygiene Data'!$F$6,0,10*ROW('Hygiene Data'!F183)),NA())))</f>
        <v>#N/A</v>
      </c>
      <c r="BJ189" s="135" t="e">
        <f ca="1">+IF(AND(ISNUMBER(OFFSET('Hygiene Data'!$F$8,0,10*ROW('Hygiene Data'!F183))),DY189="Yes"),OFFSET('Hygiene Data'!$F$8,0,10*ROW('Hygiene Data'!F183)),IF(AND(ISNUMBER(OFFSET('Hygiene Data'!$F$8,0,10*ROW('Hygiene Data'!F183))),DY189="No",ISNUMBER(OFFSET('Hygiene Data'!$F$8,0,10*ROW('Hygiene Data'!F183)))),CONCATENATE("[",ROUND(OFFSET('Hygiene Data'!$F$8,0,10*ROW('Hygiene Data'!F183)),0),"]"),IF(AND(ISNUMBER(OFFSET('Hygiene Data'!$F$8,0,10*ROW('Hygiene Data'!F183))),DY189="",ISNUMBER(OFFSET('Hygiene Data'!$F$8,0,10*ROW('Hygiene Data'!F183)))),OFFSET('Hygiene Data'!$F$8,0,10*ROW('Hygiene Data'!F183)),NA())))</f>
        <v>#N/A</v>
      </c>
      <c r="BK189" s="135" t="e">
        <f ca="1">+IF(AND(ISNUMBER(OFFSET('Hygiene Data'!$F$10,0,10*ROW('Hygiene Data'!F183))),DZ189="Yes"),OFFSET('Hygiene Data'!$F$10,0,10*ROW('Hygiene Data'!F183)),IF(AND(ISNUMBER(OFFSET('Hygiene Data'!$F$10,0,10*ROW('Hygiene Data'!F183))),DZ189="No",ISNUMBER(OFFSET('Hygiene Data'!$F$10,0,10*ROW('Hygiene Data'!F183)))),CONCATENATE("[",ROUND(OFFSET('Hygiene Data'!$F$10,0,10*ROW('Hygiene Data'!F183)),0),"]"),IF(AND(ISNUMBER(OFFSET('Hygiene Data'!$F$10,0,10*ROW('Hygiene Data'!F183))),DZ189="",ISNUMBER(OFFSET('Hygiene Data'!$F$10,0,10*ROW('Hygiene Data'!F183)))),OFFSET('Hygiene Data'!$F$10,0,10*ROW('Hygiene Data'!F183)),NA())))</f>
        <v>#N/A</v>
      </c>
      <c r="BL189" s="135" t="e">
        <f ca="1">+IF(AND(ISNUMBER(OFFSET('Hygiene Data'!$G$6,0,10*ROW('Hygiene Data'!G183))),EA189="Yes"),OFFSET('Hygiene Data'!$G$6,0,10*ROW('Hygiene Data'!G183)),IF(AND(ISNUMBER(OFFSET('Hygiene Data'!$G$6,0,10*ROW('Hygiene Data'!G183))),EA189="No",ISNUMBER(OFFSET('Hygiene Data'!$G$6,0,10*ROW('Hygiene Data'!G183)))),CONCATENATE("[",ROUND(OFFSET('Hygiene Data'!$G$6,0,10*ROW('Hygiene Data'!G183)),0),"]"),IF(AND(ISNUMBER(OFFSET('Hygiene Data'!$G$6,0,10*ROW('Hygiene Data'!G183))),EA189="",ISNUMBER(OFFSET('Hygiene Data'!$G$6,0,10*ROW('Hygiene Data'!G183)))),OFFSET('Hygiene Data'!$G$6,0,10*ROW('Hygiene Data'!G183)),NA())))</f>
        <v>#N/A</v>
      </c>
      <c r="BM189" s="135" t="e">
        <f ca="1">+IF(AND(ISNUMBER(OFFSET('Hygiene Data'!$G$8,0,10*ROW('Hygiene Data'!G183))),EB189="Yes"),OFFSET('Hygiene Data'!$G$8,0,10*ROW('Hygiene Data'!G183)),IF(AND(ISNUMBER(OFFSET('Hygiene Data'!$G$8,0,10*ROW('Hygiene Data'!G183))),EB189="No",ISNUMBER(OFFSET('Hygiene Data'!$G$8,0,10*ROW('Hygiene Data'!G183)))),CONCATENATE("[",ROUND(OFFSET('Hygiene Data'!$G$8,0,10*ROW('Hygiene Data'!G183)),0),"]"),IF(AND(ISNUMBER(OFFSET('Hygiene Data'!$G$8,0,10*ROW('Hygiene Data'!G183))),EB189="",ISNUMBER(OFFSET('Hygiene Data'!$G$8,0,10*ROW('Hygiene Data'!G183)))),OFFSET('Hygiene Data'!$G$8,0,10*ROW('Hygiene Data'!G183)),NA())))</f>
        <v>#N/A</v>
      </c>
      <c r="BN189" s="135" t="e">
        <f ca="1">+IF(AND(ISNUMBER(OFFSET('Hygiene Data'!$G$10,0,10*ROW('Hygiene Data'!G183))),EC189="Yes"),OFFSET('Hygiene Data'!$G$10,0,10*ROW('Hygiene Data'!G183)),IF(AND(ISNUMBER(OFFSET('Hygiene Data'!$G$10,0,10*ROW('Hygiene Data'!G183))),EC189="No",ISNUMBER(OFFSET('Hygiene Data'!$G$10,0,10*ROW('Hygiene Data'!G183)))),CONCATENATE("[",ROUND(OFFSET('Hygiene Data'!$G$10,0,10*ROW('Hygiene Data'!G183)),0),"]"),IF(AND(ISNUMBER(OFFSET('Hygiene Data'!$G$10,0,10*ROW('Hygiene Data'!G183))),EC189="",ISNUMBER(OFFSET('Hygiene Data'!$G$10,0,10*ROW('Hygiene Data'!G183)))),OFFSET('Hygiene Data'!$G$10,0,10*ROW('Hygiene Data'!G183)),NA())))</f>
        <v>#N/A</v>
      </c>
      <c r="BO189" s="135" t="e">
        <f ca="1">+IF(AND(ISNUMBER(OFFSET('Hygiene Data'!$H$6,0,10*ROW('Hygiene Data'!H183))),ED189="Yes"),OFFSET('Hygiene Data'!$H$6,0,10*ROW('Hygiene Data'!H183)),IF(AND(ISNUMBER(OFFSET('Hygiene Data'!$H$6,0,10*ROW('Hygiene Data'!H183))),ED189="No",ISNUMBER(OFFSET('Hygiene Data'!$H$6,0,10*ROW('Hygiene Data'!H183)))),CONCATENATE("[",ROUND(OFFSET('Hygiene Data'!$H$6,0,10*ROW('Hygiene Data'!H183)),0),"]"),IF(AND(ISNUMBER(OFFSET('Hygiene Data'!$H$6,0,10*ROW('Hygiene Data'!H183))),ED189="",ISNUMBER(OFFSET('Hygiene Data'!$H$6,0,10*ROW('Hygiene Data'!H183)))),OFFSET('Hygiene Data'!$H$6,0,10*ROW('Hygiene Data'!H183)),NA())))</f>
        <v>#N/A</v>
      </c>
      <c r="BP189" s="135" t="e">
        <f ca="1">+IF(AND(ISNUMBER(OFFSET('Hygiene Data'!$H$8,0,10*ROW('Hygiene Data'!H183))),EE189="Yes"),OFFSET('Hygiene Data'!$H$8,0,10*ROW('Hygiene Data'!H183)),IF(AND(ISNUMBER(OFFSET('Hygiene Data'!$H$8,0,10*ROW('Hygiene Data'!H183))),EE189="No",ISNUMBER(OFFSET('Hygiene Data'!$H$8,0,10*ROW('Hygiene Data'!H183)))),CONCATENATE("[",ROUND(OFFSET('Hygiene Data'!$H$8,0,10*ROW('Hygiene Data'!H183)),0),"]"),IF(AND(ISNUMBER(OFFSET('Hygiene Data'!$H$8,0,10*ROW('Hygiene Data'!H183))),EE189="",ISNUMBER(OFFSET('Hygiene Data'!$H$8,0,10*ROW('Hygiene Data'!H183)))),OFFSET('Hygiene Data'!$H$8,0,10*ROW('Hygiene Data'!H183)),NA())))</f>
        <v>#N/A</v>
      </c>
      <c r="BQ189" s="135" t="e">
        <f ca="1">+IF(AND(ISNUMBER(OFFSET('Hygiene Data'!$H$10,0,10*ROW('Hygiene Data'!H183))),EF189="Yes"),OFFSET('Hygiene Data'!$H$10,0,10*ROW('Hygiene Data'!H183)),IF(AND(ISNUMBER(OFFSET('Hygiene Data'!$H$10,0,10*ROW('Hygiene Data'!H183))),EF189="No",ISNUMBER(OFFSET('Hygiene Data'!$H$10,0,10*ROW('Hygiene Data'!H183)))),CONCATENATE("[",ROUND(OFFSET('Hygiene Data'!$H$10,0,10*ROW('Hygiene Data'!H183)),0),"]"),IF(AND(ISNUMBER(OFFSET('Hygiene Data'!$H$10,0,10*ROW('Hygiene Data'!H183))),EF189="",ISNUMBER(OFFSET('Hygiene Data'!$H$10,0,10*ROW('Hygiene Data'!H183)))),OFFSET('Hygiene Data'!$H$10,0,10*ROW('Hygiene Data'!H183)),NA())))</f>
        <v>#N/A</v>
      </c>
      <c r="BS189" s="34" t="str">
        <f ca="1">+IF(OFFSET('Water Data'!$C$28,0,10*ROW('Water Data'!C183))="","",OFFSET('Water Data'!$C$28,0,10*ROW('Water Data'!C183)))</f>
        <v/>
      </c>
      <c r="BT189" s="34" t="str">
        <f ca="1">+IF(OFFSET('Water Data'!$C$29,0,10*ROW('Water Data'!C183))="","",OFFSET('Water Data'!$C$29,0,10*ROW('Water Data'!C183)))</f>
        <v/>
      </c>
      <c r="BU189" s="34" t="str">
        <f ca="1">+IF(OFFSET('Water Data'!$C$30,0,10*ROW('Water Data'!C183))="","",OFFSET('Water Data'!$C$30,0,10*ROW('Water Data'!C183)))</f>
        <v/>
      </c>
      <c r="BV189" s="34" t="str">
        <f ca="1">+IF(OFFSET('Water Data'!$D$28,0,10*ROW('Water Data'!D183))="","",OFFSET('Water Data'!$D$28,0,10*ROW('Water Data'!D183)))</f>
        <v/>
      </c>
      <c r="BW189" s="34" t="str">
        <f ca="1">+IF(OFFSET('Water Data'!$D$29,0,10*ROW('Water Data'!D183))="","",OFFSET('Water Data'!$D$29,0,10*ROW('Water Data'!D183)))</f>
        <v/>
      </c>
      <c r="BX189" s="34" t="str">
        <f ca="1">+IF(OFFSET('Water Data'!$D$30,0,10*ROW('Water Data'!D183))="","",OFFSET('Water Data'!$D$30,0,10*ROW('Water Data'!D183)))</f>
        <v/>
      </c>
      <c r="BY189" s="34" t="str">
        <f ca="1">+IF(OFFSET('Water Data'!$E$28,0,10*ROW('Water Data'!E183))="","",OFFSET('Water Data'!$E$28,0,10*ROW('Water Data'!E183)))</f>
        <v/>
      </c>
      <c r="BZ189" s="34" t="str">
        <f ca="1">+IF(OFFSET('Water Data'!$E$29,0,10*ROW('Water Data'!E183))="","",OFFSET('Water Data'!$E$29,0,10*ROW('Water Data'!E183)))</f>
        <v/>
      </c>
      <c r="CA189" s="34" t="str">
        <f ca="1">+IF(OFFSET('Water Data'!$E$30,0,10*ROW('Water Data'!E183))="","",OFFSET('Water Data'!$E$30,0,10*ROW('Water Data'!E183)))</f>
        <v/>
      </c>
      <c r="CB189" s="34" t="str">
        <f ca="1">+IF(OFFSET('Water Data'!$F$28,0,10*ROW('Water Data'!F183))="","",OFFSET('Water Data'!$F$28,0,10*ROW('Water Data'!F183)))</f>
        <v/>
      </c>
      <c r="CC189" s="34" t="str">
        <f ca="1">+IF(OFFSET('Water Data'!$F$29,0,10*ROW('Water Data'!F183))="","",OFFSET('Water Data'!$F$29,0,10*ROW('Water Data'!F183)))</f>
        <v/>
      </c>
      <c r="CD189" s="34" t="str">
        <f ca="1">+IF(OFFSET('Water Data'!$F$30,0,10*ROW('Water Data'!F183))="","",OFFSET('Water Data'!$F$30,0,10*ROW('Water Data'!F183)))</f>
        <v/>
      </c>
      <c r="CE189" s="34" t="str">
        <f ca="1">+IF(OFFSET('Water Data'!$G$28,0,10*ROW('Water Data'!G183))="","",OFFSET('Water Data'!$G$28,0,10*ROW('Water Data'!G183)))</f>
        <v/>
      </c>
      <c r="CF189" s="34" t="str">
        <f ca="1">+IF(OFFSET('Water Data'!$G$29,0,10*ROW('Water Data'!G183))="","",OFFSET('Water Data'!$G$29,0,10*ROW('Water Data'!G183)))</f>
        <v/>
      </c>
      <c r="CG189" s="34" t="str">
        <f ca="1">+IF(OFFSET('Water Data'!$G$30,0,10*ROW('Water Data'!G183))="","",OFFSET('Water Data'!$G$30,0,10*ROW('Water Data'!G183)))</f>
        <v/>
      </c>
      <c r="CH189" s="34" t="str">
        <f ca="1">+IF(OFFSET('Water Data'!$H$28,0,10*ROW('Water Data'!H183))="","",OFFSET('Water Data'!$H$28,0,10*ROW('Water Data'!H183)))</f>
        <v/>
      </c>
      <c r="CI189" s="34" t="str">
        <f ca="1">+IF(OFFSET('Water Data'!$H$29,0,10*ROW('Water Data'!H183))="","",OFFSET('Water Data'!$H$29,0,10*ROW('Water Data'!H183)))</f>
        <v/>
      </c>
      <c r="CJ189" s="34" t="str">
        <f ca="1">+IF(OFFSET('Water Data'!$H$30,0,10*ROW('Water Data'!H183))="","",OFFSET('Water Data'!$H$30,0,10*ROW('Water Data'!H183)))</f>
        <v/>
      </c>
      <c r="CK189" s="34" t="str">
        <f ca="1">+IF(OFFSET('Sanitation Data'!$C$29,0,10*ROW('Sanitation Data'!C183))="","",OFFSET('Sanitation Data'!$C$29,0,10*ROW('Sanitation Data'!C183)))</f>
        <v/>
      </c>
      <c r="CL189" s="34" t="str">
        <f ca="1">+IF(OFFSET('Sanitation Data'!$C$30,0,10*ROW('Sanitation Data'!C183))="","",OFFSET('Sanitation Data'!$C$30,0,10*ROW('Sanitation Data'!C183)))</f>
        <v/>
      </c>
      <c r="CM189" s="34" t="str">
        <f ca="1">+IF(OFFSET('Sanitation Data'!$C$31,0,10*ROW('Sanitation Data'!C183))="","",OFFSET('Sanitation Data'!$C$31,0,10*ROW('Sanitation Data'!C183)))</f>
        <v/>
      </c>
      <c r="CN189" s="34" t="str">
        <f ca="1">+IF(OFFSET('Sanitation Data'!$C$32,0,10*ROW('Sanitation Data'!C183))="","",OFFSET('Sanitation Data'!$C$32,0,10*ROW('Sanitation Data'!C183)))</f>
        <v/>
      </c>
      <c r="CO189" s="34" t="str">
        <f ca="1">+IF(OFFSET('Sanitation Data'!$C$33,0,10*ROW('Sanitation Data'!C183))="","",OFFSET('Sanitation Data'!$C$33,0,10*ROW('Sanitation Data'!C183)))</f>
        <v/>
      </c>
      <c r="CP189" s="34" t="str">
        <f ca="1">+IF(OFFSET('Sanitation Data'!$D$29,0,10*ROW('Sanitation Data'!D183))="","",OFFSET('Sanitation Data'!$D$29,0,10*ROW('Sanitation Data'!D183)))</f>
        <v/>
      </c>
      <c r="CQ189" s="34" t="str">
        <f ca="1">+IF(OFFSET('Sanitation Data'!$D$30,0,10*ROW('Sanitation Data'!D183))="","",OFFSET('Sanitation Data'!$D$30,0,10*ROW('Sanitation Data'!D183)))</f>
        <v/>
      </c>
      <c r="CR189" s="34" t="str">
        <f ca="1">+IF(OFFSET('Sanitation Data'!$D$31,0,10*ROW('Sanitation Data'!D183))="","",OFFSET('Sanitation Data'!$D$31,0,10*ROW('Sanitation Data'!D183)))</f>
        <v/>
      </c>
      <c r="CS189" s="34" t="str">
        <f ca="1">+IF(OFFSET('Sanitation Data'!$D$32,0,10*ROW('Sanitation Data'!D183))="","",OFFSET('Sanitation Data'!$D$32,0,10*ROW('Sanitation Data'!D183)))</f>
        <v/>
      </c>
      <c r="CT189" s="34" t="str">
        <f ca="1">+IF(OFFSET('Sanitation Data'!$D$33,0,10*ROW('Sanitation Data'!D183))="","",OFFSET('Sanitation Data'!$D$33,0,10*ROW('Sanitation Data'!D183)))</f>
        <v/>
      </c>
      <c r="CU189" s="34" t="str">
        <f ca="1">+IF(OFFSET('Sanitation Data'!$E$29,0,10*ROW('Sanitation Data'!E183))="","",OFFSET('Sanitation Data'!$E$29,0,10*ROW('Sanitation Data'!E183)))</f>
        <v/>
      </c>
      <c r="CV189" s="34" t="str">
        <f ca="1">+IF(OFFSET('Sanitation Data'!$E$30,0,10*ROW('Sanitation Data'!E183))="","",OFFSET('Sanitation Data'!$E$30,0,10*ROW('Sanitation Data'!E183)))</f>
        <v/>
      </c>
      <c r="CW189" s="34" t="str">
        <f ca="1">+IF(OFFSET('Sanitation Data'!$E$31,0,10*ROW('Sanitation Data'!E183))="","",OFFSET('Sanitation Data'!$E$31,0,10*ROW('Sanitation Data'!E183)))</f>
        <v/>
      </c>
      <c r="CX189" s="34" t="str">
        <f ca="1">+IF(OFFSET('Sanitation Data'!$E$32,0,10*ROW('Sanitation Data'!E183))="","",OFFSET('Sanitation Data'!$E$32,0,10*ROW('Sanitation Data'!E183)))</f>
        <v/>
      </c>
      <c r="CY189" s="34" t="str">
        <f ca="1">+IF(OFFSET('Sanitation Data'!$E$33,0,10*ROW('Sanitation Data'!E183))="","",OFFSET('Sanitation Data'!$E$33,0,10*ROW('Sanitation Data'!E183)))</f>
        <v/>
      </c>
      <c r="CZ189" s="34" t="str">
        <f ca="1">+IF(OFFSET('Sanitation Data'!$F$29,0,10*ROW('Sanitation Data'!F183))="","",OFFSET('Sanitation Data'!$F$29,0,10*ROW('Sanitation Data'!F183)))</f>
        <v/>
      </c>
      <c r="DA189" s="34" t="str">
        <f ca="1">+IF(OFFSET('Sanitation Data'!$F$30,0,10*ROW('Sanitation Data'!F183))="","",OFFSET('Sanitation Data'!$F$30,0,10*ROW('Sanitation Data'!F183)))</f>
        <v/>
      </c>
      <c r="DB189" s="34" t="str">
        <f ca="1">+IF(OFFSET('Sanitation Data'!$F$31,0,10*ROW('Sanitation Data'!F183))="","",OFFSET('Sanitation Data'!$F$31,0,10*ROW('Sanitation Data'!F183)))</f>
        <v/>
      </c>
      <c r="DC189" s="34" t="str">
        <f ca="1">+IF(OFFSET('Sanitation Data'!$F$32,0,10*ROW('Sanitation Data'!F183))="","",OFFSET('Sanitation Data'!$F$32,0,10*ROW('Sanitation Data'!F183)))</f>
        <v/>
      </c>
      <c r="DD189" s="34" t="str">
        <f ca="1">+IF(OFFSET('Sanitation Data'!$F$33,0,10*ROW('Sanitation Data'!F183))="","",OFFSET('Sanitation Data'!$F$33,0,10*ROW('Sanitation Data'!F183)))</f>
        <v/>
      </c>
      <c r="DE189" s="34" t="str">
        <f ca="1">+IF(OFFSET('Sanitation Data'!$G$29,0,10*ROW('Sanitation Data'!G183))="","",OFFSET('Sanitation Data'!$G$29,0,10*ROW('Sanitation Data'!G183)))</f>
        <v/>
      </c>
      <c r="DF189" s="34" t="str">
        <f ca="1">+IF(OFFSET('Sanitation Data'!$G$30,0,10*ROW('Sanitation Data'!G183))="","",OFFSET('Sanitation Data'!$G$30,0,10*ROW('Sanitation Data'!G183)))</f>
        <v/>
      </c>
      <c r="DG189" s="34" t="str">
        <f ca="1">+IF(OFFSET('Sanitation Data'!$G$31,0,10*ROW('Sanitation Data'!G183))="","",OFFSET('Sanitation Data'!$G$31,0,10*ROW('Sanitation Data'!G183)))</f>
        <v/>
      </c>
      <c r="DH189" s="34" t="str">
        <f ca="1">+IF(OFFSET('Sanitation Data'!$G$32,0,10*ROW('Sanitation Data'!G183))="","",OFFSET('Sanitation Data'!$G$32,0,10*ROW('Sanitation Data'!G183)))</f>
        <v/>
      </c>
      <c r="DI189" s="34" t="str">
        <f ca="1">+IF(OFFSET('Sanitation Data'!$G$33,0,10*ROW('Sanitation Data'!G183))="","",OFFSET('Sanitation Data'!$G$33,0,10*ROW('Sanitation Data'!G183)))</f>
        <v/>
      </c>
      <c r="DJ189" s="34" t="str">
        <f ca="1">+IF(OFFSET('Sanitation Data'!$H$29,0,10*ROW('Sanitation Data'!H183))="","",OFFSET('Sanitation Data'!$H$29,0,10*ROW('Sanitation Data'!H183)))</f>
        <v/>
      </c>
      <c r="DK189" s="34" t="str">
        <f ca="1">+IF(OFFSET('Sanitation Data'!$H$30,0,10*ROW('Sanitation Data'!H183))="","",OFFSET('Sanitation Data'!$H$30,0,10*ROW('Sanitation Data'!H183)))</f>
        <v/>
      </c>
      <c r="DL189" s="34" t="str">
        <f ca="1">+IF(OFFSET('Sanitation Data'!$H$31,0,10*ROW('Sanitation Data'!H183))="","",OFFSET('Sanitation Data'!$H$31,0,10*ROW('Sanitation Data'!H183)))</f>
        <v/>
      </c>
      <c r="DM189" s="34" t="str">
        <f ca="1">+IF(OFFSET('Sanitation Data'!$H$32,0,10*ROW('Sanitation Data'!H183))="","",OFFSET('Sanitation Data'!$H$32,0,10*ROW('Sanitation Data'!H183)))</f>
        <v/>
      </c>
      <c r="DN189" s="34" t="str">
        <f ca="1">+IF(OFFSET('Sanitation Data'!$H$33,0,10*ROW('Sanitation Data'!H183))="","",OFFSET('Sanitation Data'!$H$33,0,10*ROW('Sanitation Data'!H183)))</f>
        <v/>
      </c>
      <c r="DO189" s="34" t="str">
        <f ca="1">+IF(OFFSET('Hygiene Data'!$C$12,0,10*ROW('Hygiene Data'!C183))="","",OFFSET('Hygiene Data'!$C$12,0,10*ROW('Hygiene Data'!C183)))</f>
        <v/>
      </c>
      <c r="DP189" s="34" t="str">
        <f ca="1">+IF(OFFSET('Hygiene Data'!$C$13,0,10*ROW('Hygiene Data'!C183))="","",OFFSET('Hygiene Data'!$C$13,0,10*ROW('Hygiene Data'!C183)))</f>
        <v/>
      </c>
      <c r="DQ189" s="34" t="str">
        <f ca="1">+IF(OFFSET('Hygiene Data'!$C$14,0,10*ROW('Hygiene Data'!C183))="","",OFFSET('Hygiene Data'!$C$14,0,10*ROW('Hygiene Data'!C183)))</f>
        <v/>
      </c>
      <c r="DR189" s="34" t="str">
        <f ca="1">+IF(OFFSET('Hygiene Data'!$D$12,0,10*ROW('Hygiene Data'!D183))="","",OFFSET('Hygiene Data'!$D$12,0,10*ROW('Hygiene Data'!D183)))</f>
        <v/>
      </c>
      <c r="DS189" s="34" t="str">
        <f ca="1">+IF(OFFSET('Hygiene Data'!$D$13,0,10*ROW('Hygiene Data'!D183))="","",OFFSET('Hygiene Data'!$D$13,0,10*ROW('Hygiene Data'!D183)))</f>
        <v/>
      </c>
      <c r="DT189" s="34" t="str">
        <f ca="1">+IF(OFFSET('Hygiene Data'!$D$14,0,10*ROW('Hygiene Data'!D183))="","",OFFSET('Hygiene Data'!$D$14,0,10*ROW('Hygiene Data'!D183)))</f>
        <v/>
      </c>
      <c r="DU189" s="34" t="str">
        <f ca="1">+IF(OFFSET('Hygiene Data'!$E$12,0,10*ROW('Hygiene Data'!E183))="","",OFFSET('Hygiene Data'!$E$12,0,10*ROW('Hygiene Data'!E183)))</f>
        <v/>
      </c>
      <c r="DV189" s="34" t="str">
        <f ca="1">+IF(OFFSET('Hygiene Data'!$E$13,0,10*ROW('Hygiene Data'!E183))="","",OFFSET('Hygiene Data'!$E$13,0,10*ROW('Hygiene Data'!E183)))</f>
        <v/>
      </c>
      <c r="DW189" s="34" t="str">
        <f ca="1">+IF(OFFSET('Hygiene Data'!$E$14,0,10*ROW('Hygiene Data'!E183))="","",OFFSET('Hygiene Data'!$E$14,0,10*ROW('Hygiene Data'!E183)))</f>
        <v/>
      </c>
      <c r="DX189" s="34" t="str">
        <f ca="1">+IF(OFFSET('Hygiene Data'!$F$12,0,10*ROW('Hygiene Data'!F183))="","",OFFSET('Hygiene Data'!$F$12,0,10*ROW('Hygiene Data'!F183)))</f>
        <v/>
      </c>
      <c r="DY189" s="34" t="str">
        <f ca="1">+IF(OFFSET('Hygiene Data'!$F$13,0,10*ROW('Hygiene Data'!F183))="","",OFFSET('Hygiene Data'!$F$13,0,10*ROW('Hygiene Data'!F183)))</f>
        <v/>
      </c>
      <c r="DZ189" s="34" t="str">
        <f ca="1">+IF(OFFSET('Hygiene Data'!$F$14,0,10*ROW('Hygiene Data'!F183))="","",OFFSET('Hygiene Data'!$F$14,0,10*ROW('Hygiene Data'!F183)))</f>
        <v/>
      </c>
      <c r="EA189" s="34" t="str">
        <f ca="1">+IF(OFFSET('Hygiene Data'!$G$12,0,10*ROW('Hygiene Data'!G183))="","",OFFSET('Hygiene Data'!$G$12,0,10*ROW('Hygiene Data'!G183)))</f>
        <v/>
      </c>
      <c r="EB189" s="34" t="str">
        <f ca="1">+IF(OFFSET('Hygiene Data'!$G$13,0,10*ROW('Hygiene Data'!G183))="","",OFFSET('Hygiene Data'!$G$13,0,10*ROW('Hygiene Data'!G183)))</f>
        <v/>
      </c>
      <c r="EC189" s="34" t="str">
        <f ca="1">+IF(OFFSET('Hygiene Data'!$G$14,0,10*ROW('Hygiene Data'!G183))="","",OFFSET('Hygiene Data'!$G$14,0,10*ROW('Hygiene Data'!G183)))</f>
        <v/>
      </c>
      <c r="ED189" s="34" t="str">
        <f ca="1">+IF(OFFSET('Hygiene Data'!$H$12,0,10*ROW('Hygiene Data'!H183))="","",OFFSET('Hygiene Data'!$H$12,0,10*ROW('Hygiene Data'!H183)))</f>
        <v/>
      </c>
      <c r="EE189" s="34" t="str">
        <f ca="1">+IF(OFFSET('Hygiene Data'!$H$13,0,10*ROW('Hygiene Data'!H183))="","",OFFSET('Hygiene Data'!$H$13,0,10*ROW('Hygiene Data'!H183)))</f>
        <v/>
      </c>
      <c r="EF189" s="34" t="str">
        <f ca="1">+IF(OFFSET('Hygiene Data'!$H$14,0,10*ROW('Hygiene Data'!H183))="","",OFFSET('Hygiene Data'!$H$14,0,10*ROW('Hygiene Data'!H183)))</f>
        <v/>
      </c>
    </row>
    <row r="190" spans="1:136" x14ac:dyDescent="0.2">
      <c r="A190" s="50" t="str">
        <f ca="1">+IF(OFFSET('Water Data'!$B$1,0,10*ROW('Water Data'!B187))="","",OFFSET('Water Data'!$B$1,0,10*ROW('Water Data'!B187)))</f>
        <v/>
      </c>
      <c r="B190" s="50" t="str">
        <f ca="1">+IF(OFFSET('Water Data'!$A$3,0,10*ROW('Water Data'!A187))="","",OFFSET('Water Data'!$A$3,0,10*ROW('Water Data'!A187)))</f>
        <v/>
      </c>
      <c r="C190" s="50" t="str">
        <f ca="1">+IF(OFFSET('Water Data'!$C$3,0,10*ROW('Water Data'!C187))="","",OFFSET('Water Data'!$C$3,0,10*ROW('Water Data'!C187)))</f>
        <v/>
      </c>
      <c r="D190" s="133" t="e">
        <f ca="1">+IF(AND(ISNUMBER(OFFSET('Water Data'!$C$5,0,10*ROW('Water Data'!C184))),BS190="Yes"),100-OFFSET('Water Data'!$C$5,0,10*ROW('Water Data'!C184)),IF(AND(ISNUMBER(OFFSET('Water Data'!$C$5,0,10*ROW('Water Data'!C184))),BS190="No",ISNUMBER(OFFSET('Water Data'!$C$5,0,10*ROW('Water Data'!C184)))),CONCATENATE("[",ROUND(100-OFFSET('Water Data'!$C$5,0,10*ROW('Water Data'!C184)),0),"]"),IF(AND(ISNUMBER(OFFSET('Water Data'!$C$5,0,10*ROW('Water Data'!C184))),BS190="",ISNUMBER(OFFSET('Water Data'!$C$5,0,10*ROW('Water Data'!C184)))),100-OFFSET('Water Data'!$C$5,0,10*ROW('Water Data'!C184)),NA())))</f>
        <v>#N/A</v>
      </c>
      <c r="E190" s="133" t="e">
        <f ca="1">+IF(AND(ISNUMBER(OFFSET('Water Data'!$C$7,0,10*ROW('Water Data'!D184))),BT190="Yes"),OFFSET('Water Data'!$C$7,0,10*ROW('Water Data'!C184)),IF(AND(ISNUMBER(OFFSET('Water Data'!$C$7,0,10*ROW('Water Data'!C184))),BT190="No",ISNUMBER(OFFSET('Water Data'!$C$7,0,10*ROW('Water Data'!C184)))),CONCATENATE("[",ROUND(OFFSET('Water Data'!$C$7,0,10*ROW('Water Data'!C184)),0),"]"),IF(AND(ISNUMBER(OFFSET('Water Data'!$C$7,0,10*ROW('Water Data'!C184))),BT190="",ISNUMBER(OFFSET('Water Data'!$C$7,0,10*ROW('Water Data'!C184)))),OFFSET('Water Data'!$C$7,0,10*ROW('Water Data'!C184)),NA())))</f>
        <v>#N/A</v>
      </c>
      <c r="F190" s="133" t="e">
        <f ca="1">+IF(AND(ISNUMBER(OFFSET('Water Data'!$C$10,0,10*ROW('Water Data'!C184))),BU190="Yes"),OFFSET('Water Data'!$C$10,0,10*ROW('Water Data'!C184)),IF(AND(ISNUMBER(OFFSET('Water Data'!$C$10,0,10*ROW('Water Data'!C184))),BU190="No",ISNUMBER(OFFSET('Water Data'!$C$10,0,10*ROW('Water Data'!C184)))),CONCATENATE("[",ROUND(OFFSET('Water Data'!$C$10,0,10*ROW('Water Data'!C184)),0),"]"),IF(AND(ISNUMBER(OFFSET('Water Data'!$C$10,0,10*ROW('Water Data'!C184))),BU190="",ISNUMBER(OFFSET('Water Data'!$C$10,0,10*ROW('Water Data'!C184)))),OFFSET('Water Data'!$C$10,0,10*ROW('Water Data'!C184)),NA())))</f>
        <v>#N/A</v>
      </c>
      <c r="G190" s="133" t="e">
        <f ca="1">+IF(AND(ISNUMBER(OFFSET('Water Data'!$D$5,0,10*ROW('Water Data'!D184))),BV190="Yes"),100-OFFSET('Water Data'!$D$5,0,10*ROW('Water Data'!D184)),IF(AND(ISNUMBER(OFFSET('Water Data'!$D$5,0,10*ROW('Water Data'!D184))),BV190="No",ISNUMBER(OFFSET('Water Data'!$D$5,0,10*ROW('Water Data'!D184)))),CONCATENATE("[",ROUND(100-OFFSET('Water Data'!$D$5,0,10*ROW('Water Data'!D184)),0),"]"),IF(AND(ISNUMBER(OFFSET('Water Data'!$D$5,0,10*ROW('Water Data'!D184))),BV190="",ISNUMBER(OFFSET('Water Data'!$D$5,0,10*ROW('Water Data'!D184)))),100-OFFSET('Water Data'!$D$5,0,10*ROW('Water Data'!D184)),NA())))</f>
        <v>#N/A</v>
      </c>
      <c r="H190" s="133" t="e">
        <f ca="1">+IF(AND(ISNUMBER(OFFSET('Water Data'!$D$7,0,10*ROW('Water Data'!D184))),BW190="Yes"),OFFSET('Water Data'!$D$7,0,10*ROW('Water Data'!D184)),IF(AND(ISNUMBER(OFFSET('Water Data'!$D$7,0,10*ROW('Water Data'!D184))),BW190="No",ISNUMBER(OFFSET('Water Data'!$D$7,0,10*ROW('Water Data'!D184)))),CONCATENATE("[",ROUND(OFFSET('Water Data'!$C$7,0,10*ROW('Water Data'!D184)),0),"]"),IF(AND(ISNUMBER(OFFSET('Water Data'!$D$7,0,10*ROW('Water Data'!D184))),BW190="",ISNUMBER(OFFSET('Water Data'!$D$7,0,10*ROW('Water Data'!D184)))),OFFSET('Water Data'!$D$7,0,10*ROW('Water Data'!D184)),NA())))</f>
        <v>#N/A</v>
      </c>
      <c r="I190" s="133" t="e">
        <f ca="1">+IF(AND(ISNUMBER(OFFSET('Water Data'!$D$10,0,10*ROW('Water Data'!D184))),BX190="Yes"),OFFSET('Water Data'!$D$10,0,10*ROW('Water Data'!D184)),IF(AND(ISNUMBER(OFFSET('Water Data'!$D$10,0,10*ROW('Water Data'!D184))),BX190="No",ISNUMBER(OFFSET('Water Data'!$D$10,0,10*ROW('Water Data'!D184)))),CONCATENATE("[",ROUND(OFFSET('Water Data'!$D$10,0,10*ROW('Water Data'!D184)),0),"]"),IF(AND(ISNUMBER(OFFSET('Water Data'!$D$10,0,10*ROW('Water Data'!D184))),BX190="",ISNUMBER(OFFSET('Water Data'!$D$10,0,10*ROW('Water Data'!D184)))),OFFSET('Water Data'!$D$10,0,10*ROW('Water Data'!D184)),NA())))</f>
        <v>#N/A</v>
      </c>
      <c r="J190" s="133" t="e">
        <f ca="1">+IF(AND(ISNUMBER(OFFSET('Water Data'!$E$5,0,10*ROW('Water Data'!E184))),BY190="Yes"),100-OFFSET('Water Data'!$E$5,0,10*ROW('Water Data'!E184)),IF(AND(ISNUMBER(OFFSET('Water Data'!$E$5,0,10*ROW('Water Data'!E184))),BY190="No",ISNUMBER(OFFSET('Water Data'!$E$5,0,10*ROW('Water Data'!E184)))),CONCATENATE("[",ROUND(100-OFFSET('Water Data'!$E$5,0,10*ROW('Water Data'!E184)),0),"]"),IF(AND(ISNUMBER(OFFSET('Water Data'!$E$5,0,10*ROW('Water Data'!E184))),BY190="",ISNUMBER(OFFSET('Water Data'!$E$5,0,10*ROW('Water Data'!E184)))),100-OFFSET('Water Data'!$E$5,0,10*ROW('Water Data'!E184)),NA())))</f>
        <v>#N/A</v>
      </c>
      <c r="K190" s="133" t="e">
        <f ca="1">+IF(AND(ISNUMBER(OFFSET('Water Data'!$E$7,0,10*ROW('Water Data'!E184))),BZ190="Yes"),OFFSET('Water Data'!$E$7,0,10*ROW('Water Data'!E184)),IF(AND(ISNUMBER(OFFSET('Water Data'!$E$7,0,10*ROW('Water Data'!E184))),BZ190="No",ISNUMBER(OFFSET('Water Data'!$E$7,0,10*ROW('Water Data'!E184)))),CONCATENATE("[",ROUND(OFFSET('Water Data'!$E$7,0,10*ROW('Water Data'!E184)),0),"]"),IF(AND(ISNUMBER(OFFSET('Water Data'!$E$7,0,10*ROW('Water Data'!E184))),BZ190="",ISNUMBER(OFFSET('Water Data'!$E$7,0,10*ROW('Water Data'!E184)))),OFFSET('Water Data'!$E$7,0,10*ROW('Water Data'!E184)),NA())))</f>
        <v>#N/A</v>
      </c>
      <c r="L190" s="133" t="e">
        <f ca="1">+IF(AND(ISNUMBER(OFFSET('Water Data'!$E$10,0,10*ROW('Water Data'!E184))),CA190="Yes"),OFFSET('Water Data'!$E$10,0,10*ROW('Water Data'!E184)),IF(AND(ISNUMBER(OFFSET('Water Data'!$E$10,0,10*ROW('Water Data'!E184))),CA190="No",ISNUMBER(OFFSET('Water Data'!$E$10,0,10*ROW('Water Data'!E184)))),CONCATENATE("[",ROUND(OFFSET('Water Data'!$E$10,0,10*ROW('Water Data'!E184)),0),"]"),IF(AND(ISNUMBER(OFFSET('Water Data'!$E$10,0,10*ROW('Water Data'!E184))),CA190="",ISNUMBER(OFFSET('Water Data'!$E$10,0,10*ROW('Water Data'!E184)))),OFFSET('Water Data'!$E$10,0,10*ROW('Water Data'!E184)),NA())))</f>
        <v>#N/A</v>
      </c>
      <c r="M190" s="133" t="e">
        <f ca="1">+IF(AND(ISNUMBER(OFFSET('Water Data'!$F$5,0,10*ROW('Water Data'!F184))),CB190="Yes"),100-OFFSET('Water Data'!$F$5,0,10*ROW('Water Data'!F184)),IF(AND(ISNUMBER(OFFSET('Water Data'!$F$5,0,10*ROW('Water Data'!F184))),CB190="No",ISNUMBER(OFFSET('Water Data'!$F$5,0,10*ROW('Water Data'!F184)))),CONCATENATE("[",ROUND(100-OFFSET('Water Data'!$F$5,0,10*ROW('Water Data'!F184)),0),"]"),IF(AND(ISNUMBER(OFFSET('Water Data'!$F$5,0,10*ROW('Water Data'!F184))),CB190="",ISNUMBER(OFFSET('Water Data'!$F$5,0,10*ROW('Water Data'!F184)))),100-OFFSET('Water Data'!$F$5,0,10*ROW('Water Data'!F184)),NA())))</f>
        <v>#N/A</v>
      </c>
      <c r="N190" s="133" t="e">
        <f ca="1">+IF(AND(ISNUMBER(OFFSET('Water Data'!$F$7,0,10*ROW('Water Data'!F184))),CC190="Yes"),OFFSET('Water Data'!$F$7,0,10*ROW('Water Data'!F184)),IF(AND(ISNUMBER(OFFSET('Water Data'!$F$7,0,10*ROW('Water Data'!F184))),CC190="No",ISNUMBER(OFFSET('Water Data'!$F$7,0,10*ROW('Water Data'!F184)))),CONCATENATE("[",ROUND(OFFSET('Water Data'!$F$7,0,10*ROW('Water Data'!F184)),0),"]"),IF(AND(ISNUMBER(OFFSET('Water Data'!$F$7,0,10*ROW('Water Data'!F184))),CC190="",ISNUMBER(OFFSET('Water Data'!$F$7,0,10*ROW('Water Data'!F184)))),OFFSET('Water Data'!$F$7,0,10*ROW('Water Data'!F184)),NA())))</f>
        <v>#N/A</v>
      </c>
      <c r="O190" s="133" t="e">
        <f ca="1">+IF(AND(ISNUMBER(OFFSET('Water Data'!$F$10,0,10*ROW('Water Data'!F184))),CD190="Yes"),OFFSET('Water Data'!$F$10,0,10*ROW('Water Data'!F184)),IF(AND(ISNUMBER(OFFSET('Water Data'!$F$10,0,10*ROW('Water Data'!F184))),CD190="No",ISNUMBER(OFFSET('Water Data'!$F$10,0,10*ROW('Water Data'!F184)))),CONCATENATE("[",ROUND(OFFSET('Water Data'!$F$10,0,10*ROW('Water Data'!F184)),0),"]"),IF(AND(ISNUMBER(OFFSET('Water Data'!$F$10,0,10*ROW('Water Data'!F184))),CD190="",ISNUMBER(OFFSET('Water Data'!$F$10,0,10*ROW('Water Data'!F184)))),OFFSET('Water Data'!$F$10,0,10*ROW('Water Data'!F184)),NA())))</f>
        <v>#N/A</v>
      </c>
      <c r="P190" s="133" t="e">
        <f ca="1">+IF(AND(ISNUMBER(OFFSET('Water Data'!$G$5,0,10*ROW('Water Data'!G184))),CE190="Yes"),100-OFFSET('Water Data'!$G$5,0,10*ROW('Water Data'!G184)),IF(AND(ISNUMBER(OFFSET('Water Data'!$G$5,0,10*ROW('Water Data'!G184))),CE190="No",ISNUMBER(OFFSET('Water Data'!$G$5,0,10*ROW('Water Data'!G184)))),CONCATENATE("[",ROUND(100-OFFSET('Water Data'!$G$5,0,10*ROW('Water Data'!G184)),0),"]"),IF(AND(ISNUMBER(OFFSET('Water Data'!$G$5,0,10*ROW('Water Data'!G184))),CE190="",ISNUMBER(OFFSET('Water Data'!$G$5,0,10*ROW('Water Data'!G184)))),100-OFFSET('Water Data'!$G$5,0,10*ROW('Water Data'!G184)),NA())))</f>
        <v>#N/A</v>
      </c>
      <c r="Q190" s="133" t="e">
        <f ca="1">+IF(AND(ISNUMBER(OFFSET('Water Data'!$G$7,0,10*ROW('Water Data'!G184))),CF190="Yes"),OFFSET('Water Data'!$G$7,0,10*ROW('Water Data'!G184)),IF(AND(ISNUMBER(OFFSET('Water Data'!$G$7,0,10*ROW('Water Data'!G184))),CF190="No",ISNUMBER(OFFSET('Water Data'!$G$7,0,10*ROW('Water Data'!G184)))),CONCATENATE("[",ROUND(OFFSET('Water Data'!$G$7,0,10*ROW('Water Data'!G184)),0),"]"),IF(AND(ISNUMBER(OFFSET('Water Data'!$G$7,0,10*ROW('Water Data'!G184))),CF190="",ISNUMBER(OFFSET('Water Data'!$G$7,0,10*ROW('Water Data'!G184)))),OFFSET('Water Data'!$G$7,0,10*ROW('Water Data'!G184)),NA())))</f>
        <v>#N/A</v>
      </c>
      <c r="R190" s="133" t="e">
        <f ca="1">+IF(AND(ISNUMBER(OFFSET('Water Data'!$G$10,0,10*ROW('Water Data'!G184))),CG190="Yes"),OFFSET('Water Data'!$G$10,0,10*ROW('Water Data'!G184)),IF(AND(ISNUMBER(OFFSET('Water Data'!$G$10,0,10*ROW('Water Data'!G184))),CG190="No",ISNUMBER(OFFSET('Water Data'!$G$10,0,10*ROW('Water Data'!G184)))),CONCATENATE("[",ROUND(OFFSET('Water Data'!$G$10,0,10*ROW('Water Data'!G184)),0),"]"),IF(AND(ISNUMBER(OFFSET('Water Data'!$G$10,0,10*ROW('Water Data'!G184))),CG190="",ISNUMBER(OFFSET('Water Data'!$G$10,0,10*ROW('Water Data'!G184)))),OFFSET('Water Data'!$G$10,0,10*ROW('Water Data'!G184)),NA())))</f>
        <v>#N/A</v>
      </c>
      <c r="S190" s="133" t="e">
        <f ca="1">+IF(AND(ISNUMBER(OFFSET('Water Data'!$H$5,0,10*ROW('Water Data'!H184))),CH190="Yes"),100-OFFSET('Water Data'!$H$5,0,10*ROW('Water Data'!H184)),IF(AND(ISNUMBER(OFFSET('Water Data'!$H$5,0,10*ROW('Water Data'!H184))),CH190="No",ISNUMBER(OFFSET('Water Data'!$H$5,0,10*ROW('Water Data'!H184)))),CONCATENATE("[",ROUND(100-OFFSET('Water Data'!$H$5,0,10*ROW('Water Data'!H184)),0),"]"),IF(AND(ISNUMBER(OFFSET('Water Data'!$H$5,0,10*ROW('Water Data'!H184))),CH190="",ISNUMBER(OFFSET('Water Data'!$H$5,0,10*ROW('Water Data'!H184)))),100-OFFSET('Water Data'!$H$5,0,10*ROW('Water Data'!H184)),NA())))</f>
        <v>#N/A</v>
      </c>
      <c r="T190" s="133" t="e">
        <f ca="1">+IF(AND(ISNUMBER(OFFSET('Water Data'!$H$7,0,10*ROW('Water Data'!H184))),CI190="Yes"),OFFSET('Water Data'!$H$7,0,10*ROW('Water Data'!H184)),IF(AND(ISNUMBER(OFFSET('Water Data'!$H$7,0,10*ROW('Water Data'!H184))),CI190="No",ISNUMBER(OFFSET('Water Data'!$H$7,0,10*ROW('Water Data'!H184)))),CONCATENATE("[",ROUND(OFFSET('Water Data'!$H$7,0,10*ROW('Water Data'!H184)),0),"]"),IF(AND(ISNUMBER(OFFSET('Water Data'!$H$7,0,10*ROW('Water Data'!H184))),CI190="",ISNUMBER(OFFSET('Water Data'!$H$7,0,10*ROW('Water Data'!H184)))),OFFSET('Water Data'!$H$7,0,10*ROW('Water Data'!H184)),NA())))</f>
        <v>#N/A</v>
      </c>
      <c r="U190" s="133" t="e">
        <f ca="1">+IF(AND(ISNUMBER(OFFSET('Water Data'!$H$10,0,10*ROW('Water Data'!H184))),CJ190="Yes"),OFFSET('Water Data'!$H$10,0,10*ROW('Water Data'!H184)),IF(AND(ISNUMBER(OFFSET('Water Data'!$H$10,0,10*ROW('Water Data'!H184))),CJ190="No",ISNUMBER(OFFSET('Water Data'!$H$10,0,10*ROW('Water Data'!H184)))),CONCATENATE("[",ROUND(OFFSET('Water Data'!$H$10,0,10*ROW('Water Data'!H184)),0),"]"),IF(AND(ISNUMBER(OFFSET('Water Data'!$H$10,0,10*ROW('Water Data'!H184))),CJ190="",ISNUMBER(OFFSET('Water Data'!$H$10,0,10*ROW('Water Data'!H184)))),OFFSET('Water Data'!$H$10,0,10*ROW('Water Data'!H184)),NA())))</f>
        <v>#N/A</v>
      </c>
      <c r="V190" s="134" t="e">
        <f ca="1">+IF(AND(ISNUMBER(OFFSET('Sanitation Data'!$C$5,0,10*ROW('Sanitation Data'!C184))),CK190="Yes"),100-OFFSET('Sanitation Data'!$C$5,0,10*ROW('Sanitation Data'!C184)),IF(AND(ISNUMBER(OFFSET('Sanitation Data'!$C$5,0,10*ROW('Sanitation Data'!C184))),CK190="No",ISNUMBER(OFFSET('Sanitation Data'!$C$5,0,10*ROW('Sanitation Data'!C184)))),CONCATENATE("[",ROUND(100-OFFSET('Sanitation Data'!$C$5,0,10*ROW('Sanitation Data'!C184)),0),"]"),IF(AND(ISNUMBER(OFFSET('Sanitation Data'!$C$5,0,10*ROW('Sanitation Data'!C184))),CK190="",ISNUMBER(OFFSET('Sanitation Data'!$C$5,0,10*ROW('Sanitation Data'!C184)))),100-OFFSET('Sanitation Data'!$C$5,0,10*ROW('Sanitation Data'!C184)),NA())))</f>
        <v>#N/A</v>
      </c>
      <c r="W190" s="134" t="e">
        <f ca="1">+IF(AND(ISNUMBER(OFFSET('Sanitation Data'!$C$7,0,10*ROW('Sanitation Data'!C184))),CL190="Yes"),OFFSET('Sanitation Data'!$C$7,0,10*ROW('Sanitation Data'!C184)),IF(AND(ISNUMBER(OFFSET('Sanitation Data'!$C$7,0,10*ROW('Sanitation Data'!C184))),CL190="No",ISNUMBER(OFFSET('Sanitation Data'!$C$7,0,10*ROW('Sanitation Data'!C184)))),CONCATENATE("[",ROUND(OFFSET('Sanitation Data'!$C$7,0,10*ROW('Sanitation Data'!C184)),0),"]"),IF(AND(ISNUMBER(OFFSET('Sanitation Data'!$C$7,0,10*ROW('Sanitation Data'!C184))),CL190="",ISNUMBER(OFFSET('Sanitation Data'!$C$7,0,10*ROW('Sanitation Data'!C184)))),OFFSET('Sanitation Data'!$C$7,0,10*ROW('Sanitation Data'!C184)),NA())))</f>
        <v>#N/A</v>
      </c>
      <c r="X190" s="134" t="e">
        <f ca="1">+IF(AND(ISNUMBER(OFFSET('Sanitation Data'!$C$11,0,10*ROW('Sanitation Data'!C184))),CM190="Yes"),OFFSET('Sanitation Data'!$C$11,0,10*ROW('Sanitation Data'!C184)),IF(AND(ISNUMBER(OFFSET('Sanitation Data'!$C$11,0,10*ROW('Sanitation Data'!C184))),CM190="No",ISNUMBER(OFFSET('Sanitation Data'!$C$11,0,10*ROW('Sanitation Data'!C184)))),CONCATENATE("[",ROUND(OFFSET('Sanitation Data'!$C$11,0,10*ROW('Sanitation Data'!C184)),0),"]"),IF(AND(ISNUMBER(OFFSET('Sanitation Data'!$C$11,0,10*ROW('Sanitation Data'!C184))),CM190="",ISNUMBER(OFFSET('Sanitation Data'!$C$11,0,10*ROW('Sanitation Data'!C184)))),OFFSET('Sanitation Data'!$C$11,0,10*ROW('Sanitation Data'!C184)),NA())))</f>
        <v>#N/A</v>
      </c>
      <c r="Y190" s="134" t="e">
        <f ca="1">+IF(AND(ISNUMBER(OFFSET('Sanitation Data'!$C$12,0,10*ROW('Sanitation Data'!C184))),CN190="Yes"),OFFSET('Sanitation Data'!$C$12,0,10*ROW('Sanitation Data'!C184)),IF(AND(ISNUMBER(OFFSET('Sanitation Data'!$C$12,0,10*ROW('Sanitation Data'!C184))),CN190="No",ISNUMBER(OFFSET('Sanitation Data'!$C$12,0,10*ROW('Sanitation Data'!C184)))),CONCATENATE("[",ROUND(OFFSET('Sanitation Data'!$C$12,0,10*ROW('Sanitation Data'!C184)),0),"]"),IF(AND(ISNUMBER(OFFSET('Sanitation Data'!$C$12,0,10*ROW('Sanitation Data'!C184))),CN190="",ISNUMBER(OFFSET('Sanitation Data'!$C$12,0,10*ROW('Sanitation Data'!C184)))),OFFSET('Sanitation Data'!$C$12,0,10*ROW('Sanitation Data'!C184)),NA())))</f>
        <v>#N/A</v>
      </c>
      <c r="Z190" s="134" t="e">
        <f ca="1">+IF(AND(ISNUMBER(OFFSET('Sanitation Data'!$C$13,0,10*ROW('Sanitation Data'!C184))),CO190="Yes"),OFFSET('Sanitation Data'!$C$13,0,10*ROW('Sanitation Data'!C184)),IF(AND(ISNUMBER(OFFSET('Sanitation Data'!$C$13,0,10*ROW('Sanitation Data'!C184))),CO190="No",ISNUMBER(OFFSET('Sanitation Data'!$C$13,0,10*ROW('Sanitation Data'!C184)))),CONCATENATE("[",ROUND(OFFSET('Sanitation Data'!$C$13,0,10*ROW('Sanitation Data'!C184)),0),"]"),IF(AND(ISNUMBER(OFFSET('Sanitation Data'!$C$13,0,10*ROW('Sanitation Data'!C184))),CO190="",ISNUMBER(OFFSET('Sanitation Data'!$C$13,0,10*ROW('Sanitation Data'!C184)))),OFFSET('Sanitation Data'!$C$13,0,10*ROW('Sanitation Data'!C184)),NA())))</f>
        <v>#N/A</v>
      </c>
      <c r="AA190" s="134" t="e">
        <f ca="1">+IF(AND(ISNUMBER(OFFSET('Sanitation Data'!$D$5,0,10*ROW('Sanitation Data'!D184))),CP190="Yes"),100-OFFSET('Sanitation Data'!$D$5,0,10*ROW('Sanitation Data'!D184)),IF(AND(ISNUMBER(OFFSET('Sanitation Data'!$D$5,0,10*ROW('Sanitation Data'!D184))),CP190="No",ISNUMBER(OFFSET('Sanitation Data'!$D$5,0,10*ROW('Sanitation Data'!D184)))),CONCATENATE("[",ROUND(100-OFFSET('Sanitation Data'!$D$5,0,10*ROW('Sanitation Data'!D184)),0),"]"),IF(AND(ISNUMBER(OFFSET('Sanitation Data'!$D$5,0,10*ROW('Sanitation Data'!D184))),CP190="",ISNUMBER(OFFSET('Sanitation Data'!$D$5,0,10*ROW('Sanitation Data'!D184)))),100-OFFSET('Sanitation Data'!$D$5,0,10*ROW('Sanitation Data'!D184)),NA())))</f>
        <v>#N/A</v>
      </c>
      <c r="AB190" s="134" t="e">
        <f ca="1">+IF(AND(ISNUMBER(OFFSET('Sanitation Data'!$D$7,0,10*ROW('Sanitation Data'!D184))),CQ190="Yes"),OFFSET('Sanitation Data'!$D$7,0,10*ROW('Sanitation Data'!G184)),IF(AND(ISNUMBER(OFFSET('Sanitation Data'!$D$7,0,10*ROW('Sanitation Data'!D184))),CQ190="No",ISNUMBER(OFFSET('Sanitation Data'!$D$7,0,10*ROW('Sanitation Data'!D184)))),CONCATENATE("[",ROUND(OFFSET('Sanitation Data'!$D$7,0,10*ROW('Sanitation Data'!D184)),0),"]"),IF(AND(ISNUMBER(OFFSET('Sanitation Data'!$D$7,0,10*ROW('Sanitation Data'!D184))),CQ190="",ISNUMBER(OFFSET('Sanitation Data'!$D$7,0,10*ROW('Sanitation Data'!D184)))),OFFSET('Sanitation Data'!$D$7,0,10*ROW('Sanitation Data'!D184)),NA())))</f>
        <v>#N/A</v>
      </c>
      <c r="AC190" s="134" t="e">
        <f ca="1">+IF(AND(ISNUMBER(OFFSET('Sanitation Data'!$D$11,0,10*ROW('Sanitation Data'!D184))),CR190="Yes"),OFFSET('Sanitation Data'!$D$11,0,10*ROW('Sanitation Data'!D184)),IF(AND(ISNUMBER(OFFSET('Sanitation Data'!$D$11,0,10*ROW('Sanitation Data'!D184))),CR190="No",ISNUMBER(OFFSET('Sanitation Data'!$D$11,0,10*ROW('Sanitation Data'!D184)))),CONCATENATE("[",ROUND(OFFSET('Sanitation Data'!$D$11,0,10*ROW('Sanitation Data'!D184)),0),"]"),IF(AND(ISNUMBER(OFFSET('Sanitation Data'!$D$11,0,10*ROW('Sanitation Data'!D184))),CR190="",ISNUMBER(OFFSET('Sanitation Data'!$D$11,0,10*ROW('Sanitation Data'!D184)))),OFFSET('Sanitation Data'!$D$11,0,10*ROW('Sanitation Data'!D184)),NA())))</f>
        <v>#N/A</v>
      </c>
      <c r="AD190" s="134" t="e">
        <f ca="1">+IF(AND(ISNUMBER(OFFSET('Sanitation Data'!$D$12,0,10*ROW('Sanitation Data'!D184))),CS190="Yes"),OFFSET('Sanitation Data'!$D$12,0,10*ROW('Sanitation Data'!D184)),IF(AND(ISNUMBER(OFFSET('Sanitation Data'!$D$12,0,10*ROW('Sanitation Data'!D184))),CS190="No",ISNUMBER(OFFSET('Sanitation Data'!$D$12,0,10*ROW('Sanitation Data'!D184)))),CONCATENATE("[",ROUND(OFFSET('Sanitation Data'!$D$12,0,10*ROW('Sanitation Data'!D184)),0),"]"),IF(AND(ISNUMBER(OFFSET('Sanitation Data'!$D$12,0,10*ROW('Sanitation Data'!D184))),CS190="",ISNUMBER(OFFSET('Sanitation Data'!$D$12,0,10*ROW('Sanitation Data'!D184)))),OFFSET('Sanitation Data'!$D$12,0,10*ROW('Sanitation Data'!D184)),NA())))</f>
        <v>#N/A</v>
      </c>
      <c r="AE190" s="134" t="e">
        <f ca="1">+IF(AND(ISNUMBER(OFFSET('Sanitation Data'!$D$13,0,10*ROW('Sanitation Data'!D184))),CT190="Yes"),OFFSET('Sanitation Data'!$D$13,0,10*ROW('Sanitation Data'!D184)),IF(AND(ISNUMBER(OFFSET('Sanitation Data'!$D$13,0,10*ROW('Sanitation Data'!D184))),CT190="No",ISNUMBER(OFFSET('Sanitation Data'!$D$13,0,10*ROW('Sanitation Data'!D184)))),CONCATENATE("[",ROUND(OFFSET('Sanitation Data'!$D$13,0,10*ROW('Sanitation Data'!D184)),0),"]"),IF(AND(ISNUMBER(OFFSET('Sanitation Data'!$D$13,0,10*ROW('Sanitation Data'!D184))),CT190="",ISNUMBER(OFFSET('Sanitation Data'!$D$13,0,10*ROW('Sanitation Data'!D184)))),OFFSET('Sanitation Data'!$D$13,0,10*ROW('Sanitation Data'!D184)),NA())))</f>
        <v>#N/A</v>
      </c>
      <c r="AF190" s="134" t="e">
        <f ca="1">+IF(AND(ISNUMBER(OFFSET('Sanitation Data'!$E$5,0,10*ROW('Sanitation Data'!E184))),CU190="Yes"),100-OFFSET('Sanitation Data'!$E$5,0,10*ROW('Sanitation Data'!E184)),IF(AND(ISNUMBER(OFFSET('Sanitation Data'!$E$5,0,10*ROW('Sanitation Data'!E184))),CU190="No",ISNUMBER(OFFSET('Sanitation Data'!$E$5,0,10*ROW('Sanitation Data'!E184)))),CONCATENATE("[",ROUND(100-OFFSET('Sanitation Data'!$E$5,0,10*ROW('Sanitation Data'!E184)),0),"]"),IF(AND(ISNUMBER(OFFSET('Sanitation Data'!$E$5,0,10*ROW('Sanitation Data'!E184))),CU190="",ISNUMBER(OFFSET('Sanitation Data'!$E$5,0,10*ROW('Sanitation Data'!E184)))),100-OFFSET('Sanitation Data'!$E$5,0,10*ROW('Sanitation Data'!E184)),NA())))</f>
        <v>#N/A</v>
      </c>
      <c r="AG190" s="134" t="e">
        <f ca="1">+IF(AND(ISNUMBER(OFFSET('Sanitation Data'!$E$7,0,10*ROW('Sanitation Data'!E184))),CV190="Yes"),OFFSET('Sanitation Data'!$E$7,0,10*ROW('Sanitation Data'!E184)),IF(AND(ISNUMBER(OFFSET('Sanitation Data'!$E$7,0,10*ROW('Sanitation Data'!E184))),CV190="No",ISNUMBER(OFFSET('Sanitation Data'!$E$7,0,10*ROW('Sanitation Data'!E184)))),CONCATENATE("[",ROUND(OFFSET('Sanitation Data'!$E$7,0,10*ROW('Sanitation Data'!E184)),0),"]"),IF(AND(ISNUMBER(OFFSET('Sanitation Data'!$E$7,0,10*ROW('Sanitation Data'!E184))),CV190="",ISNUMBER(OFFSET('Sanitation Data'!$E$7,0,10*ROW('Sanitation Data'!E184)))),OFFSET('Sanitation Data'!$E$7,0,10*ROW('Sanitation Data'!E184)),NA())))</f>
        <v>#N/A</v>
      </c>
      <c r="AH190" s="134" t="e">
        <f ca="1">+IF(AND(ISNUMBER(OFFSET('Sanitation Data'!$E$11,0,10*ROW('Sanitation Data'!E184))),CW190="Yes"),OFFSET('Sanitation Data'!$E$11,0,10*ROW('Sanitation Data'!E184)),IF(AND(ISNUMBER(OFFSET('Sanitation Data'!$E$11,0,10*ROW('Sanitation Data'!E184))),CW190="No",ISNUMBER(OFFSET('Sanitation Data'!$E$11,0,10*ROW('Sanitation Data'!E184)))),CONCATENATE("[",ROUND(OFFSET('Sanitation Data'!$E$11,0,10*ROW('Sanitation Data'!E184)),0),"]"),IF(AND(ISNUMBER(OFFSET('Sanitation Data'!$E$11,0,10*ROW('Sanitation Data'!E184))),CW190="",ISNUMBER(OFFSET('Sanitation Data'!$E$11,0,10*ROW('Sanitation Data'!E184)))),OFFSET('Sanitation Data'!$E$11,0,10*ROW('Sanitation Data'!E184)),NA())))</f>
        <v>#N/A</v>
      </c>
      <c r="AI190" s="134" t="e">
        <f ca="1">+IF(AND(ISNUMBER(OFFSET('Sanitation Data'!$E$12,0,10*ROW('Sanitation Data'!E184))),CX190="Yes"),OFFSET('Sanitation Data'!$E$12,0,10*ROW('Sanitation Data'!E184)),IF(AND(ISNUMBER(OFFSET('Sanitation Data'!$E$12,0,10*ROW('Sanitation Data'!E184))),CX190="No",ISNUMBER(OFFSET('Sanitation Data'!$E$12,0,10*ROW('Sanitation Data'!E184)))),CONCATENATE("[",ROUND(OFFSET('Sanitation Data'!$E$12,0,10*ROW('Sanitation Data'!E184)),0),"]"),IF(AND(ISNUMBER(OFFSET('Sanitation Data'!$E$12,0,10*ROW('Sanitation Data'!E184))),CX190="",ISNUMBER(OFFSET('Sanitation Data'!$E$12,0,10*ROW('Sanitation Data'!E184)))),OFFSET('Sanitation Data'!$E$12,0,10*ROW('Sanitation Data'!E184)),NA())))</f>
        <v>#N/A</v>
      </c>
      <c r="AJ190" s="134" t="e">
        <f ca="1">+IF(AND(ISNUMBER(OFFSET('Sanitation Data'!$E$13,0,10*ROW('Sanitation Data'!E184))),CY190="Yes"),OFFSET('Sanitation Data'!$E$13,0,10*ROW('Sanitation Data'!E184)),IF(AND(ISNUMBER(OFFSET('Sanitation Data'!$E$13,0,10*ROW('Sanitation Data'!E184))),CY190="No",ISNUMBER(OFFSET('Sanitation Data'!$E$13,0,10*ROW('Sanitation Data'!E184)))),CONCATENATE("[",ROUND(OFFSET('Sanitation Data'!$E$13,0,10*ROW('Sanitation Data'!E184)),0),"]"),IF(AND(ISNUMBER(OFFSET('Sanitation Data'!$E$13,0,10*ROW('Sanitation Data'!E184))),CY190="",ISNUMBER(OFFSET('Sanitation Data'!$E$13,0,10*ROW('Sanitation Data'!E184)))),OFFSET('Sanitation Data'!$E$13,0,10*ROW('Sanitation Data'!E184)),NA())))</f>
        <v>#N/A</v>
      </c>
      <c r="AK190" s="134" t="e">
        <f ca="1">+IF(AND(ISNUMBER(OFFSET('Sanitation Data'!$F$5,0,10*ROW('Sanitation Data'!F184))),CZ190="Yes"),100-OFFSET('Sanitation Data'!$F$5,0,10*ROW('Sanitation Data'!F184)),IF(AND(ISNUMBER(OFFSET('Sanitation Data'!$F$5,0,10*ROW('Sanitation Data'!F184))),CZ190="No",ISNUMBER(OFFSET('Sanitation Data'!$F$5,0,10*ROW('Sanitation Data'!F184)))),CONCATENATE("[",ROUND(100-OFFSET('Sanitation Data'!$F$5,0,10*ROW('Sanitation Data'!F184)),0),"]"),IF(AND(ISNUMBER(OFFSET('Sanitation Data'!$F$5,0,10*ROW('Sanitation Data'!F184))),CZ190="",ISNUMBER(OFFSET('Sanitation Data'!$F$5,0,10*ROW('Sanitation Data'!F184)))),100-OFFSET('Sanitation Data'!$F$5,0,10*ROW('Sanitation Data'!F184)),NA())))</f>
        <v>#N/A</v>
      </c>
      <c r="AL190" s="134" t="e">
        <f ca="1">+IF(AND(ISNUMBER(OFFSET('Sanitation Data'!$F$7,0,10*ROW('Sanitation Data'!F184))),DA190="Yes"),OFFSET('Sanitation Data'!$F$7,0,10*ROW('Sanitation Data'!F184)),IF(AND(ISNUMBER(OFFSET('Sanitation Data'!$F$7,0,10*ROW('Sanitation Data'!F184))),DA190="No",ISNUMBER(OFFSET('Sanitation Data'!$F$7,0,10*ROW('Sanitation Data'!F184)))),CONCATENATE("[",ROUND(OFFSET('Sanitation Data'!$F$7,0,10*ROW('Sanitation Data'!F184)),0),"]"),IF(AND(ISNUMBER(OFFSET('Sanitation Data'!$F$7,0,10*ROW('Sanitation Data'!F184))),DA190="",ISNUMBER(OFFSET('Sanitation Data'!$F$7,0,10*ROW('Sanitation Data'!F184)))),OFFSET('Sanitation Data'!$F$7,0,10*ROW('Sanitation Data'!F184)),NA())))</f>
        <v>#N/A</v>
      </c>
      <c r="AM190" s="134" t="e">
        <f ca="1">+IF(AND(ISNUMBER(OFFSET('Sanitation Data'!$F$11,0,10*ROW('Sanitation Data'!F184))),DB190="Yes"),OFFSET('Sanitation Data'!$F$11,0,10*ROW('Sanitation Data'!F184)),IF(AND(ISNUMBER(OFFSET('Sanitation Data'!$F$11,0,10*ROW('Sanitation Data'!F184))),DB190="No",ISNUMBER(OFFSET('Sanitation Data'!$F$11,0,10*ROW('Sanitation Data'!F184)))),CONCATENATE("[",ROUND(OFFSET('Sanitation Data'!$F$11,0,10*ROW('Sanitation Data'!F184)),0),"]"),IF(AND(ISNUMBER(OFFSET('Sanitation Data'!$F$11,0,10*ROW('Sanitation Data'!F184))),DB190="",ISNUMBER(OFFSET('Sanitation Data'!$F$11,0,10*ROW('Sanitation Data'!F184)))),OFFSET('Sanitation Data'!$F$11,0,10*ROW('Sanitation Data'!F184)),NA())))</f>
        <v>#N/A</v>
      </c>
      <c r="AN190" s="134" t="e">
        <f ca="1">+IF(AND(ISNUMBER(OFFSET('Sanitation Data'!$F$12,0,10*ROW('Sanitation Data'!F184))),DC190="Yes"),OFFSET('Sanitation Data'!$F$12,0,10*ROW('Sanitation Data'!F184)),IF(AND(ISNUMBER(OFFSET('Sanitation Data'!$F$12,0,10*ROW('Sanitation Data'!F184))),DC190="No",ISNUMBER(OFFSET('Sanitation Data'!$F$12,0,10*ROW('Sanitation Data'!F184)))),CONCATENATE("[",ROUND(OFFSET('Sanitation Data'!$F$12,0,10*ROW('Sanitation Data'!F184)),0),"]"),IF(AND(ISNUMBER(OFFSET('Sanitation Data'!$F$12,0,10*ROW('Sanitation Data'!F184))),DC190="",ISNUMBER(OFFSET('Sanitation Data'!$F$12,0,10*ROW('Sanitation Data'!F184)))),OFFSET('Sanitation Data'!$F$12,0,10*ROW('Sanitation Data'!F184)),NA())))</f>
        <v>#N/A</v>
      </c>
      <c r="AO190" s="134" t="e">
        <f ca="1">+IF(AND(ISNUMBER(OFFSET('Sanitation Data'!$F$13,0,10*ROW('Sanitation Data'!F184))),DD190="Yes"),OFFSET('Sanitation Data'!$F$13,0,10*ROW('Sanitation Data'!F184)),IF(AND(ISNUMBER(OFFSET('Sanitation Data'!$F$13,0,10*ROW('Sanitation Data'!F184))),DD190="No",ISNUMBER(OFFSET('Sanitation Data'!$F$13,0,10*ROW('Sanitation Data'!F184)))),CONCATENATE("[",ROUND(OFFSET('Sanitation Data'!$F$13,0,10*ROW('Sanitation Data'!F184)),0),"]"),IF(AND(ISNUMBER(OFFSET('Sanitation Data'!$F$13,0,10*ROW('Sanitation Data'!F184))),DD190="",ISNUMBER(OFFSET('Sanitation Data'!$F$13,0,10*ROW('Sanitation Data'!F184)))),OFFSET('Sanitation Data'!$F$13,0,10*ROW('Sanitation Data'!F184)),NA())))</f>
        <v>#N/A</v>
      </c>
      <c r="AP190" s="134" t="e">
        <f ca="1">+IF(AND(ISNUMBER(OFFSET('Sanitation Data'!$G$5,0,10*ROW('Sanitation Data'!G184))),DE190="Yes"),100-OFFSET('Sanitation Data'!$G$5,0,10*ROW('Sanitation Data'!G184)),IF(AND(ISNUMBER(OFFSET('Sanitation Data'!$G$5,0,10*ROW('Sanitation Data'!G184))),DE190="No",ISNUMBER(OFFSET('Sanitation Data'!$G$5,0,10*ROW('Sanitation Data'!G184)))),CONCATENATE("[",ROUND(100-OFFSET('Sanitation Data'!$G$5,0,10*ROW('Sanitation Data'!G184)),0),"]"),IF(AND(ISNUMBER(OFFSET('Sanitation Data'!$G$5,0,10*ROW('Sanitation Data'!G184))),DE190="",ISNUMBER(OFFSET('Sanitation Data'!$G$5,0,10*ROW('Sanitation Data'!G184)))),100-OFFSET('Sanitation Data'!$G$5,0,10*ROW('Sanitation Data'!G184)),NA())))</f>
        <v>#N/A</v>
      </c>
      <c r="AQ190" s="134" t="e">
        <f ca="1">+IF(AND(ISNUMBER(OFFSET('Sanitation Data'!$G$7,0,10*ROW('Sanitation Data'!G184))),DF190="Yes"),OFFSET('Sanitation Data'!$G$7,0,10*ROW('Sanitation Data'!G184)),IF(AND(ISNUMBER(OFFSET('Sanitation Data'!$G$7,0,10*ROW('Sanitation Data'!G184))),DF190="No",ISNUMBER(OFFSET('Sanitation Data'!$G$7,0,10*ROW('Sanitation Data'!G184)))),CONCATENATE("[",ROUND(OFFSET('Sanitation Data'!$G$7,0,10*ROW('Sanitation Data'!G184)),0),"]"),IF(AND(ISNUMBER(OFFSET('Sanitation Data'!$G$7,0,10*ROW('Sanitation Data'!G184))),DF190="",ISNUMBER(OFFSET('Sanitation Data'!$G$7,0,10*ROW('Sanitation Data'!G184)))),OFFSET('Sanitation Data'!$G$7,0,10*ROW('Sanitation Data'!G184)),NA())))</f>
        <v>#N/A</v>
      </c>
      <c r="AR190" s="134" t="e">
        <f ca="1">+IF(AND(ISNUMBER(OFFSET('Sanitation Data'!$G$11,0,10*ROW('Sanitation Data'!G184))),DG190="Yes"),OFFSET('Sanitation Data'!$G$11,0,10*ROW('Sanitation Data'!G184)),IF(AND(ISNUMBER(OFFSET('Sanitation Data'!$G$11,0,10*ROW('Sanitation Data'!G184))),DG190="No",ISNUMBER(OFFSET('Sanitation Data'!$G$11,0,10*ROW('Sanitation Data'!G184)))),CONCATENATE("[",ROUND(OFFSET('Sanitation Data'!$G$11,0,10*ROW('Sanitation Data'!G184)),0),"]"),IF(AND(ISNUMBER(OFFSET('Sanitation Data'!$G$11,0,10*ROW('Sanitation Data'!G184))),DG190="",ISNUMBER(OFFSET('Sanitation Data'!$G$11,0,10*ROW('Sanitation Data'!G184)))),OFFSET('Sanitation Data'!$G$11,0,10*ROW('Sanitation Data'!G184)),NA())))</f>
        <v>#N/A</v>
      </c>
      <c r="AS190" s="134" t="e">
        <f ca="1">+IF(AND(ISNUMBER(OFFSET('Sanitation Data'!$G$12,0,10*ROW('Sanitation Data'!G184))),DH190="Yes"),OFFSET('Sanitation Data'!$G$12,0,10*ROW('Sanitation Data'!G184)),IF(AND(ISNUMBER(OFFSET('Sanitation Data'!$G$12,0,10*ROW('Sanitation Data'!G184))),DH190="No",ISNUMBER(OFFSET('Sanitation Data'!$G$12,0,10*ROW('Sanitation Data'!G184)))),CONCATENATE("[",ROUND(OFFSET('Sanitation Data'!$G$12,0,10*ROW('Sanitation Data'!G184)),0),"]"),IF(AND(ISNUMBER(OFFSET('Sanitation Data'!$G$12,0,10*ROW('Sanitation Data'!G184))),DH190="",ISNUMBER(OFFSET('Sanitation Data'!$G$12,0,10*ROW('Sanitation Data'!G184)))),OFFSET('Sanitation Data'!$G$12,0,10*ROW('Sanitation Data'!G184)),NA())))</f>
        <v>#N/A</v>
      </c>
      <c r="AT190" s="134" t="e">
        <f ca="1">+IF(AND(ISNUMBER(OFFSET('Sanitation Data'!$G$13,0,10*ROW('Sanitation Data'!G184))),DI190="Yes"),OFFSET('Sanitation Data'!$G$13,0,10*ROW('Sanitation Data'!G184)),IF(AND(ISNUMBER(OFFSET('Sanitation Data'!$G$13,0,10*ROW('Sanitation Data'!G184))),DI190="No",ISNUMBER(OFFSET('Sanitation Data'!$G$13,0,10*ROW('Sanitation Data'!G184)))),CONCATENATE("[",ROUND(OFFSET('Sanitation Data'!$G$13,0,10*ROW('Sanitation Data'!G184)),0),"]"),IF(AND(ISNUMBER(OFFSET('Sanitation Data'!$G$13,0,10*ROW('Sanitation Data'!G184))),DI190="",ISNUMBER(OFFSET('Sanitation Data'!$G$13,0,10*ROW('Sanitation Data'!G184)))),OFFSET('Sanitation Data'!$G$13,0,10*ROW('Sanitation Data'!G184)),NA())))</f>
        <v>#N/A</v>
      </c>
      <c r="AU190" s="134" t="e">
        <f ca="1">+IF(AND(ISNUMBER(OFFSET('Sanitation Data'!$H$5,0,10*ROW('Sanitation Data'!H184))),DJ190="Yes"),100-OFFSET('Sanitation Data'!$H$5,0,10*ROW('Sanitation Data'!H184)),IF(AND(ISNUMBER(OFFSET('Sanitation Data'!$H$5,0,10*ROW('Sanitation Data'!H184))),DJ190="No",ISNUMBER(OFFSET('Sanitation Data'!$H$5,0,10*ROW('Sanitation Data'!H184)))),CONCATENATE("[",ROUND(100-OFFSET('Sanitation Data'!$H$5,0,10*ROW('Sanitation Data'!H184)),0),"]"),IF(AND(ISNUMBER(OFFSET('Sanitation Data'!$H$5,0,10*ROW('Sanitation Data'!H184))),DJ190="",ISNUMBER(OFFSET('Sanitation Data'!$H$5,0,10*ROW('Sanitation Data'!H184)))),100-OFFSET('Sanitation Data'!$H$5,0,10*ROW('Sanitation Data'!H184)),NA())))</f>
        <v>#N/A</v>
      </c>
      <c r="AV190" s="134" t="e">
        <f ca="1">+IF(AND(ISNUMBER(OFFSET('Sanitation Data'!$H$7,0,10*ROW('Sanitation Data'!H184))),DK190="Yes"),OFFSET('Sanitation Data'!$H$7,0,10*ROW('Sanitation Data'!H184)),IF(AND(ISNUMBER(OFFSET('Sanitation Data'!$H$7,0,10*ROW('Sanitation Data'!H184))),DK190="No",ISNUMBER(OFFSET('Sanitation Data'!$H$7,0,10*ROW('Sanitation Data'!H184)))),CONCATENATE("[",ROUND(OFFSET('Sanitation Data'!$H$7,0,10*ROW('Sanitation Data'!H184)),0),"]"),IF(AND(ISNUMBER(OFFSET('Sanitation Data'!$H$7,0,10*ROW('Sanitation Data'!H184))),DK190="",ISNUMBER(OFFSET('Sanitation Data'!$H$7,0,10*ROW('Sanitation Data'!H184)))),OFFSET('Sanitation Data'!$H$7,0,10*ROW('Sanitation Data'!H184)),NA())))</f>
        <v>#N/A</v>
      </c>
      <c r="AW190" s="134" t="e">
        <f ca="1">+IF(AND(ISNUMBER(OFFSET('Sanitation Data'!$H$11,0,10*ROW('Sanitation Data'!H184))),DL190="Yes"),OFFSET('Sanitation Data'!$H$11,0,10*ROW('Sanitation Data'!H184)),IF(AND(ISNUMBER(OFFSET('Sanitation Data'!$H$11,0,10*ROW('Sanitation Data'!H184))),DL190="No",ISNUMBER(OFFSET('Sanitation Data'!$H$11,0,10*ROW('Sanitation Data'!H184)))),CONCATENATE("[",ROUND(OFFSET('Sanitation Data'!$H$11,0,10*ROW('Sanitation Data'!H184)),0),"]"),IF(AND(ISNUMBER(OFFSET('Sanitation Data'!$H$11,0,10*ROW('Sanitation Data'!H184))),DL190="",ISNUMBER(OFFSET('Sanitation Data'!$H$11,0,10*ROW('Sanitation Data'!H184)))),OFFSET('Sanitation Data'!$H$11,0,10*ROW('Sanitation Data'!H184)),NA())))</f>
        <v>#N/A</v>
      </c>
      <c r="AX190" s="134" t="e">
        <f ca="1">+IF(AND(ISNUMBER(OFFSET('Sanitation Data'!$H$12,0,10*ROW('Sanitation Data'!H184))),DM190="Yes"),OFFSET('Sanitation Data'!$H$12,0,10*ROW('Sanitation Data'!H184)),IF(AND(ISNUMBER(OFFSET('Sanitation Data'!$H$12,0,10*ROW('Sanitation Data'!H184))),DM190="No",ISNUMBER(OFFSET('Sanitation Data'!$H$12,0,10*ROW('Sanitation Data'!H184)))),CONCATENATE("[",ROUND(OFFSET('Sanitation Data'!$H$12,0,10*ROW('Sanitation Data'!H184)),0),"]"),IF(AND(ISNUMBER(OFFSET('Sanitation Data'!$H$12,0,10*ROW('Sanitation Data'!H184))),DM190="",ISNUMBER(OFFSET('Sanitation Data'!$H$12,0,10*ROW('Sanitation Data'!H184)))),OFFSET('Sanitation Data'!$H$12,0,10*ROW('Sanitation Data'!H184)),NA())))</f>
        <v>#N/A</v>
      </c>
      <c r="AY190" s="134" t="e">
        <f ca="1">+IF(AND(ISNUMBER(OFFSET('Sanitation Data'!$H$13,0,10*ROW('Sanitation Data'!H184))),DN190="Yes"),OFFSET('Sanitation Data'!$H$13,0,10*ROW('Sanitation Data'!H184)),IF(AND(ISNUMBER(OFFSET('Sanitation Data'!$H$13,0,10*ROW('Sanitation Data'!H184))),DN190="No",ISNUMBER(OFFSET('Sanitation Data'!$H$13,0,10*ROW('Sanitation Data'!H184)))),CONCATENATE("[",ROUND(OFFSET('Sanitation Data'!$H$13,0,10*ROW('Sanitation Data'!H184)),0),"]"),IF(AND(ISNUMBER(OFFSET('Sanitation Data'!$H$13,0,10*ROW('Sanitation Data'!H184))),DN190="",ISNUMBER(OFFSET('Sanitation Data'!$H$13,0,10*ROW('Sanitation Data'!H184)))),OFFSET('Sanitation Data'!$H$13,0,10*ROW('Sanitation Data'!H184)),NA())))</f>
        <v>#N/A</v>
      </c>
      <c r="AZ190" s="135" t="e">
        <f ca="1">+IF(AND(ISNUMBER(OFFSET('Hygiene Data'!$C$6,0,10*ROW('Hygiene Data'!C184))),DO190="Yes"),OFFSET('Hygiene Data'!$C$6,0,10*ROW('Hygiene Data'!C184)),IF(AND(ISNUMBER(OFFSET('Hygiene Data'!$C$6,0,10*ROW('Hygiene Data'!C184))),DO190="No",ISNUMBER(OFFSET('Hygiene Data'!$C$6,0,10*ROW('Hygiene Data'!C184)))),CONCATENATE("[",ROUND(OFFSET('Hygiene Data'!$C$6,0,10*ROW('Hygiene Data'!C184)),0),"]"),IF(AND(ISNUMBER(OFFSET('Hygiene Data'!$C$6,0,10*ROW('Hygiene Data'!C184))),DO190="",ISNUMBER(OFFSET('Hygiene Data'!$C$6,0,10*ROW('Hygiene Data'!C184)))),OFFSET('Hygiene Data'!$C$6,0,10*ROW('Hygiene Data'!C184)),NA())))</f>
        <v>#N/A</v>
      </c>
      <c r="BA190" s="135" t="e">
        <f ca="1">+IF(AND(ISNUMBER(OFFSET('Hygiene Data'!$C$8,0,10*ROW('Hygiene Data'!C184))),DP190="Yes"),OFFSET('Hygiene Data'!$C$8,0,10*ROW('Hygiene Data'!C184)),IF(AND(ISNUMBER(OFFSET('Hygiene Data'!$C$8,0,10*ROW('Hygiene Data'!C184))),DP190="No",ISNUMBER(OFFSET('Hygiene Data'!$C$8,0,10*ROW('Hygiene Data'!C184)))),CONCATENATE("[",ROUND(OFFSET('Hygiene Data'!$C$8,0,10*ROW('Hygiene Data'!C184)),0),"]"),IF(AND(ISNUMBER(OFFSET('Hygiene Data'!$C$8,0,10*ROW('Hygiene Data'!C184))),DP190="",ISNUMBER(OFFSET('Hygiene Data'!$C$8,0,10*ROW('Hygiene Data'!C184)))),OFFSET('Hygiene Data'!$C$8,0,10*ROW('Hygiene Data'!C184)),NA())))</f>
        <v>#N/A</v>
      </c>
      <c r="BB190" s="135" t="e">
        <f ca="1">+IF(AND(ISNUMBER(OFFSET('Hygiene Data'!$C$10,0,10*ROW('Hygiene Data'!C184))),DQ190="Yes"),OFFSET('Hygiene Data'!$C$10,0,10*ROW('Hygiene Data'!C184)),IF(AND(ISNUMBER(OFFSET('Hygiene Data'!$C$10,0,10*ROW('Hygiene Data'!C184))),DQ190="No",ISNUMBER(OFFSET('Hygiene Data'!$C$10,0,10*ROW('Hygiene Data'!C184)))),CONCATENATE("[",ROUND(OFFSET('Hygiene Data'!$C$10,0,10*ROW('Hygiene Data'!C184)),0),"]"),IF(AND(ISNUMBER(OFFSET('Hygiene Data'!$C$10,0,10*ROW('Hygiene Data'!C184))),DQ190="",ISNUMBER(OFFSET('Hygiene Data'!$C$10,0,10*ROW('Hygiene Data'!C184)))),OFFSET('Hygiene Data'!$C$10,0,10*ROW('Hygiene Data'!C184)),NA())))</f>
        <v>#N/A</v>
      </c>
      <c r="BC190" s="135" t="e">
        <f ca="1">+IF(AND(ISNUMBER(OFFSET('Hygiene Data'!$D$6,0,10*ROW('Hygiene Data'!D184))),DR190="Yes"),OFFSET('Hygiene Data'!$D$6,0,10*ROW('Hygiene Data'!D184)),IF(AND(ISNUMBER(OFFSET('Hygiene Data'!$D$6,0,10*ROW('Hygiene Data'!D184))),DR190="No",ISNUMBER(OFFSET('Hygiene Data'!$D$6,0,10*ROW('Hygiene Data'!D184)))),CONCATENATE("[",ROUND(OFFSET('Hygiene Data'!$D$6,0,10*ROW('Hygiene Data'!D184)),0),"]"),IF(AND(ISNUMBER(OFFSET('Hygiene Data'!$D$6,0,10*ROW('Hygiene Data'!D184))),DR190="",ISNUMBER(OFFSET('Hygiene Data'!$D$6,0,10*ROW('Hygiene Data'!D184)))),OFFSET('Hygiene Data'!$D$6,0,10*ROW('Hygiene Data'!D184)),NA())))</f>
        <v>#N/A</v>
      </c>
      <c r="BD190" s="135" t="e">
        <f ca="1">+IF(AND(ISNUMBER(OFFSET('Hygiene Data'!$D$8,0,10*ROW('Hygiene Data'!D184))),DS190="Yes"),OFFSET('Hygiene Data'!$D$8,0,10*ROW('Hygiene Data'!D184)),IF(AND(ISNUMBER(OFFSET('Hygiene Data'!$D$8,0,10*ROW('Hygiene Data'!D184))),DS190="No",ISNUMBER(OFFSET('Hygiene Data'!$D$8,0,10*ROW('Hygiene Data'!D184)))),CONCATENATE("[",ROUND(OFFSET('Hygiene Data'!$D$8,0,10*ROW('Hygiene Data'!D184)),0),"]"),IF(AND(ISNUMBER(OFFSET('Hygiene Data'!$D$8,0,10*ROW('Hygiene Data'!D184))),DS190="",ISNUMBER(OFFSET('Hygiene Data'!$D$8,0,10*ROW('Hygiene Data'!D184)))),OFFSET('Hygiene Data'!$D$8,0,10*ROW('Hygiene Data'!D184)),NA())))</f>
        <v>#N/A</v>
      </c>
      <c r="BE190" s="135" t="e">
        <f ca="1">+IF(AND(ISNUMBER(OFFSET('Hygiene Data'!$D$10,0,10*ROW('Hygiene Data'!D184))),DT190="Yes"),OFFSET('Hygiene Data'!$D$10,0,10*ROW('Hygiene Data'!D184)),IF(AND(ISNUMBER(OFFSET('Hygiene Data'!$D$10,0,10*ROW('Hygiene Data'!D184))),DT190="No",ISNUMBER(OFFSET('Hygiene Data'!$D$10,0,10*ROW('Hygiene Data'!D184)))),CONCATENATE("[",ROUND(OFFSET('Hygiene Data'!$D$10,0,10*ROW('Hygiene Data'!D184)),0),"]"),IF(AND(ISNUMBER(OFFSET('Hygiene Data'!$D$10,0,10*ROW('Hygiene Data'!D184))),DT190="",ISNUMBER(OFFSET('Hygiene Data'!$D$10,0,10*ROW('Hygiene Data'!D184)))),OFFSET('Hygiene Data'!$D$10,0,10*ROW('Hygiene Data'!D184)),NA())))</f>
        <v>#N/A</v>
      </c>
      <c r="BF190" s="135" t="e">
        <f ca="1">+IF(AND(ISNUMBER(OFFSET('Hygiene Data'!$E$6,0,10*ROW('Hygiene Data'!E184))),DU190="Yes"),OFFSET('Hygiene Data'!$E$6,0,10*ROW('Hygiene Data'!E184)),IF(AND(ISNUMBER(OFFSET('Hygiene Data'!$E$6,0,10*ROW('Hygiene Data'!E184))),DU190="No",ISNUMBER(OFFSET('Hygiene Data'!$E$6,0,10*ROW('Hygiene Data'!E184)))),CONCATENATE("[",ROUND(OFFSET('Hygiene Data'!$E$6,0,10*ROW('Hygiene Data'!E184)),0),"]"),IF(AND(ISNUMBER(OFFSET('Hygiene Data'!$E$6,0,10*ROW('Hygiene Data'!E184))),DU190="",ISNUMBER(OFFSET('Hygiene Data'!$E$6,0,10*ROW('Hygiene Data'!E184)))),OFFSET('Hygiene Data'!$E$6,0,10*ROW('Hygiene Data'!E184)),NA())))</f>
        <v>#N/A</v>
      </c>
      <c r="BG190" s="135" t="e">
        <f ca="1">+IF(AND(ISNUMBER(OFFSET('Hygiene Data'!$E$8,0,10*ROW('Hygiene Data'!E184))),DV190="Yes"),OFFSET('Hygiene Data'!$E$8,0,10*ROW('Hygiene Data'!E184)),IF(AND(ISNUMBER(OFFSET('Hygiene Data'!$E$8,0,10*ROW('Hygiene Data'!E184))),DV190="No",ISNUMBER(OFFSET('Hygiene Data'!$E$8,0,10*ROW('Hygiene Data'!E184)))),CONCATENATE("[",ROUND(OFFSET('Hygiene Data'!$E$8,0,10*ROW('Hygiene Data'!E184)),0),"]"),IF(AND(ISNUMBER(OFFSET('Hygiene Data'!$E$8,0,10*ROW('Hygiene Data'!E184))),DV190="",ISNUMBER(OFFSET('Hygiene Data'!$E$8,0,10*ROW('Hygiene Data'!E184)))),OFFSET('Hygiene Data'!$E$8,0,10*ROW('Hygiene Data'!E184)),NA())))</f>
        <v>#N/A</v>
      </c>
      <c r="BH190" s="135" t="e">
        <f ca="1">+IF(AND(ISNUMBER(OFFSET('Hygiene Data'!$E$10,0,10*ROW('Hygiene Data'!E184))),DW190="Yes"),OFFSET('Hygiene Data'!$E$10,0,10*ROW('Hygiene Data'!E184)),IF(AND(ISNUMBER(OFFSET('Hygiene Data'!$E$10,0,10*ROW('Hygiene Data'!E184))),DW190="No",ISNUMBER(OFFSET('Hygiene Data'!$E$10,0,10*ROW('Hygiene Data'!E184)))),CONCATENATE("[",ROUND(OFFSET('Hygiene Data'!$E$10,0,10*ROW('Hygiene Data'!E184)),0),"]"),IF(AND(ISNUMBER(OFFSET('Hygiene Data'!$E$10,0,10*ROW('Hygiene Data'!E184))),DW190="",ISNUMBER(OFFSET('Hygiene Data'!$E$10,0,10*ROW('Hygiene Data'!E184)))),OFFSET('Hygiene Data'!$E$10,0,10*ROW('Hygiene Data'!E184)),NA())))</f>
        <v>#N/A</v>
      </c>
      <c r="BI190" s="135" t="e">
        <f ca="1">+IF(AND(ISNUMBER(OFFSET('Hygiene Data'!$F$6,0,10*ROW('Hygiene Data'!F184))),DX190="Yes"),OFFSET('Hygiene Data'!$F$6,0,10*ROW('Hygiene Data'!F184)),IF(AND(ISNUMBER(OFFSET('Hygiene Data'!$F$6,0,10*ROW('Hygiene Data'!F184))),DX190="No",ISNUMBER(OFFSET('Hygiene Data'!$F$6,0,10*ROW('Hygiene Data'!F184)))),CONCATENATE("[",ROUND(OFFSET('Hygiene Data'!$F$6,0,10*ROW('Hygiene Data'!F184)),0),"]"),IF(AND(ISNUMBER(OFFSET('Hygiene Data'!$F$6,0,10*ROW('Hygiene Data'!F184))),DX190="",ISNUMBER(OFFSET('Hygiene Data'!$F$6,0,10*ROW('Hygiene Data'!F184)))),OFFSET('Hygiene Data'!$F$6,0,10*ROW('Hygiene Data'!F184)),NA())))</f>
        <v>#N/A</v>
      </c>
      <c r="BJ190" s="135" t="e">
        <f ca="1">+IF(AND(ISNUMBER(OFFSET('Hygiene Data'!$F$8,0,10*ROW('Hygiene Data'!F184))),DY190="Yes"),OFFSET('Hygiene Data'!$F$8,0,10*ROW('Hygiene Data'!F184)),IF(AND(ISNUMBER(OFFSET('Hygiene Data'!$F$8,0,10*ROW('Hygiene Data'!F184))),DY190="No",ISNUMBER(OFFSET('Hygiene Data'!$F$8,0,10*ROW('Hygiene Data'!F184)))),CONCATENATE("[",ROUND(OFFSET('Hygiene Data'!$F$8,0,10*ROW('Hygiene Data'!F184)),0),"]"),IF(AND(ISNUMBER(OFFSET('Hygiene Data'!$F$8,0,10*ROW('Hygiene Data'!F184))),DY190="",ISNUMBER(OFFSET('Hygiene Data'!$F$8,0,10*ROW('Hygiene Data'!F184)))),OFFSET('Hygiene Data'!$F$8,0,10*ROW('Hygiene Data'!F184)),NA())))</f>
        <v>#N/A</v>
      </c>
      <c r="BK190" s="135" t="e">
        <f ca="1">+IF(AND(ISNUMBER(OFFSET('Hygiene Data'!$F$10,0,10*ROW('Hygiene Data'!F184))),DZ190="Yes"),OFFSET('Hygiene Data'!$F$10,0,10*ROW('Hygiene Data'!F184)),IF(AND(ISNUMBER(OFFSET('Hygiene Data'!$F$10,0,10*ROW('Hygiene Data'!F184))),DZ190="No",ISNUMBER(OFFSET('Hygiene Data'!$F$10,0,10*ROW('Hygiene Data'!F184)))),CONCATENATE("[",ROUND(OFFSET('Hygiene Data'!$F$10,0,10*ROW('Hygiene Data'!F184)),0),"]"),IF(AND(ISNUMBER(OFFSET('Hygiene Data'!$F$10,0,10*ROW('Hygiene Data'!F184))),DZ190="",ISNUMBER(OFFSET('Hygiene Data'!$F$10,0,10*ROW('Hygiene Data'!F184)))),OFFSET('Hygiene Data'!$F$10,0,10*ROW('Hygiene Data'!F184)),NA())))</f>
        <v>#N/A</v>
      </c>
      <c r="BL190" s="135" t="e">
        <f ca="1">+IF(AND(ISNUMBER(OFFSET('Hygiene Data'!$G$6,0,10*ROW('Hygiene Data'!G184))),EA190="Yes"),OFFSET('Hygiene Data'!$G$6,0,10*ROW('Hygiene Data'!G184)),IF(AND(ISNUMBER(OFFSET('Hygiene Data'!$G$6,0,10*ROW('Hygiene Data'!G184))),EA190="No",ISNUMBER(OFFSET('Hygiene Data'!$G$6,0,10*ROW('Hygiene Data'!G184)))),CONCATENATE("[",ROUND(OFFSET('Hygiene Data'!$G$6,0,10*ROW('Hygiene Data'!G184)),0),"]"),IF(AND(ISNUMBER(OFFSET('Hygiene Data'!$G$6,0,10*ROW('Hygiene Data'!G184))),EA190="",ISNUMBER(OFFSET('Hygiene Data'!$G$6,0,10*ROW('Hygiene Data'!G184)))),OFFSET('Hygiene Data'!$G$6,0,10*ROW('Hygiene Data'!G184)),NA())))</f>
        <v>#N/A</v>
      </c>
      <c r="BM190" s="135" t="e">
        <f ca="1">+IF(AND(ISNUMBER(OFFSET('Hygiene Data'!$G$8,0,10*ROW('Hygiene Data'!G184))),EB190="Yes"),OFFSET('Hygiene Data'!$G$8,0,10*ROW('Hygiene Data'!G184)),IF(AND(ISNUMBER(OFFSET('Hygiene Data'!$G$8,0,10*ROW('Hygiene Data'!G184))),EB190="No",ISNUMBER(OFFSET('Hygiene Data'!$G$8,0,10*ROW('Hygiene Data'!G184)))),CONCATENATE("[",ROUND(OFFSET('Hygiene Data'!$G$8,0,10*ROW('Hygiene Data'!G184)),0),"]"),IF(AND(ISNUMBER(OFFSET('Hygiene Data'!$G$8,0,10*ROW('Hygiene Data'!G184))),EB190="",ISNUMBER(OFFSET('Hygiene Data'!$G$8,0,10*ROW('Hygiene Data'!G184)))),OFFSET('Hygiene Data'!$G$8,0,10*ROW('Hygiene Data'!G184)),NA())))</f>
        <v>#N/A</v>
      </c>
      <c r="BN190" s="135" t="e">
        <f ca="1">+IF(AND(ISNUMBER(OFFSET('Hygiene Data'!$G$10,0,10*ROW('Hygiene Data'!G184))),EC190="Yes"),OFFSET('Hygiene Data'!$G$10,0,10*ROW('Hygiene Data'!G184)),IF(AND(ISNUMBER(OFFSET('Hygiene Data'!$G$10,0,10*ROW('Hygiene Data'!G184))),EC190="No",ISNUMBER(OFFSET('Hygiene Data'!$G$10,0,10*ROW('Hygiene Data'!G184)))),CONCATENATE("[",ROUND(OFFSET('Hygiene Data'!$G$10,0,10*ROW('Hygiene Data'!G184)),0),"]"),IF(AND(ISNUMBER(OFFSET('Hygiene Data'!$G$10,0,10*ROW('Hygiene Data'!G184))),EC190="",ISNUMBER(OFFSET('Hygiene Data'!$G$10,0,10*ROW('Hygiene Data'!G184)))),OFFSET('Hygiene Data'!$G$10,0,10*ROW('Hygiene Data'!G184)),NA())))</f>
        <v>#N/A</v>
      </c>
      <c r="BO190" s="135" t="e">
        <f ca="1">+IF(AND(ISNUMBER(OFFSET('Hygiene Data'!$H$6,0,10*ROW('Hygiene Data'!H184))),ED190="Yes"),OFFSET('Hygiene Data'!$H$6,0,10*ROW('Hygiene Data'!H184)),IF(AND(ISNUMBER(OFFSET('Hygiene Data'!$H$6,0,10*ROW('Hygiene Data'!H184))),ED190="No",ISNUMBER(OFFSET('Hygiene Data'!$H$6,0,10*ROW('Hygiene Data'!H184)))),CONCATENATE("[",ROUND(OFFSET('Hygiene Data'!$H$6,0,10*ROW('Hygiene Data'!H184)),0),"]"),IF(AND(ISNUMBER(OFFSET('Hygiene Data'!$H$6,0,10*ROW('Hygiene Data'!H184))),ED190="",ISNUMBER(OFFSET('Hygiene Data'!$H$6,0,10*ROW('Hygiene Data'!H184)))),OFFSET('Hygiene Data'!$H$6,0,10*ROW('Hygiene Data'!H184)),NA())))</f>
        <v>#N/A</v>
      </c>
      <c r="BP190" s="135" t="e">
        <f ca="1">+IF(AND(ISNUMBER(OFFSET('Hygiene Data'!$H$8,0,10*ROW('Hygiene Data'!H184))),EE190="Yes"),OFFSET('Hygiene Data'!$H$8,0,10*ROW('Hygiene Data'!H184)),IF(AND(ISNUMBER(OFFSET('Hygiene Data'!$H$8,0,10*ROW('Hygiene Data'!H184))),EE190="No",ISNUMBER(OFFSET('Hygiene Data'!$H$8,0,10*ROW('Hygiene Data'!H184)))),CONCATENATE("[",ROUND(OFFSET('Hygiene Data'!$H$8,0,10*ROW('Hygiene Data'!H184)),0),"]"),IF(AND(ISNUMBER(OFFSET('Hygiene Data'!$H$8,0,10*ROW('Hygiene Data'!H184))),EE190="",ISNUMBER(OFFSET('Hygiene Data'!$H$8,0,10*ROW('Hygiene Data'!H184)))),OFFSET('Hygiene Data'!$H$8,0,10*ROW('Hygiene Data'!H184)),NA())))</f>
        <v>#N/A</v>
      </c>
      <c r="BQ190" s="135" t="e">
        <f ca="1">+IF(AND(ISNUMBER(OFFSET('Hygiene Data'!$H$10,0,10*ROW('Hygiene Data'!H184))),EF190="Yes"),OFFSET('Hygiene Data'!$H$10,0,10*ROW('Hygiene Data'!H184)),IF(AND(ISNUMBER(OFFSET('Hygiene Data'!$H$10,0,10*ROW('Hygiene Data'!H184))),EF190="No",ISNUMBER(OFFSET('Hygiene Data'!$H$10,0,10*ROW('Hygiene Data'!H184)))),CONCATENATE("[",ROUND(OFFSET('Hygiene Data'!$H$10,0,10*ROW('Hygiene Data'!H184)),0),"]"),IF(AND(ISNUMBER(OFFSET('Hygiene Data'!$H$10,0,10*ROW('Hygiene Data'!H184))),EF190="",ISNUMBER(OFFSET('Hygiene Data'!$H$10,0,10*ROW('Hygiene Data'!H184)))),OFFSET('Hygiene Data'!$H$10,0,10*ROW('Hygiene Data'!H184)),NA())))</f>
        <v>#N/A</v>
      </c>
      <c r="BS190" s="34" t="str">
        <f ca="1">+IF(OFFSET('Water Data'!$C$28,0,10*ROW('Water Data'!C184))="","",OFFSET('Water Data'!$C$28,0,10*ROW('Water Data'!C184)))</f>
        <v/>
      </c>
      <c r="BT190" s="34" t="str">
        <f ca="1">+IF(OFFSET('Water Data'!$C$29,0,10*ROW('Water Data'!C184))="","",OFFSET('Water Data'!$C$29,0,10*ROW('Water Data'!C184)))</f>
        <v/>
      </c>
      <c r="BU190" s="34" t="str">
        <f ca="1">+IF(OFFSET('Water Data'!$C$30,0,10*ROW('Water Data'!C184))="","",OFFSET('Water Data'!$C$30,0,10*ROW('Water Data'!C184)))</f>
        <v/>
      </c>
      <c r="BV190" s="34" t="str">
        <f ca="1">+IF(OFFSET('Water Data'!$D$28,0,10*ROW('Water Data'!D184))="","",OFFSET('Water Data'!$D$28,0,10*ROW('Water Data'!D184)))</f>
        <v/>
      </c>
      <c r="BW190" s="34" t="str">
        <f ca="1">+IF(OFFSET('Water Data'!$D$29,0,10*ROW('Water Data'!D184))="","",OFFSET('Water Data'!$D$29,0,10*ROW('Water Data'!D184)))</f>
        <v/>
      </c>
      <c r="BX190" s="34" t="str">
        <f ca="1">+IF(OFFSET('Water Data'!$D$30,0,10*ROW('Water Data'!D184))="","",OFFSET('Water Data'!$D$30,0,10*ROW('Water Data'!D184)))</f>
        <v/>
      </c>
      <c r="BY190" s="34" t="str">
        <f ca="1">+IF(OFFSET('Water Data'!$E$28,0,10*ROW('Water Data'!E184))="","",OFFSET('Water Data'!$E$28,0,10*ROW('Water Data'!E184)))</f>
        <v/>
      </c>
      <c r="BZ190" s="34" t="str">
        <f ca="1">+IF(OFFSET('Water Data'!$E$29,0,10*ROW('Water Data'!E184))="","",OFFSET('Water Data'!$E$29,0,10*ROW('Water Data'!E184)))</f>
        <v/>
      </c>
      <c r="CA190" s="34" t="str">
        <f ca="1">+IF(OFFSET('Water Data'!$E$30,0,10*ROW('Water Data'!E184))="","",OFFSET('Water Data'!$E$30,0,10*ROW('Water Data'!E184)))</f>
        <v/>
      </c>
      <c r="CB190" s="34" t="str">
        <f ca="1">+IF(OFFSET('Water Data'!$F$28,0,10*ROW('Water Data'!F184))="","",OFFSET('Water Data'!$F$28,0,10*ROW('Water Data'!F184)))</f>
        <v/>
      </c>
      <c r="CC190" s="34" t="str">
        <f ca="1">+IF(OFFSET('Water Data'!$F$29,0,10*ROW('Water Data'!F184))="","",OFFSET('Water Data'!$F$29,0,10*ROW('Water Data'!F184)))</f>
        <v/>
      </c>
      <c r="CD190" s="34" t="str">
        <f ca="1">+IF(OFFSET('Water Data'!$F$30,0,10*ROW('Water Data'!F184))="","",OFFSET('Water Data'!$F$30,0,10*ROW('Water Data'!F184)))</f>
        <v/>
      </c>
      <c r="CE190" s="34" t="str">
        <f ca="1">+IF(OFFSET('Water Data'!$G$28,0,10*ROW('Water Data'!G184))="","",OFFSET('Water Data'!$G$28,0,10*ROW('Water Data'!G184)))</f>
        <v/>
      </c>
      <c r="CF190" s="34" t="str">
        <f ca="1">+IF(OFFSET('Water Data'!$G$29,0,10*ROW('Water Data'!G184))="","",OFFSET('Water Data'!$G$29,0,10*ROW('Water Data'!G184)))</f>
        <v/>
      </c>
      <c r="CG190" s="34" t="str">
        <f ca="1">+IF(OFFSET('Water Data'!$G$30,0,10*ROW('Water Data'!G184))="","",OFFSET('Water Data'!$G$30,0,10*ROW('Water Data'!G184)))</f>
        <v/>
      </c>
      <c r="CH190" s="34" t="str">
        <f ca="1">+IF(OFFSET('Water Data'!$H$28,0,10*ROW('Water Data'!H184))="","",OFFSET('Water Data'!$H$28,0,10*ROW('Water Data'!H184)))</f>
        <v/>
      </c>
      <c r="CI190" s="34" t="str">
        <f ca="1">+IF(OFFSET('Water Data'!$H$29,0,10*ROW('Water Data'!H184))="","",OFFSET('Water Data'!$H$29,0,10*ROW('Water Data'!H184)))</f>
        <v/>
      </c>
      <c r="CJ190" s="34" t="str">
        <f ca="1">+IF(OFFSET('Water Data'!$H$30,0,10*ROW('Water Data'!H184))="","",OFFSET('Water Data'!$H$30,0,10*ROW('Water Data'!H184)))</f>
        <v/>
      </c>
      <c r="CK190" s="34" t="str">
        <f ca="1">+IF(OFFSET('Sanitation Data'!$C$29,0,10*ROW('Sanitation Data'!C184))="","",OFFSET('Sanitation Data'!$C$29,0,10*ROW('Sanitation Data'!C184)))</f>
        <v/>
      </c>
      <c r="CL190" s="34" t="str">
        <f ca="1">+IF(OFFSET('Sanitation Data'!$C$30,0,10*ROW('Sanitation Data'!C184))="","",OFFSET('Sanitation Data'!$C$30,0,10*ROW('Sanitation Data'!C184)))</f>
        <v/>
      </c>
      <c r="CM190" s="34" t="str">
        <f ca="1">+IF(OFFSET('Sanitation Data'!$C$31,0,10*ROW('Sanitation Data'!C184))="","",OFFSET('Sanitation Data'!$C$31,0,10*ROW('Sanitation Data'!C184)))</f>
        <v/>
      </c>
      <c r="CN190" s="34" t="str">
        <f ca="1">+IF(OFFSET('Sanitation Data'!$C$32,0,10*ROW('Sanitation Data'!C184))="","",OFFSET('Sanitation Data'!$C$32,0,10*ROW('Sanitation Data'!C184)))</f>
        <v/>
      </c>
      <c r="CO190" s="34" t="str">
        <f ca="1">+IF(OFFSET('Sanitation Data'!$C$33,0,10*ROW('Sanitation Data'!C184))="","",OFFSET('Sanitation Data'!$C$33,0,10*ROW('Sanitation Data'!C184)))</f>
        <v/>
      </c>
      <c r="CP190" s="34" t="str">
        <f ca="1">+IF(OFFSET('Sanitation Data'!$D$29,0,10*ROW('Sanitation Data'!D184))="","",OFFSET('Sanitation Data'!$D$29,0,10*ROW('Sanitation Data'!D184)))</f>
        <v/>
      </c>
      <c r="CQ190" s="34" t="str">
        <f ca="1">+IF(OFFSET('Sanitation Data'!$D$30,0,10*ROW('Sanitation Data'!D184))="","",OFFSET('Sanitation Data'!$D$30,0,10*ROW('Sanitation Data'!D184)))</f>
        <v/>
      </c>
      <c r="CR190" s="34" t="str">
        <f ca="1">+IF(OFFSET('Sanitation Data'!$D$31,0,10*ROW('Sanitation Data'!D184))="","",OFFSET('Sanitation Data'!$D$31,0,10*ROW('Sanitation Data'!D184)))</f>
        <v/>
      </c>
      <c r="CS190" s="34" t="str">
        <f ca="1">+IF(OFFSET('Sanitation Data'!$D$32,0,10*ROW('Sanitation Data'!D184))="","",OFFSET('Sanitation Data'!$D$32,0,10*ROW('Sanitation Data'!D184)))</f>
        <v/>
      </c>
      <c r="CT190" s="34" t="str">
        <f ca="1">+IF(OFFSET('Sanitation Data'!$D$33,0,10*ROW('Sanitation Data'!D184))="","",OFFSET('Sanitation Data'!$D$33,0,10*ROW('Sanitation Data'!D184)))</f>
        <v/>
      </c>
      <c r="CU190" s="34" t="str">
        <f ca="1">+IF(OFFSET('Sanitation Data'!$E$29,0,10*ROW('Sanitation Data'!E184))="","",OFFSET('Sanitation Data'!$E$29,0,10*ROW('Sanitation Data'!E184)))</f>
        <v/>
      </c>
      <c r="CV190" s="34" t="str">
        <f ca="1">+IF(OFFSET('Sanitation Data'!$E$30,0,10*ROW('Sanitation Data'!E184))="","",OFFSET('Sanitation Data'!$E$30,0,10*ROW('Sanitation Data'!E184)))</f>
        <v/>
      </c>
      <c r="CW190" s="34" t="str">
        <f ca="1">+IF(OFFSET('Sanitation Data'!$E$31,0,10*ROW('Sanitation Data'!E184))="","",OFFSET('Sanitation Data'!$E$31,0,10*ROW('Sanitation Data'!E184)))</f>
        <v/>
      </c>
      <c r="CX190" s="34" t="str">
        <f ca="1">+IF(OFFSET('Sanitation Data'!$E$32,0,10*ROW('Sanitation Data'!E184))="","",OFFSET('Sanitation Data'!$E$32,0,10*ROW('Sanitation Data'!E184)))</f>
        <v/>
      </c>
      <c r="CY190" s="34" t="str">
        <f ca="1">+IF(OFFSET('Sanitation Data'!$E$33,0,10*ROW('Sanitation Data'!E184))="","",OFFSET('Sanitation Data'!$E$33,0,10*ROW('Sanitation Data'!E184)))</f>
        <v/>
      </c>
      <c r="CZ190" s="34" t="str">
        <f ca="1">+IF(OFFSET('Sanitation Data'!$F$29,0,10*ROW('Sanitation Data'!F184))="","",OFFSET('Sanitation Data'!$F$29,0,10*ROW('Sanitation Data'!F184)))</f>
        <v/>
      </c>
      <c r="DA190" s="34" t="str">
        <f ca="1">+IF(OFFSET('Sanitation Data'!$F$30,0,10*ROW('Sanitation Data'!F184))="","",OFFSET('Sanitation Data'!$F$30,0,10*ROW('Sanitation Data'!F184)))</f>
        <v/>
      </c>
      <c r="DB190" s="34" t="str">
        <f ca="1">+IF(OFFSET('Sanitation Data'!$F$31,0,10*ROW('Sanitation Data'!F184))="","",OFFSET('Sanitation Data'!$F$31,0,10*ROW('Sanitation Data'!F184)))</f>
        <v/>
      </c>
      <c r="DC190" s="34" t="str">
        <f ca="1">+IF(OFFSET('Sanitation Data'!$F$32,0,10*ROW('Sanitation Data'!F184))="","",OFFSET('Sanitation Data'!$F$32,0,10*ROW('Sanitation Data'!F184)))</f>
        <v/>
      </c>
      <c r="DD190" s="34" t="str">
        <f ca="1">+IF(OFFSET('Sanitation Data'!$F$33,0,10*ROW('Sanitation Data'!F184))="","",OFFSET('Sanitation Data'!$F$33,0,10*ROW('Sanitation Data'!F184)))</f>
        <v/>
      </c>
      <c r="DE190" s="34" t="str">
        <f ca="1">+IF(OFFSET('Sanitation Data'!$G$29,0,10*ROW('Sanitation Data'!G184))="","",OFFSET('Sanitation Data'!$G$29,0,10*ROW('Sanitation Data'!G184)))</f>
        <v/>
      </c>
      <c r="DF190" s="34" t="str">
        <f ca="1">+IF(OFFSET('Sanitation Data'!$G$30,0,10*ROW('Sanitation Data'!G184))="","",OFFSET('Sanitation Data'!$G$30,0,10*ROW('Sanitation Data'!G184)))</f>
        <v/>
      </c>
      <c r="DG190" s="34" t="str">
        <f ca="1">+IF(OFFSET('Sanitation Data'!$G$31,0,10*ROW('Sanitation Data'!G184))="","",OFFSET('Sanitation Data'!$G$31,0,10*ROW('Sanitation Data'!G184)))</f>
        <v/>
      </c>
      <c r="DH190" s="34" t="str">
        <f ca="1">+IF(OFFSET('Sanitation Data'!$G$32,0,10*ROW('Sanitation Data'!G184))="","",OFFSET('Sanitation Data'!$G$32,0,10*ROW('Sanitation Data'!G184)))</f>
        <v/>
      </c>
      <c r="DI190" s="34" t="str">
        <f ca="1">+IF(OFFSET('Sanitation Data'!$G$33,0,10*ROW('Sanitation Data'!G184))="","",OFFSET('Sanitation Data'!$G$33,0,10*ROW('Sanitation Data'!G184)))</f>
        <v/>
      </c>
      <c r="DJ190" s="34" t="str">
        <f ca="1">+IF(OFFSET('Sanitation Data'!$H$29,0,10*ROW('Sanitation Data'!H184))="","",OFFSET('Sanitation Data'!$H$29,0,10*ROW('Sanitation Data'!H184)))</f>
        <v/>
      </c>
      <c r="DK190" s="34" t="str">
        <f ca="1">+IF(OFFSET('Sanitation Data'!$H$30,0,10*ROW('Sanitation Data'!H184))="","",OFFSET('Sanitation Data'!$H$30,0,10*ROW('Sanitation Data'!H184)))</f>
        <v/>
      </c>
      <c r="DL190" s="34" t="str">
        <f ca="1">+IF(OFFSET('Sanitation Data'!$H$31,0,10*ROW('Sanitation Data'!H184))="","",OFFSET('Sanitation Data'!$H$31,0,10*ROW('Sanitation Data'!H184)))</f>
        <v/>
      </c>
      <c r="DM190" s="34" t="str">
        <f ca="1">+IF(OFFSET('Sanitation Data'!$H$32,0,10*ROW('Sanitation Data'!H184))="","",OFFSET('Sanitation Data'!$H$32,0,10*ROW('Sanitation Data'!H184)))</f>
        <v/>
      </c>
      <c r="DN190" s="34" t="str">
        <f ca="1">+IF(OFFSET('Sanitation Data'!$H$33,0,10*ROW('Sanitation Data'!H184))="","",OFFSET('Sanitation Data'!$H$33,0,10*ROW('Sanitation Data'!H184)))</f>
        <v/>
      </c>
      <c r="DO190" s="34" t="str">
        <f ca="1">+IF(OFFSET('Hygiene Data'!$C$12,0,10*ROW('Hygiene Data'!C184))="","",OFFSET('Hygiene Data'!$C$12,0,10*ROW('Hygiene Data'!C184)))</f>
        <v/>
      </c>
      <c r="DP190" s="34" t="str">
        <f ca="1">+IF(OFFSET('Hygiene Data'!$C$13,0,10*ROW('Hygiene Data'!C184))="","",OFFSET('Hygiene Data'!$C$13,0,10*ROW('Hygiene Data'!C184)))</f>
        <v/>
      </c>
      <c r="DQ190" s="34" t="str">
        <f ca="1">+IF(OFFSET('Hygiene Data'!$C$14,0,10*ROW('Hygiene Data'!C184))="","",OFFSET('Hygiene Data'!$C$14,0,10*ROW('Hygiene Data'!C184)))</f>
        <v/>
      </c>
      <c r="DR190" s="34" t="str">
        <f ca="1">+IF(OFFSET('Hygiene Data'!$D$12,0,10*ROW('Hygiene Data'!D184))="","",OFFSET('Hygiene Data'!$D$12,0,10*ROW('Hygiene Data'!D184)))</f>
        <v/>
      </c>
      <c r="DS190" s="34" t="str">
        <f ca="1">+IF(OFFSET('Hygiene Data'!$D$13,0,10*ROW('Hygiene Data'!D184))="","",OFFSET('Hygiene Data'!$D$13,0,10*ROW('Hygiene Data'!D184)))</f>
        <v/>
      </c>
      <c r="DT190" s="34" t="str">
        <f ca="1">+IF(OFFSET('Hygiene Data'!$D$14,0,10*ROW('Hygiene Data'!D184))="","",OFFSET('Hygiene Data'!$D$14,0,10*ROW('Hygiene Data'!D184)))</f>
        <v/>
      </c>
      <c r="DU190" s="34" t="str">
        <f ca="1">+IF(OFFSET('Hygiene Data'!$E$12,0,10*ROW('Hygiene Data'!E184))="","",OFFSET('Hygiene Data'!$E$12,0,10*ROW('Hygiene Data'!E184)))</f>
        <v/>
      </c>
      <c r="DV190" s="34" t="str">
        <f ca="1">+IF(OFFSET('Hygiene Data'!$E$13,0,10*ROW('Hygiene Data'!E184))="","",OFFSET('Hygiene Data'!$E$13,0,10*ROW('Hygiene Data'!E184)))</f>
        <v/>
      </c>
      <c r="DW190" s="34" t="str">
        <f ca="1">+IF(OFFSET('Hygiene Data'!$E$14,0,10*ROW('Hygiene Data'!E184))="","",OFFSET('Hygiene Data'!$E$14,0,10*ROW('Hygiene Data'!E184)))</f>
        <v/>
      </c>
      <c r="DX190" s="34" t="str">
        <f ca="1">+IF(OFFSET('Hygiene Data'!$F$12,0,10*ROW('Hygiene Data'!F184))="","",OFFSET('Hygiene Data'!$F$12,0,10*ROW('Hygiene Data'!F184)))</f>
        <v/>
      </c>
      <c r="DY190" s="34" t="str">
        <f ca="1">+IF(OFFSET('Hygiene Data'!$F$13,0,10*ROW('Hygiene Data'!F184))="","",OFFSET('Hygiene Data'!$F$13,0,10*ROW('Hygiene Data'!F184)))</f>
        <v/>
      </c>
      <c r="DZ190" s="34" t="str">
        <f ca="1">+IF(OFFSET('Hygiene Data'!$F$14,0,10*ROW('Hygiene Data'!F184))="","",OFFSET('Hygiene Data'!$F$14,0,10*ROW('Hygiene Data'!F184)))</f>
        <v/>
      </c>
      <c r="EA190" s="34" t="str">
        <f ca="1">+IF(OFFSET('Hygiene Data'!$G$12,0,10*ROW('Hygiene Data'!G184))="","",OFFSET('Hygiene Data'!$G$12,0,10*ROW('Hygiene Data'!G184)))</f>
        <v/>
      </c>
      <c r="EB190" s="34" t="str">
        <f ca="1">+IF(OFFSET('Hygiene Data'!$G$13,0,10*ROW('Hygiene Data'!G184))="","",OFFSET('Hygiene Data'!$G$13,0,10*ROW('Hygiene Data'!G184)))</f>
        <v/>
      </c>
      <c r="EC190" s="34" t="str">
        <f ca="1">+IF(OFFSET('Hygiene Data'!$G$14,0,10*ROW('Hygiene Data'!G184))="","",OFFSET('Hygiene Data'!$G$14,0,10*ROW('Hygiene Data'!G184)))</f>
        <v/>
      </c>
      <c r="ED190" s="34" t="str">
        <f ca="1">+IF(OFFSET('Hygiene Data'!$H$12,0,10*ROW('Hygiene Data'!H184))="","",OFFSET('Hygiene Data'!$H$12,0,10*ROW('Hygiene Data'!H184)))</f>
        <v/>
      </c>
      <c r="EE190" s="34" t="str">
        <f ca="1">+IF(OFFSET('Hygiene Data'!$H$13,0,10*ROW('Hygiene Data'!H184))="","",OFFSET('Hygiene Data'!$H$13,0,10*ROW('Hygiene Data'!H184)))</f>
        <v/>
      </c>
      <c r="EF190" s="34" t="str">
        <f ca="1">+IF(OFFSET('Hygiene Data'!$H$14,0,10*ROW('Hygiene Data'!H184))="","",OFFSET('Hygiene Data'!$H$14,0,10*ROW('Hygiene Data'!H184)))</f>
        <v/>
      </c>
    </row>
    <row r="191" spans="1:136" x14ac:dyDescent="0.2">
      <c r="A191" s="50" t="str">
        <f ca="1">+IF(OFFSET('Water Data'!$B$1,0,10*ROW('Water Data'!B188))="","",OFFSET('Water Data'!$B$1,0,10*ROW('Water Data'!B188)))</f>
        <v/>
      </c>
      <c r="B191" s="50" t="str">
        <f ca="1">+IF(OFFSET('Water Data'!$A$3,0,10*ROW('Water Data'!A188))="","",OFFSET('Water Data'!$A$3,0,10*ROW('Water Data'!A188)))</f>
        <v/>
      </c>
      <c r="C191" s="50" t="str">
        <f ca="1">+IF(OFFSET('Water Data'!$C$3,0,10*ROW('Water Data'!C188))="","",OFFSET('Water Data'!$C$3,0,10*ROW('Water Data'!C188)))</f>
        <v/>
      </c>
      <c r="D191" s="133" t="e">
        <f ca="1">+IF(AND(ISNUMBER(OFFSET('Water Data'!$C$5,0,10*ROW('Water Data'!C185))),BS191="Yes"),100-OFFSET('Water Data'!$C$5,0,10*ROW('Water Data'!C185)),IF(AND(ISNUMBER(OFFSET('Water Data'!$C$5,0,10*ROW('Water Data'!C185))),BS191="No",ISNUMBER(OFFSET('Water Data'!$C$5,0,10*ROW('Water Data'!C185)))),CONCATENATE("[",ROUND(100-OFFSET('Water Data'!$C$5,0,10*ROW('Water Data'!C185)),0),"]"),IF(AND(ISNUMBER(OFFSET('Water Data'!$C$5,0,10*ROW('Water Data'!C185))),BS191="",ISNUMBER(OFFSET('Water Data'!$C$5,0,10*ROW('Water Data'!C185)))),100-OFFSET('Water Data'!$C$5,0,10*ROW('Water Data'!C185)),NA())))</f>
        <v>#N/A</v>
      </c>
      <c r="E191" s="133" t="e">
        <f ca="1">+IF(AND(ISNUMBER(OFFSET('Water Data'!$C$7,0,10*ROW('Water Data'!D185))),BT191="Yes"),OFFSET('Water Data'!$C$7,0,10*ROW('Water Data'!C185)),IF(AND(ISNUMBER(OFFSET('Water Data'!$C$7,0,10*ROW('Water Data'!C185))),BT191="No",ISNUMBER(OFFSET('Water Data'!$C$7,0,10*ROW('Water Data'!C185)))),CONCATENATE("[",ROUND(OFFSET('Water Data'!$C$7,0,10*ROW('Water Data'!C185)),0),"]"),IF(AND(ISNUMBER(OFFSET('Water Data'!$C$7,0,10*ROW('Water Data'!C185))),BT191="",ISNUMBER(OFFSET('Water Data'!$C$7,0,10*ROW('Water Data'!C185)))),OFFSET('Water Data'!$C$7,0,10*ROW('Water Data'!C185)),NA())))</f>
        <v>#N/A</v>
      </c>
      <c r="F191" s="133" t="e">
        <f ca="1">+IF(AND(ISNUMBER(OFFSET('Water Data'!$C$10,0,10*ROW('Water Data'!C185))),BU191="Yes"),OFFSET('Water Data'!$C$10,0,10*ROW('Water Data'!C185)),IF(AND(ISNUMBER(OFFSET('Water Data'!$C$10,0,10*ROW('Water Data'!C185))),BU191="No",ISNUMBER(OFFSET('Water Data'!$C$10,0,10*ROW('Water Data'!C185)))),CONCATENATE("[",ROUND(OFFSET('Water Data'!$C$10,0,10*ROW('Water Data'!C185)),0),"]"),IF(AND(ISNUMBER(OFFSET('Water Data'!$C$10,0,10*ROW('Water Data'!C185))),BU191="",ISNUMBER(OFFSET('Water Data'!$C$10,0,10*ROW('Water Data'!C185)))),OFFSET('Water Data'!$C$10,0,10*ROW('Water Data'!C185)),NA())))</f>
        <v>#N/A</v>
      </c>
      <c r="G191" s="133" t="e">
        <f ca="1">+IF(AND(ISNUMBER(OFFSET('Water Data'!$D$5,0,10*ROW('Water Data'!D185))),BV191="Yes"),100-OFFSET('Water Data'!$D$5,0,10*ROW('Water Data'!D185)),IF(AND(ISNUMBER(OFFSET('Water Data'!$D$5,0,10*ROW('Water Data'!D185))),BV191="No",ISNUMBER(OFFSET('Water Data'!$D$5,0,10*ROW('Water Data'!D185)))),CONCATENATE("[",ROUND(100-OFFSET('Water Data'!$D$5,0,10*ROW('Water Data'!D185)),0),"]"),IF(AND(ISNUMBER(OFFSET('Water Data'!$D$5,0,10*ROW('Water Data'!D185))),BV191="",ISNUMBER(OFFSET('Water Data'!$D$5,0,10*ROW('Water Data'!D185)))),100-OFFSET('Water Data'!$D$5,0,10*ROW('Water Data'!D185)),NA())))</f>
        <v>#N/A</v>
      </c>
      <c r="H191" s="133" t="e">
        <f ca="1">+IF(AND(ISNUMBER(OFFSET('Water Data'!$D$7,0,10*ROW('Water Data'!D185))),BW191="Yes"),OFFSET('Water Data'!$D$7,0,10*ROW('Water Data'!D185)),IF(AND(ISNUMBER(OFFSET('Water Data'!$D$7,0,10*ROW('Water Data'!D185))),BW191="No",ISNUMBER(OFFSET('Water Data'!$D$7,0,10*ROW('Water Data'!D185)))),CONCATENATE("[",ROUND(OFFSET('Water Data'!$C$7,0,10*ROW('Water Data'!D185)),0),"]"),IF(AND(ISNUMBER(OFFSET('Water Data'!$D$7,0,10*ROW('Water Data'!D185))),BW191="",ISNUMBER(OFFSET('Water Data'!$D$7,0,10*ROW('Water Data'!D185)))),OFFSET('Water Data'!$D$7,0,10*ROW('Water Data'!D185)),NA())))</f>
        <v>#N/A</v>
      </c>
      <c r="I191" s="133" t="e">
        <f ca="1">+IF(AND(ISNUMBER(OFFSET('Water Data'!$D$10,0,10*ROW('Water Data'!D185))),BX191="Yes"),OFFSET('Water Data'!$D$10,0,10*ROW('Water Data'!D185)),IF(AND(ISNUMBER(OFFSET('Water Data'!$D$10,0,10*ROW('Water Data'!D185))),BX191="No",ISNUMBER(OFFSET('Water Data'!$D$10,0,10*ROW('Water Data'!D185)))),CONCATENATE("[",ROUND(OFFSET('Water Data'!$D$10,0,10*ROW('Water Data'!D185)),0),"]"),IF(AND(ISNUMBER(OFFSET('Water Data'!$D$10,0,10*ROW('Water Data'!D185))),BX191="",ISNUMBER(OFFSET('Water Data'!$D$10,0,10*ROW('Water Data'!D185)))),OFFSET('Water Data'!$D$10,0,10*ROW('Water Data'!D185)),NA())))</f>
        <v>#N/A</v>
      </c>
      <c r="J191" s="133" t="e">
        <f ca="1">+IF(AND(ISNUMBER(OFFSET('Water Data'!$E$5,0,10*ROW('Water Data'!E185))),BY191="Yes"),100-OFFSET('Water Data'!$E$5,0,10*ROW('Water Data'!E185)),IF(AND(ISNUMBER(OFFSET('Water Data'!$E$5,0,10*ROW('Water Data'!E185))),BY191="No",ISNUMBER(OFFSET('Water Data'!$E$5,0,10*ROW('Water Data'!E185)))),CONCATENATE("[",ROUND(100-OFFSET('Water Data'!$E$5,0,10*ROW('Water Data'!E185)),0),"]"),IF(AND(ISNUMBER(OFFSET('Water Data'!$E$5,0,10*ROW('Water Data'!E185))),BY191="",ISNUMBER(OFFSET('Water Data'!$E$5,0,10*ROW('Water Data'!E185)))),100-OFFSET('Water Data'!$E$5,0,10*ROW('Water Data'!E185)),NA())))</f>
        <v>#N/A</v>
      </c>
      <c r="K191" s="133" t="e">
        <f ca="1">+IF(AND(ISNUMBER(OFFSET('Water Data'!$E$7,0,10*ROW('Water Data'!E185))),BZ191="Yes"),OFFSET('Water Data'!$E$7,0,10*ROW('Water Data'!E185)),IF(AND(ISNUMBER(OFFSET('Water Data'!$E$7,0,10*ROW('Water Data'!E185))),BZ191="No",ISNUMBER(OFFSET('Water Data'!$E$7,0,10*ROW('Water Data'!E185)))),CONCATENATE("[",ROUND(OFFSET('Water Data'!$E$7,0,10*ROW('Water Data'!E185)),0),"]"),IF(AND(ISNUMBER(OFFSET('Water Data'!$E$7,0,10*ROW('Water Data'!E185))),BZ191="",ISNUMBER(OFFSET('Water Data'!$E$7,0,10*ROW('Water Data'!E185)))),OFFSET('Water Data'!$E$7,0,10*ROW('Water Data'!E185)),NA())))</f>
        <v>#N/A</v>
      </c>
      <c r="L191" s="133" t="e">
        <f ca="1">+IF(AND(ISNUMBER(OFFSET('Water Data'!$E$10,0,10*ROW('Water Data'!E185))),CA191="Yes"),OFFSET('Water Data'!$E$10,0,10*ROW('Water Data'!E185)),IF(AND(ISNUMBER(OFFSET('Water Data'!$E$10,0,10*ROW('Water Data'!E185))),CA191="No",ISNUMBER(OFFSET('Water Data'!$E$10,0,10*ROW('Water Data'!E185)))),CONCATENATE("[",ROUND(OFFSET('Water Data'!$E$10,0,10*ROW('Water Data'!E185)),0),"]"),IF(AND(ISNUMBER(OFFSET('Water Data'!$E$10,0,10*ROW('Water Data'!E185))),CA191="",ISNUMBER(OFFSET('Water Data'!$E$10,0,10*ROW('Water Data'!E185)))),OFFSET('Water Data'!$E$10,0,10*ROW('Water Data'!E185)),NA())))</f>
        <v>#N/A</v>
      </c>
      <c r="M191" s="133" t="e">
        <f ca="1">+IF(AND(ISNUMBER(OFFSET('Water Data'!$F$5,0,10*ROW('Water Data'!F185))),CB191="Yes"),100-OFFSET('Water Data'!$F$5,0,10*ROW('Water Data'!F185)),IF(AND(ISNUMBER(OFFSET('Water Data'!$F$5,0,10*ROW('Water Data'!F185))),CB191="No",ISNUMBER(OFFSET('Water Data'!$F$5,0,10*ROW('Water Data'!F185)))),CONCATENATE("[",ROUND(100-OFFSET('Water Data'!$F$5,0,10*ROW('Water Data'!F185)),0),"]"),IF(AND(ISNUMBER(OFFSET('Water Data'!$F$5,0,10*ROW('Water Data'!F185))),CB191="",ISNUMBER(OFFSET('Water Data'!$F$5,0,10*ROW('Water Data'!F185)))),100-OFFSET('Water Data'!$F$5,0,10*ROW('Water Data'!F185)),NA())))</f>
        <v>#N/A</v>
      </c>
      <c r="N191" s="133" t="e">
        <f ca="1">+IF(AND(ISNUMBER(OFFSET('Water Data'!$F$7,0,10*ROW('Water Data'!F185))),CC191="Yes"),OFFSET('Water Data'!$F$7,0,10*ROW('Water Data'!F185)),IF(AND(ISNUMBER(OFFSET('Water Data'!$F$7,0,10*ROW('Water Data'!F185))),CC191="No",ISNUMBER(OFFSET('Water Data'!$F$7,0,10*ROW('Water Data'!F185)))),CONCATENATE("[",ROUND(OFFSET('Water Data'!$F$7,0,10*ROW('Water Data'!F185)),0),"]"),IF(AND(ISNUMBER(OFFSET('Water Data'!$F$7,0,10*ROW('Water Data'!F185))),CC191="",ISNUMBER(OFFSET('Water Data'!$F$7,0,10*ROW('Water Data'!F185)))),OFFSET('Water Data'!$F$7,0,10*ROW('Water Data'!F185)),NA())))</f>
        <v>#N/A</v>
      </c>
      <c r="O191" s="133" t="e">
        <f ca="1">+IF(AND(ISNUMBER(OFFSET('Water Data'!$F$10,0,10*ROW('Water Data'!F185))),CD191="Yes"),OFFSET('Water Data'!$F$10,0,10*ROW('Water Data'!F185)),IF(AND(ISNUMBER(OFFSET('Water Data'!$F$10,0,10*ROW('Water Data'!F185))),CD191="No",ISNUMBER(OFFSET('Water Data'!$F$10,0,10*ROW('Water Data'!F185)))),CONCATENATE("[",ROUND(OFFSET('Water Data'!$F$10,0,10*ROW('Water Data'!F185)),0),"]"),IF(AND(ISNUMBER(OFFSET('Water Data'!$F$10,0,10*ROW('Water Data'!F185))),CD191="",ISNUMBER(OFFSET('Water Data'!$F$10,0,10*ROW('Water Data'!F185)))),OFFSET('Water Data'!$F$10,0,10*ROW('Water Data'!F185)),NA())))</f>
        <v>#N/A</v>
      </c>
      <c r="P191" s="133" t="e">
        <f ca="1">+IF(AND(ISNUMBER(OFFSET('Water Data'!$G$5,0,10*ROW('Water Data'!G185))),CE191="Yes"),100-OFFSET('Water Data'!$G$5,0,10*ROW('Water Data'!G185)),IF(AND(ISNUMBER(OFFSET('Water Data'!$G$5,0,10*ROW('Water Data'!G185))),CE191="No",ISNUMBER(OFFSET('Water Data'!$G$5,0,10*ROW('Water Data'!G185)))),CONCATENATE("[",ROUND(100-OFFSET('Water Data'!$G$5,0,10*ROW('Water Data'!G185)),0),"]"),IF(AND(ISNUMBER(OFFSET('Water Data'!$G$5,0,10*ROW('Water Data'!G185))),CE191="",ISNUMBER(OFFSET('Water Data'!$G$5,0,10*ROW('Water Data'!G185)))),100-OFFSET('Water Data'!$G$5,0,10*ROW('Water Data'!G185)),NA())))</f>
        <v>#N/A</v>
      </c>
      <c r="Q191" s="133" t="e">
        <f ca="1">+IF(AND(ISNUMBER(OFFSET('Water Data'!$G$7,0,10*ROW('Water Data'!G185))),CF191="Yes"),OFFSET('Water Data'!$G$7,0,10*ROW('Water Data'!G185)),IF(AND(ISNUMBER(OFFSET('Water Data'!$G$7,0,10*ROW('Water Data'!G185))),CF191="No",ISNUMBER(OFFSET('Water Data'!$G$7,0,10*ROW('Water Data'!G185)))),CONCATENATE("[",ROUND(OFFSET('Water Data'!$G$7,0,10*ROW('Water Data'!G185)),0),"]"),IF(AND(ISNUMBER(OFFSET('Water Data'!$G$7,0,10*ROW('Water Data'!G185))),CF191="",ISNUMBER(OFFSET('Water Data'!$G$7,0,10*ROW('Water Data'!G185)))),OFFSET('Water Data'!$G$7,0,10*ROW('Water Data'!G185)),NA())))</f>
        <v>#N/A</v>
      </c>
      <c r="R191" s="133" t="e">
        <f ca="1">+IF(AND(ISNUMBER(OFFSET('Water Data'!$G$10,0,10*ROW('Water Data'!G185))),CG191="Yes"),OFFSET('Water Data'!$G$10,0,10*ROW('Water Data'!G185)),IF(AND(ISNUMBER(OFFSET('Water Data'!$G$10,0,10*ROW('Water Data'!G185))),CG191="No",ISNUMBER(OFFSET('Water Data'!$G$10,0,10*ROW('Water Data'!G185)))),CONCATENATE("[",ROUND(OFFSET('Water Data'!$G$10,0,10*ROW('Water Data'!G185)),0),"]"),IF(AND(ISNUMBER(OFFSET('Water Data'!$G$10,0,10*ROW('Water Data'!G185))),CG191="",ISNUMBER(OFFSET('Water Data'!$G$10,0,10*ROW('Water Data'!G185)))),OFFSET('Water Data'!$G$10,0,10*ROW('Water Data'!G185)),NA())))</f>
        <v>#N/A</v>
      </c>
      <c r="S191" s="133" t="e">
        <f ca="1">+IF(AND(ISNUMBER(OFFSET('Water Data'!$H$5,0,10*ROW('Water Data'!H185))),CH191="Yes"),100-OFFSET('Water Data'!$H$5,0,10*ROW('Water Data'!H185)),IF(AND(ISNUMBER(OFFSET('Water Data'!$H$5,0,10*ROW('Water Data'!H185))),CH191="No",ISNUMBER(OFFSET('Water Data'!$H$5,0,10*ROW('Water Data'!H185)))),CONCATENATE("[",ROUND(100-OFFSET('Water Data'!$H$5,0,10*ROW('Water Data'!H185)),0),"]"),IF(AND(ISNUMBER(OFFSET('Water Data'!$H$5,0,10*ROW('Water Data'!H185))),CH191="",ISNUMBER(OFFSET('Water Data'!$H$5,0,10*ROW('Water Data'!H185)))),100-OFFSET('Water Data'!$H$5,0,10*ROW('Water Data'!H185)),NA())))</f>
        <v>#N/A</v>
      </c>
      <c r="T191" s="133" t="e">
        <f ca="1">+IF(AND(ISNUMBER(OFFSET('Water Data'!$H$7,0,10*ROW('Water Data'!H185))),CI191="Yes"),OFFSET('Water Data'!$H$7,0,10*ROW('Water Data'!H185)),IF(AND(ISNUMBER(OFFSET('Water Data'!$H$7,0,10*ROW('Water Data'!H185))),CI191="No",ISNUMBER(OFFSET('Water Data'!$H$7,0,10*ROW('Water Data'!H185)))),CONCATENATE("[",ROUND(OFFSET('Water Data'!$H$7,0,10*ROW('Water Data'!H185)),0),"]"),IF(AND(ISNUMBER(OFFSET('Water Data'!$H$7,0,10*ROW('Water Data'!H185))),CI191="",ISNUMBER(OFFSET('Water Data'!$H$7,0,10*ROW('Water Data'!H185)))),OFFSET('Water Data'!$H$7,0,10*ROW('Water Data'!H185)),NA())))</f>
        <v>#N/A</v>
      </c>
      <c r="U191" s="133" t="e">
        <f ca="1">+IF(AND(ISNUMBER(OFFSET('Water Data'!$H$10,0,10*ROW('Water Data'!H185))),CJ191="Yes"),OFFSET('Water Data'!$H$10,0,10*ROW('Water Data'!H185)),IF(AND(ISNUMBER(OFFSET('Water Data'!$H$10,0,10*ROW('Water Data'!H185))),CJ191="No",ISNUMBER(OFFSET('Water Data'!$H$10,0,10*ROW('Water Data'!H185)))),CONCATENATE("[",ROUND(OFFSET('Water Data'!$H$10,0,10*ROW('Water Data'!H185)),0),"]"),IF(AND(ISNUMBER(OFFSET('Water Data'!$H$10,0,10*ROW('Water Data'!H185))),CJ191="",ISNUMBER(OFFSET('Water Data'!$H$10,0,10*ROW('Water Data'!H185)))),OFFSET('Water Data'!$H$10,0,10*ROW('Water Data'!H185)),NA())))</f>
        <v>#N/A</v>
      </c>
      <c r="V191" s="134" t="e">
        <f ca="1">+IF(AND(ISNUMBER(OFFSET('Sanitation Data'!$C$5,0,10*ROW('Sanitation Data'!C185))),CK191="Yes"),100-OFFSET('Sanitation Data'!$C$5,0,10*ROW('Sanitation Data'!C185)),IF(AND(ISNUMBER(OFFSET('Sanitation Data'!$C$5,0,10*ROW('Sanitation Data'!C185))),CK191="No",ISNUMBER(OFFSET('Sanitation Data'!$C$5,0,10*ROW('Sanitation Data'!C185)))),CONCATENATE("[",ROUND(100-OFFSET('Sanitation Data'!$C$5,0,10*ROW('Sanitation Data'!C185)),0),"]"),IF(AND(ISNUMBER(OFFSET('Sanitation Data'!$C$5,0,10*ROW('Sanitation Data'!C185))),CK191="",ISNUMBER(OFFSET('Sanitation Data'!$C$5,0,10*ROW('Sanitation Data'!C185)))),100-OFFSET('Sanitation Data'!$C$5,0,10*ROW('Sanitation Data'!C185)),NA())))</f>
        <v>#N/A</v>
      </c>
      <c r="W191" s="134" t="e">
        <f ca="1">+IF(AND(ISNUMBER(OFFSET('Sanitation Data'!$C$7,0,10*ROW('Sanitation Data'!C185))),CL191="Yes"),OFFSET('Sanitation Data'!$C$7,0,10*ROW('Sanitation Data'!C185)),IF(AND(ISNUMBER(OFFSET('Sanitation Data'!$C$7,0,10*ROW('Sanitation Data'!C185))),CL191="No",ISNUMBER(OFFSET('Sanitation Data'!$C$7,0,10*ROW('Sanitation Data'!C185)))),CONCATENATE("[",ROUND(OFFSET('Sanitation Data'!$C$7,0,10*ROW('Sanitation Data'!C185)),0),"]"),IF(AND(ISNUMBER(OFFSET('Sanitation Data'!$C$7,0,10*ROW('Sanitation Data'!C185))),CL191="",ISNUMBER(OFFSET('Sanitation Data'!$C$7,0,10*ROW('Sanitation Data'!C185)))),OFFSET('Sanitation Data'!$C$7,0,10*ROW('Sanitation Data'!C185)),NA())))</f>
        <v>#N/A</v>
      </c>
      <c r="X191" s="134" t="e">
        <f ca="1">+IF(AND(ISNUMBER(OFFSET('Sanitation Data'!$C$11,0,10*ROW('Sanitation Data'!C185))),CM191="Yes"),OFFSET('Sanitation Data'!$C$11,0,10*ROW('Sanitation Data'!C185)),IF(AND(ISNUMBER(OFFSET('Sanitation Data'!$C$11,0,10*ROW('Sanitation Data'!C185))),CM191="No",ISNUMBER(OFFSET('Sanitation Data'!$C$11,0,10*ROW('Sanitation Data'!C185)))),CONCATENATE("[",ROUND(OFFSET('Sanitation Data'!$C$11,0,10*ROW('Sanitation Data'!C185)),0),"]"),IF(AND(ISNUMBER(OFFSET('Sanitation Data'!$C$11,0,10*ROW('Sanitation Data'!C185))),CM191="",ISNUMBER(OFFSET('Sanitation Data'!$C$11,0,10*ROW('Sanitation Data'!C185)))),OFFSET('Sanitation Data'!$C$11,0,10*ROW('Sanitation Data'!C185)),NA())))</f>
        <v>#N/A</v>
      </c>
      <c r="Y191" s="134" t="e">
        <f ca="1">+IF(AND(ISNUMBER(OFFSET('Sanitation Data'!$C$12,0,10*ROW('Sanitation Data'!C185))),CN191="Yes"),OFFSET('Sanitation Data'!$C$12,0,10*ROW('Sanitation Data'!C185)),IF(AND(ISNUMBER(OFFSET('Sanitation Data'!$C$12,0,10*ROW('Sanitation Data'!C185))),CN191="No",ISNUMBER(OFFSET('Sanitation Data'!$C$12,0,10*ROW('Sanitation Data'!C185)))),CONCATENATE("[",ROUND(OFFSET('Sanitation Data'!$C$12,0,10*ROW('Sanitation Data'!C185)),0),"]"),IF(AND(ISNUMBER(OFFSET('Sanitation Data'!$C$12,0,10*ROW('Sanitation Data'!C185))),CN191="",ISNUMBER(OFFSET('Sanitation Data'!$C$12,0,10*ROW('Sanitation Data'!C185)))),OFFSET('Sanitation Data'!$C$12,0,10*ROW('Sanitation Data'!C185)),NA())))</f>
        <v>#N/A</v>
      </c>
      <c r="Z191" s="134" t="e">
        <f ca="1">+IF(AND(ISNUMBER(OFFSET('Sanitation Data'!$C$13,0,10*ROW('Sanitation Data'!C185))),CO191="Yes"),OFFSET('Sanitation Data'!$C$13,0,10*ROW('Sanitation Data'!C185)),IF(AND(ISNUMBER(OFFSET('Sanitation Data'!$C$13,0,10*ROW('Sanitation Data'!C185))),CO191="No",ISNUMBER(OFFSET('Sanitation Data'!$C$13,0,10*ROW('Sanitation Data'!C185)))),CONCATENATE("[",ROUND(OFFSET('Sanitation Data'!$C$13,0,10*ROW('Sanitation Data'!C185)),0),"]"),IF(AND(ISNUMBER(OFFSET('Sanitation Data'!$C$13,0,10*ROW('Sanitation Data'!C185))),CO191="",ISNUMBER(OFFSET('Sanitation Data'!$C$13,0,10*ROW('Sanitation Data'!C185)))),OFFSET('Sanitation Data'!$C$13,0,10*ROW('Sanitation Data'!C185)),NA())))</f>
        <v>#N/A</v>
      </c>
      <c r="AA191" s="134" t="e">
        <f ca="1">+IF(AND(ISNUMBER(OFFSET('Sanitation Data'!$D$5,0,10*ROW('Sanitation Data'!D185))),CP191="Yes"),100-OFFSET('Sanitation Data'!$D$5,0,10*ROW('Sanitation Data'!D185)),IF(AND(ISNUMBER(OFFSET('Sanitation Data'!$D$5,0,10*ROW('Sanitation Data'!D185))),CP191="No",ISNUMBER(OFFSET('Sanitation Data'!$D$5,0,10*ROW('Sanitation Data'!D185)))),CONCATENATE("[",ROUND(100-OFFSET('Sanitation Data'!$D$5,0,10*ROW('Sanitation Data'!D185)),0),"]"),IF(AND(ISNUMBER(OFFSET('Sanitation Data'!$D$5,0,10*ROW('Sanitation Data'!D185))),CP191="",ISNUMBER(OFFSET('Sanitation Data'!$D$5,0,10*ROW('Sanitation Data'!D185)))),100-OFFSET('Sanitation Data'!$D$5,0,10*ROW('Sanitation Data'!D185)),NA())))</f>
        <v>#N/A</v>
      </c>
      <c r="AB191" s="134" t="e">
        <f ca="1">+IF(AND(ISNUMBER(OFFSET('Sanitation Data'!$D$7,0,10*ROW('Sanitation Data'!D185))),CQ191="Yes"),OFFSET('Sanitation Data'!$D$7,0,10*ROW('Sanitation Data'!G185)),IF(AND(ISNUMBER(OFFSET('Sanitation Data'!$D$7,0,10*ROW('Sanitation Data'!D185))),CQ191="No",ISNUMBER(OFFSET('Sanitation Data'!$D$7,0,10*ROW('Sanitation Data'!D185)))),CONCATENATE("[",ROUND(OFFSET('Sanitation Data'!$D$7,0,10*ROW('Sanitation Data'!D185)),0),"]"),IF(AND(ISNUMBER(OFFSET('Sanitation Data'!$D$7,0,10*ROW('Sanitation Data'!D185))),CQ191="",ISNUMBER(OFFSET('Sanitation Data'!$D$7,0,10*ROW('Sanitation Data'!D185)))),OFFSET('Sanitation Data'!$D$7,0,10*ROW('Sanitation Data'!D185)),NA())))</f>
        <v>#N/A</v>
      </c>
      <c r="AC191" s="134" t="e">
        <f ca="1">+IF(AND(ISNUMBER(OFFSET('Sanitation Data'!$D$11,0,10*ROW('Sanitation Data'!D185))),CR191="Yes"),OFFSET('Sanitation Data'!$D$11,0,10*ROW('Sanitation Data'!D185)),IF(AND(ISNUMBER(OFFSET('Sanitation Data'!$D$11,0,10*ROW('Sanitation Data'!D185))),CR191="No",ISNUMBER(OFFSET('Sanitation Data'!$D$11,0,10*ROW('Sanitation Data'!D185)))),CONCATENATE("[",ROUND(OFFSET('Sanitation Data'!$D$11,0,10*ROW('Sanitation Data'!D185)),0),"]"),IF(AND(ISNUMBER(OFFSET('Sanitation Data'!$D$11,0,10*ROW('Sanitation Data'!D185))),CR191="",ISNUMBER(OFFSET('Sanitation Data'!$D$11,0,10*ROW('Sanitation Data'!D185)))),OFFSET('Sanitation Data'!$D$11,0,10*ROW('Sanitation Data'!D185)),NA())))</f>
        <v>#N/A</v>
      </c>
      <c r="AD191" s="134" t="e">
        <f ca="1">+IF(AND(ISNUMBER(OFFSET('Sanitation Data'!$D$12,0,10*ROW('Sanitation Data'!D185))),CS191="Yes"),OFFSET('Sanitation Data'!$D$12,0,10*ROW('Sanitation Data'!D185)),IF(AND(ISNUMBER(OFFSET('Sanitation Data'!$D$12,0,10*ROW('Sanitation Data'!D185))),CS191="No",ISNUMBER(OFFSET('Sanitation Data'!$D$12,0,10*ROW('Sanitation Data'!D185)))),CONCATENATE("[",ROUND(OFFSET('Sanitation Data'!$D$12,0,10*ROW('Sanitation Data'!D185)),0),"]"),IF(AND(ISNUMBER(OFFSET('Sanitation Data'!$D$12,0,10*ROW('Sanitation Data'!D185))),CS191="",ISNUMBER(OFFSET('Sanitation Data'!$D$12,0,10*ROW('Sanitation Data'!D185)))),OFFSET('Sanitation Data'!$D$12,0,10*ROW('Sanitation Data'!D185)),NA())))</f>
        <v>#N/A</v>
      </c>
      <c r="AE191" s="134" t="e">
        <f ca="1">+IF(AND(ISNUMBER(OFFSET('Sanitation Data'!$D$13,0,10*ROW('Sanitation Data'!D185))),CT191="Yes"),OFFSET('Sanitation Data'!$D$13,0,10*ROW('Sanitation Data'!D185)),IF(AND(ISNUMBER(OFFSET('Sanitation Data'!$D$13,0,10*ROW('Sanitation Data'!D185))),CT191="No",ISNUMBER(OFFSET('Sanitation Data'!$D$13,0,10*ROW('Sanitation Data'!D185)))),CONCATENATE("[",ROUND(OFFSET('Sanitation Data'!$D$13,0,10*ROW('Sanitation Data'!D185)),0),"]"),IF(AND(ISNUMBER(OFFSET('Sanitation Data'!$D$13,0,10*ROW('Sanitation Data'!D185))),CT191="",ISNUMBER(OFFSET('Sanitation Data'!$D$13,0,10*ROW('Sanitation Data'!D185)))),OFFSET('Sanitation Data'!$D$13,0,10*ROW('Sanitation Data'!D185)),NA())))</f>
        <v>#N/A</v>
      </c>
      <c r="AF191" s="134" t="e">
        <f ca="1">+IF(AND(ISNUMBER(OFFSET('Sanitation Data'!$E$5,0,10*ROW('Sanitation Data'!E185))),CU191="Yes"),100-OFFSET('Sanitation Data'!$E$5,0,10*ROW('Sanitation Data'!E185)),IF(AND(ISNUMBER(OFFSET('Sanitation Data'!$E$5,0,10*ROW('Sanitation Data'!E185))),CU191="No",ISNUMBER(OFFSET('Sanitation Data'!$E$5,0,10*ROW('Sanitation Data'!E185)))),CONCATENATE("[",ROUND(100-OFFSET('Sanitation Data'!$E$5,0,10*ROW('Sanitation Data'!E185)),0),"]"),IF(AND(ISNUMBER(OFFSET('Sanitation Data'!$E$5,0,10*ROW('Sanitation Data'!E185))),CU191="",ISNUMBER(OFFSET('Sanitation Data'!$E$5,0,10*ROW('Sanitation Data'!E185)))),100-OFFSET('Sanitation Data'!$E$5,0,10*ROW('Sanitation Data'!E185)),NA())))</f>
        <v>#N/A</v>
      </c>
      <c r="AG191" s="134" t="e">
        <f ca="1">+IF(AND(ISNUMBER(OFFSET('Sanitation Data'!$E$7,0,10*ROW('Sanitation Data'!E185))),CV191="Yes"),OFFSET('Sanitation Data'!$E$7,0,10*ROW('Sanitation Data'!E185)),IF(AND(ISNUMBER(OFFSET('Sanitation Data'!$E$7,0,10*ROW('Sanitation Data'!E185))),CV191="No",ISNUMBER(OFFSET('Sanitation Data'!$E$7,0,10*ROW('Sanitation Data'!E185)))),CONCATENATE("[",ROUND(OFFSET('Sanitation Data'!$E$7,0,10*ROW('Sanitation Data'!E185)),0),"]"),IF(AND(ISNUMBER(OFFSET('Sanitation Data'!$E$7,0,10*ROW('Sanitation Data'!E185))),CV191="",ISNUMBER(OFFSET('Sanitation Data'!$E$7,0,10*ROW('Sanitation Data'!E185)))),OFFSET('Sanitation Data'!$E$7,0,10*ROW('Sanitation Data'!E185)),NA())))</f>
        <v>#N/A</v>
      </c>
      <c r="AH191" s="134" t="e">
        <f ca="1">+IF(AND(ISNUMBER(OFFSET('Sanitation Data'!$E$11,0,10*ROW('Sanitation Data'!E185))),CW191="Yes"),OFFSET('Sanitation Data'!$E$11,0,10*ROW('Sanitation Data'!E185)),IF(AND(ISNUMBER(OFFSET('Sanitation Data'!$E$11,0,10*ROW('Sanitation Data'!E185))),CW191="No",ISNUMBER(OFFSET('Sanitation Data'!$E$11,0,10*ROW('Sanitation Data'!E185)))),CONCATENATE("[",ROUND(OFFSET('Sanitation Data'!$E$11,0,10*ROW('Sanitation Data'!E185)),0),"]"),IF(AND(ISNUMBER(OFFSET('Sanitation Data'!$E$11,0,10*ROW('Sanitation Data'!E185))),CW191="",ISNUMBER(OFFSET('Sanitation Data'!$E$11,0,10*ROW('Sanitation Data'!E185)))),OFFSET('Sanitation Data'!$E$11,0,10*ROW('Sanitation Data'!E185)),NA())))</f>
        <v>#N/A</v>
      </c>
      <c r="AI191" s="134" t="e">
        <f ca="1">+IF(AND(ISNUMBER(OFFSET('Sanitation Data'!$E$12,0,10*ROW('Sanitation Data'!E185))),CX191="Yes"),OFFSET('Sanitation Data'!$E$12,0,10*ROW('Sanitation Data'!E185)),IF(AND(ISNUMBER(OFFSET('Sanitation Data'!$E$12,0,10*ROW('Sanitation Data'!E185))),CX191="No",ISNUMBER(OFFSET('Sanitation Data'!$E$12,0,10*ROW('Sanitation Data'!E185)))),CONCATENATE("[",ROUND(OFFSET('Sanitation Data'!$E$12,0,10*ROW('Sanitation Data'!E185)),0),"]"),IF(AND(ISNUMBER(OFFSET('Sanitation Data'!$E$12,0,10*ROW('Sanitation Data'!E185))),CX191="",ISNUMBER(OFFSET('Sanitation Data'!$E$12,0,10*ROW('Sanitation Data'!E185)))),OFFSET('Sanitation Data'!$E$12,0,10*ROW('Sanitation Data'!E185)),NA())))</f>
        <v>#N/A</v>
      </c>
      <c r="AJ191" s="134" t="e">
        <f ca="1">+IF(AND(ISNUMBER(OFFSET('Sanitation Data'!$E$13,0,10*ROW('Sanitation Data'!E185))),CY191="Yes"),OFFSET('Sanitation Data'!$E$13,0,10*ROW('Sanitation Data'!E185)),IF(AND(ISNUMBER(OFFSET('Sanitation Data'!$E$13,0,10*ROW('Sanitation Data'!E185))),CY191="No",ISNUMBER(OFFSET('Sanitation Data'!$E$13,0,10*ROW('Sanitation Data'!E185)))),CONCATENATE("[",ROUND(OFFSET('Sanitation Data'!$E$13,0,10*ROW('Sanitation Data'!E185)),0),"]"),IF(AND(ISNUMBER(OFFSET('Sanitation Data'!$E$13,0,10*ROW('Sanitation Data'!E185))),CY191="",ISNUMBER(OFFSET('Sanitation Data'!$E$13,0,10*ROW('Sanitation Data'!E185)))),OFFSET('Sanitation Data'!$E$13,0,10*ROW('Sanitation Data'!E185)),NA())))</f>
        <v>#N/A</v>
      </c>
      <c r="AK191" s="134" t="e">
        <f ca="1">+IF(AND(ISNUMBER(OFFSET('Sanitation Data'!$F$5,0,10*ROW('Sanitation Data'!F185))),CZ191="Yes"),100-OFFSET('Sanitation Data'!$F$5,0,10*ROW('Sanitation Data'!F185)),IF(AND(ISNUMBER(OFFSET('Sanitation Data'!$F$5,0,10*ROW('Sanitation Data'!F185))),CZ191="No",ISNUMBER(OFFSET('Sanitation Data'!$F$5,0,10*ROW('Sanitation Data'!F185)))),CONCATENATE("[",ROUND(100-OFFSET('Sanitation Data'!$F$5,0,10*ROW('Sanitation Data'!F185)),0),"]"),IF(AND(ISNUMBER(OFFSET('Sanitation Data'!$F$5,0,10*ROW('Sanitation Data'!F185))),CZ191="",ISNUMBER(OFFSET('Sanitation Data'!$F$5,0,10*ROW('Sanitation Data'!F185)))),100-OFFSET('Sanitation Data'!$F$5,0,10*ROW('Sanitation Data'!F185)),NA())))</f>
        <v>#N/A</v>
      </c>
      <c r="AL191" s="134" t="e">
        <f ca="1">+IF(AND(ISNUMBER(OFFSET('Sanitation Data'!$F$7,0,10*ROW('Sanitation Data'!F185))),DA191="Yes"),OFFSET('Sanitation Data'!$F$7,0,10*ROW('Sanitation Data'!F185)),IF(AND(ISNUMBER(OFFSET('Sanitation Data'!$F$7,0,10*ROW('Sanitation Data'!F185))),DA191="No",ISNUMBER(OFFSET('Sanitation Data'!$F$7,0,10*ROW('Sanitation Data'!F185)))),CONCATENATE("[",ROUND(OFFSET('Sanitation Data'!$F$7,0,10*ROW('Sanitation Data'!F185)),0),"]"),IF(AND(ISNUMBER(OFFSET('Sanitation Data'!$F$7,0,10*ROW('Sanitation Data'!F185))),DA191="",ISNUMBER(OFFSET('Sanitation Data'!$F$7,0,10*ROW('Sanitation Data'!F185)))),OFFSET('Sanitation Data'!$F$7,0,10*ROW('Sanitation Data'!F185)),NA())))</f>
        <v>#N/A</v>
      </c>
      <c r="AM191" s="134" t="e">
        <f ca="1">+IF(AND(ISNUMBER(OFFSET('Sanitation Data'!$F$11,0,10*ROW('Sanitation Data'!F185))),DB191="Yes"),OFFSET('Sanitation Data'!$F$11,0,10*ROW('Sanitation Data'!F185)),IF(AND(ISNUMBER(OFFSET('Sanitation Data'!$F$11,0,10*ROW('Sanitation Data'!F185))),DB191="No",ISNUMBER(OFFSET('Sanitation Data'!$F$11,0,10*ROW('Sanitation Data'!F185)))),CONCATENATE("[",ROUND(OFFSET('Sanitation Data'!$F$11,0,10*ROW('Sanitation Data'!F185)),0),"]"),IF(AND(ISNUMBER(OFFSET('Sanitation Data'!$F$11,0,10*ROW('Sanitation Data'!F185))),DB191="",ISNUMBER(OFFSET('Sanitation Data'!$F$11,0,10*ROW('Sanitation Data'!F185)))),OFFSET('Sanitation Data'!$F$11,0,10*ROW('Sanitation Data'!F185)),NA())))</f>
        <v>#N/A</v>
      </c>
      <c r="AN191" s="134" t="e">
        <f ca="1">+IF(AND(ISNUMBER(OFFSET('Sanitation Data'!$F$12,0,10*ROW('Sanitation Data'!F185))),DC191="Yes"),OFFSET('Sanitation Data'!$F$12,0,10*ROW('Sanitation Data'!F185)),IF(AND(ISNUMBER(OFFSET('Sanitation Data'!$F$12,0,10*ROW('Sanitation Data'!F185))),DC191="No",ISNUMBER(OFFSET('Sanitation Data'!$F$12,0,10*ROW('Sanitation Data'!F185)))),CONCATENATE("[",ROUND(OFFSET('Sanitation Data'!$F$12,0,10*ROW('Sanitation Data'!F185)),0),"]"),IF(AND(ISNUMBER(OFFSET('Sanitation Data'!$F$12,0,10*ROW('Sanitation Data'!F185))),DC191="",ISNUMBER(OFFSET('Sanitation Data'!$F$12,0,10*ROW('Sanitation Data'!F185)))),OFFSET('Sanitation Data'!$F$12,0,10*ROW('Sanitation Data'!F185)),NA())))</f>
        <v>#N/A</v>
      </c>
      <c r="AO191" s="134" t="e">
        <f ca="1">+IF(AND(ISNUMBER(OFFSET('Sanitation Data'!$F$13,0,10*ROW('Sanitation Data'!F185))),DD191="Yes"),OFFSET('Sanitation Data'!$F$13,0,10*ROW('Sanitation Data'!F185)),IF(AND(ISNUMBER(OFFSET('Sanitation Data'!$F$13,0,10*ROW('Sanitation Data'!F185))),DD191="No",ISNUMBER(OFFSET('Sanitation Data'!$F$13,0,10*ROW('Sanitation Data'!F185)))),CONCATENATE("[",ROUND(OFFSET('Sanitation Data'!$F$13,0,10*ROW('Sanitation Data'!F185)),0),"]"),IF(AND(ISNUMBER(OFFSET('Sanitation Data'!$F$13,0,10*ROW('Sanitation Data'!F185))),DD191="",ISNUMBER(OFFSET('Sanitation Data'!$F$13,0,10*ROW('Sanitation Data'!F185)))),OFFSET('Sanitation Data'!$F$13,0,10*ROW('Sanitation Data'!F185)),NA())))</f>
        <v>#N/A</v>
      </c>
      <c r="AP191" s="134" t="e">
        <f ca="1">+IF(AND(ISNUMBER(OFFSET('Sanitation Data'!$G$5,0,10*ROW('Sanitation Data'!G185))),DE191="Yes"),100-OFFSET('Sanitation Data'!$G$5,0,10*ROW('Sanitation Data'!G185)),IF(AND(ISNUMBER(OFFSET('Sanitation Data'!$G$5,0,10*ROW('Sanitation Data'!G185))),DE191="No",ISNUMBER(OFFSET('Sanitation Data'!$G$5,0,10*ROW('Sanitation Data'!G185)))),CONCATENATE("[",ROUND(100-OFFSET('Sanitation Data'!$G$5,0,10*ROW('Sanitation Data'!G185)),0),"]"),IF(AND(ISNUMBER(OFFSET('Sanitation Data'!$G$5,0,10*ROW('Sanitation Data'!G185))),DE191="",ISNUMBER(OFFSET('Sanitation Data'!$G$5,0,10*ROW('Sanitation Data'!G185)))),100-OFFSET('Sanitation Data'!$G$5,0,10*ROW('Sanitation Data'!G185)),NA())))</f>
        <v>#N/A</v>
      </c>
      <c r="AQ191" s="134" t="e">
        <f ca="1">+IF(AND(ISNUMBER(OFFSET('Sanitation Data'!$G$7,0,10*ROW('Sanitation Data'!G185))),DF191="Yes"),OFFSET('Sanitation Data'!$G$7,0,10*ROW('Sanitation Data'!G185)),IF(AND(ISNUMBER(OFFSET('Sanitation Data'!$G$7,0,10*ROW('Sanitation Data'!G185))),DF191="No",ISNUMBER(OFFSET('Sanitation Data'!$G$7,0,10*ROW('Sanitation Data'!G185)))),CONCATENATE("[",ROUND(OFFSET('Sanitation Data'!$G$7,0,10*ROW('Sanitation Data'!G185)),0),"]"),IF(AND(ISNUMBER(OFFSET('Sanitation Data'!$G$7,0,10*ROW('Sanitation Data'!G185))),DF191="",ISNUMBER(OFFSET('Sanitation Data'!$G$7,0,10*ROW('Sanitation Data'!G185)))),OFFSET('Sanitation Data'!$G$7,0,10*ROW('Sanitation Data'!G185)),NA())))</f>
        <v>#N/A</v>
      </c>
      <c r="AR191" s="134" t="e">
        <f ca="1">+IF(AND(ISNUMBER(OFFSET('Sanitation Data'!$G$11,0,10*ROW('Sanitation Data'!G185))),DG191="Yes"),OFFSET('Sanitation Data'!$G$11,0,10*ROW('Sanitation Data'!G185)),IF(AND(ISNUMBER(OFFSET('Sanitation Data'!$G$11,0,10*ROW('Sanitation Data'!G185))),DG191="No",ISNUMBER(OFFSET('Sanitation Data'!$G$11,0,10*ROW('Sanitation Data'!G185)))),CONCATENATE("[",ROUND(OFFSET('Sanitation Data'!$G$11,0,10*ROW('Sanitation Data'!G185)),0),"]"),IF(AND(ISNUMBER(OFFSET('Sanitation Data'!$G$11,0,10*ROW('Sanitation Data'!G185))),DG191="",ISNUMBER(OFFSET('Sanitation Data'!$G$11,0,10*ROW('Sanitation Data'!G185)))),OFFSET('Sanitation Data'!$G$11,0,10*ROW('Sanitation Data'!G185)),NA())))</f>
        <v>#N/A</v>
      </c>
      <c r="AS191" s="134" t="e">
        <f ca="1">+IF(AND(ISNUMBER(OFFSET('Sanitation Data'!$G$12,0,10*ROW('Sanitation Data'!G185))),DH191="Yes"),OFFSET('Sanitation Data'!$G$12,0,10*ROW('Sanitation Data'!G185)),IF(AND(ISNUMBER(OFFSET('Sanitation Data'!$G$12,0,10*ROW('Sanitation Data'!G185))),DH191="No",ISNUMBER(OFFSET('Sanitation Data'!$G$12,0,10*ROW('Sanitation Data'!G185)))),CONCATENATE("[",ROUND(OFFSET('Sanitation Data'!$G$12,0,10*ROW('Sanitation Data'!G185)),0),"]"),IF(AND(ISNUMBER(OFFSET('Sanitation Data'!$G$12,0,10*ROW('Sanitation Data'!G185))),DH191="",ISNUMBER(OFFSET('Sanitation Data'!$G$12,0,10*ROW('Sanitation Data'!G185)))),OFFSET('Sanitation Data'!$G$12,0,10*ROW('Sanitation Data'!G185)),NA())))</f>
        <v>#N/A</v>
      </c>
      <c r="AT191" s="134" t="e">
        <f ca="1">+IF(AND(ISNUMBER(OFFSET('Sanitation Data'!$G$13,0,10*ROW('Sanitation Data'!G185))),DI191="Yes"),OFFSET('Sanitation Data'!$G$13,0,10*ROW('Sanitation Data'!G185)),IF(AND(ISNUMBER(OFFSET('Sanitation Data'!$G$13,0,10*ROW('Sanitation Data'!G185))),DI191="No",ISNUMBER(OFFSET('Sanitation Data'!$G$13,0,10*ROW('Sanitation Data'!G185)))),CONCATENATE("[",ROUND(OFFSET('Sanitation Data'!$G$13,0,10*ROW('Sanitation Data'!G185)),0),"]"),IF(AND(ISNUMBER(OFFSET('Sanitation Data'!$G$13,0,10*ROW('Sanitation Data'!G185))),DI191="",ISNUMBER(OFFSET('Sanitation Data'!$G$13,0,10*ROW('Sanitation Data'!G185)))),OFFSET('Sanitation Data'!$G$13,0,10*ROW('Sanitation Data'!G185)),NA())))</f>
        <v>#N/A</v>
      </c>
      <c r="AU191" s="134" t="e">
        <f ca="1">+IF(AND(ISNUMBER(OFFSET('Sanitation Data'!$H$5,0,10*ROW('Sanitation Data'!H185))),DJ191="Yes"),100-OFFSET('Sanitation Data'!$H$5,0,10*ROW('Sanitation Data'!H185)),IF(AND(ISNUMBER(OFFSET('Sanitation Data'!$H$5,0,10*ROW('Sanitation Data'!H185))),DJ191="No",ISNUMBER(OFFSET('Sanitation Data'!$H$5,0,10*ROW('Sanitation Data'!H185)))),CONCATENATE("[",ROUND(100-OFFSET('Sanitation Data'!$H$5,0,10*ROW('Sanitation Data'!H185)),0),"]"),IF(AND(ISNUMBER(OFFSET('Sanitation Data'!$H$5,0,10*ROW('Sanitation Data'!H185))),DJ191="",ISNUMBER(OFFSET('Sanitation Data'!$H$5,0,10*ROW('Sanitation Data'!H185)))),100-OFFSET('Sanitation Data'!$H$5,0,10*ROW('Sanitation Data'!H185)),NA())))</f>
        <v>#N/A</v>
      </c>
      <c r="AV191" s="134" t="e">
        <f ca="1">+IF(AND(ISNUMBER(OFFSET('Sanitation Data'!$H$7,0,10*ROW('Sanitation Data'!H185))),DK191="Yes"),OFFSET('Sanitation Data'!$H$7,0,10*ROW('Sanitation Data'!H185)),IF(AND(ISNUMBER(OFFSET('Sanitation Data'!$H$7,0,10*ROW('Sanitation Data'!H185))),DK191="No",ISNUMBER(OFFSET('Sanitation Data'!$H$7,0,10*ROW('Sanitation Data'!H185)))),CONCATENATE("[",ROUND(OFFSET('Sanitation Data'!$H$7,0,10*ROW('Sanitation Data'!H185)),0),"]"),IF(AND(ISNUMBER(OFFSET('Sanitation Data'!$H$7,0,10*ROW('Sanitation Data'!H185))),DK191="",ISNUMBER(OFFSET('Sanitation Data'!$H$7,0,10*ROW('Sanitation Data'!H185)))),OFFSET('Sanitation Data'!$H$7,0,10*ROW('Sanitation Data'!H185)),NA())))</f>
        <v>#N/A</v>
      </c>
      <c r="AW191" s="134" t="e">
        <f ca="1">+IF(AND(ISNUMBER(OFFSET('Sanitation Data'!$H$11,0,10*ROW('Sanitation Data'!H185))),DL191="Yes"),OFFSET('Sanitation Data'!$H$11,0,10*ROW('Sanitation Data'!H185)),IF(AND(ISNUMBER(OFFSET('Sanitation Data'!$H$11,0,10*ROW('Sanitation Data'!H185))),DL191="No",ISNUMBER(OFFSET('Sanitation Data'!$H$11,0,10*ROW('Sanitation Data'!H185)))),CONCATENATE("[",ROUND(OFFSET('Sanitation Data'!$H$11,0,10*ROW('Sanitation Data'!H185)),0),"]"),IF(AND(ISNUMBER(OFFSET('Sanitation Data'!$H$11,0,10*ROW('Sanitation Data'!H185))),DL191="",ISNUMBER(OFFSET('Sanitation Data'!$H$11,0,10*ROW('Sanitation Data'!H185)))),OFFSET('Sanitation Data'!$H$11,0,10*ROW('Sanitation Data'!H185)),NA())))</f>
        <v>#N/A</v>
      </c>
      <c r="AX191" s="134" t="e">
        <f ca="1">+IF(AND(ISNUMBER(OFFSET('Sanitation Data'!$H$12,0,10*ROW('Sanitation Data'!H185))),DM191="Yes"),OFFSET('Sanitation Data'!$H$12,0,10*ROW('Sanitation Data'!H185)),IF(AND(ISNUMBER(OFFSET('Sanitation Data'!$H$12,0,10*ROW('Sanitation Data'!H185))),DM191="No",ISNUMBER(OFFSET('Sanitation Data'!$H$12,0,10*ROW('Sanitation Data'!H185)))),CONCATENATE("[",ROUND(OFFSET('Sanitation Data'!$H$12,0,10*ROW('Sanitation Data'!H185)),0),"]"),IF(AND(ISNUMBER(OFFSET('Sanitation Data'!$H$12,0,10*ROW('Sanitation Data'!H185))),DM191="",ISNUMBER(OFFSET('Sanitation Data'!$H$12,0,10*ROW('Sanitation Data'!H185)))),OFFSET('Sanitation Data'!$H$12,0,10*ROW('Sanitation Data'!H185)),NA())))</f>
        <v>#N/A</v>
      </c>
      <c r="AY191" s="134" t="e">
        <f ca="1">+IF(AND(ISNUMBER(OFFSET('Sanitation Data'!$H$13,0,10*ROW('Sanitation Data'!H185))),DN191="Yes"),OFFSET('Sanitation Data'!$H$13,0,10*ROW('Sanitation Data'!H185)),IF(AND(ISNUMBER(OFFSET('Sanitation Data'!$H$13,0,10*ROW('Sanitation Data'!H185))),DN191="No",ISNUMBER(OFFSET('Sanitation Data'!$H$13,0,10*ROW('Sanitation Data'!H185)))),CONCATENATE("[",ROUND(OFFSET('Sanitation Data'!$H$13,0,10*ROW('Sanitation Data'!H185)),0),"]"),IF(AND(ISNUMBER(OFFSET('Sanitation Data'!$H$13,0,10*ROW('Sanitation Data'!H185))),DN191="",ISNUMBER(OFFSET('Sanitation Data'!$H$13,0,10*ROW('Sanitation Data'!H185)))),OFFSET('Sanitation Data'!$H$13,0,10*ROW('Sanitation Data'!H185)),NA())))</f>
        <v>#N/A</v>
      </c>
      <c r="AZ191" s="135" t="e">
        <f ca="1">+IF(AND(ISNUMBER(OFFSET('Hygiene Data'!$C$6,0,10*ROW('Hygiene Data'!C185))),DO191="Yes"),OFFSET('Hygiene Data'!$C$6,0,10*ROW('Hygiene Data'!C185)),IF(AND(ISNUMBER(OFFSET('Hygiene Data'!$C$6,0,10*ROW('Hygiene Data'!C185))),DO191="No",ISNUMBER(OFFSET('Hygiene Data'!$C$6,0,10*ROW('Hygiene Data'!C185)))),CONCATENATE("[",ROUND(OFFSET('Hygiene Data'!$C$6,0,10*ROW('Hygiene Data'!C185)),0),"]"),IF(AND(ISNUMBER(OFFSET('Hygiene Data'!$C$6,0,10*ROW('Hygiene Data'!C185))),DO191="",ISNUMBER(OFFSET('Hygiene Data'!$C$6,0,10*ROW('Hygiene Data'!C185)))),OFFSET('Hygiene Data'!$C$6,0,10*ROW('Hygiene Data'!C185)),NA())))</f>
        <v>#N/A</v>
      </c>
      <c r="BA191" s="135" t="e">
        <f ca="1">+IF(AND(ISNUMBER(OFFSET('Hygiene Data'!$C$8,0,10*ROW('Hygiene Data'!C185))),DP191="Yes"),OFFSET('Hygiene Data'!$C$8,0,10*ROW('Hygiene Data'!C185)),IF(AND(ISNUMBER(OFFSET('Hygiene Data'!$C$8,0,10*ROW('Hygiene Data'!C185))),DP191="No",ISNUMBER(OFFSET('Hygiene Data'!$C$8,0,10*ROW('Hygiene Data'!C185)))),CONCATENATE("[",ROUND(OFFSET('Hygiene Data'!$C$8,0,10*ROW('Hygiene Data'!C185)),0),"]"),IF(AND(ISNUMBER(OFFSET('Hygiene Data'!$C$8,0,10*ROW('Hygiene Data'!C185))),DP191="",ISNUMBER(OFFSET('Hygiene Data'!$C$8,0,10*ROW('Hygiene Data'!C185)))),OFFSET('Hygiene Data'!$C$8,0,10*ROW('Hygiene Data'!C185)),NA())))</f>
        <v>#N/A</v>
      </c>
      <c r="BB191" s="135" t="e">
        <f ca="1">+IF(AND(ISNUMBER(OFFSET('Hygiene Data'!$C$10,0,10*ROW('Hygiene Data'!C185))),DQ191="Yes"),OFFSET('Hygiene Data'!$C$10,0,10*ROW('Hygiene Data'!C185)),IF(AND(ISNUMBER(OFFSET('Hygiene Data'!$C$10,0,10*ROW('Hygiene Data'!C185))),DQ191="No",ISNUMBER(OFFSET('Hygiene Data'!$C$10,0,10*ROW('Hygiene Data'!C185)))),CONCATENATE("[",ROUND(OFFSET('Hygiene Data'!$C$10,0,10*ROW('Hygiene Data'!C185)),0),"]"),IF(AND(ISNUMBER(OFFSET('Hygiene Data'!$C$10,0,10*ROW('Hygiene Data'!C185))),DQ191="",ISNUMBER(OFFSET('Hygiene Data'!$C$10,0,10*ROW('Hygiene Data'!C185)))),OFFSET('Hygiene Data'!$C$10,0,10*ROW('Hygiene Data'!C185)),NA())))</f>
        <v>#N/A</v>
      </c>
      <c r="BC191" s="135" t="e">
        <f ca="1">+IF(AND(ISNUMBER(OFFSET('Hygiene Data'!$D$6,0,10*ROW('Hygiene Data'!D185))),DR191="Yes"),OFFSET('Hygiene Data'!$D$6,0,10*ROW('Hygiene Data'!D185)),IF(AND(ISNUMBER(OFFSET('Hygiene Data'!$D$6,0,10*ROW('Hygiene Data'!D185))),DR191="No",ISNUMBER(OFFSET('Hygiene Data'!$D$6,0,10*ROW('Hygiene Data'!D185)))),CONCATENATE("[",ROUND(OFFSET('Hygiene Data'!$D$6,0,10*ROW('Hygiene Data'!D185)),0),"]"),IF(AND(ISNUMBER(OFFSET('Hygiene Data'!$D$6,0,10*ROW('Hygiene Data'!D185))),DR191="",ISNUMBER(OFFSET('Hygiene Data'!$D$6,0,10*ROW('Hygiene Data'!D185)))),OFFSET('Hygiene Data'!$D$6,0,10*ROW('Hygiene Data'!D185)),NA())))</f>
        <v>#N/A</v>
      </c>
      <c r="BD191" s="135" t="e">
        <f ca="1">+IF(AND(ISNUMBER(OFFSET('Hygiene Data'!$D$8,0,10*ROW('Hygiene Data'!D185))),DS191="Yes"),OFFSET('Hygiene Data'!$D$8,0,10*ROW('Hygiene Data'!D185)),IF(AND(ISNUMBER(OFFSET('Hygiene Data'!$D$8,0,10*ROW('Hygiene Data'!D185))),DS191="No",ISNUMBER(OFFSET('Hygiene Data'!$D$8,0,10*ROW('Hygiene Data'!D185)))),CONCATENATE("[",ROUND(OFFSET('Hygiene Data'!$D$8,0,10*ROW('Hygiene Data'!D185)),0),"]"),IF(AND(ISNUMBER(OFFSET('Hygiene Data'!$D$8,0,10*ROW('Hygiene Data'!D185))),DS191="",ISNUMBER(OFFSET('Hygiene Data'!$D$8,0,10*ROW('Hygiene Data'!D185)))),OFFSET('Hygiene Data'!$D$8,0,10*ROW('Hygiene Data'!D185)),NA())))</f>
        <v>#N/A</v>
      </c>
      <c r="BE191" s="135" t="e">
        <f ca="1">+IF(AND(ISNUMBER(OFFSET('Hygiene Data'!$D$10,0,10*ROW('Hygiene Data'!D185))),DT191="Yes"),OFFSET('Hygiene Data'!$D$10,0,10*ROW('Hygiene Data'!D185)),IF(AND(ISNUMBER(OFFSET('Hygiene Data'!$D$10,0,10*ROW('Hygiene Data'!D185))),DT191="No",ISNUMBER(OFFSET('Hygiene Data'!$D$10,0,10*ROW('Hygiene Data'!D185)))),CONCATENATE("[",ROUND(OFFSET('Hygiene Data'!$D$10,0,10*ROW('Hygiene Data'!D185)),0),"]"),IF(AND(ISNUMBER(OFFSET('Hygiene Data'!$D$10,0,10*ROW('Hygiene Data'!D185))),DT191="",ISNUMBER(OFFSET('Hygiene Data'!$D$10,0,10*ROW('Hygiene Data'!D185)))),OFFSET('Hygiene Data'!$D$10,0,10*ROW('Hygiene Data'!D185)),NA())))</f>
        <v>#N/A</v>
      </c>
      <c r="BF191" s="135" t="e">
        <f ca="1">+IF(AND(ISNUMBER(OFFSET('Hygiene Data'!$E$6,0,10*ROW('Hygiene Data'!E185))),DU191="Yes"),OFFSET('Hygiene Data'!$E$6,0,10*ROW('Hygiene Data'!E185)),IF(AND(ISNUMBER(OFFSET('Hygiene Data'!$E$6,0,10*ROW('Hygiene Data'!E185))),DU191="No",ISNUMBER(OFFSET('Hygiene Data'!$E$6,0,10*ROW('Hygiene Data'!E185)))),CONCATENATE("[",ROUND(OFFSET('Hygiene Data'!$E$6,0,10*ROW('Hygiene Data'!E185)),0),"]"),IF(AND(ISNUMBER(OFFSET('Hygiene Data'!$E$6,0,10*ROW('Hygiene Data'!E185))),DU191="",ISNUMBER(OFFSET('Hygiene Data'!$E$6,0,10*ROW('Hygiene Data'!E185)))),OFFSET('Hygiene Data'!$E$6,0,10*ROW('Hygiene Data'!E185)),NA())))</f>
        <v>#N/A</v>
      </c>
      <c r="BG191" s="135" t="e">
        <f ca="1">+IF(AND(ISNUMBER(OFFSET('Hygiene Data'!$E$8,0,10*ROW('Hygiene Data'!E185))),DV191="Yes"),OFFSET('Hygiene Data'!$E$8,0,10*ROW('Hygiene Data'!E185)),IF(AND(ISNUMBER(OFFSET('Hygiene Data'!$E$8,0,10*ROW('Hygiene Data'!E185))),DV191="No",ISNUMBER(OFFSET('Hygiene Data'!$E$8,0,10*ROW('Hygiene Data'!E185)))),CONCATENATE("[",ROUND(OFFSET('Hygiene Data'!$E$8,0,10*ROW('Hygiene Data'!E185)),0),"]"),IF(AND(ISNUMBER(OFFSET('Hygiene Data'!$E$8,0,10*ROW('Hygiene Data'!E185))),DV191="",ISNUMBER(OFFSET('Hygiene Data'!$E$8,0,10*ROW('Hygiene Data'!E185)))),OFFSET('Hygiene Data'!$E$8,0,10*ROW('Hygiene Data'!E185)),NA())))</f>
        <v>#N/A</v>
      </c>
      <c r="BH191" s="135" t="e">
        <f ca="1">+IF(AND(ISNUMBER(OFFSET('Hygiene Data'!$E$10,0,10*ROW('Hygiene Data'!E185))),DW191="Yes"),OFFSET('Hygiene Data'!$E$10,0,10*ROW('Hygiene Data'!E185)),IF(AND(ISNUMBER(OFFSET('Hygiene Data'!$E$10,0,10*ROW('Hygiene Data'!E185))),DW191="No",ISNUMBER(OFFSET('Hygiene Data'!$E$10,0,10*ROW('Hygiene Data'!E185)))),CONCATENATE("[",ROUND(OFFSET('Hygiene Data'!$E$10,0,10*ROW('Hygiene Data'!E185)),0),"]"),IF(AND(ISNUMBER(OFFSET('Hygiene Data'!$E$10,0,10*ROW('Hygiene Data'!E185))),DW191="",ISNUMBER(OFFSET('Hygiene Data'!$E$10,0,10*ROW('Hygiene Data'!E185)))),OFFSET('Hygiene Data'!$E$10,0,10*ROW('Hygiene Data'!E185)),NA())))</f>
        <v>#N/A</v>
      </c>
      <c r="BI191" s="135" t="e">
        <f ca="1">+IF(AND(ISNUMBER(OFFSET('Hygiene Data'!$F$6,0,10*ROW('Hygiene Data'!F185))),DX191="Yes"),OFFSET('Hygiene Data'!$F$6,0,10*ROW('Hygiene Data'!F185)),IF(AND(ISNUMBER(OFFSET('Hygiene Data'!$F$6,0,10*ROW('Hygiene Data'!F185))),DX191="No",ISNUMBER(OFFSET('Hygiene Data'!$F$6,0,10*ROW('Hygiene Data'!F185)))),CONCATENATE("[",ROUND(OFFSET('Hygiene Data'!$F$6,0,10*ROW('Hygiene Data'!F185)),0),"]"),IF(AND(ISNUMBER(OFFSET('Hygiene Data'!$F$6,0,10*ROW('Hygiene Data'!F185))),DX191="",ISNUMBER(OFFSET('Hygiene Data'!$F$6,0,10*ROW('Hygiene Data'!F185)))),OFFSET('Hygiene Data'!$F$6,0,10*ROW('Hygiene Data'!F185)),NA())))</f>
        <v>#N/A</v>
      </c>
      <c r="BJ191" s="135" t="e">
        <f ca="1">+IF(AND(ISNUMBER(OFFSET('Hygiene Data'!$F$8,0,10*ROW('Hygiene Data'!F185))),DY191="Yes"),OFFSET('Hygiene Data'!$F$8,0,10*ROW('Hygiene Data'!F185)),IF(AND(ISNUMBER(OFFSET('Hygiene Data'!$F$8,0,10*ROW('Hygiene Data'!F185))),DY191="No",ISNUMBER(OFFSET('Hygiene Data'!$F$8,0,10*ROW('Hygiene Data'!F185)))),CONCATENATE("[",ROUND(OFFSET('Hygiene Data'!$F$8,0,10*ROW('Hygiene Data'!F185)),0),"]"),IF(AND(ISNUMBER(OFFSET('Hygiene Data'!$F$8,0,10*ROW('Hygiene Data'!F185))),DY191="",ISNUMBER(OFFSET('Hygiene Data'!$F$8,0,10*ROW('Hygiene Data'!F185)))),OFFSET('Hygiene Data'!$F$8,0,10*ROW('Hygiene Data'!F185)),NA())))</f>
        <v>#N/A</v>
      </c>
      <c r="BK191" s="135" t="e">
        <f ca="1">+IF(AND(ISNUMBER(OFFSET('Hygiene Data'!$F$10,0,10*ROW('Hygiene Data'!F185))),DZ191="Yes"),OFFSET('Hygiene Data'!$F$10,0,10*ROW('Hygiene Data'!F185)),IF(AND(ISNUMBER(OFFSET('Hygiene Data'!$F$10,0,10*ROW('Hygiene Data'!F185))),DZ191="No",ISNUMBER(OFFSET('Hygiene Data'!$F$10,0,10*ROW('Hygiene Data'!F185)))),CONCATENATE("[",ROUND(OFFSET('Hygiene Data'!$F$10,0,10*ROW('Hygiene Data'!F185)),0),"]"),IF(AND(ISNUMBER(OFFSET('Hygiene Data'!$F$10,0,10*ROW('Hygiene Data'!F185))),DZ191="",ISNUMBER(OFFSET('Hygiene Data'!$F$10,0,10*ROW('Hygiene Data'!F185)))),OFFSET('Hygiene Data'!$F$10,0,10*ROW('Hygiene Data'!F185)),NA())))</f>
        <v>#N/A</v>
      </c>
      <c r="BL191" s="135" t="e">
        <f ca="1">+IF(AND(ISNUMBER(OFFSET('Hygiene Data'!$G$6,0,10*ROW('Hygiene Data'!G185))),EA191="Yes"),OFFSET('Hygiene Data'!$G$6,0,10*ROW('Hygiene Data'!G185)),IF(AND(ISNUMBER(OFFSET('Hygiene Data'!$G$6,0,10*ROW('Hygiene Data'!G185))),EA191="No",ISNUMBER(OFFSET('Hygiene Data'!$G$6,0,10*ROW('Hygiene Data'!G185)))),CONCATENATE("[",ROUND(OFFSET('Hygiene Data'!$G$6,0,10*ROW('Hygiene Data'!G185)),0),"]"),IF(AND(ISNUMBER(OFFSET('Hygiene Data'!$G$6,0,10*ROW('Hygiene Data'!G185))),EA191="",ISNUMBER(OFFSET('Hygiene Data'!$G$6,0,10*ROW('Hygiene Data'!G185)))),OFFSET('Hygiene Data'!$G$6,0,10*ROW('Hygiene Data'!G185)),NA())))</f>
        <v>#N/A</v>
      </c>
      <c r="BM191" s="135" t="e">
        <f ca="1">+IF(AND(ISNUMBER(OFFSET('Hygiene Data'!$G$8,0,10*ROW('Hygiene Data'!G185))),EB191="Yes"),OFFSET('Hygiene Data'!$G$8,0,10*ROW('Hygiene Data'!G185)),IF(AND(ISNUMBER(OFFSET('Hygiene Data'!$G$8,0,10*ROW('Hygiene Data'!G185))),EB191="No",ISNUMBER(OFFSET('Hygiene Data'!$G$8,0,10*ROW('Hygiene Data'!G185)))),CONCATENATE("[",ROUND(OFFSET('Hygiene Data'!$G$8,0,10*ROW('Hygiene Data'!G185)),0),"]"),IF(AND(ISNUMBER(OFFSET('Hygiene Data'!$G$8,0,10*ROW('Hygiene Data'!G185))),EB191="",ISNUMBER(OFFSET('Hygiene Data'!$G$8,0,10*ROW('Hygiene Data'!G185)))),OFFSET('Hygiene Data'!$G$8,0,10*ROW('Hygiene Data'!G185)),NA())))</f>
        <v>#N/A</v>
      </c>
      <c r="BN191" s="135" t="e">
        <f ca="1">+IF(AND(ISNUMBER(OFFSET('Hygiene Data'!$G$10,0,10*ROW('Hygiene Data'!G185))),EC191="Yes"),OFFSET('Hygiene Data'!$G$10,0,10*ROW('Hygiene Data'!G185)),IF(AND(ISNUMBER(OFFSET('Hygiene Data'!$G$10,0,10*ROW('Hygiene Data'!G185))),EC191="No",ISNUMBER(OFFSET('Hygiene Data'!$G$10,0,10*ROW('Hygiene Data'!G185)))),CONCATENATE("[",ROUND(OFFSET('Hygiene Data'!$G$10,0,10*ROW('Hygiene Data'!G185)),0),"]"),IF(AND(ISNUMBER(OFFSET('Hygiene Data'!$G$10,0,10*ROW('Hygiene Data'!G185))),EC191="",ISNUMBER(OFFSET('Hygiene Data'!$G$10,0,10*ROW('Hygiene Data'!G185)))),OFFSET('Hygiene Data'!$G$10,0,10*ROW('Hygiene Data'!G185)),NA())))</f>
        <v>#N/A</v>
      </c>
      <c r="BO191" s="135" t="e">
        <f ca="1">+IF(AND(ISNUMBER(OFFSET('Hygiene Data'!$H$6,0,10*ROW('Hygiene Data'!H185))),ED191="Yes"),OFFSET('Hygiene Data'!$H$6,0,10*ROW('Hygiene Data'!H185)),IF(AND(ISNUMBER(OFFSET('Hygiene Data'!$H$6,0,10*ROW('Hygiene Data'!H185))),ED191="No",ISNUMBER(OFFSET('Hygiene Data'!$H$6,0,10*ROW('Hygiene Data'!H185)))),CONCATENATE("[",ROUND(OFFSET('Hygiene Data'!$H$6,0,10*ROW('Hygiene Data'!H185)),0),"]"),IF(AND(ISNUMBER(OFFSET('Hygiene Data'!$H$6,0,10*ROW('Hygiene Data'!H185))),ED191="",ISNUMBER(OFFSET('Hygiene Data'!$H$6,0,10*ROW('Hygiene Data'!H185)))),OFFSET('Hygiene Data'!$H$6,0,10*ROW('Hygiene Data'!H185)),NA())))</f>
        <v>#N/A</v>
      </c>
      <c r="BP191" s="135" t="e">
        <f ca="1">+IF(AND(ISNUMBER(OFFSET('Hygiene Data'!$H$8,0,10*ROW('Hygiene Data'!H185))),EE191="Yes"),OFFSET('Hygiene Data'!$H$8,0,10*ROW('Hygiene Data'!H185)),IF(AND(ISNUMBER(OFFSET('Hygiene Data'!$H$8,0,10*ROW('Hygiene Data'!H185))),EE191="No",ISNUMBER(OFFSET('Hygiene Data'!$H$8,0,10*ROW('Hygiene Data'!H185)))),CONCATENATE("[",ROUND(OFFSET('Hygiene Data'!$H$8,0,10*ROW('Hygiene Data'!H185)),0),"]"),IF(AND(ISNUMBER(OFFSET('Hygiene Data'!$H$8,0,10*ROW('Hygiene Data'!H185))),EE191="",ISNUMBER(OFFSET('Hygiene Data'!$H$8,0,10*ROW('Hygiene Data'!H185)))),OFFSET('Hygiene Data'!$H$8,0,10*ROW('Hygiene Data'!H185)),NA())))</f>
        <v>#N/A</v>
      </c>
      <c r="BQ191" s="135" t="e">
        <f ca="1">+IF(AND(ISNUMBER(OFFSET('Hygiene Data'!$H$10,0,10*ROW('Hygiene Data'!H185))),EF191="Yes"),OFFSET('Hygiene Data'!$H$10,0,10*ROW('Hygiene Data'!H185)),IF(AND(ISNUMBER(OFFSET('Hygiene Data'!$H$10,0,10*ROW('Hygiene Data'!H185))),EF191="No",ISNUMBER(OFFSET('Hygiene Data'!$H$10,0,10*ROW('Hygiene Data'!H185)))),CONCATENATE("[",ROUND(OFFSET('Hygiene Data'!$H$10,0,10*ROW('Hygiene Data'!H185)),0),"]"),IF(AND(ISNUMBER(OFFSET('Hygiene Data'!$H$10,0,10*ROW('Hygiene Data'!H185))),EF191="",ISNUMBER(OFFSET('Hygiene Data'!$H$10,0,10*ROW('Hygiene Data'!H185)))),OFFSET('Hygiene Data'!$H$10,0,10*ROW('Hygiene Data'!H185)),NA())))</f>
        <v>#N/A</v>
      </c>
      <c r="BS191" s="34" t="str">
        <f ca="1">+IF(OFFSET('Water Data'!$C$28,0,10*ROW('Water Data'!C185))="","",OFFSET('Water Data'!$C$28,0,10*ROW('Water Data'!C185)))</f>
        <v/>
      </c>
      <c r="BT191" s="34" t="str">
        <f ca="1">+IF(OFFSET('Water Data'!$C$29,0,10*ROW('Water Data'!C185))="","",OFFSET('Water Data'!$C$29,0,10*ROW('Water Data'!C185)))</f>
        <v/>
      </c>
      <c r="BU191" s="34" t="str">
        <f ca="1">+IF(OFFSET('Water Data'!$C$30,0,10*ROW('Water Data'!C185))="","",OFFSET('Water Data'!$C$30,0,10*ROW('Water Data'!C185)))</f>
        <v/>
      </c>
      <c r="BV191" s="34" t="str">
        <f ca="1">+IF(OFFSET('Water Data'!$D$28,0,10*ROW('Water Data'!D185))="","",OFFSET('Water Data'!$D$28,0,10*ROW('Water Data'!D185)))</f>
        <v/>
      </c>
      <c r="BW191" s="34" t="str">
        <f ca="1">+IF(OFFSET('Water Data'!$D$29,0,10*ROW('Water Data'!D185))="","",OFFSET('Water Data'!$D$29,0,10*ROW('Water Data'!D185)))</f>
        <v/>
      </c>
      <c r="BX191" s="34" t="str">
        <f ca="1">+IF(OFFSET('Water Data'!$D$30,0,10*ROW('Water Data'!D185))="","",OFFSET('Water Data'!$D$30,0,10*ROW('Water Data'!D185)))</f>
        <v/>
      </c>
      <c r="BY191" s="34" t="str">
        <f ca="1">+IF(OFFSET('Water Data'!$E$28,0,10*ROW('Water Data'!E185))="","",OFFSET('Water Data'!$E$28,0,10*ROW('Water Data'!E185)))</f>
        <v/>
      </c>
      <c r="BZ191" s="34" t="str">
        <f ca="1">+IF(OFFSET('Water Data'!$E$29,0,10*ROW('Water Data'!E185))="","",OFFSET('Water Data'!$E$29,0,10*ROW('Water Data'!E185)))</f>
        <v/>
      </c>
      <c r="CA191" s="34" t="str">
        <f ca="1">+IF(OFFSET('Water Data'!$E$30,0,10*ROW('Water Data'!E185))="","",OFFSET('Water Data'!$E$30,0,10*ROW('Water Data'!E185)))</f>
        <v/>
      </c>
      <c r="CB191" s="34" t="str">
        <f ca="1">+IF(OFFSET('Water Data'!$F$28,0,10*ROW('Water Data'!F185))="","",OFFSET('Water Data'!$F$28,0,10*ROW('Water Data'!F185)))</f>
        <v/>
      </c>
      <c r="CC191" s="34" t="str">
        <f ca="1">+IF(OFFSET('Water Data'!$F$29,0,10*ROW('Water Data'!F185))="","",OFFSET('Water Data'!$F$29,0,10*ROW('Water Data'!F185)))</f>
        <v/>
      </c>
      <c r="CD191" s="34" t="str">
        <f ca="1">+IF(OFFSET('Water Data'!$F$30,0,10*ROW('Water Data'!F185))="","",OFFSET('Water Data'!$F$30,0,10*ROW('Water Data'!F185)))</f>
        <v/>
      </c>
      <c r="CE191" s="34" t="str">
        <f ca="1">+IF(OFFSET('Water Data'!$G$28,0,10*ROW('Water Data'!G185))="","",OFFSET('Water Data'!$G$28,0,10*ROW('Water Data'!G185)))</f>
        <v/>
      </c>
      <c r="CF191" s="34" t="str">
        <f ca="1">+IF(OFFSET('Water Data'!$G$29,0,10*ROW('Water Data'!G185))="","",OFFSET('Water Data'!$G$29,0,10*ROW('Water Data'!G185)))</f>
        <v/>
      </c>
      <c r="CG191" s="34" t="str">
        <f ca="1">+IF(OFFSET('Water Data'!$G$30,0,10*ROW('Water Data'!G185))="","",OFFSET('Water Data'!$G$30,0,10*ROW('Water Data'!G185)))</f>
        <v/>
      </c>
      <c r="CH191" s="34" t="str">
        <f ca="1">+IF(OFFSET('Water Data'!$H$28,0,10*ROW('Water Data'!H185))="","",OFFSET('Water Data'!$H$28,0,10*ROW('Water Data'!H185)))</f>
        <v/>
      </c>
      <c r="CI191" s="34" t="str">
        <f ca="1">+IF(OFFSET('Water Data'!$H$29,0,10*ROW('Water Data'!H185))="","",OFFSET('Water Data'!$H$29,0,10*ROW('Water Data'!H185)))</f>
        <v/>
      </c>
      <c r="CJ191" s="34" t="str">
        <f ca="1">+IF(OFFSET('Water Data'!$H$30,0,10*ROW('Water Data'!H185))="","",OFFSET('Water Data'!$H$30,0,10*ROW('Water Data'!H185)))</f>
        <v/>
      </c>
      <c r="CK191" s="34" t="str">
        <f ca="1">+IF(OFFSET('Sanitation Data'!$C$29,0,10*ROW('Sanitation Data'!C185))="","",OFFSET('Sanitation Data'!$C$29,0,10*ROW('Sanitation Data'!C185)))</f>
        <v/>
      </c>
      <c r="CL191" s="34" t="str">
        <f ca="1">+IF(OFFSET('Sanitation Data'!$C$30,0,10*ROW('Sanitation Data'!C185))="","",OFFSET('Sanitation Data'!$C$30,0,10*ROW('Sanitation Data'!C185)))</f>
        <v/>
      </c>
      <c r="CM191" s="34" t="str">
        <f ca="1">+IF(OFFSET('Sanitation Data'!$C$31,0,10*ROW('Sanitation Data'!C185))="","",OFFSET('Sanitation Data'!$C$31,0,10*ROW('Sanitation Data'!C185)))</f>
        <v/>
      </c>
      <c r="CN191" s="34" t="str">
        <f ca="1">+IF(OFFSET('Sanitation Data'!$C$32,0,10*ROW('Sanitation Data'!C185))="","",OFFSET('Sanitation Data'!$C$32,0,10*ROW('Sanitation Data'!C185)))</f>
        <v/>
      </c>
      <c r="CO191" s="34" t="str">
        <f ca="1">+IF(OFFSET('Sanitation Data'!$C$33,0,10*ROW('Sanitation Data'!C185))="","",OFFSET('Sanitation Data'!$C$33,0,10*ROW('Sanitation Data'!C185)))</f>
        <v/>
      </c>
      <c r="CP191" s="34" t="str">
        <f ca="1">+IF(OFFSET('Sanitation Data'!$D$29,0,10*ROW('Sanitation Data'!D185))="","",OFFSET('Sanitation Data'!$D$29,0,10*ROW('Sanitation Data'!D185)))</f>
        <v/>
      </c>
      <c r="CQ191" s="34" t="str">
        <f ca="1">+IF(OFFSET('Sanitation Data'!$D$30,0,10*ROW('Sanitation Data'!D185))="","",OFFSET('Sanitation Data'!$D$30,0,10*ROW('Sanitation Data'!D185)))</f>
        <v/>
      </c>
      <c r="CR191" s="34" t="str">
        <f ca="1">+IF(OFFSET('Sanitation Data'!$D$31,0,10*ROW('Sanitation Data'!D185))="","",OFFSET('Sanitation Data'!$D$31,0,10*ROW('Sanitation Data'!D185)))</f>
        <v/>
      </c>
      <c r="CS191" s="34" t="str">
        <f ca="1">+IF(OFFSET('Sanitation Data'!$D$32,0,10*ROW('Sanitation Data'!D185))="","",OFFSET('Sanitation Data'!$D$32,0,10*ROW('Sanitation Data'!D185)))</f>
        <v/>
      </c>
      <c r="CT191" s="34" t="str">
        <f ca="1">+IF(OFFSET('Sanitation Data'!$D$33,0,10*ROW('Sanitation Data'!D185))="","",OFFSET('Sanitation Data'!$D$33,0,10*ROW('Sanitation Data'!D185)))</f>
        <v/>
      </c>
      <c r="CU191" s="34" t="str">
        <f ca="1">+IF(OFFSET('Sanitation Data'!$E$29,0,10*ROW('Sanitation Data'!E185))="","",OFFSET('Sanitation Data'!$E$29,0,10*ROW('Sanitation Data'!E185)))</f>
        <v/>
      </c>
      <c r="CV191" s="34" t="str">
        <f ca="1">+IF(OFFSET('Sanitation Data'!$E$30,0,10*ROW('Sanitation Data'!E185))="","",OFFSET('Sanitation Data'!$E$30,0,10*ROW('Sanitation Data'!E185)))</f>
        <v/>
      </c>
      <c r="CW191" s="34" t="str">
        <f ca="1">+IF(OFFSET('Sanitation Data'!$E$31,0,10*ROW('Sanitation Data'!E185))="","",OFFSET('Sanitation Data'!$E$31,0,10*ROW('Sanitation Data'!E185)))</f>
        <v/>
      </c>
      <c r="CX191" s="34" t="str">
        <f ca="1">+IF(OFFSET('Sanitation Data'!$E$32,0,10*ROW('Sanitation Data'!E185))="","",OFFSET('Sanitation Data'!$E$32,0,10*ROW('Sanitation Data'!E185)))</f>
        <v/>
      </c>
      <c r="CY191" s="34" t="str">
        <f ca="1">+IF(OFFSET('Sanitation Data'!$E$33,0,10*ROW('Sanitation Data'!E185))="","",OFFSET('Sanitation Data'!$E$33,0,10*ROW('Sanitation Data'!E185)))</f>
        <v/>
      </c>
      <c r="CZ191" s="34" t="str">
        <f ca="1">+IF(OFFSET('Sanitation Data'!$F$29,0,10*ROW('Sanitation Data'!F185))="","",OFFSET('Sanitation Data'!$F$29,0,10*ROW('Sanitation Data'!F185)))</f>
        <v/>
      </c>
      <c r="DA191" s="34" t="str">
        <f ca="1">+IF(OFFSET('Sanitation Data'!$F$30,0,10*ROW('Sanitation Data'!F185))="","",OFFSET('Sanitation Data'!$F$30,0,10*ROW('Sanitation Data'!F185)))</f>
        <v/>
      </c>
      <c r="DB191" s="34" t="str">
        <f ca="1">+IF(OFFSET('Sanitation Data'!$F$31,0,10*ROW('Sanitation Data'!F185))="","",OFFSET('Sanitation Data'!$F$31,0,10*ROW('Sanitation Data'!F185)))</f>
        <v/>
      </c>
      <c r="DC191" s="34" t="str">
        <f ca="1">+IF(OFFSET('Sanitation Data'!$F$32,0,10*ROW('Sanitation Data'!F185))="","",OFFSET('Sanitation Data'!$F$32,0,10*ROW('Sanitation Data'!F185)))</f>
        <v/>
      </c>
      <c r="DD191" s="34" t="str">
        <f ca="1">+IF(OFFSET('Sanitation Data'!$F$33,0,10*ROW('Sanitation Data'!F185))="","",OFFSET('Sanitation Data'!$F$33,0,10*ROW('Sanitation Data'!F185)))</f>
        <v/>
      </c>
      <c r="DE191" s="34" t="str">
        <f ca="1">+IF(OFFSET('Sanitation Data'!$G$29,0,10*ROW('Sanitation Data'!G185))="","",OFFSET('Sanitation Data'!$G$29,0,10*ROW('Sanitation Data'!G185)))</f>
        <v/>
      </c>
      <c r="DF191" s="34" t="str">
        <f ca="1">+IF(OFFSET('Sanitation Data'!$G$30,0,10*ROW('Sanitation Data'!G185))="","",OFFSET('Sanitation Data'!$G$30,0,10*ROW('Sanitation Data'!G185)))</f>
        <v/>
      </c>
      <c r="DG191" s="34" t="str">
        <f ca="1">+IF(OFFSET('Sanitation Data'!$G$31,0,10*ROW('Sanitation Data'!G185))="","",OFFSET('Sanitation Data'!$G$31,0,10*ROW('Sanitation Data'!G185)))</f>
        <v/>
      </c>
      <c r="DH191" s="34" t="str">
        <f ca="1">+IF(OFFSET('Sanitation Data'!$G$32,0,10*ROW('Sanitation Data'!G185))="","",OFFSET('Sanitation Data'!$G$32,0,10*ROW('Sanitation Data'!G185)))</f>
        <v/>
      </c>
      <c r="DI191" s="34" t="str">
        <f ca="1">+IF(OFFSET('Sanitation Data'!$G$33,0,10*ROW('Sanitation Data'!G185))="","",OFFSET('Sanitation Data'!$G$33,0,10*ROW('Sanitation Data'!G185)))</f>
        <v/>
      </c>
      <c r="DJ191" s="34" t="str">
        <f ca="1">+IF(OFFSET('Sanitation Data'!$H$29,0,10*ROW('Sanitation Data'!H185))="","",OFFSET('Sanitation Data'!$H$29,0,10*ROW('Sanitation Data'!H185)))</f>
        <v/>
      </c>
      <c r="DK191" s="34" t="str">
        <f ca="1">+IF(OFFSET('Sanitation Data'!$H$30,0,10*ROW('Sanitation Data'!H185))="","",OFFSET('Sanitation Data'!$H$30,0,10*ROW('Sanitation Data'!H185)))</f>
        <v/>
      </c>
      <c r="DL191" s="34" t="str">
        <f ca="1">+IF(OFFSET('Sanitation Data'!$H$31,0,10*ROW('Sanitation Data'!H185))="","",OFFSET('Sanitation Data'!$H$31,0,10*ROW('Sanitation Data'!H185)))</f>
        <v/>
      </c>
      <c r="DM191" s="34" t="str">
        <f ca="1">+IF(OFFSET('Sanitation Data'!$H$32,0,10*ROW('Sanitation Data'!H185))="","",OFFSET('Sanitation Data'!$H$32,0,10*ROW('Sanitation Data'!H185)))</f>
        <v/>
      </c>
      <c r="DN191" s="34" t="str">
        <f ca="1">+IF(OFFSET('Sanitation Data'!$H$33,0,10*ROW('Sanitation Data'!H185))="","",OFFSET('Sanitation Data'!$H$33,0,10*ROW('Sanitation Data'!H185)))</f>
        <v/>
      </c>
      <c r="DO191" s="34" t="str">
        <f ca="1">+IF(OFFSET('Hygiene Data'!$C$12,0,10*ROW('Hygiene Data'!C185))="","",OFFSET('Hygiene Data'!$C$12,0,10*ROW('Hygiene Data'!C185)))</f>
        <v/>
      </c>
      <c r="DP191" s="34" t="str">
        <f ca="1">+IF(OFFSET('Hygiene Data'!$C$13,0,10*ROW('Hygiene Data'!C185))="","",OFFSET('Hygiene Data'!$C$13,0,10*ROW('Hygiene Data'!C185)))</f>
        <v/>
      </c>
      <c r="DQ191" s="34" t="str">
        <f ca="1">+IF(OFFSET('Hygiene Data'!$C$14,0,10*ROW('Hygiene Data'!C185))="","",OFFSET('Hygiene Data'!$C$14,0,10*ROW('Hygiene Data'!C185)))</f>
        <v/>
      </c>
      <c r="DR191" s="34" t="str">
        <f ca="1">+IF(OFFSET('Hygiene Data'!$D$12,0,10*ROW('Hygiene Data'!D185))="","",OFFSET('Hygiene Data'!$D$12,0,10*ROW('Hygiene Data'!D185)))</f>
        <v/>
      </c>
      <c r="DS191" s="34" t="str">
        <f ca="1">+IF(OFFSET('Hygiene Data'!$D$13,0,10*ROW('Hygiene Data'!D185))="","",OFFSET('Hygiene Data'!$D$13,0,10*ROW('Hygiene Data'!D185)))</f>
        <v/>
      </c>
      <c r="DT191" s="34" t="str">
        <f ca="1">+IF(OFFSET('Hygiene Data'!$D$14,0,10*ROW('Hygiene Data'!D185))="","",OFFSET('Hygiene Data'!$D$14,0,10*ROW('Hygiene Data'!D185)))</f>
        <v/>
      </c>
      <c r="DU191" s="34" t="str">
        <f ca="1">+IF(OFFSET('Hygiene Data'!$E$12,0,10*ROW('Hygiene Data'!E185))="","",OFFSET('Hygiene Data'!$E$12,0,10*ROW('Hygiene Data'!E185)))</f>
        <v/>
      </c>
      <c r="DV191" s="34" t="str">
        <f ca="1">+IF(OFFSET('Hygiene Data'!$E$13,0,10*ROW('Hygiene Data'!E185))="","",OFFSET('Hygiene Data'!$E$13,0,10*ROW('Hygiene Data'!E185)))</f>
        <v/>
      </c>
      <c r="DW191" s="34" t="str">
        <f ca="1">+IF(OFFSET('Hygiene Data'!$E$14,0,10*ROW('Hygiene Data'!E185))="","",OFFSET('Hygiene Data'!$E$14,0,10*ROW('Hygiene Data'!E185)))</f>
        <v/>
      </c>
      <c r="DX191" s="34" t="str">
        <f ca="1">+IF(OFFSET('Hygiene Data'!$F$12,0,10*ROW('Hygiene Data'!F185))="","",OFFSET('Hygiene Data'!$F$12,0,10*ROW('Hygiene Data'!F185)))</f>
        <v/>
      </c>
      <c r="DY191" s="34" t="str">
        <f ca="1">+IF(OFFSET('Hygiene Data'!$F$13,0,10*ROW('Hygiene Data'!F185))="","",OFFSET('Hygiene Data'!$F$13,0,10*ROW('Hygiene Data'!F185)))</f>
        <v/>
      </c>
      <c r="DZ191" s="34" t="str">
        <f ca="1">+IF(OFFSET('Hygiene Data'!$F$14,0,10*ROW('Hygiene Data'!F185))="","",OFFSET('Hygiene Data'!$F$14,0,10*ROW('Hygiene Data'!F185)))</f>
        <v/>
      </c>
      <c r="EA191" s="34" t="str">
        <f ca="1">+IF(OFFSET('Hygiene Data'!$G$12,0,10*ROW('Hygiene Data'!G185))="","",OFFSET('Hygiene Data'!$G$12,0,10*ROW('Hygiene Data'!G185)))</f>
        <v/>
      </c>
      <c r="EB191" s="34" t="str">
        <f ca="1">+IF(OFFSET('Hygiene Data'!$G$13,0,10*ROW('Hygiene Data'!G185))="","",OFFSET('Hygiene Data'!$G$13,0,10*ROW('Hygiene Data'!G185)))</f>
        <v/>
      </c>
      <c r="EC191" s="34" t="str">
        <f ca="1">+IF(OFFSET('Hygiene Data'!$G$14,0,10*ROW('Hygiene Data'!G185))="","",OFFSET('Hygiene Data'!$G$14,0,10*ROW('Hygiene Data'!G185)))</f>
        <v/>
      </c>
      <c r="ED191" s="34" t="str">
        <f ca="1">+IF(OFFSET('Hygiene Data'!$H$12,0,10*ROW('Hygiene Data'!H185))="","",OFFSET('Hygiene Data'!$H$12,0,10*ROW('Hygiene Data'!H185)))</f>
        <v/>
      </c>
      <c r="EE191" s="34" t="str">
        <f ca="1">+IF(OFFSET('Hygiene Data'!$H$13,0,10*ROW('Hygiene Data'!H185))="","",OFFSET('Hygiene Data'!$H$13,0,10*ROW('Hygiene Data'!H185)))</f>
        <v/>
      </c>
      <c r="EF191" s="34" t="str">
        <f ca="1">+IF(OFFSET('Hygiene Data'!$H$14,0,10*ROW('Hygiene Data'!H185))="","",OFFSET('Hygiene Data'!$H$14,0,10*ROW('Hygiene Data'!H185)))</f>
        <v/>
      </c>
    </row>
    <row r="192" spans="1:136" x14ac:dyDescent="0.2">
      <c r="A192" s="50" t="str">
        <f ca="1">+IF(OFFSET('Water Data'!$B$1,0,10*ROW('Water Data'!B189))="","",OFFSET('Water Data'!$B$1,0,10*ROW('Water Data'!B189)))</f>
        <v/>
      </c>
      <c r="B192" s="50" t="str">
        <f ca="1">+IF(OFFSET('Water Data'!$A$3,0,10*ROW('Water Data'!A189))="","",OFFSET('Water Data'!$A$3,0,10*ROW('Water Data'!A189)))</f>
        <v/>
      </c>
      <c r="C192" s="50" t="str">
        <f ca="1">+IF(OFFSET('Water Data'!$C$3,0,10*ROW('Water Data'!C189))="","",OFFSET('Water Data'!$C$3,0,10*ROW('Water Data'!C189)))</f>
        <v/>
      </c>
      <c r="D192" s="133" t="e">
        <f ca="1">+IF(AND(ISNUMBER(OFFSET('Water Data'!$C$5,0,10*ROW('Water Data'!C186))),BS192="Yes"),100-OFFSET('Water Data'!$C$5,0,10*ROW('Water Data'!C186)),IF(AND(ISNUMBER(OFFSET('Water Data'!$C$5,0,10*ROW('Water Data'!C186))),BS192="No",ISNUMBER(OFFSET('Water Data'!$C$5,0,10*ROW('Water Data'!C186)))),CONCATENATE("[",ROUND(100-OFFSET('Water Data'!$C$5,0,10*ROW('Water Data'!C186)),0),"]"),IF(AND(ISNUMBER(OFFSET('Water Data'!$C$5,0,10*ROW('Water Data'!C186))),BS192="",ISNUMBER(OFFSET('Water Data'!$C$5,0,10*ROW('Water Data'!C186)))),100-OFFSET('Water Data'!$C$5,0,10*ROW('Water Data'!C186)),NA())))</f>
        <v>#N/A</v>
      </c>
      <c r="E192" s="133" t="e">
        <f ca="1">+IF(AND(ISNUMBER(OFFSET('Water Data'!$C$7,0,10*ROW('Water Data'!D186))),BT192="Yes"),OFFSET('Water Data'!$C$7,0,10*ROW('Water Data'!C186)),IF(AND(ISNUMBER(OFFSET('Water Data'!$C$7,0,10*ROW('Water Data'!C186))),BT192="No",ISNUMBER(OFFSET('Water Data'!$C$7,0,10*ROW('Water Data'!C186)))),CONCATENATE("[",ROUND(OFFSET('Water Data'!$C$7,0,10*ROW('Water Data'!C186)),0),"]"),IF(AND(ISNUMBER(OFFSET('Water Data'!$C$7,0,10*ROW('Water Data'!C186))),BT192="",ISNUMBER(OFFSET('Water Data'!$C$7,0,10*ROW('Water Data'!C186)))),OFFSET('Water Data'!$C$7,0,10*ROW('Water Data'!C186)),NA())))</f>
        <v>#N/A</v>
      </c>
      <c r="F192" s="133" t="e">
        <f ca="1">+IF(AND(ISNUMBER(OFFSET('Water Data'!$C$10,0,10*ROW('Water Data'!C186))),BU192="Yes"),OFFSET('Water Data'!$C$10,0,10*ROW('Water Data'!C186)),IF(AND(ISNUMBER(OFFSET('Water Data'!$C$10,0,10*ROW('Water Data'!C186))),BU192="No",ISNUMBER(OFFSET('Water Data'!$C$10,0,10*ROW('Water Data'!C186)))),CONCATENATE("[",ROUND(OFFSET('Water Data'!$C$10,0,10*ROW('Water Data'!C186)),0),"]"),IF(AND(ISNUMBER(OFFSET('Water Data'!$C$10,0,10*ROW('Water Data'!C186))),BU192="",ISNUMBER(OFFSET('Water Data'!$C$10,0,10*ROW('Water Data'!C186)))),OFFSET('Water Data'!$C$10,0,10*ROW('Water Data'!C186)),NA())))</f>
        <v>#N/A</v>
      </c>
      <c r="G192" s="133" t="e">
        <f ca="1">+IF(AND(ISNUMBER(OFFSET('Water Data'!$D$5,0,10*ROW('Water Data'!D186))),BV192="Yes"),100-OFFSET('Water Data'!$D$5,0,10*ROW('Water Data'!D186)),IF(AND(ISNUMBER(OFFSET('Water Data'!$D$5,0,10*ROW('Water Data'!D186))),BV192="No",ISNUMBER(OFFSET('Water Data'!$D$5,0,10*ROW('Water Data'!D186)))),CONCATENATE("[",ROUND(100-OFFSET('Water Data'!$D$5,0,10*ROW('Water Data'!D186)),0),"]"),IF(AND(ISNUMBER(OFFSET('Water Data'!$D$5,0,10*ROW('Water Data'!D186))),BV192="",ISNUMBER(OFFSET('Water Data'!$D$5,0,10*ROW('Water Data'!D186)))),100-OFFSET('Water Data'!$D$5,0,10*ROW('Water Data'!D186)),NA())))</f>
        <v>#N/A</v>
      </c>
      <c r="H192" s="133" t="e">
        <f ca="1">+IF(AND(ISNUMBER(OFFSET('Water Data'!$D$7,0,10*ROW('Water Data'!D186))),BW192="Yes"),OFFSET('Water Data'!$D$7,0,10*ROW('Water Data'!D186)),IF(AND(ISNUMBER(OFFSET('Water Data'!$D$7,0,10*ROW('Water Data'!D186))),BW192="No",ISNUMBER(OFFSET('Water Data'!$D$7,0,10*ROW('Water Data'!D186)))),CONCATENATE("[",ROUND(OFFSET('Water Data'!$C$7,0,10*ROW('Water Data'!D186)),0),"]"),IF(AND(ISNUMBER(OFFSET('Water Data'!$D$7,0,10*ROW('Water Data'!D186))),BW192="",ISNUMBER(OFFSET('Water Data'!$D$7,0,10*ROW('Water Data'!D186)))),OFFSET('Water Data'!$D$7,0,10*ROW('Water Data'!D186)),NA())))</f>
        <v>#N/A</v>
      </c>
      <c r="I192" s="133" t="e">
        <f ca="1">+IF(AND(ISNUMBER(OFFSET('Water Data'!$D$10,0,10*ROW('Water Data'!D186))),BX192="Yes"),OFFSET('Water Data'!$D$10,0,10*ROW('Water Data'!D186)),IF(AND(ISNUMBER(OFFSET('Water Data'!$D$10,0,10*ROW('Water Data'!D186))),BX192="No",ISNUMBER(OFFSET('Water Data'!$D$10,0,10*ROW('Water Data'!D186)))),CONCATENATE("[",ROUND(OFFSET('Water Data'!$D$10,0,10*ROW('Water Data'!D186)),0),"]"),IF(AND(ISNUMBER(OFFSET('Water Data'!$D$10,0,10*ROW('Water Data'!D186))),BX192="",ISNUMBER(OFFSET('Water Data'!$D$10,0,10*ROW('Water Data'!D186)))),OFFSET('Water Data'!$D$10,0,10*ROW('Water Data'!D186)),NA())))</f>
        <v>#N/A</v>
      </c>
      <c r="J192" s="133" t="e">
        <f ca="1">+IF(AND(ISNUMBER(OFFSET('Water Data'!$E$5,0,10*ROW('Water Data'!E186))),BY192="Yes"),100-OFFSET('Water Data'!$E$5,0,10*ROW('Water Data'!E186)),IF(AND(ISNUMBER(OFFSET('Water Data'!$E$5,0,10*ROW('Water Data'!E186))),BY192="No",ISNUMBER(OFFSET('Water Data'!$E$5,0,10*ROW('Water Data'!E186)))),CONCATENATE("[",ROUND(100-OFFSET('Water Data'!$E$5,0,10*ROW('Water Data'!E186)),0),"]"),IF(AND(ISNUMBER(OFFSET('Water Data'!$E$5,0,10*ROW('Water Data'!E186))),BY192="",ISNUMBER(OFFSET('Water Data'!$E$5,0,10*ROW('Water Data'!E186)))),100-OFFSET('Water Data'!$E$5,0,10*ROW('Water Data'!E186)),NA())))</f>
        <v>#N/A</v>
      </c>
      <c r="K192" s="133" t="e">
        <f ca="1">+IF(AND(ISNUMBER(OFFSET('Water Data'!$E$7,0,10*ROW('Water Data'!E186))),BZ192="Yes"),OFFSET('Water Data'!$E$7,0,10*ROW('Water Data'!E186)),IF(AND(ISNUMBER(OFFSET('Water Data'!$E$7,0,10*ROW('Water Data'!E186))),BZ192="No",ISNUMBER(OFFSET('Water Data'!$E$7,0,10*ROW('Water Data'!E186)))),CONCATENATE("[",ROUND(OFFSET('Water Data'!$E$7,0,10*ROW('Water Data'!E186)),0),"]"),IF(AND(ISNUMBER(OFFSET('Water Data'!$E$7,0,10*ROW('Water Data'!E186))),BZ192="",ISNUMBER(OFFSET('Water Data'!$E$7,0,10*ROW('Water Data'!E186)))),OFFSET('Water Data'!$E$7,0,10*ROW('Water Data'!E186)),NA())))</f>
        <v>#N/A</v>
      </c>
      <c r="L192" s="133" t="e">
        <f ca="1">+IF(AND(ISNUMBER(OFFSET('Water Data'!$E$10,0,10*ROW('Water Data'!E186))),CA192="Yes"),OFFSET('Water Data'!$E$10,0,10*ROW('Water Data'!E186)),IF(AND(ISNUMBER(OFFSET('Water Data'!$E$10,0,10*ROW('Water Data'!E186))),CA192="No",ISNUMBER(OFFSET('Water Data'!$E$10,0,10*ROW('Water Data'!E186)))),CONCATENATE("[",ROUND(OFFSET('Water Data'!$E$10,0,10*ROW('Water Data'!E186)),0),"]"),IF(AND(ISNUMBER(OFFSET('Water Data'!$E$10,0,10*ROW('Water Data'!E186))),CA192="",ISNUMBER(OFFSET('Water Data'!$E$10,0,10*ROW('Water Data'!E186)))),OFFSET('Water Data'!$E$10,0,10*ROW('Water Data'!E186)),NA())))</f>
        <v>#N/A</v>
      </c>
      <c r="M192" s="133" t="e">
        <f ca="1">+IF(AND(ISNUMBER(OFFSET('Water Data'!$F$5,0,10*ROW('Water Data'!F186))),CB192="Yes"),100-OFFSET('Water Data'!$F$5,0,10*ROW('Water Data'!F186)),IF(AND(ISNUMBER(OFFSET('Water Data'!$F$5,0,10*ROW('Water Data'!F186))),CB192="No",ISNUMBER(OFFSET('Water Data'!$F$5,0,10*ROW('Water Data'!F186)))),CONCATENATE("[",ROUND(100-OFFSET('Water Data'!$F$5,0,10*ROW('Water Data'!F186)),0),"]"),IF(AND(ISNUMBER(OFFSET('Water Data'!$F$5,0,10*ROW('Water Data'!F186))),CB192="",ISNUMBER(OFFSET('Water Data'!$F$5,0,10*ROW('Water Data'!F186)))),100-OFFSET('Water Data'!$F$5,0,10*ROW('Water Data'!F186)),NA())))</f>
        <v>#N/A</v>
      </c>
      <c r="N192" s="133" t="e">
        <f ca="1">+IF(AND(ISNUMBER(OFFSET('Water Data'!$F$7,0,10*ROW('Water Data'!F186))),CC192="Yes"),OFFSET('Water Data'!$F$7,0,10*ROW('Water Data'!F186)),IF(AND(ISNUMBER(OFFSET('Water Data'!$F$7,0,10*ROW('Water Data'!F186))),CC192="No",ISNUMBER(OFFSET('Water Data'!$F$7,0,10*ROW('Water Data'!F186)))),CONCATENATE("[",ROUND(OFFSET('Water Data'!$F$7,0,10*ROW('Water Data'!F186)),0),"]"),IF(AND(ISNUMBER(OFFSET('Water Data'!$F$7,0,10*ROW('Water Data'!F186))),CC192="",ISNUMBER(OFFSET('Water Data'!$F$7,0,10*ROW('Water Data'!F186)))),OFFSET('Water Data'!$F$7,0,10*ROW('Water Data'!F186)),NA())))</f>
        <v>#N/A</v>
      </c>
      <c r="O192" s="133" t="e">
        <f ca="1">+IF(AND(ISNUMBER(OFFSET('Water Data'!$F$10,0,10*ROW('Water Data'!F186))),CD192="Yes"),OFFSET('Water Data'!$F$10,0,10*ROW('Water Data'!F186)),IF(AND(ISNUMBER(OFFSET('Water Data'!$F$10,0,10*ROW('Water Data'!F186))),CD192="No",ISNUMBER(OFFSET('Water Data'!$F$10,0,10*ROW('Water Data'!F186)))),CONCATENATE("[",ROUND(OFFSET('Water Data'!$F$10,0,10*ROW('Water Data'!F186)),0),"]"),IF(AND(ISNUMBER(OFFSET('Water Data'!$F$10,0,10*ROW('Water Data'!F186))),CD192="",ISNUMBER(OFFSET('Water Data'!$F$10,0,10*ROW('Water Data'!F186)))),OFFSET('Water Data'!$F$10,0,10*ROW('Water Data'!F186)),NA())))</f>
        <v>#N/A</v>
      </c>
      <c r="P192" s="133" t="e">
        <f ca="1">+IF(AND(ISNUMBER(OFFSET('Water Data'!$G$5,0,10*ROW('Water Data'!G186))),CE192="Yes"),100-OFFSET('Water Data'!$G$5,0,10*ROW('Water Data'!G186)),IF(AND(ISNUMBER(OFFSET('Water Data'!$G$5,0,10*ROW('Water Data'!G186))),CE192="No",ISNUMBER(OFFSET('Water Data'!$G$5,0,10*ROW('Water Data'!G186)))),CONCATENATE("[",ROUND(100-OFFSET('Water Data'!$G$5,0,10*ROW('Water Data'!G186)),0),"]"),IF(AND(ISNUMBER(OFFSET('Water Data'!$G$5,0,10*ROW('Water Data'!G186))),CE192="",ISNUMBER(OFFSET('Water Data'!$G$5,0,10*ROW('Water Data'!G186)))),100-OFFSET('Water Data'!$G$5,0,10*ROW('Water Data'!G186)),NA())))</f>
        <v>#N/A</v>
      </c>
      <c r="Q192" s="133" t="e">
        <f ca="1">+IF(AND(ISNUMBER(OFFSET('Water Data'!$G$7,0,10*ROW('Water Data'!G186))),CF192="Yes"),OFFSET('Water Data'!$G$7,0,10*ROW('Water Data'!G186)),IF(AND(ISNUMBER(OFFSET('Water Data'!$G$7,0,10*ROW('Water Data'!G186))),CF192="No",ISNUMBER(OFFSET('Water Data'!$G$7,0,10*ROW('Water Data'!G186)))),CONCATENATE("[",ROUND(OFFSET('Water Data'!$G$7,0,10*ROW('Water Data'!G186)),0),"]"),IF(AND(ISNUMBER(OFFSET('Water Data'!$G$7,0,10*ROW('Water Data'!G186))),CF192="",ISNUMBER(OFFSET('Water Data'!$G$7,0,10*ROW('Water Data'!G186)))),OFFSET('Water Data'!$G$7,0,10*ROW('Water Data'!G186)),NA())))</f>
        <v>#N/A</v>
      </c>
      <c r="R192" s="133" t="e">
        <f ca="1">+IF(AND(ISNUMBER(OFFSET('Water Data'!$G$10,0,10*ROW('Water Data'!G186))),CG192="Yes"),OFFSET('Water Data'!$G$10,0,10*ROW('Water Data'!G186)),IF(AND(ISNUMBER(OFFSET('Water Data'!$G$10,0,10*ROW('Water Data'!G186))),CG192="No",ISNUMBER(OFFSET('Water Data'!$G$10,0,10*ROW('Water Data'!G186)))),CONCATENATE("[",ROUND(OFFSET('Water Data'!$G$10,0,10*ROW('Water Data'!G186)),0),"]"),IF(AND(ISNUMBER(OFFSET('Water Data'!$G$10,0,10*ROW('Water Data'!G186))),CG192="",ISNUMBER(OFFSET('Water Data'!$G$10,0,10*ROW('Water Data'!G186)))),OFFSET('Water Data'!$G$10,0,10*ROW('Water Data'!G186)),NA())))</f>
        <v>#N/A</v>
      </c>
      <c r="S192" s="133" t="e">
        <f ca="1">+IF(AND(ISNUMBER(OFFSET('Water Data'!$H$5,0,10*ROW('Water Data'!H186))),CH192="Yes"),100-OFFSET('Water Data'!$H$5,0,10*ROW('Water Data'!H186)),IF(AND(ISNUMBER(OFFSET('Water Data'!$H$5,0,10*ROW('Water Data'!H186))),CH192="No",ISNUMBER(OFFSET('Water Data'!$H$5,0,10*ROW('Water Data'!H186)))),CONCATENATE("[",ROUND(100-OFFSET('Water Data'!$H$5,0,10*ROW('Water Data'!H186)),0),"]"),IF(AND(ISNUMBER(OFFSET('Water Data'!$H$5,0,10*ROW('Water Data'!H186))),CH192="",ISNUMBER(OFFSET('Water Data'!$H$5,0,10*ROW('Water Data'!H186)))),100-OFFSET('Water Data'!$H$5,0,10*ROW('Water Data'!H186)),NA())))</f>
        <v>#N/A</v>
      </c>
      <c r="T192" s="133" t="e">
        <f ca="1">+IF(AND(ISNUMBER(OFFSET('Water Data'!$H$7,0,10*ROW('Water Data'!H186))),CI192="Yes"),OFFSET('Water Data'!$H$7,0,10*ROW('Water Data'!H186)),IF(AND(ISNUMBER(OFFSET('Water Data'!$H$7,0,10*ROW('Water Data'!H186))),CI192="No",ISNUMBER(OFFSET('Water Data'!$H$7,0,10*ROW('Water Data'!H186)))),CONCATENATE("[",ROUND(OFFSET('Water Data'!$H$7,0,10*ROW('Water Data'!H186)),0),"]"),IF(AND(ISNUMBER(OFFSET('Water Data'!$H$7,0,10*ROW('Water Data'!H186))),CI192="",ISNUMBER(OFFSET('Water Data'!$H$7,0,10*ROW('Water Data'!H186)))),OFFSET('Water Data'!$H$7,0,10*ROW('Water Data'!H186)),NA())))</f>
        <v>#N/A</v>
      </c>
      <c r="U192" s="133" t="e">
        <f ca="1">+IF(AND(ISNUMBER(OFFSET('Water Data'!$H$10,0,10*ROW('Water Data'!H186))),CJ192="Yes"),OFFSET('Water Data'!$H$10,0,10*ROW('Water Data'!H186)),IF(AND(ISNUMBER(OFFSET('Water Data'!$H$10,0,10*ROW('Water Data'!H186))),CJ192="No",ISNUMBER(OFFSET('Water Data'!$H$10,0,10*ROW('Water Data'!H186)))),CONCATENATE("[",ROUND(OFFSET('Water Data'!$H$10,0,10*ROW('Water Data'!H186)),0),"]"),IF(AND(ISNUMBER(OFFSET('Water Data'!$H$10,0,10*ROW('Water Data'!H186))),CJ192="",ISNUMBER(OFFSET('Water Data'!$H$10,0,10*ROW('Water Data'!H186)))),OFFSET('Water Data'!$H$10,0,10*ROW('Water Data'!H186)),NA())))</f>
        <v>#N/A</v>
      </c>
      <c r="V192" s="134" t="e">
        <f ca="1">+IF(AND(ISNUMBER(OFFSET('Sanitation Data'!$C$5,0,10*ROW('Sanitation Data'!C186))),CK192="Yes"),100-OFFSET('Sanitation Data'!$C$5,0,10*ROW('Sanitation Data'!C186)),IF(AND(ISNUMBER(OFFSET('Sanitation Data'!$C$5,0,10*ROW('Sanitation Data'!C186))),CK192="No",ISNUMBER(OFFSET('Sanitation Data'!$C$5,0,10*ROW('Sanitation Data'!C186)))),CONCATENATE("[",ROUND(100-OFFSET('Sanitation Data'!$C$5,0,10*ROW('Sanitation Data'!C186)),0),"]"),IF(AND(ISNUMBER(OFFSET('Sanitation Data'!$C$5,0,10*ROW('Sanitation Data'!C186))),CK192="",ISNUMBER(OFFSET('Sanitation Data'!$C$5,0,10*ROW('Sanitation Data'!C186)))),100-OFFSET('Sanitation Data'!$C$5,0,10*ROW('Sanitation Data'!C186)),NA())))</f>
        <v>#N/A</v>
      </c>
      <c r="W192" s="134" t="e">
        <f ca="1">+IF(AND(ISNUMBER(OFFSET('Sanitation Data'!$C$7,0,10*ROW('Sanitation Data'!C186))),CL192="Yes"),OFFSET('Sanitation Data'!$C$7,0,10*ROW('Sanitation Data'!C186)),IF(AND(ISNUMBER(OFFSET('Sanitation Data'!$C$7,0,10*ROW('Sanitation Data'!C186))),CL192="No",ISNUMBER(OFFSET('Sanitation Data'!$C$7,0,10*ROW('Sanitation Data'!C186)))),CONCATENATE("[",ROUND(OFFSET('Sanitation Data'!$C$7,0,10*ROW('Sanitation Data'!C186)),0),"]"),IF(AND(ISNUMBER(OFFSET('Sanitation Data'!$C$7,0,10*ROW('Sanitation Data'!C186))),CL192="",ISNUMBER(OFFSET('Sanitation Data'!$C$7,0,10*ROW('Sanitation Data'!C186)))),OFFSET('Sanitation Data'!$C$7,0,10*ROW('Sanitation Data'!C186)),NA())))</f>
        <v>#N/A</v>
      </c>
      <c r="X192" s="134" t="e">
        <f ca="1">+IF(AND(ISNUMBER(OFFSET('Sanitation Data'!$C$11,0,10*ROW('Sanitation Data'!C186))),CM192="Yes"),OFFSET('Sanitation Data'!$C$11,0,10*ROW('Sanitation Data'!C186)),IF(AND(ISNUMBER(OFFSET('Sanitation Data'!$C$11,0,10*ROW('Sanitation Data'!C186))),CM192="No",ISNUMBER(OFFSET('Sanitation Data'!$C$11,0,10*ROW('Sanitation Data'!C186)))),CONCATENATE("[",ROUND(OFFSET('Sanitation Data'!$C$11,0,10*ROW('Sanitation Data'!C186)),0),"]"),IF(AND(ISNUMBER(OFFSET('Sanitation Data'!$C$11,0,10*ROW('Sanitation Data'!C186))),CM192="",ISNUMBER(OFFSET('Sanitation Data'!$C$11,0,10*ROW('Sanitation Data'!C186)))),OFFSET('Sanitation Data'!$C$11,0,10*ROW('Sanitation Data'!C186)),NA())))</f>
        <v>#N/A</v>
      </c>
      <c r="Y192" s="134" t="e">
        <f ca="1">+IF(AND(ISNUMBER(OFFSET('Sanitation Data'!$C$12,0,10*ROW('Sanitation Data'!C186))),CN192="Yes"),OFFSET('Sanitation Data'!$C$12,0,10*ROW('Sanitation Data'!C186)),IF(AND(ISNUMBER(OFFSET('Sanitation Data'!$C$12,0,10*ROW('Sanitation Data'!C186))),CN192="No",ISNUMBER(OFFSET('Sanitation Data'!$C$12,0,10*ROW('Sanitation Data'!C186)))),CONCATENATE("[",ROUND(OFFSET('Sanitation Data'!$C$12,0,10*ROW('Sanitation Data'!C186)),0),"]"),IF(AND(ISNUMBER(OFFSET('Sanitation Data'!$C$12,0,10*ROW('Sanitation Data'!C186))),CN192="",ISNUMBER(OFFSET('Sanitation Data'!$C$12,0,10*ROW('Sanitation Data'!C186)))),OFFSET('Sanitation Data'!$C$12,0,10*ROW('Sanitation Data'!C186)),NA())))</f>
        <v>#N/A</v>
      </c>
      <c r="Z192" s="134" t="e">
        <f ca="1">+IF(AND(ISNUMBER(OFFSET('Sanitation Data'!$C$13,0,10*ROW('Sanitation Data'!C186))),CO192="Yes"),OFFSET('Sanitation Data'!$C$13,0,10*ROW('Sanitation Data'!C186)),IF(AND(ISNUMBER(OFFSET('Sanitation Data'!$C$13,0,10*ROW('Sanitation Data'!C186))),CO192="No",ISNUMBER(OFFSET('Sanitation Data'!$C$13,0,10*ROW('Sanitation Data'!C186)))),CONCATENATE("[",ROUND(OFFSET('Sanitation Data'!$C$13,0,10*ROW('Sanitation Data'!C186)),0),"]"),IF(AND(ISNUMBER(OFFSET('Sanitation Data'!$C$13,0,10*ROW('Sanitation Data'!C186))),CO192="",ISNUMBER(OFFSET('Sanitation Data'!$C$13,0,10*ROW('Sanitation Data'!C186)))),OFFSET('Sanitation Data'!$C$13,0,10*ROW('Sanitation Data'!C186)),NA())))</f>
        <v>#N/A</v>
      </c>
      <c r="AA192" s="134" t="e">
        <f ca="1">+IF(AND(ISNUMBER(OFFSET('Sanitation Data'!$D$5,0,10*ROW('Sanitation Data'!D186))),CP192="Yes"),100-OFFSET('Sanitation Data'!$D$5,0,10*ROW('Sanitation Data'!D186)),IF(AND(ISNUMBER(OFFSET('Sanitation Data'!$D$5,0,10*ROW('Sanitation Data'!D186))),CP192="No",ISNUMBER(OFFSET('Sanitation Data'!$D$5,0,10*ROW('Sanitation Data'!D186)))),CONCATENATE("[",ROUND(100-OFFSET('Sanitation Data'!$D$5,0,10*ROW('Sanitation Data'!D186)),0),"]"),IF(AND(ISNUMBER(OFFSET('Sanitation Data'!$D$5,0,10*ROW('Sanitation Data'!D186))),CP192="",ISNUMBER(OFFSET('Sanitation Data'!$D$5,0,10*ROW('Sanitation Data'!D186)))),100-OFFSET('Sanitation Data'!$D$5,0,10*ROW('Sanitation Data'!D186)),NA())))</f>
        <v>#N/A</v>
      </c>
      <c r="AB192" s="134" t="e">
        <f ca="1">+IF(AND(ISNUMBER(OFFSET('Sanitation Data'!$D$7,0,10*ROW('Sanitation Data'!D186))),CQ192="Yes"),OFFSET('Sanitation Data'!$D$7,0,10*ROW('Sanitation Data'!G186)),IF(AND(ISNUMBER(OFFSET('Sanitation Data'!$D$7,0,10*ROW('Sanitation Data'!D186))),CQ192="No",ISNUMBER(OFFSET('Sanitation Data'!$D$7,0,10*ROW('Sanitation Data'!D186)))),CONCATENATE("[",ROUND(OFFSET('Sanitation Data'!$D$7,0,10*ROW('Sanitation Data'!D186)),0),"]"),IF(AND(ISNUMBER(OFFSET('Sanitation Data'!$D$7,0,10*ROW('Sanitation Data'!D186))),CQ192="",ISNUMBER(OFFSET('Sanitation Data'!$D$7,0,10*ROW('Sanitation Data'!D186)))),OFFSET('Sanitation Data'!$D$7,0,10*ROW('Sanitation Data'!D186)),NA())))</f>
        <v>#N/A</v>
      </c>
      <c r="AC192" s="134" t="e">
        <f ca="1">+IF(AND(ISNUMBER(OFFSET('Sanitation Data'!$D$11,0,10*ROW('Sanitation Data'!D186))),CR192="Yes"),OFFSET('Sanitation Data'!$D$11,0,10*ROW('Sanitation Data'!D186)),IF(AND(ISNUMBER(OFFSET('Sanitation Data'!$D$11,0,10*ROW('Sanitation Data'!D186))),CR192="No",ISNUMBER(OFFSET('Sanitation Data'!$D$11,0,10*ROW('Sanitation Data'!D186)))),CONCATENATE("[",ROUND(OFFSET('Sanitation Data'!$D$11,0,10*ROW('Sanitation Data'!D186)),0),"]"),IF(AND(ISNUMBER(OFFSET('Sanitation Data'!$D$11,0,10*ROW('Sanitation Data'!D186))),CR192="",ISNUMBER(OFFSET('Sanitation Data'!$D$11,0,10*ROW('Sanitation Data'!D186)))),OFFSET('Sanitation Data'!$D$11,0,10*ROW('Sanitation Data'!D186)),NA())))</f>
        <v>#N/A</v>
      </c>
      <c r="AD192" s="134" t="e">
        <f ca="1">+IF(AND(ISNUMBER(OFFSET('Sanitation Data'!$D$12,0,10*ROW('Sanitation Data'!D186))),CS192="Yes"),OFFSET('Sanitation Data'!$D$12,0,10*ROW('Sanitation Data'!D186)),IF(AND(ISNUMBER(OFFSET('Sanitation Data'!$D$12,0,10*ROW('Sanitation Data'!D186))),CS192="No",ISNUMBER(OFFSET('Sanitation Data'!$D$12,0,10*ROW('Sanitation Data'!D186)))),CONCATENATE("[",ROUND(OFFSET('Sanitation Data'!$D$12,0,10*ROW('Sanitation Data'!D186)),0),"]"),IF(AND(ISNUMBER(OFFSET('Sanitation Data'!$D$12,0,10*ROW('Sanitation Data'!D186))),CS192="",ISNUMBER(OFFSET('Sanitation Data'!$D$12,0,10*ROW('Sanitation Data'!D186)))),OFFSET('Sanitation Data'!$D$12,0,10*ROW('Sanitation Data'!D186)),NA())))</f>
        <v>#N/A</v>
      </c>
      <c r="AE192" s="134" t="e">
        <f ca="1">+IF(AND(ISNUMBER(OFFSET('Sanitation Data'!$D$13,0,10*ROW('Sanitation Data'!D186))),CT192="Yes"),OFFSET('Sanitation Data'!$D$13,0,10*ROW('Sanitation Data'!D186)),IF(AND(ISNUMBER(OFFSET('Sanitation Data'!$D$13,0,10*ROW('Sanitation Data'!D186))),CT192="No",ISNUMBER(OFFSET('Sanitation Data'!$D$13,0,10*ROW('Sanitation Data'!D186)))),CONCATENATE("[",ROUND(OFFSET('Sanitation Data'!$D$13,0,10*ROW('Sanitation Data'!D186)),0),"]"),IF(AND(ISNUMBER(OFFSET('Sanitation Data'!$D$13,0,10*ROW('Sanitation Data'!D186))),CT192="",ISNUMBER(OFFSET('Sanitation Data'!$D$13,0,10*ROW('Sanitation Data'!D186)))),OFFSET('Sanitation Data'!$D$13,0,10*ROW('Sanitation Data'!D186)),NA())))</f>
        <v>#N/A</v>
      </c>
      <c r="AF192" s="134" t="e">
        <f ca="1">+IF(AND(ISNUMBER(OFFSET('Sanitation Data'!$E$5,0,10*ROW('Sanitation Data'!E186))),CU192="Yes"),100-OFFSET('Sanitation Data'!$E$5,0,10*ROW('Sanitation Data'!E186)),IF(AND(ISNUMBER(OFFSET('Sanitation Data'!$E$5,0,10*ROW('Sanitation Data'!E186))),CU192="No",ISNUMBER(OFFSET('Sanitation Data'!$E$5,0,10*ROW('Sanitation Data'!E186)))),CONCATENATE("[",ROUND(100-OFFSET('Sanitation Data'!$E$5,0,10*ROW('Sanitation Data'!E186)),0),"]"),IF(AND(ISNUMBER(OFFSET('Sanitation Data'!$E$5,0,10*ROW('Sanitation Data'!E186))),CU192="",ISNUMBER(OFFSET('Sanitation Data'!$E$5,0,10*ROW('Sanitation Data'!E186)))),100-OFFSET('Sanitation Data'!$E$5,0,10*ROW('Sanitation Data'!E186)),NA())))</f>
        <v>#N/A</v>
      </c>
      <c r="AG192" s="134" t="e">
        <f ca="1">+IF(AND(ISNUMBER(OFFSET('Sanitation Data'!$E$7,0,10*ROW('Sanitation Data'!E186))),CV192="Yes"),OFFSET('Sanitation Data'!$E$7,0,10*ROW('Sanitation Data'!E186)),IF(AND(ISNUMBER(OFFSET('Sanitation Data'!$E$7,0,10*ROW('Sanitation Data'!E186))),CV192="No",ISNUMBER(OFFSET('Sanitation Data'!$E$7,0,10*ROW('Sanitation Data'!E186)))),CONCATENATE("[",ROUND(OFFSET('Sanitation Data'!$E$7,0,10*ROW('Sanitation Data'!E186)),0),"]"),IF(AND(ISNUMBER(OFFSET('Sanitation Data'!$E$7,0,10*ROW('Sanitation Data'!E186))),CV192="",ISNUMBER(OFFSET('Sanitation Data'!$E$7,0,10*ROW('Sanitation Data'!E186)))),OFFSET('Sanitation Data'!$E$7,0,10*ROW('Sanitation Data'!E186)),NA())))</f>
        <v>#N/A</v>
      </c>
      <c r="AH192" s="134" t="e">
        <f ca="1">+IF(AND(ISNUMBER(OFFSET('Sanitation Data'!$E$11,0,10*ROW('Sanitation Data'!E186))),CW192="Yes"),OFFSET('Sanitation Data'!$E$11,0,10*ROW('Sanitation Data'!E186)),IF(AND(ISNUMBER(OFFSET('Sanitation Data'!$E$11,0,10*ROW('Sanitation Data'!E186))),CW192="No",ISNUMBER(OFFSET('Sanitation Data'!$E$11,0,10*ROW('Sanitation Data'!E186)))),CONCATENATE("[",ROUND(OFFSET('Sanitation Data'!$E$11,0,10*ROW('Sanitation Data'!E186)),0),"]"),IF(AND(ISNUMBER(OFFSET('Sanitation Data'!$E$11,0,10*ROW('Sanitation Data'!E186))),CW192="",ISNUMBER(OFFSET('Sanitation Data'!$E$11,0,10*ROW('Sanitation Data'!E186)))),OFFSET('Sanitation Data'!$E$11,0,10*ROW('Sanitation Data'!E186)),NA())))</f>
        <v>#N/A</v>
      </c>
      <c r="AI192" s="134" t="e">
        <f ca="1">+IF(AND(ISNUMBER(OFFSET('Sanitation Data'!$E$12,0,10*ROW('Sanitation Data'!E186))),CX192="Yes"),OFFSET('Sanitation Data'!$E$12,0,10*ROW('Sanitation Data'!E186)),IF(AND(ISNUMBER(OFFSET('Sanitation Data'!$E$12,0,10*ROW('Sanitation Data'!E186))),CX192="No",ISNUMBER(OFFSET('Sanitation Data'!$E$12,0,10*ROW('Sanitation Data'!E186)))),CONCATENATE("[",ROUND(OFFSET('Sanitation Data'!$E$12,0,10*ROW('Sanitation Data'!E186)),0),"]"),IF(AND(ISNUMBER(OFFSET('Sanitation Data'!$E$12,0,10*ROW('Sanitation Data'!E186))),CX192="",ISNUMBER(OFFSET('Sanitation Data'!$E$12,0,10*ROW('Sanitation Data'!E186)))),OFFSET('Sanitation Data'!$E$12,0,10*ROW('Sanitation Data'!E186)),NA())))</f>
        <v>#N/A</v>
      </c>
      <c r="AJ192" s="134" t="e">
        <f ca="1">+IF(AND(ISNUMBER(OFFSET('Sanitation Data'!$E$13,0,10*ROW('Sanitation Data'!E186))),CY192="Yes"),OFFSET('Sanitation Data'!$E$13,0,10*ROW('Sanitation Data'!E186)),IF(AND(ISNUMBER(OFFSET('Sanitation Data'!$E$13,0,10*ROW('Sanitation Data'!E186))),CY192="No",ISNUMBER(OFFSET('Sanitation Data'!$E$13,0,10*ROW('Sanitation Data'!E186)))),CONCATENATE("[",ROUND(OFFSET('Sanitation Data'!$E$13,0,10*ROW('Sanitation Data'!E186)),0),"]"),IF(AND(ISNUMBER(OFFSET('Sanitation Data'!$E$13,0,10*ROW('Sanitation Data'!E186))),CY192="",ISNUMBER(OFFSET('Sanitation Data'!$E$13,0,10*ROW('Sanitation Data'!E186)))),OFFSET('Sanitation Data'!$E$13,0,10*ROW('Sanitation Data'!E186)),NA())))</f>
        <v>#N/A</v>
      </c>
      <c r="AK192" s="134" t="e">
        <f ca="1">+IF(AND(ISNUMBER(OFFSET('Sanitation Data'!$F$5,0,10*ROW('Sanitation Data'!F186))),CZ192="Yes"),100-OFFSET('Sanitation Data'!$F$5,0,10*ROW('Sanitation Data'!F186)),IF(AND(ISNUMBER(OFFSET('Sanitation Data'!$F$5,0,10*ROW('Sanitation Data'!F186))),CZ192="No",ISNUMBER(OFFSET('Sanitation Data'!$F$5,0,10*ROW('Sanitation Data'!F186)))),CONCATENATE("[",ROUND(100-OFFSET('Sanitation Data'!$F$5,0,10*ROW('Sanitation Data'!F186)),0),"]"),IF(AND(ISNUMBER(OFFSET('Sanitation Data'!$F$5,0,10*ROW('Sanitation Data'!F186))),CZ192="",ISNUMBER(OFFSET('Sanitation Data'!$F$5,0,10*ROW('Sanitation Data'!F186)))),100-OFFSET('Sanitation Data'!$F$5,0,10*ROW('Sanitation Data'!F186)),NA())))</f>
        <v>#N/A</v>
      </c>
      <c r="AL192" s="134" t="e">
        <f ca="1">+IF(AND(ISNUMBER(OFFSET('Sanitation Data'!$F$7,0,10*ROW('Sanitation Data'!F186))),DA192="Yes"),OFFSET('Sanitation Data'!$F$7,0,10*ROW('Sanitation Data'!F186)),IF(AND(ISNUMBER(OFFSET('Sanitation Data'!$F$7,0,10*ROW('Sanitation Data'!F186))),DA192="No",ISNUMBER(OFFSET('Sanitation Data'!$F$7,0,10*ROW('Sanitation Data'!F186)))),CONCATENATE("[",ROUND(OFFSET('Sanitation Data'!$F$7,0,10*ROW('Sanitation Data'!F186)),0),"]"),IF(AND(ISNUMBER(OFFSET('Sanitation Data'!$F$7,0,10*ROW('Sanitation Data'!F186))),DA192="",ISNUMBER(OFFSET('Sanitation Data'!$F$7,0,10*ROW('Sanitation Data'!F186)))),OFFSET('Sanitation Data'!$F$7,0,10*ROW('Sanitation Data'!F186)),NA())))</f>
        <v>#N/A</v>
      </c>
      <c r="AM192" s="134" t="e">
        <f ca="1">+IF(AND(ISNUMBER(OFFSET('Sanitation Data'!$F$11,0,10*ROW('Sanitation Data'!F186))),DB192="Yes"),OFFSET('Sanitation Data'!$F$11,0,10*ROW('Sanitation Data'!F186)),IF(AND(ISNUMBER(OFFSET('Sanitation Data'!$F$11,0,10*ROW('Sanitation Data'!F186))),DB192="No",ISNUMBER(OFFSET('Sanitation Data'!$F$11,0,10*ROW('Sanitation Data'!F186)))),CONCATENATE("[",ROUND(OFFSET('Sanitation Data'!$F$11,0,10*ROW('Sanitation Data'!F186)),0),"]"),IF(AND(ISNUMBER(OFFSET('Sanitation Data'!$F$11,0,10*ROW('Sanitation Data'!F186))),DB192="",ISNUMBER(OFFSET('Sanitation Data'!$F$11,0,10*ROW('Sanitation Data'!F186)))),OFFSET('Sanitation Data'!$F$11,0,10*ROW('Sanitation Data'!F186)),NA())))</f>
        <v>#N/A</v>
      </c>
      <c r="AN192" s="134" t="e">
        <f ca="1">+IF(AND(ISNUMBER(OFFSET('Sanitation Data'!$F$12,0,10*ROW('Sanitation Data'!F186))),DC192="Yes"),OFFSET('Sanitation Data'!$F$12,0,10*ROW('Sanitation Data'!F186)),IF(AND(ISNUMBER(OFFSET('Sanitation Data'!$F$12,0,10*ROW('Sanitation Data'!F186))),DC192="No",ISNUMBER(OFFSET('Sanitation Data'!$F$12,0,10*ROW('Sanitation Data'!F186)))),CONCATENATE("[",ROUND(OFFSET('Sanitation Data'!$F$12,0,10*ROW('Sanitation Data'!F186)),0),"]"),IF(AND(ISNUMBER(OFFSET('Sanitation Data'!$F$12,0,10*ROW('Sanitation Data'!F186))),DC192="",ISNUMBER(OFFSET('Sanitation Data'!$F$12,0,10*ROW('Sanitation Data'!F186)))),OFFSET('Sanitation Data'!$F$12,0,10*ROW('Sanitation Data'!F186)),NA())))</f>
        <v>#N/A</v>
      </c>
      <c r="AO192" s="134" t="e">
        <f ca="1">+IF(AND(ISNUMBER(OFFSET('Sanitation Data'!$F$13,0,10*ROW('Sanitation Data'!F186))),DD192="Yes"),OFFSET('Sanitation Data'!$F$13,0,10*ROW('Sanitation Data'!F186)),IF(AND(ISNUMBER(OFFSET('Sanitation Data'!$F$13,0,10*ROW('Sanitation Data'!F186))),DD192="No",ISNUMBER(OFFSET('Sanitation Data'!$F$13,0,10*ROW('Sanitation Data'!F186)))),CONCATENATE("[",ROUND(OFFSET('Sanitation Data'!$F$13,0,10*ROW('Sanitation Data'!F186)),0),"]"),IF(AND(ISNUMBER(OFFSET('Sanitation Data'!$F$13,0,10*ROW('Sanitation Data'!F186))),DD192="",ISNUMBER(OFFSET('Sanitation Data'!$F$13,0,10*ROW('Sanitation Data'!F186)))),OFFSET('Sanitation Data'!$F$13,0,10*ROW('Sanitation Data'!F186)),NA())))</f>
        <v>#N/A</v>
      </c>
      <c r="AP192" s="134" t="e">
        <f ca="1">+IF(AND(ISNUMBER(OFFSET('Sanitation Data'!$G$5,0,10*ROW('Sanitation Data'!G186))),DE192="Yes"),100-OFFSET('Sanitation Data'!$G$5,0,10*ROW('Sanitation Data'!G186)),IF(AND(ISNUMBER(OFFSET('Sanitation Data'!$G$5,0,10*ROW('Sanitation Data'!G186))),DE192="No",ISNUMBER(OFFSET('Sanitation Data'!$G$5,0,10*ROW('Sanitation Data'!G186)))),CONCATENATE("[",ROUND(100-OFFSET('Sanitation Data'!$G$5,0,10*ROW('Sanitation Data'!G186)),0),"]"),IF(AND(ISNUMBER(OFFSET('Sanitation Data'!$G$5,0,10*ROW('Sanitation Data'!G186))),DE192="",ISNUMBER(OFFSET('Sanitation Data'!$G$5,0,10*ROW('Sanitation Data'!G186)))),100-OFFSET('Sanitation Data'!$G$5,0,10*ROW('Sanitation Data'!G186)),NA())))</f>
        <v>#N/A</v>
      </c>
      <c r="AQ192" s="134" t="e">
        <f ca="1">+IF(AND(ISNUMBER(OFFSET('Sanitation Data'!$G$7,0,10*ROW('Sanitation Data'!G186))),DF192="Yes"),OFFSET('Sanitation Data'!$G$7,0,10*ROW('Sanitation Data'!G186)),IF(AND(ISNUMBER(OFFSET('Sanitation Data'!$G$7,0,10*ROW('Sanitation Data'!G186))),DF192="No",ISNUMBER(OFFSET('Sanitation Data'!$G$7,0,10*ROW('Sanitation Data'!G186)))),CONCATENATE("[",ROUND(OFFSET('Sanitation Data'!$G$7,0,10*ROW('Sanitation Data'!G186)),0),"]"),IF(AND(ISNUMBER(OFFSET('Sanitation Data'!$G$7,0,10*ROW('Sanitation Data'!G186))),DF192="",ISNUMBER(OFFSET('Sanitation Data'!$G$7,0,10*ROW('Sanitation Data'!G186)))),OFFSET('Sanitation Data'!$G$7,0,10*ROW('Sanitation Data'!G186)),NA())))</f>
        <v>#N/A</v>
      </c>
      <c r="AR192" s="134" t="e">
        <f ca="1">+IF(AND(ISNUMBER(OFFSET('Sanitation Data'!$G$11,0,10*ROW('Sanitation Data'!G186))),DG192="Yes"),OFFSET('Sanitation Data'!$G$11,0,10*ROW('Sanitation Data'!G186)),IF(AND(ISNUMBER(OFFSET('Sanitation Data'!$G$11,0,10*ROW('Sanitation Data'!G186))),DG192="No",ISNUMBER(OFFSET('Sanitation Data'!$G$11,0,10*ROW('Sanitation Data'!G186)))),CONCATENATE("[",ROUND(OFFSET('Sanitation Data'!$G$11,0,10*ROW('Sanitation Data'!G186)),0),"]"),IF(AND(ISNUMBER(OFFSET('Sanitation Data'!$G$11,0,10*ROW('Sanitation Data'!G186))),DG192="",ISNUMBER(OFFSET('Sanitation Data'!$G$11,0,10*ROW('Sanitation Data'!G186)))),OFFSET('Sanitation Data'!$G$11,0,10*ROW('Sanitation Data'!G186)),NA())))</f>
        <v>#N/A</v>
      </c>
      <c r="AS192" s="134" t="e">
        <f ca="1">+IF(AND(ISNUMBER(OFFSET('Sanitation Data'!$G$12,0,10*ROW('Sanitation Data'!G186))),DH192="Yes"),OFFSET('Sanitation Data'!$G$12,0,10*ROW('Sanitation Data'!G186)),IF(AND(ISNUMBER(OFFSET('Sanitation Data'!$G$12,0,10*ROW('Sanitation Data'!G186))),DH192="No",ISNUMBER(OFFSET('Sanitation Data'!$G$12,0,10*ROW('Sanitation Data'!G186)))),CONCATENATE("[",ROUND(OFFSET('Sanitation Data'!$G$12,0,10*ROW('Sanitation Data'!G186)),0),"]"),IF(AND(ISNUMBER(OFFSET('Sanitation Data'!$G$12,0,10*ROW('Sanitation Data'!G186))),DH192="",ISNUMBER(OFFSET('Sanitation Data'!$G$12,0,10*ROW('Sanitation Data'!G186)))),OFFSET('Sanitation Data'!$G$12,0,10*ROW('Sanitation Data'!G186)),NA())))</f>
        <v>#N/A</v>
      </c>
      <c r="AT192" s="134" t="e">
        <f ca="1">+IF(AND(ISNUMBER(OFFSET('Sanitation Data'!$G$13,0,10*ROW('Sanitation Data'!G186))),DI192="Yes"),OFFSET('Sanitation Data'!$G$13,0,10*ROW('Sanitation Data'!G186)),IF(AND(ISNUMBER(OFFSET('Sanitation Data'!$G$13,0,10*ROW('Sanitation Data'!G186))),DI192="No",ISNUMBER(OFFSET('Sanitation Data'!$G$13,0,10*ROW('Sanitation Data'!G186)))),CONCATENATE("[",ROUND(OFFSET('Sanitation Data'!$G$13,0,10*ROW('Sanitation Data'!G186)),0),"]"),IF(AND(ISNUMBER(OFFSET('Sanitation Data'!$G$13,0,10*ROW('Sanitation Data'!G186))),DI192="",ISNUMBER(OFFSET('Sanitation Data'!$G$13,0,10*ROW('Sanitation Data'!G186)))),OFFSET('Sanitation Data'!$G$13,0,10*ROW('Sanitation Data'!G186)),NA())))</f>
        <v>#N/A</v>
      </c>
      <c r="AU192" s="134" t="e">
        <f ca="1">+IF(AND(ISNUMBER(OFFSET('Sanitation Data'!$H$5,0,10*ROW('Sanitation Data'!H186))),DJ192="Yes"),100-OFFSET('Sanitation Data'!$H$5,0,10*ROW('Sanitation Data'!H186)),IF(AND(ISNUMBER(OFFSET('Sanitation Data'!$H$5,0,10*ROW('Sanitation Data'!H186))),DJ192="No",ISNUMBER(OFFSET('Sanitation Data'!$H$5,0,10*ROW('Sanitation Data'!H186)))),CONCATENATE("[",ROUND(100-OFFSET('Sanitation Data'!$H$5,0,10*ROW('Sanitation Data'!H186)),0),"]"),IF(AND(ISNUMBER(OFFSET('Sanitation Data'!$H$5,0,10*ROW('Sanitation Data'!H186))),DJ192="",ISNUMBER(OFFSET('Sanitation Data'!$H$5,0,10*ROW('Sanitation Data'!H186)))),100-OFFSET('Sanitation Data'!$H$5,0,10*ROW('Sanitation Data'!H186)),NA())))</f>
        <v>#N/A</v>
      </c>
      <c r="AV192" s="134" t="e">
        <f ca="1">+IF(AND(ISNUMBER(OFFSET('Sanitation Data'!$H$7,0,10*ROW('Sanitation Data'!H186))),DK192="Yes"),OFFSET('Sanitation Data'!$H$7,0,10*ROW('Sanitation Data'!H186)),IF(AND(ISNUMBER(OFFSET('Sanitation Data'!$H$7,0,10*ROW('Sanitation Data'!H186))),DK192="No",ISNUMBER(OFFSET('Sanitation Data'!$H$7,0,10*ROW('Sanitation Data'!H186)))),CONCATENATE("[",ROUND(OFFSET('Sanitation Data'!$H$7,0,10*ROW('Sanitation Data'!H186)),0),"]"),IF(AND(ISNUMBER(OFFSET('Sanitation Data'!$H$7,0,10*ROW('Sanitation Data'!H186))),DK192="",ISNUMBER(OFFSET('Sanitation Data'!$H$7,0,10*ROW('Sanitation Data'!H186)))),OFFSET('Sanitation Data'!$H$7,0,10*ROW('Sanitation Data'!H186)),NA())))</f>
        <v>#N/A</v>
      </c>
      <c r="AW192" s="134" t="e">
        <f ca="1">+IF(AND(ISNUMBER(OFFSET('Sanitation Data'!$H$11,0,10*ROW('Sanitation Data'!H186))),DL192="Yes"),OFFSET('Sanitation Data'!$H$11,0,10*ROW('Sanitation Data'!H186)),IF(AND(ISNUMBER(OFFSET('Sanitation Data'!$H$11,0,10*ROW('Sanitation Data'!H186))),DL192="No",ISNUMBER(OFFSET('Sanitation Data'!$H$11,0,10*ROW('Sanitation Data'!H186)))),CONCATENATE("[",ROUND(OFFSET('Sanitation Data'!$H$11,0,10*ROW('Sanitation Data'!H186)),0),"]"),IF(AND(ISNUMBER(OFFSET('Sanitation Data'!$H$11,0,10*ROW('Sanitation Data'!H186))),DL192="",ISNUMBER(OFFSET('Sanitation Data'!$H$11,0,10*ROW('Sanitation Data'!H186)))),OFFSET('Sanitation Data'!$H$11,0,10*ROW('Sanitation Data'!H186)),NA())))</f>
        <v>#N/A</v>
      </c>
      <c r="AX192" s="134" t="e">
        <f ca="1">+IF(AND(ISNUMBER(OFFSET('Sanitation Data'!$H$12,0,10*ROW('Sanitation Data'!H186))),DM192="Yes"),OFFSET('Sanitation Data'!$H$12,0,10*ROW('Sanitation Data'!H186)),IF(AND(ISNUMBER(OFFSET('Sanitation Data'!$H$12,0,10*ROW('Sanitation Data'!H186))),DM192="No",ISNUMBER(OFFSET('Sanitation Data'!$H$12,0,10*ROW('Sanitation Data'!H186)))),CONCATENATE("[",ROUND(OFFSET('Sanitation Data'!$H$12,0,10*ROW('Sanitation Data'!H186)),0),"]"),IF(AND(ISNUMBER(OFFSET('Sanitation Data'!$H$12,0,10*ROW('Sanitation Data'!H186))),DM192="",ISNUMBER(OFFSET('Sanitation Data'!$H$12,0,10*ROW('Sanitation Data'!H186)))),OFFSET('Sanitation Data'!$H$12,0,10*ROW('Sanitation Data'!H186)),NA())))</f>
        <v>#N/A</v>
      </c>
      <c r="AY192" s="134" t="e">
        <f ca="1">+IF(AND(ISNUMBER(OFFSET('Sanitation Data'!$H$13,0,10*ROW('Sanitation Data'!H186))),DN192="Yes"),OFFSET('Sanitation Data'!$H$13,0,10*ROW('Sanitation Data'!H186)),IF(AND(ISNUMBER(OFFSET('Sanitation Data'!$H$13,0,10*ROW('Sanitation Data'!H186))),DN192="No",ISNUMBER(OFFSET('Sanitation Data'!$H$13,0,10*ROW('Sanitation Data'!H186)))),CONCATENATE("[",ROUND(OFFSET('Sanitation Data'!$H$13,0,10*ROW('Sanitation Data'!H186)),0),"]"),IF(AND(ISNUMBER(OFFSET('Sanitation Data'!$H$13,0,10*ROW('Sanitation Data'!H186))),DN192="",ISNUMBER(OFFSET('Sanitation Data'!$H$13,0,10*ROW('Sanitation Data'!H186)))),OFFSET('Sanitation Data'!$H$13,0,10*ROW('Sanitation Data'!H186)),NA())))</f>
        <v>#N/A</v>
      </c>
      <c r="AZ192" s="135" t="e">
        <f ca="1">+IF(AND(ISNUMBER(OFFSET('Hygiene Data'!$C$6,0,10*ROW('Hygiene Data'!C186))),DO192="Yes"),OFFSET('Hygiene Data'!$C$6,0,10*ROW('Hygiene Data'!C186)),IF(AND(ISNUMBER(OFFSET('Hygiene Data'!$C$6,0,10*ROW('Hygiene Data'!C186))),DO192="No",ISNUMBER(OFFSET('Hygiene Data'!$C$6,0,10*ROW('Hygiene Data'!C186)))),CONCATENATE("[",ROUND(OFFSET('Hygiene Data'!$C$6,0,10*ROW('Hygiene Data'!C186)),0),"]"),IF(AND(ISNUMBER(OFFSET('Hygiene Data'!$C$6,0,10*ROW('Hygiene Data'!C186))),DO192="",ISNUMBER(OFFSET('Hygiene Data'!$C$6,0,10*ROW('Hygiene Data'!C186)))),OFFSET('Hygiene Data'!$C$6,0,10*ROW('Hygiene Data'!C186)),NA())))</f>
        <v>#N/A</v>
      </c>
      <c r="BA192" s="135" t="e">
        <f ca="1">+IF(AND(ISNUMBER(OFFSET('Hygiene Data'!$C$8,0,10*ROW('Hygiene Data'!C186))),DP192="Yes"),OFFSET('Hygiene Data'!$C$8,0,10*ROW('Hygiene Data'!C186)),IF(AND(ISNUMBER(OFFSET('Hygiene Data'!$C$8,0,10*ROW('Hygiene Data'!C186))),DP192="No",ISNUMBER(OFFSET('Hygiene Data'!$C$8,0,10*ROW('Hygiene Data'!C186)))),CONCATENATE("[",ROUND(OFFSET('Hygiene Data'!$C$8,0,10*ROW('Hygiene Data'!C186)),0),"]"),IF(AND(ISNUMBER(OFFSET('Hygiene Data'!$C$8,0,10*ROW('Hygiene Data'!C186))),DP192="",ISNUMBER(OFFSET('Hygiene Data'!$C$8,0,10*ROW('Hygiene Data'!C186)))),OFFSET('Hygiene Data'!$C$8,0,10*ROW('Hygiene Data'!C186)),NA())))</f>
        <v>#N/A</v>
      </c>
      <c r="BB192" s="135" t="e">
        <f ca="1">+IF(AND(ISNUMBER(OFFSET('Hygiene Data'!$C$10,0,10*ROW('Hygiene Data'!C186))),DQ192="Yes"),OFFSET('Hygiene Data'!$C$10,0,10*ROW('Hygiene Data'!C186)),IF(AND(ISNUMBER(OFFSET('Hygiene Data'!$C$10,0,10*ROW('Hygiene Data'!C186))),DQ192="No",ISNUMBER(OFFSET('Hygiene Data'!$C$10,0,10*ROW('Hygiene Data'!C186)))),CONCATENATE("[",ROUND(OFFSET('Hygiene Data'!$C$10,0,10*ROW('Hygiene Data'!C186)),0),"]"),IF(AND(ISNUMBER(OFFSET('Hygiene Data'!$C$10,0,10*ROW('Hygiene Data'!C186))),DQ192="",ISNUMBER(OFFSET('Hygiene Data'!$C$10,0,10*ROW('Hygiene Data'!C186)))),OFFSET('Hygiene Data'!$C$10,0,10*ROW('Hygiene Data'!C186)),NA())))</f>
        <v>#N/A</v>
      </c>
      <c r="BC192" s="135" t="e">
        <f ca="1">+IF(AND(ISNUMBER(OFFSET('Hygiene Data'!$D$6,0,10*ROW('Hygiene Data'!D186))),DR192="Yes"),OFFSET('Hygiene Data'!$D$6,0,10*ROW('Hygiene Data'!D186)),IF(AND(ISNUMBER(OFFSET('Hygiene Data'!$D$6,0,10*ROW('Hygiene Data'!D186))),DR192="No",ISNUMBER(OFFSET('Hygiene Data'!$D$6,0,10*ROW('Hygiene Data'!D186)))),CONCATENATE("[",ROUND(OFFSET('Hygiene Data'!$D$6,0,10*ROW('Hygiene Data'!D186)),0),"]"),IF(AND(ISNUMBER(OFFSET('Hygiene Data'!$D$6,0,10*ROW('Hygiene Data'!D186))),DR192="",ISNUMBER(OFFSET('Hygiene Data'!$D$6,0,10*ROW('Hygiene Data'!D186)))),OFFSET('Hygiene Data'!$D$6,0,10*ROW('Hygiene Data'!D186)),NA())))</f>
        <v>#N/A</v>
      </c>
      <c r="BD192" s="135" t="e">
        <f ca="1">+IF(AND(ISNUMBER(OFFSET('Hygiene Data'!$D$8,0,10*ROW('Hygiene Data'!D186))),DS192="Yes"),OFFSET('Hygiene Data'!$D$8,0,10*ROW('Hygiene Data'!D186)),IF(AND(ISNUMBER(OFFSET('Hygiene Data'!$D$8,0,10*ROW('Hygiene Data'!D186))),DS192="No",ISNUMBER(OFFSET('Hygiene Data'!$D$8,0,10*ROW('Hygiene Data'!D186)))),CONCATENATE("[",ROUND(OFFSET('Hygiene Data'!$D$8,0,10*ROW('Hygiene Data'!D186)),0),"]"),IF(AND(ISNUMBER(OFFSET('Hygiene Data'!$D$8,0,10*ROW('Hygiene Data'!D186))),DS192="",ISNUMBER(OFFSET('Hygiene Data'!$D$8,0,10*ROW('Hygiene Data'!D186)))),OFFSET('Hygiene Data'!$D$8,0,10*ROW('Hygiene Data'!D186)),NA())))</f>
        <v>#N/A</v>
      </c>
      <c r="BE192" s="135" t="e">
        <f ca="1">+IF(AND(ISNUMBER(OFFSET('Hygiene Data'!$D$10,0,10*ROW('Hygiene Data'!D186))),DT192="Yes"),OFFSET('Hygiene Data'!$D$10,0,10*ROW('Hygiene Data'!D186)),IF(AND(ISNUMBER(OFFSET('Hygiene Data'!$D$10,0,10*ROW('Hygiene Data'!D186))),DT192="No",ISNUMBER(OFFSET('Hygiene Data'!$D$10,0,10*ROW('Hygiene Data'!D186)))),CONCATENATE("[",ROUND(OFFSET('Hygiene Data'!$D$10,0,10*ROW('Hygiene Data'!D186)),0),"]"),IF(AND(ISNUMBER(OFFSET('Hygiene Data'!$D$10,0,10*ROW('Hygiene Data'!D186))),DT192="",ISNUMBER(OFFSET('Hygiene Data'!$D$10,0,10*ROW('Hygiene Data'!D186)))),OFFSET('Hygiene Data'!$D$10,0,10*ROW('Hygiene Data'!D186)),NA())))</f>
        <v>#N/A</v>
      </c>
      <c r="BF192" s="135" t="e">
        <f ca="1">+IF(AND(ISNUMBER(OFFSET('Hygiene Data'!$E$6,0,10*ROW('Hygiene Data'!E186))),DU192="Yes"),OFFSET('Hygiene Data'!$E$6,0,10*ROW('Hygiene Data'!E186)),IF(AND(ISNUMBER(OFFSET('Hygiene Data'!$E$6,0,10*ROW('Hygiene Data'!E186))),DU192="No",ISNUMBER(OFFSET('Hygiene Data'!$E$6,0,10*ROW('Hygiene Data'!E186)))),CONCATENATE("[",ROUND(OFFSET('Hygiene Data'!$E$6,0,10*ROW('Hygiene Data'!E186)),0),"]"),IF(AND(ISNUMBER(OFFSET('Hygiene Data'!$E$6,0,10*ROW('Hygiene Data'!E186))),DU192="",ISNUMBER(OFFSET('Hygiene Data'!$E$6,0,10*ROW('Hygiene Data'!E186)))),OFFSET('Hygiene Data'!$E$6,0,10*ROW('Hygiene Data'!E186)),NA())))</f>
        <v>#N/A</v>
      </c>
      <c r="BG192" s="135" t="e">
        <f ca="1">+IF(AND(ISNUMBER(OFFSET('Hygiene Data'!$E$8,0,10*ROW('Hygiene Data'!E186))),DV192="Yes"),OFFSET('Hygiene Data'!$E$8,0,10*ROW('Hygiene Data'!E186)),IF(AND(ISNUMBER(OFFSET('Hygiene Data'!$E$8,0,10*ROW('Hygiene Data'!E186))),DV192="No",ISNUMBER(OFFSET('Hygiene Data'!$E$8,0,10*ROW('Hygiene Data'!E186)))),CONCATENATE("[",ROUND(OFFSET('Hygiene Data'!$E$8,0,10*ROW('Hygiene Data'!E186)),0),"]"),IF(AND(ISNUMBER(OFFSET('Hygiene Data'!$E$8,0,10*ROW('Hygiene Data'!E186))),DV192="",ISNUMBER(OFFSET('Hygiene Data'!$E$8,0,10*ROW('Hygiene Data'!E186)))),OFFSET('Hygiene Data'!$E$8,0,10*ROW('Hygiene Data'!E186)),NA())))</f>
        <v>#N/A</v>
      </c>
      <c r="BH192" s="135" t="e">
        <f ca="1">+IF(AND(ISNUMBER(OFFSET('Hygiene Data'!$E$10,0,10*ROW('Hygiene Data'!E186))),DW192="Yes"),OFFSET('Hygiene Data'!$E$10,0,10*ROW('Hygiene Data'!E186)),IF(AND(ISNUMBER(OFFSET('Hygiene Data'!$E$10,0,10*ROW('Hygiene Data'!E186))),DW192="No",ISNUMBER(OFFSET('Hygiene Data'!$E$10,0,10*ROW('Hygiene Data'!E186)))),CONCATENATE("[",ROUND(OFFSET('Hygiene Data'!$E$10,0,10*ROW('Hygiene Data'!E186)),0),"]"),IF(AND(ISNUMBER(OFFSET('Hygiene Data'!$E$10,0,10*ROW('Hygiene Data'!E186))),DW192="",ISNUMBER(OFFSET('Hygiene Data'!$E$10,0,10*ROW('Hygiene Data'!E186)))),OFFSET('Hygiene Data'!$E$10,0,10*ROW('Hygiene Data'!E186)),NA())))</f>
        <v>#N/A</v>
      </c>
      <c r="BI192" s="135" t="e">
        <f ca="1">+IF(AND(ISNUMBER(OFFSET('Hygiene Data'!$F$6,0,10*ROW('Hygiene Data'!F186))),DX192="Yes"),OFFSET('Hygiene Data'!$F$6,0,10*ROW('Hygiene Data'!F186)),IF(AND(ISNUMBER(OFFSET('Hygiene Data'!$F$6,0,10*ROW('Hygiene Data'!F186))),DX192="No",ISNUMBER(OFFSET('Hygiene Data'!$F$6,0,10*ROW('Hygiene Data'!F186)))),CONCATENATE("[",ROUND(OFFSET('Hygiene Data'!$F$6,0,10*ROW('Hygiene Data'!F186)),0),"]"),IF(AND(ISNUMBER(OFFSET('Hygiene Data'!$F$6,0,10*ROW('Hygiene Data'!F186))),DX192="",ISNUMBER(OFFSET('Hygiene Data'!$F$6,0,10*ROW('Hygiene Data'!F186)))),OFFSET('Hygiene Data'!$F$6,0,10*ROW('Hygiene Data'!F186)),NA())))</f>
        <v>#N/A</v>
      </c>
      <c r="BJ192" s="135" t="e">
        <f ca="1">+IF(AND(ISNUMBER(OFFSET('Hygiene Data'!$F$8,0,10*ROW('Hygiene Data'!F186))),DY192="Yes"),OFFSET('Hygiene Data'!$F$8,0,10*ROW('Hygiene Data'!F186)),IF(AND(ISNUMBER(OFFSET('Hygiene Data'!$F$8,0,10*ROW('Hygiene Data'!F186))),DY192="No",ISNUMBER(OFFSET('Hygiene Data'!$F$8,0,10*ROW('Hygiene Data'!F186)))),CONCATENATE("[",ROUND(OFFSET('Hygiene Data'!$F$8,0,10*ROW('Hygiene Data'!F186)),0),"]"),IF(AND(ISNUMBER(OFFSET('Hygiene Data'!$F$8,0,10*ROW('Hygiene Data'!F186))),DY192="",ISNUMBER(OFFSET('Hygiene Data'!$F$8,0,10*ROW('Hygiene Data'!F186)))),OFFSET('Hygiene Data'!$F$8,0,10*ROW('Hygiene Data'!F186)),NA())))</f>
        <v>#N/A</v>
      </c>
      <c r="BK192" s="135" t="e">
        <f ca="1">+IF(AND(ISNUMBER(OFFSET('Hygiene Data'!$F$10,0,10*ROW('Hygiene Data'!F186))),DZ192="Yes"),OFFSET('Hygiene Data'!$F$10,0,10*ROW('Hygiene Data'!F186)),IF(AND(ISNUMBER(OFFSET('Hygiene Data'!$F$10,0,10*ROW('Hygiene Data'!F186))),DZ192="No",ISNUMBER(OFFSET('Hygiene Data'!$F$10,0,10*ROW('Hygiene Data'!F186)))),CONCATENATE("[",ROUND(OFFSET('Hygiene Data'!$F$10,0,10*ROW('Hygiene Data'!F186)),0),"]"),IF(AND(ISNUMBER(OFFSET('Hygiene Data'!$F$10,0,10*ROW('Hygiene Data'!F186))),DZ192="",ISNUMBER(OFFSET('Hygiene Data'!$F$10,0,10*ROW('Hygiene Data'!F186)))),OFFSET('Hygiene Data'!$F$10,0,10*ROW('Hygiene Data'!F186)),NA())))</f>
        <v>#N/A</v>
      </c>
      <c r="BL192" s="135" t="e">
        <f ca="1">+IF(AND(ISNUMBER(OFFSET('Hygiene Data'!$G$6,0,10*ROW('Hygiene Data'!G186))),EA192="Yes"),OFFSET('Hygiene Data'!$G$6,0,10*ROW('Hygiene Data'!G186)),IF(AND(ISNUMBER(OFFSET('Hygiene Data'!$G$6,0,10*ROW('Hygiene Data'!G186))),EA192="No",ISNUMBER(OFFSET('Hygiene Data'!$G$6,0,10*ROW('Hygiene Data'!G186)))),CONCATENATE("[",ROUND(OFFSET('Hygiene Data'!$G$6,0,10*ROW('Hygiene Data'!G186)),0),"]"),IF(AND(ISNUMBER(OFFSET('Hygiene Data'!$G$6,0,10*ROW('Hygiene Data'!G186))),EA192="",ISNUMBER(OFFSET('Hygiene Data'!$G$6,0,10*ROW('Hygiene Data'!G186)))),OFFSET('Hygiene Data'!$G$6,0,10*ROW('Hygiene Data'!G186)),NA())))</f>
        <v>#N/A</v>
      </c>
      <c r="BM192" s="135" t="e">
        <f ca="1">+IF(AND(ISNUMBER(OFFSET('Hygiene Data'!$G$8,0,10*ROW('Hygiene Data'!G186))),EB192="Yes"),OFFSET('Hygiene Data'!$G$8,0,10*ROW('Hygiene Data'!G186)),IF(AND(ISNUMBER(OFFSET('Hygiene Data'!$G$8,0,10*ROW('Hygiene Data'!G186))),EB192="No",ISNUMBER(OFFSET('Hygiene Data'!$G$8,0,10*ROW('Hygiene Data'!G186)))),CONCATENATE("[",ROUND(OFFSET('Hygiene Data'!$G$8,0,10*ROW('Hygiene Data'!G186)),0),"]"),IF(AND(ISNUMBER(OFFSET('Hygiene Data'!$G$8,0,10*ROW('Hygiene Data'!G186))),EB192="",ISNUMBER(OFFSET('Hygiene Data'!$G$8,0,10*ROW('Hygiene Data'!G186)))),OFFSET('Hygiene Data'!$G$8,0,10*ROW('Hygiene Data'!G186)),NA())))</f>
        <v>#N/A</v>
      </c>
      <c r="BN192" s="135" t="e">
        <f ca="1">+IF(AND(ISNUMBER(OFFSET('Hygiene Data'!$G$10,0,10*ROW('Hygiene Data'!G186))),EC192="Yes"),OFFSET('Hygiene Data'!$G$10,0,10*ROW('Hygiene Data'!G186)),IF(AND(ISNUMBER(OFFSET('Hygiene Data'!$G$10,0,10*ROW('Hygiene Data'!G186))),EC192="No",ISNUMBER(OFFSET('Hygiene Data'!$G$10,0,10*ROW('Hygiene Data'!G186)))),CONCATENATE("[",ROUND(OFFSET('Hygiene Data'!$G$10,0,10*ROW('Hygiene Data'!G186)),0),"]"),IF(AND(ISNUMBER(OFFSET('Hygiene Data'!$G$10,0,10*ROW('Hygiene Data'!G186))),EC192="",ISNUMBER(OFFSET('Hygiene Data'!$G$10,0,10*ROW('Hygiene Data'!G186)))),OFFSET('Hygiene Data'!$G$10,0,10*ROW('Hygiene Data'!G186)),NA())))</f>
        <v>#N/A</v>
      </c>
      <c r="BO192" s="135" t="e">
        <f ca="1">+IF(AND(ISNUMBER(OFFSET('Hygiene Data'!$H$6,0,10*ROW('Hygiene Data'!H186))),ED192="Yes"),OFFSET('Hygiene Data'!$H$6,0,10*ROW('Hygiene Data'!H186)),IF(AND(ISNUMBER(OFFSET('Hygiene Data'!$H$6,0,10*ROW('Hygiene Data'!H186))),ED192="No",ISNUMBER(OFFSET('Hygiene Data'!$H$6,0,10*ROW('Hygiene Data'!H186)))),CONCATENATE("[",ROUND(OFFSET('Hygiene Data'!$H$6,0,10*ROW('Hygiene Data'!H186)),0),"]"),IF(AND(ISNUMBER(OFFSET('Hygiene Data'!$H$6,0,10*ROW('Hygiene Data'!H186))),ED192="",ISNUMBER(OFFSET('Hygiene Data'!$H$6,0,10*ROW('Hygiene Data'!H186)))),OFFSET('Hygiene Data'!$H$6,0,10*ROW('Hygiene Data'!H186)),NA())))</f>
        <v>#N/A</v>
      </c>
      <c r="BP192" s="135" t="e">
        <f ca="1">+IF(AND(ISNUMBER(OFFSET('Hygiene Data'!$H$8,0,10*ROW('Hygiene Data'!H186))),EE192="Yes"),OFFSET('Hygiene Data'!$H$8,0,10*ROW('Hygiene Data'!H186)),IF(AND(ISNUMBER(OFFSET('Hygiene Data'!$H$8,0,10*ROW('Hygiene Data'!H186))),EE192="No",ISNUMBER(OFFSET('Hygiene Data'!$H$8,0,10*ROW('Hygiene Data'!H186)))),CONCATENATE("[",ROUND(OFFSET('Hygiene Data'!$H$8,0,10*ROW('Hygiene Data'!H186)),0),"]"),IF(AND(ISNUMBER(OFFSET('Hygiene Data'!$H$8,0,10*ROW('Hygiene Data'!H186))),EE192="",ISNUMBER(OFFSET('Hygiene Data'!$H$8,0,10*ROW('Hygiene Data'!H186)))),OFFSET('Hygiene Data'!$H$8,0,10*ROW('Hygiene Data'!H186)),NA())))</f>
        <v>#N/A</v>
      </c>
      <c r="BQ192" s="135" t="e">
        <f ca="1">+IF(AND(ISNUMBER(OFFSET('Hygiene Data'!$H$10,0,10*ROW('Hygiene Data'!H186))),EF192="Yes"),OFFSET('Hygiene Data'!$H$10,0,10*ROW('Hygiene Data'!H186)),IF(AND(ISNUMBER(OFFSET('Hygiene Data'!$H$10,0,10*ROW('Hygiene Data'!H186))),EF192="No",ISNUMBER(OFFSET('Hygiene Data'!$H$10,0,10*ROW('Hygiene Data'!H186)))),CONCATENATE("[",ROUND(OFFSET('Hygiene Data'!$H$10,0,10*ROW('Hygiene Data'!H186)),0),"]"),IF(AND(ISNUMBER(OFFSET('Hygiene Data'!$H$10,0,10*ROW('Hygiene Data'!H186))),EF192="",ISNUMBER(OFFSET('Hygiene Data'!$H$10,0,10*ROW('Hygiene Data'!H186)))),OFFSET('Hygiene Data'!$H$10,0,10*ROW('Hygiene Data'!H186)),NA())))</f>
        <v>#N/A</v>
      </c>
      <c r="BS192" s="34" t="str">
        <f ca="1">+IF(OFFSET('Water Data'!$C$28,0,10*ROW('Water Data'!C186))="","",OFFSET('Water Data'!$C$28,0,10*ROW('Water Data'!C186)))</f>
        <v/>
      </c>
      <c r="BT192" s="34" t="str">
        <f ca="1">+IF(OFFSET('Water Data'!$C$29,0,10*ROW('Water Data'!C186))="","",OFFSET('Water Data'!$C$29,0,10*ROW('Water Data'!C186)))</f>
        <v/>
      </c>
      <c r="BU192" s="34" t="str">
        <f ca="1">+IF(OFFSET('Water Data'!$C$30,0,10*ROW('Water Data'!C186))="","",OFFSET('Water Data'!$C$30,0,10*ROW('Water Data'!C186)))</f>
        <v/>
      </c>
      <c r="BV192" s="34" t="str">
        <f ca="1">+IF(OFFSET('Water Data'!$D$28,0,10*ROW('Water Data'!D186))="","",OFFSET('Water Data'!$D$28,0,10*ROW('Water Data'!D186)))</f>
        <v/>
      </c>
      <c r="BW192" s="34" t="str">
        <f ca="1">+IF(OFFSET('Water Data'!$D$29,0,10*ROW('Water Data'!D186))="","",OFFSET('Water Data'!$D$29,0,10*ROW('Water Data'!D186)))</f>
        <v/>
      </c>
      <c r="BX192" s="34" t="str">
        <f ca="1">+IF(OFFSET('Water Data'!$D$30,0,10*ROW('Water Data'!D186))="","",OFFSET('Water Data'!$D$30,0,10*ROW('Water Data'!D186)))</f>
        <v/>
      </c>
      <c r="BY192" s="34" t="str">
        <f ca="1">+IF(OFFSET('Water Data'!$E$28,0,10*ROW('Water Data'!E186))="","",OFFSET('Water Data'!$E$28,0,10*ROW('Water Data'!E186)))</f>
        <v/>
      </c>
      <c r="BZ192" s="34" t="str">
        <f ca="1">+IF(OFFSET('Water Data'!$E$29,0,10*ROW('Water Data'!E186))="","",OFFSET('Water Data'!$E$29,0,10*ROW('Water Data'!E186)))</f>
        <v/>
      </c>
      <c r="CA192" s="34" t="str">
        <f ca="1">+IF(OFFSET('Water Data'!$E$30,0,10*ROW('Water Data'!E186))="","",OFFSET('Water Data'!$E$30,0,10*ROW('Water Data'!E186)))</f>
        <v/>
      </c>
      <c r="CB192" s="34" t="str">
        <f ca="1">+IF(OFFSET('Water Data'!$F$28,0,10*ROW('Water Data'!F186))="","",OFFSET('Water Data'!$F$28,0,10*ROW('Water Data'!F186)))</f>
        <v/>
      </c>
      <c r="CC192" s="34" t="str">
        <f ca="1">+IF(OFFSET('Water Data'!$F$29,0,10*ROW('Water Data'!F186))="","",OFFSET('Water Data'!$F$29,0,10*ROW('Water Data'!F186)))</f>
        <v/>
      </c>
      <c r="CD192" s="34" t="str">
        <f ca="1">+IF(OFFSET('Water Data'!$F$30,0,10*ROW('Water Data'!F186))="","",OFFSET('Water Data'!$F$30,0,10*ROW('Water Data'!F186)))</f>
        <v/>
      </c>
      <c r="CE192" s="34" t="str">
        <f ca="1">+IF(OFFSET('Water Data'!$G$28,0,10*ROW('Water Data'!G186))="","",OFFSET('Water Data'!$G$28,0,10*ROW('Water Data'!G186)))</f>
        <v/>
      </c>
      <c r="CF192" s="34" t="str">
        <f ca="1">+IF(OFFSET('Water Data'!$G$29,0,10*ROW('Water Data'!G186))="","",OFFSET('Water Data'!$G$29,0,10*ROW('Water Data'!G186)))</f>
        <v/>
      </c>
      <c r="CG192" s="34" t="str">
        <f ca="1">+IF(OFFSET('Water Data'!$G$30,0,10*ROW('Water Data'!G186))="","",OFFSET('Water Data'!$G$30,0,10*ROW('Water Data'!G186)))</f>
        <v/>
      </c>
      <c r="CH192" s="34" t="str">
        <f ca="1">+IF(OFFSET('Water Data'!$H$28,0,10*ROW('Water Data'!H186))="","",OFFSET('Water Data'!$H$28,0,10*ROW('Water Data'!H186)))</f>
        <v/>
      </c>
      <c r="CI192" s="34" t="str">
        <f ca="1">+IF(OFFSET('Water Data'!$H$29,0,10*ROW('Water Data'!H186))="","",OFFSET('Water Data'!$H$29,0,10*ROW('Water Data'!H186)))</f>
        <v/>
      </c>
      <c r="CJ192" s="34" t="str">
        <f ca="1">+IF(OFFSET('Water Data'!$H$30,0,10*ROW('Water Data'!H186))="","",OFFSET('Water Data'!$H$30,0,10*ROW('Water Data'!H186)))</f>
        <v/>
      </c>
      <c r="CK192" s="34" t="str">
        <f ca="1">+IF(OFFSET('Sanitation Data'!$C$29,0,10*ROW('Sanitation Data'!C186))="","",OFFSET('Sanitation Data'!$C$29,0,10*ROW('Sanitation Data'!C186)))</f>
        <v/>
      </c>
      <c r="CL192" s="34" t="str">
        <f ca="1">+IF(OFFSET('Sanitation Data'!$C$30,0,10*ROW('Sanitation Data'!C186))="","",OFFSET('Sanitation Data'!$C$30,0,10*ROW('Sanitation Data'!C186)))</f>
        <v/>
      </c>
      <c r="CM192" s="34" t="str">
        <f ca="1">+IF(OFFSET('Sanitation Data'!$C$31,0,10*ROW('Sanitation Data'!C186))="","",OFFSET('Sanitation Data'!$C$31,0,10*ROW('Sanitation Data'!C186)))</f>
        <v/>
      </c>
      <c r="CN192" s="34" t="str">
        <f ca="1">+IF(OFFSET('Sanitation Data'!$C$32,0,10*ROW('Sanitation Data'!C186))="","",OFFSET('Sanitation Data'!$C$32,0,10*ROW('Sanitation Data'!C186)))</f>
        <v/>
      </c>
      <c r="CO192" s="34" t="str">
        <f ca="1">+IF(OFFSET('Sanitation Data'!$C$33,0,10*ROW('Sanitation Data'!C186))="","",OFFSET('Sanitation Data'!$C$33,0,10*ROW('Sanitation Data'!C186)))</f>
        <v/>
      </c>
      <c r="CP192" s="34" t="str">
        <f ca="1">+IF(OFFSET('Sanitation Data'!$D$29,0,10*ROW('Sanitation Data'!D186))="","",OFFSET('Sanitation Data'!$D$29,0,10*ROW('Sanitation Data'!D186)))</f>
        <v/>
      </c>
      <c r="CQ192" s="34" t="str">
        <f ca="1">+IF(OFFSET('Sanitation Data'!$D$30,0,10*ROW('Sanitation Data'!D186))="","",OFFSET('Sanitation Data'!$D$30,0,10*ROW('Sanitation Data'!D186)))</f>
        <v/>
      </c>
      <c r="CR192" s="34" t="str">
        <f ca="1">+IF(OFFSET('Sanitation Data'!$D$31,0,10*ROW('Sanitation Data'!D186))="","",OFFSET('Sanitation Data'!$D$31,0,10*ROW('Sanitation Data'!D186)))</f>
        <v/>
      </c>
      <c r="CS192" s="34" t="str">
        <f ca="1">+IF(OFFSET('Sanitation Data'!$D$32,0,10*ROW('Sanitation Data'!D186))="","",OFFSET('Sanitation Data'!$D$32,0,10*ROW('Sanitation Data'!D186)))</f>
        <v/>
      </c>
      <c r="CT192" s="34" t="str">
        <f ca="1">+IF(OFFSET('Sanitation Data'!$D$33,0,10*ROW('Sanitation Data'!D186))="","",OFFSET('Sanitation Data'!$D$33,0,10*ROW('Sanitation Data'!D186)))</f>
        <v/>
      </c>
      <c r="CU192" s="34" t="str">
        <f ca="1">+IF(OFFSET('Sanitation Data'!$E$29,0,10*ROW('Sanitation Data'!E186))="","",OFFSET('Sanitation Data'!$E$29,0,10*ROW('Sanitation Data'!E186)))</f>
        <v/>
      </c>
      <c r="CV192" s="34" t="str">
        <f ca="1">+IF(OFFSET('Sanitation Data'!$E$30,0,10*ROW('Sanitation Data'!E186))="","",OFFSET('Sanitation Data'!$E$30,0,10*ROW('Sanitation Data'!E186)))</f>
        <v/>
      </c>
      <c r="CW192" s="34" t="str">
        <f ca="1">+IF(OFFSET('Sanitation Data'!$E$31,0,10*ROW('Sanitation Data'!E186))="","",OFFSET('Sanitation Data'!$E$31,0,10*ROW('Sanitation Data'!E186)))</f>
        <v/>
      </c>
      <c r="CX192" s="34" t="str">
        <f ca="1">+IF(OFFSET('Sanitation Data'!$E$32,0,10*ROW('Sanitation Data'!E186))="","",OFFSET('Sanitation Data'!$E$32,0,10*ROW('Sanitation Data'!E186)))</f>
        <v/>
      </c>
      <c r="CY192" s="34" t="str">
        <f ca="1">+IF(OFFSET('Sanitation Data'!$E$33,0,10*ROW('Sanitation Data'!E186))="","",OFFSET('Sanitation Data'!$E$33,0,10*ROW('Sanitation Data'!E186)))</f>
        <v/>
      </c>
      <c r="CZ192" s="34" t="str">
        <f ca="1">+IF(OFFSET('Sanitation Data'!$F$29,0,10*ROW('Sanitation Data'!F186))="","",OFFSET('Sanitation Data'!$F$29,0,10*ROW('Sanitation Data'!F186)))</f>
        <v/>
      </c>
      <c r="DA192" s="34" t="str">
        <f ca="1">+IF(OFFSET('Sanitation Data'!$F$30,0,10*ROW('Sanitation Data'!F186))="","",OFFSET('Sanitation Data'!$F$30,0,10*ROW('Sanitation Data'!F186)))</f>
        <v/>
      </c>
      <c r="DB192" s="34" t="str">
        <f ca="1">+IF(OFFSET('Sanitation Data'!$F$31,0,10*ROW('Sanitation Data'!F186))="","",OFFSET('Sanitation Data'!$F$31,0,10*ROW('Sanitation Data'!F186)))</f>
        <v/>
      </c>
      <c r="DC192" s="34" t="str">
        <f ca="1">+IF(OFFSET('Sanitation Data'!$F$32,0,10*ROW('Sanitation Data'!F186))="","",OFFSET('Sanitation Data'!$F$32,0,10*ROW('Sanitation Data'!F186)))</f>
        <v/>
      </c>
      <c r="DD192" s="34" t="str">
        <f ca="1">+IF(OFFSET('Sanitation Data'!$F$33,0,10*ROW('Sanitation Data'!F186))="","",OFFSET('Sanitation Data'!$F$33,0,10*ROW('Sanitation Data'!F186)))</f>
        <v/>
      </c>
      <c r="DE192" s="34" t="str">
        <f ca="1">+IF(OFFSET('Sanitation Data'!$G$29,0,10*ROW('Sanitation Data'!G186))="","",OFFSET('Sanitation Data'!$G$29,0,10*ROW('Sanitation Data'!G186)))</f>
        <v/>
      </c>
      <c r="DF192" s="34" t="str">
        <f ca="1">+IF(OFFSET('Sanitation Data'!$G$30,0,10*ROW('Sanitation Data'!G186))="","",OFFSET('Sanitation Data'!$G$30,0,10*ROW('Sanitation Data'!G186)))</f>
        <v/>
      </c>
      <c r="DG192" s="34" t="str">
        <f ca="1">+IF(OFFSET('Sanitation Data'!$G$31,0,10*ROW('Sanitation Data'!G186))="","",OFFSET('Sanitation Data'!$G$31,0,10*ROW('Sanitation Data'!G186)))</f>
        <v/>
      </c>
      <c r="DH192" s="34" t="str">
        <f ca="1">+IF(OFFSET('Sanitation Data'!$G$32,0,10*ROW('Sanitation Data'!G186))="","",OFFSET('Sanitation Data'!$G$32,0,10*ROW('Sanitation Data'!G186)))</f>
        <v/>
      </c>
      <c r="DI192" s="34" t="str">
        <f ca="1">+IF(OFFSET('Sanitation Data'!$G$33,0,10*ROW('Sanitation Data'!G186))="","",OFFSET('Sanitation Data'!$G$33,0,10*ROW('Sanitation Data'!G186)))</f>
        <v/>
      </c>
      <c r="DJ192" s="34" t="str">
        <f ca="1">+IF(OFFSET('Sanitation Data'!$H$29,0,10*ROW('Sanitation Data'!H186))="","",OFFSET('Sanitation Data'!$H$29,0,10*ROW('Sanitation Data'!H186)))</f>
        <v/>
      </c>
      <c r="DK192" s="34" t="str">
        <f ca="1">+IF(OFFSET('Sanitation Data'!$H$30,0,10*ROW('Sanitation Data'!H186))="","",OFFSET('Sanitation Data'!$H$30,0,10*ROW('Sanitation Data'!H186)))</f>
        <v/>
      </c>
      <c r="DL192" s="34" t="str">
        <f ca="1">+IF(OFFSET('Sanitation Data'!$H$31,0,10*ROW('Sanitation Data'!H186))="","",OFFSET('Sanitation Data'!$H$31,0,10*ROW('Sanitation Data'!H186)))</f>
        <v/>
      </c>
      <c r="DM192" s="34" t="str">
        <f ca="1">+IF(OFFSET('Sanitation Data'!$H$32,0,10*ROW('Sanitation Data'!H186))="","",OFFSET('Sanitation Data'!$H$32,0,10*ROW('Sanitation Data'!H186)))</f>
        <v/>
      </c>
      <c r="DN192" s="34" t="str">
        <f ca="1">+IF(OFFSET('Sanitation Data'!$H$33,0,10*ROW('Sanitation Data'!H186))="","",OFFSET('Sanitation Data'!$H$33,0,10*ROW('Sanitation Data'!H186)))</f>
        <v/>
      </c>
      <c r="DO192" s="34" t="str">
        <f ca="1">+IF(OFFSET('Hygiene Data'!$C$12,0,10*ROW('Hygiene Data'!C186))="","",OFFSET('Hygiene Data'!$C$12,0,10*ROW('Hygiene Data'!C186)))</f>
        <v/>
      </c>
      <c r="DP192" s="34" t="str">
        <f ca="1">+IF(OFFSET('Hygiene Data'!$C$13,0,10*ROW('Hygiene Data'!C186))="","",OFFSET('Hygiene Data'!$C$13,0,10*ROW('Hygiene Data'!C186)))</f>
        <v/>
      </c>
      <c r="DQ192" s="34" t="str">
        <f ca="1">+IF(OFFSET('Hygiene Data'!$C$14,0,10*ROW('Hygiene Data'!C186))="","",OFFSET('Hygiene Data'!$C$14,0,10*ROW('Hygiene Data'!C186)))</f>
        <v/>
      </c>
      <c r="DR192" s="34" t="str">
        <f ca="1">+IF(OFFSET('Hygiene Data'!$D$12,0,10*ROW('Hygiene Data'!D186))="","",OFFSET('Hygiene Data'!$D$12,0,10*ROW('Hygiene Data'!D186)))</f>
        <v/>
      </c>
      <c r="DS192" s="34" t="str">
        <f ca="1">+IF(OFFSET('Hygiene Data'!$D$13,0,10*ROW('Hygiene Data'!D186))="","",OFFSET('Hygiene Data'!$D$13,0,10*ROW('Hygiene Data'!D186)))</f>
        <v/>
      </c>
      <c r="DT192" s="34" t="str">
        <f ca="1">+IF(OFFSET('Hygiene Data'!$D$14,0,10*ROW('Hygiene Data'!D186))="","",OFFSET('Hygiene Data'!$D$14,0,10*ROW('Hygiene Data'!D186)))</f>
        <v/>
      </c>
      <c r="DU192" s="34" t="str">
        <f ca="1">+IF(OFFSET('Hygiene Data'!$E$12,0,10*ROW('Hygiene Data'!E186))="","",OFFSET('Hygiene Data'!$E$12,0,10*ROW('Hygiene Data'!E186)))</f>
        <v/>
      </c>
      <c r="DV192" s="34" t="str">
        <f ca="1">+IF(OFFSET('Hygiene Data'!$E$13,0,10*ROW('Hygiene Data'!E186))="","",OFFSET('Hygiene Data'!$E$13,0,10*ROW('Hygiene Data'!E186)))</f>
        <v/>
      </c>
      <c r="DW192" s="34" t="str">
        <f ca="1">+IF(OFFSET('Hygiene Data'!$E$14,0,10*ROW('Hygiene Data'!E186))="","",OFFSET('Hygiene Data'!$E$14,0,10*ROW('Hygiene Data'!E186)))</f>
        <v/>
      </c>
      <c r="DX192" s="34" t="str">
        <f ca="1">+IF(OFFSET('Hygiene Data'!$F$12,0,10*ROW('Hygiene Data'!F186))="","",OFFSET('Hygiene Data'!$F$12,0,10*ROW('Hygiene Data'!F186)))</f>
        <v/>
      </c>
      <c r="DY192" s="34" t="str">
        <f ca="1">+IF(OFFSET('Hygiene Data'!$F$13,0,10*ROW('Hygiene Data'!F186))="","",OFFSET('Hygiene Data'!$F$13,0,10*ROW('Hygiene Data'!F186)))</f>
        <v/>
      </c>
      <c r="DZ192" s="34" t="str">
        <f ca="1">+IF(OFFSET('Hygiene Data'!$F$14,0,10*ROW('Hygiene Data'!F186))="","",OFFSET('Hygiene Data'!$F$14,0,10*ROW('Hygiene Data'!F186)))</f>
        <v/>
      </c>
      <c r="EA192" s="34" t="str">
        <f ca="1">+IF(OFFSET('Hygiene Data'!$G$12,0,10*ROW('Hygiene Data'!G186))="","",OFFSET('Hygiene Data'!$G$12,0,10*ROW('Hygiene Data'!G186)))</f>
        <v/>
      </c>
      <c r="EB192" s="34" t="str">
        <f ca="1">+IF(OFFSET('Hygiene Data'!$G$13,0,10*ROW('Hygiene Data'!G186))="","",OFFSET('Hygiene Data'!$G$13,0,10*ROW('Hygiene Data'!G186)))</f>
        <v/>
      </c>
      <c r="EC192" s="34" t="str">
        <f ca="1">+IF(OFFSET('Hygiene Data'!$G$14,0,10*ROW('Hygiene Data'!G186))="","",OFFSET('Hygiene Data'!$G$14,0,10*ROW('Hygiene Data'!G186)))</f>
        <v/>
      </c>
      <c r="ED192" s="34" t="str">
        <f ca="1">+IF(OFFSET('Hygiene Data'!$H$12,0,10*ROW('Hygiene Data'!H186))="","",OFFSET('Hygiene Data'!$H$12,0,10*ROW('Hygiene Data'!H186)))</f>
        <v/>
      </c>
      <c r="EE192" s="34" t="str">
        <f ca="1">+IF(OFFSET('Hygiene Data'!$H$13,0,10*ROW('Hygiene Data'!H186))="","",OFFSET('Hygiene Data'!$H$13,0,10*ROW('Hygiene Data'!H186)))</f>
        <v/>
      </c>
      <c r="EF192" s="34" t="str">
        <f ca="1">+IF(OFFSET('Hygiene Data'!$H$14,0,10*ROW('Hygiene Data'!H186))="","",OFFSET('Hygiene Data'!$H$14,0,10*ROW('Hygiene Data'!H186)))</f>
        <v/>
      </c>
    </row>
    <row r="193" spans="1:136" x14ac:dyDescent="0.2">
      <c r="A193" s="50" t="str">
        <f ca="1">+IF(OFFSET('Water Data'!$B$1,0,10*ROW('Water Data'!B190))="","",OFFSET('Water Data'!$B$1,0,10*ROW('Water Data'!B190)))</f>
        <v/>
      </c>
      <c r="B193" s="50" t="str">
        <f ca="1">+IF(OFFSET('Water Data'!$A$3,0,10*ROW('Water Data'!A190))="","",OFFSET('Water Data'!$A$3,0,10*ROW('Water Data'!A190)))</f>
        <v/>
      </c>
      <c r="C193" s="50" t="str">
        <f ca="1">+IF(OFFSET('Water Data'!$C$3,0,10*ROW('Water Data'!C190))="","",OFFSET('Water Data'!$C$3,0,10*ROW('Water Data'!C190)))</f>
        <v/>
      </c>
      <c r="D193" s="133" t="e">
        <f ca="1">+IF(AND(ISNUMBER(OFFSET('Water Data'!$C$5,0,10*ROW('Water Data'!C187))),BS193="Yes"),100-OFFSET('Water Data'!$C$5,0,10*ROW('Water Data'!C187)),IF(AND(ISNUMBER(OFFSET('Water Data'!$C$5,0,10*ROW('Water Data'!C187))),BS193="No",ISNUMBER(OFFSET('Water Data'!$C$5,0,10*ROW('Water Data'!C187)))),CONCATENATE("[",ROUND(100-OFFSET('Water Data'!$C$5,0,10*ROW('Water Data'!C187)),0),"]"),IF(AND(ISNUMBER(OFFSET('Water Data'!$C$5,0,10*ROW('Water Data'!C187))),BS193="",ISNUMBER(OFFSET('Water Data'!$C$5,0,10*ROW('Water Data'!C187)))),100-OFFSET('Water Data'!$C$5,0,10*ROW('Water Data'!C187)),NA())))</f>
        <v>#N/A</v>
      </c>
      <c r="E193" s="133" t="e">
        <f ca="1">+IF(AND(ISNUMBER(OFFSET('Water Data'!$C$7,0,10*ROW('Water Data'!D187))),BT193="Yes"),OFFSET('Water Data'!$C$7,0,10*ROW('Water Data'!C187)),IF(AND(ISNUMBER(OFFSET('Water Data'!$C$7,0,10*ROW('Water Data'!C187))),BT193="No",ISNUMBER(OFFSET('Water Data'!$C$7,0,10*ROW('Water Data'!C187)))),CONCATENATE("[",ROUND(OFFSET('Water Data'!$C$7,0,10*ROW('Water Data'!C187)),0),"]"),IF(AND(ISNUMBER(OFFSET('Water Data'!$C$7,0,10*ROW('Water Data'!C187))),BT193="",ISNUMBER(OFFSET('Water Data'!$C$7,0,10*ROW('Water Data'!C187)))),OFFSET('Water Data'!$C$7,0,10*ROW('Water Data'!C187)),NA())))</f>
        <v>#N/A</v>
      </c>
      <c r="F193" s="133" t="e">
        <f ca="1">+IF(AND(ISNUMBER(OFFSET('Water Data'!$C$10,0,10*ROW('Water Data'!C187))),BU193="Yes"),OFFSET('Water Data'!$C$10,0,10*ROW('Water Data'!C187)),IF(AND(ISNUMBER(OFFSET('Water Data'!$C$10,0,10*ROW('Water Data'!C187))),BU193="No",ISNUMBER(OFFSET('Water Data'!$C$10,0,10*ROW('Water Data'!C187)))),CONCATENATE("[",ROUND(OFFSET('Water Data'!$C$10,0,10*ROW('Water Data'!C187)),0),"]"),IF(AND(ISNUMBER(OFFSET('Water Data'!$C$10,0,10*ROW('Water Data'!C187))),BU193="",ISNUMBER(OFFSET('Water Data'!$C$10,0,10*ROW('Water Data'!C187)))),OFFSET('Water Data'!$C$10,0,10*ROW('Water Data'!C187)),NA())))</f>
        <v>#N/A</v>
      </c>
      <c r="G193" s="133" t="e">
        <f ca="1">+IF(AND(ISNUMBER(OFFSET('Water Data'!$D$5,0,10*ROW('Water Data'!D187))),BV193="Yes"),100-OFFSET('Water Data'!$D$5,0,10*ROW('Water Data'!D187)),IF(AND(ISNUMBER(OFFSET('Water Data'!$D$5,0,10*ROW('Water Data'!D187))),BV193="No",ISNUMBER(OFFSET('Water Data'!$D$5,0,10*ROW('Water Data'!D187)))),CONCATENATE("[",ROUND(100-OFFSET('Water Data'!$D$5,0,10*ROW('Water Data'!D187)),0),"]"),IF(AND(ISNUMBER(OFFSET('Water Data'!$D$5,0,10*ROW('Water Data'!D187))),BV193="",ISNUMBER(OFFSET('Water Data'!$D$5,0,10*ROW('Water Data'!D187)))),100-OFFSET('Water Data'!$D$5,0,10*ROW('Water Data'!D187)),NA())))</f>
        <v>#N/A</v>
      </c>
      <c r="H193" s="133" t="e">
        <f ca="1">+IF(AND(ISNUMBER(OFFSET('Water Data'!$D$7,0,10*ROW('Water Data'!D187))),BW193="Yes"),OFFSET('Water Data'!$D$7,0,10*ROW('Water Data'!D187)),IF(AND(ISNUMBER(OFFSET('Water Data'!$D$7,0,10*ROW('Water Data'!D187))),BW193="No",ISNUMBER(OFFSET('Water Data'!$D$7,0,10*ROW('Water Data'!D187)))),CONCATENATE("[",ROUND(OFFSET('Water Data'!$C$7,0,10*ROW('Water Data'!D187)),0),"]"),IF(AND(ISNUMBER(OFFSET('Water Data'!$D$7,0,10*ROW('Water Data'!D187))),BW193="",ISNUMBER(OFFSET('Water Data'!$D$7,0,10*ROW('Water Data'!D187)))),OFFSET('Water Data'!$D$7,0,10*ROW('Water Data'!D187)),NA())))</f>
        <v>#N/A</v>
      </c>
      <c r="I193" s="133" t="e">
        <f ca="1">+IF(AND(ISNUMBER(OFFSET('Water Data'!$D$10,0,10*ROW('Water Data'!D187))),BX193="Yes"),OFFSET('Water Data'!$D$10,0,10*ROW('Water Data'!D187)),IF(AND(ISNUMBER(OFFSET('Water Data'!$D$10,0,10*ROW('Water Data'!D187))),BX193="No",ISNUMBER(OFFSET('Water Data'!$D$10,0,10*ROW('Water Data'!D187)))),CONCATENATE("[",ROUND(OFFSET('Water Data'!$D$10,0,10*ROW('Water Data'!D187)),0),"]"),IF(AND(ISNUMBER(OFFSET('Water Data'!$D$10,0,10*ROW('Water Data'!D187))),BX193="",ISNUMBER(OFFSET('Water Data'!$D$10,0,10*ROW('Water Data'!D187)))),OFFSET('Water Data'!$D$10,0,10*ROW('Water Data'!D187)),NA())))</f>
        <v>#N/A</v>
      </c>
      <c r="J193" s="133" t="e">
        <f ca="1">+IF(AND(ISNUMBER(OFFSET('Water Data'!$E$5,0,10*ROW('Water Data'!E187))),BY193="Yes"),100-OFFSET('Water Data'!$E$5,0,10*ROW('Water Data'!E187)),IF(AND(ISNUMBER(OFFSET('Water Data'!$E$5,0,10*ROW('Water Data'!E187))),BY193="No",ISNUMBER(OFFSET('Water Data'!$E$5,0,10*ROW('Water Data'!E187)))),CONCATENATE("[",ROUND(100-OFFSET('Water Data'!$E$5,0,10*ROW('Water Data'!E187)),0),"]"),IF(AND(ISNUMBER(OFFSET('Water Data'!$E$5,0,10*ROW('Water Data'!E187))),BY193="",ISNUMBER(OFFSET('Water Data'!$E$5,0,10*ROW('Water Data'!E187)))),100-OFFSET('Water Data'!$E$5,0,10*ROW('Water Data'!E187)),NA())))</f>
        <v>#N/A</v>
      </c>
      <c r="K193" s="133" t="e">
        <f ca="1">+IF(AND(ISNUMBER(OFFSET('Water Data'!$E$7,0,10*ROW('Water Data'!E187))),BZ193="Yes"),OFFSET('Water Data'!$E$7,0,10*ROW('Water Data'!E187)),IF(AND(ISNUMBER(OFFSET('Water Data'!$E$7,0,10*ROW('Water Data'!E187))),BZ193="No",ISNUMBER(OFFSET('Water Data'!$E$7,0,10*ROW('Water Data'!E187)))),CONCATENATE("[",ROUND(OFFSET('Water Data'!$E$7,0,10*ROW('Water Data'!E187)),0),"]"),IF(AND(ISNUMBER(OFFSET('Water Data'!$E$7,0,10*ROW('Water Data'!E187))),BZ193="",ISNUMBER(OFFSET('Water Data'!$E$7,0,10*ROW('Water Data'!E187)))),OFFSET('Water Data'!$E$7,0,10*ROW('Water Data'!E187)),NA())))</f>
        <v>#N/A</v>
      </c>
      <c r="L193" s="133" t="e">
        <f ca="1">+IF(AND(ISNUMBER(OFFSET('Water Data'!$E$10,0,10*ROW('Water Data'!E187))),CA193="Yes"),OFFSET('Water Data'!$E$10,0,10*ROW('Water Data'!E187)),IF(AND(ISNUMBER(OFFSET('Water Data'!$E$10,0,10*ROW('Water Data'!E187))),CA193="No",ISNUMBER(OFFSET('Water Data'!$E$10,0,10*ROW('Water Data'!E187)))),CONCATENATE("[",ROUND(OFFSET('Water Data'!$E$10,0,10*ROW('Water Data'!E187)),0),"]"),IF(AND(ISNUMBER(OFFSET('Water Data'!$E$10,0,10*ROW('Water Data'!E187))),CA193="",ISNUMBER(OFFSET('Water Data'!$E$10,0,10*ROW('Water Data'!E187)))),OFFSET('Water Data'!$E$10,0,10*ROW('Water Data'!E187)),NA())))</f>
        <v>#N/A</v>
      </c>
      <c r="M193" s="133" t="e">
        <f ca="1">+IF(AND(ISNUMBER(OFFSET('Water Data'!$F$5,0,10*ROW('Water Data'!F187))),CB193="Yes"),100-OFFSET('Water Data'!$F$5,0,10*ROW('Water Data'!F187)),IF(AND(ISNUMBER(OFFSET('Water Data'!$F$5,0,10*ROW('Water Data'!F187))),CB193="No",ISNUMBER(OFFSET('Water Data'!$F$5,0,10*ROW('Water Data'!F187)))),CONCATENATE("[",ROUND(100-OFFSET('Water Data'!$F$5,0,10*ROW('Water Data'!F187)),0),"]"),IF(AND(ISNUMBER(OFFSET('Water Data'!$F$5,0,10*ROW('Water Data'!F187))),CB193="",ISNUMBER(OFFSET('Water Data'!$F$5,0,10*ROW('Water Data'!F187)))),100-OFFSET('Water Data'!$F$5,0,10*ROW('Water Data'!F187)),NA())))</f>
        <v>#N/A</v>
      </c>
      <c r="N193" s="133" t="e">
        <f ca="1">+IF(AND(ISNUMBER(OFFSET('Water Data'!$F$7,0,10*ROW('Water Data'!F187))),CC193="Yes"),OFFSET('Water Data'!$F$7,0,10*ROW('Water Data'!F187)),IF(AND(ISNUMBER(OFFSET('Water Data'!$F$7,0,10*ROW('Water Data'!F187))),CC193="No",ISNUMBER(OFFSET('Water Data'!$F$7,0,10*ROW('Water Data'!F187)))),CONCATENATE("[",ROUND(OFFSET('Water Data'!$F$7,0,10*ROW('Water Data'!F187)),0),"]"),IF(AND(ISNUMBER(OFFSET('Water Data'!$F$7,0,10*ROW('Water Data'!F187))),CC193="",ISNUMBER(OFFSET('Water Data'!$F$7,0,10*ROW('Water Data'!F187)))),OFFSET('Water Data'!$F$7,0,10*ROW('Water Data'!F187)),NA())))</f>
        <v>#N/A</v>
      </c>
      <c r="O193" s="133" t="e">
        <f ca="1">+IF(AND(ISNUMBER(OFFSET('Water Data'!$F$10,0,10*ROW('Water Data'!F187))),CD193="Yes"),OFFSET('Water Data'!$F$10,0,10*ROW('Water Data'!F187)),IF(AND(ISNUMBER(OFFSET('Water Data'!$F$10,0,10*ROW('Water Data'!F187))),CD193="No",ISNUMBER(OFFSET('Water Data'!$F$10,0,10*ROW('Water Data'!F187)))),CONCATENATE("[",ROUND(OFFSET('Water Data'!$F$10,0,10*ROW('Water Data'!F187)),0),"]"),IF(AND(ISNUMBER(OFFSET('Water Data'!$F$10,0,10*ROW('Water Data'!F187))),CD193="",ISNUMBER(OFFSET('Water Data'!$F$10,0,10*ROW('Water Data'!F187)))),OFFSET('Water Data'!$F$10,0,10*ROW('Water Data'!F187)),NA())))</f>
        <v>#N/A</v>
      </c>
      <c r="P193" s="133" t="e">
        <f ca="1">+IF(AND(ISNUMBER(OFFSET('Water Data'!$G$5,0,10*ROW('Water Data'!G187))),CE193="Yes"),100-OFFSET('Water Data'!$G$5,0,10*ROW('Water Data'!G187)),IF(AND(ISNUMBER(OFFSET('Water Data'!$G$5,0,10*ROW('Water Data'!G187))),CE193="No",ISNUMBER(OFFSET('Water Data'!$G$5,0,10*ROW('Water Data'!G187)))),CONCATENATE("[",ROUND(100-OFFSET('Water Data'!$G$5,0,10*ROW('Water Data'!G187)),0),"]"),IF(AND(ISNUMBER(OFFSET('Water Data'!$G$5,0,10*ROW('Water Data'!G187))),CE193="",ISNUMBER(OFFSET('Water Data'!$G$5,0,10*ROW('Water Data'!G187)))),100-OFFSET('Water Data'!$G$5,0,10*ROW('Water Data'!G187)),NA())))</f>
        <v>#N/A</v>
      </c>
      <c r="Q193" s="133" t="e">
        <f ca="1">+IF(AND(ISNUMBER(OFFSET('Water Data'!$G$7,0,10*ROW('Water Data'!G187))),CF193="Yes"),OFFSET('Water Data'!$G$7,0,10*ROW('Water Data'!G187)),IF(AND(ISNUMBER(OFFSET('Water Data'!$G$7,0,10*ROW('Water Data'!G187))),CF193="No",ISNUMBER(OFFSET('Water Data'!$G$7,0,10*ROW('Water Data'!G187)))),CONCATENATE("[",ROUND(OFFSET('Water Data'!$G$7,0,10*ROW('Water Data'!G187)),0),"]"),IF(AND(ISNUMBER(OFFSET('Water Data'!$G$7,0,10*ROW('Water Data'!G187))),CF193="",ISNUMBER(OFFSET('Water Data'!$G$7,0,10*ROW('Water Data'!G187)))),OFFSET('Water Data'!$G$7,0,10*ROW('Water Data'!G187)),NA())))</f>
        <v>#N/A</v>
      </c>
      <c r="R193" s="133" t="e">
        <f ca="1">+IF(AND(ISNUMBER(OFFSET('Water Data'!$G$10,0,10*ROW('Water Data'!G187))),CG193="Yes"),OFFSET('Water Data'!$G$10,0,10*ROW('Water Data'!G187)),IF(AND(ISNUMBER(OFFSET('Water Data'!$G$10,0,10*ROW('Water Data'!G187))),CG193="No",ISNUMBER(OFFSET('Water Data'!$G$10,0,10*ROW('Water Data'!G187)))),CONCATENATE("[",ROUND(OFFSET('Water Data'!$G$10,0,10*ROW('Water Data'!G187)),0),"]"),IF(AND(ISNUMBER(OFFSET('Water Data'!$G$10,0,10*ROW('Water Data'!G187))),CG193="",ISNUMBER(OFFSET('Water Data'!$G$10,0,10*ROW('Water Data'!G187)))),OFFSET('Water Data'!$G$10,0,10*ROW('Water Data'!G187)),NA())))</f>
        <v>#N/A</v>
      </c>
      <c r="S193" s="133" t="e">
        <f ca="1">+IF(AND(ISNUMBER(OFFSET('Water Data'!$H$5,0,10*ROW('Water Data'!H187))),CH193="Yes"),100-OFFSET('Water Data'!$H$5,0,10*ROW('Water Data'!H187)),IF(AND(ISNUMBER(OFFSET('Water Data'!$H$5,0,10*ROW('Water Data'!H187))),CH193="No",ISNUMBER(OFFSET('Water Data'!$H$5,0,10*ROW('Water Data'!H187)))),CONCATENATE("[",ROUND(100-OFFSET('Water Data'!$H$5,0,10*ROW('Water Data'!H187)),0),"]"),IF(AND(ISNUMBER(OFFSET('Water Data'!$H$5,0,10*ROW('Water Data'!H187))),CH193="",ISNUMBER(OFFSET('Water Data'!$H$5,0,10*ROW('Water Data'!H187)))),100-OFFSET('Water Data'!$H$5,0,10*ROW('Water Data'!H187)),NA())))</f>
        <v>#N/A</v>
      </c>
      <c r="T193" s="133" t="e">
        <f ca="1">+IF(AND(ISNUMBER(OFFSET('Water Data'!$H$7,0,10*ROW('Water Data'!H187))),CI193="Yes"),OFFSET('Water Data'!$H$7,0,10*ROW('Water Data'!H187)),IF(AND(ISNUMBER(OFFSET('Water Data'!$H$7,0,10*ROW('Water Data'!H187))),CI193="No",ISNUMBER(OFFSET('Water Data'!$H$7,0,10*ROW('Water Data'!H187)))),CONCATENATE("[",ROUND(OFFSET('Water Data'!$H$7,0,10*ROW('Water Data'!H187)),0),"]"),IF(AND(ISNUMBER(OFFSET('Water Data'!$H$7,0,10*ROW('Water Data'!H187))),CI193="",ISNUMBER(OFFSET('Water Data'!$H$7,0,10*ROW('Water Data'!H187)))),OFFSET('Water Data'!$H$7,0,10*ROW('Water Data'!H187)),NA())))</f>
        <v>#N/A</v>
      </c>
      <c r="U193" s="133" t="e">
        <f ca="1">+IF(AND(ISNUMBER(OFFSET('Water Data'!$H$10,0,10*ROW('Water Data'!H187))),CJ193="Yes"),OFFSET('Water Data'!$H$10,0,10*ROW('Water Data'!H187)),IF(AND(ISNUMBER(OFFSET('Water Data'!$H$10,0,10*ROW('Water Data'!H187))),CJ193="No",ISNUMBER(OFFSET('Water Data'!$H$10,0,10*ROW('Water Data'!H187)))),CONCATENATE("[",ROUND(OFFSET('Water Data'!$H$10,0,10*ROW('Water Data'!H187)),0),"]"),IF(AND(ISNUMBER(OFFSET('Water Data'!$H$10,0,10*ROW('Water Data'!H187))),CJ193="",ISNUMBER(OFFSET('Water Data'!$H$10,0,10*ROW('Water Data'!H187)))),OFFSET('Water Data'!$H$10,0,10*ROW('Water Data'!H187)),NA())))</f>
        <v>#N/A</v>
      </c>
      <c r="V193" s="134" t="e">
        <f ca="1">+IF(AND(ISNUMBER(OFFSET('Sanitation Data'!$C$5,0,10*ROW('Sanitation Data'!C187))),CK193="Yes"),100-OFFSET('Sanitation Data'!$C$5,0,10*ROW('Sanitation Data'!C187)),IF(AND(ISNUMBER(OFFSET('Sanitation Data'!$C$5,0,10*ROW('Sanitation Data'!C187))),CK193="No",ISNUMBER(OFFSET('Sanitation Data'!$C$5,0,10*ROW('Sanitation Data'!C187)))),CONCATENATE("[",ROUND(100-OFFSET('Sanitation Data'!$C$5,0,10*ROW('Sanitation Data'!C187)),0),"]"),IF(AND(ISNUMBER(OFFSET('Sanitation Data'!$C$5,0,10*ROW('Sanitation Data'!C187))),CK193="",ISNUMBER(OFFSET('Sanitation Data'!$C$5,0,10*ROW('Sanitation Data'!C187)))),100-OFFSET('Sanitation Data'!$C$5,0,10*ROW('Sanitation Data'!C187)),NA())))</f>
        <v>#N/A</v>
      </c>
      <c r="W193" s="134" t="e">
        <f ca="1">+IF(AND(ISNUMBER(OFFSET('Sanitation Data'!$C$7,0,10*ROW('Sanitation Data'!C187))),CL193="Yes"),OFFSET('Sanitation Data'!$C$7,0,10*ROW('Sanitation Data'!C187)),IF(AND(ISNUMBER(OFFSET('Sanitation Data'!$C$7,0,10*ROW('Sanitation Data'!C187))),CL193="No",ISNUMBER(OFFSET('Sanitation Data'!$C$7,0,10*ROW('Sanitation Data'!C187)))),CONCATENATE("[",ROUND(OFFSET('Sanitation Data'!$C$7,0,10*ROW('Sanitation Data'!C187)),0),"]"),IF(AND(ISNUMBER(OFFSET('Sanitation Data'!$C$7,0,10*ROW('Sanitation Data'!C187))),CL193="",ISNUMBER(OFFSET('Sanitation Data'!$C$7,0,10*ROW('Sanitation Data'!C187)))),OFFSET('Sanitation Data'!$C$7,0,10*ROW('Sanitation Data'!C187)),NA())))</f>
        <v>#N/A</v>
      </c>
      <c r="X193" s="134" t="e">
        <f ca="1">+IF(AND(ISNUMBER(OFFSET('Sanitation Data'!$C$11,0,10*ROW('Sanitation Data'!C187))),CM193="Yes"),OFFSET('Sanitation Data'!$C$11,0,10*ROW('Sanitation Data'!C187)),IF(AND(ISNUMBER(OFFSET('Sanitation Data'!$C$11,0,10*ROW('Sanitation Data'!C187))),CM193="No",ISNUMBER(OFFSET('Sanitation Data'!$C$11,0,10*ROW('Sanitation Data'!C187)))),CONCATENATE("[",ROUND(OFFSET('Sanitation Data'!$C$11,0,10*ROW('Sanitation Data'!C187)),0),"]"),IF(AND(ISNUMBER(OFFSET('Sanitation Data'!$C$11,0,10*ROW('Sanitation Data'!C187))),CM193="",ISNUMBER(OFFSET('Sanitation Data'!$C$11,0,10*ROW('Sanitation Data'!C187)))),OFFSET('Sanitation Data'!$C$11,0,10*ROW('Sanitation Data'!C187)),NA())))</f>
        <v>#N/A</v>
      </c>
      <c r="Y193" s="134" t="e">
        <f ca="1">+IF(AND(ISNUMBER(OFFSET('Sanitation Data'!$C$12,0,10*ROW('Sanitation Data'!C187))),CN193="Yes"),OFFSET('Sanitation Data'!$C$12,0,10*ROW('Sanitation Data'!C187)),IF(AND(ISNUMBER(OFFSET('Sanitation Data'!$C$12,0,10*ROW('Sanitation Data'!C187))),CN193="No",ISNUMBER(OFFSET('Sanitation Data'!$C$12,0,10*ROW('Sanitation Data'!C187)))),CONCATENATE("[",ROUND(OFFSET('Sanitation Data'!$C$12,0,10*ROW('Sanitation Data'!C187)),0),"]"),IF(AND(ISNUMBER(OFFSET('Sanitation Data'!$C$12,0,10*ROW('Sanitation Data'!C187))),CN193="",ISNUMBER(OFFSET('Sanitation Data'!$C$12,0,10*ROW('Sanitation Data'!C187)))),OFFSET('Sanitation Data'!$C$12,0,10*ROW('Sanitation Data'!C187)),NA())))</f>
        <v>#N/A</v>
      </c>
      <c r="Z193" s="134" t="e">
        <f ca="1">+IF(AND(ISNUMBER(OFFSET('Sanitation Data'!$C$13,0,10*ROW('Sanitation Data'!C187))),CO193="Yes"),OFFSET('Sanitation Data'!$C$13,0,10*ROW('Sanitation Data'!C187)),IF(AND(ISNUMBER(OFFSET('Sanitation Data'!$C$13,0,10*ROW('Sanitation Data'!C187))),CO193="No",ISNUMBER(OFFSET('Sanitation Data'!$C$13,0,10*ROW('Sanitation Data'!C187)))),CONCATENATE("[",ROUND(OFFSET('Sanitation Data'!$C$13,0,10*ROW('Sanitation Data'!C187)),0),"]"),IF(AND(ISNUMBER(OFFSET('Sanitation Data'!$C$13,0,10*ROW('Sanitation Data'!C187))),CO193="",ISNUMBER(OFFSET('Sanitation Data'!$C$13,0,10*ROW('Sanitation Data'!C187)))),OFFSET('Sanitation Data'!$C$13,0,10*ROW('Sanitation Data'!C187)),NA())))</f>
        <v>#N/A</v>
      </c>
      <c r="AA193" s="134" t="e">
        <f ca="1">+IF(AND(ISNUMBER(OFFSET('Sanitation Data'!$D$5,0,10*ROW('Sanitation Data'!D187))),CP193="Yes"),100-OFFSET('Sanitation Data'!$D$5,0,10*ROW('Sanitation Data'!D187)),IF(AND(ISNUMBER(OFFSET('Sanitation Data'!$D$5,0,10*ROW('Sanitation Data'!D187))),CP193="No",ISNUMBER(OFFSET('Sanitation Data'!$D$5,0,10*ROW('Sanitation Data'!D187)))),CONCATENATE("[",ROUND(100-OFFSET('Sanitation Data'!$D$5,0,10*ROW('Sanitation Data'!D187)),0),"]"),IF(AND(ISNUMBER(OFFSET('Sanitation Data'!$D$5,0,10*ROW('Sanitation Data'!D187))),CP193="",ISNUMBER(OFFSET('Sanitation Data'!$D$5,0,10*ROW('Sanitation Data'!D187)))),100-OFFSET('Sanitation Data'!$D$5,0,10*ROW('Sanitation Data'!D187)),NA())))</f>
        <v>#N/A</v>
      </c>
      <c r="AB193" s="134" t="e">
        <f ca="1">+IF(AND(ISNUMBER(OFFSET('Sanitation Data'!$D$7,0,10*ROW('Sanitation Data'!D187))),CQ193="Yes"),OFFSET('Sanitation Data'!$D$7,0,10*ROW('Sanitation Data'!G187)),IF(AND(ISNUMBER(OFFSET('Sanitation Data'!$D$7,0,10*ROW('Sanitation Data'!D187))),CQ193="No",ISNUMBER(OFFSET('Sanitation Data'!$D$7,0,10*ROW('Sanitation Data'!D187)))),CONCATENATE("[",ROUND(OFFSET('Sanitation Data'!$D$7,0,10*ROW('Sanitation Data'!D187)),0),"]"),IF(AND(ISNUMBER(OFFSET('Sanitation Data'!$D$7,0,10*ROW('Sanitation Data'!D187))),CQ193="",ISNUMBER(OFFSET('Sanitation Data'!$D$7,0,10*ROW('Sanitation Data'!D187)))),OFFSET('Sanitation Data'!$D$7,0,10*ROW('Sanitation Data'!D187)),NA())))</f>
        <v>#N/A</v>
      </c>
      <c r="AC193" s="134" t="e">
        <f ca="1">+IF(AND(ISNUMBER(OFFSET('Sanitation Data'!$D$11,0,10*ROW('Sanitation Data'!D187))),CR193="Yes"),OFFSET('Sanitation Data'!$D$11,0,10*ROW('Sanitation Data'!D187)),IF(AND(ISNUMBER(OFFSET('Sanitation Data'!$D$11,0,10*ROW('Sanitation Data'!D187))),CR193="No",ISNUMBER(OFFSET('Sanitation Data'!$D$11,0,10*ROW('Sanitation Data'!D187)))),CONCATENATE("[",ROUND(OFFSET('Sanitation Data'!$D$11,0,10*ROW('Sanitation Data'!D187)),0),"]"),IF(AND(ISNUMBER(OFFSET('Sanitation Data'!$D$11,0,10*ROW('Sanitation Data'!D187))),CR193="",ISNUMBER(OFFSET('Sanitation Data'!$D$11,0,10*ROW('Sanitation Data'!D187)))),OFFSET('Sanitation Data'!$D$11,0,10*ROW('Sanitation Data'!D187)),NA())))</f>
        <v>#N/A</v>
      </c>
      <c r="AD193" s="134" t="e">
        <f ca="1">+IF(AND(ISNUMBER(OFFSET('Sanitation Data'!$D$12,0,10*ROW('Sanitation Data'!D187))),CS193="Yes"),OFFSET('Sanitation Data'!$D$12,0,10*ROW('Sanitation Data'!D187)),IF(AND(ISNUMBER(OFFSET('Sanitation Data'!$D$12,0,10*ROW('Sanitation Data'!D187))),CS193="No",ISNUMBER(OFFSET('Sanitation Data'!$D$12,0,10*ROW('Sanitation Data'!D187)))),CONCATENATE("[",ROUND(OFFSET('Sanitation Data'!$D$12,0,10*ROW('Sanitation Data'!D187)),0),"]"),IF(AND(ISNUMBER(OFFSET('Sanitation Data'!$D$12,0,10*ROW('Sanitation Data'!D187))),CS193="",ISNUMBER(OFFSET('Sanitation Data'!$D$12,0,10*ROW('Sanitation Data'!D187)))),OFFSET('Sanitation Data'!$D$12,0,10*ROW('Sanitation Data'!D187)),NA())))</f>
        <v>#N/A</v>
      </c>
      <c r="AE193" s="134" t="e">
        <f ca="1">+IF(AND(ISNUMBER(OFFSET('Sanitation Data'!$D$13,0,10*ROW('Sanitation Data'!D187))),CT193="Yes"),OFFSET('Sanitation Data'!$D$13,0,10*ROW('Sanitation Data'!D187)),IF(AND(ISNUMBER(OFFSET('Sanitation Data'!$D$13,0,10*ROW('Sanitation Data'!D187))),CT193="No",ISNUMBER(OFFSET('Sanitation Data'!$D$13,0,10*ROW('Sanitation Data'!D187)))),CONCATENATE("[",ROUND(OFFSET('Sanitation Data'!$D$13,0,10*ROW('Sanitation Data'!D187)),0),"]"),IF(AND(ISNUMBER(OFFSET('Sanitation Data'!$D$13,0,10*ROW('Sanitation Data'!D187))),CT193="",ISNUMBER(OFFSET('Sanitation Data'!$D$13,0,10*ROW('Sanitation Data'!D187)))),OFFSET('Sanitation Data'!$D$13,0,10*ROW('Sanitation Data'!D187)),NA())))</f>
        <v>#N/A</v>
      </c>
      <c r="AF193" s="134" t="e">
        <f ca="1">+IF(AND(ISNUMBER(OFFSET('Sanitation Data'!$E$5,0,10*ROW('Sanitation Data'!E187))),CU193="Yes"),100-OFFSET('Sanitation Data'!$E$5,0,10*ROW('Sanitation Data'!E187)),IF(AND(ISNUMBER(OFFSET('Sanitation Data'!$E$5,0,10*ROW('Sanitation Data'!E187))),CU193="No",ISNUMBER(OFFSET('Sanitation Data'!$E$5,0,10*ROW('Sanitation Data'!E187)))),CONCATENATE("[",ROUND(100-OFFSET('Sanitation Data'!$E$5,0,10*ROW('Sanitation Data'!E187)),0),"]"),IF(AND(ISNUMBER(OFFSET('Sanitation Data'!$E$5,0,10*ROW('Sanitation Data'!E187))),CU193="",ISNUMBER(OFFSET('Sanitation Data'!$E$5,0,10*ROW('Sanitation Data'!E187)))),100-OFFSET('Sanitation Data'!$E$5,0,10*ROW('Sanitation Data'!E187)),NA())))</f>
        <v>#N/A</v>
      </c>
      <c r="AG193" s="134" t="e">
        <f ca="1">+IF(AND(ISNUMBER(OFFSET('Sanitation Data'!$E$7,0,10*ROW('Sanitation Data'!E187))),CV193="Yes"),OFFSET('Sanitation Data'!$E$7,0,10*ROW('Sanitation Data'!E187)),IF(AND(ISNUMBER(OFFSET('Sanitation Data'!$E$7,0,10*ROW('Sanitation Data'!E187))),CV193="No",ISNUMBER(OFFSET('Sanitation Data'!$E$7,0,10*ROW('Sanitation Data'!E187)))),CONCATENATE("[",ROUND(OFFSET('Sanitation Data'!$E$7,0,10*ROW('Sanitation Data'!E187)),0),"]"),IF(AND(ISNUMBER(OFFSET('Sanitation Data'!$E$7,0,10*ROW('Sanitation Data'!E187))),CV193="",ISNUMBER(OFFSET('Sanitation Data'!$E$7,0,10*ROW('Sanitation Data'!E187)))),OFFSET('Sanitation Data'!$E$7,0,10*ROW('Sanitation Data'!E187)),NA())))</f>
        <v>#N/A</v>
      </c>
      <c r="AH193" s="134" t="e">
        <f ca="1">+IF(AND(ISNUMBER(OFFSET('Sanitation Data'!$E$11,0,10*ROW('Sanitation Data'!E187))),CW193="Yes"),OFFSET('Sanitation Data'!$E$11,0,10*ROW('Sanitation Data'!E187)),IF(AND(ISNUMBER(OFFSET('Sanitation Data'!$E$11,0,10*ROW('Sanitation Data'!E187))),CW193="No",ISNUMBER(OFFSET('Sanitation Data'!$E$11,0,10*ROW('Sanitation Data'!E187)))),CONCATENATE("[",ROUND(OFFSET('Sanitation Data'!$E$11,0,10*ROW('Sanitation Data'!E187)),0),"]"),IF(AND(ISNUMBER(OFFSET('Sanitation Data'!$E$11,0,10*ROW('Sanitation Data'!E187))),CW193="",ISNUMBER(OFFSET('Sanitation Data'!$E$11,0,10*ROW('Sanitation Data'!E187)))),OFFSET('Sanitation Data'!$E$11,0,10*ROW('Sanitation Data'!E187)),NA())))</f>
        <v>#N/A</v>
      </c>
      <c r="AI193" s="134" t="e">
        <f ca="1">+IF(AND(ISNUMBER(OFFSET('Sanitation Data'!$E$12,0,10*ROW('Sanitation Data'!E187))),CX193="Yes"),OFFSET('Sanitation Data'!$E$12,0,10*ROW('Sanitation Data'!E187)),IF(AND(ISNUMBER(OFFSET('Sanitation Data'!$E$12,0,10*ROW('Sanitation Data'!E187))),CX193="No",ISNUMBER(OFFSET('Sanitation Data'!$E$12,0,10*ROW('Sanitation Data'!E187)))),CONCATENATE("[",ROUND(OFFSET('Sanitation Data'!$E$12,0,10*ROW('Sanitation Data'!E187)),0),"]"),IF(AND(ISNUMBER(OFFSET('Sanitation Data'!$E$12,0,10*ROW('Sanitation Data'!E187))),CX193="",ISNUMBER(OFFSET('Sanitation Data'!$E$12,0,10*ROW('Sanitation Data'!E187)))),OFFSET('Sanitation Data'!$E$12,0,10*ROW('Sanitation Data'!E187)),NA())))</f>
        <v>#N/A</v>
      </c>
      <c r="AJ193" s="134" t="e">
        <f ca="1">+IF(AND(ISNUMBER(OFFSET('Sanitation Data'!$E$13,0,10*ROW('Sanitation Data'!E187))),CY193="Yes"),OFFSET('Sanitation Data'!$E$13,0,10*ROW('Sanitation Data'!E187)),IF(AND(ISNUMBER(OFFSET('Sanitation Data'!$E$13,0,10*ROW('Sanitation Data'!E187))),CY193="No",ISNUMBER(OFFSET('Sanitation Data'!$E$13,0,10*ROW('Sanitation Data'!E187)))),CONCATENATE("[",ROUND(OFFSET('Sanitation Data'!$E$13,0,10*ROW('Sanitation Data'!E187)),0),"]"),IF(AND(ISNUMBER(OFFSET('Sanitation Data'!$E$13,0,10*ROW('Sanitation Data'!E187))),CY193="",ISNUMBER(OFFSET('Sanitation Data'!$E$13,0,10*ROW('Sanitation Data'!E187)))),OFFSET('Sanitation Data'!$E$13,0,10*ROW('Sanitation Data'!E187)),NA())))</f>
        <v>#N/A</v>
      </c>
      <c r="AK193" s="134" t="e">
        <f ca="1">+IF(AND(ISNUMBER(OFFSET('Sanitation Data'!$F$5,0,10*ROW('Sanitation Data'!F187))),CZ193="Yes"),100-OFFSET('Sanitation Data'!$F$5,0,10*ROW('Sanitation Data'!F187)),IF(AND(ISNUMBER(OFFSET('Sanitation Data'!$F$5,0,10*ROW('Sanitation Data'!F187))),CZ193="No",ISNUMBER(OFFSET('Sanitation Data'!$F$5,0,10*ROW('Sanitation Data'!F187)))),CONCATENATE("[",ROUND(100-OFFSET('Sanitation Data'!$F$5,0,10*ROW('Sanitation Data'!F187)),0),"]"),IF(AND(ISNUMBER(OFFSET('Sanitation Data'!$F$5,0,10*ROW('Sanitation Data'!F187))),CZ193="",ISNUMBER(OFFSET('Sanitation Data'!$F$5,0,10*ROW('Sanitation Data'!F187)))),100-OFFSET('Sanitation Data'!$F$5,0,10*ROW('Sanitation Data'!F187)),NA())))</f>
        <v>#N/A</v>
      </c>
      <c r="AL193" s="134" t="e">
        <f ca="1">+IF(AND(ISNUMBER(OFFSET('Sanitation Data'!$F$7,0,10*ROW('Sanitation Data'!F187))),DA193="Yes"),OFFSET('Sanitation Data'!$F$7,0,10*ROW('Sanitation Data'!F187)),IF(AND(ISNUMBER(OFFSET('Sanitation Data'!$F$7,0,10*ROW('Sanitation Data'!F187))),DA193="No",ISNUMBER(OFFSET('Sanitation Data'!$F$7,0,10*ROW('Sanitation Data'!F187)))),CONCATENATE("[",ROUND(OFFSET('Sanitation Data'!$F$7,0,10*ROW('Sanitation Data'!F187)),0),"]"),IF(AND(ISNUMBER(OFFSET('Sanitation Data'!$F$7,0,10*ROW('Sanitation Data'!F187))),DA193="",ISNUMBER(OFFSET('Sanitation Data'!$F$7,0,10*ROW('Sanitation Data'!F187)))),OFFSET('Sanitation Data'!$F$7,0,10*ROW('Sanitation Data'!F187)),NA())))</f>
        <v>#N/A</v>
      </c>
      <c r="AM193" s="134" t="e">
        <f ca="1">+IF(AND(ISNUMBER(OFFSET('Sanitation Data'!$F$11,0,10*ROW('Sanitation Data'!F187))),DB193="Yes"),OFFSET('Sanitation Data'!$F$11,0,10*ROW('Sanitation Data'!F187)),IF(AND(ISNUMBER(OFFSET('Sanitation Data'!$F$11,0,10*ROW('Sanitation Data'!F187))),DB193="No",ISNUMBER(OFFSET('Sanitation Data'!$F$11,0,10*ROW('Sanitation Data'!F187)))),CONCATENATE("[",ROUND(OFFSET('Sanitation Data'!$F$11,0,10*ROW('Sanitation Data'!F187)),0),"]"),IF(AND(ISNUMBER(OFFSET('Sanitation Data'!$F$11,0,10*ROW('Sanitation Data'!F187))),DB193="",ISNUMBER(OFFSET('Sanitation Data'!$F$11,0,10*ROW('Sanitation Data'!F187)))),OFFSET('Sanitation Data'!$F$11,0,10*ROW('Sanitation Data'!F187)),NA())))</f>
        <v>#N/A</v>
      </c>
      <c r="AN193" s="134" t="e">
        <f ca="1">+IF(AND(ISNUMBER(OFFSET('Sanitation Data'!$F$12,0,10*ROW('Sanitation Data'!F187))),DC193="Yes"),OFFSET('Sanitation Data'!$F$12,0,10*ROW('Sanitation Data'!F187)),IF(AND(ISNUMBER(OFFSET('Sanitation Data'!$F$12,0,10*ROW('Sanitation Data'!F187))),DC193="No",ISNUMBER(OFFSET('Sanitation Data'!$F$12,0,10*ROW('Sanitation Data'!F187)))),CONCATENATE("[",ROUND(OFFSET('Sanitation Data'!$F$12,0,10*ROW('Sanitation Data'!F187)),0),"]"),IF(AND(ISNUMBER(OFFSET('Sanitation Data'!$F$12,0,10*ROW('Sanitation Data'!F187))),DC193="",ISNUMBER(OFFSET('Sanitation Data'!$F$12,0,10*ROW('Sanitation Data'!F187)))),OFFSET('Sanitation Data'!$F$12,0,10*ROW('Sanitation Data'!F187)),NA())))</f>
        <v>#N/A</v>
      </c>
      <c r="AO193" s="134" t="e">
        <f ca="1">+IF(AND(ISNUMBER(OFFSET('Sanitation Data'!$F$13,0,10*ROW('Sanitation Data'!F187))),DD193="Yes"),OFFSET('Sanitation Data'!$F$13,0,10*ROW('Sanitation Data'!F187)),IF(AND(ISNUMBER(OFFSET('Sanitation Data'!$F$13,0,10*ROW('Sanitation Data'!F187))),DD193="No",ISNUMBER(OFFSET('Sanitation Data'!$F$13,0,10*ROW('Sanitation Data'!F187)))),CONCATENATE("[",ROUND(OFFSET('Sanitation Data'!$F$13,0,10*ROW('Sanitation Data'!F187)),0),"]"),IF(AND(ISNUMBER(OFFSET('Sanitation Data'!$F$13,0,10*ROW('Sanitation Data'!F187))),DD193="",ISNUMBER(OFFSET('Sanitation Data'!$F$13,0,10*ROW('Sanitation Data'!F187)))),OFFSET('Sanitation Data'!$F$13,0,10*ROW('Sanitation Data'!F187)),NA())))</f>
        <v>#N/A</v>
      </c>
      <c r="AP193" s="134" t="e">
        <f ca="1">+IF(AND(ISNUMBER(OFFSET('Sanitation Data'!$G$5,0,10*ROW('Sanitation Data'!G187))),DE193="Yes"),100-OFFSET('Sanitation Data'!$G$5,0,10*ROW('Sanitation Data'!G187)),IF(AND(ISNUMBER(OFFSET('Sanitation Data'!$G$5,0,10*ROW('Sanitation Data'!G187))),DE193="No",ISNUMBER(OFFSET('Sanitation Data'!$G$5,0,10*ROW('Sanitation Data'!G187)))),CONCATENATE("[",ROUND(100-OFFSET('Sanitation Data'!$G$5,0,10*ROW('Sanitation Data'!G187)),0),"]"),IF(AND(ISNUMBER(OFFSET('Sanitation Data'!$G$5,0,10*ROW('Sanitation Data'!G187))),DE193="",ISNUMBER(OFFSET('Sanitation Data'!$G$5,0,10*ROW('Sanitation Data'!G187)))),100-OFFSET('Sanitation Data'!$G$5,0,10*ROW('Sanitation Data'!G187)),NA())))</f>
        <v>#N/A</v>
      </c>
      <c r="AQ193" s="134" t="e">
        <f ca="1">+IF(AND(ISNUMBER(OFFSET('Sanitation Data'!$G$7,0,10*ROW('Sanitation Data'!G187))),DF193="Yes"),OFFSET('Sanitation Data'!$G$7,0,10*ROW('Sanitation Data'!G187)),IF(AND(ISNUMBER(OFFSET('Sanitation Data'!$G$7,0,10*ROW('Sanitation Data'!G187))),DF193="No",ISNUMBER(OFFSET('Sanitation Data'!$G$7,0,10*ROW('Sanitation Data'!G187)))),CONCATENATE("[",ROUND(OFFSET('Sanitation Data'!$G$7,0,10*ROW('Sanitation Data'!G187)),0),"]"),IF(AND(ISNUMBER(OFFSET('Sanitation Data'!$G$7,0,10*ROW('Sanitation Data'!G187))),DF193="",ISNUMBER(OFFSET('Sanitation Data'!$G$7,0,10*ROW('Sanitation Data'!G187)))),OFFSET('Sanitation Data'!$G$7,0,10*ROW('Sanitation Data'!G187)),NA())))</f>
        <v>#N/A</v>
      </c>
      <c r="AR193" s="134" t="e">
        <f ca="1">+IF(AND(ISNUMBER(OFFSET('Sanitation Data'!$G$11,0,10*ROW('Sanitation Data'!G187))),DG193="Yes"),OFFSET('Sanitation Data'!$G$11,0,10*ROW('Sanitation Data'!G187)),IF(AND(ISNUMBER(OFFSET('Sanitation Data'!$G$11,0,10*ROW('Sanitation Data'!G187))),DG193="No",ISNUMBER(OFFSET('Sanitation Data'!$G$11,0,10*ROW('Sanitation Data'!G187)))),CONCATENATE("[",ROUND(OFFSET('Sanitation Data'!$G$11,0,10*ROW('Sanitation Data'!G187)),0),"]"),IF(AND(ISNUMBER(OFFSET('Sanitation Data'!$G$11,0,10*ROW('Sanitation Data'!G187))),DG193="",ISNUMBER(OFFSET('Sanitation Data'!$G$11,0,10*ROW('Sanitation Data'!G187)))),OFFSET('Sanitation Data'!$G$11,0,10*ROW('Sanitation Data'!G187)),NA())))</f>
        <v>#N/A</v>
      </c>
      <c r="AS193" s="134" t="e">
        <f ca="1">+IF(AND(ISNUMBER(OFFSET('Sanitation Data'!$G$12,0,10*ROW('Sanitation Data'!G187))),DH193="Yes"),OFFSET('Sanitation Data'!$G$12,0,10*ROW('Sanitation Data'!G187)),IF(AND(ISNUMBER(OFFSET('Sanitation Data'!$G$12,0,10*ROW('Sanitation Data'!G187))),DH193="No",ISNUMBER(OFFSET('Sanitation Data'!$G$12,0,10*ROW('Sanitation Data'!G187)))),CONCATENATE("[",ROUND(OFFSET('Sanitation Data'!$G$12,0,10*ROW('Sanitation Data'!G187)),0),"]"),IF(AND(ISNUMBER(OFFSET('Sanitation Data'!$G$12,0,10*ROW('Sanitation Data'!G187))),DH193="",ISNUMBER(OFFSET('Sanitation Data'!$G$12,0,10*ROW('Sanitation Data'!G187)))),OFFSET('Sanitation Data'!$G$12,0,10*ROW('Sanitation Data'!G187)),NA())))</f>
        <v>#N/A</v>
      </c>
      <c r="AT193" s="134" t="e">
        <f ca="1">+IF(AND(ISNUMBER(OFFSET('Sanitation Data'!$G$13,0,10*ROW('Sanitation Data'!G187))),DI193="Yes"),OFFSET('Sanitation Data'!$G$13,0,10*ROW('Sanitation Data'!G187)),IF(AND(ISNUMBER(OFFSET('Sanitation Data'!$G$13,0,10*ROW('Sanitation Data'!G187))),DI193="No",ISNUMBER(OFFSET('Sanitation Data'!$G$13,0,10*ROW('Sanitation Data'!G187)))),CONCATENATE("[",ROUND(OFFSET('Sanitation Data'!$G$13,0,10*ROW('Sanitation Data'!G187)),0),"]"),IF(AND(ISNUMBER(OFFSET('Sanitation Data'!$G$13,0,10*ROW('Sanitation Data'!G187))),DI193="",ISNUMBER(OFFSET('Sanitation Data'!$G$13,0,10*ROW('Sanitation Data'!G187)))),OFFSET('Sanitation Data'!$G$13,0,10*ROW('Sanitation Data'!G187)),NA())))</f>
        <v>#N/A</v>
      </c>
      <c r="AU193" s="134" t="e">
        <f ca="1">+IF(AND(ISNUMBER(OFFSET('Sanitation Data'!$H$5,0,10*ROW('Sanitation Data'!H187))),DJ193="Yes"),100-OFFSET('Sanitation Data'!$H$5,0,10*ROW('Sanitation Data'!H187)),IF(AND(ISNUMBER(OFFSET('Sanitation Data'!$H$5,0,10*ROW('Sanitation Data'!H187))),DJ193="No",ISNUMBER(OFFSET('Sanitation Data'!$H$5,0,10*ROW('Sanitation Data'!H187)))),CONCATENATE("[",ROUND(100-OFFSET('Sanitation Data'!$H$5,0,10*ROW('Sanitation Data'!H187)),0),"]"),IF(AND(ISNUMBER(OFFSET('Sanitation Data'!$H$5,0,10*ROW('Sanitation Data'!H187))),DJ193="",ISNUMBER(OFFSET('Sanitation Data'!$H$5,0,10*ROW('Sanitation Data'!H187)))),100-OFFSET('Sanitation Data'!$H$5,0,10*ROW('Sanitation Data'!H187)),NA())))</f>
        <v>#N/A</v>
      </c>
      <c r="AV193" s="134" t="e">
        <f ca="1">+IF(AND(ISNUMBER(OFFSET('Sanitation Data'!$H$7,0,10*ROW('Sanitation Data'!H187))),DK193="Yes"),OFFSET('Sanitation Data'!$H$7,0,10*ROW('Sanitation Data'!H187)),IF(AND(ISNUMBER(OFFSET('Sanitation Data'!$H$7,0,10*ROW('Sanitation Data'!H187))),DK193="No",ISNUMBER(OFFSET('Sanitation Data'!$H$7,0,10*ROW('Sanitation Data'!H187)))),CONCATENATE("[",ROUND(OFFSET('Sanitation Data'!$H$7,0,10*ROW('Sanitation Data'!H187)),0),"]"),IF(AND(ISNUMBER(OFFSET('Sanitation Data'!$H$7,0,10*ROW('Sanitation Data'!H187))),DK193="",ISNUMBER(OFFSET('Sanitation Data'!$H$7,0,10*ROW('Sanitation Data'!H187)))),OFFSET('Sanitation Data'!$H$7,0,10*ROW('Sanitation Data'!H187)),NA())))</f>
        <v>#N/A</v>
      </c>
      <c r="AW193" s="134" t="e">
        <f ca="1">+IF(AND(ISNUMBER(OFFSET('Sanitation Data'!$H$11,0,10*ROW('Sanitation Data'!H187))),DL193="Yes"),OFFSET('Sanitation Data'!$H$11,0,10*ROW('Sanitation Data'!H187)),IF(AND(ISNUMBER(OFFSET('Sanitation Data'!$H$11,0,10*ROW('Sanitation Data'!H187))),DL193="No",ISNUMBER(OFFSET('Sanitation Data'!$H$11,0,10*ROW('Sanitation Data'!H187)))),CONCATENATE("[",ROUND(OFFSET('Sanitation Data'!$H$11,0,10*ROW('Sanitation Data'!H187)),0),"]"),IF(AND(ISNUMBER(OFFSET('Sanitation Data'!$H$11,0,10*ROW('Sanitation Data'!H187))),DL193="",ISNUMBER(OFFSET('Sanitation Data'!$H$11,0,10*ROW('Sanitation Data'!H187)))),OFFSET('Sanitation Data'!$H$11,0,10*ROW('Sanitation Data'!H187)),NA())))</f>
        <v>#N/A</v>
      </c>
      <c r="AX193" s="134" t="e">
        <f ca="1">+IF(AND(ISNUMBER(OFFSET('Sanitation Data'!$H$12,0,10*ROW('Sanitation Data'!H187))),DM193="Yes"),OFFSET('Sanitation Data'!$H$12,0,10*ROW('Sanitation Data'!H187)),IF(AND(ISNUMBER(OFFSET('Sanitation Data'!$H$12,0,10*ROW('Sanitation Data'!H187))),DM193="No",ISNUMBER(OFFSET('Sanitation Data'!$H$12,0,10*ROW('Sanitation Data'!H187)))),CONCATENATE("[",ROUND(OFFSET('Sanitation Data'!$H$12,0,10*ROW('Sanitation Data'!H187)),0),"]"),IF(AND(ISNUMBER(OFFSET('Sanitation Data'!$H$12,0,10*ROW('Sanitation Data'!H187))),DM193="",ISNUMBER(OFFSET('Sanitation Data'!$H$12,0,10*ROW('Sanitation Data'!H187)))),OFFSET('Sanitation Data'!$H$12,0,10*ROW('Sanitation Data'!H187)),NA())))</f>
        <v>#N/A</v>
      </c>
      <c r="AY193" s="134" t="e">
        <f ca="1">+IF(AND(ISNUMBER(OFFSET('Sanitation Data'!$H$13,0,10*ROW('Sanitation Data'!H187))),DN193="Yes"),OFFSET('Sanitation Data'!$H$13,0,10*ROW('Sanitation Data'!H187)),IF(AND(ISNUMBER(OFFSET('Sanitation Data'!$H$13,0,10*ROW('Sanitation Data'!H187))),DN193="No",ISNUMBER(OFFSET('Sanitation Data'!$H$13,0,10*ROW('Sanitation Data'!H187)))),CONCATENATE("[",ROUND(OFFSET('Sanitation Data'!$H$13,0,10*ROW('Sanitation Data'!H187)),0),"]"),IF(AND(ISNUMBER(OFFSET('Sanitation Data'!$H$13,0,10*ROW('Sanitation Data'!H187))),DN193="",ISNUMBER(OFFSET('Sanitation Data'!$H$13,0,10*ROW('Sanitation Data'!H187)))),OFFSET('Sanitation Data'!$H$13,0,10*ROW('Sanitation Data'!H187)),NA())))</f>
        <v>#N/A</v>
      </c>
      <c r="AZ193" s="135" t="e">
        <f ca="1">+IF(AND(ISNUMBER(OFFSET('Hygiene Data'!$C$6,0,10*ROW('Hygiene Data'!C187))),DO193="Yes"),OFFSET('Hygiene Data'!$C$6,0,10*ROW('Hygiene Data'!C187)),IF(AND(ISNUMBER(OFFSET('Hygiene Data'!$C$6,0,10*ROW('Hygiene Data'!C187))),DO193="No",ISNUMBER(OFFSET('Hygiene Data'!$C$6,0,10*ROW('Hygiene Data'!C187)))),CONCATENATE("[",ROUND(OFFSET('Hygiene Data'!$C$6,0,10*ROW('Hygiene Data'!C187)),0),"]"),IF(AND(ISNUMBER(OFFSET('Hygiene Data'!$C$6,0,10*ROW('Hygiene Data'!C187))),DO193="",ISNUMBER(OFFSET('Hygiene Data'!$C$6,0,10*ROW('Hygiene Data'!C187)))),OFFSET('Hygiene Data'!$C$6,0,10*ROW('Hygiene Data'!C187)),NA())))</f>
        <v>#N/A</v>
      </c>
      <c r="BA193" s="135" t="e">
        <f ca="1">+IF(AND(ISNUMBER(OFFSET('Hygiene Data'!$C$8,0,10*ROW('Hygiene Data'!C187))),DP193="Yes"),OFFSET('Hygiene Data'!$C$8,0,10*ROW('Hygiene Data'!C187)),IF(AND(ISNUMBER(OFFSET('Hygiene Data'!$C$8,0,10*ROW('Hygiene Data'!C187))),DP193="No",ISNUMBER(OFFSET('Hygiene Data'!$C$8,0,10*ROW('Hygiene Data'!C187)))),CONCATENATE("[",ROUND(OFFSET('Hygiene Data'!$C$8,0,10*ROW('Hygiene Data'!C187)),0),"]"),IF(AND(ISNUMBER(OFFSET('Hygiene Data'!$C$8,0,10*ROW('Hygiene Data'!C187))),DP193="",ISNUMBER(OFFSET('Hygiene Data'!$C$8,0,10*ROW('Hygiene Data'!C187)))),OFFSET('Hygiene Data'!$C$8,0,10*ROW('Hygiene Data'!C187)),NA())))</f>
        <v>#N/A</v>
      </c>
      <c r="BB193" s="135" t="e">
        <f ca="1">+IF(AND(ISNUMBER(OFFSET('Hygiene Data'!$C$10,0,10*ROW('Hygiene Data'!C187))),DQ193="Yes"),OFFSET('Hygiene Data'!$C$10,0,10*ROW('Hygiene Data'!C187)),IF(AND(ISNUMBER(OFFSET('Hygiene Data'!$C$10,0,10*ROW('Hygiene Data'!C187))),DQ193="No",ISNUMBER(OFFSET('Hygiene Data'!$C$10,0,10*ROW('Hygiene Data'!C187)))),CONCATENATE("[",ROUND(OFFSET('Hygiene Data'!$C$10,0,10*ROW('Hygiene Data'!C187)),0),"]"),IF(AND(ISNUMBER(OFFSET('Hygiene Data'!$C$10,0,10*ROW('Hygiene Data'!C187))),DQ193="",ISNUMBER(OFFSET('Hygiene Data'!$C$10,0,10*ROW('Hygiene Data'!C187)))),OFFSET('Hygiene Data'!$C$10,0,10*ROW('Hygiene Data'!C187)),NA())))</f>
        <v>#N/A</v>
      </c>
      <c r="BC193" s="135" t="e">
        <f ca="1">+IF(AND(ISNUMBER(OFFSET('Hygiene Data'!$D$6,0,10*ROW('Hygiene Data'!D187))),DR193="Yes"),OFFSET('Hygiene Data'!$D$6,0,10*ROW('Hygiene Data'!D187)),IF(AND(ISNUMBER(OFFSET('Hygiene Data'!$D$6,0,10*ROW('Hygiene Data'!D187))),DR193="No",ISNUMBER(OFFSET('Hygiene Data'!$D$6,0,10*ROW('Hygiene Data'!D187)))),CONCATENATE("[",ROUND(OFFSET('Hygiene Data'!$D$6,0,10*ROW('Hygiene Data'!D187)),0),"]"),IF(AND(ISNUMBER(OFFSET('Hygiene Data'!$D$6,0,10*ROW('Hygiene Data'!D187))),DR193="",ISNUMBER(OFFSET('Hygiene Data'!$D$6,0,10*ROW('Hygiene Data'!D187)))),OFFSET('Hygiene Data'!$D$6,0,10*ROW('Hygiene Data'!D187)),NA())))</f>
        <v>#N/A</v>
      </c>
      <c r="BD193" s="135" t="e">
        <f ca="1">+IF(AND(ISNUMBER(OFFSET('Hygiene Data'!$D$8,0,10*ROW('Hygiene Data'!D187))),DS193="Yes"),OFFSET('Hygiene Data'!$D$8,0,10*ROW('Hygiene Data'!D187)),IF(AND(ISNUMBER(OFFSET('Hygiene Data'!$D$8,0,10*ROW('Hygiene Data'!D187))),DS193="No",ISNUMBER(OFFSET('Hygiene Data'!$D$8,0,10*ROW('Hygiene Data'!D187)))),CONCATENATE("[",ROUND(OFFSET('Hygiene Data'!$D$8,0,10*ROW('Hygiene Data'!D187)),0),"]"),IF(AND(ISNUMBER(OFFSET('Hygiene Data'!$D$8,0,10*ROW('Hygiene Data'!D187))),DS193="",ISNUMBER(OFFSET('Hygiene Data'!$D$8,0,10*ROW('Hygiene Data'!D187)))),OFFSET('Hygiene Data'!$D$8,0,10*ROW('Hygiene Data'!D187)),NA())))</f>
        <v>#N/A</v>
      </c>
      <c r="BE193" s="135" t="e">
        <f ca="1">+IF(AND(ISNUMBER(OFFSET('Hygiene Data'!$D$10,0,10*ROW('Hygiene Data'!D187))),DT193="Yes"),OFFSET('Hygiene Data'!$D$10,0,10*ROW('Hygiene Data'!D187)),IF(AND(ISNUMBER(OFFSET('Hygiene Data'!$D$10,0,10*ROW('Hygiene Data'!D187))),DT193="No",ISNUMBER(OFFSET('Hygiene Data'!$D$10,0,10*ROW('Hygiene Data'!D187)))),CONCATENATE("[",ROUND(OFFSET('Hygiene Data'!$D$10,0,10*ROW('Hygiene Data'!D187)),0),"]"),IF(AND(ISNUMBER(OFFSET('Hygiene Data'!$D$10,0,10*ROW('Hygiene Data'!D187))),DT193="",ISNUMBER(OFFSET('Hygiene Data'!$D$10,0,10*ROW('Hygiene Data'!D187)))),OFFSET('Hygiene Data'!$D$10,0,10*ROW('Hygiene Data'!D187)),NA())))</f>
        <v>#N/A</v>
      </c>
      <c r="BF193" s="135" t="e">
        <f ca="1">+IF(AND(ISNUMBER(OFFSET('Hygiene Data'!$E$6,0,10*ROW('Hygiene Data'!E187))),DU193="Yes"),OFFSET('Hygiene Data'!$E$6,0,10*ROW('Hygiene Data'!E187)),IF(AND(ISNUMBER(OFFSET('Hygiene Data'!$E$6,0,10*ROW('Hygiene Data'!E187))),DU193="No",ISNUMBER(OFFSET('Hygiene Data'!$E$6,0,10*ROW('Hygiene Data'!E187)))),CONCATENATE("[",ROUND(OFFSET('Hygiene Data'!$E$6,0,10*ROW('Hygiene Data'!E187)),0),"]"),IF(AND(ISNUMBER(OFFSET('Hygiene Data'!$E$6,0,10*ROW('Hygiene Data'!E187))),DU193="",ISNUMBER(OFFSET('Hygiene Data'!$E$6,0,10*ROW('Hygiene Data'!E187)))),OFFSET('Hygiene Data'!$E$6,0,10*ROW('Hygiene Data'!E187)),NA())))</f>
        <v>#N/A</v>
      </c>
      <c r="BG193" s="135" t="e">
        <f ca="1">+IF(AND(ISNUMBER(OFFSET('Hygiene Data'!$E$8,0,10*ROW('Hygiene Data'!E187))),DV193="Yes"),OFFSET('Hygiene Data'!$E$8,0,10*ROW('Hygiene Data'!E187)),IF(AND(ISNUMBER(OFFSET('Hygiene Data'!$E$8,0,10*ROW('Hygiene Data'!E187))),DV193="No",ISNUMBER(OFFSET('Hygiene Data'!$E$8,0,10*ROW('Hygiene Data'!E187)))),CONCATENATE("[",ROUND(OFFSET('Hygiene Data'!$E$8,0,10*ROW('Hygiene Data'!E187)),0),"]"),IF(AND(ISNUMBER(OFFSET('Hygiene Data'!$E$8,0,10*ROW('Hygiene Data'!E187))),DV193="",ISNUMBER(OFFSET('Hygiene Data'!$E$8,0,10*ROW('Hygiene Data'!E187)))),OFFSET('Hygiene Data'!$E$8,0,10*ROW('Hygiene Data'!E187)),NA())))</f>
        <v>#N/A</v>
      </c>
      <c r="BH193" s="135" t="e">
        <f ca="1">+IF(AND(ISNUMBER(OFFSET('Hygiene Data'!$E$10,0,10*ROW('Hygiene Data'!E187))),DW193="Yes"),OFFSET('Hygiene Data'!$E$10,0,10*ROW('Hygiene Data'!E187)),IF(AND(ISNUMBER(OFFSET('Hygiene Data'!$E$10,0,10*ROW('Hygiene Data'!E187))),DW193="No",ISNUMBER(OFFSET('Hygiene Data'!$E$10,0,10*ROW('Hygiene Data'!E187)))),CONCATENATE("[",ROUND(OFFSET('Hygiene Data'!$E$10,0,10*ROW('Hygiene Data'!E187)),0),"]"),IF(AND(ISNUMBER(OFFSET('Hygiene Data'!$E$10,0,10*ROW('Hygiene Data'!E187))),DW193="",ISNUMBER(OFFSET('Hygiene Data'!$E$10,0,10*ROW('Hygiene Data'!E187)))),OFFSET('Hygiene Data'!$E$10,0,10*ROW('Hygiene Data'!E187)),NA())))</f>
        <v>#N/A</v>
      </c>
      <c r="BI193" s="135" t="e">
        <f ca="1">+IF(AND(ISNUMBER(OFFSET('Hygiene Data'!$F$6,0,10*ROW('Hygiene Data'!F187))),DX193="Yes"),OFFSET('Hygiene Data'!$F$6,0,10*ROW('Hygiene Data'!F187)),IF(AND(ISNUMBER(OFFSET('Hygiene Data'!$F$6,0,10*ROW('Hygiene Data'!F187))),DX193="No",ISNUMBER(OFFSET('Hygiene Data'!$F$6,0,10*ROW('Hygiene Data'!F187)))),CONCATENATE("[",ROUND(OFFSET('Hygiene Data'!$F$6,0,10*ROW('Hygiene Data'!F187)),0),"]"),IF(AND(ISNUMBER(OFFSET('Hygiene Data'!$F$6,0,10*ROW('Hygiene Data'!F187))),DX193="",ISNUMBER(OFFSET('Hygiene Data'!$F$6,0,10*ROW('Hygiene Data'!F187)))),OFFSET('Hygiene Data'!$F$6,0,10*ROW('Hygiene Data'!F187)),NA())))</f>
        <v>#N/A</v>
      </c>
      <c r="BJ193" s="135" t="e">
        <f ca="1">+IF(AND(ISNUMBER(OFFSET('Hygiene Data'!$F$8,0,10*ROW('Hygiene Data'!F187))),DY193="Yes"),OFFSET('Hygiene Data'!$F$8,0,10*ROW('Hygiene Data'!F187)),IF(AND(ISNUMBER(OFFSET('Hygiene Data'!$F$8,0,10*ROW('Hygiene Data'!F187))),DY193="No",ISNUMBER(OFFSET('Hygiene Data'!$F$8,0,10*ROW('Hygiene Data'!F187)))),CONCATENATE("[",ROUND(OFFSET('Hygiene Data'!$F$8,0,10*ROW('Hygiene Data'!F187)),0),"]"),IF(AND(ISNUMBER(OFFSET('Hygiene Data'!$F$8,0,10*ROW('Hygiene Data'!F187))),DY193="",ISNUMBER(OFFSET('Hygiene Data'!$F$8,0,10*ROW('Hygiene Data'!F187)))),OFFSET('Hygiene Data'!$F$8,0,10*ROW('Hygiene Data'!F187)),NA())))</f>
        <v>#N/A</v>
      </c>
      <c r="BK193" s="135" t="e">
        <f ca="1">+IF(AND(ISNUMBER(OFFSET('Hygiene Data'!$F$10,0,10*ROW('Hygiene Data'!F187))),DZ193="Yes"),OFFSET('Hygiene Data'!$F$10,0,10*ROW('Hygiene Data'!F187)),IF(AND(ISNUMBER(OFFSET('Hygiene Data'!$F$10,0,10*ROW('Hygiene Data'!F187))),DZ193="No",ISNUMBER(OFFSET('Hygiene Data'!$F$10,0,10*ROW('Hygiene Data'!F187)))),CONCATENATE("[",ROUND(OFFSET('Hygiene Data'!$F$10,0,10*ROW('Hygiene Data'!F187)),0),"]"),IF(AND(ISNUMBER(OFFSET('Hygiene Data'!$F$10,0,10*ROW('Hygiene Data'!F187))),DZ193="",ISNUMBER(OFFSET('Hygiene Data'!$F$10,0,10*ROW('Hygiene Data'!F187)))),OFFSET('Hygiene Data'!$F$10,0,10*ROW('Hygiene Data'!F187)),NA())))</f>
        <v>#N/A</v>
      </c>
      <c r="BL193" s="135" t="e">
        <f ca="1">+IF(AND(ISNUMBER(OFFSET('Hygiene Data'!$G$6,0,10*ROW('Hygiene Data'!G187))),EA193="Yes"),OFFSET('Hygiene Data'!$G$6,0,10*ROW('Hygiene Data'!G187)),IF(AND(ISNUMBER(OFFSET('Hygiene Data'!$G$6,0,10*ROW('Hygiene Data'!G187))),EA193="No",ISNUMBER(OFFSET('Hygiene Data'!$G$6,0,10*ROW('Hygiene Data'!G187)))),CONCATENATE("[",ROUND(OFFSET('Hygiene Data'!$G$6,0,10*ROW('Hygiene Data'!G187)),0),"]"),IF(AND(ISNUMBER(OFFSET('Hygiene Data'!$G$6,0,10*ROW('Hygiene Data'!G187))),EA193="",ISNUMBER(OFFSET('Hygiene Data'!$G$6,0,10*ROW('Hygiene Data'!G187)))),OFFSET('Hygiene Data'!$G$6,0,10*ROW('Hygiene Data'!G187)),NA())))</f>
        <v>#N/A</v>
      </c>
      <c r="BM193" s="135" t="e">
        <f ca="1">+IF(AND(ISNUMBER(OFFSET('Hygiene Data'!$G$8,0,10*ROW('Hygiene Data'!G187))),EB193="Yes"),OFFSET('Hygiene Data'!$G$8,0,10*ROW('Hygiene Data'!G187)),IF(AND(ISNUMBER(OFFSET('Hygiene Data'!$G$8,0,10*ROW('Hygiene Data'!G187))),EB193="No",ISNUMBER(OFFSET('Hygiene Data'!$G$8,0,10*ROW('Hygiene Data'!G187)))),CONCATENATE("[",ROUND(OFFSET('Hygiene Data'!$G$8,0,10*ROW('Hygiene Data'!G187)),0),"]"),IF(AND(ISNUMBER(OFFSET('Hygiene Data'!$G$8,0,10*ROW('Hygiene Data'!G187))),EB193="",ISNUMBER(OFFSET('Hygiene Data'!$G$8,0,10*ROW('Hygiene Data'!G187)))),OFFSET('Hygiene Data'!$G$8,0,10*ROW('Hygiene Data'!G187)),NA())))</f>
        <v>#N/A</v>
      </c>
      <c r="BN193" s="135" t="e">
        <f ca="1">+IF(AND(ISNUMBER(OFFSET('Hygiene Data'!$G$10,0,10*ROW('Hygiene Data'!G187))),EC193="Yes"),OFFSET('Hygiene Data'!$G$10,0,10*ROW('Hygiene Data'!G187)),IF(AND(ISNUMBER(OFFSET('Hygiene Data'!$G$10,0,10*ROW('Hygiene Data'!G187))),EC193="No",ISNUMBER(OFFSET('Hygiene Data'!$G$10,0,10*ROW('Hygiene Data'!G187)))),CONCATENATE("[",ROUND(OFFSET('Hygiene Data'!$G$10,0,10*ROW('Hygiene Data'!G187)),0),"]"),IF(AND(ISNUMBER(OFFSET('Hygiene Data'!$G$10,0,10*ROW('Hygiene Data'!G187))),EC193="",ISNUMBER(OFFSET('Hygiene Data'!$G$10,0,10*ROW('Hygiene Data'!G187)))),OFFSET('Hygiene Data'!$G$10,0,10*ROW('Hygiene Data'!G187)),NA())))</f>
        <v>#N/A</v>
      </c>
      <c r="BO193" s="135" t="e">
        <f ca="1">+IF(AND(ISNUMBER(OFFSET('Hygiene Data'!$H$6,0,10*ROW('Hygiene Data'!H187))),ED193="Yes"),OFFSET('Hygiene Data'!$H$6,0,10*ROW('Hygiene Data'!H187)),IF(AND(ISNUMBER(OFFSET('Hygiene Data'!$H$6,0,10*ROW('Hygiene Data'!H187))),ED193="No",ISNUMBER(OFFSET('Hygiene Data'!$H$6,0,10*ROW('Hygiene Data'!H187)))),CONCATENATE("[",ROUND(OFFSET('Hygiene Data'!$H$6,0,10*ROW('Hygiene Data'!H187)),0),"]"),IF(AND(ISNUMBER(OFFSET('Hygiene Data'!$H$6,0,10*ROW('Hygiene Data'!H187))),ED193="",ISNUMBER(OFFSET('Hygiene Data'!$H$6,0,10*ROW('Hygiene Data'!H187)))),OFFSET('Hygiene Data'!$H$6,0,10*ROW('Hygiene Data'!H187)),NA())))</f>
        <v>#N/A</v>
      </c>
      <c r="BP193" s="135" t="e">
        <f ca="1">+IF(AND(ISNUMBER(OFFSET('Hygiene Data'!$H$8,0,10*ROW('Hygiene Data'!H187))),EE193="Yes"),OFFSET('Hygiene Data'!$H$8,0,10*ROW('Hygiene Data'!H187)),IF(AND(ISNUMBER(OFFSET('Hygiene Data'!$H$8,0,10*ROW('Hygiene Data'!H187))),EE193="No",ISNUMBER(OFFSET('Hygiene Data'!$H$8,0,10*ROW('Hygiene Data'!H187)))),CONCATENATE("[",ROUND(OFFSET('Hygiene Data'!$H$8,0,10*ROW('Hygiene Data'!H187)),0),"]"),IF(AND(ISNUMBER(OFFSET('Hygiene Data'!$H$8,0,10*ROW('Hygiene Data'!H187))),EE193="",ISNUMBER(OFFSET('Hygiene Data'!$H$8,0,10*ROW('Hygiene Data'!H187)))),OFFSET('Hygiene Data'!$H$8,0,10*ROW('Hygiene Data'!H187)),NA())))</f>
        <v>#N/A</v>
      </c>
      <c r="BQ193" s="135" t="e">
        <f ca="1">+IF(AND(ISNUMBER(OFFSET('Hygiene Data'!$H$10,0,10*ROW('Hygiene Data'!H187))),EF193="Yes"),OFFSET('Hygiene Data'!$H$10,0,10*ROW('Hygiene Data'!H187)),IF(AND(ISNUMBER(OFFSET('Hygiene Data'!$H$10,0,10*ROW('Hygiene Data'!H187))),EF193="No",ISNUMBER(OFFSET('Hygiene Data'!$H$10,0,10*ROW('Hygiene Data'!H187)))),CONCATENATE("[",ROUND(OFFSET('Hygiene Data'!$H$10,0,10*ROW('Hygiene Data'!H187)),0),"]"),IF(AND(ISNUMBER(OFFSET('Hygiene Data'!$H$10,0,10*ROW('Hygiene Data'!H187))),EF193="",ISNUMBER(OFFSET('Hygiene Data'!$H$10,0,10*ROW('Hygiene Data'!H187)))),OFFSET('Hygiene Data'!$H$10,0,10*ROW('Hygiene Data'!H187)),NA())))</f>
        <v>#N/A</v>
      </c>
      <c r="BS193" s="34" t="str">
        <f ca="1">+IF(OFFSET('Water Data'!$C$28,0,10*ROW('Water Data'!C187))="","",OFFSET('Water Data'!$C$28,0,10*ROW('Water Data'!C187)))</f>
        <v/>
      </c>
      <c r="BT193" s="34" t="str">
        <f ca="1">+IF(OFFSET('Water Data'!$C$29,0,10*ROW('Water Data'!C187))="","",OFFSET('Water Data'!$C$29,0,10*ROW('Water Data'!C187)))</f>
        <v/>
      </c>
      <c r="BU193" s="34" t="str">
        <f ca="1">+IF(OFFSET('Water Data'!$C$30,0,10*ROW('Water Data'!C187))="","",OFFSET('Water Data'!$C$30,0,10*ROW('Water Data'!C187)))</f>
        <v/>
      </c>
      <c r="BV193" s="34" t="str">
        <f ca="1">+IF(OFFSET('Water Data'!$D$28,0,10*ROW('Water Data'!D187))="","",OFFSET('Water Data'!$D$28,0,10*ROW('Water Data'!D187)))</f>
        <v/>
      </c>
      <c r="BW193" s="34" t="str">
        <f ca="1">+IF(OFFSET('Water Data'!$D$29,0,10*ROW('Water Data'!D187))="","",OFFSET('Water Data'!$D$29,0,10*ROW('Water Data'!D187)))</f>
        <v/>
      </c>
      <c r="BX193" s="34" t="str">
        <f ca="1">+IF(OFFSET('Water Data'!$D$30,0,10*ROW('Water Data'!D187))="","",OFFSET('Water Data'!$D$30,0,10*ROW('Water Data'!D187)))</f>
        <v/>
      </c>
      <c r="BY193" s="34" t="str">
        <f ca="1">+IF(OFFSET('Water Data'!$E$28,0,10*ROW('Water Data'!E187))="","",OFFSET('Water Data'!$E$28,0,10*ROW('Water Data'!E187)))</f>
        <v/>
      </c>
      <c r="BZ193" s="34" t="str">
        <f ca="1">+IF(OFFSET('Water Data'!$E$29,0,10*ROW('Water Data'!E187))="","",OFFSET('Water Data'!$E$29,0,10*ROW('Water Data'!E187)))</f>
        <v/>
      </c>
      <c r="CA193" s="34" t="str">
        <f ca="1">+IF(OFFSET('Water Data'!$E$30,0,10*ROW('Water Data'!E187))="","",OFFSET('Water Data'!$E$30,0,10*ROW('Water Data'!E187)))</f>
        <v/>
      </c>
      <c r="CB193" s="34" t="str">
        <f ca="1">+IF(OFFSET('Water Data'!$F$28,0,10*ROW('Water Data'!F187))="","",OFFSET('Water Data'!$F$28,0,10*ROW('Water Data'!F187)))</f>
        <v/>
      </c>
      <c r="CC193" s="34" t="str">
        <f ca="1">+IF(OFFSET('Water Data'!$F$29,0,10*ROW('Water Data'!F187))="","",OFFSET('Water Data'!$F$29,0,10*ROW('Water Data'!F187)))</f>
        <v/>
      </c>
      <c r="CD193" s="34" t="str">
        <f ca="1">+IF(OFFSET('Water Data'!$F$30,0,10*ROW('Water Data'!F187))="","",OFFSET('Water Data'!$F$30,0,10*ROW('Water Data'!F187)))</f>
        <v/>
      </c>
      <c r="CE193" s="34" t="str">
        <f ca="1">+IF(OFFSET('Water Data'!$G$28,0,10*ROW('Water Data'!G187))="","",OFFSET('Water Data'!$G$28,0,10*ROW('Water Data'!G187)))</f>
        <v/>
      </c>
      <c r="CF193" s="34" t="str">
        <f ca="1">+IF(OFFSET('Water Data'!$G$29,0,10*ROW('Water Data'!G187))="","",OFFSET('Water Data'!$G$29,0,10*ROW('Water Data'!G187)))</f>
        <v/>
      </c>
      <c r="CG193" s="34" t="str">
        <f ca="1">+IF(OFFSET('Water Data'!$G$30,0,10*ROW('Water Data'!G187))="","",OFFSET('Water Data'!$G$30,0,10*ROW('Water Data'!G187)))</f>
        <v/>
      </c>
      <c r="CH193" s="34" t="str">
        <f ca="1">+IF(OFFSET('Water Data'!$H$28,0,10*ROW('Water Data'!H187))="","",OFFSET('Water Data'!$H$28,0,10*ROW('Water Data'!H187)))</f>
        <v/>
      </c>
      <c r="CI193" s="34" t="str">
        <f ca="1">+IF(OFFSET('Water Data'!$H$29,0,10*ROW('Water Data'!H187))="","",OFFSET('Water Data'!$H$29,0,10*ROW('Water Data'!H187)))</f>
        <v/>
      </c>
      <c r="CJ193" s="34" t="str">
        <f ca="1">+IF(OFFSET('Water Data'!$H$30,0,10*ROW('Water Data'!H187))="","",OFFSET('Water Data'!$H$30,0,10*ROW('Water Data'!H187)))</f>
        <v/>
      </c>
      <c r="CK193" s="34" t="str">
        <f ca="1">+IF(OFFSET('Sanitation Data'!$C$29,0,10*ROW('Sanitation Data'!C187))="","",OFFSET('Sanitation Data'!$C$29,0,10*ROW('Sanitation Data'!C187)))</f>
        <v/>
      </c>
      <c r="CL193" s="34" t="str">
        <f ca="1">+IF(OFFSET('Sanitation Data'!$C$30,0,10*ROW('Sanitation Data'!C187))="","",OFFSET('Sanitation Data'!$C$30,0,10*ROW('Sanitation Data'!C187)))</f>
        <v/>
      </c>
      <c r="CM193" s="34" t="str">
        <f ca="1">+IF(OFFSET('Sanitation Data'!$C$31,0,10*ROW('Sanitation Data'!C187))="","",OFFSET('Sanitation Data'!$C$31,0,10*ROW('Sanitation Data'!C187)))</f>
        <v/>
      </c>
      <c r="CN193" s="34" t="str">
        <f ca="1">+IF(OFFSET('Sanitation Data'!$C$32,0,10*ROW('Sanitation Data'!C187))="","",OFFSET('Sanitation Data'!$C$32,0,10*ROW('Sanitation Data'!C187)))</f>
        <v/>
      </c>
      <c r="CO193" s="34" t="str">
        <f ca="1">+IF(OFFSET('Sanitation Data'!$C$33,0,10*ROW('Sanitation Data'!C187))="","",OFFSET('Sanitation Data'!$C$33,0,10*ROW('Sanitation Data'!C187)))</f>
        <v/>
      </c>
      <c r="CP193" s="34" t="str">
        <f ca="1">+IF(OFFSET('Sanitation Data'!$D$29,0,10*ROW('Sanitation Data'!D187))="","",OFFSET('Sanitation Data'!$D$29,0,10*ROW('Sanitation Data'!D187)))</f>
        <v/>
      </c>
      <c r="CQ193" s="34" t="str">
        <f ca="1">+IF(OFFSET('Sanitation Data'!$D$30,0,10*ROW('Sanitation Data'!D187))="","",OFFSET('Sanitation Data'!$D$30,0,10*ROW('Sanitation Data'!D187)))</f>
        <v/>
      </c>
      <c r="CR193" s="34" t="str">
        <f ca="1">+IF(OFFSET('Sanitation Data'!$D$31,0,10*ROW('Sanitation Data'!D187))="","",OFFSET('Sanitation Data'!$D$31,0,10*ROW('Sanitation Data'!D187)))</f>
        <v/>
      </c>
      <c r="CS193" s="34" t="str">
        <f ca="1">+IF(OFFSET('Sanitation Data'!$D$32,0,10*ROW('Sanitation Data'!D187))="","",OFFSET('Sanitation Data'!$D$32,0,10*ROW('Sanitation Data'!D187)))</f>
        <v/>
      </c>
      <c r="CT193" s="34" t="str">
        <f ca="1">+IF(OFFSET('Sanitation Data'!$D$33,0,10*ROW('Sanitation Data'!D187))="","",OFFSET('Sanitation Data'!$D$33,0,10*ROW('Sanitation Data'!D187)))</f>
        <v/>
      </c>
      <c r="CU193" s="34" t="str">
        <f ca="1">+IF(OFFSET('Sanitation Data'!$E$29,0,10*ROW('Sanitation Data'!E187))="","",OFFSET('Sanitation Data'!$E$29,0,10*ROW('Sanitation Data'!E187)))</f>
        <v/>
      </c>
      <c r="CV193" s="34" t="str">
        <f ca="1">+IF(OFFSET('Sanitation Data'!$E$30,0,10*ROW('Sanitation Data'!E187))="","",OFFSET('Sanitation Data'!$E$30,0,10*ROW('Sanitation Data'!E187)))</f>
        <v/>
      </c>
      <c r="CW193" s="34" t="str">
        <f ca="1">+IF(OFFSET('Sanitation Data'!$E$31,0,10*ROW('Sanitation Data'!E187))="","",OFFSET('Sanitation Data'!$E$31,0,10*ROW('Sanitation Data'!E187)))</f>
        <v/>
      </c>
      <c r="CX193" s="34" t="str">
        <f ca="1">+IF(OFFSET('Sanitation Data'!$E$32,0,10*ROW('Sanitation Data'!E187))="","",OFFSET('Sanitation Data'!$E$32,0,10*ROW('Sanitation Data'!E187)))</f>
        <v/>
      </c>
      <c r="CY193" s="34" t="str">
        <f ca="1">+IF(OFFSET('Sanitation Data'!$E$33,0,10*ROW('Sanitation Data'!E187))="","",OFFSET('Sanitation Data'!$E$33,0,10*ROW('Sanitation Data'!E187)))</f>
        <v/>
      </c>
      <c r="CZ193" s="34" t="str">
        <f ca="1">+IF(OFFSET('Sanitation Data'!$F$29,0,10*ROW('Sanitation Data'!F187))="","",OFFSET('Sanitation Data'!$F$29,0,10*ROW('Sanitation Data'!F187)))</f>
        <v/>
      </c>
      <c r="DA193" s="34" t="str">
        <f ca="1">+IF(OFFSET('Sanitation Data'!$F$30,0,10*ROW('Sanitation Data'!F187))="","",OFFSET('Sanitation Data'!$F$30,0,10*ROW('Sanitation Data'!F187)))</f>
        <v/>
      </c>
      <c r="DB193" s="34" t="str">
        <f ca="1">+IF(OFFSET('Sanitation Data'!$F$31,0,10*ROW('Sanitation Data'!F187))="","",OFFSET('Sanitation Data'!$F$31,0,10*ROW('Sanitation Data'!F187)))</f>
        <v/>
      </c>
      <c r="DC193" s="34" t="str">
        <f ca="1">+IF(OFFSET('Sanitation Data'!$F$32,0,10*ROW('Sanitation Data'!F187))="","",OFFSET('Sanitation Data'!$F$32,0,10*ROW('Sanitation Data'!F187)))</f>
        <v/>
      </c>
      <c r="DD193" s="34" t="str">
        <f ca="1">+IF(OFFSET('Sanitation Data'!$F$33,0,10*ROW('Sanitation Data'!F187))="","",OFFSET('Sanitation Data'!$F$33,0,10*ROW('Sanitation Data'!F187)))</f>
        <v/>
      </c>
      <c r="DE193" s="34" t="str">
        <f ca="1">+IF(OFFSET('Sanitation Data'!$G$29,0,10*ROW('Sanitation Data'!G187))="","",OFFSET('Sanitation Data'!$G$29,0,10*ROW('Sanitation Data'!G187)))</f>
        <v/>
      </c>
      <c r="DF193" s="34" t="str">
        <f ca="1">+IF(OFFSET('Sanitation Data'!$G$30,0,10*ROW('Sanitation Data'!G187))="","",OFFSET('Sanitation Data'!$G$30,0,10*ROW('Sanitation Data'!G187)))</f>
        <v/>
      </c>
      <c r="DG193" s="34" t="str">
        <f ca="1">+IF(OFFSET('Sanitation Data'!$G$31,0,10*ROW('Sanitation Data'!G187))="","",OFFSET('Sanitation Data'!$G$31,0,10*ROW('Sanitation Data'!G187)))</f>
        <v/>
      </c>
      <c r="DH193" s="34" t="str">
        <f ca="1">+IF(OFFSET('Sanitation Data'!$G$32,0,10*ROW('Sanitation Data'!G187))="","",OFFSET('Sanitation Data'!$G$32,0,10*ROW('Sanitation Data'!G187)))</f>
        <v/>
      </c>
      <c r="DI193" s="34" t="str">
        <f ca="1">+IF(OFFSET('Sanitation Data'!$G$33,0,10*ROW('Sanitation Data'!G187))="","",OFFSET('Sanitation Data'!$G$33,0,10*ROW('Sanitation Data'!G187)))</f>
        <v/>
      </c>
      <c r="DJ193" s="34" t="str">
        <f ca="1">+IF(OFFSET('Sanitation Data'!$H$29,0,10*ROW('Sanitation Data'!H187))="","",OFFSET('Sanitation Data'!$H$29,0,10*ROW('Sanitation Data'!H187)))</f>
        <v/>
      </c>
      <c r="DK193" s="34" t="str">
        <f ca="1">+IF(OFFSET('Sanitation Data'!$H$30,0,10*ROW('Sanitation Data'!H187))="","",OFFSET('Sanitation Data'!$H$30,0,10*ROW('Sanitation Data'!H187)))</f>
        <v/>
      </c>
      <c r="DL193" s="34" t="str">
        <f ca="1">+IF(OFFSET('Sanitation Data'!$H$31,0,10*ROW('Sanitation Data'!H187))="","",OFFSET('Sanitation Data'!$H$31,0,10*ROW('Sanitation Data'!H187)))</f>
        <v/>
      </c>
      <c r="DM193" s="34" t="str">
        <f ca="1">+IF(OFFSET('Sanitation Data'!$H$32,0,10*ROW('Sanitation Data'!H187))="","",OFFSET('Sanitation Data'!$H$32,0,10*ROW('Sanitation Data'!H187)))</f>
        <v/>
      </c>
      <c r="DN193" s="34" t="str">
        <f ca="1">+IF(OFFSET('Sanitation Data'!$H$33,0,10*ROW('Sanitation Data'!H187))="","",OFFSET('Sanitation Data'!$H$33,0,10*ROW('Sanitation Data'!H187)))</f>
        <v/>
      </c>
      <c r="DO193" s="34" t="str">
        <f ca="1">+IF(OFFSET('Hygiene Data'!$C$12,0,10*ROW('Hygiene Data'!C187))="","",OFFSET('Hygiene Data'!$C$12,0,10*ROW('Hygiene Data'!C187)))</f>
        <v/>
      </c>
      <c r="DP193" s="34" t="str">
        <f ca="1">+IF(OFFSET('Hygiene Data'!$C$13,0,10*ROW('Hygiene Data'!C187))="","",OFFSET('Hygiene Data'!$C$13,0,10*ROW('Hygiene Data'!C187)))</f>
        <v/>
      </c>
      <c r="DQ193" s="34" t="str">
        <f ca="1">+IF(OFFSET('Hygiene Data'!$C$14,0,10*ROW('Hygiene Data'!C187))="","",OFFSET('Hygiene Data'!$C$14,0,10*ROW('Hygiene Data'!C187)))</f>
        <v/>
      </c>
      <c r="DR193" s="34" t="str">
        <f ca="1">+IF(OFFSET('Hygiene Data'!$D$12,0,10*ROW('Hygiene Data'!D187))="","",OFFSET('Hygiene Data'!$D$12,0,10*ROW('Hygiene Data'!D187)))</f>
        <v/>
      </c>
      <c r="DS193" s="34" t="str">
        <f ca="1">+IF(OFFSET('Hygiene Data'!$D$13,0,10*ROW('Hygiene Data'!D187))="","",OFFSET('Hygiene Data'!$D$13,0,10*ROW('Hygiene Data'!D187)))</f>
        <v/>
      </c>
      <c r="DT193" s="34" t="str">
        <f ca="1">+IF(OFFSET('Hygiene Data'!$D$14,0,10*ROW('Hygiene Data'!D187))="","",OFFSET('Hygiene Data'!$D$14,0,10*ROW('Hygiene Data'!D187)))</f>
        <v/>
      </c>
      <c r="DU193" s="34" t="str">
        <f ca="1">+IF(OFFSET('Hygiene Data'!$E$12,0,10*ROW('Hygiene Data'!E187))="","",OFFSET('Hygiene Data'!$E$12,0,10*ROW('Hygiene Data'!E187)))</f>
        <v/>
      </c>
      <c r="DV193" s="34" t="str">
        <f ca="1">+IF(OFFSET('Hygiene Data'!$E$13,0,10*ROW('Hygiene Data'!E187))="","",OFFSET('Hygiene Data'!$E$13,0,10*ROW('Hygiene Data'!E187)))</f>
        <v/>
      </c>
      <c r="DW193" s="34" t="str">
        <f ca="1">+IF(OFFSET('Hygiene Data'!$E$14,0,10*ROW('Hygiene Data'!E187))="","",OFFSET('Hygiene Data'!$E$14,0,10*ROW('Hygiene Data'!E187)))</f>
        <v/>
      </c>
      <c r="DX193" s="34" t="str">
        <f ca="1">+IF(OFFSET('Hygiene Data'!$F$12,0,10*ROW('Hygiene Data'!F187))="","",OFFSET('Hygiene Data'!$F$12,0,10*ROW('Hygiene Data'!F187)))</f>
        <v/>
      </c>
      <c r="DY193" s="34" t="str">
        <f ca="1">+IF(OFFSET('Hygiene Data'!$F$13,0,10*ROW('Hygiene Data'!F187))="","",OFFSET('Hygiene Data'!$F$13,0,10*ROW('Hygiene Data'!F187)))</f>
        <v/>
      </c>
      <c r="DZ193" s="34" t="str">
        <f ca="1">+IF(OFFSET('Hygiene Data'!$F$14,0,10*ROW('Hygiene Data'!F187))="","",OFFSET('Hygiene Data'!$F$14,0,10*ROW('Hygiene Data'!F187)))</f>
        <v/>
      </c>
      <c r="EA193" s="34" t="str">
        <f ca="1">+IF(OFFSET('Hygiene Data'!$G$12,0,10*ROW('Hygiene Data'!G187))="","",OFFSET('Hygiene Data'!$G$12,0,10*ROW('Hygiene Data'!G187)))</f>
        <v/>
      </c>
      <c r="EB193" s="34" t="str">
        <f ca="1">+IF(OFFSET('Hygiene Data'!$G$13,0,10*ROW('Hygiene Data'!G187))="","",OFFSET('Hygiene Data'!$G$13,0,10*ROW('Hygiene Data'!G187)))</f>
        <v/>
      </c>
      <c r="EC193" s="34" t="str">
        <f ca="1">+IF(OFFSET('Hygiene Data'!$G$14,0,10*ROW('Hygiene Data'!G187))="","",OFFSET('Hygiene Data'!$G$14,0,10*ROW('Hygiene Data'!G187)))</f>
        <v/>
      </c>
      <c r="ED193" s="34" t="str">
        <f ca="1">+IF(OFFSET('Hygiene Data'!$H$12,0,10*ROW('Hygiene Data'!H187))="","",OFFSET('Hygiene Data'!$H$12,0,10*ROW('Hygiene Data'!H187)))</f>
        <v/>
      </c>
      <c r="EE193" s="34" t="str">
        <f ca="1">+IF(OFFSET('Hygiene Data'!$H$13,0,10*ROW('Hygiene Data'!H187))="","",OFFSET('Hygiene Data'!$H$13,0,10*ROW('Hygiene Data'!H187)))</f>
        <v/>
      </c>
      <c r="EF193" s="34" t="str">
        <f ca="1">+IF(OFFSET('Hygiene Data'!$H$14,0,10*ROW('Hygiene Data'!H187))="","",OFFSET('Hygiene Data'!$H$14,0,10*ROW('Hygiene Data'!H187)))</f>
        <v/>
      </c>
    </row>
    <row r="194" spans="1:136" x14ac:dyDescent="0.2">
      <c r="A194" s="50" t="str">
        <f ca="1">+IF(OFFSET('Water Data'!$B$1,0,10*ROW('Water Data'!B191))="","",OFFSET('Water Data'!$B$1,0,10*ROW('Water Data'!B191)))</f>
        <v/>
      </c>
      <c r="B194" s="50" t="str">
        <f ca="1">+IF(OFFSET('Water Data'!$A$3,0,10*ROW('Water Data'!A191))="","",OFFSET('Water Data'!$A$3,0,10*ROW('Water Data'!A191)))</f>
        <v/>
      </c>
      <c r="C194" s="50" t="str">
        <f ca="1">+IF(OFFSET('Water Data'!$C$3,0,10*ROW('Water Data'!C191))="","",OFFSET('Water Data'!$C$3,0,10*ROW('Water Data'!C191)))</f>
        <v/>
      </c>
      <c r="D194" s="133" t="e">
        <f ca="1">+IF(AND(ISNUMBER(OFFSET('Water Data'!$C$5,0,10*ROW('Water Data'!C188))),BS194="Yes"),100-OFFSET('Water Data'!$C$5,0,10*ROW('Water Data'!C188)),IF(AND(ISNUMBER(OFFSET('Water Data'!$C$5,0,10*ROW('Water Data'!C188))),BS194="No",ISNUMBER(OFFSET('Water Data'!$C$5,0,10*ROW('Water Data'!C188)))),CONCATENATE("[",ROUND(100-OFFSET('Water Data'!$C$5,0,10*ROW('Water Data'!C188)),0),"]"),IF(AND(ISNUMBER(OFFSET('Water Data'!$C$5,0,10*ROW('Water Data'!C188))),BS194="",ISNUMBER(OFFSET('Water Data'!$C$5,0,10*ROW('Water Data'!C188)))),100-OFFSET('Water Data'!$C$5,0,10*ROW('Water Data'!C188)),NA())))</f>
        <v>#N/A</v>
      </c>
      <c r="E194" s="133" t="e">
        <f ca="1">+IF(AND(ISNUMBER(OFFSET('Water Data'!$C$7,0,10*ROW('Water Data'!D188))),BT194="Yes"),OFFSET('Water Data'!$C$7,0,10*ROW('Water Data'!C188)),IF(AND(ISNUMBER(OFFSET('Water Data'!$C$7,0,10*ROW('Water Data'!C188))),BT194="No",ISNUMBER(OFFSET('Water Data'!$C$7,0,10*ROW('Water Data'!C188)))),CONCATENATE("[",ROUND(OFFSET('Water Data'!$C$7,0,10*ROW('Water Data'!C188)),0),"]"),IF(AND(ISNUMBER(OFFSET('Water Data'!$C$7,0,10*ROW('Water Data'!C188))),BT194="",ISNUMBER(OFFSET('Water Data'!$C$7,0,10*ROW('Water Data'!C188)))),OFFSET('Water Data'!$C$7,0,10*ROW('Water Data'!C188)),NA())))</f>
        <v>#N/A</v>
      </c>
      <c r="F194" s="133" t="e">
        <f ca="1">+IF(AND(ISNUMBER(OFFSET('Water Data'!$C$10,0,10*ROW('Water Data'!C188))),BU194="Yes"),OFFSET('Water Data'!$C$10,0,10*ROW('Water Data'!C188)),IF(AND(ISNUMBER(OFFSET('Water Data'!$C$10,0,10*ROW('Water Data'!C188))),BU194="No",ISNUMBER(OFFSET('Water Data'!$C$10,0,10*ROW('Water Data'!C188)))),CONCATENATE("[",ROUND(OFFSET('Water Data'!$C$10,0,10*ROW('Water Data'!C188)),0),"]"),IF(AND(ISNUMBER(OFFSET('Water Data'!$C$10,0,10*ROW('Water Data'!C188))),BU194="",ISNUMBER(OFFSET('Water Data'!$C$10,0,10*ROW('Water Data'!C188)))),OFFSET('Water Data'!$C$10,0,10*ROW('Water Data'!C188)),NA())))</f>
        <v>#N/A</v>
      </c>
      <c r="G194" s="133" t="e">
        <f ca="1">+IF(AND(ISNUMBER(OFFSET('Water Data'!$D$5,0,10*ROW('Water Data'!D188))),BV194="Yes"),100-OFFSET('Water Data'!$D$5,0,10*ROW('Water Data'!D188)),IF(AND(ISNUMBER(OFFSET('Water Data'!$D$5,0,10*ROW('Water Data'!D188))),BV194="No",ISNUMBER(OFFSET('Water Data'!$D$5,0,10*ROW('Water Data'!D188)))),CONCATENATE("[",ROUND(100-OFFSET('Water Data'!$D$5,0,10*ROW('Water Data'!D188)),0),"]"),IF(AND(ISNUMBER(OFFSET('Water Data'!$D$5,0,10*ROW('Water Data'!D188))),BV194="",ISNUMBER(OFFSET('Water Data'!$D$5,0,10*ROW('Water Data'!D188)))),100-OFFSET('Water Data'!$D$5,0,10*ROW('Water Data'!D188)),NA())))</f>
        <v>#N/A</v>
      </c>
      <c r="H194" s="133" t="e">
        <f ca="1">+IF(AND(ISNUMBER(OFFSET('Water Data'!$D$7,0,10*ROW('Water Data'!D188))),BW194="Yes"),OFFSET('Water Data'!$D$7,0,10*ROW('Water Data'!D188)),IF(AND(ISNUMBER(OFFSET('Water Data'!$D$7,0,10*ROW('Water Data'!D188))),BW194="No",ISNUMBER(OFFSET('Water Data'!$D$7,0,10*ROW('Water Data'!D188)))),CONCATENATE("[",ROUND(OFFSET('Water Data'!$C$7,0,10*ROW('Water Data'!D188)),0),"]"),IF(AND(ISNUMBER(OFFSET('Water Data'!$D$7,0,10*ROW('Water Data'!D188))),BW194="",ISNUMBER(OFFSET('Water Data'!$D$7,0,10*ROW('Water Data'!D188)))),OFFSET('Water Data'!$D$7,0,10*ROW('Water Data'!D188)),NA())))</f>
        <v>#N/A</v>
      </c>
      <c r="I194" s="133" t="e">
        <f ca="1">+IF(AND(ISNUMBER(OFFSET('Water Data'!$D$10,0,10*ROW('Water Data'!D188))),BX194="Yes"),OFFSET('Water Data'!$D$10,0,10*ROW('Water Data'!D188)),IF(AND(ISNUMBER(OFFSET('Water Data'!$D$10,0,10*ROW('Water Data'!D188))),BX194="No",ISNUMBER(OFFSET('Water Data'!$D$10,0,10*ROW('Water Data'!D188)))),CONCATENATE("[",ROUND(OFFSET('Water Data'!$D$10,0,10*ROW('Water Data'!D188)),0),"]"),IF(AND(ISNUMBER(OFFSET('Water Data'!$D$10,0,10*ROW('Water Data'!D188))),BX194="",ISNUMBER(OFFSET('Water Data'!$D$10,0,10*ROW('Water Data'!D188)))),OFFSET('Water Data'!$D$10,0,10*ROW('Water Data'!D188)),NA())))</f>
        <v>#N/A</v>
      </c>
      <c r="J194" s="133" t="e">
        <f ca="1">+IF(AND(ISNUMBER(OFFSET('Water Data'!$E$5,0,10*ROW('Water Data'!E188))),BY194="Yes"),100-OFFSET('Water Data'!$E$5,0,10*ROW('Water Data'!E188)),IF(AND(ISNUMBER(OFFSET('Water Data'!$E$5,0,10*ROW('Water Data'!E188))),BY194="No",ISNUMBER(OFFSET('Water Data'!$E$5,0,10*ROW('Water Data'!E188)))),CONCATENATE("[",ROUND(100-OFFSET('Water Data'!$E$5,0,10*ROW('Water Data'!E188)),0),"]"),IF(AND(ISNUMBER(OFFSET('Water Data'!$E$5,0,10*ROW('Water Data'!E188))),BY194="",ISNUMBER(OFFSET('Water Data'!$E$5,0,10*ROW('Water Data'!E188)))),100-OFFSET('Water Data'!$E$5,0,10*ROW('Water Data'!E188)),NA())))</f>
        <v>#N/A</v>
      </c>
      <c r="K194" s="133" t="e">
        <f ca="1">+IF(AND(ISNUMBER(OFFSET('Water Data'!$E$7,0,10*ROW('Water Data'!E188))),BZ194="Yes"),OFFSET('Water Data'!$E$7,0,10*ROW('Water Data'!E188)),IF(AND(ISNUMBER(OFFSET('Water Data'!$E$7,0,10*ROW('Water Data'!E188))),BZ194="No",ISNUMBER(OFFSET('Water Data'!$E$7,0,10*ROW('Water Data'!E188)))),CONCATENATE("[",ROUND(OFFSET('Water Data'!$E$7,0,10*ROW('Water Data'!E188)),0),"]"),IF(AND(ISNUMBER(OFFSET('Water Data'!$E$7,0,10*ROW('Water Data'!E188))),BZ194="",ISNUMBER(OFFSET('Water Data'!$E$7,0,10*ROW('Water Data'!E188)))),OFFSET('Water Data'!$E$7,0,10*ROW('Water Data'!E188)),NA())))</f>
        <v>#N/A</v>
      </c>
      <c r="L194" s="133" t="e">
        <f ca="1">+IF(AND(ISNUMBER(OFFSET('Water Data'!$E$10,0,10*ROW('Water Data'!E188))),CA194="Yes"),OFFSET('Water Data'!$E$10,0,10*ROW('Water Data'!E188)),IF(AND(ISNUMBER(OFFSET('Water Data'!$E$10,0,10*ROW('Water Data'!E188))),CA194="No",ISNUMBER(OFFSET('Water Data'!$E$10,0,10*ROW('Water Data'!E188)))),CONCATENATE("[",ROUND(OFFSET('Water Data'!$E$10,0,10*ROW('Water Data'!E188)),0),"]"),IF(AND(ISNUMBER(OFFSET('Water Data'!$E$10,0,10*ROW('Water Data'!E188))),CA194="",ISNUMBER(OFFSET('Water Data'!$E$10,0,10*ROW('Water Data'!E188)))),OFFSET('Water Data'!$E$10,0,10*ROW('Water Data'!E188)),NA())))</f>
        <v>#N/A</v>
      </c>
      <c r="M194" s="133" t="e">
        <f ca="1">+IF(AND(ISNUMBER(OFFSET('Water Data'!$F$5,0,10*ROW('Water Data'!F188))),CB194="Yes"),100-OFFSET('Water Data'!$F$5,0,10*ROW('Water Data'!F188)),IF(AND(ISNUMBER(OFFSET('Water Data'!$F$5,0,10*ROW('Water Data'!F188))),CB194="No",ISNUMBER(OFFSET('Water Data'!$F$5,0,10*ROW('Water Data'!F188)))),CONCATENATE("[",ROUND(100-OFFSET('Water Data'!$F$5,0,10*ROW('Water Data'!F188)),0),"]"),IF(AND(ISNUMBER(OFFSET('Water Data'!$F$5,0,10*ROW('Water Data'!F188))),CB194="",ISNUMBER(OFFSET('Water Data'!$F$5,0,10*ROW('Water Data'!F188)))),100-OFFSET('Water Data'!$F$5,0,10*ROW('Water Data'!F188)),NA())))</f>
        <v>#N/A</v>
      </c>
      <c r="N194" s="133" t="e">
        <f ca="1">+IF(AND(ISNUMBER(OFFSET('Water Data'!$F$7,0,10*ROW('Water Data'!F188))),CC194="Yes"),OFFSET('Water Data'!$F$7,0,10*ROW('Water Data'!F188)),IF(AND(ISNUMBER(OFFSET('Water Data'!$F$7,0,10*ROW('Water Data'!F188))),CC194="No",ISNUMBER(OFFSET('Water Data'!$F$7,0,10*ROW('Water Data'!F188)))),CONCATENATE("[",ROUND(OFFSET('Water Data'!$F$7,0,10*ROW('Water Data'!F188)),0),"]"),IF(AND(ISNUMBER(OFFSET('Water Data'!$F$7,0,10*ROW('Water Data'!F188))),CC194="",ISNUMBER(OFFSET('Water Data'!$F$7,0,10*ROW('Water Data'!F188)))),OFFSET('Water Data'!$F$7,0,10*ROW('Water Data'!F188)),NA())))</f>
        <v>#N/A</v>
      </c>
      <c r="O194" s="133" t="e">
        <f ca="1">+IF(AND(ISNUMBER(OFFSET('Water Data'!$F$10,0,10*ROW('Water Data'!F188))),CD194="Yes"),OFFSET('Water Data'!$F$10,0,10*ROW('Water Data'!F188)),IF(AND(ISNUMBER(OFFSET('Water Data'!$F$10,0,10*ROW('Water Data'!F188))),CD194="No",ISNUMBER(OFFSET('Water Data'!$F$10,0,10*ROW('Water Data'!F188)))),CONCATENATE("[",ROUND(OFFSET('Water Data'!$F$10,0,10*ROW('Water Data'!F188)),0),"]"),IF(AND(ISNUMBER(OFFSET('Water Data'!$F$10,0,10*ROW('Water Data'!F188))),CD194="",ISNUMBER(OFFSET('Water Data'!$F$10,0,10*ROW('Water Data'!F188)))),OFFSET('Water Data'!$F$10,0,10*ROW('Water Data'!F188)),NA())))</f>
        <v>#N/A</v>
      </c>
      <c r="P194" s="133" t="e">
        <f ca="1">+IF(AND(ISNUMBER(OFFSET('Water Data'!$G$5,0,10*ROW('Water Data'!G188))),CE194="Yes"),100-OFFSET('Water Data'!$G$5,0,10*ROW('Water Data'!G188)),IF(AND(ISNUMBER(OFFSET('Water Data'!$G$5,0,10*ROW('Water Data'!G188))),CE194="No",ISNUMBER(OFFSET('Water Data'!$G$5,0,10*ROW('Water Data'!G188)))),CONCATENATE("[",ROUND(100-OFFSET('Water Data'!$G$5,0,10*ROW('Water Data'!G188)),0),"]"),IF(AND(ISNUMBER(OFFSET('Water Data'!$G$5,0,10*ROW('Water Data'!G188))),CE194="",ISNUMBER(OFFSET('Water Data'!$G$5,0,10*ROW('Water Data'!G188)))),100-OFFSET('Water Data'!$G$5,0,10*ROW('Water Data'!G188)),NA())))</f>
        <v>#N/A</v>
      </c>
      <c r="Q194" s="133" t="e">
        <f ca="1">+IF(AND(ISNUMBER(OFFSET('Water Data'!$G$7,0,10*ROW('Water Data'!G188))),CF194="Yes"),OFFSET('Water Data'!$G$7,0,10*ROW('Water Data'!G188)),IF(AND(ISNUMBER(OFFSET('Water Data'!$G$7,0,10*ROW('Water Data'!G188))),CF194="No",ISNUMBER(OFFSET('Water Data'!$G$7,0,10*ROW('Water Data'!G188)))),CONCATENATE("[",ROUND(OFFSET('Water Data'!$G$7,0,10*ROW('Water Data'!G188)),0),"]"),IF(AND(ISNUMBER(OFFSET('Water Data'!$G$7,0,10*ROW('Water Data'!G188))),CF194="",ISNUMBER(OFFSET('Water Data'!$G$7,0,10*ROW('Water Data'!G188)))),OFFSET('Water Data'!$G$7,0,10*ROW('Water Data'!G188)),NA())))</f>
        <v>#N/A</v>
      </c>
      <c r="R194" s="133" t="e">
        <f ca="1">+IF(AND(ISNUMBER(OFFSET('Water Data'!$G$10,0,10*ROW('Water Data'!G188))),CG194="Yes"),OFFSET('Water Data'!$G$10,0,10*ROW('Water Data'!G188)),IF(AND(ISNUMBER(OFFSET('Water Data'!$G$10,0,10*ROW('Water Data'!G188))),CG194="No",ISNUMBER(OFFSET('Water Data'!$G$10,0,10*ROW('Water Data'!G188)))),CONCATENATE("[",ROUND(OFFSET('Water Data'!$G$10,0,10*ROW('Water Data'!G188)),0),"]"),IF(AND(ISNUMBER(OFFSET('Water Data'!$G$10,0,10*ROW('Water Data'!G188))),CG194="",ISNUMBER(OFFSET('Water Data'!$G$10,0,10*ROW('Water Data'!G188)))),OFFSET('Water Data'!$G$10,0,10*ROW('Water Data'!G188)),NA())))</f>
        <v>#N/A</v>
      </c>
      <c r="S194" s="133" t="e">
        <f ca="1">+IF(AND(ISNUMBER(OFFSET('Water Data'!$H$5,0,10*ROW('Water Data'!H188))),CH194="Yes"),100-OFFSET('Water Data'!$H$5,0,10*ROW('Water Data'!H188)),IF(AND(ISNUMBER(OFFSET('Water Data'!$H$5,0,10*ROW('Water Data'!H188))),CH194="No",ISNUMBER(OFFSET('Water Data'!$H$5,0,10*ROW('Water Data'!H188)))),CONCATENATE("[",ROUND(100-OFFSET('Water Data'!$H$5,0,10*ROW('Water Data'!H188)),0),"]"),IF(AND(ISNUMBER(OFFSET('Water Data'!$H$5,0,10*ROW('Water Data'!H188))),CH194="",ISNUMBER(OFFSET('Water Data'!$H$5,0,10*ROW('Water Data'!H188)))),100-OFFSET('Water Data'!$H$5,0,10*ROW('Water Data'!H188)),NA())))</f>
        <v>#N/A</v>
      </c>
      <c r="T194" s="133" t="e">
        <f ca="1">+IF(AND(ISNUMBER(OFFSET('Water Data'!$H$7,0,10*ROW('Water Data'!H188))),CI194="Yes"),OFFSET('Water Data'!$H$7,0,10*ROW('Water Data'!H188)),IF(AND(ISNUMBER(OFFSET('Water Data'!$H$7,0,10*ROW('Water Data'!H188))),CI194="No",ISNUMBER(OFFSET('Water Data'!$H$7,0,10*ROW('Water Data'!H188)))),CONCATENATE("[",ROUND(OFFSET('Water Data'!$H$7,0,10*ROW('Water Data'!H188)),0),"]"),IF(AND(ISNUMBER(OFFSET('Water Data'!$H$7,0,10*ROW('Water Data'!H188))),CI194="",ISNUMBER(OFFSET('Water Data'!$H$7,0,10*ROW('Water Data'!H188)))),OFFSET('Water Data'!$H$7,0,10*ROW('Water Data'!H188)),NA())))</f>
        <v>#N/A</v>
      </c>
      <c r="U194" s="133" t="e">
        <f ca="1">+IF(AND(ISNUMBER(OFFSET('Water Data'!$H$10,0,10*ROW('Water Data'!H188))),CJ194="Yes"),OFFSET('Water Data'!$H$10,0,10*ROW('Water Data'!H188)),IF(AND(ISNUMBER(OFFSET('Water Data'!$H$10,0,10*ROW('Water Data'!H188))),CJ194="No",ISNUMBER(OFFSET('Water Data'!$H$10,0,10*ROW('Water Data'!H188)))),CONCATENATE("[",ROUND(OFFSET('Water Data'!$H$10,0,10*ROW('Water Data'!H188)),0),"]"),IF(AND(ISNUMBER(OFFSET('Water Data'!$H$10,0,10*ROW('Water Data'!H188))),CJ194="",ISNUMBER(OFFSET('Water Data'!$H$10,0,10*ROW('Water Data'!H188)))),OFFSET('Water Data'!$H$10,0,10*ROW('Water Data'!H188)),NA())))</f>
        <v>#N/A</v>
      </c>
      <c r="V194" s="134" t="e">
        <f ca="1">+IF(AND(ISNUMBER(OFFSET('Sanitation Data'!$C$5,0,10*ROW('Sanitation Data'!C188))),CK194="Yes"),100-OFFSET('Sanitation Data'!$C$5,0,10*ROW('Sanitation Data'!C188)),IF(AND(ISNUMBER(OFFSET('Sanitation Data'!$C$5,0,10*ROW('Sanitation Data'!C188))),CK194="No",ISNUMBER(OFFSET('Sanitation Data'!$C$5,0,10*ROW('Sanitation Data'!C188)))),CONCATENATE("[",ROUND(100-OFFSET('Sanitation Data'!$C$5,0,10*ROW('Sanitation Data'!C188)),0),"]"),IF(AND(ISNUMBER(OFFSET('Sanitation Data'!$C$5,0,10*ROW('Sanitation Data'!C188))),CK194="",ISNUMBER(OFFSET('Sanitation Data'!$C$5,0,10*ROW('Sanitation Data'!C188)))),100-OFFSET('Sanitation Data'!$C$5,0,10*ROW('Sanitation Data'!C188)),NA())))</f>
        <v>#N/A</v>
      </c>
      <c r="W194" s="134" t="e">
        <f ca="1">+IF(AND(ISNUMBER(OFFSET('Sanitation Data'!$C$7,0,10*ROW('Sanitation Data'!C188))),CL194="Yes"),OFFSET('Sanitation Data'!$C$7,0,10*ROW('Sanitation Data'!C188)),IF(AND(ISNUMBER(OFFSET('Sanitation Data'!$C$7,0,10*ROW('Sanitation Data'!C188))),CL194="No",ISNUMBER(OFFSET('Sanitation Data'!$C$7,0,10*ROW('Sanitation Data'!C188)))),CONCATENATE("[",ROUND(OFFSET('Sanitation Data'!$C$7,0,10*ROW('Sanitation Data'!C188)),0),"]"),IF(AND(ISNUMBER(OFFSET('Sanitation Data'!$C$7,0,10*ROW('Sanitation Data'!C188))),CL194="",ISNUMBER(OFFSET('Sanitation Data'!$C$7,0,10*ROW('Sanitation Data'!C188)))),OFFSET('Sanitation Data'!$C$7,0,10*ROW('Sanitation Data'!C188)),NA())))</f>
        <v>#N/A</v>
      </c>
      <c r="X194" s="134" t="e">
        <f ca="1">+IF(AND(ISNUMBER(OFFSET('Sanitation Data'!$C$11,0,10*ROW('Sanitation Data'!C188))),CM194="Yes"),OFFSET('Sanitation Data'!$C$11,0,10*ROW('Sanitation Data'!C188)),IF(AND(ISNUMBER(OFFSET('Sanitation Data'!$C$11,0,10*ROW('Sanitation Data'!C188))),CM194="No",ISNUMBER(OFFSET('Sanitation Data'!$C$11,0,10*ROW('Sanitation Data'!C188)))),CONCATENATE("[",ROUND(OFFSET('Sanitation Data'!$C$11,0,10*ROW('Sanitation Data'!C188)),0),"]"),IF(AND(ISNUMBER(OFFSET('Sanitation Data'!$C$11,0,10*ROW('Sanitation Data'!C188))),CM194="",ISNUMBER(OFFSET('Sanitation Data'!$C$11,0,10*ROW('Sanitation Data'!C188)))),OFFSET('Sanitation Data'!$C$11,0,10*ROW('Sanitation Data'!C188)),NA())))</f>
        <v>#N/A</v>
      </c>
      <c r="Y194" s="134" t="e">
        <f ca="1">+IF(AND(ISNUMBER(OFFSET('Sanitation Data'!$C$12,0,10*ROW('Sanitation Data'!C188))),CN194="Yes"),OFFSET('Sanitation Data'!$C$12,0,10*ROW('Sanitation Data'!C188)),IF(AND(ISNUMBER(OFFSET('Sanitation Data'!$C$12,0,10*ROW('Sanitation Data'!C188))),CN194="No",ISNUMBER(OFFSET('Sanitation Data'!$C$12,0,10*ROW('Sanitation Data'!C188)))),CONCATENATE("[",ROUND(OFFSET('Sanitation Data'!$C$12,0,10*ROW('Sanitation Data'!C188)),0),"]"),IF(AND(ISNUMBER(OFFSET('Sanitation Data'!$C$12,0,10*ROW('Sanitation Data'!C188))),CN194="",ISNUMBER(OFFSET('Sanitation Data'!$C$12,0,10*ROW('Sanitation Data'!C188)))),OFFSET('Sanitation Data'!$C$12,0,10*ROW('Sanitation Data'!C188)),NA())))</f>
        <v>#N/A</v>
      </c>
      <c r="Z194" s="134" t="e">
        <f ca="1">+IF(AND(ISNUMBER(OFFSET('Sanitation Data'!$C$13,0,10*ROW('Sanitation Data'!C188))),CO194="Yes"),OFFSET('Sanitation Data'!$C$13,0,10*ROW('Sanitation Data'!C188)),IF(AND(ISNUMBER(OFFSET('Sanitation Data'!$C$13,0,10*ROW('Sanitation Data'!C188))),CO194="No",ISNUMBER(OFFSET('Sanitation Data'!$C$13,0,10*ROW('Sanitation Data'!C188)))),CONCATENATE("[",ROUND(OFFSET('Sanitation Data'!$C$13,0,10*ROW('Sanitation Data'!C188)),0),"]"),IF(AND(ISNUMBER(OFFSET('Sanitation Data'!$C$13,0,10*ROW('Sanitation Data'!C188))),CO194="",ISNUMBER(OFFSET('Sanitation Data'!$C$13,0,10*ROW('Sanitation Data'!C188)))),OFFSET('Sanitation Data'!$C$13,0,10*ROW('Sanitation Data'!C188)),NA())))</f>
        <v>#N/A</v>
      </c>
      <c r="AA194" s="134" t="e">
        <f ca="1">+IF(AND(ISNUMBER(OFFSET('Sanitation Data'!$D$5,0,10*ROW('Sanitation Data'!D188))),CP194="Yes"),100-OFFSET('Sanitation Data'!$D$5,0,10*ROW('Sanitation Data'!D188)),IF(AND(ISNUMBER(OFFSET('Sanitation Data'!$D$5,0,10*ROW('Sanitation Data'!D188))),CP194="No",ISNUMBER(OFFSET('Sanitation Data'!$D$5,0,10*ROW('Sanitation Data'!D188)))),CONCATENATE("[",ROUND(100-OFFSET('Sanitation Data'!$D$5,0,10*ROW('Sanitation Data'!D188)),0),"]"),IF(AND(ISNUMBER(OFFSET('Sanitation Data'!$D$5,0,10*ROW('Sanitation Data'!D188))),CP194="",ISNUMBER(OFFSET('Sanitation Data'!$D$5,0,10*ROW('Sanitation Data'!D188)))),100-OFFSET('Sanitation Data'!$D$5,0,10*ROW('Sanitation Data'!D188)),NA())))</f>
        <v>#N/A</v>
      </c>
      <c r="AB194" s="134" t="e">
        <f ca="1">+IF(AND(ISNUMBER(OFFSET('Sanitation Data'!$D$7,0,10*ROW('Sanitation Data'!D188))),CQ194="Yes"),OFFSET('Sanitation Data'!$D$7,0,10*ROW('Sanitation Data'!G188)),IF(AND(ISNUMBER(OFFSET('Sanitation Data'!$D$7,0,10*ROW('Sanitation Data'!D188))),CQ194="No",ISNUMBER(OFFSET('Sanitation Data'!$D$7,0,10*ROW('Sanitation Data'!D188)))),CONCATENATE("[",ROUND(OFFSET('Sanitation Data'!$D$7,0,10*ROW('Sanitation Data'!D188)),0),"]"),IF(AND(ISNUMBER(OFFSET('Sanitation Data'!$D$7,0,10*ROW('Sanitation Data'!D188))),CQ194="",ISNUMBER(OFFSET('Sanitation Data'!$D$7,0,10*ROW('Sanitation Data'!D188)))),OFFSET('Sanitation Data'!$D$7,0,10*ROW('Sanitation Data'!D188)),NA())))</f>
        <v>#N/A</v>
      </c>
      <c r="AC194" s="134" t="e">
        <f ca="1">+IF(AND(ISNUMBER(OFFSET('Sanitation Data'!$D$11,0,10*ROW('Sanitation Data'!D188))),CR194="Yes"),OFFSET('Sanitation Data'!$D$11,0,10*ROW('Sanitation Data'!D188)),IF(AND(ISNUMBER(OFFSET('Sanitation Data'!$D$11,0,10*ROW('Sanitation Data'!D188))),CR194="No",ISNUMBER(OFFSET('Sanitation Data'!$D$11,0,10*ROW('Sanitation Data'!D188)))),CONCATENATE("[",ROUND(OFFSET('Sanitation Data'!$D$11,0,10*ROW('Sanitation Data'!D188)),0),"]"),IF(AND(ISNUMBER(OFFSET('Sanitation Data'!$D$11,0,10*ROW('Sanitation Data'!D188))),CR194="",ISNUMBER(OFFSET('Sanitation Data'!$D$11,0,10*ROW('Sanitation Data'!D188)))),OFFSET('Sanitation Data'!$D$11,0,10*ROW('Sanitation Data'!D188)),NA())))</f>
        <v>#N/A</v>
      </c>
      <c r="AD194" s="134" t="e">
        <f ca="1">+IF(AND(ISNUMBER(OFFSET('Sanitation Data'!$D$12,0,10*ROW('Sanitation Data'!D188))),CS194="Yes"),OFFSET('Sanitation Data'!$D$12,0,10*ROW('Sanitation Data'!D188)),IF(AND(ISNUMBER(OFFSET('Sanitation Data'!$D$12,0,10*ROW('Sanitation Data'!D188))),CS194="No",ISNUMBER(OFFSET('Sanitation Data'!$D$12,0,10*ROW('Sanitation Data'!D188)))),CONCATENATE("[",ROUND(OFFSET('Sanitation Data'!$D$12,0,10*ROW('Sanitation Data'!D188)),0),"]"),IF(AND(ISNUMBER(OFFSET('Sanitation Data'!$D$12,0,10*ROW('Sanitation Data'!D188))),CS194="",ISNUMBER(OFFSET('Sanitation Data'!$D$12,0,10*ROW('Sanitation Data'!D188)))),OFFSET('Sanitation Data'!$D$12,0,10*ROW('Sanitation Data'!D188)),NA())))</f>
        <v>#N/A</v>
      </c>
      <c r="AE194" s="134" t="e">
        <f ca="1">+IF(AND(ISNUMBER(OFFSET('Sanitation Data'!$D$13,0,10*ROW('Sanitation Data'!D188))),CT194="Yes"),OFFSET('Sanitation Data'!$D$13,0,10*ROW('Sanitation Data'!D188)),IF(AND(ISNUMBER(OFFSET('Sanitation Data'!$D$13,0,10*ROW('Sanitation Data'!D188))),CT194="No",ISNUMBER(OFFSET('Sanitation Data'!$D$13,0,10*ROW('Sanitation Data'!D188)))),CONCATENATE("[",ROUND(OFFSET('Sanitation Data'!$D$13,0,10*ROW('Sanitation Data'!D188)),0),"]"),IF(AND(ISNUMBER(OFFSET('Sanitation Data'!$D$13,0,10*ROW('Sanitation Data'!D188))),CT194="",ISNUMBER(OFFSET('Sanitation Data'!$D$13,0,10*ROW('Sanitation Data'!D188)))),OFFSET('Sanitation Data'!$D$13,0,10*ROW('Sanitation Data'!D188)),NA())))</f>
        <v>#N/A</v>
      </c>
      <c r="AF194" s="134" t="e">
        <f ca="1">+IF(AND(ISNUMBER(OFFSET('Sanitation Data'!$E$5,0,10*ROW('Sanitation Data'!E188))),CU194="Yes"),100-OFFSET('Sanitation Data'!$E$5,0,10*ROW('Sanitation Data'!E188)),IF(AND(ISNUMBER(OFFSET('Sanitation Data'!$E$5,0,10*ROW('Sanitation Data'!E188))),CU194="No",ISNUMBER(OFFSET('Sanitation Data'!$E$5,0,10*ROW('Sanitation Data'!E188)))),CONCATENATE("[",ROUND(100-OFFSET('Sanitation Data'!$E$5,0,10*ROW('Sanitation Data'!E188)),0),"]"),IF(AND(ISNUMBER(OFFSET('Sanitation Data'!$E$5,0,10*ROW('Sanitation Data'!E188))),CU194="",ISNUMBER(OFFSET('Sanitation Data'!$E$5,0,10*ROW('Sanitation Data'!E188)))),100-OFFSET('Sanitation Data'!$E$5,0,10*ROW('Sanitation Data'!E188)),NA())))</f>
        <v>#N/A</v>
      </c>
      <c r="AG194" s="134" t="e">
        <f ca="1">+IF(AND(ISNUMBER(OFFSET('Sanitation Data'!$E$7,0,10*ROW('Sanitation Data'!E188))),CV194="Yes"),OFFSET('Sanitation Data'!$E$7,0,10*ROW('Sanitation Data'!E188)),IF(AND(ISNUMBER(OFFSET('Sanitation Data'!$E$7,0,10*ROW('Sanitation Data'!E188))),CV194="No",ISNUMBER(OFFSET('Sanitation Data'!$E$7,0,10*ROW('Sanitation Data'!E188)))),CONCATENATE("[",ROUND(OFFSET('Sanitation Data'!$E$7,0,10*ROW('Sanitation Data'!E188)),0),"]"),IF(AND(ISNUMBER(OFFSET('Sanitation Data'!$E$7,0,10*ROW('Sanitation Data'!E188))),CV194="",ISNUMBER(OFFSET('Sanitation Data'!$E$7,0,10*ROW('Sanitation Data'!E188)))),OFFSET('Sanitation Data'!$E$7,0,10*ROW('Sanitation Data'!E188)),NA())))</f>
        <v>#N/A</v>
      </c>
      <c r="AH194" s="134" t="e">
        <f ca="1">+IF(AND(ISNUMBER(OFFSET('Sanitation Data'!$E$11,0,10*ROW('Sanitation Data'!E188))),CW194="Yes"),OFFSET('Sanitation Data'!$E$11,0,10*ROW('Sanitation Data'!E188)),IF(AND(ISNUMBER(OFFSET('Sanitation Data'!$E$11,0,10*ROW('Sanitation Data'!E188))),CW194="No",ISNUMBER(OFFSET('Sanitation Data'!$E$11,0,10*ROW('Sanitation Data'!E188)))),CONCATENATE("[",ROUND(OFFSET('Sanitation Data'!$E$11,0,10*ROW('Sanitation Data'!E188)),0),"]"),IF(AND(ISNUMBER(OFFSET('Sanitation Data'!$E$11,0,10*ROW('Sanitation Data'!E188))),CW194="",ISNUMBER(OFFSET('Sanitation Data'!$E$11,0,10*ROW('Sanitation Data'!E188)))),OFFSET('Sanitation Data'!$E$11,0,10*ROW('Sanitation Data'!E188)),NA())))</f>
        <v>#N/A</v>
      </c>
      <c r="AI194" s="134" t="e">
        <f ca="1">+IF(AND(ISNUMBER(OFFSET('Sanitation Data'!$E$12,0,10*ROW('Sanitation Data'!E188))),CX194="Yes"),OFFSET('Sanitation Data'!$E$12,0,10*ROW('Sanitation Data'!E188)),IF(AND(ISNUMBER(OFFSET('Sanitation Data'!$E$12,0,10*ROW('Sanitation Data'!E188))),CX194="No",ISNUMBER(OFFSET('Sanitation Data'!$E$12,0,10*ROW('Sanitation Data'!E188)))),CONCATENATE("[",ROUND(OFFSET('Sanitation Data'!$E$12,0,10*ROW('Sanitation Data'!E188)),0),"]"),IF(AND(ISNUMBER(OFFSET('Sanitation Data'!$E$12,0,10*ROW('Sanitation Data'!E188))),CX194="",ISNUMBER(OFFSET('Sanitation Data'!$E$12,0,10*ROW('Sanitation Data'!E188)))),OFFSET('Sanitation Data'!$E$12,0,10*ROW('Sanitation Data'!E188)),NA())))</f>
        <v>#N/A</v>
      </c>
      <c r="AJ194" s="134" t="e">
        <f ca="1">+IF(AND(ISNUMBER(OFFSET('Sanitation Data'!$E$13,0,10*ROW('Sanitation Data'!E188))),CY194="Yes"),OFFSET('Sanitation Data'!$E$13,0,10*ROW('Sanitation Data'!E188)),IF(AND(ISNUMBER(OFFSET('Sanitation Data'!$E$13,0,10*ROW('Sanitation Data'!E188))),CY194="No",ISNUMBER(OFFSET('Sanitation Data'!$E$13,0,10*ROW('Sanitation Data'!E188)))),CONCATENATE("[",ROUND(OFFSET('Sanitation Data'!$E$13,0,10*ROW('Sanitation Data'!E188)),0),"]"),IF(AND(ISNUMBER(OFFSET('Sanitation Data'!$E$13,0,10*ROW('Sanitation Data'!E188))),CY194="",ISNUMBER(OFFSET('Sanitation Data'!$E$13,0,10*ROW('Sanitation Data'!E188)))),OFFSET('Sanitation Data'!$E$13,0,10*ROW('Sanitation Data'!E188)),NA())))</f>
        <v>#N/A</v>
      </c>
      <c r="AK194" s="134" t="e">
        <f ca="1">+IF(AND(ISNUMBER(OFFSET('Sanitation Data'!$F$5,0,10*ROW('Sanitation Data'!F188))),CZ194="Yes"),100-OFFSET('Sanitation Data'!$F$5,0,10*ROW('Sanitation Data'!F188)),IF(AND(ISNUMBER(OFFSET('Sanitation Data'!$F$5,0,10*ROW('Sanitation Data'!F188))),CZ194="No",ISNUMBER(OFFSET('Sanitation Data'!$F$5,0,10*ROW('Sanitation Data'!F188)))),CONCATENATE("[",ROUND(100-OFFSET('Sanitation Data'!$F$5,0,10*ROW('Sanitation Data'!F188)),0),"]"),IF(AND(ISNUMBER(OFFSET('Sanitation Data'!$F$5,0,10*ROW('Sanitation Data'!F188))),CZ194="",ISNUMBER(OFFSET('Sanitation Data'!$F$5,0,10*ROW('Sanitation Data'!F188)))),100-OFFSET('Sanitation Data'!$F$5,0,10*ROW('Sanitation Data'!F188)),NA())))</f>
        <v>#N/A</v>
      </c>
      <c r="AL194" s="134" t="e">
        <f ca="1">+IF(AND(ISNUMBER(OFFSET('Sanitation Data'!$F$7,0,10*ROW('Sanitation Data'!F188))),DA194="Yes"),OFFSET('Sanitation Data'!$F$7,0,10*ROW('Sanitation Data'!F188)),IF(AND(ISNUMBER(OFFSET('Sanitation Data'!$F$7,0,10*ROW('Sanitation Data'!F188))),DA194="No",ISNUMBER(OFFSET('Sanitation Data'!$F$7,0,10*ROW('Sanitation Data'!F188)))),CONCATENATE("[",ROUND(OFFSET('Sanitation Data'!$F$7,0,10*ROW('Sanitation Data'!F188)),0),"]"),IF(AND(ISNUMBER(OFFSET('Sanitation Data'!$F$7,0,10*ROW('Sanitation Data'!F188))),DA194="",ISNUMBER(OFFSET('Sanitation Data'!$F$7,0,10*ROW('Sanitation Data'!F188)))),OFFSET('Sanitation Data'!$F$7,0,10*ROW('Sanitation Data'!F188)),NA())))</f>
        <v>#N/A</v>
      </c>
      <c r="AM194" s="134" t="e">
        <f ca="1">+IF(AND(ISNUMBER(OFFSET('Sanitation Data'!$F$11,0,10*ROW('Sanitation Data'!F188))),DB194="Yes"),OFFSET('Sanitation Data'!$F$11,0,10*ROW('Sanitation Data'!F188)),IF(AND(ISNUMBER(OFFSET('Sanitation Data'!$F$11,0,10*ROW('Sanitation Data'!F188))),DB194="No",ISNUMBER(OFFSET('Sanitation Data'!$F$11,0,10*ROW('Sanitation Data'!F188)))),CONCATENATE("[",ROUND(OFFSET('Sanitation Data'!$F$11,0,10*ROW('Sanitation Data'!F188)),0),"]"),IF(AND(ISNUMBER(OFFSET('Sanitation Data'!$F$11,0,10*ROW('Sanitation Data'!F188))),DB194="",ISNUMBER(OFFSET('Sanitation Data'!$F$11,0,10*ROW('Sanitation Data'!F188)))),OFFSET('Sanitation Data'!$F$11,0,10*ROW('Sanitation Data'!F188)),NA())))</f>
        <v>#N/A</v>
      </c>
      <c r="AN194" s="134" t="e">
        <f ca="1">+IF(AND(ISNUMBER(OFFSET('Sanitation Data'!$F$12,0,10*ROW('Sanitation Data'!F188))),DC194="Yes"),OFFSET('Sanitation Data'!$F$12,0,10*ROW('Sanitation Data'!F188)),IF(AND(ISNUMBER(OFFSET('Sanitation Data'!$F$12,0,10*ROW('Sanitation Data'!F188))),DC194="No",ISNUMBER(OFFSET('Sanitation Data'!$F$12,0,10*ROW('Sanitation Data'!F188)))),CONCATENATE("[",ROUND(OFFSET('Sanitation Data'!$F$12,0,10*ROW('Sanitation Data'!F188)),0),"]"),IF(AND(ISNUMBER(OFFSET('Sanitation Data'!$F$12,0,10*ROW('Sanitation Data'!F188))),DC194="",ISNUMBER(OFFSET('Sanitation Data'!$F$12,0,10*ROW('Sanitation Data'!F188)))),OFFSET('Sanitation Data'!$F$12,0,10*ROW('Sanitation Data'!F188)),NA())))</f>
        <v>#N/A</v>
      </c>
      <c r="AO194" s="134" t="e">
        <f ca="1">+IF(AND(ISNUMBER(OFFSET('Sanitation Data'!$F$13,0,10*ROW('Sanitation Data'!F188))),DD194="Yes"),OFFSET('Sanitation Data'!$F$13,0,10*ROW('Sanitation Data'!F188)),IF(AND(ISNUMBER(OFFSET('Sanitation Data'!$F$13,0,10*ROW('Sanitation Data'!F188))),DD194="No",ISNUMBER(OFFSET('Sanitation Data'!$F$13,0,10*ROW('Sanitation Data'!F188)))),CONCATENATE("[",ROUND(OFFSET('Sanitation Data'!$F$13,0,10*ROW('Sanitation Data'!F188)),0),"]"),IF(AND(ISNUMBER(OFFSET('Sanitation Data'!$F$13,0,10*ROW('Sanitation Data'!F188))),DD194="",ISNUMBER(OFFSET('Sanitation Data'!$F$13,0,10*ROW('Sanitation Data'!F188)))),OFFSET('Sanitation Data'!$F$13,0,10*ROW('Sanitation Data'!F188)),NA())))</f>
        <v>#N/A</v>
      </c>
      <c r="AP194" s="134" t="e">
        <f ca="1">+IF(AND(ISNUMBER(OFFSET('Sanitation Data'!$G$5,0,10*ROW('Sanitation Data'!G188))),DE194="Yes"),100-OFFSET('Sanitation Data'!$G$5,0,10*ROW('Sanitation Data'!G188)),IF(AND(ISNUMBER(OFFSET('Sanitation Data'!$G$5,0,10*ROW('Sanitation Data'!G188))),DE194="No",ISNUMBER(OFFSET('Sanitation Data'!$G$5,0,10*ROW('Sanitation Data'!G188)))),CONCATENATE("[",ROUND(100-OFFSET('Sanitation Data'!$G$5,0,10*ROW('Sanitation Data'!G188)),0),"]"),IF(AND(ISNUMBER(OFFSET('Sanitation Data'!$G$5,0,10*ROW('Sanitation Data'!G188))),DE194="",ISNUMBER(OFFSET('Sanitation Data'!$G$5,0,10*ROW('Sanitation Data'!G188)))),100-OFFSET('Sanitation Data'!$G$5,0,10*ROW('Sanitation Data'!G188)),NA())))</f>
        <v>#N/A</v>
      </c>
      <c r="AQ194" s="134" t="e">
        <f ca="1">+IF(AND(ISNUMBER(OFFSET('Sanitation Data'!$G$7,0,10*ROW('Sanitation Data'!G188))),DF194="Yes"),OFFSET('Sanitation Data'!$G$7,0,10*ROW('Sanitation Data'!G188)),IF(AND(ISNUMBER(OFFSET('Sanitation Data'!$G$7,0,10*ROW('Sanitation Data'!G188))),DF194="No",ISNUMBER(OFFSET('Sanitation Data'!$G$7,0,10*ROW('Sanitation Data'!G188)))),CONCATENATE("[",ROUND(OFFSET('Sanitation Data'!$G$7,0,10*ROW('Sanitation Data'!G188)),0),"]"),IF(AND(ISNUMBER(OFFSET('Sanitation Data'!$G$7,0,10*ROW('Sanitation Data'!G188))),DF194="",ISNUMBER(OFFSET('Sanitation Data'!$G$7,0,10*ROW('Sanitation Data'!G188)))),OFFSET('Sanitation Data'!$G$7,0,10*ROW('Sanitation Data'!G188)),NA())))</f>
        <v>#N/A</v>
      </c>
      <c r="AR194" s="134" t="e">
        <f ca="1">+IF(AND(ISNUMBER(OFFSET('Sanitation Data'!$G$11,0,10*ROW('Sanitation Data'!G188))),DG194="Yes"),OFFSET('Sanitation Data'!$G$11,0,10*ROW('Sanitation Data'!G188)),IF(AND(ISNUMBER(OFFSET('Sanitation Data'!$G$11,0,10*ROW('Sanitation Data'!G188))),DG194="No",ISNUMBER(OFFSET('Sanitation Data'!$G$11,0,10*ROW('Sanitation Data'!G188)))),CONCATENATE("[",ROUND(OFFSET('Sanitation Data'!$G$11,0,10*ROW('Sanitation Data'!G188)),0),"]"),IF(AND(ISNUMBER(OFFSET('Sanitation Data'!$G$11,0,10*ROW('Sanitation Data'!G188))),DG194="",ISNUMBER(OFFSET('Sanitation Data'!$G$11,0,10*ROW('Sanitation Data'!G188)))),OFFSET('Sanitation Data'!$G$11,0,10*ROW('Sanitation Data'!G188)),NA())))</f>
        <v>#N/A</v>
      </c>
      <c r="AS194" s="134" t="e">
        <f ca="1">+IF(AND(ISNUMBER(OFFSET('Sanitation Data'!$G$12,0,10*ROW('Sanitation Data'!G188))),DH194="Yes"),OFFSET('Sanitation Data'!$G$12,0,10*ROW('Sanitation Data'!G188)),IF(AND(ISNUMBER(OFFSET('Sanitation Data'!$G$12,0,10*ROW('Sanitation Data'!G188))),DH194="No",ISNUMBER(OFFSET('Sanitation Data'!$G$12,0,10*ROW('Sanitation Data'!G188)))),CONCATENATE("[",ROUND(OFFSET('Sanitation Data'!$G$12,0,10*ROW('Sanitation Data'!G188)),0),"]"),IF(AND(ISNUMBER(OFFSET('Sanitation Data'!$G$12,0,10*ROW('Sanitation Data'!G188))),DH194="",ISNUMBER(OFFSET('Sanitation Data'!$G$12,0,10*ROW('Sanitation Data'!G188)))),OFFSET('Sanitation Data'!$G$12,0,10*ROW('Sanitation Data'!G188)),NA())))</f>
        <v>#N/A</v>
      </c>
      <c r="AT194" s="134" t="e">
        <f ca="1">+IF(AND(ISNUMBER(OFFSET('Sanitation Data'!$G$13,0,10*ROW('Sanitation Data'!G188))),DI194="Yes"),OFFSET('Sanitation Data'!$G$13,0,10*ROW('Sanitation Data'!G188)),IF(AND(ISNUMBER(OFFSET('Sanitation Data'!$G$13,0,10*ROW('Sanitation Data'!G188))),DI194="No",ISNUMBER(OFFSET('Sanitation Data'!$G$13,0,10*ROW('Sanitation Data'!G188)))),CONCATENATE("[",ROUND(OFFSET('Sanitation Data'!$G$13,0,10*ROW('Sanitation Data'!G188)),0),"]"),IF(AND(ISNUMBER(OFFSET('Sanitation Data'!$G$13,0,10*ROW('Sanitation Data'!G188))),DI194="",ISNUMBER(OFFSET('Sanitation Data'!$G$13,0,10*ROW('Sanitation Data'!G188)))),OFFSET('Sanitation Data'!$G$13,0,10*ROW('Sanitation Data'!G188)),NA())))</f>
        <v>#N/A</v>
      </c>
      <c r="AU194" s="134" t="e">
        <f ca="1">+IF(AND(ISNUMBER(OFFSET('Sanitation Data'!$H$5,0,10*ROW('Sanitation Data'!H188))),DJ194="Yes"),100-OFFSET('Sanitation Data'!$H$5,0,10*ROW('Sanitation Data'!H188)),IF(AND(ISNUMBER(OFFSET('Sanitation Data'!$H$5,0,10*ROW('Sanitation Data'!H188))),DJ194="No",ISNUMBER(OFFSET('Sanitation Data'!$H$5,0,10*ROW('Sanitation Data'!H188)))),CONCATENATE("[",ROUND(100-OFFSET('Sanitation Data'!$H$5,0,10*ROW('Sanitation Data'!H188)),0),"]"),IF(AND(ISNUMBER(OFFSET('Sanitation Data'!$H$5,0,10*ROW('Sanitation Data'!H188))),DJ194="",ISNUMBER(OFFSET('Sanitation Data'!$H$5,0,10*ROW('Sanitation Data'!H188)))),100-OFFSET('Sanitation Data'!$H$5,0,10*ROW('Sanitation Data'!H188)),NA())))</f>
        <v>#N/A</v>
      </c>
      <c r="AV194" s="134" t="e">
        <f ca="1">+IF(AND(ISNUMBER(OFFSET('Sanitation Data'!$H$7,0,10*ROW('Sanitation Data'!H188))),DK194="Yes"),OFFSET('Sanitation Data'!$H$7,0,10*ROW('Sanitation Data'!H188)),IF(AND(ISNUMBER(OFFSET('Sanitation Data'!$H$7,0,10*ROW('Sanitation Data'!H188))),DK194="No",ISNUMBER(OFFSET('Sanitation Data'!$H$7,0,10*ROW('Sanitation Data'!H188)))),CONCATENATE("[",ROUND(OFFSET('Sanitation Data'!$H$7,0,10*ROW('Sanitation Data'!H188)),0),"]"),IF(AND(ISNUMBER(OFFSET('Sanitation Data'!$H$7,0,10*ROW('Sanitation Data'!H188))),DK194="",ISNUMBER(OFFSET('Sanitation Data'!$H$7,0,10*ROW('Sanitation Data'!H188)))),OFFSET('Sanitation Data'!$H$7,0,10*ROW('Sanitation Data'!H188)),NA())))</f>
        <v>#N/A</v>
      </c>
      <c r="AW194" s="134" t="e">
        <f ca="1">+IF(AND(ISNUMBER(OFFSET('Sanitation Data'!$H$11,0,10*ROW('Sanitation Data'!H188))),DL194="Yes"),OFFSET('Sanitation Data'!$H$11,0,10*ROW('Sanitation Data'!H188)),IF(AND(ISNUMBER(OFFSET('Sanitation Data'!$H$11,0,10*ROW('Sanitation Data'!H188))),DL194="No",ISNUMBER(OFFSET('Sanitation Data'!$H$11,0,10*ROW('Sanitation Data'!H188)))),CONCATENATE("[",ROUND(OFFSET('Sanitation Data'!$H$11,0,10*ROW('Sanitation Data'!H188)),0),"]"),IF(AND(ISNUMBER(OFFSET('Sanitation Data'!$H$11,0,10*ROW('Sanitation Data'!H188))),DL194="",ISNUMBER(OFFSET('Sanitation Data'!$H$11,0,10*ROW('Sanitation Data'!H188)))),OFFSET('Sanitation Data'!$H$11,0,10*ROW('Sanitation Data'!H188)),NA())))</f>
        <v>#N/A</v>
      </c>
      <c r="AX194" s="134" t="e">
        <f ca="1">+IF(AND(ISNUMBER(OFFSET('Sanitation Data'!$H$12,0,10*ROW('Sanitation Data'!H188))),DM194="Yes"),OFFSET('Sanitation Data'!$H$12,0,10*ROW('Sanitation Data'!H188)),IF(AND(ISNUMBER(OFFSET('Sanitation Data'!$H$12,0,10*ROW('Sanitation Data'!H188))),DM194="No",ISNUMBER(OFFSET('Sanitation Data'!$H$12,0,10*ROW('Sanitation Data'!H188)))),CONCATENATE("[",ROUND(OFFSET('Sanitation Data'!$H$12,0,10*ROW('Sanitation Data'!H188)),0),"]"),IF(AND(ISNUMBER(OFFSET('Sanitation Data'!$H$12,0,10*ROW('Sanitation Data'!H188))),DM194="",ISNUMBER(OFFSET('Sanitation Data'!$H$12,0,10*ROW('Sanitation Data'!H188)))),OFFSET('Sanitation Data'!$H$12,0,10*ROW('Sanitation Data'!H188)),NA())))</f>
        <v>#N/A</v>
      </c>
      <c r="AY194" s="134" t="e">
        <f ca="1">+IF(AND(ISNUMBER(OFFSET('Sanitation Data'!$H$13,0,10*ROW('Sanitation Data'!H188))),DN194="Yes"),OFFSET('Sanitation Data'!$H$13,0,10*ROW('Sanitation Data'!H188)),IF(AND(ISNUMBER(OFFSET('Sanitation Data'!$H$13,0,10*ROW('Sanitation Data'!H188))),DN194="No",ISNUMBER(OFFSET('Sanitation Data'!$H$13,0,10*ROW('Sanitation Data'!H188)))),CONCATENATE("[",ROUND(OFFSET('Sanitation Data'!$H$13,0,10*ROW('Sanitation Data'!H188)),0),"]"),IF(AND(ISNUMBER(OFFSET('Sanitation Data'!$H$13,0,10*ROW('Sanitation Data'!H188))),DN194="",ISNUMBER(OFFSET('Sanitation Data'!$H$13,0,10*ROW('Sanitation Data'!H188)))),OFFSET('Sanitation Data'!$H$13,0,10*ROW('Sanitation Data'!H188)),NA())))</f>
        <v>#N/A</v>
      </c>
      <c r="AZ194" s="135" t="e">
        <f ca="1">+IF(AND(ISNUMBER(OFFSET('Hygiene Data'!$C$6,0,10*ROW('Hygiene Data'!C188))),DO194="Yes"),OFFSET('Hygiene Data'!$C$6,0,10*ROW('Hygiene Data'!C188)),IF(AND(ISNUMBER(OFFSET('Hygiene Data'!$C$6,0,10*ROW('Hygiene Data'!C188))),DO194="No",ISNUMBER(OFFSET('Hygiene Data'!$C$6,0,10*ROW('Hygiene Data'!C188)))),CONCATENATE("[",ROUND(OFFSET('Hygiene Data'!$C$6,0,10*ROW('Hygiene Data'!C188)),0),"]"),IF(AND(ISNUMBER(OFFSET('Hygiene Data'!$C$6,0,10*ROW('Hygiene Data'!C188))),DO194="",ISNUMBER(OFFSET('Hygiene Data'!$C$6,0,10*ROW('Hygiene Data'!C188)))),OFFSET('Hygiene Data'!$C$6,0,10*ROW('Hygiene Data'!C188)),NA())))</f>
        <v>#N/A</v>
      </c>
      <c r="BA194" s="135" t="e">
        <f ca="1">+IF(AND(ISNUMBER(OFFSET('Hygiene Data'!$C$8,0,10*ROW('Hygiene Data'!C188))),DP194="Yes"),OFFSET('Hygiene Data'!$C$8,0,10*ROW('Hygiene Data'!C188)),IF(AND(ISNUMBER(OFFSET('Hygiene Data'!$C$8,0,10*ROW('Hygiene Data'!C188))),DP194="No",ISNUMBER(OFFSET('Hygiene Data'!$C$8,0,10*ROW('Hygiene Data'!C188)))),CONCATENATE("[",ROUND(OFFSET('Hygiene Data'!$C$8,0,10*ROW('Hygiene Data'!C188)),0),"]"),IF(AND(ISNUMBER(OFFSET('Hygiene Data'!$C$8,0,10*ROW('Hygiene Data'!C188))),DP194="",ISNUMBER(OFFSET('Hygiene Data'!$C$8,0,10*ROW('Hygiene Data'!C188)))),OFFSET('Hygiene Data'!$C$8,0,10*ROW('Hygiene Data'!C188)),NA())))</f>
        <v>#N/A</v>
      </c>
      <c r="BB194" s="135" t="e">
        <f ca="1">+IF(AND(ISNUMBER(OFFSET('Hygiene Data'!$C$10,0,10*ROW('Hygiene Data'!C188))),DQ194="Yes"),OFFSET('Hygiene Data'!$C$10,0,10*ROW('Hygiene Data'!C188)),IF(AND(ISNUMBER(OFFSET('Hygiene Data'!$C$10,0,10*ROW('Hygiene Data'!C188))),DQ194="No",ISNUMBER(OFFSET('Hygiene Data'!$C$10,0,10*ROW('Hygiene Data'!C188)))),CONCATENATE("[",ROUND(OFFSET('Hygiene Data'!$C$10,0,10*ROW('Hygiene Data'!C188)),0),"]"),IF(AND(ISNUMBER(OFFSET('Hygiene Data'!$C$10,0,10*ROW('Hygiene Data'!C188))),DQ194="",ISNUMBER(OFFSET('Hygiene Data'!$C$10,0,10*ROW('Hygiene Data'!C188)))),OFFSET('Hygiene Data'!$C$10,0,10*ROW('Hygiene Data'!C188)),NA())))</f>
        <v>#N/A</v>
      </c>
      <c r="BC194" s="135" t="e">
        <f ca="1">+IF(AND(ISNUMBER(OFFSET('Hygiene Data'!$D$6,0,10*ROW('Hygiene Data'!D188))),DR194="Yes"),OFFSET('Hygiene Data'!$D$6,0,10*ROW('Hygiene Data'!D188)),IF(AND(ISNUMBER(OFFSET('Hygiene Data'!$D$6,0,10*ROW('Hygiene Data'!D188))),DR194="No",ISNUMBER(OFFSET('Hygiene Data'!$D$6,0,10*ROW('Hygiene Data'!D188)))),CONCATENATE("[",ROUND(OFFSET('Hygiene Data'!$D$6,0,10*ROW('Hygiene Data'!D188)),0),"]"),IF(AND(ISNUMBER(OFFSET('Hygiene Data'!$D$6,0,10*ROW('Hygiene Data'!D188))),DR194="",ISNUMBER(OFFSET('Hygiene Data'!$D$6,0,10*ROW('Hygiene Data'!D188)))),OFFSET('Hygiene Data'!$D$6,0,10*ROW('Hygiene Data'!D188)),NA())))</f>
        <v>#N/A</v>
      </c>
      <c r="BD194" s="135" t="e">
        <f ca="1">+IF(AND(ISNUMBER(OFFSET('Hygiene Data'!$D$8,0,10*ROW('Hygiene Data'!D188))),DS194="Yes"),OFFSET('Hygiene Data'!$D$8,0,10*ROW('Hygiene Data'!D188)),IF(AND(ISNUMBER(OFFSET('Hygiene Data'!$D$8,0,10*ROW('Hygiene Data'!D188))),DS194="No",ISNUMBER(OFFSET('Hygiene Data'!$D$8,0,10*ROW('Hygiene Data'!D188)))),CONCATENATE("[",ROUND(OFFSET('Hygiene Data'!$D$8,0,10*ROW('Hygiene Data'!D188)),0),"]"),IF(AND(ISNUMBER(OFFSET('Hygiene Data'!$D$8,0,10*ROW('Hygiene Data'!D188))),DS194="",ISNUMBER(OFFSET('Hygiene Data'!$D$8,0,10*ROW('Hygiene Data'!D188)))),OFFSET('Hygiene Data'!$D$8,0,10*ROW('Hygiene Data'!D188)),NA())))</f>
        <v>#N/A</v>
      </c>
      <c r="BE194" s="135" t="e">
        <f ca="1">+IF(AND(ISNUMBER(OFFSET('Hygiene Data'!$D$10,0,10*ROW('Hygiene Data'!D188))),DT194="Yes"),OFFSET('Hygiene Data'!$D$10,0,10*ROW('Hygiene Data'!D188)),IF(AND(ISNUMBER(OFFSET('Hygiene Data'!$D$10,0,10*ROW('Hygiene Data'!D188))),DT194="No",ISNUMBER(OFFSET('Hygiene Data'!$D$10,0,10*ROW('Hygiene Data'!D188)))),CONCATENATE("[",ROUND(OFFSET('Hygiene Data'!$D$10,0,10*ROW('Hygiene Data'!D188)),0),"]"),IF(AND(ISNUMBER(OFFSET('Hygiene Data'!$D$10,0,10*ROW('Hygiene Data'!D188))),DT194="",ISNUMBER(OFFSET('Hygiene Data'!$D$10,0,10*ROW('Hygiene Data'!D188)))),OFFSET('Hygiene Data'!$D$10,0,10*ROW('Hygiene Data'!D188)),NA())))</f>
        <v>#N/A</v>
      </c>
      <c r="BF194" s="135" t="e">
        <f ca="1">+IF(AND(ISNUMBER(OFFSET('Hygiene Data'!$E$6,0,10*ROW('Hygiene Data'!E188))),DU194="Yes"),OFFSET('Hygiene Data'!$E$6,0,10*ROW('Hygiene Data'!E188)),IF(AND(ISNUMBER(OFFSET('Hygiene Data'!$E$6,0,10*ROW('Hygiene Data'!E188))),DU194="No",ISNUMBER(OFFSET('Hygiene Data'!$E$6,0,10*ROW('Hygiene Data'!E188)))),CONCATENATE("[",ROUND(OFFSET('Hygiene Data'!$E$6,0,10*ROW('Hygiene Data'!E188)),0),"]"),IF(AND(ISNUMBER(OFFSET('Hygiene Data'!$E$6,0,10*ROW('Hygiene Data'!E188))),DU194="",ISNUMBER(OFFSET('Hygiene Data'!$E$6,0,10*ROW('Hygiene Data'!E188)))),OFFSET('Hygiene Data'!$E$6,0,10*ROW('Hygiene Data'!E188)),NA())))</f>
        <v>#N/A</v>
      </c>
      <c r="BG194" s="135" t="e">
        <f ca="1">+IF(AND(ISNUMBER(OFFSET('Hygiene Data'!$E$8,0,10*ROW('Hygiene Data'!E188))),DV194="Yes"),OFFSET('Hygiene Data'!$E$8,0,10*ROW('Hygiene Data'!E188)),IF(AND(ISNUMBER(OFFSET('Hygiene Data'!$E$8,0,10*ROW('Hygiene Data'!E188))),DV194="No",ISNUMBER(OFFSET('Hygiene Data'!$E$8,0,10*ROW('Hygiene Data'!E188)))),CONCATENATE("[",ROUND(OFFSET('Hygiene Data'!$E$8,0,10*ROW('Hygiene Data'!E188)),0),"]"),IF(AND(ISNUMBER(OFFSET('Hygiene Data'!$E$8,0,10*ROW('Hygiene Data'!E188))),DV194="",ISNUMBER(OFFSET('Hygiene Data'!$E$8,0,10*ROW('Hygiene Data'!E188)))),OFFSET('Hygiene Data'!$E$8,0,10*ROW('Hygiene Data'!E188)),NA())))</f>
        <v>#N/A</v>
      </c>
      <c r="BH194" s="135" t="e">
        <f ca="1">+IF(AND(ISNUMBER(OFFSET('Hygiene Data'!$E$10,0,10*ROW('Hygiene Data'!E188))),DW194="Yes"),OFFSET('Hygiene Data'!$E$10,0,10*ROW('Hygiene Data'!E188)),IF(AND(ISNUMBER(OFFSET('Hygiene Data'!$E$10,0,10*ROW('Hygiene Data'!E188))),DW194="No",ISNUMBER(OFFSET('Hygiene Data'!$E$10,0,10*ROW('Hygiene Data'!E188)))),CONCATENATE("[",ROUND(OFFSET('Hygiene Data'!$E$10,0,10*ROW('Hygiene Data'!E188)),0),"]"),IF(AND(ISNUMBER(OFFSET('Hygiene Data'!$E$10,0,10*ROW('Hygiene Data'!E188))),DW194="",ISNUMBER(OFFSET('Hygiene Data'!$E$10,0,10*ROW('Hygiene Data'!E188)))),OFFSET('Hygiene Data'!$E$10,0,10*ROW('Hygiene Data'!E188)),NA())))</f>
        <v>#N/A</v>
      </c>
      <c r="BI194" s="135" t="e">
        <f ca="1">+IF(AND(ISNUMBER(OFFSET('Hygiene Data'!$F$6,0,10*ROW('Hygiene Data'!F188))),DX194="Yes"),OFFSET('Hygiene Data'!$F$6,0,10*ROW('Hygiene Data'!F188)),IF(AND(ISNUMBER(OFFSET('Hygiene Data'!$F$6,0,10*ROW('Hygiene Data'!F188))),DX194="No",ISNUMBER(OFFSET('Hygiene Data'!$F$6,0,10*ROW('Hygiene Data'!F188)))),CONCATENATE("[",ROUND(OFFSET('Hygiene Data'!$F$6,0,10*ROW('Hygiene Data'!F188)),0),"]"),IF(AND(ISNUMBER(OFFSET('Hygiene Data'!$F$6,0,10*ROW('Hygiene Data'!F188))),DX194="",ISNUMBER(OFFSET('Hygiene Data'!$F$6,0,10*ROW('Hygiene Data'!F188)))),OFFSET('Hygiene Data'!$F$6,0,10*ROW('Hygiene Data'!F188)),NA())))</f>
        <v>#N/A</v>
      </c>
      <c r="BJ194" s="135" t="e">
        <f ca="1">+IF(AND(ISNUMBER(OFFSET('Hygiene Data'!$F$8,0,10*ROW('Hygiene Data'!F188))),DY194="Yes"),OFFSET('Hygiene Data'!$F$8,0,10*ROW('Hygiene Data'!F188)),IF(AND(ISNUMBER(OFFSET('Hygiene Data'!$F$8,0,10*ROW('Hygiene Data'!F188))),DY194="No",ISNUMBER(OFFSET('Hygiene Data'!$F$8,0,10*ROW('Hygiene Data'!F188)))),CONCATENATE("[",ROUND(OFFSET('Hygiene Data'!$F$8,0,10*ROW('Hygiene Data'!F188)),0),"]"),IF(AND(ISNUMBER(OFFSET('Hygiene Data'!$F$8,0,10*ROW('Hygiene Data'!F188))),DY194="",ISNUMBER(OFFSET('Hygiene Data'!$F$8,0,10*ROW('Hygiene Data'!F188)))),OFFSET('Hygiene Data'!$F$8,0,10*ROW('Hygiene Data'!F188)),NA())))</f>
        <v>#N/A</v>
      </c>
      <c r="BK194" s="135" t="e">
        <f ca="1">+IF(AND(ISNUMBER(OFFSET('Hygiene Data'!$F$10,0,10*ROW('Hygiene Data'!F188))),DZ194="Yes"),OFFSET('Hygiene Data'!$F$10,0,10*ROW('Hygiene Data'!F188)),IF(AND(ISNUMBER(OFFSET('Hygiene Data'!$F$10,0,10*ROW('Hygiene Data'!F188))),DZ194="No",ISNUMBER(OFFSET('Hygiene Data'!$F$10,0,10*ROW('Hygiene Data'!F188)))),CONCATENATE("[",ROUND(OFFSET('Hygiene Data'!$F$10,0,10*ROW('Hygiene Data'!F188)),0),"]"),IF(AND(ISNUMBER(OFFSET('Hygiene Data'!$F$10,0,10*ROW('Hygiene Data'!F188))),DZ194="",ISNUMBER(OFFSET('Hygiene Data'!$F$10,0,10*ROW('Hygiene Data'!F188)))),OFFSET('Hygiene Data'!$F$10,0,10*ROW('Hygiene Data'!F188)),NA())))</f>
        <v>#N/A</v>
      </c>
      <c r="BL194" s="135" t="e">
        <f ca="1">+IF(AND(ISNUMBER(OFFSET('Hygiene Data'!$G$6,0,10*ROW('Hygiene Data'!G188))),EA194="Yes"),OFFSET('Hygiene Data'!$G$6,0,10*ROW('Hygiene Data'!G188)),IF(AND(ISNUMBER(OFFSET('Hygiene Data'!$G$6,0,10*ROW('Hygiene Data'!G188))),EA194="No",ISNUMBER(OFFSET('Hygiene Data'!$G$6,0,10*ROW('Hygiene Data'!G188)))),CONCATENATE("[",ROUND(OFFSET('Hygiene Data'!$G$6,0,10*ROW('Hygiene Data'!G188)),0),"]"),IF(AND(ISNUMBER(OFFSET('Hygiene Data'!$G$6,0,10*ROW('Hygiene Data'!G188))),EA194="",ISNUMBER(OFFSET('Hygiene Data'!$G$6,0,10*ROW('Hygiene Data'!G188)))),OFFSET('Hygiene Data'!$G$6,0,10*ROW('Hygiene Data'!G188)),NA())))</f>
        <v>#N/A</v>
      </c>
      <c r="BM194" s="135" t="e">
        <f ca="1">+IF(AND(ISNUMBER(OFFSET('Hygiene Data'!$G$8,0,10*ROW('Hygiene Data'!G188))),EB194="Yes"),OFFSET('Hygiene Data'!$G$8,0,10*ROW('Hygiene Data'!G188)),IF(AND(ISNUMBER(OFFSET('Hygiene Data'!$G$8,0,10*ROW('Hygiene Data'!G188))),EB194="No",ISNUMBER(OFFSET('Hygiene Data'!$G$8,0,10*ROW('Hygiene Data'!G188)))),CONCATENATE("[",ROUND(OFFSET('Hygiene Data'!$G$8,0,10*ROW('Hygiene Data'!G188)),0),"]"),IF(AND(ISNUMBER(OFFSET('Hygiene Data'!$G$8,0,10*ROW('Hygiene Data'!G188))),EB194="",ISNUMBER(OFFSET('Hygiene Data'!$G$8,0,10*ROW('Hygiene Data'!G188)))),OFFSET('Hygiene Data'!$G$8,0,10*ROW('Hygiene Data'!G188)),NA())))</f>
        <v>#N/A</v>
      </c>
      <c r="BN194" s="135" t="e">
        <f ca="1">+IF(AND(ISNUMBER(OFFSET('Hygiene Data'!$G$10,0,10*ROW('Hygiene Data'!G188))),EC194="Yes"),OFFSET('Hygiene Data'!$G$10,0,10*ROW('Hygiene Data'!G188)),IF(AND(ISNUMBER(OFFSET('Hygiene Data'!$G$10,0,10*ROW('Hygiene Data'!G188))),EC194="No",ISNUMBER(OFFSET('Hygiene Data'!$G$10,0,10*ROW('Hygiene Data'!G188)))),CONCATENATE("[",ROUND(OFFSET('Hygiene Data'!$G$10,0,10*ROW('Hygiene Data'!G188)),0),"]"),IF(AND(ISNUMBER(OFFSET('Hygiene Data'!$G$10,0,10*ROW('Hygiene Data'!G188))),EC194="",ISNUMBER(OFFSET('Hygiene Data'!$G$10,0,10*ROW('Hygiene Data'!G188)))),OFFSET('Hygiene Data'!$G$10,0,10*ROW('Hygiene Data'!G188)),NA())))</f>
        <v>#N/A</v>
      </c>
      <c r="BO194" s="135" t="e">
        <f ca="1">+IF(AND(ISNUMBER(OFFSET('Hygiene Data'!$H$6,0,10*ROW('Hygiene Data'!H188))),ED194="Yes"),OFFSET('Hygiene Data'!$H$6,0,10*ROW('Hygiene Data'!H188)),IF(AND(ISNUMBER(OFFSET('Hygiene Data'!$H$6,0,10*ROW('Hygiene Data'!H188))),ED194="No",ISNUMBER(OFFSET('Hygiene Data'!$H$6,0,10*ROW('Hygiene Data'!H188)))),CONCATENATE("[",ROUND(OFFSET('Hygiene Data'!$H$6,0,10*ROW('Hygiene Data'!H188)),0),"]"),IF(AND(ISNUMBER(OFFSET('Hygiene Data'!$H$6,0,10*ROW('Hygiene Data'!H188))),ED194="",ISNUMBER(OFFSET('Hygiene Data'!$H$6,0,10*ROW('Hygiene Data'!H188)))),OFFSET('Hygiene Data'!$H$6,0,10*ROW('Hygiene Data'!H188)),NA())))</f>
        <v>#N/A</v>
      </c>
      <c r="BP194" s="135" t="e">
        <f ca="1">+IF(AND(ISNUMBER(OFFSET('Hygiene Data'!$H$8,0,10*ROW('Hygiene Data'!H188))),EE194="Yes"),OFFSET('Hygiene Data'!$H$8,0,10*ROW('Hygiene Data'!H188)),IF(AND(ISNUMBER(OFFSET('Hygiene Data'!$H$8,0,10*ROW('Hygiene Data'!H188))),EE194="No",ISNUMBER(OFFSET('Hygiene Data'!$H$8,0,10*ROW('Hygiene Data'!H188)))),CONCATENATE("[",ROUND(OFFSET('Hygiene Data'!$H$8,0,10*ROW('Hygiene Data'!H188)),0),"]"),IF(AND(ISNUMBER(OFFSET('Hygiene Data'!$H$8,0,10*ROW('Hygiene Data'!H188))),EE194="",ISNUMBER(OFFSET('Hygiene Data'!$H$8,0,10*ROW('Hygiene Data'!H188)))),OFFSET('Hygiene Data'!$H$8,0,10*ROW('Hygiene Data'!H188)),NA())))</f>
        <v>#N/A</v>
      </c>
      <c r="BQ194" s="135" t="e">
        <f ca="1">+IF(AND(ISNUMBER(OFFSET('Hygiene Data'!$H$10,0,10*ROW('Hygiene Data'!H188))),EF194="Yes"),OFFSET('Hygiene Data'!$H$10,0,10*ROW('Hygiene Data'!H188)),IF(AND(ISNUMBER(OFFSET('Hygiene Data'!$H$10,0,10*ROW('Hygiene Data'!H188))),EF194="No",ISNUMBER(OFFSET('Hygiene Data'!$H$10,0,10*ROW('Hygiene Data'!H188)))),CONCATENATE("[",ROUND(OFFSET('Hygiene Data'!$H$10,0,10*ROW('Hygiene Data'!H188)),0),"]"),IF(AND(ISNUMBER(OFFSET('Hygiene Data'!$H$10,0,10*ROW('Hygiene Data'!H188))),EF194="",ISNUMBER(OFFSET('Hygiene Data'!$H$10,0,10*ROW('Hygiene Data'!H188)))),OFFSET('Hygiene Data'!$H$10,0,10*ROW('Hygiene Data'!H188)),NA())))</f>
        <v>#N/A</v>
      </c>
      <c r="BS194" s="34" t="str">
        <f ca="1">+IF(OFFSET('Water Data'!$C$28,0,10*ROW('Water Data'!C188))="","",OFFSET('Water Data'!$C$28,0,10*ROW('Water Data'!C188)))</f>
        <v/>
      </c>
      <c r="BT194" s="34" t="str">
        <f ca="1">+IF(OFFSET('Water Data'!$C$29,0,10*ROW('Water Data'!C188))="","",OFFSET('Water Data'!$C$29,0,10*ROW('Water Data'!C188)))</f>
        <v/>
      </c>
      <c r="BU194" s="34" t="str">
        <f ca="1">+IF(OFFSET('Water Data'!$C$30,0,10*ROW('Water Data'!C188))="","",OFFSET('Water Data'!$C$30,0,10*ROW('Water Data'!C188)))</f>
        <v/>
      </c>
      <c r="BV194" s="34" t="str">
        <f ca="1">+IF(OFFSET('Water Data'!$D$28,0,10*ROW('Water Data'!D188))="","",OFFSET('Water Data'!$D$28,0,10*ROW('Water Data'!D188)))</f>
        <v/>
      </c>
      <c r="BW194" s="34" t="str">
        <f ca="1">+IF(OFFSET('Water Data'!$D$29,0,10*ROW('Water Data'!D188))="","",OFFSET('Water Data'!$D$29,0,10*ROW('Water Data'!D188)))</f>
        <v/>
      </c>
      <c r="BX194" s="34" t="str">
        <f ca="1">+IF(OFFSET('Water Data'!$D$30,0,10*ROW('Water Data'!D188))="","",OFFSET('Water Data'!$D$30,0,10*ROW('Water Data'!D188)))</f>
        <v/>
      </c>
      <c r="BY194" s="34" t="str">
        <f ca="1">+IF(OFFSET('Water Data'!$E$28,0,10*ROW('Water Data'!E188))="","",OFFSET('Water Data'!$E$28,0,10*ROW('Water Data'!E188)))</f>
        <v/>
      </c>
      <c r="BZ194" s="34" t="str">
        <f ca="1">+IF(OFFSET('Water Data'!$E$29,0,10*ROW('Water Data'!E188))="","",OFFSET('Water Data'!$E$29,0,10*ROW('Water Data'!E188)))</f>
        <v/>
      </c>
      <c r="CA194" s="34" t="str">
        <f ca="1">+IF(OFFSET('Water Data'!$E$30,0,10*ROW('Water Data'!E188))="","",OFFSET('Water Data'!$E$30,0,10*ROW('Water Data'!E188)))</f>
        <v/>
      </c>
      <c r="CB194" s="34" t="str">
        <f ca="1">+IF(OFFSET('Water Data'!$F$28,0,10*ROW('Water Data'!F188))="","",OFFSET('Water Data'!$F$28,0,10*ROW('Water Data'!F188)))</f>
        <v/>
      </c>
      <c r="CC194" s="34" t="str">
        <f ca="1">+IF(OFFSET('Water Data'!$F$29,0,10*ROW('Water Data'!F188))="","",OFFSET('Water Data'!$F$29,0,10*ROW('Water Data'!F188)))</f>
        <v/>
      </c>
      <c r="CD194" s="34" t="str">
        <f ca="1">+IF(OFFSET('Water Data'!$F$30,0,10*ROW('Water Data'!F188))="","",OFFSET('Water Data'!$F$30,0,10*ROW('Water Data'!F188)))</f>
        <v/>
      </c>
      <c r="CE194" s="34" t="str">
        <f ca="1">+IF(OFFSET('Water Data'!$G$28,0,10*ROW('Water Data'!G188))="","",OFFSET('Water Data'!$G$28,0,10*ROW('Water Data'!G188)))</f>
        <v/>
      </c>
      <c r="CF194" s="34" t="str">
        <f ca="1">+IF(OFFSET('Water Data'!$G$29,0,10*ROW('Water Data'!G188))="","",OFFSET('Water Data'!$G$29,0,10*ROW('Water Data'!G188)))</f>
        <v/>
      </c>
      <c r="CG194" s="34" t="str">
        <f ca="1">+IF(OFFSET('Water Data'!$G$30,0,10*ROW('Water Data'!G188))="","",OFFSET('Water Data'!$G$30,0,10*ROW('Water Data'!G188)))</f>
        <v/>
      </c>
      <c r="CH194" s="34" t="str">
        <f ca="1">+IF(OFFSET('Water Data'!$H$28,0,10*ROW('Water Data'!H188))="","",OFFSET('Water Data'!$H$28,0,10*ROW('Water Data'!H188)))</f>
        <v/>
      </c>
      <c r="CI194" s="34" t="str">
        <f ca="1">+IF(OFFSET('Water Data'!$H$29,0,10*ROW('Water Data'!H188))="","",OFFSET('Water Data'!$H$29,0,10*ROW('Water Data'!H188)))</f>
        <v/>
      </c>
      <c r="CJ194" s="34" t="str">
        <f ca="1">+IF(OFFSET('Water Data'!$H$30,0,10*ROW('Water Data'!H188))="","",OFFSET('Water Data'!$H$30,0,10*ROW('Water Data'!H188)))</f>
        <v/>
      </c>
      <c r="CK194" s="34" t="str">
        <f ca="1">+IF(OFFSET('Sanitation Data'!$C$29,0,10*ROW('Sanitation Data'!C188))="","",OFFSET('Sanitation Data'!$C$29,0,10*ROW('Sanitation Data'!C188)))</f>
        <v/>
      </c>
      <c r="CL194" s="34" t="str">
        <f ca="1">+IF(OFFSET('Sanitation Data'!$C$30,0,10*ROW('Sanitation Data'!C188))="","",OFFSET('Sanitation Data'!$C$30,0,10*ROW('Sanitation Data'!C188)))</f>
        <v/>
      </c>
      <c r="CM194" s="34" t="str">
        <f ca="1">+IF(OFFSET('Sanitation Data'!$C$31,0,10*ROW('Sanitation Data'!C188))="","",OFFSET('Sanitation Data'!$C$31,0,10*ROW('Sanitation Data'!C188)))</f>
        <v/>
      </c>
      <c r="CN194" s="34" t="str">
        <f ca="1">+IF(OFFSET('Sanitation Data'!$C$32,0,10*ROW('Sanitation Data'!C188))="","",OFFSET('Sanitation Data'!$C$32,0,10*ROW('Sanitation Data'!C188)))</f>
        <v/>
      </c>
      <c r="CO194" s="34" t="str">
        <f ca="1">+IF(OFFSET('Sanitation Data'!$C$33,0,10*ROW('Sanitation Data'!C188))="","",OFFSET('Sanitation Data'!$C$33,0,10*ROW('Sanitation Data'!C188)))</f>
        <v/>
      </c>
      <c r="CP194" s="34" t="str">
        <f ca="1">+IF(OFFSET('Sanitation Data'!$D$29,0,10*ROW('Sanitation Data'!D188))="","",OFFSET('Sanitation Data'!$D$29,0,10*ROW('Sanitation Data'!D188)))</f>
        <v/>
      </c>
      <c r="CQ194" s="34" t="str">
        <f ca="1">+IF(OFFSET('Sanitation Data'!$D$30,0,10*ROW('Sanitation Data'!D188))="","",OFFSET('Sanitation Data'!$D$30,0,10*ROW('Sanitation Data'!D188)))</f>
        <v/>
      </c>
      <c r="CR194" s="34" t="str">
        <f ca="1">+IF(OFFSET('Sanitation Data'!$D$31,0,10*ROW('Sanitation Data'!D188))="","",OFFSET('Sanitation Data'!$D$31,0,10*ROW('Sanitation Data'!D188)))</f>
        <v/>
      </c>
      <c r="CS194" s="34" t="str">
        <f ca="1">+IF(OFFSET('Sanitation Data'!$D$32,0,10*ROW('Sanitation Data'!D188))="","",OFFSET('Sanitation Data'!$D$32,0,10*ROW('Sanitation Data'!D188)))</f>
        <v/>
      </c>
      <c r="CT194" s="34" t="str">
        <f ca="1">+IF(OFFSET('Sanitation Data'!$D$33,0,10*ROW('Sanitation Data'!D188))="","",OFFSET('Sanitation Data'!$D$33,0,10*ROW('Sanitation Data'!D188)))</f>
        <v/>
      </c>
      <c r="CU194" s="34" t="str">
        <f ca="1">+IF(OFFSET('Sanitation Data'!$E$29,0,10*ROW('Sanitation Data'!E188))="","",OFFSET('Sanitation Data'!$E$29,0,10*ROW('Sanitation Data'!E188)))</f>
        <v/>
      </c>
      <c r="CV194" s="34" t="str">
        <f ca="1">+IF(OFFSET('Sanitation Data'!$E$30,0,10*ROW('Sanitation Data'!E188))="","",OFFSET('Sanitation Data'!$E$30,0,10*ROW('Sanitation Data'!E188)))</f>
        <v/>
      </c>
      <c r="CW194" s="34" t="str">
        <f ca="1">+IF(OFFSET('Sanitation Data'!$E$31,0,10*ROW('Sanitation Data'!E188))="","",OFFSET('Sanitation Data'!$E$31,0,10*ROW('Sanitation Data'!E188)))</f>
        <v/>
      </c>
      <c r="CX194" s="34" t="str">
        <f ca="1">+IF(OFFSET('Sanitation Data'!$E$32,0,10*ROW('Sanitation Data'!E188))="","",OFFSET('Sanitation Data'!$E$32,0,10*ROW('Sanitation Data'!E188)))</f>
        <v/>
      </c>
      <c r="CY194" s="34" t="str">
        <f ca="1">+IF(OFFSET('Sanitation Data'!$E$33,0,10*ROW('Sanitation Data'!E188))="","",OFFSET('Sanitation Data'!$E$33,0,10*ROW('Sanitation Data'!E188)))</f>
        <v/>
      </c>
      <c r="CZ194" s="34" t="str">
        <f ca="1">+IF(OFFSET('Sanitation Data'!$F$29,0,10*ROW('Sanitation Data'!F188))="","",OFFSET('Sanitation Data'!$F$29,0,10*ROW('Sanitation Data'!F188)))</f>
        <v/>
      </c>
      <c r="DA194" s="34" t="str">
        <f ca="1">+IF(OFFSET('Sanitation Data'!$F$30,0,10*ROW('Sanitation Data'!F188))="","",OFFSET('Sanitation Data'!$F$30,0,10*ROW('Sanitation Data'!F188)))</f>
        <v/>
      </c>
      <c r="DB194" s="34" t="str">
        <f ca="1">+IF(OFFSET('Sanitation Data'!$F$31,0,10*ROW('Sanitation Data'!F188))="","",OFFSET('Sanitation Data'!$F$31,0,10*ROW('Sanitation Data'!F188)))</f>
        <v/>
      </c>
      <c r="DC194" s="34" t="str">
        <f ca="1">+IF(OFFSET('Sanitation Data'!$F$32,0,10*ROW('Sanitation Data'!F188))="","",OFFSET('Sanitation Data'!$F$32,0,10*ROW('Sanitation Data'!F188)))</f>
        <v/>
      </c>
      <c r="DD194" s="34" t="str">
        <f ca="1">+IF(OFFSET('Sanitation Data'!$F$33,0,10*ROW('Sanitation Data'!F188))="","",OFFSET('Sanitation Data'!$F$33,0,10*ROW('Sanitation Data'!F188)))</f>
        <v/>
      </c>
      <c r="DE194" s="34" t="str">
        <f ca="1">+IF(OFFSET('Sanitation Data'!$G$29,0,10*ROW('Sanitation Data'!G188))="","",OFFSET('Sanitation Data'!$G$29,0,10*ROW('Sanitation Data'!G188)))</f>
        <v/>
      </c>
      <c r="DF194" s="34" t="str">
        <f ca="1">+IF(OFFSET('Sanitation Data'!$G$30,0,10*ROW('Sanitation Data'!G188))="","",OFFSET('Sanitation Data'!$G$30,0,10*ROW('Sanitation Data'!G188)))</f>
        <v/>
      </c>
      <c r="DG194" s="34" t="str">
        <f ca="1">+IF(OFFSET('Sanitation Data'!$G$31,0,10*ROW('Sanitation Data'!G188))="","",OFFSET('Sanitation Data'!$G$31,0,10*ROW('Sanitation Data'!G188)))</f>
        <v/>
      </c>
      <c r="DH194" s="34" t="str">
        <f ca="1">+IF(OFFSET('Sanitation Data'!$G$32,0,10*ROW('Sanitation Data'!G188))="","",OFFSET('Sanitation Data'!$G$32,0,10*ROW('Sanitation Data'!G188)))</f>
        <v/>
      </c>
      <c r="DI194" s="34" t="str">
        <f ca="1">+IF(OFFSET('Sanitation Data'!$G$33,0,10*ROW('Sanitation Data'!G188))="","",OFFSET('Sanitation Data'!$G$33,0,10*ROW('Sanitation Data'!G188)))</f>
        <v/>
      </c>
      <c r="DJ194" s="34" t="str">
        <f ca="1">+IF(OFFSET('Sanitation Data'!$H$29,0,10*ROW('Sanitation Data'!H188))="","",OFFSET('Sanitation Data'!$H$29,0,10*ROW('Sanitation Data'!H188)))</f>
        <v/>
      </c>
      <c r="DK194" s="34" t="str">
        <f ca="1">+IF(OFFSET('Sanitation Data'!$H$30,0,10*ROW('Sanitation Data'!H188))="","",OFFSET('Sanitation Data'!$H$30,0,10*ROW('Sanitation Data'!H188)))</f>
        <v/>
      </c>
      <c r="DL194" s="34" t="str">
        <f ca="1">+IF(OFFSET('Sanitation Data'!$H$31,0,10*ROW('Sanitation Data'!H188))="","",OFFSET('Sanitation Data'!$H$31,0,10*ROW('Sanitation Data'!H188)))</f>
        <v/>
      </c>
      <c r="DM194" s="34" t="str">
        <f ca="1">+IF(OFFSET('Sanitation Data'!$H$32,0,10*ROW('Sanitation Data'!H188))="","",OFFSET('Sanitation Data'!$H$32,0,10*ROW('Sanitation Data'!H188)))</f>
        <v/>
      </c>
      <c r="DN194" s="34" t="str">
        <f ca="1">+IF(OFFSET('Sanitation Data'!$H$33,0,10*ROW('Sanitation Data'!H188))="","",OFFSET('Sanitation Data'!$H$33,0,10*ROW('Sanitation Data'!H188)))</f>
        <v/>
      </c>
      <c r="DO194" s="34" t="str">
        <f ca="1">+IF(OFFSET('Hygiene Data'!$C$12,0,10*ROW('Hygiene Data'!C188))="","",OFFSET('Hygiene Data'!$C$12,0,10*ROW('Hygiene Data'!C188)))</f>
        <v/>
      </c>
      <c r="DP194" s="34" t="str">
        <f ca="1">+IF(OFFSET('Hygiene Data'!$C$13,0,10*ROW('Hygiene Data'!C188))="","",OFFSET('Hygiene Data'!$C$13,0,10*ROW('Hygiene Data'!C188)))</f>
        <v/>
      </c>
      <c r="DQ194" s="34" t="str">
        <f ca="1">+IF(OFFSET('Hygiene Data'!$C$14,0,10*ROW('Hygiene Data'!C188))="","",OFFSET('Hygiene Data'!$C$14,0,10*ROW('Hygiene Data'!C188)))</f>
        <v/>
      </c>
      <c r="DR194" s="34" t="str">
        <f ca="1">+IF(OFFSET('Hygiene Data'!$D$12,0,10*ROW('Hygiene Data'!D188))="","",OFFSET('Hygiene Data'!$D$12,0,10*ROW('Hygiene Data'!D188)))</f>
        <v/>
      </c>
      <c r="DS194" s="34" t="str">
        <f ca="1">+IF(OFFSET('Hygiene Data'!$D$13,0,10*ROW('Hygiene Data'!D188))="","",OFFSET('Hygiene Data'!$D$13,0,10*ROW('Hygiene Data'!D188)))</f>
        <v/>
      </c>
      <c r="DT194" s="34" t="str">
        <f ca="1">+IF(OFFSET('Hygiene Data'!$D$14,0,10*ROW('Hygiene Data'!D188))="","",OFFSET('Hygiene Data'!$D$14,0,10*ROW('Hygiene Data'!D188)))</f>
        <v/>
      </c>
      <c r="DU194" s="34" t="str">
        <f ca="1">+IF(OFFSET('Hygiene Data'!$E$12,0,10*ROW('Hygiene Data'!E188))="","",OFFSET('Hygiene Data'!$E$12,0,10*ROW('Hygiene Data'!E188)))</f>
        <v/>
      </c>
      <c r="DV194" s="34" t="str">
        <f ca="1">+IF(OFFSET('Hygiene Data'!$E$13,0,10*ROW('Hygiene Data'!E188))="","",OFFSET('Hygiene Data'!$E$13,0,10*ROW('Hygiene Data'!E188)))</f>
        <v/>
      </c>
      <c r="DW194" s="34" t="str">
        <f ca="1">+IF(OFFSET('Hygiene Data'!$E$14,0,10*ROW('Hygiene Data'!E188))="","",OFFSET('Hygiene Data'!$E$14,0,10*ROW('Hygiene Data'!E188)))</f>
        <v/>
      </c>
      <c r="DX194" s="34" t="str">
        <f ca="1">+IF(OFFSET('Hygiene Data'!$F$12,0,10*ROW('Hygiene Data'!F188))="","",OFFSET('Hygiene Data'!$F$12,0,10*ROW('Hygiene Data'!F188)))</f>
        <v/>
      </c>
      <c r="DY194" s="34" t="str">
        <f ca="1">+IF(OFFSET('Hygiene Data'!$F$13,0,10*ROW('Hygiene Data'!F188))="","",OFFSET('Hygiene Data'!$F$13,0,10*ROW('Hygiene Data'!F188)))</f>
        <v/>
      </c>
      <c r="DZ194" s="34" t="str">
        <f ca="1">+IF(OFFSET('Hygiene Data'!$F$14,0,10*ROW('Hygiene Data'!F188))="","",OFFSET('Hygiene Data'!$F$14,0,10*ROW('Hygiene Data'!F188)))</f>
        <v/>
      </c>
      <c r="EA194" s="34" t="str">
        <f ca="1">+IF(OFFSET('Hygiene Data'!$G$12,0,10*ROW('Hygiene Data'!G188))="","",OFFSET('Hygiene Data'!$G$12,0,10*ROW('Hygiene Data'!G188)))</f>
        <v/>
      </c>
      <c r="EB194" s="34" t="str">
        <f ca="1">+IF(OFFSET('Hygiene Data'!$G$13,0,10*ROW('Hygiene Data'!G188))="","",OFFSET('Hygiene Data'!$G$13,0,10*ROW('Hygiene Data'!G188)))</f>
        <v/>
      </c>
      <c r="EC194" s="34" t="str">
        <f ca="1">+IF(OFFSET('Hygiene Data'!$G$14,0,10*ROW('Hygiene Data'!G188))="","",OFFSET('Hygiene Data'!$G$14,0,10*ROW('Hygiene Data'!G188)))</f>
        <v/>
      </c>
      <c r="ED194" s="34" t="str">
        <f ca="1">+IF(OFFSET('Hygiene Data'!$H$12,0,10*ROW('Hygiene Data'!H188))="","",OFFSET('Hygiene Data'!$H$12,0,10*ROW('Hygiene Data'!H188)))</f>
        <v/>
      </c>
      <c r="EE194" s="34" t="str">
        <f ca="1">+IF(OFFSET('Hygiene Data'!$H$13,0,10*ROW('Hygiene Data'!H188))="","",OFFSET('Hygiene Data'!$H$13,0,10*ROW('Hygiene Data'!H188)))</f>
        <v/>
      </c>
      <c r="EF194" s="34" t="str">
        <f ca="1">+IF(OFFSET('Hygiene Data'!$H$14,0,10*ROW('Hygiene Data'!H188))="","",OFFSET('Hygiene Data'!$H$14,0,10*ROW('Hygiene Data'!H188)))</f>
        <v/>
      </c>
    </row>
    <row r="195" spans="1:136" x14ac:dyDescent="0.2">
      <c r="A195" s="50" t="str">
        <f ca="1">+IF(OFFSET('Water Data'!$B$1,0,10*ROW('Water Data'!B192))="","",OFFSET('Water Data'!$B$1,0,10*ROW('Water Data'!B192)))</f>
        <v/>
      </c>
      <c r="B195" s="50" t="str">
        <f ca="1">+IF(OFFSET('Water Data'!$A$3,0,10*ROW('Water Data'!A192))="","",OFFSET('Water Data'!$A$3,0,10*ROW('Water Data'!A192)))</f>
        <v/>
      </c>
      <c r="C195" s="50" t="str">
        <f ca="1">+IF(OFFSET('Water Data'!$C$3,0,10*ROW('Water Data'!C192))="","",OFFSET('Water Data'!$C$3,0,10*ROW('Water Data'!C192)))</f>
        <v/>
      </c>
      <c r="D195" s="133" t="e">
        <f ca="1">+IF(AND(ISNUMBER(OFFSET('Water Data'!$C$5,0,10*ROW('Water Data'!C189))),BS195="Yes"),100-OFFSET('Water Data'!$C$5,0,10*ROW('Water Data'!C189)),IF(AND(ISNUMBER(OFFSET('Water Data'!$C$5,0,10*ROW('Water Data'!C189))),BS195="No",ISNUMBER(OFFSET('Water Data'!$C$5,0,10*ROW('Water Data'!C189)))),CONCATENATE("[",ROUND(100-OFFSET('Water Data'!$C$5,0,10*ROW('Water Data'!C189)),0),"]"),IF(AND(ISNUMBER(OFFSET('Water Data'!$C$5,0,10*ROW('Water Data'!C189))),BS195="",ISNUMBER(OFFSET('Water Data'!$C$5,0,10*ROW('Water Data'!C189)))),100-OFFSET('Water Data'!$C$5,0,10*ROW('Water Data'!C189)),NA())))</f>
        <v>#N/A</v>
      </c>
      <c r="E195" s="133" t="e">
        <f ca="1">+IF(AND(ISNUMBER(OFFSET('Water Data'!$C$7,0,10*ROW('Water Data'!D189))),BT195="Yes"),OFFSET('Water Data'!$C$7,0,10*ROW('Water Data'!C189)),IF(AND(ISNUMBER(OFFSET('Water Data'!$C$7,0,10*ROW('Water Data'!C189))),BT195="No",ISNUMBER(OFFSET('Water Data'!$C$7,0,10*ROW('Water Data'!C189)))),CONCATENATE("[",ROUND(OFFSET('Water Data'!$C$7,0,10*ROW('Water Data'!C189)),0),"]"),IF(AND(ISNUMBER(OFFSET('Water Data'!$C$7,0,10*ROW('Water Data'!C189))),BT195="",ISNUMBER(OFFSET('Water Data'!$C$7,0,10*ROW('Water Data'!C189)))),OFFSET('Water Data'!$C$7,0,10*ROW('Water Data'!C189)),NA())))</f>
        <v>#N/A</v>
      </c>
      <c r="F195" s="133" t="e">
        <f ca="1">+IF(AND(ISNUMBER(OFFSET('Water Data'!$C$10,0,10*ROW('Water Data'!C189))),BU195="Yes"),OFFSET('Water Data'!$C$10,0,10*ROW('Water Data'!C189)),IF(AND(ISNUMBER(OFFSET('Water Data'!$C$10,0,10*ROW('Water Data'!C189))),BU195="No",ISNUMBER(OFFSET('Water Data'!$C$10,0,10*ROW('Water Data'!C189)))),CONCATENATE("[",ROUND(OFFSET('Water Data'!$C$10,0,10*ROW('Water Data'!C189)),0),"]"),IF(AND(ISNUMBER(OFFSET('Water Data'!$C$10,0,10*ROW('Water Data'!C189))),BU195="",ISNUMBER(OFFSET('Water Data'!$C$10,0,10*ROW('Water Data'!C189)))),OFFSET('Water Data'!$C$10,0,10*ROW('Water Data'!C189)),NA())))</f>
        <v>#N/A</v>
      </c>
      <c r="G195" s="133" t="e">
        <f ca="1">+IF(AND(ISNUMBER(OFFSET('Water Data'!$D$5,0,10*ROW('Water Data'!D189))),BV195="Yes"),100-OFFSET('Water Data'!$D$5,0,10*ROW('Water Data'!D189)),IF(AND(ISNUMBER(OFFSET('Water Data'!$D$5,0,10*ROW('Water Data'!D189))),BV195="No",ISNUMBER(OFFSET('Water Data'!$D$5,0,10*ROW('Water Data'!D189)))),CONCATENATE("[",ROUND(100-OFFSET('Water Data'!$D$5,0,10*ROW('Water Data'!D189)),0),"]"),IF(AND(ISNUMBER(OFFSET('Water Data'!$D$5,0,10*ROW('Water Data'!D189))),BV195="",ISNUMBER(OFFSET('Water Data'!$D$5,0,10*ROW('Water Data'!D189)))),100-OFFSET('Water Data'!$D$5,0,10*ROW('Water Data'!D189)),NA())))</f>
        <v>#N/A</v>
      </c>
      <c r="H195" s="133" t="e">
        <f ca="1">+IF(AND(ISNUMBER(OFFSET('Water Data'!$D$7,0,10*ROW('Water Data'!D189))),BW195="Yes"),OFFSET('Water Data'!$D$7,0,10*ROW('Water Data'!D189)),IF(AND(ISNUMBER(OFFSET('Water Data'!$D$7,0,10*ROW('Water Data'!D189))),BW195="No",ISNUMBER(OFFSET('Water Data'!$D$7,0,10*ROW('Water Data'!D189)))),CONCATENATE("[",ROUND(OFFSET('Water Data'!$C$7,0,10*ROW('Water Data'!D189)),0),"]"),IF(AND(ISNUMBER(OFFSET('Water Data'!$D$7,0,10*ROW('Water Data'!D189))),BW195="",ISNUMBER(OFFSET('Water Data'!$D$7,0,10*ROW('Water Data'!D189)))),OFFSET('Water Data'!$D$7,0,10*ROW('Water Data'!D189)),NA())))</f>
        <v>#N/A</v>
      </c>
      <c r="I195" s="133" t="e">
        <f ca="1">+IF(AND(ISNUMBER(OFFSET('Water Data'!$D$10,0,10*ROW('Water Data'!D189))),BX195="Yes"),OFFSET('Water Data'!$D$10,0,10*ROW('Water Data'!D189)),IF(AND(ISNUMBER(OFFSET('Water Data'!$D$10,0,10*ROW('Water Data'!D189))),BX195="No",ISNUMBER(OFFSET('Water Data'!$D$10,0,10*ROW('Water Data'!D189)))),CONCATENATE("[",ROUND(OFFSET('Water Data'!$D$10,0,10*ROW('Water Data'!D189)),0),"]"),IF(AND(ISNUMBER(OFFSET('Water Data'!$D$10,0,10*ROW('Water Data'!D189))),BX195="",ISNUMBER(OFFSET('Water Data'!$D$10,0,10*ROW('Water Data'!D189)))),OFFSET('Water Data'!$D$10,0,10*ROW('Water Data'!D189)),NA())))</f>
        <v>#N/A</v>
      </c>
      <c r="J195" s="133" t="e">
        <f ca="1">+IF(AND(ISNUMBER(OFFSET('Water Data'!$E$5,0,10*ROW('Water Data'!E189))),BY195="Yes"),100-OFFSET('Water Data'!$E$5,0,10*ROW('Water Data'!E189)),IF(AND(ISNUMBER(OFFSET('Water Data'!$E$5,0,10*ROW('Water Data'!E189))),BY195="No",ISNUMBER(OFFSET('Water Data'!$E$5,0,10*ROW('Water Data'!E189)))),CONCATENATE("[",ROUND(100-OFFSET('Water Data'!$E$5,0,10*ROW('Water Data'!E189)),0),"]"),IF(AND(ISNUMBER(OFFSET('Water Data'!$E$5,0,10*ROW('Water Data'!E189))),BY195="",ISNUMBER(OFFSET('Water Data'!$E$5,0,10*ROW('Water Data'!E189)))),100-OFFSET('Water Data'!$E$5,0,10*ROW('Water Data'!E189)),NA())))</f>
        <v>#N/A</v>
      </c>
      <c r="K195" s="133" t="e">
        <f ca="1">+IF(AND(ISNUMBER(OFFSET('Water Data'!$E$7,0,10*ROW('Water Data'!E189))),BZ195="Yes"),OFFSET('Water Data'!$E$7,0,10*ROW('Water Data'!E189)),IF(AND(ISNUMBER(OFFSET('Water Data'!$E$7,0,10*ROW('Water Data'!E189))),BZ195="No",ISNUMBER(OFFSET('Water Data'!$E$7,0,10*ROW('Water Data'!E189)))),CONCATENATE("[",ROUND(OFFSET('Water Data'!$E$7,0,10*ROW('Water Data'!E189)),0),"]"),IF(AND(ISNUMBER(OFFSET('Water Data'!$E$7,0,10*ROW('Water Data'!E189))),BZ195="",ISNUMBER(OFFSET('Water Data'!$E$7,0,10*ROW('Water Data'!E189)))),OFFSET('Water Data'!$E$7,0,10*ROW('Water Data'!E189)),NA())))</f>
        <v>#N/A</v>
      </c>
      <c r="L195" s="133" t="e">
        <f ca="1">+IF(AND(ISNUMBER(OFFSET('Water Data'!$E$10,0,10*ROW('Water Data'!E189))),CA195="Yes"),OFFSET('Water Data'!$E$10,0,10*ROW('Water Data'!E189)),IF(AND(ISNUMBER(OFFSET('Water Data'!$E$10,0,10*ROW('Water Data'!E189))),CA195="No",ISNUMBER(OFFSET('Water Data'!$E$10,0,10*ROW('Water Data'!E189)))),CONCATENATE("[",ROUND(OFFSET('Water Data'!$E$10,0,10*ROW('Water Data'!E189)),0),"]"),IF(AND(ISNUMBER(OFFSET('Water Data'!$E$10,0,10*ROW('Water Data'!E189))),CA195="",ISNUMBER(OFFSET('Water Data'!$E$10,0,10*ROW('Water Data'!E189)))),OFFSET('Water Data'!$E$10,0,10*ROW('Water Data'!E189)),NA())))</f>
        <v>#N/A</v>
      </c>
      <c r="M195" s="133" t="e">
        <f ca="1">+IF(AND(ISNUMBER(OFFSET('Water Data'!$F$5,0,10*ROW('Water Data'!F189))),CB195="Yes"),100-OFFSET('Water Data'!$F$5,0,10*ROW('Water Data'!F189)),IF(AND(ISNUMBER(OFFSET('Water Data'!$F$5,0,10*ROW('Water Data'!F189))),CB195="No",ISNUMBER(OFFSET('Water Data'!$F$5,0,10*ROW('Water Data'!F189)))),CONCATENATE("[",ROUND(100-OFFSET('Water Data'!$F$5,0,10*ROW('Water Data'!F189)),0),"]"),IF(AND(ISNUMBER(OFFSET('Water Data'!$F$5,0,10*ROW('Water Data'!F189))),CB195="",ISNUMBER(OFFSET('Water Data'!$F$5,0,10*ROW('Water Data'!F189)))),100-OFFSET('Water Data'!$F$5,0,10*ROW('Water Data'!F189)),NA())))</f>
        <v>#N/A</v>
      </c>
      <c r="N195" s="133" t="e">
        <f ca="1">+IF(AND(ISNUMBER(OFFSET('Water Data'!$F$7,0,10*ROW('Water Data'!F189))),CC195="Yes"),OFFSET('Water Data'!$F$7,0,10*ROW('Water Data'!F189)),IF(AND(ISNUMBER(OFFSET('Water Data'!$F$7,0,10*ROW('Water Data'!F189))),CC195="No",ISNUMBER(OFFSET('Water Data'!$F$7,0,10*ROW('Water Data'!F189)))),CONCATENATE("[",ROUND(OFFSET('Water Data'!$F$7,0,10*ROW('Water Data'!F189)),0),"]"),IF(AND(ISNUMBER(OFFSET('Water Data'!$F$7,0,10*ROW('Water Data'!F189))),CC195="",ISNUMBER(OFFSET('Water Data'!$F$7,0,10*ROW('Water Data'!F189)))),OFFSET('Water Data'!$F$7,0,10*ROW('Water Data'!F189)),NA())))</f>
        <v>#N/A</v>
      </c>
      <c r="O195" s="133" t="e">
        <f ca="1">+IF(AND(ISNUMBER(OFFSET('Water Data'!$F$10,0,10*ROW('Water Data'!F189))),CD195="Yes"),OFFSET('Water Data'!$F$10,0,10*ROW('Water Data'!F189)),IF(AND(ISNUMBER(OFFSET('Water Data'!$F$10,0,10*ROW('Water Data'!F189))),CD195="No",ISNUMBER(OFFSET('Water Data'!$F$10,0,10*ROW('Water Data'!F189)))),CONCATENATE("[",ROUND(OFFSET('Water Data'!$F$10,0,10*ROW('Water Data'!F189)),0),"]"),IF(AND(ISNUMBER(OFFSET('Water Data'!$F$10,0,10*ROW('Water Data'!F189))),CD195="",ISNUMBER(OFFSET('Water Data'!$F$10,0,10*ROW('Water Data'!F189)))),OFFSET('Water Data'!$F$10,0,10*ROW('Water Data'!F189)),NA())))</f>
        <v>#N/A</v>
      </c>
      <c r="P195" s="133" t="e">
        <f ca="1">+IF(AND(ISNUMBER(OFFSET('Water Data'!$G$5,0,10*ROW('Water Data'!G189))),CE195="Yes"),100-OFFSET('Water Data'!$G$5,0,10*ROW('Water Data'!G189)),IF(AND(ISNUMBER(OFFSET('Water Data'!$G$5,0,10*ROW('Water Data'!G189))),CE195="No",ISNUMBER(OFFSET('Water Data'!$G$5,0,10*ROW('Water Data'!G189)))),CONCATENATE("[",ROUND(100-OFFSET('Water Data'!$G$5,0,10*ROW('Water Data'!G189)),0),"]"),IF(AND(ISNUMBER(OFFSET('Water Data'!$G$5,0,10*ROW('Water Data'!G189))),CE195="",ISNUMBER(OFFSET('Water Data'!$G$5,0,10*ROW('Water Data'!G189)))),100-OFFSET('Water Data'!$G$5,0,10*ROW('Water Data'!G189)),NA())))</f>
        <v>#N/A</v>
      </c>
      <c r="Q195" s="133" t="e">
        <f ca="1">+IF(AND(ISNUMBER(OFFSET('Water Data'!$G$7,0,10*ROW('Water Data'!G189))),CF195="Yes"),OFFSET('Water Data'!$G$7,0,10*ROW('Water Data'!G189)),IF(AND(ISNUMBER(OFFSET('Water Data'!$G$7,0,10*ROW('Water Data'!G189))),CF195="No",ISNUMBER(OFFSET('Water Data'!$G$7,0,10*ROW('Water Data'!G189)))),CONCATENATE("[",ROUND(OFFSET('Water Data'!$G$7,0,10*ROW('Water Data'!G189)),0),"]"),IF(AND(ISNUMBER(OFFSET('Water Data'!$G$7,0,10*ROW('Water Data'!G189))),CF195="",ISNUMBER(OFFSET('Water Data'!$G$7,0,10*ROW('Water Data'!G189)))),OFFSET('Water Data'!$G$7,0,10*ROW('Water Data'!G189)),NA())))</f>
        <v>#N/A</v>
      </c>
      <c r="R195" s="133" t="e">
        <f ca="1">+IF(AND(ISNUMBER(OFFSET('Water Data'!$G$10,0,10*ROW('Water Data'!G189))),CG195="Yes"),OFFSET('Water Data'!$G$10,0,10*ROW('Water Data'!G189)),IF(AND(ISNUMBER(OFFSET('Water Data'!$G$10,0,10*ROW('Water Data'!G189))),CG195="No",ISNUMBER(OFFSET('Water Data'!$G$10,0,10*ROW('Water Data'!G189)))),CONCATENATE("[",ROUND(OFFSET('Water Data'!$G$10,0,10*ROW('Water Data'!G189)),0),"]"),IF(AND(ISNUMBER(OFFSET('Water Data'!$G$10,0,10*ROW('Water Data'!G189))),CG195="",ISNUMBER(OFFSET('Water Data'!$G$10,0,10*ROW('Water Data'!G189)))),OFFSET('Water Data'!$G$10,0,10*ROW('Water Data'!G189)),NA())))</f>
        <v>#N/A</v>
      </c>
      <c r="S195" s="133" t="e">
        <f ca="1">+IF(AND(ISNUMBER(OFFSET('Water Data'!$H$5,0,10*ROW('Water Data'!H189))),CH195="Yes"),100-OFFSET('Water Data'!$H$5,0,10*ROW('Water Data'!H189)),IF(AND(ISNUMBER(OFFSET('Water Data'!$H$5,0,10*ROW('Water Data'!H189))),CH195="No",ISNUMBER(OFFSET('Water Data'!$H$5,0,10*ROW('Water Data'!H189)))),CONCATENATE("[",ROUND(100-OFFSET('Water Data'!$H$5,0,10*ROW('Water Data'!H189)),0),"]"),IF(AND(ISNUMBER(OFFSET('Water Data'!$H$5,0,10*ROW('Water Data'!H189))),CH195="",ISNUMBER(OFFSET('Water Data'!$H$5,0,10*ROW('Water Data'!H189)))),100-OFFSET('Water Data'!$H$5,0,10*ROW('Water Data'!H189)),NA())))</f>
        <v>#N/A</v>
      </c>
      <c r="T195" s="133" t="e">
        <f ca="1">+IF(AND(ISNUMBER(OFFSET('Water Data'!$H$7,0,10*ROW('Water Data'!H189))),CI195="Yes"),OFFSET('Water Data'!$H$7,0,10*ROW('Water Data'!H189)),IF(AND(ISNUMBER(OFFSET('Water Data'!$H$7,0,10*ROW('Water Data'!H189))),CI195="No",ISNUMBER(OFFSET('Water Data'!$H$7,0,10*ROW('Water Data'!H189)))),CONCATENATE("[",ROUND(OFFSET('Water Data'!$H$7,0,10*ROW('Water Data'!H189)),0),"]"),IF(AND(ISNUMBER(OFFSET('Water Data'!$H$7,0,10*ROW('Water Data'!H189))),CI195="",ISNUMBER(OFFSET('Water Data'!$H$7,0,10*ROW('Water Data'!H189)))),OFFSET('Water Data'!$H$7,0,10*ROW('Water Data'!H189)),NA())))</f>
        <v>#N/A</v>
      </c>
      <c r="U195" s="133" t="e">
        <f ca="1">+IF(AND(ISNUMBER(OFFSET('Water Data'!$H$10,0,10*ROW('Water Data'!H189))),CJ195="Yes"),OFFSET('Water Data'!$H$10,0,10*ROW('Water Data'!H189)),IF(AND(ISNUMBER(OFFSET('Water Data'!$H$10,0,10*ROW('Water Data'!H189))),CJ195="No",ISNUMBER(OFFSET('Water Data'!$H$10,0,10*ROW('Water Data'!H189)))),CONCATENATE("[",ROUND(OFFSET('Water Data'!$H$10,0,10*ROW('Water Data'!H189)),0),"]"),IF(AND(ISNUMBER(OFFSET('Water Data'!$H$10,0,10*ROW('Water Data'!H189))),CJ195="",ISNUMBER(OFFSET('Water Data'!$H$10,0,10*ROW('Water Data'!H189)))),OFFSET('Water Data'!$H$10,0,10*ROW('Water Data'!H189)),NA())))</f>
        <v>#N/A</v>
      </c>
      <c r="V195" s="134" t="e">
        <f ca="1">+IF(AND(ISNUMBER(OFFSET('Sanitation Data'!$C$5,0,10*ROW('Sanitation Data'!C189))),CK195="Yes"),100-OFFSET('Sanitation Data'!$C$5,0,10*ROW('Sanitation Data'!C189)),IF(AND(ISNUMBER(OFFSET('Sanitation Data'!$C$5,0,10*ROW('Sanitation Data'!C189))),CK195="No",ISNUMBER(OFFSET('Sanitation Data'!$C$5,0,10*ROW('Sanitation Data'!C189)))),CONCATENATE("[",ROUND(100-OFFSET('Sanitation Data'!$C$5,0,10*ROW('Sanitation Data'!C189)),0),"]"),IF(AND(ISNUMBER(OFFSET('Sanitation Data'!$C$5,0,10*ROW('Sanitation Data'!C189))),CK195="",ISNUMBER(OFFSET('Sanitation Data'!$C$5,0,10*ROW('Sanitation Data'!C189)))),100-OFFSET('Sanitation Data'!$C$5,0,10*ROW('Sanitation Data'!C189)),NA())))</f>
        <v>#N/A</v>
      </c>
      <c r="W195" s="134" t="e">
        <f ca="1">+IF(AND(ISNUMBER(OFFSET('Sanitation Data'!$C$7,0,10*ROW('Sanitation Data'!C189))),CL195="Yes"),OFFSET('Sanitation Data'!$C$7,0,10*ROW('Sanitation Data'!C189)),IF(AND(ISNUMBER(OFFSET('Sanitation Data'!$C$7,0,10*ROW('Sanitation Data'!C189))),CL195="No",ISNUMBER(OFFSET('Sanitation Data'!$C$7,0,10*ROW('Sanitation Data'!C189)))),CONCATENATE("[",ROUND(OFFSET('Sanitation Data'!$C$7,0,10*ROW('Sanitation Data'!C189)),0),"]"),IF(AND(ISNUMBER(OFFSET('Sanitation Data'!$C$7,0,10*ROW('Sanitation Data'!C189))),CL195="",ISNUMBER(OFFSET('Sanitation Data'!$C$7,0,10*ROW('Sanitation Data'!C189)))),OFFSET('Sanitation Data'!$C$7,0,10*ROW('Sanitation Data'!C189)),NA())))</f>
        <v>#N/A</v>
      </c>
      <c r="X195" s="134" t="e">
        <f ca="1">+IF(AND(ISNUMBER(OFFSET('Sanitation Data'!$C$11,0,10*ROW('Sanitation Data'!C189))),CM195="Yes"),OFFSET('Sanitation Data'!$C$11,0,10*ROW('Sanitation Data'!C189)),IF(AND(ISNUMBER(OFFSET('Sanitation Data'!$C$11,0,10*ROW('Sanitation Data'!C189))),CM195="No",ISNUMBER(OFFSET('Sanitation Data'!$C$11,0,10*ROW('Sanitation Data'!C189)))),CONCATENATE("[",ROUND(OFFSET('Sanitation Data'!$C$11,0,10*ROW('Sanitation Data'!C189)),0),"]"),IF(AND(ISNUMBER(OFFSET('Sanitation Data'!$C$11,0,10*ROW('Sanitation Data'!C189))),CM195="",ISNUMBER(OFFSET('Sanitation Data'!$C$11,0,10*ROW('Sanitation Data'!C189)))),OFFSET('Sanitation Data'!$C$11,0,10*ROW('Sanitation Data'!C189)),NA())))</f>
        <v>#N/A</v>
      </c>
      <c r="Y195" s="134" t="e">
        <f ca="1">+IF(AND(ISNUMBER(OFFSET('Sanitation Data'!$C$12,0,10*ROW('Sanitation Data'!C189))),CN195="Yes"),OFFSET('Sanitation Data'!$C$12,0,10*ROW('Sanitation Data'!C189)),IF(AND(ISNUMBER(OFFSET('Sanitation Data'!$C$12,0,10*ROW('Sanitation Data'!C189))),CN195="No",ISNUMBER(OFFSET('Sanitation Data'!$C$12,0,10*ROW('Sanitation Data'!C189)))),CONCATENATE("[",ROUND(OFFSET('Sanitation Data'!$C$12,0,10*ROW('Sanitation Data'!C189)),0),"]"),IF(AND(ISNUMBER(OFFSET('Sanitation Data'!$C$12,0,10*ROW('Sanitation Data'!C189))),CN195="",ISNUMBER(OFFSET('Sanitation Data'!$C$12,0,10*ROW('Sanitation Data'!C189)))),OFFSET('Sanitation Data'!$C$12,0,10*ROW('Sanitation Data'!C189)),NA())))</f>
        <v>#N/A</v>
      </c>
      <c r="Z195" s="134" t="e">
        <f ca="1">+IF(AND(ISNUMBER(OFFSET('Sanitation Data'!$C$13,0,10*ROW('Sanitation Data'!C189))),CO195="Yes"),OFFSET('Sanitation Data'!$C$13,0,10*ROW('Sanitation Data'!C189)),IF(AND(ISNUMBER(OFFSET('Sanitation Data'!$C$13,0,10*ROW('Sanitation Data'!C189))),CO195="No",ISNUMBER(OFFSET('Sanitation Data'!$C$13,0,10*ROW('Sanitation Data'!C189)))),CONCATENATE("[",ROUND(OFFSET('Sanitation Data'!$C$13,0,10*ROW('Sanitation Data'!C189)),0),"]"),IF(AND(ISNUMBER(OFFSET('Sanitation Data'!$C$13,0,10*ROW('Sanitation Data'!C189))),CO195="",ISNUMBER(OFFSET('Sanitation Data'!$C$13,0,10*ROW('Sanitation Data'!C189)))),OFFSET('Sanitation Data'!$C$13,0,10*ROW('Sanitation Data'!C189)),NA())))</f>
        <v>#N/A</v>
      </c>
      <c r="AA195" s="134" t="e">
        <f ca="1">+IF(AND(ISNUMBER(OFFSET('Sanitation Data'!$D$5,0,10*ROW('Sanitation Data'!D189))),CP195="Yes"),100-OFFSET('Sanitation Data'!$D$5,0,10*ROW('Sanitation Data'!D189)),IF(AND(ISNUMBER(OFFSET('Sanitation Data'!$D$5,0,10*ROW('Sanitation Data'!D189))),CP195="No",ISNUMBER(OFFSET('Sanitation Data'!$D$5,0,10*ROW('Sanitation Data'!D189)))),CONCATENATE("[",ROUND(100-OFFSET('Sanitation Data'!$D$5,0,10*ROW('Sanitation Data'!D189)),0),"]"),IF(AND(ISNUMBER(OFFSET('Sanitation Data'!$D$5,0,10*ROW('Sanitation Data'!D189))),CP195="",ISNUMBER(OFFSET('Sanitation Data'!$D$5,0,10*ROW('Sanitation Data'!D189)))),100-OFFSET('Sanitation Data'!$D$5,0,10*ROW('Sanitation Data'!D189)),NA())))</f>
        <v>#N/A</v>
      </c>
      <c r="AB195" s="134" t="e">
        <f ca="1">+IF(AND(ISNUMBER(OFFSET('Sanitation Data'!$D$7,0,10*ROW('Sanitation Data'!D189))),CQ195="Yes"),OFFSET('Sanitation Data'!$D$7,0,10*ROW('Sanitation Data'!G189)),IF(AND(ISNUMBER(OFFSET('Sanitation Data'!$D$7,0,10*ROW('Sanitation Data'!D189))),CQ195="No",ISNUMBER(OFFSET('Sanitation Data'!$D$7,0,10*ROW('Sanitation Data'!D189)))),CONCATENATE("[",ROUND(OFFSET('Sanitation Data'!$D$7,0,10*ROW('Sanitation Data'!D189)),0),"]"),IF(AND(ISNUMBER(OFFSET('Sanitation Data'!$D$7,0,10*ROW('Sanitation Data'!D189))),CQ195="",ISNUMBER(OFFSET('Sanitation Data'!$D$7,0,10*ROW('Sanitation Data'!D189)))),OFFSET('Sanitation Data'!$D$7,0,10*ROW('Sanitation Data'!D189)),NA())))</f>
        <v>#N/A</v>
      </c>
      <c r="AC195" s="134" t="e">
        <f ca="1">+IF(AND(ISNUMBER(OFFSET('Sanitation Data'!$D$11,0,10*ROW('Sanitation Data'!D189))),CR195="Yes"),OFFSET('Sanitation Data'!$D$11,0,10*ROW('Sanitation Data'!D189)),IF(AND(ISNUMBER(OFFSET('Sanitation Data'!$D$11,0,10*ROW('Sanitation Data'!D189))),CR195="No",ISNUMBER(OFFSET('Sanitation Data'!$D$11,0,10*ROW('Sanitation Data'!D189)))),CONCATENATE("[",ROUND(OFFSET('Sanitation Data'!$D$11,0,10*ROW('Sanitation Data'!D189)),0),"]"),IF(AND(ISNUMBER(OFFSET('Sanitation Data'!$D$11,0,10*ROW('Sanitation Data'!D189))),CR195="",ISNUMBER(OFFSET('Sanitation Data'!$D$11,0,10*ROW('Sanitation Data'!D189)))),OFFSET('Sanitation Data'!$D$11,0,10*ROW('Sanitation Data'!D189)),NA())))</f>
        <v>#N/A</v>
      </c>
      <c r="AD195" s="134" t="e">
        <f ca="1">+IF(AND(ISNUMBER(OFFSET('Sanitation Data'!$D$12,0,10*ROW('Sanitation Data'!D189))),CS195="Yes"),OFFSET('Sanitation Data'!$D$12,0,10*ROW('Sanitation Data'!D189)),IF(AND(ISNUMBER(OFFSET('Sanitation Data'!$D$12,0,10*ROW('Sanitation Data'!D189))),CS195="No",ISNUMBER(OFFSET('Sanitation Data'!$D$12,0,10*ROW('Sanitation Data'!D189)))),CONCATENATE("[",ROUND(OFFSET('Sanitation Data'!$D$12,0,10*ROW('Sanitation Data'!D189)),0),"]"),IF(AND(ISNUMBER(OFFSET('Sanitation Data'!$D$12,0,10*ROW('Sanitation Data'!D189))),CS195="",ISNUMBER(OFFSET('Sanitation Data'!$D$12,0,10*ROW('Sanitation Data'!D189)))),OFFSET('Sanitation Data'!$D$12,0,10*ROW('Sanitation Data'!D189)),NA())))</f>
        <v>#N/A</v>
      </c>
      <c r="AE195" s="134" t="e">
        <f ca="1">+IF(AND(ISNUMBER(OFFSET('Sanitation Data'!$D$13,0,10*ROW('Sanitation Data'!D189))),CT195="Yes"),OFFSET('Sanitation Data'!$D$13,0,10*ROW('Sanitation Data'!D189)),IF(AND(ISNUMBER(OFFSET('Sanitation Data'!$D$13,0,10*ROW('Sanitation Data'!D189))),CT195="No",ISNUMBER(OFFSET('Sanitation Data'!$D$13,0,10*ROW('Sanitation Data'!D189)))),CONCATENATE("[",ROUND(OFFSET('Sanitation Data'!$D$13,0,10*ROW('Sanitation Data'!D189)),0),"]"),IF(AND(ISNUMBER(OFFSET('Sanitation Data'!$D$13,0,10*ROW('Sanitation Data'!D189))),CT195="",ISNUMBER(OFFSET('Sanitation Data'!$D$13,0,10*ROW('Sanitation Data'!D189)))),OFFSET('Sanitation Data'!$D$13,0,10*ROW('Sanitation Data'!D189)),NA())))</f>
        <v>#N/A</v>
      </c>
      <c r="AF195" s="134" t="e">
        <f ca="1">+IF(AND(ISNUMBER(OFFSET('Sanitation Data'!$E$5,0,10*ROW('Sanitation Data'!E189))),CU195="Yes"),100-OFFSET('Sanitation Data'!$E$5,0,10*ROW('Sanitation Data'!E189)),IF(AND(ISNUMBER(OFFSET('Sanitation Data'!$E$5,0,10*ROW('Sanitation Data'!E189))),CU195="No",ISNUMBER(OFFSET('Sanitation Data'!$E$5,0,10*ROW('Sanitation Data'!E189)))),CONCATENATE("[",ROUND(100-OFFSET('Sanitation Data'!$E$5,0,10*ROW('Sanitation Data'!E189)),0),"]"),IF(AND(ISNUMBER(OFFSET('Sanitation Data'!$E$5,0,10*ROW('Sanitation Data'!E189))),CU195="",ISNUMBER(OFFSET('Sanitation Data'!$E$5,0,10*ROW('Sanitation Data'!E189)))),100-OFFSET('Sanitation Data'!$E$5,0,10*ROW('Sanitation Data'!E189)),NA())))</f>
        <v>#N/A</v>
      </c>
      <c r="AG195" s="134" t="e">
        <f ca="1">+IF(AND(ISNUMBER(OFFSET('Sanitation Data'!$E$7,0,10*ROW('Sanitation Data'!E189))),CV195="Yes"),OFFSET('Sanitation Data'!$E$7,0,10*ROW('Sanitation Data'!E189)),IF(AND(ISNUMBER(OFFSET('Sanitation Data'!$E$7,0,10*ROW('Sanitation Data'!E189))),CV195="No",ISNUMBER(OFFSET('Sanitation Data'!$E$7,0,10*ROW('Sanitation Data'!E189)))),CONCATENATE("[",ROUND(OFFSET('Sanitation Data'!$E$7,0,10*ROW('Sanitation Data'!E189)),0),"]"),IF(AND(ISNUMBER(OFFSET('Sanitation Data'!$E$7,0,10*ROW('Sanitation Data'!E189))),CV195="",ISNUMBER(OFFSET('Sanitation Data'!$E$7,0,10*ROW('Sanitation Data'!E189)))),OFFSET('Sanitation Data'!$E$7,0,10*ROW('Sanitation Data'!E189)),NA())))</f>
        <v>#N/A</v>
      </c>
      <c r="AH195" s="134" t="e">
        <f ca="1">+IF(AND(ISNUMBER(OFFSET('Sanitation Data'!$E$11,0,10*ROW('Sanitation Data'!E189))),CW195="Yes"),OFFSET('Sanitation Data'!$E$11,0,10*ROW('Sanitation Data'!E189)),IF(AND(ISNUMBER(OFFSET('Sanitation Data'!$E$11,0,10*ROW('Sanitation Data'!E189))),CW195="No",ISNUMBER(OFFSET('Sanitation Data'!$E$11,0,10*ROW('Sanitation Data'!E189)))),CONCATENATE("[",ROUND(OFFSET('Sanitation Data'!$E$11,0,10*ROW('Sanitation Data'!E189)),0),"]"),IF(AND(ISNUMBER(OFFSET('Sanitation Data'!$E$11,0,10*ROW('Sanitation Data'!E189))),CW195="",ISNUMBER(OFFSET('Sanitation Data'!$E$11,0,10*ROW('Sanitation Data'!E189)))),OFFSET('Sanitation Data'!$E$11,0,10*ROW('Sanitation Data'!E189)),NA())))</f>
        <v>#N/A</v>
      </c>
      <c r="AI195" s="134" t="e">
        <f ca="1">+IF(AND(ISNUMBER(OFFSET('Sanitation Data'!$E$12,0,10*ROW('Sanitation Data'!E189))),CX195="Yes"),OFFSET('Sanitation Data'!$E$12,0,10*ROW('Sanitation Data'!E189)),IF(AND(ISNUMBER(OFFSET('Sanitation Data'!$E$12,0,10*ROW('Sanitation Data'!E189))),CX195="No",ISNUMBER(OFFSET('Sanitation Data'!$E$12,0,10*ROW('Sanitation Data'!E189)))),CONCATENATE("[",ROUND(OFFSET('Sanitation Data'!$E$12,0,10*ROW('Sanitation Data'!E189)),0),"]"),IF(AND(ISNUMBER(OFFSET('Sanitation Data'!$E$12,0,10*ROW('Sanitation Data'!E189))),CX195="",ISNUMBER(OFFSET('Sanitation Data'!$E$12,0,10*ROW('Sanitation Data'!E189)))),OFFSET('Sanitation Data'!$E$12,0,10*ROW('Sanitation Data'!E189)),NA())))</f>
        <v>#N/A</v>
      </c>
      <c r="AJ195" s="134" t="e">
        <f ca="1">+IF(AND(ISNUMBER(OFFSET('Sanitation Data'!$E$13,0,10*ROW('Sanitation Data'!E189))),CY195="Yes"),OFFSET('Sanitation Data'!$E$13,0,10*ROW('Sanitation Data'!E189)),IF(AND(ISNUMBER(OFFSET('Sanitation Data'!$E$13,0,10*ROW('Sanitation Data'!E189))),CY195="No",ISNUMBER(OFFSET('Sanitation Data'!$E$13,0,10*ROW('Sanitation Data'!E189)))),CONCATENATE("[",ROUND(OFFSET('Sanitation Data'!$E$13,0,10*ROW('Sanitation Data'!E189)),0),"]"),IF(AND(ISNUMBER(OFFSET('Sanitation Data'!$E$13,0,10*ROW('Sanitation Data'!E189))),CY195="",ISNUMBER(OFFSET('Sanitation Data'!$E$13,0,10*ROW('Sanitation Data'!E189)))),OFFSET('Sanitation Data'!$E$13,0,10*ROW('Sanitation Data'!E189)),NA())))</f>
        <v>#N/A</v>
      </c>
      <c r="AK195" s="134" t="e">
        <f ca="1">+IF(AND(ISNUMBER(OFFSET('Sanitation Data'!$F$5,0,10*ROW('Sanitation Data'!F189))),CZ195="Yes"),100-OFFSET('Sanitation Data'!$F$5,0,10*ROW('Sanitation Data'!F189)),IF(AND(ISNUMBER(OFFSET('Sanitation Data'!$F$5,0,10*ROW('Sanitation Data'!F189))),CZ195="No",ISNUMBER(OFFSET('Sanitation Data'!$F$5,0,10*ROW('Sanitation Data'!F189)))),CONCATENATE("[",ROUND(100-OFFSET('Sanitation Data'!$F$5,0,10*ROW('Sanitation Data'!F189)),0),"]"),IF(AND(ISNUMBER(OFFSET('Sanitation Data'!$F$5,0,10*ROW('Sanitation Data'!F189))),CZ195="",ISNUMBER(OFFSET('Sanitation Data'!$F$5,0,10*ROW('Sanitation Data'!F189)))),100-OFFSET('Sanitation Data'!$F$5,0,10*ROW('Sanitation Data'!F189)),NA())))</f>
        <v>#N/A</v>
      </c>
      <c r="AL195" s="134" t="e">
        <f ca="1">+IF(AND(ISNUMBER(OFFSET('Sanitation Data'!$F$7,0,10*ROW('Sanitation Data'!F189))),DA195="Yes"),OFFSET('Sanitation Data'!$F$7,0,10*ROW('Sanitation Data'!F189)),IF(AND(ISNUMBER(OFFSET('Sanitation Data'!$F$7,0,10*ROW('Sanitation Data'!F189))),DA195="No",ISNUMBER(OFFSET('Sanitation Data'!$F$7,0,10*ROW('Sanitation Data'!F189)))),CONCATENATE("[",ROUND(OFFSET('Sanitation Data'!$F$7,0,10*ROW('Sanitation Data'!F189)),0),"]"),IF(AND(ISNUMBER(OFFSET('Sanitation Data'!$F$7,0,10*ROW('Sanitation Data'!F189))),DA195="",ISNUMBER(OFFSET('Sanitation Data'!$F$7,0,10*ROW('Sanitation Data'!F189)))),OFFSET('Sanitation Data'!$F$7,0,10*ROW('Sanitation Data'!F189)),NA())))</f>
        <v>#N/A</v>
      </c>
      <c r="AM195" s="134" t="e">
        <f ca="1">+IF(AND(ISNUMBER(OFFSET('Sanitation Data'!$F$11,0,10*ROW('Sanitation Data'!F189))),DB195="Yes"),OFFSET('Sanitation Data'!$F$11,0,10*ROW('Sanitation Data'!F189)),IF(AND(ISNUMBER(OFFSET('Sanitation Data'!$F$11,0,10*ROW('Sanitation Data'!F189))),DB195="No",ISNUMBER(OFFSET('Sanitation Data'!$F$11,0,10*ROW('Sanitation Data'!F189)))),CONCATENATE("[",ROUND(OFFSET('Sanitation Data'!$F$11,0,10*ROW('Sanitation Data'!F189)),0),"]"),IF(AND(ISNUMBER(OFFSET('Sanitation Data'!$F$11,0,10*ROW('Sanitation Data'!F189))),DB195="",ISNUMBER(OFFSET('Sanitation Data'!$F$11,0,10*ROW('Sanitation Data'!F189)))),OFFSET('Sanitation Data'!$F$11,0,10*ROW('Sanitation Data'!F189)),NA())))</f>
        <v>#N/A</v>
      </c>
      <c r="AN195" s="134" t="e">
        <f ca="1">+IF(AND(ISNUMBER(OFFSET('Sanitation Data'!$F$12,0,10*ROW('Sanitation Data'!F189))),DC195="Yes"),OFFSET('Sanitation Data'!$F$12,0,10*ROW('Sanitation Data'!F189)),IF(AND(ISNUMBER(OFFSET('Sanitation Data'!$F$12,0,10*ROW('Sanitation Data'!F189))),DC195="No",ISNUMBER(OFFSET('Sanitation Data'!$F$12,0,10*ROW('Sanitation Data'!F189)))),CONCATENATE("[",ROUND(OFFSET('Sanitation Data'!$F$12,0,10*ROW('Sanitation Data'!F189)),0),"]"),IF(AND(ISNUMBER(OFFSET('Sanitation Data'!$F$12,0,10*ROW('Sanitation Data'!F189))),DC195="",ISNUMBER(OFFSET('Sanitation Data'!$F$12,0,10*ROW('Sanitation Data'!F189)))),OFFSET('Sanitation Data'!$F$12,0,10*ROW('Sanitation Data'!F189)),NA())))</f>
        <v>#N/A</v>
      </c>
      <c r="AO195" s="134" t="e">
        <f ca="1">+IF(AND(ISNUMBER(OFFSET('Sanitation Data'!$F$13,0,10*ROW('Sanitation Data'!F189))),DD195="Yes"),OFFSET('Sanitation Data'!$F$13,0,10*ROW('Sanitation Data'!F189)),IF(AND(ISNUMBER(OFFSET('Sanitation Data'!$F$13,0,10*ROW('Sanitation Data'!F189))),DD195="No",ISNUMBER(OFFSET('Sanitation Data'!$F$13,0,10*ROW('Sanitation Data'!F189)))),CONCATENATE("[",ROUND(OFFSET('Sanitation Data'!$F$13,0,10*ROW('Sanitation Data'!F189)),0),"]"),IF(AND(ISNUMBER(OFFSET('Sanitation Data'!$F$13,0,10*ROW('Sanitation Data'!F189))),DD195="",ISNUMBER(OFFSET('Sanitation Data'!$F$13,0,10*ROW('Sanitation Data'!F189)))),OFFSET('Sanitation Data'!$F$13,0,10*ROW('Sanitation Data'!F189)),NA())))</f>
        <v>#N/A</v>
      </c>
      <c r="AP195" s="134" t="e">
        <f ca="1">+IF(AND(ISNUMBER(OFFSET('Sanitation Data'!$G$5,0,10*ROW('Sanitation Data'!G189))),DE195="Yes"),100-OFFSET('Sanitation Data'!$G$5,0,10*ROW('Sanitation Data'!G189)),IF(AND(ISNUMBER(OFFSET('Sanitation Data'!$G$5,0,10*ROW('Sanitation Data'!G189))),DE195="No",ISNUMBER(OFFSET('Sanitation Data'!$G$5,0,10*ROW('Sanitation Data'!G189)))),CONCATENATE("[",ROUND(100-OFFSET('Sanitation Data'!$G$5,0,10*ROW('Sanitation Data'!G189)),0),"]"),IF(AND(ISNUMBER(OFFSET('Sanitation Data'!$G$5,0,10*ROW('Sanitation Data'!G189))),DE195="",ISNUMBER(OFFSET('Sanitation Data'!$G$5,0,10*ROW('Sanitation Data'!G189)))),100-OFFSET('Sanitation Data'!$G$5,0,10*ROW('Sanitation Data'!G189)),NA())))</f>
        <v>#N/A</v>
      </c>
      <c r="AQ195" s="134" t="e">
        <f ca="1">+IF(AND(ISNUMBER(OFFSET('Sanitation Data'!$G$7,0,10*ROW('Sanitation Data'!G189))),DF195="Yes"),OFFSET('Sanitation Data'!$G$7,0,10*ROW('Sanitation Data'!G189)),IF(AND(ISNUMBER(OFFSET('Sanitation Data'!$G$7,0,10*ROW('Sanitation Data'!G189))),DF195="No",ISNUMBER(OFFSET('Sanitation Data'!$G$7,0,10*ROW('Sanitation Data'!G189)))),CONCATENATE("[",ROUND(OFFSET('Sanitation Data'!$G$7,0,10*ROW('Sanitation Data'!G189)),0),"]"),IF(AND(ISNUMBER(OFFSET('Sanitation Data'!$G$7,0,10*ROW('Sanitation Data'!G189))),DF195="",ISNUMBER(OFFSET('Sanitation Data'!$G$7,0,10*ROW('Sanitation Data'!G189)))),OFFSET('Sanitation Data'!$G$7,0,10*ROW('Sanitation Data'!G189)),NA())))</f>
        <v>#N/A</v>
      </c>
      <c r="AR195" s="134" t="e">
        <f ca="1">+IF(AND(ISNUMBER(OFFSET('Sanitation Data'!$G$11,0,10*ROW('Sanitation Data'!G189))),DG195="Yes"),OFFSET('Sanitation Data'!$G$11,0,10*ROW('Sanitation Data'!G189)),IF(AND(ISNUMBER(OFFSET('Sanitation Data'!$G$11,0,10*ROW('Sanitation Data'!G189))),DG195="No",ISNUMBER(OFFSET('Sanitation Data'!$G$11,0,10*ROW('Sanitation Data'!G189)))),CONCATENATE("[",ROUND(OFFSET('Sanitation Data'!$G$11,0,10*ROW('Sanitation Data'!G189)),0),"]"),IF(AND(ISNUMBER(OFFSET('Sanitation Data'!$G$11,0,10*ROW('Sanitation Data'!G189))),DG195="",ISNUMBER(OFFSET('Sanitation Data'!$G$11,0,10*ROW('Sanitation Data'!G189)))),OFFSET('Sanitation Data'!$G$11,0,10*ROW('Sanitation Data'!G189)),NA())))</f>
        <v>#N/A</v>
      </c>
      <c r="AS195" s="134" t="e">
        <f ca="1">+IF(AND(ISNUMBER(OFFSET('Sanitation Data'!$G$12,0,10*ROW('Sanitation Data'!G189))),DH195="Yes"),OFFSET('Sanitation Data'!$G$12,0,10*ROW('Sanitation Data'!G189)),IF(AND(ISNUMBER(OFFSET('Sanitation Data'!$G$12,0,10*ROW('Sanitation Data'!G189))),DH195="No",ISNUMBER(OFFSET('Sanitation Data'!$G$12,0,10*ROW('Sanitation Data'!G189)))),CONCATENATE("[",ROUND(OFFSET('Sanitation Data'!$G$12,0,10*ROW('Sanitation Data'!G189)),0),"]"),IF(AND(ISNUMBER(OFFSET('Sanitation Data'!$G$12,0,10*ROW('Sanitation Data'!G189))),DH195="",ISNUMBER(OFFSET('Sanitation Data'!$G$12,0,10*ROW('Sanitation Data'!G189)))),OFFSET('Sanitation Data'!$G$12,0,10*ROW('Sanitation Data'!G189)),NA())))</f>
        <v>#N/A</v>
      </c>
      <c r="AT195" s="134" t="e">
        <f ca="1">+IF(AND(ISNUMBER(OFFSET('Sanitation Data'!$G$13,0,10*ROW('Sanitation Data'!G189))),DI195="Yes"),OFFSET('Sanitation Data'!$G$13,0,10*ROW('Sanitation Data'!G189)),IF(AND(ISNUMBER(OFFSET('Sanitation Data'!$G$13,0,10*ROW('Sanitation Data'!G189))),DI195="No",ISNUMBER(OFFSET('Sanitation Data'!$G$13,0,10*ROW('Sanitation Data'!G189)))),CONCATENATE("[",ROUND(OFFSET('Sanitation Data'!$G$13,0,10*ROW('Sanitation Data'!G189)),0),"]"),IF(AND(ISNUMBER(OFFSET('Sanitation Data'!$G$13,0,10*ROW('Sanitation Data'!G189))),DI195="",ISNUMBER(OFFSET('Sanitation Data'!$G$13,0,10*ROW('Sanitation Data'!G189)))),OFFSET('Sanitation Data'!$G$13,0,10*ROW('Sanitation Data'!G189)),NA())))</f>
        <v>#N/A</v>
      </c>
      <c r="AU195" s="134" t="e">
        <f ca="1">+IF(AND(ISNUMBER(OFFSET('Sanitation Data'!$H$5,0,10*ROW('Sanitation Data'!H189))),DJ195="Yes"),100-OFFSET('Sanitation Data'!$H$5,0,10*ROW('Sanitation Data'!H189)),IF(AND(ISNUMBER(OFFSET('Sanitation Data'!$H$5,0,10*ROW('Sanitation Data'!H189))),DJ195="No",ISNUMBER(OFFSET('Sanitation Data'!$H$5,0,10*ROW('Sanitation Data'!H189)))),CONCATENATE("[",ROUND(100-OFFSET('Sanitation Data'!$H$5,0,10*ROW('Sanitation Data'!H189)),0),"]"),IF(AND(ISNUMBER(OFFSET('Sanitation Data'!$H$5,0,10*ROW('Sanitation Data'!H189))),DJ195="",ISNUMBER(OFFSET('Sanitation Data'!$H$5,0,10*ROW('Sanitation Data'!H189)))),100-OFFSET('Sanitation Data'!$H$5,0,10*ROW('Sanitation Data'!H189)),NA())))</f>
        <v>#N/A</v>
      </c>
      <c r="AV195" s="134" t="e">
        <f ca="1">+IF(AND(ISNUMBER(OFFSET('Sanitation Data'!$H$7,0,10*ROW('Sanitation Data'!H189))),DK195="Yes"),OFFSET('Sanitation Data'!$H$7,0,10*ROW('Sanitation Data'!H189)),IF(AND(ISNUMBER(OFFSET('Sanitation Data'!$H$7,0,10*ROW('Sanitation Data'!H189))),DK195="No",ISNUMBER(OFFSET('Sanitation Data'!$H$7,0,10*ROW('Sanitation Data'!H189)))),CONCATENATE("[",ROUND(OFFSET('Sanitation Data'!$H$7,0,10*ROW('Sanitation Data'!H189)),0),"]"),IF(AND(ISNUMBER(OFFSET('Sanitation Data'!$H$7,0,10*ROW('Sanitation Data'!H189))),DK195="",ISNUMBER(OFFSET('Sanitation Data'!$H$7,0,10*ROW('Sanitation Data'!H189)))),OFFSET('Sanitation Data'!$H$7,0,10*ROW('Sanitation Data'!H189)),NA())))</f>
        <v>#N/A</v>
      </c>
      <c r="AW195" s="134" t="e">
        <f ca="1">+IF(AND(ISNUMBER(OFFSET('Sanitation Data'!$H$11,0,10*ROW('Sanitation Data'!H189))),DL195="Yes"),OFFSET('Sanitation Data'!$H$11,0,10*ROW('Sanitation Data'!H189)),IF(AND(ISNUMBER(OFFSET('Sanitation Data'!$H$11,0,10*ROW('Sanitation Data'!H189))),DL195="No",ISNUMBER(OFFSET('Sanitation Data'!$H$11,0,10*ROW('Sanitation Data'!H189)))),CONCATENATE("[",ROUND(OFFSET('Sanitation Data'!$H$11,0,10*ROW('Sanitation Data'!H189)),0),"]"),IF(AND(ISNUMBER(OFFSET('Sanitation Data'!$H$11,0,10*ROW('Sanitation Data'!H189))),DL195="",ISNUMBER(OFFSET('Sanitation Data'!$H$11,0,10*ROW('Sanitation Data'!H189)))),OFFSET('Sanitation Data'!$H$11,0,10*ROW('Sanitation Data'!H189)),NA())))</f>
        <v>#N/A</v>
      </c>
      <c r="AX195" s="134" t="e">
        <f ca="1">+IF(AND(ISNUMBER(OFFSET('Sanitation Data'!$H$12,0,10*ROW('Sanitation Data'!H189))),DM195="Yes"),OFFSET('Sanitation Data'!$H$12,0,10*ROW('Sanitation Data'!H189)),IF(AND(ISNUMBER(OFFSET('Sanitation Data'!$H$12,0,10*ROW('Sanitation Data'!H189))),DM195="No",ISNUMBER(OFFSET('Sanitation Data'!$H$12,0,10*ROW('Sanitation Data'!H189)))),CONCATENATE("[",ROUND(OFFSET('Sanitation Data'!$H$12,0,10*ROW('Sanitation Data'!H189)),0),"]"),IF(AND(ISNUMBER(OFFSET('Sanitation Data'!$H$12,0,10*ROW('Sanitation Data'!H189))),DM195="",ISNUMBER(OFFSET('Sanitation Data'!$H$12,0,10*ROW('Sanitation Data'!H189)))),OFFSET('Sanitation Data'!$H$12,0,10*ROW('Sanitation Data'!H189)),NA())))</f>
        <v>#N/A</v>
      </c>
      <c r="AY195" s="134" t="e">
        <f ca="1">+IF(AND(ISNUMBER(OFFSET('Sanitation Data'!$H$13,0,10*ROW('Sanitation Data'!H189))),DN195="Yes"),OFFSET('Sanitation Data'!$H$13,0,10*ROW('Sanitation Data'!H189)),IF(AND(ISNUMBER(OFFSET('Sanitation Data'!$H$13,0,10*ROW('Sanitation Data'!H189))),DN195="No",ISNUMBER(OFFSET('Sanitation Data'!$H$13,0,10*ROW('Sanitation Data'!H189)))),CONCATENATE("[",ROUND(OFFSET('Sanitation Data'!$H$13,0,10*ROW('Sanitation Data'!H189)),0),"]"),IF(AND(ISNUMBER(OFFSET('Sanitation Data'!$H$13,0,10*ROW('Sanitation Data'!H189))),DN195="",ISNUMBER(OFFSET('Sanitation Data'!$H$13,0,10*ROW('Sanitation Data'!H189)))),OFFSET('Sanitation Data'!$H$13,0,10*ROW('Sanitation Data'!H189)),NA())))</f>
        <v>#N/A</v>
      </c>
      <c r="AZ195" s="135" t="e">
        <f ca="1">+IF(AND(ISNUMBER(OFFSET('Hygiene Data'!$C$6,0,10*ROW('Hygiene Data'!C189))),DO195="Yes"),OFFSET('Hygiene Data'!$C$6,0,10*ROW('Hygiene Data'!C189)),IF(AND(ISNUMBER(OFFSET('Hygiene Data'!$C$6,0,10*ROW('Hygiene Data'!C189))),DO195="No",ISNUMBER(OFFSET('Hygiene Data'!$C$6,0,10*ROW('Hygiene Data'!C189)))),CONCATENATE("[",ROUND(OFFSET('Hygiene Data'!$C$6,0,10*ROW('Hygiene Data'!C189)),0),"]"),IF(AND(ISNUMBER(OFFSET('Hygiene Data'!$C$6,0,10*ROW('Hygiene Data'!C189))),DO195="",ISNUMBER(OFFSET('Hygiene Data'!$C$6,0,10*ROW('Hygiene Data'!C189)))),OFFSET('Hygiene Data'!$C$6,0,10*ROW('Hygiene Data'!C189)),NA())))</f>
        <v>#N/A</v>
      </c>
      <c r="BA195" s="135" t="e">
        <f ca="1">+IF(AND(ISNUMBER(OFFSET('Hygiene Data'!$C$8,0,10*ROW('Hygiene Data'!C189))),DP195="Yes"),OFFSET('Hygiene Data'!$C$8,0,10*ROW('Hygiene Data'!C189)),IF(AND(ISNUMBER(OFFSET('Hygiene Data'!$C$8,0,10*ROW('Hygiene Data'!C189))),DP195="No",ISNUMBER(OFFSET('Hygiene Data'!$C$8,0,10*ROW('Hygiene Data'!C189)))),CONCATENATE("[",ROUND(OFFSET('Hygiene Data'!$C$8,0,10*ROW('Hygiene Data'!C189)),0),"]"),IF(AND(ISNUMBER(OFFSET('Hygiene Data'!$C$8,0,10*ROW('Hygiene Data'!C189))),DP195="",ISNUMBER(OFFSET('Hygiene Data'!$C$8,0,10*ROW('Hygiene Data'!C189)))),OFFSET('Hygiene Data'!$C$8,0,10*ROW('Hygiene Data'!C189)),NA())))</f>
        <v>#N/A</v>
      </c>
      <c r="BB195" s="135" t="e">
        <f ca="1">+IF(AND(ISNUMBER(OFFSET('Hygiene Data'!$C$10,0,10*ROW('Hygiene Data'!C189))),DQ195="Yes"),OFFSET('Hygiene Data'!$C$10,0,10*ROW('Hygiene Data'!C189)),IF(AND(ISNUMBER(OFFSET('Hygiene Data'!$C$10,0,10*ROW('Hygiene Data'!C189))),DQ195="No",ISNUMBER(OFFSET('Hygiene Data'!$C$10,0,10*ROW('Hygiene Data'!C189)))),CONCATENATE("[",ROUND(OFFSET('Hygiene Data'!$C$10,0,10*ROW('Hygiene Data'!C189)),0),"]"),IF(AND(ISNUMBER(OFFSET('Hygiene Data'!$C$10,0,10*ROW('Hygiene Data'!C189))),DQ195="",ISNUMBER(OFFSET('Hygiene Data'!$C$10,0,10*ROW('Hygiene Data'!C189)))),OFFSET('Hygiene Data'!$C$10,0,10*ROW('Hygiene Data'!C189)),NA())))</f>
        <v>#N/A</v>
      </c>
      <c r="BC195" s="135" t="e">
        <f ca="1">+IF(AND(ISNUMBER(OFFSET('Hygiene Data'!$D$6,0,10*ROW('Hygiene Data'!D189))),DR195="Yes"),OFFSET('Hygiene Data'!$D$6,0,10*ROW('Hygiene Data'!D189)),IF(AND(ISNUMBER(OFFSET('Hygiene Data'!$D$6,0,10*ROW('Hygiene Data'!D189))),DR195="No",ISNUMBER(OFFSET('Hygiene Data'!$D$6,0,10*ROW('Hygiene Data'!D189)))),CONCATENATE("[",ROUND(OFFSET('Hygiene Data'!$D$6,0,10*ROW('Hygiene Data'!D189)),0),"]"),IF(AND(ISNUMBER(OFFSET('Hygiene Data'!$D$6,0,10*ROW('Hygiene Data'!D189))),DR195="",ISNUMBER(OFFSET('Hygiene Data'!$D$6,0,10*ROW('Hygiene Data'!D189)))),OFFSET('Hygiene Data'!$D$6,0,10*ROW('Hygiene Data'!D189)),NA())))</f>
        <v>#N/A</v>
      </c>
      <c r="BD195" s="135" t="e">
        <f ca="1">+IF(AND(ISNUMBER(OFFSET('Hygiene Data'!$D$8,0,10*ROW('Hygiene Data'!D189))),DS195="Yes"),OFFSET('Hygiene Data'!$D$8,0,10*ROW('Hygiene Data'!D189)),IF(AND(ISNUMBER(OFFSET('Hygiene Data'!$D$8,0,10*ROW('Hygiene Data'!D189))),DS195="No",ISNUMBER(OFFSET('Hygiene Data'!$D$8,0,10*ROW('Hygiene Data'!D189)))),CONCATENATE("[",ROUND(OFFSET('Hygiene Data'!$D$8,0,10*ROW('Hygiene Data'!D189)),0),"]"),IF(AND(ISNUMBER(OFFSET('Hygiene Data'!$D$8,0,10*ROW('Hygiene Data'!D189))),DS195="",ISNUMBER(OFFSET('Hygiene Data'!$D$8,0,10*ROW('Hygiene Data'!D189)))),OFFSET('Hygiene Data'!$D$8,0,10*ROW('Hygiene Data'!D189)),NA())))</f>
        <v>#N/A</v>
      </c>
      <c r="BE195" s="135" t="e">
        <f ca="1">+IF(AND(ISNUMBER(OFFSET('Hygiene Data'!$D$10,0,10*ROW('Hygiene Data'!D189))),DT195="Yes"),OFFSET('Hygiene Data'!$D$10,0,10*ROW('Hygiene Data'!D189)),IF(AND(ISNUMBER(OFFSET('Hygiene Data'!$D$10,0,10*ROW('Hygiene Data'!D189))),DT195="No",ISNUMBER(OFFSET('Hygiene Data'!$D$10,0,10*ROW('Hygiene Data'!D189)))),CONCATENATE("[",ROUND(OFFSET('Hygiene Data'!$D$10,0,10*ROW('Hygiene Data'!D189)),0),"]"),IF(AND(ISNUMBER(OFFSET('Hygiene Data'!$D$10,0,10*ROW('Hygiene Data'!D189))),DT195="",ISNUMBER(OFFSET('Hygiene Data'!$D$10,0,10*ROW('Hygiene Data'!D189)))),OFFSET('Hygiene Data'!$D$10,0,10*ROW('Hygiene Data'!D189)),NA())))</f>
        <v>#N/A</v>
      </c>
      <c r="BF195" s="135" t="e">
        <f ca="1">+IF(AND(ISNUMBER(OFFSET('Hygiene Data'!$E$6,0,10*ROW('Hygiene Data'!E189))),DU195="Yes"),OFFSET('Hygiene Data'!$E$6,0,10*ROW('Hygiene Data'!E189)),IF(AND(ISNUMBER(OFFSET('Hygiene Data'!$E$6,0,10*ROW('Hygiene Data'!E189))),DU195="No",ISNUMBER(OFFSET('Hygiene Data'!$E$6,0,10*ROW('Hygiene Data'!E189)))),CONCATENATE("[",ROUND(OFFSET('Hygiene Data'!$E$6,0,10*ROW('Hygiene Data'!E189)),0),"]"),IF(AND(ISNUMBER(OFFSET('Hygiene Data'!$E$6,0,10*ROW('Hygiene Data'!E189))),DU195="",ISNUMBER(OFFSET('Hygiene Data'!$E$6,0,10*ROW('Hygiene Data'!E189)))),OFFSET('Hygiene Data'!$E$6,0,10*ROW('Hygiene Data'!E189)),NA())))</f>
        <v>#N/A</v>
      </c>
      <c r="BG195" s="135" t="e">
        <f ca="1">+IF(AND(ISNUMBER(OFFSET('Hygiene Data'!$E$8,0,10*ROW('Hygiene Data'!E189))),DV195="Yes"),OFFSET('Hygiene Data'!$E$8,0,10*ROW('Hygiene Data'!E189)),IF(AND(ISNUMBER(OFFSET('Hygiene Data'!$E$8,0,10*ROW('Hygiene Data'!E189))),DV195="No",ISNUMBER(OFFSET('Hygiene Data'!$E$8,0,10*ROW('Hygiene Data'!E189)))),CONCATENATE("[",ROUND(OFFSET('Hygiene Data'!$E$8,0,10*ROW('Hygiene Data'!E189)),0),"]"),IF(AND(ISNUMBER(OFFSET('Hygiene Data'!$E$8,0,10*ROW('Hygiene Data'!E189))),DV195="",ISNUMBER(OFFSET('Hygiene Data'!$E$8,0,10*ROW('Hygiene Data'!E189)))),OFFSET('Hygiene Data'!$E$8,0,10*ROW('Hygiene Data'!E189)),NA())))</f>
        <v>#N/A</v>
      </c>
      <c r="BH195" s="135" t="e">
        <f ca="1">+IF(AND(ISNUMBER(OFFSET('Hygiene Data'!$E$10,0,10*ROW('Hygiene Data'!E189))),DW195="Yes"),OFFSET('Hygiene Data'!$E$10,0,10*ROW('Hygiene Data'!E189)),IF(AND(ISNUMBER(OFFSET('Hygiene Data'!$E$10,0,10*ROW('Hygiene Data'!E189))),DW195="No",ISNUMBER(OFFSET('Hygiene Data'!$E$10,0,10*ROW('Hygiene Data'!E189)))),CONCATENATE("[",ROUND(OFFSET('Hygiene Data'!$E$10,0,10*ROW('Hygiene Data'!E189)),0),"]"),IF(AND(ISNUMBER(OFFSET('Hygiene Data'!$E$10,0,10*ROW('Hygiene Data'!E189))),DW195="",ISNUMBER(OFFSET('Hygiene Data'!$E$10,0,10*ROW('Hygiene Data'!E189)))),OFFSET('Hygiene Data'!$E$10,0,10*ROW('Hygiene Data'!E189)),NA())))</f>
        <v>#N/A</v>
      </c>
      <c r="BI195" s="135" t="e">
        <f ca="1">+IF(AND(ISNUMBER(OFFSET('Hygiene Data'!$F$6,0,10*ROW('Hygiene Data'!F189))),DX195="Yes"),OFFSET('Hygiene Data'!$F$6,0,10*ROW('Hygiene Data'!F189)),IF(AND(ISNUMBER(OFFSET('Hygiene Data'!$F$6,0,10*ROW('Hygiene Data'!F189))),DX195="No",ISNUMBER(OFFSET('Hygiene Data'!$F$6,0,10*ROW('Hygiene Data'!F189)))),CONCATENATE("[",ROUND(OFFSET('Hygiene Data'!$F$6,0,10*ROW('Hygiene Data'!F189)),0),"]"),IF(AND(ISNUMBER(OFFSET('Hygiene Data'!$F$6,0,10*ROW('Hygiene Data'!F189))),DX195="",ISNUMBER(OFFSET('Hygiene Data'!$F$6,0,10*ROW('Hygiene Data'!F189)))),OFFSET('Hygiene Data'!$F$6,0,10*ROW('Hygiene Data'!F189)),NA())))</f>
        <v>#N/A</v>
      </c>
      <c r="BJ195" s="135" t="e">
        <f ca="1">+IF(AND(ISNUMBER(OFFSET('Hygiene Data'!$F$8,0,10*ROW('Hygiene Data'!F189))),DY195="Yes"),OFFSET('Hygiene Data'!$F$8,0,10*ROW('Hygiene Data'!F189)),IF(AND(ISNUMBER(OFFSET('Hygiene Data'!$F$8,0,10*ROW('Hygiene Data'!F189))),DY195="No",ISNUMBER(OFFSET('Hygiene Data'!$F$8,0,10*ROW('Hygiene Data'!F189)))),CONCATENATE("[",ROUND(OFFSET('Hygiene Data'!$F$8,0,10*ROW('Hygiene Data'!F189)),0),"]"),IF(AND(ISNUMBER(OFFSET('Hygiene Data'!$F$8,0,10*ROW('Hygiene Data'!F189))),DY195="",ISNUMBER(OFFSET('Hygiene Data'!$F$8,0,10*ROW('Hygiene Data'!F189)))),OFFSET('Hygiene Data'!$F$8,0,10*ROW('Hygiene Data'!F189)),NA())))</f>
        <v>#N/A</v>
      </c>
      <c r="BK195" s="135" t="e">
        <f ca="1">+IF(AND(ISNUMBER(OFFSET('Hygiene Data'!$F$10,0,10*ROW('Hygiene Data'!F189))),DZ195="Yes"),OFFSET('Hygiene Data'!$F$10,0,10*ROW('Hygiene Data'!F189)),IF(AND(ISNUMBER(OFFSET('Hygiene Data'!$F$10,0,10*ROW('Hygiene Data'!F189))),DZ195="No",ISNUMBER(OFFSET('Hygiene Data'!$F$10,0,10*ROW('Hygiene Data'!F189)))),CONCATENATE("[",ROUND(OFFSET('Hygiene Data'!$F$10,0,10*ROW('Hygiene Data'!F189)),0),"]"),IF(AND(ISNUMBER(OFFSET('Hygiene Data'!$F$10,0,10*ROW('Hygiene Data'!F189))),DZ195="",ISNUMBER(OFFSET('Hygiene Data'!$F$10,0,10*ROW('Hygiene Data'!F189)))),OFFSET('Hygiene Data'!$F$10,0,10*ROW('Hygiene Data'!F189)),NA())))</f>
        <v>#N/A</v>
      </c>
      <c r="BL195" s="135" t="e">
        <f ca="1">+IF(AND(ISNUMBER(OFFSET('Hygiene Data'!$G$6,0,10*ROW('Hygiene Data'!G189))),EA195="Yes"),OFFSET('Hygiene Data'!$G$6,0,10*ROW('Hygiene Data'!G189)),IF(AND(ISNUMBER(OFFSET('Hygiene Data'!$G$6,0,10*ROW('Hygiene Data'!G189))),EA195="No",ISNUMBER(OFFSET('Hygiene Data'!$G$6,0,10*ROW('Hygiene Data'!G189)))),CONCATENATE("[",ROUND(OFFSET('Hygiene Data'!$G$6,0,10*ROW('Hygiene Data'!G189)),0),"]"),IF(AND(ISNUMBER(OFFSET('Hygiene Data'!$G$6,0,10*ROW('Hygiene Data'!G189))),EA195="",ISNUMBER(OFFSET('Hygiene Data'!$G$6,0,10*ROW('Hygiene Data'!G189)))),OFFSET('Hygiene Data'!$G$6,0,10*ROW('Hygiene Data'!G189)),NA())))</f>
        <v>#N/A</v>
      </c>
      <c r="BM195" s="135" t="e">
        <f ca="1">+IF(AND(ISNUMBER(OFFSET('Hygiene Data'!$G$8,0,10*ROW('Hygiene Data'!G189))),EB195="Yes"),OFFSET('Hygiene Data'!$G$8,0,10*ROW('Hygiene Data'!G189)),IF(AND(ISNUMBER(OFFSET('Hygiene Data'!$G$8,0,10*ROW('Hygiene Data'!G189))),EB195="No",ISNUMBER(OFFSET('Hygiene Data'!$G$8,0,10*ROW('Hygiene Data'!G189)))),CONCATENATE("[",ROUND(OFFSET('Hygiene Data'!$G$8,0,10*ROW('Hygiene Data'!G189)),0),"]"),IF(AND(ISNUMBER(OFFSET('Hygiene Data'!$G$8,0,10*ROW('Hygiene Data'!G189))),EB195="",ISNUMBER(OFFSET('Hygiene Data'!$G$8,0,10*ROW('Hygiene Data'!G189)))),OFFSET('Hygiene Data'!$G$8,0,10*ROW('Hygiene Data'!G189)),NA())))</f>
        <v>#N/A</v>
      </c>
      <c r="BN195" s="135" t="e">
        <f ca="1">+IF(AND(ISNUMBER(OFFSET('Hygiene Data'!$G$10,0,10*ROW('Hygiene Data'!G189))),EC195="Yes"),OFFSET('Hygiene Data'!$G$10,0,10*ROW('Hygiene Data'!G189)),IF(AND(ISNUMBER(OFFSET('Hygiene Data'!$G$10,0,10*ROW('Hygiene Data'!G189))),EC195="No",ISNUMBER(OFFSET('Hygiene Data'!$G$10,0,10*ROW('Hygiene Data'!G189)))),CONCATENATE("[",ROUND(OFFSET('Hygiene Data'!$G$10,0,10*ROW('Hygiene Data'!G189)),0),"]"),IF(AND(ISNUMBER(OFFSET('Hygiene Data'!$G$10,0,10*ROW('Hygiene Data'!G189))),EC195="",ISNUMBER(OFFSET('Hygiene Data'!$G$10,0,10*ROW('Hygiene Data'!G189)))),OFFSET('Hygiene Data'!$G$10,0,10*ROW('Hygiene Data'!G189)),NA())))</f>
        <v>#N/A</v>
      </c>
      <c r="BO195" s="135" t="e">
        <f ca="1">+IF(AND(ISNUMBER(OFFSET('Hygiene Data'!$H$6,0,10*ROW('Hygiene Data'!H189))),ED195="Yes"),OFFSET('Hygiene Data'!$H$6,0,10*ROW('Hygiene Data'!H189)),IF(AND(ISNUMBER(OFFSET('Hygiene Data'!$H$6,0,10*ROW('Hygiene Data'!H189))),ED195="No",ISNUMBER(OFFSET('Hygiene Data'!$H$6,0,10*ROW('Hygiene Data'!H189)))),CONCATENATE("[",ROUND(OFFSET('Hygiene Data'!$H$6,0,10*ROW('Hygiene Data'!H189)),0),"]"),IF(AND(ISNUMBER(OFFSET('Hygiene Data'!$H$6,0,10*ROW('Hygiene Data'!H189))),ED195="",ISNUMBER(OFFSET('Hygiene Data'!$H$6,0,10*ROW('Hygiene Data'!H189)))),OFFSET('Hygiene Data'!$H$6,0,10*ROW('Hygiene Data'!H189)),NA())))</f>
        <v>#N/A</v>
      </c>
      <c r="BP195" s="135" t="e">
        <f ca="1">+IF(AND(ISNUMBER(OFFSET('Hygiene Data'!$H$8,0,10*ROW('Hygiene Data'!H189))),EE195="Yes"),OFFSET('Hygiene Data'!$H$8,0,10*ROW('Hygiene Data'!H189)),IF(AND(ISNUMBER(OFFSET('Hygiene Data'!$H$8,0,10*ROW('Hygiene Data'!H189))),EE195="No",ISNUMBER(OFFSET('Hygiene Data'!$H$8,0,10*ROW('Hygiene Data'!H189)))),CONCATENATE("[",ROUND(OFFSET('Hygiene Data'!$H$8,0,10*ROW('Hygiene Data'!H189)),0),"]"),IF(AND(ISNUMBER(OFFSET('Hygiene Data'!$H$8,0,10*ROW('Hygiene Data'!H189))),EE195="",ISNUMBER(OFFSET('Hygiene Data'!$H$8,0,10*ROW('Hygiene Data'!H189)))),OFFSET('Hygiene Data'!$H$8,0,10*ROW('Hygiene Data'!H189)),NA())))</f>
        <v>#N/A</v>
      </c>
      <c r="BQ195" s="135" t="e">
        <f ca="1">+IF(AND(ISNUMBER(OFFSET('Hygiene Data'!$H$10,0,10*ROW('Hygiene Data'!H189))),EF195="Yes"),OFFSET('Hygiene Data'!$H$10,0,10*ROW('Hygiene Data'!H189)),IF(AND(ISNUMBER(OFFSET('Hygiene Data'!$H$10,0,10*ROW('Hygiene Data'!H189))),EF195="No",ISNUMBER(OFFSET('Hygiene Data'!$H$10,0,10*ROW('Hygiene Data'!H189)))),CONCATENATE("[",ROUND(OFFSET('Hygiene Data'!$H$10,0,10*ROW('Hygiene Data'!H189)),0),"]"),IF(AND(ISNUMBER(OFFSET('Hygiene Data'!$H$10,0,10*ROW('Hygiene Data'!H189))),EF195="",ISNUMBER(OFFSET('Hygiene Data'!$H$10,0,10*ROW('Hygiene Data'!H189)))),OFFSET('Hygiene Data'!$H$10,0,10*ROW('Hygiene Data'!H189)),NA())))</f>
        <v>#N/A</v>
      </c>
      <c r="BS195" s="34" t="str">
        <f ca="1">+IF(OFFSET('Water Data'!$C$28,0,10*ROW('Water Data'!C189))="","",OFFSET('Water Data'!$C$28,0,10*ROW('Water Data'!C189)))</f>
        <v/>
      </c>
      <c r="BT195" s="34" t="str">
        <f ca="1">+IF(OFFSET('Water Data'!$C$29,0,10*ROW('Water Data'!C189))="","",OFFSET('Water Data'!$C$29,0,10*ROW('Water Data'!C189)))</f>
        <v/>
      </c>
      <c r="BU195" s="34" t="str">
        <f ca="1">+IF(OFFSET('Water Data'!$C$30,0,10*ROW('Water Data'!C189))="","",OFFSET('Water Data'!$C$30,0,10*ROW('Water Data'!C189)))</f>
        <v/>
      </c>
      <c r="BV195" s="34" t="str">
        <f ca="1">+IF(OFFSET('Water Data'!$D$28,0,10*ROW('Water Data'!D189))="","",OFFSET('Water Data'!$D$28,0,10*ROW('Water Data'!D189)))</f>
        <v/>
      </c>
      <c r="BW195" s="34" t="str">
        <f ca="1">+IF(OFFSET('Water Data'!$D$29,0,10*ROW('Water Data'!D189))="","",OFFSET('Water Data'!$D$29,0,10*ROW('Water Data'!D189)))</f>
        <v/>
      </c>
      <c r="BX195" s="34" t="str">
        <f ca="1">+IF(OFFSET('Water Data'!$D$30,0,10*ROW('Water Data'!D189))="","",OFFSET('Water Data'!$D$30,0,10*ROW('Water Data'!D189)))</f>
        <v/>
      </c>
      <c r="BY195" s="34" t="str">
        <f ca="1">+IF(OFFSET('Water Data'!$E$28,0,10*ROW('Water Data'!E189))="","",OFFSET('Water Data'!$E$28,0,10*ROW('Water Data'!E189)))</f>
        <v/>
      </c>
      <c r="BZ195" s="34" t="str">
        <f ca="1">+IF(OFFSET('Water Data'!$E$29,0,10*ROW('Water Data'!E189))="","",OFFSET('Water Data'!$E$29,0,10*ROW('Water Data'!E189)))</f>
        <v/>
      </c>
      <c r="CA195" s="34" t="str">
        <f ca="1">+IF(OFFSET('Water Data'!$E$30,0,10*ROW('Water Data'!E189))="","",OFFSET('Water Data'!$E$30,0,10*ROW('Water Data'!E189)))</f>
        <v/>
      </c>
      <c r="CB195" s="34" t="str">
        <f ca="1">+IF(OFFSET('Water Data'!$F$28,0,10*ROW('Water Data'!F189))="","",OFFSET('Water Data'!$F$28,0,10*ROW('Water Data'!F189)))</f>
        <v/>
      </c>
      <c r="CC195" s="34" t="str">
        <f ca="1">+IF(OFFSET('Water Data'!$F$29,0,10*ROW('Water Data'!F189))="","",OFFSET('Water Data'!$F$29,0,10*ROW('Water Data'!F189)))</f>
        <v/>
      </c>
      <c r="CD195" s="34" t="str">
        <f ca="1">+IF(OFFSET('Water Data'!$F$30,0,10*ROW('Water Data'!F189))="","",OFFSET('Water Data'!$F$30,0,10*ROW('Water Data'!F189)))</f>
        <v/>
      </c>
      <c r="CE195" s="34" t="str">
        <f ca="1">+IF(OFFSET('Water Data'!$G$28,0,10*ROW('Water Data'!G189))="","",OFFSET('Water Data'!$G$28,0,10*ROW('Water Data'!G189)))</f>
        <v/>
      </c>
      <c r="CF195" s="34" t="str">
        <f ca="1">+IF(OFFSET('Water Data'!$G$29,0,10*ROW('Water Data'!G189))="","",OFFSET('Water Data'!$G$29,0,10*ROW('Water Data'!G189)))</f>
        <v/>
      </c>
      <c r="CG195" s="34" t="str">
        <f ca="1">+IF(OFFSET('Water Data'!$G$30,0,10*ROW('Water Data'!G189))="","",OFFSET('Water Data'!$G$30,0,10*ROW('Water Data'!G189)))</f>
        <v/>
      </c>
      <c r="CH195" s="34" t="str">
        <f ca="1">+IF(OFFSET('Water Data'!$H$28,0,10*ROW('Water Data'!H189))="","",OFFSET('Water Data'!$H$28,0,10*ROW('Water Data'!H189)))</f>
        <v/>
      </c>
      <c r="CI195" s="34" t="str">
        <f ca="1">+IF(OFFSET('Water Data'!$H$29,0,10*ROW('Water Data'!H189))="","",OFFSET('Water Data'!$H$29,0,10*ROW('Water Data'!H189)))</f>
        <v/>
      </c>
      <c r="CJ195" s="34" t="str">
        <f ca="1">+IF(OFFSET('Water Data'!$H$30,0,10*ROW('Water Data'!H189))="","",OFFSET('Water Data'!$H$30,0,10*ROW('Water Data'!H189)))</f>
        <v/>
      </c>
      <c r="CK195" s="34" t="str">
        <f ca="1">+IF(OFFSET('Sanitation Data'!$C$29,0,10*ROW('Sanitation Data'!C189))="","",OFFSET('Sanitation Data'!$C$29,0,10*ROW('Sanitation Data'!C189)))</f>
        <v/>
      </c>
      <c r="CL195" s="34" t="str">
        <f ca="1">+IF(OFFSET('Sanitation Data'!$C$30,0,10*ROW('Sanitation Data'!C189))="","",OFFSET('Sanitation Data'!$C$30,0,10*ROW('Sanitation Data'!C189)))</f>
        <v/>
      </c>
      <c r="CM195" s="34" t="str">
        <f ca="1">+IF(OFFSET('Sanitation Data'!$C$31,0,10*ROW('Sanitation Data'!C189))="","",OFFSET('Sanitation Data'!$C$31,0,10*ROW('Sanitation Data'!C189)))</f>
        <v/>
      </c>
      <c r="CN195" s="34" t="str">
        <f ca="1">+IF(OFFSET('Sanitation Data'!$C$32,0,10*ROW('Sanitation Data'!C189))="","",OFFSET('Sanitation Data'!$C$32,0,10*ROW('Sanitation Data'!C189)))</f>
        <v/>
      </c>
      <c r="CO195" s="34" t="str">
        <f ca="1">+IF(OFFSET('Sanitation Data'!$C$33,0,10*ROW('Sanitation Data'!C189))="","",OFFSET('Sanitation Data'!$C$33,0,10*ROW('Sanitation Data'!C189)))</f>
        <v/>
      </c>
      <c r="CP195" s="34" t="str">
        <f ca="1">+IF(OFFSET('Sanitation Data'!$D$29,0,10*ROW('Sanitation Data'!D189))="","",OFFSET('Sanitation Data'!$D$29,0,10*ROW('Sanitation Data'!D189)))</f>
        <v/>
      </c>
      <c r="CQ195" s="34" t="str">
        <f ca="1">+IF(OFFSET('Sanitation Data'!$D$30,0,10*ROW('Sanitation Data'!D189))="","",OFFSET('Sanitation Data'!$D$30,0,10*ROW('Sanitation Data'!D189)))</f>
        <v/>
      </c>
      <c r="CR195" s="34" t="str">
        <f ca="1">+IF(OFFSET('Sanitation Data'!$D$31,0,10*ROW('Sanitation Data'!D189))="","",OFFSET('Sanitation Data'!$D$31,0,10*ROW('Sanitation Data'!D189)))</f>
        <v/>
      </c>
      <c r="CS195" s="34" t="str">
        <f ca="1">+IF(OFFSET('Sanitation Data'!$D$32,0,10*ROW('Sanitation Data'!D189))="","",OFFSET('Sanitation Data'!$D$32,0,10*ROW('Sanitation Data'!D189)))</f>
        <v/>
      </c>
      <c r="CT195" s="34" t="str">
        <f ca="1">+IF(OFFSET('Sanitation Data'!$D$33,0,10*ROW('Sanitation Data'!D189))="","",OFFSET('Sanitation Data'!$D$33,0,10*ROW('Sanitation Data'!D189)))</f>
        <v/>
      </c>
      <c r="CU195" s="34" t="str">
        <f ca="1">+IF(OFFSET('Sanitation Data'!$E$29,0,10*ROW('Sanitation Data'!E189))="","",OFFSET('Sanitation Data'!$E$29,0,10*ROW('Sanitation Data'!E189)))</f>
        <v/>
      </c>
      <c r="CV195" s="34" t="str">
        <f ca="1">+IF(OFFSET('Sanitation Data'!$E$30,0,10*ROW('Sanitation Data'!E189))="","",OFFSET('Sanitation Data'!$E$30,0,10*ROW('Sanitation Data'!E189)))</f>
        <v/>
      </c>
      <c r="CW195" s="34" t="str">
        <f ca="1">+IF(OFFSET('Sanitation Data'!$E$31,0,10*ROW('Sanitation Data'!E189))="","",OFFSET('Sanitation Data'!$E$31,0,10*ROW('Sanitation Data'!E189)))</f>
        <v/>
      </c>
      <c r="CX195" s="34" t="str">
        <f ca="1">+IF(OFFSET('Sanitation Data'!$E$32,0,10*ROW('Sanitation Data'!E189))="","",OFFSET('Sanitation Data'!$E$32,0,10*ROW('Sanitation Data'!E189)))</f>
        <v/>
      </c>
      <c r="CY195" s="34" t="str">
        <f ca="1">+IF(OFFSET('Sanitation Data'!$E$33,0,10*ROW('Sanitation Data'!E189))="","",OFFSET('Sanitation Data'!$E$33,0,10*ROW('Sanitation Data'!E189)))</f>
        <v/>
      </c>
      <c r="CZ195" s="34" t="str">
        <f ca="1">+IF(OFFSET('Sanitation Data'!$F$29,0,10*ROW('Sanitation Data'!F189))="","",OFFSET('Sanitation Data'!$F$29,0,10*ROW('Sanitation Data'!F189)))</f>
        <v/>
      </c>
      <c r="DA195" s="34" t="str">
        <f ca="1">+IF(OFFSET('Sanitation Data'!$F$30,0,10*ROW('Sanitation Data'!F189))="","",OFFSET('Sanitation Data'!$F$30,0,10*ROW('Sanitation Data'!F189)))</f>
        <v/>
      </c>
      <c r="DB195" s="34" t="str">
        <f ca="1">+IF(OFFSET('Sanitation Data'!$F$31,0,10*ROW('Sanitation Data'!F189))="","",OFFSET('Sanitation Data'!$F$31,0,10*ROW('Sanitation Data'!F189)))</f>
        <v/>
      </c>
      <c r="DC195" s="34" t="str">
        <f ca="1">+IF(OFFSET('Sanitation Data'!$F$32,0,10*ROW('Sanitation Data'!F189))="","",OFFSET('Sanitation Data'!$F$32,0,10*ROW('Sanitation Data'!F189)))</f>
        <v/>
      </c>
      <c r="DD195" s="34" t="str">
        <f ca="1">+IF(OFFSET('Sanitation Data'!$F$33,0,10*ROW('Sanitation Data'!F189))="","",OFFSET('Sanitation Data'!$F$33,0,10*ROW('Sanitation Data'!F189)))</f>
        <v/>
      </c>
      <c r="DE195" s="34" t="str">
        <f ca="1">+IF(OFFSET('Sanitation Data'!$G$29,0,10*ROW('Sanitation Data'!G189))="","",OFFSET('Sanitation Data'!$G$29,0,10*ROW('Sanitation Data'!G189)))</f>
        <v/>
      </c>
      <c r="DF195" s="34" t="str">
        <f ca="1">+IF(OFFSET('Sanitation Data'!$G$30,0,10*ROW('Sanitation Data'!G189))="","",OFFSET('Sanitation Data'!$G$30,0,10*ROW('Sanitation Data'!G189)))</f>
        <v/>
      </c>
      <c r="DG195" s="34" t="str">
        <f ca="1">+IF(OFFSET('Sanitation Data'!$G$31,0,10*ROW('Sanitation Data'!G189))="","",OFFSET('Sanitation Data'!$G$31,0,10*ROW('Sanitation Data'!G189)))</f>
        <v/>
      </c>
      <c r="DH195" s="34" t="str">
        <f ca="1">+IF(OFFSET('Sanitation Data'!$G$32,0,10*ROW('Sanitation Data'!G189))="","",OFFSET('Sanitation Data'!$G$32,0,10*ROW('Sanitation Data'!G189)))</f>
        <v/>
      </c>
      <c r="DI195" s="34" t="str">
        <f ca="1">+IF(OFFSET('Sanitation Data'!$G$33,0,10*ROW('Sanitation Data'!G189))="","",OFFSET('Sanitation Data'!$G$33,0,10*ROW('Sanitation Data'!G189)))</f>
        <v/>
      </c>
      <c r="DJ195" s="34" t="str">
        <f ca="1">+IF(OFFSET('Sanitation Data'!$H$29,0,10*ROW('Sanitation Data'!H189))="","",OFFSET('Sanitation Data'!$H$29,0,10*ROW('Sanitation Data'!H189)))</f>
        <v/>
      </c>
      <c r="DK195" s="34" t="str">
        <f ca="1">+IF(OFFSET('Sanitation Data'!$H$30,0,10*ROW('Sanitation Data'!H189))="","",OFFSET('Sanitation Data'!$H$30,0,10*ROW('Sanitation Data'!H189)))</f>
        <v/>
      </c>
      <c r="DL195" s="34" t="str">
        <f ca="1">+IF(OFFSET('Sanitation Data'!$H$31,0,10*ROW('Sanitation Data'!H189))="","",OFFSET('Sanitation Data'!$H$31,0,10*ROW('Sanitation Data'!H189)))</f>
        <v/>
      </c>
      <c r="DM195" s="34" t="str">
        <f ca="1">+IF(OFFSET('Sanitation Data'!$H$32,0,10*ROW('Sanitation Data'!H189))="","",OFFSET('Sanitation Data'!$H$32,0,10*ROW('Sanitation Data'!H189)))</f>
        <v/>
      </c>
      <c r="DN195" s="34" t="str">
        <f ca="1">+IF(OFFSET('Sanitation Data'!$H$33,0,10*ROW('Sanitation Data'!H189))="","",OFFSET('Sanitation Data'!$H$33,0,10*ROW('Sanitation Data'!H189)))</f>
        <v/>
      </c>
      <c r="DO195" s="34" t="str">
        <f ca="1">+IF(OFFSET('Hygiene Data'!$C$12,0,10*ROW('Hygiene Data'!C189))="","",OFFSET('Hygiene Data'!$C$12,0,10*ROW('Hygiene Data'!C189)))</f>
        <v/>
      </c>
      <c r="DP195" s="34" t="str">
        <f ca="1">+IF(OFFSET('Hygiene Data'!$C$13,0,10*ROW('Hygiene Data'!C189))="","",OFFSET('Hygiene Data'!$C$13,0,10*ROW('Hygiene Data'!C189)))</f>
        <v/>
      </c>
      <c r="DQ195" s="34" t="str">
        <f ca="1">+IF(OFFSET('Hygiene Data'!$C$14,0,10*ROW('Hygiene Data'!C189))="","",OFFSET('Hygiene Data'!$C$14,0,10*ROW('Hygiene Data'!C189)))</f>
        <v/>
      </c>
      <c r="DR195" s="34" t="str">
        <f ca="1">+IF(OFFSET('Hygiene Data'!$D$12,0,10*ROW('Hygiene Data'!D189))="","",OFFSET('Hygiene Data'!$D$12,0,10*ROW('Hygiene Data'!D189)))</f>
        <v/>
      </c>
      <c r="DS195" s="34" t="str">
        <f ca="1">+IF(OFFSET('Hygiene Data'!$D$13,0,10*ROW('Hygiene Data'!D189))="","",OFFSET('Hygiene Data'!$D$13,0,10*ROW('Hygiene Data'!D189)))</f>
        <v/>
      </c>
      <c r="DT195" s="34" t="str">
        <f ca="1">+IF(OFFSET('Hygiene Data'!$D$14,0,10*ROW('Hygiene Data'!D189))="","",OFFSET('Hygiene Data'!$D$14,0,10*ROW('Hygiene Data'!D189)))</f>
        <v/>
      </c>
      <c r="DU195" s="34" t="str">
        <f ca="1">+IF(OFFSET('Hygiene Data'!$E$12,0,10*ROW('Hygiene Data'!E189))="","",OFFSET('Hygiene Data'!$E$12,0,10*ROW('Hygiene Data'!E189)))</f>
        <v/>
      </c>
      <c r="DV195" s="34" t="str">
        <f ca="1">+IF(OFFSET('Hygiene Data'!$E$13,0,10*ROW('Hygiene Data'!E189))="","",OFFSET('Hygiene Data'!$E$13,0,10*ROW('Hygiene Data'!E189)))</f>
        <v/>
      </c>
      <c r="DW195" s="34" t="str">
        <f ca="1">+IF(OFFSET('Hygiene Data'!$E$14,0,10*ROW('Hygiene Data'!E189))="","",OFFSET('Hygiene Data'!$E$14,0,10*ROW('Hygiene Data'!E189)))</f>
        <v/>
      </c>
      <c r="DX195" s="34" t="str">
        <f ca="1">+IF(OFFSET('Hygiene Data'!$F$12,0,10*ROW('Hygiene Data'!F189))="","",OFFSET('Hygiene Data'!$F$12,0,10*ROW('Hygiene Data'!F189)))</f>
        <v/>
      </c>
      <c r="DY195" s="34" t="str">
        <f ca="1">+IF(OFFSET('Hygiene Data'!$F$13,0,10*ROW('Hygiene Data'!F189))="","",OFFSET('Hygiene Data'!$F$13,0,10*ROW('Hygiene Data'!F189)))</f>
        <v/>
      </c>
      <c r="DZ195" s="34" t="str">
        <f ca="1">+IF(OFFSET('Hygiene Data'!$F$14,0,10*ROW('Hygiene Data'!F189))="","",OFFSET('Hygiene Data'!$F$14,0,10*ROW('Hygiene Data'!F189)))</f>
        <v/>
      </c>
      <c r="EA195" s="34" t="str">
        <f ca="1">+IF(OFFSET('Hygiene Data'!$G$12,0,10*ROW('Hygiene Data'!G189))="","",OFFSET('Hygiene Data'!$G$12,0,10*ROW('Hygiene Data'!G189)))</f>
        <v/>
      </c>
      <c r="EB195" s="34" t="str">
        <f ca="1">+IF(OFFSET('Hygiene Data'!$G$13,0,10*ROW('Hygiene Data'!G189))="","",OFFSET('Hygiene Data'!$G$13,0,10*ROW('Hygiene Data'!G189)))</f>
        <v/>
      </c>
      <c r="EC195" s="34" t="str">
        <f ca="1">+IF(OFFSET('Hygiene Data'!$G$14,0,10*ROW('Hygiene Data'!G189))="","",OFFSET('Hygiene Data'!$G$14,0,10*ROW('Hygiene Data'!G189)))</f>
        <v/>
      </c>
      <c r="ED195" s="34" t="str">
        <f ca="1">+IF(OFFSET('Hygiene Data'!$H$12,0,10*ROW('Hygiene Data'!H189))="","",OFFSET('Hygiene Data'!$H$12,0,10*ROW('Hygiene Data'!H189)))</f>
        <v/>
      </c>
      <c r="EE195" s="34" t="str">
        <f ca="1">+IF(OFFSET('Hygiene Data'!$H$13,0,10*ROW('Hygiene Data'!H189))="","",OFFSET('Hygiene Data'!$H$13,0,10*ROW('Hygiene Data'!H189)))</f>
        <v/>
      </c>
      <c r="EF195" s="34" t="str">
        <f ca="1">+IF(OFFSET('Hygiene Data'!$H$14,0,10*ROW('Hygiene Data'!H189))="","",OFFSET('Hygiene Data'!$H$14,0,10*ROW('Hygiene Data'!H189)))</f>
        <v/>
      </c>
    </row>
    <row r="196" spans="1:136" x14ac:dyDescent="0.2">
      <c r="A196" s="50" t="str">
        <f ca="1">+IF(OFFSET('Water Data'!$B$1,0,10*ROW('Water Data'!B193))="","",OFFSET('Water Data'!$B$1,0,10*ROW('Water Data'!B193)))</f>
        <v/>
      </c>
      <c r="B196" s="50" t="str">
        <f ca="1">+IF(OFFSET('Water Data'!$A$3,0,10*ROW('Water Data'!A193))="","",OFFSET('Water Data'!$A$3,0,10*ROW('Water Data'!A193)))</f>
        <v/>
      </c>
      <c r="C196" s="50" t="str">
        <f ca="1">+IF(OFFSET('Water Data'!$C$3,0,10*ROW('Water Data'!C193))="","",OFFSET('Water Data'!$C$3,0,10*ROW('Water Data'!C193)))</f>
        <v/>
      </c>
      <c r="D196" s="133" t="e">
        <f ca="1">+IF(AND(ISNUMBER(OFFSET('Water Data'!$C$5,0,10*ROW('Water Data'!C190))),BS196="Yes"),100-OFFSET('Water Data'!$C$5,0,10*ROW('Water Data'!C190)),IF(AND(ISNUMBER(OFFSET('Water Data'!$C$5,0,10*ROW('Water Data'!C190))),BS196="No",ISNUMBER(OFFSET('Water Data'!$C$5,0,10*ROW('Water Data'!C190)))),CONCATENATE("[",ROUND(100-OFFSET('Water Data'!$C$5,0,10*ROW('Water Data'!C190)),0),"]"),IF(AND(ISNUMBER(OFFSET('Water Data'!$C$5,0,10*ROW('Water Data'!C190))),BS196="",ISNUMBER(OFFSET('Water Data'!$C$5,0,10*ROW('Water Data'!C190)))),100-OFFSET('Water Data'!$C$5,0,10*ROW('Water Data'!C190)),NA())))</f>
        <v>#N/A</v>
      </c>
      <c r="E196" s="133" t="e">
        <f ca="1">+IF(AND(ISNUMBER(OFFSET('Water Data'!$C$7,0,10*ROW('Water Data'!D190))),BT196="Yes"),OFFSET('Water Data'!$C$7,0,10*ROW('Water Data'!C190)),IF(AND(ISNUMBER(OFFSET('Water Data'!$C$7,0,10*ROW('Water Data'!C190))),BT196="No",ISNUMBER(OFFSET('Water Data'!$C$7,0,10*ROW('Water Data'!C190)))),CONCATENATE("[",ROUND(OFFSET('Water Data'!$C$7,0,10*ROW('Water Data'!C190)),0),"]"),IF(AND(ISNUMBER(OFFSET('Water Data'!$C$7,0,10*ROW('Water Data'!C190))),BT196="",ISNUMBER(OFFSET('Water Data'!$C$7,0,10*ROW('Water Data'!C190)))),OFFSET('Water Data'!$C$7,0,10*ROW('Water Data'!C190)),NA())))</f>
        <v>#N/A</v>
      </c>
      <c r="F196" s="133" t="e">
        <f ca="1">+IF(AND(ISNUMBER(OFFSET('Water Data'!$C$10,0,10*ROW('Water Data'!C190))),BU196="Yes"),OFFSET('Water Data'!$C$10,0,10*ROW('Water Data'!C190)),IF(AND(ISNUMBER(OFFSET('Water Data'!$C$10,0,10*ROW('Water Data'!C190))),BU196="No",ISNUMBER(OFFSET('Water Data'!$C$10,0,10*ROW('Water Data'!C190)))),CONCATENATE("[",ROUND(OFFSET('Water Data'!$C$10,0,10*ROW('Water Data'!C190)),0),"]"),IF(AND(ISNUMBER(OFFSET('Water Data'!$C$10,0,10*ROW('Water Data'!C190))),BU196="",ISNUMBER(OFFSET('Water Data'!$C$10,0,10*ROW('Water Data'!C190)))),OFFSET('Water Data'!$C$10,0,10*ROW('Water Data'!C190)),NA())))</f>
        <v>#N/A</v>
      </c>
      <c r="G196" s="133" t="e">
        <f ca="1">+IF(AND(ISNUMBER(OFFSET('Water Data'!$D$5,0,10*ROW('Water Data'!D190))),BV196="Yes"),100-OFFSET('Water Data'!$D$5,0,10*ROW('Water Data'!D190)),IF(AND(ISNUMBER(OFFSET('Water Data'!$D$5,0,10*ROW('Water Data'!D190))),BV196="No",ISNUMBER(OFFSET('Water Data'!$D$5,0,10*ROW('Water Data'!D190)))),CONCATENATE("[",ROUND(100-OFFSET('Water Data'!$D$5,0,10*ROW('Water Data'!D190)),0),"]"),IF(AND(ISNUMBER(OFFSET('Water Data'!$D$5,0,10*ROW('Water Data'!D190))),BV196="",ISNUMBER(OFFSET('Water Data'!$D$5,0,10*ROW('Water Data'!D190)))),100-OFFSET('Water Data'!$D$5,0,10*ROW('Water Data'!D190)),NA())))</f>
        <v>#N/A</v>
      </c>
      <c r="H196" s="133" t="e">
        <f ca="1">+IF(AND(ISNUMBER(OFFSET('Water Data'!$D$7,0,10*ROW('Water Data'!D190))),BW196="Yes"),OFFSET('Water Data'!$D$7,0,10*ROW('Water Data'!D190)),IF(AND(ISNUMBER(OFFSET('Water Data'!$D$7,0,10*ROW('Water Data'!D190))),BW196="No",ISNUMBER(OFFSET('Water Data'!$D$7,0,10*ROW('Water Data'!D190)))),CONCATENATE("[",ROUND(OFFSET('Water Data'!$C$7,0,10*ROW('Water Data'!D190)),0),"]"),IF(AND(ISNUMBER(OFFSET('Water Data'!$D$7,0,10*ROW('Water Data'!D190))),BW196="",ISNUMBER(OFFSET('Water Data'!$D$7,0,10*ROW('Water Data'!D190)))),OFFSET('Water Data'!$D$7,0,10*ROW('Water Data'!D190)),NA())))</f>
        <v>#N/A</v>
      </c>
      <c r="I196" s="133" t="e">
        <f ca="1">+IF(AND(ISNUMBER(OFFSET('Water Data'!$D$10,0,10*ROW('Water Data'!D190))),BX196="Yes"),OFFSET('Water Data'!$D$10,0,10*ROW('Water Data'!D190)),IF(AND(ISNUMBER(OFFSET('Water Data'!$D$10,0,10*ROW('Water Data'!D190))),BX196="No",ISNUMBER(OFFSET('Water Data'!$D$10,0,10*ROW('Water Data'!D190)))),CONCATENATE("[",ROUND(OFFSET('Water Data'!$D$10,0,10*ROW('Water Data'!D190)),0),"]"),IF(AND(ISNUMBER(OFFSET('Water Data'!$D$10,0,10*ROW('Water Data'!D190))),BX196="",ISNUMBER(OFFSET('Water Data'!$D$10,0,10*ROW('Water Data'!D190)))),OFFSET('Water Data'!$D$10,0,10*ROW('Water Data'!D190)),NA())))</f>
        <v>#N/A</v>
      </c>
      <c r="J196" s="133" t="e">
        <f ca="1">+IF(AND(ISNUMBER(OFFSET('Water Data'!$E$5,0,10*ROW('Water Data'!E190))),BY196="Yes"),100-OFFSET('Water Data'!$E$5,0,10*ROW('Water Data'!E190)),IF(AND(ISNUMBER(OFFSET('Water Data'!$E$5,0,10*ROW('Water Data'!E190))),BY196="No",ISNUMBER(OFFSET('Water Data'!$E$5,0,10*ROW('Water Data'!E190)))),CONCATENATE("[",ROUND(100-OFFSET('Water Data'!$E$5,0,10*ROW('Water Data'!E190)),0),"]"),IF(AND(ISNUMBER(OFFSET('Water Data'!$E$5,0,10*ROW('Water Data'!E190))),BY196="",ISNUMBER(OFFSET('Water Data'!$E$5,0,10*ROW('Water Data'!E190)))),100-OFFSET('Water Data'!$E$5,0,10*ROW('Water Data'!E190)),NA())))</f>
        <v>#N/A</v>
      </c>
      <c r="K196" s="133" t="e">
        <f ca="1">+IF(AND(ISNUMBER(OFFSET('Water Data'!$E$7,0,10*ROW('Water Data'!E190))),BZ196="Yes"),OFFSET('Water Data'!$E$7,0,10*ROW('Water Data'!E190)),IF(AND(ISNUMBER(OFFSET('Water Data'!$E$7,0,10*ROW('Water Data'!E190))),BZ196="No",ISNUMBER(OFFSET('Water Data'!$E$7,0,10*ROW('Water Data'!E190)))),CONCATENATE("[",ROUND(OFFSET('Water Data'!$E$7,0,10*ROW('Water Data'!E190)),0),"]"),IF(AND(ISNUMBER(OFFSET('Water Data'!$E$7,0,10*ROW('Water Data'!E190))),BZ196="",ISNUMBER(OFFSET('Water Data'!$E$7,0,10*ROW('Water Data'!E190)))),OFFSET('Water Data'!$E$7,0,10*ROW('Water Data'!E190)),NA())))</f>
        <v>#N/A</v>
      </c>
      <c r="L196" s="133" t="e">
        <f ca="1">+IF(AND(ISNUMBER(OFFSET('Water Data'!$E$10,0,10*ROW('Water Data'!E190))),CA196="Yes"),OFFSET('Water Data'!$E$10,0,10*ROW('Water Data'!E190)),IF(AND(ISNUMBER(OFFSET('Water Data'!$E$10,0,10*ROW('Water Data'!E190))),CA196="No",ISNUMBER(OFFSET('Water Data'!$E$10,0,10*ROW('Water Data'!E190)))),CONCATENATE("[",ROUND(OFFSET('Water Data'!$E$10,0,10*ROW('Water Data'!E190)),0),"]"),IF(AND(ISNUMBER(OFFSET('Water Data'!$E$10,0,10*ROW('Water Data'!E190))),CA196="",ISNUMBER(OFFSET('Water Data'!$E$10,0,10*ROW('Water Data'!E190)))),OFFSET('Water Data'!$E$10,0,10*ROW('Water Data'!E190)),NA())))</f>
        <v>#N/A</v>
      </c>
      <c r="M196" s="133" t="e">
        <f ca="1">+IF(AND(ISNUMBER(OFFSET('Water Data'!$F$5,0,10*ROW('Water Data'!F190))),CB196="Yes"),100-OFFSET('Water Data'!$F$5,0,10*ROW('Water Data'!F190)),IF(AND(ISNUMBER(OFFSET('Water Data'!$F$5,0,10*ROW('Water Data'!F190))),CB196="No",ISNUMBER(OFFSET('Water Data'!$F$5,0,10*ROW('Water Data'!F190)))),CONCATENATE("[",ROUND(100-OFFSET('Water Data'!$F$5,0,10*ROW('Water Data'!F190)),0),"]"),IF(AND(ISNUMBER(OFFSET('Water Data'!$F$5,0,10*ROW('Water Data'!F190))),CB196="",ISNUMBER(OFFSET('Water Data'!$F$5,0,10*ROW('Water Data'!F190)))),100-OFFSET('Water Data'!$F$5,0,10*ROW('Water Data'!F190)),NA())))</f>
        <v>#N/A</v>
      </c>
      <c r="N196" s="133" t="e">
        <f ca="1">+IF(AND(ISNUMBER(OFFSET('Water Data'!$F$7,0,10*ROW('Water Data'!F190))),CC196="Yes"),OFFSET('Water Data'!$F$7,0,10*ROW('Water Data'!F190)),IF(AND(ISNUMBER(OFFSET('Water Data'!$F$7,0,10*ROW('Water Data'!F190))),CC196="No",ISNUMBER(OFFSET('Water Data'!$F$7,0,10*ROW('Water Data'!F190)))),CONCATENATE("[",ROUND(OFFSET('Water Data'!$F$7,0,10*ROW('Water Data'!F190)),0),"]"),IF(AND(ISNUMBER(OFFSET('Water Data'!$F$7,0,10*ROW('Water Data'!F190))),CC196="",ISNUMBER(OFFSET('Water Data'!$F$7,0,10*ROW('Water Data'!F190)))),OFFSET('Water Data'!$F$7,0,10*ROW('Water Data'!F190)),NA())))</f>
        <v>#N/A</v>
      </c>
      <c r="O196" s="133" t="e">
        <f ca="1">+IF(AND(ISNUMBER(OFFSET('Water Data'!$F$10,0,10*ROW('Water Data'!F190))),CD196="Yes"),OFFSET('Water Data'!$F$10,0,10*ROW('Water Data'!F190)),IF(AND(ISNUMBER(OFFSET('Water Data'!$F$10,0,10*ROW('Water Data'!F190))),CD196="No",ISNUMBER(OFFSET('Water Data'!$F$10,0,10*ROW('Water Data'!F190)))),CONCATENATE("[",ROUND(OFFSET('Water Data'!$F$10,0,10*ROW('Water Data'!F190)),0),"]"),IF(AND(ISNUMBER(OFFSET('Water Data'!$F$10,0,10*ROW('Water Data'!F190))),CD196="",ISNUMBER(OFFSET('Water Data'!$F$10,0,10*ROW('Water Data'!F190)))),OFFSET('Water Data'!$F$10,0,10*ROW('Water Data'!F190)),NA())))</f>
        <v>#N/A</v>
      </c>
      <c r="P196" s="133" t="e">
        <f ca="1">+IF(AND(ISNUMBER(OFFSET('Water Data'!$G$5,0,10*ROW('Water Data'!G190))),CE196="Yes"),100-OFFSET('Water Data'!$G$5,0,10*ROW('Water Data'!G190)),IF(AND(ISNUMBER(OFFSET('Water Data'!$G$5,0,10*ROW('Water Data'!G190))),CE196="No",ISNUMBER(OFFSET('Water Data'!$G$5,0,10*ROW('Water Data'!G190)))),CONCATENATE("[",ROUND(100-OFFSET('Water Data'!$G$5,0,10*ROW('Water Data'!G190)),0),"]"),IF(AND(ISNUMBER(OFFSET('Water Data'!$G$5,0,10*ROW('Water Data'!G190))),CE196="",ISNUMBER(OFFSET('Water Data'!$G$5,0,10*ROW('Water Data'!G190)))),100-OFFSET('Water Data'!$G$5,0,10*ROW('Water Data'!G190)),NA())))</f>
        <v>#N/A</v>
      </c>
      <c r="Q196" s="133" t="e">
        <f ca="1">+IF(AND(ISNUMBER(OFFSET('Water Data'!$G$7,0,10*ROW('Water Data'!G190))),CF196="Yes"),OFFSET('Water Data'!$G$7,0,10*ROW('Water Data'!G190)),IF(AND(ISNUMBER(OFFSET('Water Data'!$G$7,0,10*ROW('Water Data'!G190))),CF196="No",ISNUMBER(OFFSET('Water Data'!$G$7,0,10*ROW('Water Data'!G190)))),CONCATENATE("[",ROUND(OFFSET('Water Data'!$G$7,0,10*ROW('Water Data'!G190)),0),"]"),IF(AND(ISNUMBER(OFFSET('Water Data'!$G$7,0,10*ROW('Water Data'!G190))),CF196="",ISNUMBER(OFFSET('Water Data'!$G$7,0,10*ROW('Water Data'!G190)))),OFFSET('Water Data'!$G$7,0,10*ROW('Water Data'!G190)),NA())))</f>
        <v>#N/A</v>
      </c>
      <c r="R196" s="133" t="e">
        <f ca="1">+IF(AND(ISNUMBER(OFFSET('Water Data'!$G$10,0,10*ROW('Water Data'!G190))),CG196="Yes"),OFFSET('Water Data'!$G$10,0,10*ROW('Water Data'!G190)),IF(AND(ISNUMBER(OFFSET('Water Data'!$G$10,0,10*ROW('Water Data'!G190))),CG196="No",ISNUMBER(OFFSET('Water Data'!$G$10,0,10*ROW('Water Data'!G190)))),CONCATENATE("[",ROUND(OFFSET('Water Data'!$G$10,0,10*ROW('Water Data'!G190)),0),"]"),IF(AND(ISNUMBER(OFFSET('Water Data'!$G$10,0,10*ROW('Water Data'!G190))),CG196="",ISNUMBER(OFFSET('Water Data'!$G$10,0,10*ROW('Water Data'!G190)))),OFFSET('Water Data'!$G$10,0,10*ROW('Water Data'!G190)),NA())))</f>
        <v>#N/A</v>
      </c>
      <c r="S196" s="133" t="e">
        <f ca="1">+IF(AND(ISNUMBER(OFFSET('Water Data'!$H$5,0,10*ROW('Water Data'!H190))),CH196="Yes"),100-OFFSET('Water Data'!$H$5,0,10*ROW('Water Data'!H190)),IF(AND(ISNUMBER(OFFSET('Water Data'!$H$5,0,10*ROW('Water Data'!H190))),CH196="No",ISNUMBER(OFFSET('Water Data'!$H$5,0,10*ROW('Water Data'!H190)))),CONCATENATE("[",ROUND(100-OFFSET('Water Data'!$H$5,0,10*ROW('Water Data'!H190)),0),"]"),IF(AND(ISNUMBER(OFFSET('Water Data'!$H$5,0,10*ROW('Water Data'!H190))),CH196="",ISNUMBER(OFFSET('Water Data'!$H$5,0,10*ROW('Water Data'!H190)))),100-OFFSET('Water Data'!$H$5,0,10*ROW('Water Data'!H190)),NA())))</f>
        <v>#N/A</v>
      </c>
      <c r="T196" s="133" t="e">
        <f ca="1">+IF(AND(ISNUMBER(OFFSET('Water Data'!$H$7,0,10*ROW('Water Data'!H190))),CI196="Yes"),OFFSET('Water Data'!$H$7,0,10*ROW('Water Data'!H190)),IF(AND(ISNUMBER(OFFSET('Water Data'!$H$7,0,10*ROW('Water Data'!H190))),CI196="No",ISNUMBER(OFFSET('Water Data'!$H$7,0,10*ROW('Water Data'!H190)))),CONCATENATE("[",ROUND(OFFSET('Water Data'!$H$7,0,10*ROW('Water Data'!H190)),0),"]"),IF(AND(ISNUMBER(OFFSET('Water Data'!$H$7,0,10*ROW('Water Data'!H190))),CI196="",ISNUMBER(OFFSET('Water Data'!$H$7,0,10*ROW('Water Data'!H190)))),OFFSET('Water Data'!$H$7,0,10*ROW('Water Data'!H190)),NA())))</f>
        <v>#N/A</v>
      </c>
      <c r="U196" s="133" t="e">
        <f ca="1">+IF(AND(ISNUMBER(OFFSET('Water Data'!$H$10,0,10*ROW('Water Data'!H190))),CJ196="Yes"),OFFSET('Water Data'!$H$10,0,10*ROW('Water Data'!H190)),IF(AND(ISNUMBER(OFFSET('Water Data'!$H$10,0,10*ROW('Water Data'!H190))),CJ196="No",ISNUMBER(OFFSET('Water Data'!$H$10,0,10*ROW('Water Data'!H190)))),CONCATENATE("[",ROUND(OFFSET('Water Data'!$H$10,0,10*ROW('Water Data'!H190)),0),"]"),IF(AND(ISNUMBER(OFFSET('Water Data'!$H$10,0,10*ROW('Water Data'!H190))),CJ196="",ISNUMBER(OFFSET('Water Data'!$H$10,0,10*ROW('Water Data'!H190)))),OFFSET('Water Data'!$H$10,0,10*ROW('Water Data'!H190)),NA())))</f>
        <v>#N/A</v>
      </c>
      <c r="V196" s="134" t="e">
        <f ca="1">+IF(AND(ISNUMBER(OFFSET('Sanitation Data'!$C$5,0,10*ROW('Sanitation Data'!C190))),CK196="Yes"),100-OFFSET('Sanitation Data'!$C$5,0,10*ROW('Sanitation Data'!C190)),IF(AND(ISNUMBER(OFFSET('Sanitation Data'!$C$5,0,10*ROW('Sanitation Data'!C190))),CK196="No",ISNUMBER(OFFSET('Sanitation Data'!$C$5,0,10*ROW('Sanitation Data'!C190)))),CONCATENATE("[",ROUND(100-OFFSET('Sanitation Data'!$C$5,0,10*ROW('Sanitation Data'!C190)),0),"]"),IF(AND(ISNUMBER(OFFSET('Sanitation Data'!$C$5,0,10*ROW('Sanitation Data'!C190))),CK196="",ISNUMBER(OFFSET('Sanitation Data'!$C$5,0,10*ROW('Sanitation Data'!C190)))),100-OFFSET('Sanitation Data'!$C$5,0,10*ROW('Sanitation Data'!C190)),NA())))</f>
        <v>#N/A</v>
      </c>
      <c r="W196" s="134" t="e">
        <f ca="1">+IF(AND(ISNUMBER(OFFSET('Sanitation Data'!$C$7,0,10*ROW('Sanitation Data'!C190))),CL196="Yes"),OFFSET('Sanitation Data'!$C$7,0,10*ROW('Sanitation Data'!C190)),IF(AND(ISNUMBER(OFFSET('Sanitation Data'!$C$7,0,10*ROW('Sanitation Data'!C190))),CL196="No",ISNUMBER(OFFSET('Sanitation Data'!$C$7,0,10*ROW('Sanitation Data'!C190)))),CONCATENATE("[",ROUND(OFFSET('Sanitation Data'!$C$7,0,10*ROW('Sanitation Data'!C190)),0),"]"),IF(AND(ISNUMBER(OFFSET('Sanitation Data'!$C$7,0,10*ROW('Sanitation Data'!C190))),CL196="",ISNUMBER(OFFSET('Sanitation Data'!$C$7,0,10*ROW('Sanitation Data'!C190)))),OFFSET('Sanitation Data'!$C$7,0,10*ROW('Sanitation Data'!C190)),NA())))</f>
        <v>#N/A</v>
      </c>
      <c r="X196" s="134" t="e">
        <f ca="1">+IF(AND(ISNUMBER(OFFSET('Sanitation Data'!$C$11,0,10*ROW('Sanitation Data'!C190))),CM196="Yes"),OFFSET('Sanitation Data'!$C$11,0,10*ROW('Sanitation Data'!C190)),IF(AND(ISNUMBER(OFFSET('Sanitation Data'!$C$11,0,10*ROW('Sanitation Data'!C190))),CM196="No",ISNUMBER(OFFSET('Sanitation Data'!$C$11,0,10*ROW('Sanitation Data'!C190)))),CONCATENATE("[",ROUND(OFFSET('Sanitation Data'!$C$11,0,10*ROW('Sanitation Data'!C190)),0),"]"),IF(AND(ISNUMBER(OFFSET('Sanitation Data'!$C$11,0,10*ROW('Sanitation Data'!C190))),CM196="",ISNUMBER(OFFSET('Sanitation Data'!$C$11,0,10*ROW('Sanitation Data'!C190)))),OFFSET('Sanitation Data'!$C$11,0,10*ROW('Sanitation Data'!C190)),NA())))</f>
        <v>#N/A</v>
      </c>
      <c r="Y196" s="134" t="e">
        <f ca="1">+IF(AND(ISNUMBER(OFFSET('Sanitation Data'!$C$12,0,10*ROW('Sanitation Data'!C190))),CN196="Yes"),OFFSET('Sanitation Data'!$C$12,0,10*ROW('Sanitation Data'!C190)),IF(AND(ISNUMBER(OFFSET('Sanitation Data'!$C$12,0,10*ROW('Sanitation Data'!C190))),CN196="No",ISNUMBER(OFFSET('Sanitation Data'!$C$12,0,10*ROW('Sanitation Data'!C190)))),CONCATENATE("[",ROUND(OFFSET('Sanitation Data'!$C$12,0,10*ROW('Sanitation Data'!C190)),0),"]"),IF(AND(ISNUMBER(OFFSET('Sanitation Data'!$C$12,0,10*ROW('Sanitation Data'!C190))),CN196="",ISNUMBER(OFFSET('Sanitation Data'!$C$12,0,10*ROW('Sanitation Data'!C190)))),OFFSET('Sanitation Data'!$C$12,0,10*ROW('Sanitation Data'!C190)),NA())))</f>
        <v>#N/A</v>
      </c>
      <c r="Z196" s="134" t="e">
        <f ca="1">+IF(AND(ISNUMBER(OFFSET('Sanitation Data'!$C$13,0,10*ROW('Sanitation Data'!C190))),CO196="Yes"),OFFSET('Sanitation Data'!$C$13,0,10*ROW('Sanitation Data'!C190)),IF(AND(ISNUMBER(OFFSET('Sanitation Data'!$C$13,0,10*ROW('Sanitation Data'!C190))),CO196="No",ISNUMBER(OFFSET('Sanitation Data'!$C$13,0,10*ROW('Sanitation Data'!C190)))),CONCATENATE("[",ROUND(OFFSET('Sanitation Data'!$C$13,0,10*ROW('Sanitation Data'!C190)),0),"]"),IF(AND(ISNUMBER(OFFSET('Sanitation Data'!$C$13,0,10*ROW('Sanitation Data'!C190))),CO196="",ISNUMBER(OFFSET('Sanitation Data'!$C$13,0,10*ROW('Sanitation Data'!C190)))),OFFSET('Sanitation Data'!$C$13,0,10*ROW('Sanitation Data'!C190)),NA())))</f>
        <v>#N/A</v>
      </c>
      <c r="AA196" s="134" t="e">
        <f ca="1">+IF(AND(ISNUMBER(OFFSET('Sanitation Data'!$D$5,0,10*ROW('Sanitation Data'!D190))),CP196="Yes"),100-OFFSET('Sanitation Data'!$D$5,0,10*ROW('Sanitation Data'!D190)),IF(AND(ISNUMBER(OFFSET('Sanitation Data'!$D$5,0,10*ROW('Sanitation Data'!D190))),CP196="No",ISNUMBER(OFFSET('Sanitation Data'!$D$5,0,10*ROW('Sanitation Data'!D190)))),CONCATENATE("[",ROUND(100-OFFSET('Sanitation Data'!$D$5,0,10*ROW('Sanitation Data'!D190)),0),"]"),IF(AND(ISNUMBER(OFFSET('Sanitation Data'!$D$5,0,10*ROW('Sanitation Data'!D190))),CP196="",ISNUMBER(OFFSET('Sanitation Data'!$D$5,0,10*ROW('Sanitation Data'!D190)))),100-OFFSET('Sanitation Data'!$D$5,0,10*ROW('Sanitation Data'!D190)),NA())))</f>
        <v>#N/A</v>
      </c>
      <c r="AB196" s="134" t="e">
        <f ca="1">+IF(AND(ISNUMBER(OFFSET('Sanitation Data'!$D$7,0,10*ROW('Sanitation Data'!D190))),CQ196="Yes"),OFFSET('Sanitation Data'!$D$7,0,10*ROW('Sanitation Data'!G190)),IF(AND(ISNUMBER(OFFSET('Sanitation Data'!$D$7,0,10*ROW('Sanitation Data'!D190))),CQ196="No",ISNUMBER(OFFSET('Sanitation Data'!$D$7,0,10*ROW('Sanitation Data'!D190)))),CONCATENATE("[",ROUND(OFFSET('Sanitation Data'!$D$7,0,10*ROW('Sanitation Data'!D190)),0),"]"),IF(AND(ISNUMBER(OFFSET('Sanitation Data'!$D$7,0,10*ROW('Sanitation Data'!D190))),CQ196="",ISNUMBER(OFFSET('Sanitation Data'!$D$7,0,10*ROW('Sanitation Data'!D190)))),OFFSET('Sanitation Data'!$D$7,0,10*ROW('Sanitation Data'!D190)),NA())))</f>
        <v>#N/A</v>
      </c>
      <c r="AC196" s="134" t="e">
        <f ca="1">+IF(AND(ISNUMBER(OFFSET('Sanitation Data'!$D$11,0,10*ROW('Sanitation Data'!D190))),CR196="Yes"),OFFSET('Sanitation Data'!$D$11,0,10*ROW('Sanitation Data'!D190)),IF(AND(ISNUMBER(OFFSET('Sanitation Data'!$D$11,0,10*ROW('Sanitation Data'!D190))),CR196="No",ISNUMBER(OFFSET('Sanitation Data'!$D$11,0,10*ROW('Sanitation Data'!D190)))),CONCATENATE("[",ROUND(OFFSET('Sanitation Data'!$D$11,0,10*ROW('Sanitation Data'!D190)),0),"]"),IF(AND(ISNUMBER(OFFSET('Sanitation Data'!$D$11,0,10*ROW('Sanitation Data'!D190))),CR196="",ISNUMBER(OFFSET('Sanitation Data'!$D$11,0,10*ROW('Sanitation Data'!D190)))),OFFSET('Sanitation Data'!$D$11,0,10*ROW('Sanitation Data'!D190)),NA())))</f>
        <v>#N/A</v>
      </c>
      <c r="AD196" s="134" t="e">
        <f ca="1">+IF(AND(ISNUMBER(OFFSET('Sanitation Data'!$D$12,0,10*ROW('Sanitation Data'!D190))),CS196="Yes"),OFFSET('Sanitation Data'!$D$12,0,10*ROW('Sanitation Data'!D190)),IF(AND(ISNUMBER(OFFSET('Sanitation Data'!$D$12,0,10*ROW('Sanitation Data'!D190))),CS196="No",ISNUMBER(OFFSET('Sanitation Data'!$D$12,0,10*ROW('Sanitation Data'!D190)))),CONCATENATE("[",ROUND(OFFSET('Sanitation Data'!$D$12,0,10*ROW('Sanitation Data'!D190)),0),"]"),IF(AND(ISNUMBER(OFFSET('Sanitation Data'!$D$12,0,10*ROW('Sanitation Data'!D190))),CS196="",ISNUMBER(OFFSET('Sanitation Data'!$D$12,0,10*ROW('Sanitation Data'!D190)))),OFFSET('Sanitation Data'!$D$12,0,10*ROW('Sanitation Data'!D190)),NA())))</f>
        <v>#N/A</v>
      </c>
      <c r="AE196" s="134" t="e">
        <f ca="1">+IF(AND(ISNUMBER(OFFSET('Sanitation Data'!$D$13,0,10*ROW('Sanitation Data'!D190))),CT196="Yes"),OFFSET('Sanitation Data'!$D$13,0,10*ROW('Sanitation Data'!D190)),IF(AND(ISNUMBER(OFFSET('Sanitation Data'!$D$13,0,10*ROW('Sanitation Data'!D190))),CT196="No",ISNUMBER(OFFSET('Sanitation Data'!$D$13,0,10*ROW('Sanitation Data'!D190)))),CONCATENATE("[",ROUND(OFFSET('Sanitation Data'!$D$13,0,10*ROW('Sanitation Data'!D190)),0),"]"),IF(AND(ISNUMBER(OFFSET('Sanitation Data'!$D$13,0,10*ROW('Sanitation Data'!D190))),CT196="",ISNUMBER(OFFSET('Sanitation Data'!$D$13,0,10*ROW('Sanitation Data'!D190)))),OFFSET('Sanitation Data'!$D$13,0,10*ROW('Sanitation Data'!D190)),NA())))</f>
        <v>#N/A</v>
      </c>
      <c r="AF196" s="134" t="e">
        <f ca="1">+IF(AND(ISNUMBER(OFFSET('Sanitation Data'!$E$5,0,10*ROW('Sanitation Data'!E190))),CU196="Yes"),100-OFFSET('Sanitation Data'!$E$5,0,10*ROW('Sanitation Data'!E190)),IF(AND(ISNUMBER(OFFSET('Sanitation Data'!$E$5,0,10*ROW('Sanitation Data'!E190))),CU196="No",ISNUMBER(OFFSET('Sanitation Data'!$E$5,0,10*ROW('Sanitation Data'!E190)))),CONCATENATE("[",ROUND(100-OFFSET('Sanitation Data'!$E$5,0,10*ROW('Sanitation Data'!E190)),0),"]"),IF(AND(ISNUMBER(OFFSET('Sanitation Data'!$E$5,0,10*ROW('Sanitation Data'!E190))),CU196="",ISNUMBER(OFFSET('Sanitation Data'!$E$5,0,10*ROW('Sanitation Data'!E190)))),100-OFFSET('Sanitation Data'!$E$5,0,10*ROW('Sanitation Data'!E190)),NA())))</f>
        <v>#N/A</v>
      </c>
      <c r="AG196" s="134" t="e">
        <f ca="1">+IF(AND(ISNUMBER(OFFSET('Sanitation Data'!$E$7,0,10*ROW('Sanitation Data'!E190))),CV196="Yes"),OFFSET('Sanitation Data'!$E$7,0,10*ROW('Sanitation Data'!E190)),IF(AND(ISNUMBER(OFFSET('Sanitation Data'!$E$7,0,10*ROW('Sanitation Data'!E190))),CV196="No",ISNUMBER(OFFSET('Sanitation Data'!$E$7,0,10*ROW('Sanitation Data'!E190)))),CONCATENATE("[",ROUND(OFFSET('Sanitation Data'!$E$7,0,10*ROW('Sanitation Data'!E190)),0),"]"),IF(AND(ISNUMBER(OFFSET('Sanitation Data'!$E$7,0,10*ROW('Sanitation Data'!E190))),CV196="",ISNUMBER(OFFSET('Sanitation Data'!$E$7,0,10*ROW('Sanitation Data'!E190)))),OFFSET('Sanitation Data'!$E$7,0,10*ROW('Sanitation Data'!E190)),NA())))</f>
        <v>#N/A</v>
      </c>
      <c r="AH196" s="134" t="e">
        <f ca="1">+IF(AND(ISNUMBER(OFFSET('Sanitation Data'!$E$11,0,10*ROW('Sanitation Data'!E190))),CW196="Yes"),OFFSET('Sanitation Data'!$E$11,0,10*ROW('Sanitation Data'!E190)),IF(AND(ISNUMBER(OFFSET('Sanitation Data'!$E$11,0,10*ROW('Sanitation Data'!E190))),CW196="No",ISNUMBER(OFFSET('Sanitation Data'!$E$11,0,10*ROW('Sanitation Data'!E190)))),CONCATENATE("[",ROUND(OFFSET('Sanitation Data'!$E$11,0,10*ROW('Sanitation Data'!E190)),0),"]"),IF(AND(ISNUMBER(OFFSET('Sanitation Data'!$E$11,0,10*ROW('Sanitation Data'!E190))),CW196="",ISNUMBER(OFFSET('Sanitation Data'!$E$11,0,10*ROW('Sanitation Data'!E190)))),OFFSET('Sanitation Data'!$E$11,0,10*ROW('Sanitation Data'!E190)),NA())))</f>
        <v>#N/A</v>
      </c>
      <c r="AI196" s="134" t="e">
        <f ca="1">+IF(AND(ISNUMBER(OFFSET('Sanitation Data'!$E$12,0,10*ROW('Sanitation Data'!E190))),CX196="Yes"),OFFSET('Sanitation Data'!$E$12,0,10*ROW('Sanitation Data'!E190)),IF(AND(ISNUMBER(OFFSET('Sanitation Data'!$E$12,0,10*ROW('Sanitation Data'!E190))),CX196="No",ISNUMBER(OFFSET('Sanitation Data'!$E$12,0,10*ROW('Sanitation Data'!E190)))),CONCATENATE("[",ROUND(OFFSET('Sanitation Data'!$E$12,0,10*ROW('Sanitation Data'!E190)),0),"]"),IF(AND(ISNUMBER(OFFSET('Sanitation Data'!$E$12,0,10*ROW('Sanitation Data'!E190))),CX196="",ISNUMBER(OFFSET('Sanitation Data'!$E$12,0,10*ROW('Sanitation Data'!E190)))),OFFSET('Sanitation Data'!$E$12,0,10*ROW('Sanitation Data'!E190)),NA())))</f>
        <v>#N/A</v>
      </c>
      <c r="AJ196" s="134" t="e">
        <f ca="1">+IF(AND(ISNUMBER(OFFSET('Sanitation Data'!$E$13,0,10*ROW('Sanitation Data'!E190))),CY196="Yes"),OFFSET('Sanitation Data'!$E$13,0,10*ROW('Sanitation Data'!E190)),IF(AND(ISNUMBER(OFFSET('Sanitation Data'!$E$13,0,10*ROW('Sanitation Data'!E190))),CY196="No",ISNUMBER(OFFSET('Sanitation Data'!$E$13,0,10*ROW('Sanitation Data'!E190)))),CONCATENATE("[",ROUND(OFFSET('Sanitation Data'!$E$13,0,10*ROW('Sanitation Data'!E190)),0),"]"),IF(AND(ISNUMBER(OFFSET('Sanitation Data'!$E$13,0,10*ROW('Sanitation Data'!E190))),CY196="",ISNUMBER(OFFSET('Sanitation Data'!$E$13,0,10*ROW('Sanitation Data'!E190)))),OFFSET('Sanitation Data'!$E$13,0,10*ROW('Sanitation Data'!E190)),NA())))</f>
        <v>#N/A</v>
      </c>
      <c r="AK196" s="134" t="e">
        <f ca="1">+IF(AND(ISNUMBER(OFFSET('Sanitation Data'!$F$5,0,10*ROW('Sanitation Data'!F190))),CZ196="Yes"),100-OFFSET('Sanitation Data'!$F$5,0,10*ROW('Sanitation Data'!F190)),IF(AND(ISNUMBER(OFFSET('Sanitation Data'!$F$5,0,10*ROW('Sanitation Data'!F190))),CZ196="No",ISNUMBER(OFFSET('Sanitation Data'!$F$5,0,10*ROW('Sanitation Data'!F190)))),CONCATENATE("[",ROUND(100-OFFSET('Sanitation Data'!$F$5,0,10*ROW('Sanitation Data'!F190)),0),"]"),IF(AND(ISNUMBER(OFFSET('Sanitation Data'!$F$5,0,10*ROW('Sanitation Data'!F190))),CZ196="",ISNUMBER(OFFSET('Sanitation Data'!$F$5,0,10*ROW('Sanitation Data'!F190)))),100-OFFSET('Sanitation Data'!$F$5,0,10*ROW('Sanitation Data'!F190)),NA())))</f>
        <v>#N/A</v>
      </c>
      <c r="AL196" s="134" t="e">
        <f ca="1">+IF(AND(ISNUMBER(OFFSET('Sanitation Data'!$F$7,0,10*ROW('Sanitation Data'!F190))),DA196="Yes"),OFFSET('Sanitation Data'!$F$7,0,10*ROW('Sanitation Data'!F190)),IF(AND(ISNUMBER(OFFSET('Sanitation Data'!$F$7,0,10*ROW('Sanitation Data'!F190))),DA196="No",ISNUMBER(OFFSET('Sanitation Data'!$F$7,0,10*ROW('Sanitation Data'!F190)))),CONCATENATE("[",ROUND(OFFSET('Sanitation Data'!$F$7,0,10*ROW('Sanitation Data'!F190)),0),"]"),IF(AND(ISNUMBER(OFFSET('Sanitation Data'!$F$7,0,10*ROW('Sanitation Data'!F190))),DA196="",ISNUMBER(OFFSET('Sanitation Data'!$F$7,0,10*ROW('Sanitation Data'!F190)))),OFFSET('Sanitation Data'!$F$7,0,10*ROW('Sanitation Data'!F190)),NA())))</f>
        <v>#N/A</v>
      </c>
      <c r="AM196" s="134" t="e">
        <f ca="1">+IF(AND(ISNUMBER(OFFSET('Sanitation Data'!$F$11,0,10*ROW('Sanitation Data'!F190))),DB196="Yes"),OFFSET('Sanitation Data'!$F$11,0,10*ROW('Sanitation Data'!F190)),IF(AND(ISNUMBER(OFFSET('Sanitation Data'!$F$11,0,10*ROW('Sanitation Data'!F190))),DB196="No",ISNUMBER(OFFSET('Sanitation Data'!$F$11,0,10*ROW('Sanitation Data'!F190)))),CONCATENATE("[",ROUND(OFFSET('Sanitation Data'!$F$11,0,10*ROW('Sanitation Data'!F190)),0),"]"),IF(AND(ISNUMBER(OFFSET('Sanitation Data'!$F$11,0,10*ROW('Sanitation Data'!F190))),DB196="",ISNUMBER(OFFSET('Sanitation Data'!$F$11,0,10*ROW('Sanitation Data'!F190)))),OFFSET('Sanitation Data'!$F$11,0,10*ROW('Sanitation Data'!F190)),NA())))</f>
        <v>#N/A</v>
      </c>
      <c r="AN196" s="134" t="e">
        <f ca="1">+IF(AND(ISNUMBER(OFFSET('Sanitation Data'!$F$12,0,10*ROW('Sanitation Data'!F190))),DC196="Yes"),OFFSET('Sanitation Data'!$F$12,0,10*ROW('Sanitation Data'!F190)),IF(AND(ISNUMBER(OFFSET('Sanitation Data'!$F$12,0,10*ROW('Sanitation Data'!F190))),DC196="No",ISNUMBER(OFFSET('Sanitation Data'!$F$12,0,10*ROW('Sanitation Data'!F190)))),CONCATENATE("[",ROUND(OFFSET('Sanitation Data'!$F$12,0,10*ROW('Sanitation Data'!F190)),0),"]"),IF(AND(ISNUMBER(OFFSET('Sanitation Data'!$F$12,0,10*ROW('Sanitation Data'!F190))),DC196="",ISNUMBER(OFFSET('Sanitation Data'!$F$12,0,10*ROW('Sanitation Data'!F190)))),OFFSET('Sanitation Data'!$F$12,0,10*ROW('Sanitation Data'!F190)),NA())))</f>
        <v>#N/A</v>
      </c>
      <c r="AO196" s="134" t="e">
        <f ca="1">+IF(AND(ISNUMBER(OFFSET('Sanitation Data'!$F$13,0,10*ROW('Sanitation Data'!F190))),DD196="Yes"),OFFSET('Sanitation Data'!$F$13,0,10*ROW('Sanitation Data'!F190)),IF(AND(ISNUMBER(OFFSET('Sanitation Data'!$F$13,0,10*ROW('Sanitation Data'!F190))),DD196="No",ISNUMBER(OFFSET('Sanitation Data'!$F$13,0,10*ROW('Sanitation Data'!F190)))),CONCATENATE("[",ROUND(OFFSET('Sanitation Data'!$F$13,0,10*ROW('Sanitation Data'!F190)),0),"]"),IF(AND(ISNUMBER(OFFSET('Sanitation Data'!$F$13,0,10*ROW('Sanitation Data'!F190))),DD196="",ISNUMBER(OFFSET('Sanitation Data'!$F$13,0,10*ROW('Sanitation Data'!F190)))),OFFSET('Sanitation Data'!$F$13,0,10*ROW('Sanitation Data'!F190)),NA())))</f>
        <v>#N/A</v>
      </c>
      <c r="AP196" s="134" t="e">
        <f ca="1">+IF(AND(ISNUMBER(OFFSET('Sanitation Data'!$G$5,0,10*ROW('Sanitation Data'!G190))),DE196="Yes"),100-OFFSET('Sanitation Data'!$G$5,0,10*ROW('Sanitation Data'!G190)),IF(AND(ISNUMBER(OFFSET('Sanitation Data'!$G$5,0,10*ROW('Sanitation Data'!G190))),DE196="No",ISNUMBER(OFFSET('Sanitation Data'!$G$5,0,10*ROW('Sanitation Data'!G190)))),CONCATENATE("[",ROUND(100-OFFSET('Sanitation Data'!$G$5,0,10*ROW('Sanitation Data'!G190)),0),"]"),IF(AND(ISNUMBER(OFFSET('Sanitation Data'!$G$5,0,10*ROW('Sanitation Data'!G190))),DE196="",ISNUMBER(OFFSET('Sanitation Data'!$G$5,0,10*ROW('Sanitation Data'!G190)))),100-OFFSET('Sanitation Data'!$G$5,0,10*ROW('Sanitation Data'!G190)),NA())))</f>
        <v>#N/A</v>
      </c>
      <c r="AQ196" s="134" t="e">
        <f ca="1">+IF(AND(ISNUMBER(OFFSET('Sanitation Data'!$G$7,0,10*ROW('Sanitation Data'!G190))),DF196="Yes"),OFFSET('Sanitation Data'!$G$7,0,10*ROW('Sanitation Data'!G190)),IF(AND(ISNUMBER(OFFSET('Sanitation Data'!$G$7,0,10*ROW('Sanitation Data'!G190))),DF196="No",ISNUMBER(OFFSET('Sanitation Data'!$G$7,0,10*ROW('Sanitation Data'!G190)))),CONCATENATE("[",ROUND(OFFSET('Sanitation Data'!$G$7,0,10*ROW('Sanitation Data'!G190)),0),"]"),IF(AND(ISNUMBER(OFFSET('Sanitation Data'!$G$7,0,10*ROW('Sanitation Data'!G190))),DF196="",ISNUMBER(OFFSET('Sanitation Data'!$G$7,0,10*ROW('Sanitation Data'!G190)))),OFFSET('Sanitation Data'!$G$7,0,10*ROW('Sanitation Data'!G190)),NA())))</f>
        <v>#N/A</v>
      </c>
      <c r="AR196" s="134" t="e">
        <f ca="1">+IF(AND(ISNUMBER(OFFSET('Sanitation Data'!$G$11,0,10*ROW('Sanitation Data'!G190))),DG196="Yes"),OFFSET('Sanitation Data'!$G$11,0,10*ROW('Sanitation Data'!G190)),IF(AND(ISNUMBER(OFFSET('Sanitation Data'!$G$11,0,10*ROW('Sanitation Data'!G190))),DG196="No",ISNUMBER(OFFSET('Sanitation Data'!$G$11,0,10*ROW('Sanitation Data'!G190)))),CONCATENATE("[",ROUND(OFFSET('Sanitation Data'!$G$11,0,10*ROW('Sanitation Data'!G190)),0),"]"),IF(AND(ISNUMBER(OFFSET('Sanitation Data'!$G$11,0,10*ROW('Sanitation Data'!G190))),DG196="",ISNUMBER(OFFSET('Sanitation Data'!$G$11,0,10*ROW('Sanitation Data'!G190)))),OFFSET('Sanitation Data'!$G$11,0,10*ROW('Sanitation Data'!G190)),NA())))</f>
        <v>#N/A</v>
      </c>
      <c r="AS196" s="134" t="e">
        <f ca="1">+IF(AND(ISNUMBER(OFFSET('Sanitation Data'!$G$12,0,10*ROW('Sanitation Data'!G190))),DH196="Yes"),OFFSET('Sanitation Data'!$G$12,0,10*ROW('Sanitation Data'!G190)),IF(AND(ISNUMBER(OFFSET('Sanitation Data'!$G$12,0,10*ROW('Sanitation Data'!G190))),DH196="No",ISNUMBER(OFFSET('Sanitation Data'!$G$12,0,10*ROW('Sanitation Data'!G190)))),CONCATENATE("[",ROUND(OFFSET('Sanitation Data'!$G$12,0,10*ROW('Sanitation Data'!G190)),0),"]"),IF(AND(ISNUMBER(OFFSET('Sanitation Data'!$G$12,0,10*ROW('Sanitation Data'!G190))),DH196="",ISNUMBER(OFFSET('Sanitation Data'!$G$12,0,10*ROW('Sanitation Data'!G190)))),OFFSET('Sanitation Data'!$G$12,0,10*ROW('Sanitation Data'!G190)),NA())))</f>
        <v>#N/A</v>
      </c>
      <c r="AT196" s="134" t="e">
        <f ca="1">+IF(AND(ISNUMBER(OFFSET('Sanitation Data'!$G$13,0,10*ROW('Sanitation Data'!G190))),DI196="Yes"),OFFSET('Sanitation Data'!$G$13,0,10*ROW('Sanitation Data'!G190)),IF(AND(ISNUMBER(OFFSET('Sanitation Data'!$G$13,0,10*ROW('Sanitation Data'!G190))),DI196="No",ISNUMBER(OFFSET('Sanitation Data'!$G$13,0,10*ROW('Sanitation Data'!G190)))),CONCATENATE("[",ROUND(OFFSET('Sanitation Data'!$G$13,0,10*ROW('Sanitation Data'!G190)),0),"]"),IF(AND(ISNUMBER(OFFSET('Sanitation Data'!$G$13,0,10*ROW('Sanitation Data'!G190))),DI196="",ISNUMBER(OFFSET('Sanitation Data'!$G$13,0,10*ROW('Sanitation Data'!G190)))),OFFSET('Sanitation Data'!$G$13,0,10*ROW('Sanitation Data'!G190)),NA())))</f>
        <v>#N/A</v>
      </c>
      <c r="AU196" s="134" t="e">
        <f ca="1">+IF(AND(ISNUMBER(OFFSET('Sanitation Data'!$H$5,0,10*ROW('Sanitation Data'!H190))),DJ196="Yes"),100-OFFSET('Sanitation Data'!$H$5,0,10*ROW('Sanitation Data'!H190)),IF(AND(ISNUMBER(OFFSET('Sanitation Data'!$H$5,0,10*ROW('Sanitation Data'!H190))),DJ196="No",ISNUMBER(OFFSET('Sanitation Data'!$H$5,0,10*ROW('Sanitation Data'!H190)))),CONCATENATE("[",ROUND(100-OFFSET('Sanitation Data'!$H$5,0,10*ROW('Sanitation Data'!H190)),0),"]"),IF(AND(ISNUMBER(OFFSET('Sanitation Data'!$H$5,0,10*ROW('Sanitation Data'!H190))),DJ196="",ISNUMBER(OFFSET('Sanitation Data'!$H$5,0,10*ROW('Sanitation Data'!H190)))),100-OFFSET('Sanitation Data'!$H$5,0,10*ROW('Sanitation Data'!H190)),NA())))</f>
        <v>#N/A</v>
      </c>
      <c r="AV196" s="134" t="e">
        <f ca="1">+IF(AND(ISNUMBER(OFFSET('Sanitation Data'!$H$7,0,10*ROW('Sanitation Data'!H190))),DK196="Yes"),OFFSET('Sanitation Data'!$H$7,0,10*ROW('Sanitation Data'!H190)),IF(AND(ISNUMBER(OFFSET('Sanitation Data'!$H$7,0,10*ROW('Sanitation Data'!H190))),DK196="No",ISNUMBER(OFFSET('Sanitation Data'!$H$7,0,10*ROW('Sanitation Data'!H190)))),CONCATENATE("[",ROUND(OFFSET('Sanitation Data'!$H$7,0,10*ROW('Sanitation Data'!H190)),0),"]"),IF(AND(ISNUMBER(OFFSET('Sanitation Data'!$H$7,0,10*ROW('Sanitation Data'!H190))),DK196="",ISNUMBER(OFFSET('Sanitation Data'!$H$7,0,10*ROW('Sanitation Data'!H190)))),OFFSET('Sanitation Data'!$H$7,0,10*ROW('Sanitation Data'!H190)),NA())))</f>
        <v>#N/A</v>
      </c>
      <c r="AW196" s="134" t="e">
        <f ca="1">+IF(AND(ISNUMBER(OFFSET('Sanitation Data'!$H$11,0,10*ROW('Sanitation Data'!H190))),DL196="Yes"),OFFSET('Sanitation Data'!$H$11,0,10*ROW('Sanitation Data'!H190)),IF(AND(ISNUMBER(OFFSET('Sanitation Data'!$H$11,0,10*ROW('Sanitation Data'!H190))),DL196="No",ISNUMBER(OFFSET('Sanitation Data'!$H$11,0,10*ROW('Sanitation Data'!H190)))),CONCATENATE("[",ROUND(OFFSET('Sanitation Data'!$H$11,0,10*ROW('Sanitation Data'!H190)),0),"]"),IF(AND(ISNUMBER(OFFSET('Sanitation Data'!$H$11,0,10*ROW('Sanitation Data'!H190))),DL196="",ISNUMBER(OFFSET('Sanitation Data'!$H$11,0,10*ROW('Sanitation Data'!H190)))),OFFSET('Sanitation Data'!$H$11,0,10*ROW('Sanitation Data'!H190)),NA())))</f>
        <v>#N/A</v>
      </c>
      <c r="AX196" s="134" t="e">
        <f ca="1">+IF(AND(ISNUMBER(OFFSET('Sanitation Data'!$H$12,0,10*ROW('Sanitation Data'!H190))),DM196="Yes"),OFFSET('Sanitation Data'!$H$12,0,10*ROW('Sanitation Data'!H190)),IF(AND(ISNUMBER(OFFSET('Sanitation Data'!$H$12,0,10*ROW('Sanitation Data'!H190))),DM196="No",ISNUMBER(OFFSET('Sanitation Data'!$H$12,0,10*ROW('Sanitation Data'!H190)))),CONCATENATE("[",ROUND(OFFSET('Sanitation Data'!$H$12,0,10*ROW('Sanitation Data'!H190)),0),"]"),IF(AND(ISNUMBER(OFFSET('Sanitation Data'!$H$12,0,10*ROW('Sanitation Data'!H190))),DM196="",ISNUMBER(OFFSET('Sanitation Data'!$H$12,0,10*ROW('Sanitation Data'!H190)))),OFFSET('Sanitation Data'!$H$12,0,10*ROW('Sanitation Data'!H190)),NA())))</f>
        <v>#N/A</v>
      </c>
      <c r="AY196" s="134" t="e">
        <f ca="1">+IF(AND(ISNUMBER(OFFSET('Sanitation Data'!$H$13,0,10*ROW('Sanitation Data'!H190))),DN196="Yes"),OFFSET('Sanitation Data'!$H$13,0,10*ROW('Sanitation Data'!H190)),IF(AND(ISNUMBER(OFFSET('Sanitation Data'!$H$13,0,10*ROW('Sanitation Data'!H190))),DN196="No",ISNUMBER(OFFSET('Sanitation Data'!$H$13,0,10*ROW('Sanitation Data'!H190)))),CONCATENATE("[",ROUND(OFFSET('Sanitation Data'!$H$13,0,10*ROW('Sanitation Data'!H190)),0),"]"),IF(AND(ISNUMBER(OFFSET('Sanitation Data'!$H$13,0,10*ROW('Sanitation Data'!H190))),DN196="",ISNUMBER(OFFSET('Sanitation Data'!$H$13,0,10*ROW('Sanitation Data'!H190)))),OFFSET('Sanitation Data'!$H$13,0,10*ROW('Sanitation Data'!H190)),NA())))</f>
        <v>#N/A</v>
      </c>
      <c r="AZ196" s="135" t="e">
        <f ca="1">+IF(AND(ISNUMBER(OFFSET('Hygiene Data'!$C$6,0,10*ROW('Hygiene Data'!C190))),DO196="Yes"),OFFSET('Hygiene Data'!$C$6,0,10*ROW('Hygiene Data'!C190)),IF(AND(ISNUMBER(OFFSET('Hygiene Data'!$C$6,0,10*ROW('Hygiene Data'!C190))),DO196="No",ISNUMBER(OFFSET('Hygiene Data'!$C$6,0,10*ROW('Hygiene Data'!C190)))),CONCATENATE("[",ROUND(OFFSET('Hygiene Data'!$C$6,0,10*ROW('Hygiene Data'!C190)),0),"]"),IF(AND(ISNUMBER(OFFSET('Hygiene Data'!$C$6,0,10*ROW('Hygiene Data'!C190))),DO196="",ISNUMBER(OFFSET('Hygiene Data'!$C$6,0,10*ROW('Hygiene Data'!C190)))),OFFSET('Hygiene Data'!$C$6,0,10*ROW('Hygiene Data'!C190)),NA())))</f>
        <v>#N/A</v>
      </c>
      <c r="BA196" s="135" t="e">
        <f ca="1">+IF(AND(ISNUMBER(OFFSET('Hygiene Data'!$C$8,0,10*ROW('Hygiene Data'!C190))),DP196="Yes"),OFFSET('Hygiene Data'!$C$8,0,10*ROW('Hygiene Data'!C190)),IF(AND(ISNUMBER(OFFSET('Hygiene Data'!$C$8,0,10*ROW('Hygiene Data'!C190))),DP196="No",ISNUMBER(OFFSET('Hygiene Data'!$C$8,0,10*ROW('Hygiene Data'!C190)))),CONCATENATE("[",ROUND(OFFSET('Hygiene Data'!$C$8,0,10*ROW('Hygiene Data'!C190)),0),"]"),IF(AND(ISNUMBER(OFFSET('Hygiene Data'!$C$8,0,10*ROW('Hygiene Data'!C190))),DP196="",ISNUMBER(OFFSET('Hygiene Data'!$C$8,0,10*ROW('Hygiene Data'!C190)))),OFFSET('Hygiene Data'!$C$8,0,10*ROW('Hygiene Data'!C190)),NA())))</f>
        <v>#N/A</v>
      </c>
      <c r="BB196" s="135" t="e">
        <f ca="1">+IF(AND(ISNUMBER(OFFSET('Hygiene Data'!$C$10,0,10*ROW('Hygiene Data'!C190))),DQ196="Yes"),OFFSET('Hygiene Data'!$C$10,0,10*ROW('Hygiene Data'!C190)),IF(AND(ISNUMBER(OFFSET('Hygiene Data'!$C$10,0,10*ROW('Hygiene Data'!C190))),DQ196="No",ISNUMBER(OFFSET('Hygiene Data'!$C$10,0,10*ROW('Hygiene Data'!C190)))),CONCATENATE("[",ROUND(OFFSET('Hygiene Data'!$C$10,0,10*ROW('Hygiene Data'!C190)),0),"]"),IF(AND(ISNUMBER(OFFSET('Hygiene Data'!$C$10,0,10*ROW('Hygiene Data'!C190))),DQ196="",ISNUMBER(OFFSET('Hygiene Data'!$C$10,0,10*ROW('Hygiene Data'!C190)))),OFFSET('Hygiene Data'!$C$10,0,10*ROW('Hygiene Data'!C190)),NA())))</f>
        <v>#N/A</v>
      </c>
      <c r="BC196" s="135" t="e">
        <f ca="1">+IF(AND(ISNUMBER(OFFSET('Hygiene Data'!$D$6,0,10*ROW('Hygiene Data'!D190))),DR196="Yes"),OFFSET('Hygiene Data'!$D$6,0,10*ROW('Hygiene Data'!D190)),IF(AND(ISNUMBER(OFFSET('Hygiene Data'!$D$6,0,10*ROW('Hygiene Data'!D190))),DR196="No",ISNUMBER(OFFSET('Hygiene Data'!$D$6,0,10*ROW('Hygiene Data'!D190)))),CONCATENATE("[",ROUND(OFFSET('Hygiene Data'!$D$6,0,10*ROW('Hygiene Data'!D190)),0),"]"),IF(AND(ISNUMBER(OFFSET('Hygiene Data'!$D$6,0,10*ROW('Hygiene Data'!D190))),DR196="",ISNUMBER(OFFSET('Hygiene Data'!$D$6,0,10*ROW('Hygiene Data'!D190)))),OFFSET('Hygiene Data'!$D$6,0,10*ROW('Hygiene Data'!D190)),NA())))</f>
        <v>#N/A</v>
      </c>
      <c r="BD196" s="135" t="e">
        <f ca="1">+IF(AND(ISNUMBER(OFFSET('Hygiene Data'!$D$8,0,10*ROW('Hygiene Data'!D190))),DS196="Yes"),OFFSET('Hygiene Data'!$D$8,0,10*ROW('Hygiene Data'!D190)),IF(AND(ISNUMBER(OFFSET('Hygiene Data'!$D$8,0,10*ROW('Hygiene Data'!D190))),DS196="No",ISNUMBER(OFFSET('Hygiene Data'!$D$8,0,10*ROW('Hygiene Data'!D190)))),CONCATENATE("[",ROUND(OFFSET('Hygiene Data'!$D$8,0,10*ROW('Hygiene Data'!D190)),0),"]"),IF(AND(ISNUMBER(OFFSET('Hygiene Data'!$D$8,0,10*ROW('Hygiene Data'!D190))),DS196="",ISNUMBER(OFFSET('Hygiene Data'!$D$8,0,10*ROW('Hygiene Data'!D190)))),OFFSET('Hygiene Data'!$D$8,0,10*ROW('Hygiene Data'!D190)),NA())))</f>
        <v>#N/A</v>
      </c>
      <c r="BE196" s="135" t="e">
        <f ca="1">+IF(AND(ISNUMBER(OFFSET('Hygiene Data'!$D$10,0,10*ROW('Hygiene Data'!D190))),DT196="Yes"),OFFSET('Hygiene Data'!$D$10,0,10*ROW('Hygiene Data'!D190)),IF(AND(ISNUMBER(OFFSET('Hygiene Data'!$D$10,0,10*ROW('Hygiene Data'!D190))),DT196="No",ISNUMBER(OFFSET('Hygiene Data'!$D$10,0,10*ROW('Hygiene Data'!D190)))),CONCATENATE("[",ROUND(OFFSET('Hygiene Data'!$D$10,0,10*ROW('Hygiene Data'!D190)),0),"]"),IF(AND(ISNUMBER(OFFSET('Hygiene Data'!$D$10,0,10*ROW('Hygiene Data'!D190))),DT196="",ISNUMBER(OFFSET('Hygiene Data'!$D$10,0,10*ROW('Hygiene Data'!D190)))),OFFSET('Hygiene Data'!$D$10,0,10*ROW('Hygiene Data'!D190)),NA())))</f>
        <v>#N/A</v>
      </c>
      <c r="BF196" s="135" t="e">
        <f ca="1">+IF(AND(ISNUMBER(OFFSET('Hygiene Data'!$E$6,0,10*ROW('Hygiene Data'!E190))),DU196="Yes"),OFFSET('Hygiene Data'!$E$6,0,10*ROW('Hygiene Data'!E190)),IF(AND(ISNUMBER(OFFSET('Hygiene Data'!$E$6,0,10*ROW('Hygiene Data'!E190))),DU196="No",ISNUMBER(OFFSET('Hygiene Data'!$E$6,0,10*ROW('Hygiene Data'!E190)))),CONCATENATE("[",ROUND(OFFSET('Hygiene Data'!$E$6,0,10*ROW('Hygiene Data'!E190)),0),"]"),IF(AND(ISNUMBER(OFFSET('Hygiene Data'!$E$6,0,10*ROW('Hygiene Data'!E190))),DU196="",ISNUMBER(OFFSET('Hygiene Data'!$E$6,0,10*ROW('Hygiene Data'!E190)))),OFFSET('Hygiene Data'!$E$6,0,10*ROW('Hygiene Data'!E190)),NA())))</f>
        <v>#N/A</v>
      </c>
      <c r="BG196" s="135" t="e">
        <f ca="1">+IF(AND(ISNUMBER(OFFSET('Hygiene Data'!$E$8,0,10*ROW('Hygiene Data'!E190))),DV196="Yes"),OFFSET('Hygiene Data'!$E$8,0,10*ROW('Hygiene Data'!E190)),IF(AND(ISNUMBER(OFFSET('Hygiene Data'!$E$8,0,10*ROW('Hygiene Data'!E190))),DV196="No",ISNUMBER(OFFSET('Hygiene Data'!$E$8,0,10*ROW('Hygiene Data'!E190)))),CONCATENATE("[",ROUND(OFFSET('Hygiene Data'!$E$8,0,10*ROW('Hygiene Data'!E190)),0),"]"),IF(AND(ISNUMBER(OFFSET('Hygiene Data'!$E$8,0,10*ROW('Hygiene Data'!E190))),DV196="",ISNUMBER(OFFSET('Hygiene Data'!$E$8,0,10*ROW('Hygiene Data'!E190)))),OFFSET('Hygiene Data'!$E$8,0,10*ROW('Hygiene Data'!E190)),NA())))</f>
        <v>#N/A</v>
      </c>
      <c r="BH196" s="135" t="e">
        <f ca="1">+IF(AND(ISNUMBER(OFFSET('Hygiene Data'!$E$10,0,10*ROW('Hygiene Data'!E190))),DW196="Yes"),OFFSET('Hygiene Data'!$E$10,0,10*ROW('Hygiene Data'!E190)),IF(AND(ISNUMBER(OFFSET('Hygiene Data'!$E$10,0,10*ROW('Hygiene Data'!E190))),DW196="No",ISNUMBER(OFFSET('Hygiene Data'!$E$10,0,10*ROW('Hygiene Data'!E190)))),CONCATENATE("[",ROUND(OFFSET('Hygiene Data'!$E$10,0,10*ROW('Hygiene Data'!E190)),0),"]"),IF(AND(ISNUMBER(OFFSET('Hygiene Data'!$E$10,0,10*ROW('Hygiene Data'!E190))),DW196="",ISNUMBER(OFFSET('Hygiene Data'!$E$10,0,10*ROW('Hygiene Data'!E190)))),OFFSET('Hygiene Data'!$E$10,0,10*ROW('Hygiene Data'!E190)),NA())))</f>
        <v>#N/A</v>
      </c>
      <c r="BI196" s="135" t="e">
        <f ca="1">+IF(AND(ISNUMBER(OFFSET('Hygiene Data'!$F$6,0,10*ROW('Hygiene Data'!F190))),DX196="Yes"),OFFSET('Hygiene Data'!$F$6,0,10*ROW('Hygiene Data'!F190)),IF(AND(ISNUMBER(OFFSET('Hygiene Data'!$F$6,0,10*ROW('Hygiene Data'!F190))),DX196="No",ISNUMBER(OFFSET('Hygiene Data'!$F$6,0,10*ROW('Hygiene Data'!F190)))),CONCATENATE("[",ROUND(OFFSET('Hygiene Data'!$F$6,0,10*ROW('Hygiene Data'!F190)),0),"]"),IF(AND(ISNUMBER(OFFSET('Hygiene Data'!$F$6,0,10*ROW('Hygiene Data'!F190))),DX196="",ISNUMBER(OFFSET('Hygiene Data'!$F$6,0,10*ROW('Hygiene Data'!F190)))),OFFSET('Hygiene Data'!$F$6,0,10*ROW('Hygiene Data'!F190)),NA())))</f>
        <v>#N/A</v>
      </c>
      <c r="BJ196" s="135" t="e">
        <f ca="1">+IF(AND(ISNUMBER(OFFSET('Hygiene Data'!$F$8,0,10*ROW('Hygiene Data'!F190))),DY196="Yes"),OFFSET('Hygiene Data'!$F$8,0,10*ROW('Hygiene Data'!F190)),IF(AND(ISNUMBER(OFFSET('Hygiene Data'!$F$8,0,10*ROW('Hygiene Data'!F190))),DY196="No",ISNUMBER(OFFSET('Hygiene Data'!$F$8,0,10*ROW('Hygiene Data'!F190)))),CONCATENATE("[",ROUND(OFFSET('Hygiene Data'!$F$8,0,10*ROW('Hygiene Data'!F190)),0),"]"),IF(AND(ISNUMBER(OFFSET('Hygiene Data'!$F$8,0,10*ROW('Hygiene Data'!F190))),DY196="",ISNUMBER(OFFSET('Hygiene Data'!$F$8,0,10*ROW('Hygiene Data'!F190)))),OFFSET('Hygiene Data'!$F$8,0,10*ROW('Hygiene Data'!F190)),NA())))</f>
        <v>#N/A</v>
      </c>
      <c r="BK196" s="135" t="e">
        <f ca="1">+IF(AND(ISNUMBER(OFFSET('Hygiene Data'!$F$10,0,10*ROW('Hygiene Data'!F190))),DZ196="Yes"),OFFSET('Hygiene Data'!$F$10,0,10*ROW('Hygiene Data'!F190)),IF(AND(ISNUMBER(OFFSET('Hygiene Data'!$F$10,0,10*ROW('Hygiene Data'!F190))),DZ196="No",ISNUMBER(OFFSET('Hygiene Data'!$F$10,0,10*ROW('Hygiene Data'!F190)))),CONCATENATE("[",ROUND(OFFSET('Hygiene Data'!$F$10,0,10*ROW('Hygiene Data'!F190)),0),"]"),IF(AND(ISNUMBER(OFFSET('Hygiene Data'!$F$10,0,10*ROW('Hygiene Data'!F190))),DZ196="",ISNUMBER(OFFSET('Hygiene Data'!$F$10,0,10*ROW('Hygiene Data'!F190)))),OFFSET('Hygiene Data'!$F$10,0,10*ROW('Hygiene Data'!F190)),NA())))</f>
        <v>#N/A</v>
      </c>
      <c r="BL196" s="135" t="e">
        <f ca="1">+IF(AND(ISNUMBER(OFFSET('Hygiene Data'!$G$6,0,10*ROW('Hygiene Data'!G190))),EA196="Yes"),OFFSET('Hygiene Data'!$G$6,0,10*ROW('Hygiene Data'!G190)),IF(AND(ISNUMBER(OFFSET('Hygiene Data'!$G$6,0,10*ROW('Hygiene Data'!G190))),EA196="No",ISNUMBER(OFFSET('Hygiene Data'!$G$6,0,10*ROW('Hygiene Data'!G190)))),CONCATENATE("[",ROUND(OFFSET('Hygiene Data'!$G$6,0,10*ROW('Hygiene Data'!G190)),0),"]"),IF(AND(ISNUMBER(OFFSET('Hygiene Data'!$G$6,0,10*ROW('Hygiene Data'!G190))),EA196="",ISNUMBER(OFFSET('Hygiene Data'!$G$6,0,10*ROW('Hygiene Data'!G190)))),OFFSET('Hygiene Data'!$G$6,0,10*ROW('Hygiene Data'!G190)),NA())))</f>
        <v>#N/A</v>
      </c>
      <c r="BM196" s="135" t="e">
        <f ca="1">+IF(AND(ISNUMBER(OFFSET('Hygiene Data'!$G$8,0,10*ROW('Hygiene Data'!G190))),EB196="Yes"),OFFSET('Hygiene Data'!$G$8,0,10*ROW('Hygiene Data'!G190)),IF(AND(ISNUMBER(OFFSET('Hygiene Data'!$G$8,0,10*ROW('Hygiene Data'!G190))),EB196="No",ISNUMBER(OFFSET('Hygiene Data'!$G$8,0,10*ROW('Hygiene Data'!G190)))),CONCATENATE("[",ROUND(OFFSET('Hygiene Data'!$G$8,0,10*ROW('Hygiene Data'!G190)),0),"]"),IF(AND(ISNUMBER(OFFSET('Hygiene Data'!$G$8,0,10*ROW('Hygiene Data'!G190))),EB196="",ISNUMBER(OFFSET('Hygiene Data'!$G$8,0,10*ROW('Hygiene Data'!G190)))),OFFSET('Hygiene Data'!$G$8,0,10*ROW('Hygiene Data'!G190)),NA())))</f>
        <v>#N/A</v>
      </c>
      <c r="BN196" s="135" t="e">
        <f ca="1">+IF(AND(ISNUMBER(OFFSET('Hygiene Data'!$G$10,0,10*ROW('Hygiene Data'!G190))),EC196="Yes"),OFFSET('Hygiene Data'!$G$10,0,10*ROW('Hygiene Data'!G190)),IF(AND(ISNUMBER(OFFSET('Hygiene Data'!$G$10,0,10*ROW('Hygiene Data'!G190))),EC196="No",ISNUMBER(OFFSET('Hygiene Data'!$G$10,0,10*ROW('Hygiene Data'!G190)))),CONCATENATE("[",ROUND(OFFSET('Hygiene Data'!$G$10,0,10*ROW('Hygiene Data'!G190)),0),"]"),IF(AND(ISNUMBER(OFFSET('Hygiene Data'!$G$10,0,10*ROW('Hygiene Data'!G190))),EC196="",ISNUMBER(OFFSET('Hygiene Data'!$G$10,0,10*ROW('Hygiene Data'!G190)))),OFFSET('Hygiene Data'!$G$10,0,10*ROW('Hygiene Data'!G190)),NA())))</f>
        <v>#N/A</v>
      </c>
      <c r="BO196" s="135" t="e">
        <f ca="1">+IF(AND(ISNUMBER(OFFSET('Hygiene Data'!$H$6,0,10*ROW('Hygiene Data'!H190))),ED196="Yes"),OFFSET('Hygiene Data'!$H$6,0,10*ROW('Hygiene Data'!H190)),IF(AND(ISNUMBER(OFFSET('Hygiene Data'!$H$6,0,10*ROW('Hygiene Data'!H190))),ED196="No",ISNUMBER(OFFSET('Hygiene Data'!$H$6,0,10*ROW('Hygiene Data'!H190)))),CONCATENATE("[",ROUND(OFFSET('Hygiene Data'!$H$6,0,10*ROW('Hygiene Data'!H190)),0),"]"),IF(AND(ISNUMBER(OFFSET('Hygiene Data'!$H$6,0,10*ROW('Hygiene Data'!H190))),ED196="",ISNUMBER(OFFSET('Hygiene Data'!$H$6,0,10*ROW('Hygiene Data'!H190)))),OFFSET('Hygiene Data'!$H$6,0,10*ROW('Hygiene Data'!H190)),NA())))</f>
        <v>#N/A</v>
      </c>
      <c r="BP196" s="135" t="e">
        <f ca="1">+IF(AND(ISNUMBER(OFFSET('Hygiene Data'!$H$8,0,10*ROW('Hygiene Data'!H190))),EE196="Yes"),OFFSET('Hygiene Data'!$H$8,0,10*ROW('Hygiene Data'!H190)),IF(AND(ISNUMBER(OFFSET('Hygiene Data'!$H$8,0,10*ROW('Hygiene Data'!H190))),EE196="No",ISNUMBER(OFFSET('Hygiene Data'!$H$8,0,10*ROW('Hygiene Data'!H190)))),CONCATENATE("[",ROUND(OFFSET('Hygiene Data'!$H$8,0,10*ROW('Hygiene Data'!H190)),0),"]"),IF(AND(ISNUMBER(OFFSET('Hygiene Data'!$H$8,0,10*ROW('Hygiene Data'!H190))),EE196="",ISNUMBER(OFFSET('Hygiene Data'!$H$8,0,10*ROW('Hygiene Data'!H190)))),OFFSET('Hygiene Data'!$H$8,0,10*ROW('Hygiene Data'!H190)),NA())))</f>
        <v>#N/A</v>
      </c>
      <c r="BQ196" s="135" t="e">
        <f ca="1">+IF(AND(ISNUMBER(OFFSET('Hygiene Data'!$H$10,0,10*ROW('Hygiene Data'!H190))),EF196="Yes"),OFFSET('Hygiene Data'!$H$10,0,10*ROW('Hygiene Data'!H190)),IF(AND(ISNUMBER(OFFSET('Hygiene Data'!$H$10,0,10*ROW('Hygiene Data'!H190))),EF196="No",ISNUMBER(OFFSET('Hygiene Data'!$H$10,0,10*ROW('Hygiene Data'!H190)))),CONCATENATE("[",ROUND(OFFSET('Hygiene Data'!$H$10,0,10*ROW('Hygiene Data'!H190)),0),"]"),IF(AND(ISNUMBER(OFFSET('Hygiene Data'!$H$10,0,10*ROW('Hygiene Data'!H190))),EF196="",ISNUMBER(OFFSET('Hygiene Data'!$H$10,0,10*ROW('Hygiene Data'!H190)))),OFFSET('Hygiene Data'!$H$10,0,10*ROW('Hygiene Data'!H190)),NA())))</f>
        <v>#N/A</v>
      </c>
      <c r="BS196" s="34" t="str">
        <f ca="1">+IF(OFFSET('Water Data'!$C$28,0,10*ROW('Water Data'!C190))="","",OFFSET('Water Data'!$C$28,0,10*ROW('Water Data'!C190)))</f>
        <v/>
      </c>
      <c r="BT196" s="34" t="str">
        <f ca="1">+IF(OFFSET('Water Data'!$C$29,0,10*ROW('Water Data'!C190))="","",OFFSET('Water Data'!$C$29,0,10*ROW('Water Data'!C190)))</f>
        <v/>
      </c>
      <c r="BU196" s="34" t="str">
        <f ca="1">+IF(OFFSET('Water Data'!$C$30,0,10*ROW('Water Data'!C190))="","",OFFSET('Water Data'!$C$30,0,10*ROW('Water Data'!C190)))</f>
        <v/>
      </c>
      <c r="BV196" s="34" t="str">
        <f ca="1">+IF(OFFSET('Water Data'!$D$28,0,10*ROW('Water Data'!D190))="","",OFFSET('Water Data'!$D$28,0,10*ROW('Water Data'!D190)))</f>
        <v/>
      </c>
      <c r="BW196" s="34" t="str">
        <f ca="1">+IF(OFFSET('Water Data'!$D$29,0,10*ROW('Water Data'!D190))="","",OFFSET('Water Data'!$D$29,0,10*ROW('Water Data'!D190)))</f>
        <v/>
      </c>
      <c r="BX196" s="34" t="str">
        <f ca="1">+IF(OFFSET('Water Data'!$D$30,0,10*ROW('Water Data'!D190))="","",OFFSET('Water Data'!$D$30,0,10*ROW('Water Data'!D190)))</f>
        <v/>
      </c>
      <c r="BY196" s="34" t="str">
        <f ca="1">+IF(OFFSET('Water Data'!$E$28,0,10*ROW('Water Data'!E190))="","",OFFSET('Water Data'!$E$28,0,10*ROW('Water Data'!E190)))</f>
        <v/>
      </c>
      <c r="BZ196" s="34" t="str">
        <f ca="1">+IF(OFFSET('Water Data'!$E$29,0,10*ROW('Water Data'!E190))="","",OFFSET('Water Data'!$E$29,0,10*ROW('Water Data'!E190)))</f>
        <v/>
      </c>
      <c r="CA196" s="34" t="str">
        <f ca="1">+IF(OFFSET('Water Data'!$E$30,0,10*ROW('Water Data'!E190))="","",OFFSET('Water Data'!$E$30,0,10*ROW('Water Data'!E190)))</f>
        <v/>
      </c>
      <c r="CB196" s="34" t="str">
        <f ca="1">+IF(OFFSET('Water Data'!$F$28,0,10*ROW('Water Data'!F190))="","",OFFSET('Water Data'!$F$28,0,10*ROW('Water Data'!F190)))</f>
        <v/>
      </c>
      <c r="CC196" s="34" t="str">
        <f ca="1">+IF(OFFSET('Water Data'!$F$29,0,10*ROW('Water Data'!F190))="","",OFFSET('Water Data'!$F$29,0,10*ROW('Water Data'!F190)))</f>
        <v/>
      </c>
      <c r="CD196" s="34" t="str">
        <f ca="1">+IF(OFFSET('Water Data'!$F$30,0,10*ROW('Water Data'!F190))="","",OFFSET('Water Data'!$F$30,0,10*ROW('Water Data'!F190)))</f>
        <v/>
      </c>
      <c r="CE196" s="34" t="str">
        <f ca="1">+IF(OFFSET('Water Data'!$G$28,0,10*ROW('Water Data'!G190))="","",OFFSET('Water Data'!$G$28,0,10*ROW('Water Data'!G190)))</f>
        <v/>
      </c>
      <c r="CF196" s="34" t="str">
        <f ca="1">+IF(OFFSET('Water Data'!$G$29,0,10*ROW('Water Data'!G190))="","",OFFSET('Water Data'!$G$29,0,10*ROW('Water Data'!G190)))</f>
        <v/>
      </c>
      <c r="CG196" s="34" t="str">
        <f ca="1">+IF(OFFSET('Water Data'!$G$30,0,10*ROW('Water Data'!G190))="","",OFFSET('Water Data'!$G$30,0,10*ROW('Water Data'!G190)))</f>
        <v/>
      </c>
      <c r="CH196" s="34" t="str">
        <f ca="1">+IF(OFFSET('Water Data'!$H$28,0,10*ROW('Water Data'!H190))="","",OFFSET('Water Data'!$H$28,0,10*ROW('Water Data'!H190)))</f>
        <v/>
      </c>
      <c r="CI196" s="34" t="str">
        <f ca="1">+IF(OFFSET('Water Data'!$H$29,0,10*ROW('Water Data'!H190))="","",OFFSET('Water Data'!$H$29,0,10*ROW('Water Data'!H190)))</f>
        <v/>
      </c>
      <c r="CJ196" s="34" t="str">
        <f ca="1">+IF(OFFSET('Water Data'!$H$30,0,10*ROW('Water Data'!H190))="","",OFFSET('Water Data'!$H$30,0,10*ROW('Water Data'!H190)))</f>
        <v/>
      </c>
      <c r="CK196" s="34" t="str">
        <f ca="1">+IF(OFFSET('Sanitation Data'!$C$29,0,10*ROW('Sanitation Data'!C190))="","",OFFSET('Sanitation Data'!$C$29,0,10*ROW('Sanitation Data'!C190)))</f>
        <v/>
      </c>
      <c r="CL196" s="34" t="str">
        <f ca="1">+IF(OFFSET('Sanitation Data'!$C$30,0,10*ROW('Sanitation Data'!C190))="","",OFFSET('Sanitation Data'!$C$30,0,10*ROW('Sanitation Data'!C190)))</f>
        <v/>
      </c>
      <c r="CM196" s="34" t="str">
        <f ca="1">+IF(OFFSET('Sanitation Data'!$C$31,0,10*ROW('Sanitation Data'!C190))="","",OFFSET('Sanitation Data'!$C$31,0,10*ROW('Sanitation Data'!C190)))</f>
        <v/>
      </c>
      <c r="CN196" s="34" t="str">
        <f ca="1">+IF(OFFSET('Sanitation Data'!$C$32,0,10*ROW('Sanitation Data'!C190))="","",OFFSET('Sanitation Data'!$C$32,0,10*ROW('Sanitation Data'!C190)))</f>
        <v/>
      </c>
      <c r="CO196" s="34" t="str">
        <f ca="1">+IF(OFFSET('Sanitation Data'!$C$33,0,10*ROW('Sanitation Data'!C190))="","",OFFSET('Sanitation Data'!$C$33,0,10*ROW('Sanitation Data'!C190)))</f>
        <v/>
      </c>
      <c r="CP196" s="34" t="str">
        <f ca="1">+IF(OFFSET('Sanitation Data'!$D$29,0,10*ROW('Sanitation Data'!D190))="","",OFFSET('Sanitation Data'!$D$29,0,10*ROW('Sanitation Data'!D190)))</f>
        <v/>
      </c>
      <c r="CQ196" s="34" t="str">
        <f ca="1">+IF(OFFSET('Sanitation Data'!$D$30,0,10*ROW('Sanitation Data'!D190))="","",OFFSET('Sanitation Data'!$D$30,0,10*ROW('Sanitation Data'!D190)))</f>
        <v/>
      </c>
      <c r="CR196" s="34" t="str">
        <f ca="1">+IF(OFFSET('Sanitation Data'!$D$31,0,10*ROW('Sanitation Data'!D190))="","",OFFSET('Sanitation Data'!$D$31,0,10*ROW('Sanitation Data'!D190)))</f>
        <v/>
      </c>
      <c r="CS196" s="34" t="str">
        <f ca="1">+IF(OFFSET('Sanitation Data'!$D$32,0,10*ROW('Sanitation Data'!D190))="","",OFFSET('Sanitation Data'!$D$32,0,10*ROW('Sanitation Data'!D190)))</f>
        <v/>
      </c>
      <c r="CT196" s="34" t="str">
        <f ca="1">+IF(OFFSET('Sanitation Data'!$D$33,0,10*ROW('Sanitation Data'!D190))="","",OFFSET('Sanitation Data'!$D$33,0,10*ROW('Sanitation Data'!D190)))</f>
        <v/>
      </c>
      <c r="CU196" s="34" t="str">
        <f ca="1">+IF(OFFSET('Sanitation Data'!$E$29,0,10*ROW('Sanitation Data'!E190))="","",OFFSET('Sanitation Data'!$E$29,0,10*ROW('Sanitation Data'!E190)))</f>
        <v/>
      </c>
      <c r="CV196" s="34" t="str">
        <f ca="1">+IF(OFFSET('Sanitation Data'!$E$30,0,10*ROW('Sanitation Data'!E190))="","",OFFSET('Sanitation Data'!$E$30,0,10*ROW('Sanitation Data'!E190)))</f>
        <v/>
      </c>
      <c r="CW196" s="34" t="str">
        <f ca="1">+IF(OFFSET('Sanitation Data'!$E$31,0,10*ROW('Sanitation Data'!E190))="","",OFFSET('Sanitation Data'!$E$31,0,10*ROW('Sanitation Data'!E190)))</f>
        <v/>
      </c>
      <c r="CX196" s="34" t="str">
        <f ca="1">+IF(OFFSET('Sanitation Data'!$E$32,0,10*ROW('Sanitation Data'!E190))="","",OFFSET('Sanitation Data'!$E$32,0,10*ROW('Sanitation Data'!E190)))</f>
        <v/>
      </c>
      <c r="CY196" s="34" t="str">
        <f ca="1">+IF(OFFSET('Sanitation Data'!$E$33,0,10*ROW('Sanitation Data'!E190))="","",OFFSET('Sanitation Data'!$E$33,0,10*ROW('Sanitation Data'!E190)))</f>
        <v/>
      </c>
      <c r="CZ196" s="34" t="str">
        <f ca="1">+IF(OFFSET('Sanitation Data'!$F$29,0,10*ROW('Sanitation Data'!F190))="","",OFFSET('Sanitation Data'!$F$29,0,10*ROW('Sanitation Data'!F190)))</f>
        <v/>
      </c>
      <c r="DA196" s="34" t="str">
        <f ca="1">+IF(OFFSET('Sanitation Data'!$F$30,0,10*ROW('Sanitation Data'!F190))="","",OFFSET('Sanitation Data'!$F$30,0,10*ROW('Sanitation Data'!F190)))</f>
        <v/>
      </c>
      <c r="DB196" s="34" t="str">
        <f ca="1">+IF(OFFSET('Sanitation Data'!$F$31,0,10*ROW('Sanitation Data'!F190))="","",OFFSET('Sanitation Data'!$F$31,0,10*ROW('Sanitation Data'!F190)))</f>
        <v/>
      </c>
      <c r="DC196" s="34" t="str">
        <f ca="1">+IF(OFFSET('Sanitation Data'!$F$32,0,10*ROW('Sanitation Data'!F190))="","",OFFSET('Sanitation Data'!$F$32,0,10*ROW('Sanitation Data'!F190)))</f>
        <v/>
      </c>
      <c r="DD196" s="34" t="str">
        <f ca="1">+IF(OFFSET('Sanitation Data'!$F$33,0,10*ROW('Sanitation Data'!F190))="","",OFFSET('Sanitation Data'!$F$33,0,10*ROW('Sanitation Data'!F190)))</f>
        <v/>
      </c>
      <c r="DE196" s="34" t="str">
        <f ca="1">+IF(OFFSET('Sanitation Data'!$G$29,0,10*ROW('Sanitation Data'!G190))="","",OFFSET('Sanitation Data'!$G$29,0,10*ROW('Sanitation Data'!G190)))</f>
        <v/>
      </c>
      <c r="DF196" s="34" t="str">
        <f ca="1">+IF(OFFSET('Sanitation Data'!$G$30,0,10*ROW('Sanitation Data'!G190))="","",OFFSET('Sanitation Data'!$G$30,0,10*ROW('Sanitation Data'!G190)))</f>
        <v/>
      </c>
      <c r="DG196" s="34" t="str">
        <f ca="1">+IF(OFFSET('Sanitation Data'!$G$31,0,10*ROW('Sanitation Data'!G190))="","",OFFSET('Sanitation Data'!$G$31,0,10*ROW('Sanitation Data'!G190)))</f>
        <v/>
      </c>
      <c r="DH196" s="34" t="str">
        <f ca="1">+IF(OFFSET('Sanitation Data'!$G$32,0,10*ROW('Sanitation Data'!G190))="","",OFFSET('Sanitation Data'!$G$32,0,10*ROW('Sanitation Data'!G190)))</f>
        <v/>
      </c>
      <c r="DI196" s="34" t="str">
        <f ca="1">+IF(OFFSET('Sanitation Data'!$G$33,0,10*ROW('Sanitation Data'!G190))="","",OFFSET('Sanitation Data'!$G$33,0,10*ROW('Sanitation Data'!G190)))</f>
        <v/>
      </c>
      <c r="DJ196" s="34" t="str">
        <f ca="1">+IF(OFFSET('Sanitation Data'!$H$29,0,10*ROW('Sanitation Data'!H190))="","",OFFSET('Sanitation Data'!$H$29,0,10*ROW('Sanitation Data'!H190)))</f>
        <v/>
      </c>
      <c r="DK196" s="34" t="str">
        <f ca="1">+IF(OFFSET('Sanitation Data'!$H$30,0,10*ROW('Sanitation Data'!H190))="","",OFFSET('Sanitation Data'!$H$30,0,10*ROW('Sanitation Data'!H190)))</f>
        <v/>
      </c>
      <c r="DL196" s="34" t="str">
        <f ca="1">+IF(OFFSET('Sanitation Data'!$H$31,0,10*ROW('Sanitation Data'!H190))="","",OFFSET('Sanitation Data'!$H$31,0,10*ROW('Sanitation Data'!H190)))</f>
        <v/>
      </c>
      <c r="DM196" s="34" t="str">
        <f ca="1">+IF(OFFSET('Sanitation Data'!$H$32,0,10*ROW('Sanitation Data'!H190))="","",OFFSET('Sanitation Data'!$H$32,0,10*ROW('Sanitation Data'!H190)))</f>
        <v/>
      </c>
      <c r="DN196" s="34" t="str">
        <f ca="1">+IF(OFFSET('Sanitation Data'!$H$33,0,10*ROW('Sanitation Data'!H190))="","",OFFSET('Sanitation Data'!$H$33,0,10*ROW('Sanitation Data'!H190)))</f>
        <v/>
      </c>
      <c r="DO196" s="34" t="str">
        <f ca="1">+IF(OFFSET('Hygiene Data'!$C$12,0,10*ROW('Hygiene Data'!C190))="","",OFFSET('Hygiene Data'!$C$12,0,10*ROW('Hygiene Data'!C190)))</f>
        <v/>
      </c>
      <c r="DP196" s="34" t="str">
        <f ca="1">+IF(OFFSET('Hygiene Data'!$C$13,0,10*ROW('Hygiene Data'!C190))="","",OFFSET('Hygiene Data'!$C$13,0,10*ROW('Hygiene Data'!C190)))</f>
        <v/>
      </c>
      <c r="DQ196" s="34" t="str">
        <f ca="1">+IF(OFFSET('Hygiene Data'!$C$14,0,10*ROW('Hygiene Data'!C190))="","",OFFSET('Hygiene Data'!$C$14,0,10*ROW('Hygiene Data'!C190)))</f>
        <v/>
      </c>
      <c r="DR196" s="34" t="str">
        <f ca="1">+IF(OFFSET('Hygiene Data'!$D$12,0,10*ROW('Hygiene Data'!D190))="","",OFFSET('Hygiene Data'!$D$12,0,10*ROW('Hygiene Data'!D190)))</f>
        <v/>
      </c>
      <c r="DS196" s="34" t="str">
        <f ca="1">+IF(OFFSET('Hygiene Data'!$D$13,0,10*ROW('Hygiene Data'!D190))="","",OFFSET('Hygiene Data'!$D$13,0,10*ROW('Hygiene Data'!D190)))</f>
        <v/>
      </c>
      <c r="DT196" s="34" t="str">
        <f ca="1">+IF(OFFSET('Hygiene Data'!$D$14,0,10*ROW('Hygiene Data'!D190))="","",OFFSET('Hygiene Data'!$D$14,0,10*ROW('Hygiene Data'!D190)))</f>
        <v/>
      </c>
      <c r="DU196" s="34" t="str">
        <f ca="1">+IF(OFFSET('Hygiene Data'!$E$12,0,10*ROW('Hygiene Data'!E190))="","",OFFSET('Hygiene Data'!$E$12,0,10*ROW('Hygiene Data'!E190)))</f>
        <v/>
      </c>
      <c r="DV196" s="34" t="str">
        <f ca="1">+IF(OFFSET('Hygiene Data'!$E$13,0,10*ROW('Hygiene Data'!E190))="","",OFFSET('Hygiene Data'!$E$13,0,10*ROW('Hygiene Data'!E190)))</f>
        <v/>
      </c>
      <c r="DW196" s="34" t="str">
        <f ca="1">+IF(OFFSET('Hygiene Data'!$E$14,0,10*ROW('Hygiene Data'!E190))="","",OFFSET('Hygiene Data'!$E$14,0,10*ROW('Hygiene Data'!E190)))</f>
        <v/>
      </c>
      <c r="DX196" s="34" t="str">
        <f ca="1">+IF(OFFSET('Hygiene Data'!$F$12,0,10*ROW('Hygiene Data'!F190))="","",OFFSET('Hygiene Data'!$F$12,0,10*ROW('Hygiene Data'!F190)))</f>
        <v/>
      </c>
      <c r="DY196" s="34" t="str">
        <f ca="1">+IF(OFFSET('Hygiene Data'!$F$13,0,10*ROW('Hygiene Data'!F190))="","",OFFSET('Hygiene Data'!$F$13,0,10*ROW('Hygiene Data'!F190)))</f>
        <v/>
      </c>
      <c r="DZ196" s="34" t="str">
        <f ca="1">+IF(OFFSET('Hygiene Data'!$F$14,0,10*ROW('Hygiene Data'!F190))="","",OFFSET('Hygiene Data'!$F$14,0,10*ROW('Hygiene Data'!F190)))</f>
        <v/>
      </c>
      <c r="EA196" s="34" t="str">
        <f ca="1">+IF(OFFSET('Hygiene Data'!$G$12,0,10*ROW('Hygiene Data'!G190))="","",OFFSET('Hygiene Data'!$G$12,0,10*ROW('Hygiene Data'!G190)))</f>
        <v/>
      </c>
      <c r="EB196" s="34" t="str">
        <f ca="1">+IF(OFFSET('Hygiene Data'!$G$13,0,10*ROW('Hygiene Data'!G190))="","",OFFSET('Hygiene Data'!$G$13,0,10*ROW('Hygiene Data'!G190)))</f>
        <v/>
      </c>
      <c r="EC196" s="34" t="str">
        <f ca="1">+IF(OFFSET('Hygiene Data'!$G$14,0,10*ROW('Hygiene Data'!G190))="","",OFFSET('Hygiene Data'!$G$14,0,10*ROW('Hygiene Data'!G190)))</f>
        <v/>
      </c>
      <c r="ED196" s="34" t="str">
        <f ca="1">+IF(OFFSET('Hygiene Data'!$H$12,0,10*ROW('Hygiene Data'!H190))="","",OFFSET('Hygiene Data'!$H$12,0,10*ROW('Hygiene Data'!H190)))</f>
        <v/>
      </c>
      <c r="EE196" s="34" t="str">
        <f ca="1">+IF(OFFSET('Hygiene Data'!$H$13,0,10*ROW('Hygiene Data'!H190))="","",OFFSET('Hygiene Data'!$H$13,0,10*ROW('Hygiene Data'!H190)))</f>
        <v/>
      </c>
      <c r="EF196" s="34" t="str">
        <f ca="1">+IF(OFFSET('Hygiene Data'!$H$14,0,10*ROW('Hygiene Data'!H190))="","",OFFSET('Hygiene Data'!$H$14,0,10*ROW('Hygiene Data'!H190)))</f>
        <v/>
      </c>
    </row>
    <row r="197" spans="1:136" x14ac:dyDescent="0.2">
      <c r="A197" s="50" t="str">
        <f ca="1">+IF(OFFSET('Water Data'!$B$1,0,10*ROW('Water Data'!B194))="","",OFFSET('Water Data'!$B$1,0,10*ROW('Water Data'!B194)))</f>
        <v/>
      </c>
      <c r="B197" s="50" t="str">
        <f ca="1">+IF(OFFSET('Water Data'!$A$3,0,10*ROW('Water Data'!A194))="","",OFFSET('Water Data'!$A$3,0,10*ROW('Water Data'!A194)))</f>
        <v/>
      </c>
      <c r="C197" s="50" t="str">
        <f ca="1">+IF(OFFSET('Water Data'!$C$3,0,10*ROW('Water Data'!C194))="","",OFFSET('Water Data'!$C$3,0,10*ROW('Water Data'!C194)))</f>
        <v/>
      </c>
      <c r="D197" s="133" t="e">
        <f ca="1">+IF(AND(ISNUMBER(OFFSET('Water Data'!$C$5,0,10*ROW('Water Data'!C191))),BS197="Yes"),100-OFFSET('Water Data'!$C$5,0,10*ROW('Water Data'!C191)),IF(AND(ISNUMBER(OFFSET('Water Data'!$C$5,0,10*ROW('Water Data'!C191))),BS197="No",ISNUMBER(OFFSET('Water Data'!$C$5,0,10*ROW('Water Data'!C191)))),CONCATENATE("[",ROUND(100-OFFSET('Water Data'!$C$5,0,10*ROW('Water Data'!C191)),0),"]"),IF(AND(ISNUMBER(OFFSET('Water Data'!$C$5,0,10*ROW('Water Data'!C191))),BS197="",ISNUMBER(OFFSET('Water Data'!$C$5,0,10*ROW('Water Data'!C191)))),100-OFFSET('Water Data'!$C$5,0,10*ROW('Water Data'!C191)),NA())))</f>
        <v>#N/A</v>
      </c>
      <c r="E197" s="133" t="e">
        <f ca="1">+IF(AND(ISNUMBER(OFFSET('Water Data'!$C$7,0,10*ROW('Water Data'!D191))),BT197="Yes"),OFFSET('Water Data'!$C$7,0,10*ROW('Water Data'!C191)),IF(AND(ISNUMBER(OFFSET('Water Data'!$C$7,0,10*ROW('Water Data'!C191))),BT197="No",ISNUMBER(OFFSET('Water Data'!$C$7,0,10*ROW('Water Data'!C191)))),CONCATENATE("[",ROUND(OFFSET('Water Data'!$C$7,0,10*ROW('Water Data'!C191)),0),"]"),IF(AND(ISNUMBER(OFFSET('Water Data'!$C$7,0,10*ROW('Water Data'!C191))),BT197="",ISNUMBER(OFFSET('Water Data'!$C$7,0,10*ROW('Water Data'!C191)))),OFFSET('Water Data'!$C$7,0,10*ROW('Water Data'!C191)),NA())))</f>
        <v>#N/A</v>
      </c>
      <c r="F197" s="133" t="e">
        <f ca="1">+IF(AND(ISNUMBER(OFFSET('Water Data'!$C$10,0,10*ROW('Water Data'!C191))),BU197="Yes"),OFFSET('Water Data'!$C$10,0,10*ROW('Water Data'!C191)),IF(AND(ISNUMBER(OFFSET('Water Data'!$C$10,0,10*ROW('Water Data'!C191))),BU197="No",ISNUMBER(OFFSET('Water Data'!$C$10,0,10*ROW('Water Data'!C191)))),CONCATENATE("[",ROUND(OFFSET('Water Data'!$C$10,0,10*ROW('Water Data'!C191)),0),"]"),IF(AND(ISNUMBER(OFFSET('Water Data'!$C$10,0,10*ROW('Water Data'!C191))),BU197="",ISNUMBER(OFFSET('Water Data'!$C$10,0,10*ROW('Water Data'!C191)))),OFFSET('Water Data'!$C$10,0,10*ROW('Water Data'!C191)),NA())))</f>
        <v>#N/A</v>
      </c>
      <c r="G197" s="133" t="e">
        <f ca="1">+IF(AND(ISNUMBER(OFFSET('Water Data'!$D$5,0,10*ROW('Water Data'!D191))),BV197="Yes"),100-OFFSET('Water Data'!$D$5,0,10*ROW('Water Data'!D191)),IF(AND(ISNUMBER(OFFSET('Water Data'!$D$5,0,10*ROW('Water Data'!D191))),BV197="No",ISNUMBER(OFFSET('Water Data'!$D$5,0,10*ROW('Water Data'!D191)))),CONCATENATE("[",ROUND(100-OFFSET('Water Data'!$D$5,0,10*ROW('Water Data'!D191)),0),"]"),IF(AND(ISNUMBER(OFFSET('Water Data'!$D$5,0,10*ROW('Water Data'!D191))),BV197="",ISNUMBER(OFFSET('Water Data'!$D$5,0,10*ROW('Water Data'!D191)))),100-OFFSET('Water Data'!$D$5,0,10*ROW('Water Data'!D191)),NA())))</f>
        <v>#N/A</v>
      </c>
      <c r="H197" s="133" t="e">
        <f ca="1">+IF(AND(ISNUMBER(OFFSET('Water Data'!$D$7,0,10*ROW('Water Data'!D191))),BW197="Yes"),OFFSET('Water Data'!$D$7,0,10*ROW('Water Data'!D191)),IF(AND(ISNUMBER(OFFSET('Water Data'!$D$7,0,10*ROW('Water Data'!D191))),BW197="No",ISNUMBER(OFFSET('Water Data'!$D$7,0,10*ROW('Water Data'!D191)))),CONCATENATE("[",ROUND(OFFSET('Water Data'!$C$7,0,10*ROW('Water Data'!D191)),0),"]"),IF(AND(ISNUMBER(OFFSET('Water Data'!$D$7,0,10*ROW('Water Data'!D191))),BW197="",ISNUMBER(OFFSET('Water Data'!$D$7,0,10*ROW('Water Data'!D191)))),OFFSET('Water Data'!$D$7,0,10*ROW('Water Data'!D191)),NA())))</f>
        <v>#N/A</v>
      </c>
      <c r="I197" s="133" t="e">
        <f ca="1">+IF(AND(ISNUMBER(OFFSET('Water Data'!$D$10,0,10*ROW('Water Data'!D191))),BX197="Yes"),OFFSET('Water Data'!$D$10,0,10*ROW('Water Data'!D191)),IF(AND(ISNUMBER(OFFSET('Water Data'!$D$10,0,10*ROW('Water Data'!D191))),BX197="No",ISNUMBER(OFFSET('Water Data'!$D$10,0,10*ROW('Water Data'!D191)))),CONCATENATE("[",ROUND(OFFSET('Water Data'!$D$10,0,10*ROW('Water Data'!D191)),0),"]"),IF(AND(ISNUMBER(OFFSET('Water Data'!$D$10,0,10*ROW('Water Data'!D191))),BX197="",ISNUMBER(OFFSET('Water Data'!$D$10,0,10*ROW('Water Data'!D191)))),OFFSET('Water Data'!$D$10,0,10*ROW('Water Data'!D191)),NA())))</f>
        <v>#N/A</v>
      </c>
      <c r="J197" s="133" t="e">
        <f ca="1">+IF(AND(ISNUMBER(OFFSET('Water Data'!$E$5,0,10*ROW('Water Data'!E191))),BY197="Yes"),100-OFFSET('Water Data'!$E$5,0,10*ROW('Water Data'!E191)),IF(AND(ISNUMBER(OFFSET('Water Data'!$E$5,0,10*ROW('Water Data'!E191))),BY197="No",ISNUMBER(OFFSET('Water Data'!$E$5,0,10*ROW('Water Data'!E191)))),CONCATENATE("[",ROUND(100-OFFSET('Water Data'!$E$5,0,10*ROW('Water Data'!E191)),0),"]"),IF(AND(ISNUMBER(OFFSET('Water Data'!$E$5,0,10*ROW('Water Data'!E191))),BY197="",ISNUMBER(OFFSET('Water Data'!$E$5,0,10*ROW('Water Data'!E191)))),100-OFFSET('Water Data'!$E$5,0,10*ROW('Water Data'!E191)),NA())))</f>
        <v>#N/A</v>
      </c>
      <c r="K197" s="133" t="e">
        <f ca="1">+IF(AND(ISNUMBER(OFFSET('Water Data'!$E$7,0,10*ROW('Water Data'!E191))),BZ197="Yes"),OFFSET('Water Data'!$E$7,0,10*ROW('Water Data'!E191)),IF(AND(ISNUMBER(OFFSET('Water Data'!$E$7,0,10*ROW('Water Data'!E191))),BZ197="No",ISNUMBER(OFFSET('Water Data'!$E$7,0,10*ROW('Water Data'!E191)))),CONCATENATE("[",ROUND(OFFSET('Water Data'!$E$7,0,10*ROW('Water Data'!E191)),0),"]"),IF(AND(ISNUMBER(OFFSET('Water Data'!$E$7,0,10*ROW('Water Data'!E191))),BZ197="",ISNUMBER(OFFSET('Water Data'!$E$7,0,10*ROW('Water Data'!E191)))),OFFSET('Water Data'!$E$7,0,10*ROW('Water Data'!E191)),NA())))</f>
        <v>#N/A</v>
      </c>
      <c r="L197" s="133" t="e">
        <f ca="1">+IF(AND(ISNUMBER(OFFSET('Water Data'!$E$10,0,10*ROW('Water Data'!E191))),CA197="Yes"),OFFSET('Water Data'!$E$10,0,10*ROW('Water Data'!E191)),IF(AND(ISNUMBER(OFFSET('Water Data'!$E$10,0,10*ROW('Water Data'!E191))),CA197="No",ISNUMBER(OFFSET('Water Data'!$E$10,0,10*ROW('Water Data'!E191)))),CONCATENATE("[",ROUND(OFFSET('Water Data'!$E$10,0,10*ROW('Water Data'!E191)),0),"]"),IF(AND(ISNUMBER(OFFSET('Water Data'!$E$10,0,10*ROW('Water Data'!E191))),CA197="",ISNUMBER(OFFSET('Water Data'!$E$10,0,10*ROW('Water Data'!E191)))),OFFSET('Water Data'!$E$10,0,10*ROW('Water Data'!E191)),NA())))</f>
        <v>#N/A</v>
      </c>
      <c r="M197" s="133" t="e">
        <f ca="1">+IF(AND(ISNUMBER(OFFSET('Water Data'!$F$5,0,10*ROW('Water Data'!F191))),CB197="Yes"),100-OFFSET('Water Data'!$F$5,0,10*ROW('Water Data'!F191)),IF(AND(ISNUMBER(OFFSET('Water Data'!$F$5,0,10*ROW('Water Data'!F191))),CB197="No",ISNUMBER(OFFSET('Water Data'!$F$5,0,10*ROW('Water Data'!F191)))),CONCATENATE("[",ROUND(100-OFFSET('Water Data'!$F$5,0,10*ROW('Water Data'!F191)),0),"]"),IF(AND(ISNUMBER(OFFSET('Water Data'!$F$5,0,10*ROW('Water Data'!F191))),CB197="",ISNUMBER(OFFSET('Water Data'!$F$5,0,10*ROW('Water Data'!F191)))),100-OFFSET('Water Data'!$F$5,0,10*ROW('Water Data'!F191)),NA())))</f>
        <v>#N/A</v>
      </c>
      <c r="N197" s="133" t="e">
        <f ca="1">+IF(AND(ISNUMBER(OFFSET('Water Data'!$F$7,0,10*ROW('Water Data'!F191))),CC197="Yes"),OFFSET('Water Data'!$F$7,0,10*ROW('Water Data'!F191)),IF(AND(ISNUMBER(OFFSET('Water Data'!$F$7,0,10*ROW('Water Data'!F191))),CC197="No",ISNUMBER(OFFSET('Water Data'!$F$7,0,10*ROW('Water Data'!F191)))),CONCATENATE("[",ROUND(OFFSET('Water Data'!$F$7,0,10*ROW('Water Data'!F191)),0),"]"),IF(AND(ISNUMBER(OFFSET('Water Data'!$F$7,0,10*ROW('Water Data'!F191))),CC197="",ISNUMBER(OFFSET('Water Data'!$F$7,0,10*ROW('Water Data'!F191)))),OFFSET('Water Data'!$F$7,0,10*ROW('Water Data'!F191)),NA())))</f>
        <v>#N/A</v>
      </c>
      <c r="O197" s="133" t="e">
        <f ca="1">+IF(AND(ISNUMBER(OFFSET('Water Data'!$F$10,0,10*ROW('Water Data'!F191))),CD197="Yes"),OFFSET('Water Data'!$F$10,0,10*ROW('Water Data'!F191)),IF(AND(ISNUMBER(OFFSET('Water Data'!$F$10,0,10*ROW('Water Data'!F191))),CD197="No",ISNUMBER(OFFSET('Water Data'!$F$10,0,10*ROW('Water Data'!F191)))),CONCATENATE("[",ROUND(OFFSET('Water Data'!$F$10,0,10*ROW('Water Data'!F191)),0),"]"),IF(AND(ISNUMBER(OFFSET('Water Data'!$F$10,0,10*ROW('Water Data'!F191))),CD197="",ISNUMBER(OFFSET('Water Data'!$F$10,0,10*ROW('Water Data'!F191)))),OFFSET('Water Data'!$F$10,0,10*ROW('Water Data'!F191)),NA())))</f>
        <v>#N/A</v>
      </c>
      <c r="P197" s="133" t="e">
        <f ca="1">+IF(AND(ISNUMBER(OFFSET('Water Data'!$G$5,0,10*ROW('Water Data'!G191))),CE197="Yes"),100-OFFSET('Water Data'!$G$5,0,10*ROW('Water Data'!G191)),IF(AND(ISNUMBER(OFFSET('Water Data'!$G$5,0,10*ROW('Water Data'!G191))),CE197="No",ISNUMBER(OFFSET('Water Data'!$G$5,0,10*ROW('Water Data'!G191)))),CONCATENATE("[",ROUND(100-OFFSET('Water Data'!$G$5,0,10*ROW('Water Data'!G191)),0),"]"),IF(AND(ISNUMBER(OFFSET('Water Data'!$G$5,0,10*ROW('Water Data'!G191))),CE197="",ISNUMBER(OFFSET('Water Data'!$G$5,0,10*ROW('Water Data'!G191)))),100-OFFSET('Water Data'!$G$5,0,10*ROW('Water Data'!G191)),NA())))</f>
        <v>#N/A</v>
      </c>
      <c r="Q197" s="133" t="e">
        <f ca="1">+IF(AND(ISNUMBER(OFFSET('Water Data'!$G$7,0,10*ROW('Water Data'!G191))),CF197="Yes"),OFFSET('Water Data'!$G$7,0,10*ROW('Water Data'!G191)),IF(AND(ISNUMBER(OFFSET('Water Data'!$G$7,0,10*ROW('Water Data'!G191))),CF197="No",ISNUMBER(OFFSET('Water Data'!$G$7,0,10*ROW('Water Data'!G191)))),CONCATENATE("[",ROUND(OFFSET('Water Data'!$G$7,0,10*ROW('Water Data'!G191)),0),"]"),IF(AND(ISNUMBER(OFFSET('Water Data'!$G$7,0,10*ROW('Water Data'!G191))),CF197="",ISNUMBER(OFFSET('Water Data'!$G$7,0,10*ROW('Water Data'!G191)))),OFFSET('Water Data'!$G$7,0,10*ROW('Water Data'!G191)),NA())))</f>
        <v>#N/A</v>
      </c>
      <c r="R197" s="133" t="e">
        <f ca="1">+IF(AND(ISNUMBER(OFFSET('Water Data'!$G$10,0,10*ROW('Water Data'!G191))),CG197="Yes"),OFFSET('Water Data'!$G$10,0,10*ROW('Water Data'!G191)),IF(AND(ISNUMBER(OFFSET('Water Data'!$G$10,0,10*ROW('Water Data'!G191))),CG197="No",ISNUMBER(OFFSET('Water Data'!$G$10,0,10*ROW('Water Data'!G191)))),CONCATENATE("[",ROUND(OFFSET('Water Data'!$G$10,0,10*ROW('Water Data'!G191)),0),"]"),IF(AND(ISNUMBER(OFFSET('Water Data'!$G$10,0,10*ROW('Water Data'!G191))),CG197="",ISNUMBER(OFFSET('Water Data'!$G$10,0,10*ROW('Water Data'!G191)))),OFFSET('Water Data'!$G$10,0,10*ROW('Water Data'!G191)),NA())))</f>
        <v>#N/A</v>
      </c>
      <c r="S197" s="133" t="e">
        <f ca="1">+IF(AND(ISNUMBER(OFFSET('Water Data'!$H$5,0,10*ROW('Water Data'!H191))),CH197="Yes"),100-OFFSET('Water Data'!$H$5,0,10*ROW('Water Data'!H191)),IF(AND(ISNUMBER(OFFSET('Water Data'!$H$5,0,10*ROW('Water Data'!H191))),CH197="No",ISNUMBER(OFFSET('Water Data'!$H$5,0,10*ROW('Water Data'!H191)))),CONCATENATE("[",ROUND(100-OFFSET('Water Data'!$H$5,0,10*ROW('Water Data'!H191)),0),"]"),IF(AND(ISNUMBER(OFFSET('Water Data'!$H$5,0,10*ROW('Water Data'!H191))),CH197="",ISNUMBER(OFFSET('Water Data'!$H$5,0,10*ROW('Water Data'!H191)))),100-OFFSET('Water Data'!$H$5,0,10*ROW('Water Data'!H191)),NA())))</f>
        <v>#N/A</v>
      </c>
      <c r="T197" s="133" t="e">
        <f ca="1">+IF(AND(ISNUMBER(OFFSET('Water Data'!$H$7,0,10*ROW('Water Data'!H191))),CI197="Yes"),OFFSET('Water Data'!$H$7,0,10*ROW('Water Data'!H191)),IF(AND(ISNUMBER(OFFSET('Water Data'!$H$7,0,10*ROW('Water Data'!H191))),CI197="No",ISNUMBER(OFFSET('Water Data'!$H$7,0,10*ROW('Water Data'!H191)))),CONCATENATE("[",ROUND(OFFSET('Water Data'!$H$7,0,10*ROW('Water Data'!H191)),0),"]"),IF(AND(ISNUMBER(OFFSET('Water Data'!$H$7,0,10*ROW('Water Data'!H191))),CI197="",ISNUMBER(OFFSET('Water Data'!$H$7,0,10*ROW('Water Data'!H191)))),OFFSET('Water Data'!$H$7,0,10*ROW('Water Data'!H191)),NA())))</f>
        <v>#N/A</v>
      </c>
      <c r="U197" s="133" t="e">
        <f ca="1">+IF(AND(ISNUMBER(OFFSET('Water Data'!$H$10,0,10*ROW('Water Data'!H191))),CJ197="Yes"),OFFSET('Water Data'!$H$10,0,10*ROW('Water Data'!H191)),IF(AND(ISNUMBER(OFFSET('Water Data'!$H$10,0,10*ROW('Water Data'!H191))),CJ197="No",ISNUMBER(OFFSET('Water Data'!$H$10,0,10*ROW('Water Data'!H191)))),CONCATENATE("[",ROUND(OFFSET('Water Data'!$H$10,0,10*ROW('Water Data'!H191)),0),"]"),IF(AND(ISNUMBER(OFFSET('Water Data'!$H$10,0,10*ROW('Water Data'!H191))),CJ197="",ISNUMBER(OFFSET('Water Data'!$H$10,0,10*ROW('Water Data'!H191)))),OFFSET('Water Data'!$H$10,0,10*ROW('Water Data'!H191)),NA())))</f>
        <v>#N/A</v>
      </c>
      <c r="V197" s="134" t="e">
        <f ca="1">+IF(AND(ISNUMBER(OFFSET('Sanitation Data'!$C$5,0,10*ROW('Sanitation Data'!C191))),CK197="Yes"),100-OFFSET('Sanitation Data'!$C$5,0,10*ROW('Sanitation Data'!C191)),IF(AND(ISNUMBER(OFFSET('Sanitation Data'!$C$5,0,10*ROW('Sanitation Data'!C191))),CK197="No",ISNUMBER(OFFSET('Sanitation Data'!$C$5,0,10*ROW('Sanitation Data'!C191)))),CONCATENATE("[",ROUND(100-OFFSET('Sanitation Data'!$C$5,0,10*ROW('Sanitation Data'!C191)),0),"]"),IF(AND(ISNUMBER(OFFSET('Sanitation Data'!$C$5,0,10*ROW('Sanitation Data'!C191))),CK197="",ISNUMBER(OFFSET('Sanitation Data'!$C$5,0,10*ROW('Sanitation Data'!C191)))),100-OFFSET('Sanitation Data'!$C$5,0,10*ROW('Sanitation Data'!C191)),NA())))</f>
        <v>#N/A</v>
      </c>
      <c r="W197" s="134" t="e">
        <f ca="1">+IF(AND(ISNUMBER(OFFSET('Sanitation Data'!$C$7,0,10*ROW('Sanitation Data'!C191))),CL197="Yes"),OFFSET('Sanitation Data'!$C$7,0,10*ROW('Sanitation Data'!C191)),IF(AND(ISNUMBER(OFFSET('Sanitation Data'!$C$7,0,10*ROW('Sanitation Data'!C191))),CL197="No",ISNUMBER(OFFSET('Sanitation Data'!$C$7,0,10*ROW('Sanitation Data'!C191)))),CONCATENATE("[",ROUND(OFFSET('Sanitation Data'!$C$7,0,10*ROW('Sanitation Data'!C191)),0),"]"),IF(AND(ISNUMBER(OFFSET('Sanitation Data'!$C$7,0,10*ROW('Sanitation Data'!C191))),CL197="",ISNUMBER(OFFSET('Sanitation Data'!$C$7,0,10*ROW('Sanitation Data'!C191)))),OFFSET('Sanitation Data'!$C$7,0,10*ROW('Sanitation Data'!C191)),NA())))</f>
        <v>#N/A</v>
      </c>
      <c r="X197" s="134" t="e">
        <f ca="1">+IF(AND(ISNUMBER(OFFSET('Sanitation Data'!$C$11,0,10*ROW('Sanitation Data'!C191))),CM197="Yes"),OFFSET('Sanitation Data'!$C$11,0,10*ROW('Sanitation Data'!C191)),IF(AND(ISNUMBER(OFFSET('Sanitation Data'!$C$11,0,10*ROW('Sanitation Data'!C191))),CM197="No",ISNUMBER(OFFSET('Sanitation Data'!$C$11,0,10*ROW('Sanitation Data'!C191)))),CONCATENATE("[",ROUND(OFFSET('Sanitation Data'!$C$11,0,10*ROW('Sanitation Data'!C191)),0),"]"),IF(AND(ISNUMBER(OFFSET('Sanitation Data'!$C$11,0,10*ROW('Sanitation Data'!C191))),CM197="",ISNUMBER(OFFSET('Sanitation Data'!$C$11,0,10*ROW('Sanitation Data'!C191)))),OFFSET('Sanitation Data'!$C$11,0,10*ROW('Sanitation Data'!C191)),NA())))</f>
        <v>#N/A</v>
      </c>
      <c r="Y197" s="134" t="e">
        <f ca="1">+IF(AND(ISNUMBER(OFFSET('Sanitation Data'!$C$12,0,10*ROW('Sanitation Data'!C191))),CN197="Yes"),OFFSET('Sanitation Data'!$C$12,0,10*ROW('Sanitation Data'!C191)),IF(AND(ISNUMBER(OFFSET('Sanitation Data'!$C$12,0,10*ROW('Sanitation Data'!C191))),CN197="No",ISNUMBER(OFFSET('Sanitation Data'!$C$12,0,10*ROW('Sanitation Data'!C191)))),CONCATENATE("[",ROUND(OFFSET('Sanitation Data'!$C$12,0,10*ROW('Sanitation Data'!C191)),0),"]"),IF(AND(ISNUMBER(OFFSET('Sanitation Data'!$C$12,0,10*ROW('Sanitation Data'!C191))),CN197="",ISNUMBER(OFFSET('Sanitation Data'!$C$12,0,10*ROW('Sanitation Data'!C191)))),OFFSET('Sanitation Data'!$C$12,0,10*ROW('Sanitation Data'!C191)),NA())))</f>
        <v>#N/A</v>
      </c>
      <c r="Z197" s="134" t="e">
        <f ca="1">+IF(AND(ISNUMBER(OFFSET('Sanitation Data'!$C$13,0,10*ROW('Sanitation Data'!C191))),CO197="Yes"),OFFSET('Sanitation Data'!$C$13,0,10*ROW('Sanitation Data'!C191)),IF(AND(ISNUMBER(OFFSET('Sanitation Data'!$C$13,0,10*ROW('Sanitation Data'!C191))),CO197="No",ISNUMBER(OFFSET('Sanitation Data'!$C$13,0,10*ROW('Sanitation Data'!C191)))),CONCATENATE("[",ROUND(OFFSET('Sanitation Data'!$C$13,0,10*ROW('Sanitation Data'!C191)),0),"]"),IF(AND(ISNUMBER(OFFSET('Sanitation Data'!$C$13,0,10*ROW('Sanitation Data'!C191))),CO197="",ISNUMBER(OFFSET('Sanitation Data'!$C$13,0,10*ROW('Sanitation Data'!C191)))),OFFSET('Sanitation Data'!$C$13,0,10*ROW('Sanitation Data'!C191)),NA())))</f>
        <v>#N/A</v>
      </c>
      <c r="AA197" s="134" t="e">
        <f ca="1">+IF(AND(ISNUMBER(OFFSET('Sanitation Data'!$D$5,0,10*ROW('Sanitation Data'!D191))),CP197="Yes"),100-OFFSET('Sanitation Data'!$D$5,0,10*ROW('Sanitation Data'!D191)),IF(AND(ISNUMBER(OFFSET('Sanitation Data'!$D$5,0,10*ROW('Sanitation Data'!D191))),CP197="No",ISNUMBER(OFFSET('Sanitation Data'!$D$5,0,10*ROW('Sanitation Data'!D191)))),CONCATENATE("[",ROUND(100-OFFSET('Sanitation Data'!$D$5,0,10*ROW('Sanitation Data'!D191)),0),"]"),IF(AND(ISNUMBER(OFFSET('Sanitation Data'!$D$5,0,10*ROW('Sanitation Data'!D191))),CP197="",ISNUMBER(OFFSET('Sanitation Data'!$D$5,0,10*ROW('Sanitation Data'!D191)))),100-OFFSET('Sanitation Data'!$D$5,0,10*ROW('Sanitation Data'!D191)),NA())))</f>
        <v>#N/A</v>
      </c>
      <c r="AB197" s="134" t="e">
        <f ca="1">+IF(AND(ISNUMBER(OFFSET('Sanitation Data'!$D$7,0,10*ROW('Sanitation Data'!D191))),CQ197="Yes"),OFFSET('Sanitation Data'!$D$7,0,10*ROW('Sanitation Data'!G191)),IF(AND(ISNUMBER(OFFSET('Sanitation Data'!$D$7,0,10*ROW('Sanitation Data'!D191))),CQ197="No",ISNUMBER(OFFSET('Sanitation Data'!$D$7,0,10*ROW('Sanitation Data'!D191)))),CONCATENATE("[",ROUND(OFFSET('Sanitation Data'!$D$7,0,10*ROW('Sanitation Data'!D191)),0),"]"),IF(AND(ISNUMBER(OFFSET('Sanitation Data'!$D$7,0,10*ROW('Sanitation Data'!D191))),CQ197="",ISNUMBER(OFFSET('Sanitation Data'!$D$7,0,10*ROW('Sanitation Data'!D191)))),OFFSET('Sanitation Data'!$D$7,0,10*ROW('Sanitation Data'!D191)),NA())))</f>
        <v>#N/A</v>
      </c>
      <c r="AC197" s="134" t="e">
        <f ca="1">+IF(AND(ISNUMBER(OFFSET('Sanitation Data'!$D$11,0,10*ROW('Sanitation Data'!D191))),CR197="Yes"),OFFSET('Sanitation Data'!$D$11,0,10*ROW('Sanitation Data'!D191)),IF(AND(ISNUMBER(OFFSET('Sanitation Data'!$D$11,0,10*ROW('Sanitation Data'!D191))),CR197="No",ISNUMBER(OFFSET('Sanitation Data'!$D$11,0,10*ROW('Sanitation Data'!D191)))),CONCATENATE("[",ROUND(OFFSET('Sanitation Data'!$D$11,0,10*ROW('Sanitation Data'!D191)),0),"]"),IF(AND(ISNUMBER(OFFSET('Sanitation Data'!$D$11,0,10*ROW('Sanitation Data'!D191))),CR197="",ISNUMBER(OFFSET('Sanitation Data'!$D$11,0,10*ROW('Sanitation Data'!D191)))),OFFSET('Sanitation Data'!$D$11,0,10*ROW('Sanitation Data'!D191)),NA())))</f>
        <v>#N/A</v>
      </c>
      <c r="AD197" s="134" t="e">
        <f ca="1">+IF(AND(ISNUMBER(OFFSET('Sanitation Data'!$D$12,0,10*ROW('Sanitation Data'!D191))),CS197="Yes"),OFFSET('Sanitation Data'!$D$12,0,10*ROW('Sanitation Data'!D191)),IF(AND(ISNUMBER(OFFSET('Sanitation Data'!$D$12,0,10*ROW('Sanitation Data'!D191))),CS197="No",ISNUMBER(OFFSET('Sanitation Data'!$D$12,0,10*ROW('Sanitation Data'!D191)))),CONCATENATE("[",ROUND(OFFSET('Sanitation Data'!$D$12,0,10*ROW('Sanitation Data'!D191)),0),"]"),IF(AND(ISNUMBER(OFFSET('Sanitation Data'!$D$12,0,10*ROW('Sanitation Data'!D191))),CS197="",ISNUMBER(OFFSET('Sanitation Data'!$D$12,0,10*ROW('Sanitation Data'!D191)))),OFFSET('Sanitation Data'!$D$12,0,10*ROW('Sanitation Data'!D191)),NA())))</f>
        <v>#N/A</v>
      </c>
      <c r="AE197" s="134" t="e">
        <f ca="1">+IF(AND(ISNUMBER(OFFSET('Sanitation Data'!$D$13,0,10*ROW('Sanitation Data'!D191))),CT197="Yes"),OFFSET('Sanitation Data'!$D$13,0,10*ROW('Sanitation Data'!D191)),IF(AND(ISNUMBER(OFFSET('Sanitation Data'!$D$13,0,10*ROW('Sanitation Data'!D191))),CT197="No",ISNUMBER(OFFSET('Sanitation Data'!$D$13,0,10*ROW('Sanitation Data'!D191)))),CONCATENATE("[",ROUND(OFFSET('Sanitation Data'!$D$13,0,10*ROW('Sanitation Data'!D191)),0),"]"),IF(AND(ISNUMBER(OFFSET('Sanitation Data'!$D$13,0,10*ROW('Sanitation Data'!D191))),CT197="",ISNUMBER(OFFSET('Sanitation Data'!$D$13,0,10*ROW('Sanitation Data'!D191)))),OFFSET('Sanitation Data'!$D$13,0,10*ROW('Sanitation Data'!D191)),NA())))</f>
        <v>#N/A</v>
      </c>
      <c r="AF197" s="134" t="e">
        <f ca="1">+IF(AND(ISNUMBER(OFFSET('Sanitation Data'!$E$5,0,10*ROW('Sanitation Data'!E191))),CU197="Yes"),100-OFFSET('Sanitation Data'!$E$5,0,10*ROW('Sanitation Data'!E191)),IF(AND(ISNUMBER(OFFSET('Sanitation Data'!$E$5,0,10*ROW('Sanitation Data'!E191))),CU197="No",ISNUMBER(OFFSET('Sanitation Data'!$E$5,0,10*ROW('Sanitation Data'!E191)))),CONCATENATE("[",ROUND(100-OFFSET('Sanitation Data'!$E$5,0,10*ROW('Sanitation Data'!E191)),0),"]"),IF(AND(ISNUMBER(OFFSET('Sanitation Data'!$E$5,0,10*ROW('Sanitation Data'!E191))),CU197="",ISNUMBER(OFFSET('Sanitation Data'!$E$5,0,10*ROW('Sanitation Data'!E191)))),100-OFFSET('Sanitation Data'!$E$5,0,10*ROW('Sanitation Data'!E191)),NA())))</f>
        <v>#N/A</v>
      </c>
      <c r="AG197" s="134" t="e">
        <f ca="1">+IF(AND(ISNUMBER(OFFSET('Sanitation Data'!$E$7,0,10*ROW('Sanitation Data'!E191))),CV197="Yes"),OFFSET('Sanitation Data'!$E$7,0,10*ROW('Sanitation Data'!E191)),IF(AND(ISNUMBER(OFFSET('Sanitation Data'!$E$7,0,10*ROW('Sanitation Data'!E191))),CV197="No",ISNUMBER(OFFSET('Sanitation Data'!$E$7,0,10*ROW('Sanitation Data'!E191)))),CONCATENATE("[",ROUND(OFFSET('Sanitation Data'!$E$7,0,10*ROW('Sanitation Data'!E191)),0),"]"),IF(AND(ISNUMBER(OFFSET('Sanitation Data'!$E$7,0,10*ROW('Sanitation Data'!E191))),CV197="",ISNUMBER(OFFSET('Sanitation Data'!$E$7,0,10*ROW('Sanitation Data'!E191)))),OFFSET('Sanitation Data'!$E$7,0,10*ROW('Sanitation Data'!E191)),NA())))</f>
        <v>#N/A</v>
      </c>
      <c r="AH197" s="134" t="e">
        <f ca="1">+IF(AND(ISNUMBER(OFFSET('Sanitation Data'!$E$11,0,10*ROW('Sanitation Data'!E191))),CW197="Yes"),OFFSET('Sanitation Data'!$E$11,0,10*ROW('Sanitation Data'!E191)),IF(AND(ISNUMBER(OFFSET('Sanitation Data'!$E$11,0,10*ROW('Sanitation Data'!E191))),CW197="No",ISNUMBER(OFFSET('Sanitation Data'!$E$11,0,10*ROW('Sanitation Data'!E191)))),CONCATENATE("[",ROUND(OFFSET('Sanitation Data'!$E$11,0,10*ROW('Sanitation Data'!E191)),0),"]"),IF(AND(ISNUMBER(OFFSET('Sanitation Data'!$E$11,0,10*ROW('Sanitation Data'!E191))),CW197="",ISNUMBER(OFFSET('Sanitation Data'!$E$11,0,10*ROW('Sanitation Data'!E191)))),OFFSET('Sanitation Data'!$E$11,0,10*ROW('Sanitation Data'!E191)),NA())))</f>
        <v>#N/A</v>
      </c>
      <c r="AI197" s="134" t="e">
        <f ca="1">+IF(AND(ISNUMBER(OFFSET('Sanitation Data'!$E$12,0,10*ROW('Sanitation Data'!E191))),CX197="Yes"),OFFSET('Sanitation Data'!$E$12,0,10*ROW('Sanitation Data'!E191)),IF(AND(ISNUMBER(OFFSET('Sanitation Data'!$E$12,0,10*ROW('Sanitation Data'!E191))),CX197="No",ISNUMBER(OFFSET('Sanitation Data'!$E$12,0,10*ROW('Sanitation Data'!E191)))),CONCATENATE("[",ROUND(OFFSET('Sanitation Data'!$E$12,0,10*ROW('Sanitation Data'!E191)),0),"]"),IF(AND(ISNUMBER(OFFSET('Sanitation Data'!$E$12,0,10*ROW('Sanitation Data'!E191))),CX197="",ISNUMBER(OFFSET('Sanitation Data'!$E$12,0,10*ROW('Sanitation Data'!E191)))),OFFSET('Sanitation Data'!$E$12,0,10*ROW('Sanitation Data'!E191)),NA())))</f>
        <v>#N/A</v>
      </c>
      <c r="AJ197" s="134" t="e">
        <f ca="1">+IF(AND(ISNUMBER(OFFSET('Sanitation Data'!$E$13,0,10*ROW('Sanitation Data'!E191))),CY197="Yes"),OFFSET('Sanitation Data'!$E$13,0,10*ROW('Sanitation Data'!E191)),IF(AND(ISNUMBER(OFFSET('Sanitation Data'!$E$13,0,10*ROW('Sanitation Data'!E191))),CY197="No",ISNUMBER(OFFSET('Sanitation Data'!$E$13,0,10*ROW('Sanitation Data'!E191)))),CONCATENATE("[",ROUND(OFFSET('Sanitation Data'!$E$13,0,10*ROW('Sanitation Data'!E191)),0),"]"),IF(AND(ISNUMBER(OFFSET('Sanitation Data'!$E$13,0,10*ROW('Sanitation Data'!E191))),CY197="",ISNUMBER(OFFSET('Sanitation Data'!$E$13,0,10*ROW('Sanitation Data'!E191)))),OFFSET('Sanitation Data'!$E$13,0,10*ROW('Sanitation Data'!E191)),NA())))</f>
        <v>#N/A</v>
      </c>
      <c r="AK197" s="134" t="e">
        <f ca="1">+IF(AND(ISNUMBER(OFFSET('Sanitation Data'!$F$5,0,10*ROW('Sanitation Data'!F191))),CZ197="Yes"),100-OFFSET('Sanitation Data'!$F$5,0,10*ROW('Sanitation Data'!F191)),IF(AND(ISNUMBER(OFFSET('Sanitation Data'!$F$5,0,10*ROW('Sanitation Data'!F191))),CZ197="No",ISNUMBER(OFFSET('Sanitation Data'!$F$5,0,10*ROW('Sanitation Data'!F191)))),CONCATENATE("[",ROUND(100-OFFSET('Sanitation Data'!$F$5,0,10*ROW('Sanitation Data'!F191)),0),"]"),IF(AND(ISNUMBER(OFFSET('Sanitation Data'!$F$5,0,10*ROW('Sanitation Data'!F191))),CZ197="",ISNUMBER(OFFSET('Sanitation Data'!$F$5,0,10*ROW('Sanitation Data'!F191)))),100-OFFSET('Sanitation Data'!$F$5,0,10*ROW('Sanitation Data'!F191)),NA())))</f>
        <v>#N/A</v>
      </c>
      <c r="AL197" s="134" t="e">
        <f ca="1">+IF(AND(ISNUMBER(OFFSET('Sanitation Data'!$F$7,0,10*ROW('Sanitation Data'!F191))),DA197="Yes"),OFFSET('Sanitation Data'!$F$7,0,10*ROW('Sanitation Data'!F191)),IF(AND(ISNUMBER(OFFSET('Sanitation Data'!$F$7,0,10*ROW('Sanitation Data'!F191))),DA197="No",ISNUMBER(OFFSET('Sanitation Data'!$F$7,0,10*ROW('Sanitation Data'!F191)))),CONCATENATE("[",ROUND(OFFSET('Sanitation Data'!$F$7,0,10*ROW('Sanitation Data'!F191)),0),"]"),IF(AND(ISNUMBER(OFFSET('Sanitation Data'!$F$7,0,10*ROW('Sanitation Data'!F191))),DA197="",ISNUMBER(OFFSET('Sanitation Data'!$F$7,0,10*ROW('Sanitation Data'!F191)))),OFFSET('Sanitation Data'!$F$7,0,10*ROW('Sanitation Data'!F191)),NA())))</f>
        <v>#N/A</v>
      </c>
      <c r="AM197" s="134" t="e">
        <f ca="1">+IF(AND(ISNUMBER(OFFSET('Sanitation Data'!$F$11,0,10*ROW('Sanitation Data'!F191))),DB197="Yes"),OFFSET('Sanitation Data'!$F$11,0,10*ROW('Sanitation Data'!F191)),IF(AND(ISNUMBER(OFFSET('Sanitation Data'!$F$11,0,10*ROW('Sanitation Data'!F191))),DB197="No",ISNUMBER(OFFSET('Sanitation Data'!$F$11,0,10*ROW('Sanitation Data'!F191)))),CONCATENATE("[",ROUND(OFFSET('Sanitation Data'!$F$11,0,10*ROW('Sanitation Data'!F191)),0),"]"),IF(AND(ISNUMBER(OFFSET('Sanitation Data'!$F$11,0,10*ROW('Sanitation Data'!F191))),DB197="",ISNUMBER(OFFSET('Sanitation Data'!$F$11,0,10*ROW('Sanitation Data'!F191)))),OFFSET('Sanitation Data'!$F$11,0,10*ROW('Sanitation Data'!F191)),NA())))</f>
        <v>#N/A</v>
      </c>
      <c r="AN197" s="134" t="e">
        <f ca="1">+IF(AND(ISNUMBER(OFFSET('Sanitation Data'!$F$12,0,10*ROW('Sanitation Data'!F191))),DC197="Yes"),OFFSET('Sanitation Data'!$F$12,0,10*ROW('Sanitation Data'!F191)),IF(AND(ISNUMBER(OFFSET('Sanitation Data'!$F$12,0,10*ROW('Sanitation Data'!F191))),DC197="No",ISNUMBER(OFFSET('Sanitation Data'!$F$12,0,10*ROW('Sanitation Data'!F191)))),CONCATENATE("[",ROUND(OFFSET('Sanitation Data'!$F$12,0,10*ROW('Sanitation Data'!F191)),0),"]"),IF(AND(ISNUMBER(OFFSET('Sanitation Data'!$F$12,0,10*ROW('Sanitation Data'!F191))),DC197="",ISNUMBER(OFFSET('Sanitation Data'!$F$12,0,10*ROW('Sanitation Data'!F191)))),OFFSET('Sanitation Data'!$F$12,0,10*ROW('Sanitation Data'!F191)),NA())))</f>
        <v>#N/A</v>
      </c>
      <c r="AO197" s="134" t="e">
        <f ca="1">+IF(AND(ISNUMBER(OFFSET('Sanitation Data'!$F$13,0,10*ROW('Sanitation Data'!F191))),DD197="Yes"),OFFSET('Sanitation Data'!$F$13,0,10*ROW('Sanitation Data'!F191)),IF(AND(ISNUMBER(OFFSET('Sanitation Data'!$F$13,0,10*ROW('Sanitation Data'!F191))),DD197="No",ISNUMBER(OFFSET('Sanitation Data'!$F$13,0,10*ROW('Sanitation Data'!F191)))),CONCATENATE("[",ROUND(OFFSET('Sanitation Data'!$F$13,0,10*ROW('Sanitation Data'!F191)),0),"]"),IF(AND(ISNUMBER(OFFSET('Sanitation Data'!$F$13,0,10*ROW('Sanitation Data'!F191))),DD197="",ISNUMBER(OFFSET('Sanitation Data'!$F$13,0,10*ROW('Sanitation Data'!F191)))),OFFSET('Sanitation Data'!$F$13,0,10*ROW('Sanitation Data'!F191)),NA())))</f>
        <v>#N/A</v>
      </c>
      <c r="AP197" s="134" t="e">
        <f ca="1">+IF(AND(ISNUMBER(OFFSET('Sanitation Data'!$G$5,0,10*ROW('Sanitation Data'!G191))),DE197="Yes"),100-OFFSET('Sanitation Data'!$G$5,0,10*ROW('Sanitation Data'!G191)),IF(AND(ISNUMBER(OFFSET('Sanitation Data'!$G$5,0,10*ROW('Sanitation Data'!G191))),DE197="No",ISNUMBER(OFFSET('Sanitation Data'!$G$5,0,10*ROW('Sanitation Data'!G191)))),CONCATENATE("[",ROUND(100-OFFSET('Sanitation Data'!$G$5,0,10*ROW('Sanitation Data'!G191)),0),"]"),IF(AND(ISNUMBER(OFFSET('Sanitation Data'!$G$5,0,10*ROW('Sanitation Data'!G191))),DE197="",ISNUMBER(OFFSET('Sanitation Data'!$G$5,0,10*ROW('Sanitation Data'!G191)))),100-OFFSET('Sanitation Data'!$G$5,0,10*ROW('Sanitation Data'!G191)),NA())))</f>
        <v>#N/A</v>
      </c>
      <c r="AQ197" s="134" t="e">
        <f ca="1">+IF(AND(ISNUMBER(OFFSET('Sanitation Data'!$G$7,0,10*ROW('Sanitation Data'!G191))),DF197="Yes"),OFFSET('Sanitation Data'!$G$7,0,10*ROW('Sanitation Data'!G191)),IF(AND(ISNUMBER(OFFSET('Sanitation Data'!$G$7,0,10*ROW('Sanitation Data'!G191))),DF197="No",ISNUMBER(OFFSET('Sanitation Data'!$G$7,0,10*ROW('Sanitation Data'!G191)))),CONCATENATE("[",ROUND(OFFSET('Sanitation Data'!$G$7,0,10*ROW('Sanitation Data'!G191)),0),"]"),IF(AND(ISNUMBER(OFFSET('Sanitation Data'!$G$7,0,10*ROW('Sanitation Data'!G191))),DF197="",ISNUMBER(OFFSET('Sanitation Data'!$G$7,0,10*ROW('Sanitation Data'!G191)))),OFFSET('Sanitation Data'!$G$7,0,10*ROW('Sanitation Data'!G191)),NA())))</f>
        <v>#N/A</v>
      </c>
      <c r="AR197" s="134" t="e">
        <f ca="1">+IF(AND(ISNUMBER(OFFSET('Sanitation Data'!$G$11,0,10*ROW('Sanitation Data'!G191))),DG197="Yes"),OFFSET('Sanitation Data'!$G$11,0,10*ROW('Sanitation Data'!G191)),IF(AND(ISNUMBER(OFFSET('Sanitation Data'!$G$11,0,10*ROW('Sanitation Data'!G191))),DG197="No",ISNUMBER(OFFSET('Sanitation Data'!$G$11,0,10*ROW('Sanitation Data'!G191)))),CONCATENATE("[",ROUND(OFFSET('Sanitation Data'!$G$11,0,10*ROW('Sanitation Data'!G191)),0),"]"),IF(AND(ISNUMBER(OFFSET('Sanitation Data'!$G$11,0,10*ROW('Sanitation Data'!G191))),DG197="",ISNUMBER(OFFSET('Sanitation Data'!$G$11,0,10*ROW('Sanitation Data'!G191)))),OFFSET('Sanitation Data'!$G$11,0,10*ROW('Sanitation Data'!G191)),NA())))</f>
        <v>#N/A</v>
      </c>
      <c r="AS197" s="134" t="e">
        <f ca="1">+IF(AND(ISNUMBER(OFFSET('Sanitation Data'!$G$12,0,10*ROW('Sanitation Data'!G191))),DH197="Yes"),OFFSET('Sanitation Data'!$G$12,0,10*ROW('Sanitation Data'!G191)),IF(AND(ISNUMBER(OFFSET('Sanitation Data'!$G$12,0,10*ROW('Sanitation Data'!G191))),DH197="No",ISNUMBER(OFFSET('Sanitation Data'!$G$12,0,10*ROW('Sanitation Data'!G191)))),CONCATENATE("[",ROUND(OFFSET('Sanitation Data'!$G$12,0,10*ROW('Sanitation Data'!G191)),0),"]"),IF(AND(ISNUMBER(OFFSET('Sanitation Data'!$G$12,0,10*ROW('Sanitation Data'!G191))),DH197="",ISNUMBER(OFFSET('Sanitation Data'!$G$12,0,10*ROW('Sanitation Data'!G191)))),OFFSET('Sanitation Data'!$G$12,0,10*ROW('Sanitation Data'!G191)),NA())))</f>
        <v>#N/A</v>
      </c>
      <c r="AT197" s="134" t="e">
        <f ca="1">+IF(AND(ISNUMBER(OFFSET('Sanitation Data'!$G$13,0,10*ROW('Sanitation Data'!G191))),DI197="Yes"),OFFSET('Sanitation Data'!$G$13,0,10*ROW('Sanitation Data'!G191)),IF(AND(ISNUMBER(OFFSET('Sanitation Data'!$G$13,0,10*ROW('Sanitation Data'!G191))),DI197="No",ISNUMBER(OFFSET('Sanitation Data'!$G$13,0,10*ROW('Sanitation Data'!G191)))),CONCATENATE("[",ROUND(OFFSET('Sanitation Data'!$G$13,0,10*ROW('Sanitation Data'!G191)),0),"]"),IF(AND(ISNUMBER(OFFSET('Sanitation Data'!$G$13,0,10*ROW('Sanitation Data'!G191))),DI197="",ISNUMBER(OFFSET('Sanitation Data'!$G$13,0,10*ROW('Sanitation Data'!G191)))),OFFSET('Sanitation Data'!$G$13,0,10*ROW('Sanitation Data'!G191)),NA())))</f>
        <v>#N/A</v>
      </c>
      <c r="AU197" s="134" t="e">
        <f ca="1">+IF(AND(ISNUMBER(OFFSET('Sanitation Data'!$H$5,0,10*ROW('Sanitation Data'!H191))),DJ197="Yes"),100-OFFSET('Sanitation Data'!$H$5,0,10*ROW('Sanitation Data'!H191)),IF(AND(ISNUMBER(OFFSET('Sanitation Data'!$H$5,0,10*ROW('Sanitation Data'!H191))),DJ197="No",ISNUMBER(OFFSET('Sanitation Data'!$H$5,0,10*ROW('Sanitation Data'!H191)))),CONCATENATE("[",ROUND(100-OFFSET('Sanitation Data'!$H$5,0,10*ROW('Sanitation Data'!H191)),0),"]"),IF(AND(ISNUMBER(OFFSET('Sanitation Data'!$H$5,0,10*ROW('Sanitation Data'!H191))),DJ197="",ISNUMBER(OFFSET('Sanitation Data'!$H$5,0,10*ROW('Sanitation Data'!H191)))),100-OFFSET('Sanitation Data'!$H$5,0,10*ROW('Sanitation Data'!H191)),NA())))</f>
        <v>#N/A</v>
      </c>
      <c r="AV197" s="134" t="e">
        <f ca="1">+IF(AND(ISNUMBER(OFFSET('Sanitation Data'!$H$7,0,10*ROW('Sanitation Data'!H191))),DK197="Yes"),OFFSET('Sanitation Data'!$H$7,0,10*ROW('Sanitation Data'!H191)),IF(AND(ISNUMBER(OFFSET('Sanitation Data'!$H$7,0,10*ROW('Sanitation Data'!H191))),DK197="No",ISNUMBER(OFFSET('Sanitation Data'!$H$7,0,10*ROW('Sanitation Data'!H191)))),CONCATENATE("[",ROUND(OFFSET('Sanitation Data'!$H$7,0,10*ROW('Sanitation Data'!H191)),0),"]"),IF(AND(ISNUMBER(OFFSET('Sanitation Data'!$H$7,0,10*ROW('Sanitation Data'!H191))),DK197="",ISNUMBER(OFFSET('Sanitation Data'!$H$7,0,10*ROW('Sanitation Data'!H191)))),OFFSET('Sanitation Data'!$H$7,0,10*ROW('Sanitation Data'!H191)),NA())))</f>
        <v>#N/A</v>
      </c>
      <c r="AW197" s="134" t="e">
        <f ca="1">+IF(AND(ISNUMBER(OFFSET('Sanitation Data'!$H$11,0,10*ROW('Sanitation Data'!H191))),DL197="Yes"),OFFSET('Sanitation Data'!$H$11,0,10*ROW('Sanitation Data'!H191)),IF(AND(ISNUMBER(OFFSET('Sanitation Data'!$H$11,0,10*ROW('Sanitation Data'!H191))),DL197="No",ISNUMBER(OFFSET('Sanitation Data'!$H$11,0,10*ROW('Sanitation Data'!H191)))),CONCATENATE("[",ROUND(OFFSET('Sanitation Data'!$H$11,0,10*ROW('Sanitation Data'!H191)),0),"]"),IF(AND(ISNUMBER(OFFSET('Sanitation Data'!$H$11,0,10*ROW('Sanitation Data'!H191))),DL197="",ISNUMBER(OFFSET('Sanitation Data'!$H$11,0,10*ROW('Sanitation Data'!H191)))),OFFSET('Sanitation Data'!$H$11,0,10*ROW('Sanitation Data'!H191)),NA())))</f>
        <v>#N/A</v>
      </c>
      <c r="AX197" s="134" t="e">
        <f ca="1">+IF(AND(ISNUMBER(OFFSET('Sanitation Data'!$H$12,0,10*ROW('Sanitation Data'!H191))),DM197="Yes"),OFFSET('Sanitation Data'!$H$12,0,10*ROW('Sanitation Data'!H191)),IF(AND(ISNUMBER(OFFSET('Sanitation Data'!$H$12,0,10*ROW('Sanitation Data'!H191))),DM197="No",ISNUMBER(OFFSET('Sanitation Data'!$H$12,0,10*ROW('Sanitation Data'!H191)))),CONCATENATE("[",ROUND(OFFSET('Sanitation Data'!$H$12,0,10*ROW('Sanitation Data'!H191)),0),"]"),IF(AND(ISNUMBER(OFFSET('Sanitation Data'!$H$12,0,10*ROW('Sanitation Data'!H191))),DM197="",ISNUMBER(OFFSET('Sanitation Data'!$H$12,0,10*ROW('Sanitation Data'!H191)))),OFFSET('Sanitation Data'!$H$12,0,10*ROW('Sanitation Data'!H191)),NA())))</f>
        <v>#N/A</v>
      </c>
      <c r="AY197" s="134" t="e">
        <f ca="1">+IF(AND(ISNUMBER(OFFSET('Sanitation Data'!$H$13,0,10*ROW('Sanitation Data'!H191))),DN197="Yes"),OFFSET('Sanitation Data'!$H$13,0,10*ROW('Sanitation Data'!H191)),IF(AND(ISNUMBER(OFFSET('Sanitation Data'!$H$13,0,10*ROW('Sanitation Data'!H191))),DN197="No",ISNUMBER(OFFSET('Sanitation Data'!$H$13,0,10*ROW('Sanitation Data'!H191)))),CONCATENATE("[",ROUND(OFFSET('Sanitation Data'!$H$13,0,10*ROW('Sanitation Data'!H191)),0),"]"),IF(AND(ISNUMBER(OFFSET('Sanitation Data'!$H$13,0,10*ROW('Sanitation Data'!H191))),DN197="",ISNUMBER(OFFSET('Sanitation Data'!$H$13,0,10*ROW('Sanitation Data'!H191)))),OFFSET('Sanitation Data'!$H$13,0,10*ROW('Sanitation Data'!H191)),NA())))</f>
        <v>#N/A</v>
      </c>
      <c r="AZ197" s="135" t="e">
        <f ca="1">+IF(AND(ISNUMBER(OFFSET('Hygiene Data'!$C$6,0,10*ROW('Hygiene Data'!C191))),DO197="Yes"),OFFSET('Hygiene Data'!$C$6,0,10*ROW('Hygiene Data'!C191)),IF(AND(ISNUMBER(OFFSET('Hygiene Data'!$C$6,0,10*ROW('Hygiene Data'!C191))),DO197="No",ISNUMBER(OFFSET('Hygiene Data'!$C$6,0,10*ROW('Hygiene Data'!C191)))),CONCATENATE("[",ROUND(OFFSET('Hygiene Data'!$C$6,0,10*ROW('Hygiene Data'!C191)),0),"]"),IF(AND(ISNUMBER(OFFSET('Hygiene Data'!$C$6,0,10*ROW('Hygiene Data'!C191))),DO197="",ISNUMBER(OFFSET('Hygiene Data'!$C$6,0,10*ROW('Hygiene Data'!C191)))),OFFSET('Hygiene Data'!$C$6,0,10*ROW('Hygiene Data'!C191)),NA())))</f>
        <v>#N/A</v>
      </c>
      <c r="BA197" s="135" t="e">
        <f ca="1">+IF(AND(ISNUMBER(OFFSET('Hygiene Data'!$C$8,0,10*ROW('Hygiene Data'!C191))),DP197="Yes"),OFFSET('Hygiene Data'!$C$8,0,10*ROW('Hygiene Data'!C191)),IF(AND(ISNUMBER(OFFSET('Hygiene Data'!$C$8,0,10*ROW('Hygiene Data'!C191))),DP197="No",ISNUMBER(OFFSET('Hygiene Data'!$C$8,0,10*ROW('Hygiene Data'!C191)))),CONCATENATE("[",ROUND(OFFSET('Hygiene Data'!$C$8,0,10*ROW('Hygiene Data'!C191)),0),"]"),IF(AND(ISNUMBER(OFFSET('Hygiene Data'!$C$8,0,10*ROW('Hygiene Data'!C191))),DP197="",ISNUMBER(OFFSET('Hygiene Data'!$C$8,0,10*ROW('Hygiene Data'!C191)))),OFFSET('Hygiene Data'!$C$8,0,10*ROW('Hygiene Data'!C191)),NA())))</f>
        <v>#N/A</v>
      </c>
      <c r="BB197" s="135" t="e">
        <f ca="1">+IF(AND(ISNUMBER(OFFSET('Hygiene Data'!$C$10,0,10*ROW('Hygiene Data'!C191))),DQ197="Yes"),OFFSET('Hygiene Data'!$C$10,0,10*ROW('Hygiene Data'!C191)),IF(AND(ISNUMBER(OFFSET('Hygiene Data'!$C$10,0,10*ROW('Hygiene Data'!C191))),DQ197="No",ISNUMBER(OFFSET('Hygiene Data'!$C$10,0,10*ROW('Hygiene Data'!C191)))),CONCATENATE("[",ROUND(OFFSET('Hygiene Data'!$C$10,0,10*ROW('Hygiene Data'!C191)),0),"]"),IF(AND(ISNUMBER(OFFSET('Hygiene Data'!$C$10,0,10*ROW('Hygiene Data'!C191))),DQ197="",ISNUMBER(OFFSET('Hygiene Data'!$C$10,0,10*ROW('Hygiene Data'!C191)))),OFFSET('Hygiene Data'!$C$10,0,10*ROW('Hygiene Data'!C191)),NA())))</f>
        <v>#N/A</v>
      </c>
      <c r="BC197" s="135" t="e">
        <f ca="1">+IF(AND(ISNUMBER(OFFSET('Hygiene Data'!$D$6,0,10*ROW('Hygiene Data'!D191))),DR197="Yes"),OFFSET('Hygiene Data'!$D$6,0,10*ROW('Hygiene Data'!D191)),IF(AND(ISNUMBER(OFFSET('Hygiene Data'!$D$6,0,10*ROW('Hygiene Data'!D191))),DR197="No",ISNUMBER(OFFSET('Hygiene Data'!$D$6,0,10*ROW('Hygiene Data'!D191)))),CONCATENATE("[",ROUND(OFFSET('Hygiene Data'!$D$6,0,10*ROW('Hygiene Data'!D191)),0),"]"),IF(AND(ISNUMBER(OFFSET('Hygiene Data'!$D$6,0,10*ROW('Hygiene Data'!D191))),DR197="",ISNUMBER(OFFSET('Hygiene Data'!$D$6,0,10*ROW('Hygiene Data'!D191)))),OFFSET('Hygiene Data'!$D$6,0,10*ROW('Hygiene Data'!D191)),NA())))</f>
        <v>#N/A</v>
      </c>
      <c r="BD197" s="135" t="e">
        <f ca="1">+IF(AND(ISNUMBER(OFFSET('Hygiene Data'!$D$8,0,10*ROW('Hygiene Data'!D191))),DS197="Yes"),OFFSET('Hygiene Data'!$D$8,0,10*ROW('Hygiene Data'!D191)),IF(AND(ISNUMBER(OFFSET('Hygiene Data'!$D$8,0,10*ROW('Hygiene Data'!D191))),DS197="No",ISNUMBER(OFFSET('Hygiene Data'!$D$8,0,10*ROW('Hygiene Data'!D191)))),CONCATENATE("[",ROUND(OFFSET('Hygiene Data'!$D$8,0,10*ROW('Hygiene Data'!D191)),0),"]"),IF(AND(ISNUMBER(OFFSET('Hygiene Data'!$D$8,0,10*ROW('Hygiene Data'!D191))),DS197="",ISNUMBER(OFFSET('Hygiene Data'!$D$8,0,10*ROW('Hygiene Data'!D191)))),OFFSET('Hygiene Data'!$D$8,0,10*ROW('Hygiene Data'!D191)),NA())))</f>
        <v>#N/A</v>
      </c>
      <c r="BE197" s="135" t="e">
        <f ca="1">+IF(AND(ISNUMBER(OFFSET('Hygiene Data'!$D$10,0,10*ROW('Hygiene Data'!D191))),DT197="Yes"),OFFSET('Hygiene Data'!$D$10,0,10*ROW('Hygiene Data'!D191)),IF(AND(ISNUMBER(OFFSET('Hygiene Data'!$D$10,0,10*ROW('Hygiene Data'!D191))),DT197="No",ISNUMBER(OFFSET('Hygiene Data'!$D$10,0,10*ROW('Hygiene Data'!D191)))),CONCATENATE("[",ROUND(OFFSET('Hygiene Data'!$D$10,0,10*ROW('Hygiene Data'!D191)),0),"]"),IF(AND(ISNUMBER(OFFSET('Hygiene Data'!$D$10,0,10*ROW('Hygiene Data'!D191))),DT197="",ISNUMBER(OFFSET('Hygiene Data'!$D$10,0,10*ROW('Hygiene Data'!D191)))),OFFSET('Hygiene Data'!$D$10,0,10*ROW('Hygiene Data'!D191)),NA())))</f>
        <v>#N/A</v>
      </c>
      <c r="BF197" s="135" t="e">
        <f ca="1">+IF(AND(ISNUMBER(OFFSET('Hygiene Data'!$E$6,0,10*ROW('Hygiene Data'!E191))),DU197="Yes"),OFFSET('Hygiene Data'!$E$6,0,10*ROW('Hygiene Data'!E191)),IF(AND(ISNUMBER(OFFSET('Hygiene Data'!$E$6,0,10*ROW('Hygiene Data'!E191))),DU197="No",ISNUMBER(OFFSET('Hygiene Data'!$E$6,0,10*ROW('Hygiene Data'!E191)))),CONCATENATE("[",ROUND(OFFSET('Hygiene Data'!$E$6,0,10*ROW('Hygiene Data'!E191)),0),"]"),IF(AND(ISNUMBER(OFFSET('Hygiene Data'!$E$6,0,10*ROW('Hygiene Data'!E191))),DU197="",ISNUMBER(OFFSET('Hygiene Data'!$E$6,0,10*ROW('Hygiene Data'!E191)))),OFFSET('Hygiene Data'!$E$6,0,10*ROW('Hygiene Data'!E191)),NA())))</f>
        <v>#N/A</v>
      </c>
      <c r="BG197" s="135" t="e">
        <f ca="1">+IF(AND(ISNUMBER(OFFSET('Hygiene Data'!$E$8,0,10*ROW('Hygiene Data'!E191))),DV197="Yes"),OFFSET('Hygiene Data'!$E$8,0,10*ROW('Hygiene Data'!E191)),IF(AND(ISNUMBER(OFFSET('Hygiene Data'!$E$8,0,10*ROW('Hygiene Data'!E191))),DV197="No",ISNUMBER(OFFSET('Hygiene Data'!$E$8,0,10*ROW('Hygiene Data'!E191)))),CONCATENATE("[",ROUND(OFFSET('Hygiene Data'!$E$8,0,10*ROW('Hygiene Data'!E191)),0),"]"),IF(AND(ISNUMBER(OFFSET('Hygiene Data'!$E$8,0,10*ROW('Hygiene Data'!E191))),DV197="",ISNUMBER(OFFSET('Hygiene Data'!$E$8,0,10*ROW('Hygiene Data'!E191)))),OFFSET('Hygiene Data'!$E$8,0,10*ROW('Hygiene Data'!E191)),NA())))</f>
        <v>#N/A</v>
      </c>
      <c r="BH197" s="135" t="e">
        <f ca="1">+IF(AND(ISNUMBER(OFFSET('Hygiene Data'!$E$10,0,10*ROW('Hygiene Data'!E191))),DW197="Yes"),OFFSET('Hygiene Data'!$E$10,0,10*ROW('Hygiene Data'!E191)),IF(AND(ISNUMBER(OFFSET('Hygiene Data'!$E$10,0,10*ROW('Hygiene Data'!E191))),DW197="No",ISNUMBER(OFFSET('Hygiene Data'!$E$10,0,10*ROW('Hygiene Data'!E191)))),CONCATENATE("[",ROUND(OFFSET('Hygiene Data'!$E$10,0,10*ROW('Hygiene Data'!E191)),0),"]"),IF(AND(ISNUMBER(OFFSET('Hygiene Data'!$E$10,0,10*ROW('Hygiene Data'!E191))),DW197="",ISNUMBER(OFFSET('Hygiene Data'!$E$10,0,10*ROW('Hygiene Data'!E191)))),OFFSET('Hygiene Data'!$E$10,0,10*ROW('Hygiene Data'!E191)),NA())))</f>
        <v>#N/A</v>
      </c>
      <c r="BI197" s="135" t="e">
        <f ca="1">+IF(AND(ISNUMBER(OFFSET('Hygiene Data'!$F$6,0,10*ROW('Hygiene Data'!F191))),DX197="Yes"),OFFSET('Hygiene Data'!$F$6,0,10*ROW('Hygiene Data'!F191)),IF(AND(ISNUMBER(OFFSET('Hygiene Data'!$F$6,0,10*ROW('Hygiene Data'!F191))),DX197="No",ISNUMBER(OFFSET('Hygiene Data'!$F$6,0,10*ROW('Hygiene Data'!F191)))),CONCATENATE("[",ROUND(OFFSET('Hygiene Data'!$F$6,0,10*ROW('Hygiene Data'!F191)),0),"]"),IF(AND(ISNUMBER(OFFSET('Hygiene Data'!$F$6,0,10*ROW('Hygiene Data'!F191))),DX197="",ISNUMBER(OFFSET('Hygiene Data'!$F$6,0,10*ROW('Hygiene Data'!F191)))),OFFSET('Hygiene Data'!$F$6,0,10*ROW('Hygiene Data'!F191)),NA())))</f>
        <v>#N/A</v>
      </c>
      <c r="BJ197" s="135" t="e">
        <f ca="1">+IF(AND(ISNUMBER(OFFSET('Hygiene Data'!$F$8,0,10*ROW('Hygiene Data'!F191))),DY197="Yes"),OFFSET('Hygiene Data'!$F$8,0,10*ROW('Hygiene Data'!F191)),IF(AND(ISNUMBER(OFFSET('Hygiene Data'!$F$8,0,10*ROW('Hygiene Data'!F191))),DY197="No",ISNUMBER(OFFSET('Hygiene Data'!$F$8,0,10*ROW('Hygiene Data'!F191)))),CONCATENATE("[",ROUND(OFFSET('Hygiene Data'!$F$8,0,10*ROW('Hygiene Data'!F191)),0),"]"),IF(AND(ISNUMBER(OFFSET('Hygiene Data'!$F$8,0,10*ROW('Hygiene Data'!F191))),DY197="",ISNUMBER(OFFSET('Hygiene Data'!$F$8,0,10*ROW('Hygiene Data'!F191)))),OFFSET('Hygiene Data'!$F$8,0,10*ROW('Hygiene Data'!F191)),NA())))</f>
        <v>#N/A</v>
      </c>
      <c r="BK197" s="135" t="e">
        <f ca="1">+IF(AND(ISNUMBER(OFFSET('Hygiene Data'!$F$10,0,10*ROW('Hygiene Data'!F191))),DZ197="Yes"),OFFSET('Hygiene Data'!$F$10,0,10*ROW('Hygiene Data'!F191)),IF(AND(ISNUMBER(OFFSET('Hygiene Data'!$F$10,0,10*ROW('Hygiene Data'!F191))),DZ197="No",ISNUMBER(OFFSET('Hygiene Data'!$F$10,0,10*ROW('Hygiene Data'!F191)))),CONCATENATE("[",ROUND(OFFSET('Hygiene Data'!$F$10,0,10*ROW('Hygiene Data'!F191)),0),"]"),IF(AND(ISNUMBER(OFFSET('Hygiene Data'!$F$10,0,10*ROW('Hygiene Data'!F191))),DZ197="",ISNUMBER(OFFSET('Hygiene Data'!$F$10,0,10*ROW('Hygiene Data'!F191)))),OFFSET('Hygiene Data'!$F$10,0,10*ROW('Hygiene Data'!F191)),NA())))</f>
        <v>#N/A</v>
      </c>
      <c r="BL197" s="135" t="e">
        <f ca="1">+IF(AND(ISNUMBER(OFFSET('Hygiene Data'!$G$6,0,10*ROW('Hygiene Data'!G191))),EA197="Yes"),OFFSET('Hygiene Data'!$G$6,0,10*ROW('Hygiene Data'!G191)),IF(AND(ISNUMBER(OFFSET('Hygiene Data'!$G$6,0,10*ROW('Hygiene Data'!G191))),EA197="No",ISNUMBER(OFFSET('Hygiene Data'!$G$6,0,10*ROW('Hygiene Data'!G191)))),CONCATENATE("[",ROUND(OFFSET('Hygiene Data'!$G$6,0,10*ROW('Hygiene Data'!G191)),0),"]"),IF(AND(ISNUMBER(OFFSET('Hygiene Data'!$G$6,0,10*ROW('Hygiene Data'!G191))),EA197="",ISNUMBER(OFFSET('Hygiene Data'!$G$6,0,10*ROW('Hygiene Data'!G191)))),OFFSET('Hygiene Data'!$G$6,0,10*ROW('Hygiene Data'!G191)),NA())))</f>
        <v>#N/A</v>
      </c>
      <c r="BM197" s="135" t="e">
        <f ca="1">+IF(AND(ISNUMBER(OFFSET('Hygiene Data'!$G$8,0,10*ROW('Hygiene Data'!G191))),EB197="Yes"),OFFSET('Hygiene Data'!$G$8,0,10*ROW('Hygiene Data'!G191)),IF(AND(ISNUMBER(OFFSET('Hygiene Data'!$G$8,0,10*ROW('Hygiene Data'!G191))),EB197="No",ISNUMBER(OFFSET('Hygiene Data'!$G$8,0,10*ROW('Hygiene Data'!G191)))),CONCATENATE("[",ROUND(OFFSET('Hygiene Data'!$G$8,0,10*ROW('Hygiene Data'!G191)),0),"]"),IF(AND(ISNUMBER(OFFSET('Hygiene Data'!$G$8,0,10*ROW('Hygiene Data'!G191))),EB197="",ISNUMBER(OFFSET('Hygiene Data'!$G$8,0,10*ROW('Hygiene Data'!G191)))),OFFSET('Hygiene Data'!$G$8,0,10*ROW('Hygiene Data'!G191)),NA())))</f>
        <v>#N/A</v>
      </c>
      <c r="BN197" s="135" t="e">
        <f ca="1">+IF(AND(ISNUMBER(OFFSET('Hygiene Data'!$G$10,0,10*ROW('Hygiene Data'!G191))),EC197="Yes"),OFFSET('Hygiene Data'!$G$10,0,10*ROW('Hygiene Data'!G191)),IF(AND(ISNUMBER(OFFSET('Hygiene Data'!$G$10,0,10*ROW('Hygiene Data'!G191))),EC197="No",ISNUMBER(OFFSET('Hygiene Data'!$G$10,0,10*ROW('Hygiene Data'!G191)))),CONCATENATE("[",ROUND(OFFSET('Hygiene Data'!$G$10,0,10*ROW('Hygiene Data'!G191)),0),"]"),IF(AND(ISNUMBER(OFFSET('Hygiene Data'!$G$10,0,10*ROW('Hygiene Data'!G191))),EC197="",ISNUMBER(OFFSET('Hygiene Data'!$G$10,0,10*ROW('Hygiene Data'!G191)))),OFFSET('Hygiene Data'!$G$10,0,10*ROW('Hygiene Data'!G191)),NA())))</f>
        <v>#N/A</v>
      </c>
      <c r="BO197" s="135" t="e">
        <f ca="1">+IF(AND(ISNUMBER(OFFSET('Hygiene Data'!$H$6,0,10*ROW('Hygiene Data'!H191))),ED197="Yes"),OFFSET('Hygiene Data'!$H$6,0,10*ROW('Hygiene Data'!H191)),IF(AND(ISNUMBER(OFFSET('Hygiene Data'!$H$6,0,10*ROW('Hygiene Data'!H191))),ED197="No",ISNUMBER(OFFSET('Hygiene Data'!$H$6,0,10*ROW('Hygiene Data'!H191)))),CONCATENATE("[",ROUND(OFFSET('Hygiene Data'!$H$6,0,10*ROW('Hygiene Data'!H191)),0),"]"),IF(AND(ISNUMBER(OFFSET('Hygiene Data'!$H$6,0,10*ROW('Hygiene Data'!H191))),ED197="",ISNUMBER(OFFSET('Hygiene Data'!$H$6,0,10*ROW('Hygiene Data'!H191)))),OFFSET('Hygiene Data'!$H$6,0,10*ROW('Hygiene Data'!H191)),NA())))</f>
        <v>#N/A</v>
      </c>
      <c r="BP197" s="135" t="e">
        <f ca="1">+IF(AND(ISNUMBER(OFFSET('Hygiene Data'!$H$8,0,10*ROW('Hygiene Data'!H191))),EE197="Yes"),OFFSET('Hygiene Data'!$H$8,0,10*ROW('Hygiene Data'!H191)),IF(AND(ISNUMBER(OFFSET('Hygiene Data'!$H$8,0,10*ROW('Hygiene Data'!H191))),EE197="No",ISNUMBER(OFFSET('Hygiene Data'!$H$8,0,10*ROW('Hygiene Data'!H191)))),CONCATENATE("[",ROUND(OFFSET('Hygiene Data'!$H$8,0,10*ROW('Hygiene Data'!H191)),0),"]"),IF(AND(ISNUMBER(OFFSET('Hygiene Data'!$H$8,0,10*ROW('Hygiene Data'!H191))),EE197="",ISNUMBER(OFFSET('Hygiene Data'!$H$8,0,10*ROW('Hygiene Data'!H191)))),OFFSET('Hygiene Data'!$H$8,0,10*ROW('Hygiene Data'!H191)),NA())))</f>
        <v>#N/A</v>
      </c>
      <c r="BQ197" s="135" t="e">
        <f ca="1">+IF(AND(ISNUMBER(OFFSET('Hygiene Data'!$H$10,0,10*ROW('Hygiene Data'!H191))),EF197="Yes"),OFFSET('Hygiene Data'!$H$10,0,10*ROW('Hygiene Data'!H191)),IF(AND(ISNUMBER(OFFSET('Hygiene Data'!$H$10,0,10*ROW('Hygiene Data'!H191))),EF197="No",ISNUMBER(OFFSET('Hygiene Data'!$H$10,0,10*ROW('Hygiene Data'!H191)))),CONCATENATE("[",ROUND(OFFSET('Hygiene Data'!$H$10,0,10*ROW('Hygiene Data'!H191)),0),"]"),IF(AND(ISNUMBER(OFFSET('Hygiene Data'!$H$10,0,10*ROW('Hygiene Data'!H191))),EF197="",ISNUMBER(OFFSET('Hygiene Data'!$H$10,0,10*ROW('Hygiene Data'!H191)))),OFFSET('Hygiene Data'!$H$10,0,10*ROW('Hygiene Data'!H191)),NA())))</f>
        <v>#N/A</v>
      </c>
      <c r="BS197" s="34" t="str">
        <f ca="1">+IF(OFFSET('Water Data'!$C$28,0,10*ROW('Water Data'!C191))="","",OFFSET('Water Data'!$C$28,0,10*ROW('Water Data'!C191)))</f>
        <v/>
      </c>
      <c r="BT197" s="34" t="str">
        <f ca="1">+IF(OFFSET('Water Data'!$C$29,0,10*ROW('Water Data'!C191))="","",OFFSET('Water Data'!$C$29,0,10*ROW('Water Data'!C191)))</f>
        <v/>
      </c>
      <c r="BU197" s="34" t="str">
        <f ca="1">+IF(OFFSET('Water Data'!$C$30,0,10*ROW('Water Data'!C191))="","",OFFSET('Water Data'!$C$30,0,10*ROW('Water Data'!C191)))</f>
        <v/>
      </c>
      <c r="BV197" s="34" t="str">
        <f ca="1">+IF(OFFSET('Water Data'!$D$28,0,10*ROW('Water Data'!D191))="","",OFFSET('Water Data'!$D$28,0,10*ROW('Water Data'!D191)))</f>
        <v/>
      </c>
      <c r="BW197" s="34" t="str">
        <f ca="1">+IF(OFFSET('Water Data'!$D$29,0,10*ROW('Water Data'!D191))="","",OFFSET('Water Data'!$D$29,0,10*ROW('Water Data'!D191)))</f>
        <v/>
      </c>
      <c r="BX197" s="34" t="str">
        <f ca="1">+IF(OFFSET('Water Data'!$D$30,0,10*ROW('Water Data'!D191))="","",OFFSET('Water Data'!$D$30,0,10*ROW('Water Data'!D191)))</f>
        <v/>
      </c>
      <c r="BY197" s="34" t="str">
        <f ca="1">+IF(OFFSET('Water Data'!$E$28,0,10*ROW('Water Data'!E191))="","",OFFSET('Water Data'!$E$28,0,10*ROW('Water Data'!E191)))</f>
        <v/>
      </c>
      <c r="BZ197" s="34" t="str">
        <f ca="1">+IF(OFFSET('Water Data'!$E$29,0,10*ROW('Water Data'!E191))="","",OFFSET('Water Data'!$E$29,0,10*ROW('Water Data'!E191)))</f>
        <v/>
      </c>
      <c r="CA197" s="34" t="str">
        <f ca="1">+IF(OFFSET('Water Data'!$E$30,0,10*ROW('Water Data'!E191))="","",OFFSET('Water Data'!$E$30,0,10*ROW('Water Data'!E191)))</f>
        <v/>
      </c>
      <c r="CB197" s="34" t="str">
        <f ca="1">+IF(OFFSET('Water Data'!$F$28,0,10*ROW('Water Data'!F191))="","",OFFSET('Water Data'!$F$28,0,10*ROW('Water Data'!F191)))</f>
        <v/>
      </c>
      <c r="CC197" s="34" t="str">
        <f ca="1">+IF(OFFSET('Water Data'!$F$29,0,10*ROW('Water Data'!F191))="","",OFFSET('Water Data'!$F$29,0,10*ROW('Water Data'!F191)))</f>
        <v/>
      </c>
      <c r="CD197" s="34" t="str">
        <f ca="1">+IF(OFFSET('Water Data'!$F$30,0,10*ROW('Water Data'!F191))="","",OFFSET('Water Data'!$F$30,0,10*ROW('Water Data'!F191)))</f>
        <v/>
      </c>
      <c r="CE197" s="34" t="str">
        <f ca="1">+IF(OFFSET('Water Data'!$G$28,0,10*ROW('Water Data'!G191))="","",OFFSET('Water Data'!$G$28,0,10*ROW('Water Data'!G191)))</f>
        <v/>
      </c>
      <c r="CF197" s="34" t="str">
        <f ca="1">+IF(OFFSET('Water Data'!$G$29,0,10*ROW('Water Data'!G191))="","",OFFSET('Water Data'!$G$29,0,10*ROW('Water Data'!G191)))</f>
        <v/>
      </c>
      <c r="CG197" s="34" t="str">
        <f ca="1">+IF(OFFSET('Water Data'!$G$30,0,10*ROW('Water Data'!G191))="","",OFFSET('Water Data'!$G$30,0,10*ROW('Water Data'!G191)))</f>
        <v/>
      </c>
      <c r="CH197" s="34" t="str">
        <f ca="1">+IF(OFFSET('Water Data'!$H$28,0,10*ROW('Water Data'!H191))="","",OFFSET('Water Data'!$H$28,0,10*ROW('Water Data'!H191)))</f>
        <v/>
      </c>
      <c r="CI197" s="34" t="str">
        <f ca="1">+IF(OFFSET('Water Data'!$H$29,0,10*ROW('Water Data'!H191))="","",OFFSET('Water Data'!$H$29,0,10*ROW('Water Data'!H191)))</f>
        <v/>
      </c>
      <c r="CJ197" s="34" t="str">
        <f ca="1">+IF(OFFSET('Water Data'!$H$30,0,10*ROW('Water Data'!H191))="","",OFFSET('Water Data'!$H$30,0,10*ROW('Water Data'!H191)))</f>
        <v/>
      </c>
      <c r="CK197" s="34" t="str">
        <f ca="1">+IF(OFFSET('Sanitation Data'!$C$29,0,10*ROW('Sanitation Data'!C191))="","",OFFSET('Sanitation Data'!$C$29,0,10*ROW('Sanitation Data'!C191)))</f>
        <v/>
      </c>
      <c r="CL197" s="34" t="str">
        <f ca="1">+IF(OFFSET('Sanitation Data'!$C$30,0,10*ROW('Sanitation Data'!C191))="","",OFFSET('Sanitation Data'!$C$30,0,10*ROW('Sanitation Data'!C191)))</f>
        <v/>
      </c>
      <c r="CM197" s="34" t="str">
        <f ca="1">+IF(OFFSET('Sanitation Data'!$C$31,0,10*ROW('Sanitation Data'!C191))="","",OFFSET('Sanitation Data'!$C$31,0,10*ROW('Sanitation Data'!C191)))</f>
        <v/>
      </c>
      <c r="CN197" s="34" t="str">
        <f ca="1">+IF(OFFSET('Sanitation Data'!$C$32,0,10*ROW('Sanitation Data'!C191))="","",OFFSET('Sanitation Data'!$C$32,0,10*ROW('Sanitation Data'!C191)))</f>
        <v/>
      </c>
      <c r="CO197" s="34" t="str">
        <f ca="1">+IF(OFFSET('Sanitation Data'!$C$33,0,10*ROW('Sanitation Data'!C191))="","",OFFSET('Sanitation Data'!$C$33,0,10*ROW('Sanitation Data'!C191)))</f>
        <v/>
      </c>
      <c r="CP197" s="34" t="str">
        <f ca="1">+IF(OFFSET('Sanitation Data'!$D$29,0,10*ROW('Sanitation Data'!D191))="","",OFFSET('Sanitation Data'!$D$29,0,10*ROW('Sanitation Data'!D191)))</f>
        <v/>
      </c>
      <c r="CQ197" s="34" t="str">
        <f ca="1">+IF(OFFSET('Sanitation Data'!$D$30,0,10*ROW('Sanitation Data'!D191))="","",OFFSET('Sanitation Data'!$D$30,0,10*ROW('Sanitation Data'!D191)))</f>
        <v/>
      </c>
      <c r="CR197" s="34" t="str">
        <f ca="1">+IF(OFFSET('Sanitation Data'!$D$31,0,10*ROW('Sanitation Data'!D191))="","",OFFSET('Sanitation Data'!$D$31,0,10*ROW('Sanitation Data'!D191)))</f>
        <v/>
      </c>
      <c r="CS197" s="34" t="str">
        <f ca="1">+IF(OFFSET('Sanitation Data'!$D$32,0,10*ROW('Sanitation Data'!D191))="","",OFFSET('Sanitation Data'!$D$32,0,10*ROW('Sanitation Data'!D191)))</f>
        <v/>
      </c>
      <c r="CT197" s="34" t="str">
        <f ca="1">+IF(OFFSET('Sanitation Data'!$D$33,0,10*ROW('Sanitation Data'!D191))="","",OFFSET('Sanitation Data'!$D$33,0,10*ROW('Sanitation Data'!D191)))</f>
        <v/>
      </c>
      <c r="CU197" s="34" t="str">
        <f ca="1">+IF(OFFSET('Sanitation Data'!$E$29,0,10*ROW('Sanitation Data'!E191))="","",OFFSET('Sanitation Data'!$E$29,0,10*ROW('Sanitation Data'!E191)))</f>
        <v/>
      </c>
      <c r="CV197" s="34" t="str">
        <f ca="1">+IF(OFFSET('Sanitation Data'!$E$30,0,10*ROW('Sanitation Data'!E191))="","",OFFSET('Sanitation Data'!$E$30,0,10*ROW('Sanitation Data'!E191)))</f>
        <v/>
      </c>
      <c r="CW197" s="34" t="str">
        <f ca="1">+IF(OFFSET('Sanitation Data'!$E$31,0,10*ROW('Sanitation Data'!E191))="","",OFFSET('Sanitation Data'!$E$31,0,10*ROW('Sanitation Data'!E191)))</f>
        <v/>
      </c>
      <c r="CX197" s="34" t="str">
        <f ca="1">+IF(OFFSET('Sanitation Data'!$E$32,0,10*ROW('Sanitation Data'!E191))="","",OFFSET('Sanitation Data'!$E$32,0,10*ROW('Sanitation Data'!E191)))</f>
        <v/>
      </c>
      <c r="CY197" s="34" t="str">
        <f ca="1">+IF(OFFSET('Sanitation Data'!$E$33,0,10*ROW('Sanitation Data'!E191))="","",OFFSET('Sanitation Data'!$E$33,0,10*ROW('Sanitation Data'!E191)))</f>
        <v/>
      </c>
      <c r="CZ197" s="34" t="str">
        <f ca="1">+IF(OFFSET('Sanitation Data'!$F$29,0,10*ROW('Sanitation Data'!F191))="","",OFFSET('Sanitation Data'!$F$29,0,10*ROW('Sanitation Data'!F191)))</f>
        <v/>
      </c>
      <c r="DA197" s="34" t="str">
        <f ca="1">+IF(OFFSET('Sanitation Data'!$F$30,0,10*ROW('Sanitation Data'!F191))="","",OFFSET('Sanitation Data'!$F$30,0,10*ROW('Sanitation Data'!F191)))</f>
        <v/>
      </c>
      <c r="DB197" s="34" t="str">
        <f ca="1">+IF(OFFSET('Sanitation Data'!$F$31,0,10*ROW('Sanitation Data'!F191))="","",OFFSET('Sanitation Data'!$F$31,0,10*ROW('Sanitation Data'!F191)))</f>
        <v/>
      </c>
      <c r="DC197" s="34" t="str">
        <f ca="1">+IF(OFFSET('Sanitation Data'!$F$32,0,10*ROW('Sanitation Data'!F191))="","",OFFSET('Sanitation Data'!$F$32,0,10*ROW('Sanitation Data'!F191)))</f>
        <v/>
      </c>
      <c r="DD197" s="34" t="str">
        <f ca="1">+IF(OFFSET('Sanitation Data'!$F$33,0,10*ROW('Sanitation Data'!F191))="","",OFFSET('Sanitation Data'!$F$33,0,10*ROW('Sanitation Data'!F191)))</f>
        <v/>
      </c>
      <c r="DE197" s="34" t="str">
        <f ca="1">+IF(OFFSET('Sanitation Data'!$G$29,0,10*ROW('Sanitation Data'!G191))="","",OFFSET('Sanitation Data'!$G$29,0,10*ROW('Sanitation Data'!G191)))</f>
        <v/>
      </c>
      <c r="DF197" s="34" t="str">
        <f ca="1">+IF(OFFSET('Sanitation Data'!$G$30,0,10*ROW('Sanitation Data'!G191))="","",OFFSET('Sanitation Data'!$G$30,0,10*ROW('Sanitation Data'!G191)))</f>
        <v/>
      </c>
      <c r="DG197" s="34" t="str">
        <f ca="1">+IF(OFFSET('Sanitation Data'!$G$31,0,10*ROW('Sanitation Data'!G191))="","",OFFSET('Sanitation Data'!$G$31,0,10*ROW('Sanitation Data'!G191)))</f>
        <v/>
      </c>
      <c r="DH197" s="34" t="str">
        <f ca="1">+IF(OFFSET('Sanitation Data'!$G$32,0,10*ROW('Sanitation Data'!G191))="","",OFFSET('Sanitation Data'!$G$32,0,10*ROW('Sanitation Data'!G191)))</f>
        <v/>
      </c>
      <c r="DI197" s="34" t="str">
        <f ca="1">+IF(OFFSET('Sanitation Data'!$G$33,0,10*ROW('Sanitation Data'!G191))="","",OFFSET('Sanitation Data'!$G$33,0,10*ROW('Sanitation Data'!G191)))</f>
        <v/>
      </c>
      <c r="DJ197" s="34" t="str">
        <f ca="1">+IF(OFFSET('Sanitation Data'!$H$29,0,10*ROW('Sanitation Data'!H191))="","",OFFSET('Sanitation Data'!$H$29,0,10*ROW('Sanitation Data'!H191)))</f>
        <v/>
      </c>
      <c r="DK197" s="34" t="str">
        <f ca="1">+IF(OFFSET('Sanitation Data'!$H$30,0,10*ROW('Sanitation Data'!H191))="","",OFFSET('Sanitation Data'!$H$30,0,10*ROW('Sanitation Data'!H191)))</f>
        <v/>
      </c>
      <c r="DL197" s="34" t="str">
        <f ca="1">+IF(OFFSET('Sanitation Data'!$H$31,0,10*ROW('Sanitation Data'!H191))="","",OFFSET('Sanitation Data'!$H$31,0,10*ROW('Sanitation Data'!H191)))</f>
        <v/>
      </c>
      <c r="DM197" s="34" t="str">
        <f ca="1">+IF(OFFSET('Sanitation Data'!$H$32,0,10*ROW('Sanitation Data'!H191))="","",OFFSET('Sanitation Data'!$H$32,0,10*ROW('Sanitation Data'!H191)))</f>
        <v/>
      </c>
      <c r="DN197" s="34" t="str">
        <f ca="1">+IF(OFFSET('Sanitation Data'!$H$33,0,10*ROW('Sanitation Data'!H191))="","",OFFSET('Sanitation Data'!$H$33,0,10*ROW('Sanitation Data'!H191)))</f>
        <v/>
      </c>
      <c r="DO197" s="34" t="str">
        <f ca="1">+IF(OFFSET('Hygiene Data'!$C$12,0,10*ROW('Hygiene Data'!C191))="","",OFFSET('Hygiene Data'!$C$12,0,10*ROW('Hygiene Data'!C191)))</f>
        <v/>
      </c>
      <c r="DP197" s="34" t="str">
        <f ca="1">+IF(OFFSET('Hygiene Data'!$C$13,0,10*ROW('Hygiene Data'!C191))="","",OFFSET('Hygiene Data'!$C$13,0,10*ROW('Hygiene Data'!C191)))</f>
        <v/>
      </c>
      <c r="DQ197" s="34" t="str">
        <f ca="1">+IF(OFFSET('Hygiene Data'!$C$14,0,10*ROW('Hygiene Data'!C191))="","",OFFSET('Hygiene Data'!$C$14,0,10*ROW('Hygiene Data'!C191)))</f>
        <v/>
      </c>
      <c r="DR197" s="34" t="str">
        <f ca="1">+IF(OFFSET('Hygiene Data'!$D$12,0,10*ROW('Hygiene Data'!D191))="","",OFFSET('Hygiene Data'!$D$12,0,10*ROW('Hygiene Data'!D191)))</f>
        <v/>
      </c>
      <c r="DS197" s="34" t="str">
        <f ca="1">+IF(OFFSET('Hygiene Data'!$D$13,0,10*ROW('Hygiene Data'!D191))="","",OFFSET('Hygiene Data'!$D$13,0,10*ROW('Hygiene Data'!D191)))</f>
        <v/>
      </c>
      <c r="DT197" s="34" t="str">
        <f ca="1">+IF(OFFSET('Hygiene Data'!$D$14,0,10*ROW('Hygiene Data'!D191))="","",OFFSET('Hygiene Data'!$D$14,0,10*ROW('Hygiene Data'!D191)))</f>
        <v/>
      </c>
      <c r="DU197" s="34" t="str">
        <f ca="1">+IF(OFFSET('Hygiene Data'!$E$12,0,10*ROW('Hygiene Data'!E191))="","",OFFSET('Hygiene Data'!$E$12,0,10*ROW('Hygiene Data'!E191)))</f>
        <v/>
      </c>
      <c r="DV197" s="34" t="str">
        <f ca="1">+IF(OFFSET('Hygiene Data'!$E$13,0,10*ROW('Hygiene Data'!E191))="","",OFFSET('Hygiene Data'!$E$13,0,10*ROW('Hygiene Data'!E191)))</f>
        <v/>
      </c>
      <c r="DW197" s="34" t="str">
        <f ca="1">+IF(OFFSET('Hygiene Data'!$E$14,0,10*ROW('Hygiene Data'!E191))="","",OFFSET('Hygiene Data'!$E$14,0,10*ROW('Hygiene Data'!E191)))</f>
        <v/>
      </c>
      <c r="DX197" s="34" t="str">
        <f ca="1">+IF(OFFSET('Hygiene Data'!$F$12,0,10*ROW('Hygiene Data'!F191))="","",OFFSET('Hygiene Data'!$F$12,0,10*ROW('Hygiene Data'!F191)))</f>
        <v/>
      </c>
      <c r="DY197" s="34" t="str">
        <f ca="1">+IF(OFFSET('Hygiene Data'!$F$13,0,10*ROW('Hygiene Data'!F191))="","",OFFSET('Hygiene Data'!$F$13,0,10*ROW('Hygiene Data'!F191)))</f>
        <v/>
      </c>
      <c r="DZ197" s="34" t="str">
        <f ca="1">+IF(OFFSET('Hygiene Data'!$F$14,0,10*ROW('Hygiene Data'!F191))="","",OFFSET('Hygiene Data'!$F$14,0,10*ROW('Hygiene Data'!F191)))</f>
        <v/>
      </c>
      <c r="EA197" s="34" t="str">
        <f ca="1">+IF(OFFSET('Hygiene Data'!$G$12,0,10*ROW('Hygiene Data'!G191))="","",OFFSET('Hygiene Data'!$G$12,0,10*ROW('Hygiene Data'!G191)))</f>
        <v/>
      </c>
      <c r="EB197" s="34" t="str">
        <f ca="1">+IF(OFFSET('Hygiene Data'!$G$13,0,10*ROW('Hygiene Data'!G191))="","",OFFSET('Hygiene Data'!$G$13,0,10*ROW('Hygiene Data'!G191)))</f>
        <v/>
      </c>
      <c r="EC197" s="34" t="str">
        <f ca="1">+IF(OFFSET('Hygiene Data'!$G$14,0,10*ROW('Hygiene Data'!G191))="","",OFFSET('Hygiene Data'!$G$14,0,10*ROW('Hygiene Data'!G191)))</f>
        <v/>
      </c>
      <c r="ED197" s="34" t="str">
        <f ca="1">+IF(OFFSET('Hygiene Data'!$H$12,0,10*ROW('Hygiene Data'!H191))="","",OFFSET('Hygiene Data'!$H$12,0,10*ROW('Hygiene Data'!H191)))</f>
        <v/>
      </c>
      <c r="EE197" s="34" t="str">
        <f ca="1">+IF(OFFSET('Hygiene Data'!$H$13,0,10*ROW('Hygiene Data'!H191))="","",OFFSET('Hygiene Data'!$H$13,0,10*ROW('Hygiene Data'!H191)))</f>
        <v/>
      </c>
      <c r="EF197" s="34" t="str">
        <f ca="1">+IF(OFFSET('Hygiene Data'!$H$14,0,10*ROW('Hygiene Data'!H191))="","",OFFSET('Hygiene Data'!$H$14,0,10*ROW('Hygiene Data'!H191)))</f>
        <v/>
      </c>
    </row>
    <row r="198" spans="1:136" x14ac:dyDescent="0.2">
      <c r="A198" s="50" t="str">
        <f ca="1">+IF(OFFSET('Water Data'!$B$1,0,10*ROW('Water Data'!B195))="","",OFFSET('Water Data'!$B$1,0,10*ROW('Water Data'!B195)))</f>
        <v/>
      </c>
      <c r="B198" s="50" t="str">
        <f ca="1">+IF(OFFSET('Water Data'!$A$3,0,10*ROW('Water Data'!A195))="","",OFFSET('Water Data'!$A$3,0,10*ROW('Water Data'!A195)))</f>
        <v/>
      </c>
      <c r="C198" s="50" t="str">
        <f ca="1">+IF(OFFSET('Water Data'!$C$3,0,10*ROW('Water Data'!C195))="","",OFFSET('Water Data'!$C$3,0,10*ROW('Water Data'!C195)))</f>
        <v/>
      </c>
      <c r="D198" s="133" t="e">
        <f ca="1">+IF(AND(ISNUMBER(OFFSET('Water Data'!$C$5,0,10*ROW('Water Data'!C192))),BS198="Yes"),100-OFFSET('Water Data'!$C$5,0,10*ROW('Water Data'!C192)),IF(AND(ISNUMBER(OFFSET('Water Data'!$C$5,0,10*ROW('Water Data'!C192))),BS198="No",ISNUMBER(OFFSET('Water Data'!$C$5,0,10*ROW('Water Data'!C192)))),CONCATENATE("[",ROUND(100-OFFSET('Water Data'!$C$5,0,10*ROW('Water Data'!C192)),0),"]"),IF(AND(ISNUMBER(OFFSET('Water Data'!$C$5,0,10*ROW('Water Data'!C192))),BS198="",ISNUMBER(OFFSET('Water Data'!$C$5,0,10*ROW('Water Data'!C192)))),100-OFFSET('Water Data'!$C$5,0,10*ROW('Water Data'!C192)),NA())))</f>
        <v>#N/A</v>
      </c>
      <c r="E198" s="133" t="e">
        <f ca="1">+IF(AND(ISNUMBER(OFFSET('Water Data'!$C$7,0,10*ROW('Water Data'!D192))),BT198="Yes"),OFFSET('Water Data'!$C$7,0,10*ROW('Water Data'!C192)),IF(AND(ISNUMBER(OFFSET('Water Data'!$C$7,0,10*ROW('Water Data'!C192))),BT198="No",ISNUMBER(OFFSET('Water Data'!$C$7,0,10*ROW('Water Data'!C192)))),CONCATENATE("[",ROUND(OFFSET('Water Data'!$C$7,0,10*ROW('Water Data'!C192)),0),"]"),IF(AND(ISNUMBER(OFFSET('Water Data'!$C$7,0,10*ROW('Water Data'!C192))),BT198="",ISNUMBER(OFFSET('Water Data'!$C$7,0,10*ROW('Water Data'!C192)))),OFFSET('Water Data'!$C$7,0,10*ROW('Water Data'!C192)),NA())))</f>
        <v>#N/A</v>
      </c>
      <c r="F198" s="133" t="e">
        <f ca="1">+IF(AND(ISNUMBER(OFFSET('Water Data'!$C$10,0,10*ROW('Water Data'!C192))),BU198="Yes"),OFFSET('Water Data'!$C$10,0,10*ROW('Water Data'!C192)),IF(AND(ISNUMBER(OFFSET('Water Data'!$C$10,0,10*ROW('Water Data'!C192))),BU198="No",ISNUMBER(OFFSET('Water Data'!$C$10,0,10*ROW('Water Data'!C192)))),CONCATENATE("[",ROUND(OFFSET('Water Data'!$C$10,0,10*ROW('Water Data'!C192)),0),"]"),IF(AND(ISNUMBER(OFFSET('Water Data'!$C$10,0,10*ROW('Water Data'!C192))),BU198="",ISNUMBER(OFFSET('Water Data'!$C$10,0,10*ROW('Water Data'!C192)))),OFFSET('Water Data'!$C$10,0,10*ROW('Water Data'!C192)),NA())))</f>
        <v>#N/A</v>
      </c>
      <c r="G198" s="133" t="e">
        <f ca="1">+IF(AND(ISNUMBER(OFFSET('Water Data'!$D$5,0,10*ROW('Water Data'!D192))),BV198="Yes"),100-OFFSET('Water Data'!$D$5,0,10*ROW('Water Data'!D192)),IF(AND(ISNUMBER(OFFSET('Water Data'!$D$5,0,10*ROW('Water Data'!D192))),BV198="No",ISNUMBER(OFFSET('Water Data'!$D$5,0,10*ROW('Water Data'!D192)))),CONCATENATE("[",ROUND(100-OFFSET('Water Data'!$D$5,0,10*ROW('Water Data'!D192)),0),"]"),IF(AND(ISNUMBER(OFFSET('Water Data'!$D$5,0,10*ROW('Water Data'!D192))),BV198="",ISNUMBER(OFFSET('Water Data'!$D$5,0,10*ROW('Water Data'!D192)))),100-OFFSET('Water Data'!$D$5,0,10*ROW('Water Data'!D192)),NA())))</f>
        <v>#N/A</v>
      </c>
      <c r="H198" s="133" t="e">
        <f ca="1">+IF(AND(ISNUMBER(OFFSET('Water Data'!$D$7,0,10*ROW('Water Data'!D192))),BW198="Yes"),OFFSET('Water Data'!$D$7,0,10*ROW('Water Data'!D192)),IF(AND(ISNUMBER(OFFSET('Water Data'!$D$7,0,10*ROW('Water Data'!D192))),BW198="No",ISNUMBER(OFFSET('Water Data'!$D$7,0,10*ROW('Water Data'!D192)))),CONCATENATE("[",ROUND(OFFSET('Water Data'!$C$7,0,10*ROW('Water Data'!D192)),0),"]"),IF(AND(ISNUMBER(OFFSET('Water Data'!$D$7,0,10*ROW('Water Data'!D192))),BW198="",ISNUMBER(OFFSET('Water Data'!$D$7,0,10*ROW('Water Data'!D192)))),OFFSET('Water Data'!$D$7,0,10*ROW('Water Data'!D192)),NA())))</f>
        <v>#N/A</v>
      </c>
      <c r="I198" s="133" t="e">
        <f ca="1">+IF(AND(ISNUMBER(OFFSET('Water Data'!$D$10,0,10*ROW('Water Data'!D192))),BX198="Yes"),OFFSET('Water Data'!$D$10,0,10*ROW('Water Data'!D192)),IF(AND(ISNUMBER(OFFSET('Water Data'!$D$10,0,10*ROW('Water Data'!D192))),BX198="No",ISNUMBER(OFFSET('Water Data'!$D$10,0,10*ROW('Water Data'!D192)))),CONCATENATE("[",ROUND(OFFSET('Water Data'!$D$10,0,10*ROW('Water Data'!D192)),0),"]"),IF(AND(ISNUMBER(OFFSET('Water Data'!$D$10,0,10*ROW('Water Data'!D192))),BX198="",ISNUMBER(OFFSET('Water Data'!$D$10,0,10*ROW('Water Data'!D192)))),OFFSET('Water Data'!$D$10,0,10*ROW('Water Data'!D192)),NA())))</f>
        <v>#N/A</v>
      </c>
      <c r="J198" s="133" t="e">
        <f ca="1">+IF(AND(ISNUMBER(OFFSET('Water Data'!$E$5,0,10*ROW('Water Data'!E192))),BY198="Yes"),100-OFFSET('Water Data'!$E$5,0,10*ROW('Water Data'!E192)),IF(AND(ISNUMBER(OFFSET('Water Data'!$E$5,0,10*ROW('Water Data'!E192))),BY198="No",ISNUMBER(OFFSET('Water Data'!$E$5,0,10*ROW('Water Data'!E192)))),CONCATENATE("[",ROUND(100-OFFSET('Water Data'!$E$5,0,10*ROW('Water Data'!E192)),0),"]"),IF(AND(ISNUMBER(OFFSET('Water Data'!$E$5,0,10*ROW('Water Data'!E192))),BY198="",ISNUMBER(OFFSET('Water Data'!$E$5,0,10*ROW('Water Data'!E192)))),100-OFFSET('Water Data'!$E$5,0,10*ROW('Water Data'!E192)),NA())))</f>
        <v>#N/A</v>
      </c>
      <c r="K198" s="133" t="e">
        <f ca="1">+IF(AND(ISNUMBER(OFFSET('Water Data'!$E$7,0,10*ROW('Water Data'!E192))),BZ198="Yes"),OFFSET('Water Data'!$E$7,0,10*ROW('Water Data'!E192)),IF(AND(ISNUMBER(OFFSET('Water Data'!$E$7,0,10*ROW('Water Data'!E192))),BZ198="No",ISNUMBER(OFFSET('Water Data'!$E$7,0,10*ROW('Water Data'!E192)))),CONCATENATE("[",ROUND(OFFSET('Water Data'!$E$7,0,10*ROW('Water Data'!E192)),0),"]"),IF(AND(ISNUMBER(OFFSET('Water Data'!$E$7,0,10*ROW('Water Data'!E192))),BZ198="",ISNUMBER(OFFSET('Water Data'!$E$7,0,10*ROW('Water Data'!E192)))),OFFSET('Water Data'!$E$7,0,10*ROW('Water Data'!E192)),NA())))</f>
        <v>#N/A</v>
      </c>
      <c r="L198" s="133" t="e">
        <f ca="1">+IF(AND(ISNUMBER(OFFSET('Water Data'!$E$10,0,10*ROW('Water Data'!E192))),CA198="Yes"),OFFSET('Water Data'!$E$10,0,10*ROW('Water Data'!E192)),IF(AND(ISNUMBER(OFFSET('Water Data'!$E$10,0,10*ROW('Water Data'!E192))),CA198="No",ISNUMBER(OFFSET('Water Data'!$E$10,0,10*ROW('Water Data'!E192)))),CONCATENATE("[",ROUND(OFFSET('Water Data'!$E$10,0,10*ROW('Water Data'!E192)),0),"]"),IF(AND(ISNUMBER(OFFSET('Water Data'!$E$10,0,10*ROW('Water Data'!E192))),CA198="",ISNUMBER(OFFSET('Water Data'!$E$10,0,10*ROW('Water Data'!E192)))),OFFSET('Water Data'!$E$10,0,10*ROW('Water Data'!E192)),NA())))</f>
        <v>#N/A</v>
      </c>
      <c r="M198" s="133" t="e">
        <f ca="1">+IF(AND(ISNUMBER(OFFSET('Water Data'!$F$5,0,10*ROW('Water Data'!F192))),CB198="Yes"),100-OFFSET('Water Data'!$F$5,0,10*ROW('Water Data'!F192)),IF(AND(ISNUMBER(OFFSET('Water Data'!$F$5,0,10*ROW('Water Data'!F192))),CB198="No",ISNUMBER(OFFSET('Water Data'!$F$5,0,10*ROW('Water Data'!F192)))),CONCATENATE("[",ROUND(100-OFFSET('Water Data'!$F$5,0,10*ROW('Water Data'!F192)),0),"]"),IF(AND(ISNUMBER(OFFSET('Water Data'!$F$5,0,10*ROW('Water Data'!F192))),CB198="",ISNUMBER(OFFSET('Water Data'!$F$5,0,10*ROW('Water Data'!F192)))),100-OFFSET('Water Data'!$F$5,0,10*ROW('Water Data'!F192)),NA())))</f>
        <v>#N/A</v>
      </c>
      <c r="N198" s="133" t="e">
        <f ca="1">+IF(AND(ISNUMBER(OFFSET('Water Data'!$F$7,0,10*ROW('Water Data'!F192))),CC198="Yes"),OFFSET('Water Data'!$F$7,0,10*ROW('Water Data'!F192)),IF(AND(ISNUMBER(OFFSET('Water Data'!$F$7,0,10*ROW('Water Data'!F192))),CC198="No",ISNUMBER(OFFSET('Water Data'!$F$7,0,10*ROW('Water Data'!F192)))),CONCATENATE("[",ROUND(OFFSET('Water Data'!$F$7,0,10*ROW('Water Data'!F192)),0),"]"),IF(AND(ISNUMBER(OFFSET('Water Data'!$F$7,0,10*ROW('Water Data'!F192))),CC198="",ISNUMBER(OFFSET('Water Data'!$F$7,0,10*ROW('Water Data'!F192)))),OFFSET('Water Data'!$F$7,0,10*ROW('Water Data'!F192)),NA())))</f>
        <v>#N/A</v>
      </c>
      <c r="O198" s="133" t="e">
        <f ca="1">+IF(AND(ISNUMBER(OFFSET('Water Data'!$F$10,0,10*ROW('Water Data'!F192))),CD198="Yes"),OFFSET('Water Data'!$F$10,0,10*ROW('Water Data'!F192)),IF(AND(ISNUMBER(OFFSET('Water Data'!$F$10,0,10*ROW('Water Data'!F192))),CD198="No",ISNUMBER(OFFSET('Water Data'!$F$10,0,10*ROW('Water Data'!F192)))),CONCATENATE("[",ROUND(OFFSET('Water Data'!$F$10,0,10*ROW('Water Data'!F192)),0),"]"),IF(AND(ISNUMBER(OFFSET('Water Data'!$F$10,0,10*ROW('Water Data'!F192))),CD198="",ISNUMBER(OFFSET('Water Data'!$F$10,0,10*ROW('Water Data'!F192)))),OFFSET('Water Data'!$F$10,0,10*ROW('Water Data'!F192)),NA())))</f>
        <v>#N/A</v>
      </c>
      <c r="P198" s="133" t="e">
        <f ca="1">+IF(AND(ISNUMBER(OFFSET('Water Data'!$G$5,0,10*ROW('Water Data'!G192))),CE198="Yes"),100-OFFSET('Water Data'!$G$5,0,10*ROW('Water Data'!G192)),IF(AND(ISNUMBER(OFFSET('Water Data'!$G$5,0,10*ROW('Water Data'!G192))),CE198="No",ISNUMBER(OFFSET('Water Data'!$G$5,0,10*ROW('Water Data'!G192)))),CONCATENATE("[",ROUND(100-OFFSET('Water Data'!$G$5,0,10*ROW('Water Data'!G192)),0),"]"),IF(AND(ISNUMBER(OFFSET('Water Data'!$G$5,0,10*ROW('Water Data'!G192))),CE198="",ISNUMBER(OFFSET('Water Data'!$G$5,0,10*ROW('Water Data'!G192)))),100-OFFSET('Water Data'!$G$5,0,10*ROW('Water Data'!G192)),NA())))</f>
        <v>#N/A</v>
      </c>
      <c r="Q198" s="133" t="e">
        <f ca="1">+IF(AND(ISNUMBER(OFFSET('Water Data'!$G$7,0,10*ROW('Water Data'!G192))),CF198="Yes"),OFFSET('Water Data'!$G$7,0,10*ROW('Water Data'!G192)),IF(AND(ISNUMBER(OFFSET('Water Data'!$G$7,0,10*ROW('Water Data'!G192))),CF198="No",ISNUMBER(OFFSET('Water Data'!$G$7,0,10*ROW('Water Data'!G192)))),CONCATENATE("[",ROUND(OFFSET('Water Data'!$G$7,0,10*ROW('Water Data'!G192)),0),"]"),IF(AND(ISNUMBER(OFFSET('Water Data'!$G$7,0,10*ROW('Water Data'!G192))),CF198="",ISNUMBER(OFFSET('Water Data'!$G$7,0,10*ROW('Water Data'!G192)))),OFFSET('Water Data'!$G$7,0,10*ROW('Water Data'!G192)),NA())))</f>
        <v>#N/A</v>
      </c>
      <c r="R198" s="133" t="e">
        <f ca="1">+IF(AND(ISNUMBER(OFFSET('Water Data'!$G$10,0,10*ROW('Water Data'!G192))),CG198="Yes"),OFFSET('Water Data'!$G$10,0,10*ROW('Water Data'!G192)),IF(AND(ISNUMBER(OFFSET('Water Data'!$G$10,0,10*ROW('Water Data'!G192))),CG198="No",ISNUMBER(OFFSET('Water Data'!$G$10,0,10*ROW('Water Data'!G192)))),CONCATENATE("[",ROUND(OFFSET('Water Data'!$G$10,0,10*ROW('Water Data'!G192)),0),"]"),IF(AND(ISNUMBER(OFFSET('Water Data'!$G$10,0,10*ROW('Water Data'!G192))),CG198="",ISNUMBER(OFFSET('Water Data'!$G$10,0,10*ROW('Water Data'!G192)))),OFFSET('Water Data'!$G$10,0,10*ROW('Water Data'!G192)),NA())))</f>
        <v>#N/A</v>
      </c>
      <c r="S198" s="133" t="e">
        <f ca="1">+IF(AND(ISNUMBER(OFFSET('Water Data'!$H$5,0,10*ROW('Water Data'!H192))),CH198="Yes"),100-OFFSET('Water Data'!$H$5,0,10*ROW('Water Data'!H192)),IF(AND(ISNUMBER(OFFSET('Water Data'!$H$5,0,10*ROW('Water Data'!H192))),CH198="No",ISNUMBER(OFFSET('Water Data'!$H$5,0,10*ROW('Water Data'!H192)))),CONCATENATE("[",ROUND(100-OFFSET('Water Data'!$H$5,0,10*ROW('Water Data'!H192)),0),"]"),IF(AND(ISNUMBER(OFFSET('Water Data'!$H$5,0,10*ROW('Water Data'!H192))),CH198="",ISNUMBER(OFFSET('Water Data'!$H$5,0,10*ROW('Water Data'!H192)))),100-OFFSET('Water Data'!$H$5,0,10*ROW('Water Data'!H192)),NA())))</f>
        <v>#N/A</v>
      </c>
      <c r="T198" s="133" t="e">
        <f ca="1">+IF(AND(ISNUMBER(OFFSET('Water Data'!$H$7,0,10*ROW('Water Data'!H192))),CI198="Yes"),OFFSET('Water Data'!$H$7,0,10*ROW('Water Data'!H192)),IF(AND(ISNUMBER(OFFSET('Water Data'!$H$7,0,10*ROW('Water Data'!H192))),CI198="No",ISNUMBER(OFFSET('Water Data'!$H$7,0,10*ROW('Water Data'!H192)))),CONCATENATE("[",ROUND(OFFSET('Water Data'!$H$7,0,10*ROW('Water Data'!H192)),0),"]"),IF(AND(ISNUMBER(OFFSET('Water Data'!$H$7,0,10*ROW('Water Data'!H192))),CI198="",ISNUMBER(OFFSET('Water Data'!$H$7,0,10*ROW('Water Data'!H192)))),OFFSET('Water Data'!$H$7,0,10*ROW('Water Data'!H192)),NA())))</f>
        <v>#N/A</v>
      </c>
      <c r="U198" s="133" t="e">
        <f ca="1">+IF(AND(ISNUMBER(OFFSET('Water Data'!$H$10,0,10*ROW('Water Data'!H192))),CJ198="Yes"),OFFSET('Water Data'!$H$10,0,10*ROW('Water Data'!H192)),IF(AND(ISNUMBER(OFFSET('Water Data'!$H$10,0,10*ROW('Water Data'!H192))),CJ198="No",ISNUMBER(OFFSET('Water Data'!$H$10,0,10*ROW('Water Data'!H192)))),CONCATENATE("[",ROUND(OFFSET('Water Data'!$H$10,0,10*ROW('Water Data'!H192)),0),"]"),IF(AND(ISNUMBER(OFFSET('Water Data'!$H$10,0,10*ROW('Water Data'!H192))),CJ198="",ISNUMBER(OFFSET('Water Data'!$H$10,0,10*ROW('Water Data'!H192)))),OFFSET('Water Data'!$H$10,0,10*ROW('Water Data'!H192)),NA())))</f>
        <v>#N/A</v>
      </c>
      <c r="V198" s="134" t="e">
        <f ca="1">+IF(AND(ISNUMBER(OFFSET('Sanitation Data'!$C$5,0,10*ROW('Sanitation Data'!C192))),CK198="Yes"),100-OFFSET('Sanitation Data'!$C$5,0,10*ROW('Sanitation Data'!C192)),IF(AND(ISNUMBER(OFFSET('Sanitation Data'!$C$5,0,10*ROW('Sanitation Data'!C192))),CK198="No",ISNUMBER(OFFSET('Sanitation Data'!$C$5,0,10*ROW('Sanitation Data'!C192)))),CONCATENATE("[",ROUND(100-OFFSET('Sanitation Data'!$C$5,0,10*ROW('Sanitation Data'!C192)),0),"]"),IF(AND(ISNUMBER(OFFSET('Sanitation Data'!$C$5,0,10*ROW('Sanitation Data'!C192))),CK198="",ISNUMBER(OFFSET('Sanitation Data'!$C$5,0,10*ROW('Sanitation Data'!C192)))),100-OFFSET('Sanitation Data'!$C$5,0,10*ROW('Sanitation Data'!C192)),NA())))</f>
        <v>#N/A</v>
      </c>
      <c r="W198" s="134" t="e">
        <f ca="1">+IF(AND(ISNUMBER(OFFSET('Sanitation Data'!$C$7,0,10*ROW('Sanitation Data'!C192))),CL198="Yes"),OFFSET('Sanitation Data'!$C$7,0,10*ROW('Sanitation Data'!C192)),IF(AND(ISNUMBER(OFFSET('Sanitation Data'!$C$7,0,10*ROW('Sanitation Data'!C192))),CL198="No",ISNUMBER(OFFSET('Sanitation Data'!$C$7,0,10*ROW('Sanitation Data'!C192)))),CONCATENATE("[",ROUND(OFFSET('Sanitation Data'!$C$7,0,10*ROW('Sanitation Data'!C192)),0),"]"),IF(AND(ISNUMBER(OFFSET('Sanitation Data'!$C$7,0,10*ROW('Sanitation Data'!C192))),CL198="",ISNUMBER(OFFSET('Sanitation Data'!$C$7,0,10*ROW('Sanitation Data'!C192)))),OFFSET('Sanitation Data'!$C$7,0,10*ROW('Sanitation Data'!C192)),NA())))</f>
        <v>#N/A</v>
      </c>
      <c r="X198" s="134" t="e">
        <f ca="1">+IF(AND(ISNUMBER(OFFSET('Sanitation Data'!$C$11,0,10*ROW('Sanitation Data'!C192))),CM198="Yes"),OFFSET('Sanitation Data'!$C$11,0,10*ROW('Sanitation Data'!C192)),IF(AND(ISNUMBER(OFFSET('Sanitation Data'!$C$11,0,10*ROW('Sanitation Data'!C192))),CM198="No",ISNUMBER(OFFSET('Sanitation Data'!$C$11,0,10*ROW('Sanitation Data'!C192)))),CONCATENATE("[",ROUND(OFFSET('Sanitation Data'!$C$11,0,10*ROW('Sanitation Data'!C192)),0),"]"),IF(AND(ISNUMBER(OFFSET('Sanitation Data'!$C$11,0,10*ROW('Sanitation Data'!C192))),CM198="",ISNUMBER(OFFSET('Sanitation Data'!$C$11,0,10*ROW('Sanitation Data'!C192)))),OFFSET('Sanitation Data'!$C$11,0,10*ROW('Sanitation Data'!C192)),NA())))</f>
        <v>#N/A</v>
      </c>
      <c r="Y198" s="134" t="e">
        <f ca="1">+IF(AND(ISNUMBER(OFFSET('Sanitation Data'!$C$12,0,10*ROW('Sanitation Data'!C192))),CN198="Yes"),OFFSET('Sanitation Data'!$C$12,0,10*ROW('Sanitation Data'!C192)),IF(AND(ISNUMBER(OFFSET('Sanitation Data'!$C$12,0,10*ROW('Sanitation Data'!C192))),CN198="No",ISNUMBER(OFFSET('Sanitation Data'!$C$12,0,10*ROW('Sanitation Data'!C192)))),CONCATENATE("[",ROUND(OFFSET('Sanitation Data'!$C$12,0,10*ROW('Sanitation Data'!C192)),0),"]"),IF(AND(ISNUMBER(OFFSET('Sanitation Data'!$C$12,0,10*ROW('Sanitation Data'!C192))),CN198="",ISNUMBER(OFFSET('Sanitation Data'!$C$12,0,10*ROW('Sanitation Data'!C192)))),OFFSET('Sanitation Data'!$C$12,0,10*ROW('Sanitation Data'!C192)),NA())))</f>
        <v>#N/A</v>
      </c>
      <c r="Z198" s="134" t="e">
        <f ca="1">+IF(AND(ISNUMBER(OFFSET('Sanitation Data'!$C$13,0,10*ROW('Sanitation Data'!C192))),CO198="Yes"),OFFSET('Sanitation Data'!$C$13,0,10*ROW('Sanitation Data'!C192)),IF(AND(ISNUMBER(OFFSET('Sanitation Data'!$C$13,0,10*ROW('Sanitation Data'!C192))),CO198="No",ISNUMBER(OFFSET('Sanitation Data'!$C$13,0,10*ROW('Sanitation Data'!C192)))),CONCATENATE("[",ROUND(OFFSET('Sanitation Data'!$C$13,0,10*ROW('Sanitation Data'!C192)),0),"]"),IF(AND(ISNUMBER(OFFSET('Sanitation Data'!$C$13,0,10*ROW('Sanitation Data'!C192))),CO198="",ISNUMBER(OFFSET('Sanitation Data'!$C$13,0,10*ROW('Sanitation Data'!C192)))),OFFSET('Sanitation Data'!$C$13,0,10*ROW('Sanitation Data'!C192)),NA())))</f>
        <v>#N/A</v>
      </c>
      <c r="AA198" s="134" t="e">
        <f ca="1">+IF(AND(ISNUMBER(OFFSET('Sanitation Data'!$D$5,0,10*ROW('Sanitation Data'!D192))),CP198="Yes"),100-OFFSET('Sanitation Data'!$D$5,0,10*ROW('Sanitation Data'!D192)),IF(AND(ISNUMBER(OFFSET('Sanitation Data'!$D$5,0,10*ROW('Sanitation Data'!D192))),CP198="No",ISNUMBER(OFFSET('Sanitation Data'!$D$5,0,10*ROW('Sanitation Data'!D192)))),CONCATENATE("[",ROUND(100-OFFSET('Sanitation Data'!$D$5,0,10*ROW('Sanitation Data'!D192)),0),"]"),IF(AND(ISNUMBER(OFFSET('Sanitation Data'!$D$5,0,10*ROW('Sanitation Data'!D192))),CP198="",ISNUMBER(OFFSET('Sanitation Data'!$D$5,0,10*ROW('Sanitation Data'!D192)))),100-OFFSET('Sanitation Data'!$D$5,0,10*ROW('Sanitation Data'!D192)),NA())))</f>
        <v>#N/A</v>
      </c>
      <c r="AB198" s="134" t="e">
        <f ca="1">+IF(AND(ISNUMBER(OFFSET('Sanitation Data'!$D$7,0,10*ROW('Sanitation Data'!D192))),CQ198="Yes"),OFFSET('Sanitation Data'!$D$7,0,10*ROW('Sanitation Data'!G192)),IF(AND(ISNUMBER(OFFSET('Sanitation Data'!$D$7,0,10*ROW('Sanitation Data'!D192))),CQ198="No",ISNUMBER(OFFSET('Sanitation Data'!$D$7,0,10*ROW('Sanitation Data'!D192)))),CONCATENATE("[",ROUND(OFFSET('Sanitation Data'!$D$7,0,10*ROW('Sanitation Data'!D192)),0),"]"),IF(AND(ISNUMBER(OFFSET('Sanitation Data'!$D$7,0,10*ROW('Sanitation Data'!D192))),CQ198="",ISNUMBER(OFFSET('Sanitation Data'!$D$7,0,10*ROW('Sanitation Data'!D192)))),OFFSET('Sanitation Data'!$D$7,0,10*ROW('Sanitation Data'!D192)),NA())))</f>
        <v>#N/A</v>
      </c>
      <c r="AC198" s="134" t="e">
        <f ca="1">+IF(AND(ISNUMBER(OFFSET('Sanitation Data'!$D$11,0,10*ROW('Sanitation Data'!D192))),CR198="Yes"),OFFSET('Sanitation Data'!$D$11,0,10*ROW('Sanitation Data'!D192)),IF(AND(ISNUMBER(OFFSET('Sanitation Data'!$D$11,0,10*ROW('Sanitation Data'!D192))),CR198="No",ISNUMBER(OFFSET('Sanitation Data'!$D$11,0,10*ROW('Sanitation Data'!D192)))),CONCATENATE("[",ROUND(OFFSET('Sanitation Data'!$D$11,0,10*ROW('Sanitation Data'!D192)),0),"]"),IF(AND(ISNUMBER(OFFSET('Sanitation Data'!$D$11,0,10*ROW('Sanitation Data'!D192))),CR198="",ISNUMBER(OFFSET('Sanitation Data'!$D$11,0,10*ROW('Sanitation Data'!D192)))),OFFSET('Sanitation Data'!$D$11,0,10*ROW('Sanitation Data'!D192)),NA())))</f>
        <v>#N/A</v>
      </c>
      <c r="AD198" s="134" t="e">
        <f ca="1">+IF(AND(ISNUMBER(OFFSET('Sanitation Data'!$D$12,0,10*ROW('Sanitation Data'!D192))),CS198="Yes"),OFFSET('Sanitation Data'!$D$12,0,10*ROW('Sanitation Data'!D192)),IF(AND(ISNUMBER(OFFSET('Sanitation Data'!$D$12,0,10*ROW('Sanitation Data'!D192))),CS198="No",ISNUMBER(OFFSET('Sanitation Data'!$D$12,0,10*ROW('Sanitation Data'!D192)))),CONCATENATE("[",ROUND(OFFSET('Sanitation Data'!$D$12,0,10*ROW('Sanitation Data'!D192)),0),"]"),IF(AND(ISNUMBER(OFFSET('Sanitation Data'!$D$12,0,10*ROW('Sanitation Data'!D192))),CS198="",ISNUMBER(OFFSET('Sanitation Data'!$D$12,0,10*ROW('Sanitation Data'!D192)))),OFFSET('Sanitation Data'!$D$12,0,10*ROW('Sanitation Data'!D192)),NA())))</f>
        <v>#N/A</v>
      </c>
      <c r="AE198" s="134" t="e">
        <f ca="1">+IF(AND(ISNUMBER(OFFSET('Sanitation Data'!$D$13,0,10*ROW('Sanitation Data'!D192))),CT198="Yes"),OFFSET('Sanitation Data'!$D$13,0,10*ROW('Sanitation Data'!D192)),IF(AND(ISNUMBER(OFFSET('Sanitation Data'!$D$13,0,10*ROW('Sanitation Data'!D192))),CT198="No",ISNUMBER(OFFSET('Sanitation Data'!$D$13,0,10*ROW('Sanitation Data'!D192)))),CONCATENATE("[",ROUND(OFFSET('Sanitation Data'!$D$13,0,10*ROW('Sanitation Data'!D192)),0),"]"),IF(AND(ISNUMBER(OFFSET('Sanitation Data'!$D$13,0,10*ROW('Sanitation Data'!D192))),CT198="",ISNUMBER(OFFSET('Sanitation Data'!$D$13,0,10*ROW('Sanitation Data'!D192)))),OFFSET('Sanitation Data'!$D$13,0,10*ROW('Sanitation Data'!D192)),NA())))</f>
        <v>#N/A</v>
      </c>
      <c r="AF198" s="134" t="e">
        <f ca="1">+IF(AND(ISNUMBER(OFFSET('Sanitation Data'!$E$5,0,10*ROW('Sanitation Data'!E192))),CU198="Yes"),100-OFFSET('Sanitation Data'!$E$5,0,10*ROW('Sanitation Data'!E192)),IF(AND(ISNUMBER(OFFSET('Sanitation Data'!$E$5,0,10*ROW('Sanitation Data'!E192))),CU198="No",ISNUMBER(OFFSET('Sanitation Data'!$E$5,0,10*ROW('Sanitation Data'!E192)))),CONCATENATE("[",ROUND(100-OFFSET('Sanitation Data'!$E$5,0,10*ROW('Sanitation Data'!E192)),0),"]"),IF(AND(ISNUMBER(OFFSET('Sanitation Data'!$E$5,0,10*ROW('Sanitation Data'!E192))),CU198="",ISNUMBER(OFFSET('Sanitation Data'!$E$5,0,10*ROW('Sanitation Data'!E192)))),100-OFFSET('Sanitation Data'!$E$5,0,10*ROW('Sanitation Data'!E192)),NA())))</f>
        <v>#N/A</v>
      </c>
      <c r="AG198" s="134" t="e">
        <f ca="1">+IF(AND(ISNUMBER(OFFSET('Sanitation Data'!$E$7,0,10*ROW('Sanitation Data'!E192))),CV198="Yes"),OFFSET('Sanitation Data'!$E$7,0,10*ROW('Sanitation Data'!E192)),IF(AND(ISNUMBER(OFFSET('Sanitation Data'!$E$7,0,10*ROW('Sanitation Data'!E192))),CV198="No",ISNUMBER(OFFSET('Sanitation Data'!$E$7,0,10*ROW('Sanitation Data'!E192)))),CONCATENATE("[",ROUND(OFFSET('Sanitation Data'!$E$7,0,10*ROW('Sanitation Data'!E192)),0),"]"),IF(AND(ISNUMBER(OFFSET('Sanitation Data'!$E$7,0,10*ROW('Sanitation Data'!E192))),CV198="",ISNUMBER(OFFSET('Sanitation Data'!$E$7,0,10*ROW('Sanitation Data'!E192)))),OFFSET('Sanitation Data'!$E$7,0,10*ROW('Sanitation Data'!E192)),NA())))</f>
        <v>#N/A</v>
      </c>
      <c r="AH198" s="134" t="e">
        <f ca="1">+IF(AND(ISNUMBER(OFFSET('Sanitation Data'!$E$11,0,10*ROW('Sanitation Data'!E192))),CW198="Yes"),OFFSET('Sanitation Data'!$E$11,0,10*ROW('Sanitation Data'!E192)),IF(AND(ISNUMBER(OFFSET('Sanitation Data'!$E$11,0,10*ROW('Sanitation Data'!E192))),CW198="No",ISNUMBER(OFFSET('Sanitation Data'!$E$11,0,10*ROW('Sanitation Data'!E192)))),CONCATENATE("[",ROUND(OFFSET('Sanitation Data'!$E$11,0,10*ROW('Sanitation Data'!E192)),0),"]"),IF(AND(ISNUMBER(OFFSET('Sanitation Data'!$E$11,0,10*ROW('Sanitation Data'!E192))),CW198="",ISNUMBER(OFFSET('Sanitation Data'!$E$11,0,10*ROW('Sanitation Data'!E192)))),OFFSET('Sanitation Data'!$E$11,0,10*ROW('Sanitation Data'!E192)),NA())))</f>
        <v>#N/A</v>
      </c>
      <c r="AI198" s="134" t="e">
        <f ca="1">+IF(AND(ISNUMBER(OFFSET('Sanitation Data'!$E$12,0,10*ROW('Sanitation Data'!E192))),CX198="Yes"),OFFSET('Sanitation Data'!$E$12,0,10*ROW('Sanitation Data'!E192)),IF(AND(ISNUMBER(OFFSET('Sanitation Data'!$E$12,0,10*ROW('Sanitation Data'!E192))),CX198="No",ISNUMBER(OFFSET('Sanitation Data'!$E$12,0,10*ROW('Sanitation Data'!E192)))),CONCATENATE("[",ROUND(OFFSET('Sanitation Data'!$E$12,0,10*ROW('Sanitation Data'!E192)),0),"]"),IF(AND(ISNUMBER(OFFSET('Sanitation Data'!$E$12,0,10*ROW('Sanitation Data'!E192))),CX198="",ISNUMBER(OFFSET('Sanitation Data'!$E$12,0,10*ROW('Sanitation Data'!E192)))),OFFSET('Sanitation Data'!$E$12,0,10*ROW('Sanitation Data'!E192)),NA())))</f>
        <v>#N/A</v>
      </c>
      <c r="AJ198" s="134" t="e">
        <f ca="1">+IF(AND(ISNUMBER(OFFSET('Sanitation Data'!$E$13,0,10*ROW('Sanitation Data'!E192))),CY198="Yes"),OFFSET('Sanitation Data'!$E$13,0,10*ROW('Sanitation Data'!E192)),IF(AND(ISNUMBER(OFFSET('Sanitation Data'!$E$13,0,10*ROW('Sanitation Data'!E192))),CY198="No",ISNUMBER(OFFSET('Sanitation Data'!$E$13,0,10*ROW('Sanitation Data'!E192)))),CONCATENATE("[",ROUND(OFFSET('Sanitation Data'!$E$13,0,10*ROW('Sanitation Data'!E192)),0),"]"),IF(AND(ISNUMBER(OFFSET('Sanitation Data'!$E$13,0,10*ROW('Sanitation Data'!E192))),CY198="",ISNUMBER(OFFSET('Sanitation Data'!$E$13,0,10*ROW('Sanitation Data'!E192)))),OFFSET('Sanitation Data'!$E$13,0,10*ROW('Sanitation Data'!E192)),NA())))</f>
        <v>#N/A</v>
      </c>
      <c r="AK198" s="134" t="e">
        <f ca="1">+IF(AND(ISNUMBER(OFFSET('Sanitation Data'!$F$5,0,10*ROW('Sanitation Data'!F192))),CZ198="Yes"),100-OFFSET('Sanitation Data'!$F$5,0,10*ROW('Sanitation Data'!F192)),IF(AND(ISNUMBER(OFFSET('Sanitation Data'!$F$5,0,10*ROW('Sanitation Data'!F192))),CZ198="No",ISNUMBER(OFFSET('Sanitation Data'!$F$5,0,10*ROW('Sanitation Data'!F192)))),CONCATENATE("[",ROUND(100-OFFSET('Sanitation Data'!$F$5,0,10*ROW('Sanitation Data'!F192)),0),"]"),IF(AND(ISNUMBER(OFFSET('Sanitation Data'!$F$5,0,10*ROW('Sanitation Data'!F192))),CZ198="",ISNUMBER(OFFSET('Sanitation Data'!$F$5,0,10*ROW('Sanitation Data'!F192)))),100-OFFSET('Sanitation Data'!$F$5,0,10*ROW('Sanitation Data'!F192)),NA())))</f>
        <v>#N/A</v>
      </c>
      <c r="AL198" s="134" t="e">
        <f ca="1">+IF(AND(ISNUMBER(OFFSET('Sanitation Data'!$F$7,0,10*ROW('Sanitation Data'!F192))),DA198="Yes"),OFFSET('Sanitation Data'!$F$7,0,10*ROW('Sanitation Data'!F192)),IF(AND(ISNUMBER(OFFSET('Sanitation Data'!$F$7,0,10*ROW('Sanitation Data'!F192))),DA198="No",ISNUMBER(OFFSET('Sanitation Data'!$F$7,0,10*ROW('Sanitation Data'!F192)))),CONCATENATE("[",ROUND(OFFSET('Sanitation Data'!$F$7,0,10*ROW('Sanitation Data'!F192)),0),"]"),IF(AND(ISNUMBER(OFFSET('Sanitation Data'!$F$7,0,10*ROW('Sanitation Data'!F192))),DA198="",ISNUMBER(OFFSET('Sanitation Data'!$F$7,0,10*ROW('Sanitation Data'!F192)))),OFFSET('Sanitation Data'!$F$7,0,10*ROW('Sanitation Data'!F192)),NA())))</f>
        <v>#N/A</v>
      </c>
      <c r="AM198" s="134" t="e">
        <f ca="1">+IF(AND(ISNUMBER(OFFSET('Sanitation Data'!$F$11,0,10*ROW('Sanitation Data'!F192))),DB198="Yes"),OFFSET('Sanitation Data'!$F$11,0,10*ROW('Sanitation Data'!F192)),IF(AND(ISNUMBER(OFFSET('Sanitation Data'!$F$11,0,10*ROW('Sanitation Data'!F192))),DB198="No",ISNUMBER(OFFSET('Sanitation Data'!$F$11,0,10*ROW('Sanitation Data'!F192)))),CONCATENATE("[",ROUND(OFFSET('Sanitation Data'!$F$11,0,10*ROW('Sanitation Data'!F192)),0),"]"),IF(AND(ISNUMBER(OFFSET('Sanitation Data'!$F$11,0,10*ROW('Sanitation Data'!F192))),DB198="",ISNUMBER(OFFSET('Sanitation Data'!$F$11,0,10*ROW('Sanitation Data'!F192)))),OFFSET('Sanitation Data'!$F$11,0,10*ROW('Sanitation Data'!F192)),NA())))</f>
        <v>#N/A</v>
      </c>
      <c r="AN198" s="134" t="e">
        <f ca="1">+IF(AND(ISNUMBER(OFFSET('Sanitation Data'!$F$12,0,10*ROW('Sanitation Data'!F192))),DC198="Yes"),OFFSET('Sanitation Data'!$F$12,0,10*ROW('Sanitation Data'!F192)),IF(AND(ISNUMBER(OFFSET('Sanitation Data'!$F$12,0,10*ROW('Sanitation Data'!F192))),DC198="No",ISNUMBER(OFFSET('Sanitation Data'!$F$12,0,10*ROW('Sanitation Data'!F192)))),CONCATENATE("[",ROUND(OFFSET('Sanitation Data'!$F$12,0,10*ROW('Sanitation Data'!F192)),0),"]"),IF(AND(ISNUMBER(OFFSET('Sanitation Data'!$F$12,0,10*ROW('Sanitation Data'!F192))),DC198="",ISNUMBER(OFFSET('Sanitation Data'!$F$12,0,10*ROW('Sanitation Data'!F192)))),OFFSET('Sanitation Data'!$F$12,0,10*ROW('Sanitation Data'!F192)),NA())))</f>
        <v>#N/A</v>
      </c>
      <c r="AO198" s="134" t="e">
        <f ca="1">+IF(AND(ISNUMBER(OFFSET('Sanitation Data'!$F$13,0,10*ROW('Sanitation Data'!F192))),DD198="Yes"),OFFSET('Sanitation Data'!$F$13,0,10*ROW('Sanitation Data'!F192)),IF(AND(ISNUMBER(OFFSET('Sanitation Data'!$F$13,0,10*ROW('Sanitation Data'!F192))),DD198="No",ISNUMBER(OFFSET('Sanitation Data'!$F$13,0,10*ROW('Sanitation Data'!F192)))),CONCATENATE("[",ROUND(OFFSET('Sanitation Data'!$F$13,0,10*ROW('Sanitation Data'!F192)),0),"]"),IF(AND(ISNUMBER(OFFSET('Sanitation Data'!$F$13,0,10*ROW('Sanitation Data'!F192))),DD198="",ISNUMBER(OFFSET('Sanitation Data'!$F$13,0,10*ROW('Sanitation Data'!F192)))),OFFSET('Sanitation Data'!$F$13,0,10*ROW('Sanitation Data'!F192)),NA())))</f>
        <v>#N/A</v>
      </c>
      <c r="AP198" s="134" t="e">
        <f ca="1">+IF(AND(ISNUMBER(OFFSET('Sanitation Data'!$G$5,0,10*ROW('Sanitation Data'!G192))),DE198="Yes"),100-OFFSET('Sanitation Data'!$G$5,0,10*ROW('Sanitation Data'!G192)),IF(AND(ISNUMBER(OFFSET('Sanitation Data'!$G$5,0,10*ROW('Sanitation Data'!G192))),DE198="No",ISNUMBER(OFFSET('Sanitation Data'!$G$5,0,10*ROW('Sanitation Data'!G192)))),CONCATENATE("[",ROUND(100-OFFSET('Sanitation Data'!$G$5,0,10*ROW('Sanitation Data'!G192)),0),"]"),IF(AND(ISNUMBER(OFFSET('Sanitation Data'!$G$5,0,10*ROW('Sanitation Data'!G192))),DE198="",ISNUMBER(OFFSET('Sanitation Data'!$G$5,0,10*ROW('Sanitation Data'!G192)))),100-OFFSET('Sanitation Data'!$G$5,0,10*ROW('Sanitation Data'!G192)),NA())))</f>
        <v>#N/A</v>
      </c>
      <c r="AQ198" s="134" t="e">
        <f ca="1">+IF(AND(ISNUMBER(OFFSET('Sanitation Data'!$G$7,0,10*ROW('Sanitation Data'!G192))),DF198="Yes"),OFFSET('Sanitation Data'!$G$7,0,10*ROW('Sanitation Data'!G192)),IF(AND(ISNUMBER(OFFSET('Sanitation Data'!$G$7,0,10*ROW('Sanitation Data'!G192))),DF198="No",ISNUMBER(OFFSET('Sanitation Data'!$G$7,0,10*ROW('Sanitation Data'!G192)))),CONCATENATE("[",ROUND(OFFSET('Sanitation Data'!$G$7,0,10*ROW('Sanitation Data'!G192)),0),"]"),IF(AND(ISNUMBER(OFFSET('Sanitation Data'!$G$7,0,10*ROW('Sanitation Data'!G192))),DF198="",ISNUMBER(OFFSET('Sanitation Data'!$G$7,0,10*ROW('Sanitation Data'!G192)))),OFFSET('Sanitation Data'!$G$7,0,10*ROW('Sanitation Data'!G192)),NA())))</f>
        <v>#N/A</v>
      </c>
      <c r="AR198" s="134" t="e">
        <f ca="1">+IF(AND(ISNUMBER(OFFSET('Sanitation Data'!$G$11,0,10*ROW('Sanitation Data'!G192))),DG198="Yes"),OFFSET('Sanitation Data'!$G$11,0,10*ROW('Sanitation Data'!G192)),IF(AND(ISNUMBER(OFFSET('Sanitation Data'!$G$11,0,10*ROW('Sanitation Data'!G192))),DG198="No",ISNUMBER(OFFSET('Sanitation Data'!$G$11,0,10*ROW('Sanitation Data'!G192)))),CONCATENATE("[",ROUND(OFFSET('Sanitation Data'!$G$11,0,10*ROW('Sanitation Data'!G192)),0),"]"),IF(AND(ISNUMBER(OFFSET('Sanitation Data'!$G$11,0,10*ROW('Sanitation Data'!G192))),DG198="",ISNUMBER(OFFSET('Sanitation Data'!$G$11,0,10*ROW('Sanitation Data'!G192)))),OFFSET('Sanitation Data'!$G$11,0,10*ROW('Sanitation Data'!G192)),NA())))</f>
        <v>#N/A</v>
      </c>
      <c r="AS198" s="134" t="e">
        <f ca="1">+IF(AND(ISNUMBER(OFFSET('Sanitation Data'!$G$12,0,10*ROW('Sanitation Data'!G192))),DH198="Yes"),OFFSET('Sanitation Data'!$G$12,0,10*ROW('Sanitation Data'!G192)),IF(AND(ISNUMBER(OFFSET('Sanitation Data'!$G$12,0,10*ROW('Sanitation Data'!G192))),DH198="No",ISNUMBER(OFFSET('Sanitation Data'!$G$12,0,10*ROW('Sanitation Data'!G192)))),CONCATENATE("[",ROUND(OFFSET('Sanitation Data'!$G$12,0,10*ROW('Sanitation Data'!G192)),0),"]"),IF(AND(ISNUMBER(OFFSET('Sanitation Data'!$G$12,0,10*ROW('Sanitation Data'!G192))),DH198="",ISNUMBER(OFFSET('Sanitation Data'!$G$12,0,10*ROW('Sanitation Data'!G192)))),OFFSET('Sanitation Data'!$G$12,0,10*ROW('Sanitation Data'!G192)),NA())))</f>
        <v>#N/A</v>
      </c>
      <c r="AT198" s="134" t="e">
        <f ca="1">+IF(AND(ISNUMBER(OFFSET('Sanitation Data'!$G$13,0,10*ROW('Sanitation Data'!G192))),DI198="Yes"),OFFSET('Sanitation Data'!$G$13,0,10*ROW('Sanitation Data'!G192)),IF(AND(ISNUMBER(OFFSET('Sanitation Data'!$G$13,0,10*ROW('Sanitation Data'!G192))),DI198="No",ISNUMBER(OFFSET('Sanitation Data'!$G$13,0,10*ROW('Sanitation Data'!G192)))),CONCATENATE("[",ROUND(OFFSET('Sanitation Data'!$G$13,0,10*ROW('Sanitation Data'!G192)),0),"]"),IF(AND(ISNUMBER(OFFSET('Sanitation Data'!$G$13,0,10*ROW('Sanitation Data'!G192))),DI198="",ISNUMBER(OFFSET('Sanitation Data'!$G$13,0,10*ROW('Sanitation Data'!G192)))),OFFSET('Sanitation Data'!$G$13,0,10*ROW('Sanitation Data'!G192)),NA())))</f>
        <v>#N/A</v>
      </c>
      <c r="AU198" s="134" t="e">
        <f ca="1">+IF(AND(ISNUMBER(OFFSET('Sanitation Data'!$H$5,0,10*ROW('Sanitation Data'!H192))),DJ198="Yes"),100-OFFSET('Sanitation Data'!$H$5,0,10*ROW('Sanitation Data'!H192)),IF(AND(ISNUMBER(OFFSET('Sanitation Data'!$H$5,0,10*ROW('Sanitation Data'!H192))),DJ198="No",ISNUMBER(OFFSET('Sanitation Data'!$H$5,0,10*ROW('Sanitation Data'!H192)))),CONCATENATE("[",ROUND(100-OFFSET('Sanitation Data'!$H$5,0,10*ROW('Sanitation Data'!H192)),0),"]"),IF(AND(ISNUMBER(OFFSET('Sanitation Data'!$H$5,0,10*ROW('Sanitation Data'!H192))),DJ198="",ISNUMBER(OFFSET('Sanitation Data'!$H$5,0,10*ROW('Sanitation Data'!H192)))),100-OFFSET('Sanitation Data'!$H$5,0,10*ROW('Sanitation Data'!H192)),NA())))</f>
        <v>#N/A</v>
      </c>
      <c r="AV198" s="134" t="e">
        <f ca="1">+IF(AND(ISNUMBER(OFFSET('Sanitation Data'!$H$7,0,10*ROW('Sanitation Data'!H192))),DK198="Yes"),OFFSET('Sanitation Data'!$H$7,0,10*ROW('Sanitation Data'!H192)),IF(AND(ISNUMBER(OFFSET('Sanitation Data'!$H$7,0,10*ROW('Sanitation Data'!H192))),DK198="No",ISNUMBER(OFFSET('Sanitation Data'!$H$7,0,10*ROW('Sanitation Data'!H192)))),CONCATENATE("[",ROUND(OFFSET('Sanitation Data'!$H$7,0,10*ROW('Sanitation Data'!H192)),0),"]"),IF(AND(ISNUMBER(OFFSET('Sanitation Data'!$H$7,0,10*ROW('Sanitation Data'!H192))),DK198="",ISNUMBER(OFFSET('Sanitation Data'!$H$7,0,10*ROW('Sanitation Data'!H192)))),OFFSET('Sanitation Data'!$H$7,0,10*ROW('Sanitation Data'!H192)),NA())))</f>
        <v>#N/A</v>
      </c>
      <c r="AW198" s="134" t="e">
        <f ca="1">+IF(AND(ISNUMBER(OFFSET('Sanitation Data'!$H$11,0,10*ROW('Sanitation Data'!H192))),DL198="Yes"),OFFSET('Sanitation Data'!$H$11,0,10*ROW('Sanitation Data'!H192)),IF(AND(ISNUMBER(OFFSET('Sanitation Data'!$H$11,0,10*ROW('Sanitation Data'!H192))),DL198="No",ISNUMBER(OFFSET('Sanitation Data'!$H$11,0,10*ROW('Sanitation Data'!H192)))),CONCATENATE("[",ROUND(OFFSET('Sanitation Data'!$H$11,0,10*ROW('Sanitation Data'!H192)),0),"]"),IF(AND(ISNUMBER(OFFSET('Sanitation Data'!$H$11,0,10*ROW('Sanitation Data'!H192))),DL198="",ISNUMBER(OFFSET('Sanitation Data'!$H$11,0,10*ROW('Sanitation Data'!H192)))),OFFSET('Sanitation Data'!$H$11,0,10*ROW('Sanitation Data'!H192)),NA())))</f>
        <v>#N/A</v>
      </c>
      <c r="AX198" s="134" t="e">
        <f ca="1">+IF(AND(ISNUMBER(OFFSET('Sanitation Data'!$H$12,0,10*ROW('Sanitation Data'!H192))),DM198="Yes"),OFFSET('Sanitation Data'!$H$12,0,10*ROW('Sanitation Data'!H192)),IF(AND(ISNUMBER(OFFSET('Sanitation Data'!$H$12,0,10*ROW('Sanitation Data'!H192))),DM198="No",ISNUMBER(OFFSET('Sanitation Data'!$H$12,0,10*ROW('Sanitation Data'!H192)))),CONCATENATE("[",ROUND(OFFSET('Sanitation Data'!$H$12,0,10*ROW('Sanitation Data'!H192)),0),"]"),IF(AND(ISNUMBER(OFFSET('Sanitation Data'!$H$12,0,10*ROW('Sanitation Data'!H192))),DM198="",ISNUMBER(OFFSET('Sanitation Data'!$H$12,0,10*ROW('Sanitation Data'!H192)))),OFFSET('Sanitation Data'!$H$12,0,10*ROW('Sanitation Data'!H192)),NA())))</f>
        <v>#N/A</v>
      </c>
      <c r="AY198" s="134" t="e">
        <f ca="1">+IF(AND(ISNUMBER(OFFSET('Sanitation Data'!$H$13,0,10*ROW('Sanitation Data'!H192))),DN198="Yes"),OFFSET('Sanitation Data'!$H$13,0,10*ROW('Sanitation Data'!H192)),IF(AND(ISNUMBER(OFFSET('Sanitation Data'!$H$13,0,10*ROW('Sanitation Data'!H192))),DN198="No",ISNUMBER(OFFSET('Sanitation Data'!$H$13,0,10*ROW('Sanitation Data'!H192)))),CONCATENATE("[",ROUND(OFFSET('Sanitation Data'!$H$13,0,10*ROW('Sanitation Data'!H192)),0),"]"),IF(AND(ISNUMBER(OFFSET('Sanitation Data'!$H$13,0,10*ROW('Sanitation Data'!H192))),DN198="",ISNUMBER(OFFSET('Sanitation Data'!$H$13,0,10*ROW('Sanitation Data'!H192)))),OFFSET('Sanitation Data'!$H$13,0,10*ROW('Sanitation Data'!H192)),NA())))</f>
        <v>#N/A</v>
      </c>
      <c r="AZ198" s="135" t="e">
        <f ca="1">+IF(AND(ISNUMBER(OFFSET('Hygiene Data'!$C$6,0,10*ROW('Hygiene Data'!C192))),DO198="Yes"),OFFSET('Hygiene Data'!$C$6,0,10*ROW('Hygiene Data'!C192)),IF(AND(ISNUMBER(OFFSET('Hygiene Data'!$C$6,0,10*ROW('Hygiene Data'!C192))),DO198="No",ISNUMBER(OFFSET('Hygiene Data'!$C$6,0,10*ROW('Hygiene Data'!C192)))),CONCATENATE("[",ROUND(OFFSET('Hygiene Data'!$C$6,0,10*ROW('Hygiene Data'!C192)),0),"]"),IF(AND(ISNUMBER(OFFSET('Hygiene Data'!$C$6,0,10*ROW('Hygiene Data'!C192))),DO198="",ISNUMBER(OFFSET('Hygiene Data'!$C$6,0,10*ROW('Hygiene Data'!C192)))),OFFSET('Hygiene Data'!$C$6,0,10*ROW('Hygiene Data'!C192)),NA())))</f>
        <v>#N/A</v>
      </c>
      <c r="BA198" s="135" t="e">
        <f ca="1">+IF(AND(ISNUMBER(OFFSET('Hygiene Data'!$C$8,0,10*ROW('Hygiene Data'!C192))),DP198="Yes"),OFFSET('Hygiene Data'!$C$8,0,10*ROW('Hygiene Data'!C192)),IF(AND(ISNUMBER(OFFSET('Hygiene Data'!$C$8,0,10*ROW('Hygiene Data'!C192))),DP198="No",ISNUMBER(OFFSET('Hygiene Data'!$C$8,0,10*ROW('Hygiene Data'!C192)))),CONCATENATE("[",ROUND(OFFSET('Hygiene Data'!$C$8,0,10*ROW('Hygiene Data'!C192)),0),"]"),IF(AND(ISNUMBER(OFFSET('Hygiene Data'!$C$8,0,10*ROW('Hygiene Data'!C192))),DP198="",ISNUMBER(OFFSET('Hygiene Data'!$C$8,0,10*ROW('Hygiene Data'!C192)))),OFFSET('Hygiene Data'!$C$8,0,10*ROW('Hygiene Data'!C192)),NA())))</f>
        <v>#N/A</v>
      </c>
      <c r="BB198" s="135" t="e">
        <f ca="1">+IF(AND(ISNUMBER(OFFSET('Hygiene Data'!$C$10,0,10*ROW('Hygiene Data'!C192))),DQ198="Yes"),OFFSET('Hygiene Data'!$C$10,0,10*ROW('Hygiene Data'!C192)),IF(AND(ISNUMBER(OFFSET('Hygiene Data'!$C$10,0,10*ROW('Hygiene Data'!C192))),DQ198="No",ISNUMBER(OFFSET('Hygiene Data'!$C$10,0,10*ROW('Hygiene Data'!C192)))),CONCATENATE("[",ROUND(OFFSET('Hygiene Data'!$C$10,0,10*ROW('Hygiene Data'!C192)),0),"]"),IF(AND(ISNUMBER(OFFSET('Hygiene Data'!$C$10,0,10*ROW('Hygiene Data'!C192))),DQ198="",ISNUMBER(OFFSET('Hygiene Data'!$C$10,0,10*ROW('Hygiene Data'!C192)))),OFFSET('Hygiene Data'!$C$10,0,10*ROW('Hygiene Data'!C192)),NA())))</f>
        <v>#N/A</v>
      </c>
      <c r="BC198" s="135" t="e">
        <f ca="1">+IF(AND(ISNUMBER(OFFSET('Hygiene Data'!$D$6,0,10*ROW('Hygiene Data'!D192))),DR198="Yes"),OFFSET('Hygiene Data'!$D$6,0,10*ROW('Hygiene Data'!D192)),IF(AND(ISNUMBER(OFFSET('Hygiene Data'!$D$6,0,10*ROW('Hygiene Data'!D192))),DR198="No",ISNUMBER(OFFSET('Hygiene Data'!$D$6,0,10*ROW('Hygiene Data'!D192)))),CONCATENATE("[",ROUND(OFFSET('Hygiene Data'!$D$6,0,10*ROW('Hygiene Data'!D192)),0),"]"),IF(AND(ISNUMBER(OFFSET('Hygiene Data'!$D$6,0,10*ROW('Hygiene Data'!D192))),DR198="",ISNUMBER(OFFSET('Hygiene Data'!$D$6,0,10*ROW('Hygiene Data'!D192)))),OFFSET('Hygiene Data'!$D$6,0,10*ROW('Hygiene Data'!D192)),NA())))</f>
        <v>#N/A</v>
      </c>
      <c r="BD198" s="135" t="e">
        <f ca="1">+IF(AND(ISNUMBER(OFFSET('Hygiene Data'!$D$8,0,10*ROW('Hygiene Data'!D192))),DS198="Yes"),OFFSET('Hygiene Data'!$D$8,0,10*ROW('Hygiene Data'!D192)),IF(AND(ISNUMBER(OFFSET('Hygiene Data'!$D$8,0,10*ROW('Hygiene Data'!D192))),DS198="No",ISNUMBER(OFFSET('Hygiene Data'!$D$8,0,10*ROW('Hygiene Data'!D192)))),CONCATENATE("[",ROUND(OFFSET('Hygiene Data'!$D$8,0,10*ROW('Hygiene Data'!D192)),0),"]"),IF(AND(ISNUMBER(OFFSET('Hygiene Data'!$D$8,0,10*ROW('Hygiene Data'!D192))),DS198="",ISNUMBER(OFFSET('Hygiene Data'!$D$8,0,10*ROW('Hygiene Data'!D192)))),OFFSET('Hygiene Data'!$D$8,0,10*ROW('Hygiene Data'!D192)),NA())))</f>
        <v>#N/A</v>
      </c>
      <c r="BE198" s="135" t="e">
        <f ca="1">+IF(AND(ISNUMBER(OFFSET('Hygiene Data'!$D$10,0,10*ROW('Hygiene Data'!D192))),DT198="Yes"),OFFSET('Hygiene Data'!$D$10,0,10*ROW('Hygiene Data'!D192)),IF(AND(ISNUMBER(OFFSET('Hygiene Data'!$D$10,0,10*ROW('Hygiene Data'!D192))),DT198="No",ISNUMBER(OFFSET('Hygiene Data'!$D$10,0,10*ROW('Hygiene Data'!D192)))),CONCATENATE("[",ROUND(OFFSET('Hygiene Data'!$D$10,0,10*ROW('Hygiene Data'!D192)),0),"]"),IF(AND(ISNUMBER(OFFSET('Hygiene Data'!$D$10,0,10*ROW('Hygiene Data'!D192))),DT198="",ISNUMBER(OFFSET('Hygiene Data'!$D$10,0,10*ROW('Hygiene Data'!D192)))),OFFSET('Hygiene Data'!$D$10,0,10*ROW('Hygiene Data'!D192)),NA())))</f>
        <v>#N/A</v>
      </c>
      <c r="BF198" s="135" t="e">
        <f ca="1">+IF(AND(ISNUMBER(OFFSET('Hygiene Data'!$E$6,0,10*ROW('Hygiene Data'!E192))),DU198="Yes"),OFFSET('Hygiene Data'!$E$6,0,10*ROW('Hygiene Data'!E192)),IF(AND(ISNUMBER(OFFSET('Hygiene Data'!$E$6,0,10*ROW('Hygiene Data'!E192))),DU198="No",ISNUMBER(OFFSET('Hygiene Data'!$E$6,0,10*ROW('Hygiene Data'!E192)))),CONCATENATE("[",ROUND(OFFSET('Hygiene Data'!$E$6,0,10*ROW('Hygiene Data'!E192)),0),"]"),IF(AND(ISNUMBER(OFFSET('Hygiene Data'!$E$6,0,10*ROW('Hygiene Data'!E192))),DU198="",ISNUMBER(OFFSET('Hygiene Data'!$E$6,0,10*ROW('Hygiene Data'!E192)))),OFFSET('Hygiene Data'!$E$6,0,10*ROW('Hygiene Data'!E192)),NA())))</f>
        <v>#N/A</v>
      </c>
      <c r="BG198" s="135" t="e">
        <f ca="1">+IF(AND(ISNUMBER(OFFSET('Hygiene Data'!$E$8,0,10*ROW('Hygiene Data'!E192))),DV198="Yes"),OFFSET('Hygiene Data'!$E$8,0,10*ROW('Hygiene Data'!E192)),IF(AND(ISNUMBER(OFFSET('Hygiene Data'!$E$8,0,10*ROW('Hygiene Data'!E192))),DV198="No",ISNUMBER(OFFSET('Hygiene Data'!$E$8,0,10*ROW('Hygiene Data'!E192)))),CONCATENATE("[",ROUND(OFFSET('Hygiene Data'!$E$8,0,10*ROW('Hygiene Data'!E192)),0),"]"),IF(AND(ISNUMBER(OFFSET('Hygiene Data'!$E$8,0,10*ROW('Hygiene Data'!E192))),DV198="",ISNUMBER(OFFSET('Hygiene Data'!$E$8,0,10*ROW('Hygiene Data'!E192)))),OFFSET('Hygiene Data'!$E$8,0,10*ROW('Hygiene Data'!E192)),NA())))</f>
        <v>#N/A</v>
      </c>
      <c r="BH198" s="135" t="e">
        <f ca="1">+IF(AND(ISNUMBER(OFFSET('Hygiene Data'!$E$10,0,10*ROW('Hygiene Data'!E192))),DW198="Yes"),OFFSET('Hygiene Data'!$E$10,0,10*ROW('Hygiene Data'!E192)),IF(AND(ISNUMBER(OFFSET('Hygiene Data'!$E$10,0,10*ROW('Hygiene Data'!E192))),DW198="No",ISNUMBER(OFFSET('Hygiene Data'!$E$10,0,10*ROW('Hygiene Data'!E192)))),CONCATENATE("[",ROUND(OFFSET('Hygiene Data'!$E$10,0,10*ROW('Hygiene Data'!E192)),0),"]"),IF(AND(ISNUMBER(OFFSET('Hygiene Data'!$E$10,0,10*ROW('Hygiene Data'!E192))),DW198="",ISNUMBER(OFFSET('Hygiene Data'!$E$10,0,10*ROW('Hygiene Data'!E192)))),OFFSET('Hygiene Data'!$E$10,0,10*ROW('Hygiene Data'!E192)),NA())))</f>
        <v>#N/A</v>
      </c>
      <c r="BI198" s="135" t="e">
        <f ca="1">+IF(AND(ISNUMBER(OFFSET('Hygiene Data'!$F$6,0,10*ROW('Hygiene Data'!F192))),DX198="Yes"),OFFSET('Hygiene Data'!$F$6,0,10*ROW('Hygiene Data'!F192)),IF(AND(ISNUMBER(OFFSET('Hygiene Data'!$F$6,0,10*ROW('Hygiene Data'!F192))),DX198="No",ISNUMBER(OFFSET('Hygiene Data'!$F$6,0,10*ROW('Hygiene Data'!F192)))),CONCATENATE("[",ROUND(OFFSET('Hygiene Data'!$F$6,0,10*ROW('Hygiene Data'!F192)),0),"]"),IF(AND(ISNUMBER(OFFSET('Hygiene Data'!$F$6,0,10*ROW('Hygiene Data'!F192))),DX198="",ISNUMBER(OFFSET('Hygiene Data'!$F$6,0,10*ROW('Hygiene Data'!F192)))),OFFSET('Hygiene Data'!$F$6,0,10*ROW('Hygiene Data'!F192)),NA())))</f>
        <v>#N/A</v>
      </c>
      <c r="BJ198" s="135" t="e">
        <f ca="1">+IF(AND(ISNUMBER(OFFSET('Hygiene Data'!$F$8,0,10*ROW('Hygiene Data'!F192))),DY198="Yes"),OFFSET('Hygiene Data'!$F$8,0,10*ROW('Hygiene Data'!F192)),IF(AND(ISNUMBER(OFFSET('Hygiene Data'!$F$8,0,10*ROW('Hygiene Data'!F192))),DY198="No",ISNUMBER(OFFSET('Hygiene Data'!$F$8,0,10*ROW('Hygiene Data'!F192)))),CONCATENATE("[",ROUND(OFFSET('Hygiene Data'!$F$8,0,10*ROW('Hygiene Data'!F192)),0),"]"),IF(AND(ISNUMBER(OFFSET('Hygiene Data'!$F$8,0,10*ROW('Hygiene Data'!F192))),DY198="",ISNUMBER(OFFSET('Hygiene Data'!$F$8,0,10*ROW('Hygiene Data'!F192)))),OFFSET('Hygiene Data'!$F$8,0,10*ROW('Hygiene Data'!F192)),NA())))</f>
        <v>#N/A</v>
      </c>
      <c r="BK198" s="135" t="e">
        <f ca="1">+IF(AND(ISNUMBER(OFFSET('Hygiene Data'!$F$10,0,10*ROW('Hygiene Data'!F192))),DZ198="Yes"),OFFSET('Hygiene Data'!$F$10,0,10*ROW('Hygiene Data'!F192)),IF(AND(ISNUMBER(OFFSET('Hygiene Data'!$F$10,0,10*ROW('Hygiene Data'!F192))),DZ198="No",ISNUMBER(OFFSET('Hygiene Data'!$F$10,0,10*ROW('Hygiene Data'!F192)))),CONCATENATE("[",ROUND(OFFSET('Hygiene Data'!$F$10,0,10*ROW('Hygiene Data'!F192)),0),"]"),IF(AND(ISNUMBER(OFFSET('Hygiene Data'!$F$10,0,10*ROW('Hygiene Data'!F192))),DZ198="",ISNUMBER(OFFSET('Hygiene Data'!$F$10,0,10*ROW('Hygiene Data'!F192)))),OFFSET('Hygiene Data'!$F$10,0,10*ROW('Hygiene Data'!F192)),NA())))</f>
        <v>#N/A</v>
      </c>
      <c r="BL198" s="135" t="e">
        <f ca="1">+IF(AND(ISNUMBER(OFFSET('Hygiene Data'!$G$6,0,10*ROW('Hygiene Data'!G192))),EA198="Yes"),OFFSET('Hygiene Data'!$G$6,0,10*ROW('Hygiene Data'!G192)),IF(AND(ISNUMBER(OFFSET('Hygiene Data'!$G$6,0,10*ROW('Hygiene Data'!G192))),EA198="No",ISNUMBER(OFFSET('Hygiene Data'!$G$6,0,10*ROW('Hygiene Data'!G192)))),CONCATENATE("[",ROUND(OFFSET('Hygiene Data'!$G$6,0,10*ROW('Hygiene Data'!G192)),0),"]"),IF(AND(ISNUMBER(OFFSET('Hygiene Data'!$G$6,0,10*ROW('Hygiene Data'!G192))),EA198="",ISNUMBER(OFFSET('Hygiene Data'!$G$6,0,10*ROW('Hygiene Data'!G192)))),OFFSET('Hygiene Data'!$G$6,0,10*ROW('Hygiene Data'!G192)),NA())))</f>
        <v>#N/A</v>
      </c>
      <c r="BM198" s="135" t="e">
        <f ca="1">+IF(AND(ISNUMBER(OFFSET('Hygiene Data'!$G$8,0,10*ROW('Hygiene Data'!G192))),EB198="Yes"),OFFSET('Hygiene Data'!$G$8,0,10*ROW('Hygiene Data'!G192)),IF(AND(ISNUMBER(OFFSET('Hygiene Data'!$G$8,0,10*ROW('Hygiene Data'!G192))),EB198="No",ISNUMBER(OFFSET('Hygiene Data'!$G$8,0,10*ROW('Hygiene Data'!G192)))),CONCATENATE("[",ROUND(OFFSET('Hygiene Data'!$G$8,0,10*ROW('Hygiene Data'!G192)),0),"]"),IF(AND(ISNUMBER(OFFSET('Hygiene Data'!$G$8,0,10*ROW('Hygiene Data'!G192))),EB198="",ISNUMBER(OFFSET('Hygiene Data'!$G$8,0,10*ROW('Hygiene Data'!G192)))),OFFSET('Hygiene Data'!$G$8,0,10*ROW('Hygiene Data'!G192)),NA())))</f>
        <v>#N/A</v>
      </c>
      <c r="BN198" s="135" t="e">
        <f ca="1">+IF(AND(ISNUMBER(OFFSET('Hygiene Data'!$G$10,0,10*ROW('Hygiene Data'!G192))),EC198="Yes"),OFFSET('Hygiene Data'!$G$10,0,10*ROW('Hygiene Data'!G192)),IF(AND(ISNUMBER(OFFSET('Hygiene Data'!$G$10,0,10*ROW('Hygiene Data'!G192))),EC198="No",ISNUMBER(OFFSET('Hygiene Data'!$G$10,0,10*ROW('Hygiene Data'!G192)))),CONCATENATE("[",ROUND(OFFSET('Hygiene Data'!$G$10,0,10*ROW('Hygiene Data'!G192)),0),"]"),IF(AND(ISNUMBER(OFFSET('Hygiene Data'!$G$10,0,10*ROW('Hygiene Data'!G192))),EC198="",ISNUMBER(OFFSET('Hygiene Data'!$G$10,0,10*ROW('Hygiene Data'!G192)))),OFFSET('Hygiene Data'!$G$10,0,10*ROW('Hygiene Data'!G192)),NA())))</f>
        <v>#N/A</v>
      </c>
      <c r="BO198" s="135" t="e">
        <f ca="1">+IF(AND(ISNUMBER(OFFSET('Hygiene Data'!$H$6,0,10*ROW('Hygiene Data'!H192))),ED198="Yes"),OFFSET('Hygiene Data'!$H$6,0,10*ROW('Hygiene Data'!H192)),IF(AND(ISNUMBER(OFFSET('Hygiene Data'!$H$6,0,10*ROW('Hygiene Data'!H192))),ED198="No",ISNUMBER(OFFSET('Hygiene Data'!$H$6,0,10*ROW('Hygiene Data'!H192)))),CONCATENATE("[",ROUND(OFFSET('Hygiene Data'!$H$6,0,10*ROW('Hygiene Data'!H192)),0),"]"),IF(AND(ISNUMBER(OFFSET('Hygiene Data'!$H$6,0,10*ROW('Hygiene Data'!H192))),ED198="",ISNUMBER(OFFSET('Hygiene Data'!$H$6,0,10*ROW('Hygiene Data'!H192)))),OFFSET('Hygiene Data'!$H$6,0,10*ROW('Hygiene Data'!H192)),NA())))</f>
        <v>#N/A</v>
      </c>
      <c r="BP198" s="135" t="e">
        <f ca="1">+IF(AND(ISNUMBER(OFFSET('Hygiene Data'!$H$8,0,10*ROW('Hygiene Data'!H192))),EE198="Yes"),OFFSET('Hygiene Data'!$H$8,0,10*ROW('Hygiene Data'!H192)),IF(AND(ISNUMBER(OFFSET('Hygiene Data'!$H$8,0,10*ROW('Hygiene Data'!H192))),EE198="No",ISNUMBER(OFFSET('Hygiene Data'!$H$8,0,10*ROW('Hygiene Data'!H192)))),CONCATENATE("[",ROUND(OFFSET('Hygiene Data'!$H$8,0,10*ROW('Hygiene Data'!H192)),0),"]"),IF(AND(ISNUMBER(OFFSET('Hygiene Data'!$H$8,0,10*ROW('Hygiene Data'!H192))),EE198="",ISNUMBER(OFFSET('Hygiene Data'!$H$8,0,10*ROW('Hygiene Data'!H192)))),OFFSET('Hygiene Data'!$H$8,0,10*ROW('Hygiene Data'!H192)),NA())))</f>
        <v>#N/A</v>
      </c>
      <c r="BQ198" s="135" t="e">
        <f ca="1">+IF(AND(ISNUMBER(OFFSET('Hygiene Data'!$H$10,0,10*ROW('Hygiene Data'!H192))),EF198="Yes"),OFFSET('Hygiene Data'!$H$10,0,10*ROW('Hygiene Data'!H192)),IF(AND(ISNUMBER(OFFSET('Hygiene Data'!$H$10,0,10*ROW('Hygiene Data'!H192))),EF198="No",ISNUMBER(OFFSET('Hygiene Data'!$H$10,0,10*ROW('Hygiene Data'!H192)))),CONCATENATE("[",ROUND(OFFSET('Hygiene Data'!$H$10,0,10*ROW('Hygiene Data'!H192)),0),"]"),IF(AND(ISNUMBER(OFFSET('Hygiene Data'!$H$10,0,10*ROW('Hygiene Data'!H192))),EF198="",ISNUMBER(OFFSET('Hygiene Data'!$H$10,0,10*ROW('Hygiene Data'!H192)))),OFFSET('Hygiene Data'!$H$10,0,10*ROW('Hygiene Data'!H192)),NA())))</f>
        <v>#N/A</v>
      </c>
      <c r="BS198" s="34" t="str">
        <f ca="1">+IF(OFFSET('Water Data'!$C$28,0,10*ROW('Water Data'!C192))="","",OFFSET('Water Data'!$C$28,0,10*ROW('Water Data'!C192)))</f>
        <v/>
      </c>
      <c r="BT198" s="34" t="str">
        <f ca="1">+IF(OFFSET('Water Data'!$C$29,0,10*ROW('Water Data'!C192))="","",OFFSET('Water Data'!$C$29,0,10*ROW('Water Data'!C192)))</f>
        <v/>
      </c>
      <c r="BU198" s="34" t="str">
        <f ca="1">+IF(OFFSET('Water Data'!$C$30,0,10*ROW('Water Data'!C192))="","",OFFSET('Water Data'!$C$30,0,10*ROW('Water Data'!C192)))</f>
        <v/>
      </c>
      <c r="BV198" s="34" t="str">
        <f ca="1">+IF(OFFSET('Water Data'!$D$28,0,10*ROW('Water Data'!D192))="","",OFFSET('Water Data'!$D$28,0,10*ROW('Water Data'!D192)))</f>
        <v/>
      </c>
      <c r="BW198" s="34" t="str">
        <f ca="1">+IF(OFFSET('Water Data'!$D$29,0,10*ROW('Water Data'!D192))="","",OFFSET('Water Data'!$D$29,0,10*ROW('Water Data'!D192)))</f>
        <v/>
      </c>
      <c r="BX198" s="34" t="str">
        <f ca="1">+IF(OFFSET('Water Data'!$D$30,0,10*ROW('Water Data'!D192))="","",OFFSET('Water Data'!$D$30,0,10*ROW('Water Data'!D192)))</f>
        <v/>
      </c>
      <c r="BY198" s="34" t="str">
        <f ca="1">+IF(OFFSET('Water Data'!$E$28,0,10*ROW('Water Data'!E192))="","",OFFSET('Water Data'!$E$28,0,10*ROW('Water Data'!E192)))</f>
        <v/>
      </c>
      <c r="BZ198" s="34" t="str">
        <f ca="1">+IF(OFFSET('Water Data'!$E$29,0,10*ROW('Water Data'!E192))="","",OFFSET('Water Data'!$E$29,0,10*ROW('Water Data'!E192)))</f>
        <v/>
      </c>
      <c r="CA198" s="34" t="str">
        <f ca="1">+IF(OFFSET('Water Data'!$E$30,0,10*ROW('Water Data'!E192))="","",OFFSET('Water Data'!$E$30,0,10*ROW('Water Data'!E192)))</f>
        <v/>
      </c>
      <c r="CB198" s="34" t="str">
        <f ca="1">+IF(OFFSET('Water Data'!$F$28,0,10*ROW('Water Data'!F192))="","",OFFSET('Water Data'!$F$28,0,10*ROW('Water Data'!F192)))</f>
        <v/>
      </c>
      <c r="CC198" s="34" t="str">
        <f ca="1">+IF(OFFSET('Water Data'!$F$29,0,10*ROW('Water Data'!F192))="","",OFFSET('Water Data'!$F$29,0,10*ROW('Water Data'!F192)))</f>
        <v/>
      </c>
      <c r="CD198" s="34" t="str">
        <f ca="1">+IF(OFFSET('Water Data'!$F$30,0,10*ROW('Water Data'!F192))="","",OFFSET('Water Data'!$F$30,0,10*ROW('Water Data'!F192)))</f>
        <v/>
      </c>
      <c r="CE198" s="34" t="str">
        <f ca="1">+IF(OFFSET('Water Data'!$G$28,0,10*ROW('Water Data'!G192))="","",OFFSET('Water Data'!$G$28,0,10*ROW('Water Data'!G192)))</f>
        <v/>
      </c>
      <c r="CF198" s="34" t="str">
        <f ca="1">+IF(OFFSET('Water Data'!$G$29,0,10*ROW('Water Data'!G192))="","",OFFSET('Water Data'!$G$29,0,10*ROW('Water Data'!G192)))</f>
        <v/>
      </c>
      <c r="CG198" s="34" t="str">
        <f ca="1">+IF(OFFSET('Water Data'!$G$30,0,10*ROW('Water Data'!G192))="","",OFFSET('Water Data'!$G$30,0,10*ROW('Water Data'!G192)))</f>
        <v/>
      </c>
      <c r="CH198" s="34" t="str">
        <f ca="1">+IF(OFFSET('Water Data'!$H$28,0,10*ROW('Water Data'!H192))="","",OFFSET('Water Data'!$H$28,0,10*ROW('Water Data'!H192)))</f>
        <v/>
      </c>
      <c r="CI198" s="34" t="str">
        <f ca="1">+IF(OFFSET('Water Data'!$H$29,0,10*ROW('Water Data'!H192))="","",OFFSET('Water Data'!$H$29,0,10*ROW('Water Data'!H192)))</f>
        <v/>
      </c>
      <c r="CJ198" s="34" t="str">
        <f ca="1">+IF(OFFSET('Water Data'!$H$30,0,10*ROW('Water Data'!H192))="","",OFFSET('Water Data'!$H$30,0,10*ROW('Water Data'!H192)))</f>
        <v/>
      </c>
      <c r="CK198" s="34" t="str">
        <f ca="1">+IF(OFFSET('Sanitation Data'!$C$29,0,10*ROW('Sanitation Data'!C192))="","",OFFSET('Sanitation Data'!$C$29,0,10*ROW('Sanitation Data'!C192)))</f>
        <v/>
      </c>
      <c r="CL198" s="34" t="str">
        <f ca="1">+IF(OFFSET('Sanitation Data'!$C$30,0,10*ROW('Sanitation Data'!C192))="","",OFFSET('Sanitation Data'!$C$30,0,10*ROW('Sanitation Data'!C192)))</f>
        <v/>
      </c>
      <c r="CM198" s="34" t="str">
        <f ca="1">+IF(OFFSET('Sanitation Data'!$C$31,0,10*ROW('Sanitation Data'!C192))="","",OFFSET('Sanitation Data'!$C$31,0,10*ROW('Sanitation Data'!C192)))</f>
        <v/>
      </c>
      <c r="CN198" s="34" t="str">
        <f ca="1">+IF(OFFSET('Sanitation Data'!$C$32,0,10*ROW('Sanitation Data'!C192))="","",OFFSET('Sanitation Data'!$C$32,0,10*ROW('Sanitation Data'!C192)))</f>
        <v/>
      </c>
      <c r="CO198" s="34" t="str">
        <f ca="1">+IF(OFFSET('Sanitation Data'!$C$33,0,10*ROW('Sanitation Data'!C192))="","",OFFSET('Sanitation Data'!$C$33,0,10*ROW('Sanitation Data'!C192)))</f>
        <v/>
      </c>
      <c r="CP198" s="34" t="str">
        <f ca="1">+IF(OFFSET('Sanitation Data'!$D$29,0,10*ROW('Sanitation Data'!D192))="","",OFFSET('Sanitation Data'!$D$29,0,10*ROW('Sanitation Data'!D192)))</f>
        <v/>
      </c>
      <c r="CQ198" s="34" t="str">
        <f ca="1">+IF(OFFSET('Sanitation Data'!$D$30,0,10*ROW('Sanitation Data'!D192))="","",OFFSET('Sanitation Data'!$D$30,0,10*ROW('Sanitation Data'!D192)))</f>
        <v/>
      </c>
      <c r="CR198" s="34" t="str">
        <f ca="1">+IF(OFFSET('Sanitation Data'!$D$31,0,10*ROW('Sanitation Data'!D192))="","",OFFSET('Sanitation Data'!$D$31,0,10*ROW('Sanitation Data'!D192)))</f>
        <v/>
      </c>
      <c r="CS198" s="34" t="str">
        <f ca="1">+IF(OFFSET('Sanitation Data'!$D$32,0,10*ROW('Sanitation Data'!D192))="","",OFFSET('Sanitation Data'!$D$32,0,10*ROW('Sanitation Data'!D192)))</f>
        <v/>
      </c>
      <c r="CT198" s="34" t="str">
        <f ca="1">+IF(OFFSET('Sanitation Data'!$D$33,0,10*ROW('Sanitation Data'!D192))="","",OFFSET('Sanitation Data'!$D$33,0,10*ROW('Sanitation Data'!D192)))</f>
        <v/>
      </c>
      <c r="CU198" s="34" t="str">
        <f ca="1">+IF(OFFSET('Sanitation Data'!$E$29,0,10*ROW('Sanitation Data'!E192))="","",OFFSET('Sanitation Data'!$E$29,0,10*ROW('Sanitation Data'!E192)))</f>
        <v/>
      </c>
      <c r="CV198" s="34" t="str">
        <f ca="1">+IF(OFFSET('Sanitation Data'!$E$30,0,10*ROW('Sanitation Data'!E192))="","",OFFSET('Sanitation Data'!$E$30,0,10*ROW('Sanitation Data'!E192)))</f>
        <v/>
      </c>
      <c r="CW198" s="34" t="str">
        <f ca="1">+IF(OFFSET('Sanitation Data'!$E$31,0,10*ROW('Sanitation Data'!E192))="","",OFFSET('Sanitation Data'!$E$31,0,10*ROW('Sanitation Data'!E192)))</f>
        <v/>
      </c>
      <c r="CX198" s="34" t="str">
        <f ca="1">+IF(OFFSET('Sanitation Data'!$E$32,0,10*ROW('Sanitation Data'!E192))="","",OFFSET('Sanitation Data'!$E$32,0,10*ROW('Sanitation Data'!E192)))</f>
        <v/>
      </c>
      <c r="CY198" s="34" t="str">
        <f ca="1">+IF(OFFSET('Sanitation Data'!$E$33,0,10*ROW('Sanitation Data'!E192))="","",OFFSET('Sanitation Data'!$E$33,0,10*ROW('Sanitation Data'!E192)))</f>
        <v/>
      </c>
      <c r="CZ198" s="34" t="str">
        <f ca="1">+IF(OFFSET('Sanitation Data'!$F$29,0,10*ROW('Sanitation Data'!F192))="","",OFFSET('Sanitation Data'!$F$29,0,10*ROW('Sanitation Data'!F192)))</f>
        <v/>
      </c>
      <c r="DA198" s="34" t="str">
        <f ca="1">+IF(OFFSET('Sanitation Data'!$F$30,0,10*ROW('Sanitation Data'!F192))="","",OFFSET('Sanitation Data'!$F$30,0,10*ROW('Sanitation Data'!F192)))</f>
        <v/>
      </c>
      <c r="DB198" s="34" t="str">
        <f ca="1">+IF(OFFSET('Sanitation Data'!$F$31,0,10*ROW('Sanitation Data'!F192))="","",OFFSET('Sanitation Data'!$F$31,0,10*ROW('Sanitation Data'!F192)))</f>
        <v/>
      </c>
      <c r="DC198" s="34" t="str">
        <f ca="1">+IF(OFFSET('Sanitation Data'!$F$32,0,10*ROW('Sanitation Data'!F192))="","",OFFSET('Sanitation Data'!$F$32,0,10*ROW('Sanitation Data'!F192)))</f>
        <v/>
      </c>
      <c r="DD198" s="34" t="str">
        <f ca="1">+IF(OFFSET('Sanitation Data'!$F$33,0,10*ROW('Sanitation Data'!F192))="","",OFFSET('Sanitation Data'!$F$33,0,10*ROW('Sanitation Data'!F192)))</f>
        <v/>
      </c>
      <c r="DE198" s="34" t="str">
        <f ca="1">+IF(OFFSET('Sanitation Data'!$G$29,0,10*ROW('Sanitation Data'!G192))="","",OFFSET('Sanitation Data'!$G$29,0,10*ROW('Sanitation Data'!G192)))</f>
        <v/>
      </c>
      <c r="DF198" s="34" t="str">
        <f ca="1">+IF(OFFSET('Sanitation Data'!$G$30,0,10*ROW('Sanitation Data'!G192))="","",OFFSET('Sanitation Data'!$G$30,0,10*ROW('Sanitation Data'!G192)))</f>
        <v/>
      </c>
      <c r="DG198" s="34" t="str">
        <f ca="1">+IF(OFFSET('Sanitation Data'!$G$31,0,10*ROW('Sanitation Data'!G192))="","",OFFSET('Sanitation Data'!$G$31,0,10*ROW('Sanitation Data'!G192)))</f>
        <v/>
      </c>
      <c r="DH198" s="34" t="str">
        <f ca="1">+IF(OFFSET('Sanitation Data'!$G$32,0,10*ROW('Sanitation Data'!G192))="","",OFFSET('Sanitation Data'!$G$32,0,10*ROW('Sanitation Data'!G192)))</f>
        <v/>
      </c>
      <c r="DI198" s="34" t="str">
        <f ca="1">+IF(OFFSET('Sanitation Data'!$G$33,0,10*ROW('Sanitation Data'!G192))="","",OFFSET('Sanitation Data'!$G$33,0,10*ROW('Sanitation Data'!G192)))</f>
        <v/>
      </c>
      <c r="DJ198" s="34" t="str">
        <f ca="1">+IF(OFFSET('Sanitation Data'!$H$29,0,10*ROW('Sanitation Data'!H192))="","",OFFSET('Sanitation Data'!$H$29,0,10*ROW('Sanitation Data'!H192)))</f>
        <v/>
      </c>
      <c r="DK198" s="34" t="str">
        <f ca="1">+IF(OFFSET('Sanitation Data'!$H$30,0,10*ROW('Sanitation Data'!H192))="","",OFFSET('Sanitation Data'!$H$30,0,10*ROW('Sanitation Data'!H192)))</f>
        <v/>
      </c>
      <c r="DL198" s="34" t="str">
        <f ca="1">+IF(OFFSET('Sanitation Data'!$H$31,0,10*ROW('Sanitation Data'!H192))="","",OFFSET('Sanitation Data'!$H$31,0,10*ROW('Sanitation Data'!H192)))</f>
        <v/>
      </c>
      <c r="DM198" s="34" t="str">
        <f ca="1">+IF(OFFSET('Sanitation Data'!$H$32,0,10*ROW('Sanitation Data'!H192))="","",OFFSET('Sanitation Data'!$H$32,0,10*ROW('Sanitation Data'!H192)))</f>
        <v/>
      </c>
      <c r="DN198" s="34" t="str">
        <f ca="1">+IF(OFFSET('Sanitation Data'!$H$33,0,10*ROW('Sanitation Data'!H192))="","",OFFSET('Sanitation Data'!$H$33,0,10*ROW('Sanitation Data'!H192)))</f>
        <v/>
      </c>
      <c r="DO198" s="34" t="str">
        <f ca="1">+IF(OFFSET('Hygiene Data'!$C$12,0,10*ROW('Hygiene Data'!C192))="","",OFFSET('Hygiene Data'!$C$12,0,10*ROW('Hygiene Data'!C192)))</f>
        <v/>
      </c>
      <c r="DP198" s="34" t="str">
        <f ca="1">+IF(OFFSET('Hygiene Data'!$C$13,0,10*ROW('Hygiene Data'!C192))="","",OFFSET('Hygiene Data'!$C$13,0,10*ROW('Hygiene Data'!C192)))</f>
        <v/>
      </c>
      <c r="DQ198" s="34" t="str">
        <f ca="1">+IF(OFFSET('Hygiene Data'!$C$14,0,10*ROW('Hygiene Data'!C192))="","",OFFSET('Hygiene Data'!$C$14,0,10*ROW('Hygiene Data'!C192)))</f>
        <v/>
      </c>
      <c r="DR198" s="34" t="str">
        <f ca="1">+IF(OFFSET('Hygiene Data'!$D$12,0,10*ROW('Hygiene Data'!D192))="","",OFFSET('Hygiene Data'!$D$12,0,10*ROW('Hygiene Data'!D192)))</f>
        <v/>
      </c>
      <c r="DS198" s="34" t="str">
        <f ca="1">+IF(OFFSET('Hygiene Data'!$D$13,0,10*ROW('Hygiene Data'!D192))="","",OFFSET('Hygiene Data'!$D$13,0,10*ROW('Hygiene Data'!D192)))</f>
        <v/>
      </c>
      <c r="DT198" s="34" t="str">
        <f ca="1">+IF(OFFSET('Hygiene Data'!$D$14,0,10*ROW('Hygiene Data'!D192))="","",OFFSET('Hygiene Data'!$D$14,0,10*ROW('Hygiene Data'!D192)))</f>
        <v/>
      </c>
      <c r="DU198" s="34" t="str">
        <f ca="1">+IF(OFFSET('Hygiene Data'!$E$12,0,10*ROW('Hygiene Data'!E192))="","",OFFSET('Hygiene Data'!$E$12,0,10*ROW('Hygiene Data'!E192)))</f>
        <v/>
      </c>
      <c r="DV198" s="34" t="str">
        <f ca="1">+IF(OFFSET('Hygiene Data'!$E$13,0,10*ROW('Hygiene Data'!E192))="","",OFFSET('Hygiene Data'!$E$13,0,10*ROW('Hygiene Data'!E192)))</f>
        <v/>
      </c>
      <c r="DW198" s="34" t="str">
        <f ca="1">+IF(OFFSET('Hygiene Data'!$E$14,0,10*ROW('Hygiene Data'!E192))="","",OFFSET('Hygiene Data'!$E$14,0,10*ROW('Hygiene Data'!E192)))</f>
        <v/>
      </c>
      <c r="DX198" s="34" t="str">
        <f ca="1">+IF(OFFSET('Hygiene Data'!$F$12,0,10*ROW('Hygiene Data'!F192))="","",OFFSET('Hygiene Data'!$F$12,0,10*ROW('Hygiene Data'!F192)))</f>
        <v/>
      </c>
      <c r="DY198" s="34" t="str">
        <f ca="1">+IF(OFFSET('Hygiene Data'!$F$13,0,10*ROW('Hygiene Data'!F192))="","",OFFSET('Hygiene Data'!$F$13,0,10*ROW('Hygiene Data'!F192)))</f>
        <v/>
      </c>
      <c r="DZ198" s="34" t="str">
        <f ca="1">+IF(OFFSET('Hygiene Data'!$F$14,0,10*ROW('Hygiene Data'!F192))="","",OFFSET('Hygiene Data'!$F$14,0,10*ROW('Hygiene Data'!F192)))</f>
        <v/>
      </c>
      <c r="EA198" s="34" t="str">
        <f ca="1">+IF(OFFSET('Hygiene Data'!$G$12,0,10*ROW('Hygiene Data'!G192))="","",OFFSET('Hygiene Data'!$G$12,0,10*ROW('Hygiene Data'!G192)))</f>
        <v/>
      </c>
      <c r="EB198" s="34" t="str">
        <f ca="1">+IF(OFFSET('Hygiene Data'!$G$13,0,10*ROW('Hygiene Data'!G192))="","",OFFSET('Hygiene Data'!$G$13,0,10*ROW('Hygiene Data'!G192)))</f>
        <v/>
      </c>
      <c r="EC198" s="34" t="str">
        <f ca="1">+IF(OFFSET('Hygiene Data'!$G$14,0,10*ROW('Hygiene Data'!G192))="","",OFFSET('Hygiene Data'!$G$14,0,10*ROW('Hygiene Data'!G192)))</f>
        <v/>
      </c>
      <c r="ED198" s="34" t="str">
        <f ca="1">+IF(OFFSET('Hygiene Data'!$H$12,0,10*ROW('Hygiene Data'!H192))="","",OFFSET('Hygiene Data'!$H$12,0,10*ROW('Hygiene Data'!H192)))</f>
        <v/>
      </c>
      <c r="EE198" s="34" t="str">
        <f ca="1">+IF(OFFSET('Hygiene Data'!$H$13,0,10*ROW('Hygiene Data'!H192))="","",OFFSET('Hygiene Data'!$H$13,0,10*ROW('Hygiene Data'!H192)))</f>
        <v/>
      </c>
      <c r="EF198" s="34" t="str">
        <f ca="1">+IF(OFFSET('Hygiene Data'!$H$14,0,10*ROW('Hygiene Data'!H192))="","",OFFSET('Hygiene Data'!$H$14,0,10*ROW('Hygiene Data'!H192)))</f>
        <v/>
      </c>
    </row>
    <row r="199" spans="1:136" x14ac:dyDescent="0.2">
      <c r="A199" s="50" t="str">
        <f ca="1">+IF(OFFSET('Water Data'!$B$1,0,10*ROW('Water Data'!B196))="","",OFFSET('Water Data'!$B$1,0,10*ROW('Water Data'!B196)))</f>
        <v/>
      </c>
      <c r="B199" s="50" t="str">
        <f ca="1">+IF(OFFSET('Water Data'!$A$3,0,10*ROW('Water Data'!A196))="","",OFFSET('Water Data'!$A$3,0,10*ROW('Water Data'!A196)))</f>
        <v/>
      </c>
      <c r="C199" s="50" t="str">
        <f ca="1">+IF(OFFSET('Water Data'!$C$3,0,10*ROW('Water Data'!C196))="","",OFFSET('Water Data'!$C$3,0,10*ROW('Water Data'!C196)))</f>
        <v/>
      </c>
      <c r="D199" s="133" t="e">
        <f ca="1">+IF(AND(ISNUMBER(OFFSET('Water Data'!$C$5,0,10*ROW('Water Data'!C193))),BS199="Yes"),100-OFFSET('Water Data'!$C$5,0,10*ROW('Water Data'!C193)),IF(AND(ISNUMBER(OFFSET('Water Data'!$C$5,0,10*ROW('Water Data'!C193))),BS199="No",ISNUMBER(OFFSET('Water Data'!$C$5,0,10*ROW('Water Data'!C193)))),CONCATENATE("[",ROUND(100-OFFSET('Water Data'!$C$5,0,10*ROW('Water Data'!C193)),0),"]"),IF(AND(ISNUMBER(OFFSET('Water Data'!$C$5,0,10*ROW('Water Data'!C193))),BS199="",ISNUMBER(OFFSET('Water Data'!$C$5,0,10*ROW('Water Data'!C193)))),100-OFFSET('Water Data'!$C$5,0,10*ROW('Water Data'!C193)),NA())))</f>
        <v>#N/A</v>
      </c>
      <c r="E199" s="133" t="e">
        <f ca="1">+IF(AND(ISNUMBER(OFFSET('Water Data'!$C$7,0,10*ROW('Water Data'!D193))),BT199="Yes"),OFFSET('Water Data'!$C$7,0,10*ROW('Water Data'!C193)),IF(AND(ISNUMBER(OFFSET('Water Data'!$C$7,0,10*ROW('Water Data'!C193))),BT199="No",ISNUMBER(OFFSET('Water Data'!$C$7,0,10*ROW('Water Data'!C193)))),CONCATENATE("[",ROUND(OFFSET('Water Data'!$C$7,0,10*ROW('Water Data'!C193)),0),"]"),IF(AND(ISNUMBER(OFFSET('Water Data'!$C$7,0,10*ROW('Water Data'!C193))),BT199="",ISNUMBER(OFFSET('Water Data'!$C$7,0,10*ROW('Water Data'!C193)))),OFFSET('Water Data'!$C$7,0,10*ROW('Water Data'!C193)),NA())))</f>
        <v>#N/A</v>
      </c>
      <c r="F199" s="133" t="e">
        <f ca="1">+IF(AND(ISNUMBER(OFFSET('Water Data'!$C$10,0,10*ROW('Water Data'!C193))),BU199="Yes"),OFFSET('Water Data'!$C$10,0,10*ROW('Water Data'!C193)),IF(AND(ISNUMBER(OFFSET('Water Data'!$C$10,0,10*ROW('Water Data'!C193))),BU199="No",ISNUMBER(OFFSET('Water Data'!$C$10,0,10*ROW('Water Data'!C193)))),CONCATENATE("[",ROUND(OFFSET('Water Data'!$C$10,0,10*ROW('Water Data'!C193)),0),"]"),IF(AND(ISNUMBER(OFFSET('Water Data'!$C$10,0,10*ROW('Water Data'!C193))),BU199="",ISNUMBER(OFFSET('Water Data'!$C$10,0,10*ROW('Water Data'!C193)))),OFFSET('Water Data'!$C$10,0,10*ROW('Water Data'!C193)),NA())))</f>
        <v>#N/A</v>
      </c>
      <c r="G199" s="133" t="e">
        <f ca="1">+IF(AND(ISNUMBER(OFFSET('Water Data'!$D$5,0,10*ROW('Water Data'!D193))),BV199="Yes"),100-OFFSET('Water Data'!$D$5,0,10*ROW('Water Data'!D193)),IF(AND(ISNUMBER(OFFSET('Water Data'!$D$5,0,10*ROW('Water Data'!D193))),BV199="No",ISNUMBER(OFFSET('Water Data'!$D$5,0,10*ROW('Water Data'!D193)))),CONCATENATE("[",ROUND(100-OFFSET('Water Data'!$D$5,0,10*ROW('Water Data'!D193)),0),"]"),IF(AND(ISNUMBER(OFFSET('Water Data'!$D$5,0,10*ROW('Water Data'!D193))),BV199="",ISNUMBER(OFFSET('Water Data'!$D$5,0,10*ROW('Water Data'!D193)))),100-OFFSET('Water Data'!$D$5,0,10*ROW('Water Data'!D193)),NA())))</f>
        <v>#N/A</v>
      </c>
      <c r="H199" s="133" t="e">
        <f ca="1">+IF(AND(ISNUMBER(OFFSET('Water Data'!$D$7,0,10*ROW('Water Data'!D193))),BW199="Yes"),OFFSET('Water Data'!$D$7,0,10*ROW('Water Data'!D193)),IF(AND(ISNUMBER(OFFSET('Water Data'!$D$7,0,10*ROW('Water Data'!D193))),BW199="No",ISNUMBER(OFFSET('Water Data'!$D$7,0,10*ROW('Water Data'!D193)))),CONCATENATE("[",ROUND(OFFSET('Water Data'!$C$7,0,10*ROW('Water Data'!D193)),0),"]"),IF(AND(ISNUMBER(OFFSET('Water Data'!$D$7,0,10*ROW('Water Data'!D193))),BW199="",ISNUMBER(OFFSET('Water Data'!$D$7,0,10*ROW('Water Data'!D193)))),OFFSET('Water Data'!$D$7,0,10*ROW('Water Data'!D193)),NA())))</f>
        <v>#N/A</v>
      </c>
      <c r="I199" s="133" t="e">
        <f ca="1">+IF(AND(ISNUMBER(OFFSET('Water Data'!$D$10,0,10*ROW('Water Data'!D193))),BX199="Yes"),OFFSET('Water Data'!$D$10,0,10*ROW('Water Data'!D193)),IF(AND(ISNUMBER(OFFSET('Water Data'!$D$10,0,10*ROW('Water Data'!D193))),BX199="No",ISNUMBER(OFFSET('Water Data'!$D$10,0,10*ROW('Water Data'!D193)))),CONCATENATE("[",ROUND(OFFSET('Water Data'!$D$10,0,10*ROW('Water Data'!D193)),0),"]"),IF(AND(ISNUMBER(OFFSET('Water Data'!$D$10,0,10*ROW('Water Data'!D193))),BX199="",ISNUMBER(OFFSET('Water Data'!$D$10,0,10*ROW('Water Data'!D193)))),OFFSET('Water Data'!$D$10,0,10*ROW('Water Data'!D193)),NA())))</f>
        <v>#N/A</v>
      </c>
      <c r="J199" s="133" t="e">
        <f ca="1">+IF(AND(ISNUMBER(OFFSET('Water Data'!$E$5,0,10*ROW('Water Data'!E193))),BY199="Yes"),100-OFFSET('Water Data'!$E$5,0,10*ROW('Water Data'!E193)),IF(AND(ISNUMBER(OFFSET('Water Data'!$E$5,0,10*ROW('Water Data'!E193))),BY199="No",ISNUMBER(OFFSET('Water Data'!$E$5,0,10*ROW('Water Data'!E193)))),CONCATENATE("[",ROUND(100-OFFSET('Water Data'!$E$5,0,10*ROW('Water Data'!E193)),0),"]"),IF(AND(ISNUMBER(OFFSET('Water Data'!$E$5,0,10*ROW('Water Data'!E193))),BY199="",ISNUMBER(OFFSET('Water Data'!$E$5,0,10*ROW('Water Data'!E193)))),100-OFFSET('Water Data'!$E$5,0,10*ROW('Water Data'!E193)),NA())))</f>
        <v>#N/A</v>
      </c>
      <c r="K199" s="133" t="e">
        <f ca="1">+IF(AND(ISNUMBER(OFFSET('Water Data'!$E$7,0,10*ROW('Water Data'!E193))),BZ199="Yes"),OFFSET('Water Data'!$E$7,0,10*ROW('Water Data'!E193)),IF(AND(ISNUMBER(OFFSET('Water Data'!$E$7,0,10*ROW('Water Data'!E193))),BZ199="No",ISNUMBER(OFFSET('Water Data'!$E$7,0,10*ROW('Water Data'!E193)))),CONCATENATE("[",ROUND(OFFSET('Water Data'!$E$7,0,10*ROW('Water Data'!E193)),0),"]"),IF(AND(ISNUMBER(OFFSET('Water Data'!$E$7,0,10*ROW('Water Data'!E193))),BZ199="",ISNUMBER(OFFSET('Water Data'!$E$7,0,10*ROW('Water Data'!E193)))),OFFSET('Water Data'!$E$7,0,10*ROW('Water Data'!E193)),NA())))</f>
        <v>#N/A</v>
      </c>
      <c r="L199" s="133" t="e">
        <f ca="1">+IF(AND(ISNUMBER(OFFSET('Water Data'!$E$10,0,10*ROW('Water Data'!E193))),CA199="Yes"),OFFSET('Water Data'!$E$10,0,10*ROW('Water Data'!E193)),IF(AND(ISNUMBER(OFFSET('Water Data'!$E$10,0,10*ROW('Water Data'!E193))),CA199="No",ISNUMBER(OFFSET('Water Data'!$E$10,0,10*ROW('Water Data'!E193)))),CONCATENATE("[",ROUND(OFFSET('Water Data'!$E$10,0,10*ROW('Water Data'!E193)),0),"]"),IF(AND(ISNUMBER(OFFSET('Water Data'!$E$10,0,10*ROW('Water Data'!E193))),CA199="",ISNUMBER(OFFSET('Water Data'!$E$10,0,10*ROW('Water Data'!E193)))),OFFSET('Water Data'!$E$10,0,10*ROW('Water Data'!E193)),NA())))</f>
        <v>#N/A</v>
      </c>
      <c r="M199" s="133" t="e">
        <f ca="1">+IF(AND(ISNUMBER(OFFSET('Water Data'!$F$5,0,10*ROW('Water Data'!F193))),CB199="Yes"),100-OFFSET('Water Data'!$F$5,0,10*ROW('Water Data'!F193)),IF(AND(ISNUMBER(OFFSET('Water Data'!$F$5,0,10*ROW('Water Data'!F193))),CB199="No",ISNUMBER(OFFSET('Water Data'!$F$5,0,10*ROW('Water Data'!F193)))),CONCATENATE("[",ROUND(100-OFFSET('Water Data'!$F$5,0,10*ROW('Water Data'!F193)),0),"]"),IF(AND(ISNUMBER(OFFSET('Water Data'!$F$5,0,10*ROW('Water Data'!F193))),CB199="",ISNUMBER(OFFSET('Water Data'!$F$5,0,10*ROW('Water Data'!F193)))),100-OFFSET('Water Data'!$F$5,0,10*ROW('Water Data'!F193)),NA())))</f>
        <v>#N/A</v>
      </c>
      <c r="N199" s="133" t="e">
        <f ca="1">+IF(AND(ISNUMBER(OFFSET('Water Data'!$F$7,0,10*ROW('Water Data'!F193))),CC199="Yes"),OFFSET('Water Data'!$F$7,0,10*ROW('Water Data'!F193)),IF(AND(ISNUMBER(OFFSET('Water Data'!$F$7,0,10*ROW('Water Data'!F193))),CC199="No",ISNUMBER(OFFSET('Water Data'!$F$7,0,10*ROW('Water Data'!F193)))),CONCATENATE("[",ROUND(OFFSET('Water Data'!$F$7,0,10*ROW('Water Data'!F193)),0),"]"),IF(AND(ISNUMBER(OFFSET('Water Data'!$F$7,0,10*ROW('Water Data'!F193))),CC199="",ISNUMBER(OFFSET('Water Data'!$F$7,0,10*ROW('Water Data'!F193)))),OFFSET('Water Data'!$F$7,0,10*ROW('Water Data'!F193)),NA())))</f>
        <v>#N/A</v>
      </c>
      <c r="O199" s="133" t="e">
        <f ca="1">+IF(AND(ISNUMBER(OFFSET('Water Data'!$F$10,0,10*ROW('Water Data'!F193))),CD199="Yes"),OFFSET('Water Data'!$F$10,0,10*ROW('Water Data'!F193)),IF(AND(ISNUMBER(OFFSET('Water Data'!$F$10,0,10*ROW('Water Data'!F193))),CD199="No",ISNUMBER(OFFSET('Water Data'!$F$10,0,10*ROW('Water Data'!F193)))),CONCATENATE("[",ROUND(OFFSET('Water Data'!$F$10,0,10*ROW('Water Data'!F193)),0),"]"),IF(AND(ISNUMBER(OFFSET('Water Data'!$F$10,0,10*ROW('Water Data'!F193))),CD199="",ISNUMBER(OFFSET('Water Data'!$F$10,0,10*ROW('Water Data'!F193)))),OFFSET('Water Data'!$F$10,0,10*ROW('Water Data'!F193)),NA())))</f>
        <v>#N/A</v>
      </c>
      <c r="P199" s="133" t="e">
        <f ca="1">+IF(AND(ISNUMBER(OFFSET('Water Data'!$G$5,0,10*ROW('Water Data'!G193))),CE199="Yes"),100-OFFSET('Water Data'!$G$5,0,10*ROW('Water Data'!G193)),IF(AND(ISNUMBER(OFFSET('Water Data'!$G$5,0,10*ROW('Water Data'!G193))),CE199="No",ISNUMBER(OFFSET('Water Data'!$G$5,0,10*ROW('Water Data'!G193)))),CONCATENATE("[",ROUND(100-OFFSET('Water Data'!$G$5,0,10*ROW('Water Data'!G193)),0),"]"),IF(AND(ISNUMBER(OFFSET('Water Data'!$G$5,0,10*ROW('Water Data'!G193))),CE199="",ISNUMBER(OFFSET('Water Data'!$G$5,0,10*ROW('Water Data'!G193)))),100-OFFSET('Water Data'!$G$5,0,10*ROW('Water Data'!G193)),NA())))</f>
        <v>#N/A</v>
      </c>
      <c r="Q199" s="133" t="e">
        <f ca="1">+IF(AND(ISNUMBER(OFFSET('Water Data'!$G$7,0,10*ROW('Water Data'!G193))),CF199="Yes"),OFFSET('Water Data'!$G$7,0,10*ROW('Water Data'!G193)),IF(AND(ISNUMBER(OFFSET('Water Data'!$G$7,0,10*ROW('Water Data'!G193))),CF199="No",ISNUMBER(OFFSET('Water Data'!$G$7,0,10*ROW('Water Data'!G193)))),CONCATENATE("[",ROUND(OFFSET('Water Data'!$G$7,0,10*ROW('Water Data'!G193)),0),"]"),IF(AND(ISNUMBER(OFFSET('Water Data'!$G$7,0,10*ROW('Water Data'!G193))),CF199="",ISNUMBER(OFFSET('Water Data'!$G$7,0,10*ROW('Water Data'!G193)))),OFFSET('Water Data'!$G$7,0,10*ROW('Water Data'!G193)),NA())))</f>
        <v>#N/A</v>
      </c>
      <c r="R199" s="133" t="e">
        <f ca="1">+IF(AND(ISNUMBER(OFFSET('Water Data'!$G$10,0,10*ROW('Water Data'!G193))),CG199="Yes"),OFFSET('Water Data'!$G$10,0,10*ROW('Water Data'!G193)),IF(AND(ISNUMBER(OFFSET('Water Data'!$G$10,0,10*ROW('Water Data'!G193))),CG199="No",ISNUMBER(OFFSET('Water Data'!$G$10,0,10*ROW('Water Data'!G193)))),CONCATENATE("[",ROUND(OFFSET('Water Data'!$G$10,0,10*ROW('Water Data'!G193)),0),"]"),IF(AND(ISNUMBER(OFFSET('Water Data'!$G$10,0,10*ROW('Water Data'!G193))),CG199="",ISNUMBER(OFFSET('Water Data'!$G$10,0,10*ROW('Water Data'!G193)))),OFFSET('Water Data'!$G$10,0,10*ROW('Water Data'!G193)),NA())))</f>
        <v>#N/A</v>
      </c>
      <c r="S199" s="133" t="e">
        <f ca="1">+IF(AND(ISNUMBER(OFFSET('Water Data'!$H$5,0,10*ROW('Water Data'!H193))),CH199="Yes"),100-OFFSET('Water Data'!$H$5,0,10*ROW('Water Data'!H193)),IF(AND(ISNUMBER(OFFSET('Water Data'!$H$5,0,10*ROW('Water Data'!H193))),CH199="No",ISNUMBER(OFFSET('Water Data'!$H$5,0,10*ROW('Water Data'!H193)))),CONCATENATE("[",ROUND(100-OFFSET('Water Data'!$H$5,0,10*ROW('Water Data'!H193)),0),"]"),IF(AND(ISNUMBER(OFFSET('Water Data'!$H$5,0,10*ROW('Water Data'!H193))),CH199="",ISNUMBER(OFFSET('Water Data'!$H$5,0,10*ROW('Water Data'!H193)))),100-OFFSET('Water Data'!$H$5,0,10*ROW('Water Data'!H193)),NA())))</f>
        <v>#N/A</v>
      </c>
      <c r="T199" s="133" t="e">
        <f ca="1">+IF(AND(ISNUMBER(OFFSET('Water Data'!$H$7,0,10*ROW('Water Data'!H193))),CI199="Yes"),OFFSET('Water Data'!$H$7,0,10*ROW('Water Data'!H193)),IF(AND(ISNUMBER(OFFSET('Water Data'!$H$7,0,10*ROW('Water Data'!H193))),CI199="No",ISNUMBER(OFFSET('Water Data'!$H$7,0,10*ROW('Water Data'!H193)))),CONCATENATE("[",ROUND(OFFSET('Water Data'!$H$7,0,10*ROW('Water Data'!H193)),0),"]"),IF(AND(ISNUMBER(OFFSET('Water Data'!$H$7,0,10*ROW('Water Data'!H193))),CI199="",ISNUMBER(OFFSET('Water Data'!$H$7,0,10*ROW('Water Data'!H193)))),OFFSET('Water Data'!$H$7,0,10*ROW('Water Data'!H193)),NA())))</f>
        <v>#N/A</v>
      </c>
      <c r="U199" s="133" t="e">
        <f ca="1">+IF(AND(ISNUMBER(OFFSET('Water Data'!$H$10,0,10*ROW('Water Data'!H193))),CJ199="Yes"),OFFSET('Water Data'!$H$10,0,10*ROW('Water Data'!H193)),IF(AND(ISNUMBER(OFFSET('Water Data'!$H$10,0,10*ROW('Water Data'!H193))),CJ199="No",ISNUMBER(OFFSET('Water Data'!$H$10,0,10*ROW('Water Data'!H193)))),CONCATENATE("[",ROUND(OFFSET('Water Data'!$H$10,0,10*ROW('Water Data'!H193)),0),"]"),IF(AND(ISNUMBER(OFFSET('Water Data'!$H$10,0,10*ROW('Water Data'!H193))),CJ199="",ISNUMBER(OFFSET('Water Data'!$H$10,0,10*ROW('Water Data'!H193)))),OFFSET('Water Data'!$H$10,0,10*ROW('Water Data'!H193)),NA())))</f>
        <v>#N/A</v>
      </c>
      <c r="V199" s="134" t="e">
        <f ca="1">+IF(AND(ISNUMBER(OFFSET('Sanitation Data'!$C$5,0,10*ROW('Sanitation Data'!C193))),CK199="Yes"),100-OFFSET('Sanitation Data'!$C$5,0,10*ROW('Sanitation Data'!C193)),IF(AND(ISNUMBER(OFFSET('Sanitation Data'!$C$5,0,10*ROW('Sanitation Data'!C193))),CK199="No",ISNUMBER(OFFSET('Sanitation Data'!$C$5,0,10*ROW('Sanitation Data'!C193)))),CONCATENATE("[",ROUND(100-OFFSET('Sanitation Data'!$C$5,0,10*ROW('Sanitation Data'!C193)),0),"]"),IF(AND(ISNUMBER(OFFSET('Sanitation Data'!$C$5,0,10*ROW('Sanitation Data'!C193))),CK199="",ISNUMBER(OFFSET('Sanitation Data'!$C$5,0,10*ROW('Sanitation Data'!C193)))),100-OFFSET('Sanitation Data'!$C$5,0,10*ROW('Sanitation Data'!C193)),NA())))</f>
        <v>#N/A</v>
      </c>
      <c r="W199" s="134" t="e">
        <f ca="1">+IF(AND(ISNUMBER(OFFSET('Sanitation Data'!$C$7,0,10*ROW('Sanitation Data'!C193))),CL199="Yes"),OFFSET('Sanitation Data'!$C$7,0,10*ROW('Sanitation Data'!C193)),IF(AND(ISNUMBER(OFFSET('Sanitation Data'!$C$7,0,10*ROW('Sanitation Data'!C193))),CL199="No",ISNUMBER(OFFSET('Sanitation Data'!$C$7,0,10*ROW('Sanitation Data'!C193)))),CONCATENATE("[",ROUND(OFFSET('Sanitation Data'!$C$7,0,10*ROW('Sanitation Data'!C193)),0),"]"),IF(AND(ISNUMBER(OFFSET('Sanitation Data'!$C$7,0,10*ROW('Sanitation Data'!C193))),CL199="",ISNUMBER(OFFSET('Sanitation Data'!$C$7,0,10*ROW('Sanitation Data'!C193)))),OFFSET('Sanitation Data'!$C$7,0,10*ROW('Sanitation Data'!C193)),NA())))</f>
        <v>#N/A</v>
      </c>
      <c r="X199" s="134" t="e">
        <f ca="1">+IF(AND(ISNUMBER(OFFSET('Sanitation Data'!$C$11,0,10*ROW('Sanitation Data'!C193))),CM199="Yes"),OFFSET('Sanitation Data'!$C$11,0,10*ROW('Sanitation Data'!C193)),IF(AND(ISNUMBER(OFFSET('Sanitation Data'!$C$11,0,10*ROW('Sanitation Data'!C193))),CM199="No",ISNUMBER(OFFSET('Sanitation Data'!$C$11,0,10*ROW('Sanitation Data'!C193)))),CONCATENATE("[",ROUND(OFFSET('Sanitation Data'!$C$11,0,10*ROW('Sanitation Data'!C193)),0),"]"),IF(AND(ISNUMBER(OFFSET('Sanitation Data'!$C$11,0,10*ROW('Sanitation Data'!C193))),CM199="",ISNUMBER(OFFSET('Sanitation Data'!$C$11,0,10*ROW('Sanitation Data'!C193)))),OFFSET('Sanitation Data'!$C$11,0,10*ROW('Sanitation Data'!C193)),NA())))</f>
        <v>#N/A</v>
      </c>
      <c r="Y199" s="134" t="e">
        <f ca="1">+IF(AND(ISNUMBER(OFFSET('Sanitation Data'!$C$12,0,10*ROW('Sanitation Data'!C193))),CN199="Yes"),OFFSET('Sanitation Data'!$C$12,0,10*ROW('Sanitation Data'!C193)),IF(AND(ISNUMBER(OFFSET('Sanitation Data'!$C$12,0,10*ROW('Sanitation Data'!C193))),CN199="No",ISNUMBER(OFFSET('Sanitation Data'!$C$12,0,10*ROW('Sanitation Data'!C193)))),CONCATENATE("[",ROUND(OFFSET('Sanitation Data'!$C$12,0,10*ROW('Sanitation Data'!C193)),0),"]"),IF(AND(ISNUMBER(OFFSET('Sanitation Data'!$C$12,0,10*ROW('Sanitation Data'!C193))),CN199="",ISNUMBER(OFFSET('Sanitation Data'!$C$12,0,10*ROW('Sanitation Data'!C193)))),OFFSET('Sanitation Data'!$C$12,0,10*ROW('Sanitation Data'!C193)),NA())))</f>
        <v>#N/A</v>
      </c>
      <c r="Z199" s="134" t="e">
        <f ca="1">+IF(AND(ISNUMBER(OFFSET('Sanitation Data'!$C$13,0,10*ROW('Sanitation Data'!C193))),CO199="Yes"),OFFSET('Sanitation Data'!$C$13,0,10*ROW('Sanitation Data'!C193)),IF(AND(ISNUMBER(OFFSET('Sanitation Data'!$C$13,0,10*ROW('Sanitation Data'!C193))),CO199="No",ISNUMBER(OFFSET('Sanitation Data'!$C$13,0,10*ROW('Sanitation Data'!C193)))),CONCATENATE("[",ROUND(OFFSET('Sanitation Data'!$C$13,0,10*ROW('Sanitation Data'!C193)),0),"]"),IF(AND(ISNUMBER(OFFSET('Sanitation Data'!$C$13,0,10*ROW('Sanitation Data'!C193))),CO199="",ISNUMBER(OFFSET('Sanitation Data'!$C$13,0,10*ROW('Sanitation Data'!C193)))),OFFSET('Sanitation Data'!$C$13,0,10*ROW('Sanitation Data'!C193)),NA())))</f>
        <v>#N/A</v>
      </c>
      <c r="AA199" s="134" t="e">
        <f ca="1">+IF(AND(ISNUMBER(OFFSET('Sanitation Data'!$D$5,0,10*ROW('Sanitation Data'!D193))),CP199="Yes"),100-OFFSET('Sanitation Data'!$D$5,0,10*ROW('Sanitation Data'!D193)),IF(AND(ISNUMBER(OFFSET('Sanitation Data'!$D$5,0,10*ROW('Sanitation Data'!D193))),CP199="No",ISNUMBER(OFFSET('Sanitation Data'!$D$5,0,10*ROW('Sanitation Data'!D193)))),CONCATENATE("[",ROUND(100-OFFSET('Sanitation Data'!$D$5,0,10*ROW('Sanitation Data'!D193)),0),"]"),IF(AND(ISNUMBER(OFFSET('Sanitation Data'!$D$5,0,10*ROW('Sanitation Data'!D193))),CP199="",ISNUMBER(OFFSET('Sanitation Data'!$D$5,0,10*ROW('Sanitation Data'!D193)))),100-OFFSET('Sanitation Data'!$D$5,0,10*ROW('Sanitation Data'!D193)),NA())))</f>
        <v>#N/A</v>
      </c>
      <c r="AB199" s="134" t="e">
        <f ca="1">+IF(AND(ISNUMBER(OFFSET('Sanitation Data'!$D$7,0,10*ROW('Sanitation Data'!D193))),CQ199="Yes"),OFFSET('Sanitation Data'!$D$7,0,10*ROW('Sanitation Data'!G193)),IF(AND(ISNUMBER(OFFSET('Sanitation Data'!$D$7,0,10*ROW('Sanitation Data'!D193))),CQ199="No",ISNUMBER(OFFSET('Sanitation Data'!$D$7,0,10*ROW('Sanitation Data'!D193)))),CONCATENATE("[",ROUND(OFFSET('Sanitation Data'!$D$7,0,10*ROW('Sanitation Data'!D193)),0),"]"),IF(AND(ISNUMBER(OFFSET('Sanitation Data'!$D$7,0,10*ROW('Sanitation Data'!D193))),CQ199="",ISNUMBER(OFFSET('Sanitation Data'!$D$7,0,10*ROW('Sanitation Data'!D193)))),OFFSET('Sanitation Data'!$D$7,0,10*ROW('Sanitation Data'!D193)),NA())))</f>
        <v>#N/A</v>
      </c>
      <c r="AC199" s="134" t="e">
        <f ca="1">+IF(AND(ISNUMBER(OFFSET('Sanitation Data'!$D$11,0,10*ROW('Sanitation Data'!D193))),CR199="Yes"),OFFSET('Sanitation Data'!$D$11,0,10*ROW('Sanitation Data'!D193)),IF(AND(ISNUMBER(OFFSET('Sanitation Data'!$D$11,0,10*ROW('Sanitation Data'!D193))),CR199="No",ISNUMBER(OFFSET('Sanitation Data'!$D$11,0,10*ROW('Sanitation Data'!D193)))),CONCATENATE("[",ROUND(OFFSET('Sanitation Data'!$D$11,0,10*ROW('Sanitation Data'!D193)),0),"]"),IF(AND(ISNUMBER(OFFSET('Sanitation Data'!$D$11,0,10*ROW('Sanitation Data'!D193))),CR199="",ISNUMBER(OFFSET('Sanitation Data'!$D$11,0,10*ROW('Sanitation Data'!D193)))),OFFSET('Sanitation Data'!$D$11,0,10*ROW('Sanitation Data'!D193)),NA())))</f>
        <v>#N/A</v>
      </c>
      <c r="AD199" s="134" t="e">
        <f ca="1">+IF(AND(ISNUMBER(OFFSET('Sanitation Data'!$D$12,0,10*ROW('Sanitation Data'!D193))),CS199="Yes"),OFFSET('Sanitation Data'!$D$12,0,10*ROW('Sanitation Data'!D193)),IF(AND(ISNUMBER(OFFSET('Sanitation Data'!$D$12,0,10*ROW('Sanitation Data'!D193))),CS199="No",ISNUMBER(OFFSET('Sanitation Data'!$D$12,0,10*ROW('Sanitation Data'!D193)))),CONCATENATE("[",ROUND(OFFSET('Sanitation Data'!$D$12,0,10*ROW('Sanitation Data'!D193)),0),"]"),IF(AND(ISNUMBER(OFFSET('Sanitation Data'!$D$12,0,10*ROW('Sanitation Data'!D193))),CS199="",ISNUMBER(OFFSET('Sanitation Data'!$D$12,0,10*ROW('Sanitation Data'!D193)))),OFFSET('Sanitation Data'!$D$12,0,10*ROW('Sanitation Data'!D193)),NA())))</f>
        <v>#N/A</v>
      </c>
      <c r="AE199" s="134" t="e">
        <f ca="1">+IF(AND(ISNUMBER(OFFSET('Sanitation Data'!$D$13,0,10*ROW('Sanitation Data'!D193))),CT199="Yes"),OFFSET('Sanitation Data'!$D$13,0,10*ROW('Sanitation Data'!D193)),IF(AND(ISNUMBER(OFFSET('Sanitation Data'!$D$13,0,10*ROW('Sanitation Data'!D193))),CT199="No",ISNUMBER(OFFSET('Sanitation Data'!$D$13,0,10*ROW('Sanitation Data'!D193)))),CONCATENATE("[",ROUND(OFFSET('Sanitation Data'!$D$13,0,10*ROW('Sanitation Data'!D193)),0),"]"),IF(AND(ISNUMBER(OFFSET('Sanitation Data'!$D$13,0,10*ROW('Sanitation Data'!D193))),CT199="",ISNUMBER(OFFSET('Sanitation Data'!$D$13,0,10*ROW('Sanitation Data'!D193)))),OFFSET('Sanitation Data'!$D$13,0,10*ROW('Sanitation Data'!D193)),NA())))</f>
        <v>#N/A</v>
      </c>
      <c r="AF199" s="134" t="e">
        <f ca="1">+IF(AND(ISNUMBER(OFFSET('Sanitation Data'!$E$5,0,10*ROW('Sanitation Data'!E193))),CU199="Yes"),100-OFFSET('Sanitation Data'!$E$5,0,10*ROW('Sanitation Data'!E193)),IF(AND(ISNUMBER(OFFSET('Sanitation Data'!$E$5,0,10*ROW('Sanitation Data'!E193))),CU199="No",ISNUMBER(OFFSET('Sanitation Data'!$E$5,0,10*ROW('Sanitation Data'!E193)))),CONCATENATE("[",ROUND(100-OFFSET('Sanitation Data'!$E$5,0,10*ROW('Sanitation Data'!E193)),0),"]"),IF(AND(ISNUMBER(OFFSET('Sanitation Data'!$E$5,0,10*ROW('Sanitation Data'!E193))),CU199="",ISNUMBER(OFFSET('Sanitation Data'!$E$5,0,10*ROW('Sanitation Data'!E193)))),100-OFFSET('Sanitation Data'!$E$5,0,10*ROW('Sanitation Data'!E193)),NA())))</f>
        <v>#N/A</v>
      </c>
      <c r="AG199" s="134" t="e">
        <f ca="1">+IF(AND(ISNUMBER(OFFSET('Sanitation Data'!$E$7,0,10*ROW('Sanitation Data'!E193))),CV199="Yes"),OFFSET('Sanitation Data'!$E$7,0,10*ROW('Sanitation Data'!E193)),IF(AND(ISNUMBER(OFFSET('Sanitation Data'!$E$7,0,10*ROW('Sanitation Data'!E193))),CV199="No",ISNUMBER(OFFSET('Sanitation Data'!$E$7,0,10*ROW('Sanitation Data'!E193)))),CONCATENATE("[",ROUND(OFFSET('Sanitation Data'!$E$7,0,10*ROW('Sanitation Data'!E193)),0),"]"),IF(AND(ISNUMBER(OFFSET('Sanitation Data'!$E$7,0,10*ROW('Sanitation Data'!E193))),CV199="",ISNUMBER(OFFSET('Sanitation Data'!$E$7,0,10*ROW('Sanitation Data'!E193)))),OFFSET('Sanitation Data'!$E$7,0,10*ROW('Sanitation Data'!E193)),NA())))</f>
        <v>#N/A</v>
      </c>
      <c r="AH199" s="134" t="e">
        <f ca="1">+IF(AND(ISNUMBER(OFFSET('Sanitation Data'!$E$11,0,10*ROW('Sanitation Data'!E193))),CW199="Yes"),OFFSET('Sanitation Data'!$E$11,0,10*ROW('Sanitation Data'!E193)),IF(AND(ISNUMBER(OFFSET('Sanitation Data'!$E$11,0,10*ROW('Sanitation Data'!E193))),CW199="No",ISNUMBER(OFFSET('Sanitation Data'!$E$11,0,10*ROW('Sanitation Data'!E193)))),CONCATENATE("[",ROUND(OFFSET('Sanitation Data'!$E$11,0,10*ROW('Sanitation Data'!E193)),0),"]"),IF(AND(ISNUMBER(OFFSET('Sanitation Data'!$E$11,0,10*ROW('Sanitation Data'!E193))),CW199="",ISNUMBER(OFFSET('Sanitation Data'!$E$11,0,10*ROW('Sanitation Data'!E193)))),OFFSET('Sanitation Data'!$E$11,0,10*ROW('Sanitation Data'!E193)),NA())))</f>
        <v>#N/A</v>
      </c>
      <c r="AI199" s="134" t="e">
        <f ca="1">+IF(AND(ISNUMBER(OFFSET('Sanitation Data'!$E$12,0,10*ROW('Sanitation Data'!E193))),CX199="Yes"),OFFSET('Sanitation Data'!$E$12,0,10*ROW('Sanitation Data'!E193)),IF(AND(ISNUMBER(OFFSET('Sanitation Data'!$E$12,0,10*ROW('Sanitation Data'!E193))),CX199="No",ISNUMBER(OFFSET('Sanitation Data'!$E$12,0,10*ROW('Sanitation Data'!E193)))),CONCATENATE("[",ROUND(OFFSET('Sanitation Data'!$E$12,0,10*ROW('Sanitation Data'!E193)),0),"]"),IF(AND(ISNUMBER(OFFSET('Sanitation Data'!$E$12,0,10*ROW('Sanitation Data'!E193))),CX199="",ISNUMBER(OFFSET('Sanitation Data'!$E$12,0,10*ROW('Sanitation Data'!E193)))),OFFSET('Sanitation Data'!$E$12,0,10*ROW('Sanitation Data'!E193)),NA())))</f>
        <v>#N/A</v>
      </c>
      <c r="AJ199" s="134" t="e">
        <f ca="1">+IF(AND(ISNUMBER(OFFSET('Sanitation Data'!$E$13,0,10*ROW('Sanitation Data'!E193))),CY199="Yes"),OFFSET('Sanitation Data'!$E$13,0,10*ROW('Sanitation Data'!E193)),IF(AND(ISNUMBER(OFFSET('Sanitation Data'!$E$13,0,10*ROW('Sanitation Data'!E193))),CY199="No",ISNUMBER(OFFSET('Sanitation Data'!$E$13,0,10*ROW('Sanitation Data'!E193)))),CONCATENATE("[",ROUND(OFFSET('Sanitation Data'!$E$13,0,10*ROW('Sanitation Data'!E193)),0),"]"),IF(AND(ISNUMBER(OFFSET('Sanitation Data'!$E$13,0,10*ROW('Sanitation Data'!E193))),CY199="",ISNUMBER(OFFSET('Sanitation Data'!$E$13,0,10*ROW('Sanitation Data'!E193)))),OFFSET('Sanitation Data'!$E$13,0,10*ROW('Sanitation Data'!E193)),NA())))</f>
        <v>#N/A</v>
      </c>
      <c r="AK199" s="134" t="e">
        <f ca="1">+IF(AND(ISNUMBER(OFFSET('Sanitation Data'!$F$5,0,10*ROW('Sanitation Data'!F193))),CZ199="Yes"),100-OFFSET('Sanitation Data'!$F$5,0,10*ROW('Sanitation Data'!F193)),IF(AND(ISNUMBER(OFFSET('Sanitation Data'!$F$5,0,10*ROW('Sanitation Data'!F193))),CZ199="No",ISNUMBER(OFFSET('Sanitation Data'!$F$5,0,10*ROW('Sanitation Data'!F193)))),CONCATENATE("[",ROUND(100-OFFSET('Sanitation Data'!$F$5,0,10*ROW('Sanitation Data'!F193)),0),"]"),IF(AND(ISNUMBER(OFFSET('Sanitation Data'!$F$5,0,10*ROW('Sanitation Data'!F193))),CZ199="",ISNUMBER(OFFSET('Sanitation Data'!$F$5,0,10*ROW('Sanitation Data'!F193)))),100-OFFSET('Sanitation Data'!$F$5,0,10*ROW('Sanitation Data'!F193)),NA())))</f>
        <v>#N/A</v>
      </c>
      <c r="AL199" s="134" t="e">
        <f ca="1">+IF(AND(ISNUMBER(OFFSET('Sanitation Data'!$F$7,0,10*ROW('Sanitation Data'!F193))),DA199="Yes"),OFFSET('Sanitation Data'!$F$7,0,10*ROW('Sanitation Data'!F193)),IF(AND(ISNUMBER(OFFSET('Sanitation Data'!$F$7,0,10*ROW('Sanitation Data'!F193))),DA199="No",ISNUMBER(OFFSET('Sanitation Data'!$F$7,0,10*ROW('Sanitation Data'!F193)))),CONCATENATE("[",ROUND(OFFSET('Sanitation Data'!$F$7,0,10*ROW('Sanitation Data'!F193)),0),"]"),IF(AND(ISNUMBER(OFFSET('Sanitation Data'!$F$7,0,10*ROW('Sanitation Data'!F193))),DA199="",ISNUMBER(OFFSET('Sanitation Data'!$F$7,0,10*ROW('Sanitation Data'!F193)))),OFFSET('Sanitation Data'!$F$7,0,10*ROW('Sanitation Data'!F193)),NA())))</f>
        <v>#N/A</v>
      </c>
      <c r="AM199" s="134" t="e">
        <f ca="1">+IF(AND(ISNUMBER(OFFSET('Sanitation Data'!$F$11,0,10*ROW('Sanitation Data'!F193))),DB199="Yes"),OFFSET('Sanitation Data'!$F$11,0,10*ROW('Sanitation Data'!F193)),IF(AND(ISNUMBER(OFFSET('Sanitation Data'!$F$11,0,10*ROW('Sanitation Data'!F193))),DB199="No",ISNUMBER(OFFSET('Sanitation Data'!$F$11,0,10*ROW('Sanitation Data'!F193)))),CONCATENATE("[",ROUND(OFFSET('Sanitation Data'!$F$11,0,10*ROW('Sanitation Data'!F193)),0),"]"),IF(AND(ISNUMBER(OFFSET('Sanitation Data'!$F$11,0,10*ROW('Sanitation Data'!F193))),DB199="",ISNUMBER(OFFSET('Sanitation Data'!$F$11,0,10*ROW('Sanitation Data'!F193)))),OFFSET('Sanitation Data'!$F$11,0,10*ROW('Sanitation Data'!F193)),NA())))</f>
        <v>#N/A</v>
      </c>
      <c r="AN199" s="134" t="e">
        <f ca="1">+IF(AND(ISNUMBER(OFFSET('Sanitation Data'!$F$12,0,10*ROW('Sanitation Data'!F193))),DC199="Yes"),OFFSET('Sanitation Data'!$F$12,0,10*ROW('Sanitation Data'!F193)),IF(AND(ISNUMBER(OFFSET('Sanitation Data'!$F$12,0,10*ROW('Sanitation Data'!F193))),DC199="No",ISNUMBER(OFFSET('Sanitation Data'!$F$12,0,10*ROW('Sanitation Data'!F193)))),CONCATENATE("[",ROUND(OFFSET('Sanitation Data'!$F$12,0,10*ROW('Sanitation Data'!F193)),0),"]"),IF(AND(ISNUMBER(OFFSET('Sanitation Data'!$F$12,0,10*ROW('Sanitation Data'!F193))),DC199="",ISNUMBER(OFFSET('Sanitation Data'!$F$12,0,10*ROW('Sanitation Data'!F193)))),OFFSET('Sanitation Data'!$F$12,0,10*ROW('Sanitation Data'!F193)),NA())))</f>
        <v>#N/A</v>
      </c>
      <c r="AO199" s="134" t="e">
        <f ca="1">+IF(AND(ISNUMBER(OFFSET('Sanitation Data'!$F$13,0,10*ROW('Sanitation Data'!F193))),DD199="Yes"),OFFSET('Sanitation Data'!$F$13,0,10*ROW('Sanitation Data'!F193)),IF(AND(ISNUMBER(OFFSET('Sanitation Data'!$F$13,0,10*ROW('Sanitation Data'!F193))),DD199="No",ISNUMBER(OFFSET('Sanitation Data'!$F$13,0,10*ROW('Sanitation Data'!F193)))),CONCATENATE("[",ROUND(OFFSET('Sanitation Data'!$F$13,0,10*ROW('Sanitation Data'!F193)),0),"]"),IF(AND(ISNUMBER(OFFSET('Sanitation Data'!$F$13,0,10*ROW('Sanitation Data'!F193))),DD199="",ISNUMBER(OFFSET('Sanitation Data'!$F$13,0,10*ROW('Sanitation Data'!F193)))),OFFSET('Sanitation Data'!$F$13,0,10*ROW('Sanitation Data'!F193)),NA())))</f>
        <v>#N/A</v>
      </c>
      <c r="AP199" s="134" t="e">
        <f ca="1">+IF(AND(ISNUMBER(OFFSET('Sanitation Data'!$G$5,0,10*ROW('Sanitation Data'!G193))),DE199="Yes"),100-OFFSET('Sanitation Data'!$G$5,0,10*ROW('Sanitation Data'!G193)),IF(AND(ISNUMBER(OFFSET('Sanitation Data'!$G$5,0,10*ROW('Sanitation Data'!G193))),DE199="No",ISNUMBER(OFFSET('Sanitation Data'!$G$5,0,10*ROW('Sanitation Data'!G193)))),CONCATENATE("[",ROUND(100-OFFSET('Sanitation Data'!$G$5,0,10*ROW('Sanitation Data'!G193)),0),"]"),IF(AND(ISNUMBER(OFFSET('Sanitation Data'!$G$5,0,10*ROW('Sanitation Data'!G193))),DE199="",ISNUMBER(OFFSET('Sanitation Data'!$G$5,0,10*ROW('Sanitation Data'!G193)))),100-OFFSET('Sanitation Data'!$G$5,0,10*ROW('Sanitation Data'!G193)),NA())))</f>
        <v>#N/A</v>
      </c>
      <c r="AQ199" s="134" t="e">
        <f ca="1">+IF(AND(ISNUMBER(OFFSET('Sanitation Data'!$G$7,0,10*ROW('Sanitation Data'!G193))),DF199="Yes"),OFFSET('Sanitation Data'!$G$7,0,10*ROW('Sanitation Data'!G193)),IF(AND(ISNUMBER(OFFSET('Sanitation Data'!$G$7,0,10*ROW('Sanitation Data'!G193))),DF199="No",ISNUMBER(OFFSET('Sanitation Data'!$G$7,0,10*ROW('Sanitation Data'!G193)))),CONCATENATE("[",ROUND(OFFSET('Sanitation Data'!$G$7,0,10*ROW('Sanitation Data'!G193)),0),"]"),IF(AND(ISNUMBER(OFFSET('Sanitation Data'!$G$7,0,10*ROW('Sanitation Data'!G193))),DF199="",ISNUMBER(OFFSET('Sanitation Data'!$G$7,0,10*ROW('Sanitation Data'!G193)))),OFFSET('Sanitation Data'!$G$7,0,10*ROW('Sanitation Data'!G193)),NA())))</f>
        <v>#N/A</v>
      </c>
      <c r="AR199" s="134" t="e">
        <f ca="1">+IF(AND(ISNUMBER(OFFSET('Sanitation Data'!$G$11,0,10*ROW('Sanitation Data'!G193))),DG199="Yes"),OFFSET('Sanitation Data'!$G$11,0,10*ROW('Sanitation Data'!G193)),IF(AND(ISNUMBER(OFFSET('Sanitation Data'!$G$11,0,10*ROW('Sanitation Data'!G193))),DG199="No",ISNUMBER(OFFSET('Sanitation Data'!$G$11,0,10*ROW('Sanitation Data'!G193)))),CONCATENATE("[",ROUND(OFFSET('Sanitation Data'!$G$11,0,10*ROW('Sanitation Data'!G193)),0),"]"),IF(AND(ISNUMBER(OFFSET('Sanitation Data'!$G$11,0,10*ROW('Sanitation Data'!G193))),DG199="",ISNUMBER(OFFSET('Sanitation Data'!$G$11,0,10*ROW('Sanitation Data'!G193)))),OFFSET('Sanitation Data'!$G$11,0,10*ROW('Sanitation Data'!G193)),NA())))</f>
        <v>#N/A</v>
      </c>
      <c r="AS199" s="134" t="e">
        <f ca="1">+IF(AND(ISNUMBER(OFFSET('Sanitation Data'!$G$12,0,10*ROW('Sanitation Data'!G193))),DH199="Yes"),OFFSET('Sanitation Data'!$G$12,0,10*ROW('Sanitation Data'!G193)),IF(AND(ISNUMBER(OFFSET('Sanitation Data'!$G$12,0,10*ROW('Sanitation Data'!G193))),DH199="No",ISNUMBER(OFFSET('Sanitation Data'!$G$12,0,10*ROW('Sanitation Data'!G193)))),CONCATENATE("[",ROUND(OFFSET('Sanitation Data'!$G$12,0,10*ROW('Sanitation Data'!G193)),0),"]"),IF(AND(ISNUMBER(OFFSET('Sanitation Data'!$G$12,0,10*ROW('Sanitation Data'!G193))),DH199="",ISNUMBER(OFFSET('Sanitation Data'!$G$12,0,10*ROW('Sanitation Data'!G193)))),OFFSET('Sanitation Data'!$G$12,0,10*ROW('Sanitation Data'!G193)),NA())))</f>
        <v>#N/A</v>
      </c>
      <c r="AT199" s="134" t="e">
        <f ca="1">+IF(AND(ISNUMBER(OFFSET('Sanitation Data'!$G$13,0,10*ROW('Sanitation Data'!G193))),DI199="Yes"),OFFSET('Sanitation Data'!$G$13,0,10*ROW('Sanitation Data'!G193)),IF(AND(ISNUMBER(OFFSET('Sanitation Data'!$G$13,0,10*ROW('Sanitation Data'!G193))),DI199="No",ISNUMBER(OFFSET('Sanitation Data'!$G$13,0,10*ROW('Sanitation Data'!G193)))),CONCATENATE("[",ROUND(OFFSET('Sanitation Data'!$G$13,0,10*ROW('Sanitation Data'!G193)),0),"]"),IF(AND(ISNUMBER(OFFSET('Sanitation Data'!$G$13,0,10*ROW('Sanitation Data'!G193))),DI199="",ISNUMBER(OFFSET('Sanitation Data'!$G$13,0,10*ROW('Sanitation Data'!G193)))),OFFSET('Sanitation Data'!$G$13,0,10*ROW('Sanitation Data'!G193)),NA())))</f>
        <v>#N/A</v>
      </c>
      <c r="AU199" s="134" t="e">
        <f ca="1">+IF(AND(ISNUMBER(OFFSET('Sanitation Data'!$H$5,0,10*ROW('Sanitation Data'!H193))),DJ199="Yes"),100-OFFSET('Sanitation Data'!$H$5,0,10*ROW('Sanitation Data'!H193)),IF(AND(ISNUMBER(OFFSET('Sanitation Data'!$H$5,0,10*ROW('Sanitation Data'!H193))),DJ199="No",ISNUMBER(OFFSET('Sanitation Data'!$H$5,0,10*ROW('Sanitation Data'!H193)))),CONCATENATE("[",ROUND(100-OFFSET('Sanitation Data'!$H$5,0,10*ROW('Sanitation Data'!H193)),0),"]"),IF(AND(ISNUMBER(OFFSET('Sanitation Data'!$H$5,0,10*ROW('Sanitation Data'!H193))),DJ199="",ISNUMBER(OFFSET('Sanitation Data'!$H$5,0,10*ROW('Sanitation Data'!H193)))),100-OFFSET('Sanitation Data'!$H$5,0,10*ROW('Sanitation Data'!H193)),NA())))</f>
        <v>#N/A</v>
      </c>
      <c r="AV199" s="134" t="e">
        <f ca="1">+IF(AND(ISNUMBER(OFFSET('Sanitation Data'!$H$7,0,10*ROW('Sanitation Data'!H193))),DK199="Yes"),OFFSET('Sanitation Data'!$H$7,0,10*ROW('Sanitation Data'!H193)),IF(AND(ISNUMBER(OFFSET('Sanitation Data'!$H$7,0,10*ROW('Sanitation Data'!H193))),DK199="No",ISNUMBER(OFFSET('Sanitation Data'!$H$7,0,10*ROW('Sanitation Data'!H193)))),CONCATENATE("[",ROUND(OFFSET('Sanitation Data'!$H$7,0,10*ROW('Sanitation Data'!H193)),0),"]"),IF(AND(ISNUMBER(OFFSET('Sanitation Data'!$H$7,0,10*ROW('Sanitation Data'!H193))),DK199="",ISNUMBER(OFFSET('Sanitation Data'!$H$7,0,10*ROW('Sanitation Data'!H193)))),OFFSET('Sanitation Data'!$H$7,0,10*ROW('Sanitation Data'!H193)),NA())))</f>
        <v>#N/A</v>
      </c>
      <c r="AW199" s="134" t="e">
        <f ca="1">+IF(AND(ISNUMBER(OFFSET('Sanitation Data'!$H$11,0,10*ROW('Sanitation Data'!H193))),DL199="Yes"),OFFSET('Sanitation Data'!$H$11,0,10*ROW('Sanitation Data'!H193)),IF(AND(ISNUMBER(OFFSET('Sanitation Data'!$H$11,0,10*ROW('Sanitation Data'!H193))),DL199="No",ISNUMBER(OFFSET('Sanitation Data'!$H$11,0,10*ROW('Sanitation Data'!H193)))),CONCATENATE("[",ROUND(OFFSET('Sanitation Data'!$H$11,0,10*ROW('Sanitation Data'!H193)),0),"]"),IF(AND(ISNUMBER(OFFSET('Sanitation Data'!$H$11,0,10*ROW('Sanitation Data'!H193))),DL199="",ISNUMBER(OFFSET('Sanitation Data'!$H$11,0,10*ROW('Sanitation Data'!H193)))),OFFSET('Sanitation Data'!$H$11,0,10*ROW('Sanitation Data'!H193)),NA())))</f>
        <v>#N/A</v>
      </c>
      <c r="AX199" s="134" t="e">
        <f ca="1">+IF(AND(ISNUMBER(OFFSET('Sanitation Data'!$H$12,0,10*ROW('Sanitation Data'!H193))),DM199="Yes"),OFFSET('Sanitation Data'!$H$12,0,10*ROW('Sanitation Data'!H193)),IF(AND(ISNUMBER(OFFSET('Sanitation Data'!$H$12,0,10*ROW('Sanitation Data'!H193))),DM199="No",ISNUMBER(OFFSET('Sanitation Data'!$H$12,0,10*ROW('Sanitation Data'!H193)))),CONCATENATE("[",ROUND(OFFSET('Sanitation Data'!$H$12,0,10*ROW('Sanitation Data'!H193)),0),"]"),IF(AND(ISNUMBER(OFFSET('Sanitation Data'!$H$12,0,10*ROW('Sanitation Data'!H193))),DM199="",ISNUMBER(OFFSET('Sanitation Data'!$H$12,0,10*ROW('Sanitation Data'!H193)))),OFFSET('Sanitation Data'!$H$12,0,10*ROW('Sanitation Data'!H193)),NA())))</f>
        <v>#N/A</v>
      </c>
      <c r="AY199" s="134" t="e">
        <f ca="1">+IF(AND(ISNUMBER(OFFSET('Sanitation Data'!$H$13,0,10*ROW('Sanitation Data'!H193))),DN199="Yes"),OFFSET('Sanitation Data'!$H$13,0,10*ROW('Sanitation Data'!H193)),IF(AND(ISNUMBER(OFFSET('Sanitation Data'!$H$13,0,10*ROW('Sanitation Data'!H193))),DN199="No",ISNUMBER(OFFSET('Sanitation Data'!$H$13,0,10*ROW('Sanitation Data'!H193)))),CONCATENATE("[",ROUND(OFFSET('Sanitation Data'!$H$13,0,10*ROW('Sanitation Data'!H193)),0),"]"),IF(AND(ISNUMBER(OFFSET('Sanitation Data'!$H$13,0,10*ROW('Sanitation Data'!H193))),DN199="",ISNUMBER(OFFSET('Sanitation Data'!$H$13,0,10*ROW('Sanitation Data'!H193)))),OFFSET('Sanitation Data'!$H$13,0,10*ROW('Sanitation Data'!H193)),NA())))</f>
        <v>#N/A</v>
      </c>
      <c r="AZ199" s="135" t="e">
        <f ca="1">+IF(AND(ISNUMBER(OFFSET('Hygiene Data'!$C$6,0,10*ROW('Hygiene Data'!C193))),DO199="Yes"),OFFSET('Hygiene Data'!$C$6,0,10*ROW('Hygiene Data'!C193)),IF(AND(ISNUMBER(OFFSET('Hygiene Data'!$C$6,0,10*ROW('Hygiene Data'!C193))),DO199="No",ISNUMBER(OFFSET('Hygiene Data'!$C$6,0,10*ROW('Hygiene Data'!C193)))),CONCATENATE("[",ROUND(OFFSET('Hygiene Data'!$C$6,0,10*ROW('Hygiene Data'!C193)),0),"]"),IF(AND(ISNUMBER(OFFSET('Hygiene Data'!$C$6,0,10*ROW('Hygiene Data'!C193))),DO199="",ISNUMBER(OFFSET('Hygiene Data'!$C$6,0,10*ROW('Hygiene Data'!C193)))),OFFSET('Hygiene Data'!$C$6,0,10*ROW('Hygiene Data'!C193)),NA())))</f>
        <v>#N/A</v>
      </c>
      <c r="BA199" s="135" t="e">
        <f ca="1">+IF(AND(ISNUMBER(OFFSET('Hygiene Data'!$C$8,0,10*ROW('Hygiene Data'!C193))),DP199="Yes"),OFFSET('Hygiene Data'!$C$8,0,10*ROW('Hygiene Data'!C193)),IF(AND(ISNUMBER(OFFSET('Hygiene Data'!$C$8,0,10*ROW('Hygiene Data'!C193))),DP199="No",ISNUMBER(OFFSET('Hygiene Data'!$C$8,0,10*ROW('Hygiene Data'!C193)))),CONCATENATE("[",ROUND(OFFSET('Hygiene Data'!$C$8,0,10*ROW('Hygiene Data'!C193)),0),"]"),IF(AND(ISNUMBER(OFFSET('Hygiene Data'!$C$8,0,10*ROW('Hygiene Data'!C193))),DP199="",ISNUMBER(OFFSET('Hygiene Data'!$C$8,0,10*ROW('Hygiene Data'!C193)))),OFFSET('Hygiene Data'!$C$8,0,10*ROW('Hygiene Data'!C193)),NA())))</f>
        <v>#N/A</v>
      </c>
      <c r="BB199" s="135" t="e">
        <f ca="1">+IF(AND(ISNUMBER(OFFSET('Hygiene Data'!$C$10,0,10*ROW('Hygiene Data'!C193))),DQ199="Yes"),OFFSET('Hygiene Data'!$C$10,0,10*ROW('Hygiene Data'!C193)),IF(AND(ISNUMBER(OFFSET('Hygiene Data'!$C$10,0,10*ROW('Hygiene Data'!C193))),DQ199="No",ISNUMBER(OFFSET('Hygiene Data'!$C$10,0,10*ROW('Hygiene Data'!C193)))),CONCATENATE("[",ROUND(OFFSET('Hygiene Data'!$C$10,0,10*ROW('Hygiene Data'!C193)),0),"]"),IF(AND(ISNUMBER(OFFSET('Hygiene Data'!$C$10,0,10*ROW('Hygiene Data'!C193))),DQ199="",ISNUMBER(OFFSET('Hygiene Data'!$C$10,0,10*ROW('Hygiene Data'!C193)))),OFFSET('Hygiene Data'!$C$10,0,10*ROW('Hygiene Data'!C193)),NA())))</f>
        <v>#N/A</v>
      </c>
      <c r="BC199" s="135" t="e">
        <f ca="1">+IF(AND(ISNUMBER(OFFSET('Hygiene Data'!$D$6,0,10*ROW('Hygiene Data'!D193))),DR199="Yes"),OFFSET('Hygiene Data'!$D$6,0,10*ROW('Hygiene Data'!D193)),IF(AND(ISNUMBER(OFFSET('Hygiene Data'!$D$6,0,10*ROW('Hygiene Data'!D193))),DR199="No",ISNUMBER(OFFSET('Hygiene Data'!$D$6,0,10*ROW('Hygiene Data'!D193)))),CONCATENATE("[",ROUND(OFFSET('Hygiene Data'!$D$6,0,10*ROW('Hygiene Data'!D193)),0),"]"),IF(AND(ISNUMBER(OFFSET('Hygiene Data'!$D$6,0,10*ROW('Hygiene Data'!D193))),DR199="",ISNUMBER(OFFSET('Hygiene Data'!$D$6,0,10*ROW('Hygiene Data'!D193)))),OFFSET('Hygiene Data'!$D$6,0,10*ROW('Hygiene Data'!D193)),NA())))</f>
        <v>#N/A</v>
      </c>
      <c r="BD199" s="135" t="e">
        <f ca="1">+IF(AND(ISNUMBER(OFFSET('Hygiene Data'!$D$8,0,10*ROW('Hygiene Data'!D193))),DS199="Yes"),OFFSET('Hygiene Data'!$D$8,0,10*ROW('Hygiene Data'!D193)),IF(AND(ISNUMBER(OFFSET('Hygiene Data'!$D$8,0,10*ROW('Hygiene Data'!D193))),DS199="No",ISNUMBER(OFFSET('Hygiene Data'!$D$8,0,10*ROW('Hygiene Data'!D193)))),CONCATENATE("[",ROUND(OFFSET('Hygiene Data'!$D$8,0,10*ROW('Hygiene Data'!D193)),0),"]"),IF(AND(ISNUMBER(OFFSET('Hygiene Data'!$D$8,0,10*ROW('Hygiene Data'!D193))),DS199="",ISNUMBER(OFFSET('Hygiene Data'!$D$8,0,10*ROW('Hygiene Data'!D193)))),OFFSET('Hygiene Data'!$D$8,0,10*ROW('Hygiene Data'!D193)),NA())))</f>
        <v>#N/A</v>
      </c>
      <c r="BE199" s="135" t="e">
        <f ca="1">+IF(AND(ISNUMBER(OFFSET('Hygiene Data'!$D$10,0,10*ROW('Hygiene Data'!D193))),DT199="Yes"),OFFSET('Hygiene Data'!$D$10,0,10*ROW('Hygiene Data'!D193)),IF(AND(ISNUMBER(OFFSET('Hygiene Data'!$D$10,0,10*ROW('Hygiene Data'!D193))),DT199="No",ISNUMBER(OFFSET('Hygiene Data'!$D$10,0,10*ROW('Hygiene Data'!D193)))),CONCATENATE("[",ROUND(OFFSET('Hygiene Data'!$D$10,0,10*ROW('Hygiene Data'!D193)),0),"]"),IF(AND(ISNUMBER(OFFSET('Hygiene Data'!$D$10,0,10*ROW('Hygiene Data'!D193))),DT199="",ISNUMBER(OFFSET('Hygiene Data'!$D$10,0,10*ROW('Hygiene Data'!D193)))),OFFSET('Hygiene Data'!$D$10,0,10*ROW('Hygiene Data'!D193)),NA())))</f>
        <v>#N/A</v>
      </c>
      <c r="BF199" s="135" t="e">
        <f ca="1">+IF(AND(ISNUMBER(OFFSET('Hygiene Data'!$E$6,0,10*ROW('Hygiene Data'!E193))),DU199="Yes"),OFFSET('Hygiene Data'!$E$6,0,10*ROW('Hygiene Data'!E193)),IF(AND(ISNUMBER(OFFSET('Hygiene Data'!$E$6,0,10*ROW('Hygiene Data'!E193))),DU199="No",ISNUMBER(OFFSET('Hygiene Data'!$E$6,0,10*ROW('Hygiene Data'!E193)))),CONCATENATE("[",ROUND(OFFSET('Hygiene Data'!$E$6,0,10*ROW('Hygiene Data'!E193)),0),"]"),IF(AND(ISNUMBER(OFFSET('Hygiene Data'!$E$6,0,10*ROW('Hygiene Data'!E193))),DU199="",ISNUMBER(OFFSET('Hygiene Data'!$E$6,0,10*ROW('Hygiene Data'!E193)))),OFFSET('Hygiene Data'!$E$6,0,10*ROW('Hygiene Data'!E193)),NA())))</f>
        <v>#N/A</v>
      </c>
      <c r="BG199" s="135" t="e">
        <f ca="1">+IF(AND(ISNUMBER(OFFSET('Hygiene Data'!$E$8,0,10*ROW('Hygiene Data'!E193))),DV199="Yes"),OFFSET('Hygiene Data'!$E$8,0,10*ROW('Hygiene Data'!E193)),IF(AND(ISNUMBER(OFFSET('Hygiene Data'!$E$8,0,10*ROW('Hygiene Data'!E193))),DV199="No",ISNUMBER(OFFSET('Hygiene Data'!$E$8,0,10*ROW('Hygiene Data'!E193)))),CONCATENATE("[",ROUND(OFFSET('Hygiene Data'!$E$8,0,10*ROW('Hygiene Data'!E193)),0),"]"),IF(AND(ISNUMBER(OFFSET('Hygiene Data'!$E$8,0,10*ROW('Hygiene Data'!E193))),DV199="",ISNUMBER(OFFSET('Hygiene Data'!$E$8,0,10*ROW('Hygiene Data'!E193)))),OFFSET('Hygiene Data'!$E$8,0,10*ROW('Hygiene Data'!E193)),NA())))</f>
        <v>#N/A</v>
      </c>
      <c r="BH199" s="135" t="e">
        <f ca="1">+IF(AND(ISNUMBER(OFFSET('Hygiene Data'!$E$10,0,10*ROW('Hygiene Data'!E193))),DW199="Yes"),OFFSET('Hygiene Data'!$E$10,0,10*ROW('Hygiene Data'!E193)),IF(AND(ISNUMBER(OFFSET('Hygiene Data'!$E$10,0,10*ROW('Hygiene Data'!E193))),DW199="No",ISNUMBER(OFFSET('Hygiene Data'!$E$10,0,10*ROW('Hygiene Data'!E193)))),CONCATENATE("[",ROUND(OFFSET('Hygiene Data'!$E$10,0,10*ROW('Hygiene Data'!E193)),0),"]"),IF(AND(ISNUMBER(OFFSET('Hygiene Data'!$E$10,0,10*ROW('Hygiene Data'!E193))),DW199="",ISNUMBER(OFFSET('Hygiene Data'!$E$10,0,10*ROW('Hygiene Data'!E193)))),OFFSET('Hygiene Data'!$E$10,0,10*ROW('Hygiene Data'!E193)),NA())))</f>
        <v>#N/A</v>
      </c>
      <c r="BI199" s="135" t="e">
        <f ca="1">+IF(AND(ISNUMBER(OFFSET('Hygiene Data'!$F$6,0,10*ROW('Hygiene Data'!F193))),DX199="Yes"),OFFSET('Hygiene Data'!$F$6,0,10*ROW('Hygiene Data'!F193)),IF(AND(ISNUMBER(OFFSET('Hygiene Data'!$F$6,0,10*ROW('Hygiene Data'!F193))),DX199="No",ISNUMBER(OFFSET('Hygiene Data'!$F$6,0,10*ROW('Hygiene Data'!F193)))),CONCATENATE("[",ROUND(OFFSET('Hygiene Data'!$F$6,0,10*ROW('Hygiene Data'!F193)),0),"]"),IF(AND(ISNUMBER(OFFSET('Hygiene Data'!$F$6,0,10*ROW('Hygiene Data'!F193))),DX199="",ISNUMBER(OFFSET('Hygiene Data'!$F$6,0,10*ROW('Hygiene Data'!F193)))),OFFSET('Hygiene Data'!$F$6,0,10*ROW('Hygiene Data'!F193)),NA())))</f>
        <v>#N/A</v>
      </c>
      <c r="BJ199" s="135" t="e">
        <f ca="1">+IF(AND(ISNUMBER(OFFSET('Hygiene Data'!$F$8,0,10*ROW('Hygiene Data'!F193))),DY199="Yes"),OFFSET('Hygiene Data'!$F$8,0,10*ROW('Hygiene Data'!F193)),IF(AND(ISNUMBER(OFFSET('Hygiene Data'!$F$8,0,10*ROW('Hygiene Data'!F193))),DY199="No",ISNUMBER(OFFSET('Hygiene Data'!$F$8,0,10*ROW('Hygiene Data'!F193)))),CONCATENATE("[",ROUND(OFFSET('Hygiene Data'!$F$8,0,10*ROW('Hygiene Data'!F193)),0),"]"),IF(AND(ISNUMBER(OFFSET('Hygiene Data'!$F$8,0,10*ROW('Hygiene Data'!F193))),DY199="",ISNUMBER(OFFSET('Hygiene Data'!$F$8,0,10*ROW('Hygiene Data'!F193)))),OFFSET('Hygiene Data'!$F$8,0,10*ROW('Hygiene Data'!F193)),NA())))</f>
        <v>#N/A</v>
      </c>
      <c r="BK199" s="135" t="e">
        <f ca="1">+IF(AND(ISNUMBER(OFFSET('Hygiene Data'!$F$10,0,10*ROW('Hygiene Data'!F193))),DZ199="Yes"),OFFSET('Hygiene Data'!$F$10,0,10*ROW('Hygiene Data'!F193)),IF(AND(ISNUMBER(OFFSET('Hygiene Data'!$F$10,0,10*ROW('Hygiene Data'!F193))),DZ199="No",ISNUMBER(OFFSET('Hygiene Data'!$F$10,0,10*ROW('Hygiene Data'!F193)))),CONCATENATE("[",ROUND(OFFSET('Hygiene Data'!$F$10,0,10*ROW('Hygiene Data'!F193)),0),"]"),IF(AND(ISNUMBER(OFFSET('Hygiene Data'!$F$10,0,10*ROW('Hygiene Data'!F193))),DZ199="",ISNUMBER(OFFSET('Hygiene Data'!$F$10,0,10*ROW('Hygiene Data'!F193)))),OFFSET('Hygiene Data'!$F$10,0,10*ROW('Hygiene Data'!F193)),NA())))</f>
        <v>#N/A</v>
      </c>
      <c r="BL199" s="135" t="e">
        <f ca="1">+IF(AND(ISNUMBER(OFFSET('Hygiene Data'!$G$6,0,10*ROW('Hygiene Data'!G193))),EA199="Yes"),OFFSET('Hygiene Data'!$G$6,0,10*ROW('Hygiene Data'!G193)),IF(AND(ISNUMBER(OFFSET('Hygiene Data'!$G$6,0,10*ROW('Hygiene Data'!G193))),EA199="No",ISNUMBER(OFFSET('Hygiene Data'!$G$6,0,10*ROW('Hygiene Data'!G193)))),CONCATENATE("[",ROUND(OFFSET('Hygiene Data'!$G$6,0,10*ROW('Hygiene Data'!G193)),0),"]"),IF(AND(ISNUMBER(OFFSET('Hygiene Data'!$G$6,0,10*ROW('Hygiene Data'!G193))),EA199="",ISNUMBER(OFFSET('Hygiene Data'!$G$6,0,10*ROW('Hygiene Data'!G193)))),OFFSET('Hygiene Data'!$G$6,0,10*ROW('Hygiene Data'!G193)),NA())))</f>
        <v>#N/A</v>
      </c>
      <c r="BM199" s="135" t="e">
        <f ca="1">+IF(AND(ISNUMBER(OFFSET('Hygiene Data'!$G$8,0,10*ROW('Hygiene Data'!G193))),EB199="Yes"),OFFSET('Hygiene Data'!$G$8,0,10*ROW('Hygiene Data'!G193)),IF(AND(ISNUMBER(OFFSET('Hygiene Data'!$G$8,0,10*ROW('Hygiene Data'!G193))),EB199="No",ISNUMBER(OFFSET('Hygiene Data'!$G$8,0,10*ROW('Hygiene Data'!G193)))),CONCATENATE("[",ROUND(OFFSET('Hygiene Data'!$G$8,0,10*ROW('Hygiene Data'!G193)),0),"]"),IF(AND(ISNUMBER(OFFSET('Hygiene Data'!$G$8,0,10*ROW('Hygiene Data'!G193))),EB199="",ISNUMBER(OFFSET('Hygiene Data'!$G$8,0,10*ROW('Hygiene Data'!G193)))),OFFSET('Hygiene Data'!$G$8,0,10*ROW('Hygiene Data'!G193)),NA())))</f>
        <v>#N/A</v>
      </c>
      <c r="BN199" s="135" t="e">
        <f ca="1">+IF(AND(ISNUMBER(OFFSET('Hygiene Data'!$G$10,0,10*ROW('Hygiene Data'!G193))),EC199="Yes"),OFFSET('Hygiene Data'!$G$10,0,10*ROW('Hygiene Data'!G193)),IF(AND(ISNUMBER(OFFSET('Hygiene Data'!$G$10,0,10*ROW('Hygiene Data'!G193))),EC199="No",ISNUMBER(OFFSET('Hygiene Data'!$G$10,0,10*ROW('Hygiene Data'!G193)))),CONCATENATE("[",ROUND(OFFSET('Hygiene Data'!$G$10,0,10*ROW('Hygiene Data'!G193)),0),"]"),IF(AND(ISNUMBER(OFFSET('Hygiene Data'!$G$10,0,10*ROW('Hygiene Data'!G193))),EC199="",ISNUMBER(OFFSET('Hygiene Data'!$G$10,0,10*ROW('Hygiene Data'!G193)))),OFFSET('Hygiene Data'!$G$10,0,10*ROW('Hygiene Data'!G193)),NA())))</f>
        <v>#N/A</v>
      </c>
      <c r="BO199" s="135" t="e">
        <f ca="1">+IF(AND(ISNUMBER(OFFSET('Hygiene Data'!$H$6,0,10*ROW('Hygiene Data'!H193))),ED199="Yes"),OFFSET('Hygiene Data'!$H$6,0,10*ROW('Hygiene Data'!H193)),IF(AND(ISNUMBER(OFFSET('Hygiene Data'!$H$6,0,10*ROW('Hygiene Data'!H193))),ED199="No",ISNUMBER(OFFSET('Hygiene Data'!$H$6,0,10*ROW('Hygiene Data'!H193)))),CONCATENATE("[",ROUND(OFFSET('Hygiene Data'!$H$6,0,10*ROW('Hygiene Data'!H193)),0),"]"),IF(AND(ISNUMBER(OFFSET('Hygiene Data'!$H$6,0,10*ROW('Hygiene Data'!H193))),ED199="",ISNUMBER(OFFSET('Hygiene Data'!$H$6,0,10*ROW('Hygiene Data'!H193)))),OFFSET('Hygiene Data'!$H$6,0,10*ROW('Hygiene Data'!H193)),NA())))</f>
        <v>#N/A</v>
      </c>
      <c r="BP199" s="135" t="e">
        <f ca="1">+IF(AND(ISNUMBER(OFFSET('Hygiene Data'!$H$8,0,10*ROW('Hygiene Data'!H193))),EE199="Yes"),OFFSET('Hygiene Data'!$H$8,0,10*ROW('Hygiene Data'!H193)),IF(AND(ISNUMBER(OFFSET('Hygiene Data'!$H$8,0,10*ROW('Hygiene Data'!H193))),EE199="No",ISNUMBER(OFFSET('Hygiene Data'!$H$8,0,10*ROW('Hygiene Data'!H193)))),CONCATENATE("[",ROUND(OFFSET('Hygiene Data'!$H$8,0,10*ROW('Hygiene Data'!H193)),0),"]"),IF(AND(ISNUMBER(OFFSET('Hygiene Data'!$H$8,0,10*ROW('Hygiene Data'!H193))),EE199="",ISNUMBER(OFFSET('Hygiene Data'!$H$8,0,10*ROW('Hygiene Data'!H193)))),OFFSET('Hygiene Data'!$H$8,0,10*ROW('Hygiene Data'!H193)),NA())))</f>
        <v>#N/A</v>
      </c>
      <c r="BQ199" s="135" t="e">
        <f ca="1">+IF(AND(ISNUMBER(OFFSET('Hygiene Data'!$H$10,0,10*ROW('Hygiene Data'!H193))),EF199="Yes"),OFFSET('Hygiene Data'!$H$10,0,10*ROW('Hygiene Data'!H193)),IF(AND(ISNUMBER(OFFSET('Hygiene Data'!$H$10,0,10*ROW('Hygiene Data'!H193))),EF199="No",ISNUMBER(OFFSET('Hygiene Data'!$H$10,0,10*ROW('Hygiene Data'!H193)))),CONCATENATE("[",ROUND(OFFSET('Hygiene Data'!$H$10,0,10*ROW('Hygiene Data'!H193)),0),"]"),IF(AND(ISNUMBER(OFFSET('Hygiene Data'!$H$10,0,10*ROW('Hygiene Data'!H193))),EF199="",ISNUMBER(OFFSET('Hygiene Data'!$H$10,0,10*ROW('Hygiene Data'!H193)))),OFFSET('Hygiene Data'!$H$10,0,10*ROW('Hygiene Data'!H193)),NA())))</f>
        <v>#N/A</v>
      </c>
      <c r="BS199" s="34" t="str">
        <f ca="1">+IF(OFFSET('Water Data'!$C$28,0,10*ROW('Water Data'!C193))="","",OFFSET('Water Data'!$C$28,0,10*ROW('Water Data'!C193)))</f>
        <v/>
      </c>
      <c r="BT199" s="34" t="str">
        <f ca="1">+IF(OFFSET('Water Data'!$C$29,0,10*ROW('Water Data'!C193))="","",OFFSET('Water Data'!$C$29,0,10*ROW('Water Data'!C193)))</f>
        <v/>
      </c>
      <c r="BU199" s="34" t="str">
        <f ca="1">+IF(OFFSET('Water Data'!$C$30,0,10*ROW('Water Data'!C193))="","",OFFSET('Water Data'!$C$30,0,10*ROW('Water Data'!C193)))</f>
        <v/>
      </c>
      <c r="BV199" s="34" t="str">
        <f ca="1">+IF(OFFSET('Water Data'!$D$28,0,10*ROW('Water Data'!D193))="","",OFFSET('Water Data'!$D$28,0,10*ROW('Water Data'!D193)))</f>
        <v/>
      </c>
      <c r="BW199" s="34" t="str">
        <f ca="1">+IF(OFFSET('Water Data'!$D$29,0,10*ROW('Water Data'!D193))="","",OFFSET('Water Data'!$D$29,0,10*ROW('Water Data'!D193)))</f>
        <v/>
      </c>
      <c r="BX199" s="34" t="str">
        <f ca="1">+IF(OFFSET('Water Data'!$D$30,0,10*ROW('Water Data'!D193))="","",OFFSET('Water Data'!$D$30,0,10*ROW('Water Data'!D193)))</f>
        <v/>
      </c>
      <c r="BY199" s="34" t="str">
        <f ca="1">+IF(OFFSET('Water Data'!$E$28,0,10*ROW('Water Data'!E193))="","",OFFSET('Water Data'!$E$28,0,10*ROW('Water Data'!E193)))</f>
        <v/>
      </c>
      <c r="BZ199" s="34" t="str">
        <f ca="1">+IF(OFFSET('Water Data'!$E$29,0,10*ROW('Water Data'!E193))="","",OFFSET('Water Data'!$E$29,0,10*ROW('Water Data'!E193)))</f>
        <v/>
      </c>
      <c r="CA199" s="34" t="str">
        <f ca="1">+IF(OFFSET('Water Data'!$E$30,0,10*ROW('Water Data'!E193))="","",OFFSET('Water Data'!$E$30,0,10*ROW('Water Data'!E193)))</f>
        <v/>
      </c>
      <c r="CB199" s="34" t="str">
        <f ca="1">+IF(OFFSET('Water Data'!$F$28,0,10*ROW('Water Data'!F193))="","",OFFSET('Water Data'!$F$28,0,10*ROW('Water Data'!F193)))</f>
        <v/>
      </c>
      <c r="CC199" s="34" t="str">
        <f ca="1">+IF(OFFSET('Water Data'!$F$29,0,10*ROW('Water Data'!F193))="","",OFFSET('Water Data'!$F$29,0,10*ROW('Water Data'!F193)))</f>
        <v/>
      </c>
      <c r="CD199" s="34" t="str">
        <f ca="1">+IF(OFFSET('Water Data'!$F$30,0,10*ROW('Water Data'!F193))="","",OFFSET('Water Data'!$F$30,0,10*ROW('Water Data'!F193)))</f>
        <v/>
      </c>
      <c r="CE199" s="34" t="str">
        <f ca="1">+IF(OFFSET('Water Data'!$G$28,0,10*ROW('Water Data'!G193))="","",OFFSET('Water Data'!$G$28,0,10*ROW('Water Data'!G193)))</f>
        <v/>
      </c>
      <c r="CF199" s="34" t="str">
        <f ca="1">+IF(OFFSET('Water Data'!$G$29,0,10*ROW('Water Data'!G193))="","",OFFSET('Water Data'!$G$29,0,10*ROW('Water Data'!G193)))</f>
        <v/>
      </c>
      <c r="CG199" s="34" t="str">
        <f ca="1">+IF(OFFSET('Water Data'!$G$30,0,10*ROW('Water Data'!G193))="","",OFFSET('Water Data'!$G$30,0,10*ROW('Water Data'!G193)))</f>
        <v/>
      </c>
      <c r="CH199" s="34" t="str">
        <f ca="1">+IF(OFFSET('Water Data'!$H$28,0,10*ROW('Water Data'!H193))="","",OFFSET('Water Data'!$H$28,0,10*ROW('Water Data'!H193)))</f>
        <v/>
      </c>
      <c r="CI199" s="34" t="str">
        <f ca="1">+IF(OFFSET('Water Data'!$H$29,0,10*ROW('Water Data'!H193))="","",OFFSET('Water Data'!$H$29,0,10*ROW('Water Data'!H193)))</f>
        <v/>
      </c>
      <c r="CJ199" s="34" t="str">
        <f ca="1">+IF(OFFSET('Water Data'!$H$30,0,10*ROW('Water Data'!H193))="","",OFFSET('Water Data'!$H$30,0,10*ROW('Water Data'!H193)))</f>
        <v/>
      </c>
      <c r="CK199" s="34" t="str">
        <f ca="1">+IF(OFFSET('Sanitation Data'!$C$29,0,10*ROW('Sanitation Data'!C193))="","",OFFSET('Sanitation Data'!$C$29,0,10*ROW('Sanitation Data'!C193)))</f>
        <v/>
      </c>
      <c r="CL199" s="34" t="str">
        <f ca="1">+IF(OFFSET('Sanitation Data'!$C$30,0,10*ROW('Sanitation Data'!C193))="","",OFFSET('Sanitation Data'!$C$30,0,10*ROW('Sanitation Data'!C193)))</f>
        <v/>
      </c>
      <c r="CM199" s="34" t="str">
        <f ca="1">+IF(OFFSET('Sanitation Data'!$C$31,0,10*ROW('Sanitation Data'!C193))="","",OFFSET('Sanitation Data'!$C$31,0,10*ROW('Sanitation Data'!C193)))</f>
        <v/>
      </c>
      <c r="CN199" s="34" t="str">
        <f ca="1">+IF(OFFSET('Sanitation Data'!$C$32,0,10*ROW('Sanitation Data'!C193))="","",OFFSET('Sanitation Data'!$C$32,0,10*ROW('Sanitation Data'!C193)))</f>
        <v/>
      </c>
      <c r="CO199" s="34" t="str">
        <f ca="1">+IF(OFFSET('Sanitation Data'!$C$33,0,10*ROW('Sanitation Data'!C193))="","",OFFSET('Sanitation Data'!$C$33,0,10*ROW('Sanitation Data'!C193)))</f>
        <v/>
      </c>
      <c r="CP199" s="34" t="str">
        <f ca="1">+IF(OFFSET('Sanitation Data'!$D$29,0,10*ROW('Sanitation Data'!D193))="","",OFFSET('Sanitation Data'!$D$29,0,10*ROW('Sanitation Data'!D193)))</f>
        <v/>
      </c>
      <c r="CQ199" s="34" t="str">
        <f ca="1">+IF(OFFSET('Sanitation Data'!$D$30,0,10*ROW('Sanitation Data'!D193))="","",OFFSET('Sanitation Data'!$D$30,0,10*ROW('Sanitation Data'!D193)))</f>
        <v/>
      </c>
      <c r="CR199" s="34" t="str">
        <f ca="1">+IF(OFFSET('Sanitation Data'!$D$31,0,10*ROW('Sanitation Data'!D193))="","",OFFSET('Sanitation Data'!$D$31,0,10*ROW('Sanitation Data'!D193)))</f>
        <v/>
      </c>
      <c r="CS199" s="34" t="str">
        <f ca="1">+IF(OFFSET('Sanitation Data'!$D$32,0,10*ROW('Sanitation Data'!D193))="","",OFFSET('Sanitation Data'!$D$32,0,10*ROW('Sanitation Data'!D193)))</f>
        <v/>
      </c>
      <c r="CT199" s="34" t="str">
        <f ca="1">+IF(OFFSET('Sanitation Data'!$D$33,0,10*ROW('Sanitation Data'!D193))="","",OFFSET('Sanitation Data'!$D$33,0,10*ROW('Sanitation Data'!D193)))</f>
        <v/>
      </c>
      <c r="CU199" s="34" t="str">
        <f ca="1">+IF(OFFSET('Sanitation Data'!$E$29,0,10*ROW('Sanitation Data'!E193))="","",OFFSET('Sanitation Data'!$E$29,0,10*ROW('Sanitation Data'!E193)))</f>
        <v/>
      </c>
      <c r="CV199" s="34" t="str">
        <f ca="1">+IF(OFFSET('Sanitation Data'!$E$30,0,10*ROW('Sanitation Data'!E193))="","",OFFSET('Sanitation Data'!$E$30,0,10*ROW('Sanitation Data'!E193)))</f>
        <v/>
      </c>
      <c r="CW199" s="34" t="str">
        <f ca="1">+IF(OFFSET('Sanitation Data'!$E$31,0,10*ROW('Sanitation Data'!E193))="","",OFFSET('Sanitation Data'!$E$31,0,10*ROW('Sanitation Data'!E193)))</f>
        <v/>
      </c>
      <c r="CX199" s="34" t="str">
        <f ca="1">+IF(OFFSET('Sanitation Data'!$E$32,0,10*ROW('Sanitation Data'!E193))="","",OFFSET('Sanitation Data'!$E$32,0,10*ROW('Sanitation Data'!E193)))</f>
        <v/>
      </c>
      <c r="CY199" s="34" t="str">
        <f ca="1">+IF(OFFSET('Sanitation Data'!$E$33,0,10*ROW('Sanitation Data'!E193))="","",OFFSET('Sanitation Data'!$E$33,0,10*ROW('Sanitation Data'!E193)))</f>
        <v/>
      </c>
      <c r="CZ199" s="34" t="str">
        <f ca="1">+IF(OFFSET('Sanitation Data'!$F$29,0,10*ROW('Sanitation Data'!F193))="","",OFFSET('Sanitation Data'!$F$29,0,10*ROW('Sanitation Data'!F193)))</f>
        <v/>
      </c>
      <c r="DA199" s="34" t="str">
        <f ca="1">+IF(OFFSET('Sanitation Data'!$F$30,0,10*ROW('Sanitation Data'!F193))="","",OFFSET('Sanitation Data'!$F$30,0,10*ROW('Sanitation Data'!F193)))</f>
        <v/>
      </c>
      <c r="DB199" s="34" t="str">
        <f ca="1">+IF(OFFSET('Sanitation Data'!$F$31,0,10*ROW('Sanitation Data'!F193))="","",OFFSET('Sanitation Data'!$F$31,0,10*ROW('Sanitation Data'!F193)))</f>
        <v/>
      </c>
      <c r="DC199" s="34" t="str">
        <f ca="1">+IF(OFFSET('Sanitation Data'!$F$32,0,10*ROW('Sanitation Data'!F193))="","",OFFSET('Sanitation Data'!$F$32,0,10*ROW('Sanitation Data'!F193)))</f>
        <v/>
      </c>
      <c r="DD199" s="34" t="str">
        <f ca="1">+IF(OFFSET('Sanitation Data'!$F$33,0,10*ROW('Sanitation Data'!F193))="","",OFFSET('Sanitation Data'!$F$33,0,10*ROW('Sanitation Data'!F193)))</f>
        <v/>
      </c>
      <c r="DE199" s="34" t="str">
        <f ca="1">+IF(OFFSET('Sanitation Data'!$G$29,0,10*ROW('Sanitation Data'!G193))="","",OFFSET('Sanitation Data'!$G$29,0,10*ROW('Sanitation Data'!G193)))</f>
        <v/>
      </c>
      <c r="DF199" s="34" t="str">
        <f ca="1">+IF(OFFSET('Sanitation Data'!$G$30,0,10*ROW('Sanitation Data'!G193))="","",OFFSET('Sanitation Data'!$G$30,0,10*ROW('Sanitation Data'!G193)))</f>
        <v/>
      </c>
      <c r="DG199" s="34" t="str">
        <f ca="1">+IF(OFFSET('Sanitation Data'!$G$31,0,10*ROW('Sanitation Data'!G193))="","",OFFSET('Sanitation Data'!$G$31,0,10*ROW('Sanitation Data'!G193)))</f>
        <v/>
      </c>
      <c r="DH199" s="34" t="str">
        <f ca="1">+IF(OFFSET('Sanitation Data'!$G$32,0,10*ROW('Sanitation Data'!G193))="","",OFFSET('Sanitation Data'!$G$32,0,10*ROW('Sanitation Data'!G193)))</f>
        <v/>
      </c>
      <c r="DI199" s="34" t="str">
        <f ca="1">+IF(OFFSET('Sanitation Data'!$G$33,0,10*ROW('Sanitation Data'!G193))="","",OFFSET('Sanitation Data'!$G$33,0,10*ROW('Sanitation Data'!G193)))</f>
        <v/>
      </c>
      <c r="DJ199" s="34" t="str">
        <f ca="1">+IF(OFFSET('Sanitation Data'!$H$29,0,10*ROW('Sanitation Data'!H193))="","",OFFSET('Sanitation Data'!$H$29,0,10*ROW('Sanitation Data'!H193)))</f>
        <v/>
      </c>
      <c r="DK199" s="34" t="str">
        <f ca="1">+IF(OFFSET('Sanitation Data'!$H$30,0,10*ROW('Sanitation Data'!H193))="","",OFFSET('Sanitation Data'!$H$30,0,10*ROW('Sanitation Data'!H193)))</f>
        <v/>
      </c>
      <c r="DL199" s="34" t="str">
        <f ca="1">+IF(OFFSET('Sanitation Data'!$H$31,0,10*ROW('Sanitation Data'!H193))="","",OFFSET('Sanitation Data'!$H$31,0,10*ROW('Sanitation Data'!H193)))</f>
        <v/>
      </c>
      <c r="DM199" s="34" t="str">
        <f ca="1">+IF(OFFSET('Sanitation Data'!$H$32,0,10*ROW('Sanitation Data'!H193))="","",OFFSET('Sanitation Data'!$H$32,0,10*ROW('Sanitation Data'!H193)))</f>
        <v/>
      </c>
      <c r="DN199" s="34" t="str">
        <f ca="1">+IF(OFFSET('Sanitation Data'!$H$33,0,10*ROW('Sanitation Data'!H193))="","",OFFSET('Sanitation Data'!$H$33,0,10*ROW('Sanitation Data'!H193)))</f>
        <v/>
      </c>
      <c r="DO199" s="34" t="str">
        <f ca="1">+IF(OFFSET('Hygiene Data'!$C$12,0,10*ROW('Hygiene Data'!C193))="","",OFFSET('Hygiene Data'!$C$12,0,10*ROW('Hygiene Data'!C193)))</f>
        <v/>
      </c>
      <c r="DP199" s="34" t="str">
        <f ca="1">+IF(OFFSET('Hygiene Data'!$C$13,0,10*ROW('Hygiene Data'!C193))="","",OFFSET('Hygiene Data'!$C$13,0,10*ROW('Hygiene Data'!C193)))</f>
        <v/>
      </c>
      <c r="DQ199" s="34" t="str">
        <f ca="1">+IF(OFFSET('Hygiene Data'!$C$14,0,10*ROW('Hygiene Data'!C193))="","",OFFSET('Hygiene Data'!$C$14,0,10*ROW('Hygiene Data'!C193)))</f>
        <v/>
      </c>
      <c r="DR199" s="34" t="str">
        <f ca="1">+IF(OFFSET('Hygiene Data'!$D$12,0,10*ROW('Hygiene Data'!D193))="","",OFFSET('Hygiene Data'!$D$12,0,10*ROW('Hygiene Data'!D193)))</f>
        <v/>
      </c>
      <c r="DS199" s="34" t="str">
        <f ca="1">+IF(OFFSET('Hygiene Data'!$D$13,0,10*ROW('Hygiene Data'!D193))="","",OFFSET('Hygiene Data'!$D$13,0,10*ROW('Hygiene Data'!D193)))</f>
        <v/>
      </c>
      <c r="DT199" s="34" t="str">
        <f ca="1">+IF(OFFSET('Hygiene Data'!$D$14,0,10*ROW('Hygiene Data'!D193))="","",OFFSET('Hygiene Data'!$D$14,0,10*ROW('Hygiene Data'!D193)))</f>
        <v/>
      </c>
      <c r="DU199" s="34" t="str">
        <f ca="1">+IF(OFFSET('Hygiene Data'!$E$12,0,10*ROW('Hygiene Data'!E193))="","",OFFSET('Hygiene Data'!$E$12,0,10*ROW('Hygiene Data'!E193)))</f>
        <v/>
      </c>
      <c r="DV199" s="34" t="str">
        <f ca="1">+IF(OFFSET('Hygiene Data'!$E$13,0,10*ROW('Hygiene Data'!E193))="","",OFFSET('Hygiene Data'!$E$13,0,10*ROW('Hygiene Data'!E193)))</f>
        <v/>
      </c>
      <c r="DW199" s="34" t="str">
        <f ca="1">+IF(OFFSET('Hygiene Data'!$E$14,0,10*ROW('Hygiene Data'!E193))="","",OFFSET('Hygiene Data'!$E$14,0,10*ROW('Hygiene Data'!E193)))</f>
        <v/>
      </c>
      <c r="DX199" s="34" t="str">
        <f ca="1">+IF(OFFSET('Hygiene Data'!$F$12,0,10*ROW('Hygiene Data'!F193))="","",OFFSET('Hygiene Data'!$F$12,0,10*ROW('Hygiene Data'!F193)))</f>
        <v/>
      </c>
      <c r="DY199" s="34" t="str">
        <f ca="1">+IF(OFFSET('Hygiene Data'!$F$13,0,10*ROW('Hygiene Data'!F193))="","",OFFSET('Hygiene Data'!$F$13,0,10*ROW('Hygiene Data'!F193)))</f>
        <v/>
      </c>
      <c r="DZ199" s="34" t="str">
        <f ca="1">+IF(OFFSET('Hygiene Data'!$F$14,0,10*ROW('Hygiene Data'!F193))="","",OFFSET('Hygiene Data'!$F$14,0,10*ROW('Hygiene Data'!F193)))</f>
        <v/>
      </c>
      <c r="EA199" s="34" t="str">
        <f ca="1">+IF(OFFSET('Hygiene Data'!$G$12,0,10*ROW('Hygiene Data'!G193))="","",OFFSET('Hygiene Data'!$G$12,0,10*ROW('Hygiene Data'!G193)))</f>
        <v/>
      </c>
      <c r="EB199" s="34" t="str">
        <f ca="1">+IF(OFFSET('Hygiene Data'!$G$13,0,10*ROW('Hygiene Data'!G193))="","",OFFSET('Hygiene Data'!$G$13,0,10*ROW('Hygiene Data'!G193)))</f>
        <v/>
      </c>
      <c r="EC199" s="34" t="str">
        <f ca="1">+IF(OFFSET('Hygiene Data'!$G$14,0,10*ROW('Hygiene Data'!G193))="","",OFFSET('Hygiene Data'!$G$14,0,10*ROW('Hygiene Data'!G193)))</f>
        <v/>
      </c>
      <c r="ED199" s="34" t="str">
        <f ca="1">+IF(OFFSET('Hygiene Data'!$H$12,0,10*ROW('Hygiene Data'!H193))="","",OFFSET('Hygiene Data'!$H$12,0,10*ROW('Hygiene Data'!H193)))</f>
        <v/>
      </c>
      <c r="EE199" s="34" t="str">
        <f ca="1">+IF(OFFSET('Hygiene Data'!$H$13,0,10*ROW('Hygiene Data'!H193))="","",OFFSET('Hygiene Data'!$H$13,0,10*ROW('Hygiene Data'!H193)))</f>
        <v/>
      </c>
      <c r="EF199" s="34" t="str">
        <f ca="1">+IF(OFFSET('Hygiene Data'!$H$14,0,10*ROW('Hygiene Data'!H193))="","",OFFSET('Hygiene Data'!$H$14,0,10*ROW('Hygiene Data'!H193)))</f>
        <v/>
      </c>
    </row>
    <row r="200" spans="1:136" x14ac:dyDescent="0.2">
      <c r="A200" s="50" t="str">
        <f ca="1">+IF(OFFSET('Water Data'!$B$1,0,10*ROW('Water Data'!B197))="","",OFFSET('Water Data'!$B$1,0,10*ROW('Water Data'!B197)))</f>
        <v/>
      </c>
      <c r="B200" s="50" t="str">
        <f ca="1">+IF(OFFSET('Water Data'!$A$3,0,10*ROW('Water Data'!A197))="","",OFFSET('Water Data'!$A$3,0,10*ROW('Water Data'!A197)))</f>
        <v/>
      </c>
      <c r="C200" s="50" t="str">
        <f ca="1">+IF(OFFSET('Water Data'!$C$3,0,10*ROW('Water Data'!C197))="","",OFFSET('Water Data'!$C$3,0,10*ROW('Water Data'!C197)))</f>
        <v/>
      </c>
      <c r="D200" s="133" t="e">
        <f ca="1">+IF(AND(ISNUMBER(OFFSET('Water Data'!$C$5,0,10*ROW('Water Data'!C194))),BS200="Yes"),100-OFFSET('Water Data'!$C$5,0,10*ROW('Water Data'!C194)),IF(AND(ISNUMBER(OFFSET('Water Data'!$C$5,0,10*ROW('Water Data'!C194))),BS200="No",ISNUMBER(OFFSET('Water Data'!$C$5,0,10*ROW('Water Data'!C194)))),CONCATENATE("[",ROUND(100-OFFSET('Water Data'!$C$5,0,10*ROW('Water Data'!C194)),0),"]"),IF(AND(ISNUMBER(OFFSET('Water Data'!$C$5,0,10*ROW('Water Data'!C194))),BS200="",ISNUMBER(OFFSET('Water Data'!$C$5,0,10*ROW('Water Data'!C194)))),100-OFFSET('Water Data'!$C$5,0,10*ROW('Water Data'!C194)),NA())))</f>
        <v>#N/A</v>
      </c>
      <c r="E200" s="133" t="e">
        <f ca="1">+IF(AND(ISNUMBER(OFFSET('Water Data'!$C$7,0,10*ROW('Water Data'!D194))),BT200="Yes"),OFFSET('Water Data'!$C$7,0,10*ROW('Water Data'!C194)),IF(AND(ISNUMBER(OFFSET('Water Data'!$C$7,0,10*ROW('Water Data'!C194))),BT200="No",ISNUMBER(OFFSET('Water Data'!$C$7,0,10*ROW('Water Data'!C194)))),CONCATENATE("[",ROUND(OFFSET('Water Data'!$C$7,0,10*ROW('Water Data'!C194)),0),"]"),IF(AND(ISNUMBER(OFFSET('Water Data'!$C$7,0,10*ROW('Water Data'!C194))),BT200="",ISNUMBER(OFFSET('Water Data'!$C$7,0,10*ROW('Water Data'!C194)))),OFFSET('Water Data'!$C$7,0,10*ROW('Water Data'!C194)),NA())))</f>
        <v>#N/A</v>
      </c>
      <c r="F200" s="133" t="e">
        <f ca="1">+IF(AND(ISNUMBER(OFFSET('Water Data'!$C$10,0,10*ROW('Water Data'!C194))),BU200="Yes"),OFFSET('Water Data'!$C$10,0,10*ROW('Water Data'!C194)),IF(AND(ISNUMBER(OFFSET('Water Data'!$C$10,0,10*ROW('Water Data'!C194))),BU200="No",ISNUMBER(OFFSET('Water Data'!$C$10,0,10*ROW('Water Data'!C194)))),CONCATENATE("[",ROUND(OFFSET('Water Data'!$C$10,0,10*ROW('Water Data'!C194)),0),"]"),IF(AND(ISNUMBER(OFFSET('Water Data'!$C$10,0,10*ROW('Water Data'!C194))),BU200="",ISNUMBER(OFFSET('Water Data'!$C$10,0,10*ROW('Water Data'!C194)))),OFFSET('Water Data'!$C$10,0,10*ROW('Water Data'!C194)),NA())))</f>
        <v>#N/A</v>
      </c>
      <c r="G200" s="133" t="e">
        <f ca="1">+IF(AND(ISNUMBER(OFFSET('Water Data'!$D$5,0,10*ROW('Water Data'!D194))),BV200="Yes"),100-OFFSET('Water Data'!$D$5,0,10*ROW('Water Data'!D194)),IF(AND(ISNUMBER(OFFSET('Water Data'!$D$5,0,10*ROW('Water Data'!D194))),BV200="No",ISNUMBER(OFFSET('Water Data'!$D$5,0,10*ROW('Water Data'!D194)))),CONCATENATE("[",ROUND(100-OFFSET('Water Data'!$D$5,0,10*ROW('Water Data'!D194)),0),"]"),IF(AND(ISNUMBER(OFFSET('Water Data'!$D$5,0,10*ROW('Water Data'!D194))),BV200="",ISNUMBER(OFFSET('Water Data'!$D$5,0,10*ROW('Water Data'!D194)))),100-OFFSET('Water Data'!$D$5,0,10*ROW('Water Data'!D194)),NA())))</f>
        <v>#N/A</v>
      </c>
      <c r="H200" s="133" t="e">
        <f ca="1">+IF(AND(ISNUMBER(OFFSET('Water Data'!$D$7,0,10*ROW('Water Data'!D194))),BW200="Yes"),OFFSET('Water Data'!$D$7,0,10*ROW('Water Data'!D194)),IF(AND(ISNUMBER(OFFSET('Water Data'!$D$7,0,10*ROW('Water Data'!D194))),BW200="No",ISNUMBER(OFFSET('Water Data'!$D$7,0,10*ROW('Water Data'!D194)))),CONCATENATE("[",ROUND(OFFSET('Water Data'!$C$7,0,10*ROW('Water Data'!D194)),0),"]"),IF(AND(ISNUMBER(OFFSET('Water Data'!$D$7,0,10*ROW('Water Data'!D194))),BW200="",ISNUMBER(OFFSET('Water Data'!$D$7,0,10*ROW('Water Data'!D194)))),OFFSET('Water Data'!$D$7,0,10*ROW('Water Data'!D194)),NA())))</f>
        <v>#N/A</v>
      </c>
      <c r="I200" s="133" t="e">
        <f ca="1">+IF(AND(ISNUMBER(OFFSET('Water Data'!$D$10,0,10*ROW('Water Data'!D194))),BX200="Yes"),OFFSET('Water Data'!$D$10,0,10*ROW('Water Data'!D194)),IF(AND(ISNUMBER(OFFSET('Water Data'!$D$10,0,10*ROW('Water Data'!D194))),BX200="No",ISNUMBER(OFFSET('Water Data'!$D$10,0,10*ROW('Water Data'!D194)))),CONCATENATE("[",ROUND(OFFSET('Water Data'!$D$10,0,10*ROW('Water Data'!D194)),0),"]"),IF(AND(ISNUMBER(OFFSET('Water Data'!$D$10,0,10*ROW('Water Data'!D194))),BX200="",ISNUMBER(OFFSET('Water Data'!$D$10,0,10*ROW('Water Data'!D194)))),OFFSET('Water Data'!$D$10,0,10*ROW('Water Data'!D194)),NA())))</f>
        <v>#N/A</v>
      </c>
      <c r="J200" s="133" t="e">
        <f ca="1">+IF(AND(ISNUMBER(OFFSET('Water Data'!$E$5,0,10*ROW('Water Data'!E194))),BY200="Yes"),100-OFFSET('Water Data'!$E$5,0,10*ROW('Water Data'!E194)),IF(AND(ISNUMBER(OFFSET('Water Data'!$E$5,0,10*ROW('Water Data'!E194))),BY200="No",ISNUMBER(OFFSET('Water Data'!$E$5,0,10*ROW('Water Data'!E194)))),CONCATENATE("[",ROUND(100-OFFSET('Water Data'!$E$5,0,10*ROW('Water Data'!E194)),0),"]"),IF(AND(ISNUMBER(OFFSET('Water Data'!$E$5,0,10*ROW('Water Data'!E194))),BY200="",ISNUMBER(OFFSET('Water Data'!$E$5,0,10*ROW('Water Data'!E194)))),100-OFFSET('Water Data'!$E$5,0,10*ROW('Water Data'!E194)),NA())))</f>
        <v>#N/A</v>
      </c>
      <c r="K200" s="133" t="e">
        <f ca="1">+IF(AND(ISNUMBER(OFFSET('Water Data'!$E$7,0,10*ROW('Water Data'!E194))),BZ200="Yes"),OFFSET('Water Data'!$E$7,0,10*ROW('Water Data'!E194)),IF(AND(ISNUMBER(OFFSET('Water Data'!$E$7,0,10*ROW('Water Data'!E194))),BZ200="No",ISNUMBER(OFFSET('Water Data'!$E$7,0,10*ROW('Water Data'!E194)))),CONCATENATE("[",ROUND(OFFSET('Water Data'!$E$7,0,10*ROW('Water Data'!E194)),0),"]"),IF(AND(ISNUMBER(OFFSET('Water Data'!$E$7,0,10*ROW('Water Data'!E194))),BZ200="",ISNUMBER(OFFSET('Water Data'!$E$7,0,10*ROW('Water Data'!E194)))),OFFSET('Water Data'!$E$7,0,10*ROW('Water Data'!E194)),NA())))</f>
        <v>#N/A</v>
      </c>
      <c r="L200" s="133" t="e">
        <f ca="1">+IF(AND(ISNUMBER(OFFSET('Water Data'!$E$10,0,10*ROW('Water Data'!E194))),CA200="Yes"),OFFSET('Water Data'!$E$10,0,10*ROW('Water Data'!E194)),IF(AND(ISNUMBER(OFFSET('Water Data'!$E$10,0,10*ROW('Water Data'!E194))),CA200="No",ISNUMBER(OFFSET('Water Data'!$E$10,0,10*ROW('Water Data'!E194)))),CONCATENATE("[",ROUND(OFFSET('Water Data'!$E$10,0,10*ROW('Water Data'!E194)),0),"]"),IF(AND(ISNUMBER(OFFSET('Water Data'!$E$10,0,10*ROW('Water Data'!E194))),CA200="",ISNUMBER(OFFSET('Water Data'!$E$10,0,10*ROW('Water Data'!E194)))),OFFSET('Water Data'!$E$10,0,10*ROW('Water Data'!E194)),NA())))</f>
        <v>#N/A</v>
      </c>
      <c r="M200" s="133" t="e">
        <f ca="1">+IF(AND(ISNUMBER(OFFSET('Water Data'!$F$5,0,10*ROW('Water Data'!F194))),CB200="Yes"),100-OFFSET('Water Data'!$F$5,0,10*ROW('Water Data'!F194)),IF(AND(ISNUMBER(OFFSET('Water Data'!$F$5,0,10*ROW('Water Data'!F194))),CB200="No",ISNUMBER(OFFSET('Water Data'!$F$5,0,10*ROW('Water Data'!F194)))),CONCATENATE("[",ROUND(100-OFFSET('Water Data'!$F$5,0,10*ROW('Water Data'!F194)),0),"]"),IF(AND(ISNUMBER(OFFSET('Water Data'!$F$5,0,10*ROW('Water Data'!F194))),CB200="",ISNUMBER(OFFSET('Water Data'!$F$5,0,10*ROW('Water Data'!F194)))),100-OFFSET('Water Data'!$F$5,0,10*ROW('Water Data'!F194)),NA())))</f>
        <v>#N/A</v>
      </c>
      <c r="N200" s="133" t="e">
        <f ca="1">+IF(AND(ISNUMBER(OFFSET('Water Data'!$F$7,0,10*ROW('Water Data'!F194))),CC200="Yes"),OFFSET('Water Data'!$F$7,0,10*ROW('Water Data'!F194)),IF(AND(ISNUMBER(OFFSET('Water Data'!$F$7,0,10*ROW('Water Data'!F194))),CC200="No",ISNUMBER(OFFSET('Water Data'!$F$7,0,10*ROW('Water Data'!F194)))),CONCATENATE("[",ROUND(OFFSET('Water Data'!$F$7,0,10*ROW('Water Data'!F194)),0),"]"),IF(AND(ISNUMBER(OFFSET('Water Data'!$F$7,0,10*ROW('Water Data'!F194))),CC200="",ISNUMBER(OFFSET('Water Data'!$F$7,0,10*ROW('Water Data'!F194)))),OFFSET('Water Data'!$F$7,0,10*ROW('Water Data'!F194)),NA())))</f>
        <v>#N/A</v>
      </c>
      <c r="O200" s="133" t="e">
        <f ca="1">+IF(AND(ISNUMBER(OFFSET('Water Data'!$F$10,0,10*ROW('Water Data'!F194))),CD200="Yes"),OFFSET('Water Data'!$F$10,0,10*ROW('Water Data'!F194)),IF(AND(ISNUMBER(OFFSET('Water Data'!$F$10,0,10*ROW('Water Data'!F194))),CD200="No",ISNUMBER(OFFSET('Water Data'!$F$10,0,10*ROW('Water Data'!F194)))),CONCATENATE("[",ROUND(OFFSET('Water Data'!$F$10,0,10*ROW('Water Data'!F194)),0),"]"),IF(AND(ISNUMBER(OFFSET('Water Data'!$F$10,0,10*ROW('Water Data'!F194))),CD200="",ISNUMBER(OFFSET('Water Data'!$F$10,0,10*ROW('Water Data'!F194)))),OFFSET('Water Data'!$F$10,0,10*ROW('Water Data'!F194)),NA())))</f>
        <v>#N/A</v>
      </c>
      <c r="P200" s="133" t="e">
        <f ca="1">+IF(AND(ISNUMBER(OFFSET('Water Data'!$G$5,0,10*ROW('Water Data'!G194))),CE200="Yes"),100-OFFSET('Water Data'!$G$5,0,10*ROW('Water Data'!G194)),IF(AND(ISNUMBER(OFFSET('Water Data'!$G$5,0,10*ROW('Water Data'!G194))),CE200="No",ISNUMBER(OFFSET('Water Data'!$G$5,0,10*ROW('Water Data'!G194)))),CONCATENATE("[",ROUND(100-OFFSET('Water Data'!$G$5,0,10*ROW('Water Data'!G194)),0),"]"),IF(AND(ISNUMBER(OFFSET('Water Data'!$G$5,0,10*ROW('Water Data'!G194))),CE200="",ISNUMBER(OFFSET('Water Data'!$G$5,0,10*ROW('Water Data'!G194)))),100-OFFSET('Water Data'!$G$5,0,10*ROW('Water Data'!G194)),NA())))</f>
        <v>#N/A</v>
      </c>
      <c r="Q200" s="133" t="e">
        <f ca="1">+IF(AND(ISNUMBER(OFFSET('Water Data'!$G$7,0,10*ROW('Water Data'!G194))),CF200="Yes"),OFFSET('Water Data'!$G$7,0,10*ROW('Water Data'!G194)),IF(AND(ISNUMBER(OFFSET('Water Data'!$G$7,0,10*ROW('Water Data'!G194))),CF200="No",ISNUMBER(OFFSET('Water Data'!$G$7,0,10*ROW('Water Data'!G194)))),CONCATENATE("[",ROUND(OFFSET('Water Data'!$G$7,0,10*ROW('Water Data'!G194)),0),"]"),IF(AND(ISNUMBER(OFFSET('Water Data'!$G$7,0,10*ROW('Water Data'!G194))),CF200="",ISNUMBER(OFFSET('Water Data'!$G$7,0,10*ROW('Water Data'!G194)))),OFFSET('Water Data'!$G$7,0,10*ROW('Water Data'!G194)),NA())))</f>
        <v>#N/A</v>
      </c>
      <c r="R200" s="133" t="e">
        <f ca="1">+IF(AND(ISNUMBER(OFFSET('Water Data'!$G$10,0,10*ROW('Water Data'!G194))),CG200="Yes"),OFFSET('Water Data'!$G$10,0,10*ROW('Water Data'!G194)),IF(AND(ISNUMBER(OFFSET('Water Data'!$G$10,0,10*ROW('Water Data'!G194))),CG200="No",ISNUMBER(OFFSET('Water Data'!$G$10,0,10*ROW('Water Data'!G194)))),CONCATENATE("[",ROUND(OFFSET('Water Data'!$G$10,0,10*ROW('Water Data'!G194)),0),"]"),IF(AND(ISNUMBER(OFFSET('Water Data'!$G$10,0,10*ROW('Water Data'!G194))),CG200="",ISNUMBER(OFFSET('Water Data'!$G$10,0,10*ROW('Water Data'!G194)))),OFFSET('Water Data'!$G$10,0,10*ROW('Water Data'!G194)),NA())))</f>
        <v>#N/A</v>
      </c>
      <c r="S200" s="133" t="e">
        <f ca="1">+IF(AND(ISNUMBER(OFFSET('Water Data'!$H$5,0,10*ROW('Water Data'!H194))),CH200="Yes"),100-OFFSET('Water Data'!$H$5,0,10*ROW('Water Data'!H194)),IF(AND(ISNUMBER(OFFSET('Water Data'!$H$5,0,10*ROW('Water Data'!H194))),CH200="No",ISNUMBER(OFFSET('Water Data'!$H$5,0,10*ROW('Water Data'!H194)))),CONCATENATE("[",ROUND(100-OFFSET('Water Data'!$H$5,0,10*ROW('Water Data'!H194)),0),"]"),IF(AND(ISNUMBER(OFFSET('Water Data'!$H$5,0,10*ROW('Water Data'!H194))),CH200="",ISNUMBER(OFFSET('Water Data'!$H$5,0,10*ROW('Water Data'!H194)))),100-OFFSET('Water Data'!$H$5,0,10*ROW('Water Data'!H194)),NA())))</f>
        <v>#N/A</v>
      </c>
      <c r="T200" s="133" t="e">
        <f ca="1">+IF(AND(ISNUMBER(OFFSET('Water Data'!$H$7,0,10*ROW('Water Data'!H194))),CI200="Yes"),OFFSET('Water Data'!$H$7,0,10*ROW('Water Data'!H194)),IF(AND(ISNUMBER(OFFSET('Water Data'!$H$7,0,10*ROW('Water Data'!H194))),CI200="No",ISNUMBER(OFFSET('Water Data'!$H$7,0,10*ROW('Water Data'!H194)))),CONCATENATE("[",ROUND(OFFSET('Water Data'!$H$7,0,10*ROW('Water Data'!H194)),0),"]"),IF(AND(ISNUMBER(OFFSET('Water Data'!$H$7,0,10*ROW('Water Data'!H194))),CI200="",ISNUMBER(OFFSET('Water Data'!$H$7,0,10*ROW('Water Data'!H194)))),OFFSET('Water Data'!$H$7,0,10*ROW('Water Data'!H194)),NA())))</f>
        <v>#N/A</v>
      </c>
      <c r="U200" s="133" t="e">
        <f ca="1">+IF(AND(ISNUMBER(OFFSET('Water Data'!$H$10,0,10*ROW('Water Data'!H194))),CJ200="Yes"),OFFSET('Water Data'!$H$10,0,10*ROW('Water Data'!H194)),IF(AND(ISNUMBER(OFFSET('Water Data'!$H$10,0,10*ROW('Water Data'!H194))),CJ200="No",ISNUMBER(OFFSET('Water Data'!$H$10,0,10*ROW('Water Data'!H194)))),CONCATENATE("[",ROUND(OFFSET('Water Data'!$H$10,0,10*ROW('Water Data'!H194)),0),"]"),IF(AND(ISNUMBER(OFFSET('Water Data'!$H$10,0,10*ROW('Water Data'!H194))),CJ200="",ISNUMBER(OFFSET('Water Data'!$H$10,0,10*ROW('Water Data'!H194)))),OFFSET('Water Data'!$H$10,0,10*ROW('Water Data'!H194)),NA())))</f>
        <v>#N/A</v>
      </c>
      <c r="V200" s="134" t="e">
        <f ca="1">+IF(AND(ISNUMBER(OFFSET('Sanitation Data'!$C$5,0,10*ROW('Sanitation Data'!C194))),CK200="Yes"),100-OFFSET('Sanitation Data'!$C$5,0,10*ROW('Sanitation Data'!C194)),IF(AND(ISNUMBER(OFFSET('Sanitation Data'!$C$5,0,10*ROW('Sanitation Data'!C194))),CK200="No",ISNUMBER(OFFSET('Sanitation Data'!$C$5,0,10*ROW('Sanitation Data'!C194)))),CONCATENATE("[",ROUND(100-OFFSET('Sanitation Data'!$C$5,0,10*ROW('Sanitation Data'!C194)),0),"]"),IF(AND(ISNUMBER(OFFSET('Sanitation Data'!$C$5,0,10*ROW('Sanitation Data'!C194))),CK200="",ISNUMBER(OFFSET('Sanitation Data'!$C$5,0,10*ROW('Sanitation Data'!C194)))),100-OFFSET('Sanitation Data'!$C$5,0,10*ROW('Sanitation Data'!C194)),NA())))</f>
        <v>#N/A</v>
      </c>
      <c r="W200" s="134" t="e">
        <f ca="1">+IF(AND(ISNUMBER(OFFSET('Sanitation Data'!$C$7,0,10*ROW('Sanitation Data'!C194))),CL200="Yes"),OFFSET('Sanitation Data'!$C$7,0,10*ROW('Sanitation Data'!C194)),IF(AND(ISNUMBER(OFFSET('Sanitation Data'!$C$7,0,10*ROW('Sanitation Data'!C194))),CL200="No",ISNUMBER(OFFSET('Sanitation Data'!$C$7,0,10*ROW('Sanitation Data'!C194)))),CONCATENATE("[",ROUND(OFFSET('Sanitation Data'!$C$7,0,10*ROW('Sanitation Data'!C194)),0),"]"),IF(AND(ISNUMBER(OFFSET('Sanitation Data'!$C$7,0,10*ROW('Sanitation Data'!C194))),CL200="",ISNUMBER(OFFSET('Sanitation Data'!$C$7,0,10*ROW('Sanitation Data'!C194)))),OFFSET('Sanitation Data'!$C$7,0,10*ROW('Sanitation Data'!C194)),NA())))</f>
        <v>#N/A</v>
      </c>
      <c r="X200" s="134" t="e">
        <f ca="1">+IF(AND(ISNUMBER(OFFSET('Sanitation Data'!$C$11,0,10*ROW('Sanitation Data'!C194))),CM200="Yes"),OFFSET('Sanitation Data'!$C$11,0,10*ROW('Sanitation Data'!C194)),IF(AND(ISNUMBER(OFFSET('Sanitation Data'!$C$11,0,10*ROW('Sanitation Data'!C194))),CM200="No",ISNUMBER(OFFSET('Sanitation Data'!$C$11,0,10*ROW('Sanitation Data'!C194)))),CONCATENATE("[",ROUND(OFFSET('Sanitation Data'!$C$11,0,10*ROW('Sanitation Data'!C194)),0),"]"),IF(AND(ISNUMBER(OFFSET('Sanitation Data'!$C$11,0,10*ROW('Sanitation Data'!C194))),CM200="",ISNUMBER(OFFSET('Sanitation Data'!$C$11,0,10*ROW('Sanitation Data'!C194)))),OFFSET('Sanitation Data'!$C$11,0,10*ROW('Sanitation Data'!C194)),NA())))</f>
        <v>#N/A</v>
      </c>
      <c r="Y200" s="134" t="e">
        <f ca="1">+IF(AND(ISNUMBER(OFFSET('Sanitation Data'!$C$12,0,10*ROW('Sanitation Data'!C194))),CN200="Yes"),OFFSET('Sanitation Data'!$C$12,0,10*ROW('Sanitation Data'!C194)),IF(AND(ISNUMBER(OFFSET('Sanitation Data'!$C$12,0,10*ROW('Sanitation Data'!C194))),CN200="No",ISNUMBER(OFFSET('Sanitation Data'!$C$12,0,10*ROW('Sanitation Data'!C194)))),CONCATENATE("[",ROUND(OFFSET('Sanitation Data'!$C$12,0,10*ROW('Sanitation Data'!C194)),0),"]"),IF(AND(ISNUMBER(OFFSET('Sanitation Data'!$C$12,0,10*ROW('Sanitation Data'!C194))),CN200="",ISNUMBER(OFFSET('Sanitation Data'!$C$12,0,10*ROW('Sanitation Data'!C194)))),OFFSET('Sanitation Data'!$C$12,0,10*ROW('Sanitation Data'!C194)),NA())))</f>
        <v>#N/A</v>
      </c>
      <c r="Z200" s="134" t="e">
        <f ca="1">+IF(AND(ISNUMBER(OFFSET('Sanitation Data'!$C$13,0,10*ROW('Sanitation Data'!C194))),CO200="Yes"),OFFSET('Sanitation Data'!$C$13,0,10*ROW('Sanitation Data'!C194)),IF(AND(ISNUMBER(OFFSET('Sanitation Data'!$C$13,0,10*ROW('Sanitation Data'!C194))),CO200="No",ISNUMBER(OFFSET('Sanitation Data'!$C$13,0,10*ROW('Sanitation Data'!C194)))),CONCATENATE("[",ROUND(OFFSET('Sanitation Data'!$C$13,0,10*ROW('Sanitation Data'!C194)),0),"]"),IF(AND(ISNUMBER(OFFSET('Sanitation Data'!$C$13,0,10*ROW('Sanitation Data'!C194))),CO200="",ISNUMBER(OFFSET('Sanitation Data'!$C$13,0,10*ROW('Sanitation Data'!C194)))),OFFSET('Sanitation Data'!$C$13,0,10*ROW('Sanitation Data'!C194)),NA())))</f>
        <v>#N/A</v>
      </c>
      <c r="AA200" s="134" t="e">
        <f ca="1">+IF(AND(ISNUMBER(OFFSET('Sanitation Data'!$D$5,0,10*ROW('Sanitation Data'!D194))),CP200="Yes"),100-OFFSET('Sanitation Data'!$D$5,0,10*ROW('Sanitation Data'!D194)),IF(AND(ISNUMBER(OFFSET('Sanitation Data'!$D$5,0,10*ROW('Sanitation Data'!D194))),CP200="No",ISNUMBER(OFFSET('Sanitation Data'!$D$5,0,10*ROW('Sanitation Data'!D194)))),CONCATENATE("[",ROUND(100-OFFSET('Sanitation Data'!$D$5,0,10*ROW('Sanitation Data'!D194)),0),"]"),IF(AND(ISNUMBER(OFFSET('Sanitation Data'!$D$5,0,10*ROW('Sanitation Data'!D194))),CP200="",ISNUMBER(OFFSET('Sanitation Data'!$D$5,0,10*ROW('Sanitation Data'!D194)))),100-OFFSET('Sanitation Data'!$D$5,0,10*ROW('Sanitation Data'!D194)),NA())))</f>
        <v>#N/A</v>
      </c>
      <c r="AB200" s="134" t="e">
        <f ca="1">+IF(AND(ISNUMBER(OFFSET('Sanitation Data'!$D$7,0,10*ROW('Sanitation Data'!D194))),CQ200="Yes"),OFFSET('Sanitation Data'!$D$7,0,10*ROW('Sanitation Data'!G194)),IF(AND(ISNUMBER(OFFSET('Sanitation Data'!$D$7,0,10*ROW('Sanitation Data'!D194))),CQ200="No",ISNUMBER(OFFSET('Sanitation Data'!$D$7,0,10*ROW('Sanitation Data'!D194)))),CONCATENATE("[",ROUND(OFFSET('Sanitation Data'!$D$7,0,10*ROW('Sanitation Data'!D194)),0),"]"),IF(AND(ISNUMBER(OFFSET('Sanitation Data'!$D$7,0,10*ROW('Sanitation Data'!D194))),CQ200="",ISNUMBER(OFFSET('Sanitation Data'!$D$7,0,10*ROW('Sanitation Data'!D194)))),OFFSET('Sanitation Data'!$D$7,0,10*ROW('Sanitation Data'!D194)),NA())))</f>
        <v>#N/A</v>
      </c>
      <c r="AC200" s="134" t="e">
        <f ca="1">+IF(AND(ISNUMBER(OFFSET('Sanitation Data'!$D$11,0,10*ROW('Sanitation Data'!D194))),CR200="Yes"),OFFSET('Sanitation Data'!$D$11,0,10*ROW('Sanitation Data'!D194)),IF(AND(ISNUMBER(OFFSET('Sanitation Data'!$D$11,0,10*ROW('Sanitation Data'!D194))),CR200="No",ISNUMBER(OFFSET('Sanitation Data'!$D$11,0,10*ROW('Sanitation Data'!D194)))),CONCATENATE("[",ROUND(OFFSET('Sanitation Data'!$D$11,0,10*ROW('Sanitation Data'!D194)),0),"]"),IF(AND(ISNUMBER(OFFSET('Sanitation Data'!$D$11,0,10*ROW('Sanitation Data'!D194))),CR200="",ISNUMBER(OFFSET('Sanitation Data'!$D$11,0,10*ROW('Sanitation Data'!D194)))),OFFSET('Sanitation Data'!$D$11,0,10*ROW('Sanitation Data'!D194)),NA())))</f>
        <v>#N/A</v>
      </c>
      <c r="AD200" s="134" t="e">
        <f ca="1">+IF(AND(ISNUMBER(OFFSET('Sanitation Data'!$D$12,0,10*ROW('Sanitation Data'!D194))),CS200="Yes"),OFFSET('Sanitation Data'!$D$12,0,10*ROW('Sanitation Data'!D194)),IF(AND(ISNUMBER(OFFSET('Sanitation Data'!$D$12,0,10*ROW('Sanitation Data'!D194))),CS200="No",ISNUMBER(OFFSET('Sanitation Data'!$D$12,0,10*ROW('Sanitation Data'!D194)))),CONCATENATE("[",ROUND(OFFSET('Sanitation Data'!$D$12,0,10*ROW('Sanitation Data'!D194)),0),"]"),IF(AND(ISNUMBER(OFFSET('Sanitation Data'!$D$12,0,10*ROW('Sanitation Data'!D194))),CS200="",ISNUMBER(OFFSET('Sanitation Data'!$D$12,0,10*ROW('Sanitation Data'!D194)))),OFFSET('Sanitation Data'!$D$12,0,10*ROW('Sanitation Data'!D194)),NA())))</f>
        <v>#N/A</v>
      </c>
      <c r="AE200" s="134" t="e">
        <f ca="1">+IF(AND(ISNUMBER(OFFSET('Sanitation Data'!$D$13,0,10*ROW('Sanitation Data'!D194))),CT200="Yes"),OFFSET('Sanitation Data'!$D$13,0,10*ROW('Sanitation Data'!D194)),IF(AND(ISNUMBER(OFFSET('Sanitation Data'!$D$13,0,10*ROW('Sanitation Data'!D194))),CT200="No",ISNUMBER(OFFSET('Sanitation Data'!$D$13,0,10*ROW('Sanitation Data'!D194)))),CONCATENATE("[",ROUND(OFFSET('Sanitation Data'!$D$13,0,10*ROW('Sanitation Data'!D194)),0),"]"),IF(AND(ISNUMBER(OFFSET('Sanitation Data'!$D$13,0,10*ROW('Sanitation Data'!D194))),CT200="",ISNUMBER(OFFSET('Sanitation Data'!$D$13,0,10*ROW('Sanitation Data'!D194)))),OFFSET('Sanitation Data'!$D$13,0,10*ROW('Sanitation Data'!D194)),NA())))</f>
        <v>#N/A</v>
      </c>
      <c r="AF200" s="134" t="e">
        <f ca="1">+IF(AND(ISNUMBER(OFFSET('Sanitation Data'!$E$5,0,10*ROW('Sanitation Data'!E194))),CU200="Yes"),100-OFFSET('Sanitation Data'!$E$5,0,10*ROW('Sanitation Data'!E194)),IF(AND(ISNUMBER(OFFSET('Sanitation Data'!$E$5,0,10*ROW('Sanitation Data'!E194))),CU200="No",ISNUMBER(OFFSET('Sanitation Data'!$E$5,0,10*ROW('Sanitation Data'!E194)))),CONCATENATE("[",ROUND(100-OFFSET('Sanitation Data'!$E$5,0,10*ROW('Sanitation Data'!E194)),0),"]"),IF(AND(ISNUMBER(OFFSET('Sanitation Data'!$E$5,0,10*ROW('Sanitation Data'!E194))),CU200="",ISNUMBER(OFFSET('Sanitation Data'!$E$5,0,10*ROW('Sanitation Data'!E194)))),100-OFFSET('Sanitation Data'!$E$5,0,10*ROW('Sanitation Data'!E194)),NA())))</f>
        <v>#N/A</v>
      </c>
      <c r="AG200" s="134" t="e">
        <f ca="1">+IF(AND(ISNUMBER(OFFSET('Sanitation Data'!$E$7,0,10*ROW('Sanitation Data'!E194))),CV200="Yes"),OFFSET('Sanitation Data'!$E$7,0,10*ROW('Sanitation Data'!E194)),IF(AND(ISNUMBER(OFFSET('Sanitation Data'!$E$7,0,10*ROW('Sanitation Data'!E194))),CV200="No",ISNUMBER(OFFSET('Sanitation Data'!$E$7,0,10*ROW('Sanitation Data'!E194)))),CONCATENATE("[",ROUND(OFFSET('Sanitation Data'!$E$7,0,10*ROW('Sanitation Data'!E194)),0),"]"),IF(AND(ISNUMBER(OFFSET('Sanitation Data'!$E$7,0,10*ROW('Sanitation Data'!E194))),CV200="",ISNUMBER(OFFSET('Sanitation Data'!$E$7,0,10*ROW('Sanitation Data'!E194)))),OFFSET('Sanitation Data'!$E$7,0,10*ROW('Sanitation Data'!E194)),NA())))</f>
        <v>#N/A</v>
      </c>
      <c r="AH200" s="134" t="e">
        <f ca="1">+IF(AND(ISNUMBER(OFFSET('Sanitation Data'!$E$11,0,10*ROW('Sanitation Data'!E194))),CW200="Yes"),OFFSET('Sanitation Data'!$E$11,0,10*ROW('Sanitation Data'!E194)),IF(AND(ISNUMBER(OFFSET('Sanitation Data'!$E$11,0,10*ROW('Sanitation Data'!E194))),CW200="No",ISNUMBER(OFFSET('Sanitation Data'!$E$11,0,10*ROW('Sanitation Data'!E194)))),CONCATENATE("[",ROUND(OFFSET('Sanitation Data'!$E$11,0,10*ROW('Sanitation Data'!E194)),0),"]"),IF(AND(ISNUMBER(OFFSET('Sanitation Data'!$E$11,0,10*ROW('Sanitation Data'!E194))),CW200="",ISNUMBER(OFFSET('Sanitation Data'!$E$11,0,10*ROW('Sanitation Data'!E194)))),OFFSET('Sanitation Data'!$E$11,0,10*ROW('Sanitation Data'!E194)),NA())))</f>
        <v>#N/A</v>
      </c>
      <c r="AI200" s="134" t="e">
        <f ca="1">+IF(AND(ISNUMBER(OFFSET('Sanitation Data'!$E$12,0,10*ROW('Sanitation Data'!E194))),CX200="Yes"),OFFSET('Sanitation Data'!$E$12,0,10*ROW('Sanitation Data'!E194)),IF(AND(ISNUMBER(OFFSET('Sanitation Data'!$E$12,0,10*ROW('Sanitation Data'!E194))),CX200="No",ISNUMBER(OFFSET('Sanitation Data'!$E$12,0,10*ROW('Sanitation Data'!E194)))),CONCATENATE("[",ROUND(OFFSET('Sanitation Data'!$E$12,0,10*ROW('Sanitation Data'!E194)),0),"]"),IF(AND(ISNUMBER(OFFSET('Sanitation Data'!$E$12,0,10*ROW('Sanitation Data'!E194))),CX200="",ISNUMBER(OFFSET('Sanitation Data'!$E$12,0,10*ROW('Sanitation Data'!E194)))),OFFSET('Sanitation Data'!$E$12,0,10*ROW('Sanitation Data'!E194)),NA())))</f>
        <v>#N/A</v>
      </c>
      <c r="AJ200" s="134" t="e">
        <f ca="1">+IF(AND(ISNUMBER(OFFSET('Sanitation Data'!$E$13,0,10*ROW('Sanitation Data'!E194))),CY200="Yes"),OFFSET('Sanitation Data'!$E$13,0,10*ROW('Sanitation Data'!E194)),IF(AND(ISNUMBER(OFFSET('Sanitation Data'!$E$13,0,10*ROW('Sanitation Data'!E194))),CY200="No",ISNUMBER(OFFSET('Sanitation Data'!$E$13,0,10*ROW('Sanitation Data'!E194)))),CONCATENATE("[",ROUND(OFFSET('Sanitation Data'!$E$13,0,10*ROW('Sanitation Data'!E194)),0),"]"),IF(AND(ISNUMBER(OFFSET('Sanitation Data'!$E$13,0,10*ROW('Sanitation Data'!E194))),CY200="",ISNUMBER(OFFSET('Sanitation Data'!$E$13,0,10*ROW('Sanitation Data'!E194)))),OFFSET('Sanitation Data'!$E$13,0,10*ROW('Sanitation Data'!E194)),NA())))</f>
        <v>#N/A</v>
      </c>
      <c r="AK200" s="134" t="e">
        <f ca="1">+IF(AND(ISNUMBER(OFFSET('Sanitation Data'!$F$5,0,10*ROW('Sanitation Data'!F194))),CZ200="Yes"),100-OFFSET('Sanitation Data'!$F$5,0,10*ROW('Sanitation Data'!F194)),IF(AND(ISNUMBER(OFFSET('Sanitation Data'!$F$5,0,10*ROW('Sanitation Data'!F194))),CZ200="No",ISNUMBER(OFFSET('Sanitation Data'!$F$5,0,10*ROW('Sanitation Data'!F194)))),CONCATENATE("[",ROUND(100-OFFSET('Sanitation Data'!$F$5,0,10*ROW('Sanitation Data'!F194)),0),"]"),IF(AND(ISNUMBER(OFFSET('Sanitation Data'!$F$5,0,10*ROW('Sanitation Data'!F194))),CZ200="",ISNUMBER(OFFSET('Sanitation Data'!$F$5,0,10*ROW('Sanitation Data'!F194)))),100-OFFSET('Sanitation Data'!$F$5,0,10*ROW('Sanitation Data'!F194)),NA())))</f>
        <v>#N/A</v>
      </c>
      <c r="AL200" s="134" t="e">
        <f ca="1">+IF(AND(ISNUMBER(OFFSET('Sanitation Data'!$F$7,0,10*ROW('Sanitation Data'!F194))),DA200="Yes"),OFFSET('Sanitation Data'!$F$7,0,10*ROW('Sanitation Data'!F194)),IF(AND(ISNUMBER(OFFSET('Sanitation Data'!$F$7,0,10*ROW('Sanitation Data'!F194))),DA200="No",ISNUMBER(OFFSET('Sanitation Data'!$F$7,0,10*ROW('Sanitation Data'!F194)))),CONCATENATE("[",ROUND(OFFSET('Sanitation Data'!$F$7,0,10*ROW('Sanitation Data'!F194)),0),"]"),IF(AND(ISNUMBER(OFFSET('Sanitation Data'!$F$7,0,10*ROW('Sanitation Data'!F194))),DA200="",ISNUMBER(OFFSET('Sanitation Data'!$F$7,0,10*ROW('Sanitation Data'!F194)))),OFFSET('Sanitation Data'!$F$7,0,10*ROW('Sanitation Data'!F194)),NA())))</f>
        <v>#N/A</v>
      </c>
      <c r="AM200" s="134" t="e">
        <f ca="1">+IF(AND(ISNUMBER(OFFSET('Sanitation Data'!$F$11,0,10*ROW('Sanitation Data'!F194))),DB200="Yes"),OFFSET('Sanitation Data'!$F$11,0,10*ROW('Sanitation Data'!F194)),IF(AND(ISNUMBER(OFFSET('Sanitation Data'!$F$11,0,10*ROW('Sanitation Data'!F194))),DB200="No",ISNUMBER(OFFSET('Sanitation Data'!$F$11,0,10*ROW('Sanitation Data'!F194)))),CONCATENATE("[",ROUND(OFFSET('Sanitation Data'!$F$11,0,10*ROW('Sanitation Data'!F194)),0),"]"),IF(AND(ISNUMBER(OFFSET('Sanitation Data'!$F$11,0,10*ROW('Sanitation Data'!F194))),DB200="",ISNUMBER(OFFSET('Sanitation Data'!$F$11,0,10*ROW('Sanitation Data'!F194)))),OFFSET('Sanitation Data'!$F$11,0,10*ROW('Sanitation Data'!F194)),NA())))</f>
        <v>#N/A</v>
      </c>
      <c r="AN200" s="134" t="e">
        <f ca="1">+IF(AND(ISNUMBER(OFFSET('Sanitation Data'!$F$12,0,10*ROW('Sanitation Data'!F194))),DC200="Yes"),OFFSET('Sanitation Data'!$F$12,0,10*ROW('Sanitation Data'!F194)),IF(AND(ISNUMBER(OFFSET('Sanitation Data'!$F$12,0,10*ROW('Sanitation Data'!F194))),DC200="No",ISNUMBER(OFFSET('Sanitation Data'!$F$12,0,10*ROW('Sanitation Data'!F194)))),CONCATENATE("[",ROUND(OFFSET('Sanitation Data'!$F$12,0,10*ROW('Sanitation Data'!F194)),0),"]"),IF(AND(ISNUMBER(OFFSET('Sanitation Data'!$F$12,0,10*ROW('Sanitation Data'!F194))),DC200="",ISNUMBER(OFFSET('Sanitation Data'!$F$12,0,10*ROW('Sanitation Data'!F194)))),OFFSET('Sanitation Data'!$F$12,0,10*ROW('Sanitation Data'!F194)),NA())))</f>
        <v>#N/A</v>
      </c>
      <c r="AO200" s="134" t="e">
        <f ca="1">+IF(AND(ISNUMBER(OFFSET('Sanitation Data'!$F$13,0,10*ROW('Sanitation Data'!F194))),DD200="Yes"),OFFSET('Sanitation Data'!$F$13,0,10*ROW('Sanitation Data'!F194)),IF(AND(ISNUMBER(OFFSET('Sanitation Data'!$F$13,0,10*ROW('Sanitation Data'!F194))),DD200="No",ISNUMBER(OFFSET('Sanitation Data'!$F$13,0,10*ROW('Sanitation Data'!F194)))),CONCATENATE("[",ROUND(OFFSET('Sanitation Data'!$F$13,0,10*ROW('Sanitation Data'!F194)),0),"]"),IF(AND(ISNUMBER(OFFSET('Sanitation Data'!$F$13,0,10*ROW('Sanitation Data'!F194))),DD200="",ISNUMBER(OFFSET('Sanitation Data'!$F$13,0,10*ROW('Sanitation Data'!F194)))),OFFSET('Sanitation Data'!$F$13,0,10*ROW('Sanitation Data'!F194)),NA())))</f>
        <v>#N/A</v>
      </c>
      <c r="AP200" s="134" t="e">
        <f ca="1">+IF(AND(ISNUMBER(OFFSET('Sanitation Data'!$G$5,0,10*ROW('Sanitation Data'!G194))),DE200="Yes"),100-OFFSET('Sanitation Data'!$G$5,0,10*ROW('Sanitation Data'!G194)),IF(AND(ISNUMBER(OFFSET('Sanitation Data'!$G$5,0,10*ROW('Sanitation Data'!G194))),DE200="No",ISNUMBER(OFFSET('Sanitation Data'!$G$5,0,10*ROW('Sanitation Data'!G194)))),CONCATENATE("[",ROUND(100-OFFSET('Sanitation Data'!$G$5,0,10*ROW('Sanitation Data'!G194)),0),"]"),IF(AND(ISNUMBER(OFFSET('Sanitation Data'!$G$5,0,10*ROW('Sanitation Data'!G194))),DE200="",ISNUMBER(OFFSET('Sanitation Data'!$G$5,0,10*ROW('Sanitation Data'!G194)))),100-OFFSET('Sanitation Data'!$G$5,0,10*ROW('Sanitation Data'!G194)),NA())))</f>
        <v>#N/A</v>
      </c>
      <c r="AQ200" s="134" t="e">
        <f ca="1">+IF(AND(ISNUMBER(OFFSET('Sanitation Data'!$G$7,0,10*ROW('Sanitation Data'!G194))),DF200="Yes"),OFFSET('Sanitation Data'!$G$7,0,10*ROW('Sanitation Data'!G194)),IF(AND(ISNUMBER(OFFSET('Sanitation Data'!$G$7,0,10*ROW('Sanitation Data'!G194))),DF200="No",ISNUMBER(OFFSET('Sanitation Data'!$G$7,0,10*ROW('Sanitation Data'!G194)))),CONCATENATE("[",ROUND(OFFSET('Sanitation Data'!$G$7,0,10*ROW('Sanitation Data'!G194)),0),"]"),IF(AND(ISNUMBER(OFFSET('Sanitation Data'!$G$7,0,10*ROW('Sanitation Data'!G194))),DF200="",ISNUMBER(OFFSET('Sanitation Data'!$G$7,0,10*ROW('Sanitation Data'!G194)))),OFFSET('Sanitation Data'!$G$7,0,10*ROW('Sanitation Data'!G194)),NA())))</f>
        <v>#N/A</v>
      </c>
      <c r="AR200" s="134" t="e">
        <f ca="1">+IF(AND(ISNUMBER(OFFSET('Sanitation Data'!$G$11,0,10*ROW('Sanitation Data'!G194))),DG200="Yes"),OFFSET('Sanitation Data'!$G$11,0,10*ROW('Sanitation Data'!G194)),IF(AND(ISNUMBER(OFFSET('Sanitation Data'!$G$11,0,10*ROW('Sanitation Data'!G194))),DG200="No",ISNUMBER(OFFSET('Sanitation Data'!$G$11,0,10*ROW('Sanitation Data'!G194)))),CONCATENATE("[",ROUND(OFFSET('Sanitation Data'!$G$11,0,10*ROW('Sanitation Data'!G194)),0),"]"),IF(AND(ISNUMBER(OFFSET('Sanitation Data'!$G$11,0,10*ROW('Sanitation Data'!G194))),DG200="",ISNUMBER(OFFSET('Sanitation Data'!$G$11,0,10*ROW('Sanitation Data'!G194)))),OFFSET('Sanitation Data'!$G$11,0,10*ROW('Sanitation Data'!G194)),NA())))</f>
        <v>#N/A</v>
      </c>
      <c r="AS200" s="134" t="e">
        <f ca="1">+IF(AND(ISNUMBER(OFFSET('Sanitation Data'!$G$12,0,10*ROW('Sanitation Data'!G194))),DH200="Yes"),OFFSET('Sanitation Data'!$G$12,0,10*ROW('Sanitation Data'!G194)),IF(AND(ISNUMBER(OFFSET('Sanitation Data'!$G$12,0,10*ROW('Sanitation Data'!G194))),DH200="No",ISNUMBER(OFFSET('Sanitation Data'!$G$12,0,10*ROW('Sanitation Data'!G194)))),CONCATENATE("[",ROUND(OFFSET('Sanitation Data'!$G$12,0,10*ROW('Sanitation Data'!G194)),0),"]"),IF(AND(ISNUMBER(OFFSET('Sanitation Data'!$G$12,0,10*ROW('Sanitation Data'!G194))),DH200="",ISNUMBER(OFFSET('Sanitation Data'!$G$12,0,10*ROW('Sanitation Data'!G194)))),OFFSET('Sanitation Data'!$G$12,0,10*ROW('Sanitation Data'!G194)),NA())))</f>
        <v>#N/A</v>
      </c>
      <c r="AT200" s="134" t="e">
        <f ca="1">+IF(AND(ISNUMBER(OFFSET('Sanitation Data'!$G$13,0,10*ROW('Sanitation Data'!G194))),DI200="Yes"),OFFSET('Sanitation Data'!$G$13,0,10*ROW('Sanitation Data'!G194)),IF(AND(ISNUMBER(OFFSET('Sanitation Data'!$G$13,0,10*ROW('Sanitation Data'!G194))),DI200="No",ISNUMBER(OFFSET('Sanitation Data'!$G$13,0,10*ROW('Sanitation Data'!G194)))),CONCATENATE("[",ROUND(OFFSET('Sanitation Data'!$G$13,0,10*ROW('Sanitation Data'!G194)),0),"]"),IF(AND(ISNUMBER(OFFSET('Sanitation Data'!$G$13,0,10*ROW('Sanitation Data'!G194))),DI200="",ISNUMBER(OFFSET('Sanitation Data'!$G$13,0,10*ROW('Sanitation Data'!G194)))),OFFSET('Sanitation Data'!$G$13,0,10*ROW('Sanitation Data'!G194)),NA())))</f>
        <v>#N/A</v>
      </c>
      <c r="AU200" s="134" t="e">
        <f ca="1">+IF(AND(ISNUMBER(OFFSET('Sanitation Data'!$H$5,0,10*ROW('Sanitation Data'!H194))),DJ200="Yes"),100-OFFSET('Sanitation Data'!$H$5,0,10*ROW('Sanitation Data'!H194)),IF(AND(ISNUMBER(OFFSET('Sanitation Data'!$H$5,0,10*ROW('Sanitation Data'!H194))),DJ200="No",ISNUMBER(OFFSET('Sanitation Data'!$H$5,0,10*ROW('Sanitation Data'!H194)))),CONCATENATE("[",ROUND(100-OFFSET('Sanitation Data'!$H$5,0,10*ROW('Sanitation Data'!H194)),0),"]"),IF(AND(ISNUMBER(OFFSET('Sanitation Data'!$H$5,0,10*ROW('Sanitation Data'!H194))),DJ200="",ISNUMBER(OFFSET('Sanitation Data'!$H$5,0,10*ROW('Sanitation Data'!H194)))),100-OFFSET('Sanitation Data'!$H$5,0,10*ROW('Sanitation Data'!H194)),NA())))</f>
        <v>#N/A</v>
      </c>
      <c r="AV200" s="134" t="e">
        <f ca="1">+IF(AND(ISNUMBER(OFFSET('Sanitation Data'!$H$7,0,10*ROW('Sanitation Data'!H194))),DK200="Yes"),OFFSET('Sanitation Data'!$H$7,0,10*ROW('Sanitation Data'!H194)),IF(AND(ISNUMBER(OFFSET('Sanitation Data'!$H$7,0,10*ROW('Sanitation Data'!H194))),DK200="No",ISNUMBER(OFFSET('Sanitation Data'!$H$7,0,10*ROW('Sanitation Data'!H194)))),CONCATENATE("[",ROUND(OFFSET('Sanitation Data'!$H$7,0,10*ROW('Sanitation Data'!H194)),0),"]"),IF(AND(ISNUMBER(OFFSET('Sanitation Data'!$H$7,0,10*ROW('Sanitation Data'!H194))),DK200="",ISNUMBER(OFFSET('Sanitation Data'!$H$7,0,10*ROW('Sanitation Data'!H194)))),OFFSET('Sanitation Data'!$H$7,0,10*ROW('Sanitation Data'!H194)),NA())))</f>
        <v>#N/A</v>
      </c>
      <c r="AW200" s="134" t="e">
        <f ca="1">+IF(AND(ISNUMBER(OFFSET('Sanitation Data'!$H$11,0,10*ROW('Sanitation Data'!H194))),DL200="Yes"),OFFSET('Sanitation Data'!$H$11,0,10*ROW('Sanitation Data'!H194)),IF(AND(ISNUMBER(OFFSET('Sanitation Data'!$H$11,0,10*ROW('Sanitation Data'!H194))),DL200="No",ISNUMBER(OFFSET('Sanitation Data'!$H$11,0,10*ROW('Sanitation Data'!H194)))),CONCATENATE("[",ROUND(OFFSET('Sanitation Data'!$H$11,0,10*ROW('Sanitation Data'!H194)),0),"]"),IF(AND(ISNUMBER(OFFSET('Sanitation Data'!$H$11,0,10*ROW('Sanitation Data'!H194))),DL200="",ISNUMBER(OFFSET('Sanitation Data'!$H$11,0,10*ROW('Sanitation Data'!H194)))),OFFSET('Sanitation Data'!$H$11,0,10*ROW('Sanitation Data'!H194)),NA())))</f>
        <v>#N/A</v>
      </c>
      <c r="AX200" s="134" t="e">
        <f ca="1">+IF(AND(ISNUMBER(OFFSET('Sanitation Data'!$H$12,0,10*ROW('Sanitation Data'!H194))),DM200="Yes"),OFFSET('Sanitation Data'!$H$12,0,10*ROW('Sanitation Data'!H194)),IF(AND(ISNUMBER(OFFSET('Sanitation Data'!$H$12,0,10*ROW('Sanitation Data'!H194))),DM200="No",ISNUMBER(OFFSET('Sanitation Data'!$H$12,0,10*ROW('Sanitation Data'!H194)))),CONCATENATE("[",ROUND(OFFSET('Sanitation Data'!$H$12,0,10*ROW('Sanitation Data'!H194)),0),"]"),IF(AND(ISNUMBER(OFFSET('Sanitation Data'!$H$12,0,10*ROW('Sanitation Data'!H194))),DM200="",ISNUMBER(OFFSET('Sanitation Data'!$H$12,0,10*ROW('Sanitation Data'!H194)))),OFFSET('Sanitation Data'!$H$12,0,10*ROW('Sanitation Data'!H194)),NA())))</f>
        <v>#N/A</v>
      </c>
      <c r="AY200" s="134" t="e">
        <f ca="1">+IF(AND(ISNUMBER(OFFSET('Sanitation Data'!$H$13,0,10*ROW('Sanitation Data'!H194))),DN200="Yes"),OFFSET('Sanitation Data'!$H$13,0,10*ROW('Sanitation Data'!H194)),IF(AND(ISNUMBER(OFFSET('Sanitation Data'!$H$13,0,10*ROW('Sanitation Data'!H194))),DN200="No",ISNUMBER(OFFSET('Sanitation Data'!$H$13,0,10*ROW('Sanitation Data'!H194)))),CONCATENATE("[",ROUND(OFFSET('Sanitation Data'!$H$13,0,10*ROW('Sanitation Data'!H194)),0),"]"),IF(AND(ISNUMBER(OFFSET('Sanitation Data'!$H$13,0,10*ROW('Sanitation Data'!H194))),DN200="",ISNUMBER(OFFSET('Sanitation Data'!$H$13,0,10*ROW('Sanitation Data'!H194)))),OFFSET('Sanitation Data'!$H$13,0,10*ROW('Sanitation Data'!H194)),NA())))</f>
        <v>#N/A</v>
      </c>
      <c r="AZ200" s="135" t="e">
        <f ca="1">+IF(AND(ISNUMBER(OFFSET('Hygiene Data'!$C$6,0,10*ROW('Hygiene Data'!C194))),DO200="Yes"),OFFSET('Hygiene Data'!$C$6,0,10*ROW('Hygiene Data'!C194)),IF(AND(ISNUMBER(OFFSET('Hygiene Data'!$C$6,0,10*ROW('Hygiene Data'!C194))),DO200="No",ISNUMBER(OFFSET('Hygiene Data'!$C$6,0,10*ROW('Hygiene Data'!C194)))),CONCATENATE("[",ROUND(OFFSET('Hygiene Data'!$C$6,0,10*ROW('Hygiene Data'!C194)),0),"]"),IF(AND(ISNUMBER(OFFSET('Hygiene Data'!$C$6,0,10*ROW('Hygiene Data'!C194))),DO200="",ISNUMBER(OFFSET('Hygiene Data'!$C$6,0,10*ROW('Hygiene Data'!C194)))),OFFSET('Hygiene Data'!$C$6,0,10*ROW('Hygiene Data'!C194)),NA())))</f>
        <v>#N/A</v>
      </c>
      <c r="BA200" s="135" t="e">
        <f ca="1">+IF(AND(ISNUMBER(OFFSET('Hygiene Data'!$C$8,0,10*ROW('Hygiene Data'!C194))),DP200="Yes"),OFFSET('Hygiene Data'!$C$8,0,10*ROW('Hygiene Data'!C194)),IF(AND(ISNUMBER(OFFSET('Hygiene Data'!$C$8,0,10*ROW('Hygiene Data'!C194))),DP200="No",ISNUMBER(OFFSET('Hygiene Data'!$C$8,0,10*ROW('Hygiene Data'!C194)))),CONCATENATE("[",ROUND(OFFSET('Hygiene Data'!$C$8,0,10*ROW('Hygiene Data'!C194)),0),"]"),IF(AND(ISNUMBER(OFFSET('Hygiene Data'!$C$8,0,10*ROW('Hygiene Data'!C194))),DP200="",ISNUMBER(OFFSET('Hygiene Data'!$C$8,0,10*ROW('Hygiene Data'!C194)))),OFFSET('Hygiene Data'!$C$8,0,10*ROW('Hygiene Data'!C194)),NA())))</f>
        <v>#N/A</v>
      </c>
      <c r="BB200" s="135" t="e">
        <f ca="1">+IF(AND(ISNUMBER(OFFSET('Hygiene Data'!$C$10,0,10*ROW('Hygiene Data'!C194))),DQ200="Yes"),OFFSET('Hygiene Data'!$C$10,0,10*ROW('Hygiene Data'!C194)),IF(AND(ISNUMBER(OFFSET('Hygiene Data'!$C$10,0,10*ROW('Hygiene Data'!C194))),DQ200="No",ISNUMBER(OFFSET('Hygiene Data'!$C$10,0,10*ROW('Hygiene Data'!C194)))),CONCATENATE("[",ROUND(OFFSET('Hygiene Data'!$C$10,0,10*ROW('Hygiene Data'!C194)),0),"]"),IF(AND(ISNUMBER(OFFSET('Hygiene Data'!$C$10,0,10*ROW('Hygiene Data'!C194))),DQ200="",ISNUMBER(OFFSET('Hygiene Data'!$C$10,0,10*ROW('Hygiene Data'!C194)))),OFFSET('Hygiene Data'!$C$10,0,10*ROW('Hygiene Data'!C194)),NA())))</f>
        <v>#N/A</v>
      </c>
      <c r="BC200" s="135" t="e">
        <f ca="1">+IF(AND(ISNUMBER(OFFSET('Hygiene Data'!$D$6,0,10*ROW('Hygiene Data'!D194))),DR200="Yes"),OFFSET('Hygiene Data'!$D$6,0,10*ROW('Hygiene Data'!D194)),IF(AND(ISNUMBER(OFFSET('Hygiene Data'!$D$6,0,10*ROW('Hygiene Data'!D194))),DR200="No",ISNUMBER(OFFSET('Hygiene Data'!$D$6,0,10*ROW('Hygiene Data'!D194)))),CONCATENATE("[",ROUND(OFFSET('Hygiene Data'!$D$6,0,10*ROW('Hygiene Data'!D194)),0),"]"),IF(AND(ISNUMBER(OFFSET('Hygiene Data'!$D$6,0,10*ROW('Hygiene Data'!D194))),DR200="",ISNUMBER(OFFSET('Hygiene Data'!$D$6,0,10*ROW('Hygiene Data'!D194)))),OFFSET('Hygiene Data'!$D$6,0,10*ROW('Hygiene Data'!D194)),NA())))</f>
        <v>#N/A</v>
      </c>
      <c r="BD200" s="135" t="e">
        <f ca="1">+IF(AND(ISNUMBER(OFFSET('Hygiene Data'!$D$8,0,10*ROW('Hygiene Data'!D194))),DS200="Yes"),OFFSET('Hygiene Data'!$D$8,0,10*ROW('Hygiene Data'!D194)),IF(AND(ISNUMBER(OFFSET('Hygiene Data'!$D$8,0,10*ROW('Hygiene Data'!D194))),DS200="No",ISNUMBER(OFFSET('Hygiene Data'!$D$8,0,10*ROW('Hygiene Data'!D194)))),CONCATENATE("[",ROUND(OFFSET('Hygiene Data'!$D$8,0,10*ROW('Hygiene Data'!D194)),0),"]"),IF(AND(ISNUMBER(OFFSET('Hygiene Data'!$D$8,0,10*ROW('Hygiene Data'!D194))),DS200="",ISNUMBER(OFFSET('Hygiene Data'!$D$8,0,10*ROW('Hygiene Data'!D194)))),OFFSET('Hygiene Data'!$D$8,0,10*ROW('Hygiene Data'!D194)),NA())))</f>
        <v>#N/A</v>
      </c>
      <c r="BE200" s="135" t="e">
        <f ca="1">+IF(AND(ISNUMBER(OFFSET('Hygiene Data'!$D$10,0,10*ROW('Hygiene Data'!D194))),DT200="Yes"),OFFSET('Hygiene Data'!$D$10,0,10*ROW('Hygiene Data'!D194)),IF(AND(ISNUMBER(OFFSET('Hygiene Data'!$D$10,0,10*ROW('Hygiene Data'!D194))),DT200="No",ISNUMBER(OFFSET('Hygiene Data'!$D$10,0,10*ROW('Hygiene Data'!D194)))),CONCATENATE("[",ROUND(OFFSET('Hygiene Data'!$D$10,0,10*ROW('Hygiene Data'!D194)),0),"]"),IF(AND(ISNUMBER(OFFSET('Hygiene Data'!$D$10,0,10*ROW('Hygiene Data'!D194))),DT200="",ISNUMBER(OFFSET('Hygiene Data'!$D$10,0,10*ROW('Hygiene Data'!D194)))),OFFSET('Hygiene Data'!$D$10,0,10*ROW('Hygiene Data'!D194)),NA())))</f>
        <v>#N/A</v>
      </c>
      <c r="BF200" s="135" t="e">
        <f ca="1">+IF(AND(ISNUMBER(OFFSET('Hygiene Data'!$E$6,0,10*ROW('Hygiene Data'!E194))),DU200="Yes"),OFFSET('Hygiene Data'!$E$6,0,10*ROW('Hygiene Data'!E194)),IF(AND(ISNUMBER(OFFSET('Hygiene Data'!$E$6,0,10*ROW('Hygiene Data'!E194))),DU200="No",ISNUMBER(OFFSET('Hygiene Data'!$E$6,0,10*ROW('Hygiene Data'!E194)))),CONCATENATE("[",ROUND(OFFSET('Hygiene Data'!$E$6,0,10*ROW('Hygiene Data'!E194)),0),"]"),IF(AND(ISNUMBER(OFFSET('Hygiene Data'!$E$6,0,10*ROW('Hygiene Data'!E194))),DU200="",ISNUMBER(OFFSET('Hygiene Data'!$E$6,0,10*ROW('Hygiene Data'!E194)))),OFFSET('Hygiene Data'!$E$6,0,10*ROW('Hygiene Data'!E194)),NA())))</f>
        <v>#N/A</v>
      </c>
      <c r="BG200" s="135" t="e">
        <f ca="1">+IF(AND(ISNUMBER(OFFSET('Hygiene Data'!$E$8,0,10*ROW('Hygiene Data'!E194))),DV200="Yes"),OFFSET('Hygiene Data'!$E$8,0,10*ROW('Hygiene Data'!E194)),IF(AND(ISNUMBER(OFFSET('Hygiene Data'!$E$8,0,10*ROW('Hygiene Data'!E194))),DV200="No",ISNUMBER(OFFSET('Hygiene Data'!$E$8,0,10*ROW('Hygiene Data'!E194)))),CONCATENATE("[",ROUND(OFFSET('Hygiene Data'!$E$8,0,10*ROW('Hygiene Data'!E194)),0),"]"),IF(AND(ISNUMBER(OFFSET('Hygiene Data'!$E$8,0,10*ROW('Hygiene Data'!E194))),DV200="",ISNUMBER(OFFSET('Hygiene Data'!$E$8,0,10*ROW('Hygiene Data'!E194)))),OFFSET('Hygiene Data'!$E$8,0,10*ROW('Hygiene Data'!E194)),NA())))</f>
        <v>#N/A</v>
      </c>
      <c r="BH200" s="135" t="e">
        <f ca="1">+IF(AND(ISNUMBER(OFFSET('Hygiene Data'!$E$10,0,10*ROW('Hygiene Data'!E194))),DW200="Yes"),OFFSET('Hygiene Data'!$E$10,0,10*ROW('Hygiene Data'!E194)),IF(AND(ISNUMBER(OFFSET('Hygiene Data'!$E$10,0,10*ROW('Hygiene Data'!E194))),DW200="No",ISNUMBER(OFFSET('Hygiene Data'!$E$10,0,10*ROW('Hygiene Data'!E194)))),CONCATENATE("[",ROUND(OFFSET('Hygiene Data'!$E$10,0,10*ROW('Hygiene Data'!E194)),0),"]"),IF(AND(ISNUMBER(OFFSET('Hygiene Data'!$E$10,0,10*ROW('Hygiene Data'!E194))),DW200="",ISNUMBER(OFFSET('Hygiene Data'!$E$10,0,10*ROW('Hygiene Data'!E194)))),OFFSET('Hygiene Data'!$E$10,0,10*ROW('Hygiene Data'!E194)),NA())))</f>
        <v>#N/A</v>
      </c>
      <c r="BI200" s="135" t="e">
        <f ca="1">+IF(AND(ISNUMBER(OFFSET('Hygiene Data'!$F$6,0,10*ROW('Hygiene Data'!F194))),DX200="Yes"),OFFSET('Hygiene Data'!$F$6,0,10*ROW('Hygiene Data'!F194)),IF(AND(ISNUMBER(OFFSET('Hygiene Data'!$F$6,0,10*ROW('Hygiene Data'!F194))),DX200="No",ISNUMBER(OFFSET('Hygiene Data'!$F$6,0,10*ROW('Hygiene Data'!F194)))),CONCATENATE("[",ROUND(OFFSET('Hygiene Data'!$F$6,0,10*ROW('Hygiene Data'!F194)),0),"]"),IF(AND(ISNUMBER(OFFSET('Hygiene Data'!$F$6,0,10*ROW('Hygiene Data'!F194))),DX200="",ISNUMBER(OFFSET('Hygiene Data'!$F$6,0,10*ROW('Hygiene Data'!F194)))),OFFSET('Hygiene Data'!$F$6,0,10*ROW('Hygiene Data'!F194)),NA())))</f>
        <v>#N/A</v>
      </c>
      <c r="BJ200" s="135" t="e">
        <f ca="1">+IF(AND(ISNUMBER(OFFSET('Hygiene Data'!$F$8,0,10*ROW('Hygiene Data'!F194))),DY200="Yes"),OFFSET('Hygiene Data'!$F$8,0,10*ROW('Hygiene Data'!F194)),IF(AND(ISNUMBER(OFFSET('Hygiene Data'!$F$8,0,10*ROW('Hygiene Data'!F194))),DY200="No",ISNUMBER(OFFSET('Hygiene Data'!$F$8,0,10*ROW('Hygiene Data'!F194)))),CONCATENATE("[",ROUND(OFFSET('Hygiene Data'!$F$8,0,10*ROW('Hygiene Data'!F194)),0),"]"),IF(AND(ISNUMBER(OFFSET('Hygiene Data'!$F$8,0,10*ROW('Hygiene Data'!F194))),DY200="",ISNUMBER(OFFSET('Hygiene Data'!$F$8,0,10*ROW('Hygiene Data'!F194)))),OFFSET('Hygiene Data'!$F$8,0,10*ROW('Hygiene Data'!F194)),NA())))</f>
        <v>#N/A</v>
      </c>
      <c r="BK200" s="135" t="e">
        <f ca="1">+IF(AND(ISNUMBER(OFFSET('Hygiene Data'!$F$10,0,10*ROW('Hygiene Data'!F194))),DZ200="Yes"),OFFSET('Hygiene Data'!$F$10,0,10*ROW('Hygiene Data'!F194)),IF(AND(ISNUMBER(OFFSET('Hygiene Data'!$F$10,0,10*ROW('Hygiene Data'!F194))),DZ200="No",ISNUMBER(OFFSET('Hygiene Data'!$F$10,0,10*ROW('Hygiene Data'!F194)))),CONCATENATE("[",ROUND(OFFSET('Hygiene Data'!$F$10,0,10*ROW('Hygiene Data'!F194)),0),"]"),IF(AND(ISNUMBER(OFFSET('Hygiene Data'!$F$10,0,10*ROW('Hygiene Data'!F194))),DZ200="",ISNUMBER(OFFSET('Hygiene Data'!$F$10,0,10*ROW('Hygiene Data'!F194)))),OFFSET('Hygiene Data'!$F$10,0,10*ROW('Hygiene Data'!F194)),NA())))</f>
        <v>#N/A</v>
      </c>
      <c r="BL200" s="135" t="e">
        <f ca="1">+IF(AND(ISNUMBER(OFFSET('Hygiene Data'!$G$6,0,10*ROW('Hygiene Data'!G194))),EA200="Yes"),OFFSET('Hygiene Data'!$G$6,0,10*ROW('Hygiene Data'!G194)),IF(AND(ISNUMBER(OFFSET('Hygiene Data'!$G$6,0,10*ROW('Hygiene Data'!G194))),EA200="No",ISNUMBER(OFFSET('Hygiene Data'!$G$6,0,10*ROW('Hygiene Data'!G194)))),CONCATENATE("[",ROUND(OFFSET('Hygiene Data'!$G$6,0,10*ROW('Hygiene Data'!G194)),0),"]"),IF(AND(ISNUMBER(OFFSET('Hygiene Data'!$G$6,0,10*ROW('Hygiene Data'!G194))),EA200="",ISNUMBER(OFFSET('Hygiene Data'!$G$6,0,10*ROW('Hygiene Data'!G194)))),OFFSET('Hygiene Data'!$G$6,0,10*ROW('Hygiene Data'!G194)),NA())))</f>
        <v>#N/A</v>
      </c>
      <c r="BM200" s="135" t="e">
        <f ca="1">+IF(AND(ISNUMBER(OFFSET('Hygiene Data'!$G$8,0,10*ROW('Hygiene Data'!G194))),EB200="Yes"),OFFSET('Hygiene Data'!$G$8,0,10*ROW('Hygiene Data'!G194)),IF(AND(ISNUMBER(OFFSET('Hygiene Data'!$G$8,0,10*ROW('Hygiene Data'!G194))),EB200="No",ISNUMBER(OFFSET('Hygiene Data'!$G$8,0,10*ROW('Hygiene Data'!G194)))),CONCATENATE("[",ROUND(OFFSET('Hygiene Data'!$G$8,0,10*ROW('Hygiene Data'!G194)),0),"]"),IF(AND(ISNUMBER(OFFSET('Hygiene Data'!$G$8,0,10*ROW('Hygiene Data'!G194))),EB200="",ISNUMBER(OFFSET('Hygiene Data'!$G$8,0,10*ROW('Hygiene Data'!G194)))),OFFSET('Hygiene Data'!$G$8,0,10*ROW('Hygiene Data'!G194)),NA())))</f>
        <v>#N/A</v>
      </c>
      <c r="BN200" s="135" t="e">
        <f ca="1">+IF(AND(ISNUMBER(OFFSET('Hygiene Data'!$G$10,0,10*ROW('Hygiene Data'!G194))),EC200="Yes"),OFFSET('Hygiene Data'!$G$10,0,10*ROW('Hygiene Data'!G194)),IF(AND(ISNUMBER(OFFSET('Hygiene Data'!$G$10,0,10*ROW('Hygiene Data'!G194))),EC200="No",ISNUMBER(OFFSET('Hygiene Data'!$G$10,0,10*ROW('Hygiene Data'!G194)))),CONCATENATE("[",ROUND(OFFSET('Hygiene Data'!$G$10,0,10*ROW('Hygiene Data'!G194)),0),"]"),IF(AND(ISNUMBER(OFFSET('Hygiene Data'!$G$10,0,10*ROW('Hygiene Data'!G194))),EC200="",ISNUMBER(OFFSET('Hygiene Data'!$G$10,0,10*ROW('Hygiene Data'!G194)))),OFFSET('Hygiene Data'!$G$10,0,10*ROW('Hygiene Data'!G194)),NA())))</f>
        <v>#N/A</v>
      </c>
      <c r="BO200" s="135" t="e">
        <f ca="1">+IF(AND(ISNUMBER(OFFSET('Hygiene Data'!$H$6,0,10*ROW('Hygiene Data'!H194))),ED200="Yes"),OFFSET('Hygiene Data'!$H$6,0,10*ROW('Hygiene Data'!H194)),IF(AND(ISNUMBER(OFFSET('Hygiene Data'!$H$6,0,10*ROW('Hygiene Data'!H194))),ED200="No",ISNUMBER(OFFSET('Hygiene Data'!$H$6,0,10*ROW('Hygiene Data'!H194)))),CONCATENATE("[",ROUND(OFFSET('Hygiene Data'!$H$6,0,10*ROW('Hygiene Data'!H194)),0),"]"),IF(AND(ISNUMBER(OFFSET('Hygiene Data'!$H$6,0,10*ROW('Hygiene Data'!H194))),ED200="",ISNUMBER(OFFSET('Hygiene Data'!$H$6,0,10*ROW('Hygiene Data'!H194)))),OFFSET('Hygiene Data'!$H$6,0,10*ROW('Hygiene Data'!H194)),NA())))</f>
        <v>#N/A</v>
      </c>
      <c r="BP200" s="135" t="e">
        <f ca="1">+IF(AND(ISNUMBER(OFFSET('Hygiene Data'!$H$8,0,10*ROW('Hygiene Data'!H194))),EE200="Yes"),OFFSET('Hygiene Data'!$H$8,0,10*ROW('Hygiene Data'!H194)),IF(AND(ISNUMBER(OFFSET('Hygiene Data'!$H$8,0,10*ROW('Hygiene Data'!H194))),EE200="No",ISNUMBER(OFFSET('Hygiene Data'!$H$8,0,10*ROW('Hygiene Data'!H194)))),CONCATENATE("[",ROUND(OFFSET('Hygiene Data'!$H$8,0,10*ROW('Hygiene Data'!H194)),0),"]"),IF(AND(ISNUMBER(OFFSET('Hygiene Data'!$H$8,0,10*ROW('Hygiene Data'!H194))),EE200="",ISNUMBER(OFFSET('Hygiene Data'!$H$8,0,10*ROW('Hygiene Data'!H194)))),OFFSET('Hygiene Data'!$H$8,0,10*ROW('Hygiene Data'!H194)),NA())))</f>
        <v>#N/A</v>
      </c>
      <c r="BQ200" s="135" t="e">
        <f ca="1">+IF(AND(ISNUMBER(OFFSET('Hygiene Data'!$H$10,0,10*ROW('Hygiene Data'!H194))),EF200="Yes"),OFFSET('Hygiene Data'!$H$10,0,10*ROW('Hygiene Data'!H194)),IF(AND(ISNUMBER(OFFSET('Hygiene Data'!$H$10,0,10*ROW('Hygiene Data'!H194))),EF200="No",ISNUMBER(OFFSET('Hygiene Data'!$H$10,0,10*ROW('Hygiene Data'!H194)))),CONCATENATE("[",ROUND(OFFSET('Hygiene Data'!$H$10,0,10*ROW('Hygiene Data'!H194)),0),"]"),IF(AND(ISNUMBER(OFFSET('Hygiene Data'!$H$10,0,10*ROW('Hygiene Data'!H194))),EF200="",ISNUMBER(OFFSET('Hygiene Data'!$H$10,0,10*ROW('Hygiene Data'!H194)))),OFFSET('Hygiene Data'!$H$10,0,10*ROW('Hygiene Data'!H194)),NA())))</f>
        <v>#N/A</v>
      </c>
      <c r="BS200" s="34" t="str">
        <f ca="1">+IF(OFFSET('Water Data'!$C$28,0,10*ROW('Water Data'!C194))="","",OFFSET('Water Data'!$C$28,0,10*ROW('Water Data'!C194)))</f>
        <v/>
      </c>
      <c r="BT200" s="34" t="str">
        <f ca="1">+IF(OFFSET('Water Data'!$C$29,0,10*ROW('Water Data'!C194))="","",OFFSET('Water Data'!$C$29,0,10*ROW('Water Data'!C194)))</f>
        <v/>
      </c>
      <c r="BU200" s="34" t="str">
        <f ca="1">+IF(OFFSET('Water Data'!$C$30,0,10*ROW('Water Data'!C194))="","",OFFSET('Water Data'!$C$30,0,10*ROW('Water Data'!C194)))</f>
        <v/>
      </c>
      <c r="BV200" s="34" t="str">
        <f ca="1">+IF(OFFSET('Water Data'!$D$28,0,10*ROW('Water Data'!D194))="","",OFFSET('Water Data'!$D$28,0,10*ROW('Water Data'!D194)))</f>
        <v/>
      </c>
      <c r="BW200" s="34" t="str">
        <f ca="1">+IF(OFFSET('Water Data'!$D$29,0,10*ROW('Water Data'!D194))="","",OFFSET('Water Data'!$D$29,0,10*ROW('Water Data'!D194)))</f>
        <v/>
      </c>
      <c r="BX200" s="34" t="str">
        <f ca="1">+IF(OFFSET('Water Data'!$D$30,0,10*ROW('Water Data'!D194))="","",OFFSET('Water Data'!$D$30,0,10*ROW('Water Data'!D194)))</f>
        <v/>
      </c>
      <c r="BY200" s="34" t="str">
        <f ca="1">+IF(OFFSET('Water Data'!$E$28,0,10*ROW('Water Data'!E194))="","",OFFSET('Water Data'!$E$28,0,10*ROW('Water Data'!E194)))</f>
        <v/>
      </c>
      <c r="BZ200" s="34" t="str">
        <f ca="1">+IF(OFFSET('Water Data'!$E$29,0,10*ROW('Water Data'!E194))="","",OFFSET('Water Data'!$E$29,0,10*ROW('Water Data'!E194)))</f>
        <v/>
      </c>
      <c r="CA200" s="34" t="str">
        <f ca="1">+IF(OFFSET('Water Data'!$E$30,0,10*ROW('Water Data'!E194))="","",OFFSET('Water Data'!$E$30,0,10*ROW('Water Data'!E194)))</f>
        <v/>
      </c>
      <c r="CB200" s="34" t="str">
        <f ca="1">+IF(OFFSET('Water Data'!$F$28,0,10*ROW('Water Data'!F194))="","",OFFSET('Water Data'!$F$28,0,10*ROW('Water Data'!F194)))</f>
        <v/>
      </c>
      <c r="CC200" s="34" t="str">
        <f ca="1">+IF(OFFSET('Water Data'!$F$29,0,10*ROW('Water Data'!F194))="","",OFFSET('Water Data'!$F$29,0,10*ROW('Water Data'!F194)))</f>
        <v/>
      </c>
      <c r="CD200" s="34" t="str">
        <f ca="1">+IF(OFFSET('Water Data'!$F$30,0,10*ROW('Water Data'!F194))="","",OFFSET('Water Data'!$F$30,0,10*ROW('Water Data'!F194)))</f>
        <v/>
      </c>
      <c r="CE200" s="34" t="str">
        <f ca="1">+IF(OFFSET('Water Data'!$G$28,0,10*ROW('Water Data'!G194))="","",OFFSET('Water Data'!$G$28,0,10*ROW('Water Data'!G194)))</f>
        <v/>
      </c>
      <c r="CF200" s="34" t="str">
        <f ca="1">+IF(OFFSET('Water Data'!$G$29,0,10*ROW('Water Data'!G194))="","",OFFSET('Water Data'!$G$29,0,10*ROW('Water Data'!G194)))</f>
        <v/>
      </c>
      <c r="CG200" s="34" t="str">
        <f ca="1">+IF(OFFSET('Water Data'!$G$30,0,10*ROW('Water Data'!G194))="","",OFFSET('Water Data'!$G$30,0,10*ROW('Water Data'!G194)))</f>
        <v/>
      </c>
      <c r="CH200" s="34" t="str">
        <f ca="1">+IF(OFFSET('Water Data'!$H$28,0,10*ROW('Water Data'!H194))="","",OFFSET('Water Data'!$H$28,0,10*ROW('Water Data'!H194)))</f>
        <v/>
      </c>
      <c r="CI200" s="34" t="str">
        <f ca="1">+IF(OFFSET('Water Data'!$H$29,0,10*ROW('Water Data'!H194))="","",OFFSET('Water Data'!$H$29,0,10*ROW('Water Data'!H194)))</f>
        <v/>
      </c>
      <c r="CJ200" s="34" t="str">
        <f ca="1">+IF(OFFSET('Water Data'!$H$30,0,10*ROW('Water Data'!H194))="","",OFFSET('Water Data'!$H$30,0,10*ROW('Water Data'!H194)))</f>
        <v/>
      </c>
      <c r="CK200" s="34" t="str">
        <f ca="1">+IF(OFFSET('Sanitation Data'!$C$29,0,10*ROW('Sanitation Data'!C194))="","",OFFSET('Sanitation Data'!$C$29,0,10*ROW('Sanitation Data'!C194)))</f>
        <v/>
      </c>
      <c r="CL200" s="34" t="str">
        <f ca="1">+IF(OFFSET('Sanitation Data'!$C$30,0,10*ROW('Sanitation Data'!C194))="","",OFFSET('Sanitation Data'!$C$30,0,10*ROW('Sanitation Data'!C194)))</f>
        <v/>
      </c>
      <c r="CM200" s="34" t="str">
        <f ca="1">+IF(OFFSET('Sanitation Data'!$C$31,0,10*ROW('Sanitation Data'!C194))="","",OFFSET('Sanitation Data'!$C$31,0,10*ROW('Sanitation Data'!C194)))</f>
        <v/>
      </c>
      <c r="CN200" s="34" t="str">
        <f ca="1">+IF(OFFSET('Sanitation Data'!$C$32,0,10*ROW('Sanitation Data'!C194))="","",OFFSET('Sanitation Data'!$C$32,0,10*ROW('Sanitation Data'!C194)))</f>
        <v/>
      </c>
      <c r="CO200" s="34" t="str">
        <f ca="1">+IF(OFFSET('Sanitation Data'!$C$33,0,10*ROW('Sanitation Data'!C194))="","",OFFSET('Sanitation Data'!$C$33,0,10*ROW('Sanitation Data'!C194)))</f>
        <v/>
      </c>
      <c r="CP200" s="34" t="str">
        <f ca="1">+IF(OFFSET('Sanitation Data'!$D$29,0,10*ROW('Sanitation Data'!D194))="","",OFFSET('Sanitation Data'!$D$29,0,10*ROW('Sanitation Data'!D194)))</f>
        <v/>
      </c>
      <c r="CQ200" s="34" t="str">
        <f ca="1">+IF(OFFSET('Sanitation Data'!$D$30,0,10*ROW('Sanitation Data'!D194))="","",OFFSET('Sanitation Data'!$D$30,0,10*ROW('Sanitation Data'!D194)))</f>
        <v/>
      </c>
      <c r="CR200" s="34" t="str">
        <f ca="1">+IF(OFFSET('Sanitation Data'!$D$31,0,10*ROW('Sanitation Data'!D194))="","",OFFSET('Sanitation Data'!$D$31,0,10*ROW('Sanitation Data'!D194)))</f>
        <v/>
      </c>
      <c r="CS200" s="34" t="str">
        <f ca="1">+IF(OFFSET('Sanitation Data'!$D$32,0,10*ROW('Sanitation Data'!D194))="","",OFFSET('Sanitation Data'!$D$32,0,10*ROW('Sanitation Data'!D194)))</f>
        <v/>
      </c>
      <c r="CT200" s="34" t="str">
        <f ca="1">+IF(OFFSET('Sanitation Data'!$D$33,0,10*ROW('Sanitation Data'!D194))="","",OFFSET('Sanitation Data'!$D$33,0,10*ROW('Sanitation Data'!D194)))</f>
        <v/>
      </c>
      <c r="CU200" s="34" t="str">
        <f ca="1">+IF(OFFSET('Sanitation Data'!$E$29,0,10*ROW('Sanitation Data'!E194))="","",OFFSET('Sanitation Data'!$E$29,0,10*ROW('Sanitation Data'!E194)))</f>
        <v/>
      </c>
      <c r="CV200" s="34" t="str">
        <f ca="1">+IF(OFFSET('Sanitation Data'!$E$30,0,10*ROW('Sanitation Data'!E194))="","",OFFSET('Sanitation Data'!$E$30,0,10*ROW('Sanitation Data'!E194)))</f>
        <v/>
      </c>
      <c r="CW200" s="34" t="str">
        <f ca="1">+IF(OFFSET('Sanitation Data'!$E$31,0,10*ROW('Sanitation Data'!E194))="","",OFFSET('Sanitation Data'!$E$31,0,10*ROW('Sanitation Data'!E194)))</f>
        <v/>
      </c>
      <c r="CX200" s="34" t="str">
        <f ca="1">+IF(OFFSET('Sanitation Data'!$E$32,0,10*ROW('Sanitation Data'!E194))="","",OFFSET('Sanitation Data'!$E$32,0,10*ROW('Sanitation Data'!E194)))</f>
        <v/>
      </c>
      <c r="CY200" s="34" t="str">
        <f ca="1">+IF(OFFSET('Sanitation Data'!$E$33,0,10*ROW('Sanitation Data'!E194))="","",OFFSET('Sanitation Data'!$E$33,0,10*ROW('Sanitation Data'!E194)))</f>
        <v/>
      </c>
      <c r="CZ200" s="34" t="str">
        <f ca="1">+IF(OFFSET('Sanitation Data'!$F$29,0,10*ROW('Sanitation Data'!F194))="","",OFFSET('Sanitation Data'!$F$29,0,10*ROW('Sanitation Data'!F194)))</f>
        <v/>
      </c>
      <c r="DA200" s="34" t="str">
        <f ca="1">+IF(OFFSET('Sanitation Data'!$F$30,0,10*ROW('Sanitation Data'!F194))="","",OFFSET('Sanitation Data'!$F$30,0,10*ROW('Sanitation Data'!F194)))</f>
        <v/>
      </c>
      <c r="DB200" s="34" t="str">
        <f ca="1">+IF(OFFSET('Sanitation Data'!$F$31,0,10*ROW('Sanitation Data'!F194))="","",OFFSET('Sanitation Data'!$F$31,0,10*ROW('Sanitation Data'!F194)))</f>
        <v/>
      </c>
      <c r="DC200" s="34" t="str">
        <f ca="1">+IF(OFFSET('Sanitation Data'!$F$32,0,10*ROW('Sanitation Data'!F194))="","",OFFSET('Sanitation Data'!$F$32,0,10*ROW('Sanitation Data'!F194)))</f>
        <v/>
      </c>
      <c r="DD200" s="34" t="str">
        <f ca="1">+IF(OFFSET('Sanitation Data'!$F$33,0,10*ROW('Sanitation Data'!F194))="","",OFFSET('Sanitation Data'!$F$33,0,10*ROW('Sanitation Data'!F194)))</f>
        <v/>
      </c>
      <c r="DE200" s="34" t="str">
        <f ca="1">+IF(OFFSET('Sanitation Data'!$G$29,0,10*ROW('Sanitation Data'!G194))="","",OFFSET('Sanitation Data'!$G$29,0,10*ROW('Sanitation Data'!G194)))</f>
        <v/>
      </c>
      <c r="DF200" s="34" t="str">
        <f ca="1">+IF(OFFSET('Sanitation Data'!$G$30,0,10*ROW('Sanitation Data'!G194))="","",OFFSET('Sanitation Data'!$G$30,0,10*ROW('Sanitation Data'!G194)))</f>
        <v/>
      </c>
      <c r="DG200" s="34" t="str">
        <f ca="1">+IF(OFFSET('Sanitation Data'!$G$31,0,10*ROW('Sanitation Data'!G194))="","",OFFSET('Sanitation Data'!$G$31,0,10*ROW('Sanitation Data'!G194)))</f>
        <v/>
      </c>
      <c r="DH200" s="34" t="str">
        <f ca="1">+IF(OFFSET('Sanitation Data'!$G$32,0,10*ROW('Sanitation Data'!G194))="","",OFFSET('Sanitation Data'!$G$32,0,10*ROW('Sanitation Data'!G194)))</f>
        <v/>
      </c>
      <c r="DI200" s="34" t="str">
        <f ca="1">+IF(OFFSET('Sanitation Data'!$G$33,0,10*ROW('Sanitation Data'!G194))="","",OFFSET('Sanitation Data'!$G$33,0,10*ROW('Sanitation Data'!G194)))</f>
        <v/>
      </c>
      <c r="DJ200" s="34" t="str">
        <f ca="1">+IF(OFFSET('Sanitation Data'!$H$29,0,10*ROW('Sanitation Data'!H194))="","",OFFSET('Sanitation Data'!$H$29,0,10*ROW('Sanitation Data'!H194)))</f>
        <v/>
      </c>
      <c r="DK200" s="34" t="str">
        <f ca="1">+IF(OFFSET('Sanitation Data'!$H$30,0,10*ROW('Sanitation Data'!H194))="","",OFFSET('Sanitation Data'!$H$30,0,10*ROW('Sanitation Data'!H194)))</f>
        <v/>
      </c>
      <c r="DL200" s="34" t="str">
        <f ca="1">+IF(OFFSET('Sanitation Data'!$H$31,0,10*ROW('Sanitation Data'!H194))="","",OFFSET('Sanitation Data'!$H$31,0,10*ROW('Sanitation Data'!H194)))</f>
        <v/>
      </c>
      <c r="DM200" s="34" t="str">
        <f ca="1">+IF(OFFSET('Sanitation Data'!$H$32,0,10*ROW('Sanitation Data'!H194))="","",OFFSET('Sanitation Data'!$H$32,0,10*ROW('Sanitation Data'!H194)))</f>
        <v/>
      </c>
      <c r="DN200" s="34" t="str">
        <f ca="1">+IF(OFFSET('Sanitation Data'!$H$33,0,10*ROW('Sanitation Data'!H194))="","",OFFSET('Sanitation Data'!$H$33,0,10*ROW('Sanitation Data'!H194)))</f>
        <v/>
      </c>
      <c r="DO200" s="34" t="str">
        <f ca="1">+IF(OFFSET('Hygiene Data'!$C$12,0,10*ROW('Hygiene Data'!C194))="","",OFFSET('Hygiene Data'!$C$12,0,10*ROW('Hygiene Data'!C194)))</f>
        <v/>
      </c>
      <c r="DP200" s="34" t="str">
        <f ca="1">+IF(OFFSET('Hygiene Data'!$C$13,0,10*ROW('Hygiene Data'!C194))="","",OFFSET('Hygiene Data'!$C$13,0,10*ROW('Hygiene Data'!C194)))</f>
        <v/>
      </c>
      <c r="DQ200" s="34" t="str">
        <f ca="1">+IF(OFFSET('Hygiene Data'!$C$14,0,10*ROW('Hygiene Data'!C194))="","",OFFSET('Hygiene Data'!$C$14,0,10*ROW('Hygiene Data'!C194)))</f>
        <v/>
      </c>
      <c r="DR200" s="34" t="str">
        <f ca="1">+IF(OFFSET('Hygiene Data'!$D$12,0,10*ROW('Hygiene Data'!D194))="","",OFFSET('Hygiene Data'!$D$12,0,10*ROW('Hygiene Data'!D194)))</f>
        <v/>
      </c>
      <c r="DS200" s="34" t="str">
        <f ca="1">+IF(OFFSET('Hygiene Data'!$D$13,0,10*ROW('Hygiene Data'!D194))="","",OFFSET('Hygiene Data'!$D$13,0,10*ROW('Hygiene Data'!D194)))</f>
        <v/>
      </c>
      <c r="DT200" s="34" t="str">
        <f ca="1">+IF(OFFSET('Hygiene Data'!$D$14,0,10*ROW('Hygiene Data'!D194))="","",OFFSET('Hygiene Data'!$D$14,0,10*ROW('Hygiene Data'!D194)))</f>
        <v/>
      </c>
      <c r="DU200" s="34" t="str">
        <f ca="1">+IF(OFFSET('Hygiene Data'!$E$12,0,10*ROW('Hygiene Data'!E194))="","",OFFSET('Hygiene Data'!$E$12,0,10*ROW('Hygiene Data'!E194)))</f>
        <v/>
      </c>
      <c r="DV200" s="34" t="str">
        <f ca="1">+IF(OFFSET('Hygiene Data'!$E$13,0,10*ROW('Hygiene Data'!E194))="","",OFFSET('Hygiene Data'!$E$13,0,10*ROW('Hygiene Data'!E194)))</f>
        <v/>
      </c>
      <c r="DW200" s="34" t="str">
        <f ca="1">+IF(OFFSET('Hygiene Data'!$E$14,0,10*ROW('Hygiene Data'!E194))="","",OFFSET('Hygiene Data'!$E$14,0,10*ROW('Hygiene Data'!E194)))</f>
        <v/>
      </c>
      <c r="DX200" s="34" t="str">
        <f ca="1">+IF(OFFSET('Hygiene Data'!$F$12,0,10*ROW('Hygiene Data'!F194))="","",OFFSET('Hygiene Data'!$F$12,0,10*ROW('Hygiene Data'!F194)))</f>
        <v/>
      </c>
      <c r="DY200" s="34" t="str">
        <f ca="1">+IF(OFFSET('Hygiene Data'!$F$13,0,10*ROW('Hygiene Data'!F194))="","",OFFSET('Hygiene Data'!$F$13,0,10*ROW('Hygiene Data'!F194)))</f>
        <v/>
      </c>
      <c r="DZ200" s="34" t="str">
        <f ca="1">+IF(OFFSET('Hygiene Data'!$F$14,0,10*ROW('Hygiene Data'!F194))="","",OFFSET('Hygiene Data'!$F$14,0,10*ROW('Hygiene Data'!F194)))</f>
        <v/>
      </c>
      <c r="EA200" s="34" t="str">
        <f ca="1">+IF(OFFSET('Hygiene Data'!$G$12,0,10*ROW('Hygiene Data'!G194))="","",OFFSET('Hygiene Data'!$G$12,0,10*ROW('Hygiene Data'!G194)))</f>
        <v/>
      </c>
      <c r="EB200" s="34" t="str">
        <f ca="1">+IF(OFFSET('Hygiene Data'!$G$13,0,10*ROW('Hygiene Data'!G194))="","",OFFSET('Hygiene Data'!$G$13,0,10*ROW('Hygiene Data'!G194)))</f>
        <v/>
      </c>
      <c r="EC200" s="34" t="str">
        <f ca="1">+IF(OFFSET('Hygiene Data'!$G$14,0,10*ROW('Hygiene Data'!G194))="","",OFFSET('Hygiene Data'!$G$14,0,10*ROW('Hygiene Data'!G194)))</f>
        <v/>
      </c>
      <c r="ED200" s="34" t="str">
        <f ca="1">+IF(OFFSET('Hygiene Data'!$H$12,0,10*ROW('Hygiene Data'!H194))="","",OFFSET('Hygiene Data'!$H$12,0,10*ROW('Hygiene Data'!H194)))</f>
        <v/>
      </c>
      <c r="EE200" s="34" t="str">
        <f ca="1">+IF(OFFSET('Hygiene Data'!$H$13,0,10*ROW('Hygiene Data'!H194))="","",OFFSET('Hygiene Data'!$H$13,0,10*ROW('Hygiene Data'!H194)))</f>
        <v/>
      </c>
      <c r="EF200" s="34" t="str">
        <f ca="1">+IF(OFFSET('Hygiene Data'!$H$14,0,10*ROW('Hygiene Data'!H194))="","",OFFSET('Hygiene Data'!$H$14,0,10*ROW('Hygiene Data'!H194)))</f>
        <v/>
      </c>
    </row>
    <row r="201" spans="1:136" x14ac:dyDescent="0.2">
      <c r="A201" s="50" t="str">
        <f ca="1">+IF(OFFSET('Water Data'!$B$1,0,10*ROW('Water Data'!B198))="","",OFFSET('Water Data'!$B$1,0,10*ROW('Water Data'!B198)))</f>
        <v/>
      </c>
      <c r="B201" s="50" t="str">
        <f ca="1">+IF(OFFSET('Water Data'!$A$3,0,10*ROW('Water Data'!A198))="","",OFFSET('Water Data'!$A$3,0,10*ROW('Water Data'!A198)))</f>
        <v/>
      </c>
      <c r="C201" s="50" t="str">
        <f ca="1">+IF(OFFSET('Water Data'!$C$3,0,10*ROW('Water Data'!C198))="","",OFFSET('Water Data'!$C$3,0,10*ROW('Water Data'!C198)))</f>
        <v/>
      </c>
      <c r="D201" s="133" t="e">
        <f ca="1">+IF(AND(ISNUMBER(OFFSET('Water Data'!$C$5,0,10*ROW('Water Data'!C195))),BS201="Yes"),100-OFFSET('Water Data'!$C$5,0,10*ROW('Water Data'!C195)),IF(AND(ISNUMBER(OFFSET('Water Data'!$C$5,0,10*ROW('Water Data'!C195))),BS201="No",ISNUMBER(OFFSET('Water Data'!$C$5,0,10*ROW('Water Data'!C195)))),CONCATENATE("[",ROUND(100-OFFSET('Water Data'!$C$5,0,10*ROW('Water Data'!C195)),0),"]"),IF(AND(ISNUMBER(OFFSET('Water Data'!$C$5,0,10*ROW('Water Data'!C195))),BS201="",ISNUMBER(OFFSET('Water Data'!$C$5,0,10*ROW('Water Data'!C195)))),100-OFFSET('Water Data'!$C$5,0,10*ROW('Water Data'!C195)),NA())))</f>
        <v>#N/A</v>
      </c>
      <c r="E201" s="133" t="e">
        <f ca="1">+IF(AND(ISNUMBER(OFFSET('Water Data'!$C$7,0,10*ROW('Water Data'!D195))),BT201="Yes"),OFFSET('Water Data'!$C$7,0,10*ROW('Water Data'!C195)),IF(AND(ISNUMBER(OFFSET('Water Data'!$C$7,0,10*ROW('Water Data'!C195))),BT201="No",ISNUMBER(OFFSET('Water Data'!$C$7,0,10*ROW('Water Data'!C195)))),CONCATENATE("[",ROUND(OFFSET('Water Data'!$C$7,0,10*ROW('Water Data'!C195)),0),"]"),IF(AND(ISNUMBER(OFFSET('Water Data'!$C$7,0,10*ROW('Water Data'!C195))),BT201="",ISNUMBER(OFFSET('Water Data'!$C$7,0,10*ROW('Water Data'!C195)))),OFFSET('Water Data'!$C$7,0,10*ROW('Water Data'!C195)),NA())))</f>
        <v>#N/A</v>
      </c>
      <c r="F201" s="133" t="e">
        <f ca="1">+IF(AND(ISNUMBER(OFFSET('Water Data'!$C$10,0,10*ROW('Water Data'!C195))),BU201="Yes"),OFFSET('Water Data'!$C$10,0,10*ROW('Water Data'!C195)),IF(AND(ISNUMBER(OFFSET('Water Data'!$C$10,0,10*ROW('Water Data'!C195))),BU201="No",ISNUMBER(OFFSET('Water Data'!$C$10,0,10*ROW('Water Data'!C195)))),CONCATENATE("[",ROUND(OFFSET('Water Data'!$C$10,0,10*ROW('Water Data'!C195)),0),"]"),IF(AND(ISNUMBER(OFFSET('Water Data'!$C$10,0,10*ROW('Water Data'!C195))),BU201="",ISNUMBER(OFFSET('Water Data'!$C$10,0,10*ROW('Water Data'!C195)))),OFFSET('Water Data'!$C$10,0,10*ROW('Water Data'!C195)),NA())))</f>
        <v>#N/A</v>
      </c>
      <c r="G201" s="133" t="e">
        <f ca="1">+IF(AND(ISNUMBER(OFFSET('Water Data'!$D$5,0,10*ROW('Water Data'!D195))),BV201="Yes"),100-OFFSET('Water Data'!$D$5,0,10*ROW('Water Data'!D195)),IF(AND(ISNUMBER(OFFSET('Water Data'!$D$5,0,10*ROW('Water Data'!D195))),BV201="No",ISNUMBER(OFFSET('Water Data'!$D$5,0,10*ROW('Water Data'!D195)))),CONCATENATE("[",ROUND(100-OFFSET('Water Data'!$D$5,0,10*ROW('Water Data'!D195)),0),"]"),IF(AND(ISNUMBER(OFFSET('Water Data'!$D$5,0,10*ROW('Water Data'!D195))),BV201="",ISNUMBER(OFFSET('Water Data'!$D$5,0,10*ROW('Water Data'!D195)))),100-OFFSET('Water Data'!$D$5,0,10*ROW('Water Data'!D195)),NA())))</f>
        <v>#N/A</v>
      </c>
      <c r="H201" s="133" t="e">
        <f ca="1">+IF(AND(ISNUMBER(OFFSET('Water Data'!$D$7,0,10*ROW('Water Data'!D195))),BW201="Yes"),OFFSET('Water Data'!$D$7,0,10*ROW('Water Data'!D195)),IF(AND(ISNUMBER(OFFSET('Water Data'!$D$7,0,10*ROW('Water Data'!D195))),BW201="No",ISNUMBER(OFFSET('Water Data'!$D$7,0,10*ROW('Water Data'!D195)))),CONCATENATE("[",ROUND(OFFSET('Water Data'!$C$7,0,10*ROW('Water Data'!D195)),0),"]"),IF(AND(ISNUMBER(OFFSET('Water Data'!$D$7,0,10*ROW('Water Data'!D195))),BW201="",ISNUMBER(OFFSET('Water Data'!$D$7,0,10*ROW('Water Data'!D195)))),OFFSET('Water Data'!$D$7,0,10*ROW('Water Data'!D195)),NA())))</f>
        <v>#N/A</v>
      </c>
      <c r="I201" s="133" t="e">
        <f ca="1">+IF(AND(ISNUMBER(OFFSET('Water Data'!$D$10,0,10*ROW('Water Data'!D195))),BX201="Yes"),OFFSET('Water Data'!$D$10,0,10*ROW('Water Data'!D195)),IF(AND(ISNUMBER(OFFSET('Water Data'!$D$10,0,10*ROW('Water Data'!D195))),BX201="No",ISNUMBER(OFFSET('Water Data'!$D$10,0,10*ROW('Water Data'!D195)))),CONCATENATE("[",ROUND(OFFSET('Water Data'!$D$10,0,10*ROW('Water Data'!D195)),0),"]"),IF(AND(ISNUMBER(OFFSET('Water Data'!$D$10,0,10*ROW('Water Data'!D195))),BX201="",ISNUMBER(OFFSET('Water Data'!$D$10,0,10*ROW('Water Data'!D195)))),OFFSET('Water Data'!$D$10,0,10*ROW('Water Data'!D195)),NA())))</f>
        <v>#N/A</v>
      </c>
      <c r="J201" s="133" t="e">
        <f ca="1">+IF(AND(ISNUMBER(OFFSET('Water Data'!$E$5,0,10*ROW('Water Data'!E195))),BY201="Yes"),100-OFFSET('Water Data'!$E$5,0,10*ROW('Water Data'!E195)),IF(AND(ISNUMBER(OFFSET('Water Data'!$E$5,0,10*ROW('Water Data'!E195))),BY201="No",ISNUMBER(OFFSET('Water Data'!$E$5,0,10*ROW('Water Data'!E195)))),CONCATENATE("[",ROUND(100-OFFSET('Water Data'!$E$5,0,10*ROW('Water Data'!E195)),0),"]"),IF(AND(ISNUMBER(OFFSET('Water Data'!$E$5,0,10*ROW('Water Data'!E195))),BY201="",ISNUMBER(OFFSET('Water Data'!$E$5,0,10*ROW('Water Data'!E195)))),100-OFFSET('Water Data'!$E$5,0,10*ROW('Water Data'!E195)),NA())))</f>
        <v>#N/A</v>
      </c>
      <c r="K201" s="133" t="e">
        <f ca="1">+IF(AND(ISNUMBER(OFFSET('Water Data'!$E$7,0,10*ROW('Water Data'!E195))),BZ201="Yes"),OFFSET('Water Data'!$E$7,0,10*ROW('Water Data'!E195)),IF(AND(ISNUMBER(OFFSET('Water Data'!$E$7,0,10*ROW('Water Data'!E195))),BZ201="No",ISNUMBER(OFFSET('Water Data'!$E$7,0,10*ROW('Water Data'!E195)))),CONCATENATE("[",ROUND(OFFSET('Water Data'!$E$7,0,10*ROW('Water Data'!E195)),0),"]"),IF(AND(ISNUMBER(OFFSET('Water Data'!$E$7,0,10*ROW('Water Data'!E195))),BZ201="",ISNUMBER(OFFSET('Water Data'!$E$7,0,10*ROW('Water Data'!E195)))),OFFSET('Water Data'!$E$7,0,10*ROW('Water Data'!E195)),NA())))</f>
        <v>#N/A</v>
      </c>
      <c r="L201" s="133" t="e">
        <f ca="1">+IF(AND(ISNUMBER(OFFSET('Water Data'!$E$10,0,10*ROW('Water Data'!E195))),CA201="Yes"),OFFSET('Water Data'!$E$10,0,10*ROW('Water Data'!E195)),IF(AND(ISNUMBER(OFFSET('Water Data'!$E$10,0,10*ROW('Water Data'!E195))),CA201="No",ISNUMBER(OFFSET('Water Data'!$E$10,0,10*ROW('Water Data'!E195)))),CONCATENATE("[",ROUND(OFFSET('Water Data'!$E$10,0,10*ROW('Water Data'!E195)),0),"]"),IF(AND(ISNUMBER(OFFSET('Water Data'!$E$10,0,10*ROW('Water Data'!E195))),CA201="",ISNUMBER(OFFSET('Water Data'!$E$10,0,10*ROW('Water Data'!E195)))),OFFSET('Water Data'!$E$10,0,10*ROW('Water Data'!E195)),NA())))</f>
        <v>#N/A</v>
      </c>
      <c r="M201" s="133" t="e">
        <f ca="1">+IF(AND(ISNUMBER(OFFSET('Water Data'!$F$5,0,10*ROW('Water Data'!F195))),CB201="Yes"),100-OFFSET('Water Data'!$F$5,0,10*ROW('Water Data'!F195)),IF(AND(ISNUMBER(OFFSET('Water Data'!$F$5,0,10*ROW('Water Data'!F195))),CB201="No",ISNUMBER(OFFSET('Water Data'!$F$5,0,10*ROW('Water Data'!F195)))),CONCATENATE("[",ROUND(100-OFFSET('Water Data'!$F$5,0,10*ROW('Water Data'!F195)),0),"]"),IF(AND(ISNUMBER(OFFSET('Water Data'!$F$5,0,10*ROW('Water Data'!F195))),CB201="",ISNUMBER(OFFSET('Water Data'!$F$5,0,10*ROW('Water Data'!F195)))),100-OFFSET('Water Data'!$F$5,0,10*ROW('Water Data'!F195)),NA())))</f>
        <v>#N/A</v>
      </c>
      <c r="N201" s="133" t="e">
        <f ca="1">+IF(AND(ISNUMBER(OFFSET('Water Data'!$F$7,0,10*ROW('Water Data'!F195))),CC201="Yes"),OFFSET('Water Data'!$F$7,0,10*ROW('Water Data'!F195)),IF(AND(ISNUMBER(OFFSET('Water Data'!$F$7,0,10*ROW('Water Data'!F195))),CC201="No",ISNUMBER(OFFSET('Water Data'!$F$7,0,10*ROW('Water Data'!F195)))),CONCATENATE("[",ROUND(OFFSET('Water Data'!$F$7,0,10*ROW('Water Data'!F195)),0),"]"),IF(AND(ISNUMBER(OFFSET('Water Data'!$F$7,0,10*ROW('Water Data'!F195))),CC201="",ISNUMBER(OFFSET('Water Data'!$F$7,0,10*ROW('Water Data'!F195)))),OFFSET('Water Data'!$F$7,0,10*ROW('Water Data'!F195)),NA())))</f>
        <v>#N/A</v>
      </c>
      <c r="O201" s="133" t="e">
        <f ca="1">+IF(AND(ISNUMBER(OFFSET('Water Data'!$F$10,0,10*ROW('Water Data'!F195))),CD201="Yes"),OFFSET('Water Data'!$F$10,0,10*ROW('Water Data'!F195)),IF(AND(ISNUMBER(OFFSET('Water Data'!$F$10,0,10*ROW('Water Data'!F195))),CD201="No",ISNUMBER(OFFSET('Water Data'!$F$10,0,10*ROW('Water Data'!F195)))),CONCATENATE("[",ROUND(OFFSET('Water Data'!$F$10,0,10*ROW('Water Data'!F195)),0),"]"),IF(AND(ISNUMBER(OFFSET('Water Data'!$F$10,0,10*ROW('Water Data'!F195))),CD201="",ISNUMBER(OFFSET('Water Data'!$F$10,0,10*ROW('Water Data'!F195)))),OFFSET('Water Data'!$F$10,0,10*ROW('Water Data'!F195)),NA())))</f>
        <v>#N/A</v>
      </c>
      <c r="P201" s="133" t="e">
        <f ca="1">+IF(AND(ISNUMBER(OFFSET('Water Data'!$G$5,0,10*ROW('Water Data'!G195))),CE201="Yes"),100-OFFSET('Water Data'!$G$5,0,10*ROW('Water Data'!G195)),IF(AND(ISNUMBER(OFFSET('Water Data'!$G$5,0,10*ROW('Water Data'!G195))),CE201="No",ISNUMBER(OFFSET('Water Data'!$G$5,0,10*ROW('Water Data'!G195)))),CONCATENATE("[",ROUND(100-OFFSET('Water Data'!$G$5,0,10*ROW('Water Data'!G195)),0),"]"),IF(AND(ISNUMBER(OFFSET('Water Data'!$G$5,0,10*ROW('Water Data'!G195))),CE201="",ISNUMBER(OFFSET('Water Data'!$G$5,0,10*ROW('Water Data'!G195)))),100-OFFSET('Water Data'!$G$5,0,10*ROW('Water Data'!G195)),NA())))</f>
        <v>#N/A</v>
      </c>
      <c r="Q201" s="133" t="e">
        <f ca="1">+IF(AND(ISNUMBER(OFFSET('Water Data'!$G$7,0,10*ROW('Water Data'!G195))),CF201="Yes"),OFFSET('Water Data'!$G$7,0,10*ROW('Water Data'!G195)),IF(AND(ISNUMBER(OFFSET('Water Data'!$G$7,0,10*ROW('Water Data'!G195))),CF201="No",ISNUMBER(OFFSET('Water Data'!$G$7,0,10*ROW('Water Data'!G195)))),CONCATENATE("[",ROUND(OFFSET('Water Data'!$G$7,0,10*ROW('Water Data'!G195)),0),"]"),IF(AND(ISNUMBER(OFFSET('Water Data'!$G$7,0,10*ROW('Water Data'!G195))),CF201="",ISNUMBER(OFFSET('Water Data'!$G$7,0,10*ROW('Water Data'!G195)))),OFFSET('Water Data'!$G$7,0,10*ROW('Water Data'!G195)),NA())))</f>
        <v>#N/A</v>
      </c>
      <c r="R201" s="133" t="e">
        <f ca="1">+IF(AND(ISNUMBER(OFFSET('Water Data'!$G$10,0,10*ROW('Water Data'!G195))),CG201="Yes"),OFFSET('Water Data'!$G$10,0,10*ROW('Water Data'!G195)),IF(AND(ISNUMBER(OFFSET('Water Data'!$G$10,0,10*ROW('Water Data'!G195))),CG201="No",ISNUMBER(OFFSET('Water Data'!$G$10,0,10*ROW('Water Data'!G195)))),CONCATENATE("[",ROUND(OFFSET('Water Data'!$G$10,0,10*ROW('Water Data'!G195)),0),"]"),IF(AND(ISNUMBER(OFFSET('Water Data'!$G$10,0,10*ROW('Water Data'!G195))),CG201="",ISNUMBER(OFFSET('Water Data'!$G$10,0,10*ROW('Water Data'!G195)))),OFFSET('Water Data'!$G$10,0,10*ROW('Water Data'!G195)),NA())))</f>
        <v>#N/A</v>
      </c>
      <c r="S201" s="133" t="e">
        <f ca="1">+IF(AND(ISNUMBER(OFFSET('Water Data'!$H$5,0,10*ROW('Water Data'!H195))),CH201="Yes"),100-OFFSET('Water Data'!$H$5,0,10*ROW('Water Data'!H195)),IF(AND(ISNUMBER(OFFSET('Water Data'!$H$5,0,10*ROW('Water Data'!H195))),CH201="No",ISNUMBER(OFFSET('Water Data'!$H$5,0,10*ROW('Water Data'!H195)))),CONCATENATE("[",ROUND(100-OFFSET('Water Data'!$H$5,0,10*ROW('Water Data'!H195)),0),"]"),IF(AND(ISNUMBER(OFFSET('Water Data'!$H$5,0,10*ROW('Water Data'!H195))),CH201="",ISNUMBER(OFFSET('Water Data'!$H$5,0,10*ROW('Water Data'!H195)))),100-OFFSET('Water Data'!$H$5,0,10*ROW('Water Data'!H195)),NA())))</f>
        <v>#N/A</v>
      </c>
      <c r="T201" s="133" t="e">
        <f ca="1">+IF(AND(ISNUMBER(OFFSET('Water Data'!$H$7,0,10*ROW('Water Data'!H195))),CI201="Yes"),OFFSET('Water Data'!$H$7,0,10*ROW('Water Data'!H195)),IF(AND(ISNUMBER(OFFSET('Water Data'!$H$7,0,10*ROW('Water Data'!H195))),CI201="No",ISNUMBER(OFFSET('Water Data'!$H$7,0,10*ROW('Water Data'!H195)))),CONCATENATE("[",ROUND(OFFSET('Water Data'!$H$7,0,10*ROW('Water Data'!H195)),0),"]"),IF(AND(ISNUMBER(OFFSET('Water Data'!$H$7,0,10*ROW('Water Data'!H195))),CI201="",ISNUMBER(OFFSET('Water Data'!$H$7,0,10*ROW('Water Data'!H195)))),OFFSET('Water Data'!$H$7,0,10*ROW('Water Data'!H195)),NA())))</f>
        <v>#N/A</v>
      </c>
      <c r="U201" s="133" t="e">
        <f ca="1">+IF(AND(ISNUMBER(OFFSET('Water Data'!$H$10,0,10*ROW('Water Data'!H195))),CJ201="Yes"),OFFSET('Water Data'!$H$10,0,10*ROW('Water Data'!H195)),IF(AND(ISNUMBER(OFFSET('Water Data'!$H$10,0,10*ROW('Water Data'!H195))),CJ201="No",ISNUMBER(OFFSET('Water Data'!$H$10,0,10*ROW('Water Data'!H195)))),CONCATENATE("[",ROUND(OFFSET('Water Data'!$H$10,0,10*ROW('Water Data'!H195)),0),"]"),IF(AND(ISNUMBER(OFFSET('Water Data'!$H$10,0,10*ROW('Water Data'!H195))),CJ201="",ISNUMBER(OFFSET('Water Data'!$H$10,0,10*ROW('Water Data'!H195)))),OFFSET('Water Data'!$H$10,0,10*ROW('Water Data'!H195)),NA())))</f>
        <v>#N/A</v>
      </c>
      <c r="V201" s="134" t="e">
        <f ca="1">+IF(AND(ISNUMBER(OFFSET('Sanitation Data'!$C$5,0,10*ROW('Sanitation Data'!C195))),CK201="Yes"),100-OFFSET('Sanitation Data'!$C$5,0,10*ROW('Sanitation Data'!C195)),IF(AND(ISNUMBER(OFFSET('Sanitation Data'!$C$5,0,10*ROW('Sanitation Data'!C195))),CK201="No",ISNUMBER(OFFSET('Sanitation Data'!$C$5,0,10*ROW('Sanitation Data'!C195)))),CONCATENATE("[",ROUND(100-OFFSET('Sanitation Data'!$C$5,0,10*ROW('Sanitation Data'!C195)),0),"]"),IF(AND(ISNUMBER(OFFSET('Sanitation Data'!$C$5,0,10*ROW('Sanitation Data'!C195))),CK201="",ISNUMBER(OFFSET('Sanitation Data'!$C$5,0,10*ROW('Sanitation Data'!C195)))),100-OFFSET('Sanitation Data'!$C$5,0,10*ROW('Sanitation Data'!C195)),NA())))</f>
        <v>#N/A</v>
      </c>
      <c r="W201" s="134" t="e">
        <f ca="1">+IF(AND(ISNUMBER(OFFSET('Sanitation Data'!$C$7,0,10*ROW('Sanitation Data'!C195))),CL201="Yes"),OFFSET('Sanitation Data'!$C$7,0,10*ROW('Sanitation Data'!C195)),IF(AND(ISNUMBER(OFFSET('Sanitation Data'!$C$7,0,10*ROW('Sanitation Data'!C195))),CL201="No",ISNUMBER(OFFSET('Sanitation Data'!$C$7,0,10*ROW('Sanitation Data'!C195)))),CONCATENATE("[",ROUND(OFFSET('Sanitation Data'!$C$7,0,10*ROW('Sanitation Data'!C195)),0),"]"),IF(AND(ISNUMBER(OFFSET('Sanitation Data'!$C$7,0,10*ROW('Sanitation Data'!C195))),CL201="",ISNUMBER(OFFSET('Sanitation Data'!$C$7,0,10*ROW('Sanitation Data'!C195)))),OFFSET('Sanitation Data'!$C$7,0,10*ROW('Sanitation Data'!C195)),NA())))</f>
        <v>#N/A</v>
      </c>
      <c r="X201" s="134" t="e">
        <f ca="1">+IF(AND(ISNUMBER(OFFSET('Sanitation Data'!$C$11,0,10*ROW('Sanitation Data'!C195))),CM201="Yes"),OFFSET('Sanitation Data'!$C$11,0,10*ROW('Sanitation Data'!C195)),IF(AND(ISNUMBER(OFFSET('Sanitation Data'!$C$11,0,10*ROW('Sanitation Data'!C195))),CM201="No",ISNUMBER(OFFSET('Sanitation Data'!$C$11,0,10*ROW('Sanitation Data'!C195)))),CONCATENATE("[",ROUND(OFFSET('Sanitation Data'!$C$11,0,10*ROW('Sanitation Data'!C195)),0),"]"),IF(AND(ISNUMBER(OFFSET('Sanitation Data'!$C$11,0,10*ROW('Sanitation Data'!C195))),CM201="",ISNUMBER(OFFSET('Sanitation Data'!$C$11,0,10*ROW('Sanitation Data'!C195)))),OFFSET('Sanitation Data'!$C$11,0,10*ROW('Sanitation Data'!C195)),NA())))</f>
        <v>#N/A</v>
      </c>
      <c r="Y201" s="134" t="e">
        <f ca="1">+IF(AND(ISNUMBER(OFFSET('Sanitation Data'!$C$12,0,10*ROW('Sanitation Data'!C195))),CN201="Yes"),OFFSET('Sanitation Data'!$C$12,0,10*ROW('Sanitation Data'!C195)),IF(AND(ISNUMBER(OFFSET('Sanitation Data'!$C$12,0,10*ROW('Sanitation Data'!C195))),CN201="No",ISNUMBER(OFFSET('Sanitation Data'!$C$12,0,10*ROW('Sanitation Data'!C195)))),CONCATENATE("[",ROUND(OFFSET('Sanitation Data'!$C$12,0,10*ROW('Sanitation Data'!C195)),0),"]"),IF(AND(ISNUMBER(OFFSET('Sanitation Data'!$C$12,0,10*ROW('Sanitation Data'!C195))),CN201="",ISNUMBER(OFFSET('Sanitation Data'!$C$12,0,10*ROW('Sanitation Data'!C195)))),OFFSET('Sanitation Data'!$C$12,0,10*ROW('Sanitation Data'!C195)),NA())))</f>
        <v>#N/A</v>
      </c>
      <c r="Z201" s="134" t="e">
        <f ca="1">+IF(AND(ISNUMBER(OFFSET('Sanitation Data'!$C$13,0,10*ROW('Sanitation Data'!C195))),CO201="Yes"),OFFSET('Sanitation Data'!$C$13,0,10*ROW('Sanitation Data'!C195)),IF(AND(ISNUMBER(OFFSET('Sanitation Data'!$C$13,0,10*ROW('Sanitation Data'!C195))),CO201="No",ISNUMBER(OFFSET('Sanitation Data'!$C$13,0,10*ROW('Sanitation Data'!C195)))),CONCATENATE("[",ROUND(OFFSET('Sanitation Data'!$C$13,0,10*ROW('Sanitation Data'!C195)),0),"]"),IF(AND(ISNUMBER(OFFSET('Sanitation Data'!$C$13,0,10*ROW('Sanitation Data'!C195))),CO201="",ISNUMBER(OFFSET('Sanitation Data'!$C$13,0,10*ROW('Sanitation Data'!C195)))),OFFSET('Sanitation Data'!$C$13,0,10*ROW('Sanitation Data'!C195)),NA())))</f>
        <v>#N/A</v>
      </c>
      <c r="AA201" s="134" t="e">
        <f ca="1">+IF(AND(ISNUMBER(OFFSET('Sanitation Data'!$D$5,0,10*ROW('Sanitation Data'!D195))),CP201="Yes"),100-OFFSET('Sanitation Data'!$D$5,0,10*ROW('Sanitation Data'!D195)),IF(AND(ISNUMBER(OFFSET('Sanitation Data'!$D$5,0,10*ROW('Sanitation Data'!D195))),CP201="No",ISNUMBER(OFFSET('Sanitation Data'!$D$5,0,10*ROW('Sanitation Data'!D195)))),CONCATENATE("[",ROUND(100-OFFSET('Sanitation Data'!$D$5,0,10*ROW('Sanitation Data'!D195)),0),"]"),IF(AND(ISNUMBER(OFFSET('Sanitation Data'!$D$5,0,10*ROW('Sanitation Data'!D195))),CP201="",ISNUMBER(OFFSET('Sanitation Data'!$D$5,0,10*ROW('Sanitation Data'!D195)))),100-OFFSET('Sanitation Data'!$D$5,0,10*ROW('Sanitation Data'!D195)),NA())))</f>
        <v>#N/A</v>
      </c>
      <c r="AB201" s="134" t="e">
        <f ca="1">+IF(AND(ISNUMBER(OFFSET('Sanitation Data'!$D$7,0,10*ROW('Sanitation Data'!D195))),CQ201="Yes"),OFFSET('Sanitation Data'!$D$7,0,10*ROW('Sanitation Data'!G195)),IF(AND(ISNUMBER(OFFSET('Sanitation Data'!$D$7,0,10*ROW('Sanitation Data'!D195))),CQ201="No",ISNUMBER(OFFSET('Sanitation Data'!$D$7,0,10*ROW('Sanitation Data'!D195)))),CONCATENATE("[",ROUND(OFFSET('Sanitation Data'!$D$7,0,10*ROW('Sanitation Data'!D195)),0),"]"),IF(AND(ISNUMBER(OFFSET('Sanitation Data'!$D$7,0,10*ROW('Sanitation Data'!D195))),CQ201="",ISNUMBER(OFFSET('Sanitation Data'!$D$7,0,10*ROW('Sanitation Data'!D195)))),OFFSET('Sanitation Data'!$D$7,0,10*ROW('Sanitation Data'!D195)),NA())))</f>
        <v>#N/A</v>
      </c>
      <c r="AC201" s="134" t="e">
        <f ca="1">+IF(AND(ISNUMBER(OFFSET('Sanitation Data'!$D$11,0,10*ROW('Sanitation Data'!D195))),CR201="Yes"),OFFSET('Sanitation Data'!$D$11,0,10*ROW('Sanitation Data'!D195)),IF(AND(ISNUMBER(OFFSET('Sanitation Data'!$D$11,0,10*ROW('Sanitation Data'!D195))),CR201="No",ISNUMBER(OFFSET('Sanitation Data'!$D$11,0,10*ROW('Sanitation Data'!D195)))),CONCATENATE("[",ROUND(OFFSET('Sanitation Data'!$D$11,0,10*ROW('Sanitation Data'!D195)),0),"]"),IF(AND(ISNUMBER(OFFSET('Sanitation Data'!$D$11,0,10*ROW('Sanitation Data'!D195))),CR201="",ISNUMBER(OFFSET('Sanitation Data'!$D$11,0,10*ROW('Sanitation Data'!D195)))),OFFSET('Sanitation Data'!$D$11,0,10*ROW('Sanitation Data'!D195)),NA())))</f>
        <v>#N/A</v>
      </c>
      <c r="AD201" s="134" t="e">
        <f ca="1">+IF(AND(ISNUMBER(OFFSET('Sanitation Data'!$D$12,0,10*ROW('Sanitation Data'!D195))),CS201="Yes"),OFFSET('Sanitation Data'!$D$12,0,10*ROW('Sanitation Data'!D195)),IF(AND(ISNUMBER(OFFSET('Sanitation Data'!$D$12,0,10*ROW('Sanitation Data'!D195))),CS201="No",ISNUMBER(OFFSET('Sanitation Data'!$D$12,0,10*ROW('Sanitation Data'!D195)))),CONCATENATE("[",ROUND(OFFSET('Sanitation Data'!$D$12,0,10*ROW('Sanitation Data'!D195)),0),"]"),IF(AND(ISNUMBER(OFFSET('Sanitation Data'!$D$12,0,10*ROW('Sanitation Data'!D195))),CS201="",ISNUMBER(OFFSET('Sanitation Data'!$D$12,0,10*ROW('Sanitation Data'!D195)))),OFFSET('Sanitation Data'!$D$12,0,10*ROW('Sanitation Data'!D195)),NA())))</f>
        <v>#N/A</v>
      </c>
      <c r="AE201" s="134" t="e">
        <f ca="1">+IF(AND(ISNUMBER(OFFSET('Sanitation Data'!$D$13,0,10*ROW('Sanitation Data'!D195))),CT201="Yes"),OFFSET('Sanitation Data'!$D$13,0,10*ROW('Sanitation Data'!D195)),IF(AND(ISNUMBER(OFFSET('Sanitation Data'!$D$13,0,10*ROW('Sanitation Data'!D195))),CT201="No",ISNUMBER(OFFSET('Sanitation Data'!$D$13,0,10*ROW('Sanitation Data'!D195)))),CONCATENATE("[",ROUND(OFFSET('Sanitation Data'!$D$13,0,10*ROW('Sanitation Data'!D195)),0),"]"),IF(AND(ISNUMBER(OFFSET('Sanitation Data'!$D$13,0,10*ROW('Sanitation Data'!D195))),CT201="",ISNUMBER(OFFSET('Sanitation Data'!$D$13,0,10*ROW('Sanitation Data'!D195)))),OFFSET('Sanitation Data'!$D$13,0,10*ROW('Sanitation Data'!D195)),NA())))</f>
        <v>#N/A</v>
      </c>
      <c r="AF201" s="134" t="e">
        <f ca="1">+IF(AND(ISNUMBER(OFFSET('Sanitation Data'!$E$5,0,10*ROW('Sanitation Data'!E195))),CU201="Yes"),100-OFFSET('Sanitation Data'!$E$5,0,10*ROW('Sanitation Data'!E195)),IF(AND(ISNUMBER(OFFSET('Sanitation Data'!$E$5,0,10*ROW('Sanitation Data'!E195))),CU201="No",ISNUMBER(OFFSET('Sanitation Data'!$E$5,0,10*ROW('Sanitation Data'!E195)))),CONCATENATE("[",ROUND(100-OFFSET('Sanitation Data'!$E$5,0,10*ROW('Sanitation Data'!E195)),0),"]"),IF(AND(ISNUMBER(OFFSET('Sanitation Data'!$E$5,0,10*ROW('Sanitation Data'!E195))),CU201="",ISNUMBER(OFFSET('Sanitation Data'!$E$5,0,10*ROW('Sanitation Data'!E195)))),100-OFFSET('Sanitation Data'!$E$5,0,10*ROW('Sanitation Data'!E195)),NA())))</f>
        <v>#N/A</v>
      </c>
      <c r="AG201" s="134" t="e">
        <f ca="1">+IF(AND(ISNUMBER(OFFSET('Sanitation Data'!$E$7,0,10*ROW('Sanitation Data'!E195))),CV201="Yes"),OFFSET('Sanitation Data'!$E$7,0,10*ROW('Sanitation Data'!E195)),IF(AND(ISNUMBER(OFFSET('Sanitation Data'!$E$7,0,10*ROW('Sanitation Data'!E195))),CV201="No",ISNUMBER(OFFSET('Sanitation Data'!$E$7,0,10*ROW('Sanitation Data'!E195)))),CONCATENATE("[",ROUND(OFFSET('Sanitation Data'!$E$7,0,10*ROW('Sanitation Data'!E195)),0),"]"),IF(AND(ISNUMBER(OFFSET('Sanitation Data'!$E$7,0,10*ROW('Sanitation Data'!E195))),CV201="",ISNUMBER(OFFSET('Sanitation Data'!$E$7,0,10*ROW('Sanitation Data'!E195)))),OFFSET('Sanitation Data'!$E$7,0,10*ROW('Sanitation Data'!E195)),NA())))</f>
        <v>#N/A</v>
      </c>
      <c r="AH201" s="134" t="e">
        <f ca="1">+IF(AND(ISNUMBER(OFFSET('Sanitation Data'!$E$11,0,10*ROW('Sanitation Data'!E195))),CW201="Yes"),OFFSET('Sanitation Data'!$E$11,0,10*ROW('Sanitation Data'!E195)),IF(AND(ISNUMBER(OFFSET('Sanitation Data'!$E$11,0,10*ROW('Sanitation Data'!E195))),CW201="No",ISNUMBER(OFFSET('Sanitation Data'!$E$11,0,10*ROW('Sanitation Data'!E195)))),CONCATENATE("[",ROUND(OFFSET('Sanitation Data'!$E$11,0,10*ROW('Sanitation Data'!E195)),0),"]"),IF(AND(ISNUMBER(OFFSET('Sanitation Data'!$E$11,0,10*ROW('Sanitation Data'!E195))),CW201="",ISNUMBER(OFFSET('Sanitation Data'!$E$11,0,10*ROW('Sanitation Data'!E195)))),OFFSET('Sanitation Data'!$E$11,0,10*ROW('Sanitation Data'!E195)),NA())))</f>
        <v>#N/A</v>
      </c>
      <c r="AI201" s="134" t="e">
        <f ca="1">+IF(AND(ISNUMBER(OFFSET('Sanitation Data'!$E$12,0,10*ROW('Sanitation Data'!E195))),CX201="Yes"),OFFSET('Sanitation Data'!$E$12,0,10*ROW('Sanitation Data'!E195)),IF(AND(ISNUMBER(OFFSET('Sanitation Data'!$E$12,0,10*ROW('Sanitation Data'!E195))),CX201="No",ISNUMBER(OFFSET('Sanitation Data'!$E$12,0,10*ROW('Sanitation Data'!E195)))),CONCATENATE("[",ROUND(OFFSET('Sanitation Data'!$E$12,0,10*ROW('Sanitation Data'!E195)),0),"]"),IF(AND(ISNUMBER(OFFSET('Sanitation Data'!$E$12,0,10*ROW('Sanitation Data'!E195))),CX201="",ISNUMBER(OFFSET('Sanitation Data'!$E$12,0,10*ROW('Sanitation Data'!E195)))),OFFSET('Sanitation Data'!$E$12,0,10*ROW('Sanitation Data'!E195)),NA())))</f>
        <v>#N/A</v>
      </c>
      <c r="AJ201" s="134" t="e">
        <f ca="1">+IF(AND(ISNUMBER(OFFSET('Sanitation Data'!$E$13,0,10*ROW('Sanitation Data'!E195))),CY201="Yes"),OFFSET('Sanitation Data'!$E$13,0,10*ROW('Sanitation Data'!E195)),IF(AND(ISNUMBER(OFFSET('Sanitation Data'!$E$13,0,10*ROW('Sanitation Data'!E195))),CY201="No",ISNUMBER(OFFSET('Sanitation Data'!$E$13,0,10*ROW('Sanitation Data'!E195)))),CONCATENATE("[",ROUND(OFFSET('Sanitation Data'!$E$13,0,10*ROW('Sanitation Data'!E195)),0),"]"),IF(AND(ISNUMBER(OFFSET('Sanitation Data'!$E$13,0,10*ROW('Sanitation Data'!E195))),CY201="",ISNUMBER(OFFSET('Sanitation Data'!$E$13,0,10*ROW('Sanitation Data'!E195)))),OFFSET('Sanitation Data'!$E$13,0,10*ROW('Sanitation Data'!E195)),NA())))</f>
        <v>#N/A</v>
      </c>
      <c r="AK201" s="134" t="e">
        <f ca="1">+IF(AND(ISNUMBER(OFFSET('Sanitation Data'!$F$5,0,10*ROW('Sanitation Data'!F195))),CZ201="Yes"),100-OFFSET('Sanitation Data'!$F$5,0,10*ROW('Sanitation Data'!F195)),IF(AND(ISNUMBER(OFFSET('Sanitation Data'!$F$5,0,10*ROW('Sanitation Data'!F195))),CZ201="No",ISNUMBER(OFFSET('Sanitation Data'!$F$5,0,10*ROW('Sanitation Data'!F195)))),CONCATENATE("[",ROUND(100-OFFSET('Sanitation Data'!$F$5,0,10*ROW('Sanitation Data'!F195)),0),"]"),IF(AND(ISNUMBER(OFFSET('Sanitation Data'!$F$5,0,10*ROW('Sanitation Data'!F195))),CZ201="",ISNUMBER(OFFSET('Sanitation Data'!$F$5,0,10*ROW('Sanitation Data'!F195)))),100-OFFSET('Sanitation Data'!$F$5,0,10*ROW('Sanitation Data'!F195)),NA())))</f>
        <v>#N/A</v>
      </c>
      <c r="AL201" s="134" t="e">
        <f ca="1">+IF(AND(ISNUMBER(OFFSET('Sanitation Data'!$F$7,0,10*ROW('Sanitation Data'!F195))),DA201="Yes"),OFFSET('Sanitation Data'!$F$7,0,10*ROW('Sanitation Data'!F195)),IF(AND(ISNUMBER(OFFSET('Sanitation Data'!$F$7,0,10*ROW('Sanitation Data'!F195))),DA201="No",ISNUMBER(OFFSET('Sanitation Data'!$F$7,0,10*ROW('Sanitation Data'!F195)))),CONCATENATE("[",ROUND(OFFSET('Sanitation Data'!$F$7,0,10*ROW('Sanitation Data'!F195)),0),"]"),IF(AND(ISNUMBER(OFFSET('Sanitation Data'!$F$7,0,10*ROW('Sanitation Data'!F195))),DA201="",ISNUMBER(OFFSET('Sanitation Data'!$F$7,0,10*ROW('Sanitation Data'!F195)))),OFFSET('Sanitation Data'!$F$7,0,10*ROW('Sanitation Data'!F195)),NA())))</f>
        <v>#N/A</v>
      </c>
      <c r="AM201" s="134" t="e">
        <f ca="1">+IF(AND(ISNUMBER(OFFSET('Sanitation Data'!$F$11,0,10*ROW('Sanitation Data'!F195))),DB201="Yes"),OFFSET('Sanitation Data'!$F$11,0,10*ROW('Sanitation Data'!F195)),IF(AND(ISNUMBER(OFFSET('Sanitation Data'!$F$11,0,10*ROW('Sanitation Data'!F195))),DB201="No",ISNUMBER(OFFSET('Sanitation Data'!$F$11,0,10*ROW('Sanitation Data'!F195)))),CONCATENATE("[",ROUND(OFFSET('Sanitation Data'!$F$11,0,10*ROW('Sanitation Data'!F195)),0),"]"),IF(AND(ISNUMBER(OFFSET('Sanitation Data'!$F$11,0,10*ROW('Sanitation Data'!F195))),DB201="",ISNUMBER(OFFSET('Sanitation Data'!$F$11,0,10*ROW('Sanitation Data'!F195)))),OFFSET('Sanitation Data'!$F$11,0,10*ROW('Sanitation Data'!F195)),NA())))</f>
        <v>#N/A</v>
      </c>
      <c r="AN201" s="134" t="e">
        <f ca="1">+IF(AND(ISNUMBER(OFFSET('Sanitation Data'!$F$12,0,10*ROW('Sanitation Data'!F195))),DC201="Yes"),OFFSET('Sanitation Data'!$F$12,0,10*ROW('Sanitation Data'!F195)),IF(AND(ISNUMBER(OFFSET('Sanitation Data'!$F$12,0,10*ROW('Sanitation Data'!F195))),DC201="No",ISNUMBER(OFFSET('Sanitation Data'!$F$12,0,10*ROW('Sanitation Data'!F195)))),CONCATENATE("[",ROUND(OFFSET('Sanitation Data'!$F$12,0,10*ROW('Sanitation Data'!F195)),0),"]"),IF(AND(ISNUMBER(OFFSET('Sanitation Data'!$F$12,0,10*ROW('Sanitation Data'!F195))),DC201="",ISNUMBER(OFFSET('Sanitation Data'!$F$12,0,10*ROW('Sanitation Data'!F195)))),OFFSET('Sanitation Data'!$F$12,0,10*ROW('Sanitation Data'!F195)),NA())))</f>
        <v>#N/A</v>
      </c>
      <c r="AO201" s="134" t="e">
        <f ca="1">+IF(AND(ISNUMBER(OFFSET('Sanitation Data'!$F$13,0,10*ROW('Sanitation Data'!F195))),DD201="Yes"),OFFSET('Sanitation Data'!$F$13,0,10*ROW('Sanitation Data'!F195)),IF(AND(ISNUMBER(OFFSET('Sanitation Data'!$F$13,0,10*ROW('Sanitation Data'!F195))),DD201="No",ISNUMBER(OFFSET('Sanitation Data'!$F$13,0,10*ROW('Sanitation Data'!F195)))),CONCATENATE("[",ROUND(OFFSET('Sanitation Data'!$F$13,0,10*ROW('Sanitation Data'!F195)),0),"]"),IF(AND(ISNUMBER(OFFSET('Sanitation Data'!$F$13,0,10*ROW('Sanitation Data'!F195))),DD201="",ISNUMBER(OFFSET('Sanitation Data'!$F$13,0,10*ROW('Sanitation Data'!F195)))),OFFSET('Sanitation Data'!$F$13,0,10*ROW('Sanitation Data'!F195)),NA())))</f>
        <v>#N/A</v>
      </c>
      <c r="AP201" s="134" t="e">
        <f ca="1">+IF(AND(ISNUMBER(OFFSET('Sanitation Data'!$G$5,0,10*ROW('Sanitation Data'!G195))),DE201="Yes"),100-OFFSET('Sanitation Data'!$G$5,0,10*ROW('Sanitation Data'!G195)),IF(AND(ISNUMBER(OFFSET('Sanitation Data'!$G$5,0,10*ROW('Sanitation Data'!G195))),DE201="No",ISNUMBER(OFFSET('Sanitation Data'!$G$5,0,10*ROW('Sanitation Data'!G195)))),CONCATENATE("[",ROUND(100-OFFSET('Sanitation Data'!$G$5,0,10*ROW('Sanitation Data'!G195)),0),"]"),IF(AND(ISNUMBER(OFFSET('Sanitation Data'!$G$5,0,10*ROW('Sanitation Data'!G195))),DE201="",ISNUMBER(OFFSET('Sanitation Data'!$G$5,0,10*ROW('Sanitation Data'!G195)))),100-OFFSET('Sanitation Data'!$G$5,0,10*ROW('Sanitation Data'!G195)),NA())))</f>
        <v>#N/A</v>
      </c>
      <c r="AQ201" s="134" t="e">
        <f ca="1">+IF(AND(ISNUMBER(OFFSET('Sanitation Data'!$G$7,0,10*ROW('Sanitation Data'!G195))),DF201="Yes"),OFFSET('Sanitation Data'!$G$7,0,10*ROW('Sanitation Data'!G195)),IF(AND(ISNUMBER(OFFSET('Sanitation Data'!$G$7,0,10*ROW('Sanitation Data'!G195))),DF201="No",ISNUMBER(OFFSET('Sanitation Data'!$G$7,0,10*ROW('Sanitation Data'!G195)))),CONCATENATE("[",ROUND(OFFSET('Sanitation Data'!$G$7,0,10*ROW('Sanitation Data'!G195)),0),"]"),IF(AND(ISNUMBER(OFFSET('Sanitation Data'!$G$7,0,10*ROW('Sanitation Data'!G195))),DF201="",ISNUMBER(OFFSET('Sanitation Data'!$G$7,0,10*ROW('Sanitation Data'!G195)))),OFFSET('Sanitation Data'!$G$7,0,10*ROW('Sanitation Data'!G195)),NA())))</f>
        <v>#N/A</v>
      </c>
      <c r="AR201" s="134" t="e">
        <f ca="1">+IF(AND(ISNUMBER(OFFSET('Sanitation Data'!$G$11,0,10*ROW('Sanitation Data'!G195))),DG201="Yes"),OFFSET('Sanitation Data'!$G$11,0,10*ROW('Sanitation Data'!G195)),IF(AND(ISNUMBER(OFFSET('Sanitation Data'!$G$11,0,10*ROW('Sanitation Data'!G195))),DG201="No",ISNUMBER(OFFSET('Sanitation Data'!$G$11,0,10*ROW('Sanitation Data'!G195)))),CONCATENATE("[",ROUND(OFFSET('Sanitation Data'!$G$11,0,10*ROW('Sanitation Data'!G195)),0),"]"),IF(AND(ISNUMBER(OFFSET('Sanitation Data'!$G$11,0,10*ROW('Sanitation Data'!G195))),DG201="",ISNUMBER(OFFSET('Sanitation Data'!$G$11,0,10*ROW('Sanitation Data'!G195)))),OFFSET('Sanitation Data'!$G$11,0,10*ROW('Sanitation Data'!G195)),NA())))</f>
        <v>#N/A</v>
      </c>
      <c r="AS201" s="134" t="e">
        <f ca="1">+IF(AND(ISNUMBER(OFFSET('Sanitation Data'!$G$12,0,10*ROW('Sanitation Data'!G195))),DH201="Yes"),OFFSET('Sanitation Data'!$G$12,0,10*ROW('Sanitation Data'!G195)),IF(AND(ISNUMBER(OFFSET('Sanitation Data'!$G$12,0,10*ROW('Sanitation Data'!G195))),DH201="No",ISNUMBER(OFFSET('Sanitation Data'!$G$12,0,10*ROW('Sanitation Data'!G195)))),CONCATENATE("[",ROUND(OFFSET('Sanitation Data'!$G$12,0,10*ROW('Sanitation Data'!G195)),0),"]"),IF(AND(ISNUMBER(OFFSET('Sanitation Data'!$G$12,0,10*ROW('Sanitation Data'!G195))),DH201="",ISNUMBER(OFFSET('Sanitation Data'!$G$12,0,10*ROW('Sanitation Data'!G195)))),OFFSET('Sanitation Data'!$G$12,0,10*ROW('Sanitation Data'!G195)),NA())))</f>
        <v>#N/A</v>
      </c>
      <c r="AT201" s="134" t="e">
        <f ca="1">+IF(AND(ISNUMBER(OFFSET('Sanitation Data'!$G$13,0,10*ROW('Sanitation Data'!G195))),DI201="Yes"),OFFSET('Sanitation Data'!$G$13,0,10*ROW('Sanitation Data'!G195)),IF(AND(ISNUMBER(OFFSET('Sanitation Data'!$G$13,0,10*ROW('Sanitation Data'!G195))),DI201="No",ISNUMBER(OFFSET('Sanitation Data'!$G$13,0,10*ROW('Sanitation Data'!G195)))),CONCATENATE("[",ROUND(OFFSET('Sanitation Data'!$G$13,0,10*ROW('Sanitation Data'!G195)),0),"]"),IF(AND(ISNUMBER(OFFSET('Sanitation Data'!$G$13,0,10*ROW('Sanitation Data'!G195))),DI201="",ISNUMBER(OFFSET('Sanitation Data'!$G$13,0,10*ROW('Sanitation Data'!G195)))),OFFSET('Sanitation Data'!$G$13,0,10*ROW('Sanitation Data'!G195)),NA())))</f>
        <v>#N/A</v>
      </c>
      <c r="AU201" s="134" t="e">
        <f ca="1">+IF(AND(ISNUMBER(OFFSET('Sanitation Data'!$H$5,0,10*ROW('Sanitation Data'!H195))),DJ201="Yes"),100-OFFSET('Sanitation Data'!$H$5,0,10*ROW('Sanitation Data'!H195)),IF(AND(ISNUMBER(OFFSET('Sanitation Data'!$H$5,0,10*ROW('Sanitation Data'!H195))),DJ201="No",ISNUMBER(OFFSET('Sanitation Data'!$H$5,0,10*ROW('Sanitation Data'!H195)))),CONCATENATE("[",ROUND(100-OFFSET('Sanitation Data'!$H$5,0,10*ROW('Sanitation Data'!H195)),0),"]"),IF(AND(ISNUMBER(OFFSET('Sanitation Data'!$H$5,0,10*ROW('Sanitation Data'!H195))),DJ201="",ISNUMBER(OFFSET('Sanitation Data'!$H$5,0,10*ROW('Sanitation Data'!H195)))),100-OFFSET('Sanitation Data'!$H$5,0,10*ROW('Sanitation Data'!H195)),NA())))</f>
        <v>#N/A</v>
      </c>
      <c r="AV201" s="134" t="e">
        <f ca="1">+IF(AND(ISNUMBER(OFFSET('Sanitation Data'!$H$7,0,10*ROW('Sanitation Data'!H195))),DK201="Yes"),OFFSET('Sanitation Data'!$H$7,0,10*ROW('Sanitation Data'!H195)),IF(AND(ISNUMBER(OFFSET('Sanitation Data'!$H$7,0,10*ROW('Sanitation Data'!H195))),DK201="No",ISNUMBER(OFFSET('Sanitation Data'!$H$7,0,10*ROW('Sanitation Data'!H195)))),CONCATENATE("[",ROUND(OFFSET('Sanitation Data'!$H$7,0,10*ROW('Sanitation Data'!H195)),0),"]"),IF(AND(ISNUMBER(OFFSET('Sanitation Data'!$H$7,0,10*ROW('Sanitation Data'!H195))),DK201="",ISNUMBER(OFFSET('Sanitation Data'!$H$7,0,10*ROW('Sanitation Data'!H195)))),OFFSET('Sanitation Data'!$H$7,0,10*ROW('Sanitation Data'!H195)),NA())))</f>
        <v>#N/A</v>
      </c>
      <c r="AW201" s="134" t="e">
        <f ca="1">+IF(AND(ISNUMBER(OFFSET('Sanitation Data'!$H$11,0,10*ROW('Sanitation Data'!H195))),DL201="Yes"),OFFSET('Sanitation Data'!$H$11,0,10*ROW('Sanitation Data'!H195)),IF(AND(ISNUMBER(OFFSET('Sanitation Data'!$H$11,0,10*ROW('Sanitation Data'!H195))),DL201="No",ISNUMBER(OFFSET('Sanitation Data'!$H$11,0,10*ROW('Sanitation Data'!H195)))),CONCATENATE("[",ROUND(OFFSET('Sanitation Data'!$H$11,0,10*ROW('Sanitation Data'!H195)),0),"]"),IF(AND(ISNUMBER(OFFSET('Sanitation Data'!$H$11,0,10*ROW('Sanitation Data'!H195))),DL201="",ISNUMBER(OFFSET('Sanitation Data'!$H$11,0,10*ROW('Sanitation Data'!H195)))),OFFSET('Sanitation Data'!$H$11,0,10*ROW('Sanitation Data'!H195)),NA())))</f>
        <v>#N/A</v>
      </c>
      <c r="AX201" s="134" t="e">
        <f ca="1">+IF(AND(ISNUMBER(OFFSET('Sanitation Data'!$H$12,0,10*ROW('Sanitation Data'!H195))),DM201="Yes"),OFFSET('Sanitation Data'!$H$12,0,10*ROW('Sanitation Data'!H195)),IF(AND(ISNUMBER(OFFSET('Sanitation Data'!$H$12,0,10*ROW('Sanitation Data'!H195))),DM201="No",ISNUMBER(OFFSET('Sanitation Data'!$H$12,0,10*ROW('Sanitation Data'!H195)))),CONCATENATE("[",ROUND(OFFSET('Sanitation Data'!$H$12,0,10*ROW('Sanitation Data'!H195)),0),"]"),IF(AND(ISNUMBER(OFFSET('Sanitation Data'!$H$12,0,10*ROW('Sanitation Data'!H195))),DM201="",ISNUMBER(OFFSET('Sanitation Data'!$H$12,0,10*ROW('Sanitation Data'!H195)))),OFFSET('Sanitation Data'!$H$12,0,10*ROW('Sanitation Data'!H195)),NA())))</f>
        <v>#N/A</v>
      </c>
      <c r="AY201" s="134" t="e">
        <f ca="1">+IF(AND(ISNUMBER(OFFSET('Sanitation Data'!$H$13,0,10*ROW('Sanitation Data'!H195))),DN201="Yes"),OFFSET('Sanitation Data'!$H$13,0,10*ROW('Sanitation Data'!H195)),IF(AND(ISNUMBER(OFFSET('Sanitation Data'!$H$13,0,10*ROW('Sanitation Data'!H195))),DN201="No",ISNUMBER(OFFSET('Sanitation Data'!$H$13,0,10*ROW('Sanitation Data'!H195)))),CONCATENATE("[",ROUND(OFFSET('Sanitation Data'!$H$13,0,10*ROW('Sanitation Data'!H195)),0),"]"),IF(AND(ISNUMBER(OFFSET('Sanitation Data'!$H$13,0,10*ROW('Sanitation Data'!H195))),DN201="",ISNUMBER(OFFSET('Sanitation Data'!$H$13,0,10*ROW('Sanitation Data'!H195)))),OFFSET('Sanitation Data'!$H$13,0,10*ROW('Sanitation Data'!H195)),NA())))</f>
        <v>#N/A</v>
      </c>
      <c r="AZ201" s="135" t="e">
        <f ca="1">+IF(AND(ISNUMBER(OFFSET('Hygiene Data'!$C$6,0,10*ROW('Hygiene Data'!C195))),DO201="Yes"),OFFSET('Hygiene Data'!$C$6,0,10*ROW('Hygiene Data'!C195)),IF(AND(ISNUMBER(OFFSET('Hygiene Data'!$C$6,0,10*ROW('Hygiene Data'!C195))),DO201="No",ISNUMBER(OFFSET('Hygiene Data'!$C$6,0,10*ROW('Hygiene Data'!C195)))),CONCATENATE("[",ROUND(OFFSET('Hygiene Data'!$C$6,0,10*ROW('Hygiene Data'!C195)),0),"]"),IF(AND(ISNUMBER(OFFSET('Hygiene Data'!$C$6,0,10*ROW('Hygiene Data'!C195))),DO201="",ISNUMBER(OFFSET('Hygiene Data'!$C$6,0,10*ROW('Hygiene Data'!C195)))),OFFSET('Hygiene Data'!$C$6,0,10*ROW('Hygiene Data'!C195)),NA())))</f>
        <v>#N/A</v>
      </c>
      <c r="BA201" s="135" t="e">
        <f ca="1">+IF(AND(ISNUMBER(OFFSET('Hygiene Data'!$C$8,0,10*ROW('Hygiene Data'!C195))),DP201="Yes"),OFFSET('Hygiene Data'!$C$8,0,10*ROW('Hygiene Data'!C195)),IF(AND(ISNUMBER(OFFSET('Hygiene Data'!$C$8,0,10*ROW('Hygiene Data'!C195))),DP201="No",ISNUMBER(OFFSET('Hygiene Data'!$C$8,0,10*ROW('Hygiene Data'!C195)))),CONCATENATE("[",ROUND(OFFSET('Hygiene Data'!$C$8,0,10*ROW('Hygiene Data'!C195)),0),"]"),IF(AND(ISNUMBER(OFFSET('Hygiene Data'!$C$8,0,10*ROW('Hygiene Data'!C195))),DP201="",ISNUMBER(OFFSET('Hygiene Data'!$C$8,0,10*ROW('Hygiene Data'!C195)))),OFFSET('Hygiene Data'!$C$8,0,10*ROW('Hygiene Data'!C195)),NA())))</f>
        <v>#N/A</v>
      </c>
      <c r="BB201" s="135" t="e">
        <f ca="1">+IF(AND(ISNUMBER(OFFSET('Hygiene Data'!$C$10,0,10*ROW('Hygiene Data'!C195))),DQ201="Yes"),OFFSET('Hygiene Data'!$C$10,0,10*ROW('Hygiene Data'!C195)),IF(AND(ISNUMBER(OFFSET('Hygiene Data'!$C$10,0,10*ROW('Hygiene Data'!C195))),DQ201="No",ISNUMBER(OFFSET('Hygiene Data'!$C$10,0,10*ROW('Hygiene Data'!C195)))),CONCATENATE("[",ROUND(OFFSET('Hygiene Data'!$C$10,0,10*ROW('Hygiene Data'!C195)),0),"]"),IF(AND(ISNUMBER(OFFSET('Hygiene Data'!$C$10,0,10*ROW('Hygiene Data'!C195))),DQ201="",ISNUMBER(OFFSET('Hygiene Data'!$C$10,0,10*ROW('Hygiene Data'!C195)))),OFFSET('Hygiene Data'!$C$10,0,10*ROW('Hygiene Data'!C195)),NA())))</f>
        <v>#N/A</v>
      </c>
      <c r="BC201" s="135" t="e">
        <f ca="1">+IF(AND(ISNUMBER(OFFSET('Hygiene Data'!$D$6,0,10*ROW('Hygiene Data'!D195))),DR201="Yes"),OFFSET('Hygiene Data'!$D$6,0,10*ROW('Hygiene Data'!D195)),IF(AND(ISNUMBER(OFFSET('Hygiene Data'!$D$6,0,10*ROW('Hygiene Data'!D195))),DR201="No",ISNUMBER(OFFSET('Hygiene Data'!$D$6,0,10*ROW('Hygiene Data'!D195)))),CONCATENATE("[",ROUND(OFFSET('Hygiene Data'!$D$6,0,10*ROW('Hygiene Data'!D195)),0),"]"),IF(AND(ISNUMBER(OFFSET('Hygiene Data'!$D$6,0,10*ROW('Hygiene Data'!D195))),DR201="",ISNUMBER(OFFSET('Hygiene Data'!$D$6,0,10*ROW('Hygiene Data'!D195)))),OFFSET('Hygiene Data'!$D$6,0,10*ROW('Hygiene Data'!D195)),NA())))</f>
        <v>#N/A</v>
      </c>
      <c r="BD201" s="135" t="e">
        <f ca="1">+IF(AND(ISNUMBER(OFFSET('Hygiene Data'!$D$8,0,10*ROW('Hygiene Data'!D195))),DS201="Yes"),OFFSET('Hygiene Data'!$D$8,0,10*ROW('Hygiene Data'!D195)),IF(AND(ISNUMBER(OFFSET('Hygiene Data'!$D$8,0,10*ROW('Hygiene Data'!D195))),DS201="No",ISNUMBER(OFFSET('Hygiene Data'!$D$8,0,10*ROW('Hygiene Data'!D195)))),CONCATENATE("[",ROUND(OFFSET('Hygiene Data'!$D$8,0,10*ROW('Hygiene Data'!D195)),0),"]"),IF(AND(ISNUMBER(OFFSET('Hygiene Data'!$D$8,0,10*ROW('Hygiene Data'!D195))),DS201="",ISNUMBER(OFFSET('Hygiene Data'!$D$8,0,10*ROW('Hygiene Data'!D195)))),OFFSET('Hygiene Data'!$D$8,0,10*ROW('Hygiene Data'!D195)),NA())))</f>
        <v>#N/A</v>
      </c>
      <c r="BE201" s="135" t="e">
        <f ca="1">+IF(AND(ISNUMBER(OFFSET('Hygiene Data'!$D$10,0,10*ROW('Hygiene Data'!D195))),DT201="Yes"),OFFSET('Hygiene Data'!$D$10,0,10*ROW('Hygiene Data'!D195)),IF(AND(ISNUMBER(OFFSET('Hygiene Data'!$D$10,0,10*ROW('Hygiene Data'!D195))),DT201="No",ISNUMBER(OFFSET('Hygiene Data'!$D$10,0,10*ROW('Hygiene Data'!D195)))),CONCATENATE("[",ROUND(OFFSET('Hygiene Data'!$D$10,0,10*ROW('Hygiene Data'!D195)),0),"]"),IF(AND(ISNUMBER(OFFSET('Hygiene Data'!$D$10,0,10*ROW('Hygiene Data'!D195))),DT201="",ISNUMBER(OFFSET('Hygiene Data'!$D$10,0,10*ROW('Hygiene Data'!D195)))),OFFSET('Hygiene Data'!$D$10,0,10*ROW('Hygiene Data'!D195)),NA())))</f>
        <v>#N/A</v>
      </c>
      <c r="BF201" s="135" t="e">
        <f ca="1">+IF(AND(ISNUMBER(OFFSET('Hygiene Data'!$E$6,0,10*ROW('Hygiene Data'!E195))),DU201="Yes"),OFFSET('Hygiene Data'!$E$6,0,10*ROW('Hygiene Data'!E195)),IF(AND(ISNUMBER(OFFSET('Hygiene Data'!$E$6,0,10*ROW('Hygiene Data'!E195))),DU201="No",ISNUMBER(OFFSET('Hygiene Data'!$E$6,0,10*ROW('Hygiene Data'!E195)))),CONCATENATE("[",ROUND(OFFSET('Hygiene Data'!$E$6,0,10*ROW('Hygiene Data'!E195)),0),"]"),IF(AND(ISNUMBER(OFFSET('Hygiene Data'!$E$6,0,10*ROW('Hygiene Data'!E195))),DU201="",ISNUMBER(OFFSET('Hygiene Data'!$E$6,0,10*ROW('Hygiene Data'!E195)))),OFFSET('Hygiene Data'!$E$6,0,10*ROW('Hygiene Data'!E195)),NA())))</f>
        <v>#N/A</v>
      </c>
      <c r="BG201" s="135" t="e">
        <f ca="1">+IF(AND(ISNUMBER(OFFSET('Hygiene Data'!$E$8,0,10*ROW('Hygiene Data'!E195))),DV201="Yes"),OFFSET('Hygiene Data'!$E$8,0,10*ROW('Hygiene Data'!E195)),IF(AND(ISNUMBER(OFFSET('Hygiene Data'!$E$8,0,10*ROW('Hygiene Data'!E195))),DV201="No",ISNUMBER(OFFSET('Hygiene Data'!$E$8,0,10*ROW('Hygiene Data'!E195)))),CONCATENATE("[",ROUND(OFFSET('Hygiene Data'!$E$8,0,10*ROW('Hygiene Data'!E195)),0),"]"),IF(AND(ISNUMBER(OFFSET('Hygiene Data'!$E$8,0,10*ROW('Hygiene Data'!E195))),DV201="",ISNUMBER(OFFSET('Hygiene Data'!$E$8,0,10*ROW('Hygiene Data'!E195)))),OFFSET('Hygiene Data'!$E$8,0,10*ROW('Hygiene Data'!E195)),NA())))</f>
        <v>#N/A</v>
      </c>
      <c r="BH201" s="135" t="e">
        <f ca="1">+IF(AND(ISNUMBER(OFFSET('Hygiene Data'!$E$10,0,10*ROW('Hygiene Data'!E195))),DW201="Yes"),OFFSET('Hygiene Data'!$E$10,0,10*ROW('Hygiene Data'!E195)),IF(AND(ISNUMBER(OFFSET('Hygiene Data'!$E$10,0,10*ROW('Hygiene Data'!E195))),DW201="No",ISNUMBER(OFFSET('Hygiene Data'!$E$10,0,10*ROW('Hygiene Data'!E195)))),CONCATENATE("[",ROUND(OFFSET('Hygiene Data'!$E$10,0,10*ROW('Hygiene Data'!E195)),0),"]"),IF(AND(ISNUMBER(OFFSET('Hygiene Data'!$E$10,0,10*ROW('Hygiene Data'!E195))),DW201="",ISNUMBER(OFFSET('Hygiene Data'!$E$10,0,10*ROW('Hygiene Data'!E195)))),OFFSET('Hygiene Data'!$E$10,0,10*ROW('Hygiene Data'!E195)),NA())))</f>
        <v>#N/A</v>
      </c>
      <c r="BI201" s="135" t="e">
        <f ca="1">+IF(AND(ISNUMBER(OFFSET('Hygiene Data'!$F$6,0,10*ROW('Hygiene Data'!F195))),DX201="Yes"),OFFSET('Hygiene Data'!$F$6,0,10*ROW('Hygiene Data'!F195)),IF(AND(ISNUMBER(OFFSET('Hygiene Data'!$F$6,0,10*ROW('Hygiene Data'!F195))),DX201="No",ISNUMBER(OFFSET('Hygiene Data'!$F$6,0,10*ROW('Hygiene Data'!F195)))),CONCATENATE("[",ROUND(OFFSET('Hygiene Data'!$F$6,0,10*ROW('Hygiene Data'!F195)),0),"]"),IF(AND(ISNUMBER(OFFSET('Hygiene Data'!$F$6,0,10*ROW('Hygiene Data'!F195))),DX201="",ISNUMBER(OFFSET('Hygiene Data'!$F$6,0,10*ROW('Hygiene Data'!F195)))),OFFSET('Hygiene Data'!$F$6,0,10*ROW('Hygiene Data'!F195)),NA())))</f>
        <v>#N/A</v>
      </c>
      <c r="BJ201" s="135" t="e">
        <f ca="1">+IF(AND(ISNUMBER(OFFSET('Hygiene Data'!$F$8,0,10*ROW('Hygiene Data'!F195))),DY201="Yes"),OFFSET('Hygiene Data'!$F$8,0,10*ROW('Hygiene Data'!F195)),IF(AND(ISNUMBER(OFFSET('Hygiene Data'!$F$8,0,10*ROW('Hygiene Data'!F195))),DY201="No",ISNUMBER(OFFSET('Hygiene Data'!$F$8,0,10*ROW('Hygiene Data'!F195)))),CONCATENATE("[",ROUND(OFFSET('Hygiene Data'!$F$8,0,10*ROW('Hygiene Data'!F195)),0),"]"),IF(AND(ISNUMBER(OFFSET('Hygiene Data'!$F$8,0,10*ROW('Hygiene Data'!F195))),DY201="",ISNUMBER(OFFSET('Hygiene Data'!$F$8,0,10*ROW('Hygiene Data'!F195)))),OFFSET('Hygiene Data'!$F$8,0,10*ROW('Hygiene Data'!F195)),NA())))</f>
        <v>#N/A</v>
      </c>
      <c r="BK201" s="135" t="e">
        <f ca="1">+IF(AND(ISNUMBER(OFFSET('Hygiene Data'!$F$10,0,10*ROW('Hygiene Data'!F195))),DZ201="Yes"),OFFSET('Hygiene Data'!$F$10,0,10*ROW('Hygiene Data'!F195)),IF(AND(ISNUMBER(OFFSET('Hygiene Data'!$F$10,0,10*ROW('Hygiene Data'!F195))),DZ201="No",ISNUMBER(OFFSET('Hygiene Data'!$F$10,0,10*ROW('Hygiene Data'!F195)))),CONCATENATE("[",ROUND(OFFSET('Hygiene Data'!$F$10,0,10*ROW('Hygiene Data'!F195)),0),"]"),IF(AND(ISNUMBER(OFFSET('Hygiene Data'!$F$10,0,10*ROW('Hygiene Data'!F195))),DZ201="",ISNUMBER(OFFSET('Hygiene Data'!$F$10,0,10*ROW('Hygiene Data'!F195)))),OFFSET('Hygiene Data'!$F$10,0,10*ROW('Hygiene Data'!F195)),NA())))</f>
        <v>#N/A</v>
      </c>
      <c r="BL201" s="135" t="e">
        <f ca="1">+IF(AND(ISNUMBER(OFFSET('Hygiene Data'!$G$6,0,10*ROW('Hygiene Data'!G195))),EA201="Yes"),OFFSET('Hygiene Data'!$G$6,0,10*ROW('Hygiene Data'!G195)),IF(AND(ISNUMBER(OFFSET('Hygiene Data'!$G$6,0,10*ROW('Hygiene Data'!G195))),EA201="No",ISNUMBER(OFFSET('Hygiene Data'!$G$6,0,10*ROW('Hygiene Data'!G195)))),CONCATENATE("[",ROUND(OFFSET('Hygiene Data'!$G$6,0,10*ROW('Hygiene Data'!G195)),0),"]"),IF(AND(ISNUMBER(OFFSET('Hygiene Data'!$G$6,0,10*ROW('Hygiene Data'!G195))),EA201="",ISNUMBER(OFFSET('Hygiene Data'!$G$6,0,10*ROW('Hygiene Data'!G195)))),OFFSET('Hygiene Data'!$G$6,0,10*ROW('Hygiene Data'!G195)),NA())))</f>
        <v>#N/A</v>
      </c>
      <c r="BM201" s="135" t="e">
        <f ca="1">+IF(AND(ISNUMBER(OFFSET('Hygiene Data'!$G$8,0,10*ROW('Hygiene Data'!G195))),EB201="Yes"),OFFSET('Hygiene Data'!$G$8,0,10*ROW('Hygiene Data'!G195)),IF(AND(ISNUMBER(OFFSET('Hygiene Data'!$G$8,0,10*ROW('Hygiene Data'!G195))),EB201="No",ISNUMBER(OFFSET('Hygiene Data'!$G$8,0,10*ROW('Hygiene Data'!G195)))),CONCATENATE("[",ROUND(OFFSET('Hygiene Data'!$G$8,0,10*ROW('Hygiene Data'!G195)),0),"]"),IF(AND(ISNUMBER(OFFSET('Hygiene Data'!$G$8,0,10*ROW('Hygiene Data'!G195))),EB201="",ISNUMBER(OFFSET('Hygiene Data'!$G$8,0,10*ROW('Hygiene Data'!G195)))),OFFSET('Hygiene Data'!$G$8,0,10*ROW('Hygiene Data'!G195)),NA())))</f>
        <v>#N/A</v>
      </c>
      <c r="BN201" s="135" t="e">
        <f ca="1">+IF(AND(ISNUMBER(OFFSET('Hygiene Data'!$G$10,0,10*ROW('Hygiene Data'!G195))),EC201="Yes"),OFFSET('Hygiene Data'!$G$10,0,10*ROW('Hygiene Data'!G195)),IF(AND(ISNUMBER(OFFSET('Hygiene Data'!$G$10,0,10*ROW('Hygiene Data'!G195))),EC201="No",ISNUMBER(OFFSET('Hygiene Data'!$G$10,0,10*ROW('Hygiene Data'!G195)))),CONCATENATE("[",ROUND(OFFSET('Hygiene Data'!$G$10,0,10*ROW('Hygiene Data'!G195)),0),"]"),IF(AND(ISNUMBER(OFFSET('Hygiene Data'!$G$10,0,10*ROW('Hygiene Data'!G195))),EC201="",ISNUMBER(OFFSET('Hygiene Data'!$G$10,0,10*ROW('Hygiene Data'!G195)))),OFFSET('Hygiene Data'!$G$10,0,10*ROW('Hygiene Data'!G195)),NA())))</f>
        <v>#N/A</v>
      </c>
      <c r="BO201" s="135" t="e">
        <f ca="1">+IF(AND(ISNUMBER(OFFSET('Hygiene Data'!$H$6,0,10*ROW('Hygiene Data'!H195))),ED201="Yes"),OFFSET('Hygiene Data'!$H$6,0,10*ROW('Hygiene Data'!H195)),IF(AND(ISNUMBER(OFFSET('Hygiene Data'!$H$6,0,10*ROW('Hygiene Data'!H195))),ED201="No",ISNUMBER(OFFSET('Hygiene Data'!$H$6,0,10*ROW('Hygiene Data'!H195)))),CONCATENATE("[",ROUND(OFFSET('Hygiene Data'!$H$6,0,10*ROW('Hygiene Data'!H195)),0),"]"),IF(AND(ISNUMBER(OFFSET('Hygiene Data'!$H$6,0,10*ROW('Hygiene Data'!H195))),ED201="",ISNUMBER(OFFSET('Hygiene Data'!$H$6,0,10*ROW('Hygiene Data'!H195)))),OFFSET('Hygiene Data'!$H$6,0,10*ROW('Hygiene Data'!H195)),NA())))</f>
        <v>#N/A</v>
      </c>
      <c r="BP201" s="135" t="e">
        <f ca="1">+IF(AND(ISNUMBER(OFFSET('Hygiene Data'!$H$8,0,10*ROW('Hygiene Data'!H195))),EE201="Yes"),OFFSET('Hygiene Data'!$H$8,0,10*ROW('Hygiene Data'!H195)),IF(AND(ISNUMBER(OFFSET('Hygiene Data'!$H$8,0,10*ROW('Hygiene Data'!H195))),EE201="No",ISNUMBER(OFFSET('Hygiene Data'!$H$8,0,10*ROW('Hygiene Data'!H195)))),CONCATENATE("[",ROUND(OFFSET('Hygiene Data'!$H$8,0,10*ROW('Hygiene Data'!H195)),0),"]"),IF(AND(ISNUMBER(OFFSET('Hygiene Data'!$H$8,0,10*ROW('Hygiene Data'!H195))),EE201="",ISNUMBER(OFFSET('Hygiene Data'!$H$8,0,10*ROW('Hygiene Data'!H195)))),OFFSET('Hygiene Data'!$H$8,0,10*ROW('Hygiene Data'!H195)),NA())))</f>
        <v>#N/A</v>
      </c>
      <c r="BQ201" s="135" t="e">
        <f ca="1">+IF(AND(ISNUMBER(OFFSET('Hygiene Data'!$H$10,0,10*ROW('Hygiene Data'!H195))),EF201="Yes"),OFFSET('Hygiene Data'!$H$10,0,10*ROW('Hygiene Data'!H195)),IF(AND(ISNUMBER(OFFSET('Hygiene Data'!$H$10,0,10*ROW('Hygiene Data'!H195))),EF201="No",ISNUMBER(OFFSET('Hygiene Data'!$H$10,0,10*ROW('Hygiene Data'!H195)))),CONCATENATE("[",ROUND(OFFSET('Hygiene Data'!$H$10,0,10*ROW('Hygiene Data'!H195)),0),"]"),IF(AND(ISNUMBER(OFFSET('Hygiene Data'!$H$10,0,10*ROW('Hygiene Data'!H195))),EF201="",ISNUMBER(OFFSET('Hygiene Data'!$H$10,0,10*ROW('Hygiene Data'!H195)))),OFFSET('Hygiene Data'!$H$10,0,10*ROW('Hygiene Data'!H195)),NA())))</f>
        <v>#N/A</v>
      </c>
      <c r="BS201" s="34" t="str">
        <f ca="1">+IF(OFFSET('Water Data'!$C$28,0,10*ROW('Water Data'!C195))="","",OFFSET('Water Data'!$C$28,0,10*ROW('Water Data'!C195)))</f>
        <v/>
      </c>
      <c r="BT201" s="34" t="str">
        <f ca="1">+IF(OFFSET('Water Data'!$C$29,0,10*ROW('Water Data'!C195))="","",OFFSET('Water Data'!$C$29,0,10*ROW('Water Data'!C195)))</f>
        <v/>
      </c>
      <c r="BU201" s="34" t="str">
        <f ca="1">+IF(OFFSET('Water Data'!$C$30,0,10*ROW('Water Data'!C195))="","",OFFSET('Water Data'!$C$30,0,10*ROW('Water Data'!C195)))</f>
        <v/>
      </c>
      <c r="BV201" s="34" t="str">
        <f ca="1">+IF(OFFSET('Water Data'!$D$28,0,10*ROW('Water Data'!D195))="","",OFFSET('Water Data'!$D$28,0,10*ROW('Water Data'!D195)))</f>
        <v/>
      </c>
      <c r="BW201" s="34" t="str">
        <f ca="1">+IF(OFFSET('Water Data'!$D$29,0,10*ROW('Water Data'!D195))="","",OFFSET('Water Data'!$D$29,0,10*ROW('Water Data'!D195)))</f>
        <v/>
      </c>
      <c r="BX201" s="34" t="str">
        <f ca="1">+IF(OFFSET('Water Data'!$D$30,0,10*ROW('Water Data'!D195))="","",OFFSET('Water Data'!$D$30,0,10*ROW('Water Data'!D195)))</f>
        <v/>
      </c>
      <c r="BY201" s="34" t="str">
        <f ca="1">+IF(OFFSET('Water Data'!$E$28,0,10*ROW('Water Data'!E195))="","",OFFSET('Water Data'!$E$28,0,10*ROW('Water Data'!E195)))</f>
        <v/>
      </c>
      <c r="BZ201" s="34" t="str">
        <f ca="1">+IF(OFFSET('Water Data'!$E$29,0,10*ROW('Water Data'!E195))="","",OFFSET('Water Data'!$E$29,0,10*ROW('Water Data'!E195)))</f>
        <v/>
      </c>
      <c r="CA201" s="34" t="str">
        <f ca="1">+IF(OFFSET('Water Data'!$E$30,0,10*ROW('Water Data'!E195))="","",OFFSET('Water Data'!$E$30,0,10*ROW('Water Data'!E195)))</f>
        <v/>
      </c>
      <c r="CB201" s="34" t="str">
        <f ca="1">+IF(OFFSET('Water Data'!$F$28,0,10*ROW('Water Data'!F195))="","",OFFSET('Water Data'!$F$28,0,10*ROW('Water Data'!F195)))</f>
        <v/>
      </c>
      <c r="CC201" s="34" t="str">
        <f ca="1">+IF(OFFSET('Water Data'!$F$29,0,10*ROW('Water Data'!F195))="","",OFFSET('Water Data'!$F$29,0,10*ROW('Water Data'!F195)))</f>
        <v/>
      </c>
      <c r="CD201" s="34" t="str">
        <f ca="1">+IF(OFFSET('Water Data'!$F$30,0,10*ROW('Water Data'!F195))="","",OFFSET('Water Data'!$F$30,0,10*ROW('Water Data'!F195)))</f>
        <v/>
      </c>
      <c r="CE201" s="34" t="str">
        <f ca="1">+IF(OFFSET('Water Data'!$G$28,0,10*ROW('Water Data'!G195))="","",OFFSET('Water Data'!$G$28,0,10*ROW('Water Data'!G195)))</f>
        <v/>
      </c>
      <c r="CF201" s="34" t="str">
        <f ca="1">+IF(OFFSET('Water Data'!$G$29,0,10*ROW('Water Data'!G195))="","",OFFSET('Water Data'!$G$29,0,10*ROW('Water Data'!G195)))</f>
        <v/>
      </c>
      <c r="CG201" s="34" t="str">
        <f ca="1">+IF(OFFSET('Water Data'!$G$30,0,10*ROW('Water Data'!G195))="","",OFFSET('Water Data'!$G$30,0,10*ROW('Water Data'!G195)))</f>
        <v/>
      </c>
      <c r="CH201" s="34" t="str">
        <f ca="1">+IF(OFFSET('Water Data'!$H$28,0,10*ROW('Water Data'!H195))="","",OFFSET('Water Data'!$H$28,0,10*ROW('Water Data'!H195)))</f>
        <v/>
      </c>
      <c r="CI201" s="34" t="str">
        <f ca="1">+IF(OFFSET('Water Data'!$H$29,0,10*ROW('Water Data'!H195))="","",OFFSET('Water Data'!$H$29,0,10*ROW('Water Data'!H195)))</f>
        <v/>
      </c>
      <c r="CJ201" s="34" t="str">
        <f ca="1">+IF(OFFSET('Water Data'!$H$30,0,10*ROW('Water Data'!H195))="","",OFFSET('Water Data'!$H$30,0,10*ROW('Water Data'!H195)))</f>
        <v/>
      </c>
      <c r="CK201" s="34" t="str">
        <f ca="1">+IF(OFFSET('Sanitation Data'!$C$29,0,10*ROW('Sanitation Data'!C195))="","",OFFSET('Sanitation Data'!$C$29,0,10*ROW('Sanitation Data'!C195)))</f>
        <v/>
      </c>
      <c r="CL201" s="34" t="str">
        <f ca="1">+IF(OFFSET('Sanitation Data'!$C$30,0,10*ROW('Sanitation Data'!C195))="","",OFFSET('Sanitation Data'!$C$30,0,10*ROW('Sanitation Data'!C195)))</f>
        <v/>
      </c>
      <c r="CM201" s="34" t="str">
        <f ca="1">+IF(OFFSET('Sanitation Data'!$C$31,0,10*ROW('Sanitation Data'!C195))="","",OFFSET('Sanitation Data'!$C$31,0,10*ROW('Sanitation Data'!C195)))</f>
        <v/>
      </c>
      <c r="CN201" s="34" t="str">
        <f ca="1">+IF(OFFSET('Sanitation Data'!$C$32,0,10*ROW('Sanitation Data'!C195))="","",OFFSET('Sanitation Data'!$C$32,0,10*ROW('Sanitation Data'!C195)))</f>
        <v/>
      </c>
      <c r="CO201" s="34" t="str">
        <f ca="1">+IF(OFFSET('Sanitation Data'!$C$33,0,10*ROW('Sanitation Data'!C195))="","",OFFSET('Sanitation Data'!$C$33,0,10*ROW('Sanitation Data'!C195)))</f>
        <v/>
      </c>
      <c r="CP201" s="34" t="str">
        <f ca="1">+IF(OFFSET('Sanitation Data'!$D$29,0,10*ROW('Sanitation Data'!D195))="","",OFFSET('Sanitation Data'!$D$29,0,10*ROW('Sanitation Data'!D195)))</f>
        <v/>
      </c>
      <c r="CQ201" s="34" t="str">
        <f ca="1">+IF(OFFSET('Sanitation Data'!$D$30,0,10*ROW('Sanitation Data'!D195))="","",OFFSET('Sanitation Data'!$D$30,0,10*ROW('Sanitation Data'!D195)))</f>
        <v/>
      </c>
      <c r="CR201" s="34" t="str">
        <f ca="1">+IF(OFFSET('Sanitation Data'!$D$31,0,10*ROW('Sanitation Data'!D195))="","",OFFSET('Sanitation Data'!$D$31,0,10*ROW('Sanitation Data'!D195)))</f>
        <v/>
      </c>
      <c r="CS201" s="34" t="str">
        <f ca="1">+IF(OFFSET('Sanitation Data'!$D$32,0,10*ROW('Sanitation Data'!D195))="","",OFFSET('Sanitation Data'!$D$32,0,10*ROW('Sanitation Data'!D195)))</f>
        <v/>
      </c>
      <c r="CT201" s="34" t="str">
        <f ca="1">+IF(OFFSET('Sanitation Data'!$D$33,0,10*ROW('Sanitation Data'!D195))="","",OFFSET('Sanitation Data'!$D$33,0,10*ROW('Sanitation Data'!D195)))</f>
        <v/>
      </c>
      <c r="CU201" s="34" t="str">
        <f ca="1">+IF(OFFSET('Sanitation Data'!$E$29,0,10*ROW('Sanitation Data'!E195))="","",OFFSET('Sanitation Data'!$E$29,0,10*ROW('Sanitation Data'!E195)))</f>
        <v/>
      </c>
      <c r="CV201" s="34" t="str">
        <f ca="1">+IF(OFFSET('Sanitation Data'!$E$30,0,10*ROW('Sanitation Data'!E195))="","",OFFSET('Sanitation Data'!$E$30,0,10*ROW('Sanitation Data'!E195)))</f>
        <v/>
      </c>
      <c r="CW201" s="34" t="str">
        <f ca="1">+IF(OFFSET('Sanitation Data'!$E$31,0,10*ROW('Sanitation Data'!E195))="","",OFFSET('Sanitation Data'!$E$31,0,10*ROW('Sanitation Data'!E195)))</f>
        <v/>
      </c>
      <c r="CX201" s="34" t="str">
        <f ca="1">+IF(OFFSET('Sanitation Data'!$E$32,0,10*ROW('Sanitation Data'!E195))="","",OFFSET('Sanitation Data'!$E$32,0,10*ROW('Sanitation Data'!E195)))</f>
        <v/>
      </c>
      <c r="CY201" s="34" t="str">
        <f ca="1">+IF(OFFSET('Sanitation Data'!$E$33,0,10*ROW('Sanitation Data'!E195))="","",OFFSET('Sanitation Data'!$E$33,0,10*ROW('Sanitation Data'!E195)))</f>
        <v/>
      </c>
      <c r="CZ201" s="34" t="str">
        <f ca="1">+IF(OFFSET('Sanitation Data'!$F$29,0,10*ROW('Sanitation Data'!F195))="","",OFFSET('Sanitation Data'!$F$29,0,10*ROW('Sanitation Data'!F195)))</f>
        <v/>
      </c>
      <c r="DA201" s="34" t="str">
        <f ca="1">+IF(OFFSET('Sanitation Data'!$F$30,0,10*ROW('Sanitation Data'!F195))="","",OFFSET('Sanitation Data'!$F$30,0,10*ROW('Sanitation Data'!F195)))</f>
        <v/>
      </c>
      <c r="DB201" s="34" t="str">
        <f ca="1">+IF(OFFSET('Sanitation Data'!$F$31,0,10*ROW('Sanitation Data'!F195))="","",OFFSET('Sanitation Data'!$F$31,0,10*ROW('Sanitation Data'!F195)))</f>
        <v/>
      </c>
      <c r="DC201" s="34" t="str">
        <f ca="1">+IF(OFFSET('Sanitation Data'!$F$32,0,10*ROW('Sanitation Data'!F195))="","",OFFSET('Sanitation Data'!$F$32,0,10*ROW('Sanitation Data'!F195)))</f>
        <v/>
      </c>
      <c r="DD201" s="34" t="str">
        <f ca="1">+IF(OFFSET('Sanitation Data'!$F$33,0,10*ROW('Sanitation Data'!F195))="","",OFFSET('Sanitation Data'!$F$33,0,10*ROW('Sanitation Data'!F195)))</f>
        <v/>
      </c>
      <c r="DE201" s="34" t="str">
        <f ca="1">+IF(OFFSET('Sanitation Data'!$G$29,0,10*ROW('Sanitation Data'!G195))="","",OFFSET('Sanitation Data'!$G$29,0,10*ROW('Sanitation Data'!G195)))</f>
        <v/>
      </c>
      <c r="DF201" s="34" t="str">
        <f ca="1">+IF(OFFSET('Sanitation Data'!$G$30,0,10*ROW('Sanitation Data'!G195))="","",OFFSET('Sanitation Data'!$G$30,0,10*ROW('Sanitation Data'!G195)))</f>
        <v/>
      </c>
      <c r="DG201" s="34" t="str">
        <f ca="1">+IF(OFFSET('Sanitation Data'!$G$31,0,10*ROW('Sanitation Data'!G195))="","",OFFSET('Sanitation Data'!$G$31,0,10*ROW('Sanitation Data'!G195)))</f>
        <v/>
      </c>
      <c r="DH201" s="34" t="str">
        <f ca="1">+IF(OFFSET('Sanitation Data'!$G$32,0,10*ROW('Sanitation Data'!G195))="","",OFFSET('Sanitation Data'!$G$32,0,10*ROW('Sanitation Data'!G195)))</f>
        <v/>
      </c>
      <c r="DI201" s="34" t="str">
        <f ca="1">+IF(OFFSET('Sanitation Data'!$G$33,0,10*ROW('Sanitation Data'!G195))="","",OFFSET('Sanitation Data'!$G$33,0,10*ROW('Sanitation Data'!G195)))</f>
        <v/>
      </c>
      <c r="DJ201" s="34" t="str">
        <f ca="1">+IF(OFFSET('Sanitation Data'!$H$29,0,10*ROW('Sanitation Data'!H195))="","",OFFSET('Sanitation Data'!$H$29,0,10*ROW('Sanitation Data'!H195)))</f>
        <v/>
      </c>
      <c r="DK201" s="34" t="str">
        <f ca="1">+IF(OFFSET('Sanitation Data'!$H$30,0,10*ROW('Sanitation Data'!H195))="","",OFFSET('Sanitation Data'!$H$30,0,10*ROW('Sanitation Data'!H195)))</f>
        <v/>
      </c>
      <c r="DL201" s="34" t="str">
        <f ca="1">+IF(OFFSET('Sanitation Data'!$H$31,0,10*ROW('Sanitation Data'!H195))="","",OFFSET('Sanitation Data'!$H$31,0,10*ROW('Sanitation Data'!H195)))</f>
        <v/>
      </c>
      <c r="DM201" s="34" t="str">
        <f ca="1">+IF(OFFSET('Sanitation Data'!$H$32,0,10*ROW('Sanitation Data'!H195))="","",OFFSET('Sanitation Data'!$H$32,0,10*ROW('Sanitation Data'!H195)))</f>
        <v/>
      </c>
      <c r="DN201" s="34" t="str">
        <f ca="1">+IF(OFFSET('Sanitation Data'!$H$33,0,10*ROW('Sanitation Data'!H195))="","",OFFSET('Sanitation Data'!$H$33,0,10*ROW('Sanitation Data'!H195)))</f>
        <v/>
      </c>
      <c r="DO201" s="34" t="str">
        <f ca="1">+IF(OFFSET('Hygiene Data'!$C$12,0,10*ROW('Hygiene Data'!C195))="","",OFFSET('Hygiene Data'!$C$12,0,10*ROW('Hygiene Data'!C195)))</f>
        <v/>
      </c>
      <c r="DP201" s="34" t="str">
        <f ca="1">+IF(OFFSET('Hygiene Data'!$C$13,0,10*ROW('Hygiene Data'!C195))="","",OFFSET('Hygiene Data'!$C$13,0,10*ROW('Hygiene Data'!C195)))</f>
        <v/>
      </c>
      <c r="DQ201" s="34" t="str">
        <f ca="1">+IF(OFFSET('Hygiene Data'!$C$14,0,10*ROW('Hygiene Data'!C195))="","",OFFSET('Hygiene Data'!$C$14,0,10*ROW('Hygiene Data'!C195)))</f>
        <v/>
      </c>
      <c r="DR201" s="34" t="str">
        <f ca="1">+IF(OFFSET('Hygiene Data'!$D$12,0,10*ROW('Hygiene Data'!D195))="","",OFFSET('Hygiene Data'!$D$12,0,10*ROW('Hygiene Data'!D195)))</f>
        <v/>
      </c>
      <c r="DS201" s="34" t="str">
        <f ca="1">+IF(OFFSET('Hygiene Data'!$D$13,0,10*ROW('Hygiene Data'!D195))="","",OFFSET('Hygiene Data'!$D$13,0,10*ROW('Hygiene Data'!D195)))</f>
        <v/>
      </c>
      <c r="DT201" s="34" t="str">
        <f ca="1">+IF(OFFSET('Hygiene Data'!$D$14,0,10*ROW('Hygiene Data'!D195))="","",OFFSET('Hygiene Data'!$D$14,0,10*ROW('Hygiene Data'!D195)))</f>
        <v/>
      </c>
      <c r="DU201" s="34" t="str">
        <f ca="1">+IF(OFFSET('Hygiene Data'!$E$12,0,10*ROW('Hygiene Data'!E195))="","",OFFSET('Hygiene Data'!$E$12,0,10*ROW('Hygiene Data'!E195)))</f>
        <v/>
      </c>
      <c r="DV201" s="34" t="str">
        <f ca="1">+IF(OFFSET('Hygiene Data'!$E$13,0,10*ROW('Hygiene Data'!E195))="","",OFFSET('Hygiene Data'!$E$13,0,10*ROW('Hygiene Data'!E195)))</f>
        <v/>
      </c>
      <c r="DW201" s="34" t="str">
        <f ca="1">+IF(OFFSET('Hygiene Data'!$E$14,0,10*ROW('Hygiene Data'!E195))="","",OFFSET('Hygiene Data'!$E$14,0,10*ROW('Hygiene Data'!E195)))</f>
        <v/>
      </c>
      <c r="DX201" s="34" t="str">
        <f ca="1">+IF(OFFSET('Hygiene Data'!$F$12,0,10*ROW('Hygiene Data'!F195))="","",OFFSET('Hygiene Data'!$F$12,0,10*ROW('Hygiene Data'!F195)))</f>
        <v/>
      </c>
      <c r="DY201" s="34" t="str">
        <f ca="1">+IF(OFFSET('Hygiene Data'!$F$13,0,10*ROW('Hygiene Data'!F195))="","",OFFSET('Hygiene Data'!$F$13,0,10*ROW('Hygiene Data'!F195)))</f>
        <v/>
      </c>
      <c r="DZ201" s="34" t="str">
        <f ca="1">+IF(OFFSET('Hygiene Data'!$F$14,0,10*ROW('Hygiene Data'!F195))="","",OFFSET('Hygiene Data'!$F$14,0,10*ROW('Hygiene Data'!F195)))</f>
        <v/>
      </c>
      <c r="EA201" s="34" t="str">
        <f ca="1">+IF(OFFSET('Hygiene Data'!$G$12,0,10*ROW('Hygiene Data'!G195))="","",OFFSET('Hygiene Data'!$G$12,0,10*ROW('Hygiene Data'!G195)))</f>
        <v/>
      </c>
      <c r="EB201" s="34" t="str">
        <f ca="1">+IF(OFFSET('Hygiene Data'!$G$13,0,10*ROW('Hygiene Data'!G195))="","",OFFSET('Hygiene Data'!$G$13,0,10*ROW('Hygiene Data'!G195)))</f>
        <v/>
      </c>
      <c r="EC201" s="34" t="str">
        <f ca="1">+IF(OFFSET('Hygiene Data'!$G$14,0,10*ROW('Hygiene Data'!G195))="","",OFFSET('Hygiene Data'!$G$14,0,10*ROW('Hygiene Data'!G195)))</f>
        <v/>
      </c>
      <c r="ED201" s="34" t="str">
        <f ca="1">+IF(OFFSET('Hygiene Data'!$H$12,0,10*ROW('Hygiene Data'!H195))="","",OFFSET('Hygiene Data'!$H$12,0,10*ROW('Hygiene Data'!H195)))</f>
        <v/>
      </c>
      <c r="EE201" s="34" t="str">
        <f ca="1">+IF(OFFSET('Hygiene Data'!$H$13,0,10*ROW('Hygiene Data'!H195))="","",OFFSET('Hygiene Data'!$H$13,0,10*ROW('Hygiene Data'!H195)))</f>
        <v/>
      </c>
      <c r="EF201" s="34" t="str">
        <f ca="1">+IF(OFFSET('Hygiene Data'!$H$14,0,10*ROW('Hygiene Data'!H195))="","",OFFSET('Hygiene Data'!$H$14,0,10*ROW('Hygiene Data'!H195)))</f>
        <v/>
      </c>
    </row>
    <row r="202" spans="1:136" x14ac:dyDescent="0.2">
      <c r="A202" s="50" t="str">
        <f ca="1">+IF(OFFSET('Water Data'!$B$1,0,10*ROW('Water Data'!B199))="","",OFFSET('Water Data'!$B$1,0,10*ROW('Water Data'!B199)))</f>
        <v/>
      </c>
      <c r="B202" s="50" t="str">
        <f ca="1">+IF(OFFSET('Water Data'!$A$3,0,10*ROW('Water Data'!A199))="","",OFFSET('Water Data'!$A$3,0,10*ROW('Water Data'!A199)))</f>
        <v/>
      </c>
      <c r="C202" s="50" t="str">
        <f ca="1">+IF(OFFSET('Water Data'!$C$3,0,10*ROW('Water Data'!C199))="","",OFFSET('Water Data'!$C$3,0,10*ROW('Water Data'!C199)))</f>
        <v/>
      </c>
      <c r="D202" s="133" t="e">
        <f ca="1">+IF(AND(ISNUMBER(OFFSET('Water Data'!$C$5,0,10*ROW('Water Data'!C196))),BS202="Yes"),100-OFFSET('Water Data'!$C$5,0,10*ROW('Water Data'!C196)),IF(AND(ISNUMBER(OFFSET('Water Data'!$C$5,0,10*ROW('Water Data'!C196))),BS202="No",ISNUMBER(OFFSET('Water Data'!$C$5,0,10*ROW('Water Data'!C196)))),CONCATENATE("[",ROUND(100-OFFSET('Water Data'!$C$5,0,10*ROW('Water Data'!C196)),0),"]"),IF(AND(ISNUMBER(OFFSET('Water Data'!$C$5,0,10*ROW('Water Data'!C196))),BS202="",ISNUMBER(OFFSET('Water Data'!$C$5,0,10*ROW('Water Data'!C196)))),100-OFFSET('Water Data'!$C$5,0,10*ROW('Water Data'!C196)),NA())))</f>
        <v>#N/A</v>
      </c>
      <c r="E202" s="133" t="e">
        <f ca="1">+IF(AND(ISNUMBER(OFFSET('Water Data'!$C$7,0,10*ROW('Water Data'!D196))),BT202="Yes"),OFFSET('Water Data'!$C$7,0,10*ROW('Water Data'!C196)),IF(AND(ISNUMBER(OFFSET('Water Data'!$C$7,0,10*ROW('Water Data'!C196))),BT202="No",ISNUMBER(OFFSET('Water Data'!$C$7,0,10*ROW('Water Data'!C196)))),CONCATENATE("[",ROUND(OFFSET('Water Data'!$C$7,0,10*ROW('Water Data'!C196)),0),"]"),IF(AND(ISNUMBER(OFFSET('Water Data'!$C$7,0,10*ROW('Water Data'!C196))),BT202="",ISNUMBER(OFFSET('Water Data'!$C$7,0,10*ROW('Water Data'!C196)))),OFFSET('Water Data'!$C$7,0,10*ROW('Water Data'!C196)),NA())))</f>
        <v>#N/A</v>
      </c>
      <c r="F202" s="133" t="e">
        <f ca="1">+IF(AND(ISNUMBER(OFFSET('Water Data'!$C$10,0,10*ROW('Water Data'!C196))),BU202="Yes"),OFFSET('Water Data'!$C$10,0,10*ROW('Water Data'!C196)),IF(AND(ISNUMBER(OFFSET('Water Data'!$C$10,0,10*ROW('Water Data'!C196))),BU202="No",ISNUMBER(OFFSET('Water Data'!$C$10,0,10*ROW('Water Data'!C196)))),CONCATENATE("[",ROUND(OFFSET('Water Data'!$C$10,0,10*ROW('Water Data'!C196)),0),"]"),IF(AND(ISNUMBER(OFFSET('Water Data'!$C$10,0,10*ROW('Water Data'!C196))),BU202="",ISNUMBER(OFFSET('Water Data'!$C$10,0,10*ROW('Water Data'!C196)))),OFFSET('Water Data'!$C$10,0,10*ROW('Water Data'!C196)),NA())))</f>
        <v>#N/A</v>
      </c>
      <c r="G202" s="133" t="e">
        <f ca="1">+IF(AND(ISNUMBER(OFFSET('Water Data'!$D$5,0,10*ROW('Water Data'!D196))),BV202="Yes"),100-OFFSET('Water Data'!$D$5,0,10*ROW('Water Data'!D196)),IF(AND(ISNUMBER(OFFSET('Water Data'!$D$5,0,10*ROW('Water Data'!D196))),BV202="No",ISNUMBER(OFFSET('Water Data'!$D$5,0,10*ROW('Water Data'!D196)))),CONCATENATE("[",ROUND(100-OFFSET('Water Data'!$D$5,0,10*ROW('Water Data'!D196)),0),"]"),IF(AND(ISNUMBER(OFFSET('Water Data'!$D$5,0,10*ROW('Water Data'!D196))),BV202="",ISNUMBER(OFFSET('Water Data'!$D$5,0,10*ROW('Water Data'!D196)))),100-OFFSET('Water Data'!$D$5,0,10*ROW('Water Data'!D196)),NA())))</f>
        <v>#N/A</v>
      </c>
      <c r="H202" s="133" t="e">
        <f ca="1">+IF(AND(ISNUMBER(OFFSET('Water Data'!$D$7,0,10*ROW('Water Data'!D196))),BW202="Yes"),OFFSET('Water Data'!$D$7,0,10*ROW('Water Data'!D196)),IF(AND(ISNUMBER(OFFSET('Water Data'!$D$7,0,10*ROW('Water Data'!D196))),BW202="No",ISNUMBER(OFFSET('Water Data'!$D$7,0,10*ROW('Water Data'!D196)))),CONCATENATE("[",ROUND(OFFSET('Water Data'!$C$7,0,10*ROW('Water Data'!D196)),0),"]"),IF(AND(ISNUMBER(OFFSET('Water Data'!$D$7,0,10*ROW('Water Data'!D196))),BW202="",ISNUMBER(OFFSET('Water Data'!$D$7,0,10*ROW('Water Data'!D196)))),OFFSET('Water Data'!$D$7,0,10*ROW('Water Data'!D196)),NA())))</f>
        <v>#N/A</v>
      </c>
      <c r="I202" s="133" t="e">
        <f ca="1">+IF(AND(ISNUMBER(OFFSET('Water Data'!$D$10,0,10*ROW('Water Data'!D196))),BX202="Yes"),OFFSET('Water Data'!$D$10,0,10*ROW('Water Data'!D196)),IF(AND(ISNUMBER(OFFSET('Water Data'!$D$10,0,10*ROW('Water Data'!D196))),BX202="No",ISNUMBER(OFFSET('Water Data'!$D$10,0,10*ROW('Water Data'!D196)))),CONCATENATE("[",ROUND(OFFSET('Water Data'!$D$10,0,10*ROW('Water Data'!D196)),0),"]"),IF(AND(ISNUMBER(OFFSET('Water Data'!$D$10,0,10*ROW('Water Data'!D196))),BX202="",ISNUMBER(OFFSET('Water Data'!$D$10,0,10*ROW('Water Data'!D196)))),OFFSET('Water Data'!$D$10,0,10*ROW('Water Data'!D196)),NA())))</f>
        <v>#N/A</v>
      </c>
      <c r="J202" s="133" t="e">
        <f ca="1">+IF(AND(ISNUMBER(OFFSET('Water Data'!$E$5,0,10*ROW('Water Data'!E196))),BY202="Yes"),100-OFFSET('Water Data'!$E$5,0,10*ROW('Water Data'!E196)),IF(AND(ISNUMBER(OFFSET('Water Data'!$E$5,0,10*ROW('Water Data'!E196))),BY202="No",ISNUMBER(OFFSET('Water Data'!$E$5,0,10*ROW('Water Data'!E196)))),CONCATENATE("[",ROUND(100-OFFSET('Water Data'!$E$5,0,10*ROW('Water Data'!E196)),0),"]"),IF(AND(ISNUMBER(OFFSET('Water Data'!$E$5,0,10*ROW('Water Data'!E196))),BY202="",ISNUMBER(OFFSET('Water Data'!$E$5,0,10*ROW('Water Data'!E196)))),100-OFFSET('Water Data'!$E$5,0,10*ROW('Water Data'!E196)),NA())))</f>
        <v>#N/A</v>
      </c>
      <c r="K202" s="133" t="e">
        <f ca="1">+IF(AND(ISNUMBER(OFFSET('Water Data'!$E$7,0,10*ROW('Water Data'!E196))),BZ202="Yes"),OFFSET('Water Data'!$E$7,0,10*ROW('Water Data'!E196)),IF(AND(ISNUMBER(OFFSET('Water Data'!$E$7,0,10*ROW('Water Data'!E196))),BZ202="No",ISNUMBER(OFFSET('Water Data'!$E$7,0,10*ROW('Water Data'!E196)))),CONCATENATE("[",ROUND(OFFSET('Water Data'!$E$7,0,10*ROW('Water Data'!E196)),0),"]"),IF(AND(ISNUMBER(OFFSET('Water Data'!$E$7,0,10*ROW('Water Data'!E196))),BZ202="",ISNUMBER(OFFSET('Water Data'!$E$7,0,10*ROW('Water Data'!E196)))),OFFSET('Water Data'!$E$7,0,10*ROW('Water Data'!E196)),NA())))</f>
        <v>#N/A</v>
      </c>
      <c r="L202" s="133" t="e">
        <f ca="1">+IF(AND(ISNUMBER(OFFSET('Water Data'!$E$10,0,10*ROW('Water Data'!E196))),CA202="Yes"),OFFSET('Water Data'!$E$10,0,10*ROW('Water Data'!E196)),IF(AND(ISNUMBER(OFFSET('Water Data'!$E$10,0,10*ROW('Water Data'!E196))),CA202="No",ISNUMBER(OFFSET('Water Data'!$E$10,0,10*ROW('Water Data'!E196)))),CONCATENATE("[",ROUND(OFFSET('Water Data'!$E$10,0,10*ROW('Water Data'!E196)),0),"]"),IF(AND(ISNUMBER(OFFSET('Water Data'!$E$10,0,10*ROW('Water Data'!E196))),CA202="",ISNUMBER(OFFSET('Water Data'!$E$10,0,10*ROW('Water Data'!E196)))),OFFSET('Water Data'!$E$10,0,10*ROW('Water Data'!E196)),NA())))</f>
        <v>#N/A</v>
      </c>
      <c r="M202" s="133" t="e">
        <f ca="1">+IF(AND(ISNUMBER(OFFSET('Water Data'!$F$5,0,10*ROW('Water Data'!F196))),CB202="Yes"),100-OFFSET('Water Data'!$F$5,0,10*ROW('Water Data'!F196)),IF(AND(ISNUMBER(OFFSET('Water Data'!$F$5,0,10*ROW('Water Data'!F196))),CB202="No",ISNUMBER(OFFSET('Water Data'!$F$5,0,10*ROW('Water Data'!F196)))),CONCATENATE("[",ROUND(100-OFFSET('Water Data'!$F$5,0,10*ROW('Water Data'!F196)),0),"]"),IF(AND(ISNUMBER(OFFSET('Water Data'!$F$5,0,10*ROW('Water Data'!F196))),CB202="",ISNUMBER(OFFSET('Water Data'!$F$5,0,10*ROW('Water Data'!F196)))),100-OFFSET('Water Data'!$F$5,0,10*ROW('Water Data'!F196)),NA())))</f>
        <v>#N/A</v>
      </c>
      <c r="N202" s="133" t="e">
        <f ca="1">+IF(AND(ISNUMBER(OFFSET('Water Data'!$F$7,0,10*ROW('Water Data'!F196))),CC202="Yes"),OFFSET('Water Data'!$F$7,0,10*ROW('Water Data'!F196)),IF(AND(ISNUMBER(OFFSET('Water Data'!$F$7,0,10*ROW('Water Data'!F196))),CC202="No",ISNUMBER(OFFSET('Water Data'!$F$7,0,10*ROW('Water Data'!F196)))),CONCATENATE("[",ROUND(OFFSET('Water Data'!$F$7,0,10*ROW('Water Data'!F196)),0),"]"),IF(AND(ISNUMBER(OFFSET('Water Data'!$F$7,0,10*ROW('Water Data'!F196))),CC202="",ISNUMBER(OFFSET('Water Data'!$F$7,0,10*ROW('Water Data'!F196)))),OFFSET('Water Data'!$F$7,0,10*ROW('Water Data'!F196)),NA())))</f>
        <v>#N/A</v>
      </c>
      <c r="O202" s="133" t="e">
        <f ca="1">+IF(AND(ISNUMBER(OFFSET('Water Data'!$F$10,0,10*ROW('Water Data'!F196))),CD202="Yes"),OFFSET('Water Data'!$F$10,0,10*ROW('Water Data'!F196)),IF(AND(ISNUMBER(OFFSET('Water Data'!$F$10,0,10*ROW('Water Data'!F196))),CD202="No",ISNUMBER(OFFSET('Water Data'!$F$10,0,10*ROW('Water Data'!F196)))),CONCATENATE("[",ROUND(OFFSET('Water Data'!$F$10,0,10*ROW('Water Data'!F196)),0),"]"),IF(AND(ISNUMBER(OFFSET('Water Data'!$F$10,0,10*ROW('Water Data'!F196))),CD202="",ISNUMBER(OFFSET('Water Data'!$F$10,0,10*ROW('Water Data'!F196)))),OFFSET('Water Data'!$F$10,0,10*ROW('Water Data'!F196)),NA())))</f>
        <v>#N/A</v>
      </c>
      <c r="P202" s="133" t="e">
        <f ca="1">+IF(AND(ISNUMBER(OFFSET('Water Data'!$G$5,0,10*ROW('Water Data'!G196))),CE202="Yes"),100-OFFSET('Water Data'!$G$5,0,10*ROW('Water Data'!G196)),IF(AND(ISNUMBER(OFFSET('Water Data'!$G$5,0,10*ROW('Water Data'!G196))),CE202="No",ISNUMBER(OFFSET('Water Data'!$G$5,0,10*ROW('Water Data'!G196)))),CONCATENATE("[",ROUND(100-OFFSET('Water Data'!$G$5,0,10*ROW('Water Data'!G196)),0),"]"),IF(AND(ISNUMBER(OFFSET('Water Data'!$G$5,0,10*ROW('Water Data'!G196))),CE202="",ISNUMBER(OFFSET('Water Data'!$G$5,0,10*ROW('Water Data'!G196)))),100-OFFSET('Water Data'!$G$5,0,10*ROW('Water Data'!G196)),NA())))</f>
        <v>#N/A</v>
      </c>
      <c r="Q202" s="133" t="e">
        <f ca="1">+IF(AND(ISNUMBER(OFFSET('Water Data'!$G$7,0,10*ROW('Water Data'!G196))),CF202="Yes"),OFFSET('Water Data'!$G$7,0,10*ROW('Water Data'!G196)),IF(AND(ISNUMBER(OFFSET('Water Data'!$G$7,0,10*ROW('Water Data'!G196))),CF202="No",ISNUMBER(OFFSET('Water Data'!$G$7,0,10*ROW('Water Data'!G196)))),CONCATENATE("[",ROUND(OFFSET('Water Data'!$G$7,0,10*ROW('Water Data'!G196)),0),"]"),IF(AND(ISNUMBER(OFFSET('Water Data'!$G$7,0,10*ROW('Water Data'!G196))),CF202="",ISNUMBER(OFFSET('Water Data'!$G$7,0,10*ROW('Water Data'!G196)))),OFFSET('Water Data'!$G$7,0,10*ROW('Water Data'!G196)),NA())))</f>
        <v>#N/A</v>
      </c>
      <c r="R202" s="133" t="e">
        <f ca="1">+IF(AND(ISNUMBER(OFFSET('Water Data'!$G$10,0,10*ROW('Water Data'!G196))),CG202="Yes"),OFFSET('Water Data'!$G$10,0,10*ROW('Water Data'!G196)),IF(AND(ISNUMBER(OFFSET('Water Data'!$G$10,0,10*ROW('Water Data'!G196))),CG202="No",ISNUMBER(OFFSET('Water Data'!$G$10,0,10*ROW('Water Data'!G196)))),CONCATENATE("[",ROUND(OFFSET('Water Data'!$G$10,0,10*ROW('Water Data'!G196)),0),"]"),IF(AND(ISNUMBER(OFFSET('Water Data'!$G$10,0,10*ROW('Water Data'!G196))),CG202="",ISNUMBER(OFFSET('Water Data'!$G$10,0,10*ROW('Water Data'!G196)))),OFFSET('Water Data'!$G$10,0,10*ROW('Water Data'!G196)),NA())))</f>
        <v>#N/A</v>
      </c>
      <c r="S202" s="133" t="e">
        <f ca="1">+IF(AND(ISNUMBER(OFFSET('Water Data'!$H$5,0,10*ROW('Water Data'!H196))),CH202="Yes"),100-OFFSET('Water Data'!$H$5,0,10*ROW('Water Data'!H196)),IF(AND(ISNUMBER(OFFSET('Water Data'!$H$5,0,10*ROW('Water Data'!H196))),CH202="No",ISNUMBER(OFFSET('Water Data'!$H$5,0,10*ROW('Water Data'!H196)))),CONCATENATE("[",ROUND(100-OFFSET('Water Data'!$H$5,0,10*ROW('Water Data'!H196)),0),"]"),IF(AND(ISNUMBER(OFFSET('Water Data'!$H$5,0,10*ROW('Water Data'!H196))),CH202="",ISNUMBER(OFFSET('Water Data'!$H$5,0,10*ROW('Water Data'!H196)))),100-OFFSET('Water Data'!$H$5,0,10*ROW('Water Data'!H196)),NA())))</f>
        <v>#N/A</v>
      </c>
      <c r="T202" s="133" t="e">
        <f ca="1">+IF(AND(ISNUMBER(OFFSET('Water Data'!$H$7,0,10*ROW('Water Data'!H196))),CI202="Yes"),OFFSET('Water Data'!$H$7,0,10*ROW('Water Data'!H196)),IF(AND(ISNUMBER(OFFSET('Water Data'!$H$7,0,10*ROW('Water Data'!H196))),CI202="No",ISNUMBER(OFFSET('Water Data'!$H$7,0,10*ROW('Water Data'!H196)))),CONCATENATE("[",ROUND(OFFSET('Water Data'!$H$7,0,10*ROW('Water Data'!H196)),0),"]"),IF(AND(ISNUMBER(OFFSET('Water Data'!$H$7,0,10*ROW('Water Data'!H196))),CI202="",ISNUMBER(OFFSET('Water Data'!$H$7,0,10*ROW('Water Data'!H196)))),OFFSET('Water Data'!$H$7,0,10*ROW('Water Data'!H196)),NA())))</f>
        <v>#N/A</v>
      </c>
      <c r="U202" s="133" t="e">
        <f ca="1">+IF(AND(ISNUMBER(OFFSET('Water Data'!$H$10,0,10*ROW('Water Data'!H196))),CJ202="Yes"),OFFSET('Water Data'!$H$10,0,10*ROW('Water Data'!H196)),IF(AND(ISNUMBER(OFFSET('Water Data'!$H$10,0,10*ROW('Water Data'!H196))),CJ202="No",ISNUMBER(OFFSET('Water Data'!$H$10,0,10*ROW('Water Data'!H196)))),CONCATENATE("[",ROUND(OFFSET('Water Data'!$H$10,0,10*ROW('Water Data'!H196)),0),"]"),IF(AND(ISNUMBER(OFFSET('Water Data'!$H$10,0,10*ROW('Water Data'!H196))),CJ202="",ISNUMBER(OFFSET('Water Data'!$H$10,0,10*ROW('Water Data'!H196)))),OFFSET('Water Data'!$H$10,0,10*ROW('Water Data'!H196)),NA())))</f>
        <v>#N/A</v>
      </c>
      <c r="V202" s="134" t="e">
        <f ca="1">+IF(AND(ISNUMBER(OFFSET('Sanitation Data'!$C$5,0,10*ROW('Sanitation Data'!C196))),CK202="Yes"),100-OFFSET('Sanitation Data'!$C$5,0,10*ROW('Sanitation Data'!C196)),IF(AND(ISNUMBER(OFFSET('Sanitation Data'!$C$5,0,10*ROW('Sanitation Data'!C196))),CK202="No",ISNUMBER(OFFSET('Sanitation Data'!$C$5,0,10*ROW('Sanitation Data'!C196)))),CONCATENATE("[",ROUND(100-OFFSET('Sanitation Data'!$C$5,0,10*ROW('Sanitation Data'!C196)),0),"]"),IF(AND(ISNUMBER(OFFSET('Sanitation Data'!$C$5,0,10*ROW('Sanitation Data'!C196))),CK202="",ISNUMBER(OFFSET('Sanitation Data'!$C$5,0,10*ROW('Sanitation Data'!C196)))),100-OFFSET('Sanitation Data'!$C$5,0,10*ROW('Sanitation Data'!C196)),NA())))</f>
        <v>#N/A</v>
      </c>
      <c r="W202" s="134" t="e">
        <f ca="1">+IF(AND(ISNUMBER(OFFSET('Sanitation Data'!$C$7,0,10*ROW('Sanitation Data'!C196))),CL202="Yes"),OFFSET('Sanitation Data'!$C$7,0,10*ROW('Sanitation Data'!C196)),IF(AND(ISNUMBER(OFFSET('Sanitation Data'!$C$7,0,10*ROW('Sanitation Data'!C196))),CL202="No",ISNUMBER(OFFSET('Sanitation Data'!$C$7,0,10*ROW('Sanitation Data'!C196)))),CONCATENATE("[",ROUND(OFFSET('Sanitation Data'!$C$7,0,10*ROW('Sanitation Data'!C196)),0),"]"),IF(AND(ISNUMBER(OFFSET('Sanitation Data'!$C$7,0,10*ROW('Sanitation Data'!C196))),CL202="",ISNUMBER(OFFSET('Sanitation Data'!$C$7,0,10*ROW('Sanitation Data'!C196)))),OFFSET('Sanitation Data'!$C$7,0,10*ROW('Sanitation Data'!C196)),NA())))</f>
        <v>#N/A</v>
      </c>
      <c r="X202" s="134" t="e">
        <f ca="1">+IF(AND(ISNUMBER(OFFSET('Sanitation Data'!$C$11,0,10*ROW('Sanitation Data'!C196))),CM202="Yes"),OFFSET('Sanitation Data'!$C$11,0,10*ROW('Sanitation Data'!C196)),IF(AND(ISNUMBER(OFFSET('Sanitation Data'!$C$11,0,10*ROW('Sanitation Data'!C196))),CM202="No",ISNUMBER(OFFSET('Sanitation Data'!$C$11,0,10*ROW('Sanitation Data'!C196)))),CONCATENATE("[",ROUND(OFFSET('Sanitation Data'!$C$11,0,10*ROW('Sanitation Data'!C196)),0),"]"),IF(AND(ISNUMBER(OFFSET('Sanitation Data'!$C$11,0,10*ROW('Sanitation Data'!C196))),CM202="",ISNUMBER(OFFSET('Sanitation Data'!$C$11,0,10*ROW('Sanitation Data'!C196)))),OFFSET('Sanitation Data'!$C$11,0,10*ROW('Sanitation Data'!C196)),NA())))</f>
        <v>#N/A</v>
      </c>
      <c r="Y202" s="134" t="e">
        <f ca="1">+IF(AND(ISNUMBER(OFFSET('Sanitation Data'!$C$12,0,10*ROW('Sanitation Data'!C196))),CN202="Yes"),OFFSET('Sanitation Data'!$C$12,0,10*ROW('Sanitation Data'!C196)),IF(AND(ISNUMBER(OFFSET('Sanitation Data'!$C$12,0,10*ROW('Sanitation Data'!C196))),CN202="No",ISNUMBER(OFFSET('Sanitation Data'!$C$12,0,10*ROW('Sanitation Data'!C196)))),CONCATENATE("[",ROUND(OFFSET('Sanitation Data'!$C$12,0,10*ROW('Sanitation Data'!C196)),0),"]"),IF(AND(ISNUMBER(OFFSET('Sanitation Data'!$C$12,0,10*ROW('Sanitation Data'!C196))),CN202="",ISNUMBER(OFFSET('Sanitation Data'!$C$12,0,10*ROW('Sanitation Data'!C196)))),OFFSET('Sanitation Data'!$C$12,0,10*ROW('Sanitation Data'!C196)),NA())))</f>
        <v>#N/A</v>
      </c>
      <c r="Z202" s="134" t="e">
        <f ca="1">+IF(AND(ISNUMBER(OFFSET('Sanitation Data'!$C$13,0,10*ROW('Sanitation Data'!C196))),CO202="Yes"),OFFSET('Sanitation Data'!$C$13,0,10*ROW('Sanitation Data'!C196)),IF(AND(ISNUMBER(OFFSET('Sanitation Data'!$C$13,0,10*ROW('Sanitation Data'!C196))),CO202="No",ISNUMBER(OFFSET('Sanitation Data'!$C$13,0,10*ROW('Sanitation Data'!C196)))),CONCATENATE("[",ROUND(OFFSET('Sanitation Data'!$C$13,0,10*ROW('Sanitation Data'!C196)),0),"]"),IF(AND(ISNUMBER(OFFSET('Sanitation Data'!$C$13,0,10*ROW('Sanitation Data'!C196))),CO202="",ISNUMBER(OFFSET('Sanitation Data'!$C$13,0,10*ROW('Sanitation Data'!C196)))),OFFSET('Sanitation Data'!$C$13,0,10*ROW('Sanitation Data'!C196)),NA())))</f>
        <v>#N/A</v>
      </c>
      <c r="AA202" s="134" t="e">
        <f ca="1">+IF(AND(ISNUMBER(OFFSET('Sanitation Data'!$D$5,0,10*ROW('Sanitation Data'!D196))),CP202="Yes"),100-OFFSET('Sanitation Data'!$D$5,0,10*ROW('Sanitation Data'!D196)),IF(AND(ISNUMBER(OFFSET('Sanitation Data'!$D$5,0,10*ROW('Sanitation Data'!D196))),CP202="No",ISNUMBER(OFFSET('Sanitation Data'!$D$5,0,10*ROW('Sanitation Data'!D196)))),CONCATENATE("[",ROUND(100-OFFSET('Sanitation Data'!$D$5,0,10*ROW('Sanitation Data'!D196)),0),"]"),IF(AND(ISNUMBER(OFFSET('Sanitation Data'!$D$5,0,10*ROW('Sanitation Data'!D196))),CP202="",ISNUMBER(OFFSET('Sanitation Data'!$D$5,0,10*ROW('Sanitation Data'!D196)))),100-OFFSET('Sanitation Data'!$D$5,0,10*ROW('Sanitation Data'!D196)),NA())))</f>
        <v>#N/A</v>
      </c>
      <c r="AB202" s="134" t="e">
        <f ca="1">+IF(AND(ISNUMBER(OFFSET('Sanitation Data'!$D$7,0,10*ROW('Sanitation Data'!D196))),CQ202="Yes"),OFFSET('Sanitation Data'!$D$7,0,10*ROW('Sanitation Data'!G196)),IF(AND(ISNUMBER(OFFSET('Sanitation Data'!$D$7,0,10*ROW('Sanitation Data'!D196))),CQ202="No",ISNUMBER(OFFSET('Sanitation Data'!$D$7,0,10*ROW('Sanitation Data'!D196)))),CONCATENATE("[",ROUND(OFFSET('Sanitation Data'!$D$7,0,10*ROW('Sanitation Data'!D196)),0),"]"),IF(AND(ISNUMBER(OFFSET('Sanitation Data'!$D$7,0,10*ROW('Sanitation Data'!D196))),CQ202="",ISNUMBER(OFFSET('Sanitation Data'!$D$7,0,10*ROW('Sanitation Data'!D196)))),OFFSET('Sanitation Data'!$D$7,0,10*ROW('Sanitation Data'!D196)),NA())))</f>
        <v>#N/A</v>
      </c>
      <c r="AC202" s="134" t="e">
        <f ca="1">+IF(AND(ISNUMBER(OFFSET('Sanitation Data'!$D$11,0,10*ROW('Sanitation Data'!D196))),CR202="Yes"),OFFSET('Sanitation Data'!$D$11,0,10*ROW('Sanitation Data'!D196)),IF(AND(ISNUMBER(OFFSET('Sanitation Data'!$D$11,0,10*ROW('Sanitation Data'!D196))),CR202="No",ISNUMBER(OFFSET('Sanitation Data'!$D$11,0,10*ROW('Sanitation Data'!D196)))),CONCATENATE("[",ROUND(OFFSET('Sanitation Data'!$D$11,0,10*ROW('Sanitation Data'!D196)),0),"]"),IF(AND(ISNUMBER(OFFSET('Sanitation Data'!$D$11,0,10*ROW('Sanitation Data'!D196))),CR202="",ISNUMBER(OFFSET('Sanitation Data'!$D$11,0,10*ROW('Sanitation Data'!D196)))),OFFSET('Sanitation Data'!$D$11,0,10*ROW('Sanitation Data'!D196)),NA())))</f>
        <v>#N/A</v>
      </c>
      <c r="AD202" s="134" t="e">
        <f ca="1">+IF(AND(ISNUMBER(OFFSET('Sanitation Data'!$D$12,0,10*ROW('Sanitation Data'!D196))),CS202="Yes"),OFFSET('Sanitation Data'!$D$12,0,10*ROW('Sanitation Data'!D196)),IF(AND(ISNUMBER(OFFSET('Sanitation Data'!$D$12,0,10*ROW('Sanitation Data'!D196))),CS202="No",ISNUMBER(OFFSET('Sanitation Data'!$D$12,0,10*ROW('Sanitation Data'!D196)))),CONCATENATE("[",ROUND(OFFSET('Sanitation Data'!$D$12,0,10*ROW('Sanitation Data'!D196)),0),"]"),IF(AND(ISNUMBER(OFFSET('Sanitation Data'!$D$12,0,10*ROW('Sanitation Data'!D196))),CS202="",ISNUMBER(OFFSET('Sanitation Data'!$D$12,0,10*ROW('Sanitation Data'!D196)))),OFFSET('Sanitation Data'!$D$12,0,10*ROW('Sanitation Data'!D196)),NA())))</f>
        <v>#N/A</v>
      </c>
      <c r="AE202" s="134" t="e">
        <f ca="1">+IF(AND(ISNUMBER(OFFSET('Sanitation Data'!$D$13,0,10*ROW('Sanitation Data'!D196))),CT202="Yes"),OFFSET('Sanitation Data'!$D$13,0,10*ROW('Sanitation Data'!D196)),IF(AND(ISNUMBER(OFFSET('Sanitation Data'!$D$13,0,10*ROW('Sanitation Data'!D196))),CT202="No",ISNUMBER(OFFSET('Sanitation Data'!$D$13,0,10*ROW('Sanitation Data'!D196)))),CONCATENATE("[",ROUND(OFFSET('Sanitation Data'!$D$13,0,10*ROW('Sanitation Data'!D196)),0),"]"),IF(AND(ISNUMBER(OFFSET('Sanitation Data'!$D$13,0,10*ROW('Sanitation Data'!D196))),CT202="",ISNUMBER(OFFSET('Sanitation Data'!$D$13,0,10*ROW('Sanitation Data'!D196)))),OFFSET('Sanitation Data'!$D$13,0,10*ROW('Sanitation Data'!D196)),NA())))</f>
        <v>#N/A</v>
      </c>
      <c r="AF202" s="134" t="e">
        <f ca="1">+IF(AND(ISNUMBER(OFFSET('Sanitation Data'!$E$5,0,10*ROW('Sanitation Data'!E196))),CU202="Yes"),100-OFFSET('Sanitation Data'!$E$5,0,10*ROW('Sanitation Data'!E196)),IF(AND(ISNUMBER(OFFSET('Sanitation Data'!$E$5,0,10*ROW('Sanitation Data'!E196))),CU202="No",ISNUMBER(OFFSET('Sanitation Data'!$E$5,0,10*ROW('Sanitation Data'!E196)))),CONCATENATE("[",ROUND(100-OFFSET('Sanitation Data'!$E$5,0,10*ROW('Sanitation Data'!E196)),0),"]"),IF(AND(ISNUMBER(OFFSET('Sanitation Data'!$E$5,0,10*ROW('Sanitation Data'!E196))),CU202="",ISNUMBER(OFFSET('Sanitation Data'!$E$5,0,10*ROW('Sanitation Data'!E196)))),100-OFFSET('Sanitation Data'!$E$5,0,10*ROW('Sanitation Data'!E196)),NA())))</f>
        <v>#N/A</v>
      </c>
      <c r="AG202" s="134" t="e">
        <f ca="1">+IF(AND(ISNUMBER(OFFSET('Sanitation Data'!$E$7,0,10*ROW('Sanitation Data'!E196))),CV202="Yes"),OFFSET('Sanitation Data'!$E$7,0,10*ROW('Sanitation Data'!E196)),IF(AND(ISNUMBER(OFFSET('Sanitation Data'!$E$7,0,10*ROW('Sanitation Data'!E196))),CV202="No",ISNUMBER(OFFSET('Sanitation Data'!$E$7,0,10*ROW('Sanitation Data'!E196)))),CONCATENATE("[",ROUND(OFFSET('Sanitation Data'!$E$7,0,10*ROW('Sanitation Data'!E196)),0),"]"),IF(AND(ISNUMBER(OFFSET('Sanitation Data'!$E$7,0,10*ROW('Sanitation Data'!E196))),CV202="",ISNUMBER(OFFSET('Sanitation Data'!$E$7,0,10*ROW('Sanitation Data'!E196)))),OFFSET('Sanitation Data'!$E$7,0,10*ROW('Sanitation Data'!E196)),NA())))</f>
        <v>#N/A</v>
      </c>
      <c r="AH202" s="134" t="e">
        <f ca="1">+IF(AND(ISNUMBER(OFFSET('Sanitation Data'!$E$11,0,10*ROW('Sanitation Data'!E196))),CW202="Yes"),OFFSET('Sanitation Data'!$E$11,0,10*ROW('Sanitation Data'!E196)),IF(AND(ISNUMBER(OFFSET('Sanitation Data'!$E$11,0,10*ROW('Sanitation Data'!E196))),CW202="No",ISNUMBER(OFFSET('Sanitation Data'!$E$11,0,10*ROW('Sanitation Data'!E196)))),CONCATENATE("[",ROUND(OFFSET('Sanitation Data'!$E$11,0,10*ROW('Sanitation Data'!E196)),0),"]"),IF(AND(ISNUMBER(OFFSET('Sanitation Data'!$E$11,0,10*ROW('Sanitation Data'!E196))),CW202="",ISNUMBER(OFFSET('Sanitation Data'!$E$11,0,10*ROW('Sanitation Data'!E196)))),OFFSET('Sanitation Data'!$E$11,0,10*ROW('Sanitation Data'!E196)),NA())))</f>
        <v>#N/A</v>
      </c>
      <c r="AI202" s="134" t="e">
        <f ca="1">+IF(AND(ISNUMBER(OFFSET('Sanitation Data'!$E$12,0,10*ROW('Sanitation Data'!E196))),CX202="Yes"),OFFSET('Sanitation Data'!$E$12,0,10*ROW('Sanitation Data'!E196)),IF(AND(ISNUMBER(OFFSET('Sanitation Data'!$E$12,0,10*ROW('Sanitation Data'!E196))),CX202="No",ISNUMBER(OFFSET('Sanitation Data'!$E$12,0,10*ROW('Sanitation Data'!E196)))),CONCATENATE("[",ROUND(OFFSET('Sanitation Data'!$E$12,0,10*ROW('Sanitation Data'!E196)),0),"]"),IF(AND(ISNUMBER(OFFSET('Sanitation Data'!$E$12,0,10*ROW('Sanitation Data'!E196))),CX202="",ISNUMBER(OFFSET('Sanitation Data'!$E$12,0,10*ROW('Sanitation Data'!E196)))),OFFSET('Sanitation Data'!$E$12,0,10*ROW('Sanitation Data'!E196)),NA())))</f>
        <v>#N/A</v>
      </c>
      <c r="AJ202" s="134" t="e">
        <f ca="1">+IF(AND(ISNUMBER(OFFSET('Sanitation Data'!$E$13,0,10*ROW('Sanitation Data'!E196))),CY202="Yes"),OFFSET('Sanitation Data'!$E$13,0,10*ROW('Sanitation Data'!E196)),IF(AND(ISNUMBER(OFFSET('Sanitation Data'!$E$13,0,10*ROW('Sanitation Data'!E196))),CY202="No",ISNUMBER(OFFSET('Sanitation Data'!$E$13,0,10*ROW('Sanitation Data'!E196)))),CONCATENATE("[",ROUND(OFFSET('Sanitation Data'!$E$13,0,10*ROW('Sanitation Data'!E196)),0),"]"),IF(AND(ISNUMBER(OFFSET('Sanitation Data'!$E$13,0,10*ROW('Sanitation Data'!E196))),CY202="",ISNUMBER(OFFSET('Sanitation Data'!$E$13,0,10*ROW('Sanitation Data'!E196)))),OFFSET('Sanitation Data'!$E$13,0,10*ROW('Sanitation Data'!E196)),NA())))</f>
        <v>#N/A</v>
      </c>
      <c r="AK202" s="134" t="e">
        <f ca="1">+IF(AND(ISNUMBER(OFFSET('Sanitation Data'!$F$5,0,10*ROW('Sanitation Data'!F196))),CZ202="Yes"),100-OFFSET('Sanitation Data'!$F$5,0,10*ROW('Sanitation Data'!F196)),IF(AND(ISNUMBER(OFFSET('Sanitation Data'!$F$5,0,10*ROW('Sanitation Data'!F196))),CZ202="No",ISNUMBER(OFFSET('Sanitation Data'!$F$5,0,10*ROW('Sanitation Data'!F196)))),CONCATENATE("[",ROUND(100-OFFSET('Sanitation Data'!$F$5,0,10*ROW('Sanitation Data'!F196)),0),"]"),IF(AND(ISNUMBER(OFFSET('Sanitation Data'!$F$5,0,10*ROW('Sanitation Data'!F196))),CZ202="",ISNUMBER(OFFSET('Sanitation Data'!$F$5,0,10*ROW('Sanitation Data'!F196)))),100-OFFSET('Sanitation Data'!$F$5,0,10*ROW('Sanitation Data'!F196)),NA())))</f>
        <v>#N/A</v>
      </c>
      <c r="AL202" s="134" t="e">
        <f ca="1">+IF(AND(ISNUMBER(OFFSET('Sanitation Data'!$F$7,0,10*ROW('Sanitation Data'!F196))),DA202="Yes"),OFFSET('Sanitation Data'!$F$7,0,10*ROW('Sanitation Data'!F196)),IF(AND(ISNUMBER(OFFSET('Sanitation Data'!$F$7,0,10*ROW('Sanitation Data'!F196))),DA202="No",ISNUMBER(OFFSET('Sanitation Data'!$F$7,0,10*ROW('Sanitation Data'!F196)))),CONCATENATE("[",ROUND(OFFSET('Sanitation Data'!$F$7,0,10*ROW('Sanitation Data'!F196)),0),"]"),IF(AND(ISNUMBER(OFFSET('Sanitation Data'!$F$7,0,10*ROW('Sanitation Data'!F196))),DA202="",ISNUMBER(OFFSET('Sanitation Data'!$F$7,0,10*ROW('Sanitation Data'!F196)))),OFFSET('Sanitation Data'!$F$7,0,10*ROW('Sanitation Data'!F196)),NA())))</f>
        <v>#N/A</v>
      </c>
      <c r="AM202" s="134" t="e">
        <f ca="1">+IF(AND(ISNUMBER(OFFSET('Sanitation Data'!$F$11,0,10*ROW('Sanitation Data'!F196))),DB202="Yes"),OFFSET('Sanitation Data'!$F$11,0,10*ROW('Sanitation Data'!F196)),IF(AND(ISNUMBER(OFFSET('Sanitation Data'!$F$11,0,10*ROW('Sanitation Data'!F196))),DB202="No",ISNUMBER(OFFSET('Sanitation Data'!$F$11,0,10*ROW('Sanitation Data'!F196)))),CONCATENATE("[",ROUND(OFFSET('Sanitation Data'!$F$11,0,10*ROW('Sanitation Data'!F196)),0),"]"),IF(AND(ISNUMBER(OFFSET('Sanitation Data'!$F$11,0,10*ROW('Sanitation Data'!F196))),DB202="",ISNUMBER(OFFSET('Sanitation Data'!$F$11,0,10*ROW('Sanitation Data'!F196)))),OFFSET('Sanitation Data'!$F$11,0,10*ROW('Sanitation Data'!F196)),NA())))</f>
        <v>#N/A</v>
      </c>
      <c r="AN202" s="134" t="e">
        <f ca="1">+IF(AND(ISNUMBER(OFFSET('Sanitation Data'!$F$12,0,10*ROW('Sanitation Data'!F196))),DC202="Yes"),OFFSET('Sanitation Data'!$F$12,0,10*ROW('Sanitation Data'!F196)),IF(AND(ISNUMBER(OFFSET('Sanitation Data'!$F$12,0,10*ROW('Sanitation Data'!F196))),DC202="No",ISNUMBER(OFFSET('Sanitation Data'!$F$12,0,10*ROW('Sanitation Data'!F196)))),CONCATENATE("[",ROUND(OFFSET('Sanitation Data'!$F$12,0,10*ROW('Sanitation Data'!F196)),0),"]"),IF(AND(ISNUMBER(OFFSET('Sanitation Data'!$F$12,0,10*ROW('Sanitation Data'!F196))),DC202="",ISNUMBER(OFFSET('Sanitation Data'!$F$12,0,10*ROW('Sanitation Data'!F196)))),OFFSET('Sanitation Data'!$F$12,0,10*ROW('Sanitation Data'!F196)),NA())))</f>
        <v>#N/A</v>
      </c>
      <c r="AO202" s="134" t="e">
        <f ca="1">+IF(AND(ISNUMBER(OFFSET('Sanitation Data'!$F$13,0,10*ROW('Sanitation Data'!F196))),DD202="Yes"),OFFSET('Sanitation Data'!$F$13,0,10*ROW('Sanitation Data'!F196)),IF(AND(ISNUMBER(OFFSET('Sanitation Data'!$F$13,0,10*ROW('Sanitation Data'!F196))),DD202="No",ISNUMBER(OFFSET('Sanitation Data'!$F$13,0,10*ROW('Sanitation Data'!F196)))),CONCATENATE("[",ROUND(OFFSET('Sanitation Data'!$F$13,0,10*ROW('Sanitation Data'!F196)),0),"]"),IF(AND(ISNUMBER(OFFSET('Sanitation Data'!$F$13,0,10*ROW('Sanitation Data'!F196))),DD202="",ISNUMBER(OFFSET('Sanitation Data'!$F$13,0,10*ROW('Sanitation Data'!F196)))),OFFSET('Sanitation Data'!$F$13,0,10*ROW('Sanitation Data'!F196)),NA())))</f>
        <v>#N/A</v>
      </c>
      <c r="AP202" s="134" t="e">
        <f ca="1">+IF(AND(ISNUMBER(OFFSET('Sanitation Data'!$G$5,0,10*ROW('Sanitation Data'!G196))),DE202="Yes"),100-OFFSET('Sanitation Data'!$G$5,0,10*ROW('Sanitation Data'!G196)),IF(AND(ISNUMBER(OFFSET('Sanitation Data'!$G$5,0,10*ROW('Sanitation Data'!G196))),DE202="No",ISNUMBER(OFFSET('Sanitation Data'!$G$5,0,10*ROW('Sanitation Data'!G196)))),CONCATENATE("[",ROUND(100-OFFSET('Sanitation Data'!$G$5,0,10*ROW('Sanitation Data'!G196)),0),"]"),IF(AND(ISNUMBER(OFFSET('Sanitation Data'!$G$5,0,10*ROW('Sanitation Data'!G196))),DE202="",ISNUMBER(OFFSET('Sanitation Data'!$G$5,0,10*ROW('Sanitation Data'!G196)))),100-OFFSET('Sanitation Data'!$G$5,0,10*ROW('Sanitation Data'!G196)),NA())))</f>
        <v>#N/A</v>
      </c>
      <c r="AQ202" s="134" t="e">
        <f ca="1">+IF(AND(ISNUMBER(OFFSET('Sanitation Data'!$G$7,0,10*ROW('Sanitation Data'!G196))),DF202="Yes"),OFFSET('Sanitation Data'!$G$7,0,10*ROW('Sanitation Data'!G196)),IF(AND(ISNUMBER(OFFSET('Sanitation Data'!$G$7,0,10*ROW('Sanitation Data'!G196))),DF202="No",ISNUMBER(OFFSET('Sanitation Data'!$G$7,0,10*ROW('Sanitation Data'!G196)))),CONCATENATE("[",ROUND(OFFSET('Sanitation Data'!$G$7,0,10*ROW('Sanitation Data'!G196)),0),"]"),IF(AND(ISNUMBER(OFFSET('Sanitation Data'!$G$7,0,10*ROW('Sanitation Data'!G196))),DF202="",ISNUMBER(OFFSET('Sanitation Data'!$G$7,0,10*ROW('Sanitation Data'!G196)))),OFFSET('Sanitation Data'!$G$7,0,10*ROW('Sanitation Data'!G196)),NA())))</f>
        <v>#N/A</v>
      </c>
      <c r="AR202" s="134" t="e">
        <f ca="1">+IF(AND(ISNUMBER(OFFSET('Sanitation Data'!$G$11,0,10*ROW('Sanitation Data'!G196))),DG202="Yes"),OFFSET('Sanitation Data'!$G$11,0,10*ROW('Sanitation Data'!G196)),IF(AND(ISNUMBER(OFFSET('Sanitation Data'!$G$11,0,10*ROW('Sanitation Data'!G196))),DG202="No",ISNUMBER(OFFSET('Sanitation Data'!$G$11,0,10*ROW('Sanitation Data'!G196)))),CONCATENATE("[",ROUND(OFFSET('Sanitation Data'!$G$11,0,10*ROW('Sanitation Data'!G196)),0),"]"),IF(AND(ISNUMBER(OFFSET('Sanitation Data'!$G$11,0,10*ROW('Sanitation Data'!G196))),DG202="",ISNUMBER(OFFSET('Sanitation Data'!$G$11,0,10*ROW('Sanitation Data'!G196)))),OFFSET('Sanitation Data'!$G$11,0,10*ROW('Sanitation Data'!G196)),NA())))</f>
        <v>#N/A</v>
      </c>
      <c r="AS202" s="134" t="e">
        <f ca="1">+IF(AND(ISNUMBER(OFFSET('Sanitation Data'!$G$12,0,10*ROW('Sanitation Data'!G196))),DH202="Yes"),OFFSET('Sanitation Data'!$G$12,0,10*ROW('Sanitation Data'!G196)),IF(AND(ISNUMBER(OFFSET('Sanitation Data'!$G$12,0,10*ROW('Sanitation Data'!G196))),DH202="No",ISNUMBER(OFFSET('Sanitation Data'!$G$12,0,10*ROW('Sanitation Data'!G196)))),CONCATENATE("[",ROUND(OFFSET('Sanitation Data'!$G$12,0,10*ROW('Sanitation Data'!G196)),0),"]"),IF(AND(ISNUMBER(OFFSET('Sanitation Data'!$G$12,0,10*ROW('Sanitation Data'!G196))),DH202="",ISNUMBER(OFFSET('Sanitation Data'!$G$12,0,10*ROW('Sanitation Data'!G196)))),OFFSET('Sanitation Data'!$G$12,0,10*ROW('Sanitation Data'!G196)),NA())))</f>
        <v>#N/A</v>
      </c>
      <c r="AT202" s="134" t="e">
        <f ca="1">+IF(AND(ISNUMBER(OFFSET('Sanitation Data'!$G$13,0,10*ROW('Sanitation Data'!G196))),DI202="Yes"),OFFSET('Sanitation Data'!$G$13,0,10*ROW('Sanitation Data'!G196)),IF(AND(ISNUMBER(OFFSET('Sanitation Data'!$G$13,0,10*ROW('Sanitation Data'!G196))),DI202="No",ISNUMBER(OFFSET('Sanitation Data'!$G$13,0,10*ROW('Sanitation Data'!G196)))),CONCATENATE("[",ROUND(OFFSET('Sanitation Data'!$G$13,0,10*ROW('Sanitation Data'!G196)),0),"]"),IF(AND(ISNUMBER(OFFSET('Sanitation Data'!$G$13,0,10*ROW('Sanitation Data'!G196))),DI202="",ISNUMBER(OFFSET('Sanitation Data'!$G$13,0,10*ROW('Sanitation Data'!G196)))),OFFSET('Sanitation Data'!$G$13,0,10*ROW('Sanitation Data'!G196)),NA())))</f>
        <v>#N/A</v>
      </c>
      <c r="AU202" s="134" t="e">
        <f ca="1">+IF(AND(ISNUMBER(OFFSET('Sanitation Data'!$H$5,0,10*ROW('Sanitation Data'!H196))),DJ202="Yes"),100-OFFSET('Sanitation Data'!$H$5,0,10*ROW('Sanitation Data'!H196)),IF(AND(ISNUMBER(OFFSET('Sanitation Data'!$H$5,0,10*ROW('Sanitation Data'!H196))),DJ202="No",ISNUMBER(OFFSET('Sanitation Data'!$H$5,0,10*ROW('Sanitation Data'!H196)))),CONCATENATE("[",ROUND(100-OFFSET('Sanitation Data'!$H$5,0,10*ROW('Sanitation Data'!H196)),0),"]"),IF(AND(ISNUMBER(OFFSET('Sanitation Data'!$H$5,0,10*ROW('Sanitation Data'!H196))),DJ202="",ISNUMBER(OFFSET('Sanitation Data'!$H$5,0,10*ROW('Sanitation Data'!H196)))),100-OFFSET('Sanitation Data'!$H$5,0,10*ROW('Sanitation Data'!H196)),NA())))</f>
        <v>#N/A</v>
      </c>
      <c r="AV202" s="134" t="e">
        <f ca="1">+IF(AND(ISNUMBER(OFFSET('Sanitation Data'!$H$7,0,10*ROW('Sanitation Data'!H196))),DK202="Yes"),OFFSET('Sanitation Data'!$H$7,0,10*ROW('Sanitation Data'!H196)),IF(AND(ISNUMBER(OFFSET('Sanitation Data'!$H$7,0,10*ROW('Sanitation Data'!H196))),DK202="No",ISNUMBER(OFFSET('Sanitation Data'!$H$7,0,10*ROW('Sanitation Data'!H196)))),CONCATENATE("[",ROUND(OFFSET('Sanitation Data'!$H$7,0,10*ROW('Sanitation Data'!H196)),0),"]"),IF(AND(ISNUMBER(OFFSET('Sanitation Data'!$H$7,0,10*ROW('Sanitation Data'!H196))),DK202="",ISNUMBER(OFFSET('Sanitation Data'!$H$7,0,10*ROW('Sanitation Data'!H196)))),OFFSET('Sanitation Data'!$H$7,0,10*ROW('Sanitation Data'!H196)),NA())))</f>
        <v>#N/A</v>
      </c>
      <c r="AW202" s="134" t="e">
        <f ca="1">+IF(AND(ISNUMBER(OFFSET('Sanitation Data'!$H$11,0,10*ROW('Sanitation Data'!H196))),DL202="Yes"),OFFSET('Sanitation Data'!$H$11,0,10*ROW('Sanitation Data'!H196)),IF(AND(ISNUMBER(OFFSET('Sanitation Data'!$H$11,0,10*ROW('Sanitation Data'!H196))),DL202="No",ISNUMBER(OFFSET('Sanitation Data'!$H$11,0,10*ROW('Sanitation Data'!H196)))),CONCATENATE("[",ROUND(OFFSET('Sanitation Data'!$H$11,0,10*ROW('Sanitation Data'!H196)),0),"]"),IF(AND(ISNUMBER(OFFSET('Sanitation Data'!$H$11,0,10*ROW('Sanitation Data'!H196))),DL202="",ISNUMBER(OFFSET('Sanitation Data'!$H$11,0,10*ROW('Sanitation Data'!H196)))),OFFSET('Sanitation Data'!$H$11,0,10*ROW('Sanitation Data'!H196)),NA())))</f>
        <v>#N/A</v>
      </c>
      <c r="AX202" s="134" t="e">
        <f ca="1">+IF(AND(ISNUMBER(OFFSET('Sanitation Data'!$H$12,0,10*ROW('Sanitation Data'!H196))),DM202="Yes"),OFFSET('Sanitation Data'!$H$12,0,10*ROW('Sanitation Data'!H196)),IF(AND(ISNUMBER(OFFSET('Sanitation Data'!$H$12,0,10*ROW('Sanitation Data'!H196))),DM202="No",ISNUMBER(OFFSET('Sanitation Data'!$H$12,0,10*ROW('Sanitation Data'!H196)))),CONCATENATE("[",ROUND(OFFSET('Sanitation Data'!$H$12,0,10*ROW('Sanitation Data'!H196)),0),"]"),IF(AND(ISNUMBER(OFFSET('Sanitation Data'!$H$12,0,10*ROW('Sanitation Data'!H196))),DM202="",ISNUMBER(OFFSET('Sanitation Data'!$H$12,0,10*ROW('Sanitation Data'!H196)))),OFFSET('Sanitation Data'!$H$12,0,10*ROW('Sanitation Data'!H196)),NA())))</f>
        <v>#N/A</v>
      </c>
      <c r="AY202" s="134" t="e">
        <f ca="1">+IF(AND(ISNUMBER(OFFSET('Sanitation Data'!$H$13,0,10*ROW('Sanitation Data'!H196))),DN202="Yes"),OFFSET('Sanitation Data'!$H$13,0,10*ROW('Sanitation Data'!H196)),IF(AND(ISNUMBER(OFFSET('Sanitation Data'!$H$13,0,10*ROW('Sanitation Data'!H196))),DN202="No",ISNUMBER(OFFSET('Sanitation Data'!$H$13,0,10*ROW('Sanitation Data'!H196)))),CONCATENATE("[",ROUND(OFFSET('Sanitation Data'!$H$13,0,10*ROW('Sanitation Data'!H196)),0),"]"),IF(AND(ISNUMBER(OFFSET('Sanitation Data'!$H$13,0,10*ROW('Sanitation Data'!H196))),DN202="",ISNUMBER(OFFSET('Sanitation Data'!$H$13,0,10*ROW('Sanitation Data'!H196)))),OFFSET('Sanitation Data'!$H$13,0,10*ROW('Sanitation Data'!H196)),NA())))</f>
        <v>#N/A</v>
      </c>
      <c r="AZ202" s="135" t="e">
        <f ca="1">+IF(AND(ISNUMBER(OFFSET('Hygiene Data'!$C$6,0,10*ROW('Hygiene Data'!C196))),DO202="Yes"),OFFSET('Hygiene Data'!$C$6,0,10*ROW('Hygiene Data'!C196)),IF(AND(ISNUMBER(OFFSET('Hygiene Data'!$C$6,0,10*ROW('Hygiene Data'!C196))),DO202="No",ISNUMBER(OFFSET('Hygiene Data'!$C$6,0,10*ROW('Hygiene Data'!C196)))),CONCATENATE("[",ROUND(OFFSET('Hygiene Data'!$C$6,0,10*ROW('Hygiene Data'!C196)),0),"]"),IF(AND(ISNUMBER(OFFSET('Hygiene Data'!$C$6,0,10*ROW('Hygiene Data'!C196))),DO202="",ISNUMBER(OFFSET('Hygiene Data'!$C$6,0,10*ROW('Hygiene Data'!C196)))),OFFSET('Hygiene Data'!$C$6,0,10*ROW('Hygiene Data'!C196)),NA())))</f>
        <v>#N/A</v>
      </c>
      <c r="BA202" s="135" t="e">
        <f ca="1">+IF(AND(ISNUMBER(OFFSET('Hygiene Data'!$C$8,0,10*ROW('Hygiene Data'!C196))),DP202="Yes"),OFFSET('Hygiene Data'!$C$8,0,10*ROW('Hygiene Data'!C196)),IF(AND(ISNUMBER(OFFSET('Hygiene Data'!$C$8,0,10*ROW('Hygiene Data'!C196))),DP202="No",ISNUMBER(OFFSET('Hygiene Data'!$C$8,0,10*ROW('Hygiene Data'!C196)))),CONCATENATE("[",ROUND(OFFSET('Hygiene Data'!$C$8,0,10*ROW('Hygiene Data'!C196)),0),"]"),IF(AND(ISNUMBER(OFFSET('Hygiene Data'!$C$8,0,10*ROW('Hygiene Data'!C196))),DP202="",ISNUMBER(OFFSET('Hygiene Data'!$C$8,0,10*ROW('Hygiene Data'!C196)))),OFFSET('Hygiene Data'!$C$8,0,10*ROW('Hygiene Data'!C196)),NA())))</f>
        <v>#N/A</v>
      </c>
      <c r="BB202" s="135" t="e">
        <f ca="1">+IF(AND(ISNUMBER(OFFSET('Hygiene Data'!$C$10,0,10*ROW('Hygiene Data'!C196))),DQ202="Yes"),OFFSET('Hygiene Data'!$C$10,0,10*ROW('Hygiene Data'!C196)),IF(AND(ISNUMBER(OFFSET('Hygiene Data'!$C$10,0,10*ROW('Hygiene Data'!C196))),DQ202="No",ISNUMBER(OFFSET('Hygiene Data'!$C$10,0,10*ROW('Hygiene Data'!C196)))),CONCATENATE("[",ROUND(OFFSET('Hygiene Data'!$C$10,0,10*ROW('Hygiene Data'!C196)),0),"]"),IF(AND(ISNUMBER(OFFSET('Hygiene Data'!$C$10,0,10*ROW('Hygiene Data'!C196))),DQ202="",ISNUMBER(OFFSET('Hygiene Data'!$C$10,0,10*ROW('Hygiene Data'!C196)))),OFFSET('Hygiene Data'!$C$10,0,10*ROW('Hygiene Data'!C196)),NA())))</f>
        <v>#N/A</v>
      </c>
      <c r="BC202" s="135" t="e">
        <f ca="1">+IF(AND(ISNUMBER(OFFSET('Hygiene Data'!$D$6,0,10*ROW('Hygiene Data'!D196))),DR202="Yes"),OFFSET('Hygiene Data'!$D$6,0,10*ROW('Hygiene Data'!D196)),IF(AND(ISNUMBER(OFFSET('Hygiene Data'!$D$6,0,10*ROW('Hygiene Data'!D196))),DR202="No",ISNUMBER(OFFSET('Hygiene Data'!$D$6,0,10*ROW('Hygiene Data'!D196)))),CONCATENATE("[",ROUND(OFFSET('Hygiene Data'!$D$6,0,10*ROW('Hygiene Data'!D196)),0),"]"),IF(AND(ISNUMBER(OFFSET('Hygiene Data'!$D$6,0,10*ROW('Hygiene Data'!D196))),DR202="",ISNUMBER(OFFSET('Hygiene Data'!$D$6,0,10*ROW('Hygiene Data'!D196)))),OFFSET('Hygiene Data'!$D$6,0,10*ROW('Hygiene Data'!D196)),NA())))</f>
        <v>#N/A</v>
      </c>
      <c r="BD202" s="135" t="e">
        <f ca="1">+IF(AND(ISNUMBER(OFFSET('Hygiene Data'!$D$8,0,10*ROW('Hygiene Data'!D196))),DS202="Yes"),OFFSET('Hygiene Data'!$D$8,0,10*ROW('Hygiene Data'!D196)),IF(AND(ISNUMBER(OFFSET('Hygiene Data'!$D$8,0,10*ROW('Hygiene Data'!D196))),DS202="No",ISNUMBER(OFFSET('Hygiene Data'!$D$8,0,10*ROW('Hygiene Data'!D196)))),CONCATENATE("[",ROUND(OFFSET('Hygiene Data'!$D$8,0,10*ROW('Hygiene Data'!D196)),0),"]"),IF(AND(ISNUMBER(OFFSET('Hygiene Data'!$D$8,0,10*ROW('Hygiene Data'!D196))),DS202="",ISNUMBER(OFFSET('Hygiene Data'!$D$8,0,10*ROW('Hygiene Data'!D196)))),OFFSET('Hygiene Data'!$D$8,0,10*ROW('Hygiene Data'!D196)),NA())))</f>
        <v>#N/A</v>
      </c>
      <c r="BE202" s="135" t="e">
        <f ca="1">+IF(AND(ISNUMBER(OFFSET('Hygiene Data'!$D$10,0,10*ROW('Hygiene Data'!D196))),DT202="Yes"),OFFSET('Hygiene Data'!$D$10,0,10*ROW('Hygiene Data'!D196)),IF(AND(ISNUMBER(OFFSET('Hygiene Data'!$D$10,0,10*ROW('Hygiene Data'!D196))),DT202="No",ISNUMBER(OFFSET('Hygiene Data'!$D$10,0,10*ROW('Hygiene Data'!D196)))),CONCATENATE("[",ROUND(OFFSET('Hygiene Data'!$D$10,0,10*ROW('Hygiene Data'!D196)),0),"]"),IF(AND(ISNUMBER(OFFSET('Hygiene Data'!$D$10,0,10*ROW('Hygiene Data'!D196))),DT202="",ISNUMBER(OFFSET('Hygiene Data'!$D$10,0,10*ROW('Hygiene Data'!D196)))),OFFSET('Hygiene Data'!$D$10,0,10*ROW('Hygiene Data'!D196)),NA())))</f>
        <v>#N/A</v>
      </c>
      <c r="BF202" s="135" t="e">
        <f ca="1">+IF(AND(ISNUMBER(OFFSET('Hygiene Data'!$E$6,0,10*ROW('Hygiene Data'!E196))),DU202="Yes"),OFFSET('Hygiene Data'!$E$6,0,10*ROW('Hygiene Data'!E196)),IF(AND(ISNUMBER(OFFSET('Hygiene Data'!$E$6,0,10*ROW('Hygiene Data'!E196))),DU202="No",ISNUMBER(OFFSET('Hygiene Data'!$E$6,0,10*ROW('Hygiene Data'!E196)))),CONCATENATE("[",ROUND(OFFSET('Hygiene Data'!$E$6,0,10*ROW('Hygiene Data'!E196)),0),"]"),IF(AND(ISNUMBER(OFFSET('Hygiene Data'!$E$6,0,10*ROW('Hygiene Data'!E196))),DU202="",ISNUMBER(OFFSET('Hygiene Data'!$E$6,0,10*ROW('Hygiene Data'!E196)))),OFFSET('Hygiene Data'!$E$6,0,10*ROW('Hygiene Data'!E196)),NA())))</f>
        <v>#N/A</v>
      </c>
      <c r="BG202" s="135" t="e">
        <f ca="1">+IF(AND(ISNUMBER(OFFSET('Hygiene Data'!$E$8,0,10*ROW('Hygiene Data'!E196))),DV202="Yes"),OFFSET('Hygiene Data'!$E$8,0,10*ROW('Hygiene Data'!E196)),IF(AND(ISNUMBER(OFFSET('Hygiene Data'!$E$8,0,10*ROW('Hygiene Data'!E196))),DV202="No",ISNUMBER(OFFSET('Hygiene Data'!$E$8,0,10*ROW('Hygiene Data'!E196)))),CONCATENATE("[",ROUND(OFFSET('Hygiene Data'!$E$8,0,10*ROW('Hygiene Data'!E196)),0),"]"),IF(AND(ISNUMBER(OFFSET('Hygiene Data'!$E$8,0,10*ROW('Hygiene Data'!E196))),DV202="",ISNUMBER(OFFSET('Hygiene Data'!$E$8,0,10*ROW('Hygiene Data'!E196)))),OFFSET('Hygiene Data'!$E$8,0,10*ROW('Hygiene Data'!E196)),NA())))</f>
        <v>#N/A</v>
      </c>
      <c r="BH202" s="135" t="e">
        <f ca="1">+IF(AND(ISNUMBER(OFFSET('Hygiene Data'!$E$10,0,10*ROW('Hygiene Data'!E196))),DW202="Yes"),OFFSET('Hygiene Data'!$E$10,0,10*ROW('Hygiene Data'!E196)),IF(AND(ISNUMBER(OFFSET('Hygiene Data'!$E$10,0,10*ROW('Hygiene Data'!E196))),DW202="No",ISNUMBER(OFFSET('Hygiene Data'!$E$10,0,10*ROW('Hygiene Data'!E196)))),CONCATENATE("[",ROUND(OFFSET('Hygiene Data'!$E$10,0,10*ROW('Hygiene Data'!E196)),0),"]"),IF(AND(ISNUMBER(OFFSET('Hygiene Data'!$E$10,0,10*ROW('Hygiene Data'!E196))),DW202="",ISNUMBER(OFFSET('Hygiene Data'!$E$10,0,10*ROW('Hygiene Data'!E196)))),OFFSET('Hygiene Data'!$E$10,0,10*ROW('Hygiene Data'!E196)),NA())))</f>
        <v>#N/A</v>
      </c>
      <c r="BI202" s="135" t="e">
        <f ca="1">+IF(AND(ISNUMBER(OFFSET('Hygiene Data'!$F$6,0,10*ROW('Hygiene Data'!F196))),DX202="Yes"),OFFSET('Hygiene Data'!$F$6,0,10*ROW('Hygiene Data'!F196)),IF(AND(ISNUMBER(OFFSET('Hygiene Data'!$F$6,0,10*ROW('Hygiene Data'!F196))),DX202="No",ISNUMBER(OFFSET('Hygiene Data'!$F$6,0,10*ROW('Hygiene Data'!F196)))),CONCATENATE("[",ROUND(OFFSET('Hygiene Data'!$F$6,0,10*ROW('Hygiene Data'!F196)),0),"]"),IF(AND(ISNUMBER(OFFSET('Hygiene Data'!$F$6,0,10*ROW('Hygiene Data'!F196))),DX202="",ISNUMBER(OFFSET('Hygiene Data'!$F$6,0,10*ROW('Hygiene Data'!F196)))),OFFSET('Hygiene Data'!$F$6,0,10*ROW('Hygiene Data'!F196)),NA())))</f>
        <v>#N/A</v>
      </c>
      <c r="BJ202" s="135" t="e">
        <f ca="1">+IF(AND(ISNUMBER(OFFSET('Hygiene Data'!$F$8,0,10*ROW('Hygiene Data'!F196))),DY202="Yes"),OFFSET('Hygiene Data'!$F$8,0,10*ROW('Hygiene Data'!F196)),IF(AND(ISNUMBER(OFFSET('Hygiene Data'!$F$8,0,10*ROW('Hygiene Data'!F196))),DY202="No",ISNUMBER(OFFSET('Hygiene Data'!$F$8,0,10*ROW('Hygiene Data'!F196)))),CONCATENATE("[",ROUND(OFFSET('Hygiene Data'!$F$8,0,10*ROW('Hygiene Data'!F196)),0),"]"),IF(AND(ISNUMBER(OFFSET('Hygiene Data'!$F$8,0,10*ROW('Hygiene Data'!F196))),DY202="",ISNUMBER(OFFSET('Hygiene Data'!$F$8,0,10*ROW('Hygiene Data'!F196)))),OFFSET('Hygiene Data'!$F$8,0,10*ROW('Hygiene Data'!F196)),NA())))</f>
        <v>#N/A</v>
      </c>
      <c r="BK202" s="135" t="e">
        <f ca="1">+IF(AND(ISNUMBER(OFFSET('Hygiene Data'!$F$10,0,10*ROW('Hygiene Data'!F196))),DZ202="Yes"),OFFSET('Hygiene Data'!$F$10,0,10*ROW('Hygiene Data'!F196)),IF(AND(ISNUMBER(OFFSET('Hygiene Data'!$F$10,0,10*ROW('Hygiene Data'!F196))),DZ202="No",ISNUMBER(OFFSET('Hygiene Data'!$F$10,0,10*ROW('Hygiene Data'!F196)))),CONCATENATE("[",ROUND(OFFSET('Hygiene Data'!$F$10,0,10*ROW('Hygiene Data'!F196)),0),"]"),IF(AND(ISNUMBER(OFFSET('Hygiene Data'!$F$10,0,10*ROW('Hygiene Data'!F196))),DZ202="",ISNUMBER(OFFSET('Hygiene Data'!$F$10,0,10*ROW('Hygiene Data'!F196)))),OFFSET('Hygiene Data'!$F$10,0,10*ROW('Hygiene Data'!F196)),NA())))</f>
        <v>#N/A</v>
      </c>
      <c r="BL202" s="135" t="e">
        <f ca="1">+IF(AND(ISNUMBER(OFFSET('Hygiene Data'!$G$6,0,10*ROW('Hygiene Data'!G196))),EA202="Yes"),OFFSET('Hygiene Data'!$G$6,0,10*ROW('Hygiene Data'!G196)),IF(AND(ISNUMBER(OFFSET('Hygiene Data'!$G$6,0,10*ROW('Hygiene Data'!G196))),EA202="No",ISNUMBER(OFFSET('Hygiene Data'!$G$6,0,10*ROW('Hygiene Data'!G196)))),CONCATENATE("[",ROUND(OFFSET('Hygiene Data'!$G$6,0,10*ROW('Hygiene Data'!G196)),0),"]"),IF(AND(ISNUMBER(OFFSET('Hygiene Data'!$G$6,0,10*ROW('Hygiene Data'!G196))),EA202="",ISNUMBER(OFFSET('Hygiene Data'!$G$6,0,10*ROW('Hygiene Data'!G196)))),OFFSET('Hygiene Data'!$G$6,0,10*ROW('Hygiene Data'!G196)),NA())))</f>
        <v>#N/A</v>
      </c>
      <c r="BM202" s="135" t="e">
        <f ca="1">+IF(AND(ISNUMBER(OFFSET('Hygiene Data'!$G$8,0,10*ROW('Hygiene Data'!G196))),EB202="Yes"),OFFSET('Hygiene Data'!$G$8,0,10*ROW('Hygiene Data'!G196)),IF(AND(ISNUMBER(OFFSET('Hygiene Data'!$G$8,0,10*ROW('Hygiene Data'!G196))),EB202="No",ISNUMBER(OFFSET('Hygiene Data'!$G$8,0,10*ROW('Hygiene Data'!G196)))),CONCATENATE("[",ROUND(OFFSET('Hygiene Data'!$G$8,0,10*ROW('Hygiene Data'!G196)),0),"]"),IF(AND(ISNUMBER(OFFSET('Hygiene Data'!$G$8,0,10*ROW('Hygiene Data'!G196))),EB202="",ISNUMBER(OFFSET('Hygiene Data'!$G$8,0,10*ROW('Hygiene Data'!G196)))),OFFSET('Hygiene Data'!$G$8,0,10*ROW('Hygiene Data'!G196)),NA())))</f>
        <v>#N/A</v>
      </c>
      <c r="BN202" s="135" t="e">
        <f ca="1">+IF(AND(ISNUMBER(OFFSET('Hygiene Data'!$G$10,0,10*ROW('Hygiene Data'!G196))),EC202="Yes"),OFFSET('Hygiene Data'!$G$10,0,10*ROW('Hygiene Data'!G196)),IF(AND(ISNUMBER(OFFSET('Hygiene Data'!$G$10,0,10*ROW('Hygiene Data'!G196))),EC202="No",ISNUMBER(OFFSET('Hygiene Data'!$G$10,0,10*ROW('Hygiene Data'!G196)))),CONCATENATE("[",ROUND(OFFSET('Hygiene Data'!$G$10,0,10*ROW('Hygiene Data'!G196)),0),"]"),IF(AND(ISNUMBER(OFFSET('Hygiene Data'!$G$10,0,10*ROW('Hygiene Data'!G196))),EC202="",ISNUMBER(OFFSET('Hygiene Data'!$G$10,0,10*ROW('Hygiene Data'!G196)))),OFFSET('Hygiene Data'!$G$10,0,10*ROW('Hygiene Data'!G196)),NA())))</f>
        <v>#N/A</v>
      </c>
      <c r="BO202" s="135" t="e">
        <f ca="1">+IF(AND(ISNUMBER(OFFSET('Hygiene Data'!$H$6,0,10*ROW('Hygiene Data'!H196))),ED202="Yes"),OFFSET('Hygiene Data'!$H$6,0,10*ROW('Hygiene Data'!H196)),IF(AND(ISNUMBER(OFFSET('Hygiene Data'!$H$6,0,10*ROW('Hygiene Data'!H196))),ED202="No",ISNUMBER(OFFSET('Hygiene Data'!$H$6,0,10*ROW('Hygiene Data'!H196)))),CONCATENATE("[",ROUND(OFFSET('Hygiene Data'!$H$6,0,10*ROW('Hygiene Data'!H196)),0),"]"),IF(AND(ISNUMBER(OFFSET('Hygiene Data'!$H$6,0,10*ROW('Hygiene Data'!H196))),ED202="",ISNUMBER(OFFSET('Hygiene Data'!$H$6,0,10*ROW('Hygiene Data'!H196)))),OFFSET('Hygiene Data'!$H$6,0,10*ROW('Hygiene Data'!H196)),NA())))</f>
        <v>#N/A</v>
      </c>
      <c r="BP202" s="135" t="e">
        <f ca="1">+IF(AND(ISNUMBER(OFFSET('Hygiene Data'!$H$8,0,10*ROW('Hygiene Data'!H196))),EE202="Yes"),OFFSET('Hygiene Data'!$H$8,0,10*ROW('Hygiene Data'!H196)),IF(AND(ISNUMBER(OFFSET('Hygiene Data'!$H$8,0,10*ROW('Hygiene Data'!H196))),EE202="No",ISNUMBER(OFFSET('Hygiene Data'!$H$8,0,10*ROW('Hygiene Data'!H196)))),CONCATENATE("[",ROUND(OFFSET('Hygiene Data'!$H$8,0,10*ROW('Hygiene Data'!H196)),0),"]"),IF(AND(ISNUMBER(OFFSET('Hygiene Data'!$H$8,0,10*ROW('Hygiene Data'!H196))),EE202="",ISNUMBER(OFFSET('Hygiene Data'!$H$8,0,10*ROW('Hygiene Data'!H196)))),OFFSET('Hygiene Data'!$H$8,0,10*ROW('Hygiene Data'!H196)),NA())))</f>
        <v>#N/A</v>
      </c>
      <c r="BQ202" s="135" t="e">
        <f ca="1">+IF(AND(ISNUMBER(OFFSET('Hygiene Data'!$H$10,0,10*ROW('Hygiene Data'!H196))),EF202="Yes"),OFFSET('Hygiene Data'!$H$10,0,10*ROW('Hygiene Data'!H196)),IF(AND(ISNUMBER(OFFSET('Hygiene Data'!$H$10,0,10*ROW('Hygiene Data'!H196))),EF202="No",ISNUMBER(OFFSET('Hygiene Data'!$H$10,0,10*ROW('Hygiene Data'!H196)))),CONCATENATE("[",ROUND(OFFSET('Hygiene Data'!$H$10,0,10*ROW('Hygiene Data'!H196)),0),"]"),IF(AND(ISNUMBER(OFFSET('Hygiene Data'!$H$10,0,10*ROW('Hygiene Data'!H196))),EF202="",ISNUMBER(OFFSET('Hygiene Data'!$H$10,0,10*ROW('Hygiene Data'!H196)))),OFFSET('Hygiene Data'!$H$10,0,10*ROW('Hygiene Data'!H196)),NA())))</f>
        <v>#N/A</v>
      </c>
      <c r="BS202" s="34" t="str">
        <f ca="1">+IF(OFFSET('Water Data'!$C$28,0,10*ROW('Water Data'!C196))="","",OFFSET('Water Data'!$C$28,0,10*ROW('Water Data'!C196)))</f>
        <v/>
      </c>
      <c r="BT202" s="34" t="str">
        <f ca="1">+IF(OFFSET('Water Data'!$C$29,0,10*ROW('Water Data'!C196))="","",OFFSET('Water Data'!$C$29,0,10*ROW('Water Data'!C196)))</f>
        <v/>
      </c>
      <c r="BU202" s="34" t="str">
        <f ca="1">+IF(OFFSET('Water Data'!$C$30,0,10*ROW('Water Data'!C196))="","",OFFSET('Water Data'!$C$30,0,10*ROW('Water Data'!C196)))</f>
        <v/>
      </c>
      <c r="BV202" s="34" t="str">
        <f ca="1">+IF(OFFSET('Water Data'!$D$28,0,10*ROW('Water Data'!D196))="","",OFFSET('Water Data'!$D$28,0,10*ROW('Water Data'!D196)))</f>
        <v/>
      </c>
      <c r="BW202" s="34" t="str">
        <f ca="1">+IF(OFFSET('Water Data'!$D$29,0,10*ROW('Water Data'!D196))="","",OFFSET('Water Data'!$D$29,0,10*ROW('Water Data'!D196)))</f>
        <v/>
      </c>
      <c r="BX202" s="34" t="str">
        <f ca="1">+IF(OFFSET('Water Data'!$D$30,0,10*ROW('Water Data'!D196))="","",OFFSET('Water Data'!$D$30,0,10*ROW('Water Data'!D196)))</f>
        <v/>
      </c>
      <c r="BY202" s="34" t="str">
        <f ca="1">+IF(OFFSET('Water Data'!$E$28,0,10*ROW('Water Data'!E196))="","",OFFSET('Water Data'!$E$28,0,10*ROW('Water Data'!E196)))</f>
        <v/>
      </c>
      <c r="BZ202" s="34" t="str">
        <f ca="1">+IF(OFFSET('Water Data'!$E$29,0,10*ROW('Water Data'!E196))="","",OFFSET('Water Data'!$E$29,0,10*ROW('Water Data'!E196)))</f>
        <v/>
      </c>
      <c r="CA202" s="34" t="str">
        <f ca="1">+IF(OFFSET('Water Data'!$E$30,0,10*ROW('Water Data'!E196))="","",OFFSET('Water Data'!$E$30,0,10*ROW('Water Data'!E196)))</f>
        <v/>
      </c>
      <c r="CB202" s="34" t="str">
        <f ca="1">+IF(OFFSET('Water Data'!$F$28,0,10*ROW('Water Data'!F196))="","",OFFSET('Water Data'!$F$28,0,10*ROW('Water Data'!F196)))</f>
        <v/>
      </c>
      <c r="CC202" s="34" t="str">
        <f ca="1">+IF(OFFSET('Water Data'!$F$29,0,10*ROW('Water Data'!F196))="","",OFFSET('Water Data'!$F$29,0,10*ROW('Water Data'!F196)))</f>
        <v/>
      </c>
      <c r="CD202" s="34" t="str">
        <f ca="1">+IF(OFFSET('Water Data'!$F$30,0,10*ROW('Water Data'!F196))="","",OFFSET('Water Data'!$F$30,0,10*ROW('Water Data'!F196)))</f>
        <v/>
      </c>
      <c r="CE202" s="34" t="str">
        <f ca="1">+IF(OFFSET('Water Data'!$G$28,0,10*ROW('Water Data'!G196))="","",OFFSET('Water Data'!$G$28,0,10*ROW('Water Data'!G196)))</f>
        <v/>
      </c>
      <c r="CF202" s="34" t="str">
        <f ca="1">+IF(OFFSET('Water Data'!$G$29,0,10*ROW('Water Data'!G196))="","",OFFSET('Water Data'!$G$29,0,10*ROW('Water Data'!G196)))</f>
        <v/>
      </c>
      <c r="CG202" s="34" t="str">
        <f ca="1">+IF(OFFSET('Water Data'!$G$30,0,10*ROW('Water Data'!G196))="","",OFFSET('Water Data'!$G$30,0,10*ROW('Water Data'!G196)))</f>
        <v/>
      </c>
      <c r="CH202" s="34" t="str">
        <f ca="1">+IF(OFFSET('Water Data'!$H$28,0,10*ROW('Water Data'!H196))="","",OFFSET('Water Data'!$H$28,0,10*ROW('Water Data'!H196)))</f>
        <v/>
      </c>
      <c r="CI202" s="34" t="str">
        <f ca="1">+IF(OFFSET('Water Data'!$H$29,0,10*ROW('Water Data'!H196))="","",OFFSET('Water Data'!$H$29,0,10*ROW('Water Data'!H196)))</f>
        <v/>
      </c>
      <c r="CJ202" s="34" t="str">
        <f ca="1">+IF(OFFSET('Water Data'!$H$30,0,10*ROW('Water Data'!H196))="","",OFFSET('Water Data'!$H$30,0,10*ROW('Water Data'!H196)))</f>
        <v/>
      </c>
      <c r="CK202" s="34" t="str">
        <f ca="1">+IF(OFFSET('Sanitation Data'!$C$29,0,10*ROW('Sanitation Data'!C196))="","",OFFSET('Sanitation Data'!$C$29,0,10*ROW('Sanitation Data'!C196)))</f>
        <v/>
      </c>
      <c r="CL202" s="34" t="str">
        <f ca="1">+IF(OFFSET('Sanitation Data'!$C$30,0,10*ROW('Sanitation Data'!C196))="","",OFFSET('Sanitation Data'!$C$30,0,10*ROW('Sanitation Data'!C196)))</f>
        <v/>
      </c>
      <c r="CM202" s="34" t="str">
        <f ca="1">+IF(OFFSET('Sanitation Data'!$C$31,0,10*ROW('Sanitation Data'!C196))="","",OFFSET('Sanitation Data'!$C$31,0,10*ROW('Sanitation Data'!C196)))</f>
        <v/>
      </c>
      <c r="CN202" s="34" t="str">
        <f ca="1">+IF(OFFSET('Sanitation Data'!$C$32,0,10*ROW('Sanitation Data'!C196))="","",OFFSET('Sanitation Data'!$C$32,0,10*ROW('Sanitation Data'!C196)))</f>
        <v/>
      </c>
      <c r="CO202" s="34" t="str">
        <f ca="1">+IF(OFFSET('Sanitation Data'!$C$33,0,10*ROW('Sanitation Data'!C196))="","",OFFSET('Sanitation Data'!$C$33,0,10*ROW('Sanitation Data'!C196)))</f>
        <v/>
      </c>
      <c r="CP202" s="34" t="str">
        <f ca="1">+IF(OFFSET('Sanitation Data'!$D$29,0,10*ROW('Sanitation Data'!D196))="","",OFFSET('Sanitation Data'!$D$29,0,10*ROW('Sanitation Data'!D196)))</f>
        <v/>
      </c>
      <c r="CQ202" s="34" t="str">
        <f ca="1">+IF(OFFSET('Sanitation Data'!$D$30,0,10*ROW('Sanitation Data'!D196))="","",OFFSET('Sanitation Data'!$D$30,0,10*ROW('Sanitation Data'!D196)))</f>
        <v/>
      </c>
      <c r="CR202" s="34" t="str">
        <f ca="1">+IF(OFFSET('Sanitation Data'!$D$31,0,10*ROW('Sanitation Data'!D196))="","",OFFSET('Sanitation Data'!$D$31,0,10*ROW('Sanitation Data'!D196)))</f>
        <v/>
      </c>
      <c r="CS202" s="34" t="str">
        <f ca="1">+IF(OFFSET('Sanitation Data'!$D$32,0,10*ROW('Sanitation Data'!D196))="","",OFFSET('Sanitation Data'!$D$32,0,10*ROW('Sanitation Data'!D196)))</f>
        <v/>
      </c>
      <c r="CT202" s="34" t="str">
        <f ca="1">+IF(OFFSET('Sanitation Data'!$D$33,0,10*ROW('Sanitation Data'!D196))="","",OFFSET('Sanitation Data'!$D$33,0,10*ROW('Sanitation Data'!D196)))</f>
        <v/>
      </c>
      <c r="CU202" s="34" t="str">
        <f ca="1">+IF(OFFSET('Sanitation Data'!$E$29,0,10*ROW('Sanitation Data'!E196))="","",OFFSET('Sanitation Data'!$E$29,0,10*ROW('Sanitation Data'!E196)))</f>
        <v/>
      </c>
      <c r="CV202" s="34" t="str">
        <f ca="1">+IF(OFFSET('Sanitation Data'!$E$30,0,10*ROW('Sanitation Data'!E196))="","",OFFSET('Sanitation Data'!$E$30,0,10*ROW('Sanitation Data'!E196)))</f>
        <v/>
      </c>
      <c r="CW202" s="34" t="str">
        <f ca="1">+IF(OFFSET('Sanitation Data'!$E$31,0,10*ROW('Sanitation Data'!E196))="","",OFFSET('Sanitation Data'!$E$31,0,10*ROW('Sanitation Data'!E196)))</f>
        <v/>
      </c>
      <c r="CX202" s="34" t="str">
        <f ca="1">+IF(OFFSET('Sanitation Data'!$E$32,0,10*ROW('Sanitation Data'!E196))="","",OFFSET('Sanitation Data'!$E$32,0,10*ROW('Sanitation Data'!E196)))</f>
        <v/>
      </c>
      <c r="CY202" s="34" t="str">
        <f ca="1">+IF(OFFSET('Sanitation Data'!$E$33,0,10*ROW('Sanitation Data'!E196))="","",OFFSET('Sanitation Data'!$E$33,0,10*ROW('Sanitation Data'!E196)))</f>
        <v/>
      </c>
      <c r="CZ202" s="34" t="str">
        <f ca="1">+IF(OFFSET('Sanitation Data'!$F$29,0,10*ROW('Sanitation Data'!F196))="","",OFFSET('Sanitation Data'!$F$29,0,10*ROW('Sanitation Data'!F196)))</f>
        <v/>
      </c>
      <c r="DA202" s="34" t="str">
        <f ca="1">+IF(OFFSET('Sanitation Data'!$F$30,0,10*ROW('Sanitation Data'!F196))="","",OFFSET('Sanitation Data'!$F$30,0,10*ROW('Sanitation Data'!F196)))</f>
        <v/>
      </c>
      <c r="DB202" s="34" t="str">
        <f ca="1">+IF(OFFSET('Sanitation Data'!$F$31,0,10*ROW('Sanitation Data'!F196))="","",OFFSET('Sanitation Data'!$F$31,0,10*ROW('Sanitation Data'!F196)))</f>
        <v/>
      </c>
      <c r="DC202" s="34" t="str">
        <f ca="1">+IF(OFFSET('Sanitation Data'!$F$32,0,10*ROW('Sanitation Data'!F196))="","",OFFSET('Sanitation Data'!$F$32,0,10*ROW('Sanitation Data'!F196)))</f>
        <v/>
      </c>
      <c r="DD202" s="34" t="str">
        <f ca="1">+IF(OFFSET('Sanitation Data'!$F$33,0,10*ROW('Sanitation Data'!F196))="","",OFFSET('Sanitation Data'!$F$33,0,10*ROW('Sanitation Data'!F196)))</f>
        <v/>
      </c>
      <c r="DE202" s="34" t="str">
        <f ca="1">+IF(OFFSET('Sanitation Data'!$G$29,0,10*ROW('Sanitation Data'!G196))="","",OFFSET('Sanitation Data'!$G$29,0,10*ROW('Sanitation Data'!G196)))</f>
        <v/>
      </c>
      <c r="DF202" s="34" t="str">
        <f ca="1">+IF(OFFSET('Sanitation Data'!$G$30,0,10*ROW('Sanitation Data'!G196))="","",OFFSET('Sanitation Data'!$G$30,0,10*ROW('Sanitation Data'!G196)))</f>
        <v/>
      </c>
      <c r="DG202" s="34" t="str">
        <f ca="1">+IF(OFFSET('Sanitation Data'!$G$31,0,10*ROW('Sanitation Data'!G196))="","",OFFSET('Sanitation Data'!$G$31,0,10*ROW('Sanitation Data'!G196)))</f>
        <v/>
      </c>
      <c r="DH202" s="34" t="str">
        <f ca="1">+IF(OFFSET('Sanitation Data'!$G$32,0,10*ROW('Sanitation Data'!G196))="","",OFFSET('Sanitation Data'!$G$32,0,10*ROW('Sanitation Data'!G196)))</f>
        <v/>
      </c>
      <c r="DI202" s="34" t="str">
        <f ca="1">+IF(OFFSET('Sanitation Data'!$G$33,0,10*ROW('Sanitation Data'!G196))="","",OFFSET('Sanitation Data'!$G$33,0,10*ROW('Sanitation Data'!G196)))</f>
        <v/>
      </c>
      <c r="DJ202" s="34" t="str">
        <f ca="1">+IF(OFFSET('Sanitation Data'!$H$29,0,10*ROW('Sanitation Data'!H196))="","",OFFSET('Sanitation Data'!$H$29,0,10*ROW('Sanitation Data'!H196)))</f>
        <v/>
      </c>
      <c r="DK202" s="34" t="str">
        <f ca="1">+IF(OFFSET('Sanitation Data'!$H$30,0,10*ROW('Sanitation Data'!H196))="","",OFFSET('Sanitation Data'!$H$30,0,10*ROW('Sanitation Data'!H196)))</f>
        <v/>
      </c>
      <c r="DL202" s="34" t="str">
        <f ca="1">+IF(OFFSET('Sanitation Data'!$H$31,0,10*ROW('Sanitation Data'!H196))="","",OFFSET('Sanitation Data'!$H$31,0,10*ROW('Sanitation Data'!H196)))</f>
        <v/>
      </c>
      <c r="DM202" s="34" t="str">
        <f ca="1">+IF(OFFSET('Sanitation Data'!$H$32,0,10*ROW('Sanitation Data'!H196))="","",OFFSET('Sanitation Data'!$H$32,0,10*ROW('Sanitation Data'!H196)))</f>
        <v/>
      </c>
      <c r="DN202" s="34" t="str">
        <f ca="1">+IF(OFFSET('Sanitation Data'!$H$33,0,10*ROW('Sanitation Data'!H196))="","",OFFSET('Sanitation Data'!$H$33,0,10*ROW('Sanitation Data'!H196)))</f>
        <v/>
      </c>
      <c r="DO202" s="34" t="str">
        <f ca="1">+IF(OFFSET('Hygiene Data'!$C$12,0,10*ROW('Hygiene Data'!C196))="","",OFFSET('Hygiene Data'!$C$12,0,10*ROW('Hygiene Data'!C196)))</f>
        <v/>
      </c>
      <c r="DP202" s="34" t="str">
        <f ca="1">+IF(OFFSET('Hygiene Data'!$C$13,0,10*ROW('Hygiene Data'!C196))="","",OFFSET('Hygiene Data'!$C$13,0,10*ROW('Hygiene Data'!C196)))</f>
        <v/>
      </c>
      <c r="DQ202" s="34" t="str">
        <f ca="1">+IF(OFFSET('Hygiene Data'!$C$14,0,10*ROW('Hygiene Data'!C196))="","",OFFSET('Hygiene Data'!$C$14,0,10*ROW('Hygiene Data'!C196)))</f>
        <v/>
      </c>
      <c r="DR202" s="34" t="str">
        <f ca="1">+IF(OFFSET('Hygiene Data'!$D$12,0,10*ROW('Hygiene Data'!D196))="","",OFFSET('Hygiene Data'!$D$12,0,10*ROW('Hygiene Data'!D196)))</f>
        <v/>
      </c>
      <c r="DS202" s="34" t="str">
        <f ca="1">+IF(OFFSET('Hygiene Data'!$D$13,0,10*ROW('Hygiene Data'!D196))="","",OFFSET('Hygiene Data'!$D$13,0,10*ROW('Hygiene Data'!D196)))</f>
        <v/>
      </c>
      <c r="DT202" s="34" t="str">
        <f ca="1">+IF(OFFSET('Hygiene Data'!$D$14,0,10*ROW('Hygiene Data'!D196))="","",OFFSET('Hygiene Data'!$D$14,0,10*ROW('Hygiene Data'!D196)))</f>
        <v/>
      </c>
      <c r="DU202" s="34" t="str">
        <f ca="1">+IF(OFFSET('Hygiene Data'!$E$12,0,10*ROW('Hygiene Data'!E196))="","",OFFSET('Hygiene Data'!$E$12,0,10*ROW('Hygiene Data'!E196)))</f>
        <v/>
      </c>
      <c r="DV202" s="34" t="str">
        <f ca="1">+IF(OFFSET('Hygiene Data'!$E$13,0,10*ROW('Hygiene Data'!E196))="","",OFFSET('Hygiene Data'!$E$13,0,10*ROW('Hygiene Data'!E196)))</f>
        <v/>
      </c>
      <c r="DW202" s="34" t="str">
        <f ca="1">+IF(OFFSET('Hygiene Data'!$E$14,0,10*ROW('Hygiene Data'!E196))="","",OFFSET('Hygiene Data'!$E$14,0,10*ROW('Hygiene Data'!E196)))</f>
        <v/>
      </c>
      <c r="DX202" s="34" t="str">
        <f ca="1">+IF(OFFSET('Hygiene Data'!$F$12,0,10*ROW('Hygiene Data'!F196))="","",OFFSET('Hygiene Data'!$F$12,0,10*ROW('Hygiene Data'!F196)))</f>
        <v/>
      </c>
      <c r="DY202" s="34" t="str">
        <f ca="1">+IF(OFFSET('Hygiene Data'!$F$13,0,10*ROW('Hygiene Data'!F196))="","",OFFSET('Hygiene Data'!$F$13,0,10*ROW('Hygiene Data'!F196)))</f>
        <v/>
      </c>
      <c r="DZ202" s="34" t="str">
        <f ca="1">+IF(OFFSET('Hygiene Data'!$F$14,0,10*ROW('Hygiene Data'!F196))="","",OFFSET('Hygiene Data'!$F$14,0,10*ROW('Hygiene Data'!F196)))</f>
        <v/>
      </c>
      <c r="EA202" s="34" t="str">
        <f ca="1">+IF(OFFSET('Hygiene Data'!$G$12,0,10*ROW('Hygiene Data'!G196))="","",OFFSET('Hygiene Data'!$G$12,0,10*ROW('Hygiene Data'!G196)))</f>
        <v/>
      </c>
      <c r="EB202" s="34" t="str">
        <f ca="1">+IF(OFFSET('Hygiene Data'!$G$13,0,10*ROW('Hygiene Data'!G196))="","",OFFSET('Hygiene Data'!$G$13,0,10*ROW('Hygiene Data'!G196)))</f>
        <v/>
      </c>
      <c r="EC202" s="34" t="str">
        <f ca="1">+IF(OFFSET('Hygiene Data'!$G$14,0,10*ROW('Hygiene Data'!G196))="","",OFFSET('Hygiene Data'!$G$14,0,10*ROW('Hygiene Data'!G196)))</f>
        <v/>
      </c>
      <c r="ED202" s="34" t="str">
        <f ca="1">+IF(OFFSET('Hygiene Data'!$H$12,0,10*ROW('Hygiene Data'!H196))="","",OFFSET('Hygiene Data'!$H$12,0,10*ROW('Hygiene Data'!H196)))</f>
        <v/>
      </c>
      <c r="EE202" s="34" t="str">
        <f ca="1">+IF(OFFSET('Hygiene Data'!$H$13,0,10*ROW('Hygiene Data'!H196))="","",OFFSET('Hygiene Data'!$H$13,0,10*ROW('Hygiene Data'!H196)))</f>
        <v/>
      </c>
      <c r="EF202" s="34" t="str">
        <f ca="1">+IF(OFFSET('Hygiene Data'!$H$14,0,10*ROW('Hygiene Data'!H196))="","",OFFSET('Hygiene Data'!$H$14,0,10*ROW('Hygiene Data'!H196)))</f>
        <v/>
      </c>
    </row>
    <row r="203" spans="1:136" x14ac:dyDescent="0.2">
      <c r="A203" s="50" t="str">
        <f ca="1">+IF(OFFSET('Water Data'!$B$1,0,10*ROW('Water Data'!B200))="","",OFFSET('Water Data'!$B$1,0,10*ROW('Water Data'!B200)))</f>
        <v/>
      </c>
      <c r="B203" s="50" t="str">
        <f ca="1">+IF(OFFSET('Water Data'!$A$3,0,10*ROW('Water Data'!A200))="","",OFFSET('Water Data'!$A$3,0,10*ROW('Water Data'!A200)))</f>
        <v/>
      </c>
      <c r="C203" s="50" t="str">
        <f ca="1">+IF(OFFSET('Water Data'!$C$3,0,10*ROW('Water Data'!C200))="","",OFFSET('Water Data'!$C$3,0,10*ROW('Water Data'!C200)))</f>
        <v/>
      </c>
      <c r="D203" s="133" t="e">
        <f ca="1">+IF(AND(ISNUMBER(OFFSET('Water Data'!$C$5,0,10*ROW('Water Data'!C197))),BS203="Yes"),100-OFFSET('Water Data'!$C$5,0,10*ROW('Water Data'!C197)),IF(AND(ISNUMBER(OFFSET('Water Data'!$C$5,0,10*ROW('Water Data'!C197))),BS203="No",ISNUMBER(OFFSET('Water Data'!$C$5,0,10*ROW('Water Data'!C197)))),CONCATENATE("[",ROUND(100-OFFSET('Water Data'!$C$5,0,10*ROW('Water Data'!C197)),0),"]"),IF(AND(ISNUMBER(OFFSET('Water Data'!$C$5,0,10*ROW('Water Data'!C197))),BS203="",ISNUMBER(OFFSET('Water Data'!$C$5,0,10*ROW('Water Data'!C197)))),100-OFFSET('Water Data'!$C$5,0,10*ROW('Water Data'!C197)),NA())))</f>
        <v>#N/A</v>
      </c>
      <c r="E203" s="133" t="e">
        <f ca="1">+IF(AND(ISNUMBER(OFFSET('Water Data'!$C$7,0,10*ROW('Water Data'!D197))),BT203="Yes"),OFFSET('Water Data'!$C$7,0,10*ROW('Water Data'!C197)),IF(AND(ISNUMBER(OFFSET('Water Data'!$C$7,0,10*ROW('Water Data'!C197))),BT203="No",ISNUMBER(OFFSET('Water Data'!$C$7,0,10*ROW('Water Data'!C197)))),CONCATENATE("[",ROUND(OFFSET('Water Data'!$C$7,0,10*ROW('Water Data'!C197)),0),"]"),IF(AND(ISNUMBER(OFFSET('Water Data'!$C$7,0,10*ROW('Water Data'!C197))),BT203="",ISNUMBER(OFFSET('Water Data'!$C$7,0,10*ROW('Water Data'!C197)))),OFFSET('Water Data'!$C$7,0,10*ROW('Water Data'!C197)),NA())))</f>
        <v>#N/A</v>
      </c>
      <c r="F203" s="133" t="e">
        <f ca="1">+IF(AND(ISNUMBER(OFFSET('Water Data'!$C$10,0,10*ROW('Water Data'!C197))),BU203="Yes"),OFFSET('Water Data'!$C$10,0,10*ROW('Water Data'!C197)),IF(AND(ISNUMBER(OFFSET('Water Data'!$C$10,0,10*ROW('Water Data'!C197))),BU203="No",ISNUMBER(OFFSET('Water Data'!$C$10,0,10*ROW('Water Data'!C197)))),CONCATENATE("[",ROUND(OFFSET('Water Data'!$C$10,0,10*ROW('Water Data'!C197)),0),"]"),IF(AND(ISNUMBER(OFFSET('Water Data'!$C$10,0,10*ROW('Water Data'!C197))),BU203="",ISNUMBER(OFFSET('Water Data'!$C$10,0,10*ROW('Water Data'!C197)))),OFFSET('Water Data'!$C$10,0,10*ROW('Water Data'!C197)),NA())))</f>
        <v>#N/A</v>
      </c>
      <c r="G203" s="133" t="e">
        <f ca="1">+IF(AND(ISNUMBER(OFFSET('Water Data'!$D$5,0,10*ROW('Water Data'!D197))),BV203="Yes"),100-OFFSET('Water Data'!$D$5,0,10*ROW('Water Data'!D197)),IF(AND(ISNUMBER(OFFSET('Water Data'!$D$5,0,10*ROW('Water Data'!D197))),BV203="No",ISNUMBER(OFFSET('Water Data'!$D$5,0,10*ROW('Water Data'!D197)))),CONCATENATE("[",ROUND(100-OFFSET('Water Data'!$D$5,0,10*ROW('Water Data'!D197)),0),"]"),IF(AND(ISNUMBER(OFFSET('Water Data'!$D$5,0,10*ROW('Water Data'!D197))),BV203="",ISNUMBER(OFFSET('Water Data'!$D$5,0,10*ROW('Water Data'!D197)))),100-OFFSET('Water Data'!$D$5,0,10*ROW('Water Data'!D197)),NA())))</f>
        <v>#N/A</v>
      </c>
      <c r="H203" s="133" t="e">
        <f ca="1">+IF(AND(ISNUMBER(OFFSET('Water Data'!$D$7,0,10*ROW('Water Data'!D197))),BW203="Yes"),OFFSET('Water Data'!$D$7,0,10*ROW('Water Data'!D197)),IF(AND(ISNUMBER(OFFSET('Water Data'!$D$7,0,10*ROW('Water Data'!D197))),BW203="No",ISNUMBER(OFFSET('Water Data'!$D$7,0,10*ROW('Water Data'!D197)))),CONCATENATE("[",ROUND(OFFSET('Water Data'!$C$7,0,10*ROW('Water Data'!D197)),0),"]"),IF(AND(ISNUMBER(OFFSET('Water Data'!$D$7,0,10*ROW('Water Data'!D197))),BW203="",ISNUMBER(OFFSET('Water Data'!$D$7,0,10*ROW('Water Data'!D197)))),OFFSET('Water Data'!$D$7,0,10*ROW('Water Data'!D197)),NA())))</f>
        <v>#N/A</v>
      </c>
      <c r="I203" s="133" t="e">
        <f ca="1">+IF(AND(ISNUMBER(OFFSET('Water Data'!$D$10,0,10*ROW('Water Data'!D197))),BX203="Yes"),OFFSET('Water Data'!$D$10,0,10*ROW('Water Data'!D197)),IF(AND(ISNUMBER(OFFSET('Water Data'!$D$10,0,10*ROW('Water Data'!D197))),BX203="No",ISNUMBER(OFFSET('Water Data'!$D$10,0,10*ROW('Water Data'!D197)))),CONCATENATE("[",ROUND(OFFSET('Water Data'!$D$10,0,10*ROW('Water Data'!D197)),0),"]"),IF(AND(ISNUMBER(OFFSET('Water Data'!$D$10,0,10*ROW('Water Data'!D197))),BX203="",ISNUMBER(OFFSET('Water Data'!$D$10,0,10*ROW('Water Data'!D197)))),OFFSET('Water Data'!$D$10,0,10*ROW('Water Data'!D197)),NA())))</f>
        <v>#N/A</v>
      </c>
      <c r="J203" s="133" t="e">
        <f ca="1">+IF(AND(ISNUMBER(OFFSET('Water Data'!$E$5,0,10*ROW('Water Data'!E197))),BY203="Yes"),100-OFFSET('Water Data'!$E$5,0,10*ROW('Water Data'!E197)),IF(AND(ISNUMBER(OFFSET('Water Data'!$E$5,0,10*ROW('Water Data'!E197))),BY203="No",ISNUMBER(OFFSET('Water Data'!$E$5,0,10*ROW('Water Data'!E197)))),CONCATENATE("[",ROUND(100-OFFSET('Water Data'!$E$5,0,10*ROW('Water Data'!E197)),0),"]"),IF(AND(ISNUMBER(OFFSET('Water Data'!$E$5,0,10*ROW('Water Data'!E197))),BY203="",ISNUMBER(OFFSET('Water Data'!$E$5,0,10*ROW('Water Data'!E197)))),100-OFFSET('Water Data'!$E$5,0,10*ROW('Water Data'!E197)),NA())))</f>
        <v>#N/A</v>
      </c>
      <c r="K203" s="133" t="e">
        <f ca="1">+IF(AND(ISNUMBER(OFFSET('Water Data'!$E$7,0,10*ROW('Water Data'!E197))),BZ203="Yes"),OFFSET('Water Data'!$E$7,0,10*ROW('Water Data'!E197)),IF(AND(ISNUMBER(OFFSET('Water Data'!$E$7,0,10*ROW('Water Data'!E197))),BZ203="No",ISNUMBER(OFFSET('Water Data'!$E$7,0,10*ROW('Water Data'!E197)))),CONCATENATE("[",ROUND(OFFSET('Water Data'!$E$7,0,10*ROW('Water Data'!E197)),0),"]"),IF(AND(ISNUMBER(OFFSET('Water Data'!$E$7,0,10*ROW('Water Data'!E197))),BZ203="",ISNUMBER(OFFSET('Water Data'!$E$7,0,10*ROW('Water Data'!E197)))),OFFSET('Water Data'!$E$7,0,10*ROW('Water Data'!E197)),NA())))</f>
        <v>#N/A</v>
      </c>
      <c r="L203" s="133" t="e">
        <f ca="1">+IF(AND(ISNUMBER(OFFSET('Water Data'!$E$10,0,10*ROW('Water Data'!E197))),CA203="Yes"),OFFSET('Water Data'!$E$10,0,10*ROW('Water Data'!E197)),IF(AND(ISNUMBER(OFFSET('Water Data'!$E$10,0,10*ROW('Water Data'!E197))),CA203="No",ISNUMBER(OFFSET('Water Data'!$E$10,0,10*ROW('Water Data'!E197)))),CONCATENATE("[",ROUND(OFFSET('Water Data'!$E$10,0,10*ROW('Water Data'!E197)),0),"]"),IF(AND(ISNUMBER(OFFSET('Water Data'!$E$10,0,10*ROW('Water Data'!E197))),CA203="",ISNUMBER(OFFSET('Water Data'!$E$10,0,10*ROW('Water Data'!E197)))),OFFSET('Water Data'!$E$10,0,10*ROW('Water Data'!E197)),NA())))</f>
        <v>#N/A</v>
      </c>
      <c r="M203" s="133" t="e">
        <f ca="1">+IF(AND(ISNUMBER(OFFSET('Water Data'!$F$5,0,10*ROW('Water Data'!F197))),CB203="Yes"),100-OFFSET('Water Data'!$F$5,0,10*ROW('Water Data'!F197)),IF(AND(ISNUMBER(OFFSET('Water Data'!$F$5,0,10*ROW('Water Data'!F197))),CB203="No",ISNUMBER(OFFSET('Water Data'!$F$5,0,10*ROW('Water Data'!F197)))),CONCATENATE("[",ROUND(100-OFFSET('Water Data'!$F$5,0,10*ROW('Water Data'!F197)),0),"]"),IF(AND(ISNUMBER(OFFSET('Water Data'!$F$5,0,10*ROW('Water Data'!F197))),CB203="",ISNUMBER(OFFSET('Water Data'!$F$5,0,10*ROW('Water Data'!F197)))),100-OFFSET('Water Data'!$F$5,0,10*ROW('Water Data'!F197)),NA())))</f>
        <v>#N/A</v>
      </c>
      <c r="N203" s="133" t="e">
        <f ca="1">+IF(AND(ISNUMBER(OFFSET('Water Data'!$F$7,0,10*ROW('Water Data'!F197))),CC203="Yes"),OFFSET('Water Data'!$F$7,0,10*ROW('Water Data'!F197)),IF(AND(ISNUMBER(OFFSET('Water Data'!$F$7,0,10*ROW('Water Data'!F197))),CC203="No",ISNUMBER(OFFSET('Water Data'!$F$7,0,10*ROW('Water Data'!F197)))),CONCATENATE("[",ROUND(OFFSET('Water Data'!$F$7,0,10*ROW('Water Data'!F197)),0),"]"),IF(AND(ISNUMBER(OFFSET('Water Data'!$F$7,0,10*ROW('Water Data'!F197))),CC203="",ISNUMBER(OFFSET('Water Data'!$F$7,0,10*ROW('Water Data'!F197)))),OFFSET('Water Data'!$F$7,0,10*ROW('Water Data'!F197)),NA())))</f>
        <v>#N/A</v>
      </c>
      <c r="O203" s="133" t="e">
        <f ca="1">+IF(AND(ISNUMBER(OFFSET('Water Data'!$F$10,0,10*ROW('Water Data'!F197))),CD203="Yes"),OFFSET('Water Data'!$F$10,0,10*ROW('Water Data'!F197)),IF(AND(ISNUMBER(OFFSET('Water Data'!$F$10,0,10*ROW('Water Data'!F197))),CD203="No",ISNUMBER(OFFSET('Water Data'!$F$10,0,10*ROW('Water Data'!F197)))),CONCATENATE("[",ROUND(OFFSET('Water Data'!$F$10,0,10*ROW('Water Data'!F197)),0),"]"),IF(AND(ISNUMBER(OFFSET('Water Data'!$F$10,0,10*ROW('Water Data'!F197))),CD203="",ISNUMBER(OFFSET('Water Data'!$F$10,0,10*ROW('Water Data'!F197)))),OFFSET('Water Data'!$F$10,0,10*ROW('Water Data'!F197)),NA())))</f>
        <v>#N/A</v>
      </c>
      <c r="P203" s="133" t="e">
        <f ca="1">+IF(AND(ISNUMBER(OFFSET('Water Data'!$G$5,0,10*ROW('Water Data'!G197))),CE203="Yes"),100-OFFSET('Water Data'!$G$5,0,10*ROW('Water Data'!G197)),IF(AND(ISNUMBER(OFFSET('Water Data'!$G$5,0,10*ROW('Water Data'!G197))),CE203="No",ISNUMBER(OFFSET('Water Data'!$G$5,0,10*ROW('Water Data'!G197)))),CONCATENATE("[",ROUND(100-OFFSET('Water Data'!$G$5,0,10*ROW('Water Data'!G197)),0),"]"),IF(AND(ISNUMBER(OFFSET('Water Data'!$G$5,0,10*ROW('Water Data'!G197))),CE203="",ISNUMBER(OFFSET('Water Data'!$G$5,0,10*ROW('Water Data'!G197)))),100-OFFSET('Water Data'!$G$5,0,10*ROW('Water Data'!G197)),NA())))</f>
        <v>#N/A</v>
      </c>
      <c r="Q203" s="133" t="e">
        <f ca="1">+IF(AND(ISNUMBER(OFFSET('Water Data'!$G$7,0,10*ROW('Water Data'!G197))),CF203="Yes"),OFFSET('Water Data'!$G$7,0,10*ROW('Water Data'!G197)),IF(AND(ISNUMBER(OFFSET('Water Data'!$G$7,0,10*ROW('Water Data'!G197))),CF203="No",ISNUMBER(OFFSET('Water Data'!$G$7,0,10*ROW('Water Data'!G197)))),CONCATENATE("[",ROUND(OFFSET('Water Data'!$G$7,0,10*ROW('Water Data'!G197)),0),"]"),IF(AND(ISNUMBER(OFFSET('Water Data'!$G$7,0,10*ROW('Water Data'!G197))),CF203="",ISNUMBER(OFFSET('Water Data'!$G$7,0,10*ROW('Water Data'!G197)))),OFFSET('Water Data'!$G$7,0,10*ROW('Water Data'!G197)),NA())))</f>
        <v>#N/A</v>
      </c>
      <c r="R203" s="133" t="e">
        <f ca="1">+IF(AND(ISNUMBER(OFFSET('Water Data'!$G$10,0,10*ROW('Water Data'!G197))),CG203="Yes"),OFFSET('Water Data'!$G$10,0,10*ROW('Water Data'!G197)),IF(AND(ISNUMBER(OFFSET('Water Data'!$G$10,0,10*ROW('Water Data'!G197))),CG203="No",ISNUMBER(OFFSET('Water Data'!$G$10,0,10*ROW('Water Data'!G197)))),CONCATENATE("[",ROUND(OFFSET('Water Data'!$G$10,0,10*ROW('Water Data'!G197)),0),"]"),IF(AND(ISNUMBER(OFFSET('Water Data'!$G$10,0,10*ROW('Water Data'!G197))),CG203="",ISNUMBER(OFFSET('Water Data'!$G$10,0,10*ROW('Water Data'!G197)))),OFFSET('Water Data'!$G$10,0,10*ROW('Water Data'!G197)),NA())))</f>
        <v>#N/A</v>
      </c>
      <c r="S203" s="133" t="e">
        <f ca="1">+IF(AND(ISNUMBER(OFFSET('Water Data'!$H$5,0,10*ROW('Water Data'!H197))),CH203="Yes"),100-OFFSET('Water Data'!$H$5,0,10*ROW('Water Data'!H197)),IF(AND(ISNUMBER(OFFSET('Water Data'!$H$5,0,10*ROW('Water Data'!H197))),CH203="No",ISNUMBER(OFFSET('Water Data'!$H$5,0,10*ROW('Water Data'!H197)))),CONCATENATE("[",ROUND(100-OFFSET('Water Data'!$H$5,0,10*ROW('Water Data'!H197)),0),"]"),IF(AND(ISNUMBER(OFFSET('Water Data'!$H$5,0,10*ROW('Water Data'!H197))),CH203="",ISNUMBER(OFFSET('Water Data'!$H$5,0,10*ROW('Water Data'!H197)))),100-OFFSET('Water Data'!$H$5,0,10*ROW('Water Data'!H197)),NA())))</f>
        <v>#N/A</v>
      </c>
      <c r="T203" s="133" t="e">
        <f ca="1">+IF(AND(ISNUMBER(OFFSET('Water Data'!$H$7,0,10*ROW('Water Data'!H197))),CI203="Yes"),OFFSET('Water Data'!$H$7,0,10*ROW('Water Data'!H197)),IF(AND(ISNUMBER(OFFSET('Water Data'!$H$7,0,10*ROW('Water Data'!H197))),CI203="No",ISNUMBER(OFFSET('Water Data'!$H$7,0,10*ROW('Water Data'!H197)))),CONCATENATE("[",ROUND(OFFSET('Water Data'!$H$7,0,10*ROW('Water Data'!H197)),0),"]"),IF(AND(ISNUMBER(OFFSET('Water Data'!$H$7,0,10*ROW('Water Data'!H197))),CI203="",ISNUMBER(OFFSET('Water Data'!$H$7,0,10*ROW('Water Data'!H197)))),OFFSET('Water Data'!$H$7,0,10*ROW('Water Data'!H197)),NA())))</f>
        <v>#N/A</v>
      </c>
      <c r="U203" s="133" t="e">
        <f ca="1">+IF(AND(ISNUMBER(OFFSET('Water Data'!$H$10,0,10*ROW('Water Data'!H197))),CJ203="Yes"),OFFSET('Water Data'!$H$10,0,10*ROW('Water Data'!H197)),IF(AND(ISNUMBER(OFFSET('Water Data'!$H$10,0,10*ROW('Water Data'!H197))),CJ203="No",ISNUMBER(OFFSET('Water Data'!$H$10,0,10*ROW('Water Data'!H197)))),CONCATENATE("[",ROUND(OFFSET('Water Data'!$H$10,0,10*ROW('Water Data'!H197)),0),"]"),IF(AND(ISNUMBER(OFFSET('Water Data'!$H$10,0,10*ROW('Water Data'!H197))),CJ203="",ISNUMBER(OFFSET('Water Data'!$H$10,0,10*ROW('Water Data'!H197)))),OFFSET('Water Data'!$H$10,0,10*ROW('Water Data'!H197)),NA())))</f>
        <v>#N/A</v>
      </c>
      <c r="V203" s="134" t="e">
        <f ca="1">+IF(AND(ISNUMBER(OFFSET('Sanitation Data'!$C$5,0,10*ROW('Sanitation Data'!C197))),CK203="Yes"),100-OFFSET('Sanitation Data'!$C$5,0,10*ROW('Sanitation Data'!C197)),IF(AND(ISNUMBER(OFFSET('Sanitation Data'!$C$5,0,10*ROW('Sanitation Data'!C197))),CK203="No",ISNUMBER(OFFSET('Sanitation Data'!$C$5,0,10*ROW('Sanitation Data'!C197)))),CONCATENATE("[",ROUND(100-OFFSET('Sanitation Data'!$C$5,0,10*ROW('Sanitation Data'!C197)),0),"]"),IF(AND(ISNUMBER(OFFSET('Sanitation Data'!$C$5,0,10*ROW('Sanitation Data'!C197))),CK203="",ISNUMBER(OFFSET('Sanitation Data'!$C$5,0,10*ROW('Sanitation Data'!C197)))),100-OFFSET('Sanitation Data'!$C$5,0,10*ROW('Sanitation Data'!C197)),NA())))</f>
        <v>#N/A</v>
      </c>
      <c r="W203" s="134" t="e">
        <f ca="1">+IF(AND(ISNUMBER(OFFSET('Sanitation Data'!$C$7,0,10*ROW('Sanitation Data'!C197))),CL203="Yes"),OFFSET('Sanitation Data'!$C$7,0,10*ROW('Sanitation Data'!C197)),IF(AND(ISNUMBER(OFFSET('Sanitation Data'!$C$7,0,10*ROW('Sanitation Data'!C197))),CL203="No",ISNUMBER(OFFSET('Sanitation Data'!$C$7,0,10*ROW('Sanitation Data'!C197)))),CONCATENATE("[",ROUND(OFFSET('Sanitation Data'!$C$7,0,10*ROW('Sanitation Data'!C197)),0),"]"),IF(AND(ISNUMBER(OFFSET('Sanitation Data'!$C$7,0,10*ROW('Sanitation Data'!C197))),CL203="",ISNUMBER(OFFSET('Sanitation Data'!$C$7,0,10*ROW('Sanitation Data'!C197)))),OFFSET('Sanitation Data'!$C$7,0,10*ROW('Sanitation Data'!C197)),NA())))</f>
        <v>#N/A</v>
      </c>
      <c r="X203" s="134" t="e">
        <f ca="1">+IF(AND(ISNUMBER(OFFSET('Sanitation Data'!$C$11,0,10*ROW('Sanitation Data'!C197))),CM203="Yes"),OFFSET('Sanitation Data'!$C$11,0,10*ROW('Sanitation Data'!C197)),IF(AND(ISNUMBER(OFFSET('Sanitation Data'!$C$11,0,10*ROW('Sanitation Data'!C197))),CM203="No",ISNUMBER(OFFSET('Sanitation Data'!$C$11,0,10*ROW('Sanitation Data'!C197)))),CONCATENATE("[",ROUND(OFFSET('Sanitation Data'!$C$11,0,10*ROW('Sanitation Data'!C197)),0),"]"),IF(AND(ISNUMBER(OFFSET('Sanitation Data'!$C$11,0,10*ROW('Sanitation Data'!C197))),CM203="",ISNUMBER(OFFSET('Sanitation Data'!$C$11,0,10*ROW('Sanitation Data'!C197)))),OFFSET('Sanitation Data'!$C$11,0,10*ROW('Sanitation Data'!C197)),NA())))</f>
        <v>#N/A</v>
      </c>
      <c r="Y203" s="134" t="e">
        <f ca="1">+IF(AND(ISNUMBER(OFFSET('Sanitation Data'!$C$12,0,10*ROW('Sanitation Data'!C197))),CN203="Yes"),OFFSET('Sanitation Data'!$C$12,0,10*ROW('Sanitation Data'!C197)),IF(AND(ISNUMBER(OFFSET('Sanitation Data'!$C$12,0,10*ROW('Sanitation Data'!C197))),CN203="No",ISNUMBER(OFFSET('Sanitation Data'!$C$12,0,10*ROW('Sanitation Data'!C197)))),CONCATENATE("[",ROUND(OFFSET('Sanitation Data'!$C$12,0,10*ROW('Sanitation Data'!C197)),0),"]"),IF(AND(ISNUMBER(OFFSET('Sanitation Data'!$C$12,0,10*ROW('Sanitation Data'!C197))),CN203="",ISNUMBER(OFFSET('Sanitation Data'!$C$12,0,10*ROW('Sanitation Data'!C197)))),OFFSET('Sanitation Data'!$C$12,0,10*ROW('Sanitation Data'!C197)),NA())))</f>
        <v>#N/A</v>
      </c>
      <c r="Z203" s="134" t="e">
        <f ca="1">+IF(AND(ISNUMBER(OFFSET('Sanitation Data'!$C$13,0,10*ROW('Sanitation Data'!C197))),CO203="Yes"),OFFSET('Sanitation Data'!$C$13,0,10*ROW('Sanitation Data'!C197)),IF(AND(ISNUMBER(OFFSET('Sanitation Data'!$C$13,0,10*ROW('Sanitation Data'!C197))),CO203="No",ISNUMBER(OFFSET('Sanitation Data'!$C$13,0,10*ROW('Sanitation Data'!C197)))),CONCATENATE("[",ROUND(OFFSET('Sanitation Data'!$C$13,0,10*ROW('Sanitation Data'!C197)),0),"]"),IF(AND(ISNUMBER(OFFSET('Sanitation Data'!$C$13,0,10*ROW('Sanitation Data'!C197))),CO203="",ISNUMBER(OFFSET('Sanitation Data'!$C$13,0,10*ROW('Sanitation Data'!C197)))),OFFSET('Sanitation Data'!$C$13,0,10*ROW('Sanitation Data'!C197)),NA())))</f>
        <v>#N/A</v>
      </c>
      <c r="AA203" s="134" t="e">
        <f ca="1">+IF(AND(ISNUMBER(OFFSET('Sanitation Data'!$D$5,0,10*ROW('Sanitation Data'!D197))),CP203="Yes"),100-OFFSET('Sanitation Data'!$D$5,0,10*ROW('Sanitation Data'!D197)),IF(AND(ISNUMBER(OFFSET('Sanitation Data'!$D$5,0,10*ROW('Sanitation Data'!D197))),CP203="No",ISNUMBER(OFFSET('Sanitation Data'!$D$5,0,10*ROW('Sanitation Data'!D197)))),CONCATENATE("[",ROUND(100-OFFSET('Sanitation Data'!$D$5,0,10*ROW('Sanitation Data'!D197)),0),"]"),IF(AND(ISNUMBER(OFFSET('Sanitation Data'!$D$5,0,10*ROW('Sanitation Data'!D197))),CP203="",ISNUMBER(OFFSET('Sanitation Data'!$D$5,0,10*ROW('Sanitation Data'!D197)))),100-OFFSET('Sanitation Data'!$D$5,0,10*ROW('Sanitation Data'!D197)),NA())))</f>
        <v>#N/A</v>
      </c>
      <c r="AB203" s="134" t="e">
        <f ca="1">+IF(AND(ISNUMBER(OFFSET('Sanitation Data'!$D$7,0,10*ROW('Sanitation Data'!D197))),CQ203="Yes"),OFFSET('Sanitation Data'!$D$7,0,10*ROW('Sanitation Data'!G197)),IF(AND(ISNUMBER(OFFSET('Sanitation Data'!$D$7,0,10*ROW('Sanitation Data'!D197))),CQ203="No",ISNUMBER(OFFSET('Sanitation Data'!$D$7,0,10*ROW('Sanitation Data'!D197)))),CONCATENATE("[",ROUND(OFFSET('Sanitation Data'!$D$7,0,10*ROW('Sanitation Data'!D197)),0),"]"),IF(AND(ISNUMBER(OFFSET('Sanitation Data'!$D$7,0,10*ROW('Sanitation Data'!D197))),CQ203="",ISNUMBER(OFFSET('Sanitation Data'!$D$7,0,10*ROW('Sanitation Data'!D197)))),OFFSET('Sanitation Data'!$D$7,0,10*ROW('Sanitation Data'!D197)),NA())))</f>
        <v>#N/A</v>
      </c>
      <c r="AC203" s="134" t="e">
        <f ca="1">+IF(AND(ISNUMBER(OFFSET('Sanitation Data'!$D$11,0,10*ROW('Sanitation Data'!D197))),CR203="Yes"),OFFSET('Sanitation Data'!$D$11,0,10*ROW('Sanitation Data'!D197)),IF(AND(ISNUMBER(OFFSET('Sanitation Data'!$D$11,0,10*ROW('Sanitation Data'!D197))),CR203="No",ISNUMBER(OFFSET('Sanitation Data'!$D$11,0,10*ROW('Sanitation Data'!D197)))),CONCATENATE("[",ROUND(OFFSET('Sanitation Data'!$D$11,0,10*ROW('Sanitation Data'!D197)),0),"]"),IF(AND(ISNUMBER(OFFSET('Sanitation Data'!$D$11,0,10*ROW('Sanitation Data'!D197))),CR203="",ISNUMBER(OFFSET('Sanitation Data'!$D$11,0,10*ROW('Sanitation Data'!D197)))),OFFSET('Sanitation Data'!$D$11,0,10*ROW('Sanitation Data'!D197)),NA())))</f>
        <v>#N/A</v>
      </c>
      <c r="AD203" s="134" t="e">
        <f ca="1">+IF(AND(ISNUMBER(OFFSET('Sanitation Data'!$D$12,0,10*ROW('Sanitation Data'!D197))),CS203="Yes"),OFFSET('Sanitation Data'!$D$12,0,10*ROW('Sanitation Data'!D197)),IF(AND(ISNUMBER(OFFSET('Sanitation Data'!$D$12,0,10*ROW('Sanitation Data'!D197))),CS203="No",ISNUMBER(OFFSET('Sanitation Data'!$D$12,0,10*ROW('Sanitation Data'!D197)))),CONCATENATE("[",ROUND(OFFSET('Sanitation Data'!$D$12,0,10*ROW('Sanitation Data'!D197)),0),"]"),IF(AND(ISNUMBER(OFFSET('Sanitation Data'!$D$12,0,10*ROW('Sanitation Data'!D197))),CS203="",ISNUMBER(OFFSET('Sanitation Data'!$D$12,0,10*ROW('Sanitation Data'!D197)))),OFFSET('Sanitation Data'!$D$12,0,10*ROW('Sanitation Data'!D197)),NA())))</f>
        <v>#N/A</v>
      </c>
      <c r="AE203" s="134" t="e">
        <f ca="1">+IF(AND(ISNUMBER(OFFSET('Sanitation Data'!$D$13,0,10*ROW('Sanitation Data'!D197))),CT203="Yes"),OFFSET('Sanitation Data'!$D$13,0,10*ROW('Sanitation Data'!D197)),IF(AND(ISNUMBER(OFFSET('Sanitation Data'!$D$13,0,10*ROW('Sanitation Data'!D197))),CT203="No",ISNUMBER(OFFSET('Sanitation Data'!$D$13,0,10*ROW('Sanitation Data'!D197)))),CONCATENATE("[",ROUND(OFFSET('Sanitation Data'!$D$13,0,10*ROW('Sanitation Data'!D197)),0),"]"),IF(AND(ISNUMBER(OFFSET('Sanitation Data'!$D$13,0,10*ROW('Sanitation Data'!D197))),CT203="",ISNUMBER(OFFSET('Sanitation Data'!$D$13,0,10*ROW('Sanitation Data'!D197)))),OFFSET('Sanitation Data'!$D$13,0,10*ROW('Sanitation Data'!D197)),NA())))</f>
        <v>#N/A</v>
      </c>
      <c r="AF203" s="134" t="e">
        <f ca="1">+IF(AND(ISNUMBER(OFFSET('Sanitation Data'!$E$5,0,10*ROW('Sanitation Data'!E197))),CU203="Yes"),100-OFFSET('Sanitation Data'!$E$5,0,10*ROW('Sanitation Data'!E197)),IF(AND(ISNUMBER(OFFSET('Sanitation Data'!$E$5,0,10*ROW('Sanitation Data'!E197))),CU203="No",ISNUMBER(OFFSET('Sanitation Data'!$E$5,0,10*ROW('Sanitation Data'!E197)))),CONCATENATE("[",ROUND(100-OFFSET('Sanitation Data'!$E$5,0,10*ROW('Sanitation Data'!E197)),0),"]"),IF(AND(ISNUMBER(OFFSET('Sanitation Data'!$E$5,0,10*ROW('Sanitation Data'!E197))),CU203="",ISNUMBER(OFFSET('Sanitation Data'!$E$5,0,10*ROW('Sanitation Data'!E197)))),100-OFFSET('Sanitation Data'!$E$5,0,10*ROW('Sanitation Data'!E197)),NA())))</f>
        <v>#N/A</v>
      </c>
      <c r="AG203" s="134" t="e">
        <f ca="1">+IF(AND(ISNUMBER(OFFSET('Sanitation Data'!$E$7,0,10*ROW('Sanitation Data'!E197))),CV203="Yes"),OFFSET('Sanitation Data'!$E$7,0,10*ROW('Sanitation Data'!E197)),IF(AND(ISNUMBER(OFFSET('Sanitation Data'!$E$7,0,10*ROW('Sanitation Data'!E197))),CV203="No",ISNUMBER(OFFSET('Sanitation Data'!$E$7,0,10*ROW('Sanitation Data'!E197)))),CONCATENATE("[",ROUND(OFFSET('Sanitation Data'!$E$7,0,10*ROW('Sanitation Data'!E197)),0),"]"),IF(AND(ISNUMBER(OFFSET('Sanitation Data'!$E$7,0,10*ROW('Sanitation Data'!E197))),CV203="",ISNUMBER(OFFSET('Sanitation Data'!$E$7,0,10*ROW('Sanitation Data'!E197)))),OFFSET('Sanitation Data'!$E$7,0,10*ROW('Sanitation Data'!E197)),NA())))</f>
        <v>#N/A</v>
      </c>
      <c r="AH203" s="134" t="e">
        <f ca="1">+IF(AND(ISNUMBER(OFFSET('Sanitation Data'!$E$11,0,10*ROW('Sanitation Data'!E197))),CW203="Yes"),OFFSET('Sanitation Data'!$E$11,0,10*ROW('Sanitation Data'!E197)),IF(AND(ISNUMBER(OFFSET('Sanitation Data'!$E$11,0,10*ROW('Sanitation Data'!E197))),CW203="No",ISNUMBER(OFFSET('Sanitation Data'!$E$11,0,10*ROW('Sanitation Data'!E197)))),CONCATENATE("[",ROUND(OFFSET('Sanitation Data'!$E$11,0,10*ROW('Sanitation Data'!E197)),0),"]"),IF(AND(ISNUMBER(OFFSET('Sanitation Data'!$E$11,0,10*ROW('Sanitation Data'!E197))),CW203="",ISNUMBER(OFFSET('Sanitation Data'!$E$11,0,10*ROW('Sanitation Data'!E197)))),OFFSET('Sanitation Data'!$E$11,0,10*ROW('Sanitation Data'!E197)),NA())))</f>
        <v>#N/A</v>
      </c>
      <c r="AI203" s="134" t="e">
        <f ca="1">+IF(AND(ISNUMBER(OFFSET('Sanitation Data'!$E$12,0,10*ROW('Sanitation Data'!E197))),CX203="Yes"),OFFSET('Sanitation Data'!$E$12,0,10*ROW('Sanitation Data'!E197)),IF(AND(ISNUMBER(OFFSET('Sanitation Data'!$E$12,0,10*ROW('Sanitation Data'!E197))),CX203="No",ISNUMBER(OFFSET('Sanitation Data'!$E$12,0,10*ROW('Sanitation Data'!E197)))),CONCATENATE("[",ROUND(OFFSET('Sanitation Data'!$E$12,0,10*ROW('Sanitation Data'!E197)),0),"]"),IF(AND(ISNUMBER(OFFSET('Sanitation Data'!$E$12,0,10*ROW('Sanitation Data'!E197))),CX203="",ISNUMBER(OFFSET('Sanitation Data'!$E$12,0,10*ROW('Sanitation Data'!E197)))),OFFSET('Sanitation Data'!$E$12,0,10*ROW('Sanitation Data'!E197)),NA())))</f>
        <v>#N/A</v>
      </c>
      <c r="AJ203" s="134" t="e">
        <f ca="1">+IF(AND(ISNUMBER(OFFSET('Sanitation Data'!$E$13,0,10*ROW('Sanitation Data'!E197))),CY203="Yes"),OFFSET('Sanitation Data'!$E$13,0,10*ROW('Sanitation Data'!E197)),IF(AND(ISNUMBER(OFFSET('Sanitation Data'!$E$13,0,10*ROW('Sanitation Data'!E197))),CY203="No",ISNUMBER(OFFSET('Sanitation Data'!$E$13,0,10*ROW('Sanitation Data'!E197)))),CONCATENATE("[",ROUND(OFFSET('Sanitation Data'!$E$13,0,10*ROW('Sanitation Data'!E197)),0),"]"),IF(AND(ISNUMBER(OFFSET('Sanitation Data'!$E$13,0,10*ROW('Sanitation Data'!E197))),CY203="",ISNUMBER(OFFSET('Sanitation Data'!$E$13,0,10*ROW('Sanitation Data'!E197)))),OFFSET('Sanitation Data'!$E$13,0,10*ROW('Sanitation Data'!E197)),NA())))</f>
        <v>#N/A</v>
      </c>
      <c r="AK203" s="134" t="e">
        <f ca="1">+IF(AND(ISNUMBER(OFFSET('Sanitation Data'!$F$5,0,10*ROW('Sanitation Data'!F197))),CZ203="Yes"),100-OFFSET('Sanitation Data'!$F$5,0,10*ROW('Sanitation Data'!F197)),IF(AND(ISNUMBER(OFFSET('Sanitation Data'!$F$5,0,10*ROW('Sanitation Data'!F197))),CZ203="No",ISNUMBER(OFFSET('Sanitation Data'!$F$5,0,10*ROW('Sanitation Data'!F197)))),CONCATENATE("[",ROUND(100-OFFSET('Sanitation Data'!$F$5,0,10*ROW('Sanitation Data'!F197)),0),"]"),IF(AND(ISNUMBER(OFFSET('Sanitation Data'!$F$5,0,10*ROW('Sanitation Data'!F197))),CZ203="",ISNUMBER(OFFSET('Sanitation Data'!$F$5,0,10*ROW('Sanitation Data'!F197)))),100-OFFSET('Sanitation Data'!$F$5,0,10*ROW('Sanitation Data'!F197)),NA())))</f>
        <v>#N/A</v>
      </c>
      <c r="AL203" s="134" t="e">
        <f ca="1">+IF(AND(ISNUMBER(OFFSET('Sanitation Data'!$F$7,0,10*ROW('Sanitation Data'!F197))),DA203="Yes"),OFFSET('Sanitation Data'!$F$7,0,10*ROW('Sanitation Data'!F197)),IF(AND(ISNUMBER(OFFSET('Sanitation Data'!$F$7,0,10*ROW('Sanitation Data'!F197))),DA203="No",ISNUMBER(OFFSET('Sanitation Data'!$F$7,0,10*ROW('Sanitation Data'!F197)))),CONCATENATE("[",ROUND(OFFSET('Sanitation Data'!$F$7,0,10*ROW('Sanitation Data'!F197)),0),"]"),IF(AND(ISNUMBER(OFFSET('Sanitation Data'!$F$7,0,10*ROW('Sanitation Data'!F197))),DA203="",ISNUMBER(OFFSET('Sanitation Data'!$F$7,0,10*ROW('Sanitation Data'!F197)))),OFFSET('Sanitation Data'!$F$7,0,10*ROW('Sanitation Data'!F197)),NA())))</f>
        <v>#N/A</v>
      </c>
      <c r="AM203" s="134" t="e">
        <f ca="1">+IF(AND(ISNUMBER(OFFSET('Sanitation Data'!$F$11,0,10*ROW('Sanitation Data'!F197))),DB203="Yes"),OFFSET('Sanitation Data'!$F$11,0,10*ROW('Sanitation Data'!F197)),IF(AND(ISNUMBER(OFFSET('Sanitation Data'!$F$11,0,10*ROW('Sanitation Data'!F197))),DB203="No",ISNUMBER(OFFSET('Sanitation Data'!$F$11,0,10*ROW('Sanitation Data'!F197)))),CONCATENATE("[",ROUND(OFFSET('Sanitation Data'!$F$11,0,10*ROW('Sanitation Data'!F197)),0),"]"),IF(AND(ISNUMBER(OFFSET('Sanitation Data'!$F$11,0,10*ROW('Sanitation Data'!F197))),DB203="",ISNUMBER(OFFSET('Sanitation Data'!$F$11,0,10*ROW('Sanitation Data'!F197)))),OFFSET('Sanitation Data'!$F$11,0,10*ROW('Sanitation Data'!F197)),NA())))</f>
        <v>#N/A</v>
      </c>
      <c r="AN203" s="134" t="e">
        <f ca="1">+IF(AND(ISNUMBER(OFFSET('Sanitation Data'!$F$12,0,10*ROW('Sanitation Data'!F197))),DC203="Yes"),OFFSET('Sanitation Data'!$F$12,0,10*ROW('Sanitation Data'!F197)),IF(AND(ISNUMBER(OFFSET('Sanitation Data'!$F$12,0,10*ROW('Sanitation Data'!F197))),DC203="No",ISNUMBER(OFFSET('Sanitation Data'!$F$12,0,10*ROW('Sanitation Data'!F197)))),CONCATENATE("[",ROUND(OFFSET('Sanitation Data'!$F$12,0,10*ROW('Sanitation Data'!F197)),0),"]"),IF(AND(ISNUMBER(OFFSET('Sanitation Data'!$F$12,0,10*ROW('Sanitation Data'!F197))),DC203="",ISNUMBER(OFFSET('Sanitation Data'!$F$12,0,10*ROW('Sanitation Data'!F197)))),OFFSET('Sanitation Data'!$F$12,0,10*ROW('Sanitation Data'!F197)),NA())))</f>
        <v>#N/A</v>
      </c>
      <c r="AO203" s="134" t="e">
        <f ca="1">+IF(AND(ISNUMBER(OFFSET('Sanitation Data'!$F$13,0,10*ROW('Sanitation Data'!F197))),DD203="Yes"),OFFSET('Sanitation Data'!$F$13,0,10*ROW('Sanitation Data'!F197)),IF(AND(ISNUMBER(OFFSET('Sanitation Data'!$F$13,0,10*ROW('Sanitation Data'!F197))),DD203="No",ISNUMBER(OFFSET('Sanitation Data'!$F$13,0,10*ROW('Sanitation Data'!F197)))),CONCATENATE("[",ROUND(OFFSET('Sanitation Data'!$F$13,0,10*ROW('Sanitation Data'!F197)),0),"]"),IF(AND(ISNUMBER(OFFSET('Sanitation Data'!$F$13,0,10*ROW('Sanitation Data'!F197))),DD203="",ISNUMBER(OFFSET('Sanitation Data'!$F$13,0,10*ROW('Sanitation Data'!F197)))),OFFSET('Sanitation Data'!$F$13,0,10*ROW('Sanitation Data'!F197)),NA())))</f>
        <v>#N/A</v>
      </c>
      <c r="AP203" s="134" t="e">
        <f ca="1">+IF(AND(ISNUMBER(OFFSET('Sanitation Data'!$G$5,0,10*ROW('Sanitation Data'!G197))),DE203="Yes"),100-OFFSET('Sanitation Data'!$G$5,0,10*ROW('Sanitation Data'!G197)),IF(AND(ISNUMBER(OFFSET('Sanitation Data'!$G$5,0,10*ROW('Sanitation Data'!G197))),DE203="No",ISNUMBER(OFFSET('Sanitation Data'!$G$5,0,10*ROW('Sanitation Data'!G197)))),CONCATENATE("[",ROUND(100-OFFSET('Sanitation Data'!$G$5,0,10*ROW('Sanitation Data'!G197)),0),"]"),IF(AND(ISNUMBER(OFFSET('Sanitation Data'!$G$5,0,10*ROW('Sanitation Data'!G197))),DE203="",ISNUMBER(OFFSET('Sanitation Data'!$G$5,0,10*ROW('Sanitation Data'!G197)))),100-OFFSET('Sanitation Data'!$G$5,0,10*ROW('Sanitation Data'!G197)),NA())))</f>
        <v>#N/A</v>
      </c>
      <c r="AQ203" s="134" t="e">
        <f ca="1">+IF(AND(ISNUMBER(OFFSET('Sanitation Data'!$G$7,0,10*ROW('Sanitation Data'!G197))),DF203="Yes"),OFFSET('Sanitation Data'!$G$7,0,10*ROW('Sanitation Data'!G197)),IF(AND(ISNUMBER(OFFSET('Sanitation Data'!$G$7,0,10*ROW('Sanitation Data'!G197))),DF203="No",ISNUMBER(OFFSET('Sanitation Data'!$G$7,0,10*ROW('Sanitation Data'!G197)))),CONCATENATE("[",ROUND(OFFSET('Sanitation Data'!$G$7,0,10*ROW('Sanitation Data'!G197)),0),"]"),IF(AND(ISNUMBER(OFFSET('Sanitation Data'!$G$7,0,10*ROW('Sanitation Data'!G197))),DF203="",ISNUMBER(OFFSET('Sanitation Data'!$G$7,0,10*ROW('Sanitation Data'!G197)))),OFFSET('Sanitation Data'!$G$7,0,10*ROW('Sanitation Data'!G197)),NA())))</f>
        <v>#N/A</v>
      </c>
      <c r="AR203" s="134" t="e">
        <f ca="1">+IF(AND(ISNUMBER(OFFSET('Sanitation Data'!$G$11,0,10*ROW('Sanitation Data'!G197))),DG203="Yes"),OFFSET('Sanitation Data'!$G$11,0,10*ROW('Sanitation Data'!G197)),IF(AND(ISNUMBER(OFFSET('Sanitation Data'!$G$11,0,10*ROW('Sanitation Data'!G197))),DG203="No",ISNUMBER(OFFSET('Sanitation Data'!$G$11,0,10*ROW('Sanitation Data'!G197)))),CONCATENATE("[",ROUND(OFFSET('Sanitation Data'!$G$11,0,10*ROW('Sanitation Data'!G197)),0),"]"),IF(AND(ISNUMBER(OFFSET('Sanitation Data'!$G$11,0,10*ROW('Sanitation Data'!G197))),DG203="",ISNUMBER(OFFSET('Sanitation Data'!$G$11,0,10*ROW('Sanitation Data'!G197)))),OFFSET('Sanitation Data'!$G$11,0,10*ROW('Sanitation Data'!G197)),NA())))</f>
        <v>#N/A</v>
      </c>
      <c r="AS203" s="134" t="e">
        <f ca="1">+IF(AND(ISNUMBER(OFFSET('Sanitation Data'!$G$12,0,10*ROW('Sanitation Data'!G197))),DH203="Yes"),OFFSET('Sanitation Data'!$G$12,0,10*ROW('Sanitation Data'!G197)),IF(AND(ISNUMBER(OFFSET('Sanitation Data'!$G$12,0,10*ROW('Sanitation Data'!G197))),DH203="No",ISNUMBER(OFFSET('Sanitation Data'!$G$12,0,10*ROW('Sanitation Data'!G197)))),CONCATENATE("[",ROUND(OFFSET('Sanitation Data'!$G$12,0,10*ROW('Sanitation Data'!G197)),0),"]"),IF(AND(ISNUMBER(OFFSET('Sanitation Data'!$G$12,0,10*ROW('Sanitation Data'!G197))),DH203="",ISNUMBER(OFFSET('Sanitation Data'!$G$12,0,10*ROW('Sanitation Data'!G197)))),OFFSET('Sanitation Data'!$G$12,0,10*ROW('Sanitation Data'!G197)),NA())))</f>
        <v>#N/A</v>
      </c>
      <c r="AT203" s="134" t="e">
        <f ca="1">+IF(AND(ISNUMBER(OFFSET('Sanitation Data'!$G$13,0,10*ROW('Sanitation Data'!G197))),DI203="Yes"),OFFSET('Sanitation Data'!$G$13,0,10*ROW('Sanitation Data'!G197)),IF(AND(ISNUMBER(OFFSET('Sanitation Data'!$G$13,0,10*ROW('Sanitation Data'!G197))),DI203="No",ISNUMBER(OFFSET('Sanitation Data'!$G$13,0,10*ROW('Sanitation Data'!G197)))),CONCATENATE("[",ROUND(OFFSET('Sanitation Data'!$G$13,0,10*ROW('Sanitation Data'!G197)),0),"]"),IF(AND(ISNUMBER(OFFSET('Sanitation Data'!$G$13,0,10*ROW('Sanitation Data'!G197))),DI203="",ISNUMBER(OFFSET('Sanitation Data'!$G$13,0,10*ROW('Sanitation Data'!G197)))),OFFSET('Sanitation Data'!$G$13,0,10*ROW('Sanitation Data'!G197)),NA())))</f>
        <v>#N/A</v>
      </c>
      <c r="AU203" s="134" t="e">
        <f ca="1">+IF(AND(ISNUMBER(OFFSET('Sanitation Data'!$H$5,0,10*ROW('Sanitation Data'!H197))),DJ203="Yes"),100-OFFSET('Sanitation Data'!$H$5,0,10*ROW('Sanitation Data'!H197)),IF(AND(ISNUMBER(OFFSET('Sanitation Data'!$H$5,0,10*ROW('Sanitation Data'!H197))),DJ203="No",ISNUMBER(OFFSET('Sanitation Data'!$H$5,0,10*ROW('Sanitation Data'!H197)))),CONCATENATE("[",ROUND(100-OFFSET('Sanitation Data'!$H$5,0,10*ROW('Sanitation Data'!H197)),0),"]"),IF(AND(ISNUMBER(OFFSET('Sanitation Data'!$H$5,0,10*ROW('Sanitation Data'!H197))),DJ203="",ISNUMBER(OFFSET('Sanitation Data'!$H$5,0,10*ROW('Sanitation Data'!H197)))),100-OFFSET('Sanitation Data'!$H$5,0,10*ROW('Sanitation Data'!H197)),NA())))</f>
        <v>#N/A</v>
      </c>
      <c r="AV203" s="134" t="e">
        <f ca="1">+IF(AND(ISNUMBER(OFFSET('Sanitation Data'!$H$7,0,10*ROW('Sanitation Data'!H197))),DK203="Yes"),OFFSET('Sanitation Data'!$H$7,0,10*ROW('Sanitation Data'!H197)),IF(AND(ISNUMBER(OFFSET('Sanitation Data'!$H$7,0,10*ROW('Sanitation Data'!H197))),DK203="No",ISNUMBER(OFFSET('Sanitation Data'!$H$7,0,10*ROW('Sanitation Data'!H197)))),CONCATENATE("[",ROUND(OFFSET('Sanitation Data'!$H$7,0,10*ROW('Sanitation Data'!H197)),0),"]"),IF(AND(ISNUMBER(OFFSET('Sanitation Data'!$H$7,0,10*ROW('Sanitation Data'!H197))),DK203="",ISNUMBER(OFFSET('Sanitation Data'!$H$7,0,10*ROW('Sanitation Data'!H197)))),OFFSET('Sanitation Data'!$H$7,0,10*ROW('Sanitation Data'!H197)),NA())))</f>
        <v>#N/A</v>
      </c>
      <c r="AW203" s="134" t="e">
        <f ca="1">+IF(AND(ISNUMBER(OFFSET('Sanitation Data'!$H$11,0,10*ROW('Sanitation Data'!H197))),DL203="Yes"),OFFSET('Sanitation Data'!$H$11,0,10*ROW('Sanitation Data'!H197)),IF(AND(ISNUMBER(OFFSET('Sanitation Data'!$H$11,0,10*ROW('Sanitation Data'!H197))),DL203="No",ISNUMBER(OFFSET('Sanitation Data'!$H$11,0,10*ROW('Sanitation Data'!H197)))),CONCATENATE("[",ROUND(OFFSET('Sanitation Data'!$H$11,0,10*ROW('Sanitation Data'!H197)),0),"]"),IF(AND(ISNUMBER(OFFSET('Sanitation Data'!$H$11,0,10*ROW('Sanitation Data'!H197))),DL203="",ISNUMBER(OFFSET('Sanitation Data'!$H$11,0,10*ROW('Sanitation Data'!H197)))),OFFSET('Sanitation Data'!$H$11,0,10*ROW('Sanitation Data'!H197)),NA())))</f>
        <v>#N/A</v>
      </c>
      <c r="AX203" s="134" t="e">
        <f ca="1">+IF(AND(ISNUMBER(OFFSET('Sanitation Data'!$H$12,0,10*ROW('Sanitation Data'!H197))),DM203="Yes"),OFFSET('Sanitation Data'!$H$12,0,10*ROW('Sanitation Data'!H197)),IF(AND(ISNUMBER(OFFSET('Sanitation Data'!$H$12,0,10*ROW('Sanitation Data'!H197))),DM203="No",ISNUMBER(OFFSET('Sanitation Data'!$H$12,0,10*ROW('Sanitation Data'!H197)))),CONCATENATE("[",ROUND(OFFSET('Sanitation Data'!$H$12,0,10*ROW('Sanitation Data'!H197)),0),"]"),IF(AND(ISNUMBER(OFFSET('Sanitation Data'!$H$12,0,10*ROW('Sanitation Data'!H197))),DM203="",ISNUMBER(OFFSET('Sanitation Data'!$H$12,0,10*ROW('Sanitation Data'!H197)))),OFFSET('Sanitation Data'!$H$12,0,10*ROW('Sanitation Data'!H197)),NA())))</f>
        <v>#N/A</v>
      </c>
      <c r="AY203" s="134" t="e">
        <f ca="1">+IF(AND(ISNUMBER(OFFSET('Sanitation Data'!$H$13,0,10*ROW('Sanitation Data'!H197))),DN203="Yes"),OFFSET('Sanitation Data'!$H$13,0,10*ROW('Sanitation Data'!H197)),IF(AND(ISNUMBER(OFFSET('Sanitation Data'!$H$13,0,10*ROW('Sanitation Data'!H197))),DN203="No",ISNUMBER(OFFSET('Sanitation Data'!$H$13,0,10*ROW('Sanitation Data'!H197)))),CONCATENATE("[",ROUND(OFFSET('Sanitation Data'!$H$13,0,10*ROW('Sanitation Data'!H197)),0),"]"),IF(AND(ISNUMBER(OFFSET('Sanitation Data'!$H$13,0,10*ROW('Sanitation Data'!H197))),DN203="",ISNUMBER(OFFSET('Sanitation Data'!$H$13,0,10*ROW('Sanitation Data'!H197)))),OFFSET('Sanitation Data'!$H$13,0,10*ROW('Sanitation Data'!H197)),NA())))</f>
        <v>#N/A</v>
      </c>
      <c r="AZ203" s="135" t="e">
        <f ca="1">+IF(AND(ISNUMBER(OFFSET('Hygiene Data'!$C$6,0,10*ROW('Hygiene Data'!C197))),DO203="Yes"),OFFSET('Hygiene Data'!$C$6,0,10*ROW('Hygiene Data'!C197)),IF(AND(ISNUMBER(OFFSET('Hygiene Data'!$C$6,0,10*ROW('Hygiene Data'!C197))),DO203="No",ISNUMBER(OFFSET('Hygiene Data'!$C$6,0,10*ROW('Hygiene Data'!C197)))),CONCATENATE("[",ROUND(OFFSET('Hygiene Data'!$C$6,0,10*ROW('Hygiene Data'!C197)),0),"]"),IF(AND(ISNUMBER(OFFSET('Hygiene Data'!$C$6,0,10*ROW('Hygiene Data'!C197))),DO203="",ISNUMBER(OFFSET('Hygiene Data'!$C$6,0,10*ROW('Hygiene Data'!C197)))),OFFSET('Hygiene Data'!$C$6,0,10*ROW('Hygiene Data'!C197)),NA())))</f>
        <v>#N/A</v>
      </c>
      <c r="BA203" s="135" t="e">
        <f ca="1">+IF(AND(ISNUMBER(OFFSET('Hygiene Data'!$C$8,0,10*ROW('Hygiene Data'!C197))),DP203="Yes"),OFFSET('Hygiene Data'!$C$8,0,10*ROW('Hygiene Data'!C197)),IF(AND(ISNUMBER(OFFSET('Hygiene Data'!$C$8,0,10*ROW('Hygiene Data'!C197))),DP203="No",ISNUMBER(OFFSET('Hygiene Data'!$C$8,0,10*ROW('Hygiene Data'!C197)))),CONCATENATE("[",ROUND(OFFSET('Hygiene Data'!$C$8,0,10*ROW('Hygiene Data'!C197)),0),"]"),IF(AND(ISNUMBER(OFFSET('Hygiene Data'!$C$8,0,10*ROW('Hygiene Data'!C197))),DP203="",ISNUMBER(OFFSET('Hygiene Data'!$C$8,0,10*ROW('Hygiene Data'!C197)))),OFFSET('Hygiene Data'!$C$8,0,10*ROW('Hygiene Data'!C197)),NA())))</f>
        <v>#N/A</v>
      </c>
      <c r="BB203" s="135" t="e">
        <f ca="1">+IF(AND(ISNUMBER(OFFSET('Hygiene Data'!$C$10,0,10*ROW('Hygiene Data'!C197))),DQ203="Yes"),OFFSET('Hygiene Data'!$C$10,0,10*ROW('Hygiene Data'!C197)),IF(AND(ISNUMBER(OFFSET('Hygiene Data'!$C$10,0,10*ROW('Hygiene Data'!C197))),DQ203="No",ISNUMBER(OFFSET('Hygiene Data'!$C$10,0,10*ROW('Hygiene Data'!C197)))),CONCATENATE("[",ROUND(OFFSET('Hygiene Data'!$C$10,0,10*ROW('Hygiene Data'!C197)),0),"]"),IF(AND(ISNUMBER(OFFSET('Hygiene Data'!$C$10,0,10*ROW('Hygiene Data'!C197))),DQ203="",ISNUMBER(OFFSET('Hygiene Data'!$C$10,0,10*ROW('Hygiene Data'!C197)))),OFFSET('Hygiene Data'!$C$10,0,10*ROW('Hygiene Data'!C197)),NA())))</f>
        <v>#N/A</v>
      </c>
      <c r="BC203" s="135" t="e">
        <f ca="1">+IF(AND(ISNUMBER(OFFSET('Hygiene Data'!$D$6,0,10*ROW('Hygiene Data'!D197))),DR203="Yes"),OFFSET('Hygiene Data'!$D$6,0,10*ROW('Hygiene Data'!D197)),IF(AND(ISNUMBER(OFFSET('Hygiene Data'!$D$6,0,10*ROW('Hygiene Data'!D197))),DR203="No",ISNUMBER(OFFSET('Hygiene Data'!$D$6,0,10*ROW('Hygiene Data'!D197)))),CONCATENATE("[",ROUND(OFFSET('Hygiene Data'!$D$6,0,10*ROW('Hygiene Data'!D197)),0),"]"),IF(AND(ISNUMBER(OFFSET('Hygiene Data'!$D$6,0,10*ROW('Hygiene Data'!D197))),DR203="",ISNUMBER(OFFSET('Hygiene Data'!$D$6,0,10*ROW('Hygiene Data'!D197)))),OFFSET('Hygiene Data'!$D$6,0,10*ROW('Hygiene Data'!D197)),NA())))</f>
        <v>#N/A</v>
      </c>
      <c r="BD203" s="135" t="e">
        <f ca="1">+IF(AND(ISNUMBER(OFFSET('Hygiene Data'!$D$8,0,10*ROW('Hygiene Data'!D197))),DS203="Yes"),OFFSET('Hygiene Data'!$D$8,0,10*ROW('Hygiene Data'!D197)),IF(AND(ISNUMBER(OFFSET('Hygiene Data'!$D$8,0,10*ROW('Hygiene Data'!D197))),DS203="No",ISNUMBER(OFFSET('Hygiene Data'!$D$8,0,10*ROW('Hygiene Data'!D197)))),CONCATENATE("[",ROUND(OFFSET('Hygiene Data'!$D$8,0,10*ROW('Hygiene Data'!D197)),0),"]"),IF(AND(ISNUMBER(OFFSET('Hygiene Data'!$D$8,0,10*ROW('Hygiene Data'!D197))),DS203="",ISNUMBER(OFFSET('Hygiene Data'!$D$8,0,10*ROW('Hygiene Data'!D197)))),OFFSET('Hygiene Data'!$D$8,0,10*ROW('Hygiene Data'!D197)),NA())))</f>
        <v>#N/A</v>
      </c>
      <c r="BE203" s="135" t="e">
        <f ca="1">+IF(AND(ISNUMBER(OFFSET('Hygiene Data'!$D$10,0,10*ROW('Hygiene Data'!D197))),DT203="Yes"),OFFSET('Hygiene Data'!$D$10,0,10*ROW('Hygiene Data'!D197)),IF(AND(ISNUMBER(OFFSET('Hygiene Data'!$D$10,0,10*ROW('Hygiene Data'!D197))),DT203="No",ISNUMBER(OFFSET('Hygiene Data'!$D$10,0,10*ROW('Hygiene Data'!D197)))),CONCATENATE("[",ROUND(OFFSET('Hygiene Data'!$D$10,0,10*ROW('Hygiene Data'!D197)),0),"]"),IF(AND(ISNUMBER(OFFSET('Hygiene Data'!$D$10,0,10*ROW('Hygiene Data'!D197))),DT203="",ISNUMBER(OFFSET('Hygiene Data'!$D$10,0,10*ROW('Hygiene Data'!D197)))),OFFSET('Hygiene Data'!$D$10,0,10*ROW('Hygiene Data'!D197)),NA())))</f>
        <v>#N/A</v>
      </c>
      <c r="BF203" s="135" t="e">
        <f ca="1">+IF(AND(ISNUMBER(OFFSET('Hygiene Data'!$E$6,0,10*ROW('Hygiene Data'!E197))),DU203="Yes"),OFFSET('Hygiene Data'!$E$6,0,10*ROW('Hygiene Data'!E197)),IF(AND(ISNUMBER(OFFSET('Hygiene Data'!$E$6,0,10*ROW('Hygiene Data'!E197))),DU203="No",ISNUMBER(OFFSET('Hygiene Data'!$E$6,0,10*ROW('Hygiene Data'!E197)))),CONCATENATE("[",ROUND(OFFSET('Hygiene Data'!$E$6,0,10*ROW('Hygiene Data'!E197)),0),"]"),IF(AND(ISNUMBER(OFFSET('Hygiene Data'!$E$6,0,10*ROW('Hygiene Data'!E197))),DU203="",ISNUMBER(OFFSET('Hygiene Data'!$E$6,0,10*ROW('Hygiene Data'!E197)))),OFFSET('Hygiene Data'!$E$6,0,10*ROW('Hygiene Data'!E197)),NA())))</f>
        <v>#N/A</v>
      </c>
      <c r="BG203" s="135" t="e">
        <f ca="1">+IF(AND(ISNUMBER(OFFSET('Hygiene Data'!$E$8,0,10*ROW('Hygiene Data'!E197))),DV203="Yes"),OFFSET('Hygiene Data'!$E$8,0,10*ROW('Hygiene Data'!E197)),IF(AND(ISNUMBER(OFFSET('Hygiene Data'!$E$8,0,10*ROW('Hygiene Data'!E197))),DV203="No",ISNUMBER(OFFSET('Hygiene Data'!$E$8,0,10*ROW('Hygiene Data'!E197)))),CONCATENATE("[",ROUND(OFFSET('Hygiene Data'!$E$8,0,10*ROW('Hygiene Data'!E197)),0),"]"),IF(AND(ISNUMBER(OFFSET('Hygiene Data'!$E$8,0,10*ROW('Hygiene Data'!E197))),DV203="",ISNUMBER(OFFSET('Hygiene Data'!$E$8,0,10*ROW('Hygiene Data'!E197)))),OFFSET('Hygiene Data'!$E$8,0,10*ROW('Hygiene Data'!E197)),NA())))</f>
        <v>#N/A</v>
      </c>
      <c r="BH203" s="135" t="e">
        <f ca="1">+IF(AND(ISNUMBER(OFFSET('Hygiene Data'!$E$10,0,10*ROW('Hygiene Data'!E197))),DW203="Yes"),OFFSET('Hygiene Data'!$E$10,0,10*ROW('Hygiene Data'!E197)),IF(AND(ISNUMBER(OFFSET('Hygiene Data'!$E$10,0,10*ROW('Hygiene Data'!E197))),DW203="No",ISNUMBER(OFFSET('Hygiene Data'!$E$10,0,10*ROW('Hygiene Data'!E197)))),CONCATENATE("[",ROUND(OFFSET('Hygiene Data'!$E$10,0,10*ROW('Hygiene Data'!E197)),0),"]"),IF(AND(ISNUMBER(OFFSET('Hygiene Data'!$E$10,0,10*ROW('Hygiene Data'!E197))),DW203="",ISNUMBER(OFFSET('Hygiene Data'!$E$10,0,10*ROW('Hygiene Data'!E197)))),OFFSET('Hygiene Data'!$E$10,0,10*ROW('Hygiene Data'!E197)),NA())))</f>
        <v>#N/A</v>
      </c>
      <c r="BI203" s="135" t="e">
        <f ca="1">+IF(AND(ISNUMBER(OFFSET('Hygiene Data'!$F$6,0,10*ROW('Hygiene Data'!F197))),DX203="Yes"),OFFSET('Hygiene Data'!$F$6,0,10*ROW('Hygiene Data'!F197)),IF(AND(ISNUMBER(OFFSET('Hygiene Data'!$F$6,0,10*ROW('Hygiene Data'!F197))),DX203="No",ISNUMBER(OFFSET('Hygiene Data'!$F$6,0,10*ROW('Hygiene Data'!F197)))),CONCATENATE("[",ROUND(OFFSET('Hygiene Data'!$F$6,0,10*ROW('Hygiene Data'!F197)),0),"]"),IF(AND(ISNUMBER(OFFSET('Hygiene Data'!$F$6,0,10*ROW('Hygiene Data'!F197))),DX203="",ISNUMBER(OFFSET('Hygiene Data'!$F$6,0,10*ROW('Hygiene Data'!F197)))),OFFSET('Hygiene Data'!$F$6,0,10*ROW('Hygiene Data'!F197)),NA())))</f>
        <v>#N/A</v>
      </c>
      <c r="BJ203" s="135" t="e">
        <f ca="1">+IF(AND(ISNUMBER(OFFSET('Hygiene Data'!$F$8,0,10*ROW('Hygiene Data'!F197))),DY203="Yes"),OFFSET('Hygiene Data'!$F$8,0,10*ROW('Hygiene Data'!F197)),IF(AND(ISNUMBER(OFFSET('Hygiene Data'!$F$8,0,10*ROW('Hygiene Data'!F197))),DY203="No",ISNUMBER(OFFSET('Hygiene Data'!$F$8,0,10*ROW('Hygiene Data'!F197)))),CONCATENATE("[",ROUND(OFFSET('Hygiene Data'!$F$8,0,10*ROW('Hygiene Data'!F197)),0),"]"),IF(AND(ISNUMBER(OFFSET('Hygiene Data'!$F$8,0,10*ROW('Hygiene Data'!F197))),DY203="",ISNUMBER(OFFSET('Hygiene Data'!$F$8,0,10*ROW('Hygiene Data'!F197)))),OFFSET('Hygiene Data'!$F$8,0,10*ROW('Hygiene Data'!F197)),NA())))</f>
        <v>#N/A</v>
      </c>
      <c r="BK203" s="135" t="e">
        <f ca="1">+IF(AND(ISNUMBER(OFFSET('Hygiene Data'!$F$10,0,10*ROW('Hygiene Data'!F197))),DZ203="Yes"),OFFSET('Hygiene Data'!$F$10,0,10*ROW('Hygiene Data'!F197)),IF(AND(ISNUMBER(OFFSET('Hygiene Data'!$F$10,0,10*ROW('Hygiene Data'!F197))),DZ203="No",ISNUMBER(OFFSET('Hygiene Data'!$F$10,0,10*ROW('Hygiene Data'!F197)))),CONCATENATE("[",ROUND(OFFSET('Hygiene Data'!$F$10,0,10*ROW('Hygiene Data'!F197)),0),"]"),IF(AND(ISNUMBER(OFFSET('Hygiene Data'!$F$10,0,10*ROW('Hygiene Data'!F197))),DZ203="",ISNUMBER(OFFSET('Hygiene Data'!$F$10,0,10*ROW('Hygiene Data'!F197)))),OFFSET('Hygiene Data'!$F$10,0,10*ROW('Hygiene Data'!F197)),NA())))</f>
        <v>#N/A</v>
      </c>
      <c r="BL203" s="135" t="e">
        <f ca="1">+IF(AND(ISNUMBER(OFFSET('Hygiene Data'!$G$6,0,10*ROW('Hygiene Data'!G197))),EA203="Yes"),OFFSET('Hygiene Data'!$G$6,0,10*ROW('Hygiene Data'!G197)),IF(AND(ISNUMBER(OFFSET('Hygiene Data'!$G$6,0,10*ROW('Hygiene Data'!G197))),EA203="No",ISNUMBER(OFFSET('Hygiene Data'!$G$6,0,10*ROW('Hygiene Data'!G197)))),CONCATENATE("[",ROUND(OFFSET('Hygiene Data'!$G$6,0,10*ROW('Hygiene Data'!G197)),0),"]"),IF(AND(ISNUMBER(OFFSET('Hygiene Data'!$G$6,0,10*ROW('Hygiene Data'!G197))),EA203="",ISNUMBER(OFFSET('Hygiene Data'!$G$6,0,10*ROW('Hygiene Data'!G197)))),OFFSET('Hygiene Data'!$G$6,0,10*ROW('Hygiene Data'!G197)),NA())))</f>
        <v>#N/A</v>
      </c>
      <c r="BM203" s="135" t="e">
        <f ca="1">+IF(AND(ISNUMBER(OFFSET('Hygiene Data'!$G$8,0,10*ROW('Hygiene Data'!G197))),EB203="Yes"),OFFSET('Hygiene Data'!$G$8,0,10*ROW('Hygiene Data'!G197)),IF(AND(ISNUMBER(OFFSET('Hygiene Data'!$G$8,0,10*ROW('Hygiene Data'!G197))),EB203="No",ISNUMBER(OFFSET('Hygiene Data'!$G$8,0,10*ROW('Hygiene Data'!G197)))),CONCATENATE("[",ROUND(OFFSET('Hygiene Data'!$G$8,0,10*ROW('Hygiene Data'!G197)),0),"]"),IF(AND(ISNUMBER(OFFSET('Hygiene Data'!$G$8,0,10*ROW('Hygiene Data'!G197))),EB203="",ISNUMBER(OFFSET('Hygiene Data'!$G$8,0,10*ROW('Hygiene Data'!G197)))),OFFSET('Hygiene Data'!$G$8,0,10*ROW('Hygiene Data'!G197)),NA())))</f>
        <v>#N/A</v>
      </c>
      <c r="BN203" s="135" t="e">
        <f ca="1">+IF(AND(ISNUMBER(OFFSET('Hygiene Data'!$G$10,0,10*ROW('Hygiene Data'!G197))),EC203="Yes"),OFFSET('Hygiene Data'!$G$10,0,10*ROW('Hygiene Data'!G197)),IF(AND(ISNUMBER(OFFSET('Hygiene Data'!$G$10,0,10*ROW('Hygiene Data'!G197))),EC203="No",ISNUMBER(OFFSET('Hygiene Data'!$G$10,0,10*ROW('Hygiene Data'!G197)))),CONCATENATE("[",ROUND(OFFSET('Hygiene Data'!$G$10,0,10*ROW('Hygiene Data'!G197)),0),"]"),IF(AND(ISNUMBER(OFFSET('Hygiene Data'!$G$10,0,10*ROW('Hygiene Data'!G197))),EC203="",ISNUMBER(OFFSET('Hygiene Data'!$G$10,0,10*ROW('Hygiene Data'!G197)))),OFFSET('Hygiene Data'!$G$10,0,10*ROW('Hygiene Data'!G197)),NA())))</f>
        <v>#N/A</v>
      </c>
      <c r="BO203" s="135" t="e">
        <f ca="1">+IF(AND(ISNUMBER(OFFSET('Hygiene Data'!$H$6,0,10*ROW('Hygiene Data'!H197))),ED203="Yes"),OFFSET('Hygiene Data'!$H$6,0,10*ROW('Hygiene Data'!H197)),IF(AND(ISNUMBER(OFFSET('Hygiene Data'!$H$6,0,10*ROW('Hygiene Data'!H197))),ED203="No",ISNUMBER(OFFSET('Hygiene Data'!$H$6,0,10*ROW('Hygiene Data'!H197)))),CONCATENATE("[",ROUND(OFFSET('Hygiene Data'!$H$6,0,10*ROW('Hygiene Data'!H197)),0),"]"),IF(AND(ISNUMBER(OFFSET('Hygiene Data'!$H$6,0,10*ROW('Hygiene Data'!H197))),ED203="",ISNUMBER(OFFSET('Hygiene Data'!$H$6,0,10*ROW('Hygiene Data'!H197)))),OFFSET('Hygiene Data'!$H$6,0,10*ROW('Hygiene Data'!H197)),NA())))</f>
        <v>#N/A</v>
      </c>
      <c r="BP203" s="135" t="e">
        <f ca="1">+IF(AND(ISNUMBER(OFFSET('Hygiene Data'!$H$8,0,10*ROW('Hygiene Data'!H197))),EE203="Yes"),OFFSET('Hygiene Data'!$H$8,0,10*ROW('Hygiene Data'!H197)),IF(AND(ISNUMBER(OFFSET('Hygiene Data'!$H$8,0,10*ROW('Hygiene Data'!H197))),EE203="No",ISNUMBER(OFFSET('Hygiene Data'!$H$8,0,10*ROW('Hygiene Data'!H197)))),CONCATENATE("[",ROUND(OFFSET('Hygiene Data'!$H$8,0,10*ROW('Hygiene Data'!H197)),0),"]"),IF(AND(ISNUMBER(OFFSET('Hygiene Data'!$H$8,0,10*ROW('Hygiene Data'!H197))),EE203="",ISNUMBER(OFFSET('Hygiene Data'!$H$8,0,10*ROW('Hygiene Data'!H197)))),OFFSET('Hygiene Data'!$H$8,0,10*ROW('Hygiene Data'!H197)),NA())))</f>
        <v>#N/A</v>
      </c>
      <c r="BQ203" s="135" t="e">
        <f ca="1">+IF(AND(ISNUMBER(OFFSET('Hygiene Data'!$H$10,0,10*ROW('Hygiene Data'!H197))),EF203="Yes"),OFFSET('Hygiene Data'!$H$10,0,10*ROW('Hygiene Data'!H197)),IF(AND(ISNUMBER(OFFSET('Hygiene Data'!$H$10,0,10*ROW('Hygiene Data'!H197))),EF203="No",ISNUMBER(OFFSET('Hygiene Data'!$H$10,0,10*ROW('Hygiene Data'!H197)))),CONCATENATE("[",ROUND(OFFSET('Hygiene Data'!$H$10,0,10*ROW('Hygiene Data'!H197)),0),"]"),IF(AND(ISNUMBER(OFFSET('Hygiene Data'!$H$10,0,10*ROW('Hygiene Data'!H197))),EF203="",ISNUMBER(OFFSET('Hygiene Data'!$H$10,0,10*ROW('Hygiene Data'!H197)))),OFFSET('Hygiene Data'!$H$10,0,10*ROW('Hygiene Data'!H197)),NA())))</f>
        <v>#N/A</v>
      </c>
      <c r="BS203" s="34" t="str">
        <f ca="1">+IF(OFFSET('Water Data'!$C$28,0,10*ROW('Water Data'!C197))="","",OFFSET('Water Data'!$C$28,0,10*ROW('Water Data'!C197)))</f>
        <v/>
      </c>
      <c r="BT203" s="34" t="str">
        <f ca="1">+IF(OFFSET('Water Data'!$C$29,0,10*ROW('Water Data'!C197))="","",OFFSET('Water Data'!$C$29,0,10*ROW('Water Data'!C197)))</f>
        <v/>
      </c>
      <c r="BU203" s="34" t="str">
        <f ca="1">+IF(OFFSET('Water Data'!$C$30,0,10*ROW('Water Data'!C197))="","",OFFSET('Water Data'!$C$30,0,10*ROW('Water Data'!C197)))</f>
        <v/>
      </c>
      <c r="BV203" s="34" t="str">
        <f ca="1">+IF(OFFSET('Water Data'!$D$28,0,10*ROW('Water Data'!D197))="","",OFFSET('Water Data'!$D$28,0,10*ROW('Water Data'!D197)))</f>
        <v/>
      </c>
      <c r="BW203" s="34" t="str">
        <f ca="1">+IF(OFFSET('Water Data'!$D$29,0,10*ROW('Water Data'!D197))="","",OFFSET('Water Data'!$D$29,0,10*ROW('Water Data'!D197)))</f>
        <v/>
      </c>
      <c r="BX203" s="34" t="str">
        <f ca="1">+IF(OFFSET('Water Data'!$D$30,0,10*ROW('Water Data'!D197))="","",OFFSET('Water Data'!$D$30,0,10*ROW('Water Data'!D197)))</f>
        <v/>
      </c>
      <c r="BY203" s="34" t="str">
        <f ca="1">+IF(OFFSET('Water Data'!$E$28,0,10*ROW('Water Data'!E197))="","",OFFSET('Water Data'!$E$28,0,10*ROW('Water Data'!E197)))</f>
        <v/>
      </c>
      <c r="BZ203" s="34" t="str">
        <f ca="1">+IF(OFFSET('Water Data'!$E$29,0,10*ROW('Water Data'!E197))="","",OFFSET('Water Data'!$E$29,0,10*ROW('Water Data'!E197)))</f>
        <v/>
      </c>
      <c r="CA203" s="34" t="str">
        <f ca="1">+IF(OFFSET('Water Data'!$E$30,0,10*ROW('Water Data'!E197))="","",OFFSET('Water Data'!$E$30,0,10*ROW('Water Data'!E197)))</f>
        <v/>
      </c>
      <c r="CB203" s="34" t="str">
        <f ca="1">+IF(OFFSET('Water Data'!$F$28,0,10*ROW('Water Data'!F197))="","",OFFSET('Water Data'!$F$28,0,10*ROW('Water Data'!F197)))</f>
        <v/>
      </c>
      <c r="CC203" s="34" t="str">
        <f ca="1">+IF(OFFSET('Water Data'!$F$29,0,10*ROW('Water Data'!F197))="","",OFFSET('Water Data'!$F$29,0,10*ROW('Water Data'!F197)))</f>
        <v/>
      </c>
      <c r="CD203" s="34" t="str">
        <f ca="1">+IF(OFFSET('Water Data'!$F$30,0,10*ROW('Water Data'!F197))="","",OFFSET('Water Data'!$F$30,0,10*ROW('Water Data'!F197)))</f>
        <v/>
      </c>
      <c r="CE203" s="34" t="str">
        <f ca="1">+IF(OFFSET('Water Data'!$G$28,0,10*ROW('Water Data'!G197))="","",OFFSET('Water Data'!$G$28,0,10*ROW('Water Data'!G197)))</f>
        <v/>
      </c>
      <c r="CF203" s="34" t="str">
        <f ca="1">+IF(OFFSET('Water Data'!$G$29,0,10*ROW('Water Data'!G197))="","",OFFSET('Water Data'!$G$29,0,10*ROW('Water Data'!G197)))</f>
        <v/>
      </c>
      <c r="CG203" s="34" t="str">
        <f ca="1">+IF(OFFSET('Water Data'!$G$30,0,10*ROW('Water Data'!G197))="","",OFFSET('Water Data'!$G$30,0,10*ROW('Water Data'!G197)))</f>
        <v/>
      </c>
      <c r="CH203" s="34" t="str">
        <f ca="1">+IF(OFFSET('Water Data'!$H$28,0,10*ROW('Water Data'!H197))="","",OFFSET('Water Data'!$H$28,0,10*ROW('Water Data'!H197)))</f>
        <v/>
      </c>
      <c r="CI203" s="34" t="str">
        <f ca="1">+IF(OFFSET('Water Data'!$H$29,0,10*ROW('Water Data'!H197))="","",OFFSET('Water Data'!$H$29,0,10*ROW('Water Data'!H197)))</f>
        <v/>
      </c>
      <c r="CJ203" s="34" t="str">
        <f ca="1">+IF(OFFSET('Water Data'!$H$30,0,10*ROW('Water Data'!H197))="","",OFFSET('Water Data'!$H$30,0,10*ROW('Water Data'!H197)))</f>
        <v/>
      </c>
      <c r="CK203" s="34" t="str">
        <f ca="1">+IF(OFFSET('Sanitation Data'!$C$29,0,10*ROW('Sanitation Data'!C197))="","",OFFSET('Sanitation Data'!$C$29,0,10*ROW('Sanitation Data'!C197)))</f>
        <v/>
      </c>
      <c r="CL203" s="34" t="str">
        <f ca="1">+IF(OFFSET('Sanitation Data'!$C$30,0,10*ROW('Sanitation Data'!C197))="","",OFFSET('Sanitation Data'!$C$30,0,10*ROW('Sanitation Data'!C197)))</f>
        <v/>
      </c>
      <c r="CM203" s="34" t="str">
        <f ca="1">+IF(OFFSET('Sanitation Data'!$C$31,0,10*ROW('Sanitation Data'!C197))="","",OFFSET('Sanitation Data'!$C$31,0,10*ROW('Sanitation Data'!C197)))</f>
        <v/>
      </c>
      <c r="CN203" s="34" t="str">
        <f ca="1">+IF(OFFSET('Sanitation Data'!$C$32,0,10*ROW('Sanitation Data'!C197))="","",OFFSET('Sanitation Data'!$C$32,0,10*ROW('Sanitation Data'!C197)))</f>
        <v/>
      </c>
      <c r="CO203" s="34" t="str">
        <f ca="1">+IF(OFFSET('Sanitation Data'!$C$33,0,10*ROW('Sanitation Data'!C197))="","",OFFSET('Sanitation Data'!$C$33,0,10*ROW('Sanitation Data'!C197)))</f>
        <v/>
      </c>
      <c r="CP203" s="34" t="str">
        <f ca="1">+IF(OFFSET('Sanitation Data'!$D$29,0,10*ROW('Sanitation Data'!D197))="","",OFFSET('Sanitation Data'!$D$29,0,10*ROW('Sanitation Data'!D197)))</f>
        <v/>
      </c>
      <c r="CQ203" s="34" t="str">
        <f ca="1">+IF(OFFSET('Sanitation Data'!$D$30,0,10*ROW('Sanitation Data'!D197))="","",OFFSET('Sanitation Data'!$D$30,0,10*ROW('Sanitation Data'!D197)))</f>
        <v/>
      </c>
      <c r="CR203" s="34" t="str">
        <f ca="1">+IF(OFFSET('Sanitation Data'!$D$31,0,10*ROW('Sanitation Data'!D197))="","",OFFSET('Sanitation Data'!$D$31,0,10*ROW('Sanitation Data'!D197)))</f>
        <v/>
      </c>
      <c r="CS203" s="34" t="str">
        <f ca="1">+IF(OFFSET('Sanitation Data'!$D$32,0,10*ROW('Sanitation Data'!D197))="","",OFFSET('Sanitation Data'!$D$32,0,10*ROW('Sanitation Data'!D197)))</f>
        <v/>
      </c>
      <c r="CT203" s="34" t="str">
        <f ca="1">+IF(OFFSET('Sanitation Data'!$D$33,0,10*ROW('Sanitation Data'!D197))="","",OFFSET('Sanitation Data'!$D$33,0,10*ROW('Sanitation Data'!D197)))</f>
        <v/>
      </c>
      <c r="CU203" s="34" t="str">
        <f ca="1">+IF(OFFSET('Sanitation Data'!$E$29,0,10*ROW('Sanitation Data'!E197))="","",OFFSET('Sanitation Data'!$E$29,0,10*ROW('Sanitation Data'!E197)))</f>
        <v/>
      </c>
      <c r="CV203" s="34" t="str">
        <f ca="1">+IF(OFFSET('Sanitation Data'!$E$30,0,10*ROW('Sanitation Data'!E197))="","",OFFSET('Sanitation Data'!$E$30,0,10*ROW('Sanitation Data'!E197)))</f>
        <v/>
      </c>
      <c r="CW203" s="34" t="str">
        <f ca="1">+IF(OFFSET('Sanitation Data'!$E$31,0,10*ROW('Sanitation Data'!E197))="","",OFFSET('Sanitation Data'!$E$31,0,10*ROW('Sanitation Data'!E197)))</f>
        <v/>
      </c>
      <c r="CX203" s="34" t="str">
        <f ca="1">+IF(OFFSET('Sanitation Data'!$E$32,0,10*ROW('Sanitation Data'!E197))="","",OFFSET('Sanitation Data'!$E$32,0,10*ROW('Sanitation Data'!E197)))</f>
        <v/>
      </c>
      <c r="CY203" s="34" t="str">
        <f ca="1">+IF(OFFSET('Sanitation Data'!$E$33,0,10*ROW('Sanitation Data'!E197))="","",OFFSET('Sanitation Data'!$E$33,0,10*ROW('Sanitation Data'!E197)))</f>
        <v/>
      </c>
      <c r="CZ203" s="34" t="str">
        <f ca="1">+IF(OFFSET('Sanitation Data'!$F$29,0,10*ROW('Sanitation Data'!F197))="","",OFFSET('Sanitation Data'!$F$29,0,10*ROW('Sanitation Data'!F197)))</f>
        <v/>
      </c>
      <c r="DA203" s="34" t="str">
        <f ca="1">+IF(OFFSET('Sanitation Data'!$F$30,0,10*ROW('Sanitation Data'!F197))="","",OFFSET('Sanitation Data'!$F$30,0,10*ROW('Sanitation Data'!F197)))</f>
        <v/>
      </c>
      <c r="DB203" s="34" t="str">
        <f ca="1">+IF(OFFSET('Sanitation Data'!$F$31,0,10*ROW('Sanitation Data'!F197))="","",OFFSET('Sanitation Data'!$F$31,0,10*ROW('Sanitation Data'!F197)))</f>
        <v/>
      </c>
      <c r="DC203" s="34" t="str">
        <f ca="1">+IF(OFFSET('Sanitation Data'!$F$32,0,10*ROW('Sanitation Data'!F197))="","",OFFSET('Sanitation Data'!$F$32,0,10*ROW('Sanitation Data'!F197)))</f>
        <v/>
      </c>
      <c r="DD203" s="34" t="str">
        <f ca="1">+IF(OFFSET('Sanitation Data'!$F$33,0,10*ROW('Sanitation Data'!F197))="","",OFFSET('Sanitation Data'!$F$33,0,10*ROW('Sanitation Data'!F197)))</f>
        <v/>
      </c>
      <c r="DE203" s="34" t="str">
        <f ca="1">+IF(OFFSET('Sanitation Data'!$G$29,0,10*ROW('Sanitation Data'!G197))="","",OFFSET('Sanitation Data'!$G$29,0,10*ROW('Sanitation Data'!G197)))</f>
        <v/>
      </c>
      <c r="DF203" s="34" t="str">
        <f ca="1">+IF(OFFSET('Sanitation Data'!$G$30,0,10*ROW('Sanitation Data'!G197))="","",OFFSET('Sanitation Data'!$G$30,0,10*ROW('Sanitation Data'!G197)))</f>
        <v/>
      </c>
      <c r="DG203" s="34" t="str">
        <f ca="1">+IF(OFFSET('Sanitation Data'!$G$31,0,10*ROW('Sanitation Data'!G197))="","",OFFSET('Sanitation Data'!$G$31,0,10*ROW('Sanitation Data'!G197)))</f>
        <v/>
      </c>
      <c r="DH203" s="34" t="str">
        <f ca="1">+IF(OFFSET('Sanitation Data'!$G$32,0,10*ROW('Sanitation Data'!G197))="","",OFFSET('Sanitation Data'!$G$32,0,10*ROW('Sanitation Data'!G197)))</f>
        <v/>
      </c>
      <c r="DI203" s="34" t="str">
        <f ca="1">+IF(OFFSET('Sanitation Data'!$G$33,0,10*ROW('Sanitation Data'!G197))="","",OFFSET('Sanitation Data'!$G$33,0,10*ROW('Sanitation Data'!G197)))</f>
        <v/>
      </c>
      <c r="DJ203" s="34" t="str">
        <f ca="1">+IF(OFFSET('Sanitation Data'!$H$29,0,10*ROW('Sanitation Data'!H197))="","",OFFSET('Sanitation Data'!$H$29,0,10*ROW('Sanitation Data'!H197)))</f>
        <v/>
      </c>
      <c r="DK203" s="34" t="str">
        <f ca="1">+IF(OFFSET('Sanitation Data'!$H$30,0,10*ROW('Sanitation Data'!H197))="","",OFFSET('Sanitation Data'!$H$30,0,10*ROW('Sanitation Data'!H197)))</f>
        <v/>
      </c>
      <c r="DL203" s="34" t="str">
        <f ca="1">+IF(OFFSET('Sanitation Data'!$H$31,0,10*ROW('Sanitation Data'!H197))="","",OFFSET('Sanitation Data'!$H$31,0,10*ROW('Sanitation Data'!H197)))</f>
        <v/>
      </c>
      <c r="DM203" s="34" t="str">
        <f ca="1">+IF(OFFSET('Sanitation Data'!$H$32,0,10*ROW('Sanitation Data'!H197))="","",OFFSET('Sanitation Data'!$H$32,0,10*ROW('Sanitation Data'!H197)))</f>
        <v/>
      </c>
      <c r="DN203" s="34" t="str">
        <f ca="1">+IF(OFFSET('Sanitation Data'!$H$33,0,10*ROW('Sanitation Data'!H197))="","",OFFSET('Sanitation Data'!$H$33,0,10*ROW('Sanitation Data'!H197)))</f>
        <v/>
      </c>
      <c r="DO203" s="34" t="str">
        <f ca="1">+IF(OFFSET('Hygiene Data'!$C$12,0,10*ROW('Hygiene Data'!C197))="","",OFFSET('Hygiene Data'!$C$12,0,10*ROW('Hygiene Data'!C197)))</f>
        <v/>
      </c>
      <c r="DP203" s="34" t="str">
        <f ca="1">+IF(OFFSET('Hygiene Data'!$C$13,0,10*ROW('Hygiene Data'!C197))="","",OFFSET('Hygiene Data'!$C$13,0,10*ROW('Hygiene Data'!C197)))</f>
        <v/>
      </c>
      <c r="DQ203" s="34" t="str">
        <f ca="1">+IF(OFFSET('Hygiene Data'!$C$14,0,10*ROW('Hygiene Data'!C197))="","",OFFSET('Hygiene Data'!$C$14,0,10*ROW('Hygiene Data'!C197)))</f>
        <v/>
      </c>
      <c r="DR203" s="34" t="str">
        <f ca="1">+IF(OFFSET('Hygiene Data'!$D$12,0,10*ROW('Hygiene Data'!D197))="","",OFFSET('Hygiene Data'!$D$12,0,10*ROW('Hygiene Data'!D197)))</f>
        <v/>
      </c>
      <c r="DS203" s="34" t="str">
        <f ca="1">+IF(OFFSET('Hygiene Data'!$D$13,0,10*ROW('Hygiene Data'!D197))="","",OFFSET('Hygiene Data'!$D$13,0,10*ROW('Hygiene Data'!D197)))</f>
        <v/>
      </c>
      <c r="DT203" s="34" t="str">
        <f ca="1">+IF(OFFSET('Hygiene Data'!$D$14,0,10*ROW('Hygiene Data'!D197))="","",OFFSET('Hygiene Data'!$D$14,0,10*ROW('Hygiene Data'!D197)))</f>
        <v/>
      </c>
      <c r="DU203" s="34" t="str">
        <f ca="1">+IF(OFFSET('Hygiene Data'!$E$12,0,10*ROW('Hygiene Data'!E197))="","",OFFSET('Hygiene Data'!$E$12,0,10*ROW('Hygiene Data'!E197)))</f>
        <v/>
      </c>
      <c r="DV203" s="34" t="str">
        <f ca="1">+IF(OFFSET('Hygiene Data'!$E$13,0,10*ROW('Hygiene Data'!E197))="","",OFFSET('Hygiene Data'!$E$13,0,10*ROW('Hygiene Data'!E197)))</f>
        <v/>
      </c>
      <c r="DW203" s="34" t="str">
        <f ca="1">+IF(OFFSET('Hygiene Data'!$E$14,0,10*ROW('Hygiene Data'!E197))="","",OFFSET('Hygiene Data'!$E$14,0,10*ROW('Hygiene Data'!E197)))</f>
        <v/>
      </c>
      <c r="DX203" s="34" t="str">
        <f ca="1">+IF(OFFSET('Hygiene Data'!$F$12,0,10*ROW('Hygiene Data'!F197))="","",OFFSET('Hygiene Data'!$F$12,0,10*ROW('Hygiene Data'!F197)))</f>
        <v/>
      </c>
      <c r="DY203" s="34" t="str">
        <f ca="1">+IF(OFFSET('Hygiene Data'!$F$13,0,10*ROW('Hygiene Data'!F197))="","",OFFSET('Hygiene Data'!$F$13,0,10*ROW('Hygiene Data'!F197)))</f>
        <v/>
      </c>
      <c r="DZ203" s="34" t="str">
        <f ca="1">+IF(OFFSET('Hygiene Data'!$F$14,0,10*ROW('Hygiene Data'!F197))="","",OFFSET('Hygiene Data'!$F$14,0,10*ROW('Hygiene Data'!F197)))</f>
        <v/>
      </c>
      <c r="EA203" s="34" t="str">
        <f ca="1">+IF(OFFSET('Hygiene Data'!$G$12,0,10*ROW('Hygiene Data'!G197))="","",OFFSET('Hygiene Data'!$G$12,0,10*ROW('Hygiene Data'!G197)))</f>
        <v/>
      </c>
      <c r="EB203" s="34" t="str">
        <f ca="1">+IF(OFFSET('Hygiene Data'!$G$13,0,10*ROW('Hygiene Data'!G197))="","",OFFSET('Hygiene Data'!$G$13,0,10*ROW('Hygiene Data'!G197)))</f>
        <v/>
      </c>
      <c r="EC203" s="34" t="str">
        <f ca="1">+IF(OFFSET('Hygiene Data'!$G$14,0,10*ROW('Hygiene Data'!G197))="","",OFFSET('Hygiene Data'!$G$14,0,10*ROW('Hygiene Data'!G197)))</f>
        <v/>
      </c>
      <c r="ED203" s="34" t="str">
        <f ca="1">+IF(OFFSET('Hygiene Data'!$H$12,0,10*ROW('Hygiene Data'!H197))="","",OFFSET('Hygiene Data'!$H$12,0,10*ROW('Hygiene Data'!H197)))</f>
        <v/>
      </c>
      <c r="EE203" s="34" t="str">
        <f ca="1">+IF(OFFSET('Hygiene Data'!$H$13,0,10*ROW('Hygiene Data'!H197))="","",OFFSET('Hygiene Data'!$H$13,0,10*ROW('Hygiene Data'!H197)))</f>
        <v/>
      </c>
      <c r="EF203" s="34" t="str">
        <f ca="1">+IF(OFFSET('Hygiene Data'!$H$14,0,10*ROW('Hygiene Data'!H197))="","",OFFSET('Hygiene Data'!$H$14,0,10*ROW('Hygiene Data'!H197)))</f>
        <v/>
      </c>
    </row>
    <row r="204" spans="1:136" x14ac:dyDescent="0.2">
      <c r="A204" s="50" t="str">
        <f ca="1">+IF(OFFSET('Water Data'!$B$1,0,10*ROW('Water Data'!B201))="","",OFFSET('Water Data'!$B$1,0,10*ROW('Water Data'!B201)))</f>
        <v/>
      </c>
      <c r="B204" s="50" t="str">
        <f ca="1">+IF(OFFSET('Water Data'!$A$3,0,10*ROW('Water Data'!A201))="","",OFFSET('Water Data'!$A$3,0,10*ROW('Water Data'!A201)))</f>
        <v/>
      </c>
      <c r="C204" s="50" t="str">
        <f ca="1">+IF(OFFSET('Water Data'!$C$3,0,10*ROW('Water Data'!C201))="","",OFFSET('Water Data'!$C$3,0,10*ROW('Water Data'!C201)))</f>
        <v/>
      </c>
      <c r="D204" s="133" t="e">
        <f ca="1">+IF(AND(ISNUMBER(OFFSET('Water Data'!$C$5,0,10*ROW('Water Data'!C198))),BS204="Yes"),100-OFFSET('Water Data'!$C$5,0,10*ROW('Water Data'!C198)),IF(AND(ISNUMBER(OFFSET('Water Data'!$C$5,0,10*ROW('Water Data'!C198))),BS204="No",ISNUMBER(OFFSET('Water Data'!$C$5,0,10*ROW('Water Data'!C198)))),CONCATENATE("[",ROUND(100-OFFSET('Water Data'!$C$5,0,10*ROW('Water Data'!C198)),0),"]"),IF(AND(ISNUMBER(OFFSET('Water Data'!$C$5,0,10*ROW('Water Data'!C198))),BS204="",ISNUMBER(OFFSET('Water Data'!$C$5,0,10*ROW('Water Data'!C198)))),100-OFFSET('Water Data'!$C$5,0,10*ROW('Water Data'!C198)),NA())))</f>
        <v>#N/A</v>
      </c>
      <c r="E204" s="133" t="e">
        <f ca="1">+IF(AND(ISNUMBER(OFFSET('Water Data'!$C$7,0,10*ROW('Water Data'!D198))),BT204="Yes"),OFFSET('Water Data'!$C$7,0,10*ROW('Water Data'!C198)),IF(AND(ISNUMBER(OFFSET('Water Data'!$C$7,0,10*ROW('Water Data'!C198))),BT204="No",ISNUMBER(OFFSET('Water Data'!$C$7,0,10*ROW('Water Data'!C198)))),CONCATENATE("[",ROUND(OFFSET('Water Data'!$C$7,0,10*ROW('Water Data'!C198)),0),"]"),IF(AND(ISNUMBER(OFFSET('Water Data'!$C$7,0,10*ROW('Water Data'!C198))),BT204="",ISNUMBER(OFFSET('Water Data'!$C$7,0,10*ROW('Water Data'!C198)))),OFFSET('Water Data'!$C$7,0,10*ROW('Water Data'!C198)),NA())))</f>
        <v>#N/A</v>
      </c>
      <c r="F204" s="133" t="e">
        <f ca="1">+IF(AND(ISNUMBER(OFFSET('Water Data'!$C$10,0,10*ROW('Water Data'!C198))),BU204="Yes"),OFFSET('Water Data'!$C$10,0,10*ROW('Water Data'!C198)),IF(AND(ISNUMBER(OFFSET('Water Data'!$C$10,0,10*ROW('Water Data'!C198))),BU204="No",ISNUMBER(OFFSET('Water Data'!$C$10,0,10*ROW('Water Data'!C198)))),CONCATENATE("[",ROUND(OFFSET('Water Data'!$C$10,0,10*ROW('Water Data'!C198)),0),"]"),IF(AND(ISNUMBER(OFFSET('Water Data'!$C$10,0,10*ROW('Water Data'!C198))),BU204="",ISNUMBER(OFFSET('Water Data'!$C$10,0,10*ROW('Water Data'!C198)))),OFFSET('Water Data'!$C$10,0,10*ROW('Water Data'!C198)),NA())))</f>
        <v>#N/A</v>
      </c>
      <c r="G204" s="133" t="e">
        <f ca="1">+IF(AND(ISNUMBER(OFFSET('Water Data'!$D$5,0,10*ROW('Water Data'!D198))),BV204="Yes"),100-OFFSET('Water Data'!$D$5,0,10*ROW('Water Data'!D198)),IF(AND(ISNUMBER(OFFSET('Water Data'!$D$5,0,10*ROW('Water Data'!D198))),BV204="No",ISNUMBER(OFFSET('Water Data'!$D$5,0,10*ROW('Water Data'!D198)))),CONCATENATE("[",ROUND(100-OFFSET('Water Data'!$D$5,0,10*ROW('Water Data'!D198)),0),"]"),IF(AND(ISNUMBER(OFFSET('Water Data'!$D$5,0,10*ROW('Water Data'!D198))),BV204="",ISNUMBER(OFFSET('Water Data'!$D$5,0,10*ROW('Water Data'!D198)))),100-OFFSET('Water Data'!$D$5,0,10*ROW('Water Data'!D198)),NA())))</f>
        <v>#N/A</v>
      </c>
      <c r="H204" s="133" t="e">
        <f ca="1">+IF(AND(ISNUMBER(OFFSET('Water Data'!$D$7,0,10*ROW('Water Data'!D198))),BW204="Yes"),OFFSET('Water Data'!$D$7,0,10*ROW('Water Data'!D198)),IF(AND(ISNUMBER(OFFSET('Water Data'!$D$7,0,10*ROW('Water Data'!D198))),BW204="No",ISNUMBER(OFFSET('Water Data'!$D$7,0,10*ROW('Water Data'!D198)))),CONCATENATE("[",ROUND(OFFSET('Water Data'!$C$7,0,10*ROW('Water Data'!D198)),0),"]"),IF(AND(ISNUMBER(OFFSET('Water Data'!$D$7,0,10*ROW('Water Data'!D198))),BW204="",ISNUMBER(OFFSET('Water Data'!$D$7,0,10*ROW('Water Data'!D198)))),OFFSET('Water Data'!$D$7,0,10*ROW('Water Data'!D198)),NA())))</f>
        <v>#N/A</v>
      </c>
      <c r="I204" s="133" t="e">
        <f ca="1">+IF(AND(ISNUMBER(OFFSET('Water Data'!$D$10,0,10*ROW('Water Data'!D198))),BX204="Yes"),OFFSET('Water Data'!$D$10,0,10*ROW('Water Data'!D198)),IF(AND(ISNUMBER(OFFSET('Water Data'!$D$10,0,10*ROW('Water Data'!D198))),BX204="No",ISNUMBER(OFFSET('Water Data'!$D$10,0,10*ROW('Water Data'!D198)))),CONCATENATE("[",ROUND(OFFSET('Water Data'!$D$10,0,10*ROW('Water Data'!D198)),0),"]"),IF(AND(ISNUMBER(OFFSET('Water Data'!$D$10,0,10*ROW('Water Data'!D198))),BX204="",ISNUMBER(OFFSET('Water Data'!$D$10,0,10*ROW('Water Data'!D198)))),OFFSET('Water Data'!$D$10,0,10*ROW('Water Data'!D198)),NA())))</f>
        <v>#N/A</v>
      </c>
      <c r="J204" s="133" t="e">
        <f ca="1">+IF(AND(ISNUMBER(OFFSET('Water Data'!$E$5,0,10*ROW('Water Data'!E198))),BY204="Yes"),100-OFFSET('Water Data'!$E$5,0,10*ROW('Water Data'!E198)),IF(AND(ISNUMBER(OFFSET('Water Data'!$E$5,0,10*ROW('Water Data'!E198))),BY204="No",ISNUMBER(OFFSET('Water Data'!$E$5,0,10*ROW('Water Data'!E198)))),CONCATENATE("[",ROUND(100-OFFSET('Water Data'!$E$5,0,10*ROW('Water Data'!E198)),0),"]"),IF(AND(ISNUMBER(OFFSET('Water Data'!$E$5,0,10*ROW('Water Data'!E198))),BY204="",ISNUMBER(OFFSET('Water Data'!$E$5,0,10*ROW('Water Data'!E198)))),100-OFFSET('Water Data'!$E$5,0,10*ROW('Water Data'!E198)),NA())))</f>
        <v>#N/A</v>
      </c>
      <c r="K204" s="133" t="e">
        <f ca="1">+IF(AND(ISNUMBER(OFFSET('Water Data'!$E$7,0,10*ROW('Water Data'!E198))),BZ204="Yes"),OFFSET('Water Data'!$E$7,0,10*ROW('Water Data'!E198)),IF(AND(ISNUMBER(OFFSET('Water Data'!$E$7,0,10*ROW('Water Data'!E198))),BZ204="No",ISNUMBER(OFFSET('Water Data'!$E$7,0,10*ROW('Water Data'!E198)))),CONCATENATE("[",ROUND(OFFSET('Water Data'!$E$7,0,10*ROW('Water Data'!E198)),0),"]"),IF(AND(ISNUMBER(OFFSET('Water Data'!$E$7,0,10*ROW('Water Data'!E198))),BZ204="",ISNUMBER(OFFSET('Water Data'!$E$7,0,10*ROW('Water Data'!E198)))),OFFSET('Water Data'!$E$7,0,10*ROW('Water Data'!E198)),NA())))</f>
        <v>#N/A</v>
      </c>
      <c r="L204" s="133" t="e">
        <f ca="1">+IF(AND(ISNUMBER(OFFSET('Water Data'!$E$10,0,10*ROW('Water Data'!E198))),CA204="Yes"),OFFSET('Water Data'!$E$10,0,10*ROW('Water Data'!E198)),IF(AND(ISNUMBER(OFFSET('Water Data'!$E$10,0,10*ROW('Water Data'!E198))),CA204="No",ISNUMBER(OFFSET('Water Data'!$E$10,0,10*ROW('Water Data'!E198)))),CONCATENATE("[",ROUND(OFFSET('Water Data'!$E$10,0,10*ROW('Water Data'!E198)),0),"]"),IF(AND(ISNUMBER(OFFSET('Water Data'!$E$10,0,10*ROW('Water Data'!E198))),CA204="",ISNUMBER(OFFSET('Water Data'!$E$10,0,10*ROW('Water Data'!E198)))),OFFSET('Water Data'!$E$10,0,10*ROW('Water Data'!E198)),NA())))</f>
        <v>#N/A</v>
      </c>
      <c r="M204" s="133" t="e">
        <f ca="1">+IF(AND(ISNUMBER(OFFSET('Water Data'!$F$5,0,10*ROW('Water Data'!F198))),CB204="Yes"),100-OFFSET('Water Data'!$F$5,0,10*ROW('Water Data'!F198)),IF(AND(ISNUMBER(OFFSET('Water Data'!$F$5,0,10*ROW('Water Data'!F198))),CB204="No",ISNUMBER(OFFSET('Water Data'!$F$5,0,10*ROW('Water Data'!F198)))),CONCATENATE("[",ROUND(100-OFFSET('Water Data'!$F$5,0,10*ROW('Water Data'!F198)),0),"]"),IF(AND(ISNUMBER(OFFSET('Water Data'!$F$5,0,10*ROW('Water Data'!F198))),CB204="",ISNUMBER(OFFSET('Water Data'!$F$5,0,10*ROW('Water Data'!F198)))),100-OFFSET('Water Data'!$F$5,0,10*ROW('Water Data'!F198)),NA())))</f>
        <v>#N/A</v>
      </c>
      <c r="N204" s="133" t="e">
        <f ca="1">+IF(AND(ISNUMBER(OFFSET('Water Data'!$F$7,0,10*ROW('Water Data'!F198))),CC204="Yes"),OFFSET('Water Data'!$F$7,0,10*ROW('Water Data'!F198)),IF(AND(ISNUMBER(OFFSET('Water Data'!$F$7,0,10*ROW('Water Data'!F198))),CC204="No",ISNUMBER(OFFSET('Water Data'!$F$7,0,10*ROW('Water Data'!F198)))),CONCATENATE("[",ROUND(OFFSET('Water Data'!$F$7,0,10*ROW('Water Data'!F198)),0),"]"),IF(AND(ISNUMBER(OFFSET('Water Data'!$F$7,0,10*ROW('Water Data'!F198))),CC204="",ISNUMBER(OFFSET('Water Data'!$F$7,0,10*ROW('Water Data'!F198)))),OFFSET('Water Data'!$F$7,0,10*ROW('Water Data'!F198)),NA())))</f>
        <v>#N/A</v>
      </c>
      <c r="O204" s="133" t="e">
        <f ca="1">+IF(AND(ISNUMBER(OFFSET('Water Data'!$F$10,0,10*ROW('Water Data'!F198))),CD204="Yes"),OFFSET('Water Data'!$F$10,0,10*ROW('Water Data'!F198)),IF(AND(ISNUMBER(OFFSET('Water Data'!$F$10,0,10*ROW('Water Data'!F198))),CD204="No",ISNUMBER(OFFSET('Water Data'!$F$10,0,10*ROW('Water Data'!F198)))),CONCATENATE("[",ROUND(OFFSET('Water Data'!$F$10,0,10*ROW('Water Data'!F198)),0),"]"),IF(AND(ISNUMBER(OFFSET('Water Data'!$F$10,0,10*ROW('Water Data'!F198))),CD204="",ISNUMBER(OFFSET('Water Data'!$F$10,0,10*ROW('Water Data'!F198)))),OFFSET('Water Data'!$F$10,0,10*ROW('Water Data'!F198)),NA())))</f>
        <v>#N/A</v>
      </c>
      <c r="P204" s="133" t="e">
        <f ca="1">+IF(AND(ISNUMBER(OFFSET('Water Data'!$G$5,0,10*ROW('Water Data'!G198))),CE204="Yes"),100-OFFSET('Water Data'!$G$5,0,10*ROW('Water Data'!G198)),IF(AND(ISNUMBER(OFFSET('Water Data'!$G$5,0,10*ROW('Water Data'!G198))),CE204="No",ISNUMBER(OFFSET('Water Data'!$G$5,0,10*ROW('Water Data'!G198)))),CONCATENATE("[",ROUND(100-OFFSET('Water Data'!$G$5,0,10*ROW('Water Data'!G198)),0),"]"),IF(AND(ISNUMBER(OFFSET('Water Data'!$G$5,0,10*ROW('Water Data'!G198))),CE204="",ISNUMBER(OFFSET('Water Data'!$G$5,0,10*ROW('Water Data'!G198)))),100-OFFSET('Water Data'!$G$5,0,10*ROW('Water Data'!G198)),NA())))</f>
        <v>#N/A</v>
      </c>
      <c r="Q204" s="133" t="e">
        <f ca="1">+IF(AND(ISNUMBER(OFFSET('Water Data'!$G$7,0,10*ROW('Water Data'!G198))),CF204="Yes"),OFFSET('Water Data'!$G$7,0,10*ROW('Water Data'!G198)),IF(AND(ISNUMBER(OFFSET('Water Data'!$G$7,0,10*ROW('Water Data'!G198))),CF204="No",ISNUMBER(OFFSET('Water Data'!$G$7,0,10*ROW('Water Data'!G198)))),CONCATENATE("[",ROUND(OFFSET('Water Data'!$G$7,0,10*ROW('Water Data'!G198)),0),"]"),IF(AND(ISNUMBER(OFFSET('Water Data'!$G$7,0,10*ROW('Water Data'!G198))),CF204="",ISNUMBER(OFFSET('Water Data'!$G$7,0,10*ROW('Water Data'!G198)))),OFFSET('Water Data'!$G$7,0,10*ROW('Water Data'!G198)),NA())))</f>
        <v>#N/A</v>
      </c>
      <c r="R204" s="133" t="e">
        <f ca="1">+IF(AND(ISNUMBER(OFFSET('Water Data'!$G$10,0,10*ROW('Water Data'!G198))),CG204="Yes"),OFFSET('Water Data'!$G$10,0,10*ROW('Water Data'!G198)),IF(AND(ISNUMBER(OFFSET('Water Data'!$G$10,0,10*ROW('Water Data'!G198))),CG204="No",ISNUMBER(OFFSET('Water Data'!$G$10,0,10*ROW('Water Data'!G198)))),CONCATENATE("[",ROUND(OFFSET('Water Data'!$G$10,0,10*ROW('Water Data'!G198)),0),"]"),IF(AND(ISNUMBER(OFFSET('Water Data'!$G$10,0,10*ROW('Water Data'!G198))),CG204="",ISNUMBER(OFFSET('Water Data'!$G$10,0,10*ROW('Water Data'!G198)))),OFFSET('Water Data'!$G$10,0,10*ROW('Water Data'!G198)),NA())))</f>
        <v>#N/A</v>
      </c>
      <c r="S204" s="133" t="e">
        <f ca="1">+IF(AND(ISNUMBER(OFFSET('Water Data'!$H$5,0,10*ROW('Water Data'!H198))),CH204="Yes"),100-OFFSET('Water Data'!$H$5,0,10*ROW('Water Data'!H198)),IF(AND(ISNUMBER(OFFSET('Water Data'!$H$5,0,10*ROW('Water Data'!H198))),CH204="No",ISNUMBER(OFFSET('Water Data'!$H$5,0,10*ROW('Water Data'!H198)))),CONCATENATE("[",ROUND(100-OFFSET('Water Data'!$H$5,0,10*ROW('Water Data'!H198)),0),"]"),IF(AND(ISNUMBER(OFFSET('Water Data'!$H$5,0,10*ROW('Water Data'!H198))),CH204="",ISNUMBER(OFFSET('Water Data'!$H$5,0,10*ROW('Water Data'!H198)))),100-OFFSET('Water Data'!$H$5,0,10*ROW('Water Data'!H198)),NA())))</f>
        <v>#N/A</v>
      </c>
      <c r="T204" s="133" t="e">
        <f ca="1">+IF(AND(ISNUMBER(OFFSET('Water Data'!$H$7,0,10*ROW('Water Data'!H198))),CI204="Yes"),OFFSET('Water Data'!$H$7,0,10*ROW('Water Data'!H198)),IF(AND(ISNUMBER(OFFSET('Water Data'!$H$7,0,10*ROW('Water Data'!H198))),CI204="No",ISNUMBER(OFFSET('Water Data'!$H$7,0,10*ROW('Water Data'!H198)))),CONCATENATE("[",ROUND(OFFSET('Water Data'!$H$7,0,10*ROW('Water Data'!H198)),0),"]"),IF(AND(ISNUMBER(OFFSET('Water Data'!$H$7,0,10*ROW('Water Data'!H198))),CI204="",ISNUMBER(OFFSET('Water Data'!$H$7,0,10*ROW('Water Data'!H198)))),OFFSET('Water Data'!$H$7,0,10*ROW('Water Data'!H198)),NA())))</f>
        <v>#N/A</v>
      </c>
      <c r="U204" s="133" t="e">
        <f ca="1">+IF(AND(ISNUMBER(OFFSET('Water Data'!$H$10,0,10*ROW('Water Data'!H198))),CJ204="Yes"),OFFSET('Water Data'!$H$10,0,10*ROW('Water Data'!H198)),IF(AND(ISNUMBER(OFFSET('Water Data'!$H$10,0,10*ROW('Water Data'!H198))),CJ204="No",ISNUMBER(OFFSET('Water Data'!$H$10,0,10*ROW('Water Data'!H198)))),CONCATENATE("[",ROUND(OFFSET('Water Data'!$H$10,0,10*ROW('Water Data'!H198)),0),"]"),IF(AND(ISNUMBER(OFFSET('Water Data'!$H$10,0,10*ROW('Water Data'!H198))),CJ204="",ISNUMBER(OFFSET('Water Data'!$H$10,0,10*ROW('Water Data'!H198)))),OFFSET('Water Data'!$H$10,0,10*ROW('Water Data'!H198)),NA())))</f>
        <v>#N/A</v>
      </c>
      <c r="V204" s="134" t="e">
        <f ca="1">+IF(AND(ISNUMBER(OFFSET('Sanitation Data'!$C$5,0,10*ROW('Sanitation Data'!C198))),CK204="Yes"),100-OFFSET('Sanitation Data'!$C$5,0,10*ROW('Sanitation Data'!C198)),IF(AND(ISNUMBER(OFFSET('Sanitation Data'!$C$5,0,10*ROW('Sanitation Data'!C198))),CK204="No",ISNUMBER(OFFSET('Sanitation Data'!$C$5,0,10*ROW('Sanitation Data'!C198)))),CONCATENATE("[",ROUND(100-OFFSET('Sanitation Data'!$C$5,0,10*ROW('Sanitation Data'!C198)),0),"]"),IF(AND(ISNUMBER(OFFSET('Sanitation Data'!$C$5,0,10*ROW('Sanitation Data'!C198))),CK204="",ISNUMBER(OFFSET('Sanitation Data'!$C$5,0,10*ROW('Sanitation Data'!C198)))),100-OFFSET('Sanitation Data'!$C$5,0,10*ROW('Sanitation Data'!C198)),NA())))</f>
        <v>#N/A</v>
      </c>
      <c r="W204" s="134" t="e">
        <f ca="1">+IF(AND(ISNUMBER(OFFSET('Sanitation Data'!$C$7,0,10*ROW('Sanitation Data'!C198))),CL204="Yes"),OFFSET('Sanitation Data'!$C$7,0,10*ROW('Sanitation Data'!C198)),IF(AND(ISNUMBER(OFFSET('Sanitation Data'!$C$7,0,10*ROW('Sanitation Data'!C198))),CL204="No",ISNUMBER(OFFSET('Sanitation Data'!$C$7,0,10*ROW('Sanitation Data'!C198)))),CONCATENATE("[",ROUND(OFFSET('Sanitation Data'!$C$7,0,10*ROW('Sanitation Data'!C198)),0),"]"),IF(AND(ISNUMBER(OFFSET('Sanitation Data'!$C$7,0,10*ROW('Sanitation Data'!C198))),CL204="",ISNUMBER(OFFSET('Sanitation Data'!$C$7,0,10*ROW('Sanitation Data'!C198)))),OFFSET('Sanitation Data'!$C$7,0,10*ROW('Sanitation Data'!C198)),NA())))</f>
        <v>#N/A</v>
      </c>
      <c r="X204" s="134" t="e">
        <f ca="1">+IF(AND(ISNUMBER(OFFSET('Sanitation Data'!$C$11,0,10*ROW('Sanitation Data'!C198))),CM204="Yes"),OFFSET('Sanitation Data'!$C$11,0,10*ROW('Sanitation Data'!C198)),IF(AND(ISNUMBER(OFFSET('Sanitation Data'!$C$11,0,10*ROW('Sanitation Data'!C198))),CM204="No",ISNUMBER(OFFSET('Sanitation Data'!$C$11,0,10*ROW('Sanitation Data'!C198)))),CONCATENATE("[",ROUND(OFFSET('Sanitation Data'!$C$11,0,10*ROW('Sanitation Data'!C198)),0),"]"),IF(AND(ISNUMBER(OFFSET('Sanitation Data'!$C$11,0,10*ROW('Sanitation Data'!C198))),CM204="",ISNUMBER(OFFSET('Sanitation Data'!$C$11,0,10*ROW('Sanitation Data'!C198)))),OFFSET('Sanitation Data'!$C$11,0,10*ROW('Sanitation Data'!C198)),NA())))</f>
        <v>#N/A</v>
      </c>
      <c r="Y204" s="134" t="e">
        <f ca="1">+IF(AND(ISNUMBER(OFFSET('Sanitation Data'!$C$12,0,10*ROW('Sanitation Data'!C198))),CN204="Yes"),OFFSET('Sanitation Data'!$C$12,0,10*ROW('Sanitation Data'!C198)),IF(AND(ISNUMBER(OFFSET('Sanitation Data'!$C$12,0,10*ROW('Sanitation Data'!C198))),CN204="No",ISNUMBER(OFFSET('Sanitation Data'!$C$12,0,10*ROW('Sanitation Data'!C198)))),CONCATENATE("[",ROUND(OFFSET('Sanitation Data'!$C$12,0,10*ROW('Sanitation Data'!C198)),0),"]"),IF(AND(ISNUMBER(OFFSET('Sanitation Data'!$C$12,0,10*ROW('Sanitation Data'!C198))),CN204="",ISNUMBER(OFFSET('Sanitation Data'!$C$12,0,10*ROW('Sanitation Data'!C198)))),OFFSET('Sanitation Data'!$C$12,0,10*ROW('Sanitation Data'!C198)),NA())))</f>
        <v>#N/A</v>
      </c>
      <c r="Z204" s="134" t="e">
        <f ca="1">+IF(AND(ISNUMBER(OFFSET('Sanitation Data'!$C$13,0,10*ROW('Sanitation Data'!C198))),CO204="Yes"),OFFSET('Sanitation Data'!$C$13,0,10*ROW('Sanitation Data'!C198)),IF(AND(ISNUMBER(OFFSET('Sanitation Data'!$C$13,0,10*ROW('Sanitation Data'!C198))),CO204="No",ISNUMBER(OFFSET('Sanitation Data'!$C$13,0,10*ROW('Sanitation Data'!C198)))),CONCATENATE("[",ROUND(OFFSET('Sanitation Data'!$C$13,0,10*ROW('Sanitation Data'!C198)),0),"]"),IF(AND(ISNUMBER(OFFSET('Sanitation Data'!$C$13,0,10*ROW('Sanitation Data'!C198))),CO204="",ISNUMBER(OFFSET('Sanitation Data'!$C$13,0,10*ROW('Sanitation Data'!C198)))),OFFSET('Sanitation Data'!$C$13,0,10*ROW('Sanitation Data'!C198)),NA())))</f>
        <v>#N/A</v>
      </c>
      <c r="AA204" s="134" t="e">
        <f ca="1">+IF(AND(ISNUMBER(OFFSET('Sanitation Data'!$D$5,0,10*ROW('Sanitation Data'!D198))),CP204="Yes"),100-OFFSET('Sanitation Data'!$D$5,0,10*ROW('Sanitation Data'!D198)),IF(AND(ISNUMBER(OFFSET('Sanitation Data'!$D$5,0,10*ROW('Sanitation Data'!D198))),CP204="No",ISNUMBER(OFFSET('Sanitation Data'!$D$5,0,10*ROW('Sanitation Data'!D198)))),CONCATENATE("[",ROUND(100-OFFSET('Sanitation Data'!$D$5,0,10*ROW('Sanitation Data'!D198)),0),"]"),IF(AND(ISNUMBER(OFFSET('Sanitation Data'!$D$5,0,10*ROW('Sanitation Data'!D198))),CP204="",ISNUMBER(OFFSET('Sanitation Data'!$D$5,0,10*ROW('Sanitation Data'!D198)))),100-OFFSET('Sanitation Data'!$D$5,0,10*ROW('Sanitation Data'!D198)),NA())))</f>
        <v>#N/A</v>
      </c>
      <c r="AB204" s="134" t="e">
        <f ca="1">+IF(AND(ISNUMBER(OFFSET('Sanitation Data'!$D$7,0,10*ROW('Sanitation Data'!D198))),CQ204="Yes"),OFFSET('Sanitation Data'!$D$7,0,10*ROW('Sanitation Data'!G198)),IF(AND(ISNUMBER(OFFSET('Sanitation Data'!$D$7,0,10*ROW('Sanitation Data'!D198))),CQ204="No",ISNUMBER(OFFSET('Sanitation Data'!$D$7,0,10*ROW('Sanitation Data'!D198)))),CONCATENATE("[",ROUND(OFFSET('Sanitation Data'!$D$7,0,10*ROW('Sanitation Data'!D198)),0),"]"),IF(AND(ISNUMBER(OFFSET('Sanitation Data'!$D$7,0,10*ROW('Sanitation Data'!D198))),CQ204="",ISNUMBER(OFFSET('Sanitation Data'!$D$7,0,10*ROW('Sanitation Data'!D198)))),OFFSET('Sanitation Data'!$D$7,0,10*ROW('Sanitation Data'!D198)),NA())))</f>
        <v>#N/A</v>
      </c>
      <c r="AC204" s="134" t="e">
        <f ca="1">+IF(AND(ISNUMBER(OFFSET('Sanitation Data'!$D$11,0,10*ROW('Sanitation Data'!D198))),CR204="Yes"),OFFSET('Sanitation Data'!$D$11,0,10*ROW('Sanitation Data'!D198)),IF(AND(ISNUMBER(OFFSET('Sanitation Data'!$D$11,0,10*ROW('Sanitation Data'!D198))),CR204="No",ISNUMBER(OFFSET('Sanitation Data'!$D$11,0,10*ROW('Sanitation Data'!D198)))),CONCATENATE("[",ROUND(OFFSET('Sanitation Data'!$D$11,0,10*ROW('Sanitation Data'!D198)),0),"]"),IF(AND(ISNUMBER(OFFSET('Sanitation Data'!$D$11,0,10*ROW('Sanitation Data'!D198))),CR204="",ISNUMBER(OFFSET('Sanitation Data'!$D$11,0,10*ROW('Sanitation Data'!D198)))),OFFSET('Sanitation Data'!$D$11,0,10*ROW('Sanitation Data'!D198)),NA())))</f>
        <v>#N/A</v>
      </c>
      <c r="AD204" s="134" t="e">
        <f ca="1">+IF(AND(ISNUMBER(OFFSET('Sanitation Data'!$D$12,0,10*ROW('Sanitation Data'!D198))),CS204="Yes"),OFFSET('Sanitation Data'!$D$12,0,10*ROW('Sanitation Data'!D198)),IF(AND(ISNUMBER(OFFSET('Sanitation Data'!$D$12,0,10*ROW('Sanitation Data'!D198))),CS204="No",ISNUMBER(OFFSET('Sanitation Data'!$D$12,0,10*ROW('Sanitation Data'!D198)))),CONCATENATE("[",ROUND(OFFSET('Sanitation Data'!$D$12,0,10*ROW('Sanitation Data'!D198)),0),"]"),IF(AND(ISNUMBER(OFFSET('Sanitation Data'!$D$12,0,10*ROW('Sanitation Data'!D198))),CS204="",ISNUMBER(OFFSET('Sanitation Data'!$D$12,0,10*ROW('Sanitation Data'!D198)))),OFFSET('Sanitation Data'!$D$12,0,10*ROW('Sanitation Data'!D198)),NA())))</f>
        <v>#N/A</v>
      </c>
      <c r="AE204" s="134" t="e">
        <f ca="1">+IF(AND(ISNUMBER(OFFSET('Sanitation Data'!$D$13,0,10*ROW('Sanitation Data'!D198))),CT204="Yes"),OFFSET('Sanitation Data'!$D$13,0,10*ROW('Sanitation Data'!D198)),IF(AND(ISNUMBER(OFFSET('Sanitation Data'!$D$13,0,10*ROW('Sanitation Data'!D198))),CT204="No",ISNUMBER(OFFSET('Sanitation Data'!$D$13,0,10*ROW('Sanitation Data'!D198)))),CONCATENATE("[",ROUND(OFFSET('Sanitation Data'!$D$13,0,10*ROW('Sanitation Data'!D198)),0),"]"),IF(AND(ISNUMBER(OFFSET('Sanitation Data'!$D$13,0,10*ROW('Sanitation Data'!D198))),CT204="",ISNUMBER(OFFSET('Sanitation Data'!$D$13,0,10*ROW('Sanitation Data'!D198)))),OFFSET('Sanitation Data'!$D$13,0,10*ROW('Sanitation Data'!D198)),NA())))</f>
        <v>#N/A</v>
      </c>
      <c r="AF204" s="134" t="e">
        <f ca="1">+IF(AND(ISNUMBER(OFFSET('Sanitation Data'!$E$5,0,10*ROW('Sanitation Data'!E198))),CU204="Yes"),100-OFFSET('Sanitation Data'!$E$5,0,10*ROW('Sanitation Data'!E198)),IF(AND(ISNUMBER(OFFSET('Sanitation Data'!$E$5,0,10*ROW('Sanitation Data'!E198))),CU204="No",ISNUMBER(OFFSET('Sanitation Data'!$E$5,0,10*ROW('Sanitation Data'!E198)))),CONCATENATE("[",ROUND(100-OFFSET('Sanitation Data'!$E$5,0,10*ROW('Sanitation Data'!E198)),0),"]"),IF(AND(ISNUMBER(OFFSET('Sanitation Data'!$E$5,0,10*ROW('Sanitation Data'!E198))),CU204="",ISNUMBER(OFFSET('Sanitation Data'!$E$5,0,10*ROW('Sanitation Data'!E198)))),100-OFFSET('Sanitation Data'!$E$5,0,10*ROW('Sanitation Data'!E198)),NA())))</f>
        <v>#N/A</v>
      </c>
      <c r="AG204" s="134" t="e">
        <f ca="1">+IF(AND(ISNUMBER(OFFSET('Sanitation Data'!$E$7,0,10*ROW('Sanitation Data'!E198))),CV204="Yes"),OFFSET('Sanitation Data'!$E$7,0,10*ROW('Sanitation Data'!E198)),IF(AND(ISNUMBER(OFFSET('Sanitation Data'!$E$7,0,10*ROW('Sanitation Data'!E198))),CV204="No",ISNUMBER(OFFSET('Sanitation Data'!$E$7,0,10*ROW('Sanitation Data'!E198)))),CONCATENATE("[",ROUND(OFFSET('Sanitation Data'!$E$7,0,10*ROW('Sanitation Data'!E198)),0),"]"),IF(AND(ISNUMBER(OFFSET('Sanitation Data'!$E$7,0,10*ROW('Sanitation Data'!E198))),CV204="",ISNUMBER(OFFSET('Sanitation Data'!$E$7,0,10*ROW('Sanitation Data'!E198)))),OFFSET('Sanitation Data'!$E$7,0,10*ROW('Sanitation Data'!E198)),NA())))</f>
        <v>#N/A</v>
      </c>
      <c r="AH204" s="134" t="e">
        <f ca="1">+IF(AND(ISNUMBER(OFFSET('Sanitation Data'!$E$11,0,10*ROW('Sanitation Data'!E198))),CW204="Yes"),OFFSET('Sanitation Data'!$E$11,0,10*ROW('Sanitation Data'!E198)),IF(AND(ISNUMBER(OFFSET('Sanitation Data'!$E$11,0,10*ROW('Sanitation Data'!E198))),CW204="No",ISNUMBER(OFFSET('Sanitation Data'!$E$11,0,10*ROW('Sanitation Data'!E198)))),CONCATENATE("[",ROUND(OFFSET('Sanitation Data'!$E$11,0,10*ROW('Sanitation Data'!E198)),0),"]"),IF(AND(ISNUMBER(OFFSET('Sanitation Data'!$E$11,0,10*ROW('Sanitation Data'!E198))),CW204="",ISNUMBER(OFFSET('Sanitation Data'!$E$11,0,10*ROW('Sanitation Data'!E198)))),OFFSET('Sanitation Data'!$E$11,0,10*ROW('Sanitation Data'!E198)),NA())))</f>
        <v>#N/A</v>
      </c>
      <c r="AI204" s="134" t="e">
        <f ca="1">+IF(AND(ISNUMBER(OFFSET('Sanitation Data'!$E$12,0,10*ROW('Sanitation Data'!E198))),CX204="Yes"),OFFSET('Sanitation Data'!$E$12,0,10*ROW('Sanitation Data'!E198)),IF(AND(ISNUMBER(OFFSET('Sanitation Data'!$E$12,0,10*ROW('Sanitation Data'!E198))),CX204="No",ISNUMBER(OFFSET('Sanitation Data'!$E$12,0,10*ROW('Sanitation Data'!E198)))),CONCATENATE("[",ROUND(OFFSET('Sanitation Data'!$E$12,0,10*ROW('Sanitation Data'!E198)),0),"]"),IF(AND(ISNUMBER(OFFSET('Sanitation Data'!$E$12,0,10*ROW('Sanitation Data'!E198))),CX204="",ISNUMBER(OFFSET('Sanitation Data'!$E$12,0,10*ROW('Sanitation Data'!E198)))),OFFSET('Sanitation Data'!$E$12,0,10*ROW('Sanitation Data'!E198)),NA())))</f>
        <v>#N/A</v>
      </c>
      <c r="AJ204" s="134" t="e">
        <f ca="1">+IF(AND(ISNUMBER(OFFSET('Sanitation Data'!$E$13,0,10*ROW('Sanitation Data'!E198))),CY204="Yes"),OFFSET('Sanitation Data'!$E$13,0,10*ROW('Sanitation Data'!E198)),IF(AND(ISNUMBER(OFFSET('Sanitation Data'!$E$13,0,10*ROW('Sanitation Data'!E198))),CY204="No",ISNUMBER(OFFSET('Sanitation Data'!$E$13,0,10*ROW('Sanitation Data'!E198)))),CONCATENATE("[",ROUND(OFFSET('Sanitation Data'!$E$13,0,10*ROW('Sanitation Data'!E198)),0),"]"),IF(AND(ISNUMBER(OFFSET('Sanitation Data'!$E$13,0,10*ROW('Sanitation Data'!E198))),CY204="",ISNUMBER(OFFSET('Sanitation Data'!$E$13,0,10*ROW('Sanitation Data'!E198)))),OFFSET('Sanitation Data'!$E$13,0,10*ROW('Sanitation Data'!E198)),NA())))</f>
        <v>#N/A</v>
      </c>
      <c r="AK204" s="134" t="e">
        <f ca="1">+IF(AND(ISNUMBER(OFFSET('Sanitation Data'!$F$5,0,10*ROW('Sanitation Data'!F198))),CZ204="Yes"),100-OFFSET('Sanitation Data'!$F$5,0,10*ROW('Sanitation Data'!F198)),IF(AND(ISNUMBER(OFFSET('Sanitation Data'!$F$5,0,10*ROW('Sanitation Data'!F198))),CZ204="No",ISNUMBER(OFFSET('Sanitation Data'!$F$5,0,10*ROW('Sanitation Data'!F198)))),CONCATENATE("[",ROUND(100-OFFSET('Sanitation Data'!$F$5,0,10*ROW('Sanitation Data'!F198)),0),"]"),IF(AND(ISNUMBER(OFFSET('Sanitation Data'!$F$5,0,10*ROW('Sanitation Data'!F198))),CZ204="",ISNUMBER(OFFSET('Sanitation Data'!$F$5,0,10*ROW('Sanitation Data'!F198)))),100-OFFSET('Sanitation Data'!$F$5,0,10*ROW('Sanitation Data'!F198)),NA())))</f>
        <v>#N/A</v>
      </c>
      <c r="AL204" s="134" t="e">
        <f ca="1">+IF(AND(ISNUMBER(OFFSET('Sanitation Data'!$F$7,0,10*ROW('Sanitation Data'!F198))),DA204="Yes"),OFFSET('Sanitation Data'!$F$7,0,10*ROW('Sanitation Data'!F198)),IF(AND(ISNUMBER(OFFSET('Sanitation Data'!$F$7,0,10*ROW('Sanitation Data'!F198))),DA204="No",ISNUMBER(OFFSET('Sanitation Data'!$F$7,0,10*ROW('Sanitation Data'!F198)))),CONCATENATE("[",ROUND(OFFSET('Sanitation Data'!$F$7,0,10*ROW('Sanitation Data'!F198)),0),"]"),IF(AND(ISNUMBER(OFFSET('Sanitation Data'!$F$7,0,10*ROW('Sanitation Data'!F198))),DA204="",ISNUMBER(OFFSET('Sanitation Data'!$F$7,0,10*ROW('Sanitation Data'!F198)))),OFFSET('Sanitation Data'!$F$7,0,10*ROW('Sanitation Data'!F198)),NA())))</f>
        <v>#N/A</v>
      </c>
      <c r="AM204" s="134" t="e">
        <f ca="1">+IF(AND(ISNUMBER(OFFSET('Sanitation Data'!$F$11,0,10*ROW('Sanitation Data'!F198))),DB204="Yes"),OFFSET('Sanitation Data'!$F$11,0,10*ROW('Sanitation Data'!F198)),IF(AND(ISNUMBER(OFFSET('Sanitation Data'!$F$11,0,10*ROW('Sanitation Data'!F198))),DB204="No",ISNUMBER(OFFSET('Sanitation Data'!$F$11,0,10*ROW('Sanitation Data'!F198)))),CONCATENATE("[",ROUND(OFFSET('Sanitation Data'!$F$11,0,10*ROW('Sanitation Data'!F198)),0),"]"),IF(AND(ISNUMBER(OFFSET('Sanitation Data'!$F$11,0,10*ROW('Sanitation Data'!F198))),DB204="",ISNUMBER(OFFSET('Sanitation Data'!$F$11,0,10*ROW('Sanitation Data'!F198)))),OFFSET('Sanitation Data'!$F$11,0,10*ROW('Sanitation Data'!F198)),NA())))</f>
        <v>#N/A</v>
      </c>
      <c r="AN204" s="134" t="e">
        <f ca="1">+IF(AND(ISNUMBER(OFFSET('Sanitation Data'!$F$12,0,10*ROW('Sanitation Data'!F198))),DC204="Yes"),OFFSET('Sanitation Data'!$F$12,0,10*ROW('Sanitation Data'!F198)),IF(AND(ISNUMBER(OFFSET('Sanitation Data'!$F$12,0,10*ROW('Sanitation Data'!F198))),DC204="No",ISNUMBER(OFFSET('Sanitation Data'!$F$12,0,10*ROW('Sanitation Data'!F198)))),CONCATENATE("[",ROUND(OFFSET('Sanitation Data'!$F$12,0,10*ROW('Sanitation Data'!F198)),0),"]"),IF(AND(ISNUMBER(OFFSET('Sanitation Data'!$F$12,0,10*ROW('Sanitation Data'!F198))),DC204="",ISNUMBER(OFFSET('Sanitation Data'!$F$12,0,10*ROW('Sanitation Data'!F198)))),OFFSET('Sanitation Data'!$F$12,0,10*ROW('Sanitation Data'!F198)),NA())))</f>
        <v>#N/A</v>
      </c>
      <c r="AO204" s="134" t="e">
        <f ca="1">+IF(AND(ISNUMBER(OFFSET('Sanitation Data'!$F$13,0,10*ROW('Sanitation Data'!F198))),DD204="Yes"),OFFSET('Sanitation Data'!$F$13,0,10*ROW('Sanitation Data'!F198)),IF(AND(ISNUMBER(OFFSET('Sanitation Data'!$F$13,0,10*ROW('Sanitation Data'!F198))),DD204="No",ISNUMBER(OFFSET('Sanitation Data'!$F$13,0,10*ROW('Sanitation Data'!F198)))),CONCATENATE("[",ROUND(OFFSET('Sanitation Data'!$F$13,0,10*ROW('Sanitation Data'!F198)),0),"]"),IF(AND(ISNUMBER(OFFSET('Sanitation Data'!$F$13,0,10*ROW('Sanitation Data'!F198))),DD204="",ISNUMBER(OFFSET('Sanitation Data'!$F$13,0,10*ROW('Sanitation Data'!F198)))),OFFSET('Sanitation Data'!$F$13,0,10*ROW('Sanitation Data'!F198)),NA())))</f>
        <v>#N/A</v>
      </c>
      <c r="AP204" s="134" t="e">
        <f ca="1">+IF(AND(ISNUMBER(OFFSET('Sanitation Data'!$G$5,0,10*ROW('Sanitation Data'!G198))),DE204="Yes"),100-OFFSET('Sanitation Data'!$G$5,0,10*ROW('Sanitation Data'!G198)),IF(AND(ISNUMBER(OFFSET('Sanitation Data'!$G$5,0,10*ROW('Sanitation Data'!G198))),DE204="No",ISNUMBER(OFFSET('Sanitation Data'!$G$5,0,10*ROW('Sanitation Data'!G198)))),CONCATENATE("[",ROUND(100-OFFSET('Sanitation Data'!$G$5,0,10*ROW('Sanitation Data'!G198)),0),"]"),IF(AND(ISNUMBER(OFFSET('Sanitation Data'!$G$5,0,10*ROW('Sanitation Data'!G198))),DE204="",ISNUMBER(OFFSET('Sanitation Data'!$G$5,0,10*ROW('Sanitation Data'!G198)))),100-OFFSET('Sanitation Data'!$G$5,0,10*ROW('Sanitation Data'!G198)),NA())))</f>
        <v>#N/A</v>
      </c>
      <c r="AQ204" s="134" t="e">
        <f ca="1">+IF(AND(ISNUMBER(OFFSET('Sanitation Data'!$G$7,0,10*ROW('Sanitation Data'!G198))),DF204="Yes"),OFFSET('Sanitation Data'!$G$7,0,10*ROW('Sanitation Data'!G198)),IF(AND(ISNUMBER(OFFSET('Sanitation Data'!$G$7,0,10*ROW('Sanitation Data'!G198))),DF204="No",ISNUMBER(OFFSET('Sanitation Data'!$G$7,0,10*ROW('Sanitation Data'!G198)))),CONCATENATE("[",ROUND(OFFSET('Sanitation Data'!$G$7,0,10*ROW('Sanitation Data'!G198)),0),"]"),IF(AND(ISNUMBER(OFFSET('Sanitation Data'!$G$7,0,10*ROW('Sanitation Data'!G198))),DF204="",ISNUMBER(OFFSET('Sanitation Data'!$G$7,0,10*ROW('Sanitation Data'!G198)))),OFFSET('Sanitation Data'!$G$7,0,10*ROW('Sanitation Data'!G198)),NA())))</f>
        <v>#N/A</v>
      </c>
      <c r="AR204" s="134" t="e">
        <f ca="1">+IF(AND(ISNUMBER(OFFSET('Sanitation Data'!$G$11,0,10*ROW('Sanitation Data'!G198))),DG204="Yes"),OFFSET('Sanitation Data'!$G$11,0,10*ROW('Sanitation Data'!G198)),IF(AND(ISNUMBER(OFFSET('Sanitation Data'!$G$11,0,10*ROW('Sanitation Data'!G198))),DG204="No",ISNUMBER(OFFSET('Sanitation Data'!$G$11,0,10*ROW('Sanitation Data'!G198)))),CONCATENATE("[",ROUND(OFFSET('Sanitation Data'!$G$11,0,10*ROW('Sanitation Data'!G198)),0),"]"),IF(AND(ISNUMBER(OFFSET('Sanitation Data'!$G$11,0,10*ROW('Sanitation Data'!G198))),DG204="",ISNUMBER(OFFSET('Sanitation Data'!$G$11,0,10*ROW('Sanitation Data'!G198)))),OFFSET('Sanitation Data'!$G$11,0,10*ROW('Sanitation Data'!G198)),NA())))</f>
        <v>#N/A</v>
      </c>
      <c r="AS204" s="134" t="e">
        <f ca="1">+IF(AND(ISNUMBER(OFFSET('Sanitation Data'!$G$12,0,10*ROW('Sanitation Data'!G198))),DH204="Yes"),OFFSET('Sanitation Data'!$G$12,0,10*ROW('Sanitation Data'!G198)),IF(AND(ISNUMBER(OFFSET('Sanitation Data'!$G$12,0,10*ROW('Sanitation Data'!G198))),DH204="No",ISNUMBER(OFFSET('Sanitation Data'!$G$12,0,10*ROW('Sanitation Data'!G198)))),CONCATENATE("[",ROUND(OFFSET('Sanitation Data'!$G$12,0,10*ROW('Sanitation Data'!G198)),0),"]"),IF(AND(ISNUMBER(OFFSET('Sanitation Data'!$G$12,0,10*ROW('Sanitation Data'!G198))),DH204="",ISNUMBER(OFFSET('Sanitation Data'!$G$12,0,10*ROW('Sanitation Data'!G198)))),OFFSET('Sanitation Data'!$G$12,0,10*ROW('Sanitation Data'!G198)),NA())))</f>
        <v>#N/A</v>
      </c>
      <c r="AT204" s="134" t="e">
        <f ca="1">+IF(AND(ISNUMBER(OFFSET('Sanitation Data'!$G$13,0,10*ROW('Sanitation Data'!G198))),DI204="Yes"),OFFSET('Sanitation Data'!$G$13,0,10*ROW('Sanitation Data'!G198)),IF(AND(ISNUMBER(OFFSET('Sanitation Data'!$G$13,0,10*ROW('Sanitation Data'!G198))),DI204="No",ISNUMBER(OFFSET('Sanitation Data'!$G$13,0,10*ROW('Sanitation Data'!G198)))),CONCATENATE("[",ROUND(OFFSET('Sanitation Data'!$G$13,0,10*ROW('Sanitation Data'!G198)),0),"]"),IF(AND(ISNUMBER(OFFSET('Sanitation Data'!$G$13,0,10*ROW('Sanitation Data'!G198))),DI204="",ISNUMBER(OFFSET('Sanitation Data'!$G$13,0,10*ROW('Sanitation Data'!G198)))),OFFSET('Sanitation Data'!$G$13,0,10*ROW('Sanitation Data'!G198)),NA())))</f>
        <v>#N/A</v>
      </c>
      <c r="AU204" s="134" t="e">
        <f ca="1">+IF(AND(ISNUMBER(OFFSET('Sanitation Data'!$H$5,0,10*ROW('Sanitation Data'!H198))),DJ204="Yes"),100-OFFSET('Sanitation Data'!$H$5,0,10*ROW('Sanitation Data'!H198)),IF(AND(ISNUMBER(OFFSET('Sanitation Data'!$H$5,0,10*ROW('Sanitation Data'!H198))),DJ204="No",ISNUMBER(OFFSET('Sanitation Data'!$H$5,0,10*ROW('Sanitation Data'!H198)))),CONCATENATE("[",ROUND(100-OFFSET('Sanitation Data'!$H$5,0,10*ROW('Sanitation Data'!H198)),0),"]"),IF(AND(ISNUMBER(OFFSET('Sanitation Data'!$H$5,0,10*ROW('Sanitation Data'!H198))),DJ204="",ISNUMBER(OFFSET('Sanitation Data'!$H$5,0,10*ROW('Sanitation Data'!H198)))),100-OFFSET('Sanitation Data'!$H$5,0,10*ROW('Sanitation Data'!H198)),NA())))</f>
        <v>#N/A</v>
      </c>
      <c r="AV204" s="134" t="e">
        <f ca="1">+IF(AND(ISNUMBER(OFFSET('Sanitation Data'!$H$7,0,10*ROW('Sanitation Data'!H198))),DK204="Yes"),OFFSET('Sanitation Data'!$H$7,0,10*ROW('Sanitation Data'!H198)),IF(AND(ISNUMBER(OFFSET('Sanitation Data'!$H$7,0,10*ROW('Sanitation Data'!H198))),DK204="No",ISNUMBER(OFFSET('Sanitation Data'!$H$7,0,10*ROW('Sanitation Data'!H198)))),CONCATENATE("[",ROUND(OFFSET('Sanitation Data'!$H$7,0,10*ROW('Sanitation Data'!H198)),0),"]"),IF(AND(ISNUMBER(OFFSET('Sanitation Data'!$H$7,0,10*ROW('Sanitation Data'!H198))),DK204="",ISNUMBER(OFFSET('Sanitation Data'!$H$7,0,10*ROW('Sanitation Data'!H198)))),OFFSET('Sanitation Data'!$H$7,0,10*ROW('Sanitation Data'!H198)),NA())))</f>
        <v>#N/A</v>
      </c>
      <c r="AW204" s="134" t="e">
        <f ca="1">+IF(AND(ISNUMBER(OFFSET('Sanitation Data'!$H$11,0,10*ROW('Sanitation Data'!H198))),DL204="Yes"),OFFSET('Sanitation Data'!$H$11,0,10*ROW('Sanitation Data'!H198)),IF(AND(ISNUMBER(OFFSET('Sanitation Data'!$H$11,0,10*ROW('Sanitation Data'!H198))),DL204="No",ISNUMBER(OFFSET('Sanitation Data'!$H$11,0,10*ROW('Sanitation Data'!H198)))),CONCATENATE("[",ROUND(OFFSET('Sanitation Data'!$H$11,0,10*ROW('Sanitation Data'!H198)),0),"]"),IF(AND(ISNUMBER(OFFSET('Sanitation Data'!$H$11,0,10*ROW('Sanitation Data'!H198))),DL204="",ISNUMBER(OFFSET('Sanitation Data'!$H$11,0,10*ROW('Sanitation Data'!H198)))),OFFSET('Sanitation Data'!$H$11,0,10*ROW('Sanitation Data'!H198)),NA())))</f>
        <v>#N/A</v>
      </c>
      <c r="AX204" s="134" t="e">
        <f ca="1">+IF(AND(ISNUMBER(OFFSET('Sanitation Data'!$H$12,0,10*ROW('Sanitation Data'!H198))),DM204="Yes"),OFFSET('Sanitation Data'!$H$12,0,10*ROW('Sanitation Data'!H198)),IF(AND(ISNUMBER(OFFSET('Sanitation Data'!$H$12,0,10*ROW('Sanitation Data'!H198))),DM204="No",ISNUMBER(OFFSET('Sanitation Data'!$H$12,0,10*ROW('Sanitation Data'!H198)))),CONCATENATE("[",ROUND(OFFSET('Sanitation Data'!$H$12,0,10*ROW('Sanitation Data'!H198)),0),"]"),IF(AND(ISNUMBER(OFFSET('Sanitation Data'!$H$12,0,10*ROW('Sanitation Data'!H198))),DM204="",ISNUMBER(OFFSET('Sanitation Data'!$H$12,0,10*ROW('Sanitation Data'!H198)))),OFFSET('Sanitation Data'!$H$12,0,10*ROW('Sanitation Data'!H198)),NA())))</f>
        <v>#N/A</v>
      </c>
      <c r="AY204" s="134" t="e">
        <f ca="1">+IF(AND(ISNUMBER(OFFSET('Sanitation Data'!$H$13,0,10*ROW('Sanitation Data'!H198))),DN204="Yes"),OFFSET('Sanitation Data'!$H$13,0,10*ROW('Sanitation Data'!H198)),IF(AND(ISNUMBER(OFFSET('Sanitation Data'!$H$13,0,10*ROW('Sanitation Data'!H198))),DN204="No",ISNUMBER(OFFSET('Sanitation Data'!$H$13,0,10*ROW('Sanitation Data'!H198)))),CONCATENATE("[",ROUND(OFFSET('Sanitation Data'!$H$13,0,10*ROW('Sanitation Data'!H198)),0),"]"),IF(AND(ISNUMBER(OFFSET('Sanitation Data'!$H$13,0,10*ROW('Sanitation Data'!H198))),DN204="",ISNUMBER(OFFSET('Sanitation Data'!$H$13,0,10*ROW('Sanitation Data'!H198)))),OFFSET('Sanitation Data'!$H$13,0,10*ROW('Sanitation Data'!H198)),NA())))</f>
        <v>#N/A</v>
      </c>
      <c r="AZ204" s="135" t="e">
        <f ca="1">+IF(AND(ISNUMBER(OFFSET('Hygiene Data'!$C$6,0,10*ROW('Hygiene Data'!C198))),DO204="Yes"),OFFSET('Hygiene Data'!$C$6,0,10*ROW('Hygiene Data'!C198)),IF(AND(ISNUMBER(OFFSET('Hygiene Data'!$C$6,0,10*ROW('Hygiene Data'!C198))),DO204="No",ISNUMBER(OFFSET('Hygiene Data'!$C$6,0,10*ROW('Hygiene Data'!C198)))),CONCATENATE("[",ROUND(OFFSET('Hygiene Data'!$C$6,0,10*ROW('Hygiene Data'!C198)),0),"]"),IF(AND(ISNUMBER(OFFSET('Hygiene Data'!$C$6,0,10*ROW('Hygiene Data'!C198))),DO204="",ISNUMBER(OFFSET('Hygiene Data'!$C$6,0,10*ROW('Hygiene Data'!C198)))),OFFSET('Hygiene Data'!$C$6,0,10*ROW('Hygiene Data'!C198)),NA())))</f>
        <v>#N/A</v>
      </c>
      <c r="BA204" s="135" t="e">
        <f ca="1">+IF(AND(ISNUMBER(OFFSET('Hygiene Data'!$C$8,0,10*ROW('Hygiene Data'!C198))),DP204="Yes"),OFFSET('Hygiene Data'!$C$8,0,10*ROW('Hygiene Data'!C198)),IF(AND(ISNUMBER(OFFSET('Hygiene Data'!$C$8,0,10*ROW('Hygiene Data'!C198))),DP204="No",ISNUMBER(OFFSET('Hygiene Data'!$C$8,0,10*ROW('Hygiene Data'!C198)))),CONCATENATE("[",ROUND(OFFSET('Hygiene Data'!$C$8,0,10*ROW('Hygiene Data'!C198)),0),"]"),IF(AND(ISNUMBER(OFFSET('Hygiene Data'!$C$8,0,10*ROW('Hygiene Data'!C198))),DP204="",ISNUMBER(OFFSET('Hygiene Data'!$C$8,0,10*ROW('Hygiene Data'!C198)))),OFFSET('Hygiene Data'!$C$8,0,10*ROW('Hygiene Data'!C198)),NA())))</f>
        <v>#N/A</v>
      </c>
      <c r="BB204" s="135" t="e">
        <f ca="1">+IF(AND(ISNUMBER(OFFSET('Hygiene Data'!$C$10,0,10*ROW('Hygiene Data'!C198))),DQ204="Yes"),OFFSET('Hygiene Data'!$C$10,0,10*ROW('Hygiene Data'!C198)),IF(AND(ISNUMBER(OFFSET('Hygiene Data'!$C$10,0,10*ROW('Hygiene Data'!C198))),DQ204="No",ISNUMBER(OFFSET('Hygiene Data'!$C$10,0,10*ROW('Hygiene Data'!C198)))),CONCATENATE("[",ROUND(OFFSET('Hygiene Data'!$C$10,0,10*ROW('Hygiene Data'!C198)),0),"]"),IF(AND(ISNUMBER(OFFSET('Hygiene Data'!$C$10,0,10*ROW('Hygiene Data'!C198))),DQ204="",ISNUMBER(OFFSET('Hygiene Data'!$C$10,0,10*ROW('Hygiene Data'!C198)))),OFFSET('Hygiene Data'!$C$10,0,10*ROW('Hygiene Data'!C198)),NA())))</f>
        <v>#N/A</v>
      </c>
      <c r="BC204" s="135" t="e">
        <f ca="1">+IF(AND(ISNUMBER(OFFSET('Hygiene Data'!$D$6,0,10*ROW('Hygiene Data'!D198))),DR204="Yes"),OFFSET('Hygiene Data'!$D$6,0,10*ROW('Hygiene Data'!D198)),IF(AND(ISNUMBER(OFFSET('Hygiene Data'!$D$6,0,10*ROW('Hygiene Data'!D198))),DR204="No",ISNUMBER(OFFSET('Hygiene Data'!$D$6,0,10*ROW('Hygiene Data'!D198)))),CONCATENATE("[",ROUND(OFFSET('Hygiene Data'!$D$6,0,10*ROW('Hygiene Data'!D198)),0),"]"),IF(AND(ISNUMBER(OFFSET('Hygiene Data'!$D$6,0,10*ROW('Hygiene Data'!D198))),DR204="",ISNUMBER(OFFSET('Hygiene Data'!$D$6,0,10*ROW('Hygiene Data'!D198)))),OFFSET('Hygiene Data'!$D$6,0,10*ROW('Hygiene Data'!D198)),NA())))</f>
        <v>#N/A</v>
      </c>
      <c r="BD204" s="135" t="e">
        <f ca="1">+IF(AND(ISNUMBER(OFFSET('Hygiene Data'!$D$8,0,10*ROW('Hygiene Data'!D198))),DS204="Yes"),OFFSET('Hygiene Data'!$D$8,0,10*ROW('Hygiene Data'!D198)),IF(AND(ISNUMBER(OFFSET('Hygiene Data'!$D$8,0,10*ROW('Hygiene Data'!D198))),DS204="No",ISNUMBER(OFFSET('Hygiene Data'!$D$8,0,10*ROW('Hygiene Data'!D198)))),CONCATENATE("[",ROUND(OFFSET('Hygiene Data'!$D$8,0,10*ROW('Hygiene Data'!D198)),0),"]"),IF(AND(ISNUMBER(OFFSET('Hygiene Data'!$D$8,0,10*ROW('Hygiene Data'!D198))),DS204="",ISNUMBER(OFFSET('Hygiene Data'!$D$8,0,10*ROW('Hygiene Data'!D198)))),OFFSET('Hygiene Data'!$D$8,0,10*ROW('Hygiene Data'!D198)),NA())))</f>
        <v>#N/A</v>
      </c>
      <c r="BE204" s="135" t="e">
        <f ca="1">+IF(AND(ISNUMBER(OFFSET('Hygiene Data'!$D$10,0,10*ROW('Hygiene Data'!D198))),DT204="Yes"),OFFSET('Hygiene Data'!$D$10,0,10*ROW('Hygiene Data'!D198)),IF(AND(ISNUMBER(OFFSET('Hygiene Data'!$D$10,0,10*ROW('Hygiene Data'!D198))),DT204="No",ISNUMBER(OFFSET('Hygiene Data'!$D$10,0,10*ROW('Hygiene Data'!D198)))),CONCATENATE("[",ROUND(OFFSET('Hygiene Data'!$D$10,0,10*ROW('Hygiene Data'!D198)),0),"]"),IF(AND(ISNUMBER(OFFSET('Hygiene Data'!$D$10,0,10*ROW('Hygiene Data'!D198))),DT204="",ISNUMBER(OFFSET('Hygiene Data'!$D$10,0,10*ROW('Hygiene Data'!D198)))),OFFSET('Hygiene Data'!$D$10,0,10*ROW('Hygiene Data'!D198)),NA())))</f>
        <v>#N/A</v>
      </c>
      <c r="BF204" s="135" t="e">
        <f ca="1">+IF(AND(ISNUMBER(OFFSET('Hygiene Data'!$E$6,0,10*ROW('Hygiene Data'!E198))),DU204="Yes"),OFFSET('Hygiene Data'!$E$6,0,10*ROW('Hygiene Data'!E198)),IF(AND(ISNUMBER(OFFSET('Hygiene Data'!$E$6,0,10*ROW('Hygiene Data'!E198))),DU204="No",ISNUMBER(OFFSET('Hygiene Data'!$E$6,0,10*ROW('Hygiene Data'!E198)))),CONCATENATE("[",ROUND(OFFSET('Hygiene Data'!$E$6,0,10*ROW('Hygiene Data'!E198)),0),"]"),IF(AND(ISNUMBER(OFFSET('Hygiene Data'!$E$6,0,10*ROW('Hygiene Data'!E198))),DU204="",ISNUMBER(OFFSET('Hygiene Data'!$E$6,0,10*ROW('Hygiene Data'!E198)))),OFFSET('Hygiene Data'!$E$6,0,10*ROW('Hygiene Data'!E198)),NA())))</f>
        <v>#N/A</v>
      </c>
      <c r="BG204" s="135" t="e">
        <f ca="1">+IF(AND(ISNUMBER(OFFSET('Hygiene Data'!$E$8,0,10*ROW('Hygiene Data'!E198))),DV204="Yes"),OFFSET('Hygiene Data'!$E$8,0,10*ROW('Hygiene Data'!E198)),IF(AND(ISNUMBER(OFFSET('Hygiene Data'!$E$8,0,10*ROW('Hygiene Data'!E198))),DV204="No",ISNUMBER(OFFSET('Hygiene Data'!$E$8,0,10*ROW('Hygiene Data'!E198)))),CONCATENATE("[",ROUND(OFFSET('Hygiene Data'!$E$8,0,10*ROW('Hygiene Data'!E198)),0),"]"),IF(AND(ISNUMBER(OFFSET('Hygiene Data'!$E$8,0,10*ROW('Hygiene Data'!E198))),DV204="",ISNUMBER(OFFSET('Hygiene Data'!$E$8,0,10*ROW('Hygiene Data'!E198)))),OFFSET('Hygiene Data'!$E$8,0,10*ROW('Hygiene Data'!E198)),NA())))</f>
        <v>#N/A</v>
      </c>
      <c r="BH204" s="135" t="e">
        <f ca="1">+IF(AND(ISNUMBER(OFFSET('Hygiene Data'!$E$10,0,10*ROW('Hygiene Data'!E198))),DW204="Yes"),OFFSET('Hygiene Data'!$E$10,0,10*ROW('Hygiene Data'!E198)),IF(AND(ISNUMBER(OFFSET('Hygiene Data'!$E$10,0,10*ROW('Hygiene Data'!E198))),DW204="No",ISNUMBER(OFFSET('Hygiene Data'!$E$10,0,10*ROW('Hygiene Data'!E198)))),CONCATENATE("[",ROUND(OFFSET('Hygiene Data'!$E$10,0,10*ROW('Hygiene Data'!E198)),0),"]"),IF(AND(ISNUMBER(OFFSET('Hygiene Data'!$E$10,0,10*ROW('Hygiene Data'!E198))),DW204="",ISNUMBER(OFFSET('Hygiene Data'!$E$10,0,10*ROW('Hygiene Data'!E198)))),OFFSET('Hygiene Data'!$E$10,0,10*ROW('Hygiene Data'!E198)),NA())))</f>
        <v>#N/A</v>
      </c>
      <c r="BI204" s="135" t="e">
        <f ca="1">+IF(AND(ISNUMBER(OFFSET('Hygiene Data'!$F$6,0,10*ROW('Hygiene Data'!F198))),DX204="Yes"),OFFSET('Hygiene Data'!$F$6,0,10*ROW('Hygiene Data'!F198)),IF(AND(ISNUMBER(OFFSET('Hygiene Data'!$F$6,0,10*ROW('Hygiene Data'!F198))),DX204="No",ISNUMBER(OFFSET('Hygiene Data'!$F$6,0,10*ROW('Hygiene Data'!F198)))),CONCATENATE("[",ROUND(OFFSET('Hygiene Data'!$F$6,0,10*ROW('Hygiene Data'!F198)),0),"]"),IF(AND(ISNUMBER(OFFSET('Hygiene Data'!$F$6,0,10*ROW('Hygiene Data'!F198))),DX204="",ISNUMBER(OFFSET('Hygiene Data'!$F$6,0,10*ROW('Hygiene Data'!F198)))),OFFSET('Hygiene Data'!$F$6,0,10*ROW('Hygiene Data'!F198)),NA())))</f>
        <v>#N/A</v>
      </c>
      <c r="BJ204" s="135" t="e">
        <f ca="1">+IF(AND(ISNUMBER(OFFSET('Hygiene Data'!$F$8,0,10*ROW('Hygiene Data'!F198))),DY204="Yes"),OFFSET('Hygiene Data'!$F$8,0,10*ROW('Hygiene Data'!F198)),IF(AND(ISNUMBER(OFFSET('Hygiene Data'!$F$8,0,10*ROW('Hygiene Data'!F198))),DY204="No",ISNUMBER(OFFSET('Hygiene Data'!$F$8,0,10*ROW('Hygiene Data'!F198)))),CONCATENATE("[",ROUND(OFFSET('Hygiene Data'!$F$8,0,10*ROW('Hygiene Data'!F198)),0),"]"),IF(AND(ISNUMBER(OFFSET('Hygiene Data'!$F$8,0,10*ROW('Hygiene Data'!F198))),DY204="",ISNUMBER(OFFSET('Hygiene Data'!$F$8,0,10*ROW('Hygiene Data'!F198)))),OFFSET('Hygiene Data'!$F$8,0,10*ROW('Hygiene Data'!F198)),NA())))</f>
        <v>#N/A</v>
      </c>
      <c r="BK204" s="135" t="e">
        <f ca="1">+IF(AND(ISNUMBER(OFFSET('Hygiene Data'!$F$10,0,10*ROW('Hygiene Data'!F198))),DZ204="Yes"),OFFSET('Hygiene Data'!$F$10,0,10*ROW('Hygiene Data'!F198)),IF(AND(ISNUMBER(OFFSET('Hygiene Data'!$F$10,0,10*ROW('Hygiene Data'!F198))),DZ204="No",ISNUMBER(OFFSET('Hygiene Data'!$F$10,0,10*ROW('Hygiene Data'!F198)))),CONCATENATE("[",ROUND(OFFSET('Hygiene Data'!$F$10,0,10*ROW('Hygiene Data'!F198)),0),"]"),IF(AND(ISNUMBER(OFFSET('Hygiene Data'!$F$10,0,10*ROW('Hygiene Data'!F198))),DZ204="",ISNUMBER(OFFSET('Hygiene Data'!$F$10,0,10*ROW('Hygiene Data'!F198)))),OFFSET('Hygiene Data'!$F$10,0,10*ROW('Hygiene Data'!F198)),NA())))</f>
        <v>#N/A</v>
      </c>
      <c r="BL204" s="135" t="e">
        <f ca="1">+IF(AND(ISNUMBER(OFFSET('Hygiene Data'!$G$6,0,10*ROW('Hygiene Data'!G198))),EA204="Yes"),OFFSET('Hygiene Data'!$G$6,0,10*ROW('Hygiene Data'!G198)),IF(AND(ISNUMBER(OFFSET('Hygiene Data'!$G$6,0,10*ROW('Hygiene Data'!G198))),EA204="No",ISNUMBER(OFFSET('Hygiene Data'!$G$6,0,10*ROW('Hygiene Data'!G198)))),CONCATENATE("[",ROUND(OFFSET('Hygiene Data'!$G$6,0,10*ROW('Hygiene Data'!G198)),0),"]"),IF(AND(ISNUMBER(OFFSET('Hygiene Data'!$G$6,0,10*ROW('Hygiene Data'!G198))),EA204="",ISNUMBER(OFFSET('Hygiene Data'!$G$6,0,10*ROW('Hygiene Data'!G198)))),OFFSET('Hygiene Data'!$G$6,0,10*ROW('Hygiene Data'!G198)),NA())))</f>
        <v>#N/A</v>
      </c>
      <c r="BM204" s="135" t="e">
        <f ca="1">+IF(AND(ISNUMBER(OFFSET('Hygiene Data'!$G$8,0,10*ROW('Hygiene Data'!G198))),EB204="Yes"),OFFSET('Hygiene Data'!$G$8,0,10*ROW('Hygiene Data'!G198)),IF(AND(ISNUMBER(OFFSET('Hygiene Data'!$G$8,0,10*ROW('Hygiene Data'!G198))),EB204="No",ISNUMBER(OFFSET('Hygiene Data'!$G$8,0,10*ROW('Hygiene Data'!G198)))),CONCATENATE("[",ROUND(OFFSET('Hygiene Data'!$G$8,0,10*ROW('Hygiene Data'!G198)),0),"]"),IF(AND(ISNUMBER(OFFSET('Hygiene Data'!$G$8,0,10*ROW('Hygiene Data'!G198))),EB204="",ISNUMBER(OFFSET('Hygiene Data'!$G$8,0,10*ROW('Hygiene Data'!G198)))),OFFSET('Hygiene Data'!$G$8,0,10*ROW('Hygiene Data'!G198)),NA())))</f>
        <v>#N/A</v>
      </c>
      <c r="BN204" s="135" t="e">
        <f ca="1">+IF(AND(ISNUMBER(OFFSET('Hygiene Data'!$G$10,0,10*ROW('Hygiene Data'!G198))),EC204="Yes"),OFFSET('Hygiene Data'!$G$10,0,10*ROW('Hygiene Data'!G198)),IF(AND(ISNUMBER(OFFSET('Hygiene Data'!$G$10,0,10*ROW('Hygiene Data'!G198))),EC204="No",ISNUMBER(OFFSET('Hygiene Data'!$G$10,0,10*ROW('Hygiene Data'!G198)))),CONCATENATE("[",ROUND(OFFSET('Hygiene Data'!$G$10,0,10*ROW('Hygiene Data'!G198)),0),"]"),IF(AND(ISNUMBER(OFFSET('Hygiene Data'!$G$10,0,10*ROW('Hygiene Data'!G198))),EC204="",ISNUMBER(OFFSET('Hygiene Data'!$G$10,0,10*ROW('Hygiene Data'!G198)))),OFFSET('Hygiene Data'!$G$10,0,10*ROW('Hygiene Data'!G198)),NA())))</f>
        <v>#N/A</v>
      </c>
      <c r="BO204" s="135" t="e">
        <f ca="1">+IF(AND(ISNUMBER(OFFSET('Hygiene Data'!$H$6,0,10*ROW('Hygiene Data'!H198))),ED204="Yes"),OFFSET('Hygiene Data'!$H$6,0,10*ROW('Hygiene Data'!H198)),IF(AND(ISNUMBER(OFFSET('Hygiene Data'!$H$6,0,10*ROW('Hygiene Data'!H198))),ED204="No",ISNUMBER(OFFSET('Hygiene Data'!$H$6,0,10*ROW('Hygiene Data'!H198)))),CONCATENATE("[",ROUND(OFFSET('Hygiene Data'!$H$6,0,10*ROW('Hygiene Data'!H198)),0),"]"),IF(AND(ISNUMBER(OFFSET('Hygiene Data'!$H$6,0,10*ROW('Hygiene Data'!H198))),ED204="",ISNUMBER(OFFSET('Hygiene Data'!$H$6,0,10*ROW('Hygiene Data'!H198)))),OFFSET('Hygiene Data'!$H$6,0,10*ROW('Hygiene Data'!H198)),NA())))</f>
        <v>#N/A</v>
      </c>
      <c r="BP204" s="135" t="e">
        <f ca="1">+IF(AND(ISNUMBER(OFFSET('Hygiene Data'!$H$8,0,10*ROW('Hygiene Data'!H198))),EE204="Yes"),OFFSET('Hygiene Data'!$H$8,0,10*ROW('Hygiene Data'!H198)),IF(AND(ISNUMBER(OFFSET('Hygiene Data'!$H$8,0,10*ROW('Hygiene Data'!H198))),EE204="No",ISNUMBER(OFFSET('Hygiene Data'!$H$8,0,10*ROW('Hygiene Data'!H198)))),CONCATENATE("[",ROUND(OFFSET('Hygiene Data'!$H$8,0,10*ROW('Hygiene Data'!H198)),0),"]"),IF(AND(ISNUMBER(OFFSET('Hygiene Data'!$H$8,0,10*ROW('Hygiene Data'!H198))),EE204="",ISNUMBER(OFFSET('Hygiene Data'!$H$8,0,10*ROW('Hygiene Data'!H198)))),OFFSET('Hygiene Data'!$H$8,0,10*ROW('Hygiene Data'!H198)),NA())))</f>
        <v>#N/A</v>
      </c>
      <c r="BQ204" s="135" t="e">
        <f ca="1">+IF(AND(ISNUMBER(OFFSET('Hygiene Data'!$H$10,0,10*ROW('Hygiene Data'!H198))),EF204="Yes"),OFFSET('Hygiene Data'!$H$10,0,10*ROW('Hygiene Data'!H198)),IF(AND(ISNUMBER(OFFSET('Hygiene Data'!$H$10,0,10*ROW('Hygiene Data'!H198))),EF204="No",ISNUMBER(OFFSET('Hygiene Data'!$H$10,0,10*ROW('Hygiene Data'!H198)))),CONCATENATE("[",ROUND(OFFSET('Hygiene Data'!$H$10,0,10*ROW('Hygiene Data'!H198)),0),"]"),IF(AND(ISNUMBER(OFFSET('Hygiene Data'!$H$10,0,10*ROW('Hygiene Data'!H198))),EF204="",ISNUMBER(OFFSET('Hygiene Data'!$H$10,0,10*ROW('Hygiene Data'!H198)))),OFFSET('Hygiene Data'!$H$10,0,10*ROW('Hygiene Data'!H198)),NA())))</f>
        <v>#N/A</v>
      </c>
      <c r="BS204" s="34" t="str">
        <f ca="1">+IF(OFFSET('Water Data'!$C$28,0,10*ROW('Water Data'!C198))="","",OFFSET('Water Data'!$C$28,0,10*ROW('Water Data'!C198)))</f>
        <v/>
      </c>
      <c r="BT204" s="34" t="str">
        <f ca="1">+IF(OFFSET('Water Data'!$C$29,0,10*ROW('Water Data'!C198))="","",OFFSET('Water Data'!$C$29,0,10*ROW('Water Data'!C198)))</f>
        <v/>
      </c>
      <c r="BU204" s="34" t="str">
        <f ca="1">+IF(OFFSET('Water Data'!$C$30,0,10*ROW('Water Data'!C198))="","",OFFSET('Water Data'!$C$30,0,10*ROW('Water Data'!C198)))</f>
        <v/>
      </c>
      <c r="BV204" s="34" t="str">
        <f ca="1">+IF(OFFSET('Water Data'!$D$28,0,10*ROW('Water Data'!D198))="","",OFFSET('Water Data'!$D$28,0,10*ROW('Water Data'!D198)))</f>
        <v/>
      </c>
      <c r="BW204" s="34" t="str">
        <f ca="1">+IF(OFFSET('Water Data'!$D$29,0,10*ROW('Water Data'!D198))="","",OFFSET('Water Data'!$D$29,0,10*ROW('Water Data'!D198)))</f>
        <v/>
      </c>
      <c r="BX204" s="34" t="str">
        <f ca="1">+IF(OFFSET('Water Data'!$D$30,0,10*ROW('Water Data'!D198))="","",OFFSET('Water Data'!$D$30,0,10*ROW('Water Data'!D198)))</f>
        <v/>
      </c>
      <c r="BY204" s="34" t="str">
        <f ca="1">+IF(OFFSET('Water Data'!$E$28,0,10*ROW('Water Data'!E198))="","",OFFSET('Water Data'!$E$28,0,10*ROW('Water Data'!E198)))</f>
        <v/>
      </c>
      <c r="BZ204" s="34" t="str">
        <f ca="1">+IF(OFFSET('Water Data'!$E$29,0,10*ROW('Water Data'!E198))="","",OFFSET('Water Data'!$E$29,0,10*ROW('Water Data'!E198)))</f>
        <v/>
      </c>
      <c r="CA204" s="34" t="str">
        <f ca="1">+IF(OFFSET('Water Data'!$E$30,0,10*ROW('Water Data'!E198))="","",OFFSET('Water Data'!$E$30,0,10*ROW('Water Data'!E198)))</f>
        <v/>
      </c>
      <c r="CB204" s="34" t="str">
        <f ca="1">+IF(OFFSET('Water Data'!$F$28,0,10*ROW('Water Data'!F198))="","",OFFSET('Water Data'!$F$28,0,10*ROW('Water Data'!F198)))</f>
        <v/>
      </c>
      <c r="CC204" s="34" t="str">
        <f ca="1">+IF(OFFSET('Water Data'!$F$29,0,10*ROW('Water Data'!F198))="","",OFFSET('Water Data'!$F$29,0,10*ROW('Water Data'!F198)))</f>
        <v/>
      </c>
      <c r="CD204" s="34" t="str">
        <f ca="1">+IF(OFFSET('Water Data'!$F$30,0,10*ROW('Water Data'!F198))="","",OFFSET('Water Data'!$F$30,0,10*ROW('Water Data'!F198)))</f>
        <v/>
      </c>
      <c r="CE204" s="34" t="str">
        <f ca="1">+IF(OFFSET('Water Data'!$G$28,0,10*ROW('Water Data'!G198))="","",OFFSET('Water Data'!$G$28,0,10*ROW('Water Data'!G198)))</f>
        <v/>
      </c>
      <c r="CF204" s="34" t="str">
        <f ca="1">+IF(OFFSET('Water Data'!$G$29,0,10*ROW('Water Data'!G198))="","",OFFSET('Water Data'!$G$29,0,10*ROW('Water Data'!G198)))</f>
        <v/>
      </c>
      <c r="CG204" s="34" t="str">
        <f ca="1">+IF(OFFSET('Water Data'!$G$30,0,10*ROW('Water Data'!G198))="","",OFFSET('Water Data'!$G$30,0,10*ROW('Water Data'!G198)))</f>
        <v/>
      </c>
      <c r="CH204" s="34" t="str">
        <f ca="1">+IF(OFFSET('Water Data'!$H$28,0,10*ROW('Water Data'!H198))="","",OFFSET('Water Data'!$H$28,0,10*ROW('Water Data'!H198)))</f>
        <v/>
      </c>
      <c r="CI204" s="34" t="str">
        <f ca="1">+IF(OFFSET('Water Data'!$H$29,0,10*ROW('Water Data'!H198))="","",OFFSET('Water Data'!$H$29,0,10*ROW('Water Data'!H198)))</f>
        <v/>
      </c>
      <c r="CJ204" s="34" t="str">
        <f ca="1">+IF(OFFSET('Water Data'!$H$30,0,10*ROW('Water Data'!H198))="","",OFFSET('Water Data'!$H$30,0,10*ROW('Water Data'!H198)))</f>
        <v/>
      </c>
      <c r="CK204" s="34" t="str">
        <f ca="1">+IF(OFFSET('Sanitation Data'!$C$29,0,10*ROW('Sanitation Data'!C198))="","",OFFSET('Sanitation Data'!$C$29,0,10*ROW('Sanitation Data'!C198)))</f>
        <v/>
      </c>
      <c r="CL204" s="34" t="str">
        <f ca="1">+IF(OFFSET('Sanitation Data'!$C$30,0,10*ROW('Sanitation Data'!C198))="","",OFFSET('Sanitation Data'!$C$30,0,10*ROW('Sanitation Data'!C198)))</f>
        <v/>
      </c>
      <c r="CM204" s="34" t="str">
        <f ca="1">+IF(OFFSET('Sanitation Data'!$C$31,0,10*ROW('Sanitation Data'!C198))="","",OFFSET('Sanitation Data'!$C$31,0,10*ROW('Sanitation Data'!C198)))</f>
        <v/>
      </c>
      <c r="CN204" s="34" t="str">
        <f ca="1">+IF(OFFSET('Sanitation Data'!$C$32,0,10*ROW('Sanitation Data'!C198))="","",OFFSET('Sanitation Data'!$C$32,0,10*ROW('Sanitation Data'!C198)))</f>
        <v/>
      </c>
      <c r="CO204" s="34" t="str">
        <f ca="1">+IF(OFFSET('Sanitation Data'!$C$33,0,10*ROW('Sanitation Data'!C198))="","",OFFSET('Sanitation Data'!$C$33,0,10*ROW('Sanitation Data'!C198)))</f>
        <v/>
      </c>
      <c r="CP204" s="34" t="str">
        <f ca="1">+IF(OFFSET('Sanitation Data'!$D$29,0,10*ROW('Sanitation Data'!D198))="","",OFFSET('Sanitation Data'!$D$29,0,10*ROW('Sanitation Data'!D198)))</f>
        <v/>
      </c>
      <c r="CQ204" s="34" t="str">
        <f ca="1">+IF(OFFSET('Sanitation Data'!$D$30,0,10*ROW('Sanitation Data'!D198))="","",OFFSET('Sanitation Data'!$D$30,0,10*ROW('Sanitation Data'!D198)))</f>
        <v/>
      </c>
      <c r="CR204" s="34" t="str">
        <f ca="1">+IF(OFFSET('Sanitation Data'!$D$31,0,10*ROW('Sanitation Data'!D198))="","",OFFSET('Sanitation Data'!$D$31,0,10*ROW('Sanitation Data'!D198)))</f>
        <v/>
      </c>
      <c r="CS204" s="34" t="str">
        <f ca="1">+IF(OFFSET('Sanitation Data'!$D$32,0,10*ROW('Sanitation Data'!D198))="","",OFFSET('Sanitation Data'!$D$32,0,10*ROW('Sanitation Data'!D198)))</f>
        <v/>
      </c>
      <c r="CT204" s="34" t="str">
        <f ca="1">+IF(OFFSET('Sanitation Data'!$D$33,0,10*ROW('Sanitation Data'!D198))="","",OFFSET('Sanitation Data'!$D$33,0,10*ROW('Sanitation Data'!D198)))</f>
        <v/>
      </c>
      <c r="CU204" s="34" t="str">
        <f ca="1">+IF(OFFSET('Sanitation Data'!$E$29,0,10*ROW('Sanitation Data'!E198))="","",OFFSET('Sanitation Data'!$E$29,0,10*ROW('Sanitation Data'!E198)))</f>
        <v/>
      </c>
      <c r="CV204" s="34" t="str">
        <f ca="1">+IF(OFFSET('Sanitation Data'!$E$30,0,10*ROW('Sanitation Data'!E198))="","",OFFSET('Sanitation Data'!$E$30,0,10*ROW('Sanitation Data'!E198)))</f>
        <v/>
      </c>
      <c r="CW204" s="34" t="str">
        <f ca="1">+IF(OFFSET('Sanitation Data'!$E$31,0,10*ROW('Sanitation Data'!E198))="","",OFFSET('Sanitation Data'!$E$31,0,10*ROW('Sanitation Data'!E198)))</f>
        <v/>
      </c>
      <c r="CX204" s="34" t="str">
        <f ca="1">+IF(OFFSET('Sanitation Data'!$E$32,0,10*ROW('Sanitation Data'!E198))="","",OFFSET('Sanitation Data'!$E$32,0,10*ROW('Sanitation Data'!E198)))</f>
        <v/>
      </c>
      <c r="CY204" s="34" t="str">
        <f ca="1">+IF(OFFSET('Sanitation Data'!$E$33,0,10*ROW('Sanitation Data'!E198))="","",OFFSET('Sanitation Data'!$E$33,0,10*ROW('Sanitation Data'!E198)))</f>
        <v/>
      </c>
      <c r="CZ204" s="34" t="str">
        <f ca="1">+IF(OFFSET('Sanitation Data'!$F$29,0,10*ROW('Sanitation Data'!F198))="","",OFFSET('Sanitation Data'!$F$29,0,10*ROW('Sanitation Data'!F198)))</f>
        <v/>
      </c>
      <c r="DA204" s="34" t="str">
        <f ca="1">+IF(OFFSET('Sanitation Data'!$F$30,0,10*ROW('Sanitation Data'!F198))="","",OFFSET('Sanitation Data'!$F$30,0,10*ROW('Sanitation Data'!F198)))</f>
        <v/>
      </c>
      <c r="DB204" s="34" t="str">
        <f ca="1">+IF(OFFSET('Sanitation Data'!$F$31,0,10*ROW('Sanitation Data'!F198))="","",OFFSET('Sanitation Data'!$F$31,0,10*ROW('Sanitation Data'!F198)))</f>
        <v/>
      </c>
      <c r="DC204" s="34" t="str">
        <f ca="1">+IF(OFFSET('Sanitation Data'!$F$32,0,10*ROW('Sanitation Data'!F198))="","",OFFSET('Sanitation Data'!$F$32,0,10*ROW('Sanitation Data'!F198)))</f>
        <v/>
      </c>
      <c r="DD204" s="34" t="str">
        <f ca="1">+IF(OFFSET('Sanitation Data'!$F$33,0,10*ROW('Sanitation Data'!F198))="","",OFFSET('Sanitation Data'!$F$33,0,10*ROW('Sanitation Data'!F198)))</f>
        <v/>
      </c>
      <c r="DE204" s="34" t="str">
        <f ca="1">+IF(OFFSET('Sanitation Data'!$G$29,0,10*ROW('Sanitation Data'!G198))="","",OFFSET('Sanitation Data'!$G$29,0,10*ROW('Sanitation Data'!G198)))</f>
        <v/>
      </c>
      <c r="DF204" s="34" t="str">
        <f ca="1">+IF(OFFSET('Sanitation Data'!$G$30,0,10*ROW('Sanitation Data'!G198))="","",OFFSET('Sanitation Data'!$G$30,0,10*ROW('Sanitation Data'!G198)))</f>
        <v/>
      </c>
      <c r="DG204" s="34" t="str">
        <f ca="1">+IF(OFFSET('Sanitation Data'!$G$31,0,10*ROW('Sanitation Data'!G198))="","",OFFSET('Sanitation Data'!$G$31,0,10*ROW('Sanitation Data'!G198)))</f>
        <v/>
      </c>
      <c r="DH204" s="34" t="str">
        <f ca="1">+IF(OFFSET('Sanitation Data'!$G$32,0,10*ROW('Sanitation Data'!G198))="","",OFFSET('Sanitation Data'!$G$32,0,10*ROW('Sanitation Data'!G198)))</f>
        <v/>
      </c>
      <c r="DI204" s="34" t="str">
        <f ca="1">+IF(OFFSET('Sanitation Data'!$G$33,0,10*ROW('Sanitation Data'!G198))="","",OFFSET('Sanitation Data'!$G$33,0,10*ROW('Sanitation Data'!G198)))</f>
        <v/>
      </c>
      <c r="DJ204" s="34" t="str">
        <f ca="1">+IF(OFFSET('Sanitation Data'!$H$29,0,10*ROW('Sanitation Data'!H198))="","",OFFSET('Sanitation Data'!$H$29,0,10*ROW('Sanitation Data'!H198)))</f>
        <v/>
      </c>
      <c r="DK204" s="34" t="str">
        <f ca="1">+IF(OFFSET('Sanitation Data'!$H$30,0,10*ROW('Sanitation Data'!H198))="","",OFFSET('Sanitation Data'!$H$30,0,10*ROW('Sanitation Data'!H198)))</f>
        <v/>
      </c>
      <c r="DL204" s="34" t="str">
        <f ca="1">+IF(OFFSET('Sanitation Data'!$H$31,0,10*ROW('Sanitation Data'!H198))="","",OFFSET('Sanitation Data'!$H$31,0,10*ROW('Sanitation Data'!H198)))</f>
        <v/>
      </c>
      <c r="DM204" s="34" t="str">
        <f ca="1">+IF(OFFSET('Sanitation Data'!$H$32,0,10*ROW('Sanitation Data'!H198))="","",OFFSET('Sanitation Data'!$H$32,0,10*ROW('Sanitation Data'!H198)))</f>
        <v/>
      </c>
      <c r="DN204" s="34" t="str">
        <f ca="1">+IF(OFFSET('Sanitation Data'!$H$33,0,10*ROW('Sanitation Data'!H198))="","",OFFSET('Sanitation Data'!$H$33,0,10*ROW('Sanitation Data'!H198)))</f>
        <v/>
      </c>
      <c r="DO204" s="34" t="str">
        <f ca="1">+IF(OFFSET('Hygiene Data'!$C$12,0,10*ROW('Hygiene Data'!C198))="","",OFFSET('Hygiene Data'!$C$12,0,10*ROW('Hygiene Data'!C198)))</f>
        <v/>
      </c>
      <c r="DP204" s="34" t="str">
        <f ca="1">+IF(OFFSET('Hygiene Data'!$C$13,0,10*ROW('Hygiene Data'!C198))="","",OFFSET('Hygiene Data'!$C$13,0,10*ROW('Hygiene Data'!C198)))</f>
        <v/>
      </c>
      <c r="DQ204" s="34" t="str">
        <f ca="1">+IF(OFFSET('Hygiene Data'!$C$14,0,10*ROW('Hygiene Data'!C198))="","",OFFSET('Hygiene Data'!$C$14,0,10*ROW('Hygiene Data'!C198)))</f>
        <v/>
      </c>
      <c r="DR204" s="34" t="str">
        <f ca="1">+IF(OFFSET('Hygiene Data'!$D$12,0,10*ROW('Hygiene Data'!D198))="","",OFFSET('Hygiene Data'!$D$12,0,10*ROW('Hygiene Data'!D198)))</f>
        <v/>
      </c>
      <c r="DS204" s="34" t="str">
        <f ca="1">+IF(OFFSET('Hygiene Data'!$D$13,0,10*ROW('Hygiene Data'!D198))="","",OFFSET('Hygiene Data'!$D$13,0,10*ROW('Hygiene Data'!D198)))</f>
        <v/>
      </c>
      <c r="DT204" s="34" t="str">
        <f ca="1">+IF(OFFSET('Hygiene Data'!$D$14,0,10*ROW('Hygiene Data'!D198))="","",OFFSET('Hygiene Data'!$D$14,0,10*ROW('Hygiene Data'!D198)))</f>
        <v/>
      </c>
      <c r="DU204" s="34" t="str">
        <f ca="1">+IF(OFFSET('Hygiene Data'!$E$12,0,10*ROW('Hygiene Data'!E198))="","",OFFSET('Hygiene Data'!$E$12,0,10*ROW('Hygiene Data'!E198)))</f>
        <v/>
      </c>
      <c r="DV204" s="34" t="str">
        <f ca="1">+IF(OFFSET('Hygiene Data'!$E$13,0,10*ROW('Hygiene Data'!E198))="","",OFFSET('Hygiene Data'!$E$13,0,10*ROW('Hygiene Data'!E198)))</f>
        <v/>
      </c>
      <c r="DW204" s="34" t="str">
        <f ca="1">+IF(OFFSET('Hygiene Data'!$E$14,0,10*ROW('Hygiene Data'!E198))="","",OFFSET('Hygiene Data'!$E$14,0,10*ROW('Hygiene Data'!E198)))</f>
        <v/>
      </c>
      <c r="DX204" s="34" t="str">
        <f ca="1">+IF(OFFSET('Hygiene Data'!$F$12,0,10*ROW('Hygiene Data'!F198))="","",OFFSET('Hygiene Data'!$F$12,0,10*ROW('Hygiene Data'!F198)))</f>
        <v/>
      </c>
      <c r="DY204" s="34" t="str">
        <f ca="1">+IF(OFFSET('Hygiene Data'!$F$13,0,10*ROW('Hygiene Data'!F198))="","",OFFSET('Hygiene Data'!$F$13,0,10*ROW('Hygiene Data'!F198)))</f>
        <v/>
      </c>
      <c r="DZ204" s="34" t="str">
        <f ca="1">+IF(OFFSET('Hygiene Data'!$F$14,0,10*ROW('Hygiene Data'!F198))="","",OFFSET('Hygiene Data'!$F$14,0,10*ROW('Hygiene Data'!F198)))</f>
        <v/>
      </c>
      <c r="EA204" s="34" t="str">
        <f ca="1">+IF(OFFSET('Hygiene Data'!$G$12,0,10*ROW('Hygiene Data'!G198))="","",OFFSET('Hygiene Data'!$G$12,0,10*ROW('Hygiene Data'!G198)))</f>
        <v/>
      </c>
      <c r="EB204" s="34" t="str">
        <f ca="1">+IF(OFFSET('Hygiene Data'!$G$13,0,10*ROW('Hygiene Data'!G198))="","",OFFSET('Hygiene Data'!$G$13,0,10*ROW('Hygiene Data'!G198)))</f>
        <v/>
      </c>
      <c r="EC204" s="34" t="str">
        <f ca="1">+IF(OFFSET('Hygiene Data'!$G$14,0,10*ROW('Hygiene Data'!G198))="","",OFFSET('Hygiene Data'!$G$14,0,10*ROW('Hygiene Data'!G198)))</f>
        <v/>
      </c>
      <c r="ED204" s="34" t="str">
        <f ca="1">+IF(OFFSET('Hygiene Data'!$H$12,0,10*ROW('Hygiene Data'!H198))="","",OFFSET('Hygiene Data'!$H$12,0,10*ROW('Hygiene Data'!H198)))</f>
        <v/>
      </c>
      <c r="EE204" s="34" t="str">
        <f ca="1">+IF(OFFSET('Hygiene Data'!$H$13,0,10*ROW('Hygiene Data'!H198))="","",OFFSET('Hygiene Data'!$H$13,0,10*ROW('Hygiene Data'!H198)))</f>
        <v/>
      </c>
      <c r="EF204" s="34" t="str">
        <f ca="1">+IF(OFFSET('Hygiene Data'!$H$14,0,10*ROW('Hygiene Data'!H198))="","",OFFSET('Hygiene Data'!$H$14,0,10*ROW('Hygiene Data'!H198)))</f>
        <v/>
      </c>
    </row>
    <row r="205" spans="1:136" x14ac:dyDescent="0.2">
      <c r="A205" s="50" t="str">
        <f ca="1">+IF(OFFSET('Water Data'!$B$1,0,10*ROW('Water Data'!B202))="","",OFFSET('Water Data'!$B$1,0,10*ROW('Water Data'!B202)))</f>
        <v/>
      </c>
      <c r="B205" s="50" t="str">
        <f ca="1">+IF(OFFSET('Water Data'!$A$3,0,10*ROW('Water Data'!A202))="","",OFFSET('Water Data'!$A$3,0,10*ROW('Water Data'!A202)))</f>
        <v/>
      </c>
      <c r="C205" s="50" t="str">
        <f ca="1">+IF(OFFSET('Water Data'!$C$3,0,10*ROW('Water Data'!C202))="","",OFFSET('Water Data'!$C$3,0,10*ROW('Water Data'!C202)))</f>
        <v/>
      </c>
      <c r="D205" s="133" t="e">
        <f ca="1">+IF(AND(ISNUMBER(OFFSET('Water Data'!$C$5,0,10*ROW('Water Data'!C199))),BS205="Yes"),100-OFFSET('Water Data'!$C$5,0,10*ROW('Water Data'!C199)),IF(AND(ISNUMBER(OFFSET('Water Data'!$C$5,0,10*ROW('Water Data'!C199))),BS205="No",ISNUMBER(OFFSET('Water Data'!$C$5,0,10*ROW('Water Data'!C199)))),CONCATENATE("[",ROUND(100-OFFSET('Water Data'!$C$5,0,10*ROW('Water Data'!C199)),0),"]"),IF(AND(ISNUMBER(OFFSET('Water Data'!$C$5,0,10*ROW('Water Data'!C199))),BS205="",ISNUMBER(OFFSET('Water Data'!$C$5,0,10*ROW('Water Data'!C199)))),100-OFFSET('Water Data'!$C$5,0,10*ROW('Water Data'!C199)),NA())))</f>
        <v>#N/A</v>
      </c>
      <c r="E205" s="133" t="e">
        <f ca="1">+IF(AND(ISNUMBER(OFFSET('Water Data'!$C$7,0,10*ROW('Water Data'!D199))),BT205="Yes"),OFFSET('Water Data'!$C$7,0,10*ROW('Water Data'!C199)),IF(AND(ISNUMBER(OFFSET('Water Data'!$C$7,0,10*ROW('Water Data'!C199))),BT205="No",ISNUMBER(OFFSET('Water Data'!$C$7,0,10*ROW('Water Data'!C199)))),CONCATENATE("[",ROUND(OFFSET('Water Data'!$C$7,0,10*ROW('Water Data'!C199)),0),"]"),IF(AND(ISNUMBER(OFFSET('Water Data'!$C$7,0,10*ROW('Water Data'!C199))),BT205="",ISNUMBER(OFFSET('Water Data'!$C$7,0,10*ROW('Water Data'!C199)))),OFFSET('Water Data'!$C$7,0,10*ROW('Water Data'!C199)),NA())))</f>
        <v>#N/A</v>
      </c>
      <c r="F205" s="133" t="e">
        <f ca="1">+IF(AND(ISNUMBER(OFFSET('Water Data'!$C$10,0,10*ROW('Water Data'!C199))),BU205="Yes"),OFFSET('Water Data'!$C$10,0,10*ROW('Water Data'!C199)),IF(AND(ISNUMBER(OFFSET('Water Data'!$C$10,0,10*ROW('Water Data'!C199))),BU205="No",ISNUMBER(OFFSET('Water Data'!$C$10,0,10*ROW('Water Data'!C199)))),CONCATENATE("[",ROUND(OFFSET('Water Data'!$C$10,0,10*ROW('Water Data'!C199)),0),"]"),IF(AND(ISNUMBER(OFFSET('Water Data'!$C$10,0,10*ROW('Water Data'!C199))),BU205="",ISNUMBER(OFFSET('Water Data'!$C$10,0,10*ROW('Water Data'!C199)))),OFFSET('Water Data'!$C$10,0,10*ROW('Water Data'!C199)),NA())))</f>
        <v>#N/A</v>
      </c>
      <c r="G205" s="133" t="e">
        <f ca="1">+IF(AND(ISNUMBER(OFFSET('Water Data'!$D$5,0,10*ROW('Water Data'!D199))),BV205="Yes"),100-OFFSET('Water Data'!$D$5,0,10*ROW('Water Data'!D199)),IF(AND(ISNUMBER(OFFSET('Water Data'!$D$5,0,10*ROW('Water Data'!D199))),BV205="No",ISNUMBER(OFFSET('Water Data'!$D$5,0,10*ROW('Water Data'!D199)))),CONCATENATE("[",ROUND(100-OFFSET('Water Data'!$D$5,0,10*ROW('Water Data'!D199)),0),"]"),IF(AND(ISNUMBER(OFFSET('Water Data'!$D$5,0,10*ROW('Water Data'!D199))),BV205="",ISNUMBER(OFFSET('Water Data'!$D$5,0,10*ROW('Water Data'!D199)))),100-OFFSET('Water Data'!$D$5,0,10*ROW('Water Data'!D199)),NA())))</f>
        <v>#N/A</v>
      </c>
      <c r="H205" s="133" t="e">
        <f ca="1">+IF(AND(ISNUMBER(OFFSET('Water Data'!$D$7,0,10*ROW('Water Data'!D199))),BW205="Yes"),OFFSET('Water Data'!$D$7,0,10*ROW('Water Data'!D199)),IF(AND(ISNUMBER(OFFSET('Water Data'!$D$7,0,10*ROW('Water Data'!D199))),BW205="No",ISNUMBER(OFFSET('Water Data'!$D$7,0,10*ROW('Water Data'!D199)))),CONCATENATE("[",ROUND(OFFSET('Water Data'!$C$7,0,10*ROW('Water Data'!D199)),0),"]"),IF(AND(ISNUMBER(OFFSET('Water Data'!$D$7,0,10*ROW('Water Data'!D199))),BW205="",ISNUMBER(OFFSET('Water Data'!$D$7,0,10*ROW('Water Data'!D199)))),OFFSET('Water Data'!$D$7,0,10*ROW('Water Data'!D199)),NA())))</f>
        <v>#N/A</v>
      </c>
      <c r="I205" s="133" t="e">
        <f ca="1">+IF(AND(ISNUMBER(OFFSET('Water Data'!$D$10,0,10*ROW('Water Data'!D199))),BX205="Yes"),OFFSET('Water Data'!$D$10,0,10*ROW('Water Data'!D199)),IF(AND(ISNUMBER(OFFSET('Water Data'!$D$10,0,10*ROW('Water Data'!D199))),BX205="No",ISNUMBER(OFFSET('Water Data'!$D$10,0,10*ROW('Water Data'!D199)))),CONCATENATE("[",ROUND(OFFSET('Water Data'!$D$10,0,10*ROW('Water Data'!D199)),0),"]"),IF(AND(ISNUMBER(OFFSET('Water Data'!$D$10,0,10*ROW('Water Data'!D199))),BX205="",ISNUMBER(OFFSET('Water Data'!$D$10,0,10*ROW('Water Data'!D199)))),OFFSET('Water Data'!$D$10,0,10*ROW('Water Data'!D199)),NA())))</f>
        <v>#N/A</v>
      </c>
      <c r="J205" s="133" t="e">
        <f ca="1">+IF(AND(ISNUMBER(OFFSET('Water Data'!$E$5,0,10*ROW('Water Data'!E199))),BY205="Yes"),100-OFFSET('Water Data'!$E$5,0,10*ROW('Water Data'!E199)),IF(AND(ISNUMBER(OFFSET('Water Data'!$E$5,0,10*ROW('Water Data'!E199))),BY205="No",ISNUMBER(OFFSET('Water Data'!$E$5,0,10*ROW('Water Data'!E199)))),CONCATENATE("[",ROUND(100-OFFSET('Water Data'!$E$5,0,10*ROW('Water Data'!E199)),0),"]"),IF(AND(ISNUMBER(OFFSET('Water Data'!$E$5,0,10*ROW('Water Data'!E199))),BY205="",ISNUMBER(OFFSET('Water Data'!$E$5,0,10*ROW('Water Data'!E199)))),100-OFFSET('Water Data'!$E$5,0,10*ROW('Water Data'!E199)),NA())))</f>
        <v>#N/A</v>
      </c>
      <c r="K205" s="133" t="e">
        <f ca="1">+IF(AND(ISNUMBER(OFFSET('Water Data'!$E$7,0,10*ROW('Water Data'!E199))),BZ205="Yes"),OFFSET('Water Data'!$E$7,0,10*ROW('Water Data'!E199)),IF(AND(ISNUMBER(OFFSET('Water Data'!$E$7,0,10*ROW('Water Data'!E199))),BZ205="No",ISNUMBER(OFFSET('Water Data'!$E$7,0,10*ROW('Water Data'!E199)))),CONCATENATE("[",ROUND(OFFSET('Water Data'!$E$7,0,10*ROW('Water Data'!E199)),0),"]"),IF(AND(ISNUMBER(OFFSET('Water Data'!$E$7,0,10*ROW('Water Data'!E199))),BZ205="",ISNUMBER(OFFSET('Water Data'!$E$7,0,10*ROW('Water Data'!E199)))),OFFSET('Water Data'!$E$7,0,10*ROW('Water Data'!E199)),NA())))</f>
        <v>#N/A</v>
      </c>
      <c r="L205" s="133" t="e">
        <f ca="1">+IF(AND(ISNUMBER(OFFSET('Water Data'!$E$10,0,10*ROW('Water Data'!E199))),CA205="Yes"),OFFSET('Water Data'!$E$10,0,10*ROW('Water Data'!E199)),IF(AND(ISNUMBER(OFFSET('Water Data'!$E$10,0,10*ROW('Water Data'!E199))),CA205="No",ISNUMBER(OFFSET('Water Data'!$E$10,0,10*ROW('Water Data'!E199)))),CONCATENATE("[",ROUND(OFFSET('Water Data'!$E$10,0,10*ROW('Water Data'!E199)),0),"]"),IF(AND(ISNUMBER(OFFSET('Water Data'!$E$10,0,10*ROW('Water Data'!E199))),CA205="",ISNUMBER(OFFSET('Water Data'!$E$10,0,10*ROW('Water Data'!E199)))),OFFSET('Water Data'!$E$10,0,10*ROW('Water Data'!E199)),NA())))</f>
        <v>#N/A</v>
      </c>
      <c r="M205" s="133" t="e">
        <f ca="1">+IF(AND(ISNUMBER(OFFSET('Water Data'!$F$5,0,10*ROW('Water Data'!F199))),CB205="Yes"),100-OFFSET('Water Data'!$F$5,0,10*ROW('Water Data'!F199)),IF(AND(ISNUMBER(OFFSET('Water Data'!$F$5,0,10*ROW('Water Data'!F199))),CB205="No",ISNUMBER(OFFSET('Water Data'!$F$5,0,10*ROW('Water Data'!F199)))),CONCATENATE("[",ROUND(100-OFFSET('Water Data'!$F$5,0,10*ROW('Water Data'!F199)),0),"]"),IF(AND(ISNUMBER(OFFSET('Water Data'!$F$5,0,10*ROW('Water Data'!F199))),CB205="",ISNUMBER(OFFSET('Water Data'!$F$5,0,10*ROW('Water Data'!F199)))),100-OFFSET('Water Data'!$F$5,0,10*ROW('Water Data'!F199)),NA())))</f>
        <v>#N/A</v>
      </c>
      <c r="N205" s="133" t="e">
        <f ca="1">+IF(AND(ISNUMBER(OFFSET('Water Data'!$F$7,0,10*ROW('Water Data'!F199))),CC205="Yes"),OFFSET('Water Data'!$F$7,0,10*ROW('Water Data'!F199)),IF(AND(ISNUMBER(OFFSET('Water Data'!$F$7,0,10*ROW('Water Data'!F199))),CC205="No",ISNUMBER(OFFSET('Water Data'!$F$7,0,10*ROW('Water Data'!F199)))),CONCATENATE("[",ROUND(OFFSET('Water Data'!$F$7,0,10*ROW('Water Data'!F199)),0),"]"),IF(AND(ISNUMBER(OFFSET('Water Data'!$F$7,0,10*ROW('Water Data'!F199))),CC205="",ISNUMBER(OFFSET('Water Data'!$F$7,0,10*ROW('Water Data'!F199)))),OFFSET('Water Data'!$F$7,0,10*ROW('Water Data'!F199)),NA())))</f>
        <v>#N/A</v>
      </c>
      <c r="O205" s="133" t="e">
        <f ca="1">+IF(AND(ISNUMBER(OFFSET('Water Data'!$F$10,0,10*ROW('Water Data'!F199))),CD205="Yes"),OFFSET('Water Data'!$F$10,0,10*ROW('Water Data'!F199)),IF(AND(ISNUMBER(OFFSET('Water Data'!$F$10,0,10*ROW('Water Data'!F199))),CD205="No",ISNUMBER(OFFSET('Water Data'!$F$10,0,10*ROW('Water Data'!F199)))),CONCATENATE("[",ROUND(OFFSET('Water Data'!$F$10,0,10*ROW('Water Data'!F199)),0),"]"),IF(AND(ISNUMBER(OFFSET('Water Data'!$F$10,0,10*ROW('Water Data'!F199))),CD205="",ISNUMBER(OFFSET('Water Data'!$F$10,0,10*ROW('Water Data'!F199)))),OFFSET('Water Data'!$F$10,0,10*ROW('Water Data'!F199)),NA())))</f>
        <v>#N/A</v>
      </c>
      <c r="P205" s="133" t="e">
        <f ca="1">+IF(AND(ISNUMBER(OFFSET('Water Data'!$G$5,0,10*ROW('Water Data'!G199))),CE205="Yes"),100-OFFSET('Water Data'!$G$5,0,10*ROW('Water Data'!G199)),IF(AND(ISNUMBER(OFFSET('Water Data'!$G$5,0,10*ROW('Water Data'!G199))),CE205="No",ISNUMBER(OFFSET('Water Data'!$G$5,0,10*ROW('Water Data'!G199)))),CONCATENATE("[",ROUND(100-OFFSET('Water Data'!$G$5,0,10*ROW('Water Data'!G199)),0),"]"),IF(AND(ISNUMBER(OFFSET('Water Data'!$G$5,0,10*ROW('Water Data'!G199))),CE205="",ISNUMBER(OFFSET('Water Data'!$G$5,0,10*ROW('Water Data'!G199)))),100-OFFSET('Water Data'!$G$5,0,10*ROW('Water Data'!G199)),NA())))</f>
        <v>#N/A</v>
      </c>
      <c r="Q205" s="133" t="e">
        <f ca="1">+IF(AND(ISNUMBER(OFFSET('Water Data'!$G$7,0,10*ROW('Water Data'!G199))),CF205="Yes"),OFFSET('Water Data'!$G$7,0,10*ROW('Water Data'!G199)),IF(AND(ISNUMBER(OFFSET('Water Data'!$G$7,0,10*ROW('Water Data'!G199))),CF205="No",ISNUMBER(OFFSET('Water Data'!$G$7,0,10*ROW('Water Data'!G199)))),CONCATENATE("[",ROUND(OFFSET('Water Data'!$G$7,0,10*ROW('Water Data'!G199)),0),"]"),IF(AND(ISNUMBER(OFFSET('Water Data'!$G$7,0,10*ROW('Water Data'!G199))),CF205="",ISNUMBER(OFFSET('Water Data'!$G$7,0,10*ROW('Water Data'!G199)))),OFFSET('Water Data'!$G$7,0,10*ROW('Water Data'!G199)),NA())))</f>
        <v>#N/A</v>
      </c>
      <c r="R205" s="133" t="e">
        <f ca="1">+IF(AND(ISNUMBER(OFFSET('Water Data'!$G$10,0,10*ROW('Water Data'!G199))),CG205="Yes"),OFFSET('Water Data'!$G$10,0,10*ROW('Water Data'!G199)),IF(AND(ISNUMBER(OFFSET('Water Data'!$G$10,0,10*ROW('Water Data'!G199))),CG205="No",ISNUMBER(OFFSET('Water Data'!$G$10,0,10*ROW('Water Data'!G199)))),CONCATENATE("[",ROUND(OFFSET('Water Data'!$G$10,0,10*ROW('Water Data'!G199)),0),"]"),IF(AND(ISNUMBER(OFFSET('Water Data'!$G$10,0,10*ROW('Water Data'!G199))),CG205="",ISNUMBER(OFFSET('Water Data'!$G$10,0,10*ROW('Water Data'!G199)))),OFFSET('Water Data'!$G$10,0,10*ROW('Water Data'!G199)),NA())))</f>
        <v>#N/A</v>
      </c>
      <c r="S205" s="133" t="e">
        <f ca="1">+IF(AND(ISNUMBER(OFFSET('Water Data'!$H$5,0,10*ROW('Water Data'!H199))),CH205="Yes"),100-OFFSET('Water Data'!$H$5,0,10*ROW('Water Data'!H199)),IF(AND(ISNUMBER(OFFSET('Water Data'!$H$5,0,10*ROW('Water Data'!H199))),CH205="No",ISNUMBER(OFFSET('Water Data'!$H$5,0,10*ROW('Water Data'!H199)))),CONCATENATE("[",ROUND(100-OFFSET('Water Data'!$H$5,0,10*ROW('Water Data'!H199)),0),"]"),IF(AND(ISNUMBER(OFFSET('Water Data'!$H$5,0,10*ROW('Water Data'!H199))),CH205="",ISNUMBER(OFFSET('Water Data'!$H$5,0,10*ROW('Water Data'!H199)))),100-OFFSET('Water Data'!$H$5,0,10*ROW('Water Data'!H199)),NA())))</f>
        <v>#N/A</v>
      </c>
      <c r="T205" s="133" t="e">
        <f ca="1">+IF(AND(ISNUMBER(OFFSET('Water Data'!$H$7,0,10*ROW('Water Data'!H199))),CI205="Yes"),OFFSET('Water Data'!$H$7,0,10*ROW('Water Data'!H199)),IF(AND(ISNUMBER(OFFSET('Water Data'!$H$7,0,10*ROW('Water Data'!H199))),CI205="No",ISNUMBER(OFFSET('Water Data'!$H$7,0,10*ROW('Water Data'!H199)))),CONCATENATE("[",ROUND(OFFSET('Water Data'!$H$7,0,10*ROW('Water Data'!H199)),0),"]"),IF(AND(ISNUMBER(OFFSET('Water Data'!$H$7,0,10*ROW('Water Data'!H199))),CI205="",ISNUMBER(OFFSET('Water Data'!$H$7,0,10*ROW('Water Data'!H199)))),OFFSET('Water Data'!$H$7,0,10*ROW('Water Data'!H199)),NA())))</f>
        <v>#N/A</v>
      </c>
      <c r="U205" s="133" t="e">
        <f ca="1">+IF(AND(ISNUMBER(OFFSET('Water Data'!$H$10,0,10*ROW('Water Data'!H199))),CJ205="Yes"),OFFSET('Water Data'!$H$10,0,10*ROW('Water Data'!H199)),IF(AND(ISNUMBER(OFFSET('Water Data'!$H$10,0,10*ROW('Water Data'!H199))),CJ205="No",ISNUMBER(OFFSET('Water Data'!$H$10,0,10*ROW('Water Data'!H199)))),CONCATENATE("[",ROUND(OFFSET('Water Data'!$H$10,0,10*ROW('Water Data'!H199)),0),"]"),IF(AND(ISNUMBER(OFFSET('Water Data'!$H$10,0,10*ROW('Water Data'!H199))),CJ205="",ISNUMBER(OFFSET('Water Data'!$H$10,0,10*ROW('Water Data'!H199)))),OFFSET('Water Data'!$H$10,0,10*ROW('Water Data'!H199)),NA())))</f>
        <v>#N/A</v>
      </c>
      <c r="V205" s="134" t="e">
        <f ca="1">+IF(AND(ISNUMBER(OFFSET('Sanitation Data'!$C$5,0,10*ROW('Sanitation Data'!C199))),CK205="Yes"),100-OFFSET('Sanitation Data'!$C$5,0,10*ROW('Sanitation Data'!C199)),IF(AND(ISNUMBER(OFFSET('Sanitation Data'!$C$5,0,10*ROW('Sanitation Data'!C199))),CK205="No",ISNUMBER(OFFSET('Sanitation Data'!$C$5,0,10*ROW('Sanitation Data'!C199)))),CONCATENATE("[",ROUND(100-OFFSET('Sanitation Data'!$C$5,0,10*ROW('Sanitation Data'!C199)),0),"]"),IF(AND(ISNUMBER(OFFSET('Sanitation Data'!$C$5,0,10*ROW('Sanitation Data'!C199))),CK205="",ISNUMBER(OFFSET('Sanitation Data'!$C$5,0,10*ROW('Sanitation Data'!C199)))),100-OFFSET('Sanitation Data'!$C$5,0,10*ROW('Sanitation Data'!C199)),NA())))</f>
        <v>#N/A</v>
      </c>
      <c r="W205" s="134" t="e">
        <f ca="1">+IF(AND(ISNUMBER(OFFSET('Sanitation Data'!$C$7,0,10*ROW('Sanitation Data'!C199))),CL205="Yes"),OFFSET('Sanitation Data'!$C$7,0,10*ROW('Sanitation Data'!C199)),IF(AND(ISNUMBER(OFFSET('Sanitation Data'!$C$7,0,10*ROW('Sanitation Data'!C199))),CL205="No",ISNUMBER(OFFSET('Sanitation Data'!$C$7,0,10*ROW('Sanitation Data'!C199)))),CONCATENATE("[",ROUND(OFFSET('Sanitation Data'!$C$7,0,10*ROW('Sanitation Data'!C199)),0),"]"),IF(AND(ISNUMBER(OFFSET('Sanitation Data'!$C$7,0,10*ROW('Sanitation Data'!C199))),CL205="",ISNUMBER(OFFSET('Sanitation Data'!$C$7,0,10*ROW('Sanitation Data'!C199)))),OFFSET('Sanitation Data'!$C$7,0,10*ROW('Sanitation Data'!C199)),NA())))</f>
        <v>#N/A</v>
      </c>
      <c r="X205" s="134" t="e">
        <f ca="1">+IF(AND(ISNUMBER(OFFSET('Sanitation Data'!$C$11,0,10*ROW('Sanitation Data'!C199))),CM205="Yes"),OFFSET('Sanitation Data'!$C$11,0,10*ROW('Sanitation Data'!C199)),IF(AND(ISNUMBER(OFFSET('Sanitation Data'!$C$11,0,10*ROW('Sanitation Data'!C199))),CM205="No",ISNUMBER(OFFSET('Sanitation Data'!$C$11,0,10*ROW('Sanitation Data'!C199)))),CONCATENATE("[",ROUND(OFFSET('Sanitation Data'!$C$11,0,10*ROW('Sanitation Data'!C199)),0),"]"),IF(AND(ISNUMBER(OFFSET('Sanitation Data'!$C$11,0,10*ROW('Sanitation Data'!C199))),CM205="",ISNUMBER(OFFSET('Sanitation Data'!$C$11,0,10*ROW('Sanitation Data'!C199)))),OFFSET('Sanitation Data'!$C$11,0,10*ROW('Sanitation Data'!C199)),NA())))</f>
        <v>#N/A</v>
      </c>
      <c r="Y205" s="134" t="e">
        <f ca="1">+IF(AND(ISNUMBER(OFFSET('Sanitation Data'!$C$12,0,10*ROW('Sanitation Data'!C199))),CN205="Yes"),OFFSET('Sanitation Data'!$C$12,0,10*ROW('Sanitation Data'!C199)),IF(AND(ISNUMBER(OFFSET('Sanitation Data'!$C$12,0,10*ROW('Sanitation Data'!C199))),CN205="No",ISNUMBER(OFFSET('Sanitation Data'!$C$12,0,10*ROW('Sanitation Data'!C199)))),CONCATENATE("[",ROUND(OFFSET('Sanitation Data'!$C$12,0,10*ROW('Sanitation Data'!C199)),0),"]"),IF(AND(ISNUMBER(OFFSET('Sanitation Data'!$C$12,0,10*ROW('Sanitation Data'!C199))),CN205="",ISNUMBER(OFFSET('Sanitation Data'!$C$12,0,10*ROW('Sanitation Data'!C199)))),OFFSET('Sanitation Data'!$C$12,0,10*ROW('Sanitation Data'!C199)),NA())))</f>
        <v>#N/A</v>
      </c>
      <c r="Z205" s="134" t="e">
        <f ca="1">+IF(AND(ISNUMBER(OFFSET('Sanitation Data'!$C$13,0,10*ROW('Sanitation Data'!C199))),CO205="Yes"),OFFSET('Sanitation Data'!$C$13,0,10*ROW('Sanitation Data'!C199)),IF(AND(ISNUMBER(OFFSET('Sanitation Data'!$C$13,0,10*ROW('Sanitation Data'!C199))),CO205="No",ISNUMBER(OFFSET('Sanitation Data'!$C$13,0,10*ROW('Sanitation Data'!C199)))),CONCATENATE("[",ROUND(OFFSET('Sanitation Data'!$C$13,0,10*ROW('Sanitation Data'!C199)),0),"]"),IF(AND(ISNUMBER(OFFSET('Sanitation Data'!$C$13,0,10*ROW('Sanitation Data'!C199))),CO205="",ISNUMBER(OFFSET('Sanitation Data'!$C$13,0,10*ROW('Sanitation Data'!C199)))),OFFSET('Sanitation Data'!$C$13,0,10*ROW('Sanitation Data'!C199)),NA())))</f>
        <v>#N/A</v>
      </c>
      <c r="AA205" s="134" t="e">
        <f ca="1">+IF(AND(ISNUMBER(OFFSET('Sanitation Data'!$D$5,0,10*ROW('Sanitation Data'!D199))),CP205="Yes"),100-OFFSET('Sanitation Data'!$D$5,0,10*ROW('Sanitation Data'!D199)),IF(AND(ISNUMBER(OFFSET('Sanitation Data'!$D$5,0,10*ROW('Sanitation Data'!D199))),CP205="No",ISNUMBER(OFFSET('Sanitation Data'!$D$5,0,10*ROW('Sanitation Data'!D199)))),CONCATENATE("[",ROUND(100-OFFSET('Sanitation Data'!$D$5,0,10*ROW('Sanitation Data'!D199)),0),"]"),IF(AND(ISNUMBER(OFFSET('Sanitation Data'!$D$5,0,10*ROW('Sanitation Data'!D199))),CP205="",ISNUMBER(OFFSET('Sanitation Data'!$D$5,0,10*ROW('Sanitation Data'!D199)))),100-OFFSET('Sanitation Data'!$D$5,0,10*ROW('Sanitation Data'!D199)),NA())))</f>
        <v>#N/A</v>
      </c>
      <c r="AB205" s="134" t="e">
        <f ca="1">+IF(AND(ISNUMBER(OFFSET('Sanitation Data'!$D$7,0,10*ROW('Sanitation Data'!D199))),CQ205="Yes"),OFFSET('Sanitation Data'!$D$7,0,10*ROW('Sanitation Data'!G199)),IF(AND(ISNUMBER(OFFSET('Sanitation Data'!$D$7,0,10*ROW('Sanitation Data'!D199))),CQ205="No",ISNUMBER(OFFSET('Sanitation Data'!$D$7,0,10*ROW('Sanitation Data'!D199)))),CONCATENATE("[",ROUND(OFFSET('Sanitation Data'!$D$7,0,10*ROW('Sanitation Data'!D199)),0),"]"),IF(AND(ISNUMBER(OFFSET('Sanitation Data'!$D$7,0,10*ROW('Sanitation Data'!D199))),CQ205="",ISNUMBER(OFFSET('Sanitation Data'!$D$7,0,10*ROW('Sanitation Data'!D199)))),OFFSET('Sanitation Data'!$D$7,0,10*ROW('Sanitation Data'!D199)),NA())))</f>
        <v>#N/A</v>
      </c>
      <c r="AC205" s="134" t="e">
        <f ca="1">+IF(AND(ISNUMBER(OFFSET('Sanitation Data'!$D$11,0,10*ROW('Sanitation Data'!D199))),CR205="Yes"),OFFSET('Sanitation Data'!$D$11,0,10*ROW('Sanitation Data'!D199)),IF(AND(ISNUMBER(OFFSET('Sanitation Data'!$D$11,0,10*ROW('Sanitation Data'!D199))),CR205="No",ISNUMBER(OFFSET('Sanitation Data'!$D$11,0,10*ROW('Sanitation Data'!D199)))),CONCATENATE("[",ROUND(OFFSET('Sanitation Data'!$D$11,0,10*ROW('Sanitation Data'!D199)),0),"]"),IF(AND(ISNUMBER(OFFSET('Sanitation Data'!$D$11,0,10*ROW('Sanitation Data'!D199))),CR205="",ISNUMBER(OFFSET('Sanitation Data'!$D$11,0,10*ROW('Sanitation Data'!D199)))),OFFSET('Sanitation Data'!$D$11,0,10*ROW('Sanitation Data'!D199)),NA())))</f>
        <v>#N/A</v>
      </c>
      <c r="AD205" s="134" t="e">
        <f ca="1">+IF(AND(ISNUMBER(OFFSET('Sanitation Data'!$D$12,0,10*ROW('Sanitation Data'!D199))),CS205="Yes"),OFFSET('Sanitation Data'!$D$12,0,10*ROW('Sanitation Data'!D199)),IF(AND(ISNUMBER(OFFSET('Sanitation Data'!$D$12,0,10*ROW('Sanitation Data'!D199))),CS205="No",ISNUMBER(OFFSET('Sanitation Data'!$D$12,0,10*ROW('Sanitation Data'!D199)))),CONCATENATE("[",ROUND(OFFSET('Sanitation Data'!$D$12,0,10*ROW('Sanitation Data'!D199)),0),"]"),IF(AND(ISNUMBER(OFFSET('Sanitation Data'!$D$12,0,10*ROW('Sanitation Data'!D199))),CS205="",ISNUMBER(OFFSET('Sanitation Data'!$D$12,0,10*ROW('Sanitation Data'!D199)))),OFFSET('Sanitation Data'!$D$12,0,10*ROW('Sanitation Data'!D199)),NA())))</f>
        <v>#N/A</v>
      </c>
      <c r="AE205" s="134" t="e">
        <f ca="1">+IF(AND(ISNUMBER(OFFSET('Sanitation Data'!$D$13,0,10*ROW('Sanitation Data'!D199))),CT205="Yes"),OFFSET('Sanitation Data'!$D$13,0,10*ROW('Sanitation Data'!D199)),IF(AND(ISNUMBER(OFFSET('Sanitation Data'!$D$13,0,10*ROW('Sanitation Data'!D199))),CT205="No",ISNUMBER(OFFSET('Sanitation Data'!$D$13,0,10*ROW('Sanitation Data'!D199)))),CONCATENATE("[",ROUND(OFFSET('Sanitation Data'!$D$13,0,10*ROW('Sanitation Data'!D199)),0),"]"),IF(AND(ISNUMBER(OFFSET('Sanitation Data'!$D$13,0,10*ROW('Sanitation Data'!D199))),CT205="",ISNUMBER(OFFSET('Sanitation Data'!$D$13,0,10*ROW('Sanitation Data'!D199)))),OFFSET('Sanitation Data'!$D$13,0,10*ROW('Sanitation Data'!D199)),NA())))</f>
        <v>#N/A</v>
      </c>
      <c r="AF205" s="134" t="e">
        <f ca="1">+IF(AND(ISNUMBER(OFFSET('Sanitation Data'!$E$5,0,10*ROW('Sanitation Data'!E199))),CU205="Yes"),100-OFFSET('Sanitation Data'!$E$5,0,10*ROW('Sanitation Data'!E199)),IF(AND(ISNUMBER(OFFSET('Sanitation Data'!$E$5,0,10*ROW('Sanitation Data'!E199))),CU205="No",ISNUMBER(OFFSET('Sanitation Data'!$E$5,0,10*ROW('Sanitation Data'!E199)))),CONCATENATE("[",ROUND(100-OFFSET('Sanitation Data'!$E$5,0,10*ROW('Sanitation Data'!E199)),0),"]"),IF(AND(ISNUMBER(OFFSET('Sanitation Data'!$E$5,0,10*ROW('Sanitation Data'!E199))),CU205="",ISNUMBER(OFFSET('Sanitation Data'!$E$5,0,10*ROW('Sanitation Data'!E199)))),100-OFFSET('Sanitation Data'!$E$5,0,10*ROW('Sanitation Data'!E199)),NA())))</f>
        <v>#N/A</v>
      </c>
      <c r="AG205" s="134" t="e">
        <f ca="1">+IF(AND(ISNUMBER(OFFSET('Sanitation Data'!$E$7,0,10*ROW('Sanitation Data'!E199))),CV205="Yes"),OFFSET('Sanitation Data'!$E$7,0,10*ROW('Sanitation Data'!E199)),IF(AND(ISNUMBER(OFFSET('Sanitation Data'!$E$7,0,10*ROW('Sanitation Data'!E199))),CV205="No",ISNUMBER(OFFSET('Sanitation Data'!$E$7,0,10*ROW('Sanitation Data'!E199)))),CONCATENATE("[",ROUND(OFFSET('Sanitation Data'!$E$7,0,10*ROW('Sanitation Data'!E199)),0),"]"),IF(AND(ISNUMBER(OFFSET('Sanitation Data'!$E$7,0,10*ROW('Sanitation Data'!E199))),CV205="",ISNUMBER(OFFSET('Sanitation Data'!$E$7,0,10*ROW('Sanitation Data'!E199)))),OFFSET('Sanitation Data'!$E$7,0,10*ROW('Sanitation Data'!E199)),NA())))</f>
        <v>#N/A</v>
      </c>
      <c r="AH205" s="134" t="e">
        <f ca="1">+IF(AND(ISNUMBER(OFFSET('Sanitation Data'!$E$11,0,10*ROW('Sanitation Data'!E199))),CW205="Yes"),OFFSET('Sanitation Data'!$E$11,0,10*ROW('Sanitation Data'!E199)),IF(AND(ISNUMBER(OFFSET('Sanitation Data'!$E$11,0,10*ROW('Sanitation Data'!E199))),CW205="No",ISNUMBER(OFFSET('Sanitation Data'!$E$11,0,10*ROW('Sanitation Data'!E199)))),CONCATENATE("[",ROUND(OFFSET('Sanitation Data'!$E$11,0,10*ROW('Sanitation Data'!E199)),0),"]"),IF(AND(ISNUMBER(OFFSET('Sanitation Data'!$E$11,0,10*ROW('Sanitation Data'!E199))),CW205="",ISNUMBER(OFFSET('Sanitation Data'!$E$11,0,10*ROW('Sanitation Data'!E199)))),OFFSET('Sanitation Data'!$E$11,0,10*ROW('Sanitation Data'!E199)),NA())))</f>
        <v>#N/A</v>
      </c>
      <c r="AI205" s="134" t="e">
        <f ca="1">+IF(AND(ISNUMBER(OFFSET('Sanitation Data'!$E$12,0,10*ROW('Sanitation Data'!E199))),CX205="Yes"),OFFSET('Sanitation Data'!$E$12,0,10*ROW('Sanitation Data'!E199)),IF(AND(ISNUMBER(OFFSET('Sanitation Data'!$E$12,0,10*ROW('Sanitation Data'!E199))),CX205="No",ISNUMBER(OFFSET('Sanitation Data'!$E$12,0,10*ROW('Sanitation Data'!E199)))),CONCATENATE("[",ROUND(OFFSET('Sanitation Data'!$E$12,0,10*ROW('Sanitation Data'!E199)),0),"]"),IF(AND(ISNUMBER(OFFSET('Sanitation Data'!$E$12,0,10*ROW('Sanitation Data'!E199))),CX205="",ISNUMBER(OFFSET('Sanitation Data'!$E$12,0,10*ROW('Sanitation Data'!E199)))),OFFSET('Sanitation Data'!$E$12,0,10*ROW('Sanitation Data'!E199)),NA())))</f>
        <v>#N/A</v>
      </c>
      <c r="AJ205" s="134" t="e">
        <f ca="1">+IF(AND(ISNUMBER(OFFSET('Sanitation Data'!$E$13,0,10*ROW('Sanitation Data'!E199))),CY205="Yes"),OFFSET('Sanitation Data'!$E$13,0,10*ROW('Sanitation Data'!E199)),IF(AND(ISNUMBER(OFFSET('Sanitation Data'!$E$13,0,10*ROW('Sanitation Data'!E199))),CY205="No",ISNUMBER(OFFSET('Sanitation Data'!$E$13,0,10*ROW('Sanitation Data'!E199)))),CONCATENATE("[",ROUND(OFFSET('Sanitation Data'!$E$13,0,10*ROW('Sanitation Data'!E199)),0),"]"),IF(AND(ISNUMBER(OFFSET('Sanitation Data'!$E$13,0,10*ROW('Sanitation Data'!E199))),CY205="",ISNUMBER(OFFSET('Sanitation Data'!$E$13,0,10*ROW('Sanitation Data'!E199)))),OFFSET('Sanitation Data'!$E$13,0,10*ROW('Sanitation Data'!E199)),NA())))</f>
        <v>#N/A</v>
      </c>
      <c r="AK205" s="134" t="e">
        <f ca="1">+IF(AND(ISNUMBER(OFFSET('Sanitation Data'!$F$5,0,10*ROW('Sanitation Data'!F199))),CZ205="Yes"),100-OFFSET('Sanitation Data'!$F$5,0,10*ROW('Sanitation Data'!F199)),IF(AND(ISNUMBER(OFFSET('Sanitation Data'!$F$5,0,10*ROW('Sanitation Data'!F199))),CZ205="No",ISNUMBER(OFFSET('Sanitation Data'!$F$5,0,10*ROW('Sanitation Data'!F199)))),CONCATENATE("[",ROUND(100-OFFSET('Sanitation Data'!$F$5,0,10*ROW('Sanitation Data'!F199)),0),"]"),IF(AND(ISNUMBER(OFFSET('Sanitation Data'!$F$5,0,10*ROW('Sanitation Data'!F199))),CZ205="",ISNUMBER(OFFSET('Sanitation Data'!$F$5,0,10*ROW('Sanitation Data'!F199)))),100-OFFSET('Sanitation Data'!$F$5,0,10*ROW('Sanitation Data'!F199)),NA())))</f>
        <v>#N/A</v>
      </c>
      <c r="AL205" s="134" t="e">
        <f ca="1">+IF(AND(ISNUMBER(OFFSET('Sanitation Data'!$F$7,0,10*ROW('Sanitation Data'!F199))),DA205="Yes"),OFFSET('Sanitation Data'!$F$7,0,10*ROW('Sanitation Data'!F199)),IF(AND(ISNUMBER(OFFSET('Sanitation Data'!$F$7,0,10*ROW('Sanitation Data'!F199))),DA205="No",ISNUMBER(OFFSET('Sanitation Data'!$F$7,0,10*ROW('Sanitation Data'!F199)))),CONCATENATE("[",ROUND(OFFSET('Sanitation Data'!$F$7,0,10*ROW('Sanitation Data'!F199)),0),"]"),IF(AND(ISNUMBER(OFFSET('Sanitation Data'!$F$7,0,10*ROW('Sanitation Data'!F199))),DA205="",ISNUMBER(OFFSET('Sanitation Data'!$F$7,0,10*ROW('Sanitation Data'!F199)))),OFFSET('Sanitation Data'!$F$7,0,10*ROW('Sanitation Data'!F199)),NA())))</f>
        <v>#N/A</v>
      </c>
      <c r="AM205" s="134" t="e">
        <f ca="1">+IF(AND(ISNUMBER(OFFSET('Sanitation Data'!$F$11,0,10*ROW('Sanitation Data'!F199))),DB205="Yes"),OFFSET('Sanitation Data'!$F$11,0,10*ROW('Sanitation Data'!F199)),IF(AND(ISNUMBER(OFFSET('Sanitation Data'!$F$11,0,10*ROW('Sanitation Data'!F199))),DB205="No",ISNUMBER(OFFSET('Sanitation Data'!$F$11,0,10*ROW('Sanitation Data'!F199)))),CONCATENATE("[",ROUND(OFFSET('Sanitation Data'!$F$11,0,10*ROW('Sanitation Data'!F199)),0),"]"),IF(AND(ISNUMBER(OFFSET('Sanitation Data'!$F$11,0,10*ROW('Sanitation Data'!F199))),DB205="",ISNUMBER(OFFSET('Sanitation Data'!$F$11,0,10*ROW('Sanitation Data'!F199)))),OFFSET('Sanitation Data'!$F$11,0,10*ROW('Sanitation Data'!F199)),NA())))</f>
        <v>#N/A</v>
      </c>
      <c r="AN205" s="134" t="e">
        <f ca="1">+IF(AND(ISNUMBER(OFFSET('Sanitation Data'!$F$12,0,10*ROW('Sanitation Data'!F199))),DC205="Yes"),OFFSET('Sanitation Data'!$F$12,0,10*ROW('Sanitation Data'!F199)),IF(AND(ISNUMBER(OFFSET('Sanitation Data'!$F$12,0,10*ROW('Sanitation Data'!F199))),DC205="No",ISNUMBER(OFFSET('Sanitation Data'!$F$12,0,10*ROW('Sanitation Data'!F199)))),CONCATENATE("[",ROUND(OFFSET('Sanitation Data'!$F$12,0,10*ROW('Sanitation Data'!F199)),0),"]"),IF(AND(ISNUMBER(OFFSET('Sanitation Data'!$F$12,0,10*ROW('Sanitation Data'!F199))),DC205="",ISNUMBER(OFFSET('Sanitation Data'!$F$12,0,10*ROW('Sanitation Data'!F199)))),OFFSET('Sanitation Data'!$F$12,0,10*ROW('Sanitation Data'!F199)),NA())))</f>
        <v>#N/A</v>
      </c>
      <c r="AO205" s="134" t="e">
        <f ca="1">+IF(AND(ISNUMBER(OFFSET('Sanitation Data'!$F$13,0,10*ROW('Sanitation Data'!F199))),DD205="Yes"),OFFSET('Sanitation Data'!$F$13,0,10*ROW('Sanitation Data'!F199)),IF(AND(ISNUMBER(OFFSET('Sanitation Data'!$F$13,0,10*ROW('Sanitation Data'!F199))),DD205="No",ISNUMBER(OFFSET('Sanitation Data'!$F$13,0,10*ROW('Sanitation Data'!F199)))),CONCATENATE("[",ROUND(OFFSET('Sanitation Data'!$F$13,0,10*ROW('Sanitation Data'!F199)),0),"]"),IF(AND(ISNUMBER(OFFSET('Sanitation Data'!$F$13,0,10*ROW('Sanitation Data'!F199))),DD205="",ISNUMBER(OFFSET('Sanitation Data'!$F$13,0,10*ROW('Sanitation Data'!F199)))),OFFSET('Sanitation Data'!$F$13,0,10*ROW('Sanitation Data'!F199)),NA())))</f>
        <v>#N/A</v>
      </c>
      <c r="AP205" s="134" t="e">
        <f ca="1">+IF(AND(ISNUMBER(OFFSET('Sanitation Data'!$G$5,0,10*ROW('Sanitation Data'!G199))),DE205="Yes"),100-OFFSET('Sanitation Data'!$G$5,0,10*ROW('Sanitation Data'!G199)),IF(AND(ISNUMBER(OFFSET('Sanitation Data'!$G$5,0,10*ROW('Sanitation Data'!G199))),DE205="No",ISNUMBER(OFFSET('Sanitation Data'!$G$5,0,10*ROW('Sanitation Data'!G199)))),CONCATENATE("[",ROUND(100-OFFSET('Sanitation Data'!$G$5,0,10*ROW('Sanitation Data'!G199)),0),"]"),IF(AND(ISNUMBER(OFFSET('Sanitation Data'!$G$5,0,10*ROW('Sanitation Data'!G199))),DE205="",ISNUMBER(OFFSET('Sanitation Data'!$G$5,0,10*ROW('Sanitation Data'!G199)))),100-OFFSET('Sanitation Data'!$G$5,0,10*ROW('Sanitation Data'!G199)),NA())))</f>
        <v>#N/A</v>
      </c>
      <c r="AQ205" s="134" t="e">
        <f ca="1">+IF(AND(ISNUMBER(OFFSET('Sanitation Data'!$G$7,0,10*ROW('Sanitation Data'!G199))),DF205="Yes"),OFFSET('Sanitation Data'!$G$7,0,10*ROW('Sanitation Data'!G199)),IF(AND(ISNUMBER(OFFSET('Sanitation Data'!$G$7,0,10*ROW('Sanitation Data'!G199))),DF205="No",ISNUMBER(OFFSET('Sanitation Data'!$G$7,0,10*ROW('Sanitation Data'!G199)))),CONCATENATE("[",ROUND(OFFSET('Sanitation Data'!$G$7,0,10*ROW('Sanitation Data'!G199)),0),"]"),IF(AND(ISNUMBER(OFFSET('Sanitation Data'!$G$7,0,10*ROW('Sanitation Data'!G199))),DF205="",ISNUMBER(OFFSET('Sanitation Data'!$G$7,0,10*ROW('Sanitation Data'!G199)))),OFFSET('Sanitation Data'!$G$7,0,10*ROW('Sanitation Data'!G199)),NA())))</f>
        <v>#N/A</v>
      </c>
      <c r="AR205" s="134" t="e">
        <f ca="1">+IF(AND(ISNUMBER(OFFSET('Sanitation Data'!$G$11,0,10*ROW('Sanitation Data'!G199))),DG205="Yes"),OFFSET('Sanitation Data'!$G$11,0,10*ROW('Sanitation Data'!G199)),IF(AND(ISNUMBER(OFFSET('Sanitation Data'!$G$11,0,10*ROW('Sanitation Data'!G199))),DG205="No",ISNUMBER(OFFSET('Sanitation Data'!$G$11,0,10*ROW('Sanitation Data'!G199)))),CONCATENATE("[",ROUND(OFFSET('Sanitation Data'!$G$11,0,10*ROW('Sanitation Data'!G199)),0),"]"),IF(AND(ISNUMBER(OFFSET('Sanitation Data'!$G$11,0,10*ROW('Sanitation Data'!G199))),DG205="",ISNUMBER(OFFSET('Sanitation Data'!$G$11,0,10*ROW('Sanitation Data'!G199)))),OFFSET('Sanitation Data'!$G$11,0,10*ROW('Sanitation Data'!G199)),NA())))</f>
        <v>#N/A</v>
      </c>
      <c r="AS205" s="134" t="e">
        <f ca="1">+IF(AND(ISNUMBER(OFFSET('Sanitation Data'!$G$12,0,10*ROW('Sanitation Data'!G199))),DH205="Yes"),OFFSET('Sanitation Data'!$G$12,0,10*ROW('Sanitation Data'!G199)),IF(AND(ISNUMBER(OFFSET('Sanitation Data'!$G$12,0,10*ROW('Sanitation Data'!G199))),DH205="No",ISNUMBER(OFFSET('Sanitation Data'!$G$12,0,10*ROW('Sanitation Data'!G199)))),CONCATENATE("[",ROUND(OFFSET('Sanitation Data'!$G$12,0,10*ROW('Sanitation Data'!G199)),0),"]"),IF(AND(ISNUMBER(OFFSET('Sanitation Data'!$G$12,0,10*ROW('Sanitation Data'!G199))),DH205="",ISNUMBER(OFFSET('Sanitation Data'!$G$12,0,10*ROW('Sanitation Data'!G199)))),OFFSET('Sanitation Data'!$G$12,0,10*ROW('Sanitation Data'!G199)),NA())))</f>
        <v>#N/A</v>
      </c>
      <c r="AT205" s="134" t="e">
        <f ca="1">+IF(AND(ISNUMBER(OFFSET('Sanitation Data'!$G$13,0,10*ROW('Sanitation Data'!G199))),DI205="Yes"),OFFSET('Sanitation Data'!$G$13,0,10*ROW('Sanitation Data'!G199)),IF(AND(ISNUMBER(OFFSET('Sanitation Data'!$G$13,0,10*ROW('Sanitation Data'!G199))),DI205="No",ISNUMBER(OFFSET('Sanitation Data'!$G$13,0,10*ROW('Sanitation Data'!G199)))),CONCATENATE("[",ROUND(OFFSET('Sanitation Data'!$G$13,0,10*ROW('Sanitation Data'!G199)),0),"]"),IF(AND(ISNUMBER(OFFSET('Sanitation Data'!$G$13,0,10*ROW('Sanitation Data'!G199))),DI205="",ISNUMBER(OFFSET('Sanitation Data'!$G$13,0,10*ROW('Sanitation Data'!G199)))),OFFSET('Sanitation Data'!$G$13,0,10*ROW('Sanitation Data'!G199)),NA())))</f>
        <v>#N/A</v>
      </c>
      <c r="AU205" s="134" t="e">
        <f ca="1">+IF(AND(ISNUMBER(OFFSET('Sanitation Data'!$H$5,0,10*ROW('Sanitation Data'!H199))),DJ205="Yes"),100-OFFSET('Sanitation Data'!$H$5,0,10*ROW('Sanitation Data'!H199)),IF(AND(ISNUMBER(OFFSET('Sanitation Data'!$H$5,0,10*ROW('Sanitation Data'!H199))),DJ205="No",ISNUMBER(OFFSET('Sanitation Data'!$H$5,0,10*ROW('Sanitation Data'!H199)))),CONCATENATE("[",ROUND(100-OFFSET('Sanitation Data'!$H$5,0,10*ROW('Sanitation Data'!H199)),0),"]"),IF(AND(ISNUMBER(OFFSET('Sanitation Data'!$H$5,0,10*ROW('Sanitation Data'!H199))),DJ205="",ISNUMBER(OFFSET('Sanitation Data'!$H$5,0,10*ROW('Sanitation Data'!H199)))),100-OFFSET('Sanitation Data'!$H$5,0,10*ROW('Sanitation Data'!H199)),NA())))</f>
        <v>#N/A</v>
      </c>
      <c r="AV205" s="134" t="e">
        <f ca="1">+IF(AND(ISNUMBER(OFFSET('Sanitation Data'!$H$7,0,10*ROW('Sanitation Data'!H199))),DK205="Yes"),OFFSET('Sanitation Data'!$H$7,0,10*ROW('Sanitation Data'!H199)),IF(AND(ISNUMBER(OFFSET('Sanitation Data'!$H$7,0,10*ROW('Sanitation Data'!H199))),DK205="No",ISNUMBER(OFFSET('Sanitation Data'!$H$7,0,10*ROW('Sanitation Data'!H199)))),CONCATENATE("[",ROUND(OFFSET('Sanitation Data'!$H$7,0,10*ROW('Sanitation Data'!H199)),0),"]"),IF(AND(ISNUMBER(OFFSET('Sanitation Data'!$H$7,0,10*ROW('Sanitation Data'!H199))),DK205="",ISNUMBER(OFFSET('Sanitation Data'!$H$7,0,10*ROW('Sanitation Data'!H199)))),OFFSET('Sanitation Data'!$H$7,0,10*ROW('Sanitation Data'!H199)),NA())))</f>
        <v>#N/A</v>
      </c>
      <c r="AW205" s="134" t="e">
        <f ca="1">+IF(AND(ISNUMBER(OFFSET('Sanitation Data'!$H$11,0,10*ROW('Sanitation Data'!H199))),DL205="Yes"),OFFSET('Sanitation Data'!$H$11,0,10*ROW('Sanitation Data'!H199)),IF(AND(ISNUMBER(OFFSET('Sanitation Data'!$H$11,0,10*ROW('Sanitation Data'!H199))),DL205="No",ISNUMBER(OFFSET('Sanitation Data'!$H$11,0,10*ROW('Sanitation Data'!H199)))),CONCATENATE("[",ROUND(OFFSET('Sanitation Data'!$H$11,0,10*ROW('Sanitation Data'!H199)),0),"]"),IF(AND(ISNUMBER(OFFSET('Sanitation Data'!$H$11,0,10*ROW('Sanitation Data'!H199))),DL205="",ISNUMBER(OFFSET('Sanitation Data'!$H$11,0,10*ROW('Sanitation Data'!H199)))),OFFSET('Sanitation Data'!$H$11,0,10*ROW('Sanitation Data'!H199)),NA())))</f>
        <v>#N/A</v>
      </c>
      <c r="AX205" s="134" t="e">
        <f ca="1">+IF(AND(ISNUMBER(OFFSET('Sanitation Data'!$H$12,0,10*ROW('Sanitation Data'!H199))),DM205="Yes"),OFFSET('Sanitation Data'!$H$12,0,10*ROW('Sanitation Data'!H199)),IF(AND(ISNUMBER(OFFSET('Sanitation Data'!$H$12,0,10*ROW('Sanitation Data'!H199))),DM205="No",ISNUMBER(OFFSET('Sanitation Data'!$H$12,0,10*ROW('Sanitation Data'!H199)))),CONCATENATE("[",ROUND(OFFSET('Sanitation Data'!$H$12,0,10*ROW('Sanitation Data'!H199)),0),"]"),IF(AND(ISNUMBER(OFFSET('Sanitation Data'!$H$12,0,10*ROW('Sanitation Data'!H199))),DM205="",ISNUMBER(OFFSET('Sanitation Data'!$H$12,0,10*ROW('Sanitation Data'!H199)))),OFFSET('Sanitation Data'!$H$12,0,10*ROW('Sanitation Data'!H199)),NA())))</f>
        <v>#N/A</v>
      </c>
      <c r="AY205" s="134" t="e">
        <f ca="1">+IF(AND(ISNUMBER(OFFSET('Sanitation Data'!$H$13,0,10*ROW('Sanitation Data'!H199))),DN205="Yes"),OFFSET('Sanitation Data'!$H$13,0,10*ROW('Sanitation Data'!H199)),IF(AND(ISNUMBER(OFFSET('Sanitation Data'!$H$13,0,10*ROW('Sanitation Data'!H199))),DN205="No",ISNUMBER(OFFSET('Sanitation Data'!$H$13,0,10*ROW('Sanitation Data'!H199)))),CONCATENATE("[",ROUND(OFFSET('Sanitation Data'!$H$13,0,10*ROW('Sanitation Data'!H199)),0),"]"),IF(AND(ISNUMBER(OFFSET('Sanitation Data'!$H$13,0,10*ROW('Sanitation Data'!H199))),DN205="",ISNUMBER(OFFSET('Sanitation Data'!$H$13,0,10*ROW('Sanitation Data'!H199)))),OFFSET('Sanitation Data'!$H$13,0,10*ROW('Sanitation Data'!H199)),NA())))</f>
        <v>#N/A</v>
      </c>
      <c r="AZ205" s="135" t="e">
        <f ca="1">+IF(AND(ISNUMBER(OFFSET('Hygiene Data'!$C$6,0,10*ROW('Hygiene Data'!C199))),DO205="Yes"),OFFSET('Hygiene Data'!$C$6,0,10*ROW('Hygiene Data'!C199)),IF(AND(ISNUMBER(OFFSET('Hygiene Data'!$C$6,0,10*ROW('Hygiene Data'!C199))),DO205="No",ISNUMBER(OFFSET('Hygiene Data'!$C$6,0,10*ROW('Hygiene Data'!C199)))),CONCATENATE("[",ROUND(OFFSET('Hygiene Data'!$C$6,0,10*ROW('Hygiene Data'!C199)),0),"]"),IF(AND(ISNUMBER(OFFSET('Hygiene Data'!$C$6,0,10*ROW('Hygiene Data'!C199))),DO205="",ISNUMBER(OFFSET('Hygiene Data'!$C$6,0,10*ROW('Hygiene Data'!C199)))),OFFSET('Hygiene Data'!$C$6,0,10*ROW('Hygiene Data'!C199)),NA())))</f>
        <v>#N/A</v>
      </c>
      <c r="BA205" s="135" t="e">
        <f ca="1">+IF(AND(ISNUMBER(OFFSET('Hygiene Data'!$C$8,0,10*ROW('Hygiene Data'!C199))),DP205="Yes"),OFFSET('Hygiene Data'!$C$8,0,10*ROW('Hygiene Data'!C199)),IF(AND(ISNUMBER(OFFSET('Hygiene Data'!$C$8,0,10*ROW('Hygiene Data'!C199))),DP205="No",ISNUMBER(OFFSET('Hygiene Data'!$C$8,0,10*ROW('Hygiene Data'!C199)))),CONCATENATE("[",ROUND(OFFSET('Hygiene Data'!$C$8,0,10*ROW('Hygiene Data'!C199)),0),"]"),IF(AND(ISNUMBER(OFFSET('Hygiene Data'!$C$8,0,10*ROW('Hygiene Data'!C199))),DP205="",ISNUMBER(OFFSET('Hygiene Data'!$C$8,0,10*ROW('Hygiene Data'!C199)))),OFFSET('Hygiene Data'!$C$8,0,10*ROW('Hygiene Data'!C199)),NA())))</f>
        <v>#N/A</v>
      </c>
      <c r="BB205" s="135" t="e">
        <f ca="1">+IF(AND(ISNUMBER(OFFSET('Hygiene Data'!$C$10,0,10*ROW('Hygiene Data'!C199))),DQ205="Yes"),OFFSET('Hygiene Data'!$C$10,0,10*ROW('Hygiene Data'!C199)),IF(AND(ISNUMBER(OFFSET('Hygiene Data'!$C$10,0,10*ROW('Hygiene Data'!C199))),DQ205="No",ISNUMBER(OFFSET('Hygiene Data'!$C$10,0,10*ROW('Hygiene Data'!C199)))),CONCATENATE("[",ROUND(OFFSET('Hygiene Data'!$C$10,0,10*ROW('Hygiene Data'!C199)),0),"]"),IF(AND(ISNUMBER(OFFSET('Hygiene Data'!$C$10,0,10*ROW('Hygiene Data'!C199))),DQ205="",ISNUMBER(OFFSET('Hygiene Data'!$C$10,0,10*ROW('Hygiene Data'!C199)))),OFFSET('Hygiene Data'!$C$10,0,10*ROW('Hygiene Data'!C199)),NA())))</f>
        <v>#N/A</v>
      </c>
      <c r="BC205" s="135" t="e">
        <f ca="1">+IF(AND(ISNUMBER(OFFSET('Hygiene Data'!$D$6,0,10*ROW('Hygiene Data'!D199))),DR205="Yes"),OFFSET('Hygiene Data'!$D$6,0,10*ROW('Hygiene Data'!D199)),IF(AND(ISNUMBER(OFFSET('Hygiene Data'!$D$6,0,10*ROW('Hygiene Data'!D199))),DR205="No",ISNUMBER(OFFSET('Hygiene Data'!$D$6,0,10*ROW('Hygiene Data'!D199)))),CONCATENATE("[",ROUND(OFFSET('Hygiene Data'!$D$6,0,10*ROW('Hygiene Data'!D199)),0),"]"),IF(AND(ISNUMBER(OFFSET('Hygiene Data'!$D$6,0,10*ROW('Hygiene Data'!D199))),DR205="",ISNUMBER(OFFSET('Hygiene Data'!$D$6,0,10*ROW('Hygiene Data'!D199)))),OFFSET('Hygiene Data'!$D$6,0,10*ROW('Hygiene Data'!D199)),NA())))</f>
        <v>#N/A</v>
      </c>
      <c r="BD205" s="135" t="e">
        <f ca="1">+IF(AND(ISNUMBER(OFFSET('Hygiene Data'!$D$8,0,10*ROW('Hygiene Data'!D199))),DS205="Yes"),OFFSET('Hygiene Data'!$D$8,0,10*ROW('Hygiene Data'!D199)),IF(AND(ISNUMBER(OFFSET('Hygiene Data'!$D$8,0,10*ROW('Hygiene Data'!D199))),DS205="No",ISNUMBER(OFFSET('Hygiene Data'!$D$8,0,10*ROW('Hygiene Data'!D199)))),CONCATENATE("[",ROUND(OFFSET('Hygiene Data'!$D$8,0,10*ROW('Hygiene Data'!D199)),0),"]"),IF(AND(ISNUMBER(OFFSET('Hygiene Data'!$D$8,0,10*ROW('Hygiene Data'!D199))),DS205="",ISNUMBER(OFFSET('Hygiene Data'!$D$8,0,10*ROW('Hygiene Data'!D199)))),OFFSET('Hygiene Data'!$D$8,0,10*ROW('Hygiene Data'!D199)),NA())))</f>
        <v>#N/A</v>
      </c>
      <c r="BE205" s="135" t="e">
        <f ca="1">+IF(AND(ISNUMBER(OFFSET('Hygiene Data'!$D$10,0,10*ROW('Hygiene Data'!D199))),DT205="Yes"),OFFSET('Hygiene Data'!$D$10,0,10*ROW('Hygiene Data'!D199)),IF(AND(ISNUMBER(OFFSET('Hygiene Data'!$D$10,0,10*ROW('Hygiene Data'!D199))),DT205="No",ISNUMBER(OFFSET('Hygiene Data'!$D$10,0,10*ROW('Hygiene Data'!D199)))),CONCATENATE("[",ROUND(OFFSET('Hygiene Data'!$D$10,0,10*ROW('Hygiene Data'!D199)),0),"]"),IF(AND(ISNUMBER(OFFSET('Hygiene Data'!$D$10,0,10*ROW('Hygiene Data'!D199))),DT205="",ISNUMBER(OFFSET('Hygiene Data'!$D$10,0,10*ROW('Hygiene Data'!D199)))),OFFSET('Hygiene Data'!$D$10,0,10*ROW('Hygiene Data'!D199)),NA())))</f>
        <v>#N/A</v>
      </c>
      <c r="BF205" s="135" t="e">
        <f ca="1">+IF(AND(ISNUMBER(OFFSET('Hygiene Data'!$E$6,0,10*ROW('Hygiene Data'!E199))),DU205="Yes"),OFFSET('Hygiene Data'!$E$6,0,10*ROW('Hygiene Data'!E199)),IF(AND(ISNUMBER(OFFSET('Hygiene Data'!$E$6,0,10*ROW('Hygiene Data'!E199))),DU205="No",ISNUMBER(OFFSET('Hygiene Data'!$E$6,0,10*ROW('Hygiene Data'!E199)))),CONCATENATE("[",ROUND(OFFSET('Hygiene Data'!$E$6,0,10*ROW('Hygiene Data'!E199)),0),"]"),IF(AND(ISNUMBER(OFFSET('Hygiene Data'!$E$6,0,10*ROW('Hygiene Data'!E199))),DU205="",ISNUMBER(OFFSET('Hygiene Data'!$E$6,0,10*ROW('Hygiene Data'!E199)))),OFFSET('Hygiene Data'!$E$6,0,10*ROW('Hygiene Data'!E199)),NA())))</f>
        <v>#N/A</v>
      </c>
      <c r="BG205" s="135" t="e">
        <f ca="1">+IF(AND(ISNUMBER(OFFSET('Hygiene Data'!$E$8,0,10*ROW('Hygiene Data'!E199))),DV205="Yes"),OFFSET('Hygiene Data'!$E$8,0,10*ROW('Hygiene Data'!E199)),IF(AND(ISNUMBER(OFFSET('Hygiene Data'!$E$8,0,10*ROW('Hygiene Data'!E199))),DV205="No",ISNUMBER(OFFSET('Hygiene Data'!$E$8,0,10*ROW('Hygiene Data'!E199)))),CONCATENATE("[",ROUND(OFFSET('Hygiene Data'!$E$8,0,10*ROW('Hygiene Data'!E199)),0),"]"),IF(AND(ISNUMBER(OFFSET('Hygiene Data'!$E$8,0,10*ROW('Hygiene Data'!E199))),DV205="",ISNUMBER(OFFSET('Hygiene Data'!$E$8,0,10*ROW('Hygiene Data'!E199)))),OFFSET('Hygiene Data'!$E$8,0,10*ROW('Hygiene Data'!E199)),NA())))</f>
        <v>#N/A</v>
      </c>
      <c r="BH205" s="135" t="e">
        <f ca="1">+IF(AND(ISNUMBER(OFFSET('Hygiene Data'!$E$10,0,10*ROW('Hygiene Data'!E199))),DW205="Yes"),OFFSET('Hygiene Data'!$E$10,0,10*ROW('Hygiene Data'!E199)),IF(AND(ISNUMBER(OFFSET('Hygiene Data'!$E$10,0,10*ROW('Hygiene Data'!E199))),DW205="No",ISNUMBER(OFFSET('Hygiene Data'!$E$10,0,10*ROW('Hygiene Data'!E199)))),CONCATENATE("[",ROUND(OFFSET('Hygiene Data'!$E$10,0,10*ROW('Hygiene Data'!E199)),0),"]"),IF(AND(ISNUMBER(OFFSET('Hygiene Data'!$E$10,0,10*ROW('Hygiene Data'!E199))),DW205="",ISNUMBER(OFFSET('Hygiene Data'!$E$10,0,10*ROW('Hygiene Data'!E199)))),OFFSET('Hygiene Data'!$E$10,0,10*ROW('Hygiene Data'!E199)),NA())))</f>
        <v>#N/A</v>
      </c>
      <c r="BI205" s="135" t="e">
        <f ca="1">+IF(AND(ISNUMBER(OFFSET('Hygiene Data'!$F$6,0,10*ROW('Hygiene Data'!F199))),DX205="Yes"),OFFSET('Hygiene Data'!$F$6,0,10*ROW('Hygiene Data'!F199)),IF(AND(ISNUMBER(OFFSET('Hygiene Data'!$F$6,0,10*ROW('Hygiene Data'!F199))),DX205="No",ISNUMBER(OFFSET('Hygiene Data'!$F$6,0,10*ROW('Hygiene Data'!F199)))),CONCATENATE("[",ROUND(OFFSET('Hygiene Data'!$F$6,0,10*ROW('Hygiene Data'!F199)),0),"]"),IF(AND(ISNUMBER(OFFSET('Hygiene Data'!$F$6,0,10*ROW('Hygiene Data'!F199))),DX205="",ISNUMBER(OFFSET('Hygiene Data'!$F$6,0,10*ROW('Hygiene Data'!F199)))),OFFSET('Hygiene Data'!$F$6,0,10*ROW('Hygiene Data'!F199)),NA())))</f>
        <v>#N/A</v>
      </c>
      <c r="BJ205" s="135" t="e">
        <f ca="1">+IF(AND(ISNUMBER(OFFSET('Hygiene Data'!$F$8,0,10*ROW('Hygiene Data'!F199))),DY205="Yes"),OFFSET('Hygiene Data'!$F$8,0,10*ROW('Hygiene Data'!F199)),IF(AND(ISNUMBER(OFFSET('Hygiene Data'!$F$8,0,10*ROW('Hygiene Data'!F199))),DY205="No",ISNUMBER(OFFSET('Hygiene Data'!$F$8,0,10*ROW('Hygiene Data'!F199)))),CONCATENATE("[",ROUND(OFFSET('Hygiene Data'!$F$8,0,10*ROW('Hygiene Data'!F199)),0),"]"),IF(AND(ISNUMBER(OFFSET('Hygiene Data'!$F$8,0,10*ROW('Hygiene Data'!F199))),DY205="",ISNUMBER(OFFSET('Hygiene Data'!$F$8,0,10*ROW('Hygiene Data'!F199)))),OFFSET('Hygiene Data'!$F$8,0,10*ROW('Hygiene Data'!F199)),NA())))</f>
        <v>#N/A</v>
      </c>
      <c r="BK205" s="135" t="e">
        <f ca="1">+IF(AND(ISNUMBER(OFFSET('Hygiene Data'!$F$10,0,10*ROW('Hygiene Data'!F199))),DZ205="Yes"),OFFSET('Hygiene Data'!$F$10,0,10*ROW('Hygiene Data'!F199)),IF(AND(ISNUMBER(OFFSET('Hygiene Data'!$F$10,0,10*ROW('Hygiene Data'!F199))),DZ205="No",ISNUMBER(OFFSET('Hygiene Data'!$F$10,0,10*ROW('Hygiene Data'!F199)))),CONCATENATE("[",ROUND(OFFSET('Hygiene Data'!$F$10,0,10*ROW('Hygiene Data'!F199)),0),"]"),IF(AND(ISNUMBER(OFFSET('Hygiene Data'!$F$10,0,10*ROW('Hygiene Data'!F199))),DZ205="",ISNUMBER(OFFSET('Hygiene Data'!$F$10,0,10*ROW('Hygiene Data'!F199)))),OFFSET('Hygiene Data'!$F$10,0,10*ROW('Hygiene Data'!F199)),NA())))</f>
        <v>#N/A</v>
      </c>
      <c r="BL205" s="135" t="e">
        <f ca="1">+IF(AND(ISNUMBER(OFFSET('Hygiene Data'!$G$6,0,10*ROW('Hygiene Data'!G199))),EA205="Yes"),OFFSET('Hygiene Data'!$G$6,0,10*ROW('Hygiene Data'!G199)),IF(AND(ISNUMBER(OFFSET('Hygiene Data'!$G$6,0,10*ROW('Hygiene Data'!G199))),EA205="No",ISNUMBER(OFFSET('Hygiene Data'!$G$6,0,10*ROW('Hygiene Data'!G199)))),CONCATENATE("[",ROUND(OFFSET('Hygiene Data'!$G$6,0,10*ROW('Hygiene Data'!G199)),0),"]"),IF(AND(ISNUMBER(OFFSET('Hygiene Data'!$G$6,0,10*ROW('Hygiene Data'!G199))),EA205="",ISNUMBER(OFFSET('Hygiene Data'!$G$6,0,10*ROW('Hygiene Data'!G199)))),OFFSET('Hygiene Data'!$G$6,0,10*ROW('Hygiene Data'!G199)),NA())))</f>
        <v>#N/A</v>
      </c>
      <c r="BM205" s="135" t="e">
        <f ca="1">+IF(AND(ISNUMBER(OFFSET('Hygiene Data'!$G$8,0,10*ROW('Hygiene Data'!G199))),EB205="Yes"),OFFSET('Hygiene Data'!$G$8,0,10*ROW('Hygiene Data'!G199)),IF(AND(ISNUMBER(OFFSET('Hygiene Data'!$G$8,0,10*ROW('Hygiene Data'!G199))),EB205="No",ISNUMBER(OFFSET('Hygiene Data'!$G$8,0,10*ROW('Hygiene Data'!G199)))),CONCATENATE("[",ROUND(OFFSET('Hygiene Data'!$G$8,0,10*ROW('Hygiene Data'!G199)),0),"]"),IF(AND(ISNUMBER(OFFSET('Hygiene Data'!$G$8,0,10*ROW('Hygiene Data'!G199))),EB205="",ISNUMBER(OFFSET('Hygiene Data'!$G$8,0,10*ROW('Hygiene Data'!G199)))),OFFSET('Hygiene Data'!$G$8,0,10*ROW('Hygiene Data'!G199)),NA())))</f>
        <v>#N/A</v>
      </c>
      <c r="BN205" s="135" t="e">
        <f ca="1">+IF(AND(ISNUMBER(OFFSET('Hygiene Data'!$G$10,0,10*ROW('Hygiene Data'!G199))),EC205="Yes"),OFFSET('Hygiene Data'!$G$10,0,10*ROW('Hygiene Data'!G199)),IF(AND(ISNUMBER(OFFSET('Hygiene Data'!$G$10,0,10*ROW('Hygiene Data'!G199))),EC205="No",ISNUMBER(OFFSET('Hygiene Data'!$G$10,0,10*ROW('Hygiene Data'!G199)))),CONCATENATE("[",ROUND(OFFSET('Hygiene Data'!$G$10,0,10*ROW('Hygiene Data'!G199)),0),"]"),IF(AND(ISNUMBER(OFFSET('Hygiene Data'!$G$10,0,10*ROW('Hygiene Data'!G199))),EC205="",ISNUMBER(OFFSET('Hygiene Data'!$G$10,0,10*ROW('Hygiene Data'!G199)))),OFFSET('Hygiene Data'!$G$10,0,10*ROW('Hygiene Data'!G199)),NA())))</f>
        <v>#N/A</v>
      </c>
      <c r="BO205" s="135" t="e">
        <f ca="1">+IF(AND(ISNUMBER(OFFSET('Hygiene Data'!$H$6,0,10*ROW('Hygiene Data'!H199))),ED205="Yes"),OFFSET('Hygiene Data'!$H$6,0,10*ROW('Hygiene Data'!H199)),IF(AND(ISNUMBER(OFFSET('Hygiene Data'!$H$6,0,10*ROW('Hygiene Data'!H199))),ED205="No",ISNUMBER(OFFSET('Hygiene Data'!$H$6,0,10*ROW('Hygiene Data'!H199)))),CONCATENATE("[",ROUND(OFFSET('Hygiene Data'!$H$6,0,10*ROW('Hygiene Data'!H199)),0),"]"),IF(AND(ISNUMBER(OFFSET('Hygiene Data'!$H$6,0,10*ROW('Hygiene Data'!H199))),ED205="",ISNUMBER(OFFSET('Hygiene Data'!$H$6,0,10*ROW('Hygiene Data'!H199)))),OFFSET('Hygiene Data'!$H$6,0,10*ROW('Hygiene Data'!H199)),NA())))</f>
        <v>#N/A</v>
      </c>
      <c r="BP205" s="135" t="e">
        <f ca="1">+IF(AND(ISNUMBER(OFFSET('Hygiene Data'!$H$8,0,10*ROW('Hygiene Data'!H199))),EE205="Yes"),OFFSET('Hygiene Data'!$H$8,0,10*ROW('Hygiene Data'!H199)),IF(AND(ISNUMBER(OFFSET('Hygiene Data'!$H$8,0,10*ROW('Hygiene Data'!H199))),EE205="No",ISNUMBER(OFFSET('Hygiene Data'!$H$8,0,10*ROW('Hygiene Data'!H199)))),CONCATENATE("[",ROUND(OFFSET('Hygiene Data'!$H$8,0,10*ROW('Hygiene Data'!H199)),0),"]"),IF(AND(ISNUMBER(OFFSET('Hygiene Data'!$H$8,0,10*ROW('Hygiene Data'!H199))),EE205="",ISNUMBER(OFFSET('Hygiene Data'!$H$8,0,10*ROW('Hygiene Data'!H199)))),OFFSET('Hygiene Data'!$H$8,0,10*ROW('Hygiene Data'!H199)),NA())))</f>
        <v>#N/A</v>
      </c>
      <c r="BQ205" s="135" t="e">
        <f ca="1">+IF(AND(ISNUMBER(OFFSET('Hygiene Data'!$H$10,0,10*ROW('Hygiene Data'!H199))),EF205="Yes"),OFFSET('Hygiene Data'!$H$10,0,10*ROW('Hygiene Data'!H199)),IF(AND(ISNUMBER(OFFSET('Hygiene Data'!$H$10,0,10*ROW('Hygiene Data'!H199))),EF205="No",ISNUMBER(OFFSET('Hygiene Data'!$H$10,0,10*ROW('Hygiene Data'!H199)))),CONCATENATE("[",ROUND(OFFSET('Hygiene Data'!$H$10,0,10*ROW('Hygiene Data'!H199)),0),"]"),IF(AND(ISNUMBER(OFFSET('Hygiene Data'!$H$10,0,10*ROW('Hygiene Data'!H199))),EF205="",ISNUMBER(OFFSET('Hygiene Data'!$H$10,0,10*ROW('Hygiene Data'!H199)))),OFFSET('Hygiene Data'!$H$10,0,10*ROW('Hygiene Data'!H199)),NA())))</f>
        <v>#N/A</v>
      </c>
      <c r="BS205" s="34" t="str">
        <f ca="1">+IF(OFFSET('Water Data'!$C$28,0,10*ROW('Water Data'!C199))="","",OFFSET('Water Data'!$C$28,0,10*ROW('Water Data'!C199)))</f>
        <v/>
      </c>
      <c r="BT205" s="34" t="str">
        <f ca="1">+IF(OFFSET('Water Data'!$C$29,0,10*ROW('Water Data'!C199))="","",OFFSET('Water Data'!$C$29,0,10*ROW('Water Data'!C199)))</f>
        <v/>
      </c>
      <c r="BU205" s="34" t="str">
        <f ca="1">+IF(OFFSET('Water Data'!$C$30,0,10*ROW('Water Data'!C199))="","",OFFSET('Water Data'!$C$30,0,10*ROW('Water Data'!C199)))</f>
        <v/>
      </c>
      <c r="BV205" s="34" t="str">
        <f ca="1">+IF(OFFSET('Water Data'!$D$28,0,10*ROW('Water Data'!D199))="","",OFFSET('Water Data'!$D$28,0,10*ROW('Water Data'!D199)))</f>
        <v/>
      </c>
      <c r="BW205" s="34" t="str">
        <f ca="1">+IF(OFFSET('Water Data'!$D$29,0,10*ROW('Water Data'!D199))="","",OFFSET('Water Data'!$D$29,0,10*ROW('Water Data'!D199)))</f>
        <v/>
      </c>
      <c r="BX205" s="34" t="str">
        <f ca="1">+IF(OFFSET('Water Data'!$D$30,0,10*ROW('Water Data'!D199))="","",OFFSET('Water Data'!$D$30,0,10*ROW('Water Data'!D199)))</f>
        <v/>
      </c>
      <c r="BY205" s="34" t="str">
        <f ca="1">+IF(OFFSET('Water Data'!$E$28,0,10*ROW('Water Data'!E199))="","",OFFSET('Water Data'!$E$28,0,10*ROW('Water Data'!E199)))</f>
        <v/>
      </c>
      <c r="BZ205" s="34" t="str">
        <f ca="1">+IF(OFFSET('Water Data'!$E$29,0,10*ROW('Water Data'!E199))="","",OFFSET('Water Data'!$E$29,0,10*ROW('Water Data'!E199)))</f>
        <v/>
      </c>
      <c r="CA205" s="34" t="str">
        <f ca="1">+IF(OFFSET('Water Data'!$E$30,0,10*ROW('Water Data'!E199))="","",OFFSET('Water Data'!$E$30,0,10*ROW('Water Data'!E199)))</f>
        <v/>
      </c>
      <c r="CB205" s="34" t="str">
        <f ca="1">+IF(OFFSET('Water Data'!$F$28,0,10*ROW('Water Data'!F199))="","",OFFSET('Water Data'!$F$28,0,10*ROW('Water Data'!F199)))</f>
        <v/>
      </c>
      <c r="CC205" s="34" t="str">
        <f ca="1">+IF(OFFSET('Water Data'!$F$29,0,10*ROW('Water Data'!F199))="","",OFFSET('Water Data'!$F$29,0,10*ROW('Water Data'!F199)))</f>
        <v/>
      </c>
      <c r="CD205" s="34" t="str">
        <f ca="1">+IF(OFFSET('Water Data'!$F$30,0,10*ROW('Water Data'!F199))="","",OFFSET('Water Data'!$F$30,0,10*ROW('Water Data'!F199)))</f>
        <v/>
      </c>
      <c r="CE205" s="34" t="str">
        <f ca="1">+IF(OFFSET('Water Data'!$G$28,0,10*ROW('Water Data'!G199))="","",OFFSET('Water Data'!$G$28,0,10*ROW('Water Data'!G199)))</f>
        <v/>
      </c>
      <c r="CF205" s="34" t="str">
        <f ca="1">+IF(OFFSET('Water Data'!$G$29,0,10*ROW('Water Data'!G199))="","",OFFSET('Water Data'!$G$29,0,10*ROW('Water Data'!G199)))</f>
        <v/>
      </c>
      <c r="CG205" s="34" t="str">
        <f ca="1">+IF(OFFSET('Water Data'!$G$30,0,10*ROW('Water Data'!G199))="","",OFFSET('Water Data'!$G$30,0,10*ROW('Water Data'!G199)))</f>
        <v/>
      </c>
      <c r="CH205" s="34" t="str">
        <f ca="1">+IF(OFFSET('Water Data'!$H$28,0,10*ROW('Water Data'!H199))="","",OFFSET('Water Data'!$H$28,0,10*ROW('Water Data'!H199)))</f>
        <v/>
      </c>
      <c r="CI205" s="34" t="str">
        <f ca="1">+IF(OFFSET('Water Data'!$H$29,0,10*ROW('Water Data'!H199))="","",OFFSET('Water Data'!$H$29,0,10*ROW('Water Data'!H199)))</f>
        <v/>
      </c>
      <c r="CJ205" s="34" t="str">
        <f ca="1">+IF(OFFSET('Water Data'!$H$30,0,10*ROW('Water Data'!H199))="","",OFFSET('Water Data'!$H$30,0,10*ROW('Water Data'!H199)))</f>
        <v/>
      </c>
      <c r="CK205" s="34" t="str">
        <f ca="1">+IF(OFFSET('Sanitation Data'!$C$29,0,10*ROW('Sanitation Data'!C199))="","",OFFSET('Sanitation Data'!$C$29,0,10*ROW('Sanitation Data'!C199)))</f>
        <v/>
      </c>
      <c r="CL205" s="34" t="str">
        <f ca="1">+IF(OFFSET('Sanitation Data'!$C$30,0,10*ROW('Sanitation Data'!C199))="","",OFFSET('Sanitation Data'!$C$30,0,10*ROW('Sanitation Data'!C199)))</f>
        <v/>
      </c>
      <c r="CM205" s="34" t="str">
        <f ca="1">+IF(OFFSET('Sanitation Data'!$C$31,0,10*ROW('Sanitation Data'!C199))="","",OFFSET('Sanitation Data'!$C$31,0,10*ROW('Sanitation Data'!C199)))</f>
        <v/>
      </c>
      <c r="CN205" s="34" t="str">
        <f ca="1">+IF(OFFSET('Sanitation Data'!$C$32,0,10*ROW('Sanitation Data'!C199))="","",OFFSET('Sanitation Data'!$C$32,0,10*ROW('Sanitation Data'!C199)))</f>
        <v/>
      </c>
      <c r="CO205" s="34" t="str">
        <f ca="1">+IF(OFFSET('Sanitation Data'!$C$33,0,10*ROW('Sanitation Data'!C199))="","",OFFSET('Sanitation Data'!$C$33,0,10*ROW('Sanitation Data'!C199)))</f>
        <v/>
      </c>
      <c r="CP205" s="34" t="str">
        <f ca="1">+IF(OFFSET('Sanitation Data'!$D$29,0,10*ROW('Sanitation Data'!D199))="","",OFFSET('Sanitation Data'!$D$29,0,10*ROW('Sanitation Data'!D199)))</f>
        <v/>
      </c>
      <c r="CQ205" s="34" t="str">
        <f ca="1">+IF(OFFSET('Sanitation Data'!$D$30,0,10*ROW('Sanitation Data'!D199))="","",OFFSET('Sanitation Data'!$D$30,0,10*ROW('Sanitation Data'!D199)))</f>
        <v/>
      </c>
      <c r="CR205" s="34" t="str">
        <f ca="1">+IF(OFFSET('Sanitation Data'!$D$31,0,10*ROW('Sanitation Data'!D199))="","",OFFSET('Sanitation Data'!$D$31,0,10*ROW('Sanitation Data'!D199)))</f>
        <v/>
      </c>
      <c r="CS205" s="34" t="str">
        <f ca="1">+IF(OFFSET('Sanitation Data'!$D$32,0,10*ROW('Sanitation Data'!D199))="","",OFFSET('Sanitation Data'!$D$32,0,10*ROW('Sanitation Data'!D199)))</f>
        <v/>
      </c>
      <c r="CT205" s="34" t="str">
        <f ca="1">+IF(OFFSET('Sanitation Data'!$D$33,0,10*ROW('Sanitation Data'!D199))="","",OFFSET('Sanitation Data'!$D$33,0,10*ROW('Sanitation Data'!D199)))</f>
        <v/>
      </c>
      <c r="CU205" s="34" t="str">
        <f ca="1">+IF(OFFSET('Sanitation Data'!$E$29,0,10*ROW('Sanitation Data'!E199))="","",OFFSET('Sanitation Data'!$E$29,0,10*ROW('Sanitation Data'!E199)))</f>
        <v/>
      </c>
      <c r="CV205" s="34" t="str">
        <f ca="1">+IF(OFFSET('Sanitation Data'!$E$30,0,10*ROW('Sanitation Data'!E199))="","",OFFSET('Sanitation Data'!$E$30,0,10*ROW('Sanitation Data'!E199)))</f>
        <v/>
      </c>
      <c r="CW205" s="34" t="str">
        <f ca="1">+IF(OFFSET('Sanitation Data'!$E$31,0,10*ROW('Sanitation Data'!E199))="","",OFFSET('Sanitation Data'!$E$31,0,10*ROW('Sanitation Data'!E199)))</f>
        <v/>
      </c>
      <c r="CX205" s="34" t="str">
        <f ca="1">+IF(OFFSET('Sanitation Data'!$E$32,0,10*ROW('Sanitation Data'!E199))="","",OFFSET('Sanitation Data'!$E$32,0,10*ROW('Sanitation Data'!E199)))</f>
        <v/>
      </c>
      <c r="CY205" s="34" t="str">
        <f ca="1">+IF(OFFSET('Sanitation Data'!$E$33,0,10*ROW('Sanitation Data'!E199))="","",OFFSET('Sanitation Data'!$E$33,0,10*ROW('Sanitation Data'!E199)))</f>
        <v/>
      </c>
      <c r="CZ205" s="34" t="str">
        <f ca="1">+IF(OFFSET('Sanitation Data'!$F$29,0,10*ROW('Sanitation Data'!F199))="","",OFFSET('Sanitation Data'!$F$29,0,10*ROW('Sanitation Data'!F199)))</f>
        <v/>
      </c>
      <c r="DA205" s="34" t="str">
        <f ca="1">+IF(OFFSET('Sanitation Data'!$F$30,0,10*ROW('Sanitation Data'!F199))="","",OFFSET('Sanitation Data'!$F$30,0,10*ROW('Sanitation Data'!F199)))</f>
        <v/>
      </c>
      <c r="DB205" s="34" t="str">
        <f ca="1">+IF(OFFSET('Sanitation Data'!$F$31,0,10*ROW('Sanitation Data'!F199))="","",OFFSET('Sanitation Data'!$F$31,0,10*ROW('Sanitation Data'!F199)))</f>
        <v/>
      </c>
      <c r="DC205" s="34" t="str">
        <f ca="1">+IF(OFFSET('Sanitation Data'!$F$32,0,10*ROW('Sanitation Data'!F199))="","",OFFSET('Sanitation Data'!$F$32,0,10*ROW('Sanitation Data'!F199)))</f>
        <v/>
      </c>
      <c r="DD205" s="34" t="str">
        <f ca="1">+IF(OFFSET('Sanitation Data'!$F$33,0,10*ROW('Sanitation Data'!F199))="","",OFFSET('Sanitation Data'!$F$33,0,10*ROW('Sanitation Data'!F199)))</f>
        <v/>
      </c>
      <c r="DE205" s="34" t="str">
        <f ca="1">+IF(OFFSET('Sanitation Data'!$G$29,0,10*ROW('Sanitation Data'!G199))="","",OFFSET('Sanitation Data'!$G$29,0,10*ROW('Sanitation Data'!G199)))</f>
        <v/>
      </c>
      <c r="DF205" s="34" t="str">
        <f ca="1">+IF(OFFSET('Sanitation Data'!$G$30,0,10*ROW('Sanitation Data'!G199))="","",OFFSET('Sanitation Data'!$G$30,0,10*ROW('Sanitation Data'!G199)))</f>
        <v/>
      </c>
      <c r="DG205" s="34" t="str">
        <f ca="1">+IF(OFFSET('Sanitation Data'!$G$31,0,10*ROW('Sanitation Data'!G199))="","",OFFSET('Sanitation Data'!$G$31,0,10*ROW('Sanitation Data'!G199)))</f>
        <v/>
      </c>
      <c r="DH205" s="34" t="str">
        <f ca="1">+IF(OFFSET('Sanitation Data'!$G$32,0,10*ROW('Sanitation Data'!G199))="","",OFFSET('Sanitation Data'!$G$32,0,10*ROW('Sanitation Data'!G199)))</f>
        <v/>
      </c>
      <c r="DI205" s="34" t="str">
        <f ca="1">+IF(OFFSET('Sanitation Data'!$G$33,0,10*ROW('Sanitation Data'!G199))="","",OFFSET('Sanitation Data'!$G$33,0,10*ROW('Sanitation Data'!G199)))</f>
        <v/>
      </c>
      <c r="DJ205" s="34" t="str">
        <f ca="1">+IF(OFFSET('Sanitation Data'!$H$29,0,10*ROW('Sanitation Data'!H199))="","",OFFSET('Sanitation Data'!$H$29,0,10*ROW('Sanitation Data'!H199)))</f>
        <v/>
      </c>
      <c r="DK205" s="34" t="str">
        <f ca="1">+IF(OFFSET('Sanitation Data'!$H$30,0,10*ROW('Sanitation Data'!H199))="","",OFFSET('Sanitation Data'!$H$30,0,10*ROW('Sanitation Data'!H199)))</f>
        <v/>
      </c>
      <c r="DL205" s="34" t="str">
        <f ca="1">+IF(OFFSET('Sanitation Data'!$H$31,0,10*ROW('Sanitation Data'!H199))="","",OFFSET('Sanitation Data'!$H$31,0,10*ROW('Sanitation Data'!H199)))</f>
        <v/>
      </c>
      <c r="DM205" s="34" t="str">
        <f ca="1">+IF(OFFSET('Sanitation Data'!$H$32,0,10*ROW('Sanitation Data'!H199))="","",OFFSET('Sanitation Data'!$H$32,0,10*ROW('Sanitation Data'!H199)))</f>
        <v/>
      </c>
      <c r="DN205" s="34" t="str">
        <f ca="1">+IF(OFFSET('Sanitation Data'!$H$33,0,10*ROW('Sanitation Data'!H199))="","",OFFSET('Sanitation Data'!$H$33,0,10*ROW('Sanitation Data'!H199)))</f>
        <v/>
      </c>
      <c r="DO205" s="34" t="str">
        <f ca="1">+IF(OFFSET('Hygiene Data'!$C$12,0,10*ROW('Hygiene Data'!C199))="","",OFFSET('Hygiene Data'!$C$12,0,10*ROW('Hygiene Data'!C199)))</f>
        <v/>
      </c>
      <c r="DP205" s="34" t="str">
        <f ca="1">+IF(OFFSET('Hygiene Data'!$C$13,0,10*ROW('Hygiene Data'!C199))="","",OFFSET('Hygiene Data'!$C$13,0,10*ROW('Hygiene Data'!C199)))</f>
        <v/>
      </c>
      <c r="DQ205" s="34" t="str">
        <f ca="1">+IF(OFFSET('Hygiene Data'!$C$14,0,10*ROW('Hygiene Data'!C199))="","",OFFSET('Hygiene Data'!$C$14,0,10*ROW('Hygiene Data'!C199)))</f>
        <v/>
      </c>
      <c r="DR205" s="34" t="str">
        <f ca="1">+IF(OFFSET('Hygiene Data'!$D$12,0,10*ROW('Hygiene Data'!D199))="","",OFFSET('Hygiene Data'!$D$12,0,10*ROW('Hygiene Data'!D199)))</f>
        <v/>
      </c>
      <c r="DS205" s="34" t="str">
        <f ca="1">+IF(OFFSET('Hygiene Data'!$D$13,0,10*ROW('Hygiene Data'!D199))="","",OFFSET('Hygiene Data'!$D$13,0,10*ROW('Hygiene Data'!D199)))</f>
        <v/>
      </c>
      <c r="DT205" s="34" t="str">
        <f ca="1">+IF(OFFSET('Hygiene Data'!$D$14,0,10*ROW('Hygiene Data'!D199))="","",OFFSET('Hygiene Data'!$D$14,0,10*ROW('Hygiene Data'!D199)))</f>
        <v/>
      </c>
      <c r="DU205" s="34" t="str">
        <f ca="1">+IF(OFFSET('Hygiene Data'!$E$12,0,10*ROW('Hygiene Data'!E199))="","",OFFSET('Hygiene Data'!$E$12,0,10*ROW('Hygiene Data'!E199)))</f>
        <v/>
      </c>
      <c r="DV205" s="34" t="str">
        <f ca="1">+IF(OFFSET('Hygiene Data'!$E$13,0,10*ROW('Hygiene Data'!E199))="","",OFFSET('Hygiene Data'!$E$13,0,10*ROW('Hygiene Data'!E199)))</f>
        <v/>
      </c>
      <c r="DW205" s="34" t="str">
        <f ca="1">+IF(OFFSET('Hygiene Data'!$E$14,0,10*ROW('Hygiene Data'!E199))="","",OFFSET('Hygiene Data'!$E$14,0,10*ROW('Hygiene Data'!E199)))</f>
        <v/>
      </c>
      <c r="DX205" s="34" t="str">
        <f ca="1">+IF(OFFSET('Hygiene Data'!$F$12,0,10*ROW('Hygiene Data'!F199))="","",OFFSET('Hygiene Data'!$F$12,0,10*ROW('Hygiene Data'!F199)))</f>
        <v/>
      </c>
      <c r="DY205" s="34" t="str">
        <f ca="1">+IF(OFFSET('Hygiene Data'!$F$13,0,10*ROW('Hygiene Data'!F199))="","",OFFSET('Hygiene Data'!$F$13,0,10*ROW('Hygiene Data'!F199)))</f>
        <v/>
      </c>
      <c r="DZ205" s="34" t="str">
        <f ca="1">+IF(OFFSET('Hygiene Data'!$F$14,0,10*ROW('Hygiene Data'!F199))="","",OFFSET('Hygiene Data'!$F$14,0,10*ROW('Hygiene Data'!F199)))</f>
        <v/>
      </c>
      <c r="EA205" s="34" t="str">
        <f ca="1">+IF(OFFSET('Hygiene Data'!$G$12,0,10*ROW('Hygiene Data'!G199))="","",OFFSET('Hygiene Data'!$G$12,0,10*ROW('Hygiene Data'!G199)))</f>
        <v/>
      </c>
      <c r="EB205" s="34" t="str">
        <f ca="1">+IF(OFFSET('Hygiene Data'!$G$13,0,10*ROW('Hygiene Data'!G199))="","",OFFSET('Hygiene Data'!$G$13,0,10*ROW('Hygiene Data'!G199)))</f>
        <v/>
      </c>
      <c r="EC205" s="34" t="str">
        <f ca="1">+IF(OFFSET('Hygiene Data'!$G$14,0,10*ROW('Hygiene Data'!G199))="","",OFFSET('Hygiene Data'!$G$14,0,10*ROW('Hygiene Data'!G199)))</f>
        <v/>
      </c>
      <c r="ED205" s="34" t="str">
        <f ca="1">+IF(OFFSET('Hygiene Data'!$H$12,0,10*ROW('Hygiene Data'!H199))="","",OFFSET('Hygiene Data'!$H$12,0,10*ROW('Hygiene Data'!H199)))</f>
        <v/>
      </c>
      <c r="EE205" s="34" t="str">
        <f ca="1">+IF(OFFSET('Hygiene Data'!$H$13,0,10*ROW('Hygiene Data'!H199))="","",OFFSET('Hygiene Data'!$H$13,0,10*ROW('Hygiene Data'!H199)))</f>
        <v/>
      </c>
      <c r="EF205" s="34" t="str">
        <f ca="1">+IF(OFFSET('Hygiene Data'!$H$14,0,10*ROW('Hygiene Data'!H199))="","",OFFSET('Hygiene Data'!$H$14,0,10*ROW('Hygiene Data'!H199)))</f>
        <v/>
      </c>
    </row>
    <row r="206" spans="1:136" x14ac:dyDescent="0.2">
      <c r="A206" s="50" t="str">
        <f ca="1">+IF(OFFSET('Water Data'!$B$1,0,10*ROW('Water Data'!B203))="","",OFFSET('Water Data'!$B$1,0,10*ROW('Water Data'!B203)))</f>
        <v/>
      </c>
      <c r="B206" s="50" t="str">
        <f ca="1">+IF(OFFSET('Water Data'!$A$3,0,10*ROW('Water Data'!A203))="","",OFFSET('Water Data'!$A$3,0,10*ROW('Water Data'!A203)))</f>
        <v/>
      </c>
      <c r="C206" s="50" t="str">
        <f ca="1">+IF(OFFSET('Water Data'!$C$3,0,10*ROW('Water Data'!C203))="","",OFFSET('Water Data'!$C$3,0,10*ROW('Water Data'!C203)))</f>
        <v/>
      </c>
      <c r="D206" s="133" t="e">
        <f ca="1">+IF(AND(ISNUMBER(OFFSET('Water Data'!$C$5,0,10*ROW('Water Data'!C200))),BS206="Yes"),100-OFFSET('Water Data'!$C$5,0,10*ROW('Water Data'!C200)),IF(AND(ISNUMBER(OFFSET('Water Data'!$C$5,0,10*ROW('Water Data'!C200))),BS206="No",ISNUMBER(OFFSET('Water Data'!$C$5,0,10*ROW('Water Data'!C200)))),CONCATENATE("[",ROUND(100-OFFSET('Water Data'!$C$5,0,10*ROW('Water Data'!C200)),0),"]"),IF(AND(ISNUMBER(OFFSET('Water Data'!$C$5,0,10*ROW('Water Data'!C200))),BS206="",ISNUMBER(OFFSET('Water Data'!$C$5,0,10*ROW('Water Data'!C200)))),100-OFFSET('Water Data'!$C$5,0,10*ROW('Water Data'!C200)),NA())))</f>
        <v>#N/A</v>
      </c>
      <c r="E206" s="133" t="e">
        <f ca="1">+IF(AND(ISNUMBER(OFFSET('Water Data'!$C$7,0,10*ROW('Water Data'!D200))),BT206="Yes"),OFFSET('Water Data'!$C$7,0,10*ROW('Water Data'!C200)),IF(AND(ISNUMBER(OFFSET('Water Data'!$C$7,0,10*ROW('Water Data'!C200))),BT206="No",ISNUMBER(OFFSET('Water Data'!$C$7,0,10*ROW('Water Data'!C200)))),CONCATENATE("[",ROUND(OFFSET('Water Data'!$C$7,0,10*ROW('Water Data'!C200)),0),"]"),IF(AND(ISNUMBER(OFFSET('Water Data'!$C$7,0,10*ROW('Water Data'!C200))),BT206="",ISNUMBER(OFFSET('Water Data'!$C$7,0,10*ROW('Water Data'!C200)))),OFFSET('Water Data'!$C$7,0,10*ROW('Water Data'!C200)),NA())))</f>
        <v>#N/A</v>
      </c>
      <c r="F206" s="133" t="e">
        <f ca="1">+IF(AND(ISNUMBER(OFFSET('Water Data'!$C$10,0,10*ROW('Water Data'!C200))),BU206="Yes"),OFFSET('Water Data'!$C$10,0,10*ROW('Water Data'!C200)),IF(AND(ISNUMBER(OFFSET('Water Data'!$C$10,0,10*ROW('Water Data'!C200))),BU206="No",ISNUMBER(OFFSET('Water Data'!$C$10,0,10*ROW('Water Data'!C200)))),CONCATENATE("[",ROUND(OFFSET('Water Data'!$C$10,0,10*ROW('Water Data'!C200)),0),"]"),IF(AND(ISNUMBER(OFFSET('Water Data'!$C$10,0,10*ROW('Water Data'!C200))),BU206="",ISNUMBER(OFFSET('Water Data'!$C$10,0,10*ROW('Water Data'!C200)))),OFFSET('Water Data'!$C$10,0,10*ROW('Water Data'!C200)),NA())))</f>
        <v>#N/A</v>
      </c>
      <c r="G206" s="133" t="e">
        <f ca="1">+IF(AND(ISNUMBER(OFFSET('Water Data'!$D$5,0,10*ROW('Water Data'!D200))),BV206="Yes"),100-OFFSET('Water Data'!$D$5,0,10*ROW('Water Data'!D200)),IF(AND(ISNUMBER(OFFSET('Water Data'!$D$5,0,10*ROW('Water Data'!D200))),BV206="No",ISNUMBER(OFFSET('Water Data'!$D$5,0,10*ROW('Water Data'!D200)))),CONCATENATE("[",ROUND(100-OFFSET('Water Data'!$D$5,0,10*ROW('Water Data'!D200)),0),"]"),IF(AND(ISNUMBER(OFFSET('Water Data'!$D$5,0,10*ROW('Water Data'!D200))),BV206="",ISNUMBER(OFFSET('Water Data'!$D$5,0,10*ROW('Water Data'!D200)))),100-OFFSET('Water Data'!$D$5,0,10*ROW('Water Data'!D200)),NA())))</f>
        <v>#N/A</v>
      </c>
      <c r="H206" s="133" t="e">
        <f ca="1">+IF(AND(ISNUMBER(OFFSET('Water Data'!$D$7,0,10*ROW('Water Data'!D200))),BW206="Yes"),OFFSET('Water Data'!$D$7,0,10*ROW('Water Data'!D200)),IF(AND(ISNUMBER(OFFSET('Water Data'!$D$7,0,10*ROW('Water Data'!D200))),BW206="No",ISNUMBER(OFFSET('Water Data'!$D$7,0,10*ROW('Water Data'!D200)))),CONCATENATE("[",ROUND(OFFSET('Water Data'!$C$7,0,10*ROW('Water Data'!D200)),0),"]"),IF(AND(ISNUMBER(OFFSET('Water Data'!$D$7,0,10*ROW('Water Data'!D200))),BW206="",ISNUMBER(OFFSET('Water Data'!$D$7,0,10*ROW('Water Data'!D200)))),OFFSET('Water Data'!$D$7,0,10*ROW('Water Data'!D200)),NA())))</f>
        <v>#N/A</v>
      </c>
      <c r="I206" s="133" t="e">
        <f ca="1">+IF(AND(ISNUMBER(OFFSET('Water Data'!$D$10,0,10*ROW('Water Data'!D200))),BX206="Yes"),OFFSET('Water Data'!$D$10,0,10*ROW('Water Data'!D200)),IF(AND(ISNUMBER(OFFSET('Water Data'!$D$10,0,10*ROW('Water Data'!D200))),BX206="No",ISNUMBER(OFFSET('Water Data'!$D$10,0,10*ROW('Water Data'!D200)))),CONCATENATE("[",ROUND(OFFSET('Water Data'!$D$10,0,10*ROW('Water Data'!D200)),0),"]"),IF(AND(ISNUMBER(OFFSET('Water Data'!$D$10,0,10*ROW('Water Data'!D200))),BX206="",ISNUMBER(OFFSET('Water Data'!$D$10,0,10*ROW('Water Data'!D200)))),OFFSET('Water Data'!$D$10,0,10*ROW('Water Data'!D200)),NA())))</f>
        <v>#N/A</v>
      </c>
      <c r="J206" s="133" t="e">
        <f ca="1">+IF(AND(ISNUMBER(OFFSET('Water Data'!$E$5,0,10*ROW('Water Data'!E200))),BY206="Yes"),100-OFFSET('Water Data'!$E$5,0,10*ROW('Water Data'!E200)),IF(AND(ISNUMBER(OFFSET('Water Data'!$E$5,0,10*ROW('Water Data'!E200))),BY206="No",ISNUMBER(OFFSET('Water Data'!$E$5,0,10*ROW('Water Data'!E200)))),CONCATENATE("[",ROUND(100-OFFSET('Water Data'!$E$5,0,10*ROW('Water Data'!E200)),0),"]"),IF(AND(ISNUMBER(OFFSET('Water Data'!$E$5,0,10*ROW('Water Data'!E200))),BY206="",ISNUMBER(OFFSET('Water Data'!$E$5,0,10*ROW('Water Data'!E200)))),100-OFFSET('Water Data'!$E$5,0,10*ROW('Water Data'!E200)),NA())))</f>
        <v>#N/A</v>
      </c>
      <c r="K206" s="133" t="e">
        <f ca="1">+IF(AND(ISNUMBER(OFFSET('Water Data'!$E$7,0,10*ROW('Water Data'!E200))),BZ206="Yes"),OFFSET('Water Data'!$E$7,0,10*ROW('Water Data'!E200)),IF(AND(ISNUMBER(OFFSET('Water Data'!$E$7,0,10*ROW('Water Data'!E200))),BZ206="No",ISNUMBER(OFFSET('Water Data'!$E$7,0,10*ROW('Water Data'!E200)))),CONCATENATE("[",ROUND(OFFSET('Water Data'!$E$7,0,10*ROW('Water Data'!E200)),0),"]"),IF(AND(ISNUMBER(OFFSET('Water Data'!$E$7,0,10*ROW('Water Data'!E200))),BZ206="",ISNUMBER(OFFSET('Water Data'!$E$7,0,10*ROW('Water Data'!E200)))),OFFSET('Water Data'!$E$7,0,10*ROW('Water Data'!E200)),NA())))</f>
        <v>#N/A</v>
      </c>
      <c r="L206" s="133" t="e">
        <f ca="1">+IF(AND(ISNUMBER(OFFSET('Water Data'!$E$10,0,10*ROW('Water Data'!E200))),CA206="Yes"),OFFSET('Water Data'!$E$10,0,10*ROW('Water Data'!E200)),IF(AND(ISNUMBER(OFFSET('Water Data'!$E$10,0,10*ROW('Water Data'!E200))),CA206="No",ISNUMBER(OFFSET('Water Data'!$E$10,0,10*ROW('Water Data'!E200)))),CONCATENATE("[",ROUND(OFFSET('Water Data'!$E$10,0,10*ROW('Water Data'!E200)),0),"]"),IF(AND(ISNUMBER(OFFSET('Water Data'!$E$10,0,10*ROW('Water Data'!E200))),CA206="",ISNUMBER(OFFSET('Water Data'!$E$10,0,10*ROW('Water Data'!E200)))),OFFSET('Water Data'!$E$10,0,10*ROW('Water Data'!E200)),NA())))</f>
        <v>#N/A</v>
      </c>
      <c r="M206" s="133" t="e">
        <f ca="1">+IF(AND(ISNUMBER(OFFSET('Water Data'!$F$5,0,10*ROW('Water Data'!F200))),CB206="Yes"),100-OFFSET('Water Data'!$F$5,0,10*ROW('Water Data'!F200)),IF(AND(ISNUMBER(OFFSET('Water Data'!$F$5,0,10*ROW('Water Data'!F200))),CB206="No",ISNUMBER(OFFSET('Water Data'!$F$5,0,10*ROW('Water Data'!F200)))),CONCATENATE("[",ROUND(100-OFFSET('Water Data'!$F$5,0,10*ROW('Water Data'!F200)),0),"]"),IF(AND(ISNUMBER(OFFSET('Water Data'!$F$5,0,10*ROW('Water Data'!F200))),CB206="",ISNUMBER(OFFSET('Water Data'!$F$5,0,10*ROW('Water Data'!F200)))),100-OFFSET('Water Data'!$F$5,0,10*ROW('Water Data'!F200)),NA())))</f>
        <v>#N/A</v>
      </c>
      <c r="N206" s="133" t="e">
        <f ca="1">+IF(AND(ISNUMBER(OFFSET('Water Data'!$F$7,0,10*ROW('Water Data'!F200))),CC206="Yes"),OFFSET('Water Data'!$F$7,0,10*ROW('Water Data'!F200)),IF(AND(ISNUMBER(OFFSET('Water Data'!$F$7,0,10*ROW('Water Data'!F200))),CC206="No",ISNUMBER(OFFSET('Water Data'!$F$7,0,10*ROW('Water Data'!F200)))),CONCATENATE("[",ROUND(OFFSET('Water Data'!$F$7,0,10*ROW('Water Data'!F200)),0),"]"),IF(AND(ISNUMBER(OFFSET('Water Data'!$F$7,0,10*ROW('Water Data'!F200))),CC206="",ISNUMBER(OFFSET('Water Data'!$F$7,0,10*ROW('Water Data'!F200)))),OFFSET('Water Data'!$F$7,0,10*ROW('Water Data'!F200)),NA())))</f>
        <v>#N/A</v>
      </c>
      <c r="O206" s="133" t="e">
        <f ca="1">+IF(AND(ISNUMBER(OFFSET('Water Data'!$F$10,0,10*ROW('Water Data'!F200))),CD206="Yes"),OFFSET('Water Data'!$F$10,0,10*ROW('Water Data'!F200)),IF(AND(ISNUMBER(OFFSET('Water Data'!$F$10,0,10*ROW('Water Data'!F200))),CD206="No",ISNUMBER(OFFSET('Water Data'!$F$10,0,10*ROW('Water Data'!F200)))),CONCATENATE("[",ROUND(OFFSET('Water Data'!$F$10,0,10*ROW('Water Data'!F200)),0),"]"),IF(AND(ISNUMBER(OFFSET('Water Data'!$F$10,0,10*ROW('Water Data'!F200))),CD206="",ISNUMBER(OFFSET('Water Data'!$F$10,0,10*ROW('Water Data'!F200)))),OFFSET('Water Data'!$F$10,0,10*ROW('Water Data'!F200)),NA())))</f>
        <v>#N/A</v>
      </c>
      <c r="P206" s="133" t="e">
        <f ca="1">+IF(AND(ISNUMBER(OFFSET('Water Data'!$G$5,0,10*ROW('Water Data'!G200))),CE206="Yes"),100-OFFSET('Water Data'!$G$5,0,10*ROW('Water Data'!G200)),IF(AND(ISNUMBER(OFFSET('Water Data'!$G$5,0,10*ROW('Water Data'!G200))),CE206="No",ISNUMBER(OFFSET('Water Data'!$G$5,0,10*ROW('Water Data'!G200)))),CONCATENATE("[",ROUND(100-OFFSET('Water Data'!$G$5,0,10*ROW('Water Data'!G200)),0),"]"),IF(AND(ISNUMBER(OFFSET('Water Data'!$G$5,0,10*ROW('Water Data'!G200))),CE206="",ISNUMBER(OFFSET('Water Data'!$G$5,0,10*ROW('Water Data'!G200)))),100-OFFSET('Water Data'!$G$5,0,10*ROW('Water Data'!G200)),NA())))</f>
        <v>#N/A</v>
      </c>
      <c r="Q206" s="133" t="e">
        <f ca="1">+IF(AND(ISNUMBER(OFFSET('Water Data'!$G$7,0,10*ROW('Water Data'!G200))),CF206="Yes"),OFFSET('Water Data'!$G$7,0,10*ROW('Water Data'!G200)),IF(AND(ISNUMBER(OFFSET('Water Data'!$G$7,0,10*ROW('Water Data'!G200))),CF206="No",ISNUMBER(OFFSET('Water Data'!$G$7,0,10*ROW('Water Data'!G200)))),CONCATENATE("[",ROUND(OFFSET('Water Data'!$G$7,0,10*ROW('Water Data'!G200)),0),"]"),IF(AND(ISNUMBER(OFFSET('Water Data'!$G$7,0,10*ROW('Water Data'!G200))),CF206="",ISNUMBER(OFFSET('Water Data'!$G$7,0,10*ROW('Water Data'!G200)))),OFFSET('Water Data'!$G$7,0,10*ROW('Water Data'!G200)),NA())))</f>
        <v>#N/A</v>
      </c>
      <c r="R206" s="133" t="e">
        <f ca="1">+IF(AND(ISNUMBER(OFFSET('Water Data'!$G$10,0,10*ROW('Water Data'!G200))),CG206="Yes"),OFFSET('Water Data'!$G$10,0,10*ROW('Water Data'!G200)),IF(AND(ISNUMBER(OFFSET('Water Data'!$G$10,0,10*ROW('Water Data'!G200))),CG206="No",ISNUMBER(OFFSET('Water Data'!$G$10,0,10*ROW('Water Data'!G200)))),CONCATENATE("[",ROUND(OFFSET('Water Data'!$G$10,0,10*ROW('Water Data'!G200)),0),"]"),IF(AND(ISNUMBER(OFFSET('Water Data'!$G$10,0,10*ROW('Water Data'!G200))),CG206="",ISNUMBER(OFFSET('Water Data'!$G$10,0,10*ROW('Water Data'!G200)))),OFFSET('Water Data'!$G$10,0,10*ROW('Water Data'!G200)),NA())))</f>
        <v>#N/A</v>
      </c>
      <c r="S206" s="133" t="e">
        <f ca="1">+IF(AND(ISNUMBER(OFFSET('Water Data'!$H$5,0,10*ROW('Water Data'!H200))),CH206="Yes"),100-OFFSET('Water Data'!$H$5,0,10*ROW('Water Data'!H200)),IF(AND(ISNUMBER(OFFSET('Water Data'!$H$5,0,10*ROW('Water Data'!H200))),CH206="No",ISNUMBER(OFFSET('Water Data'!$H$5,0,10*ROW('Water Data'!H200)))),CONCATENATE("[",ROUND(100-OFFSET('Water Data'!$H$5,0,10*ROW('Water Data'!H200)),0),"]"),IF(AND(ISNUMBER(OFFSET('Water Data'!$H$5,0,10*ROW('Water Data'!H200))),CH206="",ISNUMBER(OFFSET('Water Data'!$H$5,0,10*ROW('Water Data'!H200)))),100-OFFSET('Water Data'!$H$5,0,10*ROW('Water Data'!H200)),NA())))</f>
        <v>#N/A</v>
      </c>
      <c r="T206" s="133" t="e">
        <f ca="1">+IF(AND(ISNUMBER(OFFSET('Water Data'!$H$7,0,10*ROW('Water Data'!H200))),CI206="Yes"),OFFSET('Water Data'!$H$7,0,10*ROW('Water Data'!H200)),IF(AND(ISNUMBER(OFFSET('Water Data'!$H$7,0,10*ROW('Water Data'!H200))),CI206="No",ISNUMBER(OFFSET('Water Data'!$H$7,0,10*ROW('Water Data'!H200)))),CONCATENATE("[",ROUND(OFFSET('Water Data'!$H$7,0,10*ROW('Water Data'!H200)),0),"]"),IF(AND(ISNUMBER(OFFSET('Water Data'!$H$7,0,10*ROW('Water Data'!H200))),CI206="",ISNUMBER(OFFSET('Water Data'!$H$7,0,10*ROW('Water Data'!H200)))),OFFSET('Water Data'!$H$7,0,10*ROW('Water Data'!H200)),NA())))</f>
        <v>#N/A</v>
      </c>
      <c r="U206" s="133" t="e">
        <f ca="1">+IF(AND(ISNUMBER(OFFSET('Water Data'!$H$10,0,10*ROW('Water Data'!H200))),CJ206="Yes"),OFFSET('Water Data'!$H$10,0,10*ROW('Water Data'!H200)),IF(AND(ISNUMBER(OFFSET('Water Data'!$H$10,0,10*ROW('Water Data'!H200))),CJ206="No",ISNUMBER(OFFSET('Water Data'!$H$10,0,10*ROW('Water Data'!H200)))),CONCATENATE("[",ROUND(OFFSET('Water Data'!$H$10,0,10*ROW('Water Data'!H200)),0),"]"),IF(AND(ISNUMBER(OFFSET('Water Data'!$H$10,0,10*ROW('Water Data'!H200))),CJ206="",ISNUMBER(OFFSET('Water Data'!$H$10,0,10*ROW('Water Data'!H200)))),OFFSET('Water Data'!$H$10,0,10*ROW('Water Data'!H200)),NA())))</f>
        <v>#N/A</v>
      </c>
      <c r="V206" s="134" t="e">
        <f ca="1">+IF(AND(ISNUMBER(OFFSET('Sanitation Data'!$C$5,0,10*ROW('Sanitation Data'!C200))),CK206="Yes"),100-OFFSET('Sanitation Data'!$C$5,0,10*ROW('Sanitation Data'!C200)),IF(AND(ISNUMBER(OFFSET('Sanitation Data'!$C$5,0,10*ROW('Sanitation Data'!C200))),CK206="No",ISNUMBER(OFFSET('Sanitation Data'!$C$5,0,10*ROW('Sanitation Data'!C200)))),CONCATENATE("[",ROUND(100-OFFSET('Sanitation Data'!$C$5,0,10*ROW('Sanitation Data'!C200)),0),"]"),IF(AND(ISNUMBER(OFFSET('Sanitation Data'!$C$5,0,10*ROW('Sanitation Data'!C200))),CK206="",ISNUMBER(OFFSET('Sanitation Data'!$C$5,0,10*ROW('Sanitation Data'!C200)))),100-OFFSET('Sanitation Data'!$C$5,0,10*ROW('Sanitation Data'!C200)),NA())))</f>
        <v>#N/A</v>
      </c>
      <c r="W206" s="134" t="e">
        <f ca="1">+IF(AND(ISNUMBER(OFFSET('Sanitation Data'!$C$7,0,10*ROW('Sanitation Data'!C200))),CL206="Yes"),OFFSET('Sanitation Data'!$C$7,0,10*ROW('Sanitation Data'!C200)),IF(AND(ISNUMBER(OFFSET('Sanitation Data'!$C$7,0,10*ROW('Sanitation Data'!C200))),CL206="No",ISNUMBER(OFFSET('Sanitation Data'!$C$7,0,10*ROW('Sanitation Data'!C200)))),CONCATENATE("[",ROUND(OFFSET('Sanitation Data'!$C$7,0,10*ROW('Sanitation Data'!C200)),0),"]"),IF(AND(ISNUMBER(OFFSET('Sanitation Data'!$C$7,0,10*ROW('Sanitation Data'!C200))),CL206="",ISNUMBER(OFFSET('Sanitation Data'!$C$7,0,10*ROW('Sanitation Data'!C200)))),OFFSET('Sanitation Data'!$C$7,0,10*ROW('Sanitation Data'!C200)),NA())))</f>
        <v>#N/A</v>
      </c>
      <c r="X206" s="134" t="e">
        <f ca="1">+IF(AND(ISNUMBER(OFFSET('Sanitation Data'!$C$11,0,10*ROW('Sanitation Data'!C200))),CM206="Yes"),OFFSET('Sanitation Data'!$C$11,0,10*ROW('Sanitation Data'!C200)),IF(AND(ISNUMBER(OFFSET('Sanitation Data'!$C$11,0,10*ROW('Sanitation Data'!C200))),CM206="No",ISNUMBER(OFFSET('Sanitation Data'!$C$11,0,10*ROW('Sanitation Data'!C200)))),CONCATENATE("[",ROUND(OFFSET('Sanitation Data'!$C$11,0,10*ROW('Sanitation Data'!C200)),0),"]"),IF(AND(ISNUMBER(OFFSET('Sanitation Data'!$C$11,0,10*ROW('Sanitation Data'!C200))),CM206="",ISNUMBER(OFFSET('Sanitation Data'!$C$11,0,10*ROW('Sanitation Data'!C200)))),OFFSET('Sanitation Data'!$C$11,0,10*ROW('Sanitation Data'!C200)),NA())))</f>
        <v>#N/A</v>
      </c>
      <c r="Y206" s="134" t="e">
        <f ca="1">+IF(AND(ISNUMBER(OFFSET('Sanitation Data'!$C$12,0,10*ROW('Sanitation Data'!C200))),CN206="Yes"),OFFSET('Sanitation Data'!$C$12,0,10*ROW('Sanitation Data'!C200)),IF(AND(ISNUMBER(OFFSET('Sanitation Data'!$C$12,0,10*ROW('Sanitation Data'!C200))),CN206="No",ISNUMBER(OFFSET('Sanitation Data'!$C$12,0,10*ROW('Sanitation Data'!C200)))),CONCATENATE("[",ROUND(OFFSET('Sanitation Data'!$C$12,0,10*ROW('Sanitation Data'!C200)),0),"]"),IF(AND(ISNUMBER(OFFSET('Sanitation Data'!$C$12,0,10*ROW('Sanitation Data'!C200))),CN206="",ISNUMBER(OFFSET('Sanitation Data'!$C$12,0,10*ROW('Sanitation Data'!C200)))),OFFSET('Sanitation Data'!$C$12,0,10*ROW('Sanitation Data'!C200)),NA())))</f>
        <v>#N/A</v>
      </c>
      <c r="Z206" s="134" t="e">
        <f ca="1">+IF(AND(ISNUMBER(OFFSET('Sanitation Data'!$C$13,0,10*ROW('Sanitation Data'!C200))),CO206="Yes"),OFFSET('Sanitation Data'!$C$13,0,10*ROW('Sanitation Data'!C200)),IF(AND(ISNUMBER(OFFSET('Sanitation Data'!$C$13,0,10*ROW('Sanitation Data'!C200))),CO206="No",ISNUMBER(OFFSET('Sanitation Data'!$C$13,0,10*ROW('Sanitation Data'!C200)))),CONCATENATE("[",ROUND(OFFSET('Sanitation Data'!$C$13,0,10*ROW('Sanitation Data'!C200)),0),"]"),IF(AND(ISNUMBER(OFFSET('Sanitation Data'!$C$13,0,10*ROW('Sanitation Data'!C200))),CO206="",ISNUMBER(OFFSET('Sanitation Data'!$C$13,0,10*ROW('Sanitation Data'!C200)))),OFFSET('Sanitation Data'!$C$13,0,10*ROW('Sanitation Data'!C200)),NA())))</f>
        <v>#N/A</v>
      </c>
      <c r="AA206" s="134" t="e">
        <f ca="1">+IF(AND(ISNUMBER(OFFSET('Sanitation Data'!$D$5,0,10*ROW('Sanitation Data'!D200))),CP206="Yes"),100-OFFSET('Sanitation Data'!$D$5,0,10*ROW('Sanitation Data'!D200)),IF(AND(ISNUMBER(OFFSET('Sanitation Data'!$D$5,0,10*ROW('Sanitation Data'!D200))),CP206="No",ISNUMBER(OFFSET('Sanitation Data'!$D$5,0,10*ROW('Sanitation Data'!D200)))),CONCATENATE("[",ROUND(100-OFFSET('Sanitation Data'!$D$5,0,10*ROW('Sanitation Data'!D200)),0),"]"),IF(AND(ISNUMBER(OFFSET('Sanitation Data'!$D$5,0,10*ROW('Sanitation Data'!D200))),CP206="",ISNUMBER(OFFSET('Sanitation Data'!$D$5,0,10*ROW('Sanitation Data'!D200)))),100-OFFSET('Sanitation Data'!$D$5,0,10*ROW('Sanitation Data'!D200)),NA())))</f>
        <v>#N/A</v>
      </c>
      <c r="AB206" s="134" t="e">
        <f ca="1">+IF(AND(ISNUMBER(OFFSET('Sanitation Data'!$D$7,0,10*ROW('Sanitation Data'!D200))),CQ206="Yes"),OFFSET('Sanitation Data'!$D$7,0,10*ROW('Sanitation Data'!G200)),IF(AND(ISNUMBER(OFFSET('Sanitation Data'!$D$7,0,10*ROW('Sanitation Data'!D200))),CQ206="No",ISNUMBER(OFFSET('Sanitation Data'!$D$7,0,10*ROW('Sanitation Data'!D200)))),CONCATENATE("[",ROUND(OFFSET('Sanitation Data'!$D$7,0,10*ROW('Sanitation Data'!D200)),0),"]"),IF(AND(ISNUMBER(OFFSET('Sanitation Data'!$D$7,0,10*ROW('Sanitation Data'!D200))),CQ206="",ISNUMBER(OFFSET('Sanitation Data'!$D$7,0,10*ROW('Sanitation Data'!D200)))),OFFSET('Sanitation Data'!$D$7,0,10*ROW('Sanitation Data'!D200)),NA())))</f>
        <v>#N/A</v>
      </c>
      <c r="AC206" s="134" t="e">
        <f ca="1">+IF(AND(ISNUMBER(OFFSET('Sanitation Data'!$D$11,0,10*ROW('Sanitation Data'!D200))),CR206="Yes"),OFFSET('Sanitation Data'!$D$11,0,10*ROW('Sanitation Data'!D200)),IF(AND(ISNUMBER(OFFSET('Sanitation Data'!$D$11,0,10*ROW('Sanitation Data'!D200))),CR206="No",ISNUMBER(OFFSET('Sanitation Data'!$D$11,0,10*ROW('Sanitation Data'!D200)))),CONCATENATE("[",ROUND(OFFSET('Sanitation Data'!$D$11,0,10*ROW('Sanitation Data'!D200)),0),"]"),IF(AND(ISNUMBER(OFFSET('Sanitation Data'!$D$11,0,10*ROW('Sanitation Data'!D200))),CR206="",ISNUMBER(OFFSET('Sanitation Data'!$D$11,0,10*ROW('Sanitation Data'!D200)))),OFFSET('Sanitation Data'!$D$11,0,10*ROW('Sanitation Data'!D200)),NA())))</f>
        <v>#N/A</v>
      </c>
      <c r="AD206" s="134" t="e">
        <f ca="1">+IF(AND(ISNUMBER(OFFSET('Sanitation Data'!$D$12,0,10*ROW('Sanitation Data'!D200))),CS206="Yes"),OFFSET('Sanitation Data'!$D$12,0,10*ROW('Sanitation Data'!D200)),IF(AND(ISNUMBER(OFFSET('Sanitation Data'!$D$12,0,10*ROW('Sanitation Data'!D200))),CS206="No",ISNUMBER(OFFSET('Sanitation Data'!$D$12,0,10*ROW('Sanitation Data'!D200)))),CONCATENATE("[",ROUND(OFFSET('Sanitation Data'!$D$12,0,10*ROW('Sanitation Data'!D200)),0),"]"),IF(AND(ISNUMBER(OFFSET('Sanitation Data'!$D$12,0,10*ROW('Sanitation Data'!D200))),CS206="",ISNUMBER(OFFSET('Sanitation Data'!$D$12,0,10*ROW('Sanitation Data'!D200)))),OFFSET('Sanitation Data'!$D$12,0,10*ROW('Sanitation Data'!D200)),NA())))</f>
        <v>#N/A</v>
      </c>
      <c r="AE206" s="134" t="e">
        <f ca="1">+IF(AND(ISNUMBER(OFFSET('Sanitation Data'!$D$13,0,10*ROW('Sanitation Data'!D200))),CT206="Yes"),OFFSET('Sanitation Data'!$D$13,0,10*ROW('Sanitation Data'!D200)),IF(AND(ISNUMBER(OFFSET('Sanitation Data'!$D$13,0,10*ROW('Sanitation Data'!D200))),CT206="No",ISNUMBER(OFFSET('Sanitation Data'!$D$13,0,10*ROW('Sanitation Data'!D200)))),CONCATENATE("[",ROUND(OFFSET('Sanitation Data'!$D$13,0,10*ROW('Sanitation Data'!D200)),0),"]"),IF(AND(ISNUMBER(OFFSET('Sanitation Data'!$D$13,0,10*ROW('Sanitation Data'!D200))),CT206="",ISNUMBER(OFFSET('Sanitation Data'!$D$13,0,10*ROW('Sanitation Data'!D200)))),OFFSET('Sanitation Data'!$D$13,0,10*ROW('Sanitation Data'!D200)),NA())))</f>
        <v>#N/A</v>
      </c>
      <c r="AF206" s="134" t="e">
        <f ca="1">+IF(AND(ISNUMBER(OFFSET('Sanitation Data'!$E$5,0,10*ROW('Sanitation Data'!E200))),CU206="Yes"),100-OFFSET('Sanitation Data'!$E$5,0,10*ROW('Sanitation Data'!E200)),IF(AND(ISNUMBER(OFFSET('Sanitation Data'!$E$5,0,10*ROW('Sanitation Data'!E200))),CU206="No",ISNUMBER(OFFSET('Sanitation Data'!$E$5,0,10*ROW('Sanitation Data'!E200)))),CONCATENATE("[",ROUND(100-OFFSET('Sanitation Data'!$E$5,0,10*ROW('Sanitation Data'!E200)),0),"]"),IF(AND(ISNUMBER(OFFSET('Sanitation Data'!$E$5,0,10*ROW('Sanitation Data'!E200))),CU206="",ISNUMBER(OFFSET('Sanitation Data'!$E$5,0,10*ROW('Sanitation Data'!E200)))),100-OFFSET('Sanitation Data'!$E$5,0,10*ROW('Sanitation Data'!E200)),NA())))</f>
        <v>#N/A</v>
      </c>
      <c r="AG206" s="134" t="e">
        <f ca="1">+IF(AND(ISNUMBER(OFFSET('Sanitation Data'!$E$7,0,10*ROW('Sanitation Data'!E200))),CV206="Yes"),OFFSET('Sanitation Data'!$E$7,0,10*ROW('Sanitation Data'!E200)),IF(AND(ISNUMBER(OFFSET('Sanitation Data'!$E$7,0,10*ROW('Sanitation Data'!E200))),CV206="No",ISNUMBER(OFFSET('Sanitation Data'!$E$7,0,10*ROW('Sanitation Data'!E200)))),CONCATENATE("[",ROUND(OFFSET('Sanitation Data'!$E$7,0,10*ROW('Sanitation Data'!E200)),0),"]"),IF(AND(ISNUMBER(OFFSET('Sanitation Data'!$E$7,0,10*ROW('Sanitation Data'!E200))),CV206="",ISNUMBER(OFFSET('Sanitation Data'!$E$7,0,10*ROW('Sanitation Data'!E200)))),OFFSET('Sanitation Data'!$E$7,0,10*ROW('Sanitation Data'!E200)),NA())))</f>
        <v>#N/A</v>
      </c>
      <c r="AH206" s="134" t="e">
        <f ca="1">+IF(AND(ISNUMBER(OFFSET('Sanitation Data'!$E$11,0,10*ROW('Sanitation Data'!E200))),CW206="Yes"),OFFSET('Sanitation Data'!$E$11,0,10*ROW('Sanitation Data'!E200)),IF(AND(ISNUMBER(OFFSET('Sanitation Data'!$E$11,0,10*ROW('Sanitation Data'!E200))),CW206="No",ISNUMBER(OFFSET('Sanitation Data'!$E$11,0,10*ROW('Sanitation Data'!E200)))),CONCATENATE("[",ROUND(OFFSET('Sanitation Data'!$E$11,0,10*ROW('Sanitation Data'!E200)),0),"]"),IF(AND(ISNUMBER(OFFSET('Sanitation Data'!$E$11,0,10*ROW('Sanitation Data'!E200))),CW206="",ISNUMBER(OFFSET('Sanitation Data'!$E$11,0,10*ROW('Sanitation Data'!E200)))),OFFSET('Sanitation Data'!$E$11,0,10*ROW('Sanitation Data'!E200)),NA())))</f>
        <v>#N/A</v>
      </c>
      <c r="AI206" s="134" t="e">
        <f ca="1">+IF(AND(ISNUMBER(OFFSET('Sanitation Data'!$E$12,0,10*ROW('Sanitation Data'!E200))),CX206="Yes"),OFFSET('Sanitation Data'!$E$12,0,10*ROW('Sanitation Data'!E200)),IF(AND(ISNUMBER(OFFSET('Sanitation Data'!$E$12,0,10*ROW('Sanitation Data'!E200))),CX206="No",ISNUMBER(OFFSET('Sanitation Data'!$E$12,0,10*ROW('Sanitation Data'!E200)))),CONCATENATE("[",ROUND(OFFSET('Sanitation Data'!$E$12,0,10*ROW('Sanitation Data'!E200)),0),"]"),IF(AND(ISNUMBER(OFFSET('Sanitation Data'!$E$12,0,10*ROW('Sanitation Data'!E200))),CX206="",ISNUMBER(OFFSET('Sanitation Data'!$E$12,0,10*ROW('Sanitation Data'!E200)))),OFFSET('Sanitation Data'!$E$12,0,10*ROW('Sanitation Data'!E200)),NA())))</f>
        <v>#N/A</v>
      </c>
      <c r="AJ206" s="134" t="e">
        <f ca="1">+IF(AND(ISNUMBER(OFFSET('Sanitation Data'!$E$13,0,10*ROW('Sanitation Data'!E200))),CY206="Yes"),OFFSET('Sanitation Data'!$E$13,0,10*ROW('Sanitation Data'!E200)),IF(AND(ISNUMBER(OFFSET('Sanitation Data'!$E$13,0,10*ROW('Sanitation Data'!E200))),CY206="No",ISNUMBER(OFFSET('Sanitation Data'!$E$13,0,10*ROW('Sanitation Data'!E200)))),CONCATENATE("[",ROUND(OFFSET('Sanitation Data'!$E$13,0,10*ROW('Sanitation Data'!E200)),0),"]"),IF(AND(ISNUMBER(OFFSET('Sanitation Data'!$E$13,0,10*ROW('Sanitation Data'!E200))),CY206="",ISNUMBER(OFFSET('Sanitation Data'!$E$13,0,10*ROW('Sanitation Data'!E200)))),OFFSET('Sanitation Data'!$E$13,0,10*ROW('Sanitation Data'!E200)),NA())))</f>
        <v>#N/A</v>
      </c>
      <c r="AK206" s="134" t="e">
        <f ca="1">+IF(AND(ISNUMBER(OFFSET('Sanitation Data'!$F$5,0,10*ROW('Sanitation Data'!F200))),CZ206="Yes"),100-OFFSET('Sanitation Data'!$F$5,0,10*ROW('Sanitation Data'!F200)),IF(AND(ISNUMBER(OFFSET('Sanitation Data'!$F$5,0,10*ROW('Sanitation Data'!F200))),CZ206="No",ISNUMBER(OFFSET('Sanitation Data'!$F$5,0,10*ROW('Sanitation Data'!F200)))),CONCATENATE("[",ROUND(100-OFFSET('Sanitation Data'!$F$5,0,10*ROW('Sanitation Data'!F200)),0),"]"),IF(AND(ISNUMBER(OFFSET('Sanitation Data'!$F$5,0,10*ROW('Sanitation Data'!F200))),CZ206="",ISNUMBER(OFFSET('Sanitation Data'!$F$5,0,10*ROW('Sanitation Data'!F200)))),100-OFFSET('Sanitation Data'!$F$5,0,10*ROW('Sanitation Data'!F200)),NA())))</f>
        <v>#N/A</v>
      </c>
      <c r="AL206" s="134" t="e">
        <f ca="1">+IF(AND(ISNUMBER(OFFSET('Sanitation Data'!$F$7,0,10*ROW('Sanitation Data'!F200))),DA206="Yes"),OFFSET('Sanitation Data'!$F$7,0,10*ROW('Sanitation Data'!F200)),IF(AND(ISNUMBER(OFFSET('Sanitation Data'!$F$7,0,10*ROW('Sanitation Data'!F200))),DA206="No",ISNUMBER(OFFSET('Sanitation Data'!$F$7,0,10*ROW('Sanitation Data'!F200)))),CONCATENATE("[",ROUND(OFFSET('Sanitation Data'!$F$7,0,10*ROW('Sanitation Data'!F200)),0),"]"),IF(AND(ISNUMBER(OFFSET('Sanitation Data'!$F$7,0,10*ROW('Sanitation Data'!F200))),DA206="",ISNUMBER(OFFSET('Sanitation Data'!$F$7,0,10*ROW('Sanitation Data'!F200)))),OFFSET('Sanitation Data'!$F$7,0,10*ROW('Sanitation Data'!F200)),NA())))</f>
        <v>#N/A</v>
      </c>
      <c r="AM206" s="134" t="e">
        <f ca="1">+IF(AND(ISNUMBER(OFFSET('Sanitation Data'!$F$11,0,10*ROW('Sanitation Data'!F200))),DB206="Yes"),OFFSET('Sanitation Data'!$F$11,0,10*ROW('Sanitation Data'!F200)),IF(AND(ISNUMBER(OFFSET('Sanitation Data'!$F$11,0,10*ROW('Sanitation Data'!F200))),DB206="No",ISNUMBER(OFFSET('Sanitation Data'!$F$11,0,10*ROW('Sanitation Data'!F200)))),CONCATENATE("[",ROUND(OFFSET('Sanitation Data'!$F$11,0,10*ROW('Sanitation Data'!F200)),0),"]"),IF(AND(ISNUMBER(OFFSET('Sanitation Data'!$F$11,0,10*ROW('Sanitation Data'!F200))),DB206="",ISNUMBER(OFFSET('Sanitation Data'!$F$11,0,10*ROW('Sanitation Data'!F200)))),OFFSET('Sanitation Data'!$F$11,0,10*ROW('Sanitation Data'!F200)),NA())))</f>
        <v>#N/A</v>
      </c>
      <c r="AN206" s="134" t="e">
        <f ca="1">+IF(AND(ISNUMBER(OFFSET('Sanitation Data'!$F$12,0,10*ROW('Sanitation Data'!F200))),DC206="Yes"),OFFSET('Sanitation Data'!$F$12,0,10*ROW('Sanitation Data'!F200)),IF(AND(ISNUMBER(OFFSET('Sanitation Data'!$F$12,0,10*ROW('Sanitation Data'!F200))),DC206="No",ISNUMBER(OFFSET('Sanitation Data'!$F$12,0,10*ROW('Sanitation Data'!F200)))),CONCATENATE("[",ROUND(OFFSET('Sanitation Data'!$F$12,0,10*ROW('Sanitation Data'!F200)),0),"]"),IF(AND(ISNUMBER(OFFSET('Sanitation Data'!$F$12,0,10*ROW('Sanitation Data'!F200))),DC206="",ISNUMBER(OFFSET('Sanitation Data'!$F$12,0,10*ROW('Sanitation Data'!F200)))),OFFSET('Sanitation Data'!$F$12,0,10*ROW('Sanitation Data'!F200)),NA())))</f>
        <v>#N/A</v>
      </c>
      <c r="AO206" s="134" t="e">
        <f ca="1">+IF(AND(ISNUMBER(OFFSET('Sanitation Data'!$F$13,0,10*ROW('Sanitation Data'!F200))),DD206="Yes"),OFFSET('Sanitation Data'!$F$13,0,10*ROW('Sanitation Data'!F200)),IF(AND(ISNUMBER(OFFSET('Sanitation Data'!$F$13,0,10*ROW('Sanitation Data'!F200))),DD206="No",ISNUMBER(OFFSET('Sanitation Data'!$F$13,0,10*ROW('Sanitation Data'!F200)))),CONCATENATE("[",ROUND(OFFSET('Sanitation Data'!$F$13,0,10*ROW('Sanitation Data'!F200)),0),"]"),IF(AND(ISNUMBER(OFFSET('Sanitation Data'!$F$13,0,10*ROW('Sanitation Data'!F200))),DD206="",ISNUMBER(OFFSET('Sanitation Data'!$F$13,0,10*ROW('Sanitation Data'!F200)))),OFFSET('Sanitation Data'!$F$13,0,10*ROW('Sanitation Data'!F200)),NA())))</f>
        <v>#N/A</v>
      </c>
      <c r="AP206" s="134" t="e">
        <f ca="1">+IF(AND(ISNUMBER(OFFSET('Sanitation Data'!$G$5,0,10*ROW('Sanitation Data'!G200))),DE206="Yes"),100-OFFSET('Sanitation Data'!$G$5,0,10*ROW('Sanitation Data'!G200)),IF(AND(ISNUMBER(OFFSET('Sanitation Data'!$G$5,0,10*ROW('Sanitation Data'!G200))),DE206="No",ISNUMBER(OFFSET('Sanitation Data'!$G$5,0,10*ROW('Sanitation Data'!G200)))),CONCATENATE("[",ROUND(100-OFFSET('Sanitation Data'!$G$5,0,10*ROW('Sanitation Data'!G200)),0),"]"),IF(AND(ISNUMBER(OFFSET('Sanitation Data'!$G$5,0,10*ROW('Sanitation Data'!G200))),DE206="",ISNUMBER(OFFSET('Sanitation Data'!$G$5,0,10*ROW('Sanitation Data'!G200)))),100-OFFSET('Sanitation Data'!$G$5,0,10*ROW('Sanitation Data'!G200)),NA())))</f>
        <v>#N/A</v>
      </c>
      <c r="AQ206" s="134" t="e">
        <f ca="1">+IF(AND(ISNUMBER(OFFSET('Sanitation Data'!$G$7,0,10*ROW('Sanitation Data'!G200))),DF206="Yes"),OFFSET('Sanitation Data'!$G$7,0,10*ROW('Sanitation Data'!G200)),IF(AND(ISNUMBER(OFFSET('Sanitation Data'!$G$7,0,10*ROW('Sanitation Data'!G200))),DF206="No",ISNUMBER(OFFSET('Sanitation Data'!$G$7,0,10*ROW('Sanitation Data'!G200)))),CONCATENATE("[",ROUND(OFFSET('Sanitation Data'!$G$7,0,10*ROW('Sanitation Data'!G200)),0),"]"),IF(AND(ISNUMBER(OFFSET('Sanitation Data'!$G$7,0,10*ROW('Sanitation Data'!G200))),DF206="",ISNUMBER(OFFSET('Sanitation Data'!$G$7,0,10*ROW('Sanitation Data'!G200)))),OFFSET('Sanitation Data'!$G$7,0,10*ROW('Sanitation Data'!G200)),NA())))</f>
        <v>#N/A</v>
      </c>
      <c r="AR206" s="134" t="e">
        <f ca="1">+IF(AND(ISNUMBER(OFFSET('Sanitation Data'!$G$11,0,10*ROW('Sanitation Data'!G200))),DG206="Yes"),OFFSET('Sanitation Data'!$G$11,0,10*ROW('Sanitation Data'!G200)),IF(AND(ISNUMBER(OFFSET('Sanitation Data'!$G$11,0,10*ROW('Sanitation Data'!G200))),DG206="No",ISNUMBER(OFFSET('Sanitation Data'!$G$11,0,10*ROW('Sanitation Data'!G200)))),CONCATENATE("[",ROUND(OFFSET('Sanitation Data'!$G$11,0,10*ROW('Sanitation Data'!G200)),0),"]"),IF(AND(ISNUMBER(OFFSET('Sanitation Data'!$G$11,0,10*ROW('Sanitation Data'!G200))),DG206="",ISNUMBER(OFFSET('Sanitation Data'!$G$11,0,10*ROW('Sanitation Data'!G200)))),OFFSET('Sanitation Data'!$G$11,0,10*ROW('Sanitation Data'!G200)),NA())))</f>
        <v>#N/A</v>
      </c>
      <c r="AS206" s="134" t="e">
        <f ca="1">+IF(AND(ISNUMBER(OFFSET('Sanitation Data'!$G$12,0,10*ROW('Sanitation Data'!G200))),DH206="Yes"),OFFSET('Sanitation Data'!$G$12,0,10*ROW('Sanitation Data'!G200)),IF(AND(ISNUMBER(OFFSET('Sanitation Data'!$G$12,0,10*ROW('Sanitation Data'!G200))),DH206="No",ISNUMBER(OFFSET('Sanitation Data'!$G$12,0,10*ROW('Sanitation Data'!G200)))),CONCATENATE("[",ROUND(OFFSET('Sanitation Data'!$G$12,0,10*ROW('Sanitation Data'!G200)),0),"]"),IF(AND(ISNUMBER(OFFSET('Sanitation Data'!$G$12,0,10*ROW('Sanitation Data'!G200))),DH206="",ISNUMBER(OFFSET('Sanitation Data'!$G$12,0,10*ROW('Sanitation Data'!G200)))),OFFSET('Sanitation Data'!$G$12,0,10*ROW('Sanitation Data'!G200)),NA())))</f>
        <v>#N/A</v>
      </c>
      <c r="AT206" s="134" t="e">
        <f ca="1">+IF(AND(ISNUMBER(OFFSET('Sanitation Data'!$G$13,0,10*ROW('Sanitation Data'!G200))),DI206="Yes"),OFFSET('Sanitation Data'!$G$13,0,10*ROW('Sanitation Data'!G200)),IF(AND(ISNUMBER(OFFSET('Sanitation Data'!$G$13,0,10*ROW('Sanitation Data'!G200))),DI206="No",ISNUMBER(OFFSET('Sanitation Data'!$G$13,0,10*ROW('Sanitation Data'!G200)))),CONCATENATE("[",ROUND(OFFSET('Sanitation Data'!$G$13,0,10*ROW('Sanitation Data'!G200)),0),"]"),IF(AND(ISNUMBER(OFFSET('Sanitation Data'!$G$13,0,10*ROW('Sanitation Data'!G200))),DI206="",ISNUMBER(OFFSET('Sanitation Data'!$G$13,0,10*ROW('Sanitation Data'!G200)))),OFFSET('Sanitation Data'!$G$13,0,10*ROW('Sanitation Data'!G200)),NA())))</f>
        <v>#N/A</v>
      </c>
      <c r="AU206" s="134" t="e">
        <f ca="1">+IF(AND(ISNUMBER(OFFSET('Sanitation Data'!$H$5,0,10*ROW('Sanitation Data'!H200))),DJ206="Yes"),100-OFFSET('Sanitation Data'!$H$5,0,10*ROW('Sanitation Data'!H200)),IF(AND(ISNUMBER(OFFSET('Sanitation Data'!$H$5,0,10*ROW('Sanitation Data'!H200))),DJ206="No",ISNUMBER(OFFSET('Sanitation Data'!$H$5,0,10*ROW('Sanitation Data'!H200)))),CONCATENATE("[",ROUND(100-OFFSET('Sanitation Data'!$H$5,0,10*ROW('Sanitation Data'!H200)),0),"]"),IF(AND(ISNUMBER(OFFSET('Sanitation Data'!$H$5,0,10*ROW('Sanitation Data'!H200))),DJ206="",ISNUMBER(OFFSET('Sanitation Data'!$H$5,0,10*ROW('Sanitation Data'!H200)))),100-OFFSET('Sanitation Data'!$H$5,0,10*ROW('Sanitation Data'!H200)),NA())))</f>
        <v>#N/A</v>
      </c>
      <c r="AV206" s="134" t="e">
        <f ca="1">+IF(AND(ISNUMBER(OFFSET('Sanitation Data'!$H$7,0,10*ROW('Sanitation Data'!H200))),DK206="Yes"),OFFSET('Sanitation Data'!$H$7,0,10*ROW('Sanitation Data'!H200)),IF(AND(ISNUMBER(OFFSET('Sanitation Data'!$H$7,0,10*ROW('Sanitation Data'!H200))),DK206="No",ISNUMBER(OFFSET('Sanitation Data'!$H$7,0,10*ROW('Sanitation Data'!H200)))),CONCATENATE("[",ROUND(OFFSET('Sanitation Data'!$H$7,0,10*ROW('Sanitation Data'!H200)),0),"]"),IF(AND(ISNUMBER(OFFSET('Sanitation Data'!$H$7,0,10*ROW('Sanitation Data'!H200))),DK206="",ISNUMBER(OFFSET('Sanitation Data'!$H$7,0,10*ROW('Sanitation Data'!H200)))),OFFSET('Sanitation Data'!$H$7,0,10*ROW('Sanitation Data'!H200)),NA())))</f>
        <v>#N/A</v>
      </c>
      <c r="AW206" s="134" t="e">
        <f ca="1">+IF(AND(ISNUMBER(OFFSET('Sanitation Data'!$H$11,0,10*ROW('Sanitation Data'!H200))),DL206="Yes"),OFFSET('Sanitation Data'!$H$11,0,10*ROW('Sanitation Data'!H200)),IF(AND(ISNUMBER(OFFSET('Sanitation Data'!$H$11,0,10*ROW('Sanitation Data'!H200))),DL206="No",ISNUMBER(OFFSET('Sanitation Data'!$H$11,0,10*ROW('Sanitation Data'!H200)))),CONCATENATE("[",ROUND(OFFSET('Sanitation Data'!$H$11,0,10*ROW('Sanitation Data'!H200)),0),"]"),IF(AND(ISNUMBER(OFFSET('Sanitation Data'!$H$11,0,10*ROW('Sanitation Data'!H200))),DL206="",ISNUMBER(OFFSET('Sanitation Data'!$H$11,0,10*ROW('Sanitation Data'!H200)))),OFFSET('Sanitation Data'!$H$11,0,10*ROW('Sanitation Data'!H200)),NA())))</f>
        <v>#N/A</v>
      </c>
      <c r="AX206" s="134" t="e">
        <f ca="1">+IF(AND(ISNUMBER(OFFSET('Sanitation Data'!$H$12,0,10*ROW('Sanitation Data'!H200))),DM206="Yes"),OFFSET('Sanitation Data'!$H$12,0,10*ROW('Sanitation Data'!H200)),IF(AND(ISNUMBER(OFFSET('Sanitation Data'!$H$12,0,10*ROW('Sanitation Data'!H200))),DM206="No",ISNUMBER(OFFSET('Sanitation Data'!$H$12,0,10*ROW('Sanitation Data'!H200)))),CONCATENATE("[",ROUND(OFFSET('Sanitation Data'!$H$12,0,10*ROW('Sanitation Data'!H200)),0),"]"),IF(AND(ISNUMBER(OFFSET('Sanitation Data'!$H$12,0,10*ROW('Sanitation Data'!H200))),DM206="",ISNUMBER(OFFSET('Sanitation Data'!$H$12,0,10*ROW('Sanitation Data'!H200)))),OFFSET('Sanitation Data'!$H$12,0,10*ROW('Sanitation Data'!H200)),NA())))</f>
        <v>#N/A</v>
      </c>
      <c r="AY206" s="134" t="e">
        <f ca="1">+IF(AND(ISNUMBER(OFFSET('Sanitation Data'!$H$13,0,10*ROW('Sanitation Data'!H200))),DN206="Yes"),OFFSET('Sanitation Data'!$H$13,0,10*ROW('Sanitation Data'!H200)),IF(AND(ISNUMBER(OFFSET('Sanitation Data'!$H$13,0,10*ROW('Sanitation Data'!H200))),DN206="No",ISNUMBER(OFFSET('Sanitation Data'!$H$13,0,10*ROW('Sanitation Data'!H200)))),CONCATENATE("[",ROUND(OFFSET('Sanitation Data'!$H$13,0,10*ROW('Sanitation Data'!H200)),0),"]"),IF(AND(ISNUMBER(OFFSET('Sanitation Data'!$H$13,0,10*ROW('Sanitation Data'!H200))),DN206="",ISNUMBER(OFFSET('Sanitation Data'!$H$13,0,10*ROW('Sanitation Data'!H200)))),OFFSET('Sanitation Data'!$H$13,0,10*ROW('Sanitation Data'!H200)),NA())))</f>
        <v>#N/A</v>
      </c>
      <c r="AZ206" s="135" t="e">
        <f ca="1">+IF(AND(ISNUMBER(OFFSET('Hygiene Data'!$C$6,0,10*ROW('Hygiene Data'!C200))),DO206="Yes"),OFFSET('Hygiene Data'!$C$6,0,10*ROW('Hygiene Data'!C200)),IF(AND(ISNUMBER(OFFSET('Hygiene Data'!$C$6,0,10*ROW('Hygiene Data'!C200))),DO206="No",ISNUMBER(OFFSET('Hygiene Data'!$C$6,0,10*ROW('Hygiene Data'!C200)))),CONCATENATE("[",ROUND(OFFSET('Hygiene Data'!$C$6,0,10*ROW('Hygiene Data'!C200)),0),"]"),IF(AND(ISNUMBER(OFFSET('Hygiene Data'!$C$6,0,10*ROW('Hygiene Data'!C200))),DO206="",ISNUMBER(OFFSET('Hygiene Data'!$C$6,0,10*ROW('Hygiene Data'!C200)))),OFFSET('Hygiene Data'!$C$6,0,10*ROW('Hygiene Data'!C200)),NA())))</f>
        <v>#N/A</v>
      </c>
      <c r="BA206" s="135" t="e">
        <f ca="1">+IF(AND(ISNUMBER(OFFSET('Hygiene Data'!$C$8,0,10*ROW('Hygiene Data'!C200))),DP206="Yes"),OFFSET('Hygiene Data'!$C$8,0,10*ROW('Hygiene Data'!C200)),IF(AND(ISNUMBER(OFFSET('Hygiene Data'!$C$8,0,10*ROW('Hygiene Data'!C200))),DP206="No",ISNUMBER(OFFSET('Hygiene Data'!$C$8,0,10*ROW('Hygiene Data'!C200)))),CONCATENATE("[",ROUND(OFFSET('Hygiene Data'!$C$8,0,10*ROW('Hygiene Data'!C200)),0),"]"),IF(AND(ISNUMBER(OFFSET('Hygiene Data'!$C$8,0,10*ROW('Hygiene Data'!C200))),DP206="",ISNUMBER(OFFSET('Hygiene Data'!$C$8,0,10*ROW('Hygiene Data'!C200)))),OFFSET('Hygiene Data'!$C$8,0,10*ROW('Hygiene Data'!C200)),NA())))</f>
        <v>#N/A</v>
      </c>
      <c r="BB206" s="135" t="e">
        <f ca="1">+IF(AND(ISNUMBER(OFFSET('Hygiene Data'!$C$10,0,10*ROW('Hygiene Data'!C200))),DQ206="Yes"),OFFSET('Hygiene Data'!$C$10,0,10*ROW('Hygiene Data'!C200)),IF(AND(ISNUMBER(OFFSET('Hygiene Data'!$C$10,0,10*ROW('Hygiene Data'!C200))),DQ206="No",ISNUMBER(OFFSET('Hygiene Data'!$C$10,0,10*ROW('Hygiene Data'!C200)))),CONCATENATE("[",ROUND(OFFSET('Hygiene Data'!$C$10,0,10*ROW('Hygiene Data'!C200)),0),"]"),IF(AND(ISNUMBER(OFFSET('Hygiene Data'!$C$10,0,10*ROW('Hygiene Data'!C200))),DQ206="",ISNUMBER(OFFSET('Hygiene Data'!$C$10,0,10*ROW('Hygiene Data'!C200)))),OFFSET('Hygiene Data'!$C$10,0,10*ROW('Hygiene Data'!C200)),NA())))</f>
        <v>#N/A</v>
      </c>
      <c r="BC206" s="135" t="e">
        <f ca="1">+IF(AND(ISNUMBER(OFFSET('Hygiene Data'!$D$6,0,10*ROW('Hygiene Data'!D200))),DR206="Yes"),OFFSET('Hygiene Data'!$D$6,0,10*ROW('Hygiene Data'!D200)),IF(AND(ISNUMBER(OFFSET('Hygiene Data'!$D$6,0,10*ROW('Hygiene Data'!D200))),DR206="No",ISNUMBER(OFFSET('Hygiene Data'!$D$6,0,10*ROW('Hygiene Data'!D200)))),CONCATENATE("[",ROUND(OFFSET('Hygiene Data'!$D$6,0,10*ROW('Hygiene Data'!D200)),0),"]"),IF(AND(ISNUMBER(OFFSET('Hygiene Data'!$D$6,0,10*ROW('Hygiene Data'!D200))),DR206="",ISNUMBER(OFFSET('Hygiene Data'!$D$6,0,10*ROW('Hygiene Data'!D200)))),OFFSET('Hygiene Data'!$D$6,0,10*ROW('Hygiene Data'!D200)),NA())))</f>
        <v>#N/A</v>
      </c>
      <c r="BD206" s="135" t="e">
        <f ca="1">+IF(AND(ISNUMBER(OFFSET('Hygiene Data'!$D$8,0,10*ROW('Hygiene Data'!D200))),DS206="Yes"),OFFSET('Hygiene Data'!$D$8,0,10*ROW('Hygiene Data'!D200)),IF(AND(ISNUMBER(OFFSET('Hygiene Data'!$D$8,0,10*ROW('Hygiene Data'!D200))),DS206="No",ISNUMBER(OFFSET('Hygiene Data'!$D$8,0,10*ROW('Hygiene Data'!D200)))),CONCATENATE("[",ROUND(OFFSET('Hygiene Data'!$D$8,0,10*ROW('Hygiene Data'!D200)),0),"]"),IF(AND(ISNUMBER(OFFSET('Hygiene Data'!$D$8,0,10*ROW('Hygiene Data'!D200))),DS206="",ISNUMBER(OFFSET('Hygiene Data'!$D$8,0,10*ROW('Hygiene Data'!D200)))),OFFSET('Hygiene Data'!$D$8,0,10*ROW('Hygiene Data'!D200)),NA())))</f>
        <v>#N/A</v>
      </c>
      <c r="BE206" s="135" t="e">
        <f ca="1">+IF(AND(ISNUMBER(OFFSET('Hygiene Data'!$D$10,0,10*ROW('Hygiene Data'!D200))),DT206="Yes"),OFFSET('Hygiene Data'!$D$10,0,10*ROW('Hygiene Data'!D200)),IF(AND(ISNUMBER(OFFSET('Hygiene Data'!$D$10,0,10*ROW('Hygiene Data'!D200))),DT206="No",ISNUMBER(OFFSET('Hygiene Data'!$D$10,0,10*ROW('Hygiene Data'!D200)))),CONCATENATE("[",ROUND(OFFSET('Hygiene Data'!$D$10,0,10*ROW('Hygiene Data'!D200)),0),"]"),IF(AND(ISNUMBER(OFFSET('Hygiene Data'!$D$10,0,10*ROW('Hygiene Data'!D200))),DT206="",ISNUMBER(OFFSET('Hygiene Data'!$D$10,0,10*ROW('Hygiene Data'!D200)))),OFFSET('Hygiene Data'!$D$10,0,10*ROW('Hygiene Data'!D200)),NA())))</f>
        <v>#N/A</v>
      </c>
      <c r="BF206" s="135" t="e">
        <f ca="1">+IF(AND(ISNUMBER(OFFSET('Hygiene Data'!$E$6,0,10*ROW('Hygiene Data'!E200))),DU206="Yes"),OFFSET('Hygiene Data'!$E$6,0,10*ROW('Hygiene Data'!E200)),IF(AND(ISNUMBER(OFFSET('Hygiene Data'!$E$6,0,10*ROW('Hygiene Data'!E200))),DU206="No",ISNUMBER(OFFSET('Hygiene Data'!$E$6,0,10*ROW('Hygiene Data'!E200)))),CONCATENATE("[",ROUND(OFFSET('Hygiene Data'!$E$6,0,10*ROW('Hygiene Data'!E200)),0),"]"),IF(AND(ISNUMBER(OFFSET('Hygiene Data'!$E$6,0,10*ROW('Hygiene Data'!E200))),DU206="",ISNUMBER(OFFSET('Hygiene Data'!$E$6,0,10*ROW('Hygiene Data'!E200)))),OFFSET('Hygiene Data'!$E$6,0,10*ROW('Hygiene Data'!E200)),NA())))</f>
        <v>#N/A</v>
      </c>
      <c r="BG206" s="135" t="e">
        <f ca="1">+IF(AND(ISNUMBER(OFFSET('Hygiene Data'!$E$8,0,10*ROW('Hygiene Data'!E200))),DV206="Yes"),OFFSET('Hygiene Data'!$E$8,0,10*ROW('Hygiene Data'!E200)),IF(AND(ISNUMBER(OFFSET('Hygiene Data'!$E$8,0,10*ROW('Hygiene Data'!E200))),DV206="No",ISNUMBER(OFFSET('Hygiene Data'!$E$8,0,10*ROW('Hygiene Data'!E200)))),CONCATENATE("[",ROUND(OFFSET('Hygiene Data'!$E$8,0,10*ROW('Hygiene Data'!E200)),0),"]"),IF(AND(ISNUMBER(OFFSET('Hygiene Data'!$E$8,0,10*ROW('Hygiene Data'!E200))),DV206="",ISNUMBER(OFFSET('Hygiene Data'!$E$8,0,10*ROW('Hygiene Data'!E200)))),OFFSET('Hygiene Data'!$E$8,0,10*ROW('Hygiene Data'!E200)),NA())))</f>
        <v>#N/A</v>
      </c>
      <c r="BH206" s="135" t="e">
        <f ca="1">+IF(AND(ISNUMBER(OFFSET('Hygiene Data'!$E$10,0,10*ROW('Hygiene Data'!E200))),DW206="Yes"),OFFSET('Hygiene Data'!$E$10,0,10*ROW('Hygiene Data'!E200)),IF(AND(ISNUMBER(OFFSET('Hygiene Data'!$E$10,0,10*ROW('Hygiene Data'!E200))),DW206="No",ISNUMBER(OFFSET('Hygiene Data'!$E$10,0,10*ROW('Hygiene Data'!E200)))),CONCATENATE("[",ROUND(OFFSET('Hygiene Data'!$E$10,0,10*ROW('Hygiene Data'!E200)),0),"]"),IF(AND(ISNUMBER(OFFSET('Hygiene Data'!$E$10,0,10*ROW('Hygiene Data'!E200))),DW206="",ISNUMBER(OFFSET('Hygiene Data'!$E$10,0,10*ROW('Hygiene Data'!E200)))),OFFSET('Hygiene Data'!$E$10,0,10*ROW('Hygiene Data'!E200)),NA())))</f>
        <v>#N/A</v>
      </c>
      <c r="BI206" s="135" t="e">
        <f ca="1">+IF(AND(ISNUMBER(OFFSET('Hygiene Data'!$F$6,0,10*ROW('Hygiene Data'!F200))),DX206="Yes"),OFFSET('Hygiene Data'!$F$6,0,10*ROW('Hygiene Data'!F200)),IF(AND(ISNUMBER(OFFSET('Hygiene Data'!$F$6,0,10*ROW('Hygiene Data'!F200))),DX206="No",ISNUMBER(OFFSET('Hygiene Data'!$F$6,0,10*ROW('Hygiene Data'!F200)))),CONCATENATE("[",ROUND(OFFSET('Hygiene Data'!$F$6,0,10*ROW('Hygiene Data'!F200)),0),"]"),IF(AND(ISNUMBER(OFFSET('Hygiene Data'!$F$6,0,10*ROW('Hygiene Data'!F200))),DX206="",ISNUMBER(OFFSET('Hygiene Data'!$F$6,0,10*ROW('Hygiene Data'!F200)))),OFFSET('Hygiene Data'!$F$6,0,10*ROW('Hygiene Data'!F200)),NA())))</f>
        <v>#N/A</v>
      </c>
      <c r="BJ206" s="135" t="e">
        <f ca="1">+IF(AND(ISNUMBER(OFFSET('Hygiene Data'!$F$8,0,10*ROW('Hygiene Data'!F200))),DY206="Yes"),OFFSET('Hygiene Data'!$F$8,0,10*ROW('Hygiene Data'!F200)),IF(AND(ISNUMBER(OFFSET('Hygiene Data'!$F$8,0,10*ROW('Hygiene Data'!F200))),DY206="No",ISNUMBER(OFFSET('Hygiene Data'!$F$8,0,10*ROW('Hygiene Data'!F200)))),CONCATENATE("[",ROUND(OFFSET('Hygiene Data'!$F$8,0,10*ROW('Hygiene Data'!F200)),0),"]"),IF(AND(ISNUMBER(OFFSET('Hygiene Data'!$F$8,0,10*ROW('Hygiene Data'!F200))),DY206="",ISNUMBER(OFFSET('Hygiene Data'!$F$8,0,10*ROW('Hygiene Data'!F200)))),OFFSET('Hygiene Data'!$F$8,0,10*ROW('Hygiene Data'!F200)),NA())))</f>
        <v>#N/A</v>
      </c>
      <c r="BK206" s="135" t="e">
        <f ca="1">+IF(AND(ISNUMBER(OFFSET('Hygiene Data'!$F$10,0,10*ROW('Hygiene Data'!F200))),DZ206="Yes"),OFFSET('Hygiene Data'!$F$10,0,10*ROW('Hygiene Data'!F200)),IF(AND(ISNUMBER(OFFSET('Hygiene Data'!$F$10,0,10*ROW('Hygiene Data'!F200))),DZ206="No",ISNUMBER(OFFSET('Hygiene Data'!$F$10,0,10*ROW('Hygiene Data'!F200)))),CONCATENATE("[",ROUND(OFFSET('Hygiene Data'!$F$10,0,10*ROW('Hygiene Data'!F200)),0),"]"),IF(AND(ISNUMBER(OFFSET('Hygiene Data'!$F$10,0,10*ROW('Hygiene Data'!F200))),DZ206="",ISNUMBER(OFFSET('Hygiene Data'!$F$10,0,10*ROW('Hygiene Data'!F200)))),OFFSET('Hygiene Data'!$F$10,0,10*ROW('Hygiene Data'!F200)),NA())))</f>
        <v>#N/A</v>
      </c>
      <c r="BL206" s="135" t="e">
        <f ca="1">+IF(AND(ISNUMBER(OFFSET('Hygiene Data'!$G$6,0,10*ROW('Hygiene Data'!G200))),EA206="Yes"),OFFSET('Hygiene Data'!$G$6,0,10*ROW('Hygiene Data'!G200)),IF(AND(ISNUMBER(OFFSET('Hygiene Data'!$G$6,0,10*ROW('Hygiene Data'!G200))),EA206="No",ISNUMBER(OFFSET('Hygiene Data'!$G$6,0,10*ROW('Hygiene Data'!G200)))),CONCATENATE("[",ROUND(OFFSET('Hygiene Data'!$G$6,0,10*ROW('Hygiene Data'!G200)),0),"]"),IF(AND(ISNUMBER(OFFSET('Hygiene Data'!$G$6,0,10*ROW('Hygiene Data'!G200))),EA206="",ISNUMBER(OFFSET('Hygiene Data'!$G$6,0,10*ROW('Hygiene Data'!G200)))),OFFSET('Hygiene Data'!$G$6,0,10*ROW('Hygiene Data'!G200)),NA())))</f>
        <v>#N/A</v>
      </c>
      <c r="BM206" s="135" t="e">
        <f ca="1">+IF(AND(ISNUMBER(OFFSET('Hygiene Data'!$G$8,0,10*ROW('Hygiene Data'!G200))),EB206="Yes"),OFFSET('Hygiene Data'!$G$8,0,10*ROW('Hygiene Data'!G200)),IF(AND(ISNUMBER(OFFSET('Hygiene Data'!$G$8,0,10*ROW('Hygiene Data'!G200))),EB206="No",ISNUMBER(OFFSET('Hygiene Data'!$G$8,0,10*ROW('Hygiene Data'!G200)))),CONCATENATE("[",ROUND(OFFSET('Hygiene Data'!$G$8,0,10*ROW('Hygiene Data'!G200)),0),"]"),IF(AND(ISNUMBER(OFFSET('Hygiene Data'!$G$8,0,10*ROW('Hygiene Data'!G200))),EB206="",ISNUMBER(OFFSET('Hygiene Data'!$G$8,0,10*ROW('Hygiene Data'!G200)))),OFFSET('Hygiene Data'!$G$8,0,10*ROW('Hygiene Data'!G200)),NA())))</f>
        <v>#N/A</v>
      </c>
      <c r="BN206" s="135" t="e">
        <f ca="1">+IF(AND(ISNUMBER(OFFSET('Hygiene Data'!$G$10,0,10*ROW('Hygiene Data'!G200))),EC206="Yes"),OFFSET('Hygiene Data'!$G$10,0,10*ROW('Hygiene Data'!G200)),IF(AND(ISNUMBER(OFFSET('Hygiene Data'!$G$10,0,10*ROW('Hygiene Data'!G200))),EC206="No",ISNUMBER(OFFSET('Hygiene Data'!$G$10,0,10*ROW('Hygiene Data'!G200)))),CONCATENATE("[",ROUND(OFFSET('Hygiene Data'!$G$10,0,10*ROW('Hygiene Data'!G200)),0),"]"),IF(AND(ISNUMBER(OFFSET('Hygiene Data'!$G$10,0,10*ROW('Hygiene Data'!G200))),EC206="",ISNUMBER(OFFSET('Hygiene Data'!$G$10,0,10*ROW('Hygiene Data'!G200)))),OFFSET('Hygiene Data'!$G$10,0,10*ROW('Hygiene Data'!G200)),NA())))</f>
        <v>#N/A</v>
      </c>
      <c r="BO206" s="135" t="e">
        <f ca="1">+IF(AND(ISNUMBER(OFFSET('Hygiene Data'!$H$6,0,10*ROW('Hygiene Data'!H200))),ED206="Yes"),OFFSET('Hygiene Data'!$H$6,0,10*ROW('Hygiene Data'!H200)),IF(AND(ISNUMBER(OFFSET('Hygiene Data'!$H$6,0,10*ROW('Hygiene Data'!H200))),ED206="No",ISNUMBER(OFFSET('Hygiene Data'!$H$6,0,10*ROW('Hygiene Data'!H200)))),CONCATENATE("[",ROUND(OFFSET('Hygiene Data'!$H$6,0,10*ROW('Hygiene Data'!H200)),0),"]"),IF(AND(ISNUMBER(OFFSET('Hygiene Data'!$H$6,0,10*ROW('Hygiene Data'!H200))),ED206="",ISNUMBER(OFFSET('Hygiene Data'!$H$6,0,10*ROW('Hygiene Data'!H200)))),OFFSET('Hygiene Data'!$H$6,0,10*ROW('Hygiene Data'!H200)),NA())))</f>
        <v>#N/A</v>
      </c>
      <c r="BP206" s="135" t="e">
        <f ca="1">+IF(AND(ISNUMBER(OFFSET('Hygiene Data'!$H$8,0,10*ROW('Hygiene Data'!H200))),EE206="Yes"),OFFSET('Hygiene Data'!$H$8,0,10*ROW('Hygiene Data'!H200)),IF(AND(ISNUMBER(OFFSET('Hygiene Data'!$H$8,0,10*ROW('Hygiene Data'!H200))),EE206="No",ISNUMBER(OFFSET('Hygiene Data'!$H$8,0,10*ROW('Hygiene Data'!H200)))),CONCATENATE("[",ROUND(OFFSET('Hygiene Data'!$H$8,0,10*ROW('Hygiene Data'!H200)),0),"]"),IF(AND(ISNUMBER(OFFSET('Hygiene Data'!$H$8,0,10*ROW('Hygiene Data'!H200))),EE206="",ISNUMBER(OFFSET('Hygiene Data'!$H$8,0,10*ROW('Hygiene Data'!H200)))),OFFSET('Hygiene Data'!$H$8,0,10*ROW('Hygiene Data'!H200)),NA())))</f>
        <v>#N/A</v>
      </c>
      <c r="BQ206" s="135" t="e">
        <f ca="1">+IF(AND(ISNUMBER(OFFSET('Hygiene Data'!$H$10,0,10*ROW('Hygiene Data'!H200))),EF206="Yes"),OFFSET('Hygiene Data'!$H$10,0,10*ROW('Hygiene Data'!H200)),IF(AND(ISNUMBER(OFFSET('Hygiene Data'!$H$10,0,10*ROW('Hygiene Data'!H200))),EF206="No",ISNUMBER(OFFSET('Hygiene Data'!$H$10,0,10*ROW('Hygiene Data'!H200)))),CONCATENATE("[",ROUND(OFFSET('Hygiene Data'!$H$10,0,10*ROW('Hygiene Data'!H200)),0),"]"),IF(AND(ISNUMBER(OFFSET('Hygiene Data'!$H$10,0,10*ROW('Hygiene Data'!H200))),EF206="",ISNUMBER(OFFSET('Hygiene Data'!$H$10,0,10*ROW('Hygiene Data'!H200)))),OFFSET('Hygiene Data'!$H$10,0,10*ROW('Hygiene Data'!H200)),NA())))</f>
        <v>#N/A</v>
      </c>
      <c r="BS206" s="34" t="str">
        <f ca="1">+IF(OFFSET('Water Data'!$C$28,0,10*ROW('Water Data'!C200))="","",OFFSET('Water Data'!$C$28,0,10*ROW('Water Data'!C200)))</f>
        <v/>
      </c>
      <c r="BT206" s="34" t="str">
        <f ca="1">+IF(OFFSET('Water Data'!$C$29,0,10*ROW('Water Data'!C200))="","",OFFSET('Water Data'!$C$29,0,10*ROW('Water Data'!C200)))</f>
        <v/>
      </c>
      <c r="BU206" s="34" t="str">
        <f ca="1">+IF(OFFSET('Water Data'!$C$30,0,10*ROW('Water Data'!C200))="","",OFFSET('Water Data'!$C$30,0,10*ROW('Water Data'!C200)))</f>
        <v/>
      </c>
      <c r="BV206" s="34" t="str">
        <f ca="1">+IF(OFFSET('Water Data'!$D$28,0,10*ROW('Water Data'!D200))="","",OFFSET('Water Data'!$D$28,0,10*ROW('Water Data'!D200)))</f>
        <v/>
      </c>
      <c r="BW206" s="34" t="str">
        <f ca="1">+IF(OFFSET('Water Data'!$D$29,0,10*ROW('Water Data'!D200))="","",OFFSET('Water Data'!$D$29,0,10*ROW('Water Data'!D200)))</f>
        <v/>
      </c>
      <c r="BX206" s="34" t="str">
        <f ca="1">+IF(OFFSET('Water Data'!$D$30,0,10*ROW('Water Data'!D200))="","",OFFSET('Water Data'!$D$30,0,10*ROW('Water Data'!D200)))</f>
        <v/>
      </c>
      <c r="BY206" s="34" t="str">
        <f ca="1">+IF(OFFSET('Water Data'!$E$28,0,10*ROW('Water Data'!E200))="","",OFFSET('Water Data'!$E$28,0,10*ROW('Water Data'!E200)))</f>
        <v/>
      </c>
      <c r="BZ206" s="34" t="str">
        <f ca="1">+IF(OFFSET('Water Data'!$E$29,0,10*ROW('Water Data'!E200))="","",OFFSET('Water Data'!$E$29,0,10*ROW('Water Data'!E200)))</f>
        <v/>
      </c>
      <c r="CA206" s="34" t="str">
        <f ca="1">+IF(OFFSET('Water Data'!$E$30,0,10*ROW('Water Data'!E200))="","",OFFSET('Water Data'!$E$30,0,10*ROW('Water Data'!E200)))</f>
        <v/>
      </c>
      <c r="CB206" s="34" t="str">
        <f ca="1">+IF(OFFSET('Water Data'!$F$28,0,10*ROW('Water Data'!F200))="","",OFFSET('Water Data'!$F$28,0,10*ROW('Water Data'!F200)))</f>
        <v/>
      </c>
      <c r="CC206" s="34" t="str">
        <f ca="1">+IF(OFFSET('Water Data'!$F$29,0,10*ROW('Water Data'!F200))="","",OFFSET('Water Data'!$F$29,0,10*ROW('Water Data'!F200)))</f>
        <v/>
      </c>
      <c r="CD206" s="34" t="str">
        <f ca="1">+IF(OFFSET('Water Data'!$F$30,0,10*ROW('Water Data'!F200))="","",OFFSET('Water Data'!$F$30,0,10*ROW('Water Data'!F200)))</f>
        <v/>
      </c>
      <c r="CE206" s="34" t="str">
        <f ca="1">+IF(OFFSET('Water Data'!$G$28,0,10*ROW('Water Data'!G200))="","",OFFSET('Water Data'!$G$28,0,10*ROW('Water Data'!G200)))</f>
        <v/>
      </c>
      <c r="CF206" s="34" t="str">
        <f ca="1">+IF(OFFSET('Water Data'!$G$29,0,10*ROW('Water Data'!G200))="","",OFFSET('Water Data'!$G$29,0,10*ROW('Water Data'!G200)))</f>
        <v/>
      </c>
      <c r="CG206" s="34" t="str">
        <f ca="1">+IF(OFFSET('Water Data'!$G$30,0,10*ROW('Water Data'!G200))="","",OFFSET('Water Data'!$G$30,0,10*ROW('Water Data'!G200)))</f>
        <v/>
      </c>
      <c r="CH206" s="34" t="str">
        <f ca="1">+IF(OFFSET('Water Data'!$H$28,0,10*ROW('Water Data'!H200))="","",OFFSET('Water Data'!$H$28,0,10*ROW('Water Data'!H200)))</f>
        <v/>
      </c>
      <c r="CI206" s="34" t="str">
        <f ca="1">+IF(OFFSET('Water Data'!$H$29,0,10*ROW('Water Data'!H200))="","",OFFSET('Water Data'!$H$29,0,10*ROW('Water Data'!H200)))</f>
        <v/>
      </c>
      <c r="CJ206" s="34" t="str">
        <f ca="1">+IF(OFFSET('Water Data'!$H$30,0,10*ROW('Water Data'!H200))="","",OFFSET('Water Data'!$H$30,0,10*ROW('Water Data'!H200)))</f>
        <v/>
      </c>
      <c r="CK206" s="34" t="str">
        <f ca="1">+IF(OFFSET('Sanitation Data'!$C$29,0,10*ROW('Sanitation Data'!C200))="","",OFFSET('Sanitation Data'!$C$29,0,10*ROW('Sanitation Data'!C200)))</f>
        <v/>
      </c>
      <c r="CL206" s="34" t="str">
        <f ca="1">+IF(OFFSET('Sanitation Data'!$C$30,0,10*ROW('Sanitation Data'!C200))="","",OFFSET('Sanitation Data'!$C$30,0,10*ROW('Sanitation Data'!C200)))</f>
        <v/>
      </c>
      <c r="CM206" s="34" t="str">
        <f ca="1">+IF(OFFSET('Sanitation Data'!$C$31,0,10*ROW('Sanitation Data'!C200))="","",OFFSET('Sanitation Data'!$C$31,0,10*ROW('Sanitation Data'!C200)))</f>
        <v/>
      </c>
      <c r="CN206" s="34" t="str">
        <f ca="1">+IF(OFFSET('Sanitation Data'!$C$32,0,10*ROW('Sanitation Data'!C200))="","",OFFSET('Sanitation Data'!$C$32,0,10*ROW('Sanitation Data'!C200)))</f>
        <v/>
      </c>
      <c r="CO206" s="34" t="str">
        <f ca="1">+IF(OFFSET('Sanitation Data'!$C$33,0,10*ROW('Sanitation Data'!C200))="","",OFFSET('Sanitation Data'!$C$33,0,10*ROW('Sanitation Data'!C200)))</f>
        <v/>
      </c>
      <c r="CP206" s="34" t="str">
        <f ca="1">+IF(OFFSET('Sanitation Data'!$D$29,0,10*ROW('Sanitation Data'!D200))="","",OFFSET('Sanitation Data'!$D$29,0,10*ROW('Sanitation Data'!D200)))</f>
        <v/>
      </c>
      <c r="CQ206" s="34" t="str">
        <f ca="1">+IF(OFFSET('Sanitation Data'!$D$30,0,10*ROW('Sanitation Data'!D200))="","",OFFSET('Sanitation Data'!$D$30,0,10*ROW('Sanitation Data'!D200)))</f>
        <v/>
      </c>
      <c r="CR206" s="34" t="str">
        <f ca="1">+IF(OFFSET('Sanitation Data'!$D$31,0,10*ROW('Sanitation Data'!D200))="","",OFFSET('Sanitation Data'!$D$31,0,10*ROW('Sanitation Data'!D200)))</f>
        <v/>
      </c>
      <c r="CS206" s="34" t="str">
        <f ca="1">+IF(OFFSET('Sanitation Data'!$D$32,0,10*ROW('Sanitation Data'!D200))="","",OFFSET('Sanitation Data'!$D$32,0,10*ROW('Sanitation Data'!D200)))</f>
        <v/>
      </c>
      <c r="CT206" s="34" t="str">
        <f ca="1">+IF(OFFSET('Sanitation Data'!$D$33,0,10*ROW('Sanitation Data'!D200))="","",OFFSET('Sanitation Data'!$D$33,0,10*ROW('Sanitation Data'!D200)))</f>
        <v/>
      </c>
      <c r="CU206" s="34" t="str">
        <f ca="1">+IF(OFFSET('Sanitation Data'!$E$29,0,10*ROW('Sanitation Data'!E200))="","",OFFSET('Sanitation Data'!$E$29,0,10*ROW('Sanitation Data'!E200)))</f>
        <v/>
      </c>
      <c r="CV206" s="34" t="str">
        <f ca="1">+IF(OFFSET('Sanitation Data'!$E$30,0,10*ROW('Sanitation Data'!E200))="","",OFFSET('Sanitation Data'!$E$30,0,10*ROW('Sanitation Data'!E200)))</f>
        <v/>
      </c>
      <c r="CW206" s="34" t="str">
        <f ca="1">+IF(OFFSET('Sanitation Data'!$E$31,0,10*ROW('Sanitation Data'!E200))="","",OFFSET('Sanitation Data'!$E$31,0,10*ROW('Sanitation Data'!E200)))</f>
        <v/>
      </c>
      <c r="CX206" s="34" t="str">
        <f ca="1">+IF(OFFSET('Sanitation Data'!$E$32,0,10*ROW('Sanitation Data'!E200))="","",OFFSET('Sanitation Data'!$E$32,0,10*ROW('Sanitation Data'!E200)))</f>
        <v/>
      </c>
      <c r="CY206" s="34" t="str">
        <f ca="1">+IF(OFFSET('Sanitation Data'!$E$33,0,10*ROW('Sanitation Data'!E200))="","",OFFSET('Sanitation Data'!$E$33,0,10*ROW('Sanitation Data'!E200)))</f>
        <v/>
      </c>
      <c r="CZ206" s="34" t="str">
        <f ca="1">+IF(OFFSET('Sanitation Data'!$F$29,0,10*ROW('Sanitation Data'!F200))="","",OFFSET('Sanitation Data'!$F$29,0,10*ROW('Sanitation Data'!F200)))</f>
        <v/>
      </c>
      <c r="DA206" s="34" t="str">
        <f ca="1">+IF(OFFSET('Sanitation Data'!$F$30,0,10*ROW('Sanitation Data'!F200))="","",OFFSET('Sanitation Data'!$F$30,0,10*ROW('Sanitation Data'!F200)))</f>
        <v/>
      </c>
      <c r="DB206" s="34" t="str">
        <f ca="1">+IF(OFFSET('Sanitation Data'!$F$31,0,10*ROW('Sanitation Data'!F200))="","",OFFSET('Sanitation Data'!$F$31,0,10*ROW('Sanitation Data'!F200)))</f>
        <v/>
      </c>
      <c r="DC206" s="34" t="str">
        <f ca="1">+IF(OFFSET('Sanitation Data'!$F$32,0,10*ROW('Sanitation Data'!F200))="","",OFFSET('Sanitation Data'!$F$32,0,10*ROW('Sanitation Data'!F200)))</f>
        <v/>
      </c>
      <c r="DD206" s="34" t="str">
        <f ca="1">+IF(OFFSET('Sanitation Data'!$F$33,0,10*ROW('Sanitation Data'!F200))="","",OFFSET('Sanitation Data'!$F$33,0,10*ROW('Sanitation Data'!F200)))</f>
        <v/>
      </c>
      <c r="DE206" s="34" t="str">
        <f ca="1">+IF(OFFSET('Sanitation Data'!$G$29,0,10*ROW('Sanitation Data'!G200))="","",OFFSET('Sanitation Data'!$G$29,0,10*ROW('Sanitation Data'!G200)))</f>
        <v/>
      </c>
      <c r="DF206" s="34" t="str">
        <f ca="1">+IF(OFFSET('Sanitation Data'!$G$30,0,10*ROW('Sanitation Data'!G200))="","",OFFSET('Sanitation Data'!$G$30,0,10*ROW('Sanitation Data'!G200)))</f>
        <v/>
      </c>
      <c r="DG206" s="34" t="str">
        <f ca="1">+IF(OFFSET('Sanitation Data'!$G$31,0,10*ROW('Sanitation Data'!G200))="","",OFFSET('Sanitation Data'!$G$31,0,10*ROW('Sanitation Data'!G200)))</f>
        <v/>
      </c>
      <c r="DH206" s="34" t="str">
        <f ca="1">+IF(OFFSET('Sanitation Data'!$G$32,0,10*ROW('Sanitation Data'!G200))="","",OFFSET('Sanitation Data'!$G$32,0,10*ROW('Sanitation Data'!G200)))</f>
        <v/>
      </c>
      <c r="DI206" s="34" t="str">
        <f ca="1">+IF(OFFSET('Sanitation Data'!$G$33,0,10*ROW('Sanitation Data'!G200))="","",OFFSET('Sanitation Data'!$G$33,0,10*ROW('Sanitation Data'!G200)))</f>
        <v/>
      </c>
      <c r="DJ206" s="34" t="str">
        <f ca="1">+IF(OFFSET('Sanitation Data'!$H$29,0,10*ROW('Sanitation Data'!H200))="","",OFFSET('Sanitation Data'!$H$29,0,10*ROW('Sanitation Data'!H200)))</f>
        <v/>
      </c>
      <c r="DK206" s="34" t="str">
        <f ca="1">+IF(OFFSET('Sanitation Data'!$H$30,0,10*ROW('Sanitation Data'!H200))="","",OFFSET('Sanitation Data'!$H$30,0,10*ROW('Sanitation Data'!H200)))</f>
        <v/>
      </c>
      <c r="DL206" s="34" t="str">
        <f ca="1">+IF(OFFSET('Sanitation Data'!$H$31,0,10*ROW('Sanitation Data'!H200))="","",OFFSET('Sanitation Data'!$H$31,0,10*ROW('Sanitation Data'!H200)))</f>
        <v/>
      </c>
      <c r="DM206" s="34" t="str">
        <f ca="1">+IF(OFFSET('Sanitation Data'!$H$32,0,10*ROW('Sanitation Data'!H200))="","",OFFSET('Sanitation Data'!$H$32,0,10*ROW('Sanitation Data'!H200)))</f>
        <v/>
      </c>
      <c r="DN206" s="34" t="str">
        <f ca="1">+IF(OFFSET('Sanitation Data'!$H$33,0,10*ROW('Sanitation Data'!H200))="","",OFFSET('Sanitation Data'!$H$33,0,10*ROW('Sanitation Data'!H200)))</f>
        <v/>
      </c>
      <c r="DO206" s="34" t="str">
        <f ca="1">+IF(OFFSET('Hygiene Data'!$C$12,0,10*ROW('Hygiene Data'!C200))="","",OFFSET('Hygiene Data'!$C$12,0,10*ROW('Hygiene Data'!C200)))</f>
        <v/>
      </c>
      <c r="DP206" s="34" t="str">
        <f ca="1">+IF(OFFSET('Hygiene Data'!$C$13,0,10*ROW('Hygiene Data'!C200))="","",OFFSET('Hygiene Data'!$C$13,0,10*ROW('Hygiene Data'!C200)))</f>
        <v/>
      </c>
      <c r="DQ206" s="34" t="str">
        <f ca="1">+IF(OFFSET('Hygiene Data'!$C$14,0,10*ROW('Hygiene Data'!C200))="","",OFFSET('Hygiene Data'!$C$14,0,10*ROW('Hygiene Data'!C200)))</f>
        <v/>
      </c>
      <c r="DR206" s="34" t="str">
        <f ca="1">+IF(OFFSET('Hygiene Data'!$D$12,0,10*ROW('Hygiene Data'!D200))="","",OFFSET('Hygiene Data'!$D$12,0,10*ROW('Hygiene Data'!D200)))</f>
        <v/>
      </c>
      <c r="DS206" s="34" t="str">
        <f ca="1">+IF(OFFSET('Hygiene Data'!$D$13,0,10*ROW('Hygiene Data'!D200))="","",OFFSET('Hygiene Data'!$D$13,0,10*ROW('Hygiene Data'!D200)))</f>
        <v/>
      </c>
      <c r="DT206" s="34" t="str">
        <f ca="1">+IF(OFFSET('Hygiene Data'!$D$14,0,10*ROW('Hygiene Data'!D200))="","",OFFSET('Hygiene Data'!$D$14,0,10*ROW('Hygiene Data'!D200)))</f>
        <v/>
      </c>
      <c r="DU206" s="34" t="str">
        <f ca="1">+IF(OFFSET('Hygiene Data'!$E$12,0,10*ROW('Hygiene Data'!E200))="","",OFFSET('Hygiene Data'!$E$12,0,10*ROW('Hygiene Data'!E200)))</f>
        <v/>
      </c>
      <c r="DV206" s="34" t="str">
        <f ca="1">+IF(OFFSET('Hygiene Data'!$E$13,0,10*ROW('Hygiene Data'!E200))="","",OFFSET('Hygiene Data'!$E$13,0,10*ROW('Hygiene Data'!E200)))</f>
        <v/>
      </c>
      <c r="DW206" s="34" t="str">
        <f ca="1">+IF(OFFSET('Hygiene Data'!$E$14,0,10*ROW('Hygiene Data'!E200))="","",OFFSET('Hygiene Data'!$E$14,0,10*ROW('Hygiene Data'!E200)))</f>
        <v/>
      </c>
      <c r="DX206" s="34" t="str">
        <f ca="1">+IF(OFFSET('Hygiene Data'!$F$12,0,10*ROW('Hygiene Data'!F200))="","",OFFSET('Hygiene Data'!$F$12,0,10*ROW('Hygiene Data'!F200)))</f>
        <v/>
      </c>
      <c r="DY206" s="34" t="str">
        <f ca="1">+IF(OFFSET('Hygiene Data'!$F$13,0,10*ROW('Hygiene Data'!F200))="","",OFFSET('Hygiene Data'!$F$13,0,10*ROW('Hygiene Data'!F200)))</f>
        <v/>
      </c>
      <c r="DZ206" s="34" t="str">
        <f ca="1">+IF(OFFSET('Hygiene Data'!$F$14,0,10*ROW('Hygiene Data'!F200))="","",OFFSET('Hygiene Data'!$F$14,0,10*ROW('Hygiene Data'!F200)))</f>
        <v/>
      </c>
      <c r="EA206" s="34" t="str">
        <f ca="1">+IF(OFFSET('Hygiene Data'!$G$12,0,10*ROW('Hygiene Data'!G200))="","",OFFSET('Hygiene Data'!$G$12,0,10*ROW('Hygiene Data'!G200)))</f>
        <v/>
      </c>
      <c r="EB206" s="34" t="str">
        <f ca="1">+IF(OFFSET('Hygiene Data'!$G$13,0,10*ROW('Hygiene Data'!G200))="","",OFFSET('Hygiene Data'!$G$13,0,10*ROW('Hygiene Data'!G200)))</f>
        <v/>
      </c>
      <c r="EC206" s="34" t="str">
        <f ca="1">+IF(OFFSET('Hygiene Data'!$G$14,0,10*ROW('Hygiene Data'!G200))="","",OFFSET('Hygiene Data'!$G$14,0,10*ROW('Hygiene Data'!G200)))</f>
        <v/>
      </c>
      <c r="ED206" s="34" t="str">
        <f ca="1">+IF(OFFSET('Hygiene Data'!$H$12,0,10*ROW('Hygiene Data'!H200))="","",OFFSET('Hygiene Data'!$H$12,0,10*ROW('Hygiene Data'!H200)))</f>
        <v/>
      </c>
      <c r="EE206" s="34" t="str">
        <f ca="1">+IF(OFFSET('Hygiene Data'!$H$13,0,10*ROW('Hygiene Data'!H200))="","",OFFSET('Hygiene Data'!$H$13,0,10*ROW('Hygiene Data'!H200)))</f>
        <v/>
      </c>
      <c r="EF206" s="34" t="str">
        <f ca="1">+IF(OFFSET('Hygiene Data'!$H$14,0,10*ROW('Hygiene Data'!H200))="","",OFFSET('Hygiene Data'!$H$14,0,10*ROW('Hygiene Data'!H200)))</f>
        <v/>
      </c>
    </row>
    <row r="207" spans="1:136" x14ac:dyDescent="0.2">
      <c r="A207" s="50" t="str">
        <f ca="1">+IF(OFFSET('Water Data'!$B$1,0,10*ROW('Water Data'!B204))="","",OFFSET('Water Data'!$B$1,0,10*ROW('Water Data'!B204)))</f>
        <v/>
      </c>
      <c r="B207" s="50" t="str">
        <f ca="1">+IF(OFFSET('Water Data'!$A$3,0,10*ROW('Water Data'!A204))="","",OFFSET('Water Data'!$A$3,0,10*ROW('Water Data'!A204)))</f>
        <v/>
      </c>
      <c r="C207" s="50" t="str">
        <f ca="1">+IF(OFFSET('Water Data'!$C$3,0,10*ROW('Water Data'!C204))="","",OFFSET('Water Data'!$C$3,0,10*ROW('Water Data'!C204)))</f>
        <v/>
      </c>
      <c r="D207" s="133" t="e">
        <f ca="1">+IF(AND(ISNUMBER(OFFSET('Water Data'!$C$5,0,10*ROW('Water Data'!C201))),BS207="Yes"),100-OFFSET('Water Data'!$C$5,0,10*ROW('Water Data'!C201)),IF(AND(ISNUMBER(OFFSET('Water Data'!$C$5,0,10*ROW('Water Data'!C201))),BS207="No",ISNUMBER(OFFSET('Water Data'!$C$5,0,10*ROW('Water Data'!C201)))),CONCATENATE("[",ROUND(100-OFFSET('Water Data'!$C$5,0,10*ROW('Water Data'!C201)),0),"]"),IF(AND(ISNUMBER(OFFSET('Water Data'!$C$5,0,10*ROW('Water Data'!C201))),BS207="",ISNUMBER(OFFSET('Water Data'!$C$5,0,10*ROW('Water Data'!C201)))),100-OFFSET('Water Data'!$C$5,0,10*ROW('Water Data'!C201)),NA())))</f>
        <v>#N/A</v>
      </c>
      <c r="E207" s="133" t="e">
        <f ca="1">+IF(AND(ISNUMBER(OFFSET('Water Data'!$C$7,0,10*ROW('Water Data'!D201))),BT207="Yes"),OFFSET('Water Data'!$C$7,0,10*ROW('Water Data'!C201)),IF(AND(ISNUMBER(OFFSET('Water Data'!$C$7,0,10*ROW('Water Data'!C201))),BT207="No",ISNUMBER(OFFSET('Water Data'!$C$7,0,10*ROW('Water Data'!C201)))),CONCATENATE("[",ROUND(OFFSET('Water Data'!$C$7,0,10*ROW('Water Data'!C201)),0),"]"),IF(AND(ISNUMBER(OFFSET('Water Data'!$C$7,0,10*ROW('Water Data'!C201))),BT207="",ISNUMBER(OFFSET('Water Data'!$C$7,0,10*ROW('Water Data'!C201)))),OFFSET('Water Data'!$C$7,0,10*ROW('Water Data'!C201)),NA())))</f>
        <v>#N/A</v>
      </c>
      <c r="F207" s="133" t="e">
        <f ca="1">+IF(AND(ISNUMBER(OFFSET('Water Data'!$C$10,0,10*ROW('Water Data'!C201))),BU207="Yes"),OFFSET('Water Data'!$C$10,0,10*ROW('Water Data'!C201)),IF(AND(ISNUMBER(OFFSET('Water Data'!$C$10,0,10*ROW('Water Data'!C201))),BU207="No",ISNUMBER(OFFSET('Water Data'!$C$10,0,10*ROW('Water Data'!C201)))),CONCATENATE("[",ROUND(OFFSET('Water Data'!$C$10,0,10*ROW('Water Data'!C201)),0),"]"),IF(AND(ISNUMBER(OFFSET('Water Data'!$C$10,0,10*ROW('Water Data'!C201))),BU207="",ISNUMBER(OFFSET('Water Data'!$C$10,0,10*ROW('Water Data'!C201)))),OFFSET('Water Data'!$C$10,0,10*ROW('Water Data'!C201)),NA())))</f>
        <v>#N/A</v>
      </c>
      <c r="G207" s="133" t="e">
        <f ca="1">+IF(AND(ISNUMBER(OFFSET('Water Data'!$D$5,0,10*ROW('Water Data'!D201))),BV207="Yes"),100-OFFSET('Water Data'!$D$5,0,10*ROW('Water Data'!D201)),IF(AND(ISNUMBER(OFFSET('Water Data'!$D$5,0,10*ROW('Water Data'!D201))),BV207="No",ISNUMBER(OFFSET('Water Data'!$D$5,0,10*ROW('Water Data'!D201)))),CONCATENATE("[",ROUND(100-OFFSET('Water Data'!$D$5,0,10*ROW('Water Data'!D201)),0),"]"),IF(AND(ISNUMBER(OFFSET('Water Data'!$D$5,0,10*ROW('Water Data'!D201))),BV207="",ISNUMBER(OFFSET('Water Data'!$D$5,0,10*ROW('Water Data'!D201)))),100-OFFSET('Water Data'!$D$5,0,10*ROW('Water Data'!D201)),NA())))</f>
        <v>#N/A</v>
      </c>
      <c r="H207" s="133" t="e">
        <f ca="1">+IF(AND(ISNUMBER(OFFSET('Water Data'!$D$7,0,10*ROW('Water Data'!D201))),BW207="Yes"),OFFSET('Water Data'!$D$7,0,10*ROW('Water Data'!D201)),IF(AND(ISNUMBER(OFFSET('Water Data'!$D$7,0,10*ROW('Water Data'!D201))),BW207="No",ISNUMBER(OFFSET('Water Data'!$D$7,0,10*ROW('Water Data'!D201)))),CONCATENATE("[",ROUND(OFFSET('Water Data'!$C$7,0,10*ROW('Water Data'!D201)),0),"]"),IF(AND(ISNUMBER(OFFSET('Water Data'!$D$7,0,10*ROW('Water Data'!D201))),BW207="",ISNUMBER(OFFSET('Water Data'!$D$7,0,10*ROW('Water Data'!D201)))),OFFSET('Water Data'!$D$7,0,10*ROW('Water Data'!D201)),NA())))</f>
        <v>#N/A</v>
      </c>
      <c r="I207" s="133" t="e">
        <f ca="1">+IF(AND(ISNUMBER(OFFSET('Water Data'!$D$10,0,10*ROW('Water Data'!D201))),BX207="Yes"),OFFSET('Water Data'!$D$10,0,10*ROW('Water Data'!D201)),IF(AND(ISNUMBER(OFFSET('Water Data'!$D$10,0,10*ROW('Water Data'!D201))),BX207="No",ISNUMBER(OFFSET('Water Data'!$D$10,0,10*ROW('Water Data'!D201)))),CONCATENATE("[",ROUND(OFFSET('Water Data'!$D$10,0,10*ROW('Water Data'!D201)),0),"]"),IF(AND(ISNUMBER(OFFSET('Water Data'!$D$10,0,10*ROW('Water Data'!D201))),BX207="",ISNUMBER(OFFSET('Water Data'!$D$10,0,10*ROW('Water Data'!D201)))),OFFSET('Water Data'!$D$10,0,10*ROW('Water Data'!D201)),NA())))</f>
        <v>#N/A</v>
      </c>
      <c r="J207" s="133" t="e">
        <f ca="1">+IF(AND(ISNUMBER(OFFSET('Water Data'!$E$5,0,10*ROW('Water Data'!E201))),BY207="Yes"),100-OFFSET('Water Data'!$E$5,0,10*ROW('Water Data'!E201)),IF(AND(ISNUMBER(OFFSET('Water Data'!$E$5,0,10*ROW('Water Data'!E201))),BY207="No",ISNUMBER(OFFSET('Water Data'!$E$5,0,10*ROW('Water Data'!E201)))),CONCATENATE("[",ROUND(100-OFFSET('Water Data'!$E$5,0,10*ROW('Water Data'!E201)),0),"]"),IF(AND(ISNUMBER(OFFSET('Water Data'!$E$5,0,10*ROW('Water Data'!E201))),BY207="",ISNUMBER(OFFSET('Water Data'!$E$5,0,10*ROW('Water Data'!E201)))),100-OFFSET('Water Data'!$E$5,0,10*ROW('Water Data'!E201)),NA())))</f>
        <v>#N/A</v>
      </c>
      <c r="K207" s="133" t="e">
        <f ca="1">+IF(AND(ISNUMBER(OFFSET('Water Data'!$E$7,0,10*ROW('Water Data'!E201))),BZ207="Yes"),OFFSET('Water Data'!$E$7,0,10*ROW('Water Data'!E201)),IF(AND(ISNUMBER(OFFSET('Water Data'!$E$7,0,10*ROW('Water Data'!E201))),BZ207="No",ISNUMBER(OFFSET('Water Data'!$E$7,0,10*ROW('Water Data'!E201)))),CONCATENATE("[",ROUND(OFFSET('Water Data'!$E$7,0,10*ROW('Water Data'!E201)),0),"]"),IF(AND(ISNUMBER(OFFSET('Water Data'!$E$7,0,10*ROW('Water Data'!E201))),BZ207="",ISNUMBER(OFFSET('Water Data'!$E$7,0,10*ROW('Water Data'!E201)))),OFFSET('Water Data'!$E$7,0,10*ROW('Water Data'!E201)),NA())))</f>
        <v>#N/A</v>
      </c>
      <c r="L207" s="133" t="e">
        <f ca="1">+IF(AND(ISNUMBER(OFFSET('Water Data'!$E$10,0,10*ROW('Water Data'!E201))),CA207="Yes"),OFFSET('Water Data'!$E$10,0,10*ROW('Water Data'!E201)),IF(AND(ISNUMBER(OFFSET('Water Data'!$E$10,0,10*ROW('Water Data'!E201))),CA207="No",ISNUMBER(OFFSET('Water Data'!$E$10,0,10*ROW('Water Data'!E201)))),CONCATENATE("[",ROUND(OFFSET('Water Data'!$E$10,0,10*ROW('Water Data'!E201)),0),"]"),IF(AND(ISNUMBER(OFFSET('Water Data'!$E$10,0,10*ROW('Water Data'!E201))),CA207="",ISNUMBER(OFFSET('Water Data'!$E$10,0,10*ROW('Water Data'!E201)))),OFFSET('Water Data'!$E$10,0,10*ROW('Water Data'!E201)),NA())))</f>
        <v>#N/A</v>
      </c>
      <c r="M207" s="133" t="e">
        <f ca="1">+IF(AND(ISNUMBER(OFFSET('Water Data'!$F$5,0,10*ROW('Water Data'!F201))),CB207="Yes"),100-OFFSET('Water Data'!$F$5,0,10*ROW('Water Data'!F201)),IF(AND(ISNUMBER(OFFSET('Water Data'!$F$5,0,10*ROW('Water Data'!F201))),CB207="No",ISNUMBER(OFFSET('Water Data'!$F$5,0,10*ROW('Water Data'!F201)))),CONCATENATE("[",ROUND(100-OFFSET('Water Data'!$F$5,0,10*ROW('Water Data'!F201)),0),"]"),IF(AND(ISNUMBER(OFFSET('Water Data'!$F$5,0,10*ROW('Water Data'!F201))),CB207="",ISNUMBER(OFFSET('Water Data'!$F$5,0,10*ROW('Water Data'!F201)))),100-OFFSET('Water Data'!$F$5,0,10*ROW('Water Data'!F201)),NA())))</f>
        <v>#N/A</v>
      </c>
      <c r="N207" s="133" t="e">
        <f ca="1">+IF(AND(ISNUMBER(OFFSET('Water Data'!$F$7,0,10*ROW('Water Data'!F201))),CC207="Yes"),OFFSET('Water Data'!$F$7,0,10*ROW('Water Data'!F201)),IF(AND(ISNUMBER(OFFSET('Water Data'!$F$7,0,10*ROW('Water Data'!F201))),CC207="No",ISNUMBER(OFFSET('Water Data'!$F$7,0,10*ROW('Water Data'!F201)))),CONCATENATE("[",ROUND(OFFSET('Water Data'!$F$7,0,10*ROW('Water Data'!F201)),0),"]"),IF(AND(ISNUMBER(OFFSET('Water Data'!$F$7,0,10*ROW('Water Data'!F201))),CC207="",ISNUMBER(OFFSET('Water Data'!$F$7,0,10*ROW('Water Data'!F201)))),OFFSET('Water Data'!$F$7,0,10*ROW('Water Data'!F201)),NA())))</f>
        <v>#N/A</v>
      </c>
      <c r="O207" s="133" t="e">
        <f ca="1">+IF(AND(ISNUMBER(OFFSET('Water Data'!$F$10,0,10*ROW('Water Data'!F201))),CD207="Yes"),OFFSET('Water Data'!$F$10,0,10*ROW('Water Data'!F201)),IF(AND(ISNUMBER(OFFSET('Water Data'!$F$10,0,10*ROW('Water Data'!F201))),CD207="No",ISNUMBER(OFFSET('Water Data'!$F$10,0,10*ROW('Water Data'!F201)))),CONCATENATE("[",ROUND(OFFSET('Water Data'!$F$10,0,10*ROW('Water Data'!F201)),0),"]"),IF(AND(ISNUMBER(OFFSET('Water Data'!$F$10,0,10*ROW('Water Data'!F201))),CD207="",ISNUMBER(OFFSET('Water Data'!$F$10,0,10*ROW('Water Data'!F201)))),OFFSET('Water Data'!$F$10,0,10*ROW('Water Data'!F201)),NA())))</f>
        <v>#N/A</v>
      </c>
      <c r="P207" s="133" t="e">
        <f ca="1">+IF(AND(ISNUMBER(OFFSET('Water Data'!$G$5,0,10*ROW('Water Data'!G201))),CE207="Yes"),100-OFFSET('Water Data'!$G$5,0,10*ROW('Water Data'!G201)),IF(AND(ISNUMBER(OFFSET('Water Data'!$G$5,0,10*ROW('Water Data'!G201))),CE207="No",ISNUMBER(OFFSET('Water Data'!$G$5,0,10*ROW('Water Data'!G201)))),CONCATENATE("[",ROUND(100-OFFSET('Water Data'!$G$5,0,10*ROW('Water Data'!G201)),0),"]"),IF(AND(ISNUMBER(OFFSET('Water Data'!$G$5,0,10*ROW('Water Data'!G201))),CE207="",ISNUMBER(OFFSET('Water Data'!$G$5,0,10*ROW('Water Data'!G201)))),100-OFFSET('Water Data'!$G$5,0,10*ROW('Water Data'!G201)),NA())))</f>
        <v>#N/A</v>
      </c>
      <c r="Q207" s="133" t="e">
        <f ca="1">+IF(AND(ISNUMBER(OFFSET('Water Data'!$G$7,0,10*ROW('Water Data'!G201))),CF207="Yes"),OFFSET('Water Data'!$G$7,0,10*ROW('Water Data'!G201)),IF(AND(ISNUMBER(OFFSET('Water Data'!$G$7,0,10*ROW('Water Data'!G201))),CF207="No",ISNUMBER(OFFSET('Water Data'!$G$7,0,10*ROW('Water Data'!G201)))),CONCATENATE("[",ROUND(OFFSET('Water Data'!$G$7,0,10*ROW('Water Data'!G201)),0),"]"),IF(AND(ISNUMBER(OFFSET('Water Data'!$G$7,0,10*ROW('Water Data'!G201))),CF207="",ISNUMBER(OFFSET('Water Data'!$G$7,0,10*ROW('Water Data'!G201)))),OFFSET('Water Data'!$G$7,0,10*ROW('Water Data'!G201)),NA())))</f>
        <v>#N/A</v>
      </c>
      <c r="R207" s="133" t="e">
        <f ca="1">+IF(AND(ISNUMBER(OFFSET('Water Data'!$G$10,0,10*ROW('Water Data'!G201))),CG207="Yes"),OFFSET('Water Data'!$G$10,0,10*ROW('Water Data'!G201)),IF(AND(ISNUMBER(OFFSET('Water Data'!$G$10,0,10*ROW('Water Data'!G201))),CG207="No",ISNUMBER(OFFSET('Water Data'!$G$10,0,10*ROW('Water Data'!G201)))),CONCATENATE("[",ROUND(OFFSET('Water Data'!$G$10,0,10*ROW('Water Data'!G201)),0),"]"),IF(AND(ISNUMBER(OFFSET('Water Data'!$G$10,0,10*ROW('Water Data'!G201))),CG207="",ISNUMBER(OFFSET('Water Data'!$G$10,0,10*ROW('Water Data'!G201)))),OFFSET('Water Data'!$G$10,0,10*ROW('Water Data'!G201)),NA())))</f>
        <v>#N/A</v>
      </c>
      <c r="S207" s="133" t="e">
        <f ca="1">+IF(AND(ISNUMBER(OFFSET('Water Data'!$H$5,0,10*ROW('Water Data'!H201))),CH207="Yes"),100-OFFSET('Water Data'!$H$5,0,10*ROW('Water Data'!H201)),IF(AND(ISNUMBER(OFFSET('Water Data'!$H$5,0,10*ROW('Water Data'!H201))),CH207="No",ISNUMBER(OFFSET('Water Data'!$H$5,0,10*ROW('Water Data'!H201)))),CONCATENATE("[",ROUND(100-OFFSET('Water Data'!$H$5,0,10*ROW('Water Data'!H201)),0),"]"),IF(AND(ISNUMBER(OFFSET('Water Data'!$H$5,0,10*ROW('Water Data'!H201))),CH207="",ISNUMBER(OFFSET('Water Data'!$H$5,0,10*ROW('Water Data'!H201)))),100-OFFSET('Water Data'!$H$5,0,10*ROW('Water Data'!H201)),NA())))</f>
        <v>#N/A</v>
      </c>
      <c r="T207" s="133" t="e">
        <f ca="1">+IF(AND(ISNUMBER(OFFSET('Water Data'!$H$7,0,10*ROW('Water Data'!H201))),CI207="Yes"),OFFSET('Water Data'!$H$7,0,10*ROW('Water Data'!H201)),IF(AND(ISNUMBER(OFFSET('Water Data'!$H$7,0,10*ROW('Water Data'!H201))),CI207="No",ISNUMBER(OFFSET('Water Data'!$H$7,0,10*ROW('Water Data'!H201)))),CONCATENATE("[",ROUND(OFFSET('Water Data'!$H$7,0,10*ROW('Water Data'!H201)),0),"]"),IF(AND(ISNUMBER(OFFSET('Water Data'!$H$7,0,10*ROW('Water Data'!H201))),CI207="",ISNUMBER(OFFSET('Water Data'!$H$7,0,10*ROW('Water Data'!H201)))),OFFSET('Water Data'!$H$7,0,10*ROW('Water Data'!H201)),NA())))</f>
        <v>#N/A</v>
      </c>
      <c r="U207" s="133" t="e">
        <f ca="1">+IF(AND(ISNUMBER(OFFSET('Water Data'!$H$10,0,10*ROW('Water Data'!H201))),CJ207="Yes"),OFFSET('Water Data'!$H$10,0,10*ROW('Water Data'!H201)),IF(AND(ISNUMBER(OFFSET('Water Data'!$H$10,0,10*ROW('Water Data'!H201))),CJ207="No",ISNUMBER(OFFSET('Water Data'!$H$10,0,10*ROW('Water Data'!H201)))),CONCATENATE("[",ROUND(OFFSET('Water Data'!$H$10,0,10*ROW('Water Data'!H201)),0),"]"),IF(AND(ISNUMBER(OFFSET('Water Data'!$H$10,0,10*ROW('Water Data'!H201))),CJ207="",ISNUMBER(OFFSET('Water Data'!$H$10,0,10*ROW('Water Data'!H201)))),OFFSET('Water Data'!$H$10,0,10*ROW('Water Data'!H201)),NA())))</f>
        <v>#N/A</v>
      </c>
      <c r="V207" s="134" t="e">
        <f ca="1">+IF(AND(ISNUMBER(OFFSET('Sanitation Data'!$C$5,0,10*ROW('Sanitation Data'!C201))),CK207="Yes"),100-OFFSET('Sanitation Data'!$C$5,0,10*ROW('Sanitation Data'!C201)),IF(AND(ISNUMBER(OFFSET('Sanitation Data'!$C$5,0,10*ROW('Sanitation Data'!C201))),CK207="No",ISNUMBER(OFFSET('Sanitation Data'!$C$5,0,10*ROW('Sanitation Data'!C201)))),CONCATENATE("[",ROUND(100-OFFSET('Sanitation Data'!$C$5,0,10*ROW('Sanitation Data'!C201)),0),"]"),IF(AND(ISNUMBER(OFFSET('Sanitation Data'!$C$5,0,10*ROW('Sanitation Data'!C201))),CK207="",ISNUMBER(OFFSET('Sanitation Data'!$C$5,0,10*ROW('Sanitation Data'!C201)))),100-OFFSET('Sanitation Data'!$C$5,0,10*ROW('Sanitation Data'!C201)),NA())))</f>
        <v>#N/A</v>
      </c>
      <c r="W207" s="134" t="e">
        <f ca="1">+IF(AND(ISNUMBER(OFFSET('Sanitation Data'!$C$7,0,10*ROW('Sanitation Data'!C201))),CL207="Yes"),OFFSET('Sanitation Data'!$C$7,0,10*ROW('Sanitation Data'!C201)),IF(AND(ISNUMBER(OFFSET('Sanitation Data'!$C$7,0,10*ROW('Sanitation Data'!C201))),CL207="No",ISNUMBER(OFFSET('Sanitation Data'!$C$7,0,10*ROW('Sanitation Data'!C201)))),CONCATENATE("[",ROUND(OFFSET('Sanitation Data'!$C$7,0,10*ROW('Sanitation Data'!C201)),0),"]"),IF(AND(ISNUMBER(OFFSET('Sanitation Data'!$C$7,0,10*ROW('Sanitation Data'!C201))),CL207="",ISNUMBER(OFFSET('Sanitation Data'!$C$7,0,10*ROW('Sanitation Data'!C201)))),OFFSET('Sanitation Data'!$C$7,0,10*ROW('Sanitation Data'!C201)),NA())))</f>
        <v>#N/A</v>
      </c>
      <c r="X207" s="134" t="e">
        <f ca="1">+IF(AND(ISNUMBER(OFFSET('Sanitation Data'!$C$11,0,10*ROW('Sanitation Data'!C201))),CM207="Yes"),OFFSET('Sanitation Data'!$C$11,0,10*ROW('Sanitation Data'!C201)),IF(AND(ISNUMBER(OFFSET('Sanitation Data'!$C$11,0,10*ROW('Sanitation Data'!C201))),CM207="No",ISNUMBER(OFFSET('Sanitation Data'!$C$11,0,10*ROW('Sanitation Data'!C201)))),CONCATENATE("[",ROUND(OFFSET('Sanitation Data'!$C$11,0,10*ROW('Sanitation Data'!C201)),0),"]"),IF(AND(ISNUMBER(OFFSET('Sanitation Data'!$C$11,0,10*ROW('Sanitation Data'!C201))),CM207="",ISNUMBER(OFFSET('Sanitation Data'!$C$11,0,10*ROW('Sanitation Data'!C201)))),OFFSET('Sanitation Data'!$C$11,0,10*ROW('Sanitation Data'!C201)),NA())))</f>
        <v>#N/A</v>
      </c>
      <c r="Y207" s="134" t="e">
        <f ca="1">+IF(AND(ISNUMBER(OFFSET('Sanitation Data'!$C$12,0,10*ROW('Sanitation Data'!C201))),CN207="Yes"),OFFSET('Sanitation Data'!$C$12,0,10*ROW('Sanitation Data'!C201)),IF(AND(ISNUMBER(OFFSET('Sanitation Data'!$C$12,0,10*ROW('Sanitation Data'!C201))),CN207="No",ISNUMBER(OFFSET('Sanitation Data'!$C$12,0,10*ROW('Sanitation Data'!C201)))),CONCATENATE("[",ROUND(OFFSET('Sanitation Data'!$C$12,0,10*ROW('Sanitation Data'!C201)),0),"]"),IF(AND(ISNUMBER(OFFSET('Sanitation Data'!$C$12,0,10*ROW('Sanitation Data'!C201))),CN207="",ISNUMBER(OFFSET('Sanitation Data'!$C$12,0,10*ROW('Sanitation Data'!C201)))),OFFSET('Sanitation Data'!$C$12,0,10*ROW('Sanitation Data'!C201)),NA())))</f>
        <v>#N/A</v>
      </c>
      <c r="Z207" s="134" t="e">
        <f ca="1">+IF(AND(ISNUMBER(OFFSET('Sanitation Data'!$C$13,0,10*ROW('Sanitation Data'!C201))),CO207="Yes"),OFFSET('Sanitation Data'!$C$13,0,10*ROW('Sanitation Data'!C201)),IF(AND(ISNUMBER(OFFSET('Sanitation Data'!$C$13,0,10*ROW('Sanitation Data'!C201))),CO207="No",ISNUMBER(OFFSET('Sanitation Data'!$C$13,0,10*ROW('Sanitation Data'!C201)))),CONCATENATE("[",ROUND(OFFSET('Sanitation Data'!$C$13,0,10*ROW('Sanitation Data'!C201)),0),"]"),IF(AND(ISNUMBER(OFFSET('Sanitation Data'!$C$13,0,10*ROW('Sanitation Data'!C201))),CO207="",ISNUMBER(OFFSET('Sanitation Data'!$C$13,0,10*ROW('Sanitation Data'!C201)))),OFFSET('Sanitation Data'!$C$13,0,10*ROW('Sanitation Data'!C201)),NA())))</f>
        <v>#N/A</v>
      </c>
      <c r="AA207" s="134" t="e">
        <f ca="1">+IF(AND(ISNUMBER(OFFSET('Sanitation Data'!$D$5,0,10*ROW('Sanitation Data'!D201))),CP207="Yes"),100-OFFSET('Sanitation Data'!$D$5,0,10*ROW('Sanitation Data'!D201)),IF(AND(ISNUMBER(OFFSET('Sanitation Data'!$D$5,0,10*ROW('Sanitation Data'!D201))),CP207="No",ISNUMBER(OFFSET('Sanitation Data'!$D$5,0,10*ROW('Sanitation Data'!D201)))),CONCATENATE("[",ROUND(100-OFFSET('Sanitation Data'!$D$5,0,10*ROW('Sanitation Data'!D201)),0),"]"),IF(AND(ISNUMBER(OFFSET('Sanitation Data'!$D$5,0,10*ROW('Sanitation Data'!D201))),CP207="",ISNUMBER(OFFSET('Sanitation Data'!$D$5,0,10*ROW('Sanitation Data'!D201)))),100-OFFSET('Sanitation Data'!$D$5,0,10*ROW('Sanitation Data'!D201)),NA())))</f>
        <v>#N/A</v>
      </c>
      <c r="AB207" s="134" t="e">
        <f ca="1">+IF(AND(ISNUMBER(OFFSET('Sanitation Data'!$D$7,0,10*ROW('Sanitation Data'!D201))),CQ207="Yes"),OFFSET('Sanitation Data'!$D$7,0,10*ROW('Sanitation Data'!G201)),IF(AND(ISNUMBER(OFFSET('Sanitation Data'!$D$7,0,10*ROW('Sanitation Data'!D201))),CQ207="No",ISNUMBER(OFFSET('Sanitation Data'!$D$7,0,10*ROW('Sanitation Data'!D201)))),CONCATENATE("[",ROUND(OFFSET('Sanitation Data'!$D$7,0,10*ROW('Sanitation Data'!D201)),0),"]"),IF(AND(ISNUMBER(OFFSET('Sanitation Data'!$D$7,0,10*ROW('Sanitation Data'!D201))),CQ207="",ISNUMBER(OFFSET('Sanitation Data'!$D$7,0,10*ROW('Sanitation Data'!D201)))),OFFSET('Sanitation Data'!$D$7,0,10*ROW('Sanitation Data'!D201)),NA())))</f>
        <v>#N/A</v>
      </c>
      <c r="AC207" s="134" t="e">
        <f ca="1">+IF(AND(ISNUMBER(OFFSET('Sanitation Data'!$D$11,0,10*ROW('Sanitation Data'!D201))),CR207="Yes"),OFFSET('Sanitation Data'!$D$11,0,10*ROW('Sanitation Data'!D201)),IF(AND(ISNUMBER(OFFSET('Sanitation Data'!$D$11,0,10*ROW('Sanitation Data'!D201))),CR207="No",ISNUMBER(OFFSET('Sanitation Data'!$D$11,0,10*ROW('Sanitation Data'!D201)))),CONCATENATE("[",ROUND(OFFSET('Sanitation Data'!$D$11,0,10*ROW('Sanitation Data'!D201)),0),"]"),IF(AND(ISNUMBER(OFFSET('Sanitation Data'!$D$11,0,10*ROW('Sanitation Data'!D201))),CR207="",ISNUMBER(OFFSET('Sanitation Data'!$D$11,0,10*ROW('Sanitation Data'!D201)))),OFFSET('Sanitation Data'!$D$11,0,10*ROW('Sanitation Data'!D201)),NA())))</f>
        <v>#N/A</v>
      </c>
      <c r="AD207" s="134" t="e">
        <f ca="1">+IF(AND(ISNUMBER(OFFSET('Sanitation Data'!$D$12,0,10*ROW('Sanitation Data'!D201))),CS207="Yes"),OFFSET('Sanitation Data'!$D$12,0,10*ROW('Sanitation Data'!D201)),IF(AND(ISNUMBER(OFFSET('Sanitation Data'!$D$12,0,10*ROW('Sanitation Data'!D201))),CS207="No",ISNUMBER(OFFSET('Sanitation Data'!$D$12,0,10*ROW('Sanitation Data'!D201)))),CONCATENATE("[",ROUND(OFFSET('Sanitation Data'!$D$12,0,10*ROW('Sanitation Data'!D201)),0),"]"),IF(AND(ISNUMBER(OFFSET('Sanitation Data'!$D$12,0,10*ROW('Sanitation Data'!D201))),CS207="",ISNUMBER(OFFSET('Sanitation Data'!$D$12,0,10*ROW('Sanitation Data'!D201)))),OFFSET('Sanitation Data'!$D$12,0,10*ROW('Sanitation Data'!D201)),NA())))</f>
        <v>#N/A</v>
      </c>
      <c r="AE207" s="134" t="e">
        <f ca="1">+IF(AND(ISNUMBER(OFFSET('Sanitation Data'!$D$13,0,10*ROW('Sanitation Data'!D201))),CT207="Yes"),OFFSET('Sanitation Data'!$D$13,0,10*ROW('Sanitation Data'!D201)),IF(AND(ISNUMBER(OFFSET('Sanitation Data'!$D$13,0,10*ROW('Sanitation Data'!D201))),CT207="No",ISNUMBER(OFFSET('Sanitation Data'!$D$13,0,10*ROW('Sanitation Data'!D201)))),CONCATENATE("[",ROUND(OFFSET('Sanitation Data'!$D$13,0,10*ROW('Sanitation Data'!D201)),0),"]"),IF(AND(ISNUMBER(OFFSET('Sanitation Data'!$D$13,0,10*ROW('Sanitation Data'!D201))),CT207="",ISNUMBER(OFFSET('Sanitation Data'!$D$13,0,10*ROW('Sanitation Data'!D201)))),OFFSET('Sanitation Data'!$D$13,0,10*ROW('Sanitation Data'!D201)),NA())))</f>
        <v>#N/A</v>
      </c>
      <c r="AF207" s="134" t="e">
        <f ca="1">+IF(AND(ISNUMBER(OFFSET('Sanitation Data'!$E$5,0,10*ROW('Sanitation Data'!E201))),CU207="Yes"),100-OFFSET('Sanitation Data'!$E$5,0,10*ROW('Sanitation Data'!E201)),IF(AND(ISNUMBER(OFFSET('Sanitation Data'!$E$5,0,10*ROW('Sanitation Data'!E201))),CU207="No",ISNUMBER(OFFSET('Sanitation Data'!$E$5,0,10*ROW('Sanitation Data'!E201)))),CONCATENATE("[",ROUND(100-OFFSET('Sanitation Data'!$E$5,0,10*ROW('Sanitation Data'!E201)),0),"]"),IF(AND(ISNUMBER(OFFSET('Sanitation Data'!$E$5,0,10*ROW('Sanitation Data'!E201))),CU207="",ISNUMBER(OFFSET('Sanitation Data'!$E$5,0,10*ROW('Sanitation Data'!E201)))),100-OFFSET('Sanitation Data'!$E$5,0,10*ROW('Sanitation Data'!E201)),NA())))</f>
        <v>#N/A</v>
      </c>
      <c r="AG207" s="134" t="e">
        <f ca="1">+IF(AND(ISNUMBER(OFFSET('Sanitation Data'!$E$7,0,10*ROW('Sanitation Data'!E201))),CV207="Yes"),OFFSET('Sanitation Data'!$E$7,0,10*ROW('Sanitation Data'!E201)),IF(AND(ISNUMBER(OFFSET('Sanitation Data'!$E$7,0,10*ROW('Sanitation Data'!E201))),CV207="No",ISNUMBER(OFFSET('Sanitation Data'!$E$7,0,10*ROW('Sanitation Data'!E201)))),CONCATENATE("[",ROUND(OFFSET('Sanitation Data'!$E$7,0,10*ROW('Sanitation Data'!E201)),0),"]"),IF(AND(ISNUMBER(OFFSET('Sanitation Data'!$E$7,0,10*ROW('Sanitation Data'!E201))),CV207="",ISNUMBER(OFFSET('Sanitation Data'!$E$7,0,10*ROW('Sanitation Data'!E201)))),OFFSET('Sanitation Data'!$E$7,0,10*ROW('Sanitation Data'!E201)),NA())))</f>
        <v>#N/A</v>
      </c>
      <c r="AH207" s="134" t="e">
        <f ca="1">+IF(AND(ISNUMBER(OFFSET('Sanitation Data'!$E$11,0,10*ROW('Sanitation Data'!E201))),CW207="Yes"),OFFSET('Sanitation Data'!$E$11,0,10*ROW('Sanitation Data'!E201)),IF(AND(ISNUMBER(OFFSET('Sanitation Data'!$E$11,0,10*ROW('Sanitation Data'!E201))),CW207="No",ISNUMBER(OFFSET('Sanitation Data'!$E$11,0,10*ROW('Sanitation Data'!E201)))),CONCATENATE("[",ROUND(OFFSET('Sanitation Data'!$E$11,0,10*ROW('Sanitation Data'!E201)),0),"]"),IF(AND(ISNUMBER(OFFSET('Sanitation Data'!$E$11,0,10*ROW('Sanitation Data'!E201))),CW207="",ISNUMBER(OFFSET('Sanitation Data'!$E$11,0,10*ROW('Sanitation Data'!E201)))),OFFSET('Sanitation Data'!$E$11,0,10*ROW('Sanitation Data'!E201)),NA())))</f>
        <v>#N/A</v>
      </c>
      <c r="AI207" s="134" t="e">
        <f ca="1">+IF(AND(ISNUMBER(OFFSET('Sanitation Data'!$E$12,0,10*ROW('Sanitation Data'!E201))),CX207="Yes"),OFFSET('Sanitation Data'!$E$12,0,10*ROW('Sanitation Data'!E201)),IF(AND(ISNUMBER(OFFSET('Sanitation Data'!$E$12,0,10*ROW('Sanitation Data'!E201))),CX207="No",ISNUMBER(OFFSET('Sanitation Data'!$E$12,0,10*ROW('Sanitation Data'!E201)))),CONCATENATE("[",ROUND(OFFSET('Sanitation Data'!$E$12,0,10*ROW('Sanitation Data'!E201)),0),"]"),IF(AND(ISNUMBER(OFFSET('Sanitation Data'!$E$12,0,10*ROW('Sanitation Data'!E201))),CX207="",ISNUMBER(OFFSET('Sanitation Data'!$E$12,0,10*ROW('Sanitation Data'!E201)))),OFFSET('Sanitation Data'!$E$12,0,10*ROW('Sanitation Data'!E201)),NA())))</f>
        <v>#N/A</v>
      </c>
      <c r="AJ207" s="134" t="e">
        <f ca="1">+IF(AND(ISNUMBER(OFFSET('Sanitation Data'!$E$13,0,10*ROW('Sanitation Data'!E201))),CY207="Yes"),OFFSET('Sanitation Data'!$E$13,0,10*ROW('Sanitation Data'!E201)),IF(AND(ISNUMBER(OFFSET('Sanitation Data'!$E$13,0,10*ROW('Sanitation Data'!E201))),CY207="No",ISNUMBER(OFFSET('Sanitation Data'!$E$13,0,10*ROW('Sanitation Data'!E201)))),CONCATENATE("[",ROUND(OFFSET('Sanitation Data'!$E$13,0,10*ROW('Sanitation Data'!E201)),0),"]"),IF(AND(ISNUMBER(OFFSET('Sanitation Data'!$E$13,0,10*ROW('Sanitation Data'!E201))),CY207="",ISNUMBER(OFFSET('Sanitation Data'!$E$13,0,10*ROW('Sanitation Data'!E201)))),OFFSET('Sanitation Data'!$E$13,0,10*ROW('Sanitation Data'!E201)),NA())))</f>
        <v>#N/A</v>
      </c>
      <c r="AK207" s="134" t="e">
        <f ca="1">+IF(AND(ISNUMBER(OFFSET('Sanitation Data'!$F$5,0,10*ROW('Sanitation Data'!F201))),CZ207="Yes"),100-OFFSET('Sanitation Data'!$F$5,0,10*ROW('Sanitation Data'!F201)),IF(AND(ISNUMBER(OFFSET('Sanitation Data'!$F$5,0,10*ROW('Sanitation Data'!F201))),CZ207="No",ISNUMBER(OFFSET('Sanitation Data'!$F$5,0,10*ROW('Sanitation Data'!F201)))),CONCATENATE("[",ROUND(100-OFFSET('Sanitation Data'!$F$5,0,10*ROW('Sanitation Data'!F201)),0),"]"),IF(AND(ISNUMBER(OFFSET('Sanitation Data'!$F$5,0,10*ROW('Sanitation Data'!F201))),CZ207="",ISNUMBER(OFFSET('Sanitation Data'!$F$5,0,10*ROW('Sanitation Data'!F201)))),100-OFFSET('Sanitation Data'!$F$5,0,10*ROW('Sanitation Data'!F201)),NA())))</f>
        <v>#N/A</v>
      </c>
      <c r="AL207" s="134" t="e">
        <f ca="1">+IF(AND(ISNUMBER(OFFSET('Sanitation Data'!$F$7,0,10*ROW('Sanitation Data'!F201))),DA207="Yes"),OFFSET('Sanitation Data'!$F$7,0,10*ROW('Sanitation Data'!F201)),IF(AND(ISNUMBER(OFFSET('Sanitation Data'!$F$7,0,10*ROW('Sanitation Data'!F201))),DA207="No",ISNUMBER(OFFSET('Sanitation Data'!$F$7,0,10*ROW('Sanitation Data'!F201)))),CONCATENATE("[",ROUND(OFFSET('Sanitation Data'!$F$7,0,10*ROW('Sanitation Data'!F201)),0),"]"),IF(AND(ISNUMBER(OFFSET('Sanitation Data'!$F$7,0,10*ROW('Sanitation Data'!F201))),DA207="",ISNUMBER(OFFSET('Sanitation Data'!$F$7,0,10*ROW('Sanitation Data'!F201)))),OFFSET('Sanitation Data'!$F$7,0,10*ROW('Sanitation Data'!F201)),NA())))</f>
        <v>#N/A</v>
      </c>
      <c r="AM207" s="134" t="e">
        <f ca="1">+IF(AND(ISNUMBER(OFFSET('Sanitation Data'!$F$11,0,10*ROW('Sanitation Data'!F201))),DB207="Yes"),OFFSET('Sanitation Data'!$F$11,0,10*ROW('Sanitation Data'!F201)),IF(AND(ISNUMBER(OFFSET('Sanitation Data'!$F$11,0,10*ROW('Sanitation Data'!F201))),DB207="No",ISNUMBER(OFFSET('Sanitation Data'!$F$11,0,10*ROW('Sanitation Data'!F201)))),CONCATENATE("[",ROUND(OFFSET('Sanitation Data'!$F$11,0,10*ROW('Sanitation Data'!F201)),0),"]"),IF(AND(ISNUMBER(OFFSET('Sanitation Data'!$F$11,0,10*ROW('Sanitation Data'!F201))),DB207="",ISNUMBER(OFFSET('Sanitation Data'!$F$11,0,10*ROW('Sanitation Data'!F201)))),OFFSET('Sanitation Data'!$F$11,0,10*ROW('Sanitation Data'!F201)),NA())))</f>
        <v>#N/A</v>
      </c>
      <c r="AN207" s="134" t="e">
        <f ca="1">+IF(AND(ISNUMBER(OFFSET('Sanitation Data'!$F$12,0,10*ROW('Sanitation Data'!F201))),DC207="Yes"),OFFSET('Sanitation Data'!$F$12,0,10*ROW('Sanitation Data'!F201)),IF(AND(ISNUMBER(OFFSET('Sanitation Data'!$F$12,0,10*ROW('Sanitation Data'!F201))),DC207="No",ISNUMBER(OFFSET('Sanitation Data'!$F$12,0,10*ROW('Sanitation Data'!F201)))),CONCATENATE("[",ROUND(OFFSET('Sanitation Data'!$F$12,0,10*ROW('Sanitation Data'!F201)),0),"]"),IF(AND(ISNUMBER(OFFSET('Sanitation Data'!$F$12,0,10*ROW('Sanitation Data'!F201))),DC207="",ISNUMBER(OFFSET('Sanitation Data'!$F$12,0,10*ROW('Sanitation Data'!F201)))),OFFSET('Sanitation Data'!$F$12,0,10*ROW('Sanitation Data'!F201)),NA())))</f>
        <v>#N/A</v>
      </c>
      <c r="AO207" s="134" t="e">
        <f ca="1">+IF(AND(ISNUMBER(OFFSET('Sanitation Data'!$F$13,0,10*ROW('Sanitation Data'!F201))),DD207="Yes"),OFFSET('Sanitation Data'!$F$13,0,10*ROW('Sanitation Data'!F201)),IF(AND(ISNUMBER(OFFSET('Sanitation Data'!$F$13,0,10*ROW('Sanitation Data'!F201))),DD207="No",ISNUMBER(OFFSET('Sanitation Data'!$F$13,0,10*ROW('Sanitation Data'!F201)))),CONCATENATE("[",ROUND(OFFSET('Sanitation Data'!$F$13,0,10*ROW('Sanitation Data'!F201)),0),"]"),IF(AND(ISNUMBER(OFFSET('Sanitation Data'!$F$13,0,10*ROW('Sanitation Data'!F201))),DD207="",ISNUMBER(OFFSET('Sanitation Data'!$F$13,0,10*ROW('Sanitation Data'!F201)))),OFFSET('Sanitation Data'!$F$13,0,10*ROW('Sanitation Data'!F201)),NA())))</f>
        <v>#N/A</v>
      </c>
      <c r="AP207" s="134" t="e">
        <f ca="1">+IF(AND(ISNUMBER(OFFSET('Sanitation Data'!$G$5,0,10*ROW('Sanitation Data'!G201))),DE207="Yes"),100-OFFSET('Sanitation Data'!$G$5,0,10*ROW('Sanitation Data'!G201)),IF(AND(ISNUMBER(OFFSET('Sanitation Data'!$G$5,0,10*ROW('Sanitation Data'!G201))),DE207="No",ISNUMBER(OFFSET('Sanitation Data'!$G$5,0,10*ROW('Sanitation Data'!G201)))),CONCATENATE("[",ROUND(100-OFFSET('Sanitation Data'!$G$5,0,10*ROW('Sanitation Data'!G201)),0),"]"),IF(AND(ISNUMBER(OFFSET('Sanitation Data'!$G$5,0,10*ROW('Sanitation Data'!G201))),DE207="",ISNUMBER(OFFSET('Sanitation Data'!$G$5,0,10*ROW('Sanitation Data'!G201)))),100-OFFSET('Sanitation Data'!$G$5,0,10*ROW('Sanitation Data'!G201)),NA())))</f>
        <v>#N/A</v>
      </c>
      <c r="AQ207" s="134" t="e">
        <f ca="1">+IF(AND(ISNUMBER(OFFSET('Sanitation Data'!$G$7,0,10*ROW('Sanitation Data'!G201))),DF207="Yes"),OFFSET('Sanitation Data'!$G$7,0,10*ROW('Sanitation Data'!G201)),IF(AND(ISNUMBER(OFFSET('Sanitation Data'!$G$7,0,10*ROW('Sanitation Data'!G201))),DF207="No",ISNUMBER(OFFSET('Sanitation Data'!$G$7,0,10*ROW('Sanitation Data'!G201)))),CONCATENATE("[",ROUND(OFFSET('Sanitation Data'!$G$7,0,10*ROW('Sanitation Data'!G201)),0),"]"),IF(AND(ISNUMBER(OFFSET('Sanitation Data'!$G$7,0,10*ROW('Sanitation Data'!G201))),DF207="",ISNUMBER(OFFSET('Sanitation Data'!$G$7,0,10*ROW('Sanitation Data'!G201)))),OFFSET('Sanitation Data'!$G$7,0,10*ROW('Sanitation Data'!G201)),NA())))</f>
        <v>#N/A</v>
      </c>
      <c r="AR207" s="134" t="e">
        <f ca="1">+IF(AND(ISNUMBER(OFFSET('Sanitation Data'!$G$11,0,10*ROW('Sanitation Data'!G201))),DG207="Yes"),OFFSET('Sanitation Data'!$G$11,0,10*ROW('Sanitation Data'!G201)),IF(AND(ISNUMBER(OFFSET('Sanitation Data'!$G$11,0,10*ROW('Sanitation Data'!G201))),DG207="No",ISNUMBER(OFFSET('Sanitation Data'!$G$11,0,10*ROW('Sanitation Data'!G201)))),CONCATENATE("[",ROUND(OFFSET('Sanitation Data'!$G$11,0,10*ROW('Sanitation Data'!G201)),0),"]"),IF(AND(ISNUMBER(OFFSET('Sanitation Data'!$G$11,0,10*ROW('Sanitation Data'!G201))),DG207="",ISNUMBER(OFFSET('Sanitation Data'!$G$11,0,10*ROW('Sanitation Data'!G201)))),OFFSET('Sanitation Data'!$G$11,0,10*ROW('Sanitation Data'!G201)),NA())))</f>
        <v>#N/A</v>
      </c>
      <c r="AS207" s="134" t="e">
        <f ca="1">+IF(AND(ISNUMBER(OFFSET('Sanitation Data'!$G$12,0,10*ROW('Sanitation Data'!G201))),DH207="Yes"),OFFSET('Sanitation Data'!$G$12,0,10*ROW('Sanitation Data'!G201)),IF(AND(ISNUMBER(OFFSET('Sanitation Data'!$G$12,0,10*ROW('Sanitation Data'!G201))),DH207="No",ISNUMBER(OFFSET('Sanitation Data'!$G$12,0,10*ROW('Sanitation Data'!G201)))),CONCATENATE("[",ROUND(OFFSET('Sanitation Data'!$G$12,0,10*ROW('Sanitation Data'!G201)),0),"]"),IF(AND(ISNUMBER(OFFSET('Sanitation Data'!$G$12,0,10*ROW('Sanitation Data'!G201))),DH207="",ISNUMBER(OFFSET('Sanitation Data'!$G$12,0,10*ROW('Sanitation Data'!G201)))),OFFSET('Sanitation Data'!$G$12,0,10*ROW('Sanitation Data'!G201)),NA())))</f>
        <v>#N/A</v>
      </c>
      <c r="AT207" s="134" t="e">
        <f ca="1">+IF(AND(ISNUMBER(OFFSET('Sanitation Data'!$G$13,0,10*ROW('Sanitation Data'!G201))),DI207="Yes"),OFFSET('Sanitation Data'!$G$13,0,10*ROW('Sanitation Data'!G201)),IF(AND(ISNUMBER(OFFSET('Sanitation Data'!$G$13,0,10*ROW('Sanitation Data'!G201))),DI207="No",ISNUMBER(OFFSET('Sanitation Data'!$G$13,0,10*ROW('Sanitation Data'!G201)))),CONCATENATE("[",ROUND(OFFSET('Sanitation Data'!$G$13,0,10*ROW('Sanitation Data'!G201)),0),"]"),IF(AND(ISNUMBER(OFFSET('Sanitation Data'!$G$13,0,10*ROW('Sanitation Data'!G201))),DI207="",ISNUMBER(OFFSET('Sanitation Data'!$G$13,0,10*ROW('Sanitation Data'!G201)))),OFFSET('Sanitation Data'!$G$13,0,10*ROW('Sanitation Data'!G201)),NA())))</f>
        <v>#N/A</v>
      </c>
      <c r="AU207" s="134" t="e">
        <f ca="1">+IF(AND(ISNUMBER(OFFSET('Sanitation Data'!$H$5,0,10*ROW('Sanitation Data'!H201))),DJ207="Yes"),100-OFFSET('Sanitation Data'!$H$5,0,10*ROW('Sanitation Data'!H201)),IF(AND(ISNUMBER(OFFSET('Sanitation Data'!$H$5,0,10*ROW('Sanitation Data'!H201))),DJ207="No",ISNUMBER(OFFSET('Sanitation Data'!$H$5,0,10*ROW('Sanitation Data'!H201)))),CONCATENATE("[",ROUND(100-OFFSET('Sanitation Data'!$H$5,0,10*ROW('Sanitation Data'!H201)),0),"]"),IF(AND(ISNUMBER(OFFSET('Sanitation Data'!$H$5,0,10*ROW('Sanitation Data'!H201))),DJ207="",ISNUMBER(OFFSET('Sanitation Data'!$H$5,0,10*ROW('Sanitation Data'!H201)))),100-OFFSET('Sanitation Data'!$H$5,0,10*ROW('Sanitation Data'!H201)),NA())))</f>
        <v>#N/A</v>
      </c>
      <c r="AV207" s="134" t="e">
        <f ca="1">+IF(AND(ISNUMBER(OFFSET('Sanitation Data'!$H$7,0,10*ROW('Sanitation Data'!H201))),DK207="Yes"),OFFSET('Sanitation Data'!$H$7,0,10*ROW('Sanitation Data'!H201)),IF(AND(ISNUMBER(OFFSET('Sanitation Data'!$H$7,0,10*ROW('Sanitation Data'!H201))),DK207="No",ISNUMBER(OFFSET('Sanitation Data'!$H$7,0,10*ROW('Sanitation Data'!H201)))),CONCATENATE("[",ROUND(OFFSET('Sanitation Data'!$H$7,0,10*ROW('Sanitation Data'!H201)),0),"]"),IF(AND(ISNUMBER(OFFSET('Sanitation Data'!$H$7,0,10*ROW('Sanitation Data'!H201))),DK207="",ISNUMBER(OFFSET('Sanitation Data'!$H$7,0,10*ROW('Sanitation Data'!H201)))),OFFSET('Sanitation Data'!$H$7,0,10*ROW('Sanitation Data'!H201)),NA())))</f>
        <v>#N/A</v>
      </c>
      <c r="AW207" s="134" t="e">
        <f ca="1">+IF(AND(ISNUMBER(OFFSET('Sanitation Data'!$H$11,0,10*ROW('Sanitation Data'!H201))),DL207="Yes"),OFFSET('Sanitation Data'!$H$11,0,10*ROW('Sanitation Data'!H201)),IF(AND(ISNUMBER(OFFSET('Sanitation Data'!$H$11,0,10*ROW('Sanitation Data'!H201))),DL207="No",ISNUMBER(OFFSET('Sanitation Data'!$H$11,0,10*ROW('Sanitation Data'!H201)))),CONCATENATE("[",ROUND(OFFSET('Sanitation Data'!$H$11,0,10*ROW('Sanitation Data'!H201)),0),"]"),IF(AND(ISNUMBER(OFFSET('Sanitation Data'!$H$11,0,10*ROW('Sanitation Data'!H201))),DL207="",ISNUMBER(OFFSET('Sanitation Data'!$H$11,0,10*ROW('Sanitation Data'!H201)))),OFFSET('Sanitation Data'!$H$11,0,10*ROW('Sanitation Data'!H201)),NA())))</f>
        <v>#N/A</v>
      </c>
      <c r="AX207" s="134" t="e">
        <f ca="1">+IF(AND(ISNUMBER(OFFSET('Sanitation Data'!$H$12,0,10*ROW('Sanitation Data'!H201))),DM207="Yes"),OFFSET('Sanitation Data'!$H$12,0,10*ROW('Sanitation Data'!H201)),IF(AND(ISNUMBER(OFFSET('Sanitation Data'!$H$12,0,10*ROW('Sanitation Data'!H201))),DM207="No",ISNUMBER(OFFSET('Sanitation Data'!$H$12,0,10*ROW('Sanitation Data'!H201)))),CONCATENATE("[",ROUND(OFFSET('Sanitation Data'!$H$12,0,10*ROW('Sanitation Data'!H201)),0),"]"),IF(AND(ISNUMBER(OFFSET('Sanitation Data'!$H$12,0,10*ROW('Sanitation Data'!H201))),DM207="",ISNUMBER(OFFSET('Sanitation Data'!$H$12,0,10*ROW('Sanitation Data'!H201)))),OFFSET('Sanitation Data'!$H$12,0,10*ROW('Sanitation Data'!H201)),NA())))</f>
        <v>#N/A</v>
      </c>
      <c r="AY207" s="134" t="e">
        <f ca="1">+IF(AND(ISNUMBER(OFFSET('Sanitation Data'!$H$13,0,10*ROW('Sanitation Data'!H201))),DN207="Yes"),OFFSET('Sanitation Data'!$H$13,0,10*ROW('Sanitation Data'!H201)),IF(AND(ISNUMBER(OFFSET('Sanitation Data'!$H$13,0,10*ROW('Sanitation Data'!H201))),DN207="No",ISNUMBER(OFFSET('Sanitation Data'!$H$13,0,10*ROW('Sanitation Data'!H201)))),CONCATENATE("[",ROUND(OFFSET('Sanitation Data'!$H$13,0,10*ROW('Sanitation Data'!H201)),0),"]"),IF(AND(ISNUMBER(OFFSET('Sanitation Data'!$H$13,0,10*ROW('Sanitation Data'!H201))),DN207="",ISNUMBER(OFFSET('Sanitation Data'!$H$13,0,10*ROW('Sanitation Data'!H201)))),OFFSET('Sanitation Data'!$H$13,0,10*ROW('Sanitation Data'!H201)),NA())))</f>
        <v>#N/A</v>
      </c>
      <c r="AZ207" s="135" t="e">
        <f ca="1">+IF(AND(ISNUMBER(OFFSET('Hygiene Data'!$C$6,0,10*ROW('Hygiene Data'!C201))),DO207="Yes"),OFFSET('Hygiene Data'!$C$6,0,10*ROW('Hygiene Data'!C201)),IF(AND(ISNUMBER(OFFSET('Hygiene Data'!$C$6,0,10*ROW('Hygiene Data'!C201))),DO207="No",ISNUMBER(OFFSET('Hygiene Data'!$C$6,0,10*ROW('Hygiene Data'!C201)))),CONCATENATE("[",ROUND(OFFSET('Hygiene Data'!$C$6,0,10*ROW('Hygiene Data'!C201)),0),"]"),IF(AND(ISNUMBER(OFFSET('Hygiene Data'!$C$6,0,10*ROW('Hygiene Data'!C201))),DO207="",ISNUMBER(OFFSET('Hygiene Data'!$C$6,0,10*ROW('Hygiene Data'!C201)))),OFFSET('Hygiene Data'!$C$6,0,10*ROW('Hygiene Data'!C201)),NA())))</f>
        <v>#N/A</v>
      </c>
      <c r="BA207" s="135" t="e">
        <f ca="1">+IF(AND(ISNUMBER(OFFSET('Hygiene Data'!$C$8,0,10*ROW('Hygiene Data'!C201))),DP207="Yes"),OFFSET('Hygiene Data'!$C$8,0,10*ROW('Hygiene Data'!C201)),IF(AND(ISNUMBER(OFFSET('Hygiene Data'!$C$8,0,10*ROW('Hygiene Data'!C201))),DP207="No",ISNUMBER(OFFSET('Hygiene Data'!$C$8,0,10*ROW('Hygiene Data'!C201)))),CONCATENATE("[",ROUND(OFFSET('Hygiene Data'!$C$8,0,10*ROW('Hygiene Data'!C201)),0),"]"),IF(AND(ISNUMBER(OFFSET('Hygiene Data'!$C$8,0,10*ROW('Hygiene Data'!C201))),DP207="",ISNUMBER(OFFSET('Hygiene Data'!$C$8,0,10*ROW('Hygiene Data'!C201)))),OFFSET('Hygiene Data'!$C$8,0,10*ROW('Hygiene Data'!C201)),NA())))</f>
        <v>#N/A</v>
      </c>
      <c r="BB207" s="135" t="e">
        <f ca="1">+IF(AND(ISNUMBER(OFFSET('Hygiene Data'!$C$10,0,10*ROW('Hygiene Data'!C201))),DQ207="Yes"),OFFSET('Hygiene Data'!$C$10,0,10*ROW('Hygiene Data'!C201)),IF(AND(ISNUMBER(OFFSET('Hygiene Data'!$C$10,0,10*ROW('Hygiene Data'!C201))),DQ207="No",ISNUMBER(OFFSET('Hygiene Data'!$C$10,0,10*ROW('Hygiene Data'!C201)))),CONCATENATE("[",ROUND(OFFSET('Hygiene Data'!$C$10,0,10*ROW('Hygiene Data'!C201)),0),"]"),IF(AND(ISNUMBER(OFFSET('Hygiene Data'!$C$10,0,10*ROW('Hygiene Data'!C201))),DQ207="",ISNUMBER(OFFSET('Hygiene Data'!$C$10,0,10*ROW('Hygiene Data'!C201)))),OFFSET('Hygiene Data'!$C$10,0,10*ROW('Hygiene Data'!C201)),NA())))</f>
        <v>#N/A</v>
      </c>
      <c r="BC207" s="135" t="e">
        <f ca="1">+IF(AND(ISNUMBER(OFFSET('Hygiene Data'!$D$6,0,10*ROW('Hygiene Data'!D201))),DR207="Yes"),OFFSET('Hygiene Data'!$D$6,0,10*ROW('Hygiene Data'!D201)),IF(AND(ISNUMBER(OFFSET('Hygiene Data'!$D$6,0,10*ROW('Hygiene Data'!D201))),DR207="No",ISNUMBER(OFFSET('Hygiene Data'!$D$6,0,10*ROW('Hygiene Data'!D201)))),CONCATENATE("[",ROUND(OFFSET('Hygiene Data'!$D$6,0,10*ROW('Hygiene Data'!D201)),0),"]"),IF(AND(ISNUMBER(OFFSET('Hygiene Data'!$D$6,0,10*ROW('Hygiene Data'!D201))),DR207="",ISNUMBER(OFFSET('Hygiene Data'!$D$6,0,10*ROW('Hygiene Data'!D201)))),OFFSET('Hygiene Data'!$D$6,0,10*ROW('Hygiene Data'!D201)),NA())))</f>
        <v>#N/A</v>
      </c>
      <c r="BD207" s="135" t="e">
        <f ca="1">+IF(AND(ISNUMBER(OFFSET('Hygiene Data'!$D$8,0,10*ROW('Hygiene Data'!D201))),DS207="Yes"),OFFSET('Hygiene Data'!$D$8,0,10*ROW('Hygiene Data'!D201)),IF(AND(ISNUMBER(OFFSET('Hygiene Data'!$D$8,0,10*ROW('Hygiene Data'!D201))),DS207="No",ISNUMBER(OFFSET('Hygiene Data'!$D$8,0,10*ROW('Hygiene Data'!D201)))),CONCATENATE("[",ROUND(OFFSET('Hygiene Data'!$D$8,0,10*ROW('Hygiene Data'!D201)),0),"]"),IF(AND(ISNUMBER(OFFSET('Hygiene Data'!$D$8,0,10*ROW('Hygiene Data'!D201))),DS207="",ISNUMBER(OFFSET('Hygiene Data'!$D$8,0,10*ROW('Hygiene Data'!D201)))),OFFSET('Hygiene Data'!$D$8,0,10*ROW('Hygiene Data'!D201)),NA())))</f>
        <v>#N/A</v>
      </c>
      <c r="BE207" s="135" t="e">
        <f ca="1">+IF(AND(ISNUMBER(OFFSET('Hygiene Data'!$D$10,0,10*ROW('Hygiene Data'!D201))),DT207="Yes"),OFFSET('Hygiene Data'!$D$10,0,10*ROW('Hygiene Data'!D201)),IF(AND(ISNUMBER(OFFSET('Hygiene Data'!$D$10,0,10*ROW('Hygiene Data'!D201))),DT207="No",ISNUMBER(OFFSET('Hygiene Data'!$D$10,0,10*ROW('Hygiene Data'!D201)))),CONCATENATE("[",ROUND(OFFSET('Hygiene Data'!$D$10,0,10*ROW('Hygiene Data'!D201)),0),"]"),IF(AND(ISNUMBER(OFFSET('Hygiene Data'!$D$10,0,10*ROW('Hygiene Data'!D201))),DT207="",ISNUMBER(OFFSET('Hygiene Data'!$D$10,0,10*ROW('Hygiene Data'!D201)))),OFFSET('Hygiene Data'!$D$10,0,10*ROW('Hygiene Data'!D201)),NA())))</f>
        <v>#N/A</v>
      </c>
      <c r="BF207" s="135" t="e">
        <f ca="1">+IF(AND(ISNUMBER(OFFSET('Hygiene Data'!$E$6,0,10*ROW('Hygiene Data'!E201))),DU207="Yes"),OFFSET('Hygiene Data'!$E$6,0,10*ROW('Hygiene Data'!E201)),IF(AND(ISNUMBER(OFFSET('Hygiene Data'!$E$6,0,10*ROW('Hygiene Data'!E201))),DU207="No",ISNUMBER(OFFSET('Hygiene Data'!$E$6,0,10*ROW('Hygiene Data'!E201)))),CONCATENATE("[",ROUND(OFFSET('Hygiene Data'!$E$6,0,10*ROW('Hygiene Data'!E201)),0),"]"),IF(AND(ISNUMBER(OFFSET('Hygiene Data'!$E$6,0,10*ROW('Hygiene Data'!E201))),DU207="",ISNUMBER(OFFSET('Hygiene Data'!$E$6,0,10*ROW('Hygiene Data'!E201)))),OFFSET('Hygiene Data'!$E$6,0,10*ROW('Hygiene Data'!E201)),NA())))</f>
        <v>#N/A</v>
      </c>
      <c r="BG207" s="135" t="e">
        <f ca="1">+IF(AND(ISNUMBER(OFFSET('Hygiene Data'!$E$8,0,10*ROW('Hygiene Data'!E201))),DV207="Yes"),OFFSET('Hygiene Data'!$E$8,0,10*ROW('Hygiene Data'!E201)),IF(AND(ISNUMBER(OFFSET('Hygiene Data'!$E$8,0,10*ROW('Hygiene Data'!E201))),DV207="No",ISNUMBER(OFFSET('Hygiene Data'!$E$8,0,10*ROW('Hygiene Data'!E201)))),CONCATENATE("[",ROUND(OFFSET('Hygiene Data'!$E$8,0,10*ROW('Hygiene Data'!E201)),0),"]"),IF(AND(ISNUMBER(OFFSET('Hygiene Data'!$E$8,0,10*ROW('Hygiene Data'!E201))),DV207="",ISNUMBER(OFFSET('Hygiene Data'!$E$8,0,10*ROW('Hygiene Data'!E201)))),OFFSET('Hygiene Data'!$E$8,0,10*ROW('Hygiene Data'!E201)),NA())))</f>
        <v>#N/A</v>
      </c>
      <c r="BH207" s="135" t="e">
        <f ca="1">+IF(AND(ISNUMBER(OFFSET('Hygiene Data'!$E$10,0,10*ROW('Hygiene Data'!E201))),DW207="Yes"),OFFSET('Hygiene Data'!$E$10,0,10*ROW('Hygiene Data'!E201)),IF(AND(ISNUMBER(OFFSET('Hygiene Data'!$E$10,0,10*ROW('Hygiene Data'!E201))),DW207="No",ISNUMBER(OFFSET('Hygiene Data'!$E$10,0,10*ROW('Hygiene Data'!E201)))),CONCATENATE("[",ROUND(OFFSET('Hygiene Data'!$E$10,0,10*ROW('Hygiene Data'!E201)),0),"]"),IF(AND(ISNUMBER(OFFSET('Hygiene Data'!$E$10,0,10*ROW('Hygiene Data'!E201))),DW207="",ISNUMBER(OFFSET('Hygiene Data'!$E$10,0,10*ROW('Hygiene Data'!E201)))),OFFSET('Hygiene Data'!$E$10,0,10*ROW('Hygiene Data'!E201)),NA())))</f>
        <v>#N/A</v>
      </c>
      <c r="BI207" s="135" t="e">
        <f ca="1">+IF(AND(ISNUMBER(OFFSET('Hygiene Data'!$F$6,0,10*ROW('Hygiene Data'!F201))),DX207="Yes"),OFFSET('Hygiene Data'!$F$6,0,10*ROW('Hygiene Data'!F201)),IF(AND(ISNUMBER(OFFSET('Hygiene Data'!$F$6,0,10*ROW('Hygiene Data'!F201))),DX207="No",ISNUMBER(OFFSET('Hygiene Data'!$F$6,0,10*ROW('Hygiene Data'!F201)))),CONCATENATE("[",ROUND(OFFSET('Hygiene Data'!$F$6,0,10*ROW('Hygiene Data'!F201)),0),"]"),IF(AND(ISNUMBER(OFFSET('Hygiene Data'!$F$6,0,10*ROW('Hygiene Data'!F201))),DX207="",ISNUMBER(OFFSET('Hygiene Data'!$F$6,0,10*ROW('Hygiene Data'!F201)))),OFFSET('Hygiene Data'!$F$6,0,10*ROW('Hygiene Data'!F201)),NA())))</f>
        <v>#N/A</v>
      </c>
      <c r="BJ207" s="135" t="e">
        <f ca="1">+IF(AND(ISNUMBER(OFFSET('Hygiene Data'!$F$8,0,10*ROW('Hygiene Data'!F201))),DY207="Yes"),OFFSET('Hygiene Data'!$F$8,0,10*ROW('Hygiene Data'!F201)),IF(AND(ISNUMBER(OFFSET('Hygiene Data'!$F$8,0,10*ROW('Hygiene Data'!F201))),DY207="No",ISNUMBER(OFFSET('Hygiene Data'!$F$8,0,10*ROW('Hygiene Data'!F201)))),CONCATENATE("[",ROUND(OFFSET('Hygiene Data'!$F$8,0,10*ROW('Hygiene Data'!F201)),0),"]"),IF(AND(ISNUMBER(OFFSET('Hygiene Data'!$F$8,0,10*ROW('Hygiene Data'!F201))),DY207="",ISNUMBER(OFFSET('Hygiene Data'!$F$8,0,10*ROW('Hygiene Data'!F201)))),OFFSET('Hygiene Data'!$F$8,0,10*ROW('Hygiene Data'!F201)),NA())))</f>
        <v>#N/A</v>
      </c>
      <c r="BK207" s="135" t="e">
        <f ca="1">+IF(AND(ISNUMBER(OFFSET('Hygiene Data'!$F$10,0,10*ROW('Hygiene Data'!F201))),DZ207="Yes"),OFFSET('Hygiene Data'!$F$10,0,10*ROW('Hygiene Data'!F201)),IF(AND(ISNUMBER(OFFSET('Hygiene Data'!$F$10,0,10*ROW('Hygiene Data'!F201))),DZ207="No",ISNUMBER(OFFSET('Hygiene Data'!$F$10,0,10*ROW('Hygiene Data'!F201)))),CONCATENATE("[",ROUND(OFFSET('Hygiene Data'!$F$10,0,10*ROW('Hygiene Data'!F201)),0),"]"),IF(AND(ISNUMBER(OFFSET('Hygiene Data'!$F$10,0,10*ROW('Hygiene Data'!F201))),DZ207="",ISNUMBER(OFFSET('Hygiene Data'!$F$10,0,10*ROW('Hygiene Data'!F201)))),OFFSET('Hygiene Data'!$F$10,0,10*ROW('Hygiene Data'!F201)),NA())))</f>
        <v>#N/A</v>
      </c>
      <c r="BL207" s="135" t="e">
        <f ca="1">+IF(AND(ISNUMBER(OFFSET('Hygiene Data'!$G$6,0,10*ROW('Hygiene Data'!G201))),EA207="Yes"),OFFSET('Hygiene Data'!$G$6,0,10*ROW('Hygiene Data'!G201)),IF(AND(ISNUMBER(OFFSET('Hygiene Data'!$G$6,0,10*ROW('Hygiene Data'!G201))),EA207="No",ISNUMBER(OFFSET('Hygiene Data'!$G$6,0,10*ROW('Hygiene Data'!G201)))),CONCATENATE("[",ROUND(OFFSET('Hygiene Data'!$G$6,0,10*ROW('Hygiene Data'!G201)),0),"]"),IF(AND(ISNUMBER(OFFSET('Hygiene Data'!$G$6,0,10*ROW('Hygiene Data'!G201))),EA207="",ISNUMBER(OFFSET('Hygiene Data'!$G$6,0,10*ROW('Hygiene Data'!G201)))),OFFSET('Hygiene Data'!$G$6,0,10*ROW('Hygiene Data'!G201)),NA())))</f>
        <v>#N/A</v>
      </c>
      <c r="BM207" s="135" t="e">
        <f ca="1">+IF(AND(ISNUMBER(OFFSET('Hygiene Data'!$G$8,0,10*ROW('Hygiene Data'!G201))),EB207="Yes"),OFFSET('Hygiene Data'!$G$8,0,10*ROW('Hygiene Data'!G201)),IF(AND(ISNUMBER(OFFSET('Hygiene Data'!$G$8,0,10*ROW('Hygiene Data'!G201))),EB207="No",ISNUMBER(OFFSET('Hygiene Data'!$G$8,0,10*ROW('Hygiene Data'!G201)))),CONCATENATE("[",ROUND(OFFSET('Hygiene Data'!$G$8,0,10*ROW('Hygiene Data'!G201)),0),"]"),IF(AND(ISNUMBER(OFFSET('Hygiene Data'!$G$8,0,10*ROW('Hygiene Data'!G201))),EB207="",ISNUMBER(OFFSET('Hygiene Data'!$G$8,0,10*ROW('Hygiene Data'!G201)))),OFFSET('Hygiene Data'!$G$8,0,10*ROW('Hygiene Data'!G201)),NA())))</f>
        <v>#N/A</v>
      </c>
      <c r="BN207" s="135" t="e">
        <f ca="1">+IF(AND(ISNUMBER(OFFSET('Hygiene Data'!$G$10,0,10*ROW('Hygiene Data'!G201))),EC207="Yes"),OFFSET('Hygiene Data'!$G$10,0,10*ROW('Hygiene Data'!G201)),IF(AND(ISNUMBER(OFFSET('Hygiene Data'!$G$10,0,10*ROW('Hygiene Data'!G201))),EC207="No",ISNUMBER(OFFSET('Hygiene Data'!$G$10,0,10*ROW('Hygiene Data'!G201)))),CONCATENATE("[",ROUND(OFFSET('Hygiene Data'!$G$10,0,10*ROW('Hygiene Data'!G201)),0),"]"),IF(AND(ISNUMBER(OFFSET('Hygiene Data'!$G$10,0,10*ROW('Hygiene Data'!G201))),EC207="",ISNUMBER(OFFSET('Hygiene Data'!$G$10,0,10*ROW('Hygiene Data'!G201)))),OFFSET('Hygiene Data'!$G$10,0,10*ROW('Hygiene Data'!G201)),NA())))</f>
        <v>#N/A</v>
      </c>
      <c r="BO207" s="135" t="e">
        <f ca="1">+IF(AND(ISNUMBER(OFFSET('Hygiene Data'!$H$6,0,10*ROW('Hygiene Data'!H201))),ED207="Yes"),OFFSET('Hygiene Data'!$H$6,0,10*ROW('Hygiene Data'!H201)),IF(AND(ISNUMBER(OFFSET('Hygiene Data'!$H$6,0,10*ROW('Hygiene Data'!H201))),ED207="No",ISNUMBER(OFFSET('Hygiene Data'!$H$6,0,10*ROW('Hygiene Data'!H201)))),CONCATENATE("[",ROUND(OFFSET('Hygiene Data'!$H$6,0,10*ROW('Hygiene Data'!H201)),0),"]"),IF(AND(ISNUMBER(OFFSET('Hygiene Data'!$H$6,0,10*ROW('Hygiene Data'!H201))),ED207="",ISNUMBER(OFFSET('Hygiene Data'!$H$6,0,10*ROW('Hygiene Data'!H201)))),OFFSET('Hygiene Data'!$H$6,0,10*ROW('Hygiene Data'!H201)),NA())))</f>
        <v>#N/A</v>
      </c>
      <c r="BP207" s="135" t="e">
        <f ca="1">+IF(AND(ISNUMBER(OFFSET('Hygiene Data'!$H$8,0,10*ROW('Hygiene Data'!H201))),EE207="Yes"),OFFSET('Hygiene Data'!$H$8,0,10*ROW('Hygiene Data'!H201)),IF(AND(ISNUMBER(OFFSET('Hygiene Data'!$H$8,0,10*ROW('Hygiene Data'!H201))),EE207="No",ISNUMBER(OFFSET('Hygiene Data'!$H$8,0,10*ROW('Hygiene Data'!H201)))),CONCATENATE("[",ROUND(OFFSET('Hygiene Data'!$H$8,0,10*ROW('Hygiene Data'!H201)),0),"]"),IF(AND(ISNUMBER(OFFSET('Hygiene Data'!$H$8,0,10*ROW('Hygiene Data'!H201))),EE207="",ISNUMBER(OFFSET('Hygiene Data'!$H$8,0,10*ROW('Hygiene Data'!H201)))),OFFSET('Hygiene Data'!$H$8,0,10*ROW('Hygiene Data'!H201)),NA())))</f>
        <v>#N/A</v>
      </c>
      <c r="BQ207" s="135" t="e">
        <f ca="1">+IF(AND(ISNUMBER(OFFSET('Hygiene Data'!$H$10,0,10*ROW('Hygiene Data'!H201))),EF207="Yes"),OFFSET('Hygiene Data'!$H$10,0,10*ROW('Hygiene Data'!H201)),IF(AND(ISNUMBER(OFFSET('Hygiene Data'!$H$10,0,10*ROW('Hygiene Data'!H201))),EF207="No",ISNUMBER(OFFSET('Hygiene Data'!$H$10,0,10*ROW('Hygiene Data'!H201)))),CONCATENATE("[",ROUND(OFFSET('Hygiene Data'!$H$10,0,10*ROW('Hygiene Data'!H201)),0),"]"),IF(AND(ISNUMBER(OFFSET('Hygiene Data'!$H$10,0,10*ROW('Hygiene Data'!H201))),EF207="",ISNUMBER(OFFSET('Hygiene Data'!$H$10,0,10*ROW('Hygiene Data'!H201)))),OFFSET('Hygiene Data'!$H$10,0,10*ROW('Hygiene Data'!H201)),NA())))</f>
        <v>#N/A</v>
      </c>
      <c r="BS207" s="34" t="str">
        <f ca="1">+IF(OFFSET('Water Data'!$C$28,0,10*ROW('Water Data'!C201))="","",OFFSET('Water Data'!$C$28,0,10*ROW('Water Data'!C201)))</f>
        <v/>
      </c>
      <c r="BT207" s="34" t="str">
        <f ca="1">+IF(OFFSET('Water Data'!$C$29,0,10*ROW('Water Data'!C201))="","",OFFSET('Water Data'!$C$29,0,10*ROW('Water Data'!C201)))</f>
        <v/>
      </c>
      <c r="BU207" s="34" t="str">
        <f ca="1">+IF(OFFSET('Water Data'!$C$30,0,10*ROW('Water Data'!C201))="","",OFFSET('Water Data'!$C$30,0,10*ROW('Water Data'!C201)))</f>
        <v/>
      </c>
      <c r="BV207" s="34" t="str">
        <f ca="1">+IF(OFFSET('Water Data'!$D$28,0,10*ROW('Water Data'!D201))="","",OFFSET('Water Data'!$D$28,0,10*ROW('Water Data'!D201)))</f>
        <v/>
      </c>
      <c r="BW207" s="34" t="str">
        <f ca="1">+IF(OFFSET('Water Data'!$D$29,0,10*ROW('Water Data'!D201))="","",OFFSET('Water Data'!$D$29,0,10*ROW('Water Data'!D201)))</f>
        <v/>
      </c>
      <c r="BX207" s="34" t="str">
        <f ca="1">+IF(OFFSET('Water Data'!$D$30,0,10*ROW('Water Data'!D201))="","",OFFSET('Water Data'!$D$30,0,10*ROW('Water Data'!D201)))</f>
        <v/>
      </c>
      <c r="BY207" s="34" t="str">
        <f ca="1">+IF(OFFSET('Water Data'!$E$28,0,10*ROW('Water Data'!E201))="","",OFFSET('Water Data'!$E$28,0,10*ROW('Water Data'!E201)))</f>
        <v/>
      </c>
      <c r="BZ207" s="34" t="str">
        <f ca="1">+IF(OFFSET('Water Data'!$E$29,0,10*ROW('Water Data'!E201))="","",OFFSET('Water Data'!$E$29,0,10*ROW('Water Data'!E201)))</f>
        <v/>
      </c>
      <c r="CA207" s="34" t="str">
        <f ca="1">+IF(OFFSET('Water Data'!$E$30,0,10*ROW('Water Data'!E201))="","",OFFSET('Water Data'!$E$30,0,10*ROW('Water Data'!E201)))</f>
        <v/>
      </c>
      <c r="CB207" s="34" t="str">
        <f ca="1">+IF(OFFSET('Water Data'!$F$28,0,10*ROW('Water Data'!F201))="","",OFFSET('Water Data'!$F$28,0,10*ROW('Water Data'!F201)))</f>
        <v/>
      </c>
      <c r="CC207" s="34" t="str">
        <f ca="1">+IF(OFFSET('Water Data'!$F$29,0,10*ROW('Water Data'!F201))="","",OFFSET('Water Data'!$F$29,0,10*ROW('Water Data'!F201)))</f>
        <v/>
      </c>
      <c r="CD207" s="34" t="str">
        <f ca="1">+IF(OFFSET('Water Data'!$F$30,0,10*ROW('Water Data'!F201))="","",OFFSET('Water Data'!$F$30,0,10*ROW('Water Data'!F201)))</f>
        <v/>
      </c>
      <c r="CE207" s="34" t="str">
        <f ca="1">+IF(OFFSET('Water Data'!$G$28,0,10*ROW('Water Data'!G201))="","",OFFSET('Water Data'!$G$28,0,10*ROW('Water Data'!G201)))</f>
        <v/>
      </c>
      <c r="CF207" s="34" t="str">
        <f ca="1">+IF(OFFSET('Water Data'!$G$29,0,10*ROW('Water Data'!G201))="","",OFFSET('Water Data'!$G$29,0,10*ROW('Water Data'!G201)))</f>
        <v/>
      </c>
      <c r="CG207" s="34" t="str">
        <f ca="1">+IF(OFFSET('Water Data'!$G$30,0,10*ROW('Water Data'!G201))="","",OFFSET('Water Data'!$G$30,0,10*ROW('Water Data'!G201)))</f>
        <v/>
      </c>
      <c r="CH207" s="34" t="str">
        <f ca="1">+IF(OFFSET('Water Data'!$H$28,0,10*ROW('Water Data'!H201))="","",OFFSET('Water Data'!$H$28,0,10*ROW('Water Data'!H201)))</f>
        <v/>
      </c>
      <c r="CI207" s="34" t="str">
        <f ca="1">+IF(OFFSET('Water Data'!$H$29,0,10*ROW('Water Data'!H201))="","",OFFSET('Water Data'!$H$29,0,10*ROW('Water Data'!H201)))</f>
        <v/>
      </c>
      <c r="CJ207" s="34" t="str">
        <f ca="1">+IF(OFFSET('Water Data'!$H$30,0,10*ROW('Water Data'!H201))="","",OFFSET('Water Data'!$H$30,0,10*ROW('Water Data'!H201)))</f>
        <v/>
      </c>
      <c r="CK207" s="34" t="str">
        <f ca="1">+IF(OFFSET('Sanitation Data'!$C$29,0,10*ROW('Sanitation Data'!C201))="","",OFFSET('Sanitation Data'!$C$29,0,10*ROW('Sanitation Data'!C201)))</f>
        <v/>
      </c>
      <c r="CL207" s="34" t="str">
        <f ca="1">+IF(OFFSET('Sanitation Data'!$C$30,0,10*ROW('Sanitation Data'!C201))="","",OFFSET('Sanitation Data'!$C$30,0,10*ROW('Sanitation Data'!C201)))</f>
        <v/>
      </c>
      <c r="CM207" s="34" t="str">
        <f ca="1">+IF(OFFSET('Sanitation Data'!$C$31,0,10*ROW('Sanitation Data'!C201))="","",OFFSET('Sanitation Data'!$C$31,0,10*ROW('Sanitation Data'!C201)))</f>
        <v/>
      </c>
      <c r="CN207" s="34" t="str">
        <f ca="1">+IF(OFFSET('Sanitation Data'!$C$32,0,10*ROW('Sanitation Data'!C201))="","",OFFSET('Sanitation Data'!$C$32,0,10*ROW('Sanitation Data'!C201)))</f>
        <v/>
      </c>
      <c r="CO207" s="34" t="str">
        <f ca="1">+IF(OFFSET('Sanitation Data'!$C$33,0,10*ROW('Sanitation Data'!C201))="","",OFFSET('Sanitation Data'!$C$33,0,10*ROW('Sanitation Data'!C201)))</f>
        <v/>
      </c>
      <c r="CP207" s="34" t="str">
        <f ca="1">+IF(OFFSET('Sanitation Data'!$D$29,0,10*ROW('Sanitation Data'!D201))="","",OFFSET('Sanitation Data'!$D$29,0,10*ROW('Sanitation Data'!D201)))</f>
        <v/>
      </c>
      <c r="CQ207" s="34" t="str">
        <f ca="1">+IF(OFFSET('Sanitation Data'!$D$30,0,10*ROW('Sanitation Data'!D201))="","",OFFSET('Sanitation Data'!$D$30,0,10*ROW('Sanitation Data'!D201)))</f>
        <v/>
      </c>
      <c r="CR207" s="34" t="str">
        <f ca="1">+IF(OFFSET('Sanitation Data'!$D$31,0,10*ROW('Sanitation Data'!D201))="","",OFFSET('Sanitation Data'!$D$31,0,10*ROW('Sanitation Data'!D201)))</f>
        <v/>
      </c>
      <c r="CS207" s="34" t="str">
        <f ca="1">+IF(OFFSET('Sanitation Data'!$D$32,0,10*ROW('Sanitation Data'!D201))="","",OFFSET('Sanitation Data'!$D$32,0,10*ROW('Sanitation Data'!D201)))</f>
        <v/>
      </c>
      <c r="CT207" s="34" t="str">
        <f ca="1">+IF(OFFSET('Sanitation Data'!$D$33,0,10*ROW('Sanitation Data'!D201))="","",OFFSET('Sanitation Data'!$D$33,0,10*ROW('Sanitation Data'!D201)))</f>
        <v/>
      </c>
      <c r="CU207" s="34" t="str">
        <f ca="1">+IF(OFFSET('Sanitation Data'!$E$29,0,10*ROW('Sanitation Data'!E201))="","",OFFSET('Sanitation Data'!$E$29,0,10*ROW('Sanitation Data'!E201)))</f>
        <v/>
      </c>
      <c r="CV207" s="34" t="str">
        <f ca="1">+IF(OFFSET('Sanitation Data'!$E$30,0,10*ROW('Sanitation Data'!E201))="","",OFFSET('Sanitation Data'!$E$30,0,10*ROW('Sanitation Data'!E201)))</f>
        <v/>
      </c>
      <c r="CW207" s="34" t="str">
        <f ca="1">+IF(OFFSET('Sanitation Data'!$E$31,0,10*ROW('Sanitation Data'!E201))="","",OFFSET('Sanitation Data'!$E$31,0,10*ROW('Sanitation Data'!E201)))</f>
        <v/>
      </c>
      <c r="CX207" s="34" t="str">
        <f ca="1">+IF(OFFSET('Sanitation Data'!$E$32,0,10*ROW('Sanitation Data'!E201))="","",OFFSET('Sanitation Data'!$E$32,0,10*ROW('Sanitation Data'!E201)))</f>
        <v/>
      </c>
      <c r="CY207" s="34" t="str">
        <f ca="1">+IF(OFFSET('Sanitation Data'!$E$33,0,10*ROW('Sanitation Data'!E201))="","",OFFSET('Sanitation Data'!$E$33,0,10*ROW('Sanitation Data'!E201)))</f>
        <v/>
      </c>
      <c r="CZ207" s="34" t="str">
        <f ca="1">+IF(OFFSET('Sanitation Data'!$F$29,0,10*ROW('Sanitation Data'!F201))="","",OFFSET('Sanitation Data'!$F$29,0,10*ROW('Sanitation Data'!F201)))</f>
        <v/>
      </c>
      <c r="DA207" s="34" t="str">
        <f ca="1">+IF(OFFSET('Sanitation Data'!$F$30,0,10*ROW('Sanitation Data'!F201))="","",OFFSET('Sanitation Data'!$F$30,0,10*ROW('Sanitation Data'!F201)))</f>
        <v/>
      </c>
      <c r="DB207" s="34" t="str">
        <f ca="1">+IF(OFFSET('Sanitation Data'!$F$31,0,10*ROW('Sanitation Data'!F201))="","",OFFSET('Sanitation Data'!$F$31,0,10*ROW('Sanitation Data'!F201)))</f>
        <v/>
      </c>
      <c r="DC207" s="34" t="str">
        <f ca="1">+IF(OFFSET('Sanitation Data'!$F$32,0,10*ROW('Sanitation Data'!F201))="","",OFFSET('Sanitation Data'!$F$32,0,10*ROW('Sanitation Data'!F201)))</f>
        <v/>
      </c>
      <c r="DD207" s="34" t="str">
        <f ca="1">+IF(OFFSET('Sanitation Data'!$F$33,0,10*ROW('Sanitation Data'!F201))="","",OFFSET('Sanitation Data'!$F$33,0,10*ROW('Sanitation Data'!F201)))</f>
        <v/>
      </c>
      <c r="DE207" s="34" t="str">
        <f ca="1">+IF(OFFSET('Sanitation Data'!$G$29,0,10*ROW('Sanitation Data'!G201))="","",OFFSET('Sanitation Data'!$G$29,0,10*ROW('Sanitation Data'!G201)))</f>
        <v/>
      </c>
      <c r="DF207" s="34" t="str">
        <f ca="1">+IF(OFFSET('Sanitation Data'!$G$30,0,10*ROW('Sanitation Data'!G201))="","",OFFSET('Sanitation Data'!$G$30,0,10*ROW('Sanitation Data'!G201)))</f>
        <v/>
      </c>
      <c r="DG207" s="34" t="str">
        <f ca="1">+IF(OFFSET('Sanitation Data'!$G$31,0,10*ROW('Sanitation Data'!G201))="","",OFFSET('Sanitation Data'!$G$31,0,10*ROW('Sanitation Data'!G201)))</f>
        <v/>
      </c>
      <c r="DH207" s="34" t="str">
        <f ca="1">+IF(OFFSET('Sanitation Data'!$G$32,0,10*ROW('Sanitation Data'!G201))="","",OFFSET('Sanitation Data'!$G$32,0,10*ROW('Sanitation Data'!G201)))</f>
        <v/>
      </c>
      <c r="DI207" s="34" t="str">
        <f ca="1">+IF(OFFSET('Sanitation Data'!$G$33,0,10*ROW('Sanitation Data'!G201))="","",OFFSET('Sanitation Data'!$G$33,0,10*ROW('Sanitation Data'!G201)))</f>
        <v/>
      </c>
      <c r="DJ207" s="34" t="str">
        <f ca="1">+IF(OFFSET('Sanitation Data'!$H$29,0,10*ROW('Sanitation Data'!H201))="","",OFFSET('Sanitation Data'!$H$29,0,10*ROW('Sanitation Data'!H201)))</f>
        <v/>
      </c>
      <c r="DK207" s="34" t="str">
        <f ca="1">+IF(OFFSET('Sanitation Data'!$H$30,0,10*ROW('Sanitation Data'!H201))="","",OFFSET('Sanitation Data'!$H$30,0,10*ROW('Sanitation Data'!H201)))</f>
        <v/>
      </c>
      <c r="DL207" s="34" t="str">
        <f ca="1">+IF(OFFSET('Sanitation Data'!$H$31,0,10*ROW('Sanitation Data'!H201))="","",OFFSET('Sanitation Data'!$H$31,0,10*ROW('Sanitation Data'!H201)))</f>
        <v/>
      </c>
      <c r="DM207" s="34" t="str">
        <f ca="1">+IF(OFFSET('Sanitation Data'!$H$32,0,10*ROW('Sanitation Data'!H201))="","",OFFSET('Sanitation Data'!$H$32,0,10*ROW('Sanitation Data'!H201)))</f>
        <v/>
      </c>
      <c r="DN207" s="34" t="str">
        <f ca="1">+IF(OFFSET('Sanitation Data'!$H$33,0,10*ROW('Sanitation Data'!H201))="","",OFFSET('Sanitation Data'!$H$33,0,10*ROW('Sanitation Data'!H201)))</f>
        <v/>
      </c>
      <c r="DO207" s="34" t="str">
        <f ca="1">+IF(OFFSET('Hygiene Data'!$C$12,0,10*ROW('Hygiene Data'!C201))="","",OFFSET('Hygiene Data'!$C$12,0,10*ROW('Hygiene Data'!C201)))</f>
        <v/>
      </c>
      <c r="DP207" s="34" t="str">
        <f ca="1">+IF(OFFSET('Hygiene Data'!$C$13,0,10*ROW('Hygiene Data'!C201))="","",OFFSET('Hygiene Data'!$C$13,0,10*ROW('Hygiene Data'!C201)))</f>
        <v/>
      </c>
      <c r="DQ207" s="34" t="str">
        <f ca="1">+IF(OFFSET('Hygiene Data'!$C$14,0,10*ROW('Hygiene Data'!C201))="","",OFFSET('Hygiene Data'!$C$14,0,10*ROW('Hygiene Data'!C201)))</f>
        <v/>
      </c>
      <c r="DR207" s="34" t="str">
        <f ca="1">+IF(OFFSET('Hygiene Data'!$D$12,0,10*ROW('Hygiene Data'!D201))="","",OFFSET('Hygiene Data'!$D$12,0,10*ROW('Hygiene Data'!D201)))</f>
        <v/>
      </c>
      <c r="DS207" s="34" t="str">
        <f ca="1">+IF(OFFSET('Hygiene Data'!$D$13,0,10*ROW('Hygiene Data'!D201))="","",OFFSET('Hygiene Data'!$D$13,0,10*ROW('Hygiene Data'!D201)))</f>
        <v/>
      </c>
      <c r="DT207" s="34" t="str">
        <f ca="1">+IF(OFFSET('Hygiene Data'!$D$14,0,10*ROW('Hygiene Data'!D201))="","",OFFSET('Hygiene Data'!$D$14,0,10*ROW('Hygiene Data'!D201)))</f>
        <v/>
      </c>
      <c r="DU207" s="34" t="str">
        <f ca="1">+IF(OFFSET('Hygiene Data'!$E$12,0,10*ROW('Hygiene Data'!E201))="","",OFFSET('Hygiene Data'!$E$12,0,10*ROW('Hygiene Data'!E201)))</f>
        <v/>
      </c>
      <c r="DV207" s="34" t="str">
        <f ca="1">+IF(OFFSET('Hygiene Data'!$E$13,0,10*ROW('Hygiene Data'!E201))="","",OFFSET('Hygiene Data'!$E$13,0,10*ROW('Hygiene Data'!E201)))</f>
        <v/>
      </c>
      <c r="DW207" s="34" t="str">
        <f ca="1">+IF(OFFSET('Hygiene Data'!$E$14,0,10*ROW('Hygiene Data'!E201))="","",OFFSET('Hygiene Data'!$E$14,0,10*ROW('Hygiene Data'!E201)))</f>
        <v/>
      </c>
      <c r="DX207" s="34" t="str">
        <f ca="1">+IF(OFFSET('Hygiene Data'!$F$12,0,10*ROW('Hygiene Data'!F201))="","",OFFSET('Hygiene Data'!$F$12,0,10*ROW('Hygiene Data'!F201)))</f>
        <v/>
      </c>
      <c r="DY207" s="34" t="str">
        <f ca="1">+IF(OFFSET('Hygiene Data'!$F$13,0,10*ROW('Hygiene Data'!F201))="","",OFFSET('Hygiene Data'!$F$13,0,10*ROW('Hygiene Data'!F201)))</f>
        <v/>
      </c>
      <c r="DZ207" s="34" t="str">
        <f ca="1">+IF(OFFSET('Hygiene Data'!$F$14,0,10*ROW('Hygiene Data'!F201))="","",OFFSET('Hygiene Data'!$F$14,0,10*ROW('Hygiene Data'!F201)))</f>
        <v/>
      </c>
      <c r="EA207" s="34" t="str">
        <f ca="1">+IF(OFFSET('Hygiene Data'!$G$12,0,10*ROW('Hygiene Data'!G201))="","",OFFSET('Hygiene Data'!$G$12,0,10*ROW('Hygiene Data'!G201)))</f>
        <v/>
      </c>
      <c r="EB207" s="34" t="str">
        <f ca="1">+IF(OFFSET('Hygiene Data'!$G$13,0,10*ROW('Hygiene Data'!G201))="","",OFFSET('Hygiene Data'!$G$13,0,10*ROW('Hygiene Data'!G201)))</f>
        <v/>
      </c>
      <c r="EC207" s="34" t="str">
        <f ca="1">+IF(OFFSET('Hygiene Data'!$G$14,0,10*ROW('Hygiene Data'!G201))="","",OFFSET('Hygiene Data'!$G$14,0,10*ROW('Hygiene Data'!G201)))</f>
        <v/>
      </c>
      <c r="ED207" s="34" t="str">
        <f ca="1">+IF(OFFSET('Hygiene Data'!$H$12,0,10*ROW('Hygiene Data'!H201))="","",OFFSET('Hygiene Data'!$H$12,0,10*ROW('Hygiene Data'!H201)))</f>
        <v/>
      </c>
      <c r="EE207" s="34" t="str">
        <f ca="1">+IF(OFFSET('Hygiene Data'!$H$13,0,10*ROW('Hygiene Data'!H201))="","",OFFSET('Hygiene Data'!$H$13,0,10*ROW('Hygiene Data'!H201)))</f>
        <v/>
      </c>
      <c r="EF207" s="34" t="str">
        <f ca="1">+IF(OFFSET('Hygiene Data'!$H$14,0,10*ROW('Hygiene Data'!H201))="","",OFFSET('Hygiene Data'!$H$14,0,10*ROW('Hygiene Data'!H201)))</f>
        <v/>
      </c>
    </row>
    <row r="208" spans="1:136" s="39" customFormat="1" x14ac:dyDescent="0.2"/>
    <row r="209" s="39" customFormat="1" x14ac:dyDescent="0.2"/>
    <row r="210" s="39" customFormat="1" x14ac:dyDescent="0.2"/>
    <row r="211" s="39" customFormat="1" x14ac:dyDescent="0.2"/>
    <row r="212" s="39" customFormat="1" x14ac:dyDescent="0.2"/>
    <row r="213" s="39" customFormat="1" x14ac:dyDescent="0.2"/>
    <row r="214" s="39" customFormat="1" x14ac:dyDescent="0.2"/>
    <row r="215" s="39" customFormat="1" x14ac:dyDescent="0.2"/>
    <row r="216" s="39" customFormat="1" x14ac:dyDescent="0.2"/>
    <row r="217" s="39" customFormat="1" x14ac:dyDescent="0.2"/>
    <row r="218" s="39" customFormat="1" x14ac:dyDescent="0.2"/>
    <row r="219" s="39" customFormat="1" x14ac:dyDescent="0.2"/>
    <row r="220" s="39" customFormat="1" x14ac:dyDescent="0.2"/>
    <row r="221" s="39" customFormat="1" x14ac:dyDescent="0.2"/>
    <row r="222" s="39" customFormat="1" x14ac:dyDescent="0.2"/>
    <row r="223" s="39" customFormat="1" x14ac:dyDescent="0.2"/>
    <row r="224" s="39" customFormat="1" x14ac:dyDescent="0.2"/>
    <row r="225" s="39" customFormat="1" x14ac:dyDescent="0.2"/>
    <row r="226" s="39" customFormat="1" x14ac:dyDescent="0.2"/>
    <row r="227" s="39" customFormat="1" x14ac:dyDescent="0.2"/>
    <row r="228" s="39" customFormat="1" x14ac:dyDescent="0.2"/>
    <row r="229" s="39" customFormat="1" x14ac:dyDescent="0.2"/>
    <row r="230" s="39" customFormat="1" x14ac:dyDescent="0.2"/>
    <row r="231" s="39" customFormat="1" x14ac:dyDescent="0.2"/>
    <row r="232" s="39" customFormat="1" x14ac:dyDescent="0.2"/>
    <row r="233" s="39" customFormat="1" x14ac:dyDescent="0.2"/>
    <row r="234" s="39" customFormat="1" x14ac:dyDescent="0.2"/>
    <row r="235" s="39" customFormat="1" x14ac:dyDescent="0.2"/>
    <row r="236" s="39" customFormat="1" x14ac:dyDescent="0.2"/>
    <row r="237" s="39" customFormat="1" x14ac:dyDescent="0.2"/>
    <row r="238" s="39" customFormat="1" x14ac:dyDescent="0.2"/>
    <row r="239" s="39" customFormat="1" x14ac:dyDescent="0.2"/>
    <row r="240" s="39" customFormat="1" x14ac:dyDescent="0.2"/>
    <row r="241" s="39" customFormat="1" x14ac:dyDescent="0.2"/>
    <row r="242" s="39" customFormat="1" x14ac:dyDescent="0.2"/>
    <row r="243" s="39" customFormat="1" x14ac:dyDescent="0.2"/>
    <row r="244" s="39" customFormat="1" x14ac:dyDescent="0.2"/>
    <row r="245" s="39" customFormat="1" x14ac:dyDescent="0.2"/>
    <row r="246" s="39" customFormat="1" x14ac:dyDescent="0.2"/>
    <row r="247" s="39" customFormat="1" x14ac:dyDescent="0.2"/>
    <row r="248" s="39" customFormat="1" x14ac:dyDescent="0.2"/>
    <row r="249" s="39" customFormat="1" x14ac:dyDescent="0.2"/>
    <row r="250" s="39" customFormat="1" x14ac:dyDescent="0.2"/>
    <row r="251" s="39" customFormat="1" x14ac:dyDescent="0.2"/>
    <row r="252" s="39" customFormat="1" x14ac:dyDescent="0.2"/>
    <row r="253" s="39" customFormat="1" x14ac:dyDescent="0.2"/>
    <row r="254" s="39" customFormat="1" x14ac:dyDescent="0.2"/>
    <row r="255" s="39" customFormat="1" x14ac:dyDescent="0.2"/>
    <row r="256" s="39" customFormat="1" x14ac:dyDescent="0.2"/>
    <row r="257" s="39" customFormat="1" x14ac:dyDescent="0.2"/>
    <row r="258" s="39" customFormat="1" x14ac:dyDescent="0.2"/>
    <row r="259" s="39" customFormat="1" x14ac:dyDescent="0.2"/>
    <row r="260" s="39" customFormat="1" x14ac:dyDescent="0.2"/>
    <row r="261" s="39" customFormat="1" x14ac:dyDescent="0.2"/>
    <row r="262" s="39" customFormat="1" x14ac:dyDescent="0.2"/>
    <row r="263" s="39" customFormat="1" x14ac:dyDescent="0.2"/>
    <row r="264" s="39" customFormat="1" x14ac:dyDescent="0.2"/>
    <row r="265" s="39" customFormat="1" x14ac:dyDescent="0.2"/>
    <row r="266" s="39" customFormat="1" x14ac:dyDescent="0.2"/>
    <row r="267" s="39" customFormat="1" x14ac:dyDescent="0.2"/>
    <row r="268" s="39" customFormat="1" x14ac:dyDescent="0.2"/>
    <row r="269" s="39" customFormat="1" x14ac:dyDescent="0.2"/>
    <row r="270" s="39" customFormat="1" x14ac:dyDescent="0.2"/>
    <row r="271" s="39" customFormat="1" x14ac:dyDescent="0.2"/>
    <row r="272" s="39" customFormat="1" x14ac:dyDescent="0.2"/>
    <row r="273" s="39" customFormat="1" x14ac:dyDescent="0.2"/>
    <row r="274" s="39" customFormat="1" x14ac:dyDescent="0.2"/>
    <row r="275" s="39" customFormat="1" x14ac:dyDescent="0.2"/>
    <row r="276" s="39" customFormat="1" x14ac:dyDescent="0.2"/>
    <row r="277" s="39" customFormat="1" x14ac:dyDescent="0.2"/>
    <row r="278" s="39" customFormat="1" x14ac:dyDescent="0.2"/>
    <row r="279" s="39" customFormat="1" x14ac:dyDescent="0.2"/>
    <row r="280" s="39" customFormat="1" x14ac:dyDescent="0.2"/>
    <row r="281" s="39" customFormat="1" x14ac:dyDescent="0.2"/>
    <row r="282" s="39" customFormat="1" x14ac:dyDescent="0.2"/>
    <row r="283" s="39" customFormat="1" x14ac:dyDescent="0.2"/>
    <row r="284" s="39" customFormat="1" x14ac:dyDescent="0.2"/>
    <row r="285" s="39" customFormat="1" x14ac:dyDescent="0.2"/>
    <row r="286" s="39" customFormat="1" x14ac:dyDescent="0.2"/>
    <row r="287" s="39" customFormat="1" x14ac:dyDescent="0.2"/>
    <row r="288" s="39" customFormat="1" x14ac:dyDescent="0.2"/>
    <row r="289" s="39" customFormat="1" x14ac:dyDescent="0.2"/>
    <row r="290" s="39" customFormat="1" x14ac:dyDescent="0.2"/>
    <row r="291" s="39" customFormat="1" x14ac:dyDescent="0.2"/>
    <row r="292" s="39" customFormat="1" x14ac:dyDescent="0.2"/>
    <row r="293" s="39" customFormat="1" x14ac:dyDescent="0.2"/>
    <row r="294" s="39" customFormat="1" x14ac:dyDescent="0.2"/>
    <row r="295" s="39" customFormat="1" x14ac:dyDescent="0.2"/>
    <row r="296" s="39" customFormat="1" x14ac:dyDescent="0.2"/>
    <row r="297" s="39" customFormat="1" x14ac:dyDescent="0.2"/>
    <row r="298" s="39" customFormat="1" x14ac:dyDescent="0.2"/>
    <row r="299" s="39" customFormat="1" x14ac:dyDescent="0.2"/>
    <row r="300" s="39" customFormat="1" x14ac:dyDescent="0.2"/>
    <row r="301" s="39" customFormat="1" x14ac:dyDescent="0.2"/>
    <row r="302" s="39" customFormat="1" x14ac:dyDescent="0.2"/>
    <row r="303" s="39" customFormat="1" x14ac:dyDescent="0.2"/>
    <row r="304" s="39" customFormat="1" x14ac:dyDescent="0.2"/>
    <row r="305" s="39" customFormat="1" x14ac:dyDescent="0.2"/>
    <row r="306" s="39" customFormat="1" x14ac:dyDescent="0.2"/>
    <row r="307" s="39" customFormat="1" x14ac:dyDescent="0.2"/>
    <row r="308" s="39" customFormat="1" x14ac:dyDescent="0.2"/>
    <row r="309" s="39" customFormat="1" x14ac:dyDescent="0.2"/>
    <row r="310" s="39" customFormat="1" x14ac:dyDescent="0.2"/>
    <row r="311" s="39" customFormat="1" x14ac:dyDescent="0.2"/>
    <row r="312" s="39" customFormat="1" x14ac:dyDescent="0.2"/>
    <row r="313" s="39" customFormat="1" x14ac:dyDescent="0.2"/>
    <row r="314" s="39" customFormat="1" x14ac:dyDescent="0.2"/>
    <row r="315" s="39" customFormat="1" x14ac:dyDescent="0.2"/>
    <row r="316" s="39" customFormat="1" x14ac:dyDescent="0.2"/>
    <row r="317" s="39" customFormat="1" x14ac:dyDescent="0.2"/>
    <row r="318" s="39" customFormat="1" x14ac:dyDescent="0.2"/>
    <row r="319" s="39" customFormat="1" x14ac:dyDescent="0.2"/>
    <row r="320" s="39" customFormat="1" x14ac:dyDescent="0.2"/>
    <row r="321" s="39" customFormat="1" x14ac:dyDescent="0.2"/>
    <row r="322" s="39" customFormat="1" x14ac:dyDescent="0.2"/>
    <row r="323" s="39" customFormat="1" x14ac:dyDescent="0.2"/>
    <row r="324" s="39" customFormat="1" x14ac:dyDescent="0.2"/>
    <row r="325" s="39" customFormat="1" x14ac:dyDescent="0.2"/>
    <row r="326" s="39" customFormat="1" x14ac:dyDescent="0.2"/>
    <row r="327" s="39" customFormat="1" x14ac:dyDescent="0.2"/>
    <row r="328" s="39" customFormat="1" x14ac:dyDescent="0.2"/>
    <row r="329" s="39" customFormat="1" x14ac:dyDescent="0.2"/>
    <row r="330" s="39" customFormat="1" x14ac:dyDescent="0.2"/>
    <row r="331" s="39" customFormat="1" x14ac:dyDescent="0.2"/>
    <row r="332" s="39" customFormat="1" x14ac:dyDescent="0.2"/>
    <row r="333" s="39" customFormat="1" x14ac:dyDescent="0.2"/>
    <row r="334" s="39" customFormat="1" x14ac:dyDescent="0.2"/>
    <row r="335" s="39" customFormat="1" x14ac:dyDescent="0.2"/>
    <row r="336" s="39" customFormat="1" x14ac:dyDescent="0.2"/>
    <row r="337" s="39" customFormat="1" x14ac:dyDescent="0.2"/>
    <row r="338" s="39" customFormat="1" x14ac:dyDescent="0.2"/>
    <row r="339" s="39" customFormat="1" x14ac:dyDescent="0.2"/>
    <row r="340" s="39" customFormat="1" x14ac:dyDescent="0.2"/>
    <row r="341" s="39" customFormat="1" x14ac:dyDescent="0.2"/>
    <row r="342" s="39" customFormat="1" x14ac:dyDescent="0.2"/>
    <row r="343" s="39" customFormat="1" x14ac:dyDescent="0.2"/>
    <row r="344" s="39" customFormat="1" x14ac:dyDescent="0.2"/>
    <row r="345" s="39" customFormat="1" x14ac:dyDescent="0.2"/>
    <row r="346" s="39" customFormat="1" x14ac:dyDescent="0.2"/>
    <row r="347" s="39" customFormat="1" x14ac:dyDescent="0.2"/>
    <row r="348" s="39" customFormat="1" x14ac:dyDescent="0.2"/>
    <row r="349" s="39" customFormat="1" x14ac:dyDescent="0.2"/>
    <row r="350" s="39" customFormat="1" x14ac:dyDescent="0.2"/>
    <row r="351" s="39" customFormat="1" x14ac:dyDescent="0.2"/>
    <row r="352" s="39" customFormat="1" x14ac:dyDescent="0.2"/>
    <row r="353" s="39" customFormat="1" x14ac:dyDescent="0.2"/>
    <row r="354" s="39" customFormat="1" x14ac:dyDescent="0.2"/>
    <row r="355" s="39" customFormat="1" x14ac:dyDescent="0.2"/>
    <row r="356" s="39" customFormat="1" x14ac:dyDescent="0.2"/>
    <row r="357" s="39" customFormat="1" x14ac:dyDescent="0.2"/>
    <row r="358" s="39" customFormat="1" x14ac:dyDescent="0.2"/>
    <row r="359" s="39" customFormat="1" x14ac:dyDescent="0.2"/>
    <row r="360" s="39" customFormat="1" x14ac:dyDescent="0.2"/>
    <row r="361" s="39" customFormat="1" x14ac:dyDescent="0.2"/>
    <row r="362" s="39" customFormat="1" x14ac:dyDescent="0.2"/>
    <row r="363" s="39" customFormat="1" x14ac:dyDescent="0.2"/>
    <row r="364" s="39" customFormat="1" x14ac:dyDescent="0.2"/>
    <row r="365" s="39" customFormat="1" x14ac:dyDescent="0.2"/>
    <row r="366" s="39" customFormat="1" x14ac:dyDescent="0.2"/>
    <row r="367" s="39" customFormat="1" x14ac:dyDescent="0.2"/>
    <row r="368" s="39" customFormat="1" x14ac:dyDescent="0.2"/>
    <row r="369" s="39" customFormat="1" x14ac:dyDescent="0.2"/>
    <row r="370" s="39" customFormat="1" x14ac:dyDescent="0.2"/>
    <row r="371" s="39" customFormat="1" x14ac:dyDescent="0.2"/>
    <row r="372" s="39" customFormat="1" x14ac:dyDescent="0.2"/>
    <row r="373" s="39" customFormat="1" x14ac:dyDescent="0.2"/>
    <row r="374" s="39" customFormat="1" x14ac:dyDescent="0.2"/>
    <row r="375" s="39" customFormat="1" x14ac:dyDescent="0.2"/>
    <row r="376" s="39" customFormat="1" x14ac:dyDescent="0.2"/>
    <row r="377" s="39" customFormat="1" x14ac:dyDescent="0.2"/>
    <row r="378" s="39" customFormat="1" x14ac:dyDescent="0.2"/>
    <row r="379" s="39" customFormat="1" x14ac:dyDescent="0.2"/>
    <row r="380" s="39" customFormat="1" x14ac:dyDescent="0.2"/>
    <row r="381" s="39" customFormat="1" x14ac:dyDescent="0.2"/>
    <row r="382" s="39" customFormat="1" x14ac:dyDescent="0.2"/>
    <row r="383" s="39" customFormat="1" x14ac:dyDescent="0.2"/>
    <row r="384" s="39" customFormat="1" x14ac:dyDescent="0.2"/>
    <row r="385" s="39" customFormat="1" x14ac:dyDescent="0.2"/>
    <row r="386" s="39" customFormat="1" x14ac:dyDescent="0.2"/>
    <row r="387" s="39" customFormat="1" x14ac:dyDescent="0.2"/>
    <row r="388" s="39" customFormat="1" x14ac:dyDescent="0.2"/>
    <row r="389" s="39" customFormat="1" x14ac:dyDescent="0.2"/>
    <row r="390" s="39" customFormat="1" x14ac:dyDescent="0.2"/>
    <row r="391" s="39" customFormat="1" x14ac:dyDescent="0.2"/>
    <row r="392" s="39" customFormat="1" x14ac:dyDescent="0.2"/>
    <row r="393" s="39" customFormat="1" x14ac:dyDescent="0.2"/>
    <row r="394" s="39" customFormat="1" x14ac:dyDescent="0.2"/>
    <row r="395" s="39" customFormat="1" x14ac:dyDescent="0.2"/>
    <row r="396" s="39" customFormat="1" x14ac:dyDescent="0.2"/>
    <row r="397" s="39" customFormat="1" x14ac:dyDescent="0.2"/>
    <row r="398" s="39" customFormat="1" x14ac:dyDescent="0.2"/>
    <row r="399" s="39" customFormat="1" x14ac:dyDescent="0.2"/>
    <row r="400" s="39" customFormat="1" x14ac:dyDescent="0.2"/>
    <row r="401" s="39" customFormat="1" x14ac:dyDescent="0.2"/>
    <row r="402" s="39" customFormat="1" x14ac:dyDescent="0.2"/>
    <row r="403" s="39" customFormat="1" x14ac:dyDescent="0.2"/>
    <row r="404" s="39" customFormat="1" x14ac:dyDescent="0.2"/>
    <row r="405" s="39" customFormat="1" x14ac:dyDescent="0.2"/>
    <row r="406" s="39" customFormat="1" x14ac:dyDescent="0.2"/>
    <row r="407" s="39" customFormat="1" x14ac:dyDescent="0.2"/>
    <row r="408" s="39" customFormat="1" x14ac:dyDescent="0.2"/>
    <row r="409" s="39" customFormat="1" x14ac:dyDescent="0.2"/>
    <row r="410" s="39" customFormat="1" x14ac:dyDescent="0.2"/>
    <row r="411" s="39" customFormat="1" x14ac:dyDescent="0.2"/>
    <row r="412" s="39" customFormat="1" x14ac:dyDescent="0.2"/>
    <row r="413" s="39" customFormat="1" x14ac:dyDescent="0.2"/>
    <row r="414" s="39" customFormat="1" x14ac:dyDescent="0.2"/>
    <row r="415" s="39" customFormat="1" x14ac:dyDescent="0.2"/>
    <row r="416" s="39" customFormat="1" x14ac:dyDescent="0.2"/>
    <row r="417" s="39" customFormat="1" x14ac:dyDescent="0.2"/>
    <row r="418" s="39" customFormat="1" x14ac:dyDescent="0.2"/>
    <row r="419" s="39" customFormat="1" x14ac:dyDescent="0.2"/>
    <row r="420" s="39" customFormat="1" x14ac:dyDescent="0.2"/>
    <row r="421" s="39" customFormat="1" x14ac:dyDescent="0.2"/>
    <row r="422" s="39" customFormat="1" x14ac:dyDescent="0.2"/>
    <row r="423" s="39" customFormat="1" x14ac:dyDescent="0.2"/>
    <row r="424" s="39" customFormat="1" x14ac:dyDescent="0.2"/>
    <row r="425" s="39" customFormat="1" x14ac:dyDescent="0.2"/>
    <row r="426" s="39" customFormat="1" x14ac:dyDescent="0.2"/>
    <row r="427" s="39" customFormat="1" x14ac:dyDescent="0.2"/>
    <row r="428" s="39" customFormat="1" x14ac:dyDescent="0.2"/>
    <row r="429" s="39" customFormat="1" x14ac:dyDescent="0.2"/>
    <row r="430" s="39" customFormat="1" x14ac:dyDescent="0.2"/>
    <row r="431" s="39" customFormat="1" x14ac:dyDescent="0.2"/>
    <row r="432" s="39" customFormat="1" x14ac:dyDescent="0.2"/>
    <row r="433" s="39" customFormat="1" x14ac:dyDescent="0.2"/>
    <row r="434" s="39" customFormat="1" x14ac:dyDescent="0.2"/>
    <row r="435" s="39" customFormat="1" x14ac:dyDescent="0.2"/>
    <row r="436" s="39" customFormat="1" x14ac:dyDescent="0.2"/>
    <row r="437" s="39" customFormat="1" x14ac:dyDescent="0.2"/>
    <row r="438" s="39" customFormat="1" x14ac:dyDescent="0.2"/>
    <row r="439" s="39" customFormat="1" x14ac:dyDescent="0.2"/>
    <row r="440" s="39" customFormat="1" x14ac:dyDescent="0.2"/>
    <row r="441" s="39" customFormat="1" x14ac:dyDescent="0.2"/>
    <row r="442" s="39" customFormat="1" x14ac:dyDescent="0.2"/>
    <row r="443" s="39" customFormat="1" x14ac:dyDescent="0.2"/>
    <row r="444" s="39" customFormat="1" x14ac:dyDescent="0.2"/>
    <row r="445" s="39" customFormat="1" x14ac:dyDescent="0.2"/>
    <row r="446" s="39" customFormat="1" x14ac:dyDescent="0.2"/>
    <row r="447" s="39" customFormat="1" x14ac:dyDescent="0.2"/>
    <row r="448" s="39" customFormat="1" x14ac:dyDescent="0.2"/>
    <row r="449" s="39" customFormat="1" x14ac:dyDescent="0.2"/>
    <row r="450" s="39" customFormat="1" x14ac:dyDescent="0.2"/>
    <row r="451" s="39" customFormat="1" x14ac:dyDescent="0.2"/>
    <row r="452" s="39" customFormat="1" x14ac:dyDescent="0.2"/>
    <row r="453" s="39" customFormat="1" x14ac:dyDescent="0.2"/>
    <row r="454" s="39" customFormat="1" x14ac:dyDescent="0.2"/>
    <row r="455" s="39" customFormat="1" x14ac:dyDescent="0.2"/>
    <row r="456" s="39" customFormat="1" x14ac:dyDescent="0.2"/>
    <row r="457" s="39" customFormat="1" x14ac:dyDescent="0.2"/>
    <row r="458" s="39" customFormat="1" x14ac:dyDescent="0.2"/>
    <row r="459" s="39" customFormat="1" x14ac:dyDescent="0.2"/>
    <row r="460" s="39" customFormat="1" x14ac:dyDescent="0.2"/>
    <row r="461" s="39" customFormat="1" x14ac:dyDescent="0.2"/>
    <row r="462" s="39" customFormat="1" x14ac:dyDescent="0.2"/>
    <row r="463" s="39" customFormat="1" x14ac:dyDescent="0.2"/>
    <row r="464" s="39" customFormat="1" x14ac:dyDescent="0.2"/>
    <row r="465" s="39" customFormat="1" x14ac:dyDescent="0.2"/>
    <row r="466" s="39" customFormat="1" x14ac:dyDescent="0.2"/>
    <row r="467" s="39" customFormat="1" x14ac:dyDescent="0.2"/>
    <row r="468" s="39" customFormat="1" x14ac:dyDescent="0.2"/>
    <row r="469" s="39" customFormat="1" x14ac:dyDescent="0.2"/>
    <row r="470" s="39" customFormat="1" x14ac:dyDescent="0.2"/>
    <row r="471" s="39" customFormat="1" x14ac:dyDescent="0.2"/>
    <row r="472" s="39" customFormat="1" x14ac:dyDescent="0.2"/>
    <row r="473" s="39" customFormat="1" x14ac:dyDescent="0.2"/>
    <row r="474" s="39" customFormat="1" x14ac:dyDescent="0.2"/>
    <row r="475" s="39" customFormat="1" x14ac:dyDescent="0.2"/>
    <row r="476" s="39" customFormat="1" x14ac:dyDescent="0.2"/>
    <row r="477" s="39" customFormat="1" x14ac:dyDescent="0.2"/>
    <row r="478" s="39" customFormat="1" x14ac:dyDescent="0.2"/>
    <row r="479" s="39" customFormat="1" x14ac:dyDescent="0.2"/>
    <row r="480" s="39" customFormat="1" x14ac:dyDescent="0.2"/>
    <row r="481" s="39" customFormat="1" x14ac:dyDescent="0.2"/>
    <row r="482" s="39" customFormat="1" x14ac:dyDescent="0.2"/>
    <row r="483" s="39" customFormat="1" x14ac:dyDescent="0.2"/>
    <row r="484" s="39" customFormat="1" x14ac:dyDescent="0.2"/>
    <row r="485" s="39" customFormat="1" x14ac:dyDescent="0.2"/>
    <row r="486" s="39" customFormat="1" x14ac:dyDescent="0.2"/>
    <row r="487" s="39" customFormat="1" x14ac:dyDescent="0.2"/>
    <row r="488" s="39" customFormat="1" x14ac:dyDescent="0.2"/>
    <row r="489" s="39" customFormat="1" x14ac:dyDescent="0.2"/>
    <row r="490" s="39" customFormat="1" x14ac:dyDescent="0.2"/>
    <row r="491" s="39" customFormat="1" x14ac:dyDescent="0.2"/>
    <row r="492" s="39" customFormat="1" x14ac:dyDescent="0.2"/>
    <row r="493" s="39" customFormat="1" x14ac:dyDescent="0.2"/>
    <row r="494" s="39" customFormat="1" x14ac:dyDescent="0.2"/>
    <row r="495" s="39" customFormat="1" x14ac:dyDescent="0.2"/>
    <row r="496" s="39" customFormat="1" x14ac:dyDescent="0.2"/>
    <row r="497" s="39" customFormat="1" x14ac:dyDescent="0.2"/>
    <row r="498" s="39" customFormat="1" x14ac:dyDescent="0.2"/>
    <row r="499" s="39" customFormat="1" x14ac:dyDescent="0.2"/>
    <row r="500" s="39" customFormat="1" x14ac:dyDescent="0.2"/>
    <row r="501" s="39" customFormat="1" x14ac:dyDescent="0.2"/>
    <row r="502" s="39" customFormat="1" x14ac:dyDescent="0.2"/>
    <row r="503" s="39" customFormat="1" x14ac:dyDescent="0.2"/>
    <row r="504" s="39" customFormat="1" x14ac:dyDescent="0.2"/>
    <row r="505" s="39" customFormat="1" x14ac:dyDescent="0.2"/>
    <row r="506" s="39" customFormat="1" x14ac:dyDescent="0.2"/>
    <row r="507" s="39" customFormat="1" x14ac:dyDescent="0.2"/>
    <row r="508" s="39" customFormat="1" x14ac:dyDescent="0.2"/>
    <row r="509" s="39" customFormat="1" x14ac:dyDescent="0.2"/>
    <row r="510" s="39" customFormat="1" x14ac:dyDescent="0.2"/>
    <row r="511" s="39" customFormat="1" x14ac:dyDescent="0.2"/>
    <row r="512" s="39" customFormat="1" x14ac:dyDescent="0.2"/>
    <row r="513" s="39" customFormat="1" x14ac:dyDescent="0.2"/>
    <row r="514" s="39" customFormat="1" x14ac:dyDescent="0.2"/>
    <row r="515" s="39" customFormat="1" x14ac:dyDescent="0.2"/>
    <row r="516" s="39" customFormat="1" x14ac:dyDescent="0.2"/>
    <row r="517" s="39" customFormat="1" x14ac:dyDescent="0.2"/>
    <row r="518" s="39" customFormat="1" x14ac:dyDescent="0.2"/>
    <row r="519" s="39" customFormat="1" x14ac:dyDescent="0.2"/>
    <row r="520" s="39" customFormat="1" x14ac:dyDescent="0.2"/>
    <row r="521" s="39" customFormat="1" x14ac:dyDescent="0.2"/>
    <row r="522" s="39" customFormat="1" x14ac:dyDescent="0.2"/>
    <row r="523" s="39" customFormat="1" x14ac:dyDescent="0.2"/>
    <row r="524" s="39" customFormat="1" x14ac:dyDescent="0.2"/>
    <row r="525" s="39" customFormat="1" x14ac:dyDescent="0.2"/>
    <row r="526" s="39" customFormat="1" x14ac:dyDescent="0.2"/>
    <row r="527" s="39" customFormat="1" x14ac:dyDescent="0.2"/>
    <row r="528" s="39" customFormat="1" x14ac:dyDescent="0.2"/>
    <row r="529" s="39" customFormat="1" x14ac:dyDescent="0.2"/>
    <row r="530" s="39" customFormat="1" x14ac:dyDescent="0.2"/>
    <row r="531" s="39" customFormat="1" x14ac:dyDescent="0.2"/>
    <row r="532" s="39" customFormat="1" x14ac:dyDescent="0.2"/>
    <row r="533" s="39" customFormat="1" x14ac:dyDescent="0.2"/>
    <row r="534" s="39" customFormat="1" x14ac:dyDescent="0.2"/>
    <row r="535" s="39" customFormat="1" x14ac:dyDescent="0.2"/>
    <row r="536" s="39" customFormat="1" x14ac:dyDescent="0.2"/>
    <row r="537" s="39" customFormat="1" x14ac:dyDescent="0.2"/>
    <row r="538" s="39" customFormat="1" x14ac:dyDescent="0.2"/>
    <row r="539" s="39" customFormat="1" x14ac:dyDescent="0.2"/>
    <row r="540" s="39" customFormat="1" x14ac:dyDescent="0.2"/>
    <row r="541" s="39" customFormat="1" x14ac:dyDescent="0.2"/>
    <row r="542" s="39" customFormat="1" x14ac:dyDescent="0.2"/>
    <row r="543" s="39" customFormat="1" x14ac:dyDescent="0.2"/>
    <row r="544" s="39" customFormat="1" x14ac:dyDescent="0.2"/>
    <row r="545" s="39" customFormat="1" x14ac:dyDescent="0.2"/>
    <row r="546" s="39" customFormat="1" x14ac:dyDescent="0.2"/>
    <row r="547" s="39" customFormat="1" x14ac:dyDescent="0.2"/>
    <row r="548" s="39" customFormat="1" x14ac:dyDescent="0.2"/>
    <row r="549" s="39" customFormat="1" x14ac:dyDescent="0.2"/>
    <row r="550" s="39" customFormat="1" x14ac:dyDescent="0.2"/>
    <row r="551" s="39" customFormat="1" x14ac:dyDescent="0.2"/>
    <row r="552" s="39" customFormat="1" x14ac:dyDescent="0.2"/>
    <row r="553" s="39" customFormat="1" x14ac:dyDescent="0.2"/>
    <row r="554" s="39" customFormat="1" x14ac:dyDescent="0.2"/>
    <row r="555" s="39" customFormat="1" x14ac:dyDescent="0.2"/>
    <row r="556" s="39" customFormat="1" x14ac:dyDescent="0.2"/>
    <row r="557" s="39" customFormat="1" x14ac:dyDescent="0.2"/>
    <row r="558" s="39" customFormat="1" x14ac:dyDescent="0.2"/>
    <row r="559" s="39" customFormat="1" x14ac:dyDescent="0.2"/>
    <row r="560" s="39" customFormat="1" x14ac:dyDescent="0.2"/>
    <row r="561" s="39" customFormat="1" x14ac:dyDescent="0.2"/>
    <row r="562" s="39" customFormat="1" x14ac:dyDescent="0.2"/>
    <row r="563" s="39" customFormat="1" x14ac:dyDescent="0.2"/>
    <row r="564" s="39" customFormat="1" x14ac:dyDescent="0.2"/>
    <row r="565" s="39" customFormat="1" x14ac:dyDescent="0.2"/>
    <row r="566" s="39" customFormat="1" x14ac:dyDescent="0.2"/>
    <row r="567" s="39" customFormat="1" x14ac:dyDescent="0.2"/>
    <row r="568" s="39" customFormat="1" x14ac:dyDescent="0.2"/>
    <row r="569" s="39" customFormat="1" x14ac:dyDescent="0.2"/>
    <row r="570" s="39" customFormat="1" x14ac:dyDescent="0.2"/>
    <row r="571" s="39" customFormat="1" x14ac:dyDescent="0.2"/>
    <row r="572" s="39" customFormat="1" x14ac:dyDescent="0.2"/>
    <row r="573" s="39" customFormat="1" x14ac:dyDescent="0.2"/>
    <row r="574" s="39" customFormat="1" x14ac:dyDescent="0.2"/>
    <row r="575" s="39" customFormat="1" x14ac:dyDescent="0.2"/>
    <row r="576" s="39" customFormat="1" x14ac:dyDescent="0.2"/>
    <row r="577" s="39" customFormat="1" x14ac:dyDescent="0.2"/>
    <row r="578" s="39" customFormat="1" x14ac:dyDescent="0.2"/>
    <row r="579" s="39" customFormat="1" x14ac:dyDescent="0.2"/>
    <row r="580" s="39" customFormat="1" x14ac:dyDescent="0.2"/>
    <row r="581" s="39" customFormat="1" x14ac:dyDescent="0.2"/>
    <row r="582" s="39" customFormat="1" x14ac:dyDescent="0.2"/>
    <row r="583" s="39" customFormat="1" x14ac:dyDescent="0.2"/>
    <row r="584" s="39" customFormat="1" x14ac:dyDescent="0.2"/>
    <row r="585" s="39" customFormat="1" x14ac:dyDescent="0.2"/>
    <row r="586" s="39" customFormat="1" x14ac:dyDescent="0.2"/>
    <row r="587" s="39" customFormat="1" x14ac:dyDescent="0.2"/>
    <row r="588" s="39" customFormat="1" x14ac:dyDescent="0.2"/>
    <row r="589" s="39" customFormat="1" x14ac:dyDescent="0.2"/>
    <row r="590" s="39" customFormat="1" x14ac:dyDescent="0.2"/>
    <row r="591" s="39" customFormat="1" x14ac:dyDescent="0.2"/>
    <row r="592" s="39" customFormat="1" x14ac:dyDescent="0.2"/>
    <row r="593" s="39" customFormat="1" x14ac:dyDescent="0.2"/>
    <row r="594" s="39" customFormat="1" x14ac:dyDescent="0.2"/>
    <row r="595" s="39" customFormat="1" x14ac:dyDescent="0.2"/>
    <row r="596" s="39" customFormat="1" x14ac:dyDescent="0.2"/>
    <row r="597" s="39" customFormat="1" x14ac:dyDescent="0.2"/>
    <row r="598" s="39" customFormat="1" x14ac:dyDescent="0.2"/>
    <row r="599" s="39" customFormat="1" x14ac:dyDescent="0.2"/>
    <row r="600" s="39" customFormat="1" x14ac:dyDescent="0.2"/>
    <row r="601" s="39" customFormat="1" x14ac:dyDescent="0.2"/>
    <row r="602" s="39" customFormat="1" x14ac:dyDescent="0.2"/>
    <row r="603" s="39" customFormat="1" x14ac:dyDescent="0.2"/>
    <row r="604" s="39" customFormat="1" x14ac:dyDescent="0.2"/>
    <row r="605" s="39" customFormat="1" x14ac:dyDescent="0.2"/>
    <row r="606" s="39" customFormat="1" x14ac:dyDescent="0.2"/>
    <row r="607" s="39" customFormat="1" x14ac:dyDescent="0.2"/>
    <row r="608" s="39" customFormat="1" x14ac:dyDescent="0.2"/>
    <row r="609" s="39" customFormat="1" x14ac:dyDescent="0.2"/>
    <row r="610" s="39" customFormat="1" x14ac:dyDescent="0.2"/>
    <row r="611" s="39" customFormat="1" x14ac:dyDescent="0.2"/>
    <row r="612" s="39" customFormat="1" x14ac:dyDescent="0.2"/>
    <row r="613" s="39" customFormat="1" x14ac:dyDescent="0.2"/>
    <row r="614" s="39" customFormat="1" x14ac:dyDescent="0.2"/>
    <row r="615" s="39" customFormat="1" x14ac:dyDescent="0.2"/>
    <row r="616" s="39" customFormat="1" x14ac:dyDescent="0.2"/>
    <row r="617" s="39" customFormat="1" x14ac:dyDescent="0.2"/>
    <row r="618" s="39" customFormat="1" x14ac:dyDescent="0.2"/>
    <row r="619" s="39" customFormat="1" x14ac:dyDescent="0.2"/>
    <row r="620" s="39" customFormat="1" x14ac:dyDescent="0.2"/>
    <row r="621" s="39" customFormat="1" x14ac:dyDescent="0.2"/>
    <row r="622" s="39" customFormat="1" x14ac:dyDescent="0.2"/>
    <row r="623" s="39" customFormat="1" x14ac:dyDescent="0.2"/>
    <row r="624" s="39" customFormat="1" x14ac:dyDescent="0.2"/>
    <row r="625" s="39" customFormat="1" x14ac:dyDescent="0.2"/>
    <row r="626" s="39" customFormat="1" x14ac:dyDescent="0.2"/>
    <row r="627" s="39" customFormat="1" x14ac:dyDescent="0.2"/>
    <row r="628" s="39" customFormat="1" x14ac:dyDescent="0.2"/>
    <row r="629" s="39" customFormat="1" x14ac:dyDescent="0.2"/>
    <row r="630" s="39" customFormat="1" x14ac:dyDescent="0.2"/>
    <row r="631" s="39" customFormat="1" x14ac:dyDescent="0.2"/>
    <row r="632" s="39" customFormat="1" x14ac:dyDescent="0.2"/>
    <row r="633" s="39" customFormat="1" x14ac:dyDescent="0.2"/>
    <row r="634" s="39" customFormat="1" x14ac:dyDescent="0.2"/>
    <row r="635" s="39" customFormat="1" x14ac:dyDescent="0.2"/>
  </sheetData>
  <conditionalFormatting sqref="D6:E6">
    <cfRule type="containsErrors" dxfId="10" priority="314">
      <formula>ISERROR(D6)</formula>
    </cfRule>
  </conditionalFormatting>
  <conditionalFormatting sqref="E6 G6:U6">
    <cfRule type="containsErrors" dxfId="9" priority="14">
      <formula>ISERROR(E6)</formula>
    </cfRule>
  </conditionalFormatting>
  <conditionalFormatting sqref="D7:E207 G7:U207">
    <cfRule type="containsErrors" dxfId="8" priority="11">
      <formula>ISERROR(D7)</formula>
    </cfRule>
  </conditionalFormatting>
  <conditionalFormatting sqref="V6">
    <cfRule type="containsErrors" dxfId="7" priority="10">
      <formula>ISERROR(V6)</formula>
    </cfRule>
  </conditionalFormatting>
  <conditionalFormatting sqref="W6:AY6">
    <cfRule type="containsErrors" dxfId="6" priority="9">
      <formula>ISERROR(W6)</formula>
    </cfRule>
  </conditionalFormatting>
  <conditionalFormatting sqref="V7:AY207">
    <cfRule type="containsErrors" dxfId="5" priority="8">
      <formula>ISERROR(V7)</formula>
    </cfRule>
  </conditionalFormatting>
  <conditionalFormatting sqref="AZ6">
    <cfRule type="containsErrors" dxfId="4" priority="315">
      <formula>ISERROR(AZ6)</formula>
    </cfRule>
  </conditionalFormatting>
  <conditionalFormatting sqref="BA6:BQ6">
    <cfRule type="containsErrors" dxfId="3" priority="4">
      <formula>ISERROR(BA6)</formula>
    </cfRule>
  </conditionalFormatting>
  <conditionalFormatting sqref="AZ7:BQ207">
    <cfRule type="containsErrors" dxfId="2" priority="3">
      <formula>ISERROR(AZ7)</formula>
    </cfRule>
  </conditionalFormatting>
  <conditionalFormatting sqref="F6">
    <cfRule type="containsErrors" dxfId="1" priority="2">
      <formula>ISERROR(F6)</formula>
    </cfRule>
  </conditionalFormatting>
  <conditionalFormatting sqref="F7:F207">
    <cfRule type="containsErrors" dxfId="0" priority="1">
      <formula>ISERROR(F7)</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theme="0"/>
  </sheetPr>
  <dimension ref="A1:IP638"/>
  <sheetViews>
    <sheetView showGridLines="0" showRowColHeaders="0" zoomScale="90" zoomScaleNormal="90" workbookViewId="0"/>
  </sheetViews>
  <sheetFormatPr defaultRowHeight="15.75" x14ac:dyDescent="0.25"/>
  <cols>
    <col min="1" max="1" width="24.625" style="171" customWidth="1"/>
    <col min="2" max="2" width="29.75" customWidth="1"/>
    <col min="3" max="8" width="7.875" customWidth="1"/>
    <col min="9" max="10" width="1.125" customWidth="1"/>
    <col min="11" max="11" width="24.625" style="171" customWidth="1"/>
    <col min="12" max="12" width="29.75" customWidth="1"/>
    <col min="13" max="18" width="7.875" customWidth="1"/>
    <col min="19" max="20" width="1.125" customWidth="1"/>
    <col min="21" max="21" width="24.625" style="171" customWidth="1"/>
    <col min="22" max="22" width="29.75" customWidth="1"/>
    <col min="23" max="28" width="7.875" customWidth="1"/>
    <col min="29" max="30" width="1.125" customWidth="1"/>
    <col min="31" max="31" width="24.625" style="171" customWidth="1"/>
    <col min="32" max="32" width="29.75" customWidth="1"/>
    <col min="33" max="38" width="7.875" customWidth="1"/>
    <col min="39" max="40" width="1.125" customWidth="1"/>
    <col min="41" max="41" width="24.625" style="171" customWidth="1"/>
    <col min="42" max="42" width="29.75" customWidth="1"/>
    <col min="43" max="48" width="7.875" customWidth="1"/>
    <col min="49" max="50" width="1.125" customWidth="1"/>
    <col min="51" max="51" width="24.625" style="171" customWidth="1"/>
    <col min="52" max="52" width="29.75" style="171" customWidth="1"/>
    <col min="53" max="58" width="7.875" style="171" customWidth="1"/>
    <col min="59" max="60" width="1.125" customWidth="1"/>
    <col min="61" max="61" width="24.625" style="171" customWidth="1"/>
    <col min="62" max="62" width="29.75" customWidth="1"/>
    <col min="63" max="68" width="7.875" customWidth="1"/>
    <col min="69" max="70" width="1.125" customWidth="1"/>
    <col min="71" max="71" width="24.625" style="171" customWidth="1"/>
    <col min="72" max="72" width="29.75" customWidth="1"/>
    <col min="73" max="78" width="7.875" customWidth="1"/>
    <col min="79" max="80" width="1.125" customWidth="1"/>
    <col min="81" max="81" width="24.625" style="171" customWidth="1"/>
    <col min="82" max="82" width="29.75" customWidth="1"/>
    <col min="83" max="88" width="7.875" customWidth="1"/>
    <col min="89" max="90" width="1.125" customWidth="1"/>
    <col min="91" max="91" width="24.625" style="171" customWidth="1"/>
    <col min="92" max="92" width="29.75" customWidth="1"/>
    <col min="93" max="98" width="7.875" customWidth="1"/>
    <col min="99" max="100" width="1.125" customWidth="1"/>
    <col min="101" max="101" width="24.625" style="171" customWidth="1"/>
    <col min="102" max="102" width="29.75" customWidth="1"/>
    <col min="103" max="108" width="7.875" customWidth="1"/>
    <col min="109" max="110" width="1.125" customWidth="1"/>
    <col min="111" max="111" width="24.625" style="171" customWidth="1"/>
    <col min="112" max="112" width="29.75" customWidth="1"/>
    <col min="113" max="118" width="7.875" customWidth="1"/>
    <col min="119" max="120" width="1.125" customWidth="1"/>
    <col min="121" max="121" width="24.625" style="171" customWidth="1"/>
    <col min="122" max="122" width="29.75" customWidth="1"/>
    <col min="123" max="128" width="7.875" customWidth="1"/>
    <col min="129" max="130" width="1.125" customWidth="1"/>
    <col min="131" max="131" width="24.625" style="171" customWidth="1"/>
    <col min="132" max="132" width="29.75" customWidth="1"/>
    <col min="133" max="138" width="7.875" customWidth="1"/>
    <col min="139" max="140" width="1.125" customWidth="1"/>
    <col min="141" max="141" width="24.625" style="171" customWidth="1"/>
    <col min="142" max="142" width="29.75" customWidth="1"/>
    <col min="143" max="148" width="7.875" customWidth="1"/>
    <col min="149" max="150" width="1.125" customWidth="1"/>
    <col min="151" max="151" width="24.625" style="171" customWidth="1"/>
    <col min="152" max="152" width="29.75" customWidth="1"/>
    <col min="153" max="158" width="7.875" customWidth="1"/>
    <col min="159" max="160" width="1.125" customWidth="1"/>
    <col min="161" max="161" width="24.625" style="171" customWidth="1"/>
    <col min="162" max="162" width="29.75" customWidth="1"/>
    <col min="163" max="168" width="7.875" customWidth="1"/>
    <col min="169" max="170" width="1.125" customWidth="1"/>
    <col min="171" max="171" width="24.625" style="171" customWidth="1"/>
    <col min="172" max="172" width="29.75" customWidth="1"/>
    <col min="173" max="178" width="7.875" customWidth="1"/>
    <col min="179" max="180" width="1.125" customWidth="1"/>
    <col min="181" max="181" width="24.625" style="171" customWidth="1"/>
    <col min="182" max="182" width="29.75" customWidth="1"/>
    <col min="183" max="188" width="7.875" customWidth="1"/>
    <col min="189" max="190" width="1.125" customWidth="1"/>
    <col min="191" max="191" width="24.625" style="171" customWidth="1"/>
    <col min="192" max="192" width="29.75" customWidth="1"/>
    <col min="193" max="198" width="7.875" customWidth="1"/>
    <col min="199" max="200" width="1.125" customWidth="1"/>
    <col min="201" max="201" width="24.625" style="171" customWidth="1"/>
    <col min="202" max="202" width="29.75" customWidth="1"/>
    <col min="203" max="208" width="7.875" customWidth="1"/>
    <col min="209" max="210" width="1.125" customWidth="1"/>
    <col min="211" max="211" width="24.625" style="171" customWidth="1"/>
    <col min="212" max="212" width="29.75" customWidth="1"/>
    <col min="213" max="218" width="7.875" customWidth="1"/>
    <col min="219" max="220" width="1.125" customWidth="1"/>
    <col min="221" max="221" width="24.625" style="171" customWidth="1"/>
    <col min="222" max="222" width="29.75" customWidth="1"/>
    <col min="223" max="228" width="7.875" customWidth="1"/>
    <col min="229" max="230" width="1.125" customWidth="1"/>
    <col min="231" max="231" width="24.625" style="171" customWidth="1"/>
    <col min="232" max="232" width="29.75" customWidth="1"/>
    <col min="233" max="238" width="7.875" customWidth="1"/>
    <col min="239" max="240" width="1.125" customWidth="1"/>
    <col min="241" max="241" width="24.625" customWidth="1"/>
    <col min="242" max="242" width="29.75" customWidth="1"/>
    <col min="243" max="248" width="7.875" customWidth="1"/>
    <col min="249" max="250" width="1.125" customWidth="1"/>
  </cols>
  <sheetData>
    <row r="1" spans="1:250" s="497" customFormat="1" ht="15.75" customHeight="1" x14ac:dyDescent="0.25">
      <c r="A1" s="493" t="s">
        <v>28</v>
      </c>
      <c r="B1" s="494" t="s">
        <v>227</v>
      </c>
      <c r="C1" s="585" t="s">
        <v>160</v>
      </c>
      <c r="D1" s="594"/>
      <c r="E1" s="594"/>
      <c r="F1" s="594"/>
      <c r="G1" s="594"/>
      <c r="H1" s="595"/>
      <c r="I1" s="495"/>
      <c r="J1" s="495"/>
      <c r="K1" s="493" t="s">
        <v>28</v>
      </c>
      <c r="L1" s="494" t="s">
        <v>228</v>
      </c>
      <c r="M1" s="585" t="s">
        <v>160</v>
      </c>
      <c r="N1" s="594"/>
      <c r="O1" s="594"/>
      <c r="P1" s="594"/>
      <c r="Q1" s="594"/>
      <c r="R1" s="595"/>
      <c r="S1" s="495"/>
      <c r="T1" s="495"/>
      <c r="U1" s="493" t="s">
        <v>28</v>
      </c>
      <c r="V1" s="494" t="s">
        <v>231</v>
      </c>
      <c r="W1" s="585" t="s">
        <v>160</v>
      </c>
      <c r="X1" s="594"/>
      <c r="Y1" s="594"/>
      <c r="Z1" s="594"/>
      <c r="AA1" s="594"/>
      <c r="AB1" s="595"/>
      <c r="AC1" s="495"/>
      <c r="AD1" s="495"/>
      <c r="AE1" s="493" t="s">
        <v>28</v>
      </c>
      <c r="AF1" s="494" t="s">
        <v>233</v>
      </c>
      <c r="AG1" s="585" t="s">
        <v>160</v>
      </c>
      <c r="AH1" s="594"/>
      <c r="AI1" s="594"/>
      <c r="AJ1" s="594"/>
      <c r="AK1" s="594"/>
      <c r="AL1" s="595"/>
      <c r="AM1" s="495"/>
      <c r="AN1" s="495"/>
      <c r="AO1" s="493" t="s">
        <v>28</v>
      </c>
      <c r="AP1" s="494" t="s">
        <v>235</v>
      </c>
      <c r="AQ1" s="585" t="s">
        <v>160</v>
      </c>
      <c r="AR1" s="594"/>
      <c r="AS1" s="594"/>
      <c r="AT1" s="594"/>
      <c r="AU1" s="594"/>
      <c r="AV1" s="595"/>
      <c r="AW1" s="495"/>
      <c r="AX1" s="495"/>
      <c r="AY1" s="493" t="s">
        <v>28</v>
      </c>
      <c r="AZ1" s="494" t="s">
        <v>237</v>
      </c>
      <c r="BA1" s="585" t="s">
        <v>160</v>
      </c>
      <c r="BB1" s="594"/>
      <c r="BC1" s="594"/>
      <c r="BD1" s="594"/>
      <c r="BE1" s="594"/>
      <c r="BF1" s="595"/>
      <c r="BG1" s="495"/>
      <c r="BH1" s="495"/>
      <c r="BI1" s="493" t="s">
        <v>28</v>
      </c>
      <c r="BJ1" s="494" t="s">
        <v>239</v>
      </c>
      <c r="BK1" s="585" t="s">
        <v>160</v>
      </c>
      <c r="BL1" s="594"/>
      <c r="BM1" s="594"/>
      <c r="BN1" s="594"/>
      <c r="BO1" s="594"/>
      <c r="BP1" s="595"/>
      <c r="BQ1" s="495"/>
      <c r="BR1" s="495"/>
      <c r="BS1" s="493" t="s">
        <v>28</v>
      </c>
      <c r="BT1" s="494" t="s">
        <v>241</v>
      </c>
      <c r="BU1" s="585" t="s">
        <v>160</v>
      </c>
      <c r="BV1" s="594"/>
      <c r="BW1" s="594"/>
      <c r="BX1" s="594"/>
      <c r="BY1" s="594"/>
      <c r="BZ1" s="595"/>
      <c r="CA1" s="495"/>
      <c r="CB1" s="495"/>
      <c r="CC1" s="493" t="s">
        <v>28</v>
      </c>
      <c r="CD1" s="494" t="s">
        <v>243</v>
      </c>
      <c r="CE1" s="585" t="s">
        <v>160</v>
      </c>
      <c r="CF1" s="594"/>
      <c r="CG1" s="594"/>
      <c r="CH1" s="594"/>
      <c r="CI1" s="594"/>
      <c r="CJ1" s="595"/>
      <c r="CK1" s="495"/>
      <c r="CL1" s="495"/>
      <c r="CM1" s="493" t="s">
        <v>28</v>
      </c>
      <c r="CN1" s="494" t="s">
        <v>245</v>
      </c>
      <c r="CO1" s="585" t="s">
        <v>160</v>
      </c>
      <c r="CP1" s="594"/>
      <c r="CQ1" s="594"/>
      <c r="CR1" s="594"/>
      <c r="CS1" s="594"/>
      <c r="CT1" s="595"/>
      <c r="CU1" s="495"/>
      <c r="CV1" s="495"/>
      <c r="CW1" s="493" t="s">
        <v>28</v>
      </c>
      <c r="CX1" s="494" t="s">
        <v>259</v>
      </c>
      <c r="CY1" s="585" t="s">
        <v>160</v>
      </c>
      <c r="CZ1" s="594"/>
      <c r="DA1" s="594"/>
      <c r="DB1" s="594"/>
      <c r="DC1" s="594"/>
      <c r="DD1" s="595"/>
      <c r="DE1" s="495"/>
      <c r="DF1" s="495"/>
      <c r="DG1" s="493" t="s">
        <v>28</v>
      </c>
      <c r="DH1" s="494" t="s">
        <v>159</v>
      </c>
      <c r="DI1" s="585" t="s">
        <v>160</v>
      </c>
      <c r="DJ1" s="594"/>
      <c r="DK1" s="594"/>
      <c r="DL1" s="594"/>
      <c r="DM1" s="594"/>
      <c r="DN1" s="595"/>
      <c r="DO1" s="495"/>
      <c r="DP1" s="495"/>
      <c r="DQ1" s="493" t="s">
        <v>28</v>
      </c>
      <c r="DR1" s="494" t="s">
        <v>161</v>
      </c>
      <c r="DS1" s="585" t="s">
        <v>160</v>
      </c>
      <c r="DT1" s="585"/>
      <c r="DU1" s="585"/>
      <c r="DV1" s="585"/>
      <c r="DW1" s="585"/>
      <c r="DX1" s="586"/>
      <c r="DY1" s="495"/>
      <c r="DZ1" s="495"/>
      <c r="EA1" s="493" t="s">
        <v>28</v>
      </c>
      <c r="EB1" s="494" t="s">
        <v>162</v>
      </c>
      <c r="EC1" s="585" t="s">
        <v>160</v>
      </c>
      <c r="ED1" s="585"/>
      <c r="EE1" s="585"/>
      <c r="EF1" s="585"/>
      <c r="EG1" s="585"/>
      <c r="EH1" s="586"/>
      <c r="EI1" s="495"/>
      <c r="EJ1" s="495"/>
      <c r="EK1" s="493" t="s">
        <v>28</v>
      </c>
      <c r="EL1" s="494" t="s">
        <v>163</v>
      </c>
      <c r="EM1" s="585" t="s">
        <v>160</v>
      </c>
      <c r="EN1" s="585"/>
      <c r="EO1" s="585"/>
      <c r="EP1" s="585"/>
      <c r="EQ1" s="585"/>
      <c r="ER1" s="586"/>
      <c r="ES1" s="495"/>
      <c r="ET1" s="495"/>
      <c r="EU1" s="493" t="s">
        <v>28</v>
      </c>
      <c r="EV1" s="494" t="s">
        <v>164</v>
      </c>
      <c r="EW1" s="585" t="s">
        <v>160</v>
      </c>
      <c r="EX1" s="585"/>
      <c r="EY1" s="585"/>
      <c r="EZ1" s="585"/>
      <c r="FA1" s="585"/>
      <c r="FB1" s="586"/>
      <c r="FC1" s="495"/>
      <c r="FD1" s="495"/>
      <c r="FE1" s="493" t="s">
        <v>28</v>
      </c>
      <c r="FF1" s="494" t="s">
        <v>165</v>
      </c>
      <c r="FG1" s="585" t="s">
        <v>160</v>
      </c>
      <c r="FH1" s="585"/>
      <c r="FI1" s="585"/>
      <c r="FJ1" s="585"/>
      <c r="FK1" s="585"/>
      <c r="FL1" s="586"/>
      <c r="FM1" s="495"/>
      <c r="FN1" s="495"/>
      <c r="FO1" s="493" t="s">
        <v>28</v>
      </c>
      <c r="FP1" s="494" t="s">
        <v>294</v>
      </c>
      <c r="FQ1" s="585" t="str">
        <f>DI1</f>
        <v>Ethiopia</v>
      </c>
      <c r="FR1" s="585"/>
      <c r="FS1" s="585"/>
      <c r="FT1" s="585"/>
      <c r="FU1" s="585"/>
      <c r="FV1" s="586"/>
      <c r="FW1" s="495"/>
      <c r="FX1" s="495"/>
      <c r="FY1" s="493" t="s">
        <v>28</v>
      </c>
      <c r="FZ1" s="494" t="s">
        <v>166</v>
      </c>
      <c r="GA1" s="585" t="str">
        <f>DS1</f>
        <v>Ethiopia</v>
      </c>
      <c r="GB1" s="585"/>
      <c r="GC1" s="585"/>
      <c r="GD1" s="585"/>
      <c r="GE1" s="585"/>
      <c r="GF1" s="586"/>
      <c r="GG1" s="495"/>
      <c r="GH1" s="495"/>
      <c r="GI1" s="493" t="s">
        <v>28</v>
      </c>
      <c r="GJ1" s="494" t="s">
        <v>222</v>
      </c>
      <c r="GK1" s="585" t="str">
        <f>EC1</f>
        <v>Ethiopia</v>
      </c>
      <c r="GL1" s="585"/>
      <c r="GM1" s="585"/>
      <c r="GN1" s="585"/>
      <c r="GO1" s="585"/>
      <c r="GP1" s="586"/>
      <c r="GQ1" s="495"/>
      <c r="GR1" s="495"/>
      <c r="GS1" s="493" t="s">
        <v>28</v>
      </c>
      <c r="GT1" s="494" t="s">
        <v>217</v>
      </c>
      <c r="GU1" s="585" t="str">
        <f>EM1</f>
        <v>Ethiopia</v>
      </c>
      <c r="GV1" s="585"/>
      <c r="GW1" s="585"/>
      <c r="GX1" s="585"/>
      <c r="GY1" s="585"/>
      <c r="GZ1" s="586"/>
      <c r="HA1" s="495"/>
      <c r="HB1" s="495"/>
      <c r="HC1" s="493" t="s">
        <v>28</v>
      </c>
      <c r="HD1" s="494" t="s">
        <v>188</v>
      </c>
      <c r="HE1" s="494" t="str">
        <f>EW1</f>
        <v>Ethiopia</v>
      </c>
      <c r="HF1" s="494"/>
      <c r="HG1" s="494"/>
      <c r="HH1" s="494"/>
      <c r="HI1" s="494"/>
      <c r="HJ1" s="496"/>
      <c r="HK1" s="495"/>
      <c r="HL1" s="495"/>
      <c r="HM1" s="493" t="s">
        <v>28</v>
      </c>
      <c r="HN1" s="494" t="s">
        <v>298</v>
      </c>
      <c r="HO1" s="585" t="str">
        <f>FG1</f>
        <v>Ethiopia</v>
      </c>
      <c r="HP1" s="585"/>
      <c r="HQ1" s="585"/>
      <c r="HR1" s="585"/>
      <c r="HS1" s="585"/>
      <c r="HT1" s="586"/>
      <c r="HU1" s="495"/>
      <c r="HV1" s="495"/>
      <c r="HW1" s="493" t="s">
        <v>28</v>
      </c>
      <c r="HX1" s="494" t="s">
        <v>310</v>
      </c>
      <c r="HY1" s="585" t="str">
        <f>FQ1</f>
        <v>Ethiopia</v>
      </c>
      <c r="HZ1" s="585"/>
      <c r="IA1" s="585"/>
      <c r="IB1" s="585"/>
      <c r="IC1" s="585"/>
      <c r="ID1" s="586"/>
      <c r="IE1" s="495"/>
      <c r="IF1" s="495"/>
      <c r="IG1" s="493" t="s">
        <v>28</v>
      </c>
      <c r="IH1" s="494" t="s">
        <v>327</v>
      </c>
      <c r="II1" s="585" t="str">
        <f>GA1</f>
        <v>Ethiopia</v>
      </c>
      <c r="IJ1" s="585"/>
      <c r="IK1" s="585"/>
      <c r="IL1" s="585"/>
      <c r="IM1" s="585"/>
      <c r="IN1" s="586"/>
      <c r="IO1" s="495"/>
      <c r="IP1" s="495"/>
    </row>
    <row r="2" spans="1:250" s="497" customFormat="1" x14ac:dyDescent="0.25">
      <c r="A2" s="498" t="s">
        <v>226</v>
      </c>
      <c r="B2" s="499"/>
      <c r="C2" s="596"/>
      <c r="D2" s="596"/>
      <c r="E2" s="596"/>
      <c r="F2" s="596"/>
      <c r="G2" s="596"/>
      <c r="H2" s="597"/>
      <c r="I2" s="495"/>
      <c r="J2" s="495"/>
      <c r="K2" s="498" t="s">
        <v>229</v>
      </c>
      <c r="L2" s="499"/>
      <c r="M2" s="596"/>
      <c r="N2" s="596"/>
      <c r="O2" s="596"/>
      <c r="P2" s="596"/>
      <c r="Q2" s="596"/>
      <c r="R2" s="597"/>
      <c r="S2" s="495"/>
      <c r="T2" s="495"/>
      <c r="U2" s="498" t="s">
        <v>230</v>
      </c>
      <c r="V2" s="499"/>
      <c r="W2" s="596"/>
      <c r="X2" s="596"/>
      <c r="Y2" s="596"/>
      <c r="Z2" s="596"/>
      <c r="AA2" s="596"/>
      <c r="AB2" s="597"/>
      <c r="AC2" s="495"/>
      <c r="AD2" s="495"/>
      <c r="AE2" s="498" t="s">
        <v>232</v>
      </c>
      <c r="AF2" s="499"/>
      <c r="AG2" s="596"/>
      <c r="AH2" s="596"/>
      <c r="AI2" s="596"/>
      <c r="AJ2" s="596"/>
      <c r="AK2" s="596"/>
      <c r="AL2" s="597"/>
      <c r="AM2" s="495"/>
      <c r="AN2" s="495"/>
      <c r="AO2" s="498" t="s">
        <v>234</v>
      </c>
      <c r="AP2" s="499"/>
      <c r="AQ2" s="596"/>
      <c r="AR2" s="596"/>
      <c r="AS2" s="596"/>
      <c r="AT2" s="596"/>
      <c r="AU2" s="596"/>
      <c r="AV2" s="597"/>
      <c r="AW2" s="495"/>
      <c r="AX2" s="495"/>
      <c r="AY2" s="498" t="s">
        <v>236</v>
      </c>
      <c r="AZ2" s="499"/>
      <c r="BA2" s="596"/>
      <c r="BB2" s="596"/>
      <c r="BC2" s="596"/>
      <c r="BD2" s="596"/>
      <c r="BE2" s="596"/>
      <c r="BF2" s="597"/>
      <c r="BG2" s="495"/>
      <c r="BH2" s="495"/>
      <c r="BI2" s="498" t="s">
        <v>238</v>
      </c>
      <c r="BJ2" s="499"/>
      <c r="BK2" s="596"/>
      <c r="BL2" s="596"/>
      <c r="BM2" s="596"/>
      <c r="BN2" s="596"/>
      <c r="BO2" s="596"/>
      <c r="BP2" s="597"/>
      <c r="BQ2" s="495"/>
      <c r="BR2" s="495"/>
      <c r="BS2" s="498" t="s">
        <v>240</v>
      </c>
      <c r="BT2" s="499"/>
      <c r="BU2" s="596"/>
      <c r="BV2" s="596"/>
      <c r="BW2" s="596"/>
      <c r="BX2" s="596"/>
      <c r="BY2" s="596"/>
      <c r="BZ2" s="597"/>
      <c r="CA2" s="495"/>
      <c r="CB2" s="495"/>
      <c r="CC2" s="498" t="s">
        <v>242</v>
      </c>
      <c r="CD2" s="499"/>
      <c r="CE2" s="596"/>
      <c r="CF2" s="596"/>
      <c r="CG2" s="596"/>
      <c r="CH2" s="596"/>
      <c r="CI2" s="596"/>
      <c r="CJ2" s="597"/>
      <c r="CK2" s="495"/>
      <c r="CL2" s="495"/>
      <c r="CM2" s="498" t="s">
        <v>244</v>
      </c>
      <c r="CN2" s="499"/>
      <c r="CO2" s="596"/>
      <c r="CP2" s="596"/>
      <c r="CQ2" s="596"/>
      <c r="CR2" s="596"/>
      <c r="CS2" s="596"/>
      <c r="CT2" s="597"/>
      <c r="CU2" s="495"/>
      <c r="CV2" s="495"/>
      <c r="CW2" s="498" t="s">
        <v>260</v>
      </c>
      <c r="CX2" s="499"/>
      <c r="CY2" s="596"/>
      <c r="CZ2" s="596"/>
      <c r="DA2" s="596"/>
      <c r="DB2" s="596"/>
      <c r="DC2" s="596"/>
      <c r="DD2" s="597"/>
      <c r="DE2" s="495"/>
      <c r="DF2" s="495"/>
      <c r="DG2" s="498" t="s">
        <v>167</v>
      </c>
      <c r="DH2" s="499"/>
      <c r="DI2" s="596"/>
      <c r="DJ2" s="596"/>
      <c r="DK2" s="596"/>
      <c r="DL2" s="596"/>
      <c r="DM2" s="596"/>
      <c r="DN2" s="597"/>
      <c r="DO2" s="495"/>
      <c r="DP2" s="495"/>
      <c r="DQ2" s="498" t="s">
        <v>168</v>
      </c>
      <c r="DR2" s="499"/>
      <c r="DS2" s="598"/>
      <c r="DT2" s="598"/>
      <c r="DU2" s="598"/>
      <c r="DV2" s="598"/>
      <c r="DW2" s="598"/>
      <c r="DX2" s="588"/>
      <c r="DY2" s="495"/>
      <c r="DZ2" s="495"/>
      <c r="EA2" s="498" t="s">
        <v>167</v>
      </c>
      <c r="EB2" s="499"/>
      <c r="EC2" s="598"/>
      <c r="ED2" s="598"/>
      <c r="EE2" s="598"/>
      <c r="EF2" s="598"/>
      <c r="EG2" s="598"/>
      <c r="EH2" s="588"/>
      <c r="EI2" s="495"/>
      <c r="EJ2" s="495"/>
      <c r="EK2" s="498" t="s">
        <v>169</v>
      </c>
      <c r="EL2" s="499"/>
      <c r="EM2" s="598"/>
      <c r="EN2" s="598"/>
      <c r="EO2" s="598"/>
      <c r="EP2" s="598"/>
      <c r="EQ2" s="598"/>
      <c r="ER2" s="588"/>
      <c r="ES2" s="495"/>
      <c r="ET2" s="495"/>
      <c r="EU2" s="498" t="s">
        <v>167</v>
      </c>
      <c r="EV2" s="499"/>
      <c r="EW2" s="598"/>
      <c r="EX2" s="598"/>
      <c r="EY2" s="598"/>
      <c r="EZ2" s="598"/>
      <c r="FA2" s="598"/>
      <c r="FB2" s="588"/>
      <c r="FC2" s="495"/>
      <c r="FD2" s="495"/>
      <c r="FE2" s="498" t="s">
        <v>170</v>
      </c>
      <c r="FF2" s="500"/>
      <c r="FG2" s="598"/>
      <c r="FH2" s="598"/>
      <c r="FI2" s="598"/>
      <c r="FJ2" s="598"/>
      <c r="FK2" s="598"/>
      <c r="FL2" s="588"/>
      <c r="FM2" s="495"/>
      <c r="FN2" s="495"/>
      <c r="FO2" s="498" t="s">
        <v>292</v>
      </c>
      <c r="FP2" s="499"/>
      <c r="FQ2" s="598"/>
      <c r="FR2" s="598"/>
      <c r="FS2" s="598"/>
      <c r="FT2" s="598"/>
      <c r="FU2" s="598"/>
      <c r="FV2" s="588"/>
      <c r="FW2" s="495"/>
      <c r="FX2" s="495"/>
      <c r="FY2" s="498" t="s">
        <v>167</v>
      </c>
      <c r="FZ2" s="499"/>
      <c r="GA2" s="598"/>
      <c r="GB2" s="598"/>
      <c r="GC2" s="598"/>
      <c r="GD2" s="598"/>
      <c r="GE2" s="598"/>
      <c r="GF2" s="588"/>
      <c r="GG2" s="495"/>
      <c r="GH2" s="495"/>
      <c r="GI2" s="498" t="s">
        <v>221</v>
      </c>
      <c r="GJ2" s="499"/>
      <c r="GK2" s="599"/>
      <c r="GL2" s="599"/>
      <c r="GM2" s="599"/>
      <c r="GN2" s="599"/>
      <c r="GO2" s="599"/>
      <c r="GP2" s="588"/>
      <c r="GQ2" s="495"/>
      <c r="GR2" s="495"/>
      <c r="GS2" s="498" t="s">
        <v>216</v>
      </c>
      <c r="GT2" s="499"/>
      <c r="GU2" s="599"/>
      <c r="GV2" s="599"/>
      <c r="GW2" s="599"/>
      <c r="GX2" s="599"/>
      <c r="GY2" s="599"/>
      <c r="GZ2" s="588"/>
      <c r="HA2" s="495"/>
      <c r="HB2" s="495"/>
      <c r="HC2" s="498" t="s">
        <v>187</v>
      </c>
      <c r="HD2" s="499"/>
      <c r="HE2" s="501"/>
      <c r="HF2" s="501"/>
      <c r="HG2" s="501"/>
      <c r="HH2" s="501"/>
      <c r="HI2" s="501"/>
      <c r="HJ2" s="502"/>
      <c r="HK2" s="495"/>
      <c r="HL2" s="495"/>
      <c r="HM2" s="498" t="s">
        <v>299</v>
      </c>
      <c r="HN2" s="499"/>
      <c r="HO2" s="598"/>
      <c r="HP2" s="598"/>
      <c r="HQ2" s="598"/>
      <c r="HR2" s="598"/>
      <c r="HS2" s="598"/>
      <c r="HT2" s="588"/>
      <c r="HU2" s="495"/>
      <c r="HV2" s="495"/>
      <c r="HW2" s="498" t="s">
        <v>309</v>
      </c>
      <c r="HX2" s="503"/>
      <c r="HY2" s="599"/>
      <c r="HZ2" s="599"/>
      <c r="IA2" s="599"/>
      <c r="IB2" s="599"/>
      <c r="IC2" s="599"/>
      <c r="ID2" s="588"/>
      <c r="IE2" s="495"/>
      <c r="IF2" s="495"/>
      <c r="IG2" s="498" t="s">
        <v>326</v>
      </c>
      <c r="IH2" s="503"/>
      <c r="II2" s="587"/>
      <c r="IJ2" s="587"/>
      <c r="IK2" s="587"/>
      <c r="IL2" s="587"/>
      <c r="IM2" s="587"/>
      <c r="IN2" s="588"/>
      <c r="IO2" s="495"/>
      <c r="IP2" s="495"/>
    </row>
    <row r="3" spans="1:250" s="497" customFormat="1" x14ac:dyDescent="0.25">
      <c r="A3" s="504" t="s">
        <v>210</v>
      </c>
      <c r="B3" s="505"/>
      <c r="C3" s="589">
        <v>2000</v>
      </c>
      <c r="D3" s="589"/>
      <c r="E3" s="589"/>
      <c r="F3" s="589"/>
      <c r="G3" s="589"/>
      <c r="H3" s="590"/>
      <c r="I3" s="495"/>
      <c r="J3" s="495"/>
      <c r="K3" s="504" t="s">
        <v>210</v>
      </c>
      <c r="L3" s="505"/>
      <c r="M3" s="589">
        <v>2001</v>
      </c>
      <c r="N3" s="589"/>
      <c r="O3" s="589"/>
      <c r="P3" s="589"/>
      <c r="Q3" s="589"/>
      <c r="R3" s="590"/>
      <c r="S3" s="495"/>
      <c r="T3" s="495"/>
      <c r="U3" s="504" t="s">
        <v>210</v>
      </c>
      <c r="V3" s="505"/>
      <c r="W3" s="589">
        <v>2002</v>
      </c>
      <c r="X3" s="589"/>
      <c r="Y3" s="589"/>
      <c r="Z3" s="589"/>
      <c r="AA3" s="589"/>
      <c r="AB3" s="590"/>
      <c r="AC3" s="495"/>
      <c r="AD3" s="495"/>
      <c r="AE3" s="504" t="s">
        <v>210</v>
      </c>
      <c r="AF3" s="505"/>
      <c r="AG3" s="589">
        <v>2003</v>
      </c>
      <c r="AH3" s="589"/>
      <c r="AI3" s="589"/>
      <c r="AJ3" s="589"/>
      <c r="AK3" s="589"/>
      <c r="AL3" s="590"/>
      <c r="AM3" s="495"/>
      <c r="AN3" s="495"/>
      <c r="AO3" s="504" t="s">
        <v>210</v>
      </c>
      <c r="AP3" s="505"/>
      <c r="AQ3" s="589">
        <v>2004</v>
      </c>
      <c r="AR3" s="589"/>
      <c r="AS3" s="589"/>
      <c r="AT3" s="589"/>
      <c r="AU3" s="589"/>
      <c r="AV3" s="590"/>
      <c r="AW3" s="495"/>
      <c r="AX3" s="495"/>
      <c r="AY3" s="504" t="s">
        <v>210</v>
      </c>
      <c r="AZ3" s="505"/>
      <c r="BA3" s="589">
        <v>2005</v>
      </c>
      <c r="BB3" s="589"/>
      <c r="BC3" s="589"/>
      <c r="BD3" s="589"/>
      <c r="BE3" s="589"/>
      <c r="BF3" s="590"/>
      <c r="BG3" s="495"/>
      <c r="BH3" s="495"/>
      <c r="BI3" s="504" t="s">
        <v>210</v>
      </c>
      <c r="BJ3" s="505"/>
      <c r="BK3" s="589">
        <v>2006</v>
      </c>
      <c r="BL3" s="589"/>
      <c r="BM3" s="589"/>
      <c r="BN3" s="589"/>
      <c r="BO3" s="589"/>
      <c r="BP3" s="590"/>
      <c r="BQ3" s="495"/>
      <c r="BR3" s="495"/>
      <c r="BS3" s="504" t="s">
        <v>210</v>
      </c>
      <c r="BT3" s="505"/>
      <c r="BU3" s="589">
        <v>2007</v>
      </c>
      <c r="BV3" s="589"/>
      <c r="BW3" s="589"/>
      <c r="BX3" s="589"/>
      <c r="BY3" s="589"/>
      <c r="BZ3" s="590"/>
      <c r="CA3" s="495"/>
      <c r="CB3" s="495"/>
      <c r="CC3" s="504" t="s">
        <v>210</v>
      </c>
      <c r="CD3" s="505"/>
      <c r="CE3" s="589">
        <v>2008</v>
      </c>
      <c r="CF3" s="589"/>
      <c r="CG3" s="589"/>
      <c r="CH3" s="589"/>
      <c r="CI3" s="589"/>
      <c r="CJ3" s="590"/>
      <c r="CK3" s="495"/>
      <c r="CL3" s="495"/>
      <c r="CM3" s="504" t="s">
        <v>210</v>
      </c>
      <c r="CN3" s="505"/>
      <c r="CO3" s="589">
        <v>2009</v>
      </c>
      <c r="CP3" s="589"/>
      <c r="CQ3" s="589"/>
      <c r="CR3" s="589"/>
      <c r="CS3" s="589"/>
      <c r="CT3" s="590"/>
      <c r="CU3" s="495"/>
      <c r="CV3" s="495"/>
      <c r="CW3" s="504" t="s">
        <v>210</v>
      </c>
      <c r="CX3" s="505"/>
      <c r="CY3" s="589">
        <v>2010</v>
      </c>
      <c r="CZ3" s="589"/>
      <c r="DA3" s="589"/>
      <c r="DB3" s="589"/>
      <c r="DC3" s="589"/>
      <c r="DD3" s="590"/>
      <c r="DE3" s="495"/>
      <c r="DF3" s="495"/>
      <c r="DG3" s="504" t="s">
        <v>209</v>
      </c>
      <c r="DH3" s="505"/>
      <c r="DI3" s="589">
        <v>2010</v>
      </c>
      <c r="DJ3" s="589"/>
      <c r="DK3" s="589"/>
      <c r="DL3" s="589"/>
      <c r="DM3" s="589"/>
      <c r="DN3" s="590"/>
      <c r="DO3" s="495"/>
      <c r="DP3" s="495"/>
      <c r="DQ3" s="504" t="s">
        <v>210</v>
      </c>
      <c r="DR3" s="505"/>
      <c r="DS3" s="589">
        <v>2011</v>
      </c>
      <c r="DT3" s="589"/>
      <c r="DU3" s="589"/>
      <c r="DV3" s="589"/>
      <c r="DW3" s="589"/>
      <c r="DX3" s="590"/>
      <c r="DY3" s="495"/>
      <c r="DZ3" s="495"/>
      <c r="EA3" s="504" t="s">
        <v>209</v>
      </c>
      <c r="EB3" s="505"/>
      <c r="EC3" s="589">
        <v>2011</v>
      </c>
      <c r="ED3" s="589"/>
      <c r="EE3" s="589"/>
      <c r="EF3" s="589"/>
      <c r="EG3" s="589"/>
      <c r="EH3" s="590"/>
      <c r="EI3" s="495"/>
      <c r="EJ3" s="495"/>
      <c r="EK3" s="504" t="s">
        <v>210</v>
      </c>
      <c r="EL3" s="505"/>
      <c r="EM3" s="589">
        <v>2012</v>
      </c>
      <c r="EN3" s="589"/>
      <c r="EO3" s="589"/>
      <c r="EP3" s="589"/>
      <c r="EQ3" s="589"/>
      <c r="ER3" s="590"/>
      <c r="ES3" s="495"/>
      <c r="ET3" s="495"/>
      <c r="EU3" s="504" t="s">
        <v>209</v>
      </c>
      <c r="EV3" s="505"/>
      <c r="EW3" s="589">
        <v>2012</v>
      </c>
      <c r="EX3" s="589"/>
      <c r="EY3" s="589"/>
      <c r="EZ3" s="589"/>
      <c r="FA3" s="589"/>
      <c r="FB3" s="590"/>
      <c r="FC3" s="495"/>
      <c r="FD3" s="495"/>
      <c r="FE3" s="504" t="s">
        <v>210</v>
      </c>
      <c r="FF3" s="506"/>
      <c r="FG3" s="589">
        <v>2013</v>
      </c>
      <c r="FH3" s="589"/>
      <c r="FI3" s="589"/>
      <c r="FJ3" s="589"/>
      <c r="FK3" s="589"/>
      <c r="FL3" s="590"/>
      <c r="FM3" s="495"/>
      <c r="FN3" s="495"/>
      <c r="FO3" s="504" t="s">
        <v>293</v>
      </c>
      <c r="FP3" s="505"/>
      <c r="FQ3" s="589">
        <v>2013</v>
      </c>
      <c r="FR3" s="589"/>
      <c r="FS3" s="589"/>
      <c r="FT3" s="589"/>
      <c r="FU3" s="589"/>
      <c r="FV3" s="590"/>
      <c r="FW3" s="495"/>
      <c r="FX3" s="495"/>
      <c r="FY3" s="504" t="s">
        <v>209</v>
      </c>
      <c r="FZ3" s="505"/>
      <c r="GA3" s="589">
        <v>2014</v>
      </c>
      <c r="GB3" s="589"/>
      <c r="GC3" s="589"/>
      <c r="GD3" s="589"/>
      <c r="GE3" s="589"/>
      <c r="GF3" s="590"/>
      <c r="GG3" s="495"/>
      <c r="GH3" s="495"/>
      <c r="GI3" s="504" t="s">
        <v>210</v>
      </c>
      <c r="GJ3" s="505"/>
      <c r="GK3" s="589">
        <v>2014</v>
      </c>
      <c r="GL3" s="589"/>
      <c r="GM3" s="589"/>
      <c r="GN3" s="589"/>
      <c r="GO3" s="589"/>
      <c r="GP3" s="590"/>
      <c r="GQ3" s="495"/>
      <c r="GR3" s="495"/>
      <c r="GS3" s="504" t="s">
        <v>210</v>
      </c>
      <c r="GT3" s="505"/>
      <c r="GU3" s="589">
        <v>2015</v>
      </c>
      <c r="GV3" s="589"/>
      <c r="GW3" s="589"/>
      <c r="GX3" s="589"/>
      <c r="GY3" s="589"/>
      <c r="GZ3" s="590"/>
      <c r="HA3" s="495"/>
      <c r="HB3" s="495"/>
      <c r="HC3" s="504" t="s">
        <v>210</v>
      </c>
      <c r="HD3" s="505"/>
      <c r="HE3" s="507">
        <v>2016</v>
      </c>
      <c r="HF3" s="507"/>
      <c r="HG3" s="507"/>
      <c r="HH3" s="507"/>
      <c r="HI3" s="507"/>
      <c r="HJ3" s="508"/>
      <c r="HK3" s="495"/>
      <c r="HL3" s="495"/>
      <c r="HM3" s="504" t="s">
        <v>293</v>
      </c>
      <c r="HN3" s="505"/>
      <c r="HO3" s="589">
        <v>2017</v>
      </c>
      <c r="HP3" s="589"/>
      <c r="HQ3" s="589"/>
      <c r="HR3" s="589"/>
      <c r="HS3" s="589"/>
      <c r="HT3" s="590"/>
      <c r="HU3" s="495"/>
      <c r="HV3" s="495"/>
      <c r="HW3" s="504" t="s">
        <v>210</v>
      </c>
      <c r="HX3" s="505"/>
      <c r="HY3" s="589">
        <v>2017</v>
      </c>
      <c r="HZ3" s="589"/>
      <c r="IA3" s="589"/>
      <c r="IB3" s="589"/>
      <c r="IC3" s="589"/>
      <c r="ID3" s="590"/>
      <c r="IE3" s="495"/>
      <c r="IF3" s="495"/>
      <c r="IG3" s="504" t="s">
        <v>293</v>
      </c>
      <c r="IH3" s="505"/>
      <c r="II3" s="589">
        <v>2017</v>
      </c>
      <c r="IJ3" s="589"/>
      <c r="IK3" s="589"/>
      <c r="IL3" s="589"/>
      <c r="IM3" s="589"/>
      <c r="IN3" s="590"/>
      <c r="IO3" s="495"/>
      <c r="IP3" s="495"/>
    </row>
    <row r="4" spans="1:250" s="516" customFormat="1" ht="18" customHeight="1" x14ac:dyDescent="0.25">
      <c r="A4" s="509" t="s">
        <v>201</v>
      </c>
      <c r="B4" s="510" t="s">
        <v>56</v>
      </c>
      <c r="C4" s="511" t="s">
        <v>7</v>
      </c>
      <c r="D4" s="512" t="s">
        <v>1</v>
      </c>
      <c r="E4" s="512" t="s">
        <v>2</v>
      </c>
      <c r="F4" s="512" t="s">
        <v>16</v>
      </c>
      <c r="G4" s="512" t="s">
        <v>17</v>
      </c>
      <c r="H4" s="513" t="s">
        <v>18</v>
      </c>
      <c r="I4" s="514"/>
      <c r="J4" s="514"/>
      <c r="K4" s="509" t="s">
        <v>201</v>
      </c>
      <c r="L4" s="510" t="s">
        <v>56</v>
      </c>
      <c r="M4" s="511" t="s">
        <v>7</v>
      </c>
      <c r="N4" s="512" t="s">
        <v>1</v>
      </c>
      <c r="O4" s="512" t="s">
        <v>2</v>
      </c>
      <c r="P4" s="512" t="s">
        <v>16</v>
      </c>
      <c r="Q4" s="512" t="s">
        <v>17</v>
      </c>
      <c r="R4" s="513" t="s">
        <v>18</v>
      </c>
      <c r="S4" s="514"/>
      <c r="T4" s="514"/>
      <c r="U4" s="509" t="s">
        <v>201</v>
      </c>
      <c r="V4" s="510" t="s">
        <v>56</v>
      </c>
      <c r="W4" s="511" t="s">
        <v>7</v>
      </c>
      <c r="X4" s="512" t="s">
        <v>1</v>
      </c>
      <c r="Y4" s="512" t="s">
        <v>2</v>
      </c>
      <c r="Z4" s="512" t="s">
        <v>16</v>
      </c>
      <c r="AA4" s="512" t="s">
        <v>17</v>
      </c>
      <c r="AB4" s="513" t="s">
        <v>18</v>
      </c>
      <c r="AC4" s="514"/>
      <c r="AD4" s="514"/>
      <c r="AE4" s="509" t="s">
        <v>201</v>
      </c>
      <c r="AF4" s="510" t="s">
        <v>56</v>
      </c>
      <c r="AG4" s="511" t="s">
        <v>7</v>
      </c>
      <c r="AH4" s="512" t="s">
        <v>1</v>
      </c>
      <c r="AI4" s="512" t="s">
        <v>2</v>
      </c>
      <c r="AJ4" s="512" t="s">
        <v>16</v>
      </c>
      <c r="AK4" s="512" t="s">
        <v>17</v>
      </c>
      <c r="AL4" s="513" t="s">
        <v>18</v>
      </c>
      <c r="AM4" s="514"/>
      <c r="AN4" s="514"/>
      <c r="AO4" s="509" t="s">
        <v>201</v>
      </c>
      <c r="AP4" s="510" t="s">
        <v>56</v>
      </c>
      <c r="AQ4" s="511" t="s">
        <v>7</v>
      </c>
      <c r="AR4" s="512" t="s">
        <v>1</v>
      </c>
      <c r="AS4" s="512" t="s">
        <v>2</v>
      </c>
      <c r="AT4" s="512" t="s">
        <v>16</v>
      </c>
      <c r="AU4" s="512" t="s">
        <v>17</v>
      </c>
      <c r="AV4" s="513" t="s">
        <v>18</v>
      </c>
      <c r="AW4" s="514"/>
      <c r="AX4" s="514"/>
      <c r="AY4" s="509" t="s">
        <v>201</v>
      </c>
      <c r="AZ4" s="515" t="s">
        <v>56</v>
      </c>
      <c r="BA4" s="511" t="s">
        <v>7</v>
      </c>
      <c r="BB4" s="512" t="s">
        <v>1</v>
      </c>
      <c r="BC4" s="512" t="s">
        <v>2</v>
      </c>
      <c r="BD4" s="512" t="s">
        <v>16</v>
      </c>
      <c r="BE4" s="512" t="s">
        <v>17</v>
      </c>
      <c r="BF4" s="513" t="s">
        <v>18</v>
      </c>
      <c r="BG4" s="514"/>
      <c r="BH4" s="514"/>
      <c r="BI4" s="509" t="s">
        <v>201</v>
      </c>
      <c r="BJ4" s="510" t="s">
        <v>56</v>
      </c>
      <c r="BK4" s="511" t="s">
        <v>7</v>
      </c>
      <c r="BL4" s="512" t="s">
        <v>1</v>
      </c>
      <c r="BM4" s="512" t="s">
        <v>2</v>
      </c>
      <c r="BN4" s="512" t="s">
        <v>16</v>
      </c>
      <c r="BO4" s="512" t="s">
        <v>17</v>
      </c>
      <c r="BP4" s="513" t="s">
        <v>18</v>
      </c>
      <c r="BQ4" s="514"/>
      <c r="BR4" s="514"/>
      <c r="BS4" s="509" t="s">
        <v>201</v>
      </c>
      <c r="BT4" s="510" t="s">
        <v>56</v>
      </c>
      <c r="BU4" s="511" t="s">
        <v>7</v>
      </c>
      <c r="BV4" s="512" t="s">
        <v>1</v>
      </c>
      <c r="BW4" s="512" t="s">
        <v>2</v>
      </c>
      <c r="BX4" s="512" t="s">
        <v>16</v>
      </c>
      <c r="BY4" s="512" t="s">
        <v>17</v>
      </c>
      <c r="BZ4" s="513" t="s">
        <v>18</v>
      </c>
      <c r="CA4" s="514"/>
      <c r="CB4" s="514"/>
      <c r="CC4" s="509" t="s">
        <v>201</v>
      </c>
      <c r="CD4" s="510" t="s">
        <v>56</v>
      </c>
      <c r="CE4" s="511" t="s">
        <v>7</v>
      </c>
      <c r="CF4" s="512" t="s">
        <v>1</v>
      </c>
      <c r="CG4" s="512" t="s">
        <v>2</v>
      </c>
      <c r="CH4" s="512" t="s">
        <v>16</v>
      </c>
      <c r="CI4" s="512" t="s">
        <v>17</v>
      </c>
      <c r="CJ4" s="513" t="s">
        <v>18</v>
      </c>
      <c r="CK4" s="514"/>
      <c r="CL4" s="514"/>
      <c r="CM4" s="509" t="s">
        <v>201</v>
      </c>
      <c r="CN4" s="510" t="s">
        <v>56</v>
      </c>
      <c r="CO4" s="511" t="s">
        <v>7</v>
      </c>
      <c r="CP4" s="512" t="s">
        <v>1</v>
      </c>
      <c r="CQ4" s="512" t="s">
        <v>2</v>
      </c>
      <c r="CR4" s="512" t="s">
        <v>16</v>
      </c>
      <c r="CS4" s="512" t="s">
        <v>17</v>
      </c>
      <c r="CT4" s="513" t="s">
        <v>18</v>
      </c>
      <c r="CU4" s="514"/>
      <c r="CV4" s="514"/>
      <c r="CW4" s="509" t="s">
        <v>201</v>
      </c>
      <c r="CX4" s="510" t="s">
        <v>56</v>
      </c>
      <c r="CY4" s="511" t="s">
        <v>7</v>
      </c>
      <c r="CZ4" s="512" t="s">
        <v>1</v>
      </c>
      <c r="DA4" s="512" t="s">
        <v>2</v>
      </c>
      <c r="DB4" s="512" t="s">
        <v>16</v>
      </c>
      <c r="DC4" s="512" t="s">
        <v>17</v>
      </c>
      <c r="DD4" s="513" t="s">
        <v>18</v>
      </c>
      <c r="DE4" s="514"/>
      <c r="DF4" s="514"/>
      <c r="DG4" s="509" t="s">
        <v>201</v>
      </c>
      <c r="DH4" s="510" t="s">
        <v>56</v>
      </c>
      <c r="DI4" s="511" t="s">
        <v>7</v>
      </c>
      <c r="DJ4" s="512" t="s">
        <v>1</v>
      </c>
      <c r="DK4" s="512" t="s">
        <v>2</v>
      </c>
      <c r="DL4" s="512" t="s">
        <v>16</v>
      </c>
      <c r="DM4" s="512" t="s">
        <v>17</v>
      </c>
      <c r="DN4" s="513" t="s">
        <v>18</v>
      </c>
      <c r="DO4" s="514"/>
      <c r="DP4" s="514"/>
      <c r="DQ4" s="509" t="s">
        <v>201</v>
      </c>
      <c r="DR4" s="510" t="s">
        <v>56</v>
      </c>
      <c r="DS4" s="511" t="s">
        <v>7</v>
      </c>
      <c r="DT4" s="512" t="s">
        <v>1</v>
      </c>
      <c r="DU4" s="512" t="s">
        <v>2</v>
      </c>
      <c r="DV4" s="512" t="s">
        <v>16</v>
      </c>
      <c r="DW4" s="512" t="s">
        <v>17</v>
      </c>
      <c r="DX4" s="513" t="s">
        <v>18</v>
      </c>
      <c r="DY4" s="514"/>
      <c r="DZ4" s="514"/>
      <c r="EA4" s="509" t="s">
        <v>201</v>
      </c>
      <c r="EB4" s="510" t="s">
        <v>56</v>
      </c>
      <c r="EC4" s="511" t="s">
        <v>7</v>
      </c>
      <c r="ED4" s="512" t="s">
        <v>1</v>
      </c>
      <c r="EE4" s="512" t="s">
        <v>2</v>
      </c>
      <c r="EF4" s="512" t="s">
        <v>16</v>
      </c>
      <c r="EG4" s="512" t="s">
        <v>17</v>
      </c>
      <c r="EH4" s="513" t="s">
        <v>18</v>
      </c>
      <c r="EI4" s="514"/>
      <c r="EJ4" s="514"/>
      <c r="EK4" s="509" t="s">
        <v>201</v>
      </c>
      <c r="EL4" s="510" t="s">
        <v>56</v>
      </c>
      <c r="EM4" s="511" t="s">
        <v>7</v>
      </c>
      <c r="EN4" s="512" t="s">
        <v>1</v>
      </c>
      <c r="EO4" s="512" t="s">
        <v>2</v>
      </c>
      <c r="EP4" s="512" t="s">
        <v>16</v>
      </c>
      <c r="EQ4" s="512" t="s">
        <v>17</v>
      </c>
      <c r="ER4" s="513" t="s">
        <v>18</v>
      </c>
      <c r="ES4" s="514"/>
      <c r="ET4" s="514"/>
      <c r="EU4" s="509" t="s">
        <v>201</v>
      </c>
      <c r="EV4" s="510" t="s">
        <v>56</v>
      </c>
      <c r="EW4" s="511" t="s">
        <v>7</v>
      </c>
      <c r="EX4" s="512" t="s">
        <v>1</v>
      </c>
      <c r="EY4" s="512" t="s">
        <v>2</v>
      </c>
      <c r="EZ4" s="512" t="s">
        <v>16</v>
      </c>
      <c r="FA4" s="512" t="s">
        <v>17</v>
      </c>
      <c r="FB4" s="513" t="s">
        <v>18</v>
      </c>
      <c r="FC4" s="514"/>
      <c r="FD4" s="514"/>
      <c r="FE4" s="509" t="s">
        <v>201</v>
      </c>
      <c r="FF4" s="515" t="s">
        <v>56</v>
      </c>
      <c r="FG4" s="511" t="s">
        <v>7</v>
      </c>
      <c r="FH4" s="512" t="s">
        <v>1</v>
      </c>
      <c r="FI4" s="512" t="s">
        <v>2</v>
      </c>
      <c r="FJ4" s="512" t="s">
        <v>16</v>
      </c>
      <c r="FK4" s="512" t="s">
        <v>17</v>
      </c>
      <c r="FL4" s="513" t="s">
        <v>18</v>
      </c>
      <c r="FM4" s="514"/>
      <c r="FN4" s="514"/>
      <c r="FO4" s="509" t="s">
        <v>201</v>
      </c>
      <c r="FP4" s="510" t="s">
        <v>56</v>
      </c>
      <c r="FQ4" s="511" t="s">
        <v>7</v>
      </c>
      <c r="FR4" s="512" t="s">
        <v>1</v>
      </c>
      <c r="FS4" s="512" t="s">
        <v>2</v>
      </c>
      <c r="FT4" s="512" t="s">
        <v>16</v>
      </c>
      <c r="FU4" s="512" t="s">
        <v>17</v>
      </c>
      <c r="FV4" s="513" t="s">
        <v>18</v>
      </c>
      <c r="FW4" s="514"/>
      <c r="FX4" s="514"/>
      <c r="FY4" s="509" t="s">
        <v>201</v>
      </c>
      <c r="FZ4" s="510" t="s">
        <v>56</v>
      </c>
      <c r="GA4" s="511" t="s">
        <v>7</v>
      </c>
      <c r="GB4" s="512" t="s">
        <v>1</v>
      </c>
      <c r="GC4" s="512" t="s">
        <v>2</v>
      </c>
      <c r="GD4" s="512" t="s">
        <v>16</v>
      </c>
      <c r="GE4" s="512" t="s">
        <v>17</v>
      </c>
      <c r="GF4" s="513" t="s">
        <v>18</v>
      </c>
      <c r="GG4" s="514"/>
      <c r="GH4" s="514"/>
      <c r="GI4" s="509" t="s">
        <v>201</v>
      </c>
      <c r="GJ4" s="510" t="s">
        <v>56</v>
      </c>
      <c r="GK4" s="511" t="s">
        <v>7</v>
      </c>
      <c r="GL4" s="512" t="s">
        <v>1</v>
      </c>
      <c r="GM4" s="512" t="s">
        <v>2</v>
      </c>
      <c r="GN4" s="512" t="s">
        <v>16</v>
      </c>
      <c r="GO4" s="512" t="s">
        <v>17</v>
      </c>
      <c r="GP4" s="513" t="s">
        <v>18</v>
      </c>
      <c r="GQ4" s="514"/>
      <c r="GR4" s="514"/>
      <c r="GS4" s="509" t="s">
        <v>201</v>
      </c>
      <c r="GT4" s="510" t="s">
        <v>56</v>
      </c>
      <c r="GU4" s="511" t="s">
        <v>7</v>
      </c>
      <c r="GV4" s="512" t="s">
        <v>1</v>
      </c>
      <c r="GW4" s="512" t="s">
        <v>2</v>
      </c>
      <c r="GX4" s="512" t="s">
        <v>16</v>
      </c>
      <c r="GY4" s="512" t="s">
        <v>17</v>
      </c>
      <c r="GZ4" s="513" t="s">
        <v>18</v>
      </c>
      <c r="HA4" s="514"/>
      <c r="HB4" s="514"/>
      <c r="HC4" s="509" t="s">
        <v>201</v>
      </c>
      <c r="HD4" s="510" t="s">
        <v>56</v>
      </c>
      <c r="HE4" s="511" t="s">
        <v>7</v>
      </c>
      <c r="HF4" s="512" t="s">
        <v>1</v>
      </c>
      <c r="HG4" s="512" t="s">
        <v>2</v>
      </c>
      <c r="HH4" s="512" t="s">
        <v>16</v>
      </c>
      <c r="HI4" s="512" t="s">
        <v>17</v>
      </c>
      <c r="HJ4" s="513" t="s">
        <v>18</v>
      </c>
      <c r="HK4" s="514"/>
      <c r="HL4" s="514"/>
      <c r="HM4" s="509" t="s">
        <v>201</v>
      </c>
      <c r="HN4" s="510" t="s">
        <v>56</v>
      </c>
      <c r="HO4" s="511" t="s">
        <v>7</v>
      </c>
      <c r="HP4" s="512" t="s">
        <v>1</v>
      </c>
      <c r="HQ4" s="512" t="s">
        <v>2</v>
      </c>
      <c r="HR4" s="512" t="s">
        <v>16</v>
      </c>
      <c r="HS4" s="512" t="s">
        <v>17</v>
      </c>
      <c r="HT4" s="513" t="s">
        <v>18</v>
      </c>
      <c r="HU4" s="514"/>
      <c r="HV4" s="514"/>
      <c r="HW4" s="509" t="s">
        <v>201</v>
      </c>
      <c r="HX4" s="510" t="s">
        <v>56</v>
      </c>
      <c r="HY4" s="511" t="s">
        <v>7</v>
      </c>
      <c r="HZ4" s="512" t="s">
        <v>1</v>
      </c>
      <c r="IA4" s="512" t="s">
        <v>2</v>
      </c>
      <c r="IB4" s="512" t="s">
        <v>16</v>
      </c>
      <c r="IC4" s="512" t="s">
        <v>17</v>
      </c>
      <c r="ID4" s="513" t="s">
        <v>18</v>
      </c>
      <c r="IE4" s="514"/>
      <c r="IF4" s="514"/>
      <c r="IG4" s="509" t="s">
        <v>201</v>
      </c>
      <c r="IH4" s="510" t="s">
        <v>56</v>
      </c>
      <c r="II4" s="511" t="s">
        <v>7</v>
      </c>
      <c r="IJ4" s="512" t="s">
        <v>1</v>
      </c>
      <c r="IK4" s="512" t="s">
        <v>2</v>
      </c>
      <c r="IL4" s="512" t="s">
        <v>16</v>
      </c>
      <c r="IM4" s="512" t="s">
        <v>17</v>
      </c>
      <c r="IN4" s="513" t="s">
        <v>18</v>
      </c>
      <c r="IO4" s="514"/>
      <c r="IP4" s="514"/>
    </row>
    <row r="5" spans="1:250" s="4" customFormat="1" x14ac:dyDescent="0.25">
      <c r="A5" s="164"/>
      <c r="B5" s="15" t="s">
        <v>24</v>
      </c>
      <c r="C5" s="9">
        <f t="shared" ref="C5:H5" si="0">IF(COUNTA(C14)=0,"",C14)</f>
        <v>47.07522725341942</v>
      </c>
      <c r="D5" s="9" t="str">
        <f t="shared" si="0"/>
        <v/>
      </c>
      <c r="E5" s="9" t="str">
        <f t="shared" si="0"/>
        <v/>
      </c>
      <c r="F5" s="9" t="str">
        <f t="shared" si="0"/>
        <v/>
      </c>
      <c r="G5" s="9">
        <f t="shared" si="0"/>
        <v>47.813194081810266</v>
      </c>
      <c r="H5" s="31">
        <f t="shared" si="0"/>
        <v>20.266585365853672</v>
      </c>
      <c r="I5" s="24"/>
      <c r="J5" s="24"/>
      <c r="K5" s="164"/>
      <c r="L5" s="15" t="s">
        <v>24</v>
      </c>
      <c r="M5" s="9">
        <f t="shared" ref="M5:R5" si="1">IF(COUNTA(M14)=0,"",M14)</f>
        <v>52.24071836464455</v>
      </c>
      <c r="N5" s="9" t="str">
        <f t="shared" si="1"/>
        <v/>
      </c>
      <c r="O5" s="9" t="str">
        <f t="shared" si="1"/>
        <v/>
      </c>
      <c r="P5" s="9" t="str">
        <f t="shared" si="1"/>
        <v/>
      </c>
      <c r="Q5" s="9">
        <f t="shared" si="1"/>
        <v>53.106010186757217</v>
      </c>
      <c r="R5" s="31">
        <f t="shared" si="1"/>
        <v>20.854481132075477</v>
      </c>
      <c r="S5" s="24"/>
      <c r="T5" s="24"/>
      <c r="U5" s="164"/>
      <c r="V5" s="15" t="s">
        <v>24</v>
      </c>
      <c r="W5" s="9">
        <f t="shared" ref="W5:AB5" si="2">IF(COUNTA(W14)=0,"",W14)</f>
        <v>53.598484970585872</v>
      </c>
      <c r="X5" s="9" t="str">
        <f t="shared" si="2"/>
        <v/>
      </c>
      <c r="Y5" s="9" t="str">
        <f t="shared" si="2"/>
        <v/>
      </c>
      <c r="Z5" s="9" t="str">
        <f t="shared" si="2"/>
        <v/>
      </c>
      <c r="AA5" s="9">
        <f t="shared" si="2"/>
        <v>54.588936769702499</v>
      </c>
      <c r="AB5" s="31">
        <f t="shared" si="2"/>
        <v>20.572727272727263</v>
      </c>
      <c r="AC5" s="24"/>
      <c r="AD5" s="24"/>
      <c r="AE5" s="164"/>
      <c r="AF5" s="15" t="s">
        <v>24</v>
      </c>
      <c r="AG5" s="9">
        <f t="shared" ref="AG5:AL5" si="3">IF(COUNTA(AG14)=0,"",AG14)</f>
        <v>52.564737808284775</v>
      </c>
      <c r="AH5" s="9" t="str">
        <f t="shared" si="3"/>
        <v/>
      </c>
      <c r="AI5" s="9" t="str">
        <f t="shared" si="3"/>
        <v/>
      </c>
      <c r="AJ5" s="9" t="str">
        <f t="shared" si="3"/>
        <v/>
      </c>
      <c r="AK5" s="9">
        <f t="shared" si="3"/>
        <v>53.502875924404272</v>
      </c>
      <c r="AL5" s="31">
        <f t="shared" si="3"/>
        <v>21.290985324947599</v>
      </c>
      <c r="AM5" s="24"/>
      <c r="AN5" s="24"/>
      <c r="AO5" s="164"/>
      <c r="AP5" s="15" t="s">
        <v>24</v>
      </c>
      <c r="AQ5" s="9">
        <f t="shared" ref="AQ5:AV5" si="4">IF(COUNTA(AQ14)=0,"",AQ14)</f>
        <v>49.934355458449488</v>
      </c>
      <c r="AR5" s="9" t="str">
        <f t="shared" si="4"/>
        <v/>
      </c>
      <c r="AS5" s="9" t="str">
        <f t="shared" si="4"/>
        <v/>
      </c>
      <c r="AT5" s="9" t="str">
        <f t="shared" si="4"/>
        <v/>
      </c>
      <c r="AU5" s="9">
        <f t="shared" si="4"/>
        <v>50.871795470464633</v>
      </c>
      <c r="AV5" s="31">
        <f t="shared" si="4"/>
        <v>21.897246127366614</v>
      </c>
      <c r="AW5" s="24"/>
      <c r="AX5" s="24"/>
      <c r="AY5" s="164"/>
      <c r="AZ5" s="72" t="s">
        <v>24</v>
      </c>
      <c r="BA5" s="9">
        <f t="shared" ref="BA5:BF5" si="5">IF(COUNTA(BA14)=0,"",BA14)</f>
        <v>57.464476999707003</v>
      </c>
      <c r="BB5" s="9" t="str">
        <f t="shared" si="5"/>
        <v/>
      </c>
      <c r="BC5" s="9" t="str">
        <f t="shared" si="5"/>
        <v/>
      </c>
      <c r="BD5" s="9" t="str">
        <f t="shared" si="5"/>
        <v/>
      </c>
      <c r="BE5" s="9">
        <f t="shared" si="5"/>
        <v>58.57190698237752</v>
      </c>
      <c r="BF5" s="31">
        <f t="shared" si="5"/>
        <v>22.99745042492917</v>
      </c>
      <c r="BG5" s="24"/>
      <c r="BH5" s="24"/>
      <c r="BI5" s="164"/>
      <c r="BJ5" s="15" t="s">
        <v>24</v>
      </c>
      <c r="BK5" s="9">
        <f t="shared" ref="BK5:BP5" si="6">IF(COUNTA(BK14)=0,"",BK14)</f>
        <v>57.464476999707003</v>
      </c>
      <c r="BL5" s="9" t="str">
        <f t="shared" si="6"/>
        <v/>
      </c>
      <c r="BM5" s="9" t="str">
        <f t="shared" si="6"/>
        <v/>
      </c>
      <c r="BN5" s="9" t="str">
        <f t="shared" si="6"/>
        <v/>
      </c>
      <c r="BO5" s="9">
        <f t="shared" si="6"/>
        <v>58.57190698237752</v>
      </c>
      <c r="BP5" s="31">
        <f t="shared" si="6"/>
        <v>22.99745042492917</v>
      </c>
      <c r="BQ5" s="24"/>
      <c r="BR5" s="24"/>
      <c r="BS5" s="164"/>
      <c r="BT5" s="15" t="s">
        <v>24</v>
      </c>
      <c r="BU5" s="9">
        <f>IF(COUNTA(BU14)=0,"",BU14)</f>
        <v>65.546918378678512</v>
      </c>
      <c r="BV5" s="9" t="str">
        <f t="shared" ref="BV5:BZ5" si="7">IF(COUNTA(BV14)=0,"",BV14)</f>
        <v/>
      </c>
      <c r="BW5" s="9" t="str">
        <f t="shared" si="7"/>
        <v/>
      </c>
      <c r="BX5" s="9" t="str">
        <f t="shared" si="7"/>
        <v/>
      </c>
      <c r="BY5" s="9">
        <f t="shared" si="7"/>
        <v>66.974830590513065</v>
      </c>
      <c r="BZ5" s="31">
        <f t="shared" si="7"/>
        <v>34.558823529411768</v>
      </c>
      <c r="CA5" s="24"/>
      <c r="CB5" s="24"/>
      <c r="CC5" s="164"/>
      <c r="CD5" s="15" t="s">
        <v>24</v>
      </c>
      <c r="CE5" s="9">
        <f>IF(COUNTA(CE14)=0,"",CE14)</f>
        <v>66.114316108178883</v>
      </c>
      <c r="CF5" s="9" t="str">
        <f t="shared" ref="CF5:CJ5" si="8">IF(COUNTA(CF14)=0,"",CF14)</f>
        <v/>
      </c>
      <c r="CG5" s="9" t="str">
        <f t="shared" si="8"/>
        <v/>
      </c>
      <c r="CH5" s="9" t="str">
        <f t="shared" si="8"/>
        <v/>
      </c>
      <c r="CI5" s="9">
        <f t="shared" si="8"/>
        <v>67.697182495503981</v>
      </c>
      <c r="CJ5" s="31">
        <f t="shared" si="8"/>
        <v>32.106715731370755</v>
      </c>
      <c r="CK5" s="24"/>
      <c r="CL5" s="24"/>
      <c r="CM5" s="164"/>
      <c r="CN5" s="15" t="s">
        <v>24</v>
      </c>
      <c r="CO5" s="9">
        <f>IF(COUNTA(CO14)=0,"",CO14)</f>
        <v>64.231890643341288</v>
      </c>
      <c r="CP5" s="9" t="str">
        <f t="shared" ref="CP5:CT5" si="9">IF(COUNTA(CP14)=0,"",CP14)</f>
        <v/>
      </c>
      <c r="CQ5" s="9" t="str">
        <f t="shared" si="9"/>
        <v/>
      </c>
      <c r="CR5" s="9" t="str">
        <f t="shared" si="9"/>
        <v/>
      </c>
      <c r="CS5" s="9">
        <f t="shared" si="9"/>
        <v>65.754402665397436</v>
      </c>
      <c r="CT5" s="31">
        <f t="shared" si="9"/>
        <v>32.163742690058484</v>
      </c>
      <c r="CU5" s="24"/>
      <c r="CV5" s="24"/>
      <c r="CW5" s="164"/>
      <c r="CX5" s="15" t="s">
        <v>24</v>
      </c>
      <c r="CY5" s="9">
        <f>IF(COUNTA(CY14)=0,"",CY14)</f>
        <v>61.083300021043456</v>
      </c>
      <c r="CZ5" s="9" t="str">
        <f t="shared" ref="CZ5:DD5" si="10">IF(COUNTA(CZ14)=0,"",CZ14)</f>
        <v/>
      </c>
      <c r="DA5" s="9" t="str">
        <f t="shared" si="10"/>
        <v/>
      </c>
      <c r="DB5" s="9" t="str">
        <f t="shared" si="10"/>
        <v/>
      </c>
      <c r="DC5" s="9">
        <f t="shared" si="10"/>
        <v>62.63589477199362</v>
      </c>
      <c r="DD5" s="31">
        <f t="shared" si="10"/>
        <v>30.110701107011067</v>
      </c>
      <c r="DE5" s="24"/>
      <c r="DF5" s="24"/>
      <c r="DG5" s="164"/>
      <c r="DH5" s="15" t="s">
        <v>24</v>
      </c>
      <c r="DI5" s="9" t="str">
        <f t="shared" ref="DI5:DN5" si="11">IF(COUNTA(DI14)=0,"",DI14)</f>
        <v/>
      </c>
      <c r="DJ5" s="9" t="str">
        <f t="shared" si="11"/>
        <v/>
      </c>
      <c r="DK5" s="9" t="str">
        <f t="shared" si="11"/>
        <v/>
      </c>
      <c r="DL5" s="9" t="str">
        <f t="shared" si="11"/>
        <v/>
      </c>
      <c r="DM5" s="9" t="str">
        <f t="shared" si="11"/>
        <v/>
      </c>
      <c r="DN5" s="31" t="str">
        <f t="shared" si="11"/>
        <v/>
      </c>
      <c r="DO5" s="24"/>
      <c r="DP5" s="24"/>
      <c r="DQ5" s="164"/>
      <c r="DR5" s="15" t="s">
        <v>24</v>
      </c>
      <c r="DS5" s="9">
        <f t="shared" ref="DS5:DX5" si="12">IF(COUNTA(DS14)=0,"",DS14)</f>
        <v>59.9</v>
      </c>
      <c r="DT5" s="9" t="str">
        <f t="shared" si="12"/>
        <v/>
      </c>
      <c r="DU5" s="9" t="str">
        <f t="shared" si="12"/>
        <v/>
      </c>
      <c r="DV5" s="9" t="str">
        <f t="shared" si="12"/>
        <v/>
      </c>
      <c r="DW5" s="9">
        <f t="shared" si="12"/>
        <v>61.6</v>
      </c>
      <c r="DX5" s="31">
        <f t="shared" si="12"/>
        <v>28.5</v>
      </c>
      <c r="DY5" s="24"/>
      <c r="DZ5" s="24"/>
      <c r="EA5" s="164"/>
      <c r="EB5" s="15" t="s">
        <v>24</v>
      </c>
      <c r="EC5" s="9" t="str">
        <f t="shared" ref="EC5:EH5" si="13">IF(COUNTA(EC14)=0,"",EC14)</f>
        <v/>
      </c>
      <c r="ED5" s="9" t="str">
        <f t="shared" si="13"/>
        <v/>
      </c>
      <c r="EE5" s="9" t="str">
        <f t="shared" si="13"/>
        <v/>
      </c>
      <c r="EF5" s="9" t="str">
        <f t="shared" si="13"/>
        <v/>
      </c>
      <c r="EG5" s="9" t="str">
        <f t="shared" si="13"/>
        <v/>
      </c>
      <c r="EH5" s="31" t="str">
        <f t="shared" si="13"/>
        <v/>
      </c>
      <c r="EI5" s="24"/>
      <c r="EJ5" s="24"/>
      <c r="EK5" s="164"/>
      <c r="EL5" s="15" t="s">
        <v>24</v>
      </c>
      <c r="EM5" s="9">
        <f t="shared" ref="EM5:ER5" si="14">IF(COUNTA(EM14)=0,"",EM14)</f>
        <v>61.1</v>
      </c>
      <c r="EN5" s="9" t="str">
        <f t="shared" si="14"/>
        <v/>
      </c>
      <c r="EO5" s="9" t="str">
        <f t="shared" si="14"/>
        <v/>
      </c>
      <c r="EP5" s="9" t="str">
        <f t="shared" si="14"/>
        <v/>
      </c>
      <c r="EQ5" s="9">
        <f t="shared" si="14"/>
        <v>63.1</v>
      </c>
      <c r="ER5" s="31">
        <f t="shared" si="14"/>
        <v>27.5</v>
      </c>
      <c r="ES5" s="24"/>
      <c r="ET5" s="24"/>
      <c r="EU5" s="164"/>
      <c r="EV5" s="15" t="s">
        <v>24</v>
      </c>
      <c r="EW5" s="9" t="str">
        <f t="shared" ref="EW5:FB5" si="15">IF(COUNTA(EW14)=0,"",EW14)</f>
        <v/>
      </c>
      <c r="EX5" s="9" t="str">
        <f t="shared" si="15"/>
        <v/>
      </c>
      <c r="EY5" s="9" t="str">
        <f t="shared" si="15"/>
        <v/>
      </c>
      <c r="EZ5" s="9" t="str">
        <f t="shared" si="15"/>
        <v/>
      </c>
      <c r="FA5" s="9" t="str">
        <f t="shared" si="15"/>
        <v/>
      </c>
      <c r="FB5" s="31" t="str">
        <f t="shared" si="15"/>
        <v/>
      </c>
      <c r="FC5" s="24"/>
      <c r="FD5" s="24"/>
      <c r="FE5" s="164"/>
      <c r="FF5" s="72" t="s">
        <v>24</v>
      </c>
      <c r="FG5" s="9">
        <f t="shared" ref="FG5:FL5" si="16">IF(COUNTA(FG14)=0,"",FG14)</f>
        <v>56.8</v>
      </c>
      <c r="FH5" s="9" t="str">
        <f t="shared" si="16"/>
        <v/>
      </c>
      <c r="FI5" s="9" t="str">
        <f t="shared" si="16"/>
        <v/>
      </c>
      <c r="FJ5" s="9" t="str">
        <f t="shared" si="16"/>
        <v/>
      </c>
      <c r="FK5" s="9">
        <f t="shared" si="16"/>
        <v>59.3</v>
      </c>
      <c r="FL5" s="31">
        <f t="shared" si="16"/>
        <v>16.2</v>
      </c>
      <c r="FM5" s="24"/>
      <c r="FN5" s="24"/>
      <c r="FO5" s="164"/>
      <c r="FP5" s="15" t="s">
        <v>24</v>
      </c>
      <c r="FQ5" s="9" t="str">
        <f t="shared" ref="FQ5:FV5" si="17">IF(COUNTA(FQ14)=0,"",FQ14)</f>
        <v/>
      </c>
      <c r="FR5" s="9" t="str">
        <f t="shared" si="17"/>
        <v/>
      </c>
      <c r="FS5" s="9" t="str">
        <f t="shared" si="17"/>
        <v/>
      </c>
      <c r="FT5" s="9" t="str">
        <f t="shared" si="17"/>
        <v/>
      </c>
      <c r="FU5" s="9" t="str">
        <f t="shared" si="17"/>
        <v/>
      </c>
      <c r="FV5" s="31" t="str">
        <f t="shared" si="17"/>
        <v/>
      </c>
      <c r="FW5" s="24"/>
      <c r="FX5" s="24"/>
      <c r="FY5" s="164"/>
      <c r="FZ5" s="15" t="s">
        <v>24</v>
      </c>
      <c r="GA5" s="9" t="str">
        <f t="shared" ref="GA5:GF5" si="18">IF(COUNTA(GA14)=0,"",GA14)</f>
        <v/>
      </c>
      <c r="GB5" s="9" t="str">
        <f t="shared" si="18"/>
        <v/>
      </c>
      <c r="GC5" s="9" t="str">
        <f t="shared" si="18"/>
        <v/>
      </c>
      <c r="GD5" s="9" t="str">
        <f t="shared" si="18"/>
        <v/>
      </c>
      <c r="GE5" s="9" t="str">
        <f t="shared" si="18"/>
        <v/>
      </c>
      <c r="GF5" s="31" t="str">
        <f t="shared" si="18"/>
        <v/>
      </c>
      <c r="GG5" s="24"/>
      <c r="GH5" s="24"/>
      <c r="GI5" s="164"/>
      <c r="GJ5" s="15" t="s">
        <v>24</v>
      </c>
      <c r="GK5" s="9">
        <f>IF(COUNTA(GK14)=0,"",GK14)</f>
        <v>46.925983614549295</v>
      </c>
      <c r="GL5" s="9" t="str">
        <f t="shared" ref="GL5:GP5" si="19">IF(COUNTA(GL14)=0,"",GL14)</f>
        <v/>
      </c>
      <c r="GM5" s="9" t="str">
        <f t="shared" si="19"/>
        <v/>
      </c>
      <c r="GN5" s="9" t="str">
        <f t="shared" si="19"/>
        <v/>
      </c>
      <c r="GO5" s="9">
        <f t="shared" si="19"/>
        <v>48.064223747248477</v>
      </c>
      <c r="GP5" s="31">
        <f t="shared" si="19"/>
        <v>31.290184312044573</v>
      </c>
      <c r="GQ5" s="24"/>
      <c r="GR5" s="24"/>
      <c r="GS5" s="164"/>
      <c r="GT5" s="15" t="s">
        <v>24</v>
      </c>
      <c r="GU5" s="9" t="str">
        <f t="shared" ref="GU5:GZ5" si="20">IF(COUNTA(GU14)=0,"",GU14)</f>
        <v/>
      </c>
      <c r="GV5" s="9" t="str">
        <f t="shared" si="20"/>
        <v/>
      </c>
      <c r="GW5" s="9" t="str">
        <f t="shared" si="20"/>
        <v/>
      </c>
      <c r="GX5" s="9" t="str">
        <f t="shared" si="20"/>
        <v/>
      </c>
      <c r="GY5" s="9" t="str">
        <f t="shared" si="20"/>
        <v/>
      </c>
      <c r="GZ5" s="31" t="str">
        <f t="shared" si="20"/>
        <v/>
      </c>
      <c r="HA5" s="24"/>
      <c r="HB5" s="24"/>
      <c r="HC5" s="164"/>
      <c r="HD5" s="15" t="s">
        <v>24</v>
      </c>
      <c r="HE5" s="9">
        <f t="shared" ref="HE5:HJ5" si="21">IF(COUNTA(HE14)=0,"",HE14)</f>
        <v>66.468824132761753</v>
      </c>
      <c r="HF5" s="9" t="str">
        <f t="shared" si="21"/>
        <v/>
      </c>
      <c r="HG5" s="9" t="str">
        <f t="shared" si="21"/>
        <v/>
      </c>
      <c r="HH5" s="9" t="str">
        <f t="shared" si="21"/>
        <v/>
      </c>
      <c r="HI5" s="9">
        <f t="shared" si="21"/>
        <v>69.099999999999994</v>
      </c>
      <c r="HJ5" s="31">
        <f t="shared" si="21"/>
        <v>37.4</v>
      </c>
      <c r="HK5" s="24"/>
      <c r="HL5" s="24"/>
      <c r="HM5" s="164"/>
      <c r="HN5" s="15" t="s">
        <v>24</v>
      </c>
      <c r="HO5" s="9">
        <f t="shared" ref="HO5:HT5" si="22">IF(COUNTA(HO14)=0,"",HO14)</f>
        <v>24</v>
      </c>
      <c r="HP5" s="9" t="str">
        <f t="shared" si="22"/>
        <v/>
      </c>
      <c r="HQ5" s="9" t="str">
        <f t="shared" si="22"/>
        <v/>
      </c>
      <c r="HR5" s="9" t="str">
        <f t="shared" si="22"/>
        <v/>
      </c>
      <c r="HS5" s="9" t="str">
        <f t="shared" si="22"/>
        <v/>
      </c>
      <c r="HT5" s="31" t="str">
        <f t="shared" si="22"/>
        <v/>
      </c>
      <c r="HU5" s="24"/>
      <c r="HV5" s="24"/>
      <c r="HW5" s="164"/>
      <c r="HX5" s="244" t="s">
        <v>24</v>
      </c>
      <c r="HY5" s="9">
        <f t="shared" ref="HY5:ID5" si="23">IF(COUNTA(HY14)=0,"",HY14)</f>
        <v>58.010782289515944</v>
      </c>
      <c r="HZ5" s="9" t="str">
        <f t="shared" si="23"/>
        <v/>
      </c>
      <c r="IA5" s="9" t="str">
        <f t="shared" si="23"/>
        <v/>
      </c>
      <c r="IB5" s="9" t="str">
        <f t="shared" si="23"/>
        <v/>
      </c>
      <c r="IC5" s="9">
        <f t="shared" si="23"/>
        <v>60</v>
      </c>
      <c r="ID5" s="31">
        <f t="shared" si="23"/>
        <v>37</v>
      </c>
      <c r="IE5" s="24"/>
      <c r="IF5" s="24"/>
      <c r="IG5" s="164"/>
      <c r="IH5" s="244" t="s">
        <v>24</v>
      </c>
      <c r="II5" s="9" t="str">
        <f t="shared" ref="II5:IN5" si="24">IF(COUNTA(II14)=0,"",II14)</f>
        <v/>
      </c>
      <c r="IJ5" s="9" t="str">
        <f t="shared" si="24"/>
        <v/>
      </c>
      <c r="IK5" s="9">
        <f t="shared" si="24"/>
        <v>36.734690000000001</v>
      </c>
      <c r="IL5" s="9" t="str">
        <f t="shared" si="24"/>
        <v/>
      </c>
      <c r="IM5" s="9" t="str">
        <f t="shared" si="24"/>
        <v/>
      </c>
      <c r="IN5" s="31" t="str">
        <f t="shared" si="24"/>
        <v/>
      </c>
      <c r="IO5" s="24"/>
      <c r="IP5" s="24"/>
    </row>
    <row r="6" spans="1:250" s="4" customFormat="1" x14ac:dyDescent="0.25">
      <c r="A6" s="164"/>
      <c r="B6" s="15" t="s">
        <v>0</v>
      </c>
      <c r="C6" s="9"/>
      <c r="D6" s="9"/>
      <c r="E6" s="9"/>
      <c r="F6" s="9"/>
      <c r="G6" s="9"/>
      <c r="H6" s="31"/>
      <c r="I6" s="24"/>
      <c r="J6" s="24"/>
      <c r="K6" s="164"/>
      <c r="L6" s="15" t="s">
        <v>0</v>
      </c>
      <c r="M6" s="9" t="str">
        <f>IF((COUNTA(M15:M26)=0)+(COUNTA(M14)=0),"",100-M14-SUMPRODUCT(L15:L26,M15:M26))</f>
        <v/>
      </c>
      <c r="N6" s="9" t="str">
        <f>IF((COUNTA(N15:N26)=0)+(COUNTA(N14)=0),"",100-N14-SUMPRODUCT(L15:L26,N15:N26))</f>
        <v/>
      </c>
      <c r="O6" s="9" t="str">
        <f>IF((COUNTA(O15:O26)=0)+(COUNTA(O14)=0),"",100-O14-SUMPRODUCT(L15:L26,O15:O26))</f>
        <v/>
      </c>
      <c r="P6" s="9" t="str">
        <f>IF((COUNTA(P15:P26)=0)+(COUNTA(P14)=0),"",100-P14-SUMPRODUCT(L15:L26,P15:P26))</f>
        <v/>
      </c>
      <c r="Q6" s="9" t="str">
        <f>IF((COUNTA(Q15:Q26)=0)+(COUNTA(Q14)=0),"",100-Q14-SUMPRODUCT(L15:L26,Q15:Q26))</f>
        <v/>
      </c>
      <c r="R6" s="31" t="str">
        <f>IF((COUNTA(R15:R26)=0)+(COUNTA(R14)=0),"",100-R14-SUMPRODUCT(L15:L26,R15:R26))</f>
        <v/>
      </c>
      <c r="S6" s="24"/>
      <c r="T6" s="24"/>
      <c r="U6" s="164"/>
      <c r="V6" s="15" t="s">
        <v>0</v>
      </c>
      <c r="W6" s="9"/>
      <c r="X6" s="9" t="str">
        <f>IF((COUNTA(X15:X26)=0)+(COUNTA(X14)=0),"",100-X14-SUMPRODUCT(V15:V26,X15:X26))</f>
        <v/>
      </c>
      <c r="Y6" s="9" t="str">
        <f>IF((COUNTA(Y15:Y26)=0)+(COUNTA(Y14)=0),"",100-Y14-SUMPRODUCT(V15:V26,Y15:Y26))</f>
        <v/>
      </c>
      <c r="Z6" s="9" t="str">
        <f>IF((COUNTA(Z15:Z26)=0)+(COUNTA(Z14)=0),"",100-Z14-SUMPRODUCT(V15:V26,Z15:Z26))</f>
        <v/>
      </c>
      <c r="AA6" s="9"/>
      <c r="AB6" s="31"/>
      <c r="AC6" s="24"/>
      <c r="AD6" s="24"/>
      <c r="AE6" s="164"/>
      <c r="AF6" s="15" t="s">
        <v>0</v>
      </c>
      <c r="AG6" s="9" t="str">
        <f>IF((COUNTA(AG15:AG26)=0)+(COUNTA(AG14)=0),"",100-AG14-SUMPRODUCT(AF15:AF26,AG15:AG26))</f>
        <v/>
      </c>
      <c r="AH6" s="9" t="str">
        <f>IF((COUNTA(AH15:AH26)=0)+(COUNTA(AH14)=0),"",100-AH14-SUMPRODUCT(AF15:AF26,AH15:AH26))</f>
        <v/>
      </c>
      <c r="AI6" s="9" t="str">
        <f>IF((COUNTA(AI15:AI26)=0)+(COUNTA(AI14)=0),"",100-AI14-SUMPRODUCT(AF15:AF26,AI15:AI26))</f>
        <v/>
      </c>
      <c r="AJ6" s="9" t="str">
        <f>IF((COUNTA(AJ15:AJ26)=0)+(COUNTA(AJ14)=0),"",100-AJ14-SUMPRODUCT(AF15:AF26,AJ15:AJ26))</f>
        <v/>
      </c>
      <c r="AK6" s="9" t="str">
        <f>IF((COUNTA(AK15:AK26)=0)+(COUNTA(AK14)=0),"",100-AK14-SUMPRODUCT(AF15:AF26,AK15:AK26))</f>
        <v/>
      </c>
      <c r="AL6" s="31" t="str">
        <f>IF((COUNTA(AL15:AL26)=0)+(COUNTA(AL14)=0),"",100-AL14-SUMPRODUCT(AF15:AF26,AL15:AL26))</f>
        <v/>
      </c>
      <c r="AM6" s="24"/>
      <c r="AN6" s="24"/>
      <c r="AO6" s="164"/>
      <c r="AP6" s="15" t="s">
        <v>0</v>
      </c>
      <c r="AQ6" s="9"/>
      <c r="AR6" s="9" t="str">
        <f>IF((COUNTA(AR15:AR26)=0)+(COUNTA(AR14)=0),"",100-AR14-SUMPRODUCT(AP15:AP26,AR15:AR26))</f>
        <v/>
      </c>
      <c r="AS6" s="9" t="str">
        <f>IF((COUNTA(AS15:AS26)=0)+(COUNTA(AS14)=0),"",100-AS14-SUMPRODUCT(AP15:AP26,AS15:AS26))</f>
        <v/>
      </c>
      <c r="AT6" s="9" t="str">
        <f>IF((COUNTA(AT15:AT26)=0)+(COUNTA(AT14)=0),"",100-AT14-SUMPRODUCT(AP15:AP26,AT15:AT26))</f>
        <v/>
      </c>
      <c r="AU6" s="9"/>
      <c r="AV6" s="31"/>
      <c r="AW6" s="24"/>
      <c r="AX6" s="24"/>
      <c r="AY6" s="164"/>
      <c r="AZ6" s="72" t="s">
        <v>0</v>
      </c>
      <c r="BA6" s="9" t="str">
        <f>IF((COUNTA(BA15:BA26)=0)+(COUNTA(BA14)=0),"",100-BA14-SUMPRODUCT(AZ15:AZ26,BA15:BA26))</f>
        <v/>
      </c>
      <c r="BB6" s="9" t="str">
        <f>IF((COUNTA(BB15:BB26)=0)+(COUNTA(BB14)=0),"",100-BB14-SUMPRODUCT(AZ15:AZ26,BB15:BB26))</f>
        <v/>
      </c>
      <c r="BC6" s="9" t="str">
        <f>IF((COUNTA(BC15:BC26)=0)+(COUNTA(BC14)=0),"",100-BC14-SUMPRODUCT(AZ15:AZ26,BC15:BC26))</f>
        <v/>
      </c>
      <c r="BD6" s="9" t="str">
        <f>IF((COUNTA(BD15:BD26)=0)+(COUNTA(BD14)=0),"",100-BD14-SUMPRODUCT(AZ15:AZ26,BD15:BD26))</f>
        <v/>
      </c>
      <c r="BE6" s="9" t="str">
        <f>IF((COUNTA(BE15:BE26)=0)+(COUNTA(BE14)=0),"",100-BE14-SUMPRODUCT(AZ15:AZ26,BE15:BE26))</f>
        <v/>
      </c>
      <c r="BF6" s="31" t="str">
        <f>IF((COUNTA(BF15:BF26)=0)+(COUNTA(BF14)=0),"",100-BF14-SUMPRODUCT(AZ15:AZ26,BF15:BF26))</f>
        <v/>
      </c>
      <c r="BG6" s="24"/>
      <c r="BH6" s="24"/>
      <c r="BI6" s="164"/>
      <c r="BJ6" s="15" t="s">
        <v>0</v>
      </c>
      <c r="BK6" s="9"/>
      <c r="BL6" s="9" t="str">
        <f>IF((COUNTA(BL15:BL26)=0)+(COUNTA(BL14)=0),"",100-BL14-SUMPRODUCT(BJ15:BJ26,BL15:BL26))</f>
        <v/>
      </c>
      <c r="BM6" s="9" t="str">
        <f>IF((COUNTA(BM15:BM26)=0)+(COUNTA(BM14)=0),"",100-BM14-SUMPRODUCT(BJ15:BJ26,BM15:BM26))</f>
        <v/>
      </c>
      <c r="BN6" s="9" t="str">
        <f>IF((COUNTA(BN15:BN26)=0)+(COUNTA(BN14)=0),"",100-BN14-SUMPRODUCT(BJ15:BJ26,BN15:BN26))</f>
        <v/>
      </c>
      <c r="BO6" s="9"/>
      <c r="BP6" s="31"/>
      <c r="BQ6" s="24"/>
      <c r="BR6" s="24"/>
      <c r="BS6" s="164"/>
      <c r="BT6" s="15" t="s">
        <v>0</v>
      </c>
      <c r="BU6" s="9">
        <f>IF((COUNTA(BU15:BU26)=0)+(COUNTA(BU14)=0),"",100-BU14-SUMPRODUCT(BT15:BT26,BU15:BU26))</f>
        <v>8.7358874699241156</v>
      </c>
      <c r="BV6" s="9" t="str">
        <f>IF((COUNTA(BV15:BV26)=0)+(COUNTA(BV14)=0),"",100-BV14-SUMPRODUCT(BT15:BT26,BV15:BV26))</f>
        <v/>
      </c>
      <c r="BW6" s="9" t="str">
        <f>IF((COUNTA(BW15:BW26)=0)+(COUNTA(BW14)=0),"",100-BW14-SUMPRODUCT(BT15:BT26,BW15:BW26))</f>
        <v/>
      </c>
      <c r="BX6" s="9" t="str">
        <f>IF((COUNTA(BX15:BX26)=0)+(COUNTA(BX14)=0),"",100-BX14-SUMPRODUCT(BT15:BT26,BX15:BX26))</f>
        <v/>
      </c>
      <c r="BY6" s="9">
        <f>IF((COUNTA(BY15:BY26)=0)+(COUNTA(BY14)=0),"",100-BY14-SUMPRODUCT(BT15:BT26,BY15:BY26))</f>
        <v>9.075508228460798</v>
      </c>
      <c r="BZ6" s="31">
        <f>IF((COUNTA(BZ15:BZ26)=0)+(COUNTA(BZ14)=0),"",100-BZ14-SUMPRODUCT(BT15:BT26,BZ15:BZ26))</f>
        <v>1.3655462184873954</v>
      </c>
      <c r="CA6" s="24"/>
      <c r="CB6" s="24"/>
      <c r="CC6" s="164"/>
      <c r="CD6" s="15" t="s">
        <v>0</v>
      </c>
      <c r="CE6" s="9">
        <f>IF((COUNTA(CE15:CE26)=0)+(COUNTA(CE14)=0),"",100-CE14-SUMPRODUCT(CD15:CD26,CE15:CE26))</f>
        <v>8.2832126345075849</v>
      </c>
      <c r="CF6" s="9" t="str">
        <f>IF((COUNTA(CF15:CF26)=0)+(COUNTA(CF14)=0),"",100-CF14-SUMPRODUCT(CD15:CD26,CF15:CF26))</f>
        <v/>
      </c>
      <c r="CG6" s="9" t="str">
        <f>IF((COUNTA(CG15:CG26)=0)+(COUNTA(CG14)=0),"",100-CG14-SUMPRODUCT(CD15:CD26,CG15:CG26))</f>
        <v/>
      </c>
      <c r="CH6" s="9" t="str">
        <f>IF((COUNTA(CH15:CH26)=0)+(COUNTA(CH14)=0),"",100-CH14-SUMPRODUCT(CD15:CD26,CH15:CH26))</f>
        <v/>
      </c>
      <c r="CI6" s="9">
        <f>IF((COUNTA(CI15:CI26)=0)+(COUNTA(CI14)=0),"",100-CI14-SUMPRODUCT(CD15:CD26,CI15:CI26))</f>
        <v>8.4867688618652046</v>
      </c>
      <c r="CJ6" s="31">
        <f>IF((COUNTA(CJ15:CJ26)=0)+(COUNTA(CJ14)=0),"",100-CJ14-SUMPRODUCT(CD15:CD26,CJ15:CJ26))</f>
        <v>3.9098436062557411</v>
      </c>
      <c r="CK6" s="24"/>
      <c r="CL6" s="24"/>
      <c r="CM6" s="164"/>
      <c r="CN6" s="15" t="s">
        <v>0</v>
      </c>
      <c r="CO6" s="9">
        <f>IF((COUNTA(CO15:CO26)=0)+(COUNTA(CO14)=0),"",100-CO14-SUMPRODUCT(CN15:CN26,CO15:CO26))</f>
        <v>10.859934113370436</v>
      </c>
      <c r="CP6" s="9" t="str">
        <f>IF((COUNTA(CP15:CP26)=0)+(COUNTA(CP14)=0),"",100-CP14-SUMPRODUCT(CN15:CN26,CP15:CP26))</f>
        <v/>
      </c>
      <c r="CQ6" s="9" t="str">
        <f>IF((COUNTA(CQ15:CQ26)=0)+(COUNTA(CQ14)=0),"",100-CQ14-SUMPRODUCT(CN15:CN26,CQ15:CQ26))</f>
        <v/>
      </c>
      <c r="CR6" s="9" t="str">
        <f>IF((COUNTA(CR15:CR26)=0)+(COUNTA(CR14)=0),"",100-CR14-SUMPRODUCT(CN15:CN26,CR15:CR26))</f>
        <v/>
      </c>
      <c r="CS6" s="9">
        <f>IF((COUNTA(CS15:CS26)=0)+(COUNTA(CS14)=0),"",100-CS14-SUMPRODUCT(CN15:CN26,CS15:CS26))</f>
        <v>10.988814850071385</v>
      </c>
      <c r="CT6" s="31">
        <f>IF((COUNTA(CT15:CT26)=0)+(COUNTA(CT14)=0),"",100-CT14-SUMPRODUCT(CN15:CN26,CT15:CT26))</f>
        <v>8.1453634085212983</v>
      </c>
      <c r="CU6" s="24"/>
      <c r="CV6" s="24"/>
      <c r="CW6" s="164"/>
      <c r="CX6" s="15" t="s">
        <v>0</v>
      </c>
      <c r="CY6" s="9">
        <f>IF((COUNTA(CY15:CY26)=0)+(COUNTA(CY14)=0),"",100-CY14-SUMPRODUCT(CX15:CX26,CY15:CY26))</f>
        <v>11.312582449547204</v>
      </c>
      <c r="CZ6" s="9" t="str">
        <f>IF((COUNTA(CZ15:CZ26)=0)+(COUNTA(CZ14)=0),"",100-CZ14-SUMPRODUCT(CX15:CX26,CZ15:CZ26))</f>
        <v/>
      </c>
      <c r="DA6" s="9" t="str">
        <f>IF((COUNTA(DA15:DA26)=0)+(COUNTA(DA14)=0),"",100-DA14-SUMPRODUCT(CX15:CX26,DA15:DA26))</f>
        <v/>
      </c>
      <c r="DB6" s="9" t="str">
        <f>IF((COUNTA(DB15:DB26)=0)+(COUNTA(DB14)=0),"",100-DB14-SUMPRODUCT(CX15:CX26,DB15:DB26))</f>
        <v/>
      </c>
      <c r="DC6" s="9">
        <f>IF((COUNTA(DC15:DC26)=0)+(COUNTA(DC14)=0),"",100-DC14-SUMPRODUCT(CX15:CX26,DC15:DC26))</f>
        <v>11.487514377945157</v>
      </c>
      <c r="DD6" s="31">
        <f>IF((COUNTA(DD15:DD26)=0)+(COUNTA(DD14)=0),"",100-DD14-SUMPRODUCT(CX15:CX26,DD15:DD26))</f>
        <v>7.8228782287822938</v>
      </c>
      <c r="DE6" s="24"/>
      <c r="DF6" s="24"/>
      <c r="DG6" s="164"/>
      <c r="DH6" s="15" t="s">
        <v>0</v>
      </c>
      <c r="DI6" s="9"/>
      <c r="DJ6" s="9"/>
      <c r="DK6" s="9"/>
      <c r="DL6" s="9"/>
      <c r="DM6" s="9"/>
      <c r="DN6" s="31"/>
      <c r="DO6" s="24"/>
      <c r="DP6" s="24"/>
      <c r="DQ6" s="164"/>
      <c r="DR6" s="15" t="s">
        <v>0</v>
      </c>
      <c r="DS6" s="9">
        <f>IF((COUNTA(DS15:DS26)=0)+(COUNTA(DS14)=0),"",100-DS14-SUMPRODUCT(DR15:DR26,DS15:DS26))</f>
        <v>16.8</v>
      </c>
      <c r="DT6" s="9" t="str">
        <f>IF((COUNTA(DT15:DT26)=0)+(COUNTA(DT14)=0),"",100-DT14-SUMPRODUCT(DR15:DR26,DT15:DT26))</f>
        <v/>
      </c>
      <c r="DU6" s="9" t="str">
        <f>IF((COUNTA(DU15:DU26)=0)+(COUNTA(DU14)=0),"",100-DU14-SUMPRODUCT(DR15:DR26,DU15:DU26))</f>
        <v/>
      </c>
      <c r="DV6" s="9" t="str">
        <f>IF((COUNTA(DV15:DV26)=0)+(COUNTA(DV14)=0),"",100-DV14-SUMPRODUCT(DR15:DR26,DV15:DV26))</f>
        <v/>
      </c>
      <c r="DW6" s="9">
        <f>IF((COUNTA(DW15:DW26)=0)+(COUNTA(DW14)=0),"",100-DW14-SUMPRODUCT(DR15:DR26,DW15:DW26))</f>
        <v>16.849999999999998</v>
      </c>
      <c r="DX6" s="31">
        <f>IF((COUNTA(DX15:DX26)=0)+(COUNTA(DX14)=0),"",100-DX14-SUMPRODUCT(DR15:DR26,DX15:DX26))</f>
        <v>14.349999999999994</v>
      </c>
      <c r="DY6" s="24"/>
      <c r="DZ6" s="24"/>
      <c r="EA6" s="164"/>
      <c r="EB6" s="15" t="s">
        <v>0</v>
      </c>
      <c r="EC6" s="9"/>
      <c r="ED6" s="9" t="str">
        <f>IF((COUNTA(ED15:ED26)=0)+(COUNTA(ED14)=0),"",100-ED14-SUMPRODUCT(EB15:EB26,ED15:ED26))</f>
        <v/>
      </c>
      <c r="EE6" s="9" t="str">
        <f>IF((COUNTA(EE15:EE26)=0)+(COUNTA(EE14)=0),"",100-EE14-SUMPRODUCT(EB15:EB26,EE15:EE26))</f>
        <v/>
      </c>
      <c r="EF6" s="9" t="str">
        <f>IF((COUNTA(EF15:EF26)=0)+(COUNTA(EF14)=0),"",100-EF14-SUMPRODUCT(EB15:EB26,EF15:EF26))</f>
        <v/>
      </c>
      <c r="EG6" s="9"/>
      <c r="EH6" s="31"/>
      <c r="EI6" s="24"/>
      <c r="EJ6" s="24"/>
      <c r="EK6" s="164"/>
      <c r="EL6" s="15" t="s">
        <v>0</v>
      </c>
      <c r="EM6" s="9">
        <f>IF((COUNTA(EM15:EM26)=0)+(COUNTA(EM14)=0),"",100-EM14-SUMPRODUCT(EL15:EL26,EM15:EM26))</f>
        <v>16.95</v>
      </c>
      <c r="EN6" s="9" t="str">
        <f>IF((COUNTA(EN15:EN26)=0)+(COUNTA(EN14)=0),"",100-EN14-SUMPRODUCT(EL15:EL26,EN15:EN26))</f>
        <v/>
      </c>
      <c r="EO6" s="9" t="str">
        <f>IF((COUNTA(EO15:EO26)=0)+(COUNTA(EO14)=0),"",100-EO14-SUMPRODUCT(EL15:EL26,EO15:EO26))</f>
        <v/>
      </c>
      <c r="EP6" s="9" t="str">
        <f>IF((COUNTA(EP15:EP26)=0)+(COUNTA(EP14)=0),"",100-EP14-SUMPRODUCT(EL15:EL26,EP15:EP26))</f>
        <v/>
      </c>
      <c r="EQ6" s="9">
        <f>IF((COUNTA(EQ15:EQ26)=0)+(COUNTA(EQ14)=0),"",100-EQ14-SUMPRODUCT(EL15:EL26,EQ15:EQ26))</f>
        <v>17.199999999999996</v>
      </c>
      <c r="ER6" s="31">
        <f>IF((COUNTA(ER15:ER26)=0)+(COUNTA(ER14)=0),"",100-ER14-SUMPRODUCT(EL15:EL26,ER15:ER26))</f>
        <v>12.299999999999997</v>
      </c>
      <c r="ES6" s="24"/>
      <c r="ET6" s="24"/>
      <c r="EU6" s="164"/>
      <c r="EV6" s="15" t="s">
        <v>0</v>
      </c>
      <c r="EW6" s="9"/>
      <c r="EX6" s="9" t="str">
        <f>IF((COUNTA(EX15:EX26)=0)+(COUNTA(EX14)=0),"",100-EX14-SUMPRODUCT(EV15:EV26,EX15:EX26))</f>
        <v/>
      </c>
      <c r="EY6" s="9" t="str">
        <f>IF((COUNTA(EY15:EY26)=0)+(COUNTA(EY14)=0),"",100-EY14-SUMPRODUCT(EV15:EV26,EY15:EY26))</f>
        <v/>
      </c>
      <c r="EZ6" s="9" t="str">
        <f>IF((COUNTA(EZ15:EZ26)=0)+(COUNTA(EZ14)=0),"",100-EZ14-SUMPRODUCT(EV15:EV26,EZ15:EZ26))</f>
        <v/>
      </c>
      <c r="FA6" s="9"/>
      <c r="FB6" s="31"/>
      <c r="FC6" s="24"/>
      <c r="FD6" s="24"/>
      <c r="FE6" s="164"/>
      <c r="FF6" s="72" t="s">
        <v>0</v>
      </c>
      <c r="FG6" s="9">
        <f>IF((COUNTA(FG15:FG26)=0)+(COUNTA(FG14)=0),"",100-FG14-SUMPRODUCT(FF15:FF26,FG15:FG26))</f>
        <v>21.35</v>
      </c>
      <c r="FH6" s="9" t="str">
        <f>IF((COUNTA(FH15:FH26)=0)+(COUNTA(FH14)=0),"",100-FH14-SUMPRODUCT(FF15:FF26,FH15:FH26))</f>
        <v/>
      </c>
      <c r="FI6" s="9" t="str">
        <f>IF((COUNTA(FI15:FI26)=0)+(COUNTA(FI14)=0),"",100-FI14-SUMPRODUCT(FF15:FF26,FI15:FI26))</f>
        <v/>
      </c>
      <c r="FJ6" s="9" t="str">
        <f>IF((COUNTA(FJ15:FJ26)=0)+(COUNTA(FJ14)=0),"",100-FJ14-SUMPRODUCT(FF15:FF26,FJ15:FJ26))</f>
        <v/>
      </c>
      <c r="FK6" s="9">
        <f>IF((COUNTA(FK15:FK26)=0)+(COUNTA(FK14)=0),"",100-FK14-SUMPRODUCT(FF15:FF26,FK15:FK26))</f>
        <v>21.1</v>
      </c>
      <c r="FL6" s="31">
        <f>IF((COUNTA(FL15:FL26)=0)+(COUNTA(FL14)=0),"",100-FL14-SUMPRODUCT(FF15:FF26,FL15:FL26))</f>
        <v>27.199999999999996</v>
      </c>
      <c r="FM6" s="24"/>
      <c r="FN6" s="24"/>
      <c r="FO6" s="164"/>
      <c r="FP6" s="15" t="s">
        <v>0</v>
      </c>
      <c r="FQ6" s="9"/>
      <c r="FR6" s="9" t="str">
        <f>IF((COUNTA(FR15:FR26)=0)+(COUNTA(FR14)=0),"",100-FR14-SUMPRODUCT(FP15:FP26,FR15:FR26))</f>
        <v/>
      </c>
      <c r="FS6" s="9" t="str">
        <f>IF((COUNTA(FS15:FS26)=0)+(COUNTA(FS14)=0),"",100-FS14-SUMPRODUCT(FP15:FP26,FS15:FS26))</f>
        <v/>
      </c>
      <c r="FT6" s="9" t="str">
        <f>IF((COUNTA(FT15:FT26)=0)+(COUNTA(FT14)=0),"",100-FT14-SUMPRODUCT(FP15:FP26,FT15:FT26))</f>
        <v/>
      </c>
      <c r="FU6" s="9"/>
      <c r="FV6" s="31"/>
      <c r="FW6" s="24"/>
      <c r="FX6" s="24"/>
      <c r="FY6" s="164"/>
      <c r="FZ6" s="15" t="s">
        <v>0</v>
      </c>
      <c r="GA6" s="9"/>
      <c r="GB6" s="9" t="str">
        <f>IF((COUNTA(GB15:GB26)=0)+(COUNTA(GB14)=0),"",100-GB14-SUMPRODUCT(FZ15:FZ26,GB15:GB26))</f>
        <v/>
      </c>
      <c r="GC6" s="9" t="str">
        <f>IF((COUNTA(GC15:GC26)=0)+(COUNTA(GC14)=0),"",100-GC14-SUMPRODUCT(FZ15:FZ26,GC15:GC26))</f>
        <v/>
      </c>
      <c r="GD6" s="9" t="str">
        <f>IF((COUNTA(GD15:GD26)=0)+(COUNTA(GD14)=0),"",100-GD14-SUMPRODUCT(FZ15:FZ26,GD15:GD26))</f>
        <v/>
      </c>
      <c r="GE6" s="9"/>
      <c r="GF6" s="31"/>
      <c r="GG6" s="24"/>
      <c r="GH6" s="24"/>
      <c r="GI6" s="164"/>
      <c r="GJ6" s="15" t="s">
        <v>0</v>
      </c>
      <c r="GK6" s="9">
        <f>IF((COUNTA(GK15:GK26)=0)+(COUNTA(GK14)=0),"",100-GK14-SUMPRODUCT(GJ15:GJ26,GK15:GK26))</f>
        <v>22.650866824274487</v>
      </c>
      <c r="GL6" s="9" t="str">
        <f>IF((COUNTA(GL15:GL26)=0)+(COUNTA(GL14)=0),"",100-GL14-SUMPRODUCT(GJ15:GJ26,GL15:GL26))</f>
        <v/>
      </c>
      <c r="GM6" s="9" t="str">
        <f>IF((COUNTA(GM15:GM26)=0)+(COUNTA(GM14)=0),"",100-GM14-SUMPRODUCT(GJ15:GJ26,GM15:GM26))</f>
        <v/>
      </c>
      <c r="GN6" s="9" t="str">
        <f>IF((COUNTA(GN15:GN26)=0)+(COUNTA(GN14)=0),"",100-GN14-SUMPRODUCT(GJ15:GJ26,GN15:GN26))</f>
        <v/>
      </c>
      <c r="GO6" s="9">
        <f>IF((COUNTA(GO15:GO26)=0)+(COUNTA(GO14)=0),"",100-GO14-SUMPRODUCT(GJ15:GJ26,GO15:GO26))</f>
        <v>22.672536579049591</v>
      </c>
      <c r="GP6" s="31">
        <f>IF((COUNTA(GP15:GP26)=0)+(COUNTA(GP14)=0),"",100-GP14-SUMPRODUCT(GJ15:GJ26,GP15:GP26))</f>
        <v>22.353193313330479</v>
      </c>
      <c r="GQ6" s="24"/>
      <c r="GR6" s="24"/>
      <c r="GS6" s="164"/>
      <c r="GT6" s="15" t="s">
        <v>0</v>
      </c>
      <c r="GU6" s="9"/>
      <c r="GV6" s="9" t="str">
        <f>IF((COUNTA(GV15:GV26)=0)+(COUNTA(GV14)=0),"",100-GV14-SUMPRODUCT(GT15:GT26,GV15:GV26))</f>
        <v/>
      </c>
      <c r="GW6" s="9" t="str">
        <f>IF((COUNTA(GW15:GW26)=0)+(COUNTA(GW14)=0),"",100-GW14-SUMPRODUCT(GT15:GT26,GW15:GW26))</f>
        <v/>
      </c>
      <c r="GX6" s="9" t="str">
        <f>IF((COUNTA(GX15:GX26)=0)+(COUNTA(GX14)=0),"",100-GX14-SUMPRODUCT(GT15:GT26,GX15:GX26))</f>
        <v/>
      </c>
      <c r="GY6" s="9"/>
      <c r="GZ6" s="31"/>
      <c r="HA6" s="24"/>
      <c r="HB6" s="24"/>
      <c r="HC6" s="164"/>
      <c r="HD6" s="15" t="s">
        <v>0</v>
      </c>
      <c r="HE6" s="9"/>
      <c r="HF6" s="9" t="str">
        <f>IF((COUNTA(HF15:HF26)=0)+(COUNTA(HF14)=0),"",100-HF14-SUMPRODUCT(HD15:HD26,HF15:HF26))</f>
        <v/>
      </c>
      <c r="HG6" s="9" t="str">
        <f>IF((COUNTA(HG15:HG26)=0)+(COUNTA(HG14)=0),"",100-HG14-SUMPRODUCT(HD15:HD26,HG15:HG26))</f>
        <v/>
      </c>
      <c r="HH6" s="9" t="str">
        <f>IF((COUNTA(HH15:HH26)=0)+(COUNTA(HH14)=0),"",100-HH14-SUMPRODUCT(HD15:HD26,HH15:HH26))</f>
        <v/>
      </c>
      <c r="HI6" s="9"/>
      <c r="HJ6" s="31"/>
      <c r="HK6" s="24"/>
      <c r="HL6" s="24"/>
      <c r="HM6" s="164"/>
      <c r="HN6" s="15" t="s">
        <v>0</v>
      </c>
      <c r="HO6" s="9"/>
      <c r="HP6" s="9" t="str">
        <f>IF((COUNTA(HP15:HP26)=0)+(COUNTA(HP14)=0),"",100-HP14-SUMPRODUCT(HN15:HN26,HP15:HP26))</f>
        <v/>
      </c>
      <c r="HQ6" s="9" t="str">
        <f>IF((COUNTA(HQ15:HQ26)=0)+(COUNTA(HQ14)=0),"",100-HQ14-SUMPRODUCT(HN15:HN26,HQ15:HQ26))</f>
        <v/>
      </c>
      <c r="HR6" s="9" t="str">
        <f>IF((COUNTA(HR15:HR26)=0)+(COUNTA(HR14)=0),"",100-HR14-SUMPRODUCT(HN15:HN26,HR15:HR26))</f>
        <v/>
      </c>
      <c r="HS6" s="9"/>
      <c r="HT6" s="31"/>
      <c r="HU6" s="24"/>
      <c r="HV6" s="24"/>
      <c r="HW6" s="164"/>
      <c r="HX6" s="244" t="s">
        <v>0</v>
      </c>
      <c r="HY6" s="9">
        <f>IF((COUNTA(HY15:HY26)=0)+(COUNTA(HY14)=0),"",100-HY14-SUMPRODUCT(HX15:HX26,HY15:HY26))</f>
        <v>15.417499426473963</v>
      </c>
      <c r="HZ6" s="9" t="str">
        <f>IF((COUNTA(HZ15:HZ26)=0)+(COUNTA(HZ14)=0),"",100-HZ14-SUMPRODUCT(HX15:HX26,HZ15:HZ26))</f>
        <v/>
      </c>
      <c r="IA6" s="9" t="str">
        <f>IF((COUNTA(IA15:IA26)=0)+(COUNTA(IA14)=0),"",100-IA14-SUMPRODUCT(HX15:HX26,IA15:IA26))</f>
        <v/>
      </c>
      <c r="IB6" s="9" t="str">
        <f>IF((COUNTA(IB15:IB26)=0)+(COUNTA(IB14)=0),"",100-IB14-SUMPRODUCT(HX15:HX26,IB15:IB26))</f>
        <v/>
      </c>
      <c r="IC6" s="9">
        <f>IF((COUNTA(IC15:IC26)=0)+(COUNTA(IC14)=0),"",100-IC14-SUMPRODUCT(HX15:HX26,IC15:IC26))</f>
        <v>16.400000000000002</v>
      </c>
      <c r="ID6" s="31">
        <f>IF((COUNTA(ID15:ID26)=0)+(COUNTA(ID14)=0),"",100-ID14-SUMPRODUCT(HX15:HX26,ID15:ID26))</f>
        <v>5.0399999999999991</v>
      </c>
      <c r="IE6" s="24"/>
      <c r="IF6" s="24"/>
      <c r="IG6" s="164"/>
      <c r="IH6" s="244" t="s">
        <v>0</v>
      </c>
      <c r="II6" s="9" t="str">
        <f>IF((COUNTA(II15:II26)=0)+(COUNTA(II14)=0),"",100-II14-SUMPRODUCT(IH15:IH26,II15:II26))</f>
        <v/>
      </c>
      <c r="IJ6" s="9" t="str">
        <f>IF((COUNTA(IJ15:IJ26)=0)+(COUNTA(IJ14)=0),"",100-IJ14-SUMPRODUCT(IH15:IH26,IJ15:IJ26))</f>
        <v/>
      </c>
      <c r="IK6" s="9">
        <f>IF((COUNTA(IK15:IK26)=0)+(COUNTA(IK14)=0),"",100-IK14-SUMPRODUCT(IH15:IH26,IK15:IK26))</f>
        <v>13.265300000000011</v>
      </c>
      <c r="IL6" s="9" t="str">
        <f>IF((COUNTA(IL15:IL26)=0)+(COUNTA(IL14)=0),"",100-IL14-SUMPRODUCT(IH15:IH26,IL15:IL26))</f>
        <v/>
      </c>
      <c r="IM6" s="9" t="str">
        <f>IF((COUNTA(IM15:IM26)=0)+(COUNTA(IM14)=0),"",100-IM14-SUMPRODUCT(IH15:IH26,IM15:IM26))</f>
        <v/>
      </c>
      <c r="IN6" s="31" t="str">
        <f>IF((COUNTA(IN15:IN26)=0)+(COUNTA(IN14)=0),"",100-IN14-SUMPRODUCT(IH15:IH26,IN15:IN26))</f>
        <v/>
      </c>
      <c r="IO6" s="24"/>
      <c r="IP6" s="24"/>
    </row>
    <row r="7" spans="1:250" s="4" customFormat="1" x14ac:dyDescent="0.25">
      <c r="A7" s="164"/>
      <c r="B7" s="15" t="s">
        <v>19</v>
      </c>
      <c r="C7" s="9" t="str">
        <f>IF(COUNTA(C15:C26)=0,"",SUMPRODUCT(C15:C26,B15:B26))</f>
        <v/>
      </c>
      <c r="D7" s="9" t="str">
        <f>IF(COUNTA(D15:D26)=0,"",SUMPRODUCT(D15:D26,B15:B26))</f>
        <v/>
      </c>
      <c r="E7" s="9" t="str">
        <f>IF(COUNTA(E15:E26)=0,"",SUMPRODUCT(E15:E26,B15:B26))</f>
        <v/>
      </c>
      <c r="F7" s="9" t="str">
        <f>IF(COUNTA(F15:F26)=0,"",SUMPRODUCT(F15:F26,B15:B26))</f>
        <v/>
      </c>
      <c r="G7" s="9" t="str">
        <f>IF(COUNTA(G15:G26)=0,"",SUMPRODUCT(G15:G26,B15:B26))</f>
        <v/>
      </c>
      <c r="H7" s="31" t="str">
        <f>IF(COUNTA(H15:H26)=0,"",SUMPRODUCT(H15:H26,B15:B26))</f>
        <v/>
      </c>
      <c r="I7" s="24"/>
      <c r="J7" s="24"/>
      <c r="K7" s="164"/>
      <c r="L7" s="15" t="s">
        <v>19</v>
      </c>
      <c r="M7" s="9" t="str">
        <f>IF(COUNTA(M15:M26)=0,"",SUMPRODUCT(M15:M26,L15:L26))</f>
        <v/>
      </c>
      <c r="N7" s="9" t="str">
        <f>IF(COUNTA(N15:N26)=0,"",SUMPRODUCT(N15:N26,L15:L26))</f>
        <v/>
      </c>
      <c r="O7" s="9" t="str">
        <f>IF(COUNTA(O15:O26)=0,"",SUMPRODUCT(O15:O26,L15:L26))</f>
        <v/>
      </c>
      <c r="P7" s="9" t="str">
        <f>IF(COUNTA(P15:P26)=0,"",SUMPRODUCT(P15:P26,L15:L26))</f>
        <v/>
      </c>
      <c r="Q7" s="9" t="str">
        <f>IF(COUNTA(Q15:Q26)=0,"",SUMPRODUCT(Q15:Q26,L15:L26))</f>
        <v/>
      </c>
      <c r="R7" s="31" t="str">
        <f>IF(COUNTA(R15:R26)=0,"",SUMPRODUCT(R15:R26,L15:L26))</f>
        <v/>
      </c>
      <c r="S7" s="24"/>
      <c r="T7" s="24"/>
      <c r="U7" s="164"/>
      <c r="V7" s="15" t="s">
        <v>19</v>
      </c>
      <c r="W7" s="9" t="str">
        <f>IF(COUNTA(W15:W26)=0,"",SUMPRODUCT(W15:W26,V15:V26))</f>
        <v/>
      </c>
      <c r="X7" s="9" t="str">
        <f>IF(COUNTA(X15:X26)=0,"",SUMPRODUCT(X15:X26,V15:V26))</f>
        <v/>
      </c>
      <c r="Y7" s="9" t="str">
        <f>IF(COUNTA(Y15:Y26)=0,"",SUMPRODUCT(Y15:Y26,V15:V26))</f>
        <v/>
      </c>
      <c r="Z7" s="9" t="str">
        <f>IF(COUNTA(Z15:Z26)=0,"",SUMPRODUCT(Z15:Z26,V15:V26))</f>
        <v/>
      </c>
      <c r="AA7" s="9" t="str">
        <f>IF(COUNTA(AA15:AA26)=0,"",SUMPRODUCT(AA15:AA26,V15:V26))</f>
        <v/>
      </c>
      <c r="AB7" s="31" t="str">
        <f>IF(COUNTA(AB15:AB26)=0,"",SUMPRODUCT(AB15:AB26,V15:V26))</f>
        <v/>
      </c>
      <c r="AC7" s="24"/>
      <c r="AD7" s="24"/>
      <c r="AE7" s="164"/>
      <c r="AF7" s="15" t="s">
        <v>19</v>
      </c>
      <c r="AG7" s="9" t="str">
        <f>IF(COUNTA(AG15:AG26)=0,"",SUMPRODUCT(AG15:AG26,AF15:AF26))</f>
        <v/>
      </c>
      <c r="AH7" s="9" t="str">
        <f>IF(COUNTA(AH15:AH26)=0,"",SUMPRODUCT(AH15:AH26,AF15:AF26))</f>
        <v/>
      </c>
      <c r="AI7" s="9" t="str">
        <f>IF(COUNTA(AI15:AI26)=0,"",SUMPRODUCT(AI15:AI26,AF15:AF26))</f>
        <v/>
      </c>
      <c r="AJ7" s="9" t="str">
        <f>IF(COUNTA(AJ15:AJ26)=0,"",SUMPRODUCT(AJ15:AJ26,AF15:AF26))</f>
        <v/>
      </c>
      <c r="AK7" s="9" t="str">
        <f>IF(COUNTA(AK15:AK26)=0,"",SUMPRODUCT(AK15:AK26,AF15:AF26))</f>
        <v/>
      </c>
      <c r="AL7" s="31" t="str">
        <f>IF(COUNTA(AL15:AL26)=0,"",SUMPRODUCT(AL15:AL26,AF15:AF26))</f>
        <v/>
      </c>
      <c r="AM7" s="24"/>
      <c r="AN7" s="24"/>
      <c r="AO7" s="164"/>
      <c r="AP7" s="15" t="s">
        <v>19</v>
      </c>
      <c r="AQ7" s="9" t="str">
        <f>IF(COUNTA(AQ15:AQ26)=0,"",SUMPRODUCT(AQ15:AQ26,AP15:AP26))</f>
        <v/>
      </c>
      <c r="AR7" s="9" t="str">
        <f>IF(COUNTA(AR15:AR26)=0,"",SUMPRODUCT(AR15:AR26,AP15:AP26))</f>
        <v/>
      </c>
      <c r="AS7" s="9" t="str">
        <f>IF(COUNTA(AS15:AS26)=0,"",SUMPRODUCT(AS15:AS26,AP15:AP26))</f>
        <v/>
      </c>
      <c r="AT7" s="9" t="str">
        <f>IF(COUNTA(AT15:AT26)=0,"",SUMPRODUCT(AT15:AT26,AP15:AP26))</f>
        <v/>
      </c>
      <c r="AU7" s="9" t="str">
        <f>IF(COUNTA(AU15:AU26)=0,"",SUMPRODUCT(AU15:AU26,AP15:AP26))</f>
        <v/>
      </c>
      <c r="AV7" s="31" t="str">
        <f>IF(COUNTA(AV15:AV26)=0,"",SUMPRODUCT(AV15:AV26,AP15:AP26))</f>
        <v/>
      </c>
      <c r="AW7" s="24"/>
      <c r="AX7" s="24"/>
      <c r="AY7" s="164"/>
      <c r="AZ7" s="72" t="s">
        <v>19</v>
      </c>
      <c r="BA7" s="9" t="str">
        <f>IF(COUNTA(BA15:BA26)=0,"",SUMPRODUCT(BA15:BA26,AZ15:AZ26))</f>
        <v/>
      </c>
      <c r="BB7" s="9" t="str">
        <f>IF(COUNTA(BB15:BB26)=0,"",SUMPRODUCT(BB15:BB26,AZ15:AZ26))</f>
        <v/>
      </c>
      <c r="BC7" s="9" t="str">
        <f>IF(COUNTA(BC15:BC26)=0,"",SUMPRODUCT(BC15:BC26,AZ15:AZ26))</f>
        <v/>
      </c>
      <c r="BD7" s="9" t="str">
        <f>IF(COUNTA(BD15:BD26)=0,"",SUMPRODUCT(BD15:BD26,AZ15:AZ26))</f>
        <v/>
      </c>
      <c r="BE7" s="9" t="str">
        <f>IF(COUNTA(BE15:BE26)=0,"",SUMPRODUCT(BE15:BE26,AZ15:AZ26))</f>
        <v/>
      </c>
      <c r="BF7" s="31" t="str">
        <f>IF(COUNTA(BF15:BF26)=0,"",SUMPRODUCT(BF15:BF26,AZ15:AZ26))</f>
        <v/>
      </c>
      <c r="BG7" s="24"/>
      <c r="BH7" s="24"/>
      <c r="BI7" s="164"/>
      <c r="BJ7" s="15" t="s">
        <v>19</v>
      </c>
      <c r="BK7" s="9" t="str">
        <f>IF(COUNTA(BK15:BK26)=0,"",SUMPRODUCT(BK15:BK26,BJ15:BJ26))</f>
        <v/>
      </c>
      <c r="BL7" s="9" t="str">
        <f>IF(COUNTA(BL15:BL26)=0,"",SUMPRODUCT(BL15:BL26,BJ15:BJ26))</f>
        <v/>
      </c>
      <c r="BM7" s="9" t="str">
        <f>IF(COUNTA(BM15:BM26)=0,"",SUMPRODUCT(BM15:BM26,BJ15:BJ26))</f>
        <v/>
      </c>
      <c r="BN7" s="9" t="str">
        <f>IF(COUNTA(BN15:BN26)=0,"",SUMPRODUCT(BN15:BN26,BJ15:BJ26))</f>
        <v/>
      </c>
      <c r="BO7" s="9" t="str">
        <f>IF(COUNTA(BO15:BO26)=0,"",SUMPRODUCT(BO15:BO26,BJ15:BJ26))</f>
        <v/>
      </c>
      <c r="BP7" s="31" t="str">
        <f>IF(COUNTA(BP15:BP26)=0,"",SUMPRODUCT(BP15:BP26,BJ15:BJ26))</f>
        <v/>
      </c>
      <c r="BQ7" s="24"/>
      <c r="BR7" s="24"/>
      <c r="BS7" s="164"/>
      <c r="BT7" s="15" t="s">
        <v>19</v>
      </c>
      <c r="BU7" s="9">
        <f>IF(COUNTA(BU15:BU26)=0,"",SUMPRODUCT(BU15:BU26,BT15:BT26))</f>
        <v>25.717194151397372</v>
      </c>
      <c r="BV7" s="9" t="str">
        <f>IF(COUNTA(BV15:BV26)=0,"",SUMPRODUCT(BV15:BV26,BT15:BT26))</f>
        <v/>
      </c>
      <c r="BW7" s="9" t="str">
        <f>IF(COUNTA(BW15:BW26)=0,"",SUMPRODUCT(BW15:BW26,BT15:BT26))</f>
        <v/>
      </c>
      <c r="BX7" s="9" t="str">
        <f>IF(COUNTA(BX15:BX26)=0,"",SUMPRODUCT(BX15:BX26,BT15:BT26))</f>
        <v/>
      </c>
      <c r="BY7" s="9">
        <f>IF(COUNTA(BY15:BY26)=0,"",SUMPRODUCT(BY15:BY26,BT15:BT26))</f>
        <v>23.949661181026137</v>
      </c>
      <c r="BZ7" s="31">
        <f>IF(COUNTA(BZ15:BZ26)=0,"",SUMPRODUCT(BZ15:BZ26,BT15:BT26))</f>
        <v>64.075630252100837</v>
      </c>
      <c r="CA7" s="24"/>
      <c r="CB7" s="24"/>
      <c r="CC7" s="164"/>
      <c r="CD7" s="15" t="s">
        <v>19</v>
      </c>
      <c r="CE7" s="9">
        <f>IF(COUNTA(CE15:CE26)=0,"",SUMPRODUCT(CE15:CE26,CD15:CD26))</f>
        <v>25.602471257313532</v>
      </c>
      <c r="CF7" s="9" t="str">
        <f>IF(COUNTA(CF15:CF26)=0,"",SUMPRODUCT(CF15:CF26,CD15:CD26))</f>
        <v/>
      </c>
      <c r="CG7" s="9" t="str">
        <f>IF(COUNTA(CG15:CG26)=0,"",SUMPRODUCT(CG15:CG26,CD15:CD26))</f>
        <v/>
      </c>
      <c r="CH7" s="9" t="str">
        <f>IF(COUNTA(CH15:CH26)=0,"",SUMPRODUCT(CH15:CH26,CD15:CD26))</f>
        <v/>
      </c>
      <c r="CI7" s="9">
        <f>IF(COUNTA(CI15:CI26)=0,"",SUMPRODUCT(CI15:CI26,CD15:CD26))</f>
        <v>23.816048642630815</v>
      </c>
      <c r="CJ7" s="31">
        <f>IF(COUNTA(CJ15:CJ26)=0,"",SUMPRODUCT(CJ15:CJ26,CD15:CD26))</f>
        <v>63.983440662373503</v>
      </c>
      <c r="CK7" s="24"/>
      <c r="CL7" s="24"/>
      <c r="CM7" s="164"/>
      <c r="CN7" s="15" t="s">
        <v>19</v>
      </c>
      <c r="CO7" s="9">
        <f>IF(COUNTA(CO15:CO26)=0,"",SUMPRODUCT(CO15:CO26,CN15:CN26))</f>
        <v>24.908175243288277</v>
      </c>
      <c r="CP7" s="9" t="str">
        <f>IF(COUNTA(CP15:CP26)=0,"",SUMPRODUCT(CP15:CP26,CN15:CN26))</f>
        <v/>
      </c>
      <c r="CQ7" s="9" t="str">
        <f>IF(COUNTA(CQ15:CQ26)=0,"",SUMPRODUCT(CQ15:CQ26,CN15:CN26))</f>
        <v/>
      </c>
      <c r="CR7" s="9" t="str">
        <f>IF(COUNTA(CR15:CR26)=0,"",SUMPRODUCT(CR15:CR26,CN15:CN26))</f>
        <v/>
      </c>
      <c r="CS7" s="9">
        <f>IF(COUNTA(CS15:CS26)=0,"",SUMPRODUCT(CS15:CS26,CN15:CN26))</f>
        <v>23.256782484531179</v>
      </c>
      <c r="CT7" s="31">
        <f>IF(COUNTA(CT15:CT26)=0,"",SUMPRODUCT(CT15:CT26,CN15:CN26))</f>
        <v>59.690893901420218</v>
      </c>
      <c r="CU7" s="24"/>
      <c r="CV7" s="24"/>
      <c r="CW7" s="164"/>
      <c r="CX7" s="15" t="s">
        <v>19</v>
      </c>
      <c r="CY7" s="9">
        <f>IF(COUNTA(CY15:CY26)=0,"",SUMPRODUCT(CY15:CY26,CX15:CX26))</f>
        <v>27.60411752940934</v>
      </c>
      <c r="CZ7" s="9" t="str">
        <f>IF(COUNTA(CZ15:CZ26)=0,"",SUMPRODUCT(CZ15:CZ26,CX15:CX26))</f>
        <v/>
      </c>
      <c r="DA7" s="9" t="str">
        <f>IF(COUNTA(DA15:DA26)=0,"",SUMPRODUCT(DA15:DA26,CX15:CX26))</f>
        <v/>
      </c>
      <c r="DB7" s="9" t="str">
        <f>IF(COUNTA(DB15:DB26)=0,"",SUMPRODUCT(DB15:DB26,CX15:CX26))</f>
        <v/>
      </c>
      <c r="DC7" s="9">
        <f>IF(COUNTA(DC15:DC26)=0,"",SUMPRODUCT(DC15:DC26,CX15:CX26))</f>
        <v>25.876590850061223</v>
      </c>
      <c r="DD7" s="31">
        <f>IF(COUNTA(DD15:DD26)=0,"",SUMPRODUCT(DD15:DD26,CX15:CX26))</f>
        <v>62.066420664206639</v>
      </c>
      <c r="DE7" s="24"/>
      <c r="DF7" s="24"/>
      <c r="DG7" s="164"/>
      <c r="DH7" s="15" t="s">
        <v>19</v>
      </c>
      <c r="DI7" s="9">
        <f>IF(COUNTA(DI15:DI26)=0,"",SUMPRODUCT(DI15:DI26,DH15:DH26))</f>
        <v>38.52913798754507</v>
      </c>
      <c r="DJ7" s="9" t="str">
        <f>IF(COUNTA(DJ15:DJ26)=0,"",SUMPRODUCT(DJ15:DJ26,DH15:DH26))</f>
        <v/>
      </c>
      <c r="DK7" s="9" t="str">
        <f>IF(COUNTA(DK15:DK26)=0,"",SUMPRODUCT(DK15:DK26,DH15:DH26))</f>
        <v/>
      </c>
      <c r="DL7" s="9" t="str">
        <f>IF(COUNTA(DL15:DL26)=0,"",SUMPRODUCT(DL15:DL26,DH15:DH26))</f>
        <v/>
      </c>
      <c r="DM7" s="9">
        <f>IF(COUNTA(DM15:DM26)=0,"",SUMPRODUCT(DM15:DM26,DH15:DH26))</f>
        <v>37.4</v>
      </c>
      <c r="DN7" s="31">
        <f>IF(COUNTA(DN15:DN26)=0,"",SUMPRODUCT(DN15:DN26,DH15:DH26))</f>
        <v>69.900000000000006</v>
      </c>
      <c r="DO7" s="24"/>
      <c r="DP7" s="24"/>
      <c r="DQ7" s="164"/>
      <c r="DR7" s="15" t="s">
        <v>19</v>
      </c>
      <c r="DS7" s="9">
        <f>IF(COUNTA(DS15:DS26)=0,"",SUMPRODUCT(DS15:DS26,DR15:DR26))</f>
        <v>23.3</v>
      </c>
      <c r="DT7" s="9" t="str">
        <f>IF(COUNTA(DT15:DT26)=0,"",SUMPRODUCT(DT15:DT26,DR15:DR26))</f>
        <v/>
      </c>
      <c r="DU7" s="9" t="str">
        <f>IF(COUNTA(DU15:DU26)=0,"",SUMPRODUCT(DU15:DU26,DR15:DR26))</f>
        <v/>
      </c>
      <c r="DV7" s="9" t="str">
        <f>IF(COUNTA(DV15:DV26)=0,"",SUMPRODUCT(DV15:DV26,DR15:DR26))</f>
        <v/>
      </c>
      <c r="DW7" s="9">
        <f>IF(COUNTA(DW15:DW26)=0,"",SUMPRODUCT(DW15:DW26,DR15:DR26))</f>
        <v>21.55</v>
      </c>
      <c r="DX7" s="31">
        <f>IF(COUNTA(DX15:DX26)=0,"",SUMPRODUCT(DX15:DX26,DR15:DR26))</f>
        <v>57.150000000000006</v>
      </c>
      <c r="DY7" s="24"/>
      <c r="DZ7" s="24"/>
      <c r="EA7" s="164"/>
      <c r="EB7" s="15" t="s">
        <v>19</v>
      </c>
      <c r="EC7" s="9">
        <f>IF(COUNTA(EC15:EC26)=0,"",SUMPRODUCT(EC15:EC26,EB15:EB26))</f>
        <v>35.329301868239924</v>
      </c>
      <c r="ED7" s="9" t="str">
        <f>IF(COUNTA(ED15:ED26)=0,"",SUMPRODUCT(ED15:ED26,EB15:EB26))</f>
        <v/>
      </c>
      <c r="EE7" s="9" t="str">
        <f>IF(COUNTA(EE15:EE26)=0,"",SUMPRODUCT(EE15:EE26,EB15:EB26))</f>
        <v/>
      </c>
      <c r="EF7" s="9" t="str">
        <f>IF(COUNTA(EF15:EF26)=0,"",SUMPRODUCT(EF15:EF26,EB15:EB26))</f>
        <v/>
      </c>
      <c r="EG7" s="9">
        <f>IF(COUNTA(EG15:EG26)=0,"",SUMPRODUCT(EG15:EG26,EB15:EB26))</f>
        <v>35.1</v>
      </c>
      <c r="EH7" s="31">
        <f>IF(COUNTA(EH15:EH26)=0,"",SUMPRODUCT(EH15:EH26,EB15:EB26))</f>
        <v>41.7</v>
      </c>
      <c r="EI7" s="24"/>
      <c r="EJ7" s="24"/>
      <c r="EK7" s="164"/>
      <c r="EL7" s="15" t="s">
        <v>19</v>
      </c>
      <c r="EM7" s="9">
        <f>IF(COUNTA(EM15:EM26)=0,"",SUMPRODUCT(EM15:EM26,EL15:EL26))</f>
        <v>21.95</v>
      </c>
      <c r="EN7" s="9" t="str">
        <f>IF(COUNTA(EN15:EN26)=0,"",SUMPRODUCT(EN15:EN26,EL15:EL26))</f>
        <v/>
      </c>
      <c r="EO7" s="9" t="str">
        <f>IF(COUNTA(EO15:EO26)=0,"",SUMPRODUCT(EO15:EO26,EL15:EL26))</f>
        <v/>
      </c>
      <c r="EP7" s="9" t="str">
        <f>IF(COUNTA(EP15:EP26)=0,"",SUMPRODUCT(EP15:EP26,EL15:EL26))</f>
        <v/>
      </c>
      <c r="EQ7" s="9">
        <f>IF(COUNTA(EQ15:EQ26)=0,"",SUMPRODUCT(EQ15:EQ26,EL15:EL26))</f>
        <v>19.700000000000003</v>
      </c>
      <c r="ER7" s="31">
        <f>IF(COUNTA(ER15:ER26)=0,"",SUMPRODUCT(ER15:ER26,EL15:EL26))</f>
        <v>60.2</v>
      </c>
      <c r="ES7" s="24"/>
      <c r="ET7" s="24"/>
      <c r="EU7" s="164"/>
      <c r="EV7" s="15" t="s">
        <v>19</v>
      </c>
      <c r="EW7" s="9">
        <f>IF(COUNTA(EW15:EW26)=0,"",SUMPRODUCT(EW15:EW26,EV15:EV26))</f>
        <v>40.674206912513498</v>
      </c>
      <c r="EX7" s="9" t="str">
        <f>IF(COUNTA(EX15:EX26)=0,"",SUMPRODUCT(EX15:EX26,EV15:EV26))</f>
        <v/>
      </c>
      <c r="EY7" s="9" t="str">
        <f>IF(COUNTA(EY15:EY26)=0,"",SUMPRODUCT(EY15:EY26,EV15:EV26))</f>
        <v/>
      </c>
      <c r="EZ7" s="9" t="str">
        <f>IF(COUNTA(EZ15:EZ26)=0,"",SUMPRODUCT(EZ15:EZ26,EV15:EV26))</f>
        <v/>
      </c>
      <c r="FA7" s="9">
        <f>IF(COUNTA(FA15:FA26)=0,"",SUMPRODUCT(FA15:FA26,EV15:EV26))</f>
        <v>39.369999999999997</v>
      </c>
      <c r="FB7" s="31">
        <f>IF(COUNTA(FB15:FB26)=0,"",SUMPRODUCT(FB15:FB26,EV15:EV26))</f>
        <v>73.8</v>
      </c>
      <c r="FC7" s="24"/>
      <c r="FD7" s="24"/>
      <c r="FE7" s="164"/>
      <c r="FF7" s="72" t="s">
        <v>19</v>
      </c>
      <c r="FG7" s="9">
        <f>IF(COUNTA(FG15:FG26)=0,"",SUMPRODUCT(FG15:FG26,FF15:FF26))</f>
        <v>21.85</v>
      </c>
      <c r="FH7" s="9" t="str">
        <f>IF(COUNTA(FH15:FH26)=0,"",SUMPRODUCT(FH15:FH26,FF15:FF26))</f>
        <v/>
      </c>
      <c r="FI7" s="9" t="str">
        <f>IF(COUNTA(FI15:FI26)=0,"",SUMPRODUCT(FI15:FI26,FF15:FF26))</f>
        <v/>
      </c>
      <c r="FJ7" s="9" t="str">
        <f>IF(COUNTA(FJ15:FJ26)=0,"",SUMPRODUCT(FJ15:FJ26,FF15:FF26))</f>
        <v/>
      </c>
      <c r="FK7" s="9">
        <f>IF(COUNTA(FK15:FK26)=0,"",SUMPRODUCT(FK15:FK26,FF15:FF26))</f>
        <v>19.600000000000001</v>
      </c>
      <c r="FL7" s="31">
        <f>IF(COUNTA(FL15:FL26)=0,"",SUMPRODUCT(FL15:FL26,FF15:FF26))</f>
        <v>56.6</v>
      </c>
      <c r="FM7" s="24"/>
      <c r="FN7" s="24"/>
      <c r="FO7" s="164"/>
      <c r="FP7" s="15" t="s">
        <v>19</v>
      </c>
      <c r="FQ7" s="9" t="str">
        <f>IF(COUNTA(FQ15:FQ26)=0,"",SUMPRODUCT(FQ15:FQ26,FP15:FP26))</f>
        <v/>
      </c>
      <c r="FR7" s="9" t="str">
        <f>IF(COUNTA(FR15:FR26)=0,"",SUMPRODUCT(FR15:FR26,FP15:FP26))</f>
        <v/>
      </c>
      <c r="FS7" s="9" t="str">
        <f>IF(COUNTA(FS15:FS26)=0,"",SUMPRODUCT(FS15:FS26,FP15:FP26))</f>
        <v/>
      </c>
      <c r="FT7" s="9" t="str">
        <f>IF(COUNTA(FT15:FT26)=0,"",SUMPRODUCT(FT15:FT26,FP15:FP26))</f>
        <v/>
      </c>
      <c r="FU7" s="9" t="str">
        <f>IF(COUNTA(FU15:FU26)=0,"",SUMPRODUCT(FU15:FU26,FP15:FP26))</f>
        <v/>
      </c>
      <c r="FV7" s="31" t="str">
        <f>IF(COUNTA(FV15:FV26)=0,"",SUMPRODUCT(FV15:FV26,FP15:FP26))</f>
        <v/>
      </c>
      <c r="FW7" s="24"/>
      <c r="FX7" s="24"/>
      <c r="FY7" s="164"/>
      <c r="FZ7" s="15" t="s">
        <v>19</v>
      </c>
      <c r="GA7" s="9">
        <f>IF(COUNTA(GA15:GA26)=0,"",SUMPRODUCT(GA15:GA26,FZ15:FZ26))</f>
        <v>52.533015854579247</v>
      </c>
      <c r="GB7" s="9" t="str">
        <f>IF(COUNTA(GB15:GB26)=0,"",SUMPRODUCT(GB15:GB26,FZ15:FZ26))</f>
        <v/>
      </c>
      <c r="GC7" s="9" t="str">
        <f>IF(COUNTA(GC15:GC26)=0,"",SUMPRODUCT(GC15:GC26,FZ15:FZ26))</f>
        <v/>
      </c>
      <c r="GD7" s="9" t="str">
        <f>IF(COUNTA(GD15:GD26)=0,"",SUMPRODUCT(GD15:GD26,FZ15:FZ26))</f>
        <v/>
      </c>
      <c r="GE7" s="9">
        <f>IF(COUNTA(GE15:GE26)=0,"",SUMPRODUCT(GE15:GE26,FZ15:FZ26))</f>
        <v>52</v>
      </c>
      <c r="GF7" s="31">
        <f>IF(COUNTA(GF15:GF26)=0,"",SUMPRODUCT(GF15:GF26,FZ15:FZ26))</f>
        <v>65</v>
      </c>
      <c r="GG7" s="24"/>
      <c r="GH7" s="24"/>
      <c r="GI7" s="164"/>
      <c r="GJ7" s="15" t="s">
        <v>19</v>
      </c>
      <c r="GK7" s="9">
        <f>IF(COUNTA(GK15:GK26)=0,"",SUMPRODUCT(GK15:GK26,GJ15:GJ26))</f>
        <v>30.423149561176217</v>
      </c>
      <c r="GL7" s="9" t="str">
        <f>IF(COUNTA(GL15:GL26)=0,"",SUMPRODUCT(GL15:GL26,GJ15:GJ26))</f>
        <v/>
      </c>
      <c r="GM7" s="9" t="str">
        <f>IF(COUNTA(GM15:GM26)=0,"",SUMPRODUCT(GM15:GM26,GJ15:GJ26))</f>
        <v/>
      </c>
      <c r="GN7" s="9" t="str">
        <f>IF(COUNTA(GN15:GN26)=0,"",SUMPRODUCT(GN15:GN26,GJ15:GJ26))</f>
        <v/>
      </c>
      <c r="GO7" s="9">
        <f>IF(COUNTA(GO15:GO26)=0,"",SUMPRODUCT(GO15:GO26,GJ15:GJ26))</f>
        <v>29.263239673701932</v>
      </c>
      <c r="GP7" s="31">
        <f>IF(COUNTA(GP15:GP26)=0,"",SUMPRODUCT(GP15:GP26,GJ15:GJ26))</f>
        <v>46.356622374624948</v>
      </c>
      <c r="GQ7" s="24"/>
      <c r="GR7" s="24"/>
      <c r="GS7" s="164"/>
      <c r="GT7" s="15" t="s">
        <v>19</v>
      </c>
      <c r="GU7" s="9" t="str">
        <f>IF(COUNTA(GU15:GU26)=0,"",SUMPRODUCT(GU15:GU26,GT15:GT26))</f>
        <v/>
      </c>
      <c r="GV7" s="9" t="str">
        <f>IF(COUNTA(GV15:GV26)=0,"",SUMPRODUCT(GV15:GV26,GT15:GT26))</f>
        <v/>
      </c>
      <c r="GW7" s="9" t="str">
        <f>IF(COUNTA(GW15:GW26)=0,"",SUMPRODUCT(GW15:GW26,GT15:GT26))</f>
        <v/>
      </c>
      <c r="GX7" s="9" t="str">
        <f>IF(COUNTA(GX15:GX26)=0,"",SUMPRODUCT(GX15:GX26,GT15:GT26))</f>
        <v/>
      </c>
      <c r="GY7" s="9" t="str">
        <f>IF(COUNTA(GY15:GY26)=0,"",SUMPRODUCT(GY15:GY26,GT15:GT26))</f>
        <v/>
      </c>
      <c r="GZ7" s="31" t="str">
        <f>IF(COUNTA(GZ15:GZ26)=0,"",SUMPRODUCT(GZ15:GZ26,GT15:GT26))</f>
        <v/>
      </c>
      <c r="HA7" s="24"/>
      <c r="HB7" s="24"/>
      <c r="HC7" s="164"/>
      <c r="HD7" s="15" t="s">
        <v>19</v>
      </c>
      <c r="HE7" s="9">
        <f>IF(COUNTA(HE15:HE26)=0,"",SUMPRODUCT(HE15:HE26,HD15:HD26))</f>
        <v>19.701906740656973</v>
      </c>
      <c r="HF7" s="9" t="str">
        <f>IF(COUNTA(HF15:HF26)=0,"",SUMPRODUCT(HF15:HF26,HD15:HD26))</f>
        <v/>
      </c>
      <c r="HG7" s="9" t="str">
        <f>IF(COUNTA(HG15:HG26)=0,"",SUMPRODUCT(HG15:HG26,HD15:HD26))</f>
        <v/>
      </c>
      <c r="HH7" s="9" t="str">
        <f>IF(COUNTA(HH15:HH26)=0,"",SUMPRODUCT(HH15:HH26,HD15:HD26))</f>
        <v/>
      </c>
      <c r="HI7" s="9">
        <f>IF(COUNTA(HI15:HI26)=0,"",SUMPRODUCT(HI15:HI26,HD15:HD26))</f>
        <v>16</v>
      </c>
      <c r="HJ7" s="31">
        <f>IF(COUNTA(HJ15:HJ26)=0,"",SUMPRODUCT(HJ15:HJ26,HD15:HD26))</f>
        <v>60.6</v>
      </c>
      <c r="HK7" s="24"/>
      <c r="HL7" s="24"/>
      <c r="HM7" s="164"/>
      <c r="HN7" s="15" t="s">
        <v>19</v>
      </c>
      <c r="HO7" s="9">
        <f>IF(COUNTA(HO15:HO26)=0,"",SUMPRODUCT(HO15:HO26,HN15:HN26))</f>
        <v>60</v>
      </c>
      <c r="HP7" s="9" t="str">
        <f>IF(COUNTA(HP15:HP26)=0,"",SUMPRODUCT(HP15:HP26,HN15:HN26))</f>
        <v/>
      </c>
      <c r="HQ7" s="9" t="str">
        <f>IF(COUNTA(HQ15:HQ26)=0,"",SUMPRODUCT(HQ15:HQ26,HN15:HN26))</f>
        <v/>
      </c>
      <c r="HR7" s="9" t="str">
        <f>IF(COUNTA(HR15:HR26)=0,"",SUMPRODUCT(HR15:HR26,HN15:HN26))</f>
        <v/>
      </c>
      <c r="HS7" s="9" t="str">
        <f>IF(COUNTA(HS15:HS26)=0,"",SUMPRODUCT(HS15:HS26,HN15:HN26))</f>
        <v/>
      </c>
      <c r="HT7" s="31" t="str">
        <f>IF(COUNTA(HT15:HT26)=0,"",SUMPRODUCT(HT15:HT26,HN15:HN26))</f>
        <v/>
      </c>
      <c r="HU7" s="24"/>
      <c r="HV7" s="24"/>
      <c r="HW7" s="164"/>
      <c r="HX7" s="244" t="s">
        <v>19</v>
      </c>
      <c r="HY7" s="9">
        <f>IF(COUNTA(HY15:HY26)=0,"",SUMPRODUCT(HY15:HY26,HX15:HX26))</f>
        <v>26.571718284010093</v>
      </c>
      <c r="HZ7" s="9" t="str">
        <f>IF(COUNTA(HZ15:HZ26)=0,"",SUMPRODUCT(HZ15:HZ26,HX15:HX26))</f>
        <v/>
      </c>
      <c r="IA7" s="9" t="str">
        <f>IF(COUNTA(IA15:IA26)=0,"",SUMPRODUCT(IA15:IA26,HX15:HX26))</f>
        <v/>
      </c>
      <c r="IB7" s="9" t="str">
        <f>IF(COUNTA(IB15:IB26)=0,"",SUMPRODUCT(IB15:IB26,HX15:HX26))</f>
        <v/>
      </c>
      <c r="IC7" s="9">
        <f>IF(COUNTA(IC15:IC26)=0,"",SUMPRODUCT(IC15:IC26,HX15:HX26))</f>
        <v>23.599999999999998</v>
      </c>
      <c r="ID7" s="31">
        <f>IF(COUNTA(ID15:ID26)=0,"",SUMPRODUCT(ID15:ID26,HX15:HX26))</f>
        <v>57.96</v>
      </c>
      <c r="IE7" s="24"/>
      <c r="IF7" s="24"/>
      <c r="IG7" s="164"/>
      <c r="IH7" s="244" t="s">
        <v>19</v>
      </c>
      <c r="II7" s="9" t="str">
        <f>IF(COUNTA(II15:II26)=0,"",SUMPRODUCT(II15:II26,IH15:IH26))</f>
        <v/>
      </c>
      <c r="IJ7" s="9" t="str">
        <f>IF(COUNTA(IJ15:IJ26)=0,"",SUMPRODUCT(IJ15:IJ26,IH15:IH26))</f>
        <v/>
      </c>
      <c r="IK7" s="9">
        <f>IF(COUNTA(IK15:IK26)=0,"",SUMPRODUCT(IK15:IK26,IH15:IH26))</f>
        <v>50.000009999999989</v>
      </c>
      <c r="IL7" s="9" t="str">
        <f>IF(COUNTA(IL15:IL26)=0,"",SUMPRODUCT(IL15:IL26,IH15:IH26))</f>
        <v/>
      </c>
      <c r="IM7" s="9" t="str">
        <f>IF(COUNTA(IM15:IM26)=0,"",SUMPRODUCT(IM15:IM26,IH15:IH26))</f>
        <v/>
      </c>
      <c r="IN7" s="31" t="str">
        <f>IF(COUNTA(IN15:IN26)=0,"",SUMPRODUCT(IN15:IN26,IH15:IH26))</f>
        <v/>
      </c>
      <c r="IO7" s="24"/>
      <c r="IP7" s="24"/>
    </row>
    <row r="8" spans="1:250" s="4" customFormat="1" x14ac:dyDescent="0.25">
      <c r="A8" s="164"/>
      <c r="B8" s="53" t="s">
        <v>38</v>
      </c>
      <c r="C8" s="8"/>
      <c r="D8" s="8"/>
      <c r="E8" s="8"/>
      <c r="F8" s="8"/>
      <c r="G8" s="8"/>
      <c r="H8" s="31"/>
      <c r="I8" s="24"/>
      <c r="J8" s="24"/>
      <c r="K8" s="164"/>
      <c r="L8" s="53" t="s">
        <v>38</v>
      </c>
      <c r="M8" s="8"/>
      <c r="N8" s="8"/>
      <c r="O8" s="8"/>
      <c r="P8" s="8"/>
      <c r="Q8" s="8"/>
      <c r="R8" s="31"/>
      <c r="S8" s="24"/>
      <c r="T8" s="24"/>
      <c r="U8" s="164"/>
      <c r="V8" s="53" t="s">
        <v>38</v>
      </c>
      <c r="W8" s="8"/>
      <c r="X8" s="8"/>
      <c r="Y8" s="8"/>
      <c r="Z8" s="8"/>
      <c r="AA8" s="8"/>
      <c r="AB8" s="31"/>
      <c r="AC8" s="24"/>
      <c r="AD8" s="24"/>
      <c r="AE8" s="164"/>
      <c r="AF8" s="53" t="s">
        <v>38</v>
      </c>
      <c r="AG8" s="8"/>
      <c r="AH8" s="8"/>
      <c r="AI8" s="8"/>
      <c r="AJ8" s="8"/>
      <c r="AK8" s="8"/>
      <c r="AL8" s="31"/>
      <c r="AM8" s="24"/>
      <c r="AN8" s="24"/>
      <c r="AO8" s="164"/>
      <c r="AP8" s="53" t="s">
        <v>38</v>
      </c>
      <c r="AQ8" s="8"/>
      <c r="AR8" s="8"/>
      <c r="AS8" s="8"/>
      <c r="AT8" s="8"/>
      <c r="AU8" s="8"/>
      <c r="AV8" s="31"/>
      <c r="AW8" s="24"/>
      <c r="AX8" s="24"/>
      <c r="AY8" s="164"/>
      <c r="AZ8" s="172" t="s">
        <v>38</v>
      </c>
      <c r="BA8" s="8"/>
      <c r="BB8" s="8"/>
      <c r="BC8" s="8"/>
      <c r="BD8" s="8"/>
      <c r="BE8" s="8"/>
      <c r="BF8" s="31"/>
      <c r="BG8" s="24"/>
      <c r="BH8" s="24"/>
      <c r="BI8" s="164"/>
      <c r="BJ8" s="53" t="s">
        <v>38</v>
      </c>
      <c r="BK8" s="8"/>
      <c r="BL8" s="8"/>
      <c r="BM8" s="8"/>
      <c r="BN8" s="8"/>
      <c r="BO8" s="8"/>
      <c r="BP8" s="31"/>
      <c r="BQ8" s="24"/>
      <c r="BR8" s="24"/>
      <c r="BS8" s="164"/>
      <c r="BT8" s="53" t="s">
        <v>38</v>
      </c>
      <c r="BU8" s="8"/>
      <c r="BV8" s="8"/>
      <c r="BW8" s="8"/>
      <c r="BX8" s="8"/>
      <c r="BY8" s="8"/>
      <c r="BZ8" s="31"/>
      <c r="CA8" s="24"/>
      <c r="CB8" s="24"/>
      <c r="CC8" s="164"/>
      <c r="CD8" s="53" t="s">
        <v>38</v>
      </c>
      <c r="CE8" s="8"/>
      <c r="CF8" s="8"/>
      <c r="CG8" s="8"/>
      <c r="CH8" s="8"/>
      <c r="CI8" s="8"/>
      <c r="CJ8" s="31"/>
      <c r="CK8" s="24"/>
      <c r="CL8" s="24"/>
      <c r="CM8" s="164"/>
      <c r="CN8" s="53" t="s">
        <v>38</v>
      </c>
      <c r="CO8" s="8"/>
      <c r="CP8" s="8"/>
      <c r="CQ8" s="8"/>
      <c r="CR8" s="8"/>
      <c r="CS8" s="8"/>
      <c r="CT8" s="31"/>
      <c r="CU8" s="24"/>
      <c r="CV8" s="24"/>
      <c r="CW8" s="164"/>
      <c r="CX8" s="53" t="s">
        <v>38</v>
      </c>
      <c r="CY8" s="8"/>
      <c r="CZ8" s="8"/>
      <c r="DA8" s="8"/>
      <c r="DB8" s="8"/>
      <c r="DC8" s="8"/>
      <c r="DD8" s="31"/>
      <c r="DE8" s="24"/>
      <c r="DF8" s="24"/>
      <c r="DG8" s="164"/>
      <c r="DH8" s="53" t="s">
        <v>38</v>
      </c>
      <c r="DI8" s="8"/>
      <c r="DJ8" s="8"/>
      <c r="DK8" s="8"/>
      <c r="DL8" s="8"/>
      <c r="DM8" s="8"/>
      <c r="DN8" s="31"/>
      <c r="DO8" s="24"/>
      <c r="DP8" s="24"/>
      <c r="DQ8" s="164"/>
      <c r="DR8" s="53" t="s">
        <v>38</v>
      </c>
      <c r="DS8" s="8"/>
      <c r="DT8" s="8"/>
      <c r="DU8" s="8"/>
      <c r="DV8" s="8"/>
      <c r="DW8" s="8"/>
      <c r="DX8" s="31"/>
      <c r="DY8" s="24"/>
      <c r="DZ8" s="24"/>
      <c r="EA8" s="164"/>
      <c r="EB8" s="53" t="s">
        <v>38</v>
      </c>
      <c r="EC8" s="8"/>
      <c r="ED8" s="8"/>
      <c r="EE8" s="8"/>
      <c r="EF8" s="8"/>
      <c r="EG8" s="8"/>
      <c r="EH8" s="31"/>
      <c r="EI8" s="24"/>
      <c r="EJ8" s="24"/>
      <c r="EK8" s="164"/>
      <c r="EL8" s="53" t="s">
        <v>38</v>
      </c>
      <c r="EM8" s="8"/>
      <c r="EN8" s="8"/>
      <c r="EO8" s="8"/>
      <c r="EP8" s="8"/>
      <c r="EQ8" s="8"/>
      <c r="ER8" s="31"/>
      <c r="ES8" s="24"/>
      <c r="ET8" s="24"/>
      <c r="EU8" s="164"/>
      <c r="EV8" s="53" t="s">
        <v>38</v>
      </c>
      <c r="EW8" s="8"/>
      <c r="EX8" s="8"/>
      <c r="EY8" s="8"/>
      <c r="EZ8" s="8"/>
      <c r="FA8" s="8"/>
      <c r="FB8" s="31"/>
      <c r="FC8" s="24"/>
      <c r="FD8" s="24"/>
      <c r="FE8" s="164"/>
      <c r="FF8" s="172" t="s">
        <v>38</v>
      </c>
      <c r="FG8" s="8"/>
      <c r="FH8" s="8"/>
      <c r="FI8" s="8"/>
      <c r="FJ8" s="8"/>
      <c r="FK8" s="8"/>
      <c r="FL8" s="31"/>
      <c r="FM8" s="24"/>
      <c r="FN8" s="24"/>
      <c r="FO8" s="164"/>
      <c r="FP8" s="53" t="s">
        <v>38</v>
      </c>
      <c r="FQ8" s="8"/>
      <c r="FR8" s="8"/>
      <c r="FS8" s="8"/>
      <c r="FT8" s="8"/>
      <c r="FU8" s="8"/>
      <c r="FV8" s="31"/>
      <c r="FW8" s="24"/>
      <c r="FX8" s="24"/>
      <c r="FY8" s="164"/>
      <c r="FZ8" s="53" t="s">
        <v>38</v>
      </c>
      <c r="GA8" s="8"/>
      <c r="GB8" s="8"/>
      <c r="GC8" s="8"/>
      <c r="GD8" s="8"/>
      <c r="GE8" s="8"/>
      <c r="GF8" s="31"/>
      <c r="GG8" s="24"/>
      <c r="GH8" s="24"/>
      <c r="GI8" s="164"/>
      <c r="GJ8" s="53" t="s">
        <v>38</v>
      </c>
      <c r="GK8" s="8"/>
      <c r="GL8" s="8"/>
      <c r="GM8" s="8"/>
      <c r="GN8" s="8"/>
      <c r="GO8" s="8"/>
      <c r="GP8" s="31"/>
      <c r="GQ8" s="24"/>
      <c r="GR8" s="24"/>
      <c r="GS8" s="164"/>
      <c r="GT8" s="53" t="s">
        <v>38</v>
      </c>
      <c r="GU8" s="8"/>
      <c r="GV8" s="8"/>
      <c r="GW8" s="8"/>
      <c r="GX8" s="8"/>
      <c r="GY8" s="8"/>
      <c r="GZ8" s="31"/>
      <c r="HA8" s="24"/>
      <c r="HB8" s="24"/>
      <c r="HC8" s="164"/>
      <c r="HD8" s="53" t="s">
        <v>38</v>
      </c>
      <c r="HE8" s="8"/>
      <c r="HF8" s="8"/>
      <c r="HG8" s="8"/>
      <c r="HH8" s="8"/>
      <c r="HI8" s="8"/>
      <c r="HJ8" s="31"/>
      <c r="HK8" s="24"/>
      <c r="HL8" s="24"/>
      <c r="HM8" s="164" t="s">
        <v>301</v>
      </c>
      <c r="HN8" s="53" t="s">
        <v>38</v>
      </c>
      <c r="HO8" s="8">
        <v>42.56</v>
      </c>
      <c r="HP8" s="8"/>
      <c r="HQ8" s="8"/>
      <c r="HR8" s="8"/>
      <c r="HS8" s="8"/>
      <c r="HT8" s="31"/>
      <c r="HU8" s="24"/>
      <c r="HV8" s="24"/>
      <c r="HW8" s="164" t="s">
        <v>307</v>
      </c>
      <c r="HX8" s="245" t="s">
        <v>38</v>
      </c>
      <c r="HY8" s="8">
        <v>25.09102546455609</v>
      </c>
      <c r="HZ8" s="8"/>
      <c r="IA8" s="8"/>
      <c r="IB8" s="8"/>
      <c r="IC8" s="8">
        <v>25.2</v>
      </c>
      <c r="ID8" s="31">
        <v>23.94</v>
      </c>
      <c r="IE8" s="24"/>
      <c r="IF8" s="24"/>
      <c r="IG8" s="164"/>
      <c r="IH8" s="245" t="s">
        <v>38</v>
      </c>
      <c r="II8" s="8"/>
      <c r="IJ8" s="8"/>
      <c r="IK8" s="8">
        <v>41.237110000000001</v>
      </c>
      <c r="IL8" s="8"/>
      <c r="IM8" s="8"/>
      <c r="IN8" s="31"/>
      <c r="IO8" s="24"/>
      <c r="IP8" s="24"/>
    </row>
    <row r="9" spans="1:250" s="4" customFormat="1" ht="15.6" hidden="1" customHeight="1" x14ac:dyDescent="0.25">
      <c r="A9" s="164"/>
      <c r="B9" s="53" t="s">
        <v>106</v>
      </c>
      <c r="C9" s="9"/>
      <c r="D9" s="9"/>
      <c r="E9" s="9"/>
      <c r="F9" s="9"/>
      <c r="G9" s="9"/>
      <c r="H9" s="31"/>
      <c r="I9" s="24"/>
      <c r="J9" s="24"/>
      <c r="K9" s="164"/>
      <c r="L9" s="53" t="s">
        <v>106</v>
      </c>
      <c r="M9" s="9"/>
      <c r="N9" s="9"/>
      <c r="O9" s="9"/>
      <c r="P9" s="9"/>
      <c r="Q9" s="9"/>
      <c r="R9" s="31"/>
      <c r="S9" s="24"/>
      <c r="T9" s="24"/>
      <c r="U9" s="164"/>
      <c r="V9" s="53" t="s">
        <v>106</v>
      </c>
      <c r="W9" s="9"/>
      <c r="X9" s="9"/>
      <c r="Y9" s="9"/>
      <c r="Z9" s="9"/>
      <c r="AA9" s="9"/>
      <c r="AB9" s="31"/>
      <c r="AC9" s="24"/>
      <c r="AD9" s="24"/>
      <c r="AE9" s="164"/>
      <c r="AF9" s="53" t="s">
        <v>106</v>
      </c>
      <c r="AG9" s="9"/>
      <c r="AH9" s="9"/>
      <c r="AI9" s="9"/>
      <c r="AJ9" s="9"/>
      <c r="AK9" s="9"/>
      <c r="AL9" s="31"/>
      <c r="AM9" s="24"/>
      <c r="AN9" s="24"/>
      <c r="AO9" s="164"/>
      <c r="AP9" s="53" t="s">
        <v>106</v>
      </c>
      <c r="AQ9" s="9"/>
      <c r="AR9" s="9"/>
      <c r="AS9" s="9"/>
      <c r="AT9" s="9"/>
      <c r="AU9" s="9"/>
      <c r="AV9" s="31"/>
      <c r="AW9" s="24"/>
      <c r="AX9" s="24"/>
      <c r="AY9" s="164"/>
      <c r="AZ9" s="172" t="s">
        <v>106</v>
      </c>
      <c r="BA9" s="9"/>
      <c r="BB9" s="9"/>
      <c r="BC9" s="9"/>
      <c r="BD9" s="9"/>
      <c r="BE9" s="9"/>
      <c r="BF9" s="31"/>
      <c r="BG9" s="24"/>
      <c r="BH9" s="24"/>
      <c r="BI9" s="164"/>
      <c r="BJ9" s="53" t="s">
        <v>106</v>
      </c>
      <c r="BK9" s="9"/>
      <c r="BL9" s="9"/>
      <c r="BM9" s="9"/>
      <c r="BN9" s="9"/>
      <c r="BO9" s="9"/>
      <c r="BP9" s="31"/>
      <c r="BQ9" s="24"/>
      <c r="BR9" s="24"/>
      <c r="BS9" s="164"/>
      <c r="BT9" s="53" t="s">
        <v>106</v>
      </c>
      <c r="BU9" s="9"/>
      <c r="BV9" s="9"/>
      <c r="BW9" s="9"/>
      <c r="BX9" s="9"/>
      <c r="BY9" s="9"/>
      <c r="BZ9" s="31"/>
      <c r="CA9" s="24"/>
      <c r="CB9" s="24"/>
      <c r="CC9" s="164"/>
      <c r="CD9" s="53" t="s">
        <v>106</v>
      </c>
      <c r="CE9" s="9"/>
      <c r="CF9" s="9"/>
      <c r="CG9" s="9"/>
      <c r="CH9" s="9"/>
      <c r="CI9" s="9"/>
      <c r="CJ9" s="31"/>
      <c r="CK9" s="24"/>
      <c r="CL9" s="24"/>
      <c r="CM9" s="164"/>
      <c r="CN9" s="53" t="s">
        <v>106</v>
      </c>
      <c r="CO9" s="9"/>
      <c r="CP9" s="9"/>
      <c r="CQ9" s="9"/>
      <c r="CR9" s="9"/>
      <c r="CS9" s="9"/>
      <c r="CT9" s="31"/>
      <c r="CU9" s="24"/>
      <c r="CV9" s="24"/>
      <c r="CW9" s="164"/>
      <c r="CX9" s="53" t="s">
        <v>106</v>
      </c>
      <c r="CY9" s="9"/>
      <c r="CZ9" s="9"/>
      <c r="DA9" s="9"/>
      <c r="DB9" s="9"/>
      <c r="DC9" s="9"/>
      <c r="DD9" s="31"/>
      <c r="DE9" s="24"/>
      <c r="DF9" s="24"/>
      <c r="DG9" s="164"/>
      <c r="DH9" s="53" t="s">
        <v>106</v>
      </c>
      <c r="DI9" s="9"/>
      <c r="DJ9" s="9"/>
      <c r="DK9" s="9"/>
      <c r="DL9" s="9"/>
      <c r="DM9" s="9"/>
      <c r="DN9" s="31"/>
      <c r="DO9" s="24"/>
      <c r="DP9" s="24"/>
      <c r="DQ9" s="164"/>
      <c r="DR9" s="53" t="s">
        <v>106</v>
      </c>
      <c r="DS9" s="9"/>
      <c r="DT9" s="9"/>
      <c r="DU9" s="9"/>
      <c r="DV9" s="9"/>
      <c r="DW9" s="9"/>
      <c r="DX9" s="31"/>
      <c r="DY9" s="24"/>
      <c r="DZ9" s="24"/>
      <c r="EA9" s="164"/>
      <c r="EB9" s="53" t="s">
        <v>106</v>
      </c>
      <c r="EC9" s="9"/>
      <c r="ED9" s="9"/>
      <c r="EE9" s="9"/>
      <c r="EF9" s="9"/>
      <c r="EG9" s="9"/>
      <c r="EH9" s="31"/>
      <c r="EI9" s="24"/>
      <c r="EJ9" s="24"/>
      <c r="EK9" s="164"/>
      <c r="EL9" s="53" t="s">
        <v>106</v>
      </c>
      <c r="EM9" s="9"/>
      <c r="EN9" s="9"/>
      <c r="EO9" s="9"/>
      <c r="EP9" s="9"/>
      <c r="EQ9" s="9"/>
      <c r="ER9" s="31"/>
      <c r="ES9" s="24"/>
      <c r="ET9" s="24"/>
      <c r="EU9" s="164"/>
      <c r="EV9" s="53" t="s">
        <v>106</v>
      </c>
      <c r="EW9" s="9"/>
      <c r="EX9" s="9"/>
      <c r="EY9" s="9"/>
      <c r="EZ9" s="9"/>
      <c r="FA9" s="9"/>
      <c r="FB9" s="31"/>
      <c r="FC9" s="24"/>
      <c r="FD9" s="24"/>
      <c r="FE9" s="164"/>
      <c r="FF9" s="172" t="s">
        <v>106</v>
      </c>
      <c r="FG9" s="9"/>
      <c r="FH9" s="9"/>
      <c r="FI9" s="9"/>
      <c r="FJ9" s="9"/>
      <c r="FK9" s="9"/>
      <c r="FL9" s="31"/>
      <c r="FM9" s="24"/>
      <c r="FN9" s="24"/>
      <c r="FO9" s="164"/>
      <c r="FP9" s="53" t="s">
        <v>106</v>
      </c>
      <c r="FQ9" s="9"/>
      <c r="FR9" s="9"/>
      <c r="FS9" s="9"/>
      <c r="FT9" s="9"/>
      <c r="FU9" s="9"/>
      <c r="FV9" s="31"/>
      <c r="FW9" s="24"/>
      <c r="FX9" s="24"/>
      <c r="FY9" s="164"/>
      <c r="FZ9" s="53" t="s">
        <v>106</v>
      </c>
      <c r="GA9" s="9"/>
      <c r="GB9" s="9"/>
      <c r="GC9" s="9"/>
      <c r="GD9" s="9"/>
      <c r="GE9" s="9"/>
      <c r="GF9" s="31"/>
      <c r="GG9" s="24"/>
      <c r="GH9" s="24"/>
      <c r="GI9" s="164"/>
      <c r="GJ9" s="53" t="s">
        <v>106</v>
      </c>
      <c r="GK9" s="9"/>
      <c r="GL9" s="9"/>
      <c r="GM9" s="9"/>
      <c r="GN9" s="9"/>
      <c r="GO9" s="9"/>
      <c r="GP9" s="31"/>
      <c r="GQ9" s="24"/>
      <c r="GR9" s="24"/>
      <c r="GS9" s="164"/>
      <c r="GT9" s="53" t="s">
        <v>106</v>
      </c>
      <c r="GU9" s="9"/>
      <c r="GV9" s="9"/>
      <c r="GW9" s="9"/>
      <c r="GX9" s="9"/>
      <c r="GY9" s="9"/>
      <c r="GZ9" s="31"/>
      <c r="HA9" s="24"/>
      <c r="HB9" s="24"/>
      <c r="HC9" s="164"/>
      <c r="HD9" s="53" t="s">
        <v>106</v>
      </c>
      <c r="HE9" s="9"/>
      <c r="HF9" s="9"/>
      <c r="HG9" s="9"/>
      <c r="HH9" s="9"/>
      <c r="HI9" s="9"/>
      <c r="HJ9" s="31"/>
      <c r="HK9" s="24"/>
      <c r="HL9" s="24"/>
      <c r="HM9" s="164"/>
      <c r="HN9" s="53" t="s">
        <v>106</v>
      </c>
      <c r="HO9" s="9"/>
      <c r="HP9" s="9"/>
      <c r="HQ9" s="9"/>
      <c r="HR9" s="9"/>
      <c r="HS9" s="9"/>
      <c r="HT9" s="31"/>
      <c r="HU9" s="24"/>
      <c r="HV9" s="24"/>
      <c r="HW9" s="164"/>
      <c r="HX9" s="245" t="s">
        <v>106</v>
      </c>
      <c r="HY9" s="9"/>
      <c r="HZ9" s="9"/>
      <c r="IA9" s="9"/>
      <c r="IB9" s="9"/>
      <c r="IC9" s="9"/>
      <c r="ID9" s="31"/>
      <c r="IE9" s="24"/>
      <c r="IF9" s="24"/>
      <c r="IG9" s="164"/>
      <c r="IH9" s="245" t="s">
        <v>106</v>
      </c>
      <c r="II9" s="9"/>
      <c r="IJ9" s="9"/>
      <c r="IK9" s="9">
        <v>41.836730000000003</v>
      </c>
      <c r="IL9" s="9"/>
      <c r="IM9" s="9"/>
      <c r="IN9" s="31"/>
      <c r="IO9" s="24"/>
      <c r="IP9" s="24"/>
    </row>
    <row r="10" spans="1:250" s="4" customFormat="1" x14ac:dyDescent="0.25">
      <c r="A10" s="164"/>
      <c r="B10" s="72" t="s">
        <v>202</v>
      </c>
      <c r="C10" s="8"/>
      <c r="D10" s="7"/>
      <c r="E10" s="7"/>
      <c r="F10" s="7"/>
      <c r="G10" s="7"/>
      <c r="H10" s="26"/>
      <c r="I10" s="24"/>
      <c r="J10" s="24"/>
      <c r="K10" s="164"/>
      <c r="L10" s="72" t="s">
        <v>202</v>
      </c>
      <c r="M10" s="8"/>
      <c r="N10" s="7"/>
      <c r="O10" s="7"/>
      <c r="P10" s="7"/>
      <c r="Q10" s="7"/>
      <c r="R10" s="26"/>
      <c r="S10" s="24"/>
      <c r="T10" s="24"/>
      <c r="U10" s="164"/>
      <c r="V10" s="72" t="s">
        <v>202</v>
      </c>
      <c r="W10" s="8"/>
      <c r="X10" s="8"/>
      <c r="Y10" s="8"/>
      <c r="Z10" s="8"/>
      <c r="AA10" s="8"/>
      <c r="AB10" s="26"/>
      <c r="AC10" s="24"/>
      <c r="AD10" s="24"/>
      <c r="AE10" s="164"/>
      <c r="AF10" s="72" t="s">
        <v>202</v>
      </c>
      <c r="AG10" s="8"/>
      <c r="AH10" s="7"/>
      <c r="AI10" s="7"/>
      <c r="AJ10" s="7"/>
      <c r="AK10" s="7"/>
      <c r="AL10" s="26"/>
      <c r="AM10" s="24"/>
      <c r="AN10" s="24"/>
      <c r="AO10" s="164"/>
      <c r="AP10" s="72" t="s">
        <v>202</v>
      </c>
      <c r="AQ10" s="8"/>
      <c r="AR10" s="7"/>
      <c r="AS10" s="7"/>
      <c r="AT10" s="7"/>
      <c r="AU10" s="7"/>
      <c r="AV10" s="26"/>
      <c r="AW10" s="24"/>
      <c r="AX10" s="24"/>
      <c r="AY10" s="164"/>
      <c r="AZ10" s="72" t="s">
        <v>202</v>
      </c>
      <c r="BA10" s="8"/>
      <c r="BB10" s="7"/>
      <c r="BC10" s="7"/>
      <c r="BD10" s="7"/>
      <c r="BE10" s="7"/>
      <c r="BF10" s="26"/>
      <c r="BG10" s="24"/>
      <c r="BH10" s="24"/>
      <c r="BI10" s="164"/>
      <c r="BJ10" s="72" t="s">
        <v>202</v>
      </c>
      <c r="BK10" s="8"/>
      <c r="BL10" s="7"/>
      <c r="BM10" s="7"/>
      <c r="BN10" s="7"/>
      <c r="BO10" s="7"/>
      <c r="BP10" s="26"/>
      <c r="BQ10" s="24"/>
      <c r="BR10" s="24"/>
      <c r="BS10" s="164"/>
      <c r="BT10" s="72" t="s">
        <v>202</v>
      </c>
      <c r="BU10" s="8"/>
      <c r="BV10" s="7"/>
      <c r="BW10" s="7"/>
      <c r="BX10" s="7"/>
      <c r="BY10" s="7"/>
      <c r="BZ10" s="26"/>
      <c r="CA10" s="24"/>
      <c r="CB10" s="24"/>
      <c r="CC10" s="164"/>
      <c r="CD10" s="72" t="s">
        <v>202</v>
      </c>
      <c r="CE10" s="8"/>
      <c r="CF10" s="7"/>
      <c r="CG10" s="7"/>
      <c r="CH10" s="7"/>
      <c r="CI10" s="7"/>
      <c r="CJ10" s="26"/>
      <c r="CK10" s="24"/>
      <c r="CL10" s="24"/>
      <c r="CM10" s="164"/>
      <c r="CN10" s="72" t="s">
        <v>202</v>
      </c>
      <c r="CO10" s="8"/>
      <c r="CP10" s="7"/>
      <c r="CQ10" s="7"/>
      <c r="CR10" s="7"/>
      <c r="CS10" s="7"/>
      <c r="CT10" s="26"/>
      <c r="CU10" s="24"/>
      <c r="CV10" s="24"/>
      <c r="CW10" s="164"/>
      <c r="CX10" s="72" t="s">
        <v>202</v>
      </c>
      <c r="CY10" s="8"/>
      <c r="CZ10" s="7"/>
      <c r="DA10" s="7"/>
      <c r="DB10" s="7"/>
      <c r="DC10" s="7"/>
      <c r="DD10" s="26"/>
      <c r="DE10" s="24"/>
      <c r="DF10" s="24"/>
      <c r="DG10" s="164"/>
      <c r="DH10" s="72" t="s">
        <v>202</v>
      </c>
      <c r="DI10" s="8"/>
      <c r="DJ10" s="7"/>
      <c r="DK10" s="7"/>
      <c r="DL10" s="7"/>
      <c r="DM10" s="7"/>
      <c r="DN10" s="26"/>
      <c r="DO10" s="24"/>
      <c r="DP10" s="24"/>
      <c r="DQ10" s="164"/>
      <c r="DR10" s="72" t="s">
        <v>202</v>
      </c>
      <c r="DS10" s="8"/>
      <c r="DT10" s="7"/>
      <c r="DU10" s="7"/>
      <c r="DV10" s="7"/>
      <c r="DW10" s="7"/>
      <c r="DX10" s="26"/>
      <c r="DY10" s="24"/>
      <c r="DZ10" s="24"/>
      <c r="EA10" s="164"/>
      <c r="EB10" s="72" t="s">
        <v>202</v>
      </c>
      <c r="EC10" s="8"/>
      <c r="ED10" s="8"/>
      <c r="EE10" s="8"/>
      <c r="EF10" s="8"/>
      <c r="EG10" s="8"/>
      <c r="EH10" s="26"/>
      <c r="EI10" s="24"/>
      <c r="EJ10" s="24"/>
      <c r="EK10" s="164"/>
      <c r="EL10" s="72" t="s">
        <v>202</v>
      </c>
      <c r="EM10" s="8"/>
      <c r="EN10" s="7"/>
      <c r="EO10" s="7"/>
      <c r="EP10" s="7"/>
      <c r="EQ10" s="7"/>
      <c r="ER10" s="26"/>
      <c r="ES10" s="24"/>
      <c r="ET10" s="24"/>
      <c r="EU10" s="164"/>
      <c r="EV10" s="72" t="s">
        <v>202</v>
      </c>
      <c r="EW10" s="8"/>
      <c r="EX10" s="7"/>
      <c r="EY10" s="7"/>
      <c r="EZ10" s="7"/>
      <c r="FA10" s="7"/>
      <c r="FB10" s="26"/>
      <c r="FC10" s="24"/>
      <c r="FD10" s="24"/>
      <c r="FE10" s="164"/>
      <c r="FF10" s="72" t="s">
        <v>202</v>
      </c>
      <c r="FG10" s="8"/>
      <c r="FH10" s="7"/>
      <c r="FI10" s="7"/>
      <c r="FJ10" s="7"/>
      <c r="FK10" s="7"/>
      <c r="FL10" s="26"/>
      <c r="FM10" s="24"/>
      <c r="FN10" s="24"/>
      <c r="FO10" s="164" t="s">
        <v>296</v>
      </c>
      <c r="FP10" s="72" t="s">
        <v>202</v>
      </c>
      <c r="FQ10" s="8">
        <v>55.3</v>
      </c>
      <c r="FR10" s="7">
        <v>76.599999999999994</v>
      </c>
      <c r="FS10" s="7">
        <v>34</v>
      </c>
      <c r="FT10" s="7"/>
      <c r="FU10" s="7"/>
      <c r="FV10" s="26"/>
      <c r="FW10" s="24"/>
      <c r="FX10" s="24"/>
      <c r="FY10" s="164"/>
      <c r="FZ10" s="72" t="s">
        <v>202</v>
      </c>
      <c r="GA10" s="8"/>
      <c r="GB10" s="7"/>
      <c r="GC10" s="7"/>
      <c r="GD10" s="7"/>
      <c r="GE10" s="7"/>
      <c r="GF10" s="26"/>
      <c r="GG10" s="24"/>
      <c r="GH10" s="24"/>
      <c r="GI10" s="164"/>
      <c r="GJ10" s="72" t="s">
        <v>202</v>
      </c>
      <c r="GK10" s="8"/>
      <c r="GL10" s="7"/>
      <c r="GM10" s="7"/>
      <c r="GN10" s="7"/>
      <c r="GO10" s="7"/>
      <c r="GP10" s="26"/>
      <c r="GQ10" s="24"/>
      <c r="GR10" s="24"/>
      <c r="GS10" s="164"/>
      <c r="GT10" s="72" t="s">
        <v>202</v>
      </c>
      <c r="GU10" s="8"/>
      <c r="GV10" s="7"/>
      <c r="GW10" s="7"/>
      <c r="GX10" s="7"/>
      <c r="GY10" s="7"/>
      <c r="GZ10" s="26"/>
      <c r="HA10" s="24"/>
      <c r="HB10" s="24"/>
      <c r="HC10" s="164"/>
      <c r="HD10" s="72" t="s">
        <v>202</v>
      </c>
      <c r="HE10" s="8"/>
      <c r="HF10" s="7"/>
      <c r="HG10" s="7"/>
      <c r="HH10" s="7"/>
      <c r="HI10" s="7"/>
      <c r="HJ10" s="26"/>
      <c r="HK10" s="24"/>
      <c r="HL10" s="24"/>
      <c r="HM10" s="164"/>
      <c r="HN10" s="72" t="s">
        <v>202</v>
      </c>
      <c r="HO10" s="8"/>
      <c r="HP10" s="7"/>
      <c r="HQ10" s="7"/>
      <c r="HR10" s="7"/>
      <c r="HS10" s="7"/>
      <c r="HT10" s="26"/>
      <c r="HU10" s="24"/>
      <c r="HV10" s="24"/>
      <c r="HW10" s="164" t="s">
        <v>308</v>
      </c>
      <c r="HX10" s="246" t="s">
        <v>202</v>
      </c>
      <c r="HY10" s="8">
        <v>15.486975361321402</v>
      </c>
      <c r="HZ10" s="247"/>
      <c r="IA10" s="247"/>
      <c r="IB10" s="247"/>
      <c r="IC10" s="247">
        <v>14.867999999999999</v>
      </c>
      <c r="ID10" s="26">
        <v>22.024799999999999</v>
      </c>
      <c r="IE10" s="24"/>
      <c r="IF10" s="24"/>
      <c r="IG10" s="164"/>
      <c r="IH10" s="246" t="s">
        <v>202</v>
      </c>
      <c r="II10" s="8"/>
      <c r="IJ10" s="247"/>
      <c r="IK10" s="8">
        <v>37.113399999999999</v>
      </c>
      <c r="IL10" s="247"/>
      <c r="IM10" s="247"/>
      <c r="IN10" s="26"/>
      <c r="IO10" s="24"/>
      <c r="IP10" s="24"/>
    </row>
    <row r="11" spans="1:250" s="4" customFormat="1" ht="15.6" hidden="1" customHeight="1" x14ac:dyDescent="0.25">
      <c r="A11" s="164"/>
      <c r="B11" s="72" t="s">
        <v>107</v>
      </c>
      <c r="C11" s="19"/>
      <c r="D11" s="7"/>
      <c r="E11" s="7"/>
      <c r="F11" s="7"/>
      <c r="G11" s="7"/>
      <c r="H11" s="26"/>
      <c r="I11" s="24"/>
      <c r="J11" s="24"/>
      <c r="K11" s="164"/>
      <c r="L11" s="72" t="s">
        <v>107</v>
      </c>
      <c r="M11" s="19"/>
      <c r="N11" s="7"/>
      <c r="O11" s="7"/>
      <c r="P11" s="7"/>
      <c r="Q11" s="7"/>
      <c r="R11" s="26"/>
      <c r="S11" s="24"/>
      <c r="T11" s="24"/>
      <c r="U11" s="164"/>
      <c r="V11" s="72" t="s">
        <v>107</v>
      </c>
      <c r="W11" s="19"/>
      <c r="X11" s="7"/>
      <c r="Y11" s="7"/>
      <c r="Z11" s="7"/>
      <c r="AA11" s="7"/>
      <c r="AB11" s="26"/>
      <c r="AC11" s="24"/>
      <c r="AD11" s="24"/>
      <c r="AE11" s="164"/>
      <c r="AF11" s="72" t="s">
        <v>107</v>
      </c>
      <c r="AG11" s="19"/>
      <c r="AH11" s="7"/>
      <c r="AI11" s="7"/>
      <c r="AJ11" s="7"/>
      <c r="AK11" s="7"/>
      <c r="AL11" s="26"/>
      <c r="AM11" s="24"/>
      <c r="AN11" s="24"/>
      <c r="AO11" s="164"/>
      <c r="AP11" s="72" t="s">
        <v>107</v>
      </c>
      <c r="AQ11" s="19"/>
      <c r="AR11" s="7"/>
      <c r="AS11" s="7"/>
      <c r="AT11" s="7"/>
      <c r="AU11" s="7"/>
      <c r="AV11" s="26"/>
      <c r="AW11" s="24"/>
      <c r="AX11" s="24"/>
      <c r="AY11" s="164"/>
      <c r="AZ11" s="72" t="s">
        <v>107</v>
      </c>
      <c r="BA11" s="175"/>
      <c r="BB11" s="173"/>
      <c r="BC11" s="173"/>
      <c r="BD11" s="173"/>
      <c r="BE11" s="173"/>
      <c r="BF11" s="174"/>
      <c r="BG11" s="24"/>
      <c r="BH11" s="24"/>
      <c r="BI11" s="164"/>
      <c r="BJ11" s="72" t="s">
        <v>107</v>
      </c>
      <c r="BK11" s="19"/>
      <c r="BL11" s="7"/>
      <c r="BM11" s="7"/>
      <c r="BN11" s="7"/>
      <c r="BO11" s="7"/>
      <c r="BP11" s="26"/>
      <c r="BQ11" s="24"/>
      <c r="BR11" s="24"/>
      <c r="BS11" s="164"/>
      <c r="BT11" s="72" t="s">
        <v>107</v>
      </c>
      <c r="BU11" s="19"/>
      <c r="BV11" s="7"/>
      <c r="BW11" s="7"/>
      <c r="BX11" s="7"/>
      <c r="BY11" s="7"/>
      <c r="BZ11" s="26"/>
      <c r="CA11" s="24"/>
      <c r="CB11" s="24"/>
      <c r="CC11" s="164"/>
      <c r="CD11" s="72" t="s">
        <v>107</v>
      </c>
      <c r="CE11" s="19"/>
      <c r="CF11" s="7"/>
      <c r="CG11" s="7"/>
      <c r="CH11" s="7"/>
      <c r="CI11" s="7"/>
      <c r="CJ11" s="26"/>
      <c r="CK11" s="24"/>
      <c r="CL11" s="24"/>
      <c r="CM11" s="164"/>
      <c r="CN11" s="72" t="s">
        <v>107</v>
      </c>
      <c r="CO11" s="19"/>
      <c r="CP11" s="7"/>
      <c r="CQ11" s="7"/>
      <c r="CR11" s="7"/>
      <c r="CS11" s="7"/>
      <c r="CT11" s="26"/>
      <c r="CU11" s="24"/>
      <c r="CV11" s="24"/>
      <c r="CW11" s="164"/>
      <c r="CX11" s="72" t="s">
        <v>107</v>
      </c>
      <c r="CY11" s="19"/>
      <c r="CZ11" s="7"/>
      <c r="DA11" s="7"/>
      <c r="DB11" s="7"/>
      <c r="DC11" s="7"/>
      <c r="DD11" s="26"/>
      <c r="DE11" s="24"/>
      <c r="DF11" s="24"/>
      <c r="DG11" s="164"/>
      <c r="DH11" s="72" t="s">
        <v>107</v>
      </c>
      <c r="DI11" s="19"/>
      <c r="DJ11" s="7"/>
      <c r="DK11" s="7"/>
      <c r="DL11" s="7"/>
      <c r="DM11" s="7"/>
      <c r="DN11" s="26"/>
      <c r="DO11" s="24"/>
      <c r="DP11" s="24"/>
      <c r="DQ11" s="164"/>
      <c r="DR11" s="72" t="s">
        <v>107</v>
      </c>
      <c r="DS11" s="19"/>
      <c r="DT11" s="7"/>
      <c r="DU11" s="7"/>
      <c r="DV11" s="7"/>
      <c r="DW11" s="7"/>
      <c r="DX11" s="26"/>
      <c r="DY11" s="24"/>
      <c r="DZ11" s="24"/>
      <c r="EA11" s="164"/>
      <c r="EB11" s="72" t="s">
        <v>107</v>
      </c>
      <c r="EC11" s="19"/>
      <c r="ED11" s="7"/>
      <c r="EE11" s="7"/>
      <c r="EF11" s="7"/>
      <c r="EG11" s="7"/>
      <c r="EH11" s="26"/>
      <c r="EI11" s="24"/>
      <c r="EJ11" s="24"/>
      <c r="EK11" s="164"/>
      <c r="EL11" s="72" t="s">
        <v>107</v>
      </c>
      <c r="EM11" s="19"/>
      <c r="EN11" s="7"/>
      <c r="EO11" s="7"/>
      <c r="EP11" s="7"/>
      <c r="EQ11" s="7"/>
      <c r="ER11" s="26"/>
      <c r="ES11" s="24"/>
      <c r="ET11" s="24"/>
      <c r="EU11" s="164"/>
      <c r="EV11" s="72" t="s">
        <v>107</v>
      </c>
      <c r="EW11" s="19"/>
      <c r="EX11" s="7"/>
      <c r="EY11" s="7"/>
      <c r="EZ11" s="7"/>
      <c r="FA11" s="7"/>
      <c r="FB11" s="26"/>
      <c r="FC11" s="24"/>
      <c r="FD11" s="24"/>
      <c r="FE11" s="164"/>
      <c r="FF11" s="72" t="s">
        <v>107</v>
      </c>
      <c r="FG11" s="175"/>
      <c r="FH11" s="173"/>
      <c r="FI11" s="173"/>
      <c r="FJ11" s="173"/>
      <c r="FK11" s="173"/>
      <c r="FL11" s="174"/>
      <c r="FM11" s="24"/>
      <c r="FN11" s="24"/>
      <c r="FO11" s="164"/>
      <c r="FP11" s="72" t="s">
        <v>107</v>
      </c>
      <c r="FQ11" s="19"/>
      <c r="FR11" s="7"/>
      <c r="FS11" s="7"/>
      <c r="FT11" s="7"/>
      <c r="FU11" s="7"/>
      <c r="FV11" s="26"/>
      <c r="FW11" s="24"/>
      <c r="FX11" s="24"/>
      <c r="FY11" s="164"/>
      <c r="FZ11" s="72" t="s">
        <v>107</v>
      </c>
      <c r="GA11" s="19"/>
      <c r="GB11" s="7"/>
      <c r="GC11" s="7"/>
      <c r="GD11" s="7"/>
      <c r="GE11" s="7"/>
      <c r="GF11" s="26"/>
      <c r="GG11" s="24"/>
      <c r="GH11" s="24"/>
      <c r="GI11" s="164"/>
      <c r="GJ11" s="72" t="s">
        <v>107</v>
      </c>
      <c r="GK11" s="19"/>
      <c r="GL11" s="7"/>
      <c r="GM11" s="7"/>
      <c r="GN11" s="7"/>
      <c r="GO11" s="7"/>
      <c r="GP11" s="26"/>
      <c r="GQ11" s="24"/>
      <c r="GR11" s="24"/>
      <c r="GS11" s="164"/>
      <c r="GT11" s="72" t="s">
        <v>107</v>
      </c>
      <c r="GU11" s="19"/>
      <c r="GV11" s="7"/>
      <c r="GW11" s="7"/>
      <c r="GX11" s="7"/>
      <c r="GY11" s="7"/>
      <c r="GZ11" s="26"/>
      <c r="HA11" s="24"/>
      <c r="HB11" s="24"/>
      <c r="HC11" s="164"/>
      <c r="HD11" s="72" t="s">
        <v>107</v>
      </c>
      <c r="HE11" s="19"/>
      <c r="HF11" s="7"/>
      <c r="HG11" s="7"/>
      <c r="HH11" s="7"/>
      <c r="HI11" s="7"/>
      <c r="HJ11" s="26"/>
      <c r="HK11" s="24"/>
      <c r="HL11" s="24"/>
      <c r="HM11" s="164"/>
      <c r="HN11" s="72" t="s">
        <v>107</v>
      </c>
      <c r="HO11" s="19"/>
      <c r="HP11" s="7"/>
      <c r="HQ11" s="7"/>
      <c r="HR11" s="7"/>
      <c r="HS11" s="7"/>
      <c r="HT11" s="26"/>
      <c r="HU11" s="24"/>
      <c r="HV11" s="24"/>
      <c r="HW11" s="164"/>
      <c r="HX11" s="246" t="s">
        <v>107</v>
      </c>
      <c r="HY11" s="248"/>
      <c r="HZ11" s="247"/>
      <c r="IA11" s="247"/>
      <c r="IB11" s="247"/>
      <c r="IC11" s="247"/>
      <c r="ID11" s="26"/>
      <c r="IE11" s="24"/>
      <c r="IF11" s="24"/>
      <c r="IG11" s="164"/>
      <c r="IH11" s="246" t="s">
        <v>107</v>
      </c>
      <c r="II11" s="248"/>
      <c r="IJ11" s="247"/>
      <c r="IK11" s="247"/>
      <c r="IL11" s="247"/>
      <c r="IM11" s="247"/>
      <c r="IN11" s="26"/>
      <c r="IO11" s="24"/>
      <c r="IP11" s="24"/>
    </row>
    <row r="12" spans="1:250" s="4" customFormat="1" ht="15.6" hidden="1" customHeight="1" x14ac:dyDescent="0.25">
      <c r="A12" s="164"/>
      <c r="B12" s="72" t="s">
        <v>108</v>
      </c>
      <c r="C12" s="19"/>
      <c r="D12" s="7"/>
      <c r="E12" s="7"/>
      <c r="F12" s="7"/>
      <c r="G12" s="7"/>
      <c r="H12" s="26"/>
      <c r="I12" s="24"/>
      <c r="J12" s="24"/>
      <c r="K12" s="164"/>
      <c r="L12" s="72" t="s">
        <v>108</v>
      </c>
      <c r="M12" s="19"/>
      <c r="N12" s="7"/>
      <c r="O12" s="7"/>
      <c r="P12" s="7"/>
      <c r="Q12" s="7"/>
      <c r="R12" s="26"/>
      <c r="S12" s="24"/>
      <c r="T12" s="24"/>
      <c r="U12" s="164"/>
      <c r="V12" s="72" t="s">
        <v>108</v>
      </c>
      <c r="W12" s="19"/>
      <c r="X12" s="7"/>
      <c r="Y12" s="7"/>
      <c r="Z12" s="7"/>
      <c r="AA12" s="7"/>
      <c r="AB12" s="26"/>
      <c r="AC12" s="24"/>
      <c r="AD12" s="24"/>
      <c r="AE12" s="164"/>
      <c r="AF12" s="72" t="s">
        <v>108</v>
      </c>
      <c r="AG12" s="19"/>
      <c r="AH12" s="7"/>
      <c r="AI12" s="7"/>
      <c r="AJ12" s="7"/>
      <c r="AK12" s="7"/>
      <c r="AL12" s="26"/>
      <c r="AM12" s="24"/>
      <c r="AN12" s="24"/>
      <c r="AO12" s="164"/>
      <c r="AP12" s="72" t="s">
        <v>108</v>
      </c>
      <c r="AQ12" s="19"/>
      <c r="AR12" s="7"/>
      <c r="AS12" s="7"/>
      <c r="AT12" s="7"/>
      <c r="AU12" s="7"/>
      <c r="AV12" s="26"/>
      <c r="AW12" s="24"/>
      <c r="AX12" s="24"/>
      <c r="AY12" s="164"/>
      <c r="AZ12" s="72" t="s">
        <v>108</v>
      </c>
      <c r="BA12" s="175"/>
      <c r="BB12" s="173"/>
      <c r="BC12" s="173"/>
      <c r="BD12" s="173"/>
      <c r="BE12" s="173"/>
      <c r="BF12" s="174"/>
      <c r="BG12" s="24"/>
      <c r="BH12" s="24"/>
      <c r="BI12" s="164"/>
      <c r="BJ12" s="72" t="s">
        <v>108</v>
      </c>
      <c r="BK12" s="19"/>
      <c r="BL12" s="7"/>
      <c r="BM12" s="7"/>
      <c r="BN12" s="7"/>
      <c r="BO12" s="7"/>
      <c r="BP12" s="26"/>
      <c r="BQ12" s="24"/>
      <c r="BR12" s="24"/>
      <c r="BS12" s="164"/>
      <c r="BT12" s="72" t="s">
        <v>108</v>
      </c>
      <c r="BU12" s="19"/>
      <c r="BV12" s="7"/>
      <c r="BW12" s="7"/>
      <c r="BX12" s="7"/>
      <c r="BY12" s="7"/>
      <c r="BZ12" s="26"/>
      <c r="CA12" s="24"/>
      <c r="CB12" s="24"/>
      <c r="CC12" s="164"/>
      <c r="CD12" s="72" t="s">
        <v>108</v>
      </c>
      <c r="CE12" s="19"/>
      <c r="CF12" s="7"/>
      <c r="CG12" s="7"/>
      <c r="CH12" s="7"/>
      <c r="CI12" s="7"/>
      <c r="CJ12" s="26"/>
      <c r="CK12" s="24"/>
      <c r="CL12" s="24"/>
      <c r="CM12" s="164"/>
      <c r="CN12" s="72" t="s">
        <v>108</v>
      </c>
      <c r="CO12" s="19"/>
      <c r="CP12" s="7"/>
      <c r="CQ12" s="7"/>
      <c r="CR12" s="7"/>
      <c r="CS12" s="7"/>
      <c r="CT12" s="26"/>
      <c r="CU12" s="24"/>
      <c r="CV12" s="24"/>
      <c r="CW12" s="164"/>
      <c r="CX12" s="72" t="s">
        <v>108</v>
      </c>
      <c r="CY12" s="19"/>
      <c r="CZ12" s="7"/>
      <c r="DA12" s="7"/>
      <c r="DB12" s="7"/>
      <c r="DC12" s="7"/>
      <c r="DD12" s="26"/>
      <c r="DE12" s="24"/>
      <c r="DF12" s="24"/>
      <c r="DG12" s="164"/>
      <c r="DH12" s="72" t="s">
        <v>108</v>
      </c>
      <c r="DI12" s="19"/>
      <c r="DJ12" s="7"/>
      <c r="DK12" s="7"/>
      <c r="DL12" s="7"/>
      <c r="DM12" s="7"/>
      <c r="DN12" s="26"/>
      <c r="DO12" s="24"/>
      <c r="DP12" s="24"/>
      <c r="DQ12" s="164"/>
      <c r="DR12" s="72" t="s">
        <v>108</v>
      </c>
      <c r="DS12" s="19"/>
      <c r="DT12" s="7"/>
      <c r="DU12" s="7"/>
      <c r="DV12" s="7"/>
      <c r="DW12" s="7"/>
      <c r="DX12" s="26"/>
      <c r="DY12" s="24"/>
      <c r="DZ12" s="24"/>
      <c r="EA12" s="164"/>
      <c r="EB12" s="72" t="s">
        <v>108</v>
      </c>
      <c r="EC12" s="19"/>
      <c r="ED12" s="7"/>
      <c r="EE12" s="7"/>
      <c r="EF12" s="7"/>
      <c r="EG12" s="7"/>
      <c r="EH12" s="26"/>
      <c r="EI12" s="24"/>
      <c r="EJ12" s="24"/>
      <c r="EK12" s="164"/>
      <c r="EL12" s="72" t="s">
        <v>108</v>
      </c>
      <c r="EM12" s="19"/>
      <c r="EN12" s="7"/>
      <c r="EO12" s="7"/>
      <c r="EP12" s="7"/>
      <c r="EQ12" s="7"/>
      <c r="ER12" s="26"/>
      <c r="ES12" s="24"/>
      <c r="ET12" s="24"/>
      <c r="EU12" s="164"/>
      <c r="EV12" s="72" t="s">
        <v>108</v>
      </c>
      <c r="EW12" s="19"/>
      <c r="EX12" s="7"/>
      <c r="EY12" s="7"/>
      <c r="EZ12" s="7"/>
      <c r="FA12" s="7"/>
      <c r="FB12" s="26"/>
      <c r="FC12" s="24"/>
      <c r="FD12" s="24"/>
      <c r="FE12" s="164"/>
      <c r="FF12" s="72" t="s">
        <v>108</v>
      </c>
      <c r="FG12" s="175"/>
      <c r="FH12" s="173"/>
      <c r="FI12" s="173"/>
      <c r="FJ12" s="173"/>
      <c r="FK12" s="173"/>
      <c r="FL12" s="174"/>
      <c r="FM12" s="24"/>
      <c r="FN12" s="24"/>
      <c r="FO12" s="164"/>
      <c r="FP12" s="72" t="s">
        <v>108</v>
      </c>
      <c r="FQ12" s="19"/>
      <c r="FR12" s="7"/>
      <c r="FS12" s="7"/>
      <c r="FT12" s="7"/>
      <c r="FU12" s="7"/>
      <c r="FV12" s="26"/>
      <c r="FW12" s="24"/>
      <c r="FX12" s="24"/>
      <c r="FY12" s="164"/>
      <c r="FZ12" s="72" t="s">
        <v>108</v>
      </c>
      <c r="GA12" s="19"/>
      <c r="GB12" s="7"/>
      <c r="GC12" s="7"/>
      <c r="GD12" s="7"/>
      <c r="GE12" s="7"/>
      <c r="GF12" s="26"/>
      <c r="GG12" s="24"/>
      <c r="GH12" s="24"/>
      <c r="GI12" s="164"/>
      <c r="GJ12" s="72" t="s">
        <v>108</v>
      </c>
      <c r="GK12" s="19"/>
      <c r="GL12" s="7"/>
      <c r="GM12" s="7"/>
      <c r="GN12" s="7"/>
      <c r="GO12" s="7"/>
      <c r="GP12" s="26"/>
      <c r="GQ12" s="24"/>
      <c r="GR12" s="24"/>
      <c r="GS12" s="164"/>
      <c r="GT12" s="72" t="s">
        <v>108</v>
      </c>
      <c r="GU12" s="19"/>
      <c r="GV12" s="7"/>
      <c r="GW12" s="7"/>
      <c r="GX12" s="7"/>
      <c r="GY12" s="7"/>
      <c r="GZ12" s="26"/>
      <c r="HA12" s="24"/>
      <c r="HB12" s="24"/>
      <c r="HC12" s="164"/>
      <c r="HD12" s="72" t="s">
        <v>108</v>
      </c>
      <c r="HE12" s="19"/>
      <c r="HF12" s="7"/>
      <c r="HG12" s="7"/>
      <c r="HH12" s="7"/>
      <c r="HI12" s="7"/>
      <c r="HJ12" s="26"/>
      <c r="HK12" s="24"/>
      <c r="HL12" s="24"/>
      <c r="HM12" s="164"/>
      <c r="HN12" s="72" t="s">
        <v>108</v>
      </c>
      <c r="HO12" s="19"/>
      <c r="HP12" s="7"/>
      <c r="HQ12" s="7"/>
      <c r="HR12" s="7"/>
      <c r="HS12" s="7"/>
      <c r="HT12" s="26"/>
      <c r="HU12" s="24"/>
      <c r="HV12" s="24"/>
      <c r="HW12" s="164"/>
      <c r="HX12" s="246" t="s">
        <v>108</v>
      </c>
      <c r="HY12" s="248"/>
      <c r="HZ12" s="247"/>
      <c r="IA12" s="247"/>
      <c r="IB12" s="247"/>
      <c r="IC12" s="247"/>
      <c r="ID12" s="26"/>
      <c r="IE12" s="24"/>
      <c r="IF12" s="24"/>
      <c r="IG12" s="164"/>
      <c r="IH12" s="246" t="s">
        <v>108</v>
      </c>
      <c r="II12" s="248"/>
      <c r="IJ12" s="247"/>
      <c r="IK12" s="247"/>
      <c r="IL12" s="247"/>
      <c r="IM12" s="247"/>
      <c r="IN12" s="26"/>
      <c r="IO12" s="24"/>
      <c r="IP12" s="24"/>
    </row>
    <row r="13" spans="1:250" s="525" customFormat="1" ht="18" customHeight="1" x14ac:dyDescent="0.2">
      <c r="A13" s="517" t="s">
        <v>57</v>
      </c>
      <c r="B13" s="518" t="s">
        <v>27</v>
      </c>
      <c r="C13" s="519"/>
      <c r="D13" s="519"/>
      <c r="E13" s="519"/>
      <c r="F13" s="519"/>
      <c r="G13" s="519"/>
      <c r="H13" s="520"/>
      <c r="I13" s="514"/>
      <c r="J13" s="514"/>
      <c r="K13" s="517" t="s">
        <v>57</v>
      </c>
      <c r="L13" s="518" t="s">
        <v>27</v>
      </c>
      <c r="M13" s="519"/>
      <c r="N13" s="519"/>
      <c r="O13" s="519"/>
      <c r="P13" s="519"/>
      <c r="Q13" s="519"/>
      <c r="R13" s="520"/>
      <c r="S13" s="514"/>
      <c r="T13" s="514"/>
      <c r="U13" s="517" t="s">
        <v>57</v>
      </c>
      <c r="V13" s="518" t="s">
        <v>27</v>
      </c>
      <c r="W13" s="519"/>
      <c r="X13" s="519"/>
      <c r="Y13" s="519"/>
      <c r="Z13" s="519"/>
      <c r="AA13" s="519"/>
      <c r="AB13" s="520"/>
      <c r="AC13" s="514"/>
      <c r="AD13" s="514"/>
      <c r="AE13" s="517" t="s">
        <v>57</v>
      </c>
      <c r="AF13" s="518" t="s">
        <v>27</v>
      </c>
      <c r="AG13" s="519"/>
      <c r="AH13" s="519"/>
      <c r="AI13" s="519"/>
      <c r="AJ13" s="519"/>
      <c r="AK13" s="519"/>
      <c r="AL13" s="520"/>
      <c r="AM13" s="514"/>
      <c r="AN13" s="514"/>
      <c r="AO13" s="517" t="s">
        <v>57</v>
      </c>
      <c r="AP13" s="518" t="s">
        <v>27</v>
      </c>
      <c r="AQ13" s="519"/>
      <c r="AR13" s="519"/>
      <c r="AS13" s="519"/>
      <c r="AT13" s="519"/>
      <c r="AU13" s="519"/>
      <c r="AV13" s="520"/>
      <c r="AW13" s="514"/>
      <c r="AX13" s="514"/>
      <c r="AY13" s="517" t="s">
        <v>57</v>
      </c>
      <c r="AZ13" s="521" t="s">
        <v>27</v>
      </c>
      <c r="BA13" s="522"/>
      <c r="BB13" s="522"/>
      <c r="BC13" s="522"/>
      <c r="BD13" s="522"/>
      <c r="BE13" s="522"/>
      <c r="BF13" s="523"/>
      <c r="BG13" s="514"/>
      <c r="BH13" s="514"/>
      <c r="BI13" s="517" t="s">
        <v>57</v>
      </c>
      <c r="BJ13" s="518" t="s">
        <v>27</v>
      </c>
      <c r="BK13" s="519"/>
      <c r="BL13" s="519"/>
      <c r="BM13" s="519"/>
      <c r="BN13" s="519"/>
      <c r="BO13" s="519"/>
      <c r="BP13" s="520"/>
      <c r="BQ13" s="514"/>
      <c r="BR13" s="514"/>
      <c r="BS13" s="517" t="s">
        <v>57</v>
      </c>
      <c r="BT13" s="518" t="s">
        <v>27</v>
      </c>
      <c r="BU13" s="519"/>
      <c r="BV13" s="519"/>
      <c r="BW13" s="519"/>
      <c r="BX13" s="519"/>
      <c r="BY13" s="519"/>
      <c r="BZ13" s="520"/>
      <c r="CA13" s="514"/>
      <c r="CB13" s="514"/>
      <c r="CC13" s="517" t="s">
        <v>57</v>
      </c>
      <c r="CD13" s="518" t="s">
        <v>27</v>
      </c>
      <c r="CE13" s="519"/>
      <c r="CF13" s="519"/>
      <c r="CG13" s="519"/>
      <c r="CH13" s="519"/>
      <c r="CI13" s="519"/>
      <c r="CJ13" s="520"/>
      <c r="CK13" s="514"/>
      <c r="CL13" s="514"/>
      <c r="CM13" s="517" t="s">
        <v>57</v>
      </c>
      <c r="CN13" s="518" t="s">
        <v>27</v>
      </c>
      <c r="CO13" s="519"/>
      <c r="CP13" s="519"/>
      <c r="CQ13" s="519"/>
      <c r="CR13" s="519"/>
      <c r="CS13" s="519"/>
      <c r="CT13" s="520"/>
      <c r="CU13" s="514"/>
      <c r="CV13" s="514"/>
      <c r="CW13" s="517" t="s">
        <v>57</v>
      </c>
      <c r="CX13" s="518" t="s">
        <v>27</v>
      </c>
      <c r="CY13" s="519"/>
      <c r="CZ13" s="519"/>
      <c r="DA13" s="519"/>
      <c r="DB13" s="519"/>
      <c r="DC13" s="519"/>
      <c r="DD13" s="520"/>
      <c r="DE13" s="514"/>
      <c r="DF13" s="514"/>
      <c r="DG13" s="517" t="s">
        <v>57</v>
      </c>
      <c r="DH13" s="518" t="s">
        <v>27</v>
      </c>
      <c r="DI13" s="519"/>
      <c r="DJ13" s="519"/>
      <c r="DK13" s="519"/>
      <c r="DL13" s="519"/>
      <c r="DM13" s="519"/>
      <c r="DN13" s="520"/>
      <c r="DO13" s="514"/>
      <c r="DP13" s="514"/>
      <c r="DQ13" s="517" t="s">
        <v>57</v>
      </c>
      <c r="DR13" s="518" t="s">
        <v>27</v>
      </c>
      <c r="DS13" s="519"/>
      <c r="DT13" s="519"/>
      <c r="DU13" s="519"/>
      <c r="DV13" s="519"/>
      <c r="DW13" s="519"/>
      <c r="DX13" s="520"/>
      <c r="DY13" s="514"/>
      <c r="DZ13" s="514"/>
      <c r="EA13" s="517" t="s">
        <v>57</v>
      </c>
      <c r="EB13" s="518" t="s">
        <v>27</v>
      </c>
      <c r="EC13" s="519"/>
      <c r="ED13" s="519"/>
      <c r="EE13" s="519"/>
      <c r="EF13" s="519"/>
      <c r="EG13" s="519"/>
      <c r="EH13" s="520"/>
      <c r="EI13" s="514"/>
      <c r="EJ13" s="514"/>
      <c r="EK13" s="517" t="s">
        <v>57</v>
      </c>
      <c r="EL13" s="518" t="s">
        <v>27</v>
      </c>
      <c r="EM13" s="519"/>
      <c r="EN13" s="519"/>
      <c r="EO13" s="519"/>
      <c r="EP13" s="519"/>
      <c r="EQ13" s="519"/>
      <c r="ER13" s="520"/>
      <c r="ES13" s="514"/>
      <c r="ET13" s="514"/>
      <c r="EU13" s="517" t="s">
        <v>57</v>
      </c>
      <c r="EV13" s="518" t="s">
        <v>27</v>
      </c>
      <c r="EW13" s="519"/>
      <c r="EX13" s="519"/>
      <c r="EY13" s="519"/>
      <c r="EZ13" s="519"/>
      <c r="FA13" s="519"/>
      <c r="FB13" s="520"/>
      <c r="FC13" s="514"/>
      <c r="FD13" s="514"/>
      <c r="FE13" s="517" t="s">
        <v>57</v>
      </c>
      <c r="FF13" s="521" t="s">
        <v>27</v>
      </c>
      <c r="FG13" s="522"/>
      <c r="FH13" s="522"/>
      <c r="FI13" s="522"/>
      <c r="FJ13" s="522"/>
      <c r="FK13" s="522"/>
      <c r="FL13" s="523"/>
      <c r="FM13" s="514"/>
      <c r="FN13" s="514"/>
      <c r="FO13" s="517" t="s">
        <v>57</v>
      </c>
      <c r="FP13" s="518" t="s">
        <v>27</v>
      </c>
      <c r="FQ13" s="519"/>
      <c r="FR13" s="519"/>
      <c r="FS13" s="519"/>
      <c r="FT13" s="519"/>
      <c r="FU13" s="519"/>
      <c r="FV13" s="520"/>
      <c r="FW13" s="514"/>
      <c r="FX13" s="514"/>
      <c r="FY13" s="517" t="s">
        <v>57</v>
      </c>
      <c r="FZ13" s="518" t="s">
        <v>27</v>
      </c>
      <c r="GA13" s="519"/>
      <c r="GB13" s="519"/>
      <c r="GC13" s="519"/>
      <c r="GD13" s="519"/>
      <c r="GE13" s="519"/>
      <c r="GF13" s="520"/>
      <c r="GG13" s="514"/>
      <c r="GH13" s="514"/>
      <c r="GI13" s="517" t="s">
        <v>57</v>
      </c>
      <c r="GJ13" s="518" t="s">
        <v>27</v>
      </c>
      <c r="GK13" s="519"/>
      <c r="GL13" s="519"/>
      <c r="GM13" s="519"/>
      <c r="GN13" s="519"/>
      <c r="GO13" s="519"/>
      <c r="GP13" s="520"/>
      <c r="GQ13" s="514"/>
      <c r="GR13" s="514"/>
      <c r="GS13" s="517" t="s">
        <v>57</v>
      </c>
      <c r="GT13" s="518" t="s">
        <v>27</v>
      </c>
      <c r="GU13" s="519"/>
      <c r="GV13" s="519"/>
      <c r="GW13" s="519"/>
      <c r="GX13" s="519"/>
      <c r="GY13" s="519"/>
      <c r="GZ13" s="520"/>
      <c r="HA13" s="514"/>
      <c r="HB13" s="514"/>
      <c r="HC13" s="517" t="s">
        <v>57</v>
      </c>
      <c r="HD13" s="518" t="s">
        <v>27</v>
      </c>
      <c r="HE13" s="519"/>
      <c r="HF13" s="519"/>
      <c r="HG13" s="519"/>
      <c r="HH13" s="519"/>
      <c r="HI13" s="519"/>
      <c r="HJ13" s="520"/>
      <c r="HK13" s="514"/>
      <c r="HL13" s="514"/>
      <c r="HM13" s="517" t="s">
        <v>57</v>
      </c>
      <c r="HN13" s="518" t="s">
        <v>27</v>
      </c>
      <c r="HO13" s="519"/>
      <c r="HP13" s="519"/>
      <c r="HQ13" s="519"/>
      <c r="HR13" s="519"/>
      <c r="HS13" s="519"/>
      <c r="HT13" s="520"/>
      <c r="HU13" s="514"/>
      <c r="HV13" s="514"/>
      <c r="HW13" s="517" t="s">
        <v>57</v>
      </c>
      <c r="HX13" s="518" t="s">
        <v>27</v>
      </c>
      <c r="HY13" s="524"/>
      <c r="HZ13" s="524"/>
      <c r="IA13" s="524"/>
      <c r="IB13" s="524"/>
      <c r="IC13" s="524"/>
      <c r="ID13" s="520"/>
      <c r="IE13" s="514"/>
      <c r="IF13" s="514"/>
      <c r="IG13" s="517" t="s">
        <v>57</v>
      </c>
      <c r="IH13" s="518" t="s">
        <v>27</v>
      </c>
      <c r="II13" s="524"/>
      <c r="IJ13" s="524"/>
      <c r="IK13" s="524"/>
      <c r="IL13" s="524"/>
      <c r="IM13" s="524"/>
      <c r="IN13" s="520"/>
      <c r="IO13" s="514"/>
      <c r="IP13" s="514"/>
    </row>
    <row r="14" spans="1:250" s="14" customFormat="1" ht="14.25" customHeight="1" x14ac:dyDescent="0.2">
      <c r="A14" s="165" t="s">
        <v>55</v>
      </c>
      <c r="B14" s="5">
        <v>0</v>
      </c>
      <c r="C14" s="52">
        <f>100-(41.8*4451+58.5*6910+72.4*129+83.1*281)/(4451+6910+129+281)</f>
        <v>47.07522725341942</v>
      </c>
      <c r="D14" s="52"/>
      <c r="E14" s="52"/>
      <c r="F14" s="52"/>
      <c r="G14" s="52">
        <f>100-(41.8*4451+58.5*6910+72.4*129)/(4451+6910+129)</f>
        <v>47.813194081810266</v>
      </c>
      <c r="H14" s="73">
        <f>100-(83.1*281+72.4*129)/(281+129)</f>
        <v>20.266585365853672</v>
      </c>
      <c r="I14" s="11"/>
      <c r="J14" s="11"/>
      <c r="K14" s="165" t="s">
        <v>55</v>
      </c>
      <c r="L14" s="5">
        <v>0</v>
      </c>
      <c r="M14" s="52">
        <f>100-(42.5*4701+49.4*6958+81.4*303+73.5*121)/(4701+6958+303+121)</f>
        <v>52.24071836464455</v>
      </c>
      <c r="N14" s="52"/>
      <c r="O14" s="52"/>
      <c r="P14" s="52"/>
      <c r="Q14" s="52">
        <f>100-(42.5*4701+49.4*6958+73.5*121)/(4701+6958+121)</f>
        <v>53.106010186757217</v>
      </c>
      <c r="R14" s="73">
        <f>100-(81.4*303+73.5*121)/(303+121)</f>
        <v>20.854481132075477</v>
      </c>
      <c r="S14" s="11"/>
      <c r="T14" s="11"/>
      <c r="U14" s="165" t="s">
        <v>55</v>
      </c>
      <c r="V14" s="5">
        <v>0</v>
      </c>
      <c r="W14" s="52">
        <f>100-(38.4*4933+49.9*7025+64.3*43+83.8*299+73.4*109)/(4933+7025+43+299+109)</f>
        <v>53.598484970585872</v>
      </c>
      <c r="X14" s="52"/>
      <c r="Y14" s="52"/>
      <c r="Z14" s="52"/>
      <c r="AA14" s="52">
        <f>100-(38.4*4933+49.9*7025+73.4*109)/(4933+7025+109)</f>
        <v>54.588936769702499</v>
      </c>
      <c r="AB14" s="73">
        <f>100-(64.3*43+83.8*299+73.4*109)/(43+299+109)</f>
        <v>20.572727272727263</v>
      </c>
      <c r="AC14" s="11"/>
      <c r="AD14" s="11"/>
      <c r="AE14" s="165" t="s">
        <v>55</v>
      </c>
      <c r="AF14" s="5">
        <v>0</v>
      </c>
      <c r="AG14" s="52">
        <f>100-(39.4*5050+51.1*7002+73.6*183+85.1*176+77.1*118)/(5050+7002+183+176+118)</f>
        <v>52.564737808284775</v>
      </c>
      <c r="AH14" s="52"/>
      <c r="AI14" s="52"/>
      <c r="AJ14" s="52"/>
      <c r="AK14" s="52">
        <f>100-(39.4*5050+51.1*7002+77.1*118)/(5050+7002+118)</f>
        <v>53.502875924404272</v>
      </c>
      <c r="AL14" s="73">
        <f>100-(73.6*183+85.1*176+77.1*118)/(183+176+118)</f>
        <v>21.290985324947599</v>
      </c>
      <c r="AM14" s="11"/>
      <c r="AN14" s="11"/>
      <c r="AO14" s="165" t="s">
        <v>55</v>
      </c>
      <c r="AP14" s="5">
        <v>0</v>
      </c>
      <c r="AQ14" s="52">
        <f>100-(44.7*5496+51.9*7196+70*214+90.9*11+86.9*199+77.1*157)/(5496+7196+214+11+199+157)</f>
        <v>49.934355458449488</v>
      </c>
      <c r="AR14" s="52"/>
      <c r="AS14" s="52"/>
      <c r="AT14" s="52"/>
      <c r="AU14" s="52">
        <f>100-(44.7*5496+51.9*7196+77.1*157)/(5496+7196+157)</f>
        <v>50.871795470464633</v>
      </c>
      <c r="AV14" s="73">
        <f>100-(70*214+90.9*11+86.9*199+77.1*157)/(214+11+199+157)</f>
        <v>21.897246127366614</v>
      </c>
      <c r="AW14" s="11"/>
      <c r="AX14" s="11"/>
      <c r="AY14" s="165" t="s">
        <v>55</v>
      </c>
      <c r="AZ14" s="5">
        <v>0</v>
      </c>
      <c r="BA14" s="52">
        <f>100-(31.1*8459+51.7*7900+66.9*324+100*13+87.4*215+81.8*154)/(8459+7900+324+13+215+154)</f>
        <v>57.464476999707003</v>
      </c>
      <c r="BB14" s="52"/>
      <c r="BC14" s="52"/>
      <c r="BD14" s="52"/>
      <c r="BE14" s="52">
        <f>100-(31.1*8459+51.7*7900+81.8*154)/(8459+7900+154)</f>
        <v>58.57190698237752</v>
      </c>
      <c r="BF14" s="73">
        <f>100-(66.9*324+100*13+87.4*215+81.8*154)/(324+13+215+154)</f>
        <v>22.99745042492917</v>
      </c>
      <c r="BG14" s="11"/>
      <c r="BH14" s="11"/>
      <c r="BI14" s="165" t="s">
        <v>55</v>
      </c>
      <c r="BJ14" s="5">
        <v>0</v>
      </c>
      <c r="BK14" s="52">
        <f>100-(31.1*8459+51.7*7900+66.9*324+100*13+87.4*215+81.8*154)/(8459+7900+324+13+215+154)</f>
        <v>57.464476999707003</v>
      </c>
      <c r="BL14" s="52"/>
      <c r="BM14" s="52"/>
      <c r="BN14" s="52"/>
      <c r="BO14" s="52">
        <f>100-(31.1*8459+51.7*7900+81.8*154)/(8459+7900+154)</f>
        <v>58.57190698237752</v>
      </c>
      <c r="BP14" s="73">
        <f>100-(66.9*324+100*13+87.4*215+81.8*154)/(324+13+215+154)</f>
        <v>22.99745042492917</v>
      </c>
      <c r="BQ14" s="11"/>
      <c r="BR14" s="11"/>
      <c r="BS14" s="165" t="s">
        <v>55</v>
      </c>
      <c r="BT14" s="5">
        <v>0</v>
      </c>
      <c r="BU14" s="52">
        <f>SUMPRODUCT(BY14:BZ14,BY32:BZ32)/SUM(BY32:BZ32)</f>
        <v>65.546918378678512</v>
      </c>
      <c r="BV14" s="52"/>
      <c r="BW14" s="52"/>
      <c r="BX14" s="52"/>
      <c r="BY14" s="52">
        <f>100-(6823/20660)*100</f>
        <v>66.974830590513065</v>
      </c>
      <c r="BZ14" s="73">
        <f>100-623/952*100</f>
        <v>34.558823529411768</v>
      </c>
      <c r="CA14" s="11"/>
      <c r="CB14" s="11"/>
      <c r="CC14" s="165" t="s">
        <v>55</v>
      </c>
      <c r="CD14" s="5">
        <v>0</v>
      </c>
      <c r="CE14" s="52">
        <f>SUMPRODUCT(CI14:CJ14,CI32:CJ32)/SUM(CI32:CJ32)</f>
        <v>66.114316108178883</v>
      </c>
      <c r="CF14" s="52"/>
      <c r="CG14" s="52"/>
      <c r="CH14" s="52"/>
      <c r="CI14" s="52">
        <f>100-(7544/23354)*100</f>
        <v>67.697182495503981</v>
      </c>
      <c r="CJ14" s="73">
        <f>100-738/1087*100</f>
        <v>32.106715731370755</v>
      </c>
      <c r="CK14" s="11"/>
      <c r="CL14" s="11"/>
      <c r="CM14" s="165" t="s">
        <v>55</v>
      </c>
      <c r="CN14" s="5">
        <v>0</v>
      </c>
      <c r="CO14" s="52">
        <f>SUMPRODUCT(CS14:CT14,CS32:CT32)/SUM(CS32:CT32)</f>
        <v>64.231890643341288</v>
      </c>
      <c r="CP14" s="52"/>
      <c r="CQ14" s="52"/>
      <c r="CR14" s="52"/>
      <c r="CS14" s="52">
        <f>100-(8634/25212)*100</f>
        <v>65.754402665397436</v>
      </c>
      <c r="CT14" s="73">
        <f>100-812/1197*100</f>
        <v>32.163742690058484</v>
      </c>
      <c r="CU14" s="11"/>
      <c r="CV14" s="11"/>
      <c r="CW14" s="165" t="s">
        <v>55</v>
      </c>
      <c r="CX14" s="5">
        <v>0</v>
      </c>
      <c r="CY14" s="52">
        <f>SUMPRODUCT(DC14:DD14,DC32:DD32)/SUM(DC32:DD32)</f>
        <v>61.083300021043456</v>
      </c>
      <c r="CZ14" s="52"/>
      <c r="DA14" s="52"/>
      <c r="DB14" s="52"/>
      <c r="DC14" s="52">
        <f>100-(10070/26951)*100</f>
        <v>62.63589477199362</v>
      </c>
      <c r="DD14" s="73">
        <f>100-947/1355*100</f>
        <v>30.110701107011067</v>
      </c>
      <c r="DE14" s="11"/>
      <c r="DF14" s="11"/>
      <c r="DG14" s="165" t="s">
        <v>55</v>
      </c>
      <c r="DH14" s="5">
        <v>0</v>
      </c>
      <c r="DI14" s="52"/>
      <c r="DJ14" s="52"/>
      <c r="DK14" s="52"/>
      <c r="DL14" s="52"/>
      <c r="DM14" s="52"/>
      <c r="DN14" s="73"/>
      <c r="DO14" s="11"/>
      <c r="DP14" s="11"/>
      <c r="DQ14" s="165" t="s">
        <v>55</v>
      </c>
      <c r="DR14" s="5">
        <v>0</v>
      </c>
      <c r="DS14" s="52">
        <v>59.9</v>
      </c>
      <c r="DT14" s="52"/>
      <c r="DU14" s="52"/>
      <c r="DV14" s="52"/>
      <c r="DW14" s="52">
        <v>61.6</v>
      </c>
      <c r="DX14" s="73">
        <v>28.5</v>
      </c>
      <c r="DY14" s="11"/>
      <c r="DZ14" s="11"/>
      <c r="EA14" s="165" t="s">
        <v>55</v>
      </c>
      <c r="EB14" s="5">
        <v>0</v>
      </c>
      <c r="EC14" s="52"/>
      <c r="ED14" s="52"/>
      <c r="EE14" s="52"/>
      <c r="EF14" s="52"/>
      <c r="EG14" s="52"/>
      <c r="EH14" s="73"/>
      <c r="EI14" s="11"/>
      <c r="EJ14" s="11"/>
      <c r="EK14" s="165" t="s">
        <v>55</v>
      </c>
      <c r="EL14" s="5">
        <v>0</v>
      </c>
      <c r="EM14" s="52">
        <v>61.1</v>
      </c>
      <c r="EN14" s="52"/>
      <c r="EO14" s="52"/>
      <c r="EP14" s="52"/>
      <c r="EQ14" s="52">
        <v>63.1</v>
      </c>
      <c r="ER14" s="73">
        <v>27.5</v>
      </c>
      <c r="ES14" s="11"/>
      <c r="ET14" s="11"/>
      <c r="EU14" s="165" t="s">
        <v>55</v>
      </c>
      <c r="EV14" s="5">
        <v>0</v>
      </c>
      <c r="EW14" s="52"/>
      <c r="EX14" s="52"/>
      <c r="EY14" s="52"/>
      <c r="EZ14" s="52"/>
      <c r="FA14" s="52"/>
      <c r="FB14" s="73"/>
      <c r="FC14" s="11"/>
      <c r="FD14" s="11"/>
      <c r="FE14" s="165" t="s">
        <v>55</v>
      </c>
      <c r="FF14" s="5">
        <v>0</v>
      </c>
      <c r="FG14" s="52">
        <v>56.8</v>
      </c>
      <c r="FH14" s="52"/>
      <c r="FI14" s="52"/>
      <c r="FJ14" s="52"/>
      <c r="FK14" s="52">
        <v>59.3</v>
      </c>
      <c r="FL14" s="73">
        <v>16.2</v>
      </c>
      <c r="FM14" s="11"/>
      <c r="FN14" s="11"/>
      <c r="FO14" s="165" t="s">
        <v>55</v>
      </c>
      <c r="FP14" s="5">
        <v>0</v>
      </c>
      <c r="FQ14" s="52"/>
      <c r="FR14" s="52"/>
      <c r="FS14" s="52"/>
      <c r="FT14" s="52"/>
      <c r="FU14" s="52"/>
      <c r="FV14" s="73"/>
      <c r="FW14" s="11"/>
      <c r="FX14" s="11"/>
      <c r="FY14" s="165" t="s">
        <v>55</v>
      </c>
      <c r="FZ14" s="5">
        <v>0</v>
      </c>
      <c r="GA14" s="52"/>
      <c r="GB14" s="52"/>
      <c r="GC14" s="52"/>
      <c r="GD14" s="52"/>
      <c r="GE14" s="52"/>
      <c r="GF14" s="73"/>
      <c r="GG14" s="11"/>
      <c r="GH14" s="11"/>
      <c r="GI14" s="165" t="s">
        <v>55</v>
      </c>
      <c r="GJ14" s="5">
        <v>0</v>
      </c>
      <c r="GK14" s="52">
        <f>SUMPRODUCT(GO14:GP14,GO$32:GP$32)/SUM(GO$32:GP$32)</f>
        <v>46.925983614549295</v>
      </c>
      <c r="GL14" s="52"/>
      <c r="GM14" s="52"/>
      <c r="GN14" s="52"/>
      <c r="GO14" s="52">
        <f>100-4011/7723*100</f>
        <v>48.064223747248477</v>
      </c>
      <c r="GP14" s="73">
        <f>100-1603/2333*100</f>
        <v>31.290184312044573</v>
      </c>
      <c r="GQ14" s="11"/>
      <c r="GR14" s="11"/>
      <c r="GS14" s="165" t="s">
        <v>55</v>
      </c>
      <c r="GT14" s="5">
        <v>0</v>
      </c>
      <c r="GU14" s="52"/>
      <c r="GV14" s="52"/>
      <c r="GW14" s="52"/>
      <c r="GX14" s="52"/>
      <c r="GY14" s="52"/>
      <c r="GZ14" s="73"/>
      <c r="HA14" s="11"/>
      <c r="HB14" s="11"/>
      <c r="HC14" s="165" t="s">
        <v>55</v>
      </c>
      <c r="HD14" s="5">
        <v>0</v>
      </c>
      <c r="HE14" s="52">
        <f t="shared" ref="HE14" si="25">(HI14/100*(HI$32)+HJ14/100*HJ$32)/(HI$32+HJ$32)*100</f>
        <v>66.468824132761753</v>
      </c>
      <c r="HF14" s="52"/>
      <c r="HG14" s="52"/>
      <c r="HH14" s="52"/>
      <c r="HI14" s="52">
        <f>100-30.9</f>
        <v>69.099999999999994</v>
      </c>
      <c r="HJ14" s="73">
        <f>100-62.6</f>
        <v>37.4</v>
      </c>
      <c r="HK14" s="11"/>
      <c r="HL14" s="11"/>
      <c r="HM14" s="165" t="s">
        <v>55</v>
      </c>
      <c r="HN14" s="5">
        <v>0</v>
      </c>
      <c r="HO14" s="52">
        <f>100-76</f>
        <v>24</v>
      </c>
      <c r="HP14" s="52"/>
      <c r="HQ14" s="52"/>
      <c r="HR14" s="52"/>
      <c r="HS14" s="52"/>
      <c r="HT14" s="73"/>
      <c r="HU14" s="11"/>
      <c r="HV14" s="11"/>
      <c r="HW14" s="165" t="s">
        <v>55</v>
      </c>
      <c r="HX14" s="5">
        <v>0</v>
      </c>
      <c r="HY14" s="52">
        <v>58.010782289515944</v>
      </c>
      <c r="HZ14" s="52"/>
      <c r="IA14" s="52"/>
      <c r="IB14" s="52"/>
      <c r="IC14" s="52">
        <v>60</v>
      </c>
      <c r="ID14" s="73">
        <v>37</v>
      </c>
      <c r="IE14" s="11"/>
      <c r="IF14" s="11"/>
      <c r="IG14" s="165" t="s">
        <v>55</v>
      </c>
      <c r="IH14" s="5">
        <v>0</v>
      </c>
      <c r="II14" s="52"/>
      <c r="IJ14" s="52"/>
      <c r="IK14" s="52">
        <v>36.734690000000001</v>
      </c>
      <c r="IL14" s="52"/>
      <c r="IM14" s="52"/>
      <c r="IN14" s="73"/>
      <c r="IO14" s="11"/>
      <c r="IP14" s="11"/>
    </row>
    <row r="15" spans="1:250" x14ac:dyDescent="0.25">
      <c r="A15" s="166" t="s">
        <v>105</v>
      </c>
      <c r="B15" s="22">
        <v>0</v>
      </c>
      <c r="C15" s="52"/>
      <c r="D15" s="52"/>
      <c r="E15" s="52"/>
      <c r="F15" s="52"/>
      <c r="G15" s="52"/>
      <c r="H15" s="73"/>
      <c r="I15" s="11"/>
      <c r="J15" s="11"/>
      <c r="K15" s="166" t="s">
        <v>105</v>
      </c>
      <c r="L15" s="22">
        <v>0</v>
      </c>
      <c r="M15" s="52"/>
      <c r="N15" s="52"/>
      <c r="O15" s="52"/>
      <c r="P15" s="52"/>
      <c r="Q15" s="52"/>
      <c r="R15" s="73"/>
      <c r="S15" s="11"/>
      <c r="T15" s="11"/>
      <c r="U15" s="166" t="s">
        <v>105</v>
      </c>
      <c r="V15" s="22">
        <v>0</v>
      </c>
      <c r="W15" s="52"/>
      <c r="X15" s="52"/>
      <c r="Y15" s="52"/>
      <c r="Z15" s="52"/>
      <c r="AA15" s="52"/>
      <c r="AB15" s="73"/>
      <c r="AC15" s="11"/>
      <c r="AD15" s="11"/>
      <c r="AE15" s="166" t="s">
        <v>105</v>
      </c>
      <c r="AF15" s="22">
        <v>0</v>
      </c>
      <c r="AG15" s="52"/>
      <c r="AH15" s="52"/>
      <c r="AI15" s="52"/>
      <c r="AJ15" s="52"/>
      <c r="AK15" s="52"/>
      <c r="AL15" s="73"/>
      <c r="AM15" s="11"/>
      <c r="AN15" s="11"/>
      <c r="AO15" s="166" t="s">
        <v>105</v>
      </c>
      <c r="AP15" s="22">
        <v>0</v>
      </c>
      <c r="AQ15" s="52"/>
      <c r="AR15" s="52"/>
      <c r="AS15" s="52"/>
      <c r="AT15" s="52"/>
      <c r="AU15" s="52"/>
      <c r="AV15" s="73"/>
      <c r="AW15" s="11"/>
      <c r="AX15" s="11"/>
      <c r="AY15" s="166" t="s">
        <v>105</v>
      </c>
      <c r="AZ15" s="22">
        <v>0</v>
      </c>
      <c r="BA15" s="52"/>
      <c r="BB15" s="52"/>
      <c r="BC15" s="52"/>
      <c r="BD15" s="52"/>
      <c r="BE15" s="52"/>
      <c r="BF15" s="73"/>
      <c r="BG15" s="11"/>
      <c r="BH15" s="11"/>
      <c r="BI15" s="166" t="s">
        <v>105</v>
      </c>
      <c r="BJ15" s="22">
        <v>0</v>
      </c>
      <c r="BK15" s="52"/>
      <c r="BL15" s="52"/>
      <c r="BM15" s="52"/>
      <c r="BN15" s="52"/>
      <c r="BO15" s="52"/>
      <c r="BP15" s="73"/>
      <c r="BQ15" s="11"/>
      <c r="BR15" s="11"/>
      <c r="BS15" s="166" t="s">
        <v>105</v>
      </c>
      <c r="BT15" s="22">
        <v>0</v>
      </c>
      <c r="BU15" s="52"/>
      <c r="BV15" s="52"/>
      <c r="BW15" s="52"/>
      <c r="BX15" s="52"/>
      <c r="BY15" s="52"/>
      <c r="BZ15" s="73"/>
      <c r="CA15" s="11"/>
      <c r="CB15" s="11"/>
      <c r="CC15" s="166" t="s">
        <v>105</v>
      </c>
      <c r="CD15" s="22">
        <v>0</v>
      </c>
      <c r="CE15" s="52"/>
      <c r="CF15" s="52"/>
      <c r="CG15" s="52"/>
      <c r="CH15" s="52"/>
      <c r="CI15" s="52"/>
      <c r="CJ15" s="73"/>
      <c r="CK15" s="11"/>
      <c r="CL15" s="11"/>
      <c r="CM15" s="166" t="s">
        <v>105</v>
      </c>
      <c r="CN15" s="22">
        <v>0</v>
      </c>
      <c r="CO15" s="52"/>
      <c r="CP15" s="52"/>
      <c r="CQ15" s="52"/>
      <c r="CR15" s="52"/>
      <c r="CS15" s="52"/>
      <c r="CT15" s="73"/>
      <c r="CU15" s="11"/>
      <c r="CV15" s="11"/>
      <c r="CW15" s="166" t="s">
        <v>105</v>
      </c>
      <c r="CX15" s="22">
        <v>0</v>
      </c>
      <c r="CY15" s="52"/>
      <c r="CZ15" s="52"/>
      <c r="DA15" s="52"/>
      <c r="DB15" s="52"/>
      <c r="DC15" s="52"/>
      <c r="DD15" s="73"/>
      <c r="DE15" s="11"/>
      <c r="DF15" s="11"/>
      <c r="DG15" s="166" t="s">
        <v>105</v>
      </c>
      <c r="DH15" s="22">
        <v>0</v>
      </c>
      <c r="DI15" s="52"/>
      <c r="DJ15" s="52"/>
      <c r="DK15" s="52"/>
      <c r="DL15" s="52"/>
      <c r="DM15" s="52"/>
      <c r="DN15" s="73"/>
      <c r="DO15" s="11"/>
      <c r="DP15" s="11"/>
      <c r="DQ15" s="166" t="s">
        <v>105</v>
      </c>
      <c r="DR15" s="22">
        <v>0</v>
      </c>
      <c r="DS15" s="52"/>
      <c r="DT15" s="52"/>
      <c r="DU15" s="52"/>
      <c r="DV15" s="52"/>
      <c r="DW15" s="52"/>
      <c r="DX15" s="73"/>
      <c r="DY15" s="11"/>
      <c r="DZ15" s="11"/>
      <c r="EA15" s="166" t="s">
        <v>105</v>
      </c>
      <c r="EB15" s="22">
        <v>0</v>
      </c>
      <c r="EC15" s="52"/>
      <c r="ED15" s="52"/>
      <c r="EE15" s="52"/>
      <c r="EF15" s="52"/>
      <c r="EG15" s="52"/>
      <c r="EH15" s="73"/>
      <c r="EI15" s="11"/>
      <c r="EJ15" s="11"/>
      <c r="EK15" s="166" t="s">
        <v>105</v>
      </c>
      <c r="EL15" s="22">
        <v>0</v>
      </c>
      <c r="EM15" s="52"/>
      <c r="EN15" s="52"/>
      <c r="EO15" s="52"/>
      <c r="EP15" s="52"/>
      <c r="EQ15" s="52"/>
      <c r="ER15" s="73"/>
      <c r="ES15" s="11"/>
      <c r="ET15" s="11"/>
      <c r="EU15" s="166" t="s">
        <v>105</v>
      </c>
      <c r="EV15" s="22">
        <v>0</v>
      </c>
      <c r="EW15" s="52"/>
      <c r="EX15" s="52"/>
      <c r="EY15" s="52"/>
      <c r="EZ15" s="52"/>
      <c r="FA15" s="52"/>
      <c r="FB15" s="73"/>
      <c r="FC15" s="11"/>
      <c r="FD15" s="11"/>
      <c r="FE15" s="166" t="s">
        <v>105</v>
      </c>
      <c r="FF15" s="22">
        <v>0</v>
      </c>
      <c r="FG15" s="52"/>
      <c r="FH15" s="52"/>
      <c r="FI15" s="52"/>
      <c r="FJ15" s="52"/>
      <c r="FK15" s="52"/>
      <c r="FL15" s="73"/>
      <c r="FM15" s="11"/>
      <c r="FN15" s="11"/>
      <c r="FO15" s="166" t="s">
        <v>105</v>
      </c>
      <c r="FP15" s="22">
        <v>0</v>
      </c>
      <c r="FQ15" s="52"/>
      <c r="FR15" s="52"/>
      <c r="FS15" s="52"/>
      <c r="FT15" s="52"/>
      <c r="FU15" s="52"/>
      <c r="FV15" s="73"/>
      <c r="FW15" s="11"/>
      <c r="FX15" s="11"/>
      <c r="FY15" s="166" t="s">
        <v>105</v>
      </c>
      <c r="FZ15" s="22">
        <v>0</v>
      </c>
      <c r="GA15" s="52"/>
      <c r="GB15" s="52"/>
      <c r="GC15" s="52"/>
      <c r="GD15" s="52"/>
      <c r="GE15" s="52">
        <v>0</v>
      </c>
      <c r="GF15" s="73">
        <v>0</v>
      </c>
      <c r="GG15" s="11"/>
      <c r="GH15" s="11"/>
      <c r="GI15" s="166" t="s">
        <v>105</v>
      </c>
      <c r="GJ15" s="22">
        <v>0</v>
      </c>
      <c r="GK15" s="52"/>
      <c r="GL15" s="52"/>
      <c r="GM15" s="52"/>
      <c r="GN15" s="52"/>
      <c r="GO15" s="52"/>
      <c r="GP15" s="73"/>
      <c r="GQ15" s="11"/>
      <c r="GR15" s="11"/>
      <c r="GS15" s="166" t="s">
        <v>105</v>
      </c>
      <c r="GT15" s="22">
        <v>0</v>
      </c>
      <c r="GU15" s="52"/>
      <c r="GV15" s="52"/>
      <c r="GW15" s="52"/>
      <c r="GX15" s="52"/>
      <c r="GY15" s="52"/>
      <c r="GZ15" s="73"/>
      <c r="HA15" s="11"/>
      <c r="HB15" s="11"/>
      <c r="HC15" s="166" t="s">
        <v>105</v>
      </c>
      <c r="HD15" s="22">
        <v>0</v>
      </c>
      <c r="HE15" s="52"/>
      <c r="HF15" s="52"/>
      <c r="HG15" s="52"/>
      <c r="HH15" s="52"/>
      <c r="HI15" s="52"/>
      <c r="HJ15" s="73"/>
      <c r="HK15" s="11"/>
      <c r="HL15" s="11"/>
      <c r="HM15" s="166" t="s">
        <v>105</v>
      </c>
      <c r="HN15" s="22">
        <v>0</v>
      </c>
      <c r="HO15" s="52"/>
      <c r="HP15" s="52"/>
      <c r="HQ15" s="52"/>
      <c r="HR15" s="52"/>
      <c r="HS15" s="52"/>
      <c r="HT15" s="73"/>
      <c r="HU15" s="11"/>
      <c r="HV15" s="11"/>
      <c r="HW15" s="166" t="s">
        <v>105</v>
      </c>
      <c r="HX15" s="249">
        <v>0</v>
      </c>
      <c r="HY15" s="52"/>
      <c r="HZ15" s="52"/>
      <c r="IA15" s="52"/>
      <c r="IB15" s="52"/>
      <c r="IC15" s="52"/>
      <c r="ID15" s="73"/>
      <c r="IE15" s="11"/>
      <c r="IF15" s="11"/>
      <c r="IG15" s="166" t="s">
        <v>105</v>
      </c>
      <c r="IH15" s="249">
        <v>0</v>
      </c>
      <c r="II15" s="52"/>
      <c r="IJ15" s="52"/>
      <c r="IK15" s="52">
        <v>1.02041</v>
      </c>
      <c r="IL15" s="52"/>
      <c r="IM15" s="52"/>
      <c r="IN15" s="73"/>
      <c r="IO15" s="11"/>
      <c r="IP15" s="11"/>
    </row>
    <row r="16" spans="1:250" s="2" customFormat="1" x14ac:dyDescent="0.25">
      <c r="A16" s="166"/>
      <c r="B16" s="6"/>
      <c r="C16" s="52"/>
      <c r="D16" s="7"/>
      <c r="E16" s="7"/>
      <c r="F16" s="7"/>
      <c r="G16" s="52"/>
      <c r="H16" s="73"/>
      <c r="I16" s="11"/>
      <c r="J16" s="11"/>
      <c r="K16" s="166"/>
      <c r="L16" s="6"/>
      <c r="M16" s="52"/>
      <c r="N16" s="7"/>
      <c r="O16" s="7"/>
      <c r="P16" s="7"/>
      <c r="Q16" s="52"/>
      <c r="R16" s="73"/>
      <c r="S16" s="11"/>
      <c r="T16" s="11"/>
      <c r="U16" s="166"/>
      <c r="V16" s="13"/>
      <c r="W16" s="52"/>
      <c r="X16" s="7"/>
      <c r="Y16" s="7"/>
      <c r="Z16" s="7"/>
      <c r="AA16" s="52"/>
      <c r="AB16" s="73"/>
      <c r="AC16" s="11"/>
      <c r="AD16" s="11"/>
      <c r="AE16" s="166"/>
      <c r="AF16" s="6"/>
      <c r="AG16" s="52"/>
      <c r="AH16" s="7"/>
      <c r="AI16" s="7"/>
      <c r="AJ16" s="7"/>
      <c r="AK16" s="52"/>
      <c r="AL16" s="73"/>
      <c r="AM16" s="11"/>
      <c r="AN16" s="11"/>
      <c r="AO16" s="166"/>
      <c r="AP16" s="13"/>
      <c r="AQ16" s="52"/>
      <c r="AR16" s="7"/>
      <c r="AS16" s="7"/>
      <c r="AT16" s="7"/>
      <c r="AU16" s="52"/>
      <c r="AV16" s="73"/>
      <c r="AW16" s="11"/>
      <c r="AX16" s="11"/>
      <c r="AY16" s="166"/>
      <c r="AZ16" s="6"/>
      <c r="BA16" s="52"/>
      <c r="BB16" s="7"/>
      <c r="BC16" s="7"/>
      <c r="BD16" s="7"/>
      <c r="BE16" s="52"/>
      <c r="BF16" s="73"/>
      <c r="BG16" s="11"/>
      <c r="BH16" s="11"/>
      <c r="BI16" s="166"/>
      <c r="BJ16" s="6"/>
      <c r="BK16" s="52"/>
      <c r="BL16" s="7"/>
      <c r="BM16" s="7"/>
      <c r="BN16" s="7"/>
      <c r="BO16" s="52"/>
      <c r="BP16" s="73"/>
      <c r="BQ16" s="11"/>
      <c r="BR16" s="11"/>
      <c r="BS16" s="166" t="s">
        <v>172</v>
      </c>
      <c r="BT16" s="6">
        <v>1</v>
      </c>
      <c r="BU16" s="52">
        <f>SUMPRODUCT(BY16:BZ16,BY32:BZ32)/SUM(BY32:BZ32)</f>
        <v>16.981306681473257</v>
      </c>
      <c r="BV16" s="7"/>
      <c r="BW16" s="7"/>
      <c r="BX16" s="7"/>
      <c r="BY16" s="52">
        <f>3073/20660*100</f>
        <v>14.874152952565344</v>
      </c>
      <c r="BZ16" s="73">
        <f>597/952*100</f>
        <v>62.710084033613441</v>
      </c>
      <c r="CA16" s="11"/>
      <c r="CB16" s="11"/>
      <c r="CC16" s="166" t="s">
        <v>172</v>
      </c>
      <c r="CD16" s="6">
        <v>1</v>
      </c>
      <c r="CE16" s="52">
        <f>SUMPRODUCT(CI16:CJ16,CI32:CJ32)/SUM(CI32:CJ32)</f>
        <v>17.31925862280594</v>
      </c>
      <c r="CF16" s="7"/>
      <c r="CG16" s="7"/>
      <c r="CH16" s="7"/>
      <c r="CI16" s="52">
        <f>3580/23354*100</f>
        <v>15.329279780765608</v>
      </c>
      <c r="CJ16" s="73">
        <f>653/1087*100</f>
        <v>60.073597056117755</v>
      </c>
      <c r="CK16" s="11"/>
      <c r="CL16" s="11"/>
      <c r="CM16" s="166" t="s">
        <v>172</v>
      </c>
      <c r="CN16" s="6">
        <v>1</v>
      </c>
      <c r="CO16" s="52">
        <f>SUMPRODUCT(CS16:CT16,CS32:CT32)/SUM(CS32:CT32)</f>
        <v>17.361505547351285</v>
      </c>
      <c r="CP16" s="7"/>
      <c r="CQ16" s="7"/>
      <c r="CR16" s="7"/>
      <c r="CS16" s="52">
        <f>3902/25212*100</f>
        <v>15.476757099793751</v>
      </c>
      <c r="CT16" s="73">
        <f>683/1197*100</f>
        <v>57.0593149540518</v>
      </c>
      <c r="CU16" s="11"/>
      <c r="CV16" s="11"/>
      <c r="CW16" s="166" t="s">
        <v>172</v>
      </c>
      <c r="CX16" s="6">
        <v>1</v>
      </c>
      <c r="CY16" s="52">
        <f>SUMPRODUCT(DC16:DD16,DC32:DD32)/SUM(DC32:DD32)</f>
        <v>19.004456675900233</v>
      </c>
      <c r="CZ16" s="7"/>
      <c r="DA16" s="7"/>
      <c r="DB16" s="7"/>
      <c r="DC16" s="52">
        <f>4582/26951*100</f>
        <v>17.001224444361991</v>
      </c>
      <c r="DD16" s="73">
        <f>799/1355*100</f>
        <v>58.966789667896677</v>
      </c>
      <c r="DE16" s="11"/>
      <c r="DF16" s="11"/>
      <c r="DG16" s="166" t="s">
        <v>171</v>
      </c>
      <c r="DH16" s="6">
        <v>1</v>
      </c>
      <c r="DI16" s="52">
        <f>(DM16/100*$Q31+DN16/100*$R31)/($Q31+$R31)*100</f>
        <v>38.52913798754507</v>
      </c>
      <c r="DJ16" s="7"/>
      <c r="DK16" s="7"/>
      <c r="DL16" s="7"/>
      <c r="DM16" s="52">
        <v>37.4</v>
      </c>
      <c r="DN16" s="73">
        <v>69.900000000000006</v>
      </c>
      <c r="DO16" s="11"/>
      <c r="DP16" s="11"/>
      <c r="DQ16" s="166" t="s">
        <v>172</v>
      </c>
      <c r="DR16" s="6">
        <v>1</v>
      </c>
      <c r="DS16" s="52">
        <v>15</v>
      </c>
      <c r="DT16" s="7"/>
      <c r="DU16" s="7"/>
      <c r="DV16" s="7"/>
      <c r="DW16" s="52">
        <v>13</v>
      </c>
      <c r="DX16" s="73">
        <v>53.7</v>
      </c>
      <c r="DY16" s="11"/>
      <c r="DZ16" s="11"/>
      <c r="EA16" s="166" t="s">
        <v>171</v>
      </c>
      <c r="EB16" s="13">
        <v>1</v>
      </c>
      <c r="EC16" s="52">
        <f>(EG16/100*$Q31+EH16/100*$R31)/($Q31+$R31)*100</f>
        <v>35.329301868239924</v>
      </c>
      <c r="ED16" s="7"/>
      <c r="EE16" s="7"/>
      <c r="EF16" s="7"/>
      <c r="EG16" s="52">
        <v>35.1</v>
      </c>
      <c r="EH16" s="73">
        <v>41.7</v>
      </c>
      <c r="EI16" s="11"/>
      <c r="EJ16" s="11"/>
      <c r="EK16" s="166" t="s">
        <v>172</v>
      </c>
      <c r="EL16" s="6">
        <v>1</v>
      </c>
      <c r="EM16" s="52">
        <v>17.2</v>
      </c>
      <c r="EN16" s="7"/>
      <c r="EO16" s="7"/>
      <c r="EP16" s="7"/>
      <c r="EQ16" s="52">
        <v>14.8</v>
      </c>
      <c r="ER16" s="73">
        <v>57.7</v>
      </c>
      <c r="ES16" s="11"/>
      <c r="ET16" s="11"/>
      <c r="EU16" s="166" t="s">
        <v>171</v>
      </c>
      <c r="EV16" s="13">
        <v>1</v>
      </c>
      <c r="EW16" s="52">
        <f>(FA16/100*$AK31+FB16/100*$AL31)/($AK31+$AL31)*100</f>
        <v>40.674206912513498</v>
      </c>
      <c r="EX16" s="7"/>
      <c r="EY16" s="7"/>
      <c r="EZ16" s="7"/>
      <c r="FA16" s="52">
        <v>39.369999999999997</v>
      </c>
      <c r="FB16" s="73">
        <v>73.8</v>
      </c>
      <c r="FC16" s="11"/>
      <c r="FD16" s="11"/>
      <c r="FE16" s="166" t="s">
        <v>172</v>
      </c>
      <c r="FF16" s="6">
        <v>1</v>
      </c>
      <c r="FG16" s="52">
        <v>16.7</v>
      </c>
      <c r="FH16" s="7"/>
      <c r="FI16" s="7"/>
      <c r="FJ16" s="7"/>
      <c r="FK16" s="52">
        <v>14.3</v>
      </c>
      <c r="FL16" s="73">
        <v>54.1</v>
      </c>
      <c r="FM16" s="11"/>
      <c r="FN16" s="11"/>
      <c r="FO16" s="166"/>
      <c r="FP16" s="6"/>
      <c r="FQ16" s="52"/>
      <c r="FR16" s="7"/>
      <c r="FS16" s="7"/>
      <c r="FT16" s="7"/>
      <c r="FU16" s="52"/>
      <c r="FV16" s="73"/>
      <c r="FW16" s="11"/>
      <c r="FX16" s="11"/>
      <c r="FY16" s="166" t="s">
        <v>171</v>
      </c>
      <c r="FZ16" s="6">
        <v>1</v>
      </c>
      <c r="GA16" s="52">
        <f>(GE16/100*$BE31+GF16/100*$BF31)/($BE31+$BF31)*100</f>
        <v>52.533015854579247</v>
      </c>
      <c r="GB16" s="7"/>
      <c r="GC16" s="7"/>
      <c r="GD16" s="7"/>
      <c r="GE16" s="52">
        <v>52</v>
      </c>
      <c r="GF16" s="73">
        <v>65</v>
      </c>
      <c r="GG16" s="11"/>
      <c r="GH16" s="11"/>
      <c r="GI16" s="166" t="s">
        <v>172</v>
      </c>
      <c r="GJ16" s="6">
        <v>1</v>
      </c>
      <c r="GK16" s="52">
        <f t="shared" ref="GK16:GK18" si="26">SUMPRODUCT(GO16:GP16,GO$32:GP$32)/SUM(GO$32:GP$32)</f>
        <v>13.761575708374561</v>
      </c>
      <c r="GL16" s="7"/>
      <c r="GM16" s="7"/>
      <c r="GN16" s="7"/>
      <c r="GO16" s="52">
        <f>891/7723*100</f>
        <v>11.536967499676292</v>
      </c>
      <c r="GP16" s="73">
        <f>1034/2333*100</f>
        <v>44.320617231033005</v>
      </c>
      <c r="GQ16" s="11"/>
      <c r="GR16" s="11"/>
      <c r="GS16" s="166"/>
      <c r="GT16" s="6"/>
      <c r="GU16" s="52"/>
      <c r="GV16" s="7"/>
      <c r="GW16" s="7"/>
      <c r="GX16" s="7"/>
      <c r="GY16" s="52"/>
      <c r="GZ16" s="73"/>
      <c r="HA16" s="11"/>
      <c r="HB16" s="11"/>
      <c r="HC16" s="166" t="s">
        <v>192</v>
      </c>
      <c r="HD16" s="6">
        <v>1</v>
      </c>
      <c r="HE16" s="52">
        <f>(HI16/100*(HI$32)+HJ16/100*HJ$32)/(HI$32+HJ$32)*100</f>
        <v>19.701906740656973</v>
      </c>
      <c r="HF16" s="7"/>
      <c r="HG16" s="7"/>
      <c r="HH16" s="7"/>
      <c r="HI16" s="52">
        <v>16</v>
      </c>
      <c r="HJ16" s="73">
        <v>60.6</v>
      </c>
      <c r="HK16" s="11"/>
      <c r="HL16" s="11"/>
      <c r="HM16" s="166" t="s">
        <v>19</v>
      </c>
      <c r="HN16" s="6">
        <v>1</v>
      </c>
      <c r="HO16" s="52">
        <v>60</v>
      </c>
      <c r="HP16" s="7"/>
      <c r="HQ16" s="7"/>
      <c r="HR16" s="7"/>
      <c r="HS16" s="52"/>
      <c r="HT16" s="73"/>
      <c r="HU16" s="11"/>
      <c r="HV16" s="11"/>
      <c r="HW16" s="166" t="s">
        <v>304</v>
      </c>
      <c r="HX16" s="6">
        <v>1</v>
      </c>
      <c r="HY16" s="52">
        <v>26.571718284010093</v>
      </c>
      <c r="HZ16" s="247"/>
      <c r="IA16" s="247"/>
      <c r="IB16" s="247"/>
      <c r="IC16" s="52">
        <v>23.599999999999998</v>
      </c>
      <c r="ID16" s="73">
        <v>57.96</v>
      </c>
      <c r="IE16" s="11"/>
      <c r="IF16" s="11"/>
      <c r="IG16" s="166" t="s">
        <v>328</v>
      </c>
      <c r="IH16" s="6">
        <v>1</v>
      </c>
      <c r="II16" s="52"/>
      <c r="IJ16" s="247"/>
      <c r="IK16" s="52">
        <v>25.510210000000001</v>
      </c>
      <c r="IL16" s="247"/>
      <c r="IM16" s="52"/>
      <c r="IN16" s="73"/>
      <c r="IO16" s="11"/>
      <c r="IP16" s="11"/>
    </row>
    <row r="17" spans="1:250" s="2" customFormat="1" x14ac:dyDescent="0.25">
      <c r="A17" s="166"/>
      <c r="B17" s="13"/>
      <c r="C17" s="52"/>
      <c r="D17" s="7"/>
      <c r="E17" s="7"/>
      <c r="F17" s="7"/>
      <c r="G17" s="52"/>
      <c r="H17" s="73"/>
      <c r="I17" s="11"/>
      <c r="J17" s="11"/>
      <c r="K17" s="166"/>
      <c r="L17" s="13"/>
      <c r="M17" s="52"/>
      <c r="N17" s="7"/>
      <c r="O17" s="7"/>
      <c r="P17" s="7"/>
      <c r="Q17" s="52"/>
      <c r="R17" s="73"/>
      <c r="S17" s="11"/>
      <c r="T17" s="11"/>
      <c r="U17" s="166"/>
      <c r="V17" s="13"/>
      <c r="W17" s="52"/>
      <c r="X17" s="7"/>
      <c r="Y17" s="7"/>
      <c r="Z17" s="7"/>
      <c r="AA17" s="52"/>
      <c r="AB17" s="73"/>
      <c r="AC17" s="11"/>
      <c r="AD17" s="11"/>
      <c r="AE17" s="166"/>
      <c r="AF17" s="13"/>
      <c r="AG17" s="52"/>
      <c r="AH17" s="7"/>
      <c r="AI17" s="7"/>
      <c r="AJ17" s="7"/>
      <c r="AK17" s="52"/>
      <c r="AL17" s="73"/>
      <c r="AM17" s="11"/>
      <c r="AN17" s="11"/>
      <c r="AO17" s="166"/>
      <c r="AP17" s="13"/>
      <c r="AQ17" s="52"/>
      <c r="AR17" s="7"/>
      <c r="AS17" s="7"/>
      <c r="AT17" s="7"/>
      <c r="AU17" s="52"/>
      <c r="AV17" s="73"/>
      <c r="AW17" s="11"/>
      <c r="AX17" s="11"/>
      <c r="AY17" s="166"/>
      <c r="AZ17" s="13"/>
      <c r="BA17" s="52"/>
      <c r="BB17" s="7"/>
      <c r="BC17" s="7"/>
      <c r="BD17" s="7"/>
      <c r="BE17" s="52"/>
      <c r="BF17" s="73"/>
      <c r="BG17" s="11"/>
      <c r="BH17" s="11"/>
      <c r="BI17" s="166"/>
      <c r="BJ17" s="13"/>
      <c r="BK17" s="52"/>
      <c r="BL17" s="7"/>
      <c r="BM17" s="7"/>
      <c r="BN17" s="7"/>
      <c r="BO17" s="52"/>
      <c r="BP17" s="73"/>
      <c r="BQ17" s="11"/>
      <c r="BR17" s="11"/>
      <c r="BS17" s="166" t="s">
        <v>173</v>
      </c>
      <c r="BT17" s="13">
        <v>0.5</v>
      </c>
      <c r="BU17" s="52">
        <f>SUMPRODUCT(BY17:BZ17,BY32:BZ32)/SUM(BY32:BZ32)</f>
        <v>17.471774939848231</v>
      </c>
      <c r="BV17" s="7"/>
      <c r="BW17" s="7"/>
      <c r="BX17" s="7"/>
      <c r="BY17" s="52">
        <f>(6823-3073)/20660*100</f>
        <v>18.151016456921589</v>
      </c>
      <c r="BZ17" s="73">
        <f>(623-597)/952*100</f>
        <v>2.73109243697479</v>
      </c>
      <c r="CA17" s="11"/>
      <c r="CB17" s="11"/>
      <c r="CC17" s="166" t="s">
        <v>173</v>
      </c>
      <c r="CD17" s="13">
        <v>0.5</v>
      </c>
      <c r="CE17" s="52">
        <f>SUMPRODUCT(CI17:CJ17,CI32:CJ32)/SUM(CI32:CJ32)</f>
        <v>16.566425269015181</v>
      </c>
      <c r="CF17" s="7"/>
      <c r="CG17" s="7"/>
      <c r="CH17" s="7"/>
      <c r="CI17" s="52">
        <f>(7544-3580)/23354*100</f>
        <v>16.973537723730413</v>
      </c>
      <c r="CJ17" s="73">
        <f>(738-653)/1087*100</f>
        <v>7.8196872125115</v>
      </c>
      <c r="CK17" s="11"/>
      <c r="CL17" s="11"/>
      <c r="CM17" s="166" t="s">
        <v>173</v>
      </c>
      <c r="CN17" s="13">
        <v>0.5</v>
      </c>
      <c r="CO17" s="52">
        <f>SUMPRODUCT(CS17:CT17,CS32:CT32)/SUM(CS32:CT32)</f>
        <v>15.093339391873982</v>
      </c>
      <c r="CP17" s="7"/>
      <c r="CQ17" s="7"/>
      <c r="CR17" s="7"/>
      <c r="CS17" s="7">
        <f>3923/25212*100</f>
        <v>15.560050769474854</v>
      </c>
      <c r="CT17" s="73">
        <f>63/1197*100</f>
        <v>5.2631578947368416</v>
      </c>
      <c r="CU17" s="11"/>
      <c r="CV17" s="11"/>
      <c r="CW17" s="166" t="s">
        <v>173</v>
      </c>
      <c r="CX17" s="13">
        <v>0.5</v>
      </c>
      <c r="CY17" s="52">
        <f>SUMPRODUCT(DC17:DD17,DC32:DD32)/SUM(DC32:DD32)</f>
        <v>17.199321707018214</v>
      </c>
      <c r="CZ17" s="7"/>
      <c r="DA17" s="7"/>
      <c r="DB17" s="7"/>
      <c r="DC17" s="7">
        <f>4784/26951*100</f>
        <v>17.750732811398464</v>
      </c>
      <c r="DD17" s="73">
        <f>84/1355*100</f>
        <v>6.1992619926199266</v>
      </c>
      <c r="DE17" s="11"/>
      <c r="DF17" s="11"/>
      <c r="DG17" s="166"/>
      <c r="DH17" s="13"/>
      <c r="DI17" s="52"/>
      <c r="DJ17" s="7"/>
      <c r="DK17" s="7"/>
      <c r="DL17" s="7"/>
      <c r="DM17" s="52"/>
      <c r="DN17" s="73"/>
      <c r="DO17" s="11"/>
      <c r="DP17" s="11"/>
      <c r="DQ17" s="166" t="s">
        <v>173</v>
      </c>
      <c r="DR17" s="13">
        <v>0.5</v>
      </c>
      <c r="DS17" s="52">
        <v>16.600000000000001</v>
      </c>
      <c r="DT17" s="7"/>
      <c r="DU17" s="7"/>
      <c r="DV17" s="7"/>
      <c r="DW17" s="52">
        <v>17.100000000000001</v>
      </c>
      <c r="DX17" s="73">
        <v>6.9</v>
      </c>
      <c r="DY17" s="11"/>
      <c r="DZ17" s="11"/>
      <c r="EA17" s="166"/>
      <c r="EB17" s="13"/>
      <c r="EC17" s="52"/>
      <c r="ED17" s="7"/>
      <c r="EE17" s="7"/>
      <c r="EF17" s="7"/>
      <c r="EG17" s="52"/>
      <c r="EH17" s="73"/>
      <c r="EI17" s="11"/>
      <c r="EJ17" s="11"/>
      <c r="EK17" s="166" t="s">
        <v>173</v>
      </c>
      <c r="EL17" s="13">
        <v>0.5</v>
      </c>
      <c r="EM17" s="52">
        <v>9.5</v>
      </c>
      <c r="EN17" s="7"/>
      <c r="EO17" s="7"/>
      <c r="EP17" s="7"/>
      <c r="EQ17" s="52">
        <v>9.8000000000000007</v>
      </c>
      <c r="ER17" s="73">
        <v>5</v>
      </c>
      <c r="ES17" s="11"/>
      <c r="ET17" s="11"/>
      <c r="EU17" s="166"/>
      <c r="EV17" s="13"/>
      <c r="EW17" s="52"/>
      <c r="EX17" s="7"/>
      <c r="EY17" s="7"/>
      <c r="EZ17" s="7"/>
      <c r="FA17" s="52"/>
      <c r="FB17" s="73"/>
      <c r="FC17" s="11"/>
      <c r="FD17" s="11"/>
      <c r="FE17" s="166" t="s">
        <v>173</v>
      </c>
      <c r="FF17" s="13">
        <v>0.5</v>
      </c>
      <c r="FG17" s="52">
        <v>10.3</v>
      </c>
      <c r="FH17" s="7"/>
      <c r="FI17" s="7"/>
      <c r="FJ17" s="7"/>
      <c r="FK17" s="52">
        <v>10.6</v>
      </c>
      <c r="FL17" s="73">
        <v>5</v>
      </c>
      <c r="FM17" s="11"/>
      <c r="FN17" s="11"/>
      <c r="FO17" s="166"/>
      <c r="FP17" s="13"/>
      <c r="FQ17" s="52"/>
      <c r="FR17" s="7"/>
      <c r="FS17" s="7"/>
      <c r="FT17" s="7"/>
      <c r="FU17" s="52"/>
      <c r="FV17" s="73"/>
      <c r="FW17" s="11"/>
      <c r="FX17" s="11"/>
      <c r="FY17" s="166"/>
      <c r="FZ17" s="13"/>
      <c r="GA17" s="52"/>
      <c r="GB17" s="7"/>
      <c r="GC17" s="7"/>
      <c r="GD17" s="7"/>
      <c r="GE17" s="52"/>
      <c r="GF17" s="73"/>
      <c r="GG17" s="11"/>
      <c r="GH17" s="11"/>
      <c r="GI17" s="166" t="s">
        <v>173</v>
      </c>
      <c r="GJ17" s="13">
        <v>0.5</v>
      </c>
      <c r="GK17" s="52">
        <f t="shared" si="26"/>
        <v>33.323147705603311</v>
      </c>
      <c r="GL17" s="7"/>
      <c r="GM17" s="7"/>
      <c r="GN17" s="7"/>
      <c r="GO17" s="52">
        <f>2738/7723*100</f>
        <v>35.452544348051276</v>
      </c>
      <c r="GP17" s="73">
        <f>95/2333*100</f>
        <v>4.0720102871838835</v>
      </c>
      <c r="GQ17" s="11"/>
      <c r="GR17" s="11"/>
      <c r="GS17" s="166"/>
      <c r="GT17" s="13"/>
      <c r="GU17" s="52"/>
      <c r="GV17" s="7"/>
      <c r="GW17" s="7"/>
      <c r="GX17" s="7"/>
      <c r="GY17" s="52"/>
      <c r="GZ17" s="73"/>
      <c r="HA17" s="11"/>
      <c r="HB17" s="11"/>
      <c r="HC17" s="166"/>
      <c r="HD17" s="13"/>
      <c r="HE17" s="52"/>
      <c r="HF17" s="7"/>
      <c r="HG17" s="7"/>
      <c r="HH17" s="7"/>
      <c r="HI17" s="52"/>
      <c r="HJ17" s="73"/>
      <c r="HK17" s="11"/>
      <c r="HL17" s="11"/>
      <c r="HM17" s="166"/>
      <c r="HN17" s="13"/>
      <c r="HO17" s="52"/>
      <c r="HP17" s="7"/>
      <c r="HQ17" s="7"/>
      <c r="HR17" s="7"/>
      <c r="HS17" s="52"/>
      <c r="HT17" s="73"/>
      <c r="HU17" s="11"/>
      <c r="HV17" s="11"/>
      <c r="HW17" s="166" t="s">
        <v>305</v>
      </c>
      <c r="HX17" s="250">
        <v>0</v>
      </c>
      <c r="HY17" s="52">
        <v>6.6477816012846986</v>
      </c>
      <c r="HZ17" s="247"/>
      <c r="IA17" s="247"/>
      <c r="IB17" s="247"/>
      <c r="IC17" s="52">
        <v>6.8000000000000007</v>
      </c>
      <c r="ID17" s="73">
        <v>5.04</v>
      </c>
      <c r="IE17" s="11"/>
      <c r="IF17" s="11"/>
      <c r="IG17" s="166" t="s">
        <v>329</v>
      </c>
      <c r="IH17" s="250">
        <v>1</v>
      </c>
      <c r="II17" s="52"/>
      <c r="IJ17" s="247"/>
      <c r="IK17" s="52">
        <v>5.1020399999999997</v>
      </c>
      <c r="IL17" s="247"/>
      <c r="IM17" s="52"/>
      <c r="IN17" s="73"/>
      <c r="IO17" s="11"/>
      <c r="IP17" s="11"/>
    </row>
    <row r="18" spans="1:250" s="2" customFormat="1" x14ac:dyDescent="0.25">
      <c r="A18" s="166"/>
      <c r="B18" s="13"/>
      <c r="C18" s="52"/>
      <c r="D18" s="7"/>
      <c r="E18" s="7"/>
      <c r="F18" s="7"/>
      <c r="G18" s="7"/>
      <c r="H18" s="26"/>
      <c r="I18" s="11"/>
      <c r="J18" s="11"/>
      <c r="K18" s="166"/>
      <c r="L18" s="13"/>
      <c r="M18" s="52"/>
      <c r="N18" s="7"/>
      <c r="O18" s="7"/>
      <c r="P18" s="7"/>
      <c r="Q18" s="7"/>
      <c r="R18" s="26"/>
      <c r="S18" s="11"/>
      <c r="T18" s="11"/>
      <c r="U18" s="166"/>
      <c r="V18" s="13"/>
      <c r="W18" s="52"/>
      <c r="X18" s="7"/>
      <c r="Y18" s="7"/>
      <c r="Z18" s="7"/>
      <c r="AA18" s="7"/>
      <c r="AB18" s="26"/>
      <c r="AC18" s="11"/>
      <c r="AD18" s="11"/>
      <c r="AE18" s="166"/>
      <c r="AF18" s="13"/>
      <c r="AG18" s="52"/>
      <c r="AH18" s="7"/>
      <c r="AI18" s="7"/>
      <c r="AJ18" s="7"/>
      <c r="AK18" s="7"/>
      <c r="AL18" s="26"/>
      <c r="AM18" s="11"/>
      <c r="AN18" s="11"/>
      <c r="AO18" s="166"/>
      <c r="AP18" s="13"/>
      <c r="AQ18" s="52"/>
      <c r="AR18" s="7"/>
      <c r="AS18" s="7"/>
      <c r="AT18" s="7"/>
      <c r="AU18" s="7"/>
      <c r="AV18" s="26"/>
      <c r="AW18" s="11"/>
      <c r="AX18" s="11"/>
      <c r="AY18" s="166"/>
      <c r="AZ18" s="13"/>
      <c r="BA18" s="52"/>
      <c r="BB18" s="7"/>
      <c r="BC18" s="7"/>
      <c r="BD18" s="7"/>
      <c r="BE18" s="7"/>
      <c r="BF18" s="26"/>
      <c r="BG18" s="11"/>
      <c r="BH18" s="11"/>
      <c r="BI18" s="166"/>
      <c r="BJ18" s="13"/>
      <c r="BK18" s="52"/>
      <c r="BL18" s="7"/>
      <c r="BM18" s="7"/>
      <c r="BN18" s="7"/>
      <c r="BO18" s="7"/>
      <c r="BP18" s="26"/>
      <c r="BQ18" s="11"/>
      <c r="BR18" s="11"/>
      <c r="BS18" s="166"/>
      <c r="BT18" s="13"/>
      <c r="BU18" s="52"/>
      <c r="BV18" s="7"/>
      <c r="BW18" s="7"/>
      <c r="BX18" s="7"/>
      <c r="BY18" s="7"/>
      <c r="BZ18" s="26"/>
      <c r="CA18" s="11"/>
      <c r="CB18" s="11"/>
      <c r="CC18" s="166"/>
      <c r="CD18" s="13"/>
      <c r="CE18" s="52"/>
      <c r="CF18" s="7"/>
      <c r="CG18" s="7"/>
      <c r="CH18" s="7"/>
      <c r="CI18" s="7"/>
      <c r="CJ18" s="26"/>
      <c r="CK18" s="11"/>
      <c r="CL18" s="11"/>
      <c r="CM18" s="166"/>
      <c r="CN18" s="13"/>
      <c r="CO18" s="52"/>
      <c r="CP18" s="7"/>
      <c r="CQ18" s="7"/>
      <c r="CR18" s="7"/>
      <c r="CS18" s="7"/>
      <c r="CT18" s="26"/>
      <c r="CU18" s="11"/>
      <c r="CV18" s="11"/>
      <c r="CW18" s="166"/>
      <c r="CX18" s="13"/>
      <c r="CY18" s="52"/>
      <c r="CZ18" s="7"/>
      <c r="DA18" s="7"/>
      <c r="DB18" s="7"/>
      <c r="DC18" s="7"/>
      <c r="DD18" s="26"/>
      <c r="DE18" s="11"/>
      <c r="DF18" s="11"/>
      <c r="DG18" s="166"/>
      <c r="DH18" s="13"/>
      <c r="DI18" s="52"/>
      <c r="DJ18" s="7"/>
      <c r="DK18" s="7"/>
      <c r="DL18" s="7"/>
      <c r="DM18" s="7"/>
      <c r="DN18" s="26"/>
      <c r="DO18" s="11"/>
      <c r="DP18" s="11"/>
      <c r="DQ18" s="166" t="s">
        <v>174</v>
      </c>
      <c r="DR18" s="13">
        <v>0</v>
      </c>
      <c r="DS18" s="52">
        <v>8.5</v>
      </c>
      <c r="DT18" s="7"/>
      <c r="DU18" s="7"/>
      <c r="DV18" s="7"/>
      <c r="DW18" s="7">
        <v>8.3000000000000007</v>
      </c>
      <c r="DX18" s="26">
        <v>10.9</v>
      </c>
      <c r="DY18" s="11"/>
      <c r="DZ18" s="11"/>
      <c r="EA18" s="166"/>
      <c r="EB18" s="13"/>
      <c r="EC18" s="52"/>
      <c r="ED18" s="7"/>
      <c r="EE18" s="7"/>
      <c r="EF18" s="7"/>
      <c r="EG18" s="7"/>
      <c r="EH18" s="26"/>
      <c r="EI18" s="11"/>
      <c r="EJ18" s="11"/>
      <c r="EK18" s="166" t="s">
        <v>175</v>
      </c>
      <c r="EL18" s="13">
        <v>0</v>
      </c>
      <c r="EM18" s="52">
        <v>12.2</v>
      </c>
      <c r="EN18" s="7"/>
      <c r="EO18" s="7"/>
      <c r="EP18" s="7"/>
      <c r="EQ18" s="7">
        <v>12.3</v>
      </c>
      <c r="ER18" s="26">
        <v>9.8000000000000007</v>
      </c>
      <c r="ES18" s="11"/>
      <c r="ET18" s="11"/>
      <c r="EU18" s="166"/>
      <c r="EV18" s="13"/>
      <c r="EW18" s="52"/>
      <c r="EX18" s="7"/>
      <c r="EY18" s="7"/>
      <c r="EZ18" s="7"/>
      <c r="FA18" s="7"/>
      <c r="FB18" s="26"/>
      <c r="FC18" s="11"/>
      <c r="FD18" s="11"/>
      <c r="FE18" s="166" t="s">
        <v>175</v>
      </c>
      <c r="FF18" s="13">
        <v>0</v>
      </c>
      <c r="FG18" s="52">
        <v>16.3</v>
      </c>
      <c r="FH18" s="7"/>
      <c r="FI18" s="7"/>
      <c r="FJ18" s="7"/>
      <c r="FK18" s="7">
        <v>15.8</v>
      </c>
      <c r="FL18" s="26">
        <v>24.8</v>
      </c>
      <c r="FM18" s="11"/>
      <c r="FN18" s="11"/>
      <c r="FO18" s="166"/>
      <c r="FP18" s="13"/>
      <c r="FQ18" s="52"/>
      <c r="FR18" s="7"/>
      <c r="FS18" s="7"/>
      <c r="FT18" s="7"/>
      <c r="FU18" s="7"/>
      <c r="FV18" s="26"/>
      <c r="FW18" s="11"/>
      <c r="FX18" s="11"/>
      <c r="FY18" s="166"/>
      <c r="FZ18" s="13"/>
      <c r="GA18" s="52"/>
      <c r="GB18" s="7"/>
      <c r="GC18" s="7"/>
      <c r="GD18" s="7"/>
      <c r="GE18" s="7"/>
      <c r="GF18" s="26"/>
      <c r="GG18" s="11"/>
      <c r="GH18" s="11"/>
      <c r="GI18" s="166" t="s">
        <v>175</v>
      </c>
      <c r="GJ18" s="13">
        <v>0</v>
      </c>
      <c r="GK18" s="52">
        <f t="shared" si="26"/>
        <v>5.9892929714728398</v>
      </c>
      <c r="GL18" s="7"/>
      <c r="GM18" s="7"/>
      <c r="GN18" s="7"/>
      <c r="GO18" s="7">
        <f>(4011-891-2738)/7723*100</f>
        <v>4.9462644050239541</v>
      </c>
      <c r="GP18" s="26">
        <f>(1603-1034-95)/2333*100</f>
        <v>20.317188169738536</v>
      </c>
      <c r="GQ18" s="11"/>
      <c r="GR18" s="11"/>
      <c r="GS18" s="166"/>
      <c r="GT18" s="13"/>
      <c r="GU18" s="52"/>
      <c r="GV18" s="7"/>
      <c r="GW18" s="7"/>
      <c r="GX18" s="7"/>
      <c r="GY18" s="7"/>
      <c r="GZ18" s="26"/>
      <c r="HA18" s="11"/>
      <c r="HB18" s="11"/>
      <c r="HC18" s="166"/>
      <c r="HD18" s="13"/>
      <c r="HE18" s="52"/>
      <c r="HF18" s="7"/>
      <c r="HG18" s="7"/>
      <c r="HH18" s="7"/>
      <c r="HI18" s="7"/>
      <c r="HJ18" s="26"/>
      <c r="HK18" s="11"/>
      <c r="HL18" s="11"/>
      <c r="HM18" s="166"/>
      <c r="HN18" s="13"/>
      <c r="HO18" s="52"/>
      <c r="HP18" s="7"/>
      <c r="HQ18" s="7"/>
      <c r="HR18" s="7"/>
      <c r="HS18" s="7"/>
      <c r="HT18" s="26"/>
      <c r="HU18" s="11"/>
      <c r="HV18" s="11"/>
      <c r="HW18" s="166" t="s">
        <v>306</v>
      </c>
      <c r="HX18" s="250">
        <v>0</v>
      </c>
      <c r="HY18" s="52">
        <v>8.7697178251892751</v>
      </c>
      <c r="HZ18" s="247"/>
      <c r="IA18" s="247"/>
      <c r="IB18" s="247"/>
      <c r="IC18" s="247">
        <v>9.6000000000000085</v>
      </c>
      <c r="ID18" s="26">
        <v>0</v>
      </c>
      <c r="IE18" s="11"/>
      <c r="IF18" s="11"/>
      <c r="IG18" s="166" t="s">
        <v>330</v>
      </c>
      <c r="IH18" s="250">
        <v>1</v>
      </c>
      <c r="II18" s="52"/>
      <c r="IJ18" s="247"/>
      <c r="IK18" s="52">
        <v>16.326529999999998</v>
      </c>
      <c r="IL18" s="247"/>
      <c r="IM18" s="247"/>
      <c r="IN18" s="26"/>
      <c r="IO18" s="11"/>
      <c r="IP18" s="11"/>
    </row>
    <row r="19" spans="1:250" s="2" customFormat="1" x14ac:dyDescent="0.25">
      <c r="A19" s="166"/>
      <c r="B19" s="13"/>
      <c r="C19" s="52"/>
      <c r="D19" s="74"/>
      <c r="E19" s="74"/>
      <c r="F19" s="7"/>
      <c r="G19" s="7"/>
      <c r="H19" s="26"/>
      <c r="I19" s="11"/>
      <c r="J19" s="11"/>
      <c r="K19" s="166"/>
      <c r="L19" s="13"/>
      <c r="M19" s="52"/>
      <c r="N19" s="74"/>
      <c r="O19" s="74"/>
      <c r="P19" s="7"/>
      <c r="Q19" s="7"/>
      <c r="R19" s="26"/>
      <c r="S19" s="11"/>
      <c r="T19" s="11"/>
      <c r="U19" s="166"/>
      <c r="V19" s="13"/>
      <c r="W19" s="52"/>
      <c r="X19" s="74"/>
      <c r="Y19" s="74"/>
      <c r="Z19" s="7"/>
      <c r="AA19" s="7"/>
      <c r="AB19" s="26"/>
      <c r="AC19" s="11"/>
      <c r="AD19" s="11"/>
      <c r="AE19" s="166"/>
      <c r="AF19" s="13"/>
      <c r="AG19" s="52"/>
      <c r="AH19" s="74"/>
      <c r="AI19" s="74"/>
      <c r="AJ19" s="7"/>
      <c r="AK19" s="7"/>
      <c r="AL19" s="26"/>
      <c r="AM19" s="11"/>
      <c r="AN19" s="11"/>
      <c r="AO19" s="166"/>
      <c r="AP19" s="13"/>
      <c r="AQ19" s="52"/>
      <c r="AR19" s="74"/>
      <c r="AS19" s="74"/>
      <c r="AT19" s="7"/>
      <c r="AU19" s="7"/>
      <c r="AV19" s="26"/>
      <c r="AW19" s="11"/>
      <c r="AX19" s="11"/>
      <c r="AY19" s="166"/>
      <c r="AZ19" s="13"/>
      <c r="BA19" s="52"/>
      <c r="BB19" s="74"/>
      <c r="BC19" s="74"/>
      <c r="BD19" s="7"/>
      <c r="BE19" s="7"/>
      <c r="BF19" s="26"/>
      <c r="BG19" s="11"/>
      <c r="BH19" s="11"/>
      <c r="BI19" s="166"/>
      <c r="BJ19" s="13"/>
      <c r="BK19" s="52"/>
      <c r="BL19" s="74"/>
      <c r="BM19" s="74"/>
      <c r="BN19" s="7"/>
      <c r="BO19" s="7"/>
      <c r="BP19" s="26"/>
      <c r="BQ19" s="11"/>
      <c r="BR19" s="11"/>
      <c r="BS19" s="166"/>
      <c r="BT19" s="13"/>
      <c r="BU19" s="52"/>
      <c r="BV19" s="74"/>
      <c r="BW19" s="74"/>
      <c r="BX19" s="7"/>
      <c r="BY19" s="7"/>
      <c r="BZ19" s="26"/>
      <c r="CA19" s="11"/>
      <c r="CB19" s="11"/>
      <c r="CC19" s="166"/>
      <c r="CD19" s="13"/>
      <c r="CE19" s="52"/>
      <c r="CF19" s="74"/>
      <c r="CG19" s="74"/>
      <c r="CH19" s="7"/>
      <c r="CI19" s="7"/>
      <c r="CJ19" s="26"/>
      <c r="CK19" s="11"/>
      <c r="CL19" s="11"/>
      <c r="CM19" s="166"/>
      <c r="CN19" s="13"/>
      <c r="CO19" s="52"/>
      <c r="CP19" s="74"/>
      <c r="CQ19" s="74"/>
      <c r="CR19" s="7"/>
      <c r="CS19" s="7"/>
      <c r="CT19" s="26"/>
      <c r="CU19" s="11"/>
      <c r="CV19" s="11"/>
      <c r="CW19" s="166"/>
      <c r="CX19" s="13"/>
      <c r="CY19" s="52"/>
      <c r="CZ19" s="74"/>
      <c r="DA19" s="74"/>
      <c r="DB19" s="7"/>
      <c r="DC19" s="7"/>
      <c r="DD19" s="26"/>
      <c r="DE19" s="11"/>
      <c r="DF19" s="11"/>
      <c r="DG19" s="166"/>
      <c r="DH19" s="13"/>
      <c r="DI19" s="52"/>
      <c r="DJ19" s="74"/>
      <c r="DK19" s="74"/>
      <c r="DL19" s="7"/>
      <c r="DM19" s="7"/>
      <c r="DN19" s="26"/>
      <c r="DO19" s="11"/>
      <c r="DP19" s="11"/>
      <c r="DQ19" s="166"/>
      <c r="DR19" s="13"/>
      <c r="DS19" s="52"/>
      <c r="DT19" s="74"/>
      <c r="DU19" s="74"/>
      <c r="DV19" s="7"/>
      <c r="DW19" s="7"/>
      <c r="DX19" s="26"/>
      <c r="DY19" s="11"/>
      <c r="DZ19" s="11"/>
      <c r="EA19" s="166"/>
      <c r="EB19" s="13"/>
      <c r="EC19" s="52"/>
      <c r="ED19" s="74"/>
      <c r="EE19" s="74"/>
      <c r="EF19" s="7"/>
      <c r="EG19" s="7"/>
      <c r="EH19" s="26"/>
      <c r="EI19" s="11"/>
      <c r="EJ19" s="11"/>
      <c r="EK19" s="166"/>
      <c r="EL19" s="13"/>
      <c r="EM19" s="52"/>
      <c r="EN19" s="74"/>
      <c r="EO19" s="74"/>
      <c r="EP19" s="7"/>
      <c r="EQ19" s="7"/>
      <c r="ER19" s="26"/>
      <c r="ES19" s="11"/>
      <c r="ET19" s="11"/>
      <c r="EU19" s="166"/>
      <c r="EV19" s="13"/>
      <c r="EW19" s="52"/>
      <c r="EX19" s="74"/>
      <c r="EY19" s="74"/>
      <c r="EZ19" s="7"/>
      <c r="FA19" s="7"/>
      <c r="FB19" s="26"/>
      <c r="FC19" s="11"/>
      <c r="FD19" s="11"/>
      <c r="FE19" s="166"/>
      <c r="FF19" s="13"/>
      <c r="FG19" s="52"/>
      <c r="FH19" s="74"/>
      <c r="FI19" s="74"/>
      <c r="FJ19" s="7"/>
      <c r="FK19" s="7"/>
      <c r="FL19" s="26"/>
      <c r="FM19" s="11"/>
      <c r="FN19" s="11"/>
      <c r="FO19" s="166"/>
      <c r="FP19" s="13"/>
      <c r="FQ19" s="52"/>
      <c r="FR19" s="74"/>
      <c r="FS19" s="74"/>
      <c r="FT19" s="7"/>
      <c r="FU19" s="7"/>
      <c r="FV19" s="26"/>
      <c r="FW19" s="11"/>
      <c r="FX19" s="11"/>
      <c r="FY19" s="166"/>
      <c r="FZ19" s="13"/>
      <c r="GA19" s="52"/>
      <c r="GB19" s="74"/>
      <c r="GC19" s="74"/>
      <c r="GD19" s="7"/>
      <c r="GE19" s="7"/>
      <c r="GF19" s="26"/>
      <c r="GG19" s="11"/>
      <c r="GH19" s="11"/>
      <c r="GI19" s="166"/>
      <c r="GJ19" s="13"/>
      <c r="GK19" s="52"/>
      <c r="GL19" s="74"/>
      <c r="GM19" s="74"/>
      <c r="GN19" s="7"/>
      <c r="GO19" s="7"/>
      <c r="GP19" s="26"/>
      <c r="GQ19" s="11"/>
      <c r="GR19" s="11"/>
      <c r="GS19" s="166"/>
      <c r="GT19" s="13"/>
      <c r="GU19" s="52"/>
      <c r="GV19" s="74"/>
      <c r="GW19" s="74"/>
      <c r="GX19" s="7"/>
      <c r="GY19" s="7"/>
      <c r="GZ19" s="26"/>
      <c r="HA19" s="11"/>
      <c r="HB19" s="11"/>
      <c r="HC19" s="166"/>
      <c r="HD19" s="13"/>
      <c r="HE19" s="52"/>
      <c r="HF19" s="74"/>
      <c r="HG19" s="74"/>
      <c r="HH19" s="7"/>
      <c r="HI19" s="7"/>
      <c r="HJ19" s="26"/>
      <c r="HK19" s="11"/>
      <c r="HL19" s="11"/>
      <c r="HM19" s="166"/>
      <c r="HN19" s="13"/>
      <c r="HO19" s="52"/>
      <c r="HP19" s="74"/>
      <c r="HQ19" s="74"/>
      <c r="HR19" s="7"/>
      <c r="HS19" s="7"/>
      <c r="HT19" s="26"/>
      <c r="HU19" s="11"/>
      <c r="HV19" s="11"/>
      <c r="HW19" s="166"/>
      <c r="HX19" s="250"/>
      <c r="HY19" s="52"/>
      <c r="HZ19" s="74"/>
      <c r="IA19" s="74"/>
      <c r="IB19" s="247"/>
      <c r="IC19" s="247"/>
      <c r="ID19" s="26"/>
      <c r="IE19" s="11"/>
      <c r="IF19" s="11"/>
      <c r="IG19" s="166" t="s">
        <v>331</v>
      </c>
      <c r="IH19" s="250">
        <v>0</v>
      </c>
      <c r="II19" s="52"/>
      <c r="IJ19" s="74"/>
      <c r="IK19" s="52">
        <v>2.0408200000000001</v>
      </c>
      <c r="IL19" s="247"/>
      <c r="IM19" s="247"/>
      <c r="IN19" s="26"/>
      <c r="IO19" s="11"/>
      <c r="IP19" s="11"/>
    </row>
    <row r="20" spans="1:250" s="2" customFormat="1" x14ac:dyDescent="0.25">
      <c r="A20" s="166"/>
      <c r="B20" s="6"/>
      <c r="C20" s="52"/>
      <c r="D20" s="74"/>
      <c r="E20" s="74"/>
      <c r="F20" s="74"/>
      <c r="G20" s="74"/>
      <c r="H20" s="75"/>
      <c r="I20" s="11"/>
      <c r="J20" s="11"/>
      <c r="K20" s="166"/>
      <c r="L20" s="6"/>
      <c r="M20" s="52"/>
      <c r="N20" s="74"/>
      <c r="O20" s="74"/>
      <c r="P20" s="74"/>
      <c r="Q20" s="74"/>
      <c r="R20" s="75"/>
      <c r="S20" s="11"/>
      <c r="T20" s="11"/>
      <c r="U20" s="166"/>
      <c r="V20" s="6"/>
      <c r="W20" s="52"/>
      <c r="X20" s="74"/>
      <c r="Y20" s="74"/>
      <c r="Z20" s="74"/>
      <c r="AA20" s="74"/>
      <c r="AB20" s="75"/>
      <c r="AC20" s="11"/>
      <c r="AD20" s="11"/>
      <c r="AE20" s="166"/>
      <c r="AF20" s="6"/>
      <c r="AG20" s="52"/>
      <c r="AH20" s="74"/>
      <c r="AI20" s="74"/>
      <c r="AJ20" s="74"/>
      <c r="AK20" s="74"/>
      <c r="AL20" s="75"/>
      <c r="AM20" s="11"/>
      <c r="AN20" s="11"/>
      <c r="AO20" s="166"/>
      <c r="AP20" s="6"/>
      <c r="AQ20" s="52"/>
      <c r="AR20" s="74"/>
      <c r="AS20" s="74"/>
      <c r="AT20" s="74"/>
      <c r="AU20" s="74"/>
      <c r="AV20" s="75"/>
      <c r="AW20" s="11"/>
      <c r="AX20" s="11"/>
      <c r="AY20" s="166"/>
      <c r="AZ20" s="6"/>
      <c r="BA20" s="52"/>
      <c r="BB20" s="74"/>
      <c r="BC20" s="74"/>
      <c r="BD20" s="74"/>
      <c r="BE20" s="74"/>
      <c r="BF20" s="75"/>
      <c r="BG20" s="11"/>
      <c r="BH20" s="11"/>
      <c r="BI20" s="166"/>
      <c r="BJ20" s="6"/>
      <c r="BK20" s="52"/>
      <c r="BL20" s="74"/>
      <c r="BM20" s="74"/>
      <c r="BN20" s="74"/>
      <c r="BO20" s="74"/>
      <c r="BP20" s="75"/>
      <c r="BQ20" s="11"/>
      <c r="BR20" s="11"/>
      <c r="BS20" s="166"/>
      <c r="BT20" s="6"/>
      <c r="BU20" s="52"/>
      <c r="BV20" s="74"/>
      <c r="BW20" s="74"/>
      <c r="BX20" s="74"/>
      <c r="BY20" s="74"/>
      <c r="BZ20" s="75"/>
      <c r="CA20" s="11"/>
      <c r="CB20" s="11"/>
      <c r="CC20" s="166"/>
      <c r="CD20" s="6"/>
      <c r="CE20" s="52"/>
      <c r="CF20" s="74"/>
      <c r="CG20" s="74"/>
      <c r="CH20" s="74"/>
      <c r="CI20" s="74"/>
      <c r="CJ20" s="75"/>
      <c r="CK20" s="11"/>
      <c r="CL20" s="11"/>
      <c r="CM20" s="166"/>
      <c r="CN20" s="6"/>
      <c r="CO20" s="52"/>
      <c r="CP20" s="74"/>
      <c r="CQ20" s="74"/>
      <c r="CR20" s="74"/>
      <c r="CS20" s="74"/>
      <c r="CT20" s="75"/>
      <c r="CU20" s="11"/>
      <c r="CV20" s="11"/>
      <c r="CW20" s="166"/>
      <c r="CX20" s="6"/>
      <c r="CY20" s="52"/>
      <c r="CZ20" s="74"/>
      <c r="DA20" s="74"/>
      <c r="DB20" s="74"/>
      <c r="DC20" s="74"/>
      <c r="DD20" s="75"/>
      <c r="DE20" s="11"/>
      <c r="DF20" s="11"/>
      <c r="DG20" s="166"/>
      <c r="DH20" s="6"/>
      <c r="DI20" s="52"/>
      <c r="DJ20" s="74"/>
      <c r="DK20" s="74"/>
      <c r="DL20" s="74"/>
      <c r="DM20" s="74"/>
      <c r="DN20" s="75"/>
      <c r="DO20" s="11"/>
      <c r="DP20" s="11"/>
      <c r="DQ20" s="166"/>
      <c r="DR20" s="6"/>
      <c r="DS20" s="52"/>
      <c r="DT20" s="74"/>
      <c r="DU20" s="74"/>
      <c r="DV20" s="74"/>
      <c r="DW20" s="74"/>
      <c r="DX20" s="75"/>
      <c r="DY20" s="11"/>
      <c r="DZ20" s="11"/>
      <c r="EA20" s="166"/>
      <c r="EB20" s="6"/>
      <c r="EC20" s="52"/>
      <c r="ED20" s="74"/>
      <c r="EE20" s="74"/>
      <c r="EF20" s="74"/>
      <c r="EG20" s="74"/>
      <c r="EH20" s="75"/>
      <c r="EI20" s="11"/>
      <c r="EJ20" s="11"/>
      <c r="EK20" s="166"/>
      <c r="EL20" s="6"/>
      <c r="EM20" s="52"/>
      <c r="EN20" s="74"/>
      <c r="EO20" s="74"/>
      <c r="EP20" s="74"/>
      <c r="EQ20" s="74"/>
      <c r="ER20" s="75"/>
      <c r="ES20" s="11"/>
      <c r="ET20" s="11"/>
      <c r="EU20" s="166"/>
      <c r="EV20" s="6"/>
      <c r="EW20" s="52"/>
      <c r="EX20" s="74"/>
      <c r="EY20" s="74"/>
      <c r="EZ20" s="74"/>
      <c r="FA20" s="74"/>
      <c r="FB20" s="75"/>
      <c r="FC20" s="11"/>
      <c r="FD20" s="11"/>
      <c r="FE20" s="166"/>
      <c r="FF20" s="6"/>
      <c r="FG20" s="52"/>
      <c r="FH20" s="74"/>
      <c r="FI20" s="74"/>
      <c r="FJ20" s="74"/>
      <c r="FK20" s="74"/>
      <c r="FL20" s="75"/>
      <c r="FM20" s="11"/>
      <c r="FN20" s="11"/>
      <c r="FO20" s="166"/>
      <c r="FP20" s="6"/>
      <c r="FQ20" s="52"/>
      <c r="FR20" s="74"/>
      <c r="FS20" s="74"/>
      <c r="FT20" s="74"/>
      <c r="FU20" s="74"/>
      <c r="FV20" s="75"/>
      <c r="FW20" s="11"/>
      <c r="FX20" s="11"/>
      <c r="FY20" s="166"/>
      <c r="FZ20" s="6"/>
      <c r="GA20" s="52"/>
      <c r="GB20" s="74"/>
      <c r="GC20" s="74"/>
      <c r="GD20" s="74"/>
      <c r="GE20" s="74"/>
      <c r="GF20" s="75"/>
      <c r="GG20" s="11"/>
      <c r="GH20" s="11"/>
      <c r="GI20" s="166"/>
      <c r="GJ20" s="6"/>
      <c r="GK20" s="52"/>
      <c r="GL20" s="74"/>
      <c r="GM20" s="74"/>
      <c r="GN20" s="74"/>
      <c r="GO20" s="74"/>
      <c r="GP20" s="75"/>
      <c r="GQ20" s="11"/>
      <c r="GR20" s="11"/>
      <c r="GS20" s="166"/>
      <c r="GT20" s="6"/>
      <c r="GU20" s="52"/>
      <c r="GV20" s="74"/>
      <c r="GW20" s="74"/>
      <c r="GX20" s="74"/>
      <c r="GY20" s="74"/>
      <c r="GZ20" s="75"/>
      <c r="HA20" s="11"/>
      <c r="HB20" s="11"/>
      <c r="HC20" s="166"/>
      <c r="HD20" s="6"/>
      <c r="HE20" s="52"/>
      <c r="HF20" s="74"/>
      <c r="HG20" s="74"/>
      <c r="HH20" s="74"/>
      <c r="HI20" s="74"/>
      <c r="HJ20" s="75"/>
      <c r="HK20" s="11"/>
      <c r="HL20" s="11"/>
      <c r="HM20" s="166"/>
      <c r="HN20" s="6"/>
      <c r="HO20" s="52"/>
      <c r="HP20" s="74"/>
      <c r="HQ20" s="74"/>
      <c r="HR20" s="74"/>
      <c r="HS20" s="74"/>
      <c r="HT20" s="75"/>
      <c r="HU20" s="11"/>
      <c r="HV20" s="11"/>
      <c r="HW20" s="166"/>
      <c r="HX20" s="6"/>
      <c r="HY20" s="52"/>
      <c r="HZ20" s="74"/>
      <c r="IA20" s="74"/>
      <c r="IB20" s="74"/>
      <c r="IC20" s="74"/>
      <c r="ID20" s="75"/>
      <c r="IE20" s="11"/>
      <c r="IF20" s="11"/>
      <c r="IG20" s="166" t="s">
        <v>332</v>
      </c>
      <c r="IH20" s="6">
        <v>1</v>
      </c>
      <c r="II20" s="52"/>
      <c r="IJ20" s="74"/>
      <c r="IK20" s="52">
        <v>2.0408200000000001</v>
      </c>
      <c r="IL20" s="74"/>
      <c r="IM20" s="74"/>
      <c r="IN20" s="75"/>
      <c r="IO20" s="11"/>
      <c r="IP20" s="11"/>
    </row>
    <row r="21" spans="1:250" s="2" customFormat="1" x14ac:dyDescent="0.25">
      <c r="A21" s="166"/>
      <c r="B21" s="6"/>
      <c r="C21" s="74"/>
      <c r="D21" s="74"/>
      <c r="E21" s="74"/>
      <c r="F21" s="74"/>
      <c r="G21" s="74"/>
      <c r="H21" s="76"/>
      <c r="I21" s="11"/>
      <c r="J21" s="11"/>
      <c r="K21" s="166"/>
      <c r="L21" s="6"/>
      <c r="M21" s="74"/>
      <c r="N21" s="74"/>
      <c r="O21" s="74"/>
      <c r="P21" s="74"/>
      <c r="Q21" s="74"/>
      <c r="R21" s="76"/>
      <c r="S21" s="11"/>
      <c r="T21" s="11"/>
      <c r="U21" s="166"/>
      <c r="V21" s="6"/>
      <c r="W21" s="74"/>
      <c r="X21" s="74"/>
      <c r="Y21" s="74"/>
      <c r="Z21" s="74"/>
      <c r="AA21" s="74"/>
      <c r="AB21" s="76"/>
      <c r="AC21" s="11"/>
      <c r="AD21" s="11"/>
      <c r="AE21" s="166"/>
      <c r="AF21" s="6"/>
      <c r="AG21" s="74"/>
      <c r="AH21" s="74"/>
      <c r="AI21" s="74"/>
      <c r="AJ21" s="74"/>
      <c r="AK21" s="74"/>
      <c r="AL21" s="76"/>
      <c r="AM21" s="11"/>
      <c r="AN21" s="11"/>
      <c r="AO21" s="166"/>
      <c r="AP21" s="6"/>
      <c r="AQ21" s="74"/>
      <c r="AR21" s="74"/>
      <c r="AS21" s="74"/>
      <c r="AT21" s="74"/>
      <c r="AU21" s="74"/>
      <c r="AV21" s="76"/>
      <c r="AW21" s="11"/>
      <c r="AX21" s="11"/>
      <c r="AY21" s="166"/>
      <c r="AZ21" s="6"/>
      <c r="BA21" s="74"/>
      <c r="BB21" s="74"/>
      <c r="BC21" s="74"/>
      <c r="BD21" s="74"/>
      <c r="BE21" s="74"/>
      <c r="BF21" s="76"/>
      <c r="BG21" s="11"/>
      <c r="BH21" s="11"/>
      <c r="BI21" s="166"/>
      <c r="BJ21" s="6"/>
      <c r="BK21" s="74"/>
      <c r="BL21" s="74"/>
      <c r="BM21" s="74"/>
      <c r="BN21" s="74"/>
      <c r="BO21" s="74"/>
      <c r="BP21" s="76"/>
      <c r="BQ21" s="11"/>
      <c r="BR21" s="11"/>
      <c r="BS21" s="166"/>
      <c r="BT21" s="6"/>
      <c r="BU21" s="74"/>
      <c r="BV21" s="74"/>
      <c r="BW21" s="74"/>
      <c r="BX21" s="74"/>
      <c r="BY21" s="74"/>
      <c r="BZ21" s="76"/>
      <c r="CA21" s="11"/>
      <c r="CB21" s="11"/>
      <c r="CC21" s="166"/>
      <c r="CD21" s="6"/>
      <c r="CE21" s="74"/>
      <c r="CF21" s="74"/>
      <c r="CG21" s="74"/>
      <c r="CH21" s="74"/>
      <c r="CI21" s="74"/>
      <c r="CJ21" s="76"/>
      <c r="CK21" s="11"/>
      <c r="CL21" s="11"/>
      <c r="CM21" s="166"/>
      <c r="CN21" s="6"/>
      <c r="CO21" s="74"/>
      <c r="CP21" s="74"/>
      <c r="CQ21" s="74"/>
      <c r="CR21" s="74"/>
      <c r="CS21" s="74"/>
      <c r="CT21" s="76"/>
      <c r="CU21" s="11"/>
      <c r="CV21" s="11"/>
      <c r="CW21" s="166"/>
      <c r="CX21" s="6"/>
      <c r="CY21" s="74"/>
      <c r="CZ21" s="74"/>
      <c r="DA21" s="74"/>
      <c r="DB21" s="74"/>
      <c r="DC21" s="74"/>
      <c r="DD21" s="76"/>
      <c r="DE21" s="11"/>
      <c r="DF21" s="11"/>
      <c r="DG21" s="166"/>
      <c r="DH21" s="6"/>
      <c r="DI21" s="74"/>
      <c r="DJ21" s="74"/>
      <c r="DK21" s="74"/>
      <c r="DL21" s="74"/>
      <c r="DM21" s="74"/>
      <c r="DN21" s="76"/>
      <c r="DO21" s="11"/>
      <c r="DP21" s="11"/>
      <c r="DQ21" s="166"/>
      <c r="DR21" s="6"/>
      <c r="DS21" s="74"/>
      <c r="DT21" s="74"/>
      <c r="DU21" s="74"/>
      <c r="DV21" s="74"/>
      <c r="DW21" s="74"/>
      <c r="DX21" s="76"/>
      <c r="DY21" s="11"/>
      <c r="DZ21" s="11"/>
      <c r="EA21" s="166"/>
      <c r="EB21" s="6"/>
      <c r="EC21" s="74"/>
      <c r="ED21" s="74"/>
      <c r="EE21" s="74"/>
      <c r="EF21" s="74"/>
      <c r="EG21" s="74"/>
      <c r="EH21" s="76"/>
      <c r="EI21" s="11"/>
      <c r="EJ21" s="11"/>
      <c r="EK21" s="166"/>
      <c r="EL21" s="6"/>
      <c r="EM21" s="74"/>
      <c r="EN21" s="74"/>
      <c r="EO21" s="74"/>
      <c r="EP21" s="74"/>
      <c r="EQ21" s="74"/>
      <c r="ER21" s="76"/>
      <c r="ES21" s="11"/>
      <c r="ET21" s="11"/>
      <c r="EU21" s="166"/>
      <c r="EV21" s="6"/>
      <c r="EW21" s="74"/>
      <c r="EX21" s="74"/>
      <c r="EY21" s="74"/>
      <c r="EZ21" s="74"/>
      <c r="FA21" s="74"/>
      <c r="FB21" s="76"/>
      <c r="FC21" s="11"/>
      <c r="FD21" s="11"/>
      <c r="FE21" s="166"/>
      <c r="FF21" s="6"/>
      <c r="FG21" s="74"/>
      <c r="FH21" s="74"/>
      <c r="FI21" s="74"/>
      <c r="FJ21" s="74"/>
      <c r="FK21" s="74"/>
      <c r="FL21" s="76"/>
      <c r="FM21" s="11"/>
      <c r="FN21" s="11"/>
      <c r="FO21" s="166"/>
      <c r="FP21" s="6"/>
      <c r="FQ21" s="74"/>
      <c r="FR21" s="74"/>
      <c r="FS21" s="74"/>
      <c r="FT21" s="74"/>
      <c r="FU21" s="74"/>
      <c r="FV21" s="76"/>
      <c r="FW21" s="11"/>
      <c r="FX21" s="11"/>
      <c r="FY21" s="166"/>
      <c r="FZ21" s="6"/>
      <c r="GA21" s="74"/>
      <c r="GB21" s="74"/>
      <c r="GC21" s="74"/>
      <c r="GD21" s="74"/>
      <c r="GE21" s="74"/>
      <c r="GF21" s="76"/>
      <c r="GG21" s="11"/>
      <c r="GH21" s="11"/>
      <c r="GI21" s="166"/>
      <c r="GJ21" s="6"/>
      <c r="GK21" s="74"/>
      <c r="GL21" s="74"/>
      <c r="GM21" s="74"/>
      <c r="GN21" s="74"/>
      <c r="GO21" s="74"/>
      <c r="GP21" s="76"/>
      <c r="GQ21" s="11"/>
      <c r="GR21" s="11"/>
      <c r="GS21" s="166"/>
      <c r="GT21" s="6"/>
      <c r="GU21" s="74"/>
      <c r="GV21" s="74"/>
      <c r="GW21" s="74"/>
      <c r="GX21" s="74"/>
      <c r="GY21" s="74"/>
      <c r="GZ21" s="76"/>
      <c r="HA21" s="11"/>
      <c r="HB21" s="11"/>
      <c r="HC21" s="166"/>
      <c r="HD21" s="6"/>
      <c r="HE21" s="74"/>
      <c r="HF21" s="74"/>
      <c r="HG21" s="74"/>
      <c r="HH21" s="74"/>
      <c r="HI21" s="74"/>
      <c r="HJ21" s="76"/>
      <c r="HK21" s="11"/>
      <c r="HL21" s="11"/>
      <c r="HM21" s="166"/>
      <c r="HN21" s="6"/>
      <c r="HO21" s="74"/>
      <c r="HP21" s="74"/>
      <c r="HQ21" s="74"/>
      <c r="HR21" s="74"/>
      <c r="HS21" s="74"/>
      <c r="HT21" s="76"/>
      <c r="HU21" s="11"/>
      <c r="HV21" s="11"/>
      <c r="HW21" s="166"/>
      <c r="HX21" s="6"/>
      <c r="HY21" s="74"/>
      <c r="HZ21" s="74"/>
      <c r="IA21" s="74"/>
      <c r="IB21" s="74"/>
      <c r="IC21" s="74"/>
      <c r="ID21" s="76"/>
      <c r="IE21" s="11"/>
      <c r="IF21" s="11"/>
      <c r="IG21" s="166" t="s">
        <v>333</v>
      </c>
      <c r="IH21" s="6">
        <v>0</v>
      </c>
      <c r="II21" s="74"/>
      <c r="IJ21" s="74"/>
      <c r="IK21" s="74">
        <v>5.1020399999999997</v>
      </c>
      <c r="IL21" s="74"/>
      <c r="IM21" s="74"/>
      <c r="IN21" s="76"/>
      <c r="IO21" s="11"/>
      <c r="IP21" s="11"/>
    </row>
    <row r="22" spans="1:250" s="2" customFormat="1" x14ac:dyDescent="0.25">
      <c r="A22" s="166"/>
      <c r="B22" s="13"/>
      <c r="C22" s="7"/>
      <c r="D22" s="7"/>
      <c r="E22" s="7"/>
      <c r="F22" s="7"/>
      <c r="G22" s="7"/>
      <c r="H22" s="76"/>
      <c r="I22" s="11"/>
      <c r="J22" s="11"/>
      <c r="K22" s="166"/>
      <c r="L22" s="13"/>
      <c r="M22" s="7"/>
      <c r="N22" s="7"/>
      <c r="O22" s="7"/>
      <c r="P22" s="7"/>
      <c r="Q22" s="7"/>
      <c r="R22" s="76"/>
      <c r="S22" s="11"/>
      <c r="T22" s="11"/>
      <c r="U22" s="166"/>
      <c r="V22" s="13"/>
      <c r="W22" s="7"/>
      <c r="X22" s="7"/>
      <c r="Y22" s="7"/>
      <c r="Z22" s="7"/>
      <c r="AA22" s="7"/>
      <c r="AB22" s="76"/>
      <c r="AC22" s="11"/>
      <c r="AD22" s="11"/>
      <c r="AE22" s="166"/>
      <c r="AF22" s="13"/>
      <c r="AG22" s="7"/>
      <c r="AH22" s="7"/>
      <c r="AI22" s="7"/>
      <c r="AJ22" s="7"/>
      <c r="AK22" s="7"/>
      <c r="AL22" s="76"/>
      <c r="AM22" s="11"/>
      <c r="AN22" s="11"/>
      <c r="AO22" s="166"/>
      <c r="AP22" s="13"/>
      <c r="AQ22" s="7"/>
      <c r="AR22" s="7"/>
      <c r="AS22" s="7"/>
      <c r="AT22" s="7"/>
      <c r="AU22" s="7"/>
      <c r="AV22" s="76"/>
      <c r="AW22" s="11"/>
      <c r="AX22" s="11"/>
      <c r="AY22" s="166"/>
      <c r="AZ22" s="13"/>
      <c r="BA22" s="7"/>
      <c r="BB22" s="7"/>
      <c r="BC22" s="7"/>
      <c r="BD22" s="7"/>
      <c r="BE22" s="7"/>
      <c r="BF22" s="76"/>
      <c r="BG22" s="11"/>
      <c r="BH22" s="11"/>
      <c r="BI22" s="166"/>
      <c r="BJ22" s="13"/>
      <c r="BK22" s="7"/>
      <c r="BL22" s="7"/>
      <c r="BM22" s="7"/>
      <c r="BN22" s="7"/>
      <c r="BO22" s="7"/>
      <c r="BP22" s="76"/>
      <c r="BQ22" s="11"/>
      <c r="BR22" s="11"/>
      <c r="BS22" s="166"/>
      <c r="BT22" s="13"/>
      <c r="BU22" s="7"/>
      <c r="BV22" s="7"/>
      <c r="BW22" s="7"/>
      <c r="BX22" s="7"/>
      <c r="BY22" s="7"/>
      <c r="BZ22" s="76"/>
      <c r="CA22" s="11"/>
      <c r="CB22" s="11"/>
      <c r="CC22" s="166"/>
      <c r="CD22" s="13"/>
      <c r="CE22" s="7"/>
      <c r="CF22" s="7"/>
      <c r="CG22" s="7"/>
      <c r="CH22" s="7"/>
      <c r="CI22" s="7"/>
      <c r="CJ22" s="76"/>
      <c r="CK22" s="11"/>
      <c r="CL22" s="11"/>
      <c r="CM22" s="166"/>
      <c r="CN22" s="13"/>
      <c r="CO22" s="7"/>
      <c r="CP22" s="7"/>
      <c r="CQ22" s="7"/>
      <c r="CR22" s="7"/>
      <c r="CS22" s="7"/>
      <c r="CT22" s="76"/>
      <c r="CU22" s="11"/>
      <c r="CV22" s="11"/>
      <c r="CW22" s="166"/>
      <c r="CX22" s="13"/>
      <c r="CY22" s="7"/>
      <c r="CZ22" s="7"/>
      <c r="DA22" s="7"/>
      <c r="DB22" s="7"/>
      <c r="DC22" s="7"/>
      <c r="DD22" s="76"/>
      <c r="DE22" s="11"/>
      <c r="DF22" s="11"/>
      <c r="DG22" s="166"/>
      <c r="DH22" s="13"/>
      <c r="DI22" s="7"/>
      <c r="DJ22" s="7"/>
      <c r="DK22" s="7"/>
      <c r="DL22" s="7"/>
      <c r="DM22" s="7"/>
      <c r="DN22" s="76"/>
      <c r="DO22" s="11"/>
      <c r="DP22" s="11"/>
      <c r="DQ22" s="166"/>
      <c r="DR22" s="13"/>
      <c r="DS22" s="7"/>
      <c r="DT22" s="7"/>
      <c r="DU22" s="7"/>
      <c r="DV22" s="7"/>
      <c r="DW22" s="7"/>
      <c r="DX22" s="76"/>
      <c r="DY22" s="11"/>
      <c r="DZ22" s="11"/>
      <c r="EA22" s="166"/>
      <c r="EB22" s="13"/>
      <c r="EC22" s="7"/>
      <c r="ED22" s="7"/>
      <c r="EE22" s="7"/>
      <c r="EF22" s="7"/>
      <c r="EG22" s="7"/>
      <c r="EH22" s="76"/>
      <c r="EI22" s="11"/>
      <c r="EJ22" s="11"/>
      <c r="EK22" s="166"/>
      <c r="EL22" s="13"/>
      <c r="EM22" s="7"/>
      <c r="EN22" s="7"/>
      <c r="EO22" s="7"/>
      <c r="EP22" s="7"/>
      <c r="EQ22" s="7"/>
      <c r="ER22" s="76"/>
      <c r="ES22" s="11"/>
      <c r="ET22" s="11"/>
      <c r="EU22" s="166"/>
      <c r="EV22" s="13"/>
      <c r="EW22" s="7"/>
      <c r="EX22" s="7"/>
      <c r="EY22" s="7"/>
      <c r="EZ22" s="7"/>
      <c r="FA22" s="7"/>
      <c r="FB22" s="76"/>
      <c r="FC22" s="11"/>
      <c r="FD22" s="11"/>
      <c r="FE22" s="166"/>
      <c r="FF22" s="13"/>
      <c r="FG22" s="7"/>
      <c r="FH22" s="7"/>
      <c r="FI22" s="7"/>
      <c r="FJ22" s="7"/>
      <c r="FK22" s="7"/>
      <c r="FL22" s="76"/>
      <c r="FM22" s="11"/>
      <c r="FN22" s="11"/>
      <c r="FO22" s="166"/>
      <c r="FP22" s="13"/>
      <c r="FQ22" s="7"/>
      <c r="FR22" s="7"/>
      <c r="FS22" s="7"/>
      <c r="FT22" s="7"/>
      <c r="FU22" s="7"/>
      <c r="FV22" s="76"/>
      <c r="FW22" s="11"/>
      <c r="FX22" s="11"/>
      <c r="FY22" s="166"/>
      <c r="FZ22" s="13"/>
      <c r="GA22" s="7"/>
      <c r="GB22" s="7"/>
      <c r="GC22" s="7"/>
      <c r="GD22" s="7"/>
      <c r="GE22" s="7"/>
      <c r="GF22" s="76"/>
      <c r="GG22" s="11"/>
      <c r="GH22" s="11"/>
      <c r="GI22" s="166"/>
      <c r="GJ22" s="13"/>
      <c r="GK22" s="7"/>
      <c r="GL22" s="7"/>
      <c r="GM22" s="7"/>
      <c r="GN22" s="7"/>
      <c r="GO22" s="7"/>
      <c r="GP22" s="76"/>
      <c r="GQ22" s="11"/>
      <c r="GR22" s="11"/>
      <c r="GS22" s="166"/>
      <c r="GT22" s="13"/>
      <c r="GU22" s="7"/>
      <c r="GV22" s="7"/>
      <c r="GW22" s="7"/>
      <c r="GX22" s="7"/>
      <c r="GY22" s="7"/>
      <c r="GZ22" s="76"/>
      <c r="HA22" s="11"/>
      <c r="HB22" s="11"/>
      <c r="HC22" s="166"/>
      <c r="HD22" s="13"/>
      <c r="HE22" s="7"/>
      <c r="HF22" s="7"/>
      <c r="HG22" s="7"/>
      <c r="HH22" s="7"/>
      <c r="HI22" s="7"/>
      <c r="HJ22" s="76"/>
      <c r="HK22" s="11"/>
      <c r="HL22" s="11"/>
      <c r="HM22" s="166"/>
      <c r="HN22" s="13"/>
      <c r="HO22" s="7"/>
      <c r="HP22" s="7"/>
      <c r="HQ22" s="7"/>
      <c r="HR22" s="7"/>
      <c r="HS22" s="7"/>
      <c r="HT22" s="76"/>
      <c r="HU22" s="11"/>
      <c r="HV22" s="11"/>
      <c r="HW22" s="166"/>
      <c r="HX22" s="250"/>
      <c r="HY22" s="247"/>
      <c r="HZ22" s="247"/>
      <c r="IA22" s="247"/>
      <c r="IB22" s="247"/>
      <c r="IC22" s="247"/>
      <c r="ID22" s="76"/>
      <c r="IE22" s="11"/>
      <c r="IF22" s="11"/>
      <c r="IG22" s="166" t="s">
        <v>334</v>
      </c>
      <c r="IH22" s="250">
        <v>1</v>
      </c>
      <c r="II22" s="247"/>
      <c r="IJ22" s="247"/>
      <c r="IK22" s="247">
        <v>1.02041</v>
      </c>
      <c r="IL22" s="247"/>
      <c r="IM22" s="247"/>
      <c r="IN22" s="76"/>
      <c r="IO22" s="11"/>
      <c r="IP22" s="11"/>
    </row>
    <row r="23" spans="1:250" s="2" customFormat="1" x14ac:dyDescent="0.25">
      <c r="A23" s="166"/>
      <c r="B23" s="13"/>
      <c r="C23" s="7"/>
      <c r="D23" s="7"/>
      <c r="E23" s="7"/>
      <c r="F23" s="7"/>
      <c r="G23" s="7"/>
      <c r="H23" s="26"/>
      <c r="I23" s="11"/>
      <c r="J23" s="11"/>
      <c r="K23" s="166"/>
      <c r="L23" s="13"/>
      <c r="M23" s="7"/>
      <c r="N23" s="7"/>
      <c r="O23" s="7"/>
      <c r="P23" s="7"/>
      <c r="Q23" s="7"/>
      <c r="R23" s="26"/>
      <c r="S23" s="11"/>
      <c r="T23" s="11"/>
      <c r="U23" s="166"/>
      <c r="V23" s="13"/>
      <c r="W23" s="7"/>
      <c r="X23" s="7"/>
      <c r="Y23" s="7"/>
      <c r="Z23" s="7"/>
      <c r="AA23" s="7"/>
      <c r="AB23" s="26"/>
      <c r="AC23" s="11"/>
      <c r="AD23" s="11"/>
      <c r="AE23" s="166"/>
      <c r="AF23" s="13"/>
      <c r="AG23" s="7"/>
      <c r="AH23" s="7"/>
      <c r="AI23" s="7"/>
      <c r="AJ23" s="7"/>
      <c r="AK23" s="7"/>
      <c r="AL23" s="26"/>
      <c r="AM23" s="11"/>
      <c r="AN23" s="11"/>
      <c r="AO23" s="166"/>
      <c r="AP23" s="13"/>
      <c r="AQ23" s="7"/>
      <c r="AR23" s="7"/>
      <c r="AS23" s="7"/>
      <c r="AT23" s="7"/>
      <c r="AU23" s="7"/>
      <c r="AV23" s="26"/>
      <c r="AW23" s="11"/>
      <c r="AX23" s="11"/>
      <c r="AY23" s="166"/>
      <c r="AZ23" s="13"/>
      <c r="BA23" s="7"/>
      <c r="BB23" s="7"/>
      <c r="BC23" s="7"/>
      <c r="BD23" s="7"/>
      <c r="BE23" s="7"/>
      <c r="BF23" s="26"/>
      <c r="BG23" s="11"/>
      <c r="BH23" s="11"/>
      <c r="BI23" s="166"/>
      <c r="BJ23" s="13"/>
      <c r="BK23" s="7"/>
      <c r="BL23" s="7"/>
      <c r="BM23" s="7"/>
      <c r="BN23" s="7"/>
      <c r="BO23" s="7"/>
      <c r="BP23" s="26"/>
      <c r="BQ23" s="11"/>
      <c r="BR23" s="11"/>
      <c r="BS23" s="166"/>
      <c r="BT23" s="13"/>
      <c r="BU23" s="7"/>
      <c r="BV23" s="7"/>
      <c r="BW23" s="7"/>
      <c r="BX23" s="7"/>
      <c r="BY23" s="7"/>
      <c r="BZ23" s="26"/>
      <c r="CA23" s="11"/>
      <c r="CB23" s="11"/>
      <c r="CC23" s="166"/>
      <c r="CD23" s="13"/>
      <c r="CE23" s="7"/>
      <c r="CF23" s="7"/>
      <c r="CG23" s="7"/>
      <c r="CH23" s="7"/>
      <c r="CI23" s="7"/>
      <c r="CJ23" s="26"/>
      <c r="CK23" s="11"/>
      <c r="CL23" s="11"/>
      <c r="CM23" s="166"/>
      <c r="CN23" s="13"/>
      <c r="CO23" s="7"/>
      <c r="CP23" s="7"/>
      <c r="CQ23" s="7"/>
      <c r="CR23" s="7"/>
      <c r="CS23" s="7"/>
      <c r="CT23" s="26"/>
      <c r="CU23" s="11"/>
      <c r="CV23" s="11"/>
      <c r="CW23" s="166"/>
      <c r="CX23" s="13"/>
      <c r="CY23" s="7"/>
      <c r="CZ23" s="7"/>
      <c r="DA23" s="7"/>
      <c r="DB23" s="7"/>
      <c r="DC23" s="7"/>
      <c r="DD23" s="26"/>
      <c r="DE23" s="11"/>
      <c r="DF23" s="11"/>
      <c r="DG23" s="166"/>
      <c r="DH23" s="13"/>
      <c r="DI23" s="7"/>
      <c r="DJ23" s="7"/>
      <c r="DK23" s="7"/>
      <c r="DL23" s="7"/>
      <c r="DM23" s="7"/>
      <c r="DN23" s="26"/>
      <c r="DO23" s="11"/>
      <c r="DP23" s="11"/>
      <c r="DQ23" s="166"/>
      <c r="DR23" s="13"/>
      <c r="DS23" s="7"/>
      <c r="DT23" s="7"/>
      <c r="DU23" s="7"/>
      <c r="DV23" s="7"/>
      <c r="DW23" s="7"/>
      <c r="DX23" s="26"/>
      <c r="DY23" s="11"/>
      <c r="DZ23" s="11"/>
      <c r="EA23" s="166"/>
      <c r="EB23" s="13"/>
      <c r="EC23" s="7"/>
      <c r="ED23" s="7"/>
      <c r="EE23" s="7"/>
      <c r="EF23" s="7"/>
      <c r="EG23" s="7"/>
      <c r="EH23" s="26"/>
      <c r="EI23" s="11"/>
      <c r="EJ23" s="11"/>
      <c r="EK23" s="166"/>
      <c r="EL23" s="13"/>
      <c r="EM23" s="7"/>
      <c r="EN23" s="7"/>
      <c r="EO23" s="7"/>
      <c r="EP23" s="7"/>
      <c r="EQ23" s="7"/>
      <c r="ER23" s="26"/>
      <c r="ES23" s="11"/>
      <c r="ET23" s="11"/>
      <c r="EU23" s="166"/>
      <c r="EV23" s="13"/>
      <c r="EW23" s="7"/>
      <c r="EX23" s="7"/>
      <c r="EY23" s="7"/>
      <c r="EZ23" s="7"/>
      <c r="FA23" s="7"/>
      <c r="FB23" s="26"/>
      <c r="FC23" s="11"/>
      <c r="FD23" s="11"/>
      <c r="FE23" s="166"/>
      <c r="FF23" s="13"/>
      <c r="FG23" s="7"/>
      <c r="FH23" s="7"/>
      <c r="FI23" s="7"/>
      <c r="FJ23" s="7"/>
      <c r="FK23" s="7"/>
      <c r="FL23" s="26"/>
      <c r="FM23" s="11"/>
      <c r="FN23" s="11"/>
      <c r="FO23" s="166"/>
      <c r="FP23" s="13"/>
      <c r="FQ23" s="7"/>
      <c r="FR23" s="7"/>
      <c r="FS23" s="7"/>
      <c r="FT23" s="7"/>
      <c r="FU23" s="7"/>
      <c r="FV23" s="26"/>
      <c r="FW23" s="11"/>
      <c r="FX23" s="11"/>
      <c r="FY23" s="166"/>
      <c r="FZ23" s="13"/>
      <c r="GA23" s="7"/>
      <c r="GB23" s="7"/>
      <c r="GC23" s="7"/>
      <c r="GD23" s="7"/>
      <c r="GE23" s="7"/>
      <c r="GF23" s="26"/>
      <c r="GG23" s="11"/>
      <c r="GH23" s="11"/>
      <c r="GI23" s="166"/>
      <c r="GJ23" s="13"/>
      <c r="GK23" s="7"/>
      <c r="GL23" s="7"/>
      <c r="GM23" s="7"/>
      <c r="GN23" s="7"/>
      <c r="GO23" s="7"/>
      <c r="GP23" s="26"/>
      <c r="GQ23" s="11"/>
      <c r="GR23" s="11"/>
      <c r="GS23" s="166"/>
      <c r="GT23" s="13"/>
      <c r="GU23" s="7"/>
      <c r="GV23" s="7"/>
      <c r="GW23" s="7"/>
      <c r="GX23" s="7"/>
      <c r="GY23" s="7"/>
      <c r="GZ23" s="26"/>
      <c r="HA23" s="11"/>
      <c r="HB23" s="11"/>
      <c r="HC23" s="166"/>
      <c r="HD23" s="13"/>
      <c r="HE23" s="7"/>
      <c r="HF23" s="7"/>
      <c r="HG23" s="7"/>
      <c r="HH23" s="7"/>
      <c r="HI23" s="7"/>
      <c r="HJ23" s="26"/>
      <c r="HK23" s="11"/>
      <c r="HL23" s="11"/>
      <c r="HM23" s="166"/>
      <c r="HN23" s="13"/>
      <c r="HO23" s="7"/>
      <c r="HP23" s="7"/>
      <c r="HQ23" s="7"/>
      <c r="HR23" s="7"/>
      <c r="HS23" s="7"/>
      <c r="HT23" s="26"/>
      <c r="HU23" s="11"/>
      <c r="HV23" s="11"/>
      <c r="HW23" s="166"/>
      <c r="HX23" s="250"/>
      <c r="HY23" s="247"/>
      <c r="HZ23" s="247"/>
      <c r="IA23" s="247"/>
      <c r="IB23" s="247"/>
      <c r="IC23" s="247"/>
      <c r="ID23" s="26"/>
      <c r="IE23" s="11"/>
      <c r="IF23" s="11"/>
      <c r="IG23" s="166" t="s">
        <v>335</v>
      </c>
      <c r="IH23" s="250">
        <v>1</v>
      </c>
      <c r="II23" s="247"/>
      <c r="IJ23" s="247"/>
      <c r="IK23" s="247">
        <v>0</v>
      </c>
      <c r="IL23" s="247"/>
      <c r="IM23" s="247"/>
      <c r="IN23" s="26"/>
      <c r="IO23" s="11"/>
      <c r="IP23" s="11"/>
    </row>
    <row r="24" spans="1:250" s="2" customFormat="1" x14ac:dyDescent="0.25">
      <c r="A24" s="166"/>
      <c r="B24" s="13"/>
      <c r="C24" s="7"/>
      <c r="D24" s="7"/>
      <c r="E24" s="7"/>
      <c r="F24" s="7"/>
      <c r="G24" s="7"/>
      <c r="H24" s="26"/>
      <c r="I24" s="11"/>
      <c r="J24" s="11"/>
      <c r="K24" s="166"/>
      <c r="L24" s="13"/>
      <c r="M24" s="7"/>
      <c r="N24" s="7"/>
      <c r="O24" s="7"/>
      <c r="P24" s="7"/>
      <c r="Q24" s="7"/>
      <c r="R24" s="26"/>
      <c r="S24" s="11"/>
      <c r="T24" s="11"/>
      <c r="U24" s="166"/>
      <c r="V24" s="13"/>
      <c r="W24" s="7"/>
      <c r="X24" s="7"/>
      <c r="Y24" s="7"/>
      <c r="Z24" s="7"/>
      <c r="AA24" s="7"/>
      <c r="AB24" s="26"/>
      <c r="AC24" s="11"/>
      <c r="AD24" s="11"/>
      <c r="AE24" s="166"/>
      <c r="AF24" s="13"/>
      <c r="AG24" s="7"/>
      <c r="AH24" s="7"/>
      <c r="AI24" s="7"/>
      <c r="AJ24" s="7"/>
      <c r="AK24" s="7"/>
      <c r="AL24" s="26"/>
      <c r="AM24" s="11"/>
      <c r="AN24" s="11"/>
      <c r="AO24" s="166"/>
      <c r="AP24" s="13"/>
      <c r="AQ24" s="7"/>
      <c r="AR24" s="7"/>
      <c r="AS24" s="7"/>
      <c r="AT24" s="7"/>
      <c r="AU24" s="7"/>
      <c r="AV24" s="26"/>
      <c r="AW24" s="11"/>
      <c r="AX24" s="11"/>
      <c r="AY24" s="166"/>
      <c r="AZ24" s="13"/>
      <c r="BA24" s="7"/>
      <c r="BB24" s="7"/>
      <c r="BC24" s="7"/>
      <c r="BD24" s="7"/>
      <c r="BE24" s="7"/>
      <c r="BF24" s="26"/>
      <c r="BG24" s="11"/>
      <c r="BH24" s="11"/>
      <c r="BI24" s="166"/>
      <c r="BJ24" s="13"/>
      <c r="BK24" s="7"/>
      <c r="BL24" s="7"/>
      <c r="BM24" s="7"/>
      <c r="BN24" s="7"/>
      <c r="BO24" s="7"/>
      <c r="BP24" s="26"/>
      <c r="BQ24" s="11"/>
      <c r="BR24" s="11"/>
      <c r="BS24" s="166"/>
      <c r="BT24" s="13"/>
      <c r="BU24" s="7"/>
      <c r="BV24" s="7"/>
      <c r="BW24" s="7"/>
      <c r="BX24" s="7"/>
      <c r="BY24" s="7"/>
      <c r="BZ24" s="26"/>
      <c r="CA24" s="11"/>
      <c r="CB24" s="11"/>
      <c r="CC24" s="166"/>
      <c r="CD24" s="13"/>
      <c r="CE24" s="7"/>
      <c r="CF24" s="7"/>
      <c r="CG24" s="7"/>
      <c r="CH24" s="7"/>
      <c r="CI24" s="7"/>
      <c r="CJ24" s="26"/>
      <c r="CK24" s="11"/>
      <c r="CL24" s="11"/>
      <c r="CM24" s="166"/>
      <c r="CN24" s="13"/>
      <c r="CO24" s="7"/>
      <c r="CP24" s="7"/>
      <c r="CQ24" s="7"/>
      <c r="CR24" s="7"/>
      <c r="CS24" s="7"/>
      <c r="CT24" s="26"/>
      <c r="CU24" s="11"/>
      <c r="CV24" s="11"/>
      <c r="CW24" s="166"/>
      <c r="CX24" s="13"/>
      <c r="CY24" s="7"/>
      <c r="CZ24" s="7"/>
      <c r="DA24" s="7"/>
      <c r="DB24" s="7"/>
      <c r="DC24" s="7"/>
      <c r="DD24" s="26"/>
      <c r="DE24" s="11"/>
      <c r="DF24" s="11"/>
      <c r="DG24" s="166"/>
      <c r="DH24" s="13"/>
      <c r="DI24" s="7"/>
      <c r="DJ24" s="7"/>
      <c r="DK24" s="7"/>
      <c r="DL24" s="7"/>
      <c r="DM24" s="7"/>
      <c r="DN24" s="26"/>
      <c r="DO24" s="11"/>
      <c r="DP24" s="11"/>
      <c r="DQ24" s="166"/>
      <c r="DR24" s="13"/>
      <c r="DS24" s="7"/>
      <c r="DT24" s="7"/>
      <c r="DU24" s="7"/>
      <c r="DV24" s="7"/>
      <c r="DW24" s="7"/>
      <c r="DX24" s="26"/>
      <c r="DY24" s="11"/>
      <c r="DZ24" s="11"/>
      <c r="EA24" s="166"/>
      <c r="EB24" s="13"/>
      <c r="EC24" s="7"/>
      <c r="ED24" s="7"/>
      <c r="EE24" s="7"/>
      <c r="EF24" s="7"/>
      <c r="EG24" s="7"/>
      <c r="EH24" s="26"/>
      <c r="EI24" s="11"/>
      <c r="EJ24" s="11"/>
      <c r="EK24" s="166"/>
      <c r="EL24" s="13"/>
      <c r="EM24" s="7"/>
      <c r="EN24" s="7"/>
      <c r="EO24" s="7"/>
      <c r="EP24" s="7"/>
      <c r="EQ24" s="7"/>
      <c r="ER24" s="26"/>
      <c r="ES24" s="11"/>
      <c r="ET24" s="11"/>
      <c r="EU24" s="166"/>
      <c r="EV24" s="13"/>
      <c r="EW24" s="7"/>
      <c r="EX24" s="7"/>
      <c r="EY24" s="7"/>
      <c r="EZ24" s="7"/>
      <c r="FA24" s="7"/>
      <c r="FB24" s="26"/>
      <c r="FC24" s="11"/>
      <c r="FD24" s="11"/>
      <c r="FE24" s="166"/>
      <c r="FF24" s="13"/>
      <c r="FG24" s="7"/>
      <c r="FH24" s="7"/>
      <c r="FI24" s="7"/>
      <c r="FJ24" s="7"/>
      <c r="FK24" s="7"/>
      <c r="FL24" s="26"/>
      <c r="FM24" s="11"/>
      <c r="FN24" s="11"/>
      <c r="FO24" s="166"/>
      <c r="FP24" s="13"/>
      <c r="FQ24" s="7"/>
      <c r="FR24" s="7"/>
      <c r="FS24" s="7"/>
      <c r="FT24" s="7"/>
      <c r="FU24" s="7"/>
      <c r="FV24" s="26"/>
      <c r="FW24" s="11"/>
      <c r="FX24" s="11"/>
      <c r="FY24" s="166"/>
      <c r="FZ24" s="13"/>
      <c r="GA24" s="7"/>
      <c r="GB24" s="7"/>
      <c r="GC24" s="7"/>
      <c r="GD24" s="7"/>
      <c r="GE24" s="7"/>
      <c r="GF24" s="26"/>
      <c r="GG24" s="11"/>
      <c r="GH24" s="11"/>
      <c r="GI24" s="166"/>
      <c r="GJ24" s="13"/>
      <c r="GK24" s="7"/>
      <c r="GL24" s="7"/>
      <c r="GM24" s="7"/>
      <c r="GN24" s="7"/>
      <c r="GO24" s="7"/>
      <c r="GP24" s="26"/>
      <c r="GQ24" s="11"/>
      <c r="GR24" s="11"/>
      <c r="GS24" s="166"/>
      <c r="GT24" s="13"/>
      <c r="GU24" s="7"/>
      <c r="GV24" s="7"/>
      <c r="GW24" s="7"/>
      <c r="GX24" s="7"/>
      <c r="GY24" s="7"/>
      <c r="GZ24" s="26"/>
      <c r="HA24" s="11"/>
      <c r="HB24" s="11"/>
      <c r="HC24" s="166"/>
      <c r="HD24" s="13"/>
      <c r="HE24" s="7"/>
      <c r="HF24" s="7"/>
      <c r="HG24" s="7"/>
      <c r="HH24" s="7"/>
      <c r="HI24" s="7"/>
      <c r="HJ24" s="26"/>
      <c r="HK24" s="11"/>
      <c r="HL24" s="11"/>
      <c r="HM24" s="166"/>
      <c r="HN24" s="13"/>
      <c r="HO24" s="7"/>
      <c r="HP24" s="7"/>
      <c r="HQ24" s="7"/>
      <c r="HR24" s="7"/>
      <c r="HS24" s="7"/>
      <c r="HT24" s="26"/>
      <c r="HU24" s="11"/>
      <c r="HV24" s="11"/>
      <c r="HW24" s="166"/>
      <c r="HX24" s="250"/>
      <c r="HY24" s="247"/>
      <c r="HZ24" s="247"/>
      <c r="IA24" s="247"/>
      <c r="IB24" s="247"/>
      <c r="IC24" s="247"/>
      <c r="ID24" s="26"/>
      <c r="IE24" s="11"/>
      <c r="IF24" s="11"/>
      <c r="IG24" s="166" t="s">
        <v>336</v>
      </c>
      <c r="IH24" s="250">
        <v>1</v>
      </c>
      <c r="II24" s="247"/>
      <c r="IJ24" s="247"/>
      <c r="IK24" s="247">
        <v>0</v>
      </c>
      <c r="IL24" s="247"/>
      <c r="IM24" s="247"/>
      <c r="IN24" s="26"/>
      <c r="IO24" s="11"/>
      <c r="IP24" s="11"/>
    </row>
    <row r="25" spans="1:250" s="2" customFormat="1" x14ac:dyDescent="0.25">
      <c r="A25" s="166"/>
      <c r="B25" s="13"/>
      <c r="C25" s="7"/>
      <c r="D25" s="7"/>
      <c r="E25" s="7"/>
      <c r="F25" s="7"/>
      <c r="G25" s="7"/>
      <c r="H25" s="26"/>
      <c r="I25" s="11"/>
      <c r="J25" s="11"/>
      <c r="K25" s="166"/>
      <c r="L25" s="13"/>
      <c r="M25" s="7"/>
      <c r="N25" s="7"/>
      <c r="O25" s="7"/>
      <c r="P25" s="7"/>
      <c r="Q25" s="7"/>
      <c r="R25" s="26"/>
      <c r="S25" s="11"/>
      <c r="T25" s="11"/>
      <c r="U25" s="166"/>
      <c r="V25" s="13"/>
      <c r="W25" s="7"/>
      <c r="X25" s="7"/>
      <c r="Y25" s="7"/>
      <c r="Z25" s="7"/>
      <c r="AA25" s="7"/>
      <c r="AB25" s="26"/>
      <c r="AC25" s="11"/>
      <c r="AD25" s="11"/>
      <c r="AE25" s="166"/>
      <c r="AF25" s="13"/>
      <c r="AG25" s="7"/>
      <c r="AH25" s="7"/>
      <c r="AI25" s="7"/>
      <c r="AJ25" s="7"/>
      <c r="AK25" s="7"/>
      <c r="AL25" s="26"/>
      <c r="AM25" s="11"/>
      <c r="AN25" s="11"/>
      <c r="AO25" s="166"/>
      <c r="AP25" s="13"/>
      <c r="AQ25" s="7"/>
      <c r="AR25" s="7"/>
      <c r="AS25" s="7"/>
      <c r="AT25" s="7"/>
      <c r="AU25" s="7"/>
      <c r="AV25" s="26"/>
      <c r="AW25" s="11"/>
      <c r="AX25" s="11"/>
      <c r="AY25" s="166"/>
      <c r="AZ25" s="13"/>
      <c r="BA25" s="7"/>
      <c r="BB25" s="7"/>
      <c r="BC25" s="7"/>
      <c r="BD25" s="7"/>
      <c r="BE25" s="7"/>
      <c r="BF25" s="26"/>
      <c r="BG25" s="11"/>
      <c r="BH25" s="11"/>
      <c r="BI25" s="166"/>
      <c r="BJ25" s="13"/>
      <c r="BK25" s="7"/>
      <c r="BL25" s="7"/>
      <c r="BM25" s="7"/>
      <c r="BN25" s="7"/>
      <c r="BO25" s="7"/>
      <c r="BP25" s="26"/>
      <c r="BQ25" s="11"/>
      <c r="BR25" s="11"/>
      <c r="BS25" s="166"/>
      <c r="BT25" s="13"/>
      <c r="BU25" s="7"/>
      <c r="BV25" s="7"/>
      <c r="BW25" s="7"/>
      <c r="BX25" s="7"/>
      <c r="BY25" s="7"/>
      <c r="BZ25" s="26"/>
      <c r="CA25" s="11"/>
      <c r="CB25" s="11"/>
      <c r="CC25" s="166"/>
      <c r="CD25" s="13"/>
      <c r="CE25" s="7"/>
      <c r="CF25" s="7"/>
      <c r="CG25" s="7"/>
      <c r="CH25" s="7"/>
      <c r="CI25" s="7"/>
      <c r="CJ25" s="26"/>
      <c r="CK25" s="11"/>
      <c r="CL25" s="11"/>
      <c r="CM25" s="166"/>
      <c r="CN25" s="13"/>
      <c r="CO25" s="7"/>
      <c r="CP25" s="7"/>
      <c r="CQ25" s="7"/>
      <c r="CR25" s="7"/>
      <c r="CS25" s="7"/>
      <c r="CT25" s="26"/>
      <c r="CU25" s="11"/>
      <c r="CV25" s="11"/>
      <c r="CW25" s="166"/>
      <c r="CX25" s="13"/>
      <c r="CY25" s="7"/>
      <c r="CZ25" s="7"/>
      <c r="DA25" s="7"/>
      <c r="DB25" s="7"/>
      <c r="DC25" s="7"/>
      <c r="DD25" s="26"/>
      <c r="DE25" s="11"/>
      <c r="DF25" s="11"/>
      <c r="DG25" s="166"/>
      <c r="DH25" s="13"/>
      <c r="DI25" s="7"/>
      <c r="DJ25" s="7"/>
      <c r="DK25" s="7"/>
      <c r="DL25" s="7"/>
      <c r="DM25" s="7"/>
      <c r="DN25" s="26"/>
      <c r="DO25" s="11"/>
      <c r="DP25" s="11"/>
      <c r="DQ25" s="166"/>
      <c r="DR25" s="13"/>
      <c r="DS25" s="7"/>
      <c r="DT25" s="7"/>
      <c r="DU25" s="7"/>
      <c r="DV25" s="7"/>
      <c r="DW25" s="7"/>
      <c r="DX25" s="26"/>
      <c r="DY25" s="11"/>
      <c r="DZ25" s="11"/>
      <c r="EA25" s="166"/>
      <c r="EB25" s="13"/>
      <c r="EC25" s="7"/>
      <c r="ED25" s="7"/>
      <c r="EE25" s="7"/>
      <c r="EF25" s="7"/>
      <c r="EG25" s="7"/>
      <c r="EH25" s="26"/>
      <c r="EI25" s="11"/>
      <c r="EJ25" s="11"/>
      <c r="EK25" s="166"/>
      <c r="EL25" s="13"/>
      <c r="EM25" s="7"/>
      <c r="EN25" s="7"/>
      <c r="EO25" s="7"/>
      <c r="EP25" s="7"/>
      <c r="EQ25" s="7"/>
      <c r="ER25" s="26"/>
      <c r="ES25" s="11"/>
      <c r="ET25" s="11"/>
      <c r="EU25" s="166"/>
      <c r="EV25" s="13"/>
      <c r="EW25" s="7"/>
      <c r="EX25" s="7"/>
      <c r="EY25" s="7"/>
      <c r="EZ25" s="7"/>
      <c r="FA25" s="7"/>
      <c r="FB25" s="26"/>
      <c r="FC25" s="11"/>
      <c r="FD25" s="11"/>
      <c r="FE25" s="166"/>
      <c r="FF25" s="13"/>
      <c r="FG25" s="7"/>
      <c r="FH25" s="7"/>
      <c r="FI25" s="7"/>
      <c r="FJ25" s="7"/>
      <c r="FK25" s="7"/>
      <c r="FL25" s="26"/>
      <c r="FM25" s="11"/>
      <c r="FN25" s="11"/>
      <c r="FO25" s="166"/>
      <c r="FP25" s="13"/>
      <c r="FQ25" s="7"/>
      <c r="FR25" s="7"/>
      <c r="FS25" s="7"/>
      <c r="FT25" s="7"/>
      <c r="FU25" s="7"/>
      <c r="FV25" s="26"/>
      <c r="FW25" s="11"/>
      <c r="FX25" s="11"/>
      <c r="FY25" s="166"/>
      <c r="FZ25" s="13"/>
      <c r="GA25" s="7"/>
      <c r="GB25" s="7"/>
      <c r="GC25" s="7"/>
      <c r="GD25" s="7"/>
      <c r="GE25" s="7"/>
      <c r="GF25" s="26"/>
      <c r="GG25" s="11"/>
      <c r="GH25" s="11"/>
      <c r="GI25" s="166"/>
      <c r="GJ25" s="13"/>
      <c r="GK25" s="7"/>
      <c r="GL25" s="7"/>
      <c r="GM25" s="7"/>
      <c r="GN25" s="7"/>
      <c r="GO25" s="7"/>
      <c r="GP25" s="26"/>
      <c r="GQ25" s="11"/>
      <c r="GR25" s="11"/>
      <c r="GS25" s="166"/>
      <c r="GT25" s="13"/>
      <c r="GU25" s="7"/>
      <c r="GV25" s="7"/>
      <c r="GW25" s="7"/>
      <c r="GX25" s="7"/>
      <c r="GY25" s="7"/>
      <c r="GZ25" s="26"/>
      <c r="HA25" s="11"/>
      <c r="HB25" s="11"/>
      <c r="HC25" s="166"/>
      <c r="HD25" s="13"/>
      <c r="HE25" s="7"/>
      <c r="HF25" s="7"/>
      <c r="HG25" s="7"/>
      <c r="HH25" s="7"/>
      <c r="HI25" s="7"/>
      <c r="HJ25" s="26"/>
      <c r="HK25" s="11"/>
      <c r="HL25" s="11"/>
      <c r="HM25" s="166"/>
      <c r="HN25" s="13"/>
      <c r="HO25" s="7"/>
      <c r="HP25" s="7"/>
      <c r="HQ25" s="7"/>
      <c r="HR25" s="7"/>
      <c r="HS25" s="7"/>
      <c r="HT25" s="26"/>
      <c r="HU25" s="11"/>
      <c r="HV25" s="11"/>
      <c r="HW25" s="166"/>
      <c r="HX25" s="250"/>
      <c r="HY25" s="247"/>
      <c r="HZ25" s="247"/>
      <c r="IA25" s="247"/>
      <c r="IB25" s="247"/>
      <c r="IC25" s="247"/>
      <c r="ID25" s="26"/>
      <c r="IE25" s="11"/>
      <c r="IF25" s="11"/>
      <c r="IG25" s="166" t="s">
        <v>351</v>
      </c>
      <c r="IH25" s="250">
        <v>0</v>
      </c>
      <c r="II25" s="247"/>
      <c r="IJ25" s="247"/>
      <c r="IK25" s="247">
        <v>5.1020399999999997</v>
      </c>
      <c r="IL25" s="247"/>
      <c r="IM25" s="247"/>
      <c r="IN25" s="26"/>
      <c r="IO25" s="11"/>
      <c r="IP25" s="11"/>
    </row>
    <row r="26" spans="1:250" s="2" customFormat="1" x14ac:dyDescent="0.25">
      <c r="A26" s="166"/>
      <c r="B26" s="13"/>
      <c r="C26" s="7"/>
      <c r="D26" s="7"/>
      <c r="E26" s="7"/>
      <c r="F26" s="7"/>
      <c r="G26" s="7"/>
      <c r="H26" s="26"/>
      <c r="I26" s="11"/>
      <c r="J26" s="11"/>
      <c r="K26" s="166"/>
      <c r="L26" s="13"/>
      <c r="M26" s="7"/>
      <c r="N26" s="7"/>
      <c r="O26" s="7"/>
      <c r="P26" s="7"/>
      <c r="Q26" s="7"/>
      <c r="R26" s="26"/>
      <c r="S26" s="11"/>
      <c r="T26" s="11"/>
      <c r="U26" s="166"/>
      <c r="V26" s="13"/>
      <c r="W26" s="7"/>
      <c r="X26" s="7"/>
      <c r="Y26" s="7"/>
      <c r="Z26" s="7"/>
      <c r="AA26" s="7"/>
      <c r="AB26" s="26"/>
      <c r="AC26" s="11"/>
      <c r="AD26" s="11"/>
      <c r="AE26" s="166"/>
      <c r="AF26" s="13"/>
      <c r="AG26" s="7"/>
      <c r="AH26" s="7"/>
      <c r="AI26" s="7"/>
      <c r="AJ26" s="7"/>
      <c r="AK26" s="7"/>
      <c r="AL26" s="26"/>
      <c r="AM26" s="11"/>
      <c r="AN26" s="11"/>
      <c r="AO26" s="166"/>
      <c r="AP26" s="13"/>
      <c r="AQ26" s="7"/>
      <c r="AR26" s="7"/>
      <c r="AS26" s="7"/>
      <c r="AT26" s="7"/>
      <c r="AU26" s="7"/>
      <c r="AV26" s="26"/>
      <c r="AW26" s="11"/>
      <c r="AX26" s="11"/>
      <c r="AY26" s="166"/>
      <c r="AZ26" s="13"/>
      <c r="BA26" s="7"/>
      <c r="BB26" s="7"/>
      <c r="BC26" s="7"/>
      <c r="BD26" s="7"/>
      <c r="BE26" s="7"/>
      <c r="BF26" s="26"/>
      <c r="BG26" s="11"/>
      <c r="BH26" s="11"/>
      <c r="BI26" s="166"/>
      <c r="BJ26" s="13"/>
      <c r="BK26" s="7"/>
      <c r="BL26" s="7"/>
      <c r="BM26" s="7"/>
      <c r="BN26" s="7"/>
      <c r="BO26" s="7"/>
      <c r="BP26" s="26"/>
      <c r="BQ26" s="11"/>
      <c r="BR26" s="11"/>
      <c r="BS26" s="166"/>
      <c r="BT26" s="13"/>
      <c r="BU26" s="7"/>
      <c r="BV26" s="7"/>
      <c r="BW26" s="7"/>
      <c r="BX26" s="7"/>
      <c r="BY26" s="7"/>
      <c r="BZ26" s="26"/>
      <c r="CA26" s="11"/>
      <c r="CB26" s="11"/>
      <c r="CC26" s="166"/>
      <c r="CD26" s="13"/>
      <c r="CE26" s="7"/>
      <c r="CF26" s="7"/>
      <c r="CG26" s="7"/>
      <c r="CH26" s="7"/>
      <c r="CI26" s="7"/>
      <c r="CJ26" s="26"/>
      <c r="CK26" s="11"/>
      <c r="CL26" s="11"/>
      <c r="CM26" s="166"/>
      <c r="CN26" s="13"/>
      <c r="CO26" s="7"/>
      <c r="CP26" s="7"/>
      <c r="CQ26" s="7"/>
      <c r="CR26" s="7"/>
      <c r="CS26" s="7"/>
      <c r="CT26" s="26"/>
      <c r="CU26" s="11"/>
      <c r="CV26" s="11"/>
      <c r="CW26" s="166"/>
      <c r="CX26" s="13"/>
      <c r="CY26" s="7"/>
      <c r="CZ26" s="7"/>
      <c r="DA26" s="7"/>
      <c r="DB26" s="7"/>
      <c r="DC26" s="7"/>
      <c r="DD26" s="26"/>
      <c r="DE26" s="11"/>
      <c r="DF26" s="11"/>
      <c r="DG26" s="166"/>
      <c r="DH26" s="13"/>
      <c r="DI26" s="7"/>
      <c r="DJ26" s="7"/>
      <c r="DK26" s="7"/>
      <c r="DL26" s="7"/>
      <c r="DM26" s="7"/>
      <c r="DN26" s="26"/>
      <c r="DO26" s="11"/>
      <c r="DP26" s="11"/>
      <c r="DQ26" s="166"/>
      <c r="DR26" s="13"/>
      <c r="DS26" s="7"/>
      <c r="DT26" s="7"/>
      <c r="DU26" s="7"/>
      <c r="DV26" s="7"/>
      <c r="DW26" s="7"/>
      <c r="DX26" s="26"/>
      <c r="DY26" s="11"/>
      <c r="DZ26" s="11"/>
      <c r="EA26" s="166"/>
      <c r="EB26" s="13"/>
      <c r="EC26" s="7"/>
      <c r="ED26" s="7"/>
      <c r="EE26" s="7"/>
      <c r="EF26" s="7"/>
      <c r="EG26" s="7"/>
      <c r="EH26" s="26"/>
      <c r="EI26" s="11"/>
      <c r="EJ26" s="11"/>
      <c r="EK26" s="166"/>
      <c r="EL26" s="13"/>
      <c r="EM26" s="7"/>
      <c r="EN26" s="7"/>
      <c r="EO26" s="7"/>
      <c r="EP26" s="7"/>
      <c r="EQ26" s="7"/>
      <c r="ER26" s="26"/>
      <c r="ES26" s="11"/>
      <c r="ET26" s="11"/>
      <c r="EU26" s="166"/>
      <c r="EV26" s="13"/>
      <c r="EW26" s="7"/>
      <c r="EX26" s="7"/>
      <c r="EY26" s="7"/>
      <c r="EZ26" s="7"/>
      <c r="FA26" s="7"/>
      <c r="FB26" s="26"/>
      <c r="FC26" s="11"/>
      <c r="FD26" s="11"/>
      <c r="FE26" s="166"/>
      <c r="FF26" s="13"/>
      <c r="FG26" s="7"/>
      <c r="FH26" s="7"/>
      <c r="FI26" s="7"/>
      <c r="FJ26" s="7"/>
      <c r="FK26" s="7"/>
      <c r="FL26" s="26"/>
      <c r="FM26" s="11"/>
      <c r="FN26" s="11"/>
      <c r="FO26" s="166"/>
      <c r="FP26" s="13"/>
      <c r="FQ26" s="7"/>
      <c r="FR26" s="7"/>
      <c r="FS26" s="7"/>
      <c r="FT26" s="7"/>
      <c r="FU26" s="7"/>
      <c r="FV26" s="26"/>
      <c r="FW26" s="11"/>
      <c r="FX26" s="11"/>
      <c r="FY26" s="166"/>
      <c r="FZ26" s="13"/>
      <c r="GA26" s="7"/>
      <c r="GB26" s="7"/>
      <c r="GC26" s="7"/>
      <c r="GD26" s="7"/>
      <c r="GE26" s="7"/>
      <c r="GF26" s="26"/>
      <c r="GG26" s="11"/>
      <c r="GH26" s="11"/>
      <c r="GI26" s="166"/>
      <c r="GJ26" s="13"/>
      <c r="GK26" s="7"/>
      <c r="GL26" s="7"/>
      <c r="GM26" s="7"/>
      <c r="GN26" s="7"/>
      <c r="GO26" s="7"/>
      <c r="GP26" s="26"/>
      <c r="GQ26" s="11"/>
      <c r="GR26" s="11"/>
      <c r="GS26" s="166"/>
      <c r="GT26" s="13"/>
      <c r="GU26" s="7"/>
      <c r="GV26" s="7"/>
      <c r="GW26" s="7"/>
      <c r="GX26" s="7"/>
      <c r="GY26" s="7"/>
      <c r="GZ26" s="26"/>
      <c r="HA26" s="11"/>
      <c r="HB26" s="11"/>
      <c r="HC26" s="166"/>
      <c r="HD26" s="13"/>
      <c r="HE26" s="7"/>
      <c r="HF26" s="7"/>
      <c r="HG26" s="7"/>
      <c r="HH26" s="7"/>
      <c r="HI26" s="7"/>
      <c r="HJ26" s="26"/>
      <c r="HK26" s="11"/>
      <c r="HL26" s="11"/>
      <c r="HM26" s="166"/>
      <c r="HN26" s="13"/>
      <c r="HO26" s="7"/>
      <c r="HP26" s="7"/>
      <c r="HQ26" s="7"/>
      <c r="HR26" s="7"/>
      <c r="HS26" s="7"/>
      <c r="HT26" s="26"/>
      <c r="HU26" s="11"/>
      <c r="HV26" s="11"/>
      <c r="HW26" s="166"/>
      <c r="HX26" s="250"/>
      <c r="HY26" s="247"/>
      <c r="HZ26" s="247"/>
      <c r="IA26" s="247"/>
      <c r="IB26" s="247"/>
      <c r="IC26" s="247"/>
      <c r="ID26" s="26"/>
      <c r="IE26" s="11"/>
      <c r="IF26" s="11"/>
      <c r="IG26" s="166" t="s">
        <v>209</v>
      </c>
      <c r="IH26" s="250">
        <v>0</v>
      </c>
      <c r="II26" s="247"/>
      <c r="IJ26" s="247"/>
      <c r="IK26" s="247">
        <v>0</v>
      </c>
      <c r="IL26" s="247"/>
      <c r="IM26" s="247"/>
      <c r="IN26" s="26"/>
      <c r="IO26" s="11"/>
      <c r="IP26" s="11"/>
    </row>
    <row r="27" spans="1:250" s="2" customFormat="1" ht="83.25" customHeight="1" x14ac:dyDescent="0.25">
      <c r="A27" s="167" t="s">
        <v>12</v>
      </c>
      <c r="B27" s="591" t="s">
        <v>246</v>
      </c>
      <c r="C27" s="592"/>
      <c r="D27" s="592"/>
      <c r="E27" s="592"/>
      <c r="F27" s="592"/>
      <c r="G27" s="592"/>
      <c r="H27" s="593"/>
      <c r="I27" s="11"/>
      <c r="J27" s="11"/>
      <c r="K27" s="167" t="s">
        <v>12</v>
      </c>
      <c r="L27" s="591" t="s">
        <v>247</v>
      </c>
      <c r="M27" s="592"/>
      <c r="N27" s="592"/>
      <c r="O27" s="592"/>
      <c r="P27" s="592"/>
      <c r="Q27" s="592"/>
      <c r="R27" s="593"/>
      <c r="S27" s="11"/>
      <c r="T27" s="11"/>
      <c r="U27" s="167" t="s">
        <v>12</v>
      </c>
      <c r="V27" s="591" t="s">
        <v>248</v>
      </c>
      <c r="W27" s="592"/>
      <c r="X27" s="592"/>
      <c r="Y27" s="592"/>
      <c r="Z27" s="592"/>
      <c r="AA27" s="592"/>
      <c r="AB27" s="593"/>
      <c r="AC27" s="11"/>
      <c r="AD27" s="11"/>
      <c r="AE27" s="167" t="s">
        <v>12</v>
      </c>
      <c r="AF27" s="591" t="s">
        <v>249</v>
      </c>
      <c r="AG27" s="592"/>
      <c r="AH27" s="592"/>
      <c r="AI27" s="592"/>
      <c r="AJ27" s="592"/>
      <c r="AK27" s="592"/>
      <c r="AL27" s="593"/>
      <c r="AM27" s="11"/>
      <c r="AN27" s="11"/>
      <c r="AO27" s="167" t="s">
        <v>12</v>
      </c>
      <c r="AP27" s="591" t="s">
        <v>250</v>
      </c>
      <c r="AQ27" s="592"/>
      <c r="AR27" s="592"/>
      <c r="AS27" s="592"/>
      <c r="AT27" s="592"/>
      <c r="AU27" s="592"/>
      <c r="AV27" s="593"/>
      <c r="AW27" s="11"/>
      <c r="AX27" s="11"/>
      <c r="AY27" s="167" t="s">
        <v>12</v>
      </c>
      <c r="AZ27" s="591" t="s">
        <v>251</v>
      </c>
      <c r="BA27" s="592"/>
      <c r="BB27" s="592"/>
      <c r="BC27" s="592"/>
      <c r="BD27" s="592"/>
      <c r="BE27" s="592"/>
      <c r="BF27" s="593"/>
      <c r="BG27" s="11"/>
      <c r="BH27" s="11"/>
      <c r="BI27" s="167" t="s">
        <v>12</v>
      </c>
      <c r="BJ27" s="591" t="s">
        <v>252</v>
      </c>
      <c r="BK27" s="592"/>
      <c r="BL27" s="592"/>
      <c r="BM27" s="592"/>
      <c r="BN27" s="592"/>
      <c r="BO27" s="592"/>
      <c r="BP27" s="593"/>
      <c r="BQ27" s="11"/>
      <c r="BR27" s="11"/>
      <c r="BS27" s="167" t="s">
        <v>12</v>
      </c>
      <c r="BT27" s="591" t="s">
        <v>256</v>
      </c>
      <c r="BU27" s="592"/>
      <c r="BV27" s="592"/>
      <c r="BW27" s="592"/>
      <c r="BX27" s="592"/>
      <c r="BY27" s="592"/>
      <c r="BZ27" s="593"/>
      <c r="CA27" s="11"/>
      <c r="CB27" s="11"/>
      <c r="CC27" s="167" t="s">
        <v>12</v>
      </c>
      <c r="CD27" s="591" t="s">
        <v>255</v>
      </c>
      <c r="CE27" s="592"/>
      <c r="CF27" s="592"/>
      <c r="CG27" s="592"/>
      <c r="CH27" s="592"/>
      <c r="CI27" s="592"/>
      <c r="CJ27" s="593"/>
      <c r="CK27" s="11"/>
      <c r="CL27" s="11"/>
      <c r="CM27" s="167" t="s">
        <v>12</v>
      </c>
      <c r="CN27" s="591" t="s">
        <v>254</v>
      </c>
      <c r="CO27" s="592"/>
      <c r="CP27" s="592"/>
      <c r="CQ27" s="592"/>
      <c r="CR27" s="592"/>
      <c r="CS27" s="592"/>
      <c r="CT27" s="593"/>
      <c r="CU27" s="11"/>
      <c r="CV27" s="11"/>
      <c r="CW27" s="167" t="s">
        <v>12</v>
      </c>
      <c r="CX27" s="591" t="s">
        <v>261</v>
      </c>
      <c r="CY27" s="592"/>
      <c r="CZ27" s="592"/>
      <c r="DA27" s="592"/>
      <c r="DB27" s="592"/>
      <c r="DC27" s="592"/>
      <c r="DD27" s="593"/>
      <c r="DE27" s="11"/>
      <c r="DF27" s="11"/>
      <c r="DG27" s="167" t="s">
        <v>12</v>
      </c>
      <c r="DH27" s="591" t="s">
        <v>176</v>
      </c>
      <c r="DI27" s="592"/>
      <c r="DJ27" s="592"/>
      <c r="DK27" s="592"/>
      <c r="DL27" s="592"/>
      <c r="DM27" s="592"/>
      <c r="DN27" s="593"/>
      <c r="DO27" s="11"/>
      <c r="DP27" s="11"/>
      <c r="DQ27" s="167" t="s">
        <v>12</v>
      </c>
      <c r="DR27" s="591" t="s">
        <v>177</v>
      </c>
      <c r="DS27" s="592"/>
      <c r="DT27" s="592"/>
      <c r="DU27" s="592"/>
      <c r="DV27" s="592"/>
      <c r="DW27" s="592"/>
      <c r="DX27" s="593"/>
      <c r="DY27" s="11"/>
      <c r="DZ27" s="11"/>
      <c r="EA27" s="167" t="s">
        <v>12</v>
      </c>
      <c r="EB27" s="591" t="s">
        <v>176</v>
      </c>
      <c r="EC27" s="592"/>
      <c r="ED27" s="592"/>
      <c r="EE27" s="592"/>
      <c r="EF27" s="592"/>
      <c r="EG27" s="592"/>
      <c r="EH27" s="593"/>
      <c r="EI27" s="11"/>
      <c r="EJ27" s="11"/>
      <c r="EK27" s="167" t="s">
        <v>12</v>
      </c>
      <c r="EL27" s="591" t="s">
        <v>177</v>
      </c>
      <c r="EM27" s="592"/>
      <c r="EN27" s="592"/>
      <c r="EO27" s="592"/>
      <c r="EP27" s="592"/>
      <c r="EQ27" s="592"/>
      <c r="ER27" s="593"/>
      <c r="ES27" s="11"/>
      <c r="ET27" s="11"/>
      <c r="EU27" s="167" t="s">
        <v>12</v>
      </c>
      <c r="EV27" s="591" t="s">
        <v>178</v>
      </c>
      <c r="EW27" s="592"/>
      <c r="EX27" s="592"/>
      <c r="EY27" s="592"/>
      <c r="EZ27" s="592"/>
      <c r="FA27" s="592"/>
      <c r="FB27" s="593"/>
      <c r="FC27" s="11"/>
      <c r="FD27" s="11"/>
      <c r="FE27" s="167" t="s">
        <v>12</v>
      </c>
      <c r="FF27" s="591" t="s">
        <v>177</v>
      </c>
      <c r="FG27" s="592"/>
      <c r="FH27" s="592"/>
      <c r="FI27" s="592"/>
      <c r="FJ27" s="592"/>
      <c r="FK27" s="592"/>
      <c r="FL27" s="593"/>
      <c r="FM27" s="11"/>
      <c r="FN27" s="11"/>
      <c r="FO27" s="167" t="s">
        <v>12</v>
      </c>
      <c r="FP27" s="591" t="s">
        <v>295</v>
      </c>
      <c r="FQ27" s="592"/>
      <c r="FR27" s="592"/>
      <c r="FS27" s="592"/>
      <c r="FT27" s="592"/>
      <c r="FU27" s="592"/>
      <c r="FV27" s="593"/>
      <c r="FW27" s="11"/>
      <c r="FX27" s="11"/>
      <c r="FY27" s="167" t="s">
        <v>12</v>
      </c>
      <c r="FZ27" s="591" t="s">
        <v>179</v>
      </c>
      <c r="GA27" s="592"/>
      <c r="GB27" s="592"/>
      <c r="GC27" s="592"/>
      <c r="GD27" s="592"/>
      <c r="GE27" s="592"/>
      <c r="GF27" s="593"/>
      <c r="GG27" s="11"/>
      <c r="GH27" s="11"/>
      <c r="GI27" s="167" t="s">
        <v>12</v>
      </c>
      <c r="GJ27" s="591" t="s">
        <v>223</v>
      </c>
      <c r="GK27" s="592"/>
      <c r="GL27" s="592"/>
      <c r="GM27" s="592"/>
      <c r="GN27" s="592"/>
      <c r="GO27" s="592"/>
      <c r="GP27" s="593"/>
      <c r="GQ27" s="11"/>
      <c r="GR27" s="11"/>
      <c r="GS27" s="167" t="s">
        <v>12</v>
      </c>
      <c r="GT27" s="591" t="s">
        <v>220</v>
      </c>
      <c r="GU27" s="592"/>
      <c r="GV27" s="592"/>
      <c r="GW27" s="592"/>
      <c r="GX27" s="592"/>
      <c r="GY27" s="592"/>
      <c r="GZ27" s="593"/>
      <c r="HA27" s="11"/>
      <c r="HB27" s="11"/>
      <c r="HC27" s="167" t="s">
        <v>12</v>
      </c>
      <c r="HD27" s="591" t="s">
        <v>195</v>
      </c>
      <c r="HE27" s="592"/>
      <c r="HF27" s="592"/>
      <c r="HG27" s="592"/>
      <c r="HH27" s="592"/>
      <c r="HI27" s="592"/>
      <c r="HJ27" s="593"/>
      <c r="HK27" s="11"/>
      <c r="HL27" s="11"/>
      <c r="HM27" s="167" t="s">
        <v>12</v>
      </c>
      <c r="HN27" s="591" t="s">
        <v>300</v>
      </c>
      <c r="HO27" s="592"/>
      <c r="HP27" s="592"/>
      <c r="HQ27" s="592"/>
      <c r="HR27" s="592"/>
      <c r="HS27" s="592"/>
      <c r="HT27" s="593"/>
      <c r="HU27" s="11"/>
      <c r="HV27" s="11"/>
      <c r="HW27" s="167" t="s">
        <v>12</v>
      </c>
      <c r="HX27" s="591" t="s">
        <v>311</v>
      </c>
      <c r="HY27" s="592"/>
      <c r="HZ27" s="592"/>
      <c r="IA27" s="592"/>
      <c r="IB27" s="592"/>
      <c r="IC27" s="592"/>
      <c r="ID27" s="593"/>
      <c r="IE27" s="11"/>
      <c r="IF27" s="11"/>
      <c r="IG27" s="167" t="s">
        <v>12</v>
      </c>
      <c r="IH27" s="591" t="s">
        <v>352</v>
      </c>
      <c r="II27" s="592"/>
      <c r="IJ27" s="592"/>
      <c r="IK27" s="592"/>
      <c r="IL27" s="592"/>
      <c r="IM27" s="592"/>
      <c r="IN27" s="593"/>
      <c r="IO27" s="11"/>
      <c r="IP27" s="11"/>
    </row>
    <row r="28" spans="1:250" s="2" customFormat="1" ht="15.75" customHeight="1" x14ac:dyDescent="0.25">
      <c r="A28" s="167"/>
      <c r="B28" s="71" t="s">
        <v>120</v>
      </c>
      <c r="C28" s="60" t="s">
        <v>180</v>
      </c>
      <c r="D28" s="60"/>
      <c r="E28" s="60"/>
      <c r="F28" s="60"/>
      <c r="G28" s="60" t="s">
        <v>180</v>
      </c>
      <c r="H28" s="141" t="s">
        <v>180</v>
      </c>
      <c r="I28" s="11"/>
      <c r="J28" s="11"/>
      <c r="K28" s="167"/>
      <c r="L28" s="71" t="s">
        <v>120</v>
      </c>
      <c r="M28" s="60" t="s">
        <v>180</v>
      </c>
      <c r="N28" s="60"/>
      <c r="O28" s="60"/>
      <c r="P28" s="60"/>
      <c r="Q28" s="60" t="s">
        <v>180</v>
      </c>
      <c r="R28" s="141" t="s">
        <v>180</v>
      </c>
      <c r="S28" s="11"/>
      <c r="T28" s="11"/>
      <c r="U28" s="167"/>
      <c r="V28" s="71" t="s">
        <v>120</v>
      </c>
      <c r="W28" s="60" t="s">
        <v>180</v>
      </c>
      <c r="X28" s="60"/>
      <c r="Y28" s="60"/>
      <c r="Z28" s="60"/>
      <c r="AA28" s="60" t="s">
        <v>180</v>
      </c>
      <c r="AB28" s="141" t="s">
        <v>180</v>
      </c>
      <c r="AC28" s="11"/>
      <c r="AD28" s="11"/>
      <c r="AE28" s="167"/>
      <c r="AF28" s="71" t="s">
        <v>120</v>
      </c>
      <c r="AG28" s="60" t="s">
        <v>180</v>
      </c>
      <c r="AH28" s="60"/>
      <c r="AI28" s="60"/>
      <c r="AJ28" s="60"/>
      <c r="AK28" s="60" t="s">
        <v>180</v>
      </c>
      <c r="AL28" s="141" t="s">
        <v>180</v>
      </c>
      <c r="AM28" s="11"/>
      <c r="AN28" s="11"/>
      <c r="AO28" s="167"/>
      <c r="AP28" s="71" t="s">
        <v>120</v>
      </c>
      <c r="AQ28" s="60" t="s">
        <v>180</v>
      </c>
      <c r="AR28" s="60"/>
      <c r="AS28" s="60"/>
      <c r="AT28" s="60"/>
      <c r="AU28" s="60" t="s">
        <v>180</v>
      </c>
      <c r="AV28" s="141" t="s">
        <v>180</v>
      </c>
      <c r="AW28" s="11"/>
      <c r="AX28" s="11"/>
      <c r="AY28" s="167"/>
      <c r="AZ28" s="71" t="s">
        <v>120</v>
      </c>
      <c r="BA28" s="60" t="s">
        <v>180</v>
      </c>
      <c r="BB28" s="60"/>
      <c r="BC28" s="60"/>
      <c r="BD28" s="60"/>
      <c r="BE28" s="60" t="s">
        <v>180</v>
      </c>
      <c r="BF28" s="141" t="s">
        <v>180</v>
      </c>
      <c r="BG28" s="11"/>
      <c r="BH28" s="11"/>
      <c r="BI28" s="167"/>
      <c r="BJ28" s="71" t="s">
        <v>120</v>
      </c>
      <c r="BK28" s="60" t="s">
        <v>181</v>
      </c>
      <c r="BL28" s="60"/>
      <c r="BM28" s="60"/>
      <c r="BN28" s="60"/>
      <c r="BO28" s="60" t="s">
        <v>181</v>
      </c>
      <c r="BP28" s="141" t="s">
        <v>181</v>
      </c>
      <c r="BQ28" s="11"/>
      <c r="BR28" s="11"/>
      <c r="BS28" s="167"/>
      <c r="BT28" s="71" t="s">
        <v>120</v>
      </c>
      <c r="BU28" s="60" t="s">
        <v>180</v>
      </c>
      <c r="BV28" s="60"/>
      <c r="BW28" s="60"/>
      <c r="BX28" s="60"/>
      <c r="BY28" s="60" t="s">
        <v>180</v>
      </c>
      <c r="BZ28" s="141" t="s">
        <v>180</v>
      </c>
      <c r="CA28" s="11"/>
      <c r="CB28" s="11"/>
      <c r="CC28" s="167"/>
      <c r="CD28" s="71" t="s">
        <v>120</v>
      </c>
      <c r="CE28" s="60" t="s">
        <v>180</v>
      </c>
      <c r="CF28" s="60"/>
      <c r="CG28" s="60"/>
      <c r="CH28" s="60"/>
      <c r="CI28" s="60" t="s">
        <v>180</v>
      </c>
      <c r="CJ28" s="141" t="s">
        <v>180</v>
      </c>
      <c r="CK28" s="11"/>
      <c r="CL28" s="11"/>
      <c r="CM28" s="167"/>
      <c r="CN28" s="71" t="s">
        <v>120</v>
      </c>
      <c r="CO28" s="60" t="s">
        <v>180</v>
      </c>
      <c r="CP28" s="60"/>
      <c r="CQ28" s="60"/>
      <c r="CR28" s="60"/>
      <c r="CS28" s="60" t="s">
        <v>180</v>
      </c>
      <c r="CT28" s="141" t="s">
        <v>180</v>
      </c>
      <c r="CU28" s="11"/>
      <c r="CV28" s="11"/>
      <c r="CW28" s="167"/>
      <c r="CX28" s="71" t="s">
        <v>120</v>
      </c>
      <c r="CY28" s="60" t="s">
        <v>180</v>
      </c>
      <c r="CZ28" s="60"/>
      <c r="DA28" s="60"/>
      <c r="DB28" s="60"/>
      <c r="DC28" s="60" t="s">
        <v>180</v>
      </c>
      <c r="DD28" s="141" t="s">
        <v>180</v>
      </c>
      <c r="DE28" s="11"/>
      <c r="DF28" s="11"/>
      <c r="DG28" s="167"/>
      <c r="DH28" s="71" t="s">
        <v>120</v>
      </c>
      <c r="DI28" s="60"/>
      <c r="DJ28" s="60"/>
      <c r="DK28" s="60"/>
      <c r="DL28" s="60"/>
      <c r="DM28" s="60"/>
      <c r="DN28" s="141"/>
      <c r="DO28" s="11"/>
      <c r="DP28" s="11"/>
      <c r="DQ28" s="167"/>
      <c r="DR28" s="71" t="s">
        <v>120</v>
      </c>
      <c r="DS28" s="60" t="s">
        <v>180</v>
      </c>
      <c r="DT28" s="60"/>
      <c r="DU28" s="60"/>
      <c r="DV28" s="60"/>
      <c r="DW28" s="60" t="s">
        <v>180</v>
      </c>
      <c r="DX28" s="141" t="s">
        <v>180</v>
      </c>
      <c r="DY28" s="11"/>
      <c r="DZ28" s="11"/>
      <c r="EA28" s="167"/>
      <c r="EB28" s="71" t="s">
        <v>120</v>
      </c>
      <c r="EC28" s="60"/>
      <c r="ED28" s="60"/>
      <c r="EE28" s="60"/>
      <c r="EF28" s="60"/>
      <c r="EG28" s="60"/>
      <c r="EH28" s="141"/>
      <c r="EI28" s="11"/>
      <c r="EJ28" s="11"/>
      <c r="EK28" s="167"/>
      <c r="EL28" s="71" t="s">
        <v>120</v>
      </c>
      <c r="EM28" s="60" t="s">
        <v>180</v>
      </c>
      <c r="EN28" s="60"/>
      <c r="EO28" s="60"/>
      <c r="EP28" s="60"/>
      <c r="EQ28" s="60" t="s">
        <v>180</v>
      </c>
      <c r="ER28" s="141" t="s">
        <v>180</v>
      </c>
      <c r="ES28" s="11"/>
      <c r="ET28" s="11"/>
      <c r="EU28" s="167"/>
      <c r="EV28" s="71" t="s">
        <v>120</v>
      </c>
      <c r="EW28" s="60"/>
      <c r="EX28" s="60"/>
      <c r="EY28" s="60"/>
      <c r="EZ28" s="60"/>
      <c r="FA28" s="60"/>
      <c r="FB28" s="141"/>
      <c r="FC28" s="11"/>
      <c r="FD28" s="11"/>
      <c r="FE28" s="167"/>
      <c r="FF28" s="71" t="s">
        <v>120</v>
      </c>
      <c r="FG28" s="60" t="s">
        <v>180</v>
      </c>
      <c r="FH28" s="60"/>
      <c r="FI28" s="60"/>
      <c r="FJ28" s="60"/>
      <c r="FK28" s="60" t="s">
        <v>180</v>
      </c>
      <c r="FL28" s="141" t="s">
        <v>180</v>
      </c>
      <c r="FM28" s="11"/>
      <c r="FN28" s="11"/>
      <c r="FO28" s="167"/>
      <c r="FP28" s="71" t="s">
        <v>120</v>
      </c>
      <c r="FQ28" s="60"/>
      <c r="FR28" s="60"/>
      <c r="FS28" s="60"/>
      <c r="FT28" s="60"/>
      <c r="FU28" s="60"/>
      <c r="FV28" s="141"/>
      <c r="FW28" s="11"/>
      <c r="FX28" s="11"/>
      <c r="FY28" s="167"/>
      <c r="FZ28" s="71" t="s">
        <v>120</v>
      </c>
      <c r="GA28" s="60"/>
      <c r="GB28" s="60"/>
      <c r="GC28" s="60"/>
      <c r="GD28" s="60"/>
      <c r="GE28" s="60"/>
      <c r="GF28" s="141"/>
      <c r="GG28" s="11"/>
      <c r="GH28" s="11"/>
      <c r="GI28" s="167"/>
      <c r="GJ28" s="71" t="s">
        <v>120</v>
      </c>
      <c r="GK28" s="60" t="s">
        <v>180</v>
      </c>
      <c r="GL28" s="60"/>
      <c r="GM28" s="60"/>
      <c r="GN28" s="60"/>
      <c r="GO28" s="60" t="s">
        <v>180</v>
      </c>
      <c r="GP28" s="141" t="s">
        <v>180</v>
      </c>
      <c r="GQ28" s="11"/>
      <c r="GR28" s="11"/>
      <c r="GS28" s="167"/>
      <c r="GT28" s="71" t="s">
        <v>120</v>
      </c>
      <c r="GU28" s="60"/>
      <c r="GV28" s="60"/>
      <c r="GW28" s="60"/>
      <c r="GX28" s="60"/>
      <c r="GY28" s="60"/>
      <c r="GZ28" s="141"/>
      <c r="HA28" s="11"/>
      <c r="HB28" s="11"/>
      <c r="HC28" s="167"/>
      <c r="HD28" s="71" t="s">
        <v>120</v>
      </c>
      <c r="HE28" s="60" t="s">
        <v>180</v>
      </c>
      <c r="HF28" s="60"/>
      <c r="HG28" s="60"/>
      <c r="HH28" s="60"/>
      <c r="HI28" s="60" t="s">
        <v>180</v>
      </c>
      <c r="HJ28" s="141" t="s">
        <v>180</v>
      </c>
      <c r="HK28" s="11"/>
      <c r="HL28" s="11"/>
      <c r="HM28" s="167"/>
      <c r="HN28" s="71" t="s">
        <v>120</v>
      </c>
      <c r="HO28" s="60" t="s">
        <v>181</v>
      </c>
      <c r="HP28" s="60"/>
      <c r="HQ28" s="60"/>
      <c r="HR28" s="60"/>
      <c r="HS28" s="60"/>
      <c r="HT28" s="141"/>
      <c r="HU28" s="11"/>
      <c r="HV28" s="11"/>
      <c r="HW28" s="167"/>
      <c r="HX28" s="71" t="s">
        <v>120</v>
      </c>
      <c r="HY28" s="251" t="s">
        <v>180</v>
      </c>
      <c r="HZ28" s="251"/>
      <c r="IA28" s="251"/>
      <c r="IB28" s="251"/>
      <c r="IC28" s="251" t="s">
        <v>180</v>
      </c>
      <c r="ID28" s="141" t="s">
        <v>180</v>
      </c>
      <c r="IE28" s="11"/>
      <c r="IF28" s="11"/>
      <c r="IG28" s="167"/>
      <c r="IH28" s="71" t="s">
        <v>120</v>
      </c>
      <c r="II28" s="251"/>
      <c r="IJ28" s="251"/>
      <c r="IK28" s="251" t="s">
        <v>180</v>
      </c>
      <c r="IL28" s="251"/>
      <c r="IM28" s="251"/>
      <c r="IN28" s="141"/>
      <c r="IO28" s="11"/>
      <c r="IP28" s="11"/>
    </row>
    <row r="29" spans="1:250" s="2" customFormat="1" ht="15.75" customHeight="1" x14ac:dyDescent="0.25">
      <c r="A29" s="167"/>
      <c r="B29" s="71" t="s">
        <v>102</v>
      </c>
      <c r="C29" s="77"/>
      <c r="D29" s="59"/>
      <c r="E29" s="59"/>
      <c r="F29" s="59"/>
      <c r="G29" s="59"/>
      <c r="H29" s="137"/>
      <c r="I29" s="11"/>
      <c r="J29" s="11"/>
      <c r="K29" s="167"/>
      <c r="L29" s="71" t="s">
        <v>102</v>
      </c>
      <c r="M29" s="77"/>
      <c r="N29" s="59"/>
      <c r="O29" s="59"/>
      <c r="P29" s="59"/>
      <c r="Q29" s="59"/>
      <c r="R29" s="137"/>
      <c r="S29" s="11"/>
      <c r="T29" s="11"/>
      <c r="U29" s="167"/>
      <c r="V29" s="71" t="s">
        <v>102</v>
      </c>
      <c r="W29" s="77"/>
      <c r="X29" s="59"/>
      <c r="Y29" s="59"/>
      <c r="Z29" s="59"/>
      <c r="AA29" s="59"/>
      <c r="AB29" s="137"/>
      <c r="AC29" s="11"/>
      <c r="AD29" s="11"/>
      <c r="AE29" s="167"/>
      <c r="AF29" s="71" t="s">
        <v>102</v>
      </c>
      <c r="AG29" s="77"/>
      <c r="AH29" s="59"/>
      <c r="AI29" s="59"/>
      <c r="AJ29" s="59"/>
      <c r="AK29" s="59"/>
      <c r="AL29" s="137"/>
      <c r="AM29" s="11"/>
      <c r="AN29" s="11"/>
      <c r="AO29" s="167"/>
      <c r="AP29" s="71" t="s">
        <v>102</v>
      </c>
      <c r="AQ29" s="77"/>
      <c r="AR29" s="59"/>
      <c r="AS29" s="59"/>
      <c r="AT29" s="59"/>
      <c r="AU29" s="59"/>
      <c r="AV29" s="137"/>
      <c r="AW29" s="11"/>
      <c r="AX29" s="11"/>
      <c r="AY29" s="167"/>
      <c r="AZ29" s="71" t="s">
        <v>102</v>
      </c>
      <c r="BA29" s="77"/>
      <c r="BB29" s="59"/>
      <c r="BC29" s="59"/>
      <c r="BD29" s="59"/>
      <c r="BE29" s="59"/>
      <c r="BF29" s="137"/>
      <c r="BG29" s="11"/>
      <c r="BH29" s="11"/>
      <c r="BI29" s="167"/>
      <c r="BJ29" s="71" t="s">
        <v>102</v>
      </c>
      <c r="BK29" s="77"/>
      <c r="BL29" s="59"/>
      <c r="BM29" s="59"/>
      <c r="BN29" s="59"/>
      <c r="BO29" s="59"/>
      <c r="BP29" s="137"/>
      <c r="BQ29" s="11"/>
      <c r="BR29" s="11"/>
      <c r="BS29" s="167"/>
      <c r="BT29" s="71" t="s">
        <v>102</v>
      </c>
      <c r="BU29" s="77" t="s">
        <v>180</v>
      </c>
      <c r="BV29" s="59"/>
      <c r="BW29" s="59"/>
      <c r="BX29" s="59"/>
      <c r="BY29" s="59" t="s">
        <v>180</v>
      </c>
      <c r="BZ29" s="137" t="s">
        <v>180</v>
      </c>
      <c r="CA29" s="11"/>
      <c r="CB29" s="11"/>
      <c r="CC29" s="167"/>
      <c r="CD29" s="71" t="s">
        <v>102</v>
      </c>
      <c r="CE29" s="60" t="s">
        <v>180</v>
      </c>
      <c r="CF29" s="60"/>
      <c r="CG29" s="60"/>
      <c r="CH29" s="60"/>
      <c r="CI29" s="60" t="s">
        <v>180</v>
      </c>
      <c r="CJ29" s="141" t="s">
        <v>180</v>
      </c>
      <c r="CK29" s="11"/>
      <c r="CL29" s="11"/>
      <c r="CM29" s="167"/>
      <c r="CN29" s="71" t="s">
        <v>102</v>
      </c>
      <c r="CO29" s="77" t="s">
        <v>180</v>
      </c>
      <c r="CP29" s="59"/>
      <c r="CQ29" s="59"/>
      <c r="CR29" s="59"/>
      <c r="CS29" s="59" t="s">
        <v>180</v>
      </c>
      <c r="CT29" s="137" t="s">
        <v>180</v>
      </c>
      <c r="CU29" s="11"/>
      <c r="CV29" s="11"/>
      <c r="CW29" s="167"/>
      <c r="CX29" s="71" t="s">
        <v>102</v>
      </c>
      <c r="CY29" s="77" t="s">
        <v>180</v>
      </c>
      <c r="CZ29" s="59"/>
      <c r="DA29" s="59"/>
      <c r="DB29" s="59"/>
      <c r="DC29" s="59" t="s">
        <v>180</v>
      </c>
      <c r="DD29" s="137" t="s">
        <v>180</v>
      </c>
      <c r="DE29" s="11"/>
      <c r="DF29" s="11"/>
      <c r="DG29" s="167"/>
      <c r="DH29" s="71" t="s">
        <v>102</v>
      </c>
      <c r="DI29" s="77" t="s">
        <v>181</v>
      </c>
      <c r="DJ29" s="59"/>
      <c r="DK29" s="59"/>
      <c r="DL29" s="59"/>
      <c r="DM29" s="59" t="s">
        <v>181</v>
      </c>
      <c r="DN29" s="137" t="s">
        <v>181</v>
      </c>
      <c r="DO29" s="11"/>
      <c r="DP29" s="11"/>
      <c r="DQ29" s="167"/>
      <c r="DR29" s="71" t="s">
        <v>102</v>
      </c>
      <c r="DS29" s="77" t="s">
        <v>180</v>
      </c>
      <c r="DT29" s="59"/>
      <c r="DU29" s="59"/>
      <c r="DV29" s="59"/>
      <c r="DW29" s="59" t="s">
        <v>180</v>
      </c>
      <c r="DX29" s="137" t="s">
        <v>180</v>
      </c>
      <c r="DY29" s="11"/>
      <c r="DZ29" s="11"/>
      <c r="EA29" s="167"/>
      <c r="EB29" s="71" t="s">
        <v>102</v>
      </c>
      <c r="EC29" s="77" t="s">
        <v>181</v>
      </c>
      <c r="ED29" s="59"/>
      <c r="EE29" s="59"/>
      <c r="EF29" s="59"/>
      <c r="EG29" s="59" t="s">
        <v>181</v>
      </c>
      <c r="EH29" s="137" t="s">
        <v>181</v>
      </c>
      <c r="EI29" s="11"/>
      <c r="EJ29" s="11"/>
      <c r="EK29" s="167"/>
      <c r="EL29" s="71" t="s">
        <v>102</v>
      </c>
      <c r="EM29" s="77" t="s">
        <v>180</v>
      </c>
      <c r="EN29" s="59"/>
      <c r="EO29" s="59"/>
      <c r="EP29" s="59"/>
      <c r="EQ29" s="59" t="s">
        <v>180</v>
      </c>
      <c r="ER29" s="137" t="s">
        <v>180</v>
      </c>
      <c r="ES29" s="11"/>
      <c r="ET29" s="11"/>
      <c r="EU29" s="167"/>
      <c r="EV29" s="71" t="s">
        <v>102</v>
      </c>
      <c r="EW29" s="77" t="s">
        <v>181</v>
      </c>
      <c r="EX29" s="59"/>
      <c r="EY29" s="59"/>
      <c r="EZ29" s="59"/>
      <c r="FA29" s="59" t="s">
        <v>181</v>
      </c>
      <c r="FB29" s="137" t="s">
        <v>181</v>
      </c>
      <c r="FC29" s="11"/>
      <c r="FD29" s="11"/>
      <c r="FE29" s="167"/>
      <c r="FF29" s="71" t="s">
        <v>102</v>
      </c>
      <c r="FG29" s="77" t="s">
        <v>180</v>
      </c>
      <c r="FH29" s="59"/>
      <c r="FI29" s="59"/>
      <c r="FJ29" s="59"/>
      <c r="FK29" s="59" t="s">
        <v>180</v>
      </c>
      <c r="FL29" s="137" t="s">
        <v>180</v>
      </c>
      <c r="FM29" s="11"/>
      <c r="FN29" s="11"/>
      <c r="FO29" s="167"/>
      <c r="FP29" s="71" t="s">
        <v>102</v>
      </c>
      <c r="FQ29" s="77"/>
      <c r="FR29" s="59"/>
      <c r="FS29" s="59"/>
      <c r="FT29" s="59"/>
      <c r="FU29" s="59"/>
      <c r="FV29" s="137"/>
      <c r="FW29" s="11"/>
      <c r="FX29" s="11"/>
      <c r="FY29" s="167"/>
      <c r="FZ29" s="71" t="s">
        <v>102</v>
      </c>
      <c r="GA29" s="77" t="s">
        <v>181</v>
      </c>
      <c r="GB29" s="59"/>
      <c r="GC29" s="59"/>
      <c r="GD29" s="59"/>
      <c r="GE29" s="59" t="s">
        <v>181</v>
      </c>
      <c r="GF29" s="137" t="s">
        <v>181</v>
      </c>
      <c r="GG29" s="11"/>
      <c r="GH29" s="11"/>
      <c r="GI29" s="167"/>
      <c r="GJ29" s="71" t="s">
        <v>102</v>
      </c>
      <c r="GK29" s="77" t="s">
        <v>180</v>
      </c>
      <c r="GL29" s="59"/>
      <c r="GM29" s="59"/>
      <c r="GN29" s="59"/>
      <c r="GO29" s="59" t="s">
        <v>180</v>
      </c>
      <c r="GP29" s="137" t="s">
        <v>180</v>
      </c>
      <c r="GQ29" s="11"/>
      <c r="GR29" s="11"/>
      <c r="GS29" s="167"/>
      <c r="GT29" s="71" t="s">
        <v>102</v>
      </c>
      <c r="GU29" s="77"/>
      <c r="GV29" s="59"/>
      <c r="GW29" s="59"/>
      <c r="GX29" s="59"/>
      <c r="GY29" s="59"/>
      <c r="GZ29" s="137"/>
      <c r="HA29" s="11"/>
      <c r="HB29" s="11"/>
      <c r="HC29" s="167"/>
      <c r="HD29" s="71" t="s">
        <v>102</v>
      </c>
      <c r="HE29" s="77" t="s">
        <v>180</v>
      </c>
      <c r="HF29" s="59"/>
      <c r="HG29" s="59"/>
      <c r="HH29" s="59"/>
      <c r="HI29" s="59" t="s">
        <v>180</v>
      </c>
      <c r="HJ29" s="137" t="s">
        <v>180</v>
      </c>
      <c r="HK29" s="11"/>
      <c r="HL29" s="11"/>
      <c r="HM29" s="167"/>
      <c r="HN29" s="71" t="s">
        <v>102</v>
      </c>
      <c r="HO29" s="77" t="s">
        <v>181</v>
      </c>
      <c r="HP29" s="59"/>
      <c r="HQ29" s="59"/>
      <c r="HR29" s="59"/>
      <c r="HS29" s="59"/>
      <c r="HT29" s="137"/>
      <c r="HU29" s="11"/>
      <c r="HV29" s="11"/>
      <c r="HW29" s="167"/>
      <c r="HX29" s="71" t="s">
        <v>102</v>
      </c>
      <c r="HY29" s="77" t="s">
        <v>180</v>
      </c>
      <c r="HZ29" s="59"/>
      <c r="IA29" s="59"/>
      <c r="IB29" s="59"/>
      <c r="IC29" s="59" t="s">
        <v>180</v>
      </c>
      <c r="ID29" s="137" t="s">
        <v>180</v>
      </c>
      <c r="IE29" s="11"/>
      <c r="IF29" s="11"/>
      <c r="IG29" s="167"/>
      <c r="IH29" s="71" t="s">
        <v>102</v>
      </c>
      <c r="II29" s="77"/>
      <c r="IJ29" s="59"/>
      <c r="IK29" s="59" t="s">
        <v>180</v>
      </c>
      <c r="IL29" s="59"/>
      <c r="IM29" s="59"/>
      <c r="IN29" s="137"/>
      <c r="IO29" s="11"/>
      <c r="IP29" s="11"/>
    </row>
    <row r="30" spans="1:250" ht="15.75" customHeight="1" x14ac:dyDescent="0.25">
      <c r="A30" s="167"/>
      <c r="B30" s="71" t="s">
        <v>103</v>
      </c>
      <c r="C30" s="59"/>
      <c r="D30" s="59"/>
      <c r="E30" s="59"/>
      <c r="F30" s="59"/>
      <c r="G30" s="59"/>
      <c r="H30" s="137"/>
      <c r="I30" s="11"/>
      <c r="J30" s="11"/>
      <c r="K30" s="167"/>
      <c r="L30" s="71" t="s">
        <v>103</v>
      </c>
      <c r="M30" s="59"/>
      <c r="N30" s="59"/>
      <c r="O30" s="59"/>
      <c r="P30" s="59"/>
      <c r="Q30" s="59"/>
      <c r="R30" s="137"/>
      <c r="S30" s="11"/>
      <c r="T30" s="11"/>
      <c r="U30" s="167"/>
      <c r="V30" s="71" t="s">
        <v>103</v>
      </c>
      <c r="W30" s="59"/>
      <c r="X30" s="59"/>
      <c r="Y30" s="59"/>
      <c r="Z30" s="59"/>
      <c r="AA30" s="59"/>
      <c r="AB30" s="137"/>
      <c r="AC30" s="11"/>
      <c r="AD30" s="11"/>
      <c r="AE30" s="167"/>
      <c r="AF30" s="71" t="s">
        <v>103</v>
      </c>
      <c r="AG30" s="59"/>
      <c r="AH30" s="59"/>
      <c r="AI30" s="59"/>
      <c r="AJ30" s="59"/>
      <c r="AK30" s="59"/>
      <c r="AL30" s="137"/>
      <c r="AM30" s="11"/>
      <c r="AN30" s="11"/>
      <c r="AO30" s="167"/>
      <c r="AP30" s="71" t="s">
        <v>103</v>
      </c>
      <c r="AQ30" s="59"/>
      <c r="AR30" s="59"/>
      <c r="AS30" s="59"/>
      <c r="AT30" s="59"/>
      <c r="AU30" s="59"/>
      <c r="AV30" s="137"/>
      <c r="AW30" s="11"/>
      <c r="AX30" s="11"/>
      <c r="AY30" s="167"/>
      <c r="AZ30" s="71" t="s">
        <v>103</v>
      </c>
      <c r="BA30" s="59"/>
      <c r="BB30" s="59"/>
      <c r="BC30" s="59"/>
      <c r="BD30" s="59"/>
      <c r="BE30" s="59"/>
      <c r="BF30" s="137"/>
      <c r="BG30" s="11"/>
      <c r="BH30" s="11"/>
      <c r="BI30" s="167"/>
      <c r="BJ30" s="71" t="s">
        <v>103</v>
      </c>
      <c r="BK30" s="59"/>
      <c r="BL30" s="59"/>
      <c r="BM30" s="59"/>
      <c r="BN30" s="59"/>
      <c r="BO30" s="59"/>
      <c r="BP30" s="137"/>
      <c r="BQ30" s="11"/>
      <c r="BR30" s="11"/>
      <c r="BS30" s="167"/>
      <c r="BT30" s="71" t="s">
        <v>103</v>
      </c>
      <c r="BU30" s="59"/>
      <c r="BV30" s="59"/>
      <c r="BW30" s="59"/>
      <c r="BX30" s="59"/>
      <c r="BY30" s="59"/>
      <c r="BZ30" s="137"/>
      <c r="CA30" s="11"/>
      <c r="CB30" s="11"/>
      <c r="CC30" s="167"/>
      <c r="CD30" s="71" t="s">
        <v>103</v>
      </c>
      <c r="CE30" s="59"/>
      <c r="CF30" s="59"/>
      <c r="CG30" s="59"/>
      <c r="CH30" s="59"/>
      <c r="CI30" s="59"/>
      <c r="CJ30" s="137"/>
      <c r="CK30" s="11"/>
      <c r="CL30" s="11"/>
      <c r="CM30" s="167"/>
      <c r="CN30" s="71" t="s">
        <v>103</v>
      </c>
      <c r="CO30" s="59"/>
      <c r="CP30" s="59"/>
      <c r="CQ30" s="59"/>
      <c r="CR30" s="59"/>
      <c r="CS30" s="59"/>
      <c r="CT30" s="137"/>
      <c r="CU30" s="11"/>
      <c r="CV30" s="11"/>
      <c r="CW30" s="167"/>
      <c r="CX30" s="71" t="s">
        <v>103</v>
      </c>
      <c r="CY30" s="59"/>
      <c r="CZ30" s="59"/>
      <c r="DA30" s="59"/>
      <c r="DB30" s="59"/>
      <c r="DC30" s="59"/>
      <c r="DD30" s="137"/>
      <c r="DE30" s="11"/>
      <c r="DF30" s="11"/>
      <c r="DG30" s="167"/>
      <c r="DH30" s="71" t="s">
        <v>103</v>
      </c>
      <c r="DI30" s="59"/>
      <c r="DJ30" s="59"/>
      <c r="DK30" s="59"/>
      <c r="DL30" s="59"/>
      <c r="DM30" s="59"/>
      <c r="DN30" s="137"/>
      <c r="DO30" s="11"/>
      <c r="DP30" s="11"/>
      <c r="DQ30" s="167"/>
      <c r="DR30" s="71" t="s">
        <v>103</v>
      </c>
      <c r="DS30" s="59"/>
      <c r="DT30" s="59"/>
      <c r="DU30" s="59"/>
      <c r="DV30" s="59"/>
      <c r="DW30" s="59"/>
      <c r="DX30" s="137"/>
      <c r="DY30" s="11"/>
      <c r="DZ30" s="11"/>
      <c r="EA30" s="167"/>
      <c r="EB30" s="71" t="s">
        <v>103</v>
      </c>
      <c r="EC30" s="59"/>
      <c r="ED30" s="59"/>
      <c r="EE30" s="59"/>
      <c r="EF30" s="59"/>
      <c r="EG30" s="59"/>
      <c r="EH30" s="137"/>
      <c r="EI30" s="11"/>
      <c r="EJ30" s="11"/>
      <c r="EK30" s="167"/>
      <c r="EL30" s="71" t="s">
        <v>103</v>
      </c>
      <c r="EM30" s="59"/>
      <c r="EN30" s="59"/>
      <c r="EO30" s="59"/>
      <c r="EP30" s="59"/>
      <c r="EQ30" s="59"/>
      <c r="ER30" s="137"/>
      <c r="ES30" s="11"/>
      <c r="ET30" s="11"/>
      <c r="EU30" s="167"/>
      <c r="EV30" s="71" t="s">
        <v>103</v>
      </c>
      <c r="EW30" s="59"/>
      <c r="EX30" s="59"/>
      <c r="EY30" s="59"/>
      <c r="EZ30" s="59"/>
      <c r="FA30" s="59"/>
      <c r="FB30" s="137"/>
      <c r="FC30" s="11"/>
      <c r="FD30" s="11"/>
      <c r="FE30" s="167"/>
      <c r="FF30" s="71" t="s">
        <v>103</v>
      </c>
      <c r="FG30" s="59"/>
      <c r="FH30" s="59"/>
      <c r="FI30" s="59"/>
      <c r="FJ30" s="59"/>
      <c r="FK30" s="59"/>
      <c r="FL30" s="137"/>
      <c r="FM30" s="11"/>
      <c r="FN30" s="11"/>
      <c r="FO30" s="167"/>
      <c r="FP30" s="71" t="s">
        <v>103</v>
      </c>
      <c r="FQ30" s="59" t="s">
        <v>181</v>
      </c>
      <c r="FR30" s="59" t="s">
        <v>181</v>
      </c>
      <c r="FS30" s="59" t="s">
        <v>181</v>
      </c>
      <c r="FT30" s="59"/>
      <c r="FU30" s="59"/>
      <c r="FV30" s="137"/>
      <c r="FW30" s="11"/>
      <c r="FX30" s="11"/>
      <c r="FY30" s="167"/>
      <c r="FZ30" s="71" t="s">
        <v>103</v>
      </c>
      <c r="GA30" s="59"/>
      <c r="GB30" s="59"/>
      <c r="GC30" s="59"/>
      <c r="GD30" s="59"/>
      <c r="GE30" s="59"/>
      <c r="GF30" s="137"/>
      <c r="GG30" s="11"/>
      <c r="GH30" s="11"/>
      <c r="GI30" s="167"/>
      <c r="GJ30" s="71" t="s">
        <v>103</v>
      </c>
      <c r="GK30" s="59"/>
      <c r="GL30" s="59"/>
      <c r="GM30" s="59"/>
      <c r="GN30" s="59"/>
      <c r="GO30" s="59"/>
      <c r="GP30" s="137"/>
      <c r="GQ30" s="11"/>
      <c r="GR30" s="11"/>
      <c r="GS30" s="167"/>
      <c r="GT30" s="71" t="s">
        <v>103</v>
      </c>
      <c r="GU30" s="59"/>
      <c r="GV30" s="59"/>
      <c r="GW30" s="59"/>
      <c r="GX30" s="59"/>
      <c r="GY30" s="59"/>
      <c r="GZ30" s="137"/>
      <c r="HA30" s="11"/>
      <c r="HB30" s="11"/>
      <c r="HC30" s="167"/>
      <c r="HD30" s="71" t="s">
        <v>103</v>
      </c>
      <c r="HE30" s="59"/>
      <c r="HF30" s="59"/>
      <c r="HG30" s="59"/>
      <c r="HH30" s="59"/>
      <c r="HI30" s="59"/>
      <c r="HJ30" s="137"/>
      <c r="HK30" s="11"/>
      <c r="HL30" s="11"/>
      <c r="HM30" s="167"/>
      <c r="HN30" s="71" t="s">
        <v>103</v>
      </c>
      <c r="HO30" s="59"/>
      <c r="HP30" s="59"/>
      <c r="HQ30" s="59"/>
      <c r="HR30" s="59"/>
      <c r="HS30" s="59"/>
      <c r="HT30" s="137"/>
      <c r="HU30" s="11"/>
      <c r="HV30" s="11"/>
      <c r="HW30" s="167"/>
      <c r="HX30" s="71" t="s">
        <v>103</v>
      </c>
      <c r="HY30" s="59" t="s">
        <v>180</v>
      </c>
      <c r="HZ30" s="59"/>
      <c r="IA30" s="59"/>
      <c r="IB30" s="59"/>
      <c r="IC30" s="59" t="s">
        <v>180</v>
      </c>
      <c r="ID30" s="137" t="s">
        <v>180</v>
      </c>
      <c r="IE30" s="11"/>
      <c r="IF30" s="11"/>
      <c r="IG30" s="167"/>
      <c r="IH30" s="71" t="s">
        <v>103</v>
      </c>
      <c r="II30" s="59"/>
      <c r="IJ30" s="59"/>
      <c r="IK30" s="59" t="s">
        <v>180</v>
      </c>
      <c r="IL30" s="59"/>
      <c r="IM30" s="59"/>
      <c r="IN30" s="137"/>
      <c r="IO30" s="11"/>
      <c r="IP30" s="11"/>
    </row>
    <row r="31" spans="1:250" ht="15.75" customHeight="1" x14ac:dyDescent="0.25">
      <c r="A31" s="168"/>
      <c r="B31" s="12" t="s">
        <v>23</v>
      </c>
      <c r="C31" s="78"/>
      <c r="D31" s="78"/>
      <c r="E31" s="78"/>
      <c r="F31" s="79"/>
      <c r="G31" s="80">
        <v>11490</v>
      </c>
      <c r="H31" s="81">
        <v>410</v>
      </c>
      <c r="I31" s="11"/>
      <c r="J31" s="11"/>
      <c r="K31" s="168"/>
      <c r="L31" s="12" t="s">
        <v>23</v>
      </c>
      <c r="M31" s="78"/>
      <c r="N31" s="78"/>
      <c r="O31" s="78"/>
      <c r="P31" s="78"/>
      <c r="Q31" s="78">
        <v>11780</v>
      </c>
      <c r="R31" s="198">
        <v>424</v>
      </c>
      <c r="S31" s="11"/>
      <c r="T31" s="11"/>
      <c r="U31" s="168"/>
      <c r="V31" s="12" t="s">
        <v>23</v>
      </c>
      <c r="W31" s="78"/>
      <c r="X31" s="78"/>
      <c r="Y31" s="78"/>
      <c r="Z31" s="79"/>
      <c r="AA31" s="80">
        <v>12089</v>
      </c>
      <c r="AB31" s="81">
        <v>455</v>
      </c>
      <c r="AC31" s="11"/>
      <c r="AD31" s="11"/>
      <c r="AE31" s="168"/>
      <c r="AF31" s="12" t="s">
        <v>23</v>
      </c>
      <c r="AG31" s="78"/>
      <c r="AH31" s="78"/>
      <c r="AI31" s="78"/>
      <c r="AJ31" s="79"/>
      <c r="AK31" s="80">
        <v>12471</v>
      </c>
      <c r="AL31" s="81">
        <v>491</v>
      </c>
      <c r="AM31" s="11"/>
      <c r="AN31" s="11"/>
      <c r="AO31" s="168"/>
      <c r="AP31" s="12" t="s">
        <v>23</v>
      </c>
      <c r="AQ31" s="78"/>
      <c r="AR31" s="78"/>
      <c r="AS31" s="78"/>
      <c r="AT31" s="79"/>
      <c r="AU31" s="80">
        <v>13181</v>
      </c>
      <c r="AV31" s="81">
        <v>595</v>
      </c>
      <c r="AW31" s="11"/>
      <c r="AX31" s="11"/>
      <c r="AY31" s="168"/>
      <c r="AZ31" s="12" t="s">
        <v>23</v>
      </c>
      <c r="BA31" s="78"/>
      <c r="BB31" s="78"/>
      <c r="BC31" s="78"/>
      <c r="BD31" s="79"/>
      <c r="BE31" s="80">
        <v>16513</v>
      </c>
      <c r="BF31" s="81">
        <v>706</v>
      </c>
      <c r="BG31" s="11"/>
      <c r="BH31" s="11"/>
      <c r="BI31" s="168"/>
      <c r="BJ31" s="12" t="s">
        <v>23</v>
      </c>
      <c r="BK31" s="78"/>
      <c r="BL31" s="78"/>
      <c r="BM31" s="78"/>
      <c r="BN31" s="79"/>
      <c r="BO31" s="80">
        <v>19412</v>
      </c>
      <c r="BP31" s="81">
        <v>835</v>
      </c>
      <c r="BQ31" s="11"/>
      <c r="BR31" s="11"/>
      <c r="BS31" s="168"/>
      <c r="BT31" s="12" t="s">
        <v>23</v>
      </c>
      <c r="BU31" s="78"/>
      <c r="BV31" s="78"/>
      <c r="BW31" s="78"/>
      <c r="BX31" s="79"/>
      <c r="BY31" s="80">
        <v>20660</v>
      </c>
      <c r="BZ31" s="81">
        <v>952</v>
      </c>
      <c r="CA31" s="11"/>
      <c r="CB31" s="11"/>
      <c r="CC31" s="168"/>
      <c r="CD31" s="12" t="s">
        <v>23</v>
      </c>
      <c r="CE31" s="78"/>
      <c r="CF31" s="78"/>
      <c r="CG31" s="78"/>
      <c r="CH31" s="79"/>
      <c r="CI31" s="80">
        <v>23354</v>
      </c>
      <c r="CJ31" s="81">
        <v>1087</v>
      </c>
      <c r="CK31" s="11"/>
      <c r="CL31" s="11"/>
      <c r="CM31" s="168"/>
      <c r="CN31" s="12" t="s">
        <v>23</v>
      </c>
      <c r="CO31" s="78"/>
      <c r="CP31" s="78"/>
      <c r="CQ31" s="78"/>
      <c r="CR31" s="79"/>
      <c r="CS31" s="80">
        <v>25212</v>
      </c>
      <c r="CT31" s="81">
        <v>1197</v>
      </c>
      <c r="CU31" s="11"/>
      <c r="CV31" s="11"/>
      <c r="CW31" s="168"/>
      <c r="CX31" s="12" t="s">
        <v>23</v>
      </c>
      <c r="CY31" s="78"/>
      <c r="CZ31" s="78"/>
      <c r="DA31" s="78"/>
      <c r="DB31" s="79"/>
      <c r="DC31" s="80">
        <v>26951</v>
      </c>
      <c r="DD31" s="81">
        <v>1351</v>
      </c>
      <c r="DE31" s="11"/>
      <c r="DF31" s="11"/>
      <c r="DG31" s="168"/>
      <c r="DH31" s="12" t="s">
        <v>23</v>
      </c>
      <c r="DI31" s="78"/>
      <c r="DJ31" s="78"/>
      <c r="DK31" s="78"/>
      <c r="DL31" s="79"/>
      <c r="DM31" s="80"/>
      <c r="DN31" s="81"/>
      <c r="DO31" s="11"/>
      <c r="DP31" s="11"/>
      <c r="DQ31" s="168"/>
      <c r="DR31" s="12" t="s">
        <v>23</v>
      </c>
      <c r="DS31" s="78"/>
      <c r="DT31" s="78"/>
      <c r="DU31" s="78"/>
      <c r="DV31" s="79">
        <v>3418</v>
      </c>
      <c r="DW31" s="80">
        <v>28349</v>
      </c>
      <c r="DX31" s="81">
        <v>1517</v>
      </c>
      <c r="DY31" s="11"/>
      <c r="DZ31" s="11"/>
      <c r="EA31" s="168"/>
      <c r="EB31" s="12" t="s">
        <v>23</v>
      </c>
      <c r="EC31" s="78"/>
      <c r="ED31" s="78"/>
      <c r="EE31" s="78"/>
      <c r="EF31" s="79"/>
      <c r="EG31" s="80"/>
      <c r="EH31" s="81"/>
      <c r="EI31" s="11"/>
      <c r="EJ31" s="11"/>
      <c r="EK31" s="168"/>
      <c r="EL31" s="12" t="s">
        <v>23</v>
      </c>
      <c r="EM31" s="78"/>
      <c r="EN31" s="78"/>
      <c r="EO31" s="78"/>
      <c r="EP31" s="79">
        <v>3580</v>
      </c>
      <c r="EQ31" s="80">
        <v>29643</v>
      </c>
      <c r="ER31" s="81">
        <v>1710</v>
      </c>
      <c r="ES31" s="11"/>
      <c r="ET31" s="11"/>
      <c r="EU31" s="168"/>
      <c r="EV31" s="12" t="s">
        <v>23</v>
      </c>
      <c r="EW31" s="78"/>
      <c r="EX31" s="78"/>
      <c r="EY31" s="78"/>
      <c r="EZ31" s="79"/>
      <c r="FA31" s="80"/>
      <c r="FB31" s="81"/>
      <c r="FC31" s="11"/>
      <c r="FD31" s="11"/>
      <c r="FE31" s="168"/>
      <c r="FF31" s="12" t="s">
        <v>23</v>
      </c>
      <c r="FG31" s="78"/>
      <c r="FH31" s="78"/>
      <c r="FI31" s="78"/>
      <c r="FJ31" s="79">
        <v>3688</v>
      </c>
      <c r="FK31" s="80">
        <v>30534</v>
      </c>
      <c r="FL31" s="81">
        <v>1912</v>
      </c>
      <c r="FM31" s="11"/>
      <c r="FN31" s="11"/>
      <c r="FO31" s="168"/>
      <c r="FP31" s="12" t="s">
        <v>23</v>
      </c>
      <c r="FQ31" s="78"/>
      <c r="FR31" s="78"/>
      <c r="FS31" s="78"/>
      <c r="FT31" s="79"/>
      <c r="FU31" s="80"/>
      <c r="FV31" s="81"/>
      <c r="FW31" s="11"/>
      <c r="FX31" s="11"/>
      <c r="FY31" s="168"/>
      <c r="FZ31" s="12" t="s">
        <v>23</v>
      </c>
      <c r="GA31" s="78"/>
      <c r="GB31" s="78"/>
      <c r="GC31" s="78"/>
      <c r="GD31" s="79"/>
      <c r="GE31" s="80"/>
      <c r="GF31" s="81"/>
      <c r="GG31" s="11"/>
      <c r="GH31" s="11"/>
      <c r="GI31" s="168"/>
      <c r="GJ31" s="12" t="s">
        <v>23</v>
      </c>
      <c r="GK31" s="78"/>
      <c r="GL31" s="78"/>
      <c r="GM31" s="78"/>
      <c r="GN31" s="79"/>
      <c r="GO31" s="80"/>
      <c r="GP31" s="81"/>
      <c r="GQ31" s="11"/>
      <c r="GR31" s="11"/>
      <c r="GS31" s="168"/>
      <c r="GT31" s="12" t="s">
        <v>23</v>
      </c>
      <c r="GU31" s="78"/>
      <c r="GV31" s="78"/>
      <c r="GW31" s="78"/>
      <c r="GX31" s="79"/>
      <c r="GY31" s="80"/>
      <c r="GZ31" s="81"/>
      <c r="HA31" s="11"/>
      <c r="HB31" s="11"/>
      <c r="HC31" s="168"/>
      <c r="HD31" s="12" t="s">
        <v>23</v>
      </c>
      <c r="HE31" s="78"/>
      <c r="HF31" s="78"/>
      <c r="HG31" s="78"/>
      <c r="HH31" s="79"/>
      <c r="HI31" s="80"/>
      <c r="HJ31" s="81"/>
      <c r="HK31" s="11"/>
      <c r="HL31" s="11"/>
      <c r="HM31" s="168"/>
      <c r="HN31" s="12" t="s">
        <v>23</v>
      </c>
      <c r="HO31" s="78"/>
      <c r="HP31" s="78"/>
      <c r="HQ31" s="78"/>
      <c r="HR31" s="79"/>
      <c r="HS31" s="80"/>
      <c r="HT31" s="81"/>
      <c r="HU31" s="11"/>
      <c r="HV31" s="11"/>
      <c r="HW31" s="168"/>
      <c r="HX31" s="12" t="s">
        <v>23</v>
      </c>
      <c r="HY31" s="252"/>
      <c r="HZ31" s="252"/>
      <c r="IA31" s="252"/>
      <c r="IB31" s="253"/>
      <c r="IC31" s="254">
        <v>35838</v>
      </c>
      <c r="ID31" s="81">
        <v>3393</v>
      </c>
      <c r="IE31" s="11"/>
      <c r="IF31" s="11"/>
      <c r="IG31" s="168"/>
      <c r="IH31" s="12" t="s">
        <v>23</v>
      </c>
      <c r="II31" s="252"/>
      <c r="IJ31" s="252"/>
      <c r="IK31" s="252"/>
      <c r="IL31" s="253"/>
      <c r="IM31" s="254"/>
      <c r="IN31" s="81"/>
      <c r="IO31" s="11"/>
      <c r="IP31" s="11"/>
    </row>
    <row r="32" spans="1:250" s="3" customFormat="1" ht="16.5" thickBot="1" x14ac:dyDescent="0.3">
      <c r="A32" s="169"/>
      <c r="B32" s="82" t="s">
        <v>20</v>
      </c>
      <c r="C32" s="83">
        <f>11490+410</f>
        <v>11900</v>
      </c>
      <c r="D32" s="83">
        <f>1745+381</f>
        <v>2126</v>
      </c>
      <c r="E32" s="83">
        <f>9745+29</f>
        <v>9774</v>
      </c>
      <c r="F32" s="83"/>
      <c r="G32" s="83">
        <v>11490</v>
      </c>
      <c r="H32" s="84">
        <v>410</v>
      </c>
      <c r="I32" s="11"/>
      <c r="J32" s="11"/>
      <c r="K32" s="169"/>
      <c r="L32" s="82" t="s">
        <v>20</v>
      </c>
      <c r="M32" s="83">
        <f>SUM(Q32:R32)</f>
        <v>12204</v>
      </c>
      <c r="N32" s="196">
        <f>1793+395</f>
        <v>2188</v>
      </c>
      <c r="O32" s="196">
        <f>9987+29</f>
        <v>10016</v>
      </c>
      <c r="P32" s="196"/>
      <c r="Q32" s="196">
        <v>11780</v>
      </c>
      <c r="R32" s="197">
        <v>424</v>
      </c>
      <c r="S32" s="11"/>
      <c r="T32" s="11"/>
      <c r="U32" s="169"/>
      <c r="V32" s="82" t="s">
        <v>20</v>
      </c>
      <c r="W32" s="83">
        <f>SUM(AA32:AB32)</f>
        <v>12544</v>
      </c>
      <c r="X32" s="83">
        <f>1930+426</f>
        <v>2356</v>
      </c>
      <c r="Y32" s="83">
        <f>10159+29</f>
        <v>10188</v>
      </c>
      <c r="Z32" s="83"/>
      <c r="AA32" s="83">
        <v>12089</v>
      </c>
      <c r="AB32" s="84">
        <v>455</v>
      </c>
      <c r="AC32" s="11"/>
      <c r="AD32" s="11"/>
      <c r="AE32" s="169"/>
      <c r="AF32" s="82" t="s">
        <v>20</v>
      </c>
      <c r="AG32" s="83">
        <f>SUM(AK32:AL32)</f>
        <v>12962</v>
      </c>
      <c r="AH32" s="83">
        <f>1998+449</f>
        <v>2447</v>
      </c>
      <c r="AI32" s="83">
        <f>10473+42</f>
        <v>10515</v>
      </c>
      <c r="AJ32" s="83"/>
      <c r="AK32" s="83">
        <v>12471</v>
      </c>
      <c r="AL32" s="84">
        <v>491</v>
      </c>
      <c r="AM32" s="11"/>
      <c r="AN32" s="11"/>
      <c r="AO32" s="169"/>
      <c r="AP32" s="82" t="s">
        <v>20</v>
      </c>
      <c r="AQ32" s="83">
        <f>SUM(AU32:AV32)</f>
        <v>13776</v>
      </c>
      <c r="AR32" s="83">
        <f>2134+533</f>
        <v>2667</v>
      </c>
      <c r="AS32" s="83">
        <f>11047+62</f>
        <v>11109</v>
      </c>
      <c r="AT32" s="83"/>
      <c r="AU32" s="83">
        <v>13181</v>
      </c>
      <c r="AV32" s="84">
        <v>595</v>
      </c>
      <c r="AW32" s="11"/>
      <c r="AX32" s="11"/>
      <c r="AY32" s="169"/>
      <c r="AZ32" s="82" t="s">
        <v>20</v>
      </c>
      <c r="BA32" s="83">
        <f>SUM(BE32:BF32)</f>
        <v>17219</v>
      </c>
      <c r="BB32" s="83">
        <f>2428+617</f>
        <v>3045</v>
      </c>
      <c r="BC32" s="83">
        <f>14085+89</f>
        <v>14174</v>
      </c>
      <c r="BD32" s="83"/>
      <c r="BE32" s="83">
        <v>16513</v>
      </c>
      <c r="BF32" s="84">
        <v>706</v>
      </c>
      <c r="BG32" s="11"/>
      <c r="BH32" s="11"/>
      <c r="BI32" s="169"/>
      <c r="BJ32" s="82" t="s">
        <v>20</v>
      </c>
      <c r="BK32" s="83">
        <f>SUM(BO32:BP32)</f>
        <v>20247</v>
      </c>
      <c r="BL32" s="83">
        <f>2676+707</f>
        <v>3383</v>
      </c>
      <c r="BM32" s="83">
        <f>16736+128</f>
        <v>16864</v>
      </c>
      <c r="BN32" s="83"/>
      <c r="BO32" s="83">
        <v>19412</v>
      </c>
      <c r="BP32" s="84">
        <v>835</v>
      </c>
      <c r="BQ32" s="11"/>
      <c r="BR32" s="11"/>
      <c r="BS32" s="169"/>
      <c r="BT32" s="82" t="s">
        <v>20</v>
      </c>
      <c r="BU32" s="88">
        <f>SUM(BY32:BZ32)</f>
        <v>21612</v>
      </c>
      <c r="BV32" s="88">
        <f>2680+803</f>
        <v>3483</v>
      </c>
      <c r="BW32" s="88">
        <f>17980+149</f>
        <v>18129</v>
      </c>
      <c r="BX32" s="89"/>
      <c r="BY32" s="83">
        <v>20660</v>
      </c>
      <c r="BZ32" s="84">
        <v>952</v>
      </c>
      <c r="CA32" s="11"/>
      <c r="CB32" s="11"/>
      <c r="CC32" s="169"/>
      <c r="CD32" s="82" t="s">
        <v>20</v>
      </c>
      <c r="CE32" s="88">
        <f>SUM(CI32:CJ32)</f>
        <v>24441</v>
      </c>
      <c r="CF32" s="88">
        <f>3100+904</f>
        <v>4004</v>
      </c>
      <c r="CG32" s="88">
        <f>20254+183</f>
        <v>20437</v>
      </c>
      <c r="CH32" s="89"/>
      <c r="CI32" s="83">
        <v>23354</v>
      </c>
      <c r="CJ32" s="84">
        <v>1087</v>
      </c>
      <c r="CK32" s="11"/>
      <c r="CL32" s="11"/>
      <c r="CM32" s="169"/>
      <c r="CN32" s="82" t="s">
        <v>20</v>
      </c>
      <c r="CO32" s="83">
        <f>SUM(CS32:CT32)</f>
        <v>26409</v>
      </c>
      <c r="CP32" s="83">
        <f>3206+976</f>
        <v>4182</v>
      </c>
      <c r="CQ32" s="83">
        <f>21886+209</f>
        <v>22095</v>
      </c>
      <c r="CR32" s="83"/>
      <c r="CS32" s="83">
        <v>25212</v>
      </c>
      <c r="CT32" s="84">
        <v>1197</v>
      </c>
      <c r="CU32" s="11"/>
      <c r="CV32" s="11"/>
      <c r="CW32" s="169"/>
      <c r="CX32" s="82" t="s">
        <v>20</v>
      </c>
      <c r="CY32" s="83">
        <f>SUM(DC32:DD32)</f>
        <v>28302</v>
      </c>
      <c r="CZ32" s="83">
        <f>3206+1053</f>
        <v>4259</v>
      </c>
      <c r="DA32" s="83">
        <f>23745+298</f>
        <v>24043</v>
      </c>
      <c r="DB32" s="83"/>
      <c r="DC32" s="83">
        <v>26951</v>
      </c>
      <c r="DD32" s="84">
        <v>1351</v>
      </c>
      <c r="DE32" s="11"/>
      <c r="DF32" s="11"/>
      <c r="DG32" s="169"/>
      <c r="DH32" s="82" t="s">
        <v>20</v>
      </c>
      <c r="DI32" s="83"/>
      <c r="DJ32" s="83"/>
      <c r="DK32" s="83"/>
      <c r="DL32" s="83"/>
      <c r="DM32" s="83"/>
      <c r="DN32" s="84"/>
      <c r="DO32" s="11"/>
      <c r="DP32" s="11"/>
      <c r="DQ32" s="169"/>
      <c r="DR32" s="82" t="s">
        <v>20</v>
      </c>
      <c r="DS32" s="83"/>
      <c r="DT32" s="83"/>
      <c r="DU32" s="83"/>
      <c r="DV32" s="83"/>
      <c r="DW32" s="83">
        <v>28349</v>
      </c>
      <c r="DX32" s="84">
        <v>1517</v>
      </c>
      <c r="DY32" s="11"/>
      <c r="DZ32" s="11"/>
      <c r="EA32" s="169"/>
      <c r="EB32" s="82" t="s">
        <v>20</v>
      </c>
      <c r="EC32" s="83"/>
      <c r="ED32" s="83"/>
      <c r="EE32" s="83"/>
      <c r="EF32" s="83"/>
      <c r="EG32" s="83"/>
      <c r="EH32" s="84"/>
      <c r="EI32" s="11"/>
      <c r="EJ32" s="11"/>
      <c r="EK32" s="169"/>
      <c r="EL32" s="82" t="s">
        <v>20</v>
      </c>
      <c r="EM32" s="83"/>
      <c r="EN32" s="83"/>
      <c r="EO32" s="83"/>
      <c r="EP32" s="83"/>
      <c r="EQ32" s="83">
        <v>29482</v>
      </c>
      <c r="ER32" s="84">
        <v>1710</v>
      </c>
      <c r="ES32" s="11"/>
      <c r="ET32" s="11"/>
      <c r="EU32" s="169"/>
      <c r="EV32" s="82" t="s">
        <v>20</v>
      </c>
      <c r="EW32" s="83"/>
      <c r="EX32" s="83"/>
      <c r="EY32" s="83"/>
      <c r="EZ32" s="83"/>
      <c r="FA32" s="83"/>
      <c r="FB32" s="84"/>
      <c r="FC32" s="11"/>
      <c r="FD32" s="11"/>
      <c r="FE32" s="169"/>
      <c r="FF32" s="82" t="s">
        <v>20</v>
      </c>
      <c r="FG32" s="83"/>
      <c r="FH32" s="83"/>
      <c r="FI32" s="83"/>
      <c r="FJ32" s="83"/>
      <c r="FK32" s="83">
        <v>30534</v>
      </c>
      <c r="FL32" s="84">
        <v>1912</v>
      </c>
      <c r="FM32" s="11"/>
      <c r="FN32" s="11"/>
      <c r="FO32" s="169"/>
      <c r="FP32" s="82" t="s">
        <v>20</v>
      </c>
      <c r="FQ32" s="83">
        <v>94</v>
      </c>
      <c r="FR32" s="83"/>
      <c r="FS32" s="83"/>
      <c r="FT32" s="83"/>
      <c r="FU32" s="83"/>
      <c r="FV32" s="84"/>
      <c r="FW32" s="11"/>
      <c r="FX32" s="11"/>
      <c r="FY32" s="169"/>
      <c r="FZ32" s="82" t="s">
        <v>20</v>
      </c>
      <c r="GA32" s="83"/>
      <c r="GB32" s="83"/>
      <c r="GC32" s="83"/>
      <c r="GD32" s="83"/>
      <c r="GE32" s="83"/>
      <c r="GF32" s="84"/>
      <c r="GG32" s="11"/>
      <c r="GH32" s="11"/>
      <c r="GI32" s="169"/>
      <c r="GJ32" s="82" t="s">
        <v>20</v>
      </c>
      <c r="GK32" s="88">
        <f>SUM(GO32:GP32)</f>
        <v>34381</v>
      </c>
      <c r="GL32" s="88"/>
      <c r="GM32" s="88"/>
      <c r="GN32" s="89"/>
      <c r="GO32" s="83">
        <v>32048</v>
      </c>
      <c r="GP32" s="84">
        <v>2333</v>
      </c>
      <c r="GQ32" s="11"/>
      <c r="GR32" s="11"/>
      <c r="GS32" s="169"/>
      <c r="GT32" s="82" t="s">
        <v>20</v>
      </c>
      <c r="GU32" s="88">
        <f>SUM(GY32:GZ32)</f>
        <v>36203</v>
      </c>
      <c r="GV32" s="88"/>
      <c r="GW32" s="88"/>
      <c r="GX32" s="89"/>
      <c r="GY32" s="83">
        <v>33373</v>
      </c>
      <c r="GZ32" s="84">
        <v>2830</v>
      </c>
      <c r="HA32" s="11"/>
      <c r="HB32" s="11"/>
      <c r="HC32" s="169"/>
      <c r="HD32" s="82" t="s">
        <v>20</v>
      </c>
      <c r="HE32" s="83">
        <f>SUM(HI32:HJ32)</f>
        <v>38023</v>
      </c>
      <c r="HF32" s="83"/>
      <c r="HG32" s="83"/>
      <c r="HH32" s="83"/>
      <c r="HI32" s="83">
        <v>34867</v>
      </c>
      <c r="HJ32" s="84">
        <v>3156</v>
      </c>
      <c r="HK32" s="11"/>
      <c r="HL32" s="11"/>
      <c r="HM32" s="169"/>
      <c r="HN32" s="82" t="s">
        <v>20</v>
      </c>
      <c r="HO32" s="83">
        <v>63</v>
      </c>
      <c r="HP32" s="83"/>
      <c r="HQ32" s="83"/>
      <c r="HR32" s="83"/>
      <c r="HS32" s="83"/>
      <c r="HT32" s="84"/>
      <c r="HU32" s="11"/>
      <c r="HV32" s="11"/>
      <c r="HW32" s="169"/>
      <c r="HX32" s="82" t="s">
        <v>20</v>
      </c>
      <c r="HY32" s="83"/>
      <c r="HZ32" s="83"/>
      <c r="IA32" s="83"/>
      <c r="IB32" s="83"/>
      <c r="IC32" s="83">
        <v>35838</v>
      </c>
      <c r="ID32" s="84">
        <v>3393</v>
      </c>
      <c r="IE32" s="11"/>
      <c r="IF32" s="11"/>
      <c r="IG32" s="169"/>
      <c r="IH32" s="82" t="s">
        <v>20</v>
      </c>
      <c r="II32" s="83"/>
      <c r="IJ32" s="83"/>
      <c r="IK32" s="83">
        <v>98</v>
      </c>
      <c r="IL32" s="83"/>
      <c r="IM32" s="83"/>
      <c r="IN32" s="84"/>
      <c r="IO32" s="11"/>
      <c r="IP32" s="11"/>
    </row>
    <row r="33" spans="1:231" s="3" customFormat="1" x14ac:dyDescent="0.25">
      <c r="A33" s="170"/>
      <c r="K33" s="170"/>
      <c r="U33" s="170"/>
      <c r="AE33" s="170"/>
      <c r="AO33" s="170"/>
      <c r="AY33" s="170"/>
      <c r="AZ33" s="170"/>
      <c r="BA33" s="170"/>
      <c r="BB33" s="170"/>
      <c r="BC33" s="170"/>
      <c r="BD33" s="170"/>
      <c r="BE33" s="170"/>
      <c r="BF33" s="170"/>
      <c r="BI33" s="170"/>
      <c r="BS33" s="170"/>
      <c r="CC33" s="170"/>
      <c r="CM33" s="170"/>
      <c r="CW33" s="170"/>
      <c r="DG33" s="170"/>
      <c r="DQ33" s="170"/>
      <c r="EA33" s="170"/>
      <c r="EK33" s="170"/>
      <c r="EU33" s="170"/>
      <c r="FE33" s="170"/>
      <c r="FO33" s="170"/>
      <c r="FY33" s="170"/>
      <c r="GI33" s="170"/>
      <c r="GS33" s="170"/>
      <c r="HC33" s="170"/>
      <c r="HM33" s="170"/>
      <c r="HW33" s="170"/>
    </row>
    <row r="34" spans="1:231" s="3" customFormat="1" x14ac:dyDescent="0.25">
      <c r="A34" s="170"/>
      <c r="K34" s="170"/>
      <c r="U34" s="170"/>
      <c r="AE34" s="170"/>
      <c r="AO34" s="170"/>
      <c r="AY34" s="170"/>
      <c r="AZ34" s="170"/>
      <c r="BA34" s="170"/>
      <c r="BB34" s="170"/>
      <c r="BC34" s="170"/>
      <c r="BD34" s="170"/>
      <c r="BE34" s="170"/>
      <c r="BF34" s="170"/>
      <c r="BI34" s="170"/>
      <c r="BS34" s="170"/>
      <c r="CC34" s="170"/>
      <c r="CM34" s="170"/>
      <c r="CW34" s="170"/>
      <c r="DG34" s="170"/>
      <c r="DQ34" s="170"/>
      <c r="EA34" s="170"/>
      <c r="EK34" s="170"/>
      <c r="EU34" s="170"/>
      <c r="FE34" s="170"/>
      <c r="FO34" s="170"/>
      <c r="FY34" s="170"/>
      <c r="GI34" s="170"/>
      <c r="GS34" s="170"/>
      <c r="HC34" s="170"/>
      <c r="HM34" s="170"/>
      <c r="HW34" s="170"/>
    </row>
    <row r="35" spans="1:231" s="3" customFormat="1" x14ac:dyDescent="0.25">
      <c r="A35" s="170"/>
      <c r="K35" s="170"/>
      <c r="U35" s="170"/>
      <c r="AE35" s="170"/>
      <c r="AO35" s="170"/>
      <c r="AY35" s="170"/>
      <c r="AZ35" s="170"/>
      <c r="BA35" s="170"/>
      <c r="BB35" s="170"/>
      <c r="BC35" s="170"/>
      <c r="BD35" s="170"/>
      <c r="BE35" s="170"/>
      <c r="BF35" s="170"/>
      <c r="BI35" s="170"/>
      <c r="BS35" s="170"/>
      <c r="CC35" s="170"/>
      <c r="CM35" s="170"/>
      <c r="CW35" s="170"/>
      <c r="DG35" s="170"/>
      <c r="DQ35" s="170"/>
      <c r="EA35" s="170"/>
      <c r="EK35" s="170"/>
      <c r="EU35" s="170"/>
      <c r="FE35" s="170"/>
      <c r="FO35" s="170"/>
      <c r="FY35" s="170"/>
      <c r="GI35" s="170"/>
      <c r="GS35" s="170"/>
      <c r="HC35" s="170"/>
      <c r="HM35" s="170"/>
      <c r="HW35" s="170"/>
    </row>
    <row r="36" spans="1:231" s="3" customFormat="1" x14ac:dyDescent="0.25">
      <c r="A36" s="170"/>
      <c r="K36" s="170"/>
      <c r="U36" s="170"/>
      <c r="AE36" s="170"/>
      <c r="AO36" s="170"/>
      <c r="AY36" s="170"/>
      <c r="AZ36" s="170"/>
      <c r="BA36" s="170"/>
      <c r="BB36" s="170"/>
      <c r="BC36" s="170"/>
      <c r="BD36" s="170"/>
      <c r="BE36" s="170"/>
      <c r="BF36" s="170"/>
      <c r="BI36" s="170"/>
      <c r="BS36" s="170"/>
      <c r="CC36" s="170"/>
      <c r="CM36" s="170"/>
      <c r="CW36" s="170"/>
      <c r="DG36" s="170"/>
      <c r="DQ36" s="170"/>
      <c r="EA36" s="170"/>
      <c r="EK36" s="170"/>
      <c r="EU36" s="170"/>
      <c r="FE36" s="170"/>
      <c r="FO36" s="170"/>
      <c r="FY36" s="170"/>
      <c r="GI36" s="170"/>
      <c r="GS36" s="170"/>
      <c r="HC36" s="170"/>
      <c r="HM36" s="170"/>
      <c r="HW36" s="170"/>
    </row>
    <row r="37" spans="1:231" s="3" customFormat="1" x14ac:dyDescent="0.25">
      <c r="A37" s="170"/>
      <c r="K37" s="170"/>
      <c r="U37" s="170"/>
      <c r="AE37" s="170"/>
      <c r="AO37" s="170"/>
      <c r="AY37" s="170"/>
      <c r="AZ37" s="170"/>
      <c r="BA37" s="170"/>
      <c r="BB37" s="170"/>
      <c r="BC37" s="170"/>
      <c r="BD37" s="170"/>
      <c r="BE37" s="170"/>
      <c r="BF37" s="170"/>
      <c r="BI37" s="170"/>
      <c r="BS37" s="170"/>
      <c r="CC37" s="170"/>
      <c r="CM37" s="170"/>
      <c r="CW37" s="170"/>
      <c r="DG37" s="170"/>
      <c r="DQ37" s="170"/>
      <c r="EA37" s="170"/>
      <c r="EK37" s="170"/>
      <c r="EU37" s="170"/>
      <c r="FE37" s="170"/>
      <c r="FO37" s="170"/>
      <c r="FY37" s="170"/>
      <c r="GI37" s="170"/>
      <c r="GS37" s="170"/>
      <c r="HC37" s="170"/>
      <c r="HM37" s="170"/>
      <c r="HW37" s="170"/>
    </row>
    <row r="38" spans="1:231" s="3" customFormat="1" x14ac:dyDescent="0.25">
      <c r="A38" s="170"/>
      <c r="K38" s="170"/>
      <c r="U38" s="170"/>
      <c r="AE38" s="170"/>
      <c r="AO38" s="170"/>
      <c r="AY38" s="170"/>
      <c r="AZ38" s="170"/>
      <c r="BA38" s="170"/>
      <c r="BB38" s="170"/>
      <c r="BC38" s="170"/>
      <c r="BD38" s="170"/>
      <c r="BE38" s="170"/>
      <c r="BF38" s="170"/>
      <c r="BI38" s="170"/>
      <c r="BS38" s="170"/>
      <c r="CC38" s="170"/>
      <c r="CM38" s="170"/>
      <c r="CW38" s="170"/>
      <c r="DG38" s="170"/>
      <c r="DQ38" s="170"/>
      <c r="EA38" s="170"/>
      <c r="EK38" s="170"/>
      <c r="EU38" s="170"/>
      <c r="FE38" s="170"/>
      <c r="FO38" s="170"/>
      <c r="FY38" s="170"/>
      <c r="GI38" s="170"/>
      <c r="GS38" s="170"/>
      <c r="HC38" s="170"/>
      <c r="HM38" s="170"/>
      <c r="HW38" s="170"/>
    </row>
    <row r="39" spans="1:231" s="3" customFormat="1" x14ac:dyDescent="0.25">
      <c r="A39" s="170"/>
      <c r="K39" s="170"/>
      <c r="U39" s="170"/>
      <c r="AE39" s="170"/>
      <c r="AO39" s="170"/>
      <c r="AY39" s="170"/>
      <c r="AZ39" s="170"/>
      <c r="BA39" s="170"/>
      <c r="BB39" s="170"/>
      <c r="BC39" s="170"/>
      <c r="BD39" s="170"/>
      <c r="BE39" s="170"/>
      <c r="BF39" s="170"/>
      <c r="BI39" s="170"/>
      <c r="BS39" s="170"/>
      <c r="CC39" s="170"/>
      <c r="CM39" s="170"/>
      <c r="CW39" s="170"/>
      <c r="DG39" s="170"/>
      <c r="DQ39" s="170"/>
      <c r="EA39" s="170"/>
      <c r="EK39" s="170"/>
      <c r="EU39" s="170"/>
      <c r="FE39" s="170"/>
      <c r="FO39" s="170"/>
      <c r="FY39" s="170"/>
      <c r="GI39" s="170"/>
      <c r="GS39" s="170"/>
      <c r="HC39" s="170"/>
      <c r="HM39" s="170"/>
      <c r="HW39" s="170"/>
    </row>
    <row r="40" spans="1:231" s="3" customFormat="1" x14ac:dyDescent="0.25">
      <c r="A40" s="170"/>
      <c r="K40" s="170"/>
      <c r="U40" s="170"/>
      <c r="AE40" s="170"/>
      <c r="AO40" s="170"/>
      <c r="AY40" s="170"/>
      <c r="AZ40" s="170"/>
      <c r="BA40" s="170"/>
      <c r="BB40" s="170"/>
      <c r="BC40" s="170"/>
      <c r="BD40" s="170"/>
      <c r="BE40" s="170"/>
      <c r="BF40" s="170"/>
      <c r="BI40" s="170"/>
      <c r="BS40" s="170"/>
      <c r="CC40" s="170"/>
      <c r="CM40" s="170"/>
      <c r="CW40" s="170"/>
      <c r="DG40" s="170"/>
      <c r="DQ40" s="170"/>
      <c r="EA40" s="170"/>
      <c r="EK40" s="170"/>
      <c r="EU40" s="170"/>
      <c r="FE40" s="170"/>
      <c r="FO40" s="170"/>
      <c r="FY40" s="170"/>
      <c r="GI40" s="170"/>
      <c r="GS40" s="170"/>
      <c r="HC40" s="170"/>
      <c r="HM40" s="170"/>
      <c r="HW40" s="170"/>
    </row>
    <row r="41" spans="1:231" s="3" customFormat="1" x14ac:dyDescent="0.25">
      <c r="A41" s="170"/>
      <c r="K41" s="170"/>
      <c r="U41" s="170"/>
      <c r="AE41" s="170"/>
      <c r="AO41" s="170"/>
      <c r="AY41" s="170"/>
      <c r="AZ41" s="170"/>
      <c r="BA41" s="170"/>
      <c r="BB41" s="170"/>
      <c r="BC41" s="170"/>
      <c r="BD41" s="170"/>
      <c r="BE41" s="170"/>
      <c r="BF41" s="170"/>
      <c r="BI41" s="170"/>
      <c r="BS41" s="170"/>
      <c r="CC41" s="170"/>
      <c r="CM41" s="170"/>
      <c r="CW41" s="170"/>
      <c r="DG41" s="170"/>
      <c r="DQ41" s="170"/>
      <c r="EA41" s="170"/>
      <c r="EK41" s="170"/>
      <c r="EU41" s="170"/>
      <c r="FE41" s="170"/>
      <c r="FO41" s="170"/>
      <c r="FY41" s="170"/>
      <c r="GI41" s="170"/>
      <c r="GS41" s="170"/>
      <c r="HC41" s="170"/>
      <c r="HM41" s="170"/>
      <c r="HW41" s="170"/>
    </row>
    <row r="42" spans="1:231" s="3" customFormat="1" x14ac:dyDescent="0.25">
      <c r="A42" s="170"/>
      <c r="K42" s="170"/>
      <c r="U42" s="170"/>
      <c r="AE42" s="170"/>
      <c r="AO42" s="170"/>
      <c r="AY42" s="170"/>
      <c r="AZ42" s="170"/>
      <c r="BA42" s="170"/>
      <c r="BB42" s="170"/>
      <c r="BC42" s="170"/>
      <c r="BD42" s="170"/>
      <c r="BE42" s="170"/>
      <c r="BF42" s="170"/>
      <c r="BI42" s="170"/>
      <c r="BS42" s="170"/>
      <c r="CC42" s="170"/>
      <c r="CM42" s="170"/>
      <c r="CW42" s="170"/>
      <c r="DG42" s="170"/>
      <c r="DQ42" s="170"/>
      <c r="EA42" s="170"/>
      <c r="EK42" s="170"/>
      <c r="EU42" s="170"/>
      <c r="FE42" s="170"/>
      <c r="FO42" s="170"/>
      <c r="FY42" s="170"/>
      <c r="GI42" s="170"/>
      <c r="GS42" s="170"/>
      <c r="HC42" s="170"/>
      <c r="HM42" s="170"/>
      <c r="HW42" s="170"/>
    </row>
    <row r="43" spans="1:231" s="3" customFormat="1" x14ac:dyDescent="0.25">
      <c r="A43" s="170"/>
      <c r="K43" s="170"/>
      <c r="U43" s="170"/>
      <c r="AE43" s="170"/>
      <c r="AO43" s="170"/>
      <c r="AY43" s="170"/>
      <c r="AZ43" s="170"/>
      <c r="BA43" s="170"/>
      <c r="BB43" s="170"/>
      <c r="BC43" s="170"/>
      <c r="BD43" s="170"/>
      <c r="BE43" s="170"/>
      <c r="BF43" s="170"/>
      <c r="BI43" s="170"/>
      <c r="BS43" s="170"/>
      <c r="CC43" s="170"/>
      <c r="CM43" s="170"/>
      <c r="CW43" s="170"/>
      <c r="DG43" s="170"/>
      <c r="DQ43" s="170"/>
      <c r="EA43" s="170"/>
      <c r="EK43" s="170"/>
      <c r="EU43" s="170"/>
      <c r="FE43" s="170"/>
      <c r="FO43" s="170"/>
      <c r="FY43" s="170"/>
      <c r="GI43" s="170"/>
      <c r="GS43" s="170"/>
      <c r="HC43" s="170"/>
      <c r="HM43" s="170"/>
      <c r="HW43" s="170"/>
    </row>
    <row r="44" spans="1:231" s="3" customFormat="1" x14ac:dyDescent="0.25">
      <c r="A44" s="170"/>
      <c r="K44" s="170"/>
      <c r="U44" s="170"/>
      <c r="AE44" s="170"/>
      <c r="AO44" s="170"/>
      <c r="AY44" s="170"/>
      <c r="AZ44" s="170"/>
      <c r="BA44" s="170"/>
      <c r="BB44" s="170"/>
      <c r="BC44" s="170"/>
      <c r="BD44" s="170"/>
      <c r="BE44" s="170"/>
      <c r="BF44" s="170"/>
      <c r="BI44" s="170"/>
      <c r="BS44" s="170"/>
      <c r="CC44" s="170"/>
      <c r="CM44" s="170"/>
      <c r="CW44" s="170"/>
      <c r="DG44" s="170"/>
      <c r="DQ44" s="170"/>
      <c r="EA44" s="170"/>
      <c r="EK44" s="170"/>
      <c r="EU44" s="170"/>
      <c r="FE44" s="170"/>
      <c r="FO44" s="170"/>
      <c r="FY44" s="170"/>
      <c r="GI44" s="170"/>
      <c r="GS44" s="170"/>
      <c r="HC44" s="170"/>
      <c r="HM44" s="170"/>
      <c r="HW44" s="170"/>
    </row>
    <row r="45" spans="1:231" s="3" customFormat="1" x14ac:dyDescent="0.25">
      <c r="A45" s="170"/>
      <c r="K45" s="170"/>
      <c r="U45" s="170"/>
      <c r="AE45" s="170"/>
      <c r="AO45" s="170"/>
      <c r="AY45" s="170"/>
      <c r="AZ45" s="170"/>
      <c r="BA45" s="170"/>
      <c r="BB45" s="170"/>
      <c r="BC45" s="170"/>
      <c r="BD45" s="170"/>
      <c r="BE45" s="170"/>
      <c r="BF45" s="170"/>
      <c r="BI45" s="170"/>
      <c r="BS45" s="170"/>
      <c r="CC45" s="170"/>
      <c r="CM45" s="170"/>
      <c r="CW45" s="170"/>
      <c r="DG45" s="170"/>
      <c r="DQ45" s="170"/>
      <c r="EA45" s="170"/>
      <c r="EK45" s="170"/>
      <c r="EU45" s="170"/>
      <c r="FE45" s="170"/>
      <c r="FO45" s="170"/>
      <c r="FY45" s="170"/>
      <c r="GI45" s="170"/>
      <c r="GS45" s="170"/>
      <c r="HC45" s="170"/>
      <c r="HM45" s="170"/>
      <c r="HW45" s="170"/>
    </row>
    <row r="46" spans="1:231" s="3" customFormat="1" x14ac:dyDescent="0.25">
      <c r="A46" s="170"/>
      <c r="K46" s="170"/>
      <c r="U46" s="170"/>
      <c r="AE46" s="170"/>
      <c r="AO46" s="170"/>
      <c r="AY46" s="170"/>
      <c r="AZ46" s="170"/>
      <c r="BA46" s="170"/>
      <c r="BB46" s="170"/>
      <c r="BC46" s="170"/>
      <c r="BD46" s="170"/>
      <c r="BE46" s="170"/>
      <c r="BF46" s="170"/>
      <c r="BI46" s="170"/>
      <c r="BS46" s="170"/>
      <c r="CC46" s="170"/>
      <c r="CM46" s="170"/>
      <c r="CW46" s="170"/>
      <c r="DG46" s="170"/>
      <c r="DQ46" s="170"/>
      <c r="EA46" s="170"/>
      <c r="EK46" s="170"/>
      <c r="EU46" s="170"/>
      <c r="FE46" s="170"/>
      <c r="FO46" s="170"/>
      <c r="FY46" s="170"/>
      <c r="GI46" s="170"/>
      <c r="GS46" s="170"/>
      <c r="HC46" s="170"/>
      <c r="HM46" s="170"/>
      <c r="HW46" s="170"/>
    </row>
    <row r="47" spans="1:231" s="3" customFormat="1" x14ac:dyDescent="0.25">
      <c r="A47" s="170"/>
      <c r="K47" s="170"/>
      <c r="U47" s="170"/>
      <c r="AE47" s="170"/>
      <c r="AO47" s="170"/>
      <c r="AY47" s="170"/>
      <c r="AZ47" s="170"/>
      <c r="BA47" s="170"/>
      <c r="BB47" s="170"/>
      <c r="BC47" s="170"/>
      <c r="BD47" s="170"/>
      <c r="BE47" s="170"/>
      <c r="BF47" s="170"/>
      <c r="BI47" s="170"/>
      <c r="BS47" s="170"/>
      <c r="CC47" s="170"/>
      <c r="CM47" s="170"/>
      <c r="CW47" s="170"/>
      <c r="DG47" s="170"/>
      <c r="DQ47" s="170"/>
      <c r="EA47" s="170"/>
      <c r="EK47" s="170"/>
      <c r="EU47" s="170"/>
      <c r="FE47" s="170"/>
      <c r="FO47" s="170"/>
      <c r="FY47" s="170"/>
      <c r="GI47" s="170"/>
      <c r="GS47" s="170"/>
      <c r="HC47" s="170"/>
      <c r="HM47" s="170"/>
      <c r="HW47" s="170"/>
    </row>
    <row r="48" spans="1:231" s="3" customFormat="1" x14ac:dyDescent="0.25">
      <c r="A48" s="170"/>
      <c r="K48" s="170"/>
      <c r="U48" s="170"/>
      <c r="AE48" s="170"/>
      <c r="AO48" s="170"/>
      <c r="AY48" s="170"/>
      <c r="AZ48" s="170"/>
      <c r="BA48" s="170"/>
      <c r="BB48" s="170"/>
      <c r="BC48" s="170"/>
      <c r="BD48" s="170"/>
      <c r="BE48" s="170"/>
      <c r="BF48" s="170"/>
      <c r="BI48" s="170"/>
      <c r="BS48" s="170"/>
      <c r="CC48" s="170"/>
      <c r="CM48" s="170"/>
      <c r="CW48" s="170"/>
      <c r="DG48" s="170"/>
      <c r="DQ48" s="170"/>
      <c r="EA48" s="170"/>
      <c r="EK48" s="170"/>
      <c r="EU48" s="170"/>
      <c r="FE48" s="170"/>
      <c r="FO48" s="170"/>
      <c r="FY48" s="170"/>
      <c r="GI48" s="170"/>
      <c r="GS48" s="170"/>
      <c r="HC48" s="170"/>
      <c r="HM48" s="170"/>
      <c r="HW48" s="170"/>
    </row>
    <row r="49" spans="1:231" s="3" customFormat="1" x14ac:dyDescent="0.25">
      <c r="A49" s="170"/>
      <c r="K49" s="170"/>
      <c r="U49" s="170"/>
      <c r="AE49" s="170"/>
      <c r="AO49" s="170"/>
      <c r="AY49" s="170"/>
      <c r="AZ49" s="170"/>
      <c r="BA49" s="170"/>
      <c r="BB49" s="170"/>
      <c r="BC49" s="170"/>
      <c r="BD49" s="170"/>
      <c r="BE49" s="170"/>
      <c r="BF49" s="170"/>
      <c r="BI49" s="170"/>
      <c r="BS49" s="170"/>
      <c r="CC49" s="170"/>
      <c r="CM49" s="170"/>
      <c r="CW49" s="170"/>
      <c r="DG49" s="170"/>
      <c r="DQ49" s="170"/>
      <c r="EA49" s="170"/>
      <c r="EK49" s="170"/>
      <c r="EU49" s="170"/>
      <c r="FE49" s="170"/>
      <c r="FO49" s="170"/>
      <c r="FY49" s="170"/>
      <c r="GI49" s="170"/>
      <c r="GS49" s="170"/>
      <c r="HC49" s="170"/>
      <c r="HM49" s="170"/>
      <c r="HW49" s="170"/>
    </row>
    <row r="50" spans="1:231" s="3" customFormat="1" x14ac:dyDescent="0.25">
      <c r="A50" s="170"/>
      <c r="K50" s="170"/>
      <c r="U50" s="170"/>
      <c r="AE50" s="170"/>
      <c r="AO50" s="170"/>
      <c r="AY50" s="170"/>
      <c r="AZ50" s="170"/>
      <c r="BA50" s="170"/>
      <c r="BB50" s="170"/>
      <c r="BC50" s="170"/>
      <c r="BD50" s="170"/>
      <c r="BE50" s="170"/>
      <c r="BF50" s="170"/>
      <c r="BI50" s="170"/>
      <c r="BS50" s="170"/>
      <c r="CC50" s="170"/>
      <c r="CM50" s="170"/>
      <c r="CW50" s="170"/>
      <c r="DG50" s="170"/>
      <c r="DQ50" s="170"/>
      <c r="EA50" s="170"/>
      <c r="EK50" s="170"/>
      <c r="EU50" s="170"/>
      <c r="FE50" s="170"/>
      <c r="FO50" s="170"/>
      <c r="FY50" s="170"/>
      <c r="GI50" s="170"/>
      <c r="GS50" s="170"/>
      <c r="HC50" s="170"/>
      <c r="HM50" s="170"/>
      <c r="HW50" s="170"/>
    </row>
    <row r="51" spans="1:231" s="3" customFormat="1" x14ac:dyDescent="0.25">
      <c r="A51" s="170"/>
      <c r="K51" s="170"/>
      <c r="U51" s="170"/>
      <c r="AE51" s="170"/>
      <c r="AO51" s="170"/>
      <c r="AY51" s="170"/>
      <c r="AZ51" s="170"/>
      <c r="BA51" s="170"/>
      <c r="BB51" s="170"/>
      <c r="BC51" s="170"/>
      <c r="BD51" s="170"/>
      <c r="BE51" s="170"/>
      <c r="BF51" s="170"/>
      <c r="BI51" s="170"/>
      <c r="BS51" s="170"/>
      <c r="CC51" s="170"/>
      <c r="CM51" s="170"/>
      <c r="CW51" s="170"/>
      <c r="DG51" s="170"/>
      <c r="DQ51" s="170"/>
      <c r="EA51" s="170"/>
      <c r="EK51" s="170"/>
      <c r="EU51" s="170"/>
      <c r="FE51" s="170"/>
      <c r="FO51" s="170"/>
      <c r="FY51" s="170"/>
      <c r="GI51" s="170"/>
      <c r="GS51" s="170"/>
      <c r="HC51" s="170"/>
      <c r="HM51" s="170"/>
      <c r="HW51" s="170"/>
    </row>
    <row r="52" spans="1:231" s="3" customFormat="1" x14ac:dyDescent="0.25">
      <c r="A52" s="170"/>
      <c r="K52" s="170"/>
      <c r="U52" s="170"/>
      <c r="AE52" s="170"/>
      <c r="AO52" s="170"/>
      <c r="AY52" s="170"/>
      <c r="AZ52" s="170"/>
      <c r="BA52" s="170"/>
      <c r="BB52" s="170"/>
      <c r="BC52" s="170"/>
      <c r="BD52" s="170"/>
      <c r="BE52" s="170"/>
      <c r="BF52" s="170"/>
      <c r="BI52" s="170"/>
      <c r="BS52" s="170"/>
      <c r="CC52" s="170"/>
      <c r="CM52" s="170"/>
      <c r="CW52" s="170"/>
      <c r="DG52" s="170"/>
      <c r="DQ52" s="170"/>
      <c r="EA52" s="170"/>
      <c r="EK52" s="170"/>
      <c r="EU52" s="170"/>
      <c r="FE52" s="170"/>
      <c r="FO52" s="170"/>
      <c r="FY52" s="170"/>
      <c r="GI52" s="170"/>
      <c r="GS52" s="170"/>
      <c r="HC52" s="170"/>
      <c r="HM52" s="170"/>
      <c r="HW52" s="170"/>
    </row>
    <row r="53" spans="1:231" s="3" customFormat="1" x14ac:dyDescent="0.25">
      <c r="A53" s="170"/>
      <c r="K53" s="170"/>
      <c r="U53" s="170"/>
      <c r="AE53" s="170"/>
      <c r="AO53" s="170"/>
      <c r="AY53" s="170"/>
      <c r="AZ53" s="170"/>
      <c r="BA53" s="170"/>
      <c r="BB53" s="170"/>
      <c r="BC53" s="170"/>
      <c r="BD53" s="170"/>
      <c r="BE53" s="170"/>
      <c r="BF53" s="170"/>
      <c r="BI53" s="170"/>
      <c r="BS53" s="170"/>
      <c r="CC53" s="170"/>
      <c r="CM53" s="170"/>
      <c r="CW53" s="170"/>
      <c r="DG53" s="170"/>
      <c r="DQ53" s="170"/>
      <c r="EA53" s="170"/>
      <c r="EK53" s="170"/>
      <c r="EU53" s="170"/>
      <c r="FE53" s="170"/>
      <c r="FO53" s="170"/>
      <c r="FY53" s="170"/>
      <c r="GI53" s="170"/>
      <c r="GS53" s="170"/>
      <c r="HC53" s="170"/>
      <c r="HM53" s="170"/>
      <c r="HW53" s="170"/>
    </row>
    <row r="54" spans="1:231" s="3" customFormat="1" x14ac:dyDescent="0.25">
      <c r="A54" s="170"/>
      <c r="K54" s="170"/>
      <c r="U54" s="170"/>
      <c r="AE54" s="170"/>
      <c r="AO54" s="170"/>
      <c r="AY54" s="170"/>
      <c r="AZ54" s="170"/>
      <c r="BA54" s="170"/>
      <c r="BB54" s="170"/>
      <c r="BC54" s="170"/>
      <c r="BD54" s="170"/>
      <c r="BE54" s="170"/>
      <c r="BF54" s="170"/>
      <c r="BI54" s="170"/>
      <c r="BS54" s="170"/>
      <c r="CC54" s="170"/>
      <c r="CM54" s="170"/>
      <c r="CW54" s="170"/>
      <c r="DG54" s="170"/>
      <c r="DQ54" s="170"/>
      <c r="EA54" s="170"/>
      <c r="EK54" s="170"/>
      <c r="EU54" s="170"/>
      <c r="FE54" s="170"/>
      <c r="FO54" s="170"/>
      <c r="FY54" s="170"/>
      <c r="GI54" s="170"/>
      <c r="GS54" s="170"/>
      <c r="HC54" s="170"/>
      <c r="HM54" s="170"/>
      <c r="HW54" s="170"/>
    </row>
    <row r="55" spans="1:231" s="3" customFormat="1" x14ac:dyDescent="0.25">
      <c r="A55" s="170"/>
      <c r="K55" s="170"/>
      <c r="U55" s="170"/>
      <c r="AE55" s="170"/>
      <c r="AO55" s="170"/>
      <c r="AY55" s="170"/>
      <c r="AZ55" s="170"/>
      <c r="BA55" s="170"/>
      <c r="BB55" s="170"/>
      <c r="BC55" s="170"/>
      <c r="BD55" s="170"/>
      <c r="BE55" s="170"/>
      <c r="BF55" s="170"/>
      <c r="BI55" s="170"/>
      <c r="BS55" s="170"/>
      <c r="CC55" s="170"/>
      <c r="CM55" s="170"/>
      <c r="CW55" s="170"/>
      <c r="DG55" s="170"/>
      <c r="DQ55" s="170"/>
      <c r="EA55" s="170"/>
      <c r="EK55" s="170"/>
      <c r="EU55" s="170"/>
      <c r="FE55" s="170"/>
      <c r="FO55" s="170"/>
      <c r="FY55" s="170"/>
      <c r="GI55" s="170"/>
      <c r="GS55" s="170"/>
      <c r="HC55" s="170"/>
      <c r="HM55" s="170"/>
      <c r="HW55" s="170"/>
    </row>
    <row r="56" spans="1:231" s="3" customFormat="1" x14ac:dyDescent="0.25">
      <c r="A56" s="170"/>
      <c r="K56" s="170"/>
      <c r="U56" s="170"/>
      <c r="AE56" s="170"/>
      <c r="AO56" s="170"/>
      <c r="AY56" s="170"/>
      <c r="AZ56" s="170"/>
      <c r="BA56" s="170"/>
      <c r="BB56" s="170"/>
      <c r="BC56" s="170"/>
      <c r="BD56" s="170"/>
      <c r="BE56" s="170"/>
      <c r="BF56" s="170"/>
      <c r="BI56" s="170"/>
      <c r="BS56" s="170"/>
      <c r="CC56" s="170"/>
      <c r="CM56" s="170"/>
      <c r="CW56" s="170"/>
      <c r="DG56" s="170"/>
      <c r="DQ56" s="170"/>
      <c r="EA56" s="170"/>
      <c r="EK56" s="170"/>
      <c r="EU56" s="170"/>
      <c r="FE56" s="170"/>
      <c r="FO56" s="170"/>
      <c r="FY56" s="170"/>
      <c r="GI56" s="170"/>
      <c r="GS56" s="170"/>
      <c r="HC56" s="170"/>
      <c r="HM56" s="170"/>
      <c r="HW56" s="170"/>
    </row>
    <row r="57" spans="1:231" s="3" customFormat="1" x14ac:dyDescent="0.25">
      <c r="A57" s="170"/>
      <c r="K57" s="170"/>
      <c r="U57" s="170"/>
      <c r="AE57" s="170"/>
      <c r="AO57" s="170"/>
      <c r="AY57" s="170"/>
      <c r="AZ57" s="170"/>
      <c r="BA57" s="170"/>
      <c r="BB57" s="170"/>
      <c r="BC57" s="170"/>
      <c r="BD57" s="170"/>
      <c r="BE57" s="170"/>
      <c r="BF57" s="170"/>
      <c r="BI57" s="170"/>
      <c r="BS57" s="170"/>
      <c r="CC57" s="170"/>
      <c r="CM57" s="170"/>
      <c r="CW57" s="170"/>
      <c r="DG57" s="170"/>
      <c r="DQ57" s="170"/>
      <c r="EA57" s="170"/>
      <c r="EK57" s="170"/>
      <c r="EU57" s="170"/>
      <c r="FE57" s="170"/>
      <c r="FO57" s="170"/>
      <c r="FY57" s="170"/>
      <c r="GI57" s="170"/>
      <c r="GS57" s="170"/>
      <c r="HC57" s="170"/>
      <c r="HM57" s="170"/>
      <c r="HW57" s="170"/>
    </row>
    <row r="58" spans="1:231" s="3" customFormat="1" x14ac:dyDescent="0.25">
      <c r="A58" s="170"/>
      <c r="K58" s="170"/>
      <c r="U58" s="170"/>
      <c r="AE58" s="170"/>
      <c r="AO58" s="170"/>
      <c r="AY58" s="170"/>
      <c r="AZ58" s="170"/>
      <c r="BA58" s="170"/>
      <c r="BB58" s="170"/>
      <c r="BC58" s="170"/>
      <c r="BD58" s="170"/>
      <c r="BE58" s="170"/>
      <c r="BF58" s="170"/>
      <c r="BI58" s="170"/>
      <c r="BS58" s="170"/>
      <c r="CC58" s="170"/>
      <c r="CM58" s="170"/>
      <c r="CW58" s="170"/>
      <c r="DG58" s="170"/>
      <c r="DQ58" s="170"/>
      <c r="EA58" s="170"/>
      <c r="EK58" s="170"/>
      <c r="EU58" s="170"/>
      <c r="FE58" s="170"/>
      <c r="FO58" s="170"/>
      <c r="FY58" s="170"/>
      <c r="GI58" s="170"/>
      <c r="GS58" s="170"/>
      <c r="HC58" s="170"/>
      <c r="HM58" s="170"/>
      <c r="HW58" s="170"/>
    </row>
    <row r="59" spans="1:231" s="3" customFormat="1" x14ac:dyDescent="0.25">
      <c r="A59" s="170"/>
      <c r="K59" s="170"/>
      <c r="U59" s="170"/>
      <c r="AE59" s="170"/>
      <c r="AO59" s="170"/>
      <c r="AY59" s="170"/>
      <c r="AZ59" s="170"/>
      <c r="BA59" s="170"/>
      <c r="BB59" s="170"/>
      <c r="BC59" s="170"/>
      <c r="BD59" s="170"/>
      <c r="BE59" s="170"/>
      <c r="BF59" s="170"/>
      <c r="BI59" s="170"/>
      <c r="BS59" s="170"/>
      <c r="CC59" s="170"/>
      <c r="CM59" s="170"/>
      <c r="CW59" s="170"/>
      <c r="DG59" s="170"/>
      <c r="DQ59" s="170"/>
      <c r="EA59" s="170"/>
      <c r="EK59" s="170"/>
      <c r="EU59" s="170"/>
      <c r="FE59" s="170"/>
      <c r="FO59" s="170"/>
      <c r="FY59" s="170"/>
      <c r="GI59" s="170"/>
      <c r="GS59" s="170"/>
      <c r="HC59" s="170"/>
      <c r="HM59" s="170"/>
      <c r="HW59" s="170"/>
    </row>
    <row r="60" spans="1:231" s="3" customFormat="1" x14ac:dyDescent="0.25">
      <c r="A60" s="170"/>
      <c r="K60" s="170"/>
      <c r="U60" s="170"/>
      <c r="AE60" s="170"/>
      <c r="AO60" s="170"/>
      <c r="AY60" s="170"/>
      <c r="AZ60" s="170"/>
      <c r="BA60" s="170"/>
      <c r="BB60" s="170"/>
      <c r="BC60" s="170"/>
      <c r="BD60" s="170"/>
      <c r="BE60" s="170"/>
      <c r="BF60" s="170"/>
      <c r="BI60" s="170"/>
      <c r="BS60" s="170"/>
      <c r="CC60" s="170"/>
      <c r="CM60" s="170"/>
      <c r="CW60" s="170"/>
      <c r="DG60" s="170"/>
      <c r="DQ60" s="170"/>
      <c r="EA60" s="170"/>
      <c r="EK60" s="170"/>
      <c r="EU60" s="170"/>
      <c r="FE60" s="170"/>
      <c r="FO60" s="170"/>
      <c r="FY60" s="170"/>
      <c r="GI60" s="170"/>
      <c r="GS60" s="170"/>
      <c r="HC60" s="170"/>
      <c r="HM60" s="170"/>
      <c r="HW60" s="170"/>
    </row>
    <row r="61" spans="1:231" s="3" customFormat="1" x14ac:dyDescent="0.25">
      <c r="A61" s="170"/>
      <c r="K61" s="170"/>
      <c r="U61" s="170"/>
      <c r="AE61" s="170"/>
      <c r="AO61" s="170"/>
      <c r="AY61" s="170"/>
      <c r="AZ61" s="170"/>
      <c r="BA61" s="170"/>
      <c r="BB61" s="170"/>
      <c r="BC61" s="170"/>
      <c r="BD61" s="170"/>
      <c r="BE61" s="170"/>
      <c r="BF61" s="170"/>
      <c r="BI61" s="170"/>
      <c r="BS61" s="170"/>
      <c r="CC61" s="170"/>
      <c r="CM61" s="170"/>
      <c r="CW61" s="170"/>
      <c r="DG61" s="170"/>
      <c r="DQ61" s="170"/>
      <c r="EA61" s="170"/>
      <c r="EK61" s="170"/>
      <c r="EU61" s="170"/>
      <c r="FE61" s="170"/>
      <c r="FO61" s="170"/>
      <c r="FY61" s="170"/>
      <c r="GI61" s="170"/>
      <c r="GS61" s="170"/>
      <c r="HC61" s="170"/>
      <c r="HM61" s="170"/>
      <c r="HW61" s="170"/>
    </row>
    <row r="62" spans="1:231" s="3" customFormat="1" x14ac:dyDescent="0.25">
      <c r="A62" s="170"/>
      <c r="K62" s="170"/>
      <c r="U62" s="170"/>
      <c r="AE62" s="170"/>
      <c r="AO62" s="170"/>
      <c r="AY62" s="170"/>
      <c r="AZ62" s="170"/>
      <c r="BA62" s="170"/>
      <c r="BB62" s="170"/>
      <c r="BC62" s="170"/>
      <c r="BD62" s="170"/>
      <c r="BE62" s="170"/>
      <c r="BF62" s="170"/>
      <c r="BI62" s="170"/>
      <c r="BS62" s="170"/>
      <c r="CC62" s="170"/>
      <c r="CM62" s="170"/>
      <c r="CW62" s="170"/>
      <c r="DG62" s="170"/>
      <c r="DQ62" s="170"/>
      <c r="EA62" s="170"/>
      <c r="EK62" s="170"/>
      <c r="EU62" s="170"/>
      <c r="FE62" s="170"/>
      <c r="FO62" s="170"/>
      <c r="FY62" s="170"/>
      <c r="GI62" s="170"/>
      <c r="GS62" s="170"/>
      <c r="HC62" s="170"/>
      <c r="HM62" s="170"/>
      <c r="HW62" s="170"/>
    </row>
    <row r="63" spans="1:231" s="3" customFormat="1" x14ac:dyDescent="0.25">
      <c r="A63" s="170"/>
      <c r="K63" s="170"/>
      <c r="U63" s="170"/>
      <c r="AE63" s="170"/>
      <c r="AO63" s="170"/>
      <c r="AY63" s="170"/>
      <c r="AZ63" s="170"/>
      <c r="BA63" s="170"/>
      <c r="BB63" s="170"/>
      <c r="BC63" s="170"/>
      <c r="BD63" s="170"/>
      <c r="BE63" s="170"/>
      <c r="BF63" s="170"/>
      <c r="BI63" s="170"/>
      <c r="BS63" s="170"/>
      <c r="CC63" s="170"/>
      <c r="CM63" s="170"/>
      <c r="CW63" s="170"/>
      <c r="DG63" s="170"/>
      <c r="DQ63" s="170"/>
      <c r="EA63" s="170"/>
      <c r="EK63" s="170"/>
      <c r="EU63" s="170"/>
      <c r="FE63" s="170"/>
      <c r="FO63" s="170"/>
      <c r="FY63" s="170"/>
      <c r="GI63" s="170"/>
      <c r="GS63" s="170"/>
      <c r="HC63" s="170"/>
      <c r="HM63" s="170"/>
      <c r="HW63" s="170"/>
    </row>
    <row r="64" spans="1:231" s="3" customFormat="1" x14ac:dyDescent="0.25">
      <c r="A64" s="170"/>
      <c r="K64" s="170"/>
      <c r="U64" s="170"/>
      <c r="AE64" s="170"/>
      <c r="AO64" s="170"/>
      <c r="AY64" s="170"/>
      <c r="AZ64" s="170"/>
      <c r="BA64" s="170"/>
      <c r="BB64" s="170"/>
      <c r="BC64" s="170"/>
      <c r="BD64" s="170"/>
      <c r="BE64" s="170"/>
      <c r="BF64" s="170"/>
      <c r="BI64" s="170"/>
      <c r="BS64" s="170"/>
      <c r="CC64" s="170"/>
      <c r="CM64" s="170"/>
      <c r="CW64" s="170"/>
      <c r="DG64" s="170"/>
      <c r="DQ64" s="170"/>
      <c r="EA64" s="170"/>
      <c r="EK64" s="170"/>
      <c r="EU64" s="170"/>
      <c r="FE64" s="170"/>
      <c r="FO64" s="170"/>
      <c r="FY64" s="170"/>
      <c r="GI64" s="170"/>
      <c r="GS64" s="170"/>
      <c r="HC64" s="170"/>
      <c r="HM64" s="170"/>
      <c r="HW64" s="170"/>
    </row>
    <row r="65" spans="1:231" s="3" customFormat="1" x14ac:dyDescent="0.25">
      <c r="A65" s="170"/>
      <c r="K65" s="170"/>
      <c r="U65" s="170"/>
      <c r="AE65" s="170"/>
      <c r="AO65" s="170"/>
      <c r="AY65" s="170"/>
      <c r="AZ65" s="170"/>
      <c r="BA65" s="170"/>
      <c r="BB65" s="170"/>
      <c r="BC65" s="170"/>
      <c r="BD65" s="170"/>
      <c r="BE65" s="170"/>
      <c r="BF65" s="170"/>
      <c r="BI65" s="170"/>
      <c r="BS65" s="170"/>
      <c r="CC65" s="170"/>
      <c r="CM65" s="170"/>
      <c r="CW65" s="170"/>
      <c r="DG65" s="170"/>
      <c r="DQ65" s="170"/>
      <c r="EA65" s="170"/>
      <c r="EK65" s="170"/>
      <c r="EU65" s="170"/>
      <c r="FE65" s="170"/>
      <c r="FO65" s="170"/>
      <c r="FY65" s="170"/>
      <c r="GI65" s="170"/>
      <c r="GS65" s="170"/>
      <c r="HC65" s="170"/>
      <c r="HM65" s="170"/>
      <c r="HW65" s="170"/>
    </row>
    <row r="66" spans="1:231" s="3" customFormat="1" x14ac:dyDescent="0.25">
      <c r="A66" s="170"/>
      <c r="K66" s="170"/>
      <c r="U66" s="170"/>
      <c r="AE66" s="170"/>
      <c r="AO66" s="170"/>
      <c r="AY66" s="170"/>
      <c r="AZ66" s="170"/>
      <c r="BA66" s="170"/>
      <c r="BB66" s="170"/>
      <c r="BC66" s="170"/>
      <c r="BD66" s="170"/>
      <c r="BE66" s="170"/>
      <c r="BF66" s="170"/>
      <c r="BI66" s="170"/>
      <c r="BS66" s="170"/>
      <c r="CC66" s="170"/>
      <c r="CM66" s="170"/>
      <c r="CW66" s="170"/>
      <c r="DG66" s="170"/>
      <c r="DQ66" s="170"/>
      <c r="EA66" s="170"/>
      <c r="EK66" s="170"/>
      <c r="EU66" s="170"/>
      <c r="FE66" s="170"/>
      <c r="FO66" s="170"/>
      <c r="FY66" s="170"/>
      <c r="GI66" s="170"/>
      <c r="GS66" s="170"/>
      <c r="HC66" s="170"/>
      <c r="HM66" s="170"/>
      <c r="HW66" s="170"/>
    </row>
    <row r="67" spans="1:231" s="3" customFormat="1" x14ac:dyDescent="0.25">
      <c r="A67" s="170"/>
      <c r="K67" s="170"/>
      <c r="U67" s="170"/>
      <c r="AE67" s="170"/>
      <c r="AO67" s="170"/>
      <c r="AY67" s="170"/>
      <c r="AZ67" s="170"/>
      <c r="BA67" s="170"/>
      <c r="BB67" s="170"/>
      <c r="BC67" s="170"/>
      <c r="BD67" s="170"/>
      <c r="BE67" s="170"/>
      <c r="BF67" s="170"/>
      <c r="BI67" s="170"/>
      <c r="BS67" s="170"/>
      <c r="CC67" s="170"/>
      <c r="CM67" s="170"/>
      <c r="CW67" s="170"/>
      <c r="DG67" s="170"/>
      <c r="DQ67" s="170"/>
      <c r="EA67" s="170"/>
      <c r="EK67" s="170"/>
      <c r="EU67" s="170"/>
      <c r="FE67" s="170"/>
      <c r="FO67" s="170"/>
      <c r="FY67" s="170"/>
      <c r="GI67" s="170"/>
      <c r="GS67" s="170"/>
      <c r="HC67" s="170"/>
      <c r="HM67" s="170"/>
      <c r="HW67" s="170"/>
    </row>
    <row r="68" spans="1:231" s="3" customFormat="1" x14ac:dyDescent="0.25">
      <c r="A68" s="170"/>
      <c r="K68" s="170"/>
      <c r="U68" s="170"/>
      <c r="AE68" s="170"/>
      <c r="AO68" s="170"/>
      <c r="AY68" s="170"/>
      <c r="AZ68" s="170"/>
      <c r="BA68" s="170"/>
      <c r="BB68" s="170"/>
      <c r="BC68" s="170"/>
      <c r="BD68" s="170"/>
      <c r="BE68" s="170"/>
      <c r="BF68" s="170"/>
      <c r="BI68" s="170"/>
      <c r="BS68" s="170"/>
      <c r="CC68" s="170"/>
      <c r="CM68" s="170"/>
      <c r="CW68" s="170"/>
      <c r="DG68" s="170"/>
      <c r="DQ68" s="170"/>
      <c r="EA68" s="170"/>
      <c r="EK68" s="170"/>
      <c r="EU68" s="170"/>
      <c r="FE68" s="170"/>
      <c r="FO68" s="170"/>
      <c r="FY68" s="170"/>
      <c r="GI68" s="170"/>
      <c r="GS68" s="170"/>
      <c r="HC68" s="170"/>
      <c r="HM68" s="170"/>
      <c r="HW68" s="170"/>
    </row>
    <row r="69" spans="1:231" s="3" customFormat="1" x14ac:dyDescent="0.25">
      <c r="A69" s="170"/>
      <c r="K69" s="170"/>
      <c r="U69" s="170"/>
      <c r="AE69" s="170"/>
      <c r="AO69" s="170"/>
      <c r="AY69" s="170"/>
      <c r="AZ69" s="170"/>
      <c r="BA69" s="170"/>
      <c r="BB69" s="170"/>
      <c r="BC69" s="170"/>
      <c r="BD69" s="170"/>
      <c r="BE69" s="170"/>
      <c r="BF69" s="170"/>
      <c r="BI69" s="170"/>
      <c r="BS69" s="170"/>
      <c r="CC69" s="170"/>
      <c r="CM69" s="170"/>
      <c r="CW69" s="170"/>
      <c r="DG69" s="170"/>
      <c r="DQ69" s="170"/>
      <c r="EA69" s="170"/>
      <c r="EK69" s="170"/>
      <c r="EU69" s="170"/>
      <c r="FE69" s="170"/>
      <c r="FO69" s="170"/>
      <c r="FY69" s="170"/>
      <c r="GI69" s="170"/>
      <c r="GS69" s="170"/>
      <c r="HC69" s="170"/>
      <c r="HM69" s="170"/>
      <c r="HW69" s="170"/>
    </row>
    <row r="70" spans="1:231" s="3" customFormat="1" x14ac:dyDescent="0.25">
      <c r="A70" s="170"/>
      <c r="K70" s="170"/>
      <c r="U70" s="170"/>
      <c r="AE70" s="170"/>
      <c r="AO70" s="170"/>
      <c r="AY70" s="170"/>
      <c r="AZ70" s="170"/>
      <c r="BA70" s="170"/>
      <c r="BB70" s="170"/>
      <c r="BC70" s="170"/>
      <c r="BD70" s="170"/>
      <c r="BE70" s="170"/>
      <c r="BF70" s="170"/>
      <c r="BI70" s="170"/>
      <c r="BS70" s="170"/>
      <c r="CC70" s="170"/>
      <c r="CM70" s="170"/>
      <c r="CW70" s="170"/>
      <c r="DG70" s="170"/>
      <c r="DQ70" s="170"/>
      <c r="EA70" s="170"/>
      <c r="EK70" s="170"/>
      <c r="EU70" s="170"/>
      <c r="FE70" s="170"/>
      <c r="FO70" s="170"/>
      <c r="FY70" s="170"/>
      <c r="GI70" s="170"/>
      <c r="GS70" s="170"/>
      <c r="HC70" s="170"/>
      <c r="HM70" s="170"/>
      <c r="HW70" s="170"/>
    </row>
    <row r="71" spans="1:231" s="3" customFormat="1" x14ac:dyDescent="0.25">
      <c r="A71" s="170"/>
      <c r="K71" s="170"/>
      <c r="U71" s="170"/>
      <c r="AE71" s="170"/>
      <c r="AO71" s="170"/>
      <c r="AY71" s="170"/>
      <c r="AZ71" s="170"/>
      <c r="BA71" s="170"/>
      <c r="BB71" s="170"/>
      <c r="BC71" s="170"/>
      <c r="BD71" s="170"/>
      <c r="BE71" s="170"/>
      <c r="BF71" s="170"/>
      <c r="BI71" s="170"/>
      <c r="BS71" s="170"/>
      <c r="CC71" s="170"/>
      <c r="CM71" s="170"/>
      <c r="CW71" s="170"/>
      <c r="DG71" s="170"/>
      <c r="DQ71" s="170"/>
      <c r="EA71" s="170"/>
      <c r="EK71" s="170"/>
      <c r="EU71" s="170"/>
      <c r="FE71" s="170"/>
      <c r="FO71" s="170"/>
      <c r="FY71" s="170"/>
      <c r="GI71" s="170"/>
      <c r="GS71" s="170"/>
      <c r="HC71" s="170"/>
      <c r="HM71" s="170"/>
      <c r="HW71" s="170"/>
    </row>
    <row r="72" spans="1:231" s="3" customFormat="1" x14ac:dyDescent="0.25">
      <c r="A72" s="170"/>
      <c r="K72" s="170"/>
      <c r="U72" s="170"/>
      <c r="AE72" s="170"/>
      <c r="AO72" s="170"/>
      <c r="AY72" s="170"/>
      <c r="AZ72" s="170"/>
      <c r="BA72" s="170"/>
      <c r="BB72" s="170"/>
      <c r="BC72" s="170"/>
      <c r="BD72" s="170"/>
      <c r="BE72" s="170"/>
      <c r="BF72" s="170"/>
      <c r="BI72" s="170"/>
      <c r="BS72" s="170"/>
      <c r="CC72" s="170"/>
      <c r="CM72" s="170"/>
      <c r="CW72" s="170"/>
      <c r="DG72" s="170"/>
      <c r="DQ72" s="170"/>
      <c r="EA72" s="170"/>
      <c r="EK72" s="170"/>
      <c r="EU72" s="170"/>
      <c r="FE72" s="170"/>
      <c r="FO72" s="170"/>
      <c r="FY72" s="170"/>
      <c r="GI72" s="170"/>
      <c r="GS72" s="170"/>
      <c r="HC72" s="170"/>
      <c r="HM72" s="170"/>
      <c r="HW72" s="170"/>
    </row>
    <row r="73" spans="1:231" s="3" customFormat="1" x14ac:dyDescent="0.25">
      <c r="A73" s="170"/>
      <c r="K73" s="170"/>
      <c r="U73" s="170"/>
      <c r="AE73" s="170"/>
      <c r="AO73" s="170"/>
      <c r="AY73" s="170"/>
      <c r="AZ73" s="170"/>
      <c r="BA73" s="170"/>
      <c r="BB73" s="170"/>
      <c r="BC73" s="170"/>
      <c r="BD73" s="170"/>
      <c r="BE73" s="170"/>
      <c r="BF73" s="170"/>
      <c r="BI73" s="170"/>
      <c r="BS73" s="170"/>
      <c r="CC73" s="170"/>
      <c r="CM73" s="170"/>
      <c r="CW73" s="170"/>
      <c r="DG73" s="170"/>
      <c r="DQ73" s="170"/>
      <c r="EA73" s="170"/>
      <c r="EK73" s="170"/>
      <c r="EU73" s="170"/>
      <c r="FE73" s="170"/>
      <c r="FO73" s="170"/>
      <c r="FY73" s="170"/>
      <c r="GI73" s="170"/>
      <c r="GS73" s="170"/>
      <c r="HC73" s="170"/>
      <c r="HM73" s="170"/>
      <c r="HW73" s="170"/>
    </row>
    <row r="74" spans="1:231" s="3" customFormat="1" x14ac:dyDescent="0.25">
      <c r="A74" s="170"/>
      <c r="K74" s="170"/>
      <c r="U74" s="170"/>
      <c r="AE74" s="170"/>
      <c r="AO74" s="170"/>
      <c r="AY74" s="170"/>
      <c r="AZ74" s="170"/>
      <c r="BA74" s="170"/>
      <c r="BB74" s="170"/>
      <c r="BC74" s="170"/>
      <c r="BD74" s="170"/>
      <c r="BE74" s="170"/>
      <c r="BF74" s="170"/>
      <c r="BI74" s="170"/>
      <c r="BS74" s="170"/>
      <c r="CC74" s="170"/>
      <c r="CM74" s="170"/>
      <c r="CW74" s="170"/>
      <c r="DG74" s="170"/>
      <c r="DQ74" s="170"/>
      <c r="EA74" s="170"/>
      <c r="EK74" s="170"/>
      <c r="EU74" s="170"/>
      <c r="FE74" s="170"/>
      <c r="FO74" s="170"/>
      <c r="FY74" s="170"/>
      <c r="GI74" s="170"/>
      <c r="GS74" s="170"/>
      <c r="HC74" s="170"/>
      <c r="HM74" s="170"/>
      <c r="HW74" s="170"/>
    </row>
    <row r="75" spans="1:231" s="3" customFormat="1" x14ac:dyDescent="0.25">
      <c r="A75" s="170"/>
      <c r="K75" s="170"/>
      <c r="U75" s="170"/>
      <c r="AE75" s="170"/>
      <c r="AO75" s="170"/>
      <c r="AY75" s="170"/>
      <c r="AZ75" s="170"/>
      <c r="BA75" s="170"/>
      <c r="BB75" s="170"/>
      <c r="BC75" s="170"/>
      <c r="BD75" s="170"/>
      <c r="BE75" s="170"/>
      <c r="BF75" s="170"/>
      <c r="BI75" s="170"/>
      <c r="BS75" s="170"/>
      <c r="CC75" s="170"/>
      <c r="CM75" s="170"/>
      <c r="CW75" s="170"/>
      <c r="DG75" s="170"/>
      <c r="DQ75" s="170"/>
      <c r="EA75" s="170"/>
      <c r="EK75" s="170"/>
      <c r="EU75" s="170"/>
      <c r="FE75" s="170"/>
      <c r="FO75" s="170"/>
      <c r="FY75" s="170"/>
      <c r="GI75" s="170"/>
      <c r="GS75" s="170"/>
      <c r="HC75" s="170"/>
      <c r="HM75" s="170"/>
      <c r="HW75" s="170"/>
    </row>
    <row r="76" spans="1:231" s="3" customFormat="1" x14ac:dyDescent="0.25">
      <c r="A76" s="170"/>
      <c r="K76" s="170"/>
      <c r="U76" s="170"/>
      <c r="AE76" s="170"/>
      <c r="AO76" s="170"/>
      <c r="AY76" s="170"/>
      <c r="AZ76" s="170"/>
      <c r="BA76" s="170"/>
      <c r="BB76" s="170"/>
      <c r="BC76" s="170"/>
      <c r="BD76" s="170"/>
      <c r="BE76" s="170"/>
      <c r="BF76" s="170"/>
      <c r="BI76" s="170"/>
      <c r="BS76" s="170"/>
      <c r="CC76" s="170"/>
      <c r="CM76" s="170"/>
      <c r="CW76" s="170"/>
      <c r="DG76" s="170"/>
      <c r="DQ76" s="170"/>
      <c r="EA76" s="170"/>
      <c r="EK76" s="170"/>
      <c r="EU76" s="170"/>
      <c r="FE76" s="170"/>
      <c r="FO76" s="170"/>
      <c r="FY76" s="170"/>
      <c r="GI76" s="170"/>
      <c r="GS76" s="170"/>
      <c r="HC76" s="170"/>
      <c r="HM76" s="170"/>
      <c r="HW76" s="170"/>
    </row>
    <row r="77" spans="1:231" s="3" customFormat="1" x14ac:dyDescent="0.25">
      <c r="A77" s="170"/>
      <c r="K77" s="170"/>
      <c r="U77" s="170"/>
      <c r="AE77" s="170"/>
      <c r="AO77" s="170"/>
      <c r="AY77" s="170"/>
      <c r="AZ77" s="170"/>
      <c r="BA77" s="170"/>
      <c r="BB77" s="170"/>
      <c r="BC77" s="170"/>
      <c r="BD77" s="170"/>
      <c r="BE77" s="170"/>
      <c r="BF77" s="170"/>
      <c r="BI77" s="170"/>
      <c r="BS77" s="170"/>
      <c r="CC77" s="170"/>
      <c r="CM77" s="170"/>
      <c r="CW77" s="170"/>
      <c r="DG77" s="170"/>
      <c r="DQ77" s="170"/>
      <c r="EA77" s="170"/>
      <c r="EK77" s="170"/>
      <c r="EU77" s="170"/>
      <c r="FE77" s="170"/>
      <c r="FO77" s="170"/>
      <c r="FY77" s="170"/>
      <c r="GI77" s="170"/>
      <c r="GS77" s="170"/>
      <c r="HC77" s="170"/>
      <c r="HM77" s="170"/>
      <c r="HW77" s="170"/>
    </row>
    <row r="78" spans="1:231" s="3" customFormat="1" x14ac:dyDescent="0.25">
      <c r="A78" s="170"/>
      <c r="K78" s="170"/>
      <c r="U78" s="170"/>
      <c r="AE78" s="170"/>
      <c r="AO78" s="170"/>
      <c r="AY78" s="170"/>
      <c r="AZ78" s="170"/>
      <c r="BA78" s="170"/>
      <c r="BB78" s="170"/>
      <c r="BC78" s="170"/>
      <c r="BD78" s="170"/>
      <c r="BE78" s="170"/>
      <c r="BF78" s="170"/>
      <c r="BI78" s="170"/>
      <c r="BS78" s="170"/>
      <c r="CC78" s="170"/>
      <c r="CM78" s="170"/>
      <c r="CW78" s="170"/>
      <c r="DG78" s="170"/>
      <c r="DQ78" s="170"/>
      <c r="EA78" s="170"/>
      <c r="EK78" s="170"/>
      <c r="EU78" s="170"/>
      <c r="FE78" s="170"/>
      <c r="FO78" s="170"/>
      <c r="FY78" s="170"/>
      <c r="GI78" s="170"/>
      <c r="GS78" s="170"/>
      <c r="HC78" s="170"/>
      <c r="HM78" s="170"/>
      <c r="HW78" s="170"/>
    </row>
    <row r="79" spans="1:231" s="3" customFormat="1" x14ac:dyDescent="0.25">
      <c r="A79" s="170"/>
      <c r="K79" s="170"/>
      <c r="U79" s="170"/>
      <c r="AE79" s="170"/>
      <c r="AO79" s="170"/>
      <c r="AY79" s="170"/>
      <c r="AZ79" s="170"/>
      <c r="BA79" s="170"/>
      <c r="BB79" s="170"/>
      <c r="BC79" s="170"/>
      <c r="BD79" s="170"/>
      <c r="BE79" s="170"/>
      <c r="BF79" s="170"/>
      <c r="BI79" s="170"/>
      <c r="BS79" s="170"/>
      <c r="CC79" s="170"/>
      <c r="CM79" s="170"/>
      <c r="CW79" s="170"/>
      <c r="DG79" s="170"/>
      <c r="DQ79" s="170"/>
      <c r="EA79" s="170"/>
      <c r="EK79" s="170"/>
      <c r="EU79" s="170"/>
      <c r="FE79" s="170"/>
      <c r="FO79" s="170"/>
      <c r="FY79" s="170"/>
      <c r="GI79" s="170"/>
      <c r="GS79" s="170"/>
      <c r="HC79" s="170"/>
      <c r="HM79" s="170"/>
      <c r="HW79" s="170"/>
    </row>
    <row r="80" spans="1:231" s="3" customFormat="1" x14ac:dyDescent="0.25">
      <c r="A80" s="170"/>
      <c r="K80" s="170"/>
      <c r="U80" s="170"/>
      <c r="AE80" s="170"/>
      <c r="AO80" s="170"/>
      <c r="AY80" s="170"/>
      <c r="AZ80" s="170"/>
      <c r="BA80" s="170"/>
      <c r="BB80" s="170"/>
      <c r="BC80" s="170"/>
      <c r="BD80" s="170"/>
      <c r="BE80" s="170"/>
      <c r="BF80" s="170"/>
      <c r="BI80" s="170"/>
      <c r="BS80" s="170"/>
      <c r="CC80" s="170"/>
      <c r="CM80" s="170"/>
      <c r="CW80" s="170"/>
      <c r="DG80" s="170"/>
      <c r="DQ80" s="170"/>
      <c r="EA80" s="170"/>
      <c r="EK80" s="170"/>
      <c r="EU80" s="170"/>
      <c r="FE80" s="170"/>
      <c r="FO80" s="170"/>
      <c r="FY80" s="170"/>
      <c r="GI80" s="170"/>
      <c r="GS80" s="170"/>
      <c r="HC80" s="170"/>
      <c r="HM80" s="170"/>
      <c r="HW80" s="170"/>
    </row>
    <row r="81" spans="1:231" s="3" customFormat="1" x14ac:dyDescent="0.25">
      <c r="A81" s="170"/>
      <c r="K81" s="170"/>
      <c r="U81" s="170"/>
      <c r="AE81" s="170"/>
      <c r="AO81" s="170"/>
      <c r="AY81" s="170"/>
      <c r="AZ81" s="170"/>
      <c r="BA81" s="170"/>
      <c r="BB81" s="170"/>
      <c r="BC81" s="170"/>
      <c r="BD81" s="170"/>
      <c r="BE81" s="170"/>
      <c r="BF81" s="170"/>
      <c r="BI81" s="170"/>
      <c r="BS81" s="170"/>
      <c r="CC81" s="170"/>
      <c r="CM81" s="170"/>
      <c r="CW81" s="170"/>
      <c r="DG81" s="170"/>
      <c r="DQ81" s="170"/>
      <c r="EA81" s="170"/>
      <c r="EK81" s="170"/>
      <c r="EU81" s="170"/>
      <c r="FE81" s="170"/>
      <c r="FO81" s="170"/>
      <c r="FY81" s="170"/>
      <c r="GI81" s="170"/>
      <c r="GS81" s="170"/>
      <c r="HC81" s="170"/>
      <c r="HM81" s="170"/>
      <c r="HW81" s="170"/>
    </row>
    <row r="82" spans="1:231" s="3" customFormat="1" x14ac:dyDescent="0.25">
      <c r="A82" s="170"/>
      <c r="K82" s="170"/>
      <c r="U82" s="170"/>
      <c r="AE82" s="170"/>
      <c r="AO82" s="170"/>
      <c r="AY82" s="170"/>
      <c r="AZ82" s="170"/>
      <c r="BA82" s="170"/>
      <c r="BB82" s="170"/>
      <c r="BC82" s="170"/>
      <c r="BD82" s="170"/>
      <c r="BE82" s="170"/>
      <c r="BF82" s="170"/>
      <c r="BI82" s="170"/>
      <c r="BS82" s="170"/>
      <c r="CC82" s="170"/>
      <c r="CM82" s="170"/>
      <c r="CW82" s="170"/>
      <c r="DG82" s="170"/>
      <c r="DQ82" s="170"/>
      <c r="EA82" s="170"/>
      <c r="EK82" s="170"/>
      <c r="EU82" s="170"/>
      <c r="FE82" s="170"/>
      <c r="FO82" s="170"/>
      <c r="FY82" s="170"/>
      <c r="GI82" s="170"/>
      <c r="GS82" s="170"/>
      <c r="HC82" s="170"/>
      <c r="HM82" s="170"/>
      <c r="HW82" s="170"/>
    </row>
    <row r="83" spans="1:231" s="3" customFormat="1" x14ac:dyDescent="0.25">
      <c r="A83" s="170"/>
      <c r="K83" s="170"/>
      <c r="U83" s="170"/>
      <c r="AE83" s="170"/>
      <c r="AO83" s="170"/>
      <c r="AY83" s="170"/>
      <c r="AZ83" s="170"/>
      <c r="BA83" s="170"/>
      <c r="BB83" s="170"/>
      <c r="BC83" s="170"/>
      <c r="BD83" s="170"/>
      <c r="BE83" s="170"/>
      <c r="BF83" s="170"/>
      <c r="BI83" s="170"/>
      <c r="BS83" s="170"/>
      <c r="CC83" s="170"/>
      <c r="CM83" s="170"/>
      <c r="CW83" s="170"/>
      <c r="DG83" s="170"/>
      <c r="DQ83" s="170"/>
      <c r="EA83" s="170"/>
      <c r="EK83" s="170"/>
      <c r="EU83" s="170"/>
      <c r="FE83" s="170"/>
      <c r="FO83" s="170"/>
      <c r="FY83" s="170"/>
      <c r="GI83" s="170"/>
      <c r="GS83" s="170"/>
      <c r="HC83" s="170"/>
      <c r="HM83" s="170"/>
      <c r="HW83" s="170"/>
    </row>
    <row r="84" spans="1:231" s="3" customFormat="1" x14ac:dyDescent="0.25">
      <c r="A84" s="170"/>
      <c r="K84" s="170"/>
      <c r="U84" s="170"/>
      <c r="AE84" s="170"/>
      <c r="AO84" s="170"/>
      <c r="AY84" s="170"/>
      <c r="AZ84" s="170"/>
      <c r="BA84" s="170"/>
      <c r="BB84" s="170"/>
      <c r="BC84" s="170"/>
      <c r="BD84" s="170"/>
      <c r="BE84" s="170"/>
      <c r="BF84" s="170"/>
      <c r="BI84" s="170"/>
      <c r="BS84" s="170"/>
      <c r="CC84" s="170"/>
      <c r="CM84" s="170"/>
      <c r="CW84" s="170"/>
      <c r="DG84" s="170"/>
      <c r="DQ84" s="170"/>
      <c r="EA84" s="170"/>
      <c r="EK84" s="170"/>
      <c r="EU84" s="170"/>
      <c r="FE84" s="170"/>
      <c r="FO84" s="170"/>
      <c r="FY84" s="170"/>
      <c r="GI84" s="170"/>
      <c r="GS84" s="170"/>
      <c r="HC84" s="170"/>
      <c r="HM84" s="170"/>
      <c r="HW84" s="170"/>
    </row>
    <row r="85" spans="1:231" s="3" customFormat="1" x14ac:dyDescent="0.25">
      <c r="A85" s="170"/>
      <c r="K85" s="170"/>
      <c r="U85" s="170"/>
      <c r="AE85" s="170"/>
      <c r="AO85" s="170"/>
      <c r="AY85" s="170"/>
      <c r="AZ85" s="170"/>
      <c r="BA85" s="170"/>
      <c r="BB85" s="170"/>
      <c r="BC85" s="170"/>
      <c r="BD85" s="170"/>
      <c r="BE85" s="170"/>
      <c r="BF85" s="170"/>
      <c r="BI85" s="170"/>
      <c r="BS85" s="170"/>
      <c r="CC85" s="170"/>
      <c r="CM85" s="170"/>
      <c r="CW85" s="170"/>
      <c r="DG85" s="170"/>
      <c r="DQ85" s="170"/>
      <c r="EA85" s="170"/>
      <c r="EK85" s="170"/>
      <c r="EU85" s="170"/>
      <c r="FE85" s="170"/>
      <c r="FO85" s="170"/>
      <c r="FY85" s="170"/>
      <c r="GI85" s="170"/>
      <c r="GS85" s="170"/>
      <c r="HC85" s="170"/>
      <c r="HM85" s="170"/>
      <c r="HW85" s="170"/>
    </row>
    <row r="86" spans="1:231" s="3" customFormat="1" x14ac:dyDescent="0.25">
      <c r="A86" s="170"/>
      <c r="K86" s="170"/>
      <c r="U86" s="170"/>
      <c r="AE86" s="170"/>
      <c r="AO86" s="170"/>
      <c r="AY86" s="170"/>
      <c r="AZ86" s="170"/>
      <c r="BA86" s="170"/>
      <c r="BB86" s="170"/>
      <c r="BC86" s="170"/>
      <c r="BD86" s="170"/>
      <c r="BE86" s="170"/>
      <c r="BF86" s="170"/>
      <c r="BI86" s="170"/>
      <c r="BS86" s="170"/>
      <c r="CC86" s="170"/>
      <c r="CM86" s="170"/>
      <c r="CW86" s="170"/>
      <c r="DG86" s="170"/>
      <c r="DQ86" s="170"/>
      <c r="EA86" s="170"/>
      <c r="EK86" s="170"/>
      <c r="EU86" s="170"/>
      <c r="FE86" s="170"/>
      <c r="FO86" s="170"/>
      <c r="FY86" s="170"/>
      <c r="GI86" s="170"/>
      <c r="GS86" s="170"/>
      <c r="HC86" s="170"/>
      <c r="HM86" s="170"/>
      <c r="HW86" s="170"/>
    </row>
    <row r="87" spans="1:231" s="3" customFormat="1" x14ac:dyDescent="0.25">
      <c r="A87" s="170"/>
      <c r="K87" s="170"/>
      <c r="U87" s="170"/>
      <c r="AE87" s="170"/>
      <c r="AO87" s="170"/>
      <c r="AY87" s="170"/>
      <c r="AZ87" s="170"/>
      <c r="BA87" s="170"/>
      <c r="BB87" s="170"/>
      <c r="BC87" s="170"/>
      <c r="BD87" s="170"/>
      <c r="BE87" s="170"/>
      <c r="BF87" s="170"/>
      <c r="BI87" s="170"/>
      <c r="BS87" s="170"/>
      <c r="CC87" s="170"/>
      <c r="CM87" s="170"/>
      <c r="CW87" s="170"/>
      <c r="DG87" s="170"/>
      <c r="DQ87" s="170"/>
      <c r="EA87" s="170"/>
      <c r="EK87" s="170"/>
      <c r="EU87" s="170"/>
      <c r="FE87" s="170"/>
      <c r="FO87" s="170"/>
      <c r="FY87" s="170"/>
      <c r="GI87" s="170"/>
      <c r="GS87" s="170"/>
      <c r="HC87" s="170"/>
      <c r="HM87" s="170"/>
      <c r="HW87" s="170"/>
    </row>
    <row r="88" spans="1:231" s="3" customFormat="1" x14ac:dyDescent="0.25">
      <c r="A88" s="170"/>
      <c r="K88" s="170"/>
      <c r="U88" s="170"/>
      <c r="AE88" s="170"/>
      <c r="AO88" s="170"/>
      <c r="AY88" s="170"/>
      <c r="AZ88" s="170"/>
      <c r="BA88" s="170"/>
      <c r="BB88" s="170"/>
      <c r="BC88" s="170"/>
      <c r="BD88" s="170"/>
      <c r="BE88" s="170"/>
      <c r="BF88" s="170"/>
      <c r="BI88" s="170"/>
      <c r="BS88" s="170"/>
      <c r="CC88" s="170"/>
      <c r="CM88" s="170"/>
      <c r="CW88" s="170"/>
      <c r="DG88" s="170"/>
      <c r="DQ88" s="170"/>
      <c r="EA88" s="170"/>
      <c r="EK88" s="170"/>
      <c r="EU88" s="170"/>
      <c r="FE88" s="170"/>
      <c r="FO88" s="170"/>
      <c r="FY88" s="170"/>
      <c r="GI88" s="170"/>
      <c r="GS88" s="170"/>
      <c r="HC88" s="170"/>
      <c r="HM88" s="170"/>
      <c r="HW88" s="170"/>
    </row>
    <row r="89" spans="1:231" s="3" customFormat="1" x14ac:dyDescent="0.25">
      <c r="A89" s="170"/>
      <c r="K89" s="170"/>
      <c r="U89" s="170"/>
      <c r="AE89" s="170"/>
      <c r="AO89" s="170"/>
      <c r="AY89" s="170"/>
      <c r="AZ89" s="170"/>
      <c r="BA89" s="170"/>
      <c r="BB89" s="170"/>
      <c r="BC89" s="170"/>
      <c r="BD89" s="170"/>
      <c r="BE89" s="170"/>
      <c r="BF89" s="170"/>
      <c r="BI89" s="170"/>
      <c r="BS89" s="170"/>
      <c r="CC89" s="170"/>
      <c r="CM89" s="170"/>
      <c r="CW89" s="170"/>
      <c r="DG89" s="170"/>
      <c r="DQ89" s="170"/>
      <c r="EA89" s="170"/>
      <c r="EK89" s="170"/>
      <c r="EU89" s="170"/>
      <c r="FE89" s="170"/>
      <c r="FO89" s="170"/>
      <c r="FY89" s="170"/>
      <c r="GI89" s="170"/>
      <c r="GS89" s="170"/>
      <c r="HC89" s="170"/>
      <c r="HM89" s="170"/>
      <c r="HW89" s="170"/>
    </row>
    <row r="90" spans="1:231" s="3" customFormat="1" x14ac:dyDescent="0.25">
      <c r="A90" s="170"/>
      <c r="K90" s="170"/>
      <c r="U90" s="170"/>
      <c r="AE90" s="170"/>
      <c r="AO90" s="170"/>
      <c r="AY90" s="170"/>
      <c r="AZ90" s="170"/>
      <c r="BA90" s="170"/>
      <c r="BB90" s="170"/>
      <c r="BC90" s="170"/>
      <c r="BD90" s="170"/>
      <c r="BE90" s="170"/>
      <c r="BF90" s="170"/>
      <c r="BI90" s="170"/>
      <c r="BS90" s="170"/>
      <c r="CC90" s="170"/>
      <c r="CM90" s="170"/>
      <c r="CW90" s="170"/>
      <c r="DG90" s="170"/>
      <c r="DQ90" s="170"/>
      <c r="EA90" s="170"/>
      <c r="EK90" s="170"/>
      <c r="EU90" s="170"/>
      <c r="FE90" s="170"/>
      <c r="FO90" s="170"/>
      <c r="FY90" s="170"/>
      <c r="GI90" s="170"/>
      <c r="GS90" s="170"/>
      <c r="HC90" s="170"/>
      <c r="HM90" s="170"/>
      <c r="HW90" s="170"/>
    </row>
    <row r="91" spans="1:231" s="3" customFormat="1" x14ac:dyDescent="0.25">
      <c r="A91" s="170"/>
      <c r="K91" s="170"/>
      <c r="U91" s="170"/>
      <c r="AE91" s="170"/>
      <c r="AO91" s="170"/>
      <c r="AY91" s="170"/>
      <c r="AZ91" s="170"/>
      <c r="BA91" s="170"/>
      <c r="BB91" s="170"/>
      <c r="BC91" s="170"/>
      <c r="BD91" s="170"/>
      <c r="BE91" s="170"/>
      <c r="BF91" s="170"/>
      <c r="BI91" s="170"/>
      <c r="BS91" s="170"/>
      <c r="CC91" s="170"/>
      <c r="CM91" s="170"/>
      <c r="CW91" s="170"/>
      <c r="DG91" s="170"/>
      <c r="DQ91" s="170"/>
      <c r="EA91" s="170"/>
      <c r="EK91" s="170"/>
      <c r="EU91" s="170"/>
      <c r="FE91" s="170"/>
      <c r="FO91" s="170"/>
      <c r="FY91" s="170"/>
      <c r="GI91" s="170"/>
      <c r="GS91" s="170"/>
      <c r="HC91" s="170"/>
      <c r="HM91" s="170"/>
      <c r="HW91" s="170"/>
    </row>
    <row r="92" spans="1:231" s="3" customFormat="1" x14ac:dyDescent="0.25">
      <c r="A92" s="170"/>
      <c r="K92" s="170"/>
      <c r="U92" s="170"/>
      <c r="AE92" s="170"/>
      <c r="AO92" s="170"/>
      <c r="AY92" s="170"/>
      <c r="AZ92" s="170"/>
      <c r="BA92" s="170"/>
      <c r="BB92" s="170"/>
      <c r="BC92" s="170"/>
      <c r="BD92" s="170"/>
      <c r="BE92" s="170"/>
      <c r="BF92" s="170"/>
      <c r="BI92" s="170"/>
      <c r="BS92" s="170"/>
      <c r="CC92" s="170"/>
      <c r="CM92" s="170"/>
      <c r="CW92" s="170"/>
      <c r="DG92" s="170"/>
      <c r="DQ92" s="170"/>
      <c r="EA92" s="170"/>
      <c r="EK92" s="170"/>
      <c r="EU92" s="170"/>
      <c r="FE92" s="170"/>
      <c r="FO92" s="170"/>
      <c r="FY92" s="170"/>
      <c r="GI92" s="170"/>
      <c r="GS92" s="170"/>
      <c r="HC92" s="170"/>
      <c r="HM92" s="170"/>
      <c r="HW92" s="170"/>
    </row>
    <row r="93" spans="1:231" s="3" customFormat="1" x14ac:dyDescent="0.25">
      <c r="A93" s="170"/>
      <c r="K93" s="170"/>
      <c r="U93" s="170"/>
      <c r="AE93" s="170"/>
      <c r="AO93" s="170"/>
      <c r="AY93" s="170"/>
      <c r="AZ93" s="170"/>
      <c r="BA93" s="170"/>
      <c r="BB93" s="170"/>
      <c r="BC93" s="170"/>
      <c r="BD93" s="170"/>
      <c r="BE93" s="170"/>
      <c r="BF93" s="170"/>
      <c r="BI93" s="170"/>
      <c r="BS93" s="170"/>
      <c r="CC93" s="170"/>
      <c r="CM93" s="170"/>
      <c r="CW93" s="170"/>
      <c r="DG93" s="170"/>
      <c r="DQ93" s="170"/>
      <c r="EA93" s="170"/>
      <c r="EK93" s="170"/>
      <c r="EU93" s="170"/>
      <c r="FE93" s="170"/>
      <c r="FO93" s="170"/>
      <c r="FY93" s="170"/>
      <c r="GI93" s="170"/>
      <c r="GS93" s="170"/>
      <c r="HC93" s="170"/>
      <c r="HM93" s="170"/>
      <c r="HW93" s="170"/>
    </row>
    <row r="94" spans="1:231" s="3" customFormat="1" x14ac:dyDescent="0.25">
      <c r="A94" s="170"/>
      <c r="K94" s="170"/>
      <c r="U94" s="170"/>
      <c r="AE94" s="170"/>
      <c r="AO94" s="170"/>
      <c r="AY94" s="170"/>
      <c r="AZ94" s="170"/>
      <c r="BA94" s="170"/>
      <c r="BB94" s="170"/>
      <c r="BC94" s="170"/>
      <c r="BD94" s="170"/>
      <c r="BE94" s="170"/>
      <c r="BF94" s="170"/>
      <c r="BI94" s="170"/>
      <c r="BS94" s="170"/>
      <c r="CC94" s="170"/>
      <c r="CM94" s="170"/>
      <c r="CW94" s="170"/>
      <c r="DG94" s="170"/>
      <c r="DQ94" s="170"/>
      <c r="EA94" s="170"/>
      <c r="EK94" s="170"/>
      <c r="EU94" s="170"/>
      <c r="FE94" s="170"/>
      <c r="FO94" s="170"/>
      <c r="FY94" s="170"/>
      <c r="GI94" s="170"/>
      <c r="GS94" s="170"/>
      <c r="HC94" s="170"/>
      <c r="HM94" s="170"/>
      <c r="HW94" s="170"/>
    </row>
    <row r="95" spans="1:231" s="3" customFormat="1" x14ac:dyDescent="0.25">
      <c r="A95" s="170"/>
      <c r="K95" s="170"/>
      <c r="U95" s="170"/>
      <c r="AE95" s="170"/>
      <c r="AO95" s="170"/>
      <c r="AY95" s="170"/>
      <c r="AZ95" s="170"/>
      <c r="BA95" s="170"/>
      <c r="BB95" s="170"/>
      <c r="BC95" s="170"/>
      <c r="BD95" s="170"/>
      <c r="BE95" s="170"/>
      <c r="BF95" s="170"/>
      <c r="BI95" s="170"/>
      <c r="BS95" s="170"/>
      <c r="CC95" s="170"/>
      <c r="CM95" s="170"/>
      <c r="CW95" s="170"/>
      <c r="DG95" s="170"/>
      <c r="DQ95" s="170"/>
      <c r="EA95" s="170"/>
      <c r="EK95" s="170"/>
      <c r="EU95" s="170"/>
      <c r="FE95" s="170"/>
      <c r="FO95" s="170"/>
      <c r="FY95" s="170"/>
      <c r="GI95" s="170"/>
      <c r="GS95" s="170"/>
      <c r="HC95" s="170"/>
      <c r="HM95" s="170"/>
      <c r="HW95" s="170"/>
    </row>
    <row r="96" spans="1:231" s="3" customFormat="1" x14ac:dyDescent="0.25">
      <c r="A96" s="170"/>
      <c r="K96" s="170"/>
      <c r="U96" s="170"/>
      <c r="AE96" s="170"/>
      <c r="AO96" s="170"/>
      <c r="AY96" s="170"/>
      <c r="AZ96" s="170"/>
      <c r="BA96" s="170"/>
      <c r="BB96" s="170"/>
      <c r="BC96" s="170"/>
      <c r="BD96" s="170"/>
      <c r="BE96" s="170"/>
      <c r="BF96" s="170"/>
      <c r="BI96" s="170"/>
      <c r="BS96" s="170"/>
      <c r="CC96" s="170"/>
      <c r="CM96" s="170"/>
      <c r="CW96" s="170"/>
      <c r="DG96" s="170"/>
      <c r="DQ96" s="170"/>
      <c r="EA96" s="170"/>
      <c r="EK96" s="170"/>
      <c r="EU96" s="170"/>
      <c r="FE96" s="170"/>
      <c r="FO96" s="170"/>
      <c r="FY96" s="170"/>
      <c r="GI96" s="170"/>
      <c r="GS96" s="170"/>
      <c r="HC96" s="170"/>
      <c r="HM96" s="170"/>
      <c r="HW96" s="170"/>
    </row>
    <row r="97" spans="1:231" s="3" customFormat="1" x14ac:dyDescent="0.25">
      <c r="A97" s="170"/>
      <c r="K97" s="170"/>
      <c r="U97" s="170"/>
      <c r="AE97" s="170"/>
      <c r="AO97" s="170"/>
      <c r="AY97" s="170"/>
      <c r="AZ97" s="170"/>
      <c r="BA97" s="170"/>
      <c r="BB97" s="170"/>
      <c r="BC97" s="170"/>
      <c r="BD97" s="170"/>
      <c r="BE97" s="170"/>
      <c r="BF97" s="170"/>
      <c r="BI97" s="170"/>
      <c r="BS97" s="170"/>
      <c r="CC97" s="170"/>
      <c r="CM97" s="170"/>
      <c r="CW97" s="170"/>
      <c r="DG97" s="170"/>
      <c r="DQ97" s="170"/>
      <c r="EA97" s="170"/>
      <c r="EK97" s="170"/>
      <c r="EU97" s="170"/>
      <c r="FE97" s="170"/>
      <c r="FO97" s="170"/>
      <c r="FY97" s="170"/>
      <c r="GI97" s="170"/>
      <c r="GS97" s="170"/>
      <c r="HC97" s="170"/>
      <c r="HM97" s="170"/>
      <c r="HW97" s="170"/>
    </row>
    <row r="98" spans="1:231" s="3" customFormat="1" x14ac:dyDescent="0.25">
      <c r="A98" s="170"/>
      <c r="K98" s="170"/>
      <c r="U98" s="170"/>
      <c r="AE98" s="170"/>
      <c r="AO98" s="170"/>
      <c r="AY98" s="170"/>
      <c r="AZ98" s="170"/>
      <c r="BA98" s="170"/>
      <c r="BB98" s="170"/>
      <c r="BC98" s="170"/>
      <c r="BD98" s="170"/>
      <c r="BE98" s="170"/>
      <c r="BF98" s="170"/>
      <c r="BI98" s="170"/>
      <c r="BS98" s="170"/>
      <c r="CC98" s="170"/>
      <c r="CM98" s="170"/>
      <c r="CW98" s="170"/>
      <c r="DG98" s="170"/>
      <c r="DQ98" s="170"/>
      <c r="EA98" s="170"/>
      <c r="EK98" s="170"/>
      <c r="EU98" s="170"/>
      <c r="FE98" s="170"/>
      <c r="FO98" s="170"/>
      <c r="FY98" s="170"/>
      <c r="GI98" s="170"/>
      <c r="GS98" s="170"/>
      <c r="HC98" s="170"/>
      <c r="HM98" s="170"/>
      <c r="HW98" s="170"/>
    </row>
    <row r="99" spans="1:231" s="3" customFormat="1" x14ac:dyDescent="0.25">
      <c r="A99" s="170"/>
      <c r="K99" s="170"/>
      <c r="U99" s="170"/>
      <c r="AE99" s="170"/>
      <c r="AO99" s="170"/>
      <c r="AY99" s="170"/>
      <c r="AZ99" s="170"/>
      <c r="BA99" s="170"/>
      <c r="BB99" s="170"/>
      <c r="BC99" s="170"/>
      <c r="BD99" s="170"/>
      <c r="BE99" s="170"/>
      <c r="BF99" s="170"/>
      <c r="BI99" s="170"/>
      <c r="BS99" s="170"/>
      <c r="CC99" s="170"/>
      <c r="CM99" s="170"/>
      <c r="CW99" s="170"/>
      <c r="DG99" s="170"/>
      <c r="DQ99" s="170"/>
      <c r="EA99" s="170"/>
      <c r="EK99" s="170"/>
      <c r="EU99" s="170"/>
      <c r="FE99" s="170"/>
      <c r="FO99" s="170"/>
      <c r="FY99" s="170"/>
      <c r="GI99" s="170"/>
      <c r="GS99" s="170"/>
      <c r="HC99" s="170"/>
      <c r="HM99" s="170"/>
      <c r="HW99" s="170"/>
    </row>
    <row r="100" spans="1:231" s="3" customFormat="1" x14ac:dyDescent="0.25">
      <c r="A100" s="170"/>
      <c r="K100" s="170"/>
      <c r="U100" s="170"/>
      <c r="AE100" s="170"/>
      <c r="AO100" s="170"/>
      <c r="AY100" s="170"/>
      <c r="AZ100" s="170"/>
      <c r="BA100" s="170"/>
      <c r="BB100" s="170"/>
      <c r="BC100" s="170"/>
      <c r="BD100" s="170"/>
      <c r="BE100" s="170"/>
      <c r="BF100" s="170"/>
      <c r="BI100" s="170"/>
      <c r="BS100" s="170"/>
      <c r="CC100" s="170"/>
      <c r="CM100" s="170"/>
      <c r="CW100" s="170"/>
      <c r="DG100" s="170"/>
      <c r="DQ100" s="170"/>
      <c r="EA100" s="170"/>
      <c r="EK100" s="170"/>
      <c r="EU100" s="170"/>
      <c r="FE100" s="170"/>
      <c r="FO100" s="170"/>
      <c r="FY100" s="170"/>
      <c r="GI100" s="170"/>
      <c r="GS100" s="170"/>
      <c r="HC100" s="170"/>
      <c r="HM100" s="170"/>
      <c r="HW100" s="170"/>
    </row>
    <row r="101" spans="1:231" s="3" customFormat="1" x14ac:dyDescent="0.25">
      <c r="A101" s="170"/>
      <c r="K101" s="170"/>
      <c r="U101" s="170"/>
      <c r="AE101" s="170"/>
      <c r="AO101" s="170"/>
      <c r="AY101" s="170"/>
      <c r="AZ101" s="170"/>
      <c r="BA101" s="170"/>
      <c r="BB101" s="170"/>
      <c r="BC101" s="170"/>
      <c r="BD101" s="170"/>
      <c r="BE101" s="170"/>
      <c r="BF101" s="170"/>
      <c r="BI101" s="170"/>
      <c r="BS101" s="170"/>
      <c r="CC101" s="170"/>
      <c r="CM101" s="170"/>
      <c r="CW101" s="170"/>
      <c r="DG101" s="170"/>
      <c r="DQ101" s="170"/>
      <c r="EA101" s="170"/>
      <c r="EK101" s="170"/>
      <c r="EU101" s="170"/>
      <c r="FE101" s="170"/>
      <c r="FO101" s="170"/>
      <c r="FY101" s="170"/>
      <c r="GI101" s="170"/>
      <c r="GS101" s="170"/>
      <c r="HC101" s="170"/>
      <c r="HM101" s="170"/>
      <c r="HW101" s="170"/>
    </row>
    <row r="102" spans="1:231" s="3" customFormat="1" x14ac:dyDescent="0.25">
      <c r="A102" s="170"/>
      <c r="K102" s="170"/>
      <c r="U102" s="170"/>
      <c r="AE102" s="170"/>
      <c r="AO102" s="170"/>
      <c r="AY102" s="170"/>
      <c r="AZ102" s="170"/>
      <c r="BA102" s="170"/>
      <c r="BB102" s="170"/>
      <c r="BC102" s="170"/>
      <c r="BD102" s="170"/>
      <c r="BE102" s="170"/>
      <c r="BF102" s="170"/>
      <c r="BI102" s="170"/>
      <c r="BS102" s="170"/>
      <c r="CC102" s="170"/>
      <c r="CM102" s="170"/>
      <c r="CW102" s="170"/>
      <c r="DG102" s="170"/>
      <c r="DQ102" s="170"/>
      <c r="EA102" s="170"/>
      <c r="EK102" s="170"/>
      <c r="EU102" s="170"/>
      <c r="FE102" s="170"/>
      <c r="FO102" s="170"/>
      <c r="FY102" s="170"/>
      <c r="GI102" s="170"/>
      <c r="GS102" s="170"/>
      <c r="HC102" s="170"/>
      <c r="HM102" s="170"/>
      <c r="HW102" s="170"/>
    </row>
    <row r="103" spans="1:231" s="3" customFormat="1" x14ac:dyDescent="0.25">
      <c r="A103" s="170"/>
      <c r="K103" s="170"/>
      <c r="U103" s="170"/>
      <c r="AE103" s="170"/>
      <c r="AO103" s="170"/>
      <c r="AY103" s="170"/>
      <c r="AZ103" s="170"/>
      <c r="BA103" s="170"/>
      <c r="BB103" s="170"/>
      <c r="BC103" s="170"/>
      <c r="BD103" s="170"/>
      <c r="BE103" s="170"/>
      <c r="BF103" s="170"/>
      <c r="BI103" s="170"/>
      <c r="BS103" s="170"/>
      <c r="CC103" s="170"/>
      <c r="CM103" s="170"/>
      <c r="CW103" s="170"/>
      <c r="DG103" s="170"/>
      <c r="DQ103" s="170"/>
      <c r="EA103" s="170"/>
      <c r="EK103" s="170"/>
      <c r="EU103" s="170"/>
      <c r="FE103" s="170"/>
      <c r="FO103" s="170"/>
      <c r="FY103" s="170"/>
      <c r="GI103" s="170"/>
      <c r="GS103" s="170"/>
      <c r="HC103" s="170"/>
      <c r="HM103" s="170"/>
      <c r="HW103" s="170"/>
    </row>
    <row r="104" spans="1:231" s="3" customFormat="1" x14ac:dyDescent="0.25">
      <c r="A104" s="170"/>
      <c r="K104" s="170"/>
      <c r="U104" s="170"/>
      <c r="AE104" s="170"/>
      <c r="AO104" s="170"/>
      <c r="AY104" s="170"/>
      <c r="AZ104" s="170"/>
      <c r="BA104" s="170"/>
      <c r="BB104" s="170"/>
      <c r="BC104" s="170"/>
      <c r="BD104" s="170"/>
      <c r="BE104" s="170"/>
      <c r="BF104" s="170"/>
      <c r="BI104" s="170"/>
      <c r="BS104" s="170"/>
      <c r="CC104" s="170"/>
      <c r="CM104" s="170"/>
      <c r="CW104" s="170"/>
      <c r="DG104" s="170"/>
      <c r="DQ104" s="170"/>
      <c r="EA104" s="170"/>
      <c r="EK104" s="170"/>
      <c r="EU104" s="170"/>
      <c r="FE104" s="170"/>
      <c r="FO104" s="170"/>
      <c r="FY104" s="170"/>
      <c r="GI104" s="170"/>
      <c r="GS104" s="170"/>
      <c r="HC104" s="170"/>
      <c r="HM104" s="170"/>
      <c r="HW104" s="170"/>
    </row>
    <row r="105" spans="1:231" s="3" customFormat="1" x14ac:dyDescent="0.25">
      <c r="A105" s="170"/>
      <c r="K105" s="170"/>
      <c r="U105" s="170"/>
      <c r="AE105" s="170"/>
      <c r="AO105" s="170"/>
      <c r="AY105" s="170"/>
      <c r="AZ105" s="170"/>
      <c r="BA105" s="170"/>
      <c r="BB105" s="170"/>
      <c r="BC105" s="170"/>
      <c r="BD105" s="170"/>
      <c r="BE105" s="170"/>
      <c r="BF105" s="170"/>
      <c r="BI105" s="170"/>
      <c r="BS105" s="170"/>
      <c r="CC105" s="170"/>
      <c r="CM105" s="170"/>
      <c r="CW105" s="170"/>
      <c r="DG105" s="170"/>
      <c r="DQ105" s="170"/>
      <c r="EA105" s="170"/>
      <c r="EK105" s="170"/>
      <c r="EU105" s="170"/>
      <c r="FE105" s="170"/>
      <c r="FO105" s="170"/>
      <c r="FY105" s="170"/>
      <c r="GI105" s="170"/>
      <c r="GS105" s="170"/>
      <c r="HC105" s="170"/>
      <c r="HM105" s="170"/>
      <c r="HW105" s="170"/>
    </row>
    <row r="106" spans="1:231" s="3" customFormat="1" x14ac:dyDescent="0.25">
      <c r="A106" s="170"/>
      <c r="K106" s="170"/>
      <c r="U106" s="170"/>
      <c r="AE106" s="170"/>
      <c r="AO106" s="170"/>
      <c r="AY106" s="170"/>
      <c r="AZ106" s="170"/>
      <c r="BA106" s="170"/>
      <c r="BB106" s="170"/>
      <c r="BC106" s="170"/>
      <c r="BD106" s="170"/>
      <c r="BE106" s="170"/>
      <c r="BF106" s="170"/>
      <c r="BI106" s="170"/>
      <c r="BS106" s="170"/>
      <c r="CC106" s="170"/>
      <c r="CM106" s="170"/>
      <c r="CW106" s="170"/>
      <c r="DG106" s="170"/>
      <c r="DQ106" s="170"/>
      <c r="EA106" s="170"/>
      <c r="EK106" s="170"/>
      <c r="EU106" s="170"/>
      <c r="FE106" s="170"/>
      <c r="FO106" s="170"/>
      <c r="FY106" s="170"/>
      <c r="GI106" s="170"/>
      <c r="GS106" s="170"/>
      <c r="HC106" s="170"/>
      <c r="HM106" s="170"/>
      <c r="HW106" s="170"/>
    </row>
    <row r="107" spans="1:231" s="3" customFormat="1" x14ac:dyDescent="0.25">
      <c r="A107" s="170"/>
      <c r="K107" s="170"/>
      <c r="U107" s="170"/>
      <c r="AE107" s="170"/>
      <c r="AO107" s="170"/>
      <c r="AY107" s="170"/>
      <c r="AZ107" s="170"/>
      <c r="BA107" s="170"/>
      <c r="BB107" s="170"/>
      <c r="BC107" s="170"/>
      <c r="BD107" s="170"/>
      <c r="BE107" s="170"/>
      <c r="BF107" s="170"/>
      <c r="BI107" s="170"/>
      <c r="BS107" s="170"/>
      <c r="CC107" s="170"/>
      <c r="CM107" s="170"/>
      <c r="CW107" s="170"/>
      <c r="DG107" s="170"/>
      <c r="DQ107" s="170"/>
      <c r="EA107" s="170"/>
      <c r="EK107" s="170"/>
      <c r="EU107" s="170"/>
      <c r="FE107" s="170"/>
      <c r="FO107" s="170"/>
      <c r="FY107" s="170"/>
      <c r="GI107" s="170"/>
      <c r="GS107" s="170"/>
      <c r="HC107" s="170"/>
      <c r="HM107" s="170"/>
      <c r="HW107" s="170"/>
    </row>
    <row r="108" spans="1:231" s="3" customFormat="1" x14ac:dyDescent="0.25">
      <c r="A108" s="170"/>
      <c r="K108" s="170"/>
      <c r="U108" s="170"/>
      <c r="AE108" s="170"/>
      <c r="AO108" s="170"/>
      <c r="AY108" s="170"/>
      <c r="AZ108" s="170"/>
      <c r="BA108" s="170"/>
      <c r="BB108" s="170"/>
      <c r="BC108" s="170"/>
      <c r="BD108" s="170"/>
      <c r="BE108" s="170"/>
      <c r="BF108" s="170"/>
      <c r="BI108" s="170"/>
      <c r="BS108" s="170"/>
      <c r="CC108" s="170"/>
      <c r="CM108" s="170"/>
      <c r="CW108" s="170"/>
      <c r="DG108" s="170"/>
      <c r="DQ108" s="170"/>
      <c r="EA108" s="170"/>
      <c r="EK108" s="170"/>
      <c r="EU108" s="170"/>
      <c r="FE108" s="170"/>
      <c r="FO108" s="170"/>
      <c r="FY108" s="170"/>
      <c r="GI108" s="170"/>
      <c r="GS108" s="170"/>
      <c r="HC108" s="170"/>
      <c r="HM108" s="170"/>
      <c r="HW108" s="170"/>
    </row>
    <row r="109" spans="1:231" s="3" customFormat="1" x14ac:dyDescent="0.25">
      <c r="A109" s="170"/>
      <c r="K109" s="170"/>
      <c r="U109" s="170"/>
      <c r="AE109" s="170"/>
      <c r="AO109" s="170"/>
      <c r="AY109" s="170"/>
      <c r="AZ109" s="170"/>
      <c r="BA109" s="170"/>
      <c r="BB109" s="170"/>
      <c r="BC109" s="170"/>
      <c r="BD109" s="170"/>
      <c r="BE109" s="170"/>
      <c r="BF109" s="170"/>
      <c r="BI109" s="170"/>
      <c r="BS109" s="170"/>
      <c r="CC109" s="170"/>
      <c r="CM109" s="170"/>
      <c r="CW109" s="170"/>
      <c r="DG109" s="170"/>
      <c r="DQ109" s="170"/>
      <c r="EA109" s="170"/>
      <c r="EK109" s="170"/>
      <c r="EU109" s="170"/>
      <c r="FE109" s="170"/>
      <c r="FO109" s="170"/>
      <c r="FY109" s="170"/>
      <c r="GI109" s="170"/>
      <c r="GS109" s="170"/>
      <c r="HC109" s="170"/>
      <c r="HM109" s="170"/>
      <c r="HW109" s="170"/>
    </row>
    <row r="110" spans="1:231" s="3" customFormat="1" x14ac:dyDescent="0.25">
      <c r="A110" s="170"/>
      <c r="K110" s="170"/>
      <c r="U110" s="170"/>
      <c r="AE110" s="170"/>
      <c r="AO110" s="170"/>
      <c r="AY110" s="170"/>
      <c r="AZ110" s="170"/>
      <c r="BA110" s="170"/>
      <c r="BB110" s="170"/>
      <c r="BC110" s="170"/>
      <c r="BD110" s="170"/>
      <c r="BE110" s="170"/>
      <c r="BF110" s="170"/>
      <c r="BI110" s="170"/>
      <c r="BS110" s="170"/>
      <c r="CC110" s="170"/>
      <c r="CM110" s="170"/>
      <c r="CW110" s="170"/>
      <c r="DG110" s="170"/>
      <c r="DQ110" s="170"/>
      <c r="EA110" s="170"/>
      <c r="EK110" s="170"/>
      <c r="EU110" s="170"/>
      <c r="FE110" s="170"/>
      <c r="FO110" s="170"/>
      <c r="FY110" s="170"/>
      <c r="GI110" s="170"/>
      <c r="GS110" s="170"/>
      <c r="HC110" s="170"/>
      <c r="HM110" s="170"/>
      <c r="HW110" s="170"/>
    </row>
    <row r="111" spans="1:231" s="3" customFormat="1" x14ac:dyDescent="0.25">
      <c r="A111" s="170"/>
      <c r="K111" s="170"/>
      <c r="U111" s="170"/>
      <c r="AE111" s="170"/>
      <c r="AO111" s="170"/>
      <c r="AY111" s="170"/>
      <c r="AZ111" s="170"/>
      <c r="BA111" s="170"/>
      <c r="BB111" s="170"/>
      <c r="BC111" s="170"/>
      <c r="BD111" s="170"/>
      <c r="BE111" s="170"/>
      <c r="BF111" s="170"/>
      <c r="BI111" s="170"/>
      <c r="BS111" s="170"/>
      <c r="CC111" s="170"/>
      <c r="CM111" s="170"/>
      <c r="CW111" s="170"/>
      <c r="DG111" s="170"/>
      <c r="DQ111" s="170"/>
      <c r="EA111" s="170"/>
      <c r="EK111" s="170"/>
      <c r="EU111" s="170"/>
      <c r="FE111" s="170"/>
      <c r="FO111" s="170"/>
      <c r="FY111" s="170"/>
      <c r="GI111" s="170"/>
      <c r="GS111" s="170"/>
      <c r="HC111" s="170"/>
      <c r="HM111" s="170"/>
      <c r="HW111" s="170"/>
    </row>
    <row r="112" spans="1:231" s="3" customFormat="1" x14ac:dyDescent="0.25">
      <c r="A112" s="170"/>
      <c r="K112" s="170"/>
      <c r="U112" s="170"/>
      <c r="AE112" s="170"/>
      <c r="AO112" s="170"/>
      <c r="AY112" s="170"/>
      <c r="AZ112" s="170"/>
      <c r="BA112" s="170"/>
      <c r="BB112" s="170"/>
      <c r="BC112" s="170"/>
      <c r="BD112" s="170"/>
      <c r="BE112" s="170"/>
      <c r="BF112" s="170"/>
      <c r="BI112" s="170"/>
      <c r="BS112" s="170"/>
      <c r="CC112" s="170"/>
      <c r="CM112" s="170"/>
      <c r="CW112" s="170"/>
      <c r="DG112" s="170"/>
      <c r="DQ112" s="170"/>
      <c r="EA112" s="170"/>
      <c r="EK112" s="170"/>
      <c r="EU112" s="170"/>
      <c r="FE112" s="170"/>
      <c r="FO112" s="170"/>
      <c r="FY112" s="170"/>
      <c r="GI112" s="170"/>
      <c r="GS112" s="170"/>
      <c r="HC112" s="170"/>
      <c r="HM112" s="170"/>
      <c r="HW112" s="170"/>
    </row>
    <row r="113" spans="1:231" s="3" customFormat="1" x14ac:dyDescent="0.25">
      <c r="A113" s="170"/>
      <c r="K113" s="170"/>
      <c r="U113" s="170"/>
      <c r="AE113" s="170"/>
      <c r="AO113" s="170"/>
      <c r="AY113" s="170"/>
      <c r="AZ113" s="170"/>
      <c r="BA113" s="170"/>
      <c r="BB113" s="170"/>
      <c r="BC113" s="170"/>
      <c r="BD113" s="170"/>
      <c r="BE113" s="170"/>
      <c r="BF113" s="170"/>
      <c r="BI113" s="170"/>
      <c r="BS113" s="170"/>
      <c r="CC113" s="170"/>
      <c r="CM113" s="170"/>
      <c r="CW113" s="170"/>
      <c r="DG113" s="170"/>
      <c r="DQ113" s="170"/>
      <c r="EA113" s="170"/>
      <c r="EK113" s="170"/>
      <c r="EU113" s="170"/>
      <c r="FE113" s="170"/>
      <c r="FO113" s="170"/>
      <c r="FY113" s="170"/>
      <c r="GI113" s="170"/>
      <c r="GS113" s="170"/>
      <c r="HC113" s="170"/>
      <c r="HM113" s="170"/>
      <c r="HW113" s="170"/>
    </row>
    <row r="114" spans="1:231" s="3" customFormat="1" x14ac:dyDescent="0.25">
      <c r="A114" s="170"/>
      <c r="K114" s="170"/>
      <c r="U114" s="170"/>
      <c r="AE114" s="170"/>
      <c r="AO114" s="170"/>
      <c r="AY114" s="170"/>
      <c r="AZ114" s="170"/>
      <c r="BA114" s="170"/>
      <c r="BB114" s="170"/>
      <c r="BC114" s="170"/>
      <c r="BD114" s="170"/>
      <c r="BE114" s="170"/>
      <c r="BF114" s="170"/>
      <c r="BI114" s="170"/>
      <c r="BS114" s="170"/>
      <c r="CC114" s="170"/>
      <c r="CM114" s="170"/>
      <c r="CW114" s="170"/>
      <c r="DG114" s="170"/>
      <c r="DQ114" s="170"/>
      <c r="EA114" s="170"/>
      <c r="EK114" s="170"/>
      <c r="EU114" s="170"/>
      <c r="FE114" s="170"/>
      <c r="FO114" s="170"/>
      <c r="FY114" s="170"/>
      <c r="GI114" s="170"/>
      <c r="GS114" s="170"/>
      <c r="HC114" s="170"/>
      <c r="HM114" s="170"/>
      <c r="HW114" s="170"/>
    </row>
    <row r="115" spans="1:231" s="3" customFormat="1" x14ac:dyDescent="0.25">
      <c r="A115" s="170"/>
      <c r="K115" s="170"/>
      <c r="U115" s="170"/>
      <c r="AE115" s="170"/>
      <c r="AO115" s="170"/>
      <c r="AY115" s="170"/>
      <c r="AZ115" s="170"/>
      <c r="BA115" s="170"/>
      <c r="BB115" s="170"/>
      <c r="BC115" s="170"/>
      <c r="BD115" s="170"/>
      <c r="BE115" s="170"/>
      <c r="BF115" s="170"/>
      <c r="BI115" s="170"/>
      <c r="BS115" s="170"/>
      <c r="CC115" s="170"/>
      <c r="CM115" s="170"/>
      <c r="CW115" s="170"/>
      <c r="DG115" s="170"/>
      <c r="DQ115" s="170"/>
      <c r="EA115" s="170"/>
      <c r="EK115" s="170"/>
      <c r="EU115" s="170"/>
      <c r="FE115" s="170"/>
      <c r="FO115" s="170"/>
      <c r="FY115" s="170"/>
      <c r="GI115" s="170"/>
      <c r="GS115" s="170"/>
      <c r="HC115" s="170"/>
      <c r="HM115" s="170"/>
      <c r="HW115" s="170"/>
    </row>
    <row r="116" spans="1:231" s="3" customFormat="1" x14ac:dyDescent="0.25">
      <c r="A116" s="170"/>
      <c r="K116" s="170"/>
      <c r="U116" s="170"/>
      <c r="AE116" s="170"/>
      <c r="AO116" s="170"/>
      <c r="AY116" s="170"/>
      <c r="AZ116" s="170"/>
      <c r="BA116" s="170"/>
      <c r="BB116" s="170"/>
      <c r="BC116" s="170"/>
      <c r="BD116" s="170"/>
      <c r="BE116" s="170"/>
      <c r="BF116" s="170"/>
      <c r="BI116" s="170"/>
      <c r="BS116" s="170"/>
      <c r="CC116" s="170"/>
      <c r="CM116" s="170"/>
      <c r="CW116" s="170"/>
      <c r="DG116" s="170"/>
      <c r="DQ116" s="170"/>
      <c r="EA116" s="170"/>
      <c r="EK116" s="170"/>
      <c r="EU116" s="170"/>
      <c r="FE116" s="170"/>
      <c r="FO116" s="170"/>
      <c r="FY116" s="170"/>
      <c r="GI116" s="170"/>
      <c r="GS116" s="170"/>
      <c r="HC116" s="170"/>
      <c r="HM116" s="170"/>
      <c r="HW116" s="170"/>
    </row>
    <row r="117" spans="1:231" s="3" customFormat="1" x14ac:dyDescent="0.25">
      <c r="A117" s="170"/>
      <c r="K117" s="170"/>
      <c r="U117" s="170"/>
      <c r="AE117" s="170"/>
      <c r="AO117" s="170"/>
      <c r="AY117" s="170"/>
      <c r="AZ117" s="170"/>
      <c r="BA117" s="170"/>
      <c r="BB117" s="170"/>
      <c r="BC117" s="170"/>
      <c r="BD117" s="170"/>
      <c r="BE117" s="170"/>
      <c r="BF117" s="170"/>
      <c r="BI117" s="170"/>
      <c r="BS117" s="170"/>
      <c r="CC117" s="170"/>
      <c r="CM117" s="170"/>
      <c r="CW117" s="170"/>
      <c r="DG117" s="170"/>
      <c r="DQ117" s="170"/>
      <c r="EA117" s="170"/>
      <c r="EK117" s="170"/>
      <c r="EU117" s="170"/>
      <c r="FE117" s="170"/>
      <c r="FO117" s="170"/>
      <c r="FY117" s="170"/>
      <c r="GI117" s="170"/>
      <c r="GS117" s="170"/>
      <c r="HC117" s="170"/>
      <c r="HM117" s="170"/>
      <c r="HW117" s="170"/>
    </row>
    <row r="118" spans="1:231" s="3" customFormat="1" x14ac:dyDescent="0.25">
      <c r="A118" s="170"/>
      <c r="K118" s="170"/>
      <c r="U118" s="170"/>
      <c r="AE118" s="170"/>
      <c r="AO118" s="170"/>
      <c r="AY118" s="170"/>
      <c r="AZ118" s="170"/>
      <c r="BA118" s="170"/>
      <c r="BB118" s="170"/>
      <c r="BC118" s="170"/>
      <c r="BD118" s="170"/>
      <c r="BE118" s="170"/>
      <c r="BF118" s="170"/>
      <c r="BI118" s="170"/>
      <c r="BS118" s="170"/>
      <c r="CC118" s="170"/>
      <c r="CM118" s="170"/>
      <c r="CW118" s="170"/>
      <c r="DG118" s="170"/>
      <c r="DQ118" s="170"/>
      <c r="EA118" s="170"/>
      <c r="EK118" s="170"/>
      <c r="EU118" s="170"/>
      <c r="FE118" s="170"/>
      <c r="FO118" s="170"/>
      <c r="FY118" s="170"/>
      <c r="GI118" s="170"/>
      <c r="GS118" s="170"/>
      <c r="HC118" s="170"/>
      <c r="HM118" s="170"/>
      <c r="HW118" s="170"/>
    </row>
    <row r="119" spans="1:231" s="3" customFormat="1" x14ac:dyDescent="0.25">
      <c r="A119" s="170"/>
      <c r="K119" s="170"/>
      <c r="U119" s="170"/>
      <c r="AE119" s="170"/>
      <c r="AO119" s="170"/>
      <c r="AY119" s="170"/>
      <c r="AZ119" s="170"/>
      <c r="BA119" s="170"/>
      <c r="BB119" s="170"/>
      <c r="BC119" s="170"/>
      <c r="BD119" s="170"/>
      <c r="BE119" s="170"/>
      <c r="BF119" s="170"/>
      <c r="BI119" s="170"/>
      <c r="BS119" s="170"/>
      <c r="CC119" s="170"/>
      <c r="CM119" s="170"/>
      <c r="CW119" s="170"/>
      <c r="DG119" s="170"/>
      <c r="DQ119" s="170"/>
      <c r="EA119" s="170"/>
      <c r="EK119" s="170"/>
      <c r="EU119" s="170"/>
      <c r="FE119" s="170"/>
      <c r="FO119" s="170"/>
      <c r="FY119" s="170"/>
      <c r="GI119" s="170"/>
      <c r="GS119" s="170"/>
      <c r="HC119" s="170"/>
      <c r="HM119" s="170"/>
      <c r="HW119" s="170"/>
    </row>
    <row r="120" spans="1:231" s="3" customFormat="1" x14ac:dyDescent="0.25">
      <c r="A120" s="170"/>
      <c r="K120" s="170"/>
      <c r="U120" s="170"/>
      <c r="AE120" s="170"/>
      <c r="AO120" s="170"/>
      <c r="AY120" s="170"/>
      <c r="AZ120" s="170"/>
      <c r="BA120" s="170"/>
      <c r="BB120" s="170"/>
      <c r="BC120" s="170"/>
      <c r="BD120" s="170"/>
      <c r="BE120" s="170"/>
      <c r="BF120" s="170"/>
      <c r="BI120" s="170"/>
      <c r="BS120" s="170"/>
      <c r="CC120" s="170"/>
      <c r="CM120" s="170"/>
      <c r="CW120" s="170"/>
      <c r="DG120" s="170"/>
      <c r="DQ120" s="170"/>
      <c r="EA120" s="170"/>
      <c r="EK120" s="170"/>
      <c r="EU120" s="170"/>
      <c r="FE120" s="170"/>
      <c r="FO120" s="170"/>
      <c r="FY120" s="170"/>
      <c r="GI120" s="170"/>
      <c r="GS120" s="170"/>
      <c r="HC120" s="170"/>
      <c r="HM120" s="170"/>
      <c r="HW120" s="170"/>
    </row>
    <row r="121" spans="1:231" s="3" customFormat="1" x14ac:dyDescent="0.25">
      <c r="A121" s="170"/>
      <c r="K121" s="170"/>
      <c r="U121" s="170"/>
      <c r="AE121" s="170"/>
      <c r="AO121" s="170"/>
      <c r="AY121" s="170"/>
      <c r="AZ121" s="170"/>
      <c r="BA121" s="170"/>
      <c r="BB121" s="170"/>
      <c r="BC121" s="170"/>
      <c r="BD121" s="170"/>
      <c r="BE121" s="170"/>
      <c r="BF121" s="170"/>
      <c r="BI121" s="170"/>
      <c r="BS121" s="170"/>
      <c r="CC121" s="170"/>
      <c r="CM121" s="170"/>
      <c r="CW121" s="170"/>
      <c r="DG121" s="170"/>
      <c r="DQ121" s="170"/>
      <c r="EA121" s="170"/>
      <c r="EK121" s="170"/>
      <c r="EU121" s="170"/>
      <c r="FE121" s="170"/>
      <c r="FO121" s="170"/>
      <c r="FY121" s="170"/>
      <c r="GI121" s="170"/>
      <c r="GS121" s="170"/>
      <c r="HC121" s="170"/>
      <c r="HM121" s="170"/>
      <c r="HW121" s="170"/>
    </row>
    <row r="122" spans="1:231" s="3" customFormat="1" x14ac:dyDescent="0.25">
      <c r="A122" s="170"/>
      <c r="K122" s="170"/>
      <c r="U122" s="170"/>
      <c r="AE122" s="170"/>
      <c r="AO122" s="170"/>
      <c r="AY122" s="170"/>
      <c r="AZ122" s="170"/>
      <c r="BA122" s="170"/>
      <c r="BB122" s="170"/>
      <c r="BC122" s="170"/>
      <c r="BD122" s="170"/>
      <c r="BE122" s="170"/>
      <c r="BF122" s="170"/>
      <c r="BI122" s="170"/>
      <c r="BS122" s="170"/>
      <c r="CC122" s="170"/>
      <c r="CM122" s="170"/>
      <c r="CW122" s="170"/>
      <c r="DG122" s="170"/>
      <c r="DQ122" s="170"/>
      <c r="EA122" s="170"/>
      <c r="EK122" s="170"/>
      <c r="EU122" s="170"/>
      <c r="FE122" s="170"/>
      <c r="FO122" s="170"/>
      <c r="FY122" s="170"/>
      <c r="GI122" s="170"/>
      <c r="GS122" s="170"/>
      <c r="HC122" s="170"/>
      <c r="HM122" s="170"/>
      <c r="HW122" s="170"/>
    </row>
    <row r="123" spans="1:231" s="3" customFormat="1" x14ac:dyDescent="0.25">
      <c r="A123" s="170"/>
      <c r="K123" s="170"/>
      <c r="U123" s="170"/>
      <c r="AE123" s="170"/>
      <c r="AO123" s="170"/>
      <c r="AY123" s="170"/>
      <c r="AZ123" s="170"/>
      <c r="BA123" s="170"/>
      <c r="BB123" s="170"/>
      <c r="BC123" s="170"/>
      <c r="BD123" s="170"/>
      <c r="BE123" s="170"/>
      <c r="BF123" s="170"/>
      <c r="BI123" s="170"/>
      <c r="BS123" s="170"/>
      <c r="CC123" s="170"/>
      <c r="CM123" s="170"/>
      <c r="CW123" s="170"/>
      <c r="DG123" s="170"/>
      <c r="DQ123" s="170"/>
      <c r="EA123" s="170"/>
      <c r="EK123" s="170"/>
      <c r="EU123" s="170"/>
      <c r="FE123" s="170"/>
      <c r="FO123" s="170"/>
      <c r="FY123" s="170"/>
      <c r="GI123" s="170"/>
      <c r="GS123" s="170"/>
      <c r="HC123" s="170"/>
      <c r="HM123" s="170"/>
      <c r="HW123" s="170"/>
    </row>
    <row r="124" spans="1:231" s="3" customFormat="1" x14ac:dyDescent="0.25">
      <c r="A124" s="170"/>
      <c r="K124" s="170"/>
      <c r="U124" s="170"/>
      <c r="AE124" s="170"/>
      <c r="AO124" s="170"/>
      <c r="AY124" s="170"/>
      <c r="AZ124" s="170"/>
      <c r="BA124" s="170"/>
      <c r="BB124" s="170"/>
      <c r="BC124" s="170"/>
      <c r="BD124" s="170"/>
      <c r="BE124" s="170"/>
      <c r="BF124" s="170"/>
      <c r="BI124" s="170"/>
      <c r="BS124" s="170"/>
      <c r="CC124" s="170"/>
      <c r="CM124" s="170"/>
      <c r="CW124" s="170"/>
      <c r="DG124" s="170"/>
      <c r="DQ124" s="170"/>
      <c r="EA124" s="170"/>
      <c r="EK124" s="170"/>
      <c r="EU124" s="170"/>
      <c r="FE124" s="170"/>
      <c r="FO124" s="170"/>
      <c r="FY124" s="170"/>
      <c r="GI124" s="170"/>
      <c r="GS124" s="170"/>
      <c r="HC124" s="170"/>
      <c r="HM124" s="170"/>
      <c r="HW124" s="170"/>
    </row>
    <row r="125" spans="1:231" s="3" customFormat="1" x14ac:dyDescent="0.25">
      <c r="A125" s="170"/>
      <c r="K125" s="170"/>
      <c r="U125" s="170"/>
      <c r="AE125" s="170"/>
      <c r="AO125" s="170"/>
      <c r="AY125" s="170"/>
      <c r="AZ125" s="170"/>
      <c r="BA125" s="170"/>
      <c r="BB125" s="170"/>
      <c r="BC125" s="170"/>
      <c r="BD125" s="170"/>
      <c r="BE125" s="170"/>
      <c r="BF125" s="170"/>
      <c r="BI125" s="170"/>
      <c r="BS125" s="170"/>
      <c r="CC125" s="170"/>
      <c r="CM125" s="170"/>
      <c r="CW125" s="170"/>
      <c r="DG125" s="170"/>
      <c r="DQ125" s="170"/>
      <c r="EA125" s="170"/>
      <c r="EK125" s="170"/>
      <c r="EU125" s="170"/>
      <c r="FE125" s="170"/>
      <c r="FO125" s="170"/>
      <c r="FY125" s="170"/>
      <c r="GI125" s="170"/>
      <c r="GS125" s="170"/>
      <c r="HC125" s="170"/>
      <c r="HM125" s="170"/>
      <c r="HW125" s="170"/>
    </row>
    <row r="126" spans="1:231" s="3" customFormat="1" x14ac:dyDescent="0.25">
      <c r="A126" s="170"/>
      <c r="K126" s="170"/>
      <c r="U126" s="170"/>
      <c r="AE126" s="170"/>
      <c r="AO126" s="170"/>
      <c r="AY126" s="170"/>
      <c r="AZ126" s="170"/>
      <c r="BA126" s="170"/>
      <c r="BB126" s="170"/>
      <c r="BC126" s="170"/>
      <c r="BD126" s="170"/>
      <c r="BE126" s="170"/>
      <c r="BF126" s="170"/>
      <c r="BI126" s="170"/>
      <c r="BS126" s="170"/>
      <c r="CC126" s="170"/>
      <c r="CM126" s="170"/>
      <c r="CW126" s="170"/>
      <c r="DG126" s="170"/>
      <c r="DQ126" s="170"/>
      <c r="EA126" s="170"/>
      <c r="EK126" s="170"/>
      <c r="EU126" s="170"/>
      <c r="FE126" s="170"/>
      <c r="FO126" s="170"/>
      <c r="FY126" s="170"/>
      <c r="GI126" s="170"/>
      <c r="GS126" s="170"/>
      <c r="HC126" s="170"/>
      <c r="HM126" s="170"/>
      <c r="HW126" s="170"/>
    </row>
    <row r="127" spans="1:231" s="3" customFormat="1" x14ac:dyDescent="0.25">
      <c r="A127" s="170"/>
      <c r="K127" s="170"/>
      <c r="U127" s="170"/>
      <c r="AE127" s="170"/>
      <c r="AO127" s="170"/>
      <c r="AY127" s="170"/>
      <c r="AZ127" s="170"/>
      <c r="BA127" s="170"/>
      <c r="BB127" s="170"/>
      <c r="BC127" s="170"/>
      <c r="BD127" s="170"/>
      <c r="BE127" s="170"/>
      <c r="BF127" s="170"/>
      <c r="BI127" s="170"/>
      <c r="BS127" s="170"/>
      <c r="CC127" s="170"/>
      <c r="CM127" s="170"/>
      <c r="CW127" s="170"/>
      <c r="DG127" s="170"/>
      <c r="DQ127" s="170"/>
      <c r="EA127" s="170"/>
      <c r="EK127" s="170"/>
      <c r="EU127" s="170"/>
      <c r="FE127" s="170"/>
      <c r="FO127" s="170"/>
      <c r="FY127" s="170"/>
      <c r="GI127" s="170"/>
      <c r="GS127" s="170"/>
      <c r="HC127" s="170"/>
      <c r="HM127" s="170"/>
      <c r="HW127" s="170"/>
    </row>
    <row r="128" spans="1:231" s="3" customFormat="1" x14ac:dyDescent="0.25">
      <c r="A128" s="170"/>
      <c r="K128" s="170"/>
      <c r="U128" s="170"/>
      <c r="AE128" s="170"/>
      <c r="AO128" s="170"/>
      <c r="AY128" s="170"/>
      <c r="AZ128" s="170"/>
      <c r="BA128" s="170"/>
      <c r="BB128" s="170"/>
      <c r="BC128" s="170"/>
      <c r="BD128" s="170"/>
      <c r="BE128" s="170"/>
      <c r="BF128" s="170"/>
      <c r="BI128" s="170"/>
      <c r="BS128" s="170"/>
      <c r="CC128" s="170"/>
      <c r="CM128" s="170"/>
      <c r="CW128" s="170"/>
      <c r="DG128" s="170"/>
      <c r="DQ128" s="170"/>
      <c r="EA128" s="170"/>
      <c r="EK128" s="170"/>
      <c r="EU128" s="170"/>
      <c r="FE128" s="170"/>
      <c r="FO128" s="170"/>
      <c r="FY128" s="170"/>
      <c r="GI128" s="170"/>
      <c r="GS128" s="170"/>
      <c r="HC128" s="170"/>
      <c r="HM128" s="170"/>
      <c r="HW128" s="170"/>
    </row>
    <row r="129" spans="1:231" s="3" customFormat="1" x14ac:dyDescent="0.25">
      <c r="A129" s="170"/>
      <c r="K129" s="170"/>
      <c r="U129" s="170"/>
      <c r="AE129" s="170"/>
      <c r="AO129" s="170"/>
      <c r="AY129" s="170"/>
      <c r="AZ129" s="170"/>
      <c r="BA129" s="170"/>
      <c r="BB129" s="170"/>
      <c r="BC129" s="170"/>
      <c r="BD129" s="170"/>
      <c r="BE129" s="170"/>
      <c r="BF129" s="170"/>
      <c r="BI129" s="170"/>
      <c r="BS129" s="170"/>
      <c r="CC129" s="170"/>
      <c r="CM129" s="170"/>
      <c r="CW129" s="170"/>
      <c r="DG129" s="170"/>
      <c r="DQ129" s="170"/>
      <c r="EA129" s="170"/>
      <c r="EK129" s="170"/>
      <c r="EU129" s="170"/>
      <c r="FE129" s="170"/>
      <c r="FO129" s="170"/>
      <c r="FY129" s="170"/>
      <c r="GI129" s="170"/>
      <c r="GS129" s="170"/>
      <c r="HC129" s="170"/>
      <c r="HM129" s="170"/>
      <c r="HW129" s="170"/>
    </row>
    <row r="130" spans="1:231" s="3" customFormat="1" x14ac:dyDescent="0.25">
      <c r="A130" s="170"/>
      <c r="K130" s="170"/>
      <c r="U130" s="170"/>
      <c r="AE130" s="170"/>
      <c r="AO130" s="170"/>
      <c r="AY130" s="170"/>
      <c r="AZ130" s="170"/>
      <c r="BA130" s="170"/>
      <c r="BB130" s="170"/>
      <c r="BC130" s="170"/>
      <c r="BD130" s="170"/>
      <c r="BE130" s="170"/>
      <c r="BF130" s="170"/>
      <c r="BI130" s="170"/>
      <c r="BS130" s="170"/>
      <c r="CC130" s="170"/>
      <c r="CM130" s="170"/>
      <c r="CW130" s="170"/>
      <c r="DG130" s="170"/>
      <c r="DQ130" s="170"/>
      <c r="EA130" s="170"/>
      <c r="EK130" s="170"/>
      <c r="EU130" s="170"/>
      <c r="FE130" s="170"/>
      <c r="FO130" s="170"/>
      <c r="FY130" s="170"/>
      <c r="GI130" s="170"/>
      <c r="GS130" s="170"/>
      <c r="HC130" s="170"/>
      <c r="HM130" s="170"/>
      <c r="HW130" s="170"/>
    </row>
    <row r="131" spans="1:231" s="3" customFormat="1" x14ac:dyDescent="0.25">
      <c r="A131" s="170"/>
      <c r="K131" s="170"/>
      <c r="U131" s="170"/>
      <c r="AE131" s="170"/>
      <c r="AO131" s="170"/>
      <c r="AY131" s="170"/>
      <c r="AZ131" s="170"/>
      <c r="BA131" s="170"/>
      <c r="BB131" s="170"/>
      <c r="BC131" s="170"/>
      <c r="BD131" s="170"/>
      <c r="BE131" s="170"/>
      <c r="BF131" s="170"/>
      <c r="BI131" s="170"/>
      <c r="BS131" s="170"/>
      <c r="CC131" s="170"/>
      <c r="CM131" s="170"/>
      <c r="CW131" s="170"/>
      <c r="DG131" s="170"/>
      <c r="DQ131" s="170"/>
      <c r="EA131" s="170"/>
      <c r="EK131" s="170"/>
      <c r="EU131" s="170"/>
      <c r="FE131" s="170"/>
      <c r="FO131" s="170"/>
      <c r="FY131" s="170"/>
      <c r="GI131" s="170"/>
      <c r="GS131" s="170"/>
      <c r="HC131" s="170"/>
      <c r="HM131" s="170"/>
      <c r="HW131" s="170"/>
    </row>
    <row r="132" spans="1:231" s="3" customFormat="1" x14ac:dyDescent="0.25">
      <c r="A132" s="170"/>
      <c r="K132" s="170"/>
      <c r="U132" s="170"/>
      <c r="AE132" s="170"/>
      <c r="AO132" s="170"/>
      <c r="AY132" s="170"/>
      <c r="AZ132" s="170"/>
      <c r="BA132" s="170"/>
      <c r="BB132" s="170"/>
      <c r="BC132" s="170"/>
      <c r="BD132" s="170"/>
      <c r="BE132" s="170"/>
      <c r="BF132" s="170"/>
      <c r="BI132" s="170"/>
      <c r="BS132" s="170"/>
      <c r="CC132" s="170"/>
      <c r="CM132" s="170"/>
      <c r="CW132" s="170"/>
      <c r="DG132" s="170"/>
      <c r="DQ132" s="170"/>
      <c r="EA132" s="170"/>
      <c r="EK132" s="170"/>
      <c r="EU132" s="170"/>
      <c r="FE132" s="170"/>
      <c r="FO132" s="170"/>
      <c r="FY132" s="170"/>
      <c r="GI132" s="170"/>
      <c r="GS132" s="170"/>
      <c r="HC132" s="170"/>
      <c r="HM132" s="170"/>
      <c r="HW132" s="170"/>
    </row>
    <row r="133" spans="1:231" s="3" customFormat="1" x14ac:dyDescent="0.25">
      <c r="A133" s="170"/>
      <c r="K133" s="170"/>
      <c r="U133" s="170"/>
      <c r="AE133" s="170"/>
      <c r="AO133" s="170"/>
      <c r="AY133" s="170"/>
      <c r="AZ133" s="170"/>
      <c r="BA133" s="170"/>
      <c r="BB133" s="170"/>
      <c r="BC133" s="170"/>
      <c r="BD133" s="170"/>
      <c r="BE133" s="170"/>
      <c r="BF133" s="170"/>
      <c r="BI133" s="170"/>
      <c r="BS133" s="170"/>
      <c r="CC133" s="170"/>
      <c r="CM133" s="170"/>
      <c r="CW133" s="170"/>
      <c r="DG133" s="170"/>
      <c r="DQ133" s="170"/>
      <c r="EA133" s="170"/>
      <c r="EK133" s="170"/>
      <c r="EU133" s="170"/>
      <c r="FE133" s="170"/>
      <c r="FO133" s="170"/>
      <c r="FY133" s="170"/>
      <c r="GI133" s="170"/>
      <c r="GS133" s="170"/>
      <c r="HC133" s="170"/>
      <c r="HM133" s="170"/>
      <c r="HW133" s="170"/>
    </row>
    <row r="134" spans="1:231" s="3" customFormat="1" x14ac:dyDescent="0.25">
      <c r="A134" s="170"/>
      <c r="K134" s="170"/>
      <c r="U134" s="170"/>
      <c r="AE134" s="170"/>
      <c r="AO134" s="170"/>
      <c r="AY134" s="170"/>
      <c r="AZ134" s="170"/>
      <c r="BA134" s="170"/>
      <c r="BB134" s="170"/>
      <c r="BC134" s="170"/>
      <c r="BD134" s="170"/>
      <c r="BE134" s="170"/>
      <c r="BF134" s="170"/>
      <c r="BI134" s="170"/>
      <c r="BS134" s="170"/>
      <c r="CC134" s="170"/>
      <c r="CM134" s="170"/>
      <c r="CW134" s="170"/>
      <c r="DG134" s="170"/>
      <c r="DQ134" s="170"/>
      <c r="EA134" s="170"/>
      <c r="EK134" s="170"/>
      <c r="EU134" s="170"/>
      <c r="FE134" s="170"/>
      <c r="FO134" s="170"/>
      <c r="FY134" s="170"/>
      <c r="GI134" s="170"/>
      <c r="GS134" s="170"/>
      <c r="HC134" s="170"/>
      <c r="HM134" s="170"/>
      <c r="HW134" s="170"/>
    </row>
    <row r="135" spans="1:231" s="3" customFormat="1" x14ac:dyDescent="0.25">
      <c r="A135" s="170"/>
      <c r="K135" s="170"/>
      <c r="U135" s="170"/>
      <c r="AE135" s="170"/>
      <c r="AO135" s="170"/>
      <c r="AY135" s="170"/>
      <c r="AZ135" s="170"/>
      <c r="BA135" s="170"/>
      <c r="BB135" s="170"/>
      <c r="BC135" s="170"/>
      <c r="BD135" s="170"/>
      <c r="BE135" s="170"/>
      <c r="BF135" s="170"/>
      <c r="BI135" s="170"/>
      <c r="BS135" s="170"/>
      <c r="CC135" s="170"/>
      <c r="CM135" s="170"/>
      <c r="CW135" s="170"/>
      <c r="DG135" s="170"/>
      <c r="DQ135" s="170"/>
      <c r="EA135" s="170"/>
      <c r="EK135" s="170"/>
      <c r="EU135" s="170"/>
      <c r="FE135" s="170"/>
      <c r="FO135" s="170"/>
      <c r="FY135" s="170"/>
      <c r="GI135" s="170"/>
      <c r="GS135" s="170"/>
      <c r="HC135" s="170"/>
      <c r="HM135" s="170"/>
      <c r="HW135" s="170"/>
    </row>
    <row r="136" spans="1:231" s="3" customFormat="1" x14ac:dyDescent="0.25">
      <c r="A136" s="170"/>
      <c r="K136" s="170"/>
      <c r="U136" s="170"/>
      <c r="AE136" s="170"/>
      <c r="AO136" s="170"/>
      <c r="AY136" s="170"/>
      <c r="AZ136" s="170"/>
      <c r="BA136" s="170"/>
      <c r="BB136" s="170"/>
      <c r="BC136" s="170"/>
      <c r="BD136" s="170"/>
      <c r="BE136" s="170"/>
      <c r="BF136" s="170"/>
      <c r="BI136" s="170"/>
      <c r="BS136" s="170"/>
      <c r="CC136" s="170"/>
      <c r="CM136" s="170"/>
      <c r="CW136" s="170"/>
      <c r="DG136" s="170"/>
      <c r="DQ136" s="170"/>
      <c r="EA136" s="170"/>
      <c r="EK136" s="170"/>
      <c r="EU136" s="170"/>
      <c r="FE136" s="170"/>
      <c r="FO136" s="170"/>
      <c r="FY136" s="170"/>
      <c r="GI136" s="170"/>
      <c r="GS136" s="170"/>
      <c r="HC136" s="170"/>
      <c r="HM136" s="170"/>
      <c r="HW136" s="170"/>
    </row>
    <row r="137" spans="1:231" s="3" customFormat="1" x14ac:dyDescent="0.25">
      <c r="A137" s="170"/>
      <c r="K137" s="170"/>
      <c r="U137" s="170"/>
      <c r="AE137" s="170"/>
      <c r="AO137" s="170"/>
      <c r="AY137" s="170"/>
      <c r="AZ137" s="170"/>
      <c r="BA137" s="170"/>
      <c r="BB137" s="170"/>
      <c r="BC137" s="170"/>
      <c r="BD137" s="170"/>
      <c r="BE137" s="170"/>
      <c r="BF137" s="170"/>
      <c r="BI137" s="170"/>
      <c r="BS137" s="170"/>
      <c r="CC137" s="170"/>
      <c r="CM137" s="170"/>
      <c r="CW137" s="170"/>
      <c r="DG137" s="170"/>
      <c r="DQ137" s="170"/>
      <c r="EA137" s="170"/>
      <c r="EK137" s="170"/>
      <c r="EU137" s="170"/>
      <c r="FE137" s="170"/>
      <c r="FO137" s="170"/>
      <c r="FY137" s="170"/>
      <c r="GI137" s="170"/>
      <c r="GS137" s="170"/>
      <c r="HC137" s="170"/>
      <c r="HM137" s="170"/>
      <c r="HW137" s="170"/>
    </row>
    <row r="138" spans="1:231" s="3" customFormat="1" x14ac:dyDescent="0.25">
      <c r="A138" s="170"/>
      <c r="K138" s="170"/>
      <c r="U138" s="170"/>
      <c r="AE138" s="170"/>
      <c r="AO138" s="170"/>
      <c r="AY138" s="170"/>
      <c r="AZ138" s="170"/>
      <c r="BA138" s="170"/>
      <c r="BB138" s="170"/>
      <c r="BC138" s="170"/>
      <c r="BD138" s="170"/>
      <c r="BE138" s="170"/>
      <c r="BF138" s="170"/>
      <c r="BI138" s="170"/>
      <c r="BS138" s="170"/>
      <c r="CC138" s="170"/>
      <c r="CM138" s="170"/>
      <c r="CW138" s="170"/>
      <c r="DG138" s="170"/>
      <c r="DQ138" s="170"/>
      <c r="EA138" s="170"/>
      <c r="EK138" s="170"/>
      <c r="EU138" s="170"/>
      <c r="FE138" s="170"/>
      <c r="FO138" s="170"/>
      <c r="FY138" s="170"/>
      <c r="GI138" s="170"/>
      <c r="GS138" s="170"/>
      <c r="HC138" s="170"/>
      <c r="HM138" s="170"/>
      <c r="HW138" s="170"/>
    </row>
    <row r="139" spans="1:231" s="3" customFormat="1" x14ac:dyDescent="0.25">
      <c r="A139" s="170"/>
      <c r="K139" s="170"/>
      <c r="U139" s="170"/>
      <c r="AE139" s="170"/>
      <c r="AO139" s="170"/>
      <c r="AY139" s="170"/>
      <c r="AZ139" s="170"/>
      <c r="BA139" s="170"/>
      <c r="BB139" s="170"/>
      <c r="BC139" s="170"/>
      <c r="BD139" s="170"/>
      <c r="BE139" s="170"/>
      <c r="BF139" s="170"/>
      <c r="BI139" s="170"/>
      <c r="BS139" s="170"/>
      <c r="CC139" s="170"/>
      <c r="CM139" s="170"/>
      <c r="CW139" s="170"/>
      <c r="DG139" s="170"/>
      <c r="DQ139" s="170"/>
      <c r="EA139" s="170"/>
      <c r="EK139" s="170"/>
      <c r="EU139" s="170"/>
      <c r="FE139" s="170"/>
      <c r="FO139" s="170"/>
      <c r="FY139" s="170"/>
      <c r="GI139" s="170"/>
      <c r="GS139" s="170"/>
      <c r="HC139" s="170"/>
      <c r="HM139" s="170"/>
      <c r="HW139" s="170"/>
    </row>
    <row r="140" spans="1:231" s="3" customFormat="1" x14ac:dyDescent="0.25">
      <c r="A140" s="170"/>
      <c r="K140" s="170"/>
      <c r="U140" s="170"/>
      <c r="AE140" s="170"/>
      <c r="AO140" s="170"/>
      <c r="AY140" s="170"/>
      <c r="AZ140" s="170"/>
      <c r="BA140" s="170"/>
      <c r="BB140" s="170"/>
      <c r="BC140" s="170"/>
      <c r="BD140" s="170"/>
      <c r="BE140" s="170"/>
      <c r="BF140" s="170"/>
      <c r="BI140" s="170"/>
      <c r="BS140" s="170"/>
      <c r="CC140" s="170"/>
      <c r="CM140" s="170"/>
      <c r="CW140" s="170"/>
      <c r="DG140" s="170"/>
      <c r="DQ140" s="170"/>
      <c r="EA140" s="170"/>
      <c r="EK140" s="170"/>
      <c r="EU140" s="170"/>
      <c r="FE140" s="170"/>
      <c r="FO140" s="170"/>
      <c r="FY140" s="170"/>
      <c r="GI140" s="170"/>
      <c r="GS140" s="170"/>
      <c r="HC140" s="170"/>
      <c r="HM140" s="170"/>
      <c r="HW140" s="170"/>
    </row>
    <row r="141" spans="1:231" s="3" customFormat="1" x14ac:dyDescent="0.25">
      <c r="A141" s="170"/>
      <c r="K141" s="170"/>
      <c r="U141" s="170"/>
      <c r="AE141" s="170"/>
      <c r="AO141" s="170"/>
      <c r="AY141" s="170"/>
      <c r="AZ141" s="170"/>
      <c r="BA141" s="170"/>
      <c r="BB141" s="170"/>
      <c r="BC141" s="170"/>
      <c r="BD141" s="170"/>
      <c r="BE141" s="170"/>
      <c r="BF141" s="170"/>
      <c r="BI141" s="170"/>
      <c r="BS141" s="170"/>
      <c r="CC141" s="170"/>
      <c r="CM141" s="170"/>
      <c r="CW141" s="170"/>
      <c r="DG141" s="170"/>
      <c r="DQ141" s="170"/>
      <c r="EA141" s="170"/>
      <c r="EK141" s="170"/>
      <c r="EU141" s="170"/>
      <c r="FE141" s="170"/>
      <c r="FO141" s="170"/>
      <c r="FY141" s="170"/>
      <c r="GI141" s="170"/>
      <c r="GS141" s="170"/>
      <c r="HC141" s="170"/>
      <c r="HM141" s="170"/>
      <c r="HW141" s="170"/>
    </row>
    <row r="142" spans="1:231" s="3" customFormat="1" x14ac:dyDescent="0.25">
      <c r="A142" s="170"/>
      <c r="K142" s="170"/>
      <c r="U142" s="170"/>
      <c r="AE142" s="170"/>
      <c r="AO142" s="170"/>
      <c r="AY142" s="170"/>
      <c r="AZ142" s="170"/>
      <c r="BA142" s="170"/>
      <c r="BB142" s="170"/>
      <c r="BC142" s="170"/>
      <c r="BD142" s="170"/>
      <c r="BE142" s="170"/>
      <c r="BF142" s="170"/>
      <c r="BI142" s="170"/>
      <c r="BS142" s="170"/>
      <c r="CC142" s="170"/>
      <c r="CM142" s="170"/>
      <c r="CW142" s="170"/>
      <c r="DG142" s="170"/>
      <c r="DQ142" s="170"/>
      <c r="EA142" s="170"/>
      <c r="EK142" s="170"/>
      <c r="EU142" s="170"/>
      <c r="FE142" s="170"/>
      <c r="FO142" s="170"/>
      <c r="FY142" s="170"/>
      <c r="GI142" s="170"/>
      <c r="GS142" s="170"/>
      <c r="HC142" s="170"/>
      <c r="HM142" s="170"/>
      <c r="HW142" s="170"/>
    </row>
    <row r="143" spans="1:231" s="3" customFormat="1" x14ac:dyDescent="0.25">
      <c r="A143" s="170"/>
      <c r="K143" s="170"/>
      <c r="U143" s="170"/>
      <c r="AE143" s="170"/>
      <c r="AO143" s="170"/>
      <c r="AY143" s="170"/>
      <c r="AZ143" s="170"/>
      <c r="BA143" s="170"/>
      <c r="BB143" s="170"/>
      <c r="BC143" s="170"/>
      <c r="BD143" s="170"/>
      <c r="BE143" s="170"/>
      <c r="BF143" s="170"/>
      <c r="BI143" s="170"/>
      <c r="BS143" s="170"/>
      <c r="CC143" s="170"/>
      <c r="CM143" s="170"/>
      <c r="CW143" s="170"/>
      <c r="DG143" s="170"/>
      <c r="DQ143" s="170"/>
      <c r="EA143" s="170"/>
      <c r="EK143" s="170"/>
      <c r="EU143" s="170"/>
      <c r="FE143" s="170"/>
      <c r="FO143" s="170"/>
      <c r="FY143" s="170"/>
      <c r="GI143" s="170"/>
      <c r="GS143" s="170"/>
      <c r="HC143" s="170"/>
      <c r="HM143" s="170"/>
      <c r="HW143" s="170"/>
    </row>
    <row r="144" spans="1:231" s="3" customFormat="1" x14ac:dyDescent="0.25">
      <c r="A144" s="170"/>
      <c r="K144" s="170"/>
      <c r="U144" s="170"/>
      <c r="AE144" s="170"/>
      <c r="AO144" s="170"/>
      <c r="AY144" s="170"/>
      <c r="AZ144" s="170"/>
      <c r="BA144" s="170"/>
      <c r="BB144" s="170"/>
      <c r="BC144" s="170"/>
      <c r="BD144" s="170"/>
      <c r="BE144" s="170"/>
      <c r="BF144" s="170"/>
      <c r="BI144" s="170"/>
      <c r="BS144" s="170"/>
      <c r="CC144" s="170"/>
      <c r="CM144" s="170"/>
      <c r="CW144" s="170"/>
      <c r="DG144" s="170"/>
      <c r="DQ144" s="170"/>
      <c r="EA144" s="170"/>
      <c r="EK144" s="170"/>
      <c r="EU144" s="170"/>
      <c r="FE144" s="170"/>
      <c r="FO144" s="170"/>
      <c r="FY144" s="170"/>
      <c r="GI144" s="170"/>
      <c r="GS144" s="170"/>
      <c r="HC144" s="170"/>
      <c r="HM144" s="170"/>
      <c r="HW144" s="170"/>
    </row>
    <row r="145" spans="1:231" s="3" customFormat="1" x14ac:dyDescent="0.25">
      <c r="A145" s="170"/>
      <c r="K145" s="170"/>
      <c r="U145" s="170"/>
      <c r="AE145" s="170"/>
      <c r="AO145" s="170"/>
      <c r="AY145" s="170"/>
      <c r="AZ145" s="170"/>
      <c r="BA145" s="170"/>
      <c r="BB145" s="170"/>
      <c r="BC145" s="170"/>
      <c r="BD145" s="170"/>
      <c r="BE145" s="170"/>
      <c r="BF145" s="170"/>
      <c r="BI145" s="170"/>
      <c r="BS145" s="170"/>
      <c r="CC145" s="170"/>
      <c r="CM145" s="170"/>
      <c r="CW145" s="170"/>
      <c r="DG145" s="170"/>
      <c r="DQ145" s="170"/>
      <c r="EA145" s="170"/>
      <c r="EK145" s="170"/>
      <c r="EU145" s="170"/>
      <c r="FE145" s="170"/>
      <c r="FO145" s="170"/>
      <c r="FY145" s="170"/>
      <c r="GI145" s="170"/>
      <c r="GS145" s="170"/>
      <c r="HC145" s="170"/>
      <c r="HM145" s="170"/>
      <c r="HW145" s="170"/>
    </row>
    <row r="146" spans="1:231" s="3" customFormat="1" x14ac:dyDescent="0.25">
      <c r="A146" s="170"/>
      <c r="K146" s="170"/>
      <c r="U146" s="170"/>
      <c r="AE146" s="170"/>
      <c r="AO146" s="170"/>
      <c r="AY146" s="170"/>
      <c r="AZ146" s="170"/>
      <c r="BA146" s="170"/>
      <c r="BB146" s="170"/>
      <c r="BC146" s="170"/>
      <c r="BD146" s="170"/>
      <c r="BE146" s="170"/>
      <c r="BF146" s="170"/>
      <c r="BI146" s="170"/>
      <c r="BS146" s="170"/>
      <c r="CC146" s="170"/>
      <c r="CM146" s="170"/>
      <c r="CW146" s="170"/>
      <c r="DG146" s="170"/>
      <c r="DQ146" s="170"/>
      <c r="EA146" s="170"/>
      <c r="EK146" s="170"/>
      <c r="EU146" s="170"/>
      <c r="FE146" s="170"/>
      <c r="FO146" s="170"/>
      <c r="FY146" s="170"/>
      <c r="GI146" s="170"/>
      <c r="GS146" s="170"/>
      <c r="HC146" s="170"/>
      <c r="HM146" s="170"/>
      <c r="HW146" s="170"/>
    </row>
    <row r="147" spans="1:231" s="3" customFormat="1" x14ac:dyDescent="0.25">
      <c r="A147" s="170"/>
      <c r="K147" s="170"/>
      <c r="U147" s="170"/>
      <c r="AE147" s="170"/>
      <c r="AO147" s="170"/>
      <c r="AY147" s="170"/>
      <c r="AZ147" s="170"/>
      <c r="BA147" s="170"/>
      <c r="BB147" s="170"/>
      <c r="BC147" s="170"/>
      <c r="BD147" s="170"/>
      <c r="BE147" s="170"/>
      <c r="BF147" s="170"/>
      <c r="BI147" s="170"/>
      <c r="BS147" s="170"/>
      <c r="CC147" s="170"/>
      <c r="CM147" s="170"/>
      <c r="CW147" s="170"/>
      <c r="DG147" s="170"/>
      <c r="DQ147" s="170"/>
      <c r="EA147" s="170"/>
      <c r="EK147" s="170"/>
      <c r="EU147" s="170"/>
      <c r="FE147" s="170"/>
      <c r="FO147" s="170"/>
      <c r="FY147" s="170"/>
      <c r="GI147" s="170"/>
      <c r="GS147" s="170"/>
      <c r="HC147" s="170"/>
      <c r="HM147" s="170"/>
      <c r="HW147" s="170"/>
    </row>
    <row r="148" spans="1:231" s="3" customFormat="1" x14ac:dyDescent="0.25">
      <c r="A148" s="170"/>
      <c r="K148" s="170"/>
      <c r="U148" s="170"/>
      <c r="AE148" s="170"/>
      <c r="AO148" s="170"/>
      <c r="AY148" s="170"/>
      <c r="AZ148" s="170"/>
      <c r="BA148" s="170"/>
      <c r="BB148" s="170"/>
      <c r="BC148" s="170"/>
      <c r="BD148" s="170"/>
      <c r="BE148" s="170"/>
      <c r="BF148" s="170"/>
      <c r="BI148" s="170"/>
      <c r="BS148" s="170"/>
      <c r="CC148" s="170"/>
      <c r="CM148" s="170"/>
      <c r="CW148" s="170"/>
      <c r="DG148" s="170"/>
      <c r="DQ148" s="170"/>
      <c r="EA148" s="170"/>
      <c r="EK148" s="170"/>
      <c r="EU148" s="170"/>
      <c r="FE148" s="170"/>
      <c r="FO148" s="170"/>
      <c r="FY148" s="170"/>
      <c r="GI148" s="170"/>
      <c r="GS148" s="170"/>
      <c r="HC148" s="170"/>
      <c r="HM148" s="170"/>
      <c r="HW148" s="170"/>
    </row>
    <row r="149" spans="1:231" s="3" customFormat="1" x14ac:dyDescent="0.25">
      <c r="A149" s="170"/>
      <c r="K149" s="170"/>
      <c r="U149" s="170"/>
      <c r="AE149" s="170"/>
      <c r="AO149" s="170"/>
      <c r="AY149" s="170"/>
      <c r="AZ149" s="170"/>
      <c r="BA149" s="170"/>
      <c r="BB149" s="170"/>
      <c r="BC149" s="170"/>
      <c r="BD149" s="170"/>
      <c r="BE149" s="170"/>
      <c r="BF149" s="170"/>
      <c r="BI149" s="170"/>
      <c r="BS149" s="170"/>
      <c r="CC149" s="170"/>
      <c r="CM149" s="170"/>
      <c r="CW149" s="170"/>
      <c r="DG149" s="170"/>
      <c r="DQ149" s="170"/>
      <c r="EA149" s="170"/>
      <c r="EK149" s="170"/>
      <c r="EU149" s="170"/>
      <c r="FE149" s="170"/>
      <c r="FO149" s="170"/>
      <c r="FY149" s="170"/>
      <c r="GI149" s="170"/>
      <c r="GS149" s="170"/>
      <c r="HC149" s="170"/>
      <c r="HM149" s="170"/>
      <c r="HW149" s="170"/>
    </row>
    <row r="150" spans="1:231" s="3" customFormat="1" x14ac:dyDescent="0.25">
      <c r="A150" s="170"/>
      <c r="K150" s="170"/>
      <c r="U150" s="170"/>
      <c r="AE150" s="170"/>
      <c r="AO150" s="170"/>
      <c r="AY150" s="170"/>
      <c r="AZ150" s="170"/>
      <c r="BA150" s="170"/>
      <c r="BB150" s="170"/>
      <c r="BC150" s="170"/>
      <c r="BD150" s="170"/>
      <c r="BE150" s="170"/>
      <c r="BF150" s="170"/>
      <c r="BI150" s="170"/>
      <c r="BS150" s="170"/>
      <c r="CC150" s="170"/>
      <c r="CM150" s="170"/>
      <c r="CW150" s="170"/>
      <c r="DG150" s="170"/>
      <c r="DQ150" s="170"/>
      <c r="EA150" s="170"/>
      <c r="EK150" s="170"/>
      <c r="EU150" s="170"/>
      <c r="FE150" s="170"/>
      <c r="FO150" s="170"/>
      <c r="FY150" s="170"/>
      <c r="GI150" s="170"/>
      <c r="GS150" s="170"/>
      <c r="HC150" s="170"/>
      <c r="HM150" s="170"/>
      <c r="HW150" s="170"/>
    </row>
    <row r="151" spans="1:231" s="3" customFormat="1" x14ac:dyDescent="0.25">
      <c r="A151" s="170"/>
      <c r="K151" s="170"/>
      <c r="U151" s="170"/>
      <c r="AE151" s="170"/>
      <c r="AO151" s="170"/>
      <c r="AY151" s="170"/>
      <c r="AZ151" s="170"/>
      <c r="BA151" s="170"/>
      <c r="BB151" s="170"/>
      <c r="BC151" s="170"/>
      <c r="BD151" s="170"/>
      <c r="BE151" s="170"/>
      <c r="BF151" s="170"/>
      <c r="BI151" s="170"/>
      <c r="BS151" s="170"/>
      <c r="CC151" s="170"/>
      <c r="CM151" s="170"/>
      <c r="CW151" s="170"/>
      <c r="DG151" s="170"/>
      <c r="DQ151" s="170"/>
      <c r="EA151" s="170"/>
      <c r="EK151" s="170"/>
      <c r="EU151" s="170"/>
      <c r="FE151" s="170"/>
      <c r="FO151" s="170"/>
      <c r="FY151" s="170"/>
      <c r="GI151" s="170"/>
      <c r="GS151" s="170"/>
      <c r="HC151" s="170"/>
      <c r="HM151" s="170"/>
      <c r="HW151" s="170"/>
    </row>
    <row r="152" spans="1:231" s="3" customFormat="1" x14ac:dyDescent="0.25">
      <c r="A152" s="170"/>
      <c r="K152" s="170"/>
      <c r="U152" s="170"/>
      <c r="AE152" s="170"/>
      <c r="AO152" s="170"/>
      <c r="AY152" s="170"/>
      <c r="AZ152" s="170"/>
      <c r="BA152" s="170"/>
      <c r="BB152" s="170"/>
      <c r="BC152" s="170"/>
      <c r="BD152" s="170"/>
      <c r="BE152" s="170"/>
      <c r="BF152" s="170"/>
      <c r="BI152" s="170"/>
      <c r="BS152" s="170"/>
      <c r="CC152" s="170"/>
      <c r="CM152" s="170"/>
      <c r="CW152" s="170"/>
      <c r="DG152" s="170"/>
      <c r="DQ152" s="170"/>
      <c r="EA152" s="170"/>
      <c r="EK152" s="170"/>
      <c r="EU152" s="170"/>
      <c r="FE152" s="170"/>
      <c r="FO152" s="170"/>
      <c r="FY152" s="170"/>
      <c r="GI152" s="170"/>
      <c r="GS152" s="170"/>
      <c r="HC152" s="170"/>
      <c r="HM152" s="170"/>
      <c r="HW152" s="170"/>
    </row>
    <row r="153" spans="1:231" s="3" customFormat="1" x14ac:dyDescent="0.25">
      <c r="A153" s="170"/>
      <c r="K153" s="170"/>
      <c r="U153" s="170"/>
      <c r="AE153" s="170"/>
      <c r="AO153" s="170"/>
      <c r="AY153" s="170"/>
      <c r="AZ153" s="170"/>
      <c r="BA153" s="170"/>
      <c r="BB153" s="170"/>
      <c r="BC153" s="170"/>
      <c r="BD153" s="170"/>
      <c r="BE153" s="170"/>
      <c r="BF153" s="170"/>
      <c r="BI153" s="170"/>
      <c r="BS153" s="170"/>
      <c r="CC153" s="170"/>
      <c r="CM153" s="170"/>
      <c r="CW153" s="170"/>
      <c r="DG153" s="170"/>
      <c r="DQ153" s="170"/>
      <c r="EA153" s="170"/>
      <c r="EK153" s="170"/>
      <c r="EU153" s="170"/>
      <c r="FE153" s="170"/>
      <c r="FO153" s="170"/>
      <c r="FY153" s="170"/>
      <c r="GI153" s="170"/>
      <c r="GS153" s="170"/>
      <c r="HC153" s="170"/>
      <c r="HM153" s="170"/>
      <c r="HW153" s="170"/>
    </row>
    <row r="154" spans="1:231" s="3" customFormat="1" x14ac:dyDescent="0.25">
      <c r="A154" s="170"/>
      <c r="K154" s="170"/>
      <c r="U154" s="170"/>
      <c r="AE154" s="170"/>
      <c r="AO154" s="170"/>
      <c r="AY154" s="170"/>
      <c r="AZ154" s="170"/>
      <c r="BA154" s="170"/>
      <c r="BB154" s="170"/>
      <c r="BC154" s="170"/>
      <c r="BD154" s="170"/>
      <c r="BE154" s="170"/>
      <c r="BF154" s="170"/>
      <c r="BI154" s="170"/>
      <c r="BS154" s="170"/>
      <c r="CC154" s="170"/>
      <c r="CM154" s="170"/>
      <c r="CW154" s="170"/>
      <c r="DG154" s="170"/>
      <c r="DQ154" s="170"/>
      <c r="EA154" s="170"/>
      <c r="EK154" s="170"/>
      <c r="EU154" s="170"/>
      <c r="FE154" s="170"/>
      <c r="FO154" s="170"/>
      <c r="FY154" s="170"/>
      <c r="GI154" s="170"/>
      <c r="GS154" s="170"/>
      <c r="HC154" s="170"/>
      <c r="HM154" s="170"/>
      <c r="HW154" s="170"/>
    </row>
    <row r="155" spans="1:231" s="3" customFormat="1" x14ac:dyDescent="0.25">
      <c r="A155" s="170"/>
      <c r="K155" s="170"/>
      <c r="U155" s="170"/>
      <c r="AE155" s="170"/>
      <c r="AO155" s="170"/>
      <c r="AY155" s="170"/>
      <c r="AZ155" s="170"/>
      <c r="BA155" s="170"/>
      <c r="BB155" s="170"/>
      <c r="BC155" s="170"/>
      <c r="BD155" s="170"/>
      <c r="BE155" s="170"/>
      <c r="BF155" s="170"/>
      <c r="BI155" s="170"/>
      <c r="BS155" s="170"/>
      <c r="CC155" s="170"/>
      <c r="CM155" s="170"/>
      <c r="CW155" s="170"/>
      <c r="DG155" s="170"/>
      <c r="DQ155" s="170"/>
      <c r="EA155" s="170"/>
      <c r="EK155" s="170"/>
      <c r="EU155" s="170"/>
      <c r="FE155" s="170"/>
      <c r="FO155" s="170"/>
      <c r="FY155" s="170"/>
      <c r="GI155" s="170"/>
      <c r="GS155" s="170"/>
      <c r="HC155" s="170"/>
      <c r="HM155" s="170"/>
      <c r="HW155" s="170"/>
    </row>
    <row r="156" spans="1:231" s="3" customFormat="1" x14ac:dyDescent="0.25">
      <c r="A156" s="170"/>
      <c r="K156" s="170"/>
      <c r="U156" s="170"/>
      <c r="AE156" s="170"/>
      <c r="AO156" s="170"/>
      <c r="AY156" s="170"/>
      <c r="AZ156" s="170"/>
      <c r="BA156" s="170"/>
      <c r="BB156" s="170"/>
      <c r="BC156" s="170"/>
      <c r="BD156" s="170"/>
      <c r="BE156" s="170"/>
      <c r="BF156" s="170"/>
      <c r="BI156" s="170"/>
      <c r="BS156" s="170"/>
      <c r="CC156" s="170"/>
      <c r="CM156" s="170"/>
      <c r="CW156" s="170"/>
      <c r="DG156" s="170"/>
      <c r="DQ156" s="170"/>
      <c r="EA156" s="170"/>
      <c r="EK156" s="170"/>
      <c r="EU156" s="170"/>
      <c r="FE156" s="170"/>
      <c r="FO156" s="170"/>
      <c r="FY156" s="170"/>
      <c r="GI156" s="170"/>
      <c r="GS156" s="170"/>
      <c r="HC156" s="170"/>
      <c r="HM156" s="170"/>
      <c r="HW156" s="170"/>
    </row>
    <row r="157" spans="1:231" s="3" customFormat="1" x14ac:dyDescent="0.25">
      <c r="A157" s="170"/>
      <c r="K157" s="170"/>
      <c r="U157" s="170"/>
      <c r="AE157" s="170"/>
      <c r="AO157" s="170"/>
      <c r="AY157" s="170"/>
      <c r="AZ157" s="170"/>
      <c r="BA157" s="170"/>
      <c r="BB157" s="170"/>
      <c r="BC157" s="170"/>
      <c r="BD157" s="170"/>
      <c r="BE157" s="170"/>
      <c r="BF157" s="170"/>
      <c r="BI157" s="170"/>
      <c r="BS157" s="170"/>
      <c r="CC157" s="170"/>
      <c r="CM157" s="170"/>
      <c r="CW157" s="170"/>
      <c r="DG157" s="170"/>
      <c r="DQ157" s="170"/>
      <c r="EA157" s="170"/>
      <c r="EK157" s="170"/>
      <c r="EU157" s="170"/>
      <c r="FE157" s="170"/>
      <c r="FO157" s="170"/>
      <c r="FY157" s="170"/>
      <c r="GI157" s="170"/>
      <c r="GS157" s="170"/>
      <c r="HC157" s="170"/>
      <c r="HM157" s="170"/>
      <c r="HW157" s="170"/>
    </row>
    <row r="158" spans="1:231" s="3" customFormat="1" x14ac:dyDescent="0.25">
      <c r="A158" s="170"/>
      <c r="K158" s="170"/>
      <c r="U158" s="170"/>
      <c r="AE158" s="170"/>
      <c r="AO158" s="170"/>
      <c r="AY158" s="170"/>
      <c r="AZ158" s="170"/>
      <c r="BA158" s="170"/>
      <c r="BB158" s="170"/>
      <c r="BC158" s="170"/>
      <c r="BD158" s="170"/>
      <c r="BE158" s="170"/>
      <c r="BF158" s="170"/>
      <c r="BI158" s="170"/>
      <c r="BS158" s="170"/>
      <c r="CC158" s="170"/>
      <c r="CM158" s="170"/>
      <c r="CW158" s="170"/>
      <c r="DG158" s="170"/>
      <c r="DQ158" s="170"/>
      <c r="EA158" s="170"/>
      <c r="EK158" s="170"/>
      <c r="EU158" s="170"/>
      <c r="FE158" s="170"/>
      <c r="FO158" s="170"/>
      <c r="FY158" s="170"/>
      <c r="GI158" s="170"/>
      <c r="GS158" s="170"/>
      <c r="HC158" s="170"/>
      <c r="HM158" s="170"/>
      <c r="HW158" s="170"/>
    </row>
    <row r="159" spans="1:231" s="3" customFormat="1" x14ac:dyDescent="0.25">
      <c r="A159" s="170"/>
      <c r="K159" s="170"/>
      <c r="U159" s="170"/>
      <c r="AE159" s="170"/>
      <c r="AO159" s="170"/>
      <c r="AY159" s="170"/>
      <c r="AZ159" s="170"/>
      <c r="BA159" s="170"/>
      <c r="BB159" s="170"/>
      <c r="BC159" s="170"/>
      <c r="BD159" s="170"/>
      <c r="BE159" s="170"/>
      <c r="BF159" s="170"/>
      <c r="BI159" s="170"/>
      <c r="BS159" s="170"/>
      <c r="CC159" s="170"/>
      <c r="CM159" s="170"/>
      <c r="CW159" s="170"/>
      <c r="DG159" s="170"/>
      <c r="DQ159" s="170"/>
      <c r="EA159" s="170"/>
      <c r="EK159" s="170"/>
      <c r="EU159" s="170"/>
      <c r="FE159" s="170"/>
      <c r="FO159" s="170"/>
      <c r="FY159" s="170"/>
      <c r="GI159" s="170"/>
      <c r="GS159" s="170"/>
      <c r="HC159" s="170"/>
      <c r="HM159" s="170"/>
      <c r="HW159" s="170"/>
    </row>
    <row r="160" spans="1:231" s="3" customFormat="1" x14ac:dyDescent="0.25">
      <c r="A160" s="170"/>
      <c r="K160" s="170"/>
      <c r="U160" s="170"/>
      <c r="AE160" s="170"/>
      <c r="AO160" s="170"/>
      <c r="AY160" s="170"/>
      <c r="AZ160" s="170"/>
      <c r="BA160" s="170"/>
      <c r="BB160" s="170"/>
      <c r="BC160" s="170"/>
      <c r="BD160" s="170"/>
      <c r="BE160" s="170"/>
      <c r="BF160" s="170"/>
      <c r="BI160" s="170"/>
      <c r="BS160" s="170"/>
      <c r="CC160" s="170"/>
      <c r="CM160" s="170"/>
      <c r="CW160" s="170"/>
      <c r="DG160" s="170"/>
      <c r="DQ160" s="170"/>
      <c r="EA160" s="170"/>
      <c r="EK160" s="170"/>
      <c r="EU160" s="170"/>
      <c r="FE160" s="170"/>
      <c r="FO160" s="170"/>
      <c r="FY160" s="170"/>
      <c r="GI160" s="170"/>
      <c r="GS160" s="170"/>
      <c r="HC160" s="170"/>
      <c r="HM160" s="170"/>
      <c r="HW160" s="170"/>
    </row>
    <row r="161" spans="1:231" s="3" customFormat="1" x14ac:dyDescent="0.25">
      <c r="A161" s="170"/>
      <c r="K161" s="170"/>
      <c r="U161" s="170"/>
      <c r="AE161" s="170"/>
      <c r="AO161" s="170"/>
      <c r="AY161" s="170"/>
      <c r="AZ161" s="170"/>
      <c r="BA161" s="170"/>
      <c r="BB161" s="170"/>
      <c r="BC161" s="170"/>
      <c r="BD161" s="170"/>
      <c r="BE161" s="170"/>
      <c r="BF161" s="170"/>
      <c r="BI161" s="170"/>
      <c r="BS161" s="170"/>
      <c r="CC161" s="170"/>
      <c r="CM161" s="170"/>
      <c r="CW161" s="170"/>
      <c r="DG161" s="170"/>
      <c r="DQ161" s="170"/>
      <c r="EA161" s="170"/>
      <c r="EK161" s="170"/>
      <c r="EU161" s="170"/>
      <c r="FE161" s="170"/>
      <c r="FO161" s="170"/>
      <c r="FY161" s="170"/>
      <c r="GI161" s="170"/>
      <c r="GS161" s="170"/>
      <c r="HC161" s="170"/>
      <c r="HM161" s="170"/>
      <c r="HW161" s="170"/>
    </row>
    <row r="162" spans="1:231" s="3" customFormat="1" x14ac:dyDescent="0.25">
      <c r="A162" s="170"/>
      <c r="K162" s="170"/>
      <c r="U162" s="170"/>
      <c r="AE162" s="170"/>
      <c r="AO162" s="170"/>
      <c r="AY162" s="170"/>
      <c r="AZ162" s="170"/>
      <c r="BA162" s="170"/>
      <c r="BB162" s="170"/>
      <c r="BC162" s="170"/>
      <c r="BD162" s="170"/>
      <c r="BE162" s="170"/>
      <c r="BF162" s="170"/>
      <c r="BI162" s="170"/>
      <c r="BS162" s="170"/>
      <c r="CC162" s="170"/>
      <c r="CM162" s="170"/>
      <c r="CW162" s="170"/>
      <c r="DG162" s="170"/>
      <c r="DQ162" s="170"/>
      <c r="EA162" s="170"/>
      <c r="EK162" s="170"/>
      <c r="EU162" s="170"/>
      <c r="FE162" s="170"/>
      <c r="FO162" s="170"/>
      <c r="FY162" s="170"/>
      <c r="GI162" s="170"/>
      <c r="GS162" s="170"/>
      <c r="HC162" s="170"/>
      <c r="HM162" s="170"/>
      <c r="HW162" s="170"/>
    </row>
    <row r="163" spans="1:231" s="3" customFormat="1" x14ac:dyDescent="0.25">
      <c r="A163" s="170"/>
      <c r="K163" s="170"/>
      <c r="U163" s="170"/>
      <c r="AE163" s="170"/>
      <c r="AO163" s="170"/>
      <c r="AY163" s="170"/>
      <c r="AZ163" s="170"/>
      <c r="BA163" s="170"/>
      <c r="BB163" s="170"/>
      <c r="BC163" s="170"/>
      <c r="BD163" s="170"/>
      <c r="BE163" s="170"/>
      <c r="BF163" s="170"/>
      <c r="BI163" s="170"/>
      <c r="BS163" s="170"/>
      <c r="CC163" s="170"/>
      <c r="CM163" s="170"/>
      <c r="CW163" s="170"/>
      <c r="DG163" s="170"/>
      <c r="DQ163" s="170"/>
      <c r="EA163" s="170"/>
      <c r="EK163" s="170"/>
      <c r="EU163" s="170"/>
      <c r="FE163" s="170"/>
      <c r="FO163" s="170"/>
      <c r="FY163" s="170"/>
      <c r="GI163" s="170"/>
      <c r="GS163" s="170"/>
      <c r="HC163" s="170"/>
      <c r="HM163" s="170"/>
      <c r="HW163" s="170"/>
    </row>
    <row r="164" spans="1:231" s="3" customFormat="1" x14ac:dyDescent="0.25">
      <c r="A164" s="170"/>
      <c r="K164" s="170"/>
      <c r="U164" s="170"/>
      <c r="AE164" s="170"/>
      <c r="AO164" s="170"/>
      <c r="AY164" s="170"/>
      <c r="AZ164" s="170"/>
      <c r="BA164" s="170"/>
      <c r="BB164" s="170"/>
      <c r="BC164" s="170"/>
      <c r="BD164" s="170"/>
      <c r="BE164" s="170"/>
      <c r="BF164" s="170"/>
      <c r="BI164" s="170"/>
      <c r="BS164" s="170"/>
      <c r="CC164" s="170"/>
      <c r="CM164" s="170"/>
      <c r="CW164" s="170"/>
      <c r="DG164" s="170"/>
      <c r="DQ164" s="170"/>
      <c r="EA164" s="170"/>
      <c r="EK164" s="170"/>
      <c r="EU164" s="170"/>
      <c r="FE164" s="170"/>
      <c r="FO164" s="170"/>
      <c r="FY164" s="170"/>
      <c r="GI164" s="170"/>
      <c r="GS164" s="170"/>
      <c r="HC164" s="170"/>
      <c r="HM164" s="170"/>
      <c r="HW164" s="170"/>
    </row>
    <row r="165" spans="1:231" s="3" customFormat="1" x14ac:dyDescent="0.25">
      <c r="A165" s="170"/>
      <c r="K165" s="170"/>
      <c r="U165" s="170"/>
      <c r="AE165" s="170"/>
      <c r="AO165" s="170"/>
      <c r="AY165" s="170"/>
      <c r="AZ165" s="170"/>
      <c r="BA165" s="170"/>
      <c r="BB165" s="170"/>
      <c r="BC165" s="170"/>
      <c r="BD165" s="170"/>
      <c r="BE165" s="170"/>
      <c r="BF165" s="170"/>
      <c r="BI165" s="170"/>
      <c r="BS165" s="170"/>
      <c r="CC165" s="170"/>
      <c r="CM165" s="170"/>
      <c r="CW165" s="170"/>
      <c r="DG165" s="170"/>
      <c r="DQ165" s="170"/>
      <c r="EA165" s="170"/>
      <c r="EK165" s="170"/>
      <c r="EU165" s="170"/>
      <c r="FE165" s="170"/>
      <c r="FO165" s="170"/>
      <c r="FY165" s="170"/>
      <c r="GI165" s="170"/>
      <c r="GS165" s="170"/>
      <c r="HC165" s="170"/>
      <c r="HM165" s="170"/>
      <c r="HW165" s="170"/>
    </row>
    <row r="166" spans="1:231" s="3" customFormat="1" x14ac:dyDescent="0.25">
      <c r="A166" s="170"/>
      <c r="K166" s="170"/>
      <c r="U166" s="170"/>
      <c r="AE166" s="170"/>
      <c r="AO166" s="170"/>
      <c r="AY166" s="170"/>
      <c r="AZ166" s="170"/>
      <c r="BA166" s="170"/>
      <c r="BB166" s="170"/>
      <c r="BC166" s="170"/>
      <c r="BD166" s="170"/>
      <c r="BE166" s="170"/>
      <c r="BF166" s="170"/>
      <c r="BI166" s="170"/>
      <c r="BS166" s="170"/>
      <c r="CC166" s="170"/>
      <c r="CM166" s="170"/>
      <c r="CW166" s="170"/>
      <c r="DG166" s="170"/>
      <c r="DQ166" s="170"/>
      <c r="EA166" s="170"/>
      <c r="EK166" s="170"/>
      <c r="EU166" s="170"/>
      <c r="FE166" s="170"/>
      <c r="FO166" s="170"/>
      <c r="FY166" s="170"/>
      <c r="GI166" s="170"/>
      <c r="GS166" s="170"/>
      <c r="HC166" s="170"/>
      <c r="HM166" s="170"/>
      <c r="HW166" s="170"/>
    </row>
    <row r="167" spans="1:231" s="3" customFormat="1" x14ac:dyDescent="0.25">
      <c r="A167" s="170"/>
      <c r="K167" s="170"/>
      <c r="U167" s="170"/>
      <c r="AE167" s="170"/>
      <c r="AO167" s="170"/>
      <c r="AY167" s="170"/>
      <c r="AZ167" s="170"/>
      <c r="BA167" s="170"/>
      <c r="BB167" s="170"/>
      <c r="BC167" s="170"/>
      <c r="BD167" s="170"/>
      <c r="BE167" s="170"/>
      <c r="BF167" s="170"/>
      <c r="BI167" s="170"/>
      <c r="BS167" s="170"/>
      <c r="CC167" s="170"/>
      <c r="CM167" s="170"/>
      <c r="CW167" s="170"/>
      <c r="DG167" s="170"/>
      <c r="DQ167" s="170"/>
      <c r="EA167" s="170"/>
      <c r="EK167" s="170"/>
      <c r="EU167" s="170"/>
      <c r="FE167" s="170"/>
      <c r="FO167" s="170"/>
      <c r="FY167" s="170"/>
      <c r="GI167" s="170"/>
      <c r="GS167" s="170"/>
      <c r="HC167" s="170"/>
      <c r="HM167" s="170"/>
      <c r="HW167" s="170"/>
    </row>
    <row r="168" spans="1:231" s="3" customFormat="1" x14ac:dyDescent="0.25">
      <c r="A168" s="170"/>
      <c r="K168" s="170"/>
      <c r="U168" s="170"/>
      <c r="AE168" s="170"/>
      <c r="AO168" s="170"/>
      <c r="AY168" s="170"/>
      <c r="AZ168" s="170"/>
      <c r="BA168" s="170"/>
      <c r="BB168" s="170"/>
      <c r="BC168" s="170"/>
      <c r="BD168" s="170"/>
      <c r="BE168" s="170"/>
      <c r="BF168" s="170"/>
      <c r="BI168" s="170"/>
      <c r="BS168" s="170"/>
      <c r="CC168" s="170"/>
      <c r="CM168" s="170"/>
      <c r="CW168" s="170"/>
      <c r="DG168" s="170"/>
      <c r="DQ168" s="170"/>
      <c r="EA168" s="170"/>
      <c r="EK168" s="170"/>
      <c r="EU168" s="170"/>
      <c r="FE168" s="170"/>
      <c r="FO168" s="170"/>
      <c r="FY168" s="170"/>
      <c r="GI168" s="170"/>
      <c r="GS168" s="170"/>
      <c r="HC168" s="170"/>
      <c r="HM168" s="170"/>
      <c r="HW168" s="170"/>
    </row>
    <row r="169" spans="1:231" s="3" customFormat="1" x14ac:dyDescent="0.25">
      <c r="A169" s="170"/>
      <c r="K169" s="170"/>
      <c r="U169" s="170"/>
      <c r="AE169" s="170"/>
      <c r="AO169" s="170"/>
      <c r="AY169" s="170"/>
      <c r="AZ169" s="170"/>
      <c r="BA169" s="170"/>
      <c r="BB169" s="170"/>
      <c r="BC169" s="170"/>
      <c r="BD169" s="170"/>
      <c r="BE169" s="170"/>
      <c r="BF169" s="170"/>
      <c r="BI169" s="170"/>
      <c r="BS169" s="170"/>
      <c r="CC169" s="170"/>
      <c r="CM169" s="170"/>
      <c r="CW169" s="170"/>
      <c r="DG169" s="170"/>
      <c r="DQ169" s="170"/>
      <c r="EA169" s="170"/>
      <c r="EK169" s="170"/>
      <c r="EU169" s="170"/>
      <c r="FE169" s="170"/>
      <c r="FO169" s="170"/>
      <c r="FY169" s="170"/>
      <c r="GI169" s="170"/>
      <c r="GS169" s="170"/>
      <c r="HC169" s="170"/>
      <c r="HM169" s="170"/>
      <c r="HW169" s="170"/>
    </row>
    <row r="170" spans="1:231" s="3" customFormat="1" x14ac:dyDescent="0.25">
      <c r="A170" s="170"/>
      <c r="K170" s="170"/>
      <c r="U170" s="170"/>
      <c r="AE170" s="170"/>
      <c r="AO170" s="170"/>
      <c r="AY170" s="170"/>
      <c r="AZ170" s="170"/>
      <c r="BA170" s="170"/>
      <c r="BB170" s="170"/>
      <c r="BC170" s="170"/>
      <c r="BD170" s="170"/>
      <c r="BE170" s="170"/>
      <c r="BF170" s="170"/>
      <c r="BI170" s="170"/>
      <c r="BS170" s="170"/>
      <c r="CC170" s="170"/>
      <c r="CM170" s="170"/>
      <c r="CW170" s="170"/>
      <c r="DG170" s="170"/>
      <c r="DQ170" s="170"/>
      <c r="EA170" s="170"/>
      <c r="EK170" s="170"/>
      <c r="EU170" s="170"/>
      <c r="FE170" s="170"/>
      <c r="FO170" s="170"/>
      <c r="FY170" s="170"/>
      <c r="GI170" s="170"/>
      <c r="GS170" s="170"/>
      <c r="HC170" s="170"/>
      <c r="HM170" s="170"/>
      <c r="HW170" s="170"/>
    </row>
    <row r="171" spans="1:231" s="3" customFormat="1" x14ac:dyDescent="0.25">
      <c r="A171" s="170"/>
      <c r="K171" s="170"/>
      <c r="U171" s="170"/>
      <c r="AE171" s="170"/>
      <c r="AO171" s="170"/>
      <c r="AY171" s="170"/>
      <c r="AZ171" s="170"/>
      <c r="BA171" s="170"/>
      <c r="BB171" s="170"/>
      <c r="BC171" s="170"/>
      <c r="BD171" s="170"/>
      <c r="BE171" s="170"/>
      <c r="BF171" s="170"/>
      <c r="BI171" s="170"/>
      <c r="BS171" s="170"/>
      <c r="CC171" s="170"/>
      <c r="CM171" s="170"/>
      <c r="CW171" s="170"/>
      <c r="DG171" s="170"/>
      <c r="DQ171" s="170"/>
      <c r="EA171" s="170"/>
      <c r="EK171" s="170"/>
      <c r="EU171" s="170"/>
      <c r="FE171" s="170"/>
      <c r="FO171" s="170"/>
      <c r="FY171" s="170"/>
      <c r="GI171" s="170"/>
      <c r="GS171" s="170"/>
      <c r="HC171" s="170"/>
      <c r="HM171" s="170"/>
      <c r="HW171" s="170"/>
    </row>
    <row r="172" spans="1:231" s="3" customFormat="1" x14ac:dyDescent="0.25">
      <c r="A172" s="170"/>
      <c r="K172" s="170"/>
      <c r="U172" s="170"/>
      <c r="AE172" s="170"/>
      <c r="AO172" s="170"/>
      <c r="AY172" s="170"/>
      <c r="AZ172" s="170"/>
      <c r="BA172" s="170"/>
      <c r="BB172" s="170"/>
      <c r="BC172" s="170"/>
      <c r="BD172" s="170"/>
      <c r="BE172" s="170"/>
      <c r="BF172" s="170"/>
      <c r="BI172" s="170"/>
      <c r="BS172" s="170"/>
      <c r="CC172" s="170"/>
      <c r="CM172" s="170"/>
      <c r="CW172" s="170"/>
      <c r="DG172" s="170"/>
      <c r="DQ172" s="170"/>
      <c r="EA172" s="170"/>
      <c r="EK172" s="170"/>
      <c r="EU172" s="170"/>
      <c r="FE172" s="170"/>
      <c r="FO172" s="170"/>
      <c r="FY172" s="170"/>
      <c r="GI172" s="170"/>
      <c r="GS172" s="170"/>
      <c r="HC172" s="170"/>
      <c r="HM172" s="170"/>
      <c r="HW172" s="170"/>
    </row>
    <row r="173" spans="1:231" s="3" customFormat="1" x14ac:dyDescent="0.25">
      <c r="A173" s="170"/>
      <c r="K173" s="170"/>
      <c r="U173" s="170"/>
      <c r="AE173" s="170"/>
      <c r="AO173" s="170"/>
      <c r="AY173" s="170"/>
      <c r="AZ173" s="170"/>
      <c r="BA173" s="170"/>
      <c r="BB173" s="170"/>
      <c r="BC173" s="170"/>
      <c r="BD173" s="170"/>
      <c r="BE173" s="170"/>
      <c r="BF173" s="170"/>
      <c r="BI173" s="170"/>
      <c r="BS173" s="170"/>
      <c r="CC173" s="170"/>
      <c r="CM173" s="170"/>
      <c r="CW173" s="170"/>
      <c r="DG173" s="170"/>
      <c r="DQ173" s="170"/>
      <c r="EA173" s="170"/>
      <c r="EK173" s="170"/>
      <c r="EU173" s="170"/>
      <c r="FE173" s="170"/>
      <c r="FO173" s="170"/>
      <c r="FY173" s="170"/>
      <c r="GI173" s="170"/>
      <c r="GS173" s="170"/>
      <c r="HC173" s="170"/>
      <c r="HM173" s="170"/>
      <c r="HW173" s="170"/>
    </row>
    <row r="174" spans="1:231" s="3" customFormat="1" x14ac:dyDescent="0.25">
      <c r="A174" s="170"/>
      <c r="K174" s="170"/>
      <c r="U174" s="170"/>
      <c r="AE174" s="170"/>
      <c r="AO174" s="170"/>
      <c r="AY174" s="170"/>
      <c r="AZ174" s="170"/>
      <c r="BA174" s="170"/>
      <c r="BB174" s="170"/>
      <c r="BC174" s="170"/>
      <c r="BD174" s="170"/>
      <c r="BE174" s="170"/>
      <c r="BF174" s="170"/>
      <c r="BI174" s="170"/>
      <c r="BS174" s="170"/>
      <c r="CC174" s="170"/>
      <c r="CM174" s="170"/>
      <c r="CW174" s="170"/>
      <c r="DG174" s="170"/>
      <c r="DQ174" s="170"/>
      <c r="EA174" s="170"/>
      <c r="EK174" s="170"/>
      <c r="EU174" s="170"/>
      <c r="FE174" s="170"/>
      <c r="FO174" s="170"/>
      <c r="FY174" s="170"/>
      <c r="GI174" s="170"/>
      <c r="GS174" s="170"/>
      <c r="HC174" s="170"/>
      <c r="HM174" s="170"/>
      <c r="HW174" s="170"/>
    </row>
    <row r="175" spans="1:231" s="3" customFormat="1" x14ac:dyDescent="0.25">
      <c r="A175" s="170"/>
      <c r="K175" s="170"/>
      <c r="U175" s="170"/>
      <c r="AE175" s="170"/>
      <c r="AO175" s="170"/>
      <c r="AY175" s="170"/>
      <c r="AZ175" s="170"/>
      <c r="BA175" s="170"/>
      <c r="BB175" s="170"/>
      <c r="BC175" s="170"/>
      <c r="BD175" s="170"/>
      <c r="BE175" s="170"/>
      <c r="BF175" s="170"/>
      <c r="BI175" s="170"/>
      <c r="BS175" s="170"/>
      <c r="CC175" s="170"/>
      <c r="CM175" s="170"/>
      <c r="CW175" s="170"/>
      <c r="DG175" s="170"/>
      <c r="DQ175" s="170"/>
      <c r="EA175" s="170"/>
      <c r="EK175" s="170"/>
      <c r="EU175" s="170"/>
      <c r="FE175" s="170"/>
      <c r="FO175" s="170"/>
      <c r="FY175" s="170"/>
      <c r="GI175" s="170"/>
      <c r="GS175" s="170"/>
      <c r="HC175" s="170"/>
      <c r="HM175" s="170"/>
      <c r="HW175" s="170"/>
    </row>
    <row r="176" spans="1:231" s="3" customFormat="1" x14ac:dyDescent="0.25">
      <c r="A176" s="170"/>
      <c r="K176" s="170"/>
      <c r="U176" s="170"/>
      <c r="AE176" s="170"/>
      <c r="AO176" s="170"/>
      <c r="AY176" s="170"/>
      <c r="AZ176" s="170"/>
      <c r="BA176" s="170"/>
      <c r="BB176" s="170"/>
      <c r="BC176" s="170"/>
      <c r="BD176" s="170"/>
      <c r="BE176" s="170"/>
      <c r="BF176" s="170"/>
      <c r="BI176" s="170"/>
      <c r="BS176" s="170"/>
      <c r="CC176" s="170"/>
      <c r="CM176" s="170"/>
      <c r="CW176" s="170"/>
      <c r="DG176" s="170"/>
      <c r="DQ176" s="170"/>
      <c r="EA176" s="170"/>
      <c r="EK176" s="170"/>
      <c r="EU176" s="170"/>
      <c r="FE176" s="170"/>
      <c r="FO176" s="170"/>
      <c r="FY176" s="170"/>
      <c r="GI176" s="170"/>
      <c r="GS176" s="170"/>
      <c r="HC176" s="170"/>
      <c r="HM176" s="170"/>
      <c r="HW176" s="170"/>
    </row>
    <row r="177" spans="1:231" s="3" customFormat="1" x14ac:dyDescent="0.25">
      <c r="A177" s="170"/>
      <c r="K177" s="170"/>
      <c r="U177" s="170"/>
      <c r="AE177" s="170"/>
      <c r="AO177" s="170"/>
      <c r="AY177" s="170"/>
      <c r="AZ177" s="170"/>
      <c r="BA177" s="170"/>
      <c r="BB177" s="170"/>
      <c r="BC177" s="170"/>
      <c r="BD177" s="170"/>
      <c r="BE177" s="170"/>
      <c r="BF177" s="170"/>
      <c r="BI177" s="170"/>
      <c r="BS177" s="170"/>
      <c r="CC177" s="170"/>
      <c r="CM177" s="170"/>
      <c r="CW177" s="170"/>
      <c r="DG177" s="170"/>
      <c r="DQ177" s="170"/>
      <c r="EA177" s="170"/>
      <c r="EK177" s="170"/>
      <c r="EU177" s="170"/>
      <c r="FE177" s="170"/>
      <c r="FO177" s="170"/>
      <c r="FY177" s="170"/>
      <c r="GI177" s="170"/>
      <c r="GS177" s="170"/>
      <c r="HC177" s="170"/>
      <c r="HM177" s="170"/>
      <c r="HW177" s="170"/>
    </row>
    <row r="178" spans="1:231" s="3" customFormat="1" x14ac:dyDescent="0.25">
      <c r="A178" s="170"/>
      <c r="K178" s="170"/>
      <c r="U178" s="170"/>
      <c r="AE178" s="170"/>
      <c r="AO178" s="170"/>
      <c r="AY178" s="170"/>
      <c r="AZ178" s="170"/>
      <c r="BA178" s="170"/>
      <c r="BB178" s="170"/>
      <c r="BC178" s="170"/>
      <c r="BD178" s="170"/>
      <c r="BE178" s="170"/>
      <c r="BF178" s="170"/>
      <c r="BI178" s="170"/>
      <c r="BS178" s="170"/>
      <c r="CC178" s="170"/>
      <c r="CM178" s="170"/>
      <c r="CW178" s="170"/>
      <c r="DG178" s="170"/>
      <c r="DQ178" s="170"/>
      <c r="EA178" s="170"/>
      <c r="EK178" s="170"/>
      <c r="EU178" s="170"/>
      <c r="FE178" s="170"/>
      <c r="FO178" s="170"/>
      <c r="FY178" s="170"/>
      <c r="GI178" s="170"/>
      <c r="GS178" s="170"/>
      <c r="HC178" s="170"/>
      <c r="HM178" s="170"/>
      <c r="HW178" s="170"/>
    </row>
    <row r="179" spans="1:231" s="3" customFormat="1" x14ac:dyDescent="0.25">
      <c r="A179" s="170"/>
      <c r="K179" s="170"/>
      <c r="U179" s="170"/>
      <c r="AE179" s="170"/>
      <c r="AO179" s="170"/>
      <c r="AY179" s="170"/>
      <c r="AZ179" s="170"/>
      <c r="BA179" s="170"/>
      <c r="BB179" s="170"/>
      <c r="BC179" s="170"/>
      <c r="BD179" s="170"/>
      <c r="BE179" s="170"/>
      <c r="BF179" s="170"/>
      <c r="BI179" s="170"/>
      <c r="BS179" s="170"/>
      <c r="CC179" s="170"/>
      <c r="CM179" s="170"/>
      <c r="CW179" s="170"/>
      <c r="DG179" s="170"/>
      <c r="DQ179" s="170"/>
      <c r="EA179" s="170"/>
      <c r="EK179" s="170"/>
      <c r="EU179" s="170"/>
      <c r="FE179" s="170"/>
      <c r="FO179" s="170"/>
      <c r="FY179" s="170"/>
      <c r="GI179" s="170"/>
      <c r="GS179" s="170"/>
      <c r="HC179" s="170"/>
      <c r="HM179" s="170"/>
      <c r="HW179" s="170"/>
    </row>
    <row r="180" spans="1:231" s="3" customFormat="1" x14ac:dyDescent="0.25">
      <c r="A180" s="170"/>
      <c r="K180" s="170"/>
      <c r="U180" s="170"/>
      <c r="AE180" s="170"/>
      <c r="AO180" s="170"/>
      <c r="AY180" s="170"/>
      <c r="AZ180" s="170"/>
      <c r="BA180" s="170"/>
      <c r="BB180" s="170"/>
      <c r="BC180" s="170"/>
      <c r="BD180" s="170"/>
      <c r="BE180" s="170"/>
      <c r="BF180" s="170"/>
      <c r="BI180" s="170"/>
      <c r="BS180" s="170"/>
      <c r="CC180" s="170"/>
      <c r="CM180" s="170"/>
      <c r="CW180" s="170"/>
      <c r="DG180" s="170"/>
      <c r="DQ180" s="170"/>
      <c r="EA180" s="170"/>
      <c r="EK180" s="170"/>
      <c r="EU180" s="170"/>
      <c r="FE180" s="170"/>
      <c r="FO180" s="170"/>
      <c r="FY180" s="170"/>
      <c r="GI180" s="170"/>
      <c r="GS180" s="170"/>
      <c r="HC180" s="170"/>
      <c r="HM180" s="170"/>
      <c r="HW180" s="170"/>
    </row>
    <row r="181" spans="1:231" s="3" customFormat="1" x14ac:dyDescent="0.25">
      <c r="A181" s="170"/>
      <c r="K181" s="170"/>
      <c r="U181" s="170"/>
      <c r="AE181" s="170"/>
      <c r="AO181" s="170"/>
      <c r="AY181" s="170"/>
      <c r="AZ181" s="170"/>
      <c r="BA181" s="170"/>
      <c r="BB181" s="170"/>
      <c r="BC181" s="170"/>
      <c r="BD181" s="170"/>
      <c r="BE181" s="170"/>
      <c r="BF181" s="170"/>
      <c r="BI181" s="170"/>
      <c r="BS181" s="170"/>
      <c r="CC181" s="170"/>
      <c r="CM181" s="170"/>
      <c r="CW181" s="170"/>
      <c r="DG181" s="170"/>
      <c r="DQ181" s="170"/>
      <c r="EA181" s="170"/>
      <c r="EK181" s="170"/>
      <c r="EU181" s="170"/>
      <c r="FE181" s="170"/>
      <c r="FO181" s="170"/>
      <c r="FY181" s="170"/>
      <c r="GI181" s="170"/>
      <c r="GS181" s="170"/>
      <c r="HC181" s="170"/>
      <c r="HM181" s="170"/>
      <c r="HW181" s="170"/>
    </row>
    <row r="182" spans="1:231" s="3" customFormat="1" x14ac:dyDescent="0.25">
      <c r="A182" s="170"/>
      <c r="K182" s="170"/>
      <c r="U182" s="170"/>
      <c r="AE182" s="170"/>
      <c r="AO182" s="170"/>
      <c r="AY182" s="170"/>
      <c r="AZ182" s="170"/>
      <c r="BA182" s="170"/>
      <c r="BB182" s="170"/>
      <c r="BC182" s="170"/>
      <c r="BD182" s="170"/>
      <c r="BE182" s="170"/>
      <c r="BF182" s="170"/>
      <c r="BI182" s="170"/>
      <c r="BS182" s="170"/>
      <c r="CC182" s="170"/>
      <c r="CM182" s="170"/>
      <c r="CW182" s="170"/>
      <c r="DG182" s="170"/>
      <c r="DQ182" s="170"/>
      <c r="EA182" s="170"/>
      <c r="EK182" s="170"/>
      <c r="EU182" s="170"/>
      <c r="FE182" s="170"/>
      <c r="FO182" s="170"/>
      <c r="FY182" s="170"/>
      <c r="GI182" s="170"/>
      <c r="GS182" s="170"/>
      <c r="HC182" s="170"/>
      <c r="HM182" s="170"/>
      <c r="HW182" s="170"/>
    </row>
    <row r="183" spans="1:231" s="3" customFormat="1" x14ac:dyDescent="0.25">
      <c r="A183" s="170"/>
      <c r="K183" s="170"/>
      <c r="U183" s="170"/>
      <c r="AE183" s="170"/>
      <c r="AO183" s="170"/>
      <c r="AY183" s="170"/>
      <c r="AZ183" s="170"/>
      <c r="BA183" s="170"/>
      <c r="BB183" s="170"/>
      <c r="BC183" s="170"/>
      <c r="BD183" s="170"/>
      <c r="BE183" s="170"/>
      <c r="BF183" s="170"/>
      <c r="BI183" s="170"/>
      <c r="BS183" s="170"/>
      <c r="CC183" s="170"/>
      <c r="CM183" s="170"/>
      <c r="CW183" s="170"/>
      <c r="DG183" s="170"/>
      <c r="DQ183" s="170"/>
      <c r="EA183" s="170"/>
      <c r="EK183" s="170"/>
      <c r="EU183" s="170"/>
      <c r="FE183" s="170"/>
      <c r="FO183" s="170"/>
      <c r="FY183" s="170"/>
      <c r="GI183" s="170"/>
      <c r="GS183" s="170"/>
      <c r="HC183" s="170"/>
      <c r="HM183" s="170"/>
      <c r="HW183" s="170"/>
    </row>
    <row r="184" spans="1:231" s="3" customFormat="1" x14ac:dyDescent="0.25">
      <c r="A184" s="170"/>
      <c r="K184" s="170"/>
      <c r="U184" s="170"/>
      <c r="AE184" s="170"/>
      <c r="AO184" s="170"/>
      <c r="AY184" s="170"/>
      <c r="AZ184" s="170"/>
      <c r="BA184" s="170"/>
      <c r="BB184" s="170"/>
      <c r="BC184" s="170"/>
      <c r="BD184" s="170"/>
      <c r="BE184" s="170"/>
      <c r="BF184" s="170"/>
      <c r="BI184" s="170"/>
      <c r="BS184" s="170"/>
      <c r="CC184" s="170"/>
      <c r="CM184" s="170"/>
      <c r="CW184" s="170"/>
      <c r="DG184" s="170"/>
      <c r="DQ184" s="170"/>
      <c r="EA184" s="170"/>
      <c r="EK184" s="170"/>
      <c r="EU184" s="170"/>
      <c r="FE184" s="170"/>
      <c r="FO184" s="170"/>
      <c r="FY184" s="170"/>
      <c r="GI184" s="170"/>
      <c r="GS184" s="170"/>
      <c r="HC184" s="170"/>
      <c r="HM184" s="170"/>
      <c r="HW184" s="170"/>
    </row>
    <row r="185" spans="1:231" s="3" customFormat="1" x14ac:dyDescent="0.25">
      <c r="A185" s="170"/>
      <c r="K185" s="170"/>
      <c r="U185" s="170"/>
      <c r="AE185" s="170"/>
      <c r="AO185" s="170"/>
      <c r="AY185" s="170"/>
      <c r="AZ185" s="170"/>
      <c r="BA185" s="170"/>
      <c r="BB185" s="170"/>
      <c r="BC185" s="170"/>
      <c r="BD185" s="170"/>
      <c r="BE185" s="170"/>
      <c r="BF185" s="170"/>
      <c r="BI185" s="170"/>
      <c r="BS185" s="170"/>
      <c r="CC185" s="170"/>
      <c r="CM185" s="170"/>
      <c r="CW185" s="170"/>
      <c r="DG185" s="170"/>
      <c r="DQ185" s="170"/>
      <c r="EA185" s="170"/>
      <c r="EK185" s="170"/>
      <c r="EU185" s="170"/>
      <c r="FE185" s="170"/>
      <c r="FO185" s="170"/>
      <c r="FY185" s="170"/>
      <c r="GI185" s="170"/>
      <c r="GS185" s="170"/>
      <c r="HC185" s="170"/>
      <c r="HM185" s="170"/>
      <c r="HW185" s="170"/>
    </row>
    <row r="186" spans="1:231" s="3" customFormat="1" x14ac:dyDescent="0.25">
      <c r="A186" s="170"/>
      <c r="K186" s="170"/>
      <c r="U186" s="170"/>
      <c r="AE186" s="170"/>
      <c r="AO186" s="170"/>
      <c r="AY186" s="170"/>
      <c r="AZ186" s="170"/>
      <c r="BA186" s="170"/>
      <c r="BB186" s="170"/>
      <c r="BC186" s="170"/>
      <c r="BD186" s="170"/>
      <c r="BE186" s="170"/>
      <c r="BF186" s="170"/>
      <c r="BI186" s="170"/>
      <c r="BS186" s="170"/>
      <c r="CC186" s="170"/>
      <c r="CM186" s="170"/>
      <c r="CW186" s="170"/>
      <c r="DG186" s="170"/>
      <c r="DQ186" s="170"/>
      <c r="EA186" s="170"/>
      <c r="EK186" s="170"/>
      <c r="EU186" s="170"/>
      <c r="FE186" s="170"/>
      <c r="FO186" s="170"/>
      <c r="FY186" s="170"/>
      <c r="GI186" s="170"/>
      <c r="GS186" s="170"/>
      <c r="HC186" s="170"/>
      <c r="HM186" s="170"/>
      <c r="HW186" s="170"/>
    </row>
    <row r="187" spans="1:231" s="3" customFormat="1" x14ac:dyDescent="0.25">
      <c r="A187" s="170"/>
      <c r="K187" s="170"/>
      <c r="U187" s="170"/>
      <c r="AE187" s="170"/>
      <c r="AO187" s="170"/>
      <c r="AY187" s="170"/>
      <c r="AZ187" s="170"/>
      <c r="BA187" s="170"/>
      <c r="BB187" s="170"/>
      <c r="BC187" s="170"/>
      <c r="BD187" s="170"/>
      <c r="BE187" s="170"/>
      <c r="BF187" s="170"/>
      <c r="BI187" s="170"/>
      <c r="BS187" s="170"/>
      <c r="CC187" s="170"/>
      <c r="CM187" s="170"/>
      <c r="CW187" s="170"/>
      <c r="DG187" s="170"/>
      <c r="DQ187" s="170"/>
      <c r="EA187" s="170"/>
      <c r="EK187" s="170"/>
      <c r="EU187" s="170"/>
      <c r="FE187" s="170"/>
      <c r="FO187" s="170"/>
      <c r="FY187" s="170"/>
      <c r="GI187" s="170"/>
      <c r="GS187" s="170"/>
      <c r="HC187" s="170"/>
      <c r="HM187" s="170"/>
      <c r="HW187" s="170"/>
    </row>
    <row r="188" spans="1:231" s="3" customFormat="1" x14ac:dyDescent="0.25">
      <c r="A188" s="170"/>
      <c r="K188" s="170"/>
      <c r="U188" s="170"/>
      <c r="AE188" s="170"/>
      <c r="AO188" s="170"/>
      <c r="AY188" s="170"/>
      <c r="AZ188" s="170"/>
      <c r="BA188" s="170"/>
      <c r="BB188" s="170"/>
      <c r="BC188" s="170"/>
      <c r="BD188" s="170"/>
      <c r="BE188" s="170"/>
      <c r="BF188" s="170"/>
      <c r="BI188" s="170"/>
      <c r="BS188" s="170"/>
      <c r="CC188" s="170"/>
      <c r="CM188" s="170"/>
      <c r="CW188" s="170"/>
      <c r="DG188" s="170"/>
      <c r="DQ188" s="170"/>
      <c r="EA188" s="170"/>
      <c r="EK188" s="170"/>
      <c r="EU188" s="170"/>
      <c r="FE188" s="170"/>
      <c r="FO188" s="170"/>
      <c r="FY188" s="170"/>
      <c r="GI188" s="170"/>
      <c r="GS188" s="170"/>
      <c r="HC188" s="170"/>
      <c r="HM188" s="170"/>
      <c r="HW188" s="170"/>
    </row>
    <row r="189" spans="1:231" s="3" customFormat="1" x14ac:dyDescent="0.25">
      <c r="A189" s="170"/>
      <c r="K189" s="170"/>
      <c r="U189" s="170"/>
      <c r="AE189" s="170"/>
      <c r="AO189" s="170"/>
      <c r="AY189" s="170"/>
      <c r="AZ189" s="170"/>
      <c r="BA189" s="170"/>
      <c r="BB189" s="170"/>
      <c r="BC189" s="170"/>
      <c r="BD189" s="170"/>
      <c r="BE189" s="170"/>
      <c r="BF189" s="170"/>
      <c r="BI189" s="170"/>
      <c r="BS189" s="170"/>
      <c r="CC189" s="170"/>
      <c r="CM189" s="170"/>
      <c r="CW189" s="170"/>
      <c r="DG189" s="170"/>
      <c r="DQ189" s="170"/>
      <c r="EA189" s="170"/>
      <c r="EK189" s="170"/>
      <c r="EU189" s="170"/>
      <c r="FE189" s="170"/>
      <c r="FO189" s="170"/>
      <c r="FY189" s="170"/>
      <c r="GI189" s="170"/>
      <c r="GS189" s="170"/>
      <c r="HC189" s="170"/>
      <c r="HM189" s="170"/>
      <c r="HW189" s="170"/>
    </row>
    <row r="190" spans="1:231" s="3" customFormat="1" x14ac:dyDescent="0.25">
      <c r="A190" s="170"/>
      <c r="K190" s="170"/>
      <c r="U190" s="170"/>
      <c r="AE190" s="170"/>
      <c r="AO190" s="170"/>
      <c r="AY190" s="170"/>
      <c r="AZ190" s="170"/>
      <c r="BA190" s="170"/>
      <c r="BB190" s="170"/>
      <c r="BC190" s="170"/>
      <c r="BD190" s="170"/>
      <c r="BE190" s="170"/>
      <c r="BF190" s="170"/>
      <c r="BI190" s="170"/>
      <c r="BS190" s="170"/>
      <c r="CC190" s="170"/>
      <c r="CM190" s="170"/>
      <c r="CW190" s="170"/>
      <c r="DG190" s="170"/>
      <c r="DQ190" s="170"/>
      <c r="EA190" s="170"/>
      <c r="EK190" s="170"/>
      <c r="EU190" s="170"/>
      <c r="FE190" s="170"/>
      <c r="FO190" s="170"/>
      <c r="FY190" s="170"/>
      <c r="GI190" s="170"/>
      <c r="GS190" s="170"/>
      <c r="HC190" s="170"/>
      <c r="HM190" s="170"/>
      <c r="HW190" s="170"/>
    </row>
    <row r="191" spans="1:231" s="3" customFormat="1" x14ac:dyDescent="0.25">
      <c r="A191" s="170"/>
      <c r="K191" s="170"/>
      <c r="U191" s="170"/>
      <c r="AE191" s="170"/>
      <c r="AO191" s="170"/>
      <c r="AY191" s="170"/>
      <c r="AZ191" s="170"/>
      <c r="BA191" s="170"/>
      <c r="BB191" s="170"/>
      <c r="BC191" s="170"/>
      <c r="BD191" s="170"/>
      <c r="BE191" s="170"/>
      <c r="BF191" s="170"/>
      <c r="BI191" s="170"/>
      <c r="BS191" s="170"/>
      <c r="CC191" s="170"/>
      <c r="CM191" s="170"/>
      <c r="CW191" s="170"/>
      <c r="DG191" s="170"/>
      <c r="DQ191" s="170"/>
      <c r="EA191" s="170"/>
      <c r="EK191" s="170"/>
      <c r="EU191" s="170"/>
      <c r="FE191" s="170"/>
      <c r="FO191" s="170"/>
      <c r="FY191" s="170"/>
      <c r="GI191" s="170"/>
      <c r="GS191" s="170"/>
      <c r="HC191" s="170"/>
      <c r="HM191" s="170"/>
      <c r="HW191" s="170"/>
    </row>
    <row r="192" spans="1:231" s="3" customFormat="1" x14ac:dyDescent="0.25">
      <c r="A192" s="170"/>
      <c r="K192" s="170"/>
      <c r="U192" s="170"/>
      <c r="AE192" s="170"/>
      <c r="AO192" s="170"/>
      <c r="AY192" s="170"/>
      <c r="AZ192" s="170"/>
      <c r="BA192" s="170"/>
      <c r="BB192" s="170"/>
      <c r="BC192" s="170"/>
      <c r="BD192" s="170"/>
      <c r="BE192" s="170"/>
      <c r="BF192" s="170"/>
      <c r="BI192" s="170"/>
      <c r="BS192" s="170"/>
      <c r="CC192" s="170"/>
      <c r="CM192" s="170"/>
      <c r="CW192" s="170"/>
      <c r="DG192" s="170"/>
      <c r="DQ192" s="170"/>
      <c r="EA192" s="170"/>
      <c r="EK192" s="170"/>
      <c r="EU192" s="170"/>
      <c r="FE192" s="170"/>
      <c r="FO192" s="170"/>
      <c r="FY192" s="170"/>
      <c r="GI192" s="170"/>
      <c r="GS192" s="170"/>
      <c r="HC192" s="170"/>
      <c r="HM192" s="170"/>
      <c r="HW192" s="170"/>
    </row>
    <row r="193" spans="1:231" s="3" customFormat="1" x14ac:dyDescent="0.25">
      <c r="A193" s="170"/>
      <c r="K193" s="170"/>
      <c r="U193" s="170"/>
      <c r="AE193" s="170"/>
      <c r="AO193" s="170"/>
      <c r="AY193" s="170"/>
      <c r="AZ193" s="170"/>
      <c r="BA193" s="170"/>
      <c r="BB193" s="170"/>
      <c r="BC193" s="170"/>
      <c r="BD193" s="170"/>
      <c r="BE193" s="170"/>
      <c r="BF193" s="170"/>
      <c r="BI193" s="170"/>
      <c r="BS193" s="170"/>
      <c r="CC193" s="170"/>
      <c r="CM193" s="170"/>
      <c r="CW193" s="170"/>
      <c r="DG193" s="170"/>
      <c r="DQ193" s="170"/>
      <c r="EA193" s="170"/>
      <c r="EK193" s="170"/>
      <c r="EU193" s="170"/>
      <c r="FE193" s="170"/>
      <c r="FO193" s="170"/>
      <c r="FY193" s="170"/>
      <c r="GI193" s="170"/>
      <c r="GS193" s="170"/>
      <c r="HC193" s="170"/>
      <c r="HM193" s="170"/>
      <c r="HW193" s="170"/>
    </row>
    <row r="194" spans="1:231" s="3" customFormat="1" x14ac:dyDescent="0.25">
      <c r="A194" s="170"/>
      <c r="K194" s="170"/>
      <c r="U194" s="170"/>
      <c r="AE194" s="170"/>
      <c r="AO194" s="170"/>
      <c r="AY194" s="170"/>
      <c r="AZ194" s="170"/>
      <c r="BA194" s="170"/>
      <c r="BB194" s="170"/>
      <c r="BC194" s="170"/>
      <c r="BD194" s="170"/>
      <c r="BE194" s="170"/>
      <c r="BF194" s="170"/>
      <c r="BI194" s="170"/>
      <c r="BS194" s="170"/>
      <c r="CC194" s="170"/>
      <c r="CM194" s="170"/>
      <c r="CW194" s="170"/>
      <c r="DG194" s="170"/>
      <c r="DQ194" s="170"/>
      <c r="EA194" s="170"/>
      <c r="EK194" s="170"/>
      <c r="EU194" s="170"/>
      <c r="FE194" s="170"/>
      <c r="FO194" s="170"/>
      <c r="FY194" s="170"/>
      <c r="GI194" s="170"/>
      <c r="GS194" s="170"/>
      <c r="HC194" s="170"/>
      <c r="HM194" s="170"/>
      <c r="HW194" s="170"/>
    </row>
    <row r="195" spans="1:231" s="3" customFormat="1" x14ac:dyDescent="0.25">
      <c r="A195" s="170"/>
      <c r="K195" s="170"/>
      <c r="U195" s="170"/>
      <c r="AE195" s="170"/>
      <c r="AO195" s="170"/>
      <c r="AY195" s="170"/>
      <c r="AZ195" s="170"/>
      <c r="BA195" s="170"/>
      <c r="BB195" s="170"/>
      <c r="BC195" s="170"/>
      <c r="BD195" s="170"/>
      <c r="BE195" s="170"/>
      <c r="BF195" s="170"/>
      <c r="BI195" s="170"/>
      <c r="BS195" s="170"/>
      <c r="CC195" s="170"/>
      <c r="CM195" s="170"/>
      <c r="CW195" s="170"/>
      <c r="DG195" s="170"/>
      <c r="DQ195" s="170"/>
      <c r="EA195" s="170"/>
      <c r="EK195" s="170"/>
      <c r="EU195" s="170"/>
      <c r="FE195" s="170"/>
      <c r="FO195" s="170"/>
      <c r="FY195" s="170"/>
      <c r="GI195" s="170"/>
      <c r="GS195" s="170"/>
      <c r="HC195" s="170"/>
      <c r="HM195" s="170"/>
      <c r="HW195" s="170"/>
    </row>
    <row r="196" spans="1:231" s="3" customFormat="1" x14ac:dyDescent="0.25">
      <c r="A196" s="170"/>
      <c r="K196" s="170"/>
      <c r="U196" s="170"/>
      <c r="AE196" s="170"/>
      <c r="AO196" s="170"/>
      <c r="AY196" s="170"/>
      <c r="AZ196" s="170"/>
      <c r="BA196" s="170"/>
      <c r="BB196" s="170"/>
      <c r="BC196" s="170"/>
      <c r="BD196" s="170"/>
      <c r="BE196" s="170"/>
      <c r="BF196" s="170"/>
      <c r="BI196" s="170"/>
      <c r="BS196" s="170"/>
      <c r="CC196" s="170"/>
      <c r="CM196" s="170"/>
      <c r="CW196" s="170"/>
      <c r="DG196" s="170"/>
      <c r="DQ196" s="170"/>
      <c r="EA196" s="170"/>
      <c r="EK196" s="170"/>
      <c r="EU196" s="170"/>
      <c r="FE196" s="170"/>
      <c r="FO196" s="170"/>
      <c r="FY196" s="170"/>
      <c r="GI196" s="170"/>
      <c r="GS196" s="170"/>
      <c r="HC196" s="170"/>
      <c r="HM196" s="170"/>
      <c r="HW196" s="170"/>
    </row>
    <row r="197" spans="1:231" s="3" customFormat="1" x14ac:dyDescent="0.25">
      <c r="A197" s="170"/>
      <c r="K197" s="170"/>
      <c r="U197" s="170"/>
      <c r="AE197" s="170"/>
      <c r="AO197" s="170"/>
      <c r="AY197" s="170"/>
      <c r="AZ197" s="170"/>
      <c r="BA197" s="170"/>
      <c r="BB197" s="170"/>
      <c r="BC197" s="170"/>
      <c r="BD197" s="170"/>
      <c r="BE197" s="170"/>
      <c r="BF197" s="170"/>
      <c r="BI197" s="170"/>
      <c r="BS197" s="170"/>
      <c r="CC197" s="170"/>
      <c r="CM197" s="170"/>
      <c r="CW197" s="170"/>
      <c r="DG197" s="170"/>
      <c r="DQ197" s="170"/>
      <c r="EA197" s="170"/>
      <c r="EK197" s="170"/>
      <c r="EU197" s="170"/>
      <c r="FE197" s="170"/>
      <c r="FO197" s="170"/>
      <c r="FY197" s="170"/>
      <c r="GI197" s="170"/>
      <c r="GS197" s="170"/>
      <c r="HC197" s="170"/>
      <c r="HM197" s="170"/>
      <c r="HW197" s="170"/>
    </row>
    <row r="198" spans="1:231" s="3" customFormat="1" x14ac:dyDescent="0.25">
      <c r="A198" s="170"/>
      <c r="K198" s="170"/>
      <c r="U198" s="170"/>
      <c r="AE198" s="170"/>
      <c r="AO198" s="170"/>
      <c r="AY198" s="170"/>
      <c r="AZ198" s="170"/>
      <c r="BA198" s="170"/>
      <c r="BB198" s="170"/>
      <c r="BC198" s="170"/>
      <c r="BD198" s="170"/>
      <c r="BE198" s="170"/>
      <c r="BF198" s="170"/>
      <c r="BI198" s="170"/>
      <c r="BS198" s="170"/>
      <c r="CC198" s="170"/>
      <c r="CM198" s="170"/>
      <c r="CW198" s="170"/>
      <c r="DG198" s="170"/>
      <c r="DQ198" s="170"/>
      <c r="EA198" s="170"/>
      <c r="EK198" s="170"/>
      <c r="EU198" s="170"/>
      <c r="FE198" s="170"/>
      <c r="FO198" s="170"/>
      <c r="FY198" s="170"/>
      <c r="GI198" s="170"/>
      <c r="GS198" s="170"/>
      <c r="HC198" s="170"/>
      <c r="HM198" s="170"/>
      <c r="HW198" s="170"/>
    </row>
    <row r="199" spans="1:231" s="3" customFormat="1" x14ac:dyDescent="0.25">
      <c r="A199" s="170"/>
      <c r="K199" s="170"/>
      <c r="U199" s="170"/>
      <c r="AE199" s="170"/>
      <c r="AO199" s="170"/>
      <c r="AY199" s="170"/>
      <c r="AZ199" s="170"/>
      <c r="BA199" s="170"/>
      <c r="BB199" s="170"/>
      <c r="BC199" s="170"/>
      <c r="BD199" s="170"/>
      <c r="BE199" s="170"/>
      <c r="BF199" s="170"/>
      <c r="BI199" s="170"/>
      <c r="BS199" s="170"/>
      <c r="CC199" s="170"/>
      <c r="CM199" s="170"/>
      <c r="CW199" s="170"/>
      <c r="DG199" s="170"/>
      <c r="DQ199" s="170"/>
      <c r="EA199" s="170"/>
      <c r="EK199" s="170"/>
      <c r="EU199" s="170"/>
      <c r="FE199" s="170"/>
      <c r="FO199" s="170"/>
      <c r="FY199" s="170"/>
      <c r="GI199" s="170"/>
      <c r="GS199" s="170"/>
      <c r="HC199" s="170"/>
      <c r="HM199" s="170"/>
      <c r="HW199" s="170"/>
    </row>
    <row r="200" spans="1:231" s="3" customFormat="1" x14ac:dyDescent="0.25">
      <c r="A200" s="170"/>
      <c r="K200" s="170"/>
      <c r="U200" s="170"/>
      <c r="AE200" s="170"/>
      <c r="AO200" s="170"/>
      <c r="AY200" s="170"/>
      <c r="AZ200" s="170"/>
      <c r="BA200" s="170"/>
      <c r="BB200" s="170"/>
      <c r="BC200" s="170"/>
      <c r="BD200" s="170"/>
      <c r="BE200" s="170"/>
      <c r="BF200" s="170"/>
      <c r="BI200" s="170"/>
      <c r="BS200" s="170"/>
      <c r="CC200" s="170"/>
      <c r="CM200" s="170"/>
      <c r="CW200" s="170"/>
      <c r="DG200" s="170"/>
      <c r="DQ200" s="170"/>
      <c r="EA200" s="170"/>
      <c r="EK200" s="170"/>
      <c r="EU200" s="170"/>
      <c r="FE200" s="170"/>
      <c r="FO200" s="170"/>
      <c r="FY200" s="170"/>
      <c r="GI200" s="170"/>
      <c r="GS200" s="170"/>
      <c r="HC200" s="170"/>
      <c r="HM200" s="170"/>
      <c r="HW200" s="170"/>
    </row>
    <row r="201" spans="1:231" s="3" customFormat="1" x14ac:dyDescent="0.25">
      <c r="A201" s="170"/>
      <c r="K201" s="170"/>
      <c r="U201" s="170"/>
      <c r="AE201" s="170"/>
      <c r="AO201" s="170"/>
      <c r="AY201" s="170"/>
      <c r="AZ201" s="170"/>
      <c r="BA201" s="170"/>
      <c r="BB201" s="170"/>
      <c r="BC201" s="170"/>
      <c r="BD201" s="170"/>
      <c r="BE201" s="170"/>
      <c r="BF201" s="170"/>
      <c r="BI201" s="170"/>
      <c r="BS201" s="170"/>
      <c r="CC201" s="170"/>
      <c r="CM201" s="170"/>
      <c r="CW201" s="170"/>
      <c r="DG201" s="170"/>
      <c r="DQ201" s="170"/>
      <c r="EA201" s="170"/>
      <c r="EK201" s="170"/>
      <c r="EU201" s="170"/>
      <c r="FE201" s="170"/>
      <c r="FO201" s="170"/>
      <c r="FY201" s="170"/>
      <c r="GI201" s="170"/>
      <c r="GS201" s="170"/>
      <c r="HC201" s="170"/>
      <c r="HM201" s="170"/>
      <c r="HW201" s="170"/>
    </row>
    <row r="202" spans="1:231" s="3" customFormat="1" x14ac:dyDescent="0.25">
      <c r="A202" s="170"/>
      <c r="K202" s="170"/>
      <c r="U202" s="170"/>
      <c r="AE202" s="170"/>
      <c r="AO202" s="170"/>
      <c r="AY202" s="170"/>
      <c r="AZ202" s="170"/>
      <c r="BA202" s="170"/>
      <c r="BB202" s="170"/>
      <c r="BC202" s="170"/>
      <c r="BD202" s="170"/>
      <c r="BE202" s="170"/>
      <c r="BF202" s="170"/>
      <c r="BI202" s="170"/>
      <c r="BS202" s="170"/>
      <c r="CC202" s="170"/>
      <c r="CM202" s="170"/>
      <c r="CW202" s="170"/>
      <c r="DG202" s="170"/>
      <c r="DQ202" s="170"/>
      <c r="EA202" s="170"/>
      <c r="EK202" s="170"/>
      <c r="EU202" s="170"/>
      <c r="FE202" s="170"/>
      <c r="FO202" s="170"/>
      <c r="FY202" s="170"/>
      <c r="GI202" s="170"/>
      <c r="GS202" s="170"/>
      <c r="HC202" s="170"/>
      <c r="HM202" s="170"/>
      <c r="HW202" s="170"/>
    </row>
    <row r="203" spans="1:231" s="3" customFormat="1" x14ac:dyDescent="0.25">
      <c r="A203" s="170"/>
      <c r="K203" s="170"/>
      <c r="U203" s="170"/>
      <c r="AE203" s="170"/>
      <c r="AO203" s="170"/>
      <c r="AY203" s="170"/>
      <c r="AZ203" s="170"/>
      <c r="BA203" s="170"/>
      <c r="BB203" s="170"/>
      <c r="BC203" s="170"/>
      <c r="BD203" s="170"/>
      <c r="BE203" s="170"/>
      <c r="BF203" s="170"/>
      <c r="BI203" s="170"/>
      <c r="BS203" s="170"/>
      <c r="CC203" s="170"/>
      <c r="CM203" s="170"/>
      <c r="CW203" s="170"/>
      <c r="DG203" s="170"/>
      <c r="DQ203" s="170"/>
      <c r="EA203" s="170"/>
      <c r="EK203" s="170"/>
      <c r="EU203" s="170"/>
      <c r="FE203" s="170"/>
      <c r="FO203" s="170"/>
      <c r="FY203" s="170"/>
      <c r="GI203" s="170"/>
      <c r="GS203" s="170"/>
      <c r="HC203" s="170"/>
      <c r="HM203" s="170"/>
      <c r="HW203" s="170"/>
    </row>
    <row r="204" spans="1:231" s="3" customFormat="1" x14ac:dyDescent="0.25">
      <c r="A204" s="170"/>
      <c r="K204" s="170"/>
      <c r="U204" s="170"/>
      <c r="AE204" s="170"/>
      <c r="AO204" s="170"/>
      <c r="AY204" s="170"/>
      <c r="AZ204" s="170"/>
      <c r="BA204" s="170"/>
      <c r="BB204" s="170"/>
      <c r="BC204" s="170"/>
      <c r="BD204" s="170"/>
      <c r="BE204" s="170"/>
      <c r="BF204" s="170"/>
      <c r="BI204" s="170"/>
      <c r="BS204" s="170"/>
      <c r="CC204" s="170"/>
      <c r="CM204" s="170"/>
      <c r="CW204" s="170"/>
      <c r="DG204" s="170"/>
      <c r="DQ204" s="170"/>
      <c r="EA204" s="170"/>
      <c r="EK204" s="170"/>
      <c r="EU204" s="170"/>
      <c r="FE204" s="170"/>
      <c r="FO204" s="170"/>
      <c r="FY204" s="170"/>
      <c r="GI204" s="170"/>
      <c r="GS204" s="170"/>
      <c r="HC204" s="170"/>
      <c r="HM204" s="170"/>
      <c r="HW204" s="170"/>
    </row>
    <row r="205" spans="1:231" s="3" customFormat="1" x14ac:dyDescent="0.25">
      <c r="A205" s="170"/>
      <c r="K205" s="170"/>
      <c r="U205" s="170"/>
      <c r="AE205" s="170"/>
      <c r="AO205" s="170"/>
      <c r="AY205" s="170"/>
      <c r="AZ205" s="170"/>
      <c r="BA205" s="170"/>
      <c r="BB205" s="170"/>
      <c r="BC205" s="170"/>
      <c r="BD205" s="170"/>
      <c r="BE205" s="170"/>
      <c r="BF205" s="170"/>
      <c r="BI205" s="170"/>
      <c r="BS205" s="170"/>
      <c r="CC205" s="170"/>
      <c r="CM205" s="170"/>
      <c r="CW205" s="170"/>
      <c r="DG205" s="170"/>
      <c r="DQ205" s="170"/>
      <c r="EA205" s="170"/>
      <c r="EK205" s="170"/>
      <c r="EU205" s="170"/>
      <c r="FE205" s="170"/>
      <c r="FO205" s="170"/>
      <c r="FY205" s="170"/>
      <c r="GI205" s="170"/>
      <c r="GS205" s="170"/>
      <c r="HC205" s="170"/>
      <c r="HM205" s="170"/>
      <c r="HW205" s="170"/>
    </row>
    <row r="206" spans="1:231" s="3" customFormat="1" x14ac:dyDescent="0.25">
      <c r="A206" s="170"/>
      <c r="K206" s="170"/>
      <c r="U206" s="170"/>
      <c r="AE206" s="170"/>
      <c r="AO206" s="170"/>
      <c r="AY206" s="170"/>
      <c r="AZ206" s="170"/>
      <c r="BA206" s="170"/>
      <c r="BB206" s="170"/>
      <c r="BC206" s="170"/>
      <c r="BD206" s="170"/>
      <c r="BE206" s="170"/>
      <c r="BF206" s="170"/>
      <c r="BI206" s="170"/>
      <c r="BS206" s="170"/>
      <c r="CC206" s="170"/>
      <c r="CM206" s="170"/>
      <c r="CW206" s="170"/>
      <c r="DG206" s="170"/>
      <c r="DQ206" s="170"/>
      <c r="EA206" s="170"/>
      <c r="EK206" s="170"/>
      <c r="EU206" s="170"/>
      <c r="FE206" s="170"/>
      <c r="FO206" s="170"/>
      <c r="FY206" s="170"/>
      <c r="GI206" s="170"/>
      <c r="GS206" s="170"/>
      <c r="HC206" s="170"/>
      <c r="HM206" s="170"/>
      <c r="HW206" s="170"/>
    </row>
    <row r="207" spans="1:231" s="3" customFormat="1" x14ac:dyDescent="0.25">
      <c r="A207" s="170"/>
      <c r="K207" s="170"/>
      <c r="U207" s="170"/>
      <c r="AE207" s="170"/>
      <c r="AO207" s="170"/>
      <c r="AY207" s="170"/>
      <c r="AZ207" s="170"/>
      <c r="BA207" s="170"/>
      <c r="BB207" s="170"/>
      <c r="BC207" s="170"/>
      <c r="BD207" s="170"/>
      <c r="BE207" s="170"/>
      <c r="BF207" s="170"/>
      <c r="BI207" s="170"/>
      <c r="BS207" s="170"/>
      <c r="CC207" s="170"/>
      <c r="CM207" s="170"/>
      <c r="CW207" s="170"/>
      <c r="DG207" s="170"/>
      <c r="DQ207" s="170"/>
      <c r="EA207" s="170"/>
      <c r="EK207" s="170"/>
      <c r="EU207" s="170"/>
      <c r="FE207" s="170"/>
      <c r="FO207" s="170"/>
      <c r="FY207" s="170"/>
      <c r="GI207" s="170"/>
      <c r="GS207" s="170"/>
      <c r="HC207" s="170"/>
      <c r="HM207" s="170"/>
      <c r="HW207" s="170"/>
    </row>
    <row r="208" spans="1:231" s="3" customFormat="1" x14ac:dyDescent="0.25">
      <c r="A208" s="170"/>
      <c r="K208" s="170"/>
      <c r="U208" s="170"/>
      <c r="AE208" s="170"/>
      <c r="AO208" s="170"/>
      <c r="AY208" s="170"/>
      <c r="AZ208" s="170"/>
      <c r="BA208" s="170"/>
      <c r="BB208" s="170"/>
      <c r="BC208" s="170"/>
      <c r="BD208" s="170"/>
      <c r="BE208" s="170"/>
      <c r="BF208" s="170"/>
      <c r="BI208" s="170"/>
      <c r="BS208" s="170"/>
      <c r="CC208" s="170"/>
      <c r="CM208" s="170"/>
      <c r="CW208" s="170"/>
      <c r="DG208" s="170"/>
      <c r="DQ208" s="170"/>
      <c r="EA208" s="170"/>
      <c r="EK208" s="170"/>
      <c r="EU208" s="170"/>
      <c r="FE208" s="170"/>
      <c r="FO208" s="170"/>
      <c r="FY208" s="170"/>
      <c r="GI208" s="170"/>
      <c r="GS208" s="170"/>
      <c r="HC208" s="170"/>
      <c r="HM208" s="170"/>
      <c r="HW208" s="170"/>
    </row>
    <row r="209" spans="1:231" s="3" customFormat="1" x14ac:dyDescent="0.25">
      <c r="A209" s="170"/>
      <c r="K209" s="170"/>
      <c r="U209" s="170"/>
      <c r="AE209" s="170"/>
      <c r="AO209" s="170"/>
      <c r="AY209" s="170"/>
      <c r="AZ209" s="170"/>
      <c r="BA209" s="170"/>
      <c r="BB209" s="170"/>
      <c r="BC209" s="170"/>
      <c r="BD209" s="170"/>
      <c r="BE209" s="170"/>
      <c r="BF209" s="170"/>
      <c r="BI209" s="170"/>
      <c r="BS209" s="170"/>
      <c r="CC209" s="170"/>
      <c r="CM209" s="170"/>
      <c r="CW209" s="170"/>
      <c r="DG209" s="170"/>
      <c r="DQ209" s="170"/>
      <c r="EA209" s="170"/>
      <c r="EK209" s="170"/>
      <c r="EU209" s="170"/>
      <c r="FE209" s="170"/>
      <c r="FO209" s="170"/>
      <c r="FY209" s="170"/>
      <c r="GI209" s="170"/>
      <c r="GS209" s="170"/>
      <c r="HC209" s="170"/>
      <c r="HM209" s="170"/>
      <c r="HW209" s="170"/>
    </row>
    <row r="210" spans="1:231" s="3" customFormat="1" x14ac:dyDescent="0.25">
      <c r="A210" s="170"/>
      <c r="K210" s="170"/>
      <c r="U210" s="170"/>
      <c r="AE210" s="170"/>
      <c r="AO210" s="170"/>
      <c r="AY210" s="170"/>
      <c r="AZ210" s="170"/>
      <c r="BA210" s="170"/>
      <c r="BB210" s="170"/>
      <c r="BC210" s="170"/>
      <c r="BD210" s="170"/>
      <c r="BE210" s="170"/>
      <c r="BF210" s="170"/>
      <c r="BI210" s="170"/>
      <c r="BS210" s="170"/>
      <c r="CC210" s="170"/>
      <c r="CM210" s="170"/>
      <c r="CW210" s="170"/>
      <c r="DG210" s="170"/>
      <c r="DQ210" s="170"/>
      <c r="EA210" s="170"/>
      <c r="EK210" s="170"/>
      <c r="EU210" s="170"/>
      <c r="FE210" s="170"/>
      <c r="FO210" s="170"/>
      <c r="FY210" s="170"/>
      <c r="GI210" s="170"/>
      <c r="GS210" s="170"/>
      <c r="HC210" s="170"/>
      <c r="HM210" s="170"/>
      <c r="HW210" s="170"/>
    </row>
    <row r="211" spans="1:231" s="3" customFormat="1" x14ac:dyDescent="0.25">
      <c r="A211" s="170"/>
      <c r="K211" s="170"/>
      <c r="U211" s="170"/>
      <c r="AE211" s="170"/>
      <c r="AO211" s="170"/>
      <c r="AY211" s="170"/>
      <c r="AZ211" s="170"/>
      <c r="BA211" s="170"/>
      <c r="BB211" s="170"/>
      <c r="BC211" s="170"/>
      <c r="BD211" s="170"/>
      <c r="BE211" s="170"/>
      <c r="BF211" s="170"/>
      <c r="BI211" s="170"/>
      <c r="BS211" s="170"/>
      <c r="CC211" s="170"/>
      <c r="CM211" s="170"/>
      <c r="CW211" s="170"/>
      <c r="DG211" s="170"/>
      <c r="DQ211" s="170"/>
      <c r="EA211" s="170"/>
      <c r="EK211" s="170"/>
      <c r="EU211" s="170"/>
      <c r="FE211" s="170"/>
      <c r="FO211" s="170"/>
      <c r="FY211" s="170"/>
      <c r="GI211" s="170"/>
      <c r="GS211" s="170"/>
      <c r="HC211" s="170"/>
      <c r="HM211" s="170"/>
      <c r="HW211" s="170"/>
    </row>
    <row r="212" spans="1:231" s="3" customFormat="1" x14ac:dyDescent="0.25">
      <c r="A212" s="170"/>
      <c r="K212" s="170"/>
      <c r="U212" s="170"/>
      <c r="AE212" s="170"/>
      <c r="AO212" s="170"/>
      <c r="AY212" s="170"/>
      <c r="AZ212" s="170"/>
      <c r="BA212" s="170"/>
      <c r="BB212" s="170"/>
      <c r="BC212" s="170"/>
      <c r="BD212" s="170"/>
      <c r="BE212" s="170"/>
      <c r="BF212" s="170"/>
      <c r="BI212" s="170"/>
      <c r="BS212" s="170"/>
      <c r="CC212" s="170"/>
      <c r="CM212" s="170"/>
      <c r="CW212" s="170"/>
      <c r="DG212" s="170"/>
      <c r="DQ212" s="170"/>
      <c r="EA212" s="170"/>
      <c r="EK212" s="170"/>
      <c r="EU212" s="170"/>
      <c r="FE212" s="170"/>
      <c r="FO212" s="170"/>
      <c r="FY212" s="170"/>
      <c r="GI212" s="170"/>
      <c r="GS212" s="170"/>
      <c r="HC212" s="170"/>
      <c r="HM212" s="170"/>
      <c r="HW212" s="170"/>
    </row>
    <row r="213" spans="1:231" s="3" customFormat="1" x14ac:dyDescent="0.25">
      <c r="A213" s="170"/>
      <c r="K213" s="170"/>
      <c r="U213" s="170"/>
      <c r="AE213" s="170"/>
      <c r="AO213" s="170"/>
      <c r="AY213" s="170"/>
      <c r="AZ213" s="170"/>
      <c r="BA213" s="170"/>
      <c r="BB213" s="170"/>
      <c r="BC213" s="170"/>
      <c r="BD213" s="170"/>
      <c r="BE213" s="170"/>
      <c r="BF213" s="170"/>
      <c r="BI213" s="170"/>
      <c r="BS213" s="170"/>
      <c r="CC213" s="170"/>
      <c r="CM213" s="170"/>
      <c r="CW213" s="170"/>
      <c r="DG213" s="170"/>
      <c r="DQ213" s="170"/>
      <c r="EA213" s="170"/>
      <c r="EK213" s="170"/>
      <c r="EU213" s="170"/>
      <c r="FE213" s="170"/>
      <c r="FO213" s="170"/>
      <c r="FY213" s="170"/>
      <c r="GI213" s="170"/>
      <c r="GS213" s="170"/>
      <c r="HC213" s="170"/>
      <c r="HM213" s="170"/>
      <c r="HW213" s="170"/>
    </row>
    <row r="214" spans="1:231" s="3" customFormat="1" x14ac:dyDescent="0.25">
      <c r="A214" s="170"/>
      <c r="K214" s="170"/>
      <c r="U214" s="170"/>
      <c r="AE214" s="170"/>
      <c r="AO214" s="170"/>
      <c r="AY214" s="170"/>
      <c r="AZ214" s="170"/>
      <c r="BA214" s="170"/>
      <c r="BB214" s="170"/>
      <c r="BC214" s="170"/>
      <c r="BD214" s="170"/>
      <c r="BE214" s="170"/>
      <c r="BF214" s="170"/>
      <c r="BI214" s="170"/>
      <c r="BS214" s="170"/>
      <c r="CC214" s="170"/>
      <c r="CM214" s="170"/>
      <c r="CW214" s="170"/>
      <c r="DG214" s="170"/>
      <c r="DQ214" s="170"/>
      <c r="EA214" s="170"/>
      <c r="EK214" s="170"/>
      <c r="EU214" s="170"/>
      <c r="FE214" s="170"/>
      <c r="FO214" s="170"/>
      <c r="FY214" s="170"/>
      <c r="GI214" s="170"/>
      <c r="GS214" s="170"/>
      <c r="HC214" s="170"/>
      <c r="HM214" s="170"/>
      <c r="HW214" s="170"/>
    </row>
    <row r="215" spans="1:231" s="3" customFormat="1" x14ac:dyDescent="0.25">
      <c r="A215" s="170"/>
      <c r="K215" s="170"/>
      <c r="U215" s="170"/>
      <c r="AE215" s="170"/>
      <c r="AO215" s="170"/>
      <c r="AY215" s="170"/>
      <c r="AZ215" s="170"/>
      <c r="BA215" s="170"/>
      <c r="BB215" s="170"/>
      <c r="BC215" s="170"/>
      <c r="BD215" s="170"/>
      <c r="BE215" s="170"/>
      <c r="BF215" s="170"/>
      <c r="BI215" s="170"/>
      <c r="BS215" s="170"/>
      <c r="CC215" s="170"/>
      <c r="CM215" s="170"/>
      <c r="CW215" s="170"/>
      <c r="DG215" s="170"/>
      <c r="DQ215" s="170"/>
      <c r="EA215" s="170"/>
      <c r="EK215" s="170"/>
      <c r="EU215" s="170"/>
      <c r="FE215" s="170"/>
      <c r="FO215" s="170"/>
      <c r="FY215" s="170"/>
      <c r="GI215" s="170"/>
      <c r="GS215" s="170"/>
      <c r="HC215" s="170"/>
      <c r="HM215" s="170"/>
      <c r="HW215" s="170"/>
    </row>
    <row r="216" spans="1:231" s="3" customFormat="1" x14ac:dyDescent="0.25">
      <c r="A216" s="170"/>
      <c r="K216" s="170"/>
      <c r="U216" s="170"/>
      <c r="AE216" s="170"/>
      <c r="AO216" s="170"/>
      <c r="AY216" s="170"/>
      <c r="AZ216" s="170"/>
      <c r="BA216" s="170"/>
      <c r="BB216" s="170"/>
      <c r="BC216" s="170"/>
      <c r="BD216" s="170"/>
      <c r="BE216" s="170"/>
      <c r="BF216" s="170"/>
      <c r="BI216" s="170"/>
      <c r="BS216" s="170"/>
      <c r="CC216" s="170"/>
      <c r="CM216" s="170"/>
      <c r="CW216" s="170"/>
      <c r="DG216" s="170"/>
      <c r="DQ216" s="170"/>
      <c r="EA216" s="170"/>
      <c r="EK216" s="170"/>
      <c r="EU216" s="170"/>
      <c r="FE216" s="170"/>
      <c r="FO216" s="170"/>
      <c r="FY216" s="170"/>
      <c r="GI216" s="170"/>
      <c r="GS216" s="170"/>
      <c r="HC216" s="170"/>
      <c r="HM216" s="170"/>
      <c r="HW216" s="170"/>
    </row>
    <row r="217" spans="1:231" s="3" customFormat="1" x14ac:dyDescent="0.25">
      <c r="A217" s="170"/>
      <c r="K217" s="170"/>
      <c r="U217" s="170"/>
      <c r="AE217" s="170"/>
      <c r="AO217" s="170"/>
      <c r="AY217" s="170"/>
      <c r="AZ217" s="170"/>
      <c r="BA217" s="170"/>
      <c r="BB217" s="170"/>
      <c r="BC217" s="170"/>
      <c r="BD217" s="170"/>
      <c r="BE217" s="170"/>
      <c r="BF217" s="170"/>
      <c r="BI217" s="170"/>
      <c r="BS217" s="170"/>
      <c r="CC217" s="170"/>
      <c r="CM217" s="170"/>
      <c r="CW217" s="170"/>
      <c r="DG217" s="170"/>
      <c r="DQ217" s="170"/>
      <c r="EA217" s="170"/>
      <c r="EK217" s="170"/>
      <c r="EU217" s="170"/>
      <c r="FE217" s="170"/>
      <c r="FO217" s="170"/>
      <c r="FY217" s="170"/>
      <c r="GI217" s="170"/>
      <c r="GS217" s="170"/>
      <c r="HC217" s="170"/>
      <c r="HM217" s="170"/>
      <c r="HW217" s="170"/>
    </row>
    <row r="218" spans="1:231" s="3" customFormat="1" x14ac:dyDescent="0.25">
      <c r="A218" s="170"/>
      <c r="K218" s="170"/>
      <c r="U218" s="170"/>
      <c r="AE218" s="170"/>
      <c r="AO218" s="170"/>
      <c r="AY218" s="170"/>
      <c r="AZ218" s="170"/>
      <c r="BA218" s="170"/>
      <c r="BB218" s="170"/>
      <c r="BC218" s="170"/>
      <c r="BD218" s="170"/>
      <c r="BE218" s="170"/>
      <c r="BF218" s="170"/>
      <c r="BI218" s="170"/>
      <c r="BS218" s="170"/>
      <c r="CC218" s="170"/>
      <c r="CM218" s="170"/>
      <c r="CW218" s="170"/>
      <c r="DG218" s="170"/>
      <c r="DQ218" s="170"/>
      <c r="EA218" s="170"/>
      <c r="EK218" s="170"/>
      <c r="EU218" s="170"/>
      <c r="FE218" s="170"/>
      <c r="FO218" s="170"/>
      <c r="FY218" s="170"/>
      <c r="GI218" s="170"/>
      <c r="GS218" s="170"/>
      <c r="HC218" s="170"/>
      <c r="HM218" s="170"/>
      <c r="HW218" s="170"/>
    </row>
    <row r="219" spans="1:231" s="3" customFormat="1" x14ac:dyDescent="0.25">
      <c r="A219" s="170"/>
      <c r="K219" s="170"/>
      <c r="U219" s="170"/>
      <c r="AE219" s="170"/>
      <c r="AO219" s="170"/>
      <c r="AY219" s="170"/>
      <c r="AZ219" s="170"/>
      <c r="BA219" s="170"/>
      <c r="BB219" s="170"/>
      <c r="BC219" s="170"/>
      <c r="BD219" s="170"/>
      <c r="BE219" s="170"/>
      <c r="BF219" s="170"/>
      <c r="BI219" s="170"/>
      <c r="BS219" s="170"/>
      <c r="CC219" s="170"/>
      <c r="CM219" s="170"/>
      <c r="CW219" s="170"/>
      <c r="DG219" s="170"/>
      <c r="DQ219" s="170"/>
      <c r="EA219" s="170"/>
      <c r="EK219" s="170"/>
      <c r="EU219" s="170"/>
      <c r="FE219" s="170"/>
      <c r="FO219" s="170"/>
      <c r="FY219" s="170"/>
      <c r="GI219" s="170"/>
      <c r="GS219" s="170"/>
      <c r="HC219" s="170"/>
      <c r="HM219" s="170"/>
      <c r="HW219" s="170"/>
    </row>
    <row r="220" spans="1:231" s="3" customFormat="1" x14ac:dyDescent="0.25">
      <c r="A220" s="170"/>
      <c r="K220" s="170"/>
      <c r="U220" s="170"/>
      <c r="AE220" s="170"/>
      <c r="AO220" s="170"/>
      <c r="AY220" s="170"/>
      <c r="AZ220" s="170"/>
      <c r="BA220" s="170"/>
      <c r="BB220" s="170"/>
      <c r="BC220" s="170"/>
      <c r="BD220" s="170"/>
      <c r="BE220" s="170"/>
      <c r="BF220" s="170"/>
      <c r="BI220" s="170"/>
      <c r="BS220" s="170"/>
      <c r="CC220" s="170"/>
      <c r="CM220" s="170"/>
      <c r="CW220" s="170"/>
      <c r="DG220" s="170"/>
      <c r="DQ220" s="170"/>
      <c r="EA220" s="170"/>
      <c r="EK220" s="170"/>
      <c r="EU220" s="170"/>
      <c r="FE220" s="170"/>
      <c r="FO220" s="170"/>
      <c r="FY220" s="170"/>
      <c r="GI220" s="170"/>
      <c r="GS220" s="170"/>
      <c r="HC220" s="170"/>
      <c r="HM220" s="170"/>
      <c r="HW220" s="170"/>
    </row>
    <row r="221" spans="1:231" s="3" customFormat="1" x14ac:dyDescent="0.25">
      <c r="A221" s="170"/>
      <c r="K221" s="170"/>
      <c r="U221" s="170"/>
      <c r="AE221" s="170"/>
      <c r="AO221" s="170"/>
      <c r="AY221" s="170"/>
      <c r="AZ221" s="170"/>
      <c r="BA221" s="170"/>
      <c r="BB221" s="170"/>
      <c r="BC221" s="170"/>
      <c r="BD221" s="170"/>
      <c r="BE221" s="170"/>
      <c r="BF221" s="170"/>
      <c r="BI221" s="170"/>
      <c r="BS221" s="170"/>
      <c r="CC221" s="170"/>
      <c r="CM221" s="170"/>
      <c r="CW221" s="170"/>
      <c r="DG221" s="170"/>
      <c r="DQ221" s="170"/>
      <c r="EA221" s="170"/>
      <c r="EK221" s="170"/>
      <c r="EU221" s="170"/>
      <c r="FE221" s="170"/>
      <c r="FO221" s="170"/>
      <c r="FY221" s="170"/>
      <c r="GI221" s="170"/>
      <c r="GS221" s="170"/>
      <c r="HC221" s="170"/>
      <c r="HM221" s="170"/>
      <c r="HW221" s="170"/>
    </row>
    <row r="222" spans="1:231" s="3" customFormat="1" x14ac:dyDescent="0.25">
      <c r="A222" s="170"/>
      <c r="K222" s="170"/>
      <c r="U222" s="170"/>
      <c r="AE222" s="170"/>
      <c r="AO222" s="170"/>
      <c r="AY222" s="170"/>
      <c r="AZ222" s="170"/>
      <c r="BA222" s="170"/>
      <c r="BB222" s="170"/>
      <c r="BC222" s="170"/>
      <c r="BD222" s="170"/>
      <c r="BE222" s="170"/>
      <c r="BF222" s="170"/>
      <c r="BI222" s="170"/>
      <c r="BS222" s="170"/>
      <c r="CC222" s="170"/>
      <c r="CM222" s="170"/>
      <c r="CW222" s="170"/>
      <c r="DG222" s="170"/>
      <c r="DQ222" s="170"/>
      <c r="EA222" s="170"/>
      <c r="EK222" s="170"/>
      <c r="EU222" s="170"/>
      <c r="FE222" s="170"/>
      <c r="FO222" s="170"/>
      <c r="FY222" s="170"/>
      <c r="GI222" s="170"/>
      <c r="GS222" s="170"/>
      <c r="HC222" s="170"/>
      <c r="HM222" s="170"/>
      <c r="HW222" s="170"/>
    </row>
    <row r="223" spans="1:231" s="3" customFormat="1" x14ac:dyDescent="0.25">
      <c r="A223" s="170"/>
      <c r="K223" s="170"/>
      <c r="U223" s="170"/>
      <c r="AE223" s="170"/>
      <c r="AO223" s="170"/>
      <c r="AY223" s="170"/>
      <c r="AZ223" s="170"/>
      <c r="BA223" s="170"/>
      <c r="BB223" s="170"/>
      <c r="BC223" s="170"/>
      <c r="BD223" s="170"/>
      <c r="BE223" s="170"/>
      <c r="BF223" s="170"/>
      <c r="BI223" s="170"/>
      <c r="BS223" s="170"/>
      <c r="CC223" s="170"/>
      <c r="CM223" s="170"/>
      <c r="CW223" s="170"/>
      <c r="DG223" s="170"/>
      <c r="DQ223" s="170"/>
      <c r="EA223" s="170"/>
      <c r="EK223" s="170"/>
      <c r="EU223" s="170"/>
      <c r="FE223" s="170"/>
      <c r="FO223" s="170"/>
      <c r="FY223" s="170"/>
      <c r="GI223" s="170"/>
      <c r="GS223" s="170"/>
      <c r="HC223" s="170"/>
      <c r="HM223" s="170"/>
      <c r="HW223" s="170"/>
    </row>
    <row r="224" spans="1:231" s="3" customFormat="1" x14ac:dyDescent="0.25">
      <c r="A224" s="170"/>
      <c r="K224" s="170"/>
      <c r="U224" s="170"/>
      <c r="AE224" s="170"/>
      <c r="AO224" s="170"/>
      <c r="AY224" s="170"/>
      <c r="AZ224" s="170"/>
      <c r="BA224" s="170"/>
      <c r="BB224" s="170"/>
      <c r="BC224" s="170"/>
      <c r="BD224" s="170"/>
      <c r="BE224" s="170"/>
      <c r="BF224" s="170"/>
      <c r="BI224" s="170"/>
      <c r="BS224" s="170"/>
      <c r="CC224" s="170"/>
      <c r="CM224" s="170"/>
      <c r="CW224" s="170"/>
      <c r="DG224" s="170"/>
      <c r="DQ224" s="170"/>
      <c r="EA224" s="170"/>
      <c r="EK224" s="170"/>
      <c r="EU224" s="170"/>
      <c r="FE224" s="170"/>
      <c r="FO224" s="170"/>
      <c r="FY224" s="170"/>
      <c r="GI224" s="170"/>
      <c r="GS224" s="170"/>
      <c r="HC224" s="170"/>
      <c r="HM224" s="170"/>
      <c r="HW224" s="170"/>
    </row>
    <row r="225" spans="1:231" s="3" customFormat="1" x14ac:dyDescent="0.25">
      <c r="A225" s="170"/>
      <c r="K225" s="170"/>
      <c r="U225" s="170"/>
      <c r="AE225" s="170"/>
      <c r="AO225" s="170"/>
      <c r="AY225" s="170"/>
      <c r="AZ225" s="170"/>
      <c r="BA225" s="170"/>
      <c r="BB225" s="170"/>
      <c r="BC225" s="170"/>
      <c r="BD225" s="170"/>
      <c r="BE225" s="170"/>
      <c r="BF225" s="170"/>
      <c r="BI225" s="170"/>
      <c r="BS225" s="170"/>
      <c r="CC225" s="170"/>
      <c r="CM225" s="170"/>
      <c r="CW225" s="170"/>
      <c r="DG225" s="170"/>
      <c r="DQ225" s="170"/>
      <c r="EA225" s="170"/>
      <c r="EK225" s="170"/>
      <c r="EU225" s="170"/>
      <c r="FE225" s="170"/>
      <c r="FO225" s="170"/>
      <c r="FY225" s="170"/>
      <c r="GI225" s="170"/>
      <c r="GS225" s="170"/>
      <c r="HC225" s="170"/>
      <c r="HM225" s="170"/>
      <c r="HW225" s="170"/>
    </row>
    <row r="226" spans="1:231" s="3" customFormat="1" x14ac:dyDescent="0.25">
      <c r="A226" s="170"/>
      <c r="K226" s="170"/>
      <c r="U226" s="170"/>
      <c r="AE226" s="170"/>
      <c r="AO226" s="170"/>
      <c r="AY226" s="170"/>
      <c r="AZ226" s="170"/>
      <c r="BA226" s="170"/>
      <c r="BB226" s="170"/>
      <c r="BC226" s="170"/>
      <c r="BD226" s="170"/>
      <c r="BE226" s="170"/>
      <c r="BF226" s="170"/>
      <c r="BI226" s="170"/>
      <c r="BS226" s="170"/>
      <c r="CC226" s="170"/>
      <c r="CM226" s="170"/>
      <c r="CW226" s="170"/>
      <c r="DG226" s="170"/>
      <c r="DQ226" s="170"/>
      <c r="EA226" s="170"/>
      <c r="EK226" s="170"/>
      <c r="EU226" s="170"/>
      <c r="FE226" s="170"/>
      <c r="FO226" s="170"/>
      <c r="FY226" s="170"/>
      <c r="GI226" s="170"/>
      <c r="GS226" s="170"/>
      <c r="HC226" s="170"/>
      <c r="HM226" s="170"/>
      <c r="HW226" s="170"/>
    </row>
    <row r="227" spans="1:231" s="3" customFormat="1" x14ac:dyDescent="0.25">
      <c r="A227" s="170"/>
      <c r="K227" s="170"/>
      <c r="U227" s="170"/>
      <c r="AE227" s="170"/>
      <c r="AO227" s="170"/>
      <c r="AY227" s="170"/>
      <c r="AZ227" s="170"/>
      <c r="BA227" s="170"/>
      <c r="BB227" s="170"/>
      <c r="BC227" s="170"/>
      <c r="BD227" s="170"/>
      <c r="BE227" s="170"/>
      <c r="BF227" s="170"/>
      <c r="BI227" s="170"/>
      <c r="BS227" s="170"/>
      <c r="CC227" s="170"/>
      <c r="CM227" s="170"/>
      <c r="CW227" s="170"/>
      <c r="DG227" s="170"/>
      <c r="DQ227" s="170"/>
      <c r="EA227" s="170"/>
      <c r="EK227" s="170"/>
      <c r="EU227" s="170"/>
      <c r="FE227" s="170"/>
      <c r="FO227" s="170"/>
      <c r="FY227" s="170"/>
      <c r="GI227" s="170"/>
      <c r="GS227" s="170"/>
      <c r="HC227" s="170"/>
      <c r="HM227" s="170"/>
      <c r="HW227" s="170"/>
    </row>
    <row r="228" spans="1:231" s="3" customFormat="1" x14ac:dyDescent="0.25">
      <c r="A228" s="170"/>
      <c r="K228" s="170"/>
      <c r="U228" s="170"/>
      <c r="AE228" s="170"/>
      <c r="AO228" s="170"/>
      <c r="AY228" s="170"/>
      <c r="AZ228" s="170"/>
      <c r="BA228" s="170"/>
      <c r="BB228" s="170"/>
      <c r="BC228" s="170"/>
      <c r="BD228" s="170"/>
      <c r="BE228" s="170"/>
      <c r="BF228" s="170"/>
      <c r="BI228" s="170"/>
      <c r="BS228" s="170"/>
      <c r="CC228" s="170"/>
      <c r="CM228" s="170"/>
      <c r="CW228" s="170"/>
      <c r="DG228" s="170"/>
      <c r="DQ228" s="170"/>
      <c r="EA228" s="170"/>
      <c r="EK228" s="170"/>
      <c r="EU228" s="170"/>
      <c r="FE228" s="170"/>
      <c r="FO228" s="170"/>
      <c r="FY228" s="170"/>
      <c r="GI228" s="170"/>
      <c r="GS228" s="170"/>
      <c r="HC228" s="170"/>
      <c r="HM228" s="170"/>
      <c r="HW228" s="170"/>
    </row>
    <row r="229" spans="1:231" s="3" customFormat="1" x14ac:dyDescent="0.25">
      <c r="A229" s="170"/>
      <c r="K229" s="170"/>
      <c r="U229" s="170"/>
      <c r="AE229" s="170"/>
      <c r="AO229" s="170"/>
      <c r="AY229" s="170"/>
      <c r="AZ229" s="170"/>
      <c r="BA229" s="170"/>
      <c r="BB229" s="170"/>
      <c r="BC229" s="170"/>
      <c r="BD229" s="170"/>
      <c r="BE229" s="170"/>
      <c r="BF229" s="170"/>
      <c r="BI229" s="170"/>
      <c r="BS229" s="170"/>
      <c r="CC229" s="170"/>
      <c r="CM229" s="170"/>
      <c r="CW229" s="170"/>
      <c r="DG229" s="170"/>
      <c r="DQ229" s="170"/>
      <c r="EA229" s="170"/>
      <c r="EK229" s="170"/>
      <c r="EU229" s="170"/>
      <c r="FE229" s="170"/>
      <c r="FO229" s="170"/>
      <c r="FY229" s="170"/>
      <c r="GI229" s="170"/>
      <c r="GS229" s="170"/>
      <c r="HC229" s="170"/>
      <c r="HM229" s="170"/>
      <c r="HW229" s="170"/>
    </row>
    <row r="230" spans="1:231" s="3" customFormat="1" x14ac:dyDescent="0.25">
      <c r="A230" s="170"/>
      <c r="K230" s="170"/>
      <c r="U230" s="170"/>
      <c r="AE230" s="170"/>
      <c r="AO230" s="170"/>
      <c r="AY230" s="170"/>
      <c r="AZ230" s="170"/>
      <c r="BA230" s="170"/>
      <c r="BB230" s="170"/>
      <c r="BC230" s="170"/>
      <c r="BD230" s="170"/>
      <c r="BE230" s="170"/>
      <c r="BF230" s="170"/>
      <c r="BI230" s="170"/>
      <c r="BS230" s="170"/>
      <c r="CC230" s="170"/>
      <c r="CM230" s="170"/>
      <c r="CW230" s="170"/>
      <c r="DG230" s="170"/>
      <c r="DQ230" s="170"/>
      <c r="EA230" s="170"/>
      <c r="EK230" s="170"/>
      <c r="EU230" s="170"/>
      <c r="FE230" s="170"/>
      <c r="FO230" s="170"/>
      <c r="FY230" s="170"/>
      <c r="GI230" s="170"/>
      <c r="GS230" s="170"/>
      <c r="HC230" s="170"/>
      <c r="HM230" s="170"/>
      <c r="HW230" s="170"/>
    </row>
    <row r="231" spans="1:231" s="3" customFormat="1" x14ac:dyDescent="0.25">
      <c r="A231" s="170"/>
      <c r="K231" s="170"/>
      <c r="U231" s="170"/>
      <c r="AE231" s="170"/>
      <c r="AO231" s="170"/>
      <c r="AY231" s="170"/>
      <c r="AZ231" s="170"/>
      <c r="BA231" s="170"/>
      <c r="BB231" s="170"/>
      <c r="BC231" s="170"/>
      <c r="BD231" s="170"/>
      <c r="BE231" s="170"/>
      <c r="BF231" s="170"/>
      <c r="BI231" s="170"/>
      <c r="BS231" s="170"/>
      <c r="CC231" s="170"/>
      <c r="CM231" s="170"/>
      <c r="CW231" s="170"/>
      <c r="DG231" s="170"/>
      <c r="DQ231" s="170"/>
      <c r="EA231" s="170"/>
      <c r="EK231" s="170"/>
      <c r="EU231" s="170"/>
      <c r="FE231" s="170"/>
      <c r="FO231" s="170"/>
      <c r="FY231" s="170"/>
      <c r="GI231" s="170"/>
      <c r="GS231" s="170"/>
      <c r="HC231" s="170"/>
      <c r="HM231" s="170"/>
      <c r="HW231" s="170"/>
    </row>
    <row r="232" spans="1:231" s="3" customFormat="1" x14ac:dyDescent="0.25">
      <c r="A232" s="170"/>
      <c r="K232" s="170"/>
      <c r="U232" s="170"/>
      <c r="AE232" s="170"/>
      <c r="AO232" s="170"/>
      <c r="AY232" s="170"/>
      <c r="AZ232" s="170"/>
      <c r="BA232" s="170"/>
      <c r="BB232" s="170"/>
      <c r="BC232" s="170"/>
      <c r="BD232" s="170"/>
      <c r="BE232" s="170"/>
      <c r="BF232" s="170"/>
      <c r="BI232" s="170"/>
      <c r="BS232" s="170"/>
      <c r="CC232" s="170"/>
      <c r="CM232" s="170"/>
      <c r="CW232" s="170"/>
      <c r="DG232" s="170"/>
      <c r="DQ232" s="170"/>
      <c r="EA232" s="170"/>
      <c r="EK232" s="170"/>
      <c r="EU232" s="170"/>
      <c r="FE232" s="170"/>
      <c r="FO232" s="170"/>
      <c r="FY232" s="170"/>
      <c r="GI232" s="170"/>
      <c r="GS232" s="170"/>
      <c r="HC232" s="170"/>
      <c r="HM232" s="170"/>
      <c r="HW232" s="170"/>
    </row>
    <row r="233" spans="1:231" s="3" customFormat="1" x14ac:dyDescent="0.25">
      <c r="A233" s="170"/>
      <c r="K233" s="170"/>
      <c r="U233" s="170"/>
      <c r="AE233" s="170"/>
      <c r="AO233" s="170"/>
      <c r="AY233" s="170"/>
      <c r="AZ233" s="170"/>
      <c r="BA233" s="170"/>
      <c r="BB233" s="170"/>
      <c r="BC233" s="170"/>
      <c r="BD233" s="170"/>
      <c r="BE233" s="170"/>
      <c r="BF233" s="170"/>
      <c r="BI233" s="170"/>
      <c r="BS233" s="170"/>
      <c r="CC233" s="170"/>
      <c r="CM233" s="170"/>
      <c r="CW233" s="170"/>
      <c r="DG233" s="170"/>
      <c r="DQ233" s="170"/>
      <c r="EA233" s="170"/>
      <c r="EK233" s="170"/>
      <c r="EU233" s="170"/>
      <c r="FE233" s="170"/>
      <c r="FO233" s="170"/>
      <c r="FY233" s="170"/>
      <c r="GI233" s="170"/>
      <c r="GS233" s="170"/>
      <c r="HC233" s="170"/>
      <c r="HM233" s="170"/>
      <c r="HW233" s="170"/>
    </row>
    <row r="234" spans="1:231" s="3" customFormat="1" x14ac:dyDescent="0.25">
      <c r="A234" s="170"/>
      <c r="K234" s="170"/>
      <c r="U234" s="170"/>
      <c r="AE234" s="170"/>
      <c r="AO234" s="170"/>
      <c r="AY234" s="170"/>
      <c r="AZ234" s="170"/>
      <c r="BA234" s="170"/>
      <c r="BB234" s="170"/>
      <c r="BC234" s="170"/>
      <c r="BD234" s="170"/>
      <c r="BE234" s="170"/>
      <c r="BF234" s="170"/>
      <c r="BI234" s="170"/>
      <c r="BS234" s="170"/>
      <c r="CC234" s="170"/>
      <c r="CM234" s="170"/>
      <c r="CW234" s="170"/>
      <c r="DG234" s="170"/>
      <c r="DQ234" s="170"/>
      <c r="EA234" s="170"/>
      <c r="EK234" s="170"/>
      <c r="EU234" s="170"/>
      <c r="FE234" s="170"/>
      <c r="FO234" s="170"/>
      <c r="FY234" s="170"/>
      <c r="GI234" s="170"/>
      <c r="GS234" s="170"/>
      <c r="HC234" s="170"/>
      <c r="HM234" s="170"/>
      <c r="HW234" s="170"/>
    </row>
    <row r="235" spans="1:231" s="3" customFormat="1" x14ac:dyDescent="0.25">
      <c r="A235" s="170"/>
      <c r="K235" s="170"/>
      <c r="U235" s="170"/>
      <c r="AE235" s="170"/>
      <c r="AO235" s="170"/>
      <c r="AY235" s="170"/>
      <c r="AZ235" s="170"/>
      <c r="BA235" s="170"/>
      <c r="BB235" s="170"/>
      <c r="BC235" s="170"/>
      <c r="BD235" s="170"/>
      <c r="BE235" s="170"/>
      <c r="BF235" s="170"/>
      <c r="BI235" s="170"/>
      <c r="BS235" s="170"/>
      <c r="CC235" s="170"/>
      <c r="CM235" s="170"/>
      <c r="CW235" s="170"/>
      <c r="DG235" s="170"/>
      <c r="DQ235" s="170"/>
      <c r="EA235" s="170"/>
      <c r="EK235" s="170"/>
      <c r="EU235" s="170"/>
      <c r="FE235" s="170"/>
      <c r="FO235" s="170"/>
      <c r="FY235" s="170"/>
      <c r="GI235" s="170"/>
      <c r="GS235" s="170"/>
      <c r="HC235" s="170"/>
      <c r="HM235" s="170"/>
      <c r="HW235" s="170"/>
    </row>
    <row r="236" spans="1:231" s="3" customFormat="1" x14ac:dyDescent="0.25">
      <c r="A236" s="170"/>
      <c r="K236" s="170"/>
      <c r="U236" s="170"/>
      <c r="AE236" s="170"/>
      <c r="AO236" s="170"/>
      <c r="AY236" s="170"/>
      <c r="AZ236" s="170"/>
      <c r="BA236" s="170"/>
      <c r="BB236" s="170"/>
      <c r="BC236" s="170"/>
      <c r="BD236" s="170"/>
      <c r="BE236" s="170"/>
      <c r="BF236" s="170"/>
      <c r="BI236" s="170"/>
      <c r="BS236" s="170"/>
      <c r="CC236" s="170"/>
      <c r="CM236" s="170"/>
      <c r="CW236" s="170"/>
      <c r="DG236" s="170"/>
      <c r="DQ236" s="170"/>
      <c r="EA236" s="170"/>
      <c r="EK236" s="170"/>
      <c r="EU236" s="170"/>
      <c r="FE236" s="170"/>
      <c r="FO236" s="170"/>
      <c r="FY236" s="170"/>
      <c r="GI236" s="170"/>
      <c r="GS236" s="170"/>
      <c r="HC236" s="170"/>
      <c r="HM236" s="170"/>
      <c r="HW236" s="170"/>
    </row>
    <row r="237" spans="1:231" s="3" customFormat="1" x14ac:dyDescent="0.25">
      <c r="A237" s="170"/>
      <c r="K237" s="170"/>
      <c r="U237" s="170"/>
      <c r="AE237" s="170"/>
      <c r="AO237" s="170"/>
      <c r="AY237" s="170"/>
      <c r="AZ237" s="170"/>
      <c r="BA237" s="170"/>
      <c r="BB237" s="170"/>
      <c r="BC237" s="170"/>
      <c r="BD237" s="170"/>
      <c r="BE237" s="170"/>
      <c r="BF237" s="170"/>
      <c r="BI237" s="170"/>
      <c r="BS237" s="170"/>
      <c r="CC237" s="170"/>
      <c r="CM237" s="170"/>
      <c r="CW237" s="170"/>
      <c r="DG237" s="170"/>
      <c r="DQ237" s="170"/>
      <c r="EA237" s="170"/>
      <c r="EK237" s="170"/>
      <c r="EU237" s="170"/>
      <c r="FE237" s="170"/>
      <c r="FO237" s="170"/>
      <c r="FY237" s="170"/>
      <c r="GI237" s="170"/>
      <c r="GS237" s="170"/>
      <c r="HC237" s="170"/>
      <c r="HM237" s="170"/>
      <c r="HW237" s="170"/>
    </row>
    <row r="238" spans="1:231" s="3" customFormat="1" x14ac:dyDescent="0.25">
      <c r="A238" s="170"/>
      <c r="K238" s="170"/>
      <c r="U238" s="170"/>
      <c r="AE238" s="170"/>
      <c r="AO238" s="170"/>
      <c r="AY238" s="170"/>
      <c r="AZ238" s="170"/>
      <c r="BA238" s="170"/>
      <c r="BB238" s="170"/>
      <c r="BC238" s="170"/>
      <c r="BD238" s="170"/>
      <c r="BE238" s="170"/>
      <c r="BF238" s="170"/>
      <c r="BI238" s="170"/>
      <c r="BS238" s="170"/>
      <c r="CC238" s="170"/>
      <c r="CM238" s="170"/>
      <c r="CW238" s="170"/>
      <c r="DG238" s="170"/>
      <c r="DQ238" s="170"/>
      <c r="EA238" s="170"/>
      <c r="EK238" s="170"/>
      <c r="EU238" s="170"/>
      <c r="FE238" s="170"/>
      <c r="FO238" s="170"/>
      <c r="FY238" s="170"/>
      <c r="GI238" s="170"/>
      <c r="GS238" s="170"/>
      <c r="HC238" s="170"/>
      <c r="HM238" s="170"/>
      <c r="HW238" s="170"/>
    </row>
    <row r="239" spans="1:231" s="3" customFormat="1" x14ac:dyDescent="0.25">
      <c r="A239" s="170"/>
      <c r="K239" s="170"/>
      <c r="U239" s="170"/>
      <c r="AE239" s="170"/>
      <c r="AO239" s="170"/>
      <c r="AY239" s="170"/>
      <c r="AZ239" s="170"/>
      <c r="BA239" s="170"/>
      <c r="BB239" s="170"/>
      <c r="BC239" s="170"/>
      <c r="BD239" s="170"/>
      <c r="BE239" s="170"/>
      <c r="BF239" s="170"/>
      <c r="BI239" s="170"/>
      <c r="BS239" s="170"/>
      <c r="CC239" s="170"/>
      <c r="CM239" s="170"/>
      <c r="CW239" s="170"/>
      <c r="DG239" s="170"/>
      <c r="DQ239" s="170"/>
      <c r="EA239" s="170"/>
      <c r="EK239" s="170"/>
      <c r="EU239" s="170"/>
      <c r="FE239" s="170"/>
      <c r="FO239" s="170"/>
      <c r="FY239" s="170"/>
      <c r="GI239" s="170"/>
      <c r="GS239" s="170"/>
      <c r="HC239" s="170"/>
      <c r="HM239" s="170"/>
      <c r="HW239" s="170"/>
    </row>
    <row r="240" spans="1:231" s="3" customFormat="1" x14ac:dyDescent="0.25">
      <c r="A240" s="170"/>
      <c r="K240" s="170"/>
      <c r="U240" s="170"/>
      <c r="AE240" s="170"/>
      <c r="AO240" s="170"/>
      <c r="AY240" s="170"/>
      <c r="AZ240" s="170"/>
      <c r="BA240" s="170"/>
      <c r="BB240" s="170"/>
      <c r="BC240" s="170"/>
      <c r="BD240" s="170"/>
      <c r="BE240" s="170"/>
      <c r="BF240" s="170"/>
      <c r="BI240" s="170"/>
      <c r="BS240" s="170"/>
      <c r="CC240" s="170"/>
      <c r="CM240" s="170"/>
      <c r="CW240" s="170"/>
      <c r="DG240" s="170"/>
      <c r="DQ240" s="170"/>
      <c r="EA240" s="170"/>
      <c r="EK240" s="170"/>
      <c r="EU240" s="170"/>
      <c r="FE240" s="170"/>
      <c r="FO240" s="170"/>
      <c r="FY240" s="170"/>
      <c r="GI240" s="170"/>
      <c r="GS240" s="170"/>
      <c r="HC240" s="170"/>
      <c r="HM240" s="170"/>
      <c r="HW240" s="170"/>
    </row>
    <row r="241" spans="1:231" s="3" customFormat="1" x14ac:dyDescent="0.25">
      <c r="A241" s="170"/>
      <c r="K241" s="170"/>
      <c r="U241" s="170"/>
      <c r="AE241" s="170"/>
      <c r="AO241" s="170"/>
      <c r="AY241" s="170"/>
      <c r="AZ241" s="170"/>
      <c r="BA241" s="170"/>
      <c r="BB241" s="170"/>
      <c r="BC241" s="170"/>
      <c r="BD241" s="170"/>
      <c r="BE241" s="170"/>
      <c r="BF241" s="170"/>
      <c r="BI241" s="170"/>
      <c r="BS241" s="170"/>
      <c r="CC241" s="170"/>
      <c r="CM241" s="170"/>
      <c r="CW241" s="170"/>
      <c r="DG241" s="170"/>
      <c r="DQ241" s="170"/>
      <c r="EA241" s="170"/>
      <c r="EK241" s="170"/>
      <c r="EU241" s="170"/>
      <c r="FE241" s="170"/>
      <c r="FO241" s="170"/>
      <c r="FY241" s="170"/>
      <c r="GI241" s="170"/>
      <c r="GS241" s="170"/>
      <c r="HC241" s="170"/>
      <c r="HM241" s="170"/>
      <c r="HW241" s="170"/>
    </row>
    <row r="242" spans="1:231" s="3" customFormat="1" x14ac:dyDescent="0.25">
      <c r="A242" s="170"/>
      <c r="K242" s="170"/>
      <c r="U242" s="170"/>
      <c r="AE242" s="170"/>
      <c r="AO242" s="170"/>
      <c r="AY242" s="170"/>
      <c r="AZ242" s="170"/>
      <c r="BA242" s="170"/>
      <c r="BB242" s="170"/>
      <c r="BC242" s="170"/>
      <c r="BD242" s="170"/>
      <c r="BE242" s="170"/>
      <c r="BF242" s="170"/>
      <c r="BI242" s="170"/>
      <c r="BS242" s="170"/>
      <c r="CC242" s="170"/>
      <c r="CM242" s="170"/>
      <c r="CW242" s="170"/>
      <c r="DG242" s="170"/>
      <c r="DQ242" s="170"/>
      <c r="EA242" s="170"/>
      <c r="EK242" s="170"/>
      <c r="EU242" s="170"/>
      <c r="FE242" s="170"/>
      <c r="FO242" s="170"/>
      <c r="FY242" s="170"/>
      <c r="GI242" s="170"/>
      <c r="GS242" s="170"/>
      <c r="HC242" s="170"/>
      <c r="HM242" s="170"/>
      <c r="HW242" s="170"/>
    </row>
    <row r="243" spans="1:231" s="3" customFormat="1" x14ac:dyDescent="0.25">
      <c r="A243" s="170"/>
      <c r="K243" s="170"/>
      <c r="U243" s="170"/>
      <c r="AE243" s="170"/>
      <c r="AO243" s="170"/>
      <c r="AY243" s="170"/>
      <c r="AZ243" s="170"/>
      <c r="BA243" s="170"/>
      <c r="BB243" s="170"/>
      <c r="BC243" s="170"/>
      <c r="BD243" s="170"/>
      <c r="BE243" s="170"/>
      <c r="BF243" s="170"/>
      <c r="BI243" s="170"/>
      <c r="BS243" s="170"/>
      <c r="CC243" s="170"/>
      <c r="CM243" s="170"/>
      <c r="CW243" s="170"/>
      <c r="DG243" s="170"/>
      <c r="DQ243" s="170"/>
      <c r="EA243" s="170"/>
      <c r="EK243" s="170"/>
      <c r="EU243" s="170"/>
      <c r="FE243" s="170"/>
      <c r="FO243" s="170"/>
      <c r="FY243" s="170"/>
      <c r="GI243" s="170"/>
      <c r="GS243" s="170"/>
      <c r="HC243" s="170"/>
      <c r="HM243" s="170"/>
      <c r="HW243" s="170"/>
    </row>
    <row r="244" spans="1:231" s="3" customFormat="1" x14ac:dyDescent="0.25">
      <c r="A244" s="170"/>
      <c r="K244" s="170"/>
      <c r="U244" s="170"/>
      <c r="AE244" s="170"/>
      <c r="AO244" s="170"/>
      <c r="AY244" s="170"/>
      <c r="AZ244" s="170"/>
      <c r="BA244" s="170"/>
      <c r="BB244" s="170"/>
      <c r="BC244" s="170"/>
      <c r="BD244" s="170"/>
      <c r="BE244" s="170"/>
      <c r="BF244" s="170"/>
      <c r="BI244" s="170"/>
      <c r="BS244" s="170"/>
      <c r="CC244" s="170"/>
      <c r="CM244" s="170"/>
      <c r="CW244" s="170"/>
      <c r="DG244" s="170"/>
      <c r="DQ244" s="170"/>
      <c r="EA244" s="170"/>
      <c r="EK244" s="170"/>
      <c r="EU244" s="170"/>
      <c r="FE244" s="170"/>
      <c r="FO244" s="170"/>
      <c r="FY244" s="170"/>
      <c r="GI244" s="170"/>
      <c r="GS244" s="170"/>
      <c r="HC244" s="170"/>
      <c r="HM244" s="170"/>
      <c r="HW244" s="170"/>
    </row>
    <row r="245" spans="1:231" s="3" customFormat="1" x14ac:dyDescent="0.25">
      <c r="A245" s="170"/>
      <c r="K245" s="170"/>
      <c r="U245" s="170"/>
      <c r="AE245" s="170"/>
      <c r="AO245" s="170"/>
      <c r="AY245" s="170"/>
      <c r="AZ245" s="170"/>
      <c r="BA245" s="170"/>
      <c r="BB245" s="170"/>
      <c r="BC245" s="170"/>
      <c r="BD245" s="170"/>
      <c r="BE245" s="170"/>
      <c r="BF245" s="170"/>
      <c r="BI245" s="170"/>
      <c r="BS245" s="170"/>
      <c r="CC245" s="170"/>
      <c r="CM245" s="170"/>
      <c r="CW245" s="170"/>
      <c r="DG245" s="170"/>
      <c r="DQ245" s="170"/>
      <c r="EA245" s="170"/>
      <c r="EK245" s="170"/>
      <c r="EU245" s="170"/>
      <c r="FE245" s="170"/>
      <c r="FO245" s="170"/>
      <c r="FY245" s="170"/>
      <c r="GI245" s="170"/>
      <c r="GS245" s="170"/>
      <c r="HC245" s="170"/>
      <c r="HM245" s="170"/>
      <c r="HW245" s="170"/>
    </row>
    <row r="246" spans="1:231" s="3" customFormat="1" x14ac:dyDescent="0.25">
      <c r="A246" s="170"/>
      <c r="K246" s="170"/>
      <c r="U246" s="170"/>
      <c r="AE246" s="170"/>
      <c r="AO246" s="170"/>
      <c r="AY246" s="170"/>
      <c r="AZ246" s="170"/>
      <c r="BA246" s="170"/>
      <c r="BB246" s="170"/>
      <c r="BC246" s="170"/>
      <c r="BD246" s="170"/>
      <c r="BE246" s="170"/>
      <c r="BF246" s="170"/>
      <c r="BI246" s="170"/>
      <c r="BS246" s="170"/>
      <c r="CC246" s="170"/>
      <c r="CM246" s="170"/>
      <c r="CW246" s="170"/>
      <c r="DG246" s="170"/>
      <c r="DQ246" s="170"/>
      <c r="EA246" s="170"/>
      <c r="EK246" s="170"/>
      <c r="EU246" s="170"/>
      <c r="FE246" s="170"/>
      <c r="FO246" s="170"/>
      <c r="FY246" s="170"/>
      <c r="GI246" s="170"/>
      <c r="GS246" s="170"/>
      <c r="HC246" s="170"/>
      <c r="HM246" s="170"/>
      <c r="HW246" s="170"/>
    </row>
    <row r="247" spans="1:231" s="3" customFormat="1" x14ac:dyDescent="0.25">
      <c r="A247" s="170"/>
      <c r="K247" s="170"/>
      <c r="U247" s="170"/>
      <c r="AE247" s="170"/>
      <c r="AO247" s="170"/>
      <c r="AY247" s="170"/>
      <c r="AZ247" s="170"/>
      <c r="BA247" s="170"/>
      <c r="BB247" s="170"/>
      <c r="BC247" s="170"/>
      <c r="BD247" s="170"/>
      <c r="BE247" s="170"/>
      <c r="BF247" s="170"/>
      <c r="BI247" s="170"/>
      <c r="BS247" s="170"/>
      <c r="CC247" s="170"/>
      <c r="CM247" s="170"/>
      <c r="CW247" s="170"/>
      <c r="DG247" s="170"/>
      <c r="DQ247" s="170"/>
      <c r="EA247" s="170"/>
      <c r="EK247" s="170"/>
      <c r="EU247" s="170"/>
      <c r="FE247" s="170"/>
      <c r="FO247" s="170"/>
      <c r="FY247" s="170"/>
      <c r="GI247" s="170"/>
      <c r="GS247" s="170"/>
      <c r="HC247" s="170"/>
      <c r="HM247" s="170"/>
      <c r="HW247" s="170"/>
    </row>
    <row r="248" spans="1:231" s="3" customFormat="1" x14ac:dyDescent="0.25">
      <c r="A248" s="170"/>
      <c r="K248" s="170"/>
      <c r="U248" s="170"/>
      <c r="AE248" s="170"/>
      <c r="AO248" s="170"/>
      <c r="AY248" s="170"/>
      <c r="AZ248" s="170"/>
      <c r="BA248" s="170"/>
      <c r="BB248" s="170"/>
      <c r="BC248" s="170"/>
      <c r="BD248" s="170"/>
      <c r="BE248" s="170"/>
      <c r="BF248" s="170"/>
      <c r="BI248" s="170"/>
      <c r="BS248" s="170"/>
      <c r="CC248" s="170"/>
      <c r="CM248" s="170"/>
      <c r="CW248" s="170"/>
      <c r="DG248" s="170"/>
      <c r="DQ248" s="170"/>
      <c r="EA248" s="170"/>
      <c r="EK248" s="170"/>
      <c r="EU248" s="170"/>
      <c r="FE248" s="170"/>
      <c r="FO248" s="170"/>
      <c r="FY248" s="170"/>
      <c r="GI248" s="170"/>
      <c r="GS248" s="170"/>
      <c r="HC248" s="170"/>
      <c r="HM248" s="170"/>
      <c r="HW248" s="170"/>
    </row>
    <row r="249" spans="1:231" s="3" customFormat="1" x14ac:dyDescent="0.25">
      <c r="A249" s="170"/>
      <c r="K249" s="170"/>
      <c r="U249" s="170"/>
      <c r="AE249" s="170"/>
      <c r="AO249" s="170"/>
      <c r="AY249" s="170"/>
      <c r="AZ249" s="170"/>
      <c r="BA249" s="170"/>
      <c r="BB249" s="170"/>
      <c r="BC249" s="170"/>
      <c r="BD249" s="170"/>
      <c r="BE249" s="170"/>
      <c r="BF249" s="170"/>
      <c r="BI249" s="170"/>
      <c r="BS249" s="170"/>
      <c r="CC249" s="170"/>
      <c r="CM249" s="170"/>
      <c r="CW249" s="170"/>
      <c r="DG249" s="170"/>
      <c r="DQ249" s="170"/>
      <c r="EA249" s="170"/>
      <c r="EK249" s="170"/>
      <c r="EU249" s="170"/>
      <c r="FE249" s="170"/>
      <c r="FO249" s="170"/>
      <c r="FY249" s="170"/>
      <c r="GI249" s="170"/>
      <c r="GS249" s="170"/>
      <c r="HC249" s="170"/>
      <c r="HM249" s="170"/>
      <c r="HW249" s="170"/>
    </row>
    <row r="250" spans="1:231" s="3" customFormat="1" x14ac:dyDescent="0.25">
      <c r="A250" s="170"/>
      <c r="K250" s="170"/>
      <c r="U250" s="170"/>
      <c r="AE250" s="170"/>
      <c r="AO250" s="170"/>
      <c r="AY250" s="170"/>
      <c r="AZ250" s="170"/>
      <c r="BA250" s="170"/>
      <c r="BB250" s="170"/>
      <c r="BC250" s="170"/>
      <c r="BD250" s="170"/>
      <c r="BE250" s="170"/>
      <c r="BF250" s="170"/>
      <c r="BI250" s="170"/>
      <c r="BS250" s="170"/>
      <c r="CC250" s="170"/>
      <c r="CM250" s="170"/>
      <c r="CW250" s="170"/>
      <c r="DG250" s="170"/>
      <c r="DQ250" s="170"/>
      <c r="EA250" s="170"/>
      <c r="EK250" s="170"/>
      <c r="EU250" s="170"/>
      <c r="FE250" s="170"/>
      <c r="FO250" s="170"/>
      <c r="FY250" s="170"/>
      <c r="GI250" s="170"/>
      <c r="GS250" s="170"/>
      <c r="HC250" s="170"/>
      <c r="HM250" s="170"/>
      <c r="HW250" s="170"/>
    </row>
    <row r="251" spans="1:231" s="3" customFormat="1" x14ac:dyDescent="0.25">
      <c r="A251" s="170"/>
      <c r="K251" s="170"/>
      <c r="U251" s="170"/>
      <c r="AE251" s="170"/>
      <c r="AO251" s="170"/>
      <c r="AY251" s="170"/>
      <c r="AZ251" s="170"/>
      <c r="BA251" s="170"/>
      <c r="BB251" s="170"/>
      <c r="BC251" s="170"/>
      <c r="BD251" s="170"/>
      <c r="BE251" s="170"/>
      <c r="BF251" s="170"/>
      <c r="BI251" s="170"/>
      <c r="BS251" s="170"/>
      <c r="CC251" s="170"/>
      <c r="CM251" s="170"/>
      <c r="CW251" s="170"/>
      <c r="DG251" s="170"/>
      <c r="DQ251" s="170"/>
      <c r="EA251" s="170"/>
      <c r="EK251" s="170"/>
      <c r="EU251" s="170"/>
      <c r="FE251" s="170"/>
      <c r="FO251" s="170"/>
      <c r="FY251" s="170"/>
      <c r="GI251" s="170"/>
      <c r="GS251" s="170"/>
      <c r="HC251" s="170"/>
      <c r="HM251" s="170"/>
      <c r="HW251" s="170"/>
    </row>
    <row r="252" spans="1:231" s="3" customFormat="1" x14ac:dyDescent="0.25">
      <c r="A252" s="170"/>
      <c r="K252" s="170"/>
      <c r="U252" s="170"/>
      <c r="AE252" s="170"/>
      <c r="AO252" s="170"/>
      <c r="AY252" s="170"/>
      <c r="AZ252" s="170"/>
      <c r="BA252" s="170"/>
      <c r="BB252" s="170"/>
      <c r="BC252" s="170"/>
      <c r="BD252" s="170"/>
      <c r="BE252" s="170"/>
      <c r="BF252" s="170"/>
      <c r="BI252" s="170"/>
      <c r="BS252" s="170"/>
      <c r="CC252" s="170"/>
      <c r="CM252" s="170"/>
      <c r="CW252" s="170"/>
      <c r="DG252" s="170"/>
      <c r="DQ252" s="170"/>
      <c r="EA252" s="170"/>
      <c r="EK252" s="170"/>
      <c r="EU252" s="170"/>
      <c r="FE252" s="170"/>
      <c r="FO252" s="170"/>
      <c r="FY252" s="170"/>
      <c r="GI252" s="170"/>
      <c r="GS252" s="170"/>
      <c r="HC252" s="170"/>
      <c r="HM252" s="170"/>
      <c r="HW252" s="170"/>
    </row>
    <row r="253" spans="1:231" s="3" customFormat="1" x14ac:dyDescent="0.25">
      <c r="A253" s="170"/>
      <c r="K253" s="170"/>
      <c r="U253" s="170"/>
      <c r="AE253" s="170"/>
      <c r="AO253" s="170"/>
      <c r="AY253" s="170"/>
      <c r="AZ253" s="170"/>
      <c r="BA253" s="170"/>
      <c r="BB253" s="170"/>
      <c r="BC253" s="170"/>
      <c r="BD253" s="170"/>
      <c r="BE253" s="170"/>
      <c r="BF253" s="170"/>
      <c r="BI253" s="170"/>
      <c r="BS253" s="170"/>
      <c r="CC253" s="170"/>
      <c r="CM253" s="170"/>
      <c r="CW253" s="170"/>
      <c r="DG253" s="170"/>
      <c r="DQ253" s="170"/>
      <c r="EA253" s="170"/>
      <c r="EK253" s="170"/>
      <c r="EU253" s="170"/>
      <c r="FE253" s="170"/>
      <c r="FO253" s="170"/>
      <c r="FY253" s="170"/>
      <c r="GI253" s="170"/>
      <c r="GS253" s="170"/>
      <c r="HC253" s="170"/>
      <c r="HM253" s="170"/>
      <c r="HW253" s="170"/>
    </row>
    <row r="254" spans="1:231" s="3" customFormat="1" x14ac:dyDescent="0.25">
      <c r="A254" s="170"/>
      <c r="K254" s="170"/>
      <c r="U254" s="170"/>
      <c r="AE254" s="170"/>
      <c r="AO254" s="170"/>
      <c r="AY254" s="170"/>
      <c r="AZ254" s="170"/>
      <c r="BA254" s="170"/>
      <c r="BB254" s="170"/>
      <c r="BC254" s="170"/>
      <c r="BD254" s="170"/>
      <c r="BE254" s="170"/>
      <c r="BF254" s="170"/>
      <c r="BI254" s="170"/>
      <c r="BS254" s="170"/>
      <c r="CC254" s="170"/>
      <c r="CM254" s="170"/>
      <c r="CW254" s="170"/>
      <c r="DG254" s="170"/>
      <c r="DQ254" s="170"/>
      <c r="EA254" s="170"/>
      <c r="EK254" s="170"/>
      <c r="EU254" s="170"/>
      <c r="FE254" s="170"/>
      <c r="FO254" s="170"/>
      <c r="FY254" s="170"/>
      <c r="GI254" s="170"/>
      <c r="GS254" s="170"/>
      <c r="HC254" s="170"/>
      <c r="HM254" s="170"/>
      <c r="HW254" s="170"/>
    </row>
    <row r="255" spans="1:231" s="3" customFormat="1" x14ac:dyDescent="0.25">
      <c r="A255" s="170"/>
      <c r="K255" s="170"/>
      <c r="U255" s="170"/>
      <c r="AE255" s="170"/>
      <c r="AO255" s="170"/>
      <c r="AY255" s="170"/>
      <c r="AZ255" s="170"/>
      <c r="BA255" s="170"/>
      <c r="BB255" s="170"/>
      <c r="BC255" s="170"/>
      <c r="BD255" s="170"/>
      <c r="BE255" s="170"/>
      <c r="BF255" s="170"/>
      <c r="BI255" s="170"/>
      <c r="BS255" s="170"/>
      <c r="CC255" s="170"/>
      <c r="CM255" s="170"/>
      <c r="CW255" s="170"/>
      <c r="DG255" s="170"/>
      <c r="DQ255" s="170"/>
      <c r="EA255" s="170"/>
      <c r="EK255" s="170"/>
      <c r="EU255" s="170"/>
      <c r="FE255" s="170"/>
      <c r="FO255" s="170"/>
      <c r="FY255" s="170"/>
      <c r="GI255" s="170"/>
      <c r="GS255" s="170"/>
      <c r="HC255" s="170"/>
      <c r="HM255" s="170"/>
      <c r="HW255" s="170"/>
    </row>
    <row r="256" spans="1:231" s="3" customFormat="1" x14ac:dyDescent="0.25">
      <c r="A256" s="170"/>
      <c r="K256" s="170"/>
      <c r="U256" s="170"/>
      <c r="AE256" s="170"/>
      <c r="AO256" s="170"/>
      <c r="AY256" s="170"/>
      <c r="AZ256" s="170"/>
      <c r="BA256" s="170"/>
      <c r="BB256" s="170"/>
      <c r="BC256" s="170"/>
      <c r="BD256" s="170"/>
      <c r="BE256" s="170"/>
      <c r="BF256" s="170"/>
      <c r="BI256" s="170"/>
      <c r="BS256" s="170"/>
      <c r="CC256" s="170"/>
      <c r="CM256" s="170"/>
      <c r="CW256" s="170"/>
      <c r="DG256" s="170"/>
      <c r="DQ256" s="170"/>
      <c r="EA256" s="170"/>
      <c r="EK256" s="170"/>
      <c r="EU256" s="170"/>
      <c r="FE256" s="170"/>
      <c r="FO256" s="170"/>
      <c r="FY256" s="170"/>
      <c r="GI256" s="170"/>
      <c r="GS256" s="170"/>
      <c r="HC256" s="170"/>
      <c r="HM256" s="170"/>
      <c r="HW256" s="170"/>
    </row>
    <row r="257" spans="1:231" s="3" customFormat="1" x14ac:dyDescent="0.25">
      <c r="A257" s="170"/>
      <c r="K257" s="170"/>
      <c r="U257" s="170"/>
      <c r="AE257" s="170"/>
      <c r="AO257" s="170"/>
      <c r="AY257" s="170"/>
      <c r="AZ257" s="170"/>
      <c r="BA257" s="170"/>
      <c r="BB257" s="170"/>
      <c r="BC257" s="170"/>
      <c r="BD257" s="170"/>
      <c r="BE257" s="170"/>
      <c r="BF257" s="170"/>
      <c r="BI257" s="170"/>
      <c r="BS257" s="170"/>
      <c r="CC257" s="170"/>
      <c r="CM257" s="170"/>
      <c r="CW257" s="170"/>
      <c r="DG257" s="170"/>
      <c r="DQ257" s="170"/>
      <c r="EA257" s="170"/>
      <c r="EK257" s="170"/>
      <c r="EU257" s="170"/>
      <c r="FE257" s="170"/>
      <c r="FO257" s="170"/>
      <c r="FY257" s="170"/>
      <c r="GI257" s="170"/>
      <c r="GS257" s="170"/>
      <c r="HC257" s="170"/>
      <c r="HM257" s="170"/>
      <c r="HW257" s="170"/>
    </row>
    <row r="258" spans="1:231" s="3" customFormat="1" x14ac:dyDescent="0.25">
      <c r="A258" s="170"/>
      <c r="K258" s="170"/>
      <c r="U258" s="170"/>
      <c r="AE258" s="170"/>
      <c r="AO258" s="170"/>
      <c r="AY258" s="170"/>
      <c r="AZ258" s="170"/>
      <c r="BA258" s="170"/>
      <c r="BB258" s="170"/>
      <c r="BC258" s="170"/>
      <c r="BD258" s="170"/>
      <c r="BE258" s="170"/>
      <c r="BF258" s="170"/>
      <c r="BI258" s="170"/>
      <c r="BS258" s="170"/>
      <c r="CC258" s="170"/>
      <c r="CM258" s="170"/>
      <c r="CW258" s="170"/>
      <c r="DG258" s="170"/>
      <c r="DQ258" s="170"/>
      <c r="EA258" s="170"/>
      <c r="EK258" s="170"/>
      <c r="EU258" s="170"/>
      <c r="FE258" s="170"/>
      <c r="FO258" s="170"/>
      <c r="FY258" s="170"/>
      <c r="GI258" s="170"/>
      <c r="GS258" s="170"/>
      <c r="HC258" s="170"/>
      <c r="HM258" s="170"/>
      <c r="HW258" s="170"/>
    </row>
    <row r="259" spans="1:231" s="3" customFormat="1" x14ac:dyDescent="0.25">
      <c r="A259" s="170"/>
      <c r="K259" s="170"/>
      <c r="U259" s="170"/>
      <c r="AE259" s="170"/>
      <c r="AO259" s="170"/>
      <c r="AY259" s="170"/>
      <c r="AZ259" s="170"/>
      <c r="BA259" s="170"/>
      <c r="BB259" s="170"/>
      <c r="BC259" s="170"/>
      <c r="BD259" s="170"/>
      <c r="BE259" s="170"/>
      <c r="BF259" s="170"/>
      <c r="BI259" s="170"/>
      <c r="BS259" s="170"/>
      <c r="CC259" s="170"/>
      <c r="CM259" s="170"/>
      <c r="CW259" s="170"/>
      <c r="DG259" s="170"/>
      <c r="DQ259" s="170"/>
      <c r="EA259" s="170"/>
      <c r="EK259" s="170"/>
      <c r="EU259" s="170"/>
      <c r="FE259" s="170"/>
      <c r="FO259" s="170"/>
      <c r="FY259" s="170"/>
      <c r="GI259" s="170"/>
      <c r="GS259" s="170"/>
      <c r="HC259" s="170"/>
      <c r="HM259" s="170"/>
      <c r="HW259" s="170"/>
    </row>
    <row r="260" spans="1:231" s="3" customFormat="1" x14ac:dyDescent="0.25">
      <c r="A260" s="170"/>
      <c r="K260" s="170"/>
      <c r="U260" s="170"/>
      <c r="AE260" s="170"/>
      <c r="AO260" s="170"/>
      <c r="AY260" s="170"/>
      <c r="AZ260" s="170"/>
      <c r="BA260" s="170"/>
      <c r="BB260" s="170"/>
      <c r="BC260" s="170"/>
      <c r="BD260" s="170"/>
      <c r="BE260" s="170"/>
      <c r="BF260" s="170"/>
      <c r="BI260" s="170"/>
      <c r="BS260" s="170"/>
      <c r="CC260" s="170"/>
      <c r="CM260" s="170"/>
      <c r="CW260" s="170"/>
      <c r="DG260" s="170"/>
      <c r="DQ260" s="170"/>
      <c r="EA260" s="170"/>
      <c r="EK260" s="170"/>
      <c r="EU260" s="170"/>
      <c r="FE260" s="170"/>
      <c r="FO260" s="170"/>
      <c r="FY260" s="170"/>
      <c r="GI260" s="170"/>
      <c r="GS260" s="170"/>
      <c r="HC260" s="170"/>
      <c r="HM260" s="170"/>
      <c r="HW260" s="170"/>
    </row>
    <row r="261" spans="1:231" s="3" customFormat="1" x14ac:dyDescent="0.25">
      <c r="A261" s="170"/>
      <c r="K261" s="170"/>
      <c r="U261" s="170"/>
      <c r="AE261" s="170"/>
      <c r="AO261" s="170"/>
      <c r="AY261" s="170"/>
      <c r="AZ261" s="170"/>
      <c r="BA261" s="170"/>
      <c r="BB261" s="170"/>
      <c r="BC261" s="170"/>
      <c r="BD261" s="170"/>
      <c r="BE261" s="170"/>
      <c r="BF261" s="170"/>
      <c r="BI261" s="170"/>
      <c r="BS261" s="170"/>
      <c r="CC261" s="170"/>
      <c r="CM261" s="170"/>
      <c r="CW261" s="170"/>
      <c r="DG261" s="170"/>
      <c r="DQ261" s="170"/>
      <c r="EA261" s="170"/>
      <c r="EK261" s="170"/>
      <c r="EU261" s="170"/>
      <c r="FE261" s="170"/>
      <c r="FO261" s="170"/>
      <c r="FY261" s="170"/>
      <c r="GI261" s="170"/>
      <c r="GS261" s="170"/>
      <c r="HC261" s="170"/>
      <c r="HM261" s="170"/>
      <c r="HW261" s="170"/>
    </row>
    <row r="262" spans="1:231" s="3" customFormat="1" x14ac:dyDescent="0.25">
      <c r="A262" s="170"/>
      <c r="K262" s="170"/>
      <c r="U262" s="170"/>
      <c r="AE262" s="170"/>
      <c r="AO262" s="170"/>
      <c r="AY262" s="170"/>
      <c r="AZ262" s="170"/>
      <c r="BA262" s="170"/>
      <c r="BB262" s="170"/>
      <c r="BC262" s="170"/>
      <c r="BD262" s="170"/>
      <c r="BE262" s="170"/>
      <c r="BF262" s="170"/>
      <c r="BI262" s="170"/>
      <c r="BS262" s="170"/>
      <c r="CC262" s="170"/>
      <c r="CM262" s="170"/>
      <c r="CW262" s="170"/>
      <c r="DG262" s="170"/>
      <c r="DQ262" s="170"/>
      <c r="EA262" s="170"/>
      <c r="EK262" s="170"/>
      <c r="EU262" s="170"/>
      <c r="FE262" s="170"/>
      <c r="FO262" s="170"/>
      <c r="FY262" s="170"/>
      <c r="GI262" s="170"/>
      <c r="GS262" s="170"/>
      <c r="HC262" s="170"/>
      <c r="HM262" s="170"/>
      <c r="HW262" s="170"/>
    </row>
    <row r="263" spans="1:231" s="3" customFormat="1" x14ac:dyDescent="0.25">
      <c r="A263" s="170"/>
      <c r="K263" s="170"/>
      <c r="U263" s="170"/>
      <c r="AE263" s="170"/>
      <c r="AO263" s="170"/>
      <c r="AY263" s="170"/>
      <c r="AZ263" s="170"/>
      <c r="BA263" s="170"/>
      <c r="BB263" s="170"/>
      <c r="BC263" s="170"/>
      <c r="BD263" s="170"/>
      <c r="BE263" s="170"/>
      <c r="BF263" s="170"/>
      <c r="BI263" s="170"/>
      <c r="BS263" s="170"/>
      <c r="CC263" s="170"/>
      <c r="CM263" s="170"/>
      <c r="CW263" s="170"/>
      <c r="DG263" s="170"/>
      <c r="DQ263" s="170"/>
      <c r="EA263" s="170"/>
      <c r="EK263" s="170"/>
      <c r="EU263" s="170"/>
      <c r="FE263" s="170"/>
      <c r="FO263" s="170"/>
      <c r="FY263" s="170"/>
      <c r="GI263" s="170"/>
      <c r="GS263" s="170"/>
      <c r="HC263" s="170"/>
      <c r="HM263" s="170"/>
      <c r="HW263" s="170"/>
    </row>
    <row r="264" spans="1:231" s="3" customFormat="1" x14ac:dyDescent="0.25">
      <c r="A264" s="170"/>
      <c r="K264" s="170"/>
      <c r="U264" s="170"/>
      <c r="AE264" s="170"/>
      <c r="AO264" s="170"/>
      <c r="AY264" s="170"/>
      <c r="AZ264" s="170"/>
      <c r="BA264" s="170"/>
      <c r="BB264" s="170"/>
      <c r="BC264" s="170"/>
      <c r="BD264" s="170"/>
      <c r="BE264" s="170"/>
      <c r="BF264" s="170"/>
      <c r="BI264" s="170"/>
      <c r="BS264" s="170"/>
      <c r="CC264" s="170"/>
      <c r="CM264" s="170"/>
      <c r="CW264" s="170"/>
      <c r="DG264" s="170"/>
      <c r="DQ264" s="170"/>
      <c r="EA264" s="170"/>
      <c r="EK264" s="170"/>
      <c r="EU264" s="170"/>
      <c r="FE264" s="170"/>
      <c r="FO264" s="170"/>
      <c r="FY264" s="170"/>
      <c r="GI264" s="170"/>
      <c r="GS264" s="170"/>
      <c r="HC264" s="170"/>
      <c r="HM264" s="170"/>
      <c r="HW264" s="170"/>
    </row>
    <row r="265" spans="1:231" s="3" customFormat="1" x14ac:dyDescent="0.25">
      <c r="A265" s="170"/>
      <c r="K265" s="170"/>
      <c r="U265" s="170"/>
      <c r="AE265" s="170"/>
      <c r="AO265" s="170"/>
      <c r="AY265" s="170"/>
      <c r="AZ265" s="170"/>
      <c r="BA265" s="170"/>
      <c r="BB265" s="170"/>
      <c r="BC265" s="170"/>
      <c r="BD265" s="170"/>
      <c r="BE265" s="170"/>
      <c r="BF265" s="170"/>
      <c r="BI265" s="170"/>
      <c r="BS265" s="170"/>
      <c r="CC265" s="170"/>
      <c r="CM265" s="170"/>
      <c r="CW265" s="170"/>
      <c r="DG265" s="170"/>
      <c r="DQ265" s="170"/>
      <c r="EA265" s="170"/>
      <c r="EK265" s="170"/>
      <c r="EU265" s="170"/>
      <c r="FE265" s="170"/>
      <c r="FO265" s="170"/>
      <c r="FY265" s="170"/>
      <c r="GI265" s="170"/>
      <c r="GS265" s="170"/>
      <c r="HC265" s="170"/>
      <c r="HM265" s="170"/>
      <c r="HW265" s="170"/>
    </row>
    <row r="266" spans="1:231" s="3" customFormat="1" x14ac:dyDescent="0.25">
      <c r="A266" s="170"/>
      <c r="K266" s="170"/>
      <c r="U266" s="170"/>
      <c r="AE266" s="170"/>
      <c r="AO266" s="170"/>
      <c r="AY266" s="170"/>
      <c r="AZ266" s="170"/>
      <c r="BA266" s="170"/>
      <c r="BB266" s="170"/>
      <c r="BC266" s="170"/>
      <c r="BD266" s="170"/>
      <c r="BE266" s="170"/>
      <c r="BF266" s="170"/>
      <c r="BI266" s="170"/>
      <c r="BS266" s="170"/>
      <c r="CC266" s="170"/>
      <c r="CM266" s="170"/>
      <c r="CW266" s="170"/>
      <c r="DG266" s="170"/>
      <c r="DQ266" s="170"/>
      <c r="EA266" s="170"/>
      <c r="EK266" s="170"/>
      <c r="EU266" s="170"/>
      <c r="FE266" s="170"/>
      <c r="FO266" s="170"/>
      <c r="FY266" s="170"/>
      <c r="GI266" s="170"/>
      <c r="GS266" s="170"/>
      <c r="HC266" s="170"/>
      <c r="HM266" s="170"/>
      <c r="HW266" s="170"/>
    </row>
    <row r="267" spans="1:231" s="3" customFormat="1" x14ac:dyDescent="0.25">
      <c r="A267" s="170"/>
      <c r="K267" s="170"/>
      <c r="U267" s="170"/>
      <c r="AE267" s="170"/>
      <c r="AO267" s="170"/>
      <c r="AY267" s="170"/>
      <c r="AZ267" s="170"/>
      <c r="BA267" s="170"/>
      <c r="BB267" s="170"/>
      <c r="BC267" s="170"/>
      <c r="BD267" s="170"/>
      <c r="BE267" s="170"/>
      <c r="BF267" s="170"/>
      <c r="BI267" s="170"/>
      <c r="BS267" s="170"/>
      <c r="CC267" s="170"/>
      <c r="CM267" s="170"/>
      <c r="CW267" s="170"/>
      <c r="DG267" s="170"/>
      <c r="DQ267" s="170"/>
      <c r="EA267" s="170"/>
      <c r="EK267" s="170"/>
      <c r="EU267" s="170"/>
      <c r="FE267" s="170"/>
      <c r="FO267" s="170"/>
      <c r="FY267" s="170"/>
      <c r="GI267" s="170"/>
      <c r="GS267" s="170"/>
      <c r="HC267" s="170"/>
      <c r="HM267" s="170"/>
      <c r="HW267" s="170"/>
    </row>
    <row r="268" spans="1:231" s="3" customFormat="1" x14ac:dyDescent="0.25">
      <c r="A268" s="170"/>
      <c r="K268" s="170"/>
      <c r="U268" s="170"/>
      <c r="AE268" s="170"/>
      <c r="AO268" s="170"/>
      <c r="AY268" s="170"/>
      <c r="AZ268" s="170"/>
      <c r="BA268" s="170"/>
      <c r="BB268" s="170"/>
      <c r="BC268" s="170"/>
      <c r="BD268" s="170"/>
      <c r="BE268" s="170"/>
      <c r="BF268" s="170"/>
      <c r="BI268" s="170"/>
      <c r="BS268" s="170"/>
      <c r="CC268" s="170"/>
      <c r="CM268" s="170"/>
      <c r="CW268" s="170"/>
      <c r="DG268" s="170"/>
      <c r="DQ268" s="170"/>
      <c r="EA268" s="170"/>
      <c r="EK268" s="170"/>
      <c r="EU268" s="170"/>
      <c r="FE268" s="170"/>
      <c r="FO268" s="170"/>
      <c r="FY268" s="170"/>
      <c r="GI268" s="170"/>
      <c r="GS268" s="170"/>
      <c r="HC268" s="170"/>
      <c r="HM268" s="170"/>
      <c r="HW268" s="170"/>
    </row>
    <row r="269" spans="1:231" s="3" customFormat="1" x14ac:dyDescent="0.25">
      <c r="A269" s="170"/>
      <c r="K269" s="170"/>
      <c r="U269" s="170"/>
      <c r="AE269" s="170"/>
      <c r="AO269" s="170"/>
      <c r="AY269" s="170"/>
      <c r="AZ269" s="170"/>
      <c r="BA269" s="170"/>
      <c r="BB269" s="170"/>
      <c r="BC269" s="170"/>
      <c r="BD269" s="170"/>
      <c r="BE269" s="170"/>
      <c r="BF269" s="170"/>
      <c r="BI269" s="170"/>
      <c r="BS269" s="170"/>
      <c r="CC269" s="170"/>
      <c r="CM269" s="170"/>
      <c r="CW269" s="170"/>
      <c r="DG269" s="170"/>
      <c r="DQ269" s="170"/>
      <c r="EA269" s="170"/>
      <c r="EK269" s="170"/>
      <c r="EU269" s="170"/>
      <c r="FE269" s="170"/>
      <c r="FO269" s="170"/>
      <c r="FY269" s="170"/>
      <c r="GI269" s="170"/>
      <c r="GS269" s="170"/>
      <c r="HC269" s="170"/>
      <c r="HM269" s="170"/>
      <c r="HW269" s="170"/>
    </row>
    <row r="270" spans="1:231" s="3" customFormat="1" x14ac:dyDescent="0.25">
      <c r="A270" s="170"/>
      <c r="K270" s="170"/>
      <c r="U270" s="170"/>
      <c r="AE270" s="170"/>
      <c r="AO270" s="170"/>
      <c r="AY270" s="170"/>
      <c r="AZ270" s="170"/>
      <c r="BA270" s="170"/>
      <c r="BB270" s="170"/>
      <c r="BC270" s="170"/>
      <c r="BD270" s="170"/>
      <c r="BE270" s="170"/>
      <c r="BF270" s="170"/>
      <c r="BI270" s="170"/>
      <c r="BS270" s="170"/>
      <c r="CC270" s="170"/>
      <c r="CM270" s="170"/>
      <c r="CW270" s="170"/>
      <c r="DG270" s="170"/>
      <c r="DQ270" s="170"/>
      <c r="EA270" s="170"/>
      <c r="EK270" s="170"/>
      <c r="EU270" s="170"/>
      <c r="FE270" s="170"/>
      <c r="FO270" s="170"/>
      <c r="FY270" s="170"/>
      <c r="GI270" s="170"/>
      <c r="GS270" s="170"/>
      <c r="HC270" s="170"/>
      <c r="HM270" s="170"/>
      <c r="HW270" s="170"/>
    </row>
    <row r="271" spans="1:231" s="3" customFormat="1" x14ac:dyDescent="0.25">
      <c r="A271" s="170"/>
      <c r="K271" s="170"/>
      <c r="U271" s="170"/>
      <c r="AE271" s="170"/>
      <c r="AO271" s="170"/>
      <c r="AY271" s="170"/>
      <c r="AZ271" s="170"/>
      <c r="BA271" s="170"/>
      <c r="BB271" s="170"/>
      <c r="BC271" s="170"/>
      <c r="BD271" s="170"/>
      <c r="BE271" s="170"/>
      <c r="BF271" s="170"/>
      <c r="BI271" s="170"/>
      <c r="BS271" s="170"/>
      <c r="CC271" s="170"/>
      <c r="CM271" s="170"/>
      <c r="CW271" s="170"/>
      <c r="DG271" s="170"/>
      <c r="DQ271" s="170"/>
      <c r="EA271" s="170"/>
      <c r="EK271" s="170"/>
      <c r="EU271" s="170"/>
      <c r="FE271" s="170"/>
      <c r="FO271" s="170"/>
      <c r="FY271" s="170"/>
      <c r="GI271" s="170"/>
      <c r="GS271" s="170"/>
      <c r="HC271" s="170"/>
      <c r="HM271" s="170"/>
      <c r="HW271" s="170"/>
    </row>
    <row r="272" spans="1:231" s="3" customFormat="1" x14ac:dyDescent="0.25">
      <c r="A272" s="170"/>
      <c r="K272" s="170"/>
      <c r="U272" s="170"/>
      <c r="AE272" s="170"/>
      <c r="AO272" s="170"/>
      <c r="AY272" s="170"/>
      <c r="AZ272" s="170"/>
      <c r="BA272" s="170"/>
      <c r="BB272" s="170"/>
      <c r="BC272" s="170"/>
      <c r="BD272" s="170"/>
      <c r="BE272" s="170"/>
      <c r="BF272" s="170"/>
      <c r="BI272" s="170"/>
      <c r="BS272" s="170"/>
      <c r="CC272" s="170"/>
      <c r="CM272" s="170"/>
      <c r="CW272" s="170"/>
      <c r="DG272" s="170"/>
      <c r="DQ272" s="170"/>
      <c r="EA272" s="170"/>
      <c r="EK272" s="170"/>
      <c r="EU272" s="170"/>
      <c r="FE272" s="170"/>
      <c r="FO272" s="170"/>
      <c r="FY272" s="170"/>
      <c r="GI272" s="170"/>
      <c r="GS272" s="170"/>
      <c r="HC272" s="170"/>
      <c r="HM272" s="170"/>
      <c r="HW272" s="170"/>
    </row>
    <row r="273" spans="1:231" s="3" customFormat="1" x14ac:dyDescent="0.25">
      <c r="A273" s="170"/>
      <c r="K273" s="170"/>
      <c r="U273" s="170"/>
      <c r="AE273" s="170"/>
      <c r="AO273" s="170"/>
      <c r="AY273" s="170"/>
      <c r="AZ273" s="170"/>
      <c r="BA273" s="170"/>
      <c r="BB273" s="170"/>
      <c r="BC273" s="170"/>
      <c r="BD273" s="170"/>
      <c r="BE273" s="170"/>
      <c r="BF273" s="170"/>
      <c r="BI273" s="170"/>
      <c r="BS273" s="170"/>
      <c r="CC273" s="170"/>
      <c r="CM273" s="170"/>
      <c r="CW273" s="170"/>
      <c r="DG273" s="170"/>
      <c r="DQ273" s="170"/>
      <c r="EA273" s="170"/>
      <c r="EK273" s="170"/>
      <c r="EU273" s="170"/>
      <c r="FE273" s="170"/>
      <c r="FO273" s="170"/>
      <c r="FY273" s="170"/>
      <c r="GI273" s="170"/>
      <c r="GS273" s="170"/>
      <c r="HC273" s="170"/>
      <c r="HM273" s="170"/>
      <c r="HW273" s="170"/>
    </row>
    <row r="274" spans="1:231" s="3" customFormat="1" x14ac:dyDescent="0.25">
      <c r="A274" s="170"/>
      <c r="K274" s="170"/>
      <c r="U274" s="170"/>
      <c r="AE274" s="170"/>
      <c r="AO274" s="170"/>
      <c r="AY274" s="170"/>
      <c r="AZ274" s="170"/>
      <c r="BA274" s="170"/>
      <c r="BB274" s="170"/>
      <c r="BC274" s="170"/>
      <c r="BD274" s="170"/>
      <c r="BE274" s="170"/>
      <c r="BF274" s="170"/>
      <c r="BI274" s="170"/>
      <c r="BS274" s="170"/>
      <c r="CC274" s="170"/>
      <c r="CM274" s="170"/>
      <c r="CW274" s="170"/>
      <c r="DG274" s="170"/>
      <c r="DQ274" s="170"/>
      <c r="EA274" s="170"/>
      <c r="EK274" s="170"/>
      <c r="EU274" s="170"/>
      <c r="FE274" s="170"/>
      <c r="FO274" s="170"/>
      <c r="FY274" s="170"/>
      <c r="GI274" s="170"/>
      <c r="GS274" s="170"/>
      <c r="HC274" s="170"/>
      <c r="HM274" s="170"/>
      <c r="HW274" s="170"/>
    </row>
    <row r="275" spans="1:231" s="3" customFormat="1" x14ac:dyDescent="0.25">
      <c r="A275" s="170"/>
      <c r="K275" s="170"/>
      <c r="U275" s="170"/>
      <c r="AE275" s="170"/>
      <c r="AO275" s="170"/>
      <c r="AY275" s="170"/>
      <c r="AZ275" s="170"/>
      <c r="BA275" s="170"/>
      <c r="BB275" s="170"/>
      <c r="BC275" s="170"/>
      <c r="BD275" s="170"/>
      <c r="BE275" s="170"/>
      <c r="BF275" s="170"/>
      <c r="BI275" s="170"/>
      <c r="BS275" s="170"/>
      <c r="CC275" s="170"/>
      <c r="CM275" s="170"/>
      <c r="CW275" s="170"/>
      <c r="DG275" s="170"/>
      <c r="DQ275" s="170"/>
      <c r="EA275" s="170"/>
      <c r="EK275" s="170"/>
      <c r="EU275" s="170"/>
      <c r="FE275" s="170"/>
      <c r="FO275" s="170"/>
      <c r="FY275" s="170"/>
      <c r="GI275" s="170"/>
      <c r="GS275" s="170"/>
      <c r="HC275" s="170"/>
      <c r="HM275" s="170"/>
      <c r="HW275" s="170"/>
    </row>
    <row r="276" spans="1:231" s="3" customFormat="1" x14ac:dyDescent="0.25">
      <c r="A276" s="170"/>
      <c r="K276" s="170"/>
      <c r="U276" s="170"/>
      <c r="AE276" s="170"/>
      <c r="AO276" s="170"/>
      <c r="AY276" s="170"/>
      <c r="AZ276" s="170"/>
      <c r="BA276" s="170"/>
      <c r="BB276" s="170"/>
      <c r="BC276" s="170"/>
      <c r="BD276" s="170"/>
      <c r="BE276" s="170"/>
      <c r="BF276" s="170"/>
      <c r="BI276" s="170"/>
      <c r="BS276" s="170"/>
      <c r="CC276" s="170"/>
      <c r="CM276" s="170"/>
      <c r="CW276" s="170"/>
      <c r="DG276" s="170"/>
      <c r="DQ276" s="170"/>
      <c r="EA276" s="170"/>
      <c r="EK276" s="170"/>
      <c r="EU276" s="170"/>
      <c r="FE276" s="170"/>
      <c r="FO276" s="170"/>
      <c r="FY276" s="170"/>
      <c r="GI276" s="170"/>
      <c r="GS276" s="170"/>
      <c r="HC276" s="170"/>
      <c r="HM276" s="170"/>
      <c r="HW276" s="170"/>
    </row>
    <row r="277" spans="1:231" s="3" customFormat="1" x14ac:dyDescent="0.25">
      <c r="A277" s="170"/>
      <c r="K277" s="170"/>
      <c r="U277" s="170"/>
      <c r="AE277" s="170"/>
      <c r="AO277" s="170"/>
      <c r="AY277" s="170"/>
      <c r="AZ277" s="170"/>
      <c r="BA277" s="170"/>
      <c r="BB277" s="170"/>
      <c r="BC277" s="170"/>
      <c r="BD277" s="170"/>
      <c r="BE277" s="170"/>
      <c r="BF277" s="170"/>
      <c r="BI277" s="170"/>
      <c r="BS277" s="170"/>
      <c r="CC277" s="170"/>
      <c r="CM277" s="170"/>
      <c r="CW277" s="170"/>
      <c r="DG277" s="170"/>
      <c r="DQ277" s="170"/>
      <c r="EA277" s="170"/>
      <c r="EK277" s="170"/>
      <c r="EU277" s="170"/>
      <c r="FE277" s="170"/>
      <c r="FO277" s="170"/>
      <c r="FY277" s="170"/>
      <c r="GI277" s="170"/>
      <c r="GS277" s="170"/>
      <c r="HC277" s="170"/>
      <c r="HM277" s="170"/>
      <c r="HW277" s="170"/>
    </row>
    <row r="278" spans="1:231" s="3" customFormat="1" x14ac:dyDescent="0.25">
      <c r="A278" s="170"/>
      <c r="K278" s="170"/>
      <c r="U278" s="170"/>
      <c r="AE278" s="170"/>
      <c r="AO278" s="170"/>
      <c r="AY278" s="170"/>
      <c r="AZ278" s="170"/>
      <c r="BA278" s="170"/>
      <c r="BB278" s="170"/>
      <c r="BC278" s="170"/>
      <c r="BD278" s="170"/>
      <c r="BE278" s="170"/>
      <c r="BF278" s="170"/>
      <c r="BI278" s="170"/>
      <c r="BS278" s="170"/>
      <c r="CC278" s="170"/>
      <c r="CM278" s="170"/>
      <c r="CW278" s="170"/>
      <c r="DG278" s="170"/>
      <c r="DQ278" s="170"/>
      <c r="EA278" s="170"/>
      <c r="EK278" s="170"/>
      <c r="EU278" s="170"/>
      <c r="FE278" s="170"/>
      <c r="FO278" s="170"/>
      <c r="FY278" s="170"/>
      <c r="GI278" s="170"/>
      <c r="GS278" s="170"/>
      <c r="HC278" s="170"/>
      <c r="HM278" s="170"/>
      <c r="HW278" s="170"/>
    </row>
    <row r="279" spans="1:231" s="3" customFormat="1" x14ac:dyDescent="0.25">
      <c r="A279" s="170"/>
      <c r="K279" s="170"/>
      <c r="U279" s="170"/>
      <c r="AE279" s="170"/>
      <c r="AO279" s="170"/>
      <c r="AY279" s="170"/>
      <c r="AZ279" s="170"/>
      <c r="BA279" s="170"/>
      <c r="BB279" s="170"/>
      <c r="BC279" s="170"/>
      <c r="BD279" s="170"/>
      <c r="BE279" s="170"/>
      <c r="BF279" s="170"/>
      <c r="BI279" s="170"/>
      <c r="BS279" s="170"/>
      <c r="CC279" s="170"/>
      <c r="CM279" s="170"/>
      <c r="CW279" s="170"/>
      <c r="DG279" s="170"/>
      <c r="DQ279" s="170"/>
      <c r="EA279" s="170"/>
      <c r="EK279" s="170"/>
      <c r="EU279" s="170"/>
      <c r="FE279" s="170"/>
      <c r="FO279" s="170"/>
      <c r="FY279" s="170"/>
      <c r="GI279" s="170"/>
      <c r="GS279" s="170"/>
      <c r="HC279" s="170"/>
      <c r="HM279" s="170"/>
      <c r="HW279" s="170"/>
    </row>
    <row r="280" spans="1:231" s="3" customFormat="1" x14ac:dyDescent="0.25">
      <c r="A280" s="170"/>
      <c r="K280" s="170"/>
      <c r="U280" s="170"/>
      <c r="AE280" s="170"/>
      <c r="AO280" s="170"/>
      <c r="AY280" s="170"/>
      <c r="AZ280" s="170"/>
      <c r="BA280" s="170"/>
      <c r="BB280" s="170"/>
      <c r="BC280" s="170"/>
      <c r="BD280" s="170"/>
      <c r="BE280" s="170"/>
      <c r="BF280" s="170"/>
      <c r="BI280" s="170"/>
      <c r="BS280" s="170"/>
      <c r="CC280" s="170"/>
      <c r="CM280" s="170"/>
      <c r="CW280" s="170"/>
      <c r="DG280" s="170"/>
      <c r="DQ280" s="170"/>
      <c r="EA280" s="170"/>
      <c r="EK280" s="170"/>
      <c r="EU280" s="170"/>
      <c r="FE280" s="170"/>
      <c r="FO280" s="170"/>
      <c r="FY280" s="170"/>
      <c r="GI280" s="170"/>
      <c r="GS280" s="170"/>
      <c r="HC280" s="170"/>
      <c r="HM280" s="170"/>
      <c r="HW280" s="170"/>
    </row>
    <row r="281" spans="1:231" s="3" customFormat="1" x14ac:dyDescent="0.25">
      <c r="A281" s="170"/>
      <c r="K281" s="170"/>
      <c r="U281" s="170"/>
      <c r="AE281" s="170"/>
      <c r="AO281" s="170"/>
      <c r="AY281" s="170"/>
      <c r="AZ281" s="170"/>
      <c r="BA281" s="170"/>
      <c r="BB281" s="170"/>
      <c r="BC281" s="170"/>
      <c r="BD281" s="170"/>
      <c r="BE281" s="170"/>
      <c r="BF281" s="170"/>
      <c r="BI281" s="170"/>
      <c r="BS281" s="170"/>
      <c r="CC281" s="170"/>
      <c r="CM281" s="170"/>
      <c r="CW281" s="170"/>
      <c r="DG281" s="170"/>
      <c r="DQ281" s="170"/>
      <c r="EA281" s="170"/>
      <c r="EK281" s="170"/>
      <c r="EU281" s="170"/>
      <c r="FE281" s="170"/>
      <c r="FO281" s="170"/>
      <c r="FY281" s="170"/>
      <c r="GI281" s="170"/>
      <c r="GS281" s="170"/>
      <c r="HC281" s="170"/>
      <c r="HM281" s="170"/>
      <c r="HW281" s="170"/>
    </row>
    <row r="282" spans="1:231" s="3" customFormat="1" x14ac:dyDescent="0.25">
      <c r="A282" s="170"/>
      <c r="K282" s="170"/>
      <c r="U282" s="170"/>
      <c r="AE282" s="170"/>
      <c r="AO282" s="170"/>
      <c r="AY282" s="170"/>
      <c r="AZ282" s="170"/>
      <c r="BA282" s="170"/>
      <c r="BB282" s="170"/>
      <c r="BC282" s="170"/>
      <c r="BD282" s="170"/>
      <c r="BE282" s="170"/>
      <c r="BF282" s="170"/>
      <c r="BI282" s="170"/>
      <c r="BS282" s="170"/>
      <c r="CC282" s="170"/>
      <c r="CM282" s="170"/>
      <c r="CW282" s="170"/>
      <c r="DG282" s="170"/>
      <c r="DQ282" s="170"/>
      <c r="EA282" s="170"/>
      <c r="EK282" s="170"/>
      <c r="EU282" s="170"/>
      <c r="FE282" s="170"/>
      <c r="FO282" s="170"/>
      <c r="FY282" s="170"/>
      <c r="GI282" s="170"/>
      <c r="GS282" s="170"/>
      <c r="HC282" s="170"/>
      <c r="HM282" s="170"/>
      <c r="HW282" s="170"/>
    </row>
    <row r="283" spans="1:231" s="3" customFormat="1" x14ac:dyDescent="0.25">
      <c r="A283" s="170"/>
      <c r="K283" s="170"/>
      <c r="U283" s="170"/>
      <c r="AE283" s="170"/>
      <c r="AO283" s="170"/>
      <c r="AY283" s="170"/>
      <c r="AZ283" s="170"/>
      <c r="BA283" s="170"/>
      <c r="BB283" s="170"/>
      <c r="BC283" s="170"/>
      <c r="BD283" s="170"/>
      <c r="BE283" s="170"/>
      <c r="BF283" s="170"/>
      <c r="BI283" s="170"/>
      <c r="BS283" s="170"/>
      <c r="CC283" s="170"/>
      <c r="CM283" s="170"/>
      <c r="CW283" s="170"/>
      <c r="DG283" s="170"/>
      <c r="DQ283" s="170"/>
      <c r="EA283" s="170"/>
      <c r="EK283" s="170"/>
      <c r="EU283" s="170"/>
      <c r="FE283" s="170"/>
      <c r="FO283" s="170"/>
      <c r="FY283" s="170"/>
      <c r="GI283" s="170"/>
      <c r="GS283" s="170"/>
      <c r="HC283" s="170"/>
      <c r="HM283" s="170"/>
      <c r="HW283" s="170"/>
    </row>
    <row r="284" spans="1:231" s="3" customFormat="1" x14ac:dyDescent="0.25">
      <c r="A284" s="170"/>
      <c r="K284" s="170"/>
      <c r="U284" s="170"/>
      <c r="AE284" s="170"/>
      <c r="AO284" s="170"/>
      <c r="AY284" s="170"/>
      <c r="AZ284" s="170"/>
      <c r="BA284" s="170"/>
      <c r="BB284" s="170"/>
      <c r="BC284" s="170"/>
      <c r="BD284" s="170"/>
      <c r="BE284" s="170"/>
      <c r="BF284" s="170"/>
      <c r="BI284" s="170"/>
      <c r="BS284" s="170"/>
      <c r="CC284" s="170"/>
      <c r="CM284" s="170"/>
      <c r="CW284" s="170"/>
      <c r="DG284" s="170"/>
      <c r="DQ284" s="170"/>
      <c r="EA284" s="170"/>
      <c r="EK284" s="170"/>
      <c r="EU284" s="170"/>
      <c r="FE284" s="170"/>
      <c r="FO284" s="170"/>
      <c r="FY284" s="170"/>
      <c r="GI284" s="170"/>
      <c r="GS284" s="170"/>
      <c r="HC284" s="170"/>
      <c r="HM284" s="170"/>
      <c r="HW284" s="170"/>
    </row>
    <row r="285" spans="1:231" s="3" customFormat="1" x14ac:dyDescent="0.25">
      <c r="A285" s="170"/>
      <c r="K285" s="170"/>
      <c r="U285" s="170"/>
      <c r="AE285" s="170"/>
      <c r="AO285" s="170"/>
      <c r="AY285" s="170"/>
      <c r="AZ285" s="170"/>
      <c r="BA285" s="170"/>
      <c r="BB285" s="170"/>
      <c r="BC285" s="170"/>
      <c r="BD285" s="170"/>
      <c r="BE285" s="170"/>
      <c r="BF285" s="170"/>
      <c r="BI285" s="170"/>
      <c r="BS285" s="170"/>
      <c r="CC285" s="170"/>
      <c r="CM285" s="170"/>
      <c r="CW285" s="170"/>
      <c r="DG285" s="170"/>
      <c r="DQ285" s="170"/>
      <c r="EA285" s="170"/>
      <c r="EK285" s="170"/>
      <c r="EU285" s="170"/>
      <c r="FE285" s="170"/>
      <c r="FO285" s="170"/>
      <c r="FY285" s="170"/>
      <c r="GI285" s="170"/>
      <c r="GS285" s="170"/>
      <c r="HC285" s="170"/>
      <c r="HM285" s="170"/>
      <c r="HW285" s="170"/>
    </row>
    <row r="286" spans="1:231" s="3" customFormat="1" x14ac:dyDescent="0.25">
      <c r="A286" s="170"/>
      <c r="K286" s="170"/>
      <c r="U286" s="170"/>
      <c r="AE286" s="170"/>
      <c r="AO286" s="170"/>
      <c r="AY286" s="170"/>
      <c r="AZ286" s="170"/>
      <c r="BA286" s="170"/>
      <c r="BB286" s="170"/>
      <c r="BC286" s="170"/>
      <c r="BD286" s="170"/>
      <c r="BE286" s="170"/>
      <c r="BF286" s="170"/>
      <c r="BI286" s="170"/>
      <c r="BS286" s="170"/>
      <c r="CC286" s="170"/>
      <c r="CM286" s="170"/>
      <c r="CW286" s="170"/>
      <c r="DG286" s="170"/>
      <c r="DQ286" s="170"/>
      <c r="EA286" s="170"/>
      <c r="EK286" s="170"/>
      <c r="EU286" s="170"/>
      <c r="FE286" s="170"/>
      <c r="FO286" s="170"/>
      <c r="FY286" s="170"/>
      <c r="GI286" s="170"/>
      <c r="GS286" s="170"/>
      <c r="HC286" s="170"/>
      <c r="HM286" s="170"/>
      <c r="HW286" s="170"/>
    </row>
    <row r="287" spans="1:231" s="3" customFormat="1" x14ac:dyDescent="0.25">
      <c r="A287" s="170"/>
      <c r="K287" s="170"/>
      <c r="U287" s="170"/>
      <c r="AE287" s="170"/>
      <c r="AO287" s="170"/>
      <c r="AY287" s="170"/>
      <c r="AZ287" s="170"/>
      <c r="BA287" s="170"/>
      <c r="BB287" s="170"/>
      <c r="BC287" s="170"/>
      <c r="BD287" s="170"/>
      <c r="BE287" s="170"/>
      <c r="BF287" s="170"/>
      <c r="BI287" s="170"/>
      <c r="BS287" s="170"/>
      <c r="CC287" s="170"/>
      <c r="CM287" s="170"/>
      <c r="CW287" s="170"/>
      <c r="DG287" s="170"/>
      <c r="DQ287" s="170"/>
      <c r="EA287" s="170"/>
      <c r="EK287" s="170"/>
      <c r="EU287" s="170"/>
      <c r="FE287" s="170"/>
      <c r="FO287" s="170"/>
      <c r="FY287" s="170"/>
      <c r="GI287" s="170"/>
      <c r="GS287" s="170"/>
      <c r="HC287" s="170"/>
      <c r="HM287" s="170"/>
      <c r="HW287" s="170"/>
    </row>
    <row r="288" spans="1:231" s="3" customFormat="1" x14ac:dyDescent="0.25">
      <c r="A288" s="170"/>
      <c r="K288" s="170"/>
      <c r="U288" s="170"/>
      <c r="AE288" s="170"/>
      <c r="AO288" s="170"/>
      <c r="AY288" s="170"/>
      <c r="AZ288" s="170"/>
      <c r="BA288" s="170"/>
      <c r="BB288" s="170"/>
      <c r="BC288" s="170"/>
      <c r="BD288" s="170"/>
      <c r="BE288" s="170"/>
      <c r="BF288" s="170"/>
      <c r="BI288" s="170"/>
      <c r="BS288" s="170"/>
      <c r="CC288" s="170"/>
      <c r="CM288" s="170"/>
      <c r="CW288" s="170"/>
      <c r="DG288" s="170"/>
      <c r="DQ288" s="170"/>
      <c r="EA288" s="170"/>
      <c r="EK288" s="170"/>
      <c r="EU288" s="170"/>
      <c r="FE288" s="170"/>
      <c r="FO288" s="170"/>
      <c r="FY288" s="170"/>
      <c r="GI288" s="170"/>
      <c r="GS288" s="170"/>
      <c r="HC288" s="170"/>
      <c r="HM288" s="170"/>
      <c r="HW288" s="170"/>
    </row>
    <row r="289" spans="1:231" s="3" customFormat="1" x14ac:dyDescent="0.25">
      <c r="A289" s="170"/>
      <c r="K289" s="170"/>
      <c r="U289" s="170"/>
      <c r="AE289" s="170"/>
      <c r="AO289" s="170"/>
      <c r="AY289" s="170"/>
      <c r="AZ289" s="170"/>
      <c r="BA289" s="170"/>
      <c r="BB289" s="170"/>
      <c r="BC289" s="170"/>
      <c r="BD289" s="170"/>
      <c r="BE289" s="170"/>
      <c r="BF289" s="170"/>
      <c r="BI289" s="170"/>
      <c r="BS289" s="170"/>
      <c r="CC289" s="170"/>
      <c r="CM289" s="170"/>
      <c r="CW289" s="170"/>
      <c r="DG289" s="170"/>
      <c r="DQ289" s="170"/>
      <c r="EA289" s="170"/>
      <c r="EK289" s="170"/>
      <c r="EU289" s="170"/>
      <c r="FE289" s="170"/>
      <c r="FO289" s="170"/>
      <c r="FY289" s="170"/>
      <c r="GI289" s="170"/>
      <c r="GS289" s="170"/>
      <c r="HC289" s="170"/>
      <c r="HM289" s="170"/>
      <c r="HW289" s="170"/>
    </row>
    <row r="290" spans="1:231" s="3" customFormat="1" x14ac:dyDescent="0.25">
      <c r="A290" s="170"/>
      <c r="K290" s="170"/>
      <c r="U290" s="170"/>
      <c r="AE290" s="170"/>
      <c r="AO290" s="170"/>
      <c r="AY290" s="170"/>
      <c r="AZ290" s="170"/>
      <c r="BA290" s="170"/>
      <c r="BB290" s="170"/>
      <c r="BC290" s="170"/>
      <c r="BD290" s="170"/>
      <c r="BE290" s="170"/>
      <c r="BF290" s="170"/>
      <c r="BI290" s="170"/>
      <c r="BS290" s="170"/>
      <c r="CC290" s="170"/>
      <c r="CM290" s="170"/>
      <c r="CW290" s="170"/>
      <c r="DG290" s="170"/>
      <c r="DQ290" s="170"/>
      <c r="EA290" s="170"/>
      <c r="EK290" s="170"/>
      <c r="EU290" s="170"/>
      <c r="FE290" s="170"/>
      <c r="FO290" s="170"/>
      <c r="FY290" s="170"/>
      <c r="GI290" s="170"/>
      <c r="GS290" s="170"/>
      <c r="HC290" s="170"/>
      <c r="HM290" s="170"/>
      <c r="HW290" s="170"/>
    </row>
    <row r="291" spans="1:231" s="3" customFormat="1" x14ac:dyDescent="0.25">
      <c r="A291" s="170"/>
      <c r="K291" s="170"/>
      <c r="U291" s="170"/>
      <c r="AE291" s="170"/>
      <c r="AO291" s="170"/>
      <c r="AY291" s="170"/>
      <c r="AZ291" s="170"/>
      <c r="BA291" s="170"/>
      <c r="BB291" s="170"/>
      <c r="BC291" s="170"/>
      <c r="BD291" s="170"/>
      <c r="BE291" s="170"/>
      <c r="BF291" s="170"/>
      <c r="BI291" s="170"/>
      <c r="BS291" s="170"/>
      <c r="CC291" s="170"/>
      <c r="CM291" s="170"/>
      <c r="CW291" s="170"/>
      <c r="DG291" s="170"/>
      <c r="DQ291" s="170"/>
      <c r="EA291" s="170"/>
      <c r="EK291" s="170"/>
      <c r="EU291" s="170"/>
      <c r="FE291" s="170"/>
      <c r="FO291" s="170"/>
      <c r="FY291" s="170"/>
      <c r="GI291" s="170"/>
      <c r="GS291" s="170"/>
      <c r="HC291" s="170"/>
      <c r="HM291" s="170"/>
      <c r="HW291" s="170"/>
    </row>
    <row r="292" spans="1:231" s="3" customFormat="1" x14ac:dyDescent="0.25">
      <c r="A292" s="170"/>
      <c r="K292" s="170"/>
      <c r="U292" s="170"/>
      <c r="AE292" s="170"/>
      <c r="AO292" s="170"/>
      <c r="AY292" s="170"/>
      <c r="AZ292" s="170"/>
      <c r="BA292" s="170"/>
      <c r="BB292" s="170"/>
      <c r="BC292" s="170"/>
      <c r="BD292" s="170"/>
      <c r="BE292" s="170"/>
      <c r="BF292" s="170"/>
      <c r="BI292" s="170"/>
      <c r="BS292" s="170"/>
      <c r="CC292" s="170"/>
      <c r="CM292" s="170"/>
      <c r="CW292" s="170"/>
      <c r="DG292" s="170"/>
      <c r="DQ292" s="170"/>
      <c r="EA292" s="170"/>
      <c r="EK292" s="170"/>
      <c r="EU292" s="170"/>
      <c r="FE292" s="170"/>
      <c r="FO292" s="170"/>
      <c r="FY292" s="170"/>
      <c r="GI292" s="170"/>
      <c r="GS292" s="170"/>
      <c r="HC292" s="170"/>
      <c r="HM292" s="170"/>
      <c r="HW292" s="170"/>
    </row>
    <row r="293" spans="1:231" s="3" customFormat="1" x14ac:dyDescent="0.25">
      <c r="A293" s="170"/>
      <c r="K293" s="170"/>
      <c r="U293" s="170"/>
      <c r="AE293" s="170"/>
      <c r="AO293" s="170"/>
      <c r="AY293" s="170"/>
      <c r="AZ293" s="170"/>
      <c r="BA293" s="170"/>
      <c r="BB293" s="170"/>
      <c r="BC293" s="170"/>
      <c r="BD293" s="170"/>
      <c r="BE293" s="170"/>
      <c r="BF293" s="170"/>
      <c r="BI293" s="170"/>
      <c r="BS293" s="170"/>
      <c r="CC293" s="170"/>
      <c r="CM293" s="170"/>
      <c r="CW293" s="170"/>
      <c r="DG293" s="170"/>
      <c r="DQ293" s="170"/>
      <c r="EA293" s="170"/>
      <c r="EK293" s="170"/>
      <c r="EU293" s="170"/>
      <c r="FE293" s="170"/>
      <c r="FO293" s="170"/>
      <c r="FY293" s="170"/>
      <c r="GI293" s="170"/>
      <c r="GS293" s="170"/>
      <c r="HC293" s="170"/>
      <c r="HM293" s="170"/>
      <c r="HW293" s="170"/>
    </row>
    <row r="294" spans="1:231" s="3" customFormat="1" x14ac:dyDescent="0.25">
      <c r="A294" s="170"/>
      <c r="K294" s="170"/>
      <c r="U294" s="170"/>
      <c r="AE294" s="170"/>
      <c r="AO294" s="170"/>
      <c r="AY294" s="170"/>
      <c r="AZ294" s="170"/>
      <c r="BA294" s="170"/>
      <c r="BB294" s="170"/>
      <c r="BC294" s="170"/>
      <c r="BD294" s="170"/>
      <c r="BE294" s="170"/>
      <c r="BF294" s="170"/>
      <c r="BI294" s="170"/>
      <c r="BS294" s="170"/>
      <c r="CC294" s="170"/>
      <c r="CM294" s="170"/>
      <c r="CW294" s="170"/>
      <c r="DG294" s="170"/>
      <c r="DQ294" s="170"/>
      <c r="EA294" s="170"/>
      <c r="EK294" s="170"/>
      <c r="EU294" s="170"/>
      <c r="FE294" s="170"/>
      <c r="FO294" s="170"/>
      <c r="FY294" s="170"/>
      <c r="GI294" s="170"/>
      <c r="GS294" s="170"/>
      <c r="HC294" s="170"/>
      <c r="HM294" s="170"/>
      <c r="HW294" s="170"/>
    </row>
    <row r="295" spans="1:231" s="3" customFormat="1" x14ac:dyDescent="0.25">
      <c r="A295" s="170"/>
      <c r="K295" s="170"/>
      <c r="U295" s="170"/>
      <c r="AE295" s="170"/>
      <c r="AO295" s="170"/>
      <c r="AY295" s="170"/>
      <c r="AZ295" s="170"/>
      <c r="BA295" s="170"/>
      <c r="BB295" s="170"/>
      <c r="BC295" s="170"/>
      <c r="BD295" s="170"/>
      <c r="BE295" s="170"/>
      <c r="BF295" s="170"/>
      <c r="BI295" s="170"/>
      <c r="BS295" s="170"/>
      <c r="CC295" s="170"/>
      <c r="CM295" s="170"/>
      <c r="CW295" s="170"/>
      <c r="DG295" s="170"/>
      <c r="DQ295" s="170"/>
      <c r="EA295" s="170"/>
      <c r="EK295" s="170"/>
      <c r="EU295" s="170"/>
      <c r="FE295" s="170"/>
      <c r="FO295" s="170"/>
      <c r="FY295" s="170"/>
      <c r="GI295" s="170"/>
      <c r="GS295" s="170"/>
      <c r="HC295" s="170"/>
      <c r="HM295" s="170"/>
      <c r="HW295" s="170"/>
    </row>
    <row r="296" spans="1:231" s="3" customFormat="1" x14ac:dyDescent="0.25">
      <c r="A296" s="170"/>
      <c r="K296" s="170"/>
      <c r="U296" s="170"/>
      <c r="AE296" s="170"/>
      <c r="AO296" s="170"/>
      <c r="AY296" s="170"/>
      <c r="AZ296" s="170"/>
      <c r="BA296" s="170"/>
      <c r="BB296" s="170"/>
      <c r="BC296" s="170"/>
      <c r="BD296" s="170"/>
      <c r="BE296" s="170"/>
      <c r="BF296" s="170"/>
      <c r="BI296" s="170"/>
      <c r="BS296" s="170"/>
      <c r="CC296" s="170"/>
      <c r="CM296" s="170"/>
      <c r="CW296" s="170"/>
      <c r="DG296" s="170"/>
      <c r="DQ296" s="170"/>
      <c r="EA296" s="170"/>
      <c r="EK296" s="170"/>
      <c r="EU296" s="170"/>
      <c r="FE296" s="170"/>
      <c r="FO296" s="170"/>
      <c r="FY296" s="170"/>
      <c r="GI296" s="170"/>
      <c r="GS296" s="170"/>
      <c r="HC296" s="170"/>
      <c r="HM296" s="170"/>
      <c r="HW296" s="170"/>
    </row>
    <row r="297" spans="1:231" s="3" customFormat="1" x14ac:dyDescent="0.25">
      <c r="A297" s="170"/>
      <c r="K297" s="170"/>
      <c r="U297" s="170"/>
      <c r="AE297" s="170"/>
      <c r="AO297" s="170"/>
      <c r="AY297" s="170"/>
      <c r="AZ297" s="170"/>
      <c r="BA297" s="170"/>
      <c r="BB297" s="170"/>
      <c r="BC297" s="170"/>
      <c r="BD297" s="170"/>
      <c r="BE297" s="170"/>
      <c r="BF297" s="170"/>
      <c r="BI297" s="170"/>
      <c r="BS297" s="170"/>
      <c r="CC297" s="170"/>
      <c r="CM297" s="170"/>
      <c r="CW297" s="170"/>
      <c r="DG297" s="170"/>
      <c r="DQ297" s="170"/>
      <c r="EA297" s="170"/>
      <c r="EK297" s="170"/>
      <c r="EU297" s="170"/>
      <c r="FE297" s="170"/>
      <c r="FO297" s="170"/>
      <c r="FY297" s="170"/>
      <c r="GI297" s="170"/>
      <c r="GS297" s="170"/>
      <c r="HC297" s="170"/>
      <c r="HM297" s="170"/>
      <c r="HW297" s="170"/>
    </row>
    <row r="298" spans="1:231" s="3" customFormat="1" x14ac:dyDescent="0.25">
      <c r="A298" s="170"/>
      <c r="K298" s="170"/>
      <c r="U298" s="170"/>
      <c r="AE298" s="170"/>
      <c r="AO298" s="170"/>
      <c r="AY298" s="170"/>
      <c r="AZ298" s="170"/>
      <c r="BA298" s="170"/>
      <c r="BB298" s="170"/>
      <c r="BC298" s="170"/>
      <c r="BD298" s="170"/>
      <c r="BE298" s="170"/>
      <c r="BF298" s="170"/>
      <c r="BI298" s="170"/>
      <c r="BS298" s="170"/>
      <c r="CC298" s="170"/>
      <c r="CM298" s="170"/>
      <c r="CW298" s="170"/>
      <c r="DG298" s="170"/>
      <c r="DQ298" s="170"/>
      <c r="EA298" s="170"/>
      <c r="EK298" s="170"/>
      <c r="EU298" s="170"/>
      <c r="FE298" s="170"/>
      <c r="FO298" s="170"/>
      <c r="FY298" s="170"/>
      <c r="GI298" s="170"/>
      <c r="GS298" s="170"/>
      <c r="HC298" s="170"/>
      <c r="HM298" s="170"/>
      <c r="HW298" s="170"/>
    </row>
    <row r="299" spans="1:231" s="3" customFormat="1" x14ac:dyDescent="0.25">
      <c r="A299" s="170"/>
      <c r="K299" s="170"/>
      <c r="U299" s="170"/>
      <c r="AE299" s="170"/>
      <c r="AO299" s="170"/>
      <c r="AY299" s="170"/>
      <c r="AZ299" s="170"/>
      <c r="BA299" s="170"/>
      <c r="BB299" s="170"/>
      <c r="BC299" s="170"/>
      <c r="BD299" s="170"/>
      <c r="BE299" s="170"/>
      <c r="BF299" s="170"/>
      <c r="BI299" s="170"/>
      <c r="BS299" s="170"/>
      <c r="CC299" s="170"/>
      <c r="CM299" s="170"/>
      <c r="CW299" s="170"/>
      <c r="DG299" s="170"/>
      <c r="DQ299" s="170"/>
      <c r="EA299" s="170"/>
      <c r="EK299" s="170"/>
      <c r="EU299" s="170"/>
      <c r="FE299" s="170"/>
      <c r="FO299" s="170"/>
      <c r="FY299" s="170"/>
      <c r="GI299" s="170"/>
      <c r="GS299" s="170"/>
      <c r="HC299" s="170"/>
      <c r="HM299" s="170"/>
      <c r="HW299" s="170"/>
    </row>
    <row r="300" spans="1:231" s="3" customFormat="1" x14ac:dyDescent="0.25">
      <c r="A300" s="170"/>
      <c r="K300" s="170"/>
      <c r="U300" s="170"/>
      <c r="AE300" s="170"/>
      <c r="AO300" s="170"/>
      <c r="AY300" s="170"/>
      <c r="AZ300" s="170"/>
      <c r="BA300" s="170"/>
      <c r="BB300" s="170"/>
      <c r="BC300" s="170"/>
      <c r="BD300" s="170"/>
      <c r="BE300" s="170"/>
      <c r="BF300" s="170"/>
      <c r="BI300" s="170"/>
      <c r="BS300" s="170"/>
      <c r="CC300" s="170"/>
      <c r="CM300" s="170"/>
      <c r="CW300" s="170"/>
      <c r="DG300" s="170"/>
      <c r="DQ300" s="170"/>
      <c r="EA300" s="170"/>
      <c r="EK300" s="170"/>
      <c r="EU300" s="170"/>
      <c r="FE300" s="170"/>
      <c r="FO300" s="170"/>
      <c r="FY300" s="170"/>
      <c r="GI300" s="170"/>
      <c r="GS300" s="170"/>
      <c r="HC300" s="170"/>
      <c r="HM300" s="170"/>
      <c r="HW300" s="170"/>
    </row>
    <row r="301" spans="1:231" s="3" customFormat="1" x14ac:dyDescent="0.25">
      <c r="A301" s="170"/>
      <c r="K301" s="170"/>
      <c r="U301" s="170"/>
      <c r="AE301" s="170"/>
      <c r="AO301" s="170"/>
      <c r="AY301" s="170"/>
      <c r="AZ301" s="170"/>
      <c r="BA301" s="170"/>
      <c r="BB301" s="170"/>
      <c r="BC301" s="170"/>
      <c r="BD301" s="170"/>
      <c r="BE301" s="170"/>
      <c r="BF301" s="170"/>
      <c r="BI301" s="170"/>
      <c r="BS301" s="170"/>
      <c r="CC301" s="170"/>
      <c r="CM301" s="170"/>
      <c r="CW301" s="170"/>
      <c r="DG301" s="170"/>
      <c r="DQ301" s="170"/>
      <c r="EA301" s="170"/>
      <c r="EK301" s="170"/>
      <c r="EU301" s="170"/>
      <c r="FE301" s="170"/>
      <c r="FO301" s="170"/>
      <c r="FY301" s="170"/>
      <c r="GI301" s="170"/>
      <c r="GS301" s="170"/>
      <c r="HC301" s="170"/>
      <c r="HM301" s="170"/>
      <c r="HW301" s="170"/>
    </row>
    <row r="302" spans="1:231" s="3" customFormat="1" x14ac:dyDescent="0.25">
      <c r="A302" s="170"/>
      <c r="K302" s="170"/>
      <c r="U302" s="170"/>
      <c r="AE302" s="170"/>
      <c r="AO302" s="170"/>
      <c r="AY302" s="170"/>
      <c r="AZ302" s="170"/>
      <c r="BA302" s="170"/>
      <c r="BB302" s="170"/>
      <c r="BC302" s="170"/>
      <c r="BD302" s="170"/>
      <c r="BE302" s="170"/>
      <c r="BF302" s="170"/>
      <c r="BI302" s="170"/>
      <c r="BS302" s="170"/>
      <c r="CC302" s="170"/>
      <c r="CM302" s="170"/>
      <c r="CW302" s="170"/>
      <c r="DG302" s="170"/>
      <c r="DQ302" s="170"/>
      <c r="EA302" s="170"/>
      <c r="EK302" s="170"/>
      <c r="EU302" s="170"/>
      <c r="FE302" s="170"/>
      <c r="FO302" s="170"/>
      <c r="FY302" s="170"/>
      <c r="GI302" s="170"/>
      <c r="GS302" s="170"/>
      <c r="HC302" s="170"/>
      <c r="HM302" s="170"/>
      <c r="HW302" s="170"/>
    </row>
    <row r="303" spans="1:231" s="3" customFormat="1" x14ac:dyDescent="0.25">
      <c r="A303" s="170"/>
      <c r="K303" s="170"/>
      <c r="U303" s="170"/>
      <c r="AE303" s="170"/>
      <c r="AO303" s="170"/>
      <c r="AY303" s="170"/>
      <c r="AZ303" s="170"/>
      <c r="BA303" s="170"/>
      <c r="BB303" s="170"/>
      <c r="BC303" s="170"/>
      <c r="BD303" s="170"/>
      <c r="BE303" s="170"/>
      <c r="BF303" s="170"/>
      <c r="BI303" s="170"/>
      <c r="BS303" s="170"/>
      <c r="CC303" s="170"/>
      <c r="CM303" s="170"/>
      <c r="CW303" s="170"/>
      <c r="DG303" s="170"/>
      <c r="DQ303" s="170"/>
      <c r="EA303" s="170"/>
      <c r="EK303" s="170"/>
      <c r="EU303" s="170"/>
      <c r="FE303" s="170"/>
      <c r="FO303" s="170"/>
      <c r="FY303" s="170"/>
      <c r="GI303" s="170"/>
      <c r="GS303" s="170"/>
      <c r="HC303" s="170"/>
      <c r="HM303" s="170"/>
      <c r="HW303" s="170"/>
    </row>
    <row r="304" spans="1:231" s="3" customFormat="1" x14ac:dyDescent="0.25">
      <c r="A304" s="170"/>
      <c r="K304" s="170"/>
      <c r="U304" s="170"/>
      <c r="AE304" s="170"/>
      <c r="AO304" s="170"/>
      <c r="AY304" s="170"/>
      <c r="AZ304" s="170"/>
      <c r="BA304" s="170"/>
      <c r="BB304" s="170"/>
      <c r="BC304" s="170"/>
      <c r="BD304" s="170"/>
      <c r="BE304" s="170"/>
      <c r="BF304" s="170"/>
      <c r="BI304" s="170"/>
      <c r="BS304" s="170"/>
      <c r="CC304" s="170"/>
      <c r="CM304" s="170"/>
      <c r="CW304" s="170"/>
      <c r="DG304" s="170"/>
      <c r="DQ304" s="170"/>
      <c r="EA304" s="170"/>
      <c r="EK304" s="170"/>
      <c r="EU304" s="170"/>
      <c r="FE304" s="170"/>
      <c r="FO304" s="170"/>
      <c r="FY304" s="170"/>
      <c r="GI304" s="170"/>
      <c r="GS304" s="170"/>
      <c r="HC304" s="170"/>
      <c r="HM304" s="170"/>
      <c r="HW304" s="170"/>
    </row>
    <row r="305" spans="1:231" s="3" customFormat="1" x14ac:dyDescent="0.25">
      <c r="A305" s="170"/>
      <c r="K305" s="170"/>
      <c r="U305" s="170"/>
      <c r="AE305" s="170"/>
      <c r="AO305" s="170"/>
      <c r="AY305" s="170"/>
      <c r="AZ305" s="170"/>
      <c r="BA305" s="170"/>
      <c r="BB305" s="170"/>
      <c r="BC305" s="170"/>
      <c r="BD305" s="170"/>
      <c r="BE305" s="170"/>
      <c r="BF305" s="170"/>
      <c r="BI305" s="170"/>
      <c r="BS305" s="170"/>
      <c r="CC305" s="170"/>
      <c r="CM305" s="170"/>
      <c r="CW305" s="170"/>
      <c r="DG305" s="170"/>
      <c r="DQ305" s="170"/>
      <c r="EA305" s="170"/>
      <c r="EK305" s="170"/>
      <c r="EU305" s="170"/>
      <c r="FE305" s="170"/>
      <c r="FO305" s="170"/>
      <c r="FY305" s="170"/>
      <c r="GI305" s="170"/>
      <c r="GS305" s="170"/>
      <c r="HC305" s="170"/>
      <c r="HM305" s="170"/>
      <c r="HW305" s="170"/>
    </row>
    <row r="306" spans="1:231" s="3" customFormat="1" x14ac:dyDescent="0.25">
      <c r="A306" s="170"/>
      <c r="K306" s="170"/>
      <c r="U306" s="170"/>
      <c r="AE306" s="170"/>
      <c r="AO306" s="170"/>
      <c r="AY306" s="170"/>
      <c r="AZ306" s="170"/>
      <c r="BA306" s="170"/>
      <c r="BB306" s="170"/>
      <c r="BC306" s="170"/>
      <c r="BD306" s="170"/>
      <c r="BE306" s="170"/>
      <c r="BF306" s="170"/>
      <c r="BI306" s="170"/>
      <c r="BS306" s="170"/>
      <c r="CC306" s="170"/>
      <c r="CM306" s="170"/>
      <c r="CW306" s="170"/>
      <c r="DG306" s="170"/>
      <c r="DQ306" s="170"/>
      <c r="EA306" s="170"/>
      <c r="EK306" s="170"/>
      <c r="EU306" s="170"/>
      <c r="FE306" s="170"/>
      <c r="FO306" s="170"/>
      <c r="FY306" s="170"/>
      <c r="GI306" s="170"/>
      <c r="GS306" s="170"/>
      <c r="HC306" s="170"/>
      <c r="HM306" s="170"/>
      <c r="HW306" s="170"/>
    </row>
    <row r="307" spans="1:231" s="3" customFormat="1" x14ac:dyDescent="0.25">
      <c r="A307" s="170"/>
      <c r="K307" s="170"/>
      <c r="U307" s="170"/>
      <c r="AE307" s="170"/>
      <c r="AO307" s="170"/>
      <c r="AY307" s="170"/>
      <c r="AZ307" s="170"/>
      <c r="BA307" s="170"/>
      <c r="BB307" s="170"/>
      <c r="BC307" s="170"/>
      <c r="BD307" s="170"/>
      <c r="BE307" s="170"/>
      <c r="BF307" s="170"/>
      <c r="BI307" s="170"/>
      <c r="BS307" s="170"/>
      <c r="CC307" s="170"/>
      <c r="CM307" s="170"/>
      <c r="CW307" s="170"/>
      <c r="DG307" s="170"/>
      <c r="DQ307" s="170"/>
      <c r="EA307" s="170"/>
      <c r="EK307" s="170"/>
      <c r="EU307" s="170"/>
      <c r="FE307" s="170"/>
      <c r="FO307" s="170"/>
      <c r="FY307" s="170"/>
      <c r="GI307" s="170"/>
      <c r="GS307" s="170"/>
      <c r="HC307" s="170"/>
      <c r="HM307" s="170"/>
      <c r="HW307" s="170"/>
    </row>
    <row r="308" spans="1:231" s="3" customFormat="1" x14ac:dyDescent="0.25">
      <c r="A308" s="170"/>
      <c r="K308" s="170"/>
      <c r="U308" s="170"/>
      <c r="AE308" s="170"/>
      <c r="AO308" s="170"/>
      <c r="AY308" s="170"/>
      <c r="AZ308" s="170"/>
      <c r="BA308" s="170"/>
      <c r="BB308" s="170"/>
      <c r="BC308" s="170"/>
      <c r="BD308" s="170"/>
      <c r="BE308" s="170"/>
      <c r="BF308" s="170"/>
      <c r="BI308" s="170"/>
      <c r="BS308" s="170"/>
      <c r="CC308" s="170"/>
      <c r="CM308" s="170"/>
      <c r="CW308" s="170"/>
      <c r="DG308" s="170"/>
      <c r="DQ308" s="170"/>
      <c r="EA308" s="170"/>
      <c r="EK308" s="170"/>
      <c r="EU308" s="170"/>
      <c r="FE308" s="170"/>
      <c r="FO308" s="170"/>
      <c r="FY308" s="170"/>
      <c r="GI308" s="170"/>
      <c r="GS308" s="170"/>
      <c r="HC308" s="170"/>
      <c r="HM308" s="170"/>
      <c r="HW308" s="170"/>
    </row>
    <row r="309" spans="1:231" s="3" customFormat="1" x14ac:dyDescent="0.25">
      <c r="A309" s="170"/>
      <c r="K309" s="170"/>
      <c r="U309" s="170"/>
      <c r="AE309" s="170"/>
      <c r="AO309" s="170"/>
      <c r="AY309" s="170"/>
      <c r="AZ309" s="170"/>
      <c r="BA309" s="170"/>
      <c r="BB309" s="170"/>
      <c r="BC309" s="170"/>
      <c r="BD309" s="170"/>
      <c r="BE309" s="170"/>
      <c r="BF309" s="170"/>
      <c r="BI309" s="170"/>
      <c r="BS309" s="170"/>
      <c r="CC309" s="170"/>
      <c r="CM309" s="170"/>
      <c r="CW309" s="170"/>
      <c r="DG309" s="170"/>
      <c r="DQ309" s="170"/>
      <c r="EA309" s="170"/>
      <c r="EK309" s="170"/>
      <c r="EU309" s="170"/>
      <c r="FE309" s="170"/>
      <c r="FO309" s="170"/>
      <c r="FY309" s="170"/>
      <c r="GI309" s="170"/>
      <c r="GS309" s="170"/>
      <c r="HC309" s="170"/>
      <c r="HM309" s="170"/>
      <c r="HW309" s="170"/>
    </row>
    <row r="310" spans="1:231" s="3" customFormat="1" x14ac:dyDescent="0.25">
      <c r="A310" s="170"/>
      <c r="K310" s="170"/>
      <c r="U310" s="170"/>
      <c r="AE310" s="170"/>
      <c r="AO310" s="170"/>
      <c r="AY310" s="170"/>
      <c r="AZ310" s="170"/>
      <c r="BA310" s="170"/>
      <c r="BB310" s="170"/>
      <c r="BC310" s="170"/>
      <c r="BD310" s="170"/>
      <c r="BE310" s="170"/>
      <c r="BF310" s="170"/>
      <c r="BI310" s="170"/>
      <c r="BS310" s="170"/>
      <c r="CC310" s="170"/>
      <c r="CM310" s="170"/>
      <c r="CW310" s="170"/>
      <c r="DG310" s="170"/>
      <c r="DQ310" s="170"/>
      <c r="EA310" s="170"/>
      <c r="EK310" s="170"/>
      <c r="EU310" s="170"/>
      <c r="FE310" s="170"/>
      <c r="FO310" s="170"/>
      <c r="FY310" s="170"/>
      <c r="GI310" s="170"/>
      <c r="GS310" s="170"/>
      <c r="HC310" s="170"/>
      <c r="HM310" s="170"/>
      <c r="HW310" s="170"/>
    </row>
    <row r="311" spans="1:231" s="3" customFormat="1" x14ac:dyDescent="0.25">
      <c r="A311" s="170"/>
      <c r="K311" s="170"/>
      <c r="U311" s="170"/>
      <c r="AE311" s="170"/>
      <c r="AO311" s="170"/>
      <c r="AY311" s="170"/>
      <c r="AZ311" s="170"/>
      <c r="BA311" s="170"/>
      <c r="BB311" s="170"/>
      <c r="BC311" s="170"/>
      <c r="BD311" s="170"/>
      <c r="BE311" s="170"/>
      <c r="BF311" s="170"/>
      <c r="BI311" s="170"/>
      <c r="BS311" s="170"/>
      <c r="CC311" s="170"/>
      <c r="CM311" s="170"/>
      <c r="CW311" s="170"/>
      <c r="DG311" s="170"/>
      <c r="DQ311" s="170"/>
      <c r="EA311" s="170"/>
      <c r="EK311" s="170"/>
      <c r="EU311" s="170"/>
      <c r="FE311" s="170"/>
      <c r="FO311" s="170"/>
      <c r="FY311" s="170"/>
      <c r="GI311" s="170"/>
      <c r="GS311" s="170"/>
      <c r="HC311" s="170"/>
      <c r="HM311" s="170"/>
      <c r="HW311" s="170"/>
    </row>
    <row r="312" spans="1:231" s="3" customFormat="1" x14ac:dyDescent="0.25">
      <c r="A312" s="170"/>
      <c r="K312" s="170"/>
      <c r="U312" s="170"/>
      <c r="AE312" s="170"/>
      <c r="AO312" s="170"/>
      <c r="AY312" s="170"/>
      <c r="AZ312" s="170"/>
      <c r="BA312" s="170"/>
      <c r="BB312" s="170"/>
      <c r="BC312" s="170"/>
      <c r="BD312" s="170"/>
      <c r="BE312" s="170"/>
      <c r="BF312" s="170"/>
      <c r="BI312" s="170"/>
      <c r="BS312" s="170"/>
      <c r="CC312" s="170"/>
      <c r="CM312" s="170"/>
      <c r="CW312" s="170"/>
      <c r="DG312" s="170"/>
      <c r="DQ312" s="170"/>
      <c r="EA312" s="170"/>
      <c r="EK312" s="170"/>
      <c r="EU312" s="170"/>
      <c r="FE312" s="170"/>
      <c r="FO312" s="170"/>
      <c r="FY312" s="170"/>
      <c r="GI312" s="170"/>
      <c r="GS312" s="170"/>
      <c r="HC312" s="170"/>
      <c r="HM312" s="170"/>
      <c r="HW312" s="170"/>
    </row>
    <row r="313" spans="1:231" s="3" customFormat="1" x14ac:dyDescent="0.25">
      <c r="A313" s="170"/>
      <c r="K313" s="170"/>
      <c r="U313" s="170"/>
      <c r="AE313" s="170"/>
      <c r="AO313" s="170"/>
      <c r="AY313" s="170"/>
      <c r="AZ313" s="170"/>
      <c r="BA313" s="170"/>
      <c r="BB313" s="170"/>
      <c r="BC313" s="170"/>
      <c r="BD313" s="170"/>
      <c r="BE313" s="170"/>
      <c r="BF313" s="170"/>
      <c r="BI313" s="170"/>
      <c r="BS313" s="170"/>
      <c r="CC313" s="170"/>
      <c r="CM313" s="170"/>
      <c r="CW313" s="170"/>
      <c r="DG313" s="170"/>
      <c r="DQ313" s="170"/>
      <c r="EA313" s="170"/>
      <c r="EK313" s="170"/>
      <c r="EU313" s="170"/>
      <c r="FE313" s="170"/>
      <c r="FO313" s="170"/>
      <c r="FY313" s="170"/>
      <c r="GI313" s="170"/>
      <c r="GS313" s="170"/>
      <c r="HC313" s="170"/>
      <c r="HM313" s="170"/>
      <c r="HW313" s="170"/>
    </row>
    <row r="314" spans="1:231" s="3" customFormat="1" x14ac:dyDescent="0.25">
      <c r="A314" s="170"/>
      <c r="K314" s="170"/>
      <c r="U314" s="170"/>
      <c r="AE314" s="170"/>
      <c r="AO314" s="170"/>
      <c r="AY314" s="170"/>
      <c r="AZ314" s="170"/>
      <c r="BA314" s="170"/>
      <c r="BB314" s="170"/>
      <c r="BC314" s="170"/>
      <c r="BD314" s="170"/>
      <c r="BE314" s="170"/>
      <c r="BF314" s="170"/>
      <c r="BI314" s="170"/>
      <c r="BS314" s="170"/>
      <c r="CC314" s="170"/>
      <c r="CM314" s="170"/>
      <c r="CW314" s="170"/>
      <c r="DG314" s="170"/>
      <c r="DQ314" s="170"/>
      <c r="EA314" s="170"/>
      <c r="EK314" s="170"/>
      <c r="EU314" s="170"/>
      <c r="FE314" s="170"/>
      <c r="FO314" s="170"/>
      <c r="FY314" s="170"/>
      <c r="GI314" s="170"/>
      <c r="GS314" s="170"/>
      <c r="HC314" s="170"/>
      <c r="HM314" s="170"/>
      <c r="HW314" s="170"/>
    </row>
    <row r="315" spans="1:231" s="3" customFormat="1" x14ac:dyDescent="0.25">
      <c r="A315" s="170"/>
      <c r="K315" s="170"/>
      <c r="U315" s="170"/>
      <c r="AE315" s="170"/>
      <c r="AO315" s="170"/>
      <c r="AY315" s="170"/>
      <c r="AZ315" s="170"/>
      <c r="BA315" s="170"/>
      <c r="BB315" s="170"/>
      <c r="BC315" s="170"/>
      <c r="BD315" s="170"/>
      <c r="BE315" s="170"/>
      <c r="BF315" s="170"/>
      <c r="BI315" s="170"/>
      <c r="BS315" s="170"/>
      <c r="CC315" s="170"/>
      <c r="CM315" s="170"/>
      <c r="CW315" s="170"/>
      <c r="DG315" s="170"/>
      <c r="DQ315" s="170"/>
      <c r="EA315" s="170"/>
      <c r="EK315" s="170"/>
      <c r="EU315" s="170"/>
      <c r="FE315" s="170"/>
      <c r="FO315" s="170"/>
      <c r="FY315" s="170"/>
      <c r="GI315" s="170"/>
      <c r="GS315" s="170"/>
      <c r="HC315" s="170"/>
      <c r="HM315" s="170"/>
      <c r="HW315" s="170"/>
    </row>
    <row r="316" spans="1:231" s="3" customFormat="1" x14ac:dyDescent="0.25">
      <c r="A316" s="170"/>
      <c r="K316" s="170"/>
      <c r="U316" s="170"/>
      <c r="AE316" s="170"/>
      <c r="AO316" s="170"/>
      <c r="AY316" s="170"/>
      <c r="AZ316" s="170"/>
      <c r="BA316" s="170"/>
      <c r="BB316" s="170"/>
      <c r="BC316" s="170"/>
      <c r="BD316" s="170"/>
      <c r="BE316" s="170"/>
      <c r="BF316" s="170"/>
      <c r="BI316" s="170"/>
      <c r="BS316" s="170"/>
      <c r="CC316" s="170"/>
      <c r="CM316" s="170"/>
      <c r="CW316" s="170"/>
      <c r="DG316" s="170"/>
      <c r="DQ316" s="170"/>
      <c r="EA316" s="170"/>
      <c r="EK316" s="170"/>
      <c r="EU316" s="170"/>
      <c r="FE316" s="170"/>
      <c r="FO316" s="170"/>
      <c r="FY316" s="170"/>
      <c r="GI316" s="170"/>
      <c r="GS316" s="170"/>
      <c r="HC316" s="170"/>
      <c r="HM316" s="170"/>
      <c r="HW316" s="170"/>
    </row>
    <row r="317" spans="1:231" s="3" customFormat="1" x14ac:dyDescent="0.25">
      <c r="A317" s="170"/>
      <c r="K317" s="170"/>
      <c r="U317" s="170"/>
      <c r="AE317" s="170"/>
      <c r="AO317" s="170"/>
      <c r="AY317" s="170"/>
      <c r="AZ317" s="170"/>
      <c r="BA317" s="170"/>
      <c r="BB317" s="170"/>
      <c r="BC317" s="170"/>
      <c r="BD317" s="170"/>
      <c r="BE317" s="170"/>
      <c r="BF317" s="170"/>
      <c r="BI317" s="170"/>
      <c r="BS317" s="170"/>
      <c r="CC317" s="170"/>
      <c r="CM317" s="170"/>
      <c r="CW317" s="170"/>
      <c r="DG317" s="170"/>
      <c r="DQ317" s="170"/>
      <c r="EA317" s="170"/>
      <c r="EK317" s="170"/>
      <c r="EU317" s="170"/>
      <c r="FE317" s="170"/>
      <c r="FO317" s="170"/>
      <c r="FY317" s="170"/>
      <c r="GI317" s="170"/>
      <c r="GS317" s="170"/>
      <c r="HC317" s="170"/>
      <c r="HM317" s="170"/>
      <c r="HW317" s="170"/>
    </row>
    <row r="318" spans="1:231" s="3" customFormat="1" x14ac:dyDescent="0.25">
      <c r="A318" s="170"/>
      <c r="K318" s="170"/>
      <c r="U318" s="170"/>
      <c r="AE318" s="170"/>
      <c r="AO318" s="170"/>
      <c r="AY318" s="170"/>
      <c r="AZ318" s="170"/>
      <c r="BA318" s="170"/>
      <c r="BB318" s="170"/>
      <c r="BC318" s="170"/>
      <c r="BD318" s="170"/>
      <c r="BE318" s="170"/>
      <c r="BF318" s="170"/>
      <c r="BI318" s="170"/>
      <c r="BS318" s="170"/>
      <c r="CC318" s="170"/>
      <c r="CM318" s="170"/>
      <c r="CW318" s="170"/>
      <c r="DG318" s="170"/>
      <c r="DQ318" s="170"/>
      <c r="EA318" s="170"/>
      <c r="EK318" s="170"/>
      <c r="EU318" s="170"/>
      <c r="FE318" s="170"/>
      <c r="FO318" s="170"/>
      <c r="FY318" s="170"/>
      <c r="GI318" s="170"/>
      <c r="GS318" s="170"/>
      <c r="HC318" s="170"/>
      <c r="HM318" s="170"/>
      <c r="HW318" s="170"/>
    </row>
    <row r="319" spans="1:231" s="3" customFormat="1" x14ac:dyDescent="0.25">
      <c r="A319" s="170"/>
      <c r="K319" s="170"/>
      <c r="U319" s="170"/>
      <c r="AE319" s="170"/>
      <c r="AO319" s="170"/>
      <c r="AY319" s="170"/>
      <c r="AZ319" s="170"/>
      <c r="BA319" s="170"/>
      <c r="BB319" s="170"/>
      <c r="BC319" s="170"/>
      <c r="BD319" s="170"/>
      <c r="BE319" s="170"/>
      <c r="BF319" s="170"/>
      <c r="BI319" s="170"/>
      <c r="BS319" s="170"/>
      <c r="CC319" s="170"/>
      <c r="CM319" s="170"/>
      <c r="CW319" s="170"/>
      <c r="DG319" s="170"/>
      <c r="DQ319" s="170"/>
      <c r="EA319" s="170"/>
      <c r="EK319" s="170"/>
      <c r="EU319" s="170"/>
      <c r="FE319" s="170"/>
      <c r="FO319" s="170"/>
      <c r="FY319" s="170"/>
      <c r="GI319" s="170"/>
      <c r="GS319" s="170"/>
      <c r="HC319" s="170"/>
      <c r="HM319" s="170"/>
      <c r="HW319" s="170"/>
    </row>
    <row r="320" spans="1:231" s="3" customFormat="1" x14ac:dyDescent="0.25">
      <c r="A320" s="170"/>
      <c r="K320" s="170"/>
      <c r="U320" s="170"/>
      <c r="AE320" s="170"/>
      <c r="AO320" s="170"/>
      <c r="AY320" s="170"/>
      <c r="AZ320" s="170"/>
      <c r="BA320" s="170"/>
      <c r="BB320" s="170"/>
      <c r="BC320" s="170"/>
      <c r="BD320" s="170"/>
      <c r="BE320" s="170"/>
      <c r="BF320" s="170"/>
      <c r="BI320" s="170"/>
      <c r="BS320" s="170"/>
      <c r="CC320" s="170"/>
      <c r="CM320" s="170"/>
      <c r="CW320" s="170"/>
      <c r="DG320" s="170"/>
      <c r="DQ320" s="170"/>
      <c r="EA320" s="170"/>
      <c r="EK320" s="170"/>
      <c r="EU320" s="170"/>
      <c r="FE320" s="170"/>
      <c r="FO320" s="170"/>
      <c r="FY320" s="170"/>
      <c r="GI320" s="170"/>
      <c r="GS320" s="170"/>
      <c r="HC320" s="170"/>
      <c r="HM320" s="170"/>
      <c r="HW320" s="170"/>
    </row>
    <row r="321" spans="1:231" s="3" customFormat="1" x14ac:dyDescent="0.25">
      <c r="A321" s="170"/>
      <c r="K321" s="170"/>
      <c r="U321" s="170"/>
      <c r="AE321" s="170"/>
      <c r="AO321" s="170"/>
      <c r="AY321" s="170"/>
      <c r="AZ321" s="170"/>
      <c r="BA321" s="170"/>
      <c r="BB321" s="170"/>
      <c r="BC321" s="170"/>
      <c r="BD321" s="170"/>
      <c r="BE321" s="170"/>
      <c r="BF321" s="170"/>
      <c r="BI321" s="170"/>
      <c r="BS321" s="170"/>
      <c r="CC321" s="170"/>
      <c r="CM321" s="170"/>
      <c r="CW321" s="170"/>
      <c r="DG321" s="170"/>
      <c r="DQ321" s="170"/>
      <c r="EA321" s="170"/>
      <c r="EK321" s="170"/>
      <c r="EU321" s="170"/>
      <c r="FE321" s="170"/>
      <c r="FO321" s="170"/>
      <c r="FY321" s="170"/>
      <c r="GI321" s="170"/>
      <c r="GS321" s="170"/>
      <c r="HC321" s="170"/>
      <c r="HM321" s="170"/>
      <c r="HW321" s="170"/>
    </row>
    <row r="322" spans="1:231" s="3" customFormat="1" x14ac:dyDescent="0.25">
      <c r="A322" s="170"/>
      <c r="K322" s="170"/>
      <c r="U322" s="170"/>
      <c r="AE322" s="170"/>
      <c r="AO322" s="170"/>
      <c r="AY322" s="170"/>
      <c r="AZ322" s="170"/>
      <c r="BA322" s="170"/>
      <c r="BB322" s="170"/>
      <c r="BC322" s="170"/>
      <c r="BD322" s="170"/>
      <c r="BE322" s="170"/>
      <c r="BF322" s="170"/>
      <c r="BI322" s="170"/>
      <c r="BS322" s="170"/>
      <c r="CC322" s="170"/>
      <c r="CM322" s="170"/>
      <c r="CW322" s="170"/>
      <c r="DG322" s="170"/>
      <c r="DQ322" s="170"/>
      <c r="EA322" s="170"/>
      <c r="EK322" s="170"/>
      <c r="EU322" s="170"/>
      <c r="FE322" s="170"/>
      <c r="FO322" s="170"/>
      <c r="FY322" s="170"/>
      <c r="GI322" s="170"/>
      <c r="GS322" s="170"/>
      <c r="HC322" s="170"/>
      <c r="HM322" s="170"/>
      <c r="HW322" s="170"/>
    </row>
    <row r="323" spans="1:231" s="3" customFormat="1" x14ac:dyDescent="0.25">
      <c r="A323" s="170"/>
      <c r="K323" s="170"/>
      <c r="U323" s="170"/>
      <c r="AE323" s="170"/>
      <c r="AO323" s="170"/>
      <c r="AY323" s="170"/>
      <c r="AZ323" s="170"/>
      <c r="BA323" s="170"/>
      <c r="BB323" s="170"/>
      <c r="BC323" s="170"/>
      <c r="BD323" s="170"/>
      <c r="BE323" s="170"/>
      <c r="BF323" s="170"/>
      <c r="BI323" s="170"/>
      <c r="BS323" s="170"/>
      <c r="CC323" s="170"/>
      <c r="CM323" s="170"/>
      <c r="CW323" s="170"/>
      <c r="DG323" s="170"/>
      <c r="DQ323" s="170"/>
      <c r="EA323" s="170"/>
      <c r="EK323" s="170"/>
      <c r="EU323" s="170"/>
      <c r="FE323" s="170"/>
      <c r="FO323" s="170"/>
      <c r="FY323" s="170"/>
      <c r="GI323" s="170"/>
      <c r="GS323" s="170"/>
      <c r="HC323" s="170"/>
      <c r="HM323" s="170"/>
      <c r="HW323" s="170"/>
    </row>
    <row r="324" spans="1:231" s="3" customFormat="1" x14ac:dyDescent="0.25">
      <c r="A324" s="170"/>
      <c r="K324" s="170"/>
      <c r="U324" s="170"/>
      <c r="AE324" s="170"/>
      <c r="AO324" s="170"/>
      <c r="AY324" s="170"/>
      <c r="AZ324" s="170"/>
      <c r="BA324" s="170"/>
      <c r="BB324" s="170"/>
      <c r="BC324" s="170"/>
      <c r="BD324" s="170"/>
      <c r="BE324" s="170"/>
      <c r="BF324" s="170"/>
      <c r="BI324" s="170"/>
      <c r="BS324" s="170"/>
      <c r="CC324" s="170"/>
      <c r="CM324" s="170"/>
      <c r="CW324" s="170"/>
      <c r="DG324" s="170"/>
      <c r="DQ324" s="170"/>
      <c r="EA324" s="170"/>
      <c r="EK324" s="170"/>
      <c r="EU324" s="170"/>
      <c r="FE324" s="170"/>
      <c r="FO324" s="170"/>
      <c r="FY324" s="170"/>
      <c r="GI324" s="170"/>
      <c r="GS324" s="170"/>
      <c r="HC324" s="170"/>
      <c r="HM324" s="170"/>
      <c r="HW324" s="170"/>
    </row>
    <row r="325" spans="1:231" s="3" customFormat="1" x14ac:dyDescent="0.25">
      <c r="A325" s="170"/>
      <c r="K325" s="170"/>
      <c r="U325" s="170"/>
      <c r="AE325" s="170"/>
      <c r="AO325" s="170"/>
      <c r="AY325" s="170"/>
      <c r="AZ325" s="170"/>
      <c r="BA325" s="170"/>
      <c r="BB325" s="170"/>
      <c r="BC325" s="170"/>
      <c r="BD325" s="170"/>
      <c r="BE325" s="170"/>
      <c r="BF325" s="170"/>
      <c r="BI325" s="170"/>
      <c r="BS325" s="170"/>
      <c r="CC325" s="170"/>
      <c r="CM325" s="170"/>
      <c r="CW325" s="170"/>
      <c r="DG325" s="170"/>
      <c r="DQ325" s="170"/>
      <c r="EA325" s="170"/>
      <c r="EK325" s="170"/>
      <c r="EU325" s="170"/>
      <c r="FE325" s="170"/>
      <c r="FO325" s="170"/>
      <c r="FY325" s="170"/>
      <c r="GI325" s="170"/>
      <c r="GS325" s="170"/>
      <c r="HC325" s="170"/>
      <c r="HM325" s="170"/>
      <c r="HW325" s="170"/>
    </row>
    <row r="326" spans="1:231" s="3" customFormat="1" x14ac:dyDescent="0.25">
      <c r="A326" s="170"/>
      <c r="K326" s="170"/>
      <c r="U326" s="170"/>
      <c r="AE326" s="170"/>
      <c r="AO326" s="170"/>
      <c r="AY326" s="170"/>
      <c r="AZ326" s="170"/>
      <c r="BA326" s="170"/>
      <c r="BB326" s="170"/>
      <c r="BC326" s="170"/>
      <c r="BD326" s="170"/>
      <c r="BE326" s="170"/>
      <c r="BF326" s="170"/>
      <c r="BI326" s="170"/>
      <c r="BS326" s="170"/>
      <c r="CC326" s="170"/>
      <c r="CM326" s="170"/>
      <c r="CW326" s="170"/>
      <c r="DG326" s="170"/>
      <c r="DQ326" s="170"/>
      <c r="EA326" s="170"/>
      <c r="EK326" s="170"/>
      <c r="EU326" s="170"/>
      <c r="FE326" s="170"/>
      <c r="FO326" s="170"/>
      <c r="FY326" s="170"/>
      <c r="GI326" s="170"/>
      <c r="GS326" s="170"/>
      <c r="HC326" s="170"/>
      <c r="HM326" s="170"/>
      <c r="HW326" s="170"/>
    </row>
    <row r="327" spans="1:231" s="3" customFormat="1" x14ac:dyDescent="0.25">
      <c r="A327" s="170"/>
      <c r="K327" s="170"/>
      <c r="U327" s="170"/>
      <c r="AE327" s="170"/>
      <c r="AO327" s="170"/>
      <c r="AY327" s="170"/>
      <c r="AZ327" s="170"/>
      <c r="BA327" s="170"/>
      <c r="BB327" s="170"/>
      <c r="BC327" s="170"/>
      <c r="BD327" s="170"/>
      <c r="BE327" s="170"/>
      <c r="BF327" s="170"/>
      <c r="BI327" s="170"/>
      <c r="BS327" s="170"/>
      <c r="CC327" s="170"/>
      <c r="CM327" s="170"/>
      <c r="CW327" s="170"/>
      <c r="DG327" s="170"/>
      <c r="DQ327" s="170"/>
      <c r="EA327" s="170"/>
      <c r="EK327" s="170"/>
      <c r="EU327" s="170"/>
      <c r="FE327" s="170"/>
      <c r="FO327" s="170"/>
      <c r="FY327" s="170"/>
      <c r="GI327" s="170"/>
      <c r="GS327" s="170"/>
      <c r="HC327" s="170"/>
      <c r="HM327" s="170"/>
      <c r="HW327" s="170"/>
    </row>
    <row r="328" spans="1:231" s="3" customFormat="1" x14ac:dyDescent="0.25">
      <c r="A328" s="170"/>
      <c r="K328" s="170"/>
      <c r="U328" s="170"/>
      <c r="AE328" s="170"/>
      <c r="AO328" s="170"/>
      <c r="AY328" s="170"/>
      <c r="AZ328" s="170"/>
      <c r="BA328" s="170"/>
      <c r="BB328" s="170"/>
      <c r="BC328" s="170"/>
      <c r="BD328" s="170"/>
      <c r="BE328" s="170"/>
      <c r="BF328" s="170"/>
      <c r="BI328" s="170"/>
      <c r="BS328" s="170"/>
      <c r="CC328" s="170"/>
      <c r="CM328" s="170"/>
      <c r="CW328" s="170"/>
      <c r="DG328" s="170"/>
      <c r="DQ328" s="170"/>
      <c r="EA328" s="170"/>
      <c r="EK328" s="170"/>
      <c r="EU328" s="170"/>
      <c r="FE328" s="170"/>
      <c r="FO328" s="170"/>
      <c r="FY328" s="170"/>
      <c r="GI328" s="170"/>
      <c r="GS328" s="170"/>
      <c r="HC328" s="170"/>
      <c r="HM328" s="170"/>
      <c r="HW328" s="170"/>
    </row>
    <row r="329" spans="1:231" s="3" customFormat="1" x14ac:dyDescent="0.25">
      <c r="A329" s="170"/>
      <c r="K329" s="170"/>
      <c r="U329" s="170"/>
      <c r="AE329" s="170"/>
      <c r="AO329" s="170"/>
      <c r="AY329" s="170"/>
      <c r="AZ329" s="170"/>
      <c r="BA329" s="170"/>
      <c r="BB329" s="170"/>
      <c r="BC329" s="170"/>
      <c r="BD329" s="170"/>
      <c r="BE329" s="170"/>
      <c r="BF329" s="170"/>
      <c r="BI329" s="170"/>
      <c r="BS329" s="170"/>
      <c r="CC329" s="170"/>
      <c r="CM329" s="170"/>
      <c r="CW329" s="170"/>
      <c r="DG329" s="170"/>
      <c r="DQ329" s="170"/>
      <c r="EA329" s="170"/>
      <c r="EK329" s="170"/>
      <c r="EU329" s="170"/>
      <c r="FE329" s="170"/>
      <c r="FO329" s="170"/>
      <c r="FY329" s="170"/>
      <c r="GI329" s="170"/>
      <c r="GS329" s="170"/>
      <c r="HC329" s="170"/>
      <c r="HM329" s="170"/>
      <c r="HW329" s="170"/>
    </row>
    <row r="330" spans="1:231" s="3" customFormat="1" x14ac:dyDescent="0.25">
      <c r="A330" s="170"/>
      <c r="K330" s="170"/>
      <c r="U330" s="170"/>
      <c r="AE330" s="170"/>
      <c r="AO330" s="170"/>
      <c r="AY330" s="170"/>
      <c r="AZ330" s="170"/>
      <c r="BA330" s="170"/>
      <c r="BB330" s="170"/>
      <c r="BC330" s="170"/>
      <c r="BD330" s="170"/>
      <c r="BE330" s="170"/>
      <c r="BF330" s="170"/>
      <c r="BI330" s="170"/>
      <c r="BS330" s="170"/>
      <c r="CC330" s="170"/>
      <c r="CM330" s="170"/>
      <c r="CW330" s="170"/>
      <c r="DG330" s="170"/>
      <c r="DQ330" s="170"/>
      <c r="EA330" s="170"/>
      <c r="EK330" s="170"/>
      <c r="EU330" s="170"/>
      <c r="FE330" s="170"/>
      <c r="FO330" s="170"/>
      <c r="FY330" s="170"/>
      <c r="GI330" s="170"/>
      <c r="GS330" s="170"/>
      <c r="HC330" s="170"/>
      <c r="HM330" s="170"/>
      <c r="HW330" s="170"/>
    </row>
    <row r="331" spans="1:231" s="3" customFormat="1" x14ac:dyDescent="0.25">
      <c r="A331" s="170"/>
      <c r="K331" s="170"/>
      <c r="U331" s="170"/>
      <c r="AE331" s="170"/>
      <c r="AO331" s="170"/>
      <c r="AY331" s="170"/>
      <c r="AZ331" s="170"/>
      <c r="BA331" s="170"/>
      <c r="BB331" s="170"/>
      <c r="BC331" s="170"/>
      <c r="BD331" s="170"/>
      <c r="BE331" s="170"/>
      <c r="BF331" s="170"/>
      <c r="BI331" s="170"/>
      <c r="BS331" s="170"/>
      <c r="CC331" s="170"/>
      <c r="CM331" s="170"/>
      <c r="CW331" s="170"/>
      <c r="DG331" s="170"/>
      <c r="DQ331" s="170"/>
      <c r="EA331" s="170"/>
      <c r="EK331" s="170"/>
      <c r="EU331" s="170"/>
      <c r="FE331" s="170"/>
      <c r="FO331" s="170"/>
      <c r="FY331" s="170"/>
      <c r="GI331" s="170"/>
      <c r="GS331" s="170"/>
      <c r="HC331" s="170"/>
      <c r="HM331" s="170"/>
      <c r="HW331" s="170"/>
    </row>
    <row r="332" spans="1:231" s="3" customFormat="1" x14ac:dyDescent="0.25">
      <c r="A332" s="170"/>
      <c r="K332" s="170"/>
      <c r="U332" s="170"/>
      <c r="AE332" s="170"/>
      <c r="AO332" s="170"/>
      <c r="AY332" s="170"/>
      <c r="AZ332" s="170"/>
      <c r="BA332" s="170"/>
      <c r="BB332" s="170"/>
      <c r="BC332" s="170"/>
      <c r="BD332" s="170"/>
      <c r="BE332" s="170"/>
      <c r="BF332" s="170"/>
      <c r="BI332" s="170"/>
      <c r="BS332" s="170"/>
      <c r="CC332" s="170"/>
      <c r="CM332" s="170"/>
      <c r="CW332" s="170"/>
      <c r="DG332" s="170"/>
      <c r="DQ332" s="170"/>
      <c r="EA332" s="170"/>
      <c r="EK332" s="170"/>
      <c r="EU332" s="170"/>
      <c r="FE332" s="170"/>
      <c r="FO332" s="170"/>
      <c r="FY332" s="170"/>
      <c r="GI332" s="170"/>
      <c r="GS332" s="170"/>
      <c r="HC332" s="170"/>
      <c r="HM332" s="170"/>
      <c r="HW332" s="170"/>
    </row>
    <row r="333" spans="1:231" s="3" customFormat="1" x14ac:dyDescent="0.25">
      <c r="A333" s="170"/>
      <c r="K333" s="170"/>
      <c r="U333" s="170"/>
      <c r="AE333" s="170"/>
      <c r="AO333" s="170"/>
      <c r="AY333" s="170"/>
      <c r="AZ333" s="170"/>
      <c r="BA333" s="170"/>
      <c r="BB333" s="170"/>
      <c r="BC333" s="170"/>
      <c r="BD333" s="170"/>
      <c r="BE333" s="170"/>
      <c r="BF333" s="170"/>
      <c r="BI333" s="170"/>
      <c r="BS333" s="170"/>
      <c r="CC333" s="170"/>
      <c r="CM333" s="170"/>
      <c r="CW333" s="170"/>
      <c r="DG333" s="170"/>
      <c r="DQ333" s="170"/>
      <c r="EA333" s="170"/>
      <c r="EK333" s="170"/>
      <c r="EU333" s="170"/>
      <c r="FE333" s="170"/>
      <c r="FO333" s="170"/>
      <c r="FY333" s="170"/>
      <c r="GI333" s="170"/>
      <c r="GS333" s="170"/>
      <c r="HC333" s="170"/>
      <c r="HM333" s="170"/>
      <c r="HW333" s="170"/>
    </row>
    <row r="334" spans="1:231" s="3" customFormat="1" x14ac:dyDescent="0.25">
      <c r="A334" s="170"/>
      <c r="K334" s="170"/>
      <c r="U334" s="170"/>
      <c r="AE334" s="170"/>
      <c r="AO334" s="170"/>
      <c r="AY334" s="170"/>
      <c r="AZ334" s="170"/>
      <c r="BA334" s="170"/>
      <c r="BB334" s="170"/>
      <c r="BC334" s="170"/>
      <c r="BD334" s="170"/>
      <c r="BE334" s="170"/>
      <c r="BF334" s="170"/>
      <c r="BI334" s="170"/>
      <c r="BS334" s="170"/>
      <c r="CC334" s="170"/>
      <c r="CM334" s="170"/>
      <c r="CW334" s="170"/>
      <c r="DG334" s="170"/>
      <c r="DQ334" s="170"/>
      <c r="EA334" s="170"/>
      <c r="EK334" s="170"/>
      <c r="EU334" s="170"/>
      <c r="FE334" s="170"/>
      <c r="FO334" s="170"/>
      <c r="FY334" s="170"/>
      <c r="GI334" s="170"/>
      <c r="GS334" s="170"/>
      <c r="HC334" s="170"/>
      <c r="HM334" s="170"/>
      <c r="HW334" s="170"/>
    </row>
    <row r="335" spans="1:231" s="3" customFormat="1" x14ac:dyDescent="0.25">
      <c r="A335" s="170"/>
      <c r="K335" s="170"/>
      <c r="U335" s="170"/>
      <c r="AE335" s="170"/>
      <c r="AO335" s="170"/>
      <c r="AY335" s="170"/>
      <c r="AZ335" s="170"/>
      <c r="BA335" s="170"/>
      <c r="BB335" s="170"/>
      <c r="BC335" s="170"/>
      <c r="BD335" s="170"/>
      <c r="BE335" s="170"/>
      <c r="BF335" s="170"/>
      <c r="BI335" s="170"/>
      <c r="BS335" s="170"/>
      <c r="CC335" s="170"/>
      <c r="CM335" s="170"/>
      <c r="CW335" s="170"/>
      <c r="DG335" s="170"/>
      <c r="DQ335" s="170"/>
      <c r="EA335" s="170"/>
      <c r="EK335" s="170"/>
      <c r="EU335" s="170"/>
      <c r="FE335" s="170"/>
      <c r="FO335" s="170"/>
      <c r="FY335" s="170"/>
      <c r="GI335" s="170"/>
      <c r="GS335" s="170"/>
      <c r="HC335" s="170"/>
      <c r="HM335" s="170"/>
      <c r="HW335" s="170"/>
    </row>
    <row r="336" spans="1:231" s="3" customFormat="1" x14ac:dyDescent="0.25">
      <c r="A336" s="170"/>
      <c r="K336" s="170"/>
      <c r="U336" s="170"/>
      <c r="AE336" s="170"/>
      <c r="AO336" s="170"/>
      <c r="AY336" s="170"/>
      <c r="AZ336" s="170"/>
      <c r="BA336" s="170"/>
      <c r="BB336" s="170"/>
      <c r="BC336" s="170"/>
      <c r="BD336" s="170"/>
      <c r="BE336" s="170"/>
      <c r="BF336" s="170"/>
      <c r="BI336" s="170"/>
      <c r="BS336" s="170"/>
      <c r="CC336" s="170"/>
      <c r="CM336" s="170"/>
      <c r="CW336" s="170"/>
      <c r="DG336" s="170"/>
      <c r="DQ336" s="170"/>
      <c r="EA336" s="170"/>
      <c r="EK336" s="170"/>
      <c r="EU336" s="170"/>
      <c r="FE336" s="170"/>
      <c r="FO336" s="170"/>
      <c r="FY336" s="170"/>
      <c r="GI336" s="170"/>
      <c r="GS336" s="170"/>
      <c r="HC336" s="170"/>
      <c r="HM336" s="170"/>
      <c r="HW336" s="170"/>
    </row>
    <row r="337" spans="1:231" s="3" customFormat="1" x14ac:dyDescent="0.25">
      <c r="A337" s="170"/>
      <c r="K337" s="170"/>
      <c r="U337" s="170"/>
      <c r="AE337" s="170"/>
      <c r="AO337" s="170"/>
      <c r="AY337" s="170"/>
      <c r="AZ337" s="170"/>
      <c r="BA337" s="170"/>
      <c r="BB337" s="170"/>
      <c r="BC337" s="170"/>
      <c r="BD337" s="170"/>
      <c r="BE337" s="170"/>
      <c r="BF337" s="170"/>
      <c r="BI337" s="170"/>
      <c r="BS337" s="170"/>
      <c r="CC337" s="170"/>
      <c r="CM337" s="170"/>
      <c r="CW337" s="170"/>
      <c r="DG337" s="170"/>
      <c r="DQ337" s="170"/>
      <c r="EA337" s="170"/>
      <c r="EK337" s="170"/>
      <c r="EU337" s="170"/>
      <c r="FE337" s="170"/>
      <c r="FO337" s="170"/>
      <c r="FY337" s="170"/>
      <c r="GI337" s="170"/>
      <c r="GS337" s="170"/>
      <c r="HC337" s="170"/>
      <c r="HM337" s="170"/>
      <c r="HW337" s="170"/>
    </row>
    <row r="338" spans="1:231" s="3" customFormat="1" x14ac:dyDescent="0.25">
      <c r="A338" s="170"/>
      <c r="K338" s="170"/>
      <c r="U338" s="170"/>
      <c r="AE338" s="170"/>
      <c r="AO338" s="170"/>
      <c r="AY338" s="170"/>
      <c r="AZ338" s="170"/>
      <c r="BA338" s="170"/>
      <c r="BB338" s="170"/>
      <c r="BC338" s="170"/>
      <c r="BD338" s="170"/>
      <c r="BE338" s="170"/>
      <c r="BF338" s="170"/>
      <c r="BI338" s="170"/>
      <c r="BS338" s="170"/>
      <c r="CC338" s="170"/>
      <c r="CM338" s="170"/>
      <c r="CW338" s="170"/>
      <c r="DG338" s="170"/>
      <c r="DQ338" s="170"/>
      <c r="EA338" s="170"/>
      <c r="EK338" s="170"/>
      <c r="EU338" s="170"/>
      <c r="FE338" s="170"/>
      <c r="FO338" s="170"/>
      <c r="FY338" s="170"/>
      <c r="GI338" s="170"/>
      <c r="GS338" s="170"/>
      <c r="HC338" s="170"/>
      <c r="HM338" s="170"/>
      <c r="HW338" s="170"/>
    </row>
    <row r="339" spans="1:231" s="3" customFormat="1" x14ac:dyDescent="0.25">
      <c r="A339" s="170"/>
      <c r="K339" s="170"/>
      <c r="U339" s="170"/>
      <c r="AE339" s="170"/>
      <c r="AO339" s="170"/>
      <c r="AY339" s="170"/>
      <c r="AZ339" s="170"/>
      <c r="BA339" s="170"/>
      <c r="BB339" s="170"/>
      <c r="BC339" s="170"/>
      <c r="BD339" s="170"/>
      <c r="BE339" s="170"/>
      <c r="BF339" s="170"/>
      <c r="BI339" s="170"/>
      <c r="BS339" s="170"/>
      <c r="CC339" s="170"/>
      <c r="CM339" s="170"/>
      <c r="CW339" s="170"/>
      <c r="DG339" s="170"/>
      <c r="DQ339" s="170"/>
      <c r="EA339" s="170"/>
      <c r="EK339" s="170"/>
      <c r="EU339" s="170"/>
      <c r="FE339" s="170"/>
      <c r="FO339" s="170"/>
      <c r="FY339" s="170"/>
      <c r="GI339" s="170"/>
      <c r="GS339" s="170"/>
      <c r="HC339" s="170"/>
      <c r="HM339" s="170"/>
      <c r="HW339" s="170"/>
    </row>
    <row r="340" spans="1:231" s="3" customFormat="1" x14ac:dyDescent="0.25">
      <c r="A340" s="170"/>
      <c r="K340" s="170"/>
      <c r="U340" s="170"/>
      <c r="AE340" s="170"/>
      <c r="AO340" s="170"/>
      <c r="AY340" s="170"/>
      <c r="AZ340" s="170"/>
      <c r="BA340" s="170"/>
      <c r="BB340" s="170"/>
      <c r="BC340" s="170"/>
      <c r="BD340" s="170"/>
      <c r="BE340" s="170"/>
      <c r="BF340" s="170"/>
      <c r="BI340" s="170"/>
      <c r="BS340" s="170"/>
      <c r="CC340" s="170"/>
      <c r="CM340" s="170"/>
      <c r="CW340" s="170"/>
      <c r="DG340" s="170"/>
      <c r="DQ340" s="170"/>
      <c r="EA340" s="170"/>
      <c r="EK340" s="170"/>
      <c r="EU340" s="170"/>
      <c r="FE340" s="170"/>
      <c r="FO340" s="170"/>
      <c r="FY340" s="170"/>
      <c r="GI340" s="170"/>
      <c r="GS340" s="170"/>
      <c r="HC340" s="170"/>
      <c r="HM340" s="170"/>
      <c r="HW340" s="170"/>
    </row>
    <row r="341" spans="1:231" s="3" customFormat="1" x14ac:dyDescent="0.25">
      <c r="A341" s="170"/>
      <c r="K341" s="170"/>
      <c r="U341" s="170"/>
      <c r="AE341" s="170"/>
      <c r="AO341" s="170"/>
      <c r="AY341" s="170"/>
      <c r="AZ341" s="170"/>
      <c r="BA341" s="170"/>
      <c r="BB341" s="170"/>
      <c r="BC341" s="170"/>
      <c r="BD341" s="170"/>
      <c r="BE341" s="170"/>
      <c r="BF341" s="170"/>
      <c r="BI341" s="170"/>
      <c r="BS341" s="170"/>
      <c r="CC341" s="170"/>
      <c r="CM341" s="170"/>
      <c r="CW341" s="170"/>
      <c r="DG341" s="170"/>
      <c r="DQ341" s="170"/>
      <c r="EA341" s="170"/>
      <c r="EK341" s="170"/>
      <c r="EU341" s="170"/>
      <c r="FE341" s="170"/>
      <c r="FO341" s="170"/>
      <c r="FY341" s="170"/>
      <c r="GI341" s="170"/>
      <c r="GS341" s="170"/>
      <c r="HC341" s="170"/>
      <c r="HM341" s="170"/>
      <c r="HW341" s="170"/>
    </row>
    <row r="342" spans="1:231" s="3" customFormat="1" x14ac:dyDescent="0.25">
      <c r="A342" s="170"/>
      <c r="K342" s="170"/>
      <c r="U342" s="170"/>
      <c r="AE342" s="170"/>
      <c r="AO342" s="170"/>
      <c r="AY342" s="170"/>
      <c r="AZ342" s="170"/>
      <c r="BA342" s="170"/>
      <c r="BB342" s="170"/>
      <c r="BC342" s="170"/>
      <c r="BD342" s="170"/>
      <c r="BE342" s="170"/>
      <c r="BF342" s="170"/>
      <c r="BI342" s="170"/>
      <c r="BS342" s="170"/>
      <c r="CC342" s="170"/>
      <c r="CM342" s="170"/>
      <c r="CW342" s="170"/>
      <c r="DG342" s="170"/>
      <c r="DQ342" s="170"/>
      <c r="EA342" s="170"/>
      <c r="EK342" s="170"/>
      <c r="EU342" s="170"/>
      <c r="FE342" s="170"/>
      <c r="FO342" s="170"/>
      <c r="FY342" s="170"/>
      <c r="GI342" s="170"/>
      <c r="GS342" s="170"/>
      <c r="HC342" s="170"/>
      <c r="HM342" s="170"/>
      <c r="HW342" s="170"/>
    </row>
    <row r="343" spans="1:231" s="3" customFormat="1" x14ac:dyDescent="0.25">
      <c r="A343" s="170"/>
      <c r="K343" s="170"/>
      <c r="U343" s="170"/>
      <c r="AE343" s="170"/>
      <c r="AO343" s="170"/>
      <c r="AY343" s="170"/>
      <c r="AZ343" s="170"/>
      <c r="BA343" s="170"/>
      <c r="BB343" s="170"/>
      <c r="BC343" s="170"/>
      <c r="BD343" s="170"/>
      <c r="BE343" s="170"/>
      <c r="BF343" s="170"/>
      <c r="BI343" s="170"/>
      <c r="BS343" s="170"/>
      <c r="CC343" s="170"/>
      <c r="CM343" s="170"/>
      <c r="CW343" s="170"/>
      <c r="DG343" s="170"/>
      <c r="DQ343" s="170"/>
      <c r="EA343" s="170"/>
      <c r="EK343" s="170"/>
      <c r="EU343" s="170"/>
      <c r="FE343" s="170"/>
      <c r="FO343" s="170"/>
      <c r="FY343" s="170"/>
      <c r="GI343" s="170"/>
      <c r="GS343" s="170"/>
      <c r="HC343" s="170"/>
      <c r="HM343" s="170"/>
      <c r="HW343" s="170"/>
    </row>
    <row r="344" spans="1:231" s="3" customFormat="1" x14ac:dyDescent="0.25">
      <c r="A344" s="170"/>
      <c r="K344" s="170"/>
      <c r="U344" s="170"/>
      <c r="AE344" s="170"/>
      <c r="AO344" s="170"/>
      <c r="AY344" s="170"/>
      <c r="AZ344" s="170"/>
      <c r="BA344" s="170"/>
      <c r="BB344" s="170"/>
      <c r="BC344" s="170"/>
      <c r="BD344" s="170"/>
      <c r="BE344" s="170"/>
      <c r="BF344" s="170"/>
      <c r="BI344" s="170"/>
      <c r="BS344" s="170"/>
      <c r="CC344" s="170"/>
      <c r="CM344" s="170"/>
      <c r="CW344" s="170"/>
      <c r="DG344" s="170"/>
      <c r="DQ344" s="170"/>
      <c r="EA344" s="170"/>
      <c r="EK344" s="170"/>
      <c r="EU344" s="170"/>
      <c r="FE344" s="170"/>
      <c r="FO344" s="170"/>
      <c r="FY344" s="170"/>
      <c r="GI344" s="170"/>
      <c r="GS344" s="170"/>
      <c r="HC344" s="170"/>
      <c r="HM344" s="170"/>
      <c r="HW344" s="170"/>
    </row>
    <row r="345" spans="1:231" s="3" customFormat="1" x14ac:dyDescent="0.25">
      <c r="A345" s="170"/>
      <c r="K345" s="170"/>
      <c r="U345" s="170"/>
      <c r="AE345" s="170"/>
      <c r="AO345" s="170"/>
      <c r="AY345" s="170"/>
      <c r="AZ345" s="170"/>
      <c r="BA345" s="170"/>
      <c r="BB345" s="170"/>
      <c r="BC345" s="170"/>
      <c r="BD345" s="170"/>
      <c r="BE345" s="170"/>
      <c r="BF345" s="170"/>
      <c r="BI345" s="170"/>
      <c r="BS345" s="170"/>
      <c r="CC345" s="170"/>
      <c r="CM345" s="170"/>
      <c r="CW345" s="170"/>
      <c r="DG345" s="170"/>
      <c r="DQ345" s="170"/>
      <c r="EA345" s="170"/>
      <c r="EK345" s="170"/>
      <c r="EU345" s="170"/>
      <c r="FE345" s="170"/>
      <c r="FO345" s="170"/>
      <c r="FY345" s="170"/>
      <c r="GI345" s="170"/>
      <c r="GS345" s="170"/>
      <c r="HC345" s="170"/>
      <c r="HM345" s="170"/>
      <c r="HW345" s="170"/>
    </row>
    <row r="346" spans="1:231" s="3" customFormat="1" x14ac:dyDescent="0.25">
      <c r="A346" s="170"/>
      <c r="K346" s="170"/>
      <c r="U346" s="170"/>
      <c r="AE346" s="170"/>
      <c r="AO346" s="170"/>
      <c r="AY346" s="170"/>
      <c r="AZ346" s="170"/>
      <c r="BA346" s="170"/>
      <c r="BB346" s="170"/>
      <c r="BC346" s="170"/>
      <c r="BD346" s="170"/>
      <c r="BE346" s="170"/>
      <c r="BF346" s="170"/>
      <c r="BI346" s="170"/>
      <c r="BS346" s="170"/>
      <c r="CC346" s="170"/>
      <c r="CM346" s="170"/>
      <c r="CW346" s="170"/>
      <c r="DG346" s="170"/>
      <c r="DQ346" s="170"/>
      <c r="EA346" s="170"/>
      <c r="EK346" s="170"/>
      <c r="EU346" s="170"/>
      <c r="FE346" s="170"/>
      <c r="FO346" s="170"/>
      <c r="FY346" s="170"/>
      <c r="GI346" s="170"/>
      <c r="GS346" s="170"/>
      <c r="HC346" s="170"/>
      <c r="HM346" s="170"/>
      <c r="HW346" s="170"/>
    </row>
    <row r="347" spans="1:231" s="3" customFormat="1" x14ac:dyDescent="0.25">
      <c r="A347" s="170"/>
      <c r="K347" s="170"/>
      <c r="U347" s="170"/>
      <c r="AE347" s="170"/>
      <c r="AO347" s="170"/>
      <c r="AY347" s="170"/>
      <c r="AZ347" s="170"/>
      <c r="BA347" s="170"/>
      <c r="BB347" s="170"/>
      <c r="BC347" s="170"/>
      <c r="BD347" s="170"/>
      <c r="BE347" s="170"/>
      <c r="BF347" s="170"/>
      <c r="BI347" s="170"/>
      <c r="BS347" s="170"/>
      <c r="CC347" s="170"/>
      <c r="CM347" s="170"/>
      <c r="CW347" s="170"/>
      <c r="DG347" s="170"/>
      <c r="DQ347" s="170"/>
      <c r="EA347" s="170"/>
      <c r="EK347" s="170"/>
      <c r="EU347" s="170"/>
      <c r="FE347" s="170"/>
      <c r="FO347" s="170"/>
      <c r="FY347" s="170"/>
      <c r="GI347" s="170"/>
      <c r="GS347" s="170"/>
      <c r="HC347" s="170"/>
      <c r="HM347" s="170"/>
      <c r="HW347" s="170"/>
    </row>
    <row r="348" spans="1:231" s="3" customFormat="1" x14ac:dyDescent="0.25">
      <c r="A348" s="170"/>
      <c r="K348" s="170"/>
      <c r="U348" s="170"/>
      <c r="AE348" s="170"/>
      <c r="AO348" s="170"/>
      <c r="AY348" s="170"/>
      <c r="AZ348" s="170"/>
      <c r="BA348" s="170"/>
      <c r="BB348" s="170"/>
      <c r="BC348" s="170"/>
      <c r="BD348" s="170"/>
      <c r="BE348" s="170"/>
      <c r="BF348" s="170"/>
      <c r="BI348" s="170"/>
      <c r="BS348" s="170"/>
      <c r="CC348" s="170"/>
      <c r="CM348" s="170"/>
      <c r="CW348" s="170"/>
      <c r="DG348" s="170"/>
      <c r="DQ348" s="170"/>
      <c r="EA348" s="170"/>
      <c r="EK348" s="170"/>
      <c r="EU348" s="170"/>
      <c r="FE348" s="170"/>
      <c r="FO348" s="170"/>
      <c r="FY348" s="170"/>
      <c r="GI348" s="170"/>
      <c r="GS348" s="170"/>
      <c r="HC348" s="170"/>
      <c r="HM348" s="170"/>
      <c r="HW348" s="170"/>
    </row>
    <row r="349" spans="1:231" s="3" customFormat="1" x14ac:dyDescent="0.25">
      <c r="A349" s="170"/>
      <c r="K349" s="170"/>
      <c r="U349" s="170"/>
      <c r="AE349" s="170"/>
      <c r="AO349" s="170"/>
      <c r="AY349" s="170"/>
      <c r="AZ349" s="170"/>
      <c r="BA349" s="170"/>
      <c r="BB349" s="170"/>
      <c r="BC349" s="170"/>
      <c r="BD349" s="170"/>
      <c r="BE349" s="170"/>
      <c r="BF349" s="170"/>
      <c r="BI349" s="170"/>
      <c r="BS349" s="170"/>
      <c r="CC349" s="170"/>
      <c r="CM349" s="170"/>
      <c r="CW349" s="170"/>
      <c r="DG349" s="170"/>
      <c r="DQ349" s="170"/>
      <c r="EA349" s="170"/>
      <c r="EK349" s="170"/>
      <c r="EU349" s="170"/>
      <c r="FE349" s="170"/>
      <c r="FO349" s="170"/>
      <c r="FY349" s="170"/>
      <c r="GI349" s="170"/>
      <c r="GS349" s="170"/>
      <c r="HC349" s="170"/>
      <c r="HM349" s="170"/>
      <c r="HW349" s="170"/>
    </row>
    <row r="350" spans="1:231" s="3" customFormat="1" x14ac:dyDescent="0.25">
      <c r="A350" s="170"/>
      <c r="K350" s="170"/>
      <c r="U350" s="170"/>
      <c r="AE350" s="170"/>
      <c r="AO350" s="170"/>
      <c r="AY350" s="170"/>
      <c r="AZ350" s="170"/>
      <c r="BA350" s="170"/>
      <c r="BB350" s="170"/>
      <c r="BC350" s="170"/>
      <c r="BD350" s="170"/>
      <c r="BE350" s="170"/>
      <c r="BF350" s="170"/>
      <c r="BI350" s="170"/>
      <c r="BS350" s="170"/>
      <c r="CC350" s="170"/>
      <c r="CM350" s="170"/>
      <c r="CW350" s="170"/>
      <c r="DG350" s="170"/>
      <c r="DQ350" s="170"/>
      <c r="EA350" s="170"/>
      <c r="EK350" s="170"/>
      <c r="EU350" s="170"/>
      <c r="FE350" s="170"/>
      <c r="FO350" s="170"/>
      <c r="FY350" s="170"/>
      <c r="GI350" s="170"/>
      <c r="GS350" s="170"/>
      <c r="HC350" s="170"/>
      <c r="HM350" s="170"/>
      <c r="HW350" s="170"/>
    </row>
    <row r="351" spans="1:231" s="3" customFormat="1" x14ac:dyDescent="0.25">
      <c r="A351" s="170"/>
      <c r="K351" s="170"/>
      <c r="U351" s="170"/>
      <c r="AE351" s="170"/>
      <c r="AO351" s="170"/>
      <c r="AY351" s="170"/>
      <c r="AZ351" s="170"/>
      <c r="BA351" s="170"/>
      <c r="BB351" s="170"/>
      <c r="BC351" s="170"/>
      <c r="BD351" s="170"/>
      <c r="BE351" s="170"/>
      <c r="BF351" s="170"/>
      <c r="BI351" s="170"/>
      <c r="BS351" s="170"/>
      <c r="CC351" s="170"/>
      <c r="CM351" s="170"/>
      <c r="CW351" s="170"/>
      <c r="DG351" s="170"/>
      <c r="DQ351" s="170"/>
      <c r="EA351" s="170"/>
      <c r="EK351" s="170"/>
      <c r="EU351" s="170"/>
      <c r="FE351" s="170"/>
      <c r="FO351" s="170"/>
      <c r="FY351" s="170"/>
      <c r="GI351" s="170"/>
      <c r="GS351" s="170"/>
      <c r="HC351" s="170"/>
      <c r="HM351" s="170"/>
      <c r="HW351" s="170"/>
    </row>
    <row r="352" spans="1:231" s="3" customFormat="1" x14ac:dyDescent="0.25">
      <c r="A352" s="170"/>
      <c r="K352" s="170"/>
      <c r="U352" s="170"/>
      <c r="AE352" s="170"/>
      <c r="AO352" s="170"/>
      <c r="AY352" s="170"/>
      <c r="AZ352" s="170"/>
      <c r="BA352" s="170"/>
      <c r="BB352" s="170"/>
      <c r="BC352" s="170"/>
      <c r="BD352" s="170"/>
      <c r="BE352" s="170"/>
      <c r="BF352" s="170"/>
      <c r="BI352" s="170"/>
      <c r="BS352" s="170"/>
      <c r="CC352" s="170"/>
      <c r="CM352" s="170"/>
      <c r="CW352" s="170"/>
      <c r="DG352" s="170"/>
      <c r="DQ352" s="170"/>
      <c r="EA352" s="170"/>
      <c r="EK352" s="170"/>
      <c r="EU352" s="170"/>
      <c r="FE352" s="170"/>
      <c r="FO352" s="170"/>
      <c r="FY352" s="170"/>
      <c r="GI352" s="170"/>
      <c r="GS352" s="170"/>
      <c r="HC352" s="170"/>
      <c r="HM352" s="170"/>
      <c r="HW352" s="170"/>
    </row>
    <row r="353" spans="1:231" s="3" customFormat="1" x14ac:dyDescent="0.25">
      <c r="A353" s="170"/>
      <c r="K353" s="170"/>
      <c r="U353" s="170"/>
      <c r="AE353" s="170"/>
      <c r="AO353" s="170"/>
      <c r="AY353" s="170"/>
      <c r="AZ353" s="170"/>
      <c r="BA353" s="170"/>
      <c r="BB353" s="170"/>
      <c r="BC353" s="170"/>
      <c r="BD353" s="170"/>
      <c r="BE353" s="170"/>
      <c r="BF353" s="170"/>
      <c r="BI353" s="170"/>
      <c r="BS353" s="170"/>
      <c r="CC353" s="170"/>
      <c r="CM353" s="170"/>
      <c r="CW353" s="170"/>
      <c r="DG353" s="170"/>
      <c r="DQ353" s="170"/>
      <c r="EA353" s="170"/>
      <c r="EK353" s="170"/>
      <c r="EU353" s="170"/>
      <c r="FE353" s="170"/>
      <c r="FO353" s="170"/>
      <c r="FY353" s="170"/>
      <c r="GI353" s="170"/>
      <c r="GS353" s="170"/>
      <c r="HC353" s="170"/>
      <c r="HM353" s="170"/>
      <c r="HW353" s="170"/>
    </row>
    <row r="354" spans="1:231" s="3" customFormat="1" x14ac:dyDescent="0.25">
      <c r="A354" s="170"/>
      <c r="K354" s="170"/>
      <c r="U354" s="170"/>
      <c r="AE354" s="170"/>
      <c r="AO354" s="170"/>
      <c r="AY354" s="170"/>
      <c r="AZ354" s="170"/>
      <c r="BA354" s="170"/>
      <c r="BB354" s="170"/>
      <c r="BC354" s="170"/>
      <c r="BD354" s="170"/>
      <c r="BE354" s="170"/>
      <c r="BF354" s="170"/>
      <c r="BI354" s="170"/>
      <c r="BS354" s="170"/>
      <c r="CC354" s="170"/>
      <c r="CM354" s="170"/>
      <c r="CW354" s="170"/>
      <c r="DG354" s="170"/>
      <c r="DQ354" s="170"/>
      <c r="EA354" s="170"/>
      <c r="EK354" s="170"/>
      <c r="EU354" s="170"/>
      <c r="FE354" s="170"/>
      <c r="FO354" s="170"/>
      <c r="FY354" s="170"/>
      <c r="GI354" s="170"/>
      <c r="GS354" s="170"/>
      <c r="HC354" s="170"/>
      <c r="HM354" s="170"/>
      <c r="HW354" s="170"/>
    </row>
    <row r="355" spans="1:231" s="3" customFormat="1" x14ac:dyDescent="0.25">
      <c r="A355" s="170"/>
      <c r="K355" s="170"/>
      <c r="U355" s="170"/>
      <c r="AE355" s="170"/>
      <c r="AO355" s="170"/>
      <c r="AY355" s="170"/>
      <c r="AZ355" s="170"/>
      <c r="BA355" s="170"/>
      <c r="BB355" s="170"/>
      <c r="BC355" s="170"/>
      <c r="BD355" s="170"/>
      <c r="BE355" s="170"/>
      <c r="BF355" s="170"/>
      <c r="BI355" s="170"/>
      <c r="BS355" s="170"/>
      <c r="CC355" s="170"/>
      <c r="CM355" s="170"/>
      <c r="CW355" s="170"/>
      <c r="DG355" s="170"/>
      <c r="DQ355" s="170"/>
      <c r="EA355" s="170"/>
      <c r="EK355" s="170"/>
      <c r="EU355" s="170"/>
      <c r="FE355" s="170"/>
      <c r="FO355" s="170"/>
      <c r="FY355" s="170"/>
      <c r="GI355" s="170"/>
      <c r="GS355" s="170"/>
      <c r="HC355" s="170"/>
      <c r="HM355" s="170"/>
      <c r="HW355" s="170"/>
    </row>
    <row r="356" spans="1:231" s="3" customFormat="1" x14ac:dyDescent="0.25">
      <c r="A356" s="170"/>
      <c r="K356" s="170"/>
      <c r="U356" s="170"/>
      <c r="AE356" s="170"/>
      <c r="AO356" s="170"/>
      <c r="AY356" s="170"/>
      <c r="AZ356" s="170"/>
      <c r="BA356" s="170"/>
      <c r="BB356" s="170"/>
      <c r="BC356" s="170"/>
      <c r="BD356" s="170"/>
      <c r="BE356" s="170"/>
      <c r="BF356" s="170"/>
      <c r="BI356" s="170"/>
      <c r="BS356" s="170"/>
      <c r="CC356" s="170"/>
      <c r="CM356" s="170"/>
      <c r="CW356" s="170"/>
      <c r="DG356" s="170"/>
      <c r="DQ356" s="170"/>
      <c r="EA356" s="170"/>
      <c r="EK356" s="170"/>
      <c r="EU356" s="170"/>
      <c r="FE356" s="170"/>
      <c r="FO356" s="170"/>
      <c r="FY356" s="170"/>
      <c r="GI356" s="170"/>
      <c r="GS356" s="170"/>
      <c r="HC356" s="170"/>
      <c r="HM356" s="170"/>
      <c r="HW356" s="170"/>
    </row>
    <row r="357" spans="1:231" s="3" customFormat="1" x14ac:dyDescent="0.25">
      <c r="A357" s="170"/>
      <c r="K357" s="170"/>
      <c r="U357" s="170"/>
      <c r="AE357" s="170"/>
      <c r="AO357" s="170"/>
      <c r="AY357" s="170"/>
      <c r="AZ357" s="170"/>
      <c r="BA357" s="170"/>
      <c r="BB357" s="170"/>
      <c r="BC357" s="170"/>
      <c r="BD357" s="170"/>
      <c r="BE357" s="170"/>
      <c r="BF357" s="170"/>
      <c r="BI357" s="170"/>
      <c r="BS357" s="170"/>
      <c r="CC357" s="170"/>
      <c r="CM357" s="170"/>
      <c r="CW357" s="170"/>
      <c r="DG357" s="170"/>
      <c r="DQ357" s="170"/>
      <c r="EA357" s="170"/>
      <c r="EK357" s="170"/>
      <c r="EU357" s="170"/>
      <c r="FE357" s="170"/>
      <c r="FO357" s="170"/>
      <c r="FY357" s="170"/>
      <c r="GI357" s="170"/>
      <c r="GS357" s="170"/>
      <c r="HC357" s="170"/>
      <c r="HM357" s="170"/>
      <c r="HW357" s="170"/>
    </row>
    <row r="358" spans="1:231" s="3" customFormat="1" x14ac:dyDescent="0.25">
      <c r="A358" s="170"/>
      <c r="K358" s="170"/>
      <c r="U358" s="170"/>
      <c r="AE358" s="170"/>
      <c r="AO358" s="170"/>
      <c r="AY358" s="170"/>
      <c r="AZ358" s="170"/>
      <c r="BA358" s="170"/>
      <c r="BB358" s="170"/>
      <c r="BC358" s="170"/>
      <c r="BD358" s="170"/>
      <c r="BE358" s="170"/>
      <c r="BF358" s="170"/>
      <c r="BI358" s="170"/>
      <c r="BS358" s="170"/>
      <c r="CC358" s="170"/>
      <c r="CM358" s="170"/>
      <c r="CW358" s="170"/>
      <c r="DG358" s="170"/>
      <c r="DQ358" s="170"/>
      <c r="EA358" s="170"/>
      <c r="EK358" s="170"/>
      <c r="EU358" s="170"/>
      <c r="FE358" s="170"/>
      <c r="FO358" s="170"/>
      <c r="FY358" s="170"/>
      <c r="GI358" s="170"/>
      <c r="GS358" s="170"/>
      <c r="HC358" s="170"/>
      <c r="HM358" s="170"/>
      <c r="HW358" s="170"/>
    </row>
    <row r="359" spans="1:231" s="3" customFormat="1" x14ac:dyDescent="0.25">
      <c r="A359" s="170"/>
      <c r="K359" s="170"/>
      <c r="U359" s="170"/>
      <c r="AE359" s="170"/>
      <c r="AO359" s="170"/>
      <c r="AY359" s="170"/>
      <c r="AZ359" s="170"/>
      <c r="BA359" s="170"/>
      <c r="BB359" s="170"/>
      <c r="BC359" s="170"/>
      <c r="BD359" s="170"/>
      <c r="BE359" s="170"/>
      <c r="BF359" s="170"/>
      <c r="BI359" s="170"/>
      <c r="BS359" s="170"/>
      <c r="CC359" s="170"/>
      <c r="CM359" s="170"/>
      <c r="CW359" s="170"/>
      <c r="DG359" s="170"/>
      <c r="DQ359" s="170"/>
      <c r="EA359" s="170"/>
      <c r="EK359" s="170"/>
      <c r="EU359" s="170"/>
      <c r="FE359" s="170"/>
      <c r="FO359" s="170"/>
      <c r="FY359" s="170"/>
      <c r="GI359" s="170"/>
      <c r="GS359" s="170"/>
      <c r="HC359" s="170"/>
      <c r="HM359" s="170"/>
      <c r="HW359" s="170"/>
    </row>
    <row r="360" spans="1:231" s="3" customFormat="1" x14ac:dyDescent="0.25">
      <c r="A360" s="170"/>
      <c r="K360" s="170"/>
      <c r="U360" s="170"/>
      <c r="AE360" s="170"/>
      <c r="AO360" s="170"/>
      <c r="AY360" s="170"/>
      <c r="AZ360" s="170"/>
      <c r="BA360" s="170"/>
      <c r="BB360" s="170"/>
      <c r="BC360" s="170"/>
      <c r="BD360" s="170"/>
      <c r="BE360" s="170"/>
      <c r="BF360" s="170"/>
      <c r="BI360" s="170"/>
      <c r="BS360" s="170"/>
      <c r="CC360" s="170"/>
      <c r="CM360" s="170"/>
      <c r="CW360" s="170"/>
      <c r="DG360" s="170"/>
      <c r="DQ360" s="170"/>
      <c r="EA360" s="170"/>
      <c r="EK360" s="170"/>
      <c r="EU360" s="170"/>
      <c r="FE360" s="170"/>
      <c r="FO360" s="170"/>
      <c r="FY360" s="170"/>
      <c r="GI360" s="170"/>
      <c r="GS360" s="170"/>
      <c r="HC360" s="170"/>
      <c r="HM360" s="170"/>
      <c r="HW360" s="170"/>
    </row>
    <row r="361" spans="1:231" s="3" customFormat="1" x14ac:dyDescent="0.25">
      <c r="A361" s="170"/>
      <c r="K361" s="170"/>
      <c r="U361" s="170"/>
      <c r="AE361" s="170"/>
      <c r="AO361" s="170"/>
      <c r="AY361" s="170"/>
      <c r="AZ361" s="170"/>
      <c r="BA361" s="170"/>
      <c r="BB361" s="170"/>
      <c r="BC361" s="170"/>
      <c r="BD361" s="170"/>
      <c r="BE361" s="170"/>
      <c r="BF361" s="170"/>
      <c r="BI361" s="170"/>
      <c r="BS361" s="170"/>
      <c r="CC361" s="170"/>
      <c r="CM361" s="170"/>
      <c r="CW361" s="170"/>
      <c r="DG361" s="170"/>
      <c r="DQ361" s="170"/>
      <c r="EA361" s="170"/>
      <c r="EK361" s="170"/>
      <c r="EU361" s="170"/>
      <c r="FE361" s="170"/>
      <c r="FO361" s="170"/>
      <c r="FY361" s="170"/>
      <c r="GI361" s="170"/>
      <c r="GS361" s="170"/>
      <c r="HC361" s="170"/>
      <c r="HM361" s="170"/>
      <c r="HW361" s="170"/>
    </row>
    <row r="362" spans="1:231" s="3" customFormat="1" x14ac:dyDescent="0.25">
      <c r="A362" s="170"/>
      <c r="K362" s="170"/>
      <c r="U362" s="170"/>
      <c r="AE362" s="170"/>
      <c r="AO362" s="170"/>
      <c r="AY362" s="170"/>
      <c r="AZ362" s="170"/>
      <c r="BA362" s="170"/>
      <c r="BB362" s="170"/>
      <c r="BC362" s="170"/>
      <c r="BD362" s="170"/>
      <c r="BE362" s="170"/>
      <c r="BF362" s="170"/>
      <c r="BI362" s="170"/>
      <c r="BS362" s="170"/>
      <c r="CC362" s="170"/>
      <c r="CM362" s="170"/>
      <c r="CW362" s="170"/>
      <c r="DG362" s="170"/>
      <c r="DQ362" s="170"/>
      <c r="EA362" s="170"/>
      <c r="EK362" s="170"/>
      <c r="EU362" s="170"/>
      <c r="FE362" s="170"/>
      <c r="FO362" s="170"/>
      <c r="FY362" s="170"/>
      <c r="GI362" s="170"/>
      <c r="GS362" s="170"/>
      <c r="HC362" s="170"/>
      <c r="HM362" s="170"/>
      <c r="HW362" s="170"/>
    </row>
    <row r="363" spans="1:231" s="3" customFormat="1" x14ac:dyDescent="0.25">
      <c r="A363" s="170"/>
      <c r="K363" s="170"/>
      <c r="U363" s="170"/>
      <c r="AE363" s="170"/>
      <c r="AO363" s="170"/>
      <c r="AY363" s="170"/>
      <c r="AZ363" s="170"/>
      <c r="BA363" s="170"/>
      <c r="BB363" s="170"/>
      <c r="BC363" s="170"/>
      <c r="BD363" s="170"/>
      <c r="BE363" s="170"/>
      <c r="BF363" s="170"/>
      <c r="BI363" s="170"/>
      <c r="BS363" s="170"/>
      <c r="CC363" s="170"/>
      <c r="CM363" s="170"/>
      <c r="CW363" s="170"/>
      <c r="DG363" s="170"/>
      <c r="DQ363" s="170"/>
      <c r="EA363" s="170"/>
      <c r="EK363" s="170"/>
      <c r="EU363" s="170"/>
      <c r="FE363" s="170"/>
      <c r="FO363" s="170"/>
      <c r="FY363" s="170"/>
      <c r="GI363" s="170"/>
      <c r="GS363" s="170"/>
      <c r="HC363" s="170"/>
      <c r="HM363" s="170"/>
      <c r="HW363" s="170"/>
    </row>
    <row r="364" spans="1:231" s="3" customFormat="1" x14ac:dyDescent="0.25">
      <c r="A364" s="170"/>
      <c r="K364" s="170"/>
      <c r="U364" s="170"/>
      <c r="AE364" s="170"/>
      <c r="AO364" s="170"/>
      <c r="AY364" s="170"/>
      <c r="AZ364" s="170"/>
      <c r="BA364" s="170"/>
      <c r="BB364" s="170"/>
      <c r="BC364" s="170"/>
      <c r="BD364" s="170"/>
      <c r="BE364" s="170"/>
      <c r="BF364" s="170"/>
      <c r="BI364" s="170"/>
      <c r="BS364" s="170"/>
      <c r="CC364" s="170"/>
      <c r="CM364" s="170"/>
      <c r="CW364" s="170"/>
      <c r="DG364" s="170"/>
      <c r="DQ364" s="170"/>
      <c r="EA364" s="170"/>
      <c r="EK364" s="170"/>
      <c r="EU364" s="170"/>
      <c r="FE364" s="170"/>
      <c r="FO364" s="170"/>
      <c r="FY364" s="170"/>
      <c r="GI364" s="170"/>
      <c r="GS364" s="170"/>
      <c r="HC364" s="170"/>
      <c r="HM364" s="170"/>
      <c r="HW364" s="170"/>
    </row>
    <row r="365" spans="1:231" s="3" customFormat="1" x14ac:dyDescent="0.25">
      <c r="A365" s="170"/>
      <c r="K365" s="170"/>
      <c r="U365" s="170"/>
      <c r="AE365" s="170"/>
      <c r="AO365" s="170"/>
      <c r="AY365" s="170"/>
      <c r="AZ365" s="170"/>
      <c r="BA365" s="170"/>
      <c r="BB365" s="170"/>
      <c r="BC365" s="170"/>
      <c r="BD365" s="170"/>
      <c r="BE365" s="170"/>
      <c r="BF365" s="170"/>
      <c r="BI365" s="170"/>
      <c r="BS365" s="170"/>
      <c r="CC365" s="170"/>
      <c r="CM365" s="170"/>
      <c r="CW365" s="170"/>
      <c r="DG365" s="170"/>
      <c r="DQ365" s="170"/>
      <c r="EA365" s="170"/>
      <c r="EK365" s="170"/>
      <c r="EU365" s="170"/>
      <c r="FE365" s="170"/>
      <c r="FO365" s="170"/>
      <c r="FY365" s="170"/>
      <c r="GI365" s="170"/>
      <c r="GS365" s="170"/>
      <c r="HC365" s="170"/>
      <c r="HM365" s="170"/>
      <c r="HW365" s="170"/>
    </row>
    <row r="366" spans="1:231" s="3" customFormat="1" x14ac:dyDescent="0.25">
      <c r="A366" s="170"/>
      <c r="K366" s="170"/>
      <c r="U366" s="170"/>
      <c r="AE366" s="170"/>
      <c r="AO366" s="170"/>
      <c r="AY366" s="170"/>
      <c r="AZ366" s="170"/>
      <c r="BA366" s="170"/>
      <c r="BB366" s="170"/>
      <c r="BC366" s="170"/>
      <c r="BD366" s="170"/>
      <c r="BE366" s="170"/>
      <c r="BF366" s="170"/>
      <c r="BI366" s="170"/>
      <c r="BS366" s="170"/>
      <c r="CC366" s="170"/>
      <c r="CM366" s="170"/>
      <c r="CW366" s="170"/>
      <c r="DG366" s="170"/>
      <c r="DQ366" s="170"/>
      <c r="EA366" s="170"/>
      <c r="EK366" s="170"/>
      <c r="EU366" s="170"/>
      <c r="FE366" s="170"/>
      <c r="FO366" s="170"/>
      <c r="FY366" s="170"/>
      <c r="GI366" s="170"/>
      <c r="GS366" s="170"/>
      <c r="HC366" s="170"/>
      <c r="HM366" s="170"/>
      <c r="HW366" s="170"/>
    </row>
    <row r="367" spans="1:231" s="3" customFormat="1" x14ac:dyDescent="0.25">
      <c r="A367" s="170"/>
      <c r="K367" s="170"/>
      <c r="U367" s="170"/>
      <c r="AE367" s="170"/>
      <c r="AO367" s="170"/>
      <c r="AY367" s="170"/>
      <c r="AZ367" s="170"/>
      <c r="BA367" s="170"/>
      <c r="BB367" s="170"/>
      <c r="BC367" s="170"/>
      <c r="BD367" s="170"/>
      <c r="BE367" s="170"/>
      <c r="BF367" s="170"/>
      <c r="BI367" s="170"/>
      <c r="BS367" s="170"/>
      <c r="CC367" s="170"/>
      <c r="CM367" s="170"/>
      <c r="CW367" s="170"/>
      <c r="DG367" s="170"/>
      <c r="DQ367" s="170"/>
      <c r="EA367" s="170"/>
      <c r="EK367" s="170"/>
      <c r="EU367" s="170"/>
      <c r="FE367" s="170"/>
      <c r="FO367" s="170"/>
      <c r="FY367" s="170"/>
      <c r="GI367" s="170"/>
      <c r="GS367" s="170"/>
      <c r="HC367" s="170"/>
      <c r="HM367" s="170"/>
      <c r="HW367" s="170"/>
    </row>
    <row r="368" spans="1:231" s="3" customFormat="1" x14ac:dyDescent="0.25">
      <c r="A368" s="170"/>
      <c r="K368" s="170"/>
      <c r="U368" s="170"/>
      <c r="AE368" s="170"/>
      <c r="AO368" s="170"/>
      <c r="AY368" s="170"/>
      <c r="AZ368" s="170"/>
      <c r="BA368" s="170"/>
      <c r="BB368" s="170"/>
      <c r="BC368" s="170"/>
      <c r="BD368" s="170"/>
      <c r="BE368" s="170"/>
      <c r="BF368" s="170"/>
      <c r="BI368" s="170"/>
      <c r="BS368" s="170"/>
      <c r="CC368" s="170"/>
      <c r="CM368" s="170"/>
      <c r="CW368" s="170"/>
      <c r="DG368" s="170"/>
      <c r="DQ368" s="170"/>
      <c r="EA368" s="170"/>
      <c r="EK368" s="170"/>
      <c r="EU368" s="170"/>
      <c r="FE368" s="170"/>
      <c r="FO368" s="170"/>
      <c r="FY368" s="170"/>
      <c r="GI368" s="170"/>
      <c r="GS368" s="170"/>
      <c r="HC368" s="170"/>
      <c r="HM368" s="170"/>
      <c r="HW368" s="170"/>
    </row>
    <row r="369" spans="1:231" s="3" customFormat="1" x14ac:dyDescent="0.25">
      <c r="A369" s="170"/>
      <c r="K369" s="170"/>
      <c r="U369" s="170"/>
      <c r="AE369" s="170"/>
      <c r="AO369" s="170"/>
      <c r="AY369" s="170"/>
      <c r="AZ369" s="170"/>
      <c r="BA369" s="170"/>
      <c r="BB369" s="170"/>
      <c r="BC369" s="170"/>
      <c r="BD369" s="170"/>
      <c r="BE369" s="170"/>
      <c r="BF369" s="170"/>
      <c r="BI369" s="170"/>
      <c r="BS369" s="170"/>
      <c r="CC369" s="170"/>
      <c r="CM369" s="170"/>
      <c r="CW369" s="170"/>
      <c r="DG369" s="170"/>
      <c r="DQ369" s="170"/>
      <c r="EA369" s="170"/>
      <c r="EK369" s="170"/>
      <c r="EU369" s="170"/>
      <c r="FE369" s="170"/>
      <c r="FO369" s="170"/>
      <c r="FY369" s="170"/>
      <c r="GI369" s="170"/>
      <c r="GS369" s="170"/>
      <c r="HC369" s="170"/>
      <c r="HM369" s="170"/>
      <c r="HW369" s="170"/>
    </row>
    <row r="370" spans="1:231" s="3" customFormat="1" x14ac:dyDescent="0.25">
      <c r="A370" s="170"/>
      <c r="K370" s="170"/>
      <c r="U370" s="170"/>
      <c r="AE370" s="170"/>
      <c r="AO370" s="170"/>
      <c r="AY370" s="170"/>
      <c r="AZ370" s="170"/>
      <c r="BA370" s="170"/>
      <c r="BB370" s="170"/>
      <c r="BC370" s="170"/>
      <c r="BD370" s="170"/>
      <c r="BE370" s="170"/>
      <c r="BF370" s="170"/>
      <c r="BI370" s="170"/>
      <c r="BS370" s="170"/>
      <c r="CC370" s="170"/>
      <c r="CM370" s="170"/>
      <c r="CW370" s="170"/>
      <c r="DG370" s="170"/>
      <c r="DQ370" s="170"/>
      <c r="EA370" s="170"/>
      <c r="EK370" s="170"/>
      <c r="EU370" s="170"/>
      <c r="FE370" s="170"/>
      <c r="FO370" s="170"/>
      <c r="FY370" s="170"/>
      <c r="GI370" s="170"/>
      <c r="GS370" s="170"/>
      <c r="HC370" s="170"/>
      <c r="HM370" s="170"/>
      <c r="HW370" s="170"/>
    </row>
    <row r="371" spans="1:231" s="3" customFormat="1" x14ac:dyDescent="0.25">
      <c r="A371" s="170"/>
      <c r="K371" s="170"/>
      <c r="U371" s="170"/>
      <c r="AE371" s="170"/>
      <c r="AO371" s="170"/>
      <c r="AY371" s="170"/>
      <c r="AZ371" s="170"/>
      <c r="BA371" s="170"/>
      <c r="BB371" s="170"/>
      <c r="BC371" s="170"/>
      <c r="BD371" s="170"/>
      <c r="BE371" s="170"/>
      <c r="BF371" s="170"/>
      <c r="BI371" s="170"/>
      <c r="BS371" s="170"/>
      <c r="CC371" s="170"/>
      <c r="CM371" s="170"/>
      <c r="CW371" s="170"/>
      <c r="DG371" s="170"/>
      <c r="DQ371" s="170"/>
      <c r="EA371" s="170"/>
      <c r="EK371" s="170"/>
      <c r="EU371" s="170"/>
      <c r="FE371" s="170"/>
      <c r="FO371" s="170"/>
      <c r="FY371" s="170"/>
      <c r="GI371" s="170"/>
      <c r="GS371" s="170"/>
      <c r="HC371" s="170"/>
      <c r="HM371" s="170"/>
      <c r="HW371" s="170"/>
    </row>
    <row r="372" spans="1:231" s="3" customFormat="1" x14ac:dyDescent="0.25">
      <c r="A372" s="170"/>
      <c r="K372" s="170"/>
      <c r="U372" s="170"/>
      <c r="AE372" s="170"/>
      <c r="AO372" s="170"/>
      <c r="AY372" s="170"/>
      <c r="AZ372" s="170"/>
      <c r="BA372" s="170"/>
      <c r="BB372" s="170"/>
      <c r="BC372" s="170"/>
      <c r="BD372" s="170"/>
      <c r="BE372" s="170"/>
      <c r="BF372" s="170"/>
      <c r="BI372" s="170"/>
      <c r="BS372" s="170"/>
      <c r="CC372" s="170"/>
      <c r="CM372" s="170"/>
      <c r="CW372" s="170"/>
      <c r="DG372" s="170"/>
      <c r="DQ372" s="170"/>
      <c r="EA372" s="170"/>
      <c r="EK372" s="170"/>
      <c r="EU372" s="170"/>
      <c r="FE372" s="170"/>
      <c r="FO372" s="170"/>
      <c r="FY372" s="170"/>
      <c r="GI372" s="170"/>
      <c r="GS372" s="170"/>
      <c r="HC372" s="170"/>
      <c r="HM372" s="170"/>
      <c r="HW372" s="170"/>
    </row>
    <row r="373" spans="1:231" s="3" customFormat="1" x14ac:dyDescent="0.25">
      <c r="A373" s="170"/>
      <c r="K373" s="170"/>
      <c r="U373" s="170"/>
      <c r="AE373" s="170"/>
      <c r="AO373" s="170"/>
      <c r="AY373" s="170"/>
      <c r="AZ373" s="170"/>
      <c r="BA373" s="170"/>
      <c r="BB373" s="170"/>
      <c r="BC373" s="170"/>
      <c r="BD373" s="170"/>
      <c r="BE373" s="170"/>
      <c r="BF373" s="170"/>
      <c r="BI373" s="170"/>
      <c r="BS373" s="170"/>
      <c r="CC373" s="170"/>
      <c r="CM373" s="170"/>
      <c r="CW373" s="170"/>
      <c r="DG373" s="170"/>
      <c r="DQ373" s="170"/>
      <c r="EA373" s="170"/>
      <c r="EK373" s="170"/>
      <c r="EU373" s="170"/>
      <c r="FE373" s="170"/>
      <c r="FO373" s="170"/>
      <c r="FY373" s="170"/>
      <c r="GI373" s="170"/>
      <c r="GS373" s="170"/>
      <c r="HC373" s="170"/>
      <c r="HM373" s="170"/>
      <c r="HW373" s="170"/>
    </row>
    <row r="374" spans="1:231" s="3" customFormat="1" x14ac:dyDescent="0.25">
      <c r="A374" s="170"/>
      <c r="K374" s="170"/>
      <c r="U374" s="170"/>
      <c r="AE374" s="170"/>
      <c r="AO374" s="170"/>
      <c r="AY374" s="170"/>
      <c r="AZ374" s="170"/>
      <c r="BA374" s="170"/>
      <c r="BB374" s="170"/>
      <c r="BC374" s="170"/>
      <c r="BD374" s="170"/>
      <c r="BE374" s="170"/>
      <c r="BF374" s="170"/>
      <c r="BI374" s="170"/>
      <c r="BS374" s="170"/>
      <c r="CC374" s="170"/>
      <c r="CM374" s="170"/>
      <c r="CW374" s="170"/>
      <c r="DG374" s="170"/>
      <c r="DQ374" s="170"/>
      <c r="EA374" s="170"/>
      <c r="EK374" s="170"/>
      <c r="EU374" s="170"/>
      <c r="FE374" s="170"/>
      <c r="FO374" s="170"/>
      <c r="FY374" s="170"/>
      <c r="GI374" s="170"/>
      <c r="GS374" s="170"/>
      <c r="HC374" s="170"/>
      <c r="HM374" s="170"/>
      <c r="HW374" s="170"/>
    </row>
    <row r="375" spans="1:231" s="3" customFormat="1" x14ac:dyDescent="0.25">
      <c r="A375" s="170"/>
      <c r="K375" s="170"/>
      <c r="U375" s="170"/>
      <c r="AE375" s="170"/>
      <c r="AO375" s="170"/>
      <c r="AY375" s="170"/>
      <c r="AZ375" s="170"/>
      <c r="BA375" s="170"/>
      <c r="BB375" s="170"/>
      <c r="BC375" s="170"/>
      <c r="BD375" s="170"/>
      <c r="BE375" s="170"/>
      <c r="BF375" s="170"/>
      <c r="BI375" s="170"/>
      <c r="BS375" s="170"/>
      <c r="CC375" s="170"/>
      <c r="CM375" s="170"/>
      <c r="CW375" s="170"/>
      <c r="DG375" s="170"/>
      <c r="DQ375" s="170"/>
      <c r="EA375" s="170"/>
      <c r="EK375" s="170"/>
      <c r="EU375" s="170"/>
      <c r="FE375" s="170"/>
      <c r="FO375" s="170"/>
      <c r="FY375" s="170"/>
      <c r="GI375" s="170"/>
      <c r="GS375" s="170"/>
      <c r="HC375" s="170"/>
      <c r="HM375" s="170"/>
      <c r="HW375" s="170"/>
    </row>
    <row r="376" spans="1:231" s="3" customFormat="1" x14ac:dyDescent="0.25">
      <c r="A376" s="170"/>
      <c r="K376" s="170"/>
      <c r="U376" s="170"/>
      <c r="AE376" s="170"/>
      <c r="AO376" s="170"/>
      <c r="AY376" s="170"/>
      <c r="AZ376" s="170"/>
      <c r="BA376" s="170"/>
      <c r="BB376" s="170"/>
      <c r="BC376" s="170"/>
      <c r="BD376" s="170"/>
      <c r="BE376" s="170"/>
      <c r="BF376" s="170"/>
      <c r="BI376" s="170"/>
      <c r="BS376" s="170"/>
      <c r="CC376" s="170"/>
      <c r="CM376" s="170"/>
      <c r="CW376" s="170"/>
      <c r="DG376" s="170"/>
      <c r="DQ376" s="170"/>
      <c r="EA376" s="170"/>
      <c r="EK376" s="170"/>
      <c r="EU376" s="170"/>
      <c r="FE376" s="170"/>
      <c r="FO376" s="170"/>
      <c r="FY376" s="170"/>
      <c r="GI376" s="170"/>
      <c r="GS376" s="170"/>
      <c r="HC376" s="170"/>
      <c r="HM376" s="170"/>
      <c r="HW376" s="170"/>
    </row>
    <row r="377" spans="1:231" s="3" customFormat="1" x14ac:dyDescent="0.25">
      <c r="A377" s="170"/>
      <c r="K377" s="170"/>
      <c r="U377" s="170"/>
      <c r="AE377" s="170"/>
      <c r="AO377" s="170"/>
      <c r="AY377" s="170"/>
      <c r="AZ377" s="170"/>
      <c r="BA377" s="170"/>
      <c r="BB377" s="170"/>
      <c r="BC377" s="170"/>
      <c r="BD377" s="170"/>
      <c r="BE377" s="170"/>
      <c r="BF377" s="170"/>
      <c r="BI377" s="170"/>
      <c r="BS377" s="170"/>
      <c r="CC377" s="170"/>
      <c r="CM377" s="170"/>
      <c r="CW377" s="170"/>
      <c r="DG377" s="170"/>
      <c r="DQ377" s="170"/>
      <c r="EA377" s="170"/>
      <c r="EK377" s="170"/>
      <c r="EU377" s="170"/>
      <c r="FE377" s="170"/>
      <c r="FO377" s="170"/>
      <c r="FY377" s="170"/>
      <c r="GI377" s="170"/>
      <c r="GS377" s="170"/>
      <c r="HC377" s="170"/>
      <c r="HM377" s="170"/>
      <c r="HW377" s="170"/>
    </row>
    <row r="378" spans="1:231" s="3" customFormat="1" x14ac:dyDescent="0.25">
      <c r="A378" s="170"/>
      <c r="K378" s="170"/>
      <c r="U378" s="170"/>
      <c r="AE378" s="170"/>
      <c r="AO378" s="170"/>
      <c r="AY378" s="170"/>
      <c r="AZ378" s="170"/>
      <c r="BA378" s="170"/>
      <c r="BB378" s="170"/>
      <c r="BC378" s="170"/>
      <c r="BD378" s="170"/>
      <c r="BE378" s="170"/>
      <c r="BF378" s="170"/>
      <c r="BI378" s="170"/>
      <c r="BS378" s="170"/>
      <c r="CC378" s="170"/>
      <c r="CM378" s="170"/>
      <c r="CW378" s="170"/>
      <c r="DG378" s="170"/>
      <c r="DQ378" s="170"/>
      <c r="EA378" s="170"/>
      <c r="EK378" s="170"/>
      <c r="EU378" s="170"/>
      <c r="FE378" s="170"/>
      <c r="FO378" s="170"/>
      <c r="FY378" s="170"/>
      <c r="GI378" s="170"/>
      <c r="GS378" s="170"/>
      <c r="HC378" s="170"/>
      <c r="HM378" s="170"/>
      <c r="HW378" s="170"/>
    </row>
    <row r="379" spans="1:231" s="3" customFormat="1" x14ac:dyDescent="0.25">
      <c r="A379" s="170"/>
      <c r="K379" s="170"/>
      <c r="U379" s="170"/>
      <c r="AE379" s="170"/>
      <c r="AO379" s="170"/>
      <c r="AY379" s="170"/>
      <c r="AZ379" s="170"/>
      <c r="BA379" s="170"/>
      <c r="BB379" s="170"/>
      <c r="BC379" s="170"/>
      <c r="BD379" s="170"/>
      <c r="BE379" s="170"/>
      <c r="BF379" s="170"/>
      <c r="BI379" s="170"/>
      <c r="BS379" s="170"/>
      <c r="CC379" s="170"/>
      <c r="CM379" s="170"/>
      <c r="CW379" s="170"/>
      <c r="DG379" s="170"/>
      <c r="DQ379" s="170"/>
      <c r="EA379" s="170"/>
      <c r="EK379" s="170"/>
      <c r="EU379" s="170"/>
      <c r="FE379" s="170"/>
      <c r="FO379" s="170"/>
      <c r="FY379" s="170"/>
      <c r="GI379" s="170"/>
      <c r="GS379" s="170"/>
      <c r="HC379" s="170"/>
      <c r="HM379" s="170"/>
      <c r="HW379" s="170"/>
    </row>
    <row r="380" spans="1:231" s="3" customFormat="1" x14ac:dyDescent="0.25">
      <c r="A380" s="170"/>
      <c r="K380" s="170"/>
      <c r="U380" s="170"/>
      <c r="AE380" s="170"/>
      <c r="AO380" s="170"/>
      <c r="AY380" s="170"/>
      <c r="AZ380" s="170"/>
      <c r="BA380" s="170"/>
      <c r="BB380" s="170"/>
      <c r="BC380" s="170"/>
      <c r="BD380" s="170"/>
      <c r="BE380" s="170"/>
      <c r="BF380" s="170"/>
      <c r="BI380" s="170"/>
      <c r="BS380" s="170"/>
      <c r="CC380" s="170"/>
      <c r="CM380" s="170"/>
      <c r="CW380" s="170"/>
      <c r="DG380" s="170"/>
      <c r="DQ380" s="170"/>
      <c r="EA380" s="170"/>
      <c r="EK380" s="170"/>
      <c r="EU380" s="170"/>
      <c r="FE380" s="170"/>
      <c r="FO380" s="170"/>
      <c r="FY380" s="170"/>
      <c r="GI380" s="170"/>
      <c r="GS380" s="170"/>
      <c r="HC380" s="170"/>
      <c r="HM380" s="170"/>
      <c r="HW380" s="170"/>
    </row>
    <row r="381" spans="1:231" s="3" customFormat="1" x14ac:dyDescent="0.25">
      <c r="A381" s="170"/>
      <c r="K381" s="170"/>
      <c r="U381" s="170"/>
      <c r="AE381" s="170"/>
      <c r="AO381" s="170"/>
      <c r="AY381" s="170"/>
      <c r="AZ381" s="170"/>
      <c r="BA381" s="170"/>
      <c r="BB381" s="170"/>
      <c r="BC381" s="170"/>
      <c r="BD381" s="170"/>
      <c r="BE381" s="170"/>
      <c r="BF381" s="170"/>
      <c r="BI381" s="170"/>
      <c r="BS381" s="170"/>
      <c r="CC381" s="170"/>
      <c r="CM381" s="170"/>
      <c r="CW381" s="170"/>
      <c r="DG381" s="170"/>
      <c r="DQ381" s="170"/>
      <c r="EA381" s="170"/>
      <c r="EK381" s="170"/>
      <c r="EU381" s="170"/>
      <c r="FE381" s="170"/>
      <c r="FO381" s="170"/>
      <c r="FY381" s="170"/>
      <c r="GI381" s="170"/>
      <c r="GS381" s="170"/>
      <c r="HC381" s="170"/>
      <c r="HM381" s="170"/>
      <c r="HW381" s="170"/>
    </row>
    <row r="382" spans="1:231" s="3" customFormat="1" x14ac:dyDescent="0.25">
      <c r="A382" s="170"/>
      <c r="K382" s="170"/>
      <c r="U382" s="170"/>
      <c r="AE382" s="170"/>
      <c r="AO382" s="170"/>
      <c r="AY382" s="170"/>
      <c r="AZ382" s="170"/>
      <c r="BA382" s="170"/>
      <c r="BB382" s="170"/>
      <c r="BC382" s="170"/>
      <c r="BD382" s="170"/>
      <c r="BE382" s="170"/>
      <c r="BF382" s="170"/>
      <c r="BI382" s="170"/>
      <c r="BS382" s="170"/>
      <c r="CC382" s="170"/>
      <c r="CM382" s="170"/>
      <c r="CW382" s="170"/>
      <c r="DG382" s="170"/>
      <c r="DQ382" s="170"/>
      <c r="EA382" s="170"/>
      <c r="EK382" s="170"/>
      <c r="EU382" s="170"/>
      <c r="FE382" s="170"/>
      <c r="FO382" s="170"/>
      <c r="FY382" s="170"/>
      <c r="GI382" s="170"/>
      <c r="GS382" s="170"/>
      <c r="HC382" s="170"/>
      <c r="HM382" s="170"/>
      <c r="HW382" s="170"/>
    </row>
    <row r="383" spans="1:231" s="3" customFormat="1" x14ac:dyDescent="0.25">
      <c r="A383" s="170"/>
      <c r="K383" s="170"/>
      <c r="U383" s="170"/>
      <c r="AE383" s="170"/>
      <c r="AO383" s="170"/>
      <c r="AY383" s="170"/>
      <c r="AZ383" s="170"/>
      <c r="BA383" s="170"/>
      <c r="BB383" s="170"/>
      <c r="BC383" s="170"/>
      <c r="BD383" s="170"/>
      <c r="BE383" s="170"/>
      <c r="BF383" s="170"/>
      <c r="BI383" s="170"/>
      <c r="BS383" s="170"/>
      <c r="CC383" s="170"/>
      <c r="CM383" s="170"/>
      <c r="CW383" s="170"/>
      <c r="DG383" s="170"/>
      <c r="DQ383" s="170"/>
      <c r="EA383" s="170"/>
      <c r="EK383" s="170"/>
      <c r="EU383" s="170"/>
      <c r="FE383" s="170"/>
      <c r="FO383" s="170"/>
      <c r="FY383" s="170"/>
      <c r="GI383" s="170"/>
      <c r="GS383" s="170"/>
      <c r="HC383" s="170"/>
      <c r="HM383" s="170"/>
      <c r="HW383" s="170"/>
    </row>
    <row r="384" spans="1:231" s="3" customFormat="1" x14ac:dyDescent="0.25">
      <c r="A384" s="170"/>
      <c r="K384" s="170"/>
      <c r="U384" s="170"/>
      <c r="AE384" s="170"/>
      <c r="AO384" s="170"/>
      <c r="AY384" s="170"/>
      <c r="AZ384" s="170"/>
      <c r="BA384" s="170"/>
      <c r="BB384" s="170"/>
      <c r="BC384" s="170"/>
      <c r="BD384" s="170"/>
      <c r="BE384" s="170"/>
      <c r="BF384" s="170"/>
      <c r="BI384" s="170"/>
      <c r="BS384" s="170"/>
      <c r="CC384" s="170"/>
      <c r="CM384" s="170"/>
      <c r="CW384" s="170"/>
      <c r="DG384" s="170"/>
      <c r="DQ384" s="170"/>
      <c r="EA384" s="170"/>
      <c r="EK384" s="170"/>
      <c r="EU384" s="170"/>
      <c r="FE384" s="170"/>
      <c r="FO384" s="170"/>
      <c r="FY384" s="170"/>
      <c r="GI384" s="170"/>
      <c r="GS384" s="170"/>
      <c r="HC384" s="170"/>
      <c r="HM384" s="170"/>
      <c r="HW384" s="170"/>
    </row>
    <row r="385" spans="1:231" s="3" customFormat="1" x14ac:dyDescent="0.25">
      <c r="A385" s="170"/>
      <c r="K385" s="170"/>
      <c r="U385" s="170"/>
      <c r="AE385" s="170"/>
      <c r="AO385" s="170"/>
      <c r="AY385" s="170"/>
      <c r="AZ385" s="170"/>
      <c r="BA385" s="170"/>
      <c r="BB385" s="170"/>
      <c r="BC385" s="170"/>
      <c r="BD385" s="170"/>
      <c r="BE385" s="170"/>
      <c r="BF385" s="170"/>
      <c r="BI385" s="170"/>
      <c r="BS385" s="170"/>
      <c r="CC385" s="170"/>
      <c r="CM385" s="170"/>
      <c r="CW385" s="170"/>
      <c r="DG385" s="170"/>
      <c r="DQ385" s="170"/>
      <c r="EA385" s="170"/>
      <c r="EK385" s="170"/>
      <c r="EU385" s="170"/>
      <c r="FE385" s="170"/>
      <c r="FO385" s="170"/>
      <c r="FY385" s="170"/>
      <c r="GI385" s="170"/>
      <c r="GS385" s="170"/>
      <c r="HC385" s="170"/>
      <c r="HM385" s="170"/>
      <c r="HW385" s="170"/>
    </row>
    <row r="386" spans="1:231" s="3" customFormat="1" x14ac:dyDescent="0.25">
      <c r="A386" s="170"/>
      <c r="K386" s="170"/>
      <c r="U386" s="170"/>
      <c r="AE386" s="170"/>
      <c r="AO386" s="170"/>
      <c r="AY386" s="170"/>
      <c r="AZ386" s="170"/>
      <c r="BA386" s="170"/>
      <c r="BB386" s="170"/>
      <c r="BC386" s="170"/>
      <c r="BD386" s="170"/>
      <c r="BE386" s="170"/>
      <c r="BF386" s="170"/>
      <c r="BI386" s="170"/>
      <c r="BS386" s="170"/>
      <c r="CC386" s="170"/>
      <c r="CM386" s="170"/>
      <c r="CW386" s="170"/>
      <c r="DG386" s="170"/>
      <c r="DQ386" s="170"/>
      <c r="EA386" s="170"/>
      <c r="EK386" s="170"/>
      <c r="EU386" s="170"/>
      <c r="FE386" s="170"/>
      <c r="FO386" s="170"/>
      <c r="FY386" s="170"/>
      <c r="GI386" s="170"/>
      <c r="GS386" s="170"/>
      <c r="HC386" s="170"/>
      <c r="HM386" s="170"/>
      <c r="HW386" s="170"/>
    </row>
    <row r="387" spans="1:231" s="3" customFormat="1" x14ac:dyDescent="0.25">
      <c r="A387" s="170"/>
      <c r="K387" s="170"/>
      <c r="U387" s="170"/>
      <c r="AE387" s="170"/>
      <c r="AO387" s="170"/>
      <c r="AY387" s="170"/>
      <c r="AZ387" s="170"/>
      <c r="BA387" s="170"/>
      <c r="BB387" s="170"/>
      <c r="BC387" s="170"/>
      <c r="BD387" s="170"/>
      <c r="BE387" s="170"/>
      <c r="BF387" s="170"/>
      <c r="BI387" s="170"/>
      <c r="BS387" s="170"/>
      <c r="CC387" s="170"/>
      <c r="CM387" s="170"/>
      <c r="CW387" s="170"/>
      <c r="DG387" s="170"/>
      <c r="DQ387" s="170"/>
      <c r="EA387" s="170"/>
      <c r="EK387" s="170"/>
      <c r="EU387" s="170"/>
      <c r="FE387" s="170"/>
      <c r="FO387" s="170"/>
      <c r="FY387" s="170"/>
      <c r="GI387" s="170"/>
      <c r="GS387" s="170"/>
      <c r="HC387" s="170"/>
      <c r="HM387" s="170"/>
      <c r="HW387" s="170"/>
    </row>
    <row r="388" spans="1:231" s="3" customFormat="1" x14ac:dyDescent="0.25">
      <c r="A388" s="170"/>
      <c r="K388" s="170"/>
      <c r="U388" s="170"/>
      <c r="AE388" s="170"/>
      <c r="AO388" s="170"/>
      <c r="AY388" s="170"/>
      <c r="AZ388" s="170"/>
      <c r="BA388" s="170"/>
      <c r="BB388" s="170"/>
      <c r="BC388" s="170"/>
      <c r="BD388" s="170"/>
      <c r="BE388" s="170"/>
      <c r="BF388" s="170"/>
      <c r="BI388" s="170"/>
      <c r="BS388" s="170"/>
      <c r="CC388" s="170"/>
      <c r="CM388" s="170"/>
      <c r="CW388" s="170"/>
      <c r="DG388" s="170"/>
      <c r="DQ388" s="170"/>
      <c r="EA388" s="170"/>
      <c r="EK388" s="170"/>
      <c r="EU388" s="170"/>
      <c r="FE388" s="170"/>
      <c r="FO388" s="170"/>
      <c r="FY388" s="170"/>
      <c r="GI388" s="170"/>
      <c r="GS388" s="170"/>
      <c r="HC388" s="170"/>
      <c r="HM388" s="170"/>
      <c r="HW388" s="170"/>
    </row>
    <row r="389" spans="1:231" s="3" customFormat="1" x14ac:dyDescent="0.25">
      <c r="A389" s="170"/>
      <c r="K389" s="170"/>
      <c r="U389" s="170"/>
      <c r="AE389" s="170"/>
      <c r="AO389" s="170"/>
      <c r="AY389" s="170"/>
      <c r="AZ389" s="170"/>
      <c r="BA389" s="170"/>
      <c r="BB389" s="170"/>
      <c r="BC389" s="170"/>
      <c r="BD389" s="170"/>
      <c r="BE389" s="170"/>
      <c r="BF389" s="170"/>
      <c r="BI389" s="170"/>
      <c r="BS389" s="170"/>
      <c r="CC389" s="170"/>
      <c r="CM389" s="170"/>
      <c r="CW389" s="170"/>
      <c r="DG389" s="170"/>
      <c r="DQ389" s="170"/>
      <c r="EA389" s="170"/>
      <c r="EK389" s="170"/>
      <c r="EU389" s="170"/>
      <c r="FE389" s="170"/>
      <c r="FO389" s="170"/>
      <c r="FY389" s="170"/>
      <c r="GI389" s="170"/>
      <c r="GS389" s="170"/>
      <c r="HC389" s="170"/>
      <c r="HM389" s="170"/>
      <c r="HW389" s="170"/>
    </row>
    <row r="390" spans="1:231" s="3" customFormat="1" x14ac:dyDescent="0.25">
      <c r="A390" s="170"/>
      <c r="K390" s="170"/>
      <c r="U390" s="170"/>
      <c r="AE390" s="170"/>
      <c r="AO390" s="170"/>
      <c r="AY390" s="170"/>
      <c r="AZ390" s="170"/>
      <c r="BA390" s="170"/>
      <c r="BB390" s="170"/>
      <c r="BC390" s="170"/>
      <c r="BD390" s="170"/>
      <c r="BE390" s="170"/>
      <c r="BF390" s="170"/>
      <c r="BI390" s="170"/>
      <c r="BS390" s="170"/>
      <c r="CC390" s="170"/>
      <c r="CM390" s="170"/>
      <c r="CW390" s="170"/>
      <c r="DG390" s="170"/>
      <c r="DQ390" s="170"/>
      <c r="EA390" s="170"/>
      <c r="EK390" s="170"/>
      <c r="EU390" s="170"/>
      <c r="FE390" s="170"/>
      <c r="FO390" s="170"/>
      <c r="FY390" s="170"/>
      <c r="GI390" s="170"/>
      <c r="GS390" s="170"/>
      <c r="HC390" s="170"/>
      <c r="HM390" s="170"/>
      <c r="HW390" s="170"/>
    </row>
    <row r="391" spans="1:231" s="3" customFormat="1" x14ac:dyDescent="0.25">
      <c r="A391" s="170"/>
      <c r="K391" s="170"/>
      <c r="U391" s="170"/>
      <c r="AE391" s="170"/>
      <c r="AO391" s="170"/>
      <c r="AY391" s="170"/>
      <c r="AZ391" s="170"/>
      <c r="BA391" s="170"/>
      <c r="BB391" s="170"/>
      <c r="BC391" s="170"/>
      <c r="BD391" s="170"/>
      <c r="BE391" s="170"/>
      <c r="BF391" s="170"/>
      <c r="BI391" s="170"/>
      <c r="BS391" s="170"/>
      <c r="CC391" s="170"/>
      <c r="CM391" s="170"/>
      <c r="CW391" s="170"/>
      <c r="DG391" s="170"/>
      <c r="DQ391" s="170"/>
      <c r="EA391" s="170"/>
      <c r="EK391" s="170"/>
      <c r="EU391" s="170"/>
      <c r="FE391" s="170"/>
      <c r="FO391" s="170"/>
      <c r="FY391" s="170"/>
      <c r="GI391" s="170"/>
      <c r="GS391" s="170"/>
      <c r="HC391" s="170"/>
      <c r="HM391" s="170"/>
      <c r="HW391" s="170"/>
    </row>
    <row r="392" spans="1:231" s="3" customFormat="1" x14ac:dyDescent="0.25">
      <c r="A392" s="170"/>
      <c r="K392" s="170"/>
      <c r="U392" s="170"/>
      <c r="AE392" s="170"/>
      <c r="AO392" s="170"/>
      <c r="AY392" s="170"/>
      <c r="AZ392" s="170"/>
      <c r="BA392" s="170"/>
      <c r="BB392" s="170"/>
      <c r="BC392" s="170"/>
      <c r="BD392" s="170"/>
      <c r="BE392" s="170"/>
      <c r="BF392" s="170"/>
      <c r="BI392" s="170"/>
      <c r="BS392" s="170"/>
      <c r="CC392" s="170"/>
      <c r="CM392" s="170"/>
      <c r="CW392" s="170"/>
      <c r="DG392" s="170"/>
      <c r="DQ392" s="170"/>
      <c r="EA392" s="170"/>
      <c r="EK392" s="170"/>
      <c r="EU392" s="170"/>
      <c r="FE392" s="170"/>
      <c r="FO392" s="170"/>
      <c r="FY392" s="170"/>
      <c r="GI392" s="170"/>
      <c r="GS392" s="170"/>
      <c r="HC392" s="170"/>
      <c r="HM392" s="170"/>
      <c r="HW392" s="170"/>
    </row>
    <row r="393" spans="1:231" s="3" customFormat="1" x14ac:dyDescent="0.25">
      <c r="A393" s="170"/>
      <c r="K393" s="170"/>
      <c r="U393" s="170"/>
      <c r="AE393" s="170"/>
      <c r="AO393" s="170"/>
      <c r="AY393" s="170"/>
      <c r="AZ393" s="170"/>
      <c r="BA393" s="170"/>
      <c r="BB393" s="170"/>
      <c r="BC393" s="170"/>
      <c r="BD393" s="170"/>
      <c r="BE393" s="170"/>
      <c r="BF393" s="170"/>
      <c r="BI393" s="170"/>
      <c r="BS393" s="170"/>
      <c r="CC393" s="170"/>
      <c r="CM393" s="170"/>
      <c r="CW393" s="170"/>
      <c r="DG393" s="170"/>
      <c r="DQ393" s="170"/>
      <c r="EA393" s="170"/>
      <c r="EK393" s="170"/>
      <c r="EU393" s="170"/>
      <c r="FE393" s="170"/>
      <c r="FO393" s="170"/>
      <c r="FY393" s="170"/>
      <c r="GI393" s="170"/>
      <c r="GS393" s="170"/>
      <c r="HC393" s="170"/>
      <c r="HM393" s="170"/>
      <c r="HW393" s="170"/>
    </row>
    <row r="394" spans="1:231" s="3" customFormat="1" x14ac:dyDescent="0.25">
      <c r="A394" s="170"/>
      <c r="K394" s="170"/>
      <c r="U394" s="170"/>
      <c r="AE394" s="170"/>
      <c r="AO394" s="170"/>
      <c r="AY394" s="170"/>
      <c r="AZ394" s="170"/>
      <c r="BA394" s="170"/>
      <c r="BB394" s="170"/>
      <c r="BC394" s="170"/>
      <c r="BD394" s="170"/>
      <c r="BE394" s="170"/>
      <c r="BF394" s="170"/>
      <c r="BI394" s="170"/>
      <c r="BS394" s="170"/>
      <c r="CC394" s="170"/>
      <c r="CM394" s="170"/>
      <c r="CW394" s="170"/>
      <c r="DG394" s="170"/>
      <c r="DQ394" s="170"/>
      <c r="EA394" s="170"/>
      <c r="EK394" s="170"/>
      <c r="EU394" s="170"/>
      <c r="FE394" s="170"/>
      <c r="FO394" s="170"/>
      <c r="FY394" s="170"/>
      <c r="GI394" s="170"/>
      <c r="GS394" s="170"/>
      <c r="HC394" s="170"/>
      <c r="HM394" s="170"/>
      <c r="HW394" s="170"/>
    </row>
    <row r="395" spans="1:231" s="3" customFormat="1" x14ac:dyDescent="0.25">
      <c r="A395" s="170"/>
      <c r="K395" s="170"/>
      <c r="U395" s="170"/>
      <c r="AE395" s="170"/>
      <c r="AO395" s="170"/>
      <c r="AY395" s="170"/>
      <c r="AZ395" s="170"/>
      <c r="BA395" s="170"/>
      <c r="BB395" s="170"/>
      <c r="BC395" s="170"/>
      <c r="BD395" s="170"/>
      <c r="BE395" s="170"/>
      <c r="BF395" s="170"/>
      <c r="BI395" s="170"/>
      <c r="BS395" s="170"/>
      <c r="CC395" s="170"/>
      <c r="CM395" s="170"/>
      <c r="CW395" s="170"/>
      <c r="DG395" s="170"/>
      <c r="DQ395" s="170"/>
      <c r="EA395" s="170"/>
      <c r="EK395" s="170"/>
      <c r="EU395" s="170"/>
      <c r="FE395" s="170"/>
      <c r="FO395" s="170"/>
      <c r="FY395" s="170"/>
      <c r="GI395" s="170"/>
      <c r="GS395" s="170"/>
      <c r="HC395" s="170"/>
      <c r="HM395" s="170"/>
      <c r="HW395" s="170"/>
    </row>
    <row r="396" spans="1:231" s="3" customFormat="1" x14ac:dyDescent="0.25">
      <c r="A396" s="170"/>
      <c r="K396" s="170"/>
      <c r="U396" s="170"/>
      <c r="AE396" s="170"/>
      <c r="AO396" s="170"/>
      <c r="AY396" s="170"/>
      <c r="AZ396" s="170"/>
      <c r="BA396" s="170"/>
      <c r="BB396" s="170"/>
      <c r="BC396" s="170"/>
      <c r="BD396" s="170"/>
      <c r="BE396" s="170"/>
      <c r="BF396" s="170"/>
      <c r="BI396" s="170"/>
      <c r="BS396" s="170"/>
      <c r="CC396" s="170"/>
      <c r="CM396" s="170"/>
      <c r="CW396" s="170"/>
      <c r="DG396" s="170"/>
      <c r="DQ396" s="170"/>
      <c r="EA396" s="170"/>
      <c r="EK396" s="170"/>
      <c r="EU396" s="170"/>
      <c r="FE396" s="170"/>
      <c r="FO396" s="170"/>
      <c r="FY396" s="170"/>
      <c r="GI396" s="170"/>
      <c r="GS396" s="170"/>
      <c r="HC396" s="170"/>
      <c r="HM396" s="170"/>
      <c r="HW396" s="170"/>
    </row>
    <row r="397" spans="1:231" s="3" customFormat="1" x14ac:dyDescent="0.25">
      <c r="A397" s="170"/>
      <c r="K397" s="170"/>
      <c r="U397" s="170"/>
      <c r="AE397" s="170"/>
      <c r="AO397" s="170"/>
      <c r="AY397" s="170"/>
      <c r="AZ397" s="170"/>
      <c r="BA397" s="170"/>
      <c r="BB397" s="170"/>
      <c r="BC397" s="170"/>
      <c r="BD397" s="170"/>
      <c r="BE397" s="170"/>
      <c r="BF397" s="170"/>
      <c r="BI397" s="170"/>
      <c r="BS397" s="170"/>
      <c r="CC397" s="170"/>
      <c r="CM397" s="170"/>
      <c r="CW397" s="170"/>
      <c r="DG397" s="170"/>
      <c r="DQ397" s="170"/>
      <c r="EA397" s="170"/>
      <c r="EK397" s="170"/>
      <c r="EU397" s="170"/>
      <c r="FE397" s="170"/>
      <c r="FO397" s="170"/>
      <c r="FY397" s="170"/>
      <c r="GI397" s="170"/>
      <c r="GS397" s="170"/>
      <c r="HC397" s="170"/>
      <c r="HM397" s="170"/>
      <c r="HW397" s="170"/>
    </row>
    <row r="398" spans="1:231" s="3" customFormat="1" x14ac:dyDescent="0.25">
      <c r="A398" s="170"/>
      <c r="K398" s="170"/>
      <c r="U398" s="170"/>
      <c r="AE398" s="170"/>
      <c r="AO398" s="170"/>
      <c r="AY398" s="170"/>
      <c r="AZ398" s="170"/>
      <c r="BA398" s="170"/>
      <c r="BB398" s="170"/>
      <c r="BC398" s="170"/>
      <c r="BD398" s="170"/>
      <c r="BE398" s="170"/>
      <c r="BF398" s="170"/>
      <c r="BI398" s="170"/>
      <c r="BS398" s="170"/>
      <c r="CC398" s="170"/>
      <c r="CM398" s="170"/>
      <c r="CW398" s="170"/>
      <c r="DG398" s="170"/>
      <c r="DQ398" s="170"/>
      <c r="EA398" s="170"/>
      <c r="EK398" s="170"/>
      <c r="EU398" s="170"/>
      <c r="FE398" s="170"/>
      <c r="FO398" s="170"/>
      <c r="FY398" s="170"/>
      <c r="GI398" s="170"/>
      <c r="GS398" s="170"/>
      <c r="HC398" s="170"/>
      <c r="HM398" s="170"/>
      <c r="HW398" s="170"/>
    </row>
    <row r="399" spans="1:231" s="3" customFormat="1" x14ac:dyDescent="0.25">
      <c r="A399" s="170"/>
      <c r="K399" s="170"/>
      <c r="U399" s="170"/>
      <c r="AE399" s="170"/>
      <c r="AO399" s="170"/>
      <c r="AY399" s="170"/>
      <c r="AZ399" s="170"/>
      <c r="BA399" s="170"/>
      <c r="BB399" s="170"/>
      <c r="BC399" s="170"/>
      <c r="BD399" s="170"/>
      <c r="BE399" s="170"/>
      <c r="BF399" s="170"/>
      <c r="BI399" s="170"/>
      <c r="BS399" s="170"/>
      <c r="CC399" s="170"/>
      <c r="CM399" s="170"/>
      <c r="CW399" s="170"/>
      <c r="DG399" s="170"/>
      <c r="DQ399" s="170"/>
      <c r="EA399" s="170"/>
      <c r="EK399" s="170"/>
      <c r="EU399" s="170"/>
      <c r="FE399" s="170"/>
      <c r="FO399" s="170"/>
      <c r="FY399" s="170"/>
      <c r="GI399" s="170"/>
      <c r="GS399" s="170"/>
      <c r="HC399" s="170"/>
      <c r="HM399" s="170"/>
      <c r="HW399" s="170"/>
    </row>
    <row r="400" spans="1:231" s="3" customFormat="1" x14ac:dyDescent="0.25">
      <c r="A400" s="170"/>
      <c r="K400" s="170"/>
      <c r="U400" s="170"/>
      <c r="AE400" s="170"/>
      <c r="AO400" s="170"/>
      <c r="AY400" s="170"/>
      <c r="AZ400" s="170"/>
      <c r="BA400" s="170"/>
      <c r="BB400" s="170"/>
      <c r="BC400" s="170"/>
      <c r="BD400" s="170"/>
      <c r="BE400" s="170"/>
      <c r="BF400" s="170"/>
      <c r="BI400" s="170"/>
      <c r="BS400" s="170"/>
      <c r="CC400" s="170"/>
      <c r="CM400" s="170"/>
      <c r="CW400" s="170"/>
      <c r="DG400" s="170"/>
      <c r="DQ400" s="170"/>
      <c r="EA400" s="170"/>
      <c r="EK400" s="170"/>
      <c r="EU400" s="170"/>
      <c r="FE400" s="170"/>
      <c r="FO400" s="170"/>
      <c r="FY400" s="170"/>
      <c r="GI400" s="170"/>
      <c r="GS400" s="170"/>
      <c r="HC400" s="170"/>
      <c r="HM400" s="170"/>
      <c r="HW400" s="170"/>
    </row>
    <row r="401" spans="1:231" s="3" customFormat="1" x14ac:dyDescent="0.25">
      <c r="A401" s="170"/>
      <c r="K401" s="170"/>
      <c r="U401" s="170"/>
      <c r="AE401" s="170"/>
      <c r="AO401" s="170"/>
      <c r="AY401" s="170"/>
      <c r="AZ401" s="170"/>
      <c r="BA401" s="170"/>
      <c r="BB401" s="170"/>
      <c r="BC401" s="170"/>
      <c r="BD401" s="170"/>
      <c r="BE401" s="170"/>
      <c r="BF401" s="170"/>
      <c r="BI401" s="170"/>
      <c r="BS401" s="170"/>
      <c r="CC401" s="170"/>
      <c r="CM401" s="170"/>
      <c r="CW401" s="170"/>
      <c r="DG401" s="170"/>
      <c r="DQ401" s="170"/>
      <c r="EA401" s="170"/>
      <c r="EK401" s="170"/>
      <c r="EU401" s="170"/>
      <c r="FE401" s="170"/>
      <c r="FO401" s="170"/>
      <c r="FY401" s="170"/>
      <c r="GI401" s="170"/>
      <c r="GS401" s="170"/>
      <c r="HC401" s="170"/>
      <c r="HM401" s="170"/>
      <c r="HW401" s="170"/>
    </row>
    <row r="402" spans="1:231" s="3" customFormat="1" x14ac:dyDescent="0.25">
      <c r="A402" s="170"/>
      <c r="K402" s="170"/>
      <c r="U402" s="170"/>
      <c r="AE402" s="170"/>
      <c r="AO402" s="170"/>
      <c r="AY402" s="170"/>
      <c r="AZ402" s="170"/>
      <c r="BA402" s="170"/>
      <c r="BB402" s="170"/>
      <c r="BC402" s="170"/>
      <c r="BD402" s="170"/>
      <c r="BE402" s="170"/>
      <c r="BF402" s="170"/>
      <c r="BI402" s="170"/>
      <c r="BS402" s="170"/>
      <c r="CC402" s="170"/>
      <c r="CM402" s="170"/>
      <c r="CW402" s="170"/>
      <c r="DG402" s="170"/>
      <c r="DQ402" s="170"/>
      <c r="EA402" s="170"/>
      <c r="EK402" s="170"/>
      <c r="EU402" s="170"/>
      <c r="FE402" s="170"/>
      <c r="FO402" s="170"/>
      <c r="FY402" s="170"/>
      <c r="GI402" s="170"/>
      <c r="GS402" s="170"/>
      <c r="HC402" s="170"/>
      <c r="HM402" s="170"/>
      <c r="HW402" s="170"/>
    </row>
    <row r="403" spans="1:231" s="3" customFormat="1" x14ac:dyDescent="0.25">
      <c r="A403" s="170"/>
      <c r="K403" s="170"/>
      <c r="U403" s="170"/>
      <c r="AE403" s="170"/>
      <c r="AO403" s="170"/>
      <c r="AY403" s="170"/>
      <c r="AZ403" s="170"/>
      <c r="BA403" s="170"/>
      <c r="BB403" s="170"/>
      <c r="BC403" s="170"/>
      <c r="BD403" s="170"/>
      <c r="BE403" s="170"/>
      <c r="BF403" s="170"/>
      <c r="BI403" s="170"/>
      <c r="BS403" s="170"/>
      <c r="CC403" s="170"/>
      <c r="CM403" s="170"/>
      <c r="CW403" s="170"/>
      <c r="DG403" s="170"/>
      <c r="DQ403" s="170"/>
      <c r="EA403" s="170"/>
      <c r="EK403" s="170"/>
      <c r="EU403" s="170"/>
      <c r="FE403" s="170"/>
      <c r="FO403" s="170"/>
      <c r="FY403" s="170"/>
      <c r="GI403" s="170"/>
      <c r="GS403" s="170"/>
      <c r="HC403" s="170"/>
      <c r="HM403" s="170"/>
      <c r="HW403" s="170"/>
    </row>
    <row r="404" spans="1:231" s="3" customFormat="1" x14ac:dyDescent="0.25">
      <c r="A404" s="170"/>
      <c r="K404" s="170"/>
      <c r="U404" s="170"/>
      <c r="AE404" s="170"/>
      <c r="AO404" s="170"/>
      <c r="AY404" s="170"/>
      <c r="AZ404" s="170"/>
      <c r="BA404" s="170"/>
      <c r="BB404" s="170"/>
      <c r="BC404" s="170"/>
      <c r="BD404" s="170"/>
      <c r="BE404" s="170"/>
      <c r="BF404" s="170"/>
      <c r="BI404" s="170"/>
      <c r="BS404" s="170"/>
      <c r="CC404" s="170"/>
      <c r="CM404" s="170"/>
      <c r="CW404" s="170"/>
      <c r="DG404" s="170"/>
      <c r="DQ404" s="170"/>
      <c r="EA404" s="170"/>
      <c r="EK404" s="170"/>
      <c r="EU404" s="170"/>
      <c r="FE404" s="170"/>
      <c r="FO404" s="170"/>
      <c r="FY404" s="170"/>
      <c r="GI404" s="170"/>
      <c r="GS404" s="170"/>
      <c r="HC404" s="170"/>
      <c r="HM404" s="170"/>
      <c r="HW404" s="170"/>
    </row>
    <row r="405" spans="1:231" s="3" customFormat="1" x14ac:dyDescent="0.25">
      <c r="A405" s="170"/>
      <c r="K405" s="170"/>
      <c r="U405" s="170"/>
      <c r="AE405" s="170"/>
      <c r="AO405" s="170"/>
      <c r="AY405" s="170"/>
      <c r="AZ405" s="170"/>
      <c r="BA405" s="170"/>
      <c r="BB405" s="170"/>
      <c r="BC405" s="170"/>
      <c r="BD405" s="170"/>
      <c r="BE405" s="170"/>
      <c r="BF405" s="170"/>
      <c r="BI405" s="170"/>
      <c r="BS405" s="170"/>
      <c r="CC405" s="170"/>
      <c r="CM405" s="170"/>
      <c r="CW405" s="170"/>
      <c r="DG405" s="170"/>
      <c r="DQ405" s="170"/>
      <c r="EA405" s="170"/>
      <c r="EK405" s="170"/>
      <c r="EU405" s="170"/>
      <c r="FE405" s="170"/>
      <c r="FO405" s="170"/>
      <c r="FY405" s="170"/>
      <c r="GI405" s="170"/>
      <c r="GS405" s="170"/>
      <c r="HC405" s="170"/>
      <c r="HM405" s="170"/>
      <c r="HW405" s="170"/>
    </row>
    <row r="406" spans="1:231" s="3" customFormat="1" x14ac:dyDescent="0.25">
      <c r="A406" s="170"/>
      <c r="K406" s="170"/>
      <c r="U406" s="170"/>
      <c r="AE406" s="170"/>
      <c r="AO406" s="170"/>
      <c r="AY406" s="170"/>
      <c r="AZ406" s="170"/>
      <c r="BA406" s="170"/>
      <c r="BB406" s="170"/>
      <c r="BC406" s="170"/>
      <c r="BD406" s="170"/>
      <c r="BE406" s="170"/>
      <c r="BF406" s="170"/>
      <c r="BI406" s="170"/>
      <c r="BS406" s="170"/>
      <c r="CC406" s="170"/>
      <c r="CM406" s="170"/>
      <c r="CW406" s="170"/>
      <c r="DG406" s="170"/>
      <c r="DQ406" s="170"/>
      <c r="EA406" s="170"/>
      <c r="EK406" s="170"/>
      <c r="EU406" s="170"/>
      <c r="FE406" s="170"/>
      <c r="FO406" s="170"/>
      <c r="FY406" s="170"/>
      <c r="GI406" s="170"/>
      <c r="GS406" s="170"/>
      <c r="HC406" s="170"/>
      <c r="HM406" s="170"/>
      <c r="HW406" s="170"/>
    </row>
    <row r="407" spans="1:231" s="3" customFormat="1" x14ac:dyDescent="0.25">
      <c r="A407" s="170"/>
      <c r="K407" s="170"/>
      <c r="U407" s="170"/>
      <c r="AE407" s="170"/>
      <c r="AO407" s="170"/>
      <c r="AY407" s="170"/>
      <c r="AZ407" s="170"/>
      <c r="BA407" s="170"/>
      <c r="BB407" s="170"/>
      <c r="BC407" s="170"/>
      <c r="BD407" s="170"/>
      <c r="BE407" s="170"/>
      <c r="BF407" s="170"/>
      <c r="BI407" s="170"/>
      <c r="BS407" s="170"/>
      <c r="CC407" s="170"/>
      <c r="CM407" s="170"/>
      <c r="CW407" s="170"/>
      <c r="DG407" s="170"/>
      <c r="DQ407" s="170"/>
      <c r="EA407" s="170"/>
      <c r="EK407" s="170"/>
      <c r="EU407" s="170"/>
      <c r="FE407" s="170"/>
      <c r="FO407" s="170"/>
      <c r="FY407" s="170"/>
      <c r="GI407" s="170"/>
      <c r="GS407" s="170"/>
      <c r="HC407" s="170"/>
      <c r="HM407" s="170"/>
      <c r="HW407" s="170"/>
    </row>
    <row r="408" spans="1:231" s="3" customFormat="1" x14ac:dyDescent="0.25">
      <c r="A408" s="170"/>
      <c r="K408" s="170"/>
      <c r="U408" s="170"/>
      <c r="AE408" s="170"/>
      <c r="AO408" s="170"/>
      <c r="AY408" s="170"/>
      <c r="AZ408" s="170"/>
      <c r="BA408" s="170"/>
      <c r="BB408" s="170"/>
      <c r="BC408" s="170"/>
      <c r="BD408" s="170"/>
      <c r="BE408" s="170"/>
      <c r="BF408" s="170"/>
      <c r="BI408" s="170"/>
      <c r="BS408" s="170"/>
      <c r="CC408" s="170"/>
      <c r="CM408" s="170"/>
      <c r="CW408" s="170"/>
      <c r="DG408" s="170"/>
      <c r="DQ408" s="170"/>
      <c r="EA408" s="170"/>
      <c r="EK408" s="170"/>
      <c r="EU408" s="170"/>
      <c r="FE408" s="170"/>
      <c r="FO408" s="170"/>
      <c r="FY408" s="170"/>
      <c r="GI408" s="170"/>
      <c r="GS408" s="170"/>
      <c r="HC408" s="170"/>
      <c r="HM408" s="170"/>
      <c r="HW408" s="170"/>
    </row>
    <row r="409" spans="1:231" s="3" customFormat="1" x14ac:dyDescent="0.25">
      <c r="A409" s="170"/>
      <c r="K409" s="170"/>
      <c r="U409" s="170"/>
      <c r="AE409" s="170"/>
      <c r="AO409" s="170"/>
      <c r="AY409" s="170"/>
      <c r="AZ409" s="170"/>
      <c r="BA409" s="170"/>
      <c r="BB409" s="170"/>
      <c r="BC409" s="170"/>
      <c r="BD409" s="170"/>
      <c r="BE409" s="170"/>
      <c r="BF409" s="170"/>
      <c r="BI409" s="170"/>
      <c r="BS409" s="170"/>
      <c r="CC409" s="170"/>
      <c r="CM409" s="170"/>
      <c r="CW409" s="170"/>
      <c r="DG409" s="170"/>
      <c r="DQ409" s="170"/>
      <c r="EA409" s="170"/>
      <c r="EK409" s="170"/>
      <c r="EU409" s="170"/>
      <c r="FE409" s="170"/>
      <c r="FO409" s="170"/>
      <c r="FY409" s="170"/>
      <c r="GI409" s="170"/>
      <c r="GS409" s="170"/>
      <c r="HC409" s="170"/>
      <c r="HM409" s="170"/>
      <c r="HW409" s="170"/>
    </row>
    <row r="410" spans="1:231" s="3" customFormat="1" x14ac:dyDescent="0.25">
      <c r="A410" s="170"/>
      <c r="K410" s="170"/>
      <c r="U410" s="170"/>
      <c r="AE410" s="170"/>
      <c r="AO410" s="170"/>
      <c r="AY410" s="170"/>
      <c r="AZ410" s="170"/>
      <c r="BA410" s="170"/>
      <c r="BB410" s="170"/>
      <c r="BC410" s="170"/>
      <c r="BD410" s="170"/>
      <c r="BE410" s="170"/>
      <c r="BF410" s="170"/>
      <c r="BI410" s="170"/>
      <c r="BS410" s="170"/>
      <c r="CC410" s="170"/>
      <c r="CM410" s="170"/>
      <c r="CW410" s="170"/>
      <c r="DG410" s="170"/>
      <c r="DQ410" s="170"/>
      <c r="EA410" s="170"/>
      <c r="EK410" s="170"/>
      <c r="EU410" s="170"/>
      <c r="FE410" s="170"/>
      <c r="FO410" s="170"/>
      <c r="FY410" s="170"/>
      <c r="GI410" s="170"/>
      <c r="GS410" s="170"/>
      <c r="HC410" s="170"/>
      <c r="HM410" s="170"/>
      <c r="HW410" s="170"/>
    </row>
    <row r="411" spans="1:231" s="3" customFormat="1" x14ac:dyDescent="0.25">
      <c r="A411" s="170"/>
      <c r="K411" s="170"/>
      <c r="U411" s="170"/>
      <c r="AE411" s="170"/>
      <c r="AO411" s="170"/>
      <c r="AY411" s="170"/>
      <c r="AZ411" s="170"/>
      <c r="BA411" s="170"/>
      <c r="BB411" s="170"/>
      <c r="BC411" s="170"/>
      <c r="BD411" s="170"/>
      <c r="BE411" s="170"/>
      <c r="BF411" s="170"/>
      <c r="BI411" s="170"/>
      <c r="BS411" s="170"/>
      <c r="CC411" s="170"/>
      <c r="CM411" s="170"/>
      <c r="CW411" s="170"/>
      <c r="DG411" s="170"/>
      <c r="DQ411" s="170"/>
      <c r="EA411" s="170"/>
      <c r="EK411" s="170"/>
      <c r="EU411" s="170"/>
      <c r="FE411" s="170"/>
      <c r="FO411" s="170"/>
      <c r="FY411" s="170"/>
      <c r="GI411" s="170"/>
      <c r="GS411" s="170"/>
      <c r="HC411" s="170"/>
      <c r="HM411" s="170"/>
      <c r="HW411" s="170"/>
    </row>
    <row r="412" spans="1:231" s="3" customFormat="1" x14ac:dyDescent="0.25">
      <c r="A412" s="170"/>
      <c r="K412" s="170"/>
      <c r="U412" s="170"/>
      <c r="AE412" s="170"/>
      <c r="AO412" s="170"/>
      <c r="AY412" s="170"/>
      <c r="AZ412" s="170"/>
      <c r="BA412" s="170"/>
      <c r="BB412" s="170"/>
      <c r="BC412" s="170"/>
      <c r="BD412" s="170"/>
      <c r="BE412" s="170"/>
      <c r="BF412" s="170"/>
      <c r="BI412" s="170"/>
      <c r="BS412" s="170"/>
      <c r="CC412" s="170"/>
      <c r="CM412" s="170"/>
      <c r="CW412" s="170"/>
      <c r="DG412" s="170"/>
      <c r="DQ412" s="170"/>
      <c r="EA412" s="170"/>
      <c r="EK412" s="170"/>
      <c r="EU412" s="170"/>
      <c r="FE412" s="170"/>
      <c r="FO412" s="170"/>
      <c r="FY412" s="170"/>
      <c r="GI412" s="170"/>
      <c r="GS412" s="170"/>
      <c r="HC412" s="170"/>
      <c r="HM412" s="170"/>
      <c r="HW412" s="170"/>
    </row>
    <row r="413" spans="1:231" s="3" customFormat="1" x14ac:dyDescent="0.25">
      <c r="A413" s="170"/>
      <c r="K413" s="170"/>
      <c r="U413" s="170"/>
      <c r="AE413" s="170"/>
      <c r="AO413" s="170"/>
      <c r="AY413" s="170"/>
      <c r="AZ413" s="170"/>
      <c r="BA413" s="170"/>
      <c r="BB413" s="170"/>
      <c r="BC413" s="170"/>
      <c r="BD413" s="170"/>
      <c r="BE413" s="170"/>
      <c r="BF413" s="170"/>
      <c r="BI413" s="170"/>
      <c r="BS413" s="170"/>
      <c r="CC413" s="170"/>
      <c r="CM413" s="170"/>
      <c r="CW413" s="170"/>
      <c r="DG413" s="170"/>
      <c r="DQ413" s="170"/>
      <c r="EA413" s="170"/>
      <c r="EK413" s="170"/>
      <c r="EU413" s="170"/>
      <c r="FE413" s="170"/>
      <c r="FO413" s="170"/>
      <c r="FY413" s="170"/>
      <c r="GI413" s="170"/>
      <c r="GS413" s="170"/>
      <c r="HC413" s="170"/>
      <c r="HM413" s="170"/>
      <c r="HW413" s="170"/>
    </row>
    <row r="414" spans="1:231" s="3" customFormat="1" x14ac:dyDescent="0.25">
      <c r="A414" s="170"/>
      <c r="K414" s="170"/>
      <c r="U414" s="170"/>
      <c r="AE414" s="170"/>
      <c r="AO414" s="170"/>
      <c r="AY414" s="170"/>
      <c r="AZ414" s="170"/>
      <c r="BA414" s="170"/>
      <c r="BB414" s="170"/>
      <c r="BC414" s="170"/>
      <c r="BD414" s="170"/>
      <c r="BE414" s="170"/>
      <c r="BF414" s="170"/>
      <c r="BI414" s="170"/>
      <c r="BS414" s="170"/>
      <c r="CC414" s="170"/>
      <c r="CM414" s="170"/>
      <c r="CW414" s="170"/>
      <c r="DG414" s="170"/>
      <c r="DQ414" s="170"/>
      <c r="EA414" s="170"/>
      <c r="EK414" s="170"/>
      <c r="EU414" s="170"/>
      <c r="FE414" s="170"/>
      <c r="FO414" s="170"/>
      <c r="FY414" s="170"/>
      <c r="GI414" s="170"/>
      <c r="GS414" s="170"/>
      <c r="HC414" s="170"/>
      <c r="HM414" s="170"/>
      <c r="HW414" s="170"/>
    </row>
    <row r="415" spans="1:231" s="3" customFormat="1" x14ac:dyDescent="0.25">
      <c r="A415" s="170"/>
      <c r="K415" s="170"/>
      <c r="U415" s="170"/>
      <c r="AE415" s="170"/>
      <c r="AO415" s="170"/>
      <c r="AY415" s="170"/>
      <c r="AZ415" s="170"/>
      <c r="BA415" s="170"/>
      <c r="BB415" s="170"/>
      <c r="BC415" s="170"/>
      <c r="BD415" s="170"/>
      <c r="BE415" s="170"/>
      <c r="BF415" s="170"/>
      <c r="BI415" s="170"/>
      <c r="BS415" s="170"/>
      <c r="CC415" s="170"/>
      <c r="CM415" s="170"/>
      <c r="CW415" s="170"/>
      <c r="DG415" s="170"/>
      <c r="DQ415" s="170"/>
      <c r="EA415" s="170"/>
      <c r="EK415" s="170"/>
      <c r="EU415" s="170"/>
      <c r="FE415" s="170"/>
      <c r="FO415" s="170"/>
      <c r="FY415" s="170"/>
      <c r="GI415" s="170"/>
      <c r="GS415" s="170"/>
      <c r="HC415" s="170"/>
      <c r="HM415" s="170"/>
      <c r="HW415" s="170"/>
    </row>
    <row r="416" spans="1:231" s="3" customFormat="1" x14ac:dyDescent="0.25">
      <c r="A416" s="170"/>
      <c r="K416" s="170"/>
      <c r="U416" s="170"/>
      <c r="AE416" s="170"/>
      <c r="AO416" s="170"/>
      <c r="AY416" s="170"/>
      <c r="AZ416" s="170"/>
      <c r="BA416" s="170"/>
      <c r="BB416" s="170"/>
      <c r="BC416" s="170"/>
      <c r="BD416" s="170"/>
      <c r="BE416" s="170"/>
      <c r="BF416" s="170"/>
      <c r="BI416" s="170"/>
      <c r="BS416" s="170"/>
      <c r="CC416" s="170"/>
      <c r="CM416" s="170"/>
      <c r="CW416" s="170"/>
      <c r="DG416" s="170"/>
      <c r="DQ416" s="170"/>
      <c r="EA416" s="170"/>
      <c r="EK416" s="170"/>
      <c r="EU416" s="170"/>
      <c r="FE416" s="170"/>
      <c r="FO416" s="170"/>
      <c r="FY416" s="170"/>
      <c r="GI416" s="170"/>
      <c r="GS416" s="170"/>
      <c r="HC416" s="170"/>
      <c r="HM416" s="170"/>
      <c r="HW416" s="170"/>
    </row>
    <row r="417" spans="1:231" s="3" customFormat="1" x14ac:dyDescent="0.25">
      <c r="A417" s="170"/>
      <c r="K417" s="170"/>
      <c r="U417" s="170"/>
      <c r="AE417" s="170"/>
      <c r="AO417" s="170"/>
      <c r="AY417" s="170"/>
      <c r="AZ417" s="170"/>
      <c r="BA417" s="170"/>
      <c r="BB417" s="170"/>
      <c r="BC417" s="170"/>
      <c r="BD417" s="170"/>
      <c r="BE417" s="170"/>
      <c r="BF417" s="170"/>
      <c r="BI417" s="170"/>
      <c r="BS417" s="170"/>
      <c r="CC417" s="170"/>
      <c r="CM417" s="170"/>
      <c r="CW417" s="170"/>
      <c r="DG417" s="170"/>
      <c r="DQ417" s="170"/>
      <c r="EA417" s="170"/>
      <c r="EK417" s="170"/>
      <c r="EU417" s="170"/>
      <c r="FE417" s="170"/>
      <c r="FO417" s="170"/>
      <c r="FY417" s="170"/>
      <c r="GI417" s="170"/>
      <c r="GS417" s="170"/>
      <c r="HC417" s="170"/>
      <c r="HM417" s="170"/>
      <c r="HW417" s="170"/>
    </row>
    <row r="418" spans="1:231" s="3" customFormat="1" x14ac:dyDescent="0.25">
      <c r="A418" s="170"/>
      <c r="K418" s="170"/>
      <c r="U418" s="170"/>
      <c r="AE418" s="170"/>
      <c r="AO418" s="170"/>
      <c r="AY418" s="170"/>
      <c r="AZ418" s="170"/>
      <c r="BA418" s="170"/>
      <c r="BB418" s="170"/>
      <c r="BC418" s="170"/>
      <c r="BD418" s="170"/>
      <c r="BE418" s="170"/>
      <c r="BF418" s="170"/>
      <c r="BI418" s="170"/>
      <c r="BS418" s="170"/>
      <c r="CC418" s="170"/>
      <c r="CM418" s="170"/>
      <c r="CW418" s="170"/>
      <c r="DG418" s="170"/>
      <c r="DQ418" s="170"/>
      <c r="EA418" s="170"/>
      <c r="EK418" s="170"/>
      <c r="EU418" s="170"/>
      <c r="FE418" s="170"/>
      <c r="FO418" s="170"/>
      <c r="FY418" s="170"/>
      <c r="GI418" s="170"/>
      <c r="GS418" s="170"/>
      <c r="HC418" s="170"/>
      <c r="HM418" s="170"/>
      <c r="HW418" s="170"/>
    </row>
    <row r="419" spans="1:231" s="3" customFormat="1" x14ac:dyDescent="0.25">
      <c r="A419" s="170"/>
      <c r="K419" s="170"/>
      <c r="U419" s="170"/>
      <c r="AE419" s="170"/>
      <c r="AO419" s="170"/>
      <c r="AY419" s="170"/>
      <c r="AZ419" s="170"/>
      <c r="BA419" s="170"/>
      <c r="BB419" s="170"/>
      <c r="BC419" s="170"/>
      <c r="BD419" s="170"/>
      <c r="BE419" s="170"/>
      <c r="BF419" s="170"/>
      <c r="BI419" s="170"/>
      <c r="BS419" s="170"/>
      <c r="CC419" s="170"/>
      <c r="CM419" s="170"/>
      <c r="CW419" s="170"/>
      <c r="DG419" s="170"/>
      <c r="DQ419" s="170"/>
      <c r="EA419" s="170"/>
      <c r="EK419" s="170"/>
      <c r="EU419" s="170"/>
      <c r="FE419" s="170"/>
      <c r="FO419" s="170"/>
      <c r="FY419" s="170"/>
      <c r="GI419" s="170"/>
      <c r="GS419" s="170"/>
      <c r="HC419" s="170"/>
      <c r="HM419" s="170"/>
      <c r="HW419" s="170"/>
    </row>
    <row r="420" spans="1:231" s="3" customFormat="1" x14ac:dyDescent="0.25">
      <c r="A420" s="170"/>
      <c r="K420" s="170"/>
      <c r="U420" s="170"/>
      <c r="AE420" s="170"/>
      <c r="AO420" s="170"/>
      <c r="AY420" s="170"/>
      <c r="AZ420" s="170"/>
      <c r="BA420" s="170"/>
      <c r="BB420" s="170"/>
      <c r="BC420" s="170"/>
      <c r="BD420" s="170"/>
      <c r="BE420" s="170"/>
      <c r="BF420" s="170"/>
      <c r="BI420" s="170"/>
      <c r="BS420" s="170"/>
      <c r="CC420" s="170"/>
      <c r="CM420" s="170"/>
      <c r="CW420" s="170"/>
      <c r="DG420" s="170"/>
      <c r="DQ420" s="170"/>
      <c r="EA420" s="170"/>
      <c r="EK420" s="170"/>
      <c r="EU420" s="170"/>
      <c r="FE420" s="170"/>
      <c r="FO420" s="170"/>
      <c r="FY420" s="170"/>
      <c r="GI420" s="170"/>
      <c r="GS420" s="170"/>
      <c r="HC420" s="170"/>
      <c r="HM420" s="170"/>
      <c r="HW420" s="170"/>
    </row>
    <row r="421" spans="1:231" s="3" customFormat="1" x14ac:dyDescent="0.25">
      <c r="A421" s="170"/>
      <c r="K421" s="170"/>
      <c r="U421" s="170"/>
      <c r="AE421" s="170"/>
      <c r="AO421" s="170"/>
      <c r="AY421" s="170"/>
      <c r="AZ421" s="170"/>
      <c r="BA421" s="170"/>
      <c r="BB421" s="170"/>
      <c r="BC421" s="170"/>
      <c r="BD421" s="170"/>
      <c r="BE421" s="170"/>
      <c r="BF421" s="170"/>
      <c r="BI421" s="170"/>
      <c r="BS421" s="170"/>
      <c r="CC421" s="170"/>
      <c r="CM421" s="170"/>
      <c r="CW421" s="170"/>
      <c r="DG421" s="170"/>
      <c r="DQ421" s="170"/>
      <c r="EA421" s="170"/>
      <c r="EK421" s="170"/>
      <c r="EU421" s="170"/>
      <c r="FE421" s="170"/>
      <c r="FO421" s="170"/>
      <c r="FY421" s="170"/>
      <c r="GI421" s="170"/>
      <c r="GS421" s="170"/>
      <c r="HC421" s="170"/>
      <c r="HM421" s="170"/>
      <c r="HW421" s="170"/>
    </row>
    <row r="422" spans="1:231" s="3" customFormat="1" x14ac:dyDescent="0.25">
      <c r="A422" s="170"/>
      <c r="K422" s="170"/>
      <c r="U422" s="170"/>
      <c r="AE422" s="170"/>
      <c r="AO422" s="170"/>
      <c r="AY422" s="170"/>
      <c r="AZ422" s="170"/>
      <c r="BA422" s="170"/>
      <c r="BB422" s="170"/>
      <c r="BC422" s="170"/>
      <c r="BD422" s="170"/>
      <c r="BE422" s="170"/>
      <c r="BF422" s="170"/>
      <c r="BI422" s="170"/>
      <c r="BS422" s="170"/>
      <c r="CC422" s="170"/>
      <c r="CM422" s="170"/>
      <c r="CW422" s="170"/>
      <c r="DG422" s="170"/>
      <c r="DQ422" s="170"/>
      <c r="EA422" s="170"/>
      <c r="EK422" s="170"/>
      <c r="EU422" s="170"/>
      <c r="FE422" s="170"/>
      <c r="FO422" s="170"/>
      <c r="FY422" s="170"/>
      <c r="GI422" s="170"/>
      <c r="GS422" s="170"/>
      <c r="HC422" s="170"/>
      <c r="HM422" s="170"/>
      <c r="HW422" s="170"/>
    </row>
    <row r="423" spans="1:231" s="3" customFormat="1" x14ac:dyDescent="0.25">
      <c r="A423" s="170"/>
      <c r="K423" s="170"/>
      <c r="U423" s="170"/>
      <c r="AE423" s="170"/>
      <c r="AO423" s="170"/>
      <c r="AY423" s="170"/>
      <c r="AZ423" s="170"/>
      <c r="BA423" s="170"/>
      <c r="BB423" s="170"/>
      <c r="BC423" s="170"/>
      <c r="BD423" s="170"/>
      <c r="BE423" s="170"/>
      <c r="BF423" s="170"/>
      <c r="BI423" s="170"/>
      <c r="BS423" s="170"/>
      <c r="CC423" s="170"/>
      <c r="CM423" s="170"/>
      <c r="CW423" s="170"/>
      <c r="DG423" s="170"/>
      <c r="DQ423" s="170"/>
      <c r="EA423" s="170"/>
      <c r="EK423" s="170"/>
      <c r="EU423" s="170"/>
      <c r="FE423" s="170"/>
      <c r="FO423" s="170"/>
      <c r="FY423" s="170"/>
      <c r="GI423" s="170"/>
      <c r="GS423" s="170"/>
      <c r="HC423" s="170"/>
      <c r="HM423" s="170"/>
      <c r="HW423" s="170"/>
    </row>
    <row r="424" spans="1:231" s="3" customFormat="1" x14ac:dyDescent="0.25">
      <c r="A424" s="170"/>
      <c r="K424" s="170"/>
      <c r="U424" s="170"/>
      <c r="AE424" s="170"/>
      <c r="AO424" s="170"/>
      <c r="AY424" s="170"/>
      <c r="AZ424" s="170"/>
      <c r="BA424" s="170"/>
      <c r="BB424" s="170"/>
      <c r="BC424" s="170"/>
      <c r="BD424" s="170"/>
      <c r="BE424" s="170"/>
      <c r="BF424" s="170"/>
      <c r="BI424" s="170"/>
      <c r="BS424" s="170"/>
      <c r="CC424" s="170"/>
      <c r="CM424" s="170"/>
      <c r="CW424" s="170"/>
      <c r="DG424" s="170"/>
      <c r="DQ424" s="170"/>
      <c r="EA424" s="170"/>
      <c r="EK424" s="170"/>
      <c r="EU424" s="170"/>
      <c r="FE424" s="170"/>
      <c r="FO424" s="170"/>
      <c r="FY424" s="170"/>
      <c r="GI424" s="170"/>
      <c r="GS424" s="170"/>
      <c r="HC424" s="170"/>
      <c r="HM424" s="170"/>
      <c r="HW424" s="170"/>
    </row>
    <row r="425" spans="1:231" s="3" customFormat="1" x14ac:dyDescent="0.25">
      <c r="A425" s="170"/>
      <c r="K425" s="170"/>
      <c r="U425" s="170"/>
      <c r="AE425" s="170"/>
      <c r="AO425" s="170"/>
      <c r="AY425" s="170"/>
      <c r="AZ425" s="170"/>
      <c r="BA425" s="170"/>
      <c r="BB425" s="170"/>
      <c r="BC425" s="170"/>
      <c r="BD425" s="170"/>
      <c r="BE425" s="170"/>
      <c r="BF425" s="170"/>
      <c r="BI425" s="170"/>
      <c r="BS425" s="170"/>
      <c r="CC425" s="170"/>
      <c r="CM425" s="170"/>
      <c r="CW425" s="170"/>
      <c r="DG425" s="170"/>
      <c r="DQ425" s="170"/>
      <c r="EA425" s="170"/>
      <c r="EK425" s="170"/>
      <c r="EU425" s="170"/>
      <c r="FE425" s="170"/>
      <c r="FO425" s="170"/>
      <c r="FY425" s="170"/>
      <c r="GI425" s="170"/>
      <c r="GS425" s="170"/>
      <c r="HC425" s="170"/>
      <c r="HM425" s="170"/>
      <c r="HW425" s="170"/>
    </row>
    <row r="426" spans="1:231" s="3" customFormat="1" x14ac:dyDescent="0.25">
      <c r="A426" s="170"/>
      <c r="K426" s="170"/>
      <c r="U426" s="170"/>
      <c r="AE426" s="170"/>
      <c r="AO426" s="170"/>
      <c r="AY426" s="170"/>
      <c r="AZ426" s="170"/>
      <c r="BA426" s="170"/>
      <c r="BB426" s="170"/>
      <c r="BC426" s="170"/>
      <c r="BD426" s="170"/>
      <c r="BE426" s="170"/>
      <c r="BF426" s="170"/>
      <c r="BI426" s="170"/>
      <c r="BS426" s="170"/>
      <c r="CC426" s="170"/>
      <c r="CM426" s="170"/>
      <c r="CW426" s="170"/>
      <c r="DG426" s="170"/>
      <c r="DQ426" s="170"/>
      <c r="EA426" s="170"/>
      <c r="EK426" s="170"/>
      <c r="EU426" s="170"/>
      <c r="FE426" s="170"/>
      <c r="FO426" s="170"/>
      <c r="FY426" s="170"/>
      <c r="GI426" s="170"/>
      <c r="GS426" s="170"/>
      <c r="HC426" s="170"/>
      <c r="HM426" s="170"/>
      <c r="HW426" s="170"/>
    </row>
    <row r="427" spans="1:231" s="3" customFormat="1" x14ac:dyDescent="0.25">
      <c r="A427" s="170"/>
      <c r="K427" s="170"/>
      <c r="U427" s="170"/>
      <c r="AE427" s="170"/>
      <c r="AO427" s="170"/>
      <c r="AY427" s="170"/>
      <c r="AZ427" s="170"/>
      <c r="BA427" s="170"/>
      <c r="BB427" s="170"/>
      <c r="BC427" s="170"/>
      <c r="BD427" s="170"/>
      <c r="BE427" s="170"/>
      <c r="BF427" s="170"/>
      <c r="BI427" s="170"/>
      <c r="BS427" s="170"/>
      <c r="CC427" s="170"/>
      <c r="CM427" s="170"/>
      <c r="CW427" s="170"/>
      <c r="DG427" s="170"/>
      <c r="DQ427" s="170"/>
      <c r="EA427" s="170"/>
      <c r="EK427" s="170"/>
      <c r="EU427" s="170"/>
      <c r="FE427" s="170"/>
      <c r="FO427" s="170"/>
      <c r="FY427" s="170"/>
      <c r="GI427" s="170"/>
      <c r="GS427" s="170"/>
      <c r="HC427" s="170"/>
      <c r="HM427" s="170"/>
      <c r="HW427" s="170"/>
    </row>
    <row r="428" spans="1:231" s="3" customFormat="1" x14ac:dyDescent="0.25">
      <c r="A428" s="170"/>
      <c r="K428" s="170"/>
      <c r="U428" s="170"/>
      <c r="AE428" s="170"/>
      <c r="AO428" s="170"/>
      <c r="AY428" s="170"/>
      <c r="AZ428" s="170"/>
      <c r="BA428" s="170"/>
      <c r="BB428" s="170"/>
      <c r="BC428" s="170"/>
      <c r="BD428" s="170"/>
      <c r="BE428" s="170"/>
      <c r="BF428" s="170"/>
      <c r="BI428" s="170"/>
      <c r="BS428" s="170"/>
      <c r="CC428" s="170"/>
      <c r="CM428" s="170"/>
      <c r="CW428" s="170"/>
      <c r="DG428" s="170"/>
      <c r="DQ428" s="170"/>
      <c r="EA428" s="170"/>
      <c r="EK428" s="170"/>
      <c r="EU428" s="170"/>
      <c r="FE428" s="170"/>
      <c r="FO428" s="170"/>
      <c r="FY428" s="170"/>
      <c r="GI428" s="170"/>
      <c r="GS428" s="170"/>
      <c r="HC428" s="170"/>
      <c r="HM428" s="170"/>
      <c r="HW428" s="170"/>
    </row>
    <row r="429" spans="1:231" s="3" customFormat="1" x14ac:dyDescent="0.25">
      <c r="A429" s="170"/>
      <c r="K429" s="170"/>
      <c r="U429" s="170"/>
      <c r="AE429" s="170"/>
      <c r="AO429" s="170"/>
      <c r="AY429" s="170"/>
      <c r="AZ429" s="170"/>
      <c r="BA429" s="170"/>
      <c r="BB429" s="170"/>
      <c r="BC429" s="170"/>
      <c r="BD429" s="170"/>
      <c r="BE429" s="170"/>
      <c r="BF429" s="170"/>
      <c r="BI429" s="170"/>
      <c r="BS429" s="170"/>
      <c r="CC429" s="170"/>
      <c r="CM429" s="170"/>
      <c r="CW429" s="170"/>
      <c r="DG429" s="170"/>
      <c r="DQ429" s="170"/>
      <c r="EA429" s="170"/>
      <c r="EK429" s="170"/>
      <c r="EU429" s="170"/>
      <c r="FE429" s="170"/>
      <c r="FO429" s="170"/>
      <c r="FY429" s="170"/>
      <c r="GI429" s="170"/>
      <c r="GS429" s="170"/>
      <c r="HC429" s="170"/>
      <c r="HM429" s="170"/>
      <c r="HW429" s="170"/>
    </row>
    <row r="430" spans="1:231" s="3" customFormat="1" x14ac:dyDescent="0.25">
      <c r="A430" s="170"/>
      <c r="K430" s="170"/>
      <c r="U430" s="170"/>
      <c r="AE430" s="170"/>
      <c r="AO430" s="170"/>
      <c r="AY430" s="170"/>
      <c r="AZ430" s="170"/>
      <c r="BA430" s="170"/>
      <c r="BB430" s="170"/>
      <c r="BC430" s="170"/>
      <c r="BD430" s="170"/>
      <c r="BE430" s="170"/>
      <c r="BF430" s="170"/>
      <c r="BI430" s="170"/>
      <c r="BS430" s="170"/>
      <c r="CC430" s="170"/>
      <c r="CM430" s="170"/>
      <c r="CW430" s="170"/>
      <c r="DG430" s="170"/>
      <c r="DQ430" s="170"/>
      <c r="EA430" s="170"/>
      <c r="EK430" s="170"/>
      <c r="EU430" s="170"/>
      <c r="FE430" s="170"/>
      <c r="FO430" s="170"/>
      <c r="FY430" s="170"/>
      <c r="GI430" s="170"/>
      <c r="GS430" s="170"/>
      <c r="HC430" s="170"/>
      <c r="HM430" s="170"/>
      <c r="HW430" s="170"/>
    </row>
    <row r="431" spans="1:231" s="3" customFormat="1" x14ac:dyDescent="0.25">
      <c r="A431" s="170"/>
      <c r="K431" s="170"/>
      <c r="U431" s="170"/>
      <c r="AE431" s="170"/>
      <c r="AO431" s="170"/>
      <c r="AY431" s="170"/>
      <c r="AZ431" s="170"/>
      <c r="BA431" s="170"/>
      <c r="BB431" s="170"/>
      <c r="BC431" s="170"/>
      <c r="BD431" s="170"/>
      <c r="BE431" s="170"/>
      <c r="BF431" s="170"/>
      <c r="BI431" s="170"/>
      <c r="BS431" s="170"/>
      <c r="CC431" s="170"/>
      <c r="CM431" s="170"/>
      <c r="CW431" s="170"/>
      <c r="DG431" s="170"/>
      <c r="DQ431" s="170"/>
      <c r="EA431" s="170"/>
      <c r="EK431" s="170"/>
      <c r="EU431" s="170"/>
      <c r="FE431" s="170"/>
      <c r="FO431" s="170"/>
      <c r="FY431" s="170"/>
      <c r="GI431" s="170"/>
      <c r="GS431" s="170"/>
      <c r="HC431" s="170"/>
      <c r="HM431" s="170"/>
      <c r="HW431" s="170"/>
    </row>
    <row r="432" spans="1:231" s="3" customFormat="1" x14ac:dyDescent="0.25">
      <c r="A432" s="170"/>
      <c r="K432" s="170"/>
      <c r="U432" s="170"/>
      <c r="AE432" s="170"/>
      <c r="AO432" s="170"/>
      <c r="AY432" s="170"/>
      <c r="AZ432" s="170"/>
      <c r="BA432" s="170"/>
      <c r="BB432" s="170"/>
      <c r="BC432" s="170"/>
      <c r="BD432" s="170"/>
      <c r="BE432" s="170"/>
      <c r="BF432" s="170"/>
      <c r="BI432" s="170"/>
      <c r="BS432" s="170"/>
      <c r="CC432" s="170"/>
      <c r="CM432" s="170"/>
      <c r="CW432" s="170"/>
      <c r="DG432" s="170"/>
      <c r="DQ432" s="170"/>
      <c r="EA432" s="170"/>
      <c r="EK432" s="170"/>
      <c r="EU432" s="170"/>
      <c r="FE432" s="170"/>
      <c r="FO432" s="170"/>
      <c r="FY432" s="170"/>
      <c r="GI432" s="170"/>
      <c r="GS432" s="170"/>
      <c r="HC432" s="170"/>
      <c r="HM432" s="170"/>
      <c r="HW432" s="170"/>
    </row>
    <row r="433" spans="1:231" s="3" customFormat="1" x14ac:dyDescent="0.25">
      <c r="A433" s="170"/>
      <c r="K433" s="170"/>
      <c r="U433" s="170"/>
      <c r="AE433" s="170"/>
      <c r="AO433" s="170"/>
      <c r="AY433" s="170"/>
      <c r="AZ433" s="170"/>
      <c r="BA433" s="170"/>
      <c r="BB433" s="170"/>
      <c r="BC433" s="170"/>
      <c r="BD433" s="170"/>
      <c r="BE433" s="170"/>
      <c r="BF433" s="170"/>
      <c r="BI433" s="170"/>
      <c r="BS433" s="170"/>
      <c r="CC433" s="170"/>
      <c r="CM433" s="170"/>
      <c r="CW433" s="170"/>
      <c r="DG433" s="170"/>
      <c r="DQ433" s="170"/>
      <c r="EA433" s="170"/>
      <c r="EK433" s="170"/>
      <c r="EU433" s="170"/>
      <c r="FE433" s="170"/>
      <c r="FO433" s="170"/>
      <c r="FY433" s="170"/>
      <c r="GI433" s="170"/>
      <c r="GS433" s="170"/>
      <c r="HC433" s="170"/>
      <c r="HM433" s="170"/>
      <c r="HW433" s="170"/>
    </row>
    <row r="434" spans="1:231" s="3" customFormat="1" x14ac:dyDescent="0.25">
      <c r="A434" s="170"/>
      <c r="K434" s="170"/>
      <c r="U434" s="170"/>
      <c r="AE434" s="170"/>
      <c r="AO434" s="170"/>
      <c r="AY434" s="170"/>
      <c r="AZ434" s="170"/>
      <c r="BA434" s="170"/>
      <c r="BB434" s="170"/>
      <c r="BC434" s="170"/>
      <c r="BD434" s="170"/>
      <c r="BE434" s="170"/>
      <c r="BF434" s="170"/>
      <c r="BI434" s="170"/>
      <c r="BS434" s="170"/>
      <c r="CC434" s="170"/>
      <c r="CM434" s="170"/>
      <c r="CW434" s="170"/>
      <c r="DG434" s="170"/>
      <c r="DQ434" s="170"/>
      <c r="EA434" s="170"/>
      <c r="EK434" s="170"/>
      <c r="EU434" s="170"/>
      <c r="FE434" s="170"/>
      <c r="FO434" s="170"/>
      <c r="FY434" s="170"/>
      <c r="GI434" s="170"/>
      <c r="GS434" s="170"/>
      <c r="HC434" s="170"/>
      <c r="HM434" s="170"/>
      <c r="HW434" s="170"/>
    </row>
    <row r="435" spans="1:231" s="3" customFormat="1" x14ac:dyDescent="0.25">
      <c r="A435" s="170"/>
      <c r="K435" s="170"/>
      <c r="U435" s="170"/>
      <c r="AE435" s="170"/>
      <c r="AO435" s="170"/>
      <c r="AY435" s="170"/>
      <c r="AZ435" s="170"/>
      <c r="BA435" s="170"/>
      <c r="BB435" s="170"/>
      <c r="BC435" s="170"/>
      <c r="BD435" s="170"/>
      <c r="BE435" s="170"/>
      <c r="BF435" s="170"/>
      <c r="BI435" s="170"/>
      <c r="BS435" s="170"/>
      <c r="CC435" s="170"/>
      <c r="CM435" s="170"/>
      <c r="CW435" s="170"/>
      <c r="DG435" s="170"/>
      <c r="DQ435" s="170"/>
      <c r="EA435" s="170"/>
      <c r="EK435" s="170"/>
      <c r="EU435" s="170"/>
      <c r="FE435" s="170"/>
      <c r="FO435" s="170"/>
      <c r="FY435" s="170"/>
      <c r="GI435" s="170"/>
      <c r="GS435" s="170"/>
      <c r="HC435" s="170"/>
      <c r="HM435" s="170"/>
      <c r="HW435" s="170"/>
    </row>
    <row r="436" spans="1:231" s="3" customFormat="1" x14ac:dyDescent="0.25">
      <c r="A436" s="170"/>
      <c r="K436" s="170"/>
      <c r="U436" s="170"/>
      <c r="AE436" s="170"/>
      <c r="AO436" s="170"/>
      <c r="AY436" s="170"/>
      <c r="AZ436" s="170"/>
      <c r="BA436" s="170"/>
      <c r="BB436" s="170"/>
      <c r="BC436" s="170"/>
      <c r="BD436" s="170"/>
      <c r="BE436" s="170"/>
      <c r="BF436" s="170"/>
      <c r="BI436" s="170"/>
      <c r="BS436" s="170"/>
      <c r="CC436" s="170"/>
      <c r="CM436" s="170"/>
      <c r="CW436" s="170"/>
      <c r="DG436" s="170"/>
      <c r="DQ436" s="170"/>
      <c r="EA436" s="170"/>
      <c r="EK436" s="170"/>
      <c r="EU436" s="170"/>
      <c r="FE436" s="170"/>
      <c r="FO436" s="170"/>
      <c r="FY436" s="170"/>
      <c r="GI436" s="170"/>
      <c r="GS436" s="170"/>
      <c r="HC436" s="170"/>
      <c r="HM436" s="170"/>
      <c r="HW436" s="170"/>
    </row>
    <row r="437" spans="1:231" s="3" customFormat="1" x14ac:dyDescent="0.25">
      <c r="A437" s="170"/>
      <c r="K437" s="170"/>
      <c r="U437" s="170"/>
      <c r="AE437" s="170"/>
      <c r="AO437" s="170"/>
      <c r="AY437" s="170"/>
      <c r="AZ437" s="170"/>
      <c r="BA437" s="170"/>
      <c r="BB437" s="170"/>
      <c r="BC437" s="170"/>
      <c r="BD437" s="170"/>
      <c r="BE437" s="170"/>
      <c r="BF437" s="170"/>
      <c r="BI437" s="170"/>
      <c r="BS437" s="170"/>
      <c r="CC437" s="170"/>
      <c r="CM437" s="170"/>
      <c r="CW437" s="170"/>
      <c r="DG437" s="170"/>
      <c r="DQ437" s="170"/>
      <c r="EA437" s="170"/>
      <c r="EK437" s="170"/>
      <c r="EU437" s="170"/>
      <c r="FE437" s="170"/>
      <c r="FO437" s="170"/>
      <c r="FY437" s="170"/>
      <c r="GI437" s="170"/>
      <c r="GS437" s="170"/>
      <c r="HC437" s="170"/>
      <c r="HM437" s="170"/>
      <c r="HW437" s="170"/>
    </row>
    <row r="438" spans="1:231" s="3" customFormat="1" x14ac:dyDescent="0.25">
      <c r="A438" s="170"/>
      <c r="K438" s="170"/>
      <c r="U438" s="170"/>
      <c r="AE438" s="170"/>
      <c r="AO438" s="170"/>
      <c r="AY438" s="170"/>
      <c r="AZ438" s="170"/>
      <c r="BA438" s="170"/>
      <c r="BB438" s="170"/>
      <c r="BC438" s="170"/>
      <c r="BD438" s="170"/>
      <c r="BE438" s="170"/>
      <c r="BF438" s="170"/>
      <c r="BI438" s="170"/>
      <c r="BS438" s="170"/>
      <c r="CC438" s="170"/>
      <c r="CM438" s="170"/>
      <c r="CW438" s="170"/>
      <c r="DG438" s="170"/>
      <c r="DQ438" s="170"/>
      <c r="EA438" s="170"/>
      <c r="EK438" s="170"/>
      <c r="EU438" s="170"/>
      <c r="FE438" s="170"/>
      <c r="FO438" s="170"/>
      <c r="FY438" s="170"/>
      <c r="GI438" s="170"/>
      <c r="GS438" s="170"/>
      <c r="HC438" s="170"/>
      <c r="HM438" s="170"/>
      <c r="HW438" s="170"/>
    </row>
    <row r="439" spans="1:231" s="3" customFormat="1" x14ac:dyDescent="0.25">
      <c r="A439" s="170"/>
      <c r="K439" s="170"/>
      <c r="U439" s="170"/>
      <c r="AE439" s="170"/>
      <c r="AO439" s="170"/>
      <c r="AY439" s="170"/>
      <c r="AZ439" s="170"/>
      <c r="BA439" s="170"/>
      <c r="BB439" s="170"/>
      <c r="BC439" s="170"/>
      <c r="BD439" s="170"/>
      <c r="BE439" s="170"/>
      <c r="BF439" s="170"/>
      <c r="BI439" s="170"/>
      <c r="BS439" s="170"/>
      <c r="CC439" s="170"/>
      <c r="CM439" s="170"/>
      <c r="CW439" s="170"/>
      <c r="DG439" s="170"/>
      <c r="DQ439" s="170"/>
      <c r="EA439" s="170"/>
      <c r="EK439" s="170"/>
      <c r="EU439" s="170"/>
      <c r="FE439" s="170"/>
      <c r="FO439" s="170"/>
      <c r="FY439" s="170"/>
      <c r="GI439" s="170"/>
      <c r="GS439" s="170"/>
      <c r="HC439" s="170"/>
      <c r="HM439" s="170"/>
      <c r="HW439" s="170"/>
    </row>
    <row r="440" spans="1:231" s="3" customFormat="1" x14ac:dyDescent="0.25">
      <c r="A440" s="170"/>
      <c r="K440" s="170"/>
      <c r="U440" s="170"/>
      <c r="AE440" s="170"/>
      <c r="AO440" s="170"/>
      <c r="AY440" s="170"/>
      <c r="AZ440" s="170"/>
      <c r="BA440" s="170"/>
      <c r="BB440" s="170"/>
      <c r="BC440" s="170"/>
      <c r="BD440" s="170"/>
      <c r="BE440" s="170"/>
      <c r="BF440" s="170"/>
      <c r="BI440" s="170"/>
      <c r="BS440" s="170"/>
      <c r="CC440" s="170"/>
      <c r="CM440" s="170"/>
      <c r="CW440" s="170"/>
      <c r="DG440" s="170"/>
      <c r="DQ440" s="170"/>
      <c r="EA440" s="170"/>
      <c r="EK440" s="170"/>
      <c r="EU440" s="170"/>
      <c r="FE440" s="170"/>
      <c r="FO440" s="170"/>
      <c r="FY440" s="170"/>
      <c r="GI440" s="170"/>
      <c r="GS440" s="170"/>
      <c r="HC440" s="170"/>
      <c r="HM440" s="170"/>
      <c r="HW440" s="170"/>
    </row>
    <row r="441" spans="1:231" s="3" customFormat="1" x14ac:dyDescent="0.25">
      <c r="A441" s="170"/>
      <c r="K441" s="170"/>
      <c r="U441" s="170"/>
      <c r="AE441" s="170"/>
      <c r="AO441" s="170"/>
      <c r="AY441" s="170"/>
      <c r="AZ441" s="170"/>
      <c r="BA441" s="170"/>
      <c r="BB441" s="170"/>
      <c r="BC441" s="170"/>
      <c r="BD441" s="170"/>
      <c r="BE441" s="170"/>
      <c r="BF441" s="170"/>
      <c r="BI441" s="170"/>
      <c r="BS441" s="170"/>
      <c r="CC441" s="170"/>
      <c r="CM441" s="170"/>
      <c r="CW441" s="170"/>
      <c r="DG441" s="170"/>
      <c r="DQ441" s="170"/>
      <c r="EA441" s="170"/>
      <c r="EK441" s="170"/>
      <c r="EU441" s="170"/>
      <c r="FE441" s="170"/>
      <c r="FO441" s="170"/>
      <c r="FY441" s="170"/>
      <c r="GI441" s="170"/>
      <c r="GS441" s="170"/>
      <c r="HC441" s="170"/>
      <c r="HM441" s="170"/>
      <c r="HW441" s="170"/>
    </row>
    <row r="442" spans="1:231" s="3" customFormat="1" x14ac:dyDescent="0.25">
      <c r="A442" s="170"/>
      <c r="K442" s="170"/>
      <c r="U442" s="170"/>
      <c r="AE442" s="170"/>
      <c r="AO442" s="170"/>
      <c r="AY442" s="170"/>
      <c r="AZ442" s="170"/>
      <c r="BA442" s="170"/>
      <c r="BB442" s="170"/>
      <c r="BC442" s="170"/>
      <c r="BD442" s="170"/>
      <c r="BE442" s="170"/>
      <c r="BF442" s="170"/>
      <c r="BI442" s="170"/>
      <c r="BS442" s="170"/>
      <c r="CC442" s="170"/>
      <c r="CM442" s="170"/>
      <c r="CW442" s="170"/>
      <c r="DG442" s="170"/>
      <c r="DQ442" s="170"/>
      <c r="EA442" s="170"/>
      <c r="EK442" s="170"/>
      <c r="EU442" s="170"/>
      <c r="FE442" s="170"/>
      <c r="FO442" s="170"/>
      <c r="FY442" s="170"/>
      <c r="GI442" s="170"/>
      <c r="GS442" s="170"/>
      <c r="HC442" s="170"/>
      <c r="HM442" s="170"/>
      <c r="HW442" s="170"/>
    </row>
    <row r="443" spans="1:231" s="3" customFormat="1" x14ac:dyDescent="0.25">
      <c r="A443" s="170"/>
      <c r="K443" s="170"/>
      <c r="U443" s="170"/>
      <c r="AE443" s="170"/>
      <c r="AO443" s="170"/>
      <c r="AY443" s="170"/>
      <c r="AZ443" s="170"/>
      <c r="BA443" s="170"/>
      <c r="BB443" s="170"/>
      <c r="BC443" s="170"/>
      <c r="BD443" s="170"/>
      <c r="BE443" s="170"/>
      <c r="BF443" s="170"/>
      <c r="BI443" s="170"/>
      <c r="BS443" s="170"/>
      <c r="CC443" s="170"/>
      <c r="CM443" s="170"/>
      <c r="CW443" s="170"/>
      <c r="DG443" s="170"/>
      <c r="DQ443" s="170"/>
      <c r="EA443" s="170"/>
      <c r="EK443" s="170"/>
      <c r="EU443" s="170"/>
      <c r="FE443" s="170"/>
      <c r="FO443" s="170"/>
      <c r="FY443" s="170"/>
      <c r="GI443" s="170"/>
      <c r="GS443" s="170"/>
      <c r="HC443" s="170"/>
      <c r="HM443" s="170"/>
      <c r="HW443" s="170"/>
    </row>
    <row r="444" spans="1:231" s="3" customFormat="1" x14ac:dyDescent="0.25">
      <c r="A444" s="170"/>
      <c r="K444" s="170"/>
      <c r="U444" s="170"/>
      <c r="AE444" s="170"/>
      <c r="AO444" s="170"/>
      <c r="AY444" s="170"/>
      <c r="AZ444" s="170"/>
      <c r="BA444" s="170"/>
      <c r="BB444" s="170"/>
      <c r="BC444" s="170"/>
      <c r="BD444" s="170"/>
      <c r="BE444" s="170"/>
      <c r="BF444" s="170"/>
      <c r="BI444" s="170"/>
      <c r="BS444" s="170"/>
      <c r="CC444" s="170"/>
      <c r="CM444" s="170"/>
      <c r="CW444" s="170"/>
      <c r="DG444" s="170"/>
      <c r="DQ444" s="170"/>
      <c r="EA444" s="170"/>
      <c r="EK444" s="170"/>
      <c r="EU444" s="170"/>
      <c r="FE444" s="170"/>
      <c r="FO444" s="170"/>
      <c r="FY444" s="170"/>
      <c r="GI444" s="170"/>
      <c r="GS444" s="170"/>
      <c r="HC444" s="170"/>
      <c r="HM444" s="170"/>
      <c r="HW444" s="170"/>
    </row>
    <row r="445" spans="1:231" s="3" customFormat="1" x14ac:dyDescent="0.25">
      <c r="A445" s="170"/>
      <c r="K445" s="170"/>
      <c r="U445" s="170"/>
      <c r="AE445" s="170"/>
      <c r="AO445" s="170"/>
      <c r="AY445" s="170"/>
      <c r="AZ445" s="170"/>
      <c r="BA445" s="170"/>
      <c r="BB445" s="170"/>
      <c r="BC445" s="170"/>
      <c r="BD445" s="170"/>
      <c r="BE445" s="170"/>
      <c r="BF445" s="170"/>
      <c r="BI445" s="170"/>
      <c r="BS445" s="170"/>
      <c r="CC445" s="170"/>
      <c r="CM445" s="170"/>
      <c r="CW445" s="170"/>
      <c r="DG445" s="170"/>
      <c r="DQ445" s="170"/>
      <c r="EA445" s="170"/>
      <c r="EK445" s="170"/>
      <c r="EU445" s="170"/>
      <c r="FE445" s="170"/>
      <c r="FO445" s="170"/>
      <c r="FY445" s="170"/>
      <c r="GI445" s="170"/>
      <c r="GS445" s="170"/>
      <c r="HC445" s="170"/>
      <c r="HM445" s="170"/>
      <c r="HW445" s="170"/>
    </row>
    <row r="446" spans="1:231" s="3" customFormat="1" x14ac:dyDescent="0.25">
      <c r="A446" s="170"/>
      <c r="K446" s="170"/>
      <c r="U446" s="170"/>
      <c r="AE446" s="170"/>
      <c r="AO446" s="170"/>
      <c r="AY446" s="170"/>
      <c r="AZ446" s="170"/>
      <c r="BA446" s="170"/>
      <c r="BB446" s="170"/>
      <c r="BC446" s="170"/>
      <c r="BD446" s="170"/>
      <c r="BE446" s="170"/>
      <c r="BF446" s="170"/>
      <c r="BI446" s="170"/>
      <c r="BS446" s="170"/>
      <c r="CC446" s="170"/>
      <c r="CM446" s="170"/>
      <c r="CW446" s="170"/>
      <c r="DG446" s="170"/>
      <c r="DQ446" s="170"/>
      <c r="EA446" s="170"/>
      <c r="EK446" s="170"/>
      <c r="EU446" s="170"/>
      <c r="FE446" s="170"/>
      <c r="FO446" s="170"/>
      <c r="FY446" s="170"/>
      <c r="GI446" s="170"/>
      <c r="GS446" s="170"/>
      <c r="HC446" s="170"/>
      <c r="HM446" s="170"/>
      <c r="HW446" s="170"/>
    </row>
    <row r="447" spans="1:231" s="3" customFormat="1" x14ac:dyDescent="0.25">
      <c r="A447" s="170"/>
      <c r="K447" s="170"/>
      <c r="U447" s="170"/>
      <c r="AE447" s="170"/>
      <c r="AO447" s="170"/>
      <c r="AY447" s="170"/>
      <c r="AZ447" s="170"/>
      <c r="BA447" s="170"/>
      <c r="BB447" s="170"/>
      <c r="BC447" s="170"/>
      <c r="BD447" s="170"/>
      <c r="BE447" s="170"/>
      <c r="BF447" s="170"/>
      <c r="BI447" s="170"/>
      <c r="BS447" s="170"/>
      <c r="CC447" s="170"/>
      <c r="CM447" s="170"/>
      <c r="CW447" s="170"/>
      <c r="DG447" s="170"/>
      <c r="DQ447" s="170"/>
      <c r="EA447" s="170"/>
      <c r="EK447" s="170"/>
      <c r="EU447" s="170"/>
      <c r="FE447" s="170"/>
      <c r="FO447" s="170"/>
      <c r="FY447" s="170"/>
      <c r="GI447" s="170"/>
      <c r="GS447" s="170"/>
      <c r="HC447" s="170"/>
      <c r="HM447" s="170"/>
      <c r="HW447" s="170"/>
    </row>
    <row r="448" spans="1:231" s="3" customFormat="1" x14ac:dyDescent="0.25">
      <c r="A448" s="170"/>
      <c r="K448" s="170"/>
      <c r="U448" s="170"/>
      <c r="AE448" s="170"/>
      <c r="AO448" s="170"/>
      <c r="AY448" s="170"/>
      <c r="AZ448" s="170"/>
      <c r="BA448" s="170"/>
      <c r="BB448" s="170"/>
      <c r="BC448" s="170"/>
      <c r="BD448" s="170"/>
      <c r="BE448" s="170"/>
      <c r="BF448" s="170"/>
      <c r="BI448" s="170"/>
      <c r="BS448" s="170"/>
      <c r="CC448" s="170"/>
      <c r="CM448" s="170"/>
      <c r="CW448" s="170"/>
      <c r="DG448" s="170"/>
      <c r="DQ448" s="170"/>
      <c r="EA448" s="170"/>
      <c r="EK448" s="170"/>
      <c r="EU448" s="170"/>
      <c r="FE448" s="170"/>
      <c r="FO448" s="170"/>
      <c r="FY448" s="170"/>
      <c r="GI448" s="170"/>
      <c r="GS448" s="170"/>
      <c r="HC448" s="170"/>
      <c r="HM448" s="170"/>
      <c r="HW448" s="170"/>
    </row>
    <row r="449" spans="1:231" s="3" customFormat="1" x14ac:dyDescent="0.25">
      <c r="A449" s="170"/>
      <c r="K449" s="170"/>
      <c r="U449" s="170"/>
      <c r="AE449" s="170"/>
      <c r="AO449" s="170"/>
      <c r="AY449" s="170"/>
      <c r="AZ449" s="170"/>
      <c r="BA449" s="170"/>
      <c r="BB449" s="170"/>
      <c r="BC449" s="170"/>
      <c r="BD449" s="170"/>
      <c r="BE449" s="170"/>
      <c r="BF449" s="170"/>
      <c r="BI449" s="170"/>
      <c r="BS449" s="170"/>
      <c r="CC449" s="170"/>
      <c r="CM449" s="170"/>
      <c r="CW449" s="170"/>
      <c r="DG449" s="170"/>
      <c r="DQ449" s="170"/>
      <c r="EA449" s="170"/>
      <c r="EK449" s="170"/>
      <c r="EU449" s="170"/>
      <c r="FE449" s="170"/>
      <c r="FO449" s="170"/>
      <c r="FY449" s="170"/>
      <c r="GI449" s="170"/>
      <c r="GS449" s="170"/>
      <c r="HC449" s="170"/>
      <c r="HM449" s="170"/>
      <c r="HW449" s="170"/>
    </row>
    <row r="450" spans="1:231" s="3" customFormat="1" x14ac:dyDescent="0.25">
      <c r="A450" s="170"/>
      <c r="K450" s="170"/>
      <c r="U450" s="170"/>
      <c r="AE450" s="170"/>
      <c r="AO450" s="170"/>
      <c r="AY450" s="170"/>
      <c r="AZ450" s="170"/>
      <c r="BA450" s="170"/>
      <c r="BB450" s="170"/>
      <c r="BC450" s="170"/>
      <c r="BD450" s="170"/>
      <c r="BE450" s="170"/>
      <c r="BF450" s="170"/>
      <c r="BI450" s="170"/>
      <c r="BS450" s="170"/>
      <c r="CC450" s="170"/>
      <c r="CM450" s="170"/>
      <c r="CW450" s="170"/>
      <c r="DG450" s="170"/>
      <c r="DQ450" s="170"/>
      <c r="EA450" s="170"/>
      <c r="EK450" s="170"/>
      <c r="EU450" s="170"/>
      <c r="FE450" s="170"/>
      <c r="FO450" s="170"/>
      <c r="FY450" s="170"/>
      <c r="GI450" s="170"/>
      <c r="GS450" s="170"/>
      <c r="HC450" s="170"/>
      <c r="HM450" s="170"/>
      <c r="HW450" s="170"/>
    </row>
    <row r="451" spans="1:231" s="3" customFormat="1" x14ac:dyDescent="0.25">
      <c r="A451" s="170"/>
      <c r="K451" s="170"/>
      <c r="U451" s="170"/>
      <c r="AE451" s="170"/>
      <c r="AO451" s="170"/>
      <c r="AY451" s="170"/>
      <c r="AZ451" s="170"/>
      <c r="BA451" s="170"/>
      <c r="BB451" s="170"/>
      <c r="BC451" s="170"/>
      <c r="BD451" s="170"/>
      <c r="BE451" s="170"/>
      <c r="BF451" s="170"/>
      <c r="BI451" s="170"/>
      <c r="BS451" s="170"/>
      <c r="CC451" s="170"/>
      <c r="CM451" s="170"/>
      <c r="CW451" s="170"/>
      <c r="DG451" s="170"/>
      <c r="DQ451" s="170"/>
      <c r="EA451" s="170"/>
      <c r="EK451" s="170"/>
      <c r="EU451" s="170"/>
      <c r="FE451" s="170"/>
      <c r="FO451" s="170"/>
      <c r="FY451" s="170"/>
      <c r="GI451" s="170"/>
      <c r="GS451" s="170"/>
      <c r="HC451" s="170"/>
      <c r="HM451" s="170"/>
      <c r="HW451" s="170"/>
    </row>
    <row r="452" spans="1:231" s="3" customFormat="1" x14ac:dyDescent="0.25">
      <c r="A452" s="170"/>
      <c r="K452" s="170"/>
      <c r="U452" s="170"/>
      <c r="AE452" s="170"/>
      <c r="AO452" s="170"/>
      <c r="AY452" s="170"/>
      <c r="AZ452" s="170"/>
      <c r="BA452" s="170"/>
      <c r="BB452" s="170"/>
      <c r="BC452" s="170"/>
      <c r="BD452" s="170"/>
      <c r="BE452" s="170"/>
      <c r="BF452" s="170"/>
      <c r="BI452" s="170"/>
      <c r="BS452" s="170"/>
      <c r="CC452" s="170"/>
      <c r="CM452" s="170"/>
      <c r="CW452" s="170"/>
      <c r="DG452" s="170"/>
      <c r="DQ452" s="170"/>
      <c r="EA452" s="170"/>
      <c r="EK452" s="170"/>
      <c r="EU452" s="170"/>
      <c r="FE452" s="170"/>
      <c r="FO452" s="170"/>
      <c r="FY452" s="170"/>
      <c r="GI452" s="170"/>
      <c r="GS452" s="170"/>
      <c r="HC452" s="170"/>
      <c r="HM452" s="170"/>
      <c r="HW452" s="170"/>
    </row>
    <row r="453" spans="1:231" s="3" customFormat="1" x14ac:dyDescent="0.25">
      <c r="A453" s="170"/>
      <c r="K453" s="170"/>
      <c r="U453" s="170"/>
      <c r="AE453" s="170"/>
      <c r="AO453" s="170"/>
      <c r="AY453" s="170"/>
      <c r="AZ453" s="170"/>
      <c r="BA453" s="170"/>
      <c r="BB453" s="170"/>
      <c r="BC453" s="170"/>
      <c r="BD453" s="170"/>
      <c r="BE453" s="170"/>
      <c r="BF453" s="170"/>
      <c r="BI453" s="170"/>
      <c r="BS453" s="170"/>
      <c r="CC453" s="170"/>
      <c r="CM453" s="170"/>
      <c r="CW453" s="170"/>
      <c r="DG453" s="170"/>
      <c r="DQ453" s="170"/>
      <c r="EA453" s="170"/>
      <c r="EK453" s="170"/>
      <c r="EU453" s="170"/>
      <c r="FE453" s="170"/>
      <c r="FO453" s="170"/>
      <c r="FY453" s="170"/>
      <c r="GI453" s="170"/>
      <c r="GS453" s="170"/>
      <c r="HC453" s="170"/>
      <c r="HM453" s="170"/>
      <c r="HW453" s="170"/>
    </row>
    <row r="454" spans="1:231" s="3" customFormat="1" x14ac:dyDescent="0.25">
      <c r="A454" s="170"/>
      <c r="K454" s="170"/>
      <c r="U454" s="170"/>
      <c r="AE454" s="170"/>
      <c r="AO454" s="170"/>
      <c r="AY454" s="170"/>
      <c r="AZ454" s="170"/>
      <c r="BA454" s="170"/>
      <c r="BB454" s="170"/>
      <c r="BC454" s="170"/>
      <c r="BD454" s="170"/>
      <c r="BE454" s="170"/>
      <c r="BF454" s="170"/>
      <c r="BI454" s="170"/>
      <c r="BS454" s="170"/>
      <c r="CC454" s="170"/>
      <c r="CM454" s="170"/>
      <c r="CW454" s="170"/>
      <c r="DG454" s="170"/>
      <c r="DQ454" s="170"/>
      <c r="EA454" s="170"/>
      <c r="EK454" s="170"/>
      <c r="EU454" s="170"/>
      <c r="FE454" s="170"/>
      <c r="FO454" s="170"/>
      <c r="FY454" s="170"/>
      <c r="GI454" s="170"/>
      <c r="GS454" s="170"/>
      <c r="HC454" s="170"/>
      <c r="HM454" s="170"/>
      <c r="HW454" s="170"/>
    </row>
    <row r="455" spans="1:231" s="3" customFormat="1" x14ac:dyDescent="0.25">
      <c r="A455" s="170"/>
      <c r="K455" s="170"/>
      <c r="U455" s="170"/>
      <c r="AE455" s="170"/>
      <c r="AO455" s="170"/>
      <c r="AY455" s="170"/>
      <c r="AZ455" s="170"/>
      <c r="BA455" s="170"/>
      <c r="BB455" s="170"/>
      <c r="BC455" s="170"/>
      <c r="BD455" s="170"/>
      <c r="BE455" s="170"/>
      <c r="BF455" s="170"/>
      <c r="BI455" s="170"/>
      <c r="BS455" s="170"/>
      <c r="CC455" s="170"/>
      <c r="CM455" s="170"/>
      <c r="CW455" s="170"/>
      <c r="DG455" s="170"/>
      <c r="DQ455" s="170"/>
      <c r="EA455" s="170"/>
      <c r="EK455" s="170"/>
      <c r="EU455" s="170"/>
      <c r="FE455" s="170"/>
      <c r="FO455" s="170"/>
      <c r="FY455" s="170"/>
      <c r="GI455" s="170"/>
      <c r="GS455" s="170"/>
      <c r="HC455" s="170"/>
      <c r="HM455" s="170"/>
      <c r="HW455" s="170"/>
    </row>
    <row r="456" spans="1:231" s="3" customFormat="1" x14ac:dyDescent="0.25">
      <c r="A456" s="170"/>
      <c r="K456" s="170"/>
      <c r="U456" s="170"/>
      <c r="AE456" s="170"/>
      <c r="AO456" s="170"/>
      <c r="AY456" s="170"/>
      <c r="AZ456" s="170"/>
      <c r="BA456" s="170"/>
      <c r="BB456" s="170"/>
      <c r="BC456" s="170"/>
      <c r="BD456" s="170"/>
      <c r="BE456" s="170"/>
      <c r="BF456" s="170"/>
      <c r="BI456" s="170"/>
      <c r="BS456" s="170"/>
      <c r="CC456" s="170"/>
      <c r="CM456" s="170"/>
      <c r="CW456" s="170"/>
      <c r="DG456" s="170"/>
      <c r="DQ456" s="170"/>
      <c r="EA456" s="170"/>
      <c r="EK456" s="170"/>
      <c r="EU456" s="170"/>
      <c r="FE456" s="170"/>
      <c r="FO456" s="170"/>
      <c r="FY456" s="170"/>
      <c r="GI456" s="170"/>
      <c r="GS456" s="170"/>
      <c r="HC456" s="170"/>
      <c r="HM456" s="170"/>
      <c r="HW456" s="170"/>
    </row>
    <row r="457" spans="1:231" s="3" customFormat="1" x14ac:dyDescent="0.25">
      <c r="A457" s="170"/>
      <c r="K457" s="170"/>
      <c r="U457" s="170"/>
      <c r="AE457" s="170"/>
      <c r="AO457" s="170"/>
      <c r="AY457" s="170"/>
      <c r="AZ457" s="170"/>
      <c r="BA457" s="170"/>
      <c r="BB457" s="170"/>
      <c r="BC457" s="170"/>
      <c r="BD457" s="170"/>
      <c r="BE457" s="170"/>
      <c r="BF457" s="170"/>
      <c r="BI457" s="170"/>
      <c r="BS457" s="170"/>
      <c r="CC457" s="170"/>
      <c r="CM457" s="170"/>
      <c r="CW457" s="170"/>
      <c r="DG457" s="170"/>
      <c r="DQ457" s="170"/>
      <c r="EA457" s="170"/>
      <c r="EK457" s="170"/>
      <c r="EU457" s="170"/>
      <c r="FE457" s="170"/>
      <c r="FO457" s="170"/>
      <c r="FY457" s="170"/>
      <c r="GI457" s="170"/>
      <c r="GS457" s="170"/>
      <c r="HC457" s="170"/>
      <c r="HM457" s="170"/>
      <c r="HW457" s="170"/>
    </row>
    <row r="458" spans="1:231" s="3" customFormat="1" x14ac:dyDescent="0.25">
      <c r="A458" s="170"/>
      <c r="K458" s="170"/>
      <c r="U458" s="170"/>
      <c r="AE458" s="170"/>
      <c r="AO458" s="170"/>
      <c r="AY458" s="170"/>
      <c r="AZ458" s="170"/>
      <c r="BA458" s="170"/>
      <c r="BB458" s="170"/>
      <c r="BC458" s="170"/>
      <c r="BD458" s="170"/>
      <c r="BE458" s="170"/>
      <c r="BF458" s="170"/>
      <c r="BI458" s="170"/>
      <c r="BS458" s="170"/>
      <c r="CC458" s="170"/>
      <c r="CM458" s="170"/>
      <c r="CW458" s="170"/>
      <c r="DG458" s="170"/>
      <c r="DQ458" s="170"/>
      <c r="EA458" s="170"/>
      <c r="EK458" s="170"/>
      <c r="EU458" s="170"/>
      <c r="FE458" s="170"/>
      <c r="FO458" s="170"/>
      <c r="FY458" s="170"/>
      <c r="GI458" s="170"/>
      <c r="GS458" s="170"/>
      <c r="HC458" s="170"/>
      <c r="HM458" s="170"/>
      <c r="HW458" s="170"/>
    </row>
    <row r="459" spans="1:231" s="3" customFormat="1" x14ac:dyDescent="0.25">
      <c r="A459" s="170"/>
      <c r="K459" s="170"/>
      <c r="U459" s="170"/>
      <c r="AE459" s="170"/>
      <c r="AO459" s="170"/>
      <c r="AY459" s="170"/>
      <c r="AZ459" s="170"/>
      <c r="BA459" s="170"/>
      <c r="BB459" s="170"/>
      <c r="BC459" s="170"/>
      <c r="BD459" s="170"/>
      <c r="BE459" s="170"/>
      <c r="BF459" s="170"/>
      <c r="BI459" s="170"/>
      <c r="BS459" s="170"/>
      <c r="CC459" s="170"/>
      <c r="CM459" s="170"/>
      <c r="CW459" s="170"/>
      <c r="DG459" s="170"/>
      <c r="DQ459" s="170"/>
      <c r="EA459" s="170"/>
      <c r="EK459" s="170"/>
      <c r="EU459" s="170"/>
      <c r="FE459" s="170"/>
      <c r="FO459" s="170"/>
      <c r="FY459" s="170"/>
      <c r="GI459" s="170"/>
      <c r="GS459" s="170"/>
      <c r="HC459" s="170"/>
      <c r="HM459" s="170"/>
      <c r="HW459" s="170"/>
    </row>
    <row r="460" spans="1:231" s="3" customFormat="1" x14ac:dyDescent="0.25">
      <c r="A460" s="170"/>
      <c r="K460" s="170"/>
      <c r="U460" s="170"/>
      <c r="AE460" s="170"/>
      <c r="AO460" s="170"/>
      <c r="AY460" s="170"/>
      <c r="AZ460" s="170"/>
      <c r="BA460" s="170"/>
      <c r="BB460" s="170"/>
      <c r="BC460" s="170"/>
      <c r="BD460" s="170"/>
      <c r="BE460" s="170"/>
      <c r="BF460" s="170"/>
      <c r="BI460" s="170"/>
      <c r="BS460" s="170"/>
      <c r="CC460" s="170"/>
      <c r="CM460" s="170"/>
      <c r="CW460" s="170"/>
      <c r="DG460" s="170"/>
      <c r="DQ460" s="170"/>
      <c r="EA460" s="170"/>
      <c r="EK460" s="170"/>
      <c r="EU460" s="170"/>
      <c r="FE460" s="170"/>
      <c r="FO460" s="170"/>
      <c r="FY460" s="170"/>
      <c r="GI460" s="170"/>
      <c r="GS460" s="170"/>
      <c r="HC460" s="170"/>
      <c r="HM460" s="170"/>
      <c r="HW460" s="170"/>
    </row>
    <row r="461" spans="1:231" s="3" customFormat="1" x14ac:dyDescent="0.25">
      <c r="A461" s="170"/>
      <c r="K461" s="170"/>
      <c r="U461" s="170"/>
      <c r="AE461" s="170"/>
      <c r="AO461" s="170"/>
      <c r="AY461" s="170"/>
      <c r="AZ461" s="170"/>
      <c r="BA461" s="170"/>
      <c r="BB461" s="170"/>
      <c r="BC461" s="170"/>
      <c r="BD461" s="170"/>
      <c r="BE461" s="170"/>
      <c r="BF461" s="170"/>
      <c r="BI461" s="170"/>
      <c r="BS461" s="170"/>
      <c r="CC461" s="170"/>
      <c r="CM461" s="170"/>
      <c r="CW461" s="170"/>
      <c r="DG461" s="170"/>
      <c r="DQ461" s="170"/>
      <c r="EA461" s="170"/>
      <c r="EK461" s="170"/>
      <c r="EU461" s="170"/>
      <c r="FE461" s="170"/>
      <c r="FO461" s="170"/>
      <c r="FY461" s="170"/>
      <c r="GI461" s="170"/>
      <c r="GS461" s="170"/>
      <c r="HC461" s="170"/>
      <c r="HM461" s="170"/>
      <c r="HW461" s="170"/>
    </row>
    <row r="462" spans="1:231" s="3" customFormat="1" x14ac:dyDescent="0.25">
      <c r="A462" s="170"/>
      <c r="K462" s="170"/>
      <c r="U462" s="170"/>
      <c r="AE462" s="170"/>
      <c r="AO462" s="170"/>
      <c r="AY462" s="170"/>
      <c r="AZ462" s="170"/>
      <c r="BA462" s="170"/>
      <c r="BB462" s="170"/>
      <c r="BC462" s="170"/>
      <c r="BD462" s="170"/>
      <c r="BE462" s="170"/>
      <c r="BF462" s="170"/>
      <c r="BI462" s="170"/>
      <c r="BS462" s="170"/>
      <c r="CC462" s="170"/>
      <c r="CM462" s="170"/>
      <c r="CW462" s="170"/>
      <c r="DG462" s="170"/>
      <c r="DQ462" s="170"/>
      <c r="EA462" s="170"/>
      <c r="EK462" s="170"/>
      <c r="EU462" s="170"/>
      <c r="FE462" s="170"/>
      <c r="FO462" s="170"/>
      <c r="FY462" s="170"/>
      <c r="GI462" s="170"/>
      <c r="GS462" s="170"/>
      <c r="HC462" s="170"/>
      <c r="HM462" s="170"/>
      <c r="HW462" s="170"/>
    </row>
    <row r="463" spans="1:231" s="3" customFormat="1" x14ac:dyDescent="0.25">
      <c r="A463" s="170"/>
      <c r="K463" s="170"/>
      <c r="U463" s="170"/>
      <c r="AE463" s="170"/>
      <c r="AO463" s="170"/>
      <c r="AY463" s="170"/>
      <c r="AZ463" s="170"/>
      <c r="BA463" s="170"/>
      <c r="BB463" s="170"/>
      <c r="BC463" s="170"/>
      <c r="BD463" s="170"/>
      <c r="BE463" s="170"/>
      <c r="BF463" s="170"/>
      <c r="BI463" s="170"/>
      <c r="BS463" s="170"/>
      <c r="CC463" s="170"/>
      <c r="CM463" s="170"/>
      <c r="CW463" s="170"/>
      <c r="DG463" s="170"/>
      <c r="DQ463" s="170"/>
      <c r="EA463" s="170"/>
      <c r="EK463" s="170"/>
      <c r="EU463" s="170"/>
      <c r="FE463" s="170"/>
      <c r="FO463" s="170"/>
      <c r="FY463" s="170"/>
      <c r="GI463" s="170"/>
      <c r="GS463" s="170"/>
      <c r="HC463" s="170"/>
      <c r="HM463" s="170"/>
      <c r="HW463" s="170"/>
    </row>
    <row r="464" spans="1:231" s="3" customFormat="1" x14ac:dyDescent="0.25">
      <c r="A464" s="170"/>
      <c r="K464" s="170"/>
      <c r="U464" s="170"/>
      <c r="AE464" s="170"/>
      <c r="AO464" s="170"/>
      <c r="AY464" s="170"/>
      <c r="AZ464" s="170"/>
      <c r="BA464" s="170"/>
      <c r="BB464" s="170"/>
      <c r="BC464" s="170"/>
      <c r="BD464" s="170"/>
      <c r="BE464" s="170"/>
      <c r="BF464" s="170"/>
      <c r="BI464" s="170"/>
      <c r="BS464" s="170"/>
      <c r="CC464" s="170"/>
      <c r="CM464" s="170"/>
      <c r="CW464" s="170"/>
      <c r="DG464" s="170"/>
      <c r="DQ464" s="170"/>
      <c r="EA464" s="170"/>
      <c r="EK464" s="170"/>
      <c r="EU464" s="170"/>
      <c r="FE464" s="170"/>
      <c r="FO464" s="170"/>
      <c r="FY464" s="170"/>
      <c r="GI464" s="170"/>
      <c r="GS464" s="170"/>
      <c r="HC464" s="170"/>
      <c r="HM464" s="170"/>
      <c r="HW464" s="170"/>
    </row>
    <row r="465" spans="1:231" s="3" customFormat="1" x14ac:dyDescent="0.25">
      <c r="A465" s="170"/>
      <c r="K465" s="170"/>
      <c r="U465" s="170"/>
      <c r="AE465" s="170"/>
      <c r="AO465" s="170"/>
      <c r="AY465" s="170"/>
      <c r="AZ465" s="170"/>
      <c r="BA465" s="170"/>
      <c r="BB465" s="170"/>
      <c r="BC465" s="170"/>
      <c r="BD465" s="170"/>
      <c r="BE465" s="170"/>
      <c r="BF465" s="170"/>
      <c r="BI465" s="170"/>
      <c r="BS465" s="170"/>
      <c r="CC465" s="170"/>
      <c r="CM465" s="170"/>
      <c r="CW465" s="170"/>
      <c r="DG465" s="170"/>
      <c r="DQ465" s="170"/>
      <c r="EA465" s="170"/>
      <c r="EK465" s="170"/>
      <c r="EU465" s="170"/>
      <c r="FE465" s="170"/>
      <c r="FO465" s="170"/>
      <c r="FY465" s="170"/>
      <c r="GI465" s="170"/>
      <c r="GS465" s="170"/>
      <c r="HC465" s="170"/>
      <c r="HM465" s="170"/>
      <c r="HW465" s="170"/>
    </row>
    <row r="466" spans="1:231" s="3" customFormat="1" x14ac:dyDescent="0.25">
      <c r="A466" s="170"/>
      <c r="K466" s="170"/>
      <c r="U466" s="170"/>
      <c r="AE466" s="170"/>
      <c r="AO466" s="170"/>
      <c r="AY466" s="170"/>
      <c r="AZ466" s="170"/>
      <c r="BA466" s="170"/>
      <c r="BB466" s="170"/>
      <c r="BC466" s="170"/>
      <c r="BD466" s="170"/>
      <c r="BE466" s="170"/>
      <c r="BF466" s="170"/>
      <c r="BI466" s="170"/>
      <c r="BS466" s="170"/>
      <c r="CC466" s="170"/>
      <c r="CM466" s="170"/>
      <c r="CW466" s="170"/>
      <c r="DG466" s="170"/>
      <c r="DQ466" s="170"/>
      <c r="EA466" s="170"/>
      <c r="EK466" s="170"/>
      <c r="EU466" s="170"/>
      <c r="FE466" s="170"/>
      <c r="FO466" s="170"/>
      <c r="FY466" s="170"/>
      <c r="GI466" s="170"/>
      <c r="GS466" s="170"/>
      <c r="HC466" s="170"/>
      <c r="HM466" s="170"/>
      <c r="HW466" s="170"/>
    </row>
    <row r="467" spans="1:231" s="3" customFormat="1" x14ac:dyDescent="0.25">
      <c r="A467" s="170"/>
      <c r="K467" s="170"/>
      <c r="U467" s="170"/>
      <c r="AE467" s="170"/>
      <c r="AO467" s="170"/>
      <c r="AY467" s="170"/>
      <c r="AZ467" s="170"/>
      <c r="BA467" s="170"/>
      <c r="BB467" s="170"/>
      <c r="BC467" s="170"/>
      <c r="BD467" s="170"/>
      <c r="BE467" s="170"/>
      <c r="BF467" s="170"/>
      <c r="BI467" s="170"/>
      <c r="BS467" s="170"/>
      <c r="CC467" s="170"/>
      <c r="CM467" s="170"/>
      <c r="CW467" s="170"/>
      <c r="DG467" s="170"/>
      <c r="DQ467" s="170"/>
      <c r="EA467" s="170"/>
      <c r="EK467" s="170"/>
      <c r="EU467" s="170"/>
      <c r="FE467" s="170"/>
      <c r="FO467" s="170"/>
      <c r="FY467" s="170"/>
      <c r="GI467" s="170"/>
      <c r="GS467" s="170"/>
      <c r="HC467" s="170"/>
      <c r="HM467" s="170"/>
      <c r="HW467" s="170"/>
    </row>
    <row r="468" spans="1:231" s="3" customFormat="1" x14ac:dyDescent="0.25">
      <c r="A468" s="170"/>
      <c r="K468" s="170"/>
      <c r="U468" s="170"/>
      <c r="AE468" s="170"/>
      <c r="AO468" s="170"/>
      <c r="AY468" s="170"/>
      <c r="AZ468" s="170"/>
      <c r="BA468" s="170"/>
      <c r="BB468" s="170"/>
      <c r="BC468" s="170"/>
      <c r="BD468" s="170"/>
      <c r="BE468" s="170"/>
      <c r="BF468" s="170"/>
      <c r="BI468" s="170"/>
      <c r="BS468" s="170"/>
      <c r="CC468" s="170"/>
      <c r="CM468" s="170"/>
      <c r="CW468" s="170"/>
      <c r="DG468" s="170"/>
      <c r="DQ468" s="170"/>
      <c r="EA468" s="170"/>
      <c r="EK468" s="170"/>
      <c r="EU468" s="170"/>
      <c r="FE468" s="170"/>
      <c r="FO468" s="170"/>
      <c r="FY468" s="170"/>
      <c r="GI468" s="170"/>
      <c r="GS468" s="170"/>
      <c r="HC468" s="170"/>
      <c r="HM468" s="170"/>
      <c r="HW468" s="170"/>
    </row>
    <row r="469" spans="1:231" s="3" customFormat="1" x14ac:dyDescent="0.25">
      <c r="A469" s="170"/>
      <c r="K469" s="170"/>
      <c r="U469" s="170"/>
      <c r="AE469" s="170"/>
      <c r="AO469" s="170"/>
      <c r="AY469" s="170"/>
      <c r="AZ469" s="170"/>
      <c r="BA469" s="170"/>
      <c r="BB469" s="170"/>
      <c r="BC469" s="170"/>
      <c r="BD469" s="170"/>
      <c r="BE469" s="170"/>
      <c r="BF469" s="170"/>
      <c r="BI469" s="170"/>
      <c r="BS469" s="170"/>
      <c r="CC469" s="170"/>
      <c r="CM469" s="170"/>
      <c r="CW469" s="170"/>
      <c r="DG469" s="170"/>
      <c r="DQ469" s="170"/>
      <c r="EA469" s="170"/>
      <c r="EK469" s="170"/>
      <c r="EU469" s="170"/>
      <c r="FE469" s="170"/>
      <c r="FO469" s="170"/>
      <c r="FY469" s="170"/>
      <c r="GI469" s="170"/>
      <c r="GS469" s="170"/>
      <c r="HC469" s="170"/>
      <c r="HM469" s="170"/>
      <c r="HW469" s="170"/>
    </row>
    <row r="470" spans="1:231" s="3" customFormat="1" x14ac:dyDescent="0.25">
      <c r="A470" s="170"/>
      <c r="K470" s="170"/>
      <c r="U470" s="170"/>
      <c r="AE470" s="170"/>
      <c r="AO470" s="170"/>
      <c r="AY470" s="170"/>
      <c r="AZ470" s="170"/>
      <c r="BA470" s="170"/>
      <c r="BB470" s="170"/>
      <c r="BC470" s="170"/>
      <c r="BD470" s="170"/>
      <c r="BE470" s="170"/>
      <c r="BF470" s="170"/>
      <c r="BI470" s="170"/>
      <c r="BS470" s="170"/>
      <c r="CC470" s="170"/>
      <c r="CM470" s="170"/>
      <c r="CW470" s="170"/>
      <c r="DG470" s="170"/>
      <c r="DQ470" s="170"/>
      <c r="EA470" s="170"/>
      <c r="EK470" s="170"/>
      <c r="EU470" s="170"/>
      <c r="FE470" s="170"/>
      <c r="FO470" s="170"/>
      <c r="FY470" s="170"/>
      <c r="GI470" s="170"/>
      <c r="GS470" s="170"/>
      <c r="HC470" s="170"/>
      <c r="HM470" s="170"/>
      <c r="HW470" s="170"/>
    </row>
    <row r="471" spans="1:231" s="3" customFormat="1" x14ac:dyDescent="0.25">
      <c r="A471" s="170"/>
      <c r="K471" s="170"/>
      <c r="U471" s="170"/>
      <c r="AE471" s="170"/>
      <c r="AO471" s="170"/>
      <c r="AY471" s="170"/>
      <c r="AZ471" s="170"/>
      <c r="BA471" s="170"/>
      <c r="BB471" s="170"/>
      <c r="BC471" s="170"/>
      <c r="BD471" s="170"/>
      <c r="BE471" s="170"/>
      <c r="BF471" s="170"/>
      <c r="BI471" s="170"/>
      <c r="BS471" s="170"/>
      <c r="CC471" s="170"/>
      <c r="CM471" s="170"/>
      <c r="CW471" s="170"/>
      <c r="DG471" s="170"/>
      <c r="DQ471" s="170"/>
      <c r="EA471" s="170"/>
      <c r="EK471" s="170"/>
      <c r="EU471" s="170"/>
      <c r="FE471" s="170"/>
      <c r="FO471" s="170"/>
      <c r="FY471" s="170"/>
      <c r="GI471" s="170"/>
      <c r="GS471" s="170"/>
      <c r="HC471" s="170"/>
      <c r="HM471" s="170"/>
      <c r="HW471" s="170"/>
    </row>
    <row r="472" spans="1:231" s="3" customFormat="1" x14ac:dyDescent="0.25">
      <c r="A472" s="170"/>
      <c r="K472" s="170"/>
      <c r="U472" s="170"/>
      <c r="AE472" s="170"/>
      <c r="AO472" s="170"/>
      <c r="AY472" s="170"/>
      <c r="AZ472" s="170"/>
      <c r="BA472" s="170"/>
      <c r="BB472" s="170"/>
      <c r="BC472" s="170"/>
      <c r="BD472" s="170"/>
      <c r="BE472" s="170"/>
      <c r="BF472" s="170"/>
      <c r="BI472" s="170"/>
      <c r="BS472" s="170"/>
      <c r="CC472" s="170"/>
      <c r="CM472" s="170"/>
      <c r="CW472" s="170"/>
      <c r="DG472" s="170"/>
      <c r="DQ472" s="170"/>
      <c r="EA472" s="170"/>
      <c r="EK472" s="170"/>
      <c r="EU472" s="170"/>
      <c r="FE472" s="170"/>
      <c r="FO472" s="170"/>
      <c r="FY472" s="170"/>
      <c r="GI472" s="170"/>
      <c r="GS472" s="170"/>
      <c r="HC472" s="170"/>
      <c r="HM472" s="170"/>
      <c r="HW472" s="170"/>
    </row>
    <row r="473" spans="1:231" s="3" customFormat="1" x14ac:dyDescent="0.25">
      <c r="A473" s="170"/>
      <c r="K473" s="170"/>
      <c r="U473" s="170"/>
      <c r="AE473" s="170"/>
      <c r="AO473" s="170"/>
      <c r="AY473" s="170"/>
      <c r="AZ473" s="170"/>
      <c r="BA473" s="170"/>
      <c r="BB473" s="170"/>
      <c r="BC473" s="170"/>
      <c r="BD473" s="170"/>
      <c r="BE473" s="170"/>
      <c r="BF473" s="170"/>
      <c r="BI473" s="170"/>
      <c r="BS473" s="170"/>
      <c r="CC473" s="170"/>
      <c r="CM473" s="170"/>
      <c r="CW473" s="170"/>
      <c r="DG473" s="170"/>
      <c r="DQ473" s="170"/>
      <c r="EA473" s="170"/>
      <c r="EK473" s="170"/>
      <c r="EU473" s="170"/>
      <c r="FE473" s="170"/>
      <c r="FO473" s="170"/>
      <c r="FY473" s="170"/>
      <c r="GI473" s="170"/>
      <c r="GS473" s="170"/>
      <c r="HC473" s="170"/>
      <c r="HM473" s="170"/>
      <c r="HW473" s="170"/>
    </row>
    <row r="474" spans="1:231" s="3" customFormat="1" x14ac:dyDescent="0.25">
      <c r="A474" s="170"/>
      <c r="K474" s="170"/>
      <c r="U474" s="170"/>
      <c r="AE474" s="170"/>
      <c r="AO474" s="170"/>
      <c r="AY474" s="170"/>
      <c r="AZ474" s="170"/>
      <c r="BA474" s="170"/>
      <c r="BB474" s="170"/>
      <c r="BC474" s="170"/>
      <c r="BD474" s="170"/>
      <c r="BE474" s="170"/>
      <c r="BF474" s="170"/>
      <c r="BI474" s="170"/>
      <c r="BS474" s="170"/>
      <c r="CC474" s="170"/>
      <c r="CM474" s="170"/>
      <c r="CW474" s="170"/>
      <c r="DG474" s="170"/>
      <c r="DQ474" s="170"/>
      <c r="EA474" s="170"/>
      <c r="EK474" s="170"/>
      <c r="EU474" s="170"/>
      <c r="FE474" s="170"/>
      <c r="FO474" s="170"/>
      <c r="FY474" s="170"/>
      <c r="GI474" s="170"/>
      <c r="GS474" s="170"/>
      <c r="HC474" s="170"/>
      <c r="HM474" s="170"/>
      <c r="HW474" s="170"/>
    </row>
    <row r="475" spans="1:231" s="3" customFormat="1" x14ac:dyDescent="0.25">
      <c r="A475" s="170"/>
      <c r="K475" s="170"/>
      <c r="U475" s="170"/>
      <c r="AE475" s="170"/>
      <c r="AO475" s="170"/>
      <c r="AY475" s="170"/>
      <c r="AZ475" s="170"/>
      <c r="BA475" s="170"/>
      <c r="BB475" s="170"/>
      <c r="BC475" s="170"/>
      <c r="BD475" s="170"/>
      <c r="BE475" s="170"/>
      <c r="BF475" s="170"/>
      <c r="BI475" s="170"/>
      <c r="BS475" s="170"/>
      <c r="CC475" s="170"/>
      <c r="CM475" s="170"/>
      <c r="CW475" s="170"/>
      <c r="DG475" s="170"/>
      <c r="DQ475" s="170"/>
      <c r="EA475" s="170"/>
      <c r="EK475" s="170"/>
      <c r="EU475" s="170"/>
      <c r="FE475" s="170"/>
      <c r="FO475" s="170"/>
      <c r="FY475" s="170"/>
      <c r="GI475" s="170"/>
      <c r="GS475" s="170"/>
      <c r="HC475" s="170"/>
      <c r="HM475" s="170"/>
      <c r="HW475" s="170"/>
    </row>
    <row r="476" spans="1:231" s="3" customFormat="1" x14ac:dyDescent="0.25">
      <c r="A476" s="170"/>
      <c r="K476" s="170"/>
      <c r="U476" s="170"/>
      <c r="AE476" s="170"/>
      <c r="AO476" s="170"/>
      <c r="AY476" s="170"/>
      <c r="AZ476" s="170"/>
      <c r="BA476" s="170"/>
      <c r="BB476" s="170"/>
      <c r="BC476" s="170"/>
      <c r="BD476" s="170"/>
      <c r="BE476" s="170"/>
      <c r="BF476" s="170"/>
      <c r="BI476" s="170"/>
      <c r="BS476" s="170"/>
      <c r="CC476" s="170"/>
      <c r="CM476" s="170"/>
      <c r="CW476" s="170"/>
      <c r="DG476" s="170"/>
      <c r="DQ476" s="170"/>
      <c r="EA476" s="170"/>
      <c r="EK476" s="170"/>
      <c r="EU476" s="170"/>
      <c r="FE476" s="170"/>
      <c r="FO476" s="170"/>
      <c r="FY476" s="170"/>
      <c r="GI476" s="170"/>
      <c r="GS476" s="170"/>
      <c r="HC476" s="170"/>
      <c r="HM476" s="170"/>
      <c r="HW476" s="170"/>
    </row>
    <row r="477" spans="1:231" s="3" customFormat="1" x14ac:dyDescent="0.25">
      <c r="A477" s="170"/>
      <c r="K477" s="170"/>
      <c r="U477" s="170"/>
      <c r="AE477" s="170"/>
      <c r="AO477" s="170"/>
      <c r="AY477" s="170"/>
      <c r="AZ477" s="170"/>
      <c r="BA477" s="170"/>
      <c r="BB477" s="170"/>
      <c r="BC477" s="170"/>
      <c r="BD477" s="170"/>
      <c r="BE477" s="170"/>
      <c r="BF477" s="170"/>
      <c r="BI477" s="170"/>
      <c r="BS477" s="170"/>
      <c r="CC477" s="170"/>
      <c r="CM477" s="170"/>
      <c r="CW477" s="170"/>
      <c r="DG477" s="170"/>
      <c r="DQ477" s="170"/>
      <c r="EA477" s="170"/>
      <c r="EK477" s="170"/>
      <c r="EU477" s="170"/>
      <c r="FE477" s="170"/>
      <c r="FO477" s="170"/>
      <c r="FY477" s="170"/>
      <c r="GI477" s="170"/>
      <c r="GS477" s="170"/>
      <c r="HC477" s="170"/>
      <c r="HM477" s="170"/>
      <c r="HW477" s="170"/>
    </row>
    <row r="478" spans="1:231" s="3" customFormat="1" x14ac:dyDescent="0.25">
      <c r="A478" s="170"/>
      <c r="K478" s="170"/>
      <c r="U478" s="170"/>
      <c r="AE478" s="170"/>
      <c r="AO478" s="170"/>
      <c r="AY478" s="170"/>
      <c r="AZ478" s="170"/>
      <c r="BA478" s="170"/>
      <c r="BB478" s="170"/>
      <c r="BC478" s="170"/>
      <c r="BD478" s="170"/>
      <c r="BE478" s="170"/>
      <c r="BF478" s="170"/>
      <c r="BI478" s="170"/>
      <c r="BS478" s="170"/>
      <c r="CC478" s="170"/>
      <c r="CM478" s="170"/>
      <c r="CW478" s="170"/>
      <c r="DG478" s="170"/>
      <c r="DQ478" s="170"/>
      <c r="EA478" s="170"/>
      <c r="EK478" s="170"/>
      <c r="EU478" s="170"/>
      <c r="FE478" s="170"/>
      <c r="FO478" s="170"/>
      <c r="FY478" s="170"/>
      <c r="GI478" s="170"/>
      <c r="GS478" s="170"/>
      <c r="HC478" s="170"/>
      <c r="HM478" s="170"/>
      <c r="HW478" s="170"/>
    </row>
    <row r="479" spans="1:231" s="3" customFormat="1" x14ac:dyDescent="0.25">
      <c r="A479" s="170"/>
      <c r="K479" s="170"/>
      <c r="U479" s="170"/>
      <c r="AE479" s="170"/>
      <c r="AO479" s="170"/>
      <c r="AY479" s="170"/>
      <c r="AZ479" s="170"/>
      <c r="BA479" s="170"/>
      <c r="BB479" s="170"/>
      <c r="BC479" s="170"/>
      <c r="BD479" s="170"/>
      <c r="BE479" s="170"/>
      <c r="BF479" s="170"/>
      <c r="BI479" s="170"/>
      <c r="BS479" s="170"/>
      <c r="CC479" s="170"/>
      <c r="CM479" s="170"/>
      <c r="CW479" s="170"/>
      <c r="DG479" s="170"/>
      <c r="DQ479" s="170"/>
      <c r="EA479" s="170"/>
      <c r="EK479" s="170"/>
      <c r="EU479" s="170"/>
      <c r="FE479" s="170"/>
      <c r="FO479" s="170"/>
      <c r="FY479" s="170"/>
      <c r="GI479" s="170"/>
      <c r="GS479" s="170"/>
      <c r="HC479" s="170"/>
      <c r="HM479" s="170"/>
      <c r="HW479" s="170"/>
    </row>
    <row r="480" spans="1:231" s="3" customFormat="1" x14ac:dyDescent="0.25">
      <c r="A480" s="170"/>
      <c r="K480" s="170"/>
      <c r="U480" s="170"/>
      <c r="AE480" s="170"/>
      <c r="AO480" s="170"/>
      <c r="AY480" s="170"/>
      <c r="AZ480" s="170"/>
      <c r="BA480" s="170"/>
      <c r="BB480" s="170"/>
      <c r="BC480" s="170"/>
      <c r="BD480" s="170"/>
      <c r="BE480" s="170"/>
      <c r="BF480" s="170"/>
      <c r="BI480" s="170"/>
      <c r="BS480" s="170"/>
      <c r="CC480" s="170"/>
      <c r="CM480" s="170"/>
      <c r="CW480" s="170"/>
      <c r="DG480" s="170"/>
      <c r="DQ480" s="170"/>
      <c r="EA480" s="170"/>
      <c r="EK480" s="170"/>
      <c r="EU480" s="170"/>
      <c r="FE480" s="170"/>
      <c r="FO480" s="170"/>
      <c r="FY480" s="170"/>
      <c r="GI480" s="170"/>
      <c r="GS480" s="170"/>
      <c r="HC480" s="170"/>
      <c r="HM480" s="170"/>
      <c r="HW480" s="170"/>
    </row>
    <row r="481" spans="1:231" s="3" customFormat="1" x14ac:dyDescent="0.25">
      <c r="A481" s="170"/>
      <c r="K481" s="170"/>
      <c r="U481" s="170"/>
      <c r="AE481" s="170"/>
      <c r="AO481" s="170"/>
      <c r="AY481" s="170"/>
      <c r="AZ481" s="170"/>
      <c r="BA481" s="170"/>
      <c r="BB481" s="170"/>
      <c r="BC481" s="170"/>
      <c r="BD481" s="170"/>
      <c r="BE481" s="170"/>
      <c r="BF481" s="170"/>
      <c r="BI481" s="170"/>
      <c r="BS481" s="170"/>
      <c r="CC481" s="170"/>
      <c r="CM481" s="170"/>
      <c r="CW481" s="170"/>
      <c r="DG481" s="170"/>
      <c r="DQ481" s="170"/>
      <c r="EA481" s="170"/>
      <c r="EK481" s="170"/>
      <c r="EU481" s="170"/>
      <c r="FE481" s="170"/>
      <c r="FO481" s="170"/>
      <c r="FY481" s="170"/>
      <c r="GI481" s="170"/>
      <c r="GS481" s="170"/>
      <c r="HC481" s="170"/>
      <c r="HM481" s="170"/>
      <c r="HW481" s="170"/>
    </row>
    <row r="482" spans="1:231" s="3" customFormat="1" x14ac:dyDescent="0.25">
      <c r="A482" s="170"/>
      <c r="K482" s="170"/>
      <c r="U482" s="170"/>
      <c r="AE482" s="170"/>
      <c r="AO482" s="170"/>
      <c r="AY482" s="170"/>
      <c r="AZ482" s="170"/>
      <c r="BA482" s="170"/>
      <c r="BB482" s="170"/>
      <c r="BC482" s="170"/>
      <c r="BD482" s="170"/>
      <c r="BE482" s="170"/>
      <c r="BF482" s="170"/>
      <c r="BI482" s="170"/>
      <c r="BS482" s="170"/>
      <c r="CC482" s="170"/>
      <c r="CM482" s="170"/>
      <c r="CW482" s="170"/>
      <c r="DG482" s="170"/>
      <c r="DQ482" s="170"/>
      <c r="EA482" s="170"/>
      <c r="EK482" s="170"/>
      <c r="EU482" s="170"/>
      <c r="FE482" s="170"/>
      <c r="FO482" s="170"/>
      <c r="FY482" s="170"/>
      <c r="GI482" s="170"/>
      <c r="GS482" s="170"/>
      <c r="HC482" s="170"/>
      <c r="HM482" s="170"/>
      <c r="HW482" s="170"/>
    </row>
    <row r="483" spans="1:231" s="3" customFormat="1" x14ac:dyDescent="0.25">
      <c r="A483" s="170"/>
      <c r="K483" s="170"/>
      <c r="U483" s="170"/>
      <c r="AE483" s="170"/>
      <c r="AO483" s="170"/>
      <c r="AY483" s="170"/>
      <c r="AZ483" s="170"/>
      <c r="BA483" s="170"/>
      <c r="BB483" s="170"/>
      <c r="BC483" s="170"/>
      <c r="BD483" s="170"/>
      <c r="BE483" s="170"/>
      <c r="BF483" s="170"/>
      <c r="BI483" s="170"/>
      <c r="BS483" s="170"/>
      <c r="CC483" s="170"/>
      <c r="CM483" s="170"/>
      <c r="CW483" s="170"/>
      <c r="DG483" s="170"/>
      <c r="DQ483" s="170"/>
      <c r="EA483" s="170"/>
      <c r="EK483" s="170"/>
      <c r="EU483" s="170"/>
      <c r="FE483" s="170"/>
      <c r="FO483" s="170"/>
      <c r="FY483" s="170"/>
      <c r="GI483" s="170"/>
      <c r="GS483" s="170"/>
      <c r="HC483" s="170"/>
      <c r="HM483" s="170"/>
      <c r="HW483" s="170"/>
    </row>
    <row r="484" spans="1:231" s="3" customFormat="1" x14ac:dyDescent="0.25">
      <c r="A484" s="170"/>
      <c r="K484" s="170"/>
      <c r="U484" s="170"/>
      <c r="AE484" s="170"/>
      <c r="AO484" s="170"/>
      <c r="AY484" s="170"/>
      <c r="AZ484" s="170"/>
      <c r="BA484" s="170"/>
      <c r="BB484" s="170"/>
      <c r="BC484" s="170"/>
      <c r="BD484" s="170"/>
      <c r="BE484" s="170"/>
      <c r="BF484" s="170"/>
      <c r="BI484" s="170"/>
      <c r="BS484" s="170"/>
      <c r="CC484" s="170"/>
      <c r="CM484" s="170"/>
      <c r="CW484" s="170"/>
      <c r="DG484" s="170"/>
      <c r="DQ484" s="170"/>
      <c r="EA484" s="170"/>
      <c r="EK484" s="170"/>
      <c r="EU484" s="170"/>
      <c r="FE484" s="170"/>
      <c r="FO484" s="170"/>
      <c r="FY484" s="170"/>
      <c r="GI484" s="170"/>
      <c r="GS484" s="170"/>
      <c r="HC484" s="170"/>
      <c r="HM484" s="170"/>
      <c r="HW484" s="170"/>
    </row>
    <row r="485" spans="1:231" s="3" customFormat="1" x14ac:dyDescent="0.25">
      <c r="A485" s="170"/>
      <c r="K485" s="170"/>
      <c r="U485" s="170"/>
      <c r="AE485" s="170"/>
      <c r="AO485" s="170"/>
      <c r="AY485" s="170"/>
      <c r="AZ485" s="170"/>
      <c r="BA485" s="170"/>
      <c r="BB485" s="170"/>
      <c r="BC485" s="170"/>
      <c r="BD485" s="170"/>
      <c r="BE485" s="170"/>
      <c r="BF485" s="170"/>
      <c r="BI485" s="170"/>
      <c r="BS485" s="170"/>
      <c r="CC485" s="170"/>
      <c r="CM485" s="170"/>
      <c r="CW485" s="170"/>
      <c r="DG485" s="170"/>
      <c r="DQ485" s="170"/>
      <c r="EA485" s="170"/>
      <c r="EK485" s="170"/>
      <c r="EU485" s="170"/>
      <c r="FE485" s="170"/>
      <c r="FO485" s="170"/>
      <c r="FY485" s="170"/>
      <c r="GI485" s="170"/>
      <c r="GS485" s="170"/>
      <c r="HC485" s="170"/>
      <c r="HM485" s="170"/>
      <c r="HW485" s="170"/>
    </row>
    <row r="486" spans="1:231" s="3" customFormat="1" x14ac:dyDescent="0.25">
      <c r="A486" s="170"/>
      <c r="K486" s="170"/>
      <c r="U486" s="170"/>
      <c r="AE486" s="170"/>
      <c r="AO486" s="170"/>
      <c r="AY486" s="170"/>
      <c r="AZ486" s="170"/>
      <c r="BA486" s="170"/>
      <c r="BB486" s="170"/>
      <c r="BC486" s="170"/>
      <c r="BD486" s="170"/>
      <c r="BE486" s="170"/>
      <c r="BF486" s="170"/>
      <c r="BI486" s="170"/>
      <c r="BS486" s="170"/>
      <c r="CC486" s="170"/>
      <c r="CM486" s="170"/>
      <c r="CW486" s="170"/>
      <c r="DG486" s="170"/>
      <c r="DQ486" s="170"/>
      <c r="EA486" s="170"/>
      <c r="EK486" s="170"/>
      <c r="EU486" s="170"/>
      <c r="FE486" s="170"/>
      <c r="FO486" s="170"/>
      <c r="FY486" s="170"/>
      <c r="GI486" s="170"/>
      <c r="GS486" s="170"/>
      <c r="HC486" s="170"/>
      <c r="HM486" s="170"/>
      <c r="HW486" s="170"/>
    </row>
    <row r="487" spans="1:231" s="3" customFormat="1" x14ac:dyDescent="0.25">
      <c r="A487" s="170"/>
      <c r="K487" s="170"/>
      <c r="U487" s="170"/>
      <c r="AE487" s="170"/>
      <c r="AO487" s="170"/>
      <c r="AY487" s="170"/>
      <c r="AZ487" s="170"/>
      <c r="BA487" s="170"/>
      <c r="BB487" s="170"/>
      <c r="BC487" s="170"/>
      <c r="BD487" s="170"/>
      <c r="BE487" s="170"/>
      <c r="BF487" s="170"/>
      <c r="BI487" s="170"/>
      <c r="BS487" s="170"/>
      <c r="CC487" s="170"/>
      <c r="CM487" s="170"/>
      <c r="CW487" s="170"/>
      <c r="DG487" s="170"/>
      <c r="DQ487" s="170"/>
      <c r="EA487" s="170"/>
      <c r="EK487" s="170"/>
      <c r="EU487" s="170"/>
      <c r="FE487" s="170"/>
      <c r="FO487" s="170"/>
      <c r="FY487" s="170"/>
      <c r="GI487" s="170"/>
      <c r="GS487" s="170"/>
      <c r="HC487" s="170"/>
      <c r="HM487" s="170"/>
      <c r="HW487" s="170"/>
    </row>
    <row r="488" spans="1:231" s="3" customFormat="1" x14ac:dyDescent="0.25">
      <c r="A488" s="170"/>
      <c r="K488" s="170"/>
      <c r="U488" s="170"/>
      <c r="AE488" s="170"/>
      <c r="AO488" s="170"/>
      <c r="AY488" s="170"/>
      <c r="AZ488" s="170"/>
      <c r="BA488" s="170"/>
      <c r="BB488" s="170"/>
      <c r="BC488" s="170"/>
      <c r="BD488" s="170"/>
      <c r="BE488" s="170"/>
      <c r="BF488" s="170"/>
      <c r="BI488" s="170"/>
      <c r="BS488" s="170"/>
      <c r="CC488" s="170"/>
      <c r="CM488" s="170"/>
      <c r="CW488" s="170"/>
      <c r="DG488" s="170"/>
      <c r="DQ488" s="170"/>
      <c r="EA488" s="170"/>
      <c r="EK488" s="170"/>
      <c r="EU488" s="170"/>
      <c r="FE488" s="170"/>
      <c r="FO488" s="170"/>
      <c r="FY488" s="170"/>
      <c r="GI488" s="170"/>
      <c r="GS488" s="170"/>
      <c r="HC488" s="170"/>
      <c r="HM488" s="170"/>
      <c r="HW488" s="170"/>
    </row>
    <row r="489" spans="1:231" s="3" customFormat="1" x14ac:dyDescent="0.25">
      <c r="A489" s="170"/>
      <c r="K489" s="170"/>
      <c r="U489" s="170"/>
      <c r="AE489" s="170"/>
      <c r="AO489" s="170"/>
      <c r="AY489" s="170"/>
      <c r="AZ489" s="170"/>
      <c r="BA489" s="170"/>
      <c r="BB489" s="170"/>
      <c r="BC489" s="170"/>
      <c r="BD489" s="170"/>
      <c r="BE489" s="170"/>
      <c r="BF489" s="170"/>
      <c r="BI489" s="170"/>
      <c r="BS489" s="170"/>
      <c r="CC489" s="170"/>
      <c r="CM489" s="170"/>
      <c r="CW489" s="170"/>
      <c r="DG489" s="170"/>
      <c r="DQ489" s="170"/>
      <c r="EA489" s="170"/>
      <c r="EK489" s="170"/>
      <c r="EU489" s="170"/>
      <c r="FE489" s="170"/>
      <c r="FO489" s="170"/>
      <c r="FY489" s="170"/>
      <c r="GI489" s="170"/>
      <c r="GS489" s="170"/>
      <c r="HC489" s="170"/>
      <c r="HM489" s="170"/>
      <c r="HW489" s="170"/>
    </row>
    <row r="490" spans="1:231" s="3" customFormat="1" x14ac:dyDescent="0.25">
      <c r="A490" s="170"/>
      <c r="K490" s="170"/>
      <c r="U490" s="170"/>
      <c r="AE490" s="170"/>
      <c r="AO490" s="170"/>
      <c r="AY490" s="170"/>
      <c r="AZ490" s="170"/>
      <c r="BA490" s="170"/>
      <c r="BB490" s="170"/>
      <c r="BC490" s="170"/>
      <c r="BD490" s="170"/>
      <c r="BE490" s="170"/>
      <c r="BF490" s="170"/>
      <c r="BI490" s="170"/>
      <c r="BS490" s="170"/>
      <c r="CC490" s="170"/>
      <c r="CM490" s="170"/>
      <c r="CW490" s="170"/>
      <c r="DG490" s="170"/>
      <c r="DQ490" s="170"/>
      <c r="EA490" s="170"/>
      <c r="EK490" s="170"/>
      <c r="EU490" s="170"/>
      <c r="FE490" s="170"/>
      <c r="FO490" s="170"/>
      <c r="FY490" s="170"/>
      <c r="GI490" s="170"/>
      <c r="GS490" s="170"/>
      <c r="HC490" s="170"/>
      <c r="HM490" s="170"/>
      <c r="HW490" s="170"/>
    </row>
    <row r="491" spans="1:231" s="3" customFormat="1" x14ac:dyDescent="0.25">
      <c r="A491" s="170"/>
      <c r="K491" s="170"/>
      <c r="U491" s="170"/>
      <c r="AE491" s="170"/>
      <c r="AO491" s="170"/>
      <c r="AY491" s="170"/>
      <c r="AZ491" s="170"/>
      <c r="BA491" s="170"/>
      <c r="BB491" s="170"/>
      <c r="BC491" s="170"/>
      <c r="BD491" s="170"/>
      <c r="BE491" s="170"/>
      <c r="BF491" s="170"/>
      <c r="BI491" s="170"/>
      <c r="BS491" s="170"/>
      <c r="CC491" s="170"/>
      <c r="CM491" s="170"/>
      <c r="CW491" s="170"/>
      <c r="DG491" s="170"/>
      <c r="DQ491" s="170"/>
      <c r="EA491" s="170"/>
      <c r="EK491" s="170"/>
      <c r="EU491" s="170"/>
      <c r="FE491" s="170"/>
      <c r="FO491" s="170"/>
      <c r="FY491" s="170"/>
      <c r="GI491" s="170"/>
      <c r="GS491" s="170"/>
      <c r="HC491" s="170"/>
      <c r="HM491" s="170"/>
      <c r="HW491" s="170"/>
    </row>
    <row r="492" spans="1:231" s="3" customFormat="1" x14ac:dyDescent="0.25">
      <c r="A492" s="170"/>
      <c r="K492" s="170"/>
      <c r="U492" s="170"/>
      <c r="AE492" s="170"/>
      <c r="AO492" s="170"/>
      <c r="AY492" s="170"/>
      <c r="AZ492" s="170"/>
      <c r="BA492" s="170"/>
      <c r="BB492" s="170"/>
      <c r="BC492" s="170"/>
      <c r="BD492" s="170"/>
      <c r="BE492" s="170"/>
      <c r="BF492" s="170"/>
      <c r="BI492" s="170"/>
      <c r="BS492" s="170"/>
      <c r="CC492" s="170"/>
      <c r="CM492" s="170"/>
      <c r="CW492" s="170"/>
      <c r="DG492" s="170"/>
      <c r="DQ492" s="170"/>
      <c r="EA492" s="170"/>
      <c r="EK492" s="170"/>
      <c r="EU492" s="170"/>
      <c r="FE492" s="170"/>
      <c r="FO492" s="170"/>
      <c r="FY492" s="170"/>
      <c r="GI492" s="170"/>
      <c r="GS492" s="170"/>
      <c r="HC492" s="170"/>
      <c r="HM492" s="170"/>
      <c r="HW492" s="170"/>
    </row>
    <row r="493" spans="1:231" s="3" customFormat="1" x14ac:dyDescent="0.25">
      <c r="A493" s="170"/>
      <c r="K493" s="170"/>
      <c r="U493" s="170"/>
      <c r="AE493" s="170"/>
      <c r="AO493" s="170"/>
      <c r="AY493" s="170"/>
      <c r="AZ493" s="170"/>
      <c r="BA493" s="170"/>
      <c r="BB493" s="170"/>
      <c r="BC493" s="170"/>
      <c r="BD493" s="170"/>
      <c r="BE493" s="170"/>
      <c r="BF493" s="170"/>
      <c r="BI493" s="170"/>
      <c r="BS493" s="170"/>
      <c r="CC493" s="170"/>
      <c r="CM493" s="170"/>
      <c r="CW493" s="170"/>
      <c r="DG493" s="170"/>
      <c r="DQ493" s="170"/>
      <c r="EA493" s="170"/>
      <c r="EK493" s="170"/>
      <c r="EU493" s="170"/>
      <c r="FE493" s="170"/>
      <c r="FO493" s="170"/>
      <c r="FY493" s="170"/>
      <c r="GI493" s="170"/>
      <c r="GS493" s="170"/>
      <c r="HC493" s="170"/>
      <c r="HM493" s="170"/>
      <c r="HW493" s="170"/>
    </row>
    <row r="494" spans="1:231" s="3" customFormat="1" x14ac:dyDescent="0.25">
      <c r="A494" s="170"/>
      <c r="K494" s="170"/>
      <c r="U494" s="170"/>
      <c r="AE494" s="170"/>
      <c r="AO494" s="170"/>
      <c r="AY494" s="170"/>
      <c r="AZ494" s="170"/>
      <c r="BA494" s="170"/>
      <c r="BB494" s="170"/>
      <c r="BC494" s="170"/>
      <c r="BD494" s="170"/>
      <c r="BE494" s="170"/>
      <c r="BF494" s="170"/>
      <c r="BI494" s="170"/>
      <c r="BS494" s="170"/>
      <c r="CC494" s="170"/>
      <c r="CM494" s="170"/>
      <c r="CW494" s="170"/>
      <c r="DG494" s="170"/>
      <c r="DQ494" s="170"/>
      <c r="EA494" s="170"/>
      <c r="EK494" s="170"/>
      <c r="EU494" s="170"/>
      <c r="FE494" s="170"/>
      <c r="FO494" s="170"/>
      <c r="FY494" s="170"/>
      <c r="GI494" s="170"/>
      <c r="GS494" s="170"/>
      <c r="HC494" s="170"/>
      <c r="HM494" s="170"/>
      <c r="HW494" s="170"/>
    </row>
    <row r="495" spans="1:231" s="3" customFormat="1" x14ac:dyDescent="0.25">
      <c r="A495" s="170"/>
      <c r="K495" s="170"/>
      <c r="U495" s="170"/>
      <c r="AE495" s="170"/>
      <c r="AO495" s="170"/>
      <c r="AY495" s="170"/>
      <c r="AZ495" s="170"/>
      <c r="BA495" s="170"/>
      <c r="BB495" s="170"/>
      <c r="BC495" s="170"/>
      <c r="BD495" s="170"/>
      <c r="BE495" s="170"/>
      <c r="BF495" s="170"/>
      <c r="BI495" s="170"/>
      <c r="BS495" s="170"/>
      <c r="CC495" s="170"/>
      <c r="CM495" s="170"/>
      <c r="CW495" s="170"/>
      <c r="DG495" s="170"/>
      <c r="DQ495" s="170"/>
      <c r="EA495" s="170"/>
      <c r="EK495" s="170"/>
      <c r="EU495" s="170"/>
      <c r="FE495" s="170"/>
      <c r="FO495" s="170"/>
      <c r="FY495" s="170"/>
      <c r="GI495" s="170"/>
      <c r="GS495" s="170"/>
      <c r="HC495" s="170"/>
      <c r="HM495" s="170"/>
      <c r="HW495" s="170"/>
    </row>
    <row r="496" spans="1:231" s="3" customFormat="1" x14ac:dyDescent="0.25">
      <c r="A496" s="170"/>
      <c r="K496" s="170"/>
      <c r="U496" s="170"/>
      <c r="AE496" s="170"/>
      <c r="AO496" s="170"/>
      <c r="AY496" s="170"/>
      <c r="AZ496" s="170"/>
      <c r="BA496" s="170"/>
      <c r="BB496" s="170"/>
      <c r="BC496" s="170"/>
      <c r="BD496" s="170"/>
      <c r="BE496" s="170"/>
      <c r="BF496" s="170"/>
      <c r="BI496" s="170"/>
      <c r="BS496" s="170"/>
      <c r="CC496" s="170"/>
      <c r="CM496" s="170"/>
      <c r="CW496" s="170"/>
      <c r="DG496" s="170"/>
      <c r="DQ496" s="170"/>
      <c r="EA496" s="170"/>
      <c r="EK496" s="170"/>
      <c r="EU496" s="170"/>
      <c r="FE496" s="170"/>
      <c r="FO496" s="170"/>
      <c r="FY496" s="170"/>
      <c r="GI496" s="170"/>
      <c r="GS496" s="170"/>
      <c r="HC496" s="170"/>
      <c r="HM496" s="170"/>
      <c r="HW496" s="170"/>
    </row>
    <row r="497" spans="1:231" s="3" customFormat="1" x14ac:dyDescent="0.25">
      <c r="A497" s="170"/>
      <c r="K497" s="170"/>
      <c r="U497" s="170"/>
      <c r="AE497" s="170"/>
      <c r="AO497" s="170"/>
      <c r="AY497" s="170"/>
      <c r="AZ497" s="170"/>
      <c r="BA497" s="170"/>
      <c r="BB497" s="170"/>
      <c r="BC497" s="170"/>
      <c r="BD497" s="170"/>
      <c r="BE497" s="170"/>
      <c r="BF497" s="170"/>
      <c r="BI497" s="170"/>
      <c r="BS497" s="170"/>
      <c r="CC497" s="170"/>
      <c r="CM497" s="170"/>
      <c r="CW497" s="170"/>
      <c r="DG497" s="170"/>
      <c r="DQ497" s="170"/>
      <c r="EA497" s="170"/>
      <c r="EK497" s="170"/>
      <c r="EU497" s="170"/>
      <c r="FE497" s="170"/>
      <c r="FO497" s="170"/>
      <c r="FY497" s="170"/>
      <c r="GI497" s="170"/>
      <c r="GS497" s="170"/>
      <c r="HC497" s="170"/>
      <c r="HM497" s="170"/>
      <c r="HW497" s="170"/>
    </row>
    <row r="498" spans="1:231" s="3" customFormat="1" x14ac:dyDescent="0.25">
      <c r="A498" s="170"/>
      <c r="K498" s="170"/>
      <c r="U498" s="170"/>
      <c r="AE498" s="170"/>
      <c r="AO498" s="170"/>
      <c r="AY498" s="170"/>
      <c r="AZ498" s="170"/>
      <c r="BA498" s="170"/>
      <c r="BB498" s="170"/>
      <c r="BC498" s="170"/>
      <c r="BD498" s="170"/>
      <c r="BE498" s="170"/>
      <c r="BF498" s="170"/>
      <c r="BI498" s="170"/>
      <c r="BS498" s="170"/>
      <c r="CC498" s="170"/>
      <c r="CM498" s="170"/>
      <c r="CW498" s="170"/>
      <c r="DG498" s="170"/>
      <c r="DQ498" s="170"/>
      <c r="EA498" s="170"/>
      <c r="EK498" s="170"/>
      <c r="EU498" s="170"/>
      <c r="FE498" s="170"/>
      <c r="FO498" s="170"/>
      <c r="FY498" s="170"/>
      <c r="GI498" s="170"/>
      <c r="GS498" s="170"/>
      <c r="HC498" s="170"/>
      <c r="HM498" s="170"/>
      <c r="HW498" s="170"/>
    </row>
    <row r="499" spans="1:231" s="3" customFormat="1" x14ac:dyDescent="0.25">
      <c r="A499" s="170"/>
      <c r="K499" s="170"/>
      <c r="U499" s="170"/>
      <c r="AE499" s="170"/>
      <c r="AO499" s="170"/>
      <c r="AY499" s="170"/>
      <c r="AZ499" s="170"/>
      <c r="BA499" s="170"/>
      <c r="BB499" s="170"/>
      <c r="BC499" s="170"/>
      <c r="BD499" s="170"/>
      <c r="BE499" s="170"/>
      <c r="BF499" s="170"/>
      <c r="BI499" s="170"/>
      <c r="BS499" s="170"/>
      <c r="CC499" s="170"/>
      <c r="CM499" s="170"/>
      <c r="CW499" s="170"/>
      <c r="DG499" s="170"/>
      <c r="DQ499" s="170"/>
      <c r="EA499" s="170"/>
      <c r="EK499" s="170"/>
      <c r="EU499" s="170"/>
      <c r="FE499" s="170"/>
      <c r="FO499" s="170"/>
      <c r="FY499" s="170"/>
      <c r="GI499" s="170"/>
      <c r="GS499" s="170"/>
      <c r="HC499" s="170"/>
      <c r="HM499" s="170"/>
      <c r="HW499" s="170"/>
    </row>
    <row r="500" spans="1:231" s="3" customFormat="1" x14ac:dyDescent="0.25">
      <c r="A500" s="170"/>
      <c r="K500" s="170"/>
      <c r="U500" s="170"/>
      <c r="AE500" s="170"/>
      <c r="AO500" s="170"/>
      <c r="AY500" s="170"/>
      <c r="AZ500" s="170"/>
      <c r="BA500" s="170"/>
      <c r="BB500" s="170"/>
      <c r="BC500" s="170"/>
      <c r="BD500" s="170"/>
      <c r="BE500" s="170"/>
      <c r="BF500" s="170"/>
      <c r="BI500" s="170"/>
      <c r="BS500" s="170"/>
      <c r="CC500" s="170"/>
      <c r="CM500" s="170"/>
      <c r="CW500" s="170"/>
      <c r="DG500" s="170"/>
      <c r="DQ500" s="170"/>
      <c r="EA500" s="170"/>
      <c r="EK500" s="170"/>
      <c r="EU500" s="170"/>
      <c r="FE500" s="170"/>
      <c r="FO500" s="170"/>
      <c r="FY500" s="170"/>
      <c r="GI500" s="170"/>
      <c r="GS500" s="170"/>
      <c r="HC500" s="170"/>
      <c r="HM500" s="170"/>
      <c r="HW500" s="170"/>
    </row>
    <row r="501" spans="1:231" s="3" customFormat="1" x14ac:dyDescent="0.25">
      <c r="A501" s="170"/>
      <c r="K501" s="170"/>
      <c r="U501" s="170"/>
      <c r="AE501" s="170"/>
      <c r="AO501" s="170"/>
      <c r="AY501" s="170"/>
      <c r="AZ501" s="170"/>
      <c r="BA501" s="170"/>
      <c r="BB501" s="170"/>
      <c r="BC501" s="170"/>
      <c r="BD501" s="170"/>
      <c r="BE501" s="170"/>
      <c r="BF501" s="170"/>
      <c r="BI501" s="170"/>
      <c r="BS501" s="170"/>
      <c r="CC501" s="170"/>
      <c r="CM501" s="170"/>
      <c r="CW501" s="170"/>
      <c r="DG501" s="170"/>
      <c r="DQ501" s="170"/>
      <c r="EA501" s="170"/>
      <c r="EK501" s="170"/>
      <c r="EU501" s="170"/>
      <c r="FE501" s="170"/>
      <c r="FO501" s="170"/>
      <c r="FY501" s="170"/>
      <c r="GI501" s="170"/>
      <c r="GS501" s="170"/>
      <c r="HC501" s="170"/>
      <c r="HM501" s="170"/>
      <c r="HW501" s="170"/>
    </row>
    <row r="502" spans="1:231" s="3" customFormat="1" x14ac:dyDescent="0.25">
      <c r="A502" s="170"/>
      <c r="K502" s="170"/>
      <c r="U502" s="170"/>
      <c r="AE502" s="170"/>
      <c r="AO502" s="170"/>
      <c r="AY502" s="170"/>
      <c r="AZ502" s="170"/>
      <c r="BA502" s="170"/>
      <c r="BB502" s="170"/>
      <c r="BC502" s="170"/>
      <c r="BD502" s="170"/>
      <c r="BE502" s="170"/>
      <c r="BF502" s="170"/>
      <c r="BI502" s="170"/>
      <c r="BS502" s="170"/>
      <c r="CC502" s="170"/>
      <c r="CM502" s="170"/>
      <c r="CW502" s="170"/>
      <c r="DG502" s="170"/>
      <c r="DQ502" s="170"/>
      <c r="EA502" s="170"/>
      <c r="EK502" s="170"/>
      <c r="EU502" s="170"/>
      <c r="FE502" s="170"/>
      <c r="FO502" s="170"/>
      <c r="FY502" s="170"/>
      <c r="GI502" s="170"/>
      <c r="GS502" s="170"/>
      <c r="HC502" s="170"/>
      <c r="HM502" s="170"/>
      <c r="HW502" s="170"/>
    </row>
    <row r="503" spans="1:231" s="3" customFormat="1" x14ac:dyDescent="0.25">
      <c r="A503" s="170"/>
      <c r="K503" s="170"/>
      <c r="U503" s="170"/>
      <c r="AE503" s="170"/>
      <c r="AO503" s="170"/>
      <c r="AY503" s="170"/>
      <c r="AZ503" s="170"/>
      <c r="BA503" s="170"/>
      <c r="BB503" s="170"/>
      <c r="BC503" s="170"/>
      <c r="BD503" s="170"/>
      <c r="BE503" s="170"/>
      <c r="BF503" s="170"/>
      <c r="BI503" s="170"/>
      <c r="BS503" s="170"/>
      <c r="CC503" s="170"/>
      <c r="CM503" s="170"/>
      <c r="CW503" s="170"/>
      <c r="DG503" s="170"/>
      <c r="DQ503" s="170"/>
      <c r="EA503" s="170"/>
      <c r="EK503" s="170"/>
      <c r="EU503" s="170"/>
      <c r="FE503" s="170"/>
      <c r="FO503" s="170"/>
      <c r="FY503" s="170"/>
      <c r="GI503" s="170"/>
      <c r="GS503" s="170"/>
      <c r="HC503" s="170"/>
      <c r="HM503" s="170"/>
      <c r="HW503" s="170"/>
    </row>
    <row r="504" spans="1:231" s="3" customFormat="1" x14ac:dyDescent="0.25">
      <c r="A504" s="170"/>
      <c r="K504" s="170"/>
      <c r="U504" s="170"/>
      <c r="AE504" s="170"/>
      <c r="AO504" s="170"/>
      <c r="AY504" s="170"/>
      <c r="AZ504" s="170"/>
      <c r="BA504" s="170"/>
      <c r="BB504" s="170"/>
      <c r="BC504" s="170"/>
      <c r="BD504" s="170"/>
      <c r="BE504" s="170"/>
      <c r="BF504" s="170"/>
      <c r="BI504" s="170"/>
      <c r="BS504" s="170"/>
      <c r="CC504" s="170"/>
      <c r="CM504" s="170"/>
      <c r="CW504" s="170"/>
      <c r="DG504" s="170"/>
      <c r="DQ504" s="170"/>
      <c r="EA504" s="170"/>
      <c r="EK504" s="170"/>
      <c r="EU504" s="170"/>
      <c r="FE504" s="170"/>
      <c r="FO504" s="170"/>
      <c r="FY504" s="170"/>
      <c r="GI504" s="170"/>
      <c r="GS504" s="170"/>
      <c r="HC504" s="170"/>
      <c r="HM504" s="170"/>
      <c r="HW504" s="170"/>
    </row>
    <row r="505" spans="1:231" s="3" customFormat="1" x14ac:dyDescent="0.25">
      <c r="A505" s="170"/>
      <c r="K505" s="170"/>
      <c r="U505" s="170"/>
      <c r="AE505" s="170"/>
      <c r="AO505" s="170"/>
      <c r="AY505" s="170"/>
      <c r="AZ505" s="170"/>
      <c r="BA505" s="170"/>
      <c r="BB505" s="170"/>
      <c r="BC505" s="170"/>
      <c r="BD505" s="170"/>
      <c r="BE505" s="170"/>
      <c r="BF505" s="170"/>
      <c r="BI505" s="170"/>
      <c r="BS505" s="170"/>
      <c r="CC505" s="170"/>
      <c r="CM505" s="170"/>
      <c r="CW505" s="170"/>
      <c r="DG505" s="170"/>
      <c r="DQ505" s="170"/>
      <c r="EA505" s="170"/>
      <c r="EK505" s="170"/>
      <c r="EU505" s="170"/>
      <c r="FE505" s="170"/>
      <c r="FO505" s="170"/>
      <c r="FY505" s="170"/>
      <c r="GI505" s="170"/>
      <c r="GS505" s="170"/>
      <c r="HC505" s="170"/>
      <c r="HM505" s="170"/>
      <c r="HW505" s="170"/>
    </row>
    <row r="506" spans="1:231" s="3" customFormat="1" x14ac:dyDescent="0.25">
      <c r="A506" s="170"/>
      <c r="K506" s="170"/>
      <c r="U506" s="170"/>
      <c r="AE506" s="170"/>
      <c r="AO506" s="170"/>
      <c r="AY506" s="170"/>
      <c r="AZ506" s="170"/>
      <c r="BA506" s="170"/>
      <c r="BB506" s="170"/>
      <c r="BC506" s="170"/>
      <c r="BD506" s="170"/>
      <c r="BE506" s="170"/>
      <c r="BF506" s="170"/>
      <c r="BI506" s="170"/>
      <c r="BS506" s="170"/>
      <c r="CC506" s="170"/>
      <c r="CM506" s="170"/>
      <c r="CW506" s="170"/>
      <c r="DG506" s="170"/>
      <c r="DQ506" s="170"/>
      <c r="EA506" s="170"/>
      <c r="EK506" s="170"/>
      <c r="EU506" s="170"/>
      <c r="FE506" s="170"/>
      <c r="FO506" s="170"/>
      <c r="FY506" s="170"/>
      <c r="GI506" s="170"/>
      <c r="GS506" s="170"/>
      <c r="HC506" s="170"/>
      <c r="HM506" s="170"/>
      <c r="HW506" s="170"/>
    </row>
    <row r="507" spans="1:231" s="3" customFormat="1" x14ac:dyDescent="0.25">
      <c r="A507" s="170"/>
      <c r="K507" s="170"/>
      <c r="U507" s="170"/>
      <c r="AE507" s="170"/>
      <c r="AO507" s="170"/>
      <c r="AY507" s="170"/>
      <c r="AZ507" s="170"/>
      <c r="BA507" s="170"/>
      <c r="BB507" s="170"/>
      <c r="BC507" s="170"/>
      <c r="BD507" s="170"/>
      <c r="BE507" s="170"/>
      <c r="BF507" s="170"/>
      <c r="BI507" s="170"/>
      <c r="BS507" s="170"/>
      <c r="CC507" s="170"/>
      <c r="CM507" s="170"/>
      <c r="CW507" s="170"/>
      <c r="DG507" s="170"/>
      <c r="DQ507" s="170"/>
      <c r="EA507" s="170"/>
      <c r="EK507" s="170"/>
      <c r="EU507" s="170"/>
      <c r="FE507" s="170"/>
      <c r="FO507" s="170"/>
      <c r="FY507" s="170"/>
      <c r="GI507" s="170"/>
      <c r="GS507" s="170"/>
      <c r="HC507" s="170"/>
      <c r="HM507" s="170"/>
      <c r="HW507" s="170"/>
    </row>
    <row r="508" spans="1:231" s="3" customFormat="1" x14ac:dyDescent="0.25">
      <c r="A508" s="170"/>
      <c r="K508" s="170"/>
      <c r="U508" s="170"/>
      <c r="AE508" s="170"/>
      <c r="AO508" s="170"/>
      <c r="AY508" s="170"/>
      <c r="AZ508" s="170"/>
      <c r="BA508" s="170"/>
      <c r="BB508" s="170"/>
      <c r="BC508" s="170"/>
      <c r="BD508" s="170"/>
      <c r="BE508" s="170"/>
      <c r="BF508" s="170"/>
      <c r="BI508" s="170"/>
      <c r="BS508" s="170"/>
      <c r="CC508" s="170"/>
      <c r="CM508" s="170"/>
      <c r="CW508" s="170"/>
      <c r="DG508" s="170"/>
      <c r="DQ508" s="170"/>
      <c r="EA508" s="170"/>
      <c r="EK508" s="170"/>
      <c r="EU508" s="170"/>
      <c r="FE508" s="170"/>
      <c r="FO508" s="170"/>
      <c r="FY508" s="170"/>
      <c r="GI508" s="170"/>
      <c r="GS508" s="170"/>
      <c r="HC508" s="170"/>
      <c r="HM508" s="170"/>
      <c r="HW508" s="170"/>
    </row>
    <row r="509" spans="1:231" s="3" customFormat="1" x14ac:dyDescent="0.25">
      <c r="A509" s="170"/>
      <c r="K509" s="170"/>
      <c r="U509" s="170"/>
      <c r="AE509" s="170"/>
      <c r="AO509" s="170"/>
      <c r="AY509" s="170"/>
      <c r="AZ509" s="170"/>
      <c r="BA509" s="170"/>
      <c r="BB509" s="170"/>
      <c r="BC509" s="170"/>
      <c r="BD509" s="170"/>
      <c r="BE509" s="170"/>
      <c r="BF509" s="170"/>
      <c r="BI509" s="170"/>
      <c r="BS509" s="170"/>
      <c r="CC509" s="170"/>
      <c r="CM509" s="170"/>
      <c r="CW509" s="170"/>
      <c r="DG509" s="170"/>
      <c r="DQ509" s="170"/>
      <c r="EA509" s="170"/>
      <c r="EK509" s="170"/>
      <c r="EU509" s="170"/>
      <c r="FE509" s="170"/>
      <c r="FO509" s="170"/>
      <c r="FY509" s="170"/>
      <c r="GI509" s="170"/>
      <c r="GS509" s="170"/>
      <c r="HC509" s="170"/>
      <c r="HM509" s="170"/>
      <c r="HW509" s="170"/>
    </row>
    <row r="510" spans="1:231" s="3" customFormat="1" x14ac:dyDescent="0.25">
      <c r="A510" s="170"/>
      <c r="K510" s="170"/>
      <c r="U510" s="170"/>
      <c r="AE510" s="170"/>
      <c r="AO510" s="170"/>
      <c r="AY510" s="170"/>
      <c r="AZ510" s="170"/>
      <c r="BA510" s="170"/>
      <c r="BB510" s="170"/>
      <c r="BC510" s="170"/>
      <c r="BD510" s="170"/>
      <c r="BE510" s="170"/>
      <c r="BF510" s="170"/>
      <c r="BI510" s="170"/>
      <c r="BS510" s="170"/>
      <c r="CC510" s="170"/>
      <c r="CM510" s="170"/>
      <c r="CW510" s="170"/>
      <c r="DG510" s="170"/>
      <c r="DQ510" s="170"/>
      <c r="EA510" s="170"/>
      <c r="EK510" s="170"/>
      <c r="EU510" s="170"/>
      <c r="FE510" s="170"/>
      <c r="FO510" s="170"/>
      <c r="FY510" s="170"/>
      <c r="GI510" s="170"/>
      <c r="GS510" s="170"/>
      <c r="HC510" s="170"/>
      <c r="HM510" s="170"/>
      <c r="HW510" s="170"/>
    </row>
    <row r="511" spans="1:231" s="3" customFormat="1" x14ac:dyDescent="0.25">
      <c r="A511" s="170"/>
      <c r="K511" s="170"/>
      <c r="U511" s="170"/>
      <c r="AE511" s="170"/>
      <c r="AO511" s="170"/>
      <c r="AY511" s="170"/>
      <c r="AZ511" s="170"/>
      <c r="BA511" s="170"/>
      <c r="BB511" s="170"/>
      <c r="BC511" s="170"/>
      <c r="BD511" s="170"/>
      <c r="BE511" s="170"/>
      <c r="BF511" s="170"/>
      <c r="BI511" s="170"/>
      <c r="BS511" s="170"/>
      <c r="CC511" s="170"/>
      <c r="CM511" s="170"/>
      <c r="CW511" s="170"/>
      <c r="DG511" s="170"/>
      <c r="DQ511" s="170"/>
      <c r="EA511" s="170"/>
      <c r="EK511" s="170"/>
      <c r="EU511" s="170"/>
      <c r="FE511" s="170"/>
      <c r="FO511" s="170"/>
      <c r="FY511" s="170"/>
      <c r="GI511" s="170"/>
      <c r="GS511" s="170"/>
      <c r="HC511" s="170"/>
      <c r="HM511" s="170"/>
      <c r="HW511" s="170"/>
    </row>
    <row r="512" spans="1:231" s="3" customFormat="1" x14ac:dyDescent="0.25">
      <c r="A512" s="170"/>
      <c r="K512" s="170"/>
      <c r="U512" s="170"/>
      <c r="AE512" s="170"/>
      <c r="AO512" s="170"/>
      <c r="AY512" s="170"/>
      <c r="AZ512" s="170"/>
      <c r="BA512" s="170"/>
      <c r="BB512" s="170"/>
      <c r="BC512" s="170"/>
      <c r="BD512" s="170"/>
      <c r="BE512" s="170"/>
      <c r="BF512" s="170"/>
      <c r="BI512" s="170"/>
      <c r="BS512" s="170"/>
      <c r="CC512" s="170"/>
      <c r="CM512" s="170"/>
      <c r="CW512" s="170"/>
      <c r="DG512" s="170"/>
      <c r="DQ512" s="170"/>
      <c r="EA512" s="170"/>
      <c r="EK512" s="170"/>
      <c r="EU512" s="170"/>
      <c r="FE512" s="170"/>
      <c r="FO512" s="170"/>
      <c r="FY512" s="170"/>
      <c r="GI512" s="170"/>
      <c r="GS512" s="170"/>
      <c r="HC512" s="170"/>
      <c r="HM512" s="170"/>
      <c r="HW512" s="170"/>
    </row>
    <row r="513" spans="1:231" s="3" customFormat="1" x14ac:dyDescent="0.25">
      <c r="A513" s="170"/>
      <c r="K513" s="170"/>
      <c r="U513" s="170"/>
      <c r="AE513" s="170"/>
      <c r="AO513" s="170"/>
      <c r="AY513" s="170"/>
      <c r="AZ513" s="170"/>
      <c r="BA513" s="170"/>
      <c r="BB513" s="170"/>
      <c r="BC513" s="170"/>
      <c r="BD513" s="170"/>
      <c r="BE513" s="170"/>
      <c r="BF513" s="170"/>
      <c r="BI513" s="170"/>
      <c r="BS513" s="170"/>
      <c r="CC513" s="170"/>
      <c r="CM513" s="170"/>
      <c r="CW513" s="170"/>
      <c r="DG513" s="170"/>
      <c r="DQ513" s="170"/>
      <c r="EA513" s="170"/>
      <c r="EK513" s="170"/>
      <c r="EU513" s="170"/>
      <c r="FE513" s="170"/>
      <c r="FO513" s="170"/>
      <c r="FY513" s="170"/>
      <c r="GI513" s="170"/>
      <c r="GS513" s="170"/>
      <c r="HC513" s="170"/>
      <c r="HM513" s="170"/>
      <c r="HW513" s="170"/>
    </row>
    <row r="514" spans="1:231" s="3" customFormat="1" x14ac:dyDescent="0.25">
      <c r="A514" s="170"/>
      <c r="K514" s="170"/>
      <c r="U514" s="170"/>
      <c r="AE514" s="170"/>
      <c r="AO514" s="170"/>
      <c r="AY514" s="170"/>
      <c r="AZ514" s="170"/>
      <c r="BA514" s="170"/>
      <c r="BB514" s="170"/>
      <c r="BC514" s="170"/>
      <c r="BD514" s="170"/>
      <c r="BE514" s="170"/>
      <c r="BF514" s="170"/>
      <c r="BI514" s="170"/>
      <c r="BS514" s="170"/>
      <c r="CC514" s="170"/>
      <c r="CM514" s="170"/>
      <c r="CW514" s="170"/>
      <c r="DG514" s="170"/>
      <c r="DQ514" s="170"/>
      <c r="EA514" s="170"/>
      <c r="EK514" s="170"/>
      <c r="EU514" s="170"/>
      <c r="FE514" s="170"/>
      <c r="FO514" s="170"/>
      <c r="FY514" s="170"/>
      <c r="GI514" s="170"/>
      <c r="GS514" s="170"/>
      <c r="HC514" s="170"/>
      <c r="HM514" s="170"/>
      <c r="HW514" s="170"/>
    </row>
    <row r="515" spans="1:231" s="3" customFormat="1" x14ac:dyDescent="0.25">
      <c r="A515" s="170"/>
      <c r="K515" s="170"/>
      <c r="U515" s="170"/>
      <c r="AE515" s="170"/>
      <c r="AO515" s="170"/>
      <c r="AY515" s="170"/>
      <c r="AZ515" s="170"/>
      <c r="BA515" s="170"/>
      <c r="BB515" s="170"/>
      <c r="BC515" s="170"/>
      <c r="BD515" s="170"/>
      <c r="BE515" s="170"/>
      <c r="BF515" s="170"/>
      <c r="BI515" s="170"/>
      <c r="BS515" s="170"/>
      <c r="CC515" s="170"/>
      <c r="CM515" s="170"/>
      <c r="CW515" s="170"/>
      <c r="DG515" s="170"/>
      <c r="DQ515" s="170"/>
      <c r="EA515" s="170"/>
      <c r="EK515" s="170"/>
      <c r="EU515" s="170"/>
      <c r="FE515" s="170"/>
      <c r="FO515" s="170"/>
      <c r="FY515" s="170"/>
      <c r="GI515" s="170"/>
      <c r="GS515" s="170"/>
      <c r="HC515" s="170"/>
      <c r="HM515" s="170"/>
      <c r="HW515" s="170"/>
    </row>
    <row r="516" spans="1:231" s="3" customFormat="1" x14ac:dyDescent="0.25">
      <c r="A516" s="170"/>
      <c r="K516" s="170"/>
      <c r="U516" s="170"/>
      <c r="AE516" s="170"/>
      <c r="AO516" s="170"/>
      <c r="AY516" s="170"/>
      <c r="AZ516" s="170"/>
      <c r="BA516" s="170"/>
      <c r="BB516" s="170"/>
      <c r="BC516" s="170"/>
      <c r="BD516" s="170"/>
      <c r="BE516" s="170"/>
      <c r="BF516" s="170"/>
      <c r="BI516" s="170"/>
      <c r="BS516" s="170"/>
      <c r="CC516" s="170"/>
      <c r="CM516" s="170"/>
      <c r="CW516" s="170"/>
      <c r="DG516" s="170"/>
      <c r="DQ516" s="170"/>
      <c r="EA516" s="170"/>
      <c r="EK516" s="170"/>
      <c r="EU516" s="170"/>
      <c r="FE516" s="170"/>
      <c r="FO516" s="170"/>
      <c r="FY516" s="170"/>
      <c r="GI516" s="170"/>
      <c r="GS516" s="170"/>
      <c r="HC516" s="170"/>
      <c r="HM516" s="170"/>
      <c r="HW516" s="170"/>
    </row>
    <row r="517" spans="1:231" s="3" customFormat="1" x14ac:dyDescent="0.25">
      <c r="A517" s="170"/>
      <c r="K517" s="170"/>
      <c r="U517" s="170"/>
      <c r="AE517" s="170"/>
      <c r="AO517" s="170"/>
      <c r="AY517" s="170"/>
      <c r="AZ517" s="170"/>
      <c r="BA517" s="170"/>
      <c r="BB517" s="170"/>
      <c r="BC517" s="170"/>
      <c r="BD517" s="170"/>
      <c r="BE517" s="170"/>
      <c r="BF517" s="170"/>
      <c r="BI517" s="170"/>
      <c r="BS517" s="170"/>
      <c r="CC517" s="170"/>
      <c r="CM517" s="170"/>
      <c r="CW517" s="170"/>
      <c r="DG517" s="170"/>
      <c r="DQ517" s="170"/>
      <c r="EA517" s="170"/>
      <c r="EK517" s="170"/>
      <c r="EU517" s="170"/>
      <c r="FE517" s="170"/>
      <c r="FO517" s="170"/>
      <c r="FY517" s="170"/>
      <c r="GI517" s="170"/>
      <c r="GS517" s="170"/>
      <c r="HC517" s="170"/>
      <c r="HM517" s="170"/>
      <c r="HW517" s="170"/>
    </row>
    <row r="518" spans="1:231" s="3" customFormat="1" x14ac:dyDescent="0.25">
      <c r="A518" s="170"/>
      <c r="K518" s="170"/>
      <c r="U518" s="170"/>
      <c r="AE518" s="170"/>
      <c r="AO518" s="170"/>
      <c r="AY518" s="170"/>
      <c r="AZ518" s="170"/>
      <c r="BA518" s="170"/>
      <c r="BB518" s="170"/>
      <c r="BC518" s="170"/>
      <c r="BD518" s="170"/>
      <c r="BE518" s="170"/>
      <c r="BF518" s="170"/>
      <c r="BI518" s="170"/>
      <c r="BS518" s="170"/>
      <c r="CC518" s="170"/>
      <c r="CM518" s="170"/>
      <c r="CW518" s="170"/>
      <c r="DG518" s="170"/>
      <c r="DQ518" s="170"/>
      <c r="EA518" s="170"/>
      <c r="EK518" s="170"/>
      <c r="EU518" s="170"/>
      <c r="FE518" s="170"/>
      <c r="FO518" s="170"/>
      <c r="FY518" s="170"/>
      <c r="GI518" s="170"/>
      <c r="GS518" s="170"/>
      <c r="HC518" s="170"/>
      <c r="HM518" s="170"/>
      <c r="HW518" s="170"/>
    </row>
    <row r="519" spans="1:231" s="3" customFormat="1" x14ac:dyDescent="0.25">
      <c r="A519" s="170"/>
      <c r="K519" s="170"/>
      <c r="U519" s="170"/>
      <c r="AE519" s="170"/>
      <c r="AO519" s="170"/>
      <c r="AY519" s="170"/>
      <c r="AZ519" s="170"/>
      <c r="BA519" s="170"/>
      <c r="BB519" s="170"/>
      <c r="BC519" s="170"/>
      <c r="BD519" s="170"/>
      <c r="BE519" s="170"/>
      <c r="BF519" s="170"/>
      <c r="BI519" s="170"/>
      <c r="BS519" s="170"/>
      <c r="CC519" s="170"/>
      <c r="CM519" s="170"/>
      <c r="CW519" s="170"/>
      <c r="DG519" s="170"/>
      <c r="DQ519" s="170"/>
      <c r="EA519" s="170"/>
      <c r="EK519" s="170"/>
      <c r="EU519" s="170"/>
      <c r="FE519" s="170"/>
      <c r="FO519" s="170"/>
      <c r="FY519" s="170"/>
      <c r="GI519" s="170"/>
      <c r="GS519" s="170"/>
      <c r="HC519" s="170"/>
      <c r="HM519" s="170"/>
      <c r="HW519" s="170"/>
    </row>
    <row r="520" spans="1:231" s="3" customFormat="1" x14ac:dyDescent="0.25">
      <c r="A520" s="170"/>
      <c r="K520" s="170"/>
      <c r="U520" s="170"/>
      <c r="AE520" s="170"/>
      <c r="AO520" s="170"/>
      <c r="AY520" s="170"/>
      <c r="AZ520" s="170"/>
      <c r="BA520" s="170"/>
      <c r="BB520" s="170"/>
      <c r="BC520" s="170"/>
      <c r="BD520" s="170"/>
      <c r="BE520" s="170"/>
      <c r="BF520" s="170"/>
      <c r="BI520" s="170"/>
      <c r="BS520" s="170"/>
      <c r="CC520" s="170"/>
      <c r="CM520" s="170"/>
      <c r="CW520" s="170"/>
      <c r="DG520" s="170"/>
      <c r="DQ520" s="170"/>
      <c r="EA520" s="170"/>
      <c r="EK520" s="170"/>
      <c r="EU520" s="170"/>
      <c r="FE520" s="170"/>
      <c r="FO520" s="170"/>
      <c r="FY520" s="170"/>
      <c r="GI520" s="170"/>
      <c r="GS520" s="170"/>
      <c r="HC520" s="170"/>
      <c r="HM520" s="170"/>
      <c r="HW520" s="170"/>
    </row>
    <row r="521" spans="1:231" s="3" customFormat="1" x14ac:dyDescent="0.25">
      <c r="A521" s="170"/>
      <c r="K521" s="170"/>
      <c r="U521" s="170"/>
      <c r="AE521" s="170"/>
      <c r="AO521" s="170"/>
      <c r="AY521" s="170"/>
      <c r="AZ521" s="170"/>
      <c r="BA521" s="170"/>
      <c r="BB521" s="170"/>
      <c r="BC521" s="170"/>
      <c r="BD521" s="170"/>
      <c r="BE521" s="170"/>
      <c r="BF521" s="170"/>
      <c r="BI521" s="170"/>
      <c r="BS521" s="170"/>
      <c r="CC521" s="170"/>
      <c r="CM521" s="170"/>
      <c r="CW521" s="170"/>
      <c r="DG521" s="170"/>
      <c r="DQ521" s="170"/>
      <c r="EA521" s="170"/>
      <c r="EK521" s="170"/>
      <c r="EU521" s="170"/>
      <c r="FE521" s="170"/>
      <c r="FO521" s="170"/>
      <c r="FY521" s="170"/>
      <c r="GI521" s="170"/>
      <c r="GS521" s="170"/>
      <c r="HC521" s="170"/>
      <c r="HM521" s="170"/>
      <c r="HW521" s="170"/>
    </row>
    <row r="522" spans="1:231" s="3" customFormat="1" x14ac:dyDescent="0.25">
      <c r="A522" s="170"/>
      <c r="K522" s="170"/>
      <c r="U522" s="170"/>
      <c r="AE522" s="170"/>
      <c r="AO522" s="170"/>
      <c r="AY522" s="170"/>
      <c r="AZ522" s="170"/>
      <c r="BA522" s="170"/>
      <c r="BB522" s="170"/>
      <c r="BC522" s="170"/>
      <c r="BD522" s="170"/>
      <c r="BE522" s="170"/>
      <c r="BF522" s="170"/>
      <c r="BI522" s="170"/>
      <c r="BS522" s="170"/>
      <c r="CC522" s="170"/>
      <c r="CM522" s="170"/>
      <c r="CW522" s="170"/>
      <c r="DG522" s="170"/>
      <c r="DQ522" s="170"/>
      <c r="EA522" s="170"/>
      <c r="EK522" s="170"/>
      <c r="EU522" s="170"/>
      <c r="FE522" s="170"/>
      <c r="FO522" s="170"/>
      <c r="FY522" s="170"/>
      <c r="GI522" s="170"/>
      <c r="GS522" s="170"/>
      <c r="HC522" s="170"/>
      <c r="HM522" s="170"/>
      <c r="HW522" s="170"/>
    </row>
    <row r="523" spans="1:231" s="3" customFormat="1" x14ac:dyDescent="0.25">
      <c r="A523" s="170"/>
      <c r="K523" s="170"/>
      <c r="U523" s="170"/>
      <c r="AE523" s="170"/>
      <c r="AO523" s="170"/>
      <c r="AY523" s="170"/>
      <c r="AZ523" s="170"/>
      <c r="BA523" s="170"/>
      <c r="BB523" s="170"/>
      <c r="BC523" s="170"/>
      <c r="BD523" s="170"/>
      <c r="BE523" s="170"/>
      <c r="BF523" s="170"/>
      <c r="BI523" s="170"/>
      <c r="BS523" s="170"/>
      <c r="CC523" s="170"/>
      <c r="CM523" s="170"/>
      <c r="CW523" s="170"/>
      <c r="DG523" s="170"/>
      <c r="DQ523" s="170"/>
      <c r="EA523" s="170"/>
      <c r="EK523" s="170"/>
      <c r="EU523" s="170"/>
      <c r="FE523" s="170"/>
      <c r="FO523" s="170"/>
      <c r="FY523" s="170"/>
      <c r="GI523" s="170"/>
      <c r="GS523" s="170"/>
      <c r="HC523" s="170"/>
      <c r="HM523" s="170"/>
      <c r="HW523" s="170"/>
    </row>
    <row r="524" spans="1:231" s="3" customFormat="1" x14ac:dyDescent="0.25">
      <c r="A524" s="170"/>
      <c r="K524" s="170"/>
      <c r="U524" s="170"/>
      <c r="AE524" s="170"/>
      <c r="AO524" s="170"/>
      <c r="AY524" s="170"/>
      <c r="AZ524" s="170"/>
      <c r="BA524" s="170"/>
      <c r="BB524" s="170"/>
      <c r="BC524" s="170"/>
      <c r="BD524" s="170"/>
      <c r="BE524" s="170"/>
      <c r="BF524" s="170"/>
      <c r="BI524" s="170"/>
      <c r="BS524" s="170"/>
      <c r="CC524" s="170"/>
      <c r="CM524" s="170"/>
      <c r="CW524" s="170"/>
      <c r="DG524" s="170"/>
      <c r="DQ524" s="170"/>
      <c r="EA524" s="170"/>
      <c r="EK524" s="170"/>
      <c r="EU524" s="170"/>
      <c r="FE524" s="170"/>
      <c r="FO524" s="170"/>
      <c r="FY524" s="170"/>
      <c r="GI524" s="170"/>
      <c r="GS524" s="170"/>
      <c r="HC524" s="170"/>
      <c r="HM524" s="170"/>
      <c r="HW524" s="170"/>
    </row>
    <row r="525" spans="1:231" s="3" customFormat="1" x14ac:dyDescent="0.25">
      <c r="A525" s="170"/>
      <c r="K525" s="170"/>
      <c r="U525" s="170"/>
      <c r="AE525" s="170"/>
      <c r="AO525" s="170"/>
      <c r="AY525" s="170"/>
      <c r="AZ525" s="170"/>
      <c r="BA525" s="170"/>
      <c r="BB525" s="170"/>
      <c r="BC525" s="170"/>
      <c r="BD525" s="170"/>
      <c r="BE525" s="170"/>
      <c r="BF525" s="170"/>
      <c r="BI525" s="170"/>
      <c r="BS525" s="170"/>
      <c r="CC525" s="170"/>
      <c r="CM525" s="170"/>
      <c r="CW525" s="170"/>
      <c r="DG525" s="170"/>
      <c r="DQ525" s="170"/>
      <c r="EA525" s="170"/>
      <c r="EK525" s="170"/>
      <c r="EU525" s="170"/>
      <c r="FE525" s="170"/>
      <c r="FO525" s="170"/>
      <c r="FY525" s="170"/>
      <c r="GI525" s="170"/>
      <c r="GS525" s="170"/>
      <c r="HC525" s="170"/>
      <c r="HM525" s="170"/>
      <c r="HW525" s="170"/>
    </row>
    <row r="526" spans="1:231" s="3" customFormat="1" x14ac:dyDescent="0.25">
      <c r="A526" s="170"/>
      <c r="K526" s="170"/>
      <c r="U526" s="170"/>
      <c r="AE526" s="170"/>
      <c r="AO526" s="170"/>
      <c r="AY526" s="170"/>
      <c r="AZ526" s="170"/>
      <c r="BA526" s="170"/>
      <c r="BB526" s="170"/>
      <c r="BC526" s="170"/>
      <c r="BD526" s="170"/>
      <c r="BE526" s="170"/>
      <c r="BF526" s="170"/>
      <c r="BI526" s="170"/>
      <c r="BS526" s="170"/>
      <c r="CC526" s="170"/>
      <c r="CM526" s="170"/>
      <c r="CW526" s="170"/>
      <c r="DG526" s="170"/>
      <c r="DQ526" s="170"/>
      <c r="EA526" s="170"/>
      <c r="EK526" s="170"/>
      <c r="EU526" s="170"/>
      <c r="FE526" s="170"/>
      <c r="FO526" s="170"/>
      <c r="FY526" s="170"/>
      <c r="GI526" s="170"/>
      <c r="GS526" s="170"/>
      <c r="HC526" s="170"/>
      <c r="HM526" s="170"/>
      <c r="HW526" s="170"/>
    </row>
    <row r="527" spans="1:231" s="3" customFormat="1" x14ac:dyDescent="0.25">
      <c r="A527" s="170"/>
      <c r="K527" s="170"/>
      <c r="U527" s="170"/>
      <c r="AE527" s="170"/>
      <c r="AO527" s="170"/>
      <c r="AY527" s="170"/>
      <c r="AZ527" s="170"/>
      <c r="BA527" s="170"/>
      <c r="BB527" s="170"/>
      <c r="BC527" s="170"/>
      <c r="BD527" s="170"/>
      <c r="BE527" s="170"/>
      <c r="BF527" s="170"/>
      <c r="BI527" s="170"/>
      <c r="BS527" s="170"/>
      <c r="CC527" s="170"/>
      <c r="CM527" s="170"/>
      <c r="CW527" s="170"/>
      <c r="DG527" s="170"/>
      <c r="DQ527" s="170"/>
      <c r="EA527" s="170"/>
      <c r="EK527" s="170"/>
      <c r="EU527" s="170"/>
      <c r="FE527" s="170"/>
      <c r="FO527" s="170"/>
      <c r="FY527" s="170"/>
      <c r="GI527" s="170"/>
      <c r="GS527" s="170"/>
      <c r="HC527" s="170"/>
      <c r="HM527" s="170"/>
      <c r="HW527" s="170"/>
    </row>
    <row r="528" spans="1:231" s="3" customFormat="1" x14ac:dyDescent="0.25">
      <c r="A528" s="170"/>
      <c r="K528" s="170"/>
      <c r="U528" s="170"/>
      <c r="AE528" s="170"/>
      <c r="AO528" s="170"/>
      <c r="AY528" s="170"/>
      <c r="AZ528" s="170"/>
      <c r="BA528" s="170"/>
      <c r="BB528" s="170"/>
      <c r="BC528" s="170"/>
      <c r="BD528" s="170"/>
      <c r="BE528" s="170"/>
      <c r="BF528" s="170"/>
      <c r="BI528" s="170"/>
      <c r="BS528" s="170"/>
      <c r="CC528" s="170"/>
      <c r="CM528" s="170"/>
      <c r="CW528" s="170"/>
      <c r="DG528" s="170"/>
      <c r="DQ528" s="170"/>
      <c r="EA528" s="170"/>
      <c r="EK528" s="170"/>
      <c r="EU528" s="170"/>
      <c r="FE528" s="170"/>
      <c r="FO528" s="170"/>
      <c r="FY528" s="170"/>
      <c r="GI528" s="170"/>
      <c r="GS528" s="170"/>
      <c r="HC528" s="170"/>
      <c r="HM528" s="170"/>
      <c r="HW528" s="170"/>
    </row>
    <row r="529" spans="1:231" s="3" customFormat="1" x14ac:dyDescent="0.25">
      <c r="A529" s="170"/>
      <c r="K529" s="170"/>
      <c r="U529" s="170"/>
      <c r="AE529" s="170"/>
      <c r="AO529" s="170"/>
      <c r="AY529" s="170"/>
      <c r="AZ529" s="170"/>
      <c r="BA529" s="170"/>
      <c r="BB529" s="170"/>
      <c r="BC529" s="170"/>
      <c r="BD529" s="170"/>
      <c r="BE529" s="170"/>
      <c r="BF529" s="170"/>
      <c r="BI529" s="170"/>
      <c r="BS529" s="170"/>
      <c r="CC529" s="170"/>
      <c r="CM529" s="170"/>
      <c r="CW529" s="170"/>
      <c r="DG529" s="170"/>
      <c r="DQ529" s="170"/>
      <c r="EA529" s="170"/>
      <c r="EK529" s="170"/>
      <c r="EU529" s="170"/>
      <c r="FE529" s="170"/>
      <c r="FO529" s="170"/>
      <c r="FY529" s="170"/>
      <c r="GI529" s="170"/>
      <c r="GS529" s="170"/>
      <c r="HC529" s="170"/>
      <c r="HM529" s="170"/>
      <c r="HW529" s="170"/>
    </row>
    <row r="530" spans="1:231" s="3" customFormat="1" x14ac:dyDescent="0.25">
      <c r="A530" s="170"/>
      <c r="K530" s="170"/>
      <c r="U530" s="170"/>
      <c r="AE530" s="170"/>
      <c r="AO530" s="170"/>
      <c r="AY530" s="170"/>
      <c r="AZ530" s="170"/>
      <c r="BA530" s="170"/>
      <c r="BB530" s="170"/>
      <c r="BC530" s="170"/>
      <c r="BD530" s="170"/>
      <c r="BE530" s="170"/>
      <c r="BF530" s="170"/>
      <c r="BI530" s="170"/>
      <c r="BS530" s="170"/>
      <c r="CC530" s="170"/>
      <c r="CM530" s="170"/>
      <c r="CW530" s="170"/>
      <c r="DG530" s="170"/>
      <c r="DQ530" s="170"/>
      <c r="EA530" s="170"/>
      <c r="EK530" s="170"/>
      <c r="EU530" s="170"/>
      <c r="FE530" s="170"/>
      <c r="FO530" s="170"/>
      <c r="FY530" s="170"/>
      <c r="GI530" s="170"/>
      <c r="GS530" s="170"/>
      <c r="HC530" s="170"/>
      <c r="HM530" s="170"/>
      <c r="HW530" s="170"/>
    </row>
    <row r="531" spans="1:231" s="3" customFormat="1" x14ac:dyDescent="0.25">
      <c r="A531" s="170"/>
      <c r="K531" s="170"/>
      <c r="U531" s="170"/>
      <c r="AE531" s="170"/>
      <c r="AO531" s="170"/>
      <c r="AY531" s="170"/>
      <c r="AZ531" s="170"/>
      <c r="BA531" s="170"/>
      <c r="BB531" s="170"/>
      <c r="BC531" s="170"/>
      <c r="BD531" s="170"/>
      <c r="BE531" s="170"/>
      <c r="BF531" s="170"/>
      <c r="BI531" s="170"/>
      <c r="BS531" s="170"/>
      <c r="CC531" s="170"/>
      <c r="CM531" s="170"/>
      <c r="CW531" s="170"/>
      <c r="DG531" s="170"/>
      <c r="DQ531" s="170"/>
      <c r="EA531" s="170"/>
      <c r="EK531" s="170"/>
      <c r="EU531" s="170"/>
      <c r="FE531" s="170"/>
      <c r="FO531" s="170"/>
      <c r="FY531" s="170"/>
      <c r="GI531" s="170"/>
      <c r="GS531" s="170"/>
      <c r="HC531" s="170"/>
      <c r="HM531" s="170"/>
      <c r="HW531" s="170"/>
    </row>
    <row r="532" spans="1:231" s="3" customFormat="1" x14ac:dyDescent="0.25">
      <c r="A532" s="170"/>
      <c r="K532" s="170"/>
      <c r="U532" s="170"/>
      <c r="AE532" s="170"/>
      <c r="AO532" s="170"/>
      <c r="AY532" s="170"/>
      <c r="AZ532" s="170"/>
      <c r="BA532" s="170"/>
      <c r="BB532" s="170"/>
      <c r="BC532" s="170"/>
      <c r="BD532" s="170"/>
      <c r="BE532" s="170"/>
      <c r="BF532" s="170"/>
      <c r="BI532" s="170"/>
      <c r="BS532" s="170"/>
      <c r="CC532" s="170"/>
      <c r="CM532" s="170"/>
      <c r="CW532" s="170"/>
      <c r="DG532" s="170"/>
      <c r="DQ532" s="170"/>
      <c r="EA532" s="170"/>
      <c r="EK532" s="170"/>
      <c r="EU532" s="170"/>
      <c r="FE532" s="170"/>
      <c r="FO532" s="170"/>
      <c r="FY532" s="170"/>
      <c r="GI532" s="170"/>
      <c r="GS532" s="170"/>
      <c r="HC532" s="170"/>
      <c r="HM532" s="170"/>
      <c r="HW532" s="170"/>
    </row>
    <row r="533" spans="1:231" s="3" customFormat="1" x14ac:dyDescent="0.25">
      <c r="A533" s="170"/>
      <c r="K533" s="170"/>
      <c r="U533" s="170"/>
      <c r="AE533" s="170"/>
      <c r="AO533" s="170"/>
      <c r="AY533" s="170"/>
      <c r="AZ533" s="170"/>
      <c r="BA533" s="170"/>
      <c r="BB533" s="170"/>
      <c r="BC533" s="170"/>
      <c r="BD533" s="170"/>
      <c r="BE533" s="170"/>
      <c r="BF533" s="170"/>
      <c r="BI533" s="170"/>
      <c r="BS533" s="170"/>
      <c r="CC533" s="170"/>
      <c r="CM533" s="170"/>
      <c r="CW533" s="170"/>
      <c r="DG533" s="170"/>
      <c r="DQ533" s="170"/>
      <c r="EA533" s="170"/>
      <c r="EK533" s="170"/>
      <c r="EU533" s="170"/>
      <c r="FE533" s="170"/>
      <c r="FO533" s="170"/>
      <c r="FY533" s="170"/>
      <c r="GI533" s="170"/>
      <c r="GS533" s="170"/>
      <c r="HC533" s="170"/>
      <c r="HM533" s="170"/>
      <c r="HW533" s="170"/>
    </row>
    <row r="534" spans="1:231" s="3" customFormat="1" x14ac:dyDescent="0.25">
      <c r="A534" s="170"/>
      <c r="K534" s="170"/>
      <c r="U534" s="170"/>
      <c r="AE534" s="170"/>
      <c r="AO534" s="170"/>
      <c r="AY534" s="170"/>
      <c r="AZ534" s="170"/>
      <c r="BA534" s="170"/>
      <c r="BB534" s="170"/>
      <c r="BC534" s="170"/>
      <c r="BD534" s="170"/>
      <c r="BE534" s="170"/>
      <c r="BF534" s="170"/>
      <c r="BI534" s="170"/>
      <c r="BS534" s="170"/>
      <c r="CC534" s="170"/>
      <c r="CM534" s="170"/>
      <c r="CW534" s="170"/>
      <c r="DG534" s="170"/>
      <c r="DQ534" s="170"/>
      <c r="EA534" s="170"/>
      <c r="EK534" s="170"/>
      <c r="EU534" s="170"/>
      <c r="FE534" s="170"/>
      <c r="FO534" s="170"/>
      <c r="FY534" s="170"/>
      <c r="GI534" s="170"/>
      <c r="GS534" s="170"/>
      <c r="HC534" s="170"/>
      <c r="HM534" s="170"/>
      <c r="HW534" s="170"/>
    </row>
    <row r="535" spans="1:231" s="3" customFormat="1" x14ac:dyDescent="0.25">
      <c r="A535" s="170"/>
      <c r="K535" s="170"/>
      <c r="U535" s="170"/>
      <c r="AE535" s="170"/>
      <c r="AO535" s="170"/>
      <c r="AY535" s="170"/>
      <c r="AZ535" s="170"/>
      <c r="BA535" s="170"/>
      <c r="BB535" s="170"/>
      <c r="BC535" s="170"/>
      <c r="BD535" s="170"/>
      <c r="BE535" s="170"/>
      <c r="BF535" s="170"/>
      <c r="BI535" s="170"/>
      <c r="BS535" s="170"/>
      <c r="CC535" s="170"/>
      <c r="CM535" s="170"/>
      <c r="CW535" s="170"/>
      <c r="DG535" s="170"/>
      <c r="DQ535" s="170"/>
      <c r="EA535" s="170"/>
      <c r="EK535" s="170"/>
      <c r="EU535" s="170"/>
      <c r="FE535" s="170"/>
      <c r="FO535" s="170"/>
      <c r="FY535" s="170"/>
      <c r="GI535" s="170"/>
      <c r="GS535" s="170"/>
      <c r="HC535" s="170"/>
      <c r="HM535" s="170"/>
      <c r="HW535" s="170"/>
    </row>
    <row r="536" spans="1:231" s="3" customFormat="1" x14ac:dyDescent="0.25">
      <c r="A536" s="170"/>
      <c r="K536" s="170"/>
      <c r="U536" s="170"/>
      <c r="AE536" s="170"/>
      <c r="AO536" s="170"/>
      <c r="AY536" s="170"/>
      <c r="AZ536" s="170"/>
      <c r="BA536" s="170"/>
      <c r="BB536" s="170"/>
      <c r="BC536" s="170"/>
      <c r="BD536" s="170"/>
      <c r="BE536" s="170"/>
      <c r="BF536" s="170"/>
      <c r="BI536" s="170"/>
      <c r="BS536" s="170"/>
      <c r="CC536" s="170"/>
      <c r="CM536" s="170"/>
      <c r="CW536" s="170"/>
      <c r="DG536" s="170"/>
      <c r="DQ536" s="170"/>
      <c r="EA536" s="170"/>
      <c r="EK536" s="170"/>
      <c r="EU536" s="170"/>
      <c r="FE536" s="170"/>
      <c r="FO536" s="170"/>
      <c r="FY536" s="170"/>
      <c r="GI536" s="170"/>
      <c r="GS536" s="170"/>
      <c r="HC536" s="170"/>
      <c r="HM536" s="170"/>
      <c r="HW536" s="170"/>
    </row>
    <row r="537" spans="1:231" s="3" customFormat="1" x14ac:dyDescent="0.25">
      <c r="A537" s="170"/>
      <c r="K537" s="170"/>
      <c r="U537" s="170"/>
      <c r="AE537" s="170"/>
      <c r="AO537" s="170"/>
      <c r="AY537" s="170"/>
      <c r="AZ537" s="170"/>
      <c r="BA537" s="170"/>
      <c r="BB537" s="170"/>
      <c r="BC537" s="170"/>
      <c r="BD537" s="170"/>
      <c r="BE537" s="170"/>
      <c r="BF537" s="170"/>
      <c r="BI537" s="170"/>
      <c r="BS537" s="170"/>
      <c r="CC537" s="170"/>
      <c r="CM537" s="170"/>
      <c r="CW537" s="170"/>
      <c r="DG537" s="170"/>
      <c r="DQ537" s="170"/>
      <c r="EA537" s="170"/>
      <c r="EK537" s="170"/>
      <c r="EU537" s="170"/>
      <c r="FE537" s="170"/>
      <c r="FO537" s="170"/>
      <c r="FY537" s="170"/>
      <c r="GI537" s="170"/>
      <c r="GS537" s="170"/>
      <c r="HC537" s="170"/>
      <c r="HM537" s="170"/>
      <c r="HW537" s="170"/>
    </row>
    <row r="538" spans="1:231" s="3" customFormat="1" x14ac:dyDescent="0.25">
      <c r="A538" s="170"/>
      <c r="K538" s="170"/>
      <c r="U538" s="170"/>
      <c r="AE538" s="170"/>
      <c r="AO538" s="170"/>
      <c r="AY538" s="170"/>
      <c r="AZ538" s="170"/>
      <c r="BA538" s="170"/>
      <c r="BB538" s="170"/>
      <c r="BC538" s="170"/>
      <c r="BD538" s="170"/>
      <c r="BE538" s="170"/>
      <c r="BF538" s="170"/>
      <c r="BI538" s="170"/>
      <c r="BS538" s="170"/>
      <c r="CC538" s="170"/>
      <c r="CM538" s="170"/>
      <c r="CW538" s="170"/>
      <c r="DG538" s="170"/>
      <c r="DQ538" s="170"/>
      <c r="EA538" s="170"/>
      <c r="EK538" s="170"/>
      <c r="EU538" s="170"/>
      <c r="FE538" s="170"/>
      <c r="FO538" s="170"/>
      <c r="FY538" s="170"/>
      <c r="GI538" s="170"/>
      <c r="GS538" s="170"/>
      <c r="HC538" s="170"/>
      <c r="HM538" s="170"/>
      <c r="HW538" s="170"/>
    </row>
    <row r="539" spans="1:231" s="3" customFormat="1" x14ac:dyDescent="0.25">
      <c r="A539" s="170"/>
      <c r="K539" s="170"/>
      <c r="U539" s="170"/>
      <c r="AE539" s="170"/>
      <c r="AO539" s="170"/>
      <c r="AY539" s="170"/>
      <c r="AZ539" s="170"/>
      <c r="BA539" s="170"/>
      <c r="BB539" s="170"/>
      <c r="BC539" s="170"/>
      <c r="BD539" s="170"/>
      <c r="BE539" s="170"/>
      <c r="BF539" s="170"/>
      <c r="BI539" s="170"/>
      <c r="BS539" s="170"/>
      <c r="CC539" s="170"/>
      <c r="CM539" s="170"/>
      <c r="CW539" s="170"/>
      <c r="DG539" s="170"/>
      <c r="DQ539" s="170"/>
      <c r="EA539" s="170"/>
      <c r="EK539" s="170"/>
      <c r="EU539" s="170"/>
      <c r="FE539" s="170"/>
      <c r="FO539" s="170"/>
      <c r="FY539" s="170"/>
      <c r="GI539" s="170"/>
      <c r="GS539" s="170"/>
      <c r="HC539" s="170"/>
      <c r="HM539" s="170"/>
      <c r="HW539" s="170"/>
    </row>
    <row r="540" spans="1:231" s="3" customFormat="1" x14ac:dyDescent="0.25">
      <c r="A540" s="170"/>
      <c r="K540" s="170"/>
      <c r="U540" s="170"/>
      <c r="AE540" s="170"/>
      <c r="AO540" s="170"/>
      <c r="AY540" s="170"/>
      <c r="AZ540" s="170"/>
      <c r="BA540" s="170"/>
      <c r="BB540" s="170"/>
      <c r="BC540" s="170"/>
      <c r="BD540" s="170"/>
      <c r="BE540" s="170"/>
      <c r="BF540" s="170"/>
      <c r="BI540" s="170"/>
      <c r="BS540" s="170"/>
      <c r="CC540" s="170"/>
      <c r="CM540" s="170"/>
      <c r="CW540" s="170"/>
      <c r="DG540" s="170"/>
      <c r="DQ540" s="170"/>
      <c r="EA540" s="170"/>
      <c r="EK540" s="170"/>
      <c r="EU540" s="170"/>
      <c r="FE540" s="170"/>
      <c r="FO540" s="170"/>
      <c r="FY540" s="170"/>
      <c r="GI540" s="170"/>
      <c r="GS540" s="170"/>
      <c r="HC540" s="170"/>
      <c r="HM540" s="170"/>
      <c r="HW540" s="170"/>
    </row>
    <row r="541" spans="1:231" s="3" customFormat="1" x14ac:dyDescent="0.25">
      <c r="A541" s="170"/>
      <c r="K541" s="170"/>
      <c r="U541" s="170"/>
      <c r="AE541" s="170"/>
      <c r="AO541" s="170"/>
      <c r="AY541" s="170"/>
      <c r="AZ541" s="170"/>
      <c r="BA541" s="170"/>
      <c r="BB541" s="170"/>
      <c r="BC541" s="170"/>
      <c r="BD541" s="170"/>
      <c r="BE541" s="170"/>
      <c r="BF541" s="170"/>
      <c r="BI541" s="170"/>
      <c r="BS541" s="170"/>
      <c r="CC541" s="170"/>
      <c r="CM541" s="170"/>
      <c r="CW541" s="170"/>
      <c r="DG541" s="170"/>
      <c r="DQ541" s="170"/>
      <c r="EA541" s="170"/>
      <c r="EK541" s="170"/>
      <c r="EU541" s="170"/>
      <c r="FE541" s="170"/>
      <c r="FO541" s="170"/>
      <c r="FY541" s="170"/>
      <c r="GI541" s="170"/>
      <c r="GS541" s="170"/>
      <c r="HC541" s="170"/>
      <c r="HM541" s="170"/>
      <c r="HW541" s="170"/>
    </row>
    <row r="542" spans="1:231" s="3" customFormat="1" x14ac:dyDescent="0.25">
      <c r="A542" s="170"/>
      <c r="K542" s="170"/>
      <c r="U542" s="170"/>
      <c r="AE542" s="170"/>
      <c r="AO542" s="170"/>
      <c r="AY542" s="170"/>
      <c r="AZ542" s="170"/>
      <c r="BA542" s="170"/>
      <c r="BB542" s="170"/>
      <c r="BC542" s="170"/>
      <c r="BD542" s="170"/>
      <c r="BE542" s="170"/>
      <c r="BF542" s="170"/>
      <c r="BI542" s="170"/>
      <c r="BS542" s="170"/>
      <c r="CC542" s="170"/>
      <c r="CM542" s="170"/>
      <c r="CW542" s="170"/>
      <c r="DG542" s="170"/>
      <c r="DQ542" s="170"/>
      <c r="EA542" s="170"/>
      <c r="EK542" s="170"/>
      <c r="EU542" s="170"/>
      <c r="FE542" s="170"/>
      <c r="FO542" s="170"/>
      <c r="FY542" s="170"/>
      <c r="GI542" s="170"/>
      <c r="GS542" s="170"/>
      <c r="HC542" s="170"/>
      <c r="HM542" s="170"/>
      <c r="HW542" s="170"/>
    </row>
    <row r="543" spans="1:231" s="3" customFormat="1" x14ac:dyDescent="0.25">
      <c r="A543" s="170"/>
      <c r="K543" s="170"/>
      <c r="U543" s="170"/>
      <c r="AE543" s="170"/>
      <c r="AO543" s="170"/>
      <c r="AY543" s="170"/>
      <c r="AZ543" s="170"/>
      <c r="BA543" s="170"/>
      <c r="BB543" s="170"/>
      <c r="BC543" s="170"/>
      <c r="BD543" s="170"/>
      <c r="BE543" s="170"/>
      <c r="BF543" s="170"/>
      <c r="BI543" s="170"/>
      <c r="BS543" s="170"/>
      <c r="CC543" s="170"/>
      <c r="CM543" s="170"/>
      <c r="CW543" s="170"/>
      <c r="DG543" s="170"/>
      <c r="DQ543" s="170"/>
      <c r="EA543" s="170"/>
      <c r="EK543" s="170"/>
      <c r="EU543" s="170"/>
      <c r="FE543" s="170"/>
      <c r="FO543" s="170"/>
      <c r="FY543" s="170"/>
      <c r="GI543" s="170"/>
      <c r="GS543" s="170"/>
      <c r="HC543" s="170"/>
      <c r="HM543" s="170"/>
      <c r="HW543" s="170"/>
    </row>
    <row r="544" spans="1:231" s="3" customFormat="1" x14ac:dyDescent="0.25">
      <c r="A544" s="170"/>
      <c r="K544" s="170"/>
      <c r="U544" s="170"/>
      <c r="AE544" s="170"/>
      <c r="AO544" s="170"/>
      <c r="AY544" s="170"/>
      <c r="AZ544" s="170"/>
      <c r="BA544" s="170"/>
      <c r="BB544" s="170"/>
      <c r="BC544" s="170"/>
      <c r="BD544" s="170"/>
      <c r="BE544" s="170"/>
      <c r="BF544" s="170"/>
      <c r="BI544" s="170"/>
      <c r="BS544" s="170"/>
      <c r="CC544" s="170"/>
      <c r="CM544" s="170"/>
      <c r="CW544" s="170"/>
      <c r="DG544" s="170"/>
      <c r="DQ544" s="170"/>
      <c r="EA544" s="170"/>
      <c r="EK544" s="170"/>
      <c r="EU544" s="170"/>
      <c r="FE544" s="170"/>
      <c r="FO544" s="170"/>
      <c r="FY544" s="170"/>
      <c r="GI544" s="170"/>
      <c r="GS544" s="170"/>
      <c r="HC544" s="170"/>
      <c r="HM544" s="170"/>
      <c r="HW544" s="170"/>
    </row>
    <row r="545" spans="1:231" s="3" customFormat="1" x14ac:dyDescent="0.25">
      <c r="A545" s="170"/>
      <c r="K545" s="170"/>
      <c r="U545" s="170"/>
      <c r="AE545" s="170"/>
      <c r="AO545" s="170"/>
      <c r="AY545" s="170"/>
      <c r="AZ545" s="170"/>
      <c r="BA545" s="170"/>
      <c r="BB545" s="170"/>
      <c r="BC545" s="170"/>
      <c r="BD545" s="170"/>
      <c r="BE545" s="170"/>
      <c r="BF545" s="170"/>
      <c r="BI545" s="170"/>
      <c r="BS545" s="170"/>
      <c r="CC545" s="170"/>
      <c r="CM545" s="170"/>
      <c r="CW545" s="170"/>
      <c r="DG545" s="170"/>
      <c r="DQ545" s="170"/>
      <c r="EA545" s="170"/>
      <c r="EK545" s="170"/>
      <c r="EU545" s="170"/>
      <c r="FE545" s="170"/>
      <c r="FO545" s="170"/>
      <c r="FY545" s="170"/>
      <c r="GI545" s="170"/>
      <c r="GS545" s="170"/>
      <c r="HC545" s="170"/>
      <c r="HM545" s="170"/>
      <c r="HW545" s="170"/>
    </row>
    <row r="546" spans="1:231" s="3" customFormat="1" x14ac:dyDescent="0.25">
      <c r="A546" s="170"/>
      <c r="K546" s="170"/>
      <c r="U546" s="170"/>
      <c r="AE546" s="170"/>
      <c r="AO546" s="170"/>
      <c r="AY546" s="170"/>
      <c r="AZ546" s="170"/>
      <c r="BA546" s="170"/>
      <c r="BB546" s="170"/>
      <c r="BC546" s="170"/>
      <c r="BD546" s="170"/>
      <c r="BE546" s="170"/>
      <c r="BF546" s="170"/>
      <c r="BI546" s="170"/>
      <c r="BS546" s="170"/>
      <c r="CC546" s="170"/>
      <c r="CM546" s="170"/>
      <c r="CW546" s="170"/>
      <c r="DG546" s="170"/>
      <c r="DQ546" s="170"/>
      <c r="EA546" s="170"/>
      <c r="EK546" s="170"/>
      <c r="EU546" s="170"/>
      <c r="FE546" s="170"/>
      <c r="FO546" s="170"/>
      <c r="FY546" s="170"/>
      <c r="GI546" s="170"/>
      <c r="GS546" s="170"/>
      <c r="HC546" s="170"/>
      <c r="HM546" s="170"/>
      <c r="HW546" s="170"/>
    </row>
    <row r="547" spans="1:231" s="3" customFormat="1" x14ac:dyDescent="0.25">
      <c r="A547" s="170"/>
      <c r="K547" s="170"/>
      <c r="U547" s="170"/>
      <c r="AE547" s="170"/>
      <c r="AO547" s="170"/>
      <c r="AY547" s="170"/>
      <c r="AZ547" s="170"/>
      <c r="BA547" s="170"/>
      <c r="BB547" s="170"/>
      <c r="BC547" s="170"/>
      <c r="BD547" s="170"/>
      <c r="BE547" s="170"/>
      <c r="BF547" s="170"/>
      <c r="BI547" s="170"/>
      <c r="BS547" s="170"/>
      <c r="CC547" s="170"/>
      <c r="CM547" s="170"/>
      <c r="CW547" s="170"/>
      <c r="DG547" s="170"/>
      <c r="DQ547" s="170"/>
      <c r="EA547" s="170"/>
      <c r="EK547" s="170"/>
      <c r="EU547" s="170"/>
      <c r="FE547" s="170"/>
      <c r="FO547" s="170"/>
      <c r="FY547" s="170"/>
      <c r="GI547" s="170"/>
      <c r="GS547" s="170"/>
      <c r="HC547" s="170"/>
      <c r="HM547" s="170"/>
      <c r="HW547" s="170"/>
    </row>
    <row r="548" spans="1:231" s="3" customFormat="1" x14ac:dyDescent="0.25">
      <c r="A548" s="170"/>
      <c r="K548" s="170"/>
      <c r="U548" s="170"/>
      <c r="AE548" s="170"/>
      <c r="AO548" s="170"/>
      <c r="AY548" s="170"/>
      <c r="AZ548" s="170"/>
      <c r="BA548" s="170"/>
      <c r="BB548" s="170"/>
      <c r="BC548" s="170"/>
      <c r="BD548" s="170"/>
      <c r="BE548" s="170"/>
      <c r="BF548" s="170"/>
      <c r="BI548" s="170"/>
      <c r="BS548" s="170"/>
      <c r="CC548" s="170"/>
      <c r="CM548" s="170"/>
      <c r="CW548" s="170"/>
      <c r="DG548" s="170"/>
      <c r="DQ548" s="170"/>
      <c r="EA548" s="170"/>
      <c r="EK548" s="170"/>
      <c r="EU548" s="170"/>
      <c r="FE548" s="170"/>
      <c r="FO548" s="170"/>
      <c r="FY548" s="170"/>
      <c r="GI548" s="170"/>
      <c r="GS548" s="170"/>
      <c r="HC548" s="170"/>
      <c r="HM548" s="170"/>
      <c r="HW548" s="170"/>
    </row>
    <row r="549" spans="1:231" s="3" customFormat="1" x14ac:dyDescent="0.25">
      <c r="A549" s="170"/>
      <c r="K549" s="170"/>
      <c r="U549" s="170"/>
      <c r="AE549" s="170"/>
      <c r="AO549" s="170"/>
      <c r="AY549" s="170"/>
      <c r="AZ549" s="170"/>
      <c r="BA549" s="170"/>
      <c r="BB549" s="170"/>
      <c r="BC549" s="170"/>
      <c r="BD549" s="170"/>
      <c r="BE549" s="170"/>
      <c r="BF549" s="170"/>
      <c r="BI549" s="170"/>
      <c r="BS549" s="170"/>
      <c r="CC549" s="170"/>
      <c r="CM549" s="170"/>
      <c r="CW549" s="170"/>
      <c r="DG549" s="170"/>
      <c r="DQ549" s="170"/>
      <c r="EA549" s="170"/>
      <c r="EK549" s="170"/>
      <c r="EU549" s="170"/>
      <c r="FE549" s="170"/>
      <c r="FO549" s="170"/>
      <c r="FY549" s="170"/>
      <c r="GI549" s="170"/>
      <c r="GS549" s="170"/>
      <c r="HC549" s="170"/>
      <c r="HM549" s="170"/>
      <c r="HW549" s="170"/>
    </row>
    <row r="550" spans="1:231" s="3" customFormat="1" x14ac:dyDescent="0.25">
      <c r="A550" s="170"/>
      <c r="K550" s="170"/>
      <c r="U550" s="170"/>
      <c r="AE550" s="170"/>
      <c r="AO550" s="170"/>
      <c r="AY550" s="170"/>
      <c r="AZ550" s="170"/>
      <c r="BA550" s="170"/>
      <c r="BB550" s="170"/>
      <c r="BC550" s="170"/>
      <c r="BD550" s="170"/>
      <c r="BE550" s="170"/>
      <c r="BF550" s="170"/>
      <c r="BI550" s="170"/>
      <c r="BS550" s="170"/>
      <c r="CC550" s="170"/>
      <c r="CM550" s="170"/>
      <c r="CW550" s="170"/>
      <c r="DG550" s="170"/>
      <c r="DQ550" s="170"/>
      <c r="EA550" s="170"/>
      <c r="EK550" s="170"/>
      <c r="EU550" s="170"/>
      <c r="FE550" s="170"/>
      <c r="FO550" s="170"/>
      <c r="FY550" s="170"/>
      <c r="GI550" s="170"/>
      <c r="GS550" s="170"/>
      <c r="HC550" s="170"/>
      <c r="HM550" s="170"/>
      <c r="HW550" s="170"/>
    </row>
    <row r="551" spans="1:231" s="3" customFormat="1" x14ac:dyDescent="0.25">
      <c r="A551" s="170"/>
      <c r="K551" s="170"/>
      <c r="U551" s="170"/>
      <c r="AE551" s="170"/>
      <c r="AO551" s="170"/>
      <c r="AY551" s="170"/>
      <c r="AZ551" s="170"/>
      <c r="BA551" s="170"/>
      <c r="BB551" s="170"/>
      <c r="BC551" s="170"/>
      <c r="BD551" s="170"/>
      <c r="BE551" s="170"/>
      <c r="BF551" s="170"/>
      <c r="BI551" s="170"/>
      <c r="BS551" s="170"/>
      <c r="CC551" s="170"/>
      <c r="CM551" s="170"/>
      <c r="CW551" s="170"/>
      <c r="DG551" s="170"/>
      <c r="DQ551" s="170"/>
      <c r="EA551" s="170"/>
      <c r="EK551" s="170"/>
      <c r="EU551" s="170"/>
      <c r="FE551" s="170"/>
      <c r="FO551" s="170"/>
      <c r="FY551" s="170"/>
      <c r="GI551" s="170"/>
      <c r="GS551" s="170"/>
      <c r="HC551" s="170"/>
      <c r="HM551" s="170"/>
      <c r="HW551" s="170"/>
    </row>
    <row r="552" spans="1:231" s="3" customFormat="1" x14ac:dyDescent="0.25">
      <c r="A552" s="170"/>
      <c r="K552" s="170"/>
      <c r="U552" s="170"/>
      <c r="AE552" s="170"/>
      <c r="AO552" s="170"/>
      <c r="AY552" s="170"/>
      <c r="AZ552" s="170"/>
      <c r="BA552" s="170"/>
      <c r="BB552" s="170"/>
      <c r="BC552" s="170"/>
      <c r="BD552" s="170"/>
      <c r="BE552" s="170"/>
      <c r="BF552" s="170"/>
      <c r="BI552" s="170"/>
      <c r="BS552" s="170"/>
      <c r="CC552" s="170"/>
      <c r="CM552" s="170"/>
      <c r="CW552" s="170"/>
      <c r="DG552" s="170"/>
      <c r="DQ552" s="170"/>
      <c r="EA552" s="170"/>
      <c r="EK552" s="170"/>
      <c r="EU552" s="170"/>
      <c r="FE552" s="170"/>
      <c r="FO552" s="170"/>
      <c r="FY552" s="170"/>
      <c r="GI552" s="170"/>
      <c r="GS552" s="170"/>
      <c r="HC552" s="170"/>
      <c r="HM552" s="170"/>
      <c r="HW552" s="170"/>
    </row>
    <row r="553" spans="1:231" s="3" customFormat="1" x14ac:dyDescent="0.25">
      <c r="A553" s="170"/>
      <c r="K553" s="170"/>
      <c r="U553" s="170"/>
      <c r="AE553" s="170"/>
      <c r="AO553" s="170"/>
      <c r="AY553" s="170"/>
      <c r="AZ553" s="170"/>
      <c r="BA553" s="170"/>
      <c r="BB553" s="170"/>
      <c r="BC553" s="170"/>
      <c r="BD553" s="170"/>
      <c r="BE553" s="170"/>
      <c r="BF553" s="170"/>
      <c r="BI553" s="170"/>
      <c r="BS553" s="170"/>
      <c r="CC553" s="170"/>
      <c r="CM553" s="170"/>
      <c r="CW553" s="170"/>
      <c r="DG553" s="170"/>
      <c r="DQ553" s="170"/>
      <c r="EA553" s="170"/>
      <c r="EK553" s="170"/>
      <c r="EU553" s="170"/>
      <c r="FE553" s="170"/>
      <c r="FO553" s="170"/>
      <c r="FY553" s="170"/>
      <c r="GI553" s="170"/>
      <c r="GS553" s="170"/>
      <c r="HC553" s="170"/>
      <c r="HM553" s="170"/>
      <c r="HW553" s="170"/>
    </row>
    <row r="554" spans="1:231" s="3" customFormat="1" x14ac:dyDescent="0.25">
      <c r="A554" s="170"/>
      <c r="K554" s="170"/>
      <c r="U554" s="170"/>
      <c r="AE554" s="170"/>
      <c r="AO554" s="170"/>
      <c r="AY554" s="170"/>
      <c r="AZ554" s="170"/>
      <c r="BA554" s="170"/>
      <c r="BB554" s="170"/>
      <c r="BC554" s="170"/>
      <c r="BD554" s="170"/>
      <c r="BE554" s="170"/>
      <c r="BF554" s="170"/>
      <c r="BI554" s="170"/>
      <c r="BS554" s="170"/>
      <c r="CC554" s="170"/>
      <c r="CM554" s="170"/>
      <c r="CW554" s="170"/>
      <c r="DG554" s="170"/>
      <c r="DQ554" s="170"/>
      <c r="EA554" s="170"/>
      <c r="EK554" s="170"/>
      <c r="EU554" s="170"/>
      <c r="FE554" s="170"/>
      <c r="FO554" s="170"/>
      <c r="FY554" s="170"/>
      <c r="GI554" s="170"/>
      <c r="GS554" s="170"/>
      <c r="HC554" s="170"/>
      <c r="HM554" s="170"/>
      <c r="HW554" s="170"/>
    </row>
    <row r="555" spans="1:231" s="3" customFormat="1" x14ac:dyDescent="0.25">
      <c r="A555" s="170"/>
      <c r="K555" s="170"/>
      <c r="U555" s="170"/>
      <c r="AE555" s="170"/>
      <c r="AO555" s="170"/>
      <c r="AY555" s="170"/>
      <c r="AZ555" s="170"/>
      <c r="BA555" s="170"/>
      <c r="BB555" s="170"/>
      <c r="BC555" s="170"/>
      <c r="BD555" s="170"/>
      <c r="BE555" s="170"/>
      <c r="BF555" s="170"/>
      <c r="BI555" s="170"/>
      <c r="BS555" s="170"/>
      <c r="CC555" s="170"/>
      <c r="CM555" s="170"/>
      <c r="CW555" s="170"/>
      <c r="DG555" s="170"/>
      <c r="DQ555" s="170"/>
      <c r="EA555" s="170"/>
      <c r="EK555" s="170"/>
      <c r="EU555" s="170"/>
      <c r="FE555" s="170"/>
      <c r="FO555" s="170"/>
      <c r="FY555" s="170"/>
      <c r="GI555" s="170"/>
      <c r="GS555" s="170"/>
      <c r="HC555" s="170"/>
      <c r="HM555" s="170"/>
      <c r="HW555" s="170"/>
    </row>
    <row r="556" spans="1:231" s="3" customFormat="1" x14ac:dyDescent="0.25">
      <c r="A556" s="170"/>
      <c r="K556" s="170"/>
      <c r="U556" s="170"/>
      <c r="AE556" s="170"/>
      <c r="AO556" s="170"/>
      <c r="AY556" s="170"/>
      <c r="AZ556" s="170"/>
      <c r="BA556" s="170"/>
      <c r="BB556" s="170"/>
      <c r="BC556" s="170"/>
      <c r="BD556" s="170"/>
      <c r="BE556" s="170"/>
      <c r="BF556" s="170"/>
      <c r="BI556" s="170"/>
      <c r="BS556" s="170"/>
      <c r="CC556" s="170"/>
      <c r="CM556" s="170"/>
      <c r="CW556" s="170"/>
      <c r="DG556" s="170"/>
      <c r="DQ556" s="170"/>
      <c r="EA556" s="170"/>
      <c r="EK556" s="170"/>
      <c r="EU556" s="170"/>
      <c r="FE556" s="170"/>
      <c r="FO556" s="170"/>
      <c r="FY556" s="170"/>
      <c r="GI556" s="170"/>
      <c r="GS556" s="170"/>
      <c r="HC556" s="170"/>
      <c r="HM556" s="170"/>
      <c r="HW556" s="170"/>
    </row>
    <row r="557" spans="1:231" s="3" customFormat="1" x14ac:dyDescent="0.25">
      <c r="A557" s="170"/>
      <c r="K557" s="170"/>
      <c r="U557" s="170"/>
      <c r="AE557" s="170"/>
      <c r="AO557" s="170"/>
      <c r="AY557" s="170"/>
      <c r="AZ557" s="170"/>
      <c r="BA557" s="170"/>
      <c r="BB557" s="170"/>
      <c r="BC557" s="170"/>
      <c r="BD557" s="170"/>
      <c r="BE557" s="170"/>
      <c r="BF557" s="170"/>
      <c r="BI557" s="170"/>
      <c r="BS557" s="170"/>
      <c r="CC557" s="170"/>
      <c r="CM557" s="170"/>
      <c r="CW557" s="170"/>
      <c r="DG557" s="170"/>
      <c r="DQ557" s="170"/>
      <c r="EA557" s="170"/>
      <c r="EK557" s="170"/>
      <c r="EU557" s="170"/>
      <c r="FE557" s="170"/>
      <c r="FO557" s="170"/>
      <c r="FY557" s="170"/>
      <c r="GI557" s="170"/>
      <c r="GS557" s="170"/>
      <c r="HC557" s="170"/>
      <c r="HM557" s="170"/>
      <c r="HW557" s="170"/>
    </row>
    <row r="558" spans="1:231" s="3" customFormat="1" x14ac:dyDescent="0.25">
      <c r="A558" s="170"/>
      <c r="K558" s="170"/>
      <c r="U558" s="170"/>
      <c r="AE558" s="170"/>
      <c r="AO558" s="170"/>
      <c r="AY558" s="170"/>
      <c r="AZ558" s="170"/>
      <c r="BA558" s="170"/>
      <c r="BB558" s="170"/>
      <c r="BC558" s="170"/>
      <c r="BD558" s="170"/>
      <c r="BE558" s="170"/>
      <c r="BF558" s="170"/>
      <c r="BI558" s="170"/>
      <c r="BS558" s="170"/>
      <c r="CC558" s="170"/>
      <c r="CM558" s="170"/>
      <c r="CW558" s="170"/>
      <c r="DG558" s="170"/>
      <c r="DQ558" s="170"/>
      <c r="EA558" s="170"/>
      <c r="EK558" s="170"/>
      <c r="EU558" s="170"/>
      <c r="FE558" s="170"/>
      <c r="FO558" s="170"/>
      <c r="FY558" s="170"/>
      <c r="GI558" s="170"/>
      <c r="GS558" s="170"/>
      <c r="HC558" s="170"/>
      <c r="HM558" s="170"/>
      <c r="HW558" s="170"/>
    </row>
    <row r="559" spans="1:231" s="3" customFormat="1" x14ac:dyDescent="0.25">
      <c r="A559" s="170"/>
      <c r="K559" s="170"/>
      <c r="U559" s="170"/>
      <c r="AE559" s="170"/>
      <c r="AO559" s="170"/>
      <c r="AY559" s="170"/>
      <c r="AZ559" s="170"/>
      <c r="BA559" s="170"/>
      <c r="BB559" s="170"/>
      <c r="BC559" s="170"/>
      <c r="BD559" s="170"/>
      <c r="BE559" s="170"/>
      <c r="BF559" s="170"/>
      <c r="BI559" s="170"/>
      <c r="BS559" s="170"/>
      <c r="CC559" s="170"/>
      <c r="CM559" s="170"/>
      <c r="CW559" s="170"/>
      <c r="DG559" s="170"/>
      <c r="DQ559" s="170"/>
      <c r="EA559" s="170"/>
      <c r="EK559" s="170"/>
      <c r="EU559" s="170"/>
      <c r="FE559" s="170"/>
      <c r="FO559" s="170"/>
      <c r="FY559" s="170"/>
      <c r="GI559" s="170"/>
      <c r="GS559" s="170"/>
      <c r="HC559" s="170"/>
      <c r="HM559" s="170"/>
      <c r="HW559" s="170"/>
    </row>
    <row r="560" spans="1:231" s="3" customFormat="1" x14ac:dyDescent="0.25">
      <c r="A560" s="170"/>
      <c r="K560" s="170"/>
      <c r="U560" s="170"/>
      <c r="AE560" s="170"/>
      <c r="AO560" s="170"/>
      <c r="AY560" s="170"/>
      <c r="AZ560" s="170"/>
      <c r="BA560" s="170"/>
      <c r="BB560" s="170"/>
      <c r="BC560" s="170"/>
      <c r="BD560" s="170"/>
      <c r="BE560" s="170"/>
      <c r="BF560" s="170"/>
      <c r="BI560" s="170"/>
      <c r="BS560" s="170"/>
      <c r="CC560" s="170"/>
      <c r="CM560" s="170"/>
      <c r="CW560" s="170"/>
      <c r="DG560" s="170"/>
      <c r="DQ560" s="170"/>
      <c r="EA560" s="170"/>
      <c r="EK560" s="170"/>
      <c r="EU560" s="170"/>
      <c r="FE560" s="170"/>
      <c r="FO560" s="170"/>
      <c r="FY560" s="170"/>
      <c r="GI560" s="170"/>
      <c r="GS560" s="170"/>
      <c r="HC560" s="170"/>
      <c r="HM560" s="170"/>
      <c r="HW560" s="170"/>
    </row>
    <row r="561" spans="1:231" s="3" customFormat="1" x14ac:dyDescent="0.25">
      <c r="A561" s="170"/>
      <c r="K561" s="170"/>
      <c r="U561" s="170"/>
      <c r="AE561" s="170"/>
      <c r="AO561" s="170"/>
      <c r="AY561" s="170"/>
      <c r="AZ561" s="170"/>
      <c r="BA561" s="170"/>
      <c r="BB561" s="170"/>
      <c r="BC561" s="170"/>
      <c r="BD561" s="170"/>
      <c r="BE561" s="170"/>
      <c r="BF561" s="170"/>
      <c r="BI561" s="170"/>
      <c r="BS561" s="170"/>
      <c r="CC561" s="170"/>
      <c r="CM561" s="170"/>
      <c r="CW561" s="170"/>
      <c r="DG561" s="170"/>
      <c r="DQ561" s="170"/>
      <c r="EA561" s="170"/>
      <c r="EK561" s="170"/>
      <c r="EU561" s="170"/>
      <c r="FE561" s="170"/>
      <c r="FO561" s="170"/>
      <c r="FY561" s="170"/>
      <c r="GI561" s="170"/>
      <c r="GS561" s="170"/>
      <c r="HC561" s="170"/>
      <c r="HM561" s="170"/>
      <c r="HW561" s="170"/>
    </row>
    <row r="562" spans="1:231" s="3" customFormat="1" x14ac:dyDescent="0.25">
      <c r="A562" s="170"/>
      <c r="K562" s="170"/>
      <c r="U562" s="170"/>
      <c r="AE562" s="170"/>
      <c r="AO562" s="170"/>
      <c r="AY562" s="170"/>
      <c r="AZ562" s="170"/>
      <c r="BA562" s="170"/>
      <c r="BB562" s="170"/>
      <c r="BC562" s="170"/>
      <c r="BD562" s="170"/>
      <c r="BE562" s="170"/>
      <c r="BF562" s="170"/>
      <c r="BI562" s="170"/>
      <c r="BS562" s="170"/>
      <c r="CC562" s="170"/>
      <c r="CM562" s="170"/>
      <c r="CW562" s="170"/>
      <c r="DG562" s="170"/>
      <c r="DQ562" s="170"/>
      <c r="EA562" s="170"/>
      <c r="EK562" s="170"/>
      <c r="EU562" s="170"/>
      <c r="FE562" s="170"/>
      <c r="FO562" s="170"/>
      <c r="FY562" s="170"/>
      <c r="GI562" s="170"/>
      <c r="GS562" s="170"/>
      <c r="HC562" s="170"/>
      <c r="HM562" s="170"/>
      <c r="HW562" s="170"/>
    </row>
    <row r="563" spans="1:231" s="3" customFormat="1" x14ac:dyDescent="0.25">
      <c r="A563" s="170"/>
      <c r="K563" s="170"/>
      <c r="U563" s="170"/>
      <c r="AE563" s="170"/>
      <c r="AO563" s="170"/>
      <c r="AY563" s="170"/>
      <c r="AZ563" s="170"/>
      <c r="BA563" s="170"/>
      <c r="BB563" s="170"/>
      <c r="BC563" s="170"/>
      <c r="BD563" s="170"/>
      <c r="BE563" s="170"/>
      <c r="BF563" s="170"/>
      <c r="BI563" s="170"/>
      <c r="BS563" s="170"/>
      <c r="CC563" s="170"/>
      <c r="CM563" s="170"/>
      <c r="CW563" s="170"/>
      <c r="DG563" s="170"/>
      <c r="DQ563" s="170"/>
      <c r="EA563" s="170"/>
      <c r="EK563" s="170"/>
      <c r="EU563" s="170"/>
      <c r="FE563" s="170"/>
      <c r="FO563" s="170"/>
      <c r="FY563" s="170"/>
      <c r="GI563" s="170"/>
      <c r="GS563" s="170"/>
      <c r="HC563" s="170"/>
      <c r="HM563" s="170"/>
      <c r="HW563" s="170"/>
    </row>
    <row r="564" spans="1:231" s="3" customFormat="1" x14ac:dyDescent="0.25">
      <c r="A564" s="170"/>
      <c r="K564" s="170"/>
      <c r="U564" s="170"/>
      <c r="AE564" s="170"/>
      <c r="AO564" s="170"/>
      <c r="AY564" s="170"/>
      <c r="AZ564" s="170"/>
      <c r="BA564" s="170"/>
      <c r="BB564" s="170"/>
      <c r="BC564" s="170"/>
      <c r="BD564" s="170"/>
      <c r="BE564" s="170"/>
      <c r="BF564" s="170"/>
      <c r="BI564" s="170"/>
      <c r="BS564" s="170"/>
      <c r="CC564" s="170"/>
      <c r="CM564" s="170"/>
      <c r="CW564" s="170"/>
      <c r="DG564" s="170"/>
      <c r="DQ564" s="170"/>
      <c r="EA564" s="170"/>
      <c r="EK564" s="170"/>
      <c r="EU564" s="170"/>
      <c r="FE564" s="170"/>
      <c r="FO564" s="170"/>
      <c r="FY564" s="170"/>
      <c r="GI564" s="170"/>
      <c r="GS564" s="170"/>
      <c r="HC564" s="170"/>
      <c r="HM564" s="170"/>
      <c r="HW564" s="170"/>
    </row>
    <row r="565" spans="1:231" s="3" customFormat="1" x14ac:dyDescent="0.25">
      <c r="A565" s="170"/>
      <c r="K565" s="170"/>
      <c r="U565" s="170"/>
      <c r="AE565" s="170"/>
      <c r="AO565" s="170"/>
      <c r="AY565" s="170"/>
      <c r="AZ565" s="170"/>
      <c r="BA565" s="170"/>
      <c r="BB565" s="170"/>
      <c r="BC565" s="170"/>
      <c r="BD565" s="170"/>
      <c r="BE565" s="170"/>
      <c r="BF565" s="170"/>
      <c r="BI565" s="170"/>
      <c r="BS565" s="170"/>
      <c r="CC565" s="170"/>
      <c r="CM565" s="170"/>
      <c r="CW565" s="170"/>
      <c r="DG565" s="170"/>
      <c r="DQ565" s="170"/>
      <c r="EA565" s="170"/>
      <c r="EK565" s="170"/>
      <c r="EU565" s="170"/>
      <c r="FE565" s="170"/>
      <c r="FO565" s="170"/>
      <c r="FY565" s="170"/>
      <c r="GI565" s="170"/>
      <c r="GS565" s="170"/>
      <c r="HC565" s="170"/>
      <c r="HM565" s="170"/>
      <c r="HW565" s="170"/>
    </row>
    <row r="566" spans="1:231" s="3" customFormat="1" x14ac:dyDescent="0.25">
      <c r="A566" s="170"/>
      <c r="K566" s="170"/>
      <c r="U566" s="170"/>
      <c r="AE566" s="170"/>
      <c r="AO566" s="170"/>
      <c r="AY566" s="170"/>
      <c r="AZ566" s="170"/>
      <c r="BA566" s="170"/>
      <c r="BB566" s="170"/>
      <c r="BC566" s="170"/>
      <c r="BD566" s="170"/>
      <c r="BE566" s="170"/>
      <c r="BF566" s="170"/>
      <c r="BI566" s="170"/>
      <c r="BS566" s="170"/>
      <c r="CC566" s="170"/>
      <c r="CM566" s="170"/>
      <c r="CW566" s="170"/>
      <c r="DG566" s="170"/>
      <c r="DQ566" s="170"/>
      <c r="EA566" s="170"/>
      <c r="EK566" s="170"/>
      <c r="EU566" s="170"/>
      <c r="FE566" s="170"/>
      <c r="FO566" s="170"/>
      <c r="FY566" s="170"/>
      <c r="GI566" s="170"/>
      <c r="GS566" s="170"/>
      <c r="HC566" s="170"/>
      <c r="HM566" s="170"/>
      <c r="HW566" s="170"/>
    </row>
    <row r="567" spans="1:231" s="3" customFormat="1" x14ac:dyDescent="0.25">
      <c r="A567" s="170"/>
      <c r="K567" s="170"/>
      <c r="U567" s="170"/>
      <c r="AE567" s="170"/>
      <c r="AO567" s="170"/>
      <c r="AY567" s="170"/>
      <c r="AZ567" s="170"/>
      <c r="BA567" s="170"/>
      <c r="BB567" s="170"/>
      <c r="BC567" s="170"/>
      <c r="BD567" s="170"/>
      <c r="BE567" s="170"/>
      <c r="BF567" s="170"/>
      <c r="BI567" s="170"/>
      <c r="BS567" s="170"/>
      <c r="CC567" s="170"/>
      <c r="CM567" s="170"/>
      <c r="CW567" s="170"/>
      <c r="DG567" s="170"/>
      <c r="DQ567" s="170"/>
      <c r="EA567" s="170"/>
      <c r="EK567" s="170"/>
      <c r="EU567" s="170"/>
      <c r="FE567" s="170"/>
      <c r="FO567" s="170"/>
      <c r="FY567" s="170"/>
      <c r="GI567" s="170"/>
      <c r="GS567" s="170"/>
      <c r="HC567" s="170"/>
      <c r="HM567" s="170"/>
      <c r="HW567" s="170"/>
    </row>
    <row r="568" spans="1:231" s="3" customFormat="1" x14ac:dyDescent="0.25">
      <c r="A568" s="170"/>
      <c r="K568" s="170"/>
      <c r="U568" s="170"/>
      <c r="AE568" s="170"/>
      <c r="AO568" s="170"/>
      <c r="AY568" s="170"/>
      <c r="AZ568" s="170"/>
      <c r="BA568" s="170"/>
      <c r="BB568" s="170"/>
      <c r="BC568" s="170"/>
      <c r="BD568" s="170"/>
      <c r="BE568" s="170"/>
      <c r="BF568" s="170"/>
      <c r="BI568" s="170"/>
      <c r="BS568" s="170"/>
      <c r="CC568" s="170"/>
      <c r="CM568" s="170"/>
      <c r="CW568" s="170"/>
      <c r="DG568" s="170"/>
      <c r="DQ568" s="170"/>
      <c r="EA568" s="170"/>
      <c r="EK568" s="170"/>
      <c r="EU568" s="170"/>
      <c r="FE568" s="170"/>
      <c r="FO568" s="170"/>
      <c r="FY568" s="170"/>
      <c r="GI568" s="170"/>
      <c r="GS568" s="170"/>
      <c r="HC568" s="170"/>
      <c r="HM568" s="170"/>
      <c r="HW568" s="170"/>
    </row>
    <row r="569" spans="1:231" s="3" customFormat="1" x14ac:dyDescent="0.25">
      <c r="A569" s="170"/>
      <c r="K569" s="170"/>
      <c r="U569" s="170"/>
      <c r="AE569" s="170"/>
      <c r="AO569" s="170"/>
      <c r="AY569" s="170"/>
      <c r="AZ569" s="170"/>
      <c r="BA569" s="170"/>
      <c r="BB569" s="170"/>
      <c r="BC569" s="170"/>
      <c r="BD569" s="170"/>
      <c r="BE569" s="170"/>
      <c r="BF569" s="170"/>
      <c r="BI569" s="170"/>
      <c r="BS569" s="170"/>
      <c r="CC569" s="170"/>
      <c r="CM569" s="170"/>
      <c r="CW569" s="170"/>
      <c r="DG569" s="170"/>
      <c r="DQ569" s="170"/>
      <c r="EA569" s="170"/>
      <c r="EK569" s="170"/>
      <c r="EU569" s="170"/>
      <c r="FE569" s="170"/>
      <c r="FO569" s="170"/>
      <c r="FY569" s="170"/>
      <c r="GI569" s="170"/>
      <c r="GS569" s="170"/>
      <c r="HC569" s="170"/>
      <c r="HM569" s="170"/>
      <c r="HW569" s="170"/>
    </row>
    <row r="570" spans="1:231" s="3" customFormat="1" x14ac:dyDescent="0.25">
      <c r="A570" s="170"/>
      <c r="K570" s="170"/>
      <c r="U570" s="170"/>
      <c r="AE570" s="170"/>
      <c r="AO570" s="170"/>
      <c r="AY570" s="170"/>
      <c r="AZ570" s="170"/>
      <c r="BA570" s="170"/>
      <c r="BB570" s="170"/>
      <c r="BC570" s="170"/>
      <c r="BD570" s="170"/>
      <c r="BE570" s="170"/>
      <c r="BF570" s="170"/>
      <c r="BI570" s="170"/>
      <c r="BS570" s="170"/>
      <c r="CC570" s="170"/>
      <c r="CM570" s="170"/>
      <c r="CW570" s="170"/>
      <c r="DG570" s="170"/>
      <c r="DQ570" s="170"/>
      <c r="EA570" s="170"/>
      <c r="EK570" s="170"/>
      <c r="EU570" s="170"/>
      <c r="FE570" s="170"/>
      <c r="FO570" s="170"/>
      <c r="FY570" s="170"/>
      <c r="GI570" s="170"/>
      <c r="GS570" s="170"/>
      <c r="HC570" s="170"/>
      <c r="HM570" s="170"/>
      <c r="HW570" s="170"/>
    </row>
    <row r="571" spans="1:231" s="3" customFormat="1" x14ac:dyDescent="0.25">
      <c r="A571" s="170"/>
      <c r="K571" s="170"/>
      <c r="U571" s="170"/>
      <c r="AE571" s="170"/>
      <c r="AO571" s="170"/>
      <c r="AY571" s="170"/>
      <c r="AZ571" s="170"/>
      <c r="BA571" s="170"/>
      <c r="BB571" s="170"/>
      <c r="BC571" s="170"/>
      <c r="BD571" s="170"/>
      <c r="BE571" s="170"/>
      <c r="BF571" s="170"/>
      <c r="BI571" s="170"/>
      <c r="BS571" s="170"/>
      <c r="CC571" s="170"/>
      <c r="CM571" s="170"/>
      <c r="CW571" s="170"/>
      <c r="DG571" s="170"/>
      <c r="DQ571" s="170"/>
      <c r="EA571" s="170"/>
      <c r="EK571" s="170"/>
      <c r="EU571" s="170"/>
      <c r="FE571" s="170"/>
      <c r="FO571" s="170"/>
      <c r="FY571" s="170"/>
      <c r="GI571" s="170"/>
      <c r="GS571" s="170"/>
      <c r="HC571" s="170"/>
      <c r="HM571" s="170"/>
      <c r="HW571" s="170"/>
    </row>
    <row r="572" spans="1:231" s="3" customFormat="1" x14ac:dyDescent="0.25">
      <c r="A572" s="170"/>
      <c r="K572" s="170"/>
      <c r="U572" s="170"/>
      <c r="AE572" s="170"/>
      <c r="AO572" s="170"/>
      <c r="AY572" s="170"/>
      <c r="AZ572" s="170"/>
      <c r="BA572" s="170"/>
      <c r="BB572" s="170"/>
      <c r="BC572" s="170"/>
      <c r="BD572" s="170"/>
      <c r="BE572" s="170"/>
      <c r="BF572" s="170"/>
      <c r="BI572" s="170"/>
      <c r="BS572" s="170"/>
      <c r="CC572" s="170"/>
      <c r="CM572" s="170"/>
      <c r="CW572" s="170"/>
      <c r="DG572" s="170"/>
      <c r="DQ572" s="170"/>
      <c r="EA572" s="170"/>
      <c r="EK572" s="170"/>
      <c r="EU572" s="170"/>
      <c r="FE572" s="170"/>
      <c r="FO572" s="170"/>
      <c r="FY572" s="170"/>
      <c r="GI572" s="170"/>
      <c r="GS572" s="170"/>
      <c r="HC572" s="170"/>
      <c r="HM572" s="170"/>
      <c r="HW572" s="170"/>
    </row>
    <row r="573" spans="1:231" s="3" customFormat="1" x14ac:dyDescent="0.25">
      <c r="A573" s="170"/>
      <c r="K573" s="170"/>
      <c r="U573" s="170"/>
      <c r="AE573" s="170"/>
      <c r="AO573" s="170"/>
      <c r="AY573" s="170"/>
      <c r="AZ573" s="170"/>
      <c r="BA573" s="170"/>
      <c r="BB573" s="170"/>
      <c r="BC573" s="170"/>
      <c r="BD573" s="170"/>
      <c r="BE573" s="170"/>
      <c r="BF573" s="170"/>
      <c r="BI573" s="170"/>
      <c r="BS573" s="170"/>
      <c r="CC573" s="170"/>
      <c r="CM573" s="170"/>
      <c r="CW573" s="170"/>
      <c r="DG573" s="170"/>
      <c r="DQ573" s="170"/>
      <c r="EA573" s="170"/>
      <c r="EK573" s="170"/>
      <c r="EU573" s="170"/>
      <c r="FE573" s="170"/>
      <c r="FO573" s="170"/>
      <c r="FY573" s="170"/>
      <c r="GI573" s="170"/>
      <c r="GS573" s="170"/>
      <c r="HC573" s="170"/>
      <c r="HM573" s="170"/>
      <c r="HW573" s="170"/>
    </row>
    <row r="574" spans="1:231" s="3" customFormat="1" x14ac:dyDescent="0.25">
      <c r="A574" s="170"/>
      <c r="K574" s="170"/>
      <c r="U574" s="170"/>
      <c r="AE574" s="170"/>
      <c r="AO574" s="170"/>
      <c r="AY574" s="170"/>
      <c r="AZ574" s="170"/>
      <c r="BA574" s="170"/>
      <c r="BB574" s="170"/>
      <c r="BC574" s="170"/>
      <c r="BD574" s="170"/>
      <c r="BE574" s="170"/>
      <c r="BF574" s="170"/>
      <c r="BI574" s="170"/>
      <c r="BS574" s="170"/>
      <c r="CC574" s="170"/>
      <c r="CM574" s="170"/>
      <c r="CW574" s="170"/>
      <c r="DG574" s="170"/>
      <c r="DQ574" s="170"/>
      <c r="EA574" s="170"/>
      <c r="EK574" s="170"/>
      <c r="EU574" s="170"/>
      <c r="FE574" s="170"/>
      <c r="FO574" s="170"/>
      <c r="FY574" s="170"/>
      <c r="GI574" s="170"/>
      <c r="GS574" s="170"/>
      <c r="HC574" s="170"/>
      <c r="HM574" s="170"/>
      <c r="HW574" s="170"/>
    </row>
    <row r="575" spans="1:231" s="3" customFormat="1" x14ac:dyDescent="0.25">
      <c r="A575" s="170"/>
      <c r="K575" s="170"/>
      <c r="U575" s="170"/>
      <c r="AE575" s="170"/>
      <c r="AO575" s="170"/>
      <c r="AY575" s="170"/>
      <c r="AZ575" s="170"/>
      <c r="BA575" s="170"/>
      <c r="BB575" s="170"/>
      <c r="BC575" s="170"/>
      <c r="BD575" s="170"/>
      <c r="BE575" s="170"/>
      <c r="BF575" s="170"/>
      <c r="BI575" s="170"/>
      <c r="BS575" s="170"/>
      <c r="CC575" s="170"/>
      <c r="CM575" s="170"/>
      <c r="CW575" s="170"/>
      <c r="DG575" s="170"/>
      <c r="DQ575" s="170"/>
      <c r="EA575" s="170"/>
      <c r="EK575" s="170"/>
      <c r="EU575" s="170"/>
      <c r="FE575" s="170"/>
      <c r="FO575" s="170"/>
      <c r="FY575" s="170"/>
      <c r="GI575" s="170"/>
      <c r="GS575" s="170"/>
      <c r="HC575" s="170"/>
      <c r="HM575" s="170"/>
      <c r="HW575" s="170"/>
    </row>
    <row r="576" spans="1:231" s="3" customFormat="1" x14ac:dyDescent="0.25">
      <c r="A576" s="170"/>
      <c r="K576" s="170"/>
      <c r="U576" s="170"/>
      <c r="AE576" s="170"/>
      <c r="AO576" s="170"/>
      <c r="AY576" s="170"/>
      <c r="AZ576" s="170"/>
      <c r="BA576" s="170"/>
      <c r="BB576" s="170"/>
      <c r="BC576" s="170"/>
      <c r="BD576" s="170"/>
      <c r="BE576" s="170"/>
      <c r="BF576" s="170"/>
      <c r="BI576" s="170"/>
      <c r="BS576" s="170"/>
      <c r="CC576" s="170"/>
      <c r="CM576" s="170"/>
      <c r="CW576" s="170"/>
      <c r="DG576" s="170"/>
      <c r="DQ576" s="170"/>
      <c r="EA576" s="170"/>
      <c r="EK576" s="170"/>
      <c r="EU576" s="170"/>
      <c r="FE576" s="170"/>
      <c r="FO576" s="170"/>
      <c r="FY576" s="170"/>
      <c r="GI576" s="170"/>
      <c r="GS576" s="170"/>
      <c r="HC576" s="170"/>
      <c r="HM576" s="170"/>
      <c r="HW576" s="170"/>
    </row>
    <row r="577" spans="1:231" s="3" customFormat="1" x14ac:dyDescent="0.25">
      <c r="A577" s="170"/>
      <c r="K577" s="170"/>
      <c r="U577" s="170"/>
      <c r="AE577" s="170"/>
      <c r="AO577" s="170"/>
      <c r="AY577" s="170"/>
      <c r="AZ577" s="170"/>
      <c r="BA577" s="170"/>
      <c r="BB577" s="170"/>
      <c r="BC577" s="170"/>
      <c r="BD577" s="170"/>
      <c r="BE577" s="170"/>
      <c r="BF577" s="170"/>
      <c r="BI577" s="170"/>
      <c r="BS577" s="170"/>
      <c r="CC577" s="170"/>
      <c r="CM577" s="170"/>
      <c r="CW577" s="170"/>
      <c r="DG577" s="170"/>
      <c r="DQ577" s="170"/>
      <c r="EA577" s="170"/>
      <c r="EK577" s="170"/>
      <c r="EU577" s="170"/>
      <c r="FE577" s="170"/>
      <c r="FO577" s="170"/>
      <c r="FY577" s="170"/>
      <c r="GI577" s="170"/>
      <c r="GS577" s="170"/>
      <c r="HC577" s="170"/>
      <c r="HM577" s="170"/>
      <c r="HW577" s="170"/>
    </row>
    <row r="578" spans="1:231" s="3" customFormat="1" x14ac:dyDescent="0.25">
      <c r="A578" s="170"/>
      <c r="K578" s="170"/>
      <c r="U578" s="170"/>
      <c r="AE578" s="170"/>
      <c r="AO578" s="170"/>
      <c r="AY578" s="170"/>
      <c r="AZ578" s="170"/>
      <c r="BA578" s="170"/>
      <c r="BB578" s="170"/>
      <c r="BC578" s="170"/>
      <c r="BD578" s="170"/>
      <c r="BE578" s="170"/>
      <c r="BF578" s="170"/>
      <c r="BI578" s="170"/>
      <c r="BS578" s="170"/>
      <c r="CC578" s="170"/>
      <c r="CM578" s="170"/>
      <c r="CW578" s="170"/>
      <c r="DG578" s="170"/>
      <c r="DQ578" s="170"/>
      <c r="EA578" s="170"/>
      <c r="EK578" s="170"/>
      <c r="EU578" s="170"/>
      <c r="FE578" s="170"/>
      <c r="FO578" s="170"/>
      <c r="FY578" s="170"/>
      <c r="GI578" s="170"/>
      <c r="GS578" s="170"/>
      <c r="HC578" s="170"/>
      <c r="HM578" s="170"/>
      <c r="HW578" s="170"/>
    </row>
    <row r="579" spans="1:231" s="3" customFormat="1" x14ac:dyDescent="0.25">
      <c r="A579" s="170"/>
      <c r="K579" s="170"/>
      <c r="U579" s="170"/>
      <c r="AE579" s="170"/>
      <c r="AO579" s="170"/>
      <c r="AY579" s="170"/>
      <c r="AZ579" s="170"/>
      <c r="BA579" s="170"/>
      <c r="BB579" s="170"/>
      <c r="BC579" s="170"/>
      <c r="BD579" s="170"/>
      <c r="BE579" s="170"/>
      <c r="BF579" s="170"/>
      <c r="BI579" s="170"/>
      <c r="BS579" s="170"/>
      <c r="CC579" s="170"/>
      <c r="CM579" s="170"/>
      <c r="CW579" s="170"/>
      <c r="DG579" s="170"/>
      <c r="DQ579" s="170"/>
      <c r="EA579" s="170"/>
      <c r="EK579" s="170"/>
      <c r="EU579" s="170"/>
      <c r="FE579" s="170"/>
      <c r="FO579" s="170"/>
      <c r="FY579" s="170"/>
      <c r="GI579" s="170"/>
      <c r="GS579" s="170"/>
      <c r="HC579" s="170"/>
      <c r="HM579" s="170"/>
      <c r="HW579" s="170"/>
    </row>
    <row r="580" spans="1:231" s="3" customFormat="1" x14ac:dyDescent="0.25">
      <c r="A580" s="170"/>
      <c r="K580" s="170"/>
      <c r="U580" s="170"/>
      <c r="AE580" s="170"/>
      <c r="AO580" s="170"/>
      <c r="AY580" s="170"/>
      <c r="AZ580" s="170"/>
      <c r="BA580" s="170"/>
      <c r="BB580" s="170"/>
      <c r="BC580" s="170"/>
      <c r="BD580" s="170"/>
      <c r="BE580" s="170"/>
      <c r="BF580" s="170"/>
      <c r="BI580" s="170"/>
      <c r="BS580" s="170"/>
      <c r="CC580" s="170"/>
      <c r="CM580" s="170"/>
      <c r="CW580" s="170"/>
      <c r="DG580" s="170"/>
      <c r="DQ580" s="170"/>
      <c r="EA580" s="170"/>
      <c r="EK580" s="170"/>
      <c r="EU580" s="170"/>
      <c r="FE580" s="170"/>
      <c r="FO580" s="170"/>
      <c r="FY580" s="170"/>
      <c r="GI580" s="170"/>
      <c r="GS580" s="170"/>
      <c r="HC580" s="170"/>
      <c r="HM580" s="170"/>
      <c r="HW580" s="170"/>
    </row>
    <row r="581" spans="1:231" s="3" customFormat="1" x14ac:dyDescent="0.25">
      <c r="A581" s="170"/>
      <c r="K581" s="170"/>
      <c r="U581" s="170"/>
      <c r="AE581" s="170"/>
      <c r="AO581" s="170"/>
      <c r="AY581" s="170"/>
      <c r="AZ581" s="170"/>
      <c r="BA581" s="170"/>
      <c r="BB581" s="170"/>
      <c r="BC581" s="170"/>
      <c r="BD581" s="170"/>
      <c r="BE581" s="170"/>
      <c r="BF581" s="170"/>
      <c r="BI581" s="170"/>
      <c r="BS581" s="170"/>
      <c r="CC581" s="170"/>
      <c r="CM581" s="170"/>
      <c r="CW581" s="170"/>
      <c r="DG581" s="170"/>
      <c r="DQ581" s="170"/>
      <c r="EA581" s="170"/>
      <c r="EK581" s="170"/>
      <c r="EU581" s="170"/>
      <c r="FE581" s="170"/>
      <c r="FO581" s="170"/>
      <c r="FY581" s="170"/>
      <c r="GI581" s="170"/>
      <c r="GS581" s="170"/>
      <c r="HC581" s="170"/>
      <c r="HM581" s="170"/>
      <c r="HW581" s="170"/>
    </row>
    <row r="582" spans="1:231" s="3" customFormat="1" x14ac:dyDescent="0.25">
      <c r="A582" s="170"/>
      <c r="K582" s="170"/>
      <c r="U582" s="170"/>
      <c r="AE582" s="170"/>
      <c r="AO582" s="170"/>
      <c r="AY582" s="170"/>
      <c r="AZ582" s="170"/>
      <c r="BA582" s="170"/>
      <c r="BB582" s="170"/>
      <c r="BC582" s="170"/>
      <c r="BD582" s="170"/>
      <c r="BE582" s="170"/>
      <c r="BF582" s="170"/>
      <c r="BI582" s="170"/>
      <c r="BS582" s="170"/>
      <c r="CC582" s="170"/>
      <c r="CM582" s="170"/>
      <c r="CW582" s="170"/>
      <c r="DG582" s="170"/>
      <c r="DQ582" s="170"/>
      <c r="EA582" s="170"/>
      <c r="EK582" s="170"/>
      <c r="EU582" s="170"/>
      <c r="FE582" s="170"/>
      <c r="FO582" s="170"/>
      <c r="FY582" s="170"/>
      <c r="GI582" s="170"/>
      <c r="GS582" s="170"/>
      <c r="HC582" s="170"/>
      <c r="HM582" s="170"/>
      <c r="HW582" s="170"/>
    </row>
    <row r="583" spans="1:231" s="3" customFormat="1" x14ac:dyDescent="0.25">
      <c r="A583" s="170"/>
      <c r="K583" s="170"/>
      <c r="U583" s="170"/>
      <c r="AE583" s="170"/>
      <c r="AO583" s="170"/>
      <c r="AY583" s="170"/>
      <c r="AZ583" s="170"/>
      <c r="BA583" s="170"/>
      <c r="BB583" s="170"/>
      <c r="BC583" s="170"/>
      <c r="BD583" s="170"/>
      <c r="BE583" s="170"/>
      <c r="BF583" s="170"/>
      <c r="BI583" s="170"/>
      <c r="BS583" s="170"/>
      <c r="CC583" s="170"/>
      <c r="CM583" s="170"/>
      <c r="CW583" s="170"/>
      <c r="DG583" s="170"/>
      <c r="DQ583" s="170"/>
      <c r="EA583" s="170"/>
      <c r="EK583" s="170"/>
      <c r="EU583" s="170"/>
      <c r="FE583" s="170"/>
      <c r="FO583" s="170"/>
      <c r="FY583" s="170"/>
      <c r="GI583" s="170"/>
      <c r="GS583" s="170"/>
      <c r="HC583" s="170"/>
      <c r="HM583" s="170"/>
      <c r="HW583" s="170"/>
    </row>
    <row r="584" spans="1:231" s="3" customFormat="1" x14ac:dyDescent="0.25">
      <c r="A584" s="170"/>
      <c r="K584" s="170"/>
      <c r="U584" s="170"/>
      <c r="AE584" s="170"/>
      <c r="AO584" s="170"/>
      <c r="AY584" s="170"/>
      <c r="AZ584" s="170"/>
      <c r="BA584" s="170"/>
      <c r="BB584" s="170"/>
      <c r="BC584" s="170"/>
      <c r="BD584" s="170"/>
      <c r="BE584" s="170"/>
      <c r="BF584" s="170"/>
      <c r="BI584" s="170"/>
      <c r="BS584" s="170"/>
      <c r="CC584" s="170"/>
      <c r="CM584" s="170"/>
      <c r="CW584" s="170"/>
      <c r="DG584" s="170"/>
      <c r="DQ584" s="170"/>
      <c r="EA584" s="170"/>
      <c r="EK584" s="170"/>
      <c r="EU584" s="170"/>
      <c r="FE584" s="170"/>
      <c r="FO584" s="170"/>
      <c r="FY584" s="170"/>
      <c r="GI584" s="170"/>
      <c r="GS584" s="170"/>
      <c r="HC584" s="170"/>
      <c r="HM584" s="170"/>
      <c r="HW584" s="170"/>
    </row>
    <row r="585" spans="1:231" s="3" customFormat="1" x14ac:dyDescent="0.25">
      <c r="A585" s="170"/>
      <c r="K585" s="170"/>
      <c r="U585" s="170"/>
      <c r="AE585" s="170"/>
      <c r="AO585" s="170"/>
      <c r="AY585" s="170"/>
      <c r="AZ585" s="170"/>
      <c r="BA585" s="170"/>
      <c r="BB585" s="170"/>
      <c r="BC585" s="170"/>
      <c r="BD585" s="170"/>
      <c r="BE585" s="170"/>
      <c r="BF585" s="170"/>
      <c r="BI585" s="170"/>
      <c r="BS585" s="170"/>
      <c r="CC585" s="170"/>
      <c r="CM585" s="170"/>
      <c r="CW585" s="170"/>
      <c r="DG585" s="170"/>
      <c r="DQ585" s="170"/>
      <c r="EA585" s="170"/>
      <c r="EK585" s="170"/>
      <c r="EU585" s="170"/>
      <c r="FE585" s="170"/>
      <c r="FO585" s="170"/>
      <c r="FY585" s="170"/>
      <c r="GI585" s="170"/>
      <c r="GS585" s="170"/>
      <c r="HC585" s="170"/>
      <c r="HM585" s="170"/>
      <c r="HW585" s="170"/>
    </row>
    <row r="586" spans="1:231" s="3" customFormat="1" x14ac:dyDescent="0.25">
      <c r="A586" s="170"/>
      <c r="K586" s="170"/>
      <c r="U586" s="170"/>
      <c r="AE586" s="170"/>
      <c r="AO586" s="170"/>
      <c r="AY586" s="170"/>
      <c r="AZ586" s="170"/>
      <c r="BA586" s="170"/>
      <c r="BB586" s="170"/>
      <c r="BC586" s="170"/>
      <c r="BD586" s="170"/>
      <c r="BE586" s="170"/>
      <c r="BF586" s="170"/>
      <c r="BI586" s="170"/>
      <c r="BS586" s="170"/>
      <c r="CC586" s="170"/>
      <c r="CM586" s="170"/>
      <c r="CW586" s="170"/>
      <c r="DG586" s="170"/>
      <c r="DQ586" s="170"/>
      <c r="EA586" s="170"/>
      <c r="EK586" s="170"/>
      <c r="EU586" s="170"/>
      <c r="FE586" s="170"/>
      <c r="FO586" s="170"/>
      <c r="FY586" s="170"/>
      <c r="GI586" s="170"/>
      <c r="GS586" s="170"/>
      <c r="HC586" s="170"/>
      <c r="HM586" s="170"/>
      <c r="HW586" s="170"/>
    </row>
    <row r="587" spans="1:231" s="3" customFormat="1" x14ac:dyDescent="0.25">
      <c r="A587" s="170"/>
      <c r="K587" s="170"/>
      <c r="U587" s="170"/>
      <c r="AE587" s="170"/>
      <c r="AO587" s="170"/>
      <c r="AY587" s="170"/>
      <c r="AZ587" s="170"/>
      <c r="BA587" s="170"/>
      <c r="BB587" s="170"/>
      <c r="BC587" s="170"/>
      <c r="BD587" s="170"/>
      <c r="BE587" s="170"/>
      <c r="BF587" s="170"/>
      <c r="BI587" s="170"/>
      <c r="BS587" s="170"/>
      <c r="CC587" s="170"/>
      <c r="CM587" s="170"/>
      <c r="CW587" s="170"/>
      <c r="DG587" s="170"/>
      <c r="DQ587" s="170"/>
      <c r="EA587" s="170"/>
      <c r="EK587" s="170"/>
      <c r="EU587" s="170"/>
      <c r="FE587" s="170"/>
      <c r="FO587" s="170"/>
      <c r="FY587" s="170"/>
      <c r="GI587" s="170"/>
      <c r="GS587" s="170"/>
      <c r="HC587" s="170"/>
      <c r="HM587" s="170"/>
      <c r="HW587" s="170"/>
    </row>
    <row r="588" spans="1:231" s="3" customFormat="1" x14ac:dyDescent="0.25">
      <c r="A588" s="170"/>
      <c r="K588" s="170"/>
      <c r="U588" s="170"/>
      <c r="AE588" s="170"/>
      <c r="AO588" s="170"/>
      <c r="AY588" s="170"/>
      <c r="AZ588" s="170"/>
      <c r="BA588" s="170"/>
      <c r="BB588" s="170"/>
      <c r="BC588" s="170"/>
      <c r="BD588" s="170"/>
      <c r="BE588" s="170"/>
      <c r="BF588" s="170"/>
      <c r="BI588" s="170"/>
      <c r="BS588" s="170"/>
      <c r="CC588" s="170"/>
      <c r="CM588" s="170"/>
      <c r="CW588" s="170"/>
      <c r="DG588" s="170"/>
      <c r="DQ588" s="170"/>
      <c r="EA588" s="170"/>
      <c r="EK588" s="170"/>
      <c r="EU588" s="170"/>
      <c r="FE588" s="170"/>
      <c r="FO588" s="170"/>
      <c r="FY588" s="170"/>
      <c r="GI588" s="170"/>
      <c r="GS588" s="170"/>
      <c r="HC588" s="170"/>
      <c r="HM588" s="170"/>
      <c r="HW588" s="170"/>
    </row>
    <row r="589" spans="1:231" s="3" customFormat="1" x14ac:dyDescent="0.25">
      <c r="A589" s="170"/>
      <c r="K589" s="170"/>
      <c r="U589" s="170"/>
      <c r="AE589" s="170"/>
      <c r="AO589" s="170"/>
      <c r="AY589" s="170"/>
      <c r="AZ589" s="170"/>
      <c r="BA589" s="170"/>
      <c r="BB589" s="170"/>
      <c r="BC589" s="170"/>
      <c r="BD589" s="170"/>
      <c r="BE589" s="170"/>
      <c r="BF589" s="170"/>
      <c r="BI589" s="170"/>
      <c r="BS589" s="170"/>
      <c r="CC589" s="170"/>
      <c r="CM589" s="170"/>
      <c r="CW589" s="170"/>
      <c r="DG589" s="170"/>
      <c r="DQ589" s="170"/>
      <c r="EA589" s="170"/>
      <c r="EK589" s="170"/>
      <c r="EU589" s="170"/>
      <c r="FE589" s="170"/>
      <c r="FO589" s="170"/>
      <c r="FY589" s="170"/>
      <c r="GI589" s="170"/>
      <c r="GS589" s="170"/>
      <c r="HC589" s="170"/>
      <c r="HM589" s="170"/>
      <c r="HW589" s="170"/>
    </row>
    <row r="590" spans="1:231" s="3" customFormat="1" x14ac:dyDescent="0.25">
      <c r="A590" s="170"/>
      <c r="K590" s="170"/>
      <c r="U590" s="170"/>
      <c r="AE590" s="170"/>
      <c r="AO590" s="170"/>
      <c r="AY590" s="170"/>
      <c r="AZ590" s="170"/>
      <c r="BA590" s="170"/>
      <c r="BB590" s="170"/>
      <c r="BC590" s="170"/>
      <c r="BD590" s="170"/>
      <c r="BE590" s="170"/>
      <c r="BF590" s="170"/>
      <c r="BI590" s="170"/>
      <c r="BS590" s="170"/>
      <c r="CC590" s="170"/>
      <c r="CM590" s="170"/>
      <c r="CW590" s="170"/>
      <c r="DG590" s="170"/>
      <c r="DQ590" s="170"/>
      <c r="EA590" s="170"/>
      <c r="EK590" s="170"/>
      <c r="EU590" s="170"/>
      <c r="FE590" s="170"/>
      <c r="FO590" s="170"/>
      <c r="FY590" s="170"/>
      <c r="GI590" s="170"/>
      <c r="GS590" s="170"/>
      <c r="HC590" s="170"/>
      <c r="HM590" s="170"/>
      <c r="HW590" s="170"/>
    </row>
    <row r="591" spans="1:231" s="3" customFormat="1" x14ac:dyDescent="0.25">
      <c r="A591" s="170"/>
      <c r="K591" s="170"/>
      <c r="U591" s="170"/>
      <c r="AE591" s="170"/>
      <c r="AO591" s="170"/>
      <c r="AY591" s="170"/>
      <c r="AZ591" s="170"/>
      <c r="BA591" s="170"/>
      <c r="BB591" s="170"/>
      <c r="BC591" s="170"/>
      <c r="BD591" s="170"/>
      <c r="BE591" s="170"/>
      <c r="BF591" s="170"/>
      <c r="BI591" s="170"/>
      <c r="BS591" s="170"/>
      <c r="CC591" s="170"/>
      <c r="CM591" s="170"/>
      <c r="CW591" s="170"/>
      <c r="DG591" s="170"/>
      <c r="DQ591" s="170"/>
      <c r="EA591" s="170"/>
      <c r="EK591" s="170"/>
      <c r="EU591" s="170"/>
      <c r="FE591" s="170"/>
      <c r="FO591" s="170"/>
      <c r="FY591" s="170"/>
      <c r="GI591" s="170"/>
      <c r="GS591" s="170"/>
      <c r="HC591" s="170"/>
      <c r="HM591" s="170"/>
      <c r="HW591" s="170"/>
    </row>
    <row r="592" spans="1:231" s="3" customFormat="1" x14ac:dyDescent="0.25">
      <c r="A592" s="170"/>
      <c r="K592" s="170"/>
      <c r="U592" s="170"/>
      <c r="AE592" s="170"/>
      <c r="AO592" s="170"/>
      <c r="AY592" s="170"/>
      <c r="AZ592" s="170"/>
      <c r="BA592" s="170"/>
      <c r="BB592" s="170"/>
      <c r="BC592" s="170"/>
      <c r="BD592" s="170"/>
      <c r="BE592" s="170"/>
      <c r="BF592" s="170"/>
      <c r="BI592" s="170"/>
      <c r="BS592" s="170"/>
      <c r="CC592" s="170"/>
      <c r="CM592" s="170"/>
      <c r="CW592" s="170"/>
      <c r="DG592" s="170"/>
      <c r="DQ592" s="170"/>
      <c r="EA592" s="170"/>
      <c r="EK592" s="170"/>
      <c r="EU592" s="170"/>
      <c r="FE592" s="170"/>
      <c r="FO592" s="170"/>
      <c r="FY592" s="170"/>
      <c r="GI592" s="170"/>
      <c r="GS592" s="170"/>
      <c r="HC592" s="170"/>
      <c r="HM592" s="170"/>
      <c r="HW592" s="170"/>
    </row>
    <row r="593" spans="1:231" s="3" customFormat="1" x14ac:dyDescent="0.25">
      <c r="A593" s="170"/>
      <c r="K593" s="170"/>
      <c r="U593" s="170"/>
      <c r="AE593" s="170"/>
      <c r="AO593" s="170"/>
      <c r="AY593" s="170"/>
      <c r="AZ593" s="170"/>
      <c r="BA593" s="170"/>
      <c r="BB593" s="170"/>
      <c r="BC593" s="170"/>
      <c r="BD593" s="170"/>
      <c r="BE593" s="170"/>
      <c r="BF593" s="170"/>
      <c r="BI593" s="170"/>
      <c r="BS593" s="170"/>
      <c r="CC593" s="170"/>
      <c r="CM593" s="170"/>
      <c r="CW593" s="170"/>
      <c r="DG593" s="170"/>
      <c r="DQ593" s="170"/>
      <c r="EA593" s="170"/>
      <c r="EK593" s="170"/>
      <c r="EU593" s="170"/>
      <c r="FE593" s="170"/>
      <c r="FO593" s="170"/>
      <c r="FY593" s="170"/>
      <c r="GI593" s="170"/>
      <c r="GS593" s="170"/>
      <c r="HC593" s="170"/>
      <c r="HM593" s="170"/>
      <c r="HW593" s="170"/>
    </row>
    <row r="594" spans="1:231" s="3" customFormat="1" x14ac:dyDescent="0.25">
      <c r="A594" s="170"/>
      <c r="K594" s="170"/>
      <c r="U594" s="170"/>
      <c r="AE594" s="170"/>
      <c r="AO594" s="170"/>
      <c r="AY594" s="170"/>
      <c r="AZ594" s="170"/>
      <c r="BA594" s="170"/>
      <c r="BB594" s="170"/>
      <c r="BC594" s="170"/>
      <c r="BD594" s="170"/>
      <c r="BE594" s="170"/>
      <c r="BF594" s="170"/>
      <c r="BI594" s="170"/>
      <c r="BS594" s="170"/>
      <c r="CC594" s="170"/>
      <c r="CM594" s="170"/>
      <c r="CW594" s="170"/>
      <c r="DG594" s="170"/>
      <c r="DQ594" s="170"/>
      <c r="EA594" s="170"/>
      <c r="EK594" s="170"/>
      <c r="EU594" s="170"/>
      <c r="FE594" s="170"/>
      <c r="FO594" s="170"/>
      <c r="FY594" s="170"/>
      <c r="GI594" s="170"/>
      <c r="GS594" s="170"/>
      <c r="HC594" s="170"/>
      <c r="HM594" s="170"/>
      <c r="HW594" s="170"/>
    </row>
    <row r="595" spans="1:231" s="3" customFormat="1" x14ac:dyDescent="0.25">
      <c r="A595" s="170"/>
      <c r="K595" s="170"/>
      <c r="U595" s="170"/>
      <c r="AE595" s="170"/>
      <c r="AO595" s="170"/>
      <c r="AY595" s="170"/>
      <c r="AZ595" s="170"/>
      <c r="BA595" s="170"/>
      <c r="BB595" s="170"/>
      <c r="BC595" s="170"/>
      <c r="BD595" s="170"/>
      <c r="BE595" s="170"/>
      <c r="BF595" s="170"/>
      <c r="BI595" s="170"/>
      <c r="BS595" s="170"/>
      <c r="CC595" s="170"/>
      <c r="CM595" s="170"/>
      <c r="CW595" s="170"/>
      <c r="DG595" s="170"/>
      <c r="DQ595" s="170"/>
      <c r="EA595" s="170"/>
      <c r="EK595" s="170"/>
      <c r="EU595" s="170"/>
      <c r="FE595" s="170"/>
      <c r="FO595" s="170"/>
      <c r="FY595" s="170"/>
      <c r="GI595" s="170"/>
      <c r="GS595" s="170"/>
      <c r="HC595" s="170"/>
      <c r="HM595" s="170"/>
      <c r="HW595" s="170"/>
    </row>
    <row r="596" spans="1:231" s="3" customFormat="1" x14ac:dyDescent="0.25">
      <c r="A596" s="170"/>
      <c r="K596" s="170"/>
      <c r="U596" s="170"/>
      <c r="AE596" s="170"/>
      <c r="AO596" s="170"/>
      <c r="AY596" s="170"/>
      <c r="AZ596" s="170"/>
      <c r="BA596" s="170"/>
      <c r="BB596" s="170"/>
      <c r="BC596" s="170"/>
      <c r="BD596" s="170"/>
      <c r="BE596" s="170"/>
      <c r="BF596" s="170"/>
      <c r="BI596" s="170"/>
      <c r="BS596" s="170"/>
      <c r="CC596" s="170"/>
      <c r="CM596" s="170"/>
      <c r="CW596" s="170"/>
      <c r="DG596" s="170"/>
      <c r="DQ596" s="170"/>
      <c r="EA596" s="170"/>
      <c r="EK596" s="170"/>
      <c r="EU596" s="170"/>
      <c r="FE596" s="170"/>
      <c r="FO596" s="170"/>
      <c r="FY596" s="170"/>
      <c r="GI596" s="170"/>
      <c r="GS596" s="170"/>
      <c r="HC596" s="170"/>
      <c r="HM596" s="170"/>
      <c r="HW596" s="170"/>
    </row>
    <row r="597" spans="1:231" s="3" customFormat="1" x14ac:dyDescent="0.25">
      <c r="A597" s="170"/>
      <c r="K597" s="170"/>
      <c r="U597" s="170"/>
      <c r="AE597" s="170"/>
      <c r="AO597" s="170"/>
      <c r="AY597" s="170"/>
      <c r="AZ597" s="170"/>
      <c r="BA597" s="170"/>
      <c r="BB597" s="170"/>
      <c r="BC597" s="170"/>
      <c r="BD597" s="170"/>
      <c r="BE597" s="170"/>
      <c r="BF597" s="170"/>
      <c r="BI597" s="170"/>
      <c r="BS597" s="170"/>
      <c r="CC597" s="170"/>
      <c r="CM597" s="170"/>
      <c r="CW597" s="170"/>
      <c r="DG597" s="170"/>
      <c r="DQ597" s="170"/>
      <c r="EA597" s="170"/>
      <c r="EK597" s="170"/>
      <c r="EU597" s="170"/>
      <c r="FE597" s="170"/>
      <c r="FO597" s="170"/>
      <c r="FY597" s="170"/>
      <c r="GI597" s="170"/>
      <c r="GS597" s="170"/>
      <c r="HC597" s="170"/>
      <c r="HM597" s="170"/>
      <c r="HW597" s="170"/>
    </row>
    <row r="598" spans="1:231" s="3" customFormat="1" x14ac:dyDescent="0.25">
      <c r="A598" s="170"/>
      <c r="K598" s="170"/>
      <c r="U598" s="170"/>
      <c r="AE598" s="170"/>
      <c r="AO598" s="170"/>
      <c r="AY598" s="170"/>
      <c r="AZ598" s="170"/>
      <c r="BA598" s="170"/>
      <c r="BB598" s="170"/>
      <c r="BC598" s="170"/>
      <c r="BD598" s="170"/>
      <c r="BE598" s="170"/>
      <c r="BF598" s="170"/>
      <c r="BI598" s="170"/>
      <c r="BS598" s="170"/>
      <c r="CC598" s="170"/>
      <c r="CM598" s="170"/>
      <c r="CW598" s="170"/>
      <c r="DG598" s="170"/>
      <c r="DQ598" s="170"/>
      <c r="EA598" s="170"/>
      <c r="EK598" s="170"/>
      <c r="EU598" s="170"/>
      <c r="FE598" s="170"/>
      <c r="FO598" s="170"/>
      <c r="FY598" s="170"/>
      <c r="GI598" s="170"/>
      <c r="GS598" s="170"/>
      <c r="HC598" s="170"/>
      <c r="HM598" s="170"/>
      <c r="HW598" s="170"/>
    </row>
    <row r="599" spans="1:231" s="3" customFormat="1" x14ac:dyDescent="0.25">
      <c r="A599" s="170"/>
      <c r="K599" s="170"/>
      <c r="U599" s="170"/>
      <c r="AE599" s="170"/>
      <c r="AO599" s="170"/>
      <c r="AY599" s="170"/>
      <c r="AZ599" s="170"/>
      <c r="BA599" s="170"/>
      <c r="BB599" s="170"/>
      <c r="BC599" s="170"/>
      <c r="BD599" s="170"/>
      <c r="BE599" s="170"/>
      <c r="BF599" s="170"/>
      <c r="BI599" s="170"/>
      <c r="BS599" s="170"/>
      <c r="CC599" s="170"/>
      <c r="CM599" s="170"/>
      <c r="CW599" s="170"/>
      <c r="DG599" s="170"/>
      <c r="DQ599" s="170"/>
      <c r="EA599" s="170"/>
      <c r="EK599" s="170"/>
      <c r="EU599" s="170"/>
      <c r="FE599" s="170"/>
      <c r="FO599" s="170"/>
      <c r="FY599" s="170"/>
      <c r="GI599" s="170"/>
      <c r="GS599" s="170"/>
      <c r="HC599" s="170"/>
      <c r="HM599" s="170"/>
      <c r="HW599" s="170"/>
    </row>
    <row r="600" spans="1:231" s="3" customFormat="1" x14ac:dyDescent="0.25">
      <c r="A600" s="170"/>
      <c r="K600" s="170"/>
      <c r="U600" s="170"/>
      <c r="AE600" s="170"/>
      <c r="AO600" s="170"/>
      <c r="AY600" s="170"/>
      <c r="AZ600" s="170"/>
      <c r="BA600" s="170"/>
      <c r="BB600" s="170"/>
      <c r="BC600" s="170"/>
      <c r="BD600" s="170"/>
      <c r="BE600" s="170"/>
      <c r="BF600" s="170"/>
      <c r="BI600" s="170"/>
      <c r="BS600" s="170"/>
      <c r="CC600" s="170"/>
      <c r="CM600" s="170"/>
      <c r="CW600" s="170"/>
      <c r="DG600" s="170"/>
      <c r="DQ600" s="170"/>
      <c r="EA600" s="170"/>
      <c r="EK600" s="170"/>
      <c r="EU600" s="170"/>
      <c r="FE600" s="170"/>
      <c r="FO600" s="170"/>
      <c r="FY600" s="170"/>
      <c r="GI600" s="170"/>
      <c r="GS600" s="170"/>
      <c r="HC600" s="170"/>
      <c r="HM600" s="170"/>
      <c r="HW600" s="170"/>
    </row>
    <row r="601" spans="1:231" s="3" customFormat="1" x14ac:dyDescent="0.25">
      <c r="A601" s="170"/>
      <c r="K601" s="170"/>
      <c r="U601" s="170"/>
      <c r="AE601" s="170"/>
      <c r="AO601" s="170"/>
      <c r="AY601" s="170"/>
      <c r="AZ601" s="170"/>
      <c r="BA601" s="170"/>
      <c r="BB601" s="170"/>
      <c r="BC601" s="170"/>
      <c r="BD601" s="170"/>
      <c r="BE601" s="170"/>
      <c r="BF601" s="170"/>
      <c r="BI601" s="170"/>
      <c r="BS601" s="170"/>
      <c r="CC601" s="170"/>
      <c r="CM601" s="170"/>
      <c r="CW601" s="170"/>
      <c r="DG601" s="170"/>
      <c r="DQ601" s="170"/>
      <c r="EA601" s="170"/>
      <c r="EK601" s="170"/>
      <c r="EU601" s="170"/>
      <c r="FE601" s="170"/>
      <c r="FO601" s="170"/>
      <c r="FY601" s="170"/>
      <c r="GI601" s="170"/>
      <c r="GS601" s="170"/>
      <c r="HC601" s="170"/>
      <c r="HM601" s="170"/>
      <c r="HW601" s="170"/>
    </row>
    <row r="602" spans="1:231" s="3" customFormat="1" x14ac:dyDescent="0.25">
      <c r="A602" s="170"/>
      <c r="K602" s="170"/>
      <c r="U602" s="170"/>
      <c r="AE602" s="170"/>
      <c r="AO602" s="170"/>
      <c r="AY602" s="170"/>
      <c r="AZ602" s="170"/>
      <c r="BA602" s="170"/>
      <c r="BB602" s="170"/>
      <c r="BC602" s="170"/>
      <c r="BD602" s="170"/>
      <c r="BE602" s="170"/>
      <c r="BF602" s="170"/>
      <c r="BI602" s="170"/>
      <c r="BS602" s="170"/>
      <c r="CC602" s="170"/>
      <c r="CM602" s="170"/>
      <c r="CW602" s="170"/>
      <c r="DG602" s="170"/>
      <c r="DQ602" s="170"/>
      <c r="EA602" s="170"/>
      <c r="EK602" s="170"/>
      <c r="EU602" s="170"/>
      <c r="FE602" s="170"/>
      <c r="FO602" s="170"/>
      <c r="FY602" s="170"/>
      <c r="GI602" s="170"/>
      <c r="GS602" s="170"/>
      <c r="HC602" s="170"/>
      <c r="HM602" s="170"/>
      <c r="HW602" s="170"/>
    </row>
    <row r="603" spans="1:231" s="3" customFormat="1" x14ac:dyDescent="0.25">
      <c r="A603" s="170"/>
      <c r="K603" s="170"/>
      <c r="U603" s="170"/>
      <c r="AE603" s="170"/>
      <c r="AO603" s="170"/>
      <c r="AY603" s="170"/>
      <c r="AZ603" s="170"/>
      <c r="BA603" s="170"/>
      <c r="BB603" s="170"/>
      <c r="BC603" s="170"/>
      <c r="BD603" s="170"/>
      <c r="BE603" s="170"/>
      <c r="BF603" s="170"/>
      <c r="BI603" s="170"/>
      <c r="BS603" s="170"/>
      <c r="CC603" s="170"/>
      <c r="CM603" s="170"/>
      <c r="CW603" s="170"/>
      <c r="DG603" s="170"/>
      <c r="DQ603" s="170"/>
      <c r="EA603" s="170"/>
      <c r="EK603" s="170"/>
      <c r="EU603" s="170"/>
      <c r="FE603" s="170"/>
      <c r="FO603" s="170"/>
      <c r="FY603" s="170"/>
      <c r="GI603" s="170"/>
      <c r="GS603" s="170"/>
      <c r="HC603" s="170"/>
      <c r="HM603" s="170"/>
      <c r="HW603" s="170"/>
    </row>
    <row r="604" spans="1:231" s="3" customFormat="1" x14ac:dyDescent="0.25">
      <c r="A604" s="170"/>
      <c r="K604" s="170"/>
      <c r="U604" s="170"/>
      <c r="AE604" s="170"/>
      <c r="AO604" s="170"/>
      <c r="AY604" s="170"/>
      <c r="AZ604" s="170"/>
      <c r="BA604" s="170"/>
      <c r="BB604" s="170"/>
      <c r="BC604" s="170"/>
      <c r="BD604" s="170"/>
      <c r="BE604" s="170"/>
      <c r="BF604" s="170"/>
      <c r="BI604" s="170"/>
      <c r="BS604" s="170"/>
      <c r="CC604" s="170"/>
      <c r="CM604" s="170"/>
      <c r="CW604" s="170"/>
      <c r="DG604" s="170"/>
      <c r="DQ604" s="170"/>
      <c r="EA604" s="170"/>
      <c r="EK604" s="170"/>
      <c r="EU604" s="170"/>
      <c r="FE604" s="170"/>
      <c r="FO604" s="170"/>
      <c r="FY604" s="170"/>
      <c r="GI604" s="170"/>
      <c r="GS604" s="170"/>
      <c r="HC604" s="170"/>
      <c r="HM604" s="170"/>
      <c r="HW604" s="170"/>
    </row>
    <row r="605" spans="1:231" s="3" customFormat="1" x14ac:dyDescent="0.25">
      <c r="A605" s="170"/>
      <c r="K605" s="170"/>
      <c r="U605" s="170"/>
      <c r="AE605" s="170"/>
      <c r="AO605" s="170"/>
      <c r="AY605" s="170"/>
      <c r="AZ605" s="170"/>
      <c r="BA605" s="170"/>
      <c r="BB605" s="170"/>
      <c r="BC605" s="170"/>
      <c r="BD605" s="170"/>
      <c r="BE605" s="170"/>
      <c r="BF605" s="170"/>
      <c r="BI605" s="170"/>
      <c r="BS605" s="170"/>
      <c r="CC605" s="170"/>
      <c r="CM605" s="170"/>
      <c r="CW605" s="170"/>
      <c r="DG605" s="170"/>
      <c r="DQ605" s="170"/>
      <c r="EA605" s="170"/>
      <c r="EK605" s="170"/>
      <c r="EU605" s="170"/>
      <c r="FE605" s="170"/>
      <c r="FO605" s="170"/>
      <c r="FY605" s="170"/>
      <c r="GI605" s="170"/>
      <c r="GS605" s="170"/>
      <c r="HC605" s="170"/>
      <c r="HM605" s="170"/>
      <c r="HW605" s="170"/>
    </row>
    <row r="606" spans="1:231" s="3" customFormat="1" x14ac:dyDescent="0.25">
      <c r="A606" s="170"/>
      <c r="K606" s="170"/>
      <c r="U606" s="170"/>
      <c r="AE606" s="170"/>
      <c r="AO606" s="170"/>
      <c r="AY606" s="170"/>
      <c r="AZ606" s="170"/>
      <c r="BA606" s="170"/>
      <c r="BB606" s="170"/>
      <c r="BC606" s="170"/>
      <c r="BD606" s="170"/>
      <c r="BE606" s="170"/>
      <c r="BF606" s="170"/>
      <c r="BI606" s="170"/>
      <c r="BS606" s="170"/>
      <c r="CC606" s="170"/>
      <c r="CM606" s="170"/>
      <c r="CW606" s="170"/>
      <c r="DG606" s="170"/>
      <c r="DQ606" s="170"/>
      <c r="EA606" s="170"/>
      <c r="EK606" s="170"/>
      <c r="EU606" s="170"/>
      <c r="FE606" s="170"/>
      <c r="FO606" s="170"/>
      <c r="FY606" s="170"/>
      <c r="GI606" s="170"/>
      <c r="GS606" s="170"/>
      <c r="HC606" s="170"/>
      <c r="HM606" s="170"/>
      <c r="HW606" s="170"/>
    </row>
    <row r="607" spans="1:231" s="3" customFormat="1" x14ac:dyDescent="0.25">
      <c r="A607" s="170"/>
      <c r="K607" s="170"/>
      <c r="U607" s="170"/>
      <c r="AE607" s="170"/>
      <c r="AO607" s="170"/>
      <c r="AY607" s="170"/>
      <c r="AZ607" s="170"/>
      <c r="BA607" s="170"/>
      <c r="BB607" s="170"/>
      <c r="BC607" s="170"/>
      <c r="BD607" s="170"/>
      <c r="BE607" s="170"/>
      <c r="BF607" s="170"/>
      <c r="BI607" s="170"/>
      <c r="BS607" s="170"/>
      <c r="CC607" s="170"/>
      <c r="CM607" s="170"/>
      <c r="CW607" s="170"/>
      <c r="DG607" s="170"/>
      <c r="DQ607" s="170"/>
      <c r="EA607" s="170"/>
      <c r="EK607" s="170"/>
      <c r="EU607" s="170"/>
      <c r="FE607" s="170"/>
      <c r="FO607" s="170"/>
      <c r="FY607" s="170"/>
      <c r="GI607" s="170"/>
      <c r="GS607" s="170"/>
      <c r="HC607" s="170"/>
      <c r="HM607" s="170"/>
      <c r="HW607" s="170"/>
    </row>
    <row r="608" spans="1:231" s="3" customFormat="1" x14ac:dyDescent="0.25">
      <c r="A608" s="170"/>
      <c r="K608" s="170"/>
      <c r="U608" s="170"/>
      <c r="AE608" s="170"/>
      <c r="AO608" s="170"/>
      <c r="AY608" s="170"/>
      <c r="AZ608" s="170"/>
      <c r="BA608" s="170"/>
      <c r="BB608" s="170"/>
      <c r="BC608" s="170"/>
      <c r="BD608" s="170"/>
      <c r="BE608" s="170"/>
      <c r="BF608" s="170"/>
      <c r="BI608" s="170"/>
      <c r="BS608" s="170"/>
      <c r="CC608" s="170"/>
      <c r="CM608" s="170"/>
      <c r="CW608" s="170"/>
      <c r="DG608" s="170"/>
      <c r="DQ608" s="170"/>
      <c r="EA608" s="170"/>
      <c r="EK608" s="170"/>
      <c r="EU608" s="170"/>
      <c r="FE608" s="170"/>
      <c r="FO608" s="170"/>
      <c r="FY608" s="170"/>
      <c r="GI608" s="170"/>
      <c r="GS608" s="170"/>
      <c r="HC608" s="170"/>
      <c r="HM608" s="170"/>
      <c r="HW608" s="170"/>
    </row>
    <row r="609" spans="1:231" s="3" customFormat="1" x14ac:dyDescent="0.25">
      <c r="A609" s="170"/>
      <c r="K609" s="170"/>
      <c r="U609" s="170"/>
      <c r="AE609" s="170"/>
      <c r="AO609" s="170"/>
      <c r="AY609" s="170"/>
      <c r="AZ609" s="170"/>
      <c r="BA609" s="170"/>
      <c r="BB609" s="170"/>
      <c r="BC609" s="170"/>
      <c r="BD609" s="170"/>
      <c r="BE609" s="170"/>
      <c r="BF609" s="170"/>
      <c r="BI609" s="170"/>
      <c r="BS609" s="170"/>
      <c r="CC609" s="170"/>
      <c r="CM609" s="170"/>
      <c r="CW609" s="170"/>
      <c r="DG609" s="170"/>
      <c r="DQ609" s="170"/>
      <c r="EA609" s="170"/>
      <c r="EK609" s="170"/>
      <c r="EU609" s="170"/>
      <c r="FE609" s="170"/>
      <c r="FO609" s="170"/>
      <c r="FY609" s="170"/>
      <c r="GI609" s="170"/>
      <c r="GS609" s="170"/>
      <c r="HC609" s="170"/>
      <c r="HM609" s="170"/>
      <c r="HW609" s="170"/>
    </row>
    <row r="610" spans="1:231" s="3" customFormat="1" x14ac:dyDescent="0.25">
      <c r="A610" s="170"/>
      <c r="K610" s="170"/>
      <c r="U610" s="170"/>
      <c r="AE610" s="170"/>
      <c r="AO610" s="170"/>
      <c r="AY610" s="170"/>
      <c r="AZ610" s="170"/>
      <c r="BA610" s="170"/>
      <c r="BB610" s="170"/>
      <c r="BC610" s="170"/>
      <c r="BD610" s="170"/>
      <c r="BE610" s="170"/>
      <c r="BF610" s="170"/>
      <c r="BI610" s="170"/>
      <c r="BS610" s="170"/>
      <c r="CC610" s="170"/>
      <c r="CM610" s="170"/>
      <c r="CW610" s="170"/>
      <c r="DG610" s="170"/>
      <c r="DQ610" s="170"/>
      <c r="EA610" s="170"/>
      <c r="EK610" s="170"/>
      <c r="EU610" s="170"/>
      <c r="FE610" s="170"/>
      <c r="FO610" s="170"/>
      <c r="FY610" s="170"/>
      <c r="GI610" s="170"/>
      <c r="GS610" s="170"/>
      <c r="HC610" s="170"/>
      <c r="HM610" s="170"/>
      <c r="HW610" s="170"/>
    </row>
    <row r="611" spans="1:231" s="3" customFormat="1" x14ac:dyDescent="0.25">
      <c r="A611" s="170"/>
      <c r="K611" s="170"/>
      <c r="U611" s="170"/>
      <c r="AE611" s="170"/>
      <c r="AO611" s="170"/>
      <c r="AY611" s="170"/>
      <c r="AZ611" s="170"/>
      <c r="BA611" s="170"/>
      <c r="BB611" s="170"/>
      <c r="BC611" s="170"/>
      <c r="BD611" s="170"/>
      <c r="BE611" s="170"/>
      <c r="BF611" s="170"/>
      <c r="BI611" s="170"/>
      <c r="BS611" s="170"/>
      <c r="CC611" s="170"/>
      <c r="CM611" s="170"/>
      <c r="CW611" s="170"/>
      <c r="DG611" s="170"/>
      <c r="DQ611" s="170"/>
      <c r="EA611" s="170"/>
      <c r="EK611" s="170"/>
      <c r="EU611" s="170"/>
      <c r="FE611" s="170"/>
      <c r="FO611" s="170"/>
      <c r="FY611" s="170"/>
      <c r="GI611" s="170"/>
      <c r="GS611" s="170"/>
      <c r="HC611" s="170"/>
      <c r="HM611" s="170"/>
      <c r="HW611" s="170"/>
    </row>
    <row r="612" spans="1:231" s="3" customFormat="1" x14ac:dyDescent="0.25">
      <c r="A612" s="170"/>
      <c r="K612" s="170"/>
      <c r="U612" s="170"/>
      <c r="AE612" s="170"/>
      <c r="AO612" s="170"/>
      <c r="AY612" s="170"/>
      <c r="AZ612" s="170"/>
      <c r="BA612" s="170"/>
      <c r="BB612" s="170"/>
      <c r="BC612" s="170"/>
      <c r="BD612" s="170"/>
      <c r="BE612" s="170"/>
      <c r="BF612" s="170"/>
      <c r="BI612" s="170"/>
      <c r="BS612" s="170"/>
      <c r="CC612" s="170"/>
      <c r="CM612" s="170"/>
      <c r="CW612" s="170"/>
      <c r="DG612" s="170"/>
      <c r="DQ612" s="170"/>
      <c r="EA612" s="170"/>
      <c r="EK612" s="170"/>
      <c r="EU612" s="170"/>
      <c r="FE612" s="170"/>
      <c r="FO612" s="170"/>
      <c r="FY612" s="170"/>
      <c r="GI612" s="170"/>
      <c r="GS612" s="170"/>
      <c r="HC612" s="170"/>
      <c r="HM612" s="170"/>
      <c r="HW612" s="170"/>
    </row>
    <row r="613" spans="1:231" s="3" customFormat="1" x14ac:dyDescent="0.25">
      <c r="A613" s="170"/>
      <c r="K613" s="170"/>
      <c r="U613" s="170"/>
      <c r="AE613" s="170"/>
      <c r="AO613" s="170"/>
      <c r="AY613" s="170"/>
      <c r="AZ613" s="170"/>
      <c r="BA613" s="170"/>
      <c r="BB613" s="170"/>
      <c r="BC613" s="170"/>
      <c r="BD613" s="170"/>
      <c r="BE613" s="170"/>
      <c r="BF613" s="170"/>
      <c r="BI613" s="170"/>
      <c r="BS613" s="170"/>
      <c r="CC613" s="170"/>
      <c r="CM613" s="170"/>
      <c r="CW613" s="170"/>
      <c r="DG613" s="170"/>
      <c r="DQ613" s="170"/>
      <c r="EA613" s="170"/>
      <c r="EK613" s="170"/>
      <c r="EU613" s="170"/>
      <c r="FE613" s="170"/>
      <c r="FO613" s="170"/>
      <c r="FY613" s="170"/>
      <c r="GI613" s="170"/>
      <c r="GS613" s="170"/>
      <c r="HC613" s="170"/>
      <c r="HM613" s="170"/>
      <c r="HW613" s="170"/>
    </row>
    <row r="614" spans="1:231" s="3" customFormat="1" x14ac:dyDescent="0.25">
      <c r="A614" s="170"/>
      <c r="K614" s="170"/>
      <c r="U614" s="170"/>
      <c r="AE614" s="170"/>
      <c r="AO614" s="170"/>
      <c r="AY614" s="170"/>
      <c r="AZ614" s="170"/>
      <c r="BA614" s="170"/>
      <c r="BB614" s="170"/>
      <c r="BC614" s="170"/>
      <c r="BD614" s="170"/>
      <c r="BE614" s="170"/>
      <c r="BF614" s="170"/>
      <c r="BI614" s="170"/>
      <c r="BS614" s="170"/>
      <c r="CC614" s="170"/>
      <c r="CM614" s="170"/>
      <c r="CW614" s="170"/>
      <c r="DG614" s="170"/>
      <c r="DQ614" s="170"/>
      <c r="EA614" s="170"/>
      <c r="EK614" s="170"/>
      <c r="EU614" s="170"/>
      <c r="FE614" s="170"/>
      <c r="FO614" s="170"/>
      <c r="FY614" s="170"/>
      <c r="GI614" s="170"/>
      <c r="GS614" s="170"/>
      <c r="HC614" s="170"/>
      <c r="HM614" s="170"/>
      <c r="HW614" s="170"/>
    </row>
    <row r="615" spans="1:231" s="3" customFormat="1" x14ac:dyDescent="0.25">
      <c r="A615" s="170"/>
      <c r="K615" s="170"/>
      <c r="U615" s="170"/>
      <c r="AE615" s="170"/>
      <c r="AO615" s="170"/>
      <c r="AY615" s="170"/>
      <c r="AZ615" s="170"/>
      <c r="BA615" s="170"/>
      <c r="BB615" s="170"/>
      <c r="BC615" s="170"/>
      <c r="BD615" s="170"/>
      <c r="BE615" s="170"/>
      <c r="BF615" s="170"/>
      <c r="BI615" s="170"/>
      <c r="BS615" s="170"/>
      <c r="CC615" s="170"/>
      <c r="CM615" s="170"/>
      <c r="CW615" s="170"/>
      <c r="DG615" s="170"/>
      <c r="DQ615" s="170"/>
      <c r="EA615" s="170"/>
      <c r="EK615" s="170"/>
      <c r="EU615" s="170"/>
      <c r="FE615" s="170"/>
      <c r="FO615" s="170"/>
      <c r="FY615" s="170"/>
      <c r="GI615" s="170"/>
      <c r="GS615" s="170"/>
      <c r="HC615" s="170"/>
      <c r="HM615" s="170"/>
      <c r="HW615" s="170"/>
    </row>
    <row r="616" spans="1:231" s="3" customFormat="1" x14ac:dyDescent="0.25">
      <c r="A616" s="170"/>
      <c r="K616" s="170"/>
      <c r="U616" s="170"/>
      <c r="AE616" s="170"/>
      <c r="AO616" s="170"/>
      <c r="AY616" s="170"/>
      <c r="AZ616" s="170"/>
      <c r="BA616" s="170"/>
      <c r="BB616" s="170"/>
      <c r="BC616" s="170"/>
      <c r="BD616" s="170"/>
      <c r="BE616" s="170"/>
      <c r="BF616" s="170"/>
      <c r="BI616" s="170"/>
      <c r="BS616" s="170"/>
      <c r="CC616" s="170"/>
      <c r="CM616" s="170"/>
      <c r="CW616" s="170"/>
      <c r="DG616" s="170"/>
      <c r="DQ616" s="170"/>
      <c r="EA616" s="170"/>
      <c r="EK616" s="170"/>
      <c r="EU616" s="170"/>
      <c r="FE616" s="170"/>
      <c r="FO616" s="170"/>
      <c r="FY616" s="170"/>
      <c r="GI616" s="170"/>
      <c r="GS616" s="170"/>
      <c r="HC616" s="170"/>
      <c r="HM616" s="170"/>
      <c r="HW616" s="170"/>
    </row>
    <row r="617" spans="1:231" s="3" customFormat="1" x14ac:dyDescent="0.25">
      <c r="A617" s="170"/>
      <c r="K617" s="170"/>
      <c r="U617" s="170"/>
      <c r="AE617" s="170"/>
      <c r="AO617" s="170"/>
      <c r="AY617" s="170"/>
      <c r="AZ617" s="170"/>
      <c r="BA617" s="170"/>
      <c r="BB617" s="170"/>
      <c r="BC617" s="170"/>
      <c r="BD617" s="170"/>
      <c r="BE617" s="170"/>
      <c r="BF617" s="170"/>
      <c r="BI617" s="170"/>
      <c r="BS617" s="170"/>
      <c r="CC617" s="170"/>
      <c r="CM617" s="170"/>
      <c r="CW617" s="170"/>
      <c r="DG617" s="170"/>
      <c r="DQ617" s="170"/>
      <c r="EA617" s="170"/>
      <c r="EK617" s="170"/>
      <c r="EU617" s="170"/>
      <c r="FE617" s="170"/>
      <c r="FO617" s="170"/>
      <c r="FY617" s="170"/>
      <c r="GI617" s="170"/>
      <c r="GS617" s="170"/>
      <c r="HC617" s="170"/>
      <c r="HM617" s="170"/>
      <c r="HW617" s="170"/>
    </row>
    <row r="618" spans="1:231" s="3" customFormat="1" x14ac:dyDescent="0.25">
      <c r="A618" s="170"/>
      <c r="K618" s="170"/>
      <c r="U618" s="170"/>
      <c r="AE618" s="170"/>
      <c r="AO618" s="170"/>
      <c r="AY618" s="170"/>
      <c r="AZ618" s="170"/>
      <c r="BA618" s="170"/>
      <c r="BB618" s="170"/>
      <c r="BC618" s="170"/>
      <c r="BD618" s="170"/>
      <c r="BE618" s="170"/>
      <c r="BF618" s="170"/>
      <c r="BI618" s="170"/>
      <c r="BS618" s="170"/>
      <c r="CC618" s="170"/>
      <c r="CM618" s="170"/>
      <c r="CW618" s="170"/>
      <c r="DG618" s="170"/>
      <c r="DQ618" s="170"/>
      <c r="EA618" s="170"/>
      <c r="EK618" s="170"/>
      <c r="EU618" s="170"/>
      <c r="FE618" s="170"/>
      <c r="FO618" s="170"/>
      <c r="FY618" s="170"/>
      <c r="GI618" s="170"/>
      <c r="GS618" s="170"/>
      <c r="HC618" s="170"/>
      <c r="HM618" s="170"/>
      <c r="HW618" s="170"/>
    </row>
    <row r="619" spans="1:231" s="3" customFormat="1" x14ac:dyDescent="0.25">
      <c r="A619" s="170"/>
      <c r="K619" s="170"/>
      <c r="U619" s="170"/>
      <c r="AE619" s="170"/>
      <c r="AO619" s="170"/>
      <c r="AY619" s="170"/>
      <c r="AZ619" s="170"/>
      <c r="BA619" s="170"/>
      <c r="BB619" s="170"/>
      <c r="BC619" s="170"/>
      <c r="BD619" s="170"/>
      <c r="BE619" s="170"/>
      <c r="BF619" s="170"/>
      <c r="BI619" s="170"/>
      <c r="BS619" s="170"/>
      <c r="CC619" s="170"/>
      <c r="CM619" s="170"/>
      <c r="CW619" s="170"/>
      <c r="DG619" s="170"/>
      <c r="DQ619" s="170"/>
      <c r="EA619" s="170"/>
      <c r="EK619" s="170"/>
      <c r="EU619" s="170"/>
      <c r="FE619" s="170"/>
      <c r="FO619" s="170"/>
      <c r="FY619" s="170"/>
      <c r="GI619" s="170"/>
      <c r="GS619" s="170"/>
      <c r="HC619" s="170"/>
      <c r="HM619" s="170"/>
      <c r="HW619" s="170"/>
    </row>
    <row r="620" spans="1:231" s="3" customFormat="1" x14ac:dyDescent="0.25">
      <c r="A620" s="170"/>
      <c r="K620" s="170"/>
      <c r="U620" s="170"/>
      <c r="AE620" s="170"/>
      <c r="AO620" s="170"/>
      <c r="AY620" s="170"/>
      <c r="AZ620" s="170"/>
      <c r="BA620" s="170"/>
      <c r="BB620" s="170"/>
      <c r="BC620" s="170"/>
      <c r="BD620" s="170"/>
      <c r="BE620" s="170"/>
      <c r="BF620" s="170"/>
      <c r="BI620" s="170"/>
      <c r="BS620" s="170"/>
      <c r="CC620" s="170"/>
      <c r="CM620" s="170"/>
      <c r="CW620" s="170"/>
      <c r="DG620" s="170"/>
      <c r="DQ620" s="170"/>
      <c r="EA620" s="170"/>
      <c r="EK620" s="170"/>
      <c r="EU620" s="170"/>
      <c r="FE620" s="170"/>
      <c r="FO620" s="170"/>
      <c r="FY620" s="170"/>
      <c r="GI620" s="170"/>
      <c r="GS620" s="170"/>
      <c r="HC620" s="170"/>
      <c r="HM620" s="170"/>
      <c r="HW620" s="170"/>
    </row>
    <row r="621" spans="1:231" s="3" customFormat="1" x14ac:dyDescent="0.25">
      <c r="A621" s="170"/>
      <c r="K621" s="170"/>
      <c r="U621" s="170"/>
      <c r="AE621" s="170"/>
      <c r="AO621" s="170"/>
      <c r="AY621" s="170"/>
      <c r="AZ621" s="170"/>
      <c r="BA621" s="170"/>
      <c r="BB621" s="170"/>
      <c r="BC621" s="170"/>
      <c r="BD621" s="170"/>
      <c r="BE621" s="170"/>
      <c r="BF621" s="170"/>
      <c r="BI621" s="170"/>
      <c r="BS621" s="170"/>
      <c r="CC621" s="170"/>
      <c r="CM621" s="170"/>
      <c r="CW621" s="170"/>
      <c r="DG621" s="170"/>
      <c r="DQ621" s="170"/>
      <c r="EA621" s="170"/>
      <c r="EK621" s="170"/>
      <c r="EU621" s="170"/>
      <c r="FE621" s="170"/>
      <c r="FO621" s="170"/>
      <c r="FY621" s="170"/>
      <c r="GI621" s="170"/>
      <c r="GS621" s="170"/>
      <c r="HC621" s="170"/>
      <c r="HM621" s="170"/>
      <c r="HW621" s="170"/>
    </row>
    <row r="622" spans="1:231" s="3" customFormat="1" x14ac:dyDescent="0.25">
      <c r="A622" s="170"/>
      <c r="K622" s="170"/>
      <c r="U622" s="170"/>
      <c r="AE622" s="170"/>
      <c r="AO622" s="170"/>
      <c r="AY622" s="170"/>
      <c r="AZ622" s="170"/>
      <c r="BA622" s="170"/>
      <c r="BB622" s="170"/>
      <c r="BC622" s="170"/>
      <c r="BD622" s="170"/>
      <c r="BE622" s="170"/>
      <c r="BF622" s="170"/>
      <c r="BI622" s="170"/>
      <c r="BS622" s="170"/>
      <c r="CC622" s="170"/>
      <c r="CM622" s="170"/>
      <c r="CW622" s="170"/>
      <c r="DG622" s="170"/>
      <c r="DQ622" s="170"/>
      <c r="EA622" s="170"/>
      <c r="EK622" s="170"/>
      <c r="EU622" s="170"/>
      <c r="FE622" s="170"/>
      <c r="FO622" s="170"/>
      <c r="FY622" s="170"/>
      <c r="GI622" s="170"/>
      <c r="GS622" s="170"/>
      <c r="HC622" s="170"/>
      <c r="HM622" s="170"/>
      <c r="HW622" s="170"/>
    </row>
    <row r="623" spans="1:231" s="3" customFormat="1" x14ac:dyDescent="0.25">
      <c r="A623" s="170"/>
      <c r="K623" s="170"/>
      <c r="U623" s="170"/>
      <c r="AE623" s="170"/>
      <c r="AO623" s="170"/>
      <c r="AY623" s="170"/>
      <c r="AZ623" s="170"/>
      <c r="BA623" s="170"/>
      <c r="BB623" s="170"/>
      <c r="BC623" s="170"/>
      <c r="BD623" s="170"/>
      <c r="BE623" s="170"/>
      <c r="BF623" s="170"/>
      <c r="BI623" s="170"/>
      <c r="BS623" s="170"/>
      <c r="CC623" s="170"/>
      <c r="CM623" s="170"/>
      <c r="CW623" s="170"/>
      <c r="DG623" s="170"/>
      <c r="DQ623" s="170"/>
      <c r="EA623" s="170"/>
      <c r="EK623" s="170"/>
      <c r="EU623" s="170"/>
      <c r="FE623" s="170"/>
      <c r="FO623" s="170"/>
      <c r="FY623" s="170"/>
      <c r="GI623" s="170"/>
      <c r="GS623" s="170"/>
      <c r="HC623" s="170"/>
      <c r="HM623" s="170"/>
      <c r="HW623" s="170"/>
    </row>
    <row r="624" spans="1:231" s="3" customFormat="1" x14ac:dyDescent="0.25">
      <c r="A624" s="170"/>
      <c r="K624" s="170"/>
      <c r="U624" s="170"/>
      <c r="AE624" s="170"/>
      <c r="AO624" s="170"/>
      <c r="AY624" s="170"/>
      <c r="AZ624" s="170"/>
      <c r="BA624" s="170"/>
      <c r="BB624" s="170"/>
      <c r="BC624" s="170"/>
      <c r="BD624" s="170"/>
      <c r="BE624" s="170"/>
      <c r="BF624" s="170"/>
      <c r="BI624" s="170"/>
      <c r="BS624" s="170"/>
      <c r="CC624" s="170"/>
      <c r="CM624" s="170"/>
      <c r="CW624" s="170"/>
      <c r="DG624" s="170"/>
      <c r="DQ624" s="170"/>
      <c r="EA624" s="170"/>
      <c r="EK624" s="170"/>
      <c r="EU624" s="170"/>
      <c r="FE624" s="170"/>
      <c r="FO624" s="170"/>
      <c r="FY624" s="170"/>
      <c r="GI624" s="170"/>
      <c r="GS624" s="170"/>
      <c r="HC624" s="170"/>
      <c r="HM624" s="170"/>
      <c r="HW624" s="170"/>
    </row>
    <row r="625" spans="1:231" s="3" customFormat="1" x14ac:dyDescent="0.25">
      <c r="A625" s="170"/>
      <c r="K625" s="170"/>
      <c r="U625" s="170"/>
      <c r="AE625" s="170"/>
      <c r="AO625" s="170"/>
      <c r="AY625" s="170"/>
      <c r="AZ625" s="170"/>
      <c r="BA625" s="170"/>
      <c r="BB625" s="170"/>
      <c r="BC625" s="170"/>
      <c r="BD625" s="170"/>
      <c r="BE625" s="170"/>
      <c r="BF625" s="170"/>
      <c r="BI625" s="170"/>
      <c r="BS625" s="170"/>
      <c r="CC625" s="170"/>
      <c r="CM625" s="170"/>
      <c r="CW625" s="170"/>
      <c r="DG625" s="170"/>
      <c r="DQ625" s="170"/>
      <c r="EA625" s="170"/>
      <c r="EK625" s="170"/>
      <c r="EU625" s="170"/>
      <c r="FE625" s="170"/>
      <c r="FO625" s="170"/>
      <c r="FY625" s="170"/>
      <c r="GI625" s="170"/>
      <c r="GS625" s="170"/>
      <c r="HC625" s="170"/>
      <c r="HM625" s="170"/>
      <c r="HW625" s="170"/>
    </row>
    <row r="626" spans="1:231" s="3" customFormat="1" x14ac:dyDescent="0.25">
      <c r="A626" s="170"/>
      <c r="K626" s="170"/>
      <c r="U626" s="170"/>
      <c r="AE626" s="170"/>
      <c r="AO626" s="170"/>
      <c r="AY626" s="170"/>
      <c r="AZ626" s="170"/>
      <c r="BA626" s="170"/>
      <c r="BB626" s="170"/>
      <c r="BC626" s="170"/>
      <c r="BD626" s="170"/>
      <c r="BE626" s="170"/>
      <c r="BF626" s="170"/>
      <c r="BI626" s="170"/>
      <c r="BS626" s="170"/>
      <c r="CC626" s="170"/>
      <c r="CM626" s="170"/>
      <c r="CW626" s="170"/>
      <c r="DG626" s="170"/>
      <c r="DQ626" s="170"/>
      <c r="EA626" s="170"/>
      <c r="EK626" s="170"/>
      <c r="EU626" s="170"/>
      <c r="FE626" s="170"/>
      <c r="FO626" s="170"/>
      <c r="FY626" s="170"/>
      <c r="GI626" s="170"/>
      <c r="GS626" s="170"/>
      <c r="HC626" s="170"/>
      <c r="HM626" s="170"/>
      <c r="HW626" s="170"/>
    </row>
    <row r="627" spans="1:231" s="3" customFormat="1" x14ac:dyDescent="0.25">
      <c r="A627" s="170"/>
      <c r="K627" s="170"/>
      <c r="U627" s="170"/>
      <c r="AE627" s="170"/>
      <c r="AO627" s="170"/>
      <c r="AY627" s="170"/>
      <c r="AZ627" s="170"/>
      <c r="BA627" s="170"/>
      <c r="BB627" s="170"/>
      <c r="BC627" s="170"/>
      <c r="BD627" s="170"/>
      <c r="BE627" s="170"/>
      <c r="BF627" s="170"/>
      <c r="BI627" s="170"/>
      <c r="BS627" s="170"/>
      <c r="CC627" s="170"/>
      <c r="CM627" s="170"/>
      <c r="CW627" s="170"/>
      <c r="DG627" s="170"/>
      <c r="DQ627" s="170"/>
      <c r="EA627" s="170"/>
      <c r="EK627" s="170"/>
      <c r="EU627" s="170"/>
      <c r="FE627" s="170"/>
      <c r="FO627" s="170"/>
      <c r="FY627" s="170"/>
      <c r="GI627" s="170"/>
      <c r="GS627" s="170"/>
      <c r="HC627" s="170"/>
      <c r="HM627" s="170"/>
      <c r="HW627" s="170"/>
    </row>
    <row r="628" spans="1:231" s="3" customFormat="1" x14ac:dyDescent="0.25">
      <c r="A628" s="170"/>
      <c r="K628" s="170"/>
      <c r="U628" s="170"/>
      <c r="AE628" s="170"/>
      <c r="AO628" s="170"/>
      <c r="AY628" s="170"/>
      <c r="AZ628" s="170"/>
      <c r="BA628" s="170"/>
      <c r="BB628" s="170"/>
      <c r="BC628" s="170"/>
      <c r="BD628" s="170"/>
      <c r="BE628" s="170"/>
      <c r="BF628" s="170"/>
      <c r="BI628" s="170"/>
      <c r="BS628" s="170"/>
      <c r="CC628" s="170"/>
      <c r="CM628" s="170"/>
      <c r="CW628" s="170"/>
      <c r="DG628" s="170"/>
      <c r="DQ628" s="170"/>
      <c r="EA628" s="170"/>
      <c r="EK628" s="170"/>
      <c r="EU628" s="170"/>
      <c r="FE628" s="170"/>
      <c r="FO628" s="170"/>
      <c r="FY628" s="170"/>
      <c r="GI628" s="170"/>
      <c r="GS628" s="170"/>
      <c r="HC628" s="170"/>
      <c r="HM628" s="170"/>
      <c r="HW628" s="170"/>
    </row>
    <row r="629" spans="1:231" s="3" customFormat="1" x14ac:dyDescent="0.25">
      <c r="A629" s="170"/>
      <c r="K629" s="170"/>
      <c r="U629" s="170"/>
      <c r="AE629" s="170"/>
      <c r="AO629" s="170"/>
      <c r="AY629" s="170"/>
      <c r="AZ629" s="170"/>
      <c r="BA629" s="170"/>
      <c r="BB629" s="170"/>
      <c r="BC629" s="170"/>
      <c r="BD629" s="170"/>
      <c r="BE629" s="170"/>
      <c r="BF629" s="170"/>
      <c r="BI629" s="170"/>
      <c r="BS629" s="170"/>
      <c r="CC629" s="170"/>
      <c r="CM629" s="170"/>
      <c r="CW629" s="170"/>
      <c r="DG629" s="170"/>
      <c r="DQ629" s="170"/>
      <c r="EA629" s="170"/>
      <c r="EK629" s="170"/>
      <c r="EU629" s="170"/>
      <c r="FE629" s="170"/>
      <c r="FO629" s="170"/>
      <c r="FY629" s="170"/>
      <c r="GI629" s="170"/>
      <c r="GS629" s="170"/>
      <c r="HC629" s="170"/>
      <c r="HM629" s="170"/>
      <c r="HW629" s="170"/>
    </row>
    <row r="630" spans="1:231" s="3" customFormat="1" x14ac:dyDescent="0.25">
      <c r="A630" s="170"/>
      <c r="K630" s="170"/>
      <c r="U630" s="170"/>
      <c r="AE630" s="170"/>
      <c r="AO630" s="170"/>
      <c r="AY630" s="170"/>
      <c r="AZ630" s="170"/>
      <c r="BA630" s="170"/>
      <c r="BB630" s="170"/>
      <c r="BC630" s="170"/>
      <c r="BD630" s="170"/>
      <c r="BE630" s="170"/>
      <c r="BF630" s="170"/>
      <c r="BI630" s="170"/>
      <c r="BS630" s="170"/>
      <c r="CC630" s="170"/>
      <c r="CM630" s="170"/>
      <c r="CW630" s="170"/>
      <c r="DG630" s="170"/>
      <c r="DQ630" s="170"/>
      <c r="EA630" s="170"/>
      <c r="EK630" s="170"/>
      <c r="EU630" s="170"/>
      <c r="FE630" s="170"/>
      <c r="FO630" s="170"/>
      <c r="FY630" s="170"/>
      <c r="GI630" s="170"/>
      <c r="GS630" s="170"/>
      <c r="HC630" s="170"/>
      <c r="HM630" s="170"/>
      <c r="HW630" s="170"/>
    </row>
    <row r="631" spans="1:231" s="3" customFormat="1" x14ac:dyDescent="0.25">
      <c r="A631" s="170"/>
      <c r="K631" s="170"/>
      <c r="U631" s="170"/>
      <c r="AE631" s="170"/>
      <c r="AO631" s="170"/>
      <c r="AY631" s="170"/>
      <c r="AZ631" s="170"/>
      <c r="BA631" s="170"/>
      <c r="BB631" s="170"/>
      <c r="BC631" s="170"/>
      <c r="BD631" s="170"/>
      <c r="BE631" s="170"/>
      <c r="BF631" s="170"/>
      <c r="BI631" s="170"/>
      <c r="BS631" s="170"/>
      <c r="CC631" s="170"/>
      <c r="CM631" s="170"/>
      <c r="CW631" s="170"/>
      <c r="DG631" s="170"/>
      <c r="DQ631" s="170"/>
      <c r="EA631" s="170"/>
      <c r="EK631" s="170"/>
      <c r="EU631" s="170"/>
      <c r="FE631" s="170"/>
      <c r="FO631" s="170"/>
      <c r="FY631" s="170"/>
      <c r="GI631" s="170"/>
      <c r="GS631" s="170"/>
      <c r="HC631" s="170"/>
      <c r="HM631" s="170"/>
      <c r="HW631" s="170"/>
    </row>
    <row r="632" spans="1:231" s="3" customFormat="1" x14ac:dyDescent="0.25">
      <c r="A632" s="170"/>
      <c r="K632" s="170"/>
      <c r="U632" s="170"/>
      <c r="AE632" s="170"/>
      <c r="AO632" s="170"/>
      <c r="AY632" s="170"/>
      <c r="AZ632" s="170"/>
      <c r="BA632" s="170"/>
      <c r="BB632" s="170"/>
      <c r="BC632" s="170"/>
      <c r="BD632" s="170"/>
      <c r="BE632" s="170"/>
      <c r="BF632" s="170"/>
      <c r="BI632" s="170"/>
      <c r="BS632" s="170"/>
      <c r="CC632" s="170"/>
      <c r="CM632" s="170"/>
      <c r="CW632" s="170"/>
      <c r="DG632" s="170"/>
      <c r="DQ632" s="170"/>
      <c r="EA632" s="170"/>
      <c r="EK632" s="170"/>
      <c r="EU632" s="170"/>
      <c r="FE632" s="170"/>
      <c r="FO632" s="170"/>
      <c r="FY632" s="170"/>
      <c r="GI632" s="170"/>
      <c r="GS632" s="170"/>
      <c r="HC632" s="170"/>
      <c r="HM632" s="170"/>
      <c r="HW632" s="170"/>
    </row>
    <row r="633" spans="1:231" s="3" customFormat="1" x14ac:dyDescent="0.25">
      <c r="A633" s="170"/>
      <c r="K633" s="170"/>
      <c r="U633" s="170"/>
      <c r="AE633" s="170"/>
      <c r="AO633" s="170"/>
      <c r="AY633" s="170"/>
      <c r="AZ633" s="170"/>
      <c r="BA633" s="170"/>
      <c r="BB633" s="170"/>
      <c r="BC633" s="170"/>
      <c r="BD633" s="170"/>
      <c r="BE633" s="170"/>
      <c r="BF633" s="170"/>
      <c r="BI633" s="170"/>
      <c r="BS633" s="170"/>
      <c r="CC633" s="170"/>
      <c r="CM633" s="170"/>
      <c r="CW633" s="170"/>
      <c r="DG633" s="170"/>
      <c r="DQ633" s="170"/>
      <c r="EA633" s="170"/>
      <c r="EK633" s="170"/>
      <c r="EU633" s="170"/>
      <c r="FE633" s="170"/>
      <c r="FO633" s="170"/>
      <c r="FY633" s="170"/>
      <c r="GI633" s="170"/>
      <c r="GS633" s="170"/>
      <c r="HC633" s="170"/>
      <c r="HM633" s="170"/>
      <c r="HW633" s="170"/>
    </row>
    <row r="634" spans="1:231" s="3" customFormat="1" x14ac:dyDescent="0.25">
      <c r="A634" s="170"/>
      <c r="K634" s="170"/>
      <c r="U634" s="170"/>
      <c r="AE634" s="170"/>
      <c r="AO634" s="170"/>
      <c r="AY634" s="170"/>
      <c r="AZ634" s="170"/>
      <c r="BA634" s="170"/>
      <c r="BB634" s="170"/>
      <c r="BC634" s="170"/>
      <c r="BD634" s="170"/>
      <c r="BE634" s="170"/>
      <c r="BF634" s="170"/>
      <c r="BI634" s="170"/>
      <c r="BS634" s="170"/>
      <c r="CC634" s="170"/>
      <c r="CM634" s="170"/>
      <c r="CW634" s="170"/>
      <c r="DG634" s="170"/>
      <c r="DQ634" s="170"/>
      <c r="EA634" s="170"/>
      <c r="EK634" s="170"/>
      <c r="EU634" s="170"/>
      <c r="FE634" s="170"/>
      <c r="FO634" s="170"/>
      <c r="FY634" s="170"/>
      <c r="GI634" s="170"/>
      <c r="GS634" s="170"/>
      <c r="HC634" s="170"/>
      <c r="HM634" s="170"/>
      <c r="HW634" s="170"/>
    </row>
    <row r="635" spans="1:231" s="3" customFormat="1" x14ac:dyDescent="0.25">
      <c r="A635" s="170"/>
      <c r="K635" s="170"/>
      <c r="U635" s="170"/>
      <c r="AE635" s="170"/>
      <c r="AO635" s="170"/>
      <c r="AY635" s="170"/>
      <c r="AZ635" s="170"/>
      <c r="BA635" s="170"/>
      <c r="BB635" s="170"/>
      <c r="BC635" s="170"/>
      <c r="BD635" s="170"/>
      <c r="BE635" s="170"/>
      <c r="BF635" s="170"/>
      <c r="BI635" s="170"/>
      <c r="BS635" s="170"/>
      <c r="CC635" s="170"/>
      <c r="CM635" s="170"/>
      <c r="CW635" s="170"/>
      <c r="DG635" s="170"/>
      <c r="DQ635" s="170"/>
      <c r="EA635" s="170"/>
      <c r="EK635" s="170"/>
      <c r="EU635" s="170"/>
      <c r="FE635" s="170"/>
      <c r="FO635" s="170"/>
      <c r="FY635" s="170"/>
      <c r="GI635" s="170"/>
      <c r="GS635" s="170"/>
      <c r="HC635" s="170"/>
      <c r="HM635" s="170"/>
      <c r="HW635" s="170"/>
    </row>
    <row r="636" spans="1:231" s="3" customFormat="1" x14ac:dyDescent="0.25">
      <c r="A636" s="170"/>
      <c r="K636" s="170"/>
      <c r="U636" s="170"/>
      <c r="AE636" s="170"/>
      <c r="AO636" s="170"/>
      <c r="AY636" s="170"/>
      <c r="AZ636" s="170"/>
      <c r="BA636" s="170"/>
      <c r="BB636" s="170"/>
      <c r="BC636" s="170"/>
      <c r="BD636" s="170"/>
      <c r="BE636" s="170"/>
      <c r="BF636" s="170"/>
      <c r="BI636" s="170"/>
      <c r="BS636" s="170"/>
      <c r="CC636" s="170"/>
      <c r="CM636" s="170"/>
      <c r="CW636" s="170"/>
      <c r="DG636" s="170"/>
      <c r="DQ636" s="170"/>
      <c r="EA636" s="170"/>
      <c r="EK636" s="170"/>
      <c r="EU636" s="170"/>
      <c r="FE636" s="170"/>
      <c r="FO636" s="170"/>
      <c r="FY636" s="170"/>
      <c r="GI636" s="170"/>
      <c r="GS636" s="170"/>
      <c r="HC636" s="170"/>
      <c r="HM636" s="170"/>
      <c r="HW636" s="170"/>
    </row>
    <row r="637" spans="1:231" s="3" customFormat="1" x14ac:dyDescent="0.25">
      <c r="A637" s="170"/>
      <c r="K637" s="170"/>
      <c r="U637" s="170"/>
      <c r="AE637" s="170"/>
      <c r="AO637" s="170"/>
      <c r="AY637" s="170"/>
      <c r="AZ637" s="170"/>
      <c r="BA637" s="170"/>
      <c r="BB637" s="170"/>
      <c r="BC637" s="170"/>
      <c r="BD637" s="170"/>
      <c r="BE637" s="170"/>
      <c r="BF637" s="170"/>
      <c r="BI637" s="170"/>
      <c r="BS637" s="170"/>
      <c r="CC637" s="170"/>
      <c r="CM637" s="170"/>
      <c r="CW637" s="170"/>
      <c r="DG637" s="170"/>
      <c r="DQ637" s="170"/>
      <c r="EA637" s="170"/>
      <c r="EK637" s="170"/>
      <c r="EU637" s="170"/>
      <c r="FE637" s="170"/>
      <c r="FO637" s="170"/>
      <c r="FY637" s="170"/>
      <c r="GI637" s="170"/>
      <c r="GS637" s="170"/>
      <c r="HC637" s="170"/>
      <c r="HM637" s="170"/>
      <c r="HW637" s="170"/>
    </row>
    <row r="638" spans="1:231" s="3" customFormat="1" x14ac:dyDescent="0.25">
      <c r="A638" s="170"/>
      <c r="K638" s="170"/>
      <c r="U638" s="170"/>
      <c r="AE638" s="170"/>
      <c r="AO638" s="170"/>
      <c r="AY638" s="170"/>
      <c r="AZ638" s="170"/>
      <c r="BA638" s="170"/>
      <c r="BB638" s="170"/>
      <c r="BC638" s="170"/>
      <c r="BD638" s="170"/>
      <c r="BE638" s="170"/>
      <c r="BF638" s="170"/>
      <c r="BI638" s="170"/>
      <c r="BS638" s="170"/>
      <c r="CC638" s="170"/>
      <c r="CM638" s="170"/>
      <c r="CW638" s="170"/>
      <c r="DG638" s="170"/>
      <c r="DQ638" s="170"/>
      <c r="EA638" s="170"/>
      <c r="EK638" s="170"/>
      <c r="EU638" s="170"/>
      <c r="FE638" s="170"/>
      <c r="FO638" s="170"/>
      <c r="FY638" s="170"/>
      <c r="GI638" s="170"/>
      <c r="GS638" s="170"/>
      <c r="HC638" s="170"/>
      <c r="HM638" s="170"/>
      <c r="HW638" s="170"/>
    </row>
  </sheetData>
  <mergeCells count="73">
    <mergeCell ref="FZ27:GF27"/>
    <mergeCell ref="GA1:GF2"/>
    <mergeCell ref="GA3:GF3"/>
    <mergeCell ref="HD27:HJ27"/>
    <mergeCell ref="HX27:ID27"/>
    <mergeCell ref="HY1:ID2"/>
    <mergeCell ref="HY3:ID3"/>
    <mergeCell ref="GU1:GZ2"/>
    <mergeCell ref="GU3:GZ3"/>
    <mergeCell ref="GT27:GZ27"/>
    <mergeCell ref="GJ27:GP27"/>
    <mergeCell ref="GK1:GP2"/>
    <mergeCell ref="GK3:GP3"/>
    <mergeCell ref="HO1:HT2"/>
    <mergeCell ref="HO3:HT3"/>
    <mergeCell ref="HN27:HT27"/>
    <mergeCell ref="FF27:FL27"/>
    <mergeCell ref="FG1:FL2"/>
    <mergeCell ref="FG3:FL3"/>
    <mergeCell ref="FP27:FV27"/>
    <mergeCell ref="FQ1:FV2"/>
    <mergeCell ref="FQ3:FV3"/>
    <mergeCell ref="EM1:ER2"/>
    <mergeCell ref="EM3:ER3"/>
    <mergeCell ref="EV27:FB27"/>
    <mergeCell ref="EW1:FB2"/>
    <mergeCell ref="EW3:FB3"/>
    <mergeCell ref="B27:H27"/>
    <mergeCell ref="L27:R27"/>
    <mergeCell ref="V27:AB27"/>
    <mergeCell ref="AF27:AL27"/>
    <mergeCell ref="AP27:AV27"/>
    <mergeCell ref="C1:H2"/>
    <mergeCell ref="M1:R2"/>
    <mergeCell ref="W1:AB2"/>
    <mergeCell ref="AG1:AL2"/>
    <mergeCell ref="AQ1:AV2"/>
    <mergeCell ref="C3:H3"/>
    <mergeCell ref="M3:R3"/>
    <mergeCell ref="W3:AB3"/>
    <mergeCell ref="AG3:AL3"/>
    <mergeCell ref="AQ3:AV3"/>
    <mergeCell ref="BA1:BF2"/>
    <mergeCell ref="BA3:BF3"/>
    <mergeCell ref="BU1:BZ2"/>
    <mergeCell ref="BU3:BZ3"/>
    <mergeCell ref="BT27:BZ27"/>
    <mergeCell ref="BK1:BP2"/>
    <mergeCell ref="BK3:BP3"/>
    <mergeCell ref="BJ27:BP27"/>
    <mergeCell ref="AZ27:BF27"/>
    <mergeCell ref="CE1:CJ2"/>
    <mergeCell ref="CE3:CJ3"/>
    <mergeCell ref="CD27:CJ27"/>
    <mergeCell ref="CN27:CT27"/>
    <mergeCell ref="CO1:CT2"/>
    <mergeCell ref="CO3:CT3"/>
    <mergeCell ref="II1:IN2"/>
    <mergeCell ref="II3:IN3"/>
    <mergeCell ref="IH27:IN27"/>
    <mergeCell ref="CY1:DD2"/>
    <mergeCell ref="DI1:DN2"/>
    <mergeCell ref="CY3:DD3"/>
    <mergeCell ref="DI3:DN3"/>
    <mergeCell ref="CX27:DD27"/>
    <mergeCell ref="DH27:DN27"/>
    <mergeCell ref="DS3:DX3"/>
    <mergeCell ref="DR27:DX27"/>
    <mergeCell ref="EC1:EH2"/>
    <mergeCell ref="EC3:EH3"/>
    <mergeCell ref="EB27:EH27"/>
    <mergeCell ref="DS1:DX2"/>
    <mergeCell ref="EL27:ER2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tabColor theme="0"/>
  </sheetPr>
  <dimension ref="A1:IP641"/>
  <sheetViews>
    <sheetView showGridLines="0" showRowColHeaders="0" zoomScale="90" zoomScaleNormal="90" workbookViewId="0"/>
  </sheetViews>
  <sheetFormatPr defaultRowHeight="15.75" x14ac:dyDescent="0.25"/>
  <cols>
    <col min="1" max="1" width="24.625" style="171" customWidth="1"/>
    <col min="2" max="2" width="29.75" customWidth="1"/>
    <col min="3" max="8" width="7.875" customWidth="1"/>
    <col min="9" max="10" width="1.125" customWidth="1"/>
    <col min="11" max="11" width="24.625" style="171" customWidth="1"/>
    <col min="12" max="12" width="29.75" customWidth="1"/>
    <col min="13" max="18" width="7.875" customWidth="1"/>
    <col min="19" max="20" width="1.125" customWidth="1"/>
    <col min="21" max="21" width="24.625" style="171" customWidth="1"/>
    <col min="22" max="22" width="29.75" customWidth="1"/>
    <col min="23" max="28" width="7.875" customWidth="1"/>
    <col min="29" max="30" width="1.125" customWidth="1"/>
    <col min="31" max="31" width="24.625" style="171" customWidth="1"/>
    <col min="32" max="32" width="29.75" customWidth="1"/>
    <col min="33" max="38" width="7.875" customWidth="1"/>
    <col min="39" max="40" width="1.125" customWidth="1"/>
    <col min="41" max="41" width="24.625" style="171" customWidth="1"/>
    <col min="42" max="42" width="29.75" customWidth="1"/>
    <col min="43" max="48" width="7.875" customWidth="1"/>
    <col min="49" max="50" width="1.125" customWidth="1"/>
    <col min="51" max="51" width="24.625" style="171" customWidth="1"/>
    <col min="52" max="52" width="29.75" style="171" customWidth="1"/>
    <col min="53" max="58" width="7.875" style="171" customWidth="1"/>
    <col min="59" max="60" width="1.125" customWidth="1"/>
    <col min="61" max="61" width="24.625" style="171" customWidth="1"/>
    <col min="62" max="62" width="29.75" customWidth="1"/>
    <col min="63" max="68" width="7.875" customWidth="1"/>
    <col min="69" max="70" width="1.125" customWidth="1"/>
    <col min="71" max="71" width="24.625" style="171" customWidth="1"/>
    <col min="72" max="72" width="29.75" customWidth="1"/>
    <col min="73" max="78" width="7.875" customWidth="1"/>
    <col min="79" max="80" width="1.125" customWidth="1"/>
    <col min="81" max="81" width="24.625" style="171" customWidth="1"/>
    <col min="82" max="82" width="29.75" customWidth="1"/>
    <col min="83" max="88" width="7.875" customWidth="1"/>
    <col min="89" max="90" width="1.125" customWidth="1"/>
    <col min="91" max="91" width="24.625" style="171" customWidth="1"/>
    <col min="92" max="92" width="29.75" customWidth="1"/>
    <col min="93" max="98" width="7.875" customWidth="1"/>
    <col min="99" max="100" width="1.125" customWidth="1"/>
    <col min="101" max="101" width="24.625" style="171" customWidth="1"/>
    <col min="102" max="102" width="29.75" customWidth="1"/>
    <col min="103" max="108" width="7.875" customWidth="1"/>
    <col min="109" max="110" width="1.125" customWidth="1"/>
    <col min="111" max="111" width="24.625" style="171" customWidth="1"/>
    <col min="112" max="112" width="29.75" customWidth="1"/>
    <col min="113" max="118" width="7.875" customWidth="1"/>
    <col min="119" max="120" width="1.125" customWidth="1"/>
    <col min="121" max="121" width="24.625" style="171" customWidth="1"/>
    <col min="122" max="122" width="29.75" customWidth="1"/>
    <col min="123" max="128" width="7.875" customWidth="1"/>
    <col min="129" max="130" width="1.125" customWidth="1"/>
    <col min="131" max="131" width="24.625" style="171" customWidth="1"/>
    <col min="132" max="132" width="29.75" customWidth="1"/>
    <col min="133" max="138" width="7.875" customWidth="1"/>
    <col min="139" max="140" width="1.125" customWidth="1"/>
    <col min="141" max="141" width="24.625" style="171" customWidth="1"/>
    <col min="142" max="142" width="29.75" customWidth="1"/>
    <col min="143" max="148" width="7.875" customWidth="1"/>
    <col min="149" max="150" width="1.125" customWidth="1"/>
    <col min="151" max="151" width="24.625" style="171" customWidth="1"/>
    <col min="152" max="152" width="29.75" customWidth="1"/>
    <col min="153" max="158" width="7.875" customWidth="1"/>
    <col min="159" max="160" width="1.125" customWidth="1"/>
    <col min="161" max="161" width="24.625" style="171" customWidth="1"/>
    <col min="162" max="162" width="29.75" customWidth="1"/>
    <col min="163" max="168" width="7.875" customWidth="1"/>
    <col min="169" max="170" width="1.125" customWidth="1"/>
    <col min="171" max="171" width="24.625" style="171" customWidth="1"/>
    <col min="172" max="172" width="29.75" customWidth="1"/>
    <col min="173" max="178" width="7.875" customWidth="1"/>
    <col min="179" max="180" width="1.125" customWidth="1"/>
    <col min="181" max="181" width="24.625" style="171" customWidth="1"/>
    <col min="182" max="182" width="29.75" customWidth="1"/>
    <col min="183" max="188" width="7.875" customWidth="1"/>
    <col min="189" max="190" width="1.125" customWidth="1"/>
    <col min="191" max="191" width="24.625" style="171" customWidth="1"/>
    <col min="192" max="192" width="29.75" customWidth="1"/>
    <col min="193" max="198" width="7.875" customWidth="1"/>
    <col min="199" max="200" width="1.125" customWidth="1"/>
    <col min="201" max="201" width="24.625" style="171" customWidth="1"/>
    <col min="202" max="202" width="29.75" customWidth="1"/>
    <col min="203" max="208" width="7.875" customWidth="1"/>
    <col min="209" max="210" width="1.125" customWidth="1"/>
    <col min="211" max="211" width="24.625" style="171" customWidth="1"/>
    <col min="212" max="212" width="29.75" customWidth="1"/>
    <col min="213" max="218" width="7.875" customWidth="1"/>
    <col min="219" max="220" width="1.125" customWidth="1"/>
    <col min="221" max="221" width="24.625" style="171" customWidth="1"/>
    <col min="222" max="222" width="29.75" customWidth="1"/>
    <col min="223" max="228" width="7.875" customWidth="1"/>
    <col min="229" max="230" width="1.125" customWidth="1"/>
    <col min="231" max="231" width="24.625" style="171" customWidth="1"/>
    <col min="232" max="232" width="29.75" customWidth="1"/>
    <col min="233" max="238" width="7.875" customWidth="1"/>
    <col min="239" max="240" width="1.125" customWidth="1"/>
    <col min="241" max="241" width="24.625" customWidth="1"/>
    <col min="242" max="242" width="29.75" customWidth="1"/>
    <col min="243" max="248" width="7.875" customWidth="1"/>
    <col min="249" max="250" width="1.125" customWidth="1"/>
  </cols>
  <sheetData>
    <row r="1" spans="1:250" s="497" customFormat="1" ht="15.75" customHeight="1" x14ac:dyDescent="0.25">
      <c r="A1" s="526" t="s">
        <v>22</v>
      </c>
      <c r="B1" s="527" t="str">
        <f>'Water Data'!B1</f>
        <v>EMIS00</v>
      </c>
      <c r="C1" s="600" t="s">
        <v>160</v>
      </c>
      <c r="D1" s="609"/>
      <c r="E1" s="609"/>
      <c r="F1" s="609"/>
      <c r="G1" s="609"/>
      <c r="H1" s="610"/>
      <c r="I1" s="528"/>
      <c r="J1" s="529"/>
      <c r="K1" s="526" t="s">
        <v>22</v>
      </c>
      <c r="L1" s="527" t="str">
        <f>'Water Data'!L1</f>
        <v>EMIS01</v>
      </c>
      <c r="M1" s="600" t="s">
        <v>160</v>
      </c>
      <c r="N1" s="609"/>
      <c r="O1" s="609"/>
      <c r="P1" s="609"/>
      <c r="Q1" s="609"/>
      <c r="R1" s="610"/>
      <c r="S1" s="528"/>
      <c r="T1" s="529"/>
      <c r="U1" s="526" t="s">
        <v>22</v>
      </c>
      <c r="V1" s="527" t="str">
        <f>'Water Data'!V1</f>
        <v>EMIS02</v>
      </c>
      <c r="W1" s="600" t="s">
        <v>160</v>
      </c>
      <c r="X1" s="609"/>
      <c r="Y1" s="609"/>
      <c r="Z1" s="609"/>
      <c r="AA1" s="609"/>
      <c r="AB1" s="610"/>
      <c r="AC1" s="528"/>
      <c r="AD1" s="529"/>
      <c r="AE1" s="526" t="s">
        <v>22</v>
      </c>
      <c r="AF1" s="527" t="str">
        <f>'Water Data'!AF1</f>
        <v>EMIS03</v>
      </c>
      <c r="AG1" s="600" t="s">
        <v>160</v>
      </c>
      <c r="AH1" s="609"/>
      <c r="AI1" s="609"/>
      <c r="AJ1" s="609"/>
      <c r="AK1" s="609"/>
      <c r="AL1" s="610"/>
      <c r="AM1" s="528"/>
      <c r="AN1" s="529"/>
      <c r="AO1" s="526" t="s">
        <v>22</v>
      </c>
      <c r="AP1" s="527" t="str">
        <f>'Water Data'!AP1</f>
        <v>EMIS04</v>
      </c>
      <c r="AQ1" s="600" t="s">
        <v>160</v>
      </c>
      <c r="AR1" s="609"/>
      <c r="AS1" s="609"/>
      <c r="AT1" s="609"/>
      <c r="AU1" s="609"/>
      <c r="AV1" s="610"/>
      <c r="AW1" s="528"/>
      <c r="AX1" s="529"/>
      <c r="AY1" s="526" t="s">
        <v>22</v>
      </c>
      <c r="AZ1" s="527" t="str">
        <f>'Water Data'!AZ1</f>
        <v>EMIS05</v>
      </c>
      <c r="BA1" s="600" t="s">
        <v>160</v>
      </c>
      <c r="BB1" s="609"/>
      <c r="BC1" s="609"/>
      <c r="BD1" s="609"/>
      <c r="BE1" s="609"/>
      <c r="BF1" s="610"/>
      <c r="BG1" s="528"/>
      <c r="BH1" s="529"/>
      <c r="BI1" s="526" t="s">
        <v>22</v>
      </c>
      <c r="BJ1" s="527" t="str">
        <f>'Water Data'!BJ1</f>
        <v>EMIS06</v>
      </c>
      <c r="BK1" s="600" t="str">
        <f>'Water Data'!BK1:BP2</f>
        <v>Ethiopia</v>
      </c>
      <c r="BL1" s="609"/>
      <c r="BM1" s="609"/>
      <c r="BN1" s="609"/>
      <c r="BO1" s="609"/>
      <c r="BP1" s="610"/>
      <c r="BQ1" s="528"/>
      <c r="BR1" s="529"/>
      <c r="BS1" s="526" t="s">
        <v>22</v>
      </c>
      <c r="BT1" s="527" t="str">
        <f>'Water Data'!BT1</f>
        <v>EMIS07</v>
      </c>
      <c r="BU1" s="600" t="str">
        <f>'Water Data'!BU1:BZ2</f>
        <v>Ethiopia</v>
      </c>
      <c r="BV1" s="609"/>
      <c r="BW1" s="609"/>
      <c r="BX1" s="609"/>
      <c r="BY1" s="609"/>
      <c r="BZ1" s="610"/>
      <c r="CA1" s="528"/>
      <c r="CB1" s="529"/>
      <c r="CC1" s="526" t="s">
        <v>22</v>
      </c>
      <c r="CD1" s="527" t="str">
        <f>'Water Data'!CD1</f>
        <v>EMIS08</v>
      </c>
      <c r="CE1" s="600" t="str">
        <f>'Water Data'!CE1:CJ2</f>
        <v>Ethiopia</v>
      </c>
      <c r="CF1" s="609"/>
      <c r="CG1" s="609"/>
      <c r="CH1" s="609"/>
      <c r="CI1" s="609"/>
      <c r="CJ1" s="610"/>
      <c r="CK1" s="528"/>
      <c r="CL1" s="529"/>
      <c r="CM1" s="526" t="s">
        <v>22</v>
      </c>
      <c r="CN1" s="527" t="str">
        <f>'Water Data'!CN1</f>
        <v>EMIS09</v>
      </c>
      <c r="CO1" s="600" t="str">
        <f>'Water Data'!CO1:CT2</f>
        <v>Ethiopia</v>
      </c>
      <c r="CP1" s="600"/>
      <c r="CQ1" s="600"/>
      <c r="CR1" s="600"/>
      <c r="CS1" s="600"/>
      <c r="CT1" s="601"/>
      <c r="CU1" s="528"/>
      <c r="CV1" s="529"/>
      <c r="CW1" s="526" t="s">
        <v>22</v>
      </c>
      <c r="CX1" s="527" t="str">
        <f>'Water Data'!CX1</f>
        <v>EMIS10</v>
      </c>
      <c r="CY1" s="600" t="str">
        <f>'Water Data'!CY1:DD2</f>
        <v>Ethiopia</v>
      </c>
      <c r="CZ1" s="600"/>
      <c r="DA1" s="600"/>
      <c r="DB1" s="600"/>
      <c r="DC1" s="600"/>
      <c r="DD1" s="601"/>
      <c r="DE1" s="528"/>
      <c r="DF1" s="529"/>
      <c r="DG1" s="526" t="s">
        <v>22</v>
      </c>
      <c r="DH1" s="527" t="str">
        <f>'Water Data'!DH1</f>
        <v>UIS10</v>
      </c>
      <c r="DI1" s="600" t="str">
        <f>'Water Data'!DI1:DN2</f>
        <v>Ethiopia</v>
      </c>
      <c r="DJ1" s="600"/>
      <c r="DK1" s="600"/>
      <c r="DL1" s="600"/>
      <c r="DM1" s="600"/>
      <c r="DN1" s="601"/>
      <c r="DO1" s="528"/>
      <c r="DP1" s="529"/>
      <c r="DQ1" s="526" t="s">
        <v>22</v>
      </c>
      <c r="DR1" s="527" t="str">
        <f>'Water Data'!DR1</f>
        <v>EMIS11</v>
      </c>
      <c r="DS1" s="600" t="str">
        <f>'Water Data'!DS1:DX2</f>
        <v>Ethiopia</v>
      </c>
      <c r="DT1" s="600"/>
      <c r="DU1" s="600"/>
      <c r="DV1" s="600"/>
      <c r="DW1" s="600"/>
      <c r="DX1" s="601"/>
      <c r="DY1" s="528"/>
      <c r="DZ1" s="529"/>
      <c r="EA1" s="526" t="s">
        <v>22</v>
      </c>
      <c r="EB1" s="527" t="str">
        <f>'Water Data'!EB1</f>
        <v>UIS11</v>
      </c>
      <c r="EC1" s="600" t="str">
        <f>'Water Data'!EC1:EH2</f>
        <v>Ethiopia</v>
      </c>
      <c r="ED1" s="600"/>
      <c r="EE1" s="600"/>
      <c r="EF1" s="600"/>
      <c r="EG1" s="600"/>
      <c r="EH1" s="601"/>
      <c r="EI1" s="528"/>
      <c r="EJ1" s="529"/>
      <c r="EK1" s="526" t="s">
        <v>22</v>
      </c>
      <c r="EL1" s="527" t="str">
        <f>'Water Data'!EL1</f>
        <v>EMIS12</v>
      </c>
      <c r="EM1" s="600" t="str">
        <f>'Water Data'!EM1:ER2</f>
        <v>Ethiopia</v>
      </c>
      <c r="EN1" s="600"/>
      <c r="EO1" s="600"/>
      <c r="EP1" s="600"/>
      <c r="EQ1" s="600"/>
      <c r="ER1" s="601"/>
      <c r="ES1" s="528"/>
      <c r="ET1" s="529"/>
      <c r="EU1" s="526" t="s">
        <v>22</v>
      </c>
      <c r="EV1" s="527" t="str">
        <f>'Water Data'!EV1</f>
        <v>UIS12</v>
      </c>
      <c r="EW1" s="600" t="str">
        <f>'Water Data'!EW1:FB2</f>
        <v>Ethiopia</v>
      </c>
      <c r="EX1" s="600"/>
      <c r="EY1" s="600"/>
      <c r="EZ1" s="600"/>
      <c r="FA1" s="600"/>
      <c r="FB1" s="601"/>
      <c r="FC1" s="528"/>
      <c r="FD1" s="529"/>
      <c r="FE1" s="526" t="s">
        <v>22</v>
      </c>
      <c r="FF1" s="527" t="str">
        <f>'Water Data'!FF1</f>
        <v>EMIS13</v>
      </c>
      <c r="FG1" s="600" t="str">
        <f>'Water Data'!FG1:FL2</f>
        <v>Ethiopia</v>
      </c>
      <c r="FH1" s="600"/>
      <c r="FI1" s="600"/>
      <c r="FJ1" s="600"/>
      <c r="FK1" s="600"/>
      <c r="FL1" s="601"/>
      <c r="FM1" s="528"/>
      <c r="FN1" s="529"/>
      <c r="FO1" s="526" t="s">
        <v>22</v>
      </c>
      <c r="FP1" s="527" t="str">
        <f>'Water Data'!FP1</f>
        <v>YL13</v>
      </c>
      <c r="FQ1" s="600" t="str">
        <f>'Water Data'!FQ1:FV2</f>
        <v>Ethiopia</v>
      </c>
      <c r="FR1" s="600"/>
      <c r="FS1" s="600"/>
      <c r="FT1" s="600"/>
      <c r="FU1" s="600"/>
      <c r="FV1" s="601"/>
      <c r="FW1" s="528"/>
      <c r="FX1" s="529"/>
      <c r="FY1" s="526" t="s">
        <v>22</v>
      </c>
      <c r="FZ1" s="527" t="str">
        <f>'Water Data'!FZ1</f>
        <v>UIS14</v>
      </c>
      <c r="GA1" s="600" t="str">
        <f>'Water Data'!GA1:GF2</f>
        <v>Ethiopia</v>
      </c>
      <c r="GB1" s="600"/>
      <c r="GC1" s="600"/>
      <c r="GD1" s="600"/>
      <c r="GE1" s="600"/>
      <c r="GF1" s="601"/>
      <c r="GG1" s="528"/>
      <c r="GH1" s="529"/>
      <c r="GI1" s="526" t="s">
        <v>22</v>
      </c>
      <c r="GJ1" s="527" t="str">
        <f>'Water Data'!GJ1</f>
        <v>EMIS14</v>
      </c>
      <c r="GK1" s="600" t="str">
        <f>'Water Data'!GK1:GP2</f>
        <v>Ethiopia</v>
      </c>
      <c r="GL1" s="600"/>
      <c r="GM1" s="600"/>
      <c r="GN1" s="600"/>
      <c r="GO1" s="600"/>
      <c r="GP1" s="601"/>
      <c r="GQ1" s="528"/>
      <c r="GR1" s="529"/>
      <c r="GS1" s="526" t="s">
        <v>22</v>
      </c>
      <c r="GT1" s="527" t="str">
        <f>'Water Data'!GT1</f>
        <v>EMIS15</v>
      </c>
      <c r="GU1" s="600" t="str">
        <f>'Water Data'!GU1:GZ2</f>
        <v>Ethiopia</v>
      </c>
      <c r="GV1" s="600"/>
      <c r="GW1" s="600"/>
      <c r="GX1" s="600"/>
      <c r="GY1" s="600"/>
      <c r="GZ1" s="601"/>
      <c r="HA1" s="528"/>
      <c r="HB1" s="529"/>
      <c r="HC1" s="526" t="s">
        <v>22</v>
      </c>
      <c r="HD1" s="527" t="str">
        <f>'Water Data'!HD1</f>
        <v>EMIS16</v>
      </c>
      <c r="HE1" s="600" t="str">
        <f>'Water Data'!HE1:HJ2</f>
        <v>Ethiopia</v>
      </c>
      <c r="HF1" s="600"/>
      <c r="HG1" s="600"/>
      <c r="HH1" s="600"/>
      <c r="HI1" s="600"/>
      <c r="HJ1" s="601"/>
      <c r="HK1" s="528"/>
      <c r="HL1" s="529"/>
      <c r="HM1" s="526" t="s">
        <v>22</v>
      </c>
      <c r="HN1" s="527" t="str">
        <f>'Water Data'!HN1</f>
        <v>YL17</v>
      </c>
      <c r="HO1" s="600" t="str">
        <f>'Water Data'!HO1:HT2</f>
        <v>Ethiopia</v>
      </c>
      <c r="HP1" s="600"/>
      <c r="HQ1" s="600"/>
      <c r="HR1" s="600"/>
      <c r="HS1" s="600"/>
      <c r="HT1" s="601"/>
      <c r="HU1" s="528"/>
      <c r="HV1" s="529"/>
      <c r="HW1" s="526" t="s">
        <v>22</v>
      </c>
      <c r="HX1" s="527" t="str">
        <f>'Water Data'!HX1</f>
        <v>EMIS17</v>
      </c>
      <c r="HY1" s="600" t="str">
        <f>'Water Data'!HY1:ID2</f>
        <v>Ethiopia</v>
      </c>
      <c r="HZ1" s="600"/>
      <c r="IA1" s="600"/>
      <c r="IB1" s="600"/>
      <c r="IC1" s="600"/>
      <c r="ID1" s="601"/>
      <c r="IE1" s="528"/>
      <c r="IF1" s="529"/>
      <c r="IG1" s="526" t="s">
        <v>22</v>
      </c>
      <c r="IH1" s="527" t="str">
        <f>'Water Data'!IH1</f>
        <v>WV17</v>
      </c>
      <c r="II1" s="600" t="str">
        <f>'Water Data'!II1:IN2</f>
        <v>Ethiopia</v>
      </c>
      <c r="IJ1" s="600"/>
      <c r="IK1" s="600"/>
      <c r="IL1" s="600"/>
      <c r="IM1" s="600"/>
      <c r="IN1" s="601"/>
      <c r="IO1" s="528"/>
      <c r="IP1" s="529"/>
    </row>
    <row r="2" spans="1:250" s="497" customFormat="1" x14ac:dyDescent="0.25">
      <c r="A2" s="530" t="str">
        <f>'Water Data'!A2</f>
        <v>Education Statistics Annual Abstract 1992 E.C. / 1999-2000</v>
      </c>
      <c r="B2" s="531"/>
      <c r="C2" s="611"/>
      <c r="D2" s="611"/>
      <c r="E2" s="611"/>
      <c r="F2" s="611"/>
      <c r="G2" s="611"/>
      <c r="H2" s="612"/>
      <c r="I2" s="495"/>
      <c r="J2" s="532"/>
      <c r="K2" s="530" t="str">
        <f>'Water Data'!K2</f>
        <v>Education Statistics Annual Abstract 1993 E.C. / 2000-2001</v>
      </c>
      <c r="L2" s="531"/>
      <c r="M2" s="611"/>
      <c r="N2" s="611"/>
      <c r="O2" s="611"/>
      <c r="P2" s="611"/>
      <c r="Q2" s="611"/>
      <c r="R2" s="612"/>
      <c r="S2" s="495"/>
      <c r="T2" s="532"/>
      <c r="U2" s="530" t="str">
        <f>'Water Data'!U2</f>
        <v>Education Statistics Annual Abstract 1994 E.C. / 2001-2002</v>
      </c>
      <c r="V2" s="531"/>
      <c r="W2" s="611"/>
      <c r="X2" s="611"/>
      <c r="Y2" s="611"/>
      <c r="Z2" s="611"/>
      <c r="AA2" s="611"/>
      <c r="AB2" s="612"/>
      <c r="AC2" s="495"/>
      <c r="AD2" s="532"/>
      <c r="AE2" s="530" t="str">
        <f>'Water Data'!AE2</f>
        <v>Education Statistics Annual Abstract 1995 E.C. / 2002-2003</v>
      </c>
      <c r="AF2" s="531"/>
      <c r="AG2" s="611"/>
      <c r="AH2" s="611"/>
      <c r="AI2" s="611"/>
      <c r="AJ2" s="611"/>
      <c r="AK2" s="611"/>
      <c r="AL2" s="612"/>
      <c r="AM2" s="495"/>
      <c r="AN2" s="532"/>
      <c r="AO2" s="530" t="str">
        <f>'Water Data'!AO2</f>
        <v>Education Statistics Annual Abstract 1996 E.C. / 2003-2004</v>
      </c>
      <c r="AP2" s="531"/>
      <c r="AQ2" s="611"/>
      <c r="AR2" s="611"/>
      <c r="AS2" s="611"/>
      <c r="AT2" s="611"/>
      <c r="AU2" s="611"/>
      <c r="AV2" s="612"/>
      <c r="AW2" s="495"/>
      <c r="AX2" s="532"/>
      <c r="AY2" s="530" t="str">
        <f>'Water Data'!AY2</f>
        <v>Education Statistics Annual Abstract 1997 E.C. / 2004-2005</v>
      </c>
      <c r="AZ2" s="531"/>
      <c r="BA2" s="611"/>
      <c r="BB2" s="611"/>
      <c r="BC2" s="611"/>
      <c r="BD2" s="611"/>
      <c r="BE2" s="611"/>
      <c r="BF2" s="612"/>
      <c r="BG2" s="495"/>
      <c r="BH2" s="532"/>
      <c r="BI2" s="530" t="str">
        <f>'Water Data'!BI2</f>
        <v>Education Statistics Annual Abstract 1998 E.C. / 2005-2006</v>
      </c>
      <c r="BJ2" s="531"/>
      <c r="BK2" s="611"/>
      <c r="BL2" s="611"/>
      <c r="BM2" s="611"/>
      <c r="BN2" s="611"/>
      <c r="BO2" s="611"/>
      <c r="BP2" s="612"/>
      <c r="BQ2" s="495"/>
      <c r="BR2" s="532"/>
      <c r="BS2" s="530" t="str">
        <f>'Water Data'!BS2</f>
        <v>Education Statistics Annual Abstract 1999 E.C. / 2006-2007</v>
      </c>
      <c r="BT2" s="531"/>
      <c r="BU2" s="611"/>
      <c r="BV2" s="611"/>
      <c r="BW2" s="611"/>
      <c r="BX2" s="611"/>
      <c r="BY2" s="611"/>
      <c r="BZ2" s="612"/>
      <c r="CA2" s="495"/>
      <c r="CB2" s="532"/>
      <c r="CC2" s="530" t="str">
        <f>'Water Data'!CC2</f>
        <v>Education Statistics Annual Abstract 2000 E.C. / 2007-2008</v>
      </c>
      <c r="CD2" s="531"/>
      <c r="CE2" s="611"/>
      <c r="CF2" s="611"/>
      <c r="CG2" s="611"/>
      <c r="CH2" s="611"/>
      <c r="CI2" s="611"/>
      <c r="CJ2" s="612"/>
      <c r="CK2" s="495"/>
      <c r="CL2" s="532"/>
      <c r="CM2" s="530" t="str">
        <f>'Water Data'!CM2</f>
        <v>Education Statistics Annual Abstract 2001 E.C. / 2008-2009</v>
      </c>
      <c r="CN2" s="531"/>
      <c r="CO2" s="608"/>
      <c r="CP2" s="608"/>
      <c r="CQ2" s="608"/>
      <c r="CR2" s="608"/>
      <c r="CS2" s="608"/>
      <c r="CT2" s="603"/>
      <c r="CU2" s="495"/>
      <c r="CV2" s="532"/>
      <c r="CW2" s="530" t="str">
        <f>'Water Data'!CW2</f>
        <v>Education Statistics Annual Abstract 2002 E.C. / 2009-2010</v>
      </c>
      <c r="CX2" s="531"/>
      <c r="CY2" s="608"/>
      <c r="CZ2" s="608"/>
      <c r="DA2" s="608"/>
      <c r="DB2" s="608"/>
      <c r="DC2" s="608"/>
      <c r="DD2" s="603"/>
      <c r="DE2" s="495"/>
      <c r="DF2" s="532"/>
      <c r="DG2" s="530" t="str">
        <f>'Water Data'!DG2</f>
        <v>UNESCO UIS (http://data.uis.unesco.org/)</v>
      </c>
      <c r="DH2" s="531"/>
      <c r="DI2" s="608"/>
      <c r="DJ2" s="608"/>
      <c r="DK2" s="608"/>
      <c r="DL2" s="608"/>
      <c r="DM2" s="608"/>
      <c r="DN2" s="603"/>
      <c r="DO2" s="495"/>
      <c r="DP2" s="532"/>
      <c r="DQ2" s="530" t="str">
        <f>'Water Data'!DQ2</f>
        <v>MoE Education Statistics Annual Abstract 2003 E.C / 2010-2011  G.C</v>
      </c>
      <c r="DR2" s="531"/>
      <c r="DS2" s="608"/>
      <c r="DT2" s="608"/>
      <c r="DU2" s="608"/>
      <c r="DV2" s="608"/>
      <c r="DW2" s="608"/>
      <c r="DX2" s="603"/>
      <c r="DY2" s="495"/>
      <c r="DZ2" s="532"/>
      <c r="EA2" s="530" t="str">
        <f>'Water Data'!EA2</f>
        <v>UNESCO UIS (http://data.uis.unesco.org/)</v>
      </c>
      <c r="EB2" s="531"/>
      <c r="EC2" s="608"/>
      <c r="ED2" s="608"/>
      <c r="EE2" s="608"/>
      <c r="EF2" s="608"/>
      <c r="EG2" s="608"/>
      <c r="EH2" s="603"/>
      <c r="EI2" s="495"/>
      <c r="EJ2" s="532"/>
      <c r="EK2" s="530" t="str">
        <f>'Water Data'!EK2</f>
        <v>MoE Education Statistics Annual Abstract 2004 E.C / 2011-12 G.C</v>
      </c>
      <c r="EL2" s="531"/>
      <c r="EM2" s="608"/>
      <c r="EN2" s="608"/>
      <c r="EO2" s="608"/>
      <c r="EP2" s="608"/>
      <c r="EQ2" s="608"/>
      <c r="ER2" s="603"/>
      <c r="ES2" s="495"/>
      <c r="ET2" s="532"/>
      <c r="EU2" s="530" t="str">
        <f>'Water Data'!EU2</f>
        <v>UNESCO UIS (http://data.uis.unesco.org/)</v>
      </c>
      <c r="EV2" s="531"/>
      <c r="EW2" s="608"/>
      <c r="EX2" s="608"/>
      <c r="EY2" s="608"/>
      <c r="EZ2" s="608"/>
      <c r="FA2" s="608"/>
      <c r="FB2" s="603"/>
      <c r="FC2" s="495"/>
      <c r="FD2" s="532"/>
      <c r="FE2" s="530" t="str">
        <f>'Water Data'!FE2</f>
        <v>MoE Education Statistics Annual Abstract 2005 E.C / 2012-13 G.C</v>
      </c>
      <c r="FF2" s="531"/>
      <c r="FG2" s="608"/>
      <c r="FH2" s="608"/>
      <c r="FI2" s="608"/>
      <c r="FJ2" s="608"/>
      <c r="FK2" s="608"/>
      <c r="FL2" s="603"/>
      <c r="FM2" s="495"/>
      <c r="FN2" s="532"/>
      <c r="FO2" s="530" t="str">
        <f>'Water Data'!FO2</f>
        <v>Young Lives Ethiopia School Survey 2012-13 (University of Oxford)</v>
      </c>
      <c r="FP2" s="531"/>
      <c r="FQ2" s="608"/>
      <c r="FR2" s="608"/>
      <c r="FS2" s="608"/>
      <c r="FT2" s="608"/>
      <c r="FU2" s="608"/>
      <c r="FV2" s="603"/>
      <c r="FW2" s="495"/>
      <c r="FX2" s="532"/>
      <c r="FY2" s="530" t="str">
        <f>'Water Data'!FY2</f>
        <v>UNESCO UIS (http://data.uis.unesco.org/)</v>
      </c>
      <c r="FZ2" s="531"/>
      <c r="GA2" s="608"/>
      <c r="GB2" s="608"/>
      <c r="GC2" s="608"/>
      <c r="GD2" s="608"/>
      <c r="GE2" s="608"/>
      <c r="GF2" s="603"/>
      <c r="GG2" s="495"/>
      <c r="GH2" s="532"/>
      <c r="GI2" s="530" t="str">
        <f>'Water Data'!GI2</f>
        <v>MoE Education Statistics Annual Abstract 2006 E.C / 2013-14 G.C</v>
      </c>
      <c r="GJ2" s="531"/>
      <c r="GK2" s="602"/>
      <c r="GL2" s="602"/>
      <c r="GM2" s="602"/>
      <c r="GN2" s="602"/>
      <c r="GO2" s="602"/>
      <c r="GP2" s="603"/>
      <c r="GQ2" s="495"/>
      <c r="GR2" s="532"/>
      <c r="GS2" s="530" t="str">
        <f>'Water Data'!GS2</f>
        <v>MoE Education Statistics Annual Abstract 2007 E.C / 2014-15 G.C</v>
      </c>
      <c r="GT2" s="531"/>
      <c r="GU2" s="602"/>
      <c r="GV2" s="602"/>
      <c r="GW2" s="602"/>
      <c r="GX2" s="602"/>
      <c r="GY2" s="602"/>
      <c r="GZ2" s="603"/>
      <c r="HA2" s="495"/>
      <c r="HB2" s="532"/>
      <c r="HC2" s="530" t="str">
        <f>'Water Data'!HC2</f>
        <v>MoE Education Statistics Annual Abstract 2008 E.C / 2015-16 G.C</v>
      </c>
      <c r="HD2" s="531"/>
      <c r="HE2" s="602"/>
      <c r="HF2" s="602"/>
      <c r="HG2" s="602"/>
      <c r="HH2" s="602"/>
      <c r="HI2" s="602"/>
      <c r="HJ2" s="603"/>
      <c r="HK2" s="495"/>
      <c r="HL2" s="532"/>
      <c r="HM2" s="530" t="str">
        <f>'Water Data'!HM2</f>
        <v>Young Lives School Survey 2016-17: Evidence from Ethiopia (University of Oxford)</v>
      </c>
      <c r="HN2" s="531"/>
      <c r="HO2" s="608"/>
      <c r="HP2" s="608"/>
      <c r="HQ2" s="608"/>
      <c r="HR2" s="608"/>
      <c r="HS2" s="608"/>
      <c r="HT2" s="603"/>
      <c r="HU2" s="495"/>
      <c r="HV2" s="532"/>
      <c r="HW2" s="530" t="str">
        <f>'Water Data'!HW2</f>
        <v>Education statistics annual abstract 2009 E.C. (2016/17) (MoE)</v>
      </c>
      <c r="HX2" s="531"/>
      <c r="HY2" s="602"/>
      <c r="HZ2" s="602"/>
      <c r="IA2" s="602"/>
      <c r="IB2" s="602"/>
      <c r="IC2" s="602"/>
      <c r="ID2" s="603"/>
      <c r="IE2" s="495"/>
      <c r="IF2" s="532"/>
      <c r="IG2" s="530" t="str">
        <f>'Water Data'!IG2</f>
        <v>World Vision Assessment</v>
      </c>
      <c r="IH2" s="531"/>
      <c r="II2" s="602"/>
      <c r="IJ2" s="602"/>
      <c r="IK2" s="602"/>
      <c r="IL2" s="602"/>
      <c r="IM2" s="602"/>
      <c r="IN2" s="603"/>
      <c r="IO2" s="495"/>
      <c r="IP2" s="532"/>
    </row>
    <row r="3" spans="1:250" s="497" customFormat="1" x14ac:dyDescent="0.25">
      <c r="A3" s="533" t="str">
        <f>'Water Data'!A3</f>
        <v>EMIS</v>
      </c>
      <c r="B3" s="534"/>
      <c r="C3" s="604">
        <f>'Water Data'!C3:H3</f>
        <v>2000</v>
      </c>
      <c r="D3" s="604"/>
      <c r="E3" s="604"/>
      <c r="F3" s="604"/>
      <c r="G3" s="604"/>
      <c r="H3" s="605"/>
      <c r="I3" s="495"/>
      <c r="J3" s="532"/>
      <c r="K3" s="533" t="str">
        <f>'Water Data'!K3</f>
        <v>EMIS</v>
      </c>
      <c r="L3" s="534"/>
      <c r="M3" s="604">
        <f>'Water Data'!M3:R3</f>
        <v>2001</v>
      </c>
      <c r="N3" s="604"/>
      <c r="O3" s="604"/>
      <c r="P3" s="604"/>
      <c r="Q3" s="604"/>
      <c r="R3" s="605"/>
      <c r="S3" s="495"/>
      <c r="T3" s="532"/>
      <c r="U3" s="533" t="str">
        <f>'Water Data'!U3</f>
        <v>EMIS</v>
      </c>
      <c r="V3" s="534"/>
      <c r="W3" s="604">
        <f>'Water Data'!W3:AB3</f>
        <v>2002</v>
      </c>
      <c r="X3" s="604"/>
      <c r="Y3" s="604"/>
      <c r="Z3" s="604"/>
      <c r="AA3" s="604"/>
      <c r="AB3" s="605"/>
      <c r="AC3" s="495"/>
      <c r="AD3" s="532"/>
      <c r="AE3" s="533" t="str">
        <f>'Water Data'!AE3</f>
        <v>EMIS</v>
      </c>
      <c r="AF3" s="534"/>
      <c r="AG3" s="604">
        <f>'Water Data'!AG3:AL3</f>
        <v>2003</v>
      </c>
      <c r="AH3" s="604"/>
      <c r="AI3" s="604"/>
      <c r="AJ3" s="604"/>
      <c r="AK3" s="604"/>
      <c r="AL3" s="605"/>
      <c r="AM3" s="495"/>
      <c r="AN3" s="532"/>
      <c r="AO3" s="533" t="str">
        <f>'Water Data'!AO3</f>
        <v>EMIS</v>
      </c>
      <c r="AP3" s="534"/>
      <c r="AQ3" s="604">
        <f>'Water Data'!AQ3:AV3</f>
        <v>2004</v>
      </c>
      <c r="AR3" s="604"/>
      <c r="AS3" s="604"/>
      <c r="AT3" s="604"/>
      <c r="AU3" s="604"/>
      <c r="AV3" s="605"/>
      <c r="AW3" s="495"/>
      <c r="AX3" s="532"/>
      <c r="AY3" s="533" t="str">
        <f>'Water Data'!AY3</f>
        <v>EMIS</v>
      </c>
      <c r="AZ3" s="534"/>
      <c r="BA3" s="604">
        <f>'Water Data'!BA3:BF3</f>
        <v>2005</v>
      </c>
      <c r="BB3" s="604"/>
      <c r="BC3" s="604"/>
      <c r="BD3" s="604"/>
      <c r="BE3" s="604"/>
      <c r="BF3" s="605"/>
      <c r="BG3" s="495"/>
      <c r="BH3" s="532"/>
      <c r="BI3" s="533" t="str">
        <f>'Water Data'!BI3</f>
        <v>EMIS</v>
      </c>
      <c r="BJ3" s="534"/>
      <c r="BK3" s="604">
        <f>'Water Data'!BK3:BP3</f>
        <v>2006</v>
      </c>
      <c r="BL3" s="604"/>
      <c r="BM3" s="604"/>
      <c r="BN3" s="604"/>
      <c r="BO3" s="604"/>
      <c r="BP3" s="605"/>
      <c r="BQ3" s="495"/>
      <c r="BR3" s="532"/>
      <c r="BS3" s="533" t="str">
        <f>'Water Data'!BS3</f>
        <v>EMIS</v>
      </c>
      <c r="BT3" s="534"/>
      <c r="BU3" s="604">
        <f>'Water Data'!BU3:BZ3</f>
        <v>2007</v>
      </c>
      <c r="BV3" s="604"/>
      <c r="BW3" s="604"/>
      <c r="BX3" s="604"/>
      <c r="BY3" s="604"/>
      <c r="BZ3" s="605"/>
      <c r="CA3" s="495"/>
      <c r="CB3" s="532"/>
      <c r="CC3" s="533" t="str">
        <f>'Water Data'!CC3</f>
        <v>EMIS</v>
      </c>
      <c r="CD3" s="534"/>
      <c r="CE3" s="604">
        <f>'Water Data'!CE3:CJ3</f>
        <v>2008</v>
      </c>
      <c r="CF3" s="604"/>
      <c r="CG3" s="604"/>
      <c r="CH3" s="604"/>
      <c r="CI3" s="604"/>
      <c r="CJ3" s="605"/>
      <c r="CK3" s="495"/>
      <c r="CL3" s="532"/>
      <c r="CM3" s="533" t="str">
        <f>'Water Data'!CM3</f>
        <v>EMIS</v>
      </c>
      <c r="CN3" s="534"/>
      <c r="CO3" s="604">
        <f>'Water Data'!CO3:CT3</f>
        <v>2009</v>
      </c>
      <c r="CP3" s="604"/>
      <c r="CQ3" s="604"/>
      <c r="CR3" s="604"/>
      <c r="CS3" s="604"/>
      <c r="CT3" s="605"/>
      <c r="CU3" s="495"/>
      <c r="CV3" s="532"/>
      <c r="CW3" s="533" t="str">
        <f>'Water Data'!CW3</f>
        <v>EMIS</v>
      </c>
      <c r="CX3" s="534"/>
      <c r="CY3" s="604">
        <f>'Water Data'!CY3:DD3</f>
        <v>2010</v>
      </c>
      <c r="CZ3" s="604"/>
      <c r="DA3" s="604"/>
      <c r="DB3" s="604"/>
      <c r="DC3" s="604"/>
      <c r="DD3" s="605"/>
      <c r="DE3" s="495"/>
      <c r="DF3" s="532"/>
      <c r="DG3" s="533" t="str">
        <f>'Water Data'!DG3</f>
        <v>Other</v>
      </c>
      <c r="DH3" s="534"/>
      <c r="DI3" s="604">
        <f>'Water Data'!DI3:DN3</f>
        <v>2010</v>
      </c>
      <c r="DJ3" s="604"/>
      <c r="DK3" s="604"/>
      <c r="DL3" s="604"/>
      <c r="DM3" s="604"/>
      <c r="DN3" s="605"/>
      <c r="DO3" s="495"/>
      <c r="DP3" s="532"/>
      <c r="DQ3" s="533" t="str">
        <f>'Water Data'!DQ3</f>
        <v>EMIS</v>
      </c>
      <c r="DR3" s="534"/>
      <c r="DS3" s="604">
        <f>'Water Data'!DS3:DX3</f>
        <v>2011</v>
      </c>
      <c r="DT3" s="604"/>
      <c r="DU3" s="604"/>
      <c r="DV3" s="604"/>
      <c r="DW3" s="604"/>
      <c r="DX3" s="605"/>
      <c r="DY3" s="495"/>
      <c r="DZ3" s="532"/>
      <c r="EA3" s="533" t="str">
        <f>'Water Data'!EA3</f>
        <v>Other</v>
      </c>
      <c r="EB3" s="534"/>
      <c r="EC3" s="604">
        <f>'Water Data'!EC3:EH3</f>
        <v>2011</v>
      </c>
      <c r="ED3" s="604"/>
      <c r="EE3" s="604"/>
      <c r="EF3" s="604"/>
      <c r="EG3" s="604"/>
      <c r="EH3" s="605"/>
      <c r="EI3" s="495"/>
      <c r="EJ3" s="532"/>
      <c r="EK3" s="533" t="str">
        <f>'Water Data'!EK3</f>
        <v>EMIS</v>
      </c>
      <c r="EL3" s="534"/>
      <c r="EM3" s="604">
        <f>'Water Data'!EM3:ER3</f>
        <v>2012</v>
      </c>
      <c r="EN3" s="604"/>
      <c r="EO3" s="604"/>
      <c r="EP3" s="604"/>
      <c r="EQ3" s="604"/>
      <c r="ER3" s="605"/>
      <c r="ES3" s="495"/>
      <c r="ET3" s="532"/>
      <c r="EU3" s="533" t="str">
        <f>'Water Data'!EU3</f>
        <v>Other</v>
      </c>
      <c r="EV3" s="534"/>
      <c r="EW3" s="604">
        <f>'Water Data'!EW3:FB3</f>
        <v>2012</v>
      </c>
      <c r="EX3" s="604"/>
      <c r="EY3" s="604"/>
      <c r="EZ3" s="604"/>
      <c r="FA3" s="604"/>
      <c r="FB3" s="605"/>
      <c r="FC3" s="495"/>
      <c r="FD3" s="532"/>
      <c r="FE3" s="533" t="str">
        <f>'Water Data'!FE3</f>
        <v>EMIS</v>
      </c>
      <c r="FF3" s="534"/>
      <c r="FG3" s="604">
        <f>'Water Data'!FG3:FL3</f>
        <v>2013</v>
      </c>
      <c r="FH3" s="604"/>
      <c r="FI3" s="604"/>
      <c r="FJ3" s="604"/>
      <c r="FK3" s="604"/>
      <c r="FL3" s="605"/>
      <c r="FM3" s="495"/>
      <c r="FN3" s="532"/>
      <c r="FO3" s="533" t="str">
        <f>'Water Data'!FO3</f>
        <v>Survey</v>
      </c>
      <c r="FP3" s="534"/>
      <c r="FQ3" s="604">
        <f>'Water Data'!FQ3:FV3</f>
        <v>2013</v>
      </c>
      <c r="FR3" s="604"/>
      <c r="FS3" s="604"/>
      <c r="FT3" s="604"/>
      <c r="FU3" s="604"/>
      <c r="FV3" s="605"/>
      <c r="FW3" s="495"/>
      <c r="FX3" s="532"/>
      <c r="FY3" s="533" t="str">
        <f>'Water Data'!FY3</f>
        <v>Other</v>
      </c>
      <c r="FZ3" s="534"/>
      <c r="GA3" s="604">
        <f>'Water Data'!GA3:GF3</f>
        <v>2014</v>
      </c>
      <c r="GB3" s="604"/>
      <c r="GC3" s="604"/>
      <c r="GD3" s="604"/>
      <c r="GE3" s="604"/>
      <c r="GF3" s="605"/>
      <c r="GG3" s="495"/>
      <c r="GH3" s="532"/>
      <c r="GI3" s="533" t="str">
        <f>'Water Data'!GI3</f>
        <v>EMIS</v>
      </c>
      <c r="GJ3" s="534"/>
      <c r="GK3" s="604">
        <f>'Water Data'!GK3:GP3</f>
        <v>2014</v>
      </c>
      <c r="GL3" s="604"/>
      <c r="GM3" s="604"/>
      <c r="GN3" s="604"/>
      <c r="GO3" s="604"/>
      <c r="GP3" s="605"/>
      <c r="GQ3" s="495"/>
      <c r="GR3" s="532"/>
      <c r="GS3" s="533" t="str">
        <f>'Water Data'!GS3</f>
        <v>EMIS</v>
      </c>
      <c r="GT3" s="534"/>
      <c r="GU3" s="604">
        <f>'Water Data'!GU3:GZ3</f>
        <v>2015</v>
      </c>
      <c r="GV3" s="604"/>
      <c r="GW3" s="604"/>
      <c r="GX3" s="604"/>
      <c r="GY3" s="604"/>
      <c r="GZ3" s="605"/>
      <c r="HA3" s="495"/>
      <c r="HB3" s="532"/>
      <c r="HC3" s="533" t="str">
        <f>'Water Data'!HC3</f>
        <v>EMIS</v>
      </c>
      <c r="HD3" s="534"/>
      <c r="HE3" s="604">
        <f>'Water Data'!HE3:HJ3</f>
        <v>2016</v>
      </c>
      <c r="HF3" s="604"/>
      <c r="HG3" s="604"/>
      <c r="HH3" s="604"/>
      <c r="HI3" s="604"/>
      <c r="HJ3" s="605"/>
      <c r="HK3" s="495"/>
      <c r="HL3" s="532"/>
      <c r="HM3" s="533" t="str">
        <f>'Water Data'!HM3</f>
        <v>Survey</v>
      </c>
      <c r="HN3" s="534"/>
      <c r="HO3" s="604">
        <f>'Water Data'!HO3:HT3</f>
        <v>2017</v>
      </c>
      <c r="HP3" s="604"/>
      <c r="HQ3" s="604"/>
      <c r="HR3" s="604"/>
      <c r="HS3" s="604"/>
      <c r="HT3" s="605"/>
      <c r="HU3" s="495"/>
      <c r="HV3" s="532"/>
      <c r="HW3" s="533" t="str">
        <f>'Water Data'!HW3</f>
        <v>EMIS</v>
      </c>
      <c r="HX3" s="534"/>
      <c r="HY3" s="604">
        <f>'Water Data'!HY3:ID3</f>
        <v>2017</v>
      </c>
      <c r="HZ3" s="604"/>
      <c r="IA3" s="604"/>
      <c r="IB3" s="604"/>
      <c r="IC3" s="604"/>
      <c r="ID3" s="605"/>
      <c r="IE3" s="495"/>
      <c r="IF3" s="532"/>
      <c r="IG3" s="533" t="str">
        <f>'Water Data'!IG3</f>
        <v>Survey</v>
      </c>
      <c r="IH3" s="534"/>
      <c r="II3" s="604">
        <f>'Water Data'!II3:IN3</f>
        <v>2017</v>
      </c>
      <c r="IJ3" s="604"/>
      <c r="IK3" s="604"/>
      <c r="IL3" s="604"/>
      <c r="IM3" s="604"/>
      <c r="IN3" s="605"/>
      <c r="IO3" s="495"/>
      <c r="IP3" s="532"/>
    </row>
    <row r="4" spans="1:250" s="516" customFormat="1" ht="18" customHeight="1" x14ac:dyDescent="0.25">
      <c r="A4" s="535" t="s">
        <v>201</v>
      </c>
      <c r="B4" s="536" t="s">
        <v>56</v>
      </c>
      <c r="C4" s="537" t="s">
        <v>7</v>
      </c>
      <c r="D4" s="538" t="s">
        <v>1</v>
      </c>
      <c r="E4" s="538" t="s">
        <v>2</v>
      </c>
      <c r="F4" s="538" t="s">
        <v>16</v>
      </c>
      <c r="G4" s="538" t="s">
        <v>17</v>
      </c>
      <c r="H4" s="539" t="s">
        <v>18</v>
      </c>
      <c r="I4" s="514"/>
      <c r="J4" s="540"/>
      <c r="K4" s="535" t="s">
        <v>201</v>
      </c>
      <c r="L4" s="536" t="s">
        <v>56</v>
      </c>
      <c r="M4" s="537" t="s">
        <v>7</v>
      </c>
      <c r="N4" s="538" t="s">
        <v>1</v>
      </c>
      <c r="O4" s="538" t="s">
        <v>2</v>
      </c>
      <c r="P4" s="538" t="s">
        <v>16</v>
      </c>
      <c r="Q4" s="538" t="s">
        <v>17</v>
      </c>
      <c r="R4" s="539" t="s">
        <v>18</v>
      </c>
      <c r="S4" s="514"/>
      <c r="T4" s="540"/>
      <c r="U4" s="535" t="s">
        <v>201</v>
      </c>
      <c r="V4" s="536" t="s">
        <v>56</v>
      </c>
      <c r="W4" s="537" t="s">
        <v>7</v>
      </c>
      <c r="X4" s="538" t="s">
        <v>1</v>
      </c>
      <c r="Y4" s="538" t="s">
        <v>2</v>
      </c>
      <c r="Z4" s="538" t="s">
        <v>16</v>
      </c>
      <c r="AA4" s="538" t="s">
        <v>17</v>
      </c>
      <c r="AB4" s="539" t="s">
        <v>18</v>
      </c>
      <c r="AC4" s="514"/>
      <c r="AD4" s="540"/>
      <c r="AE4" s="535" t="s">
        <v>201</v>
      </c>
      <c r="AF4" s="536" t="s">
        <v>56</v>
      </c>
      <c r="AG4" s="537" t="s">
        <v>7</v>
      </c>
      <c r="AH4" s="538" t="s">
        <v>1</v>
      </c>
      <c r="AI4" s="538" t="s">
        <v>2</v>
      </c>
      <c r="AJ4" s="538" t="s">
        <v>16</v>
      </c>
      <c r="AK4" s="538" t="s">
        <v>17</v>
      </c>
      <c r="AL4" s="539" t="s">
        <v>18</v>
      </c>
      <c r="AM4" s="514"/>
      <c r="AN4" s="540"/>
      <c r="AO4" s="535" t="s">
        <v>201</v>
      </c>
      <c r="AP4" s="536" t="s">
        <v>56</v>
      </c>
      <c r="AQ4" s="537" t="s">
        <v>7</v>
      </c>
      <c r="AR4" s="538" t="s">
        <v>1</v>
      </c>
      <c r="AS4" s="538" t="s">
        <v>2</v>
      </c>
      <c r="AT4" s="538" t="s">
        <v>16</v>
      </c>
      <c r="AU4" s="538" t="s">
        <v>17</v>
      </c>
      <c r="AV4" s="539" t="s">
        <v>18</v>
      </c>
      <c r="AW4" s="514"/>
      <c r="AX4" s="540"/>
      <c r="AY4" s="535" t="s">
        <v>201</v>
      </c>
      <c r="AZ4" s="541" t="s">
        <v>56</v>
      </c>
      <c r="BA4" s="537" t="s">
        <v>7</v>
      </c>
      <c r="BB4" s="538" t="s">
        <v>1</v>
      </c>
      <c r="BC4" s="538" t="s">
        <v>2</v>
      </c>
      <c r="BD4" s="538" t="s">
        <v>16</v>
      </c>
      <c r="BE4" s="538" t="s">
        <v>17</v>
      </c>
      <c r="BF4" s="539" t="s">
        <v>18</v>
      </c>
      <c r="BG4" s="514"/>
      <c r="BH4" s="540"/>
      <c r="BI4" s="535" t="s">
        <v>201</v>
      </c>
      <c r="BJ4" s="536" t="s">
        <v>56</v>
      </c>
      <c r="BK4" s="537" t="s">
        <v>7</v>
      </c>
      <c r="BL4" s="538" t="s">
        <v>1</v>
      </c>
      <c r="BM4" s="538" t="s">
        <v>2</v>
      </c>
      <c r="BN4" s="538" t="s">
        <v>16</v>
      </c>
      <c r="BO4" s="538" t="s">
        <v>17</v>
      </c>
      <c r="BP4" s="539" t="s">
        <v>18</v>
      </c>
      <c r="BQ4" s="514"/>
      <c r="BR4" s="540"/>
      <c r="BS4" s="535" t="s">
        <v>201</v>
      </c>
      <c r="BT4" s="536" t="s">
        <v>56</v>
      </c>
      <c r="BU4" s="537" t="s">
        <v>7</v>
      </c>
      <c r="BV4" s="538" t="s">
        <v>1</v>
      </c>
      <c r="BW4" s="538" t="s">
        <v>2</v>
      </c>
      <c r="BX4" s="538" t="s">
        <v>16</v>
      </c>
      <c r="BY4" s="538" t="s">
        <v>17</v>
      </c>
      <c r="BZ4" s="539" t="s">
        <v>18</v>
      </c>
      <c r="CA4" s="514"/>
      <c r="CB4" s="540"/>
      <c r="CC4" s="535" t="s">
        <v>201</v>
      </c>
      <c r="CD4" s="536" t="s">
        <v>56</v>
      </c>
      <c r="CE4" s="537" t="s">
        <v>7</v>
      </c>
      <c r="CF4" s="538" t="s">
        <v>1</v>
      </c>
      <c r="CG4" s="538" t="s">
        <v>2</v>
      </c>
      <c r="CH4" s="538" t="s">
        <v>16</v>
      </c>
      <c r="CI4" s="538" t="s">
        <v>17</v>
      </c>
      <c r="CJ4" s="539" t="s">
        <v>18</v>
      </c>
      <c r="CK4" s="514"/>
      <c r="CL4" s="540"/>
      <c r="CM4" s="535" t="s">
        <v>201</v>
      </c>
      <c r="CN4" s="536" t="s">
        <v>56</v>
      </c>
      <c r="CO4" s="537" t="s">
        <v>7</v>
      </c>
      <c r="CP4" s="538" t="s">
        <v>1</v>
      </c>
      <c r="CQ4" s="538" t="s">
        <v>2</v>
      </c>
      <c r="CR4" s="538" t="s">
        <v>16</v>
      </c>
      <c r="CS4" s="538" t="s">
        <v>17</v>
      </c>
      <c r="CT4" s="539" t="s">
        <v>18</v>
      </c>
      <c r="CU4" s="514"/>
      <c r="CV4" s="540"/>
      <c r="CW4" s="535" t="s">
        <v>201</v>
      </c>
      <c r="CX4" s="536" t="s">
        <v>56</v>
      </c>
      <c r="CY4" s="537" t="s">
        <v>7</v>
      </c>
      <c r="CZ4" s="538" t="s">
        <v>1</v>
      </c>
      <c r="DA4" s="538" t="s">
        <v>2</v>
      </c>
      <c r="DB4" s="538" t="s">
        <v>16</v>
      </c>
      <c r="DC4" s="538" t="s">
        <v>17</v>
      </c>
      <c r="DD4" s="539" t="s">
        <v>18</v>
      </c>
      <c r="DE4" s="514"/>
      <c r="DF4" s="540"/>
      <c r="DG4" s="535" t="s">
        <v>201</v>
      </c>
      <c r="DH4" s="536" t="s">
        <v>56</v>
      </c>
      <c r="DI4" s="537" t="s">
        <v>7</v>
      </c>
      <c r="DJ4" s="538" t="s">
        <v>1</v>
      </c>
      <c r="DK4" s="538" t="s">
        <v>2</v>
      </c>
      <c r="DL4" s="538" t="s">
        <v>16</v>
      </c>
      <c r="DM4" s="538" t="s">
        <v>17</v>
      </c>
      <c r="DN4" s="539" t="s">
        <v>18</v>
      </c>
      <c r="DO4" s="514"/>
      <c r="DP4" s="540"/>
      <c r="DQ4" s="535" t="s">
        <v>201</v>
      </c>
      <c r="DR4" s="536" t="s">
        <v>56</v>
      </c>
      <c r="DS4" s="537" t="s">
        <v>7</v>
      </c>
      <c r="DT4" s="538" t="s">
        <v>1</v>
      </c>
      <c r="DU4" s="538" t="s">
        <v>2</v>
      </c>
      <c r="DV4" s="538" t="s">
        <v>16</v>
      </c>
      <c r="DW4" s="538" t="s">
        <v>17</v>
      </c>
      <c r="DX4" s="539" t="s">
        <v>18</v>
      </c>
      <c r="DY4" s="514"/>
      <c r="DZ4" s="540"/>
      <c r="EA4" s="535" t="s">
        <v>201</v>
      </c>
      <c r="EB4" s="536" t="s">
        <v>56</v>
      </c>
      <c r="EC4" s="537" t="s">
        <v>7</v>
      </c>
      <c r="ED4" s="538" t="s">
        <v>1</v>
      </c>
      <c r="EE4" s="538" t="s">
        <v>2</v>
      </c>
      <c r="EF4" s="538" t="s">
        <v>16</v>
      </c>
      <c r="EG4" s="538" t="s">
        <v>17</v>
      </c>
      <c r="EH4" s="539" t="s">
        <v>18</v>
      </c>
      <c r="EI4" s="514"/>
      <c r="EJ4" s="540"/>
      <c r="EK4" s="535" t="s">
        <v>201</v>
      </c>
      <c r="EL4" s="536" t="s">
        <v>56</v>
      </c>
      <c r="EM4" s="537" t="s">
        <v>7</v>
      </c>
      <c r="EN4" s="538" t="s">
        <v>1</v>
      </c>
      <c r="EO4" s="538" t="s">
        <v>2</v>
      </c>
      <c r="EP4" s="538" t="s">
        <v>16</v>
      </c>
      <c r="EQ4" s="538" t="s">
        <v>17</v>
      </c>
      <c r="ER4" s="539" t="s">
        <v>18</v>
      </c>
      <c r="ES4" s="514"/>
      <c r="ET4" s="540"/>
      <c r="EU4" s="535" t="s">
        <v>201</v>
      </c>
      <c r="EV4" s="536" t="s">
        <v>56</v>
      </c>
      <c r="EW4" s="537" t="s">
        <v>7</v>
      </c>
      <c r="EX4" s="538" t="s">
        <v>1</v>
      </c>
      <c r="EY4" s="538" t="s">
        <v>2</v>
      </c>
      <c r="EZ4" s="538" t="s">
        <v>16</v>
      </c>
      <c r="FA4" s="538" t="s">
        <v>17</v>
      </c>
      <c r="FB4" s="539" t="s">
        <v>18</v>
      </c>
      <c r="FC4" s="514"/>
      <c r="FD4" s="540"/>
      <c r="FE4" s="535" t="s">
        <v>201</v>
      </c>
      <c r="FF4" s="541" t="s">
        <v>56</v>
      </c>
      <c r="FG4" s="537" t="s">
        <v>7</v>
      </c>
      <c r="FH4" s="538" t="s">
        <v>1</v>
      </c>
      <c r="FI4" s="538" t="s">
        <v>2</v>
      </c>
      <c r="FJ4" s="538" t="s">
        <v>16</v>
      </c>
      <c r="FK4" s="538" t="s">
        <v>17</v>
      </c>
      <c r="FL4" s="539" t="s">
        <v>18</v>
      </c>
      <c r="FM4" s="514"/>
      <c r="FN4" s="540"/>
      <c r="FO4" s="535" t="s">
        <v>201</v>
      </c>
      <c r="FP4" s="536" t="s">
        <v>56</v>
      </c>
      <c r="FQ4" s="537" t="s">
        <v>7</v>
      </c>
      <c r="FR4" s="538" t="s">
        <v>1</v>
      </c>
      <c r="FS4" s="538" t="s">
        <v>2</v>
      </c>
      <c r="FT4" s="538" t="s">
        <v>16</v>
      </c>
      <c r="FU4" s="538" t="s">
        <v>17</v>
      </c>
      <c r="FV4" s="539" t="s">
        <v>18</v>
      </c>
      <c r="FW4" s="514"/>
      <c r="FX4" s="540"/>
      <c r="FY4" s="535" t="s">
        <v>201</v>
      </c>
      <c r="FZ4" s="536" t="s">
        <v>56</v>
      </c>
      <c r="GA4" s="537" t="s">
        <v>7</v>
      </c>
      <c r="GB4" s="538" t="s">
        <v>1</v>
      </c>
      <c r="GC4" s="538" t="s">
        <v>2</v>
      </c>
      <c r="GD4" s="538" t="s">
        <v>16</v>
      </c>
      <c r="GE4" s="538" t="s">
        <v>17</v>
      </c>
      <c r="GF4" s="539" t="s">
        <v>18</v>
      </c>
      <c r="GG4" s="514"/>
      <c r="GH4" s="540"/>
      <c r="GI4" s="535" t="s">
        <v>201</v>
      </c>
      <c r="GJ4" s="536" t="s">
        <v>56</v>
      </c>
      <c r="GK4" s="537" t="s">
        <v>7</v>
      </c>
      <c r="GL4" s="538" t="s">
        <v>1</v>
      </c>
      <c r="GM4" s="538" t="s">
        <v>2</v>
      </c>
      <c r="GN4" s="538" t="s">
        <v>16</v>
      </c>
      <c r="GO4" s="538" t="s">
        <v>17</v>
      </c>
      <c r="GP4" s="539" t="s">
        <v>18</v>
      </c>
      <c r="GQ4" s="514"/>
      <c r="GR4" s="540"/>
      <c r="GS4" s="535" t="s">
        <v>201</v>
      </c>
      <c r="GT4" s="536" t="s">
        <v>56</v>
      </c>
      <c r="GU4" s="537" t="s">
        <v>7</v>
      </c>
      <c r="GV4" s="538" t="s">
        <v>1</v>
      </c>
      <c r="GW4" s="538" t="s">
        <v>2</v>
      </c>
      <c r="GX4" s="538" t="s">
        <v>16</v>
      </c>
      <c r="GY4" s="538" t="s">
        <v>17</v>
      </c>
      <c r="GZ4" s="539" t="s">
        <v>18</v>
      </c>
      <c r="HA4" s="514"/>
      <c r="HB4" s="540"/>
      <c r="HC4" s="535" t="s">
        <v>201</v>
      </c>
      <c r="HD4" s="536" t="s">
        <v>56</v>
      </c>
      <c r="HE4" s="537" t="s">
        <v>7</v>
      </c>
      <c r="HF4" s="538" t="s">
        <v>1</v>
      </c>
      <c r="HG4" s="538" t="s">
        <v>2</v>
      </c>
      <c r="HH4" s="538" t="s">
        <v>16</v>
      </c>
      <c r="HI4" s="538" t="s">
        <v>17</v>
      </c>
      <c r="HJ4" s="539" t="s">
        <v>18</v>
      </c>
      <c r="HK4" s="514"/>
      <c r="HL4" s="540"/>
      <c r="HM4" s="535" t="s">
        <v>201</v>
      </c>
      <c r="HN4" s="536" t="s">
        <v>56</v>
      </c>
      <c r="HO4" s="537" t="s">
        <v>7</v>
      </c>
      <c r="HP4" s="538" t="s">
        <v>1</v>
      </c>
      <c r="HQ4" s="538" t="s">
        <v>2</v>
      </c>
      <c r="HR4" s="538" t="s">
        <v>16</v>
      </c>
      <c r="HS4" s="538" t="s">
        <v>17</v>
      </c>
      <c r="HT4" s="539" t="s">
        <v>18</v>
      </c>
      <c r="HU4" s="514"/>
      <c r="HV4" s="540"/>
      <c r="HW4" s="535" t="s">
        <v>201</v>
      </c>
      <c r="HX4" s="536" t="s">
        <v>56</v>
      </c>
      <c r="HY4" s="537" t="s">
        <v>7</v>
      </c>
      <c r="HZ4" s="538" t="s">
        <v>1</v>
      </c>
      <c r="IA4" s="538" t="s">
        <v>2</v>
      </c>
      <c r="IB4" s="538" t="s">
        <v>16</v>
      </c>
      <c r="IC4" s="538" t="s">
        <v>17</v>
      </c>
      <c r="ID4" s="539" t="s">
        <v>18</v>
      </c>
      <c r="IE4" s="514"/>
      <c r="IF4" s="540"/>
      <c r="IG4" s="535" t="s">
        <v>201</v>
      </c>
      <c r="IH4" s="536" t="s">
        <v>56</v>
      </c>
      <c r="II4" s="537" t="s">
        <v>7</v>
      </c>
      <c r="IJ4" s="538" t="s">
        <v>1</v>
      </c>
      <c r="IK4" s="538" t="s">
        <v>2</v>
      </c>
      <c r="IL4" s="538" t="s">
        <v>16</v>
      </c>
      <c r="IM4" s="538" t="s">
        <v>17</v>
      </c>
      <c r="IN4" s="539" t="s">
        <v>18</v>
      </c>
      <c r="IO4" s="514"/>
      <c r="IP4" s="540"/>
    </row>
    <row r="5" spans="1:250" s="4" customFormat="1" x14ac:dyDescent="0.25">
      <c r="A5" s="164"/>
      <c r="B5" s="15" t="s">
        <v>3</v>
      </c>
      <c r="C5" s="9">
        <f t="shared" ref="C5:H5" si="0">IF(COUNTA(C15)=0,"",C15)</f>
        <v>46.20239571829071</v>
      </c>
      <c r="D5" s="9" t="str">
        <f t="shared" si="0"/>
        <v/>
      </c>
      <c r="E5" s="9" t="str">
        <f t="shared" si="0"/>
        <v/>
      </c>
      <c r="F5" s="9" t="str">
        <f t="shared" si="0"/>
        <v/>
      </c>
      <c r="G5" s="9">
        <f t="shared" si="0"/>
        <v>47.236744995648387</v>
      </c>
      <c r="H5" s="31">
        <f t="shared" si="0"/>
        <v>3.8629268292683037</v>
      </c>
      <c r="I5" s="24"/>
      <c r="J5" s="17"/>
      <c r="K5" s="164"/>
      <c r="L5" s="15" t="s">
        <v>3</v>
      </c>
      <c r="M5" s="9">
        <f t="shared" ref="M5:R5" si="1">IF(COUNTA(M15)=0,"",M15)</f>
        <v>22.50478358023669</v>
      </c>
      <c r="N5" s="9" t="str">
        <f t="shared" si="1"/>
        <v/>
      </c>
      <c r="O5" s="9" t="str">
        <f t="shared" si="1"/>
        <v/>
      </c>
      <c r="P5" s="9" t="str">
        <f t="shared" si="1"/>
        <v/>
      </c>
      <c r="Q5" s="9">
        <f t="shared" si="1"/>
        <v>23.021910016977927</v>
      </c>
      <c r="R5" s="31">
        <f t="shared" si="1"/>
        <v>2.6853773584905838</v>
      </c>
      <c r="S5" s="24"/>
      <c r="T5" s="17"/>
      <c r="U5" s="164"/>
      <c r="V5" s="15" t="s">
        <v>3</v>
      </c>
      <c r="W5" s="9">
        <f t="shared" ref="W5:AB5" si="2">IF(COUNTA(W15)=0,"",W15)</f>
        <v>25.064146990087835</v>
      </c>
      <c r="X5" s="9" t="str">
        <f t="shared" si="2"/>
        <v/>
      </c>
      <c r="Y5" s="9" t="str">
        <f t="shared" si="2"/>
        <v/>
      </c>
      <c r="Z5" s="9" t="str">
        <f t="shared" si="2"/>
        <v/>
      </c>
      <c r="AA5" s="9">
        <f t="shared" si="2"/>
        <v>25.450368774343232</v>
      </c>
      <c r="AB5" s="31">
        <f t="shared" si="2"/>
        <v>10.678713968957865</v>
      </c>
      <c r="AC5" s="24"/>
      <c r="AD5" s="17"/>
      <c r="AE5" s="164"/>
      <c r="AF5" s="15" t="s">
        <v>3</v>
      </c>
      <c r="AG5" s="9">
        <f t="shared" ref="AG5:AL5" si="3">IF(COUNTA(AG15)=0,"",AG15)</f>
        <v>21.321174874291643</v>
      </c>
      <c r="AH5" s="9" t="str">
        <f t="shared" si="3"/>
        <v/>
      </c>
      <c r="AI5" s="9" t="str">
        <f t="shared" si="3"/>
        <v/>
      </c>
      <c r="AJ5" s="9" t="str">
        <f t="shared" si="3"/>
        <v/>
      </c>
      <c r="AK5" s="9">
        <f t="shared" si="3"/>
        <v>21.685094494658998</v>
      </c>
      <c r="AL5" s="31">
        <f t="shared" si="3"/>
        <v>7.3802935010482145</v>
      </c>
      <c r="AM5" s="24"/>
      <c r="AN5" s="17"/>
      <c r="AO5" s="164"/>
      <c r="AP5" s="15" t="s">
        <v>3</v>
      </c>
      <c r="AQ5" s="9">
        <f t="shared" ref="AQ5:AV5" si="4">IF(COUNTA(AQ15)=0,"",AQ15)</f>
        <v>20.26046862050778</v>
      </c>
      <c r="AR5" s="9" t="str">
        <f t="shared" si="4"/>
        <v/>
      </c>
      <c r="AS5" s="9" t="str">
        <f t="shared" si="4"/>
        <v/>
      </c>
      <c r="AT5" s="9" t="str">
        <f t="shared" si="4"/>
        <v/>
      </c>
      <c r="AU5" s="9">
        <f t="shared" si="4"/>
        <v>20.66247178768775</v>
      </c>
      <c r="AV5" s="31">
        <f t="shared" si="4"/>
        <v>7.1111876075731431</v>
      </c>
      <c r="AW5" s="24"/>
      <c r="AX5" s="17"/>
      <c r="AY5" s="164"/>
      <c r="AZ5" s="72" t="s">
        <v>3</v>
      </c>
      <c r="BA5" s="9">
        <f t="shared" ref="BA5:BF5" si="5">IF(COUNTA(BA15)=0,"",BA15)</f>
        <v>26.213466158804565</v>
      </c>
      <c r="BB5" s="9" t="str">
        <f t="shared" si="5"/>
        <v/>
      </c>
      <c r="BC5" s="9" t="str">
        <f t="shared" si="5"/>
        <v/>
      </c>
      <c r="BD5" s="9" t="str">
        <f t="shared" si="5"/>
        <v/>
      </c>
      <c r="BE5" s="9">
        <f t="shared" si="5"/>
        <v>26.800224065887477</v>
      </c>
      <c r="BF5" s="31">
        <f t="shared" si="5"/>
        <v>8.3202549575070748</v>
      </c>
      <c r="BG5" s="24"/>
      <c r="BH5" s="17"/>
      <c r="BI5" s="164"/>
      <c r="BJ5" s="15" t="s">
        <v>3</v>
      </c>
      <c r="BK5" s="9">
        <f t="shared" ref="BK5:BP5" si="6">IF(COUNTA(BK15)=0,"",BK15)</f>
        <v>26.213466158804565</v>
      </c>
      <c r="BL5" s="9" t="str">
        <f t="shared" si="6"/>
        <v/>
      </c>
      <c r="BM5" s="9" t="str">
        <f t="shared" si="6"/>
        <v/>
      </c>
      <c r="BN5" s="9" t="str">
        <f t="shared" si="6"/>
        <v/>
      </c>
      <c r="BO5" s="9">
        <f t="shared" si="6"/>
        <v>26.800224065887477</v>
      </c>
      <c r="BP5" s="31">
        <f t="shared" si="6"/>
        <v>8.3202549575070748</v>
      </c>
      <c r="BQ5" s="24"/>
      <c r="BR5" s="17"/>
      <c r="BS5" s="164"/>
      <c r="BT5" s="15" t="s">
        <v>3</v>
      </c>
      <c r="BU5" s="9">
        <f t="shared" ref="BU5:BZ5" si="7">IF(COUNTA(BU15)=0,"",BU15)</f>
        <v>9.0815287803072362</v>
      </c>
      <c r="BV5" s="9" t="str">
        <f t="shared" si="7"/>
        <v/>
      </c>
      <c r="BW5" s="9" t="str">
        <f t="shared" si="7"/>
        <v/>
      </c>
      <c r="BX5" s="9" t="str">
        <f t="shared" si="7"/>
        <v/>
      </c>
      <c r="BY5" s="9">
        <f t="shared" si="7"/>
        <v>9.5</v>
      </c>
      <c r="BZ5" s="31">
        <f t="shared" si="7"/>
        <v>0</v>
      </c>
      <c r="CA5" s="24"/>
      <c r="CB5" s="17"/>
      <c r="CC5" s="164"/>
      <c r="CD5" s="15" t="s">
        <v>3</v>
      </c>
      <c r="CE5" s="9">
        <f t="shared" ref="CE5:CJ5" si="8">IF(COUNTA(CE15)=0,"",CE15)</f>
        <v>8.9819401824802636</v>
      </c>
      <c r="CF5" s="9" t="str">
        <f t="shared" si="8"/>
        <v/>
      </c>
      <c r="CG5" s="9" t="str">
        <f t="shared" si="8"/>
        <v/>
      </c>
      <c r="CH5" s="9" t="str">
        <f t="shared" si="8"/>
        <v/>
      </c>
      <c r="CI5" s="9">
        <f t="shared" si="8"/>
        <v>9.4000000000000057</v>
      </c>
      <c r="CJ5" s="31">
        <f t="shared" si="8"/>
        <v>0</v>
      </c>
      <c r="CK5" s="24"/>
      <c r="CL5" s="17"/>
      <c r="CM5" s="164"/>
      <c r="CN5" s="15" t="s">
        <v>3</v>
      </c>
      <c r="CO5" s="9">
        <f t="shared" ref="CO5:CT5" si="9">IF(COUNTA(CO15)=0,"",CO15)</f>
        <v>9.0694081563103488</v>
      </c>
      <c r="CP5" s="9" t="str">
        <f t="shared" si="9"/>
        <v/>
      </c>
      <c r="CQ5" s="9" t="str">
        <f t="shared" si="9"/>
        <v/>
      </c>
      <c r="CR5" s="9" t="str">
        <f t="shared" si="9"/>
        <v/>
      </c>
      <c r="CS5" s="9">
        <f t="shared" si="9"/>
        <v>9.5</v>
      </c>
      <c r="CT5" s="31">
        <f t="shared" si="9"/>
        <v>0</v>
      </c>
      <c r="CU5" s="24"/>
      <c r="CV5" s="17"/>
      <c r="CW5" s="164"/>
      <c r="CX5" s="15" t="s">
        <v>3</v>
      </c>
      <c r="CY5" s="9">
        <f t="shared" ref="CY5:DD5" si="10">IF(COUNTA(CY15)=0,"",CY15)</f>
        <v>9.5226485760723616</v>
      </c>
      <c r="CZ5" s="9" t="str">
        <f t="shared" si="10"/>
        <v/>
      </c>
      <c r="DA5" s="9" t="str">
        <f t="shared" si="10"/>
        <v/>
      </c>
      <c r="DB5" s="9" t="str">
        <f t="shared" si="10"/>
        <v/>
      </c>
      <c r="DC5" s="9">
        <f t="shared" si="10"/>
        <v>10</v>
      </c>
      <c r="DD5" s="31">
        <f t="shared" si="10"/>
        <v>0</v>
      </c>
      <c r="DE5" s="24"/>
      <c r="DF5" s="17"/>
      <c r="DG5" s="164"/>
      <c r="DH5" s="15" t="s">
        <v>3</v>
      </c>
      <c r="DI5" s="9" t="str">
        <f t="shared" ref="DI5:DN5" si="11">IF(COUNTA(DI15)=0,"",DI15)</f>
        <v/>
      </c>
      <c r="DJ5" s="9" t="str">
        <f t="shared" si="11"/>
        <v/>
      </c>
      <c r="DK5" s="9" t="str">
        <f t="shared" si="11"/>
        <v/>
      </c>
      <c r="DL5" s="9" t="str">
        <f t="shared" si="11"/>
        <v/>
      </c>
      <c r="DM5" s="9" t="str">
        <f t="shared" si="11"/>
        <v/>
      </c>
      <c r="DN5" s="31" t="str">
        <f t="shared" si="11"/>
        <v/>
      </c>
      <c r="DO5" s="24"/>
      <c r="DP5" s="17"/>
      <c r="DQ5" s="164"/>
      <c r="DR5" s="15" t="s">
        <v>3</v>
      </c>
      <c r="DS5" s="9">
        <f t="shared" ref="DS5:DX5" si="12">IF(COUNTA(DS15)=0,"",DS15)</f>
        <v>9.5</v>
      </c>
      <c r="DT5" s="9" t="str">
        <f t="shared" si="12"/>
        <v/>
      </c>
      <c r="DU5" s="9" t="str">
        <f t="shared" si="12"/>
        <v/>
      </c>
      <c r="DV5" s="9" t="str">
        <f t="shared" si="12"/>
        <v/>
      </c>
      <c r="DW5" s="9">
        <f t="shared" si="12"/>
        <v>10</v>
      </c>
      <c r="DX5" s="31">
        <f t="shared" si="12"/>
        <v>0</v>
      </c>
      <c r="DY5" s="24"/>
      <c r="DZ5" s="17"/>
      <c r="EA5" s="164"/>
      <c r="EB5" s="15" t="s">
        <v>3</v>
      </c>
      <c r="EC5" s="9" t="str">
        <f t="shared" ref="EC5:EH5" si="13">IF(COUNTA(EC15)=0,"",EC15)</f>
        <v/>
      </c>
      <c r="ED5" s="9" t="str">
        <f t="shared" si="13"/>
        <v/>
      </c>
      <c r="EE5" s="9" t="str">
        <f t="shared" si="13"/>
        <v/>
      </c>
      <c r="EF5" s="9" t="str">
        <f t="shared" si="13"/>
        <v/>
      </c>
      <c r="EG5" s="9" t="str">
        <f t="shared" si="13"/>
        <v/>
      </c>
      <c r="EH5" s="31" t="str">
        <f t="shared" si="13"/>
        <v/>
      </c>
      <c r="EI5" s="24"/>
      <c r="EJ5" s="17"/>
      <c r="EK5" s="164"/>
      <c r="EL5" s="15" t="s">
        <v>3</v>
      </c>
      <c r="EM5" s="9">
        <f t="shared" ref="EM5:ER5" si="14">IF(COUNTA(EM15)=0,"",EM15)</f>
        <v>9.5</v>
      </c>
      <c r="EN5" s="9" t="str">
        <f t="shared" si="14"/>
        <v/>
      </c>
      <c r="EO5" s="9" t="str">
        <f t="shared" si="14"/>
        <v/>
      </c>
      <c r="EP5" s="9" t="str">
        <f t="shared" si="14"/>
        <v/>
      </c>
      <c r="EQ5" s="9">
        <f t="shared" si="14"/>
        <v>10</v>
      </c>
      <c r="ER5" s="31">
        <f t="shared" si="14"/>
        <v>0</v>
      </c>
      <c r="ES5" s="24"/>
      <c r="ET5" s="17"/>
      <c r="EU5" s="164"/>
      <c r="EV5" s="15" t="s">
        <v>3</v>
      </c>
      <c r="EW5" s="9">
        <f t="shared" ref="EW5:FB5" si="15">IF(COUNTA(EW15)=0,"",EW15)</f>
        <v>21.726522141644807</v>
      </c>
      <c r="EX5" s="9" t="str">
        <f t="shared" si="15"/>
        <v/>
      </c>
      <c r="EY5" s="9" t="str">
        <f t="shared" si="15"/>
        <v/>
      </c>
      <c r="EZ5" s="9" t="str">
        <f t="shared" si="15"/>
        <v/>
      </c>
      <c r="FA5" s="9">
        <f t="shared" si="15"/>
        <v>21.5</v>
      </c>
      <c r="FB5" s="31">
        <f t="shared" si="15"/>
        <v>27.48</v>
      </c>
      <c r="FC5" s="24"/>
      <c r="FD5" s="17"/>
      <c r="FE5" s="164"/>
      <c r="FF5" s="72" t="s">
        <v>3</v>
      </c>
      <c r="FG5" s="9">
        <f t="shared" ref="FG5:FL5" si="16">IF(COUNTA(FG15)=0,"",FG15)</f>
        <v>7.5</v>
      </c>
      <c r="FH5" s="9" t="str">
        <f t="shared" si="16"/>
        <v/>
      </c>
      <c r="FI5" s="9" t="str">
        <f t="shared" si="16"/>
        <v/>
      </c>
      <c r="FJ5" s="9" t="str">
        <f t="shared" si="16"/>
        <v/>
      </c>
      <c r="FK5" s="9">
        <f t="shared" si="16"/>
        <v>8</v>
      </c>
      <c r="FL5" s="31">
        <f t="shared" si="16"/>
        <v>0</v>
      </c>
      <c r="FM5" s="24"/>
      <c r="FN5" s="17"/>
      <c r="FO5" s="164"/>
      <c r="FP5" s="15" t="s">
        <v>3</v>
      </c>
      <c r="FQ5" s="9" t="str">
        <f t="shared" ref="FQ5:FV5" si="17">IF(COUNTA(FQ15)=0,"",FQ15)</f>
        <v/>
      </c>
      <c r="FR5" s="9" t="str">
        <f t="shared" si="17"/>
        <v/>
      </c>
      <c r="FS5" s="9" t="str">
        <f t="shared" si="17"/>
        <v/>
      </c>
      <c r="FT5" s="9" t="str">
        <f t="shared" si="17"/>
        <v/>
      </c>
      <c r="FU5" s="9" t="str">
        <f t="shared" si="17"/>
        <v/>
      </c>
      <c r="FV5" s="31" t="str">
        <f t="shared" si="17"/>
        <v/>
      </c>
      <c r="FW5" s="24"/>
      <c r="FX5" s="17"/>
      <c r="FY5" s="164"/>
      <c r="FZ5" s="15" t="s">
        <v>3</v>
      </c>
      <c r="GA5" s="9">
        <f t="shared" ref="GA5:GF5" si="18">IF(COUNTA(GA15)=0,"",GA15)</f>
        <v>0</v>
      </c>
      <c r="GB5" s="9" t="str">
        <f t="shared" si="18"/>
        <v/>
      </c>
      <c r="GC5" s="9" t="str">
        <f t="shared" si="18"/>
        <v/>
      </c>
      <c r="GD5" s="9" t="str">
        <f t="shared" si="18"/>
        <v/>
      </c>
      <c r="GE5" s="9">
        <f t="shared" si="18"/>
        <v>0</v>
      </c>
      <c r="GF5" s="31">
        <f t="shared" si="18"/>
        <v>0</v>
      </c>
      <c r="GG5" s="24"/>
      <c r="GH5" s="17"/>
      <c r="GI5" s="164"/>
      <c r="GJ5" s="15" t="s">
        <v>3</v>
      </c>
      <c r="GK5" s="9">
        <f t="shared" ref="GK5:GP5" si="19">IF(COUNTA(GK15)=0,"",GK15)</f>
        <v>7.4571420261190777</v>
      </c>
      <c r="GL5" s="9" t="str">
        <f t="shared" si="19"/>
        <v/>
      </c>
      <c r="GM5" s="9" t="str">
        <f t="shared" si="19"/>
        <v/>
      </c>
      <c r="GN5" s="9" t="str">
        <f t="shared" si="19"/>
        <v/>
      </c>
      <c r="GO5" s="9">
        <f t="shared" si="19"/>
        <v>8</v>
      </c>
      <c r="GP5" s="31">
        <f t="shared" si="19"/>
        <v>0</v>
      </c>
      <c r="GQ5" s="24"/>
      <c r="GR5" s="17"/>
      <c r="GS5" s="164"/>
      <c r="GT5" s="15" t="s">
        <v>3</v>
      </c>
      <c r="GU5" s="9">
        <f t="shared" ref="GU5:GZ5" si="20">IF(COUNTA(GU15)=0,"",GU15)</f>
        <v>12.0818716680938</v>
      </c>
      <c r="GV5" s="9" t="str">
        <f t="shared" si="20"/>
        <v/>
      </c>
      <c r="GW5" s="9" t="str">
        <f t="shared" si="20"/>
        <v/>
      </c>
      <c r="GX5" s="9" t="str">
        <f t="shared" si="20"/>
        <v/>
      </c>
      <c r="GY5" s="9">
        <f t="shared" si="20"/>
        <v>11.922811853893862</v>
      </c>
      <c r="GZ5" s="31">
        <f t="shared" si="20"/>
        <v>13.957597173144876</v>
      </c>
      <c r="HA5" s="24"/>
      <c r="HB5" s="17"/>
      <c r="HC5" s="164"/>
      <c r="HD5" s="15" t="s">
        <v>3</v>
      </c>
      <c r="HE5" s="9">
        <f t="shared" ref="HE5:HJ5" si="21">IF(COUNTA(HE15)=0,"",HE15)</f>
        <v>14.158895931409932</v>
      </c>
      <c r="HF5" s="9" t="str">
        <f t="shared" si="21"/>
        <v/>
      </c>
      <c r="HG5" s="9" t="str">
        <f t="shared" si="21"/>
        <v/>
      </c>
      <c r="HH5" s="9" t="str">
        <f t="shared" si="21"/>
        <v/>
      </c>
      <c r="HI5" s="9">
        <f t="shared" si="21"/>
        <v>14.299999999999997</v>
      </c>
      <c r="HJ5" s="31">
        <f t="shared" si="21"/>
        <v>12.599999999999994</v>
      </c>
      <c r="HK5" s="24"/>
      <c r="HL5" s="17"/>
      <c r="HM5" s="164"/>
      <c r="HN5" s="15" t="s">
        <v>3</v>
      </c>
      <c r="HO5" s="9" t="str">
        <f t="shared" ref="HO5:HT5" si="22">IF(COUNTA(HO15)=0,"",HO15)</f>
        <v/>
      </c>
      <c r="HP5" s="9" t="str">
        <f t="shared" si="22"/>
        <v/>
      </c>
      <c r="HQ5" s="9" t="str">
        <f t="shared" si="22"/>
        <v/>
      </c>
      <c r="HR5" s="9" t="str">
        <f t="shared" si="22"/>
        <v/>
      </c>
      <c r="HS5" s="9" t="str">
        <f t="shared" si="22"/>
        <v/>
      </c>
      <c r="HT5" s="31" t="str">
        <f t="shared" si="22"/>
        <v/>
      </c>
      <c r="HU5" s="24"/>
      <c r="HV5" s="17"/>
      <c r="HW5" s="164"/>
      <c r="HX5" s="15" t="s">
        <v>3</v>
      </c>
      <c r="HY5" s="9">
        <f t="shared" ref="HY5:ID5" si="23">IF(COUNTA(HY15)=0,"",HY15)</f>
        <v>16.394585914200505</v>
      </c>
      <c r="HZ5" s="9" t="str">
        <f t="shared" si="23"/>
        <v/>
      </c>
      <c r="IA5" s="9" t="str">
        <f t="shared" si="23"/>
        <v/>
      </c>
      <c r="IB5" s="9" t="str">
        <f t="shared" si="23"/>
        <v/>
      </c>
      <c r="IC5" s="9">
        <f t="shared" si="23"/>
        <v>17</v>
      </c>
      <c r="ID5" s="31">
        <f t="shared" si="23"/>
        <v>10</v>
      </c>
      <c r="IE5" s="24"/>
      <c r="IF5" s="17"/>
      <c r="IG5" s="164"/>
      <c r="IH5" s="15" t="s">
        <v>3</v>
      </c>
      <c r="II5" s="9" t="str">
        <f t="shared" ref="II5:IN5" si="24">IF(COUNTA(II15)=0,"",II15)</f>
        <v/>
      </c>
      <c r="IJ5" s="9" t="str">
        <f t="shared" si="24"/>
        <v/>
      </c>
      <c r="IK5" s="9">
        <f t="shared" si="24"/>
        <v>7.2916699999999999</v>
      </c>
      <c r="IL5" s="9" t="str">
        <f t="shared" si="24"/>
        <v/>
      </c>
      <c r="IM5" s="9" t="str">
        <f t="shared" si="24"/>
        <v/>
      </c>
      <c r="IN5" s="31" t="str">
        <f t="shared" si="24"/>
        <v/>
      </c>
      <c r="IO5" s="24"/>
      <c r="IP5" s="17"/>
    </row>
    <row r="6" spans="1:250" s="4" customFormat="1" x14ac:dyDescent="0.25">
      <c r="A6" s="164"/>
      <c r="B6" s="15" t="s">
        <v>0</v>
      </c>
      <c r="C6" s="9" t="str">
        <f>IF((COUNTA(C16:C27)=0)+(COUNTA(C15)=0),"",100-C15-SUMPRODUCT(B16:B27,C16:C27))</f>
        <v/>
      </c>
      <c r="D6" s="9" t="str">
        <f>IF((COUNTA(D16:D27)=0)+(COUNTA(D15)=0),"",100-D15-SUMPRODUCT(B16:B27,D16:D27))</f>
        <v/>
      </c>
      <c r="E6" s="9" t="str">
        <f>IF((COUNTA(E16:E27)=0)+(COUNTA(E15)=0),"",100-E15-SUMPRODUCT(B16:B27,E16:E27))</f>
        <v/>
      </c>
      <c r="F6" s="9" t="str">
        <f>IF((COUNTA(F16:F27)=0)+(COUNTA(F15)=0),"",100-F15-SUMPRODUCT(B16:B27,F16:F27))</f>
        <v/>
      </c>
      <c r="G6" s="9" t="str">
        <f>IF((COUNTA(G16:G27)=0)+(COUNTA(G15)=0),"",100-G15-SUMPRODUCT(B16:B27,G16:G27))</f>
        <v/>
      </c>
      <c r="H6" s="31" t="str">
        <f>IF((COUNTA(H16:H27)=0)+(COUNTA(H15)=0),"",100-H15-SUMPRODUCT(B16:B27,H16:H27))</f>
        <v/>
      </c>
      <c r="I6" s="24"/>
      <c r="J6" s="17"/>
      <c r="K6" s="164"/>
      <c r="L6" s="15" t="s">
        <v>0</v>
      </c>
      <c r="M6" s="9" t="str">
        <f>IF((COUNTA(M16:M27)=0)+(COUNTA(M15)=0),"",100-M15-SUMPRODUCT(L16:L27,M16:M27))</f>
        <v/>
      </c>
      <c r="N6" s="9" t="str">
        <f>IF((COUNTA(N16:N27)=0)+(COUNTA(N15)=0),"",100-N15-SUMPRODUCT(L16:L27,N16:N27))</f>
        <v/>
      </c>
      <c r="O6" s="9" t="str">
        <f>IF((COUNTA(O16:O27)=0)+(COUNTA(O15)=0),"",100-O15-SUMPRODUCT(L16:L27,O16:O27))</f>
        <v/>
      </c>
      <c r="P6" s="9" t="str">
        <f>IF((COUNTA(P16:P27)=0)+(COUNTA(P15)=0),"",100-P15-SUMPRODUCT(L16:L27,P16:P27))</f>
        <v/>
      </c>
      <c r="Q6" s="9" t="str">
        <f>IF((COUNTA(Q16:Q27)=0)+(COUNTA(Q15)=0),"",100-Q15-SUMPRODUCT(L16:L27,Q16:Q27))</f>
        <v/>
      </c>
      <c r="R6" s="31" t="str">
        <f>IF((COUNTA(R16:R27)=0)+(COUNTA(R15)=0),"",100-R15-SUMPRODUCT(L16:L27,R16:R27))</f>
        <v/>
      </c>
      <c r="S6" s="24"/>
      <c r="T6" s="17"/>
      <c r="U6" s="164"/>
      <c r="V6" s="15" t="s">
        <v>0</v>
      </c>
      <c r="W6" s="9" t="str">
        <f>IF((COUNTA(W16:W27)=0)+(COUNTA(W15)=0),"",100-W15-SUMPRODUCT(V16:V27,W16:W27))</f>
        <v/>
      </c>
      <c r="X6" s="9" t="str">
        <f>IF((COUNTA(X16:X27)=0)+(COUNTA(X15)=0),"",100-X15-SUMPRODUCT(V16:V27,X16:X27))</f>
        <v/>
      </c>
      <c r="Y6" s="9" t="str">
        <f>IF((COUNTA(Y16:Y27)=0)+(COUNTA(Y15)=0),"",100-Y15-SUMPRODUCT(V16:V27,Y16:Y27))</f>
        <v/>
      </c>
      <c r="Z6" s="9" t="str">
        <f>IF((COUNTA(Z16:Z27)=0)+(COUNTA(Z15)=0),"",100-Z15-SUMPRODUCT(V16:V27,Z16:Z27))</f>
        <v/>
      </c>
      <c r="AA6" s="9" t="str">
        <f>IF((COUNTA(AA16:AA27)=0)+(COUNTA(AA15)=0),"",100-AA15-SUMPRODUCT(V16:V27,AA16:AA27))</f>
        <v/>
      </c>
      <c r="AB6" s="31" t="str">
        <f>IF((COUNTA(AB16:AB27)=0)+(COUNTA(AB15)=0),"",100-AB15-SUMPRODUCT(V16:V27,AB16:AB27))</f>
        <v/>
      </c>
      <c r="AC6" s="24"/>
      <c r="AD6" s="17"/>
      <c r="AE6" s="164"/>
      <c r="AF6" s="15" t="s">
        <v>0</v>
      </c>
      <c r="AG6" s="9" t="str">
        <f>IF((COUNTA(AG16:AG27)=0)+(COUNTA(AG15)=0),"",100-AG15-SUMPRODUCT(AF16:AF27,AG16:AG27))</f>
        <v/>
      </c>
      <c r="AH6" s="9" t="str">
        <f>IF((COUNTA(AH16:AH27)=0)+(COUNTA(AH15)=0),"",100-AH15-SUMPRODUCT(AF16:AF27,AH16:AH27))</f>
        <v/>
      </c>
      <c r="AI6" s="9" t="str">
        <f>IF((COUNTA(AI16:AI27)=0)+(COUNTA(AI15)=0),"",100-AI15-SUMPRODUCT(AF16:AF27,AI16:AI27))</f>
        <v/>
      </c>
      <c r="AJ6" s="9" t="str">
        <f>IF((COUNTA(AJ16:AJ27)=0)+(COUNTA(AJ15)=0),"",100-AJ15-SUMPRODUCT(AF16:AF27,AJ16:AJ27))</f>
        <v/>
      </c>
      <c r="AK6" s="9" t="str">
        <f>IF((COUNTA(AK16:AK27)=0)+(COUNTA(AK15)=0),"",100-AK15-SUMPRODUCT(AF16:AF27,AK16:AK27))</f>
        <v/>
      </c>
      <c r="AL6" s="31" t="str">
        <f>IF((COUNTA(AL16:AL27)=0)+(COUNTA(AL15)=0),"",100-AL15-SUMPRODUCT(AF16:AF27,AL16:AL27))</f>
        <v/>
      </c>
      <c r="AM6" s="24"/>
      <c r="AN6" s="17"/>
      <c r="AO6" s="164"/>
      <c r="AP6" s="15" t="s">
        <v>0</v>
      </c>
      <c r="AQ6" s="9" t="str">
        <f>IF((COUNTA(AQ16:AQ27)=0)+(COUNTA(AQ15)=0),"",100-AQ15-SUMPRODUCT(AP16:AP27,AQ16:AQ27))</f>
        <v/>
      </c>
      <c r="AR6" s="9" t="str">
        <f>IF((COUNTA(AR16:AR27)=0)+(COUNTA(AR15)=0),"",100-AR15-SUMPRODUCT(AP16:AP27,AR16:AR27))</f>
        <v/>
      </c>
      <c r="AS6" s="9" t="str">
        <f>IF((COUNTA(AS16:AS27)=0)+(COUNTA(AS15)=0),"",100-AS15-SUMPRODUCT(AP16:AP27,AS16:AS27))</f>
        <v/>
      </c>
      <c r="AT6" s="9" t="str">
        <f>IF((COUNTA(AT16:AT27)=0)+(COUNTA(AT15)=0),"",100-AT15-SUMPRODUCT(AP16:AP27,AT16:AT27))</f>
        <v/>
      </c>
      <c r="AU6" s="9" t="str">
        <f>IF((COUNTA(AU16:AU27)=0)+(COUNTA(AU15)=0),"",100-AU15-SUMPRODUCT(AP16:AP27,AU16:AU27))</f>
        <v/>
      </c>
      <c r="AV6" s="31" t="str">
        <f>IF((COUNTA(AV16:AV27)=0)+(COUNTA(AV15)=0),"",100-AV15-SUMPRODUCT(AP16:AP27,AV16:AV27))</f>
        <v/>
      </c>
      <c r="AW6" s="24"/>
      <c r="AX6" s="17"/>
      <c r="AY6" s="164"/>
      <c r="AZ6" s="72" t="s">
        <v>0</v>
      </c>
      <c r="BA6" s="9" t="str">
        <f>IF((COUNTA(BA16:BA27)=0)+(COUNTA(BA15)=0),"",100-BA15-SUMPRODUCT(AZ16:AZ27,BA16:BA27))</f>
        <v/>
      </c>
      <c r="BB6" s="9" t="str">
        <f>IF((COUNTA(BB16:BB27)=0)+(COUNTA(BB15)=0),"",100-BB15-SUMPRODUCT(AZ16:AZ27,BB16:BB27))</f>
        <v/>
      </c>
      <c r="BC6" s="9" t="str">
        <f>IF((COUNTA(BC16:BC27)=0)+(COUNTA(BC15)=0),"",100-BC15-SUMPRODUCT(AZ16:AZ27,BC16:BC27))</f>
        <v/>
      </c>
      <c r="BD6" s="9" t="str">
        <f>IF((COUNTA(BD16:BD27)=0)+(COUNTA(BD15)=0),"",100-BD15-SUMPRODUCT(AZ16:AZ27,BD16:BD27))</f>
        <v/>
      </c>
      <c r="BE6" s="9" t="str">
        <f>IF((COUNTA(BE16:BE27)=0)+(COUNTA(BE15)=0),"",100-BE15-SUMPRODUCT(AZ16:AZ27,BE16:BE27))</f>
        <v/>
      </c>
      <c r="BF6" s="31" t="str">
        <f>IF((COUNTA(BF16:BF27)=0)+(COUNTA(BF15)=0),"",100-BF15-SUMPRODUCT(AZ16:AZ27,BF16:BF27))</f>
        <v/>
      </c>
      <c r="BG6" s="24"/>
      <c r="BH6" s="17"/>
      <c r="BI6" s="164"/>
      <c r="BJ6" s="15" t="s">
        <v>0</v>
      </c>
      <c r="BK6" s="9" t="str">
        <f>IF((COUNTA(BK16:BK27)=0)+(COUNTA(BK15)=0),"",100-BK15-SUMPRODUCT(BJ16:BJ27,BK16:BK27))</f>
        <v/>
      </c>
      <c r="BL6" s="9" t="str">
        <f>IF((COUNTA(BL16:BL27)=0)+(COUNTA(BL15)=0),"",100-BL15-SUMPRODUCT(BJ16:BJ27,BL16:BL27))</f>
        <v/>
      </c>
      <c r="BM6" s="9" t="str">
        <f>IF((COUNTA(BM16:BM27)=0)+(COUNTA(BM15)=0),"",100-BM15-SUMPRODUCT(BJ16:BJ27,BM16:BM27))</f>
        <v/>
      </c>
      <c r="BN6" s="9" t="str">
        <f>IF((COUNTA(BN16:BN27)=0)+(COUNTA(BN15)=0),"",100-BN15-SUMPRODUCT(BJ16:BJ27,BN16:BN27))</f>
        <v/>
      </c>
      <c r="BO6" s="9" t="str">
        <f>IF((COUNTA(BO16:BO27)=0)+(COUNTA(BO15)=0),"",100-BO15-SUMPRODUCT(BJ16:BJ27,BO16:BO27))</f>
        <v/>
      </c>
      <c r="BP6" s="31" t="str">
        <f>IF((COUNTA(BP16:BP27)=0)+(COUNTA(BP15)=0),"",100-BP15-SUMPRODUCT(BJ16:BJ27,BP16:BP27))</f>
        <v/>
      </c>
      <c r="BQ6" s="24"/>
      <c r="BR6" s="17"/>
      <c r="BS6" s="164"/>
      <c r="BT6" s="15" t="s">
        <v>0</v>
      </c>
      <c r="BU6" s="9" t="str">
        <f>IF((COUNTA(BU16:BU27)=0)+(COUNTA(BU15)=0),"",100-BU15-SUMPRODUCT(BT16:BT27,BU16:BU27))</f>
        <v/>
      </c>
      <c r="BV6" s="9" t="str">
        <f>IF((COUNTA(BV16:BV27)=0)+(COUNTA(BV15)=0),"",100-BV15-SUMPRODUCT(BT16:BT27,BV16:BV27))</f>
        <v/>
      </c>
      <c r="BW6" s="9" t="str">
        <f>IF((COUNTA(BW16:BW27)=0)+(COUNTA(BW15)=0),"",100-BW15-SUMPRODUCT(BT16:BT27,BW16:BW27))</f>
        <v/>
      </c>
      <c r="BX6" s="9" t="str">
        <f>IF((COUNTA(BX16:BX27)=0)+(COUNTA(BX15)=0),"",100-BX15-SUMPRODUCT(BT16:BT27,BX16:BX27))</f>
        <v/>
      </c>
      <c r="BY6" s="9" t="str">
        <f>IF((COUNTA(BY16:BY27)=0)+(COUNTA(BY15)=0),"",100-BY15-SUMPRODUCT(BT16:BT27,BY16:BY27))</f>
        <v/>
      </c>
      <c r="BZ6" s="31" t="str">
        <f>IF((COUNTA(BZ16:BZ27)=0)+(COUNTA(BZ15)=0),"",100-BZ15-SUMPRODUCT(BT16:BT27,BZ16:BZ27))</f>
        <v/>
      </c>
      <c r="CA6" s="24"/>
      <c r="CB6" s="17"/>
      <c r="CC6" s="164"/>
      <c r="CD6" s="15" t="s">
        <v>0</v>
      </c>
      <c r="CE6" s="9" t="str">
        <f>IF((COUNTA(CE16:CE27)=0)+(COUNTA(CE15)=0),"",100-CE15-SUMPRODUCT(CD16:CD27,CE16:CE27))</f>
        <v/>
      </c>
      <c r="CF6" s="9" t="str">
        <f>IF((COUNTA(CF16:CF27)=0)+(COUNTA(CF15)=0),"",100-CF15-SUMPRODUCT(CD16:CD27,CF16:CF27))</f>
        <v/>
      </c>
      <c r="CG6" s="9" t="str">
        <f>IF((COUNTA(CG16:CG27)=0)+(COUNTA(CG15)=0),"",100-CG15-SUMPRODUCT(CD16:CD27,CG16:CG27))</f>
        <v/>
      </c>
      <c r="CH6" s="9" t="str">
        <f>IF((COUNTA(CH16:CH27)=0)+(COUNTA(CH15)=0),"",100-CH15-SUMPRODUCT(CD16:CD27,CH16:CH27))</f>
        <v/>
      </c>
      <c r="CI6" s="9" t="str">
        <f>IF((COUNTA(CI16:CI27)=0)+(COUNTA(CI15)=0),"",100-CI15-SUMPRODUCT(CD16:CD27,CI16:CI27))</f>
        <v/>
      </c>
      <c r="CJ6" s="31" t="str">
        <f>IF((COUNTA(CJ16:CJ27)=0)+(COUNTA(CJ15)=0),"",100-CJ15-SUMPRODUCT(CD16:CD27,CJ16:CJ27))</f>
        <v/>
      </c>
      <c r="CK6" s="24"/>
      <c r="CL6" s="17"/>
      <c r="CM6" s="164"/>
      <c r="CN6" s="15" t="s">
        <v>0</v>
      </c>
      <c r="CO6" s="9" t="str">
        <f>IF((COUNTA(CO16:CO27)=0)+(COUNTA(CO15)=0),"",100-CO15-SUMPRODUCT(CN16:CN27,CO16:CO27))</f>
        <v/>
      </c>
      <c r="CP6" s="9" t="str">
        <f>IF((COUNTA(CP16:CP27)=0)+(COUNTA(CP15)=0),"",100-CP15-SUMPRODUCT(CN16:CN27,CP16:CP27))</f>
        <v/>
      </c>
      <c r="CQ6" s="9" t="str">
        <f>IF((COUNTA(CQ16:CQ27)=0)+(COUNTA(CQ15)=0),"",100-CQ15-SUMPRODUCT(CN16:CN27,CQ16:CQ27))</f>
        <v/>
      </c>
      <c r="CR6" s="9" t="str">
        <f>IF((COUNTA(CR16:CR27)=0)+(COUNTA(CR15)=0),"",100-CR15-SUMPRODUCT(CN16:CN27,CR16:CR27))</f>
        <v/>
      </c>
      <c r="CS6" s="9" t="str">
        <f>IF((COUNTA(CS16:CS27)=0)+(COUNTA(CS15)=0),"",100-CS15-SUMPRODUCT(CN16:CN27,CS16:CS27))</f>
        <v/>
      </c>
      <c r="CT6" s="31" t="str">
        <f>IF((COUNTA(CT16:CT27)=0)+(COUNTA(CT15)=0),"",100-CT15-SUMPRODUCT(CN16:CN27,CT16:CT27))</f>
        <v/>
      </c>
      <c r="CU6" s="24"/>
      <c r="CV6" s="17"/>
      <c r="CW6" s="164"/>
      <c r="CX6" s="15" t="s">
        <v>0</v>
      </c>
      <c r="CY6" s="9" t="str">
        <f>IF((COUNTA(CY16:CY27)=0)+(COUNTA(CY15)=0),"",100-CY15-SUMPRODUCT(CX16:CX27,CY16:CY27))</f>
        <v/>
      </c>
      <c r="CZ6" s="9" t="str">
        <f>IF((COUNTA(CZ16:CZ27)=0)+(COUNTA(CZ15)=0),"",100-CZ15-SUMPRODUCT(CX16:CX27,CZ16:CZ27))</f>
        <v/>
      </c>
      <c r="DA6" s="9" t="str">
        <f>IF((COUNTA(DA16:DA27)=0)+(COUNTA(DA15)=0),"",100-DA15-SUMPRODUCT(CX16:CX27,DA16:DA27))</f>
        <v/>
      </c>
      <c r="DB6" s="9" t="str">
        <f>IF((COUNTA(DB16:DB27)=0)+(COUNTA(DB15)=0),"",100-DB15-SUMPRODUCT(CX16:CX27,DB16:DB27))</f>
        <v/>
      </c>
      <c r="DC6" s="9" t="str">
        <f>IF((COUNTA(DC16:DC27)=0)+(COUNTA(DC15)=0),"",100-DC15-SUMPRODUCT(CX16:CX27,DC16:DC27))</f>
        <v/>
      </c>
      <c r="DD6" s="31" t="str">
        <f>IF((COUNTA(DD16:DD27)=0)+(COUNTA(DD15)=0),"",100-DD15-SUMPRODUCT(CX16:CX27,DD16:DD27))</f>
        <v/>
      </c>
      <c r="DE6" s="24"/>
      <c r="DF6" s="17"/>
      <c r="DG6" s="164"/>
      <c r="DH6" s="15" t="s">
        <v>0</v>
      </c>
      <c r="DI6" s="9" t="str">
        <f>IF((COUNTA(DI16:DI27)=0)+(COUNTA(DI15)=0),"",100-DI15-SUMPRODUCT(DH16:DH27,DI16:DI27))</f>
        <v/>
      </c>
      <c r="DJ6" s="9" t="str">
        <f>IF((COUNTA(DJ16:DJ27)=0)+(COUNTA(DJ15)=0),"",100-DJ15-SUMPRODUCT(DH16:DH27,DJ16:DJ27))</f>
        <v/>
      </c>
      <c r="DK6" s="9" t="str">
        <f>IF((COUNTA(DK16:DK27)=0)+(COUNTA(DK15)=0),"",100-DK15-SUMPRODUCT(DH16:DH27,DK16:DK27))</f>
        <v/>
      </c>
      <c r="DL6" s="9" t="str">
        <f>IF((COUNTA(DL16:DL27)=0)+(COUNTA(DL15)=0),"",100-DL15-SUMPRODUCT(DH16:DH27,DL16:DL27))</f>
        <v/>
      </c>
      <c r="DM6" s="9" t="str">
        <f>IF((COUNTA(DM16:DM27)=0)+(COUNTA(DM15)=0),"",100-DM15-SUMPRODUCT(DH16:DH27,DM16:DM27))</f>
        <v/>
      </c>
      <c r="DN6" s="31" t="str">
        <f>IF((COUNTA(DN16:DN27)=0)+(COUNTA(DN15)=0),"",100-DN15-SUMPRODUCT(DH16:DH27,DN16:DN27))</f>
        <v/>
      </c>
      <c r="DO6" s="24"/>
      <c r="DP6" s="17"/>
      <c r="DQ6" s="164"/>
      <c r="DR6" s="15" t="s">
        <v>0</v>
      </c>
      <c r="DS6" s="9" t="str">
        <f>IF((COUNTA(DS16:DS27)=0)+(COUNTA(DS15)=0),"",100-DS15-SUMPRODUCT(DR16:DR27,DS16:DS27))</f>
        <v/>
      </c>
      <c r="DT6" s="9" t="str">
        <f>IF((COUNTA(DT16:DT27)=0)+(COUNTA(DT15)=0),"",100-DT15-SUMPRODUCT(DR16:DR27,DT16:DT27))</f>
        <v/>
      </c>
      <c r="DU6" s="9" t="str">
        <f>IF((COUNTA(DU16:DU27)=0)+(COUNTA(DU15)=0),"",100-DU15-SUMPRODUCT(DR16:DR27,DU16:DU27))</f>
        <v/>
      </c>
      <c r="DV6" s="9" t="str">
        <f>IF((COUNTA(DV16:DV27)=0)+(COUNTA(DV15)=0),"",100-DV15-SUMPRODUCT(DR16:DR27,DV16:DV27))</f>
        <v/>
      </c>
      <c r="DW6" s="9" t="str">
        <f>IF((COUNTA(DW16:DW27)=0)+(COUNTA(DW15)=0),"",100-DW15-SUMPRODUCT(DR16:DR27,DW16:DW27))</f>
        <v/>
      </c>
      <c r="DX6" s="31" t="str">
        <f>IF((COUNTA(DX16:DX27)=0)+(COUNTA(DX15)=0),"",100-DX15-SUMPRODUCT(DR16:DR27,DX16:DX27))</f>
        <v/>
      </c>
      <c r="DY6" s="24"/>
      <c r="DZ6" s="17"/>
      <c r="EA6" s="164"/>
      <c r="EB6" s="15" t="s">
        <v>0</v>
      </c>
      <c r="EC6" s="9" t="str">
        <f>IF((COUNTA(EC16:EC27)=0)+(COUNTA(EC15)=0),"",100-EC15-SUMPRODUCT(EB16:EB27,EC16:EC27))</f>
        <v/>
      </c>
      <c r="ED6" s="9" t="str">
        <f>IF((COUNTA(ED16:ED27)=0)+(COUNTA(ED15)=0),"",100-ED15-SUMPRODUCT(EB16:EB27,ED16:ED27))</f>
        <v/>
      </c>
      <c r="EE6" s="9" t="str">
        <f>IF((COUNTA(EE16:EE27)=0)+(COUNTA(EE15)=0),"",100-EE15-SUMPRODUCT(EB16:EB27,EE16:EE27))</f>
        <v/>
      </c>
      <c r="EF6" s="9" t="str">
        <f>IF((COUNTA(EF16:EF27)=0)+(COUNTA(EF15)=0),"",100-EF15-SUMPRODUCT(EB16:EB27,EF16:EF27))</f>
        <v/>
      </c>
      <c r="EG6" s="9" t="str">
        <f>IF((COUNTA(EG16:EG27)=0)+(COUNTA(EG15)=0),"",100-EG15-SUMPRODUCT(EB16:EB27,EG16:EG27))</f>
        <v/>
      </c>
      <c r="EH6" s="31" t="str">
        <f>IF((COUNTA(EH16:EH27)=0)+(COUNTA(EH15)=0),"",100-EH15-SUMPRODUCT(EB16:EB27,EH16:EH27))</f>
        <v/>
      </c>
      <c r="EI6" s="24"/>
      <c r="EJ6" s="17"/>
      <c r="EK6" s="164"/>
      <c r="EL6" s="15" t="s">
        <v>0</v>
      </c>
      <c r="EM6" s="9" t="str">
        <f>IF((COUNTA(EM16:EM27)=0)+(COUNTA(EM15)=0),"",100-EM15-SUMPRODUCT(EL16:EL27,EM16:EM27))</f>
        <v/>
      </c>
      <c r="EN6" s="9" t="str">
        <f>IF((COUNTA(EN16:EN27)=0)+(COUNTA(EN15)=0),"",100-EN15-SUMPRODUCT(EL16:EL27,EN16:EN27))</f>
        <v/>
      </c>
      <c r="EO6" s="9" t="str">
        <f>IF((COUNTA(EO16:EO27)=0)+(COUNTA(EO15)=0),"",100-EO15-SUMPRODUCT(EL16:EL27,EO16:EO27))</f>
        <v/>
      </c>
      <c r="EP6" s="9" t="str">
        <f>IF((COUNTA(EP16:EP27)=0)+(COUNTA(EP15)=0),"",100-EP15-SUMPRODUCT(EL16:EL27,EP16:EP27))</f>
        <v/>
      </c>
      <c r="EQ6" s="9" t="str">
        <f>IF((COUNTA(EQ16:EQ27)=0)+(COUNTA(EQ15)=0),"",100-EQ15-SUMPRODUCT(EL16:EL27,EQ16:EQ27))</f>
        <v/>
      </c>
      <c r="ER6" s="31" t="str">
        <f>IF((COUNTA(ER16:ER27)=0)+(COUNTA(ER15)=0),"",100-ER15-SUMPRODUCT(EL16:EL27,ER16:ER27))</f>
        <v/>
      </c>
      <c r="ES6" s="24"/>
      <c r="ET6" s="17"/>
      <c r="EU6" s="164"/>
      <c r="EV6" s="15" t="s">
        <v>0</v>
      </c>
      <c r="EW6" s="9" t="str">
        <f>IF((COUNTA(EW16:EW27)=0)+(COUNTA(EW15)=0),"",100-EW15-SUMPRODUCT(EV16:EV27,EW16:EW27))</f>
        <v/>
      </c>
      <c r="EX6" s="9" t="str">
        <f>IF((COUNTA(EX16:EX27)=0)+(COUNTA(EX15)=0),"",100-EX15-SUMPRODUCT(EV16:EV27,EX16:EX27))</f>
        <v/>
      </c>
      <c r="EY6" s="9" t="str">
        <f>IF((COUNTA(EY16:EY27)=0)+(COUNTA(EY15)=0),"",100-EY15-SUMPRODUCT(EV16:EV27,EY16:EY27))</f>
        <v/>
      </c>
      <c r="EZ6" s="9" t="str">
        <f>IF((COUNTA(EZ16:EZ27)=0)+(COUNTA(EZ15)=0),"",100-EZ15-SUMPRODUCT(EV16:EV27,EZ16:EZ27))</f>
        <v/>
      </c>
      <c r="FA6" s="9" t="str">
        <f>IF((COUNTA(FA16:FA27)=0)+(COUNTA(FA15)=0),"",100-FA15-SUMPRODUCT(EV16:EV27,FA16:FA27))</f>
        <v/>
      </c>
      <c r="FB6" s="31" t="str">
        <f>IF((COUNTA(FB16:FB27)=0)+(COUNTA(FB15)=0),"",100-FB15-SUMPRODUCT(EV16:EV27,FB16:FB27))</f>
        <v/>
      </c>
      <c r="FC6" s="24"/>
      <c r="FD6" s="17"/>
      <c r="FE6" s="164"/>
      <c r="FF6" s="72" t="s">
        <v>0</v>
      </c>
      <c r="FG6" s="9" t="str">
        <f>IF((COUNTA(FG16:FG27)=0)+(COUNTA(FG15)=0),"",100-FG15-SUMPRODUCT(FF16:FF27,FG16:FG27))</f>
        <v/>
      </c>
      <c r="FH6" s="9" t="str">
        <f>IF((COUNTA(FH16:FH27)=0)+(COUNTA(FH15)=0),"",100-FH15-SUMPRODUCT(FF16:FF27,FH16:FH27))</f>
        <v/>
      </c>
      <c r="FI6" s="9" t="str">
        <f>IF((COUNTA(FI16:FI27)=0)+(COUNTA(FI15)=0),"",100-FI15-SUMPRODUCT(FF16:FF27,FI16:FI27))</f>
        <v/>
      </c>
      <c r="FJ6" s="9" t="str">
        <f>IF((COUNTA(FJ16:FJ27)=0)+(COUNTA(FJ15)=0),"",100-FJ15-SUMPRODUCT(FF16:FF27,FJ16:FJ27))</f>
        <v/>
      </c>
      <c r="FK6" s="9" t="str">
        <f>IF((COUNTA(FK16:FK27)=0)+(COUNTA(FK15)=0),"",100-FK15-SUMPRODUCT(FF16:FF27,FK16:FK27))</f>
        <v/>
      </c>
      <c r="FL6" s="31" t="str">
        <f>IF((COUNTA(FL16:FL27)=0)+(COUNTA(FL15)=0),"",100-FL15-SUMPRODUCT(FF16:FF27,FL16:FL27))</f>
        <v/>
      </c>
      <c r="FM6" s="24"/>
      <c r="FN6" s="17"/>
      <c r="FO6" s="164"/>
      <c r="FP6" s="15" t="s">
        <v>0</v>
      </c>
      <c r="FQ6" s="9" t="str">
        <f>IF((COUNTA(FQ16:FQ27)=0)+(COUNTA(FQ15)=0),"",100-FQ15-SUMPRODUCT(FP16:FP27,FQ16:FQ27))</f>
        <v/>
      </c>
      <c r="FR6" s="9" t="str">
        <f>IF((COUNTA(FR16:FR27)=0)+(COUNTA(FR15)=0),"",100-FR15-SUMPRODUCT(FP16:FP27,FR16:FR27))</f>
        <v/>
      </c>
      <c r="FS6" s="9" t="str">
        <f>IF((COUNTA(FS16:FS27)=0)+(COUNTA(FS15)=0),"",100-FS15-SUMPRODUCT(FP16:FP27,FS16:FS27))</f>
        <v/>
      </c>
      <c r="FT6" s="9" t="str">
        <f>IF((COUNTA(FT16:FT27)=0)+(COUNTA(FT15)=0),"",100-FT15-SUMPRODUCT(FP16:FP27,FT16:FT27))</f>
        <v/>
      </c>
      <c r="FU6" s="9" t="str">
        <f>IF((COUNTA(FU16:FU27)=0)+(COUNTA(FU15)=0),"",100-FU15-SUMPRODUCT(FP16:FP27,FU16:FU27))</f>
        <v/>
      </c>
      <c r="FV6" s="31" t="str">
        <f>IF((COUNTA(FV16:FV27)=0)+(COUNTA(FV15)=0),"",100-FV15-SUMPRODUCT(FP16:FP27,FV16:FV27))</f>
        <v/>
      </c>
      <c r="FW6" s="24"/>
      <c r="FX6" s="17"/>
      <c r="FY6" s="164"/>
      <c r="FZ6" s="15" t="s">
        <v>0</v>
      </c>
      <c r="GA6" s="9" t="str">
        <f>IF((COUNTA(GA16:GA27)=0)+(COUNTA(GA15)=0),"",100-GA15-SUMPRODUCT(FZ16:FZ27,GA16:GA27))</f>
        <v/>
      </c>
      <c r="GB6" s="9" t="str">
        <f>IF((COUNTA(GB16:GB27)=0)+(COUNTA(GB15)=0),"",100-GB15-SUMPRODUCT(FZ16:FZ27,GB16:GB27))</f>
        <v/>
      </c>
      <c r="GC6" s="9" t="str">
        <f>IF((COUNTA(GC16:GC27)=0)+(COUNTA(GC15)=0),"",100-GC15-SUMPRODUCT(FZ16:FZ27,GC16:GC27))</f>
        <v/>
      </c>
      <c r="GD6" s="9" t="str">
        <f>IF((COUNTA(GD16:GD27)=0)+(COUNTA(GD15)=0),"",100-GD15-SUMPRODUCT(FZ16:FZ27,GD16:GD27))</f>
        <v/>
      </c>
      <c r="GE6" s="9" t="str">
        <f>IF((COUNTA(GE16:GE27)=0)+(COUNTA(GE15)=0),"",100-GE15-SUMPRODUCT(FZ16:FZ27,GE16:GE27))</f>
        <v/>
      </c>
      <c r="GF6" s="31" t="str">
        <f>IF((COUNTA(GF16:GF27)=0)+(COUNTA(GF15)=0),"",100-GF15-SUMPRODUCT(FZ16:FZ27,GF16:GF27))</f>
        <v/>
      </c>
      <c r="GG6" s="24"/>
      <c r="GH6" s="17"/>
      <c r="GI6" s="164"/>
      <c r="GJ6" s="15" t="s">
        <v>0</v>
      </c>
      <c r="GK6" s="9" t="str">
        <f>IF((COUNTA(GK16:GK27)=0)+(COUNTA(GK15)=0),"",100-GK15-SUMPRODUCT(GJ16:GJ27,GK16:GK27))</f>
        <v/>
      </c>
      <c r="GL6" s="9" t="str">
        <f>IF((COUNTA(GL16:GL27)=0)+(COUNTA(GL15)=0),"",100-GL15-SUMPRODUCT(GJ16:GJ27,GL16:GL27))</f>
        <v/>
      </c>
      <c r="GM6" s="9" t="str">
        <f>IF((COUNTA(GM16:GM27)=0)+(COUNTA(GM15)=0),"",100-GM15-SUMPRODUCT(GJ16:GJ27,GM16:GM27))</f>
        <v/>
      </c>
      <c r="GN6" s="9" t="str">
        <f>IF((COUNTA(GN16:GN27)=0)+(COUNTA(GN15)=0),"",100-GN15-SUMPRODUCT(GJ16:GJ27,GN16:GN27))</f>
        <v/>
      </c>
      <c r="GO6" s="9" t="str">
        <f>IF((COUNTA(GO16:GO27)=0)+(COUNTA(GO15)=0),"",100-GO15-SUMPRODUCT(GJ16:GJ27,GO16:GO27))</f>
        <v/>
      </c>
      <c r="GP6" s="31" t="str">
        <f>IF((COUNTA(GP16:GP27)=0)+(COUNTA(GP15)=0),"",100-GP15-SUMPRODUCT(GJ16:GJ27,GP16:GP27))</f>
        <v/>
      </c>
      <c r="GQ6" s="24"/>
      <c r="GR6" s="17"/>
      <c r="GS6" s="164"/>
      <c r="GT6" s="15" t="s">
        <v>0</v>
      </c>
      <c r="GU6" s="9" t="str">
        <f>IF((COUNTA(GU16:GU27)=0)+(COUNTA(GU15)=0),"",100-GU15-SUMPRODUCT(GT16:GT27,GU16:GU27))</f>
        <v/>
      </c>
      <c r="GV6" s="9" t="str">
        <f>IF((COUNTA(GV16:GV27)=0)+(COUNTA(GV15)=0),"",100-GV15-SUMPRODUCT(GT16:GT27,GV16:GV27))</f>
        <v/>
      </c>
      <c r="GW6" s="9" t="str">
        <f>IF((COUNTA(GW16:GW27)=0)+(COUNTA(GW15)=0),"",100-GW15-SUMPRODUCT(GT16:GT27,GW16:GW27))</f>
        <v/>
      </c>
      <c r="GX6" s="9" t="str">
        <f>IF((COUNTA(GX16:GX27)=0)+(COUNTA(GX15)=0),"",100-GX15-SUMPRODUCT(GT16:GT27,GX16:GX27))</f>
        <v/>
      </c>
      <c r="GY6" s="9" t="str">
        <f>IF((COUNTA(GY16:GY27)=0)+(COUNTA(GY15)=0),"",100-GY15-SUMPRODUCT(GT16:GT27,GY16:GY27))</f>
        <v/>
      </c>
      <c r="GZ6" s="31" t="str">
        <f>IF((COUNTA(GZ16:GZ27)=0)+(COUNTA(GZ15)=0),"",100-GZ15-SUMPRODUCT(GT16:GT27,GZ16:GZ27))</f>
        <v/>
      </c>
      <c r="HA6" s="24"/>
      <c r="HB6" s="17"/>
      <c r="HC6" s="164"/>
      <c r="HD6" s="15" t="s">
        <v>0</v>
      </c>
      <c r="HE6" s="9">
        <f>IF((COUNTA(HE16:HE27)=0)+(COUNTA(HE15)=0),"",100-HE15-SUMPRODUCT(HD16:HD27,HE16:HE27))</f>
        <v>22.968983246982091</v>
      </c>
      <c r="HF6" s="9" t="str">
        <f>IF((COUNTA(HF16:HF27)=0)+(COUNTA(HF15)=0),"",100-HF15-SUMPRODUCT(HD16:HD27,HF16:HF27))</f>
        <v/>
      </c>
      <c r="HG6" s="9" t="str">
        <f>IF((COUNTA(HG16:HG27)=0)+(COUNTA(HG15)=0),"",100-HG15-SUMPRODUCT(HD16:HD27,HG16:HG27))</f>
        <v/>
      </c>
      <c r="HH6" s="9" t="str">
        <f>IF((COUNTA(HH16:HH27)=0)+(COUNTA(HH15)=0),"",100-HH15-SUMPRODUCT(HD16:HD27,HH16:HH27))</f>
        <v/>
      </c>
      <c r="HI6" s="9">
        <f>IF((COUNTA(HI16:HI27)=0)+(COUNTA(HI15)=0),"",100-HI15-SUMPRODUCT(HD16:HD27,HI16:HI27))</f>
        <v>23.549999999999997</v>
      </c>
      <c r="HJ6" s="31">
        <f>IF((COUNTA(HJ16:HJ27)=0)+(COUNTA(HJ15)=0),"",100-HJ15-SUMPRODUCT(HD16:HD27,HJ16:HJ27))</f>
        <v>16.550000000000011</v>
      </c>
      <c r="HK6" s="24"/>
      <c r="HL6" s="17"/>
      <c r="HM6" s="164"/>
      <c r="HN6" s="15" t="s">
        <v>0</v>
      </c>
      <c r="HO6" s="9" t="str">
        <f>IF((COUNTA(HO16:HO27)=0)+(COUNTA(HO15)=0),"",100-HO15-SUMPRODUCT(HN16:HN27,HO16:HO27))</f>
        <v/>
      </c>
      <c r="HP6" s="9" t="str">
        <f>IF((COUNTA(HP16:HP27)=0)+(COUNTA(HP15)=0),"",100-HP15-SUMPRODUCT(HN16:HN27,HP16:HP27))</f>
        <v/>
      </c>
      <c r="HQ6" s="9" t="str">
        <f>IF((COUNTA(HQ16:HQ27)=0)+(COUNTA(HQ15)=0),"",100-HQ15-SUMPRODUCT(HN16:HN27,HQ16:HQ27))</f>
        <v/>
      </c>
      <c r="HR6" s="9" t="str">
        <f>IF((COUNTA(HR16:HR27)=0)+(COUNTA(HR15)=0),"",100-HR15-SUMPRODUCT(HN16:HN27,HR16:HR27))</f>
        <v/>
      </c>
      <c r="HS6" s="9" t="str">
        <f>IF((COUNTA(HS16:HS27)=0)+(COUNTA(HS15)=0),"",100-HS15-SUMPRODUCT(HN16:HN27,HS16:HS27))</f>
        <v/>
      </c>
      <c r="HT6" s="31" t="str">
        <f>IF((COUNTA(HT16:HT27)=0)+(COUNTA(HT15)=0),"",100-HT15-SUMPRODUCT(HN16:HN27,HT16:HT27))</f>
        <v/>
      </c>
      <c r="HU6" s="24"/>
      <c r="HV6" s="17"/>
      <c r="HW6" s="164"/>
      <c r="HX6" s="15" t="s">
        <v>0</v>
      </c>
      <c r="HY6" s="9">
        <f>IF((COUNTA(HY16:HY27)=0)+(COUNTA(HY15)=0),"",100-HY15-SUMPRODUCT(HX16:HX27,HY16:HY27))</f>
        <v>25.33599767850356</v>
      </c>
      <c r="HZ6" s="9" t="str">
        <f>IF((COUNTA(HZ16:HZ27)=0)+(COUNTA(HZ15)=0),"",100-HZ15-SUMPRODUCT(HX16:HX27,HZ16:HZ27))</f>
        <v/>
      </c>
      <c r="IA6" s="9" t="str">
        <f>IF((COUNTA(IA16:IA27)=0)+(COUNTA(IA15)=0),"",100-IA15-SUMPRODUCT(HX16:HX27,IA16:IA27))</f>
        <v/>
      </c>
      <c r="IB6" s="9" t="str">
        <f>IF((COUNTA(IB16:IB27)=0)+(COUNTA(IB15)=0),"",100-IB15-SUMPRODUCT(HX16:HX27,IB16:IB27))</f>
        <v/>
      </c>
      <c r="IC6" s="9">
        <f>IF((COUNTA(IC16:IC27)=0)+(COUNTA(IC15)=0),"",100-IC15-SUMPRODUCT(HX16:HX27,IC16:IC27))</f>
        <v>26.144999999999996</v>
      </c>
      <c r="ID6" s="31">
        <f>IF((COUNTA(ID16:ID27)=0)+(COUNTA(ID15)=0),"",100-ID15-SUMPRODUCT(HX16:HX27,ID16:ID27))</f>
        <v>16.791044776119406</v>
      </c>
      <c r="IE6" s="24"/>
      <c r="IF6" s="17"/>
      <c r="IG6" s="164"/>
      <c r="IH6" s="15" t="s">
        <v>0</v>
      </c>
      <c r="II6" s="9" t="str">
        <f>IF((COUNTA(II16:II27)=0)+(COUNTA(II15)=0),"",100-II15-SUMPRODUCT(IH16:IH27,II16:II27))</f>
        <v/>
      </c>
      <c r="IJ6" s="9" t="str">
        <f>IF((COUNTA(IJ16:IJ27)=0)+(COUNTA(IJ15)=0),"",100-IJ15-SUMPRODUCT(IH16:IH27,IJ16:IJ27))</f>
        <v/>
      </c>
      <c r="IK6" s="9">
        <f>IF((COUNTA(IK16:IK27)=0)+(COUNTA(IK15)=0),"",100-IK15-SUMPRODUCT(IH16:IH27,IK16:IK27))</f>
        <v>16.145825000000002</v>
      </c>
      <c r="IL6" s="9" t="str">
        <f>IF((COUNTA(IL16:IL27)=0)+(COUNTA(IL15)=0),"",100-IL15-SUMPRODUCT(IH16:IH27,IL16:IL27))</f>
        <v/>
      </c>
      <c r="IM6" s="9" t="str">
        <f>IF((COUNTA(IM16:IM27)=0)+(COUNTA(IM15)=0),"",100-IM15-SUMPRODUCT(IH16:IH27,IM16:IM27))</f>
        <v/>
      </c>
      <c r="IN6" s="31" t="str">
        <f>IF((COUNTA(IN16:IN27)=0)+(COUNTA(IN15)=0),"",100-IN15-SUMPRODUCT(IH16:IH27,IN16:IN27))</f>
        <v/>
      </c>
      <c r="IO6" s="24"/>
      <c r="IP6" s="17"/>
    </row>
    <row r="7" spans="1:250" s="4" customFormat="1" x14ac:dyDescent="0.25">
      <c r="A7" s="164"/>
      <c r="B7" s="15" t="s">
        <v>19</v>
      </c>
      <c r="C7" s="9" t="str">
        <f>IF(COUNTA(C16:C27)=0,"",SUMPRODUCT(C16:C27,B16:B27))</f>
        <v/>
      </c>
      <c r="D7" s="9" t="str">
        <f>IF(COUNTA(D16:D27)=0,"",SUMPRODUCT(D16:D27,B16:B27))</f>
        <v/>
      </c>
      <c r="E7" s="9" t="str">
        <f>IF(COUNTA(E16:E27)=0,"",SUMPRODUCT(E16:E27,B16:B27))</f>
        <v/>
      </c>
      <c r="F7" s="9" t="str">
        <f>IF(COUNTA(F16:F27)=0,"",SUMPRODUCT(F16:F27,B16:B27))</f>
        <v/>
      </c>
      <c r="G7" s="9" t="str">
        <f>IF(COUNTA(G16:G27)=0,"",SUMPRODUCT(G16:G27,B16:B27))</f>
        <v/>
      </c>
      <c r="H7" s="31" t="str">
        <f>IF(COUNTA(H16:H27)=0,"",SUMPRODUCT(H16:H27,B16:B27))</f>
        <v/>
      </c>
      <c r="I7" s="24"/>
      <c r="J7" s="17"/>
      <c r="K7" s="164"/>
      <c r="L7" s="15" t="s">
        <v>19</v>
      </c>
      <c r="M7" s="9" t="str">
        <f>IF(COUNTA(M16:M27)=0,"",SUMPRODUCT(M16:M27,L16:L27))</f>
        <v/>
      </c>
      <c r="N7" s="9" t="str">
        <f>IF(COUNTA(N16:N27)=0,"",SUMPRODUCT(N16:N27,L16:L27))</f>
        <v/>
      </c>
      <c r="O7" s="9" t="str">
        <f>IF(COUNTA(O16:O27)=0,"",SUMPRODUCT(O16:O27,L16:L27))</f>
        <v/>
      </c>
      <c r="P7" s="9" t="str">
        <f>IF(COUNTA(P16:P27)=0,"",SUMPRODUCT(P16:P27,L16:L27))</f>
        <v/>
      </c>
      <c r="Q7" s="9" t="str">
        <f>IF(COUNTA(Q16:Q27)=0,"",SUMPRODUCT(Q16:Q27,L16:L27))</f>
        <v/>
      </c>
      <c r="R7" s="31" t="str">
        <f>IF(COUNTA(R16:R27)=0,"",SUMPRODUCT(R16:R27,L16:L27))</f>
        <v/>
      </c>
      <c r="S7" s="24"/>
      <c r="T7" s="17"/>
      <c r="U7" s="164"/>
      <c r="V7" s="15" t="s">
        <v>19</v>
      </c>
      <c r="W7" s="9" t="str">
        <f>IF(COUNTA(W16:W27)=0,"",SUMPRODUCT(W16:W27,V16:V27))</f>
        <v/>
      </c>
      <c r="X7" s="9" t="str">
        <f>IF(COUNTA(X16:X27)=0,"",SUMPRODUCT(X16:X27,V16:V27))</f>
        <v/>
      </c>
      <c r="Y7" s="9" t="str">
        <f>IF(COUNTA(Y16:Y27)=0,"",SUMPRODUCT(Y16:Y27,V16:V27))</f>
        <v/>
      </c>
      <c r="Z7" s="9" t="str">
        <f>IF(COUNTA(Z16:Z27)=0,"",SUMPRODUCT(Z16:Z27,V16:V27))</f>
        <v/>
      </c>
      <c r="AA7" s="9" t="str">
        <f>IF(COUNTA(AA16:AA27)=0,"",SUMPRODUCT(AA16:AA27,V16:V27))</f>
        <v/>
      </c>
      <c r="AB7" s="31" t="str">
        <f>IF(COUNTA(AB16:AB27)=0,"",SUMPRODUCT(AB16:AB27,V16:V27))</f>
        <v/>
      </c>
      <c r="AC7" s="24"/>
      <c r="AD7" s="17"/>
      <c r="AE7" s="164"/>
      <c r="AF7" s="15" t="s">
        <v>19</v>
      </c>
      <c r="AG7" s="9" t="str">
        <f>IF(COUNTA(AG16:AG27)=0,"",SUMPRODUCT(AG16:AG27,AF16:AF27))</f>
        <v/>
      </c>
      <c r="AH7" s="9" t="str">
        <f>IF(COUNTA(AH16:AH27)=0,"",SUMPRODUCT(AH16:AH27,AF16:AF27))</f>
        <v/>
      </c>
      <c r="AI7" s="9" t="str">
        <f>IF(COUNTA(AI16:AI27)=0,"",SUMPRODUCT(AI16:AI27,AF16:AF27))</f>
        <v/>
      </c>
      <c r="AJ7" s="9" t="str">
        <f>IF(COUNTA(AJ16:AJ27)=0,"",SUMPRODUCT(AJ16:AJ27,AF16:AF27))</f>
        <v/>
      </c>
      <c r="AK7" s="9" t="str">
        <f>IF(COUNTA(AK16:AK27)=0,"",SUMPRODUCT(AK16:AK27,AF16:AF27))</f>
        <v/>
      </c>
      <c r="AL7" s="31" t="str">
        <f>IF(COUNTA(AL16:AL27)=0,"",SUMPRODUCT(AL16:AL27,AF16:AF27))</f>
        <v/>
      </c>
      <c r="AM7" s="24"/>
      <c r="AN7" s="17"/>
      <c r="AO7" s="164"/>
      <c r="AP7" s="15" t="s">
        <v>19</v>
      </c>
      <c r="AQ7" s="9" t="str">
        <f>IF(COUNTA(AQ16:AQ27)=0,"",SUMPRODUCT(AQ16:AQ27,AP16:AP27))</f>
        <v/>
      </c>
      <c r="AR7" s="9" t="str">
        <f>IF(COUNTA(AR16:AR27)=0,"",SUMPRODUCT(AR16:AR27,AP16:AP27))</f>
        <v/>
      </c>
      <c r="AS7" s="9" t="str">
        <f>IF(COUNTA(AS16:AS27)=0,"",SUMPRODUCT(AS16:AS27,AP16:AP27))</f>
        <v/>
      </c>
      <c r="AT7" s="9" t="str">
        <f>IF(COUNTA(AT16:AT27)=0,"",SUMPRODUCT(AT16:AT27,AP16:AP27))</f>
        <v/>
      </c>
      <c r="AU7" s="9" t="str">
        <f>IF(COUNTA(AU16:AU27)=0,"",SUMPRODUCT(AU16:AU27,AP16:AP27))</f>
        <v/>
      </c>
      <c r="AV7" s="31" t="str">
        <f>IF(COUNTA(AV16:AV27)=0,"",SUMPRODUCT(AV16:AV27,AP16:AP27))</f>
        <v/>
      </c>
      <c r="AW7" s="24"/>
      <c r="AX7" s="17"/>
      <c r="AY7" s="164"/>
      <c r="AZ7" s="72" t="s">
        <v>19</v>
      </c>
      <c r="BA7" s="9" t="str">
        <f>IF(COUNTA(BA16:BA27)=0,"",SUMPRODUCT(BA16:BA27,AZ16:AZ27))</f>
        <v/>
      </c>
      <c r="BB7" s="9" t="str">
        <f>IF(COUNTA(BB16:BB27)=0,"",SUMPRODUCT(BB16:BB27,AZ16:AZ27))</f>
        <v/>
      </c>
      <c r="BC7" s="9" t="str">
        <f>IF(COUNTA(BC16:BC27)=0,"",SUMPRODUCT(BC16:BC27,AZ16:AZ27))</f>
        <v/>
      </c>
      <c r="BD7" s="9" t="str">
        <f>IF(COUNTA(BD16:BD27)=0,"",SUMPRODUCT(BD16:BD27,AZ16:AZ27))</f>
        <v/>
      </c>
      <c r="BE7" s="9" t="str">
        <f>IF(COUNTA(BE16:BE27)=0,"",SUMPRODUCT(BE16:BE27,AZ16:AZ27))</f>
        <v/>
      </c>
      <c r="BF7" s="31" t="str">
        <f>IF(COUNTA(BF16:BF27)=0,"",SUMPRODUCT(BF16:BF27,AZ16:AZ27))</f>
        <v/>
      </c>
      <c r="BG7" s="24"/>
      <c r="BH7" s="17"/>
      <c r="BI7" s="164"/>
      <c r="BJ7" s="15" t="s">
        <v>19</v>
      </c>
      <c r="BK7" s="9" t="str">
        <f>IF(COUNTA(BK16:BK27)=0,"",SUMPRODUCT(BK16:BK27,BJ16:BJ27))</f>
        <v/>
      </c>
      <c r="BL7" s="9" t="str">
        <f>IF(COUNTA(BL16:BL27)=0,"",SUMPRODUCT(BL16:BL27,BJ16:BJ27))</f>
        <v/>
      </c>
      <c r="BM7" s="9" t="str">
        <f>IF(COUNTA(BM16:BM27)=0,"",SUMPRODUCT(BM16:BM27,BJ16:BJ27))</f>
        <v/>
      </c>
      <c r="BN7" s="9" t="str">
        <f>IF(COUNTA(BN16:BN27)=0,"",SUMPRODUCT(BN16:BN27,BJ16:BJ27))</f>
        <v/>
      </c>
      <c r="BO7" s="9" t="str">
        <f>IF(COUNTA(BO16:BO27)=0,"",SUMPRODUCT(BO16:BO27,BJ16:BJ27))</f>
        <v/>
      </c>
      <c r="BP7" s="31" t="str">
        <f>IF(COUNTA(BP16:BP27)=0,"",SUMPRODUCT(BP16:BP27,BJ16:BJ27))</f>
        <v/>
      </c>
      <c r="BQ7" s="24"/>
      <c r="BR7" s="17"/>
      <c r="BS7" s="164"/>
      <c r="BT7" s="15" t="s">
        <v>19</v>
      </c>
      <c r="BU7" s="9" t="str">
        <f>IF(COUNTA(BU16:BU27)=0,"",SUMPRODUCT(BU16:BU27,BT16:BT27))</f>
        <v/>
      </c>
      <c r="BV7" s="9" t="str">
        <f>IF(COUNTA(BV16:BV27)=0,"",SUMPRODUCT(BV16:BV27,BT16:BT27))</f>
        <v/>
      </c>
      <c r="BW7" s="9" t="str">
        <f>IF(COUNTA(BW16:BW27)=0,"",SUMPRODUCT(BW16:BW27,BT16:BT27))</f>
        <v/>
      </c>
      <c r="BX7" s="9" t="str">
        <f>IF(COUNTA(BX16:BX27)=0,"",SUMPRODUCT(BX16:BX27,BT16:BT27))</f>
        <v/>
      </c>
      <c r="BY7" s="9" t="str">
        <f>IF(COUNTA(BY16:BY27)=0,"",SUMPRODUCT(BY16:BY27,BT16:BT27))</f>
        <v/>
      </c>
      <c r="BZ7" s="31" t="str">
        <f>IF(COUNTA(BZ16:BZ27)=0,"",SUMPRODUCT(BZ16:BZ27,BT16:BT27))</f>
        <v/>
      </c>
      <c r="CA7" s="24"/>
      <c r="CB7" s="17"/>
      <c r="CC7" s="164"/>
      <c r="CD7" s="15" t="s">
        <v>19</v>
      </c>
      <c r="CE7" s="9" t="str">
        <f>IF(COUNTA(CE16:CE27)=0,"",SUMPRODUCT(CE16:CE27,CD16:CD27))</f>
        <v/>
      </c>
      <c r="CF7" s="9" t="str">
        <f>IF(COUNTA(CF16:CF27)=0,"",SUMPRODUCT(CF16:CF27,CD16:CD27))</f>
        <v/>
      </c>
      <c r="CG7" s="9" t="str">
        <f>IF(COUNTA(CG16:CG27)=0,"",SUMPRODUCT(CG16:CG27,CD16:CD27))</f>
        <v/>
      </c>
      <c r="CH7" s="9" t="str">
        <f>IF(COUNTA(CH16:CH27)=0,"",SUMPRODUCT(CH16:CH27,CD16:CD27))</f>
        <v/>
      </c>
      <c r="CI7" s="9" t="str">
        <f>IF(COUNTA(CI16:CI27)=0,"",SUMPRODUCT(CI16:CI27,CD16:CD27))</f>
        <v/>
      </c>
      <c r="CJ7" s="31" t="str">
        <f>IF(COUNTA(CJ16:CJ27)=0,"",SUMPRODUCT(CJ16:CJ27,CD16:CD27))</f>
        <v/>
      </c>
      <c r="CK7" s="24"/>
      <c r="CL7" s="17"/>
      <c r="CM7" s="164"/>
      <c r="CN7" s="15" t="s">
        <v>19</v>
      </c>
      <c r="CO7" s="9" t="str">
        <f>IF(COUNTA(CO16:CO27)=0,"",SUMPRODUCT(CO16:CO27,CN16:CN27))</f>
        <v/>
      </c>
      <c r="CP7" s="9" t="str">
        <f>IF(COUNTA(CP16:CP27)=0,"",SUMPRODUCT(CP16:CP27,CN16:CN27))</f>
        <v/>
      </c>
      <c r="CQ7" s="9" t="str">
        <f>IF(COUNTA(CQ16:CQ27)=0,"",SUMPRODUCT(CQ16:CQ27,CN16:CN27))</f>
        <v/>
      </c>
      <c r="CR7" s="9" t="str">
        <f>IF(COUNTA(CR16:CR27)=0,"",SUMPRODUCT(CR16:CR27,CN16:CN27))</f>
        <v/>
      </c>
      <c r="CS7" s="9" t="str">
        <f>IF(COUNTA(CS16:CS27)=0,"",SUMPRODUCT(CS16:CS27,CN16:CN27))</f>
        <v/>
      </c>
      <c r="CT7" s="31" t="str">
        <f>IF(COUNTA(CT16:CT27)=0,"",SUMPRODUCT(CT16:CT27,CN16:CN27))</f>
        <v/>
      </c>
      <c r="CU7" s="24"/>
      <c r="CV7" s="17"/>
      <c r="CW7" s="164"/>
      <c r="CX7" s="15" t="s">
        <v>19</v>
      </c>
      <c r="CY7" s="9" t="str">
        <f>IF(COUNTA(CY16:CY27)=0,"",SUMPRODUCT(CY16:CY27,CX16:CX27))</f>
        <v/>
      </c>
      <c r="CZ7" s="9" t="str">
        <f>IF(COUNTA(CZ16:CZ27)=0,"",SUMPRODUCT(CZ16:CZ27,CX16:CX27))</f>
        <v/>
      </c>
      <c r="DA7" s="9" t="str">
        <f>IF(COUNTA(DA16:DA27)=0,"",SUMPRODUCT(DA16:DA27,CX16:CX27))</f>
        <v/>
      </c>
      <c r="DB7" s="9" t="str">
        <f>IF(COUNTA(DB16:DB27)=0,"",SUMPRODUCT(DB16:DB27,CX16:CX27))</f>
        <v/>
      </c>
      <c r="DC7" s="9" t="str">
        <f>IF(COUNTA(DC16:DC27)=0,"",SUMPRODUCT(DC16:DC27,CX16:CX27))</f>
        <v/>
      </c>
      <c r="DD7" s="31" t="str">
        <f>IF(COUNTA(DD16:DD27)=0,"",SUMPRODUCT(DD16:DD27,CX16:CX27))</f>
        <v/>
      </c>
      <c r="DE7" s="24"/>
      <c r="DF7" s="17"/>
      <c r="DG7" s="164"/>
      <c r="DH7" s="15" t="s">
        <v>19</v>
      </c>
      <c r="DI7" s="9" t="str">
        <f>IF(COUNTA(DI16:DI27)=0,"",SUMPRODUCT(DI16:DI27,DH16:DH27))</f>
        <v/>
      </c>
      <c r="DJ7" s="9" t="str">
        <f>IF(COUNTA(DJ16:DJ27)=0,"",SUMPRODUCT(DJ16:DJ27,DH16:DH27))</f>
        <v/>
      </c>
      <c r="DK7" s="9" t="str">
        <f>IF(COUNTA(DK16:DK27)=0,"",SUMPRODUCT(DK16:DK27,DH16:DH27))</f>
        <v/>
      </c>
      <c r="DL7" s="9" t="str">
        <f>IF(COUNTA(DL16:DL27)=0,"",SUMPRODUCT(DL16:DL27,DH16:DH27))</f>
        <v/>
      </c>
      <c r="DM7" s="9" t="str">
        <f>IF(COUNTA(DM16:DM27)=0,"",SUMPRODUCT(DM16:DM27,DH16:DH27))</f>
        <v/>
      </c>
      <c r="DN7" s="31" t="str">
        <f>IF(COUNTA(DN16:DN27)=0,"",SUMPRODUCT(DN16:DN27,DH16:DH27))</f>
        <v/>
      </c>
      <c r="DO7" s="24"/>
      <c r="DP7" s="17"/>
      <c r="DQ7" s="164"/>
      <c r="DR7" s="15" t="s">
        <v>19</v>
      </c>
      <c r="DS7" s="9" t="str">
        <f>IF(COUNTA(DS16:DS27)=0,"",SUMPRODUCT(DS16:DS27,DR16:DR27))</f>
        <v/>
      </c>
      <c r="DT7" s="9" t="str">
        <f>IF(COUNTA(DT16:DT27)=0,"",SUMPRODUCT(DT16:DT27,DR16:DR27))</f>
        <v/>
      </c>
      <c r="DU7" s="9" t="str">
        <f>IF(COUNTA(DU16:DU27)=0,"",SUMPRODUCT(DU16:DU27,DR16:DR27))</f>
        <v/>
      </c>
      <c r="DV7" s="9" t="str">
        <f>IF(COUNTA(DV16:DV27)=0,"",SUMPRODUCT(DV16:DV27,DR16:DR27))</f>
        <v/>
      </c>
      <c r="DW7" s="9" t="str">
        <f>IF(COUNTA(DW16:DW27)=0,"",SUMPRODUCT(DW16:DW27,DR16:DR27))</f>
        <v/>
      </c>
      <c r="DX7" s="31" t="str">
        <f>IF(COUNTA(DX16:DX27)=0,"",SUMPRODUCT(DX16:DX27,DR16:DR27))</f>
        <v/>
      </c>
      <c r="DY7" s="24"/>
      <c r="DZ7" s="17"/>
      <c r="EA7" s="164"/>
      <c r="EB7" s="15" t="s">
        <v>19</v>
      </c>
      <c r="EC7" s="9" t="str">
        <f>IF(COUNTA(EC16:EC27)=0,"",SUMPRODUCT(EC16:EC27,EB16:EB27))</f>
        <v/>
      </c>
      <c r="ED7" s="9" t="str">
        <f>IF(COUNTA(ED16:ED27)=0,"",SUMPRODUCT(ED16:ED27,EB16:EB27))</f>
        <v/>
      </c>
      <c r="EE7" s="9" t="str">
        <f>IF(COUNTA(EE16:EE27)=0,"",SUMPRODUCT(EE16:EE27,EB16:EB27))</f>
        <v/>
      </c>
      <c r="EF7" s="9" t="str">
        <f>IF(COUNTA(EF16:EF27)=0,"",SUMPRODUCT(EF16:EF27,EB16:EB27))</f>
        <v/>
      </c>
      <c r="EG7" s="9" t="str">
        <f>IF(COUNTA(EG16:EG27)=0,"",SUMPRODUCT(EG16:EG27,EB16:EB27))</f>
        <v/>
      </c>
      <c r="EH7" s="31" t="str">
        <f>IF(COUNTA(EH16:EH27)=0,"",SUMPRODUCT(EH16:EH27,EB16:EB27))</f>
        <v/>
      </c>
      <c r="EI7" s="24"/>
      <c r="EJ7" s="17"/>
      <c r="EK7" s="164"/>
      <c r="EL7" s="15" t="s">
        <v>19</v>
      </c>
      <c r="EM7" s="9" t="str">
        <f>IF(COUNTA(EM16:EM27)=0,"",SUMPRODUCT(EM16:EM27,EL16:EL27))</f>
        <v/>
      </c>
      <c r="EN7" s="9" t="str">
        <f>IF(COUNTA(EN16:EN27)=0,"",SUMPRODUCT(EN16:EN27,EL16:EL27))</f>
        <v/>
      </c>
      <c r="EO7" s="9" t="str">
        <f>IF(COUNTA(EO16:EO27)=0,"",SUMPRODUCT(EO16:EO27,EL16:EL27))</f>
        <v/>
      </c>
      <c r="EP7" s="9" t="str">
        <f>IF(COUNTA(EP16:EP27)=0,"",SUMPRODUCT(EP16:EP27,EL16:EL27))</f>
        <v/>
      </c>
      <c r="EQ7" s="9" t="str">
        <f>IF(COUNTA(EQ16:EQ27)=0,"",SUMPRODUCT(EQ16:EQ27,EL16:EL27))</f>
        <v/>
      </c>
      <c r="ER7" s="31" t="str">
        <f>IF(COUNTA(ER16:ER27)=0,"",SUMPRODUCT(ER16:ER27,EL16:EL27))</f>
        <v/>
      </c>
      <c r="ES7" s="24"/>
      <c r="ET7" s="17"/>
      <c r="EU7" s="164"/>
      <c r="EV7" s="15" t="s">
        <v>19</v>
      </c>
      <c r="EW7" s="9" t="str">
        <f>IF(COUNTA(EW16:EW27)=0,"",SUMPRODUCT(EW16:EW27,EV16:EV27))</f>
        <v/>
      </c>
      <c r="EX7" s="9" t="str">
        <f>IF(COUNTA(EX16:EX27)=0,"",SUMPRODUCT(EX16:EX27,EV16:EV27))</f>
        <v/>
      </c>
      <c r="EY7" s="9" t="str">
        <f>IF(COUNTA(EY16:EY27)=0,"",SUMPRODUCT(EY16:EY27,EV16:EV27))</f>
        <v/>
      </c>
      <c r="EZ7" s="9" t="str">
        <f>IF(COUNTA(EZ16:EZ27)=0,"",SUMPRODUCT(EZ16:EZ27,EV16:EV27))</f>
        <v/>
      </c>
      <c r="FA7" s="9" t="str">
        <f>IF(COUNTA(FA16:FA27)=0,"",SUMPRODUCT(FA16:FA27,EV16:EV27))</f>
        <v/>
      </c>
      <c r="FB7" s="31" t="str">
        <f>IF(COUNTA(FB16:FB27)=0,"",SUMPRODUCT(FB16:FB27,EV16:EV27))</f>
        <v/>
      </c>
      <c r="FC7" s="24"/>
      <c r="FD7" s="17"/>
      <c r="FE7" s="164"/>
      <c r="FF7" s="72" t="s">
        <v>19</v>
      </c>
      <c r="FG7" s="9" t="str">
        <f>IF(COUNTA(FG16:FG27)=0,"",SUMPRODUCT(FG16:FG27,FF16:FF27))</f>
        <v/>
      </c>
      <c r="FH7" s="9" t="str">
        <f>IF(COUNTA(FH16:FH27)=0,"",SUMPRODUCT(FH16:FH27,FF16:FF27))</f>
        <v/>
      </c>
      <c r="FI7" s="9" t="str">
        <f>IF(COUNTA(FI16:FI27)=0,"",SUMPRODUCT(FI16:FI27,FF16:FF27))</f>
        <v/>
      </c>
      <c r="FJ7" s="9" t="str">
        <f>IF(COUNTA(FJ16:FJ27)=0,"",SUMPRODUCT(FJ16:FJ27,FF16:FF27))</f>
        <v/>
      </c>
      <c r="FK7" s="9" t="str">
        <f>IF(COUNTA(FK16:FK27)=0,"",SUMPRODUCT(FK16:FK27,FF16:FF27))</f>
        <v/>
      </c>
      <c r="FL7" s="31" t="str">
        <f>IF(COUNTA(FL16:FL27)=0,"",SUMPRODUCT(FL16:FL27,FF16:FF27))</f>
        <v/>
      </c>
      <c r="FM7" s="24"/>
      <c r="FN7" s="17"/>
      <c r="FO7" s="164"/>
      <c r="FP7" s="15" t="s">
        <v>19</v>
      </c>
      <c r="FQ7" s="9">
        <f>IF(COUNTA(FQ16:FQ27)=0,"",SUMPRODUCT(FQ16:FQ27,FP16:FP27))</f>
        <v>67.050000000000011</v>
      </c>
      <c r="FR7" s="9">
        <f>IF(COUNTA(FR16:FR27)=0,"",SUMPRODUCT(FR16:FR27,FP16:FP27))</f>
        <v>73.425000000000011</v>
      </c>
      <c r="FS7" s="9">
        <f>IF(COUNTA(FS16:FS27)=0,"",SUMPRODUCT(FS16:FS27,FP16:FP27))</f>
        <v>60.675000000000004</v>
      </c>
      <c r="FT7" s="9" t="str">
        <f>IF(COUNTA(FT16:FT27)=0,"",SUMPRODUCT(FT16:FT27,FP16:FP27))</f>
        <v/>
      </c>
      <c r="FU7" s="9" t="str">
        <f>IF(COUNTA(FU16:FU27)=0,"",SUMPRODUCT(FU16:FU27,FP16:FP27))</f>
        <v/>
      </c>
      <c r="FV7" s="31" t="str">
        <f>IF(COUNTA(FV16:FV27)=0,"",SUMPRODUCT(FV16:FV27,FP16:FP27))</f>
        <v/>
      </c>
      <c r="FW7" s="24"/>
      <c r="FX7" s="17"/>
      <c r="FY7" s="164"/>
      <c r="FZ7" s="15" t="s">
        <v>19</v>
      </c>
      <c r="GA7" s="9" t="str">
        <f>IF(COUNTA(GA16:GA27)=0,"",SUMPRODUCT(GA16:GA27,FZ16:FZ27))</f>
        <v/>
      </c>
      <c r="GB7" s="9" t="str">
        <f>IF(COUNTA(GB16:GB27)=0,"",SUMPRODUCT(GB16:GB27,FZ16:FZ27))</f>
        <v/>
      </c>
      <c r="GC7" s="9" t="str">
        <f>IF(COUNTA(GC16:GC27)=0,"",SUMPRODUCT(GC16:GC27,FZ16:FZ27))</f>
        <v/>
      </c>
      <c r="GD7" s="9" t="str">
        <f>IF(COUNTA(GD16:GD27)=0,"",SUMPRODUCT(GD16:GD27,FZ16:FZ27))</f>
        <v/>
      </c>
      <c r="GE7" s="9" t="str">
        <f>IF(COUNTA(GE16:GE27)=0,"",SUMPRODUCT(GE16:GE27,FZ16:FZ27))</f>
        <v/>
      </c>
      <c r="GF7" s="31" t="str">
        <f>IF(COUNTA(GF16:GF27)=0,"",SUMPRODUCT(GF16:GF27,FZ16:FZ27))</f>
        <v/>
      </c>
      <c r="GG7" s="24"/>
      <c r="GH7" s="17"/>
      <c r="GI7" s="164"/>
      <c r="GJ7" s="15" t="s">
        <v>19</v>
      </c>
      <c r="GK7" s="9" t="str">
        <f>IF(COUNTA(GK16:GK27)=0,"",SUMPRODUCT(GK16:GK27,GJ16:GJ27))</f>
        <v/>
      </c>
      <c r="GL7" s="9" t="str">
        <f>IF(COUNTA(GL16:GL27)=0,"",SUMPRODUCT(GL16:GL27,GJ16:GJ27))</f>
        <v/>
      </c>
      <c r="GM7" s="9" t="str">
        <f>IF(COUNTA(GM16:GM27)=0,"",SUMPRODUCT(GM16:GM27,GJ16:GJ27))</f>
        <v/>
      </c>
      <c r="GN7" s="9" t="str">
        <f>IF(COUNTA(GN16:GN27)=0,"",SUMPRODUCT(GN16:GN27,GJ16:GJ27))</f>
        <v/>
      </c>
      <c r="GO7" s="9" t="str">
        <f>IF(COUNTA(GO16:GO27)=0,"",SUMPRODUCT(GO16:GO27,GJ16:GJ27))</f>
        <v/>
      </c>
      <c r="GP7" s="31" t="str">
        <f>IF(COUNTA(GP16:GP27)=0,"",SUMPRODUCT(GP16:GP27,GJ16:GJ27))</f>
        <v/>
      </c>
      <c r="GQ7" s="24"/>
      <c r="GR7" s="17"/>
      <c r="GS7" s="164"/>
      <c r="GT7" s="15" t="s">
        <v>19</v>
      </c>
      <c r="GU7" s="9" t="str">
        <f>IF(COUNTA(GU16:GU27)=0,"",SUMPRODUCT(GU16:GU27,GT16:GT27))</f>
        <v/>
      </c>
      <c r="GV7" s="9" t="str">
        <f>IF(COUNTA(GV16:GV27)=0,"",SUMPRODUCT(GV16:GV27,GT16:GT27))</f>
        <v/>
      </c>
      <c r="GW7" s="9" t="str">
        <f>IF(COUNTA(GW16:GW27)=0,"",SUMPRODUCT(GW16:GW27,GT16:GT27))</f>
        <v/>
      </c>
      <c r="GX7" s="9" t="str">
        <f>IF(COUNTA(GX16:GX27)=0,"",SUMPRODUCT(GX16:GX27,GT16:GT27))</f>
        <v/>
      </c>
      <c r="GY7" s="9" t="str">
        <f>IF(COUNTA(GY16:GY27)=0,"",SUMPRODUCT(GY16:GY27,GT16:GT27))</f>
        <v/>
      </c>
      <c r="GZ7" s="31" t="str">
        <f>IF(COUNTA(GZ16:GZ27)=0,"",SUMPRODUCT(GZ16:GZ27,GT16:GT27))</f>
        <v/>
      </c>
      <c r="HA7" s="24"/>
      <c r="HB7" s="17"/>
      <c r="HC7" s="164"/>
      <c r="HD7" s="15" t="s">
        <v>19</v>
      </c>
      <c r="HE7" s="9">
        <f>IF(COUNTA(HE16:HE27)=0,"",SUMPRODUCT(HE16:HE27,HD16:HD27))</f>
        <v>62.872120821607979</v>
      </c>
      <c r="HF7" s="9" t="str">
        <f>IF(COUNTA(HF16:HF27)=0,"",SUMPRODUCT(HF16:HF27,HD16:HD27))</f>
        <v/>
      </c>
      <c r="HG7" s="9" t="str">
        <f>IF(COUNTA(HG16:HG27)=0,"",SUMPRODUCT(HG16:HG27,HD16:HD27))</f>
        <v/>
      </c>
      <c r="HH7" s="9" t="str">
        <f>IF(COUNTA(HH16:HH27)=0,"",SUMPRODUCT(HH16:HH27,HD16:HD27))</f>
        <v/>
      </c>
      <c r="HI7" s="9">
        <f>IF(COUNTA(HI16:HI27)=0,"",SUMPRODUCT(HI16:HI27,HD16:HD27))</f>
        <v>62.150000000000006</v>
      </c>
      <c r="HJ7" s="31">
        <f>IF(COUNTA(HJ16:HJ27)=0,"",SUMPRODUCT(HJ16:HJ27,HD16:HD27))</f>
        <v>70.849999999999994</v>
      </c>
      <c r="HK7" s="24"/>
      <c r="HL7" s="17"/>
      <c r="HM7" s="164"/>
      <c r="HN7" s="15" t="s">
        <v>19</v>
      </c>
      <c r="HO7" s="9">
        <f>IF(COUNTA(HO16:HO27)=0,"",SUMPRODUCT(HO16:HO27,HN16:HN27))</f>
        <v>69</v>
      </c>
      <c r="HP7" s="9" t="str">
        <f>IF(COUNTA(HP16:HP27)=0,"",SUMPRODUCT(HP16:HP27,HN16:HN27))</f>
        <v/>
      </c>
      <c r="HQ7" s="9" t="str">
        <f>IF(COUNTA(HQ16:HQ27)=0,"",SUMPRODUCT(HQ16:HQ27,HN16:HN27))</f>
        <v/>
      </c>
      <c r="HR7" s="9" t="str">
        <f>IF(COUNTA(HR16:HR27)=0,"",SUMPRODUCT(HR16:HR27,HN16:HN27))</f>
        <v/>
      </c>
      <c r="HS7" s="9" t="str">
        <f>IF(COUNTA(HS16:HS27)=0,"",SUMPRODUCT(HS16:HS27,HN16:HN27))</f>
        <v/>
      </c>
      <c r="HT7" s="31" t="str">
        <f>IF(COUNTA(HT16:HT27)=0,"",SUMPRODUCT(HT16:HT27,HN16:HN27))</f>
        <v/>
      </c>
      <c r="HU7" s="24"/>
      <c r="HV7" s="17"/>
      <c r="HW7" s="164"/>
      <c r="HX7" s="15" t="s">
        <v>19</v>
      </c>
      <c r="HY7" s="9">
        <f>IF(COUNTA(HY16:HY27)=0,"",SUMPRODUCT(HY16:HY27,HX16:HX27))</f>
        <v>58.269416407295935</v>
      </c>
      <c r="HZ7" s="9" t="str">
        <f>IF(COUNTA(HZ16:HZ27)=0,"",SUMPRODUCT(HZ16:HZ27,HX16:HX27))</f>
        <v/>
      </c>
      <c r="IA7" s="9" t="str">
        <f>IF(COUNTA(IA16:IA27)=0,"",SUMPRODUCT(IA16:IA27,HX16:HX27))</f>
        <v/>
      </c>
      <c r="IB7" s="9" t="str">
        <f>IF(COUNTA(IB16:IB27)=0,"",SUMPRODUCT(IB16:IB27,HX16:HX27))</f>
        <v/>
      </c>
      <c r="IC7" s="9">
        <f>IF(COUNTA(IC16:IC27)=0,"",SUMPRODUCT(IC16:IC27,HX16:HX27))</f>
        <v>56.855000000000004</v>
      </c>
      <c r="ID7" s="31">
        <f>IF(COUNTA(ID16:ID27)=0,"",SUMPRODUCT(ID16:ID27,HX16:HX27))</f>
        <v>73.208955223880594</v>
      </c>
      <c r="IE7" s="24"/>
      <c r="IF7" s="17"/>
      <c r="IG7" s="164"/>
      <c r="IH7" s="15" t="s">
        <v>19</v>
      </c>
      <c r="II7" s="9" t="str">
        <f>IF(COUNTA(II16:II27)=0,"",SUMPRODUCT(II16:II27,IH16:IH27))</f>
        <v/>
      </c>
      <c r="IJ7" s="9" t="str">
        <f>IF(COUNTA(IJ16:IJ27)=0,"",SUMPRODUCT(IJ16:IJ27,IH16:IH27))</f>
        <v/>
      </c>
      <c r="IK7" s="9">
        <f>IF(COUNTA(IK16:IK27)=0,"",SUMPRODUCT(IK16:IK27,IH16:IH27))</f>
        <v>76.562505000000002</v>
      </c>
      <c r="IL7" s="9" t="str">
        <f>IF(COUNTA(IL16:IL27)=0,"",SUMPRODUCT(IL16:IL27,IH16:IH27))</f>
        <v/>
      </c>
      <c r="IM7" s="9" t="str">
        <f>IF(COUNTA(IM16:IM27)=0,"",SUMPRODUCT(IM16:IM27,IH16:IH27))</f>
        <v/>
      </c>
      <c r="IN7" s="31" t="str">
        <f>IF(COUNTA(IN16:IN27)=0,"",SUMPRODUCT(IN16:IN27,IH16:IH27))</f>
        <v/>
      </c>
      <c r="IO7" s="24"/>
      <c r="IP7" s="17"/>
    </row>
    <row r="8" spans="1:250" s="4" customFormat="1" x14ac:dyDescent="0.25">
      <c r="A8" s="164"/>
      <c r="B8" s="53" t="s">
        <v>53</v>
      </c>
      <c r="C8" s="19"/>
      <c r="D8" s="19"/>
      <c r="E8" s="19"/>
      <c r="F8" s="19"/>
      <c r="G8" s="19"/>
      <c r="H8" s="85"/>
      <c r="I8" s="24"/>
      <c r="J8" s="17"/>
      <c r="K8" s="164"/>
      <c r="L8" s="53" t="s">
        <v>53</v>
      </c>
      <c r="M8" s="19"/>
      <c r="N8" s="19"/>
      <c r="O8" s="19"/>
      <c r="P8" s="19"/>
      <c r="Q8" s="19"/>
      <c r="R8" s="85"/>
      <c r="S8" s="24"/>
      <c r="T8" s="17"/>
      <c r="U8" s="164"/>
      <c r="V8" s="53" t="s">
        <v>53</v>
      </c>
      <c r="W8" s="19"/>
      <c r="X8" s="19"/>
      <c r="Y8" s="19"/>
      <c r="Z8" s="19"/>
      <c r="AA8" s="19"/>
      <c r="AB8" s="85"/>
      <c r="AC8" s="24"/>
      <c r="AD8" s="17"/>
      <c r="AE8" s="164"/>
      <c r="AF8" s="53" t="s">
        <v>53</v>
      </c>
      <c r="AG8" s="19"/>
      <c r="AH8" s="19"/>
      <c r="AI8" s="19"/>
      <c r="AJ8" s="19"/>
      <c r="AK8" s="19"/>
      <c r="AL8" s="85"/>
      <c r="AM8" s="24"/>
      <c r="AN8" s="17"/>
      <c r="AO8" s="164"/>
      <c r="AP8" s="53" t="s">
        <v>53</v>
      </c>
      <c r="AQ8" s="19"/>
      <c r="AR8" s="19"/>
      <c r="AS8" s="19"/>
      <c r="AT8" s="19"/>
      <c r="AU8" s="19"/>
      <c r="AV8" s="85"/>
      <c r="AW8" s="24"/>
      <c r="AX8" s="17"/>
      <c r="AY8" s="164"/>
      <c r="AZ8" s="172" t="s">
        <v>53</v>
      </c>
      <c r="BA8" s="19"/>
      <c r="BB8" s="19"/>
      <c r="BC8" s="19"/>
      <c r="BD8" s="19"/>
      <c r="BE8" s="19"/>
      <c r="BF8" s="85"/>
      <c r="BG8" s="24"/>
      <c r="BH8" s="17"/>
      <c r="BI8" s="164"/>
      <c r="BJ8" s="53" t="s">
        <v>53</v>
      </c>
      <c r="BK8" s="19"/>
      <c r="BL8" s="19"/>
      <c r="BM8" s="19"/>
      <c r="BN8" s="19"/>
      <c r="BO8" s="19"/>
      <c r="BP8" s="85"/>
      <c r="BQ8" s="24"/>
      <c r="BR8" s="17"/>
      <c r="BS8" s="164"/>
      <c r="BT8" s="53" t="s">
        <v>53</v>
      </c>
      <c r="BU8" s="19"/>
      <c r="BV8" s="19"/>
      <c r="BW8" s="19"/>
      <c r="BX8" s="19"/>
      <c r="BY8" s="19"/>
      <c r="BZ8" s="85"/>
      <c r="CA8" s="24"/>
      <c r="CB8" s="17"/>
      <c r="CC8" s="164"/>
      <c r="CD8" s="53" t="s">
        <v>53</v>
      </c>
      <c r="CE8" s="19"/>
      <c r="CF8" s="19"/>
      <c r="CG8" s="19"/>
      <c r="CH8" s="19"/>
      <c r="CI8" s="19"/>
      <c r="CJ8" s="85"/>
      <c r="CK8" s="24"/>
      <c r="CL8" s="17"/>
      <c r="CM8" s="164"/>
      <c r="CN8" s="53" t="s">
        <v>53</v>
      </c>
      <c r="CO8" s="19"/>
      <c r="CP8" s="19"/>
      <c r="CQ8" s="19"/>
      <c r="CR8" s="19"/>
      <c r="CS8" s="19"/>
      <c r="CT8" s="85"/>
      <c r="CU8" s="24"/>
      <c r="CV8" s="17"/>
      <c r="CW8" s="164"/>
      <c r="CX8" s="53" t="s">
        <v>53</v>
      </c>
      <c r="CY8" s="19"/>
      <c r="CZ8" s="19"/>
      <c r="DA8" s="19"/>
      <c r="DB8" s="19"/>
      <c r="DC8" s="19"/>
      <c r="DD8" s="85"/>
      <c r="DE8" s="24"/>
      <c r="DF8" s="17"/>
      <c r="DG8" s="164"/>
      <c r="DH8" s="53" t="s">
        <v>53</v>
      </c>
      <c r="DI8" s="19"/>
      <c r="DJ8" s="19"/>
      <c r="DK8" s="19"/>
      <c r="DL8" s="19"/>
      <c r="DM8" s="19"/>
      <c r="DN8" s="85"/>
      <c r="DO8" s="24"/>
      <c r="DP8" s="17"/>
      <c r="DQ8" s="164"/>
      <c r="DR8" s="53" t="s">
        <v>53</v>
      </c>
      <c r="DS8" s="19"/>
      <c r="DT8" s="19"/>
      <c r="DU8" s="19"/>
      <c r="DV8" s="19"/>
      <c r="DW8" s="19"/>
      <c r="DX8" s="85"/>
      <c r="DY8" s="24"/>
      <c r="DZ8" s="17"/>
      <c r="EA8" s="164"/>
      <c r="EB8" s="53" t="s">
        <v>53</v>
      </c>
      <c r="EC8" s="19"/>
      <c r="ED8" s="19"/>
      <c r="EE8" s="19"/>
      <c r="EF8" s="19"/>
      <c r="EG8" s="19"/>
      <c r="EH8" s="85"/>
      <c r="EI8" s="24"/>
      <c r="EJ8" s="17"/>
      <c r="EK8" s="164"/>
      <c r="EL8" s="53" t="s">
        <v>53</v>
      </c>
      <c r="EM8" s="19"/>
      <c r="EN8" s="19"/>
      <c r="EO8" s="19"/>
      <c r="EP8" s="19"/>
      <c r="EQ8" s="19"/>
      <c r="ER8" s="85"/>
      <c r="ES8" s="24"/>
      <c r="ET8" s="17"/>
      <c r="EU8" s="164"/>
      <c r="EV8" s="53" t="s">
        <v>53</v>
      </c>
      <c r="EW8" s="19"/>
      <c r="EX8" s="19"/>
      <c r="EY8" s="19"/>
      <c r="EZ8" s="19"/>
      <c r="FA8" s="19"/>
      <c r="FB8" s="85"/>
      <c r="FC8" s="24"/>
      <c r="FD8" s="17"/>
      <c r="FE8" s="164"/>
      <c r="FF8" s="172" t="s">
        <v>53</v>
      </c>
      <c r="FG8" s="19"/>
      <c r="FH8" s="19"/>
      <c r="FI8" s="19"/>
      <c r="FJ8" s="19"/>
      <c r="FK8" s="19"/>
      <c r="FL8" s="85"/>
      <c r="FM8" s="24"/>
      <c r="FN8" s="17"/>
      <c r="FO8" s="164"/>
      <c r="FP8" s="53" t="s">
        <v>53</v>
      </c>
      <c r="FQ8" s="19"/>
      <c r="FR8" s="19"/>
      <c r="FS8" s="19"/>
      <c r="FT8" s="19"/>
      <c r="FU8" s="19"/>
      <c r="FV8" s="85"/>
      <c r="FW8" s="24"/>
      <c r="FX8" s="17"/>
      <c r="FY8" s="164"/>
      <c r="FZ8" s="53" t="s">
        <v>53</v>
      </c>
      <c r="GA8" s="19"/>
      <c r="GB8" s="19"/>
      <c r="GC8" s="19"/>
      <c r="GD8" s="19"/>
      <c r="GE8" s="19"/>
      <c r="GF8" s="85"/>
      <c r="GG8" s="24"/>
      <c r="GH8" s="17"/>
      <c r="GI8" s="164"/>
      <c r="GJ8" s="53" t="s">
        <v>53</v>
      </c>
      <c r="GK8" s="19"/>
      <c r="GL8" s="19"/>
      <c r="GM8" s="19"/>
      <c r="GN8" s="19"/>
      <c r="GO8" s="19"/>
      <c r="GP8" s="85"/>
      <c r="GQ8" s="24"/>
      <c r="GR8" s="17"/>
      <c r="GS8" s="164"/>
      <c r="GT8" s="53" t="s">
        <v>53</v>
      </c>
      <c r="GU8" s="19"/>
      <c r="GV8" s="19"/>
      <c r="GW8" s="19"/>
      <c r="GX8" s="19"/>
      <c r="GY8" s="19"/>
      <c r="GZ8" s="85"/>
      <c r="HA8" s="24"/>
      <c r="HB8" s="17"/>
      <c r="HC8" s="164"/>
      <c r="HD8" s="53" t="s">
        <v>53</v>
      </c>
      <c r="HE8" s="19"/>
      <c r="HF8" s="19"/>
      <c r="HG8" s="19"/>
      <c r="HH8" s="19"/>
      <c r="HI8" s="19"/>
      <c r="HJ8" s="85"/>
      <c r="HK8" s="24"/>
      <c r="HL8" s="17"/>
      <c r="HM8" s="164"/>
      <c r="HN8" s="53" t="s">
        <v>53</v>
      </c>
      <c r="HO8" s="19"/>
      <c r="HP8" s="19"/>
      <c r="HQ8" s="19"/>
      <c r="HR8" s="19"/>
      <c r="HS8" s="19"/>
      <c r="HT8" s="85"/>
      <c r="HU8" s="24"/>
      <c r="HV8" s="17"/>
      <c r="HW8" s="164" t="s">
        <v>317</v>
      </c>
      <c r="HX8" s="53" t="s">
        <v>53</v>
      </c>
      <c r="HY8" s="19">
        <v>78.69190181234228</v>
      </c>
      <c r="HZ8" s="19"/>
      <c r="IA8" s="19"/>
      <c r="IB8" s="19"/>
      <c r="IC8" s="19">
        <v>78</v>
      </c>
      <c r="ID8" s="85">
        <v>86</v>
      </c>
      <c r="IE8" s="24"/>
      <c r="IF8" s="17"/>
      <c r="IG8" s="164"/>
      <c r="IH8" s="53" t="s">
        <v>53</v>
      </c>
      <c r="II8" s="19"/>
      <c r="IJ8" s="19"/>
      <c r="IK8" s="256">
        <v>23.469390000000001</v>
      </c>
      <c r="IL8" s="19"/>
      <c r="IM8" s="19"/>
      <c r="IN8" s="85"/>
      <c r="IO8" s="24"/>
      <c r="IP8" s="17"/>
    </row>
    <row r="9" spans="1:250" s="4" customFormat="1" x14ac:dyDescent="0.25">
      <c r="A9" s="164"/>
      <c r="B9" s="53" t="s">
        <v>58</v>
      </c>
      <c r="C9" s="19"/>
      <c r="D9" s="19"/>
      <c r="E9" s="19"/>
      <c r="F9" s="19"/>
      <c r="G9" s="19"/>
      <c r="H9" s="85"/>
      <c r="I9" s="24"/>
      <c r="J9" s="17"/>
      <c r="K9" s="164"/>
      <c r="L9" s="53" t="s">
        <v>58</v>
      </c>
      <c r="M9" s="19"/>
      <c r="N9" s="19"/>
      <c r="O9" s="19"/>
      <c r="P9" s="19"/>
      <c r="Q9" s="19"/>
      <c r="R9" s="85"/>
      <c r="S9" s="24"/>
      <c r="T9" s="17"/>
      <c r="U9" s="164"/>
      <c r="V9" s="53" t="s">
        <v>58</v>
      </c>
      <c r="W9" s="19"/>
      <c r="X9" s="19"/>
      <c r="Y9" s="19"/>
      <c r="Z9" s="19"/>
      <c r="AA9" s="19"/>
      <c r="AB9" s="85"/>
      <c r="AC9" s="24"/>
      <c r="AD9" s="17"/>
      <c r="AE9" s="164"/>
      <c r="AF9" s="53" t="s">
        <v>58</v>
      </c>
      <c r="AG9" s="19"/>
      <c r="AH9" s="19"/>
      <c r="AI9" s="19"/>
      <c r="AJ9" s="19"/>
      <c r="AK9" s="19"/>
      <c r="AL9" s="85"/>
      <c r="AM9" s="24"/>
      <c r="AN9" s="17"/>
      <c r="AO9" s="164"/>
      <c r="AP9" s="53" t="s">
        <v>58</v>
      </c>
      <c r="AQ9" s="19"/>
      <c r="AR9" s="19"/>
      <c r="AS9" s="19"/>
      <c r="AT9" s="19"/>
      <c r="AU9" s="19"/>
      <c r="AV9" s="85"/>
      <c r="AW9" s="24"/>
      <c r="AX9" s="17"/>
      <c r="AY9" s="164"/>
      <c r="AZ9" s="172" t="s">
        <v>58</v>
      </c>
      <c r="BA9" s="19"/>
      <c r="BB9" s="19"/>
      <c r="BC9" s="19"/>
      <c r="BD9" s="19"/>
      <c r="BE9" s="19"/>
      <c r="BF9" s="85"/>
      <c r="BG9" s="24"/>
      <c r="BH9" s="17"/>
      <c r="BI9" s="164"/>
      <c r="BJ9" s="53" t="s">
        <v>58</v>
      </c>
      <c r="BK9" s="19"/>
      <c r="BL9" s="19"/>
      <c r="BM9" s="19"/>
      <c r="BN9" s="19"/>
      <c r="BO9" s="19"/>
      <c r="BP9" s="85"/>
      <c r="BQ9" s="24"/>
      <c r="BR9" s="17"/>
      <c r="BS9" s="164"/>
      <c r="BT9" s="53" t="s">
        <v>58</v>
      </c>
      <c r="BU9" s="52"/>
      <c r="BV9" s="19"/>
      <c r="BW9" s="19"/>
      <c r="BX9" s="19"/>
      <c r="BY9" s="19"/>
      <c r="BZ9" s="85"/>
      <c r="CA9" s="24"/>
      <c r="CB9" s="17"/>
      <c r="CC9" s="164"/>
      <c r="CD9" s="53" t="s">
        <v>58</v>
      </c>
      <c r="CE9" s="52"/>
      <c r="CF9" s="19"/>
      <c r="CG9" s="19"/>
      <c r="CH9" s="19"/>
      <c r="CI9" s="19"/>
      <c r="CJ9" s="85"/>
      <c r="CK9" s="24"/>
      <c r="CL9" s="17"/>
      <c r="CM9" s="164"/>
      <c r="CN9" s="53" t="s">
        <v>58</v>
      </c>
      <c r="CO9" s="52"/>
      <c r="CP9" s="19"/>
      <c r="CQ9" s="19"/>
      <c r="CR9" s="19"/>
      <c r="CS9" s="19"/>
      <c r="CT9" s="85"/>
      <c r="CU9" s="24"/>
      <c r="CV9" s="17"/>
      <c r="CW9" s="164"/>
      <c r="CX9" s="53" t="s">
        <v>58</v>
      </c>
      <c r="CY9" s="19"/>
      <c r="CZ9" s="19"/>
      <c r="DA9" s="19"/>
      <c r="DB9" s="19"/>
      <c r="DC9" s="19"/>
      <c r="DD9" s="85"/>
      <c r="DE9" s="24"/>
      <c r="DF9" s="17"/>
      <c r="DG9" s="164"/>
      <c r="DH9" s="53" t="s">
        <v>58</v>
      </c>
      <c r="DI9" s="19"/>
      <c r="DJ9" s="19"/>
      <c r="DK9" s="19"/>
      <c r="DL9" s="19"/>
      <c r="DM9" s="19"/>
      <c r="DN9" s="85"/>
      <c r="DO9" s="24"/>
      <c r="DP9" s="17"/>
      <c r="DQ9" s="164"/>
      <c r="DR9" s="53" t="s">
        <v>58</v>
      </c>
      <c r="DS9" s="19"/>
      <c r="DT9" s="19"/>
      <c r="DU9" s="19"/>
      <c r="DV9" s="19"/>
      <c r="DW9" s="19"/>
      <c r="DX9" s="85"/>
      <c r="DY9" s="24"/>
      <c r="DZ9" s="17"/>
      <c r="EA9" s="164"/>
      <c r="EB9" s="53" t="s">
        <v>58</v>
      </c>
      <c r="EC9" s="19"/>
      <c r="ED9" s="19"/>
      <c r="EE9" s="19"/>
      <c r="EF9" s="19"/>
      <c r="EG9" s="19"/>
      <c r="EH9" s="85"/>
      <c r="EI9" s="24"/>
      <c r="EJ9" s="17"/>
      <c r="EK9" s="164"/>
      <c r="EL9" s="53" t="s">
        <v>58</v>
      </c>
      <c r="EM9" s="19"/>
      <c r="EN9" s="19"/>
      <c r="EO9" s="19"/>
      <c r="EP9" s="19"/>
      <c r="EQ9" s="19"/>
      <c r="ER9" s="85"/>
      <c r="ES9" s="24"/>
      <c r="ET9" s="17"/>
      <c r="EU9" s="164"/>
      <c r="EV9" s="53" t="s">
        <v>58</v>
      </c>
      <c r="EW9" s="19"/>
      <c r="EX9" s="19"/>
      <c r="EY9" s="19"/>
      <c r="EZ9" s="19"/>
      <c r="FA9" s="19"/>
      <c r="FB9" s="85"/>
      <c r="FC9" s="24"/>
      <c r="FD9" s="17"/>
      <c r="FE9" s="164"/>
      <c r="FF9" s="172" t="s">
        <v>58</v>
      </c>
      <c r="FG9" s="19"/>
      <c r="FH9" s="19"/>
      <c r="FI9" s="19"/>
      <c r="FJ9" s="19"/>
      <c r="FK9" s="19"/>
      <c r="FL9" s="85"/>
      <c r="FM9" s="24"/>
      <c r="FN9" s="17"/>
      <c r="FO9" s="164"/>
      <c r="FP9" s="53" t="s">
        <v>58</v>
      </c>
      <c r="FQ9" s="19"/>
      <c r="FR9" s="19"/>
      <c r="FS9" s="19"/>
      <c r="FT9" s="19"/>
      <c r="FU9" s="19"/>
      <c r="FV9" s="85"/>
      <c r="FW9" s="24"/>
      <c r="FX9" s="17"/>
      <c r="FY9" s="164"/>
      <c r="FZ9" s="53" t="s">
        <v>58</v>
      </c>
      <c r="GA9" s="19"/>
      <c r="GB9" s="19"/>
      <c r="GC9" s="19"/>
      <c r="GD9" s="19"/>
      <c r="GE9" s="19"/>
      <c r="GF9" s="85"/>
      <c r="GG9" s="24"/>
      <c r="GH9" s="17"/>
      <c r="GI9" s="164"/>
      <c r="GJ9" s="53" t="s">
        <v>58</v>
      </c>
      <c r="GK9" s="52"/>
      <c r="GL9" s="19"/>
      <c r="GM9" s="19"/>
      <c r="GN9" s="19"/>
      <c r="GO9" s="19"/>
      <c r="GP9" s="85"/>
      <c r="GQ9" s="24"/>
      <c r="GR9" s="17"/>
      <c r="GS9" s="164"/>
      <c r="GT9" s="53" t="s">
        <v>58</v>
      </c>
      <c r="GU9" s="52"/>
      <c r="GV9" s="19"/>
      <c r="GW9" s="19"/>
      <c r="GX9" s="19"/>
      <c r="GY9" s="19"/>
      <c r="GZ9" s="85"/>
      <c r="HA9" s="24"/>
      <c r="HB9" s="17"/>
      <c r="HC9" s="164" t="s">
        <v>193</v>
      </c>
      <c r="HD9" s="53" t="s">
        <v>58</v>
      </c>
      <c r="HE9" s="52">
        <f>(HI9/100*(HI$35)+HJ9/100*HJ$35)/(HI$35+HJ$35)*100</f>
        <v>36.252978460405544</v>
      </c>
      <c r="HF9" s="19"/>
      <c r="HG9" s="19"/>
      <c r="HH9" s="19"/>
      <c r="HI9" s="19">
        <v>37</v>
      </c>
      <c r="HJ9" s="85">
        <v>28</v>
      </c>
      <c r="HK9" s="24"/>
      <c r="HL9" s="17"/>
      <c r="HM9" s="164" t="s">
        <v>302</v>
      </c>
      <c r="HN9" s="53" t="s">
        <v>58</v>
      </c>
      <c r="HO9" s="19">
        <v>89</v>
      </c>
      <c r="HP9" s="19"/>
      <c r="HQ9" s="19"/>
      <c r="HR9" s="19"/>
      <c r="HS9" s="19"/>
      <c r="HT9" s="85"/>
      <c r="HU9" s="24"/>
      <c r="HV9" s="17"/>
      <c r="HW9" s="164" t="s">
        <v>318</v>
      </c>
      <c r="HX9" s="53" t="s">
        <v>58</v>
      </c>
      <c r="HY9" s="52">
        <v>42.989217710484056</v>
      </c>
      <c r="HZ9" s="19"/>
      <c r="IA9" s="19"/>
      <c r="IB9" s="19"/>
      <c r="IC9" s="19">
        <v>41</v>
      </c>
      <c r="ID9" s="85">
        <v>64</v>
      </c>
      <c r="IE9" s="24"/>
      <c r="IF9" s="17"/>
      <c r="IG9" s="164"/>
      <c r="IH9" s="53" t="s">
        <v>58</v>
      </c>
      <c r="II9" s="52"/>
      <c r="IJ9" s="19"/>
      <c r="IK9" s="256">
        <v>84.693879999999993</v>
      </c>
      <c r="IL9" s="19"/>
      <c r="IM9" s="19"/>
      <c r="IN9" s="85"/>
      <c r="IO9" s="24"/>
      <c r="IP9" s="17"/>
    </row>
    <row r="10" spans="1:250" s="4" customFormat="1" x14ac:dyDescent="0.25">
      <c r="A10" s="164"/>
      <c r="B10" s="53" t="s">
        <v>109</v>
      </c>
      <c r="C10" s="19"/>
      <c r="D10" s="19"/>
      <c r="E10" s="19"/>
      <c r="F10" s="19"/>
      <c r="G10" s="19"/>
      <c r="H10" s="85"/>
      <c r="I10" s="24"/>
      <c r="J10" s="17"/>
      <c r="K10" s="164"/>
      <c r="L10" s="53" t="s">
        <v>109</v>
      </c>
      <c r="M10" s="19"/>
      <c r="N10" s="19"/>
      <c r="O10" s="19"/>
      <c r="P10" s="19"/>
      <c r="Q10" s="19"/>
      <c r="R10" s="85"/>
      <c r="S10" s="24"/>
      <c r="T10" s="17"/>
      <c r="U10" s="164"/>
      <c r="V10" s="53" t="s">
        <v>109</v>
      </c>
      <c r="W10" s="19"/>
      <c r="X10" s="19"/>
      <c r="Y10" s="19"/>
      <c r="Z10" s="19"/>
      <c r="AA10" s="19"/>
      <c r="AB10" s="85"/>
      <c r="AC10" s="24"/>
      <c r="AD10" s="17"/>
      <c r="AE10" s="164"/>
      <c r="AF10" s="53" t="s">
        <v>109</v>
      </c>
      <c r="AG10" s="19"/>
      <c r="AH10" s="19"/>
      <c r="AI10" s="19"/>
      <c r="AJ10" s="19"/>
      <c r="AK10" s="19"/>
      <c r="AL10" s="85"/>
      <c r="AM10" s="24"/>
      <c r="AN10" s="17"/>
      <c r="AO10" s="164"/>
      <c r="AP10" s="53" t="s">
        <v>109</v>
      </c>
      <c r="AQ10" s="19"/>
      <c r="AR10" s="19"/>
      <c r="AS10" s="19"/>
      <c r="AT10" s="19"/>
      <c r="AU10" s="19"/>
      <c r="AV10" s="85"/>
      <c r="AW10" s="24"/>
      <c r="AX10" s="17"/>
      <c r="AY10" s="164"/>
      <c r="AZ10" s="172" t="s">
        <v>109</v>
      </c>
      <c r="BA10" s="19"/>
      <c r="BB10" s="19"/>
      <c r="BC10" s="19"/>
      <c r="BD10" s="19"/>
      <c r="BE10" s="19"/>
      <c r="BF10" s="85"/>
      <c r="BG10" s="24"/>
      <c r="BH10" s="17"/>
      <c r="BI10" s="164"/>
      <c r="BJ10" s="53" t="s">
        <v>109</v>
      </c>
      <c r="BK10" s="19"/>
      <c r="BL10" s="19"/>
      <c r="BM10" s="19"/>
      <c r="BN10" s="19"/>
      <c r="BO10" s="19"/>
      <c r="BP10" s="85"/>
      <c r="BQ10" s="24"/>
      <c r="BR10" s="17"/>
      <c r="BS10" s="164"/>
      <c r="BT10" s="53" t="s">
        <v>109</v>
      </c>
      <c r="BU10" s="19"/>
      <c r="BV10" s="19"/>
      <c r="BW10" s="19"/>
      <c r="BX10" s="19"/>
      <c r="BY10" s="19"/>
      <c r="BZ10" s="85"/>
      <c r="CA10" s="24"/>
      <c r="CB10" s="17"/>
      <c r="CC10" s="164"/>
      <c r="CD10" s="53" t="s">
        <v>109</v>
      </c>
      <c r="CE10" s="19"/>
      <c r="CF10" s="19"/>
      <c r="CG10" s="19"/>
      <c r="CH10" s="19"/>
      <c r="CI10" s="19"/>
      <c r="CJ10" s="85"/>
      <c r="CK10" s="24"/>
      <c r="CL10" s="17"/>
      <c r="CM10" s="164"/>
      <c r="CN10" s="53" t="s">
        <v>109</v>
      </c>
      <c r="CO10" s="19"/>
      <c r="CP10" s="19"/>
      <c r="CQ10" s="19"/>
      <c r="CR10" s="19"/>
      <c r="CS10" s="19"/>
      <c r="CT10" s="85"/>
      <c r="CU10" s="24"/>
      <c r="CV10" s="17"/>
      <c r="CW10" s="164"/>
      <c r="CX10" s="53" t="s">
        <v>109</v>
      </c>
      <c r="CY10" s="19"/>
      <c r="CZ10" s="19"/>
      <c r="DA10" s="19"/>
      <c r="DB10" s="19"/>
      <c r="DC10" s="19"/>
      <c r="DD10" s="85"/>
      <c r="DE10" s="24"/>
      <c r="DF10" s="17"/>
      <c r="DG10" s="164"/>
      <c r="DH10" s="53" t="s">
        <v>109</v>
      </c>
      <c r="DI10" s="19"/>
      <c r="DJ10" s="19"/>
      <c r="DK10" s="19"/>
      <c r="DL10" s="19"/>
      <c r="DM10" s="19"/>
      <c r="DN10" s="85"/>
      <c r="DO10" s="24"/>
      <c r="DP10" s="17"/>
      <c r="DQ10" s="164"/>
      <c r="DR10" s="53" t="s">
        <v>109</v>
      </c>
      <c r="DS10" s="19"/>
      <c r="DT10" s="19"/>
      <c r="DU10" s="19"/>
      <c r="DV10" s="19"/>
      <c r="DW10" s="19"/>
      <c r="DX10" s="85"/>
      <c r="DY10" s="24"/>
      <c r="DZ10" s="17"/>
      <c r="EA10" s="164"/>
      <c r="EB10" s="53" t="s">
        <v>109</v>
      </c>
      <c r="EC10" s="19"/>
      <c r="ED10" s="19"/>
      <c r="EE10" s="19"/>
      <c r="EF10" s="19"/>
      <c r="EG10" s="19"/>
      <c r="EH10" s="85"/>
      <c r="EI10" s="24"/>
      <c r="EJ10" s="17"/>
      <c r="EK10" s="164"/>
      <c r="EL10" s="53" t="s">
        <v>109</v>
      </c>
      <c r="EM10" s="19"/>
      <c r="EN10" s="19"/>
      <c r="EO10" s="19"/>
      <c r="EP10" s="19"/>
      <c r="EQ10" s="19"/>
      <c r="ER10" s="85"/>
      <c r="ES10" s="24"/>
      <c r="ET10" s="17"/>
      <c r="EU10" s="164"/>
      <c r="EV10" s="53" t="s">
        <v>109</v>
      </c>
      <c r="EW10" s="19"/>
      <c r="EX10" s="19"/>
      <c r="EY10" s="19"/>
      <c r="EZ10" s="19"/>
      <c r="FA10" s="19"/>
      <c r="FB10" s="85"/>
      <c r="FC10" s="24"/>
      <c r="FD10" s="17"/>
      <c r="FE10" s="164"/>
      <c r="FF10" s="172" t="s">
        <v>109</v>
      </c>
      <c r="FG10" s="19"/>
      <c r="FH10" s="19"/>
      <c r="FI10" s="19"/>
      <c r="FJ10" s="19"/>
      <c r="FK10" s="19"/>
      <c r="FL10" s="85"/>
      <c r="FM10" s="24"/>
      <c r="FN10" s="17"/>
      <c r="FO10" s="164"/>
      <c r="FP10" s="53" t="s">
        <v>109</v>
      </c>
      <c r="FQ10" s="19"/>
      <c r="FR10" s="19"/>
      <c r="FS10" s="19"/>
      <c r="FT10" s="19"/>
      <c r="FU10" s="19"/>
      <c r="FV10" s="85"/>
      <c r="FW10" s="24"/>
      <c r="FX10" s="17"/>
      <c r="FY10" s="164"/>
      <c r="FZ10" s="53" t="s">
        <v>109</v>
      </c>
      <c r="GA10" s="19"/>
      <c r="GB10" s="19"/>
      <c r="GC10" s="19"/>
      <c r="GD10" s="19"/>
      <c r="GE10" s="19"/>
      <c r="GF10" s="85"/>
      <c r="GG10" s="24"/>
      <c r="GH10" s="17"/>
      <c r="GI10" s="164"/>
      <c r="GJ10" s="53" t="s">
        <v>109</v>
      </c>
      <c r="GK10" s="19"/>
      <c r="GL10" s="19"/>
      <c r="GM10" s="19"/>
      <c r="GN10" s="19"/>
      <c r="GO10" s="19"/>
      <c r="GP10" s="85"/>
      <c r="GQ10" s="24"/>
      <c r="GR10" s="17"/>
      <c r="GS10" s="164"/>
      <c r="GT10" s="53" t="s">
        <v>109</v>
      </c>
      <c r="GU10" s="19"/>
      <c r="GV10" s="19"/>
      <c r="GW10" s="19"/>
      <c r="GX10" s="19"/>
      <c r="GY10" s="19"/>
      <c r="GZ10" s="85"/>
      <c r="HA10" s="24"/>
      <c r="HB10" s="17"/>
      <c r="HC10" s="164"/>
      <c r="HD10" s="53" t="s">
        <v>109</v>
      </c>
      <c r="HE10" s="19"/>
      <c r="HF10" s="19"/>
      <c r="HG10" s="19"/>
      <c r="HH10" s="19"/>
      <c r="HI10" s="19"/>
      <c r="HJ10" s="85"/>
      <c r="HK10" s="24"/>
      <c r="HL10" s="17"/>
      <c r="HM10" s="164"/>
      <c r="HN10" s="53" t="s">
        <v>109</v>
      </c>
      <c r="HO10" s="19"/>
      <c r="HP10" s="19"/>
      <c r="HQ10" s="19"/>
      <c r="HR10" s="19"/>
      <c r="HS10" s="19"/>
      <c r="HT10" s="85"/>
      <c r="HU10" s="24"/>
      <c r="HV10" s="17"/>
      <c r="HW10" s="164"/>
      <c r="HX10" s="53" t="s">
        <v>109</v>
      </c>
      <c r="HY10" s="19"/>
      <c r="HZ10" s="19"/>
      <c r="IA10" s="19"/>
      <c r="IB10" s="19"/>
      <c r="IC10" s="19"/>
      <c r="ID10" s="85"/>
      <c r="IE10" s="24"/>
      <c r="IF10" s="17"/>
      <c r="IG10" s="164"/>
      <c r="IH10" s="53" t="s">
        <v>109</v>
      </c>
      <c r="II10" s="19"/>
      <c r="IJ10" s="19"/>
      <c r="IK10" s="256">
        <v>23.469390000000001</v>
      </c>
      <c r="IL10" s="19"/>
      <c r="IM10" s="19"/>
      <c r="IN10" s="85"/>
      <c r="IO10" s="24"/>
      <c r="IP10" s="17"/>
    </row>
    <row r="11" spans="1:250" s="4" customFormat="1" x14ac:dyDescent="0.25">
      <c r="A11" s="164"/>
      <c r="B11" s="72" t="s">
        <v>21</v>
      </c>
      <c r="C11" s="19"/>
      <c r="D11" s="19"/>
      <c r="E11" s="19"/>
      <c r="F11" s="19"/>
      <c r="G11" s="19"/>
      <c r="H11" s="85"/>
      <c r="I11" s="24"/>
      <c r="J11" s="17"/>
      <c r="K11" s="164"/>
      <c r="L11" s="72" t="s">
        <v>21</v>
      </c>
      <c r="M11" s="19"/>
      <c r="N11" s="19"/>
      <c r="O11" s="19"/>
      <c r="P11" s="19"/>
      <c r="Q11" s="19"/>
      <c r="R11" s="85"/>
      <c r="S11" s="24"/>
      <c r="T11" s="17"/>
      <c r="U11" s="164"/>
      <c r="V11" s="72" t="s">
        <v>21</v>
      </c>
      <c r="W11" s="19"/>
      <c r="X11" s="19"/>
      <c r="Y11" s="19"/>
      <c r="Z11" s="19"/>
      <c r="AA11" s="19"/>
      <c r="AB11" s="85"/>
      <c r="AC11" s="24"/>
      <c r="AD11" s="17"/>
      <c r="AE11" s="164"/>
      <c r="AF11" s="72" t="s">
        <v>21</v>
      </c>
      <c r="AG11" s="19"/>
      <c r="AH11" s="19"/>
      <c r="AI11" s="19"/>
      <c r="AJ11" s="19"/>
      <c r="AK11" s="19"/>
      <c r="AL11" s="85"/>
      <c r="AM11" s="24"/>
      <c r="AN11" s="17"/>
      <c r="AO11" s="164"/>
      <c r="AP11" s="72" t="s">
        <v>21</v>
      </c>
      <c r="AQ11" s="19"/>
      <c r="AR11" s="19"/>
      <c r="AS11" s="19"/>
      <c r="AT11" s="19"/>
      <c r="AU11" s="19"/>
      <c r="AV11" s="85"/>
      <c r="AW11" s="24"/>
      <c r="AX11" s="17"/>
      <c r="AY11" s="164"/>
      <c r="AZ11" s="72" t="s">
        <v>21</v>
      </c>
      <c r="BA11" s="19"/>
      <c r="BB11" s="19"/>
      <c r="BC11" s="19"/>
      <c r="BD11" s="19"/>
      <c r="BE11" s="19"/>
      <c r="BF11" s="85"/>
      <c r="BG11" s="24"/>
      <c r="BH11" s="17"/>
      <c r="BI11" s="164"/>
      <c r="BJ11" s="72" t="s">
        <v>21</v>
      </c>
      <c r="BK11" s="19"/>
      <c r="BL11" s="19"/>
      <c r="BM11" s="19"/>
      <c r="BN11" s="19"/>
      <c r="BO11" s="19"/>
      <c r="BP11" s="85"/>
      <c r="BQ11" s="24"/>
      <c r="BR11" s="17"/>
      <c r="BS11" s="164"/>
      <c r="BT11" s="72" t="s">
        <v>21</v>
      </c>
      <c r="BU11" s="19"/>
      <c r="BV11" s="19"/>
      <c r="BW11" s="19"/>
      <c r="BX11" s="19"/>
      <c r="BY11" s="19"/>
      <c r="BZ11" s="85"/>
      <c r="CA11" s="24"/>
      <c r="CB11" s="17"/>
      <c r="CC11" s="164"/>
      <c r="CD11" s="72" t="s">
        <v>21</v>
      </c>
      <c r="CE11" s="19"/>
      <c r="CF11" s="19"/>
      <c r="CG11" s="19"/>
      <c r="CH11" s="19"/>
      <c r="CI11" s="19"/>
      <c r="CJ11" s="85"/>
      <c r="CK11" s="24"/>
      <c r="CL11" s="17"/>
      <c r="CM11" s="164"/>
      <c r="CN11" s="72" t="s">
        <v>21</v>
      </c>
      <c r="CO11" s="19"/>
      <c r="CP11" s="19"/>
      <c r="CQ11" s="19"/>
      <c r="CR11" s="19"/>
      <c r="CS11" s="19"/>
      <c r="CT11" s="85"/>
      <c r="CU11" s="24"/>
      <c r="CV11" s="17"/>
      <c r="CW11" s="164"/>
      <c r="CX11" s="72" t="s">
        <v>21</v>
      </c>
      <c r="CY11" s="19"/>
      <c r="CZ11" s="19"/>
      <c r="DA11" s="19"/>
      <c r="DB11" s="19"/>
      <c r="DC11" s="19"/>
      <c r="DD11" s="85"/>
      <c r="DE11" s="24"/>
      <c r="DF11" s="17"/>
      <c r="DG11" s="164"/>
      <c r="DH11" s="72" t="s">
        <v>21</v>
      </c>
      <c r="DI11" s="19"/>
      <c r="DJ11" s="19"/>
      <c r="DK11" s="19"/>
      <c r="DL11" s="19"/>
      <c r="DM11" s="19"/>
      <c r="DN11" s="85"/>
      <c r="DO11" s="24"/>
      <c r="DP11" s="17"/>
      <c r="DQ11" s="164"/>
      <c r="DR11" s="72" t="s">
        <v>21</v>
      </c>
      <c r="DS11" s="19"/>
      <c r="DT11" s="19"/>
      <c r="DU11" s="19"/>
      <c r="DV11" s="19"/>
      <c r="DW11" s="19"/>
      <c r="DX11" s="85"/>
      <c r="DY11" s="24"/>
      <c r="DZ11" s="17"/>
      <c r="EA11" s="164"/>
      <c r="EB11" s="72" t="s">
        <v>21</v>
      </c>
      <c r="EC11" s="19"/>
      <c r="ED11" s="19"/>
      <c r="EE11" s="19"/>
      <c r="EF11" s="19"/>
      <c r="EG11" s="19"/>
      <c r="EH11" s="85"/>
      <c r="EI11" s="24"/>
      <c r="EJ11" s="17"/>
      <c r="EK11" s="164"/>
      <c r="EL11" s="72" t="s">
        <v>21</v>
      </c>
      <c r="EM11" s="19"/>
      <c r="EN11" s="19"/>
      <c r="EO11" s="19"/>
      <c r="EP11" s="19"/>
      <c r="EQ11" s="19"/>
      <c r="ER11" s="85"/>
      <c r="ES11" s="24"/>
      <c r="ET11" s="17"/>
      <c r="EU11" s="164"/>
      <c r="EV11" s="72" t="s">
        <v>21</v>
      </c>
      <c r="EW11" s="19"/>
      <c r="EX11" s="19"/>
      <c r="EY11" s="19"/>
      <c r="EZ11" s="19"/>
      <c r="FA11" s="19"/>
      <c r="FB11" s="85"/>
      <c r="FC11" s="24"/>
      <c r="FD11" s="17"/>
      <c r="FE11" s="164"/>
      <c r="FF11" s="72" t="s">
        <v>21</v>
      </c>
      <c r="FG11" s="19"/>
      <c r="FH11" s="19"/>
      <c r="FI11" s="19"/>
      <c r="FJ11" s="19"/>
      <c r="FK11" s="19"/>
      <c r="FL11" s="85"/>
      <c r="FM11" s="24"/>
      <c r="FN11" s="17"/>
      <c r="FO11" s="164"/>
      <c r="FP11" s="72" t="s">
        <v>21</v>
      </c>
      <c r="FQ11" s="19"/>
      <c r="FR11" s="19"/>
      <c r="FS11" s="19"/>
      <c r="FT11" s="19"/>
      <c r="FU11" s="19"/>
      <c r="FV11" s="85"/>
      <c r="FW11" s="24"/>
      <c r="FX11" s="17"/>
      <c r="FY11" s="164"/>
      <c r="FZ11" s="72" t="s">
        <v>21</v>
      </c>
      <c r="GA11" s="19"/>
      <c r="GB11" s="19"/>
      <c r="GC11" s="19"/>
      <c r="GD11" s="19"/>
      <c r="GE11" s="19"/>
      <c r="GF11" s="85"/>
      <c r="GG11" s="24"/>
      <c r="GH11" s="17"/>
      <c r="GI11" s="164"/>
      <c r="GJ11" s="72" t="s">
        <v>21</v>
      </c>
      <c r="GK11" s="19"/>
      <c r="GL11" s="19"/>
      <c r="GM11" s="19"/>
      <c r="GN11" s="19"/>
      <c r="GO11" s="19"/>
      <c r="GP11" s="85"/>
      <c r="GQ11" s="24"/>
      <c r="GR11" s="17"/>
      <c r="GS11" s="164"/>
      <c r="GT11" s="72" t="s">
        <v>21</v>
      </c>
      <c r="GU11" s="19"/>
      <c r="GV11" s="19"/>
      <c r="GW11" s="19"/>
      <c r="GX11" s="19"/>
      <c r="GY11" s="19"/>
      <c r="GZ11" s="85"/>
      <c r="HA11" s="24"/>
      <c r="HB11" s="17"/>
      <c r="HC11" s="164"/>
      <c r="HD11" s="72" t="s">
        <v>21</v>
      </c>
      <c r="HE11" s="19"/>
      <c r="HF11" s="19"/>
      <c r="HG11" s="19"/>
      <c r="HH11" s="19"/>
      <c r="HI11" s="19"/>
      <c r="HJ11" s="85"/>
      <c r="HK11" s="24"/>
      <c r="HL11" s="17"/>
      <c r="HM11" s="164"/>
      <c r="HN11" s="72" t="s">
        <v>21</v>
      </c>
      <c r="HO11" s="19"/>
      <c r="HP11" s="19"/>
      <c r="HQ11" s="19"/>
      <c r="HR11" s="19"/>
      <c r="HS11" s="19"/>
      <c r="HT11" s="85"/>
      <c r="HU11" s="24"/>
      <c r="HV11" s="17"/>
      <c r="HW11" s="164"/>
      <c r="HX11" s="72" t="s">
        <v>21</v>
      </c>
      <c r="HY11" s="19"/>
      <c r="HZ11" s="19"/>
      <c r="IA11" s="19"/>
      <c r="IB11" s="19"/>
      <c r="IC11" s="19"/>
      <c r="ID11" s="85"/>
      <c r="IE11" s="24"/>
      <c r="IF11" s="17"/>
      <c r="IG11" s="164"/>
      <c r="IH11" s="72" t="s">
        <v>21</v>
      </c>
      <c r="II11" s="19"/>
      <c r="IJ11" s="19"/>
      <c r="IK11" s="256">
        <v>22.91667</v>
      </c>
      <c r="IL11" s="19"/>
      <c r="IM11" s="19"/>
      <c r="IN11" s="85"/>
      <c r="IO11" s="24"/>
      <c r="IP11" s="17"/>
    </row>
    <row r="12" spans="1:250" s="4" customFormat="1" x14ac:dyDescent="0.25">
      <c r="A12" s="164"/>
      <c r="B12" s="72" t="s">
        <v>29</v>
      </c>
      <c r="C12" s="19"/>
      <c r="D12" s="7"/>
      <c r="E12" s="7"/>
      <c r="F12" s="7"/>
      <c r="G12" s="7"/>
      <c r="H12" s="26"/>
      <c r="I12" s="24"/>
      <c r="J12" s="17"/>
      <c r="K12" s="164"/>
      <c r="L12" s="72" t="s">
        <v>29</v>
      </c>
      <c r="M12" s="19"/>
      <c r="N12" s="7"/>
      <c r="O12" s="7"/>
      <c r="P12" s="7"/>
      <c r="Q12" s="7"/>
      <c r="R12" s="26"/>
      <c r="S12" s="24"/>
      <c r="T12" s="17"/>
      <c r="U12" s="164"/>
      <c r="V12" s="72" t="s">
        <v>29</v>
      </c>
      <c r="W12" s="19"/>
      <c r="X12" s="7"/>
      <c r="Y12" s="7"/>
      <c r="Z12" s="7"/>
      <c r="AA12" s="7"/>
      <c r="AB12" s="26"/>
      <c r="AC12" s="24"/>
      <c r="AD12" s="17"/>
      <c r="AE12" s="164"/>
      <c r="AF12" s="72" t="s">
        <v>29</v>
      </c>
      <c r="AG12" s="19"/>
      <c r="AH12" s="7"/>
      <c r="AI12" s="7"/>
      <c r="AJ12" s="7"/>
      <c r="AK12" s="7"/>
      <c r="AL12" s="26"/>
      <c r="AM12" s="24"/>
      <c r="AN12" s="17"/>
      <c r="AO12" s="164"/>
      <c r="AP12" s="72" t="s">
        <v>29</v>
      </c>
      <c r="AQ12" s="19"/>
      <c r="AR12" s="7"/>
      <c r="AS12" s="7"/>
      <c r="AT12" s="7"/>
      <c r="AU12" s="7"/>
      <c r="AV12" s="26"/>
      <c r="AW12" s="24"/>
      <c r="AX12" s="17"/>
      <c r="AY12" s="164"/>
      <c r="AZ12" s="72" t="s">
        <v>29</v>
      </c>
      <c r="BA12" s="19"/>
      <c r="BB12" s="7"/>
      <c r="BC12" s="7"/>
      <c r="BD12" s="7"/>
      <c r="BE12" s="7"/>
      <c r="BF12" s="26"/>
      <c r="BG12" s="24"/>
      <c r="BH12" s="17"/>
      <c r="BI12" s="164"/>
      <c r="BJ12" s="72" t="s">
        <v>29</v>
      </c>
      <c r="BK12" s="19"/>
      <c r="BL12" s="7"/>
      <c r="BM12" s="7"/>
      <c r="BN12" s="7"/>
      <c r="BO12" s="7"/>
      <c r="BP12" s="26"/>
      <c r="BQ12" s="24"/>
      <c r="BR12" s="17"/>
      <c r="BS12" s="164"/>
      <c r="BT12" s="72" t="s">
        <v>29</v>
      </c>
      <c r="BU12" s="19"/>
      <c r="BV12" s="7"/>
      <c r="BW12" s="7"/>
      <c r="BX12" s="7"/>
      <c r="BY12" s="7"/>
      <c r="BZ12" s="26"/>
      <c r="CA12" s="24"/>
      <c r="CB12" s="17"/>
      <c r="CC12" s="164"/>
      <c r="CD12" s="72" t="s">
        <v>29</v>
      </c>
      <c r="CE12" s="19"/>
      <c r="CF12" s="7"/>
      <c r="CG12" s="7"/>
      <c r="CH12" s="7"/>
      <c r="CI12" s="7"/>
      <c r="CJ12" s="26"/>
      <c r="CK12" s="24"/>
      <c r="CL12" s="17"/>
      <c r="CM12" s="164"/>
      <c r="CN12" s="72" t="s">
        <v>29</v>
      </c>
      <c r="CO12" s="19"/>
      <c r="CP12" s="7"/>
      <c r="CQ12" s="7"/>
      <c r="CR12" s="7"/>
      <c r="CS12" s="7"/>
      <c r="CT12" s="26"/>
      <c r="CU12" s="24"/>
      <c r="CV12" s="17"/>
      <c r="CW12" s="164"/>
      <c r="CX12" s="72" t="s">
        <v>29</v>
      </c>
      <c r="CY12" s="19"/>
      <c r="CZ12" s="7"/>
      <c r="DA12" s="7"/>
      <c r="DB12" s="7"/>
      <c r="DC12" s="7"/>
      <c r="DD12" s="26"/>
      <c r="DE12" s="24"/>
      <c r="DF12" s="17"/>
      <c r="DG12" s="164"/>
      <c r="DH12" s="72" t="s">
        <v>29</v>
      </c>
      <c r="DI12" s="19"/>
      <c r="DJ12" s="7"/>
      <c r="DK12" s="7"/>
      <c r="DL12" s="7"/>
      <c r="DM12" s="7"/>
      <c r="DN12" s="26"/>
      <c r="DO12" s="24"/>
      <c r="DP12" s="17"/>
      <c r="DQ12" s="164"/>
      <c r="DR12" s="72" t="s">
        <v>29</v>
      </c>
      <c r="DS12" s="19"/>
      <c r="DT12" s="7"/>
      <c r="DU12" s="7"/>
      <c r="DV12" s="7"/>
      <c r="DW12" s="7"/>
      <c r="DX12" s="26"/>
      <c r="DY12" s="24"/>
      <c r="DZ12" s="17"/>
      <c r="EA12" s="164"/>
      <c r="EB12" s="72" t="s">
        <v>29</v>
      </c>
      <c r="EC12" s="19"/>
      <c r="ED12" s="7"/>
      <c r="EE12" s="7"/>
      <c r="EF12" s="7"/>
      <c r="EG12" s="7"/>
      <c r="EH12" s="26"/>
      <c r="EI12" s="24"/>
      <c r="EJ12" s="17"/>
      <c r="EK12" s="164"/>
      <c r="EL12" s="72" t="s">
        <v>29</v>
      </c>
      <c r="EM12" s="19"/>
      <c r="EN12" s="7"/>
      <c r="EO12" s="7"/>
      <c r="EP12" s="7"/>
      <c r="EQ12" s="7"/>
      <c r="ER12" s="26"/>
      <c r="ES12" s="24"/>
      <c r="ET12" s="17"/>
      <c r="EU12" s="164"/>
      <c r="EV12" s="72" t="s">
        <v>29</v>
      </c>
      <c r="EW12" s="19"/>
      <c r="EX12" s="7"/>
      <c r="EY12" s="7"/>
      <c r="EZ12" s="7"/>
      <c r="FA12" s="7"/>
      <c r="FB12" s="26"/>
      <c r="FC12" s="24"/>
      <c r="FD12" s="17"/>
      <c r="FE12" s="164"/>
      <c r="FF12" s="72" t="s">
        <v>29</v>
      </c>
      <c r="FG12" s="19"/>
      <c r="FH12" s="7"/>
      <c r="FI12" s="7"/>
      <c r="FJ12" s="7"/>
      <c r="FK12" s="7"/>
      <c r="FL12" s="26"/>
      <c r="FM12" s="24"/>
      <c r="FN12" s="17"/>
      <c r="FO12" s="164"/>
      <c r="FP12" s="72" t="s">
        <v>29</v>
      </c>
      <c r="FQ12" s="19"/>
      <c r="FR12" s="7"/>
      <c r="FS12" s="7"/>
      <c r="FT12" s="7"/>
      <c r="FU12" s="7"/>
      <c r="FV12" s="26"/>
      <c r="FW12" s="24"/>
      <c r="FX12" s="17"/>
      <c r="FY12" s="164"/>
      <c r="FZ12" s="72" t="s">
        <v>29</v>
      </c>
      <c r="GA12" s="19"/>
      <c r="GB12" s="7"/>
      <c r="GC12" s="7"/>
      <c r="GD12" s="7"/>
      <c r="GE12" s="7"/>
      <c r="GF12" s="26"/>
      <c r="GG12" s="24"/>
      <c r="GH12" s="17"/>
      <c r="GI12" s="164"/>
      <c r="GJ12" s="72" t="s">
        <v>29</v>
      </c>
      <c r="GK12" s="19"/>
      <c r="GL12" s="7"/>
      <c r="GM12" s="7"/>
      <c r="GN12" s="7"/>
      <c r="GO12" s="7"/>
      <c r="GP12" s="26"/>
      <c r="GQ12" s="24"/>
      <c r="GR12" s="17"/>
      <c r="GS12" s="164"/>
      <c r="GT12" s="72" t="s">
        <v>29</v>
      </c>
      <c r="GU12" s="19"/>
      <c r="GV12" s="7"/>
      <c r="GW12" s="7"/>
      <c r="GX12" s="7"/>
      <c r="GY12" s="7"/>
      <c r="GZ12" s="26"/>
      <c r="HA12" s="24"/>
      <c r="HB12" s="17"/>
      <c r="HC12" s="164"/>
      <c r="HD12" s="72" t="s">
        <v>29</v>
      </c>
      <c r="HE12" s="19"/>
      <c r="HF12" s="7"/>
      <c r="HG12" s="7"/>
      <c r="HH12" s="7"/>
      <c r="HI12" s="7"/>
      <c r="HJ12" s="26"/>
      <c r="HK12" s="24"/>
      <c r="HL12" s="17"/>
      <c r="HM12" s="164"/>
      <c r="HN12" s="72" t="s">
        <v>29</v>
      </c>
      <c r="HO12" s="19"/>
      <c r="HP12" s="7"/>
      <c r="HQ12" s="7"/>
      <c r="HR12" s="7"/>
      <c r="HS12" s="7"/>
      <c r="HT12" s="26"/>
      <c r="HU12" s="24"/>
      <c r="HV12" s="17"/>
      <c r="HW12" s="164"/>
      <c r="HX12" s="72" t="s">
        <v>29</v>
      </c>
      <c r="HY12" s="19"/>
      <c r="HZ12" s="7"/>
      <c r="IA12" s="7"/>
      <c r="IB12" s="7"/>
      <c r="IC12" s="7"/>
      <c r="ID12" s="26"/>
      <c r="IE12" s="24"/>
      <c r="IF12" s="17"/>
      <c r="IG12" s="164"/>
      <c r="IH12" s="72" t="s">
        <v>29</v>
      </c>
      <c r="II12" s="19"/>
      <c r="IJ12" s="7"/>
      <c r="IK12" s="257">
        <v>69.791669999999996</v>
      </c>
      <c r="IL12" s="7"/>
      <c r="IM12" s="7"/>
      <c r="IN12" s="26"/>
      <c r="IO12" s="24"/>
      <c r="IP12" s="17"/>
    </row>
    <row r="13" spans="1:250" s="1" customFormat="1" ht="15.75" customHeight="1" x14ac:dyDescent="0.2">
      <c r="A13" s="164"/>
      <c r="B13" s="72" t="s">
        <v>203</v>
      </c>
      <c r="C13" s="19"/>
      <c r="D13" s="19"/>
      <c r="E13" s="19"/>
      <c r="F13" s="19"/>
      <c r="G13" s="19"/>
      <c r="H13" s="85"/>
      <c r="I13" s="24"/>
      <c r="J13" s="17"/>
      <c r="K13" s="164"/>
      <c r="L13" s="72" t="s">
        <v>203</v>
      </c>
      <c r="M13" s="19"/>
      <c r="N13" s="19"/>
      <c r="O13" s="19"/>
      <c r="P13" s="19"/>
      <c r="Q13" s="19"/>
      <c r="R13" s="85"/>
      <c r="S13" s="24"/>
      <c r="T13" s="17"/>
      <c r="U13" s="164"/>
      <c r="V13" s="72" t="s">
        <v>203</v>
      </c>
      <c r="W13" s="19"/>
      <c r="X13" s="19"/>
      <c r="Y13" s="19"/>
      <c r="Z13" s="19"/>
      <c r="AA13" s="19"/>
      <c r="AB13" s="85"/>
      <c r="AC13" s="24"/>
      <c r="AD13" s="17"/>
      <c r="AE13" s="164"/>
      <c r="AF13" s="72" t="s">
        <v>203</v>
      </c>
      <c r="AG13" s="19"/>
      <c r="AH13" s="19"/>
      <c r="AI13" s="19"/>
      <c r="AJ13" s="19"/>
      <c r="AK13" s="19"/>
      <c r="AL13" s="85"/>
      <c r="AM13" s="24"/>
      <c r="AN13" s="17"/>
      <c r="AO13" s="164"/>
      <c r="AP13" s="72" t="s">
        <v>203</v>
      </c>
      <c r="AQ13" s="19"/>
      <c r="AR13" s="19"/>
      <c r="AS13" s="19"/>
      <c r="AT13" s="19"/>
      <c r="AU13" s="19"/>
      <c r="AV13" s="85"/>
      <c r="AW13" s="24"/>
      <c r="AX13" s="17"/>
      <c r="AY13" s="164"/>
      <c r="AZ13" s="72" t="s">
        <v>203</v>
      </c>
      <c r="BA13" s="19"/>
      <c r="BB13" s="19"/>
      <c r="BC13" s="19"/>
      <c r="BD13" s="19"/>
      <c r="BE13" s="19"/>
      <c r="BF13" s="85"/>
      <c r="BG13" s="24"/>
      <c r="BH13" s="17"/>
      <c r="BI13" s="164"/>
      <c r="BJ13" s="72" t="s">
        <v>203</v>
      </c>
      <c r="BK13" s="19"/>
      <c r="BL13" s="19"/>
      <c r="BM13" s="19"/>
      <c r="BN13" s="19"/>
      <c r="BO13" s="19"/>
      <c r="BP13" s="85"/>
      <c r="BQ13" s="24"/>
      <c r="BR13" s="17"/>
      <c r="BS13" s="164"/>
      <c r="BT13" s="72" t="s">
        <v>203</v>
      </c>
      <c r="BU13" s="19"/>
      <c r="BV13" s="19"/>
      <c r="BW13" s="19"/>
      <c r="BX13" s="19"/>
      <c r="BY13" s="19"/>
      <c r="BZ13" s="85"/>
      <c r="CA13" s="24"/>
      <c r="CB13" s="17"/>
      <c r="CC13" s="164"/>
      <c r="CD13" s="72" t="s">
        <v>203</v>
      </c>
      <c r="CE13" s="19"/>
      <c r="CF13" s="19"/>
      <c r="CG13" s="19"/>
      <c r="CH13" s="19"/>
      <c r="CI13" s="19"/>
      <c r="CJ13" s="85"/>
      <c r="CK13" s="24"/>
      <c r="CL13" s="17"/>
      <c r="CM13" s="164"/>
      <c r="CN13" s="72" t="s">
        <v>203</v>
      </c>
      <c r="CO13" s="19"/>
      <c r="CP13" s="19"/>
      <c r="CQ13" s="19"/>
      <c r="CR13" s="19"/>
      <c r="CS13" s="19"/>
      <c r="CT13" s="85"/>
      <c r="CU13" s="24"/>
      <c r="CV13" s="17"/>
      <c r="CW13" s="164"/>
      <c r="CX13" s="72" t="s">
        <v>203</v>
      </c>
      <c r="CY13" s="19"/>
      <c r="CZ13" s="19"/>
      <c r="DA13" s="19"/>
      <c r="DB13" s="19"/>
      <c r="DC13" s="19"/>
      <c r="DD13" s="85"/>
      <c r="DE13" s="24"/>
      <c r="DF13" s="17"/>
      <c r="DG13" s="164"/>
      <c r="DH13" s="72" t="s">
        <v>203</v>
      </c>
      <c r="DI13" s="19"/>
      <c r="DJ13" s="19"/>
      <c r="DK13" s="19"/>
      <c r="DL13" s="19"/>
      <c r="DM13" s="19"/>
      <c r="DN13" s="85"/>
      <c r="DO13" s="24"/>
      <c r="DP13" s="17"/>
      <c r="DQ13" s="164"/>
      <c r="DR13" s="72" t="s">
        <v>203</v>
      </c>
      <c r="DS13" s="19"/>
      <c r="DT13" s="19"/>
      <c r="DU13" s="19"/>
      <c r="DV13" s="19"/>
      <c r="DW13" s="19"/>
      <c r="DX13" s="85"/>
      <c r="DY13" s="24"/>
      <c r="DZ13" s="17"/>
      <c r="EA13" s="164"/>
      <c r="EB13" s="72" t="s">
        <v>203</v>
      </c>
      <c r="EC13" s="19"/>
      <c r="ED13" s="19"/>
      <c r="EE13" s="19"/>
      <c r="EF13" s="19"/>
      <c r="EG13" s="19"/>
      <c r="EH13" s="85"/>
      <c r="EI13" s="24"/>
      <c r="EJ13" s="17"/>
      <c r="EK13" s="164"/>
      <c r="EL13" s="72" t="s">
        <v>203</v>
      </c>
      <c r="EM13" s="19"/>
      <c r="EN13" s="19"/>
      <c r="EO13" s="19"/>
      <c r="EP13" s="19"/>
      <c r="EQ13" s="19"/>
      <c r="ER13" s="85"/>
      <c r="ES13" s="24"/>
      <c r="ET13" s="17"/>
      <c r="EU13" s="164"/>
      <c r="EV13" s="72" t="s">
        <v>203</v>
      </c>
      <c r="EW13" s="19"/>
      <c r="EX13" s="19"/>
      <c r="EY13" s="19"/>
      <c r="EZ13" s="19"/>
      <c r="FA13" s="19"/>
      <c r="FB13" s="85"/>
      <c r="FC13" s="24"/>
      <c r="FD13" s="17"/>
      <c r="FE13" s="164"/>
      <c r="FF13" s="72" t="s">
        <v>203</v>
      </c>
      <c r="FG13" s="19"/>
      <c r="FH13" s="19"/>
      <c r="FI13" s="19"/>
      <c r="FJ13" s="19"/>
      <c r="FK13" s="19"/>
      <c r="FL13" s="85"/>
      <c r="FM13" s="24"/>
      <c r="FN13" s="17"/>
      <c r="FO13" s="164"/>
      <c r="FP13" s="72" t="s">
        <v>203</v>
      </c>
      <c r="FQ13" s="19"/>
      <c r="FR13" s="19"/>
      <c r="FS13" s="19"/>
      <c r="FT13" s="19"/>
      <c r="FU13" s="19"/>
      <c r="FV13" s="85"/>
      <c r="FW13" s="24"/>
      <c r="FX13" s="17"/>
      <c r="FY13" s="164"/>
      <c r="FZ13" s="72" t="s">
        <v>203</v>
      </c>
      <c r="GA13" s="19"/>
      <c r="GB13" s="19"/>
      <c r="GC13" s="19"/>
      <c r="GD13" s="19"/>
      <c r="GE13" s="19"/>
      <c r="GF13" s="85"/>
      <c r="GG13" s="24"/>
      <c r="GH13" s="17"/>
      <c r="GI13" s="164"/>
      <c r="GJ13" s="72" t="s">
        <v>203</v>
      </c>
      <c r="GK13" s="19"/>
      <c r="GL13" s="19"/>
      <c r="GM13" s="19"/>
      <c r="GN13" s="19"/>
      <c r="GO13" s="19"/>
      <c r="GP13" s="85"/>
      <c r="GQ13" s="24"/>
      <c r="GR13" s="17"/>
      <c r="GS13" s="164"/>
      <c r="GT13" s="72" t="s">
        <v>203</v>
      </c>
      <c r="GU13" s="19"/>
      <c r="GV13" s="19"/>
      <c r="GW13" s="19"/>
      <c r="GX13" s="19"/>
      <c r="GY13" s="19"/>
      <c r="GZ13" s="85"/>
      <c r="HA13" s="24"/>
      <c r="HB13" s="17"/>
      <c r="HC13" s="164"/>
      <c r="HD13" s="72" t="s">
        <v>203</v>
      </c>
      <c r="HE13" s="19"/>
      <c r="HF13" s="19"/>
      <c r="HG13" s="19"/>
      <c r="HH13" s="19"/>
      <c r="HI13" s="19"/>
      <c r="HJ13" s="85"/>
      <c r="HK13" s="24"/>
      <c r="HL13" s="17"/>
      <c r="HM13" s="164"/>
      <c r="HN13" s="72" t="s">
        <v>203</v>
      </c>
      <c r="HO13" s="19"/>
      <c r="HP13" s="19"/>
      <c r="HQ13" s="19"/>
      <c r="HR13" s="19"/>
      <c r="HS13" s="19"/>
      <c r="HT13" s="85"/>
      <c r="HU13" s="24"/>
      <c r="HV13" s="17"/>
      <c r="HW13" s="164" t="s">
        <v>319</v>
      </c>
      <c r="HX13" s="72" t="s">
        <v>203</v>
      </c>
      <c r="HY13" s="19">
        <v>40.48694292348717</v>
      </c>
      <c r="HZ13" s="19"/>
      <c r="IA13" s="19"/>
      <c r="IB13" s="19"/>
      <c r="IC13" s="19">
        <v>38.53012048192771</v>
      </c>
      <c r="ID13" s="85">
        <v>61.155555555555559</v>
      </c>
      <c r="IE13" s="24"/>
      <c r="IF13" s="17"/>
      <c r="IG13" s="164"/>
      <c r="IH13" s="72" t="s">
        <v>203</v>
      </c>
      <c r="II13" s="19"/>
      <c r="IJ13" s="19"/>
      <c r="IK13" s="256">
        <v>22.91667</v>
      </c>
      <c r="IL13" s="19"/>
      <c r="IM13" s="19"/>
      <c r="IN13" s="85"/>
      <c r="IO13" s="24"/>
      <c r="IP13" s="17"/>
    </row>
    <row r="14" spans="1:250" s="552" customFormat="1" ht="18" customHeight="1" x14ac:dyDescent="0.25">
      <c r="A14" s="535" t="s">
        <v>57</v>
      </c>
      <c r="B14" s="542" t="s">
        <v>27</v>
      </c>
      <c r="C14" s="543"/>
      <c r="D14" s="543"/>
      <c r="E14" s="543"/>
      <c r="F14" s="544"/>
      <c r="G14" s="544"/>
      <c r="H14" s="545"/>
      <c r="I14" s="514"/>
      <c r="J14" s="540"/>
      <c r="K14" s="535" t="s">
        <v>57</v>
      </c>
      <c r="L14" s="542" t="s">
        <v>27</v>
      </c>
      <c r="M14" s="543"/>
      <c r="N14" s="543"/>
      <c r="O14" s="543"/>
      <c r="P14" s="544"/>
      <c r="Q14" s="544"/>
      <c r="R14" s="545"/>
      <c r="S14" s="514"/>
      <c r="T14" s="540"/>
      <c r="U14" s="535" t="s">
        <v>57</v>
      </c>
      <c r="V14" s="542" t="s">
        <v>27</v>
      </c>
      <c r="W14" s="543"/>
      <c r="X14" s="543"/>
      <c r="Y14" s="543"/>
      <c r="Z14" s="543"/>
      <c r="AA14" s="543"/>
      <c r="AB14" s="546"/>
      <c r="AC14" s="514"/>
      <c r="AD14" s="540"/>
      <c r="AE14" s="535" t="s">
        <v>57</v>
      </c>
      <c r="AF14" s="542" t="s">
        <v>27</v>
      </c>
      <c r="AG14" s="543"/>
      <c r="AH14" s="543"/>
      <c r="AI14" s="543"/>
      <c r="AJ14" s="544"/>
      <c r="AK14" s="544"/>
      <c r="AL14" s="545"/>
      <c r="AM14" s="514"/>
      <c r="AN14" s="540"/>
      <c r="AO14" s="535" t="s">
        <v>57</v>
      </c>
      <c r="AP14" s="542" t="s">
        <v>27</v>
      </c>
      <c r="AQ14" s="543"/>
      <c r="AR14" s="543"/>
      <c r="AS14" s="543"/>
      <c r="AT14" s="544"/>
      <c r="AU14" s="544"/>
      <c r="AV14" s="545"/>
      <c r="AW14" s="514"/>
      <c r="AX14" s="540"/>
      <c r="AY14" s="535" t="s">
        <v>57</v>
      </c>
      <c r="AZ14" s="547" t="s">
        <v>27</v>
      </c>
      <c r="BA14" s="548"/>
      <c r="BB14" s="548"/>
      <c r="BC14" s="548"/>
      <c r="BD14" s="549"/>
      <c r="BE14" s="549"/>
      <c r="BF14" s="550"/>
      <c r="BG14" s="514"/>
      <c r="BH14" s="540"/>
      <c r="BI14" s="535" t="s">
        <v>57</v>
      </c>
      <c r="BJ14" s="542" t="s">
        <v>27</v>
      </c>
      <c r="BK14" s="543"/>
      <c r="BL14" s="543"/>
      <c r="BM14" s="543"/>
      <c r="BN14" s="544"/>
      <c r="BO14" s="544"/>
      <c r="BP14" s="545"/>
      <c r="BQ14" s="514"/>
      <c r="BR14" s="540"/>
      <c r="BS14" s="535" t="s">
        <v>57</v>
      </c>
      <c r="BT14" s="542" t="s">
        <v>27</v>
      </c>
      <c r="BU14" s="543"/>
      <c r="BV14" s="543"/>
      <c r="BW14" s="543"/>
      <c r="BX14" s="544"/>
      <c r="BY14" s="544"/>
      <c r="BZ14" s="545"/>
      <c r="CA14" s="514"/>
      <c r="CB14" s="540"/>
      <c r="CC14" s="535" t="s">
        <v>57</v>
      </c>
      <c r="CD14" s="542" t="s">
        <v>27</v>
      </c>
      <c r="CE14" s="543"/>
      <c r="CF14" s="543"/>
      <c r="CG14" s="543"/>
      <c r="CH14" s="544"/>
      <c r="CI14" s="544"/>
      <c r="CJ14" s="545"/>
      <c r="CK14" s="514"/>
      <c r="CL14" s="540"/>
      <c r="CM14" s="535" t="s">
        <v>57</v>
      </c>
      <c r="CN14" s="542" t="s">
        <v>27</v>
      </c>
      <c r="CO14" s="543"/>
      <c r="CP14" s="543"/>
      <c r="CQ14" s="543"/>
      <c r="CR14" s="544"/>
      <c r="CS14" s="544"/>
      <c r="CT14" s="545"/>
      <c r="CU14" s="514"/>
      <c r="CV14" s="540"/>
      <c r="CW14" s="535" t="s">
        <v>57</v>
      </c>
      <c r="CX14" s="542" t="s">
        <v>27</v>
      </c>
      <c r="CY14" s="543"/>
      <c r="CZ14" s="543"/>
      <c r="DA14" s="543"/>
      <c r="DB14" s="544"/>
      <c r="DC14" s="544"/>
      <c r="DD14" s="545"/>
      <c r="DE14" s="514"/>
      <c r="DF14" s="540"/>
      <c r="DG14" s="535" t="s">
        <v>57</v>
      </c>
      <c r="DH14" s="542" t="s">
        <v>27</v>
      </c>
      <c r="DI14" s="543"/>
      <c r="DJ14" s="543"/>
      <c r="DK14" s="543"/>
      <c r="DL14" s="544"/>
      <c r="DM14" s="544"/>
      <c r="DN14" s="545"/>
      <c r="DO14" s="514"/>
      <c r="DP14" s="540"/>
      <c r="DQ14" s="535" t="s">
        <v>57</v>
      </c>
      <c r="DR14" s="542" t="s">
        <v>27</v>
      </c>
      <c r="DS14" s="543"/>
      <c r="DT14" s="543"/>
      <c r="DU14" s="543"/>
      <c r="DV14" s="544"/>
      <c r="DW14" s="544"/>
      <c r="DX14" s="545"/>
      <c r="DY14" s="514"/>
      <c r="DZ14" s="540"/>
      <c r="EA14" s="535" t="s">
        <v>57</v>
      </c>
      <c r="EB14" s="542" t="s">
        <v>27</v>
      </c>
      <c r="EC14" s="543"/>
      <c r="ED14" s="543"/>
      <c r="EE14" s="543"/>
      <c r="EF14" s="544"/>
      <c r="EG14" s="544"/>
      <c r="EH14" s="545"/>
      <c r="EI14" s="514"/>
      <c r="EJ14" s="540"/>
      <c r="EK14" s="535" t="s">
        <v>57</v>
      </c>
      <c r="EL14" s="542" t="s">
        <v>27</v>
      </c>
      <c r="EM14" s="543"/>
      <c r="EN14" s="543"/>
      <c r="EO14" s="543"/>
      <c r="EP14" s="544"/>
      <c r="EQ14" s="544"/>
      <c r="ER14" s="545"/>
      <c r="ES14" s="514"/>
      <c r="ET14" s="540"/>
      <c r="EU14" s="535" t="s">
        <v>57</v>
      </c>
      <c r="EV14" s="542" t="s">
        <v>27</v>
      </c>
      <c r="EW14" s="543"/>
      <c r="EX14" s="543"/>
      <c r="EY14" s="543"/>
      <c r="EZ14" s="544"/>
      <c r="FA14" s="544"/>
      <c r="FB14" s="545"/>
      <c r="FC14" s="514"/>
      <c r="FD14" s="540"/>
      <c r="FE14" s="535" t="s">
        <v>57</v>
      </c>
      <c r="FF14" s="547" t="s">
        <v>27</v>
      </c>
      <c r="FG14" s="548"/>
      <c r="FH14" s="548"/>
      <c r="FI14" s="548"/>
      <c r="FJ14" s="549"/>
      <c r="FK14" s="549"/>
      <c r="FL14" s="550"/>
      <c r="FM14" s="514"/>
      <c r="FN14" s="540"/>
      <c r="FO14" s="535" t="s">
        <v>57</v>
      </c>
      <c r="FP14" s="542" t="s">
        <v>27</v>
      </c>
      <c r="FQ14" s="543"/>
      <c r="FR14" s="543"/>
      <c r="FS14" s="543"/>
      <c r="FT14" s="544"/>
      <c r="FU14" s="544"/>
      <c r="FV14" s="545"/>
      <c r="FW14" s="514"/>
      <c r="FX14" s="540"/>
      <c r="FY14" s="535" t="s">
        <v>57</v>
      </c>
      <c r="FZ14" s="542" t="s">
        <v>27</v>
      </c>
      <c r="GA14" s="543"/>
      <c r="GB14" s="543"/>
      <c r="GC14" s="543"/>
      <c r="GD14" s="544"/>
      <c r="GE14" s="544"/>
      <c r="GF14" s="545"/>
      <c r="GG14" s="514"/>
      <c r="GH14" s="540"/>
      <c r="GI14" s="535" t="s">
        <v>57</v>
      </c>
      <c r="GJ14" s="542" t="s">
        <v>27</v>
      </c>
      <c r="GK14" s="543"/>
      <c r="GL14" s="543"/>
      <c r="GM14" s="543"/>
      <c r="GN14" s="544"/>
      <c r="GO14" s="544"/>
      <c r="GP14" s="545"/>
      <c r="GQ14" s="514"/>
      <c r="GR14" s="540"/>
      <c r="GS14" s="535" t="s">
        <v>57</v>
      </c>
      <c r="GT14" s="542" t="s">
        <v>27</v>
      </c>
      <c r="GU14" s="543"/>
      <c r="GV14" s="543"/>
      <c r="GW14" s="543"/>
      <c r="GX14" s="544"/>
      <c r="GY14" s="544"/>
      <c r="GZ14" s="545"/>
      <c r="HA14" s="514"/>
      <c r="HB14" s="540"/>
      <c r="HC14" s="535" t="s">
        <v>57</v>
      </c>
      <c r="HD14" s="542" t="s">
        <v>27</v>
      </c>
      <c r="HE14" s="543"/>
      <c r="HF14" s="543"/>
      <c r="HG14" s="543"/>
      <c r="HH14" s="544"/>
      <c r="HI14" s="544"/>
      <c r="HJ14" s="545"/>
      <c r="HK14" s="514"/>
      <c r="HL14" s="540"/>
      <c r="HM14" s="535" t="s">
        <v>57</v>
      </c>
      <c r="HN14" s="542" t="s">
        <v>27</v>
      </c>
      <c r="HO14" s="543"/>
      <c r="HP14" s="543"/>
      <c r="HQ14" s="543"/>
      <c r="HR14" s="544"/>
      <c r="HS14" s="544"/>
      <c r="HT14" s="545"/>
      <c r="HU14" s="514"/>
      <c r="HV14" s="540"/>
      <c r="HW14" s="535" t="s">
        <v>57</v>
      </c>
      <c r="HX14" s="542" t="s">
        <v>27</v>
      </c>
      <c r="HY14" s="543"/>
      <c r="HZ14" s="543"/>
      <c r="IA14" s="543"/>
      <c r="IB14" s="544"/>
      <c r="IC14" s="544"/>
      <c r="ID14" s="545"/>
      <c r="IE14" s="514"/>
      <c r="IF14" s="540"/>
      <c r="IG14" s="535" t="s">
        <v>57</v>
      </c>
      <c r="IH14" s="542" t="s">
        <v>27</v>
      </c>
      <c r="II14" s="543"/>
      <c r="IJ14" s="543"/>
      <c r="IK14" s="551"/>
      <c r="IL14" s="544"/>
      <c r="IM14" s="544"/>
      <c r="IN14" s="545"/>
      <c r="IO14" s="514"/>
      <c r="IP14" s="540"/>
    </row>
    <row r="15" spans="1:250" x14ac:dyDescent="0.25">
      <c r="A15" s="165" t="s">
        <v>30</v>
      </c>
      <c r="B15" s="20">
        <v>0</v>
      </c>
      <c r="C15" s="52">
        <f>100-(55.8*4451+50*6910+96.2*129+96*281)/(4451+6910+129+281)</f>
        <v>46.20239571829071</v>
      </c>
      <c r="D15" s="52"/>
      <c r="E15" s="52"/>
      <c r="F15" s="7"/>
      <c r="G15" s="7">
        <f>100-(55.8*4451+50*6910+96*129)/(4451+6910+129)</f>
        <v>47.236744995648387</v>
      </c>
      <c r="H15" s="26">
        <f>100-(96.2*281+96*129)/(281+129)</f>
        <v>3.8629268292683037</v>
      </c>
      <c r="I15" s="11"/>
      <c r="J15" s="16"/>
      <c r="K15" s="165" t="s">
        <v>30</v>
      </c>
      <c r="L15" s="20">
        <v>0</v>
      </c>
      <c r="M15" s="52">
        <f>100-(68.3*4701+82.5*6958+97.6*303+96.6*121)/(4701+6958+303+121)</f>
        <v>22.50478358023669</v>
      </c>
      <c r="N15" s="52"/>
      <c r="O15" s="52"/>
      <c r="P15" s="7"/>
      <c r="Q15" s="7">
        <f>100-(68.3*4701+82.5*6958+96.6*121)/(4701+6958+121)</f>
        <v>23.021910016977927</v>
      </c>
      <c r="R15" s="26">
        <f>100-(97.6*303+96.6*121)/(303+121)</f>
        <v>2.6853773584905838</v>
      </c>
      <c r="S15" s="11"/>
      <c r="T15" s="16"/>
      <c r="U15" s="165" t="s">
        <v>30</v>
      </c>
      <c r="V15" s="20">
        <v>0</v>
      </c>
      <c r="W15" s="52">
        <f>100-(64.7*4933+81.2*7025+74.4*43+90.6*299+91.7*109)/(4933+7025+43+299+109)</f>
        <v>25.064146990087835</v>
      </c>
      <c r="X15" s="52"/>
      <c r="Y15" s="52"/>
      <c r="Z15" s="52"/>
      <c r="AA15" s="52">
        <f>100-(64.7*4933+81.2*7025+91.7*109)/(4933+7025+109)</f>
        <v>25.450368774343232</v>
      </c>
      <c r="AB15" s="73">
        <f>100-(74.4*43+90.6*299+91.7*109)/(43+299+109)</f>
        <v>10.678713968957865</v>
      </c>
      <c r="AC15" s="11"/>
      <c r="AD15" s="16"/>
      <c r="AE15" s="165" t="s">
        <v>30</v>
      </c>
      <c r="AF15" s="20">
        <v>0</v>
      </c>
      <c r="AG15" s="52">
        <f>100-(70.4*5050+83.7*7002+91.8*183+90.2*176+97.5*118)/(5050+7002+183+176+118)</f>
        <v>21.321174874291643</v>
      </c>
      <c r="AH15" s="52"/>
      <c r="AI15" s="52"/>
      <c r="AJ15" s="7"/>
      <c r="AK15" s="7">
        <f>100-(70.4*5050+83.7*7002+97.5*118)/(5050+7002+118)</f>
        <v>21.685094494658998</v>
      </c>
      <c r="AL15" s="26">
        <f>100-(91.8*183+90.2*176+97.5*118)/(183+176+118)</f>
        <v>7.3802935010482145</v>
      </c>
      <c r="AM15" s="11"/>
      <c r="AN15" s="16"/>
      <c r="AO15" s="165" t="s">
        <v>30</v>
      </c>
      <c r="AP15" s="20">
        <v>0</v>
      </c>
      <c r="AQ15" s="52">
        <f>100-(71.2*5496+85.2*7196+90.6*214+90.9*11+93.4*199+95.5*157)/(5496+7196+214+11+199+157)</f>
        <v>20.26046862050778</v>
      </c>
      <c r="AR15" s="52"/>
      <c r="AS15" s="52"/>
      <c r="AT15" s="7"/>
      <c r="AU15" s="7">
        <f>100-(71.2*5496+85.2*7196+95.5*157)/(5496+7196+157)</f>
        <v>20.66247178768775</v>
      </c>
      <c r="AV15" s="26">
        <f>100-(90.6*214+90.9*11+93.4*199+95.5*157)/(214+11+199+157)</f>
        <v>7.1111876075731431</v>
      </c>
      <c r="AW15" s="11"/>
      <c r="AX15" s="16"/>
      <c r="AY15" s="165" t="s">
        <v>30</v>
      </c>
      <c r="AZ15" s="20">
        <v>0</v>
      </c>
      <c r="BA15" s="52">
        <f>100-(60.7*8459+86.2*7900+87.7*324+100*13+96.3*215+92.9*154)/(8459+7900+324+13+215+154)</f>
        <v>26.213466158804565</v>
      </c>
      <c r="BB15" s="52"/>
      <c r="BC15" s="52"/>
      <c r="BD15" s="7"/>
      <c r="BE15" s="7">
        <f>100-(60.7*8459+86.2*7900+92.9*154)/(8459+7900+154)</f>
        <v>26.800224065887477</v>
      </c>
      <c r="BF15" s="26">
        <f>100-(87.7*324+100*13+96.3*215+92.9*154)/(324+13+215+154)</f>
        <v>8.3202549575070748</v>
      </c>
      <c r="BG15" s="11"/>
      <c r="BH15" s="16"/>
      <c r="BI15" s="165" t="s">
        <v>30</v>
      </c>
      <c r="BJ15" s="20">
        <v>0</v>
      </c>
      <c r="BK15" s="52">
        <f>100-(60.7*8459+86.2*7900+87.7*324+100*13+96.3*215+92.9*154)/(8459+7900+324+13+215+154)</f>
        <v>26.213466158804565</v>
      </c>
      <c r="BL15" s="52"/>
      <c r="BM15" s="52"/>
      <c r="BN15" s="7"/>
      <c r="BO15" s="7">
        <f>100-(60.7*8459+86.2*7900+92.9*154)/(8459+7900+154)</f>
        <v>26.800224065887477</v>
      </c>
      <c r="BP15" s="26">
        <f>100-(87.7*324+100*13+96.3*215+92.9*154)/(324+13+215+154)</f>
        <v>8.3202549575070748</v>
      </c>
      <c r="BQ15" s="11"/>
      <c r="BR15" s="16"/>
      <c r="BS15" s="165" t="s">
        <v>30</v>
      </c>
      <c r="BT15" s="20">
        <v>0</v>
      </c>
      <c r="BU15" s="52">
        <f>SUMPRODUCT(BY15:BZ15,BY35:BZ35)/SUM(BY35:BZ35)</f>
        <v>9.0815287803072362</v>
      </c>
      <c r="BV15" s="52"/>
      <c r="BW15" s="52"/>
      <c r="BX15" s="7"/>
      <c r="BY15" s="7">
        <f>100-90.5</f>
        <v>9.5</v>
      </c>
      <c r="BZ15" s="26">
        <v>0</v>
      </c>
      <c r="CA15" s="11"/>
      <c r="CB15" s="16"/>
      <c r="CC15" s="165" t="s">
        <v>30</v>
      </c>
      <c r="CD15" s="20">
        <v>0</v>
      </c>
      <c r="CE15" s="52">
        <f>SUMPRODUCT(CI15:CJ15,CI35:CJ35)/SUM(CI35:CJ35)</f>
        <v>8.9819401824802636</v>
      </c>
      <c r="CF15" s="52"/>
      <c r="CG15" s="52"/>
      <c r="CH15" s="7"/>
      <c r="CI15" s="7">
        <f>100-90.6</f>
        <v>9.4000000000000057</v>
      </c>
      <c r="CJ15" s="26">
        <v>0</v>
      </c>
      <c r="CK15" s="11"/>
      <c r="CL15" s="16"/>
      <c r="CM15" s="165" t="s">
        <v>30</v>
      </c>
      <c r="CN15" s="20">
        <v>0</v>
      </c>
      <c r="CO15" s="52">
        <f>SUMPRODUCT(CS15:CT15,CS35:CT35)/SUM(CS35:CT35)</f>
        <v>9.0694081563103488</v>
      </c>
      <c r="CP15" s="52"/>
      <c r="CQ15" s="52"/>
      <c r="CR15" s="7"/>
      <c r="CS15" s="7">
        <f>100-90.5</f>
        <v>9.5</v>
      </c>
      <c r="CT15" s="26">
        <v>0</v>
      </c>
      <c r="CU15" s="11"/>
      <c r="CV15" s="16"/>
      <c r="CW15" s="165" t="s">
        <v>30</v>
      </c>
      <c r="CX15" s="20">
        <v>0</v>
      </c>
      <c r="CY15" s="52">
        <f>SUMPRODUCT(DC15:DD15,DC35:DD35)/SUM(DC35:DD35)</f>
        <v>9.5226485760723616</v>
      </c>
      <c r="CZ15" s="52"/>
      <c r="DA15" s="52"/>
      <c r="DB15" s="7"/>
      <c r="DC15" s="7">
        <f>100-90</f>
        <v>10</v>
      </c>
      <c r="DD15" s="26">
        <v>0</v>
      </c>
      <c r="DE15" s="11"/>
      <c r="DF15" s="16"/>
      <c r="DG15" s="165" t="s">
        <v>30</v>
      </c>
      <c r="DH15" s="20">
        <v>0</v>
      </c>
      <c r="DI15" s="86"/>
      <c r="DJ15" s="52"/>
      <c r="DK15" s="52"/>
      <c r="DL15" s="7"/>
      <c r="DM15" s="7"/>
      <c r="DN15" s="26"/>
      <c r="DO15" s="11"/>
      <c r="DP15" s="16"/>
      <c r="DQ15" s="165" t="s">
        <v>30</v>
      </c>
      <c r="DR15" s="20">
        <v>0</v>
      </c>
      <c r="DS15" s="86">
        <v>9.5</v>
      </c>
      <c r="DT15" s="52"/>
      <c r="DU15" s="52"/>
      <c r="DV15" s="7"/>
      <c r="DW15" s="7">
        <v>10</v>
      </c>
      <c r="DX15" s="26">
        <v>0</v>
      </c>
      <c r="DY15" s="11"/>
      <c r="DZ15" s="16"/>
      <c r="EA15" s="165" t="s">
        <v>30</v>
      </c>
      <c r="EB15" s="20">
        <v>0</v>
      </c>
      <c r="EC15" s="86"/>
      <c r="ED15" s="52"/>
      <c r="EE15" s="52"/>
      <c r="EF15" s="7"/>
      <c r="EG15" s="7"/>
      <c r="EH15" s="26"/>
      <c r="EI15" s="11"/>
      <c r="EJ15" s="16"/>
      <c r="EK15" s="165" t="s">
        <v>30</v>
      </c>
      <c r="EL15" s="20">
        <v>0</v>
      </c>
      <c r="EM15" s="86">
        <v>9.5</v>
      </c>
      <c r="EN15" s="52"/>
      <c r="EO15" s="52"/>
      <c r="EP15" s="7"/>
      <c r="EQ15" s="7">
        <v>10</v>
      </c>
      <c r="ER15" s="26">
        <v>0</v>
      </c>
      <c r="ES15" s="11"/>
      <c r="ET15" s="16"/>
      <c r="EU15" s="165" t="s">
        <v>30</v>
      </c>
      <c r="EV15" s="20">
        <v>0</v>
      </c>
      <c r="EW15" s="52">
        <f>(FA15/100*$AK34+FB15/100*$AL34)/($AK34+$AL34)*100</f>
        <v>21.726522141644807</v>
      </c>
      <c r="EX15" s="52"/>
      <c r="EY15" s="52"/>
      <c r="EZ15" s="7"/>
      <c r="FA15" s="7">
        <v>21.5</v>
      </c>
      <c r="FB15" s="26">
        <v>27.48</v>
      </c>
      <c r="FC15" s="11"/>
      <c r="FD15" s="16"/>
      <c r="FE15" s="165" t="s">
        <v>30</v>
      </c>
      <c r="FF15" s="20">
        <v>0</v>
      </c>
      <c r="FG15" s="86">
        <v>7.5</v>
      </c>
      <c r="FH15" s="52"/>
      <c r="FI15" s="52"/>
      <c r="FJ15" s="7"/>
      <c r="FK15" s="7">
        <v>8</v>
      </c>
      <c r="FL15" s="26">
        <v>0</v>
      </c>
      <c r="FM15" s="11"/>
      <c r="FN15" s="16"/>
      <c r="FO15" s="165" t="s">
        <v>30</v>
      </c>
      <c r="FP15" s="20">
        <v>0</v>
      </c>
      <c r="FQ15" s="86"/>
      <c r="FR15" s="52"/>
      <c r="FS15" s="52"/>
      <c r="FT15" s="7"/>
      <c r="FU15" s="7"/>
      <c r="FV15" s="26"/>
      <c r="FW15" s="11"/>
      <c r="FX15" s="16"/>
      <c r="FY15" s="165" t="s">
        <v>30</v>
      </c>
      <c r="FZ15" s="20">
        <v>0</v>
      </c>
      <c r="GA15" s="86">
        <v>0</v>
      </c>
      <c r="GB15" s="52"/>
      <c r="GC15" s="52"/>
      <c r="GD15" s="7"/>
      <c r="GE15" s="7">
        <v>0</v>
      </c>
      <c r="GF15" s="26">
        <v>0</v>
      </c>
      <c r="GG15" s="11"/>
      <c r="GH15" s="16"/>
      <c r="GI15" s="165" t="s">
        <v>30</v>
      </c>
      <c r="GJ15" s="20">
        <v>0</v>
      </c>
      <c r="GK15" s="52">
        <f>SUMPRODUCT(GO15:GP15,GO35:GP35)/SUM(GO35:GP35)</f>
        <v>7.4571420261190777</v>
      </c>
      <c r="GL15" s="52"/>
      <c r="GM15" s="52"/>
      <c r="GN15" s="7"/>
      <c r="GO15" s="7">
        <f>100-92</f>
        <v>8</v>
      </c>
      <c r="GP15" s="26">
        <v>0</v>
      </c>
      <c r="GQ15" s="11"/>
      <c r="GR15" s="16"/>
      <c r="GS15" s="165" t="s">
        <v>30</v>
      </c>
      <c r="GT15" s="20">
        <v>0</v>
      </c>
      <c r="GU15" s="52">
        <f>SUMPRODUCT(GY15:GZ15,GY35:GZ35/SUM(GY35:GZ35))</f>
        <v>12.0818716680938</v>
      </c>
      <c r="GV15" s="52"/>
      <c r="GW15" s="52"/>
      <c r="GX15" s="7"/>
      <c r="GY15" s="7">
        <f>100-29394/GY35*100</f>
        <v>11.922811853893862</v>
      </c>
      <c r="GZ15" s="26">
        <f>100-2435/GZ35*100</f>
        <v>13.957597173144876</v>
      </c>
      <c r="HA15" s="11"/>
      <c r="HB15" s="16"/>
      <c r="HC15" s="165" t="s">
        <v>30</v>
      </c>
      <c r="HD15" s="20">
        <v>0</v>
      </c>
      <c r="HE15" s="52">
        <f t="shared" ref="HE15" si="25">(HI15/100*(HI$35)+HJ15/100*HJ$35)/(HI$35+HJ$35)*100</f>
        <v>14.158895931409932</v>
      </c>
      <c r="HF15" s="52"/>
      <c r="HG15" s="52"/>
      <c r="HH15" s="7"/>
      <c r="HI15" s="7">
        <f>100-85.7</f>
        <v>14.299999999999997</v>
      </c>
      <c r="HJ15" s="26">
        <f>100-87.4</f>
        <v>12.599999999999994</v>
      </c>
      <c r="HK15" s="11"/>
      <c r="HL15" s="16"/>
      <c r="HM15" s="165" t="s">
        <v>30</v>
      </c>
      <c r="HN15" s="20">
        <v>0</v>
      </c>
      <c r="HO15" s="86"/>
      <c r="HP15" s="52"/>
      <c r="HQ15" s="52"/>
      <c r="HR15" s="7"/>
      <c r="HS15" s="7"/>
      <c r="HT15" s="26"/>
      <c r="HU15" s="11"/>
      <c r="HV15" s="16"/>
      <c r="HW15" s="165" t="s">
        <v>30</v>
      </c>
      <c r="HX15" s="20">
        <v>0</v>
      </c>
      <c r="HY15" s="52">
        <v>16.394585914200505</v>
      </c>
      <c r="HZ15" s="52"/>
      <c r="IA15" s="52"/>
      <c r="IB15" s="7"/>
      <c r="IC15" s="7">
        <v>17</v>
      </c>
      <c r="ID15" s="26">
        <v>10</v>
      </c>
      <c r="IE15" s="11"/>
      <c r="IF15" s="16"/>
      <c r="IG15" s="165" t="s">
        <v>30</v>
      </c>
      <c r="IH15" s="20">
        <v>0</v>
      </c>
      <c r="II15" s="52"/>
      <c r="IJ15" s="52"/>
      <c r="IK15" s="52">
        <v>7.2916699999999999</v>
      </c>
      <c r="IL15" s="7"/>
      <c r="IM15" s="7"/>
      <c r="IN15" s="26"/>
      <c r="IO15" s="11"/>
      <c r="IP15" s="16"/>
    </row>
    <row r="16" spans="1:250" s="2" customFormat="1" x14ac:dyDescent="0.25">
      <c r="A16" s="165" t="s">
        <v>105</v>
      </c>
      <c r="B16" s="87">
        <v>0</v>
      </c>
      <c r="C16" s="52"/>
      <c r="D16" s="52"/>
      <c r="E16" s="52"/>
      <c r="F16" s="7"/>
      <c r="G16" s="7"/>
      <c r="H16" s="26"/>
      <c r="I16" s="11"/>
      <c r="J16" s="16"/>
      <c r="K16" s="165" t="s">
        <v>105</v>
      </c>
      <c r="L16" s="87">
        <v>0</v>
      </c>
      <c r="M16" s="52"/>
      <c r="N16" s="52"/>
      <c r="O16" s="52"/>
      <c r="P16" s="7"/>
      <c r="Q16" s="7"/>
      <c r="R16" s="26"/>
      <c r="S16" s="11"/>
      <c r="T16" s="16"/>
      <c r="U16" s="165" t="s">
        <v>105</v>
      </c>
      <c r="V16" s="87">
        <v>0</v>
      </c>
      <c r="W16" s="52"/>
      <c r="X16" s="52"/>
      <c r="Y16" s="52"/>
      <c r="Z16" s="7"/>
      <c r="AA16" s="7"/>
      <c r="AB16" s="26"/>
      <c r="AC16" s="11"/>
      <c r="AD16" s="16"/>
      <c r="AE16" s="165" t="s">
        <v>105</v>
      </c>
      <c r="AF16" s="87">
        <v>0</v>
      </c>
      <c r="AG16" s="52"/>
      <c r="AH16" s="52"/>
      <c r="AI16" s="52"/>
      <c r="AJ16" s="7"/>
      <c r="AK16" s="7"/>
      <c r="AL16" s="26"/>
      <c r="AM16" s="11"/>
      <c r="AN16" s="16"/>
      <c r="AO16" s="165" t="s">
        <v>105</v>
      </c>
      <c r="AP16" s="87">
        <v>0</v>
      </c>
      <c r="AQ16" s="52"/>
      <c r="AR16" s="52"/>
      <c r="AS16" s="52"/>
      <c r="AT16" s="7"/>
      <c r="AU16" s="7"/>
      <c r="AV16" s="26"/>
      <c r="AW16" s="11"/>
      <c r="AX16" s="16"/>
      <c r="AY16" s="165" t="s">
        <v>105</v>
      </c>
      <c r="AZ16" s="87">
        <v>0</v>
      </c>
      <c r="BA16" s="52"/>
      <c r="BB16" s="52"/>
      <c r="BC16" s="52"/>
      <c r="BD16" s="7"/>
      <c r="BE16" s="7"/>
      <c r="BF16" s="26"/>
      <c r="BG16" s="11"/>
      <c r="BH16" s="16"/>
      <c r="BI16" s="165" t="s">
        <v>105</v>
      </c>
      <c r="BJ16" s="87">
        <v>0</v>
      </c>
      <c r="BK16" s="52"/>
      <c r="BL16" s="52"/>
      <c r="BM16" s="52"/>
      <c r="BN16" s="7"/>
      <c r="BO16" s="7"/>
      <c r="BP16" s="26"/>
      <c r="BQ16" s="11"/>
      <c r="BR16" s="16"/>
      <c r="BS16" s="165" t="s">
        <v>105</v>
      </c>
      <c r="BT16" s="87">
        <v>0</v>
      </c>
      <c r="BU16" s="52"/>
      <c r="BV16" s="52"/>
      <c r="BW16" s="52"/>
      <c r="BX16" s="7"/>
      <c r="BY16" s="7"/>
      <c r="BZ16" s="26"/>
      <c r="CA16" s="11"/>
      <c r="CB16" s="16"/>
      <c r="CC16" s="165" t="s">
        <v>105</v>
      </c>
      <c r="CD16" s="87">
        <v>0</v>
      </c>
      <c r="CE16" s="52"/>
      <c r="CF16" s="52"/>
      <c r="CG16" s="52"/>
      <c r="CH16" s="7"/>
      <c r="CI16" s="7"/>
      <c r="CJ16" s="26"/>
      <c r="CK16" s="11"/>
      <c r="CL16" s="16"/>
      <c r="CM16" s="165" t="s">
        <v>105</v>
      </c>
      <c r="CN16" s="87">
        <v>0</v>
      </c>
      <c r="CO16" s="52"/>
      <c r="CP16" s="52"/>
      <c r="CQ16" s="52"/>
      <c r="CR16" s="7"/>
      <c r="CS16" s="7"/>
      <c r="CT16" s="26"/>
      <c r="CU16" s="11"/>
      <c r="CV16" s="16"/>
      <c r="CW16" s="165" t="s">
        <v>105</v>
      </c>
      <c r="CX16" s="87">
        <v>0</v>
      </c>
      <c r="CY16" s="52"/>
      <c r="CZ16" s="52"/>
      <c r="DA16" s="52"/>
      <c r="DB16" s="7"/>
      <c r="DC16" s="7"/>
      <c r="DD16" s="26"/>
      <c r="DE16" s="11"/>
      <c r="DF16" s="16"/>
      <c r="DG16" s="165" t="s">
        <v>105</v>
      </c>
      <c r="DH16" s="87">
        <v>0</v>
      </c>
      <c r="DI16" s="52"/>
      <c r="DJ16" s="52"/>
      <c r="DK16" s="52"/>
      <c r="DL16" s="7"/>
      <c r="DM16" s="7"/>
      <c r="DN16" s="26"/>
      <c r="DO16" s="11"/>
      <c r="DP16" s="16"/>
      <c r="DQ16" s="165" t="s">
        <v>105</v>
      </c>
      <c r="DR16" s="87">
        <v>0</v>
      </c>
      <c r="DS16" s="52"/>
      <c r="DT16" s="52"/>
      <c r="DU16" s="52"/>
      <c r="DV16" s="7"/>
      <c r="DW16" s="7"/>
      <c r="DX16" s="26"/>
      <c r="DY16" s="11"/>
      <c r="DZ16" s="16"/>
      <c r="EA16" s="165" t="s">
        <v>105</v>
      </c>
      <c r="EB16" s="87">
        <v>0</v>
      </c>
      <c r="EC16" s="52"/>
      <c r="ED16" s="52"/>
      <c r="EE16" s="52"/>
      <c r="EF16" s="7"/>
      <c r="EG16" s="7"/>
      <c r="EH16" s="26"/>
      <c r="EI16" s="11"/>
      <c r="EJ16" s="16"/>
      <c r="EK16" s="165" t="s">
        <v>105</v>
      </c>
      <c r="EL16" s="87">
        <v>0</v>
      </c>
      <c r="EM16" s="52"/>
      <c r="EN16" s="52"/>
      <c r="EO16" s="52"/>
      <c r="EP16" s="7"/>
      <c r="EQ16" s="7"/>
      <c r="ER16" s="26"/>
      <c r="ES16" s="11"/>
      <c r="ET16" s="16"/>
      <c r="EU16" s="165" t="s">
        <v>105</v>
      </c>
      <c r="EV16" s="87">
        <v>0</v>
      </c>
      <c r="EW16" s="52"/>
      <c r="EX16" s="52"/>
      <c r="EY16" s="52"/>
      <c r="EZ16" s="7"/>
      <c r="FA16" s="7"/>
      <c r="FB16" s="26"/>
      <c r="FC16" s="11"/>
      <c r="FD16" s="16"/>
      <c r="FE16" s="165" t="s">
        <v>105</v>
      </c>
      <c r="FF16" s="87">
        <v>0</v>
      </c>
      <c r="FG16" s="52"/>
      <c r="FH16" s="52"/>
      <c r="FI16" s="52"/>
      <c r="FJ16" s="7"/>
      <c r="FK16" s="7"/>
      <c r="FL16" s="26"/>
      <c r="FM16" s="11"/>
      <c r="FN16" s="16"/>
      <c r="FO16" s="165" t="s">
        <v>105</v>
      </c>
      <c r="FP16" s="87">
        <v>0</v>
      </c>
      <c r="FQ16" s="52"/>
      <c r="FR16" s="52"/>
      <c r="FS16" s="52"/>
      <c r="FT16" s="7"/>
      <c r="FU16" s="7"/>
      <c r="FV16" s="26"/>
      <c r="FW16" s="11"/>
      <c r="FX16" s="16"/>
      <c r="FY16" s="165" t="s">
        <v>105</v>
      </c>
      <c r="FZ16" s="87">
        <v>0</v>
      </c>
      <c r="GA16" s="52"/>
      <c r="GB16" s="52"/>
      <c r="GC16" s="52"/>
      <c r="GD16" s="7"/>
      <c r="GE16" s="7"/>
      <c r="GF16" s="26"/>
      <c r="GG16" s="11"/>
      <c r="GH16" s="16"/>
      <c r="GI16" s="165" t="s">
        <v>105</v>
      </c>
      <c r="GJ16" s="87">
        <v>0</v>
      </c>
      <c r="GK16" s="52"/>
      <c r="GL16" s="52"/>
      <c r="GM16" s="52"/>
      <c r="GN16" s="7"/>
      <c r="GO16" s="7"/>
      <c r="GP16" s="26"/>
      <c r="GQ16" s="11"/>
      <c r="GR16" s="16"/>
      <c r="GS16" s="165" t="s">
        <v>105</v>
      </c>
      <c r="GT16" s="87">
        <v>0</v>
      </c>
      <c r="GU16" s="52"/>
      <c r="GV16" s="52"/>
      <c r="GW16" s="52"/>
      <c r="GX16" s="7"/>
      <c r="GY16" s="7"/>
      <c r="GZ16" s="26"/>
      <c r="HA16" s="11"/>
      <c r="HB16" s="16"/>
      <c r="HC16" s="165" t="s">
        <v>105</v>
      </c>
      <c r="HD16" s="87">
        <v>0</v>
      </c>
      <c r="HE16" s="52"/>
      <c r="HF16" s="52"/>
      <c r="HG16" s="52"/>
      <c r="HH16" s="7"/>
      <c r="HI16" s="7"/>
      <c r="HJ16" s="26"/>
      <c r="HK16" s="11"/>
      <c r="HL16" s="16"/>
      <c r="HM16" s="165" t="s">
        <v>105</v>
      </c>
      <c r="HN16" s="87">
        <v>0</v>
      </c>
      <c r="HO16" s="52"/>
      <c r="HP16" s="52"/>
      <c r="HQ16" s="52"/>
      <c r="HR16" s="7"/>
      <c r="HS16" s="7"/>
      <c r="HT16" s="26"/>
      <c r="HU16" s="11"/>
      <c r="HV16" s="16"/>
      <c r="HW16" s="165" t="s">
        <v>105</v>
      </c>
      <c r="HX16" s="87">
        <v>0</v>
      </c>
      <c r="HY16" s="52"/>
      <c r="HZ16" s="52"/>
      <c r="IA16" s="52"/>
      <c r="IB16" s="7"/>
      <c r="IC16" s="7"/>
      <c r="ID16" s="26"/>
      <c r="IE16" s="11"/>
      <c r="IF16" s="16"/>
      <c r="IG16" s="165" t="s">
        <v>105</v>
      </c>
      <c r="IH16" s="87">
        <v>0</v>
      </c>
      <c r="II16" s="52"/>
      <c r="IJ16" s="52"/>
      <c r="IK16" s="52"/>
      <c r="IL16" s="7"/>
      <c r="IM16" s="7"/>
      <c r="IN16" s="26"/>
      <c r="IO16" s="11"/>
      <c r="IP16" s="16"/>
    </row>
    <row r="17" spans="1:250" s="2" customFormat="1" x14ac:dyDescent="0.25">
      <c r="A17" s="166"/>
      <c r="B17" s="21"/>
      <c r="C17" s="86"/>
      <c r="D17" s="52"/>
      <c r="E17" s="7"/>
      <c r="F17" s="7"/>
      <c r="G17" s="7"/>
      <c r="H17" s="26"/>
      <c r="I17" s="11"/>
      <c r="J17" s="16"/>
      <c r="K17" s="166"/>
      <c r="L17" s="21"/>
      <c r="M17" s="86"/>
      <c r="N17" s="52"/>
      <c r="O17" s="7"/>
      <c r="P17" s="7"/>
      <c r="Q17" s="7"/>
      <c r="R17" s="26"/>
      <c r="S17" s="11"/>
      <c r="T17" s="16"/>
      <c r="U17" s="166"/>
      <c r="V17" s="21"/>
      <c r="W17" s="86"/>
      <c r="X17" s="52"/>
      <c r="Y17" s="52"/>
      <c r="Z17" s="7"/>
      <c r="AA17" s="7"/>
      <c r="AB17" s="26"/>
      <c r="AC17" s="11"/>
      <c r="AD17" s="16"/>
      <c r="AE17" s="166"/>
      <c r="AF17" s="21"/>
      <c r="AG17" s="86"/>
      <c r="AH17" s="52"/>
      <c r="AI17" s="7"/>
      <c r="AJ17" s="7"/>
      <c r="AK17" s="7"/>
      <c r="AL17" s="26"/>
      <c r="AM17" s="11"/>
      <c r="AN17" s="16"/>
      <c r="AO17" s="166"/>
      <c r="AP17" s="21"/>
      <c r="AQ17" s="86"/>
      <c r="AR17" s="52"/>
      <c r="AS17" s="7"/>
      <c r="AT17" s="7"/>
      <c r="AU17" s="7"/>
      <c r="AV17" s="26"/>
      <c r="AW17" s="11"/>
      <c r="AX17" s="16"/>
      <c r="AY17" s="166"/>
      <c r="AZ17" s="21"/>
      <c r="BA17" s="86"/>
      <c r="BB17" s="52"/>
      <c r="BC17" s="7"/>
      <c r="BD17" s="7"/>
      <c r="BE17" s="7"/>
      <c r="BF17" s="26"/>
      <c r="BG17" s="11"/>
      <c r="BH17" s="16"/>
      <c r="BI17" s="166"/>
      <c r="BJ17" s="21"/>
      <c r="BK17" s="86"/>
      <c r="BL17" s="52"/>
      <c r="BM17" s="7"/>
      <c r="BN17" s="7"/>
      <c r="BO17" s="7"/>
      <c r="BP17" s="26"/>
      <c r="BQ17" s="11"/>
      <c r="BR17" s="16"/>
      <c r="BS17" s="166"/>
      <c r="BT17" s="21"/>
      <c r="BU17" s="52"/>
      <c r="BV17" s="52"/>
      <c r="BW17" s="7"/>
      <c r="BX17" s="7"/>
      <c r="BY17" s="7"/>
      <c r="BZ17" s="26"/>
      <c r="CA17" s="11"/>
      <c r="CB17" s="16"/>
      <c r="CC17" s="166"/>
      <c r="CD17" s="21"/>
      <c r="CE17" s="52"/>
      <c r="CF17" s="52"/>
      <c r="CG17" s="7"/>
      <c r="CH17" s="7"/>
      <c r="CI17" s="7"/>
      <c r="CJ17" s="26"/>
      <c r="CK17" s="11"/>
      <c r="CL17" s="16"/>
      <c r="CM17" s="166"/>
      <c r="CN17" s="21"/>
      <c r="CO17" s="52"/>
      <c r="CP17" s="52"/>
      <c r="CQ17" s="7"/>
      <c r="CR17" s="7"/>
      <c r="CS17" s="7"/>
      <c r="CT17" s="26"/>
      <c r="CU17" s="11"/>
      <c r="CV17" s="16"/>
      <c r="CW17" s="166"/>
      <c r="CX17" s="21"/>
      <c r="CY17" s="86"/>
      <c r="CZ17" s="52"/>
      <c r="DA17" s="7"/>
      <c r="DB17" s="7"/>
      <c r="DC17" s="7"/>
      <c r="DD17" s="26"/>
      <c r="DE17" s="11"/>
      <c r="DF17" s="16"/>
      <c r="DG17" s="166"/>
      <c r="DH17" s="21"/>
      <c r="DI17" s="86"/>
      <c r="DJ17" s="52"/>
      <c r="DK17" s="7"/>
      <c r="DL17" s="7"/>
      <c r="DM17" s="7"/>
      <c r="DN17" s="26"/>
      <c r="DO17" s="11"/>
      <c r="DP17" s="16"/>
      <c r="DQ17" s="166"/>
      <c r="DR17" s="21"/>
      <c r="DS17" s="86"/>
      <c r="DT17" s="52"/>
      <c r="DU17" s="7"/>
      <c r="DV17" s="7"/>
      <c r="DW17" s="7"/>
      <c r="DX17" s="26"/>
      <c r="DY17" s="11"/>
      <c r="DZ17" s="16"/>
      <c r="EA17" s="166"/>
      <c r="EB17" s="21"/>
      <c r="EC17" s="86"/>
      <c r="ED17" s="52"/>
      <c r="EE17" s="52"/>
      <c r="EF17" s="7"/>
      <c r="EG17" s="7"/>
      <c r="EH17" s="26"/>
      <c r="EI17" s="11"/>
      <c r="EJ17" s="16"/>
      <c r="EK17" s="166"/>
      <c r="EL17" s="21"/>
      <c r="EM17" s="86"/>
      <c r="EN17" s="52"/>
      <c r="EO17" s="7"/>
      <c r="EP17" s="7"/>
      <c r="EQ17" s="7"/>
      <c r="ER17" s="26"/>
      <c r="ES17" s="11"/>
      <c r="ET17" s="16"/>
      <c r="EU17" s="166"/>
      <c r="EV17" s="21"/>
      <c r="EW17" s="86"/>
      <c r="EX17" s="52"/>
      <c r="EY17" s="7"/>
      <c r="EZ17" s="7"/>
      <c r="FA17" s="7"/>
      <c r="FB17" s="26"/>
      <c r="FC17" s="11"/>
      <c r="FD17" s="16"/>
      <c r="FE17" s="166"/>
      <c r="FF17" s="21"/>
      <c r="FG17" s="86"/>
      <c r="FH17" s="52"/>
      <c r="FI17" s="7"/>
      <c r="FJ17" s="7"/>
      <c r="FK17" s="7"/>
      <c r="FL17" s="26"/>
      <c r="FM17" s="11"/>
      <c r="FN17" s="16"/>
      <c r="FO17" s="166" t="s">
        <v>297</v>
      </c>
      <c r="FP17" s="21">
        <v>0.75</v>
      </c>
      <c r="FQ17" s="86">
        <v>89.4</v>
      </c>
      <c r="FR17" s="52">
        <v>97.9</v>
      </c>
      <c r="FS17" s="7">
        <v>80.900000000000006</v>
      </c>
      <c r="FT17" s="7"/>
      <c r="FU17" s="7"/>
      <c r="FV17" s="26"/>
      <c r="FW17" s="11"/>
      <c r="FX17" s="16"/>
      <c r="FY17" s="166"/>
      <c r="FZ17" s="21"/>
      <c r="GA17" s="86"/>
      <c r="GB17" s="52"/>
      <c r="GC17" s="7"/>
      <c r="GD17" s="7"/>
      <c r="GE17" s="7"/>
      <c r="GF17" s="26"/>
      <c r="GG17" s="11"/>
      <c r="GH17" s="16"/>
      <c r="GI17" s="166"/>
      <c r="GJ17" s="21"/>
      <c r="GK17" s="52"/>
      <c r="GL17" s="52"/>
      <c r="GM17" s="7"/>
      <c r="GN17" s="7"/>
      <c r="GO17" s="7"/>
      <c r="GP17" s="26"/>
      <c r="GQ17" s="11"/>
      <c r="GR17" s="16"/>
      <c r="GS17" s="166"/>
      <c r="GT17" s="21"/>
      <c r="GU17" s="52"/>
      <c r="GV17" s="52"/>
      <c r="GW17" s="7"/>
      <c r="GX17" s="7"/>
      <c r="GY17" s="7"/>
      <c r="GZ17" s="26"/>
      <c r="HA17" s="11"/>
      <c r="HB17" s="16"/>
      <c r="HC17" s="166" t="s">
        <v>189</v>
      </c>
      <c r="HD17" s="21">
        <v>1</v>
      </c>
      <c r="HE17" s="52">
        <f t="shared" ref="HE17" si="26">(HI17/100*(HI$35)+HJ17/100*HJ$35)/(HI$35+HJ$35)*100</f>
        <v>39.903137574625887</v>
      </c>
      <c r="HF17" s="52"/>
      <c r="HG17" s="7"/>
      <c r="HH17" s="7"/>
      <c r="HI17" s="7">
        <v>38.6</v>
      </c>
      <c r="HJ17" s="26">
        <v>54.3</v>
      </c>
      <c r="HK17" s="11"/>
      <c r="HL17" s="16"/>
      <c r="HM17" s="166" t="s">
        <v>297</v>
      </c>
      <c r="HN17" s="21">
        <v>0.75</v>
      </c>
      <c r="HO17" s="86">
        <v>92</v>
      </c>
      <c r="HP17" s="52"/>
      <c r="HQ17" s="7"/>
      <c r="HR17" s="7"/>
      <c r="HS17" s="7"/>
      <c r="HT17" s="26"/>
      <c r="HU17" s="11"/>
      <c r="HV17" s="16"/>
      <c r="HW17" s="166" t="s">
        <v>313</v>
      </c>
      <c r="HX17" s="21">
        <v>1</v>
      </c>
      <c r="HY17" s="52">
        <v>32.933418728792375</v>
      </c>
      <c r="HZ17" s="52"/>
      <c r="IA17" s="7"/>
      <c r="IB17" s="7"/>
      <c r="IC17" s="7">
        <v>30.71</v>
      </c>
      <c r="ID17" s="26">
        <v>56.417910447761194</v>
      </c>
      <c r="IE17" s="11"/>
      <c r="IF17" s="16"/>
      <c r="IG17" s="166" t="s">
        <v>339</v>
      </c>
      <c r="IH17" s="21">
        <v>1</v>
      </c>
      <c r="II17" s="52"/>
      <c r="IJ17" s="52"/>
      <c r="IK17" s="7">
        <v>0</v>
      </c>
      <c r="IL17" s="7"/>
      <c r="IM17" s="7"/>
      <c r="IN17" s="26"/>
      <c r="IO17" s="11"/>
      <c r="IP17" s="16"/>
    </row>
    <row r="18" spans="1:250" s="2" customFormat="1" x14ac:dyDescent="0.25">
      <c r="A18" s="166"/>
      <c r="B18" s="22"/>
      <c r="C18" s="52"/>
      <c r="D18" s="7"/>
      <c r="E18" s="7"/>
      <c r="F18" s="7"/>
      <c r="G18" s="7"/>
      <c r="H18" s="26"/>
      <c r="I18" s="11"/>
      <c r="J18" s="16"/>
      <c r="K18" s="166"/>
      <c r="L18" s="22"/>
      <c r="M18" s="52"/>
      <c r="N18" s="7"/>
      <c r="O18" s="7"/>
      <c r="P18" s="7"/>
      <c r="Q18" s="7"/>
      <c r="R18" s="26"/>
      <c r="S18" s="11"/>
      <c r="T18" s="16"/>
      <c r="U18" s="166"/>
      <c r="V18" s="22"/>
      <c r="W18" s="52"/>
      <c r="X18" s="7"/>
      <c r="Y18" s="7"/>
      <c r="Z18" s="7"/>
      <c r="AA18" s="7"/>
      <c r="AB18" s="26"/>
      <c r="AC18" s="11"/>
      <c r="AD18" s="16"/>
      <c r="AE18" s="166"/>
      <c r="AF18" s="22"/>
      <c r="AG18" s="52"/>
      <c r="AH18" s="7"/>
      <c r="AI18" s="7"/>
      <c r="AJ18" s="7"/>
      <c r="AK18" s="7"/>
      <c r="AL18" s="26"/>
      <c r="AM18" s="11"/>
      <c r="AN18" s="16"/>
      <c r="AO18" s="166"/>
      <c r="AP18" s="22"/>
      <c r="AQ18" s="52"/>
      <c r="AR18" s="7"/>
      <c r="AS18" s="7"/>
      <c r="AT18" s="7"/>
      <c r="AU18" s="7"/>
      <c r="AV18" s="26"/>
      <c r="AW18" s="11"/>
      <c r="AX18" s="16"/>
      <c r="AY18" s="166"/>
      <c r="AZ18" s="22"/>
      <c r="BA18" s="52"/>
      <c r="BB18" s="7"/>
      <c r="BC18" s="7"/>
      <c r="BD18" s="7"/>
      <c r="BE18" s="7"/>
      <c r="BF18" s="26"/>
      <c r="BG18" s="11"/>
      <c r="BH18" s="16"/>
      <c r="BI18" s="166"/>
      <c r="BJ18" s="22"/>
      <c r="BK18" s="52"/>
      <c r="BL18" s="7"/>
      <c r="BM18" s="7"/>
      <c r="BN18" s="7"/>
      <c r="BO18" s="7"/>
      <c r="BP18" s="26"/>
      <c r="BQ18" s="11"/>
      <c r="BR18" s="16"/>
      <c r="BS18" s="166"/>
      <c r="BT18" s="22"/>
      <c r="BU18" s="52"/>
      <c r="BV18" s="7"/>
      <c r="BW18" s="7"/>
      <c r="BX18" s="7"/>
      <c r="BY18" s="7"/>
      <c r="BZ18" s="26"/>
      <c r="CA18" s="11"/>
      <c r="CB18" s="16"/>
      <c r="CC18" s="166"/>
      <c r="CD18" s="22"/>
      <c r="CE18" s="52"/>
      <c r="CF18" s="7"/>
      <c r="CG18" s="7"/>
      <c r="CH18" s="7"/>
      <c r="CI18" s="7"/>
      <c r="CJ18" s="26"/>
      <c r="CK18" s="11"/>
      <c r="CL18" s="16"/>
      <c r="CM18" s="166"/>
      <c r="CN18" s="22"/>
      <c r="CO18" s="52"/>
      <c r="CP18" s="7"/>
      <c r="CQ18" s="7"/>
      <c r="CR18" s="7"/>
      <c r="CS18" s="7"/>
      <c r="CT18" s="26"/>
      <c r="CU18" s="11"/>
      <c r="CV18" s="16"/>
      <c r="CW18" s="166"/>
      <c r="CX18" s="22"/>
      <c r="CY18" s="52"/>
      <c r="CZ18" s="7"/>
      <c r="DA18" s="7"/>
      <c r="DB18" s="7"/>
      <c r="DC18" s="7"/>
      <c r="DD18" s="26"/>
      <c r="DE18" s="11"/>
      <c r="DF18" s="16"/>
      <c r="DG18" s="166"/>
      <c r="DH18" s="22"/>
      <c r="DI18" s="52"/>
      <c r="DJ18" s="7"/>
      <c r="DK18" s="7"/>
      <c r="DL18" s="7"/>
      <c r="DM18" s="7"/>
      <c r="DN18" s="26"/>
      <c r="DO18" s="11"/>
      <c r="DP18" s="16"/>
      <c r="DQ18" s="166"/>
      <c r="DR18" s="22"/>
      <c r="DS18" s="52"/>
      <c r="DT18" s="7"/>
      <c r="DU18" s="7"/>
      <c r="DV18" s="7"/>
      <c r="DW18" s="7"/>
      <c r="DX18" s="26"/>
      <c r="DY18" s="11"/>
      <c r="DZ18" s="16"/>
      <c r="EA18" s="166"/>
      <c r="EB18" s="22"/>
      <c r="EC18" s="52"/>
      <c r="ED18" s="7"/>
      <c r="EE18" s="7"/>
      <c r="EF18" s="7"/>
      <c r="EG18" s="7"/>
      <c r="EH18" s="26"/>
      <c r="EI18" s="11"/>
      <c r="EJ18" s="16"/>
      <c r="EK18" s="166"/>
      <c r="EL18" s="22"/>
      <c r="EM18" s="52"/>
      <c r="EN18" s="7"/>
      <c r="EO18" s="7"/>
      <c r="EP18" s="7"/>
      <c r="EQ18" s="7"/>
      <c r="ER18" s="26"/>
      <c r="ES18" s="11"/>
      <c r="ET18" s="16"/>
      <c r="EU18" s="166"/>
      <c r="EV18" s="22"/>
      <c r="EW18" s="52"/>
      <c r="EX18" s="7"/>
      <c r="EY18" s="7"/>
      <c r="EZ18" s="7"/>
      <c r="FA18" s="7"/>
      <c r="FB18" s="26"/>
      <c r="FC18" s="11"/>
      <c r="FD18" s="16"/>
      <c r="FE18" s="166"/>
      <c r="FF18" s="22"/>
      <c r="FG18" s="52"/>
      <c r="FH18" s="7"/>
      <c r="FI18" s="7"/>
      <c r="FJ18" s="7"/>
      <c r="FK18" s="7"/>
      <c r="FL18" s="26"/>
      <c r="FM18" s="11"/>
      <c r="FN18" s="16"/>
      <c r="FO18" s="166"/>
      <c r="FP18" s="22"/>
      <c r="FQ18" s="52"/>
      <c r="FR18" s="7"/>
      <c r="FS18" s="7"/>
      <c r="FT18" s="7"/>
      <c r="FU18" s="7"/>
      <c r="FV18" s="26"/>
      <c r="FW18" s="11"/>
      <c r="FX18" s="16"/>
      <c r="FY18" s="166"/>
      <c r="FZ18" s="22"/>
      <c r="GA18" s="52"/>
      <c r="GB18" s="7"/>
      <c r="GC18" s="7"/>
      <c r="GD18" s="7"/>
      <c r="GE18" s="7"/>
      <c r="GF18" s="26"/>
      <c r="GG18" s="11"/>
      <c r="GH18" s="16"/>
      <c r="GI18" s="166"/>
      <c r="GJ18" s="22"/>
      <c r="GK18" s="52"/>
      <c r="GL18" s="7"/>
      <c r="GM18" s="7"/>
      <c r="GN18" s="7"/>
      <c r="GO18" s="7"/>
      <c r="GP18" s="26"/>
      <c r="GQ18" s="11"/>
      <c r="GR18" s="16"/>
      <c r="GS18" s="166"/>
      <c r="GT18" s="22"/>
      <c r="GU18" s="52"/>
      <c r="GV18" s="7"/>
      <c r="GW18" s="7"/>
      <c r="GX18" s="7"/>
      <c r="GY18" s="7"/>
      <c r="GZ18" s="26"/>
      <c r="HA18" s="11"/>
      <c r="HB18" s="16"/>
      <c r="HC18" s="166" t="s">
        <v>190</v>
      </c>
      <c r="HD18" s="22">
        <v>0.5</v>
      </c>
      <c r="HE18" s="52">
        <f>(HI18/100*(HI$35)+HJ18/100*HJ$35)/(HI$35+HJ$35)*100</f>
        <v>45.937966493964176</v>
      </c>
      <c r="HF18" s="7"/>
      <c r="HG18" s="7"/>
      <c r="HH18" s="7"/>
      <c r="HI18" s="7">
        <v>47.1</v>
      </c>
      <c r="HJ18" s="26">
        <v>33.1</v>
      </c>
      <c r="HK18" s="11"/>
      <c r="HL18" s="16"/>
      <c r="HM18" s="166"/>
      <c r="HN18" s="22"/>
      <c r="HO18" s="52"/>
      <c r="HP18" s="7"/>
      <c r="HQ18" s="7"/>
      <c r="HR18" s="7"/>
      <c r="HS18" s="7"/>
      <c r="HT18" s="26"/>
      <c r="HU18" s="11"/>
      <c r="HV18" s="16"/>
      <c r="HW18" s="166" t="s">
        <v>314</v>
      </c>
      <c r="HX18" s="22">
        <v>0.5</v>
      </c>
      <c r="HY18" s="52">
        <v>50.67199535700712</v>
      </c>
      <c r="HZ18" s="7"/>
      <c r="IA18" s="7"/>
      <c r="IB18" s="7"/>
      <c r="IC18" s="7">
        <v>52.29</v>
      </c>
      <c r="ID18" s="26">
        <v>33.582089552238806</v>
      </c>
      <c r="IE18" s="11"/>
      <c r="IF18" s="16"/>
      <c r="IG18" s="166" t="s">
        <v>340</v>
      </c>
      <c r="IH18" s="22">
        <v>1</v>
      </c>
      <c r="II18" s="52"/>
      <c r="IJ18" s="7"/>
      <c r="IK18" s="7">
        <v>0</v>
      </c>
      <c r="IL18" s="7"/>
      <c r="IM18" s="7"/>
      <c r="IN18" s="26"/>
      <c r="IO18" s="11"/>
      <c r="IP18" s="16"/>
    </row>
    <row r="19" spans="1:250" s="2" customFormat="1" x14ac:dyDescent="0.25">
      <c r="A19" s="166"/>
      <c r="B19" s="22"/>
      <c r="C19" s="7"/>
      <c r="D19" s="7"/>
      <c r="E19" s="7"/>
      <c r="F19" s="7"/>
      <c r="G19" s="7"/>
      <c r="H19" s="26"/>
      <c r="I19" s="11"/>
      <c r="J19" s="16"/>
      <c r="K19" s="166"/>
      <c r="L19" s="22"/>
      <c r="M19" s="7"/>
      <c r="N19" s="7"/>
      <c r="O19" s="7"/>
      <c r="P19" s="7"/>
      <c r="Q19" s="7"/>
      <c r="R19" s="26"/>
      <c r="S19" s="11"/>
      <c r="T19" s="16"/>
      <c r="U19" s="166"/>
      <c r="V19" s="22"/>
      <c r="W19" s="7"/>
      <c r="X19" s="7"/>
      <c r="Y19" s="7"/>
      <c r="Z19" s="7"/>
      <c r="AA19" s="7"/>
      <c r="AB19" s="26"/>
      <c r="AC19" s="11"/>
      <c r="AD19" s="16"/>
      <c r="AE19" s="166"/>
      <c r="AF19" s="22"/>
      <c r="AG19" s="7"/>
      <c r="AH19" s="7"/>
      <c r="AI19" s="7"/>
      <c r="AJ19" s="7"/>
      <c r="AK19" s="7"/>
      <c r="AL19" s="26"/>
      <c r="AM19" s="11"/>
      <c r="AN19" s="16"/>
      <c r="AO19" s="166"/>
      <c r="AP19" s="22"/>
      <c r="AQ19" s="7"/>
      <c r="AR19" s="7"/>
      <c r="AS19" s="7"/>
      <c r="AT19" s="7"/>
      <c r="AU19" s="7"/>
      <c r="AV19" s="26"/>
      <c r="AW19" s="11"/>
      <c r="AX19" s="16"/>
      <c r="AY19" s="166"/>
      <c r="AZ19" s="22"/>
      <c r="BA19" s="7"/>
      <c r="BB19" s="7"/>
      <c r="BC19" s="7"/>
      <c r="BD19" s="7"/>
      <c r="BE19" s="7"/>
      <c r="BF19" s="26"/>
      <c r="BG19" s="11"/>
      <c r="BH19" s="16"/>
      <c r="BI19" s="166"/>
      <c r="BJ19" s="22"/>
      <c r="BK19" s="7"/>
      <c r="BL19" s="7"/>
      <c r="BM19" s="7"/>
      <c r="BN19" s="7"/>
      <c r="BO19" s="7"/>
      <c r="BP19" s="26"/>
      <c r="BQ19" s="11"/>
      <c r="BR19" s="16"/>
      <c r="BS19" s="166"/>
      <c r="BT19" s="22"/>
      <c r="BU19" s="7"/>
      <c r="BV19" s="7"/>
      <c r="BW19" s="7"/>
      <c r="BX19" s="7"/>
      <c r="BY19" s="7"/>
      <c r="BZ19" s="26"/>
      <c r="CA19" s="11"/>
      <c r="CB19" s="16"/>
      <c r="CC19" s="166"/>
      <c r="CD19" s="22"/>
      <c r="CE19" s="7"/>
      <c r="CF19" s="7"/>
      <c r="CG19" s="7"/>
      <c r="CH19" s="7"/>
      <c r="CI19" s="7"/>
      <c r="CJ19" s="26"/>
      <c r="CK19" s="11"/>
      <c r="CL19" s="16"/>
      <c r="CM19" s="166"/>
      <c r="CN19" s="22"/>
      <c r="CO19" s="7"/>
      <c r="CP19" s="7"/>
      <c r="CQ19" s="7"/>
      <c r="CR19" s="7"/>
      <c r="CS19" s="7"/>
      <c r="CT19" s="26"/>
      <c r="CU19" s="11"/>
      <c r="CV19" s="16"/>
      <c r="CW19" s="166"/>
      <c r="CX19" s="22"/>
      <c r="CY19" s="7"/>
      <c r="CZ19" s="7"/>
      <c r="DA19" s="7"/>
      <c r="DB19" s="7"/>
      <c r="DC19" s="7"/>
      <c r="DD19" s="26"/>
      <c r="DE19" s="11"/>
      <c r="DF19" s="16"/>
      <c r="DG19" s="166"/>
      <c r="DH19" s="22"/>
      <c r="DI19" s="7"/>
      <c r="DJ19" s="7"/>
      <c r="DK19" s="7"/>
      <c r="DL19" s="7"/>
      <c r="DM19" s="7"/>
      <c r="DN19" s="26"/>
      <c r="DO19" s="11"/>
      <c r="DP19" s="16"/>
      <c r="DQ19" s="166"/>
      <c r="DR19" s="22"/>
      <c r="DS19" s="7"/>
      <c r="DT19" s="7"/>
      <c r="DU19" s="7"/>
      <c r="DV19" s="7"/>
      <c r="DW19" s="7"/>
      <c r="DX19" s="26"/>
      <c r="DY19" s="11"/>
      <c r="DZ19" s="16"/>
      <c r="EA19" s="166"/>
      <c r="EB19" s="22"/>
      <c r="EC19" s="7"/>
      <c r="ED19" s="7"/>
      <c r="EE19" s="7"/>
      <c r="EF19" s="7"/>
      <c r="EG19" s="7"/>
      <c r="EH19" s="26"/>
      <c r="EI19" s="11"/>
      <c r="EJ19" s="16"/>
      <c r="EK19" s="166"/>
      <c r="EL19" s="22"/>
      <c r="EM19" s="7"/>
      <c r="EN19" s="7"/>
      <c r="EO19" s="7"/>
      <c r="EP19" s="7"/>
      <c r="EQ19" s="7"/>
      <c r="ER19" s="26"/>
      <c r="ES19" s="11"/>
      <c r="ET19" s="16"/>
      <c r="EU19" s="166"/>
      <c r="EV19" s="22"/>
      <c r="EW19" s="7"/>
      <c r="EX19" s="7"/>
      <c r="EY19" s="7"/>
      <c r="EZ19" s="7"/>
      <c r="FA19" s="7"/>
      <c r="FB19" s="26"/>
      <c r="FC19" s="11"/>
      <c r="FD19" s="16"/>
      <c r="FE19" s="166"/>
      <c r="FF19" s="22"/>
      <c r="FG19" s="7"/>
      <c r="FH19" s="7"/>
      <c r="FI19" s="7"/>
      <c r="FJ19" s="7"/>
      <c r="FK19" s="7"/>
      <c r="FL19" s="26"/>
      <c r="FM19" s="11"/>
      <c r="FN19" s="16"/>
      <c r="FO19" s="166"/>
      <c r="FP19" s="22"/>
      <c r="FQ19" s="7"/>
      <c r="FR19" s="7"/>
      <c r="FS19" s="7"/>
      <c r="FT19" s="7"/>
      <c r="FU19" s="7"/>
      <c r="FV19" s="26"/>
      <c r="FW19" s="11"/>
      <c r="FX19" s="16"/>
      <c r="FY19" s="166"/>
      <c r="FZ19" s="22"/>
      <c r="GA19" s="7"/>
      <c r="GB19" s="7"/>
      <c r="GC19" s="7"/>
      <c r="GD19" s="7"/>
      <c r="GE19" s="7"/>
      <c r="GF19" s="26"/>
      <c r="GG19" s="11"/>
      <c r="GH19" s="16"/>
      <c r="GI19" s="166"/>
      <c r="GJ19" s="22"/>
      <c r="GK19" s="7"/>
      <c r="GL19" s="7"/>
      <c r="GM19" s="7"/>
      <c r="GN19" s="7"/>
      <c r="GO19" s="7"/>
      <c r="GP19" s="26"/>
      <c r="GQ19" s="11"/>
      <c r="GR19" s="16"/>
      <c r="GS19" s="166"/>
      <c r="GT19" s="22"/>
      <c r="GU19" s="7"/>
      <c r="GV19" s="7"/>
      <c r="GW19" s="7"/>
      <c r="GX19" s="7"/>
      <c r="GY19" s="7"/>
      <c r="GZ19" s="26"/>
      <c r="HA19" s="11"/>
      <c r="HB19" s="16"/>
      <c r="HC19" s="166"/>
      <c r="HD19" s="22"/>
      <c r="HE19" s="7"/>
      <c r="HF19" s="7"/>
      <c r="HG19" s="7"/>
      <c r="HH19" s="7"/>
      <c r="HI19" s="7"/>
      <c r="HJ19" s="26"/>
      <c r="HK19" s="11"/>
      <c r="HL19" s="16"/>
      <c r="HM19" s="166"/>
      <c r="HN19" s="22"/>
      <c r="HO19" s="7"/>
      <c r="HP19" s="7"/>
      <c r="HQ19" s="7"/>
      <c r="HR19" s="7"/>
      <c r="HS19" s="7"/>
      <c r="HT19" s="26"/>
      <c r="HU19" s="11"/>
      <c r="HV19" s="16"/>
      <c r="HW19" s="166"/>
      <c r="HX19" s="22"/>
      <c r="HY19" s="7"/>
      <c r="HZ19" s="7"/>
      <c r="IA19" s="7"/>
      <c r="IB19" s="7"/>
      <c r="IC19" s="7"/>
      <c r="ID19" s="26"/>
      <c r="IE19" s="11"/>
      <c r="IF19" s="16"/>
      <c r="IG19" s="166" t="s">
        <v>341</v>
      </c>
      <c r="IH19" s="22">
        <v>1</v>
      </c>
      <c r="II19" s="7"/>
      <c r="IJ19" s="7"/>
      <c r="IK19" s="7">
        <v>9.375</v>
      </c>
      <c r="IL19" s="7"/>
      <c r="IM19" s="7"/>
      <c r="IN19" s="26"/>
      <c r="IO19" s="11"/>
      <c r="IP19" s="16"/>
    </row>
    <row r="20" spans="1:250" s="2" customFormat="1" x14ac:dyDescent="0.25">
      <c r="A20" s="166"/>
      <c r="B20" s="22"/>
      <c r="C20" s="7"/>
      <c r="D20" s="7"/>
      <c r="E20" s="74"/>
      <c r="F20" s="7"/>
      <c r="G20" s="7"/>
      <c r="H20" s="26"/>
      <c r="I20" s="11"/>
      <c r="J20" s="16"/>
      <c r="K20" s="166"/>
      <c r="L20" s="22"/>
      <c r="M20" s="7"/>
      <c r="N20" s="7"/>
      <c r="O20" s="74"/>
      <c r="P20" s="7"/>
      <c r="Q20" s="7"/>
      <c r="R20" s="26"/>
      <c r="S20" s="11"/>
      <c r="T20" s="16"/>
      <c r="U20" s="166"/>
      <c r="V20" s="22"/>
      <c r="W20" s="7"/>
      <c r="X20" s="7"/>
      <c r="Y20" s="7"/>
      <c r="Z20" s="7"/>
      <c r="AA20" s="7"/>
      <c r="AB20" s="26"/>
      <c r="AC20" s="11"/>
      <c r="AD20" s="16"/>
      <c r="AE20" s="166"/>
      <c r="AF20" s="22"/>
      <c r="AG20" s="7"/>
      <c r="AH20" s="7"/>
      <c r="AI20" s="74"/>
      <c r="AJ20" s="7"/>
      <c r="AK20" s="7"/>
      <c r="AL20" s="26"/>
      <c r="AM20" s="11"/>
      <c r="AN20" s="16"/>
      <c r="AO20" s="166"/>
      <c r="AP20" s="22"/>
      <c r="AQ20" s="7"/>
      <c r="AR20" s="7"/>
      <c r="AS20" s="74"/>
      <c r="AT20" s="7"/>
      <c r="AU20" s="7"/>
      <c r="AV20" s="26"/>
      <c r="AW20" s="11"/>
      <c r="AX20" s="16"/>
      <c r="AY20" s="166"/>
      <c r="AZ20" s="22"/>
      <c r="BA20" s="7"/>
      <c r="BB20" s="7"/>
      <c r="BC20" s="74"/>
      <c r="BD20" s="7"/>
      <c r="BE20" s="7"/>
      <c r="BF20" s="26"/>
      <c r="BG20" s="11"/>
      <c r="BH20" s="16"/>
      <c r="BI20" s="166"/>
      <c r="BJ20" s="22"/>
      <c r="BK20" s="7"/>
      <c r="BL20" s="7"/>
      <c r="BM20" s="74"/>
      <c r="BN20" s="7"/>
      <c r="BO20" s="7"/>
      <c r="BP20" s="26"/>
      <c r="BQ20" s="11"/>
      <c r="BR20" s="16"/>
      <c r="BS20" s="166"/>
      <c r="BT20" s="22"/>
      <c r="BU20" s="7"/>
      <c r="BV20" s="7"/>
      <c r="BW20" s="74"/>
      <c r="BX20" s="7"/>
      <c r="BY20" s="7"/>
      <c r="BZ20" s="26"/>
      <c r="CA20" s="11"/>
      <c r="CB20" s="16"/>
      <c r="CC20" s="166"/>
      <c r="CD20" s="22"/>
      <c r="CE20" s="7"/>
      <c r="CF20" s="7"/>
      <c r="CG20" s="74"/>
      <c r="CH20" s="7"/>
      <c r="CI20" s="7"/>
      <c r="CJ20" s="26"/>
      <c r="CK20" s="11"/>
      <c r="CL20" s="16"/>
      <c r="CM20" s="166"/>
      <c r="CN20" s="22"/>
      <c r="CO20" s="7"/>
      <c r="CP20" s="7"/>
      <c r="CQ20" s="74"/>
      <c r="CR20" s="7"/>
      <c r="CS20" s="7"/>
      <c r="CT20" s="26"/>
      <c r="CU20" s="11"/>
      <c r="CV20" s="16"/>
      <c r="CW20" s="166"/>
      <c r="CX20" s="22"/>
      <c r="CY20" s="7"/>
      <c r="CZ20" s="7"/>
      <c r="DA20" s="74"/>
      <c r="DB20" s="7"/>
      <c r="DC20" s="7"/>
      <c r="DD20" s="26"/>
      <c r="DE20" s="11"/>
      <c r="DF20" s="16"/>
      <c r="DG20" s="166"/>
      <c r="DH20" s="22"/>
      <c r="DI20" s="7"/>
      <c r="DJ20" s="7"/>
      <c r="DK20" s="74"/>
      <c r="DL20" s="7"/>
      <c r="DM20" s="7"/>
      <c r="DN20" s="26"/>
      <c r="DO20" s="11"/>
      <c r="DP20" s="16"/>
      <c r="DQ20" s="166"/>
      <c r="DR20" s="22"/>
      <c r="DS20" s="7"/>
      <c r="DT20" s="7"/>
      <c r="DU20" s="74"/>
      <c r="DV20" s="7"/>
      <c r="DW20" s="7"/>
      <c r="DX20" s="26"/>
      <c r="DY20" s="11"/>
      <c r="DZ20" s="16"/>
      <c r="EA20" s="166"/>
      <c r="EB20" s="22"/>
      <c r="EC20" s="7"/>
      <c r="ED20" s="7"/>
      <c r="EE20" s="7"/>
      <c r="EF20" s="7"/>
      <c r="EG20" s="7"/>
      <c r="EH20" s="26"/>
      <c r="EI20" s="11"/>
      <c r="EJ20" s="16"/>
      <c r="EK20" s="166"/>
      <c r="EL20" s="22"/>
      <c r="EM20" s="7"/>
      <c r="EN20" s="7"/>
      <c r="EO20" s="74"/>
      <c r="EP20" s="7"/>
      <c r="EQ20" s="7"/>
      <c r="ER20" s="26"/>
      <c r="ES20" s="11"/>
      <c r="ET20" s="16"/>
      <c r="EU20" s="166"/>
      <c r="EV20" s="22"/>
      <c r="EW20" s="7"/>
      <c r="EX20" s="7"/>
      <c r="EY20" s="74"/>
      <c r="EZ20" s="7"/>
      <c r="FA20" s="7"/>
      <c r="FB20" s="26"/>
      <c r="FC20" s="11"/>
      <c r="FD20" s="16"/>
      <c r="FE20" s="166"/>
      <c r="FF20" s="22"/>
      <c r="FG20" s="7"/>
      <c r="FH20" s="7"/>
      <c r="FI20" s="74"/>
      <c r="FJ20" s="7"/>
      <c r="FK20" s="7"/>
      <c r="FL20" s="26"/>
      <c r="FM20" s="11"/>
      <c r="FN20" s="16"/>
      <c r="FO20" s="166"/>
      <c r="FP20" s="22"/>
      <c r="FQ20" s="7"/>
      <c r="FR20" s="7"/>
      <c r="FS20" s="74"/>
      <c r="FT20" s="7"/>
      <c r="FU20" s="7"/>
      <c r="FV20" s="26"/>
      <c r="FW20" s="11"/>
      <c r="FX20" s="16"/>
      <c r="FY20" s="166"/>
      <c r="FZ20" s="22"/>
      <c r="GA20" s="7"/>
      <c r="GB20" s="7"/>
      <c r="GC20" s="74"/>
      <c r="GD20" s="7"/>
      <c r="GE20" s="7"/>
      <c r="GF20" s="26"/>
      <c r="GG20" s="11"/>
      <c r="GH20" s="16"/>
      <c r="GI20" s="166"/>
      <c r="GJ20" s="22"/>
      <c r="GK20" s="7"/>
      <c r="GL20" s="7"/>
      <c r="GM20" s="74"/>
      <c r="GN20" s="7"/>
      <c r="GO20" s="7"/>
      <c r="GP20" s="26"/>
      <c r="GQ20" s="11"/>
      <c r="GR20" s="16"/>
      <c r="GS20" s="166"/>
      <c r="GT20" s="22"/>
      <c r="GU20" s="7"/>
      <c r="GV20" s="7"/>
      <c r="GW20" s="74"/>
      <c r="GX20" s="7"/>
      <c r="GY20" s="7"/>
      <c r="GZ20" s="26"/>
      <c r="HA20" s="11"/>
      <c r="HB20" s="16"/>
      <c r="HC20" s="166"/>
      <c r="HD20" s="22"/>
      <c r="HE20" s="7"/>
      <c r="HF20" s="7"/>
      <c r="HG20" s="74"/>
      <c r="HH20" s="7"/>
      <c r="HI20" s="7"/>
      <c r="HJ20" s="26"/>
      <c r="HK20" s="11"/>
      <c r="HL20" s="16"/>
      <c r="HM20" s="166"/>
      <c r="HN20" s="22"/>
      <c r="HO20" s="7"/>
      <c r="HP20" s="7"/>
      <c r="HQ20" s="74"/>
      <c r="HR20" s="7"/>
      <c r="HS20" s="7"/>
      <c r="HT20" s="26"/>
      <c r="HU20" s="11"/>
      <c r="HV20" s="16"/>
      <c r="HW20" s="166" t="s">
        <v>315</v>
      </c>
      <c r="HX20" s="22" t="s">
        <v>316</v>
      </c>
      <c r="HY20" s="7">
        <v>22.594631796283551</v>
      </c>
      <c r="HZ20" s="7"/>
      <c r="IA20" s="74"/>
      <c r="IB20" s="7"/>
      <c r="IC20" s="7">
        <v>20</v>
      </c>
      <c r="ID20" s="26">
        <v>50</v>
      </c>
      <c r="IE20" s="11"/>
      <c r="IF20" s="16"/>
      <c r="IG20" s="166" t="s">
        <v>342</v>
      </c>
      <c r="IH20" s="22">
        <v>1</v>
      </c>
      <c r="II20" s="7"/>
      <c r="IJ20" s="7"/>
      <c r="IK20" s="74">
        <v>7.2916699999999999</v>
      </c>
      <c r="IL20" s="7"/>
      <c r="IM20" s="7"/>
      <c r="IN20" s="26"/>
      <c r="IO20" s="11"/>
      <c r="IP20" s="16"/>
    </row>
    <row r="21" spans="1:250" s="2" customFormat="1" x14ac:dyDescent="0.25">
      <c r="A21" s="166"/>
      <c r="B21" s="21"/>
      <c r="C21" s="7"/>
      <c r="D21" s="74"/>
      <c r="E21" s="74"/>
      <c r="F21" s="7"/>
      <c r="G21" s="7"/>
      <c r="H21" s="26"/>
      <c r="I21" s="11"/>
      <c r="J21" s="16"/>
      <c r="K21" s="166"/>
      <c r="L21" s="21"/>
      <c r="M21" s="7"/>
      <c r="N21" s="74"/>
      <c r="O21" s="74"/>
      <c r="P21" s="7"/>
      <c r="Q21" s="7"/>
      <c r="R21" s="26"/>
      <c r="S21" s="11"/>
      <c r="T21" s="16"/>
      <c r="U21" s="166"/>
      <c r="V21" s="21"/>
      <c r="W21" s="7"/>
      <c r="X21" s="74"/>
      <c r="Y21" s="74"/>
      <c r="Z21" s="7"/>
      <c r="AA21" s="7"/>
      <c r="AB21" s="26"/>
      <c r="AC21" s="11"/>
      <c r="AD21" s="16"/>
      <c r="AE21" s="166"/>
      <c r="AF21" s="21"/>
      <c r="AG21" s="7"/>
      <c r="AH21" s="74"/>
      <c r="AI21" s="74"/>
      <c r="AJ21" s="7"/>
      <c r="AK21" s="7"/>
      <c r="AL21" s="26"/>
      <c r="AM21" s="11"/>
      <c r="AN21" s="16"/>
      <c r="AO21" s="166"/>
      <c r="AP21" s="21"/>
      <c r="AQ21" s="7"/>
      <c r="AR21" s="74"/>
      <c r="AS21" s="74"/>
      <c r="AT21" s="7"/>
      <c r="AU21" s="7"/>
      <c r="AV21" s="26"/>
      <c r="AW21" s="11"/>
      <c r="AX21" s="16"/>
      <c r="AY21" s="166"/>
      <c r="AZ21" s="21"/>
      <c r="BA21" s="7"/>
      <c r="BB21" s="74"/>
      <c r="BC21" s="74"/>
      <c r="BD21" s="7"/>
      <c r="BE21" s="7"/>
      <c r="BF21" s="26"/>
      <c r="BG21" s="11"/>
      <c r="BH21" s="16"/>
      <c r="BI21" s="166"/>
      <c r="BJ21" s="21"/>
      <c r="BK21" s="7"/>
      <c r="BL21" s="74"/>
      <c r="BM21" s="74"/>
      <c r="BN21" s="7"/>
      <c r="BO21" s="7"/>
      <c r="BP21" s="26"/>
      <c r="BQ21" s="11"/>
      <c r="BR21" s="16"/>
      <c r="BS21" s="166"/>
      <c r="BT21" s="21"/>
      <c r="BU21" s="7"/>
      <c r="BV21" s="74"/>
      <c r="BW21" s="74"/>
      <c r="BX21" s="7"/>
      <c r="BY21" s="7"/>
      <c r="BZ21" s="26"/>
      <c r="CA21" s="11"/>
      <c r="CB21" s="16"/>
      <c r="CC21" s="166"/>
      <c r="CD21" s="21"/>
      <c r="CE21" s="7"/>
      <c r="CF21" s="74"/>
      <c r="CG21" s="74"/>
      <c r="CH21" s="7"/>
      <c r="CI21" s="7"/>
      <c r="CJ21" s="26"/>
      <c r="CK21" s="11"/>
      <c r="CL21" s="16"/>
      <c r="CM21" s="166"/>
      <c r="CN21" s="21"/>
      <c r="CO21" s="7"/>
      <c r="CP21" s="74"/>
      <c r="CQ21" s="74"/>
      <c r="CR21" s="7"/>
      <c r="CS21" s="7"/>
      <c r="CT21" s="26"/>
      <c r="CU21" s="11"/>
      <c r="CV21" s="16"/>
      <c r="CW21" s="166"/>
      <c r="CX21" s="21"/>
      <c r="CY21" s="7"/>
      <c r="CZ21" s="74"/>
      <c r="DA21" s="74"/>
      <c r="DB21" s="7"/>
      <c r="DC21" s="7"/>
      <c r="DD21" s="26"/>
      <c r="DE21" s="11"/>
      <c r="DF21" s="16"/>
      <c r="DG21" s="166"/>
      <c r="DH21" s="21"/>
      <c r="DI21" s="7"/>
      <c r="DJ21" s="74"/>
      <c r="DK21" s="74"/>
      <c r="DL21" s="7"/>
      <c r="DM21" s="7"/>
      <c r="DN21" s="26"/>
      <c r="DO21" s="11"/>
      <c r="DP21" s="16"/>
      <c r="DQ21" s="166"/>
      <c r="DR21" s="21"/>
      <c r="DS21" s="7"/>
      <c r="DT21" s="74"/>
      <c r="DU21" s="74"/>
      <c r="DV21" s="7"/>
      <c r="DW21" s="7"/>
      <c r="DX21" s="26"/>
      <c r="DY21" s="11"/>
      <c r="DZ21" s="16"/>
      <c r="EA21" s="166"/>
      <c r="EB21" s="21"/>
      <c r="EC21" s="7"/>
      <c r="ED21" s="74"/>
      <c r="EE21" s="74"/>
      <c r="EF21" s="7"/>
      <c r="EG21" s="7"/>
      <c r="EH21" s="26"/>
      <c r="EI21" s="11"/>
      <c r="EJ21" s="16"/>
      <c r="EK21" s="166"/>
      <c r="EL21" s="21"/>
      <c r="EM21" s="7"/>
      <c r="EN21" s="74"/>
      <c r="EO21" s="74"/>
      <c r="EP21" s="7"/>
      <c r="EQ21" s="7"/>
      <c r="ER21" s="26"/>
      <c r="ES21" s="11"/>
      <c r="ET21" s="16"/>
      <c r="EU21" s="166"/>
      <c r="EV21" s="21"/>
      <c r="EW21" s="7"/>
      <c r="EX21" s="74"/>
      <c r="EY21" s="74"/>
      <c r="EZ21" s="7"/>
      <c r="FA21" s="7"/>
      <c r="FB21" s="26"/>
      <c r="FC21" s="11"/>
      <c r="FD21" s="16"/>
      <c r="FE21" s="166"/>
      <c r="FF21" s="21"/>
      <c r="FG21" s="7"/>
      <c r="FH21" s="74"/>
      <c r="FI21" s="74"/>
      <c r="FJ21" s="7"/>
      <c r="FK21" s="7"/>
      <c r="FL21" s="26"/>
      <c r="FM21" s="11"/>
      <c r="FN21" s="16"/>
      <c r="FO21" s="166"/>
      <c r="FP21" s="21"/>
      <c r="FQ21" s="7"/>
      <c r="FR21" s="74"/>
      <c r="FS21" s="74"/>
      <c r="FT21" s="7"/>
      <c r="FU21" s="7"/>
      <c r="FV21" s="26"/>
      <c r="FW21" s="11"/>
      <c r="FX21" s="16"/>
      <c r="FY21" s="166"/>
      <c r="FZ21" s="21"/>
      <c r="GA21" s="7"/>
      <c r="GB21" s="74"/>
      <c r="GC21" s="74"/>
      <c r="GD21" s="7"/>
      <c r="GE21" s="7"/>
      <c r="GF21" s="26"/>
      <c r="GG21" s="11"/>
      <c r="GH21" s="16"/>
      <c r="GI21" s="166"/>
      <c r="GJ21" s="21"/>
      <c r="GK21" s="7"/>
      <c r="GL21" s="74"/>
      <c r="GM21" s="74"/>
      <c r="GN21" s="7"/>
      <c r="GO21" s="7"/>
      <c r="GP21" s="26"/>
      <c r="GQ21" s="11"/>
      <c r="GR21" s="16"/>
      <c r="GS21" s="166"/>
      <c r="GT21" s="21"/>
      <c r="GU21" s="7"/>
      <c r="GV21" s="74"/>
      <c r="GW21" s="74"/>
      <c r="GX21" s="7"/>
      <c r="GY21" s="7"/>
      <c r="GZ21" s="26"/>
      <c r="HA21" s="11"/>
      <c r="HB21" s="16"/>
      <c r="HC21" s="166"/>
      <c r="HD21" s="21"/>
      <c r="HE21" s="7"/>
      <c r="HF21" s="74"/>
      <c r="HG21" s="74"/>
      <c r="HH21" s="7"/>
      <c r="HI21" s="7"/>
      <c r="HJ21" s="26"/>
      <c r="HK21" s="11"/>
      <c r="HL21" s="16"/>
      <c r="HM21" s="166"/>
      <c r="HN21" s="21"/>
      <c r="HO21" s="7"/>
      <c r="HP21" s="74"/>
      <c r="HQ21" s="74"/>
      <c r="HR21" s="7"/>
      <c r="HS21" s="7"/>
      <c r="HT21" s="26"/>
      <c r="HU21" s="11"/>
      <c r="HV21" s="16"/>
      <c r="HW21" s="166"/>
      <c r="HX21" s="21"/>
      <c r="HY21" s="7"/>
      <c r="HZ21" s="74"/>
      <c r="IA21" s="74"/>
      <c r="IB21" s="7"/>
      <c r="IC21" s="7"/>
      <c r="ID21" s="26"/>
      <c r="IE21" s="11"/>
      <c r="IF21" s="16"/>
      <c r="IG21" s="166" t="s">
        <v>343</v>
      </c>
      <c r="IH21" s="21">
        <v>1</v>
      </c>
      <c r="II21" s="7"/>
      <c r="IJ21" s="74"/>
      <c r="IK21" s="74">
        <v>56.25</v>
      </c>
      <c r="IL21" s="7"/>
      <c r="IM21" s="7"/>
      <c r="IN21" s="26"/>
      <c r="IO21" s="11"/>
      <c r="IP21" s="16"/>
    </row>
    <row r="22" spans="1:250" s="2" customFormat="1" x14ac:dyDescent="0.25">
      <c r="A22" s="166"/>
      <c r="B22" s="21"/>
      <c r="C22" s="74"/>
      <c r="D22" s="74"/>
      <c r="E22" s="74"/>
      <c r="F22" s="74"/>
      <c r="G22" s="74"/>
      <c r="H22" s="75"/>
      <c r="I22" s="11"/>
      <c r="J22" s="16"/>
      <c r="K22" s="166"/>
      <c r="L22" s="21"/>
      <c r="M22" s="74"/>
      <c r="N22" s="74"/>
      <c r="O22" s="74"/>
      <c r="P22" s="74"/>
      <c r="Q22" s="74"/>
      <c r="R22" s="75"/>
      <c r="S22" s="11"/>
      <c r="T22" s="16"/>
      <c r="U22" s="166"/>
      <c r="V22" s="21"/>
      <c r="W22" s="74"/>
      <c r="X22" s="74"/>
      <c r="Y22" s="74"/>
      <c r="Z22" s="74"/>
      <c r="AA22" s="74"/>
      <c r="AB22" s="75"/>
      <c r="AC22" s="11"/>
      <c r="AD22" s="16"/>
      <c r="AE22" s="166"/>
      <c r="AF22" s="21"/>
      <c r="AG22" s="74"/>
      <c r="AH22" s="74"/>
      <c r="AI22" s="74"/>
      <c r="AJ22" s="74"/>
      <c r="AK22" s="74"/>
      <c r="AL22" s="75"/>
      <c r="AM22" s="11"/>
      <c r="AN22" s="16"/>
      <c r="AO22" s="166"/>
      <c r="AP22" s="21"/>
      <c r="AQ22" s="74"/>
      <c r="AR22" s="74"/>
      <c r="AS22" s="74"/>
      <c r="AT22" s="74"/>
      <c r="AU22" s="74"/>
      <c r="AV22" s="75"/>
      <c r="AW22" s="11"/>
      <c r="AX22" s="16"/>
      <c r="AY22" s="166"/>
      <c r="AZ22" s="21"/>
      <c r="BA22" s="74"/>
      <c r="BB22" s="74"/>
      <c r="BC22" s="74"/>
      <c r="BD22" s="74"/>
      <c r="BE22" s="74"/>
      <c r="BF22" s="75"/>
      <c r="BG22" s="11"/>
      <c r="BH22" s="16"/>
      <c r="BI22" s="166"/>
      <c r="BJ22" s="21"/>
      <c r="BK22" s="74"/>
      <c r="BL22" s="74"/>
      <c r="BM22" s="74"/>
      <c r="BN22" s="74"/>
      <c r="BO22" s="74"/>
      <c r="BP22" s="75"/>
      <c r="BQ22" s="11"/>
      <c r="BR22" s="16"/>
      <c r="BS22" s="166"/>
      <c r="BT22" s="21"/>
      <c r="BU22" s="74"/>
      <c r="BV22" s="74"/>
      <c r="BW22" s="74"/>
      <c r="BX22" s="74"/>
      <c r="BY22" s="74"/>
      <c r="BZ22" s="75"/>
      <c r="CA22" s="11"/>
      <c r="CB22" s="16"/>
      <c r="CC22" s="166"/>
      <c r="CD22" s="21"/>
      <c r="CE22" s="74"/>
      <c r="CF22" s="74"/>
      <c r="CG22" s="74"/>
      <c r="CH22" s="74"/>
      <c r="CI22" s="74"/>
      <c r="CJ22" s="75"/>
      <c r="CK22" s="11"/>
      <c r="CL22" s="16"/>
      <c r="CM22" s="166"/>
      <c r="CN22" s="21"/>
      <c r="CO22" s="74"/>
      <c r="CP22" s="74"/>
      <c r="CQ22" s="74"/>
      <c r="CR22" s="74"/>
      <c r="CS22" s="74"/>
      <c r="CT22" s="75"/>
      <c r="CU22" s="11"/>
      <c r="CV22" s="16"/>
      <c r="CW22" s="166"/>
      <c r="CX22" s="21"/>
      <c r="CY22" s="74"/>
      <c r="CZ22" s="74"/>
      <c r="DA22" s="74"/>
      <c r="DB22" s="74"/>
      <c r="DC22" s="74"/>
      <c r="DD22" s="75"/>
      <c r="DE22" s="11"/>
      <c r="DF22" s="16"/>
      <c r="DG22" s="166"/>
      <c r="DH22" s="21"/>
      <c r="DI22" s="74"/>
      <c r="DJ22" s="74"/>
      <c r="DK22" s="74"/>
      <c r="DL22" s="74"/>
      <c r="DM22" s="74"/>
      <c r="DN22" s="75"/>
      <c r="DO22" s="11"/>
      <c r="DP22" s="16"/>
      <c r="DQ22" s="166"/>
      <c r="DR22" s="21"/>
      <c r="DS22" s="74"/>
      <c r="DT22" s="74"/>
      <c r="DU22" s="74"/>
      <c r="DV22" s="74"/>
      <c r="DW22" s="74"/>
      <c r="DX22" s="75"/>
      <c r="DY22" s="11"/>
      <c r="DZ22" s="16"/>
      <c r="EA22" s="166"/>
      <c r="EB22" s="21"/>
      <c r="EC22" s="74"/>
      <c r="ED22" s="74"/>
      <c r="EE22" s="74"/>
      <c r="EF22" s="74"/>
      <c r="EG22" s="74"/>
      <c r="EH22" s="75"/>
      <c r="EI22" s="11"/>
      <c r="EJ22" s="16"/>
      <c r="EK22" s="166"/>
      <c r="EL22" s="21"/>
      <c r="EM22" s="74"/>
      <c r="EN22" s="74"/>
      <c r="EO22" s="74"/>
      <c r="EP22" s="74"/>
      <c r="EQ22" s="74"/>
      <c r="ER22" s="75"/>
      <c r="ES22" s="11"/>
      <c r="ET22" s="16"/>
      <c r="EU22" s="166"/>
      <c r="EV22" s="21"/>
      <c r="EW22" s="74"/>
      <c r="EX22" s="74"/>
      <c r="EY22" s="74"/>
      <c r="EZ22" s="74"/>
      <c r="FA22" s="74"/>
      <c r="FB22" s="75"/>
      <c r="FC22" s="11"/>
      <c r="FD22" s="16"/>
      <c r="FE22" s="166"/>
      <c r="FF22" s="21"/>
      <c r="FG22" s="74"/>
      <c r="FH22" s="74"/>
      <c r="FI22" s="74"/>
      <c r="FJ22" s="74"/>
      <c r="FK22" s="74"/>
      <c r="FL22" s="75"/>
      <c r="FM22" s="11"/>
      <c r="FN22" s="16"/>
      <c r="FO22" s="166"/>
      <c r="FP22" s="21"/>
      <c r="FQ22" s="74"/>
      <c r="FR22" s="74"/>
      <c r="FS22" s="74"/>
      <c r="FT22" s="74"/>
      <c r="FU22" s="74"/>
      <c r="FV22" s="75"/>
      <c r="FW22" s="11"/>
      <c r="FX22" s="16"/>
      <c r="FY22" s="166"/>
      <c r="FZ22" s="21"/>
      <c r="GA22" s="74"/>
      <c r="GB22" s="74"/>
      <c r="GC22" s="74"/>
      <c r="GD22" s="74"/>
      <c r="GE22" s="74"/>
      <c r="GF22" s="75"/>
      <c r="GG22" s="11"/>
      <c r="GH22" s="16"/>
      <c r="GI22" s="166"/>
      <c r="GJ22" s="21"/>
      <c r="GK22" s="74"/>
      <c r="GL22" s="74"/>
      <c r="GM22" s="74"/>
      <c r="GN22" s="74"/>
      <c r="GO22" s="74"/>
      <c r="GP22" s="75"/>
      <c r="GQ22" s="11"/>
      <c r="GR22" s="16"/>
      <c r="GS22" s="166"/>
      <c r="GT22" s="21"/>
      <c r="GU22" s="74"/>
      <c r="GV22" s="74"/>
      <c r="GW22" s="74"/>
      <c r="GX22" s="74"/>
      <c r="GY22" s="74"/>
      <c r="GZ22" s="75"/>
      <c r="HA22" s="11"/>
      <c r="HB22" s="16"/>
      <c r="HC22" s="166"/>
      <c r="HD22" s="21"/>
      <c r="HE22" s="74"/>
      <c r="HF22" s="74"/>
      <c r="HG22" s="74"/>
      <c r="HH22" s="74"/>
      <c r="HI22" s="74"/>
      <c r="HJ22" s="75"/>
      <c r="HK22" s="11"/>
      <c r="HL22" s="16"/>
      <c r="HM22" s="166"/>
      <c r="HN22" s="21"/>
      <c r="HO22" s="74"/>
      <c r="HP22" s="74"/>
      <c r="HQ22" s="74"/>
      <c r="HR22" s="74"/>
      <c r="HS22" s="74"/>
      <c r="HT22" s="75"/>
      <c r="HU22" s="11"/>
      <c r="HV22" s="16"/>
      <c r="HW22" s="166"/>
      <c r="HX22" s="21"/>
      <c r="HY22" s="74"/>
      <c r="HZ22" s="74"/>
      <c r="IA22" s="74"/>
      <c r="IB22" s="74"/>
      <c r="IC22" s="74"/>
      <c r="ID22" s="75"/>
      <c r="IE22" s="11"/>
      <c r="IF22" s="16"/>
      <c r="IG22" s="166" t="s">
        <v>344</v>
      </c>
      <c r="IH22" s="21">
        <v>0</v>
      </c>
      <c r="II22" s="74"/>
      <c r="IJ22" s="74"/>
      <c r="IK22" s="74">
        <v>14.58333</v>
      </c>
      <c r="IL22" s="74"/>
      <c r="IM22" s="74"/>
      <c r="IN22" s="75"/>
      <c r="IO22" s="11"/>
      <c r="IP22" s="16"/>
    </row>
    <row r="23" spans="1:250" s="2" customFormat="1" x14ac:dyDescent="0.25">
      <c r="A23" s="166"/>
      <c r="B23" s="21"/>
      <c r="C23" s="74"/>
      <c r="D23" s="74"/>
      <c r="E23" s="74"/>
      <c r="F23" s="74"/>
      <c r="G23" s="74"/>
      <c r="H23" s="75"/>
      <c r="I23" s="11"/>
      <c r="J23" s="16"/>
      <c r="K23" s="166"/>
      <c r="L23" s="21"/>
      <c r="M23" s="74"/>
      <c r="N23" s="74"/>
      <c r="O23" s="74"/>
      <c r="P23" s="74"/>
      <c r="Q23" s="74"/>
      <c r="R23" s="75"/>
      <c r="S23" s="11"/>
      <c r="T23" s="16"/>
      <c r="U23" s="166"/>
      <c r="V23" s="21"/>
      <c r="W23" s="74"/>
      <c r="X23" s="74"/>
      <c r="Y23" s="74"/>
      <c r="Z23" s="74"/>
      <c r="AA23" s="74"/>
      <c r="AB23" s="75"/>
      <c r="AC23" s="11"/>
      <c r="AD23" s="16"/>
      <c r="AE23" s="166"/>
      <c r="AF23" s="21"/>
      <c r="AG23" s="74"/>
      <c r="AH23" s="74"/>
      <c r="AI23" s="74"/>
      <c r="AJ23" s="74"/>
      <c r="AK23" s="74"/>
      <c r="AL23" s="75"/>
      <c r="AM23" s="11"/>
      <c r="AN23" s="16"/>
      <c r="AO23" s="166"/>
      <c r="AP23" s="21"/>
      <c r="AQ23" s="74"/>
      <c r="AR23" s="74"/>
      <c r="AS23" s="74"/>
      <c r="AT23" s="74"/>
      <c r="AU23" s="74"/>
      <c r="AV23" s="75"/>
      <c r="AW23" s="11"/>
      <c r="AX23" s="16"/>
      <c r="AY23" s="166"/>
      <c r="AZ23" s="21"/>
      <c r="BA23" s="74"/>
      <c r="BB23" s="74"/>
      <c r="BC23" s="74"/>
      <c r="BD23" s="74"/>
      <c r="BE23" s="74"/>
      <c r="BF23" s="75"/>
      <c r="BG23" s="11"/>
      <c r="BH23" s="16"/>
      <c r="BI23" s="166"/>
      <c r="BJ23" s="21"/>
      <c r="BK23" s="74"/>
      <c r="BL23" s="74"/>
      <c r="BM23" s="74"/>
      <c r="BN23" s="74"/>
      <c r="BO23" s="74"/>
      <c r="BP23" s="75"/>
      <c r="BQ23" s="11"/>
      <c r="BR23" s="16"/>
      <c r="BS23" s="166"/>
      <c r="BT23" s="21"/>
      <c r="BU23" s="74"/>
      <c r="BV23" s="74"/>
      <c r="BW23" s="74"/>
      <c r="BX23" s="74"/>
      <c r="BY23" s="74"/>
      <c r="BZ23" s="75"/>
      <c r="CA23" s="11"/>
      <c r="CB23" s="16"/>
      <c r="CC23" s="166"/>
      <c r="CD23" s="21"/>
      <c r="CE23" s="74"/>
      <c r="CF23" s="74"/>
      <c r="CG23" s="74"/>
      <c r="CH23" s="74"/>
      <c r="CI23" s="74"/>
      <c r="CJ23" s="75"/>
      <c r="CK23" s="11"/>
      <c r="CL23" s="16"/>
      <c r="CM23" s="166"/>
      <c r="CN23" s="21"/>
      <c r="CO23" s="74"/>
      <c r="CP23" s="74"/>
      <c r="CQ23" s="74"/>
      <c r="CR23" s="74"/>
      <c r="CS23" s="74"/>
      <c r="CT23" s="75"/>
      <c r="CU23" s="11"/>
      <c r="CV23" s="16"/>
      <c r="CW23" s="166"/>
      <c r="CX23" s="21"/>
      <c r="CY23" s="74"/>
      <c r="CZ23" s="74"/>
      <c r="DA23" s="74"/>
      <c r="DB23" s="74"/>
      <c r="DC23" s="74"/>
      <c r="DD23" s="75"/>
      <c r="DE23" s="11"/>
      <c r="DF23" s="16"/>
      <c r="DG23" s="166"/>
      <c r="DH23" s="21"/>
      <c r="DI23" s="74"/>
      <c r="DJ23" s="74"/>
      <c r="DK23" s="74"/>
      <c r="DL23" s="74"/>
      <c r="DM23" s="74"/>
      <c r="DN23" s="75"/>
      <c r="DO23" s="11"/>
      <c r="DP23" s="16"/>
      <c r="DQ23" s="166"/>
      <c r="DR23" s="21"/>
      <c r="DS23" s="74"/>
      <c r="DT23" s="74"/>
      <c r="DU23" s="74"/>
      <c r="DV23" s="74"/>
      <c r="DW23" s="74"/>
      <c r="DX23" s="75"/>
      <c r="DY23" s="11"/>
      <c r="DZ23" s="16"/>
      <c r="EA23" s="166"/>
      <c r="EB23" s="21"/>
      <c r="EC23" s="74"/>
      <c r="ED23" s="74"/>
      <c r="EE23" s="74"/>
      <c r="EF23" s="74"/>
      <c r="EG23" s="74"/>
      <c r="EH23" s="75"/>
      <c r="EI23" s="11"/>
      <c r="EJ23" s="16"/>
      <c r="EK23" s="166"/>
      <c r="EL23" s="21"/>
      <c r="EM23" s="74"/>
      <c r="EN23" s="74"/>
      <c r="EO23" s="74"/>
      <c r="EP23" s="74"/>
      <c r="EQ23" s="74"/>
      <c r="ER23" s="75"/>
      <c r="ES23" s="11"/>
      <c r="ET23" s="16"/>
      <c r="EU23" s="166"/>
      <c r="EV23" s="21"/>
      <c r="EW23" s="74"/>
      <c r="EX23" s="74"/>
      <c r="EY23" s="74"/>
      <c r="EZ23" s="74"/>
      <c r="FA23" s="74"/>
      <c r="FB23" s="75"/>
      <c r="FC23" s="11"/>
      <c r="FD23" s="16"/>
      <c r="FE23" s="166"/>
      <c r="FF23" s="21"/>
      <c r="FG23" s="74"/>
      <c r="FH23" s="74"/>
      <c r="FI23" s="74"/>
      <c r="FJ23" s="74"/>
      <c r="FK23" s="74"/>
      <c r="FL23" s="75"/>
      <c r="FM23" s="11"/>
      <c r="FN23" s="16"/>
      <c r="FO23" s="166"/>
      <c r="FP23" s="21"/>
      <c r="FQ23" s="74"/>
      <c r="FR23" s="74"/>
      <c r="FS23" s="74"/>
      <c r="FT23" s="74"/>
      <c r="FU23" s="74"/>
      <c r="FV23" s="75"/>
      <c r="FW23" s="11"/>
      <c r="FX23" s="16"/>
      <c r="FY23" s="166"/>
      <c r="FZ23" s="21"/>
      <c r="GA23" s="74"/>
      <c r="GB23" s="74"/>
      <c r="GC23" s="74"/>
      <c r="GD23" s="74"/>
      <c r="GE23" s="74"/>
      <c r="GF23" s="75"/>
      <c r="GG23" s="11"/>
      <c r="GH23" s="16"/>
      <c r="GI23" s="166"/>
      <c r="GJ23" s="21"/>
      <c r="GK23" s="74"/>
      <c r="GL23" s="74"/>
      <c r="GM23" s="74"/>
      <c r="GN23" s="74"/>
      <c r="GO23" s="74"/>
      <c r="GP23" s="75"/>
      <c r="GQ23" s="11"/>
      <c r="GR23" s="16"/>
      <c r="GS23" s="166"/>
      <c r="GT23" s="21"/>
      <c r="GU23" s="74"/>
      <c r="GV23" s="74"/>
      <c r="GW23" s="74"/>
      <c r="GX23" s="74"/>
      <c r="GY23" s="74"/>
      <c r="GZ23" s="75"/>
      <c r="HA23" s="11"/>
      <c r="HB23" s="16"/>
      <c r="HC23" s="166"/>
      <c r="HD23" s="21"/>
      <c r="HE23" s="74"/>
      <c r="HF23" s="74"/>
      <c r="HG23" s="74"/>
      <c r="HH23" s="74"/>
      <c r="HI23" s="74"/>
      <c r="HJ23" s="75"/>
      <c r="HK23" s="11"/>
      <c r="HL23" s="16"/>
      <c r="HM23" s="166"/>
      <c r="HN23" s="21"/>
      <c r="HO23" s="74"/>
      <c r="HP23" s="74"/>
      <c r="HQ23" s="74"/>
      <c r="HR23" s="74"/>
      <c r="HS23" s="74"/>
      <c r="HT23" s="75"/>
      <c r="HU23" s="11"/>
      <c r="HV23" s="16"/>
      <c r="HW23" s="166"/>
      <c r="HX23" s="21"/>
      <c r="HY23" s="74"/>
      <c r="HZ23" s="74"/>
      <c r="IA23" s="74"/>
      <c r="IB23" s="74"/>
      <c r="IC23" s="74"/>
      <c r="ID23" s="75"/>
      <c r="IE23" s="11"/>
      <c r="IF23" s="16"/>
      <c r="IG23" s="166" t="s">
        <v>345</v>
      </c>
      <c r="IH23" s="21">
        <v>1</v>
      </c>
      <c r="II23" s="74"/>
      <c r="IJ23" s="74"/>
      <c r="IK23" s="74">
        <v>3.125</v>
      </c>
      <c r="IL23" s="74"/>
      <c r="IM23" s="74"/>
      <c r="IN23" s="75"/>
      <c r="IO23" s="11"/>
      <c r="IP23" s="16"/>
    </row>
    <row r="24" spans="1:250" s="2" customFormat="1" x14ac:dyDescent="0.25">
      <c r="A24" s="166"/>
      <c r="B24" s="21"/>
      <c r="C24" s="74"/>
      <c r="D24" s="74"/>
      <c r="E24" s="74"/>
      <c r="F24" s="74"/>
      <c r="G24" s="74"/>
      <c r="H24" s="75"/>
      <c r="I24" s="11"/>
      <c r="J24" s="16"/>
      <c r="K24" s="166"/>
      <c r="L24" s="21"/>
      <c r="M24" s="74"/>
      <c r="N24" s="74"/>
      <c r="O24" s="74"/>
      <c r="P24" s="74"/>
      <c r="Q24" s="74"/>
      <c r="R24" s="75"/>
      <c r="S24" s="11"/>
      <c r="T24" s="16"/>
      <c r="U24" s="166"/>
      <c r="V24" s="21"/>
      <c r="W24" s="74"/>
      <c r="X24" s="74"/>
      <c r="Y24" s="74"/>
      <c r="Z24" s="74"/>
      <c r="AA24" s="74"/>
      <c r="AB24" s="75"/>
      <c r="AC24" s="11"/>
      <c r="AD24" s="16"/>
      <c r="AE24" s="166"/>
      <c r="AF24" s="21"/>
      <c r="AG24" s="74"/>
      <c r="AH24" s="74"/>
      <c r="AI24" s="74"/>
      <c r="AJ24" s="74"/>
      <c r="AK24" s="74"/>
      <c r="AL24" s="75"/>
      <c r="AM24" s="11"/>
      <c r="AN24" s="16"/>
      <c r="AO24" s="166"/>
      <c r="AP24" s="21"/>
      <c r="AQ24" s="74"/>
      <c r="AR24" s="74"/>
      <c r="AS24" s="74"/>
      <c r="AT24" s="74"/>
      <c r="AU24" s="74"/>
      <c r="AV24" s="75"/>
      <c r="AW24" s="11"/>
      <c r="AX24" s="16"/>
      <c r="AY24" s="166"/>
      <c r="AZ24" s="21"/>
      <c r="BA24" s="74"/>
      <c r="BB24" s="74"/>
      <c r="BC24" s="74"/>
      <c r="BD24" s="74"/>
      <c r="BE24" s="74"/>
      <c r="BF24" s="75"/>
      <c r="BG24" s="11"/>
      <c r="BH24" s="16"/>
      <c r="BI24" s="166"/>
      <c r="BJ24" s="21"/>
      <c r="BK24" s="74"/>
      <c r="BL24" s="74"/>
      <c r="BM24" s="74"/>
      <c r="BN24" s="74"/>
      <c r="BO24" s="74"/>
      <c r="BP24" s="75"/>
      <c r="BQ24" s="11"/>
      <c r="BR24" s="16"/>
      <c r="BS24" s="166"/>
      <c r="BT24" s="21"/>
      <c r="BU24" s="74"/>
      <c r="BV24" s="74"/>
      <c r="BW24" s="74"/>
      <c r="BX24" s="74"/>
      <c r="BY24" s="74"/>
      <c r="BZ24" s="75"/>
      <c r="CA24" s="11"/>
      <c r="CB24" s="16"/>
      <c r="CC24" s="166"/>
      <c r="CD24" s="21"/>
      <c r="CE24" s="74"/>
      <c r="CF24" s="74"/>
      <c r="CG24" s="74"/>
      <c r="CH24" s="74"/>
      <c r="CI24" s="74"/>
      <c r="CJ24" s="75"/>
      <c r="CK24" s="11"/>
      <c r="CL24" s="16"/>
      <c r="CM24" s="166"/>
      <c r="CN24" s="21"/>
      <c r="CO24" s="74"/>
      <c r="CP24" s="74"/>
      <c r="CQ24" s="74"/>
      <c r="CR24" s="74"/>
      <c r="CS24" s="74"/>
      <c r="CT24" s="75"/>
      <c r="CU24" s="11"/>
      <c r="CV24" s="16"/>
      <c r="CW24" s="166"/>
      <c r="CX24" s="21"/>
      <c r="CY24" s="74"/>
      <c r="CZ24" s="74"/>
      <c r="DA24" s="74"/>
      <c r="DB24" s="74"/>
      <c r="DC24" s="74"/>
      <c r="DD24" s="75"/>
      <c r="DE24" s="11"/>
      <c r="DF24" s="16"/>
      <c r="DG24" s="166"/>
      <c r="DH24" s="21"/>
      <c r="DI24" s="74"/>
      <c r="DJ24" s="74"/>
      <c r="DK24" s="74"/>
      <c r="DL24" s="74"/>
      <c r="DM24" s="74"/>
      <c r="DN24" s="75"/>
      <c r="DO24" s="11"/>
      <c r="DP24" s="16"/>
      <c r="DQ24" s="166"/>
      <c r="DR24" s="21"/>
      <c r="DS24" s="74"/>
      <c r="DT24" s="74"/>
      <c r="DU24" s="74"/>
      <c r="DV24" s="74"/>
      <c r="DW24" s="74"/>
      <c r="DX24" s="75"/>
      <c r="DY24" s="11"/>
      <c r="DZ24" s="16"/>
      <c r="EA24" s="166"/>
      <c r="EB24" s="21"/>
      <c r="EC24" s="74"/>
      <c r="ED24" s="74"/>
      <c r="EE24" s="74"/>
      <c r="EF24" s="74"/>
      <c r="EG24" s="74"/>
      <c r="EH24" s="75"/>
      <c r="EI24" s="11"/>
      <c r="EJ24" s="16"/>
      <c r="EK24" s="166"/>
      <c r="EL24" s="21"/>
      <c r="EM24" s="74"/>
      <c r="EN24" s="74"/>
      <c r="EO24" s="74"/>
      <c r="EP24" s="74"/>
      <c r="EQ24" s="74"/>
      <c r="ER24" s="75"/>
      <c r="ES24" s="11"/>
      <c r="ET24" s="16"/>
      <c r="EU24" s="166"/>
      <c r="EV24" s="21"/>
      <c r="EW24" s="74"/>
      <c r="EX24" s="74"/>
      <c r="EY24" s="74"/>
      <c r="EZ24" s="74"/>
      <c r="FA24" s="74"/>
      <c r="FB24" s="75"/>
      <c r="FC24" s="11"/>
      <c r="FD24" s="16"/>
      <c r="FE24" s="166"/>
      <c r="FF24" s="21"/>
      <c r="FG24" s="74"/>
      <c r="FH24" s="74"/>
      <c r="FI24" s="74"/>
      <c r="FJ24" s="74"/>
      <c r="FK24" s="74"/>
      <c r="FL24" s="75"/>
      <c r="FM24" s="11"/>
      <c r="FN24" s="16"/>
      <c r="FO24" s="166"/>
      <c r="FP24" s="21"/>
      <c r="FQ24" s="74"/>
      <c r="FR24" s="74"/>
      <c r="FS24" s="74"/>
      <c r="FT24" s="74"/>
      <c r="FU24" s="74"/>
      <c r="FV24" s="75"/>
      <c r="FW24" s="11"/>
      <c r="FX24" s="16"/>
      <c r="FY24" s="166"/>
      <c r="FZ24" s="21"/>
      <c r="GA24" s="74"/>
      <c r="GB24" s="74"/>
      <c r="GC24" s="74"/>
      <c r="GD24" s="74"/>
      <c r="GE24" s="74"/>
      <c r="GF24" s="75"/>
      <c r="GG24" s="11"/>
      <c r="GH24" s="16"/>
      <c r="GI24" s="166"/>
      <c r="GJ24" s="21"/>
      <c r="GK24" s="74"/>
      <c r="GL24" s="74"/>
      <c r="GM24" s="74"/>
      <c r="GN24" s="74"/>
      <c r="GO24" s="74"/>
      <c r="GP24" s="75"/>
      <c r="GQ24" s="11"/>
      <c r="GR24" s="16"/>
      <c r="GS24" s="166"/>
      <c r="GT24" s="21"/>
      <c r="GU24" s="74"/>
      <c r="GV24" s="74"/>
      <c r="GW24" s="74"/>
      <c r="GX24" s="74"/>
      <c r="GY24" s="74"/>
      <c r="GZ24" s="75"/>
      <c r="HA24" s="11"/>
      <c r="HB24" s="16"/>
      <c r="HC24" s="166"/>
      <c r="HD24" s="21"/>
      <c r="HE24" s="74"/>
      <c r="HF24" s="74"/>
      <c r="HG24" s="74"/>
      <c r="HH24" s="74"/>
      <c r="HI24" s="74"/>
      <c r="HJ24" s="75"/>
      <c r="HK24" s="11"/>
      <c r="HL24" s="16"/>
      <c r="HM24" s="166"/>
      <c r="HN24" s="21"/>
      <c r="HO24" s="74"/>
      <c r="HP24" s="74"/>
      <c r="HQ24" s="74"/>
      <c r="HR24" s="74"/>
      <c r="HS24" s="74"/>
      <c r="HT24" s="75"/>
      <c r="HU24" s="11"/>
      <c r="HV24" s="16"/>
      <c r="HW24" s="166"/>
      <c r="HX24" s="21"/>
      <c r="HY24" s="74"/>
      <c r="HZ24" s="74"/>
      <c r="IA24" s="74"/>
      <c r="IB24" s="74"/>
      <c r="IC24" s="74"/>
      <c r="ID24" s="75"/>
      <c r="IE24" s="11"/>
      <c r="IF24" s="16"/>
      <c r="IG24" s="166" t="s">
        <v>346</v>
      </c>
      <c r="IH24" s="21">
        <v>0</v>
      </c>
      <c r="II24" s="74"/>
      <c r="IJ24" s="74"/>
      <c r="IK24" s="74">
        <v>1.0416700000000001</v>
      </c>
      <c r="IL24" s="74"/>
      <c r="IM24" s="74"/>
      <c r="IN24" s="75"/>
      <c r="IO24" s="11"/>
      <c r="IP24" s="16"/>
    </row>
    <row r="25" spans="1:250" s="2" customFormat="1" x14ac:dyDescent="0.25">
      <c r="A25" s="166"/>
      <c r="B25" s="21"/>
      <c r="C25" s="74"/>
      <c r="D25" s="74"/>
      <c r="E25" s="74"/>
      <c r="F25" s="74"/>
      <c r="G25" s="74"/>
      <c r="H25" s="75"/>
      <c r="I25" s="11"/>
      <c r="J25" s="16"/>
      <c r="K25" s="166"/>
      <c r="L25" s="21"/>
      <c r="M25" s="74"/>
      <c r="N25" s="74"/>
      <c r="O25" s="74"/>
      <c r="P25" s="74"/>
      <c r="Q25" s="74"/>
      <c r="R25" s="75"/>
      <c r="S25" s="11"/>
      <c r="T25" s="16"/>
      <c r="U25" s="166"/>
      <c r="V25" s="21"/>
      <c r="W25" s="74"/>
      <c r="X25" s="74"/>
      <c r="Y25" s="74"/>
      <c r="Z25" s="74"/>
      <c r="AA25" s="74"/>
      <c r="AB25" s="75"/>
      <c r="AC25" s="11"/>
      <c r="AD25" s="16"/>
      <c r="AE25" s="166"/>
      <c r="AF25" s="21"/>
      <c r="AG25" s="74"/>
      <c r="AH25" s="74"/>
      <c r="AI25" s="74"/>
      <c r="AJ25" s="74"/>
      <c r="AK25" s="74"/>
      <c r="AL25" s="75"/>
      <c r="AM25" s="11"/>
      <c r="AN25" s="16"/>
      <c r="AO25" s="166"/>
      <c r="AP25" s="21"/>
      <c r="AQ25" s="74"/>
      <c r="AR25" s="74"/>
      <c r="AS25" s="74"/>
      <c r="AT25" s="74"/>
      <c r="AU25" s="74"/>
      <c r="AV25" s="75"/>
      <c r="AW25" s="11"/>
      <c r="AX25" s="16"/>
      <c r="AY25" s="166"/>
      <c r="AZ25" s="21"/>
      <c r="BA25" s="74"/>
      <c r="BB25" s="74"/>
      <c r="BC25" s="74"/>
      <c r="BD25" s="74"/>
      <c r="BE25" s="74"/>
      <c r="BF25" s="75"/>
      <c r="BG25" s="11"/>
      <c r="BH25" s="16"/>
      <c r="BI25" s="166"/>
      <c r="BJ25" s="21"/>
      <c r="BK25" s="74"/>
      <c r="BL25" s="74"/>
      <c r="BM25" s="74"/>
      <c r="BN25" s="74"/>
      <c r="BO25" s="74"/>
      <c r="BP25" s="75"/>
      <c r="BQ25" s="11"/>
      <c r="BR25" s="16"/>
      <c r="BS25" s="166"/>
      <c r="BT25" s="21"/>
      <c r="BU25" s="74"/>
      <c r="BV25" s="74"/>
      <c r="BW25" s="74"/>
      <c r="BX25" s="74"/>
      <c r="BY25" s="74"/>
      <c r="BZ25" s="75"/>
      <c r="CA25" s="11"/>
      <c r="CB25" s="16"/>
      <c r="CC25" s="166"/>
      <c r="CD25" s="21"/>
      <c r="CE25" s="74"/>
      <c r="CF25" s="74"/>
      <c r="CG25" s="74"/>
      <c r="CH25" s="74"/>
      <c r="CI25" s="74"/>
      <c r="CJ25" s="75"/>
      <c r="CK25" s="11"/>
      <c r="CL25" s="16"/>
      <c r="CM25" s="166"/>
      <c r="CN25" s="21"/>
      <c r="CO25" s="74"/>
      <c r="CP25" s="74"/>
      <c r="CQ25" s="74"/>
      <c r="CR25" s="74"/>
      <c r="CS25" s="74"/>
      <c r="CT25" s="75"/>
      <c r="CU25" s="11"/>
      <c r="CV25" s="16"/>
      <c r="CW25" s="166"/>
      <c r="CX25" s="21"/>
      <c r="CY25" s="74"/>
      <c r="CZ25" s="74"/>
      <c r="DA25" s="74"/>
      <c r="DB25" s="74"/>
      <c r="DC25" s="74"/>
      <c r="DD25" s="75"/>
      <c r="DE25" s="11"/>
      <c r="DF25" s="16"/>
      <c r="DG25" s="166"/>
      <c r="DH25" s="21"/>
      <c r="DI25" s="74"/>
      <c r="DJ25" s="74"/>
      <c r="DK25" s="74"/>
      <c r="DL25" s="74"/>
      <c r="DM25" s="74"/>
      <c r="DN25" s="75"/>
      <c r="DO25" s="11"/>
      <c r="DP25" s="16"/>
      <c r="DQ25" s="166"/>
      <c r="DR25" s="21"/>
      <c r="DS25" s="74"/>
      <c r="DT25" s="74"/>
      <c r="DU25" s="74"/>
      <c r="DV25" s="74"/>
      <c r="DW25" s="74"/>
      <c r="DX25" s="75"/>
      <c r="DY25" s="11"/>
      <c r="DZ25" s="16"/>
      <c r="EA25" s="166"/>
      <c r="EB25" s="21"/>
      <c r="EC25" s="74"/>
      <c r="ED25" s="74"/>
      <c r="EE25" s="74"/>
      <c r="EF25" s="74"/>
      <c r="EG25" s="74"/>
      <c r="EH25" s="75"/>
      <c r="EI25" s="11"/>
      <c r="EJ25" s="16"/>
      <c r="EK25" s="166"/>
      <c r="EL25" s="21"/>
      <c r="EM25" s="74"/>
      <c r="EN25" s="74"/>
      <c r="EO25" s="74"/>
      <c r="EP25" s="74"/>
      <c r="EQ25" s="74"/>
      <c r="ER25" s="75"/>
      <c r="ES25" s="11"/>
      <c r="ET25" s="16"/>
      <c r="EU25" s="166"/>
      <c r="EV25" s="21"/>
      <c r="EW25" s="74"/>
      <c r="EX25" s="74"/>
      <c r="EY25" s="74"/>
      <c r="EZ25" s="74"/>
      <c r="FA25" s="74"/>
      <c r="FB25" s="75"/>
      <c r="FC25" s="11"/>
      <c r="FD25" s="16"/>
      <c r="FE25" s="166"/>
      <c r="FF25" s="21"/>
      <c r="FG25" s="74"/>
      <c r="FH25" s="74"/>
      <c r="FI25" s="74"/>
      <c r="FJ25" s="74"/>
      <c r="FK25" s="74"/>
      <c r="FL25" s="75"/>
      <c r="FM25" s="11"/>
      <c r="FN25" s="16"/>
      <c r="FO25" s="166"/>
      <c r="FP25" s="21"/>
      <c r="FQ25" s="74"/>
      <c r="FR25" s="74"/>
      <c r="FS25" s="74"/>
      <c r="FT25" s="74"/>
      <c r="FU25" s="74"/>
      <c r="FV25" s="75"/>
      <c r="FW25" s="11"/>
      <c r="FX25" s="16"/>
      <c r="FY25" s="166"/>
      <c r="FZ25" s="21"/>
      <c r="GA25" s="74"/>
      <c r="GB25" s="74"/>
      <c r="GC25" s="74"/>
      <c r="GD25" s="74"/>
      <c r="GE25" s="74"/>
      <c r="GF25" s="75"/>
      <c r="GG25" s="11"/>
      <c r="GH25" s="16"/>
      <c r="GI25" s="166"/>
      <c r="GJ25" s="21"/>
      <c r="GK25" s="74"/>
      <c r="GL25" s="74"/>
      <c r="GM25" s="74"/>
      <c r="GN25" s="74"/>
      <c r="GO25" s="74"/>
      <c r="GP25" s="75"/>
      <c r="GQ25" s="11"/>
      <c r="GR25" s="16"/>
      <c r="GS25" s="166"/>
      <c r="GT25" s="21"/>
      <c r="GU25" s="74"/>
      <c r="GV25" s="74"/>
      <c r="GW25" s="74"/>
      <c r="GX25" s="74"/>
      <c r="GY25" s="74"/>
      <c r="GZ25" s="75"/>
      <c r="HA25" s="11"/>
      <c r="HB25" s="16"/>
      <c r="HC25" s="166"/>
      <c r="HD25" s="21"/>
      <c r="HE25" s="74"/>
      <c r="HF25" s="74"/>
      <c r="HG25" s="74"/>
      <c r="HH25" s="74"/>
      <c r="HI25" s="74"/>
      <c r="HJ25" s="75"/>
      <c r="HK25" s="11"/>
      <c r="HL25" s="16"/>
      <c r="HM25" s="166"/>
      <c r="HN25" s="21"/>
      <c r="HO25" s="74"/>
      <c r="HP25" s="74"/>
      <c r="HQ25" s="74"/>
      <c r="HR25" s="74"/>
      <c r="HS25" s="74"/>
      <c r="HT25" s="75"/>
      <c r="HU25" s="11"/>
      <c r="HV25" s="16"/>
      <c r="HW25" s="166"/>
      <c r="HX25" s="21"/>
      <c r="HY25" s="74"/>
      <c r="HZ25" s="74"/>
      <c r="IA25" s="74"/>
      <c r="IB25" s="74"/>
      <c r="IC25" s="74"/>
      <c r="ID25" s="75"/>
      <c r="IE25" s="11"/>
      <c r="IF25" s="16"/>
      <c r="IG25" s="166" t="s">
        <v>347</v>
      </c>
      <c r="IH25" s="21">
        <v>0.5</v>
      </c>
      <c r="II25" s="74"/>
      <c r="IJ25" s="74"/>
      <c r="IK25" s="74">
        <v>1.0416700000000001</v>
      </c>
      <c r="IL25" s="74"/>
      <c r="IM25" s="74"/>
      <c r="IN25" s="75"/>
      <c r="IO25" s="11"/>
      <c r="IP25" s="16"/>
    </row>
    <row r="26" spans="1:250" s="2" customFormat="1" x14ac:dyDescent="0.25">
      <c r="A26" s="166"/>
      <c r="B26" s="21"/>
      <c r="C26" s="74"/>
      <c r="D26" s="74"/>
      <c r="E26" s="74"/>
      <c r="F26" s="74"/>
      <c r="G26" s="74"/>
      <c r="H26" s="75"/>
      <c r="I26" s="11"/>
      <c r="J26" s="16"/>
      <c r="K26" s="166"/>
      <c r="L26" s="21"/>
      <c r="M26" s="74"/>
      <c r="N26" s="74"/>
      <c r="O26" s="74"/>
      <c r="P26" s="74"/>
      <c r="Q26" s="74"/>
      <c r="R26" s="75"/>
      <c r="S26" s="11"/>
      <c r="T26" s="16"/>
      <c r="U26" s="166"/>
      <c r="V26" s="21"/>
      <c r="W26" s="74"/>
      <c r="X26" s="74"/>
      <c r="Y26" s="74"/>
      <c r="Z26" s="74"/>
      <c r="AA26" s="74"/>
      <c r="AB26" s="75"/>
      <c r="AC26" s="11"/>
      <c r="AD26" s="16"/>
      <c r="AE26" s="166"/>
      <c r="AF26" s="21"/>
      <c r="AG26" s="74"/>
      <c r="AH26" s="74"/>
      <c r="AI26" s="74"/>
      <c r="AJ26" s="74"/>
      <c r="AK26" s="74"/>
      <c r="AL26" s="75"/>
      <c r="AM26" s="11"/>
      <c r="AN26" s="16"/>
      <c r="AO26" s="166"/>
      <c r="AP26" s="21"/>
      <c r="AQ26" s="74"/>
      <c r="AR26" s="74"/>
      <c r="AS26" s="74"/>
      <c r="AT26" s="74"/>
      <c r="AU26" s="74"/>
      <c r="AV26" s="75"/>
      <c r="AW26" s="11"/>
      <c r="AX26" s="16"/>
      <c r="AY26" s="166"/>
      <c r="AZ26" s="21"/>
      <c r="BA26" s="74"/>
      <c r="BB26" s="74"/>
      <c r="BC26" s="74"/>
      <c r="BD26" s="74"/>
      <c r="BE26" s="74"/>
      <c r="BF26" s="75"/>
      <c r="BG26" s="11"/>
      <c r="BH26" s="16"/>
      <c r="BI26" s="166"/>
      <c r="BJ26" s="21"/>
      <c r="BK26" s="74"/>
      <c r="BL26" s="74"/>
      <c r="BM26" s="74"/>
      <c r="BN26" s="74"/>
      <c r="BO26" s="74"/>
      <c r="BP26" s="75"/>
      <c r="BQ26" s="11"/>
      <c r="BR26" s="16"/>
      <c r="BS26" s="166"/>
      <c r="BT26" s="21"/>
      <c r="BU26" s="74"/>
      <c r="BV26" s="74"/>
      <c r="BW26" s="74"/>
      <c r="BX26" s="74"/>
      <c r="BY26" s="74"/>
      <c r="BZ26" s="75"/>
      <c r="CA26" s="11"/>
      <c r="CB26" s="16"/>
      <c r="CC26" s="166"/>
      <c r="CD26" s="21"/>
      <c r="CE26" s="74"/>
      <c r="CF26" s="74"/>
      <c r="CG26" s="74"/>
      <c r="CH26" s="74"/>
      <c r="CI26" s="74"/>
      <c r="CJ26" s="75"/>
      <c r="CK26" s="11"/>
      <c r="CL26" s="16"/>
      <c r="CM26" s="166"/>
      <c r="CN26" s="21"/>
      <c r="CO26" s="74"/>
      <c r="CP26" s="74"/>
      <c r="CQ26" s="74"/>
      <c r="CR26" s="74"/>
      <c r="CS26" s="74"/>
      <c r="CT26" s="75"/>
      <c r="CU26" s="11"/>
      <c r="CV26" s="16"/>
      <c r="CW26" s="166"/>
      <c r="CX26" s="21"/>
      <c r="CY26" s="74"/>
      <c r="CZ26" s="74"/>
      <c r="DA26" s="74"/>
      <c r="DB26" s="74"/>
      <c r="DC26" s="74"/>
      <c r="DD26" s="75"/>
      <c r="DE26" s="11"/>
      <c r="DF26" s="16"/>
      <c r="DG26" s="166"/>
      <c r="DH26" s="21"/>
      <c r="DI26" s="74"/>
      <c r="DJ26" s="74"/>
      <c r="DK26" s="74"/>
      <c r="DL26" s="74"/>
      <c r="DM26" s="74"/>
      <c r="DN26" s="75"/>
      <c r="DO26" s="11"/>
      <c r="DP26" s="16"/>
      <c r="DQ26" s="166"/>
      <c r="DR26" s="21"/>
      <c r="DS26" s="74"/>
      <c r="DT26" s="74"/>
      <c r="DU26" s="74"/>
      <c r="DV26" s="74"/>
      <c r="DW26" s="74"/>
      <c r="DX26" s="75"/>
      <c r="DY26" s="11"/>
      <c r="DZ26" s="16"/>
      <c r="EA26" s="166"/>
      <c r="EB26" s="21"/>
      <c r="EC26" s="74"/>
      <c r="ED26" s="74"/>
      <c r="EE26" s="74"/>
      <c r="EF26" s="74"/>
      <c r="EG26" s="74"/>
      <c r="EH26" s="75"/>
      <c r="EI26" s="11"/>
      <c r="EJ26" s="16"/>
      <c r="EK26" s="166"/>
      <c r="EL26" s="21"/>
      <c r="EM26" s="74"/>
      <c r="EN26" s="74"/>
      <c r="EO26" s="74"/>
      <c r="EP26" s="74"/>
      <c r="EQ26" s="74"/>
      <c r="ER26" s="75"/>
      <c r="ES26" s="11"/>
      <c r="ET26" s="16"/>
      <c r="EU26" s="166"/>
      <c r="EV26" s="21"/>
      <c r="EW26" s="74"/>
      <c r="EX26" s="74"/>
      <c r="EY26" s="74"/>
      <c r="EZ26" s="74"/>
      <c r="FA26" s="74"/>
      <c r="FB26" s="75"/>
      <c r="FC26" s="11"/>
      <c r="FD26" s="16"/>
      <c r="FE26" s="166"/>
      <c r="FF26" s="21"/>
      <c r="FG26" s="74"/>
      <c r="FH26" s="74"/>
      <c r="FI26" s="74"/>
      <c r="FJ26" s="74"/>
      <c r="FK26" s="74"/>
      <c r="FL26" s="75"/>
      <c r="FM26" s="11"/>
      <c r="FN26" s="16"/>
      <c r="FO26" s="166"/>
      <c r="FP26" s="21"/>
      <c r="FQ26" s="74"/>
      <c r="FR26" s="74"/>
      <c r="FS26" s="74"/>
      <c r="FT26" s="74"/>
      <c r="FU26" s="74"/>
      <c r="FV26" s="75"/>
      <c r="FW26" s="11"/>
      <c r="FX26" s="16"/>
      <c r="FY26" s="166"/>
      <c r="FZ26" s="21"/>
      <c r="GA26" s="74"/>
      <c r="GB26" s="74"/>
      <c r="GC26" s="74"/>
      <c r="GD26" s="74"/>
      <c r="GE26" s="74"/>
      <c r="GF26" s="75"/>
      <c r="GG26" s="11"/>
      <c r="GH26" s="16"/>
      <c r="GI26" s="166"/>
      <c r="GJ26" s="21"/>
      <c r="GK26" s="74"/>
      <c r="GL26" s="74"/>
      <c r="GM26" s="74"/>
      <c r="GN26" s="74"/>
      <c r="GO26" s="74"/>
      <c r="GP26" s="75"/>
      <c r="GQ26" s="11"/>
      <c r="GR26" s="16"/>
      <c r="GS26" s="166"/>
      <c r="GT26" s="21"/>
      <c r="GU26" s="74"/>
      <c r="GV26" s="74"/>
      <c r="GW26" s="74"/>
      <c r="GX26" s="74"/>
      <c r="GY26" s="74"/>
      <c r="GZ26" s="75"/>
      <c r="HA26" s="11"/>
      <c r="HB26" s="16"/>
      <c r="HC26" s="166"/>
      <c r="HD26" s="21"/>
      <c r="HE26" s="74"/>
      <c r="HF26" s="74"/>
      <c r="HG26" s="74"/>
      <c r="HH26" s="74"/>
      <c r="HI26" s="74"/>
      <c r="HJ26" s="75"/>
      <c r="HK26" s="11"/>
      <c r="HL26" s="16"/>
      <c r="HM26" s="166"/>
      <c r="HN26" s="21"/>
      <c r="HO26" s="74"/>
      <c r="HP26" s="74"/>
      <c r="HQ26" s="74"/>
      <c r="HR26" s="74"/>
      <c r="HS26" s="74"/>
      <c r="HT26" s="75"/>
      <c r="HU26" s="11"/>
      <c r="HV26" s="16"/>
      <c r="HW26" s="166"/>
      <c r="HX26" s="21"/>
      <c r="HY26" s="74"/>
      <c r="HZ26" s="74"/>
      <c r="IA26" s="74"/>
      <c r="IB26" s="74"/>
      <c r="IC26" s="74"/>
      <c r="ID26" s="75"/>
      <c r="IE26" s="11"/>
      <c r="IF26" s="16"/>
      <c r="IG26" s="166" t="s">
        <v>209</v>
      </c>
      <c r="IH26" s="21">
        <v>0</v>
      </c>
      <c r="II26" s="74"/>
      <c r="IJ26" s="74"/>
      <c r="IK26" s="74">
        <v>0</v>
      </c>
      <c r="IL26" s="74"/>
      <c r="IM26" s="74"/>
      <c r="IN26" s="75"/>
      <c r="IO26" s="11"/>
      <c r="IP26" s="16"/>
    </row>
    <row r="27" spans="1:250" s="2" customFormat="1" x14ac:dyDescent="0.25">
      <c r="A27" s="166"/>
      <c r="B27" s="23"/>
      <c r="C27" s="6"/>
      <c r="D27" s="6"/>
      <c r="E27" s="6"/>
      <c r="F27" s="6"/>
      <c r="G27" s="6"/>
      <c r="H27" s="27"/>
      <c r="I27" s="11"/>
      <c r="J27" s="16"/>
      <c r="K27" s="166"/>
      <c r="L27" s="23"/>
      <c r="M27" s="6"/>
      <c r="N27" s="6"/>
      <c r="O27" s="6"/>
      <c r="P27" s="6"/>
      <c r="Q27" s="6"/>
      <c r="R27" s="27"/>
      <c r="S27" s="11"/>
      <c r="T27" s="16"/>
      <c r="U27" s="166"/>
      <c r="V27" s="23"/>
      <c r="W27" s="6"/>
      <c r="X27" s="6"/>
      <c r="Y27" s="6"/>
      <c r="Z27" s="6"/>
      <c r="AA27" s="6"/>
      <c r="AB27" s="27"/>
      <c r="AC27" s="11"/>
      <c r="AD27" s="16"/>
      <c r="AE27" s="166"/>
      <c r="AF27" s="23"/>
      <c r="AG27" s="6"/>
      <c r="AH27" s="6"/>
      <c r="AI27" s="6"/>
      <c r="AJ27" s="6"/>
      <c r="AK27" s="6"/>
      <c r="AL27" s="27"/>
      <c r="AM27" s="11"/>
      <c r="AN27" s="16"/>
      <c r="AO27" s="166"/>
      <c r="AP27" s="23"/>
      <c r="AQ27" s="6"/>
      <c r="AR27" s="6"/>
      <c r="AS27" s="6"/>
      <c r="AT27" s="6"/>
      <c r="AU27" s="6"/>
      <c r="AV27" s="27"/>
      <c r="AW27" s="11"/>
      <c r="AX27" s="16"/>
      <c r="AY27" s="166"/>
      <c r="AZ27" s="23"/>
      <c r="BA27" s="6"/>
      <c r="BB27" s="6"/>
      <c r="BC27" s="6"/>
      <c r="BD27" s="6"/>
      <c r="BE27" s="6"/>
      <c r="BF27" s="27"/>
      <c r="BG27" s="11"/>
      <c r="BH27" s="16"/>
      <c r="BI27" s="166"/>
      <c r="BJ27" s="23"/>
      <c r="BK27" s="6"/>
      <c r="BL27" s="6"/>
      <c r="BM27" s="6"/>
      <c r="BN27" s="6"/>
      <c r="BO27" s="6"/>
      <c r="BP27" s="27"/>
      <c r="BQ27" s="11"/>
      <c r="BR27" s="16"/>
      <c r="BS27" s="166"/>
      <c r="BT27" s="23"/>
      <c r="BU27" s="6"/>
      <c r="BV27" s="6"/>
      <c r="BW27" s="6"/>
      <c r="BX27" s="6"/>
      <c r="BY27" s="6"/>
      <c r="BZ27" s="27"/>
      <c r="CA27" s="11"/>
      <c r="CB27" s="16"/>
      <c r="CC27" s="166"/>
      <c r="CD27" s="23"/>
      <c r="CE27" s="6"/>
      <c r="CF27" s="6"/>
      <c r="CG27" s="6"/>
      <c r="CH27" s="6"/>
      <c r="CI27" s="6"/>
      <c r="CJ27" s="27"/>
      <c r="CK27" s="11"/>
      <c r="CL27" s="16"/>
      <c r="CM27" s="166"/>
      <c r="CN27" s="23"/>
      <c r="CO27" s="6"/>
      <c r="CP27" s="6"/>
      <c r="CQ27" s="6"/>
      <c r="CR27" s="6"/>
      <c r="CS27" s="6"/>
      <c r="CT27" s="27"/>
      <c r="CU27" s="11"/>
      <c r="CV27" s="16"/>
      <c r="CW27" s="166"/>
      <c r="CX27" s="23"/>
      <c r="CY27" s="6"/>
      <c r="CZ27" s="6"/>
      <c r="DA27" s="6"/>
      <c r="DB27" s="6"/>
      <c r="DC27" s="6"/>
      <c r="DD27" s="27"/>
      <c r="DE27" s="11"/>
      <c r="DF27" s="16"/>
      <c r="DG27" s="166"/>
      <c r="DH27" s="23"/>
      <c r="DI27" s="6"/>
      <c r="DJ27" s="6"/>
      <c r="DK27" s="6"/>
      <c r="DL27" s="6"/>
      <c r="DM27" s="6"/>
      <c r="DN27" s="27"/>
      <c r="DO27" s="11"/>
      <c r="DP27" s="16"/>
      <c r="DQ27" s="166"/>
      <c r="DR27" s="23"/>
      <c r="DS27" s="6"/>
      <c r="DT27" s="6"/>
      <c r="DU27" s="6"/>
      <c r="DV27" s="6"/>
      <c r="DW27" s="6"/>
      <c r="DX27" s="27"/>
      <c r="DY27" s="11"/>
      <c r="DZ27" s="16"/>
      <c r="EA27" s="166"/>
      <c r="EB27" s="23"/>
      <c r="EC27" s="6"/>
      <c r="ED27" s="6"/>
      <c r="EE27" s="6"/>
      <c r="EF27" s="6"/>
      <c r="EG27" s="6"/>
      <c r="EH27" s="27"/>
      <c r="EI27" s="11"/>
      <c r="EJ27" s="16"/>
      <c r="EK27" s="166"/>
      <c r="EL27" s="23"/>
      <c r="EM27" s="6"/>
      <c r="EN27" s="6"/>
      <c r="EO27" s="6"/>
      <c r="EP27" s="6"/>
      <c r="EQ27" s="6"/>
      <c r="ER27" s="27"/>
      <c r="ES27" s="11"/>
      <c r="ET27" s="16"/>
      <c r="EU27" s="166"/>
      <c r="EV27" s="23"/>
      <c r="EW27" s="6"/>
      <c r="EX27" s="6"/>
      <c r="EY27" s="6"/>
      <c r="EZ27" s="6"/>
      <c r="FA27" s="6"/>
      <c r="FB27" s="27"/>
      <c r="FC27" s="11"/>
      <c r="FD27" s="16"/>
      <c r="FE27" s="166"/>
      <c r="FF27" s="23"/>
      <c r="FG27" s="6"/>
      <c r="FH27" s="6"/>
      <c r="FI27" s="6"/>
      <c r="FJ27" s="6"/>
      <c r="FK27" s="6"/>
      <c r="FL27" s="27"/>
      <c r="FM27" s="11"/>
      <c r="FN27" s="16"/>
      <c r="FO27" s="166"/>
      <c r="FP27" s="23"/>
      <c r="FQ27" s="6"/>
      <c r="FR27" s="6"/>
      <c r="FS27" s="6"/>
      <c r="FT27" s="6"/>
      <c r="FU27" s="6"/>
      <c r="FV27" s="27"/>
      <c r="FW27" s="11"/>
      <c r="FX27" s="16"/>
      <c r="FY27" s="166"/>
      <c r="FZ27" s="23"/>
      <c r="GA27" s="6"/>
      <c r="GB27" s="6"/>
      <c r="GC27" s="6"/>
      <c r="GD27" s="6"/>
      <c r="GE27" s="6"/>
      <c r="GF27" s="27"/>
      <c r="GG27" s="11"/>
      <c r="GH27" s="16"/>
      <c r="GI27" s="166"/>
      <c r="GJ27" s="23"/>
      <c r="GK27" s="6"/>
      <c r="GL27" s="6"/>
      <c r="GM27" s="6"/>
      <c r="GN27" s="6"/>
      <c r="GO27" s="6"/>
      <c r="GP27" s="27"/>
      <c r="GQ27" s="11"/>
      <c r="GR27" s="16"/>
      <c r="GS27" s="166"/>
      <c r="GT27" s="23"/>
      <c r="GU27" s="6"/>
      <c r="GV27" s="6"/>
      <c r="GW27" s="6"/>
      <c r="GX27" s="6"/>
      <c r="GY27" s="6"/>
      <c r="GZ27" s="27"/>
      <c r="HA27" s="11"/>
      <c r="HB27" s="16"/>
      <c r="HC27" s="166"/>
      <c r="HD27" s="23"/>
      <c r="HE27" s="6"/>
      <c r="HF27" s="6"/>
      <c r="HG27" s="6"/>
      <c r="HH27" s="6"/>
      <c r="HI27" s="6"/>
      <c r="HJ27" s="27"/>
      <c r="HK27" s="11"/>
      <c r="HL27" s="16"/>
      <c r="HM27" s="166"/>
      <c r="HN27" s="23"/>
      <c r="HO27" s="6"/>
      <c r="HP27" s="6"/>
      <c r="HQ27" s="6"/>
      <c r="HR27" s="6"/>
      <c r="HS27" s="6"/>
      <c r="HT27" s="27"/>
      <c r="HU27" s="11"/>
      <c r="HV27" s="16"/>
      <c r="HW27" s="166"/>
      <c r="HX27" s="23"/>
      <c r="HY27" s="6"/>
      <c r="HZ27" s="6"/>
      <c r="IA27" s="6"/>
      <c r="IB27" s="6"/>
      <c r="IC27" s="6"/>
      <c r="ID27" s="27"/>
      <c r="IE27" s="11"/>
      <c r="IF27" s="16"/>
      <c r="IG27" s="166"/>
      <c r="IH27" s="23"/>
      <c r="II27" s="6"/>
      <c r="IJ27" s="6"/>
      <c r="IK27" s="6"/>
      <c r="IL27" s="6"/>
      <c r="IM27" s="6"/>
      <c r="IN27" s="27"/>
      <c r="IO27" s="11"/>
      <c r="IP27" s="16"/>
    </row>
    <row r="28" spans="1:250" s="2" customFormat="1" ht="93" customHeight="1" x14ac:dyDescent="0.25">
      <c r="A28" s="167" t="s">
        <v>12</v>
      </c>
      <c r="B28" s="591" t="s">
        <v>246</v>
      </c>
      <c r="C28" s="592"/>
      <c r="D28" s="592"/>
      <c r="E28" s="592"/>
      <c r="F28" s="592"/>
      <c r="G28" s="592"/>
      <c r="H28" s="593"/>
      <c r="I28" s="11"/>
      <c r="J28" s="16"/>
      <c r="K28" s="167" t="s">
        <v>12</v>
      </c>
      <c r="L28" s="591" t="s">
        <v>247</v>
      </c>
      <c r="M28" s="592"/>
      <c r="N28" s="592"/>
      <c r="O28" s="592"/>
      <c r="P28" s="592"/>
      <c r="Q28" s="592"/>
      <c r="R28" s="593"/>
      <c r="S28" s="11"/>
      <c r="T28" s="16"/>
      <c r="U28" s="167" t="s">
        <v>12</v>
      </c>
      <c r="V28" s="591" t="s">
        <v>248</v>
      </c>
      <c r="W28" s="592"/>
      <c r="X28" s="592"/>
      <c r="Y28" s="592"/>
      <c r="Z28" s="592"/>
      <c r="AA28" s="592"/>
      <c r="AB28" s="593"/>
      <c r="AC28" s="11"/>
      <c r="AD28" s="16"/>
      <c r="AE28" s="167" t="s">
        <v>12</v>
      </c>
      <c r="AF28" s="591" t="s">
        <v>249</v>
      </c>
      <c r="AG28" s="592"/>
      <c r="AH28" s="592"/>
      <c r="AI28" s="592"/>
      <c r="AJ28" s="592"/>
      <c r="AK28" s="592"/>
      <c r="AL28" s="593"/>
      <c r="AM28" s="11"/>
      <c r="AN28" s="16"/>
      <c r="AO28" s="167" t="s">
        <v>12</v>
      </c>
      <c r="AP28" s="591" t="s">
        <v>250</v>
      </c>
      <c r="AQ28" s="592"/>
      <c r="AR28" s="592"/>
      <c r="AS28" s="592"/>
      <c r="AT28" s="592"/>
      <c r="AU28" s="592"/>
      <c r="AV28" s="593"/>
      <c r="AW28" s="11"/>
      <c r="AX28" s="16"/>
      <c r="AY28" s="167" t="s">
        <v>12</v>
      </c>
      <c r="AZ28" s="591" t="s">
        <v>251</v>
      </c>
      <c r="BA28" s="592"/>
      <c r="BB28" s="592"/>
      <c r="BC28" s="592"/>
      <c r="BD28" s="592"/>
      <c r="BE28" s="592"/>
      <c r="BF28" s="593"/>
      <c r="BG28" s="11"/>
      <c r="BH28" s="16"/>
      <c r="BI28" s="167" t="s">
        <v>12</v>
      </c>
      <c r="BJ28" s="591" t="s">
        <v>252</v>
      </c>
      <c r="BK28" s="592"/>
      <c r="BL28" s="592"/>
      <c r="BM28" s="592"/>
      <c r="BN28" s="592"/>
      <c r="BO28" s="592"/>
      <c r="BP28" s="593"/>
      <c r="BQ28" s="11"/>
      <c r="BR28" s="16"/>
      <c r="BS28" s="167" t="s">
        <v>12</v>
      </c>
      <c r="BT28" s="591" t="s">
        <v>258</v>
      </c>
      <c r="BU28" s="592"/>
      <c r="BV28" s="592"/>
      <c r="BW28" s="592"/>
      <c r="BX28" s="592"/>
      <c r="BY28" s="592"/>
      <c r="BZ28" s="593"/>
      <c r="CA28" s="11"/>
      <c r="CB28" s="16"/>
      <c r="CC28" s="167" t="s">
        <v>12</v>
      </c>
      <c r="CD28" s="591" t="s">
        <v>257</v>
      </c>
      <c r="CE28" s="592"/>
      <c r="CF28" s="592"/>
      <c r="CG28" s="592"/>
      <c r="CH28" s="592"/>
      <c r="CI28" s="592"/>
      <c r="CJ28" s="593"/>
      <c r="CK28" s="11"/>
      <c r="CL28" s="16"/>
      <c r="CM28" s="167" t="s">
        <v>12</v>
      </c>
      <c r="CN28" s="591" t="s">
        <v>253</v>
      </c>
      <c r="CO28" s="592"/>
      <c r="CP28" s="592"/>
      <c r="CQ28" s="592"/>
      <c r="CR28" s="592"/>
      <c r="CS28" s="592"/>
      <c r="CT28" s="593"/>
      <c r="CU28" s="11"/>
      <c r="CV28" s="16"/>
      <c r="CW28" s="167" t="s">
        <v>12</v>
      </c>
      <c r="CX28" s="591" t="s">
        <v>262</v>
      </c>
      <c r="CY28" s="592"/>
      <c r="CZ28" s="592"/>
      <c r="DA28" s="592"/>
      <c r="DB28" s="592"/>
      <c r="DC28" s="592"/>
      <c r="DD28" s="593"/>
      <c r="DE28" s="11"/>
      <c r="DF28" s="16"/>
      <c r="DG28" s="167" t="s">
        <v>12</v>
      </c>
      <c r="DH28" s="616" t="s">
        <v>182</v>
      </c>
      <c r="DI28" s="616"/>
      <c r="DJ28" s="616"/>
      <c r="DK28" s="616"/>
      <c r="DL28" s="616"/>
      <c r="DM28" s="616"/>
      <c r="DN28" s="607"/>
      <c r="DO28" s="11"/>
      <c r="DP28" s="16"/>
      <c r="DQ28" s="167" t="s">
        <v>12</v>
      </c>
      <c r="DR28" s="591" t="s">
        <v>183</v>
      </c>
      <c r="DS28" s="592"/>
      <c r="DT28" s="592"/>
      <c r="DU28" s="592"/>
      <c r="DV28" s="592"/>
      <c r="DW28" s="592"/>
      <c r="DX28" s="593"/>
      <c r="DY28" s="11"/>
      <c r="DZ28" s="16"/>
      <c r="EA28" s="167" t="s">
        <v>12</v>
      </c>
      <c r="EB28" s="591" t="s">
        <v>182</v>
      </c>
      <c r="EC28" s="592"/>
      <c r="ED28" s="592"/>
      <c r="EE28" s="592"/>
      <c r="EF28" s="592"/>
      <c r="EG28" s="592"/>
      <c r="EH28" s="593"/>
      <c r="EI28" s="11"/>
      <c r="EJ28" s="16"/>
      <c r="EK28" s="167" t="s">
        <v>12</v>
      </c>
      <c r="EL28" s="591" t="s">
        <v>183</v>
      </c>
      <c r="EM28" s="592"/>
      <c r="EN28" s="592"/>
      <c r="EO28" s="592"/>
      <c r="EP28" s="592"/>
      <c r="EQ28" s="592"/>
      <c r="ER28" s="593"/>
      <c r="ES28" s="11"/>
      <c r="ET28" s="16"/>
      <c r="EU28" s="167" t="s">
        <v>12</v>
      </c>
      <c r="EV28" s="591" t="s">
        <v>184</v>
      </c>
      <c r="EW28" s="592"/>
      <c r="EX28" s="592"/>
      <c r="EY28" s="592"/>
      <c r="EZ28" s="592"/>
      <c r="FA28" s="592"/>
      <c r="FB28" s="593"/>
      <c r="FC28" s="11"/>
      <c r="FD28" s="16"/>
      <c r="FE28" s="167" t="s">
        <v>12</v>
      </c>
      <c r="FF28" s="591" t="s">
        <v>183</v>
      </c>
      <c r="FG28" s="592"/>
      <c r="FH28" s="592"/>
      <c r="FI28" s="592"/>
      <c r="FJ28" s="592"/>
      <c r="FK28" s="592"/>
      <c r="FL28" s="593"/>
      <c r="FM28" s="11"/>
      <c r="FN28" s="16"/>
      <c r="FO28" s="167" t="s">
        <v>12</v>
      </c>
      <c r="FP28" s="591" t="s">
        <v>295</v>
      </c>
      <c r="FQ28" s="592"/>
      <c r="FR28" s="592"/>
      <c r="FS28" s="592"/>
      <c r="FT28" s="592"/>
      <c r="FU28" s="592"/>
      <c r="FV28" s="593"/>
      <c r="FW28" s="11"/>
      <c r="FX28" s="16"/>
      <c r="FY28" s="167" t="s">
        <v>12</v>
      </c>
      <c r="FZ28" s="613" t="s">
        <v>185</v>
      </c>
      <c r="GA28" s="614"/>
      <c r="GB28" s="614"/>
      <c r="GC28" s="614"/>
      <c r="GD28" s="614"/>
      <c r="GE28" s="614"/>
      <c r="GF28" s="615"/>
      <c r="GG28" s="11"/>
      <c r="GH28" s="16"/>
      <c r="GI28" s="167" t="s">
        <v>12</v>
      </c>
      <c r="GJ28" s="591" t="s">
        <v>224</v>
      </c>
      <c r="GK28" s="592"/>
      <c r="GL28" s="592"/>
      <c r="GM28" s="592"/>
      <c r="GN28" s="592"/>
      <c r="GO28" s="592"/>
      <c r="GP28" s="593"/>
      <c r="GQ28" s="11"/>
      <c r="GR28" s="16"/>
      <c r="GS28" s="167" t="s">
        <v>12</v>
      </c>
      <c r="GT28" s="591" t="s">
        <v>218</v>
      </c>
      <c r="GU28" s="592"/>
      <c r="GV28" s="592"/>
      <c r="GW28" s="592"/>
      <c r="GX28" s="592"/>
      <c r="GY28" s="592"/>
      <c r="GZ28" s="593"/>
      <c r="HA28" s="11"/>
      <c r="HB28" s="16"/>
      <c r="HC28" s="167" t="s">
        <v>12</v>
      </c>
      <c r="HD28" s="591" t="s">
        <v>215</v>
      </c>
      <c r="HE28" s="592"/>
      <c r="HF28" s="592"/>
      <c r="HG28" s="592"/>
      <c r="HH28" s="592"/>
      <c r="HI28" s="592"/>
      <c r="HJ28" s="593"/>
      <c r="HK28" s="11"/>
      <c r="HL28" s="16"/>
      <c r="HM28" s="167" t="s">
        <v>12</v>
      </c>
      <c r="HN28" s="591" t="s">
        <v>300</v>
      </c>
      <c r="HO28" s="592"/>
      <c r="HP28" s="592"/>
      <c r="HQ28" s="592"/>
      <c r="HR28" s="592"/>
      <c r="HS28" s="592"/>
      <c r="HT28" s="593"/>
      <c r="HU28" s="11"/>
      <c r="HV28" s="16"/>
      <c r="HW28" s="167" t="s">
        <v>12</v>
      </c>
      <c r="HX28" s="591" t="s">
        <v>320</v>
      </c>
      <c r="HY28" s="592"/>
      <c r="HZ28" s="592"/>
      <c r="IA28" s="592"/>
      <c r="IB28" s="592"/>
      <c r="IC28" s="592"/>
      <c r="ID28" s="593"/>
      <c r="IE28" s="11"/>
      <c r="IF28" s="16"/>
      <c r="IG28" s="167" t="s">
        <v>12</v>
      </c>
      <c r="IH28" s="606" t="s">
        <v>338</v>
      </c>
      <c r="II28" s="606"/>
      <c r="IJ28" s="606"/>
      <c r="IK28" s="606"/>
      <c r="IL28" s="606"/>
      <c r="IM28" s="606"/>
      <c r="IN28" s="607"/>
      <c r="IO28" s="11"/>
      <c r="IP28" s="16"/>
    </row>
    <row r="29" spans="1:250" s="2" customFormat="1" ht="15.75" customHeight="1" x14ac:dyDescent="0.25">
      <c r="A29" s="167"/>
      <c r="B29" s="71" t="s">
        <v>120</v>
      </c>
      <c r="C29" s="59" t="s">
        <v>180</v>
      </c>
      <c r="D29" s="59"/>
      <c r="E29" s="59"/>
      <c r="F29" s="59"/>
      <c r="G29" s="59" t="s">
        <v>180</v>
      </c>
      <c r="H29" s="137" t="s">
        <v>180</v>
      </c>
      <c r="I29" s="11"/>
      <c r="J29" s="16"/>
      <c r="K29" s="167"/>
      <c r="L29" s="71" t="s">
        <v>120</v>
      </c>
      <c r="M29" s="59" t="s">
        <v>180</v>
      </c>
      <c r="N29" s="59"/>
      <c r="O29" s="59"/>
      <c r="P29" s="59"/>
      <c r="Q29" s="59" t="s">
        <v>180</v>
      </c>
      <c r="R29" s="137" t="s">
        <v>180</v>
      </c>
      <c r="S29" s="11"/>
      <c r="T29" s="16"/>
      <c r="U29" s="167"/>
      <c r="V29" s="71" t="s">
        <v>120</v>
      </c>
      <c r="W29" s="59" t="s">
        <v>180</v>
      </c>
      <c r="X29" s="59"/>
      <c r="Y29" s="59"/>
      <c r="Z29" s="59"/>
      <c r="AA29" s="59" t="s">
        <v>180</v>
      </c>
      <c r="AB29" s="137" t="s">
        <v>180</v>
      </c>
      <c r="AC29" s="11"/>
      <c r="AD29" s="16"/>
      <c r="AE29" s="167"/>
      <c r="AF29" s="71" t="s">
        <v>120</v>
      </c>
      <c r="AG29" s="59" t="s">
        <v>180</v>
      </c>
      <c r="AH29" s="59"/>
      <c r="AI29" s="59"/>
      <c r="AJ29" s="59"/>
      <c r="AK29" s="59" t="s">
        <v>180</v>
      </c>
      <c r="AL29" s="137" t="s">
        <v>180</v>
      </c>
      <c r="AM29" s="11"/>
      <c r="AN29" s="16"/>
      <c r="AO29" s="167"/>
      <c r="AP29" s="71" t="s">
        <v>120</v>
      </c>
      <c r="AQ29" s="59" t="s">
        <v>180</v>
      </c>
      <c r="AR29" s="59"/>
      <c r="AS29" s="59"/>
      <c r="AT29" s="59"/>
      <c r="AU29" s="59" t="s">
        <v>180</v>
      </c>
      <c r="AV29" s="137" t="s">
        <v>180</v>
      </c>
      <c r="AW29" s="11"/>
      <c r="AX29" s="16"/>
      <c r="AY29" s="167"/>
      <c r="AZ29" s="71" t="s">
        <v>120</v>
      </c>
      <c r="BA29" s="59" t="s">
        <v>180</v>
      </c>
      <c r="BB29" s="59"/>
      <c r="BC29" s="59"/>
      <c r="BD29" s="59"/>
      <c r="BE29" s="59" t="s">
        <v>180</v>
      </c>
      <c r="BF29" s="137" t="s">
        <v>180</v>
      </c>
      <c r="BG29" s="11"/>
      <c r="BH29" s="16"/>
      <c r="BI29" s="167"/>
      <c r="BJ29" s="71" t="s">
        <v>120</v>
      </c>
      <c r="BK29" s="59" t="s">
        <v>181</v>
      </c>
      <c r="BL29" s="59"/>
      <c r="BM29" s="59"/>
      <c r="BN29" s="59"/>
      <c r="BO29" s="59" t="s">
        <v>181</v>
      </c>
      <c r="BP29" s="137" t="s">
        <v>181</v>
      </c>
      <c r="BQ29" s="11"/>
      <c r="BR29" s="16"/>
      <c r="BS29" s="167"/>
      <c r="BT29" s="71" t="s">
        <v>120</v>
      </c>
      <c r="BU29" s="59" t="s">
        <v>180</v>
      </c>
      <c r="BV29" s="59"/>
      <c r="BW29" s="59"/>
      <c r="BX29" s="59"/>
      <c r="BY29" s="59" t="s">
        <v>180</v>
      </c>
      <c r="BZ29" s="137" t="s">
        <v>180</v>
      </c>
      <c r="CA29" s="11"/>
      <c r="CB29" s="16"/>
      <c r="CC29" s="167"/>
      <c r="CD29" s="71" t="s">
        <v>120</v>
      </c>
      <c r="CE29" s="59" t="s">
        <v>180</v>
      </c>
      <c r="CF29" s="59"/>
      <c r="CG29" s="59"/>
      <c r="CH29" s="59"/>
      <c r="CI29" s="59" t="s">
        <v>180</v>
      </c>
      <c r="CJ29" s="137" t="s">
        <v>180</v>
      </c>
      <c r="CK29" s="11"/>
      <c r="CL29" s="16"/>
      <c r="CM29" s="167"/>
      <c r="CN29" s="71" t="s">
        <v>120</v>
      </c>
      <c r="CO29" s="59" t="s">
        <v>180</v>
      </c>
      <c r="CP29" s="59"/>
      <c r="CQ29" s="59"/>
      <c r="CR29" s="59"/>
      <c r="CS29" s="59" t="s">
        <v>180</v>
      </c>
      <c r="CT29" s="137" t="s">
        <v>180</v>
      </c>
      <c r="CU29" s="11"/>
      <c r="CV29" s="16"/>
      <c r="CW29" s="167"/>
      <c r="CX29" s="71" t="s">
        <v>120</v>
      </c>
      <c r="CY29" s="59" t="s">
        <v>180</v>
      </c>
      <c r="CZ29" s="59"/>
      <c r="DA29" s="59"/>
      <c r="DB29" s="59"/>
      <c r="DC29" s="59" t="s">
        <v>180</v>
      </c>
      <c r="DD29" s="137" t="s">
        <v>180</v>
      </c>
      <c r="DE29" s="11"/>
      <c r="DF29" s="16"/>
      <c r="DG29" s="167"/>
      <c r="DH29" s="71" t="s">
        <v>120</v>
      </c>
      <c r="DI29" s="59"/>
      <c r="DJ29" s="59"/>
      <c r="DK29" s="59"/>
      <c r="DL29" s="59"/>
      <c r="DM29" s="59"/>
      <c r="DN29" s="137"/>
      <c r="DO29" s="11"/>
      <c r="DP29" s="16"/>
      <c r="DQ29" s="167"/>
      <c r="DR29" s="71" t="s">
        <v>120</v>
      </c>
      <c r="DS29" s="59" t="s">
        <v>180</v>
      </c>
      <c r="DT29" s="59"/>
      <c r="DU29" s="59"/>
      <c r="DV29" s="59"/>
      <c r="DW29" s="59" t="s">
        <v>180</v>
      </c>
      <c r="DX29" s="137" t="s">
        <v>180</v>
      </c>
      <c r="DY29" s="11"/>
      <c r="DZ29" s="16"/>
      <c r="EA29" s="167"/>
      <c r="EB29" s="71" t="s">
        <v>120</v>
      </c>
      <c r="EC29" s="59"/>
      <c r="ED29" s="59"/>
      <c r="EE29" s="59"/>
      <c r="EF29" s="59"/>
      <c r="EG29" s="59"/>
      <c r="EH29" s="137"/>
      <c r="EI29" s="11"/>
      <c r="EJ29" s="16"/>
      <c r="EK29" s="167"/>
      <c r="EL29" s="71" t="s">
        <v>120</v>
      </c>
      <c r="EM29" s="59" t="s">
        <v>180</v>
      </c>
      <c r="EN29" s="59"/>
      <c r="EO29" s="59"/>
      <c r="EP29" s="59"/>
      <c r="EQ29" s="59" t="s">
        <v>180</v>
      </c>
      <c r="ER29" s="137" t="s">
        <v>180</v>
      </c>
      <c r="ES29" s="11"/>
      <c r="ET29" s="16"/>
      <c r="EU29" s="167"/>
      <c r="EV29" s="71" t="s">
        <v>120</v>
      </c>
      <c r="EW29" s="59" t="s">
        <v>181</v>
      </c>
      <c r="EX29" s="59"/>
      <c r="EY29" s="59"/>
      <c r="EZ29" s="59"/>
      <c r="FA29" s="59" t="s">
        <v>181</v>
      </c>
      <c r="FB29" s="137" t="s">
        <v>181</v>
      </c>
      <c r="FC29" s="11"/>
      <c r="FD29" s="16"/>
      <c r="FE29" s="167"/>
      <c r="FF29" s="71" t="s">
        <v>120</v>
      </c>
      <c r="FG29" s="59" t="s">
        <v>180</v>
      </c>
      <c r="FH29" s="59"/>
      <c r="FI29" s="59"/>
      <c r="FJ29" s="59"/>
      <c r="FK29" s="59" t="s">
        <v>180</v>
      </c>
      <c r="FL29" s="137" t="s">
        <v>180</v>
      </c>
      <c r="FM29" s="11"/>
      <c r="FN29" s="16"/>
      <c r="FO29" s="167"/>
      <c r="FP29" s="71" t="s">
        <v>120</v>
      </c>
      <c r="FQ29" s="59"/>
      <c r="FR29" s="59"/>
      <c r="FS29" s="59"/>
      <c r="FT29" s="59"/>
      <c r="FU29" s="59"/>
      <c r="FV29" s="137"/>
      <c r="FW29" s="11"/>
      <c r="FX29" s="16"/>
      <c r="FY29" s="167"/>
      <c r="FZ29" s="71" t="s">
        <v>120</v>
      </c>
      <c r="GA29" s="59" t="s">
        <v>181</v>
      </c>
      <c r="GB29" s="59"/>
      <c r="GC29" s="59"/>
      <c r="GD29" s="59"/>
      <c r="GE29" s="59" t="s">
        <v>181</v>
      </c>
      <c r="GF29" s="137" t="s">
        <v>181</v>
      </c>
      <c r="GG29" s="11"/>
      <c r="GH29" s="16"/>
      <c r="GI29" s="167"/>
      <c r="GJ29" s="71" t="s">
        <v>120</v>
      </c>
      <c r="GK29" s="59" t="s">
        <v>180</v>
      </c>
      <c r="GL29" s="59"/>
      <c r="GM29" s="59"/>
      <c r="GN29" s="59"/>
      <c r="GO29" s="59" t="s">
        <v>180</v>
      </c>
      <c r="GP29" s="137" t="s">
        <v>180</v>
      </c>
      <c r="GQ29" s="11"/>
      <c r="GR29" s="16"/>
      <c r="GS29" s="167"/>
      <c r="GT29" s="71" t="s">
        <v>120</v>
      </c>
      <c r="GU29" s="59" t="s">
        <v>180</v>
      </c>
      <c r="GV29" s="59"/>
      <c r="GW29" s="59"/>
      <c r="GX29" s="59"/>
      <c r="GY29" s="59" t="s">
        <v>180</v>
      </c>
      <c r="GZ29" s="137" t="s">
        <v>180</v>
      </c>
      <c r="HA29" s="11"/>
      <c r="HB29" s="16"/>
      <c r="HC29" s="167"/>
      <c r="HD29" s="71" t="s">
        <v>120</v>
      </c>
      <c r="HE29" s="59" t="s">
        <v>180</v>
      </c>
      <c r="HF29" s="59"/>
      <c r="HG29" s="59"/>
      <c r="HH29" s="59"/>
      <c r="HI29" s="59" t="s">
        <v>180</v>
      </c>
      <c r="HJ29" s="137" t="s">
        <v>180</v>
      </c>
      <c r="HK29" s="11"/>
      <c r="HL29" s="16"/>
      <c r="HM29" s="167"/>
      <c r="HN29" s="71" t="s">
        <v>120</v>
      </c>
      <c r="HO29" s="59"/>
      <c r="HP29" s="59"/>
      <c r="HQ29" s="59"/>
      <c r="HR29" s="59"/>
      <c r="HS29" s="59"/>
      <c r="HT29" s="137"/>
      <c r="HU29" s="11"/>
      <c r="HV29" s="16"/>
      <c r="HW29" s="167"/>
      <c r="HX29" s="71" t="s">
        <v>120</v>
      </c>
      <c r="HY29" s="59" t="s">
        <v>180</v>
      </c>
      <c r="HZ29" s="59"/>
      <c r="IA29" s="59"/>
      <c r="IB29" s="59"/>
      <c r="IC29" s="59" t="s">
        <v>180</v>
      </c>
      <c r="ID29" s="137" t="s">
        <v>180</v>
      </c>
      <c r="IE29" s="11"/>
      <c r="IF29" s="16"/>
      <c r="IG29" s="167"/>
      <c r="IH29" s="71" t="s">
        <v>120</v>
      </c>
      <c r="II29" s="59"/>
      <c r="IJ29" s="59"/>
      <c r="IK29" s="59" t="s">
        <v>180</v>
      </c>
      <c r="IL29" s="59"/>
      <c r="IM29" s="59"/>
      <c r="IN29" s="137"/>
      <c r="IO29" s="11"/>
      <c r="IP29" s="16"/>
    </row>
    <row r="30" spans="1:250" s="2" customFormat="1" ht="15" customHeight="1" x14ac:dyDescent="0.25">
      <c r="A30" s="167"/>
      <c r="B30" s="71" t="s">
        <v>102</v>
      </c>
      <c r="C30" s="59"/>
      <c r="D30" s="59"/>
      <c r="E30" s="59"/>
      <c r="F30" s="59"/>
      <c r="G30" s="59"/>
      <c r="H30" s="137"/>
      <c r="I30" s="11"/>
      <c r="J30" s="16"/>
      <c r="K30" s="167"/>
      <c r="L30" s="71" t="s">
        <v>102</v>
      </c>
      <c r="M30" s="59"/>
      <c r="N30" s="59"/>
      <c r="O30" s="59"/>
      <c r="P30" s="59"/>
      <c r="Q30" s="59"/>
      <c r="R30" s="137"/>
      <c r="S30" s="11"/>
      <c r="T30" s="16"/>
      <c r="U30" s="167"/>
      <c r="V30" s="71" t="s">
        <v>102</v>
      </c>
      <c r="W30" s="59"/>
      <c r="X30" s="59"/>
      <c r="Y30" s="59"/>
      <c r="Z30" s="59"/>
      <c r="AA30" s="59"/>
      <c r="AB30" s="137"/>
      <c r="AC30" s="11"/>
      <c r="AD30" s="16"/>
      <c r="AE30" s="167"/>
      <c r="AF30" s="71" t="s">
        <v>102</v>
      </c>
      <c r="AG30" s="59"/>
      <c r="AH30" s="59"/>
      <c r="AI30" s="59"/>
      <c r="AJ30" s="59"/>
      <c r="AK30" s="59"/>
      <c r="AL30" s="137"/>
      <c r="AM30" s="11"/>
      <c r="AN30" s="16"/>
      <c r="AO30" s="167"/>
      <c r="AP30" s="71" t="s">
        <v>102</v>
      </c>
      <c r="AQ30" s="59"/>
      <c r="AR30" s="59"/>
      <c r="AS30" s="59"/>
      <c r="AT30" s="59"/>
      <c r="AU30" s="59"/>
      <c r="AV30" s="137"/>
      <c r="AW30" s="11"/>
      <c r="AX30" s="16"/>
      <c r="AY30" s="167"/>
      <c r="AZ30" s="71" t="s">
        <v>102</v>
      </c>
      <c r="BA30" s="59"/>
      <c r="BB30" s="59"/>
      <c r="BC30" s="59"/>
      <c r="BD30" s="59"/>
      <c r="BE30" s="59"/>
      <c r="BF30" s="137"/>
      <c r="BG30" s="11"/>
      <c r="BH30" s="16"/>
      <c r="BI30" s="167"/>
      <c r="BJ30" s="71" t="s">
        <v>102</v>
      </c>
      <c r="BK30" s="59"/>
      <c r="BL30" s="59"/>
      <c r="BM30" s="59"/>
      <c r="BN30" s="59"/>
      <c r="BO30" s="59"/>
      <c r="BP30" s="137"/>
      <c r="BQ30" s="11"/>
      <c r="BR30" s="16"/>
      <c r="BS30" s="167"/>
      <c r="BT30" s="71" t="s">
        <v>102</v>
      </c>
      <c r="BU30" s="59"/>
      <c r="BV30" s="59"/>
      <c r="BW30" s="59"/>
      <c r="BX30" s="59"/>
      <c r="BY30" s="59"/>
      <c r="BZ30" s="137"/>
      <c r="CA30" s="11"/>
      <c r="CB30" s="16"/>
      <c r="CC30" s="167"/>
      <c r="CD30" s="71" t="s">
        <v>102</v>
      </c>
      <c r="CE30" s="59"/>
      <c r="CF30" s="59"/>
      <c r="CG30" s="59"/>
      <c r="CH30" s="59"/>
      <c r="CI30" s="59"/>
      <c r="CJ30" s="137"/>
      <c r="CK30" s="11"/>
      <c r="CL30" s="16"/>
      <c r="CM30" s="167"/>
      <c r="CN30" s="71" t="s">
        <v>102</v>
      </c>
      <c r="CO30" s="59"/>
      <c r="CP30" s="59"/>
      <c r="CQ30" s="59"/>
      <c r="CR30" s="59"/>
      <c r="CS30" s="59"/>
      <c r="CT30" s="137"/>
      <c r="CU30" s="11"/>
      <c r="CV30" s="16"/>
      <c r="CW30" s="167"/>
      <c r="CX30" s="71" t="s">
        <v>102</v>
      </c>
      <c r="CY30" s="59"/>
      <c r="CZ30" s="59"/>
      <c r="DA30" s="59"/>
      <c r="DB30" s="59"/>
      <c r="DC30" s="59"/>
      <c r="DD30" s="137"/>
      <c r="DE30" s="11"/>
      <c r="DF30" s="16"/>
      <c r="DG30" s="167"/>
      <c r="DH30" s="71" t="s">
        <v>102</v>
      </c>
      <c r="DI30" s="59"/>
      <c r="DJ30" s="59"/>
      <c r="DK30" s="59"/>
      <c r="DL30" s="59"/>
      <c r="DM30" s="59"/>
      <c r="DN30" s="137"/>
      <c r="DO30" s="11"/>
      <c r="DP30" s="16"/>
      <c r="DQ30" s="167"/>
      <c r="DR30" s="71" t="s">
        <v>102</v>
      </c>
      <c r="DS30" s="59"/>
      <c r="DT30" s="59"/>
      <c r="DU30" s="59"/>
      <c r="DV30" s="59"/>
      <c r="DW30" s="59"/>
      <c r="DX30" s="137"/>
      <c r="DY30" s="11"/>
      <c r="DZ30" s="16"/>
      <c r="EA30" s="167"/>
      <c r="EB30" s="71" t="s">
        <v>102</v>
      </c>
      <c r="EC30" s="59"/>
      <c r="ED30" s="59"/>
      <c r="EE30" s="59"/>
      <c r="EF30" s="59"/>
      <c r="EG30" s="59"/>
      <c r="EH30" s="137"/>
      <c r="EI30" s="11"/>
      <c r="EJ30" s="16"/>
      <c r="EK30" s="167"/>
      <c r="EL30" s="71" t="s">
        <v>102</v>
      </c>
      <c r="EM30" s="59"/>
      <c r="EN30" s="59"/>
      <c r="EO30" s="59"/>
      <c r="EP30" s="59"/>
      <c r="EQ30" s="59"/>
      <c r="ER30" s="137"/>
      <c r="ES30" s="11"/>
      <c r="ET30" s="16"/>
      <c r="EU30" s="167"/>
      <c r="EV30" s="71" t="s">
        <v>102</v>
      </c>
      <c r="EW30" s="59"/>
      <c r="EX30" s="59"/>
      <c r="EY30" s="59"/>
      <c r="EZ30" s="59"/>
      <c r="FA30" s="59"/>
      <c r="FB30" s="137"/>
      <c r="FC30" s="11"/>
      <c r="FD30" s="16"/>
      <c r="FE30" s="167"/>
      <c r="FF30" s="71" t="s">
        <v>102</v>
      </c>
      <c r="FG30" s="59"/>
      <c r="FH30" s="59"/>
      <c r="FI30" s="59"/>
      <c r="FJ30" s="59"/>
      <c r="FK30" s="59"/>
      <c r="FL30" s="137"/>
      <c r="FM30" s="11"/>
      <c r="FN30" s="16"/>
      <c r="FO30" s="167"/>
      <c r="FP30" s="71" t="s">
        <v>102</v>
      </c>
      <c r="FQ30" s="59" t="s">
        <v>181</v>
      </c>
      <c r="FR30" s="59" t="s">
        <v>181</v>
      </c>
      <c r="FS30" s="59" t="s">
        <v>181</v>
      </c>
      <c r="FT30" s="59"/>
      <c r="FU30" s="59"/>
      <c r="FV30" s="137"/>
      <c r="FW30" s="11"/>
      <c r="FX30" s="16"/>
      <c r="FY30" s="167"/>
      <c r="FZ30" s="71" t="s">
        <v>102</v>
      </c>
      <c r="GA30" s="59"/>
      <c r="GB30" s="59"/>
      <c r="GC30" s="59"/>
      <c r="GD30" s="59"/>
      <c r="GE30" s="59"/>
      <c r="GF30" s="137"/>
      <c r="GG30" s="11"/>
      <c r="GH30" s="16"/>
      <c r="GI30" s="167"/>
      <c r="GJ30" s="71" t="s">
        <v>102</v>
      </c>
      <c r="GK30" s="59"/>
      <c r="GL30" s="59"/>
      <c r="GM30" s="59"/>
      <c r="GN30" s="59"/>
      <c r="GO30" s="59"/>
      <c r="GP30" s="137"/>
      <c r="GQ30" s="11"/>
      <c r="GR30" s="16"/>
      <c r="GS30" s="167"/>
      <c r="GT30" s="71" t="s">
        <v>102</v>
      </c>
      <c r="GU30" s="59"/>
      <c r="GV30" s="59"/>
      <c r="GW30" s="59"/>
      <c r="GX30" s="59"/>
      <c r="GY30" s="59"/>
      <c r="GZ30" s="137"/>
      <c r="HA30" s="11"/>
      <c r="HB30" s="16"/>
      <c r="HC30" s="167"/>
      <c r="HD30" s="71" t="s">
        <v>102</v>
      </c>
      <c r="HE30" s="59" t="s">
        <v>180</v>
      </c>
      <c r="HF30" s="59"/>
      <c r="HG30" s="59"/>
      <c r="HH30" s="59"/>
      <c r="HI30" s="59" t="s">
        <v>180</v>
      </c>
      <c r="HJ30" s="137" t="s">
        <v>180</v>
      </c>
      <c r="HK30" s="11"/>
      <c r="HL30" s="16"/>
      <c r="HM30" s="167"/>
      <c r="HN30" s="71" t="s">
        <v>102</v>
      </c>
      <c r="HO30" s="59" t="s">
        <v>181</v>
      </c>
      <c r="HP30" s="59"/>
      <c r="HQ30" s="59"/>
      <c r="HR30" s="59"/>
      <c r="HS30" s="59"/>
      <c r="HT30" s="137"/>
      <c r="HU30" s="11"/>
      <c r="HV30" s="16"/>
      <c r="HW30" s="167"/>
      <c r="HX30" s="71" t="s">
        <v>102</v>
      </c>
      <c r="HY30" s="59" t="s">
        <v>180</v>
      </c>
      <c r="HZ30" s="59"/>
      <c r="IA30" s="59"/>
      <c r="IB30" s="59"/>
      <c r="IC30" s="59" t="s">
        <v>180</v>
      </c>
      <c r="ID30" s="137" t="s">
        <v>180</v>
      </c>
      <c r="IE30" s="11"/>
      <c r="IF30" s="16"/>
      <c r="IG30" s="167"/>
      <c r="IH30" s="71" t="s">
        <v>102</v>
      </c>
      <c r="II30" s="59"/>
      <c r="IJ30" s="59"/>
      <c r="IK30" s="59" t="s">
        <v>180</v>
      </c>
      <c r="IL30" s="59"/>
      <c r="IM30" s="59"/>
      <c r="IN30" s="137"/>
      <c r="IO30" s="11"/>
      <c r="IP30" s="16"/>
    </row>
    <row r="31" spans="1:250" s="2" customFormat="1" ht="15" hidden="1" customHeight="1" x14ac:dyDescent="0.25">
      <c r="A31" s="167"/>
      <c r="B31" s="71" t="s">
        <v>127</v>
      </c>
      <c r="C31" s="59"/>
      <c r="D31" s="59"/>
      <c r="E31" s="59"/>
      <c r="F31" s="59"/>
      <c r="G31" s="59"/>
      <c r="H31" s="137"/>
      <c r="I31" s="11"/>
      <c r="J31" s="16"/>
      <c r="K31" s="167"/>
      <c r="L31" s="71" t="s">
        <v>127</v>
      </c>
      <c r="M31" s="59"/>
      <c r="N31" s="59"/>
      <c r="O31" s="59"/>
      <c r="P31" s="59"/>
      <c r="Q31" s="59"/>
      <c r="R31" s="137"/>
      <c r="S31" s="11"/>
      <c r="T31" s="16"/>
      <c r="U31" s="167"/>
      <c r="V31" s="71" t="s">
        <v>127</v>
      </c>
      <c r="W31" s="59"/>
      <c r="X31" s="59"/>
      <c r="Y31" s="59"/>
      <c r="Z31" s="59"/>
      <c r="AA31" s="59"/>
      <c r="AB31" s="137"/>
      <c r="AC31" s="11"/>
      <c r="AD31" s="16"/>
      <c r="AE31" s="167"/>
      <c r="AF31" s="71" t="s">
        <v>127</v>
      </c>
      <c r="AG31" s="59"/>
      <c r="AH31" s="59"/>
      <c r="AI31" s="59"/>
      <c r="AJ31" s="59"/>
      <c r="AK31" s="59"/>
      <c r="AL31" s="137"/>
      <c r="AM31" s="11"/>
      <c r="AN31" s="16"/>
      <c r="AO31" s="167"/>
      <c r="AP31" s="71" t="s">
        <v>127</v>
      </c>
      <c r="AQ31" s="59"/>
      <c r="AR31" s="59"/>
      <c r="AS31" s="59"/>
      <c r="AT31" s="59"/>
      <c r="AU31" s="59"/>
      <c r="AV31" s="137"/>
      <c r="AW31" s="11"/>
      <c r="AX31" s="16"/>
      <c r="AY31" s="167"/>
      <c r="AZ31" s="71" t="s">
        <v>127</v>
      </c>
      <c r="BA31" s="59"/>
      <c r="BB31" s="59"/>
      <c r="BC31" s="59"/>
      <c r="BD31" s="59"/>
      <c r="BE31" s="59"/>
      <c r="BF31" s="137"/>
      <c r="BG31" s="11"/>
      <c r="BH31" s="16"/>
      <c r="BI31" s="167"/>
      <c r="BJ31" s="71" t="s">
        <v>127</v>
      </c>
      <c r="BK31" s="59"/>
      <c r="BL31" s="59"/>
      <c r="BM31" s="59"/>
      <c r="BN31" s="59"/>
      <c r="BO31" s="59"/>
      <c r="BP31" s="137"/>
      <c r="BQ31" s="11"/>
      <c r="BR31" s="16"/>
      <c r="BS31" s="167"/>
      <c r="BT31" s="71" t="s">
        <v>127</v>
      </c>
      <c r="BU31" s="59"/>
      <c r="BV31" s="59"/>
      <c r="BW31" s="59"/>
      <c r="BX31" s="59"/>
      <c r="BY31" s="59"/>
      <c r="BZ31" s="137"/>
      <c r="CA31" s="11"/>
      <c r="CB31" s="16"/>
      <c r="CC31" s="167"/>
      <c r="CD31" s="71" t="s">
        <v>127</v>
      </c>
      <c r="CE31" s="59"/>
      <c r="CF31" s="59"/>
      <c r="CG31" s="59"/>
      <c r="CH31" s="59"/>
      <c r="CI31" s="59"/>
      <c r="CJ31" s="137"/>
      <c r="CK31" s="11"/>
      <c r="CL31" s="16"/>
      <c r="CM31" s="167"/>
      <c r="CN31" s="71" t="s">
        <v>127</v>
      </c>
      <c r="CO31" s="59"/>
      <c r="CP31" s="59"/>
      <c r="CQ31" s="59"/>
      <c r="CR31" s="59"/>
      <c r="CS31" s="59"/>
      <c r="CT31" s="137"/>
      <c r="CU31" s="11"/>
      <c r="CV31" s="16"/>
      <c r="CW31" s="167"/>
      <c r="CX31" s="71" t="s">
        <v>127</v>
      </c>
      <c r="CY31" s="59"/>
      <c r="CZ31" s="59"/>
      <c r="DA31" s="59"/>
      <c r="DB31" s="59"/>
      <c r="DC31" s="59"/>
      <c r="DD31" s="137"/>
      <c r="DE31" s="11"/>
      <c r="DF31" s="16"/>
      <c r="DG31" s="167"/>
      <c r="DH31" s="71" t="s">
        <v>127</v>
      </c>
      <c r="DI31" s="59"/>
      <c r="DJ31" s="59"/>
      <c r="DK31" s="59"/>
      <c r="DL31" s="59"/>
      <c r="DM31" s="59"/>
      <c r="DN31" s="137"/>
      <c r="DO31" s="11"/>
      <c r="DP31" s="16"/>
      <c r="DQ31" s="167"/>
      <c r="DR31" s="71" t="s">
        <v>127</v>
      </c>
      <c r="DS31" s="59"/>
      <c r="DT31" s="59"/>
      <c r="DU31" s="59"/>
      <c r="DV31" s="59"/>
      <c r="DW31" s="59"/>
      <c r="DX31" s="137"/>
      <c r="DY31" s="11"/>
      <c r="DZ31" s="16"/>
      <c r="EA31" s="167"/>
      <c r="EB31" s="71" t="s">
        <v>127</v>
      </c>
      <c r="EC31" s="59"/>
      <c r="ED31" s="59"/>
      <c r="EE31" s="59"/>
      <c r="EF31" s="59"/>
      <c r="EG31" s="59"/>
      <c r="EH31" s="137"/>
      <c r="EI31" s="11"/>
      <c r="EJ31" s="16"/>
      <c r="EK31" s="167"/>
      <c r="EL31" s="71" t="s">
        <v>127</v>
      </c>
      <c r="EM31" s="59"/>
      <c r="EN31" s="59"/>
      <c r="EO31" s="59"/>
      <c r="EP31" s="59"/>
      <c r="EQ31" s="59"/>
      <c r="ER31" s="137"/>
      <c r="ES31" s="11"/>
      <c r="ET31" s="16"/>
      <c r="EU31" s="167"/>
      <c r="EV31" s="71" t="s">
        <v>127</v>
      </c>
      <c r="EW31" s="59"/>
      <c r="EX31" s="59"/>
      <c r="EY31" s="59"/>
      <c r="EZ31" s="59"/>
      <c r="FA31" s="59"/>
      <c r="FB31" s="137"/>
      <c r="FC31" s="11"/>
      <c r="FD31" s="16"/>
      <c r="FE31" s="167"/>
      <c r="FF31" s="71" t="s">
        <v>127</v>
      </c>
      <c r="FG31" s="59"/>
      <c r="FH31" s="59"/>
      <c r="FI31" s="59"/>
      <c r="FJ31" s="59"/>
      <c r="FK31" s="59"/>
      <c r="FL31" s="137"/>
      <c r="FM31" s="11"/>
      <c r="FN31" s="16"/>
      <c r="FO31" s="167"/>
      <c r="FP31" s="71" t="s">
        <v>127</v>
      </c>
      <c r="FQ31" s="59"/>
      <c r="FR31" s="59"/>
      <c r="FS31" s="59"/>
      <c r="FT31" s="59"/>
      <c r="FU31" s="59"/>
      <c r="FV31" s="137"/>
      <c r="FW31" s="11"/>
      <c r="FX31" s="16"/>
      <c r="FY31" s="167"/>
      <c r="FZ31" s="71" t="s">
        <v>127</v>
      </c>
      <c r="GA31" s="59"/>
      <c r="GB31" s="59"/>
      <c r="GC31" s="59"/>
      <c r="GD31" s="59"/>
      <c r="GE31" s="59"/>
      <c r="GF31" s="137"/>
      <c r="GG31" s="11"/>
      <c r="GH31" s="16"/>
      <c r="GI31" s="167"/>
      <c r="GJ31" s="71" t="s">
        <v>127</v>
      </c>
      <c r="GK31" s="59"/>
      <c r="GL31" s="59"/>
      <c r="GM31" s="59"/>
      <c r="GN31" s="59"/>
      <c r="GO31" s="59"/>
      <c r="GP31" s="137"/>
      <c r="GQ31" s="11"/>
      <c r="GR31" s="16"/>
      <c r="GS31" s="167"/>
      <c r="GT31" s="71" t="s">
        <v>127</v>
      </c>
      <c r="GU31" s="59"/>
      <c r="GV31" s="59"/>
      <c r="GW31" s="59"/>
      <c r="GX31" s="59"/>
      <c r="GY31" s="59"/>
      <c r="GZ31" s="137"/>
      <c r="HA31" s="11"/>
      <c r="HB31" s="16"/>
      <c r="HC31" s="167"/>
      <c r="HD31" s="71" t="s">
        <v>127</v>
      </c>
      <c r="HE31" s="59"/>
      <c r="HF31" s="59"/>
      <c r="HG31" s="59"/>
      <c r="HH31" s="59"/>
      <c r="HI31" s="59"/>
      <c r="HJ31" s="137"/>
      <c r="HK31" s="11"/>
      <c r="HL31" s="16"/>
      <c r="HM31" s="167"/>
      <c r="HN31" s="71" t="s">
        <v>127</v>
      </c>
      <c r="HO31" s="59"/>
      <c r="HP31" s="59"/>
      <c r="HQ31" s="59"/>
      <c r="HR31" s="59"/>
      <c r="HS31" s="59"/>
      <c r="HT31" s="137"/>
      <c r="HU31" s="11"/>
      <c r="HV31" s="16"/>
      <c r="HW31" s="167"/>
      <c r="HX31" s="71" t="s">
        <v>127</v>
      </c>
      <c r="HY31" s="59"/>
      <c r="HZ31" s="59"/>
      <c r="IA31" s="59"/>
      <c r="IB31" s="59"/>
      <c r="IC31" s="59"/>
      <c r="ID31" s="137"/>
      <c r="IE31" s="11"/>
      <c r="IF31" s="16"/>
      <c r="IG31" s="167"/>
      <c r="IH31" s="71" t="s">
        <v>127</v>
      </c>
      <c r="II31" s="59"/>
      <c r="IJ31" s="59"/>
      <c r="IK31" s="59" t="s">
        <v>180</v>
      </c>
      <c r="IL31" s="59"/>
      <c r="IM31" s="59"/>
      <c r="IN31" s="137"/>
      <c r="IO31" s="11"/>
      <c r="IP31" s="16"/>
    </row>
    <row r="32" spans="1:250" ht="16.5" hidden="1" customHeight="1" x14ac:dyDescent="0.25">
      <c r="A32" s="167"/>
      <c r="B32" s="71" t="s">
        <v>128</v>
      </c>
      <c r="C32" s="59"/>
      <c r="D32" s="59"/>
      <c r="E32" s="59"/>
      <c r="F32" s="59"/>
      <c r="G32" s="59"/>
      <c r="H32" s="137"/>
      <c r="I32" s="11"/>
      <c r="J32" s="16"/>
      <c r="K32" s="167"/>
      <c r="L32" s="71" t="s">
        <v>128</v>
      </c>
      <c r="M32" s="59"/>
      <c r="N32" s="59"/>
      <c r="O32" s="59"/>
      <c r="P32" s="59"/>
      <c r="Q32" s="59"/>
      <c r="R32" s="137"/>
      <c r="S32" s="11"/>
      <c r="T32" s="16"/>
      <c r="U32" s="167"/>
      <c r="V32" s="71" t="s">
        <v>128</v>
      </c>
      <c r="W32" s="59"/>
      <c r="X32" s="59"/>
      <c r="Y32" s="59"/>
      <c r="Z32" s="59"/>
      <c r="AA32" s="59"/>
      <c r="AB32" s="137"/>
      <c r="AC32" s="11"/>
      <c r="AD32" s="16"/>
      <c r="AE32" s="167"/>
      <c r="AF32" s="71" t="s">
        <v>128</v>
      </c>
      <c r="AG32" s="59"/>
      <c r="AH32" s="59"/>
      <c r="AI32" s="59"/>
      <c r="AJ32" s="59"/>
      <c r="AK32" s="59"/>
      <c r="AL32" s="137"/>
      <c r="AM32" s="11"/>
      <c r="AN32" s="16"/>
      <c r="AO32" s="167"/>
      <c r="AP32" s="71" t="s">
        <v>128</v>
      </c>
      <c r="AQ32" s="59"/>
      <c r="AR32" s="59"/>
      <c r="AS32" s="59"/>
      <c r="AT32" s="59"/>
      <c r="AU32" s="59"/>
      <c r="AV32" s="137"/>
      <c r="AW32" s="11"/>
      <c r="AX32" s="16"/>
      <c r="AY32" s="167"/>
      <c r="AZ32" s="71" t="s">
        <v>128</v>
      </c>
      <c r="BA32" s="59"/>
      <c r="BB32" s="59"/>
      <c r="BC32" s="59"/>
      <c r="BD32" s="59"/>
      <c r="BE32" s="59"/>
      <c r="BF32" s="137"/>
      <c r="BG32" s="11"/>
      <c r="BH32" s="16"/>
      <c r="BI32" s="167"/>
      <c r="BJ32" s="71" t="s">
        <v>128</v>
      </c>
      <c r="BK32" s="59"/>
      <c r="BL32" s="59"/>
      <c r="BM32" s="59"/>
      <c r="BN32" s="59"/>
      <c r="BO32" s="59"/>
      <c r="BP32" s="137"/>
      <c r="BQ32" s="11"/>
      <c r="BR32" s="16"/>
      <c r="BS32" s="167"/>
      <c r="BT32" s="71" t="s">
        <v>128</v>
      </c>
      <c r="BU32" s="59"/>
      <c r="BV32" s="59"/>
      <c r="BW32" s="59"/>
      <c r="BX32" s="59"/>
      <c r="BY32" s="59"/>
      <c r="BZ32" s="137"/>
      <c r="CA32" s="11"/>
      <c r="CB32" s="16"/>
      <c r="CC32" s="167"/>
      <c r="CD32" s="71" t="s">
        <v>128</v>
      </c>
      <c r="CE32" s="59"/>
      <c r="CF32" s="59"/>
      <c r="CG32" s="59"/>
      <c r="CH32" s="59"/>
      <c r="CI32" s="59"/>
      <c r="CJ32" s="137"/>
      <c r="CK32" s="11"/>
      <c r="CL32" s="16"/>
      <c r="CM32" s="167"/>
      <c r="CN32" s="71" t="s">
        <v>128</v>
      </c>
      <c r="CO32" s="59"/>
      <c r="CP32" s="59"/>
      <c r="CQ32" s="59"/>
      <c r="CR32" s="59"/>
      <c r="CS32" s="59"/>
      <c r="CT32" s="137"/>
      <c r="CU32" s="11"/>
      <c r="CV32" s="16"/>
      <c r="CW32" s="167"/>
      <c r="CX32" s="71" t="s">
        <v>128</v>
      </c>
      <c r="CY32" s="59"/>
      <c r="CZ32" s="59"/>
      <c r="DA32" s="59"/>
      <c r="DB32" s="59"/>
      <c r="DC32" s="59"/>
      <c r="DD32" s="137"/>
      <c r="DE32" s="11"/>
      <c r="DF32" s="16"/>
      <c r="DG32" s="167"/>
      <c r="DH32" s="71" t="s">
        <v>128</v>
      </c>
      <c r="DI32" s="59"/>
      <c r="DJ32" s="59"/>
      <c r="DK32" s="59"/>
      <c r="DL32" s="59"/>
      <c r="DM32" s="59"/>
      <c r="DN32" s="137"/>
      <c r="DO32" s="11"/>
      <c r="DP32" s="16"/>
      <c r="DQ32" s="167"/>
      <c r="DR32" s="71" t="s">
        <v>128</v>
      </c>
      <c r="DS32" s="59"/>
      <c r="DT32" s="59"/>
      <c r="DU32" s="59"/>
      <c r="DV32" s="59"/>
      <c r="DW32" s="59"/>
      <c r="DX32" s="137"/>
      <c r="DY32" s="11"/>
      <c r="DZ32" s="16"/>
      <c r="EA32" s="167"/>
      <c r="EB32" s="71" t="s">
        <v>128</v>
      </c>
      <c r="EC32" s="59"/>
      <c r="ED32" s="59"/>
      <c r="EE32" s="59"/>
      <c r="EF32" s="59"/>
      <c r="EG32" s="59"/>
      <c r="EH32" s="137"/>
      <c r="EI32" s="11"/>
      <c r="EJ32" s="16"/>
      <c r="EK32" s="167"/>
      <c r="EL32" s="71" t="s">
        <v>128</v>
      </c>
      <c r="EM32" s="59"/>
      <c r="EN32" s="59"/>
      <c r="EO32" s="59"/>
      <c r="EP32" s="59"/>
      <c r="EQ32" s="59"/>
      <c r="ER32" s="137"/>
      <c r="ES32" s="11"/>
      <c r="ET32" s="16"/>
      <c r="EU32" s="167"/>
      <c r="EV32" s="71" t="s">
        <v>128</v>
      </c>
      <c r="EW32" s="59"/>
      <c r="EX32" s="59"/>
      <c r="EY32" s="59"/>
      <c r="EZ32" s="59"/>
      <c r="FA32" s="59"/>
      <c r="FB32" s="137"/>
      <c r="FC32" s="11"/>
      <c r="FD32" s="16"/>
      <c r="FE32" s="167"/>
      <c r="FF32" s="71" t="s">
        <v>128</v>
      </c>
      <c r="FG32" s="59"/>
      <c r="FH32" s="59"/>
      <c r="FI32" s="59"/>
      <c r="FJ32" s="59"/>
      <c r="FK32" s="59"/>
      <c r="FL32" s="137"/>
      <c r="FM32" s="11"/>
      <c r="FN32" s="16"/>
      <c r="FO32" s="167"/>
      <c r="FP32" s="71" t="s">
        <v>128</v>
      </c>
      <c r="FQ32" s="59"/>
      <c r="FR32" s="59"/>
      <c r="FS32" s="59"/>
      <c r="FT32" s="59"/>
      <c r="FU32" s="59"/>
      <c r="FV32" s="137"/>
      <c r="FW32" s="11"/>
      <c r="FX32" s="16"/>
      <c r="FY32" s="167"/>
      <c r="FZ32" s="71" t="s">
        <v>128</v>
      </c>
      <c r="GA32" s="59"/>
      <c r="GB32" s="59"/>
      <c r="GC32" s="59"/>
      <c r="GD32" s="59"/>
      <c r="GE32" s="59"/>
      <c r="GF32" s="137"/>
      <c r="GG32" s="11"/>
      <c r="GH32" s="16"/>
      <c r="GI32" s="167"/>
      <c r="GJ32" s="71" t="s">
        <v>128</v>
      </c>
      <c r="GK32" s="59"/>
      <c r="GL32" s="59"/>
      <c r="GM32" s="59"/>
      <c r="GN32" s="59"/>
      <c r="GO32" s="59"/>
      <c r="GP32" s="137"/>
      <c r="GQ32" s="11"/>
      <c r="GR32" s="16"/>
      <c r="GS32" s="167"/>
      <c r="GT32" s="71" t="s">
        <v>128</v>
      </c>
      <c r="GU32" s="59"/>
      <c r="GV32" s="59"/>
      <c r="GW32" s="59"/>
      <c r="GX32" s="59"/>
      <c r="GY32" s="59"/>
      <c r="GZ32" s="137"/>
      <c r="HA32" s="11"/>
      <c r="HB32" s="16"/>
      <c r="HC32" s="167"/>
      <c r="HD32" s="71" t="s">
        <v>128</v>
      </c>
      <c r="HE32" s="59"/>
      <c r="HF32" s="59"/>
      <c r="HG32" s="59"/>
      <c r="HH32" s="59"/>
      <c r="HI32" s="59"/>
      <c r="HJ32" s="137"/>
      <c r="HK32" s="11"/>
      <c r="HL32" s="16"/>
      <c r="HM32" s="167"/>
      <c r="HN32" s="71" t="s">
        <v>128</v>
      </c>
      <c r="HO32" s="59"/>
      <c r="HP32" s="59"/>
      <c r="HQ32" s="59"/>
      <c r="HR32" s="59"/>
      <c r="HS32" s="59"/>
      <c r="HT32" s="137"/>
      <c r="HU32" s="11"/>
      <c r="HV32" s="16"/>
      <c r="HW32" s="167"/>
      <c r="HX32" s="71" t="s">
        <v>128</v>
      </c>
      <c r="HY32" s="59"/>
      <c r="HZ32" s="59"/>
      <c r="IA32" s="59"/>
      <c r="IB32" s="59"/>
      <c r="IC32" s="59"/>
      <c r="ID32" s="137"/>
      <c r="IE32" s="11"/>
      <c r="IF32" s="16"/>
      <c r="IG32" s="167"/>
      <c r="IH32" s="71" t="s">
        <v>128</v>
      </c>
      <c r="II32" s="59"/>
      <c r="IJ32" s="59"/>
      <c r="IK32" s="59" t="s">
        <v>180</v>
      </c>
      <c r="IL32" s="59"/>
      <c r="IM32" s="59"/>
      <c r="IN32" s="137"/>
      <c r="IO32" s="11"/>
      <c r="IP32" s="16"/>
    </row>
    <row r="33" spans="1:250" ht="16.5" customHeight="1" x14ac:dyDescent="0.25">
      <c r="A33" s="167"/>
      <c r="B33" s="71" t="s">
        <v>103</v>
      </c>
      <c r="C33" s="59"/>
      <c r="D33" s="59"/>
      <c r="E33" s="59"/>
      <c r="F33" s="59"/>
      <c r="G33" s="59"/>
      <c r="H33" s="137"/>
      <c r="I33" s="11"/>
      <c r="J33" s="16"/>
      <c r="K33" s="167"/>
      <c r="L33" s="71" t="s">
        <v>103</v>
      </c>
      <c r="M33" s="59"/>
      <c r="N33" s="59"/>
      <c r="O33" s="59"/>
      <c r="P33" s="59"/>
      <c r="Q33" s="59"/>
      <c r="R33" s="137"/>
      <c r="S33" s="11"/>
      <c r="T33" s="16"/>
      <c r="U33" s="167"/>
      <c r="V33" s="71" t="s">
        <v>103</v>
      </c>
      <c r="W33" s="59"/>
      <c r="X33" s="59"/>
      <c r="Y33" s="59"/>
      <c r="Z33" s="59"/>
      <c r="AA33" s="59"/>
      <c r="AB33" s="137"/>
      <c r="AC33" s="11"/>
      <c r="AD33" s="16"/>
      <c r="AE33" s="167"/>
      <c r="AF33" s="71" t="s">
        <v>103</v>
      </c>
      <c r="AG33" s="59"/>
      <c r="AH33" s="59"/>
      <c r="AI33" s="59"/>
      <c r="AJ33" s="59"/>
      <c r="AK33" s="59"/>
      <c r="AL33" s="137"/>
      <c r="AM33" s="11"/>
      <c r="AN33" s="16"/>
      <c r="AO33" s="167"/>
      <c r="AP33" s="71" t="s">
        <v>103</v>
      </c>
      <c r="AQ33" s="59"/>
      <c r="AR33" s="59"/>
      <c r="AS33" s="59"/>
      <c r="AT33" s="59"/>
      <c r="AU33" s="59"/>
      <c r="AV33" s="137"/>
      <c r="AW33" s="11"/>
      <c r="AX33" s="16"/>
      <c r="AY33" s="167"/>
      <c r="AZ33" s="71" t="s">
        <v>103</v>
      </c>
      <c r="BA33" s="59"/>
      <c r="BB33" s="59"/>
      <c r="BC33" s="59"/>
      <c r="BD33" s="59"/>
      <c r="BE33" s="59"/>
      <c r="BF33" s="137"/>
      <c r="BG33" s="11"/>
      <c r="BH33" s="16"/>
      <c r="BI33" s="167"/>
      <c r="BJ33" s="71" t="s">
        <v>103</v>
      </c>
      <c r="BK33" s="59"/>
      <c r="BL33" s="59"/>
      <c r="BM33" s="59"/>
      <c r="BN33" s="59"/>
      <c r="BO33" s="59"/>
      <c r="BP33" s="137"/>
      <c r="BQ33" s="11"/>
      <c r="BR33" s="16"/>
      <c r="BS33" s="167"/>
      <c r="BT33" s="71" t="s">
        <v>103</v>
      </c>
      <c r="BU33" s="59"/>
      <c r="BV33" s="59"/>
      <c r="BW33" s="59"/>
      <c r="BX33" s="59"/>
      <c r="BY33" s="59"/>
      <c r="BZ33" s="137"/>
      <c r="CA33" s="11"/>
      <c r="CB33" s="16"/>
      <c r="CC33" s="167"/>
      <c r="CD33" s="71" t="s">
        <v>103</v>
      </c>
      <c r="CE33" s="59"/>
      <c r="CF33" s="59"/>
      <c r="CG33" s="59"/>
      <c r="CH33" s="59"/>
      <c r="CI33" s="59"/>
      <c r="CJ33" s="137"/>
      <c r="CK33" s="11"/>
      <c r="CL33" s="16"/>
      <c r="CM33" s="167"/>
      <c r="CN33" s="71" t="s">
        <v>103</v>
      </c>
      <c r="CO33" s="59"/>
      <c r="CP33" s="59"/>
      <c r="CQ33" s="59"/>
      <c r="CR33" s="59"/>
      <c r="CS33" s="59"/>
      <c r="CT33" s="137"/>
      <c r="CU33" s="11"/>
      <c r="CV33" s="16"/>
      <c r="CW33" s="167"/>
      <c r="CX33" s="71" t="s">
        <v>103</v>
      </c>
      <c r="CY33" s="59"/>
      <c r="CZ33" s="59"/>
      <c r="DA33" s="59"/>
      <c r="DB33" s="59"/>
      <c r="DC33" s="59"/>
      <c r="DD33" s="137"/>
      <c r="DE33" s="11"/>
      <c r="DF33" s="16"/>
      <c r="DG33" s="167"/>
      <c r="DH33" s="71" t="s">
        <v>103</v>
      </c>
      <c r="DI33" s="59"/>
      <c r="DJ33" s="59"/>
      <c r="DK33" s="59"/>
      <c r="DL33" s="59"/>
      <c r="DM33" s="59"/>
      <c r="DN33" s="137"/>
      <c r="DO33" s="11"/>
      <c r="DP33" s="16"/>
      <c r="DQ33" s="167"/>
      <c r="DR33" s="71" t="s">
        <v>103</v>
      </c>
      <c r="DS33" s="59"/>
      <c r="DT33" s="59"/>
      <c r="DU33" s="59"/>
      <c r="DV33" s="59"/>
      <c r="DW33" s="59"/>
      <c r="DX33" s="137"/>
      <c r="DY33" s="11"/>
      <c r="DZ33" s="16"/>
      <c r="EA33" s="167"/>
      <c r="EB33" s="71" t="s">
        <v>103</v>
      </c>
      <c r="EC33" s="59"/>
      <c r="ED33" s="59"/>
      <c r="EE33" s="59"/>
      <c r="EF33" s="59"/>
      <c r="EG33" s="59"/>
      <c r="EH33" s="137"/>
      <c r="EI33" s="11"/>
      <c r="EJ33" s="16"/>
      <c r="EK33" s="167"/>
      <c r="EL33" s="71" t="s">
        <v>103</v>
      </c>
      <c r="EM33" s="59"/>
      <c r="EN33" s="59"/>
      <c r="EO33" s="59"/>
      <c r="EP33" s="59"/>
      <c r="EQ33" s="59"/>
      <c r="ER33" s="137"/>
      <c r="ES33" s="11"/>
      <c r="ET33" s="16"/>
      <c r="EU33" s="167"/>
      <c r="EV33" s="71" t="s">
        <v>103</v>
      </c>
      <c r="EW33" s="59"/>
      <c r="EX33" s="59"/>
      <c r="EY33" s="59"/>
      <c r="EZ33" s="59"/>
      <c r="FA33" s="59"/>
      <c r="FB33" s="137"/>
      <c r="FC33" s="11"/>
      <c r="FD33" s="16"/>
      <c r="FE33" s="167"/>
      <c r="FF33" s="71" t="s">
        <v>103</v>
      </c>
      <c r="FG33" s="59"/>
      <c r="FH33" s="59"/>
      <c r="FI33" s="59"/>
      <c r="FJ33" s="59"/>
      <c r="FK33" s="59"/>
      <c r="FL33" s="137"/>
      <c r="FM33" s="11"/>
      <c r="FN33" s="16"/>
      <c r="FO33" s="167"/>
      <c r="FP33" s="71" t="s">
        <v>103</v>
      </c>
      <c r="FQ33" s="59"/>
      <c r="FR33" s="59"/>
      <c r="FS33" s="59"/>
      <c r="FT33" s="59"/>
      <c r="FU33" s="59"/>
      <c r="FV33" s="137"/>
      <c r="FW33" s="11"/>
      <c r="FX33" s="16"/>
      <c r="FY33" s="167"/>
      <c r="FZ33" s="71" t="s">
        <v>103</v>
      </c>
      <c r="GA33" s="59"/>
      <c r="GB33" s="59"/>
      <c r="GC33" s="59"/>
      <c r="GD33" s="59"/>
      <c r="GE33" s="59"/>
      <c r="GF33" s="137"/>
      <c r="GG33" s="11"/>
      <c r="GH33" s="16"/>
      <c r="GI33" s="167"/>
      <c r="GJ33" s="71" t="s">
        <v>103</v>
      </c>
      <c r="GK33" s="59"/>
      <c r="GL33" s="59"/>
      <c r="GM33" s="59"/>
      <c r="GN33" s="59"/>
      <c r="GO33" s="59"/>
      <c r="GP33" s="137"/>
      <c r="GQ33" s="11"/>
      <c r="GR33" s="16"/>
      <c r="GS33" s="167"/>
      <c r="GT33" s="71" t="s">
        <v>103</v>
      </c>
      <c r="GU33" s="59"/>
      <c r="GV33" s="59"/>
      <c r="GW33" s="59"/>
      <c r="GX33" s="59"/>
      <c r="GY33" s="59"/>
      <c r="GZ33" s="137"/>
      <c r="HA33" s="11"/>
      <c r="HB33" s="16"/>
      <c r="HC33" s="167"/>
      <c r="HD33" s="71" t="s">
        <v>103</v>
      </c>
      <c r="HE33" s="59"/>
      <c r="HF33" s="59"/>
      <c r="HG33" s="59"/>
      <c r="HH33" s="59"/>
      <c r="HI33" s="59"/>
      <c r="HJ33" s="137"/>
      <c r="HK33" s="11"/>
      <c r="HL33" s="16"/>
      <c r="HM33" s="167"/>
      <c r="HN33" s="71" t="s">
        <v>103</v>
      </c>
      <c r="HO33" s="59"/>
      <c r="HP33" s="59"/>
      <c r="HQ33" s="59"/>
      <c r="HR33" s="59"/>
      <c r="HS33" s="59"/>
      <c r="HT33" s="137"/>
      <c r="HU33" s="11"/>
      <c r="HV33" s="16"/>
      <c r="HW33" s="167"/>
      <c r="HX33" s="71" t="s">
        <v>103</v>
      </c>
      <c r="HY33" s="59" t="s">
        <v>180</v>
      </c>
      <c r="HZ33" s="59"/>
      <c r="IA33" s="59"/>
      <c r="IB33" s="59"/>
      <c r="IC33" s="59" t="s">
        <v>180</v>
      </c>
      <c r="ID33" s="137" t="s">
        <v>180</v>
      </c>
      <c r="IE33" s="11"/>
      <c r="IF33" s="16"/>
      <c r="IG33" s="167"/>
      <c r="IH33" s="71" t="s">
        <v>103</v>
      </c>
      <c r="II33" s="59"/>
      <c r="IJ33" s="59"/>
      <c r="IK33" s="59" t="s">
        <v>180</v>
      </c>
      <c r="IL33" s="59"/>
      <c r="IM33" s="59"/>
      <c r="IN33" s="137"/>
      <c r="IO33" s="11"/>
      <c r="IP33" s="16"/>
    </row>
    <row r="34" spans="1:250" ht="16.5" customHeight="1" x14ac:dyDescent="0.25">
      <c r="A34" s="168"/>
      <c r="B34" s="12" t="s">
        <v>23</v>
      </c>
      <c r="C34" s="78"/>
      <c r="D34" s="78"/>
      <c r="E34" s="78"/>
      <c r="F34" s="79"/>
      <c r="G34" s="80">
        <v>11490</v>
      </c>
      <c r="H34" s="81">
        <v>410</v>
      </c>
      <c r="I34" s="11"/>
      <c r="J34" s="16"/>
      <c r="K34" s="168"/>
      <c r="L34" s="12" t="s">
        <v>23</v>
      </c>
      <c r="M34" s="78"/>
      <c r="N34" s="78"/>
      <c r="O34" s="78"/>
      <c r="P34" s="78"/>
      <c r="Q34" s="78">
        <v>11780</v>
      </c>
      <c r="R34" s="198">
        <v>424</v>
      </c>
      <c r="S34" s="11"/>
      <c r="T34" s="16"/>
      <c r="U34" s="168"/>
      <c r="V34" s="12" t="s">
        <v>23</v>
      </c>
      <c r="W34" s="78"/>
      <c r="X34" s="78"/>
      <c r="Y34" s="78"/>
      <c r="Z34" s="79"/>
      <c r="AA34" s="80">
        <v>12089</v>
      </c>
      <c r="AB34" s="81">
        <v>455</v>
      </c>
      <c r="AC34" s="11"/>
      <c r="AD34" s="16"/>
      <c r="AE34" s="168"/>
      <c r="AF34" s="12" t="s">
        <v>23</v>
      </c>
      <c r="AG34" s="78"/>
      <c r="AH34" s="78"/>
      <c r="AI34" s="78"/>
      <c r="AJ34" s="79"/>
      <c r="AK34" s="80">
        <v>12471</v>
      </c>
      <c r="AL34" s="81">
        <v>491</v>
      </c>
      <c r="AM34" s="11"/>
      <c r="AN34" s="16"/>
      <c r="AO34" s="168"/>
      <c r="AP34" s="12" t="s">
        <v>23</v>
      </c>
      <c r="AQ34" s="78"/>
      <c r="AR34" s="78"/>
      <c r="AS34" s="78"/>
      <c r="AT34" s="79"/>
      <c r="AU34" s="80">
        <v>13181</v>
      </c>
      <c r="AV34" s="81">
        <v>595</v>
      </c>
      <c r="AW34" s="11"/>
      <c r="AX34" s="16"/>
      <c r="AY34" s="168"/>
      <c r="AZ34" s="12" t="s">
        <v>23</v>
      </c>
      <c r="BA34" s="78"/>
      <c r="BB34" s="78"/>
      <c r="BC34" s="78"/>
      <c r="BD34" s="79"/>
      <c r="BE34" s="80">
        <v>16513</v>
      </c>
      <c r="BF34" s="81">
        <v>706</v>
      </c>
      <c r="BG34" s="11"/>
      <c r="BH34" s="16"/>
      <c r="BI34" s="168"/>
      <c r="BJ34" s="12" t="s">
        <v>23</v>
      </c>
      <c r="BK34" s="78"/>
      <c r="BL34" s="78"/>
      <c r="BM34" s="78"/>
      <c r="BN34" s="79"/>
      <c r="BO34" s="80">
        <v>19412</v>
      </c>
      <c r="BP34" s="81">
        <v>835</v>
      </c>
      <c r="BQ34" s="11"/>
      <c r="BR34" s="16"/>
      <c r="BS34" s="168"/>
      <c r="BT34" s="12" t="s">
        <v>23</v>
      </c>
      <c r="BU34" s="78"/>
      <c r="BV34" s="78"/>
      <c r="BW34" s="78"/>
      <c r="BX34" s="79"/>
      <c r="BY34" s="80">
        <v>20660</v>
      </c>
      <c r="BZ34" s="81">
        <v>952</v>
      </c>
      <c r="CA34" s="11"/>
      <c r="CB34" s="16"/>
      <c r="CC34" s="168"/>
      <c r="CD34" s="12" t="s">
        <v>23</v>
      </c>
      <c r="CE34" s="78"/>
      <c r="CF34" s="78"/>
      <c r="CG34" s="78"/>
      <c r="CH34" s="79"/>
      <c r="CI34" s="80">
        <v>23354</v>
      </c>
      <c r="CJ34" s="81">
        <v>1087</v>
      </c>
      <c r="CK34" s="11"/>
      <c r="CL34" s="16"/>
      <c r="CM34" s="168"/>
      <c r="CN34" s="12" t="s">
        <v>23</v>
      </c>
      <c r="CO34" s="78"/>
      <c r="CP34" s="78"/>
      <c r="CQ34" s="78"/>
      <c r="CR34" s="79"/>
      <c r="CS34" s="80">
        <v>25212</v>
      </c>
      <c r="CT34" s="81">
        <v>1197</v>
      </c>
      <c r="CU34" s="11"/>
      <c r="CV34" s="16"/>
      <c r="CW34" s="168"/>
      <c r="CX34" s="12" t="s">
        <v>23</v>
      </c>
      <c r="CY34" s="78"/>
      <c r="CZ34" s="78"/>
      <c r="DA34" s="78"/>
      <c r="DB34" s="79"/>
      <c r="DC34" s="80">
        <v>26951</v>
      </c>
      <c r="DD34" s="81">
        <v>1351</v>
      </c>
      <c r="DE34" s="11"/>
      <c r="DF34" s="16"/>
      <c r="DG34" s="168"/>
      <c r="DH34" s="12" t="s">
        <v>23</v>
      </c>
      <c r="DI34" s="78"/>
      <c r="DJ34" s="10"/>
      <c r="DK34" s="10"/>
      <c r="DL34" s="79"/>
      <c r="DM34" s="80"/>
      <c r="DN34" s="81"/>
      <c r="DO34" s="11"/>
      <c r="DP34" s="16"/>
      <c r="DQ34" s="168"/>
      <c r="DR34" s="12" t="s">
        <v>23</v>
      </c>
      <c r="DS34" s="78"/>
      <c r="DT34" s="10"/>
      <c r="DU34" s="10"/>
      <c r="DV34" s="79">
        <v>3418</v>
      </c>
      <c r="DW34" s="80">
        <v>28349</v>
      </c>
      <c r="DX34" s="81">
        <v>1517</v>
      </c>
      <c r="DY34" s="11"/>
      <c r="DZ34" s="16"/>
      <c r="EA34" s="168"/>
      <c r="EB34" s="12" t="s">
        <v>23</v>
      </c>
      <c r="EC34" s="78"/>
      <c r="ED34" s="10"/>
      <c r="EE34" s="10"/>
      <c r="EF34" s="142"/>
      <c r="EG34" s="142"/>
      <c r="EH34" s="143"/>
      <c r="EI34" s="11"/>
      <c r="EJ34" s="16"/>
      <c r="EK34" s="168"/>
      <c r="EL34" s="12" t="s">
        <v>23</v>
      </c>
      <c r="EM34" s="78"/>
      <c r="EN34" s="10"/>
      <c r="EO34" s="10"/>
      <c r="EP34" s="142">
        <v>3580</v>
      </c>
      <c r="EQ34" s="142">
        <v>29643</v>
      </c>
      <c r="ER34" s="143">
        <v>1710</v>
      </c>
      <c r="ES34" s="11"/>
      <c r="ET34" s="16"/>
      <c r="EU34" s="168"/>
      <c r="EV34" s="12" t="s">
        <v>23</v>
      </c>
      <c r="EW34" s="10"/>
      <c r="EX34" s="10"/>
      <c r="EY34" s="10"/>
      <c r="EZ34" s="142"/>
      <c r="FA34" s="142"/>
      <c r="FB34" s="143"/>
      <c r="FC34" s="11"/>
      <c r="FD34" s="16"/>
      <c r="FE34" s="168"/>
      <c r="FF34" s="12" t="s">
        <v>23</v>
      </c>
      <c r="FG34" s="10"/>
      <c r="FH34" s="10"/>
      <c r="FI34" s="10"/>
      <c r="FJ34" s="142">
        <v>3688</v>
      </c>
      <c r="FK34" s="142">
        <v>30534</v>
      </c>
      <c r="FL34" s="143">
        <v>1912</v>
      </c>
      <c r="FM34" s="11"/>
      <c r="FN34" s="16"/>
      <c r="FO34" s="168"/>
      <c r="FP34" s="12" t="s">
        <v>23</v>
      </c>
      <c r="FQ34" s="10"/>
      <c r="FR34" s="10"/>
      <c r="FS34" s="10"/>
      <c r="FT34" s="79"/>
      <c r="FU34" s="80"/>
      <c r="FV34" s="81"/>
      <c r="FW34" s="11"/>
      <c r="FX34" s="16"/>
      <c r="FY34" s="168"/>
      <c r="FZ34" s="12" t="s">
        <v>23</v>
      </c>
      <c r="GA34" s="10"/>
      <c r="GB34" s="10"/>
      <c r="GC34" s="10"/>
      <c r="GD34" s="79"/>
      <c r="GE34" s="80"/>
      <c r="GF34" s="81"/>
      <c r="GG34" s="11"/>
      <c r="GH34" s="16"/>
      <c r="GI34" s="168"/>
      <c r="GJ34" s="12" t="s">
        <v>23</v>
      </c>
      <c r="GK34" s="10"/>
      <c r="GL34" s="10"/>
      <c r="GM34" s="10"/>
      <c r="GN34" s="79"/>
      <c r="GO34" s="80"/>
      <c r="GP34" s="81"/>
      <c r="GQ34" s="11"/>
      <c r="GR34" s="16"/>
      <c r="GS34" s="168"/>
      <c r="GT34" s="12" t="s">
        <v>23</v>
      </c>
      <c r="GU34" s="10"/>
      <c r="GV34" s="10"/>
      <c r="GW34" s="10"/>
      <c r="GX34" s="79"/>
      <c r="GY34" s="80"/>
      <c r="GZ34" s="81"/>
      <c r="HA34" s="11"/>
      <c r="HB34" s="16"/>
      <c r="HC34" s="168"/>
      <c r="HD34" s="12" t="s">
        <v>23</v>
      </c>
      <c r="HE34" s="10"/>
      <c r="HF34" s="10"/>
      <c r="HG34" s="10"/>
      <c r="HH34" s="79"/>
      <c r="HI34" s="80"/>
      <c r="HJ34" s="81"/>
      <c r="HK34" s="11"/>
      <c r="HL34" s="16"/>
      <c r="HM34" s="168"/>
      <c r="HN34" s="12" t="s">
        <v>23</v>
      </c>
      <c r="HO34" s="10"/>
      <c r="HP34" s="10"/>
      <c r="HQ34" s="10"/>
      <c r="HR34" s="79"/>
      <c r="HS34" s="80"/>
      <c r="HT34" s="81"/>
      <c r="HU34" s="11"/>
      <c r="HV34" s="16"/>
      <c r="HW34" s="168"/>
      <c r="HX34" s="12" t="s">
        <v>23</v>
      </c>
      <c r="HY34" s="252"/>
      <c r="HZ34" s="252"/>
      <c r="IA34" s="252"/>
      <c r="IB34" s="253"/>
      <c r="IC34" s="254">
        <v>35838</v>
      </c>
      <c r="ID34" s="81">
        <v>3393</v>
      </c>
      <c r="IE34" s="11"/>
      <c r="IF34" s="16"/>
      <c r="IG34" s="168"/>
      <c r="IH34" s="12" t="s">
        <v>23</v>
      </c>
      <c r="II34" s="252"/>
      <c r="IJ34" s="252"/>
      <c r="IK34" s="252"/>
      <c r="IL34" s="253"/>
      <c r="IM34" s="254"/>
      <c r="IN34" s="81"/>
      <c r="IO34" s="11"/>
      <c r="IP34" s="16"/>
    </row>
    <row r="35" spans="1:250" s="3" customFormat="1" ht="16.5" customHeight="1" thickBot="1" x14ac:dyDescent="0.3">
      <c r="A35" s="169"/>
      <c r="B35" s="28" t="s">
        <v>20</v>
      </c>
      <c r="C35" s="83">
        <f>11490+410</f>
        <v>11900</v>
      </c>
      <c r="D35" s="83">
        <f>1745+381</f>
        <v>2126</v>
      </c>
      <c r="E35" s="83">
        <f>9745+29</f>
        <v>9774</v>
      </c>
      <c r="F35" s="83"/>
      <c r="G35" s="83">
        <v>11490</v>
      </c>
      <c r="H35" s="84">
        <v>410</v>
      </c>
      <c r="I35" s="25"/>
      <c r="J35" s="18"/>
      <c r="K35" s="169"/>
      <c r="L35" s="28" t="s">
        <v>20</v>
      </c>
      <c r="M35" s="83">
        <f>SUM(Q35:R35)</f>
        <v>12204</v>
      </c>
      <c r="N35" s="196">
        <f>1793+395</f>
        <v>2188</v>
      </c>
      <c r="O35" s="196">
        <f>9987+29</f>
        <v>10016</v>
      </c>
      <c r="P35" s="196"/>
      <c r="Q35" s="196">
        <v>11780</v>
      </c>
      <c r="R35" s="197">
        <v>424</v>
      </c>
      <c r="S35" s="25"/>
      <c r="T35" s="18"/>
      <c r="U35" s="169"/>
      <c r="V35" s="28" t="s">
        <v>20</v>
      </c>
      <c r="W35" s="83">
        <f>SUM(AA35:AB35)</f>
        <v>12544</v>
      </c>
      <c r="X35" s="83">
        <f>1930+426</f>
        <v>2356</v>
      </c>
      <c r="Y35" s="83">
        <f>10159+29</f>
        <v>10188</v>
      </c>
      <c r="Z35" s="83"/>
      <c r="AA35" s="83">
        <v>12089</v>
      </c>
      <c r="AB35" s="84">
        <v>455</v>
      </c>
      <c r="AC35" s="25"/>
      <c r="AD35" s="18"/>
      <c r="AE35" s="169"/>
      <c r="AF35" s="28" t="s">
        <v>20</v>
      </c>
      <c r="AG35" s="83">
        <f>SUM(AK35:AL35)</f>
        <v>12962</v>
      </c>
      <c r="AH35" s="83">
        <f>1998+449</f>
        <v>2447</v>
      </c>
      <c r="AI35" s="83">
        <f>10473+42</f>
        <v>10515</v>
      </c>
      <c r="AJ35" s="83"/>
      <c r="AK35" s="83">
        <v>12471</v>
      </c>
      <c r="AL35" s="84">
        <v>491</v>
      </c>
      <c r="AM35" s="25"/>
      <c r="AN35" s="18"/>
      <c r="AO35" s="169"/>
      <c r="AP35" s="28" t="s">
        <v>20</v>
      </c>
      <c r="AQ35" s="83">
        <f>SUM(AU35:AV35)</f>
        <v>13776</v>
      </c>
      <c r="AR35" s="83">
        <f>2134+533</f>
        <v>2667</v>
      </c>
      <c r="AS35" s="83">
        <f>11047+62</f>
        <v>11109</v>
      </c>
      <c r="AT35" s="83"/>
      <c r="AU35" s="83">
        <v>13181</v>
      </c>
      <c r="AV35" s="84">
        <v>595</v>
      </c>
      <c r="AW35" s="25"/>
      <c r="AX35" s="18"/>
      <c r="AY35" s="169"/>
      <c r="AZ35" s="28" t="s">
        <v>20</v>
      </c>
      <c r="BA35" s="83">
        <f>SUM(BE35:BF35)</f>
        <v>17219</v>
      </c>
      <c r="BB35" s="83">
        <f>2428+617</f>
        <v>3045</v>
      </c>
      <c r="BC35" s="83">
        <f>14085+89</f>
        <v>14174</v>
      </c>
      <c r="BD35" s="83"/>
      <c r="BE35" s="83">
        <v>16513</v>
      </c>
      <c r="BF35" s="84">
        <v>706</v>
      </c>
      <c r="BG35" s="25"/>
      <c r="BH35" s="18"/>
      <c r="BI35" s="169"/>
      <c r="BJ35" s="28" t="s">
        <v>20</v>
      </c>
      <c r="BK35" s="83">
        <f>SUM(BO35:BP35)</f>
        <v>20247</v>
      </c>
      <c r="BL35" s="83">
        <f>2676+707</f>
        <v>3383</v>
      </c>
      <c r="BM35" s="83">
        <f>16736+128</f>
        <v>16864</v>
      </c>
      <c r="BN35" s="83"/>
      <c r="BO35" s="83">
        <v>19412</v>
      </c>
      <c r="BP35" s="84">
        <v>835</v>
      </c>
      <c r="BQ35" s="25"/>
      <c r="BR35" s="18"/>
      <c r="BS35" s="169"/>
      <c r="BT35" s="28" t="s">
        <v>20</v>
      </c>
      <c r="BU35" s="88">
        <f>SUM(BY35:BZ35)</f>
        <v>21612</v>
      </c>
      <c r="BV35" s="88">
        <f>2680+803</f>
        <v>3483</v>
      </c>
      <c r="BW35" s="88">
        <f>17980+149</f>
        <v>18129</v>
      </c>
      <c r="BX35" s="89"/>
      <c r="BY35" s="83">
        <v>20660</v>
      </c>
      <c r="BZ35" s="84">
        <v>952</v>
      </c>
      <c r="CA35" s="25"/>
      <c r="CB35" s="18"/>
      <c r="CC35" s="169"/>
      <c r="CD35" s="28" t="s">
        <v>20</v>
      </c>
      <c r="CE35" s="88">
        <f>SUM(CI35:CJ35)</f>
        <v>24441</v>
      </c>
      <c r="CF35" s="88">
        <f>3100+904</f>
        <v>4004</v>
      </c>
      <c r="CG35" s="88">
        <f>20254+183</f>
        <v>20437</v>
      </c>
      <c r="CH35" s="89"/>
      <c r="CI35" s="83">
        <v>23354</v>
      </c>
      <c r="CJ35" s="84">
        <v>1087</v>
      </c>
      <c r="CK35" s="25"/>
      <c r="CL35" s="18"/>
      <c r="CM35" s="169"/>
      <c r="CN35" s="28" t="s">
        <v>20</v>
      </c>
      <c r="CO35" s="83">
        <f>SUM(CS35:CT35)</f>
        <v>26409</v>
      </c>
      <c r="CP35" s="83">
        <f>3206+976</f>
        <v>4182</v>
      </c>
      <c r="CQ35" s="83">
        <f>21886+209</f>
        <v>22095</v>
      </c>
      <c r="CR35" s="83"/>
      <c r="CS35" s="83">
        <v>25212</v>
      </c>
      <c r="CT35" s="84">
        <v>1197</v>
      </c>
      <c r="CU35" s="25"/>
      <c r="CV35" s="18"/>
      <c r="CW35" s="169"/>
      <c r="CX35" s="28" t="s">
        <v>20</v>
      </c>
      <c r="CY35" s="83">
        <f>SUM(DC35:DD35)</f>
        <v>28302</v>
      </c>
      <c r="CZ35" s="83">
        <f>3206+1053</f>
        <v>4259</v>
      </c>
      <c r="DA35" s="83">
        <f>23745+298</f>
        <v>24043</v>
      </c>
      <c r="DB35" s="83"/>
      <c r="DC35" s="83">
        <v>26951</v>
      </c>
      <c r="DD35" s="84">
        <v>1351</v>
      </c>
      <c r="DE35" s="25"/>
      <c r="DF35" s="18"/>
      <c r="DG35" s="169"/>
      <c r="DH35" s="28" t="s">
        <v>20</v>
      </c>
      <c r="DI35" s="83"/>
      <c r="DJ35" s="83"/>
      <c r="DK35" s="83"/>
      <c r="DL35" s="89"/>
      <c r="DM35" s="88"/>
      <c r="DN35" s="90"/>
      <c r="DO35" s="25"/>
      <c r="DP35" s="18"/>
      <c r="DQ35" s="169"/>
      <c r="DR35" s="28" t="s">
        <v>20</v>
      </c>
      <c r="DS35" s="83"/>
      <c r="DT35" s="83"/>
      <c r="DU35" s="83"/>
      <c r="DV35" s="89"/>
      <c r="DW35" s="88">
        <v>28349</v>
      </c>
      <c r="DX35" s="90">
        <v>1517</v>
      </c>
      <c r="DY35" s="25"/>
      <c r="DZ35" s="18"/>
      <c r="EA35" s="169"/>
      <c r="EB35" s="28" t="s">
        <v>20</v>
      </c>
      <c r="EC35" s="83"/>
      <c r="ED35" s="88"/>
      <c r="EE35" s="88"/>
      <c r="EF35" s="29"/>
      <c r="EG35" s="144"/>
      <c r="EH35" s="30"/>
      <c r="EI35" s="25"/>
      <c r="EJ35" s="18"/>
      <c r="EK35" s="169"/>
      <c r="EL35" s="28" t="s">
        <v>20</v>
      </c>
      <c r="EM35" s="83"/>
      <c r="EN35" s="88"/>
      <c r="EO35" s="88"/>
      <c r="EP35" s="29"/>
      <c r="EQ35" s="144">
        <v>29482</v>
      </c>
      <c r="ER35" s="30">
        <v>1710</v>
      </c>
      <c r="ES35" s="25"/>
      <c r="ET35" s="18"/>
      <c r="EU35" s="169"/>
      <c r="EV35" s="28" t="s">
        <v>20</v>
      </c>
      <c r="EW35" s="88"/>
      <c r="EX35" s="88"/>
      <c r="EY35" s="88"/>
      <c r="EZ35" s="29"/>
      <c r="FA35" s="29"/>
      <c r="FB35" s="30"/>
      <c r="FC35" s="25"/>
      <c r="FD35" s="18"/>
      <c r="FE35" s="169"/>
      <c r="FF35" s="28" t="s">
        <v>20</v>
      </c>
      <c r="FG35" s="88"/>
      <c r="FH35" s="88"/>
      <c r="FI35" s="88"/>
      <c r="FJ35" s="29"/>
      <c r="FK35" s="29">
        <v>30534</v>
      </c>
      <c r="FL35" s="30">
        <v>1912</v>
      </c>
      <c r="FM35" s="25"/>
      <c r="FN35" s="18"/>
      <c r="FO35" s="169"/>
      <c r="FP35" s="28" t="s">
        <v>20</v>
      </c>
      <c r="FQ35" s="83">
        <v>94</v>
      </c>
      <c r="FR35" s="88"/>
      <c r="FS35" s="88"/>
      <c r="FT35" s="89"/>
      <c r="FU35" s="88"/>
      <c r="FV35" s="90"/>
      <c r="FW35" s="25"/>
      <c r="FX35" s="18"/>
      <c r="FY35" s="169"/>
      <c r="FZ35" s="28" t="s">
        <v>20</v>
      </c>
      <c r="GA35" s="88"/>
      <c r="GB35" s="88"/>
      <c r="GC35" s="88"/>
      <c r="GD35" s="89"/>
      <c r="GE35" s="88"/>
      <c r="GF35" s="90"/>
      <c r="GG35" s="25"/>
      <c r="GH35" s="18"/>
      <c r="GI35" s="169"/>
      <c r="GJ35" s="28" t="s">
        <v>20</v>
      </c>
      <c r="GK35" s="88">
        <f>SUM(GO35:GP35)</f>
        <v>34381</v>
      </c>
      <c r="GL35" s="88"/>
      <c r="GM35" s="88"/>
      <c r="GN35" s="89"/>
      <c r="GO35" s="83">
        <v>32048</v>
      </c>
      <c r="GP35" s="84">
        <v>2333</v>
      </c>
      <c r="GQ35" s="25"/>
      <c r="GR35" s="18"/>
      <c r="GS35" s="169"/>
      <c r="GT35" s="28" t="s">
        <v>20</v>
      </c>
      <c r="GU35" s="88">
        <f>SUM(GY35:GZ35)</f>
        <v>36203</v>
      </c>
      <c r="GV35" s="88"/>
      <c r="GW35" s="88"/>
      <c r="GX35" s="89"/>
      <c r="GY35" s="83">
        <v>33373</v>
      </c>
      <c r="GZ35" s="84">
        <v>2830</v>
      </c>
      <c r="HA35" s="25"/>
      <c r="HB35" s="18"/>
      <c r="HC35" s="169"/>
      <c r="HD35" s="28" t="s">
        <v>20</v>
      </c>
      <c r="HE35" s="88">
        <f>SUM(HI35:HJ35)</f>
        <v>38023</v>
      </c>
      <c r="HF35" s="88"/>
      <c r="HG35" s="88"/>
      <c r="HH35" s="89"/>
      <c r="HI35" s="83">
        <v>34867</v>
      </c>
      <c r="HJ35" s="84">
        <v>3156</v>
      </c>
      <c r="HK35" s="25"/>
      <c r="HL35" s="18"/>
      <c r="HM35" s="169"/>
      <c r="HN35" s="28" t="s">
        <v>20</v>
      </c>
      <c r="HO35" s="83">
        <v>63</v>
      </c>
      <c r="HP35" s="88"/>
      <c r="HQ35" s="88"/>
      <c r="HR35" s="89"/>
      <c r="HS35" s="88"/>
      <c r="HT35" s="90"/>
      <c r="HU35" s="25"/>
      <c r="HV35" s="18"/>
      <c r="HW35" s="169"/>
      <c r="HX35" s="28" t="s">
        <v>20</v>
      </c>
      <c r="HY35" s="83"/>
      <c r="HZ35" s="83"/>
      <c r="IA35" s="83"/>
      <c r="IB35" s="83"/>
      <c r="IC35" s="83">
        <v>35838</v>
      </c>
      <c r="ID35" s="84">
        <v>3393</v>
      </c>
      <c r="IE35" s="25"/>
      <c r="IF35" s="18"/>
      <c r="IG35" s="169"/>
      <c r="IH35" s="28" t="s">
        <v>20</v>
      </c>
      <c r="II35" s="83"/>
      <c r="IJ35" s="83"/>
      <c r="IK35" s="83">
        <v>98</v>
      </c>
      <c r="IL35" s="83"/>
      <c r="IM35" s="83"/>
      <c r="IN35" s="84"/>
      <c r="IO35" s="25"/>
      <c r="IP35" s="18"/>
    </row>
    <row r="36" spans="1:250" s="3" customFormat="1" x14ac:dyDescent="0.25">
      <c r="A36" s="170"/>
      <c r="K36" s="170"/>
      <c r="U36" s="170"/>
      <c r="AE36" s="170"/>
      <c r="AO36" s="170"/>
      <c r="AY36" s="170"/>
      <c r="AZ36" s="170"/>
      <c r="BA36" s="170"/>
      <c r="BB36" s="170"/>
      <c r="BC36" s="170"/>
      <c r="BD36" s="170"/>
      <c r="BE36" s="170"/>
      <c r="BF36" s="170"/>
      <c r="BI36" s="170"/>
      <c r="BS36" s="170"/>
      <c r="CC36" s="170"/>
      <c r="CM36" s="170"/>
      <c r="CW36" s="170"/>
      <c r="DG36" s="170"/>
      <c r="DQ36" s="170"/>
      <c r="EA36" s="170"/>
      <c r="EK36" s="170"/>
      <c r="EU36" s="170"/>
      <c r="FE36" s="170"/>
      <c r="FO36" s="170"/>
      <c r="FY36" s="170"/>
      <c r="GI36" s="170"/>
      <c r="GS36" s="170"/>
      <c r="HC36" s="170"/>
      <c r="HM36" s="170"/>
      <c r="HW36" s="170"/>
    </row>
    <row r="37" spans="1:250" s="3" customFormat="1" x14ac:dyDescent="0.25">
      <c r="A37" s="170"/>
      <c r="K37" s="170"/>
      <c r="U37" s="170"/>
      <c r="AE37" s="170"/>
      <c r="AO37" s="170"/>
      <c r="AY37" s="170"/>
      <c r="AZ37" s="170"/>
      <c r="BA37" s="170"/>
      <c r="BB37" s="170"/>
      <c r="BC37" s="170"/>
      <c r="BD37" s="170"/>
      <c r="BE37" s="170"/>
      <c r="BF37" s="170"/>
      <c r="BI37" s="170"/>
      <c r="BS37" s="170"/>
      <c r="CC37" s="170"/>
      <c r="CM37" s="170"/>
      <c r="CW37" s="170"/>
      <c r="DG37" s="170"/>
      <c r="DQ37" s="170"/>
      <c r="EA37" s="170"/>
      <c r="EK37" s="170"/>
      <c r="EU37" s="170"/>
      <c r="FE37" s="170"/>
      <c r="FO37" s="170"/>
      <c r="FY37" s="170"/>
      <c r="GI37" s="170"/>
      <c r="GS37" s="170"/>
      <c r="HC37" s="170"/>
      <c r="HM37" s="170"/>
      <c r="HW37" s="170"/>
    </row>
    <row r="38" spans="1:250" s="3" customFormat="1" x14ac:dyDescent="0.25">
      <c r="A38" s="170"/>
      <c r="K38" s="170"/>
      <c r="U38" s="170"/>
      <c r="AE38" s="170"/>
      <c r="AO38" s="170"/>
      <c r="AY38" s="170"/>
      <c r="AZ38" s="170"/>
      <c r="BA38" s="170"/>
      <c r="BB38" s="170"/>
      <c r="BC38" s="170"/>
      <c r="BD38" s="170"/>
      <c r="BE38" s="170"/>
      <c r="BF38" s="170"/>
      <c r="BI38" s="170"/>
      <c r="BS38" s="170"/>
      <c r="CC38" s="170"/>
      <c r="CM38" s="170"/>
      <c r="CW38" s="170"/>
      <c r="DG38" s="170"/>
      <c r="DQ38" s="170"/>
      <c r="EA38" s="170"/>
      <c r="EK38" s="170"/>
      <c r="EU38" s="170"/>
      <c r="FE38" s="170"/>
      <c r="FO38" s="170"/>
      <c r="FY38" s="170"/>
      <c r="GI38" s="170"/>
      <c r="GS38" s="170"/>
      <c r="HC38" s="170"/>
      <c r="HM38" s="170"/>
      <c r="HW38" s="170"/>
    </row>
    <row r="39" spans="1:250" s="3" customFormat="1" x14ac:dyDescent="0.25">
      <c r="A39" s="170"/>
      <c r="K39" s="170"/>
      <c r="U39" s="170"/>
      <c r="AE39" s="170"/>
      <c r="AO39" s="170"/>
      <c r="AY39" s="170"/>
      <c r="AZ39" s="170"/>
      <c r="BA39" s="170"/>
      <c r="BB39" s="170"/>
      <c r="BC39" s="170"/>
      <c r="BD39" s="170"/>
      <c r="BE39" s="170"/>
      <c r="BF39" s="170"/>
      <c r="BI39" s="170"/>
      <c r="BS39" s="170"/>
      <c r="CC39" s="170"/>
      <c r="CM39" s="170"/>
      <c r="CW39" s="170"/>
      <c r="DG39" s="170"/>
      <c r="DQ39" s="170"/>
      <c r="EA39" s="170"/>
      <c r="EK39" s="170"/>
      <c r="EU39" s="170"/>
      <c r="FE39" s="170"/>
      <c r="FO39" s="170"/>
      <c r="FY39" s="170"/>
      <c r="GI39" s="170"/>
      <c r="GS39" s="170"/>
      <c r="HC39" s="170"/>
      <c r="HM39" s="170"/>
      <c r="HW39" s="170"/>
    </row>
    <row r="40" spans="1:250" s="3" customFormat="1" x14ac:dyDescent="0.25">
      <c r="A40" s="170"/>
      <c r="K40" s="170"/>
      <c r="U40" s="170"/>
      <c r="AE40" s="170"/>
      <c r="AO40" s="170"/>
      <c r="AY40" s="170"/>
      <c r="AZ40" s="170"/>
      <c r="BA40" s="170"/>
      <c r="BB40" s="170"/>
      <c r="BC40" s="170"/>
      <c r="BD40" s="170"/>
      <c r="BE40" s="170"/>
      <c r="BF40" s="170"/>
      <c r="BI40" s="170"/>
      <c r="BS40" s="170"/>
      <c r="CC40" s="170"/>
      <c r="CM40" s="170"/>
      <c r="CW40" s="170"/>
      <c r="DG40" s="170"/>
      <c r="DQ40" s="170"/>
      <c r="EA40" s="170"/>
      <c r="EK40" s="170"/>
      <c r="EU40" s="170"/>
      <c r="FE40" s="170"/>
      <c r="FO40" s="170"/>
      <c r="FY40" s="170"/>
      <c r="GI40" s="170"/>
      <c r="GS40" s="170"/>
      <c r="HC40" s="170"/>
      <c r="HM40" s="170"/>
      <c r="HW40" s="170"/>
    </row>
    <row r="41" spans="1:250" s="3" customFormat="1" x14ac:dyDescent="0.25">
      <c r="A41" s="170"/>
      <c r="K41" s="170"/>
      <c r="U41" s="170"/>
      <c r="AE41" s="170"/>
      <c r="AO41" s="170"/>
      <c r="AY41" s="170"/>
      <c r="AZ41" s="170"/>
      <c r="BA41" s="170"/>
      <c r="BB41" s="170"/>
      <c r="BC41" s="170"/>
      <c r="BD41" s="170"/>
      <c r="BE41" s="170"/>
      <c r="BF41" s="170"/>
      <c r="BI41" s="170"/>
      <c r="BS41" s="170"/>
      <c r="CC41" s="170"/>
      <c r="CM41" s="170"/>
      <c r="CW41" s="170"/>
      <c r="DG41" s="170"/>
      <c r="DQ41" s="170"/>
      <c r="EA41" s="170"/>
      <c r="EK41" s="170"/>
      <c r="EU41" s="170"/>
      <c r="FE41" s="170"/>
      <c r="FO41" s="170"/>
      <c r="FY41" s="170"/>
      <c r="GI41" s="170"/>
      <c r="GS41" s="170"/>
      <c r="HC41" s="170"/>
      <c r="HM41" s="170"/>
      <c r="HW41" s="170"/>
    </row>
    <row r="42" spans="1:250" s="3" customFormat="1" x14ac:dyDescent="0.25">
      <c r="A42" s="170"/>
      <c r="K42" s="170"/>
      <c r="U42" s="170"/>
      <c r="AE42" s="170"/>
      <c r="AO42" s="170"/>
      <c r="AY42" s="170"/>
      <c r="AZ42" s="170"/>
      <c r="BA42" s="170"/>
      <c r="BB42" s="170"/>
      <c r="BC42" s="170"/>
      <c r="BD42" s="170"/>
      <c r="BE42" s="170"/>
      <c r="BF42" s="170"/>
      <c r="BI42" s="170"/>
      <c r="BS42" s="170"/>
      <c r="CC42" s="170"/>
      <c r="CM42" s="170"/>
      <c r="CW42" s="170"/>
      <c r="DG42" s="170"/>
      <c r="DQ42" s="170"/>
      <c r="EA42" s="170"/>
      <c r="EK42" s="170"/>
      <c r="EU42" s="170"/>
      <c r="FE42" s="170"/>
      <c r="FO42" s="170"/>
      <c r="FY42" s="170"/>
      <c r="GI42" s="170"/>
      <c r="GS42" s="170"/>
      <c r="HC42" s="170"/>
      <c r="HM42" s="170"/>
      <c r="HW42" s="170"/>
    </row>
    <row r="43" spans="1:250" s="3" customFormat="1" x14ac:dyDescent="0.25">
      <c r="A43" s="170"/>
      <c r="K43" s="170"/>
      <c r="U43" s="170"/>
      <c r="AE43" s="170"/>
      <c r="AO43" s="170"/>
      <c r="AY43" s="170"/>
      <c r="AZ43" s="170"/>
      <c r="BA43" s="170"/>
      <c r="BB43" s="170"/>
      <c r="BC43" s="170"/>
      <c r="BD43" s="170"/>
      <c r="BE43" s="170"/>
      <c r="BF43" s="170"/>
      <c r="BI43" s="170"/>
      <c r="BS43" s="170"/>
      <c r="CC43" s="170"/>
      <c r="CM43" s="170"/>
      <c r="CW43" s="170"/>
      <c r="DG43" s="170"/>
      <c r="DQ43" s="170"/>
      <c r="EA43" s="170"/>
      <c r="EK43" s="170"/>
      <c r="EU43" s="170"/>
      <c r="FE43" s="170"/>
      <c r="FO43" s="170"/>
      <c r="FY43" s="170"/>
      <c r="GI43" s="170"/>
      <c r="GS43" s="170"/>
      <c r="HC43" s="170"/>
      <c r="HM43" s="170"/>
      <c r="HW43" s="170"/>
    </row>
    <row r="44" spans="1:250" s="3" customFormat="1" x14ac:dyDescent="0.25">
      <c r="A44" s="170"/>
      <c r="K44" s="170"/>
      <c r="U44" s="170"/>
      <c r="AE44" s="170"/>
      <c r="AO44" s="170"/>
      <c r="AY44" s="170"/>
      <c r="AZ44" s="170"/>
      <c r="BA44" s="170"/>
      <c r="BB44" s="170"/>
      <c r="BC44" s="170"/>
      <c r="BD44" s="170"/>
      <c r="BE44" s="170"/>
      <c r="BF44" s="170"/>
      <c r="BI44" s="170"/>
      <c r="BS44" s="170"/>
      <c r="CC44" s="170"/>
      <c r="CM44" s="170"/>
      <c r="CW44" s="170"/>
      <c r="DG44" s="170"/>
      <c r="DQ44" s="170"/>
      <c r="EA44" s="170"/>
      <c r="EK44" s="170"/>
      <c r="EU44" s="170"/>
      <c r="FE44" s="170"/>
      <c r="FO44" s="170"/>
      <c r="FY44" s="170"/>
      <c r="GI44" s="170"/>
      <c r="GS44" s="170"/>
      <c r="HC44" s="170"/>
      <c r="HM44" s="170"/>
      <c r="HW44" s="170"/>
    </row>
    <row r="45" spans="1:250" s="3" customFormat="1" x14ac:dyDescent="0.25">
      <c r="A45" s="170"/>
      <c r="K45" s="170"/>
      <c r="U45" s="170"/>
      <c r="AE45" s="170"/>
      <c r="AO45" s="170"/>
      <c r="AY45" s="170"/>
      <c r="AZ45" s="170"/>
      <c r="BA45" s="170"/>
      <c r="BB45" s="170"/>
      <c r="BC45" s="170"/>
      <c r="BD45" s="170"/>
      <c r="BE45" s="170"/>
      <c r="BF45" s="170"/>
      <c r="BI45" s="170"/>
      <c r="BS45" s="170"/>
      <c r="CC45" s="170"/>
      <c r="CM45" s="170"/>
      <c r="CW45" s="170"/>
      <c r="DG45" s="170"/>
      <c r="DQ45" s="170"/>
      <c r="EA45" s="170"/>
      <c r="EK45" s="170"/>
      <c r="EU45" s="170"/>
      <c r="FE45" s="170"/>
      <c r="FO45" s="170"/>
      <c r="FY45" s="170"/>
      <c r="GI45" s="170"/>
      <c r="GS45" s="170"/>
      <c r="HC45" s="170"/>
      <c r="HM45" s="170"/>
      <c r="HW45" s="170"/>
    </row>
    <row r="46" spans="1:250" s="3" customFormat="1" x14ac:dyDescent="0.25">
      <c r="A46" s="170"/>
      <c r="K46" s="170"/>
      <c r="U46" s="170"/>
      <c r="AE46" s="170"/>
      <c r="AO46" s="170"/>
      <c r="AY46" s="170"/>
      <c r="AZ46" s="170"/>
      <c r="BA46" s="170"/>
      <c r="BB46" s="170"/>
      <c r="BC46" s="170"/>
      <c r="BD46" s="170"/>
      <c r="BE46" s="170"/>
      <c r="BF46" s="170"/>
      <c r="BI46" s="170"/>
      <c r="BS46" s="170"/>
      <c r="CC46" s="170"/>
      <c r="CM46" s="170"/>
      <c r="CW46" s="170"/>
      <c r="DG46" s="170"/>
      <c r="DQ46" s="170"/>
      <c r="EA46" s="170"/>
      <c r="EK46" s="170"/>
      <c r="EU46" s="170"/>
      <c r="FE46" s="170"/>
      <c r="FO46" s="170"/>
      <c r="FY46" s="170"/>
      <c r="GI46" s="170"/>
      <c r="GS46" s="170"/>
      <c r="HC46" s="170"/>
      <c r="HM46" s="170"/>
      <c r="HW46" s="170"/>
    </row>
    <row r="47" spans="1:250" s="3" customFormat="1" x14ac:dyDescent="0.25">
      <c r="A47" s="170"/>
      <c r="K47" s="170"/>
      <c r="U47" s="170"/>
      <c r="AE47" s="170"/>
      <c r="AO47" s="170"/>
      <c r="AY47" s="170"/>
      <c r="AZ47" s="170"/>
      <c r="BA47" s="170"/>
      <c r="BB47" s="170"/>
      <c r="BC47" s="170"/>
      <c r="BD47" s="170"/>
      <c r="BE47" s="170"/>
      <c r="BF47" s="170"/>
      <c r="BI47" s="170"/>
      <c r="BS47" s="170"/>
      <c r="CC47" s="170"/>
      <c r="CM47" s="170"/>
      <c r="CW47" s="170"/>
      <c r="DG47" s="170"/>
      <c r="DQ47" s="170"/>
      <c r="EA47" s="170"/>
      <c r="EK47" s="170"/>
      <c r="EU47" s="170"/>
      <c r="FE47" s="170"/>
      <c r="FO47" s="170"/>
      <c r="FY47" s="170"/>
      <c r="GI47" s="170"/>
      <c r="GS47" s="170"/>
      <c r="HC47" s="170"/>
      <c r="HM47" s="170"/>
      <c r="HW47" s="170"/>
    </row>
    <row r="48" spans="1:250" s="3" customFormat="1" x14ac:dyDescent="0.25">
      <c r="A48" s="170"/>
      <c r="K48" s="170"/>
      <c r="U48" s="170"/>
      <c r="AE48" s="170"/>
      <c r="AO48" s="170"/>
      <c r="AY48" s="170"/>
      <c r="AZ48" s="170"/>
      <c r="BA48" s="170"/>
      <c r="BB48" s="170"/>
      <c r="BC48" s="170"/>
      <c r="BD48" s="170"/>
      <c r="BE48" s="170"/>
      <c r="BF48" s="170"/>
      <c r="BI48" s="170"/>
      <c r="BS48" s="170"/>
      <c r="CC48" s="170"/>
      <c r="CM48" s="170"/>
      <c r="CW48" s="170"/>
      <c r="DG48" s="170"/>
      <c r="DQ48" s="170"/>
      <c r="EA48" s="170"/>
      <c r="EK48" s="170"/>
      <c r="EU48" s="170"/>
      <c r="FE48" s="170"/>
      <c r="FO48" s="170"/>
      <c r="FY48" s="170"/>
      <c r="GI48" s="170"/>
      <c r="GS48" s="170"/>
      <c r="HC48" s="170"/>
      <c r="HM48" s="170"/>
      <c r="HW48" s="170"/>
    </row>
    <row r="49" spans="1:231" s="3" customFormat="1" x14ac:dyDescent="0.25">
      <c r="A49" s="170"/>
      <c r="K49" s="170"/>
      <c r="U49" s="170"/>
      <c r="AE49" s="170"/>
      <c r="AO49" s="170"/>
      <c r="AY49" s="170"/>
      <c r="AZ49" s="170"/>
      <c r="BA49" s="170"/>
      <c r="BB49" s="170"/>
      <c r="BC49" s="170"/>
      <c r="BD49" s="170"/>
      <c r="BE49" s="170"/>
      <c r="BF49" s="170"/>
      <c r="BI49" s="170"/>
      <c r="BS49" s="170"/>
      <c r="CC49" s="170"/>
      <c r="CM49" s="170"/>
      <c r="CW49" s="170"/>
      <c r="DG49" s="170"/>
      <c r="DQ49" s="170"/>
      <c r="EA49" s="170"/>
      <c r="EK49" s="170"/>
      <c r="EU49" s="170"/>
      <c r="FE49" s="170"/>
      <c r="FO49" s="170"/>
      <c r="FY49" s="170"/>
      <c r="GI49" s="170"/>
      <c r="GS49" s="170"/>
      <c r="HC49" s="170"/>
      <c r="HM49" s="170"/>
      <c r="HW49" s="170"/>
    </row>
    <row r="50" spans="1:231" s="3" customFormat="1" x14ac:dyDescent="0.25">
      <c r="A50" s="170"/>
      <c r="K50" s="170"/>
      <c r="U50" s="170"/>
      <c r="AE50" s="170"/>
      <c r="AO50" s="170"/>
      <c r="AY50" s="170"/>
      <c r="AZ50" s="170"/>
      <c r="BA50" s="170"/>
      <c r="BB50" s="170"/>
      <c r="BC50" s="170"/>
      <c r="BD50" s="170"/>
      <c r="BE50" s="170"/>
      <c r="BF50" s="170"/>
      <c r="BI50" s="170"/>
      <c r="BS50" s="170"/>
      <c r="CC50" s="170"/>
      <c r="CM50" s="170"/>
      <c r="CW50" s="170"/>
      <c r="DG50" s="170"/>
      <c r="DQ50" s="170"/>
      <c r="EA50" s="170"/>
      <c r="EK50" s="170"/>
      <c r="EU50" s="170"/>
      <c r="FE50" s="170"/>
      <c r="FO50" s="170"/>
      <c r="FY50" s="170"/>
      <c r="GI50" s="170"/>
      <c r="GS50" s="170"/>
      <c r="HC50" s="170"/>
      <c r="HM50" s="170"/>
      <c r="HW50" s="170"/>
    </row>
    <row r="51" spans="1:231" s="3" customFormat="1" x14ac:dyDescent="0.25">
      <c r="A51" s="170"/>
      <c r="K51" s="170"/>
      <c r="U51" s="170"/>
      <c r="AE51" s="170"/>
      <c r="AO51" s="170"/>
      <c r="AY51" s="170"/>
      <c r="AZ51" s="170"/>
      <c r="BA51" s="170"/>
      <c r="BB51" s="170"/>
      <c r="BC51" s="170"/>
      <c r="BD51" s="170"/>
      <c r="BE51" s="170"/>
      <c r="BF51" s="170"/>
      <c r="BI51" s="170"/>
      <c r="BS51" s="170"/>
      <c r="CC51" s="170"/>
      <c r="CM51" s="170"/>
      <c r="CW51" s="170"/>
      <c r="DG51" s="170"/>
      <c r="DQ51" s="170"/>
      <c r="EA51" s="170"/>
      <c r="EK51" s="170"/>
      <c r="EU51" s="170"/>
      <c r="FE51" s="170"/>
      <c r="FO51" s="170"/>
      <c r="FY51" s="170"/>
      <c r="GI51" s="170"/>
      <c r="GS51" s="170"/>
      <c r="HC51" s="170"/>
      <c r="HM51" s="170"/>
      <c r="HW51" s="170"/>
    </row>
    <row r="52" spans="1:231" s="3" customFormat="1" x14ac:dyDescent="0.25">
      <c r="A52" s="170"/>
      <c r="K52" s="170"/>
      <c r="U52" s="170"/>
      <c r="AE52" s="170"/>
      <c r="AO52" s="170"/>
      <c r="AY52" s="170"/>
      <c r="AZ52" s="170"/>
      <c r="BA52" s="170"/>
      <c r="BB52" s="170"/>
      <c r="BC52" s="170"/>
      <c r="BD52" s="170"/>
      <c r="BE52" s="170"/>
      <c r="BF52" s="170"/>
      <c r="BI52" s="170"/>
      <c r="BS52" s="170"/>
      <c r="CC52" s="170"/>
      <c r="CM52" s="170"/>
      <c r="CW52" s="170"/>
      <c r="DG52" s="170"/>
      <c r="DQ52" s="170"/>
      <c r="EA52" s="170"/>
      <c r="EK52" s="170"/>
      <c r="EU52" s="170"/>
      <c r="FE52" s="170"/>
      <c r="FO52" s="170"/>
      <c r="FY52" s="170"/>
      <c r="GI52" s="170"/>
      <c r="GS52" s="170"/>
      <c r="HC52" s="170"/>
      <c r="HM52" s="170"/>
      <c r="HW52" s="170"/>
    </row>
    <row r="53" spans="1:231" s="3" customFormat="1" x14ac:dyDescent="0.25">
      <c r="A53" s="170"/>
      <c r="K53" s="170"/>
      <c r="U53" s="170"/>
      <c r="AE53" s="170"/>
      <c r="AO53" s="170"/>
      <c r="AY53" s="170"/>
      <c r="AZ53" s="170"/>
      <c r="BA53" s="170"/>
      <c r="BB53" s="170"/>
      <c r="BC53" s="170"/>
      <c r="BD53" s="170"/>
      <c r="BE53" s="170"/>
      <c r="BF53" s="170"/>
      <c r="BI53" s="170"/>
      <c r="BS53" s="170"/>
      <c r="CC53" s="170"/>
      <c r="CM53" s="170"/>
      <c r="CW53" s="170"/>
      <c r="DG53" s="170"/>
      <c r="DQ53" s="170"/>
      <c r="EA53" s="170"/>
      <c r="EK53" s="170"/>
      <c r="EU53" s="170"/>
      <c r="FE53" s="170"/>
      <c r="FO53" s="170"/>
      <c r="FY53" s="170"/>
      <c r="GI53" s="170"/>
      <c r="GS53" s="170"/>
      <c r="HC53" s="170"/>
      <c r="HM53" s="170"/>
      <c r="HW53" s="170"/>
    </row>
    <row r="54" spans="1:231" s="3" customFormat="1" x14ac:dyDescent="0.25">
      <c r="A54" s="170"/>
      <c r="K54" s="170"/>
      <c r="U54" s="170"/>
      <c r="AE54" s="170"/>
      <c r="AO54" s="170"/>
      <c r="AY54" s="170"/>
      <c r="AZ54" s="170"/>
      <c r="BA54" s="170"/>
      <c r="BB54" s="170"/>
      <c r="BC54" s="170"/>
      <c r="BD54" s="170"/>
      <c r="BE54" s="170"/>
      <c r="BF54" s="170"/>
      <c r="BI54" s="170"/>
      <c r="BS54" s="170"/>
      <c r="CC54" s="170"/>
      <c r="CM54" s="170"/>
      <c r="CW54" s="170"/>
      <c r="DG54" s="170"/>
      <c r="DQ54" s="170"/>
      <c r="EA54" s="170"/>
      <c r="EK54" s="170"/>
      <c r="EU54" s="170"/>
      <c r="FE54" s="170"/>
      <c r="FO54" s="170"/>
      <c r="FY54" s="170"/>
      <c r="GI54" s="170"/>
      <c r="GS54" s="170"/>
      <c r="HC54" s="170"/>
      <c r="HM54" s="170"/>
      <c r="HW54" s="170"/>
    </row>
    <row r="55" spans="1:231" s="3" customFormat="1" x14ac:dyDescent="0.25">
      <c r="A55" s="170"/>
      <c r="K55" s="170"/>
      <c r="U55" s="170"/>
      <c r="AE55" s="170"/>
      <c r="AO55" s="170"/>
      <c r="AY55" s="170"/>
      <c r="AZ55" s="170"/>
      <c r="BA55" s="170"/>
      <c r="BB55" s="170"/>
      <c r="BC55" s="170"/>
      <c r="BD55" s="170"/>
      <c r="BE55" s="170"/>
      <c r="BF55" s="170"/>
      <c r="BI55" s="170"/>
      <c r="BS55" s="170"/>
      <c r="CC55" s="170"/>
      <c r="CM55" s="170"/>
      <c r="CW55" s="170"/>
      <c r="DG55" s="170"/>
      <c r="DQ55" s="170"/>
      <c r="EA55" s="170"/>
      <c r="EK55" s="170"/>
      <c r="EU55" s="170"/>
      <c r="FE55" s="170"/>
      <c r="FO55" s="170"/>
      <c r="FY55" s="170"/>
      <c r="GI55" s="170"/>
      <c r="GS55" s="170"/>
      <c r="HC55" s="170"/>
      <c r="HM55" s="170"/>
      <c r="HW55" s="170"/>
    </row>
    <row r="56" spans="1:231" s="3" customFormat="1" x14ac:dyDescent="0.25">
      <c r="A56" s="170"/>
      <c r="K56" s="170"/>
      <c r="U56" s="170"/>
      <c r="AE56" s="170"/>
      <c r="AO56" s="170"/>
      <c r="AY56" s="170"/>
      <c r="AZ56" s="170"/>
      <c r="BA56" s="170"/>
      <c r="BB56" s="170"/>
      <c r="BC56" s="170"/>
      <c r="BD56" s="170"/>
      <c r="BE56" s="170"/>
      <c r="BF56" s="170"/>
      <c r="BI56" s="170"/>
      <c r="BS56" s="170"/>
      <c r="CC56" s="170"/>
      <c r="CM56" s="170"/>
      <c r="CW56" s="170"/>
      <c r="DG56" s="170"/>
      <c r="DQ56" s="170"/>
      <c r="EA56" s="170"/>
      <c r="EK56" s="170"/>
      <c r="EU56" s="170"/>
      <c r="FE56" s="170"/>
      <c r="FO56" s="170"/>
      <c r="FY56" s="170"/>
      <c r="GI56" s="170"/>
      <c r="GS56" s="170"/>
      <c r="HC56" s="170"/>
      <c r="HM56" s="170"/>
      <c r="HW56" s="170"/>
    </row>
    <row r="57" spans="1:231" s="3" customFormat="1" x14ac:dyDescent="0.25">
      <c r="A57" s="170"/>
      <c r="K57" s="170"/>
      <c r="U57" s="170"/>
      <c r="AE57" s="170"/>
      <c r="AO57" s="170"/>
      <c r="AY57" s="170"/>
      <c r="AZ57" s="170"/>
      <c r="BA57" s="170"/>
      <c r="BB57" s="170"/>
      <c r="BC57" s="170"/>
      <c r="BD57" s="170"/>
      <c r="BE57" s="170"/>
      <c r="BF57" s="170"/>
      <c r="BI57" s="170"/>
      <c r="BS57" s="170"/>
      <c r="CC57" s="170"/>
      <c r="CM57" s="170"/>
      <c r="CW57" s="170"/>
      <c r="DG57" s="170"/>
      <c r="DQ57" s="170"/>
      <c r="EA57" s="170"/>
      <c r="EK57" s="170"/>
      <c r="EU57" s="170"/>
      <c r="FE57" s="170"/>
      <c r="FO57" s="170"/>
      <c r="FY57" s="170"/>
      <c r="GI57" s="170"/>
      <c r="GS57" s="170"/>
      <c r="HC57" s="170"/>
      <c r="HM57" s="170"/>
      <c r="HW57" s="170"/>
    </row>
    <row r="58" spans="1:231" s="3" customFormat="1" x14ac:dyDescent="0.25">
      <c r="A58" s="170"/>
      <c r="K58" s="170"/>
      <c r="U58" s="170"/>
      <c r="AE58" s="170"/>
      <c r="AO58" s="170"/>
      <c r="AY58" s="170"/>
      <c r="AZ58" s="170"/>
      <c r="BA58" s="170"/>
      <c r="BB58" s="170"/>
      <c r="BC58" s="170"/>
      <c r="BD58" s="170"/>
      <c r="BE58" s="170"/>
      <c r="BF58" s="170"/>
      <c r="BI58" s="170"/>
      <c r="BS58" s="170"/>
      <c r="CC58" s="170"/>
      <c r="CM58" s="170"/>
      <c r="CW58" s="170"/>
      <c r="DG58" s="170"/>
      <c r="DQ58" s="170"/>
      <c r="EA58" s="170"/>
      <c r="EK58" s="170"/>
      <c r="EU58" s="170"/>
      <c r="FE58" s="170"/>
      <c r="FO58" s="170"/>
      <c r="FY58" s="170"/>
      <c r="GI58" s="170"/>
      <c r="GS58" s="170"/>
      <c r="HC58" s="170"/>
      <c r="HM58" s="170"/>
      <c r="HW58" s="170"/>
    </row>
    <row r="59" spans="1:231" s="3" customFormat="1" x14ac:dyDescent="0.25">
      <c r="A59" s="170"/>
      <c r="K59" s="170"/>
      <c r="U59" s="170"/>
      <c r="AE59" s="170"/>
      <c r="AO59" s="170"/>
      <c r="AY59" s="170"/>
      <c r="AZ59" s="170"/>
      <c r="BA59" s="170"/>
      <c r="BB59" s="170"/>
      <c r="BC59" s="170"/>
      <c r="BD59" s="170"/>
      <c r="BE59" s="170"/>
      <c r="BF59" s="170"/>
      <c r="BI59" s="170"/>
      <c r="BS59" s="170"/>
      <c r="CC59" s="170"/>
      <c r="CM59" s="170"/>
      <c r="CW59" s="170"/>
      <c r="DG59" s="170"/>
      <c r="DQ59" s="170"/>
      <c r="EA59" s="170"/>
      <c r="EK59" s="170"/>
      <c r="EU59" s="170"/>
      <c r="FE59" s="170"/>
      <c r="FO59" s="170"/>
      <c r="FY59" s="170"/>
      <c r="GI59" s="170"/>
      <c r="GS59" s="170"/>
      <c r="HC59" s="170"/>
      <c r="HM59" s="170"/>
      <c r="HW59" s="170"/>
    </row>
    <row r="60" spans="1:231" s="3" customFormat="1" x14ac:dyDescent="0.25">
      <c r="A60" s="170"/>
      <c r="K60" s="170"/>
      <c r="U60" s="170"/>
      <c r="AE60" s="170"/>
      <c r="AO60" s="170"/>
      <c r="AY60" s="170"/>
      <c r="AZ60" s="170"/>
      <c r="BA60" s="170"/>
      <c r="BB60" s="170"/>
      <c r="BC60" s="170"/>
      <c r="BD60" s="170"/>
      <c r="BE60" s="170"/>
      <c r="BF60" s="170"/>
      <c r="BI60" s="170"/>
      <c r="BS60" s="170"/>
      <c r="CC60" s="170"/>
      <c r="CM60" s="170"/>
      <c r="CW60" s="170"/>
      <c r="DG60" s="170"/>
      <c r="DQ60" s="170"/>
      <c r="EA60" s="170"/>
      <c r="EK60" s="170"/>
      <c r="EU60" s="170"/>
      <c r="FE60" s="170"/>
      <c r="FO60" s="170"/>
      <c r="FY60" s="170"/>
      <c r="GI60" s="170"/>
      <c r="GS60" s="170"/>
      <c r="HC60" s="170"/>
      <c r="HM60" s="170"/>
      <c r="HW60" s="170"/>
    </row>
    <row r="61" spans="1:231" s="3" customFormat="1" x14ac:dyDescent="0.25">
      <c r="A61" s="170"/>
      <c r="K61" s="170"/>
      <c r="U61" s="170"/>
      <c r="AE61" s="170"/>
      <c r="AO61" s="170"/>
      <c r="AY61" s="170"/>
      <c r="AZ61" s="170"/>
      <c r="BA61" s="170"/>
      <c r="BB61" s="170"/>
      <c r="BC61" s="170"/>
      <c r="BD61" s="170"/>
      <c r="BE61" s="170"/>
      <c r="BF61" s="170"/>
      <c r="BI61" s="170"/>
      <c r="BS61" s="170"/>
      <c r="CC61" s="170"/>
      <c r="CM61" s="170"/>
      <c r="CW61" s="170"/>
      <c r="DG61" s="170"/>
      <c r="DQ61" s="170"/>
      <c r="EA61" s="170"/>
      <c r="EK61" s="170"/>
      <c r="EU61" s="170"/>
      <c r="FE61" s="170"/>
      <c r="FO61" s="170"/>
      <c r="FY61" s="170"/>
      <c r="GI61" s="170"/>
      <c r="GS61" s="170"/>
      <c r="HC61" s="170"/>
      <c r="HM61" s="170"/>
      <c r="HW61" s="170"/>
    </row>
    <row r="62" spans="1:231" s="3" customFormat="1" x14ac:dyDescent="0.25">
      <c r="A62" s="170"/>
      <c r="K62" s="170"/>
      <c r="U62" s="170"/>
      <c r="AE62" s="170"/>
      <c r="AO62" s="170"/>
      <c r="AY62" s="170"/>
      <c r="AZ62" s="170"/>
      <c r="BA62" s="170"/>
      <c r="BB62" s="170"/>
      <c r="BC62" s="170"/>
      <c r="BD62" s="170"/>
      <c r="BE62" s="170"/>
      <c r="BF62" s="170"/>
      <c r="BI62" s="170"/>
      <c r="BS62" s="170"/>
      <c r="CC62" s="170"/>
      <c r="CM62" s="170"/>
      <c r="CW62" s="170"/>
      <c r="DG62" s="170"/>
      <c r="DQ62" s="170"/>
      <c r="EA62" s="170"/>
      <c r="EK62" s="170"/>
      <c r="EU62" s="170"/>
      <c r="FE62" s="170"/>
      <c r="FO62" s="170"/>
      <c r="FY62" s="170"/>
      <c r="GI62" s="170"/>
      <c r="GS62" s="170"/>
      <c r="HC62" s="170"/>
      <c r="HM62" s="170"/>
      <c r="HW62" s="170"/>
    </row>
    <row r="63" spans="1:231" s="3" customFormat="1" x14ac:dyDescent="0.25">
      <c r="A63" s="170"/>
      <c r="K63" s="170"/>
      <c r="U63" s="170"/>
      <c r="AE63" s="170"/>
      <c r="AO63" s="170"/>
      <c r="AY63" s="170"/>
      <c r="AZ63" s="170"/>
      <c r="BA63" s="170"/>
      <c r="BB63" s="170"/>
      <c r="BC63" s="170"/>
      <c r="BD63" s="170"/>
      <c r="BE63" s="170"/>
      <c r="BF63" s="170"/>
      <c r="BI63" s="170"/>
      <c r="BS63" s="170"/>
      <c r="CC63" s="170"/>
      <c r="CM63" s="170"/>
      <c r="CW63" s="170"/>
      <c r="DG63" s="170"/>
      <c r="DQ63" s="170"/>
      <c r="EA63" s="170"/>
      <c r="EK63" s="170"/>
      <c r="EU63" s="170"/>
      <c r="FE63" s="170"/>
      <c r="FO63" s="170"/>
      <c r="FY63" s="170"/>
      <c r="GI63" s="170"/>
      <c r="GS63" s="170"/>
      <c r="HC63" s="170"/>
      <c r="HM63" s="170"/>
      <c r="HW63" s="170"/>
    </row>
    <row r="64" spans="1:231" s="3" customFormat="1" x14ac:dyDescent="0.25">
      <c r="A64" s="170"/>
      <c r="K64" s="170"/>
      <c r="U64" s="170"/>
      <c r="AE64" s="170"/>
      <c r="AO64" s="170"/>
      <c r="AY64" s="170"/>
      <c r="AZ64" s="170"/>
      <c r="BA64" s="170"/>
      <c r="BB64" s="170"/>
      <c r="BC64" s="170"/>
      <c r="BD64" s="170"/>
      <c r="BE64" s="170"/>
      <c r="BF64" s="170"/>
      <c r="BI64" s="170"/>
      <c r="BS64" s="170"/>
      <c r="CC64" s="170"/>
      <c r="CM64" s="170"/>
      <c r="CW64" s="170"/>
      <c r="DG64" s="170"/>
      <c r="DQ64" s="170"/>
      <c r="EA64" s="170"/>
      <c r="EK64" s="170"/>
      <c r="EU64" s="170"/>
      <c r="FE64" s="170"/>
      <c r="FO64" s="170"/>
      <c r="FY64" s="170"/>
      <c r="GI64" s="170"/>
      <c r="GS64" s="170"/>
      <c r="HC64" s="170"/>
      <c r="HM64" s="170"/>
      <c r="HW64" s="170"/>
    </row>
    <row r="65" spans="1:231" s="3" customFormat="1" x14ac:dyDescent="0.25">
      <c r="A65" s="170"/>
      <c r="K65" s="170"/>
      <c r="U65" s="170"/>
      <c r="AE65" s="170"/>
      <c r="AO65" s="170"/>
      <c r="AY65" s="170"/>
      <c r="AZ65" s="170"/>
      <c r="BA65" s="170"/>
      <c r="BB65" s="170"/>
      <c r="BC65" s="170"/>
      <c r="BD65" s="170"/>
      <c r="BE65" s="170"/>
      <c r="BF65" s="170"/>
      <c r="BI65" s="170"/>
      <c r="BS65" s="170"/>
      <c r="CC65" s="170"/>
      <c r="CM65" s="170"/>
      <c r="CW65" s="170"/>
      <c r="DG65" s="170"/>
      <c r="DQ65" s="170"/>
      <c r="EA65" s="170"/>
      <c r="EK65" s="170"/>
      <c r="EU65" s="170"/>
      <c r="FE65" s="170"/>
      <c r="FO65" s="170"/>
      <c r="FY65" s="170"/>
      <c r="GI65" s="170"/>
      <c r="GS65" s="170"/>
      <c r="HC65" s="170"/>
      <c r="HM65" s="170"/>
      <c r="HW65" s="170"/>
    </row>
    <row r="66" spans="1:231" s="3" customFormat="1" x14ac:dyDescent="0.25">
      <c r="A66" s="170"/>
      <c r="K66" s="170"/>
      <c r="U66" s="170"/>
      <c r="AE66" s="170"/>
      <c r="AO66" s="170"/>
      <c r="AY66" s="170"/>
      <c r="AZ66" s="170"/>
      <c r="BA66" s="170"/>
      <c r="BB66" s="170"/>
      <c r="BC66" s="170"/>
      <c r="BD66" s="170"/>
      <c r="BE66" s="170"/>
      <c r="BF66" s="170"/>
      <c r="BI66" s="170"/>
      <c r="BS66" s="170"/>
      <c r="CC66" s="170"/>
      <c r="CM66" s="170"/>
      <c r="CW66" s="170"/>
      <c r="DG66" s="170"/>
      <c r="DQ66" s="170"/>
      <c r="EA66" s="170"/>
      <c r="EK66" s="170"/>
      <c r="EU66" s="170"/>
      <c r="FE66" s="170"/>
      <c r="FO66" s="170"/>
      <c r="FY66" s="170"/>
      <c r="GI66" s="170"/>
      <c r="GS66" s="170"/>
      <c r="HC66" s="170"/>
      <c r="HM66" s="170"/>
      <c r="HW66" s="170"/>
    </row>
    <row r="67" spans="1:231" s="3" customFormat="1" x14ac:dyDescent="0.25">
      <c r="A67" s="170"/>
      <c r="K67" s="170"/>
      <c r="U67" s="170"/>
      <c r="AE67" s="170"/>
      <c r="AO67" s="170"/>
      <c r="AY67" s="170"/>
      <c r="AZ67" s="170"/>
      <c r="BA67" s="170"/>
      <c r="BB67" s="170"/>
      <c r="BC67" s="170"/>
      <c r="BD67" s="170"/>
      <c r="BE67" s="170"/>
      <c r="BF67" s="170"/>
      <c r="BI67" s="170"/>
      <c r="BS67" s="170"/>
      <c r="CC67" s="170"/>
      <c r="CM67" s="170"/>
      <c r="CW67" s="170"/>
      <c r="DG67" s="170"/>
      <c r="DQ67" s="170"/>
      <c r="EA67" s="170"/>
      <c r="EK67" s="170"/>
      <c r="EU67" s="170"/>
      <c r="FE67" s="170"/>
      <c r="FO67" s="170"/>
      <c r="FY67" s="170"/>
      <c r="GI67" s="170"/>
      <c r="GS67" s="170"/>
      <c r="HC67" s="170"/>
      <c r="HM67" s="170"/>
      <c r="HW67" s="170"/>
    </row>
    <row r="68" spans="1:231" s="3" customFormat="1" x14ac:dyDescent="0.25">
      <c r="A68" s="170"/>
      <c r="K68" s="170"/>
      <c r="U68" s="170"/>
      <c r="AE68" s="170"/>
      <c r="AO68" s="170"/>
      <c r="AY68" s="170"/>
      <c r="AZ68" s="170"/>
      <c r="BA68" s="170"/>
      <c r="BB68" s="170"/>
      <c r="BC68" s="170"/>
      <c r="BD68" s="170"/>
      <c r="BE68" s="170"/>
      <c r="BF68" s="170"/>
      <c r="BI68" s="170"/>
      <c r="BS68" s="170"/>
      <c r="CC68" s="170"/>
      <c r="CM68" s="170"/>
      <c r="CW68" s="170"/>
      <c r="DG68" s="170"/>
      <c r="DQ68" s="170"/>
      <c r="EA68" s="170"/>
      <c r="EK68" s="170"/>
      <c r="EU68" s="170"/>
      <c r="FE68" s="170"/>
      <c r="FO68" s="170"/>
      <c r="FY68" s="170"/>
      <c r="GI68" s="170"/>
      <c r="GS68" s="170"/>
      <c r="HC68" s="170"/>
      <c r="HM68" s="170"/>
      <c r="HW68" s="170"/>
    </row>
    <row r="69" spans="1:231" s="3" customFormat="1" x14ac:dyDescent="0.25">
      <c r="A69" s="170"/>
      <c r="K69" s="170"/>
      <c r="U69" s="170"/>
      <c r="AE69" s="170"/>
      <c r="AO69" s="170"/>
      <c r="AY69" s="170"/>
      <c r="AZ69" s="170"/>
      <c r="BA69" s="170"/>
      <c r="BB69" s="170"/>
      <c r="BC69" s="170"/>
      <c r="BD69" s="170"/>
      <c r="BE69" s="170"/>
      <c r="BF69" s="170"/>
      <c r="BI69" s="170"/>
      <c r="BS69" s="170"/>
      <c r="CC69" s="170"/>
      <c r="CM69" s="170"/>
      <c r="CW69" s="170"/>
      <c r="DG69" s="170"/>
      <c r="DQ69" s="170"/>
      <c r="EA69" s="170"/>
      <c r="EK69" s="170"/>
      <c r="EU69" s="170"/>
      <c r="FE69" s="170"/>
      <c r="FO69" s="170"/>
      <c r="FY69" s="170"/>
      <c r="GI69" s="170"/>
      <c r="GS69" s="170"/>
      <c r="HC69" s="170"/>
      <c r="HM69" s="170"/>
      <c r="HW69" s="170"/>
    </row>
    <row r="70" spans="1:231" s="3" customFormat="1" x14ac:dyDescent="0.25">
      <c r="A70" s="170"/>
      <c r="K70" s="170"/>
      <c r="U70" s="170"/>
      <c r="AE70" s="170"/>
      <c r="AO70" s="170"/>
      <c r="AY70" s="170"/>
      <c r="AZ70" s="170"/>
      <c r="BA70" s="170"/>
      <c r="BB70" s="170"/>
      <c r="BC70" s="170"/>
      <c r="BD70" s="170"/>
      <c r="BE70" s="170"/>
      <c r="BF70" s="170"/>
      <c r="BI70" s="170"/>
      <c r="BS70" s="170"/>
      <c r="CC70" s="170"/>
      <c r="CM70" s="170"/>
      <c r="CW70" s="170"/>
      <c r="DG70" s="170"/>
      <c r="DQ70" s="170"/>
      <c r="EA70" s="170"/>
      <c r="EK70" s="170"/>
      <c r="EU70" s="170"/>
      <c r="FE70" s="170"/>
      <c r="FO70" s="170"/>
      <c r="FY70" s="170"/>
      <c r="GI70" s="170"/>
      <c r="GS70" s="170"/>
      <c r="HC70" s="170"/>
      <c r="HM70" s="170"/>
      <c r="HW70" s="170"/>
    </row>
    <row r="71" spans="1:231" s="3" customFormat="1" x14ac:dyDescent="0.25">
      <c r="A71" s="170"/>
      <c r="K71" s="170"/>
      <c r="U71" s="170"/>
      <c r="AE71" s="170"/>
      <c r="AO71" s="170"/>
      <c r="AY71" s="170"/>
      <c r="AZ71" s="170"/>
      <c r="BA71" s="170"/>
      <c r="BB71" s="170"/>
      <c r="BC71" s="170"/>
      <c r="BD71" s="170"/>
      <c r="BE71" s="170"/>
      <c r="BF71" s="170"/>
      <c r="BI71" s="170"/>
      <c r="BS71" s="170"/>
      <c r="CC71" s="170"/>
      <c r="CM71" s="170"/>
      <c r="CW71" s="170"/>
      <c r="DG71" s="170"/>
      <c r="DQ71" s="170"/>
      <c r="EA71" s="170"/>
      <c r="EK71" s="170"/>
      <c r="EU71" s="170"/>
      <c r="FE71" s="170"/>
      <c r="FO71" s="170"/>
      <c r="FY71" s="170"/>
      <c r="GI71" s="170"/>
      <c r="GS71" s="170"/>
      <c r="HC71" s="170"/>
      <c r="HM71" s="170"/>
      <c r="HW71" s="170"/>
    </row>
    <row r="72" spans="1:231" s="3" customFormat="1" x14ac:dyDescent="0.25">
      <c r="A72" s="170"/>
      <c r="K72" s="170"/>
      <c r="U72" s="170"/>
      <c r="AE72" s="170"/>
      <c r="AO72" s="170"/>
      <c r="AY72" s="170"/>
      <c r="AZ72" s="170"/>
      <c r="BA72" s="170"/>
      <c r="BB72" s="170"/>
      <c r="BC72" s="170"/>
      <c r="BD72" s="170"/>
      <c r="BE72" s="170"/>
      <c r="BF72" s="170"/>
      <c r="BI72" s="170"/>
      <c r="BS72" s="170"/>
      <c r="CC72" s="170"/>
      <c r="CM72" s="170"/>
      <c r="CW72" s="170"/>
      <c r="DG72" s="170"/>
      <c r="DQ72" s="170"/>
      <c r="EA72" s="170"/>
      <c r="EK72" s="170"/>
      <c r="EU72" s="170"/>
      <c r="FE72" s="170"/>
      <c r="FO72" s="170"/>
      <c r="FY72" s="170"/>
      <c r="GI72" s="170"/>
      <c r="GS72" s="170"/>
      <c r="HC72" s="170"/>
      <c r="HM72" s="170"/>
      <c r="HW72" s="170"/>
    </row>
    <row r="73" spans="1:231" s="3" customFormat="1" x14ac:dyDescent="0.25">
      <c r="A73" s="170"/>
      <c r="K73" s="170"/>
      <c r="U73" s="170"/>
      <c r="AE73" s="170"/>
      <c r="AO73" s="170"/>
      <c r="AY73" s="170"/>
      <c r="AZ73" s="170"/>
      <c r="BA73" s="170"/>
      <c r="BB73" s="170"/>
      <c r="BC73" s="170"/>
      <c r="BD73" s="170"/>
      <c r="BE73" s="170"/>
      <c r="BF73" s="170"/>
      <c r="BI73" s="170"/>
      <c r="BS73" s="170"/>
      <c r="CC73" s="170"/>
      <c r="CM73" s="170"/>
      <c r="CW73" s="170"/>
      <c r="DG73" s="170"/>
      <c r="DQ73" s="170"/>
      <c r="EA73" s="170"/>
      <c r="EK73" s="170"/>
      <c r="EU73" s="170"/>
      <c r="FE73" s="170"/>
      <c r="FO73" s="170"/>
      <c r="FY73" s="170"/>
      <c r="GI73" s="170"/>
      <c r="GS73" s="170"/>
      <c r="HC73" s="170"/>
      <c r="HM73" s="170"/>
      <c r="HW73" s="170"/>
    </row>
    <row r="74" spans="1:231" s="3" customFormat="1" x14ac:dyDescent="0.25">
      <c r="A74" s="170"/>
      <c r="K74" s="170"/>
      <c r="U74" s="170"/>
      <c r="AE74" s="170"/>
      <c r="AO74" s="170"/>
      <c r="AY74" s="170"/>
      <c r="AZ74" s="170"/>
      <c r="BA74" s="170"/>
      <c r="BB74" s="170"/>
      <c r="BC74" s="170"/>
      <c r="BD74" s="170"/>
      <c r="BE74" s="170"/>
      <c r="BF74" s="170"/>
      <c r="BI74" s="170"/>
      <c r="BS74" s="170"/>
      <c r="CC74" s="170"/>
      <c r="CM74" s="170"/>
      <c r="CW74" s="170"/>
      <c r="DG74" s="170"/>
      <c r="DQ74" s="170"/>
      <c r="EA74" s="170"/>
      <c r="EK74" s="170"/>
      <c r="EU74" s="170"/>
      <c r="FE74" s="170"/>
      <c r="FO74" s="170"/>
      <c r="FY74" s="170"/>
      <c r="GI74" s="170"/>
      <c r="GS74" s="170"/>
      <c r="HC74" s="170"/>
      <c r="HM74" s="170"/>
      <c r="HW74" s="170"/>
    </row>
    <row r="75" spans="1:231" s="3" customFormat="1" x14ac:dyDescent="0.25">
      <c r="A75" s="170"/>
      <c r="K75" s="170"/>
      <c r="U75" s="170"/>
      <c r="AE75" s="170"/>
      <c r="AO75" s="170"/>
      <c r="AY75" s="170"/>
      <c r="AZ75" s="170"/>
      <c r="BA75" s="170"/>
      <c r="BB75" s="170"/>
      <c r="BC75" s="170"/>
      <c r="BD75" s="170"/>
      <c r="BE75" s="170"/>
      <c r="BF75" s="170"/>
      <c r="BI75" s="170"/>
      <c r="BS75" s="170"/>
      <c r="CC75" s="170"/>
      <c r="CM75" s="170"/>
      <c r="CW75" s="170"/>
      <c r="DG75" s="170"/>
      <c r="DQ75" s="170"/>
      <c r="EA75" s="170"/>
      <c r="EK75" s="170"/>
      <c r="EU75" s="170"/>
      <c r="FE75" s="170"/>
      <c r="FO75" s="170"/>
      <c r="FY75" s="170"/>
      <c r="GI75" s="170"/>
      <c r="GS75" s="170"/>
      <c r="HC75" s="170"/>
      <c r="HM75" s="170"/>
      <c r="HW75" s="170"/>
    </row>
    <row r="76" spans="1:231" s="3" customFormat="1" x14ac:dyDescent="0.25">
      <c r="A76" s="170"/>
      <c r="K76" s="170"/>
      <c r="U76" s="170"/>
      <c r="AE76" s="170"/>
      <c r="AO76" s="170"/>
      <c r="AY76" s="170"/>
      <c r="AZ76" s="170"/>
      <c r="BA76" s="170"/>
      <c r="BB76" s="170"/>
      <c r="BC76" s="170"/>
      <c r="BD76" s="170"/>
      <c r="BE76" s="170"/>
      <c r="BF76" s="170"/>
      <c r="BI76" s="170"/>
      <c r="BS76" s="170"/>
      <c r="CC76" s="170"/>
      <c r="CM76" s="170"/>
      <c r="CW76" s="170"/>
      <c r="DG76" s="170"/>
      <c r="DQ76" s="170"/>
      <c r="EA76" s="170"/>
      <c r="EK76" s="170"/>
      <c r="EU76" s="170"/>
      <c r="FE76" s="170"/>
      <c r="FO76" s="170"/>
      <c r="FY76" s="170"/>
      <c r="GI76" s="170"/>
      <c r="GS76" s="170"/>
      <c r="HC76" s="170"/>
      <c r="HM76" s="170"/>
      <c r="HW76" s="170"/>
    </row>
    <row r="77" spans="1:231" s="3" customFormat="1" x14ac:dyDescent="0.25">
      <c r="A77" s="170"/>
      <c r="K77" s="170"/>
      <c r="U77" s="170"/>
      <c r="AE77" s="170"/>
      <c r="AO77" s="170"/>
      <c r="AY77" s="170"/>
      <c r="AZ77" s="170"/>
      <c r="BA77" s="170"/>
      <c r="BB77" s="170"/>
      <c r="BC77" s="170"/>
      <c r="BD77" s="170"/>
      <c r="BE77" s="170"/>
      <c r="BF77" s="170"/>
      <c r="BI77" s="170"/>
      <c r="BS77" s="170"/>
      <c r="CC77" s="170"/>
      <c r="CM77" s="170"/>
      <c r="CW77" s="170"/>
      <c r="DG77" s="170"/>
      <c r="DQ77" s="170"/>
      <c r="EA77" s="170"/>
      <c r="EK77" s="170"/>
      <c r="EU77" s="170"/>
      <c r="FE77" s="170"/>
      <c r="FO77" s="170"/>
      <c r="FY77" s="170"/>
      <c r="GI77" s="170"/>
      <c r="GS77" s="170"/>
      <c r="HC77" s="170"/>
      <c r="HM77" s="170"/>
      <c r="HW77" s="170"/>
    </row>
    <row r="78" spans="1:231" s="3" customFormat="1" x14ac:dyDescent="0.25">
      <c r="A78" s="170"/>
      <c r="K78" s="170"/>
      <c r="U78" s="170"/>
      <c r="AE78" s="170"/>
      <c r="AO78" s="170"/>
      <c r="AY78" s="170"/>
      <c r="AZ78" s="170"/>
      <c r="BA78" s="170"/>
      <c r="BB78" s="170"/>
      <c r="BC78" s="170"/>
      <c r="BD78" s="170"/>
      <c r="BE78" s="170"/>
      <c r="BF78" s="170"/>
      <c r="BI78" s="170"/>
      <c r="BS78" s="170"/>
      <c r="CC78" s="170"/>
      <c r="CM78" s="170"/>
      <c r="CW78" s="170"/>
      <c r="DG78" s="170"/>
      <c r="DQ78" s="170"/>
      <c r="EA78" s="170"/>
      <c r="EK78" s="170"/>
      <c r="EU78" s="170"/>
      <c r="FE78" s="170"/>
      <c r="FO78" s="170"/>
      <c r="FY78" s="170"/>
      <c r="GI78" s="170"/>
      <c r="GS78" s="170"/>
      <c r="HC78" s="170"/>
      <c r="HM78" s="170"/>
      <c r="HW78" s="170"/>
    </row>
    <row r="79" spans="1:231" s="3" customFormat="1" x14ac:dyDescent="0.25">
      <c r="A79" s="170"/>
      <c r="K79" s="170"/>
      <c r="U79" s="170"/>
      <c r="AE79" s="170"/>
      <c r="AO79" s="170"/>
      <c r="AY79" s="170"/>
      <c r="AZ79" s="170"/>
      <c r="BA79" s="170"/>
      <c r="BB79" s="170"/>
      <c r="BC79" s="170"/>
      <c r="BD79" s="170"/>
      <c r="BE79" s="170"/>
      <c r="BF79" s="170"/>
      <c r="BI79" s="170"/>
      <c r="BS79" s="170"/>
      <c r="CC79" s="170"/>
      <c r="CM79" s="170"/>
      <c r="CW79" s="170"/>
      <c r="DG79" s="170"/>
      <c r="DQ79" s="170"/>
      <c r="EA79" s="170"/>
      <c r="EK79" s="170"/>
      <c r="EU79" s="170"/>
      <c r="FE79" s="170"/>
      <c r="FO79" s="170"/>
      <c r="FY79" s="170"/>
      <c r="GI79" s="170"/>
      <c r="GS79" s="170"/>
      <c r="HC79" s="170"/>
      <c r="HM79" s="170"/>
      <c r="HW79" s="170"/>
    </row>
    <row r="80" spans="1:231" s="3" customFormat="1" x14ac:dyDescent="0.25">
      <c r="A80" s="170"/>
      <c r="K80" s="170"/>
      <c r="U80" s="170"/>
      <c r="AE80" s="170"/>
      <c r="AO80" s="170"/>
      <c r="AY80" s="170"/>
      <c r="AZ80" s="170"/>
      <c r="BA80" s="170"/>
      <c r="BB80" s="170"/>
      <c r="BC80" s="170"/>
      <c r="BD80" s="170"/>
      <c r="BE80" s="170"/>
      <c r="BF80" s="170"/>
      <c r="BI80" s="170"/>
      <c r="BS80" s="170"/>
      <c r="CC80" s="170"/>
      <c r="CM80" s="170"/>
      <c r="CW80" s="170"/>
      <c r="DG80" s="170"/>
      <c r="DQ80" s="170"/>
      <c r="EA80" s="170"/>
      <c r="EK80" s="170"/>
      <c r="EU80" s="170"/>
      <c r="FE80" s="170"/>
      <c r="FO80" s="170"/>
      <c r="FY80" s="170"/>
      <c r="GI80" s="170"/>
      <c r="GS80" s="170"/>
      <c r="HC80" s="170"/>
      <c r="HM80" s="170"/>
      <c r="HW80" s="170"/>
    </row>
    <row r="81" spans="1:231" s="3" customFormat="1" x14ac:dyDescent="0.25">
      <c r="A81" s="170"/>
      <c r="K81" s="170"/>
      <c r="U81" s="170"/>
      <c r="AE81" s="170"/>
      <c r="AO81" s="170"/>
      <c r="AY81" s="170"/>
      <c r="AZ81" s="170"/>
      <c r="BA81" s="170"/>
      <c r="BB81" s="170"/>
      <c r="BC81" s="170"/>
      <c r="BD81" s="170"/>
      <c r="BE81" s="170"/>
      <c r="BF81" s="170"/>
      <c r="BI81" s="170"/>
      <c r="BS81" s="170"/>
      <c r="CC81" s="170"/>
      <c r="CM81" s="170"/>
      <c r="CW81" s="170"/>
      <c r="DG81" s="170"/>
      <c r="DQ81" s="170"/>
      <c r="EA81" s="170"/>
      <c r="EK81" s="170"/>
      <c r="EU81" s="170"/>
      <c r="FE81" s="170"/>
      <c r="FO81" s="170"/>
      <c r="FY81" s="170"/>
      <c r="GI81" s="170"/>
      <c r="GS81" s="170"/>
      <c r="HC81" s="170"/>
      <c r="HM81" s="170"/>
      <c r="HW81" s="170"/>
    </row>
    <row r="82" spans="1:231" s="3" customFormat="1" x14ac:dyDescent="0.25">
      <c r="A82" s="170"/>
      <c r="K82" s="170"/>
      <c r="U82" s="170"/>
      <c r="AE82" s="170"/>
      <c r="AO82" s="170"/>
      <c r="AY82" s="170"/>
      <c r="AZ82" s="170"/>
      <c r="BA82" s="170"/>
      <c r="BB82" s="170"/>
      <c r="BC82" s="170"/>
      <c r="BD82" s="170"/>
      <c r="BE82" s="170"/>
      <c r="BF82" s="170"/>
      <c r="BI82" s="170"/>
      <c r="BS82" s="170"/>
      <c r="CC82" s="170"/>
      <c r="CM82" s="170"/>
      <c r="CW82" s="170"/>
      <c r="DG82" s="170"/>
      <c r="DQ82" s="170"/>
      <c r="EA82" s="170"/>
      <c r="EK82" s="170"/>
      <c r="EU82" s="170"/>
      <c r="FE82" s="170"/>
      <c r="FO82" s="170"/>
      <c r="FY82" s="170"/>
      <c r="GI82" s="170"/>
      <c r="GS82" s="170"/>
      <c r="HC82" s="170"/>
      <c r="HM82" s="170"/>
      <c r="HW82" s="170"/>
    </row>
    <row r="83" spans="1:231" s="3" customFormat="1" x14ac:dyDescent="0.25">
      <c r="A83" s="170"/>
      <c r="K83" s="170"/>
      <c r="U83" s="170"/>
      <c r="AE83" s="170"/>
      <c r="AO83" s="170"/>
      <c r="AY83" s="170"/>
      <c r="AZ83" s="170"/>
      <c r="BA83" s="170"/>
      <c r="BB83" s="170"/>
      <c r="BC83" s="170"/>
      <c r="BD83" s="170"/>
      <c r="BE83" s="170"/>
      <c r="BF83" s="170"/>
      <c r="BI83" s="170"/>
      <c r="BS83" s="170"/>
      <c r="CC83" s="170"/>
      <c r="CM83" s="170"/>
      <c r="CW83" s="170"/>
      <c r="DG83" s="170"/>
      <c r="DQ83" s="170"/>
      <c r="EA83" s="170"/>
      <c r="EK83" s="170"/>
      <c r="EU83" s="170"/>
      <c r="FE83" s="170"/>
      <c r="FO83" s="170"/>
      <c r="FY83" s="170"/>
      <c r="GI83" s="170"/>
      <c r="GS83" s="170"/>
      <c r="HC83" s="170"/>
      <c r="HM83" s="170"/>
      <c r="HW83" s="170"/>
    </row>
    <row r="84" spans="1:231" s="3" customFormat="1" x14ac:dyDescent="0.25">
      <c r="A84" s="170"/>
      <c r="K84" s="170"/>
      <c r="U84" s="170"/>
      <c r="AE84" s="170"/>
      <c r="AO84" s="170"/>
      <c r="AY84" s="170"/>
      <c r="AZ84" s="170"/>
      <c r="BA84" s="170"/>
      <c r="BB84" s="170"/>
      <c r="BC84" s="170"/>
      <c r="BD84" s="170"/>
      <c r="BE84" s="170"/>
      <c r="BF84" s="170"/>
      <c r="BI84" s="170"/>
      <c r="BS84" s="170"/>
      <c r="CC84" s="170"/>
      <c r="CM84" s="170"/>
      <c r="CW84" s="170"/>
      <c r="DG84" s="170"/>
      <c r="DQ84" s="170"/>
      <c r="EA84" s="170"/>
      <c r="EK84" s="170"/>
      <c r="EU84" s="170"/>
      <c r="FE84" s="170"/>
      <c r="FO84" s="170"/>
      <c r="FY84" s="170"/>
      <c r="GI84" s="170"/>
      <c r="GS84" s="170"/>
      <c r="HC84" s="170"/>
      <c r="HM84" s="170"/>
      <c r="HW84" s="170"/>
    </row>
    <row r="85" spans="1:231" s="3" customFormat="1" x14ac:dyDescent="0.25">
      <c r="A85" s="170"/>
      <c r="K85" s="170"/>
      <c r="U85" s="170"/>
      <c r="AE85" s="170"/>
      <c r="AO85" s="170"/>
      <c r="AY85" s="170"/>
      <c r="AZ85" s="170"/>
      <c r="BA85" s="170"/>
      <c r="BB85" s="170"/>
      <c r="BC85" s="170"/>
      <c r="BD85" s="170"/>
      <c r="BE85" s="170"/>
      <c r="BF85" s="170"/>
      <c r="BI85" s="170"/>
      <c r="BS85" s="170"/>
      <c r="CC85" s="170"/>
      <c r="CM85" s="170"/>
      <c r="CW85" s="170"/>
      <c r="DG85" s="170"/>
      <c r="DQ85" s="170"/>
      <c r="EA85" s="170"/>
      <c r="EK85" s="170"/>
      <c r="EU85" s="170"/>
      <c r="FE85" s="170"/>
      <c r="FO85" s="170"/>
      <c r="FY85" s="170"/>
      <c r="GI85" s="170"/>
      <c r="GS85" s="170"/>
      <c r="HC85" s="170"/>
      <c r="HM85" s="170"/>
      <c r="HW85" s="170"/>
    </row>
    <row r="86" spans="1:231" s="3" customFormat="1" x14ac:dyDescent="0.25">
      <c r="A86" s="170"/>
      <c r="K86" s="170"/>
      <c r="U86" s="170"/>
      <c r="AE86" s="170"/>
      <c r="AO86" s="170"/>
      <c r="AY86" s="170"/>
      <c r="AZ86" s="170"/>
      <c r="BA86" s="170"/>
      <c r="BB86" s="170"/>
      <c r="BC86" s="170"/>
      <c r="BD86" s="170"/>
      <c r="BE86" s="170"/>
      <c r="BF86" s="170"/>
      <c r="BI86" s="170"/>
      <c r="BS86" s="170"/>
      <c r="CC86" s="170"/>
      <c r="CM86" s="170"/>
      <c r="CW86" s="170"/>
      <c r="DG86" s="170"/>
      <c r="DQ86" s="170"/>
      <c r="EA86" s="170"/>
      <c r="EK86" s="170"/>
      <c r="EU86" s="170"/>
      <c r="FE86" s="170"/>
      <c r="FO86" s="170"/>
      <c r="FY86" s="170"/>
      <c r="GI86" s="170"/>
      <c r="GS86" s="170"/>
      <c r="HC86" s="170"/>
      <c r="HM86" s="170"/>
      <c r="HW86" s="170"/>
    </row>
    <row r="87" spans="1:231" s="3" customFormat="1" x14ac:dyDescent="0.25">
      <c r="A87" s="170"/>
      <c r="K87" s="170"/>
      <c r="U87" s="170"/>
      <c r="AE87" s="170"/>
      <c r="AO87" s="170"/>
      <c r="AY87" s="170"/>
      <c r="AZ87" s="170"/>
      <c r="BA87" s="170"/>
      <c r="BB87" s="170"/>
      <c r="BC87" s="170"/>
      <c r="BD87" s="170"/>
      <c r="BE87" s="170"/>
      <c r="BF87" s="170"/>
      <c r="BI87" s="170"/>
      <c r="BS87" s="170"/>
      <c r="CC87" s="170"/>
      <c r="CM87" s="170"/>
      <c r="CW87" s="170"/>
      <c r="DG87" s="170"/>
      <c r="DQ87" s="170"/>
      <c r="EA87" s="170"/>
      <c r="EK87" s="170"/>
      <c r="EU87" s="170"/>
      <c r="FE87" s="170"/>
      <c r="FO87" s="170"/>
      <c r="FY87" s="170"/>
      <c r="GI87" s="170"/>
      <c r="GS87" s="170"/>
      <c r="HC87" s="170"/>
      <c r="HM87" s="170"/>
      <c r="HW87" s="170"/>
    </row>
    <row r="88" spans="1:231" s="3" customFormat="1" x14ac:dyDescent="0.25">
      <c r="A88" s="170"/>
      <c r="K88" s="170"/>
      <c r="U88" s="170"/>
      <c r="AE88" s="170"/>
      <c r="AO88" s="170"/>
      <c r="AY88" s="170"/>
      <c r="AZ88" s="170"/>
      <c r="BA88" s="170"/>
      <c r="BB88" s="170"/>
      <c r="BC88" s="170"/>
      <c r="BD88" s="170"/>
      <c r="BE88" s="170"/>
      <c r="BF88" s="170"/>
      <c r="BI88" s="170"/>
      <c r="BS88" s="170"/>
      <c r="CC88" s="170"/>
      <c r="CM88" s="170"/>
      <c r="CW88" s="170"/>
      <c r="DG88" s="170"/>
      <c r="DQ88" s="170"/>
      <c r="EA88" s="170"/>
      <c r="EK88" s="170"/>
      <c r="EU88" s="170"/>
      <c r="FE88" s="170"/>
      <c r="FO88" s="170"/>
      <c r="FY88" s="170"/>
      <c r="GI88" s="170"/>
      <c r="GS88" s="170"/>
      <c r="HC88" s="170"/>
      <c r="HM88" s="170"/>
      <c r="HW88" s="170"/>
    </row>
    <row r="89" spans="1:231" s="3" customFormat="1" x14ac:dyDescent="0.25">
      <c r="A89" s="170"/>
      <c r="K89" s="170"/>
      <c r="U89" s="170"/>
      <c r="AE89" s="170"/>
      <c r="AO89" s="170"/>
      <c r="AY89" s="170"/>
      <c r="AZ89" s="170"/>
      <c r="BA89" s="170"/>
      <c r="BB89" s="170"/>
      <c r="BC89" s="170"/>
      <c r="BD89" s="170"/>
      <c r="BE89" s="170"/>
      <c r="BF89" s="170"/>
      <c r="BI89" s="170"/>
      <c r="BS89" s="170"/>
      <c r="CC89" s="170"/>
      <c r="CM89" s="170"/>
      <c r="CW89" s="170"/>
      <c r="DG89" s="170"/>
      <c r="DQ89" s="170"/>
      <c r="EA89" s="170"/>
      <c r="EK89" s="170"/>
      <c r="EU89" s="170"/>
      <c r="FE89" s="170"/>
      <c r="FO89" s="170"/>
      <c r="FY89" s="170"/>
      <c r="GI89" s="170"/>
      <c r="GS89" s="170"/>
      <c r="HC89" s="170"/>
      <c r="HM89" s="170"/>
      <c r="HW89" s="170"/>
    </row>
    <row r="90" spans="1:231" s="3" customFormat="1" x14ac:dyDescent="0.25">
      <c r="A90" s="170"/>
      <c r="K90" s="170"/>
      <c r="U90" s="170"/>
      <c r="AE90" s="170"/>
      <c r="AO90" s="170"/>
      <c r="AY90" s="170"/>
      <c r="AZ90" s="170"/>
      <c r="BA90" s="170"/>
      <c r="BB90" s="170"/>
      <c r="BC90" s="170"/>
      <c r="BD90" s="170"/>
      <c r="BE90" s="170"/>
      <c r="BF90" s="170"/>
      <c r="BI90" s="170"/>
      <c r="BS90" s="170"/>
      <c r="CC90" s="170"/>
      <c r="CM90" s="170"/>
      <c r="CW90" s="170"/>
      <c r="DG90" s="170"/>
      <c r="DQ90" s="170"/>
      <c r="EA90" s="170"/>
      <c r="EK90" s="170"/>
      <c r="EU90" s="170"/>
      <c r="FE90" s="170"/>
      <c r="FO90" s="170"/>
      <c r="FY90" s="170"/>
      <c r="GI90" s="170"/>
      <c r="GS90" s="170"/>
      <c r="HC90" s="170"/>
      <c r="HM90" s="170"/>
      <c r="HW90" s="170"/>
    </row>
    <row r="91" spans="1:231" s="3" customFormat="1" x14ac:dyDescent="0.25">
      <c r="A91" s="170"/>
      <c r="K91" s="170"/>
      <c r="U91" s="170"/>
      <c r="AE91" s="170"/>
      <c r="AO91" s="170"/>
      <c r="AY91" s="170"/>
      <c r="AZ91" s="170"/>
      <c r="BA91" s="170"/>
      <c r="BB91" s="170"/>
      <c r="BC91" s="170"/>
      <c r="BD91" s="170"/>
      <c r="BE91" s="170"/>
      <c r="BF91" s="170"/>
      <c r="BI91" s="170"/>
      <c r="BS91" s="170"/>
      <c r="CC91" s="170"/>
      <c r="CM91" s="170"/>
      <c r="CW91" s="170"/>
      <c r="DG91" s="170"/>
      <c r="DQ91" s="170"/>
      <c r="EA91" s="170"/>
      <c r="EK91" s="170"/>
      <c r="EU91" s="170"/>
      <c r="FE91" s="170"/>
      <c r="FO91" s="170"/>
      <c r="FY91" s="170"/>
      <c r="GI91" s="170"/>
      <c r="GS91" s="170"/>
      <c r="HC91" s="170"/>
      <c r="HM91" s="170"/>
      <c r="HW91" s="170"/>
    </row>
    <row r="92" spans="1:231" s="3" customFormat="1" x14ac:dyDescent="0.25">
      <c r="A92" s="170"/>
      <c r="K92" s="170"/>
      <c r="U92" s="170"/>
      <c r="AE92" s="170"/>
      <c r="AO92" s="170"/>
      <c r="AY92" s="170"/>
      <c r="AZ92" s="170"/>
      <c r="BA92" s="170"/>
      <c r="BB92" s="170"/>
      <c r="BC92" s="170"/>
      <c r="BD92" s="170"/>
      <c r="BE92" s="170"/>
      <c r="BF92" s="170"/>
      <c r="BI92" s="170"/>
      <c r="BS92" s="170"/>
      <c r="CC92" s="170"/>
      <c r="CM92" s="170"/>
      <c r="CW92" s="170"/>
      <c r="DG92" s="170"/>
      <c r="DQ92" s="170"/>
      <c r="EA92" s="170"/>
      <c r="EK92" s="170"/>
      <c r="EU92" s="170"/>
      <c r="FE92" s="170"/>
      <c r="FO92" s="170"/>
      <c r="FY92" s="170"/>
      <c r="GI92" s="170"/>
      <c r="GS92" s="170"/>
      <c r="HC92" s="170"/>
      <c r="HM92" s="170"/>
      <c r="HW92" s="170"/>
    </row>
    <row r="93" spans="1:231" s="3" customFormat="1" x14ac:dyDescent="0.25">
      <c r="A93" s="170"/>
      <c r="K93" s="170"/>
      <c r="U93" s="170"/>
      <c r="AE93" s="170"/>
      <c r="AO93" s="170"/>
      <c r="AY93" s="170"/>
      <c r="AZ93" s="170"/>
      <c r="BA93" s="170"/>
      <c r="BB93" s="170"/>
      <c r="BC93" s="170"/>
      <c r="BD93" s="170"/>
      <c r="BE93" s="170"/>
      <c r="BF93" s="170"/>
      <c r="BI93" s="170"/>
      <c r="BS93" s="170"/>
      <c r="CC93" s="170"/>
      <c r="CM93" s="170"/>
      <c r="CW93" s="170"/>
      <c r="DG93" s="170"/>
      <c r="DQ93" s="170"/>
      <c r="EA93" s="170"/>
      <c r="EK93" s="170"/>
      <c r="EU93" s="170"/>
      <c r="FE93" s="170"/>
      <c r="FO93" s="170"/>
      <c r="FY93" s="170"/>
      <c r="GI93" s="170"/>
      <c r="GS93" s="170"/>
      <c r="HC93" s="170"/>
      <c r="HM93" s="170"/>
      <c r="HW93" s="170"/>
    </row>
    <row r="94" spans="1:231" s="3" customFormat="1" x14ac:dyDescent="0.25">
      <c r="A94" s="170"/>
      <c r="K94" s="170"/>
      <c r="U94" s="170"/>
      <c r="AE94" s="170"/>
      <c r="AO94" s="170"/>
      <c r="AY94" s="170"/>
      <c r="AZ94" s="170"/>
      <c r="BA94" s="170"/>
      <c r="BB94" s="170"/>
      <c r="BC94" s="170"/>
      <c r="BD94" s="170"/>
      <c r="BE94" s="170"/>
      <c r="BF94" s="170"/>
      <c r="BI94" s="170"/>
      <c r="BS94" s="170"/>
      <c r="CC94" s="170"/>
      <c r="CM94" s="170"/>
      <c r="CW94" s="170"/>
      <c r="DG94" s="170"/>
      <c r="DQ94" s="170"/>
      <c r="EA94" s="170"/>
      <c r="EK94" s="170"/>
      <c r="EU94" s="170"/>
      <c r="FE94" s="170"/>
      <c r="FO94" s="170"/>
      <c r="FY94" s="170"/>
      <c r="GI94" s="170"/>
      <c r="GS94" s="170"/>
      <c r="HC94" s="170"/>
      <c r="HM94" s="170"/>
      <c r="HW94" s="170"/>
    </row>
    <row r="95" spans="1:231" s="3" customFormat="1" x14ac:dyDescent="0.25">
      <c r="A95" s="170"/>
      <c r="K95" s="170"/>
      <c r="U95" s="170"/>
      <c r="AE95" s="170"/>
      <c r="AO95" s="170"/>
      <c r="AY95" s="170"/>
      <c r="AZ95" s="170"/>
      <c r="BA95" s="170"/>
      <c r="BB95" s="170"/>
      <c r="BC95" s="170"/>
      <c r="BD95" s="170"/>
      <c r="BE95" s="170"/>
      <c r="BF95" s="170"/>
      <c r="BI95" s="170"/>
      <c r="BS95" s="170"/>
      <c r="CC95" s="170"/>
      <c r="CM95" s="170"/>
      <c r="CW95" s="170"/>
      <c r="DG95" s="170"/>
      <c r="DQ95" s="170"/>
      <c r="EA95" s="170"/>
      <c r="EK95" s="170"/>
      <c r="EU95" s="170"/>
      <c r="FE95" s="170"/>
      <c r="FO95" s="170"/>
      <c r="FY95" s="170"/>
      <c r="GI95" s="170"/>
      <c r="GS95" s="170"/>
      <c r="HC95" s="170"/>
      <c r="HM95" s="170"/>
      <c r="HW95" s="170"/>
    </row>
    <row r="96" spans="1:231" s="3" customFormat="1" x14ac:dyDescent="0.25">
      <c r="A96" s="170"/>
      <c r="K96" s="170"/>
      <c r="U96" s="170"/>
      <c r="AE96" s="170"/>
      <c r="AO96" s="170"/>
      <c r="AY96" s="170"/>
      <c r="AZ96" s="170"/>
      <c r="BA96" s="170"/>
      <c r="BB96" s="170"/>
      <c r="BC96" s="170"/>
      <c r="BD96" s="170"/>
      <c r="BE96" s="170"/>
      <c r="BF96" s="170"/>
      <c r="BI96" s="170"/>
      <c r="BS96" s="170"/>
      <c r="CC96" s="170"/>
      <c r="CM96" s="170"/>
      <c r="CW96" s="170"/>
      <c r="DG96" s="170"/>
      <c r="DQ96" s="170"/>
      <c r="EA96" s="170"/>
      <c r="EK96" s="170"/>
      <c r="EU96" s="170"/>
      <c r="FE96" s="170"/>
      <c r="FO96" s="170"/>
      <c r="FY96" s="170"/>
      <c r="GI96" s="170"/>
      <c r="GS96" s="170"/>
      <c r="HC96" s="170"/>
      <c r="HM96" s="170"/>
      <c r="HW96" s="170"/>
    </row>
    <row r="97" spans="1:231" s="3" customFormat="1" x14ac:dyDescent="0.25">
      <c r="A97" s="170"/>
      <c r="K97" s="170"/>
      <c r="U97" s="170"/>
      <c r="AE97" s="170"/>
      <c r="AO97" s="170"/>
      <c r="AY97" s="170"/>
      <c r="AZ97" s="170"/>
      <c r="BA97" s="170"/>
      <c r="BB97" s="170"/>
      <c r="BC97" s="170"/>
      <c r="BD97" s="170"/>
      <c r="BE97" s="170"/>
      <c r="BF97" s="170"/>
      <c r="BI97" s="170"/>
      <c r="BS97" s="170"/>
      <c r="CC97" s="170"/>
      <c r="CM97" s="170"/>
      <c r="CW97" s="170"/>
      <c r="DG97" s="170"/>
      <c r="DQ97" s="170"/>
      <c r="EA97" s="170"/>
      <c r="EK97" s="170"/>
      <c r="EU97" s="170"/>
      <c r="FE97" s="170"/>
      <c r="FO97" s="170"/>
      <c r="FY97" s="170"/>
      <c r="GI97" s="170"/>
      <c r="GS97" s="170"/>
      <c r="HC97" s="170"/>
      <c r="HM97" s="170"/>
      <c r="HW97" s="170"/>
    </row>
    <row r="98" spans="1:231" s="3" customFormat="1" x14ac:dyDescent="0.25">
      <c r="A98" s="170"/>
      <c r="K98" s="170"/>
      <c r="U98" s="170"/>
      <c r="AE98" s="170"/>
      <c r="AO98" s="170"/>
      <c r="AY98" s="170"/>
      <c r="AZ98" s="170"/>
      <c r="BA98" s="170"/>
      <c r="BB98" s="170"/>
      <c r="BC98" s="170"/>
      <c r="BD98" s="170"/>
      <c r="BE98" s="170"/>
      <c r="BF98" s="170"/>
      <c r="BI98" s="170"/>
      <c r="BS98" s="170"/>
      <c r="CC98" s="170"/>
      <c r="CM98" s="170"/>
      <c r="CW98" s="170"/>
      <c r="DG98" s="170"/>
      <c r="DQ98" s="170"/>
      <c r="EA98" s="170"/>
      <c r="EK98" s="170"/>
      <c r="EU98" s="170"/>
      <c r="FE98" s="170"/>
      <c r="FO98" s="170"/>
      <c r="FY98" s="170"/>
      <c r="GI98" s="170"/>
      <c r="GS98" s="170"/>
      <c r="HC98" s="170"/>
      <c r="HM98" s="170"/>
      <c r="HW98" s="170"/>
    </row>
    <row r="99" spans="1:231" s="3" customFormat="1" x14ac:dyDescent="0.25">
      <c r="A99" s="170"/>
      <c r="K99" s="170"/>
      <c r="U99" s="170"/>
      <c r="AE99" s="170"/>
      <c r="AO99" s="170"/>
      <c r="AY99" s="170"/>
      <c r="AZ99" s="170"/>
      <c r="BA99" s="170"/>
      <c r="BB99" s="170"/>
      <c r="BC99" s="170"/>
      <c r="BD99" s="170"/>
      <c r="BE99" s="170"/>
      <c r="BF99" s="170"/>
      <c r="BI99" s="170"/>
      <c r="BS99" s="170"/>
      <c r="CC99" s="170"/>
      <c r="CM99" s="170"/>
      <c r="CW99" s="170"/>
      <c r="DG99" s="170"/>
      <c r="DQ99" s="170"/>
      <c r="EA99" s="170"/>
      <c r="EK99" s="170"/>
      <c r="EU99" s="170"/>
      <c r="FE99" s="170"/>
      <c r="FO99" s="170"/>
      <c r="FY99" s="170"/>
      <c r="GI99" s="170"/>
      <c r="GS99" s="170"/>
      <c r="HC99" s="170"/>
      <c r="HM99" s="170"/>
      <c r="HW99" s="170"/>
    </row>
    <row r="100" spans="1:231" s="3" customFormat="1" x14ac:dyDescent="0.25">
      <c r="A100" s="170"/>
      <c r="K100" s="170"/>
      <c r="U100" s="170"/>
      <c r="AE100" s="170"/>
      <c r="AO100" s="170"/>
      <c r="AY100" s="170"/>
      <c r="AZ100" s="170"/>
      <c r="BA100" s="170"/>
      <c r="BB100" s="170"/>
      <c r="BC100" s="170"/>
      <c r="BD100" s="170"/>
      <c r="BE100" s="170"/>
      <c r="BF100" s="170"/>
      <c r="BI100" s="170"/>
      <c r="BS100" s="170"/>
      <c r="CC100" s="170"/>
      <c r="CM100" s="170"/>
      <c r="CW100" s="170"/>
      <c r="DG100" s="170"/>
      <c r="DQ100" s="170"/>
      <c r="EA100" s="170"/>
      <c r="EK100" s="170"/>
      <c r="EU100" s="170"/>
      <c r="FE100" s="170"/>
      <c r="FO100" s="170"/>
      <c r="FY100" s="170"/>
      <c r="GI100" s="170"/>
      <c r="GS100" s="170"/>
      <c r="HC100" s="170"/>
      <c r="HM100" s="170"/>
      <c r="HW100" s="170"/>
    </row>
    <row r="101" spans="1:231" s="3" customFormat="1" x14ac:dyDescent="0.25">
      <c r="A101" s="170"/>
      <c r="K101" s="170"/>
      <c r="U101" s="170"/>
      <c r="AE101" s="170"/>
      <c r="AO101" s="170"/>
      <c r="AY101" s="170"/>
      <c r="AZ101" s="170"/>
      <c r="BA101" s="170"/>
      <c r="BB101" s="170"/>
      <c r="BC101" s="170"/>
      <c r="BD101" s="170"/>
      <c r="BE101" s="170"/>
      <c r="BF101" s="170"/>
      <c r="BI101" s="170"/>
      <c r="BS101" s="170"/>
      <c r="CC101" s="170"/>
      <c r="CM101" s="170"/>
      <c r="CW101" s="170"/>
      <c r="DG101" s="170"/>
      <c r="DQ101" s="170"/>
      <c r="EA101" s="170"/>
      <c r="EK101" s="170"/>
      <c r="EU101" s="170"/>
      <c r="FE101" s="170"/>
      <c r="FO101" s="170"/>
      <c r="FY101" s="170"/>
      <c r="GI101" s="170"/>
      <c r="GS101" s="170"/>
      <c r="HC101" s="170"/>
      <c r="HM101" s="170"/>
      <c r="HW101" s="170"/>
    </row>
    <row r="102" spans="1:231" s="3" customFormat="1" x14ac:dyDescent="0.25">
      <c r="A102" s="170"/>
      <c r="K102" s="170"/>
      <c r="U102" s="170"/>
      <c r="AE102" s="170"/>
      <c r="AO102" s="170"/>
      <c r="AY102" s="170"/>
      <c r="AZ102" s="170"/>
      <c r="BA102" s="170"/>
      <c r="BB102" s="170"/>
      <c r="BC102" s="170"/>
      <c r="BD102" s="170"/>
      <c r="BE102" s="170"/>
      <c r="BF102" s="170"/>
      <c r="BI102" s="170"/>
      <c r="BS102" s="170"/>
      <c r="CC102" s="170"/>
      <c r="CM102" s="170"/>
      <c r="CW102" s="170"/>
      <c r="DG102" s="170"/>
      <c r="DQ102" s="170"/>
      <c r="EA102" s="170"/>
      <c r="EK102" s="170"/>
      <c r="EU102" s="170"/>
      <c r="FE102" s="170"/>
      <c r="FO102" s="170"/>
      <c r="FY102" s="170"/>
      <c r="GI102" s="170"/>
      <c r="GS102" s="170"/>
      <c r="HC102" s="170"/>
      <c r="HM102" s="170"/>
      <c r="HW102" s="170"/>
    </row>
    <row r="103" spans="1:231" s="3" customFormat="1" x14ac:dyDescent="0.25">
      <c r="A103" s="170"/>
      <c r="K103" s="170"/>
      <c r="U103" s="170"/>
      <c r="AE103" s="170"/>
      <c r="AO103" s="170"/>
      <c r="AY103" s="170"/>
      <c r="AZ103" s="170"/>
      <c r="BA103" s="170"/>
      <c r="BB103" s="170"/>
      <c r="BC103" s="170"/>
      <c r="BD103" s="170"/>
      <c r="BE103" s="170"/>
      <c r="BF103" s="170"/>
      <c r="BI103" s="170"/>
      <c r="BS103" s="170"/>
      <c r="CC103" s="170"/>
      <c r="CM103" s="170"/>
      <c r="CW103" s="170"/>
      <c r="DG103" s="170"/>
      <c r="DQ103" s="170"/>
      <c r="EA103" s="170"/>
      <c r="EK103" s="170"/>
      <c r="EU103" s="170"/>
      <c r="FE103" s="170"/>
      <c r="FO103" s="170"/>
      <c r="FY103" s="170"/>
      <c r="GI103" s="170"/>
      <c r="GS103" s="170"/>
      <c r="HC103" s="170"/>
      <c r="HM103" s="170"/>
      <c r="HW103" s="170"/>
    </row>
    <row r="104" spans="1:231" s="3" customFormat="1" x14ac:dyDescent="0.25">
      <c r="A104" s="170"/>
      <c r="K104" s="170"/>
      <c r="U104" s="170"/>
      <c r="AE104" s="170"/>
      <c r="AO104" s="170"/>
      <c r="AY104" s="170"/>
      <c r="AZ104" s="170"/>
      <c r="BA104" s="170"/>
      <c r="BB104" s="170"/>
      <c r="BC104" s="170"/>
      <c r="BD104" s="170"/>
      <c r="BE104" s="170"/>
      <c r="BF104" s="170"/>
      <c r="BI104" s="170"/>
      <c r="BS104" s="170"/>
      <c r="CC104" s="170"/>
      <c r="CM104" s="170"/>
      <c r="CW104" s="170"/>
      <c r="DG104" s="170"/>
      <c r="DQ104" s="170"/>
      <c r="EA104" s="170"/>
      <c r="EK104" s="170"/>
      <c r="EU104" s="170"/>
      <c r="FE104" s="170"/>
      <c r="FO104" s="170"/>
      <c r="FY104" s="170"/>
      <c r="GI104" s="170"/>
      <c r="GS104" s="170"/>
      <c r="HC104" s="170"/>
      <c r="HM104" s="170"/>
      <c r="HW104" s="170"/>
    </row>
    <row r="105" spans="1:231" s="3" customFormat="1" x14ac:dyDescent="0.25">
      <c r="A105" s="170"/>
      <c r="K105" s="170"/>
      <c r="U105" s="170"/>
      <c r="AE105" s="170"/>
      <c r="AO105" s="170"/>
      <c r="AY105" s="170"/>
      <c r="AZ105" s="170"/>
      <c r="BA105" s="170"/>
      <c r="BB105" s="170"/>
      <c r="BC105" s="170"/>
      <c r="BD105" s="170"/>
      <c r="BE105" s="170"/>
      <c r="BF105" s="170"/>
      <c r="BI105" s="170"/>
      <c r="BS105" s="170"/>
      <c r="CC105" s="170"/>
      <c r="CM105" s="170"/>
      <c r="CW105" s="170"/>
      <c r="DG105" s="170"/>
      <c r="DQ105" s="170"/>
      <c r="EA105" s="170"/>
      <c r="EK105" s="170"/>
      <c r="EU105" s="170"/>
      <c r="FE105" s="170"/>
      <c r="FO105" s="170"/>
      <c r="FY105" s="170"/>
      <c r="GI105" s="170"/>
      <c r="GS105" s="170"/>
      <c r="HC105" s="170"/>
      <c r="HM105" s="170"/>
      <c r="HW105" s="170"/>
    </row>
    <row r="106" spans="1:231" s="3" customFormat="1" x14ac:dyDescent="0.25">
      <c r="A106" s="170"/>
      <c r="K106" s="170"/>
      <c r="U106" s="170"/>
      <c r="AE106" s="170"/>
      <c r="AO106" s="170"/>
      <c r="AY106" s="170"/>
      <c r="AZ106" s="170"/>
      <c r="BA106" s="170"/>
      <c r="BB106" s="170"/>
      <c r="BC106" s="170"/>
      <c r="BD106" s="170"/>
      <c r="BE106" s="170"/>
      <c r="BF106" s="170"/>
      <c r="BI106" s="170"/>
      <c r="BS106" s="170"/>
      <c r="CC106" s="170"/>
      <c r="CM106" s="170"/>
      <c r="CW106" s="170"/>
      <c r="DG106" s="170"/>
      <c r="DQ106" s="170"/>
      <c r="EA106" s="170"/>
      <c r="EK106" s="170"/>
      <c r="EU106" s="170"/>
      <c r="FE106" s="170"/>
      <c r="FO106" s="170"/>
      <c r="FY106" s="170"/>
      <c r="GI106" s="170"/>
      <c r="GS106" s="170"/>
      <c r="HC106" s="170"/>
      <c r="HM106" s="170"/>
      <c r="HW106" s="170"/>
    </row>
    <row r="107" spans="1:231" s="3" customFormat="1" x14ac:dyDescent="0.25">
      <c r="A107" s="170"/>
      <c r="K107" s="170"/>
      <c r="U107" s="170"/>
      <c r="AE107" s="170"/>
      <c r="AO107" s="170"/>
      <c r="AY107" s="170"/>
      <c r="AZ107" s="170"/>
      <c r="BA107" s="170"/>
      <c r="BB107" s="170"/>
      <c r="BC107" s="170"/>
      <c r="BD107" s="170"/>
      <c r="BE107" s="170"/>
      <c r="BF107" s="170"/>
      <c r="BI107" s="170"/>
      <c r="BS107" s="170"/>
      <c r="CC107" s="170"/>
      <c r="CM107" s="170"/>
      <c r="CW107" s="170"/>
      <c r="DG107" s="170"/>
      <c r="DQ107" s="170"/>
      <c r="EA107" s="170"/>
      <c r="EK107" s="170"/>
      <c r="EU107" s="170"/>
      <c r="FE107" s="170"/>
      <c r="FO107" s="170"/>
      <c r="FY107" s="170"/>
      <c r="GI107" s="170"/>
      <c r="GS107" s="170"/>
      <c r="HC107" s="170"/>
      <c r="HM107" s="170"/>
      <c r="HW107" s="170"/>
    </row>
    <row r="108" spans="1:231" s="3" customFormat="1" x14ac:dyDescent="0.25">
      <c r="A108" s="170"/>
      <c r="K108" s="170"/>
      <c r="U108" s="170"/>
      <c r="AE108" s="170"/>
      <c r="AO108" s="170"/>
      <c r="AY108" s="170"/>
      <c r="AZ108" s="170"/>
      <c r="BA108" s="170"/>
      <c r="BB108" s="170"/>
      <c r="BC108" s="170"/>
      <c r="BD108" s="170"/>
      <c r="BE108" s="170"/>
      <c r="BF108" s="170"/>
      <c r="BI108" s="170"/>
      <c r="BS108" s="170"/>
      <c r="CC108" s="170"/>
      <c r="CM108" s="170"/>
      <c r="CW108" s="170"/>
      <c r="DG108" s="170"/>
      <c r="DQ108" s="170"/>
      <c r="EA108" s="170"/>
      <c r="EK108" s="170"/>
      <c r="EU108" s="170"/>
      <c r="FE108" s="170"/>
      <c r="FO108" s="170"/>
      <c r="FY108" s="170"/>
      <c r="GI108" s="170"/>
      <c r="GS108" s="170"/>
      <c r="HC108" s="170"/>
      <c r="HM108" s="170"/>
      <c r="HW108" s="170"/>
    </row>
    <row r="109" spans="1:231" s="3" customFormat="1" x14ac:dyDescent="0.25">
      <c r="A109" s="170"/>
      <c r="K109" s="170"/>
      <c r="U109" s="170"/>
      <c r="AE109" s="170"/>
      <c r="AO109" s="170"/>
      <c r="AY109" s="170"/>
      <c r="AZ109" s="170"/>
      <c r="BA109" s="170"/>
      <c r="BB109" s="170"/>
      <c r="BC109" s="170"/>
      <c r="BD109" s="170"/>
      <c r="BE109" s="170"/>
      <c r="BF109" s="170"/>
      <c r="BI109" s="170"/>
      <c r="BS109" s="170"/>
      <c r="CC109" s="170"/>
      <c r="CM109" s="170"/>
      <c r="CW109" s="170"/>
      <c r="DG109" s="170"/>
      <c r="DQ109" s="170"/>
      <c r="EA109" s="170"/>
      <c r="EK109" s="170"/>
      <c r="EU109" s="170"/>
      <c r="FE109" s="170"/>
      <c r="FO109" s="170"/>
      <c r="FY109" s="170"/>
      <c r="GI109" s="170"/>
      <c r="GS109" s="170"/>
      <c r="HC109" s="170"/>
      <c r="HM109" s="170"/>
      <c r="HW109" s="170"/>
    </row>
    <row r="110" spans="1:231" s="3" customFormat="1" x14ac:dyDescent="0.25">
      <c r="A110" s="170"/>
      <c r="K110" s="170"/>
      <c r="U110" s="170"/>
      <c r="AE110" s="170"/>
      <c r="AO110" s="170"/>
      <c r="AY110" s="170"/>
      <c r="AZ110" s="170"/>
      <c r="BA110" s="170"/>
      <c r="BB110" s="170"/>
      <c r="BC110" s="170"/>
      <c r="BD110" s="170"/>
      <c r="BE110" s="170"/>
      <c r="BF110" s="170"/>
      <c r="BI110" s="170"/>
      <c r="BS110" s="170"/>
      <c r="CC110" s="170"/>
      <c r="CM110" s="170"/>
      <c r="CW110" s="170"/>
      <c r="DG110" s="170"/>
      <c r="DQ110" s="170"/>
      <c r="EA110" s="170"/>
      <c r="EK110" s="170"/>
      <c r="EU110" s="170"/>
      <c r="FE110" s="170"/>
      <c r="FO110" s="170"/>
      <c r="FY110" s="170"/>
      <c r="GI110" s="170"/>
      <c r="GS110" s="170"/>
      <c r="HC110" s="170"/>
      <c r="HM110" s="170"/>
      <c r="HW110" s="170"/>
    </row>
    <row r="111" spans="1:231" s="3" customFormat="1" x14ac:dyDescent="0.25">
      <c r="A111" s="170"/>
      <c r="K111" s="170"/>
      <c r="U111" s="170"/>
      <c r="AE111" s="170"/>
      <c r="AO111" s="170"/>
      <c r="AY111" s="170"/>
      <c r="AZ111" s="170"/>
      <c r="BA111" s="170"/>
      <c r="BB111" s="170"/>
      <c r="BC111" s="170"/>
      <c r="BD111" s="170"/>
      <c r="BE111" s="170"/>
      <c r="BF111" s="170"/>
      <c r="BI111" s="170"/>
      <c r="BS111" s="170"/>
      <c r="CC111" s="170"/>
      <c r="CM111" s="170"/>
      <c r="CW111" s="170"/>
      <c r="DG111" s="170"/>
      <c r="DQ111" s="170"/>
      <c r="EA111" s="170"/>
      <c r="EK111" s="170"/>
      <c r="EU111" s="170"/>
      <c r="FE111" s="170"/>
      <c r="FO111" s="170"/>
      <c r="FY111" s="170"/>
      <c r="GI111" s="170"/>
      <c r="GS111" s="170"/>
      <c r="HC111" s="170"/>
      <c r="HM111" s="170"/>
      <c r="HW111" s="170"/>
    </row>
    <row r="112" spans="1:231" s="3" customFormat="1" x14ac:dyDescent="0.25">
      <c r="A112" s="170"/>
      <c r="K112" s="170"/>
      <c r="U112" s="170"/>
      <c r="AE112" s="170"/>
      <c r="AO112" s="170"/>
      <c r="AY112" s="170"/>
      <c r="AZ112" s="170"/>
      <c r="BA112" s="170"/>
      <c r="BB112" s="170"/>
      <c r="BC112" s="170"/>
      <c r="BD112" s="170"/>
      <c r="BE112" s="170"/>
      <c r="BF112" s="170"/>
      <c r="BI112" s="170"/>
      <c r="BS112" s="170"/>
      <c r="CC112" s="170"/>
      <c r="CM112" s="170"/>
      <c r="CW112" s="170"/>
      <c r="DG112" s="170"/>
      <c r="DQ112" s="170"/>
      <c r="EA112" s="170"/>
      <c r="EK112" s="170"/>
      <c r="EU112" s="170"/>
      <c r="FE112" s="170"/>
      <c r="FO112" s="170"/>
      <c r="FY112" s="170"/>
      <c r="GI112" s="170"/>
      <c r="GS112" s="170"/>
      <c r="HC112" s="170"/>
      <c r="HM112" s="170"/>
      <c r="HW112" s="170"/>
    </row>
    <row r="113" spans="1:231" s="3" customFormat="1" x14ac:dyDescent="0.25">
      <c r="A113" s="170"/>
      <c r="K113" s="170"/>
      <c r="U113" s="170"/>
      <c r="AE113" s="170"/>
      <c r="AO113" s="170"/>
      <c r="AY113" s="170"/>
      <c r="AZ113" s="170"/>
      <c r="BA113" s="170"/>
      <c r="BB113" s="170"/>
      <c r="BC113" s="170"/>
      <c r="BD113" s="170"/>
      <c r="BE113" s="170"/>
      <c r="BF113" s="170"/>
      <c r="BI113" s="170"/>
      <c r="BS113" s="170"/>
      <c r="CC113" s="170"/>
      <c r="CM113" s="170"/>
      <c r="CW113" s="170"/>
      <c r="DG113" s="170"/>
      <c r="DQ113" s="170"/>
      <c r="EA113" s="170"/>
      <c r="EK113" s="170"/>
      <c r="EU113" s="170"/>
      <c r="FE113" s="170"/>
      <c r="FO113" s="170"/>
      <c r="FY113" s="170"/>
      <c r="GI113" s="170"/>
      <c r="GS113" s="170"/>
      <c r="HC113" s="170"/>
      <c r="HM113" s="170"/>
      <c r="HW113" s="170"/>
    </row>
    <row r="114" spans="1:231" s="3" customFormat="1" x14ac:dyDescent="0.25">
      <c r="A114" s="170"/>
      <c r="K114" s="170"/>
      <c r="U114" s="170"/>
      <c r="AE114" s="170"/>
      <c r="AO114" s="170"/>
      <c r="AY114" s="170"/>
      <c r="AZ114" s="170"/>
      <c r="BA114" s="170"/>
      <c r="BB114" s="170"/>
      <c r="BC114" s="170"/>
      <c r="BD114" s="170"/>
      <c r="BE114" s="170"/>
      <c r="BF114" s="170"/>
      <c r="BI114" s="170"/>
      <c r="BS114" s="170"/>
      <c r="CC114" s="170"/>
      <c r="CM114" s="170"/>
      <c r="CW114" s="170"/>
      <c r="DG114" s="170"/>
      <c r="DQ114" s="170"/>
      <c r="EA114" s="170"/>
      <c r="EK114" s="170"/>
      <c r="EU114" s="170"/>
      <c r="FE114" s="170"/>
      <c r="FO114" s="170"/>
      <c r="FY114" s="170"/>
      <c r="GI114" s="170"/>
      <c r="GS114" s="170"/>
      <c r="HC114" s="170"/>
      <c r="HM114" s="170"/>
      <c r="HW114" s="170"/>
    </row>
    <row r="115" spans="1:231" s="3" customFormat="1" x14ac:dyDescent="0.25">
      <c r="A115" s="170"/>
      <c r="K115" s="170"/>
      <c r="U115" s="170"/>
      <c r="AE115" s="170"/>
      <c r="AO115" s="170"/>
      <c r="AY115" s="170"/>
      <c r="AZ115" s="170"/>
      <c r="BA115" s="170"/>
      <c r="BB115" s="170"/>
      <c r="BC115" s="170"/>
      <c r="BD115" s="170"/>
      <c r="BE115" s="170"/>
      <c r="BF115" s="170"/>
      <c r="BI115" s="170"/>
      <c r="BS115" s="170"/>
      <c r="CC115" s="170"/>
      <c r="CM115" s="170"/>
      <c r="CW115" s="170"/>
      <c r="DG115" s="170"/>
      <c r="DQ115" s="170"/>
      <c r="EA115" s="170"/>
      <c r="EK115" s="170"/>
      <c r="EU115" s="170"/>
      <c r="FE115" s="170"/>
      <c r="FO115" s="170"/>
      <c r="FY115" s="170"/>
      <c r="GI115" s="170"/>
      <c r="GS115" s="170"/>
      <c r="HC115" s="170"/>
      <c r="HM115" s="170"/>
      <c r="HW115" s="170"/>
    </row>
    <row r="116" spans="1:231" s="3" customFormat="1" x14ac:dyDescent="0.25">
      <c r="A116" s="170"/>
      <c r="K116" s="170"/>
      <c r="U116" s="170"/>
      <c r="AE116" s="170"/>
      <c r="AO116" s="170"/>
      <c r="AY116" s="170"/>
      <c r="AZ116" s="170"/>
      <c r="BA116" s="170"/>
      <c r="BB116" s="170"/>
      <c r="BC116" s="170"/>
      <c r="BD116" s="170"/>
      <c r="BE116" s="170"/>
      <c r="BF116" s="170"/>
      <c r="BI116" s="170"/>
      <c r="BS116" s="170"/>
      <c r="CC116" s="170"/>
      <c r="CM116" s="170"/>
      <c r="CW116" s="170"/>
      <c r="DG116" s="170"/>
      <c r="DQ116" s="170"/>
      <c r="EA116" s="170"/>
      <c r="EK116" s="170"/>
      <c r="EU116" s="170"/>
      <c r="FE116" s="170"/>
      <c r="FO116" s="170"/>
      <c r="FY116" s="170"/>
      <c r="GI116" s="170"/>
      <c r="GS116" s="170"/>
      <c r="HC116" s="170"/>
      <c r="HM116" s="170"/>
      <c r="HW116" s="170"/>
    </row>
    <row r="117" spans="1:231" s="3" customFormat="1" x14ac:dyDescent="0.25">
      <c r="A117" s="170"/>
      <c r="K117" s="170"/>
      <c r="U117" s="170"/>
      <c r="AE117" s="170"/>
      <c r="AO117" s="170"/>
      <c r="AY117" s="170"/>
      <c r="AZ117" s="170"/>
      <c r="BA117" s="170"/>
      <c r="BB117" s="170"/>
      <c r="BC117" s="170"/>
      <c r="BD117" s="170"/>
      <c r="BE117" s="170"/>
      <c r="BF117" s="170"/>
      <c r="BI117" s="170"/>
      <c r="BS117" s="170"/>
      <c r="CC117" s="170"/>
      <c r="CM117" s="170"/>
      <c r="CW117" s="170"/>
      <c r="DG117" s="170"/>
      <c r="DQ117" s="170"/>
      <c r="EA117" s="170"/>
      <c r="EK117" s="170"/>
      <c r="EU117" s="170"/>
      <c r="FE117" s="170"/>
      <c r="FO117" s="170"/>
      <c r="FY117" s="170"/>
      <c r="GI117" s="170"/>
      <c r="GS117" s="170"/>
      <c r="HC117" s="170"/>
      <c r="HM117" s="170"/>
      <c r="HW117" s="170"/>
    </row>
    <row r="118" spans="1:231" s="3" customFormat="1" x14ac:dyDescent="0.25">
      <c r="A118" s="170"/>
      <c r="K118" s="170"/>
      <c r="U118" s="170"/>
      <c r="AE118" s="170"/>
      <c r="AO118" s="170"/>
      <c r="AY118" s="170"/>
      <c r="AZ118" s="170"/>
      <c r="BA118" s="170"/>
      <c r="BB118" s="170"/>
      <c r="BC118" s="170"/>
      <c r="BD118" s="170"/>
      <c r="BE118" s="170"/>
      <c r="BF118" s="170"/>
      <c r="BI118" s="170"/>
      <c r="BS118" s="170"/>
      <c r="CC118" s="170"/>
      <c r="CM118" s="170"/>
      <c r="CW118" s="170"/>
      <c r="DG118" s="170"/>
      <c r="DQ118" s="170"/>
      <c r="EA118" s="170"/>
      <c r="EK118" s="170"/>
      <c r="EU118" s="170"/>
      <c r="FE118" s="170"/>
      <c r="FO118" s="170"/>
      <c r="FY118" s="170"/>
      <c r="GI118" s="170"/>
      <c r="GS118" s="170"/>
      <c r="HC118" s="170"/>
      <c r="HM118" s="170"/>
      <c r="HW118" s="170"/>
    </row>
    <row r="119" spans="1:231" s="3" customFormat="1" x14ac:dyDescent="0.25">
      <c r="A119" s="170"/>
      <c r="K119" s="170"/>
      <c r="U119" s="170"/>
      <c r="AE119" s="170"/>
      <c r="AO119" s="170"/>
      <c r="AY119" s="170"/>
      <c r="AZ119" s="170"/>
      <c r="BA119" s="170"/>
      <c r="BB119" s="170"/>
      <c r="BC119" s="170"/>
      <c r="BD119" s="170"/>
      <c r="BE119" s="170"/>
      <c r="BF119" s="170"/>
      <c r="BI119" s="170"/>
      <c r="BS119" s="170"/>
      <c r="CC119" s="170"/>
      <c r="CM119" s="170"/>
      <c r="CW119" s="170"/>
      <c r="DG119" s="170"/>
      <c r="DQ119" s="170"/>
      <c r="EA119" s="170"/>
      <c r="EK119" s="170"/>
      <c r="EU119" s="170"/>
      <c r="FE119" s="170"/>
      <c r="FO119" s="170"/>
      <c r="FY119" s="170"/>
      <c r="GI119" s="170"/>
      <c r="GS119" s="170"/>
      <c r="HC119" s="170"/>
      <c r="HM119" s="170"/>
      <c r="HW119" s="170"/>
    </row>
    <row r="120" spans="1:231" s="3" customFormat="1" x14ac:dyDescent="0.25">
      <c r="A120" s="170"/>
      <c r="K120" s="170"/>
      <c r="U120" s="170"/>
      <c r="AE120" s="170"/>
      <c r="AO120" s="170"/>
      <c r="AY120" s="170"/>
      <c r="AZ120" s="170"/>
      <c r="BA120" s="170"/>
      <c r="BB120" s="170"/>
      <c r="BC120" s="170"/>
      <c r="BD120" s="170"/>
      <c r="BE120" s="170"/>
      <c r="BF120" s="170"/>
      <c r="BI120" s="170"/>
      <c r="BS120" s="170"/>
      <c r="CC120" s="170"/>
      <c r="CM120" s="170"/>
      <c r="CW120" s="170"/>
      <c r="DG120" s="170"/>
      <c r="DQ120" s="170"/>
      <c r="EA120" s="170"/>
      <c r="EK120" s="170"/>
      <c r="EU120" s="170"/>
      <c r="FE120" s="170"/>
      <c r="FO120" s="170"/>
      <c r="FY120" s="170"/>
      <c r="GI120" s="170"/>
      <c r="GS120" s="170"/>
      <c r="HC120" s="170"/>
      <c r="HM120" s="170"/>
      <c r="HW120" s="170"/>
    </row>
    <row r="121" spans="1:231" s="3" customFormat="1" x14ac:dyDescent="0.25">
      <c r="A121" s="170"/>
      <c r="K121" s="170"/>
      <c r="U121" s="170"/>
      <c r="AE121" s="170"/>
      <c r="AO121" s="170"/>
      <c r="AY121" s="170"/>
      <c r="AZ121" s="170"/>
      <c r="BA121" s="170"/>
      <c r="BB121" s="170"/>
      <c r="BC121" s="170"/>
      <c r="BD121" s="170"/>
      <c r="BE121" s="170"/>
      <c r="BF121" s="170"/>
      <c r="BI121" s="170"/>
      <c r="BS121" s="170"/>
      <c r="CC121" s="170"/>
      <c r="CM121" s="170"/>
      <c r="CW121" s="170"/>
      <c r="DG121" s="170"/>
      <c r="DQ121" s="170"/>
      <c r="EA121" s="170"/>
      <c r="EK121" s="170"/>
      <c r="EU121" s="170"/>
      <c r="FE121" s="170"/>
      <c r="FO121" s="170"/>
      <c r="FY121" s="170"/>
      <c r="GI121" s="170"/>
      <c r="GS121" s="170"/>
      <c r="HC121" s="170"/>
      <c r="HM121" s="170"/>
      <c r="HW121" s="170"/>
    </row>
    <row r="122" spans="1:231" s="3" customFormat="1" x14ac:dyDescent="0.25">
      <c r="A122" s="170"/>
      <c r="K122" s="170"/>
      <c r="U122" s="170"/>
      <c r="AE122" s="170"/>
      <c r="AO122" s="170"/>
      <c r="AY122" s="170"/>
      <c r="AZ122" s="170"/>
      <c r="BA122" s="170"/>
      <c r="BB122" s="170"/>
      <c r="BC122" s="170"/>
      <c r="BD122" s="170"/>
      <c r="BE122" s="170"/>
      <c r="BF122" s="170"/>
      <c r="BI122" s="170"/>
      <c r="BS122" s="170"/>
      <c r="CC122" s="170"/>
      <c r="CM122" s="170"/>
      <c r="CW122" s="170"/>
      <c r="DG122" s="170"/>
      <c r="DQ122" s="170"/>
      <c r="EA122" s="170"/>
      <c r="EK122" s="170"/>
      <c r="EU122" s="170"/>
      <c r="FE122" s="170"/>
      <c r="FO122" s="170"/>
      <c r="FY122" s="170"/>
      <c r="GI122" s="170"/>
      <c r="GS122" s="170"/>
      <c r="HC122" s="170"/>
      <c r="HM122" s="170"/>
      <c r="HW122" s="170"/>
    </row>
    <row r="123" spans="1:231" s="3" customFormat="1" x14ac:dyDescent="0.25">
      <c r="A123" s="170"/>
      <c r="K123" s="170"/>
      <c r="U123" s="170"/>
      <c r="AE123" s="170"/>
      <c r="AO123" s="170"/>
      <c r="AY123" s="170"/>
      <c r="AZ123" s="170"/>
      <c r="BA123" s="170"/>
      <c r="BB123" s="170"/>
      <c r="BC123" s="170"/>
      <c r="BD123" s="170"/>
      <c r="BE123" s="170"/>
      <c r="BF123" s="170"/>
      <c r="BI123" s="170"/>
      <c r="BS123" s="170"/>
      <c r="CC123" s="170"/>
      <c r="CM123" s="170"/>
      <c r="CW123" s="170"/>
      <c r="DG123" s="170"/>
      <c r="DQ123" s="170"/>
      <c r="EA123" s="170"/>
      <c r="EK123" s="170"/>
      <c r="EU123" s="170"/>
      <c r="FE123" s="170"/>
      <c r="FO123" s="170"/>
      <c r="FY123" s="170"/>
      <c r="GI123" s="170"/>
      <c r="GS123" s="170"/>
      <c r="HC123" s="170"/>
      <c r="HM123" s="170"/>
      <c r="HW123" s="170"/>
    </row>
    <row r="124" spans="1:231" s="3" customFormat="1" x14ac:dyDescent="0.25">
      <c r="A124" s="170"/>
      <c r="K124" s="170"/>
      <c r="U124" s="170"/>
      <c r="AE124" s="170"/>
      <c r="AO124" s="170"/>
      <c r="AY124" s="170"/>
      <c r="AZ124" s="170"/>
      <c r="BA124" s="170"/>
      <c r="BB124" s="170"/>
      <c r="BC124" s="170"/>
      <c r="BD124" s="170"/>
      <c r="BE124" s="170"/>
      <c r="BF124" s="170"/>
      <c r="BI124" s="170"/>
      <c r="BS124" s="170"/>
      <c r="CC124" s="170"/>
      <c r="CM124" s="170"/>
      <c r="CW124" s="170"/>
      <c r="DG124" s="170"/>
      <c r="DQ124" s="170"/>
      <c r="EA124" s="170"/>
      <c r="EK124" s="170"/>
      <c r="EU124" s="170"/>
      <c r="FE124" s="170"/>
      <c r="FO124" s="170"/>
      <c r="FY124" s="170"/>
      <c r="GI124" s="170"/>
      <c r="GS124" s="170"/>
      <c r="HC124" s="170"/>
      <c r="HM124" s="170"/>
      <c r="HW124" s="170"/>
    </row>
    <row r="125" spans="1:231" s="3" customFormat="1" x14ac:dyDescent="0.25">
      <c r="A125" s="170"/>
      <c r="K125" s="170"/>
      <c r="U125" s="170"/>
      <c r="AE125" s="170"/>
      <c r="AO125" s="170"/>
      <c r="AY125" s="170"/>
      <c r="AZ125" s="170"/>
      <c r="BA125" s="170"/>
      <c r="BB125" s="170"/>
      <c r="BC125" s="170"/>
      <c r="BD125" s="170"/>
      <c r="BE125" s="170"/>
      <c r="BF125" s="170"/>
      <c r="BI125" s="170"/>
      <c r="BS125" s="170"/>
      <c r="CC125" s="170"/>
      <c r="CM125" s="170"/>
      <c r="CW125" s="170"/>
      <c r="DG125" s="170"/>
      <c r="DQ125" s="170"/>
      <c r="EA125" s="170"/>
      <c r="EK125" s="170"/>
      <c r="EU125" s="170"/>
      <c r="FE125" s="170"/>
      <c r="FO125" s="170"/>
      <c r="FY125" s="170"/>
      <c r="GI125" s="170"/>
      <c r="GS125" s="170"/>
      <c r="HC125" s="170"/>
      <c r="HM125" s="170"/>
      <c r="HW125" s="170"/>
    </row>
    <row r="126" spans="1:231" s="3" customFormat="1" x14ac:dyDescent="0.25">
      <c r="A126" s="170"/>
      <c r="K126" s="170"/>
      <c r="U126" s="170"/>
      <c r="AE126" s="170"/>
      <c r="AO126" s="170"/>
      <c r="AY126" s="170"/>
      <c r="AZ126" s="170"/>
      <c r="BA126" s="170"/>
      <c r="BB126" s="170"/>
      <c r="BC126" s="170"/>
      <c r="BD126" s="170"/>
      <c r="BE126" s="170"/>
      <c r="BF126" s="170"/>
      <c r="BI126" s="170"/>
      <c r="BS126" s="170"/>
      <c r="CC126" s="170"/>
      <c r="CM126" s="170"/>
      <c r="CW126" s="170"/>
      <c r="DG126" s="170"/>
      <c r="DQ126" s="170"/>
      <c r="EA126" s="170"/>
      <c r="EK126" s="170"/>
      <c r="EU126" s="170"/>
      <c r="FE126" s="170"/>
      <c r="FO126" s="170"/>
      <c r="FY126" s="170"/>
      <c r="GI126" s="170"/>
      <c r="GS126" s="170"/>
      <c r="HC126" s="170"/>
      <c r="HM126" s="170"/>
      <c r="HW126" s="170"/>
    </row>
    <row r="127" spans="1:231" s="3" customFormat="1" x14ac:dyDescent="0.25">
      <c r="A127" s="170"/>
      <c r="K127" s="170"/>
      <c r="U127" s="170"/>
      <c r="AE127" s="170"/>
      <c r="AO127" s="170"/>
      <c r="AY127" s="170"/>
      <c r="AZ127" s="170"/>
      <c r="BA127" s="170"/>
      <c r="BB127" s="170"/>
      <c r="BC127" s="170"/>
      <c r="BD127" s="170"/>
      <c r="BE127" s="170"/>
      <c r="BF127" s="170"/>
      <c r="BI127" s="170"/>
      <c r="BS127" s="170"/>
      <c r="CC127" s="170"/>
      <c r="CM127" s="170"/>
      <c r="CW127" s="170"/>
      <c r="DG127" s="170"/>
      <c r="DQ127" s="170"/>
      <c r="EA127" s="170"/>
      <c r="EK127" s="170"/>
      <c r="EU127" s="170"/>
      <c r="FE127" s="170"/>
      <c r="FO127" s="170"/>
      <c r="FY127" s="170"/>
      <c r="GI127" s="170"/>
      <c r="GS127" s="170"/>
      <c r="HC127" s="170"/>
      <c r="HM127" s="170"/>
      <c r="HW127" s="170"/>
    </row>
    <row r="128" spans="1:231" s="3" customFormat="1" x14ac:dyDescent="0.25">
      <c r="A128" s="170"/>
      <c r="K128" s="170"/>
      <c r="U128" s="170"/>
      <c r="AE128" s="170"/>
      <c r="AO128" s="170"/>
      <c r="AY128" s="170"/>
      <c r="AZ128" s="170"/>
      <c r="BA128" s="170"/>
      <c r="BB128" s="170"/>
      <c r="BC128" s="170"/>
      <c r="BD128" s="170"/>
      <c r="BE128" s="170"/>
      <c r="BF128" s="170"/>
      <c r="BI128" s="170"/>
      <c r="BS128" s="170"/>
      <c r="CC128" s="170"/>
      <c r="CM128" s="170"/>
      <c r="CW128" s="170"/>
      <c r="DG128" s="170"/>
      <c r="DQ128" s="170"/>
      <c r="EA128" s="170"/>
      <c r="EK128" s="170"/>
      <c r="EU128" s="170"/>
      <c r="FE128" s="170"/>
      <c r="FO128" s="170"/>
      <c r="FY128" s="170"/>
      <c r="GI128" s="170"/>
      <c r="GS128" s="170"/>
      <c r="HC128" s="170"/>
      <c r="HM128" s="170"/>
      <c r="HW128" s="170"/>
    </row>
    <row r="129" spans="1:231" s="3" customFormat="1" x14ac:dyDescent="0.25">
      <c r="A129" s="170"/>
      <c r="K129" s="170"/>
      <c r="U129" s="170"/>
      <c r="AE129" s="170"/>
      <c r="AO129" s="170"/>
      <c r="AY129" s="170"/>
      <c r="AZ129" s="170"/>
      <c r="BA129" s="170"/>
      <c r="BB129" s="170"/>
      <c r="BC129" s="170"/>
      <c r="BD129" s="170"/>
      <c r="BE129" s="170"/>
      <c r="BF129" s="170"/>
      <c r="BI129" s="170"/>
      <c r="BS129" s="170"/>
      <c r="CC129" s="170"/>
      <c r="CM129" s="170"/>
      <c r="CW129" s="170"/>
      <c r="DG129" s="170"/>
      <c r="DQ129" s="170"/>
      <c r="EA129" s="170"/>
      <c r="EK129" s="170"/>
      <c r="EU129" s="170"/>
      <c r="FE129" s="170"/>
      <c r="FO129" s="170"/>
      <c r="FY129" s="170"/>
      <c r="GI129" s="170"/>
      <c r="GS129" s="170"/>
      <c r="HC129" s="170"/>
      <c r="HM129" s="170"/>
      <c r="HW129" s="170"/>
    </row>
    <row r="130" spans="1:231" s="3" customFormat="1" x14ac:dyDescent="0.25">
      <c r="A130" s="170"/>
      <c r="K130" s="170"/>
      <c r="U130" s="170"/>
      <c r="AE130" s="170"/>
      <c r="AO130" s="170"/>
      <c r="AY130" s="170"/>
      <c r="AZ130" s="170"/>
      <c r="BA130" s="170"/>
      <c r="BB130" s="170"/>
      <c r="BC130" s="170"/>
      <c r="BD130" s="170"/>
      <c r="BE130" s="170"/>
      <c r="BF130" s="170"/>
      <c r="BI130" s="170"/>
      <c r="BS130" s="170"/>
      <c r="CC130" s="170"/>
      <c r="CM130" s="170"/>
      <c r="CW130" s="170"/>
      <c r="DG130" s="170"/>
      <c r="DQ130" s="170"/>
      <c r="EA130" s="170"/>
      <c r="EK130" s="170"/>
      <c r="EU130" s="170"/>
      <c r="FE130" s="170"/>
      <c r="FO130" s="170"/>
      <c r="FY130" s="170"/>
      <c r="GI130" s="170"/>
      <c r="GS130" s="170"/>
      <c r="HC130" s="170"/>
      <c r="HM130" s="170"/>
      <c r="HW130" s="170"/>
    </row>
    <row r="131" spans="1:231" s="3" customFormat="1" x14ac:dyDescent="0.25">
      <c r="A131" s="170"/>
      <c r="K131" s="170"/>
      <c r="U131" s="170"/>
      <c r="AE131" s="170"/>
      <c r="AO131" s="170"/>
      <c r="AY131" s="170"/>
      <c r="AZ131" s="170"/>
      <c r="BA131" s="170"/>
      <c r="BB131" s="170"/>
      <c r="BC131" s="170"/>
      <c r="BD131" s="170"/>
      <c r="BE131" s="170"/>
      <c r="BF131" s="170"/>
      <c r="BI131" s="170"/>
      <c r="BS131" s="170"/>
      <c r="CC131" s="170"/>
      <c r="CM131" s="170"/>
      <c r="CW131" s="170"/>
      <c r="DG131" s="170"/>
      <c r="DQ131" s="170"/>
      <c r="EA131" s="170"/>
      <c r="EK131" s="170"/>
      <c r="EU131" s="170"/>
      <c r="FE131" s="170"/>
      <c r="FO131" s="170"/>
      <c r="FY131" s="170"/>
      <c r="GI131" s="170"/>
      <c r="GS131" s="170"/>
      <c r="HC131" s="170"/>
      <c r="HM131" s="170"/>
      <c r="HW131" s="170"/>
    </row>
    <row r="132" spans="1:231" s="3" customFormat="1" x14ac:dyDescent="0.25">
      <c r="A132" s="170"/>
      <c r="K132" s="170"/>
      <c r="U132" s="170"/>
      <c r="AE132" s="170"/>
      <c r="AO132" s="170"/>
      <c r="AY132" s="170"/>
      <c r="AZ132" s="170"/>
      <c r="BA132" s="170"/>
      <c r="BB132" s="170"/>
      <c r="BC132" s="170"/>
      <c r="BD132" s="170"/>
      <c r="BE132" s="170"/>
      <c r="BF132" s="170"/>
      <c r="BI132" s="170"/>
      <c r="BS132" s="170"/>
      <c r="CC132" s="170"/>
      <c r="CM132" s="170"/>
      <c r="CW132" s="170"/>
      <c r="DG132" s="170"/>
      <c r="DQ132" s="170"/>
      <c r="EA132" s="170"/>
      <c r="EK132" s="170"/>
      <c r="EU132" s="170"/>
      <c r="FE132" s="170"/>
      <c r="FO132" s="170"/>
      <c r="FY132" s="170"/>
      <c r="GI132" s="170"/>
      <c r="GS132" s="170"/>
      <c r="HC132" s="170"/>
      <c r="HM132" s="170"/>
      <c r="HW132" s="170"/>
    </row>
    <row r="133" spans="1:231" s="3" customFormat="1" x14ac:dyDescent="0.25">
      <c r="A133" s="170"/>
      <c r="K133" s="170"/>
      <c r="U133" s="170"/>
      <c r="AE133" s="170"/>
      <c r="AO133" s="170"/>
      <c r="AY133" s="170"/>
      <c r="AZ133" s="170"/>
      <c r="BA133" s="170"/>
      <c r="BB133" s="170"/>
      <c r="BC133" s="170"/>
      <c r="BD133" s="170"/>
      <c r="BE133" s="170"/>
      <c r="BF133" s="170"/>
      <c r="BI133" s="170"/>
      <c r="BS133" s="170"/>
      <c r="CC133" s="170"/>
      <c r="CM133" s="170"/>
      <c r="CW133" s="170"/>
      <c r="DG133" s="170"/>
      <c r="DQ133" s="170"/>
      <c r="EA133" s="170"/>
      <c r="EK133" s="170"/>
      <c r="EU133" s="170"/>
      <c r="FE133" s="170"/>
      <c r="FO133" s="170"/>
      <c r="FY133" s="170"/>
      <c r="GI133" s="170"/>
      <c r="GS133" s="170"/>
      <c r="HC133" s="170"/>
      <c r="HM133" s="170"/>
      <c r="HW133" s="170"/>
    </row>
    <row r="134" spans="1:231" s="3" customFormat="1" x14ac:dyDescent="0.25">
      <c r="A134" s="170"/>
      <c r="K134" s="170"/>
      <c r="U134" s="170"/>
      <c r="AE134" s="170"/>
      <c r="AO134" s="170"/>
      <c r="AY134" s="170"/>
      <c r="AZ134" s="170"/>
      <c r="BA134" s="170"/>
      <c r="BB134" s="170"/>
      <c r="BC134" s="170"/>
      <c r="BD134" s="170"/>
      <c r="BE134" s="170"/>
      <c r="BF134" s="170"/>
      <c r="BI134" s="170"/>
      <c r="BS134" s="170"/>
      <c r="CC134" s="170"/>
      <c r="CM134" s="170"/>
      <c r="CW134" s="170"/>
      <c r="DG134" s="170"/>
      <c r="DQ134" s="170"/>
      <c r="EA134" s="170"/>
      <c r="EK134" s="170"/>
      <c r="EU134" s="170"/>
      <c r="FE134" s="170"/>
      <c r="FO134" s="170"/>
      <c r="FY134" s="170"/>
      <c r="GI134" s="170"/>
      <c r="GS134" s="170"/>
      <c r="HC134" s="170"/>
      <c r="HM134" s="170"/>
      <c r="HW134" s="170"/>
    </row>
    <row r="135" spans="1:231" s="3" customFormat="1" x14ac:dyDescent="0.25">
      <c r="A135" s="170"/>
      <c r="K135" s="170"/>
      <c r="U135" s="170"/>
      <c r="AE135" s="170"/>
      <c r="AO135" s="170"/>
      <c r="AY135" s="170"/>
      <c r="AZ135" s="170"/>
      <c r="BA135" s="170"/>
      <c r="BB135" s="170"/>
      <c r="BC135" s="170"/>
      <c r="BD135" s="170"/>
      <c r="BE135" s="170"/>
      <c r="BF135" s="170"/>
      <c r="BI135" s="170"/>
      <c r="BS135" s="170"/>
      <c r="CC135" s="170"/>
      <c r="CM135" s="170"/>
      <c r="CW135" s="170"/>
      <c r="DG135" s="170"/>
      <c r="DQ135" s="170"/>
      <c r="EA135" s="170"/>
      <c r="EK135" s="170"/>
      <c r="EU135" s="170"/>
      <c r="FE135" s="170"/>
      <c r="FO135" s="170"/>
      <c r="FY135" s="170"/>
      <c r="GI135" s="170"/>
      <c r="GS135" s="170"/>
      <c r="HC135" s="170"/>
      <c r="HM135" s="170"/>
      <c r="HW135" s="170"/>
    </row>
    <row r="136" spans="1:231" s="3" customFormat="1" x14ac:dyDescent="0.25">
      <c r="A136" s="170"/>
      <c r="K136" s="170"/>
      <c r="U136" s="170"/>
      <c r="AE136" s="170"/>
      <c r="AO136" s="170"/>
      <c r="AY136" s="170"/>
      <c r="AZ136" s="170"/>
      <c r="BA136" s="170"/>
      <c r="BB136" s="170"/>
      <c r="BC136" s="170"/>
      <c r="BD136" s="170"/>
      <c r="BE136" s="170"/>
      <c r="BF136" s="170"/>
      <c r="BI136" s="170"/>
      <c r="BS136" s="170"/>
      <c r="CC136" s="170"/>
      <c r="CM136" s="170"/>
      <c r="CW136" s="170"/>
      <c r="DG136" s="170"/>
      <c r="DQ136" s="170"/>
      <c r="EA136" s="170"/>
      <c r="EK136" s="170"/>
      <c r="EU136" s="170"/>
      <c r="FE136" s="170"/>
      <c r="FO136" s="170"/>
      <c r="FY136" s="170"/>
      <c r="GI136" s="170"/>
      <c r="GS136" s="170"/>
      <c r="HC136" s="170"/>
      <c r="HM136" s="170"/>
      <c r="HW136" s="170"/>
    </row>
    <row r="137" spans="1:231" s="3" customFormat="1" x14ac:dyDescent="0.25">
      <c r="A137" s="170"/>
      <c r="K137" s="170"/>
      <c r="U137" s="170"/>
      <c r="AE137" s="170"/>
      <c r="AO137" s="170"/>
      <c r="AY137" s="170"/>
      <c r="AZ137" s="170"/>
      <c r="BA137" s="170"/>
      <c r="BB137" s="170"/>
      <c r="BC137" s="170"/>
      <c r="BD137" s="170"/>
      <c r="BE137" s="170"/>
      <c r="BF137" s="170"/>
      <c r="BI137" s="170"/>
      <c r="BS137" s="170"/>
      <c r="CC137" s="170"/>
      <c r="CM137" s="170"/>
      <c r="CW137" s="170"/>
      <c r="DG137" s="170"/>
      <c r="DQ137" s="170"/>
      <c r="EA137" s="170"/>
      <c r="EK137" s="170"/>
      <c r="EU137" s="170"/>
      <c r="FE137" s="170"/>
      <c r="FO137" s="170"/>
      <c r="FY137" s="170"/>
      <c r="GI137" s="170"/>
      <c r="GS137" s="170"/>
      <c r="HC137" s="170"/>
      <c r="HM137" s="170"/>
      <c r="HW137" s="170"/>
    </row>
    <row r="138" spans="1:231" s="3" customFormat="1" x14ac:dyDescent="0.25">
      <c r="A138" s="170"/>
      <c r="K138" s="170"/>
      <c r="U138" s="170"/>
      <c r="AE138" s="170"/>
      <c r="AO138" s="170"/>
      <c r="AY138" s="170"/>
      <c r="AZ138" s="170"/>
      <c r="BA138" s="170"/>
      <c r="BB138" s="170"/>
      <c r="BC138" s="170"/>
      <c r="BD138" s="170"/>
      <c r="BE138" s="170"/>
      <c r="BF138" s="170"/>
      <c r="BI138" s="170"/>
      <c r="BS138" s="170"/>
      <c r="CC138" s="170"/>
      <c r="CM138" s="170"/>
      <c r="CW138" s="170"/>
      <c r="DG138" s="170"/>
      <c r="DQ138" s="170"/>
      <c r="EA138" s="170"/>
      <c r="EK138" s="170"/>
      <c r="EU138" s="170"/>
      <c r="FE138" s="170"/>
      <c r="FO138" s="170"/>
      <c r="FY138" s="170"/>
      <c r="GI138" s="170"/>
      <c r="GS138" s="170"/>
      <c r="HC138" s="170"/>
      <c r="HM138" s="170"/>
      <c r="HW138" s="170"/>
    </row>
    <row r="139" spans="1:231" s="3" customFormat="1" x14ac:dyDescent="0.25">
      <c r="A139" s="170"/>
      <c r="K139" s="170"/>
      <c r="U139" s="170"/>
      <c r="AE139" s="170"/>
      <c r="AO139" s="170"/>
      <c r="AY139" s="170"/>
      <c r="AZ139" s="170"/>
      <c r="BA139" s="170"/>
      <c r="BB139" s="170"/>
      <c r="BC139" s="170"/>
      <c r="BD139" s="170"/>
      <c r="BE139" s="170"/>
      <c r="BF139" s="170"/>
      <c r="BI139" s="170"/>
      <c r="BS139" s="170"/>
      <c r="CC139" s="170"/>
      <c r="CM139" s="170"/>
      <c r="CW139" s="170"/>
      <c r="DG139" s="170"/>
      <c r="DQ139" s="170"/>
      <c r="EA139" s="170"/>
      <c r="EK139" s="170"/>
      <c r="EU139" s="170"/>
      <c r="FE139" s="170"/>
      <c r="FO139" s="170"/>
      <c r="FY139" s="170"/>
      <c r="GI139" s="170"/>
      <c r="GS139" s="170"/>
      <c r="HC139" s="170"/>
      <c r="HM139" s="170"/>
      <c r="HW139" s="170"/>
    </row>
    <row r="140" spans="1:231" s="3" customFormat="1" x14ac:dyDescent="0.25">
      <c r="A140" s="170"/>
      <c r="K140" s="170"/>
      <c r="U140" s="170"/>
      <c r="AE140" s="170"/>
      <c r="AO140" s="170"/>
      <c r="AY140" s="170"/>
      <c r="AZ140" s="170"/>
      <c r="BA140" s="170"/>
      <c r="BB140" s="170"/>
      <c r="BC140" s="170"/>
      <c r="BD140" s="170"/>
      <c r="BE140" s="170"/>
      <c r="BF140" s="170"/>
      <c r="BI140" s="170"/>
      <c r="BS140" s="170"/>
      <c r="CC140" s="170"/>
      <c r="CM140" s="170"/>
      <c r="CW140" s="170"/>
      <c r="DG140" s="170"/>
      <c r="DQ140" s="170"/>
      <c r="EA140" s="170"/>
      <c r="EK140" s="170"/>
      <c r="EU140" s="170"/>
      <c r="FE140" s="170"/>
      <c r="FO140" s="170"/>
      <c r="FY140" s="170"/>
      <c r="GI140" s="170"/>
      <c r="GS140" s="170"/>
      <c r="HC140" s="170"/>
      <c r="HM140" s="170"/>
      <c r="HW140" s="170"/>
    </row>
    <row r="141" spans="1:231" s="3" customFormat="1" x14ac:dyDescent="0.25">
      <c r="A141" s="170"/>
      <c r="K141" s="170"/>
      <c r="U141" s="170"/>
      <c r="AE141" s="170"/>
      <c r="AO141" s="170"/>
      <c r="AY141" s="170"/>
      <c r="AZ141" s="170"/>
      <c r="BA141" s="170"/>
      <c r="BB141" s="170"/>
      <c r="BC141" s="170"/>
      <c r="BD141" s="170"/>
      <c r="BE141" s="170"/>
      <c r="BF141" s="170"/>
      <c r="BI141" s="170"/>
      <c r="BS141" s="170"/>
      <c r="CC141" s="170"/>
      <c r="CM141" s="170"/>
      <c r="CW141" s="170"/>
      <c r="DG141" s="170"/>
      <c r="DQ141" s="170"/>
      <c r="EA141" s="170"/>
      <c r="EK141" s="170"/>
      <c r="EU141" s="170"/>
      <c r="FE141" s="170"/>
      <c r="FO141" s="170"/>
      <c r="FY141" s="170"/>
      <c r="GI141" s="170"/>
      <c r="GS141" s="170"/>
      <c r="HC141" s="170"/>
      <c r="HM141" s="170"/>
      <c r="HW141" s="170"/>
    </row>
    <row r="142" spans="1:231" s="3" customFormat="1" x14ac:dyDescent="0.25">
      <c r="A142" s="170"/>
      <c r="K142" s="170"/>
      <c r="U142" s="170"/>
      <c r="AE142" s="170"/>
      <c r="AO142" s="170"/>
      <c r="AY142" s="170"/>
      <c r="AZ142" s="170"/>
      <c r="BA142" s="170"/>
      <c r="BB142" s="170"/>
      <c r="BC142" s="170"/>
      <c r="BD142" s="170"/>
      <c r="BE142" s="170"/>
      <c r="BF142" s="170"/>
      <c r="BI142" s="170"/>
      <c r="BS142" s="170"/>
      <c r="CC142" s="170"/>
      <c r="CM142" s="170"/>
      <c r="CW142" s="170"/>
      <c r="DG142" s="170"/>
      <c r="DQ142" s="170"/>
      <c r="EA142" s="170"/>
      <c r="EK142" s="170"/>
      <c r="EU142" s="170"/>
      <c r="FE142" s="170"/>
      <c r="FO142" s="170"/>
      <c r="FY142" s="170"/>
      <c r="GI142" s="170"/>
      <c r="GS142" s="170"/>
      <c r="HC142" s="170"/>
      <c r="HM142" s="170"/>
      <c r="HW142" s="170"/>
    </row>
    <row r="143" spans="1:231" s="3" customFormat="1" x14ac:dyDescent="0.25">
      <c r="A143" s="170"/>
      <c r="K143" s="170"/>
      <c r="U143" s="170"/>
      <c r="AE143" s="170"/>
      <c r="AO143" s="170"/>
      <c r="AY143" s="170"/>
      <c r="AZ143" s="170"/>
      <c r="BA143" s="170"/>
      <c r="BB143" s="170"/>
      <c r="BC143" s="170"/>
      <c r="BD143" s="170"/>
      <c r="BE143" s="170"/>
      <c r="BF143" s="170"/>
      <c r="BI143" s="170"/>
      <c r="BS143" s="170"/>
      <c r="CC143" s="170"/>
      <c r="CM143" s="170"/>
      <c r="CW143" s="170"/>
      <c r="DG143" s="170"/>
      <c r="DQ143" s="170"/>
      <c r="EA143" s="170"/>
      <c r="EK143" s="170"/>
      <c r="EU143" s="170"/>
      <c r="FE143" s="170"/>
      <c r="FO143" s="170"/>
      <c r="FY143" s="170"/>
      <c r="GI143" s="170"/>
      <c r="GS143" s="170"/>
      <c r="HC143" s="170"/>
      <c r="HM143" s="170"/>
      <c r="HW143" s="170"/>
    </row>
    <row r="144" spans="1:231" s="3" customFormat="1" x14ac:dyDescent="0.25">
      <c r="A144" s="170"/>
      <c r="K144" s="170"/>
      <c r="U144" s="170"/>
      <c r="AE144" s="170"/>
      <c r="AO144" s="170"/>
      <c r="AY144" s="170"/>
      <c r="AZ144" s="170"/>
      <c r="BA144" s="170"/>
      <c r="BB144" s="170"/>
      <c r="BC144" s="170"/>
      <c r="BD144" s="170"/>
      <c r="BE144" s="170"/>
      <c r="BF144" s="170"/>
      <c r="BI144" s="170"/>
      <c r="BS144" s="170"/>
      <c r="CC144" s="170"/>
      <c r="CM144" s="170"/>
      <c r="CW144" s="170"/>
      <c r="DG144" s="170"/>
      <c r="DQ144" s="170"/>
      <c r="EA144" s="170"/>
      <c r="EK144" s="170"/>
      <c r="EU144" s="170"/>
      <c r="FE144" s="170"/>
      <c r="FO144" s="170"/>
      <c r="FY144" s="170"/>
      <c r="GI144" s="170"/>
      <c r="GS144" s="170"/>
      <c r="HC144" s="170"/>
      <c r="HM144" s="170"/>
      <c r="HW144" s="170"/>
    </row>
    <row r="145" spans="1:231" s="3" customFormat="1" x14ac:dyDescent="0.25">
      <c r="A145" s="170"/>
      <c r="K145" s="170"/>
      <c r="U145" s="170"/>
      <c r="AE145" s="170"/>
      <c r="AO145" s="170"/>
      <c r="AY145" s="170"/>
      <c r="AZ145" s="170"/>
      <c r="BA145" s="170"/>
      <c r="BB145" s="170"/>
      <c r="BC145" s="170"/>
      <c r="BD145" s="170"/>
      <c r="BE145" s="170"/>
      <c r="BF145" s="170"/>
      <c r="BI145" s="170"/>
      <c r="BS145" s="170"/>
      <c r="CC145" s="170"/>
      <c r="CM145" s="170"/>
      <c r="CW145" s="170"/>
      <c r="DG145" s="170"/>
      <c r="DQ145" s="170"/>
      <c r="EA145" s="170"/>
      <c r="EK145" s="170"/>
      <c r="EU145" s="170"/>
      <c r="FE145" s="170"/>
      <c r="FO145" s="170"/>
      <c r="FY145" s="170"/>
      <c r="GI145" s="170"/>
      <c r="GS145" s="170"/>
      <c r="HC145" s="170"/>
      <c r="HM145" s="170"/>
      <c r="HW145" s="170"/>
    </row>
    <row r="146" spans="1:231" s="3" customFormat="1" x14ac:dyDescent="0.25">
      <c r="A146" s="170"/>
      <c r="K146" s="170"/>
      <c r="U146" s="170"/>
      <c r="AE146" s="170"/>
      <c r="AO146" s="170"/>
      <c r="AY146" s="170"/>
      <c r="AZ146" s="170"/>
      <c r="BA146" s="170"/>
      <c r="BB146" s="170"/>
      <c r="BC146" s="170"/>
      <c r="BD146" s="170"/>
      <c r="BE146" s="170"/>
      <c r="BF146" s="170"/>
      <c r="BI146" s="170"/>
      <c r="BS146" s="170"/>
      <c r="CC146" s="170"/>
      <c r="CM146" s="170"/>
      <c r="CW146" s="170"/>
      <c r="DG146" s="170"/>
      <c r="DQ146" s="170"/>
      <c r="EA146" s="170"/>
      <c r="EK146" s="170"/>
      <c r="EU146" s="170"/>
      <c r="FE146" s="170"/>
      <c r="FO146" s="170"/>
      <c r="FY146" s="170"/>
      <c r="GI146" s="170"/>
      <c r="GS146" s="170"/>
      <c r="HC146" s="170"/>
      <c r="HM146" s="170"/>
      <c r="HW146" s="170"/>
    </row>
    <row r="147" spans="1:231" s="3" customFormat="1" x14ac:dyDescent="0.25">
      <c r="A147" s="170"/>
      <c r="K147" s="170"/>
      <c r="U147" s="170"/>
      <c r="AE147" s="170"/>
      <c r="AO147" s="170"/>
      <c r="AY147" s="170"/>
      <c r="AZ147" s="170"/>
      <c r="BA147" s="170"/>
      <c r="BB147" s="170"/>
      <c r="BC147" s="170"/>
      <c r="BD147" s="170"/>
      <c r="BE147" s="170"/>
      <c r="BF147" s="170"/>
      <c r="BI147" s="170"/>
      <c r="BS147" s="170"/>
      <c r="CC147" s="170"/>
      <c r="CM147" s="170"/>
      <c r="CW147" s="170"/>
      <c r="DG147" s="170"/>
      <c r="DQ147" s="170"/>
      <c r="EA147" s="170"/>
      <c r="EK147" s="170"/>
      <c r="EU147" s="170"/>
      <c r="FE147" s="170"/>
      <c r="FO147" s="170"/>
      <c r="FY147" s="170"/>
      <c r="GI147" s="170"/>
      <c r="GS147" s="170"/>
      <c r="HC147" s="170"/>
      <c r="HM147" s="170"/>
      <c r="HW147" s="170"/>
    </row>
    <row r="148" spans="1:231" s="3" customFormat="1" x14ac:dyDescent="0.25">
      <c r="A148" s="170"/>
      <c r="K148" s="170"/>
      <c r="U148" s="170"/>
      <c r="AE148" s="170"/>
      <c r="AO148" s="170"/>
      <c r="AY148" s="170"/>
      <c r="AZ148" s="170"/>
      <c r="BA148" s="170"/>
      <c r="BB148" s="170"/>
      <c r="BC148" s="170"/>
      <c r="BD148" s="170"/>
      <c r="BE148" s="170"/>
      <c r="BF148" s="170"/>
      <c r="BI148" s="170"/>
      <c r="BS148" s="170"/>
      <c r="CC148" s="170"/>
      <c r="CM148" s="170"/>
      <c r="CW148" s="170"/>
      <c r="DG148" s="170"/>
      <c r="DQ148" s="170"/>
      <c r="EA148" s="170"/>
      <c r="EK148" s="170"/>
      <c r="EU148" s="170"/>
      <c r="FE148" s="170"/>
      <c r="FO148" s="170"/>
      <c r="FY148" s="170"/>
      <c r="GI148" s="170"/>
      <c r="GS148" s="170"/>
      <c r="HC148" s="170"/>
      <c r="HM148" s="170"/>
      <c r="HW148" s="170"/>
    </row>
    <row r="149" spans="1:231" s="3" customFormat="1" x14ac:dyDescent="0.25">
      <c r="A149" s="170"/>
      <c r="K149" s="170"/>
      <c r="U149" s="170"/>
      <c r="AE149" s="170"/>
      <c r="AO149" s="170"/>
      <c r="AY149" s="170"/>
      <c r="AZ149" s="170"/>
      <c r="BA149" s="170"/>
      <c r="BB149" s="170"/>
      <c r="BC149" s="170"/>
      <c r="BD149" s="170"/>
      <c r="BE149" s="170"/>
      <c r="BF149" s="170"/>
      <c r="BI149" s="170"/>
      <c r="BS149" s="170"/>
      <c r="CC149" s="170"/>
      <c r="CM149" s="170"/>
      <c r="CW149" s="170"/>
      <c r="DG149" s="170"/>
      <c r="DQ149" s="170"/>
      <c r="EA149" s="170"/>
      <c r="EK149" s="170"/>
      <c r="EU149" s="170"/>
      <c r="FE149" s="170"/>
      <c r="FO149" s="170"/>
      <c r="FY149" s="170"/>
      <c r="GI149" s="170"/>
      <c r="GS149" s="170"/>
      <c r="HC149" s="170"/>
      <c r="HM149" s="170"/>
      <c r="HW149" s="170"/>
    </row>
    <row r="150" spans="1:231" s="3" customFormat="1" x14ac:dyDescent="0.25">
      <c r="A150" s="170"/>
      <c r="K150" s="170"/>
      <c r="U150" s="170"/>
      <c r="AE150" s="170"/>
      <c r="AO150" s="170"/>
      <c r="AY150" s="170"/>
      <c r="AZ150" s="170"/>
      <c r="BA150" s="170"/>
      <c r="BB150" s="170"/>
      <c r="BC150" s="170"/>
      <c r="BD150" s="170"/>
      <c r="BE150" s="170"/>
      <c r="BF150" s="170"/>
      <c r="BI150" s="170"/>
      <c r="BS150" s="170"/>
      <c r="CC150" s="170"/>
      <c r="CM150" s="170"/>
      <c r="CW150" s="170"/>
      <c r="DG150" s="170"/>
      <c r="DQ150" s="170"/>
      <c r="EA150" s="170"/>
      <c r="EK150" s="170"/>
      <c r="EU150" s="170"/>
      <c r="FE150" s="170"/>
      <c r="FO150" s="170"/>
      <c r="FY150" s="170"/>
      <c r="GI150" s="170"/>
      <c r="GS150" s="170"/>
      <c r="HC150" s="170"/>
      <c r="HM150" s="170"/>
      <c r="HW150" s="170"/>
    </row>
    <row r="151" spans="1:231" s="3" customFormat="1" x14ac:dyDescent="0.25">
      <c r="A151" s="170"/>
      <c r="K151" s="170"/>
      <c r="U151" s="170"/>
      <c r="AE151" s="170"/>
      <c r="AO151" s="170"/>
      <c r="AY151" s="170"/>
      <c r="AZ151" s="170"/>
      <c r="BA151" s="170"/>
      <c r="BB151" s="170"/>
      <c r="BC151" s="170"/>
      <c r="BD151" s="170"/>
      <c r="BE151" s="170"/>
      <c r="BF151" s="170"/>
      <c r="BI151" s="170"/>
      <c r="BS151" s="170"/>
      <c r="CC151" s="170"/>
      <c r="CM151" s="170"/>
      <c r="CW151" s="170"/>
      <c r="DG151" s="170"/>
      <c r="DQ151" s="170"/>
      <c r="EA151" s="170"/>
      <c r="EK151" s="170"/>
      <c r="EU151" s="170"/>
      <c r="FE151" s="170"/>
      <c r="FO151" s="170"/>
      <c r="FY151" s="170"/>
      <c r="GI151" s="170"/>
      <c r="GS151" s="170"/>
      <c r="HC151" s="170"/>
      <c r="HM151" s="170"/>
      <c r="HW151" s="170"/>
    </row>
    <row r="152" spans="1:231" s="3" customFormat="1" x14ac:dyDescent="0.25">
      <c r="A152" s="170"/>
      <c r="K152" s="170"/>
      <c r="U152" s="170"/>
      <c r="AE152" s="170"/>
      <c r="AO152" s="170"/>
      <c r="AY152" s="170"/>
      <c r="AZ152" s="170"/>
      <c r="BA152" s="170"/>
      <c r="BB152" s="170"/>
      <c r="BC152" s="170"/>
      <c r="BD152" s="170"/>
      <c r="BE152" s="170"/>
      <c r="BF152" s="170"/>
      <c r="BI152" s="170"/>
      <c r="BS152" s="170"/>
      <c r="CC152" s="170"/>
      <c r="CM152" s="170"/>
      <c r="CW152" s="170"/>
      <c r="DG152" s="170"/>
      <c r="DQ152" s="170"/>
      <c r="EA152" s="170"/>
      <c r="EK152" s="170"/>
      <c r="EU152" s="170"/>
      <c r="FE152" s="170"/>
      <c r="FO152" s="170"/>
      <c r="FY152" s="170"/>
      <c r="GI152" s="170"/>
      <c r="GS152" s="170"/>
      <c r="HC152" s="170"/>
      <c r="HM152" s="170"/>
      <c r="HW152" s="170"/>
    </row>
    <row r="153" spans="1:231" s="3" customFormat="1" x14ac:dyDescent="0.25">
      <c r="A153" s="170"/>
      <c r="K153" s="170"/>
      <c r="U153" s="170"/>
      <c r="AE153" s="170"/>
      <c r="AO153" s="170"/>
      <c r="AY153" s="170"/>
      <c r="AZ153" s="170"/>
      <c r="BA153" s="170"/>
      <c r="BB153" s="170"/>
      <c r="BC153" s="170"/>
      <c r="BD153" s="170"/>
      <c r="BE153" s="170"/>
      <c r="BF153" s="170"/>
      <c r="BI153" s="170"/>
      <c r="BS153" s="170"/>
      <c r="CC153" s="170"/>
      <c r="CM153" s="170"/>
      <c r="CW153" s="170"/>
      <c r="DG153" s="170"/>
      <c r="DQ153" s="170"/>
      <c r="EA153" s="170"/>
      <c r="EK153" s="170"/>
      <c r="EU153" s="170"/>
      <c r="FE153" s="170"/>
      <c r="FO153" s="170"/>
      <c r="FY153" s="170"/>
      <c r="GI153" s="170"/>
      <c r="GS153" s="170"/>
      <c r="HC153" s="170"/>
      <c r="HM153" s="170"/>
      <c r="HW153" s="170"/>
    </row>
    <row r="154" spans="1:231" s="3" customFormat="1" x14ac:dyDescent="0.25">
      <c r="A154" s="170"/>
      <c r="K154" s="170"/>
      <c r="U154" s="170"/>
      <c r="AE154" s="170"/>
      <c r="AO154" s="170"/>
      <c r="AY154" s="170"/>
      <c r="AZ154" s="170"/>
      <c r="BA154" s="170"/>
      <c r="BB154" s="170"/>
      <c r="BC154" s="170"/>
      <c r="BD154" s="170"/>
      <c r="BE154" s="170"/>
      <c r="BF154" s="170"/>
      <c r="BI154" s="170"/>
      <c r="BS154" s="170"/>
      <c r="CC154" s="170"/>
      <c r="CM154" s="170"/>
      <c r="CW154" s="170"/>
      <c r="DG154" s="170"/>
      <c r="DQ154" s="170"/>
      <c r="EA154" s="170"/>
      <c r="EK154" s="170"/>
      <c r="EU154" s="170"/>
      <c r="FE154" s="170"/>
      <c r="FO154" s="170"/>
      <c r="FY154" s="170"/>
      <c r="GI154" s="170"/>
      <c r="GS154" s="170"/>
      <c r="HC154" s="170"/>
      <c r="HM154" s="170"/>
      <c r="HW154" s="170"/>
    </row>
    <row r="155" spans="1:231" s="3" customFormat="1" x14ac:dyDescent="0.25">
      <c r="A155" s="170"/>
      <c r="K155" s="170"/>
      <c r="U155" s="170"/>
      <c r="AE155" s="170"/>
      <c r="AO155" s="170"/>
      <c r="AY155" s="170"/>
      <c r="AZ155" s="170"/>
      <c r="BA155" s="170"/>
      <c r="BB155" s="170"/>
      <c r="BC155" s="170"/>
      <c r="BD155" s="170"/>
      <c r="BE155" s="170"/>
      <c r="BF155" s="170"/>
      <c r="BI155" s="170"/>
      <c r="BS155" s="170"/>
      <c r="CC155" s="170"/>
      <c r="CM155" s="170"/>
      <c r="CW155" s="170"/>
      <c r="DG155" s="170"/>
      <c r="DQ155" s="170"/>
      <c r="EA155" s="170"/>
      <c r="EK155" s="170"/>
      <c r="EU155" s="170"/>
      <c r="FE155" s="170"/>
      <c r="FO155" s="170"/>
      <c r="FY155" s="170"/>
      <c r="GI155" s="170"/>
      <c r="GS155" s="170"/>
      <c r="HC155" s="170"/>
      <c r="HM155" s="170"/>
      <c r="HW155" s="170"/>
    </row>
    <row r="156" spans="1:231" s="3" customFormat="1" x14ac:dyDescent="0.25">
      <c r="A156" s="170"/>
      <c r="K156" s="170"/>
      <c r="U156" s="170"/>
      <c r="AE156" s="170"/>
      <c r="AO156" s="170"/>
      <c r="AY156" s="170"/>
      <c r="AZ156" s="170"/>
      <c r="BA156" s="170"/>
      <c r="BB156" s="170"/>
      <c r="BC156" s="170"/>
      <c r="BD156" s="170"/>
      <c r="BE156" s="170"/>
      <c r="BF156" s="170"/>
      <c r="BI156" s="170"/>
      <c r="BS156" s="170"/>
      <c r="CC156" s="170"/>
      <c r="CM156" s="170"/>
      <c r="CW156" s="170"/>
      <c r="DG156" s="170"/>
      <c r="DQ156" s="170"/>
      <c r="EA156" s="170"/>
      <c r="EK156" s="170"/>
      <c r="EU156" s="170"/>
      <c r="FE156" s="170"/>
      <c r="FO156" s="170"/>
      <c r="FY156" s="170"/>
      <c r="GI156" s="170"/>
      <c r="GS156" s="170"/>
      <c r="HC156" s="170"/>
      <c r="HM156" s="170"/>
      <c r="HW156" s="170"/>
    </row>
    <row r="157" spans="1:231" s="3" customFormat="1" x14ac:dyDescent="0.25">
      <c r="A157" s="170"/>
      <c r="K157" s="170"/>
      <c r="U157" s="170"/>
      <c r="AE157" s="170"/>
      <c r="AO157" s="170"/>
      <c r="AY157" s="170"/>
      <c r="AZ157" s="170"/>
      <c r="BA157" s="170"/>
      <c r="BB157" s="170"/>
      <c r="BC157" s="170"/>
      <c r="BD157" s="170"/>
      <c r="BE157" s="170"/>
      <c r="BF157" s="170"/>
      <c r="BI157" s="170"/>
      <c r="BS157" s="170"/>
      <c r="CC157" s="170"/>
      <c r="CM157" s="170"/>
      <c r="CW157" s="170"/>
      <c r="DG157" s="170"/>
      <c r="DQ157" s="170"/>
      <c r="EA157" s="170"/>
      <c r="EK157" s="170"/>
      <c r="EU157" s="170"/>
      <c r="FE157" s="170"/>
      <c r="FO157" s="170"/>
      <c r="FY157" s="170"/>
      <c r="GI157" s="170"/>
      <c r="GS157" s="170"/>
      <c r="HC157" s="170"/>
      <c r="HM157" s="170"/>
      <c r="HW157" s="170"/>
    </row>
    <row r="158" spans="1:231" s="3" customFormat="1" x14ac:dyDescent="0.25">
      <c r="A158" s="170"/>
      <c r="K158" s="170"/>
      <c r="U158" s="170"/>
      <c r="AE158" s="170"/>
      <c r="AO158" s="170"/>
      <c r="AY158" s="170"/>
      <c r="AZ158" s="170"/>
      <c r="BA158" s="170"/>
      <c r="BB158" s="170"/>
      <c r="BC158" s="170"/>
      <c r="BD158" s="170"/>
      <c r="BE158" s="170"/>
      <c r="BF158" s="170"/>
      <c r="BI158" s="170"/>
      <c r="BS158" s="170"/>
      <c r="CC158" s="170"/>
      <c r="CM158" s="170"/>
      <c r="CW158" s="170"/>
      <c r="DG158" s="170"/>
      <c r="DQ158" s="170"/>
      <c r="EA158" s="170"/>
      <c r="EK158" s="170"/>
      <c r="EU158" s="170"/>
      <c r="FE158" s="170"/>
      <c r="FO158" s="170"/>
      <c r="FY158" s="170"/>
      <c r="GI158" s="170"/>
      <c r="GS158" s="170"/>
      <c r="HC158" s="170"/>
      <c r="HM158" s="170"/>
      <c r="HW158" s="170"/>
    </row>
    <row r="159" spans="1:231" s="3" customFormat="1" x14ac:dyDescent="0.25">
      <c r="A159" s="170"/>
      <c r="K159" s="170"/>
      <c r="U159" s="170"/>
      <c r="AE159" s="170"/>
      <c r="AO159" s="170"/>
      <c r="AY159" s="170"/>
      <c r="AZ159" s="170"/>
      <c r="BA159" s="170"/>
      <c r="BB159" s="170"/>
      <c r="BC159" s="170"/>
      <c r="BD159" s="170"/>
      <c r="BE159" s="170"/>
      <c r="BF159" s="170"/>
      <c r="BI159" s="170"/>
      <c r="BS159" s="170"/>
      <c r="CC159" s="170"/>
      <c r="CM159" s="170"/>
      <c r="CW159" s="170"/>
      <c r="DG159" s="170"/>
      <c r="DQ159" s="170"/>
      <c r="EA159" s="170"/>
      <c r="EK159" s="170"/>
      <c r="EU159" s="170"/>
      <c r="FE159" s="170"/>
      <c r="FO159" s="170"/>
      <c r="FY159" s="170"/>
      <c r="GI159" s="170"/>
      <c r="GS159" s="170"/>
      <c r="HC159" s="170"/>
      <c r="HM159" s="170"/>
      <c r="HW159" s="170"/>
    </row>
    <row r="160" spans="1:231" s="3" customFormat="1" x14ac:dyDescent="0.25">
      <c r="A160" s="170"/>
      <c r="K160" s="170"/>
      <c r="U160" s="170"/>
      <c r="AE160" s="170"/>
      <c r="AO160" s="170"/>
      <c r="AY160" s="170"/>
      <c r="AZ160" s="170"/>
      <c r="BA160" s="170"/>
      <c r="BB160" s="170"/>
      <c r="BC160" s="170"/>
      <c r="BD160" s="170"/>
      <c r="BE160" s="170"/>
      <c r="BF160" s="170"/>
      <c r="BI160" s="170"/>
      <c r="BS160" s="170"/>
      <c r="CC160" s="170"/>
      <c r="CM160" s="170"/>
      <c r="CW160" s="170"/>
      <c r="DG160" s="170"/>
      <c r="DQ160" s="170"/>
      <c r="EA160" s="170"/>
      <c r="EK160" s="170"/>
      <c r="EU160" s="170"/>
      <c r="FE160" s="170"/>
      <c r="FO160" s="170"/>
      <c r="FY160" s="170"/>
      <c r="GI160" s="170"/>
      <c r="GS160" s="170"/>
      <c r="HC160" s="170"/>
      <c r="HM160" s="170"/>
      <c r="HW160" s="170"/>
    </row>
    <row r="161" spans="1:231" s="3" customFormat="1" x14ac:dyDescent="0.25">
      <c r="A161" s="170"/>
      <c r="K161" s="170"/>
      <c r="U161" s="170"/>
      <c r="AE161" s="170"/>
      <c r="AO161" s="170"/>
      <c r="AY161" s="170"/>
      <c r="AZ161" s="170"/>
      <c r="BA161" s="170"/>
      <c r="BB161" s="170"/>
      <c r="BC161" s="170"/>
      <c r="BD161" s="170"/>
      <c r="BE161" s="170"/>
      <c r="BF161" s="170"/>
      <c r="BI161" s="170"/>
      <c r="BS161" s="170"/>
      <c r="CC161" s="170"/>
      <c r="CM161" s="170"/>
      <c r="CW161" s="170"/>
      <c r="DG161" s="170"/>
      <c r="DQ161" s="170"/>
      <c r="EA161" s="170"/>
      <c r="EK161" s="170"/>
      <c r="EU161" s="170"/>
      <c r="FE161" s="170"/>
      <c r="FO161" s="170"/>
      <c r="FY161" s="170"/>
      <c r="GI161" s="170"/>
      <c r="GS161" s="170"/>
      <c r="HC161" s="170"/>
      <c r="HM161" s="170"/>
      <c r="HW161" s="170"/>
    </row>
    <row r="162" spans="1:231" s="3" customFormat="1" x14ac:dyDescent="0.25">
      <c r="A162" s="170"/>
      <c r="K162" s="170"/>
      <c r="U162" s="170"/>
      <c r="AE162" s="170"/>
      <c r="AO162" s="170"/>
      <c r="AY162" s="170"/>
      <c r="AZ162" s="170"/>
      <c r="BA162" s="170"/>
      <c r="BB162" s="170"/>
      <c r="BC162" s="170"/>
      <c r="BD162" s="170"/>
      <c r="BE162" s="170"/>
      <c r="BF162" s="170"/>
      <c r="BI162" s="170"/>
      <c r="BS162" s="170"/>
      <c r="CC162" s="170"/>
      <c r="CM162" s="170"/>
      <c r="CW162" s="170"/>
      <c r="DG162" s="170"/>
      <c r="DQ162" s="170"/>
      <c r="EA162" s="170"/>
      <c r="EK162" s="170"/>
      <c r="EU162" s="170"/>
      <c r="FE162" s="170"/>
      <c r="FO162" s="170"/>
      <c r="FY162" s="170"/>
      <c r="GI162" s="170"/>
      <c r="GS162" s="170"/>
      <c r="HC162" s="170"/>
      <c r="HM162" s="170"/>
      <c r="HW162" s="170"/>
    </row>
    <row r="163" spans="1:231" s="3" customFormat="1" x14ac:dyDescent="0.25">
      <c r="A163" s="170"/>
      <c r="K163" s="170"/>
      <c r="U163" s="170"/>
      <c r="AE163" s="170"/>
      <c r="AO163" s="170"/>
      <c r="AY163" s="170"/>
      <c r="AZ163" s="170"/>
      <c r="BA163" s="170"/>
      <c r="BB163" s="170"/>
      <c r="BC163" s="170"/>
      <c r="BD163" s="170"/>
      <c r="BE163" s="170"/>
      <c r="BF163" s="170"/>
      <c r="BI163" s="170"/>
      <c r="BS163" s="170"/>
      <c r="CC163" s="170"/>
      <c r="CM163" s="170"/>
      <c r="CW163" s="170"/>
      <c r="DG163" s="170"/>
      <c r="DQ163" s="170"/>
      <c r="EA163" s="170"/>
      <c r="EK163" s="170"/>
      <c r="EU163" s="170"/>
      <c r="FE163" s="170"/>
      <c r="FO163" s="170"/>
      <c r="FY163" s="170"/>
      <c r="GI163" s="170"/>
      <c r="GS163" s="170"/>
      <c r="HC163" s="170"/>
      <c r="HM163" s="170"/>
      <c r="HW163" s="170"/>
    </row>
    <row r="164" spans="1:231" s="3" customFormat="1" x14ac:dyDescent="0.25">
      <c r="A164" s="170"/>
      <c r="K164" s="170"/>
      <c r="U164" s="170"/>
      <c r="AE164" s="170"/>
      <c r="AO164" s="170"/>
      <c r="AY164" s="170"/>
      <c r="AZ164" s="170"/>
      <c r="BA164" s="170"/>
      <c r="BB164" s="170"/>
      <c r="BC164" s="170"/>
      <c r="BD164" s="170"/>
      <c r="BE164" s="170"/>
      <c r="BF164" s="170"/>
      <c r="BI164" s="170"/>
      <c r="BS164" s="170"/>
      <c r="CC164" s="170"/>
      <c r="CM164" s="170"/>
      <c r="CW164" s="170"/>
      <c r="DG164" s="170"/>
      <c r="DQ164" s="170"/>
      <c r="EA164" s="170"/>
      <c r="EK164" s="170"/>
      <c r="EU164" s="170"/>
      <c r="FE164" s="170"/>
      <c r="FO164" s="170"/>
      <c r="FY164" s="170"/>
      <c r="GI164" s="170"/>
      <c r="GS164" s="170"/>
      <c r="HC164" s="170"/>
      <c r="HM164" s="170"/>
      <c r="HW164" s="170"/>
    </row>
    <row r="165" spans="1:231" s="3" customFormat="1" x14ac:dyDescent="0.25">
      <c r="A165" s="170"/>
      <c r="K165" s="170"/>
      <c r="U165" s="170"/>
      <c r="AE165" s="170"/>
      <c r="AO165" s="170"/>
      <c r="AY165" s="170"/>
      <c r="AZ165" s="170"/>
      <c r="BA165" s="170"/>
      <c r="BB165" s="170"/>
      <c r="BC165" s="170"/>
      <c r="BD165" s="170"/>
      <c r="BE165" s="170"/>
      <c r="BF165" s="170"/>
      <c r="BI165" s="170"/>
      <c r="BS165" s="170"/>
      <c r="CC165" s="170"/>
      <c r="CM165" s="170"/>
      <c r="CW165" s="170"/>
      <c r="DG165" s="170"/>
      <c r="DQ165" s="170"/>
      <c r="EA165" s="170"/>
      <c r="EK165" s="170"/>
      <c r="EU165" s="170"/>
      <c r="FE165" s="170"/>
      <c r="FO165" s="170"/>
      <c r="FY165" s="170"/>
      <c r="GI165" s="170"/>
      <c r="GS165" s="170"/>
      <c r="HC165" s="170"/>
      <c r="HM165" s="170"/>
      <c r="HW165" s="170"/>
    </row>
    <row r="166" spans="1:231" s="3" customFormat="1" x14ac:dyDescent="0.25">
      <c r="A166" s="170"/>
      <c r="K166" s="170"/>
      <c r="U166" s="170"/>
      <c r="AE166" s="170"/>
      <c r="AO166" s="170"/>
      <c r="AY166" s="170"/>
      <c r="AZ166" s="170"/>
      <c r="BA166" s="170"/>
      <c r="BB166" s="170"/>
      <c r="BC166" s="170"/>
      <c r="BD166" s="170"/>
      <c r="BE166" s="170"/>
      <c r="BF166" s="170"/>
      <c r="BI166" s="170"/>
      <c r="BS166" s="170"/>
      <c r="CC166" s="170"/>
      <c r="CM166" s="170"/>
      <c r="CW166" s="170"/>
      <c r="DG166" s="170"/>
      <c r="DQ166" s="170"/>
      <c r="EA166" s="170"/>
      <c r="EK166" s="170"/>
      <c r="EU166" s="170"/>
      <c r="FE166" s="170"/>
      <c r="FO166" s="170"/>
      <c r="FY166" s="170"/>
      <c r="GI166" s="170"/>
      <c r="GS166" s="170"/>
      <c r="HC166" s="170"/>
      <c r="HM166" s="170"/>
      <c r="HW166" s="170"/>
    </row>
    <row r="167" spans="1:231" s="3" customFormat="1" x14ac:dyDescent="0.25">
      <c r="A167" s="170"/>
      <c r="K167" s="170"/>
      <c r="U167" s="170"/>
      <c r="AE167" s="170"/>
      <c r="AO167" s="170"/>
      <c r="AY167" s="170"/>
      <c r="AZ167" s="170"/>
      <c r="BA167" s="170"/>
      <c r="BB167" s="170"/>
      <c r="BC167" s="170"/>
      <c r="BD167" s="170"/>
      <c r="BE167" s="170"/>
      <c r="BF167" s="170"/>
      <c r="BI167" s="170"/>
      <c r="BS167" s="170"/>
      <c r="CC167" s="170"/>
      <c r="CM167" s="170"/>
      <c r="CW167" s="170"/>
      <c r="DG167" s="170"/>
      <c r="DQ167" s="170"/>
      <c r="EA167" s="170"/>
      <c r="EK167" s="170"/>
      <c r="EU167" s="170"/>
      <c r="FE167" s="170"/>
      <c r="FO167" s="170"/>
      <c r="FY167" s="170"/>
      <c r="GI167" s="170"/>
      <c r="GS167" s="170"/>
      <c r="HC167" s="170"/>
      <c r="HM167" s="170"/>
      <c r="HW167" s="170"/>
    </row>
    <row r="168" spans="1:231" s="3" customFormat="1" x14ac:dyDescent="0.25">
      <c r="A168" s="170"/>
      <c r="K168" s="170"/>
      <c r="U168" s="170"/>
      <c r="AE168" s="170"/>
      <c r="AO168" s="170"/>
      <c r="AY168" s="170"/>
      <c r="AZ168" s="170"/>
      <c r="BA168" s="170"/>
      <c r="BB168" s="170"/>
      <c r="BC168" s="170"/>
      <c r="BD168" s="170"/>
      <c r="BE168" s="170"/>
      <c r="BF168" s="170"/>
      <c r="BI168" s="170"/>
      <c r="BS168" s="170"/>
      <c r="CC168" s="170"/>
      <c r="CM168" s="170"/>
      <c r="CW168" s="170"/>
      <c r="DG168" s="170"/>
      <c r="DQ168" s="170"/>
      <c r="EA168" s="170"/>
      <c r="EK168" s="170"/>
      <c r="EU168" s="170"/>
      <c r="FE168" s="170"/>
      <c r="FO168" s="170"/>
      <c r="FY168" s="170"/>
      <c r="GI168" s="170"/>
      <c r="GS168" s="170"/>
      <c r="HC168" s="170"/>
      <c r="HM168" s="170"/>
      <c r="HW168" s="170"/>
    </row>
    <row r="169" spans="1:231" s="3" customFormat="1" x14ac:dyDescent="0.25">
      <c r="A169" s="170"/>
      <c r="K169" s="170"/>
      <c r="U169" s="170"/>
      <c r="AE169" s="170"/>
      <c r="AO169" s="170"/>
      <c r="AY169" s="170"/>
      <c r="AZ169" s="170"/>
      <c r="BA169" s="170"/>
      <c r="BB169" s="170"/>
      <c r="BC169" s="170"/>
      <c r="BD169" s="170"/>
      <c r="BE169" s="170"/>
      <c r="BF169" s="170"/>
      <c r="BI169" s="170"/>
      <c r="BS169" s="170"/>
      <c r="CC169" s="170"/>
      <c r="CM169" s="170"/>
      <c r="CW169" s="170"/>
      <c r="DG169" s="170"/>
      <c r="DQ169" s="170"/>
      <c r="EA169" s="170"/>
      <c r="EK169" s="170"/>
      <c r="EU169" s="170"/>
      <c r="FE169" s="170"/>
      <c r="FO169" s="170"/>
      <c r="FY169" s="170"/>
      <c r="GI169" s="170"/>
      <c r="GS169" s="170"/>
      <c r="HC169" s="170"/>
      <c r="HM169" s="170"/>
      <c r="HW169" s="170"/>
    </row>
    <row r="170" spans="1:231" s="3" customFormat="1" x14ac:dyDescent="0.25">
      <c r="A170" s="170"/>
      <c r="K170" s="170"/>
      <c r="U170" s="170"/>
      <c r="AE170" s="170"/>
      <c r="AO170" s="170"/>
      <c r="AY170" s="170"/>
      <c r="AZ170" s="170"/>
      <c r="BA170" s="170"/>
      <c r="BB170" s="170"/>
      <c r="BC170" s="170"/>
      <c r="BD170" s="170"/>
      <c r="BE170" s="170"/>
      <c r="BF170" s="170"/>
      <c r="BI170" s="170"/>
      <c r="BS170" s="170"/>
      <c r="CC170" s="170"/>
      <c r="CM170" s="170"/>
      <c r="CW170" s="170"/>
      <c r="DG170" s="170"/>
      <c r="DQ170" s="170"/>
      <c r="EA170" s="170"/>
      <c r="EK170" s="170"/>
      <c r="EU170" s="170"/>
      <c r="FE170" s="170"/>
      <c r="FO170" s="170"/>
      <c r="FY170" s="170"/>
      <c r="GI170" s="170"/>
      <c r="GS170" s="170"/>
      <c r="HC170" s="170"/>
      <c r="HM170" s="170"/>
      <c r="HW170" s="170"/>
    </row>
    <row r="171" spans="1:231" s="3" customFormat="1" x14ac:dyDescent="0.25">
      <c r="A171" s="170"/>
      <c r="K171" s="170"/>
      <c r="U171" s="170"/>
      <c r="AE171" s="170"/>
      <c r="AO171" s="170"/>
      <c r="AY171" s="170"/>
      <c r="AZ171" s="170"/>
      <c r="BA171" s="170"/>
      <c r="BB171" s="170"/>
      <c r="BC171" s="170"/>
      <c r="BD171" s="170"/>
      <c r="BE171" s="170"/>
      <c r="BF171" s="170"/>
      <c r="BI171" s="170"/>
      <c r="BS171" s="170"/>
      <c r="CC171" s="170"/>
      <c r="CM171" s="170"/>
      <c r="CW171" s="170"/>
      <c r="DG171" s="170"/>
      <c r="DQ171" s="170"/>
      <c r="EA171" s="170"/>
      <c r="EK171" s="170"/>
      <c r="EU171" s="170"/>
      <c r="FE171" s="170"/>
      <c r="FO171" s="170"/>
      <c r="FY171" s="170"/>
      <c r="GI171" s="170"/>
      <c r="GS171" s="170"/>
      <c r="HC171" s="170"/>
      <c r="HM171" s="170"/>
      <c r="HW171" s="170"/>
    </row>
    <row r="172" spans="1:231" s="3" customFormat="1" x14ac:dyDescent="0.25">
      <c r="A172" s="170"/>
      <c r="K172" s="170"/>
      <c r="U172" s="170"/>
      <c r="AE172" s="170"/>
      <c r="AO172" s="170"/>
      <c r="AY172" s="170"/>
      <c r="AZ172" s="170"/>
      <c r="BA172" s="170"/>
      <c r="BB172" s="170"/>
      <c r="BC172" s="170"/>
      <c r="BD172" s="170"/>
      <c r="BE172" s="170"/>
      <c r="BF172" s="170"/>
      <c r="BI172" s="170"/>
      <c r="BS172" s="170"/>
      <c r="CC172" s="170"/>
      <c r="CM172" s="170"/>
      <c r="CW172" s="170"/>
      <c r="DG172" s="170"/>
      <c r="DQ172" s="170"/>
      <c r="EA172" s="170"/>
      <c r="EK172" s="170"/>
      <c r="EU172" s="170"/>
      <c r="FE172" s="170"/>
      <c r="FO172" s="170"/>
      <c r="FY172" s="170"/>
      <c r="GI172" s="170"/>
      <c r="GS172" s="170"/>
      <c r="HC172" s="170"/>
      <c r="HM172" s="170"/>
      <c r="HW172" s="170"/>
    </row>
    <row r="173" spans="1:231" s="3" customFormat="1" x14ac:dyDescent="0.25">
      <c r="A173" s="170"/>
      <c r="K173" s="170"/>
      <c r="U173" s="170"/>
      <c r="AE173" s="170"/>
      <c r="AO173" s="170"/>
      <c r="AY173" s="170"/>
      <c r="AZ173" s="170"/>
      <c r="BA173" s="170"/>
      <c r="BB173" s="170"/>
      <c r="BC173" s="170"/>
      <c r="BD173" s="170"/>
      <c r="BE173" s="170"/>
      <c r="BF173" s="170"/>
      <c r="BI173" s="170"/>
      <c r="BS173" s="170"/>
      <c r="CC173" s="170"/>
      <c r="CM173" s="170"/>
      <c r="CW173" s="170"/>
      <c r="DG173" s="170"/>
      <c r="DQ173" s="170"/>
      <c r="EA173" s="170"/>
      <c r="EK173" s="170"/>
      <c r="EU173" s="170"/>
      <c r="FE173" s="170"/>
      <c r="FO173" s="170"/>
      <c r="FY173" s="170"/>
      <c r="GI173" s="170"/>
      <c r="GS173" s="170"/>
      <c r="HC173" s="170"/>
      <c r="HM173" s="170"/>
      <c r="HW173" s="170"/>
    </row>
    <row r="174" spans="1:231" s="3" customFormat="1" x14ac:dyDescent="0.25">
      <c r="A174" s="170"/>
      <c r="K174" s="170"/>
      <c r="U174" s="170"/>
      <c r="AE174" s="170"/>
      <c r="AO174" s="170"/>
      <c r="AY174" s="170"/>
      <c r="AZ174" s="170"/>
      <c r="BA174" s="170"/>
      <c r="BB174" s="170"/>
      <c r="BC174" s="170"/>
      <c r="BD174" s="170"/>
      <c r="BE174" s="170"/>
      <c r="BF174" s="170"/>
      <c r="BI174" s="170"/>
      <c r="BS174" s="170"/>
      <c r="CC174" s="170"/>
      <c r="CM174" s="170"/>
      <c r="CW174" s="170"/>
      <c r="DG174" s="170"/>
      <c r="DQ174" s="170"/>
      <c r="EA174" s="170"/>
      <c r="EK174" s="170"/>
      <c r="EU174" s="170"/>
      <c r="FE174" s="170"/>
      <c r="FO174" s="170"/>
      <c r="FY174" s="170"/>
      <c r="GI174" s="170"/>
      <c r="GS174" s="170"/>
      <c r="HC174" s="170"/>
      <c r="HM174" s="170"/>
      <c r="HW174" s="170"/>
    </row>
    <row r="175" spans="1:231" s="3" customFormat="1" x14ac:dyDescent="0.25">
      <c r="A175" s="170"/>
      <c r="K175" s="170"/>
      <c r="U175" s="170"/>
      <c r="AE175" s="170"/>
      <c r="AO175" s="170"/>
      <c r="AY175" s="170"/>
      <c r="AZ175" s="170"/>
      <c r="BA175" s="170"/>
      <c r="BB175" s="170"/>
      <c r="BC175" s="170"/>
      <c r="BD175" s="170"/>
      <c r="BE175" s="170"/>
      <c r="BF175" s="170"/>
      <c r="BI175" s="170"/>
      <c r="BS175" s="170"/>
      <c r="CC175" s="170"/>
      <c r="CM175" s="170"/>
      <c r="CW175" s="170"/>
      <c r="DG175" s="170"/>
      <c r="DQ175" s="170"/>
      <c r="EA175" s="170"/>
      <c r="EK175" s="170"/>
      <c r="EU175" s="170"/>
      <c r="FE175" s="170"/>
      <c r="FO175" s="170"/>
      <c r="FY175" s="170"/>
      <c r="GI175" s="170"/>
      <c r="GS175" s="170"/>
      <c r="HC175" s="170"/>
      <c r="HM175" s="170"/>
      <c r="HW175" s="170"/>
    </row>
    <row r="176" spans="1:231" s="3" customFormat="1" x14ac:dyDescent="0.25">
      <c r="A176" s="170"/>
      <c r="K176" s="170"/>
      <c r="U176" s="170"/>
      <c r="AE176" s="170"/>
      <c r="AO176" s="170"/>
      <c r="AY176" s="170"/>
      <c r="AZ176" s="170"/>
      <c r="BA176" s="170"/>
      <c r="BB176" s="170"/>
      <c r="BC176" s="170"/>
      <c r="BD176" s="170"/>
      <c r="BE176" s="170"/>
      <c r="BF176" s="170"/>
      <c r="BI176" s="170"/>
      <c r="BS176" s="170"/>
      <c r="CC176" s="170"/>
      <c r="CM176" s="170"/>
      <c r="CW176" s="170"/>
      <c r="DG176" s="170"/>
      <c r="DQ176" s="170"/>
      <c r="EA176" s="170"/>
      <c r="EK176" s="170"/>
      <c r="EU176" s="170"/>
      <c r="FE176" s="170"/>
      <c r="FO176" s="170"/>
      <c r="FY176" s="170"/>
      <c r="GI176" s="170"/>
      <c r="GS176" s="170"/>
      <c r="HC176" s="170"/>
      <c r="HM176" s="170"/>
      <c r="HW176" s="170"/>
    </row>
    <row r="177" spans="1:231" s="3" customFormat="1" x14ac:dyDescent="0.25">
      <c r="A177" s="170"/>
      <c r="K177" s="170"/>
      <c r="U177" s="170"/>
      <c r="AE177" s="170"/>
      <c r="AO177" s="170"/>
      <c r="AY177" s="170"/>
      <c r="AZ177" s="170"/>
      <c r="BA177" s="170"/>
      <c r="BB177" s="170"/>
      <c r="BC177" s="170"/>
      <c r="BD177" s="170"/>
      <c r="BE177" s="170"/>
      <c r="BF177" s="170"/>
      <c r="BI177" s="170"/>
      <c r="BS177" s="170"/>
      <c r="CC177" s="170"/>
      <c r="CM177" s="170"/>
      <c r="CW177" s="170"/>
      <c r="DG177" s="170"/>
      <c r="DQ177" s="170"/>
      <c r="EA177" s="170"/>
      <c r="EK177" s="170"/>
      <c r="EU177" s="170"/>
      <c r="FE177" s="170"/>
      <c r="FO177" s="170"/>
      <c r="FY177" s="170"/>
      <c r="GI177" s="170"/>
      <c r="GS177" s="170"/>
      <c r="HC177" s="170"/>
      <c r="HM177" s="170"/>
      <c r="HW177" s="170"/>
    </row>
    <row r="178" spans="1:231" s="3" customFormat="1" x14ac:dyDescent="0.25">
      <c r="A178" s="170"/>
      <c r="K178" s="170"/>
      <c r="U178" s="170"/>
      <c r="AE178" s="170"/>
      <c r="AO178" s="170"/>
      <c r="AY178" s="170"/>
      <c r="AZ178" s="170"/>
      <c r="BA178" s="170"/>
      <c r="BB178" s="170"/>
      <c r="BC178" s="170"/>
      <c r="BD178" s="170"/>
      <c r="BE178" s="170"/>
      <c r="BF178" s="170"/>
      <c r="BI178" s="170"/>
      <c r="BS178" s="170"/>
      <c r="CC178" s="170"/>
      <c r="CM178" s="170"/>
      <c r="CW178" s="170"/>
      <c r="DG178" s="170"/>
      <c r="DQ178" s="170"/>
      <c r="EA178" s="170"/>
      <c r="EK178" s="170"/>
      <c r="EU178" s="170"/>
      <c r="FE178" s="170"/>
      <c r="FO178" s="170"/>
      <c r="FY178" s="170"/>
      <c r="GI178" s="170"/>
      <c r="GS178" s="170"/>
      <c r="HC178" s="170"/>
      <c r="HM178" s="170"/>
      <c r="HW178" s="170"/>
    </row>
    <row r="179" spans="1:231" s="3" customFormat="1" x14ac:dyDescent="0.25">
      <c r="A179" s="170"/>
      <c r="K179" s="170"/>
      <c r="U179" s="170"/>
      <c r="AE179" s="170"/>
      <c r="AO179" s="170"/>
      <c r="AY179" s="170"/>
      <c r="AZ179" s="170"/>
      <c r="BA179" s="170"/>
      <c r="BB179" s="170"/>
      <c r="BC179" s="170"/>
      <c r="BD179" s="170"/>
      <c r="BE179" s="170"/>
      <c r="BF179" s="170"/>
      <c r="BI179" s="170"/>
      <c r="BS179" s="170"/>
      <c r="CC179" s="170"/>
      <c r="CM179" s="170"/>
      <c r="CW179" s="170"/>
      <c r="DG179" s="170"/>
      <c r="DQ179" s="170"/>
      <c r="EA179" s="170"/>
      <c r="EK179" s="170"/>
      <c r="EU179" s="170"/>
      <c r="FE179" s="170"/>
      <c r="FO179" s="170"/>
      <c r="FY179" s="170"/>
      <c r="GI179" s="170"/>
      <c r="GS179" s="170"/>
      <c r="HC179" s="170"/>
      <c r="HM179" s="170"/>
      <c r="HW179" s="170"/>
    </row>
    <row r="180" spans="1:231" s="3" customFormat="1" x14ac:dyDescent="0.25">
      <c r="A180" s="170"/>
      <c r="K180" s="170"/>
      <c r="U180" s="170"/>
      <c r="AE180" s="170"/>
      <c r="AO180" s="170"/>
      <c r="AY180" s="170"/>
      <c r="AZ180" s="170"/>
      <c r="BA180" s="170"/>
      <c r="BB180" s="170"/>
      <c r="BC180" s="170"/>
      <c r="BD180" s="170"/>
      <c r="BE180" s="170"/>
      <c r="BF180" s="170"/>
      <c r="BI180" s="170"/>
      <c r="BS180" s="170"/>
      <c r="CC180" s="170"/>
      <c r="CM180" s="170"/>
      <c r="CW180" s="170"/>
      <c r="DG180" s="170"/>
      <c r="DQ180" s="170"/>
      <c r="EA180" s="170"/>
      <c r="EK180" s="170"/>
      <c r="EU180" s="170"/>
      <c r="FE180" s="170"/>
      <c r="FO180" s="170"/>
      <c r="FY180" s="170"/>
      <c r="GI180" s="170"/>
      <c r="GS180" s="170"/>
      <c r="HC180" s="170"/>
      <c r="HM180" s="170"/>
      <c r="HW180" s="170"/>
    </row>
    <row r="181" spans="1:231" s="3" customFormat="1" x14ac:dyDescent="0.25">
      <c r="A181" s="170"/>
      <c r="K181" s="170"/>
      <c r="U181" s="170"/>
      <c r="AE181" s="170"/>
      <c r="AO181" s="170"/>
      <c r="AY181" s="170"/>
      <c r="AZ181" s="170"/>
      <c r="BA181" s="170"/>
      <c r="BB181" s="170"/>
      <c r="BC181" s="170"/>
      <c r="BD181" s="170"/>
      <c r="BE181" s="170"/>
      <c r="BF181" s="170"/>
      <c r="BI181" s="170"/>
      <c r="BS181" s="170"/>
      <c r="CC181" s="170"/>
      <c r="CM181" s="170"/>
      <c r="CW181" s="170"/>
      <c r="DG181" s="170"/>
      <c r="DQ181" s="170"/>
      <c r="EA181" s="170"/>
      <c r="EK181" s="170"/>
      <c r="EU181" s="170"/>
      <c r="FE181" s="170"/>
      <c r="FO181" s="170"/>
      <c r="FY181" s="170"/>
      <c r="GI181" s="170"/>
      <c r="GS181" s="170"/>
      <c r="HC181" s="170"/>
      <c r="HM181" s="170"/>
      <c r="HW181" s="170"/>
    </row>
    <row r="182" spans="1:231" s="3" customFormat="1" x14ac:dyDescent="0.25">
      <c r="A182" s="170"/>
      <c r="K182" s="170"/>
      <c r="U182" s="170"/>
      <c r="AE182" s="170"/>
      <c r="AO182" s="170"/>
      <c r="AY182" s="170"/>
      <c r="AZ182" s="170"/>
      <c r="BA182" s="170"/>
      <c r="BB182" s="170"/>
      <c r="BC182" s="170"/>
      <c r="BD182" s="170"/>
      <c r="BE182" s="170"/>
      <c r="BF182" s="170"/>
      <c r="BI182" s="170"/>
      <c r="BS182" s="170"/>
      <c r="CC182" s="170"/>
      <c r="CM182" s="170"/>
      <c r="CW182" s="170"/>
      <c r="DG182" s="170"/>
      <c r="DQ182" s="170"/>
      <c r="EA182" s="170"/>
      <c r="EK182" s="170"/>
      <c r="EU182" s="170"/>
      <c r="FE182" s="170"/>
      <c r="FO182" s="170"/>
      <c r="FY182" s="170"/>
      <c r="GI182" s="170"/>
      <c r="GS182" s="170"/>
      <c r="HC182" s="170"/>
      <c r="HM182" s="170"/>
      <c r="HW182" s="170"/>
    </row>
    <row r="183" spans="1:231" s="3" customFormat="1" x14ac:dyDescent="0.25">
      <c r="A183" s="170"/>
      <c r="K183" s="170"/>
      <c r="U183" s="170"/>
      <c r="AE183" s="170"/>
      <c r="AO183" s="170"/>
      <c r="AY183" s="170"/>
      <c r="AZ183" s="170"/>
      <c r="BA183" s="170"/>
      <c r="BB183" s="170"/>
      <c r="BC183" s="170"/>
      <c r="BD183" s="170"/>
      <c r="BE183" s="170"/>
      <c r="BF183" s="170"/>
      <c r="BI183" s="170"/>
      <c r="BS183" s="170"/>
      <c r="CC183" s="170"/>
      <c r="CM183" s="170"/>
      <c r="CW183" s="170"/>
      <c r="DG183" s="170"/>
      <c r="DQ183" s="170"/>
      <c r="EA183" s="170"/>
      <c r="EK183" s="170"/>
      <c r="EU183" s="170"/>
      <c r="FE183" s="170"/>
      <c r="FO183" s="170"/>
      <c r="FY183" s="170"/>
      <c r="GI183" s="170"/>
      <c r="GS183" s="170"/>
      <c r="HC183" s="170"/>
      <c r="HM183" s="170"/>
      <c r="HW183" s="170"/>
    </row>
    <row r="184" spans="1:231" s="3" customFormat="1" x14ac:dyDescent="0.25">
      <c r="A184" s="170"/>
      <c r="K184" s="170"/>
      <c r="U184" s="170"/>
      <c r="AE184" s="170"/>
      <c r="AO184" s="170"/>
      <c r="AY184" s="170"/>
      <c r="AZ184" s="170"/>
      <c r="BA184" s="170"/>
      <c r="BB184" s="170"/>
      <c r="BC184" s="170"/>
      <c r="BD184" s="170"/>
      <c r="BE184" s="170"/>
      <c r="BF184" s="170"/>
      <c r="BI184" s="170"/>
      <c r="BS184" s="170"/>
      <c r="CC184" s="170"/>
      <c r="CM184" s="170"/>
      <c r="CW184" s="170"/>
      <c r="DG184" s="170"/>
      <c r="DQ184" s="170"/>
      <c r="EA184" s="170"/>
      <c r="EK184" s="170"/>
      <c r="EU184" s="170"/>
      <c r="FE184" s="170"/>
      <c r="FO184" s="170"/>
      <c r="FY184" s="170"/>
      <c r="GI184" s="170"/>
      <c r="GS184" s="170"/>
      <c r="HC184" s="170"/>
      <c r="HM184" s="170"/>
      <c r="HW184" s="170"/>
    </row>
    <row r="185" spans="1:231" s="3" customFormat="1" x14ac:dyDescent="0.25">
      <c r="A185" s="170"/>
      <c r="K185" s="170"/>
      <c r="U185" s="170"/>
      <c r="AE185" s="170"/>
      <c r="AO185" s="170"/>
      <c r="AY185" s="170"/>
      <c r="AZ185" s="170"/>
      <c r="BA185" s="170"/>
      <c r="BB185" s="170"/>
      <c r="BC185" s="170"/>
      <c r="BD185" s="170"/>
      <c r="BE185" s="170"/>
      <c r="BF185" s="170"/>
      <c r="BI185" s="170"/>
      <c r="BS185" s="170"/>
      <c r="CC185" s="170"/>
      <c r="CM185" s="170"/>
      <c r="CW185" s="170"/>
      <c r="DG185" s="170"/>
      <c r="DQ185" s="170"/>
      <c r="EA185" s="170"/>
      <c r="EK185" s="170"/>
      <c r="EU185" s="170"/>
      <c r="FE185" s="170"/>
      <c r="FO185" s="170"/>
      <c r="FY185" s="170"/>
      <c r="GI185" s="170"/>
      <c r="GS185" s="170"/>
      <c r="HC185" s="170"/>
      <c r="HM185" s="170"/>
      <c r="HW185" s="170"/>
    </row>
    <row r="186" spans="1:231" s="3" customFormat="1" x14ac:dyDescent="0.25">
      <c r="A186" s="170"/>
      <c r="K186" s="170"/>
      <c r="U186" s="170"/>
      <c r="AE186" s="170"/>
      <c r="AO186" s="170"/>
      <c r="AY186" s="170"/>
      <c r="AZ186" s="170"/>
      <c r="BA186" s="170"/>
      <c r="BB186" s="170"/>
      <c r="BC186" s="170"/>
      <c r="BD186" s="170"/>
      <c r="BE186" s="170"/>
      <c r="BF186" s="170"/>
      <c r="BI186" s="170"/>
      <c r="BS186" s="170"/>
      <c r="CC186" s="170"/>
      <c r="CM186" s="170"/>
      <c r="CW186" s="170"/>
      <c r="DG186" s="170"/>
      <c r="DQ186" s="170"/>
      <c r="EA186" s="170"/>
      <c r="EK186" s="170"/>
      <c r="EU186" s="170"/>
      <c r="FE186" s="170"/>
      <c r="FO186" s="170"/>
      <c r="FY186" s="170"/>
      <c r="GI186" s="170"/>
      <c r="GS186" s="170"/>
      <c r="HC186" s="170"/>
      <c r="HM186" s="170"/>
      <c r="HW186" s="170"/>
    </row>
    <row r="187" spans="1:231" s="3" customFormat="1" x14ac:dyDescent="0.25">
      <c r="A187" s="170"/>
      <c r="K187" s="170"/>
      <c r="U187" s="170"/>
      <c r="AE187" s="170"/>
      <c r="AO187" s="170"/>
      <c r="AY187" s="170"/>
      <c r="AZ187" s="170"/>
      <c r="BA187" s="170"/>
      <c r="BB187" s="170"/>
      <c r="BC187" s="170"/>
      <c r="BD187" s="170"/>
      <c r="BE187" s="170"/>
      <c r="BF187" s="170"/>
      <c r="BI187" s="170"/>
      <c r="BS187" s="170"/>
      <c r="CC187" s="170"/>
      <c r="CM187" s="170"/>
      <c r="CW187" s="170"/>
      <c r="DG187" s="170"/>
      <c r="DQ187" s="170"/>
      <c r="EA187" s="170"/>
      <c r="EK187" s="170"/>
      <c r="EU187" s="170"/>
      <c r="FE187" s="170"/>
      <c r="FO187" s="170"/>
      <c r="FY187" s="170"/>
      <c r="GI187" s="170"/>
      <c r="GS187" s="170"/>
      <c r="HC187" s="170"/>
      <c r="HM187" s="170"/>
      <c r="HW187" s="170"/>
    </row>
    <row r="188" spans="1:231" s="3" customFormat="1" x14ac:dyDescent="0.25">
      <c r="A188" s="170"/>
      <c r="K188" s="170"/>
      <c r="U188" s="170"/>
      <c r="AE188" s="170"/>
      <c r="AO188" s="170"/>
      <c r="AY188" s="170"/>
      <c r="AZ188" s="170"/>
      <c r="BA188" s="170"/>
      <c r="BB188" s="170"/>
      <c r="BC188" s="170"/>
      <c r="BD188" s="170"/>
      <c r="BE188" s="170"/>
      <c r="BF188" s="170"/>
      <c r="BI188" s="170"/>
      <c r="BS188" s="170"/>
      <c r="CC188" s="170"/>
      <c r="CM188" s="170"/>
      <c r="CW188" s="170"/>
      <c r="DG188" s="170"/>
      <c r="DQ188" s="170"/>
      <c r="EA188" s="170"/>
      <c r="EK188" s="170"/>
      <c r="EU188" s="170"/>
      <c r="FE188" s="170"/>
      <c r="FO188" s="170"/>
      <c r="FY188" s="170"/>
      <c r="GI188" s="170"/>
      <c r="GS188" s="170"/>
      <c r="HC188" s="170"/>
      <c r="HM188" s="170"/>
      <c r="HW188" s="170"/>
    </row>
    <row r="189" spans="1:231" s="3" customFormat="1" x14ac:dyDescent="0.25">
      <c r="A189" s="170"/>
      <c r="K189" s="170"/>
      <c r="U189" s="170"/>
      <c r="AE189" s="170"/>
      <c r="AO189" s="170"/>
      <c r="AY189" s="170"/>
      <c r="AZ189" s="170"/>
      <c r="BA189" s="170"/>
      <c r="BB189" s="170"/>
      <c r="BC189" s="170"/>
      <c r="BD189" s="170"/>
      <c r="BE189" s="170"/>
      <c r="BF189" s="170"/>
      <c r="BI189" s="170"/>
      <c r="BS189" s="170"/>
      <c r="CC189" s="170"/>
      <c r="CM189" s="170"/>
      <c r="CW189" s="170"/>
      <c r="DG189" s="170"/>
      <c r="DQ189" s="170"/>
      <c r="EA189" s="170"/>
      <c r="EK189" s="170"/>
      <c r="EU189" s="170"/>
      <c r="FE189" s="170"/>
      <c r="FO189" s="170"/>
      <c r="FY189" s="170"/>
      <c r="GI189" s="170"/>
      <c r="GS189" s="170"/>
      <c r="HC189" s="170"/>
      <c r="HM189" s="170"/>
      <c r="HW189" s="170"/>
    </row>
    <row r="190" spans="1:231" s="3" customFormat="1" x14ac:dyDescent="0.25">
      <c r="A190" s="170"/>
      <c r="K190" s="170"/>
      <c r="U190" s="170"/>
      <c r="AE190" s="170"/>
      <c r="AO190" s="170"/>
      <c r="AY190" s="170"/>
      <c r="AZ190" s="170"/>
      <c r="BA190" s="170"/>
      <c r="BB190" s="170"/>
      <c r="BC190" s="170"/>
      <c r="BD190" s="170"/>
      <c r="BE190" s="170"/>
      <c r="BF190" s="170"/>
      <c r="BI190" s="170"/>
      <c r="BS190" s="170"/>
      <c r="CC190" s="170"/>
      <c r="CM190" s="170"/>
      <c r="CW190" s="170"/>
      <c r="DG190" s="170"/>
      <c r="DQ190" s="170"/>
      <c r="EA190" s="170"/>
      <c r="EK190" s="170"/>
      <c r="EU190" s="170"/>
      <c r="FE190" s="170"/>
      <c r="FO190" s="170"/>
      <c r="FY190" s="170"/>
      <c r="GI190" s="170"/>
      <c r="GS190" s="170"/>
      <c r="HC190" s="170"/>
      <c r="HM190" s="170"/>
      <c r="HW190" s="170"/>
    </row>
    <row r="191" spans="1:231" s="3" customFormat="1" x14ac:dyDescent="0.25">
      <c r="A191" s="170"/>
      <c r="K191" s="170"/>
      <c r="U191" s="170"/>
      <c r="AE191" s="170"/>
      <c r="AO191" s="170"/>
      <c r="AY191" s="170"/>
      <c r="AZ191" s="170"/>
      <c r="BA191" s="170"/>
      <c r="BB191" s="170"/>
      <c r="BC191" s="170"/>
      <c r="BD191" s="170"/>
      <c r="BE191" s="170"/>
      <c r="BF191" s="170"/>
      <c r="BI191" s="170"/>
      <c r="BS191" s="170"/>
      <c r="CC191" s="170"/>
      <c r="CM191" s="170"/>
      <c r="CW191" s="170"/>
      <c r="DG191" s="170"/>
      <c r="DQ191" s="170"/>
      <c r="EA191" s="170"/>
      <c r="EK191" s="170"/>
      <c r="EU191" s="170"/>
      <c r="FE191" s="170"/>
      <c r="FO191" s="170"/>
      <c r="FY191" s="170"/>
      <c r="GI191" s="170"/>
      <c r="GS191" s="170"/>
      <c r="HC191" s="170"/>
      <c r="HM191" s="170"/>
      <c r="HW191" s="170"/>
    </row>
    <row r="192" spans="1:231" s="3" customFormat="1" x14ac:dyDescent="0.25">
      <c r="A192" s="170"/>
      <c r="K192" s="170"/>
      <c r="U192" s="170"/>
      <c r="AE192" s="170"/>
      <c r="AO192" s="170"/>
      <c r="AY192" s="170"/>
      <c r="AZ192" s="170"/>
      <c r="BA192" s="170"/>
      <c r="BB192" s="170"/>
      <c r="BC192" s="170"/>
      <c r="BD192" s="170"/>
      <c r="BE192" s="170"/>
      <c r="BF192" s="170"/>
      <c r="BI192" s="170"/>
      <c r="BS192" s="170"/>
      <c r="CC192" s="170"/>
      <c r="CM192" s="170"/>
      <c r="CW192" s="170"/>
      <c r="DG192" s="170"/>
      <c r="DQ192" s="170"/>
      <c r="EA192" s="170"/>
      <c r="EK192" s="170"/>
      <c r="EU192" s="170"/>
      <c r="FE192" s="170"/>
      <c r="FO192" s="170"/>
      <c r="FY192" s="170"/>
      <c r="GI192" s="170"/>
      <c r="GS192" s="170"/>
      <c r="HC192" s="170"/>
      <c r="HM192" s="170"/>
      <c r="HW192" s="170"/>
    </row>
    <row r="193" spans="1:231" s="3" customFormat="1" x14ac:dyDescent="0.25">
      <c r="A193" s="170"/>
      <c r="K193" s="170"/>
      <c r="U193" s="170"/>
      <c r="AE193" s="170"/>
      <c r="AO193" s="170"/>
      <c r="AY193" s="170"/>
      <c r="AZ193" s="170"/>
      <c r="BA193" s="170"/>
      <c r="BB193" s="170"/>
      <c r="BC193" s="170"/>
      <c r="BD193" s="170"/>
      <c r="BE193" s="170"/>
      <c r="BF193" s="170"/>
      <c r="BI193" s="170"/>
      <c r="BS193" s="170"/>
      <c r="CC193" s="170"/>
      <c r="CM193" s="170"/>
      <c r="CW193" s="170"/>
      <c r="DG193" s="170"/>
      <c r="DQ193" s="170"/>
      <c r="EA193" s="170"/>
      <c r="EK193" s="170"/>
      <c r="EU193" s="170"/>
      <c r="FE193" s="170"/>
      <c r="FO193" s="170"/>
      <c r="FY193" s="170"/>
      <c r="GI193" s="170"/>
      <c r="GS193" s="170"/>
      <c r="HC193" s="170"/>
      <c r="HM193" s="170"/>
      <c r="HW193" s="170"/>
    </row>
    <row r="194" spans="1:231" s="3" customFormat="1" x14ac:dyDescent="0.25">
      <c r="A194" s="170"/>
      <c r="K194" s="170"/>
      <c r="U194" s="170"/>
      <c r="AE194" s="170"/>
      <c r="AO194" s="170"/>
      <c r="AY194" s="170"/>
      <c r="AZ194" s="170"/>
      <c r="BA194" s="170"/>
      <c r="BB194" s="170"/>
      <c r="BC194" s="170"/>
      <c r="BD194" s="170"/>
      <c r="BE194" s="170"/>
      <c r="BF194" s="170"/>
      <c r="BI194" s="170"/>
      <c r="BS194" s="170"/>
      <c r="CC194" s="170"/>
      <c r="CM194" s="170"/>
      <c r="CW194" s="170"/>
      <c r="DG194" s="170"/>
      <c r="DQ194" s="170"/>
      <c r="EA194" s="170"/>
      <c r="EK194" s="170"/>
      <c r="EU194" s="170"/>
      <c r="FE194" s="170"/>
      <c r="FO194" s="170"/>
      <c r="FY194" s="170"/>
      <c r="GI194" s="170"/>
      <c r="GS194" s="170"/>
      <c r="HC194" s="170"/>
      <c r="HM194" s="170"/>
      <c r="HW194" s="170"/>
    </row>
    <row r="195" spans="1:231" s="3" customFormat="1" x14ac:dyDescent="0.25">
      <c r="A195" s="170"/>
      <c r="K195" s="170"/>
      <c r="U195" s="170"/>
      <c r="AE195" s="170"/>
      <c r="AO195" s="170"/>
      <c r="AY195" s="170"/>
      <c r="AZ195" s="170"/>
      <c r="BA195" s="170"/>
      <c r="BB195" s="170"/>
      <c r="BC195" s="170"/>
      <c r="BD195" s="170"/>
      <c r="BE195" s="170"/>
      <c r="BF195" s="170"/>
      <c r="BI195" s="170"/>
      <c r="BS195" s="170"/>
      <c r="CC195" s="170"/>
      <c r="CM195" s="170"/>
      <c r="CW195" s="170"/>
      <c r="DG195" s="170"/>
      <c r="DQ195" s="170"/>
      <c r="EA195" s="170"/>
      <c r="EK195" s="170"/>
      <c r="EU195" s="170"/>
      <c r="FE195" s="170"/>
      <c r="FO195" s="170"/>
      <c r="FY195" s="170"/>
      <c r="GI195" s="170"/>
      <c r="GS195" s="170"/>
      <c r="HC195" s="170"/>
      <c r="HM195" s="170"/>
      <c r="HW195" s="170"/>
    </row>
    <row r="196" spans="1:231" s="3" customFormat="1" x14ac:dyDescent="0.25">
      <c r="A196" s="170"/>
      <c r="K196" s="170"/>
      <c r="U196" s="170"/>
      <c r="AE196" s="170"/>
      <c r="AO196" s="170"/>
      <c r="AY196" s="170"/>
      <c r="AZ196" s="170"/>
      <c r="BA196" s="170"/>
      <c r="BB196" s="170"/>
      <c r="BC196" s="170"/>
      <c r="BD196" s="170"/>
      <c r="BE196" s="170"/>
      <c r="BF196" s="170"/>
      <c r="BI196" s="170"/>
      <c r="BS196" s="170"/>
      <c r="CC196" s="170"/>
      <c r="CM196" s="170"/>
      <c r="CW196" s="170"/>
      <c r="DG196" s="170"/>
      <c r="DQ196" s="170"/>
      <c r="EA196" s="170"/>
      <c r="EK196" s="170"/>
      <c r="EU196" s="170"/>
      <c r="FE196" s="170"/>
      <c r="FO196" s="170"/>
      <c r="FY196" s="170"/>
      <c r="GI196" s="170"/>
      <c r="GS196" s="170"/>
      <c r="HC196" s="170"/>
      <c r="HM196" s="170"/>
      <c r="HW196" s="170"/>
    </row>
    <row r="197" spans="1:231" s="3" customFormat="1" x14ac:dyDescent="0.25">
      <c r="A197" s="170"/>
      <c r="K197" s="170"/>
      <c r="U197" s="170"/>
      <c r="AE197" s="170"/>
      <c r="AO197" s="170"/>
      <c r="AY197" s="170"/>
      <c r="AZ197" s="170"/>
      <c r="BA197" s="170"/>
      <c r="BB197" s="170"/>
      <c r="BC197" s="170"/>
      <c r="BD197" s="170"/>
      <c r="BE197" s="170"/>
      <c r="BF197" s="170"/>
      <c r="BI197" s="170"/>
      <c r="BS197" s="170"/>
      <c r="CC197" s="170"/>
      <c r="CM197" s="170"/>
      <c r="CW197" s="170"/>
      <c r="DG197" s="170"/>
      <c r="DQ197" s="170"/>
      <c r="EA197" s="170"/>
      <c r="EK197" s="170"/>
      <c r="EU197" s="170"/>
      <c r="FE197" s="170"/>
      <c r="FO197" s="170"/>
      <c r="FY197" s="170"/>
      <c r="GI197" s="170"/>
      <c r="GS197" s="170"/>
      <c r="HC197" s="170"/>
      <c r="HM197" s="170"/>
      <c r="HW197" s="170"/>
    </row>
    <row r="198" spans="1:231" s="3" customFormat="1" x14ac:dyDescent="0.25">
      <c r="A198" s="170"/>
      <c r="K198" s="170"/>
      <c r="U198" s="170"/>
      <c r="AE198" s="170"/>
      <c r="AO198" s="170"/>
      <c r="AY198" s="170"/>
      <c r="AZ198" s="170"/>
      <c r="BA198" s="170"/>
      <c r="BB198" s="170"/>
      <c r="BC198" s="170"/>
      <c r="BD198" s="170"/>
      <c r="BE198" s="170"/>
      <c r="BF198" s="170"/>
      <c r="BI198" s="170"/>
      <c r="BS198" s="170"/>
      <c r="CC198" s="170"/>
      <c r="CM198" s="170"/>
      <c r="CW198" s="170"/>
      <c r="DG198" s="170"/>
      <c r="DQ198" s="170"/>
      <c r="EA198" s="170"/>
      <c r="EK198" s="170"/>
      <c r="EU198" s="170"/>
      <c r="FE198" s="170"/>
      <c r="FO198" s="170"/>
      <c r="FY198" s="170"/>
      <c r="GI198" s="170"/>
      <c r="GS198" s="170"/>
      <c r="HC198" s="170"/>
      <c r="HM198" s="170"/>
      <c r="HW198" s="170"/>
    </row>
    <row r="199" spans="1:231" s="3" customFormat="1" x14ac:dyDescent="0.25">
      <c r="A199" s="170"/>
      <c r="K199" s="170"/>
      <c r="U199" s="170"/>
      <c r="AE199" s="170"/>
      <c r="AO199" s="170"/>
      <c r="AY199" s="170"/>
      <c r="AZ199" s="170"/>
      <c r="BA199" s="170"/>
      <c r="BB199" s="170"/>
      <c r="BC199" s="170"/>
      <c r="BD199" s="170"/>
      <c r="BE199" s="170"/>
      <c r="BF199" s="170"/>
      <c r="BI199" s="170"/>
      <c r="BS199" s="170"/>
      <c r="CC199" s="170"/>
      <c r="CM199" s="170"/>
      <c r="CW199" s="170"/>
      <c r="DG199" s="170"/>
      <c r="DQ199" s="170"/>
      <c r="EA199" s="170"/>
      <c r="EK199" s="170"/>
      <c r="EU199" s="170"/>
      <c r="FE199" s="170"/>
      <c r="FO199" s="170"/>
      <c r="FY199" s="170"/>
      <c r="GI199" s="170"/>
      <c r="GS199" s="170"/>
      <c r="HC199" s="170"/>
      <c r="HM199" s="170"/>
      <c r="HW199" s="170"/>
    </row>
    <row r="200" spans="1:231" s="3" customFormat="1" x14ac:dyDescent="0.25">
      <c r="A200" s="170"/>
      <c r="K200" s="170"/>
      <c r="U200" s="170"/>
      <c r="AE200" s="170"/>
      <c r="AO200" s="170"/>
      <c r="AY200" s="170"/>
      <c r="AZ200" s="170"/>
      <c r="BA200" s="170"/>
      <c r="BB200" s="170"/>
      <c r="BC200" s="170"/>
      <c r="BD200" s="170"/>
      <c r="BE200" s="170"/>
      <c r="BF200" s="170"/>
      <c r="BI200" s="170"/>
      <c r="BS200" s="170"/>
      <c r="CC200" s="170"/>
      <c r="CM200" s="170"/>
      <c r="CW200" s="170"/>
      <c r="DG200" s="170"/>
      <c r="DQ200" s="170"/>
      <c r="EA200" s="170"/>
      <c r="EK200" s="170"/>
      <c r="EU200" s="170"/>
      <c r="FE200" s="170"/>
      <c r="FO200" s="170"/>
      <c r="FY200" s="170"/>
      <c r="GI200" s="170"/>
      <c r="GS200" s="170"/>
      <c r="HC200" s="170"/>
      <c r="HM200" s="170"/>
      <c r="HW200" s="170"/>
    </row>
    <row r="201" spans="1:231" s="3" customFormat="1" x14ac:dyDescent="0.25">
      <c r="A201" s="170"/>
      <c r="K201" s="170"/>
      <c r="U201" s="170"/>
      <c r="AE201" s="170"/>
      <c r="AO201" s="170"/>
      <c r="AY201" s="170"/>
      <c r="AZ201" s="170"/>
      <c r="BA201" s="170"/>
      <c r="BB201" s="170"/>
      <c r="BC201" s="170"/>
      <c r="BD201" s="170"/>
      <c r="BE201" s="170"/>
      <c r="BF201" s="170"/>
      <c r="BI201" s="170"/>
      <c r="BS201" s="170"/>
      <c r="CC201" s="170"/>
      <c r="CM201" s="170"/>
      <c r="CW201" s="170"/>
      <c r="DG201" s="170"/>
      <c r="DQ201" s="170"/>
      <c r="EA201" s="170"/>
      <c r="EK201" s="170"/>
      <c r="EU201" s="170"/>
      <c r="FE201" s="170"/>
      <c r="FO201" s="170"/>
      <c r="FY201" s="170"/>
      <c r="GI201" s="170"/>
      <c r="GS201" s="170"/>
      <c r="HC201" s="170"/>
      <c r="HM201" s="170"/>
      <c r="HW201" s="170"/>
    </row>
    <row r="202" spans="1:231" s="3" customFormat="1" x14ac:dyDescent="0.25">
      <c r="A202" s="170"/>
      <c r="K202" s="170"/>
      <c r="U202" s="170"/>
      <c r="AE202" s="170"/>
      <c r="AO202" s="170"/>
      <c r="AY202" s="170"/>
      <c r="AZ202" s="170"/>
      <c r="BA202" s="170"/>
      <c r="BB202" s="170"/>
      <c r="BC202" s="170"/>
      <c r="BD202" s="170"/>
      <c r="BE202" s="170"/>
      <c r="BF202" s="170"/>
      <c r="BI202" s="170"/>
      <c r="BS202" s="170"/>
      <c r="CC202" s="170"/>
      <c r="CM202" s="170"/>
      <c r="CW202" s="170"/>
      <c r="DG202" s="170"/>
      <c r="DQ202" s="170"/>
      <c r="EA202" s="170"/>
      <c r="EK202" s="170"/>
      <c r="EU202" s="170"/>
      <c r="FE202" s="170"/>
      <c r="FO202" s="170"/>
      <c r="FY202" s="170"/>
      <c r="GI202" s="170"/>
      <c r="GS202" s="170"/>
      <c r="HC202" s="170"/>
      <c r="HM202" s="170"/>
      <c r="HW202" s="170"/>
    </row>
    <row r="203" spans="1:231" s="3" customFormat="1" x14ac:dyDescent="0.25">
      <c r="A203" s="170"/>
      <c r="K203" s="170"/>
      <c r="U203" s="170"/>
      <c r="AE203" s="170"/>
      <c r="AO203" s="170"/>
      <c r="AY203" s="170"/>
      <c r="AZ203" s="170"/>
      <c r="BA203" s="170"/>
      <c r="BB203" s="170"/>
      <c r="BC203" s="170"/>
      <c r="BD203" s="170"/>
      <c r="BE203" s="170"/>
      <c r="BF203" s="170"/>
      <c r="BI203" s="170"/>
      <c r="BS203" s="170"/>
      <c r="CC203" s="170"/>
      <c r="CM203" s="170"/>
      <c r="CW203" s="170"/>
      <c r="DG203" s="170"/>
      <c r="DQ203" s="170"/>
      <c r="EA203" s="170"/>
      <c r="EK203" s="170"/>
      <c r="EU203" s="170"/>
      <c r="FE203" s="170"/>
      <c r="FO203" s="170"/>
      <c r="FY203" s="170"/>
      <c r="GI203" s="170"/>
      <c r="GS203" s="170"/>
      <c r="HC203" s="170"/>
      <c r="HM203" s="170"/>
      <c r="HW203" s="170"/>
    </row>
    <row r="204" spans="1:231" s="3" customFormat="1" x14ac:dyDescent="0.25">
      <c r="A204" s="170"/>
      <c r="K204" s="170"/>
      <c r="U204" s="170"/>
      <c r="AE204" s="170"/>
      <c r="AO204" s="170"/>
      <c r="AY204" s="170"/>
      <c r="AZ204" s="170"/>
      <c r="BA204" s="170"/>
      <c r="BB204" s="170"/>
      <c r="BC204" s="170"/>
      <c r="BD204" s="170"/>
      <c r="BE204" s="170"/>
      <c r="BF204" s="170"/>
      <c r="BI204" s="170"/>
      <c r="BS204" s="170"/>
      <c r="CC204" s="170"/>
      <c r="CM204" s="170"/>
      <c r="CW204" s="170"/>
      <c r="DG204" s="170"/>
      <c r="DQ204" s="170"/>
      <c r="EA204" s="170"/>
      <c r="EK204" s="170"/>
      <c r="EU204" s="170"/>
      <c r="FE204" s="170"/>
      <c r="FO204" s="170"/>
      <c r="FY204" s="170"/>
      <c r="GI204" s="170"/>
      <c r="GS204" s="170"/>
      <c r="HC204" s="170"/>
      <c r="HM204" s="170"/>
      <c r="HW204" s="170"/>
    </row>
    <row r="205" spans="1:231" s="3" customFormat="1" x14ac:dyDescent="0.25">
      <c r="A205" s="170"/>
      <c r="K205" s="170"/>
      <c r="U205" s="170"/>
      <c r="AE205" s="170"/>
      <c r="AO205" s="170"/>
      <c r="AY205" s="170"/>
      <c r="AZ205" s="170"/>
      <c r="BA205" s="170"/>
      <c r="BB205" s="170"/>
      <c r="BC205" s="170"/>
      <c r="BD205" s="170"/>
      <c r="BE205" s="170"/>
      <c r="BF205" s="170"/>
      <c r="BI205" s="170"/>
      <c r="BS205" s="170"/>
      <c r="CC205" s="170"/>
      <c r="CM205" s="170"/>
      <c r="CW205" s="170"/>
      <c r="DG205" s="170"/>
      <c r="DQ205" s="170"/>
      <c r="EA205" s="170"/>
      <c r="EK205" s="170"/>
      <c r="EU205" s="170"/>
      <c r="FE205" s="170"/>
      <c r="FO205" s="170"/>
      <c r="FY205" s="170"/>
      <c r="GI205" s="170"/>
      <c r="GS205" s="170"/>
      <c r="HC205" s="170"/>
      <c r="HM205" s="170"/>
      <c r="HW205" s="170"/>
    </row>
    <row r="206" spans="1:231" s="3" customFormat="1" x14ac:dyDescent="0.25">
      <c r="A206" s="170"/>
      <c r="K206" s="170"/>
      <c r="U206" s="170"/>
      <c r="AE206" s="170"/>
      <c r="AO206" s="170"/>
      <c r="AY206" s="170"/>
      <c r="AZ206" s="170"/>
      <c r="BA206" s="170"/>
      <c r="BB206" s="170"/>
      <c r="BC206" s="170"/>
      <c r="BD206" s="170"/>
      <c r="BE206" s="170"/>
      <c r="BF206" s="170"/>
      <c r="BI206" s="170"/>
      <c r="BS206" s="170"/>
      <c r="CC206" s="170"/>
      <c r="CM206" s="170"/>
      <c r="CW206" s="170"/>
      <c r="DG206" s="170"/>
      <c r="DQ206" s="170"/>
      <c r="EA206" s="170"/>
      <c r="EK206" s="170"/>
      <c r="EU206" s="170"/>
      <c r="FE206" s="170"/>
      <c r="FO206" s="170"/>
      <c r="FY206" s="170"/>
      <c r="GI206" s="170"/>
      <c r="GS206" s="170"/>
      <c r="HC206" s="170"/>
      <c r="HM206" s="170"/>
      <c r="HW206" s="170"/>
    </row>
    <row r="207" spans="1:231" s="3" customFormat="1" x14ac:dyDescent="0.25">
      <c r="A207" s="170"/>
      <c r="K207" s="170"/>
      <c r="U207" s="170"/>
      <c r="AE207" s="170"/>
      <c r="AO207" s="170"/>
      <c r="AY207" s="170"/>
      <c r="AZ207" s="170"/>
      <c r="BA207" s="170"/>
      <c r="BB207" s="170"/>
      <c r="BC207" s="170"/>
      <c r="BD207" s="170"/>
      <c r="BE207" s="170"/>
      <c r="BF207" s="170"/>
      <c r="BI207" s="170"/>
      <c r="BS207" s="170"/>
      <c r="CC207" s="170"/>
      <c r="CM207" s="170"/>
      <c r="CW207" s="170"/>
      <c r="DG207" s="170"/>
      <c r="DQ207" s="170"/>
      <c r="EA207" s="170"/>
      <c r="EK207" s="170"/>
      <c r="EU207" s="170"/>
      <c r="FE207" s="170"/>
      <c r="FO207" s="170"/>
      <c r="FY207" s="170"/>
      <c r="GI207" s="170"/>
      <c r="GS207" s="170"/>
      <c r="HC207" s="170"/>
      <c r="HM207" s="170"/>
      <c r="HW207" s="170"/>
    </row>
    <row r="208" spans="1:231" s="3" customFormat="1" x14ac:dyDescent="0.25">
      <c r="A208" s="170"/>
      <c r="K208" s="170"/>
      <c r="U208" s="170"/>
      <c r="AE208" s="170"/>
      <c r="AO208" s="170"/>
      <c r="AY208" s="170"/>
      <c r="AZ208" s="170"/>
      <c r="BA208" s="170"/>
      <c r="BB208" s="170"/>
      <c r="BC208" s="170"/>
      <c r="BD208" s="170"/>
      <c r="BE208" s="170"/>
      <c r="BF208" s="170"/>
      <c r="BI208" s="170"/>
      <c r="BS208" s="170"/>
      <c r="CC208" s="170"/>
      <c r="CM208" s="170"/>
      <c r="CW208" s="170"/>
      <c r="DG208" s="170"/>
      <c r="DQ208" s="170"/>
      <c r="EA208" s="170"/>
      <c r="EK208" s="170"/>
      <c r="EU208" s="170"/>
      <c r="FE208" s="170"/>
      <c r="FO208" s="170"/>
      <c r="FY208" s="170"/>
      <c r="GI208" s="170"/>
      <c r="GS208" s="170"/>
      <c r="HC208" s="170"/>
      <c r="HM208" s="170"/>
      <c r="HW208" s="170"/>
    </row>
    <row r="209" spans="1:231" s="3" customFormat="1" x14ac:dyDescent="0.25">
      <c r="A209" s="170"/>
      <c r="K209" s="170"/>
      <c r="U209" s="170"/>
      <c r="AE209" s="170"/>
      <c r="AO209" s="170"/>
      <c r="AY209" s="170"/>
      <c r="AZ209" s="170"/>
      <c r="BA209" s="170"/>
      <c r="BB209" s="170"/>
      <c r="BC209" s="170"/>
      <c r="BD209" s="170"/>
      <c r="BE209" s="170"/>
      <c r="BF209" s="170"/>
      <c r="BI209" s="170"/>
      <c r="BS209" s="170"/>
      <c r="CC209" s="170"/>
      <c r="CM209" s="170"/>
      <c r="CW209" s="170"/>
      <c r="DG209" s="170"/>
      <c r="DQ209" s="170"/>
      <c r="EA209" s="170"/>
      <c r="EK209" s="170"/>
      <c r="EU209" s="170"/>
      <c r="FE209" s="170"/>
      <c r="FO209" s="170"/>
      <c r="FY209" s="170"/>
      <c r="GI209" s="170"/>
      <c r="GS209" s="170"/>
      <c r="HC209" s="170"/>
      <c r="HM209" s="170"/>
      <c r="HW209" s="170"/>
    </row>
    <row r="210" spans="1:231" s="3" customFormat="1" x14ac:dyDescent="0.25">
      <c r="A210" s="170"/>
      <c r="K210" s="170"/>
      <c r="U210" s="170"/>
      <c r="AE210" s="170"/>
      <c r="AO210" s="170"/>
      <c r="AY210" s="170"/>
      <c r="AZ210" s="170"/>
      <c r="BA210" s="170"/>
      <c r="BB210" s="170"/>
      <c r="BC210" s="170"/>
      <c r="BD210" s="170"/>
      <c r="BE210" s="170"/>
      <c r="BF210" s="170"/>
      <c r="BI210" s="170"/>
      <c r="BS210" s="170"/>
      <c r="CC210" s="170"/>
      <c r="CM210" s="170"/>
      <c r="CW210" s="170"/>
      <c r="DG210" s="170"/>
      <c r="DQ210" s="170"/>
      <c r="EA210" s="170"/>
      <c r="EK210" s="170"/>
      <c r="EU210" s="170"/>
      <c r="FE210" s="170"/>
      <c r="FO210" s="170"/>
      <c r="FY210" s="170"/>
      <c r="GI210" s="170"/>
      <c r="GS210" s="170"/>
      <c r="HC210" s="170"/>
      <c r="HM210" s="170"/>
      <c r="HW210" s="170"/>
    </row>
    <row r="211" spans="1:231" s="3" customFormat="1" x14ac:dyDescent="0.25">
      <c r="A211" s="170"/>
      <c r="K211" s="170"/>
      <c r="U211" s="170"/>
      <c r="AE211" s="170"/>
      <c r="AO211" s="170"/>
      <c r="AY211" s="170"/>
      <c r="AZ211" s="170"/>
      <c r="BA211" s="170"/>
      <c r="BB211" s="170"/>
      <c r="BC211" s="170"/>
      <c r="BD211" s="170"/>
      <c r="BE211" s="170"/>
      <c r="BF211" s="170"/>
      <c r="BI211" s="170"/>
      <c r="BS211" s="170"/>
      <c r="CC211" s="170"/>
      <c r="CM211" s="170"/>
      <c r="CW211" s="170"/>
      <c r="DG211" s="170"/>
      <c r="DQ211" s="170"/>
      <c r="EA211" s="170"/>
      <c r="EK211" s="170"/>
      <c r="EU211" s="170"/>
      <c r="FE211" s="170"/>
      <c r="FO211" s="170"/>
      <c r="FY211" s="170"/>
      <c r="GI211" s="170"/>
      <c r="GS211" s="170"/>
      <c r="HC211" s="170"/>
      <c r="HM211" s="170"/>
      <c r="HW211" s="170"/>
    </row>
    <row r="212" spans="1:231" s="3" customFormat="1" x14ac:dyDescent="0.25">
      <c r="A212" s="170"/>
      <c r="K212" s="170"/>
      <c r="U212" s="170"/>
      <c r="AE212" s="170"/>
      <c r="AO212" s="170"/>
      <c r="AY212" s="170"/>
      <c r="AZ212" s="170"/>
      <c r="BA212" s="170"/>
      <c r="BB212" s="170"/>
      <c r="BC212" s="170"/>
      <c r="BD212" s="170"/>
      <c r="BE212" s="170"/>
      <c r="BF212" s="170"/>
      <c r="BI212" s="170"/>
      <c r="BS212" s="170"/>
      <c r="CC212" s="170"/>
      <c r="CM212" s="170"/>
      <c r="CW212" s="170"/>
      <c r="DG212" s="170"/>
      <c r="DQ212" s="170"/>
      <c r="EA212" s="170"/>
      <c r="EK212" s="170"/>
      <c r="EU212" s="170"/>
      <c r="FE212" s="170"/>
      <c r="FO212" s="170"/>
      <c r="FY212" s="170"/>
      <c r="GI212" s="170"/>
      <c r="GS212" s="170"/>
      <c r="HC212" s="170"/>
      <c r="HM212" s="170"/>
      <c r="HW212" s="170"/>
    </row>
    <row r="213" spans="1:231" s="3" customFormat="1" x14ac:dyDescent="0.25">
      <c r="A213" s="170"/>
      <c r="K213" s="170"/>
      <c r="U213" s="170"/>
      <c r="AE213" s="170"/>
      <c r="AO213" s="170"/>
      <c r="AY213" s="170"/>
      <c r="AZ213" s="170"/>
      <c r="BA213" s="170"/>
      <c r="BB213" s="170"/>
      <c r="BC213" s="170"/>
      <c r="BD213" s="170"/>
      <c r="BE213" s="170"/>
      <c r="BF213" s="170"/>
      <c r="BI213" s="170"/>
      <c r="BS213" s="170"/>
      <c r="CC213" s="170"/>
      <c r="CM213" s="170"/>
      <c r="CW213" s="170"/>
      <c r="DG213" s="170"/>
      <c r="DQ213" s="170"/>
      <c r="EA213" s="170"/>
      <c r="EK213" s="170"/>
      <c r="EU213" s="170"/>
      <c r="FE213" s="170"/>
      <c r="FO213" s="170"/>
      <c r="FY213" s="170"/>
      <c r="GI213" s="170"/>
      <c r="GS213" s="170"/>
      <c r="HC213" s="170"/>
      <c r="HM213" s="170"/>
      <c r="HW213" s="170"/>
    </row>
    <row r="214" spans="1:231" s="3" customFormat="1" x14ac:dyDescent="0.25">
      <c r="A214" s="170"/>
      <c r="K214" s="170"/>
      <c r="U214" s="170"/>
      <c r="AE214" s="170"/>
      <c r="AO214" s="170"/>
      <c r="AY214" s="170"/>
      <c r="AZ214" s="170"/>
      <c r="BA214" s="170"/>
      <c r="BB214" s="170"/>
      <c r="BC214" s="170"/>
      <c r="BD214" s="170"/>
      <c r="BE214" s="170"/>
      <c r="BF214" s="170"/>
      <c r="BI214" s="170"/>
      <c r="BS214" s="170"/>
      <c r="CC214" s="170"/>
      <c r="CM214" s="170"/>
      <c r="CW214" s="170"/>
      <c r="DG214" s="170"/>
      <c r="DQ214" s="170"/>
      <c r="EA214" s="170"/>
      <c r="EK214" s="170"/>
      <c r="EU214" s="170"/>
      <c r="FE214" s="170"/>
      <c r="FO214" s="170"/>
      <c r="FY214" s="170"/>
      <c r="GI214" s="170"/>
      <c r="GS214" s="170"/>
      <c r="HC214" s="170"/>
      <c r="HM214" s="170"/>
      <c r="HW214" s="170"/>
    </row>
    <row r="215" spans="1:231" s="3" customFormat="1" x14ac:dyDescent="0.25">
      <c r="A215" s="170"/>
      <c r="K215" s="170"/>
      <c r="U215" s="170"/>
      <c r="AE215" s="170"/>
      <c r="AO215" s="170"/>
      <c r="AY215" s="170"/>
      <c r="AZ215" s="170"/>
      <c r="BA215" s="170"/>
      <c r="BB215" s="170"/>
      <c r="BC215" s="170"/>
      <c r="BD215" s="170"/>
      <c r="BE215" s="170"/>
      <c r="BF215" s="170"/>
      <c r="BI215" s="170"/>
      <c r="BS215" s="170"/>
      <c r="CC215" s="170"/>
      <c r="CM215" s="170"/>
      <c r="CW215" s="170"/>
      <c r="DG215" s="170"/>
      <c r="DQ215" s="170"/>
      <c r="EA215" s="170"/>
      <c r="EK215" s="170"/>
      <c r="EU215" s="170"/>
      <c r="FE215" s="170"/>
      <c r="FO215" s="170"/>
      <c r="FY215" s="170"/>
      <c r="GI215" s="170"/>
      <c r="GS215" s="170"/>
      <c r="HC215" s="170"/>
      <c r="HM215" s="170"/>
      <c r="HW215" s="170"/>
    </row>
    <row r="216" spans="1:231" s="3" customFormat="1" x14ac:dyDescent="0.25">
      <c r="A216" s="170"/>
      <c r="K216" s="170"/>
      <c r="U216" s="170"/>
      <c r="AE216" s="170"/>
      <c r="AO216" s="170"/>
      <c r="AY216" s="170"/>
      <c r="AZ216" s="170"/>
      <c r="BA216" s="170"/>
      <c r="BB216" s="170"/>
      <c r="BC216" s="170"/>
      <c r="BD216" s="170"/>
      <c r="BE216" s="170"/>
      <c r="BF216" s="170"/>
      <c r="BI216" s="170"/>
      <c r="BS216" s="170"/>
      <c r="CC216" s="170"/>
      <c r="CM216" s="170"/>
      <c r="CW216" s="170"/>
      <c r="DG216" s="170"/>
      <c r="DQ216" s="170"/>
      <c r="EA216" s="170"/>
      <c r="EK216" s="170"/>
      <c r="EU216" s="170"/>
      <c r="FE216" s="170"/>
      <c r="FO216" s="170"/>
      <c r="FY216" s="170"/>
      <c r="GI216" s="170"/>
      <c r="GS216" s="170"/>
      <c r="HC216" s="170"/>
      <c r="HM216" s="170"/>
      <c r="HW216" s="170"/>
    </row>
    <row r="217" spans="1:231" s="3" customFormat="1" x14ac:dyDescent="0.25">
      <c r="A217" s="170"/>
      <c r="K217" s="170"/>
      <c r="U217" s="170"/>
      <c r="AE217" s="170"/>
      <c r="AO217" s="170"/>
      <c r="AY217" s="170"/>
      <c r="AZ217" s="170"/>
      <c r="BA217" s="170"/>
      <c r="BB217" s="170"/>
      <c r="BC217" s="170"/>
      <c r="BD217" s="170"/>
      <c r="BE217" s="170"/>
      <c r="BF217" s="170"/>
      <c r="BI217" s="170"/>
      <c r="BS217" s="170"/>
      <c r="CC217" s="170"/>
      <c r="CM217" s="170"/>
      <c r="CW217" s="170"/>
      <c r="DG217" s="170"/>
      <c r="DQ217" s="170"/>
      <c r="EA217" s="170"/>
      <c r="EK217" s="170"/>
      <c r="EU217" s="170"/>
      <c r="FE217" s="170"/>
      <c r="FO217" s="170"/>
      <c r="FY217" s="170"/>
      <c r="GI217" s="170"/>
      <c r="GS217" s="170"/>
      <c r="HC217" s="170"/>
      <c r="HM217" s="170"/>
      <c r="HW217" s="170"/>
    </row>
    <row r="218" spans="1:231" s="3" customFormat="1" x14ac:dyDescent="0.25">
      <c r="A218" s="170"/>
      <c r="K218" s="170"/>
      <c r="U218" s="170"/>
      <c r="AE218" s="170"/>
      <c r="AO218" s="170"/>
      <c r="AY218" s="170"/>
      <c r="AZ218" s="170"/>
      <c r="BA218" s="170"/>
      <c r="BB218" s="170"/>
      <c r="BC218" s="170"/>
      <c r="BD218" s="170"/>
      <c r="BE218" s="170"/>
      <c r="BF218" s="170"/>
      <c r="BI218" s="170"/>
      <c r="BS218" s="170"/>
      <c r="CC218" s="170"/>
      <c r="CM218" s="170"/>
      <c r="CW218" s="170"/>
      <c r="DG218" s="170"/>
      <c r="DQ218" s="170"/>
      <c r="EA218" s="170"/>
      <c r="EK218" s="170"/>
      <c r="EU218" s="170"/>
      <c r="FE218" s="170"/>
      <c r="FO218" s="170"/>
      <c r="FY218" s="170"/>
      <c r="GI218" s="170"/>
      <c r="GS218" s="170"/>
      <c r="HC218" s="170"/>
      <c r="HM218" s="170"/>
      <c r="HW218" s="170"/>
    </row>
    <row r="219" spans="1:231" s="3" customFormat="1" x14ac:dyDescent="0.25">
      <c r="A219" s="170"/>
      <c r="K219" s="170"/>
      <c r="U219" s="170"/>
      <c r="AE219" s="170"/>
      <c r="AO219" s="170"/>
      <c r="AY219" s="170"/>
      <c r="AZ219" s="170"/>
      <c r="BA219" s="170"/>
      <c r="BB219" s="170"/>
      <c r="BC219" s="170"/>
      <c r="BD219" s="170"/>
      <c r="BE219" s="170"/>
      <c r="BF219" s="170"/>
      <c r="BI219" s="170"/>
      <c r="BS219" s="170"/>
      <c r="CC219" s="170"/>
      <c r="CM219" s="170"/>
      <c r="CW219" s="170"/>
      <c r="DG219" s="170"/>
      <c r="DQ219" s="170"/>
      <c r="EA219" s="170"/>
      <c r="EK219" s="170"/>
      <c r="EU219" s="170"/>
      <c r="FE219" s="170"/>
      <c r="FO219" s="170"/>
      <c r="FY219" s="170"/>
      <c r="GI219" s="170"/>
      <c r="GS219" s="170"/>
      <c r="HC219" s="170"/>
      <c r="HM219" s="170"/>
      <c r="HW219" s="170"/>
    </row>
    <row r="220" spans="1:231" s="3" customFormat="1" x14ac:dyDescent="0.25">
      <c r="A220" s="170"/>
      <c r="K220" s="170"/>
      <c r="U220" s="170"/>
      <c r="AE220" s="170"/>
      <c r="AO220" s="170"/>
      <c r="AY220" s="170"/>
      <c r="AZ220" s="170"/>
      <c r="BA220" s="170"/>
      <c r="BB220" s="170"/>
      <c r="BC220" s="170"/>
      <c r="BD220" s="170"/>
      <c r="BE220" s="170"/>
      <c r="BF220" s="170"/>
      <c r="BI220" s="170"/>
      <c r="BS220" s="170"/>
      <c r="CC220" s="170"/>
      <c r="CM220" s="170"/>
      <c r="CW220" s="170"/>
      <c r="DG220" s="170"/>
      <c r="DQ220" s="170"/>
      <c r="EA220" s="170"/>
      <c r="EK220" s="170"/>
      <c r="EU220" s="170"/>
      <c r="FE220" s="170"/>
      <c r="FO220" s="170"/>
      <c r="FY220" s="170"/>
      <c r="GI220" s="170"/>
      <c r="GS220" s="170"/>
      <c r="HC220" s="170"/>
      <c r="HM220" s="170"/>
      <c r="HW220" s="170"/>
    </row>
    <row r="221" spans="1:231" s="3" customFormat="1" x14ac:dyDescent="0.25">
      <c r="A221" s="170"/>
      <c r="K221" s="170"/>
      <c r="U221" s="170"/>
      <c r="AE221" s="170"/>
      <c r="AO221" s="170"/>
      <c r="AY221" s="170"/>
      <c r="AZ221" s="170"/>
      <c r="BA221" s="170"/>
      <c r="BB221" s="170"/>
      <c r="BC221" s="170"/>
      <c r="BD221" s="170"/>
      <c r="BE221" s="170"/>
      <c r="BF221" s="170"/>
      <c r="BI221" s="170"/>
      <c r="BS221" s="170"/>
      <c r="CC221" s="170"/>
      <c r="CM221" s="170"/>
      <c r="CW221" s="170"/>
      <c r="DG221" s="170"/>
      <c r="DQ221" s="170"/>
      <c r="EA221" s="170"/>
      <c r="EK221" s="170"/>
      <c r="EU221" s="170"/>
      <c r="FE221" s="170"/>
      <c r="FO221" s="170"/>
      <c r="FY221" s="170"/>
      <c r="GI221" s="170"/>
      <c r="GS221" s="170"/>
      <c r="HC221" s="170"/>
      <c r="HM221" s="170"/>
      <c r="HW221" s="170"/>
    </row>
    <row r="222" spans="1:231" s="3" customFormat="1" x14ac:dyDescent="0.25">
      <c r="A222" s="170"/>
      <c r="K222" s="170"/>
      <c r="U222" s="170"/>
      <c r="AE222" s="170"/>
      <c r="AO222" s="170"/>
      <c r="AY222" s="170"/>
      <c r="AZ222" s="170"/>
      <c r="BA222" s="170"/>
      <c r="BB222" s="170"/>
      <c r="BC222" s="170"/>
      <c r="BD222" s="170"/>
      <c r="BE222" s="170"/>
      <c r="BF222" s="170"/>
      <c r="BI222" s="170"/>
      <c r="BS222" s="170"/>
      <c r="CC222" s="170"/>
      <c r="CM222" s="170"/>
      <c r="CW222" s="170"/>
      <c r="DG222" s="170"/>
      <c r="DQ222" s="170"/>
      <c r="EA222" s="170"/>
      <c r="EK222" s="170"/>
      <c r="EU222" s="170"/>
      <c r="FE222" s="170"/>
      <c r="FO222" s="170"/>
      <c r="FY222" s="170"/>
      <c r="GI222" s="170"/>
      <c r="GS222" s="170"/>
      <c r="HC222" s="170"/>
      <c r="HM222" s="170"/>
      <c r="HW222" s="170"/>
    </row>
    <row r="223" spans="1:231" s="3" customFormat="1" x14ac:dyDescent="0.25">
      <c r="A223" s="170"/>
      <c r="K223" s="170"/>
      <c r="U223" s="170"/>
      <c r="AE223" s="170"/>
      <c r="AO223" s="170"/>
      <c r="AY223" s="170"/>
      <c r="AZ223" s="170"/>
      <c r="BA223" s="170"/>
      <c r="BB223" s="170"/>
      <c r="BC223" s="170"/>
      <c r="BD223" s="170"/>
      <c r="BE223" s="170"/>
      <c r="BF223" s="170"/>
      <c r="BI223" s="170"/>
      <c r="BS223" s="170"/>
      <c r="CC223" s="170"/>
      <c r="CM223" s="170"/>
      <c r="CW223" s="170"/>
      <c r="DG223" s="170"/>
      <c r="DQ223" s="170"/>
      <c r="EA223" s="170"/>
      <c r="EK223" s="170"/>
      <c r="EU223" s="170"/>
      <c r="FE223" s="170"/>
      <c r="FO223" s="170"/>
      <c r="FY223" s="170"/>
      <c r="GI223" s="170"/>
      <c r="GS223" s="170"/>
      <c r="HC223" s="170"/>
      <c r="HM223" s="170"/>
      <c r="HW223" s="170"/>
    </row>
    <row r="224" spans="1:231" s="3" customFormat="1" x14ac:dyDescent="0.25">
      <c r="A224" s="170"/>
      <c r="K224" s="170"/>
      <c r="U224" s="170"/>
      <c r="AE224" s="170"/>
      <c r="AO224" s="170"/>
      <c r="AY224" s="170"/>
      <c r="AZ224" s="170"/>
      <c r="BA224" s="170"/>
      <c r="BB224" s="170"/>
      <c r="BC224" s="170"/>
      <c r="BD224" s="170"/>
      <c r="BE224" s="170"/>
      <c r="BF224" s="170"/>
      <c r="BI224" s="170"/>
      <c r="BS224" s="170"/>
      <c r="CC224" s="170"/>
      <c r="CM224" s="170"/>
      <c r="CW224" s="170"/>
      <c r="DG224" s="170"/>
      <c r="DQ224" s="170"/>
      <c r="EA224" s="170"/>
      <c r="EK224" s="170"/>
      <c r="EU224" s="170"/>
      <c r="FE224" s="170"/>
      <c r="FO224" s="170"/>
      <c r="FY224" s="170"/>
      <c r="GI224" s="170"/>
      <c r="GS224" s="170"/>
      <c r="HC224" s="170"/>
      <c r="HM224" s="170"/>
      <c r="HW224" s="170"/>
    </row>
    <row r="225" spans="1:231" s="3" customFormat="1" x14ac:dyDescent="0.25">
      <c r="A225" s="170"/>
      <c r="K225" s="170"/>
      <c r="U225" s="170"/>
      <c r="AE225" s="170"/>
      <c r="AO225" s="170"/>
      <c r="AY225" s="170"/>
      <c r="AZ225" s="170"/>
      <c r="BA225" s="170"/>
      <c r="BB225" s="170"/>
      <c r="BC225" s="170"/>
      <c r="BD225" s="170"/>
      <c r="BE225" s="170"/>
      <c r="BF225" s="170"/>
      <c r="BI225" s="170"/>
      <c r="BS225" s="170"/>
      <c r="CC225" s="170"/>
      <c r="CM225" s="170"/>
      <c r="CW225" s="170"/>
      <c r="DG225" s="170"/>
      <c r="DQ225" s="170"/>
      <c r="EA225" s="170"/>
      <c r="EK225" s="170"/>
      <c r="EU225" s="170"/>
      <c r="FE225" s="170"/>
      <c r="FO225" s="170"/>
      <c r="FY225" s="170"/>
      <c r="GI225" s="170"/>
      <c r="GS225" s="170"/>
      <c r="HC225" s="170"/>
      <c r="HM225" s="170"/>
      <c r="HW225" s="170"/>
    </row>
    <row r="226" spans="1:231" s="3" customFormat="1" x14ac:dyDescent="0.25">
      <c r="A226" s="170"/>
      <c r="K226" s="170"/>
      <c r="U226" s="170"/>
      <c r="AE226" s="170"/>
      <c r="AO226" s="170"/>
      <c r="AY226" s="170"/>
      <c r="AZ226" s="170"/>
      <c r="BA226" s="170"/>
      <c r="BB226" s="170"/>
      <c r="BC226" s="170"/>
      <c r="BD226" s="170"/>
      <c r="BE226" s="170"/>
      <c r="BF226" s="170"/>
      <c r="BI226" s="170"/>
      <c r="BS226" s="170"/>
      <c r="CC226" s="170"/>
      <c r="CM226" s="170"/>
      <c r="CW226" s="170"/>
      <c r="DG226" s="170"/>
      <c r="DQ226" s="170"/>
      <c r="EA226" s="170"/>
      <c r="EK226" s="170"/>
      <c r="EU226" s="170"/>
      <c r="FE226" s="170"/>
      <c r="FO226" s="170"/>
      <c r="FY226" s="170"/>
      <c r="GI226" s="170"/>
      <c r="GS226" s="170"/>
      <c r="HC226" s="170"/>
      <c r="HM226" s="170"/>
      <c r="HW226" s="170"/>
    </row>
    <row r="227" spans="1:231" s="3" customFormat="1" x14ac:dyDescent="0.25">
      <c r="A227" s="170"/>
      <c r="K227" s="170"/>
      <c r="U227" s="170"/>
      <c r="AE227" s="170"/>
      <c r="AO227" s="170"/>
      <c r="AY227" s="170"/>
      <c r="AZ227" s="170"/>
      <c r="BA227" s="170"/>
      <c r="BB227" s="170"/>
      <c r="BC227" s="170"/>
      <c r="BD227" s="170"/>
      <c r="BE227" s="170"/>
      <c r="BF227" s="170"/>
      <c r="BI227" s="170"/>
      <c r="BS227" s="170"/>
      <c r="CC227" s="170"/>
      <c r="CM227" s="170"/>
      <c r="CW227" s="170"/>
      <c r="DG227" s="170"/>
      <c r="DQ227" s="170"/>
      <c r="EA227" s="170"/>
      <c r="EK227" s="170"/>
      <c r="EU227" s="170"/>
      <c r="FE227" s="170"/>
      <c r="FO227" s="170"/>
      <c r="FY227" s="170"/>
      <c r="GI227" s="170"/>
      <c r="GS227" s="170"/>
      <c r="HC227" s="170"/>
      <c r="HM227" s="170"/>
      <c r="HW227" s="170"/>
    </row>
    <row r="228" spans="1:231" s="3" customFormat="1" x14ac:dyDescent="0.25">
      <c r="A228" s="170"/>
      <c r="K228" s="170"/>
      <c r="U228" s="170"/>
      <c r="AE228" s="170"/>
      <c r="AO228" s="170"/>
      <c r="AY228" s="170"/>
      <c r="AZ228" s="170"/>
      <c r="BA228" s="170"/>
      <c r="BB228" s="170"/>
      <c r="BC228" s="170"/>
      <c r="BD228" s="170"/>
      <c r="BE228" s="170"/>
      <c r="BF228" s="170"/>
      <c r="BI228" s="170"/>
      <c r="BS228" s="170"/>
      <c r="CC228" s="170"/>
      <c r="CM228" s="170"/>
      <c r="CW228" s="170"/>
      <c r="DG228" s="170"/>
      <c r="DQ228" s="170"/>
      <c r="EA228" s="170"/>
      <c r="EK228" s="170"/>
      <c r="EU228" s="170"/>
      <c r="FE228" s="170"/>
      <c r="FO228" s="170"/>
      <c r="FY228" s="170"/>
      <c r="GI228" s="170"/>
      <c r="GS228" s="170"/>
      <c r="HC228" s="170"/>
      <c r="HM228" s="170"/>
      <c r="HW228" s="170"/>
    </row>
    <row r="229" spans="1:231" s="3" customFormat="1" x14ac:dyDescent="0.25">
      <c r="A229" s="170"/>
      <c r="K229" s="170"/>
      <c r="U229" s="170"/>
      <c r="AE229" s="170"/>
      <c r="AO229" s="170"/>
      <c r="AY229" s="170"/>
      <c r="AZ229" s="170"/>
      <c r="BA229" s="170"/>
      <c r="BB229" s="170"/>
      <c r="BC229" s="170"/>
      <c r="BD229" s="170"/>
      <c r="BE229" s="170"/>
      <c r="BF229" s="170"/>
      <c r="BI229" s="170"/>
      <c r="BS229" s="170"/>
      <c r="CC229" s="170"/>
      <c r="CM229" s="170"/>
      <c r="CW229" s="170"/>
      <c r="DG229" s="170"/>
      <c r="DQ229" s="170"/>
      <c r="EA229" s="170"/>
      <c r="EK229" s="170"/>
      <c r="EU229" s="170"/>
      <c r="FE229" s="170"/>
      <c r="FO229" s="170"/>
      <c r="FY229" s="170"/>
      <c r="GI229" s="170"/>
      <c r="GS229" s="170"/>
      <c r="HC229" s="170"/>
      <c r="HM229" s="170"/>
      <c r="HW229" s="170"/>
    </row>
    <row r="230" spans="1:231" s="3" customFormat="1" x14ac:dyDescent="0.25">
      <c r="A230" s="170"/>
      <c r="K230" s="170"/>
      <c r="U230" s="170"/>
      <c r="AE230" s="170"/>
      <c r="AO230" s="170"/>
      <c r="AY230" s="170"/>
      <c r="AZ230" s="170"/>
      <c r="BA230" s="170"/>
      <c r="BB230" s="170"/>
      <c r="BC230" s="170"/>
      <c r="BD230" s="170"/>
      <c r="BE230" s="170"/>
      <c r="BF230" s="170"/>
      <c r="BI230" s="170"/>
      <c r="BS230" s="170"/>
      <c r="CC230" s="170"/>
      <c r="CM230" s="170"/>
      <c r="CW230" s="170"/>
      <c r="DG230" s="170"/>
      <c r="DQ230" s="170"/>
      <c r="EA230" s="170"/>
      <c r="EK230" s="170"/>
      <c r="EU230" s="170"/>
      <c r="FE230" s="170"/>
      <c r="FO230" s="170"/>
      <c r="FY230" s="170"/>
      <c r="GI230" s="170"/>
      <c r="GS230" s="170"/>
      <c r="HC230" s="170"/>
      <c r="HM230" s="170"/>
      <c r="HW230" s="170"/>
    </row>
    <row r="231" spans="1:231" s="3" customFormat="1" x14ac:dyDescent="0.25">
      <c r="A231" s="170"/>
      <c r="K231" s="170"/>
      <c r="U231" s="170"/>
      <c r="AE231" s="170"/>
      <c r="AO231" s="170"/>
      <c r="AY231" s="170"/>
      <c r="AZ231" s="170"/>
      <c r="BA231" s="170"/>
      <c r="BB231" s="170"/>
      <c r="BC231" s="170"/>
      <c r="BD231" s="170"/>
      <c r="BE231" s="170"/>
      <c r="BF231" s="170"/>
      <c r="BI231" s="170"/>
      <c r="BS231" s="170"/>
      <c r="CC231" s="170"/>
      <c r="CM231" s="170"/>
      <c r="CW231" s="170"/>
      <c r="DG231" s="170"/>
      <c r="DQ231" s="170"/>
      <c r="EA231" s="170"/>
      <c r="EK231" s="170"/>
      <c r="EU231" s="170"/>
      <c r="FE231" s="170"/>
      <c r="FO231" s="170"/>
      <c r="FY231" s="170"/>
      <c r="GI231" s="170"/>
      <c r="GS231" s="170"/>
      <c r="HC231" s="170"/>
      <c r="HM231" s="170"/>
      <c r="HW231" s="170"/>
    </row>
    <row r="232" spans="1:231" s="3" customFormat="1" x14ac:dyDescent="0.25">
      <c r="A232" s="170"/>
      <c r="K232" s="170"/>
      <c r="U232" s="170"/>
      <c r="AE232" s="170"/>
      <c r="AO232" s="170"/>
      <c r="AY232" s="170"/>
      <c r="AZ232" s="170"/>
      <c r="BA232" s="170"/>
      <c r="BB232" s="170"/>
      <c r="BC232" s="170"/>
      <c r="BD232" s="170"/>
      <c r="BE232" s="170"/>
      <c r="BF232" s="170"/>
      <c r="BI232" s="170"/>
      <c r="BS232" s="170"/>
      <c r="CC232" s="170"/>
      <c r="CM232" s="170"/>
      <c r="CW232" s="170"/>
      <c r="DG232" s="170"/>
      <c r="DQ232" s="170"/>
      <c r="EA232" s="170"/>
      <c r="EK232" s="170"/>
      <c r="EU232" s="170"/>
      <c r="FE232" s="170"/>
      <c r="FO232" s="170"/>
      <c r="FY232" s="170"/>
      <c r="GI232" s="170"/>
      <c r="GS232" s="170"/>
      <c r="HC232" s="170"/>
      <c r="HM232" s="170"/>
      <c r="HW232" s="170"/>
    </row>
    <row r="233" spans="1:231" s="3" customFormat="1" x14ac:dyDescent="0.25">
      <c r="A233" s="170"/>
      <c r="K233" s="170"/>
      <c r="U233" s="170"/>
      <c r="AE233" s="170"/>
      <c r="AO233" s="170"/>
      <c r="AY233" s="170"/>
      <c r="AZ233" s="170"/>
      <c r="BA233" s="170"/>
      <c r="BB233" s="170"/>
      <c r="BC233" s="170"/>
      <c r="BD233" s="170"/>
      <c r="BE233" s="170"/>
      <c r="BF233" s="170"/>
      <c r="BI233" s="170"/>
      <c r="BS233" s="170"/>
      <c r="CC233" s="170"/>
      <c r="CM233" s="170"/>
      <c r="CW233" s="170"/>
      <c r="DG233" s="170"/>
      <c r="DQ233" s="170"/>
      <c r="EA233" s="170"/>
      <c r="EK233" s="170"/>
      <c r="EU233" s="170"/>
      <c r="FE233" s="170"/>
      <c r="FO233" s="170"/>
      <c r="FY233" s="170"/>
      <c r="GI233" s="170"/>
      <c r="GS233" s="170"/>
      <c r="HC233" s="170"/>
      <c r="HM233" s="170"/>
      <c r="HW233" s="170"/>
    </row>
    <row r="234" spans="1:231" s="3" customFormat="1" x14ac:dyDescent="0.25">
      <c r="A234" s="170"/>
      <c r="K234" s="170"/>
      <c r="U234" s="170"/>
      <c r="AE234" s="170"/>
      <c r="AO234" s="170"/>
      <c r="AY234" s="170"/>
      <c r="AZ234" s="170"/>
      <c r="BA234" s="170"/>
      <c r="BB234" s="170"/>
      <c r="BC234" s="170"/>
      <c r="BD234" s="170"/>
      <c r="BE234" s="170"/>
      <c r="BF234" s="170"/>
      <c r="BI234" s="170"/>
      <c r="BS234" s="170"/>
      <c r="CC234" s="170"/>
      <c r="CM234" s="170"/>
      <c r="CW234" s="170"/>
      <c r="DG234" s="170"/>
      <c r="DQ234" s="170"/>
      <c r="EA234" s="170"/>
      <c r="EK234" s="170"/>
      <c r="EU234" s="170"/>
      <c r="FE234" s="170"/>
      <c r="FO234" s="170"/>
      <c r="FY234" s="170"/>
      <c r="GI234" s="170"/>
      <c r="GS234" s="170"/>
      <c r="HC234" s="170"/>
      <c r="HM234" s="170"/>
      <c r="HW234" s="170"/>
    </row>
    <row r="235" spans="1:231" s="3" customFormat="1" x14ac:dyDescent="0.25">
      <c r="A235" s="170"/>
      <c r="K235" s="170"/>
      <c r="U235" s="170"/>
      <c r="AE235" s="170"/>
      <c r="AO235" s="170"/>
      <c r="AY235" s="170"/>
      <c r="AZ235" s="170"/>
      <c r="BA235" s="170"/>
      <c r="BB235" s="170"/>
      <c r="BC235" s="170"/>
      <c r="BD235" s="170"/>
      <c r="BE235" s="170"/>
      <c r="BF235" s="170"/>
      <c r="BI235" s="170"/>
      <c r="BS235" s="170"/>
      <c r="CC235" s="170"/>
      <c r="CM235" s="170"/>
      <c r="CW235" s="170"/>
      <c r="DG235" s="170"/>
      <c r="DQ235" s="170"/>
      <c r="EA235" s="170"/>
      <c r="EK235" s="170"/>
      <c r="EU235" s="170"/>
      <c r="FE235" s="170"/>
      <c r="FO235" s="170"/>
      <c r="FY235" s="170"/>
      <c r="GI235" s="170"/>
      <c r="GS235" s="170"/>
      <c r="HC235" s="170"/>
      <c r="HM235" s="170"/>
      <c r="HW235" s="170"/>
    </row>
    <row r="236" spans="1:231" s="3" customFormat="1" x14ac:dyDescent="0.25">
      <c r="A236" s="170"/>
      <c r="K236" s="170"/>
      <c r="U236" s="170"/>
      <c r="AE236" s="170"/>
      <c r="AO236" s="170"/>
      <c r="AY236" s="170"/>
      <c r="AZ236" s="170"/>
      <c r="BA236" s="170"/>
      <c r="BB236" s="170"/>
      <c r="BC236" s="170"/>
      <c r="BD236" s="170"/>
      <c r="BE236" s="170"/>
      <c r="BF236" s="170"/>
      <c r="BI236" s="170"/>
      <c r="BS236" s="170"/>
      <c r="CC236" s="170"/>
      <c r="CM236" s="170"/>
      <c r="CW236" s="170"/>
      <c r="DG236" s="170"/>
      <c r="DQ236" s="170"/>
      <c r="EA236" s="170"/>
      <c r="EK236" s="170"/>
      <c r="EU236" s="170"/>
      <c r="FE236" s="170"/>
      <c r="FO236" s="170"/>
      <c r="FY236" s="170"/>
      <c r="GI236" s="170"/>
      <c r="GS236" s="170"/>
      <c r="HC236" s="170"/>
      <c r="HM236" s="170"/>
      <c r="HW236" s="170"/>
    </row>
    <row r="237" spans="1:231" s="3" customFormat="1" x14ac:dyDescent="0.25">
      <c r="A237" s="170"/>
      <c r="K237" s="170"/>
      <c r="U237" s="170"/>
      <c r="AE237" s="170"/>
      <c r="AO237" s="170"/>
      <c r="AY237" s="170"/>
      <c r="AZ237" s="170"/>
      <c r="BA237" s="170"/>
      <c r="BB237" s="170"/>
      <c r="BC237" s="170"/>
      <c r="BD237" s="170"/>
      <c r="BE237" s="170"/>
      <c r="BF237" s="170"/>
      <c r="BI237" s="170"/>
      <c r="BS237" s="170"/>
      <c r="CC237" s="170"/>
      <c r="CM237" s="170"/>
      <c r="CW237" s="170"/>
      <c r="DG237" s="170"/>
      <c r="DQ237" s="170"/>
      <c r="EA237" s="170"/>
      <c r="EK237" s="170"/>
      <c r="EU237" s="170"/>
      <c r="FE237" s="170"/>
      <c r="FO237" s="170"/>
      <c r="FY237" s="170"/>
      <c r="GI237" s="170"/>
      <c r="GS237" s="170"/>
      <c r="HC237" s="170"/>
      <c r="HM237" s="170"/>
      <c r="HW237" s="170"/>
    </row>
    <row r="238" spans="1:231" s="3" customFormat="1" x14ac:dyDescent="0.25">
      <c r="A238" s="170"/>
      <c r="K238" s="170"/>
      <c r="U238" s="170"/>
      <c r="AE238" s="170"/>
      <c r="AO238" s="170"/>
      <c r="AY238" s="170"/>
      <c r="AZ238" s="170"/>
      <c r="BA238" s="170"/>
      <c r="BB238" s="170"/>
      <c r="BC238" s="170"/>
      <c r="BD238" s="170"/>
      <c r="BE238" s="170"/>
      <c r="BF238" s="170"/>
      <c r="BI238" s="170"/>
      <c r="BS238" s="170"/>
      <c r="CC238" s="170"/>
      <c r="CM238" s="170"/>
      <c r="CW238" s="170"/>
      <c r="DG238" s="170"/>
      <c r="DQ238" s="170"/>
      <c r="EA238" s="170"/>
      <c r="EK238" s="170"/>
      <c r="EU238" s="170"/>
      <c r="FE238" s="170"/>
      <c r="FO238" s="170"/>
      <c r="FY238" s="170"/>
      <c r="GI238" s="170"/>
      <c r="GS238" s="170"/>
      <c r="HC238" s="170"/>
      <c r="HM238" s="170"/>
      <c r="HW238" s="170"/>
    </row>
    <row r="239" spans="1:231" s="3" customFormat="1" x14ac:dyDescent="0.25">
      <c r="A239" s="170"/>
      <c r="K239" s="170"/>
      <c r="U239" s="170"/>
      <c r="AE239" s="170"/>
      <c r="AO239" s="170"/>
      <c r="AY239" s="170"/>
      <c r="AZ239" s="170"/>
      <c r="BA239" s="170"/>
      <c r="BB239" s="170"/>
      <c r="BC239" s="170"/>
      <c r="BD239" s="170"/>
      <c r="BE239" s="170"/>
      <c r="BF239" s="170"/>
      <c r="BI239" s="170"/>
      <c r="BS239" s="170"/>
      <c r="CC239" s="170"/>
      <c r="CM239" s="170"/>
      <c r="CW239" s="170"/>
      <c r="DG239" s="170"/>
      <c r="DQ239" s="170"/>
      <c r="EA239" s="170"/>
      <c r="EK239" s="170"/>
      <c r="EU239" s="170"/>
      <c r="FE239" s="170"/>
      <c r="FO239" s="170"/>
      <c r="FY239" s="170"/>
      <c r="GI239" s="170"/>
      <c r="GS239" s="170"/>
      <c r="HC239" s="170"/>
      <c r="HM239" s="170"/>
      <c r="HW239" s="170"/>
    </row>
    <row r="240" spans="1:231" s="3" customFormat="1" x14ac:dyDescent="0.25">
      <c r="A240" s="170"/>
      <c r="K240" s="170"/>
      <c r="U240" s="170"/>
      <c r="AE240" s="170"/>
      <c r="AO240" s="170"/>
      <c r="AY240" s="170"/>
      <c r="AZ240" s="170"/>
      <c r="BA240" s="170"/>
      <c r="BB240" s="170"/>
      <c r="BC240" s="170"/>
      <c r="BD240" s="170"/>
      <c r="BE240" s="170"/>
      <c r="BF240" s="170"/>
      <c r="BI240" s="170"/>
      <c r="BS240" s="170"/>
      <c r="CC240" s="170"/>
      <c r="CM240" s="170"/>
      <c r="CW240" s="170"/>
      <c r="DG240" s="170"/>
      <c r="DQ240" s="170"/>
      <c r="EA240" s="170"/>
      <c r="EK240" s="170"/>
      <c r="EU240" s="170"/>
      <c r="FE240" s="170"/>
      <c r="FO240" s="170"/>
      <c r="FY240" s="170"/>
      <c r="GI240" s="170"/>
      <c r="GS240" s="170"/>
      <c r="HC240" s="170"/>
      <c r="HM240" s="170"/>
      <c r="HW240" s="170"/>
    </row>
    <row r="241" spans="1:231" s="3" customFormat="1" x14ac:dyDescent="0.25">
      <c r="A241" s="170"/>
      <c r="K241" s="170"/>
      <c r="U241" s="170"/>
      <c r="AE241" s="170"/>
      <c r="AO241" s="170"/>
      <c r="AY241" s="170"/>
      <c r="AZ241" s="170"/>
      <c r="BA241" s="170"/>
      <c r="BB241" s="170"/>
      <c r="BC241" s="170"/>
      <c r="BD241" s="170"/>
      <c r="BE241" s="170"/>
      <c r="BF241" s="170"/>
      <c r="BI241" s="170"/>
      <c r="BS241" s="170"/>
      <c r="CC241" s="170"/>
      <c r="CM241" s="170"/>
      <c r="CW241" s="170"/>
      <c r="DG241" s="170"/>
      <c r="DQ241" s="170"/>
      <c r="EA241" s="170"/>
      <c r="EK241" s="170"/>
      <c r="EU241" s="170"/>
      <c r="FE241" s="170"/>
      <c r="FO241" s="170"/>
      <c r="FY241" s="170"/>
      <c r="GI241" s="170"/>
      <c r="GS241" s="170"/>
      <c r="HC241" s="170"/>
      <c r="HM241" s="170"/>
      <c r="HW241" s="170"/>
    </row>
    <row r="242" spans="1:231" s="3" customFormat="1" x14ac:dyDescent="0.25">
      <c r="A242" s="170"/>
      <c r="K242" s="170"/>
      <c r="U242" s="170"/>
      <c r="AE242" s="170"/>
      <c r="AO242" s="170"/>
      <c r="AY242" s="170"/>
      <c r="AZ242" s="170"/>
      <c r="BA242" s="170"/>
      <c r="BB242" s="170"/>
      <c r="BC242" s="170"/>
      <c r="BD242" s="170"/>
      <c r="BE242" s="170"/>
      <c r="BF242" s="170"/>
      <c r="BI242" s="170"/>
      <c r="BS242" s="170"/>
      <c r="CC242" s="170"/>
      <c r="CM242" s="170"/>
      <c r="CW242" s="170"/>
      <c r="DG242" s="170"/>
      <c r="DQ242" s="170"/>
      <c r="EA242" s="170"/>
      <c r="EK242" s="170"/>
      <c r="EU242" s="170"/>
      <c r="FE242" s="170"/>
      <c r="FO242" s="170"/>
      <c r="FY242" s="170"/>
      <c r="GI242" s="170"/>
      <c r="GS242" s="170"/>
      <c r="HC242" s="170"/>
      <c r="HM242" s="170"/>
      <c r="HW242" s="170"/>
    </row>
    <row r="243" spans="1:231" s="3" customFormat="1" x14ac:dyDescent="0.25">
      <c r="A243" s="170"/>
      <c r="K243" s="170"/>
      <c r="U243" s="170"/>
      <c r="AE243" s="170"/>
      <c r="AO243" s="170"/>
      <c r="AY243" s="170"/>
      <c r="AZ243" s="170"/>
      <c r="BA243" s="170"/>
      <c r="BB243" s="170"/>
      <c r="BC243" s="170"/>
      <c r="BD243" s="170"/>
      <c r="BE243" s="170"/>
      <c r="BF243" s="170"/>
      <c r="BI243" s="170"/>
      <c r="BS243" s="170"/>
      <c r="CC243" s="170"/>
      <c r="CM243" s="170"/>
      <c r="CW243" s="170"/>
      <c r="DG243" s="170"/>
      <c r="DQ243" s="170"/>
      <c r="EA243" s="170"/>
      <c r="EK243" s="170"/>
      <c r="EU243" s="170"/>
      <c r="FE243" s="170"/>
      <c r="FO243" s="170"/>
      <c r="FY243" s="170"/>
      <c r="GI243" s="170"/>
      <c r="GS243" s="170"/>
      <c r="HC243" s="170"/>
      <c r="HM243" s="170"/>
      <c r="HW243" s="170"/>
    </row>
    <row r="244" spans="1:231" s="3" customFormat="1" x14ac:dyDescent="0.25">
      <c r="A244" s="170"/>
      <c r="K244" s="170"/>
      <c r="U244" s="170"/>
      <c r="AE244" s="170"/>
      <c r="AO244" s="170"/>
      <c r="AY244" s="170"/>
      <c r="AZ244" s="170"/>
      <c r="BA244" s="170"/>
      <c r="BB244" s="170"/>
      <c r="BC244" s="170"/>
      <c r="BD244" s="170"/>
      <c r="BE244" s="170"/>
      <c r="BF244" s="170"/>
      <c r="BI244" s="170"/>
      <c r="BS244" s="170"/>
      <c r="CC244" s="170"/>
      <c r="CM244" s="170"/>
      <c r="CW244" s="170"/>
      <c r="DG244" s="170"/>
      <c r="DQ244" s="170"/>
      <c r="EA244" s="170"/>
      <c r="EK244" s="170"/>
      <c r="EU244" s="170"/>
      <c r="FE244" s="170"/>
      <c r="FO244" s="170"/>
      <c r="FY244" s="170"/>
      <c r="GI244" s="170"/>
      <c r="GS244" s="170"/>
      <c r="HC244" s="170"/>
      <c r="HM244" s="170"/>
      <c r="HW244" s="170"/>
    </row>
    <row r="245" spans="1:231" s="3" customFormat="1" x14ac:dyDescent="0.25">
      <c r="A245" s="170"/>
      <c r="K245" s="170"/>
      <c r="U245" s="170"/>
      <c r="AE245" s="170"/>
      <c r="AO245" s="170"/>
      <c r="AY245" s="170"/>
      <c r="AZ245" s="170"/>
      <c r="BA245" s="170"/>
      <c r="BB245" s="170"/>
      <c r="BC245" s="170"/>
      <c r="BD245" s="170"/>
      <c r="BE245" s="170"/>
      <c r="BF245" s="170"/>
      <c r="BI245" s="170"/>
      <c r="BS245" s="170"/>
      <c r="CC245" s="170"/>
      <c r="CM245" s="170"/>
      <c r="CW245" s="170"/>
      <c r="DG245" s="170"/>
      <c r="DQ245" s="170"/>
      <c r="EA245" s="170"/>
      <c r="EK245" s="170"/>
      <c r="EU245" s="170"/>
      <c r="FE245" s="170"/>
      <c r="FO245" s="170"/>
      <c r="FY245" s="170"/>
      <c r="GI245" s="170"/>
      <c r="GS245" s="170"/>
      <c r="HC245" s="170"/>
      <c r="HM245" s="170"/>
      <c r="HW245" s="170"/>
    </row>
    <row r="246" spans="1:231" s="3" customFormat="1" x14ac:dyDescent="0.25">
      <c r="A246" s="170"/>
      <c r="K246" s="170"/>
      <c r="U246" s="170"/>
      <c r="AE246" s="170"/>
      <c r="AO246" s="170"/>
      <c r="AY246" s="170"/>
      <c r="AZ246" s="170"/>
      <c r="BA246" s="170"/>
      <c r="BB246" s="170"/>
      <c r="BC246" s="170"/>
      <c r="BD246" s="170"/>
      <c r="BE246" s="170"/>
      <c r="BF246" s="170"/>
      <c r="BI246" s="170"/>
      <c r="BS246" s="170"/>
      <c r="CC246" s="170"/>
      <c r="CM246" s="170"/>
      <c r="CW246" s="170"/>
      <c r="DG246" s="170"/>
      <c r="DQ246" s="170"/>
      <c r="EA246" s="170"/>
      <c r="EK246" s="170"/>
      <c r="EU246" s="170"/>
      <c r="FE246" s="170"/>
      <c r="FO246" s="170"/>
      <c r="FY246" s="170"/>
      <c r="GI246" s="170"/>
      <c r="GS246" s="170"/>
      <c r="HC246" s="170"/>
      <c r="HM246" s="170"/>
      <c r="HW246" s="170"/>
    </row>
    <row r="247" spans="1:231" s="3" customFormat="1" x14ac:dyDescent="0.25">
      <c r="A247" s="170"/>
      <c r="K247" s="170"/>
      <c r="U247" s="170"/>
      <c r="AE247" s="170"/>
      <c r="AO247" s="170"/>
      <c r="AY247" s="170"/>
      <c r="AZ247" s="170"/>
      <c r="BA247" s="170"/>
      <c r="BB247" s="170"/>
      <c r="BC247" s="170"/>
      <c r="BD247" s="170"/>
      <c r="BE247" s="170"/>
      <c r="BF247" s="170"/>
      <c r="BI247" s="170"/>
      <c r="BS247" s="170"/>
      <c r="CC247" s="170"/>
      <c r="CM247" s="170"/>
      <c r="CW247" s="170"/>
      <c r="DG247" s="170"/>
      <c r="DQ247" s="170"/>
      <c r="EA247" s="170"/>
      <c r="EK247" s="170"/>
      <c r="EU247" s="170"/>
      <c r="FE247" s="170"/>
      <c r="FO247" s="170"/>
      <c r="FY247" s="170"/>
      <c r="GI247" s="170"/>
      <c r="GS247" s="170"/>
      <c r="HC247" s="170"/>
      <c r="HM247" s="170"/>
      <c r="HW247" s="170"/>
    </row>
    <row r="248" spans="1:231" s="3" customFormat="1" x14ac:dyDescent="0.25">
      <c r="A248" s="170"/>
      <c r="K248" s="170"/>
      <c r="U248" s="170"/>
      <c r="AE248" s="170"/>
      <c r="AO248" s="170"/>
      <c r="AY248" s="170"/>
      <c r="AZ248" s="170"/>
      <c r="BA248" s="170"/>
      <c r="BB248" s="170"/>
      <c r="BC248" s="170"/>
      <c r="BD248" s="170"/>
      <c r="BE248" s="170"/>
      <c r="BF248" s="170"/>
      <c r="BI248" s="170"/>
      <c r="BS248" s="170"/>
      <c r="CC248" s="170"/>
      <c r="CM248" s="170"/>
      <c r="CW248" s="170"/>
      <c r="DG248" s="170"/>
      <c r="DQ248" s="170"/>
      <c r="EA248" s="170"/>
      <c r="EK248" s="170"/>
      <c r="EU248" s="170"/>
      <c r="FE248" s="170"/>
      <c r="FO248" s="170"/>
      <c r="FY248" s="170"/>
      <c r="GI248" s="170"/>
      <c r="GS248" s="170"/>
      <c r="HC248" s="170"/>
      <c r="HM248" s="170"/>
      <c r="HW248" s="170"/>
    </row>
    <row r="249" spans="1:231" s="3" customFormat="1" x14ac:dyDescent="0.25">
      <c r="A249" s="170"/>
      <c r="K249" s="170"/>
      <c r="U249" s="170"/>
      <c r="AE249" s="170"/>
      <c r="AO249" s="170"/>
      <c r="AY249" s="170"/>
      <c r="AZ249" s="170"/>
      <c r="BA249" s="170"/>
      <c r="BB249" s="170"/>
      <c r="BC249" s="170"/>
      <c r="BD249" s="170"/>
      <c r="BE249" s="170"/>
      <c r="BF249" s="170"/>
      <c r="BI249" s="170"/>
      <c r="BS249" s="170"/>
      <c r="CC249" s="170"/>
      <c r="CM249" s="170"/>
      <c r="CW249" s="170"/>
      <c r="DG249" s="170"/>
      <c r="DQ249" s="170"/>
      <c r="EA249" s="170"/>
      <c r="EK249" s="170"/>
      <c r="EU249" s="170"/>
      <c r="FE249" s="170"/>
      <c r="FO249" s="170"/>
      <c r="FY249" s="170"/>
      <c r="GI249" s="170"/>
      <c r="GS249" s="170"/>
      <c r="HC249" s="170"/>
      <c r="HM249" s="170"/>
      <c r="HW249" s="170"/>
    </row>
    <row r="250" spans="1:231" s="3" customFormat="1" x14ac:dyDescent="0.25">
      <c r="A250" s="170"/>
      <c r="K250" s="170"/>
      <c r="U250" s="170"/>
      <c r="AE250" s="170"/>
      <c r="AO250" s="170"/>
      <c r="AY250" s="170"/>
      <c r="AZ250" s="170"/>
      <c r="BA250" s="170"/>
      <c r="BB250" s="170"/>
      <c r="BC250" s="170"/>
      <c r="BD250" s="170"/>
      <c r="BE250" s="170"/>
      <c r="BF250" s="170"/>
      <c r="BI250" s="170"/>
      <c r="BS250" s="170"/>
      <c r="CC250" s="170"/>
      <c r="CM250" s="170"/>
      <c r="CW250" s="170"/>
      <c r="DG250" s="170"/>
      <c r="DQ250" s="170"/>
      <c r="EA250" s="170"/>
      <c r="EK250" s="170"/>
      <c r="EU250" s="170"/>
      <c r="FE250" s="170"/>
      <c r="FO250" s="170"/>
      <c r="FY250" s="170"/>
      <c r="GI250" s="170"/>
      <c r="GS250" s="170"/>
      <c r="HC250" s="170"/>
      <c r="HM250" s="170"/>
      <c r="HW250" s="170"/>
    </row>
    <row r="251" spans="1:231" s="3" customFormat="1" x14ac:dyDescent="0.25">
      <c r="A251" s="170"/>
      <c r="K251" s="170"/>
      <c r="U251" s="170"/>
      <c r="AE251" s="170"/>
      <c r="AO251" s="170"/>
      <c r="AY251" s="170"/>
      <c r="AZ251" s="170"/>
      <c r="BA251" s="170"/>
      <c r="BB251" s="170"/>
      <c r="BC251" s="170"/>
      <c r="BD251" s="170"/>
      <c r="BE251" s="170"/>
      <c r="BF251" s="170"/>
      <c r="BI251" s="170"/>
      <c r="BS251" s="170"/>
      <c r="CC251" s="170"/>
      <c r="CM251" s="170"/>
      <c r="CW251" s="170"/>
      <c r="DG251" s="170"/>
      <c r="DQ251" s="170"/>
      <c r="EA251" s="170"/>
      <c r="EK251" s="170"/>
      <c r="EU251" s="170"/>
      <c r="FE251" s="170"/>
      <c r="FO251" s="170"/>
      <c r="FY251" s="170"/>
      <c r="GI251" s="170"/>
      <c r="GS251" s="170"/>
      <c r="HC251" s="170"/>
      <c r="HM251" s="170"/>
      <c r="HW251" s="170"/>
    </row>
    <row r="252" spans="1:231" s="3" customFormat="1" x14ac:dyDescent="0.25">
      <c r="A252" s="170"/>
      <c r="K252" s="170"/>
      <c r="U252" s="170"/>
      <c r="AE252" s="170"/>
      <c r="AO252" s="170"/>
      <c r="AY252" s="170"/>
      <c r="AZ252" s="170"/>
      <c r="BA252" s="170"/>
      <c r="BB252" s="170"/>
      <c r="BC252" s="170"/>
      <c r="BD252" s="170"/>
      <c r="BE252" s="170"/>
      <c r="BF252" s="170"/>
      <c r="BI252" s="170"/>
      <c r="BS252" s="170"/>
      <c r="CC252" s="170"/>
      <c r="CM252" s="170"/>
      <c r="CW252" s="170"/>
      <c r="DG252" s="170"/>
      <c r="DQ252" s="170"/>
      <c r="EA252" s="170"/>
      <c r="EK252" s="170"/>
      <c r="EU252" s="170"/>
      <c r="FE252" s="170"/>
      <c r="FO252" s="170"/>
      <c r="FY252" s="170"/>
      <c r="GI252" s="170"/>
      <c r="GS252" s="170"/>
      <c r="HC252" s="170"/>
      <c r="HM252" s="170"/>
      <c r="HW252" s="170"/>
    </row>
    <row r="253" spans="1:231" s="3" customFormat="1" x14ac:dyDescent="0.25">
      <c r="A253" s="170"/>
      <c r="K253" s="170"/>
      <c r="U253" s="170"/>
      <c r="AE253" s="170"/>
      <c r="AO253" s="170"/>
      <c r="AY253" s="170"/>
      <c r="AZ253" s="170"/>
      <c r="BA253" s="170"/>
      <c r="BB253" s="170"/>
      <c r="BC253" s="170"/>
      <c r="BD253" s="170"/>
      <c r="BE253" s="170"/>
      <c r="BF253" s="170"/>
      <c r="BI253" s="170"/>
      <c r="BS253" s="170"/>
      <c r="CC253" s="170"/>
      <c r="CM253" s="170"/>
      <c r="CW253" s="170"/>
      <c r="DG253" s="170"/>
      <c r="DQ253" s="170"/>
      <c r="EA253" s="170"/>
      <c r="EK253" s="170"/>
      <c r="EU253" s="170"/>
      <c r="FE253" s="170"/>
      <c r="FO253" s="170"/>
      <c r="FY253" s="170"/>
      <c r="GI253" s="170"/>
      <c r="GS253" s="170"/>
      <c r="HC253" s="170"/>
      <c r="HM253" s="170"/>
      <c r="HW253" s="170"/>
    </row>
    <row r="254" spans="1:231" s="3" customFormat="1" x14ac:dyDescent="0.25">
      <c r="A254" s="170"/>
      <c r="K254" s="170"/>
      <c r="U254" s="170"/>
      <c r="AE254" s="170"/>
      <c r="AO254" s="170"/>
      <c r="AY254" s="170"/>
      <c r="AZ254" s="170"/>
      <c r="BA254" s="170"/>
      <c r="BB254" s="170"/>
      <c r="BC254" s="170"/>
      <c r="BD254" s="170"/>
      <c r="BE254" s="170"/>
      <c r="BF254" s="170"/>
      <c r="BI254" s="170"/>
      <c r="BS254" s="170"/>
      <c r="CC254" s="170"/>
      <c r="CM254" s="170"/>
      <c r="CW254" s="170"/>
      <c r="DG254" s="170"/>
      <c r="DQ254" s="170"/>
      <c r="EA254" s="170"/>
      <c r="EK254" s="170"/>
      <c r="EU254" s="170"/>
      <c r="FE254" s="170"/>
      <c r="FO254" s="170"/>
      <c r="FY254" s="170"/>
      <c r="GI254" s="170"/>
      <c r="GS254" s="170"/>
      <c r="HC254" s="170"/>
      <c r="HM254" s="170"/>
      <c r="HW254" s="170"/>
    </row>
    <row r="255" spans="1:231" s="3" customFormat="1" x14ac:dyDescent="0.25">
      <c r="A255" s="170"/>
      <c r="K255" s="170"/>
      <c r="U255" s="170"/>
      <c r="AE255" s="170"/>
      <c r="AO255" s="170"/>
      <c r="AY255" s="170"/>
      <c r="AZ255" s="170"/>
      <c r="BA255" s="170"/>
      <c r="BB255" s="170"/>
      <c r="BC255" s="170"/>
      <c r="BD255" s="170"/>
      <c r="BE255" s="170"/>
      <c r="BF255" s="170"/>
      <c r="BI255" s="170"/>
      <c r="BS255" s="170"/>
      <c r="CC255" s="170"/>
      <c r="CM255" s="170"/>
      <c r="CW255" s="170"/>
      <c r="DG255" s="170"/>
      <c r="DQ255" s="170"/>
      <c r="EA255" s="170"/>
      <c r="EK255" s="170"/>
      <c r="EU255" s="170"/>
      <c r="FE255" s="170"/>
      <c r="FO255" s="170"/>
      <c r="FY255" s="170"/>
      <c r="GI255" s="170"/>
      <c r="GS255" s="170"/>
      <c r="HC255" s="170"/>
      <c r="HM255" s="170"/>
      <c r="HW255" s="170"/>
    </row>
    <row r="256" spans="1:231" s="3" customFormat="1" x14ac:dyDescent="0.25">
      <c r="A256" s="170"/>
      <c r="K256" s="170"/>
      <c r="U256" s="170"/>
      <c r="AE256" s="170"/>
      <c r="AO256" s="170"/>
      <c r="AY256" s="170"/>
      <c r="AZ256" s="170"/>
      <c r="BA256" s="170"/>
      <c r="BB256" s="170"/>
      <c r="BC256" s="170"/>
      <c r="BD256" s="170"/>
      <c r="BE256" s="170"/>
      <c r="BF256" s="170"/>
      <c r="BI256" s="170"/>
      <c r="BS256" s="170"/>
      <c r="CC256" s="170"/>
      <c r="CM256" s="170"/>
      <c r="CW256" s="170"/>
      <c r="DG256" s="170"/>
      <c r="DQ256" s="170"/>
      <c r="EA256" s="170"/>
      <c r="EK256" s="170"/>
      <c r="EU256" s="170"/>
      <c r="FE256" s="170"/>
      <c r="FO256" s="170"/>
      <c r="FY256" s="170"/>
      <c r="GI256" s="170"/>
      <c r="GS256" s="170"/>
      <c r="HC256" s="170"/>
      <c r="HM256" s="170"/>
      <c r="HW256" s="170"/>
    </row>
    <row r="257" spans="1:231" s="3" customFormat="1" x14ac:dyDescent="0.25">
      <c r="A257" s="170"/>
      <c r="K257" s="170"/>
      <c r="U257" s="170"/>
      <c r="AE257" s="170"/>
      <c r="AO257" s="170"/>
      <c r="AY257" s="170"/>
      <c r="AZ257" s="170"/>
      <c r="BA257" s="170"/>
      <c r="BB257" s="170"/>
      <c r="BC257" s="170"/>
      <c r="BD257" s="170"/>
      <c r="BE257" s="170"/>
      <c r="BF257" s="170"/>
      <c r="BI257" s="170"/>
      <c r="BS257" s="170"/>
      <c r="CC257" s="170"/>
      <c r="CM257" s="170"/>
      <c r="CW257" s="170"/>
      <c r="DG257" s="170"/>
      <c r="DQ257" s="170"/>
      <c r="EA257" s="170"/>
      <c r="EK257" s="170"/>
      <c r="EU257" s="170"/>
      <c r="FE257" s="170"/>
      <c r="FO257" s="170"/>
      <c r="FY257" s="170"/>
      <c r="GI257" s="170"/>
      <c r="GS257" s="170"/>
      <c r="HC257" s="170"/>
      <c r="HM257" s="170"/>
      <c r="HW257" s="170"/>
    </row>
    <row r="258" spans="1:231" s="3" customFormat="1" x14ac:dyDescent="0.25">
      <c r="A258" s="170"/>
      <c r="K258" s="170"/>
      <c r="U258" s="170"/>
      <c r="AE258" s="170"/>
      <c r="AO258" s="170"/>
      <c r="AY258" s="170"/>
      <c r="AZ258" s="170"/>
      <c r="BA258" s="170"/>
      <c r="BB258" s="170"/>
      <c r="BC258" s="170"/>
      <c r="BD258" s="170"/>
      <c r="BE258" s="170"/>
      <c r="BF258" s="170"/>
      <c r="BI258" s="170"/>
      <c r="BS258" s="170"/>
      <c r="CC258" s="170"/>
      <c r="CM258" s="170"/>
      <c r="CW258" s="170"/>
      <c r="DG258" s="170"/>
      <c r="DQ258" s="170"/>
      <c r="EA258" s="170"/>
      <c r="EK258" s="170"/>
      <c r="EU258" s="170"/>
      <c r="FE258" s="170"/>
      <c r="FO258" s="170"/>
      <c r="FY258" s="170"/>
      <c r="GI258" s="170"/>
      <c r="GS258" s="170"/>
      <c r="HC258" s="170"/>
      <c r="HM258" s="170"/>
      <c r="HW258" s="170"/>
    </row>
    <row r="259" spans="1:231" s="3" customFormat="1" x14ac:dyDescent="0.25">
      <c r="A259" s="170"/>
      <c r="K259" s="170"/>
      <c r="U259" s="170"/>
      <c r="AE259" s="170"/>
      <c r="AO259" s="170"/>
      <c r="AY259" s="170"/>
      <c r="AZ259" s="170"/>
      <c r="BA259" s="170"/>
      <c r="BB259" s="170"/>
      <c r="BC259" s="170"/>
      <c r="BD259" s="170"/>
      <c r="BE259" s="170"/>
      <c r="BF259" s="170"/>
      <c r="BI259" s="170"/>
      <c r="BS259" s="170"/>
      <c r="CC259" s="170"/>
      <c r="CM259" s="170"/>
      <c r="CW259" s="170"/>
      <c r="DG259" s="170"/>
      <c r="DQ259" s="170"/>
      <c r="EA259" s="170"/>
      <c r="EK259" s="170"/>
      <c r="EU259" s="170"/>
      <c r="FE259" s="170"/>
      <c r="FO259" s="170"/>
      <c r="FY259" s="170"/>
      <c r="GI259" s="170"/>
      <c r="GS259" s="170"/>
      <c r="HC259" s="170"/>
      <c r="HM259" s="170"/>
      <c r="HW259" s="170"/>
    </row>
    <row r="260" spans="1:231" s="3" customFormat="1" x14ac:dyDescent="0.25">
      <c r="A260" s="170"/>
      <c r="K260" s="170"/>
      <c r="U260" s="170"/>
      <c r="AE260" s="170"/>
      <c r="AO260" s="170"/>
      <c r="AY260" s="170"/>
      <c r="AZ260" s="170"/>
      <c r="BA260" s="170"/>
      <c r="BB260" s="170"/>
      <c r="BC260" s="170"/>
      <c r="BD260" s="170"/>
      <c r="BE260" s="170"/>
      <c r="BF260" s="170"/>
      <c r="BI260" s="170"/>
      <c r="BS260" s="170"/>
      <c r="CC260" s="170"/>
      <c r="CM260" s="170"/>
      <c r="CW260" s="170"/>
      <c r="DG260" s="170"/>
      <c r="DQ260" s="170"/>
      <c r="EA260" s="170"/>
      <c r="EK260" s="170"/>
      <c r="EU260" s="170"/>
      <c r="FE260" s="170"/>
      <c r="FO260" s="170"/>
      <c r="FY260" s="170"/>
      <c r="GI260" s="170"/>
      <c r="GS260" s="170"/>
      <c r="HC260" s="170"/>
      <c r="HM260" s="170"/>
      <c r="HW260" s="170"/>
    </row>
    <row r="261" spans="1:231" s="3" customFormat="1" x14ac:dyDescent="0.25">
      <c r="A261" s="170"/>
      <c r="K261" s="170"/>
      <c r="U261" s="170"/>
      <c r="AE261" s="170"/>
      <c r="AO261" s="170"/>
      <c r="AY261" s="170"/>
      <c r="AZ261" s="170"/>
      <c r="BA261" s="170"/>
      <c r="BB261" s="170"/>
      <c r="BC261" s="170"/>
      <c r="BD261" s="170"/>
      <c r="BE261" s="170"/>
      <c r="BF261" s="170"/>
      <c r="BI261" s="170"/>
      <c r="BS261" s="170"/>
      <c r="CC261" s="170"/>
      <c r="CM261" s="170"/>
      <c r="CW261" s="170"/>
      <c r="DG261" s="170"/>
      <c r="DQ261" s="170"/>
      <c r="EA261" s="170"/>
      <c r="EK261" s="170"/>
      <c r="EU261" s="170"/>
      <c r="FE261" s="170"/>
      <c r="FO261" s="170"/>
      <c r="FY261" s="170"/>
      <c r="GI261" s="170"/>
      <c r="GS261" s="170"/>
      <c r="HC261" s="170"/>
      <c r="HM261" s="170"/>
      <c r="HW261" s="170"/>
    </row>
    <row r="262" spans="1:231" s="3" customFormat="1" x14ac:dyDescent="0.25">
      <c r="A262" s="170"/>
      <c r="K262" s="170"/>
      <c r="U262" s="170"/>
      <c r="AE262" s="170"/>
      <c r="AO262" s="170"/>
      <c r="AY262" s="170"/>
      <c r="AZ262" s="170"/>
      <c r="BA262" s="170"/>
      <c r="BB262" s="170"/>
      <c r="BC262" s="170"/>
      <c r="BD262" s="170"/>
      <c r="BE262" s="170"/>
      <c r="BF262" s="170"/>
      <c r="BI262" s="170"/>
      <c r="BS262" s="170"/>
      <c r="CC262" s="170"/>
      <c r="CM262" s="170"/>
      <c r="CW262" s="170"/>
      <c r="DG262" s="170"/>
      <c r="DQ262" s="170"/>
      <c r="EA262" s="170"/>
      <c r="EK262" s="170"/>
      <c r="EU262" s="170"/>
      <c r="FE262" s="170"/>
      <c r="FO262" s="170"/>
      <c r="FY262" s="170"/>
      <c r="GI262" s="170"/>
      <c r="GS262" s="170"/>
      <c r="HC262" s="170"/>
      <c r="HM262" s="170"/>
      <c r="HW262" s="170"/>
    </row>
    <row r="263" spans="1:231" s="3" customFormat="1" x14ac:dyDescent="0.25">
      <c r="A263" s="170"/>
      <c r="K263" s="170"/>
      <c r="U263" s="170"/>
      <c r="AE263" s="170"/>
      <c r="AO263" s="170"/>
      <c r="AY263" s="170"/>
      <c r="AZ263" s="170"/>
      <c r="BA263" s="170"/>
      <c r="BB263" s="170"/>
      <c r="BC263" s="170"/>
      <c r="BD263" s="170"/>
      <c r="BE263" s="170"/>
      <c r="BF263" s="170"/>
      <c r="BI263" s="170"/>
      <c r="BS263" s="170"/>
      <c r="CC263" s="170"/>
      <c r="CM263" s="170"/>
      <c r="CW263" s="170"/>
      <c r="DG263" s="170"/>
      <c r="DQ263" s="170"/>
      <c r="EA263" s="170"/>
      <c r="EK263" s="170"/>
      <c r="EU263" s="170"/>
      <c r="FE263" s="170"/>
      <c r="FO263" s="170"/>
      <c r="FY263" s="170"/>
      <c r="GI263" s="170"/>
      <c r="GS263" s="170"/>
      <c r="HC263" s="170"/>
      <c r="HM263" s="170"/>
      <c r="HW263" s="170"/>
    </row>
    <row r="264" spans="1:231" s="3" customFormat="1" x14ac:dyDescent="0.25">
      <c r="A264" s="170"/>
      <c r="K264" s="170"/>
      <c r="U264" s="170"/>
      <c r="AE264" s="170"/>
      <c r="AO264" s="170"/>
      <c r="AY264" s="170"/>
      <c r="AZ264" s="170"/>
      <c r="BA264" s="170"/>
      <c r="BB264" s="170"/>
      <c r="BC264" s="170"/>
      <c r="BD264" s="170"/>
      <c r="BE264" s="170"/>
      <c r="BF264" s="170"/>
      <c r="BI264" s="170"/>
      <c r="BS264" s="170"/>
      <c r="CC264" s="170"/>
      <c r="CM264" s="170"/>
      <c r="CW264" s="170"/>
      <c r="DG264" s="170"/>
      <c r="DQ264" s="170"/>
      <c r="EA264" s="170"/>
      <c r="EK264" s="170"/>
      <c r="EU264" s="170"/>
      <c r="FE264" s="170"/>
      <c r="FO264" s="170"/>
      <c r="FY264" s="170"/>
      <c r="GI264" s="170"/>
      <c r="GS264" s="170"/>
      <c r="HC264" s="170"/>
      <c r="HM264" s="170"/>
      <c r="HW264" s="170"/>
    </row>
    <row r="265" spans="1:231" s="3" customFormat="1" x14ac:dyDescent="0.25">
      <c r="A265" s="170"/>
      <c r="K265" s="170"/>
      <c r="U265" s="170"/>
      <c r="AE265" s="170"/>
      <c r="AO265" s="170"/>
      <c r="AY265" s="170"/>
      <c r="AZ265" s="170"/>
      <c r="BA265" s="170"/>
      <c r="BB265" s="170"/>
      <c r="BC265" s="170"/>
      <c r="BD265" s="170"/>
      <c r="BE265" s="170"/>
      <c r="BF265" s="170"/>
      <c r="BI265" s="170"/>
      <c r="BS265" s="170"/>
      <c r="CC265" s="170"/>
      <c r="CM265" s="170"/>
      <c r="CW265" s="170"/>
      <c r="DG265" s="170"/>
      <c r="DQ265" s="170"/>
      <c r="EA265" s="170"/>
      <c r="EK265" s="170"/>
      <c r="EU265" s="170"/>
      <c r="FE265" s="170"/>
      <c r="FO265" s="170"/>
      <c r="FY265" s="170"/>
      <c r="GI265" s="170"/>
      <c r="GS265" s="170"/>
      <c r="HC265" s="170"/>
      <c r="HM265" s="170"/>
      <c r="HW265" s="170"/>
    </row>
    <row r="266" spans="1:231" s="3" customFormat="1" x14ac:dyDescent="0.25">
      <c r="A266" s="170"/>
      <c r="K266" s="170"/>
      <c r="U266" s="170"/>
      <c r="AE266" s="170"/>
      <c r="AO266" s="170"/>
      <c r="AY266" s="170"/>
      <c r="AZ266" s="170"/>
      <c r="BA266" s="170"/>
      <c r="BB266" s="170"/>
      <c r="BC266" s="170"/>
      <c r="BD266" s="170"/>
      <c r="BE266" s="170"/>
      <c r="BF266" s="170"/>
      <c r="BI266" s="170"/>
      <c r="BS266" s="170"/>
      <c r="CC266" s="170"/>
      <c r="CM266" s="170"/>
      <c r="CW266" s="170"/>
      <c r="DG266" s="170"/>
      <c r="DQ266" s="170"/>
      <c r="EA266" s="170"/>
      <c r="EK266" s="170"/>
      <c r="EU266" s="170"/>
      <c r="FE266" s="170"/>
      <c r="FO266" s="170"/>
      <c r="FY266" s="170"/>
      <c r="GI266" s="170"/>
      <c r="GS266" s="170"/>
      <c r="HC266" s="170"/>
      <c r="HM266" s="170"/>
      <c r="HW266" s="170"/>
    </row>
    <row r="267" spans="1:231" s="3" customFormat="1" x14ac:dyDescent="0.25">
      <c r="A267" s="170"/>
      <c r="K267" s="170"/>
      <c r="U267" s="170"/>
      <c r="AE267" s="170"/>
      <c r="AO267" s="170"/>
      <c r="AY267" s="170"/>
      <c r="AZ267" s="170"/>
      <c r="BA267" s="170"/>
      <c r="BB267" s="170"/>
      <c r="BC267" s="170"/>
      <c r="BD267" s="170"/>
      <c r="BE267" s="170"/>
      <c r="BF267" s="170"/>
      <c r="BI267" s="170"/>
      <c r="BS267" s="170"/>
      <c r="CC267" s="170"/>
      <c r="CM267" s="170"/>
      <c r="CW267" s="170"/>
      <c r="DG267" s="170"/>
      <c r="DQ267" s="170"/>
      <c r="EA267" s="170"/>
      <c r="EK267" s="170"/>
      <c r="EU267" s="170"/>
      <c r="FE267" s="170"/>
      <c r="FO267" s="170"/>
      <c r="FY267" s="170"/>
      <c r="GI267" s="170"/>
      <c r="GS267" s="170"/>
      <c r="HC267" s="170"/>
      <c r="HM267" s="170"/>
      <c r="HW267" s="170"/>
    </row>
    <row r="268" spans="1:231" s="3" customFormat="1" x14ac:dyDescent="0.25">
      <c r="A268" s="170"/>
      <c r="K268" s="170"/>
      <c r="U268" s="170"/>
      <c r="AE268" s="170"/>
      <c r="AO268" s="170"/>
      <c r="AY268" s="170"/>
      <c r="AZ268" s="170"/>
      <c r="BA268" s="170"/>
      <c r="BB268" s="170"/>
      <c r="BC268" s="170"/>
      <c r="BD268" s="170"/>
      <c r="BE268" s="170"/>
      <c r="BF268" s="170"/>
      <c r="BI268" s="170"/>
      <c r="BS268" s="170"/>
      <c r="CC268" s="170"/>
      <c r="CM268" s="170"/>
      <c r="CW268" s="170"/>
      <c r="DG268" s="170"/>
      <c r="DQ268" s="170"/>
      <c r="EA268" s="170"/>
      <c r="EK268" s="170"/>
      <c r="EU268" s="170"/>
      <c r="FE268" s="170"/>
      <c r="FO268" s="170"/>
      <c r="FY268" s="170"/>
      <c r="GI268" s="170"/>
      <c r="GS268" s="170"/>
      <c r="HC268" s="170"/>
      <c r="HM268" s="170"/>
      <c r="HW268" s="170"/>
    </row>
    <row r="269" spans="1:231" s="3" customFormat="1" x14ac:dyDescent="0.25">
      <c r="A269" s="170"/>
      <c r="K269" s="170"/>
      <c r="U269" s="170"/>
      <c r="AE269" s="170"/>
      <c r="AO269" s="170"/>
      <c r="AY269" s="170"/>
      <c r="AZ269" s="170"/>
      <c r="BA269" s="170"/>
      <c r="BB269" s="170"/>
      <c r="BC269" s="170"/>
      <c r="BD269" s="170"/>
      <c r="BE269" s="170"/>
      <c r="BF269" s="170"/>
      <c r="BI269" s="170"/>
      <c r="BS269" s="170"/>
      <c r="CC269" s="170"/>
      <c r="CM269" s="170"/>
      <c r="CW269" s="170"/>
      <c r="DG269" s="170"/>
      <c r="DQ269" s="170"/>
      <c r="EA269" s="170"/>
      <c r="EK269" s="170"/>
      <c r="EU269" s="170"/>
      <c r="FE269" s="170"/>
      <c r="FO269" s="170"/>
      <c r="FY269" s="170"/>
      <c r="GI269" s="170"/>
      <c r="GS269" s="170"/>
      <c r="HC269" s="170"/>
      <c r="HM269" s="170"/>
      <c r="HW269" s="170"/>
    </row>
    <row r="270" spans="1:231" s="3" customFormat="1" x14ac:dyDescent="0.25">
      <c r="A270" s="170"/>
      <c r="K270" s="170"/>
      <c r="U270" s="170"/>
      <c r="AE270" s="170"/>
      <c r="AO270" s="170"/>
      <c r="AY270" s="170"/>
      <c r="AZ270" s="170"/>
      <c r="BA270" s="170"/>
      <c r="BB270" s="170"/>
      <c r="BC270" s="170"/>
      <c r="BD270" s="170"/>
      <c r="BE270" s="170"/>
      <c r="BF270" s="170"/>
      <c r="BI270" s="170"/>
      <c r="BS270" s="170"/>
      <c r="CC270" s="170"/>
      <c r="CM270" s="170"/>
      <c r="CW270" s="170"/>
      <c r="DG270" s="170"/>
      <c r="DQ270" s="170"/>
      <c r="EA270" s="170"/>
      <c r="EK270" s="170"/>
      <c r="EU270" s="170"/>
      <c r="FE270" s="170"/>
      <c r="FO270" s="170"/>
      <c r="FY270" s="170"/>
      <c r="GI270" s="170"/>
      <c r="GS270" s="170"/>
      <c r="HC270" s="170"/>
      <c r="HM270" s="170"/>
      <c r="HW270" s="170"/>
    </row>
    <row r="271" spans="1:231" s="3" customFormat="1" x14ac:dyDescent="0.25">
      <c r="A271" s="170"/>
      <c r="K271" s="170"/>
      <c r="U271" s="170"/>
      <c r="AE271" s="170"/>
      <c r="AO271" s="170"/>
      <c r="AY271" s="170"/>
      <c r="AZ271" s="170"/>
      <c r="BA271" s="170"/>
      <c r="BB271" s="170"/>
      <c r="BC271" s="170"/>
      <c r="BD271" s="170"/>
      <c r="BE271" s="170"/>
      <c r="BF271" s="170"/>
      <c r="BI271" s="170"/>
      <c r="BS271" s="170"/>
      <c r="CC271" s="170"/>
      <c r="CM271" s="170"/>
      <c r="CW271" s="170"/>
      <c r="DG271" s="170"/>
      <c r="DQ271" s="170"/>
      <c r="EA271" s="170"/>
      <c r="EK271" s="170"/>
      <c r="EU271" s="170"/>
      <c r="FE271" s="170"/>
      <c r="FO271" s="170"/>
      <c r="FY271" s="170"/>
      <c r="GI271" s="170"/>
      <c r="GS271" s="170"/>
      <c r="HC271" s="170"/>
      <c r="HM271" s="170"/>
      <c r="HW271" s="170"/>
    </row>
    <row r="272" spans="1:231" s="3" customFormat="1" x14ac:dyDescent="0.25">
      <c r="A272" s="170"/>
      <c r="K272" s="170"/>
      <c r="U272" s="170"/>
      <c r="AE272" s="170"/>
      <c r="AO272" s="170"/>
      <c r="AY272" s="170"/>
      <c r="AZ272" s="170"/>
      <c r="BA272" s="170"/>
      <c r="BB272" s="170"/>
      <c r="BC272" s="170"/>
      <c r="BD272" s="170"/>
      <c r="BE272" s="170"/>
      <c r="BF272" s="170"/>
      <c r="BI272" s="170"/>
      <c r="BS272" s="170"/>
      <c r="CC272" s="170"/>
      <c r="CM272" s="170"/>
      <c r="CW272" s="170"/>
      <c r="DG272" s="170"/>
      <c r="DQ272" s="170"/>
      <c r="EA272" s="170"/>
      <c r="EK272" s="170"/>
      <c r="EU272" s="170"/>
      <c r="FE272" s="170"/>
      <c r="FO272" s="170"/>
      <c r="FY272" s="170"/>
      <c r="GI272" s="170"/>
      <c r="GS272" s="170"/>
      <c r="HC272" s="170"/>
      <c r="HM272" s="170"/>
      <c r="HW272" s="170"/>
    </row>
    <row r="273" spans="1:231" s="3" customFormat="1" x14ac:dyDescent="0.25">
      <c r="A273" s="170"/>
      <c r="K273" s="170"/>
      <c r="U273" s="170"/>
      <c r="AE273" s="170"/>
      <c r="AO273" s="170"/>
      <c r="AY273" s="170"/>
      <c r="AZ273" s="170"/>
      <c r="BA273" s="170"/>
      <c r="BB273" s="170"/>
      <c r="BC273" s="170"/>
      <c r="BD273" s="170"/>
      <c r="BE273" s="170"/>
      <c r="BF273" s="170"/>
      <c r="BI273" s="170"/>
      <c r="BS273" s="170"/>
      <c r="CC273" s="170"/>
      <c r="CM273" s="170"/>
      <c r="CW273" s="170"/>
      <c r="DG273" s="170"/>
      <c r="DQ273" s="170"/>
      <c r="EA273" s="170"/>
      <c r="EK273" s="170"/>
      <c r="EU273" s="170"/>
      <c r="FE273" s="170"/>
      <c r="FO273" s="170"/>
      <c r="FY273" s="170"/>
      <c r="GI273" s="170"/>
      <c r="GS273" s="170"/>
      <c r="HC273" s="170"/>
      <c r="HM273" s="170"/>
      <c r="HW273" s="170"/>
    </row>
    <row r="274" spans="1:231" s="3" customFormat="1" x14ac:dyDescent="0.25">
      <c r="A274" s="170"/>
      <c r="K274" s="170"/>
      <c r="U274" s="170"/>
      <c r="AE274" s="170"/>
      <c r="AO274" s="170"/>
      <c r="AY274" s="170"/>
      <c r="AZ274" s="170"/>
      <c r="BA274" s="170"/>
      <c r="BB274" s="170"/>
      <c r="BC274" s="170"/>
      <c r="BD274" s="170"/>
      <c r="BE274" s="170"/>
      <c r="BF274" s="170"/>
      <c r="BI274" s="170"/>
      <c r="BS274" s="170"/>
      <c r="CC274" s="170"/>
      <c r="CM274" s="170"/>
      <c r="CW274" s="170"/>
      <c r="DG274" s="170"/>
      <c r="DQ274" s="170"/>
      <c r="EA274" s="170"/>
      <c r="EK274" s="170"/>
      <c r="EU274" s="170"/>
      <c r="FE274" s="170"/>
      <c r="FO274" s="170"/>
      <c r="FY274" s="170"/>
      <c r="GI274" s="170"/>
      <c r="GS274" s="170"/>
      <c r="HC274" s="170"/>
      <c r="HM274" s="170"/>
      <c r="HW274" s="170"/>
    </row>
    <row r="275" spans="1:231" s="3" customFormat="1" x14ac:dyDescent="0.25">
      <c r="A275" s="170"/>
      <c r="K275" s="170"/>
      <c r="U275" s="170"/>
      <c r="AE275" s="170"/>
      <c r="AO275" s="170"/>
      <c r="AY275" s="170"/>
      <c r="AZ275" s="170"/>
      <c r="BA275" s="170"/>
      <c r="BB275" s="170"/>
      <c r="BC275" s="170"/>
      <c r="BD275" s="170"/>
      <c r="BE275" s="170"/>
      <c r="BF275" s="170"/>
      <c r="BI275" s="170"/>
      <c r="BS275" s="170"/>
      <c r="CC275" s="170"/>
      <c r="CM275" s="170"/>
      <c r="CW275" s="170"/>
      <c r="DG275" s="170"/>
      <c r="DQ275" s="170"/>
      <c r="EA275" s="170"/>
      <c r="EK275" s="170"/>
      <c r="EU275" s="170"/>
      <c r="FE275" s="170"/>
      <c r="FO275" s="170"/>
      <c r="FY275" s="170"/>
      <c r="GI275" s="170"/>
      <c r="GS275" s="170"/>
      <c r="HC275" s="170"/>
      <c r="HM275" s="170"/>
      <c r="HW275" s="170"/>
    </row>
    <row r="276" spans="1:231" s="3" customFormat="1" x14ac:dyDescent="0.25">
      <c r="A276" s="170"/>
      <c r="K276" s="170"/>
      <c r="U276" s="170"/>
      <c r="AE276" s="170"/>
      <c r="AO276" s="170"/>
      <c r="AY276" s="170"/>
      <c r="AZ276" s="170"/>
      <c r="BA276" s="170"/>
      <c r="BB276" s="170"/>
      <c r="BC276" s="170"/>
      <c r="BD276" s="170"/>
      <c r="BE276" s="170"/>
      <c r="BF276" s="170"/>
      <c r="BI276" s="170"/>
      <c r="BS276" s="170"/>
      <c r="CC276" s="170"/>
      <c r="CM276" s="170"/>
      <c r="CW276" s="170"/>
      <c r="DG276" s="170"/>
      <c r="DQ276" s="170"/>
      <c r="EA276" s="170"/>
      <c r="EK276" s="170"/>
      <c r="EU276" s="170"/>
      <c r="FE276" s="170"/>
      <c r="FO276" s="170"/>
      <c r="FY276" s="170"/>
      <c r="GI276" s="170"/>
      <c r="GS276" s="170"/>
      <c r="HC276" s="170"/>
      <c r="HM276" s="170"/>
      <c r="HW276" s="170"/>
    </row>
    <row r="277" spans="1:231" s="3" customFormat="1" x14ac:dyDescent="0.25">
      <c r="A277" s="170"/>
      <c r="K277" s="170"/>
      <c r="U277" s="170"/>
      <c r="AE277" s="170"/>
      <c r="AO277" s="170"/>
      <c r="AY277" s="170"/>
      <c r="AZ277" s="170"/>
      <c r="BA277" s="170"/>
      <c r="BB277" s="170"/>
      <c r="BC277" s="170"/>
      <c r="BD277" s="170"/>
      <c r="BE277" s="170"/>
      <c r="BF277" s="170"/>
      <c r="BI277" s="170"/>
      <c r="BS277" s="170"/>
      <c r="CC277" s="170"/>
      <c r="CM277" s="170"/>
      <c r="CW277" s="170"/>
      <c r="DG277" s="170"/>
      <c r="DQ277" s="170"/>
      <c r="EA277" s="170"/>
      <c r="EK277" s="170"/>
      <c r="EU277" s="170"/>
      <c r="FE277" s="170"/>
      <c r="FO277" s="170"/>
      <c r="FY277" s="170"/>
      <c r="GI277" s="170"/>
      <c r="GS277" s="170"/>
      <c r="HC277" s="170"/>
      <c r="HM277" s="170"/>
      <c r="HW277" s="170"/>
    </row>
    <row r="278" spans="1:231" s="3" customFormat="1" x14ac:dyDescent="0.25">
      <c r="A278" s="170"/>
      <c r="K278" s="170"/>
      <c r="U278" s="170"/>
      <c r="AE278" s="170"/>
      <c r="AO278" s="170"/>
      <c r="AY278" s="170"/>
      <c r="AZ278" s="170"/>
      <c r="BA278" s="170"/>
      <c r="BB278" s="170"/>
      <c r="BC278" s="170"/>
      <c r="BD278" s="170"/>
      <c r="BE278" s="170"/>
      <c r="BF278" s="170"/>
      <c r="BI278" s="170"/>
      <c r="BS278" s="170"/>
      <c r="CC278" s="170"/>
      <c r="CM278" s="170"/>
      <c r="CW278" s="170"/>
      <c r="DG278" s="170"/>
      <c r="DQ278" s="170"/>
      <c r="EA278" s="170"/>
      <c r="EK278" s="170"/>
      <c r="EU278" s="170"/>
      <c r="FE278" s="170"/>
      <c r="FO278" s="170"/>
      <c r="FY278" s="170"/>
      <c r="GI278" s="170"/>
      <c r="GS278" s="170"/>
      <c r="HC278" s="170"/>
      <c r="HM278" s="170"/>
      <c r="HW278" s="170"/>
    </row>
    <row r="279" spans="1:231" s="3" customFormat="1" x14ac:dyDescent="0.25">
      <c r="A279" s="170"/>
      <c r="K279" s="170"/>
      <c r="U279" s="170"/>
      <c r="AE279" s="170"/>
      <c r="AO279" s="170"/>
      <c r="AY279" s="170"/>
      <c r="AZ279" s="170"/>
      <c r="BA279" s="170"/>
      <c r="BB279" s="170"/>
      <c r="BC279" s="170"/>
      <c r="BD279" s="170"/>
      <c r="BE279" s="170"/>
      <c r="BF279" s="170"/>
      <c r="BI279" s="170"/>
      <c r="BS279" s="170"/>
      <c r="CC279" s="170"/>
      <c r="CM279" s="170"/>
      <c r="CW279" s="170"/>
      <c r="DG279" s="170"/>
      <c r="DQ279" s="170"/>
      <c r="EA279" s="170"/>
      <c r="EK279" s="170"/>
      <c r="EU279" s="170"/>
      <c r="FE279" s="170"/>
      <c r="FO279" s="170"/>
      <c r="FY279" s="170"/>
      <c r="GI279" s="170"/>
      <c r="GS279" s="170"/>
      <c r="HC279" s="170"/>
      <c r="HM279" s="170"/>
      <c r="HW279" s="170"/>
    </row>
    <row r="280" spans="1:231" s="3" customFormat="1" x14ac:dyDescent="0.25">
      <c r="A280" s="170"/>
      <c r="K280" s="170"/>
      <c r="U280" s="170"/>
      <c r="AE280" s="170"/>
      <c r="AO280" s="170"/>
      <c r="AY280" s="170"/>
      <c r="AZ280" s="170"/>
      <c r="BA280" s="170"/>
      <c r="BB280" s="170"/>
      <c r="BC280" s="170"/>
      <c r="BD280" s="170"/>
      <c r="BE280" s="170"/>
      <c r="BF280" s="170"/>
      <c r="BI280" s="170"/>
      <c r="BS280" s="170"/>
      <c r="CC280" s="170"/>
      <c r="CM280" s="170"/>
      <c r="CW280" s="170"/>
      <c r="DG280" s="170"/>
      <c r="DQ280" s="170"/>
      <c r="EA280" s="170"/>
      <c r="EK280" s="170"/>
      <c r="EU280" s="170"/>
      <c r="FE280" s="170"/>
      <c r="FO280" s="170"/>
      <c r="FY280" s="170"/>
      <c r="GI280" s="170"/>
      <c r="GS280" s="170"/>
      <c r="HC280" s="170"/>
      <c r="HM280" s="170"/>
      <c r="HW280" s="170"/>
    </row>
    <row r="281" spans="1:231" s="3" customFormat="1" x14ac:dyDescent="0.25">
      <c r="A281" s="170"/>
      <c r="K281" s="170"/>
      <c r="U281" s="170"/>
      <c r="AE281" s="170"/>
      <c r="AO281" s="170"/>
      <c r="AY281" s="170"/>
      <c r="AZ281" s="170"/>
      <c r="BA281" s="170"/>
      <c r="BB281" s="170"/>
      <c r="BC281" s="170"/>
      <c r="BD281" s="170"/>
      <c r="BE281" s="170"/>
      <c r="BF281" s="170"/>
      <c r="BI281" s="170"/>
      <c r="BS281" s="170"/>
      <c r="CC281" s="170"/>
      <c r="CM281" s="170"/>
      <c r="CW281" s="170"/>
      <c r="DG281" s="170"/>
      <c r="DQ281" s="170"/>
      <c r="EA281" s="170"/>
      <c r="EK281" s="170"/>
      <c r="EU281" s="170"/>
      <c r="FE281" s="170"/>
      <c r="FO281" s="170"/>
      <c r="FY281" s="170"/>
      <c r="GI281" s="170"/>
      <c r="GS281" s="170"/>
      <c r="HC281" s="170"/>
      <c r="HM281" s="170"/>
      <c r="HW281" s="170"/>
    </row>
    <row r="282" spans="1:231" s="3" customFormat="1" x14ac:dyDescent="0.25">
      <c r="A282" s="170"/>
      <c r="K282" s="170"/>
      <c r="U282" s="170"/>
      <c r="AE282" s="170"/>
      <c r="AO282" s="170"/>
      <c r="AY282" s="170"/>
      <c r="AZ282" s="170"/>
      <c r="BA282" s="170"/>
      <c r="BB282" s="170"/>
      <c r="BC282" s="170"/>
      <c r="BD282" s="170"/>
      <c r="BE282" s="170"/>
      <c r="BF282" s="170"/>
      <c r="BI282" s="170"/>
      <c r="BS282" s="170"/>
      <c r="CC282" s="170"/>
      <c r="CM282" s="170"/>
      <c r="CW282" s="170"/>
      <c r="DG282" s="170"/>
      <c r="DQ282" s="170"/>
      <c r="EA282" s="170"/>
      <c r="EK282" s="170"/>
      <c r="EU282" s="170"/>
      <c r="FE282" s="170"/>
      <c r="FO282" s="170"/>
      <c r="FY282" s="170"/>
      <c r="GI282" s="170"/>
      <c r="GS282" s="170"/>
      <c r="HC282" s="170"/>
      <c r="HM282" s="170"/>
      <c r="HW282" s="170"/>
    </row>
    <row r="283" spans="1:231" s="3" customFormat="1" x14ac:dyDescent="0.25">
      <c r="A283" s="170"/>
      <c r="K283" s="170"/>
      <c r="U283" s="170"/>
      <c r="AE283" s="170"/>
      <c r="AO283" s="170"/>
      <c r="AY283" s="170"/>
      <c r="AZ283" s="170"/>
      <c r="BA283" s="170"/>
      <c r="BB283" s="170"/>
      <c r="BC283" s="170"/>
      <c r="BD283" s="170"/>
      <c r="BE283" s="170"/>
      <c r="BF283" s="170"/>
      <c r="BI283" s="170"/>
      <c r="BS283" s="170"/>
      <c r="CC283" s="170"/>
      <c r="CM283" s="170"/>
      <c r="CW283" s="170"/>
      <c r="DG283" s="170"/>
      <c r="DQ283" s="170"/>
      <c r="EA283" s="170"/>
      <c r="EK283" s="170"/>
      <c r="EU283" s="170"/>
      <c r="FE283" s="170"/>
      <c r="FO283" s="170"/>
      <c r="FY283" s="170"/>
      <c r="GI283" s="170"/>
      <c r="GS283" s="170"/>
      <c r="HC283" s="170"/>
      <c r="HM283" s="170"/>
      <c r="HW283" s="170"/>
    </row>
    <row r="284" spans="1:231" s="3" customFormat="1" x14ac:dyDescent="0.25">
      <c r="A284" s="170"/>
      <c r="K284" s="170"/>
      <c r="U284" s="170"/>
      <c r="AE284" s="170"/>
      <c r="AO284" s="170"/>
      <c r="AY284" s="170"/>
      <c r="AZ284" s="170"/>
      <c r="BA284" s="170"/>
      <c r="BB284" s="170"/>
      <c r="BC284" s="170"/>
      <c r="BD284" s="170"/>
      <c r="BE284" s="170"/>
      <c r="BF284" s="170"/>
      <c r="BI284" s="170"/>
      <c r="BS284" s="170"/>
      <c r="CC284" s="170"/>
      <c r="CM284" s="170"/>
      <c r="CW284" s="170"/>
      <c r="DG284" s="170"/>
      <c r="DQ284" s="170"/>
      <c r="EA284" s="170"/>
      <c r="EK284" s="170"/>
      <c r="EU284" s="170"/>
      <c r="FE284" s="170"/>
      <c r="FO284" s="170"/>
      <c r="FY284" s="170"/>
      <c r="GI284" s="170"/>
      <c r="GS284" s="170"/>
      <c r="HC284" s="170"/>
      <c r="HM284" s="170"/>
      <c r="HW284" s="170"/>
    </row>
    <row r="285" spans="1:231" s="3" customFormat="1" x14ac:dyDescent="0.25">
      <c r="A285" s="170"/>
      <c r="K285" s="170"/>
      <c r="U285" s="170"/>
      <c r="AE285" s="170"/>
      <c r="AO285" s="170"/>
      <c r="AY285" s="170"/>
      <c r="AZ285" s="170"/>
      <c r="BA285" s="170"/>
      <c r="BB285" s="170"/>
      <c r="BC285" s="170"/>
      <c r="BD285" s="170"/>
      <c r="BE285" s="170"/>
      <c r="BF285" s="170"/>
      <c r="BI285" s="170"/>
      <c r="BS285" s="170"/>
      <c r="CC285" s="170"/>
      <c r="CM285" s="170"/>
      <c r="CW285" s="170"/>
      <c r="DG285" s="170"/>
      <c r="DQ285" s="170"/>
      <c r="EA285" s="170"/>
      <c r="EK285" s="170"/>
      <c r="EU285" s="170"/>
      <c r="FE285" s="170"/>
      <c r="FO285" s="170"/>
      <c r="FY285" s="170"/>
      <c r="GI285" s="170"/>
      <c r="GS285" s="170"/>
      <c r="HC285" s="170"/>
      <c r="HM285" s="170"/>
      <c r="HW285" s="170"/>
    </row>
    <row r="286" spans="1:231" s="3" customFormat="1" x14ac:dyDescent="0.25">
      <c r="A286" s="170"/>
      <c r="K286" s="170"/>
      <c r="U286" s="170"/>
      <c r="AE286" s="170"/>
      <c r="AO286" s="170"/>
      <c r="AY286" s="170"/>
      <c r="AZ286" s="170"/>
      <c r="BA286" s="170"/>
      <c r="BB286" s="170"/>
      <c r="BC286" s="170"/>
      <c r="BD286" s="170"/>
      <c r="BE286" s="170"/>
      <c r="BF286" s="170"/>
      <c r="BI286" s="170"/>
      <c r="BS286" s="170"/>
      <c r="CC286" s="170"/>
      <c r="CM286" s="170"/>
      <c r="CW286" s="170"/>
      <c r="DG286" s="170"/>
      <c r="DQ286" s="170"/>
      <c r="EA286" s="170"/>
      <c r="EK286" s="170"/>
      <c r="EU286" s="170"/>
      <c r="FE286" s="170"/>
      <c r="FO286" s="170"/>
      <c r="FY286" s="170"/>
      <c r="GI286" s="170"/>
      <c r="GS286" s="170"/>
      <c r="HC286" s="170"/>
      <c r="HM286" s="170"/>
      <c r="HW286" s="170"/>
    </row>
    <row r="287" spans="1:231" s="3" customFormat="1" x14ac:dyDescent="0.25">
      <c r="A287" s="170"/>
      <c r="K287" s="170"/>
      <c r="U287" s="170"/>
      <c r="AE287" s="170"/>
      <c r="AO287" s="170"/>
      <c r="AY287" s="170"/>
      <c r="AZ287" s="170"/>
      <c r="BA287" s="170"/>
      <c r="BB287" s="170"/>
      <c r="BC287" s="170"/>
      <c r="BD287" s="170"/>
      <c r="BE287" s="170"/>
      <c r="BF287" s="170"/>
      <c r="BI287" s="170"/>
      <c r="BS287" s="170"/>
      <c r="CC287" s="170"/>
      <c r="CM287" s="170"/>
      <c r="CW287" s="170"/>
      <c r="DG287" s="170"/>
      <c r="DQ287" s="170"/>
      <c r="EA287" s="170"/>
      <c r="EK287" s="170"/>
      <c r="EU287" s="170"/>
      <c r="FE287" s="170"/>
      <c r="FO287" s="170"/>
      <c r="FY287" s="170"/>
      <c r="GI287" s="170"/>
      <c r="GS287" s="170"/>
      <c r="HC287" s="170"/>
      <c r="HM287" s="170"/>
      <c r="HW287" s="170"/>
    </row>
    <row r="288" spans="1:231" s="3" customFormat="1" x14ac:dyDescent="0.25">
      <c r="A288" s="170"/>
      <c r="K288" s="170"/>
      <c r="U288" s="170"/>
      <c r="AE288" s="170"/>
      <c r="AO288" s="170"/>
      <c r="AY288" s="170"/>
      <c r="AZ288" s="170"/>
      <c r="BA288" s="170"/>
      <c r="BB288" s="170"/>
      <c r="BC288" s="170"/>
      <c r="BD288" s="170"/>
      <c r="BE288" s="170"/>
      <c r="BF288" s="170"/>
      <c r="BI288" s="170"/>
      <c r="BS288" s="170"/>
      <c r="CC288" s="170"/>
      <c r="CM288" s="170"/>
      <c r="CW288" s="170"/>
      <c r="DG288" s="170"/>
      <c r="DQ288" s="170"/>
      <c r="EA288" s="170"/>
      <c r="EK288" s="170"/>
      <c r="EU288" s="170"/>
      <c r="FE288" s="170"/>
      <c r="FO288" s="170"/>
      <c r="FY288" s="170"/>
      <c r="GI288" s="170"/>
      <c r="GS288" s="170"/>
      <c r="HC288" s="170"/>
      <c r="HM288" s="170"/>
      <c r="HW288" s="170"/>
    </row>
    <row r="289" spans="1:231" s="3" customFormat="1" x14ac:dyDescent="0.25">
      <c r="A289" s="170"/>
      <c r="K289" s="170"/>
      <c r="U289" s="170"/>
      <c r="AE289" s="170"/>
      <c r="AO289" s="170"/>
      <c r="AY289" s="170"/>
      <c r="AZ289" s="170"/>
      <c r="BA289" s="170"/>
      <c r="BB289" s="170"/>
      <c r="BC289" s="170"/>
      <c r="BD289" s="170"/>
      <c r="BE289" s="170"/>
      <c r="BF289" s="170"/>
      <c r="BI289" s="170"/>
      <c r="BS289" s="170"/>
      <c r="CC289" s="170"/>
      <c r="CM289" s="170"/>
      <c r="CW289" s="170"/>
      <c r="DG289" s="170"/>
      <c r="DQ289" s="170"/>
      <c r="EA289" s="170"/>
      <c r="EK289" s="170"/>
      <c r="EU289" s="170"/>
      <c r="FE289" s="170"/>
      <c r="FO289" s="170"/>
      <c r="FY289" s="170"/>
      <c r="GI289" s="170"/>
      <c r="GS289" s="170"/>
      <c r="HC289" s="170"/>
      <c r="HM289" s="170"/>
      <c r="HW289" s="170"/>
    </row>
    <row r="290" spans="1:231" s="3" customFormat="1" x14ac:dyDescent="0.25">
      <c r="A290" s="170"/>
      <c r="K290" s="170"/>
      <c r="U290" s="170"/>
      <c r="AE290" s="170"/>
      <c r="AO290" s="170"/>
      <c r="AY290" s="170"/>
      <c r="AZ290" s="170"/>
      <c r="BA290" s="170"/>
      <c r="BB290" s="170"/>
      <c r="BC290" s="170"/>
      <c r="BD290" s="170"/>
      <c r="BE290" s="170"/>
      <c r="BF290" s="170"/>
      <c r="BI290" s="170"/>
      <c r="BS290" s="170"/>
      <c r="CC290" s="170"/>
      <c r="CM290" s="170"/>
      <c r="CW290" s="170"/>
      <c r="DG290" s="170"/>
      <c r="DQ290" s="170"/>
      <c r="EA290" s="170"/>
      <c r="EK290" s="170"/>
      <c r="EU290" s="170"/>
      <c r="FE290" s="170"/>
      <c r="FO290" s="170"/>
      <c r="FY290" s="170"/>
      <c r="GI290" s="170"/>
      <c r="GS290" s="170"/>
      <c r="HC290" s="170"/>
      <c r="HM290" s="170"/>
      <c r="HW290" s="170"/>
    </row>
    <row r="291" spans="1:231" s="3" customFormat="1" x14ac:dyDescent="0.25">
      <c r="A291" s="170"/>
      <c r="K291" s="170"/>
      <c r="U291" s="170"/>
      <c r="AE291" s="170"/>
      <c r="AO291" s="170"/>
      <c r="AY291" s="170"/>
      <c r="AZ291" s="170"/>
      <c r="BA291" s="170"/>
      <c r="BB291" s="170"/>
      <c r="BC291" s="170"/>
      <c r="BD291" s="170"/>
      <c r="BE291" s="170"/>
      <c r="BF291" s="170"/>
      <c r="BI291" s="170"/>
      <c r="BS291" s="170"/>
      <c r="CC291" s="170"/>
      <c r="CM291" s="170"/>
      <c r="CW291" s="170"/>
      <c r="DG291" s="170"/>
      <c r="DQ291" s="170"/>
      <c r="EA291" s="170"/>
      <c r="EK291" s="170"/>
      <c r="EU291" s="170"/>
      <c r="FE291" s="170"/>
      <c r="FO291" s="170"/>
      <c r="FY291" s="170"/>
      <c r="GI291" s="170"/>
      <c r="GS291" s="170"/>
      <c r="HC291" s="170"/>
      <c r="HM291" s="170"/>
      <c r="HW291" s="170"/>
    </row>
    <row r="292" spans="1:231" s="3" customFormat="1" x14ac:dyDescent="0.25">
      <c r="A292" s="170"/>
      <c r="K292" s="170"/>
      <c r="U292" s="170"/>
      <c r="AE292" s="170"/>
      <c r="AO292" s="170"/>
      <c r="AY292" s="170"/>
      <c r="AZ292" s="170"/>
      <c r="BA292" s="170"/>
      <c r="BB292" s="170"/>
      <c r="BC292" s="170"/>
      <c r="BD292" s="170"/>
      <c r="BE292" s="170"/>
      <c r="BF292" s="170"/>
      <c r="BI292" s="170"/>
      <c r="BS292" s="170"/>
      <c r="CC292" s="170"/>
      <c r="CM292" s="170"/>
      <c r="CW292" s="170"/>
      <c r="DG292" s="170"/>
      <c r="DQ292" s="170"/>
      <c r="EA292" s="170"/>
      <c r="EK292" s="170"/>
      <c r="EU292" s="170"/>
      <c r="FE292" s="170"/>
      <c r="FO292" s="170"/>
      <c r="FY292" s="170"/>
      <c r="GI292" s="170"/>
      <c r="GS292" s="170"/>
      <c r="HC292" s="170"/>
      <c r="HM292" s="170"/>
      <c r="HW292" s="170"/>
    </row>
    <row r="293" spans="1:231" s="3" customFormat="1" x14ac:dyDescent="0.25">
      <c r="A293" s="170"/>
      <c r="K293" s="170"/>
      <c r="U293" s="170"/>
      <c r="AE293" s="170"/>
      <c r="AO293" s="170"/>
      <c r="AY293" s="170"/>
      <c r="AZ293" s="170"/>
      <c r="BA293" s="170"/>
      <c r="BB293" s="170"/>
      <c r="BC293" s="170"/>
      <c r="BD293" s="170"/>
      <c r="BE293" s="170"/>
      <c r="BF293" s="170"/>
      <c r="BI293" s="170"/>
      <c r="BS293" s="170"/>
      <c r="CC293" s="170"/>
      <c r="CM293" s="170"/>
      <c r="CW293" s="170"/>
      <c r="DG293" s="170"/>
      <c r="DQ293" s="170"/>
      <c r="EA293" s="170"/>
      <c r="EK293" s="170"/>
      <c r="EU293" s="170"/>
      <c r="FE293" s="170"/>
      <c r="FO293" s="170"/>
      <c r="FY293" s="170"/>
      <c r="GI293" s="170"/>
      <c r="GS293" s="170"/>
      <c r="HC293" s="170"/>
      <c r="HM293" s="170"/>
      <c r="HW293" s="170"/>
    </row>
    <row r="294" spans="1:231" s="3" customFormat="1" x14ac:dyDescent="0.25">
      <c r="A294" s="170"/>
      <c r="K294" s="170"/>
      <c r="U294" s="170"/>
      <c r="AE294" s="170"/>
      <c r="AO294" s="170"/>
      <c r="AY294" s="170"/>
      <c r="AZ294" s="170"/>
      <c r="BA294" s="170"/>
      <c r="BB294" s="170"/>
      <c r="BC294" s="170"/>
      <c r="BD294" s="170"/>
      <c r="BE294" s="170"/>
      <c r="BF294" s="170"/>
      <c r="BI294" s="170"/>
      <c r="BS294" s="170"/>
      <c r="CC294" s="170"/>
      <c r="CM294" s="170"/>
      <c r="CW294" s="170"/>
      <c r="DG294" s="170"/>
      <c r="DQ294" s="170"/>
      <c r="EA294" s="170"/>
      <c r="EK294" s="170"/>
      <c r="EU294" s="170"/>
      <c r="FE294" s="170"/>
      <c r="FO294" s="170"/>
      <c r="FY294" s="170"/>
      <c r="GI294" s="170"/>
      <c r="GS294" s="170"/>
      <c r="HC294" s="170"/>
      <c r="HM294" s="170"/>
      <c r="HW294" s="170"/>
    </row>
    <row r="295" spans="1:231" s="3" customFormat="1" x14ac:dyDescent="0.25">
      <c r="A295" s="170"/>
      <c r="K295" s="170"/>
      <c r="U295" s="170"/>
      <c r="AE295" s="170"/>
      <c r="AO295" s="170"/>
      <c r="AY295" s="170"/>
      <c r="AZ295" s="170"/>
      <c r="BA295" s="170"/>
      <c r="BB295" s="170"/>
      <c r="BC295" s="170"/>
      <c r="BD295" s="170"/>
      <c r="BE295" s="170"/>
      <c r="BF295" s="170"/>
      <c r="BI295" s="170"/>
      <c r="BS295" s="170"/>
      <c r="CC295" s="170"/>
      <c r="CM295" s="170"/>
      <c r="CW295" s="170"/>
      <c r="DG295" s="170"/>
      <c r="DQ295" s="170"/>
      <c r="EA295" s="170"/>
      <c r="EK295" s="170"/>
      <c r="EU295" s="170"/>
      <c r="FE295" s="170"/>
      <c r="FO295" s="170"/>
      <c r="FY295" s="170"/>
      <c r="GI295" s="170"/>
      <c r="GS295" s="170"/>
      <c r="HC295" s="170"/>
      <c r="HM295" s="170"/>
      <c r="HW295" s="170"/>
    </row>
    <row r="296" spans="1:231" s="3" customFormat="1" x14ac:dyDescent="0.25">
      <c r="A296" s="170"/>
      <c r="K296" s="170"/>
      <c r="U296" s="170"/>
      <c r="AE296" s="170"/>
      <c r="AO296" s="170"/>
      <c r="AY296" s="170"/>
      <c r="AZ296" s="170"/>
      <c r="BA296" s="170"/>
      <c r="BB296" s="170"/>
      <c r="BC296" s="170"/>
      <c r="BD296" s="170"/>
      <c r="BE296" s="170"/>
      <c r="BF296" s="170"/>
      <c r="BI296" s="170"/>
      <c r="BS296" s="170"/>
      <c r="CC296" s="170"/>
      <c r="CM296" s="170"/>
      <c r="CW296" s="170"/>
      <c r="DG296" s="170"/>
      <c r="DQ296" s="170"/>
      <c r="EA296" s="170"/>
      <c r="EK296" s="170"/>
      <c r="EU296" s="170"/>
      <c r="FE296" s="170"/>
      <c r="FO296" s="170"/>
      <c r="FY296" s="170"/>
      <c r="GI296" s="170"/>
      <c r="GS296" s="170"/>
      <c r="HC296" s="170"/>
      <c r="HM296" s="170"/>
      <c r="HW296" s="170"/>
    </row>
    <row r="297" spans="1:231" s="3" customFormat="1" x14ac:dyDescent="0.25">
      <c r="A297" s="170"/>
      <c r="K297" s="170"/>
      <c r="U297" s="170"/>
      <c r="AE297" s="170"/>
      <c r="AO297" s="170"/>
      <c r="AY297" s="170"/>
      <c r="AZ297" s="170"/>
      <c r="BA297" s="170"/>
      <c r="BB297" s="170"/>
      <c r="BC297" s="170"/>
      <c r="BD297" s="170"/>
      <c r="BE297" s="170"/>
      <c r="BF297" s="170"/>
      <c r="BI297" s="170"/>
      <c r="BS297" s="170"/>
      <c r="CC297" s="170"/>
      <c r="CM297" s="170"/>
      <c r="CW297" s="170"/>
      <c r="DG297" s="170"/>
      <c r="DQ297" s="170"/>
      <c r="EA297" s="170"/>
      <c r="EK297" s="170"/>
      <c r="EU297" s="170"/>
      <c r="FE297" s="170"/>
      <c r="FO297" s="170"/>
      <c r="FY297" s="170"/>
      <c r="GI297" s="170"/>
      <c r="GS297" s="170"/>
      <c r="HC297" s="170"/>
      <c r="HM297" s="170"/>
      <c r="HW297" s="170"/>
    </row>
    <row r="298" spans="1:231" s="3" customFormat="1" x14ac:dyDescent="0.25">
      <c r="A298" s="170"/>
      <c r="K298" s="170"/>
      <c r="U298" s="170"/>
      <c r="AE298" s="170"/>
      <c r="AO298" s="170"/>
      <c r="AY298" s="170"/>
      <c r="AZ298" s="170"/>
      <c r="BA298" s="170"/>
      <c r="BB298" s="170"/>
      <c r="BC298" s="170"/>
      <c r="BD298" s="170"/>
      <c r="BE298" s="170"/>
      <c r="BF298" s="170"/>
      <c r="BI298" s="170"/>
      <c r="BS298" s="170"/>
      <c r="CC298" s="170"/>
      <c r="CM298" s="170"/>
      <c r="CW298" s="170"/>
      <c r="DG298" s="170"/>
      <c r="DQ298" s="170"/>
      <c r="EA298" s="170"/>
      <c r="EK298" s="170"/>
      <c r="EU298" s="170"/>
      <c r="FE298" s="170"/>
      <c r="FO298" s="170"/>
      <c r="FY298" s="170"/>
      <c r="GI298" s="170"/>
      <c r="GS298" s="170"/>
      <c r="HC298" s="170"/>
      <c r="HM298" s="170"/>
      <c r="HW298" s="170"/>
    </row>
    <row r="299" spans="1:231" s="3" customFormat="1" x14ac:dyDescent="0.25">
      <c r="A299" s="170"/>
      <c r="K299" s="170"/>
      <c r="U299" s="170"/>
      <c r="AE299" s="170"/>
      <c r="AO299" s="170"/>
      <c r="AY299" s="170"/>
      <c r="AZ299" s="170"/>
      <c r="BA299" s="170"/>
      <c r="BB299" s="170"/>
      <c r="BC299" s="170"/>
      <c r="BD299" s="170"/>
      <c r="BE299" s="170"/>
      <c r="BF299" s="170"/>
      <c r="BI299" s="170"/>
      <c r="BS299" s="170"/>
      <c r="CC299" s="170"/>
      <c r="CM299" s="170"/>
      <c r="CW299" s="170"/>
      <c r="DG299" s="170"/>
      <c r="DQ299" s="170"/>
      <c r="EA299" s="170"/>
      <c r="EK299" s="170"/>
      <c r="EU299" s="170"/>
      <c r="FE299" s="170"/>
      <c r="FO299" s="170"/>
      <c r="FY299" s="170"/>
      <c r="GI299" s="170"/>
      <c r="GS299" s="170"/>
      <c r="HC299" s="170"/>
      <c r="HM299" s="170"/>
      <c r="HW299" s="170"/>
    </row>
    <row r="300" spans="1:231" s="3" customFormat="1" x14ac:dyDescent="0.25">
      <c r="A300" s="170"/>
      <c r="K300" s="170"/>
      <c r="U300" s="170"/>
      <c r="AE300" s="170"/>
      <c r="AO300" s="170"/>
      <c r="AY300" s="170"/>
      <c r="AZ300" s="170"/>
      <c r="BA300" s="170"/>
      <c r="BB300" s="170"/>
      <c r="BC300" s="170"/>
      <c r="BD300" s="170"/>
      <c r="BE300" s="170"/>
      <c r="BF300" s="170"/>
      <c r="BI300" s="170"/>
      <c r="BS300" s="170"/>
      <c r="CC300" s="170"/>
      <c r="CM300" s="170"/>
      <c r="CW300" s="170"/>
      <c r="DG300" s="170"/>
      <c r="DQ300" s="170"/>
      <c r="EA300" s="170"/>
      <c r="EK300" s="170"/>
      <c r="EU300" s="170"/>
      <c r="FE300" s="170"/>
      <c r="FO300" s="170"/>
      <c r="FY300" s="170"/>
      <c r="GI300" s="170"/>
      <c r="GS300" s="170"/>
      <c r="HC300" s="170"/>
      <c r="HM300" s="170"/>
      <c r="HW300" s="170"/>
    </row>
    <row r="301" spans="1:231" s="3" customFormat="1" x14ac:dyDescent="0.25">
      <c r="A301" s="170"/>
      <c r="K301" s="170"/>
      <c r="U301" s="170"/>
      <c r="AE301" s="170"/>
      <c r="AO301" s="170"/>
      <c r="AY301" s="170"/>
      <c r="AZ301" s="170"/>
      <c r="BA301" s="170"/>
      <c r="BB301" s="170"/>
      <c r="BC301" s="170"/>
      <c r="BD301" s="170"/>
      <c r="BE301" s="170"/>
      <c r="BF301" s="170"/>
      <c r="BI301" s="170"/>
      <c r="BS301" s="170"/>
      <c r="CC301" s="170"/>
      <c r="CM301" s="170"/>
      <c r="CW301" s="170"/>
      <c r="DG301" s="170"/>
      <c r="DQ301" s="170"/>
      <c r="EA301" s="170"/>
      <c r="EK301" s="170"/>
      <c r="EU301" s="170"/>
      <c r="FE301" s="170"/>
      <c r="FO301" s="170"/>
      <c r="FY301" s="170"/>
      <c r="GI301" s="170"/>
      <c r="GS301" s="170"/>
      <c r="HC301" s="170"/>
      <c r="HM301" s="170"/>
      <c r="HW301" s="170"/>
    </row>
    <row r="302" spans="1:231" s="3" customFormat="1" x14ac:dyDescent="0.25">
      <c r="A302" s="170"/>
      <c r="K302" s="170"/>
      <c r="U302" s="170"/>
      <c r="AE302" s="170"/>
      <c r="AO302" s="170"/>
      <c r="AY302" s="170"/>
      <c r="AZ302" s="170"/>
      <c r="BA302" s="170"/>
      <c r="BB302" s="170"/>
      <c r="BC302" s="170"/>
      <c r="BD302" s="170"/>
      <c r="BE302" s="170"/>
      <c r="BF302" s="170"/>
      <c r="BI302" s="170"/>
      <c r="BS302" s="170"/>
      <c r="CC302" s="170"/>
      <c r="CM302" s="170"/>
      <c r="CW302" s="170"/>
      <c r="DG302" s="170"/>
      <c r="DQ302" s="170"/>
      <c r="EA302" s="170"/>
      <c r="EK302" s="170"/>
      <c r="EU302" s="170"/>
      <c r="FE302" s="170"/>
      <c r="FO302" s="170"/>
      <c r="FY302" s="170"/>
      <c r="GI302" s="170"/>
      <c r="GS302" s="170"/>
      <c r="HC302" s="170"/>
      <c r="HM302" s="170"/>
      <c r="HW302" s="170"/>
    </row>
    <row r="303" spans="1:231" s="3" customFormat="1" x14ac:dyDescent="0.25">
      <c r="A303" s="170"/>
      <c r="K303" s="170"/>
      <c r="U303" s="170"/>
      <c r="AE303" s="170"/>
      <c r="AO303" s="170"/>
      <c r="AY303" s="170"/>
      <c r="AZ303" s="170"/>
      <c r="BA303" s="170"/>
      <c r="BB303" s="170"/>
      <c r="BC303" s="170"/>
      <c r="BD303" s="170"/>
      <c r="BE303" s="170"/>
      <c r="BF303" s="170"/>
      <c r="BI303" s="170"/>
      <c r="BS303" s="170"/>
      <c r="CC303" s="170"/>
      <c r="CM303" s="170"/>
      <c r="CW303" s="170"/>
      <c r="DG303" s="170"/>
      <c r="DQ303" s="170"/>
      <c r="EA303" s="170"/>
      <c r="EK303" s="170"/>
      <c r="EU303" s="170"/>
      <c r="FE303" s="170"/>
      <c r="FO303" s="170"/>
      <c r="FY303" s="170"/>
      <c r="GI303" s="170"/>
      <c r="GS303" s="170"/>
      <c r="HC303" s="170"/>
      <c r="HM303" s="170"/>
      <c r="HW303" s="170"/>
    </row>
    <row r="304" spans="1:231" s="3" customFormat="1" x14ac:dyDescent="0.25">
      <c r="A304" s="170"/>
      <c r="K304" s="170"/>
      <c r="U304" s="170"/>
      <c r="AE304" s="170"/>
      <c r="AO304" s="170"/>
      <c r="AY304" s="170"/>
      <c r="AZ304" s="170"/>
      <c r="BA304" s="170"/>
      <c r="BB304" s="170"/>
      <c r="BC304" s="170"/>
      <c r="BD304" s="170"/>
      <c r="BE304" s="170"/>
      <c r="BF304" s="170"/>
      <c r="BI304" s="170"/>
      <c r="BS304" s="170"/>
      <c r="CC304" s="170"/>
      <c r="CM304" s="170"/>
      <c r="CW304" s="170"/>
      <c r="DG304" s="170"/>
      <c r="DQ304" s="170"/>
      <c r="EA304" s="170"/>
      <c r="EK304" s="170"/>
      <c r="EU304" s="170"/>
      <c r="FE304" s="170"/>
      <c r="FO304" s="170"/>
      <c r="FY304" s="170"/>
      <c r="GI304" s="170"/>
      <c r="GS304" s="170"/>
      <c r="HC304" s="170"/>
      <c r="HM304" s="170"/>
      <c r="HW304" s="170"/>
    </row>
    <row r="305" spans="1:231" s="3" customFormat="1" x14ac:dyDescent="0.25">
      <c r="A305" s="170"/>
      <c r="K305" s="170"/>
      <c r="U305" s="170"/>
      <c r="AE305" s="170"/>
      <c r="AO305" s="170"/>
      <c r="AY305" s="170"/>
      <c r="AZ305" s="170"/>
      <c r="BA305" s="170"/>
      <c r="BB305" s="170"/>
      <c r="BC305" s="170"/>
      <c r="BD305" s="170"/>
      <c r="BE305" s="170"/>
      <c r="BF305" s="170"/>
      <c r="BI305" s="170"/>
      <c r="BS305" s="170"/>
      <c r="CC305" s="170"/>
      <c r="CM305" s="170"/>
      <c r="CW305" s="170"/>
      <c r="DG305" s="170"/>
      <c r="DQ305" s="170"/>
      <c r="EA305" s="170"/>
      <c r="EK305" s="170"/>
      <c r="EU305" s="170"/>
      <c r="FE305" s="170"/>
      <c r="FO305" s="170"/>
      <c r="FY305" s="170"/>
      <c r="GI305" s="170"/>
      <c r="GS305" s="170"/>
      <c r="HC305" s="170"/>
      <c r="HM305" s="170"/>
      <c r="HW305" s="170"/>
    </row>
    <row r="306" spans="1:231" s="3" customFormat="1" x14ac:dyDescent="0.25">
      <c r="A306" s="170"/>
      <c r="K306" s="170"/>
      <c r="U306" s="170"/>
      <c r="AE306" s="170"/>
      <c r="AO306" s="170"/>
      <c r="AY306" s="170"/>
      <c r="AZ306" s="170"/>
      <c r="BA306" s="170"/>
      <c r="BB306" s="170"/>
      <c r="BC306" s="170"/>
      <c r="BD306" s="170"/>
      <c r="BE306" s="170"/>
      <c r="BF306" s="170"/>
      <c r="BI306" s="170"/>
      <c r="BS306" s="170"/>
      <c r="CC306" s="170"/>
      <c r="CM306" s="170"/>
      <c r="CW306" s="170"/>
      <c r="DG306" s="170"/>
      <c r="DQ306" s="170"/>
      <c r="EA306" s="170"/>
      <c r="EK306" s="170"/>
      <c r="EU306" s="170"/>
      <c r="FE306" s="170"/>
      <c r="FO306" s="170"/>
      <c r="FY306" s="170"/>
      <c r="GI306" s="170"/>
      <c r="GS306" s="170"/>
      <c r="HC306" s="170"/>
      <c r="HM306" s="170"/>
      <c r="HW306" s="170"/>
    </row>
    <row r="307" spans="1:231" s="3" customFormat="1" x14ac:dyDescent="0.25">
      <c r="A307" s="170"/>
      <c r="K307" s="170"/>
      <c r="U307" s="170"/>
      <c r="AE307" s="170"/>
      <c r="AO307" s="170"/>
      <c r="AY307" s="170"/>
      <c r="AZ307" s="170"/>
      <c r="BA307" s="170"/>
      <c r="BB307" s="170"/>
      <c r="BC307" s="170"/>
      <c r="BD307" s="170"/>
      <c r="BE307" s="170"/>
      <c r="BF307" s="170"/>
      <c r="BI307" s="170"/>
      <c r="BS307" s="170"/>
      <c r="CC307" s="170"/>
      <c r="CM307" s="170"/>
      <c r="CW307" s="170"/>
      <c r="DG307" s="170"/>
      <c r="DQ307" s="170"/>
      <c r="EA307" s="170"/>
      <c r="EK307" s="170"/>
      <c r="EU307" s="170"/>
      <c r="FE307" s="170"/>
      <c r="FO307" s="170"/>
      <c r="FY307" s="170"/>
      <c r="GI307" s="170"/>
      <c r="GS307" s="170"/>
      <c r="HC307" s="170"/>
      <c r="HM307" s="170"/>
      <c r="HW307" s="170"/>
    </row>
    <row r="308" spans="1:231" s="3" customFormat="1" x14ac:dyDescent="0.25">
      <c r="A308" s="170"/>
      <c r="K308" s="170"/>
      <c r="U308" s="170"/>
      <c r="AE308" s="170"/>
      <c r="AO308" s="170"/>
      <c r="AY308" s="170"/>
      <c r="AZ308" s="170"/>
      <c r="BA308" s="170"/>
      <c r="BB308" s="170"/>
      <c r="BC308" s="170"/>
      <c r="BD308" s="170"/>
      <c r="BE308" s="170"/>
      <c r="BF308" s="170"/>
      <c r="BI308" s="170"/>
      <c r="BS308" s="170"/>
      <c r="CC308" s="170"/>
      <c r="CM308" s="170"/>
      <c r="CW308" s="170"/>
      <c r="DG308" s="170"/>
      <c r="DQ308" s="170"/>
      <c r="EA308" s="170"/>
      <c r="EK308" s="170"/>
      <c r="EU308" s="170"/>
      <c r="FE308" s="170"/>
      <c r="FO308" s="170"/>
      <c r="FY308" s="170"/>
      <c r="GI308" s="170"/>
      <c r="GS308" s="170"/>
      <c r="HC308" s="170"/>
      <c r="HM308" s="170"/>
      <c r="HW308" s="170"/>
    </row>
    <row r="309" spans="1:231" s="3" customFormat="1" x14ac:dyDescent="0.25">
      <c r="A309" s="170"/>
      <c r="K309" s="170"/>
      <c r="U309" s="170"/>
      <c r="AE309" s="170"/>
      <c r="AO309" s="170"/>
      <c r="AY309" s="170"/>
      <c r="AZ309" s="170"/>
      <c r="BA309" s="170"/>
      <c r="BB309" s="170"/>
      <c r="BC309" s="170"/>
      <c r="BD309" s="170"/>
      <c r="BE309" s="170"/>
      <c r="BF309" s="170"/>
      <c r="BI309" s="170"/>
      <c r="BS309" s="170"/>
      <c r="CC309" s="170"/>
      <c r="CM309" s="170"/>
      <c r="CW309" s="170"/>
      <c r="DG309" s="170"/>
      <c r="DQ309" s="170"/>
      <c r="EA309" s="170"/>
      <c r="EK309" s="170"/>
      <c r="EU309" s="170"/>
      <c r="FE309" s="170"/>
      <c r="FO309" s="170"/>
      <c r="FY309" s="170"/>
      <c r="GI309" s="170"/>
      <c r="GS309" s="170"/>
      <c r="HC309" s="170"/>
      <c r="HM309" s="170"/>
      <c r="HW309" s="170"/>
    </row>
    <row r="310" spans="1:231" s="3" customFormat="1" x14ac:dyDescent="0.25">
      <c r="A310" s="170"/>
      <c r="K310" s="170"/>
      <c r="U310" s="170"/>
      <c r="AE310" s="170"/>
      <c r="AO310" s="170"/>
      <c r="AY310" s="170"/>
      <c r="AZ310" s="170"/>
      <c r="BA310" s="170"/>
      <c r="BB310" s="170"/>
      <c r="BC310" s="170"/>
      <c r="BD310" s="170"/>
      <c r="BE310" s="170"/>
      <c r="BF310" s="170"/>
      <c r="BI310" s="170"/>
      <c r="BS310" s="170"/>
      <c r="CC310" s="170"/>
      <c r="CM310" s="170"/>
      <c r="CW310" s="170"/>
      <c r="DG310" s="170"/>
      <c r="DQ310" s="170"/>
      <c r="EA310" s="170"/>
      <c r="EK310" s="170"/>
      <c r="EU310" s="170"/>
      <c r="FE310" s="170"/>
      <c r="FO310" s="170"/>
      <c r="FY310" s="170"/>
      <c r="GI310" s="170"/>
      <c r="GS310" s="170"/>
      <c r="HC310" s="170"/>
      <c r="HM310" s="170"/>
      <c r="HW310" s="170"/>
    </row>
    <row r="311" spans="1:231" s="3" customFormat="1" x14ac:dyDescent="0.25">
      <c r="A311" s="170"/>
      <c r="K311" s="170"/>
      <c r="U311" s="170"/>
      <c r="AE311" s="170"/>
      <c r="AO311" s="170"/>
      <c r="AY311" s="170"/>
      <c r="AZ311" s="170"/>
      <c r="BA311" s="170"/>
      <c r="BB311" s="170"/>
      <c r="BC311" s="170"/>
      <c r="BD311" s="170"/>
      <c r="BE311" s="170"/>
      <c r="BF311" s="170"/>
      <c r="BI311" s="170"/>
      <c r="BS311" s="170"/>
      <c r="CC311" s="170"/>
      <c r="CM311" s="170"/>
      <c r="CW311" s="170"/>
      <c r="DG311" s="170"/>
      <c r="DQ311" s="170"/>
      <c r="EA311" s="170"/>
      <c r="EK311" s="170"/>
      <c r="EU311" s="170"/>
      <c r="FE311" s="170"/>
      <c r="FO311" s="170"/>
      <c r="FY311" s="170"/>
      <c r="GI311" s="170"/>
      <c r="GS311" s="170"/>
      <c r="HC311" s="170"/>
      <c r="HM311" s="170"/>
      <c r="HW311" s="170"/>
    </row>
    <row r="312" spans="1:231" s="3" customFormat="1" x14ac:dyDescent="0.25">
      <c r="A312" s="170"/>
      <c r="K312" s="170"/>
      <c r="U312" s="170"/>
      <c r="AE312" s="170"/>
      <c r="AO312" s="170"/>
      <c r="AY312" s="170"/>
      <c r="AZ312" s="170"/>
      <c r="BA312" s="170"/>
      <c r="BB312" s="170"/>
      <c r="BC312" s="170"/>
      <c r="BD312" s="170"/>
      <c r="BE312" s="170"/>
      <c r="BF312" s="170"/>
      <c r="BI312" s="170"/>
      <c r="BS312" s="170"/>
      <c r="CC312" s="170"/>
      <c r="CM312" s="170"/>
      <c r="CW312" s="170"/>
      <c r="DG312" s="170"/>
      <c r="DQ312" s="170"/>
      <c r="EA312" s="170"/>
      <c r="EK312" s="170"/>
      <c r="EU312" s="170"/>
      <c r="FE312" s="170"/>
      <c r="FO312" s="170"/>
      <c r="FY312" s="170"/>
      <c r="GI312" s="170"/>
      <c r="GS312" s="170"/>
      <c r="HC312" s="170"/>
      <c r="HM312" s="170"/>
      <c r="HW312" s="170"/>
    </row>
    <row r="313" spans="1:231" s="3" customFormat="1" x14ac:dyDescent="0.25">
      <c r="A313" s="170"/>
      <c r="K313" s="170"/>
      <c r="U313" s="170"/>
      <c r="AE313" s="170"/>
      <c r="AO313" s="170"/>
      <c r="AY313" s="170"/>
      <c r="AZ313" s="170"/>
      <c r="BA313" s="170"/>
      <c r="BB313" s="170"/>
      <c r="BC313" s="170"/>
      <c r="BD313" s="170"/>
      <c r="BE313" s="170"/>
      <c r="BF313" s="170"/>
      <c r="BI313" s="170"/>
      <c r="BS313" s="170"/>
      <c r="CC313" s="170"/>
      <c r="CM313" s="170"/>
      <c r="CW313" s="170"/>
      <c r="DG313" s="170"/>
      <c r="DQ313" s="170"/>
      <c r="EA313" s="170"/>
      <c r="EK313" s="170"/>
      <c r="EU313" s="170"/>
      <c r="FE313" s="170"/>
      <c r="FO313" s="170"/>
      <c r="FY313" s="170"/>
      <c r="GI313" s="170"/>
      <c r="GS313" s="170"/>
      <c r="HC313" s="170"/>
      <c r="HM313" s="170"/>
      <c r="HW313" s="170"/>
    </row>
    <row r="314" spans="1:231" s="3" customFormat="1" x14ac:dyDescent="0.25">
      <c r="A314" s="170"/>
      <c r="K314" s="170"/>
      <c r="U314" s="170"/>
      <c r="AE314" s="170"/>
      <c r="AO314" s="170"/>
      <c r="AY314" s="170"/>
      <c r="AZ314" s="170"/>
      <c r="BA314" s="170"/>
      <c r="BB314" s="170"/>
      <c r="BC314" s="170"/>
      <c r="BD314" s="170"/>
      <c r="BE314" s="170"/>
      <c r="BF314" s="170"/>
      <c r="BI314" s="170"/>
      <c r="BS314" s="170"/>
      <c r="CC314" s="170"/>
      <c r="CM314" s="170"/>
      <c r="CW314" s="170"/>
      <c r="DG314" s="170"/>
      <c r="DQ314" s="170"/>
      <c r="EA314" s="170"/>
      <c r="EK314" s="170"/>
      <c r="EU314" s="170"/>
      <c r="FE314" s="170"/>
      <c r="FO314" s="170"/>
      <c r="FY314" s="170"/>
      <c r="GI314" s="170"/>
      <c r="GS314" s="170"/>
      <c r="HC314" s="170"/>
      <c r="HM314" s="170"/>
      <c r="HW314" s="170"/>
    </row>
    <row r="315" spans="1:231" s="3" customFormat="1" x14ac:dyDescent="0.25">
      <c r="A315" s="170"/>
      <c r="K315" s="170"/>
      <c r="U315" s="170"/>
      <c r="AE315" s="170"/>
      <c r="AO315" s="170"/>
      <c r="AY315" s="170"/>
      <c r="AZ315" s="170"/>
      <c r="BA315" s="170"/>
      <c r="BB315" s="170"/>
      <c r="BC315" s="170"/>
      <c r="BD315" s="170"/>
      <c r="BE315" s="170"/>
      <c r="BF315" s="170"/>
      <c r="BI315" s="170"/>
      <c r="BS315" s="170"/>
      <c r="CC315" s="170"/>
      <c r="CM315" s="170"/>
      <c r="CW315" s="170"/>
      <c r="DG315" s="170"/>
      <c r="DQ315" s="170"/>
      <c r="EA315" s="170"/>
      <c r="EK315" s="170"/>
      <c r="EU315" s="170"/>
      <c r="FE315" s="170"/>
      <c r="FO315" s="170"/>
      <c r="FY315" s="170"/>
      <c r="GI315" s="170"/>
      <c r="GS315" s="170"/>
      <c r="HC315" s="170"/>
      <c r="HM315" s="170"/>
      <c r="HW315" s="170"/>
    </row>
    <row r="316" spans="1:231" s="3" customFormat="1" x14ac:dyDescent="0.25">
      <c r="A316" s="170"/>
      <c r="K316" s="170"/>
      <c r="U316" s="170"/>
      <c r="AE316" s="170"/>
      <c r="AO316" s="170"/>
      <c r="AY316" s="170"/>
      <c r="AZ316" s="170"/>
      <c r="BA316" s="170"/>
      <c r="BB316" s="170"/>
      <c r="BC316" s="170"/>
      <c r="BD316" s="170"/>
      <c r="BE316" s="170"/>
      <c r="BF316" s="170"/>
      <c r="BI316" s="170"/>
      <c r="BS316" s="170"/>
      <c r="CC316" s="170"/>
      <c r="CM316" s="170"/>
      <c r="CW316" s="170"/>
      <c r="DG316" s="170"/>
      <c r="DQ316" s="170"/>
      <c r="EA316" s="170"/>
      <c r="EK316" s="170"/>
      <c r="EU316" s="170"/>
      <c r="FE316" s="170"/>
      <c r="FO316" s="170"/>
      <c r="FY316" s="170"/>
      <c r="GI316" s="170"/>
      <c r="GS316" s="170"/>
      <c r="HC316" s="170"/>
      <c r="HM316" s="170"/>
      <c r="HW316" s="170"/>
    </row>
    <row r="317" spans="1:231" s="3" customFormat="1" x14ac:dyDescent="0.25">
      <c r="A317" s="170"/>
      <c r="K317" s="170"/>
      <c r="U317" s="170"/>
      <c r="AE317" s="170"/>
      <c r="AO317" s="170"/>
      <c r="AY317" s="170"/>
      <c r="AZ317" s="170"/>
      <c r="BA317" s="170"/>
      <c r="BB317" s="170"/>
      <c r="BC317" s="170"/>
      <c r="BD317" s="170"/>
      <c r="BE317" s="170"/>
      <c r="BF317" s="170"/>
      <c r="BI317" s="170"/>
      <c r="BS317" s="170"/>
      <c r="CC317" s="170"/>
      <c r="CM317" s="170"/>
      <c r="CW317" s="170"/>
      <c r="DG317" s="170"/>
      <c r="DQ317" s="170"/>
      <c r="EA317" s="170"/>
      <c r="EK317" s="170"/>
      <c r="EU317" s="170"/>
      <c r="FE317" s="170"/>
      <c r="FO317" s="170"/>
      <c r="FY317" s="170"/>
      <c r="GI317" s="170"/>
      <c r="GS317" s="170"/>
      <c r="HC317" s="170"/>
      <c r="HM317" s="170"/>
      <c r="HW317" s="170"/>
    </row>
    <row r="318" spans="1:231" s="3" customFormat="1" x14ac:dyDescent="0.25">
      <c r="A318" s="170"/>
      <c r="K318" s="170"/>
      <c r="U318" s="170"/>
      <c r="AE318" s="170"/>
      <c r="AO318" s="170"/>
      <c r="AY318" s="170"/>
      <c r="AZ318" s="170"/>
      <c r="BA318" s="170"/>
      <c r="BB318" s="170"/>
      <c r="BC318" s="170"/>
      <c r="BD318" s="170"/>
      <c r="BE318" s="170"/>
      <c r="BF318" s="170"/>
      <c r="BI318" s="170"/>
      <c r="BS318" s="170"/>
      <c r="CC318" s="170"/>
      <c r="CM318" s="170"/>
      <c r="CW318" s="170"/>
      <c r="DG318" s="170"/>
      <c r="DQ318" s="170"/>
      <c r="EA318" s="170"/>
      <c r="EK318" s="170"/>
      <c r="EU318" s="170"/>
      <c r="FE318" s="170"/>
      <c r="FO318" s="170"/>
      <c r="FY318" s="170"/>
      <c r="GI318" s="170"/>
      <c r="GS318" s="170"/>
      <c r="HC318" s="170"/>
      <c r="HM318" s="170"/>
      <c r="HW318" s="170"/>
    </row>
    <row r="319" spans="1:231" s="3" customFormat="1" x14ac:dyDescent="0.25">
      <c r="A319" s="170"/>
      <c r="K319" s="170"/>
      <c r="U319" s="170"/>
      <c r="AE319" s="170"/>
      <c r="AO319" s="170"/>
      <c r="AY319" s="170"/>
      <c r="AZ319" s="170"/>
      <c r="BA319" s="170"/>
      <c r="BB319" s="170"/>
      <c r="BC319" s="170"/>
      <c r="BD319" s="170"/>
      <c r="BE319" s="170"/>
      <c r="BF319" s="170"/>
      <c r="BI319" s="170"/>
      <c r="BS319" s="170"/>
      <c r="CC319" s="170"/>
      <c r="CM319" s="170"/>
      <c r="CW319" s="170"/>
      <c r="DG319" s="170"/>
      <c r="DQ319" s="170"/>
      <c r="EA319" s="170"/>
      <c r="EK319" s="170"/>
      <c r="EU319" s="170"/>
      <c r="FE319" s="170"/>
      <c r="FO319" s="170"/>
      <c r="FY319" s="170"/>
      <c r="GI319" s="170"/>
      <c r="GS319" s="170"/>
      <c r="HC319" s="170"/>
      <c r="HM319" s="170"/>
      <c r="HW319" s="170"/>
    </row>
    <row r="320" spans="1:231" s="3" customFormat="1" x14ac:dyDescent="0.25">
      <c r="A320" s="170"/>
      <c r="K320" s="170"/>
      <c r="U320" s="170"/>
      <c r="AE320" s="170"/>
      <c r="AO320" s="170"/>
      <c r="AY320" s="170"/>
      <c r="AZ320" s="170"/>
      <c r="BA320" s="170"/>
      <c r="BB320" s="170"/>
      <c r="BC320" s="170"/>
      <c r="BD320" s="170"/>
      <c r="BE320" s="170"/>
      <c r="BF320" s="170"/>
      <c r="BI320" s="170"/>
      <c r="BS320" s="170"/>
      <c r="CC320" s="170"/>
      <c r="CM320" s="170"/>
      <c r="CW320" s="170"/>
      <c r="DG320" s="170"/>
      <c r="DQ320" s="170"/>
      <c r="EA320" s="170"/>
      <c r="EK320" s="170"/>
      <c r="EU320" s="170"/>
      <c r="FE320" s="170"/>
      <c r="FO320" s="170"/>
      <c r="FY320" s="170"/>
      <c r="GI320" s="170"/>
      <c r="GS320" s="170"/>
      <c r="HC320" s="170"/>
      <c r="HM320" s="170"/>
      <c r="HW320" s="170"/>
    </row>
    <row r="321" spans="1:231" s="3" customFormat="1" x14ac:dyDescent="0.25">
      <c r="A321" s="170"/>
      <c r="K321" s="170"/>
      <c r="U321" s="170"/>
      <c r="AE321" s="170"/>
      <c r="AO321" s="170"/>
      <c r="AY321" s="170"/>
      <c r="AZ321" s="170"/>
      <c r="BA321" s="170"/>
      <c r="BB321" s="170"/>
      <c r="BC321" s="170"/>
      <c r="BD321" s="170"/>
      <c r="BE321" s="170"/>
      <c r="BF321" s="170"/>
      <c r="BI321" s="170"/>
      <c r="BS321" s="170"/>
      <c r="CC321" s="170"/>
      <c r="CM321" s="170"/>
      <c r="CW321" s="170"/>
      <c r="DG321" s="170"/>
      <c r="DQ321" s="170"/>
      <c r="EA321" s="170"/>
      <c r="EK321" s="170"/>
      <c r="EU321" s="170"/>
      <c r="FE321" s="170"/>
      <c r="FO321" s="170"/>
      <c r="FY321" s="170"/>
      <c r="GI321" s="170"/>
      <c r="GS321" s="170"/>
      <c r="HC321" s="170"/>
      <c r="HM321" s="170"/>
      <c r="HW321" s="170"/>
    </row>
    <row r="322" spans="1:231" s="3" customFormat="1" x14ac:dyDescent="0.25">
      <c r="A322" s="170"/>
      <c r="K322" s="170"/>
      <c r="U322" s="170"/>
      <c r="AE322" s="170"/>
      <c r="AO322" s="170"/>
      <c r="AY322" s="170"/>
      <c r="AZ322" s="170"/>
      <c r="BA322" s="170"/>
      <c r="BB322" s="170"/>
      <c r="BC322" s="170"/>
      <c r="BD322" s="170"/>
      <c r="BE322" s="170"/>
      <c r="BF322" s="170"/>
      <c r="BI322" s="170"/>
      <c r="BS322" s="170"/>
      <c r="CC322" s="170"/>
      <c r="CM322" s="170"/>
      <c r="CW322" s="170"/>
      <c r="DG322" s="170"/>
      <c r="DQ322" s="170"/>
      <c r="EA322" s="170"/>
      <c r="EK322" s="170"/>
      <c r="EU322" s="170"/>
      <c r="FE322" s="170"/>
      <c r="FO322" s="170"/>
      <c r="FY322" s="170"/>
      <c r="GI322" s="170"/>
      <c r="GS322" s="170"/>
      <c r="HC322" s="170"/>
      <c r="HM322" s="170"/>
      <c r="HW322" s="170"/>
    </row>
    <row r="323" spans="1:231" s="3" customFormat="1" x14ac:dyDescent="0.25">
      <c r="A323" s="170"/>
      <c r="K323" s="170"/>
      <c r="U323" s="170"/>
      <c r="AE323" s="170"/>
      <c r="AO323" s="170"/>
      <c r="AY323" s="170"/>
      <c r="AZ323" s="170"/>
      <c r="BA323" s="170"/>
      <c r="BB323" s="170"/>
      <c r="BC323" s="170"/>
      <c r="BD323" s="170"/>
      <c r="BE323" s="170"/>
      <c r="BF323" s="170"/>
      <c r="BI323" s="170"/>
      <c r="BS323" s="170"/>
      <c r="CC323" s="170"/>
      <c r="CM323" s="170"/>
      <c r="CW323" s="170"/>
      <c r="DG323" s="170"/>
      <c r="DQ323" s="170"/>
      <c r="EA323" s="170"/>
      <c r="EK323" s="170"/>
      <c r="EU323" s="170"/>
      <c r="FE323" s="170"/>
      <c r="FO323" s="170"/>
      <c r="FY323" s="170"/>
      <c r="GI323" s="170"/>
      <c r="GS323" s="170"/>
      <c r="HC323" s="170"/>
      <c r="HM323" s="170"/>
      <c r="HW323" s="170"/>
    </row>
    <row r="324" spans="1:231" s="3" customFormat="1" x14ac:dyDescent="0.25">
      <c r="A324" s="170"/>
      <c r="K324" s="170"/>
      <c r="U324" s="170"/>
      <c r="AE324" s="170"/>
      <c r="AO324" s="170"/>
      <c r="AY324" s="170"/>
      <c r="AZ324" s="170"/>
      <c r="BA324" s="170"/>
      <c r="BB324" s="170"/>
      <c r="BC324" s="170"/>
      <c r="BD324" s="170"/>
      <c r="BE324" s="170"/>
      <c r="BF324" s="170"/>
      <c r="BI324" s="170"/>
      <c r="BS324" s="170"/>
      <c r="CC324" s="170"/>
      <c r="CM324" s="170"/>
      <c r="CW324" s="170"/>
      <c r="DG324" s="170"/>
      <c r="DQ324" s="170"/>
      <c r="EA324" s="170"/>
      <c r="EK324" s="170"/>
      <c r="EU324" s="170"/>
      <c r="FE324" s="170"/>
      <c r="FO324" s="170"/>
      <c r="FY324" s="170"/>
      <c r="GI324" s="170"/>
      <c r="GS324" s="170"/>
      <c r="HC324" s="170"/>
      <c r="HM324" s="170"/>
      <c r="HW324" s="170"/>
    </row>
    <row r="325" spans="1:231" s="3" customFormat="1" x14ac:dyDescent="0.25">
      <c r="A325" s="170"/>
      <c r="K325" s="170"/>
      <c r="U325" s="170"/>
      <c r="AE325" s="170"/>
      <c r="AO325" s="170"/>
      <c r="AY325" s="170"/>
      <c r="AZ325" s="170"/>
      <c r="BA325" s="170"/>
      <c r="BB325" s="170"/>
      <c r="BC325" s="170"/>
      <c r="BD325" s="170"/>
      <c r="BE325" s="170"/>
      <c r="BF325" s="170"/>
      <c r="BI325" s="170"/>
      <c r="BS325" s="170"/>
      <c r="CC325" s="170"/>
      <c r="CM325" s="170"/>
      <c r="CW325" s="170"/>
      <c r="DG325" s="170"/>
      <c r="DQ325" s="170"/>
      <c r="EA325" s="170"/>
      <c r="EK325" s="170"/>
      <c r="EU325" s="170"/>
      <c r="FE325" s="170"/>
      <c r="FO325" s="170"/>
      <c r="FY325" s="170"/>
      <c r="GI325" s="170"/>
      <c r="GS325" s="170"/>
      <c r="HC325" s="170"/>
      <c r="HM325" s="170"/>
      <c r="HW325" s="170"/>
    </row>
    <row r="326" spans="1:231" s="3" customFormat="1" x14ac:dyDescent="0.25">
      <c r="A326" s="170"/>
      <c r="K326" s="170"/>
      <c r="U326" s="170"/>
      <c r="AE326" s="170"/>
      <c r="AO326" s="170"/>
      <c r="AY326" s="170"/>
      <c r="AZ326" s="170"/>
      <c r="BA326" s="170"/>
      <c r="BB326" s="170"/>
      <c r="BC326" s="170"/>
      <c r="BD326" s="170"/>
      <c r="BE326" s="170"/>
      <c r="BF326" s="170"/>
      <c r="BI326" s="170"/>
      <c r="BS326" s="170"/>
      <c r="CC326" s="170"/>
      <c r="CM326" s="170"/>
      <c r="CW326" s="170"/>
      <c r="DG326" s="170"/>
      <c r="DQ326" s="170"/>
      <c r="EA326" s="170"/>
      <c r="EK326" s="170"/>
      <c r="EU326" s="170"/>
      <c r="FE326" s="170"/>
      <c r="FO326" s="170"/>
      <c r="FY326" s="170"/>
      <c r="GI326" s="170"/>
      <c r="GS326" s="170"/>
      <c r="HC326" s="170"/>
      <c r="HM326" s="170"/>
      <c r="HW326" s="170"/>
    </row>
    <row r="327" spans="1:231" s="3" customFormat="1" x14ac:dyDescent="0.25">
      <c r="A327" s="170"/>
      <c r="K327" s="170"/>
      <c r="U327" s="170"/>
      <c r="AE327" s="170"/>
      <c r="AO327" s="170"/>
      <c r="AY327" s="170"/>
      <c r="AZ327" s="170"/>
      <c r="BA327" s="170"/>
      <c r="BB327" s="170"/>
      <c r="BC327" s="170"/>
      <c r="BD327" s="170"/>
      <c r="BE327" s="170"/>
      <c r="BF327" s="170"/>
      <c r="BI327" s="170"/>
      <c r="BS327" s="170"/>
      <c r="CC327" s="170"/>
      <c r="CM327" s="170"/>
      <c r="CW327" s="170"/>
      <c r="DG327" s="170"/>
      <c r="DQ327" s="170"/>
      <c r="EA327" s="170"/>
      <c r="EK327" s="170"/>
      <c r="EU327" s="170"/>
      <c r="FE327" s="170"/>
      <c r="FO327" s="170"/>
      <c r="FY327" s="170"/>
      <c r="GI327" s="170"/>
      <c r="GS327" s="170"/>
      <c r="HC327" s="170"/>
      <c r="HM327" s="170"/>
      <c r="HW327" s="170"/>
    </row>
    <row r="328" spans="1:231" s="3" customFormat="1" x14ac:dyDescent="0.25">
      <c r="A328" s="170"/>
      <c r="K328" s="170"/>
      <c r="U328" s="170"/>
      <c r="AE328" s="170"/>
      <c r="AO328" s="170"/>
      <c r="AY328" s="170"/>
      <c r="AZ328" s="170"/>
      <c r="BA328" s="170"/>
      <c r="BB328" s="170"/>
      <c r="BC328" s="170"/>
      <c r="BD328" s="170"/>
      <c r="BE328" s="170"/>
      <c r="BF328" s="170"/>
      <c r="BI328" s="170"/>
      <c r="BS328" s="170"/>
      <c r="CC328" s="170"/>
      <c r="CM328" s="170"/>
      <c r="CW328" s="170"/>
      <c r="DG328" s="170"/>
      <c r="DQ328" s="170"/>
      <c r="EA328" s="170"/>
      <c r="EK328" s="170"/>
      <c r="EU328" s="170"/>
      <c r="FE328" s="170"/>
      <c r="FO328" s="170"/>
      <c r="FY328" s="170"/>
      <c r="GI328" s="170"/>
      <c r="GS328" s="170"/>
      <c r="HC328" s="170"/>
      <c r="HM328" s="170"/>
      <c r="HW328" s="170"/>
    </row>
    <row r="329" spans="1:231" s="3" customFormat="1" x14ac:dyDescent="0.25">
      <c r="A329" s="170"/>
      <c r="K329" s="170"/>
      <c r="U329" s="170"/>
      <c r="AE329" s="170"/>
      <c r="AO329" s="170"/>
      <c r="AY329" s="170"/>
      <c r="AZ329" s="170"/>
      <c r="BA329" s="170"/>
      <c r="BB329" s="170"/>
      <c r="BC329" s="170"/>
      <c r="BD329" s="170"/>
      <c r="BE329" s="170"/>
      <c r="BF329" s="170"/>
      <c r="BI329" s="170"/>
      <c r="BS329" s="170"/>
      <c r="CC329" s="170"/>
      <c r="CM329" s="170"/>
      <c r="CW329" s="170"/>
      <c r="DG329" s="170"/>
      <c r="DQ329" s="170"/>
      <c r="EA329" s="170"/>
      <c r="EK329" s="170"/>
      <c r="EU329" s="170"/>
      <c r="FE329" s="170"/>
      <c r="FO329" s="170"/>
      <c r="FY329" s="170"/>
      <c r="GI329" s="170"/>
      <c r="GS329" s="170"/>
      <c r="HC329" s="170"/>
      <c r="HM329" s="170"/>
      <c r="HW329" s="170"/>
    </row>
    <row r="330" spans="1:231" s="3" customFormat="1" x14ac:dyDescent="0.25">
      <c r="A330" s="170"/>
      <c r="K330" s="170"/>
      <c r="U330" s="170"/>
      <c r="AE330" s="170"/>
      <c r="AO330" s="170"/>
      <c r="AY330" s="170"/>
      <c r="AZ330" s="170"/>
      <c r="BA330" s="170"/>
      <c r="BB330" s="170"/>
      <c r="BC330" s="170"/>
      <c r="BD330" s="170"/>
      <c r="BE330" s="170"/>
      <c r="BF330" s="170"/>
      <c r="BI330" s="170"/>
      <c r="BS330" s="170"/>
      <c r="CC330" s="170"/>
      <c r="CM330" s="170"/>
      <c r="CW330" s="170"/>
      <c r="DG330" s="170"/>
      <c r="DQ330" s="170"/>
      <c r="EA330" s="170"/>
      <c r="EK330" s="170"/>
      <c r="EU330" s="170"/>
      <c r="FE330" s="170"/>
      <c r="FO330" s="170"/>
      <c r="FY330" s="170"/>
      <c r="GI330" s="170"/>
      <c r="GS330" s="170"/>
      <c r="HC330" s="170"/>
      <c r="HM330" s="170"/>
      <c r="HW330" s="170"/>
    </row>
    <row r="331" spans="1:231" s="3" customFormat="1" x14ac:dyDescent="0.25">
      <c r="A331" s="170"/>
      <c r="K331" s="170"/>
      <c r="U331" s="170"/>
      <c r="AE331" s="170"/>
      <c r="AO331" s="170"/>
      <c r="AY331" s="170"/>
      <c r="AZ331" s="170"/>
      <c r="BA331" s="170"/>
      <c r="BB331" s="170"/>
      <c r="BC331" s="170"/>
      <c r="BD331" s="170"/>
      <c r="BE331" s="170"/>
      <c r="BF331" s="170"/>
      <c r="BI331" s="170"/>
      <c r="BS331" s="170"/>
      <c r="CC331" s="170"/>
      <c r="CM331" s="170"/>
      <c r="CW331" s="170"/>
      <c r="DG331" s="170"/>
      <c r="DQ331" s="170"/>
      <c r="EA331" s="170"/>
      <c r="EK331" s="170"/>
      <c r="EU331" s="170"/>
      <c r="FE331" s="170"/>
      <c r="FO331" s="170"/>
      <c r="FY331" s="170"/>
      <c r="GI331" s="170"/>
      <c r="GS331" s="170"/>
      <c r="HC331" s="170"/>
      <c r="HM331" s="170"/>
      <c r="HW331" s="170"/>
    </row>
    <row r="332" spans="1:231" s="3" customFormat="1" x14ac:dyDescent="0.25">
      <c r="A332" s="170"/>
      <c r="K332" s="170"/>
      <c r="U332" s="170"/>
      <c r="AE332" s="170"/>
      <c r="AO332" s="170"/>
      <c r="AY332" s="170"/>
      <c r="AZ332" s="170"/>
      <c r="BA332" s="170"/>
      <c r="BB332" s="170"/>
      <c r="BC332" s="170"/>
      <c r="BD332" s="170"/>
      <c r="BE332" s="170"/>
      <c r="BF332" s="170"/>
      <c r="BI332" s="170"/>
      <c r="BS332" s="170"/>
      <c r="CC332" s="170"/>
      <c r="CM332" s="170"/>
      <c r="CW332" s="170"/>
      <c r="DG332" s="170"/>
      <c r="DQ332" s="170"/>
      <c r="EA332" s="170"/>
      <c r="EK332" s="170"/>
      <c r="EU332" s="170"/>
      <c r="FE332" s="170"/>
      <c r="FO332" s="170"/>
      <c r="FY332" s="170"/>
      <c r="GI332" s="170"/>
      <c r="GS332" s="170"/>
      <c r="HC332" s="170"/>
      <c r="HM332" s="170"/>
      <c r="HW332" s="170"/>
    </row>
    <row r="333" spans="1:231" s="3" customFormat="1" x14ac:dyDescent="0.25">
      <c r="A333" s="170"/>
      <c r="K333" s="170"/>
      <c r="U333" s="170"/>
      <c r="AE333" s="170"/>
      <c r="AO333" s="170"/>
      <c r="AY333" s="170"/>
      <c r="AZ333" s="170"/>
      <c r="BA333" s="170"/>
      <c r="BB333" s="170"/>
      <c r="BC333" s="170"/>
      <c r="BD333" s="170"/>
      <c r="BE333" s="170"/>
      <c r="BF333" s="170"/>
      <c r="BI333" s="170"/>
      <c r="BS333" s="170"/>
      <c r="CC333" s="170"/>
      <c r="CM333" s="170"/>
      <c r="CW333" s="170"/>
      <c r="DG333" s="170"/>
      <c r="DQ333" s="170"/>
      <c r="EA333" s="170"/>
      <c r="EK333" s="170"/>
      <c r="EU333" s="170"/>
      <c r="FE333" s="170"/>
      <c r="FO333" s="170"/>
      <c r="FY333" s="170"/>
      <c r="GI333" s="170"/>
      <c r="GS333" s="170"/>
      <c r="HC333" s="170"/>
      <c r="HM333" s="170"/>
      <c r="HW333" s="170"/>
    </row>
    <row r="334" spans="1:231" s="3" customFormat="1" x14ac:dyDescent="0.25">
      <c r="A334" s="170"/>
      <c r="K334" s="170"/>
      <c r="U334" s="170"/>
      <c r="AE334" s="170"/>
      <c r="AO334" s="170"/>
      <c r="AY334" s="170"/>
      <c r="AZ334" s="170"/>
      <c r="BA334" s="170"/>
      <c r="BB334" s="170"/>
      <c r="BC334" s="170"/>
      <c r="BD334" s="170"/>
      <c r="BE334" s="170"/>
      <c r="BF334" s="170"/>
      <c r="BI334" s="170"/>
      <c r="BS334" s="170"/>
      <c r="CC334" s="170"/>
      <c r="CM334" s="170"/>
      <c r="CW334" s="170"/>
      <c r="DG334" s="170"/>
      <c r="DQ334" s="170"/>
      <c r="EA334" s="170"/>
      <c r="EK334" s="170"/>
      <c r="EU334" s="170"/>
      <c r="FE334" s="170"/>
      <c r="FO334" s="170"/>
      <c r="FY334" s="170"/>
      <c r="GI334" s="170"/>
      <c r="GS334" s="170"/>
      <c r="HC334" s="170"/>
      <c r="HM334" s="170"/>
      <c r="HW334" s="170"/>
    </row>
    <row r="335" spans="1:231" s="3" customFormat="1" x14ac:dyDescent="0.25">
      <c r="A335" s="170"/>
      <c r="K335" s="170"/>
      <c r="U335" s="170"/>
      <c r="AE335" s="170"/>
      <c r="AO335" s="170"/>
      <c r="AY335" s="170"/>
      <c r="AZ335" s="170"/>
      <c r="BA335" s="170"/>
      <c r="BB335" s="170"/>
      <c r="BC335" s="170"/>
      <c r="BD335" s="170"/>
      <c r="BE335" s="170"/>
      <c r="BF335" s="170"/>
      <c r="BI335" s="170"/>
      <c r="BS335" s="170"/>
      <c r="CC335" s="170"/>
      <c r="CM335" s="170"/>
      <c r="CW335" s="170"/>
      <c r="DG335" s="170"/>
      <c r="DQ335" s="170"/>
      <c r="EA335" s="170"/>
      <c r="EK335" s="170"/>
      <c r="EU335" s="170"/>
      <c r="FE335" s="170"/>
      <c r="FO335" s="170"/>
      <c r="FY335" s="170"/>
      <c r="GI335" s="170"/>
      <c r="GS335" s="170"/>
      <c r="HC335" s="170"/>
      <c r="HM335" s="170"/>
      <c r="HW335" s="170"/>
    </row>
    <row r="336" spans="1:231" s="3" customFormat="1" x14ac:dyDescent="0.25">
      <c r="A336" s="170"/>
      <c r="K336" s="170"/>
      <c r="U336" s="170"/>
      <c r="AE336" s="170"/>
      <c r="AO336" s="170"/>
      <c r="AY336" s="170"/>
      <c r="AZ336" s="170"/>
      <c r="BA336" s="170"/>
      <c r="BB336" s="170"/>
      <c r="BC336" s="170"/>
      <c r="BD336" s="170"/>
      <c r="BE336" s="170"/>
      <c r="BF336" s="170"/>
      <c r="BI336" s="170"/>
      <c r="BS336" s="170"/>
      <c r="CC336" s="170"/>
      <c r="CM336" s="170"/>
      <c r="CW336" s="170"/>
      <c r="DG336" s="170"/>
      <c r="DQ336" s="170"/>
      <c r="EA336" s="170"/>
      <c r="EK336" s="170"/>
      <c r="EU336" s="170"/>
      <c r="FE336" s="170"/>
      <c r="FO336" s="170"/>
      <c r="FY336" s="170"/>
      <c r="GI336" s="170"/>
      <c r="GS336" s="170"/>
      <c r="HC336" s="170"/>
      <c r="HM336" s="170"/>
      <c r="HW336" s="170"/>
    </row>
    <row r="337" spans="1:231" s="3" customFormat="1" x14ac:dyDescent="0.25">
      <c r="A337" s="170"/>
      <c r="K337" s="170"/>
      <c r="U337" s="170"/>
      <c r="AE337" s="170"/>
      <c r="AO337" s="170"/>
      <c r="AY337" s="170"/>
      <c r="AZ337" s="170"/>
      <c r="BA337" s="170"/>
      <c r="BB337" s="170"/>
      <c r="BC337" s="170"/>
      <c r="BD337" s="170"/>
      <c r="BE337" s="170"/>
      <c r="BF337" s="170"/>
      <c r="BI337" s="170"/>
      <c r="BS337" s="170"/>
      <c r="CC337" s="170"/>
      <c r="CM337" s="170"/>
      <c r="CW337" s="170"/>
      <c r="DG337" s="170"/>
      <c r="DQ337" s="170"/>
      <c r="EA337" s="170"/>
      <c r="EK337" s="170"/>
      <c r="EU337" s="170"/>
      <c r="FE337" s="170"/>
      <c r="FO337" s="170"/>
      <c r="FY337" s="170"/>
      <c r="GI337" s="170"/>
      <c r="GS337" s="170"/>
      <c r="HC337" s="170"/>
      <c r="HM337" s="170"/>
      <c r="HW337" s="170"/>
    </row>
    <row r="338" spans="1:231" s="3" customFormat="1" x14ac:dyDescent="0.25">
      <c r="A338" s="170"/>
      <c r="K338" s="170"/>
      <c r="U338" s="170"/>
      <c r="AE338" s="170"/>
      <c r="AO338" s="170"/>
      <c r="AY338" s="170"/>
      <c r="AZ338" s="170"/>
      <c r="BA338" s="170"/>
      <c r="BB338" s="170"/>
      <c r="BC338" s="170"/>
      <c r="BD338" s="170"/>
      <c r="BE338" s="170"/>
      <c r="BF338" s="170"/>
      <c r="BI338" s="170"/>
      <c r="BS338" s="170"/>
      <c r="CC338" s="170"/>
      <c r="CM338" s="170"/>
      <c r="CW338" s="170"/>
      <c r="DG338" s="170"/>
      <c r="DQ338" s="170"/>
      <c r="EA338" s="170"/>
      <c r="EK338" s="170"/>
      <c r="EU338" s="170"/>
      <c r="FE338" s="170"/>
      <c r="FO338" s="170"/>
      <c r="FY338" s="170"/>
      <c r="GI338" s="170"/>
      <c r="GS338" s="170"/>
      <c r="HC338" s="170"/>
      <c r="HM338" s="170"/>
      <c r="HW338" s="170"/>
    </row>
    <row r="339" spans="1:231" s="3" customFormat="1" x14ac:dyDescent="0.25">
      <c r="A339" s="170"/>
      <c r="K339" s="170"/>
      <c r="U339" s="170"/>
      <c r="AE339" s="170"/>
      <c r="AO339" s="170"/>
      <c r="AY339" s="170"/>
      <c r="AZ339" s="170"/>
      <c r="BA339" s="170"/>
      <c r="BB339" s="170"/>
      <c r="BC339" s="170"/>
      <c r="BD339" s="170"/>
      <c r="BE339" s="170"/>
      <c r="BF339" s="170"/>
      <c r="BI339" s="170"/>
      <c r="BS339" s="170"/>
      <c r="CC339" s="170"/>
      <c r="CM339" s="170"/>
      <c r="CW339" s="170"/>
      <c r="DG339" s="170"/>
      <c r="DQ339" s="170"/>
      <c r="EA339" s="170"/>
      <c r="EK339" s="170"/>
      <c r="EU339" s="170"/>
      <c r="FE339" s="170"/>
      <c r="FO339" s="170"/>
      <c r="FY339" s="170"/>
      <c r="GI339" s="170"/>
      <c r="GS339" s="170"/>
      <c r="HC339" s="170"/>
      <c r="HM339" s="170"/>
      <c r="HW339" s="170"/>
    </row>
    <row r="340" spans="1:231" s="3" customFormat="1" x14ac:dyDescent="0.25">
      <c r="A340" s="170"/>
      <c r="K340" s="170"/>
      <c r="U340" s="170"/>
      <c r="AE340" s="170"/>
      <c r="AO340" s="170"/>
      <c r="AY340" s="170"/>
      <c r="AZ340" s="170"/>
      <c r="BA340" s="170"/>
      <c r="BB340" s="170"/>
      <c r="BC340" s="170"/>
      <c r="BD340" s="170"/>
      <c r="BE340" s="170"/>
      <c r="BF340" s="170"/>
      <c r="BI340" s="170"/>
      <c r="BS340" s="170"/>
      <c r="CC340" s="170"/>
      <c r="CM340" s="170"/>
      <c r="CW340" s="170"/>
      <c r="DG340" s="170"/>
      <c r="DQ340" s="170"/>
      <c r="EA340" s="170"/>
      <c r="EK340" s="170"/>
      <c r="EU340" s="170"/>
      <c r="FE340" s="170"/>
      <c r="FO340" s="170"/>
      <c r="FY340" s="170"/>
      <c r="GI340" s="170"/>
      <c r="GS340" s="170"/>
      <c r="HC340" s="170"/>
      <c r="HM340" s="170"/>
      <c r="HW340" s="170"/>
    </row>
    <row r="341" spans="1:231" s="3" customFormat="1" x14ac:dyDescent="0.25">
      <c r="A341" s="170"/>
      <c r="K341" s="170"/>
      <c r="U341" s="170"/>
      <c r="AE341" s="170"/>
      <c r="AO341" s="170"/>
      <c r="AY341" s="170"/>
      <c r="AZ341" s="170"/>
      <c r="BA341" s="170"/>
      <c r="BB341" s="170"/>
      <c r="BC341" s="170"/>
      <c r="BD341" s="170"/>
      <c r="BE341" s="170"/>
      <c r="BF341" s="170"/>
      <c r="BI341" s="170"/>
      <c r="BS341" s="170"/>
      <c r="CC341" s="170"/>
      <c r="CM341" s="170"/>
      <c r="CW341" s="170"/>
      <c r="DG341" s="170"/>
      <c r="DQ341" s="170"/>
      <c r="EA341" s="170"/>
      <c r="EK341" s="170"/>
      <c r="EU341" s="170"/>
      <c r="FE341" s="170"/>
      <c r="FO341" s="170"/>
      <c r="FY341" s="170"/>
      <c r="GI341" s="170"/>
      <c r="GS341" s="170"/>
      <c r="HC341" s="170"/>
      <c r="HM341" s="170"/>
      <c r="HW341" s="170"/>
    </row>
    <row r="342" spans="1:231" s="3" customFormat="1" x14ac:dyDescent="0.25">
      <c r="A342" s="170"/>
      <c r="K342" s="170"/>
      <c r="U342" s="170"/>
      <c r="AE342" s="170"/>
      <c r="AO342" s="170"/>
      <c r="AY342" s="170"/>
      <c r="AZ342" s="170"/>
      <c r="BA342" s="170"/>
      <c r="BB342" s="170"/>
      <c r="BC342" s="170"/>
      <c r="BD342" s="170"/>
      <c r="BE342" s="170"/>
      <c r="BF342" s="170"/>
      <c r="BI342" s="170"/>
      <c r="BS342" s="170"/>
      <c r="CC342" s="170"/>
      <c r="CM342" s="170"/>
      <c r="CW342" s="170"/>
      <c r="DG342" s="170"/>
      <c r="DQ342" s="170"/>
      <c r="EA342" s="170"/>
      <c r="EK342" s="170"/>
      <c r="EU342" s="170"/>
      <c r="FE342" s="170"/>
      <c r="FO342" s="170"/>
      <c r="FY342" s="170"/>
      <c r="GI342" s="170"/>
      <c r="GS342" s="170"/>
      <c r="HC342" s="170"/>
      <c r="HM342" s="170"/>
      <c r="HW342" s="170"/>
    </row>
    <row r="343" spans="1:231" s="3" customFormat="1" x14ac:dyDescent="0.25">
      <c r="A343" s="170"/>
      <c r="K343" s="170"/>
      <c r="U343" s="170"/>
      <c r="AE343" s="170"/>
      <c r="AO343" s="170"/>
      <c r="AY343" s="170"/>
      <c r="AZ343" s="170"/>
      <c r="BA343" s="170"/>
      <c r="BB343" s="170"/>
      <c r="BC343" s="170"/>
      <c r="BD343" s="170"/>
      <c r="BE343" s="170"/>
      <c r="BF343" s="170"/>
      <c r="BI343" s="170"/>
      <c r="BS343" s="170"/>
      <c r="CC343" s="170"/>
      <c r="CM343" s="170"/>
      <c r="CW343" s="170"/>
      <c r="DG343" s="170"/>
      <c r="DQ343" s="170"/>
      <c r="EA343" s="170"/>
      <c r="EK343" s="170"/>
      <c r="EU343" s="170"/>
      <c r="FE343" s="170"/>
      <c r="FO343" s="170"/>
      <c r="FY343" s="170"/>
      <c r="GI343" s="170"/>
      <c r="GS343" s="170"/>
      <c r="HC343" s="170"/>
      <c r="HM343" s="170"/>
      <c r="HW343" s="170"/>
    </row>
    <row r="344" spans="1:231" s="3" customFormat="1" x14ac:dyDescent="0.25">
      <c r="A344" s="170"/>
      <c r="K344" s="170"/>
      <c r="U344" s="170"/>
      <c r="AE344" s="170"/>
      <c r="AO344" s="170"/>
      <c r="AY344" s="170"/>
      <c r="AZ344" s="170"/>
      <c r="BA344" s="170"/>
      <c r="BB344" s="170"/>
      <c r="BC344" s="170"/>
      <c r="BD344" s="170"/>
      <c r="BE344" s="170"/>
      <c r="BF344" s="170"/>
      <c r="BI344" s="170"/>
      <c r="BS344" s="170"/>
      <c r="CC344" s="170"/>
      <c r="CM344" s="170"/>
      <c r="CW344" s="170"/>
      <c r="DG344" s="170"/>
      <c r="DQ344" s="170"/>
      <c r="EA344" s="170"/>
      <c r="EK344" s="170"/>
      <c r="EU344" s="170"/>
      <c r="FE344" s="170"/>
      <c r="FO344" s="170"/>
      <c r="FY344" s="170"/>
      <c r="GI344" s="170"/>
      <c r="GS344" s="170"/>
      <c r="HC344" s="170"/>
      <c r="HM344" s="170"/>
      <c r="HW344" s="170"/>
    </row>
    <row r="345" spans="1:231" s="3" customFormat="1" x14ac:dyDescent="0.25">
      <c r="A345" s="170"/>
      <c r="K345" s="170"/>
      <c r="U345" s="170"/>
      <c r="AE345" s="170"/>
      <c r="AO345" s="170"/>
      <c r="AY345" s="170"/>
      <c r="AZ345" s="170"/>
      <c r="BA345" s="170"/>
      <c r="BB345" s="170"/>
      <c r="BC345" s="170"/>
      <c r="BD345" s="170"/>
      <c r="BE345" s="170"/>
      <c r="BF345" s="170"/>
      <c r="BI345" s="170"/>
      <c r="BS345" s="170"/>
      <c r="CC345" s="170"/>
      <c r="CM345" s="170"/>
      <c r="CW345" s="170"/>
      <c r="DG345" s="170"/>
      <c r="DQ345" s="170"/>
      <c r="EA345" s="170"/>
      <c r="EK345" s="170"/>
      <c r="EU345" s="170"/>
      <c r="FE345" s="170"/>
      <c r="FO345" s="170"/>
      <c r="FY345" s="170"/>
      <c r="GI345" s="170"/>
      <c r="GS345" s="170"/>
      <c r="HC345" s="170"/>
      <c r="HM345" s="170"/>
      <c r="HW345" s="170"/>
    </row>
    <row r="346" spans="1:231" s="3" customFormat="1" x14ac:dyDescent="0.25">
      <c r="A346" s="170"/>
      <c r="K346" s="170"/>
      <c r="U346" s="170"/>
      <c r="AE346" s="170"/>
      <c r="AO346" s="170"/>
      <c r="AY346" s="170"/>
      <c r="AZ346" s="170"/>
      <c r="BA346" s="170"/>
      <c r="BB346" s="170"/>
      <c r="BC346" s="170"/>
      <c r="BD346" s="170"/>
      <c r="BE346" s="170"/>
      <c r="BF346" s="170"/>
      <c r="BI346" s="170"/>
      <c r="BS346" s="170"/>
      <c r="CC346" s="170"/>
      <c r="CM346" s="170"/>
      <c r="CW346" s="170"/>
      <c r="DG346" s="170"/>
      <c r="DQ346" s="170"/>
      <c r="EA346" s="170"/>
      <c r="EK346" s="170"/>
      <c r="EU346" s="170"/>
      <c r="FE346" s="170"/>
      <c r="FO346" s="170"/>
      <c r="FY346" s="170"/>
      <c r="GI346" s="170"/>
      <c r="GS346" s="170"/>
      <c r="HC346" s="170"/>
      <c r="HM346" s="170"/>
      <c r="HW346" s="170"/>
    </row>
    <row r="347" spans="1:231" s="3" customFormat="1" x14ac:dyDescent="0.25">
      <c r="A347" s="170"/>
      <c r="K347" s="170"/>
      <c r="U347" s="170"/>
      <c r="AE347" s="170"/>
      <c r="AO347" s="170"/>
      <c r="AY347" s="170"/>
      <c r="AZ347" s="170"/>
      <c r="BA347" s="170"/>
      <c r="BB347" s="170"/>
      <c r="BC347" s="170"/>
      <c r="BD347" s="170"/>
      <c r="BE347" s="170"/>
      <c r="BF347" s="170"/>
      <c r="BI347" s="170"/>
      <c r="BS347" s="170"/>
      <c r="CC347" s="170"/>
      <c r="CM347" s="170"/>
      <c r="CW347" s="170"/>
      <c r="DG347" s="170"/>
      <c r="DQ347" s="170"/>
      <c r="EA347" s="170"/>
      <c r="EK347" s="170"/>
      <c r="EU347" s="170"/>
      <c r="FE347" s="170"/>
      <c r="FO347" s="170"/>
      <c r="FY347" s="170"/>
      <c r="GI347" s="170"/>
      <c r="GS347" s="170"/>
      <c r="HC347" s="170"/>
      <c r="HM347" s="170"/>
      <c r="HW347" s="170"/>
    </row>
    <row r="348" spans="1:231" s="3" customFormat="1" x14ac:dyDescent="0.25">
      <c r="A348" s="170"/>
      <c r="K348" s="170"/>
      <c r="U348" s="170"/>
      <c r="AE348" s="170"/>
      <c r="AO348" s="170"/>
      <c r="AY348" s="170"/>
      <c r="AZ348" s="170"/>
      <c r="BA348" s="170"/>
      <c r="BB348" s="170"/>
      <c r="BC348" s="170"/>
      <c r="BD348" s="170"/>
      <c r="BE348" s="170"/>
      <c r="BF348" s="170"/>
      <c r="BI348" s="170"/>
      <c r="BS348" s="170"/>
      <c r="CC348" s="170"/>
      <c r="CM348" s="170"/>
      <c r="CW348" s="170"/>
      <c r="DG348" s="170"/>
      <c r="DQ348" s="170"/>
      <c r="EA348" s="170"/>
      <c r="EK348" s="170"/>
      <c r="EU348" s="170"/>
      <c r="FE348" s="170"/>
      <c r="FO348" s="170"/>
      <c r="FY348" s="170"/>
      <c r="GI348" s="170"/>
      <c r="GS348" s="170"/>
      <c r="HC348" s="170"/>
      <c r="HM348" s="170"/>
      <c r="HW348" s="170"/>
    </row>
    <row r="349" spans="1:231" s="3" customFormat="1" x14ac:dyDescent="0.25">
      <c r="A349" s="170"/>
      <c r="K349" s="170"/>
      <c r="U349" s="170"/>
      <c r="AE349" s="170"/>
      <c r="AO349" s="170"/>
      <c r="AY349" s="170"/>
      <c r="AZ349" s="170"/>
      <c r="BA349" s="170"/>
      <c r="BB349" s="170"/>
      <c r="BC349" s="170"/>
      <c r="BD349" s="170"/>
      <c r="BE349" s="170"/>
      <c r="BF349" s="170"/>
      <c r="BI349" s="170"/>
      <c r="BS349" s="170"/>
      <c r="CC349" s="170"/>
      <c r="CM349" s="170"/>
      <c r="CW349" s="170"/>
      <c r="DG349" s="170"/>
      <c r="DQ349" s="170"/>
      <c r="EA349" s="170"/>
      <c r="EK349" s="170"/>
      <c r="EU349" s="170"/>
      <c r="FE349" s="170"/>
      <c r="FO349" s="170"/>
      <c r="FY349" s="170"/>
      <c r="GI349" s="170"/>
      <c r="GS349" s="170"/>
      <c r="HC349" s="170"/>
      <c r="HM349" s="170"/>
      <c r="HW349" s="170"/>
    </row>
    <row r="350" spans="1:231" s="3" customFormat="1" x14ac:dyDescent="0.25">
      <c r="A350" s="170"/>
      <c r="K350" s="170"/>
      <c r="U350" s="170"/>
      <c r="AE350" s="170"/>
      <c r="AO350" s="170"/>
      <c r="AY350" s="170"/>
      <c r="AZ350" s="170"/>
      <c r="BA350" s="170"/>
      <c r="BB350" s="170"/>
      <c r="BC350" s="170"/>
      <c r="BD350" s="170"/>
      <c r="BE350" s="170"/>
      <c r="BF350" s="170"/>
      <c r="BI350" s="170"/>
      <c r="BS350" s="170"/>
      <c r="CC350" s="170"/>
      <c r="CM350" s="170"/>
      <c r="CW350" s="170"/>
      <c r="DG350" s="170"/>
      <c r="DQ350" s="170"/>
      <c r="EA350" s="170"/>
      <c r="EK350" s="170"/>
      <c r="EU350" s="170"/>
      <c r="FE350" s="170"/>
      <c r="FO350" s="170"/>
      <c r="FY350" s="170"/>
      <c r="GI350" s="170"/>
      <c r="GS350" s="170"/>
      <c r="HC350" s="170"/>
      <c r="HM350" s="170"/>
      <c r="HW350" s="170"/>
    </row>
    <row r="351" spans="1:231" s="3" customFormat="1" x14ac:dyDescent="0.25">
      <c r="A351" s="170"/>
      <c r="K351" s="170"/>
      <c r="U351" s="170"/>
      <c r="AE351" s="170"/>
      <c r="AO351" s="170"/>
      <c r="AY351" s="170"/>
      <c r="AZ351" s="170"/>
      <c r="BA351" s="170"/>
      <c r="BB351" s="170"/>
      <c r="BC351" s="170"/>
      <c r="BD351" s="170"/>
      <c r="BE351" s="170"/>
      <c r="BF351" s="170"/>
      <c r="BI351" s="170"/>
      <c r="BS351" s="170"/>
      <c r="CC351" s="170"/>
      <c r="CM351" s="170"/>
      <c r="CW351" s="170"/>
      <c r="DG351" s="170"/>
      <c r="DQ351" s="170"/>
      <c r="EA351" s="170"/>
      <c r="EK351" s="170"/>
      <c r="EU351" s="170"/>
      <c r="FE351" s="170"/>
      <c r="FO351" s="170"/>
      <c r="FY351" s="170"/>
      <c r="GI351" s="170"/>
      <c r="GS351" s="170"/>
      <c r="HC351" s="170"/>
      <c r="HM351" s="170"/>
      <c r="HW351" s="170"/>
    </row>
    <row r="352" spans="1:231" s="3" customFormat="1" x14ac:dyDescent="0.25">
      <c r="A352" s="170"/>
      <c r="K352" s="170"/>
      <c r="U352" s="170"/>
      <c r="AE352" s="170"/>
      <c r="AO352" s="170"/>
      <c r="AY352" s="170"/>
      <c r="AZ352" s="170"/>
      <c r="BA352" s="170"/>
      <c r="BB352" s="170"/>
      <c r="BC352" s="170"/>
      <c r="BD352" s="170"/>
      <c r="BE352" s="170"/>
      <c r="BF352" s="170"/>
      <c r="BI352" s="170"/>
      <c r="BS352" s="170"/>
      <c r="CC352" s="170"/>
      <c r="CM352" s="170"/>
      <c r="CW352" s="170"/>
      <c r="DG352" s="170"/>
      <c r="DQ352" s="170"/>
      <c r="EA352" s="170"/>
      <c r="EK352" s="170"/>
      <c r="EU352" s="170"/>
      <c r="FE352" s="170"/>
      <c r="FO352" s="170"/>
      <c r="FY352" s="170"/>
      <c r="GI352" s="170"/>
      <c r="GS352" s="170"/>
      <c r="HC352" s="170"/>
      <c r="HM352" s="170"/>
      <c r="HW352" s="170"/>
    </row>
    <row r="353" spans="1:231" s="3" customFormat="1" x14ac:dyDescent="0.25">
      <c r="A353" s="170"/>
      <c r="K353" s="170"/>
      <c r="U353" s="170"/>
      <c r="AE353" s="170"/>
      <c r="AO353" s="170"/>
      <c r="AY353" s="170"/>
      <c r="AZ353" s="170"/>
      <c r="BA353" s="170"/>
      <c r="BB353" s="170"/>
      <c r="BC353" s="170"/>
      <c r="BD353" s="170"/>
      <c r="BE353" s="170"/>
      <c r="BF353" s="170"/>
      <c r="BI353" s="170"/>
      <c r="BS353" s="170"/>
      <c r="CC353" s="170"/>
      <c r="CM353" s="170"/>
      <c r="CW353" s="170"/>
      <c r="DG353" s="170"/>
      <c r="DQ353" s="170"/>
      <c r="EA353" s="170"/>
      <c r="EK353" s="170"/>
      <c r="EU353" s="170"/>
      <c r="FE353" s="170"/>
      <c r="FO353" s="170"/>
      <c r="FY353" s="170"/>
      <c r="GI353" s="170"/>
      <c r="GS353" s="170"/>
      <c r="HC353" s="170"/>
      <c r="HM353" s="170"/>
      <c r="HW353" s="170"/>
    </row>
    <row r="354" spans="1:231" s="3" customFormat="1" x14ac:dyDescent="0.25">
      <c r="A354" s="170"/>
      <c r="K354" s="170"/>
      <c r="U354" s="170"/>
      <c r="AE354" s="170"/>
      <c r="AO354" s="170"/>
      <c r="AY354" s="170"/>
      <c r="AZ354" s="170"/>
      <c r="BA354" s="170"/>
      <c r="BB354" s="170"/>
      <c r="BC354" s="170"/>
      <c r="BD354" s="170"/>
      <c r="BE354" s="170"/>
      <c r="BF354" s="170"/>
      <c r="BI354" s="170"/>
      <c r="BS354" s="170"/>
      <c r="CC354" s="170"/>
      <c r="CM354" s="170"/>
      <c r="CW354" s="170"/>
      <c r="DG354" s="170"/>
      <c r="DQ354" s="170"/>
      <c r="EA354" s="170"/>
      <c r="EK354" s="170"/>
      <c r="EU354" s="170"/>
      <c r="FE354" s="170"/>
      <c r="FO354" s="170"/>
      <c r="FY354" s="170"/>
      <c r="GI354" s="170"/>
      <c r="GS354" s="170"/>
      <c r="HC354" s="170"/>
      <c r="HM354" s="170"/>
      <c r="HW354" s="170"/>
    </row>
    <row r="355" spans="1:231" s="3" customFormat="1" x14ac:dyDescent="0.25">
      <c r="A355" s="170"/>
      <c r="K355" s="170"/>
      <c r="U355" s="170"/>
      <c r="AE355" s="170"/>
      <c r="AO355" s="170"/>
      <c r="AY355" s="170"/>
      <c r="AZ355" s="170"/>
      <c r="BA355" s="170"/>
      <c r="BB355" s="170"/>
      <c r="BC355" s="170"/>
      <c r="BD355" s="170"/>
      <c r="BE355" s="170"/>
      <c r="BF355" s="170"/>
      <c r="BI355" s="170"/>
      <c r="BS355" s="170"/>
      <c r="CC355" s="170"/>
      <c r="CM355" s="170"/>
      <c r="CW355" s="170"/>
      <c r="DG355" s="170"/>
      <c r="DQ355" s="170"/>
      <c r="EA355" s="170"/>
      <c r="EK355" s="170"/>
      <c r="EU355" s="170"/>
      <c r="FE355" s="170"/>
      <c r="FO355" s="170"/>
      <c r="FY355" s="170"/>
      <c r="GI355" s="170"/>
      <c r="GS355" s="170"/>
      <c r="HC355" s="170"/>
      <c r="HM355" s="170"/>
      <c r="HW355" s="170"/>
    </row>
    <row r="356" spans="1:231" s="3" customFormat="1" x14ac:dyDescent="0.25">
      <c r="A356" s="170"/>
      <c r="K356" s="170"/>
      <c r="U356" s="170"/>
      <c r="AE356" s="170"/>
      <c r="AO356" s="170"/>
      <c r="AY356" s="170"/>
      <c r="AZ356" s="170"/>
      <c r="BA356" s="170"/>
      <c r="BB356" s="170"/>
      <c r="BC356" s="170"/>
      <c r="BD356" s="170"/>
      <c r="BE356" s="170"/>
      <c r="BF356" s="170"/>
      <c r="BI356" s="170"/>
      <c r="BS356" s="170"/>
      <c r="CC356" s="170"/>
      <c r="CM356" s="170"/>
      <c r="CW356" s="170"/>
      <c r="DG356" s="170"/>
      <c r="DQ356" s="170"/>
      <c r="EA356" s="170"/>
      <c r="EK356" s="170"/>
      <c r="EU356" s="170"/>
      <c r="FE356" s="170"/>
      <c r="FO356" s="170"/>
      <c r="FY356" s="170"/>
      <c r="GI356" s="170"/>
      <c r="GS356" s="170"/>
      <c r="HC356" s="170"/>
      <c r="HM356" s="170"/>
      <c r="HW356" s="170"/>
    </row>
    <row r="357" spans="1:231" s="3" customFormat="1" x14ac:dyDescent="0.25">
      <c r="A357" s="170"/>
      <c r="K357" s="170"/>
      <c r="U357" s="170"/>
      <c r="AE357" s="170"/>
      <c r="AO357" s="170"/>
      <c r="AY357" s="170"/>
      <c r="AZ357" s="170"/>
      <c r="BA357" s="170"/>
      <c r="BB357" s="170"/>
      <c r="BC357" s="170"/>
      <c r="BD357" s="170"/>
      <c r="BE357" s="170"/>
      <c r="BF357" s="170"/>
      <c r="BI357" s="170"/>
      <c r="BS357" s="170"/>
      <c r="CC357" s="170"/>
      <c r="CM357" s="170"/>
      <c r="CW357" s="170"/>
      <c r="DG357" s="170"/>
      <c r="DQ357" s="170"/>
      <c r="EA357" s="170"/>
      <c r="EK357" s="170"/>
      <c r="EU357" s="170"/>
      <c r="FE357" s="170"/>
      <c r="FO357" s="170"/>
      <c r="FY357" s="170"/>
      <c r="GI357" s="170"/>
      <c r="GS357" s="170"/>
      <c r="HC357" s="170"/>
      <c r="HM357" s="170"/>
      <c r="HW357" s="170"/>
    </row>
    <row r="358" spans="1:231" s="3" customFormat="1" x14ac:dyDescent="0.25">
      <c r="A358" s="170"/>
      <c r="K358" s="170"/>
      <c r="U358" s="170"/>
      <c r="AE358" s="170"/>
      <c r="AO358" s="170"/>
      <c r="AY358" s="170"/>
      <c r="AZ358" s="170"/>
      <c r="BA358" s="170"/>
      <c r="BB358" s="170"/>
      <c r="BC358" s="170"/>
      <c r="BD358" s="170"/>
      <c r="BE358" s="170"/>
      <c r="BF358" s="170"/>
      <c r="BI358" s="170"/>
      <c r="BS358" s="170"/>
      <c r="CC358" s="170"/>
      <c r="CM358" s="170"/>
      <c r="CW358" s="170"/>
      <c r="DG358" s="170"/>
      <c r="DQ358" s="170"/>
      <c r="EA358" s="170"/>
      <c r="EK358" s="170"/>
      <c r="EU358" s="170"/>
      <c r="FE358" s="170"/>
      <c r="FO358" s="170"/>
      <c r="FY358" s="170"/>
      <c r="GI358" s="170"/>
      <c r="GS358" s="170"/>
      <c r="HC358" s="170"/>
      <c r="HM358" s="170"/>
      <c r="HW358" s="170"/>
    </row>
    <row r="359" spans="1:231" s="3" customFormat="1" x14ac:dyDescent="0.25">
      <c r="A359" s="170"/>
      <c r="K359" s="170"/>
      <c r="U359" s="170"/>
      <c r="AE359" s="170"/>
      <c r="AO359" s="170"/>
      <c r="AY359" s="170"/>
      <c r="AZ359" s="170"/>
      <c r="BA359" s="170"/>
      <c r="BB359" s="170"/>
      <c r="BC359" s="170"/>
      <c r="BD359" s="170"/>
      <c r="BE359" s="170"/>
      <c r="BF359" s="170"/>
      <c r="BI359" s="170"/>
      <c r="BS359" s="170"/>
      <c r="CC359" s="170"/>
      <c r="CM359" s="170"/>
      <c r="CW359" s="170"/>
      <c r="DG359" s="170"/>
      <c r="DQ359" s="170"/>
      <c r="EA359" s="170"/>
      <c r="EK359" s="170"/>
      <c r="EU359" s="170"/>
      <c r="FE359" s="170"/>
      <c r="FO359" s="170"/>
      <c r="FY359" s="170"/>
      <c r="GI359" s="170"/>
      <c r="GS359" s="170"/>
      <c r="HC359" s="170"/>
      <c r="HM359" s="170"/>
      <c r="HW359" s="170"/>
    </row>
    <row r="360" spans="1:231" s="3" customFormat="1" x14ac:dyDescent="0.25">
      <c r="A360" s="170"/>
      <c r="K360" s="170"/>
      <c r="U360" s="170"/>
      <c r="AE360" s="170"/>
      <c r="AO360" s="170"/>
      <c r="AY360" s="170"/>
      <c r="AZ360" s="170"/>
      <c r="BA360" s="170"/>
      <c r="BB360" s="170"/>
      <c r="BC360" s="170"/>
      <c r="BD360" s="170"/>
      <c r="BE360" s="170"/>
      <c r="BF360" s="170"/>
      <c r="BI360" s="170"/>
      <c r="BS360" s="170"/>
      <c r="CC360" s="170"/>
      <c r="CM360" s="170"/>
      <c r="CW360" s="170"/>
      <c r="DG360" s="170"/>
      <c r="DQ360" s="170"/>
      <c r="EA360" s="170"/>
      <c r="EK360" s="170"/>
      <c r="EU360" s="170"/>
      <c r="FE360" s="170"/>
      <c r="FO360" s="170"/>
      <c r="FY360" s="170"/>
      <c r="GI360" s="170"/>
      <c r="GS360" s="170"/>
      <c r="HC360" s="170"/>
      <c r="HM360" s="170"/>
      <c r="HW360" s="170"/>
    </row>
    <row r="361" spans="1:231" s="3" customFormat="1" x14ac:dyDescent="0.25">
      <c r="A361" s="170"/>
      <c r="K361" s="170"/>
      <c r="U361" s="170"/>
      <c r="AE361" s="170"/>
      <c r="AO361" s="170"/>
      <c r="AY361" s="170"/>
      <c r="AZ361" s="170"/>
      <c r="BA361" s="170"/>
      <c r="BB361" s="170"/>
      <c r="BC361" s="170"/>
      <c r="BD361" s="170"/>
      <c r="BE361" s="170"/>
      <c r="BF361" s="170"/>
      <c r="BI361" s="170"/>
      <c r="BS361" s="170"/>
      <c r="CC361" s="170"/>
      <c r="CM361" s="170"/>
      <c r="CW361" s="170"/>
      <c r="DG361" s="170"/>
      <c r="DQ361" s="170"/>
      <c r="EA361" s="170"/>
      <c r="EK361" s="170"/>
      <c r="EU361" s="170"/>
      <c r="FE361" s="170"/>
      <c r="FO361" s="170"/>
      <c r="FY361" s="170"/>
      <c r="GI361" s="170"/>
      <c r="GS361" s="170"/>
      <c r="HC361" s="170"/>
      <c r="HM361" s="170"/>
      <c r="HW361" s="170"/>
    </row>
    <row r="362" spans="1:231" s="3" customFormat="1" x14ac:dyDescent="0.25">
      <c r="A362" s="170"/>
      <c r="K362" s="170"/>
      <c r="U362" s="170"/>
      <c r="AE362" s="170"/>
      <c r="AO362" s="170"/>
      <c r="AY362" s="170"/>
      <c r="AZ362" s="170"/>
      <c r="BA362" s="170"/>
      <c r="BB362" s="170"/>
      <c r="BC362" s="170"/>
      <c r="BD362" s="170"/>
      <c r="BE362" s="170"/>
      <c r="BF362" s="170"/>
      <c r="BI362" s="170"/>
      <c r="BS362" s="170"/>
      <c r="CC362" s="170"/>
      <c r="CM362" s="170"/>
      <c r="CW362" s="170"/>
      <c r="DG362" s="170"/>
      <c r="DQ362" s="170"/>
      <c r="EA362" s="170"/>
      <c r="EK362" s="170"/>
      <c r="EU362" s="170"/>
      <c r="FE362" s="170"/>
      <c r="FO362" s="170"/>
      <c r="FY362" s="170"/>
      <c r="GI362" s="170"/>
      <c r="GS362" s="170"/>
      <c r="HC362" s="170"/>
      <c r="HM362" s="170"/>
      <c r="HW362" s="170"/>
    </row>
    <row r="363" spans="1:231" s="3" customFormat="1" x14ac:dyDescent="0.25">
      <c r="A363" s="170"/>
      <c r="K363" s="170"/>
      <c r="U363" s="170"/>
      <c r="AE363" s="170"/>
      <c r="AO363" s="170"/>
      <c r="AY363" s="170"/>
      <c r="AZ363" s="170"/>
      <c r="BA363" s="170"/>
      <c r="BB363" s="170"/>
      <c r="BC363" s="170"/>
      <c r="BD363" s="170"/>
      <c r="BE363" s="170"/>
      <c r="BF363" s="170"/>
      <c r="BI363" s="170"/>
      <c r="BS363" s="170"/>
      <c r="CC363" s="170"/>
      <c r="CM363" s="170"/>
      <c r="CW363" s="170"/>
      <c r="DG363" s="170"/>
      <c r="DQ363" s="170"/>
      <c r="EA363" s="170"/>
      <c r="EK363" s="170"/>
      <c r="EU363" s="170"/>
      <c r="FE363" s="170"/>
      <c r="FO363" s="170"/>
      <c r="FY363" s="170"/>
      <c r="GI363" s="170"/>
      <c r="GS363" s="170"/>
      <c r="HC363" s="170"/>
      <c r="HM363" s="170"/>
      <c r="HW363" s="170"/>
    </row>
    <row r="364" spans="1:231" s="3" customFormat="1" x14ac:dyDescent="0.25">
      <c r="A364" s="170"/>
      <c r="K364" s="170"/>
      <c r="U364" s="170"/>
      <c r="AE364" s="170"/>
      <c r="AO364" s="170"/>
      <c r="AY364" s="170"/>
      <c r="AZ364" s="170"/>
      <c r="BA364" s="170"/>
      <c r="BB364" s="170"/>
      <c r="BC364" s="170"/>
      <c r="BD364" s="170"/>
      <c r="BE364" s="170"/>
      <c r="BF364" s="170"/>
      <c r="BI364" s="170"/>
      <c r="BS364" s="170"/>
      <c r="CC364" s="170"/>
      <c r="CM364" s="170"/>
      <c r="CW364" s="170"/>
      <c r="DG364" s="170"/>
      <c r="DQ364" s="170"/>
      <c r="EA364" s="170"/>
      <c r="EK364" s="170"/>
      <c r="EU364" s="170"/>
      <c r="FE364" s="170"/>
      <c r="FO364" s="170"/>
      <c r="FY364" s="170"/>
      <c r="GI364" s="170"/>
      <c r="GS364" s="170"/>
      <c r="HC364" s="170"/>
      <c r="HM364" s="170"/>
      <c r="HW364" s="170"/>
    </row>
    <row r="365" spans="1:231" s="3" customFormat="1" x14ac:dyDescent="0.25">
      <c r="A365" s="170"/>
      <c r="K365" s="170"/>
      <c r="U365" s="170"/>
      <c r="AE365" s="170"/>
      <c r="AO365" s="170"/>
      <c r="AY365" s="170"/>
      <c r="AZ365" s="170"/>
      <c r="BA365" s="170"/>
      <c r="BB365" s="170"/>
      <c r="BC365" s="170"/>
      <c r="BD365" s="170"/>
      <c r="BE365" s="170"/>
      <c r="BF365" s="170"/>
      <c r="BI365" s="170"/>
      <c r="BS365" s="170"/>
      <c r="CC365" s="170"/>
      <c r="CM365" s="170"/>
      <c r="CW365" s="170"/>
      <c r="DG365" s="170"/>
      <c r="DQ365" s="170"/>
      <c r="EA365" s="170"/>
      <c r="EK365" s="170"/>
      <c r="EU365" s="170"/>
      <c r="FE365" s="170"/>
      <c r="FO365" s="170"/>
      <c r="FY365" s="170"/>
      <c r="GI365" s="170"/>
      <c r="GS365" s="170"/>
      <c r="HC365" s="170"/>
      <c r="HM365" s="170"/>
      <c r="HW365" s="170"/>
    </row>
    <row r="366" spans="1:231" s="3" customFormat="1" x14ac:dyDescent="0.25">
      <c r="A366" s="170"/>
      <c r="K366" s="170"/>
      <c r="U366" s="170"/>
      <c r="AE366" s="170"/>
      <c r="AO366" s="170"/>
      <c r="AY366" s="170"/>
      <c r="AZ366" s="170"/>
      <c r="BA366" s="170"/>
      <c r="BB366" s="170"/>
      <c r="BC366" s="170"/>
      <c r="BD366" s="170"/>
      <c r="BE366" s="170"/>
      <c r="BF366" s="170"/>
      <c r="BI366" s="170"/>
      <c r="BS366" s="170"/>
      <c r="CC366" s="170"/>
      <c r="CM366" s="170"/>
      <c r="CW366" s="170"/>
      <c r="DG366" s="170"/>
      <c r="DQ366" s="170"/>
      <c r="EA366" s="170"/>
      <c r="EK366" s="170"/>
      <c r="EU366" s="170"/>
      <c r="FE366" s="170"/>
      <c r="FO366" s="170"/>
      <c r="FY366" s="170"/>
      <c r="GI366" s="170"/>
      <c r="GS366" s="170"/>
      <c r="HC366" s="170"/>
      <c r="HM366" s="170"/>
      <c r="HW366" s="170"/>
    </row>
    <row r="367" spans="1:231" s="3" customFormat="1" x14ac:dyDescent="0.25">
      <c r="A367" s="170"/>
      <c r="K367" s="170"/>
      <c r="U367" s="170"/>
      <c r="AE367" s="170"/>
      <c r="AO367" s="170"/>
      <c r="AY367" s="170"/>
      <c r="AZ367" s="170"/>
      <c r="BA367" s="170"/>
      <c r="BB367" s="170"/>
      <c r="BC367" s="170"/>
      <c r="BD367" s="170"/>
      <c r="BE367" s="170"/>
      <c r="BF367" s="170"/>
      <c r="BI367" s="170"/>
      <c r="BS367" s="170"/>
      <c r="CC367" s="170"/>
      <c r="CM367" s="170"/>
      <c r="CW367" s="170"/>
      <c r="DG367" s="170"/>
      <c r="DQ367" s="170"/>
      <c r="EA367" s="170"/>
      <c r="EK367" s="170"/>
      <c r="EU367" s="170"/>
      <c r="FE367" s="170"/>
      <c r="FO367" s="170"/>
      <c r="FY367" s="170"/>
      <c r="GI367" s="170"/>
      <c r="GS367" s="170"/>
      <c r="HC367" s="170"/>
      <c r="HM367" s="170"/>
      <c r="HW367" s="170"/>
    </row>
    <row r="368" spans="1:231" s="3" customFormat="1" x14ac:dyDescent="0.25">
      <c r="A368" s="170"/>
      <c r="K368" s="170"/>
      <c r="U368" s="170"/>
      <c r="AE368" s="170"/>
      <c r="AO368" s="170"/>
      <c r="AY368" s="170"/>
      <c r="AZ368" s="170"/>
      <c r="BA368" s="170"/>
      <c r="BB368" s="170"/>
      <c r="BC368" s="170"/>
      <c r="BD368" s="170"/>
      <c r="BE368" s="170"/>
      <c r="BF368" s="170"/>
      <c r="BI368" s="170"/>
      <c r="BS368" s="170"/>
      <c r="CC368" s="170"/>
      <c r="CM368" s="170"/>
      <c r="CW368" s="170"/>
      <c r="DG368" s="170"/>
      <c r="DQ368" s="170"/>
      <c r="EA368" s="170"/>
      <c r="EK368" s="170"/>
      <c r="EU368" s="170"/>
      <c r="FE368" s="170"/>
      <c r="FO368" s="170"/>
      <c r="FY368" s="170"/>
      <c r="GI368" s="170"/>
      <c r="GS368" s="170"/>
      <c r="HC368" s="170"/>
      <c r="HM368" s="170"/>
      <c r="HW368" s="170"/>
    </row>
    <row r="369" spans="1:231" s="3" customFormat="1" x14ac:dyDescent="0.25">
      <c r="A369" s="170"/>
      <c r="K369" s="170"/>
      <c r="U369" s="170"/>
      <c r="AE369" s="170"/>
      <c r="AO369" s="170"/>
      <c r="AY369" s="170"/>
      <c r="AZ369" s="170"/>
      <c r="BA369" s="170"/>
      <c r="BB369" s="170"/>
      <c r="BC369" s="170"/>
      <c r="BD369" s="170"/>
      <c r="BE369" s="170"/>
      <c r="BF369" s="170"/>
      <c r="BI369" s="170"/>
      <c r="BS369" s="170"/>
      <c r="CC369" s="170"/>
      <c r="CM369" s="170"/>
      <c r="CW369" s="170"/>
      <c r="DG369" s="170"/>
      <c r="DQ369" s="170"/>
      <c r="EA369" s="170"/>
      <c r="EK369" s="170"/>
      <c r="EU369" s="170"/>
      <c r="FE369" s="170"/>
      <c r="FO369" s="170"/>
      <c r="FY369" s="170"/>
      <c r="GI369" s="170"/>
      <c r="GS369" s="170"/>
      <c r="HC369" s="170"/>
      <c r="HM369" s="170"/>
      <c r="HW369" s="170"/>
    </row>
    <row r="370" spans="1:231" s="3" customFormat="1" x14ac:dyDescent="0.25">
      <c r="A370" s="170"/>
      <c r="K370" s="170"/>
      <c r="U370" s="170"/>
      <c r="AE370" s="170"/>
      <c r="AO370" s="170"/>
      <c r="AY370" s="170"/>
      <c r="AZ370" s="170"/>
      <c r="BA370" s="170"/>
      <c r="BB370" s="170"/>
      <c r="BC370" s="170"/>
      <c r="BD370" s="170"/>
      <c r="BE370" s="170"/>
      <c r="BF370" s="170"/>
      <c r="BI370" s="170"/>
      <c r="BS370" s="170"/>
      <c r="CC370" s="170"/>
      <c r="CM370" s="170"/>
      <c r="CW370" s="170"/>
      <c r="DG370" s="170"/>
      <c r="DQ370" s="170"/>
      <c r="EA370" s="170"/>
      <c r="EK370" s="170"/>
      <c r="EU370" s="170"/>
      <c r="FE370" s="170"/>
      <c r="FO370" s="170"/>
      <c r="FY370" s="170"/>
      <c r="GI370" s="170"/>
      <c r="GS370" s="170"/>
      <c r="HC370" s="170"/>
      <c r="HM370" s="170"/>
      <c r="HW370" s="170"/>
    </row>
    <row r="371" spans="1:231" s="3" customFormat="1" x14ac:dyDescent="0.25">
      <c r="A371" s="170"/>
      <c r="K371" s="170"/>
      <c r="U371" s="170"/>
      <c r="AE371" s="170"/>
      <c r="AO371" s="170"/>
      <c r="AY371" s="170"/>
      <c r="AZ371" s="170"/>
      <c r="BA371" s="170"/>
      <c r="BB371" s="170"/>
      <c r="BC371" s="170"/>
      <c r="BD371" s="170"/>
      <c r="BE371" s="170"/>
      <c r="BF371" s="170"/>
      <c r="BI371" s="170"/>
      <c r="BS371" s="170"/>
      <c r="CC371" s="170"/>
      <c r="CM371" s="170"/>
      <c r="CW371" s="170"/>
      <c r="DG371" s="170"/>
      <c r="DQ371" s="170"/>
      <c r="EA371" s="170"/>
      <c r="EK371" s="170"/>
      <c r="EU371" s="170"/>
      <c r="FE371" s="170"/>
      <c r="FO371" s="170"/>
      <c r="FY371" s="170"/>
      <c r="GI371" s="170"/>
      <c r="GS371" s="170"/>
      <c r="HC371" s="170"/>
      <c r="HM371" s="170"/>
      <c r="HW371" s="170"/>
    </row>
    <row r="372" spans="1:231" s="3" customFormat="1" x14ac:dyDescent="0.25">
      <c r="A372" s="170"/>
      <c r="K372" s="170"/>
      <c r="U372" s="170"/>
      <c r="AE372" s="170"/>
      <c r="AO372" s="170"/>
      <c r="AY372" s="170"/>
      <c r="AZ372" s="170"/>
      <c r="BA372" s="170"/>
      <c r="BB372" s="170"/>
      <c r="BC372" s="170"/>
      <c r="BD372" s="170"/>
      <c r="BE372" s="170"/>
      <c r="BF372" s="170"/>
      <c r="BI372" s="170"/>
      <c r="BS372" s="170"/>
      <c r="CC372" s="170"/>
      <c r="CM372" s="170"/>
      <c r="CW372" s="170"/>
      <c r="DG372" s="170"/>
      <c r="DQ372" s="170"/>
      <c r="EA372" s="170"/>
      <c r="EK372" s="170"/>
      <c r="EU372" s="170"/>
      <c r="FE372" s="170"/>
      <c r="FO372" s="170"/>
      <c r="FY372" s="170"/>
      <c r="GI372" s="170"/>
      <c r="GS372" s="170"/>
      <c r="HC372" s="170"/>
      <c r="HM372" s="170"/>
      <c r="HW372" s="170"/>
    </row>
    <row r="373" spans="1:231" s="3" customFormat="1" x14ac:dyDescent="0.25">
      <c r="A373" s="170"/>
      <c r="K373" s="170"/>
      <c r="U373" s="170"/>
      <c r="AE373" s="170"/>
      <c r="AO373" s="170"/>
      <c r="AY373" s="170"/>
      <c r="AZ373" s="170"/>
      <c r="BA373" s="170"/>
      <c r="BB373" s="170"/>
      <c r="BC373" s="170"/>
      <c r="BD373" s="170"/>
      <c r="BE373" s="170"/>
      <c r="BF373" s="170"/>
      <c r="BI373" s="170"/>
      <c r="BS373" s="170"/>
      <c r="CC373" s="170"/>
      <c r="CM373" s="170"/>
      <c r="CW373" s="170"/>
      <c r="DG373" s="170"/>
      <c r="DQ373" s="170"/>
      <c r="EA373" s="170"/>
      <c r="EK373" s="170"/>
      <c r="EU373" s="170"/>
      <c r="FE373" s="170"/>
      <c r="FO373" s="170"/>
      <c r="FY373" s="170"/>
      <c r="GI373" s="170"/>
      <c r="GS373" s="170"/>
      <c r="HC373" s="170"/>
      <c r="HM373" s="170"/>
      <c r="HW373" s="170"/>
    </row>
    <row r="374" spans="1:231" s="3" customFormat="1" x14ac:dyDescent="0.25">
      <c r="A374" s="170"/>
      <c r="K374" s="170"/>
      <c r="U374" s="170"/>
      <c r="AE374" s="170"/>
      <c r="AO374" s="170"/>
      <c r="AY374" s="170"/>
      <c r="AZ374" s="170"/>
      <c r="BA374" s="170"/>
      <c r="BB374" s="170"/>
      <c r="BC374" s="170"/>
      <c r="BD374" s="170"/>
      <c r="BE374" s="170"/>
      <c r="BF374" s="170"/>
      <c r="BI374" s="170"/>
      <c r="BS374" s="170"/>
      <c r="CC374" s="170"/>
      <c r="CM374" s="170"/>
      <c r="CW374" s="170"/>
      <c r="DG374" s="170"/>
      <c r="DQ374" s="170"/>
      <c r="EA374" s="170"/>
      <c r="EK374" s="170"/>
      <c r="EU374" s="170"/>
      <c r="FE374" s="170"/>
      <c r="FO374" s="170"/>
      <c r="FY374" s="170"/>
      <c r="GI374" s="170"/>
      <c r="GS374" s="170"/>
      <c r="HC374" s="170"/>
      <c r="HM374" s="170"/>
      <c r="HW374" s="170"/>
    </row>
    <row r="375" spans="1:231" s="3" customFormat="1" x14ac:dyDescent="0.25">
      <c r="A375" s="170"/>
      <c r="K375" s="170"/>
      <c r="U375" s="170"/>
      <c r="AE375" s="170"/>
      <c r="AO375" s="170"/>
      <c r="AY375" s="170"/>
      <c r="AZ375" s="170"/>
      <c r="BA375" s="170"/>
      <c r="BB375" s="170"/>
      <c r="BC375" s="170"/>
      <c r="BD375" s="170"/>
      <c r="BE375" s="170"/>
      <c r="BF375" s="170"/>
      <c r="BI375" s="170"/>
      <c r="BS375" s="170"/>
      <c r="CC375" s="170"/>
      <c r="CM375" s="170"/>
      <c r="CW375" s="170"/>
      <c r="DG375" s="170"/>
      <c r="DQ375" s="170"/>
      <c r="EA375" s="170"/>
      <c r="EK375" s="170"/>
      <c r="EU375" s="170"/>
      <c r="FE375" s="170"/>
      <c r="FO375" s="170"/>
      <c r="FY375" s="170"/>
      <c r="GI375" s="170"/>
      <c r="GS375" s="170"/>
      <c r="HC375" s="170"/>
      <c r="HM375" s="170"/>
      <c r="HW375" s="170"/>
    </row>
    <row r="376" spans="1:231" s="3" customFormat="1" x14ac:dyDescent="0.25">
      <c r="A376" s="170"/>
      <c r="K376" s="170"/>
      <c r="U376" s="170"/>
      <c r="AE376" s="170"/>
      <c r="AO376" s="170"/>
      <c r="AY376" s="170"/>
      <c r="AZ376" s="170"/>
      <c r="BA376" s="170"/>
      <c r="BB376" s="170"/>
      <c r="BC376" s="170"/>
      <c r="BD376" s="170"/>
      <c r="BE376" s="170"/>
      <c r="BF376" s="170"/>
      <c r="BI376" s="170"/>
      <c r="BS376" s="170"/>
      <c r="CC376" s="170"/>
      <c r="CM376" s="170"/>
      <c r="CW376" s="170"/>
      <c r="DG376" s="170"/>
      <c r="DQ376" s="170"/>
      <c r="EA376" s="170"/>
      <c r="EK376" s="170"/>
      <c r="EU376" s="170"/>
      <c r="FE376" s="170"/>
      <c r="FO376" s="170"/>
      <c r="FY376" s="170"/>
      <c r="GI376" s="170"/>
      <c r="GS376" s="170"/>
      <c r="HC376" s="170"/>
      <c r="HM376" s="170"/>
      <c r="HW376" s="170"/>
    </row>
    <row r="377" spans="1:231" s="3" customFormat="1" x14ac:dyDescent="0.25">
      <c r="A377" s="170"/>
      <c r="K377" s="170"/>
      <c r="U377" s="170"/>
      <c r="AE377" s="170"/>
      <c r="AO377" s="170"/>
      <c r="AY377" s="170"/>
      <c r="AZ377" s="170"/>
      <c r="BA377" s="170"/>
      <c r="BB377" s="170"/>
      <c r="BC377" s="170"/>
      <c r="BD377" s="170"/>
      <c r="BE377" s="170"/>
      <c r="BF377" s="170"/>
      <c r="BI377" s="170"/>
      <c r="BS377" s="170"/>
      <c r="CC377" s="170"/>
      <c r="CM377" s="170"/>
      <c r="CW377" s="170"/>
      <c r="DG377" s="170"/>
      <c r="DQ377" s="170"/>
      <c r="EA377" s="170"/>
      <c r="EK377" s="170"/>
      <c r="EU377" s="170"/>
      <c r="FE377" s="170"/>
      <c r="FO377" s="170"/>
      <c r="FY377" s="170"/>
      <c r="GI377" s="170"/>
      <c r="GS377" s="170"/>
      <c r="HC377" s="170"/>
      <c r="HM377" s="170"/>
      <c r="HW377" s="170"/>
    </row>
    <row r="378" spans="1:231" s="3" customFormat="1" x14ac:dyDescent="0.25">
      <c r="A378" s="170"/>
      <c r="K378" s="170"/>
      <c r="U378" s="170"/>
      <c r="AE378" s="170"/>
      <c r="AO378" s="170"/>
      <c r="AY378" s="170"/>
      <c r="AZ378" s="170"/>
      <c r="BA378" s="170"/>
      <c r="BB378" s="170"/>
      <c r="BC378" s="170"/>
      <c r="BD378" s="170"/>
      <c r="BE378" s="170"/>
      <c r="BF378" s="170"/>
      <c r="BI378" s="170"/>
      <c r="BS378" s="170"/>
      <c r="CC378" s="170"/>
      <c r="CM378" s="170"/>
      <c r="CW378" s="170"/>
      <c r="DG378" s="170"/>
      <c r="DQ378" s="170"/>
      <c r="EA378" s="170"/>
      <c r="EK378" s="170"/>
      <c r="EU378" s="170"/>
      <c r="FE378" s="170"/>
      <c r="FO378" s="170"/>
      <c r="FY378" s="170"/>
      <c r="GI378" s="170"/>
      <c r="GS378" s="170"/>
      <c r="HC378" s="170"/>
      <c r="HM378" s="170"/>
      <c r="HW378" s="170"/>
    </row>
    <row r="379" spans="1:231" s="3" customFormat="1" x14ac:dyDescent="0.25">
      <c r="A379" s="170"/>
      <c r="K379" s="170"/>
      <c r="U379" s="170"/>
      <c r="AE379" s="170"/>
      <c r="AO379" s="170"/>
      <c r="AY379" s="170"/>
      <c r="AZ379" s="170"/>
      <c r="BA379" s="170"/>
      <c r="BB379" s="170"/>
      <c r="BC379" s="170"/>
      <c r="BD379" s="170"/>
      <c r="BE379" s="170"/>
      <c r="BF379" s="170"/>
      <c r="BI379" s="170"/>
      <c r="BS379" s="170"/>
      <c r="CC379" s="170"/>
      <c r="CM379" s="170"/>
      <c r="CW379" s="170"/>
      <c r="DG379" s="170"/>
      <c r="DQ379" s="170"/>
      <c r="EA379" s="170"/>
      <c r="EK379" s="170"/>
      <c r="EU379" s="170"/>
      <c r="FE379" s="170"/>
      <c r="FO379" s="170"/>
      <c r="FY379" s="170"/>
      <c r="GI379" s="170"/>
      <c r="GS379" s="170"/>
      <c r="HC379" s="170"/>
      <c r="HM379" s="170"/>
      <c r="HW379" s="170"/>
    </row>
    <row r="380" spans="1:231" s="3" customFormat="1" x14ac:dyDescent="0.25">
      <c r="A380" s="170"/>
      <c r="K380" s="170"/>
      <c r="U380" s="170"/>
      <c r="AE380" s="170"/>
      <c r="AO380" s="170"/>
      <c r="AY380" s="170"/>
      <c r="AZ380" s="170"/>
      <c r="BA380" s="170"/>
      <c r="BB380" s="170"/>
      <c r="BC380" s="170"/>
      <c r="BD380" s="170"/>
      <c r="BE380" s="170"/>
      <c r="BF380" s="170"/>
      <c r="BI380" s="170"/>
      <c r="BS380" s="170"/>
      <c r="CC380" s="170"/>
      <c r="CM380" s="170"/>
      <c r="CW380" s="170"/>
      <c r="DG380" s="170"/>
      <c r="DQ380" s="170"/>
      <c r="EA380" s="170"/>
      <c r="EK380" s="170"/>
      <c r="EU380" s="170"/>
      <c r="FE380" s="170"/>
      <c r="FO380" s="170"/>
      <c r="FY380" s="170"/>
      <c r="GI380" s="170"/>
      <c r="GS380" s="170"/>
      <c r="HC380" s="170"/>
      <c r="HM380" s="170"/>
      <c r="HW380" s="170"/>
    </row>
    <row r="381" spans="1:231" s="3" customFormat="1" x14ac:dyDescent="0.25">
      <c r="A381" s="170"/>
      <c r="K381" s="170"/>
      <c r="U381" s="170"/>
      <c r="AE381" s="170"/>
      <c r="AO381" s="170"/>
      <c r="AY381" s="170"/>
      <c r="AZ381" s="170"/>
      <c r="BA381" s="170"/>
      <c r="BB381" s="170"/>
      <c r="BC381" s="170"/>
      <c r="BD381" s="170"/>
      <c r="BE381" s="170"/>
      <c r="BF381" s="170"/>
      <c r="BI381" s="170"/>
      <c r="BS381" s="170"/>
      <c r="CC381" s="170"/>
      <c r="CM381" s="170"/>
      <c r="CW381" s="170"/>
      <c r="DG381" s="170"/>
      <c r="DQ381" s="170"/>
      <c r="EA381" s="170"/>
      <c r="EK381" s="170"/>
      <c r="EU381" s="170"/>
      <c r="FE381" s="170"/>
      <c r="FO381" s="170"/>
      <c r="FY381" s="170"/>
      <c r="GI381" s="170"/>
      <c r="GS381" s="170"/>
      <c r="HC381" s="170"/>
      <c r="HM381" s="170"/>
      <c r="HW381" s="170"/>
    </row>
    <row r="382" spans="1:231" s="3" customFormat="1" x14ac:dyDescent="0.25">
      <c r="A382" s="170"/>
      <c r="K382" s="170"/>
      <c r="U382" s="170"/>
      <c r="AE382" s="170"/>
      <c r="AO382" s="170"/>
      <c r="AY382" s="170"/>
      <c r="AZ382" s="170"/>
      <c r="BA382" s="170"/>
      <c r="BB382" s="170"/>
      <c r="BC382" s="170"/>
      <c r="BD382" s="170"/>
      <c r="BE382" s="170"/>
      <c r="BF382" s="170"/>
      <c r="BI382" s="170"/>
      <c r="BS382" s="170"/>
      <c r="CC382" s="170"/>
      <c r="CM382" s="170"/>
      <c r="CW382" s="170"/>
      <c r="DG382" s="170"/>
      <c r="DQ382" s="170"/>
      <c r="EA382" s="170"/>
      <c r="EK382" s="170"/>
      <c r="EU382" s="170"/>
      <c r="FE382" s="170"/>
      <c r="FO382" s="170"/>
      <c r="FY382" s="170"/>
      <c r="GI382" s="170"/>
      <c r="GS382" s="170"/>
      <c r="HC382" s="170"/>
      <c r="HM382" s="170"/>
      <c r="HW382" s="170"/>
    </row>
    <row r="383" spans="1:231" s="3" customFormat="1" x14ac:dyDescent="0.25">
      <c r="A383" s="170"/>
      <c r="K383" s="170"/>
      <c r="U383" s="170"/>
      <c r="AE383" s="170"/>
      <c r="AO383" s="170"/>
      <c r="AY383" s="170"/>
      <c r="AZ383" s="170"/>
      <c r="BA383" s="170"/>
      <c r="BB383" s="170"/>
      <c r="BC383" s="170"/>
      <c r="BD383" s="170"/>
      <c r="BE383" s="170"/>
      <c r="BF383" s="170"/>
      <c r="BI383" s="170"/>
      <c r="BS383" s="170"/>
      <c r="CC383" s="170"/>
      <c r="CM383" s="170"/>
      <c r="CW383" s="170"/>
      <c r="DG383" s="170"/>
      <c r="DQ383" s="170"/>
      <c r="EA383" s="170"/>
      <c r="EK383" s="170"/>
      <c r="EU383" s="170"/>
      <c r="FE383" s="170"/>
      <c r="FO383" s="170"/>
      <c r="FY383" s="170"/>
      <c r="GI383" s="170"/>
      <c r="GS383" s="170"/>
      <c r="HC383" s="170"/>
      <c r="HM383" s="170"/>
      <c r="HW383" s="170"/>
    </row>
    <row r="384" spans="1:231" s="3" customFormat="1" x14ac:dyDescent="0.25">
      <c r="A384" s="170"/>
      <c r="K384" s="170"/>
      <c r="U384" s="170"/>
      <c r="AE384" s="170"/>
      <c r="AO384" s="170"/>
      <c r="AY384" s="170"/>
      <c r="AZ384" s="170"/>
      <c r="BA384" s="170"/>
      <c r="BB384" s="170"/>
      <c r="BC384" s="170"/>
      <c r="BD384" s="170"/>
      <c r="BE384" s="170"/>
      <c r="BF384" s="170"/>
      <c r="BI384" s="170"/>
      <c r="BS384" s="170"/>
      <c r="CC384" s="170"/>
      <c r="CM384" s="170"/>
      <c r="CW384" s="170"/>
      <c r="DG384" s="170"/>
      <c r="DQ384" s="170"/>
      <c r="EA384" s="170"/>
      <c r="EK384" s="170"/>
      <c r="EU384" s="170"/>
      <c r="FE384" s="170"/>
      <c r="FO384" s="170"/>
      <c r="FY384" s="170"/>
      <c r="GI384" s="170"/>
      <c r="GS384" s="170"/>
      <c r="HC384" s="170"/>
      <c r="HM384" s="170"/>
      <c r="HW384" s="170"/>
    </row>
    <row r="385" spans="1:231" s="3" customFormat="1" x14ac:dyDescent="0.25">
      <c r="A385" s="170"/>
      <c r="K385" s="170"/>
      <c r="U385" s="170"/>
      <c r="AE385" s="170"/>
      <c r="AO385" s="170"/>
      <c r="AY385" s="170"/>
      <c r="AZ385" s="170"/>
      <c r="BA385" s="170"/>
      <c r="BB385" s="170"/>
      <c r="BC385" s="170"/>
      <c r="BD385" s="170"/>
      <c r="BE385" s="170"/>
      <c r="BF385" s="170"/>
      <c r="BI385" s="170"/>
      <c r="BS385" s="170"/>
      <c r="CC385" s="170"/>
      <c r="CM385" s="170"/>
      <c r="CW385" s="170"/>
      <c r="DG385" s="170"/>
      <c r="DQ385" s="170"/>
      <c r="EA385" s="170"/>
      <c r="EK385" s="170"/>
      <c r="EU385" s="170"/>
      <c r="FE385" s="170"/>
      <c r="FO385" s="170"/>
      <c r="FY385" s="170"/>
      <c r="GI385" s="170"/>
      <c r="GS385" s="170"/>
      <c r="HC385" s="170"/>
      <c r="HM385" s="170"/>
      <c r="HW385" s="170"/>
    </row>
    <row r="386" spans="1:231" s="3" customFormat="1" x14ac:dyDescent="0.25">
      <c r="A386" s="170"/>
      <c r="K386" s="170"/>
      <c r="U386" s="170"/>
      <c r="AE386" s="170"/>
      <c r="AO386" s="170"/>
      <c r="AY386" s="170"/>
      <c r="AZ386" s="170"/>
      <c r="BA386" s="170"/>
      <c r="BB386" s="170"/>
      <c r="BC386" s="170"/>
      <c r="BD386" s="170"/>
      <c r="BE386" s="170"/>
      <c r="BF386" s="170"/>
      <c r="BI386" s="170"/>
      <c r="BS386" s="170"/>
      <c r="CC386" s="170"/>
      <c r="CM386" s="170"/>
      <c r="CW386" s="170"/>
      <c r="DG386" s="170"/>
      <c r="DQ386" s="170"/>
      <c r="EA386" s="170"/>
      <c r="EK386" s="170"/>
      <c r="EU386" s="170"/>
      <c r="FE386" s="170"/>
      <c r="FO386" s="170"/>
      <c r="FY386" s="170"/>
      <c r="GI386" s="170"/>
      <c r="GS386" s="170"/>
      <c r="HC386" s="170"/>
      <c r="HM386" s="170"/>
      <c r="HW386" s="170"/>
    </row>
    <row r="387" spans="1:231" s="3" customFormat="1" x14ac:dyDescent="0.25">
      <c r="A387" s="170"/>
      <c r="K387" s="170"/>
      <c r="U387" s="170"/>
      <c r="AE387" s="170"/>
      <c r="AO387" s="170"/>
      <c r="AY387" s="170"/>
      <c r="AZ387" s="170"/>
      <c r="BA387" s="170"/>
      <c r="BB387" s="170"/>
      <c r="BC387" s="170"/>
      <c r="BD387" s="170"/>
      <c r="BE387" s="170"/>
      <c r="BF387" s="170"/>
      <c r="BI387" s="170"/>
      <c r="BS387" s="170"/>
      <c r="CC387" s="170"/>
      <c r="CM387" s="170"/>
      <c r="CW387" s="170"/>
      <c r="DG387" s="170"/>
      <c r="DQ387" s="170"/>
      <c r="EA387" s="170"/>
      <c r="EK387" s="170"/>
      <c r="EU387" s="170"/>
      <c r="FE387" s="170"/>
      <c r="FO387" s="170"/>
      <c r="FY387" s="170"/>
      <c r="GI387" s="170"/>
      <c r="GS387" s="170"/>
      <c r="HC387" s="170"/>
      <c r="HM387" s="170"/>
      <c r="HW387" s="170"/>
    </row>
    <row r="388" spans="1:231" s="3" customFormat="1" x14ac:dyDescent="0.25">
      <c r="A388" s="170"/>
      <c r="K388" s="170"/>
      <c r="U388" s="170"/>
      <c r="AE388" s="170"/>
      <c r="AO388" s="170"/>
      <c r="AY388" s="170"/>
      <c r="AZ388" s="170"/>
      <c r="BA388" s="170"/>
      <c r="BB388" s="170"/>
      <c r="BC388" s="170"/>
      <c r="BD388" s="170"/>
      <c r="BE388" s="170"/>
      <c r="BF388" s="170"/>
      <c r="BI388" s="170"/>
      <c r="BS388" s="170"/>
      <c r="CC388" s="170"/>
      <c r="CM388" s="170"/>
      <c r="CW388" s="170"/>
      <c r="DG388" s="170"/>
      <c r="DQ388" s="170"/>
      <c r="EA388" s="170"/>
      <c r="EK388" s="170"/>
      <c r="EU388" s="170"/>
      <c r="FE388" s="170"/>
      <c r="FO388" s="170"/>
      <c r="FY388" s="170"/>
      <c r="GI388" s="170"/>
      <c r="GS388" s="170"/>
      <c r="HC388" s="170"/>
      <c r="HM388" s="170"/>
      <c r="HW388" s="170"/>
    </row>
    <row r="389" spans="1:231" s="3" customFormat="1" x14ac:dyDescent="0.25">
      <c r="A389" s="170"/>
      <c r="K389" s="170"/>
      <c r="U389" s="170"/>
      <c r="AE389" s="170"/>
      <c r="AO389" s="170"/>
      <c r="AY389" s="170"/>
      <c r="AZ389" s="170"/>
      <c r="BA389" s="170"/>
      <c r="BB389" s="170"/>
      <c r="BC389" s="170"/>
      <c r="BD389" s="170"/>
      <c r="BE389" s="170"/>
      <c r="BF389" s="170"/>
      <c r="BI389" s="170"/>
      <c r="BS389" s="170"/>
      <c r="CC389" s="170"/>
      <c r="CM389" s="170"/>
      <c r="CW389" s="170"/>
      <c r="DG389" s="170"/>
      <c r="DQ389" s="170"/>
      <c r="EA389" s="170"/>
      <c r="EK389" s="170"/>
      <c r="EU389" s="170"/>
      <c r="FE389" s="170"/>
      <c r="FO389" s="170"/>
      <c r="FY389" s="170"/>
      <c r="GI389" s="170"/>
      <c r="GS389" s="170"/>
      <c r="HC389" s="170"/>
      <c r="HM389" s="170"/>
      <c r="HW389" s="170"/>
    </row>
    <row r="390" spans="1:231" s="3" customFormat="1" x14ac:dyDescent="0.25">
      <c r="A390" s="170"/>
      <c r="K390" s="170"/>
      <c r="U390" s="170"/>
      <c r="AE390" s="170"/>
      <c r="AO390" s="170"/>
      <c r="AY390" s="170"/>
      <c r="AZ390" s="170"/>
      <c r="BA390" s="170"/>
      <c r="BB390" s="170"/>
      <c r="BC390" s="170"/>
      <c r="BD390" s="170"/>
      <c r="BE390" s="170"/>
      <c r="BF390" s="170"/>
      <c r="BI390" s="170"/>
      <c r="BS390" s="170"/>
      <c r="CC390" s="170"/>
      <c r="CM390" s="170"/>
      <c r="CW390" s="170"/>
      <c r="DG390" s="170"/>
      <c r="DQ390" s="170"/>
      <c r="EA390" s="170"/>
      <c r="EK390" s="170"/>
      <c r="EU390" s="170"/>
      <c r="FE390" s="170"/>
      <c r="FO390" s="170"/>
      <c r="FY390" s="170"/>
      <c r="GI390" s="170"/>
      <c r="GS390" s="170"/>
      <c r="HC390" s="170"/>
      <c r="HM390" s="170"/>
      <c r="HW390" s="170"/>
    </row>
    <row r="391" spans="1:231" s="3" customFormat="1" x14ac:dyDescent="0.25">
      <c r="A391" s="170"/>
      <c r="K391" s="170"/>
      <c r="U391" s="170"/>
      <c r="AE391" s="170"/>
      <c r="AO391" s="170"/>
      <c r="AY391" s="170"/>
      <c r="AZ391" s="170"/>
      <c r="BA391" s="170"/>
      <c r="BB391" s="170"/>
      <c r="BC391" s="170"/>
      <c r="BD391" s="170"/>
      <c r="BE391" s="170"/>
      <c r="BF391" s="170"/>
      <c r="BI391" s="170"/>
      <c r="BS391" s="170"/>
      <c r="CC391" s="170"/>
      <c r="CM391" s="170"/>
      <c r="CW391" s="170"/>
      <c r="DG391" s="170"/>
      <c r="DQ391" s="170"/>
      <c r="EA391" s="170"/>
      <c r="EK391" s="170"/>
      <c r="EU391" s="170"/>
      <c r="FE391" s="170"/>
      <c r="FO391" s="170"/>
      <c r="FY391" s="170"/>
      <c r="GI391" s="170"/>
      <c r="GS391" s="170"/>
      <c r="HC391" s="170"/>
      <c r="HM391" s="170"/>
      <c r="HW391" s="170"/>
    </row>
    <row r="392" spans="1:231" s="3" customFormat="1" x14ac:dyDescent="0.25">
      <c r="A392" s="170"/>
      <c r="K392" s="170"/>
      <c r="U392" s="170"/>
      <c r="AE392" s="170"/>
      <c r="AO392" s="170"/>
      <c r="AY392" s="170"/>
      <c r="AZ392" s="170"/>
      <c r="BA392" s="170"/>
      <c r="BB392" s="170"/>
      <c r="BC392" s="170"/>
      <c r="BD392" s="170"/>
      <c r="BE392" s="170"/>
      <c r="BF392" s="170"/>
      <c r="BI392" s="170"/>
      <c r="BS392" s="170"/>
      <c r="CC392" s="170"/>
      <c r="CM392" s="170"/>
      <c r="CW392" s="170"/>
      <c r="DG392" s="170"/>
      <c r="DQ392" s="170"/>
      <c r="EA392" s="170"/>
      <c r="EK392" s="170"/>
      <c r="EU392" s="170"/>
      <c r="FE392" s="170"/>
      <c r="FO392" s="170"/>
      <c r="FY392" s="170"/>
      <c r="GI392" s="170"/>
      <c r="GS392" s="170"/>
      <c r="HC392" s="170"/>
      <c r="HM392" s="170"/>
      <c r="HW392" s="170"/>
    </row>
    <row r="393" spans="1:231" s="3" customFormat="1" x14ac:dyDescent="0.25">
      <c r="A393" s="170"/>
      <c r="K393" s="170"/>
      <c r="U393" s="170"/>
      <c r="AE393" s="170"/>
      <c r="AO393" s="170"/>
      <c r="AY393" s="170"/>
      <c r="AZ393" s="170"/>
      <c r="BA393" s="170"/>
      <c r="BB393" s="170"/>
      <c r="BC393" s="170"/>
      <c r="BD393" s="170"/>
      <c r="BE393" s="170"/>
      <c r="BF393" s="170"/>
      <c r="BI393" s="170"/>
      <c r="BS393" s="170"/>
      <c r="CC393" s="170"/>
      <c r="CM393" s="170"/>
      <c r="CW393" s="170"/>
      <c r="DG393" s="170"/>
      <c r="DQ393" s="170"/>
      <c r="EA393" s="170"/>
      <c r="EK393" s="170"/>
      <c r="EU393" s="170"/>
      <c r="FE393" s="170"/>
      <c r="FO393" s="170"/>
      <c r="FY393" s="170"/>
      <c r="GI393" s="170"/>
      <c r="GS393" s="170"/>
      <c r="HC393" s="170"/>
      <c r="HM393" s="170"/>
      <c r="HW393" s="170"/>
    </row>
    <row r="394" spans="1:231" s="3" customFormat="1" x14ac:dyDescent="0.25">
      <c r="A394" s="170"/>
      <c r="K394" s="170"/>
      <c r="U394" s="170"/>
      <c r="AE394" s="170"/>
      <c r="AO394" s="170"/>
      <c r="AY394" s="170"/>
      <c r="AZ394" s="170"/>
      <c r="BA394" s="170"/>
      <c r="BB394" s="170"/>
      <c r="BC394" s="170"/>
      <c r="BD394" s="170"/>
      <c r="BE394" s="170"/>
      <c r="BF394" s="170"/>
      <c r="BI394" s="170"/>
      <c r="BS394" s="170"/>
      <c r="CC394" s="170"/>
      <c r="CM394" s="170"/>
      <c r="CW394" s="170"/>
      <c r="DG394" s="170"/>
      <c r="DQ394" s="170"/>
      <c r="EA394" s="170"/>
      <c r="EK394" s="170"/>
      <c r="EU394" s="170"/>
      <c r="FE394" s="170"/>
      <c r="FO394" s="170"/>
      <c r="FY394" s="170"/>
      <c r="GI394" s="170"/>
      <c r="GS394" s="170"/>
      <c r="HC394" s="170"/>
      <c r="HM394" s="170"/>
      <c r="HW394" s="170"/>
    </row>
    <row r="395" spans="1:231" s="3" customFormat="1" x14ac:dyDescent="0.25">
      <c r="A395" s="170"/>
      <c r="K395" s="170"/>
      <c r="U395" s="170"/>
      <c r="AE395" s="170"/>
      <c r="AO395" s="170"/>
      <c r="AY395" s="170"/>
      <c r="AZ395" s="170"/>
      <c r="BA395" s="170"/>
      <c r="BB395" s="170"/>
      <c r="BC395" s="170"/>
      <c r="BD395" s="170"/>
      <c r="BE395" s="170"/>
      <c r="BF395" s="170"/>
      <c r="BI395" s="170"/>
      <c r="BS395" s="170"/>
      <c r="CC395" s="170"/>
      <c r="CM395" s="170"/>
      <c r="CW395" s="170"/>
      <c r="DG395" s="170"/>
      <c r="DQ395" s="170"/>
      <c r="EA395" s="170"/>
      <c r="EK395" s="170"/>
      <c r="EU395" s="170"/>
      <c r="FE395" s="170"/>
      <c r="FO395" s="170"/>
      <c r="FY395" s="170"/>
      <c r="GI395" s="170"/>
      <c r="GS395" s="170"/>
      <c r="HC395" s="170"/>
      <c r="HM395" s="170"/>
      <c r="HW395" s="170"/>
    </row>
    <row r="396" spans="1:231" s="3" customFormat="1" x14ac:dyDescent="0.25">
      <c r="A396" s="170"/>
      <c r="K396" s="170"/>
      <c r="U396" s="170"/>
      <c r="AE396" s="170"/>
      <c r="AO396" s="170"/>
      <c r="AY396" s="170"/>
      <c r="AZ396" s="170"/>
      <c r="BA396" s="170"/>
      <c r="BB396" s="170"/>
      <c r="BC396" s="170"/>
      <c r="BD396" s="170"/>
      <c r="BE396" s="170"/>
      <c r="BF396" s="170"/>
      <c r="BI396" s="170"/>
      <c r="BS396" s="170"/>
      <c r="CC396" s="170"/>
      <c r="CM396" s="170"/>
      <c r="CW396" s="170"/>
      <c r="DG396" s="170"/>
      <c r="DQ396" s="170"/>
      <c r="EA396" s="170"/>
      <c r="EK396" s="170"/>
      <c r="EU396" s="170"/>
      <c r="FE396" s="170"/>
      <c r="FO396" s="170"/>
      <c r="FY396" s="170"/>
      <c r="GI396" s="170"/>
      <c r="GS396" s="170"/>
      <c r="HC396" s="170"/>
      <c r="HM396" s="170"/>
      <c r="HW396" s="170"/>
    </row>
    <row r="397" spans="1:231" s="3" customFormat="1" x14ac:dyDescent="0.25">
      <c r="A397" s="170"/>
      <c r="K397" s="170"/>
      <c r="U397" s="170"/>
      <c r="AE397" s="170"/>
      <c r="AO397" s="170"/>
      <c r="AY397" s="170"/>
      <c r="AZ397" s="170"/>
      <c r="BA397" s="170"/>
      <c r="BB397" s="170"/>
      <c r="BC397" s="170"/>
      <c r="BD397" s="170"/>
      <c r="BE397" s="170"/>
      <c r="BF397" s="170"/>
      <c r="BI397" s="170"/>
      <c r="BS397" s="170"/>
      <c r="CC397" s="170"/>
      <c r="CM397" s="170"/>
      <c r="CW397" s="170"/>
      <c r="DG397" s="170"/>
      <c r="DQ397" s="170"/>
      <c r="EA397" s="170"/>
      <c r="EK397" s="170"/>
      <c r="EU397" s="170"/>
      <c r="FE397" s="170"/>
      <c r="FO397" s="170"/>
      <c r="FY397" s="170"/>
      <c r="GI397" s="170"/>
      <c r="GS397" s="170"/>
      <c r="HC397" s="170"/>
      <c r="HM397" s="170"/>
      <c r="HW397" s="170"/>
    </row>
    <row r="398" spans="1:231" s="3" customFormat="1" x14ac:dyDescent="0.25">
      <c r="A398" s="170"/>
      <c r="K398" s="170"/>
      <c r="U398" s="170"/>
      <c r="AE398" s="170"/>
      <c r="AO398" s="170"/>
      <c r="AY398" s="170"/>
      <c r="AZ398" s="170"/>
      <c r="BA398" s="170"/>
      <c r="BB398" s="170"/>
      <c r="BC398" s="170"/>
      <c r="BD398" s="170"/>
      <c r="BE398" s="170"/>
      <c r="BF398" s="170"/>
      <c r="BI398" s="170"/>
      <c r="BS398" s="170"/>
      <c r="CC398" s="170"/>
      <c r="CM398" s="170"/>
      <c r="CW398" s="170"/>
      <c r="DG398" s="170"/>
      <c r="DQ398" s="170"/>
      <c r="EA398" s="170"/>
      <c r="EK398" s="170"/>
      <c r="EU398" s="170"/>
      <c r="FE398" s="170"/>
      <c r="FO398" s="170"/>
      <c r="FY398" s="170"/>
      <c r="GI398" s="170"/>
      <c r="GS398" s="170"/>
      <c r="HC398" s="170"/>
      <c r="HM398" s="170"/>
      <c r="HW398" s="170"/>
    </row>
    <row r="399" spans="1:231" s="3" customFormat="1" x14ac:dyDescent="0.25">
      <c r="A399" s="170"/>
      <c r="K399" s="170"/>
      <c r="U399" s="170"/>
      <c r="AE399" s="170"/>
      <c r="AO399" s="170"/>
      <c r="AY399" s="170"/>
      <c r="AZ399" s="170"/>
      <c r="BA399" s="170"/>
      <c r="BB399" s="170"/>
      <c r="BC399" s="170"/>
      <c r="BD399" s="170"/>
      <c r="BE399" s="170"/>
      <c r="BF399" s="170"/>
      <c r="BI399" s="170"/>
      <c r="BS399" s="170"/>
      <c r="CC399" s="170"/>
      <c r="CM399" s="170"/>
      <c r="CW399" s="170"/>
      <c r="DG399" s="170"/>
      <c r="DQ399" s="170"/>
      <c r="EA399" s="170"/>
      <c r="EK399" s="170"/>
      <c r="EU399" s="170"/>
      <c r="FE399" s="170"/>
      <c r="FO399" s="170"/>
      <c r="FY399" s="170"/>
      <c r="GI399" s="170"/>
      <c r="GS399" s="170"/>
      <c r="HC399" s="170"/>
      <c r="HM399" s="170"/>
      <c r="HW399" s="170"/>
    </row>
    <row r="400" spans="1:231" s="3" customFormat="1" x14ac:dyDescent="0.25">
      <c r="A400" s="170"/>
      <c r="K400" s="170"/>
      <c r="U400" s="170"/>
      <c r="AE400" s="170"/>
      <c r="AO400" s="170"/>
      <c r="AY400" s="170"/>
      <c r="AZ400" s="170"/>
      <c r="BA400" s="170"/>
      <c r="BB400" s="170"/>
      <c r="BC400" s="170"/>
      <c r="BD400" s="170"/>
      <c r="BE400" s="170"/>
      <c r="BF400" s="170"/>
      <c r="BI400" s="170"/>
      <c r="BS400" s="170"/>
      <c r="CC400" s="170"/>
      <c r="CM400" s="170"/>
      <c r="CW400" s="170"/>
      <c r="DG400" s="170"/>
      <c r="DQ400" s="170"/>
      <c r="EA400" s="170"/>
      <c r="EK400" s="170"/>
      <c r="EU400" s="170"/>
      <c r="FE400" s="170"/>
      <c r="FO400" s="170"/>
      <c r="FY400" s="170"/>
      <c r="GI400" s="170"/>
      <c r="GS400" s="170"/>
      <c r="HC400" s="170"/>
      <c r="HM400" s="170"/>
      <c r="HW400" s="170"/>
    </row>
    <row r="401" spans="1:231" s="3" customFormat="1" x14ac:dyDescent="0.25">
      <c r="A401" s="170"/>
      <c r="K401" s="170"/>
      <c r="U401" s="170"/>
      <c r="AE401" s="170"/>
      <c r="AO401" s="170"/>
      <c r="AY401" s="170"/>
      <c r="AZ401" s="170"/>
      <c r="BA401" s="170"/>
      <c r="BB401" s="170"/>
      <c r="BC401" s="170"/>
      <c r="BD401" s="170"/>
      <c r="BE401" s="170"/>
      <c r="BF401" s="170"/>
      <c r="BI401" s="170"/>
      <c r="BS401" s="170"/>
      <c r="CC401" s="170"/>
      <c r="CM401" s="170"/>
      <c r="CW401" s="170"/>
      <c r="DG401" s="170"/>
      <c r="DQ401" s="170"/>
      <c r="EA401" s="170"/>
      <c r="EK401" s="170"/>
      <c r="EU401" s="170"/>
      <c r="FE401" s="170"/>
      <c r="FO401" s="170"/>
      <c r="FY401" s="170"/>
      <c r="GI401" s="170"/>
      <c r="GS401" s="170"/>
      <c r="HC401" s="170"/>
      <c r="HM401" s="170"/>
      <c r="HW401" s="170"/>
    </row>
    <row r="402" spans="1:231" s="3" customFormat="1" x14ac:dyDescent="0.25">
      <c r="A402" s="170"/>
      <c r="K402" s="170"/>
      <c r="U402" s="170"/>
      <c r="AE402" s="170"/>
      <c r="AO402" s="170"/>
      <c r="AY402" s="170"/>
      <c r="AZ402" s="170"/>
      <c r="BA402" s="170"/>
      <c r="BB402" s="170"/>
      <c r="BC402" s="170"/>
      <c r="BD402" s="170"/>
      <c r="BE402" s="170"/>
      <c r="BF402" s="170"/>
      <c r="BI402" s="170"/>
      <c r="BS402" s="170"/>
      <c r="CC402" s="170"/>
      <c r="CM402" s="170"/>
      <c r="CW402" s="170"/>
      <c r="DG402" s="170"/>
      <c r="DQ402" s="170"/>
      <c r="EA402" s="170"/>
      <c r="EK402" s="170"/>
      <c r="EU402" s="170"/>
      <c r="FE402" s="170"/>
      <c r="FO402" s="170"/>
      <c r="FY402" s="170"/>
      <c r="GI402" s="170"/>
      <c r="GS402" s="170"/>
      <c r="HC402" s="170"/>
      <c r="HM402" s="170"/>
      <c r="HW402" s="170"/>
    </row>
    <row r="403" spans="1:231" s="3" customFormat="1" x14ac:dyDescent="0.25">
      <c r="A403" s="170"/>
      <c r="K403" s="170"/>
      <c r="U403" s="170"/>
      <c r="AE403" s="170"/>
      <c r="AO403" s="170"/>
      <c r="AY403" s="170"/>
      <c r="AZ403" s="170"/>
      <c r="BA403" s="170"/>
      <c r="BB403" s="170"/>
      <c r="BC403" s="170"/>
      <c r="BD403" s="170"/>
      <c r="BE403" s="170"/>
      <c r="BF403" s="170"/>
      <c r="BI403" s="170"/>
      <c r="BS403" s="170"/>
      <c r="CC403" s="170"/>
      <c r="CM403" s="170"/>
      <c r="CW403" s="170"/>
      <c r="DG403" s="170"/>
      <c r="DQ403" s="170"/>
      <c r="EA403" s="170"/>
      <c r="EK403" s="170"/>
      <c r="EU403" s="170"/>
      <c r="FE403" s="170"/>
      <c r="FO403" s="170"/>
      <c r="FY403" s="170"/>
      <c r="GI403" s="170"/>
      <c r="GS403" s="170"/>
      <c r="HC403" s="170"/>
      <c r="HM403" s="170"/>
      <c r="HW403" s="170"/>
    </row>
    <row r="404" spans="1:231" s="3" customFormat="1" x14ac:dyDescent="0.25">
      <c r="A404" s="170"/>
      <c r="K404" s="170"/>
      <c r="U404" s="170"/>
      <c r="AE404" s="170"/>
      <c r="AO404" s="170"/>
      <c r="AY404" s="170"/>
      <c r="AZ404" s="170"/>
      <c r="BA404" s="170"/>
      <c r="BB404" s="170"/>
      <c r="BC404" s="170"/>
      <c r="BD404" s="170"/>
      <c r="BE404" s="170"/>
      <c r="BF404" s="170"/>
      <c r="BI404" s="170"/>
      <c r="BS404" s="170"/>
      <c r="CC404" s="170"/>
      <c r="CM404" s="170"/>
      <c r="CW404" s="170"/>
      <c r="DG404" s="170"/>
      <c r="DQ404" s="170"/>
      <c r="EA404" s="170"/>
      <c r="EK404" s="170"/>
      <c r="EU404" s="170"/>
      <c r="FE404" s="170"/>
      <c r="FO404" s="170"/>
      <c r="FY404" s="170"/>
      <c r="GI404" s="170"/>
      <c r="GS404" s="170"/>
      <c r="HC404" s="170"/>
      <c r="HM404" s="170"/>
      <c r="HW404" s="170"/>
    </row>
    <row r="405" spans="1:231" s="3" customFormat="1" x14ac:dyDescent="0.25">
      <c r="A405" s="170"/>
      <c r="K405" s="170"/>
      <c r="U405" s="170"/>
      <c r="AE405" s="170"/>
      <c r="AO405" s="170"/>
      <c r="AY405" s="170"/>
      <c r="AZ405" s="170"/>
      <c r="BA405" s="170"/>
      <c r="BB405" s="170"/>
      <c r="BC405" s="170"/>
      <c r="BD405" s="170"/>
      <c r="BE405" s="170"/>
      <c r="BF405" s="170"/>
      <c r="BI405" s="170"/>
      <c r="BS405" s="170"/>
      <c r="CC405" s="170"/>
      <c r="CM405" s="170"/>
      <c r="CW405" s="170"/>
      <c r="DG405" s="170"/>
      <c r="DQ405" s="170"/>
      <c r="EA405" s="170"/>
      <c r="EK405" s="170"/>
      <c r="EU405" s="170"/>
      <c r="FE405" s="170"/>
      <c r="FO405" s="170"/>
      <c r="FY405" s="170"/>
      <c r="GI405" s="170"/>
      <c r="GS405" s="170"/>
      <c r="HC405" s="170"/>
      <c r="HM405" s="170"/>
      <c r="HW405" s="170"/>
    </row>
    <row r="406" spans="1:231" s="3" customFormat="1" x14ac:dyDescent="0.25">
      <c r="A406" s="170"/>
      <c r="K406" s="170"/>
      <c r="U406" s="170"/>
      <c r="AE406" s="170"/>
      <c r="AO406" s="170"/>
      <c r="AY406" s="170"/>
      <c r="AZ406" s="170"/>
      <c r="BA406" s="170"/>
      <c r="BB406" s="170"/>
      <c r="BC406" s="170"/>
      <c r="BD406" s="170"/>
      <c r="BE406" s="170"/>
      <c r="BF406" s="170"/>
      <c r="BI406" s="170"/>
      <c r="BS406" s="170"/>
      <c r="CC406" s="170"/>
      <c r="CM406" s="170"/>
      <c r="CW406" s="170"/>
      <c r="DG406" s="170"/>
      <c r="DQ406" s="170"/>
      <c r="EA406" s="170"/>
      <c r="EK406" s="170"/>
      <c r="EU406" s="170"/>
      <c r="FE406" s="170"/>
      <c r="FO406" s="170"/>
      <c r="FY406" s="170"/>
      <c r="GI406" s="170"/>
      <c r="GS406" s="170"/>
      <c r="HC406" s="170"/>
      <c r="HM406" s="170"/>
      <c r="HW406" s="170"/>
    </row>
    <row r="407" spans="1:231" s="3" customFormat="1" x14ac:dyDescent="0.25">
      <c r="A407" s="170"/>
      <c r="K407" s="170"/>
      <c r="U407" s="170"/>
      <c r="AE407" s="170"/>
      <c r="AO407" s="170"/>
      <c r="AY407" s="170"/>
      <c r="AZ407" s="170"/>
      <c r="BA407" s="170"/>
      <c r="BB407" s="170"/>
      <c r="BC407" s="170"/>
      <c r="BD407" s="170"/>
      <c r="BE407" s="170"/>
      <c r="BF407" s="170"/>
      <c r="BI407" s="170"/>
      <c r="BS407" s="170"/>
      <c r="CC407" s="170"/>
      <c r="CM407" s="170"/>
      <c r="CW407" s="170"/>
      <c r="DG407" s="170"/>
      <c r="DQ407" s="170"/>
      <c r="EA407" s="170"/>
      <c r="EK407" s="170"/>
      <c r="EU407" s="170"/>
      <c r="FE407" s="170"/>
      <c r="FO407" s="170"/>
      <c r="FY407" s="170"/>
      <c r="GI407" s="170"/>
      <c r="GS407" s="170"/>
      <c r="HC407" s="170"/>
      <c r="HM407" s="170"/>
      <c r="HW407" s="170"/>
    </row>
    <row r="408" spans="1:231" s="3" customFormat="1" x14ac:dyDescent="0.25">
      <c r="A408" s="170"/>
      <c r="K408" s="170"/>
      <c r="U408" s="170"/>
      <c r="AE408" s="170"/>
      <c r="AO408" s="170"/>
      <c r="AY408" s="170"/>
      <c r="AZ408" s="170"/>
      <c r="BA408" s="170"/>
      <c r="BB408" s="170"/>
      <c r="BC408" s="170"/>
      <c r="BD408" s="170"/>
      <c r="BE408" s="170"/>
      <c r="BF408" s="170"/>
      <c r="BI408" s="170"/>
      <c r="BS408" s="170"/>
      <c r="CC408" s="170"/>
      <c r="CM408" s="170"/>
      <c r="CW408" s="170"/>
      <c r="DG408" s="170"/>
      <c r="DQ408" s="170"/>
      <c r="EA408" s="170"/>
      <c r="EK408" s="170"/>
      <c r="EU408" s="170"/>
      <c r="FE408" s="170"/>
      <c r="FO408" s="170"/>
      <c r="FY408" s="170"/>
      <c r="GI408" s="170"/>
      <c r="GS408" s="170"/>
      <c r="HC408" s="170"/>
      <c r="HM408" s="170"/>
      <c r="HW408" s="170"/>
    </row>
    <row r="409" spans="1:231" s="3" customFormat="1" x14ac:dyDescent="0.25">
      <c r="A409" s="170"/>
      <c r="K409" s="170"/>
      <c r="U409" s="170"/>
      <c r="AE409" s="170"/>
      <c r="AO409" s="170"/>
      <c r="AY409" s="170"/>
      <c r="AZ409" s="170"/>
      <c r="BA409" s="170"/>
      <c r="BB409" s="170"/>
      <c r="BC409" s="170"/>
      <c r="BD409" s="170"/>
      <c r="BE409" s="170"/>
      <c r="BF409" s="170"/>
      <c r="BI409" s="170"/>
      <c r="BS409" s="170"/>
      <c r="CC409" s="170"/>
      <c r="CM409" s="170"/>
      <c r="CW409" s="170"/>
      <c r="DG409" s="170"/>
      <c r="DQ409" s="170"/>
      <c r="EA409" s="170"/>
      <c r="EK409" s="170"/>
      <c r="EU409" s="170"/>
      <c r="FE409" s="170"/>
      <c r="FO409" s="170"/>
      <c r="FY409" s="170"/>
      <c r="GI409" s="170"/>
      <c r="GS409" s="170"/>
      <c r="HC409" s="170"/>
      <c r="HM409" s="170"/>
      <c r="HW409" s="170"/>
    </row>
    <row r="410" spans="1:231" s="3" customFormat="1" x14ac:dyDescent="0.25">
      <c r="A410" s="170"/>
      <c r="K410" s="170"/>
      <c r="U410" s="170"/>
      <c r="AE410" s="170"/>
      <c r="AO410" s="170"/>
      <c r="AY410" s="170"/>
      <c r="AZ410" s="170"/>
      <c r="BA410" s="170"/>
      <c r="BB410" s="170"/>
      <c r="BC410" s="170"/>
      <c r="BD410" s="170"/>
      <c r="BE410" s="170"/>
      <c r="BF410" s="170"/>
      <c r="BI410" s="170"/>
      <c r="BS410" s="170"/>
      <c r="CC410" s="170"/>
      <c r="CM410" s="170"/>
      <c r="CW410" s="170"/>
      <c r="DG410" s="170"/>
      <c r="DQ410" s="170"/>
      <c r="EA410" s="170"/>
      <c r="EK410" s="170"/>
      <c r="EU410" s="170"/>
      <c r="FE410" s="170"/>
      <c r="FO410" s="170"/>
      <c r="FY410" s="170"/>
      <c r="GI410" s="170"/>
      <c r="GS410" s="170"/>
      <c r="HC410" s="170"/>
      <c r="HM410" s="170"/>
      <c r="HW410" s="170"/>
    </row>
    <row r="411" spans="1:231" s="3" customFormat="1" x14ac:dyDescent="0.25">
      <c r="A411" s="170"/>
      <c r="K411" s="170"/>
      <c r="U411" s="170"/>
      <c r="AE411" s="170"/>
      <c r="AO411" s="170"/>
      <c r="AY411" s="170"/>
      <c r="AZ411" s="170"/>
      <c r="BA411" s="170"/>
      <c r="BB411" s="170"/>
      <c r="BC411" s="170"/>
      <c r="BD411" s="170"/>
      <c r="BE411" s="170"/>
      <c r="BF411" s="170"/>
      <c r="BI411" s="170"/>
      <c r="BS411" s="170"/>
      <c r="CC411" s="170"/>
      <c r="CM411" s="170"/>
      <c r="CW411" s="170"/>
      <c r="DG411" s="170"/>
      <c r="DQ411" s="170"/>
      <c r="EA411" s="170"/>
      <c r="EK411" s="170"/>
      <c r="EU411" s="170"/>
      <c r="FE411" s="170"/>
      <c r="FO411" s="170"/>
      <c r="FY411" s="170"/>
      <c r="GI411" s="170"/>
      <c r="GS411" s="170"/>
      <c r="HC411" s="170"/>
      <c r="HM411" s="170"/>
      <c r="HW411" s="170"/>
    </row>
    <row r="412" spans="1:231" s="3" customFormat="1" x14ac:dyDescent="0.25">
      <c r="A412" s="170"/>
      <c r="K412" s="170"/>
      <c r="U412" s="170"/>
      <c r="AE412" s="170"/>
      <c r="AO412" s="170"/>
      <c r="AY412" s="170"/>
      <c r="AZ412" s="170"/>
      <c r="BA412" s="170"/>
      <c r="BB412" s="170"/>
      <c r="BC412" s="170"/>
      <c r="BD412" s="170"/>
      <c r="BE412" s="170"/>
      <c r="BF412" s="170"/>
      <c r="BI412" s="170"/>
      <c r="BS412" s="170"/>
      <c r="CC412" s="170"/>
      <c r="CM412" s="170"/>
      <c r="CW412" s="170"/>
      <c r="DG412" s="170"/>
      <c r="DQ412" s="170"/>
      <c r="EA412" s="170"/>
      <c r="EK412" s="170"/>
      <c r="EU412" s="170"/>
      <c r="FE412" s="170"/>
      <c r="FO412" s="170"/>
      <c r="FY412" s="170"/>
      <c r="GI412" s="170"/>
      <c r="GS412" s="170"/>
      <c r="HC412" s="170"/>
      <c r="HM412" s="170"/>
      <c r="HW412" s="170"/>
    </row>
    <row r="413" spans="1:231" s="3" customFormat="1" x14ac:dyDescent="0.25">
      <c r="A413" s="170"/>
      <c r="K413" s="170"/>
      <c r="U413" s="170"/>
      <c r="AE413" s="170"/>
      <c r="AO413" s="170"/>
      <c r="AY413" s="170"/>
      <c r="AZ413" s="170"/>
      <c r="BA413" s="170"/>
      <c r="BB413" s="170"/>
      <c r="BC413" s="170"/>
      <c r="BD413" s="170"/>
      <c r="BE413" s="170"/>
      <c r="BF413" s="170"/>
      <c r="BI413" s="170"/>
      <c r="BS413" s="170"/>
      <c r="CC413" s="170"/>
      <c r="CM413" s="170"/>
      <c r="CW413" s="170"/>
      <c r="DG413" s="170"/>
      <c r="DQ413" s="170"/>
      <c r="EA413" s="170"/>
      <c r="EK413" s="170"/>
      <c r="EU413" s="170"/>
      <c r="FE413" s="170"/>
      <c r="FO413" s="170"/>
      <c r="FY413" s="170"/>
      <c r="GI413" s="170"/>
      <c r="GS413" s="170"/>
      <c r="HC413" s="170"/>
      <c r="HM413" s="170"/>
      <c r="HW413" s="170"/>
    </row>
    <row r="414" spans="1:231" s="3" customFormat="1" x14ac:dyDescent="0.25">
      <c r="A414" s="170"/>
      <c r="K414" s="170"/>
      <c r="U414" s="170"/>
      <c r="AE414" s="170"/>
      <c r="AO414" s="170"/>
      <c r="AY414" s="170"/>
      <c r="AZ414" s="170"/>
      <c r="BA414" s="170"/>
      <c r="BB414" s="170"/>
      <c r="BC414" s="170"/>
      <c r="BD414" s="170"/>
      <c r="BE414" s="170"/>
      <c r="BF414" s="170"/>
      <c r="BI414" s="170"/>
      <c r="BS414" s="170"/>
      <c r="CC414" s="170"/>
      <c r="CM414" s="170"/>
      <c r="CW414" s="170"/>
      <c r="DG414" s="170"/>
      <c r="DQ414" s="170"/>
      <c r="EA414" s="170"/>
      <c r="EK414" s="170"/>
      <c r="EU414" s="170"/>
      <c r="FE414" s="170"/>
      <c r="FO414" s="170"/>
      <c r="FY414" s="170"/>
      <c r="GI414" s="170"/>
      <c r="GS414" s="170"/>
      <c r="HC414" s="170"/>
      <c r="HM414" s="170"/>
      <c r="HW414" s="170"/>
    </row>
    <row r="415" spans="1:231" s="3" customFormat="1" x14ac:dyDescent="0.25">
      <c r="A415" s="170"/>
      <c r="K415" s="170"/>
      <c r="U415" s="170"/>
      <c r="AE415" s="170"/>
      <c r="AO415" s="170"/>
      <c r="AY415" s="170"/>
      <c r="AZ415" s="170"/>
      <c r="BA415" s="170"/>
      <c r="BB415" s="170"/>
      <c r="BC415" s="170"/>
      <c r="BD415" s="170"/>
      <c r="BE415" s="170"/>
      <c r="BF415" s="170"/>
      <c r="BI415" s="170"/>
      <c r="BS415" s="170"/>
      <c r="CC415" s="170"/>
      <c r="CM415" s="170"/>
      <c r="CW415" s="170"/>
      <c r="DG415" s="170"/>
      <c r="DQ415" s="170"/>
      <c r="EA415" s="170"/>
      <c r="EK415" s="170"/>
      <c r="EU415" s="170"/>
      <c r="FE415" s="170"/>
      <c r="FO415" s="170"/>
      <c r="FY415" s="170"/>
      <c r="GI415" s="170"/>
      <c r="GS415" s="170"/>
      <c r="HC415" s="170"/>
      <c r="HM415" s="170"/>
      <c r="HW415" s="170"/>
    </row>
    <row r="416" spans="1:231" s="3" customFormat="1" x14ac:dyDescent="0.25">
      <c r="A416" s="170"/>
      <c r="K416" s="170"/>
      <c r="U416" s="170"/>
      <c r="AE416" s="170"/>
      <c r="AO416" s="170"/>
      <c r="AY416" s="170"/>
      <c r="AZ416" s="170"/>
      <c r="BA416" s="170"/>
      <c r="BB416" s="170"/>
      <c r="BC416" s="170"/>
      <c r="BD416" s="170"/>
      <c r="BE416" s="170"/>
      <c r="BF416" s="170"/>
      <c r="BI416" s="170"/>
      <c r="BS416" s="170"/>
      <c r="CC416" s="170"/>
      <c r="CM416" s="170"/>
      <c r="CW416" s="170"/>
      <c r="DG416" s="170"/>
      <c r="DQ416" s="170"/>
      <c r="EA416" s="170"/>
      <c r="EK416" s="170"/>
      <c r="EU416" s="170"/>
      <c r="FE416" s="170"/>
      <c r="FO416" s="170"/>
      <c r="FY416" s="170"/>
      <c r="GI416" s="170"/>
      <c r="GS416" s="170"/>
      <c r="HC416" s="170"/>
      <c r="HM416" s="170"/>
      <c r="HW416" s="170"/>
    </row>
    <row r="417" spans="1:231" s="3" customFormat="1" x14ac:dyDescent="0.25">
      <c r="A417" s="170"/>
      <c r="K417" s="170"/>
      <c r="U417" s="170"/>
      <c r="AE417" s="170"/>
      <c r="AO417" s="170"/>
      <c r="AY417" s="170"/>
      <c r="AZ417" s="170"/>
      <c r="BA417" s="170"/>
      <c r="BB417" s="170"/>
      <c r="BC417" s="170"/>
      <c r="BD417" s="170"/>
      <c r="BE417" s="170"/>
      <c r="BF417" s="170"/>
      <c r="BI417" s="170"/>
      <c r="BS417" s="170"/>
      <c r="CC417" s="170"/>
      <c r="CM417" s="170"/>
      <c r="CW417" s="170"/>
      <c r="DG417" s="170"/>
      <c r="DQ417" s="170"/>
      <c r="EA417" s="170"/>
      <c r="EK417" s="170"/>
      <c r="EU417" s="170"/>
      <c r="FE417" s="170"/>
      <c r="FO417" s="170"/>
      <c r="FY417" s="170"/>
      <c r="GI417" s="170"/>
      <c r="GS417" s="170"/>
      <c r="HC417" s="170"/>
      <c r="HM417" s="170"/>
      <c r="HW417" s="170"/>
    </row>
    <row r="418" spans="1:231" s="3" customFormat="1" x14ac:dyDescent="0.25">
      <c r="A418" s="170"/>
      <c r="K418" s="170"/>
      <c r="U418" s="170"/>
      <c r="AE418" s="170"/>
      <c r="AO418" s="170"/>
      <c r="AY418" s="170"/>
      <c r="AZ418" s="170"/>
      <c r="BA418" s="170"/>
      <c r="BB418" s="170"/>
      <c r="BC418" s="170"/>
      <c r="BD418" s="170"/>
      <c r="BE418" s="170"/>
      <c r="BF418" s="170"/>
      <c r="BI418" s="170"/>
      <c r="BS418" s="170"/>
      <c r="CC418" s="170"/>
      <c r="CM418" s="170"/>
      <c r="CW418" s="170"/>
      <c r="DG418" s="170"/>
      <c r="DQ418" s="170"/>
      <c r="EA418" s="170"/>
      <c r="EK418" s="170"/>
      <c r="EU418" s="170"/>
      <c r="FE418" s="170"/>
      <c r="FO418" s="170"/>
      <c r="FY418" s="170"/>
      <c r="GI418" s="170"/>
      <c r="GS418" s="170"/>
      <c r="HC418" s="170"/>
      <c r="HM418" s="170"/>
      <c r="HW418" s="170"/>
    </row>
    <row r="419" spans="1:231" s="3" customFormat="1" x14ac:dyDescent="0.25">
      <c r="A419" s="170"/>
      <c r="K419" s="170"/>
      <c r="U419" s="170"/>
      <c r="AE419" s="170"/>
      <c r="AO419" s="170"/>
      <c r="AY419" s="170"/>
      <c r="AZ419" s="170"/>
      <c r="BA419" s="170"/>
      <c r="BB419" s="170"/>
      <c r="BC419" s="170"/>
      <c r="BD419" s="170"/>
      <c r="BE419" s="170"/>
      <c r="BF419" s="170"/>
      <c r="BI419" s="170"/>
      <c r="BS419" s="170"/>
      <c r="CC419" s="170"/>
      <c r="CM419" s="170"/>
      <c r="CW419" s="170"/>
      <c r="DG419" s="170"/>
      <c r="DQ419" s="170"/>
      <c r="EA419" s="170"/>
      <c r="EK419" s="170"/>
      <c r="EU419" s="170"/>
      <c r="FE419" s="170"/>
      <c r="FO419" s="170"/>
      <c r="FY419" s="170"/>
      <c r="GI419" s="170"/>
      <c r="GS419" s="170"/>
      <c r="HC419" s="170"/>
      <c r="HM419" s="170"/>
      <c r="HW419" s="170"/>
    </row>
    <row r="420" spans="1:231" s="3" customFormat="1" x14ac:dyDescent="0.25">
      <c r="A420" s="170"/>
      <c r="K420" s="170"/>
      <c r="U420" s="170"/>
      <c r="AE420" s="170"/>
      <c r="AO420" s="170"/>
      <c r="AY420" s="170"/>
      <c r="AZ420" s="170"/>
      <c r="BA420" s="170"/>
      <c r="BB420" s="170"/>
      <c r="BC420" s="170"/>
      <c r="BD420" s="170"/>
      <c r="BE420" s="170"/>
      <c r="BF420" s="170"/>
      <c r="BI420" s="170"/>
      <c r="BS420" s="170"/>
      <c r="CC420" s="170"/>
      <c r="CM420" s="170"/>
      <c r="CW420" s="170"/>
      <c r="DG420" s="170"/>
      <c r="DQ420" s="170"/>
      <c r="EA420" s="170"/>
      <c r="EK420" s="170"/>
      <c r="EU420" s="170"/>
      <c r="FE420" s="170"/>
      <c r="FO420" s="170"/>
      <c r="FY420" s="170"/>
      <c r="GI420" s="170"/>
      <c r="GS420" s="170"/>
      <c r="HC420" s="170"/>
      <c r="HM420" s="170"/>
      <c r="HW420" s="170"/>
    </row>
    <row r="421" spans="1:231" s="3" customFormat="1" x14ac:dyDescent="0.25">
      <c r="A421" s="170"/>
      <c r="K421" s="170"/>
      <c r="U421" s="170"/>
      <c r="AE421" s="170"/>
      <c r="AO421" s="170"/>
      <c r="AY421" s="170"/>
      <c r="AZ421" s="170"/>
      <c r="BA421" s="170"/>
      <c r="BB421" s="170"/>
      <c r="BC421" s="170"/>
      <c r="BD421" s="170"/>
      <c r="BE421" s="170"/>
      <c r="BF421" s="170"/>
      <c r="BI421" s="170"/>
      <c r="BS421" s="170"/>
      <c r="CC421" s="170"/>
      <c r="CM421" s="170"/>
      <c r="CW421" s="170"/>
      <c r="DG421" s="170"/>
      <c r="DQ421" s="170"/>
      <c r="EA421" s="170"/>
      <c r="EK421" s="170"/>
      <c r="EU421" s="170"/>
      <c r="FE421" s="170"/>
      <c r="FO421" s="170"/>
      <c r="FY421" s="170"/>
      <c r="GI421" s="170"/>
      <c r="GS421" s="170"/>
      <c r="HC421" s="170"/>
      <c r="HM421" s="170"/>
      <c r="HW421" s="170"/>
    </row>
    <row r="422" spans="1:231" s="3" customFormat="1" x14ac:dyDescent="0.25">
      <c r="A422" s="170"/>
      <c r="K422" s="170"/>
      <c r="U422" s="170"/>
      <c r="AE422" s="170"/>
      <c r="AO422" s="170"/>
      <c r="AY422" s="170"/>
      <c r="AZ422" s="170"/>
      <c r="BA422" s="170"/>
      <c r="BB422" s="170"/>
      <c r="BC422" s="170"/>
      <c r="BD422" s="170"/>
      <c r="BE422" s="170"/>
      <c r="BF422" s="170"/>
      <c r="BI422" s="170"/>
      <c r="BS422" s="170"/>
      <c r="CC422" s="170"/>
      <c r="CM422" s="170"/>
      <c r="CW422" s="170"/>
      <c r="DG422" s="170"/>
      <c r="DQ422" s="170"/>
      <c r="EA422" s="170"/>
      <c r="EK422" s="170"/>
      <c r="EU422" s="170"/>
      <c r="FE422" s="170"/>
      <c r="FO422" s="170"/>
      <c r="FY422" s="170"/>
      <c r="GI422" s="170"/>
      <c r="GS422" s="170"/>
      <c r="HC422" s="170"/>
      <c r="HM422" s="170"/>
      <c r="HW422" s="170"/>
    </row>
    <row r="423" spans="1:231" s="3" customFormat="1" x14ac:dyDescent="0.25">
      <c r="A423" s="170"/>
      <c r="K423" s="170"/>
      <c r="U423" s="170"/>
      <c r="AE423" s="170"/>
      <c r="AO423" s="170"/>
      <c r="AY423" s="170"/>
      <c r="AZ423" s="170"/>
      <c r="BA423" s="170"/>
      <c r="BB423" s="170"/>
      <c r="BC423" s="170"/>
      <c r="BD423" s="170"/>
      <c r="BE423" s="170"/>
      <c r="BF423" s="170"/>
      <c r="BI423" s="170"/>
      <c r="BS423" s="170"/>
      <c r="CC423" s="170"/>
      <c r="CM423" s="170"/>
      <c r="CW423" s="170"/>
      <c r="DG423" s="170"/>
      <c r="DQ423" s="170"/>
      <c r="EA423" s="170"/>
      <c r="EK423" s="170"/>
      <c r="EU423" s="170"/>
      <c r="FE423" s="170"/>
      <c r="FO423" s="170"/>
      <c r="FY423" s="170"/>
      <c r="GI423" s="170"/>
      <c r="GS423" s="170"/>
      <c r="HC423" s="170"/>
      <c r="HM423" s="170"/>
      <c r="HW423" s="170"/>
    </row>
    <row r="424" spans="1:231" s="3" customFormat="1" x14ac:dyDescent="0.25">
      <c r="A424" s="170"/>
      <c r="K424" s="170"/>
      <c r="U424" s="170"/>
      <c r="AE424" s="170"/>
      <c r="AO424" s="170"/>
      <c r="AY424" s="170"/>
      <c r="AZ424" s="170"/>
      <c r="BA424" s="170"/>
      <c r="BB424" s="170"/>
      <c r="BC424" s="170"/>
      <c r="BD424" s="170"/>
      <c r="BE424" s="170"/>
      <c r="BF424" s="170"/>
      <c r="BI424" s="170"/>
      <c r="BS424" s="170"/>
      <c r="CC424" s="170"/>
      <c r="CM424" s="170"/>
      <c r="CW424" s="170"/>
      <c r="DG424" s="170"/>
      <c r="DQ424" s="170"/>
      <c r="EA424" s="170"/>
      <c r="EK424" s="170"/>
      <c r="EU424" s="170"/>
      <c r="FE424" s="170"/>
      <c r="FO424" s="170"/>
      <c r="FY424" s="170"/>
      <c r="GI424" s="170"/>
      <c r="GS424" s="170"/>
      <c r="HC424" s="170"/>
      <c r="HM424" s="170"/>
      <c r="HW424" s="170"/>
    </row>
    <row r="425" spans="1:231" s="3" customFormat="1" x14ac:dyDescent="0.25">
      <c r="A425" s="170"/>
      <c r="K425" s="170"/>
      <c r="U425" s="170"/>
      <c r="AE425" s="170"/>
      <c r="AO425" s="170"/>
      <c r="AY425" s="170"/>
      <c r="AZ425" s="170"/>
      <c r="BA425" s="170"/>
      <c r="BB425" s="170"/>
      <c r="BC425" s="170"/>
      <c r="BD425" s="170"/>
      <c r="BE425" s="170"/>
      <c r="BF425" s="170"/>
      <c r="BI425" s="170"/>
      <c r="BS425" s="170"/>
      <c r="CC425" s="170"/>
      <c r="CM425" s="170"/>
      <c r="CW425" s="170"/>
      <c r="DG425" s="170"/>
      <c r="DQ425" s="170"/>
      <c r="EA425" s="170"/>
      <c r="EK425" s="170"/>
      <c r="EU425" s="170"/>
      <c r="FE425" s="170"/>
      <c r="FO425" s="170"/>
      <c r="FY425" s="170"/>
      <c r="GI425" s="170"/>
      <c r="GS425" s="170"/>
      <c r="HC425" s="170"/>
      <c r="HM425" s="170"/>
      <c r="HW425" s="170"/>
    </row>
    <row r="426" spans="1:231" s="3" customFormat="1" x14ac:dyDescent="0.25">
      <c r="A426" s="170"/>
      <c r="K426" s="170"/>
      <c r="U426" s="170"/>
      <c r="AE426" s="170"/>
      <c r="AO426" s="170"/>
      <c r="AY426" s="170"/>
      <c r="AZ426" s="170"/>
      <c r="BA426" s="170"/>
      <c r="BB426" s="170"/>
      <c r="BC426" s="170"/>
      <c r="BD426" s="170"/>
      <c r="BE426" s="170"/>
      <c r="BF426" s="170"/>
      <c r="BI426" s="170"/>
      <c r="BS426" s="170"/>
      <c r="CC426" s="170"/>
      <c r="CM426" s="170"/>
      <c r="CW426" s="170"/>
      <c r="DG426" s="170"/>
      <c r="DQ426" s="170"/>
      <c r="EA426" s="170"/>
      <c r="EK426" s="170"/>
      <c r="EU426" s="170"/>
      <c r="FE426" s="170"/>
      <c r="FO426" s="170"/>
      <c r="FY426" s="170"/>
      <c r="GI426" s="170"/>
      <c r="GS426" s="170"/>
      <c r="HC426" s="170"/>
      <c r="HM426" s="170"/>
      <c r="HW426" s="170"/>
    </row>
    <row r="427" spans="1:231" s="3" customFormat="1" x14ac:dyDescent="0.25">
      <c r="A427" s="170"/>
      <c r="K427" s="170"/>
      <c r="U427" s="170"/>
      <c r="AE427" s="170"/>
      <c r="AO427" s="170"/>
      <c r="AY427" s="170"/>
      <c r="AZ427" s="170"/>
      <c r="BA427" s="170"/>
      <c r="BB427" s="170"/>
      <c r="BC427" s="170"/>
      <c r="BD427" s="170"/>
      <c r="BE427" s="170"/>
      <c r="BF427" s="170"/>
      <c r="BI427" s="170"/>
      <c r="BS427" s="170"/>
      <c r="CC427" s="170"/>
      <c r="CM427" s="170"/>
      <c r="CW427" s="170"/>
      <c r="DG427" s="170"/>
      <c r="DQ427" s="170"/>
      <c r="EA427" s="170"/>
      <c r="EK427" s="170"/>
      <c r="EU427" s="170"/>
      <c r="FE427" s="170"/>
      <c r="FO427" s="170"/>
      <c r="FY427" s="170"/>
      <c r="GI427" s="170"/>
      <c r="GS427" s="170"/>
      <c r="HC427" s="170"/>
      <c r="HM427" s="170"/>
      <c r="HW427" s="170"/>
    </row>
    <row r="428" spans="1:231" s="3" customFormat="1" x14ac:dyDescent="0.25">
      <c r="A428" s="170"/>
      <c r="K428" s="170"/>
      <c r="U428" s="170"/>
      <c r="AE428" s="170"/>
      <c r="AO428" s="170"/>
      <c r="AY428" s="170"/>
      <c r="AZ428" s="170"/>
      <c r="BA428" s="170"/>
      <c r="BB428" s="170"/>
      <c r="BC428" s="170"/>
      <c r="BD428" s="170"/>
      <c r="BE428" s="170"/>
      <c r="BF428" s="170"/>
      <c r="BI428" s="170"/>
      <c r="BS428" s="170"/>
      <c r="CC428" s="170"/>
      <c r="CM428" s="170"/>
      <c r="CW428" s="170"/>
      <c r="DG428" s="170"/>
      <c r="DQ428" s="170"/>
      <c r="EA428" s="170"/>
      <c r="EK428" s="170"/>
      <c r="EU428" s="170"/>
      <c r="FE428" s="170"/>
      <c r="FO428" s="170"/>
      <c r="FY428" s="170"/>
      <c r="GI428" s="170"/>
      <c r="GS428" s="170"/>
      <c r="HC428" s="170"/>
      <c r="HM428" s="170"/>
      <c r="HW428" s="170"/>
    </row>
    <row r="429" spans="1:231" s="3" customFormat="1" x14ac:dyDescent="0.25">
      <c r="A429" s="170"/>
      <c r="K429" s="170"/>
      <c r="U429" s="170"/>
      <c r="AE429" s="170"/>
      <c r="AO429" s="170"/>
      <c r="AY429" s="170"/>
      <c r="AZ429" s="170"/>
      <c r="BA429" s="170"/>
      <c r="BB429" s="170"/>
      <c r="BC429" s="170"/>
      <c r="BD429" s="170"/>
      <c r="BE429" s="170"/>
      <c r="BF429" s="170"/>
      <c r="BI429" s="170"/>
      <c r="BS429" s="170"/>
      <c r="CC429" s="170"/>
      <c r="CM429" s="170"/>
      <c r="CW429" s="170"/>
      <c r="DG429" s="170"/>
      <c r="DQ429" s="170"/>
      <c r="EA429" s="170"/>
      <c r="EK429" s="170"/>
      <c r="EU429" s="170"/>
      <c r="FE429" s="170"/>
      <c r="FO429" s="170"/>
      <c r="FY429" s="170"/>
      <c r="GI429" s="170"/>
      <c r="GS429" s="170"/>
      <c r="HC429" s="170"/>
      <c r="HM429" s="170"/>
      <c r="HW429" s="170"/>
    </row>
    <row r="430" spans="1:231" s="3" customFormat="1" x14ac:dyDescent="0.25">
      <c r="A430" s="170"/>
      <c r="K430" s="170"/>
      <c r="U430" s="170"/>
      <c r="AE430" s="170"/>
      <c r="AO430" s="170"/>
      <c r="AY430" s="170"/>
      <c r="AZ430" s="170"/>
      <c r="BA430" s="170"/>
      <c r="BB430" s="170"/>
      <c r="BC430" s="170"/>
      <c r="BD430" s="170"/>
      <c r="BE430" s="170"/>
      <c r="BF430" s="170"/>
      <c r="BI430" s="170"/>
      <c r="BS430" s="170"/>
      <c r="CC430" s="170"/>
      <c r="CM430" s="170"/>
      <c r="CW430" s="170"/>
      <c r="DG430" s="170"/>
      <c r="DQ430" s="170"/>
      <c r="EA430" s="170"/>
      <c r="EK430" s="170"/>
      <c r="EU430" s="170"/>
      <c r="FE430" s="170"/>
      <c r="FO430" s="170"/>
      <c r="FY430" s="170"/>
      <c r="GI430" s="170"/>
      <c r="GS430" s="170"/>
      <c r="HC430" s="170"/>
      <c r="HM430" s="170"/>
      <c r="HW430" s="170"/>
    </row>
    <row r="431" spans="1:231" s="3" customFormat="1" x14ac:dyDescent="0.25">
      <c r="A431" s="170"/>
      <c r="K431" s="170"/>
      <c r="U431" s="170"/>
      <c r="AE431" s="170"/>
      <c r="AO431" s="170"/>
      <c r="AY431" s="170"/>
      <c r="AZ431" s="170"/>
      <c r="BA431" s="170"/>
      <c r="BB431" s="170"/>
      <c r="BC431" s="170"/>
      <c r="BD431" s="170"/>
      <c r="BE431" s="170"/>
      <c r="BF431" s="170"/>
      <c r="BI431" s="170"/>
      <c r="BS431" s="170"/>
      <c r="CC431" s="170"/>
      <c r="CM431" s="170"/>
      <c r="CW431" s="170"/>
      <c r="DG431" s="170"/>
      <c r="DQ431" s="170"/>
      <c r="EA431" s="170"/>
      <c r="EK431" s="170"/>
      <c r="EU431" s="170"/>
      <c r="FE431" s="170"/>
      <c r="FO431" s="170"/>
      <c r="FY431" s="170"/>
      <c r="GI431" s="170"/>
      <c r="GS431" s="170"/>
      <c r="HC431" s="170"/>
      <c r="HM431" s="170"/>
      <c r="HW431" s="170"/>
    </row>
    <row r="432" spans="1:231" s="3" customFormat="1" x14ac:dyDescent="0.25">
      <c r="A432" s="170"/>
      <c r="K432" s="170"/>
      <c r="U432" s="170"/>
      <c r="AE432" s="170"/>
      <c r="AO432" s="170"/>
      <c r="AY432" s="170"/>
      <c r="AZ432" s="170"/>
      <c r="BA432" s="170"/>
      <c r="BB432" s="170"/>
      <c r="BC432" s="170"/>
      <c r="BD432" s="170"/>
      <c r="BE432" s="170"/>
      <c r="BF432" s="170"/>
      <c r="BI432" s="170"/>
      <c r="BS432" s="170"/>
      <c r="CC432" s="170"/>
      <c r="CM432" s="170"/>
      <c r="CW432" s="170"/>
      <c r="DG432" s="170"/>
      <c r="DQ432" s="170"/>
      <c r="EA432" s="170"/>
      <c r="EK432" s="170"/>
      <c r="EU432" s="170"/>
      <c r="FE432" s="170"/>
      <c r="FO432" s="170"/>
      <c r="FY432" s="170"/>
      <c r="GI432" s="170"/>
      <c r="GS432" s="170"/>
      <c r="HC432" s="170"/>
      <c r="HM432" s="170"/>
      <c r="HW432" s="170"/>
    </row>
    <row r="433" spans="1:231" s="3" customFormat="1" x14ac:dyDescent="0.25">
      <c r="A433" s="170"/>
      <c r="K433" s="170"/>
      <c r="U433" s="170"/>
      <c r="AE433" s="170"/>
      <c r="AO433" s="170"/>
      <c r="AY433" s="170"/>
      <c r="AZ433" s="170"/>
      <c r="BA433" s="170"/>
      <c r="BB433" s="170"/>
      <c r="BC433" s="170"/>
      <c r="BD433" s="170"/>
      <c r="BE433" s="170"/>
      <c r="BF433" s="170"/>
      <c r="BI433" s="170"/>
      <c r="BS433" s="170"/>
      <c r="CC433" s="170"/>
      <c r="CM433" s="170"/>
      <c r="CW433" s="170"/>
      <c r="DG433" s="170"/>
      <c r="DQ433" s="170"/>
      <c r="EA433" s="170"/>
      <c r="EK433" s="170"/>
      <c r="EU433" s="170"/>
      <c r="FE433" s="170"/>
      <c r="FO433" s="170"/>
      <c r="FY433" s="170"/>
      <c r="GI433" s="170"/>
      <c r="GS433" s="170"/>
      <c r="HC433" s="170"/>
      <c r="HM433" s="170"/>
      <c r="HW433" s="170"/>
    </row>
    <row r="434" spans="1:231" s="3" customFormat="1" x14ac:dyDescent="0.25">
      <c r="A434" s="170"/>
      <c r="K434" s="170"/>
      <c r="U434" s="170"/>
      <c r="AE434" s="170"/>
      <c r="AO434" s="170"/>
      <c r="AY434" s="170"/>
      <c r="AZ434" s="170"/>
      <c r="BA434" s="170"/>
      <c r="BB434" s="170"/>
      <c r="BC434" s="170"/>
      <c r="BD434" s="170"/>
      <c r="BE434" s="170"/>
      <c r="BF434" s="170"/>
      <c r="BI434" s="170"/>
      <c r="BS434" s="170"/>
      <c r="CC434" s="170"/>
      <c r="CM434" s="170"/>
      <c r="CW434" s="170"/>
      <c r="DG434" s="170"/>
      <c r="DQ434" s="170"/>
      <c r="EA434" s="170"/>
      <c r="EK434" s="170"/>
      <c r="EU434" s="170"/>
      <c r="FE434" s="170"/>
      <c r="FO434" s="170"/>
      <c r="FY434" s="170"/>
      <c r="GI434" s="170"/>
      <c r="GS434" s="170"/>
      <c r="HC434" s="170"/>
      <c r="HM434" s="170"/>
      <c r="HW434" s="170"/>
    </row>
    <row r="435" spans="1:231" s="3" customFormat="1" x14ac:dyDescent="0.25">
      <c r="A435" s="170"/>
      <c r="K435" s="170"/>
      <c r="U435" s="170"/>
      <c r="AE435" s="170"/>
      <c r="AO435" s="170"/>
      <c r="AY435" s="170"/>
      <c r="AZ435" s="170"/>
      <c r="BA435" s="170"/>
      <c r="BB435" s="170"/>
      <c r="BC435" s="170"/>
      <c r="BD435" s="170"/>
      <c r="BE435" s="170"/>
      <c r="BF435" s="170"/>
      <c r="BI435" s="170"/>
      <c r="BS435" s="170"/>
      <c r="CC435" s="170"/>
      <c r="CM435" s="170"/>
      <c r="CW435" s="170"/>
      <c r="DG435" s="170"/>
      <c r="DQ435" s="170"/>
      <c r="EA435" s="170"/>
      <c r="EK435" s="170"/>
      <c r="EU435" s="170"/>
      <c r="FE435" s="170"/>
      <c r="FO435" s="170"/>
      <c r="FY435" s="170"/>
      <c r="GI435" s="170"/>
      <c r="GS435" s="170"/>
      <c r="HC435" s="170"/>
      <c r="HM435" s="170"/>
      <c r="HW435" s="170"/>
    </row>
    <row r="436" spans="1:231" s="3" customFormat="1" x14ac:dyDescent="0.25">
      <c r="A436" s="170"/>
      <c r="K436" s="170"/>
      <c r="U436" s="170"/>
      <c r="AE436" s="170"/>
      <c r="AO436" s="170"/>
      <c r="AY436" s="170"/>
      <c r="AZ436" s="170"/>
      <c r="BA436" s="170"/>
      <c r="BB436" s="170"/>
      <c r="BC436" s="170"/>
      <c r="BD436" s="170"/>
      <c r="BE436" s="170"/>
      <c r="BF436" s="170"/>
      <c r="BI436" s="170"/>
      <c r="BS436" s="170"/>
      <c r="CC436" s="170"/>
      <c r="CM436" s="170"/>
      <c r="CW436" s="170"/>
      <c r="DG436" s="170"/>
      <c r="DQ436" s="170"/>
      <c r="EA436" s="170"/>
      <c r="EK436" s="170"/>
      <c r="EU436" s="170"/>
      <c r="FE436" s="170"/>
      <c r="FO436" s="170"/>
      <c r="FY436" s="170"/>
      <c r="GI436" s="170"/>
      <c r="GS436" s="170"/>
      <c r="HC436" s="170"/>
      <c r="HM436" s="170"/>
      <c r="HW436" s="170"/>
    </row>
    <row r="437" spans="1:231" s="3" customFormat="1" x14ac:dyDescent="0.25">
      <c r="A437" s="170"/>
      <c r="K437" s="170"/>
      <c r="U437" s="170"/>
      <c r="AE437" s="170"/>
      <c r="AO437" s="170"/>
      <c r="AY437" s="170"/>
      <c r="AZ437" s="170"/>
      <c r="BA437" s="170"/>
      <c r="BB437" s="170"/>
      <c r="BC437" s="170"/>
      <c r="BD437" s="170"/>
      <c r="BE437" s="170"/>
      <c r="BF437" s="170"/>
      <c r="BI437" s="170"/>
      <c r="BS437" s="170"/>
      <c r="CC437" s="170"/>
      <c r="CM437" s="170"/>
      <c r="CW437" s="170"/>
      <c r="DG437" s="170"/>
      <c r="DQ437" s="170"/>
      <c r="EA437" s="170"/>
      <c r="EK437" s="170"/>
      <c r="EU437" s="170"/>
      <c r="FE437" s="170"/>
      <c r="FO437" s="170"/>
      <c r="FY437" s="170"/>
      <c r="GI437" s="170"/>
      <c r="GS437" s="170"/>
      <c r="HC437" s="170"/>
      <c r="HM437" s="170"/>
      <c r="HW437" s="170"/>
    </row>
    <row r="438" spans="1:231" s="3" customFormat="1" x14ac:dyDescent="0.25">
      <c r="A438" s="170"/>
      <c r="K438" s="170"/>
      <c r="U438" s="170"/>
      <c r="AE438" s="170"/>
      <c r="AO438" s="170"/>
      <c r="AY438" s="170"/>
      <c r="AZ438" s="170"/>
      <c r="BA438" s="170"/>
      <c r="BB438" s="170"/>
      <c r="BC438" s="170"/>
      <c r="BD438" s="170"/>
      <c r="BE438" s="170"/>
      <c r="BF438" s="170"/>
      <c r="BI438" s="170"/>
      <c r="BS438" s="170"/>
      <c r="CC438" s="170"/>
      <c r="CM438" s="170"/>
      <c r="CW438" s="170"/>
      <c r="DG438" s="170"/>
      <c r="DQ438" s="170"/>
      <c r="EA438" s="170"/>
      <c r="EK438" s="170"/>
      <c r="EU438" s="170"/>
      <c r="FE438" s="170"/>
      <c r="FO438" s="170"/>
      <c r="FY438" s="170"/>
      <c r="GI438" s="170"/>
      <c r="GS438" s="170"/>
      <c r="HC438" s="170"/>
      <c r="HM438" s="170"/>
      <c r="HW438" s="170"/>
    </row>
    <row r="439" spans="1:231" s="3" customFormat="1" x14ac:dyDescent="0.25">
      <c r="A439" s="170"/>
      <c r="K439" s="170"/>
      <c r="U439" s="170"/>
      <c r="AE439" s="170"/>
      <c r="AO439" s="170"/>
      <c r="AY439" s="170"/>
      <c r="AZ439" s="170"/>
      <c r="BA439" s="170"/>
      <c r="BB439" s="170"/>
      <c r="BC439" s="170"/>
      <c r="BD439" s="170"/>
      <c r="BE439" s="170"/>
      <c r="BF439" s="170"/>
      <c r="BI439" s="170"/>
      <c r="BS439" s="170"/>
      <c r="CC439" s="170"/>
      <c r="CM439" s="170"/>
      <c r="CW439" s="170"/>
      <c r="DG439" s="170"/>
      <c r="DQ439" s="170"/>
      <c r="EA439" s="170"/>
      <c r="EK439" s="170"/>
      <c r="EU439" s="170"/>
      <c r="FE439" s="170"/>
      <c r="FO439" s="170"/>
      <c r="FY439" s="170"/>
      <c r="GI439" s="170"/>
      <c r="GS439" s="170"/>
      <c r="HC439" s="170"/>
      <c r="HM439" s="170"/>
      <c r="HW439" s="170"/>
    </row>
    <row r="440" spans="1:231" s="3" customFormat="1" x14ac:dyDescent="0.25">
      <c r="A440" s="170"/>
      <c r="K440" s="170"/>
      <c r="U440" s="170"/>
      <c r="AE440" s="170"/>
      <c r="AO440" s="170"/>
      <c r="AY440" s="170"/>
      <c r="AZ440" s="170"/>
      <c r="BA440" s="170"/>
      <c r="BB440" s="170"/>
      <c r="BC440" s="170"/>
      <c r="BD440" s="170"/>
      <c r="BE440" s="170"/>
      <c r="BF440" s="170"/>
      <c r="BI440" s="170"/>
      <c r="BS440" s="170"/>
      <c r="CC440" s="170"/>
      <c r="CM440" s="170"/>
      <c r="CW440" s="170"/>
      <c r="DG440" s="170"/>
      <c r="DQ440" s="170"/>
      <c r="EA440" s="170"/>
      <c r="EK440" s="170"/>
      <c r="EU440" s="170"/>
      <c r="FE440" s="170"/>
      <c r="FO440" s="170"/>
      <c r="FY440" s="170"/>
      <c r="GI440" s="170"/>
      <c r="GS440" s="170"/>
      <c r="HC440" s="170"/>
      <c r="HM440" s="170"/>
      <c r="HW440" s="170"/>
    </row>
    <row r="441" spans="1:231" s="3" customFormat="1" x14ac:dyDescent="0.25">
      <c r="A441" s="170"/>
      <c r="K441" s="170"/>
      <c r="U441" s="170"/>
      <c r="AE441" s="170"/>
      <c r="AO441" s="170"/>
      <c r="AY441" s="170"/>
      <c r="AZ441" s="170"/>
      <c r="BA441" s="170"/>
      <c r="BB441" s="170"/>
      <c r="BC441" s="170"/>
      <c r="BD441" s="170"/>
      <c r="BE441" s="170"/>
      <c r="BF441" s="170"/>
      <c r="BI441" s="170"/>
      <c r="BS441" s="170"/>
      <c r="CC441" s="170"/>
      <c r="CM441" s="170"/>
      <c r="CW441" s="170"/>
      <c r="DG441" s="170"/>
      <c r="DQ441" s="170"/>
      <c r="EA441" s="170"/>
      <c r="EK441" s="170"/>
      <c r="EU441" s="170"/>
      <c r="FE441" s="170"/>
      <c r="FO441" s="170"/>
      <c r="FY441" s="170"/>
      <c r="GI441" s="170"/>
      <c r="GS441" s="170"/>
      <c r="HC441" s="170"/>
      <c r="HM441" s="170"/>
      <c r="HW441" s="170"/>
    </row>
    <row r="442" spans="1:231" s="3" customFormat="1" x14ac:dyDescent="0.25">
      <c r="A442" s="170"/>
      <c r="K442" s="170"/>
      <c r="U442" s="170"/>
      <c r="AE442" s="170"/>
      <c r="AO442" s="170"/>
      <c r="AY442" s="170"/>
      <c r="AZ442" s="170"/>
      <c r="BA442" s="170"/>
      <c r="BB442" s="170"/>
      <c r="BC442" s="170"/>
      <c r="BD442" s="170"/>
      <c r="BE442" s="170"/>
      <c r="BF442" s="170"/>
      <c r="BI442" s="170"/>
      <c r="BS442" s="170"/>
      <c r="CC442" s="170"/>
      <c r="CM442" s="170"/>
      <c r="CW442" s="170"/>
      <c r="DG442" s="170"/>
      <c r="DQ442" s="170"/>
      <c r="EA442" s="170"/>
      <c r="EK442" s="170"/>
      <c r="EU442" s="170"/>
      <c r="FE442" s="170"/>
      <c r="FO442" s="170"/>
      <c r="FY442" s="170"/>
      <c r="GI442" s="170"/>
      <c r="GS442" s="170"/>
      <c r="HC442" s="170"/>
      <c r="HM442" s="170"/>
      <c r="HW442" s="170"/>
    </row>
    <row r="443" spans="1:231" s="3" customFormat="1" x14ac:dyDescent="0.25">
      <c r="A443" s="170"/>
      <c r="K443" s="170"/>
      <c r="U443" s="170"/>
      <c r="AE443" s="170"/>
      <c r="AO443" s="170"/>
      <c r="AY443" s="170"/>
      <c r="AZ443" s="170"/>
      <c r="BA443" s="170"/>
      <c r="BB443" s="170"/>
      <c r="BC443" s="170"/>
      <c r="BD443" s="170"/>
      <c r="BE443" s="170"/>
      <c r="BF443" s="170"/>
      <c r="BI443" s="170"/>
      <c r="BS443" s="170"/>
      <c r="CC443" s="170"/>
      <c r="CM443" s="170"/>
      <c r="CW443" s="170"/>
      <c r="DG443" s="170"/>
      <c r="DQ443" s="170"/>
      <c r="EA443" s="170"/>
      <c r="EK443" s="170"/>
      <c r="EU443" s="170"/>
      <c r="FE443" s="170"/>
      <c r="FO443" s="170"/>
      <c r="FY443" s="170"/>
      <c r="GI443" s="170"/>
      <c r="GS443" s="170"/>
      <c r="HC443" s="170"/>
      <c r="HM443" s="170"/>
      <c r="HW443" s="170"/>
    </row>
    <row r="444" spans="1:231" s="3" customFormat="1" x14ac:dyDescent="0.25">
      <c r="A444" s="170"/>
      <c r="K444" s="170"/>
      <c r="U444" s="170"/>
      <c r="AE444" s="170"/>
      <c r="AO444" s="170"/>
      <c r="AY444" s="170"/>
      <c r="AZ444" s="170"/>
      <c r="BA444" s="170"/>
      <c r="BB444" s="170"/>
      <c r="BC444" s="170"/>
      <c r="BD444" s="170"/>
      <c r="BE444" s="170"/>
      <c r="BF444" s="170"/>
      <c r="BI444" s="170"/>
      <c r="BS444" s="170"/>
      <c r="CC444" s="170"/>
      <c r="CM444" s="170"/>
      <c r="CW444" s="170"/>
      <c r="DG444" s="170"/>
      <c r="DQ444" s="170"/>
      <c r="EA444" s="170"/>
      <c r="EK444" s="170"/>
      <c r="EU444" s="170"/>
      <c r="FE444" s="170"/>
      <c r="FO444" s="170"/>
      <c r="FY444" s="170"/>
      <c r="GI444" s="170"/>
      <c r="GS444" s="170"/>
      <c r="HC444" s="170"/>
      <c r="HM444" s="170"/>
      <c r="HW444" s="170"/>
    </row>
    <row r="445" spans="1:231" s="3" customFormat="1" x14ac:dyDescent="0.25">
      <c r="A445" s="170"/>
      <c r="K445" s="170"/>
      <c r="U445" s="170"/>
      <c r="AE445" s="170"/>
      <c r="AO445" s="170"/>
      <c r="AY445" s="170"/>
      <c r="AZ445" s="170"/>
      <c r="BA445" s="170"/>
      <c r="BB445" s="170"/>
      <c r="BC445" s="170"/>
      <c r="BD445" s="170"/>
      <c r="BE445" s="170"/>
      <c r="BF445" s="170"/>
      <c r="BI445" s="170"/>
      <c r="BS445" s="170"/>
      <c r="CC445" s="170"/>
      <c r="CM445" s="170"/>
      <c r="CW445" s="170"/>
      <c r="DG445" s="170"/>
      <c r="DQ445" s="170"/>
      <c r="EA445" s="170"/>
      <c r="EK445" s="170"/>
      <c r="EU445" s="170"/>
      <c r="FE445" s="170"/>
      <c r="FO445" s="170"/>
      <c r="FY445" s="170"/>
      <c r="GI445" s="170"/>
      <c r="GS445" s="170"/>
      <c r="HC445" s="170"/>
      <c r="HM445" s="170"/>
      <c r="HW445" s="170"/>
    </row>
    <row r="446" spans="1:231" s="3" customFormat="1" x14ac:dyDescent="0.25">
      <c r="A446" s="170"/>
      <c r="K446" s="170"/>
      <c r="U446" s="170"/>
      <c r="AE446" s="170"/>
      <c r="AO446" s="170"/>
      <c r="AY446" s="170"/>
      <c r="AZ446" s="170"/>
      <c r="BA446" s="170"/>
      <c r="BB446" s="170"/>
      <c r="BC446" s="170"/>
      <c r="BD446" s="170"/>
      <c r="BE446" s="170"/>
      <c r="BF446" s="170"/>
      <c r="BI446" s="170"/>
      <c r="BS446" s="170"/>
      <c r="CC446" s="170"/>
      <c r="CM446" s="170"/>
      <c r="CW446" s="170"/>
      <c r="DG446" s="170"/>
      <c r="DQ446" s="170"/>
      <c r="EA446" s="170"/>
      <c r="EK446" s="170"/>
      <c r="EU446" s="170"/>
      <c r="FE446" s="170"/>
      <c r="FO446" s="170"/>
      <c r="FY446" s="170"/>
      <c r="GI446" s="170"/>
      <c r="GS446" s="170"/>
      <c r="HC446" s="170"/>
      <c r="HM446" s="170"/>
      <c r="HW446" s="170"/>
    </row>
    <row r="447" spans="1:231" s="3" customFormat="1" x14ac:dyDescent="0.25">
      <c r="A447" s="170"/>
      <c r="K447" s="170"/>
      <c r="U447" s="170"/>
      <c r="AE447" s="170"/>
      <c r="AO447" s="170"/>
      <c r="AY447" s="170"/>
      <c r="AZ447" s="170"/>
      <c r="BA447" s="170"/>
      <c r="BB447" s="170"/>
      <c r="BC447" s="170"/>
      <c r="BD447" s="170"/>
      <c r="BE447" s="170"/>
      <c r="BF447" s="170"/>
      <c r="BI447" s="170"/>
      <c r="BS447" s="170"/>
      <c r="CC447" s="170"/>
      <c r="CM447" s="170"/>
      <c r="CW447" s="170"/>
      <c r="DG447" s="170"/>
      <c r="DQ447" s="170"/>
      <c r="EA447" s="170"/>
      <c r="EK447" s="170"/>
      <c r="EU447" s="170"/>
      <c r="FE447" s="170"/>
      <c r="FO447" s="170"/>
      <c r="FY447" s="170"/>
      <c r="GI447" s="170"/>
      <c r="GS447" s="170"/>
      <c r="HC447" s="170"/>
      <c r="HM447" s="170"/>
      <c r="HW447" s="170"/>
    </row>
    <row r="448" spans="1:231" s="3" customFormat="1" x14ac:dyDescent="0.25">
      <c r="A448" s="170"/>
      <c r="K448" s="170"/>
      <c r="U448" s="170"/>
      <c r="AE448" s="170"/>
      <c r="AO448" s="170"/>
      <c r="AY448" s="170"/>
      <c r="AZ448" s="170"/>
      <c r="BA448" s="170"/>
      <c r="BB448" s="170"/>
      <c r="BC448" s="170"/>
      <c r="BD448" s="170"/>
      <c r="BE448" s="170"/>
      <c r="BF448" s="170"/>
      <c r="BI448" s="170"/>
      <c r="BS448" s="170"/>
      <c r="CC448" s="170"/>
      <c r="CM448" s="170"/>
      <c r="CW448" s="170"/>
      <c r="DG448" s="170"/>
      <c r="DQ448" s="170"/>
      <c r="EA448" s="170"/>
      <c r="EK448" s="170"/>
      <c r="EU448" s="170"/>
      <c r="FE448" s="170"/>
      <c r="FO448" s="170"/>
      <c r="FY448" s="170"/>
      <c r="GI448" s="170"/>
      <c r="GS448" s="170"/>
      <c r="HC448" s="170"/>
      <c r="HM448" s="170"/>
      <c r="HW448" s="170"/>
    </row>
    <row r="449" spans="1:231" s="3" customFormat="1" x14ac:dyDescent="0.25">
      <c r="A449" s="170"/>
      <c r="K449" s="170"/>
      <c r="U449" s="170"/>
      <c r="AE449" s="170"/>
      <c r="AO449" s="170"/>
      <c r="AY449" s="170"/>
      <c r="AZ449" s="170"/>
      <c r="BA449" s="170"/>
      <c r="BB449" s="170"/>
      <c r="BC449" s="170"/>
      <c r="BD449" s="170"/>
      <c r="BE449" s="170"/>
      <c r="BF449" s="170"/>
      <c r="BI449" s="170"/>
      <c r="BS449" s="170"/>
      <c r="CC449" s="170"/>
      <c r="CM449" s="170"/>
      <c r="CW449" s="170"/>
      <c r="DG449" s="170"/>
      <c r="DQ449" s="170"/>
      <c r="EA449" s="170"/>
      <c r="EK449" s="170"/>
      <c r="EU449" s="170"/>
      <c r="FE449" s="170"/>
      <c r="FO449" s="170"/>
      <c r="FY449" s="170"/>
      <c r="GI449" s="170"/>
      <c r="GS449" s="170"/>
      <c r="HC449" s="170"/>
      <c r="HM449" s="170"/>
      <c r="HW449" s="170"/>
    </row>
    <row r="450" spans="1:231" s="3" customFormat="1" x14ac:dyDescent="0.25">
      <c r="A450" s="170"/>
      <c r="K450" s="170"/>
      <c r="U450" s="170"/>
      <c r="AE450" s="170"/>
      <c r="AO450" s="170"/>
      <c r="AY450" s="170"/>
      <c r="AZ450" s="170"/>
      <c r="BA450" s="170"/>
      <c r="BB450" s="170"/>
      <c r="BC450" s="170"/>
      <c r="BD450" s="170"/>
      <c r="BE450" s="170"/>
      <c r="BF450" s="170"/>
      <c r="BI450" s="170"/>
      <c r="BS450" s="170"/>
      <c r="CC450" s="170"/>
      <c r="CM450" s="170"/>
      <c r="CW450" s="170"/>
      <c r="DG450" s="170"/>
      <c r="DQ450" s="170"/>
      <c r="EA450" s="170"/>
      <c r="EK450" s="170"/>
      <c r="EU450" s="170"/>
      <c r="FE450" s="170"/>
      <c r="FO450" s="170"/>
      <c r="FY450" s="170"/>
      <c r="GI450" s="170"/>
      <c r="GS450" s="170"/>
      <c r="HC450" s="170"/>
      <c r="HM450" s="170"/>
      <c r="HW450" s="170"/>
    </row>
    <row r="451" spans="1:231" s="3" customFormat="1" x14ac:dyDescent="0.25">
      <c r="A451" s="170"/>
      <c r="K451" s="170"/>
      <c r="U451" s="170"/>
      <c r="AE451" s="170"/>
      <c r="AO451" s="170"/>
      <c r="AY451" s="170"/>
      <c r="AZ451" s="170"/>
      <c r="BA451" s="170"/>
      <c r="BB451" s="170"/>
      <c r="BC451" s="170"/>
      <c r="BD451" s="170"/>
      <c r="BE451" s="170"/>
      <c r="BF451" s="170"/>
      <c r="BI451" s="170"/>
      <c r="BS451" s="170"/>
      <c r="CC451" s="170"/>
      <c r="CM451" s="170"/>
      <c r="CW451" s="170"/>
      <c r="DG451" s="170"/>
      <c r="DQ451" s="170"/>
      <c r="EA451" s="170"/>
      <c r="EK451" s="170"/>
      <c r="EU451" s="170"/>
      <c r="FE451" s="170"/>
      <c r="FO451" s="170"/>
      <c r="FY451" s="170"/>
      <c r="GI451" s="170"/>
      <c r="GS451" s="170"/>
      <c r="HC451" s="170"/>
      <c r="HM451" s="170"/>
      <c r="HW451" s="170"/>
    </row>
    <row r="452" spans="1:231" s="3" customFormat="1" x14ac:dyDescent="0.25">
      <c r="A452" s="170"/>
      <c r="K452" s="170"/>
      <c r="U452" s="170"/>
      <c r="AE452" s="170"/>
      <c r="AO452" s="170"/>
      <c r="AY452" s="170"/>
      <c r="AZ452" s="170"/>
      <c r="BA452" s="170"/>
      <c r="BB452" s="170"/>
      <c r="BC452" s="170"/>
      <c r="BD452" s="170"/>
      <c r="BE452" s="170"/>
      <c r="BF452" s="170"/>
      <c r="BI452" s="170"/>
      <c r="BS452" s="170"/>
      <c r="CC452" s="170"/>
      <c r="CM452" s="170"/>
      <c r="CW452" s="170"/>
      <c r="DG452" s="170"/>
      <c r="DQ452" s="170"/>
      <c r="EA452" s="170"/>
      <c r="EK452" s="170"/>
      <c r="EU452" s="170"/>
      <c r="FE452" s="170"/>
      <c r="FO452" s="170"/>
      <c r="FY452" s="170"/>
      <c r="GI452" s="170"/>
      <c r="GS452" s="170"/>
      <c r="HC452" s="170"/>
      <c r="HM452" s="170"/>
      <c r="HW452" s="170"/>
    </row>
    <row r="453" spans="1:231" s="3" customFormat="1" x14ac:dyDescent="0.25">
      <c r="A453" s="170"/>
      <c r="K453" s="170"/>
      <c r="U453" s="170"/>
      <c r="AE453" s="170"/>
      <c r="AO453" s="170"/>
      <c r="AY453" s="170"/>
      <c r="AZ453" s="170"/>
      <c r="BA453" s="170"/>
      <c r="BB453" s="170"/>
      <c r="BC453" s="170"/>
      <c r="BD453" s="170"/>
      <c r="BE453" s="170"/>
      <c r="BF453" s="170"/>
      <c r="BI453" s="170"/>
      <c r="BS453" s="170"/>
      <c r="CC453" s="170"/>
      <c r="CM453" s="170"/>
      <c r="CW453" s="170"/>
      <c r="DG453" s="170"/>
      <c r="DQ453" s="170"/>
      <c r="EA453" s="170"/>
      <c r="EK453" s="170"/>
      <c r="EU453" s="170"/>
      <c r="FE453" s="170"/>
      <c r="FO453" s="170"/>
      <c r="FY453" s="170"/>
      <c r="GI453" s="170"/>
      <c r="GS453" s="170"/>
      <c r="HC453" s="170"/>
      <c r="HM453" s="170"/>
      <c r="HW453" s="170"/>
    </row>
    <row r="454" spans="1:231" s="3" customFormat="1" x14ac:dyDescent="0.25">
      <c r="A454" s="170"/>
      <c r="K454" s="170"/>
      <c r="U454" s="170"/>
      <c r="AE454" s="170"/>
      <c r="AO454" s="170"/>
      <c r="AY454" s="170"/>
      <c r="AZ454" s="170"/>
      <c r="BA454" s="170"/>
      <c r="BB454" s="170"/>
      <c r="BC454" s="170"/>
      <c r="BD454" s="170"/>
      <c r="BE454" s="170"/>
      <c r="BF454" s="170"/>
      <c r="BI454" s="170"/>
      <c r="BS454" s="170"/>
      <c r="CC454" s="170"/>
      <c r="CM454" s="170"/>
      <c r="CW454" s="170"/>
      <c r="DG454" s="170"/>
      <c r="DQ454" s="170"/>
      <c r="EA454" s="170"/>
      <c r="EK454" s="170"/>
      <c r="EU454" s="170"/>
      <c r="FE454" s="170"/>
      <c r="FO454" s="170"/>
      <c r="FY454" s="170"/>
      <c r="GI454" s="170"/>
      <c r="GS454" s="170"/>
      <c r="HC454" s="170"/>
      <c r="HM454" s="170"/>
      <c r="HW454" s="170"/>
    </row>
    <row r="455" spans="1:231" s="3" customFormat="1" x14ac:dyDescent="0.25">
      <c r="A455" s="170"/>
      <c r="K455" s="170"/>
      <c r="U455" s="170"/>
      <c r="AE455" s="170"/>
      <c r="AO455" s="170"/>
      <c r="AY455" s="170"/>
      <c r="AZ455" s="170"/>
      <c r="BA455" s="170"/>
      <c r="BB455" s="170"/>
      <c r="BC455" s="170"/>
      <c r="BD455" s="170"/>
      <c r="BE455" s="170"/>
      <c r="BF455" s="170"/>
      <c r="BI455" s="170"/>
      <c r="BS455" s="170"/>
      <c r="CC455" s="170"/>
      <c r="CM455" s="170"/>
      <c r="CW455" s="170"/>
      <c r="DG455" s="170"/>
      <c r="DQ455" s="170"/>
      <c r="EA455" s="170"/>
      <c r="EK455" s="170"/>
      <c r="EU455" s="170"/>
      <c r="FE455" s="170"/>
      <c r="FO455" s="170"/>
      <c r="FY455" s="170"/>
      <c r="GI455" s="170"/>
      <c r="GS455" s="170"/>
      <c r="HC455" s="170"/>
      <c r="HM455" s="170"/>
      <c r="HW455" s="170"/>
    </row>
    <row r="456" spans="1:231" s="3" customFormat="1" x14ac:dyDescent="0.25">
      <c r="A456" s="170"/>
      <c r="K456" s="170"/>
      <c r="U456" s="170"/>
      <c r="AE456" s="170"/>
      <c r="AO456" s="170"/>
      <c r="AY456" s="170"/>
      <c r="AZ456" s="170"/>
      <c r="BA456" s="170"/>
      <c r="BB456" s="170"/>
      <c r="BC456" s="170"/>
      <c r="BD456" s="170"/>
      <c r="BE456" s="170"/>
      <c r="BF456" s="170"/>
      <c r="BI456" s="170"/>
      <c r="BS456" s="170"/>
      <c r="CC456" s="170"/>
      <c r="CM456" s="170"/>
      <c r="CW456" s="170"/>
      <c r="DG456" s="170"/>
      <c r="DQ456" s="170"/>
      <c r="EA456" s="170"/>
      <c r="EK456" s="170"/>
      <c r="EU456" s="170"/>
      <c r="FE456" s="170"/>
      <c r="FO456" s="170"/>
      <c r="FY456" s="170"/>
      <c r="GI456" s="170"/>
      <c r="GS456" s="170"/>
      <c r="HC456" s="170"/>
      <c r="HM456" s="170"/>
      <c r="HW456" s="170"/>
    </row>
    <row r="457" spans="1:231" s="3" customFormat="1" x14ac:dyDescent="0.25">
      <c r="A457" s="170"/>
      <c r="K457" s="170"/>
      <c r="U457" s="170"/>
      <c r="AE457" s="170"/>
      <c r="AO457" s="170"/>
      <c r="AY457" s="170"/>
      <c r="AZ457" s="170"/>
      <c r="BA457" s="170"/>
      <c r="BB457" s="170"/>
      <c r="BC457" s="170"/>
      <c r="BD457" s="170"/>
      <c r="BE457" s="170"/>
      <c r="BF457" s="170"/>
      <c r="BI457" s="170"/>
      <c r="BS457" s="170"/>
      <c r="CC457" s="170"/>
      <c r="CM457" s="170"/>
      <c r="CW457" s="170"/>
      <c r="DG457" s="170"/>
      <c r="DQ457" s="170"/>
      <c r="EA457" s="170"/>
      <c r="EK457" s="170"/>
      <c r="EU457" s="170"/>
      <c r="FE457" s="170"/>
      <c r="FO457" s="170"/>
      <c r="FY457" s="170"/>
      <c r="GI457" s="170"/>
      <c r="GS457" s="170"/>
      <c r="HC457" s="170"/>
      <c r="HM457" s="170"/>
      <c r="HW457" s="170"/>
    </row>
    <row r="458" spans="1:231" s="3" customFormat="1" x14ac:dyDescent="0.25">
      <c r="A458" s="170"/>
      <c r="K458" s="170"/>
      <c r="U458" s="170"/>
      <c r="AE458" s="170"/>
      <c r="AO458" s="170"/>
      <c r="AY458" s="170"/>
      <c r="AZ458" s="170"/>
      <c r="BA458" s="170"/>
      <c r="BB458" s="170"/>
      <c r="BC458" s="170"/>
      <c r="BD458" s="170"/>
      <c r="BE458" s="170"/>
      <c r="BF458" s="170"/>
      <c r="BI458" s="170"/>
      <c r="BS458" s="170"/>
      <c r="CC458" s="170"/>
      <c r="CM458" s="170"/>
      <c r="CW458" s="170"/>
      <c r="DG458" s="170"/>
      <c r="DQ458" s="170"/>
      <c r="EA458" s="170"/>
      <c r="EK458" s="170"/>
      <c r="EU458" s="170"/>
      <c r="FE458" s="170"/>
      <c r="FO458" s="170"/>
      <c r="FY458" s="170"/>
      <c r="GI458" s="170"/>
      <c r="GS458" s="170"/>
      <c r="HC458" s="170"/>
      <c r="HM458" s="170"/>
      <c r="HW458" s="170"/>
    </row>
    <row r="459" spans="1:231" s="3" customFormat="1" x14ac:dyDescent="0.25">
      <c r="A459" s="170"/>
      <c r="K459" s="170"/>
      <c r="U459" s="170"/>
      <c r="AE459" s="170"/>
      <c r="AO459" s="170"/>
      <c r="AY459" s="170"/>
      <c r="AZ459" s="170"/>
      <c r="BA459" s="170"/>
      <c r="BB459" s="170"/>
      <c r="BC459" s="170"/>
      <c r="BD459" s="170"/>
      <c r="BE459" s="170"/>
      <c r="BF459" s="170"/>
      <c r="BI459" s="170"/>
      <c r="BS459" s="170"/>
      <c r="CC459" s="170"/>
      <c r="CM459" s="170"/>
      <c r="CW459" s="170"/>
      <c r="DG459" s="170"/>
      <c r="DQ459" s="170"/>
      <c r="EA459" s="170"/>
      <c r="EK459" s="170"/>
      <c r="EU459" s="170"/>
      <c r="FE459" s="170"/>
      <c r="FO459" s="170"/>
      <c r="FY459" s="170"/>
      <c r="GI459" s="170"/>
      <c r="GS459" s="170"/>
      <c r="HC459" s="170"/>
      <c r="HM459" s="170"/>
      <c r="HW459" s="170"/>
    </row>
    <row r="460" spans="1:231" s="3" customFormat="1" x14ac:dyDescent="0.25">
      <c r="A460" s="170"/>
      <c r="K460" s="170"/>
      <c r="U460" s="170"/>
      <c r="AE460" s="170"/>
      <c r="AO460" s="170"/>
      <c r="AY460" s="170"/>
      <c r="AZ460" s="170"/>
      <c r="BA460" s="170"/>
      <c r="BB460" s="170"/>
      <c r="BC460" s="170"/>
      <c r="BD460" s="170"/>
      <c r="BE460" s="170"/>
      <c r="BF460" s="170"/>
      <c r="BI460" s="170"/>
      <c r="BS460" s="170"/>
      <c r="CC460" s="170"/>
      <c r="CM460" s="170"/>
      <c r="CW460" s="170"/>
      <c r="DG460" s="170"/>
      <c r="DQ460" s="170"/>
      <c r="EA460" s="170"/>
      <c r="EK460" s="170"/>
      <c r="EU460" s="170"/>
      <c r="FE460" s="170"/>
      <c r="FO460" s="170"/>
      <c r="FY460" s="170"/>
      <c r="GI460" s="170"/>
      <c r="GS460" s="170"/>
      <c r="HC460" s="170"/>
      <c r="HM460" s="170"/>
      <c r="HW460" s="170"/>
    </row>
    <row r="461" spans="1:231" s="3" customFormat="1" x14ac:dyDescent="0.25">
      <c r="A461" s="170"/>
      <c r="K461" s="170"/>
      <c r="U461" s="170"/>
      <c r="AE461" s="170"/>
      <c r="AO461" s="170"/>
      <c r="AY461" s="170"/>
      <c r="AZ461" s="170"/>
      <c r="BA461" s="170"/>
      <c r="BB461" s="170"/>
      <c r="BC461" s="170"/>
      <c r="BD461" s="170"/>
      <c r="BE461" s="170"/>
      <c r="BF461" s="170"/>
      <c r="BI461" s="170"/>
      <c r="BS461" s="170"/>
      <c r="CC461" s="170"/>
      <c r="CM461" s="170"/>
      <c r="CW461" s="170"/>
      <c r="DG461" s="170"/>
      <c r="DQ461" s="170"/>
      <c r="EA461" s="170"/>
      <c r="EK461" s="170"/>
      <c r="EU461" s="170"/>
      <c r="FE461" s="170"/>
      <c r="FO461" s="170"/>
      <c r="FY461" s="170"/>
      <c r="GI461" s="170"/>
      <c r="GS461" s="170"/>
      <c r="HC461" s="170"/>
      <c r="HM461" s="170"/>
      <c r="HW461" s="170"/>
    </row>
    <row r="462" spans="1:231" s="3" customFormat="1" x14ac:dyDescent="0.25">
      <c r="A462" s="170"/>
      <c r="K462" s="170"/>
      <c r="U462" s="170"/>
      <c r="AE462" s="170"/>
      <c r="AO462" s="170"/>
      <c r="AY462" s="170"/>
      <c r="AZ462" s="170"/>
      <c r="BA462" s="170"/>
      <c r="BB462" s="170"/>
      <c r="BC462" s="170"/>
      <c r="BD462" s="170"/>
      <c r="BE462" s="170"/>
      <c r="BF462" s="170"/>
      <c r="BI462" s="170"/>
      <c r="BS462" s="170"/>
      <c r="CC462" s="170"/>
      <c r="CM462" s="170"/>
      <c r="CW462" s="170"/>
      <c r="DG462" s="170"/>
      <c r="DQ462" s="170"/>
      <c r="EA462" s="170"/>
      <c r="EK462" s="170"/>
      <c r="EU462" s="170"/>
      <c r="FE462" s="170"/>
      <c r="FO462" s="170"/>
      <c r="FY462" s="170"/>
      <c r="GI462" s="170"/>
      <c r="GS462" s="170"/>
      <c r="HC462" s="170"/>
      <c r="HM462" s="170"/>
      <c r="HW462" s="170"/>
    </row>
    <row r="463" spans="1:231" s="3" customFormat="1" x14ac:dyDescent="0.25">
      <c r="A463" s="170"/>
      <c r="K463" s="170"/>
      <c r="U463" s="170"/>
      <c r="AE463" s="170"/>
      <c r="AO463" s="170"/>
      <c r="AY463" s="170"/>
      <c r="AZ463" s="170"/>
      <c r="BA463" s="170"/>
      <c r="BB463" s="170"/>
      <c r="BC463" s="170"/>
      <c r="BD463" s="170"/>
      <c r="BE463" s="170"/>
      <c r="BF463" s="170"/>
      <c r="BI463" s="170"/>
      <c r="BS463" s="170"/>
      <c r="CC463" s="170"/>
      <c r="CM463" s="170"/>
      <c r="CW463" s="170"/>
      <c r="DG463" s="170"/>
      <c r="DQ463" s="170"/>
      <c r="EA463" s="170"/>
      <c r="EK463" s="170"/>
      <c r="EU463" s="170"/>
      <c r="FE463" s="170"/>
      <c r="FO463" s="170"/>
      <c r="FY463" s="170"/>
      <c r="GI463" s="170"/>
      <c r="GS463" s="170"/>
      <c r="HC463" s="170"/>
      <c r="HM463" s="170"/>
      <c r="HW463" s="170"/>
    </row>
    <row r="464" spans="1:231" s="3" customFormat="1" x14ac:dyDescent="0.25">
      <c r="A464" s="170"/>
      <c r="K464" s="170"/>
      <c r="U464" s="170"/>
      <c r="AE464" s="170"/>
      <c r="AO464" s="170"/>
      <c r="AY464" s="170"/>
      <c r="AZ464" s="170"/>
      <c r="BA464" s="170"/>
      <c r="BB464" s="170"/>
      <c r="BC464" s="170"/>
      <c r="BD464" s="170"/>
      <c r="BE464" s="170"/>
      <c r="BF464" s="170"/>
      <c r="BI464" s="170"/>
      <c r="BS464" s="170"/>
      <c r="CC464" s="170"/>
      <c r="CM464" s="170"/>
      <c r="CW464" s="170"/>
      <c r="DG464" s="170"/>
      <c r="DQ464" s="170"/>
      <c r="EA464" s="170"/>
      <c r="EK464" s="170"/>
      <c r="EU464" s="170"/>
      <c r="FE464" s="170"/>
      <c r="FO464" s="170"/>
      <c r="FY464" s="170"/>
      <c r="GI464" s="170"/>
      <c r="GS464" s="170"/>
      <c r="HC464" s="170"/>
      <c r="HM464" s="170"/>
      <c r="HW464" s="170"/>
    </row>
    <row r="465" spans="1:231" s="3" customFormat="1" x14ac:dyDescent="0.25">
      <c r="A465" s="170"/>
      <c r="K465" s="170"/>
      <c r="U465" s="170"/>
      <c r="AE465" s="170"/>
      <c r="AO465" s="170"/>
      <c r="AY465" s="170"/>
      <c r="AZ465" s="170"/>
      <c r="BA465" s="170"/>
      <c r="BB465" s="170"/>
      <c r="BC465" s="170"/>
      <c r="BD465" s="170"/>
      <c r="BE465" s="170"/>
      <c r="BF465" s="170"/>
      <c r="BI465" s="170"/>
      <c r="BS465" s="170"/>
      <c r="CC465" s="170"/>
      <c r="CM465" s="170"/>
      <c r="CW465" s="170"/>
      <c r="DG465" s="170"/>
      <c r="DQ465" s="170"/>
      <c r="EA465" s="170"/>
      <c r="EK465" s="170"/>
      <c r="EU465" s="170"/>
      <c r="FE465" s="170"/>
      <c r="FO465" s="170"/>
      <c r="FY465" s="170"/>
      <c r="GI465" s="170"/>
      <c r="GS465" s="170"/>
      <c r="HC465" s="170"/>
      <c r="HM465" s="170"/>
      <c r="HW465" s="170"/>
    </row>
    <row r="466" spans="1:231" s="3" customFormat="1" x14ac:dyDescent="0.25">
      <c r="A466" s="170"/>
      <c r="K466" s="170"/>
      <c r="U466" s="170"/>
      <c r="AE466" s="170"/>
      <c r="AO466" s="170"/>
      <c r="AY466" s="170"/>
      <c r="AZ466" s="170"/>
      <c r="BA466" s="170"/>
      <c r="BB466" s="170"/>
      <c r="BC466" s="170"/>
      <c r="BD466" s="170"/>
      <c r="BE466" s="170"/>
      <c r="BF466" s="170"/>
      <c r="BI466" s="170"/>
      <c r="BS466" s="170"/>
      <c r="CC466" s="170"/>
      <c r="CM466" s="170"/>
      <c r="CW466" s="170"/>
      <c r="DG466" s="170"/>
      <c r="DQ466" s="170"/>
      <c r="EA466" s="170"/>
      <c r="EK466" s="170"/>
      <c r="EU466" s="170"/>
      <c r="FE466" s="170"/>
      <c r="FO466" s="170"/>
      <c r="FY466" s="170"/>
      <c r="GI466" s="170"/>
      <c r="GS466" s="170"/>
      <c r="HC466" s="170"/>
      <c r="HM466" s="170"/>
      <c r="HW466" s="170"/>
    </row>
    <row r="467" spans="1:231" s="3" customFormat="1" x14ac:dyDescent="0.25">
      <c r="A467" s="170"/>
      <c r="K467" s="170"/>
      <c r="U467" s="170"/>
      <c r="AE467" s="170"/>
      <c r="AO467" s="170"/>
      <c r="AY467" s="170"/>
      <c r="AZ467" s="170"/>
      <c r="BA467" s="170"/>
      <c r="BB467" s="170"/>
      <c r="BC467" s="170"/>
      <c r="BD467" s="170"/>
      <c r="BE467" s="170"/>
      <c r="BF467" s="170"/>
      <c r="BI467" s="170"/>
      <c r="BS467" s="170"/>
      <c r="CC467" s="170"/>
      <c r="CM467" s="170"/>
      <c r="CW467" s="170"/>
      <c r="DG467" s="170"/>
      <c r="DQ467" s="170"/>
      <c r="EA467" s="170"/>
      <c r="EK467" s="170"/>
      <c r="EU467" s="170"/>
      <c r="FE467" s="170"/>
      <c r="FO467" s="170"/>
      <c r="FY467" s="170"/>
      <c r="GI467" s="170"/>
      <c r="GS467" s="170"/>
      <c r="HC467" s="170"/>
      <c r="HM467" s="170"/>
      <c r="HW467" s="170"/>
    </row>
    <row r="468" spans="1:231" s="3" customFormat="1" x14ac:dyDescent="0.25">
      <c r="A468" s="170"/>
      <c r="K468" s="170"/>
      <c r="U468" s="170"/>
      <c r="AE468" s="170"/>
      <c r="AO468" s="170"/>
      <c r="AY468" s="170"/>
      <c r="AZ468" s="170"/>
      <c r="BA468" s="170"/>
      <c r="BB468" s="170"/>
      <c r="BC468" s="170"/>
      <c r="BD468" s="170"/>
      <c r="BE468" s="170"/>
      <c r="BF468" s="170"/>
      <c r="BI468" s="170"/>
      <c r="BS468" s="170"/>
      <c r="CC468" s="170"/>
      <c r="CM468" s="170"/>
      <c r="CW468" s="170"/>
      <c r="DG468" s="170"/>
      <c r="DQ468" s="170"/>
      <c r="EA468" s="170"/>
      <c r="EK468" s="170"/>
      <c r="EU468" s="170"/>
      <c r="FE468" s="170"/>
      <c r="FO468" s="170"/>
      <c r="FY468" s="170"/>
      <c r="GI468" s="170"/>
      <c r="GS468" s="170"/>
      <c r="HC468" s="170"/>
      <c r="HM468" s="170"/>
      <c r="HW468" s="170"/>
    </row>
    <row r="469" spans="1:231" s="3" customFormat="1" x14ac:dyDescent="0.25">
      <c r="A469" s="170"/>
      <c r="K469" s="170"/>
      <c r="U469" s="170"/>
      <c r="AE469" s="170"/>
      <c r="AO469" s="170"/>
      <c r="AY469" s="170"/>
      <c r="AZ469" s="170"/>
      <c r="BA469" s="170"/>
      <c r="BB469" s="170"/>
      <c r="BC469" s="170"/>
      <c r="BD469" s="170"/>
      <c r="BE469" s="170"/>
      <c r="BF469" s="170"/>
      <c r="BI469" s="170"/>
      <c r="BS469" s="170"/>
      <c r="CC469" s="170"/>
      <c r="CM469" s="170"/>
      <c r="CW469" s="170"/>
      <c r="DG469" s="170"/>
      <c r="DQ469" s="170"/>
      <c r="EA469" s="170"/>
      <c r="EK469" s="170"/>
      <c r="EU469" s="170"/>
      <c r="FE469" s="170"/>
      <c r="FO469" s="170"/>
      <c r="FY469" s="170"/>
      <c r="GI469" s="170"/>
      <c r="GS469" s="170"/>
      <c r="HC469" s="170"/>
      <c r="HM469" s="170"/>
      <c r="HW469" s="170"/>
    </row>
    <row r="470" spans="1:231" s="3" customFormat="1" x14ac:dyDescent="0.25">
      <c r="A470" s="170"/>
      <c r="K470" s="170"/>
      <c r="U470" s="170"/>
      <c r="AE470" s="170"/>
      <c r="AO470" s="170"/>
      <c r="AY470" s="170"/>
      <c r="AZ470" s="170"/>
      <c r="BA470" s="170"/>
      <c r="BB470" s="170"/>
      <c r="BC470" s="170"/>
      <c r="BD470" s="170"/>
      <c r="BE470" s="170"/>
      <c r="BF470" s="170"/>
      <c r="BI470" s="170"/>
      <c r="BS470" s="170"/>
      <c r="CC470" s="170"/>
      <c r="CM470" s="170"/>
      <c r="CW470" s="170"/>
      <c r="DG470" s="170"/>
      <c r="DQ470" s="170"/>
      <c r="EA470" s="170"/>
      <c r="EK470" s="170"/>
      <c r="EU470" s="170"/>
      <c r="FE470" s="170"/>
      <c r="FO470" s="170"/>
      <c r="FY470" s="170"/>
      <c r="GI470" s="170"/>
      <c r="GS470" s="170"/>
      <c r="HC470" s="170"/>
      <c r="HM470" s="170"/>
      <c r="HW470" s="170"/>
    </row>
    <row r="471" spans="1:231" s="3" customFormat="1" x14ac:dyDescent="0.25">
      <c r="A471" s="170"/>
      <c r="K471" s="170"/>
      <c r="U471" s="170"/>
      <c r="AE471" s="170"/>
      <c r="AO471" s="170"/>
      <c r="AY471" s="170"/>
      <c r="AZ471" s="170"/>
      <c r="BA471" s="170"/>
      <c r="BB471" s="170"/>
      <c r="BC471" s="170"/>
      <c r="BD471" s="170"/>
      <c r="BE471" s="170"/>
      <c r="BF471" s="170"/>
      <c r="BI471" s="170"/>
      <c r="BS471" s="170"/>
      <c r="CC471" s="170"/>
      <c r="CM471" s="170"/>
      <c r="CW471" s="170"/>
      <c r="DG471" s="170"/>
      <c r="DQ471" s="170"/>
      <c r="EA471" s="170"/>
      <c r="EK471" s="170"/>
      <c r="EU471" s="170"/>
      <c r="FE471" s="170"/>
      <c r="FO471" s="170"/>
      <c r="FY471" s="170"/>
      <c r="GI471" s="170"/>
      <c r="GS471" s="170"/>
      <c r="HC471" s="170"/>
      <c r="HM471" s="170"/>
      <c r="HW471" s="170"/>
    </row>
    <row r="472" spans="1:231" s="3" customFormat="1" x14ac:dyDescent="0.25">
      <c r="A472" s="170"/>
      <c r="K472" s="170"/>
      <c r="U472" s="170"/>
      <c r="AE472" s="170"/>
      <c r="AO472" s="170"/>
      <c r="AY472" s="170"/>
      <c r="AZ472" s="170"/>
      <c r="BA472" s="170"/>
      <c r="BB472" s="170"/>
      <c r="BC472" s="170"/>
      <c r="BD472" s="170"/>
      <c r="BE472" s="170"/>
      <c r="BF472" s="170"/>
      <c r="BI472" s="170"/>
      <c r="BS472" s="170"/>
      <c r="CC472" s="170"/>
      <c r="CM472" s="170"/>
      <c r="CW472" s="170"/>
      <c r="DG472" s="170"/>
      <c r="DQ472" s="170"/>
      <c r="EA472" s="170"/>
      <c r="EK472" s="170"/>
      <c r="EU472" s="170"/>
      <c r="FE472" s="170"/>
      <c r="FO472" s="170"/>
      <c r="FY472" s="170"/>
      <c r="GI472" s="170"/>
      <c r="GS472" s="170"/>
      <c r="HC472" s="170"/>
      <c r="HM472" s="170"/>
      <c r="HW472" s="170"/>
    </row>
    <row r="473" spans="1:231" s="3" customFormat="1" x14ac:dyDescent="0.25">
      <c r="A473" s="170"/>
      <c r="K473" s="170"/>
      <c r="U473" s="170"/>
      <c r="AE473" s="170"/>
      <c r="AO473" s="170"/>
      <c r="AY473" s="170"/>
      <c r="AZ473" s="170"/>
      <c r="BA473" s="170"/>
      <c r="BB473" s="170"/>
      <c r="BC473" s="170"/>
      <c r="BD473" s="170"/>
      <c r="BE473" s="170"/>
      <c r="BF473" s="170"/>
      <c r="BI473" s="170"/>
      <c r="BS473" s="170"/>
      <c r="CC473" s="170"/>
      <c r="CM473" s="170"/>
      <c r="CW473" s="170"/>
      <c r="DG473" s="170"/>
      <c r="DQ473" s="170"/>
      <c r="EA473" s="170"/>
      <c r="EK473" s="170"/>
      <c r="EU473" s="170"/>
      <c r="FE473" s="170"/>
      <c r="FO473" s="170"/>
      <c r="FY473" s="170"/>
      <c r="GI473" s="170"/>
      <c r="GS473" s="170"/>
      <c r="HC473" s="170"/>
      <c r="HM473" s="170"/>
      <c r="HW473" s="170"/>
    </row>
    <row r="474" spans="1:231" s="3" customFormat="1" x14ac:dyDescent="0.25">
      <c r="A474" s="170"/>
      <c r="K474" s="170"/>
      <c r="U474" s="170"/>
      <c r="AE474" s="170"/>
      <c r="AO474" s="170"/>
      <c r="AY474" s="170"/>
      <c r="AZ474" s="170"/>
      <c r="BA474" s="170"/>
      <c r="BB474" s="170"/>
      <c r="BC474" s="170"/>
      <c r="BD474" s="170"/>
      <c r="BE474" s="170"/>
      <c r="BF474" s="170"/>
      <c r="BI474" s="170"/>
      <c r="BS474" s="170"/>
      <c r="CC474" s="170"/>
      <c r="CM474" s="170"/>
      <c r="CW474" s="170"/>
      <c r="DG474" s="170"/>
      <c r="DQ474" s="170"/>
      <c r="EA474" s="170"/>
      <c r="EK474" s="170"/>
      <c r="EU474" s="170"/>
      <c r="FE474" s="170"/>
      <c r="FO474" s="170"/>
      <c r="FY474" s="170"/>
      <c r="GI474" s="170"/>
      <c r="GS474" s="170"/>
      <c r="HC474" s="170"/>
      <c r="HM474" s="170"/>
      <c r="HW474" s="170"/>
    </row>
    <row r="475" spans="1:231" s="3" customFormat="1" x14ac:dyDescent="0.25">
      <c r="A475" s="170"/>
      <c r="K475" s="170"/>
      <c r="U475" s="170"/>
      <c r="AE475" s="170"/>
      <c r="AO475" s="170"/>
      <c r="AY475" s="170"/>
      <c r="AZ475" s="170"/>
      <c r="BA475" s="170"/>
      <c r="BB475" s="170"/>
      <c r="BC475" s="170"/>
      <c r="BD475" s="170"/>
      <c r="BE475" s="170"/>
      <c r="BF475" s="170"/>
      <c r="BI475" s="170"/>
      <c r="BS475" s="170"/>
      <c r="CC475" s="170"/>
      <c r="CM475" s="170"/>
      <c r="CW475" s="170"/>
      <c r="DG475" s="170"/>
      <c r="DQ475" s="170"/>
      <c r="EA475" s="170"/>
      <c r="EK475" s="170"/>
      <c r="EU475" s="170"/>
      <c r="FE475" s="170"/>
      <c r="FO475" s="170"/>
      <c r="FY475" s="170"/>
      <c r="GI475" s="170"/>
      <c r="GS475" s="170"/>
      <c r="HC475" s="170"/>
      <c r="HM475" s="170"/>
      <c r="HW475" s="170"/>
    </row>
    <row r="476" spans="1:231" s="3" customFormat="1" x14ac:dyDescent="0.25">
      <c r="A476" s="170"/>
      <c r="K476" s="170"/>
      <c r="U476" s="170"/>
      <c r="AE476" s="170"/>
      <c r="AO476" s="170"/>
      <c r="AY476" s="170"/>
      <c r="AZ476" s="170"/>
      <c r="BA476" s="170"/>
      <c r="BB476" s="170"/>
      <c r="BC476" s="170"/>
      <c r="BD476" s="170"/>
      <c r="BE476" s="170"/>
      <c r="BF476" s="170"/>
      <c r="BI476" s="170"/>
      <c r="BS476" s="170"/>
      <c r="CC476" s="170"/>
      <c r="CM476" s="170"/>
      <c r="CW476" s="170"/>
      <c r="DG476" s="170"/>
      <c r="DQ476" s="170"/>
      <c r="EA476" s="170"/>
      <c r="EK476" s="170"/>
      <c r="EU476" s="170"/>
      <c r="FE476" s="170"/>
      <c r="FO476" s="170"/>
      <c r="FY476" s="170"/>
      <c r="GI476" s="170"/>
      <c r="GS476" s="170"/>
      <c r="HC476" s="170"/>
      <c r="HM476" s="170"/>
      <c r="HW476" s="170"/>
    </row>
    <row r="477" spans="1:231" s="3" customFormat="1" x14ac:dyDescent="0.25">
      <c r="A477" s="170"/>
      <c r="K477" s="170"/>
      <c r="U477" s="170"/>
      <c r="AE477" s="170"/>
      <c r="AO477" s="170"/>
      <c r="AY477" s="170"/>
      <c r="AZ477" s="170"/>
      <c r="BA477" s="170"/>
      <c r="BB477" s="170"/>
      <c r="BC477" s="170"/>
      <c r="BD477" s="170"/>
      <c r="BE477" s="170"/>
      <c r="BF477" s="170"/>
      <c r="BI477" s="170"/>
      <c r="BS477" s="170"/>
      <c r="CC477" s="170"/>
      <c r="CM477" s="170"/>
      <c r="CW477" s="170"/>
      <c r="DG477" s="170"/>
      <c r="DQ477" s="170"/>
      <c r="EA477" s="170"/>
      <c r="EK477" s="170"/>
      <c r="EU477" s="170"/>
      <c r="FE477" s="170"/>
      <c r="FO477" s="170"/>
      <c r="FY477" s="170"/>
      <c r="GI477" s="170"/>
      <c r="GS477" s="170"/>
      <c r="HC477" s="170"/>
      <c r="HM477" s="170"/>
      <c r="HW477" s="170"/>
    </row>
    <row r="478" spans="1:231" s="3" customFormat="1" x14ac:dyDescent="0.25">
      <c r="A478" s="170"/>
      <c r="K478" s="170"/>
      <c r="U478" s="170"/>
      <c r="AE478" s="170"/>
      <c r="AO478" s="170"/>
      <c r="AY478" s="170"/>
      <c r="AZ478" s="170"/>
      <c r="BA478" s="170"/>
      <c r="BB478" s="170"/>
      <c r="BC478" s="170"/>
      <c r="BD478" s="170"/>
      <c r="BE478" s="170"/>
      <c r="BF478" s="170"/>
      <c r="BI478" s="170"/>
      <c r="BS478" s="170"/>
      <c r="CC478" s="170"/>
      <c r="CM478" s="170"/>
      <c r="CW478" s="170"/>
      <c r="DG478" s="170"/>
      <c r="DQ478" s="170"/>
      <c r="EA478" s="170"/>
      <c r="EK478" s="170"/>
      <c r="EU478" s="170"/>
      <c r="FE478" s="170"/>
      <c r="FO478" s="170"/>
      <c r="FY478" s="170"/>
      <c r="GI478" s="170"/>
      <c r="GS478" s="170"/>
      <c r="HC478" s="170"/>
      <c r="HM478" s="170"/>
      <c r="HW478" s="170"/>
    </row>
    <row r="479" spans="1:231" s="3" customFormat="1" x14ac:dyDescent="0.25">
      <c r="A479" s="170"/>
      <c r="K479" s="170"/>
      <c r="U479" s="170"/>
      <c r="AE479" s="170"/>
      <c r="AO479" s="170"/>
      <c r="AY479" s="170"/>
      <c r="AZ479" s="170"/>
      <c r="BA479" s="170"/>
      <c r="BB479" s="170"/>
      <c r="BC479" s="170"/>
      <c r="BD479" s="170"/>
      <c r="BE479" s="170"/>
      <c r="BF479" s="170"/>
      <c r="BI479" s="170"/>
      <c r="BS479" s="170"/>
      <c r="CC479" s="170"/>
      <c r="CM479" s="170"/>
      <c r="CW479" s="170"/>
      <c r="DG479" s="170"/>
      <c r="DQ479" s="170"/>
      <c r="EA479" s="170"/>
      <c r="EK479" s="170"/>
      <c r="EU479" s="170"/>
      <c r="FE479" s="170"/>
      <c r="FO479" s="170"/>
      <c r="FY479" s="170"/>
      <c r="GI479" s="170"/>
      <c r="GS479" s="170"/>
      <c r="HC479" s="170"/>
      <c r="HM479" s="170"/>
      <c r="HW479" s="170"/>
    </row>
    <row r="480" spans="1:231" s="3" customFormat="1" x14ac:dyDescent="0.25">
      <c r="A480" s="170"/>
      <c r="K480" s="170"/>
      <c r="U480" s="170"/>
      <c r="AE480" s="170"/>
      <c r="AO480" s="170"/>
      <c r="AY480" s="170"/>
      <c r="AZ480" s="170"/>
      <c r="BA480" s="170"/>
      <c r="BB480" s="170"/>
      <c r="BC480" s="170"/>
      <c r="BD480" s="170"/>
      <c r="BE480" s="170"/>
      <c r="BF480" s="170"/>
      <c r="BI480" s="170"/>
      <c r="BS480" s="170"/>
      <c r="CC480" s="170"/>
      <c r="CM480" s="170"/>
      <c r="CW480" s="170"/>
      <c r="DG480" s="170"/>
      <c r="DQ480" s="170"/>
      <c r="EA480" s="170"/>
      <c r="EK480" s="170"/>
      <c r="EU480" s="170"/>
      <c r="FE480" s="170"/>
      <c r="FO480" s="170"/>
      <c r="FY480" s="170"/>
      <c r="GI480" s="170"/>
      <c r="GS480" s="170"/>
      <c r="HC480" s="170"/>
      <c r="HM480" s="170"/>
      <c r="HW480" s="170"/>
    </row>
    <row r="481" spans="1:231" s="3" customFormat="1" x14ac:dyDescent="0.25">
      <c r="A481" s="170"/>
      <c r="K481" s="170"/>
      <c r="U481" s="170"/>
      <c r="AE481" s="170"/>
      <c r="AO481" s="170"/>
      <c r="AY481" s="170"/>
      <c r="AZ481" s="170"/>
      <c r="BA481" s="170"/>
      <c r="BB481" s="170"/>
      <c r="BC481" s="170"/>
      <c r="BD481" s="170"/>
      <c r="BE481" s="170"/>
      <c r="BF481" s="170"/>
      <c r="BI481" s="170"/>
      <c r="BS481" s="170"/>
      <c r="CC481" s="170"/>
      <c r="CM481" s="170"/>
      <c r="CW481" s="170"/>
      <c r="DG481" s="170"/>
      <c r="DQ481" s="170"/>
      <c r="EA481" s="170"/>
      <c r="EK481" s="170"/>
      <c r="EU481" s="170"/>
      <c r="FE481" s="170"/>
      <c r="FO481" s="170"/>
      <c r="FY481" s="170"/>
      <c r="GI481" s="170"/>
      <c r="GS481" s="170"/>
      <c r="HC481" s="170"/>
      <c r="HM481" s="170"/>
      <c r="HW481" s="170"/>
    </row>
    <row r="482" spans="1:231" s="3" customFormat="1" x14ac:dyDescent="0.25">
      <c r="A482" s="170"/>
      <c r="K482" s="170"/>
      <c r="U482" s="170"/>
      <c r="AE482" s="170"/>
      <c r="AO482" s="170"/>
      <c r="AY482" s="170"/>
      <c r="AZ482" s="170"/>
      <c r="BA482" s="170"/>
      <c r="BB482" s="170"/>
      <c r="BC482" s="170"/>
      <c r="BD482" s="170"/>
      <c r="BE482" s="170"/>
      <c r="BF482" s="170"/>
      <c r="BI482" s="170"/>
      <c r="BS482" s="170"/>
      <c r="CC482" s="170"/>
      <c r="CM482" s="170"/>
      <c r="CW482" s="170"/>
      <c r="DG482" s="170"/>
      <c r="DQ482" s="170"/>
      <c r="EA482" s="170"/>
      <c r="EK482" s="170"/>
      <c r="EU482" s="170"/>
      <c r="FE482" s="170"/>
      <c r="FO482" s="170"/>
      <c r="FY482" s="170"/>
      <c r="GI482" s="170"/>
      <c r="GS482" s="170"/>
      <c r="HC482" s="170"/>
      <c r="HM482" s="170"/>
      <c r="HW482" s="170"/>
    </row>
    <row r="483" spans="1:231" s="3" customFormat="1" x14ac:dyDescent="0.25">
      <c r="A483" s="170"/>
      <c r="K483" s="170"/>
      <c r="U483" s="170"/>
      <c r="AE483" s="170"/>
      <c r="AO483" s="170"/>
      <c r="AY483" s="170"/>
      <c r="AZ483" s="170"/>
      <c r="BA483" s="170"/>
      <c r="BB483" s="170"/>
      <c r="BC483" s="170"/>
      <c r="BD483" s="170"/>
      <c r="BE483" s="170"/>
      <c r="BF483" s="170"/>
      <c r="BI483" s="170"/>
      <c r="BS483" s="170"/>
      <c r="CC483" s="170"/>
      <c r="CM483" s="170"/>
      <c r="CW483" s="170"/>
      <c r="DG483" s="170"/>
      <c r="DQ483" s="170"/>
      <c r="EA483" s="170"/>
      <c r="EK483" s="170"/>
      <c r="EU483" s="170"/>
      <c r="FE483" s="170"/>
      <c r="FO483" s="170"/>
      <c r="FY483" s="170"/>
      <c r="GI483" s="170"/>
      <c r="GS483" s="170"/>
      <c r="HC483" s="170"/>
      <c r="HM483" s="170"/>
      <c r="HW483" s="170"/>
    </row>
    <row r="484" spans="1:231" s="3" customFormat="1" x14ac:dyDescent="0.25">
      <c r="A484" s="170"/>
      <c r="K484" s="170"/>
      <c r="U484" s="170"/>
      <c r="AE484" s="170"/>
      <c r="AO484" s="170"/>
      <c r="AY484" s="170"/>
      <c r="AZ484" s="170"/>
      <c r="BA484" s="170"/>
      <c r="BB484" s="170"/>
      <c r="BC484" s="170"/>
      <c r="BD484" s="170"/>
      <c r="BE484" s="170"/>
      <c r="BF484" s="170"/>
      <c r="BI484" s="170"/>
      <c r="BS484" s="170"/>
      <c r="CC484" s="170"/>
      <c r="CM484" s="170"/>
      <c r="CW484" s="170"/>
      <c r="DG484" s="170"/>
      <c r="DQ484" s="170"/>
      <c r="EA484" s="170"/>
      <c r="EK484" s="170"/>
      <c r="EU484" s="170"/>
      <c r="FE484" s="170"/>
      <c r="FO484" s="170"/>
      <c r="FY484" s="170"/>
      <c r="GI484" s="170"/>
      <c r="GS484" s="170"/>
      <c r="HC484" s="170"/>
      <c r="HM484" s="170"/>
      <c r="HW484" s="170"/>
    </row>
    <row r="485" spans="1:231" s="3" customFormat="1" x14ac:dyDescent="0.25">
      <c r="A485" s="170"/>
      <c r="K485" s="170"/>
      <c r="U485" s="170"/>
      <c r="AE485" s="170"/>
      <c r="AO485" s="170"/>
      <c r="AY485" s="170"/>
      <c r="AZ485" s="170"/>
      <c r="BA485" s="170"/>
      <c r="BB485" s="170"/>
      <c r="BC485" s="170"/>
      <c r="BD485" s="170"/>
      <c r="BE485" s="170"/>
      <c r="BF485" s="170"/>
      <c r="BI485" s="170"/>
      <c r="BS485" s="170"/>
      <c r="CC485" s="170"/>
      <c r="CM485" s="170"/>
      <c r="CW485" s="170"/>
      <c r="DG485" s="170"/>
      <c r="DQ485" s="170"/>
      <c r="EA485" s="170"/>
      <c r="EK485" s="170"/>
      <c r="EU485" s="170"/>
      <c r="FE485" s="170"/>
      <c r="FO485" s="170"/>
      <c r="FY485" s="170"/>
      <c r="GI485" s="170"/>
      <c r="GS485" s="170"/>
      <c r="HC485" s="170"/>
      <c r="HM485" s="170"/>
      <c r="HW485" s="170"/>
    </row>
    <row r="486" spans="1:231" s="3" customFormat="1" x14ac:dyDescent="0.25">
      <c r="A486" s="170"/>
      <c r="K486" s="170"/>
      <c r="U486" s="170"/>
      <c r="AE486" s="170"/>
      <c r="AO486" s="170"/>
      <c r="AY486" s="170"/>
      <c r="AZ486" s="170"/>
      <c r="BA486" s="170"/>
      <c r="BB486" s="170"/>
      <c r="BC486" s="170"/>
      <c r="BD486" s="170"/>
      <c r="BE486" s="170"/>
      <c r="BF486" s="170"/>
      <c r="BI486" s="170"/>
      <c r="BS486" s="170"/>
      <c r="CC486" s="170"/>
      <c r="CM486" s="170"/>
      <c r="CW486" s="170"/>
      <c r="DG486" s="170"/>
      <c r="DQ486" s="170"/>
      <c r="EA486" s="170"/>
      <c r="EK486" s="170"/>
      <c r="EU486" s="170"/>
      <c r="FE486" s="170"/>
      <c r="FO486" s="170"/>
      <c r="FY486" s="170"/>
      <c r="GI486" s="170"/>
      <c r="GS486" s="170"/>
      <c r="HC486" s="170"/>
      <c r="HM486" s="170"/>
      <c r="HW486" s="170"/>
    </row>
    <row r="487" spans="1:231" s="3" customFormat="1" x14ac:dyDescent="0.25">
      <c r="A487" s="170"/>
      <c r="K487" s="170"/>
      <c r="U487" s="170"/>
      <c r="AE487" s="170"/>
      <c r="AO487" s="170"/>
      <c r="AY487" s="170"/>
      <c r="AZ487" s="170"/>
      <c r="BA487" s="170"/>
      <c r="BB487" s="170"/>
      <c r="BC487" s="170"/>
      <c r="BD487" s="170"/>
      <c r="BE487" s="170"/>
      <c r="BF487" s="170"/>
      <c r="BI487" s="170"/>
      <c r="BS487" s="170"/>
      <c r="CC487" s="170"/>
      <c r="CM487" s="170"/>
      <c r="CW487" s="170"/>
      <c r="DG487" s="170"/>
      <c r="DQ487" s="170"/>
      <c r="EA487" s="170"/>
      <c r="EK487" s="170"/>
      <c r="EU487" s="170"/>
      <c r="FE487" s="170"/>
      <c r="FO487" s="170"/>
      <c r="FY487" s="170"/>
      <c r="GI487" s="170"/>
      <c r="GS487" s="170"/>
      <c r="HC487" s="170"/>
      <c r="HM487" s="170"/>
      <c r="HW487" s="170"/>
    </row>
    <row r="488" spans="1:231" s="3" customFormat="1" x14ac:dyDescent="0.25">
      <c r="A488" s="170"/>
      <c r="K488" s="170"/>
      <c r="U488" s="170"/>
      <c r="AE488" s="170"/>
      <c r="AO488" s="170"/>
      <c r="AY488" s="170"/>
      <c r="AZ488" s="170"/>
      <c r="BA488" s="170"/>
      <c r="BB488" s="170"/>
      <c r="BC488" s="170"/>
      <c r="BD488" s="170"/>
      <c r="BE488" s="170"/>
      <c r="BF488" s="170"/>
      <c r="BI488" s="170"/>
      <c r="BS488" s="170"/>
      <c r="CC488" s="170"/>
      <c r="CM488" s="170"/>
      <c r="CW488" s="170"/>
      <c r="DG488" s="170"/>
      <c r="DQ488" s="170"/>
      <c r="EA488" s="170"/>
      <c r="EK488" s="170"/>
      <c r="EU488" s="170"/>
      <c r="FE488" s="170"/>
      <c r="FO488" s="170"/>
      <c r="FY488" s="170"/>
      <c r="GI488" s="170"/>
      <c r="GS488" s="170"/>
      <c r="HC488" s="170"/>
      <c r="HM488" s="170"/>
      <c r="HW488" s="170"/>
    </row>
    <row r="489" spans="1:231" s="3" customFormat="1" x14ac:dyDescent="0.25">
      <c r="A489" s="170"/>
      <c r="K489" s="170"/>
      <c r="U489" s="170"/>
      <c r="AE489" s="170"/>
      <c r="AO489" s="170"/>
      <c r="AY489" s="170"/>
      <c r="AZ489" s="170"/>
      <c r="BA489" s="170"/>
      <c r="BB489" s="170"/>
      <c r="BC489" s="170"/>
      <c r="BD489" s="170"/>
      <c r="BE489" s="170"/>
      <c r="BF489" s="170"/>
      <c r="BI489" s="170"/>
      <c r="BS489" s="170"/>
      <c r="CC489" s="170"/>
      <c r="CM489" s="170"/>
      <c r="CW489" s="170"/>
      <c r="DG489" s="170"/>
      <c r="DQ489" s="170"/>
      <c r="EA489" s="170"/>
      <c r="EK489" s="170"/>
      <c r="EU489" s="170"/>
      <c r="FE489" s="170"/>
      <c r="FO489" s="170"/>
      <c r="FY489" s="170"/>
      <c r="GI489" s="170"/>
      <c r="GS489" s="170"/>
      <c r="HC489" s="170"/>
      <c r="HM489" s="170"/>
      <c r="HW489" s="170"/>
    </row>
    <row r="490" spans="1:231" s="3" customFormat="1" x14ac:dyDescent="0.25">
      <c r="A490" s="170"/>
      <c r="K490" s="170"/>
      <c r="U490" s="170"/>
      <c r="AE490" s="170"/>
      <c r="AO490" s="170"/>
      <c r="AY490" s="170"/>
      <c r="AZ490" s="170"/>
      <c r="BA490" s="170"/>
      <c r="BB490" s="170"/>
      <c r="BC490" s="170"/>
      <c r="BD490" s="170"/>
      <c r="BE490" s="170"/>
      <c r="BF490" s="170"/>
      <c r="BI490" s="170"/>
      <c r="BS490" s="170"/>
      <c r="CC490" s="170"/>
      <c r="CM490" s="170"/>
      <c r="CW490" s="170"/>
      <c r="DG490" s="170"/>
      <c r="DQ490" s="170"/>
      <c r="EA490" s="170"/>
      <c r="EK490" s="170"/>
      <c r="EU490" s="170"/>
      <c r="FE490" s="170"/>
      <c r="FO490" s="170"/>
      <c r="FY490" s="170"/>
      <c r="GI490" s="170"/>
      <c r="GS490" s="170"/>
      <c r="HC490" s="170"/>
      <c r="HM490" s="170"/>
      <c r="HW490" s="170"/>
    </row>
    <row r="491" spans="1:231" s="3" customFormat="1" x14ac:dyDescent="0.25">
      <c r="A491" s="170"/>
      <c r="K491" s="170"/>
      <c r="U491" s="170"/>
      <c r="AE491" s="170"/>
      <c r="AO491" s="170"/>
      <c r="AY491" s="170"/>
      <c r="AZ491" s="170"/>
      <c r="BA491" s="170"/>
      <c r="BB491" s="170"/>
      <c r="BC491" s="170"/>
      <c r="BD491" s="170"/>
      <c r="BE491" s="170"/>
      <c r="BF491" s="170"/>
      <c r="BI491" s="170"/>
      <c r="BS491" s="170"/>
      <c r="CC491" s="170"/>
      <c r="CM491" s="170"/>
      <c r="CW491" s="170"/>
      <c r="DG491" s="170"/>
      <c r="DQ491" s="170"/>
      <c r="EA491" s="170"/>
      <c r="EK491" s="170"/>
      <c r="EU491" s="170"/>
      <c r="FE491" s="170"/>
      <c r="FO491" s="170"/>
      <c r="FY491" s="170"/>
      <c r="GI491" s="170"/>
      <c r="GS491" s="170"/>
      <c r="HC491" s="170"/>
      <c r="HM491" s="170"/>
      <c r="HW491" s="170"/>
    </row>
    <row r="492" spans="1:231" s="3" customFormat="1" x14ac:dyDescent="0.25">
      <c r="A492" s="170"/>
      <c r="K492" s="170"/>
      <c r="U492" s="170"/>
      <c r="AE492" s="170"/>
      <c r="AO492" s="170"/>
      <c r="AY492" s="170"/>
      <c r="AZ492" s="170"/>
      <c r="BA492" s="170"/>
      <c r="BB492" s="170"/>
      <c r="BC492" s="170"/>
      <c r="BD492" s="170"/>
      <c r="BE492" s="170"/>
      <c r="BF492" s="170"/>
      <c r="BI492" s="170"/>
      <c r="BS492" s="170"/>
      <c r="CC492" s="170"/>
      <c r="CM492" s="170"/>
      <c r="CW492" s="170"/>
      <c r="DG492" s="170"/>
      <c r="DQ492" s="170"/>
      <c r="EA492" s="170"/>
      <c r="EK492" s="170"/>
      <c r="EU492" s="170"/>
      <c r="FE492" s="170"/>
      <c r="FO492" s="170"/>
      <c r="FY492" s="170"/>
      <c r="GI492" s="170"/>
      <c r="GS492" s="170"/>
      <c r="HC492" s="170"/>
      <c r="HM492" s="170"/>
      <c r="HW492" s="170"/>
    </row>
    <row r="493" spans="1:231" s="3" customFormat="1" x14ac:dyDescent="0.25">
      <c r="A493" s="170"/>
      <c r="K493" s="170"/>
      <c r="U493" s="170"/>
      <c r="AE493" s="170"/>
      <c r="AO493" s="170"/>
      <c r="AY493" s="170"/>
      <c r="AZ493" s="170"/>
      <c r="BA493" s="170"/>
      <c r="BB493" s="170"/>
      <c r="BC493" s="170"/>
      <c r="BD493" s="170"/>
      <c r="BE493" s="170"/>
      <c r="BF493" s="170"/>
      <c r="BI493" s="170"/>
      <c r="BS493" s="170"/>
      <c r="CC493" s="170"/>
      <c r="CM493" s="170"/>
      <c r="CW493" s="170"/>
      <c r="DG493" s="170"/>
      <c r="DQ493" s="170"/>
      <c r="EA493" s="170"/>
      <c r="EK493" s="170"/>
      <c r="EU493" s="170"/>
      <c r="FE493" s="170"/>
      <c r="FO493" s="170"/>
      <c r="FY493" s="170"/>
      <c r="GI493" s="170"/>
      <c r="GS493" s="170"/>
      <c r="HC493" s="170"/>
      <c r="HM493" s="170"/>
      <c r="HW493" s="170"/>
    </row>
    <row r="494" spans="1:231" s="3" customFormat="1" x14ac:dyDescent="0.25">
      <c r="A494" s="170"/>
      <c r="K494" s="170"/>
      <c r="U494" s="170"/>
      <c r="AE494" s="170"/>
      <c r="AO494" s="170"/>
      <c r="AY494" s="170"/>
      <c r="AZ494" s="170"/>
      <c r="BA494" s="170"/>
      <c r="BB494" s="170"/>
      <c r="BC494" s="170"/>
      <c r="BD494" s="170"/>
      <c r="BE494" s="170"/>
      <c r="BF494" s="170"/>
      <c r="BI494" s="170"/>
      <c r="BS494" s="170"/>
      <c r="CC494" s="170"/>
      <c r="CM494" s="170"/>
      <c r="CW494" s="170"/>
      <c r="DG494" s="170"/>
      <c r="DQ494" s="170"/>
      <c r="EA494" s="170"/>
      <c r="EK494" s="170"/>
      <c r="EU494" s="170"/>
      <c r="FE494" s="170"/>
      <c r="FO494" s="170"/>
      <c r="FY494" s="170"/>
      <c r="GI494" s="170"/>
      <c r="GS494" s="170"/>
      <c r="HC494" s="170"/>
      <c r="HM494" s="170"/>
      <c r="HW494" s="170"/>
    </row>
    <row r="495" spans="1:231" s="3" customFormat="1" x14ac:dyDescent="0.25">
      <c r="A495" s="170"/>
      <c r="K495" s="170"/>
      <c r="U495" s="170"/>
      <c r="AE495" s="170"/>
      <c r="AO495" s="170"/>
      <c r="AY495" s="170"/>
      <c r="AZ495" s="170"/>
      <c r="BA495" s="170"/>
      <c r="BB495" s="170"/>
      <c r="BC495" s="170"/>
      <c r="BD495" s="170"/>
      <c r="BE495" s="170"/>
      <c r="BF495" s="170"/>
      <c r="BI495" s="170"/>
      <c r="BS495" s="170"/>
      <c r="CC495" s="170"/>
      <c r="CM495" s="170"/>
      <c r="CW495" s="170"/>
      <c r="DG495" s="170"/>
      <c r="DQ495" s="170"/>
      <c r="EA495" s="170"/>
      <c r="EK495" s="170"/>
      <c r="EU495" s="170"/>
      <c r="FE495" s="170"/>
      <c r="FO495" s="170"/>
      <c r="FY495" s="170"/>
      <c r="GI495" s="170"/>
      <c r="GS495" s="170"/>
      <c r="HC495" s="170"/>
      <c r="HM495" s="170"/>
      <c r="HW495" s="170"/>
    </row>
    <row r="496" spans="1:231" s="3" customFormat="1" x14ac:dyDescent="0.25">
      <c r="A496" s="170"/>
      <c r="K496" s="170"/>
      <c r="U496" s="170"/>
      <c r="AE496" s="170"/>
      <c r="AO496" s="170"/>
      <c r="AY496" s="170"/>
      <c r="AZ496" s="170"/>
      <c r="BA496" s="170"/>
      <c r="BB496" s="170"/>
      <c r="BC496" s="170"/>
      <c r="BD496" s="170"/>
      <c r="BE496" s="170"/>
      <c r="BF496" s="170"/>
      <c r="BI496" s="170"/>
      <c r="BS496" s="170"/>
      <c r="CC496" s="170"/>
      <c r="CM496" s="170"/>
      <c r="CW496" s="170"/>
      <c r="DG496" s="170"/>
      <c r="DQ496" s="170"/>
      <c r="EA496" s="170"/>
      <c r="EK496" s="170"/>
      <c r="EU496" s="170"/>
      <c r="FE496" s="170"/>
      <c r="FO496" s="170"/>
      <c r="FY496" s="170"/>
      <c r="GI496" s="170"/>
      <c r="GS496" s="170"/>
      <c r="HC496" s="170"/>
      <c r="HM496" s="170"/>
      <c r="HW496" s="170"/>
    </row>
    <row r="497" spans="1:231" s="3" customFormat="1" x14ac:dyDescent="0.25">
      <c r="A497" s="170"/>
      <c r="K497" s="170"/>
      <c r="U497" s="170"/>
      <c r="AE497" s="170"/>
      <c r="AO497" s="170"/>
      <c r="AY497" s="170"/>
      <c r="AZ497" s="170"/>
      <c r="BA497" s="170"/>
      <c r="BB497" s="170"/>
      <c r="BC497" s="170"/>
      <c r="BD497" s="170"/>
      <c r="BE497" s="170"/>
      <c r="BF497" s="170"/>
      <c r="BI497" s="170"/>
      <c r="BS497" s="170"/>
      <c r="CC497" s="170"/>
      <c r="CM497" s="170"/>
      <c r="CW497" s="170"/>
      <c r="DG497" s="170"/>
      <c r="DQ497" s="170"/>
      <c r="EA497" s="170"/>
      <c r="EK497" s="170"/>
      <c r="EU497" s="170"/>
      <c r="FE497" s="170"/>
      <c r="FO497" s="170"/>
      <c r="FY497" s="170"/>
      <c r="GI497" s="170"/>
      <c r="GS497" s="170"/>
      <c r="HC497" s="170"/>
      <c r="HM497" s="170"/>
      <c r="HW497" s="170"/>
    </row>
    <row r="498" spans="1:231" s="3" customFormat="1" x14ac:dyDescent="0.25">
      <c r="A498" s="170"/>
      <c r="K498" s="170"/>
      <c r="U498" s="170"/>
      <c r="AE498" s="170"/>
      <c r="AO498" s="170"/>
      <c r="AY498" s="170"/>
      <c r="AZ498" s="170"/>
      <c r="BA498" s="170"/>
      <c r="BB498" s="170"/>
      <c r="BC498" s="170"/>
      <c r="BD498" s="170"/>
      <c r="BE498" s="170"/>
      <c r="BF498" s="170"/>
      <c r="BI498" s="170"/>
      <c r="BS498" s="170"/>
      <c r="CC498" s="170"/>
      <c r="CM498" s="170"/>
      <c r="CW498" s="170"/>
      <c r="DG498" s="170"/>
      <c r="DQ498" s="170"/>
      <c r="EA498" s="170"/>
      <c r="EK498" s="170"/>
      <c r="EU498" s="170"/>
      <c r="FE498" s="170"/>
      <c r="FO498" s="170"/>
      <c r="FY498" s="170"/>
      <c r="GI498" s="170"/>
      <c r="GS498" s="170"/>
      <c r="HC498" s="170"/>
      <c r="HM498" s="170"/>
      <c r="HW498" s="170"/>
    </row>
    <row r="499" spans="1:231" s="3" customFormat="1" x14ac:dyDescent="0.25">
      <c r="A499" s="170"/>
      <c r="K499" s="170"/>
      <c r="U499" s="170"/>
      <c r="AE499" s="170"/>
      <c r="AO499" s="170"/>
      <c r="AY499" s="170"/>
      <c r="AZ499" s="170"/>
      <c r="BA499" s="170"/>
      <c r="BB499" s="170"/>
      <c r="BC499" s="170"/>
      <c r="BD499" s="170"/>
      <c r="BE499" s="170"/>
      <c r="BF499" s="170"/>
      <c r="BI499" s="170"/>
      <c r="BS499" s="170"/>
      <c r="CC499" s="170"/>
      <c r="CM499" s="170"/>
      <c r="CW499" s="170"/>
      <c r="DG499" s="170"/>
      <c r="DQ499" s="170"/>
      <c r="EA499" s="170"/>
      <c r="EK499" s="170"/>
      <c r="EU499" s="170"/>
      <c r="FE499" s="170"/>
      <c r="FO499" s="170"/>
      <c r="FY499" s="170"/>
      <c r="GI499" s="170"/>
      <c r="GS499" s="170"/>
      <c r="HC499" s="170"/>
      <c r="HM499" s="170"/>
      <c r="HW499" s="170"/>
    </row>
    <row r="500" spans="1:231" s="3" customFormat="1" x14ac:dyDescent="0.25">
      <c r="A500" s="170"/>
      <c r="K500" s="170"/>
      <c r="U500" s="170"/>
      <c r="AE500" s="170"/>
      <c r="AO500" s="170"/>
      <c r="AY500" s="170"/>
      <c r="AZ500" s="170"/>
      <c r="BA500" s="170"/>
      <c r="BB500" s="170"/>
      <c r="BC500" s="170"/>
      <c r="BD500" s="170"/>
      <c r="BE500" s="170"/>
      <c r="BF500" s="170"/>
      <c r="BI500" s="170"/>
      <c r="BS500" s="170"/>
      <c r="CC500" s="170"/>
      <c r="CM500" s="170"/>
      <c r="CW500" s="170"/>
      <c r="DG500" s="170"/>
      <c r="DQ500" s="170"/>
      <c r="EA500" s="170"/>
      <c r="EK500" s="170"/>
      <c r="EU500" s="170"/>
      <c r="FE500" s="170"/>
      <c r="FO500" s="170"/>
      <c r="FY500" s="170"/>
      <c r="GI500" s="170"/>
      <c r="GS500" s="170"/>
      <c r="HC500" s="170"/>
      <c r="HM500" s="170"/>
      <c r="HW500" s="170"/>
    </row>
    <row r="501" spans="1:231" s="3" customFormat="1" x14ac:dyDescent="0.25">
      <c r="A501" s="170"/>
      <c r="K501" s="170"/>
      <c r="U501" s="170"/>
      <c r="AE501" s="170"/>
      <c r="AO501" s="170"/>
      <c r="AY501" s="170"/>
      <c r="AZ501" s="170"/>
      <c r="BA501" s="170"/>
      <c r="BB501" s="170"/>
      <c r="BC501" s="170"/>
      <c r="BD501" s="170"/>
      <c r="BE501" s="170"/>
      <c r="BF501" s="170"/>
      <c r="BI501" s="170"/>
      <c r="BS501" s="170"/>
      <c r="CC501" s="170"/>
      <c r="CM501" s="170"/>
      <c r="CW501" s="170"/>
      <c r="DG501" s="170"/>
      <c r="DQ501" s="170"/>
      <c r="EA501" s="170"/>
      <c r="EK501" s="170"/>
      <c r="EU501" s="170"/>
      <c r="FE501" s="170"/>
      <c r="FO501" s="170"/>
      <c r="FY501" s="170"/>
      <c r="GI501" s="170"/>
      <c r="GS501" s="170"/>
      <c r="HC501" s="170"/>
      <c r="HM501" s="170"/>
      <c r="HW501" s="170"/>
    </row>
    <row r="502" spans="1:231" s="3" customFormat="1" x14ac:dyDescent="0.25">
      <c r="A502" s="170"/>
      <c r="K502" s="170"/>
      <c r="U502" s="170"/>
      <c r="AE502" s="170"/>
      <c r="AO502" s="170"/>
      <c r="AY502" s="170"/>
      <c r="AZ502" s="170"/>
      <c r="BA502" s="170"/>
      <c r="BB502" s="170"/>
      <c r="BC502" s="170"/>
      <c r="BD502" s="170"/>
      <c r="BE502" s="170"/>
      <c r="BF502" s="170"/>
      <c r="BI502" s="170"/>
      <c r="BS502" s="170"/>
      <c r="CC502" s="170"/>
      <c r="CM502" s="170"/>
      <c r="CW502" s="170"/>
      <c r="DG502" s="170"/>
      <c r="DQ502" s="170"/>
      <c r="EA502" s="170"/>
      <c r="EK502" s="170"/>
      <c r="EU502" s="170"/>
      <c r="FE502" s="170"/>
      <c r="FO502" s="170"/>
      <c r="FY502" s="170"/>
      <c r="GI502" s="170"/>
      <c r="GS502" s="170"/>
      <c r="HC502" s="170"/>
      <c r="HM502" s="170"/>
      <c r="HW502" s="170"/>
    </row>
    <row r="503" spans="1:231" s="3" customFormat="1" x14ac:dyDescent="0.25">
      <c r="A503" s="170"/>
      <c r="K503" s="170"/>
      <c r="U503" s="170"/>
      <c r="AE503" s="170"/>
      <c r="AO503" s="170"/>
      <c r="AY503" s="170"/>
      <c r="AZ503" s="170"/>
      <c r="BA503" s="170"/>
      <c r="BB503" s="170"/>
      <c r="BC503" s="170"/>
      <c r="BD503" s="170"/>
      <c r="BE503" s="170"/>
      <c r="BF503" s="170"/>
      <c r="BI503" s="170"/>
      <c r="BS503" s="170"/>
      <c r="CC503" s="170"/>
      <c r="CM503" s="170"/>
      <c r="CW503" s="170"/>
      <c r="DG503" s="170"/>
      <c r="DQ503" s="170"/>
      <c r="EA503" s="170"/>
      <c r="EK503" s="170"/>
      <c r="EU503" s="170"/>
      <c r="FE503" s="170"/>
      <c r="FO503" s="170"/>
      <c r="FY503" s="170"/>
      <c r="GI503" s="170"/>
      <c r="GS503" s="170"/>
      <c r="HC503" s="170"/>
      <c r="HM503" s="170"/>
      <c r="HW503" s="170"/>
    </row>
    <row r="504" spans="1:231" s="3" customFormat="1" x14ac:dyDescent="0.25">
      <c r="A504" s="170"/>
      <c r="K504" s="170"/>
      <c r="U504" s="170"/>
      <c r="AE504" s="170"/>
      <c r="AO504" s="170"/>
      <c r="AY504" s="170"/>
      <c r="AZ504" s="170"/>
      <c r="BA504" s="170"/>
      <c r="BB504" s="170"/>
      <c r="BC504" s="170"/>
      <c r="BD504" s="170"/>
      <c r="BE504" s="170"/>
      <c r="BF504" s="170"/>
      <c r="BI504" s="170"/>
      <c r="BS504" s="170"/>
      <c r="CC504" s="170"/>
      <c r="CM504" s="170"/>
      <c r="CW504" s="170"/>
      <c r="DG504" s="170"/>
      <c r="DQ504" s="170"/>
      <c r="EA504" s="170"/>
      <c r="EK504" s="170"/>
      <c r="EU504" s="170"/>
      <c r="FE504" s="170"/>
      <c r="FO504" s="170"/>
      <c r="FY504" s="170"/>
      <c r="GI504" s="170"/>
      <c r="GS504" s="170"/>
      <c r="HC504" s="170"/>
      <c r="HM504" s="170"/>
      <c r="HW504" s="170"/>
    </row>
    <row r="505" spans="1:231" s="3" customFormat="1" x14ac:dyDescent="0.25">
      <c r="A505" s="170"/>
      <c r="K505" s="170"/>
      <c r="U505" s="170"/>
      <c r="AE505" s="170"/>
      <c r="AO505" s="170"/>
      <c r="AY505" s="170"/>
      <c r="AZ505" s="170"/>
      <c r="BA505" s="170"/>
      <c r="BB505" s="170"/>
      <c r="BC505" s="170"/>
      <c r="BD505" s="170"/>
      <c r="BE505" s="170"/>
      <c r="BF505" s="170"/>
      <c r="BI505" s="170"/>
      <c r="BS505" s="170"/>
      <c r="CC505" s="170"/>
      <c r="CM505" s="170"/>
      <c r="CW505" s="170"/>
      <c r="DG505" s="170"/>
      <c r="DQ505" s="170"/>
      <c r="EA505" s="170"/>
      <c r="EK505" s="170"/>
      <c r="EU505" s="170"/>
      <c r="FE505" s="170"/>
      <c r="FO505" s="170"/>
      <c r="FY505" s="170"/>
      <c r="GI505" s="170"/>
      <c r="GS505" s="170"/>
      <c r="HC505" s="170"/>
      <c r="HM505" s="170"/>
      <c r="HW505" s="170"/>
    </row>
    <row r="506" spans="1:231" s="3" customFormat="1" x14ac:dyDescent="0.25">
      <c r="A506" s="170"/>
      <c r="K506" s="170"/>
      <c r="U506" s="170"/>
      <c r="AE506" s="170"/>
      <c r="AO506" s="170"/>
      <c r="AY506" s="170"/>
      <c r="AZ506" s="170"/>
      <c r="BA506" s="170"/>
      <c r="BB506" s="170"/>
      <c r="BC506" s="170"/>
      <c r="BD506" s="170"/>
      <c r="BE506" s="170"/>
      <c r="BF506" s="170"/>
      <c r="BI506" s="170"/>
      <c r="BS506" s="170"/>
      <c r="CC506" s="170"/>
      <c r="CM506" s="170"/>
      <c r="CW506" s="170"/>
      <c r="DG506" s="170"/>
      <c r="DQ506" s="170"/>
      <c r="EA506" s="170"/>
      <c r="EK506" s="170"/>
      <c r="EU506" s="170"/>
      <c r="FE506" s="170"/>
      <c r="FO506" s="170"/>
      <c r="FY506" s="170"/>
      <c r="GI506" s="170"/>
      <c r="GS506" s="170"/>
      <c r="HC506" s="170"/>
      <c r="HM506" s="170"/>
      <c r="HW506" s="170"/>
    </row>
    <row r="507" spans="1:231" s="3" customFormat="1" x14ac:dyDescent="0.25">
      <c r="A507" s="170"/>
      <c r="K507" s="170"/>
      <c r="U507" s="170"/>
      <c r="AE507" s="170"/>
      <c r="AO507" s="170"/>
      <c r="AY507" s="170"/>
      <c r="AZ507" s="170"/>
      <c r="BA507" s="170"/>
      <c r="BB507" s="170"/>
      <c r="BC507" s="170"/>
      <c r="BD507" s="170"/>
      <c r="BE507" s="170"/>
      <c r="BF507" s="170"/>
      <c r="BI507" s="170"/>
      <c r="BS507" s="170"/>
      <c r="CC507" s="170"/>
      <c r="CM507" s="170"/>
      <c r="CW507" s="170"/>
      <c r="DG507" s="170"/>
      <c r="DQ507" s="170"/>
      <c r="EA507" s="170"/>
      <c r="EK507" s="170"/>
      <c r="EU507" s="170"/>
      <c r="FE507" s="170"/>
      <c r="FO507" s="170"/>
      <c r="FY507" s="170"/>
      <c r="GI507" s="170"/>
      <c r="GS507" s="170"/>
      <c r="HC507" s="170"/>
      <c r="HM507" s="170"/>
      <c r="HW507" s="170"/>
    </row>
    <row r="508" spans="1:231" s="3" customFormat="1" x14ac:dyDescent="0.25">
      <c r="A508" s="170"/>
      <c r="K508" s="170"/>
      <c r="U508" s="170"/>
      <c r="AE508" s="170"/>
      <c r="AO508" s="170"/>
      <c r="AY508" s="170"/>
      <c r="AZ508" s="170"/>
      <c r="BA508" s="170"/>
      <c r="BB508" s="170"/>
      <c r="BC508" s="170"/>
      <c r="BD508" s="170"/>
      <c r="BE508" s="170"/>
      <c r="BF508" s="170"/>
      <c r="BI508" s="170"/>
      <c r="BS508" s="170"/>
      <c r="CC508" s="170"/>
      <c r="CM508" s="170"/>
      <c r="CW508" s="170"/>
      <c r="DG508" s="170"/>
      <c r="DQ508" s="170"/>
      <c r="EA508" s="170"/>
      <c r="EK508" s="170"/>
      <c r="EU508" s="170"/>
      <c r="FE508" s="170"/>
      <c r="FO508" s="170"/>
      <c r="FY508" s="170"/>
      <c r="GI508" s="170"/>
      <c r="GS508" s="170"/>
      <c r="HC508" s="170"/>
      <c r="HM508" s="170"/>
      <c r="HW508" s="170"/>
    </row>
    <row r="509" spans="1:231" s="3" customFormat="1" x14ac:dyDescent="0.25">
      <c r="A509" s="170"/>
      <c r="K509" s="170"/>
      <c r="U509" s="170"/>
      <c r="AE509" s="170"/>
      <c r="AO509" s="170"/>
      <c r="AY509" s="170"/>
      <c r="AZ509" s="170"/>
      <c r="BA509" s="170"/>
      <c r="BB509" s="170"/>
      <c r="BC509" s="170"/>
      <c r="BD509" s="170"/>
      <c r="BE509" s="170"/>
      <c r="BF509" s="170"/>
      <c r="BI509" s="170"/>
      <c r="BS509" s="170"/>
      <c r="CC509" s="170"/>
      <c r="CM509" s="170"/>
      <c r="CW509" s="170"/>
      <c r="DG509" s="170"/>
      <c r="DQ509" s="170"/>
      <c r="EA509" s="170"/>
      <c r="EK509" s="170"/>
      <c r="EU509" s="170"/>
      <c r="FE509" s="170"/>
      <c r="FO509" s="170"/>
      <c r="FY509" s="170"/>
      <c r="GI509" s="170"/>
      <c r="GS509" s="170"/>
      <c r="HC509" s="170"/>
      <c r="HM509" s="170"/>
      <c r="HW509" s="170"/>
    </row>
    <row r="510" spans="1:231" s="3" customFormat="1" x14ac:dyDescent="0.25">
      <c r="A510" s="170"/>
      <c r="K510" s="170"/>
      <c r="U510" s="170"/>
      <c r="AE510" s="170"/>
      <c r="AO510" s="170"/>
      <c r="AY510" s="170"/>
      <c r="AZ510" s="170"/>
      <c r="BA510" s="170"/>
      <c r="BB510" s="170"/>
      <c r="BC510" s="170"/>
      <c r="BD510" s="170"/>
      <c r="BE510" s="170"/>
      <c r="BF510" s="170"/>
      <c r="BI510" s="170"/>
      <c r="BS510" s="170"/>
      <c r="CC510" s="170"/>
      <c r="CM510" s="170"/>
      <c r="CW510" s="170"/>
      <c r="DG510" s="170"/>
      <c r="DQ510" s="170"/>
      <c r="EA510" s="170"/>
      <c r="EK510" s="170"/>
      <c r="EU510" s="170"/>
      <c r="FE510" s="170"/>
      <c r="FO510" s="170"/>
      <c r="FY510" s="170"/>
      <c r="GI510" s="170"/>
      <c r="GS510" s="170"/>
      <c r="HC510" s="170"/>
      <c r="HM510" s="170"/>
      <c r="HW510" s="170"/>
    </row>
    <row r="511" spans="1:231" s="3" customFormat="1" x14ac:dyDescent="0.25">
      <c r="A511" s="170"/>
      <c r="K511" s="170"/>
      <c r="U511" s="170"/>
      <c r="AE511" s="170"/>
      <c r="AO511" s="170"/>
      <c r="AY511" s="170"/>
      <c r="AZ511" s="170"/>
      <c r="BA511" s="170"/>
      <c r="BB511" s="170"/>
      <c r="BC511" s="170"/>
      <c r="BD511" s="170"/>
      <c r="BE511" s="170"/>
      <c r="BF511" s="170"/>
      <c r="BI511" s="170"/>
      <c r="BS511" s="170"/>
      <c r="CC511" s="170"/>
      <c r="CM511" s="170"/>
      <c r="CW511" s="170"/>
      <c r="DG511" s="170"/>
      <c r="DQ511" s="170"/>
      <c r="EA511" s="170"/>
      <c r="EK511" s="170"/>
      <c r="EU511" s="170"/>
      <c r="FE511" s="170"/>
      <c r="FO511" s="170"/>
      <c r="FY511" s="170"/>
      <c r="GI511" s="170"/>
      <c r="GS511" s="170"/>
      <c r="HC511" s="170"/>
      <c r="HM511" s="170"/>
      <c r="HW511" s="170"/>
    </row>
    <row r="512" spans="1:231" s="3" customFormat="1" x14ac:dyDescent="0.25">
      <c r="A512" s="170"/>
      <c r="K512" s="170"/>
      <c r="U512" s="170"/>
      <c r="AE512" s="170"/>
      <c r="AO512" s="170"/>
      <c r="AY512" s="170"/>
      <c r="AZ512" s="170"/>
      <c r="BA512" s="170"/>
      <c r="BB512" s="170"/>
      <c r="BC512" s="170"/>
      <c r="BD512" s="170"/>
      <c r="BE512" s="170"/>
      <c r="BF512" s="170"/>
      <c r="BI512" s="170"/>
      <c r="BS512" s="170"/>
      <c r="CC512" s="170"/>
      <c r="CM512" s="170"/>
      <c r="CW512" s="170"/>
      <c r="DG512" s="170"/>
      <c r="DQ512" s="170"/>
      <c r="EA512" s="170"/>
      <c r="EK512" s="170"/>
      <c r="EU512" s="170"/>
      <c r="FE512" s="170"/>
      <c r="FO512" s="170"/>
      <c r="FY512" s="170"/>
      <c r="GI512" s="170"/>
      <c r="GS512" s="170"/>
      <c r="HC512" s="170"/>
      <c r="HM512" s="170"/>
      <c r="HW512" s="170"/>
    </row>
    <row r="513" spans="1:231" s="3" customFormat="1" x14ac:dyDescent="0.25">
      <c r="A513" s="170"/>
      <c r="K513" s="170"/>
      <c r="U513" s="170"/>
      <c r="AE513" s="170"/>
      <c r="AO513" s="170"/>
      <c r="AY513" s="170"/>
      <c r="AZ513" s="170"/>
      <c r="BA513" s="170"/>
      <c r="BB513" s="170"/>
      <c r="BC513" s="170"/>
      <c r="BD513" s="170"/>
      <c r="BE513" s="170"/>
      <c r="BF513" s="170"/>
      <c r="BI513" s="170"/>
      <c r="BS513" s="170"/>
      <c r="CC513" s="170"/>
      <c r="CM513" s="170"/>
      <c r="CW513" s="170"/>
      <c r="DG513" s="170"/>
      <c r="DQ513" s="170"/>
      <c r="EA513" s="170"/>
      <c r="EK513" s="170"/>
      <c r="EU513" s="170"/>
      <c r="FE513" s="170"/>
      <c r="FO513" s="170"/>
      <c r="FY513" s="170"/>
      <c r="GI513" s="170"/>
      <c r="GS513" s="170"/>
      <c r="HC513" s="170"/>
      <c r="HM513" s="170"/>
      <c r="HW513" s="170"/>
    </row>
    <row r="514" spans="1:231" s="3" customFormat="1" x14ac:dyDescent="0.25">
      <c r="A514" s="170"/>
      <c r="K514" s="170"/>
      <c r="U514" s="170"/>
      <c r="AE514" s="170"/>
      <c r="AO514" s="170"/>
      <c r="AY514" s="170"/>
      <c r="AZ514" s="170"/>
      <c r="BA514" s="170"/>
      <c r="BB514" s="170"/>
      <c r="BC514" s="170"/>
      <c r="BD514" s="170"/>
      <c r="BE514" s="170"/>
      <c r="BF514" s="170"/>
      <c r="BI514" s="170"/>
      <c r="BS514" s="170"/>
      <c r="CC514" s="170"/>
      <c r="CM514" s="170"/>
      <c r="CW514" s="170"/>
      <c r="DG514" s="170"/>
      <c r="DQ514" s="170"/>
      <c r="EA514" s="170"/>
      <c r="EK514" s="170"/>
      <c r="EU514" s="170"/>
      <c r="FE514" s="170"/>
      <c r="FO514" s="170"/>
      <c r="FY514" s="170"/>
      <c r="GI514" s="170"/>
      <c r="GS514" s="170"/>
      <c r="HC514" s="170"/>
      <c r="HM514" s="170"/>
      <c r="HW514" s="170"/>
    </row>
    <row r="515" spans="1:231" s="3" customFormat="1" x14ac:dyDescent="0.25">
      <c r="A515" s="170"/>
      <c r="K515" s="170"/>
      <c r="U515" s="170"/>
      <c r="AE515" s="170"/>
      <c r="AO515" s="170"/>
      <c r="AY515" s="170"/>
      <c r="AZ515" s="170"/>
      <c r="BA515" s="170"/>
      <c r="BB515" s="170"/>
      <c r="BC515" s="170"/>
      <c r="BD515" s="170"/>
      <c r="BE515" s="170"/>
      <c r="BF515" s="170"/>
      <c r="BI515" s="170"/>
      <c r="BS515" s="170"/>
      <c r="CC515" s="170"/>
      <c r="CM515" s="170"/>
      <c r="CW515" s="170"/>
      <c r="DG515" s="170"/>
      <c r="DQ515" s="170"/>
      <c r="EA515" s="170"/>
      <c r="EK515" s="170"/>
      <c r="EU515" s="170"/>
      <c r="FE515" s="170"/>
      <c r="FO515" s="170"/>
      <c r="FY515" s="170"/>
      <c r="GI515" s="170"/>
      <c r="GS515" s="170"/>
      <c r="HC515" s="170"/>
      <c r="HM515" s="170"/>
      <c r="HW515" s="170"/>
    </row>
    <row r="516" spans="1:231" s="3" customFormat="1" x14ac:dyDescent="0.25">
      <c r="A516" s="170"/>
      <c r="K516" s="170"/>
      <c r="U516" s="170"/>
      <c r="AE516" s="170"/>
      <c r="AO516" s="170"/>
      <c r="AY516" s="170"/>
      <c r="AZ516" s="170"/>
      <c r="BA516" s="170"/>
      <c r="BB516" s="170"/>
      <c r="BC516" s="170"/>
      <c r="BD516" s="170"/>
      <c r="BE516" s="170"/>
      <c r="BF516" s="170"/>
      <c r="BI516" s="170"/>
      <c r="BS516" s="170"/>
      <c r="CC516" s="170"/>
      <c r="CM516" s="170"/>
      <c r="CW516" s="170"/>
      <c r="DG516" s="170"/>
      <c r="DQ516" s="170"/>
      <c r="EA516" s="170"/>
      <c r="EK516" s="170"/>
      <c r="EU516" s="170"/>
      <c r="FE516" s="170"/>
      <c r="FO516" s="170"/>
      <c r="FY516" s="170"/>
      <c r="GI516" s="170"/>
      <c r="GS516" s="170"/>
      <c r="HC516" s="170"/>
      <c r="HM516" s="170"/>
      <c r="HW516" s="170"/>
    </row>
    <row r="517" spans="1:231" s="3" customFormat="1" x14ac:dyDescent="0.25">
      <c r="A517" s="170"/>
      <c r="K517" s="170"/>
      <c r="U517" s="170"/>
      <c r="AE517" s="170"/>
      <c r="AO517" s="170"/>
      <c r="AY517" s="170"/>
      <c r="AZ517" s="170"/>
      <c r="BA517" s="170"/>
      <c r="BB517" s="170"/>
      <c r="BC517" s="170"/>
      <c r="BD517" s="170"/>
      <c r="BE517" s="170"/>
      <c r="BF517" s="170"/>
      <c r="BI517" s="170"/>
      <c r="BS517" s="170"/>
      <c r="CC517" s="170"/>
      <c r="CM517" s="170"/>
      <c r="CW517" s="170"/>
      <c r="DG517" s="170"/>
      <c r="DQ517" s="170"/>
      <c r="EA517" s="170"/>
      <c r="EK517" s="170"/>
      <c r="EU517" s="170"/>
      <c r="FE517" s="170"/>
      <c r="FO517" s="170"/>
      <c r="FY517" s="170"/>
      <c r="GI517" s="170"/>
      <c r="GS517" s="170"/>
      <c r="HC517" s="170"/>
      <c r="HM517" s="170"/>
      <c r="HW517" s="170"/>
    </row>
    <row r="518" spans="1:231" s="3" customFormat="1" x14ac:dyDescent="0.25">
      <c r="A518" s="170"/>
      <c r="K518" s="170"/>
      <c r="U518" s="170"/>
      <c r="AE518" s="170"/>
      <c r="AO518" s="170"/>
      <c r="AY518" s="170"/>
      <c r="AZ518" s="170"/>
      <c r="BA518" s="170"/>
      <c r="BB518" s="170"/>
      <c r="BC518" s="170"/>
      <c r="BD518" s="170"/>
      <c r="BE518" s="170"/>
      <c r="BF518" s="170"/>
      <c r="BI518" s="170"/>
      <c r="BS518" s="170"/>
      <c r="CC518" s="170"/>
      <c r="CM518" s="170"/>
      <c r="CW518" s="170"/>
      <c r="DG518" s="170"/>
      <c r="DQ518" s="170"/>
      <c r="EA518" s="170"/>
      <c r="EK518" s="170"/>
      <c r="EU518" s="170"/>
      <c r="FE518" s="170"/>
      <c r="FO518" s="170"/>
      <c r="FY518" s="170"/>
      <c r="GI518" s="170"/>
      <c r="GS518" s="170"/>
      <c r="HC518" s="170"/>
      <c r="HM518" s="170"/>
      <c r="HW518" s="170"/>
    </row>
    <row r="519" spans="1:231" s="3" customFormat="1" x14ac:dyDescent="0.25">
      <c r="A519" s="170"/>
      <c r="K519" s="170"/>
      <c r="U519" s="170"/>
      <c r="AE519" s="170"/>
      <c r="AO519" s="170"/>
      <c r="AY519" s="170"/>
      <c r="AZ519" s="170"/>
      <c r="BA519" s="170"/>
      <c r="BB519" s="170"/>
      <c r="BC519" s="170"/>
      <c r="BD519" s="170"/>
      <c r="BE519" s="170"/>
      <c r="BF519" s="170"/>
      <c r="BI519" s="170"/>
      <c r="BS519" s="170"/>
      <c r="CC519" s="170"/>
      <c r="CM519" s="170"/>
      <c r="CW519" s="170"/>
      <c r="DG519" s="170"/>
      <c r="DQ519" s="170"/>
      <c r="EA519" s="170"/>
      <c r="EK519" s="170"/>
      <c r="EU519" s="170"/>
      <c r="FE519" s="170"/>
      <c r="FO519" s="170"/>
      <c r="FY519" s="170"/>
      <c r="GI519" s="170"/>
      <c r="GS519" s="170"/>
      <c r="HC519" s="170"/>
      <c r="HM519" s="170"/>
      <c r="HW519" s="170"/>
    </row>
    <row r="520" spans="1:231" s="3" customFormat="1" x14ac:dyDescent="0.25">
      <c r="A520" s="170"/>
      <c r="K520" s="170"/>
      <c r="U520" s="170"/>
      <c r="AE520" s="170"/>
      <c r="AO520" s="170"/>
      <c r="AY520" s="170"/>
      <c r="AZ520" s="170"/>
      <c r="BA520" s="170"/>
      <c r="BB520" s="170"/>
      <c r="BC520" s="170"/>
      <c r="BD520" s="170"/>
      <c r="BE520" s="170"/>
      <c r="BF520" s="170"/>
      <c r="BI520" s="170"/>
      <c r="BS520" s="170"/>
      <c r="CC520" s="170"/>
      <c r="CM520" s="170"/>
      <c r="CW520" s="170"/>
      <c r="DG520" s="170"/>
      <c r="DQ520" s="170"/>
      <c r="EA520" s="170"/>
      <c r="EK520" s="170"/>
      <c r="EU520" s="170"/>
      <c r="FE520" s="170"/>
      <c r="FO520" s="170"/>
      <c r="FY520" s="170"/>
      <c r="GI520" s="170"/>
      <c r="GS520" s="170"/>
      <c r="HC520" s="170"/>
      <c r="HM520" s="170"/>
      <c r="HW520" s="170"/>
    </row>
    <row r="521" spans="1:231" s="3" customFormat="1" x14ac:dyDescent="0.25">
      <c r="A521" s="170"/>
      <c r="K521" s="170"/>
      <c r="U521" s="170"/>
      <c r="AE521" s="170"/>
      <c r="AO521" s="170"/>
      <c r="AY521" s="170"/>
      <c r="AZ521" s="170"/>
      <c r="BA521" s="170"/>
      <c r="BB521" s="170"/>
      <c r="BC521" s="170"/>
      <c r="BD521" s="170"/>
      <c r="BE521" s="170"/>
      <c r="BF521" s="170"/>
      <c r="BI521" s="170"/>
      <c r="BS521" s="170"/>
      <c r="CC521" s="170"/>
      <c r="CM521" s="170"/>
      <c r="CW521" s="170"/>
      <c r="DG521" s="170"/>
      <c r="DQ521" s="170"/>
      <c r="EA521" s="170"/>
      <c r="EK521" s="170"/>
      <c r="EU521" s="170"/>
      <c r="FE521" s="170"/>
      <c r="FO521" s="170"/>
      <c r="FY521" s="170"/>
      <c r="GI521" s="170"/>
      <c r="GS521" s="170"/>
      <c r="HC521" s="170"/>
      <c r="HM521" s="170"/>
      <c r="HW521" s="170"/>
    </row>
    <row r="522" spans="1:231" s="3" customFormat="1" x14ac:dyDescent="0.25">
      <c r="A522" s="170"/>
      <c r="K522" s="170"/>
      <c r="U522" s="170"/>
      <c r="AE522" s="170"/>
      <c r="AO522" s="170"/>
      <c r="AY522" s="170"/>
      <c r="AZ522" s="170"/>
      <c r="BA522" s="170"/>
      <c r="BB522" s="170"/>
      <c r="BC522" s="170"/>
      <c r="BD522" s="170"/>
      <c r="BE522" s="170"/>
      <c r="BF522" s="170"/>
      <c r="BI522" s="170"/>
      <c r="BS522" s="170"/>
      <c r="CC522" s="170"/>
      <c r="CM522" s="170"/>
      <c r="CW522" s="170"/>
      <c r="DG522" s="170"/>
      <c r="DQ522" s="170"/>
      <c r="EA522" s="170"/>
      <c r="EK522" s="170"/>
      <c r="EU522" s="170"/>
      <c r="FE522" s="170"/>
      <c r="FO522" s="170"/>
      <c r="FY522" s="170"/>
      <c r="GI522" s="170"/>
      <c r="GS522" s="170"/>
      <c r="HC522" s="170"/>
      <c r="HM522" s="170"/>
      <c r="HW522" s="170"/>
    </row>
    <row r="523" spans="1:231" s="3" customFormat="1" x14ac:dyDescent="0.25">
      <c r="A523" s="170"/>
      <c r="K523" s="170"/>
      <c r="U523" s="170"/>
      <c r="AE523" s="170"/>
      <c r="AO523" s="170"/>
      <c r="AY523" s="170"/>
      <c r="AZ523" s="170"/>
      <c r="BA523" s="170"/>
      <c r="BB523" s="170"/>
      <c r="BC523" s="170"/>
      <c r="BD523" s="170"/>
      <c r="BE523" s="170"/>
      <c r="BF523" s="170"/>
      <c r="BI523" s="170"/>
      <c r="BS523" s="170"/>
      <c r="CC523" s="170"/>
      <c r="CM523" s="170"/>
      <c r="CW523" s="170"/>
      <c r="DG523" s="170"/>
      <c r="DQ523" s="170"/>
      <c r="EA523" s="170"/>
      <c r="EK523" s="170"/>
      <c r="EU523" s="170"/>
      <c r="FE523" s="170"/>
      <c r="FO523" s="170"/>
      <c r="FY523" s="170"/>
      <c r="GI523" s="170"/>
      <c r="GS523" s="170"/>
      <c r="HC523" s="170"/>
      <c r="HM523" s="170"/>
      <c r="HW523" s="170"/>
    </row>
    <row r="524" spans="1:231" s="3" customFormat="1" x14ac:dyDescent="0.25">
      <c r="A524" s="170"/>
      <c r="K524" s="170"/>
      <c r="U524" s="170"/>
      <c r="AE524" s="170"/>
      <c r="AO524" s="170"/>
      <c r="AY524" s="170"/>
      <c r="AZ524" s="170"/>
      <c r="BA524" s="170"/>
      <c r="BB524" s="170"/>
      <c r="BC524" s="170"/>
      <c r="BD524" s="170"/>
      <c r="BE524" s="170"/>
      <c r="BF524" s="170"/>
      <c r="BI524" s="170"/>
      <c r="BS524" s="170"/>
      <c r="CC524" s="170"/>
      <c r="CM524" s="170"/>
      <c r="CW524" s="170"/>
      <c r="DG524" s="170"/>
      <c r="DQ524" s="170"/>
      <c r="EA524" s="170"/>
      <c r="EK524" s="170"/>
      <c r="EU524" s="170"/>
      <c r="FE524" s="170"/>
      <c r="FO524" s="170"/>
      <c r="FY524" s="170"/>
      <c r="GI524" s="170"/>
      <c r="GS524" s="170"/>
      <c r="HC524" s="170"/>
      <c r="HM524" s="170"/>
      <c r="HW524" s="170"/>
    </row>
    <row r="525" spans="1:231" s="3" customFormat="1" x14ac:dyDescent="0.25">
      <c r="A525" s="170"/>
      <c r="K525" s="170"/>
      <c r="U525" s="170"/>
      <c r="AE525" s="170"/>
      <c r="AO525" s="170"/>
      <c r="AY525" s="170"/>
      <c r="AZ525" s="170"/>
      <c r="BA525" s="170"/>
      <c r="BB525" s="170"/>
      <c r="BC525" s="170"/>
      <c r="BD525" s="170"/>
      <c r="BE525" s="170"/>
      <c r="BF525" s="170"/>
      <c r="BI525" s="170"/>
      <c r="BS525" s="170"/>
      <c r="CC525" s="170"/>
      <c r="CM525" s="170"/>
      <c r="CW525" s="170"/>
      <c r="DG525" s="170"/>
      <c r="DQ525" s="170"/>
      <c r="EA525" s="170"/>
      <c r="EK525" s="170"/>
      <c r="EU525" s="170"/>
      <c r="FE525" s="170"/>
      <c r="FO525" s="170"/>
      <c r="FY525" s="170"/>
      <c r="GI525" s="170"/>
      <c r="GS525" s="170"/>
      <c r="HC525" s="170"/>
      <c r="HM525" s="170"/>
      <c r="HW525" s="170"/>
    </row>
    <row r="526" spans="1:231" s="3" customFormat="1" x14ac:dyDescent="0.25">
      <c r="A526" s="170"/>
      <c r="K526" s="170"/>
      <c r="U526" s="170"/>
      <c r="AE526" s="170"/>
      <c r="AO526" s="170"/>
      <c r="AY526" s="170"/>
      <c r="AZ526" s="170"/>
      <c r="BA526" s="170"/>
      <c r="BB526" s="170"/>
      <c r="BC526" s="170"/>
      <c r="BD526" s="170"/>
      <c r="BE526" s="170"/>
      <c r="BF526" s="170"/>
      <c r="BI526" s="170"/>
      <c r="BS526" s="170"/>
      <c r="CC526" s="170"/>
      <c r="CM526" s="170"/>
      <c r="CW526" s="170"/>
      <c r="DG526" s="170"/>
      <c r="DQ526" s="170"/>
      <c r="EA526" s="170"/>
      <c r="EK526" s="170"/>
      <c r="EU526" s="170"/>
      <c r="FE526" s="170"/>
      <c r="FO526" s="170"/>
      <c r="FY526" s="170"/>
      <c r="GI526" s="170"/>
      <c r="GS526" s="170"/>
      <c r="HC526" s="170"/>
      <c r="HM526" s="170"/>
      <c r="HW526" s="170"/>
    </row>
    <row r="527" spans="1:231" s="3" customFormat="1" x14ac:dyDescent="0.25">
      <c r="A527" s="170"/>
      <c r="K527" s="170"/>
      <c r="U527" s="170"/>
      <c r="AE527" s="170"/>
      <c r="AO527" s="170"/>
      <c r="AY527" s="170"/>
      <c r="AZ527" s="170"/>
      <c r="BA527" s="170"/>
      <c r="BB527" s="170"/>
      <c r="BC527" s="170"/>
      <c r="BD527" s="170"/>
      <c r="BE527" s="170"/>
      <c r="BF527" s="170"/>
      <c r="BI527" s="170"/>
      <c r="BS527" s="170"/>
      <c r="CC527" s="170"/>
      <c r="CM527" s="170"/>
      <c r="CW527" s="170"/>
      <c r="DG527" s="170"/>
      <c r="DQ527" s="170"/>
      <c r="EA527" s="170"/>
      <c r="EK527" s="170"/>
      <c r="EU527" s="170"/>
      <c r="FE527" s="170"/>
      <c r="FO527" s="170"/>
      <c r="FY527" s="170"/>
      <c r="GI527" s="170"/>
      <c r="GS527" s="170"/>
      <c r="HC527" s="170"/>
      <c r="HM527" s="170"/>
      <c r="HW527" s="170"/>
    </row>
    <row r="528" spans="1:231" s="3" customFormat="1" x14ac:dyDescent="0.25">
      <c r="A528" s="170"/>
      <c r="K528" s="170"/>
      <c r="U528" s="170"/>
      <c r="AE528" s="170"/>
      <c r="AO528" s="170"/>
      <c r="AY528" s="170"/>
      <c r="AZ528" s="170"/>
      <c r="BA528" s="170"/>
      <c r="BB528" s="170"/>
      <c r="BC528" s="170"/>
      <c r="BD528" s="170"/>
      <c r="BE528" s="170"/>
      <c r="BF528" s="170"/>
      <c r="BI528" s="170"/>
      <c r="BS528" s="170"/>
      <c r="CC528" s="170"/>
      <c r="CM528" s="170"/>
      <c r="CW528" s="170"/>
      <c r="DG528" s="170"/>
      <c r="DQ528" s="170"/>
      <c r="EA528" s="170"/>
      <c r="EK528" s="170"/>
      <c r="EU528" s="170"/>
      <c r="FE528" s="170"/>
      <c r="FO528" s="170"/>
      <c r="FY528" s="170"/>
      <c r="GI528" s="170"/>
      <c r="GS528" s="170"/>
      <c r="HC528" s="170"/>
      <c r="HM528" s="170"/>
      <c r="HW528" s="170"/>
    </row>
    <row r="529" spans="1:231" s="3" customFormat="1" x14ac:dyDescent="0.25">
      <c r="A529" s="170"/>
      <c r="K529" s="170"/>
      <c r="U529" s="170"/>
      <c r="AE529" s="170"/>
      <c r="AO529" s="170"/>
      <c r="AY529" s="170"/>
      <c r="AZ529" s="170"/>
      <c r="BA529" s="170"/>
      <c r="BB529" s="170"/>
      <c r="BC529" s="170"/>
      <c r="BD529" s="170"/>
      <c r="BE529" s="170"/>
      <c r="BF529" s="170"/>
      <c r="BI529" s="170"/>
      <c r="BS529" s="170"/>
      <c r="CC529" s="170"/>
      <c r="CM529" s="170"/>
      <c r="CW529" s="170"/>
      <c r="DG529" s="170"/>
      <c r="DQ529" s="170"/>
      <c r="EA529" s="170"/>
      <c r="EK529" s="170"/>
      <c r="EU529" s="170"/>
      <c r="FE529" s="170"/>
      <c r="FO529" s="170"/>
      <c r="FY529" s="170"/>
      <c r="GI529" s="170"/>
      <c r="GS529" s="170"/>
      <c r="HC529" s="170"/>
      <c r="HM529" s="170"/>
      <c r="HW529" s="170"/>
    </row>
    <row r="530" spans="1:231" s="3" customFormat="1" x14ac:dyDescent="0.25">
      <c r="A530" s="170"/>
      <c r="K530" s="170"/>
      <c r="U530" s="170"/>
      <c r="AE530" s="170"/>
      <c r="AO530" s="170"/>
      <c r="AY530" s="170"/>
      <c r="AZ530" s="170"/>
      <c r="BA530" s="170"/>
      <c r="BB530" s="170"/>
      <c r="BC530" s="170"/>
      <c r="BD530" s="170"/>
      <c r="BE530" s="170"/>
      <c r="BF530" s="170"/>
      <c r="BI530" s="170"/>
      <c r="BS530" s="170"/>
      <c r="CC530" s="170"/>
      <c r="CM530" s="170"/>
      <c r="CW530" s="170"/>
      <c r="DG530" s="170"/>
      <c r="DQ530" s="170"/>
      <c r="EA530" s="170"/>
      <c r="EK530" s="170"/>
      <c r="EU530" s="170"/>
      <c r="FE530" s="170"/>
      <c r="FO530" s="170"/>
      <c r="FY530" s="170"/>
      <c r="GI530" s="170"/>
      <c r="GS530" s="170"/>
      <c r="HC530" s="170"/>
      <c r="HM530" s="170"/>
      <c r="HW530" s="170"/>
    </row>
    <row r="531" spans="1:231" s="3" customFormat="1" x14ac:dyDescent="0.25">
      <c r="A531" s="170"/>
      <c r="K531" s="170"/>
      <c r="U531" s="170"/>
      <c r="AE531" s="170"/>
      <c r="AO531" s="170"/>
      <c r="AY531" s="170"/>
      <c r="AZ531" s="170"/>
      <c r="BA531" s="170"/>
      <c r="BB531" s="170"/>
      <c r="BC531" s="170"/>
      <c r="BD531" s="170"/>
      <c r="BE531" s="170"/>
      <c r="BF531" s="170"/>
      <c r="BI531" s="170"/>
      <c r="BS531" s="170"/>
      <c r="CC531" s="170"/>
      <c r="CM531" s="170"/>
      <c r="CW531" s="170"/>
      <c r="DG531" s="170"/>
      <c r="DQ531" s="170"/>
      <c r="EA531" s="170"/>
      <c r="EK531" s="170"/>
      <c r="EU531" s="170"/>
      <c r="FE531" s="170"/>
      <c r="FO531" s="170"/>
      <c r="FY531" s="170"/>
      <c r="GI531" s="170"/>
      <c r="GS531" s="170"/>
      <c r="HC531" s="170"/>
      <c r="HM531" s="170"/>
      <c r="HW531" s="170"/>
    </row>
    <row r="532" spans="1:231" s="3" customFormat="1" x14ac:dyDescent="0.25">
      <c r="A532" s="170"/>
      <c r="K532" s="170"/>
      <c r="U532" s="170"/>
      <c r="AE532" s="170"/>
      <c r="AO532" s="170"/>
      <c r="AY532" s="170"/>
      <c r="AZ532" s="170"/>
      <c r="BA532" s="170"/>
      <c r="BB532" s="170"/>
      <c r="BC532" s="170"/>
      <c r="BD532" s="170"/>
      <c r="BE532" s="170"/>
      <c r="BF532" s="170"/>
      <c r="BI532" s="170"/>
      <c r="BS532" s="170"/>
      <c r="CC532" s="170"/>
      <c r="CM532" s="170"/>
      <c r="CW532" s="170"/>
      <c r="DG532" s="170"/>
      <c r="DQ532" s="170"/>
      <c r="EA532" s="170"/>
      <c r="EK532" s="170"/>
      <c r="EU532" s="170"/>
      <c r="FE532" s="170"/>
      <c r="FO532" s="170"/>
      <c r="FY532" s="170"/>
      <c r="GI532" s="170"/>
      <c r="GS532" s="170"/>
      <c r="HC532" s="170"/>
      <c r="HM532" s="170"/>
      <c r="HW532" s="170"/>
    </row>
    <row r="533" spans="1:231" s="3" customFormat="1" x14ac:dyDescent="0.25">
      <c r="A533" s="170"/>
      <c r="K533" s="170"/>
      <c r="U533" s="170"/>
      <c r="AE533" s="170"/>
      <c r="AO533" s="170"/>
      <c r="AY533" s="170"/>
      <c r="AZ533" s="170"/>
      <c r="BA533" s="170"/>
      <c r="BB533" s="170"/>
      <c r="BC533" s="170"/>
      <c r="BD533" s="170"/>
      <c r="BE533" s="170"/>
      <c r="BF533" s="170"/>
      <c r="BI533" s="170"/>
      <c r="BS533" s="170"/>
      <c r="CC533" s="170"/>
      <c r="CM533" s="170"/>
      <c r="CW533" s="170"/>
      <c r="DG533" s="170"/>
      <c r="DQ533" s="170"/>
      <c r="EA533" s="170"/>
      <c r="EK533" s="170"/>
      <c r="EU533" s="170"/>
      <c r="FE533" s="170"/>
      <c r="FO533" s="170"/>
      <c r="FY533" s="170"/>
      <c r="GI533" s="170"/>
      <c r="GS533" s="170"/>
      <c r="HC533" s="170"/>
      <c r="HM533" s="170"/>
      <c r="HW533" s="170"/>
    </row>
    <row r="534" spans="1:231" s="3" customFormat="1" x14ac:dyDescent="0.25">
      <c r="A534" s="170"/>
      <c r="K534" s="170"/>
      <c r="U534" s="170"/>
      <c r="AE534" s="170"/>
      <c r="AO534" s="170"/>
      <c r="AY534" s="170"/>
      <c r="AZ534" s="170"/>
      <c r="BA534" s="170"/>
      <c r="BB534" s="170"/>
      <c r="BC534" s="170"/>
      <c r="BD534" s="170"/>
      <c r="BE534" s="170"/>
      <c r="BF534" s="170"/>
      <c r="BI534" s="170"/>
      <c r="BS534" s="170"/>
      <c r="CC534" s="170"/>
      <c r="CM534" s="170"/>
      <c r="CW534" s="170"/>
      <c r="DG534" s="170"/>
      <c r="DQ534" s="170"/>
      <c r="EA534" s="170"/>
      <c r="EK534" s="170"/>
      <c r="EU534" s="170"/>
      <c r="FE534" s="170"/>
      <c r="FO534" s="170"/>
      <c r="FY534" s="170"/>
      <c r="GI534" s="170"/>
      <c r="GS534" s="170"/>
      <c r="HC534" s="170"/>
      <c r="HM534" s="170"/>
      <c r="HW534" s="170"/>
    </row>
    <row r="535" spans="1:231" s="3" customFormat="1" x14ac:dyDescent="0.25">
      <c r="A535" s="170"/>
      <c r="K535" s="170"/>
      <c r="U535" s="170"/>
      <c r="AE535" s="170"/>
      <c r="AO535" s="170"/>
      <c r="AY535" s="170"/>
      <c r="AZ535" s="170"/>
      <c r="BA535" s="170"/>
      <c r="BB535" s="170"/>
      <c r="BC535" s="170"/>
      <c r="BD535" s="170"/>
      <c r="BE535" s="170"/>
      <c r="BF535" s="170"/>
      <c r="BI535" s="170"/>
      <c r="BS535" s="170"/>
      <c r="CC535" s="170"/>
      <c r="CM535" s="170"/>
      <c r="CW535" s="170"/>
      <c r="DG535" s="170"/>
      <c r="DQ535" s="170"/>
      <c r="EA535" s="170"/>
      <c r="EK535" s="170"/>
      <c r="EU535" s="170"/>
      <c r="FE535" s="170"/>
      <c r="FO535" s="170"/>
      <c r="FY535" s="170"/>
      <c r="GI535" s="170"/>
      <c r="GS535" s="170"/>
      <c r="HC535" s="170"/>
      <c r="HM535" s="170"/>
      <c r="HW535" s="170"/>
    </row>
    <row r="536" spans="1:231" s="3" customFormat="1" x14ac:dyDescent="0.25">
      <c r="A536" s="170"/>
      <c r="K536" s="170"/>
      <c r="U536" s="170"/>
      <c r="AE536" s="170"/>
      <c r="AO536" s="170"/>
      <c r="AY536" s="170"/>
      <c r="AZ536" s="170"/>
      <c r="BA536" s="170"/>
      <c r="BB536" s="170"/>
      <c r="BC536" s="170"/>
      <c r="BD536" s="170"/>
      <c r="BE536" s="170"/>
      <c r="BF536" s="170"/>
      <c r="BI536" s="170"/>
      <c r="BS536" s="170"/>
      <c r="CC536" s="170"/>
      <c r="CM536" s="170"/>
      <c r="CW536" s="170"/>
      <c r="DG536" s="170"/>
      <c r="DQ536" s="170"/>
      <c r="EA536" s="170"/>
      <c r="EK536" s="170"/>
      <c r="EU536" s="170"/>
      <c r="FE536" s="170"/>
      <c r="FO536" s="170"/>
      <c r="FY536" s="170"/>
      <c r="GI536" s="170"/>
      <c r="GS536" s="170"/>
      <c r="HC536" s="170"/>
      <c r="HM536" s="170"/>
      <c r="HW536" s="170"/>
    </row>
    <row r="537" spans="1:231" s="3" customFormat="1" x14ac:dyDescent="0.25">
      <c r="A537" s="170"/>
      <c r="K537" s="170"/>
      <c r="U537" s="170"/>
      <c r="AE537" s="170"/>
      <c r="AO537" s="170"/>
      <c r="AY537" s="170"/>
      <c r="AZ537" s="170"/>
      <c r="BA537" s="170"/>
      <c r="BB537" s="170"/>
      <c r="BC537" s="170"/>
      <c r="BD537" s="170"/>
      <c r="BE537" s="170"/>
      <c r="BF537" s="170"/>
      <c r="BI537" s="170"/>
      <c r="BS537" s="170"/>
      <c r="CC537" s="170"/>
      <c r="CM537" s="170"/>
      <c r="CW537" s="170"/>
      <c r="DG537" s="170"/>
      <c r="DQ537" s="170"/>
      <c r="EA537" s="170"/>
      <c r="EK537" s="170"/>
      <c r="EU537" s="170"/>
      <c r="FE537" s="170"/>
      <c r="FO537" s="170"/>
      <c r="FY537" s="170"/>
      <c r="GI537" s="170"/>
      <c r="GS537" s="170"/>
      <c r="HC537" s="170"/>
      <c r="HM537" s="170"/>
      <c r="HW537" s="170"/>
    </row>
    <row r="538" spans="1:231" s="3" customFormat="1" x14ac:dyDescent="0.25">
      <c r="A538" s="170"/>
      <c r="K538" s="170"/>
      <c r="U538" s="170"/>
      <c r="AE538" s="170"/>
      <c r="AO538" s="170"/>
      <c r="AY538" s="170"/>
      <c r="AZ538" s="170"/>
      <c r="BA538" s="170"/>
      <c r="BB538" s="170"/>
      <c r="BC538" s="170"/>
      <c r="BD538" s="170"/>
      <c r="BE538" s="170"/>
      <c r="BF538" s="170"/>
      <c r="BI538" s="170"/>
      <c r="BS538" s="170"/>
      <c r="CC538" s="170"/>
      <c r="CM538" s="170"/>
      <c r="CW538" s="170"/>
      <c r="DG538" s="170"/>
      <c r="DQ538" s="170"/>
      <c r="EA538" s="170"/>
      <c r="EK538" s="170"/>
      <c r="EU538" s="170"/>
      <c r="FE538" s="170"/>
      <c r="FO538" s="170"/>
      <c r="FY538" s="170"/>
      <c r="GI538" s="170"/>
      <c r="GS538" s="170"/>
      <c r="HC538" s="170"/>
      <c r="HM538" s="170"/>
      <c r="HW538" s="170"/>
    </row>
    <row r="539" spans="1:231" s="3" customFormat="1" x14ac:dyDescent="0.25">
      <c r="A539" s="170"/>
      <c r="K539" s="170"/>
      <c r="U539" s="170"/>
      <c r="AE539" s="170"/>
      <c r="AO539" s="170"/>
      <c r="AY539" s="170"/>
      <c r="AZ539" s="170"/>
      <c r="BA539" s="170"/>
      <c r="BB539" s="170"/>
      <c r="BC539" s="170"/>
      <c r="BD539" s="170"/>
      <c r="BE539" s="170"/>
      <c r="BF539" s="170"/>
      <c r="BI539" s="170"/>
      <c r="BS539" s="170"/>
      <c r="CC539" s="170"/>
      <c r="CM539" s="170"/>
      <c r="CW539" s="170"/>
      <c r="DG539" s="170"/>
      <c r="DQ539" s="170"/>
      <c r="EA539" s="170"/>
      <c r="EK539" s="170"/>
      <c r="EU539" s="170"/>
      <c r="FE539" s="170"/>
      <c r="FO539" s="170"/>
      <c r="FY539" s="170"/>
      <c r="GI539" s="170"/>
      <c r="GS539" s="170"/>
      <c r="HC539" s="170"/>
      <c r="HM539" s="170"/>
      <c r="HW539" s="170"/>
    </row>
    <row r="540" spans="1:231" s="3" customFormat="1" x14ac:dyDescent="0.25">
      <c r="A540" s="170"/>
      <c r="K540" s="170"/>
      <c r="U540" s="170"/>
      <c r="AE540" s="170"/>
      <c r="AO540" s="170"/>
      <c r="AY540" s="170"/>
      <c r="AZ540" s="170"/>
      <c r="BA540" s="170"/>
      <c r="BB540" s="170"/>
      <c r="BC540" s="170"/>
      <c r="BD540" s="170"/>
      <c r="BE540" s="170"/>
      <c r="BF540" s="170"/>
      <c r="BI540" s="170"/>
      <c r="BS540" s="170"/>
      <c r="CC540" s="170"/>
      <c r="CM540" s="170"/>
      <c r="CW540" s="170"/>
      <c r="DG540" s="170"/>
      <c r="DQ540" s="170"/>
      <c r="EA540" s="170"/>
      <c r="EK540" s="170"/>
      <c r="EU540" s="170"/>
      <c r="FE540" s="170"/>
      <c r="FO540" s="170"/>
      <c r="FY540" s="170"/>
      <c r="GI540" s="170"/>
      <c r="GS540" s="170"/>
      <c r="HC540" s="170"/>
      <c r="HM540" s="170"/>
      <c r="HW540" s="170"/>
    </row>
    <row r="541" spans="1:231" s="3" customFormat="1" x14ac:dyDescent="0.25">
      <c r="A541" s="170"/>
      <c r="K541" s="170"/>
      <c r="U541" s="170"/>
      <c r="AE541" s="170"/>
      <c r="AO541" s="170"/>
      <c r="AY541" s="170"/>
      <c r="AZ541" s="170"/>
      <c r="BA541" s="170"/>
      <c r="BB541" s="170"/>
      <c r="BC541" s="170"/>
      <c r="BD541" s="170"/>
      <c r="BE541" s="170"/>
      <c r="BF541" s="170"/>
      <c r="BI541" s="170"/>
      <c r="BS541" s="170"/>
      <c r="CC541" s="170"/>
      <c r="CM541" s="170"/>
      <c r="CW541" s="170"/>
      <c r="DG541" s="170"/>
      <c r="DQ541" s="170"/>
      <c r="EA541" s="170"/>
      <c r="EK541" s="170"/>
      <c r="EU541" s="170"/>
      <c r="FE541" s="170"/>
      <c r="FO541" s="170"/>
      <c r="FY541" s="170"/>
      <c r="GI541" s="170"/>
      <c r="GS541" s="170"/>
      <c r="HC541" s="170"/>
      <c r="HM541" s="170"/>
      <c r="HW541" s="170"/>
    </row>
    <row r="542" spans="1:231" s="3" customFormat="1" x14ac:dyDescent="0.25">
      <c r="A542" s="170"/>
      <c r="K542" s="170"/>
      <c r="U542" s="170"/>
      <c r="AE542" s="170"/>
      <c r="AO542" s="170"/>
      <c r="AY542" s="170"/>
      <c r="AZ542" s="170"/>
      <c r="BA542" s="170"/>
      <c r="BB542" s="170"/>
      <c r="BC542" s="170"/>
      <c r="BD542" s="170"/>
      <c r="BE542" s="170"/>
      <c r="BF542" s="170"/>
      <c r="BI542" s="170"/>
      <c r="BS542" s="170"/>
      <c r="CC542" s="170"/>
      <c r="CM542" s="170"/>
      <c r="CW542" s="170"/>
      <c r="DG542" s="170"/>
      <c r="DQ542" s="170"/>
      <c r="EA542" s="170"/>
      <c r="EK542" s="170"/>
      <c r="EU542" s="170"/>
      <c r="FE542" s="170"/>
      <c r="FO542" s="170"/>
      <c r="FY542" s="170"/>
      <c r="GI542" s="170"/>
      <c r="GS542" s="170"/>
      <c r="HC542" s="170"/>
      <c r="HM542" s="170"/>
      <c r="HW542" s="170"/>
    </row>
    <row r="543" spans="1:231" s="3" customFormat="1" x14ac:dyDescent="0.25">
      <c r="A543" s="170"/>
      <c r="K543" s="170"/>
      <c r="U543" s="170"/>
      <c r="AE543" s="170"/>
      <c r="AO543" s="170"/>
      <c r="AY543" s="170"/>
      <c r="AZ543" s="170"/>
      <c r="BA543" s="170"/>
      <c r="BB543" s="170"/>
      <c r="BC543" s="170"/>
      <c r="BD543" s="170"/>
      <c r="BE543" s="170"/>
      <c r="BF543" s="170"/>
      <c r="BI543" s="170"/>
      <c r="BS543" s="170"/>
      <c r="CC543" s="170"/>
      <c r="CM543" s="170"/>
      <c r="CW543" s="170"/>
      <c r="DG543" s="170"/>
      <c r="DQ543" s="170"/>
      <c r="EA543" s="170"/>
      <c r="EK543" s="170"/>
      <c r="EU543" s="170"/>
      <c r="FE543" s="170"/>
      <c r="FO543" s="170"/>
      <c r="FY543" s="170"/>
      <c r="GI543" s="170"/>
      <c r="GS543" s="170"/>
      <c r="HC543" s="170"/>
      <c r="HM543" s="170"/>
      <c r="HW543" s="170"/>
    </row>
    <row r="544" spans="1:231" s="3" customFormat="1" x14ac:dyDescent="0.25">
      <c r="A544" s="170"/>
      <c r="K544" s="170"/>
      <c r="U544" s="170"/>
      <c r="AE544" s="170"/>
      <c r="AO544" s="170"/>
      <c r="AY544" s="170"/>
      <c r="AZ544" s="170"/>
      <c r="BA544" s="170"/>
      <c r="BB544" s="170"/>
      <c r="BC544" s="170"/>
      <c r="BD544" s="170"/>
      <c r="BE544" s="170"/>
      <c r="BF544" s="170"/>
      <c r="BI544" s="170"/>
      <c r="BS544" s="170"/>
      <c r="CC544" s="170"/>
      <c r="CM544" s="170"/>
      <c r="CW544" s="170"/>
      <c r="DG544" s="170"/>
      <c r="DQ544" s="170"/>
      <c r="EA544" s="170"/>
      <c r="EK544" s="170"/>
      <c r="EU544" s="170"/>
      <c r="FE544" s="170"/>
      <c r="FO544" s="170"/>
      <c r="FY544" s="170"/>
      <c r="GI544" s="170"/>
      <c r="GS544" s="170"/>
      <c r="HC544" s="170"/>
      <c r="HM544" s="170"/>
      <c r="HW544" s="170"/>
    </row>
    <row r="545" spans="1:231" s="3" customFormat="1" x14ac:dyDescent="0.25">
      <c r="A545" s="170"/>
      <c r="K545" s="170"/>
      <c r="U545" s="170"/>
      <c r="AE545" s="170"/>
      <c r="AO545" s="170"/>
      <c r="AY545" s="170"/>
      <c r="AZ545" s="170"/>
      <c r="BA545" s="170"/>
      <c r="BB545" s="170"/>
      <c r="BC545" s="170"/>
      <c r="BD545" s="170"/>
      <c r="BE545" s="170"/>
      <c r="BF545" s="170"/>
      <c r="BI545" s="170"/>
      <c r="BS545" s="170"/>
      <c r="CC545" s="170"/>
      <c r="CM545" s="170"/>
      <c r="CW545" s="170"/>
      <c r="DG545" s="170"/>
      <c r="DQ545" s="170"/>
      <c r="EA545" s="170"/>
      <c r="EK545" s="170"/>
      <c r="EU545" s="170"/>
      <c r="FE545" s="170"/>
      <c r="FO545" s="170"/>
      <c r="FY545" s="170"/>
      <c r="GI545" s="170"/>
      <c r="GS545" s="170"/>
      <c r="HC545" s="170"/>
      <c r="HM545" s="170"/>
      <c r="HW545" s="170"/>
    </row>
    <row r="546" spans="1:231" s="3" customFormat="1" x14ac:dyDescent="0.25">
      <c r="A546" s="170"/>
      <c r="K546" s="170"/>
      <c r="U546" s="170"/>
      <c r="AE546" s="170"/>
      <c r="AO546" s="170"/>
      <c r="AY546" s="170"/>
      <c r="AZ546" s="170"/>
      <c r="BA546" s="170"/>
      <c r="BB546" s="170"/>
      <c r="BC546" s="170"/>
      <c r="BD546" s="170"/>
      <c r="BE546" s="170"/>
      <c r="BF546" s="170"/>
      <c r="BI546" s="170"/>
      <c r="BS546" s="170"/>
      <c r="CC546" s="170"/>
      <c r="CM546" s="170"/>
      <c r="CW546" s="170"/>
      <c r="DG546" s="170"/>
      <c r="DQ546" s="170"/>
      <c r="EA546" s="170"/>
      <c r="EK546" s="170"/>
      <c r="EU546" s="170"/>
      <c r="FE546" s="170"/>
      <c r="FO546" s="170"/>
      <c r="FY546" s="170"/>
      <c r="GI546" s="170"/>
      <c r="GS546" s="170"/>
      <c r="HC546" s="170"/>
      <c r="HM546" s="170"/>
      <c r="HW546" s="170"/>
    </row>
    <row r="547" spans="1:231" s="3" customFormat="1" x14ac:dyDescent="0.25">
      <c r="A547" s="170"/>
      <c r="K547" s="170"/>
      <c r="U547" s="170"/>
      <c r="AE547" s="170"/>
      <c r="AO547" s="170"/>
      <c r="AY547" s="170"/>
      <c r="AZ547" s="170"/>
      <c r="BA547" s="170"/>
      <c r="BB547" s="170"/>
      <c r="BC547" s="170"/>
      <c r="BD547" s="170"/>
      <c r="BE547" s="170"/>
      <c r="BF547" s="170"/>
      <c r="BI547" s="170"/>
      <c r="BS547" s="170"/>
      <c r="CC547" s="170"/>
      <c r="CM547" s="170"/>
      <c r="CW547" s="170"/>
      <c r="DG547" s="170"/>
      <c r="DQ547" s="170"/>
      <c r="EA547" s="170"/>
      <c r="EK547" s="170"/>
      <c r="EU547" s="170"/>
      <c r="FE547" s="170"/>
      <c r="FO547" s="170"/>
      <c r="FY547" s="170"/>
      <c r="GI547" s="170"/>
      <c r="GS547" s="170"/>
      <c r="HC547" s="170"/>
      <c r="HM547" s="170"/>
      <c r="HW547" s="170"/>
    </row>
    <row r="548" spans="1:231" s="3" customFormat="1" x14ac:dyDescent="0.25">
      <c r="A548" s="170"/>
      <c r="K548" s="170"/>
      <c r="U548" s="170"/>
      <c r="AE548" s="170"/>
      <c r="AO548" s="170"/>
      <c r="AY548" s="170"/>
      <c r="AZ548" s="170"/>
      <c r="BA548" s="170"/>
      <c r="BB548" s="170"/>
      <c r="BC548" s="170"/>
      <c r="BD548" s="170"/>
      <c r="BE548" s="170"/>
      <c r="BF548" s="170"/>
      <c r="BI548" s="170"/>
      <c r="BS548" s="170"/>
      <c r="CC548" s="170"/>
      <c r="CM548" s="170"/>
      <c r="CW548" s="170"/>
      <c r="DG548" s="170"/>
      <c r="DQ548" s="170"/>
      <c r="EA548" s="170"/>
      <c r="EK548" s="170"/>
      <c r="EU548" s="170"/>
      <c r="FE548" s="170"/>
      <c r="FO548" s="170"/>
      <c r="FY548" s="170"/>
      <c r="GI548" s="170"/>
      <c r="GS548" s="170"/>
      <c r="HC548" s="170"/>
      <c r="HM548" s="170"/>
      <c r="HW548" s="170"/>
    </row>
    <row r="549" spans="1:231" s="3" customFormat="1" x14ac:dyDescent="0.25">
      <c r="A549" s="170"/>
      <c r="K549" s="170"/>
      <c r="U549" s="170"/>
      <c r="AE549" s="170"/>
      <c r="AO549" s="170"/>
      <c r="AY549" s="170"/>
      <c r="AZ549" s="170"/>
      <c r="BA549" s="170"/>
      <c r="BB549" s="170"/>
      <c r="BC549" s="170"/>
      <c r="BD549" s="170"/>
      <c r="BE549" s="170"/>
      <c r="BF549" s="170"/>
      <c r="BI549" s="170"/>
      <c r="BS549" s="170"/>
      <c r="CC549" s="170"/>
      <c r="CM549" s="170"/>
      <c r="CW549" s="170"/>
      <c r="DG549" s="170"/>
      <c r="DQ549" s="170"/>
      <c r="EA549" s="170"/>
      <c r="EK549" s="170"/>
      <c r="EU549" s="170"/>
      <c r="FE549" s="170"/>
      <c r="FO549" s="170"/>
      <c r="FY549" s="170"/>
      <c r="GI549" s="170"/>
      <c r="GS549" s="170"/>
      <c r="HC549" s="170"/>
      <c r="HM549" s="170"/>
      <c r="HW549" s="170"/>
    </row>
    <row r="550" spans="1:231" s="3" customFormat="1" x14ac:dyDescent="0.25">
      <c r="A550" s="170"/>
      <c r="K550" s="170"/>
      <c r="U550" s="170"/>
      <c r="AE550" s="170"/>
      <c r="AO550" s="170"/>
      <c r="AY550" s="170"/>
      <c r="AZ550" s="170"/>
      <c r="BA550" s="170"/>
      <c r="BB550" s="170"/>
      <c r="BC550" s="170"/>
      <c r="BD550" s="170"/>
      <c r="BE550" s="170"/>
      <c r="BF550" s="170"/>
      <c r="BI550" s="170"/>
      <c r="BS550" s="170"/>
      <c r="CC550" s="170"/>
      <c r="CM550" s="170"/>
      <c r="CW550" s="170"/>
      <c r="DG550" s="170"/>
      <c r="DQ550" s="170"/>
      <c r="EA550" s="170"/>
      <c r="EK550" s="170"/>
      <c r="EU550" s="170"/>
      <c r="FE550" s="170"/>
      <c r="FO550" s="170"/>
      <c r="FY550" s="170"/>
      <c r="GI550" s="170"/>
      <c r="GS550" s="170"/>
      <c r="HC550" s="170"/>
      <c r="HM550" s="170"/>
      <c r="HW550" s="170"/>
    </row>
    <row r="551" spans="1:231" s="3" customFormat="1" x14ac:dyDescent="0.25">
      <c r="A551" s="170"/>
      <c r="K551" s="170"/>
      <c r="U551" s="170"/>
      <c r="AE551" s="170"/>
      <c r="AO551" s="170"/>
      <c r="AY551" s="170"/>
      <c r="AZ551" s="170"/>
      <c r="BA551" s="170"/>
      <c r="BB551" s="170"/>
      <c r="BC551" s="170"/>
      <c r="BD551" s="170"/>
      <c r="BE551" s="170"/>
      <c r="BF551" s="170"/>
      <c r="BI551" s="170"/>
      <c r="BS551" s="170"/>
      <c r="CC551" s="170"/>
      <c r="CM551" s="170"/>
      <c r="CW551" s="170"/>
      <c r="DG551" s="170"/>
      <c r="DQ551" s="170"/>
      <c r="EA551" s="170"/>
      <c r="EK551" s="170"/>
      <c r="EU551" s="170"/>
      <c r="FE551" s="170"/>
      <c r="FO551" s="170"/>
      <c r="FY551" s="170"/>
      <c r="GI551" s="170"/>
      <c r="GS551" s="170"/>
      <c r="HC551" s="170"/>
      <c r="HM551" s="170"/>
      <c r="HW551" s="170"/>
    </row>
    <row r="552" spans="1:231" s="3" customFormat="1" x14ac:dyDescent="0.25">
      <c r="A552" s="170"/>
      <c r="K552" s="170"/>
      <c r="U552" s="170"/>
      <c r="AE552" s="170"/>
      <c r="AO552" s="170"/>
      <c r="AY552" s="170"/>
      <c r="AZ552" s="170"/>
      <c r="BA552" s="170"/>
      <c r="BB552" s="170"/>
      <c r="BC552" s="170"/>
      <c r="BD552" s="170"/>
      <c r="BE552" s="170"/>
      <c r="BF552" s="170"/>
      <c r="BI552" s="170"/>
      <c r="BS552" s="170"/>
      <c r="CC552" s="170"/>
      <c r="CM552" s="170"/>
      <c r="CW552" s="170"/>
      <c r="DG552" s="170"/>
      <c r="DQ552" s="170"/>
      <c r="EA552" s="170"/>
      <c r="EK552" s="170"/>
      <c r="EU552" s="170"/>
      <c r="FE552" s="170"/>
      <c r="FO552" s="170"/>
      <c r="FY552" s="170"/>
      <c r="GI552" s="170"/>
      <c r="GS552" s="170"/>
      <c r="HC552" s="170"/>
      <c r="HM552" s="170"/>
      <c r="HW552" s="170"/>
    </row>
    <row r="553" spans="1:231" s="3" customFormat="1" x14ac:dyDescent="0.25">
      <c r="A553" s="170"/>
      <c r="K553" s="170"/>
      <c r="U553" s="170"/>
      <c r="AE553" s="170"/>
      <c r="AO553" s="170"/>
      <c r="AY553" s="170"/>
      <c r="AZ553" s="170"/>
      <c r="BA553" s="170"/>
      <c r="BB553" s="170"/>
      <c r="BC553" s="170"/>
      <c r="BD553" s="170"/>
      <c r="BE553" s="170"/>
      <c r="BF553" s="170"/>
      <c r="BI553" s="170"/>
      <c r="BS553" s="170"/>
      <c r="CC553" s="170"/>
      <c r="CM553" s="170"/>
      <c r="CW553" s="170"/>
      <c r="DG553" s="170"/>
      <c r="DQ553" s="170"/>
      <c r="EA553" s="170"/>
      <c r="EK553" s="170"/>
      <c r="EU553" s="170"/>
      <c r="FE553" s="170"/>
      <c r="FO553" s="170"/>
      <c r="FY553" s="170"/>
      <c r="GI553" s="170"/>
      <c r="GS553" s="170"/>
      <c r="HC553" s="170"/>
      <c r="HM553" s="170"/>
      <c r="HW553" s="170"/>
    </row>
    <row r="554" spans="1:231" s="3" customFormat="1" x14ac:dyDescent="0.25">
      <c r="A554" s="170"/>
      <c r="K554" s="170"/>
      <c r="U554" s="170"/>
      <c r="AE554" s="170"/>
      <c r="AO554" s="170"/>
      <c r="AY554" s="170"/>
      <c r="AZ554" s="170"/>
      <c r="BA554" s="170"/>
      <c r="BB554" s="170"/>
      <c r="BC554" s="170"/>
      <c r="BD554" s="170"/>
      <c r="BE554" s="170"/>
      <c r="BF554" s="170"/>
      <c r="BI554" s="170"/>
      <c r="BS554" s="170"/>
      <c r="CC554" s="170"/>
      <c r="CM554" s="170"/>
      <c r="CW554" s="170"/>
      <c r="DG554" s="170"/>
      <c r="DQ554" s="170"/>
      <c r="EA554" s="170"/>
      <c r="EK554" s="170"/>
      <c r="EU554" s="170"/>
      <c r="FE554" s="170"/>
      <c r="FO554" s="170"/>
      <c r="FY554" s="170"/>
      <c r="GI554" s="170"/>
      <c r="GS554" s="170"/>
      <c r="HC554" s="170"/>
      <c r="HM554" s="170"/>
      <c r="HW554" s="170"/>
    </row>
    <row r="555" spans="1:231" s="3" customFormat="1" x14ac:dyDescent="0.25">
      <c r="A555" s="170"/>
      <c r="K555" s="170"/>
      <c r="U555" s="170"/>
      <c r="AE555" s="170"/>
      <c r="AO555" s="170"/>
      <c r="AY555" s="170"/>
      <c r="AZ555" s="170"/>
      <c r="BA555" s="170"/>
      <c r="BB555" s="170"/>
      <c r="BC555" s="170"/>
      <c r="BD555" s="170"/>
      <c r="BE555" s="170"/>
      <c r="BF555" s="170"/>
      <c r="BI555" s="170"/>
      <c r="BS555" s="170"/>
      <c r="CC555" s="170"/>
      <c r="CM555" s="170"/>
      <c r="CW555" s="170"/>
      <c r="DG555" s="170"/>
      <c r="DQ555" s="170"/>
      <c r="EA555" s="170"/>
      <c r="EK555" s="170"/>
      <c r="EU555" s="170"/>
      <c r="FE555" s="170"/>
      <c r="FO555" s="170"/>
      <c r="FY555" s="170"/>
      <c r="GI555" s="170"/>
      <c r="GS555" s="170"/>
      <c r="HC555" s="170"/>
      <c r="HM555" s="170"/>
      <c r="HW555" s="170"/>
    </row>
    <row r="556" spans="1:231" s="3" customFormat="1" x14ac:dyDescent="0.25">
      <c r="A556" s="170"/>
      <c r="K556" s="170"/>
      <c r="U556" s="170"/>
      <c r="AE556" s="170"/>
      <c r="AO556" s="170"/>
      <c r="AY556" s="170"/>
      <c r="AZ556" s="170"/>
      <c r="BA556" s="170"/>
      <c r="BB556" s="170"/>
      <c r="BC556" s="170"/>
      <c r="BD556" s="170"/>
      <c r="BE556" s="170"/>
      <c r="BF556" s="170"/>
      <c r="BI556" s="170"/>
      <c r="BS556" s="170"/>
      <c r="CC556" s="170"/>
      <c r="CM556" s="170"/>
      <c r="CW556" s="170"/>
      <c r="DG556" s="170"/>
      <c r="DQ556" s="170"/>
      <c r="EA556" s="170"/>
      <c r="EK556" s="170"/>
      <c r="EU556" s="170"/>
      <c r="FE556" s="170"/>
      <c r="FO556" s="170"/>
      <c r="FY556" s="170"/>
      <c r="GI556" s="170"/>
      <c r="GS556" s="170"/>
      <c r="HC556" s="170"/>
      <c r="HM556" s="170"/>
      <c r="HW556" s="170"/>
    </row>
    <row r="557" spans="1:231" s="3" customFormat="1" x14ac:dyDescent="0.25">
      <c r="A557" s="170"/>
      <c r="K557" s="170"/>
      <c r="U557" s="170"/>
      <c r="AE557" s="170"/>
      <c r="AO557" s="170"/>
      <c r="AY557" s="170"/>
      <c r="AZ557" s="170"/>
      <c r="BA557" s="170"/>
      <c r="BB557" s="170"/>
      <c r="BC557" s="170"/>
      <c r="BD557" s="170"/>
      <c r="BE557" s="170"/>
      <c r="BF557" s="170"/>
      <c r="BI557" s="170"/>
      <c r="BS557" s="170"/>
      <c r="CC557" s="170"/>
      <c r="CM557" s="170"/>
      <c r="CW557" s="170"/>
      <c r="DG557" s="170"/>
      <c r="DQ557" s="170"/>
      <c r="EA557" s="170"/>
      <c r="EK557" s="170"/>
      <c r="EU557" s="170"/>
      <c r="FE557" s="170"/>
      <c r="FO557" s="170"/>
      <c r="FY557" s="170"/>
      <c r="GI557" s="170"/>
      <c r="GS557" s="170"/>
      <c r="HC557" s="170"/>
      <c r="HM557" s="170"/>
      <c r="HW557" s="170"/>
    </row>
    <row r="558" spans="1:231" s="3" customFormat="1" x14ac:dyDescent="0.25">
      <c r="A558" s="170"/>
      <c r="K558" s="170"/>
      <c r="U558" s="170"/>
      <c r="AE558" s="170"/>
      <c r="AO558" s="170"/>
      <c r="AY558" s="170"/>
      <c r="AZ558" s="170"/>
      <c r="BA558" s="170"/>
      <c r="BB558" s="170"/>
      <c r="BC558" s="170"/>
      <c r="BD558" s="170"/>
      <c r="BE558" s="170"/>
      <c r="BF558" s="170"/>
      <c r="BI558" s="170"/>
      <c r="BS558" s="170"/>
      <c r="CC558" s="170"/>
      <c r="CM558" s="170"/>
      <c r="CW558" s="170"/>
      <c r="DG558" s="170"/>
      <c r="DQ558" s="170"/>
      <c r="EA558" s="170"/>
      <c r="EK558" s="170"/>
      <c r="EU558" s="170"/>
      <c r="FE558" s="170"/>
      <c r="FO558" s="170"/>
      <c r="FY558" s="170"/>
      <c r="GI558" s="170"/>
      <c r="GS558" s="170"/>
      <c r="HC558" s="170"/>
      <c r="HM558" s="170"/>
      <c r="HW558" s="170"/>
    </row>
    <row r="559" spans="1:231" s="3" customFormat="1" x14ac:dyDescent="0.25">
      <c r="A559" s="170"/>
      <c r="K559" s="170"/>
      <c r="U559" s="170"/>
      <c r="AE559" s="170"/>
      <c r="AO559" s="170"/>
      <c r="AY559" s="170"/>
      <c r="AZ559" s="170"/>
      <c r="BA559" s="170"/>
      <c r="BB559" s="170"/>
      <c r="BC559" s="170"/>
      <c r="BD559" s="170"/>
      <c r="BE559" s="170"/>
      <c r="BF559" s="170"/>
      <c r="BI559" s="170"/>
      <c r="BS559" s="170"/>
      <c r="CC559" s="170"/>
      <c r="CM559" s="170"/>
      <c r="CW559" s="170"/>
      <c r="DG559" s="170"/>
      <c r="DQ559" s="170"/>
      <c r="EA559" s="170"/>
      <c r="EK559" s="170"/>
      <c r="EU559" s="170"/>
      <c r="FE559" s="170"/>
      <c r="FO559" s="170"/>
      <c r="FY559" s="170"/>
      <c r="GI559" s="170"/>
      <c r="GS559" s="170"/>
      <c r="HC559" s="170"/>
      <c r="HM559" s="170"/>
      <c r="HW559" s="170"/>
    </row>
    <row r="560" spans="1:231" s="3" customFormat="1" x14ac:dyDescent="0.25">
      <c r="A560" s="170"/>
      <c r="K560" s="170"/>
      <c r="U560" s="170"/>
      <c r="AE560" s="170"/>
      <c r="AO560" s="170"/>
      <c r="AY560" s="170"/>
      <c r="AZ560" s="170"/>
      <c r="BA560" s="170"/>
      <c r="BB560" s="170"/>
      <c r="BC560" s="170"/>
      <c r="BD560" s="170"/>
      <c r="BE560" s="170"/>
      <c r="BF560" s="170"/>
      <c r="BI560" s="170"/>
      <c r="BS560" s="170"/>
      <c r="CC560" s="170"/>
      <c r="CM560" s="170"/>
      <c r="CW560" s="170"/>
      <c r="DG560" s="170"/>
      <c r="DQ560" s="170"/>
      <c r="EA560" s="170"/>
      <c r="EK560" s="170"/>
      <c r="EU560" s="170"/>
      <c r="FE560" s="170"/>
      <c r="FO560" s="170"/>
      <c r="FY560" s="170"/>
      <c r="GI560" s="170"/>
      <c r="GS560" s="170"/>
      <c r="HC560" s="170"/>
      <c r="HM560" s="170"/>
      <c r="HW560" s="170"/>
    </row>
    <row r="561" spans="1:231" s="3" customFormat="1" x14ac:dyDescent="0.25">
      <c r="A561" s="170"/>
      <c r="K561" s="170"/>
      <c r="U561" s="170"/>
      <c r="AE561" s="170"/>
      <c r="AO561" s="170"/>
      <c r="AY561" s="170"/>
      <c r="AZ561" s="170"/>
      <c r="BA561" s="170"/>
      <c r="BB561" s="170"/>
      <c r="BC561" s="170"/>
      <c r="BD561" s="170"/>
      <c r="BE561" s="170"/>
      <c r="BF561" s="170"/>
      <c r="BI561" s="170"/>
      <c r="BS561" s="170"/>
      <c r="CC561" s="170"/>
      <c r="CM561" s="170"/>
      <c r="CW561" s="170"/>
      <c r="DG561" s="170"/>
      <c r="DQ561" s="170"/>
      <c r="EA561" s="170"/>
      <c r="EK561" s="170"/>
      <c r="EU561" s="170"/>
      <c r="FE561" s="170"/>
      <c r="FO561" s="170"/>
      <c r="FY561" s="170"/>
      <c r="GI561" s="170"/>
      <c r="GS561" s="170"/>
      <c r="HC561" s="170"/>
      <c r="HM561" s="170"/>
      <c r="HW561" s="170"/>
    </row>
    <row r="562" spans="1:231" s="3" customFormat="1" x14ac:dyDescent="0.25">
      <c r="A562" s="170"/>
      <c r="K562" s="170"/>
      <c r="U562" s="170"/>
      <c r="AE562" s="170"/>
      <c r="AO562" s="170"/>
      <c r="AY562" s="170"/>
      <c r="AZ562" s="170"/>
      <c r="BA562" s="170"/>
      <c r="BB562" s="170"/>
      <c r="BC562" s="170"/>
      <c r="BD562" s="170"/>
      <c r="BE562" s="170"/>
      <c r="BF562" s="170"/>
      <c r="BI562" s="170"/>
      <c r="BS562" s="170"/>
      <c r="CC562" s="170"/>
      <c r="CM562" s="170"/>
      <c r="CW562" s="170"/>
      <c r="DG562" s="170"/>
      <c r="DQ562" s="170"/>
      <c r="EA562" s="170"/>
      <c r="EK562" s="170"/>
      <c r="EU562" s="170"/>
      <c r="FE562" s="170"/>
      <c r="FO562" s="170"/>
      <c r="FY562" s="170"/>
      <c r="GI562" s="170"/>
      <c r="GS562" s="170"/>
      <c r="HC562" s="170"/>
      <c r="HM562" s="170"/>
      <c r="HW562" s="170"/>
    </row>
    <row r="563" spans="1:231" s="3" customFormat="1" x14ac:dyDescent="0.25">
      <c r="A563" s="170"/>
      <c r="K563" s="170"/>
      <c r="U563" s="170"/>
      <c r="AE563" s="170"/>
      <c r="AO563" s="170"/>
      <c r="AY563" s="170"/>
      <c r="AZ563" s="170"/>
      <c r="BA563" s="170"/>
      <c r="BB563" s="170"/>
      <c r="BC563" s="170"/>
      <c r="BD563" s="170"/>
      <c r="BE563" s="170"/>
      <c r="BF563" s="170"/>
      <c r="BI563" s="170"/>
      <c r="BS563" s="170"/>
      <c r="CC563" s="170"/>
      <c r="CM563" s="170"/>
      <c r="CW563" s="170"/>
      <c r="DG563" s="170"/>
      <c r="DQ563" s="170"/>
      <c r="EA563" s="170"/>
      <c r="EK563" s="170"/>
      <c r="EU563" s="170"/>
      <c r="FE563" s="170"/>
      <c r="FO563" s="170"/>
      <c r="FY563" s="170"/>
      <c r="GI563" s="170"/>
      <c r="GS563" s="170"/>
      <c r="HC563" s="170"/>
      <c r="HM563" s="170"/>
      <c r="HW563" s="170"/>
    </row>
    <row r="564" spans="1:231" s="3" customFormat="1" x14ac:dyDescent="0.25">
      <c r="A564" s="170"/>
      <c r="K564" s="170"/>
      <c r="U564" s="170"/>
      <c r="AE564" s="170"/>
      <c r="AO564" s="170"/>
      <c r="AY564" s="170"/>
      <c r="AZ564" s="170"/>
      <c r="BA564" s="170"/>
      <c r="BB564" s="170"/>
      <c r="BC564" s="170"/>
      <c r="BD564" s="170"/>
      <c r="BE564" s="170"/>
      <c r="BF564" s="170"/>
      <c r="BI564" s="170"/>
      <c r="BS564" s="170"/>
      <c r="CC564" s="170"/>
      <c r="CM564" s="170"/>
      <c r="CW564" s="170"/>
      <c r="DG564" s="170"/>
      <c r="DQ564" s="170"/>
      <c r="EA564" s="170"/>
      <c r="EK564" s="170"/>
      <c r="EU564" s="170"/>
      <c r="FE564" s="170"/>
      <c r="FO564" s="170"/>
      <c r="FY564" s="170"/>
      <c r="GI564" s="170"/>
      <c r="GS564" s="170"/>
      <c r="HC564" s="170"/>
      <c r="HM564" s="170"/>
      <c r="HW564" s="170"/>
    </row>
    <row r="565" spans="1:231" s="3" customFormat="1" x14ac:dyDescent="0.25">
      <c r="A565" s="170"/>
      <c r="K565" s="170"/>
      <c r="U565" s="170"/>
      <c r="AE565" s="170"/>
      <c r="AO565" s="170"/>
      <c r="AY565" s="170"/>
      <c r="AZ565" s="170"/>
      <c r="BA565" s="170"/>
      <c r="BB565" s="170"/>
      <c r="BC565" s="170"/>
      <c r="BD565" s="170"/>
      <c r="BE565" s="170"/>
      <c r="BF565" s="170"/>
      <c r="BI565" s="170"/>
      <c r="BS565" s="170"/>
      <c r="CC565" s="170"/>
      <c r="CM565" s="170"/>
      <c r="CW565" s="170"/>
      <c r="DG565" s="170"/>
      <c r="DQ565" s="170"/>
      <c r="EA565" s="170"/>
      <c r="EK565" s="170"/>
      <c r="EU565" s="170"/>
      <c r="FE565" s="170"/>
      <c r="FO565" s="170"/>
      <c r="FY565" s="170"/>
      <c r="GI565" s="170"/>
      <c r="GS565" s="170"/>
      <c r="HC565" s="170"/>
      <c r="HM565" s="170"/>
      <c r="HW565" s="170"/>
    </row>
    <row r="566" spans="1:231" s="3" customFormat="1" x14ac:dyDescent="0.25">
      <c r="A566" s="170"/>
      <c r="K566" s="170"/>
      <c r="U566" s="170"/>
      <c r="AE566" s="170"/>
      <c r="AO566" s="170"/>
      <c r="AY566" s="170"/>
      <c r="AZ566" s="170"/>
      <c r="BA566" s="170"/>
      <c r="BB566" s="170"/>
      <c r="BC566" s="170"/>
      <c r="BD566" s="170"/>
      <c r="BE566" s="170"/>
      <c r="BF566" s="170"/>
      <c r="BI566" s="170"/>
      <c r="BS566" s="170"/>
      <c r="CC566" s="170"/>
      <c r="CM566" s="170"/>
      <c r="CW566" s="170"/>
      <c r="DG566" s="170"/>
      <c r="DQ566" s="170"/>
      <c r="EA566" s="170"/>
      <c r="EK566" s="170"/>
      <c r="EU566" s="170"/>
      <c r="FE566" s="170"/>
      <c r="FO566" s="170"/>
      <c r="FY566" s="170"/>
      <c r="GI566" s="170"/>
      <c r="GS566" s="170"/>
      <c r="HC566" s="170"/>
      <c r="HM566" s="170"/>
      <c r="HW566" s="170"/>
    </row>
    <row r="567" spans="1:231" s="3" customFormat="1" x14ac:dyDescent="0.25">
      <c r="A567" s="170"/>
      <c r="K567" s="170"/>
      <c r="U567" s="170"/>
      <c r="AE567" s="170"/>
      <c r="AO567" s="170"/>
      <c r="AY567" s="170"/>
      <c r="AZ567" s="170"/>
      <c r="BA567" s="170"/>
      <c r="BB567" s="170"/>
      <c r="BC567" s="170"/>
      <c r="BD567" s="170"/>
      <c r="BE567" s="170"/>
      <c r="BF567" s="170"/>
      <c r="BI567" s="170"/>
      <c r="BS567" s="170"/>
      <c r="CC567" s="170"/>
      <c r="CM567" s="170"/>
      <c r="CW567" s="170"/>
      <c r="DG567" s="170"/>
      <c r="DQ567" s="170"/>
      <c r="EA567" s="170"/>
      <c r="EK567" s="170"/>
      <c r="EU567" s="170"/>
      <c r="FE567" s="170"/>
      <c r="FO567" s="170"/>
      <c r="FY567" s="170"/>
      <c r="GI567" s="170"/>
      <c r="GS567" s="170"/>
      <c r="HC567" s="170"/>
      <c r="HM567" s="170"/>
      <c r="HW567" s="170"/>
    </row>
    <row r="568" spans="1:231" s="3" customFormat="1" x14ac:dyDescent="0.25">
      <c r="A568" s="170"/>
      <c r="K568" s="170"/>
      <c r="U568" s="170"/>
      <c r="AE568" s="170"/>
      <c r="AO568" s="170"/>
      <c r="AY568" s="170"/>
      <c r="AZ568" s="170"/>
      <c r="BA568" s="170"/>
      <c r="BB568" s="170"/>
      <c r="BC568" s="170"/>
      <c r="BD568" s="170"/>
      <c r="BE568" s="170"/>
      <c r="BF568" s="170"/>
      <c r="BI568" s="170"/>
      <c r="BS568" s="170"/>
      <c r="CC568" s="170"/>
      <c r="CM568" s="170"/>
      <c r="CW568" s="170"/>
      <c r="DG568" s="170"/>
      <c r="DQ568" s="170"/>
      <c r="EA568" s="170"/>
      <c r="EK568" s="170"/>
      <c r="EU568" s="170"/>
      <c r="FE568" s="170"/>
      <c r="FO568" s="170"/>
      <c r="FY568" s="170"/>
      <c r="GI568" s="170"/>
      <c r="GS568" s="170"/>
      <c r="HC568" s="170"/>
      <c r="HM568" s="170"/>
      <c r="HW568" s="170"/>
    </row>
    <row r="569" spans="1:231" s="3" customFormat="1" x14ac:dyDescent="0.25">
      <c r="A569" s="170"/>
      <c r="K569" s="170"/>
      <c r="U569" s="170"/>
      <c r="AE569" s="170"/>
      <c r="AO569" s="170"/>
      <c r="AY569" s="170"/>
      <c r="AZ569" s="170"/>
      <c r="BA569" s="170"/>
      <c r="BB569" s="170"/>
      <c r="BC569" s="170"/>
      <c r="BD569" s="170"/>
      <c r="BE569" s="170"/>
      <c r="BF569" s="170"/>
      <c r="BI569" s="170"/>
      <c r="BS569" s="170"/>
      <c r="CC569" s="170"/>
      <c r="CM569" s="170"/>
      <c r="CW569" s="170"/>
      <c r="DG569" s="170"/>
      <c r="DQ569" s="170"/>
      <c r="EA569" s="170"/>
      <c r="EK569" s="170"/>
      <c r="EU569" s="170"/>
      <c r="FE569" s="170"/>
      <c r="FO569" s="170"/>
      <c r="FY569" s="170"/>
      <c r="GI569" s="170"/>
      <c r="GS569" s="170"/>
      <c r="HC569" s="170"/>
      <c r="HM569" s="170"/>
      <c r="HW569" s="170"/>
    </row>
    <row r="570" spans="1:231" s="3" customFormat="1" x14ac:dyDescent="0.25">
      <c r="A570" s="170"/>
      <c r="K570" s="170"/>
      <c r="U570" s="170"/>
      <c r="AE570" s="170"/>
      <c r="AO570" s="170"/>
      <c r="AY570" s="170"/>
      <c r="AZ570" s="170"/>
      <c r="BA570" s="170"/>
      <c r="BB570" s="170"/>
      <c r="BC570" s="170"/>
      <c r="BD570" s="170"/>
      <c r="BE570" s="170"/>
      <c r="BF570" s="170"/>
      <c r="BI570" s="170"/>
      <c r="BS570" s="170"/>
      <c r="CC570" s="170"/>
      <c r="CM570" s="170"/>
      <c r="CW570" s="170"/>
      <c r="DG570" s="170"/>
      <c r="DQ570" s="170"/>
      <c r="EA570" s="170"/>
      <c r="EK570" s="170"/>
      <c r="EU570" s="170"/>
      <c r="FE570" s="170"/>
      <c r="FO570" s="170"/>
      <c r="FY570" s="170"/>
      <c r="GI570" s="170"/>
      <c r="GS570" s="170"/>
      <c r="HC570" s="170"/>
      <c r="HM570" s="170"/>
      <c r="HW570" s="170"/>
    </row>
    <row r="571" spans="1:231" s="3" customFormat="1" x14ac:dyDescent="0.25">
      <c r="A571" s="170"/>
      <c r="K571" s="170"/>
      <c r="U571" s="170"/>
      <c r="AE571" s="170"/>
      <c r="AO571" s="170"/>
      <c r="AY571" s="170"/>
      <c r="AZ571" s="170"/>
      <c r="BA571" s="170"/>
      <c r="BB571" s="170"/>
      <c r="BC571" s="170"/>
      <c r="BD571" s="170"/>
      <c r="BE571" s="170"/>
      <c r="BF571" s="170"/>
      <c r="BI571" s="170"/>
      <c r="BS571" s="170"/>
      <c r="CC571" s="170"/>
      <c r="CM571" s="170"/>
      <c r="CW571" s="170"/>
      <c r="DG571" s="170"/>
      <c r="DQ571" s="170"/>
      <c r="EA571" s="170"/>
      <c r="EK571" s="170"/>
      <c r="EU571" s="170"/>
      <c r="FE571" s="170"/>
      <c r="FO571" s="170"/>
      <c r="FY571" s="170"/>
      <c r="GI571" s="170"/>
      <c r="GS571" s="170"/>
      <c r="HC571" s="170"/>
      <c r="HM571" s="170"/>
      <c r="HW571" s="170"/>
    </row>
    <row r="572" spans="1:231" s="3" customFormat="1" x14ac:dyDescent="0.25">
      <c r="A572" s="170"/>
      <c r="K572" s="170"/>
      <c r="U572" s="170"/>
      <c r="AE572" s="170"/>
      <c r="AO572" s="170"/>
      <c r="AY572" s="170"/>
      <c r="AZ572" s="170"/>
      <c r="BA572" s="170"/>
      <c r="BB572" s="170"/>
      <c r="BC572" s="170"/>
      <c r="BD572" s="170"/>
      <c r="BE572" s="170"/>
      <c r="BF572" s="170"/>
      <c r="BI572" s="170"/>
      <c r="BS572" s="170"/>
      <c r="CC572" s="170"/>
      <c r="CM572" s="170"/>
      <c r="CW572" s="170"/>
      <c r="DG572" s="170"/>
      <c r="DQ572" s="170"/>
      <c r="EA572" s="170"/>
      <c r="EK572" s="170"/>
      <c r="EU572" s="170"/>
      <c r="FE572" s="170"/>
      <c r="FO572" s="170"/>
      <c r="FY572" s="170"/>
      <c r="GI572" s="170"/>
      <c r="GS572" s="170"/>
      <c r="HC572" s="170"/>
      <c r="HM572" s="170"/>
      <c r="HW572" s="170"/>
    </row>
    <row r="573" spans="1:231" s="3" customFormat="1" x14ac:dyDescent="0.25">
      <c r="A573" s="170"/>
      <c r="K573" s="170"/>
      <c r="U573" s="170"/>
      <c r="AE573" s="170"/>
      <c r="AO573" s="170"/>
      <c r="AY573" s="170"/>
      <c r="AZ573" s="170"/>
      <c r="BA573" s="170"/>
      <c r="BB573" s="170"/>
      <c r="BC573" s="170"/>
      <c r="BD573" s="170"/>
      <c r="BE573" s="170"/>
      <c r="BF573" s="170"/>
      <c r="BI573" s="170"/>
      <c r="BS573" s="170"/>
      <c r="CC573" s="170"/>
      <c r="CM573" s="170"/>
      <c r="CW573" s="170"/>
      <c r="DG573" s="170"/>
      <c r="DQ573" s="170"/>
      <c r="EA573" s="170"/>
      <c r="EK573" s="170"/>
      <c r="EU573" s="170"/>
      <c r="FE573" s="170"/>
      <c r="FO573" s="170"/>
      <c r="FY573" s="170"/>
      <c r="GI573" s="170"/>
      <c r="GS573" s="170"/>
      <c r="HC573" s="170"/>
      <c r="HM573" s="170"/>
      <c r="HW573" s="170"/>
    </row>
    <row r="574" spans="1:231" s="3" customFormat="1" x14ac:dyDescent="0.25">
      <c r="A574" s="170"/>
      <c r="K574" s="170"/>
      <c r="U574" s="170"/>
      <c r="AE574" s="170"/>
      <c r="AO574" s="170"/>
      <c r="AY574" s="170"/>
      <c r="AZ574" s="170"/>
      <c r="BA574" s="170"/>
      <c r="BB574" s="170"/>
      <c r="BC574" s="170"/>
      <c r="BD574" s="170"/>
      <c r="BE574" s="170"/>
      <c r="BF574" s="170"/>
      <c r="BI574" s="170"/>
      <c r="BS574" s="170"/>
      <c r="CC574" s="170"/>
      <c r="CM574" s="170"/>
      <c r="CW574" s="170"/>
      <c r="DG574" s="170"/>
      <c r="DQ574" s="170"/>
      <c r="EA574" s="170"/>
      <c r="EK574" s="170"/>
      <c r="EU574" s="170"/>
      <c r="FE574" s="170"/>
      <c r="FO574" s="170"/>
      <c r="FY574" s="170"/>
      <c r="GI574" s="170"/>
      <c r="GS574" s="170"/>
      <c r="HC574" s="170"/>
      <c r="HM574" s="170"/>
      <c r="HW574" s="170"/>
    </row>
    <row r="575" spans="1:231" s="3" customFormat="1" x14ac:dyDescent="0.25">
      <c r="A575" s="170"/>
      <c r="K575" s="170"/>
      <c r="U575" s="170"/>
      <c r="AE575" s="170"/>
      <c r="AO575" s="170"/>
      <c r="AY575" s="170"/>
      <c r="AZ575" s="170"/>
      <c r="BA575" s="170"/>
      <c r="BB575" s="170"/>
      <c r="BC575" s="170"/>
      <c r="BD575" s="170"/>
      <c r="BE575" s="170"/>
      <c r="BF575" s="170"/>
      <c r="BI575" s="170"/>
      <c r="BS575" s="170"/>
      <c r="CC575" s="170"/>
      <c r="CM575" s="170"/>
      <c r="CW575" s="170"/>
      <c r="DG575" s="170"/>
      <c r="DQ575" s="170"/>
      <c r="EA575" s="170"/>
      <c r="EK575" s="170"/>
      <c r="EU575" s="170"/>
      <c r="FE575" s="170"/>
      <c r="FO575" s="170"/>
      <c r="FY575" s="170"/>
      <c r="GI575" s="170"/>
      <c r="GS575" s="170"/>
      <c r="HC575" s="170"/>
      <c r="HM575" s="170"/>
      <c r="HW575" s="170"/>
    </row>
    <row r="576" spans="1:231" s="3" customFormat="1" x14ac:dyDescent="0.25">
      <c r="A576" s="170"/>
      <c r="K576" s="170"/>
      <c r="U576" s="170"/>
      <c r="AE576" s="170"/>
      <c r="AO576" s="170"/>
      <c r="AY576" s="170"/>
      <c r="AZ576" s="170"/>
      <c r="BA576" s="170"/>
      <c r="BB576" s="170"/>
      <c r="BC576" s="170"/>
      <c r="BD576" s="170"/>
      <c r="BE576" s="170"/>
      <c r="BF576" s="170"/>
      <c r="BI576" s="170"/>
      <c r="BS576" s="170"/>
      <c r="CC576" s="170"/>
      <c r="CM576" s="170"/>
      <c r="CW576" s="170"/>
      <c r="DG576" s="170"/>
      <c r="DQ576" s="170"/>
      <c r="EA576" s="170"/>
      <c r="EK576" s="170"/>
      <c r="EU576" s="170"/>
      <c r="FE576" s="170"/>
      <c r="FO576" s="170"/>
      <c r="FY576" s="170"/>
      <c r="GI576" s="170"/>
      <c r="GS576" s="170"/>
      <c r="HC576" s="170"/>
      <c r="HM576" s="170"/>
      <c r="HW576" s="170"/>
    </row>
    <row r="577" spans="1:231" s="3" customFormat="1" x14ac:dyDescent="0.25">
      <c r="A577" s="170"/>
      <c r="K577" s="170"/>
      <c r="U577" s="170"/>
      <c r="AE577" s="170"/>
      <c r="AO577" s="170"/>
      <c r="AY577" s="170"/>
      <c r="AZ577" s="170"/>
      <c r="BA577" s="170"/>
      <c r="BB577" s="170"/>
      <c r="BC577" s="170"/>
      <c r="BD577" s="170"/>
      <c r="BE577" s="170"/>
      <c r="BF577" s="170"/>
      <c r="BI577" s="170"/>
      <c r="BS577" s="170"/>
      <c r="CC577" s="170"/>
      <c r="CM577" s="170"/>
      <c r="CW577" s="170"/>
      <c r="DG577" s="170"/>
      <c r="DQ577" s="170"/>
      <c r="EA577" s="170"/>
      <c r="EK577" s="170"/>
      <c r="EU577" s="170"/>
      <c r="FE577" s="170"/>
      <c r="FO577" s="170"/>
      <c r="FY577" s="170"/>
      <c r="GI577" s="170"/>
      <c r="GS577" s="170"/>
      <c r="HC577" s="170"/>
      <c r="HM577" s="170"/>
      <c r="HW577" s="170"/>
    </row>
    <row r="578" spans="1:231" s="3" customFormat="1" x14ac:dyDescent="0.25">
      <c r="A578" s="170"/>
      <c r="K578" s="170"/>
      <c r="U578" s="170"/>
      <c r="AE578" s="170"/>
      <c r="AO578" s="170"/>
      <c r="AY578" s="170"/>
      <c r="AZ578" s="170"/>
      <c r="BA578" s="170"/>
      <c r="BB578" s="170"/>
      <c r="BC578" s="170"/>
      <c r="BD578" s="170"/>
      <c r="BE578" s="170"/>
      <c r="BF578" s="170"/>
      <c r="BI578" s="170"/>
      <c r="BS578" s="170"/>
      <c r="CC578" s="170"/>
      <c r="CM578" s="170"/>
      <c r="CW578" s="170"/>
      <c r="DG578" s="170"/>
      <c r="DQ578" s="170"/>
      <c r="EA578" s="170"/>
      <c r="EK578" s="170"/>
      <c r="EU578" s="170"/>
      <c r="FE578" s="170"/>
      <c r="FO578" s="170"/>
      <c r="FY578" s="170"/>
      <c r="GI578" s="170"/>
      <c r="GS578" s="170"/>
      <c r="HC578" s="170"/>
      <c r="HM578" s="170"/>
      <c r="HW578" s="170"/>
    </row>
    <row r="579" spans="1:231" s="3" customFormat="1" x14ac:dyDescent="0.25">
      <c r="A579" s="170"/>
      <c r="K579" s="170"/>
      <c r="U579" s="170"/>
      <c r="AE579" s="170"/>
      <c r="AO579" s="170"/>
      <c r="AY579" s="170"/>
      <c r="AZ579" s="170"/>
      <c r="BA579" s="170"/>
      <c r="BB579" s="170"/>
      <c r="BC579" s="170"/>
      <c r="BD579" s="170"/>
      <c r="BE579" s="170"/>
      <c r="BF579" s="170"/>
      <c r="BI579" s="170"/>
      <c r="BS579" s="170"/>
      <c r="CC579" s="170"/>
      <c r="CM579" s="170"/>
      <c r="CW579" s="170"/>
      <c r="DG579" s="170"/>
      <c r="DQ579" s="170"/>
      <c r="EA579" s="170"/>
      <c r="EK579" s="170"/>
      <c r="EU579" s="170"/>
      <c r="FE579" s="170"/>
      <c r="FO579" s="170"/>
      <c r="FY579" s="170"/>
      <c r="GI579" s="170"/>
      <c r="GS579" s="170"/>
      <c r="HC579" s="170"/>
      <c r="HM579" s="170"/>
      <c r="HW579" s="170"/>
    </row>
    <row r="580" spans="1:231" s="3" customFormat="1" x14ac:dyDescent="0.25">
      <c r="A580" s="170"/>
      <c r="K580" s="170"/>
      <c r="U580" s="170"/>
      <c r="AE580" s="170"/>
      <c r="AO580" s="170"/>
      <c r="AY580" s="170"/>
      <c r="AZ580" s="170"/>
      <c r="BA580" s="170"/>
      <c r="BB580" s="170"/>
      <c r="BC580" s="170"/>
      <c r="BD580" s="170"/>
      <c r="BE580" s="170"/>
      <c r="BF580" s="170"/>
      <c r="BI580" s="170"/>
      <c r="BS580" s="170"/>
      <c r="CC580" s="170"/>
      <c r="CM580" s="170"/>
      <c r="CW580" s="170"/>
      <c r="DG580" s="170"/>
      <c r="DQ580" s="170"/>
      <c r="EA580" s="170"/>
      <c r="EK580" s="170"/>
      <c r="EU580" s="170"/>
      <c r="FE580" s="170"/>
      <c r="FO580" s="170"/>
      <c r="FY580" s="170"/>
      <c r="GI580" s="170"/>
      <c r="GS580" s="170"/>
      <c r="HC580" s="170"/>
      <c r="HM580" s="170"/>
      <c r="HW580" s="170"/>
    </row>
    <row r="581" spans="1:231" s="3" customFormat="1" x14ac:dyDescent="0.25">
      <c r="A581" s="170"/>
      <c r="K581" s="170"/>
      <c r="U581" s="170"/>
      <c r="AE581" s="170"/>
      <c r="AO581" s="170"/>
      <c r="AY581" s="170"/>
      <c r="AZ581" s="170"/>
      <c r="BA581" s="170"/>
      <c r="BB581" s="170"/>
      <c r="BC581" s="170"/>
      <c r="BD581" s="170"/>
      <c r="BE581" s="170"/>
      <c r="BF581" s="170"/>
      <c r="BI581" s="170"/>
      <c r="BS581" s="170"/>
      <c r="CC581" s="170"/>
      <c r="CM581" s="170"/>
      <c r="CW581" s="170"/>
      <c r="DG581" s="170"/>
      <c r="DQ581" s="170"/>
      <c r="EA581" s="170"/>
      <c r="EK581" s="170"/>
      <c r="EU581" s="170"/>
      <c r="FE581" s="170"/>
      <c r="FO581" s="170"/>
      <c r="FY581" s="170"/>
      <c r="GI581" s="170"/>
      <c r="GS581" s="170"/>
      <c r="HC581" s="170"/>
      <c r="HM581" s="170"/>
      <c r="HW581" s="170"/>
    </row>
    <row r="582" spans="1:231" s="3" customFormat="1" x14ac:dyDescent="0.25">
      <c r="A582" s="170"/>
      <c r="K582" s="170"/>
      <c r="U582" s="170"/>
      <c r="AE582" s="170"/>
      <c r="AO582" s="170"/>
      <c r="AY582" s="170"/>
      <c r="AZ582" s="170"/>
      <c r="BA582" s="170"/>
      <c r="BB582" s="170"/>
      <c r="BC582" s="170"/>
      <c r="BD582" s="170"/>
      <c r="BE582" s="170"/>
      <c r="BF582" s="170"/>
      <c r="BI582" s="170"/>
      <c r="BS582" s="170"/>
      <c r="CC582" s="170"/>
      <c r="CM582" s="170"/>
      <c r="CW582" s="170"/>
      <c r="DG582" s="170"/>
      <c r="DQ582" s="170"/>
      <c r="EA582" s="170"/>
      <c r="EK582" s="170"/>
      <c r="EU582" s="170"/>
      <c r="FE582" s="170"/>
      <c r="FO582" s="170"/>
      <c r="FY582" s="170"/>
      <c r="GI582" s="170"/>
      <c r="GS582" s="170"/>
      <c r="HC582" s="170"/>
      <c r="HM582" s="170"/>
      <c r="HW582" s="170"/>
    </row>
    <row r="583" spans="1:231" s="3" customFormat="1" x14ac:dyDescent="0.25">
      <c r="A583" s="170"/>
      <c r="K583" s="170"/>
      <c r="U583" s="170"/>
      <c r="AE583" s="170"/>
      <c r="AO583" s="170"/>
      <c r="AY583" s="170"/>
      <c r="AZ583" s="170"/>
      <c r="BA583" s="170"/>
      <c r="BB583" s="170"/>
      <c r="BC583" s="170"/>
      <c r="BD583" s="170"/>
      <c r="BE583" s="170"/>
      <c r="BF583" s="170"/>
      <c r="BI583" s="170"/>
      <c r="BS583" s="170"/>
      <c r="CC583" s="170"/>
      <c r="CM583" s="170"/>
      <c r="CW583" s="170"/>
      <c r="DG583" s="170"/>
      <c r="DQ583" s="170"/>
      <c r="EA583" s="170"/>
      <c r="EK583" s="170"/>
      <c r="EU583" s="170"/>
      <c r="FE583" s="170"/>
      <c r="FO583" s="170"/>
      <c r="FY583" s="170"/>
      <c r="GI583" s="170"/>
      <c r="GS583" s="170"/>
      <c r="HC583" s="170"/>
      <c r="HM583" s="170"/>
      <c r="HW583" s="170"/>
    </row>
    <row r="584" spans="1:231" s="3" customFormat="1" x14ac:dyDescent="0.25">
      <c r="A584" s="170"/>
      <c r="K584" s="170"/>
      <c r="U584" s="170"/>
      <c r="AE584" s="170"/>
      <c r="AO584" s="170"/>
      <c r="AY584" s="170"/>
      <c r="AZ584" s="170"/>
      <c r="BA584" s="170"/>
      <c r="BB584" s="170"/>
      <c r="BC584" s="170"/>
      <c r="BD584" s="170"/>
      <c r="BE584" s="170"/>
      <c r="BF584" s="170"/>
      <c r="BI584" s="170"/>
      <c r="BS584" s="170"/>
      <c r="CC584" s="170"/>
      <c r="CM584" s="170"/>
      <c r="CW584" s="170"/>
      <c r="DG584" s="170"/>
      <c r="DQ584" s="170"/>
      <c r="EA584" s="170"/>
      <c r="EK584" s="170"/>
      <c r="EU584" s="170"/>
      <c r="FE584" s="170"/>
      <c r="FO584" s="170"/>
      <c r="FY584" s="170"/>
      <c r="GI584" s="170"/>
      <c r="GS584" s="170"/>
      <c r="HC584" s="170"/>
      <c r="HM584" s="170"/>
      <c r="HW584" s="170"/>
    </row>
    <row r="585" spans="1:231" s="3" customFormat="1" x14ac:dyDescent="0.25">
      <c r="A585" s="170"/>
      <c r="K585" s="170"/>
      <c r="U585" s="170"/>
      <c r="AE585" s="170"/>
      <c r="AO585" s="170"/>
      <c r="AY585" s="170"/>
      <c r="AZ585" s="170"/>
      <c r="BA585" s="170"/>
      <c r="BB585" s="170"/>
      <c r="BC585" s="170"/>
      <c r="BD585" s="170"/>
      <c r="BE585" s="170"/>
      <c r="BF585" s="170"/>
      <c r="BI585" s="170"/>
      <c r="BS585" s="170"/>
      <c r="CC585" s="170"/>
      <c r="CM585" s="170"/>
      <c r="CW585" s="170"/>
      <c r="DG585" s="170"/>
      <c r="DQ585" s="170"/>
      <c r="EA585" s="170"/>
      <c r="EK585" s="170"/>
      <c r="EU585" s="170"/>
      <c r="FE585" s="170"/>
      <c r="FO585" s="170"/>
      <c r="FY585" s="170"/>
      <c r="GI585" s="170"/>
      <c r="GS585" s="170"/>
      <c r="HC585" s="170"/>
      <c r="HM585" s="170"/>
      <c r="HW585" s="170"/>
    </row>
    <row r="586" spans="1:231" s="3" customFormat="1" x14ac:dyDescent="0.25">
      <c r="A586" s="170"/>
      <c r="K586" s="170"/>
      <c r="U586" s="170"/>
      <c r="AE586" s="170"/>
      <c r="AO586" s="170"/>
      <c r="AY586" s="170"/>
      <c r="AZ586" s="170"/>
      <c r="BA586" s="170"/>
      <c r="BB586" s="170"/>
      <c r="BC586" s="170"/>
      <c r="BD586" s="170"/>
      <c r="BE586" s="170"/>
      <c r="BF586" s="170"/>
      <c r="BI586" s="170"/>
      <c r="BS586" s="170"/>
      <c r="CC586" s="170"/>
      <c r="CM586" s="170"/>
      <c r="CW586" s="170"/>
      <c r="DG586" s="170"/>
      <c r="DQ586" s="170"/>
      <c r="EA586" s="170"/>
      <c r="EK586" s="170"/>
      <c r="EU586" s="170"/>
      <c r="FE586" s="170"/>
      <c r="FO586" s="170"/>
      <c r="FY586" s="170"/>
      <c r="GI586" s="170"/>
      <c r="GS586" s="170"/>
      <c r="HC586" s="170"/>
      <c r="HM586" s="170"/>
      <c r="HW586" s="170"/>
    </row>
    <row r="587" spans="1:231" s="3" customFormat="1" x14ac:dyDescent="0.25">
      <c r="A587" s="170"/>
      <c r="K587" s="170"/>
      <c r="U587" s="170"/>
      <c r="AE587" s="170"/>
      <c r="AO587" s="170"/>
      <c r="AY587" s="170"/>
      <c r="AZ587" s="170"/>
      <c r="BA587" s="170"/>
      <c r="BB587" s="170"/>
      <c r="BC587" s="170"/>
      <c r="BD587" s="170"/>
      <c r="BE587" s="170"/>
      <c r="BF587" s="170"/>
      <c r="BI587" s="170"/>
      <c r="BS587" s="170"/>
      <c r="CC587" s="170"/>
      <c r="CM587" s="170"/>
      <c r="CW587" s="170"/>
      <c r="DG587" s="170"/>
      <c r="DQ587" s="170"/>
      <c r="EA587" s="170"/>
      <c r="EK587" s="170"/>
      <c r="EU587" s="170"/>
      <c r="FE587" s="170"/>
      <c r="FO587" s="170"/>
      <c r="FY587" s="170"/>
      <c r="GI587" s="170"/>
      <c r="GS587" s="170"/>
      <c r="HC587" s="170"/>
      <c r="HM587" s="170"/>
      <c r="HW587" s="170"/>
    </row>
    <row r="588" spans="1:231" s="3" customFormat="1" x14ac:dyDescent="0.25">
      <c r="A588" s="170"/>
      <c r="K588" s="170"/>
      <c r="U588" s="170"/>
      <c r="AE588" s="170"/>
      <c r="AO588" s="170"/>
      <c r="AY588" s="170"/>
      <c r="AZ588" s="170"/>
      <c r="BA588" s="170"/>
      <c r="BB588" s="170"/>
      <c r="BC588" s="170"/>
      <c r="BD588" s="170"/>
      <c r="BE588" s="170"/>
      <c r="BF588" s="170"/>
      <c r="BI588" s="170"/>
      <c r="BS588" s="170"/>
      <c r="CC588" s="170"/>
      <c r="CM588" s="170"/>
      <c r="CW588" s="170"/>
      <c r="DG588" s="170"/>
      <c r="DQ588" s="170"/>
      <c r="EA588" s="170"/>
      <c r="EK588" s="170"/>
      <c r="EU588" s="170"/>
      <c r="FE588" s="170"/>
      <c r="FO588" s="170"/>
      <c r="FY588" s="170"/>
      <c r="GI588" s="170"/>
      <c r="GS588" s="170"/>
      <c r="HC588" s="170"/>
      <c r="HM588" s="170"/>
      <c r="HW588" s="170"/>
    </row>
    <row r="589" spans="1:231" s="3" customFormat="1" x14ac:dyDescent="0.25">
      <c r="A589" s="170"/>
      <c r="K589" s="170"/>
      <c r="U589" s="170"/>
      <c r="AE589" s="170"/>
      <c r="AO589" s="170"/>
      <c r="AY589" s="170"/>
      <c r="AZ589" s="170"/>
      <c r="BA589" s="170"/>
      <c r="BB589" s="170"/>
      <c r="BC589" s="170"/>
      <c r="BD589" s="170"/>
      <c r="BE589" s="170"/>
      <c r="BF589" s="170"/>
      <c r="BI589" s="170"/>
      <c r="BS589" s="170"/>
      <c r="CC589" s="170"/>
      <c r="CM589" s="170"/>
      <c r="CW589" s="170"/>
      <c r="DG589" s="170"/>
      <c r="DQ589" s="170"/>
      <c r="EA589" s="170"/>
      <c r="EK589" s="170"/>
      <c r="EU589" s="170"/>
      <c r="FE589" s="170"/>
      <c r="FO589" s="170"/>
      <c r="FY589" s="170"/>
      <c r="GI589" s="170"/>
      <c r="GS589" s="170"/>
      <c r="HC589" s="170"/>
      <c r="HM589" s="170"/>
      <c r="HW589" s="170"/>
    </row>
    <row r="590" spans="1:231" s="3" customFormat="1" x14ac:dyDescent="0.25">
      <c r="A590" s="170"/>
      <c r="K590" s="170"/>
      <c r="U590" s="170"/>
      <c r="AE590" s="170"/>
      <c r="AO590" s="170"/>
      <c r="AY590" s="170"/>
      <c r="AZ590" s="170"/>
      <c r="BA590" s="170"/>
      <c r="BB590" s="170"/>
      <c r="BC590" s="170"/>
      <c r="BD590" s="170"/>
      <c r="BE590" s="170"/>
      <c r="BF590" s="170"/>
      <c r="BI590" s="170"/>
      <c r="BS590" s="170"/>
      <c r="CC590" s="170"/>
      <c r="CM590" s="170"/>
      <c r="CW590" s="170"/>
      <c r="DG590" s="170"/>
      <c r="DQ590" s="170"/>
      <c r="EA590" s="170"/>
      <c r="EK590" s="170"/>
      <c r="EU590" s="170"/>
      <c r="FE590" s="170"/>
      <c r="FO590" s="170"/>
      <c r="FY590" s="170"/>
      <c r="GI590" s="170"/>
      <c r="GS590" s="170"/>
      <c r="HC590" s="170"/>
      <c r="HM590" s="170"/>
      <c r="HW590" s="170"/>
    </row>
    <row r="591" spans="1:231" s="3" customFormat="1" x14ac:dyDescent="0.25">
      <c r="A591" s="170"/>
      <c r="K591" s="170"/>
      <c r="U591" s="170"/>
      <c r="AE591" s="170"/>
      <c r="AO591" s="170"/>
      <c r="AY591" s="170"/>
      <c r="AZ591" s="170"/>
      <c r="BA591" s="170"/>
      <c r="BB591" s="170"/>
      <c r="BC591" s="170"/>
      <c r="BD591" s="170"/>
      <c r="BE591" s="170"/>
      <c r="BF591" s="170"/>
      <c r="BI591" s="170"/>
      <c r="BS591" s="170"/>
      <c r="CC591" s="170"/>
      <c r="CM591" s="170"/>
      <c r="CW591" s="170"/>
      <c r="DG591" s="170"/>
      <c r="DQ591" s="170"/>
      <c r="EA591" s="170"/>
      <c r="EK591" s="170"/>
      <c r="EU591" s="170"/>
      <c r="FE591" s="170"/>
      <c r="FO591" s="170"/>
      <c r="FY591" s="170"/>
      <c r="GI591" s="170"/>
      <c r="GS591" s="170"/>
      <c r="HC591" s="170"/>
      <c r="HM591" s="170"/>
      <c r="HW591" s="170"/>
    </row>
    <row r="592" spans="1:231" s="3" customFormat="1" x14ac:dyDescent="0.25">
      <c r="A592" s="170"/>
      <c r="K592" s="170"/>
      <c r="U592" s="170"/>
      <c r="AE592" s="170"/>
      <c r="AO592" s="170"/>
      <c r="AY592" s="170"/>
      <c r="AZ592" s="170"/>
      <c r="BA592" s="170"/>
      <c r="BB592" s="170"/>
      <c r="BC592" s="170"/>
      <c r="BD592" s="170"/>
      <c r="BE592" s="170"/>
      <c r="BF592" s="170"/>
      <c r="BI592" s="170"/>
      <c r="BS592" s="170"/>
      <c r="CC592" s="170"/>
      <c r="CM592" s="170"/>
      <c r="CW592" s="170"/>
      <c r="DG592" s="170"/>
      <c r="DQ592" s="170"/>
      <c r="EA592" s="170"/>
      <c r="EK592" s="170"/>
      <c r="EU592" s="170"/>
      <c r="FE592" s="170"/>
      <c r="FO592" s="170"/>
      <c r="FY592" s="170"/>
      <c r="GI592" s="170"/>
      <c r="GS592" s="170"/>
      <c r="HC592" s="170"/>
      <c r="HM592" s="170"/>
      <c r="HW592" s="170"/>
    </row>
    <row r="593" spans="1:231" s="3" customFormat="1" x14ac:dyDescent="0.25">
      <c r="A593" s="170"/>
      <c r="K593" s="170"/>
      <c r="U593" s="170"/>
      <c r="AE593" s="170"/>
      <c r="AO593" s="170"/>
      <c r="AY593" s="170"/>
      <c r="AZ593" s="170"/>
      <c r="BA593" s="170"/>
      <c r="BB593" s="170"/>
      <c r="BC593" s="170"/>
      <c r="BD593" s="170"/>
      <c r="BE593" s="170"/>
      <c r="BF593" s="170"/>
      <c r="BI593" s="170"/>
      <c r="BS593" s="170"/>
      <c r="CC593" s="170"/>
      <c r="CM593" s="170"/>
      <c r="CW593" s="170"/>
      <c r="DG593" s="170"/>
      <c r="DQ593" s="170"/>
      <c r="EA593" s="170"/>
      <c r="EK593" s="170"/>
      <c r="EU593" s="170"/>
      <c r="FE593" s="170"/>
      <c r="FO593" s="170"/>
      <c r="FY593" s="170"/>
      <c r="GI593" s="170"/>
      <c r="GS593" s="170"/>
      <c r="HC593" s="170"/>
      <c r="HM593" s="170"/>
      <c r="HW593" s="170"/>
    </row>
    <row r="594" spans="1:231" s="3" customFormat="1" x14ac:dyDescent="0.25">
      <c r="A594" s="170"/>
      <c r="K594" s="170"/>
      <c r="U594" s="170"/>
      <c r="AE594" s="170"/>
      <c r="AO594" s="170"/>
      <c r="AY594" s="170"/>
      <c r="AZ594" s="170"/>
      <c r="BA594" s="170"/>
      <c r="BB594" s="170"/>
      <c r="BC594" s="170"/>
      <c r="BD594" s="170"/>
      <c r="BE594" s="170"/>
      <c r="BF594" s="170"/>
      <c r="BI594" s="170"/>
      <c r="BS594" s="170"/>
      <c r="CC594" s="170"/>
      <c r="CM594" s="170"/>
      <c r="CW594" s="170"/>
      <c r="DG594" s="170"/>
      <c r="DQ594" s="170"/>
      <c r="EA594" s="170"/>
      <c r="EK594" s="170"/>
      <c r="EU594" s="170"/>
      <c r="FE594" s="170"/>
      <c r="FO594" s="170"/>
      <c r="FY594" s="170"/>
      <c r="GI594" s="170"/>
      <c r="GS594" s="170"/>
      <c r="HC594" s="170"/>
      <c r="HM594" s="170"/>
      <c r="HW594" s="170"/>
    </row>
    <row r="595" spans="1:231" s="3" customFormat="1" x14ac:dyDescent="0.25">
      <c r="A595" s="170"/>
      <c r="K595" s="170"/>
      <c r="U595" s="170"/>
      <c r="AE595" s="170"/>
      <c r="AO595" s="170"/>
      <c r="AY595" s="170"/>
      <c r="AZ595" s="170"/>
      <c r="BA595" s="170"/>
      <c r="BB595" s="170"/>
      <c r="BC595" s="170"/>
      <c r="BD595" s="170"/>
      <c r="BE595" s="170"/>
      <c r="BF595" s="170"/>
      <c r="BI595" s="170"/>
      <c r="BS595" s="170"/>
      <c r="CC595" s="170"/>
      <c r="CM595" s="170"/>
      <c r="CW595" s="170"/>
      <c r="DG595" s="170"/>
      <c r="DQ595" s="170"/>
      <c r="EA595" s="170"/>
      <c r="EK595" s="170"/>
      <c r="EU595" s="170"/>
      <c r="FE595" s="170"/>
      <c r="FO595" s="170"/>
      <c r="FY595" s="170"/>
      <c r="GI595" s="170"/>
      <c r="GS595" s="170"/>
      <c r="HC595" s="170"/>
      <c r="HM595" s="170"/>
      <c r="HW595" s="170"/>
    </row>
    <row r="596" spans="1:231" s="3" customFormat="1" x14ac:dyDescent="0.25">
      <c r="A596" s="170"/>
      <c r="K596" s="170"/>
      <c r="U596" s="170"/>
      <c r="AE596" s="170"/>
      <c r="AO596" s="170"/>
      <c r="AY596" s="170"/>
      <c r="AZ596" s="170"/>
      <c r="BA596" s="170"/>
      <c r="BB596" s="170"/>
      <c r="BC596" s="170"/>
      <c r="BD596" s="170"/>
      <c r="BE596" s="170"/>
      <c r="BF596" s="170"/>
      <c r="BI596" s="170"/>
      <c r="BS596" s="170"/>
      <c r="CC596" s="170"/>
      <c r="CM596" s="170"/>
      <c r="CW596" s="170"/>
      <c r="DG596" s="170"/>
      <c r="DQ596" s="170"/>
      <c r="EA596" s="170"/>
      <c r="EK596" s="170"/>
      <c r="EU596" s="170"/>
      <c r="FE596" s="170"/>
      <c r="FO596" s="170"/>
      <c r="FY596" s="170"/>
      <c r="GI596" s="170"/>
      <c r="GS596" s="170"/>
      <c r="HC596" s="170"/>
      <c r="HM596" s="170"/>
      <c r="HW596" s="170"/>
    </row>
    <row r="597" spans="1:231" s="3" customFormat="1" x14ac:dyDescent="0.25">
      <c r="A597" s="170"/>
      <c r="K597" s="170"/>
      <c r="U597" s="170"/>
      <c r="AE597" s="170"/>
      <c r="AO597" s="170"/>
      <c r="AY597" s="170"/>
      <c r="AZ597" s="170"/>
      <c r="BA597" s="170"/>
      <c r="BB597" s="170"/>
      <c r="BC597" s="170"/>
      <c r="BD597" s="170"/>
      <c r="BE597" s="170"/>
      <c r="BF597" s="170"/>
      <c r="BI597" s="170"/>
      <c r="BS597" s="170"/>
      <c r="CC597" s="170"/>
      <c r="CM597" s="170"/>
      <c r="CW597" s="170"/>
      <c r="DG597" s="170"/>
      <c r="DQ597" s="170"/>
      <c r="EA597" s="170"/>
      <c r="EK597" s="170"/>
      <c r="EU597" s="170"/>
      <c r="FE597" s="170"/>
      <c r="FO597" s="170"/>
      <c r="FY597" s="170"/>
      <c r="GI597" s="170"/>
      <c r="GS597" s="170"/>
      <c r="HC597" s="170"/>
      <c r="HM597" s="170"/>
      <c r="HW597" s="170"/>
    </row>
    <row r="598" spans="1:231" s="3" customFormat="1" x14ac:dyDescent="0.25">
      <c r="A598" s="170"/>
      <c r="K598" s="170"/>
      <c r="U598" s="170"/>
      <c r="AE598" s="170"/>
      <c r="AO598" s="170"/>
      <c r="AY598" s="170"/>
      <c r="AZ598" s="170"/>
      <c r="BA598" s="170"/>
      <c r="BB598" s="170"/>
      <c r="BC598" s="170"/>
      <c r="BD598" s="170"/>
      <c r="BE598" s="170"/>
      <c r="BF598" s="170"/>
      <c r="BI598" s="170"/>
      <c r="BS598" s="170"/>
      <c r="CC598" s="170"/>
      <c r="CM598" s="170"/>
      <c r="CW598" s="170"/>
      <c r="DG598" s="170"/>
      <c r="DQ598" s="170"/>
      <c r="EA598" s="170"/>
      <c r="EK598" s="170"/>
      <c r="EU598" s="170"/>
      <c r="FE598" s="170"/>
      <c r="FO598" s="170"/>
      <c r="FY598" s="170"/>
      <c r="GI598" s="170"/>
      <c r="GS598" s="170"/>
      <c r="HC598" s="170"/>
      <c r="HM598" s="170"/>
      <c r="HW598" s="170"/>
    </row>
    <row r="599" spans="1:231" s="3" customFormat="1" x14ac:dyDescent="0.25">
      <c r="A599" s="170"/>
      <c r="K599" s="170"/>
      <c r="U599" s="170"/>
      <c r="AE599" s="170"/>
      <c r="AO599" s="170"/>
      <c r="AY599" s="170"/>
      <c r="AZ599" s="170"/>
      <c r="BA599" s="170"/>
      <c r="BB599" s="170"/>
      <c r="BC599" s="170"/>
      <c r="BD599" s="170"/>
      <c r="BE599" s="170"/>
      <c r="BF599" s="170"/>
      <c r="BI599" s="170"/>
      <c r="BS599" s="170"/>
      <c r="CC599" s="170"/>
      <c r="CM599" s="170"/>
      <c r="CW599" s="170"/>
      <c r="DG599" s="170"/>
      <c r="DQ599" s="170"/>
      <c r="EA599" s="170"/>
      <c r="EK599" s="170"/>
      <c r="EU599" s="170"/>
      <c r="FE599" s="170"/>
      <c r="FO599" s="170"/>
      <c r="FY599" s="170"/>
      <c r="GI599" s="170"/>
      <c r="GS599" s="170"/>
      <c r="HC599" s="170"/>
      <c r="HM599" s="170"/>
      <c r="HW599" s="170"/>
    </row>
    <row r="600" spans="1:231" s="3" customFormat="1" x14ac:dyDescent="0.25">
      <c r="A600" s="170"/>
      <c r="K600" s="170"/>
      <c r="U600" s="170"/>
      <c r="AE600" s="170"/>
      <c r="AO600" s="170"/>
      <c r="AY600" s="170"/>
      <c r="AZ600" s="170"/>
      <c r="BA600" s="170"/>
      <c r="BB600" s="170"/>
      <c r="BC600" s="170"/>
      <c r="BD600" s="170"/>
      <c r="BE600" s="170"/>
      <c r="BF600" s="170"/>
      <c r="BI600" s="170"/>
      <c r="BS600" s="170"/>
      <c r="CC600" s="170"/>
      <c r="CM600" s="170"/>
      <c r="CW600" s="170"/>
      <c r="DG600" s="170"/>
      <c r="DQ600" s="170"/>
      <c r="EA600" s="170"/>
      <c r="EK600" s="170"/>
      <c r="EU600" s="170"/>
      <c r="FE600" s="170"/>
      <c r="FO600" s="170"/>
      <c r="FY600" s="170"/>
      <c r="GI600" s="170"/>
      <c r="GS600" s="170"/>
      <c r="HC600" s="170"/>
      <c r="HM600" s="170"/>
      <c r="HW600" s="170"/>
    </row>
    <row r="601" spans="1:231" s="3" customFormat="1" x14ac:dyDescent="0.25">
      <c r="A601" s="170"/>
      <c r="K601" s="170"/>
      <c r="U601" s="170"/>
      <c r="AE601" s="170"/>
      <c r="AO601" s="170"/>
      <c r="AY601" s="170"/>
      <c r="AZ601" s="170"/>
      <c r="BA601" s="170"/>
      <c r="BB601" s="170"/>
      <c r="BC601" s="170"/>
      <c r="BD601" s="170"/>
      <c r="BE601" s="170"/>
      <c r="BF601" s="170"/>
      <c r="BI601" s="170"/>
      <c r="BS601" s="170"/>
      <c r="CC601" s="170"/>
      <c r="CM601" s="170"/>
      <c r="CW601" s="170"/>
      <c r="DG601" s="170"/>
      <c r="DQ601" s="170"/>
      <c r="EA601" s="170"/>
      <c r="EK601" s="170"/>
      <c r="EU601" s="170"/>
      <c r="FE601" s="170"/>
      <c r="FO601" s="170"/>
      <c r="FY601" s="170"/>
      <c r="GI601" s="170"/>
      <c r="GS601" s="170"/>
      <c r="HC601" s="170"/>
      <c r="HM601" s="170"/>
      <c r="HW601" s="170"/>
    </row>
    <row r="602" spans="1:231" s="3" customFormat="1" x14ac:dyDescent="0.25">
      <c r="A602" s="170"/>
      <c r="K602" s="170"/>
      <c r="U602" s="170"/>
      <c r="AE602" s="170"/>
      <c r="AO602" s="170"/>
      <c r="AY602" s="170"/>
      <c r="AZ602" s="170"/>
      <c r="BA602" s="170"/>
      <c r="BB602" s="170"/>
      <c r="BC602" s="170"/>
      <c r="BD602" s="170"/>
      <c r="BE602" s="170"/>
      <c r="BF602" s="170"/>
      <c r="BI602" s="170"/>
      <c r="BS602" s="170"/>
      <c r="CC602" s="170"/>
      <c r="CM602" s="170"/>
      <c r="CW602" s="170"/>
      <c r="DG602" s="170"/>
      <c r="DQ602" s="170"/>
      <c r="EA602" s="170"/>
      <c r="EK602" s="170"/>
      <c r="EU602" s="170"/>
      <c r="FE602" s="170"/>
      <c r="FO602" s="170"/>
      <c r="FY602" s="170"/>
      <c r="GI602" s="170"/>
      <c r="GS602" s="170"/>
      <c r="HC602" s="170"/>
      <c r="HM602" s="170"/>
      <c r="HW602" s="170"/>
    </row>
    <row r="603" spans="1:231" s="3" customFormat="1" x14ac:dyDescent="0.25">
      <c r="A603" s="170"/>
      <c r="K603" s="170"/>
      <c r="U603" s="170"/>
      <c r="AE603" s="170"/>
      <c r="AO603" s="170"/>
      <c r="AY603" s="170"/>
      <c r="AZ603" s="170"/>
      <c r="BA603" s="170"/>
      <c r="BB603" s="170"/>
      <c r="BC603" s="170"/>
      <c r="BD603" s="170"/>
      <c r="BE603" s="170"/>
      <c r="BF603" s="170"/>
      <c r="BI603" s="170"/>
      <c r="BS603" s="170"/>
      <c r="CC603" s="170"/>
      <c r="CM603" s="170"/>
      <c r="CW603" s="170"/>
      <c r="DG603" s="170"/>
      <c r="DQ603" s="170"/>
      <c r="EA603" s="170"/>
      <c r="EK603" s="170"/>
      <c r="EU603" s="170"/>
      <c r="FE603" s="170"/>
      <c r="FO603" s="170"/>
      <c r="FY603" s="170"/>
      <c r="GI603" s="170"/>
      <c r="GS603" s="170"/>
      <c r="HC603" s="170"/>
      <c r="HM603" s="170"/>
      <c r="HW603" s="170"/>
    </row>
    <row r="604" spans="1:231" s="3" customFormat="1" x14ac:dyDescent="0.25">
      <c r="A604" s="170"/>
      <c r="K604" s="170"/>
      <c r="U604" s="170"/>
      <c r="AE604" s="170"/>
      <c r="AO604" s="170"/>
      <c r="AY604" s="170"/>
      <c r="AZ604" s="170"/>
      <c r="BA604" s="170"/>
      <c r="BB604" s="170"/>
      <c r="BC604" s="170"/>
      <c r="BD604" s="170"/>
      <c r="BE604" s="170"/>
      <c r="BF604" s="170"/>
      <c r="BI604" s="170"/>
      <c r="BS604" s="170"/>
      <c r="CC604" s="170"/>
      <c r="CM604" s="170"/>
      <c r="CW604" s="170"/>
      <c r="DG604" s="170"/>
      <c r="DQ604" s="170"/>
      <c r="EA604" s="170"/>
      <c r="EK604" s="170"/>
      <c r="EU604" s="170"/>
      <c r="FE604" s="170"/>
      <c r="FO604" s="170"/>
      <c r="FY604" s="170"/>
      <c r="GI604" s="170"/>
      <c r="GS604" s="170"/>
      <c r="HC604" s="170"/>
      <c r="HM604" s="170"/>
      <c r="HW604" s="170"/>
    </row>
    <row r="605" spans="1:231" s="3" customFormat="1" x14ac:dyDescent="0.25">
      <c r="A605" s="170"/>
      <c r="K605" s="170"/>
      <c r="U605" s="170"/>
      <c r="AE605" s="170"/>
      <c r="AO605" s="170"/>
      <c r="AY605" s="170"/>
      <c r="AZ605" s="170"/>
      <c r="BA605" s="170"/>
      <c r="BB605" s="170"/>
      <c r="BC605" s="170"/>
      <c r="BD605" s="170"/>
      <c r="BE605" s="170"/>
      <c r="BF605" s="170"/>
      <c r="BI605" s="170"/>
      <c r="BS605" s="170"/>
      <c r="CC605" s="170"/>
      <c r="CM605" s="170"/>
      <c r="CW605" s="170"/>
      <c r="DG605" s="170"/>
      <c r="DQ605" s="170"/>
      <c r="EA605" s="170"/>
      <c r="EK605" s="170"/>
      <c r="EU605" s="170"/>
      <c r="FE605" s="170"/>
      <c r="FO605" s="170"/>
      <c r="FY605" s="170"/>
      <c r="GI605" s="170"/>
      <c r="GS605" s="170"/>
      <c r="HC605" s="170"/>
      <c r="HM605" s="170"/>
      <c r="HW605" s="170"/>
    </row>
    <row r="606" spans="1:231" s="3" customFormat="1" x14ac:dyDescent="0.25">
      <c r="A606" s="170"/>
      <c r="K606" s="170"/>
      <c r="U606" s="170"/>
      <c r="AE606" s="170"/>
      <c r="AO606" s="170"/>
      <c r="AY606" s="170"/>
      <c r="AZ606" s="170"/>
      <c r="BA606" s="170"/>
      <c r="BB606" s="170"/>
      <c r="BC606" s="170"/>
      <c r="BD606" s="170"/>
      <c r="BE606" s="170"/>
      <c r="BF606" s="170"/>
      <c r="BI606" s="170"/>
      <c r="BS606" s="170"/>
      <c r="CC606" s="170"/>
      <c r="CM606" s="170"/>
      <c r="CW606" s="170"/>
      <c r="DG606" s="170"/>
      <c r="DQ606" s="170"/>
      <c r="EA606" s="170"/>
      <c r="EK606" s="170"/>
      <c r="EU606" s="170"/>
      <c r="FE606" s="170"/>
      <c r="FO606" s="170"/>
      <c r="FY606" s="170"/>
      <c r="GI606" s="170"/>
      <c r="GS606" s="170"/>
      <c r="HC606" s="170"/>
      <c r="HM606" s="170"/>
      <c r="HW606" s="170"/>
    </row>
    <row r="607" spans="1:231" s="3" customFormat="1" x14ac:dyDescent="0.25">
      <c r="A607" s="170"/>
      <c r="K607" s="170"/>
      <c r="U607" s="170"/>
      <c r="AE607" s="170"/>
      <c r="AO607" s="170"/>
      <c r="AY607" s="170"/>
      <c r="AZ607" s="170"/>
      <c r="BA607" s="170"/>
      <c r="BB607" s="170"/>
      <c r="BC607" s="170"/>
      <c r="BD607" s="170"/>
      <c r="BE607" s="170"/>
      <c r="BF607" s="170"/>
      <c r="BI607" s="170"/>
      <c r="BS607" s="170"/>
      <c r="CC607" s="170"/>
      <c r="CM607" s="170"/>
      <c r="CW607" s="170"/>
      <c r="DG607" s="170"/>
      <c r="DQ607" s="170"/>
      <c r="EA607" s="170"/>
      <c r="EK607" s="170"/>
      <c r="EU607" s="170"/>
      <c r="FE607" s="170"/>
      <c r="FO607" s="170"/>
      <c r="FY607" s="170"/>
      <c r="GI607" s="170"/>
      <c r="GS607" s="170"/>
      <c r="HC607" s="170"/>
      <c r="HM607" s="170"/>
      <c r="HW607" s="170"/>
    </row>
    <row r="608" spans="1:231" s="3" customFormat="1" x14ac:dyDescent="0.25">
      <c r="A608" s="170"/>
      <c r="K608" s="170"/>
      <c r="U608" s="170"/>
      <c r="AE608" s="170"/>
      <c r="AO608" s="170"/>
      <c r="AY608" s="170"/>
      <c r="AZ608" s="170"/>
      <c r="BA608" s="170"/>
      <c r="BB608" s="170"/>
      <c r="BC608" s="170"/>
      <c r="BD608" s="170"/>
      <c r="BE608" s="170"/>
      <c r="BF608" s="170"/>
      <c r="BI608" s="170"/>
      <c r="BS608" s="170"/>
      <c r="CC608" s="170"/>
      <c r="CM608" s="170"/>
      <c r="CW608" s="170"/>
      <c r="DG608" s="170"/>
      <c r="DQ608" s="170"/>
      <c r="EA608" s="170"/>
      <c r="EK608" s="170"/>
      <c r="EU608" s="170"/>
      <c r="FE608" s="170"/>
      <c r="FO608" s="170"/>
      <c r="FY608" s="170"/>
      <c r="GI608" s="170"/>
      <c r="GS608" s="170"/>
      <c r="HC608" s="170"/>
      <c r="HM608" s="170"/>
      <c r="HW608" s="170"/>
    </row>
    <row r="609" spans="1:231" s="3" customFormat="1" x14ac:dyDescent="0.25">
      <c r="A609" s="170"/>
      <c r="K609" s="170"/>
      <c r="U609" s="170"/>
      <c r="AE609" s="170"/>
      <c r="AO609" s="170"/>
      <c r="AY609" s="170"/>
      <c r="AZ609" s="170"/>
      <c r="BA609" s="170"/>
      <c r="BB609" s="170"/>
      <c r="BC609" s="170"/>
      <c r="BD609" s="170"/>
      <c r="BE609" s="170"/>
      <c r="BF609" s="170"/>
      <c r="BI609" s="170"/>
      <c r="BS609" s="170"/>
      <c r="CC609" s="170"/>
      <c r="CM609" s="170"/>
      <c r="CW609" s="170"/>
      <c r="DG609" s="170"/>
      <c r="DQ609" s="170"/>
      <c r="EA609" s="170"/>
      <c r="EK609" s="170"/>
      <c r="EU609" s="170"/>
      <c r="FE609" s="170"/>
      <c r="FO609" s="170"/>
      <c r="FY609" s="170"/>
      <c r="GI609" s="170"/>
      <c r="GS609" s="170"/>
      <c r="HC609" s="170"/>
      <c r="HM609" s="170"/>
      <c r="HW609" s="170"/>
    </row>
    <row r="610" spans="1:231" s="3" customFormat="1" x14ac:dyDescent="0.25">
      <c r="A610" s="170"/>
      <c r="K610" s="170"/>
      <c r="U610" s="170"/>
      <c r="AE610" s="170"/>
      <c r="AO610" s="170"/>
      <c r="AY610" s="170"/>
      <c r="AZ610" s="170"/>
      <c r="BA610" s="170"/>
      <c r="BB610" s="170"/>
      <c r="BC610" s="170"/>
      <c r="BD610" s="170"/>
      <c r="BE610" s="170"/>
      <c r="BF610" s="170"/>
      <c r="BI610" s="170"/>
      <c r="BS610" s="170"/>
      <c r="CC610" s="170"/>
      <c r="CM610" s="170"/>
      <c r="CW610" s="170"/>
      <c r="DG610" s="170"/>
      <c r="DQ610" s="170"/>
      <c r="EA610" s="170"/>
      <c r="EK610" s="170"/>
      <c r="EU610" s="170"/>
      <c r="FE610" s="170"/>
      <c r="FO610" s="170"/>
      <c r="FY610" s="170"/>
      <c r="GI610" s="170"/>
      <c r="GS610" s="170"/>
      <c r="HC610" s="170"/>
      <c r="HM610" s="170"/>
      <c r="HW610" s="170"/>
    </row>
    <row r="611" spans="1:231" s="3" customFormat="1" x14ac:dyDescent="0.25">
      <c r="A611" s="170"/>
      <c r="K611" s="170"/>
      <c r="U611" s="170"/>
      <c r="AE611" s="170"/>
      <c r="AO611" s="170"/>
      <c r="AY611" s="170"/>
      <c r="AZ611" s="170"/>
      <c r="BA611" s="170"/>
      <c r="BB611" s="170"/>
      <c r="BC611" s="170"/>
      <c r="BD611" s="170"/>
      <c r="BE611" s="170"/>
      <c r="BF611" s="170"/>
      <c r="BI611" s="170"/>
      <c r="BS611" s="170"/>
      <c r="CC611" s="170"/>
      <c r="CM611" s="170"/>
      <c r="CW611" s="170"/>
      <c r="DG611" s="170"/>
      <c r="DQ611" s="170"/>
      <c r="EA611" s="170"/>
      <c r="EK611" s="170"/>
      <c r="EU611" s="170"/>
      <c r="FE611" s="170"/>
      <c r="FO611" s="170"/>
      <c r="FY611" s="170"/>
      <c r="GI611" s="170"/>
      <c r="GS611" s="170"/>
      <c r="HC611" s="170"/>
      <c r="HM611" s="170"/>
      <c r="HW611" s="170"/>
    </row>
    <row r="612" spans="1:231" s="3" customFormat="1" x14ac:dyDescent="0.25">
      <c r="A612" s="170"/>
      <c r="K612" s="170"/>
      <c r="U612" s="170"/>
      <c r="AE612" s="170"/>
      <c r="AO612" s="170"/>
      <c r="AY612" s="170"/>
      <c r="AZ612" s="170"/>
      <c r="BA612" s="170"/>
      <c r="BB612" s="170"/>
      <c r="BC612" s="170"/>
      <c r="BD612" s="170"/>
      <c r="BE612" s="170"/>
      <c r="BF612" s="170"/>
      <c r="BI612" s="170"/>
      <c r="BS612" s="170"/>
      <c r="CC612" s="170"/>
      <c r="CM612" s="170"/>
      <c r="CW612" s="170"/>
      <c r="DG612" s="170"/>
      <c r="DQ612" s="170"/>
      <c r="EA612" s="170"/>
      <c r="EK612" s="170"/>
      <c r="EU612" s="170"/>
      <c r="FE612" s="170"/>
      <c r="FO612" s="170"/>
      <c r="FY612" s="170"/>
      <c r="GI612" s="170"/>
      <c r="GS612" s="170"/>
      <c r="HC612" s="170"/>
      <c r="HM612" s="170"/>
      <c r="HW612" s="170"/>
    </row>
    <row r="613" spans="1:231" s="3" customFormat="1" x14ac:dyDescent="0.25">
      <c r="A613" s="170"/>
      <c r="K613" s="170"/>
      <c r="U613" s="170"/>
      <c r="AE613" s="170"/>
      <c r="AO613" s="170"/>
      <c r="AY613" s="170"/>
      <c r="AZ613" s="170"/>
      <c r="BA613" s="170"/>
      <c r="BB613" s="170"/>
      <c r="BC613" s="170"/>
      <c r="BD613" s="170"/>
      <c r="BE613" s="170"/>
      <c r="BF613" s="170"/>
      <c r="BI613" s="170"/>
      <c r="BS613" s="170"/>
      <c r="CC613" s="170"/>
      <c r="CM613" s="170"/>
      <c r="CW613" s="170"/>
      <c r="DG613" s="170"/>
      <c r="DQ613" s="170"/>
      <c r="EA613" s="170"/>
      <c r="EK613" s="170"/>
      <c r="EU613" s="170"/>
      <c r="FE613" s="170"/>
      <c r="FO613" s="170"/>
      <c r="FY613" s="170"/>
      <c r="GI613" s="170"/>
      <c r="GS613" s="170"/>
      <c r="HC613" s="170"/>
      <c r="HM613" s="170"/>
      <c r="HW613" s="170"/>
    </row>
    <row r="614" spans="1:231" s="3" customFormat="1" x14ac:dyDescent="0.25">
      <c r="A614" s="170"/>
      <c r="K614" s="170"/>
      <c r="U614" s="170"/>
      <c r="AE614" s="170"/>
      <c r="AO614" s="170"/>
      <c r="AY614" s="170"/>
      <c r="AZ614" s="170"/>
      <c r="BA614" s="170"/>
      <c r="BB614" s="170"/>
      <c r="BC614" s="170"/>
      <c r="BD614" s="170"/>
      <c r="BE614" s="170"/>
      <c r="BF614" s="170"/>
      <c r="BI614" s="170"/>
      <c r="BS614" s="170"/>
      <c r="CC614" s="170"/>
      <c r="CM614" s="170"/>
      <c r="CW614" s="170"/>
      <c r="DG614" s="170"/>
      <c r="DQ614" s="170"/>
      <c r="EA614" s="170"/>
      <c r="EK614" s="170"/>
      <c r="EU614" s="170"/>
      <c r="FE614" s="170"/>
      <c r="FO614" s="170"/>
      <c r="FY614" s="170"/>
      <c r="GI614" s="170"/>
      <c r="GS614" s="170"/>
      <c r="HC614" s="170"/>
      <c r="HM614" s="170"/>
      <c r="HW614" s="170"/>
    </row>
    <row r="615" spans="1:231" s="3" customFormat="1" x14ac:dyDescent="0.25">
      <c r="A615" s="170"/>
      <c r="K615" s="170"/>
      <c r="U615" s="170"/>
      <c r="AE615" s="170"/>
      <c r="AO615" s="170"/>
      <c r="AY615" s="170"/>
      <c r="AZ615" s="170"/>
      <c r="BA615" s="170"/>
      <c r="BB615" s="170"/>
      <c r="BC615" s="170"/>
      <c r="BD615" s="170"/>
      <c r="BE615" s="170"/>
      <c r="BF615" s="170"/>
      <c r="BI615" s="170"/>
      <c r="BS615" s="170"/>
      <c r="CC615" s="170"/>
      <c r="CM615" s="170"/>
      <c r="CW615" s="170"/>
      <c r="DG615" s="170"/>
      <c r="DQ615" s="170"/>
      <c r="EA615" s="170"/>
      <c r="EK615" s="170"/>
      <c r="EU615" s="170"/>
      <c r="FE615" s="170"/>
      <c r="FO615" s="170"/>
      <c r="FY615" s="170"/>
      <c r="GI615" s="170"/>
      <c r="GS615" s="170"/>
      <c r="HC615" s="170"/>
      <c r="HM615" s="170"/>
      <c r="HW615" s="170"/>
    </row>
    <row r="616" spans="1:231" s="3" customFormat="1" x14ac:dyDescent="0.25">
      <c r="A616" s="170"/>
      <c r="K616" s="170"/>
      <c r="U616" s="170"/>
      <c r="AE616" s="170"/>
      <c r="AO616" s="170"/>
      <c r="AY616" s="170"/>
      <c r="AZ616" s="170"/>
      <c r="BA616" s="170"/>
      <c r="BB616" s="170"/>
      <c r="BC616" s="170"/>
      <c r="BD616" s="170"/>
      <c r="BE616" s="170"/>
      <c r="BF616" s="170"/>
      <c r="BI616" s="170"/>
      <c r="BS616" s="170"/>
      <c r="CC616" s="170"/>
      <c r="CM616" s="170"/>
      <c r="CW616" s="170"/>
      <c r="DG616" s="170"/>
      <c r="DQ616" s="170"/>
      <c r="EA616" s="170"/>
      <c r="EK616" s="170"/>
      <c r="EU616" s="170"/>
      <c r="FE616" s="170"/>
      <c r="FO616" s="170"/>
      <c r="FY616" s="170"/>
      <c r="GI616" s="170"/>
      <c r="GS616" s="170"/>
      <c r="HC616" s="170"/>
      <c r="HM616" s="170"/>
      <c r="HW616" s="170"/>
    </row>
    <row r="617" spans="1:231" s="3" customFormat="1" x14ac:dyDescent="0.25">
      <c r="A617" s="170"/>
      <c r="K617" s="170"/>
      <c r="U617" s="170"/>
      <c r="AE617" s="170"/>
      <c r="AO617" s="170"/>
      <c r="AY617" s="170"/>
      <c r="AZ617" s="170"/>
      <c r="BA617" s="170"/>
      <c r="BB617" s="170"/>
      <c r="BC617" s="170"/>
      <c r="BD617" s="170"/>
      <c r="BE617" s="170"/>
      <c r="BF617" s="170"/>
      <c r="BI617" s="170"/>
      <c r="BS617" s="170"/>
      <c r="CC617" s="170"/>
      <c r="CM617" s="170"/>
      <c r="CW617" s="170"/>
      <c r="DG617" s="170"/>
      <c r="DQ617" s="170"/>
      <c r="EA617" s="170"/>
      <c r="EK617" s="170"/>
      <c r="EU617" s="170"/>
      <c r="FE617" s="170"/>
      <c r="FO617" s="170"/>
      <c r="FY617" s="170"/>
      <c r="GI617" s="170"/>
      <c r="GS617" s="170"/>
      <c r="HC617" s="170"/>
      <c r="HM617" s="170"/>
      <c r="HW617" s="170"/>
    </row>
    <row r="618" spans="1:231" s="3" customFormat="1" x14ac:dyDescent="0.25">
      <c r="A618" s="170"/>
      <c r="K618" s="170"/>
      <c r="U618" s="170"/>
      <c r="AE618" s="170"/>
      <c r="AO618" s="170"/>
      <c r="AY618" s="170"/>
      <c r="AZ618" s="170"/>
      <c r="BA618" s="170"/>
      <c r="BB618" s="170"/>
      <c r="BC618" s="170"/>
      <c r="BD618" s="170"/>
      <c r="BE618" s="170"/>
      <c r="BF618" s="170"/>
      <c r="BI618" s="170"/>
      <c r="BS618" s="170"/>
      <c r="CC618" s="170"/>
      <c r="CM618" s="170"/>
      <c r="CW618" s="170"/>
      <c r="DG618" s="170"/>
      <c r="DQ618" s="170"/>
      <c r="EA618" s="170"/>
      <c r="EK618" s="170"/>
      <c r="EU618" s="170"/>
      <c r="FE618" s="170"/>
      <c r="FO618" s="170"/>
      <c r="FY618" s="170"/>
      <c r="GI618" s="170"/>
      <c r="GS618" s="170"/>
      <c r="HC618" s="170"/>
      <c r="HM618" s="170"/>
      <c r="HW618" s="170"/>
    </row>
    <row r="619" spans="1:231" s="3" customFormat="1" x14ac:dyDescent="0.25">
      <c r="A619" s="170"/>
      <c r="K619" s="170"/>
      <c r="U619" s="170"/>
      <c r="AE619" s="170"/>
      <c r="AO619" s="170"/>
      <c r="AY619" s="170"/>
      <c r="AZ619" s="170"/>
      <c r="BA619" s="170"/>
      <c r="BB619" s="170"/>
      <c r="BC619" s="170"/>
      <c r="BD619" s="170"/>
      <c r="BE619" s="170"/>
      <c r="BF619" s="170"/>
      <c r="BI619" s="170"/>
      <c r="BS619" s="170"/>
      <c r="CC619" s="170"/>
      <c r="CM619" s="170"/>
      <c r="CW619" s="170"/>
      <c r="DG619" s="170"/>
      <c r="DQ619" s="170"/>
      <c r="EA619" s="170"/>
      <c r="EK619" s="170"/>
      <c r="EU619" s="170"/>
      <c r="FE619" s="170"/>
      <c r="FO619" s="170"/>
      <c r="FY619" s="170"/>
      <c r="GI619" s="170"/>
      <c r="GS619" s="170"/>
      <c r="HC619" s="170"/>
      <c r="HM619" s="170"/>
      <c r="HW619" s="170"/>
    </row>
    <row r="620" spans="1:231" s="3" customFormat="1" x14ac:dyDescent="0.25">
      <c r="A620" s="170"/>
      <c r="K620" s="170"/>
      <c r="U620" s="170"/>
      <c r="AE620" s="170"/>
      <c r="AO620" s="170"/>
      <c r="AY620" s="170"/>
      <c r="AZ620" s="170"/>
      <c r="BA620" s="170"/>
      <c r="BB620" s="170"/>
      <c r="BC620" s="170"/>
      <c r="BD620" s="170"/>
      <c r="BE620" s="170"/>
      <c r="BF620" s="170"/>
      <c r="BI620" s="170"/>
      <c r="BS620" s="170"/>
      <c r="CC620" s="170"/>
      <c r="CM620" s="170"/>
      <c r="CW620" s="170"/>
      <c r="DG620" s="170"/>
      <c r="DQ620" s="170"/>
      <c r="EA620" s="170"/>
      <c r="EK620" s="170"/>
      <c r="EU620" s="170"/>
      <c r="FE620" s="170"/>
      <c r="FO620" s="170"/>
      <c r="FY620" s="170"/>
      <c r="GI620" s="170"/>
      <c r="GS620" s="170"/>
      <c r="HC620" s="170"/>
      <c r="HM620" s="170"/>
      <c r="HW620" s="170"/>
    </row>
    <row r="621" spans="1:231" s="3" customFormat="1" x14ac:dyDescent="0.25">
      <c r="A621" s="170"/>
      <c r="K621" s="170"/>
      <c r="U621" s="170"/>
      <c r="AE621" s="170"/>
      <c r="AO621" s="170"/>
      <c r="AY621" s="170"/>
      <c r="AZ621" s="170"/>
      <c r="BA621" s="170"/>
      <c r="BB621" s="170"/>
      <c r="BC621" s="170"/>
      <c r="BD621" s="170"/>
      <c r="BE621" s="170"/>
      <c r="BF621" s="170"/>
      <c r="BI621" s="170"/>
      <c r="BS621" s="170"/>
      <c r="CC621" s="170"/>
      <c r="CM621" s="170"/>
      <c r="CW621" s="170"/>
      <c r="DG621" s="170"/>
      <c r="DQ621" s="170"/>
      <c r="EA621" s="170"/>
      <c r="EK621" s="170"/>
      <c r="EU621" s="170"/>
      <c r="FE621" s="170"/>
      <c r="FO621" s="170"/>
      <c r="FY621" s="170"/>
      <c r="GI621" s="170"/>
      <c r="GS621" s="170"/>
      <c r="HC621" s="170"/>
      <c r="HM621" s="170"/>
      <c r="HW621" s="170"/>
    </row>
    <row r="622" spans="1:231" s="3" customFormat="1" x14ac:dyDescent="0.25">
      <c r="A622" s="170"/>
      <c r="K622" s="170"/>
      <c r="U622" s="170"/>
      <c r="AE622" s="170"/>
      <c r="AO622" s="170"/>
      <c r="AY622" s="170"/>
      <c r="AZ622" s="170"/>
      <c r="BA622" s="170"/>
      <c r="BB622" s="170"/>
      <c r="BC622" s="170"/>
      <c r="BD622" s="170"/>
      <c r="BE622" s="170"/>
      <c r="BF622" s="170"/>
      <c r="BI622" s="170"/>
      <c r="BS622" s="170"/>
      <c r="CC622" s="170"/>
      <c r="CM622" s="170"/>
      <c r="CW622" s="170"/>
      <c r="DG622" s="170"/>
      <c r="DQ622" s="170"/>
      <c r="EA622" s="170"/>
      <c r="EK622" s="170"/>
      <c r="EU622" s="170"/>
      <c r="FE622" s="170"/>
      <c r="FO622" s="170"/>
      <c r="FY622" s="170"/>
      <c r="GI622" s="170"/>
      <c r="GS622" s="170"/>
      <c r="HC622" s="170"/>
      <c r="HM622" s="170"/>
      <c r="HW622" s="170"/>
    </row>
    <row r="623" spans="1:231" s="3" customFormat="1" x14ac:dyDescent="0.25">
      <c r="A623" s="170"/>
      <c r="K623" s="170"/>
      <c r="U623" s="170"/>
      <c r="AE623" s="170"/>
      <c r="AO623" s="170"/>
      <c r="AY623" s="170"/>
      <c r="AZ623" s="170"/>
      <c r="BA623" s="170"/>
      <c r="BB623" s="170"/>
      <c r="BC623" s="170"/>
      <c r="BD623" s="170"/>
      <c r="BE623" s="170"/>
      <c r="BF623" s="170"/>
      <c r="BI623" s="170"/>
      <c r="BS623" s="170"/>
      <c r="CC623" s="170"/>
      <c r="CM623" s="170"/>
      <c r="CW623" s="170"/>
      <c r="DG623" s="170"/>
      <c r="DQ623" s="170"/>
      <c r="EA623" s="170"/>
      <c r="EK623" s="170"/>
      <c r="EU623" s="170"/>
      <c r="FE623" s="170"/>
      <c r="FO623" s="170"/>
      <c r="FY623" s="170"/>
      <c r="GI623" s="170"/>
      <c r="GS623" s="170"/>
      <c r="HC623" s="170"/>
      <c r="HM623" s="170"/>
      <c r="HW623" s="170"/>
    </row>
    <row r="624" spans="1:231" s="3" customFormat="1" x14ac:dyDescent="0.25">
      <c r="A624" s="170"/>
      <c r="K624" s="170"/>
      <c r="U624" s="170"/>
      <c r="AE624" s="170"/>
      <c r="AO624" s="170"/>
      <c r="AY624" s="170"/>
      <c r="AZ624" s="170"/>
      <c r="BA624" s="170"/>
      <c r="BB624" s="170"/>
      <c r="BC624" s="170"/>
      <c r="BD624" s="170"/>
      <c r="BE624" s="170"/>
      <c r="BF624" s="170"/>
      <c r="BI624" s="170"/>
      <c r="BS624" s="170"/>
      <c r="CC624" s="170"/>
      <c r="CM624" s="170"/>
      <c r="CW624" s="170"/>
      <c r="DG624" s="170"/>
      <c r="DQ624" s="170"/>
      <c r="EA624" s="170"/>
      <c r="EK624" s="170"/>
      <c r="EU624" s="170"/>
      <c r="FE624" s="170"/>
      <c r="FO624" s="170"/>
      <c r="FY624" s="170"/>
      <c r="GI624" s="170"/>
      <c r="GS624" s="170"/>
      <c r="HC624" s="170"/>
      <c r="HM624" s="170"/>
      <c r="HW624" s="170"/>
    </row>
    <row r="625" spans="1:231" s="3" customFormat="1" x14ac:dyDescent="0.25">
      <c r="A625" s="170"/>
      <c r="K625" s="170"/>
      <c r="U625" s="170"/>
      <c r="AE625" s="170"/>
      <c r="AO625" s="170"/>
      <c r="AY625" s="170"/>
      <c r="AZ625" s="170"/>
      <c r="BA625" s="170"/>
      <c r="BB625" s="170"/>
      <c r="BC625" s="170"/>
      <c r="BD625" s="170"/>
      <c r="BE625" s="170"/>
      <c r="BF625" s="170"/>
      <c r="BI625" s="170"/>
      <c r="BS625" s="170"/>
      <c r="CC625" s="170"/>
      <c r="CM625" s="170"/>
      <c r="CW625" s="170"/>
      <c r="DG625" s="170"/>
      <c r="DQ625" s="170"/>
      <c r="EA625" s="170"/>
      <c r="EK625" s="170"/>
      <c r="EU625" s="170"/>
      <c r="FE625" s="170"/>
      <c r="FO625" s="170"/>
      <c r="FY625" s="170"/>
      <c r="GI625" s="170"/>
      <c r="GS625" s="170"/>
      <c r="HC625" s="170"/>
      <c r="HM625" s="170"/>
      <c r="HW625" s="170"/>
    </row>
    <row r="626" spans="1:231" s="3" customFormat="1" x14ac:dyDescent="0.25">
      <c r="A626" s="170"/>
      <c r="K626" s="170"/>
      <c r="U626" s="170"/>
      <c r="AE626" s="170"/>
      <c r="AO626" s="170"/>
      <c r="AY626" s="170"/>
      <c r="AZ626" s="170"/>
      <c r="BA626" s="170"/>
      <c r="BB626" s="170"/>
      <c r="BC626" s="170"/>
      <c r="BD626" s="170"/>
      <c r="BE626" s="170"/>
      <c r="BF626" s="170"/>
      <c r="BI626" s="170"/>
      <c r="BS626" s="170"/>
      <c r="CC626" s="170"/>
      <c r="CM626" s="170"/>
      <c r="CW626" s="170"/>
      <c r="DG626" s="170"/>
      <c r="DQ626" s="170"/>
      <c r="EA626" s="170"/>
      <c r="EK626" s="170"/>
      <c r="EU626" s="170"/>
      <c r="FE626" s="170"/>
      <c r="FO626" s="170"/>
      <c r="FY626" s="170"/>
      <c r="GI626" s="170"/>
      <c r="GS626" s="170"/>
      <c r="HC626" s="170"/>
      <c r="HM626" s="170"/>
      <c r="HW626" s="170"/>
    </row>
    <row r="627" spans="1:231" s="3" customFormat="1" x14ac:dyDescent="0.25">
      <c r="A627" s="170"/>
      <c r="K627" s="170"/>
      <c r="U627" s="170"/>
      <c r="AE627" s="170"/>
      <c r="AO627" s="170"/>
      <c r="AY627" s="170"/>
      <c r="AZ627" s="170"/>
      <c r="BA627" s="170"/>
      <c r="BB627" s="170"/>
      <c r="BC627" s="170"/>
      <c r="BD627" s="170"/>
      <c r="BE627" s="170"/>
      <c r="BF627" s="170"/>
      <c r="BI627" s="170"/>
      <c r="BS627" s="170"/>
      <c r="CC627" s="170"/>
      <c r="CM627" s="170"/>
      <c r="CW627" s="170"/>
      <c r="DG627" s="170"/>
      <c r="DQ627" s="170"/>
      <c r="EA627" s="170"/>
      <c r="EK627" s="170"/>
      <c r="EU627" s="170"/>
      <c r="FE627" s="170"/>
      <c r="FO627" s="170"/>
      <c r="FY627" s="170"/>
      <c r="GI627" s="170"/>
      <c r="GS627" s="170"/>
      <c r="HC627" s="170"/>
      <c r="HM627" s="170"/>
      <c r="HW627" s="170"/>
    </row>
    <row r="628" spans="1:231" s="3" customFormat="1" x14ac:dyDescent="0.25">
      <c r="A628" s="170"/>
      <c r="K628" s="170"/>
      <c r="U628" s="170"/>
      <c r="AE628" s="170"/>
      <c r="AO628" s="170"/>
      <c r="AY628" s="170"/>
      <c r="AZ628" s="170"/>
      <c r="BA628" s="170"/>
      <c r="BB628" s="170"/>
      <c r="BC628" s="170"/>
      <c r="BD628" s="170"/>
      <c r="BE628" s="170"/>
      <c r="BF628" s="170"/>
      <c r="BI628" s="170"/>
      <c r="BS628" s="170"/>
      <c r="CC628" s="170"/>
      <c r="CM628" s="170"/>
      <c r="CW628" s="170"/>
      <c r="DG628" s="170"/>
      <c r="DQ628" s="170"/>
      <c r="EA628" s="170"/>
      <c r="EK628" s="170"/>
      <c r="EU628" s="170"/>
      <c r="FE628" s="170"/>
      <c r="FO628" s="170"/>
      <c r="FY628" s="170"/>
      <c r="GI628" s="170"/>
      <c r="GS628" s="170"/>
      <c r="HC628" s="170"/>
      <c r="HM628" s="170"/>
      <c r="HW628" s="170"/>
    </row>
    <row r="629" spans="1:231" s="3" customFormat="1" x14ac:dyDescent="0.25">
      <c r="A629" s="170"/>
      <c r="K629" s="170"/>
      <c r="U629" s="170"/>
      <c r="AE629" s="170"/>
      <c r="AO629" s="170"/>
      <c r="AY629" s="170"/>
      <c r="AZ629" s="170"/>
      <c r="BA629" s="170"/>
      <c r="BB629" s="170"/>
      <c r="BC629" s="170"/>
      <c r="BD629" s="170"/>
      <c r="BE629" s="170"/>
      <c r="BF629" s="170"/>
      <c r="BI629" s="170"/>
      <c r="BS629" s="170"/>
      <c r="CC629" s="170"/>
      <c r="CM629" s="170"/>
      <c r="CW629" s="170"/>
      <c r="DG629" s="170"/>
      <c r="DQ629" s="170"/>
      <c r="EA629" s="170"/>
      <c r="EK629" s="170"/>
      <c r="EU629" s="170"/>
      <c r="FE629" s="170"/>
      <c r="FO629" s="170"/>
      <c r="FY629" s="170"/>
      <c r="GI629" s="170"/>
      <c r="GS629" s="170"/>
      <c r="HC629" s="170"/>
      <c r="HM629" s="170"/>
      <c r="HW629" s="170"/>
    </row>
    <row r="630" spans="1:231" s="3" customFormat="1" x14ac:dyDescent="0.25">
      <c r="A630" s="170"/>
      <c r="K630" s="170"/>
      <c r="U630" s="170"/>
      <c r="AE630" s="170"/>
      <c r="AO630" s="170"/>
      <c r="AY630" s="170"/>
      <c r="AZ630" s="170"/>
      <c r="BA630" s="170"/>
      <c r="BB630" s="170"/>
      <c r="BC630" s="170"/>
      <c r="BD630" s="170"/>
      <c r="BE630" s="170"/>
      <c r="BF630" s="170"/>
      <c r="BI630" s="170"/>
      <c r="BS630" s="170"/>
      <c r="CC630" s="170"/>
      <c r="CM630" s="170"/>
      <c r="CW630" s="170"/>
      <c r="DG630" s="170"/>
      <c r="DQ630" s="170"/>
      <c r="EA630" s="170"/>
      <c r="EK630" s="170"/>
      <c r="EU630" s="170"/>
      <c r="FE630" s="170"/>
      <c r="FO630" s="170"/>
      <c r="FY630" s="170"/>
      <c r="GI630" s="170"/>
      <c r="GS630" s="170"/>
      <c r="HC630" s="170"/>
      <c r="HM630" s="170"/>
      <c r="HW630" s="170"/>
    </row>
    <row r="631" spans="1:231" s="3" customFormat="1" x14ac:dyDescent="0.25">
      <c r="A631" s="170"/>
      <c r="K631" s="170"/>
      <c r="U631" s="170"/>
      <c r="AE631" s="170"/>
      <c r="AO631" s="170"/>
      <c r="AY631" s="170"/>
      <c r="AZ631" s="170"/>
      <c r="BA631" s="170"/>
      <c r="BB631" s="170"/>
      <c r="BC631" s="170"/>
      <c r="BD631" s="170"/>
      <c r="BE631" s="170"/>
      <c r="BF631" s="170"/>
      <c r="BI631" s="170"/>
      <c r="BS631" s="170"/>
      <c r="CC631" s="170"/>
      <c r="CM631" s="170"/>
      <c r="CW631" s="170"/>
      <c r="DG631" s="170"/>
      <c r="DQ631" s="170"/>
      <c r="EA631" s="170"/>
      <c r="EK631" s="170"/>
      <c r="EU631" s="170"/>
      <c r="FE631" s="170"/>
      <c r="FO631" s="170"/>
      <c r="FY631" s="170"/>
      <c r="GI631" s="170"/>
      <c r="GS631" s="170"/>
      <c r="HC631" s="170"/>
      <c r="HM631" s="170"/>
      <c r="HW631" s="170"/>
    </row>
    <row r="632" spans="1:231" s="3" customFormat="1" x14ac:dyDescent="0.25">
      <c r="A632" s="170"/>
      <c r="K632" s="170"/>
      <c r="U632" s="170"/>
      <c r="AE632" s="170"/>
      <c r="AO632" s="170"/>
      <c r="AY632" s="170"/>
      <c r="AZ632" s="170"/>
      <c r="BA632" s="170"/>
      <c r="BB632" s="170"/>
      <c r="BC632" s="170"/>
      <c r="BD632" s="170"/>
      <c r="BE632" s="170"/>
      <c r="BF632" s="170"/>
      <c r="BI632" s="170"/>
      <c r="BS632" s="170"/>
      <c r="CC632" s="170"/>
      <c r="CM632" s="170"/>
      <c r="CW632" s="170"/>
      <c r="DG632" s="170"/>
      <c r="DQ632" s="170"/>
      <c r="EA632" s="170"/>
      <c r="EK632" s="170"/>
      <c r="EU632" s="170"/>
      <c r="FE632" s="170"/>
      <c r="FO632" s="170"/>
      <c r="FY632" s="170"/>
      <c r="GI632" s="170"/>
      <c r="GS632" s="170"/>
      <c r="HC632" s="170"/>
      <c r="HM632" s="170"/>
      <c r="HW632" s="170"/>
    </row>
    <row r="633" spans="1:231" s="3" customFormat="1" x14ac:dyDescent="0.25">
      <c r="A633" s="170"/>
      <c r="K633" s="170"/>
      <c r="U633" s="170"/>
      <c r="AE633" s="170"/>
      <c r="AO633" s="170"/>
      <c r="AY633" s="170"/>
      <c r="AZ633" s="170"/>
      <c r="BA633" s="170"/>
      <c r="BB633" s="170"/>
      <c r="BC633" s="170"/>
      <c r="BD633" s="170"/>
      <c r="BE633" s="170"/>
      <c r="BF633" s="170"/>
      <c r="BI633" s="170"/>
      <c r="BS633" s="170"/>
      <c r="CC633" s="170"/>
      <c r="CM633" s="170"/>
      <c r="CW633" s="170"/>
      <c r="DG633" s="170"/>
      <c r="DQ633" s="170"/>
      <c r="EA633" s="170"/>
      <c r="EK633" s="170"/>
      <c r="EU633" s="170"/>
      <c r="FE633" s="170"/>
      <c r="FO633" s="170"/>
      <c r="FY633" s="170"/>
      <c r="GI633" s="170"/>
      <c r="GS633" s="170"/>
      <c r="HC633" s="170"/>
      <c r="HM633" s="170"/>
      <c r="HW633" s="170"/>
    </row>
    <row r="634" spans="1:231" s="3" customFormat="1" x14ac:dyDescent="0.25">
      <c r="A634" s="170"/>
      <c r="K634" s="170"/>
      <c r="U634" s="170"/>
      <c r="AE634" s="170"/>
      <c r="AO634" s="170"/>
      <c r="AY634" s="170"/>
      <c r="AZ634" s="170"/>
      <c r="BA634" s="170"/>
      <c r="BB634" s="170"/>
      <c r="BC634" s="170"/>
      <c r="BD634" s="170"/>
      <c r="BE634" s="170"/>
      <c r="BF634" s="170"/>
      <c r="BI634" s="170"/>
      <c r="BS634" s="170"/>
      <c r="CC634" s="170"/>
      <c r="CM634" s="170"/>
      <c r="CW634" s="170"/>
      <c r="DG634" s="170"/>
      <c r="DQ634" s="170"/>
      <c r="EA634" s="170"/>
      <c r="EK634" s="170"/>
      <c r="EU634" s="170"/>
      <c r="FE634" s="170"/>
      <c r="FO634" s="170"/>
      <c r="FY634" s="170"/>
      <c r="GI634" s="170"/>
      <c r="GS634" s="170"/>
      <c r="HC634" s="170"/>
      <c r="HM634" s="170"/>
      <c r="HW634" s="170"/>
    </row>
    <row r="635" spans="1:231" s="3" customFormat="1" x14ac:dyDescent="0.25">
      <c r="A635" s="170"/>
      <c r="K635" s="170"/>
      <c r="U635" s="170"/>
      <c r="AE635" s="170"/>
      <c r="AO635" s="170"/>
      <c r="AY635" s="170"/>
      <c r="AZ635" s="170"/>
      <c r="BA635" s="170"/>
      <c r="BB635" s="170"/>
      <c r="BC635" s="170"/>
      <c r="BD635" s="170"/>
      <c r="BE635" s="170"/>
      <c r="BF635" s="170"/>
      <c r="BI635" s="170"/>
      <c r="BS635" s="170"/>
      <c r="CC635" s="170"/>
      <c r="CM635" s="170"/>
      <c r="CW635" s="170"/>
      <c r="DG635" s="170"/>
      <c r="DQ635" s="170"/>
      <c r="EA635" s="170"/>
      <c r="EK635" s="170"/>
      <c r="EU635" s="170"/>
      <c r="FE635" s="170"/>
      <c r="FO635" s="170"/>
      <c r="FY635" s="170"/>
      <c r="GI635" s="170"/>
      <c r="GS635" s="170"/>
      <c r="HC635" s="170"/>
      <c r="HM635" s="170"/>
      <c r="HW635" s="170"/>
    </row>
    <row r="636" spans="1:231" s="3" customFormat="1" x14ac:dyDescent="0.25">
      <c r="A636" s="170"/>
      <c r="K636" s="170"/>
      <c r="U636" s="170"/>
      <c r="AE636" s="170"/>
      <c r="AO636" s="170"/>
      <c r="AY636" s="170"/>
      <c r="AZ636" s="170"/>
      <c r="BA636" s="170"/>
      <c r="BB636" s="170"/>
      <c r="BC636" s="170"/>
      <c r="BD636" s="170"/>
      <c r="BE636" s="170"/>
      <c r="BF636" s="170"/>
      <c r="BI636" s="170"/>
      <c r="BS636" s="170"/>
      <c r="CC636" s="170"/>
      <c r="CM636" s="170"/>
      <c r="CW636" s="170"/>
      <c r="DG636" s="170"/>
      <c r="DQ636" s="170"/>
      <c r="EA636" s="170"/>
      <c r="EK636" s="170"/>
      <c r="EU636" s="170"/>
      <c r="FE636" s="170"/>
      <c r="FO636" s="170"/>
      <c r="FY636" s="170"/>
      <c r="GI636" s="170"/>
      <c r="GS636" s="170"/>
      <c r="HC636" s="170"/>
      <c r="HM636" s="170"/>
      <c r="HW636" s="170"/>
    </row>
    <row r="637" spans="1:231" s="3" customFormat="1" x14ac:dyDescent="0.25">
      <c r="A637" s="170"/>
      <c r="K637" s="170"/>
      <c r="U637" s="170"/>
      <c r="AE637" s="170"/>
      <c r="AO637" s="170"/>
      <c r="AY637" s="170"/>
      <c r="AZ637" s="170"/>
      <c r="BA637" s="170"/>
      <c r="BB637" s="170"/>
      <c r="BC637" s="170"/>
      <c r="BD637" s="170"/>
      <c r="BE637" s="170"/>
      <c r="BF637" s="170"/>
      <c r="BI637" s="170"/>
      <c r="BS637" s="170"/>
      <c r="CC637" s="170"/>
      <c r="CM637" s="170"/>
      <c r="CW637" s="170"/>
      <c r="DG637" s="170"/>
      <c r="DQ637" s="170"/>
      <c r="EA637" s="170"/>
      <c r="EK637" s="170"/>
      <c r="EU637" s="170"/>
      <c r="FE637" s="170"/>
      <c r="FO637" s="170"/>
      <c r="FY637" s="170"/>
      <c r="GI637" s="170"/>
      <c r="GS637" s="170"/>
      <c r="HC637" s="170"/>
      <c r="HM637" s="170"/>
      <c r="HW637" s="170"/>
    </row>
    <row r="638" spans="1:231" s="3" customFormat="1" x14ac:dyDescent="0.25">
      <c r="A638" s="170"/>
      <c r="K638" s="170"/>
      <c r="U638" s="170"/>
      <c r="AE638" s="170"/>
      <c r="AO638" s="170"/>
      <c r="AY638" s="170"/>
      <c r="AZ638" s="170"/>
      <c r="BA638" s="170"/>
      <c r="BB638" s="170"/>
      <c r="BC638" s="170"/>
      <c r="BD638" s="170"/>
      <c r="BE638" s="170"/>
      <c r="BF638" s="170"/>
      <c r="BI638" s="170"/>
      <c r="BS638" s="170"/>
      <c r="CC638" s="170"/>
      <c r="CM638" s="170"/>
      <c r="CW638" s="170"/>
      <c r="DG638" s="170"/>
      <c r="DQ638" s="170"/>
      <c r="EA638" s="170"/>
      <c r="EK638" s="170"/>
      <c r="EU638" s="170"/>
      <c r="FE638" s="170"/>
      <c r="FO638" s="170"/>
      <c r="FY638" s="170"/>
      <c r="GI638" s="170"/>
      <c r="GS638" s="170"/>
      <c r="HC638" s="170"/>
      <c r="HM638" s="170"/>
      <c r="HW638" s="170"/>
    </row>
    <row r="639" spans="1:231" s="3" customFormat="1" x14ac:dyDescent="0.25">
      <c r="A639" s="170"/>
      <c r="K639" s="170"/>
      <c r="U639" s="170"/>
      <c r="AE639" s="170"/>
      <c r="AO639" s="170"/>
      <c r="AY639" s="170"/>
      <c r="AZ639" s="170"/>
      <c r="BA639" s="170"/>
      <c r="BB639" s="170"/>
      <c r="BC639" s="170"/>
      <c r="BD639" s="170"/>
      <c r="BE639" s="170"/>
      <c r="BF639" s="170"/>
      <c r="BI639" s="170"/>
      <c r="BS639" s="170"/>
      <c r="CC639" s="170"/>
      <c r="CM639" s="170"/>
      <c r="CW639" s="170"/>
      <c r="DG639" s="170"/>
      <c r="DQ639" s="170"/>
      <c r="EA639" s="170"/>
      <c r="EK639" s="170"/>
      <c r="EU639" s="170"/>
      <c r="FE639" s="170"/>
      <c r="FO639" s="170"/>
      <c r="FY639" s="170"/>
      <c r="GI639" s="170"/>
      <c r="GS639" s="170"/>
      <c r="HC639" s="170"/>
      <c r="HM639" s="170"/>
      <c r="HW639" s="170"/>
    </row>
    <row r="640" spans="1:231" s="3" customFormat="1" x14ac:dyDescent="0.25">
      <c r="A640" s="170"/>
      <c r="K640" s="170"/>
      <c r="U640" s="170"/>
      <c r="AE640" s="170"/>
      <c r="AO640" s="170"/>
      <c r="AY640" s="170"/>
      <c r="AZ640" s="170"/>
      <c r="BA640" s="170"/>
      <c r="BB640" s="170"/>
      <c r="BC640" s="170"/>
      <c r="BD640" s="170"/>
      <c r="BE640" s="170"/>
      <c r="BF640" s="170"/>
      <c r="BI640" s="170"/>
      <c r="BS640" s="170"/>
      <c r="CC640" s="170"/>
      <c r="CM640" s="170"/>
      <c r="CW640" s="170"/>
      <c r="DG640" s="170"/>
      <c r="DQ640" s="170"/>
      <c r="EA640" s="170"/>
      <c r="EK640" s="170"/>
      <c r="EU640" s="170"/>
      <c r="FE640" s="170"/>
      <c r="FO640" s="170"/>
      <c r="FY640" s="170"/>
      <c r="GI640" s="170"/>
      <c r="GS640" s="170"/>
      <c r="HC640" s="170"/>
      <c r="HM640" s="170"/>
      <c r="HW640" s="170"/>
    </row>
    <row r="641" spans="1:231" s="3" customFormat="1" x14ac:dyDescent="0.25">
      <c r="A641" s="170"/>
      <c r="K641" s="170"/>
      <c r="U641" s="170"/>
      <c r="AE641" s="170"/>
      <c r="AO641" s="170"/>
      <c r="AY641" s="170"/>
      <c r="AZ641" s="170"/>
      <c r="BA641" s="170"/>
      <c r="BB641" s="170"/>
      <c r="BC641" s="170"/>
      <c r="BD641" s="170"/>
      <c r="BE641" s="170"/>
      <c r="BF641" s="170"/>
      <c r="BI641" s="170"/>
      <c r="BS641" s="170"/>
      <c r="CC641" s="170"/>
      <c r="CM641" s="170"/>
      <c r="CW641" s="170"/>
      <c r="DG641" s="170"/>
      <c r="DQ641" s="170"/>
      <c r="EA641" s="170"/>
      <c r="EK641" s="170"/>
      <c r="EU641" s="170"/>
      <c r="FE641" s="170"/>
      <c r="FO641" s="170"/>
      <c r="FY641" s="170"/>
      <c r="GI641" s="170"/>
      <c r="GS641" s="170"/>
      <c r="HC641" s="170"/>
      <c r="HM641" s="170"/>
      <c r="HW641" s="170"/>
    </row>
  </sheetData>
  <mergeCells count="75">
    <mergeCell ref="GJ28:GP28"/>
    <mergeCell ref="GK1:GP2"/>
    <mergeCell ref="GK3:GP3"/>
    <mergeCell ref="GU1:GZ2"/>
    <mergeCell ref="GU3:GZ3"/>
    <mergeCell ref="GT28:GZ28"/>
    <mergeCell ref="HD28:HJ28"/>
    <mergeCell ref="HX28:ID28"/>
    <mergeCell ref="HE1:HJ2"/>
    <mergeCell ref="HE3:HJ3"/>
    <mergeCell ref="HY1:ID2"/>
    <mergeCell ref="HY3:ID3"/>
    <mergeCell ref="HO1:HT2"/>
    <mergeCell ref="HO3:HT3"/>
    <mergeCell ref="HN28:HT28"/>
    <mergeCell ref="BA1:BF2"/>
    <mergeCell ref="BA3:BF3"/>
    <mergeCell ref="EV28:FB28"/>
    <mergeCell ref="FF28:FL28"/>
    <mergeCell ref="FP28:FV28"/>
    <mergeCell ref="FG1:FL2"/>
    <mergeCell ref="FQ1:FV2"/>
    <mergeCell ref="AZ28:BF28"/>
    <mergeCell ref="BU1:BZ2"/>
    <mergeCell ref="BU3:BZ3"/>
    <mergeCell ref="BT28:BZ28"/>
    <mergeCell ref="BK1:BP2"/>
    <mergeCell ref="BK3:BP3"/>
    <mergeCell ref="BJ28:BP28"/>
    <mergeCell ref="CE1:CJ2"/>
    <mergeCell ref="CE3:CJ3"/>
    <mergeCell ref="GA1:GF2"/>
    <mergeCell ref="FG3:FL3"/>
    <mergeCell ref="FZ28:GF28"/>
    <mergeCell ref="CX28:DD28"/>
    <mergeCell ref="DH28:DN28"/>
    <mergeCell ref="DR28:DX28"/>
    <mergeCell ref="EB28:EH28"/>
    <mergeCell ref="EL28:ER28"/>
    <mergeCell ref="CY1:DD2"/>
    <mergeCell ref="DI1:DN2"/>
    <mergeCell ref="DS1:DX2"/>
    <mergeCell ref="EC1:EH2"/>
    <mergeCell ref="EM1:ER2"/>
    <mergeCell ref="B28:H28"/>
    <mergeCell ref="L28:R28"/>
    <mergeCell ref="V28:AB28"/>
    <mergeCell ref="AF28:AL28"/>
    <mergeCell ref="AP28:AV28"/>
    <mergeCell ref="C3:H3"/>
    <mergeCell ref="M3:R3"/>
    <mergeCell ref="W3:AB3"/>
    <mergeCell ref="AG3:AL3"/>
    <mergeCell ref="AQ3:AV3"/>
    <mergeCell ref="C1:H2"/>
    <mergeCell ref="M1:R2"/>
    <mergeCell ref="W1:AB2"/>
    <mergeCell ref="AG1:AL2"/>
    <mergeCell ref="AQ1:AV2"/>
    <mergeCell ref="II1:IN2"/>
    <mergeCell ref="II3:IN3"/>
    <mergeCell ref="IH28:IN28"/>
    <mergeCell ref="CD28:CJ28"/>
    <mergeCell ref="CN28:CT28"/>
    <mergeCell ref="CO1:CT2"/>
    <mergeCell ref="CO3:CT3"/>
    <mergeCell ref="EW1:FB2"/>
    <mergeCell ref="EW3:FB3"/>
    <mergeCell ref="CY3:DD3"/>
    <mergeCell ref="DI3:DN3"/>
    <mergeCell ref="DS3:DX3"/>
    <mergeCell ref="EC3:EH3"/>
    <mergeCell ref="EM3:ER3"/>
    <mergeCell ref="FQ3:FV3"/>
    <mergeCell ref="GA3:GF3"/>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theme="0"/>
  </sheetPr>
  <dimension ref="A1:IP623"/>
  <sheetViews>
    <sheetView showGridLines="0" showRowColHeaders="0" zoomScale="90" zoomScaleNormal="90" workbookViewId="0"/>
  </sheetViews>
  <sheetFormatPr defaultRowHeight="15.75" x14ac:dyDescent="0.25"/>
  <cols>
    <col min="1" max="1" width="24.625" style="171" customWidth="1"/>
    <col min="2" max="2" width="29.75" customWidth="1"/>
    <col min="3" max="8" width="7.875" customWidth="1"/>
    <col min="9" max="10" width="1.125" customWidth="1"/>
    <col min="11" max="11" width="24.625" style="171" customWidth="1"/>
    <col min="12" max="12" width="29.75" customWidth="1"/>
    <col min="13" max="18" width="7.875" customWidth="1"/>
    <col min="19" max="20" width="1.125" customWidth="1"/>
    <col min="21" max="21" width="24.625" style="171" customWidth="1"/>
    <col min="22" max="22" width="29.75" customWidth="1"/>
    <col min="23" max="28" width="7.875" customWidth="1"/>
    <col min="29" max="30" width="1.125" customWidth="1"/>
    <col min="31" max="31" width="24.625" style="171" customWidth="1"/>
    <col min="32" max="32" width="29.75" customWidth="1"/>
    <col min="33" max="38" width="7.875" customWidth="1"/>
    <col min="39" max="40" width="1.125" customWidth="1"/>
    <col min="41" max="41" width="24.625" style="171" customWidth="1"/>
    <col min="42" max="42" width="29.75" customWidth="1"/>
    <col min="43" max="48" width="7.875" customWidth="1"/>
    <col min="49" max="50" width="1.125" customWidth="1"/>
    <col min="51" max="51" width="24.625" style="171" customWidth="1"/>
    <col min="52" max="52" width="29.75" style="171" customWidth="1"/>
    <col min="53" max="58" width="7.875" style="171" customWidth="1"/>
    <col min="59" max="60" width="1.125" customWidth="1"/>
    <col min="61" max="61" width="24.625" style="171" customWidth="1"/>
    <col min="62" max="62" width="29.75" customWidth="1"/>
    <col min="63" max="68" width="7.875" customWidth="1"/>
    <col min="69" max="70" width="1.125" customWidth="1"/>
    <col min="71" max="71" width="24.625" style="171" customWidth="1"/>
    <col min="72" max="72" width="29.75" customWidth="1"/>
    <col min="73" max="78" width="7.875" customWidth="1"/>
    <col min="79" max="80" width="1.125" customWidth="1"/>
    <col min="81" max="81" width="24.625" style="171" customWidth="1"/>
    <col min="82" max="82" width="29.75" customWidth="1"/>
    <col min="83" max="88" width="7.875" customWidth="1"/>
    <col min="89" max="90" width="1.125" customWidth="1"/>
    <col min="91" max="91" width="24.625" style="171" customWidth="1"/>
    <col min="92" max="92" width="29.75" customWidth="1"/>
    <col min="93" max="98" width="7.875" customWidth="1"/>
    <col min="99" max="100" width="1.125" customWidth="1"/>
    <col min="101" max="101" width="24.625" style="171" customWidth="1"/>
    <col min="102" max="102" width="29.75" customWidth="1"/>
    <col min="103" max="108" width="7.875" customWidth="1"/>
    <col min="109" max="110" width="1.125" customWidth="1"/>
    <col min="111" max="111" width="24.625" style="171" customWidth="1"/>
    <col min="112" max="112" width="29.75" customWidth="1"/>
    <col min="113" max="118" width="7.875" customWidth="1"/>
    <col min="119" max="120" width="1.125" customWidth="1"/>
    <col min="121" max="121" width="24.625" style="171" customWidth="1"/>
    <col min="122" max="122" width="29.75" customWidth="1"/>
    <col min="123" max="128" width="7.875" customWidth="1"/>
    <col min="129" max="130" width="1.125" customWidth="1"/>
    <col min="131" max="131" width="24.625" style="171" customWidth="1"/>
    <col min="132" max="132" width="29.75" customWidth="1"/>
    <col min="133" max="138" width="7.875" customWidth="1"/>
    <col min="139" max="140" width="1.125" customWidth="1"/>
    <col min="141" max="141" width="24.625" style="171" customWidth="1"/>
    <col min="142" max="142" width="29.75" customWidth="1"/>
    <col min="143" max="148" width="7.875" customWidth="1"/>
    <col min="149" max="150" width="1.125" customWidth="1"/>
    <col min="151" max="151" width="24.625" style="171" customWidth="1"/>
    <col min="152" max="152" width="29.75" customWidth="1"/>
    <col min="153" max="158" width="7.875" customWidth="1"/>
    <col min="159" max="160" width="1.125" customWidth="1"/>
    <col min="161" max="161" width="24.625" style="171" customWidth="1"/>
    <col min="162" max="162" width="29.75" customWidth="1"/>
    <col min="163" max="168" width="7.875" customWidth="1"/>
    <col min="169" max="170" width="1.125" customWidth="1"/>
    <col min="171" max="171" width="24.625" style="171" customWidth="1"/>
    <col min="172" max="172" width="29.75" customWidth="1"/>
    <col min="173" max="178" width="7.875" customWidth="1"/>
    <col min="179" max="180" width="1.125" customWidth="1"/>
    <col min="181" max="181" width="24.625" style="171" customWidth="1"/>
    <col min="182" max="182" width="29.75" customWidth="1"/>
    <col min="183" max="188" width="7.875" customWidth="1"/>
    <col min="189" max="190" width="1.125" customWidth="1"/>
    <col min="191" max="191" width="24.625" style="171" customWidth="1"/>
    <col min="192" max="192" width="29.75" customWidth="1"/>
    <col min="193" max="198" width="7.875" customWidth="1"/>
    <col min="199" max="200" width="1.125" customWidth="1"/>
    <col min="201" max="201" width="24.625" style="171" customWidth="1"/>
    <col min="202" max="202" width="29.75" customWidth="1"/>
    <col min="203" max="208" width="7.875" customWidth="1"/>
    <col min="209" max="210" width="1.125" customWidth="1"/>
    <col min="211" max="211" width="24.625" style="171" customWidth="1"/>
    <col min="212" max="212" width="29.75" customWidth="1"/>
    <col min="213" max="218" width="7.875" customWidth="1"/>
    <col min="219" max="220" width="1.125" customWidth="1"/>
    <col min="221" max="221" width="24.625" style="171" customWidth="1"/>
    <col min="222" max="222" width="29.75" customWidth="1"/>
    <col min="223" max="228" width="7.875" customWidth="1"/>
    <col min="229" max="230" width="1.125" customWidth="1"/>
    <col min="231" max="231" width="24.625" style="171" customWidth="1"/>
    <col min="232" max="232" width="29.75" customWidth="1"/>
    <col min="233" max="238" width="7.875" customWidth="1"/>
    <col min="239" max="240" width="1.125" customWidth="1"/>
    <col min="241" max="241" width="24.625" customWidth="1"/>
    <col min="242" max="242" width="29.75" customWidth="1"/>
    <col min="243" max="248" width="7.875" customWidth="1"/>
    <col min="249" max="250" width="1.125" customWidth="1"/>
  </cols>
  <sheetData>
    <row r="1" spans="1:250" s="497" customFormat="1" ht="15.75" customHeight="1" x14ac:dyDescent="0.25">
      <c r="A1" s="553" t="s">
        <v>31</v>
      </c>
      <c r="B1" s="554" t="str">
        <f>'Water Data'!B1</f>
        <v>EMIS00</v>
      </c>
      <c r="C1" s="617" t="s">
        <v>160</v>
      </c>
      <c r="D1" s="624"/>
      <c r="E1" s="624"/>
      <c r="F1" s="624"/>
      <c r="G1" s="624"/>
      <c r="H1" s="625"/>
      <c r="I1" s="528"/>
      <c r="J1" s="528"/>
      <c r="K1" s="553" t="s">
        <v>31</v>
      </c>
      <c r="L1" s="554" t="str">
        <f>'Water Data'!L1</f>
        <v>EMIS01</v>
      </c>
      <c r="M1" s="617" t="s">
        <v>160</v>
      </c>
      <c r="N1" s="624"/>
      <c r="O1" s="624"/>
      <c r="P1" s="624"/>
      <c r="Q1" s="624"/>
      <c r="R1" s="625"/>
      <c r="S1" s="528"/>
      <c r="T1" s="528"/>
      <c r="U1" s="553" t="s">
        <v>31</v>
      </c>
      <c r="V1" s="554" t="str">
        <f>'Water Data'!V1</f>
        <v>EMIS02</v>
      </c>
      <c r="W1" s="617" t="s">
        <v>160</v>
      </c>
      <c r="X1" s="624"/>
      <c r="Y1" s="624"/>
      <c r="Z1" s="624"/>
      <c r="AA1" s="624"/>
      <c r="AB1" s="625"/>
      <c r="AC1" s="528"/>
      <c r="AD1" s="528"/>
      <c r="AE1" s="553" t="s">
        <v>31</v>
      </c>
      <c r="AF1" s="554" t="str">
        <f>'Water Data'!AF1</f>
        <v>EMIS03</v>
      </c>
      <c r="AG1" s="617" t="s">
        <v>160</v>
      </c>
      <c r="AH1" s="624"/>
      <c r="AI1" s="624"/>
      <c r="AJ1" s="624"/>
      <c r="AK1" s="624"/>
      <c r="AL1" s="625"/>
      <c r="AM1" s="528"/>
      <c r="AN1" s="528"/>
      <c r="AO1" s="553" t="s">
        <v>31</v>
      </c>
      <c r="AP1" s="554" t="str">
        <f>'Water Data'!AP1</f>
        <v>EMIS04</v>
      </c>
      <c r="AQ1" s="617" t="s">
        <v>160</v>
      </c>
      <c r="AR1" s="624"/>
      <c r="AS1" s="624"/>
      <c r="AT1" s="624"/>
      <c r="AU1" s="624"/>
      <c r="AV1" s="625"/>
      <c r="AW1" s="528"/>
      <c r="AX1" s="528"/>
      <c r="AY1" s="553" t="s">
        <v>31</v>
      </c>
      <c r="AZ1" s="554" t="str">
        <f>'Water Data'!AZ1</f>
        <v>EMIS05</v>
      </c>
      <c r="BA1" s="617" t="s">
        <v>160</v>
      </c>
      <c r="BB1" s="624"/>
      <c r="BC1" s="624"/>
      <c r="BD1" s="624"/>
      <c r="BE1" s="624"/>
      <c r="BF1" s="625"/>
      <c r="BG1" s="528"/>
      <c r="BH1" s="528"/>
      <c r="BI1" s="553" t="s">
        <v>31</v>
      </c>
      <c r="BJ1" s="554" t="str">
        <f>'Water Data'!BJ1</f>
        <v>EMIS06</v>
      </c>
      <c r="BK1" s="617" t="s">
        <v>160</v>
      </c>
      <c r="BL1" s="624"/>
      <c r="BM1" s="624"/>
      <c r="BN1" s="624"/>
      <c r="BO1" s="624"/>
      <c r="BP1" s="625"/>
      <c r="BQ1" s="528"/>
      <c r="BR1" s="528"/>
      <c r="BS1" s="553" t="s">
        <v>31</v>
      </c>
      <c r="BT1" s="554" t="str">
        <f>'Water Data'!BT1</f>
        <v>EMIS07</v>
      </c>
      <c r="BU1" s="617" t="s">
        <v>160</v>
      </c>
      <c r="BV1" s="624"/>
      <c r="BW1" s="624"/>
      <c r="BX1" s="624"/>
      <c r="BY1" s="624"/>
      <c r="BZ1" s="625"/>
      <c r="CA1" s="528"/>
      <c r="CB1" s="528"/>
      <c r="CC1" s="553" t="s">
        <v>31</v>
      </c>
      <c r="CD1" s="554" t="str">
        <f>'Water Data'!CD1</f>
        <v>EMIS08</v>
      </c>
      <c r="CE1" s="617" t="s">
        <v>160</v>
      </c>
      <c r="CF1" s="624"/>
      <c r="CG1" s="624"/>
      <c r="CH1" s="624"/>
      <c r="CI1" s="624"/>
      <c r="CJ1" s="625"/>
      <c r="CK1" s="528"/>
      <c r="CL1" s="528"/>
      <c r="CM1" s="553" t="s">
        <v>31</v>
      </c>
      <c r="CN1" s="554" t="str">
        <f>'Water Data'!CN1</f>
        <v>EMIS09</v>
      </c>
      <c r="CO1" s="617" t="s">
        <v>160</v>
      </c>
      <c r="CP1" s="624"/>
      <c r="CQ1" s="624"/>
      <c r="CR1" s="624"/>
      <c r="CS1" s="624"/>
      <c r="CT1" s="625"/>
      <c r="CU1" s="528"/>
      <c r="CV1" s="528"/>
      <c r="CW1" s="553" t="s">
        <v>31</v>
      </c>
      <c r="CX1" s="554" t="str">
        <f>'Water Data'!CX1</f>
        <v>EMIS10</v>
      </c>
      <c r="CY1" s="617" t="s">
        <v>160</v>
      </c>
      <c r="CZ1" s="624"/>
      <c r="DA1" s="624"/>
      <c r="DB1" s="624"/>
      <c r="DC1" s="624"/>
      <c r="DD1" s="625"/>
      <c r="DE1" s="528"/>
      <c r="DF1" s="528"/>
      <c r="DG1" s="553" t="s">
        <v>31</v>
      </c>
      <c r="DH1" s="554" t="str">
        <f>'Water Data'!DH1</f>
        <v>UIS10</v>
      </c>
      <c r="DI1" s="617" t="s">
        <v>160</v>
      </c>
      <c r="DJ1" s="624"/>
      <c r="DK1" s="624"/>
      <c r="DL1" s="624"/>
      <c r="DM1" s="624"/>
      <c r="DN1" s="625"/>
      <c r="DO1" s="528"/>
      <c r="DP1" s="528"/>
      <c r="DQ1" s="553" t="s">
        <v>31</v>
      </c>
      <c r="DR1" s="554" t="str">
        <f>'Water Data'!DR1</f>
        <v>EMIS11</v>
      </c>
      <c r="DS1" s="617" t="s">
        <v>160</v>
      </c>
      <c r="DT1" s="624"/>
      <c r="DU1" s="624"/>
      <c r="DV1" s="624"/>
      <c r="DW1" s="624"/>
      <c r="DX1" s="625"/>
      <c r="DY1" s="528"/>
      <c r="DZ1" s="528"/>
      <c r="EA1" s="553" t="s">
        <v>31</v>
      </c>
      <c r="EB1" s="554" t="str">
        <f>'Water Data'!EB1</f>
        <v>UIS11</v>
      </c>
      <c r="EC1" s="617" t="s">
        <v>160</v>
      </c>
      <c r="ED1" s="624"/>
      <c r="EE1" s="624"/>
      <c r="EF1" s="624"/>
      <c r="EG1" s="624"/>
      <c r="EH1" s="625"/>
      <c r="EI1" s="528"/>
      <c r="EJ1" s="528"/>
      <c r="EK1" s="553" t="s">
        <v>31</v>
      </c>
      <c r="EL1" s="554" t="str">
        <f>'Water Data'!EL1</f>
        <v>EMIS12</v>
      </c>
      <c r="EM1" s="617" t="s">
        <v>160</v>
      </c>
      <c r="EN1" s="624"/>
      <c r="EO1" s="624"/>
      <c r="EP1" s="624"/>
      <c r="EQ1" s="624"/>
      <c r="ER1" s="625"/>
      <c r="ES1" s="528"/>
      <c r="ET1" s="528"/>
      <c r="EU1" s="553" t="s">
        <v>31</v>
      </c>
      <c r="EV1" s="554" t="str">
        <f>'Water Data'!EV1</f>
        <v>UIS12</v>
      </c>
      <c r="EW1" s="617" t="s">
        <v>160</v>
      </c>
      <c r="EX1" s="624"/>
      <c r="EY1" s="624"/>
      <c r="EZ1" s="624"/>
      <c r="FA1" s="624"/>
      <c r="FB1" s="625"/>
      <c r="FC1" s="528"/>
      <c r="FD1" s="528"/>
      <c r="FE1" s="553" t="s">
        <v>31</v>
      </c>
      <c r="FF1" s="554" t="str">
        <f>'Water Data'!FF1</f>
        <v>EMIS13</v>
      </c>
      <c r="FG1" s="617" t="s">
        <v>160</v>
      </c>
      <c r="FH1" s="624"/>
      <c r="FI1" s="624"/>
      <c r="FJ1" s="624"/>
      <c r="FK1" s="624"/>
      <c r="FL1" s="625"/>
      <c r="FM1" s="528"/>
      <c r="FN1" s="528"/>
      <c r="FO1" s="553" t="s">
        <v>31</v>
      </c>
      <c r="FP1" s="554" t="str">
        <f>'Water Data'!FP1</f>
        <v>YL13</v>
      </c>
      <c r="FQ1" s="617" t="s">
        <v>160</v>
      </c>
      <c r="FR1" s="624"/>
      <c r="FS1" s="624"/>
      <c r="FT1" s="624"/>
      <c r="FU1" s="624"/>
      <c r="FV1" s="625"/>
      <c r="FW1" s="528"/>
      <c r="FX1" s="528"/>
      <c r="FY1" s="553" t="s">
        <v>31</v>
      </c>
      <c r="FZ1" s="554" t="str">
        <f>'Water Data'!FZ1</f>
        <v>UIS14</v>
      </c>
      <c r="GA1" s="617" t="s">
        <v>160</v>
      </c>
      <c r="GB1" s="624"/>
      <c r="GC1" s="624"/>
      <c r="GD1" s="624"/>
      <c r="GE1" s="624"/>
      <c r="GF1" s="625"/>
      <c r="GG1" s="528"/>
      <c r="GH1" s="528"/>
      <c r="GI1" s="553" t="s">
        <v>31</v>
      </c>
      <c r="GJ1" s="554" t="str">
        <f>'Water Data'!GJ1</f>
        <v>EMIS14</v>
      </c>
      <c r="GK1" s="617" t="s">
        <v>160</v>
      </c>
      <c r="GL1" s="617"/>
      <c r="GM1" s="617"/>
      <c r="GN1" s="617"/>
      <c r="GO1" s="617"/>
      <c r="GP1" s="618"/>
      <c r="GQ1" s="528"/>
      <c r="GR1" s="528"/>
      <c r="GS1" s="553" t="s">
        <v>31</v>
      </c>
      <c r="GT1" s="554" t="str">
        <f>'Water Data'!GT1</f>
        <v>EMIS15</v>
      </c>
      <c r="GU1" s="617" t="s">
        <v>160</v>
      </c>
      <c r="GV1" s="617"/>
      <c r="GW1" s="617"/>
      <c r="GX1" s="617"/>
      <c r="GY1" s="617"/>
      <c r="GZ1" s="618"/>
      <c r="HA1" s="528"/>
      <c r="HB1" s="528"/>
      <c r="HC1" s="553" t="s">
        <v>31</v>
      </c>
      <c r="HD1" s="554" t="str">
        <f>'Water Data'!HD1</f>
        <v>EMIS16</v>
      </c>
      <c r="HE1" s="617" t="s">
        <v>160</v>
      </c>
      <c r="HF1" s="617"/>
      <c r="HG1" s="617"/>
      <c r="HH1" s="617"/>
      <c r="HI1" s="617"/>
      <c r="HJ1" s="618"/>
      <c r="HK1" s="528"/>
      <c r="HL1" s="528"/>
      <c r="HM1" s="553" t="s">
        <v>31</v>
      </c>
      <c r="HN1" s="554" t="str">
        <f>'Water Data'!HN1</f>
        <v>YL17</v>
      </c>
      <c r="HO1" s="617" t="s">
        <v>160</v>
      </c>
      <c r="HP1" s="617"/>
      <c r="HQ1" s="617"/>
      <c r="HR1" s="617"/>
      <c r="HS1" s="617"/>
      <c r="HT1" s="618"/>
      <c r="HU1" s="528"/>
      <c r="HV1" s="528"/>
      <c r="HW1" s="553" t="s">
        <v>31</v>
      </c>
      <c r="HX1" s="554" t="str">
        <f>'Water Data'!HX1</f>
        <v>EMIS17</v>
      </c>
      <c r="HY1" s="617" t="s">
        <v>160</v>
      </c>
      <c r="HZ1" s="617"/>
      <c r="IA1" s="617"/>
      <c r="IB1" s="617"/>
      <c r="IC1" s="617"/>
      <c r="ID1" s="618"/>
      <c r="IE1" s="528"/>
      <c r="IF1" s="528"/>
      <c r="IG1" s="553" t="s">
        <v>31</v>
      </c>
      <c r="IH1" s="554" t="str">
        <f>'Water Data'!IH1</f>
        <v>WV17</v>
      </c>
      <c r="II1" s="617" t="s">
        <v>160</v>
      </c>
      <c r="IJ1" s="617"/>
      <c r="IK1" s="617"/>
      <c r="IL1" s="617"/>
      <c r="IM1" s="617"/>
      <c r="IN1" s="618"/>
      <c r="IO1" s="528"/>
      <c r="IP1" s="528"/>
    </row>
    <row r="2" spans="1:250" s="497" customFormat="1" x14ac:dyDescent="0.25">
      <c r="A2" s="555" t="str">
        <f>'Water Data'!A2</f>
        <v>Education Statistics Annual Abstract 1992 E.C. / 1999-2000</v>
      </c>
      <c r="B2" s="556"/>
      <c r="C2" s="626"/>
      <c r="D2" s="626"/>
      <c r="E2" s="626"/>
      <c r="F2" s="626"/>
      <c r="G2" s="626"/>
      <c r="H2" s="627"/>
      <c r="I2" s="495"/>
      <c r="J2" s="495"/>
      <c r="K2" s="555" t="str">
        <f>'Water Data'!K2</f>
        <v>Education Statistics Annual Abstract 1993 E.C. / 2000-2001</v>
      </c>
      <c r="L2" s="556"/>
      <c r="M2" s="626"/>
      <c r="N2" s="626"/>
      <c r="O2" s="626"/>
      <c r="P2" s="626"/>
      <c r="Q2" s="626"/>
      <c r="R2" s="627"/>
      <c r="S2" s="495"/>
      <c r="T2" s="495"/>
      <c r="U2" s="555" t="str">
        <f>'Water Data'!U2</f>
        <v>Education Statistics Annual Abstract 1994 E.C. / 2001-2002</v>
      </c>
      <c r="V2" s="556"/>
      <c r="W2" s="626"/>
      <c r="X2" s="626"/>
      <c r="Y2" s="626"/>
      <c r="Z2" s="626"/>
      <c r="AA2" s="626"/>
      <c r="AB2" s="627"/>
      <c r="AC2" s="495"/>
      <c r="AD2" s="495"/>
      <c r="AE2" s="555" t="str">
        <f>'Water Data'!AE2</f>
        <v>Education Statistics Annual Abstract 1995 E.C. / 2002-2003</v>
      </c>
      <c r="AF2" s="556"/>
      <c r="AG2" s="626"/>
      <c r="AH2" s="626"/>
      <c r="AI2" s="626"/>
      <c r="AJ2" s="626"/>
      <c r="AK2" s="626"/>
      <c r="AL2" s="627"/>
      <c r="AM2" s="495"/>
      <c r="AN2" s="495"/>
      <c r="AO2" s="555" t="str">
        <f>'Water Data'!AO2</f>
        <v>Education Statistics Annual Abstract 1996 E.C. / 2003-2004</v>
      </c>
      <c r="AP2" s="556"/>
      <c r="AQ2" s="626"/>
      <c r="AR2" s="626"/>
      <c r="AS2" s="626"/>
      <c r="AT2" s="626"/>
      <c r="AU2" s="626"/>
      <c r="AV2" s="627"/>
      <c r="AW2" s="495"/>
      <c r="AX2" s="495"/>
      <c r="AY2" s="555" t="str">
        <f>'Water Data'!AY2</f>
        <v>Education Statistics Annual Abstract 1997 E.C. / 2004-2005</v>
      </c>
      <c r="AZ2" s="556"/>
      <c r="BA2" s="626"/>
      <c r="BB2" s="626"/>
      <c r="BC2" s="626"/>
      <c r="BD2" s="626"/>
      <c r="BE2" s="626"/>
      <c r="BF2" s="627"/>
      <c r="BG2" s="495"/>
      <c r="BH2" s="495"/>
      <c r="BI2" s="555" t="str">
        <f>'Water Data'!BI2</f>
        <v>Education Statistics Annual Abstract 1998 E.C. / 2005-2006</v>
      </c>
      <c r="BJ2" s="556"/>
      <c r="BK2" s="626"/>
      <c r="BL2" s="626"/>
      <c r="BM2" s="626"/>
      <c r="BN2" s="626"/>
      <c r="BO2" s="626"/>
      <c r="BP2" s="627"/>
      <c r="BQ2" s="495"/>
      <c r="BR2" s="495"/>
      <c r="BS2" s="555" t="str">
        <f>'Water Data'!BS2</f>
        <v>Education Statistics Annual Abstract 1999 E.C. / 2006-2007</v>
      </c>
      <c r="BT2" s="556"/>
      <c r="BU2" s="626"/>
      <c r="BV2" s="626"/>
      <c r="BW2" s="626"/>
      <c r="BX2" s="626"/>
      <c r="BY2" s="626"/>
      <c r="BZ2" s="627"/>
      <c r="CA2" s="495"/>
      <c r="CB2" s="495"/>
      <c r="CC2" s="555" t="str">
        <f>'Water Data'!CC2</f>
        <v>Education Statistics Annual Abstract 2000 E.C. / 2007-2008</v>
      </c>
      <c r="CD2" s="556"/>
      <c r="CE2" s="626"/>
      <c r="CF2" s="626"/>
      <c r="CG2" s="626"/>
      <c r="CH2" s="626"/>
      <c r="CI2" s="626"/>
      <c r="CJ2" s="627"/>
      <c r="CK2" s="495"/>
      <c r="CL2" s="495"/>
      <c r="CM2" s="555" t="str">
        <f>'Water Data'!CM2</f>
        <v>Education Statistics Annual Abstract 2001 E.C. / 2008-2009</v>
      </c>
      <c r="CN2" s="556"/>
      <c r="CO2" s="626"/>
      <c r="CP2" s="626"/>
      <c r="CQ2" s="626"/>
      <c r="CR2" s="626"/>
      <c r="CS2" s="626"/>
      <c r="CT2" s="627"/>
      <c r="CU2" s="495"/>
      <c r="CV2" s="495"/>
      <c r="CW2" s="555" t="str">
        <f>'Water Data'!CW2</f>
        <v>Education Statistics Annual Abstract 2002 E.C. / 2009-2010</v>
      </c>
      <c r="CX2" s="556"/>
      <c r="CY2" s="626"/>
      <c r="CZ2" s="626"/>
      <c r="DA2" s="626"/>
      <c r="DB2" s="626"/>
      <c r="DC2" s="626"/>
      <c r="DD2" s="627"/>
      <c r="DE2" s="495"/>
      <c r="DF2" s="495"/>
      <c r="DG2" s="555" t="str">
        <f>'Water Data'!DG2</f>
        <v>UNESCO UIS (http://data.uis.unesco.org/)</v>
      </c>
      <c r="DH2" s="556"/>
      <c r="DI2" s="626"/>
      <c r="DJ2" s="626"/>
      <c r="DK2" s="626"/>
      <c r="DL2" s="626"/>
      <c r="DM2" s="626"/>
      <c r="DN2" s="627"/>
      <c r="DO2" s="495"/>
      <c r="DP2" s="495"/>
      <c r="DQ2" s="555" t="str">
        <f>'Water Data'!DQ2</f>
        <v>MoE Education Statistics Annual Abstract 2003 E.C / 2010-2011  G.C</v>
      </c>
      <c r="DR2" s="556"/>
      <c r="DS2" s="626"/>
      <c r="DT2" s="626"/>
      <c r="DU2" s="626"/>
      <c r="DV2" s="626"/>
      <c r="DW2" s="626"/>
      <c r="DX2" s="627"/>
      <c r="DY2" s="495"/>
      <c r="DZ2" s="495"/>
      <c r="EA2" s="555" t="str">
        <f>'Water Data'!EA2</f>
        <v>UNESCO UIS (http://data.uis.unesco.org/)</v>
      </c>
      <c r="EB2" s="556"/>
      <c r="EC2" s="626"/>
      <c r="ED2" s="626"/>
      <c r="EE2" s="626"/>
      <c r="EF2" s="626"/>
      <c r="EG2" s="626"/>
      <c r="EH2" s="627"/>
      <c r="EI2" s="495"/>
      <c r="EJ2" s="495"/>
      <c r="EK2" s="555" t="str">
        <f>'Water Data'!EK2</f>
        <v>MoE Education Statistics Annual Abstract 2004 E.C / 2011-12 G.C</v>
      </c>
      <c r="EL2" s="556"/>
      <c r="EM2" s="626"/>
      <c r="EN2" s="626"/>
      <c r="EO2" s="626"/>
      <c r="EP2" s="626"/>
      <c r="EQ2" s="626"/>
      <c r="ER2" s="627"/>
      <c r="ES2" s="495"/>
      <c r="ET2" s="495"/>
      <c r="EU2" s="555" t="str">
        <f>'Water Data'!EU2</f>
        <v>UNESCO UIS (http://data.uis.unesco.org/)</v>
      </c>
      <c r="EV2" s="556"/>
      <c r="EW2" s="626"/>
      <c r="EX2" s="626"/>
      <c r="EY2" s="626"/>
      <c r="EZ2" s="626"/>
      <c r="FA2" s="626"/>
      <c r="FB2" s="627"/>
      <c r="FC2" s="495"/>
      <c r="FD2" s="495"/>
      <c r="FE2" s="555" t="str">
        <f>'Water Data'!FE2</f>
        <v>MoE Education Statistics Annual Abstract 2005 E.C / 2012-13 G.C</v>
      </c>
      <c r="FF2" s="556"/>
      <c r="FG2" s="626"/>
      <c r="FH2" s="626"/>
      <c r="FI2" s="626"/>
      <c r="FJ2" s="626"/>
      <c r="FK2" s="626"/>
      <c r="FL2" s="627"/>
      <c r="FM2" s="495"/>
      <c r="FN2" s="495"/>
      <c r="FO2" s="555" t="str">
        <f>'Water Data'!FO2</f>
        <v>Young Lives Ethiopia School Survey 2012-13 (University of Oxford)</v>
      </c>
      <c r="FP2" s="556"/>
      <c r="FQ2" s="626"/>
      <c r="FR2" s="626"/>
      <c r="FS2" s="626"/>
      <c r="FT2" s="626"/>
      <c r="FU2" s="626"/>
      <c r="FV2" s="627"/>
      <c r="FW2" s="495"/>
      <c r="FX2" s="495"/>
      <c r="FY2" s="555" t="str">
        <f>'Water Data'!FY2</f>
        <v>UNESCO UIS (http://data.uis.unesco.org/)</v>
      </c>
      <c r="FZ2" s="556"/>
      <c r="GA2" s="626"/>
      <c r="GB2" s="626"/>
      <c r="GC2" s="626"/>
      <c r="GD2" s="626"/>
      <c r="GE2" s="626"/>
      <c r="GF2" s="627"/>
      <c r="GG2" s="495"/>
      <c r="GH2" s="495"/>
      <c r="GI2" s="555" t="str">
        <f>'Water Data'!GI2</f>
        <v>MoE Education Statistics Annual Abstract 2006 E.C / 2013-14 G.C</v>
      </c>
      <c r="GJ2" s="556"/>
      <c r="GK2" s="619"/>
      <c r="GL2" s="619"/>
      <c r="GM2" s="619"/>
      <c r="GN2" s="619"/>
      <c r="GO2" s="619"/>
      <c r="GP2" s="620"/>
      <c r="GQ2" s="495"/>
      <c r="GR2" s="495"/>
      <c r="GS2" s="555" t="str">
        <f>'Water Data'!GS2</f>
        <v>MoE Education Statistics Annual Abstract 2007 E.C / 2014-15 G.C</v>
      </c>
      <c r="GT2" s="556"/>
      <c r="GU2" s="619"/>
      <c r="GV2" s="619"/>
      <c r="GW2" s="619"/>
      <c r="GX2" s="619"/>
      <c r="GY2" s="619"/>
      <c r="GZ2" s="620"/>
      <c r="HA2" s="495"/>
      <c r="HB2" s="495"/>
      <c r="HC2" s="555" t="str">
        <f>'Water Data'!HC2</f>
        <v>MoE Education Statistics Annual Abstract 2008 E.C / 2015-16 G.C</v>
      </c>
      <c r="HD2" s="556"/>
      <c r="HE2" s="619"/>
      <c r="HF2" s="619"/>
      <c r="HG2" s="619"/>
      <c r="HH2" s="619"/>
      <c r="HI2" s="619"/>
      <c r="HJ2" s="620"/>
      <c r="HK2" s="495"/>
      <c r="HL2" s="495"/>
      <c r="HM2" s="555" t="str">
        <f>'Water Data'!HM2</f>
        <v>Young Lives School Survey 2016-17: Evidence from Ethiopia (University of Oxford)</v>
      </c>
      <c r="HN2" s="556"/>
      <c r="HO2" s="619"/>
      <c r="HP2" s="619"/>
      <c r="HQ2" s="619"/>
      <c r="HR2" s="619"/>
      <c r="HS2" s="619"/>
      <c r="HT2" s="620"/>
      <c r="HU2" s="495"/>
      <c r="HV2" s="495"/>
      <c r="HW2" s="555" t="str">
        <f>'Water Data'!HW2</f>
        <v>Education statistics annual abstract 2009 E.C. (2016/17) (MoE)</v>
      </c>
      <c r="HX2" s="556"/>
      <c r="HY2" s="619"/>
      <c r="HZ2" s="619"/>
      <c r="IA2" s="619"/>
      <c r="IB2" s="619"/>
      <c r="IC2" s="619"/>
      <c r="ID2" s="620"/>
      <c r="IE2" s="495"/>
      <c r="IF2" s="495"/>
      <c r="IG2" s="555" t="str">
        <f>'Water Data'!IG2</f>
        <v>World Vision Assessment</v>
      </c>
      <c r="IH2" s="556"/>
      <c r="II2" s="619"/>
      <c r="IJ2" s="619"/>
      <c r="IK2" s="619"/>
      <c r="IL2" s="619"/>
      <c r="IM2" s="619"/>
      <c r="IN2" s="620"/>
      <c r="IO2" s="495"/>
      <c r="IP2" s="495"/>
    </row>
    <row r="3" spans="1:250" s="497" customFormat="1" x14ac:dyDescent="0.25">
      <c r="A3" s="557" t="str">
        <f>'Water Data'!A3</f>
        <v>EMIS</v>
      </c>
      <c r="B3" s="558"/>
      <c r="C3" s="621">
        <f>'Water Data'!C3:H3</f>
        <v>2000</v>
      </c>
      <c r="D3" s="628"/>
      <c r="E3" s="628"/>
      <c r="F3" s="628"/>
      <c r="G3" s="628"/>
      <c r="H3" s="629"/>
      <c r="I3" s="495"/>
      <c r="J3" s="495"/>
      <c r="K3" s="557" t="str">
        <f>'Water Data'!K3</f>
        <v>EMIS</v>
      </c>
      <c r="L3" s="558"/>
      <c r="M3" s="621">
        <f>'Water Data'!M3:R3</f>
        <v>2001</v>
      </c>
      <c r="N3" s="628"/>
      <c r="O3" s="628"/>
      <c r="P3" s="628"/>
      <c r="Q3" s="628"/>
      <c r="R3" s="629"/>
      <c r="S3" s="495"/>
      <c r="T3" s="495"/>
      <c r="U3" s="557" t="str">
        <f>'Water Data'!U3</f>
        <v>EMIS</v>
      </c>
      <c r="V3" s="558"/>
      <c r="W3" s="621">
        <f>'Water Data'!W3:AB3</f>
        <v>2002</v>
      </c>
      <c r="X3" s="628"/>
      <c r="Y3" s="628"/>
      <c r="Z3" s="628"/>
      <c r="AA3" s="628"/>
      <c r="AB3" s="629"/>
      <c r="AC3" s="495"/>
      <c r="AD3" s="495"/>
      <c r="AE3" s="557" t="str">
        <f>'Water Data'!AE3</f>
        <v>EMIS</v>
      </c>
      <c r="AF3" s="558"/>
      <c r="AG3" s="621">
        <f>'Water Data'!AG3:AL3</f>
        <v>2003</v>
      </c>
      <c r="AH3" s="628"/>
      <c r="AI3" s="628"/>
      <c r="AJ3" s="628"/>
      <c r="AK3" s="628"/>
      <c r="AL3" s="629"/>
      <c r="AM3" s="495"/>
      <c r="AN3" s="495"/>
      <c r="AO3" s="557" t="str">
        <f>'Water Data'!AO3</f>
        <v>EMIS</v>
      </c>
      <c r="AP3" s="558"/>
      <c r="AQ3" s="621">
        <f>'Water Data'!AQ3:AV3</f>
        <v>2004</v>
      </c>
      <c r="AR3" s="628"/>
      <c r="AS3" s="628"/>
      <c r="AT3" s="628"/>
      <c r="AU3" s="628"/>
      <c r="AV3" s="629"/>
      <c r="AW3" s="495"/>
      <c r="AX3" s="495"/>
      <c r="AY3" s="557" t="str">
        <f>'Water Data'!AY3</f>
        <v>EMIS</v>
      </c>
      <c r="AZ3" s="558"/>
      <c r="BA3" s="621">
        <f>'Water Data'!BA3:BF3</f>
        <v>2005</v>
      </c>
      <c r="BB3" s="628"/>
      <c r="BC3" s="628"/>
      <c r="BD3" s="628"/>
      <c r="BE3" s="628"/>
      <c r="BF3" s="629"/>
      <c r="BG3" s="495"/>
      <c r="BH3" s="495"/>
      <c r="BI3" s="557" t="str">
        <f>'Water Data'!BI3</f>
        <v>EMIS</v>
      </c>
      <c r="BJ3" s="558"/>
      <c r="BK3" s="621">
        <f>'Water Data'!BK3:BP3</f>
        <v>2006</v>
      </c>
      <c r="BL3" s="628"/>
      <c r="BM3" s="628"/>
      <c r="BN3" s="628"/>
      <c r="BO3" s="628"/>
      <c r="BP3" s="629"/>
      <c r="BQ3" s="495"/>
      <c r="BR3" s="495"/>
      <c r="BS3" s="557" t="str">
        <f>'Water Data'!BS3</f>
        <v>EMIS</v>
      </c>
      <c r="BT3" s="558"/>
      <c r="BU3" s="621">
        <f>'Water Data'!BU3:BZ3</f>
        <v>2007</v>
      </c>
      <c r="BV3" s="628"/>
      <c r="BW3" s="628"/>
      <c r="BX3" s="628"/>
      <c r="BY3" s="628"/>
      <c r="BZ3" s="629"/>
      <c r="CA3" s="495"/>
      <c r="CB3" s="495"/>
      <c r="CC3" s="557" t="str">
        <f>'Water Data'!CC3</f>
        <v>EMIS</v>
      </c>
      <c r="CD3" s="558"/>
      <c r="CE3" s="621">
        <f>'Water Data'!CE3:CJ3</f>
        <v>2008</v>
      </c>
      <c r="CF3" s="628"/>
      <c r="CG3" s="628"/>
      <c r="CH3" s="628"/>
      <c r="CI3" s="628"/>
      <c r="CJ3" s="629"/>
      <c r="CK3" s="495"/>
      <c r="CL3" s="495"/>
      <c r="CM3" s="557" t="str">
        <f>'Water Data'!CM3</f>
        <v>EMIS</v>
      </c>
      <c r="CN3" s="558"/>
      <c r="CO3" s="621">
        <f>'Water Data'!CO3:CT3</f>
        <v>2009</v>
      </c>
      <c r="CP3" s="628"/>
      <c r="CQ3" s="628"/>
      <c r="CR3" s="628"/>
      <c r="CS3" s="628"/>
      <c r="CT3" s="629"/>
      <c r="CU3" s="495"/>
      <c r="CV3" s="495"/>
      <c r="CW3" s="557" t="str">
        <f>'Water Data'!CW3</f>
        <v>EMIS</v>
      </c>
      <c r="CX3" s="558"/>
      <c r="CY3" s="621">
        <f>'Water Data'!CY3:DD3</f>
        <v>2010</v>
      </c>
      <c r="CZ3" s="628"/>
      <c r="DA3" s="628"/>
      <c r="DB3" s="628"/>
      <c r="DC3" s="628"/>
      <c r="DD3" s="629"/>
      <c r="DE3" s="495"/>
      <c r="DF3" s="495"/>
      <c r="DG3" s="557" t="str">
        <f>'Water Data'!DG3</f>
        <v>Other</v>
      </c>
      <c r="DH3" s="558"/>
      <c r="DI3" s="621">
        <f>'Water Data'!DI3:DN3</f>
        <v>2010</v>
      </c>
      <c r="DJ3" s="628"/>
      <c r="DK3" s="628"/>
      <c r="DL3" s="628"/>
      <c r="DM3" s="628"/>
      <c r="DN3" s="629"/>
      <c r="DO3" s="495"/>
      <c r="DP3" s="495"/>
      <c r="DQ3" s="557" t="str">
        <f>'Water Data'!DQ3</f>
        <v>EMIS</v>
      </c>
      <c r="DR3" s="558"/>
      <c r="DS3" s="621">
        <f>'Water Data'!DS3:DX3</f>
        <v>2011</v>
      </c>
      <c r="DT3" s="628"/>
      <c r="DU3" s="628"/>
      <c r="DV3" s="628"/>
      <c r="DW3" s="628"/>
      <c r="DX3" s="629"/>
      <c r="DY3" s="495"/>
      <c r="DZ3" s="495"/>
      <c r="EA3" s="557" t="str">
        <f>'Water Data'!EA3</f>
        <v>Other</v>
      </c>
      <c r="EB3" s="558"/>
      <c r="EC3" s="621">
        <f>'Water Data'!EC3:EH3</f>
        <v>2011</v>
      </c>
      <c r="ED3" s="628"/>
      <c r="EE3" s="628"/>
      <c r="EF3" s="628"/>
      <c r="EG3" s="628"/>
      <c r="EH3" s="629"/>
      <c r="EI3" s="495"/>
      <c r="EJ3" s="495"/>
      <c r="EK3" s="557" t="str">
        <f>'Water Data'!EK3</f>
        <v>EMIS</v>
      </c>
      <c r="EL3" s="558"/>
      <c r="EM3" s="621">
        <f>'Water Data'!EM3:ER3</f>
        <v>2012</v>
      </c>
      <c r="EN3" s="628"/>
      <c r="EO3" s="628"/>
      <c r="EP3" s="628"/>
      <c r="EQ3" s="628"/>
      <c r="ER3" s="629"/>
      <c r="ES3" s="495"/>
      <c r="ET3" s="495"/>
      <c r="EU3" s="557" t="str">
        <f>'Water Data'!EU3</f>
        <v>Other</v>
      </c>
      <c r="EV3" s="558"/>
      <c r="EW3" s="621">
        <f>'Water Data'!EW3:FB3</f>
        <v>2012</v>
      </c>
      <c r="EX3" s="628"/>
      <c r="EY3" s="628"/>
      <c r="EZ3" s="628"/>
      <c r="FA3" s="628"/>
      <c r="FB3" s="629"/>
      <c r="FC3" s="495"/>
      <c r="FD3" s="495"/>
      <c r="FE3" s="557" t="str">
        <f>'Water Data'!FE3</f>
        <v>EMIS</v>
      </c>
      <c r="FF3" s="558"/>
      <c r="FG3" s="621">
        <f>'Water Data'!FG3:FL3</f>
        <v>2013</v>
      </c>
      <c r="FH3" s="628"/>
      <c r="FI3" s="628"/>
      <c r="FJ3" s="628"/>
      <c r="FK3" s="628"/>
      <c r="FL3" s="629"/>
      <c r="FM3" s="495"/>
      <c r="FN3" s="495"/>
      <c r="FO3" s="557" t="str">
        <f>'Water Data'!FO3</f>
        <v>Survey</v>
      </c>
      <c r="FP3" s="558"/>
      <c r="FQ3" s="621">
        <f>'Water Data'!FQ3:FV3</f>
        <v>2013</v>
      </c>
      <c r="FR3" s="628"/>
      <c r="FS3" s="628"/>
      <c r="FT3" s="628"/>
      <c r="FU3" s="628"/>
      <c r="FV3" s="629"/>
      <c r="FW3" s="495"/>
      <c r="FX3" s="495"/>
      <c r="FY3" s="557" t="str">
        <f>'Water Data'!FY3</f>
        <v>Other</v>
      </c>
      <c r="FZ3" s="558"/>
      <c r="GA3" s="621">
        <f>'Water Data'!GA3:GF3</f>
        <v>2014</v>
      </c>
      <c r="GB3" s="628"/>
      <c r="GC3" s="628"/>
      <c r="GD3" s="628"/>
      <c r="GE3" s="628"/>
      <c r="GF3" s="629"/>
      <c r="GG3" s="495"/>
      <c r="GH3" s="495"/>
      <c r="GI3" s="557" t="str">
        <f>'Water Data'!GI3</f>
        <v>EMIS</v>
      </c>
      <c r="GJ3" s="558"/>
      <c r="GK3" s="621">
        <f>'Water Data'!GK3:GP3</f>
        <v>2014</v>
      </c>
      <c r="GL3" s="621"/>
      <c r="GM3" s="621"/>
      <c r="GN3" s="621"/>
      <c r="GO3" s="621"/>
      <c r="GP3" s="622"/>
      <c r="GQ3" s="495"/>
      <c r="GR3" s="495"/>
      <c r="GS3" s="557" t="str">
        <f>'Water Data'!GS3</f>
        <v>EMIS</v>
      </c>
      <c r="GT3" s="558"/>
      <c r="GU3" s="621">
        <f>'Water Data'!GU3:GZ3</f>
        <v>2015</v>
      </c>
      <c r="GV3" s="621"/>
      <c r="GW3" s="621"/>
      <c r="GX3" s="621"/>
      <c r="GY3" s="621"/>
      <c r="GZ3" s="622"/>
      <c r="HA3" s="495"/>
      <c r="HB3" s="495"/>
      <c r="HC3" s="557" t="str">
        <f>'Water Data'!HC3</f>
        <v>EMIS</v>
      </c>
      <c r="HD3" s="558"/>
      <c r="HE3" s="621">
        <f>'Water Data'!HE3:HJ3</f>
        <v>2016</v>
      </c>
      <c r="HF3" s="621"/>
      <c r="HG3" s="621"/>
      <c r="HH3" s="621"/>
      <c r="HI3" s="621"/>
      <c r="HJ3" s="622"/>
      <c r="HK3" s="495"/>
      <c r="HL3" s="495"/>
      <c r="HM3" s="557" t="str">
        <f>'Water Data'!HM3</f>
        <v>Survey</v>
      </c>
      <c r="HN3" s="558"/>
      <c r="HO3" s="621">
        <f>'Water Data'!HO3:HT3</f>
        <v>2017</v>
      </c>
      <c r="HP3" s="621"/>
      <c r="HQ3" s="621"/>
      <c r="HR3" s="621"/>
      <c r="HS3" s="621"/>
      <c r="HT3" s="622"/>
      <c r="HU3" s="495"/>
      <c r="HV3" s="495"/>
      <c r="HW3" s="557" t="str">
        <f>'Water Data'!HW3</f>
        <v>EMIS</v>
      </c>
      <c r="HX3" s="558"/>
      <c r="HY3" s="621">
        <f>'Water Data'!HY3:ID3</f>
        <v>2017</v>
      </c>
      <c r="HZ3" s="621"/>
      <c r="IA3" s="621"/>
      <c r="IB3" s="621"/>
      <c r="IC3" s="621"/>
      <c r="ID3" s="622"/>
      <c r="IE3" s="495"/>
      <c r="IF3" s="495"/>
      <c r="IG3" s="557" t="str">
        <f>'Water Data'!IG3</f>
        <v>Survey</v>
      </c>
      <c r="IH3" s="558"/>
      <c r="II3" s="621">
        <f>'Water Data'!II3:IN3</f>
        <v>2017</v>
      </c>
      <c r="IJ3" s="621"/>
      <c r="IK3" s="621"/>
      <c r="IL3" s="621"/>
      <c r="IM3" s="621"/>
      <c r="IN3" s="622"/>
      <c r="IO3" s="495"/>
      <c r="IP3" s="495"/>
    </row>
    <row r="4" spans="1:250" s="516" customFormat="1" ht="18" customHeight="1" x14ac:dyDescent="0.25">
      <c r="A4" s="559" t="s">
        <v>201</v>
      </c>
      <c r="B4" s="560" t="s">
        <v>56</v>
      </c>
      <c r="C4" s="561" t="s">
        <v>7</v>
      </c>
      <c r="D4" s="561" t="s">
        <v>1</v>
      </c>
      <c r="E4" s="561" t="s">
        <v>2</v>
      </c>
      <c r="F4" s="561" t="s">
        <v>16</v>
      </c>
      <c r="G4" s="561" t="s">
        <v>17</v>
      </c>
      <c r="H4" s="562" t="s">
        <v>18</v>
      </c>
      <c r="I4" s="514"/>
      <c r="J4" s="514"/>
      <c r="K4" s="559" t="s">
        <v>201</v>
      </c>
      <c r="L4" s="560" t="s">
        <v>56</v>
      </c>
      <c r="M4" s="561" t="s">
        <v>7</v>
      </c>
      <c r="N4" s="561" t="s">
        <v>1</v>
      </c>
      <c r="O4" s="561" t="s">
        <v>2</v>
      </c>
      <c r="P4" s="561" t="s">
        <v>16</v>
      </c>
      <c r="Q4" s="561" t="s">
        <v>17</v>
      </c>
      <c r="R4" s="562" t="s">
        <v>18</v>
      </c>
      <c r="S4" s="514"/>
      <c r="T4" s="514"/>
      <c r="U4" s="559" t="s">
        <v>201</v>
      </c>
      <c r="V4" s="560" t="s">
        <v>56</v>
      </c>
      <c r="W4" s="561" t="s">
        <v>7</v>
      </c>
      <c r="X4" s="561" t="s">
        <v>1</v>
      </c>
      <c r="Y4" s="561" t="s">
        <v>2</v>
      </c>
      <c r="Z4" s="561" t="s">
        <v>16</v>
      </c>
      <c r="AA4" s="561" t="s">
        <v>17</v>
      </c>
      <c r="AB4" s="562" t="s">
        <v>18</v>
      </c>
      <c r="AC4" s="514"/>
      <c r="AD4" s="514"/>
      <c r="AE4" s="559" t="s">
        <v>201</v>
      </c>
      <c r="AF4" s="560" t="s">
        <v>56</v>
      </c>
      <c r="AG4" s="561" t="s">
        <v>7</v>
      </c>
      <c r="AH4" s="561" t="s">
        <v>1</v>
      </c>
      <c r="AI4" s="561" t="s">
        <v>2</v>
      </c>
      <c r="AJ4" s="561" t="s">
        <v>16</v>
      </c>
      <c r="AK4" s="561" t="s">
        <v>17</v>
      </c>
      <c r="AL4" s="562" t="s">
        <v>18</v>
      </c>
      <c r="AM4" s="514"/>
      <c r="AN4" s="514"/>
      <c r="AO4" s="559" t="s">
        <v>201</v>
      </c>
      <c r="AP4" s="560" t="s">
        <v>56</v>
      </c>
      <c r="AQ4" s="561" t="s">
        <v>7</v>
      </c>
      <c r="AR4" s="561" t="s">
        <v>1</v>
      </c>
      <c r="AS4" s="561" t="s">
        <v>2</v>
      </c>
      <c r="AT4" s="561" t="s">
        <v>16</v>
      </c>
      <c r="AU4" s="561" t="s">
        <v>17</v>
      </c>
      <c r="AV4" s="562" t="s">
        <v>18</v>
      </c>
      <c r="AW4" s="514"/>
      <c r="AX4" s="514"/>
      <c r="AY4" s="559" t="s">
        <v>201</v>
      </c>
      <c r="AZ4" s="563" t="s">
        <v>56</v>
      </c>
      <c r="BA4" s="561" t="s">
        <v>7</v>
      </c>
      <c r="BB4" s="561" t="s">
        <v>1</v>
      </c>
      <c r="BC4" s="561" t="s">
        <v>2</v>
      </c>
      <c r="BD4" s="561" t="s">
        <v>16</v>
      </c>
      <c r="BE4" s="561" t="s">
        <v>17</v>
      </c>
      <c r="BF4" s="562" t="s">
        <v>18</v>
      </c>
      <c r="BG4" s="514"/>
      <c r="BH4" s="514"/>
      <c r="BI4" s="559" t="s">
        <v>201</v>
      </c>
      <c r="BJ4" s="560" t="s">
        <v>56</v>
      </c>
      <c r="BK4" s="561" t="s">
        <v>7</v>
      </c>
      <c r="BL4" s="561" t="s">
        <v>1</v>
      </c>
      <c r="BM4" s="561" t="s">
        <v>2</v>
      </c>
      <c r="BN4" s="561" t="s">
        <v>16</v>
      </c>
      <c r="BO4" s="561" t="s">
        <v>17</v>
      </c>
      <c r="BP4" s="562" t="s">
        <v>18</v>
      </c>
      <c r="BQ4" s="514"/>
      <c r="BR4" s="514"/>
      <c r="BS4" s="559" t="s">
        <v>201</v>
      </c>
      <c r="BT4" s="560" t="s">
        <v>56</v>
      </c>
      <c r="BU4" s="561" t="s">
        <v>7</v>
      </c>
      <c r="BV4" s="561" t="s">
        <v>1</v>
      </c>
      <c r="BW4" s="561" t="s">
        <v>2</v>
      </c>
      <c r="BX4" s="561" t="s">
        <v>16</v>
      </c>
      <c r="BY4" s="561" t="s">
        <v>17</v>
      </c>
      <c r="BZ4" s="562" t="s">
        <v>18</v>
      </c>
      <c r="CA4" s="514"/>
      <c r="CB4" s="514"/>
      <c r="CC4" s="559" t="s">
        <v>201</v>
      </c>
      <c r="CD4" s="560" t="s">
        <v>56</v>
      </c>
      <c r="CE4" s="561" t="s">
        <v>7</v>
      </c>
      <c r="CF4" s="561" t="s">
        <v>1</v>
      </c>
      <c r="CG4" s="561" t="s">
        <v>2</v>
      </c>
      <c r="CH4" s="561" t="s">
        <v>16</v>
      </c>
      <c r="CI4" s="561" t="s">
        <v>17</v>
      </c>
      <c r="CJ4" s="562" t="s">
        <v>18</v>
      </c>
      <c r="CK4" s="514"/>
      <c r="CL4" s="514"/>
      <c r="CM4" s="559" t="s">
        <v>201</v>
      </c>
      <c r="CN4" s="560" t="s">
        <v>56</v>
      </c>
      <c r="CO4" s="561" t="s">
        <v>7</v>
      </c>
      <c r="CP4" s="561" t="s">
        <v>1</v>
      </c>
      <c r="CQ4" s="561" t="s">
        <v>2</v>
      </c>
      <c r="CR4" s="561" t="s">
        <v>16</v>
      </c>
      <c r="CS4" s="561" t="s">
        <v>17</v>
      </c>
      <c r="CT4" s="562" t="s">
        <v>18</v>
      </c>
      <c r="CU4" s="514"/>
      <c r="CV4" s="514"/>
      <c r="CW4" s="559" t="s">
        <v>201</v>
      </c>
      <c r="CX4" s="560" t="s">
        <v>56</v>
      </c>
      <c r="CY4" s="561" t="s">
        <v>7</v>
      </c>
      <c r="CZ4" s="561" t="s">
        <v>1</v>
      </c>
      <c r="DA4" s="561" t="s">
        <v>2</v>
      </c>
      <c r="DB4" s="561" t="s">
        <v>16</v>
      </c>
      <c r="DC4" s="561" t="s">
        <v>17</v>
      </c>
      <c r="DD4" s="562" t="s">
        <v>18</v>
      </c>
      <c r="DE4" s="514"/>
      <c r="DF4" s="514"/>
      <c r="DG4" s="559" t="s">
        <v>201</v>
      </c>
      <c r="DH4" s="560" t="s">
        <v>56</v>
      </c>
      <c r="DI4" s="561" t="s">
        <v>7</v>
      </c>
      <c r="DJ4" s="561" t="s">
        <v>1</v>
      </c>
      <c r="DK4" s="561" t="s">
        <v>2</v>
      </c>
      <c r="DL4" s="561" t="s">
        <v>16</v>
      </c>
      <c r="DM4" s="561" t="s">
        <v>17</v>
      </c>
      <c r="DN4" s="562" t="s">
        <v>18</v>
      </c>
      <c r="DO4" s="514"/>
      <c r="DP4" s="514"/>
      <c r="DQ4" s="559" t="s">
        <v>201</v>
      </c>
      <c r="DR4" s="560" t="s">
        <v>56</v>
      </c>
      <c r="DS4" s="561" t="s">
        <v>7</v>
      </c>
      <c r="DT4" s="561" t="s">
        <v>1</v>
      </c>
      <c r="DU4" s="561" t="s">
        <v>2</v>
      </c>
      <c r="DV4" s="561" t="s">
        <v>16</v>
      </c>
      <c r="DW4" s="561" t="s">
        <v>17</v>
      </c>
      <c r="DX4" s="562" t="s">
        <v>18</v>
      </c>
      <c r="DY4" s="514"/>
      <c r="DZ4" s="514"/>
      <c r="EA4" s="559" t="s">
        <v>201</v>
      </c>
      <c r="EB4" s="560" t="s">
        <v>56</v>
      </c>
      <c r="EC4" s="561" t="s">
        <v>7</v>
      </c>
      <c r="ED4" s="561" t="s">
        <v>1</v>
      </c>
      <c r="EE4" s="561" t="s">
        <v>2</v>
      </c>
      <c r="EF4" s="561" t="s">
        <v>16</v>
      </c>
      <c r="EG4" s="561" t="s">
        <v>17</v>
      </c>
      <c r="EH4" s="562" t="s">
        <v>18</v>
      </c>
      <c r="EI4" s="514"/>
      <c r="EJ4" s="514"/>
      <c r="EK4" s="559" t="s">
        <v>201</v>
      </c>
      <c r="EL4" s="560" t="s">
        <v>56</v>
      </c>
      <c r="EM4" s="561" t="s">
        <v>7</v>
      </c>
      <c r="EN4" s="561" t="s">
        <v>1</v>
      </c>
      <c r="EO4" s="561" t="s">
        <v>2</v>
      </c>
      <c r="EP4" s="561" t="s">
        <v>16</v>
      </c>
      <c r="EQ4" s="561" t="s">
        <v>17</v>
      </c>
      <c r="ER4" s="562" t="s">
        <v>18</v>
      </c>
      <c r="ES4" s="514"/>
      <c r="ET4" s="514"/>
      <c r="EU4" s="559" t="s">
        <v>201</v>
      </c>
      <c r="EV4" s="560" t="s">
        <v>56</v>
      </c>
      <c r="EW4" s="561" t="s">
        <v>7</v>
      </c>
      <c r="EX4" s="561" t="s">
        <v>1</v>
      </c>
      <c r="EY4" s="561" t="s">
        <v>2</v>
      </c>
      <c r="EZ4" s="561" t="s">
        <v>16</v>
      </c>
      <c r="FA4" s="561" t="s">
        <v>17</v>
      </c>
      <c r="FB4" s="562" t="s">
        <v>18</v>
      </c>
      <c r="FC4" s="514"/>
      <c r="FD4" s="514"/>
      <c r="FE4" s="559" t="s">
        <v>201</v>
      </c>
      <c r="FF4" s="563" t="s">
        <v>56</v>
      </c>
      <c r="FG4" s="561" t="s">
        <v>7</v>
      </c>
      <c r="FH4" s="561" t="s">
        <v>1</v>
      </c>
      <c r="FI4" s="561" t="s">
        <v>2</v>
      </c>
      <c r="FJ4" s="561" t="s">
        <v>16</v>
      </c>
      <c r="FK4" s="561" t="s">
        <v>17</v>
      </c>
      <c r="FL4" s="562" t="s">
        <v>18</v>
      </c>
      <c r="FM4" s="514"/>
      <c r="FN4" s="514"/>
      <c r="FO4" s="559" t="s">
        <v>201</v>
      </c>
      <c r="FP4" s="560" t="s">
        <v>56</v>
      </c>
      <c r="FQ4" s="561" t="s">
        <v>7</v>
      </c>
      <c r="FR4" s="561" t="s">
        <v>1</v>
      </c>
      <c r="FS4" s="561" t="s">
        <v>2</v>
      </c>
      <c r="FT4" s="561" t="s">
        <v>16</v>
      </c>
      <c r="FU4" s="561" t="s">
        <v>17</v>
      </c>
      <c r="FV4" s="562" t="s">
        <v>18</v>
      </c>
      <c r="FW4" s="514"/>
      <c r="FX4" s="514"/>
      <c r="FY4" s="559" t="s">
        <v>201</v>
      </c>
      <c r="FZ4" s="560" t="s">
        <v>56</v>
      </c>
      <c r="GA4" s="561" t="s">
        <v>7</v>
      </c>
      <c r="GB4" s="561" t="s">
        <v>1</v>
      </c>
      <c r="GC4" s="561" t="s">
        <v>2</v>
      </c>
      <c r="GD4" s="561" t="s">
        <v>16</v>
      </c>
      <c r="GE4" s="561" t="s">
        <v>17</v>
      </c>
      <c r="GF4" s="562" t="s">
        <v>18</v>
      </c>
      <c r="GG4" s="514"/>
      <c r="GH4" s="514"/>
      <c r="GI4" s="559" t="s">
        <v>201</v>
      </c>
      <c r="GJ4" s="560" t="s">
        <v>56</v>
      </c>
      <c r="GK4" s="561" t="s">
        <v>7</v>
      </c>
      <c r="GL4" s="561" t="s">
        <v>1</v>
      </c>
      <c r="GM4" s="561" t="s">
        <v>2</v>
      </c>
      <c r="GN4" s="561" t="s">
        <v>16</v>
      </c>
      <c r="GO4" s="561" t="s">
        <v>17</v>
      </c>
      <c r="GP4" s="562" t="s">
        <v>18</v>
      </c>
      <c r="GQ4" s="514"/>
      <c r="GR4" s="514"/>
      <c r="GS4" s="559" t="s">
        <v>201</v>
      </c>
      <c r="GT4" s="560" t="s">
        <v>56</v>
      </c>
      <c r="GU4" s="561" t="s">
        <v>7</v>
      </c>
      <c r="GV4" s="561" t="s">
        <v>1</v>
      </c>
      <c r="GW4" s="561" t="s">
        <v>2</v>
      </c>
      <c r="GX4" s="561" t="s">
        <v>16</v>
      </c>
      <c r="GY4" s="561" t="s">
        <v>17</v>
      </c>
      <c r="GZ4" s="562" t="s">
        <v>18</v>
      </c>
      <c r="HA4" s="514"/>
      <c r="HB4" s="514"/>
      <c r="HC4" s="559" t="s">
        <v>201</v>
      </c>
      <c r="HD4" s="560" t="s">
        <v>56</v>
      </c>
      <c r="HE4" s="561" t="s">
        <v>7</v>
      </c>
      <c r="HF4" s="561" t="s">
        <v>1</v>
      </c>
      <c r="HG4" s="561" t="s">
        <v>2</v>
      </c>
      <c r="HH4" s="561" t="s">
        <v>16</v>
      </c>
      <c r="HI4" s="561" t="s">
        <v>17</v>
      </c>
      <c r="HJ4" s="562" t="s">
        <v>18</v>
      </c>
      <c r="HK4" s="514"/>
      <c r="HL4" s="514"/>
      <c r="HM4" s="559" t="s">
        <v>201</v>
      </c>
      <c r="HN4" s="560" t="s">
        <v>56</v>
      </c>
      <c r="HO4" s="561" t="s">
        <v>7</v>
      </c>
      <c r="HP4" s="561" t="s">
        <v>1</v>
      </c>
      <c r="HQ4" s="561" t="s">
        <v>2</v>
      </c>
      <c r="HR4" s="561" t="s">
        <v>16</v>
      </c>
      <c r="HS4" s="561" t="s">
        <v>17</v>
      </c>
      <c r="HT4" s="562" t="s">
        <v>18</v>
      </c>
      <c r="HU4" s="514"/>
      <c r="HV4" s="514"/>
      <c r="HW4" s="559" t="s">
        <v>201</v>
      </c>
      <c r="HX4" s="560" t="s">
        <v>56</v>
      </c>
      <c r="HY4" s="561" t="s">
        <v>7</v>
      </c>
      <c r="HZ4" s="561" t="s">
        <v>1</v>
      </c>
      <c r="IA4" s="561" t="s">
        <v>2</v>
      </c>
      <c r="IB4" s="561" t="s">
        <v>16</v>
      </c>
      <c r="IC4" s="561" t="s">
        <v>17</v>
      </c>
      <c r="ID4" s="562" t="s">
        <v>18</v>
      </c>
      <c r="IE4" s="514"/>
      <c r="IF4" s="514"/>
      <c r="IG4" s="559" t="s">
        <v>201</v>
      </c>
      <c r="IH4" s="560" t="s">
        <v>56</v>
      </c>
      <c r="II4" s="561" t="s">
        <v>7</v>
      </c>
      <c r="IJ4" s="561" t="s">
        <v>1</v>
      </c>
      <c r="IK4" s="561" t="s">
        <v>2</v>
      </c>
      <c r="IL4" s="561" t="s">
        <v>16</v>
      </c>
      <c r="IM4" s="561" t="s">
        <v>17</v>
      </c>
      <c r="IN4" s="562" t="s">
        <v>18</v>
      </c>
      <c r="IO4" s="514"/>
      <c r="IP4" s="514"/>
    </row>
    <row r="5" spans="1:250" s="4" customFormat="1" x14ac:dyDescent="0.25">
      <c r="A5" s="176"/>
      <c r="B5" s="99" t="s">
        <v>3</v>
      </c>
      <c r="C5" s="7"/>
      <c r="D5" s="7"/>
      <c r="E5" s="7"/>
      <c r="F5" s="7"/>
      <c r="G5" s="7"/>
      <c r="H5" s="26"/>
      <c r="I5" s="24"/>
      <c r="J5" s="24"/>
      <c r="K5" s="176"/>
      <c r="L5" s="99" t="s">
        <v>3</v>
      </c>
      <c r="M5" s="7"/>
      <c r="N5" s="7"/>
      <c r="O5" s="7"/>
      <c r="P5" s="7"/>
      <c r="Q5" s="7"/>
      <c r="R5" s="26"/>
      <c r="S5" s="24"/>
      <c r="T5" s="24"/>
      <c r="U5" s="176"/>
      <c r="V5" s="99" t="s">
        <v>3</v>
      </c>
      <c r="W5" s="7"/>
      <c r="X5" s="7"/>
      <c r="Y5" s="7"/>
      <c r="Z5" s="7"/>
      <c r="AA5" s="7"/>
      <c r="AB5" s="26"/>
      <c r="AC5" s="24"/>
      <c r="AD5" s="24"/>
      <c r="AE5" s="176"/>
      <c r="AF5" s="99" t="s">
        <v>3</v>
      </c>
      <c r="AG5" s="7"/>
      <c r="AH5" s="7"/>
      <c r="AI5" s="7"/>
      <c r="AJ5" s="7"/>
      <c r="AK5" s="7"/>
      <c r="AL5" s="26"/>
      <c r="AM5" s="24"/>
      <c r="AN5" s="24"/>
      <c r="AO5" s="176"/>
      <c r="AP5" s="99" t="s">
        <v>3</v>
      </c>
      <c r="AQ5" s="7"/>
      <c r="AR5" s="7"/>
      <c r="AS5" s="7"/>
      <c r="AT5" s="7"/>
      <c r="AU5" s="7"/>
      <c r="AV5" s="26"/>
      <c r="AW5" s="24"/>
      <c r="AX5" s="24"/>
      <c r="AY5" s="176"/>
      <c r="AZ5" s="100" t="s">
        <v>3</v>
      </c>
      <c r="BA5" s="7"/>
      <c r="BB5" s="7"/>
      <c r="BC5" s="7"/>
      <c r="BD5" s="7"/>
      <c r="BE5" s="7"/>
      <c r="BF5" s="26"/>
      <c r="BG5" s="24"/>
      <c r="BH5" s="24"/>
      <c r="BI5" s="176"/>
      <c r="BJ5" s="99" t="s">
        <v>3</v>
      </c>
      <c r="BK5" s="7"/>
      <c r="BL5" s="7"/>
      <c r="BM5" s="7"/>
      <c r="BN5" s="7"/>
      <c r="BO5" s="7"/>
      <c r="BP5" s="26"/>
      <c r="BQ5" s="24"/>
      <c r="BR5" s="24"/>
      <c r="BS5" s="164"/>
      <c r="BT5" s="99" t="s">
        <v>3</v>
      </c>
      <c r="BU5" s="161"/>
      <c r="BV5" s="7"/>
      <c r="BW5" s="7"/>
      <c r="BX5" s="7"/>
      <c r="BY5" s="7"/>
      <c r="BZ5" s="26"/>
      <c r="CA5" s="24"/>
      <c r="CB5" s="24"/>
      <c r="CC5" s="164"/>
      <c r="CD5" s="99" t="s">
        <v>3</v>
      </c>
      <c r="CE5" s="161"/>
      <c r="CF5" s="7"/>
      <c r="CG5" s="7"/>
      <c r="CH5" s="7"/>
      <c r="CI5" s="7"/>
      <c r="CJ5" s="26"/>
      <c r="CK5" s="24"/>
      <c r="CL5" s="24"/>
      <c r="CM5" s="164"/>
      <c r="CN5" s="99" t="s">
        <v>3</v>
      </c>
      <c r="CO5" s="161"/>
      <c r="CP5" s="7"/>
      <c r="CQ5" s="7"/>
      <c r="CR5" s="7"/>
      <c r="CS5" s="7"/>
      <c r="CT5" s="26"/>
      <c r="CU5" s="24"/>
      <c r="CV5" s="24"/>
      <c r="CW5" s="176"/>
      <c r="CX5" s="99" t="s">
        <v>3</v>
      </c>
      <c r="CY5" s="7"/>
      <c r="CZ5" s="7"/>
      <c r="DA5" s="7"/>
      <c r="DB5" s="7"/>
      <c r="DC5" s="7"/>
      <c r="DD5" s="26"/>
      <c r="DE5" s="24"/>
      <c r="DF5" s="24"/>
      <c r="DG5" s="176"/>
      <c r="DH5" s="99" t="s">
        <v>3</v>
      </c>
      <c r="DI5" s="7"/>
      <c r="DJ5" s="7"/>
      <c r="DK5" s="7"/>
      <c r="DL5" s="7"/>
      <c r="DM5" s="7"/>
      <c r="DN5" s="26"/>
      <c r="DO5" s="24"/>
      <c r="DP5" s="24"/>
      <c r="DQ5" s="176"/>
      <c r="DR5" s="99" t="s">
        <v>3</v>
      </c>
      <c r="DS5" s="7"/>
      <c r="DT5" s="7"/>
      <c r="DU5" s="7"/>
      <c r="DV5" s="7"/>
      <c r="DW5" s="7"/>
      <c r="DX5" s="26"/>
      <c r="DY5" s="24"/>
      <c r="DZ5" s="24"/>
      <c r="EA5" s="176"/>
      <c r="EB5" s="99" t="s">
        <v>3</v>
      </c>
      <c r="EC5" s="7"/>
      <c r="ED5" s="7"/>
      <c r="EE5" s="7"/>
      <c r="EF5" s="7"/>
      <c r="EG5" s="7"/>
      <c r="EH5" s="26"/>
      <c r="EI5" s="24"/>
      <c r="EJ5" s="24"/>
      <c r="EK5" s="176"/>
      <c r="EL5" s="99" t="s">
        <v>3</v>
      </c>
      <c r="EM5" s="7"/>
      <c r="EN5" s="7"/>
      <c r="EO5" s="7"/>
      <c r="EP5" s="7"/>
      <c r="EQ5" s="7"/>
      <c r="ER5" s="26"/>
      <c r="ES5" s="24"/>
      <c r="ET5" s="24"/>
      <c r="EU5" s="176"/>
      <c r="EV5" s="99" t="s">
        <v>3</v>
      </c>
      <c r="EW5" s="7"/>
      <c r="EX5" s="7"/>
      <c r="EY5" s="7"/>
      <c r="EZ5" s="7"/>
      <c r="FA5" s="7"/>
      <c r="FB5" s="26"/>
      <c r="FC5" s="24"/>
      <c r="FD5" s="24"/>
      <c r="FE5" s="176"/>
      <c r="FF5" s="100" t="s">
        <v>3</v>
      </c>
      <c r="FG5" s="7"/>
      <c r="FH5" s="7"/>
      <c r="FI5" s="7"/>
      <c r="FJ5" s="7"/>
      <c r="FK5" s="7"/>
      <c r="FL5" s="26"/>
      <c r="FM5" s="24"/>
      <c r="FN5" s="24"/>
      <c r="FO5" s="176"/>
      <c r="FP5" s="99" t="s">
        <v>3</v>
      </c>
      <c r="FQ5" s="7"/>
      <c r="FR5" s="7"/>
      <c r="FS5" s="7"/>
      <c r="FT5" s="7"/>
      <c r="FU5" s="7"/>
      <c r="FV5" s="26"/>
      <c r="FW5" s="24"/>
      <c r="FX5" s="24"/>
      <c r="FY5" s="176"/>
      <c r="FZ5" s="99" t="s">
        <v>3</v>
      </c>
      <c r="GA5" s="7"/>
      <c r="GB5" s="7"/>
      <c r="GC5" s="7"/>
      <c r="GD5" s="7"/>
      <c r="GE5" s="7"/>
      <c r="GF5" s="26"/>
      <c r="GG5" s="24"/>
      <c r="GH5" s="24"/>
      <c r="GI5" s="164"/>
      <c r="GJ5" s="99" t="s">
        <v>3</v>
      </c>
      <c r="GK5" s="161"/>
      <c r="GL5" s="7"/>
      <c r="GM5" s="7"/>
      <c r="GN5" s="7"/>
      <c r="GO5" s="7"/>
      <c r="GP5" s="26"/>
      <c r="GQ5" s="24"/>
      <c r="GR5" s="24"/>
      <c r="GS5" s="164"/>
      <c r="GT5" s="99" t="s">
        <v>3</v>
      </c>
      <c r="GU5" s="161"/>
      <c r="GV5" s="7"/>
      <c r="GW5" s="7"/>
      <c r="GX5" s="7"/>
      <c r="GY5" s="7"/>
      <c r="GZ5" s="26"/>
      <c r="HA5" s="24"/>
      <c r="HB5" s="24"/>
      <c r="HC5" s="164"/>
      <c r="HD5" s="99" t="s">
        <v>3</v>
      </c>
      <c r="HE5" s="161"/>
      <c r="HF5" s="7"/>
      <c r="HG5" s="7"/>
      <c r="HH5" s="7"/>
      <c r="HI5" s="7"/>
      <c r="HJ5" s="26"/>
      <c r="HK5" s="24"/>
      <c r="HL5" s="24"/>
      <c r="HM5" s="164"/>
      <c r="HN5" s="99" t="s">
        <v>3</v>
      </c>
      <c r="HO5" s="243">
        <f>100-HO6</f>
        <v>71</v>
      </c>
      <c r="HP5" s="7"/>
      <c r="HQ5" s="7"/>
      <c r="HR5" s="7"/>
      <c r="HS5" s="7"/>
      <c r="HT5" s="26"/>
      <c r="HU5" s="24"/>
      <c r="HV5" s="24"/>
      <c r="HW5" s="164"/>
      <c r="HX5" s="99" t="s">
        <v>3</v>
      </c>
      <c r="HY5" s="243">
        <f>100-HY6</f>
        <v>74.529708648772655</v>
      </c>
      <c r="HZ5" s="7"/>
      <c r="IA5" s="7"/>
      <c r="IB5" s="7"/>
      <c r="IC5" s="7">
        <f>100-IC6</f>
        <v>76</v>
      </c>
      <c r="ID5" s="26">
        <f>100-ID6</f>
        <v>59</v>
      </c>
      <c r="IE5" s="24"/>
      <c r="IF5" s="24"/>
      <c r="IG5" s="176"/>
      <c r="IH5" s="99" t="s">
        <v>3</v>
      </c>
      <c r="II5" s="257"/>
      <c r="IJ5" s="257"/>
      <c r="IK5" s="257">
        <v>95.918369999999996</v>
      </c>
      <c r="IL5" s="257"/>
      <c r="IM5" s="257"/>
      <c r="IN5" s="26"/>
      <c r="IO5" s="24"/>
      <c r="IP5" s="24"/>
    </row>
    <row r="6" spans="1:250" s="4" customFormat="1" x14ac:dyDescent="0.25">
      <c r="A6" s="176"/>
      <c r="B6" s="99" t="s">
        <v>25</v>
      </c>
      <c r="C6" s="7"/>
      <c r="D6" s="7"/>
      <c r="E6" s="7"/>
      <c r="F6" s="7"/>
      <c r="G6" s="7"/>
      <c r="H6" s="26"/>
      <c r="I6" s="24"/>
      <c r="J6" s="24"/>
      <c r="K6" s="176"/>
      <c r="L6" s="99" t="s">
        <v>25</v>
      </c>
      <c r="M6" s="7"/>
      <c r="N6" s="7"/>
      <c r="O6" s="7"/>
      <c r="P6" s="7"/>
      <c r="Q6" s="7"/>
      <c r="R6" s="26"/>
      <c r="S6" s="24"/>
      <c r="T6" s="24"/>
      <c r="U6" s="176"/>
      <c r="V6" s="99" t="s">
        <v>25</v>
      </c>
      <c r="W6" s="7"/>
      <c r="X6" s="7"/>
      <c r="Y6" s="7"/>
      <c r="Z6" s="7"/>
      <c r="AA6" s="7"/>
      <c r="AB6" s="26"/>
      <c r="AC6" s="24"/>
      <c r="AD6" s="24"/>
      <c r="AE6" s="176"/>
      <c r="AF6" s="99" t="s">
        <v>25</v>
      </c>
      <c r="AG6" s="7"/>
      <c r="AH6" s="7"/>
      <c r="AI6" s="7"/>
      <c r="AJ6" s="7"/>
      <c r="AK6" s="7"/>
      <c r="AL6" s="26"/>
      <c r="AM6" s="24"/>
      <c r="AN6" s="24"/>
      <c r="AO6" s="176"/>
      <c r="AP6" s="99" t="s">
        <v>25</v>
      </c>
      <c r="AQ6" s="7"/>
      <c r="AR6" s="7"/>
      <c r="AS6" s="7"/>
      <c r="AT6" s="7"/>
      <c r="AU6" s="7"/>
      <c r="AV6" s="26"/>
      <c r="AW6" s="24"/>
      <c r="AX6" s="24"/>
      <c r="AY6" s="176"/>
      <c r="AZ6" s="100" t="s">
        <v>25</v>
      </c>
      <c r="BA6" s="7"/>
      <c r="BB6" s="7"/>
      <c r="BC6" s="7"/>
      <c r="BD6" s="7"/>
      <c r="BE6" s="7"/>
      <c r="BF6" s="26"/>
      <c r="BG6" s="24"/>
      <c r="BH6" s="24"/>
      <c r="BI6" s="164"/>
      <c r="BJ6" s="99" t="s">
        <v>25</v>
      </c>
      <c r="BK6" s="7"/>
      <c r="BL6" s="7"/>
      <c r="BM6" s="7"/>
      <c r="BN6" s="7"/>
      <c r="BO6" s="7"/>
      <c r="BP6" s="26"/>
      <c r="BQ6" s="24"/>
      <c r="BR6" s="24"/>
      <c r="BS6" s="164"/>
      <c r="BT6" s="99" t="s">
        <v>25</v>
      </c>
      <c r="BU6" s="52"/>
      <c r="BV6" s="7"/>
      <c r="BW6" s="7"/>
      <c r="BX6" s="7"/>
      <c r="BY6" s="7"/>
      <c r="BZ6" s="26"/>
      <c r="CA6" s="24"/>
      <c r="CB6" s="24"/>
      <c r="CC6" s="164"/>
      <c r="CD6" s="99" t="s">
        <v>25</v>
      </c>
      <c r="CE6" s="52"/>
      <c r="CF6" s="7"/>
      <c r="CG6" s="7"/>
      <c r="CH6" s="7"/>
      <c r="CI6" s="7"/>
      <c r="CJ6" s="26"/>
      <c r="CK6" s="24"/>
      <c r="CL6" s="24"/>
      <c r="CM6" s="164"/>
      <c r="CN6" s="99" t="s">
        <v>25</v>
      </c>
      <c r="CO6" s="52"/>
      <c r="CP6" s="7"/>
      <c r="CQ6" s="7"/>
      <c r="CR6" s="7"/>
      <c r="CS6" s="7"/>
      <c r="CT6" s="26"/>
      <c r="CU6" s="24"/>
      <c r="CV6" s="24"/>
      <c r="CW6" s="176"/>
      <c r="CX6" s="99" t="s">
        <v>25</v>
      </c>
      <c r="CY6" s="7"/>
      <c r="CZ6" s="7"/>
      <c r="DA6" s="7"/>
      <c r="DB6" s="7"/>
      <c r="DC6" s="7"/>
      <c r="DD6" s="26"/>
      <c r="DE6" s="24"/>
      <c r="DF6" s="24"/>
      <c r="DG6" s="176"/>
      <c r="DH6" s="99" t="s">
        <v>25</v>
      </c>
      <c r="DI6" s="7"/>
      <c r="DJ6" s="7"/>
      <c r="DK6" s="7"/>
      <c r="DL6" s="7"/>
      <c r="DM6" s="7"/>
      <c r="DN6" s="26"/>
      <c r="DO6" s="24"/>
      <c r="DP6" s="24"/>
      <c r="DQ6" s="176"/>
      <c r="DR6" s="99" t="s">
        <v>25</v>
      </c>
      <c r="DS6" s="7"/>
      <c r="DT6" s="7"/>
      <c r="DU6" s="7"/>
      <c r="DV6" s="7"/>
      <c r="DW6" s="7"/>
      <c r="DX6" s="26"/>
      <c r="DY6" s="24"/>
      <c r="DZ6" s="24"/>
      <c r="EA6" s="176"/>
      <c r="EB6" s="99" t="s">
        <v>25</v>
      </c>
      <c r="EC6" s="7"/>
      <c r="ED6" s="7"/>
      <c r="EE6" s="7"/>
      <c r="EF6" s="7"/>
      <c r="EG6" s="7"/>
      <c r="EH6" s="26"/>
      <c r="EI6" s="24"/>
      <c r="EJ6" s="24"/>
      <c r="EK6" s="176"/>
      <c r="EL6" s="99" t="s">
        <v>25</v>
      </c>
      <c r="EM6" s="7"/>
      <c r="EN6" s="7"/>
      <c r="EO6" s="7"/>
      <c r="EP6" s="7"/>
      <c r="EQ6" s="7"/>
      <c r="ER6" s="26"/>
      <c r="ES6" s="24"/>
      <c r="ET6" s="24"/>
      <c r="EU6" s="176"/>
      <c r="EV6" s="99" t="s">
        <v>25</v>
      </c>
      <c r="EW6" s="7"/>
      <c r="EX6" s="7"/>
      <c r="EY6" s="7"/>
      <c r="EZ6" s="7"/>
      <c r="FA6" s="7"/>
      <c r="FB6" s="26"/>
      <c r="FC6" s="24"/>
      <c r="FD6" s="24"/>
      <c r="FE6" s="176"/>
      <c r="FF6" s="100" t="s">
        <v>25</v>
      </c>
      <c r="FG6" s="7"/>
      <c r="FH6" s="7"/>
      <c r="FI6" s="7"/>
      <c r="FJ6" s="7"/>
      <c r="FK6" s="7"/>
      <c r="FL6" s="26"/>
      <c r="FM6" s="24"/>
      <c r="FN6" s="24"/>
      <c r="FO6" s="164"/>
      <c r="FP6" s="99" t="s">
        <v>25</v>
      </c>
      <c r="FQ6" s="7"/>
      <c r="FR6" s="7"/>
      <c r="FS6" s="7"/>
      <c r="FT6" s="7"/>
      <c r="FU6" s="7"/>
      <c r="FV6" s="26"/>
      <c r="FW6" s="24"/>
      <c r="FX6" s="24"/>
      <c r="FY6" s="164"/>
      <c r="FZ6" s="99" t="s">
        <v>25</v>
      </c>
      <c r="GA6" s="7"/>
      <c r="GB6" s="7"/>
      <c r="GC6" s="7"/>
      <c r="GD6" s="7"/>
      <c r="GE6" s="7"/>
      <c r="GF6" s="26"/>
      <c r="GG6" s="24"/>
      <c r="GH6" s="24"/>
      <c r="GI6" s="164"/>
      <c r="GJ6" s="99" t="s">
        <v>25</v>
      </c>
      <c r="GK6" s="52"/>
      <c r="GL6" s="7"/>
      <c r="GM6" s="7"/>
      <c r="GN6" s="7"/>
      <c r="GO6" s="7"/>
      <c r="GP6" s="26"/>
      <c r="GQ6" s="24"/>
      <c r="GR6" s="24"/>
      <c r="GS6" s="164"/>
      <c r="GT6" s="99" t="s">
        <v>25</v>
      </c>
      <c r="GU6" s="52"/>
      <c r="GV6" s="7"/>
      <c r="GW6" s="7"/>
      <c r="GX6" s="7"/>
      <c r="GY6" s="7"/>
      <c r="GZ6" s="26"/>
      <c r="HA6" s="24"/>
      <c r="HB6" s="24"/>
      <c r="HC6" s="164" t="s">
        <v>194</v>
      </c>
      <c r="HD6" s="99" t="s">
        <v>25</v>
      </c>
      <c r="HE6" s="52">
        <f>(HI6/100*(HI$16)+HJ6/100*HJ$16)/(HI$16+HJ$16)*100</f>
        <v>23.075059832206822</v>
      </c>
      <c r="HF6" s="7"/>
      <c r="HG6" s="7"/>
      <c r="HH6" s="7"/>
      <c r="HI6" s="7">
        <v>21</v>
      </c>
      <c r="HJ6" s="26">
        <v>46</v>
      </c>
      <c r="HK6" s="24"/>
      <c r="HL6" s="24"/>
      <c r="HM6" s="164" t="s">
        <v>303</v>
      </c>
      <c r="HN6" s="99" t="s">
        <v>25</v>
      </c>
      <c r="HO6" s="52">
        <v>29</v>
      </c>
      <c r="HP6" s="7"/>
      <c r="HQ6" s="7"/>
      <c r="HR6" s="7"/>
      <c r="HS6" s="7"/>
      <c r="HT6" s="26"/>
      <c r="HU6" s="24"/>
      <c r="HV6" s="24"/>
      <c r="HW6" s="164" t="s">
        <v>321</v>
      </c>
      <c r="HX6" s="99" t="s">
        <v>25</v>
      </c>
      <c r="HY6" s="52">
        <v>25.470291351227345</v>
      </c>
      <c r="HZ6" s="7"/>
      <c r="IA6" s="7"/>
      <c r="IB6" s="7"/>
      <c r="IC6" s="7">
        <v>24</v>
      </c>
      <c r="ID6" s="26">
        <v>41</v>
      </c>
      <c r="IE6" s="24"/>
      <c r="IF6" s="24"/>
      <c r="IG6" s="164"/>
      <c r="IH6" s="99" t="s">
        <v>25</v>
      </c>
      <c r="II6" s="257"/>
      <c r="IJ6" s="257"/>
      <c r="IK6" s="257">
        <v>4.0816299999999996</v>
      </c>
      <c r="IL6" s="257"/>
      <c r="IM6" s="257"/>
      <c r="IN6" s="26"/>
      <c r="IO6" s="24"/>
      <c r="IP6" s="24"/>
    </row>
    <row r="7" spans="1:250" s="4" customFormat="1" ht="15.6" hidden="1" customHeight="1" x14ac:dyDescent="0.25">
      <c r="A7" s="176"/>
      <c r="B7" s="100" t="s">
        <v>26</v>
      </c>
      <c r="C7" s="19"/>
      <c r="D7" s="7"/>
      <c r="E7" s="7"/>
      <c r="F7" s="7"/>
      <c r="G7" s="7"/>
      <c r="H7" s="26"/>
      <c r="I7" s="24"/>
      <c r="J7" s="24"/>
      <c r="K7" s="176"/>
      <c r="L7" s="103" t="s">
        <v>26</v>
      </c>
      <c r="M7" s="19"/>
      <c r="N7" s="7"/>
      <c r="O7" s="7"/>
      <c r="P7" s="7"/>
      <c r="Q7" s="7"/>
      <c r="R7" s="26"/>
      <c r="S7" s="24"/>
      <c r="T7" s="24"/>
      <c r="U7" s="176"/>
      <c r="V7" s="103" t="s">
        <v>26</v>
      </c>
      <c r="W7" s="19"/>
      <c r="X7" s="7"/>
      <c r="Y7" s="7"/>
      <c r="Z7" s="7"/>
      <c r="AA7" s="7"/>
      <c r="AB7" s="26"/>
      <c r="AC7" s="24"/>
      <c r="AD7" s="24"/>
      <c r="AE7" s="176"/>
      <c r="AF7" s="103" t="s">
        <v>26</v>
      </c>
      <c r="AG7" s="19"/>
      <c r="AH7" s="7"/>
      <c r="AI7" s="7"/>
      <c r="AJ7" s="7"/>
      <c r="AK7" s="7"/>
      <c r="AL7" s="26"/>
      <c r="AM7" s="24"/>
      <c r="AN7" s="24"/>
      <c r="AO7" s="176"/>
      <c r="AP7" s="103" t="s">
        <v>26</v>
      </c>
      <c r="AQ7" s="19"/>
      <c r="AR7" s="7"/>
      <c r="AS7" s="7"/>
      <c r="AT7" s="7"/>
      <c r="AU7" s="7"/>
      <c r="AV7" s="26"/>
      <c r="AW7" s="24"/>
      <c r="AX7" s="24"/>
      <c r="AY7" s="176"/>
      <c r="AZ7" s="100" t="s">
        <v>26</v>
      </c>
      <c r="BA7" s="19"/>
      <c r="BB7" s="7"/>
      <c r="BC7" s="7"/>
      <c r="BD7" s="7"/>
      <c r="BE7" s="7"/>
      <c r="BF7" s="26"/>
      <c r="BG7" s="24"/>
      <c r="BH7" s="24"/>
      <c r="BI7" s="176"/>
      <c r="BJ7" s="100" t="s">
        <v>26</v>
      </c>
      <c r="BK7" s="19"/>
      <c r="BL7" s="7"/>
      <c r="BM7" s="7"/>
      <c r="BN7" s="7"/>
      <c r="BO7" s="7"/>
      <c r="BP7" s="26"/>
      <c r="BQ7" s="24"/>
      <c r="BR7" s="24"/>
      <c r="BS7" s="176"/>
      <c r="BT7" s="100" t="s">
        <v>26</v>
      </c>
      <c r="BU7" s="19"/>
      <c r="BV7" s="7"/>
      <c r="BW7" s="7"/>
      <c r="BX7" s="7"/>
      <c r="BY7" s="7"/>
      <c r="BZ7" s="26"/>
      <c r="CA7" s="24"/>
      <c r="CB7" s="24"/>
      <c r="CC7" s="176"/>
      <c r="CD7" s="100" t="s">
        <v>26</v>
      </c>
      <c r="CE7" s="19"/>
      <c r="CF7" s="7"/>
      <c r="CG7" s="7"/>
      <c r="CH7" s="7"/>
      <c r="CI7" s="7"/>
      <c r="CJ7" s="26"/>
      <c r="CK7" s="24"/>
      <c r="CL7" s="24"/>
      <c r="CM7" s="176"/>
      <c r="CN7" s="100" t="s">
        <v>26</v>
      </c>
      <c r="CO7" s="19"/>
      <c r="CP7" s="7"/>
      <c r="CQ7" s="7"/>
      <c r="CR7" s="7"/>
      <c r="CS7" s="7"/>
      <c r="CT7" s="26"/>
      <c r="CU7" s="24"/>
      <c r="CV7" s="24"/>
      <c r="CW7" s="176"/>
      <c r="CX7" s="100" t="s">
        <v>26</v>
      </c>
      <c r="CY7" s="19"/>
      <c r="CZ7" s="7"/>
      <c r="DA7" s="7"/>
      <c r="DB7" s="7"/>
      <c r="DC7" s="7"/>
      <c r="DD7" s="26"/>
      <c r="DE7" s="24"/>
      <c r="DF7" s="24"/>
      <c r="DG7" s="176"/>
      <c r="DH7" s="100" t="s">
        <v>26</v>
      </c>
      <c r="DI7" s="19"/>
      <c r="DJ7" s="7"/>
      <c r="DK7" s="7"/>
      <c r="DL7" s="7"/>
      <c r="DM7" s="7"/>
      <c r="DN7" s="26"/>
      <c r="DO7" s="24"/>
      <c r="DP7" s="24"/>
      <c r="DQ7" s="176"/>
      <c r="DR7" s="103" t="s">
        <v>26</v>
      </c>
      <c r="DS7" s="19"/>
      <c r="DT7" s="7"/>
      <c r="DU7" s="7"/>
      <c r="DV7" s="7"/>
      <c r="DW7" s="7"/>
      <c r="DX7" s="26"/>
      <c r="DY7" s="24"/>
      <c r="DZ7" s="24"/>
      <c r="EA7" s="176"/>
      <c r="EB7" s="103" t="s">
        <v>26</v>
      </c>
      <c r="EC7" s="19"/>
      <c r="ED7" s="7"/>
      <c r="EE7" s="7"/>
      <c r="EF7" s="7"/>
      <c r="EG7" s="7"/>
      <c r="EH7" s="26"/>
      <c r="EI7" s="24"/>
      <c r="EJ7" s="24"/>
      <c r="EK7" s="176"/>
      <c r="EL7" s="103" t="s">
        <v>26</v>
      </c>
      <c r="EM7" s="19"/>
      <c r="EN7" s="7"/>
      <c r="EO7" s="7"/>
      <c r="EP7" s="7"/>
      <c r="EQ7" s="7"/>
      <c r="ER7" s="26"/>
      <c r="ES7" s="24"/>
      <c r="ET7" s="24"/>
      <c r="EU7" s="176"/>
      <c r="EV7" s="103" t="s">
        <v>26</v>
      </c>
      <c r="EW7" s="19"/>
      <c r="EX7" s="7"/>
      <c r="EY7" s="7"/>
      <c r="EZ7" s="7"/>
      <c r="FA7" s="7"/>
      <c r="FB7" s="26"/>
      <c r="FC7" s="24"/>
      <c r="FD7" s="24"/>
      <c r="FE7" s="176"/>
      <c r="FF7" s="100" t="s">
        <v>26</v>
      </c>
      <c r="FG7" s="19"/>
      <c r="FH7" s="7"/>
      <c r="FI7" s="7"/>
      <c r="FJ7" s="7"/>
      <c r="FK7" s="7"/>
      <c r="FL7" s="26"/>
      <c r="FM7" s="24"/>
      <c r="FN7" s="24"/>
      <c r="FO7" s="176"/>
      <c r="FP7" s="100" t="s">
        <v>26</v>
      </c>
      <c r="FQ7" s="19"/>
      <c r="FR7" s="7"/>
      <c r="FS7" s="7"/>
      <c r="FT7" s="7"/>
      <c r="FU7" s="7"/>
      <c r="FV7" s="26"/>
      <c r="FW7" s="24"/>
      <c r="FX7" s="24"/>
      <c r="FY7" s="176"/>
      <c r="FZ7" s="100" t="s">
        <v>26</v>
      </c>
      <c r="GA7" s="19"/>
      <c r="GB7" s="7"/>
      <c r="GC7" s="7"/>
      <c r="GD7" s="7"/>
      <c r="GE7" s="7"/>
      <c r="GF7" s="26"/>
      <c r="GG7" s="24"/>
      <c r="GH7" s="24"/>
      <c r="GI7" s="176"/>
      <c r="GJ7" s="100" t="s">
        <v>26</v>
      </c>
      <c r="GK7" s="19"/>
      <c r="GL7" s="7"/>
      <c r="GM7" s="7"/>
      <c r="GN7" s="7"/>
      <c r="GO7" s="7"/>
      <c r="GP7" s="26"/>
      <c r="GQ7" s="24"/>
      <c r="GR7" s="24"/>
      <c r="GS7" s="176"/>
      <c r="GT7" s="100" t="s">
        <v>26</v>
      </c>
      <c r="GU7" s="19"/>
      <c r="GV7" s="7"/>
      <c r="GW7" s="7"/>
      <c r="GX7" s="7"/>
      <c r="GY7" s="7"/>
      <c r="GZ7" s="26"/>
      <c r="HA7" s="24"/>
      <c r="HB7" s="24"/>
      <c r="HC7" s="176"/>
      <c r="HD7" s="100" t="s">
        <v>26</v>
      </c>
      <c r="HE7" s="19"/>
      <c r="HF7" s="7"/>
      <c r="HG7" s="7"/>
      <c r="HH7" s="7"/>
      <c r="HI7" s="7"/>
      <c r="HJ7" s="26"/>
      <c r="HK7" s="24"/>
      <c r="HL7" s="24"/>
      <c r="HM7" s="176"/>
      <c r="HN7" s="100" t="s">
        <v>26</v>
      </c>
      <c r="HO7" s="19"/>
      <c r="HP7" s="7"/>
      <c r="HQ7" s="7"/>
      <c r="HR7" s="7"/>
      <c r="HS7" s="7"/>
      <c r="HT7" s="26"/>
      <c r="HU7" s="24"/>
      <c r="HV7" s="24"/>
      <c r="HW7" s="176"/>
      <c r="HX7" s="100" t="s">
        <v>26</v>
      </c>
      <c r="HY7" s="19"/>
      <c r="HZ7" s="7"/>
      <c r="IA7" s="7"/>
      <c r="IB7" s="7"/>
      <c r="IC7" s="7"/>
      <c r="ID7" s="26"/>
      <c r="IE7" s="24"/>
      <c r="IF7" s="24"/>
      <c r="IG7" s="176"/>
      <c r="IH7" s="100" t="s">
        <v>26</v>
      </c>
      <c r="II7" s="256"/>
      <c r="IJ7" s="257"/>
      <c r="IK7" s="257"/>
      <c r="IL7" s="257"/>
      <c r="IM7" s="257"/>
      <c r="IN7" s="26"/>
      <c r="IO7" s="24"/>
      <c r="IP7" s="24"/>
    </row>
    <row r="8" spans="1:250" s="4" customFormat="1" x14ac:dyDescent="0.25">
      <c r="A8" s="176"/>
      <c r="B8" s="100" t="s">
        <v>141</v>
      </c>
      <c r="C8" s="7"/>
      <c r="D8" s="7"/>
      <c r="E8" s="7"/>
      <c r="F8" s="7"/>
      <c r="G8" s="7"/>
      <c r="H8" s="26"/>
      <c r="I8" s="24"/>
      <c r="J8" s="24"/>
      <c r="K8" s="176"/>
      <c r="L8" s="100" t="s">
        <v>141</v>
      </c>
      <c r="M8" s="7"/>
      <c r="N8" s="7"/>
      <c r="O8" s="7"/>
      <c r="P8" s="7"/>
      <c r="Q8" s="7"/>
      <c r="R8" s="26"/>
      <c r="S8" s="24"/>
      <c r="T8" s="24"/>
      <c r="U8" s="176"/>
      <c r="V8" s="100" t="s">
        <v>141</v>
      </c>
      <c r="W8" s="7"/>
      <c r="X8" s="7"/>
      <c r="Y8" s="7"/>
      <c r="Z8" s="7"/>
      <c r="AA8" s="7"/>
      <c r="AB8" s="26"/>
      <c r="AC8" s="24"/>
      <c r="AD8" s="24"/>
      <c r="AE8" s="176"/>
      <c r="AF8" s="100" t="s">
        <v>141</v>
      </c>
      <c r="AG8" s="7"/>
      <c r="AH8" s="7"/>
      <c r="AI8" s="7"/>
      <c r="AJ8" s="7"/>
      <c r="AK8" s="7"/>
      <c r="AL8" s="26"/>
      <c r="AM8" s="24"/>
      <c r="AN8" s="24"/>
      <c r="AO8" s="176"/>
      <c r="AP8" s="100" t="s">
        <v>141</v>
      </c>
      <c r="AQ8" s="7"/>
      <c r="AR8" s="7"/>
      <c r="AS8" s="7"/>
      <c r="AT8" s="7"/>
      <c r="AU8" s="7"/>
      <c r="AV8" s="26"/>
      <c r="AW8" s="24"/>
      <c r="AX8" s="24"/>
      <c r="AY8" s="176"/>
      <c r="AZ8" s="100" t="s">
        <v>141</v>
      </c>
      <c r="BA8" s="7"/>
      <c r="BB8" s="7"/>
      <c r="BC8" s="7"/>
      <c r="BD8" s="7"/>
      <c r="BE8" s="7"/>
      <c r="BF8" s="26"/>
      <c r="BG8" s="24"/>
      <c r="BH8" s="24"/>
      <c r="BI8" s="164"/>
      <c r="BJ8" s="100" t="s">
        <v>141</v>
      </c>
      <c r="BK8" s="7"/>
      <c r="BL8" s="7"/>
      <c r="BM8" s="7"/>
      <c r="BN8" s="7"/>
      <c r="BO8" s="7"/>
      <c r="BP8" s="26"/>
      <c r="BQ8" s="24"/>
      <c r="BR8" s="24"/>
      <c r="BS8" s="164"/>
      <c r="BT8" s="100" t="s">
        <v>141</v>
      </c>
      <c r="BU8" s="7"/>
      <c r="BV8" s="7"/>
      <c r="BW8" s="7"/>
      <c r="BX8" s="7"/>
      <c r="BY8" s="7"/>
      <c r="BZ8" s="26"/>
      <c r="CA8" s="24"/>
      <c r="CB8" s="24"/>
      <c r="CC8" s="164"/>
      <c r="CD8" s="100" t="s">
        <v>141</v>
      </c>
      <c r="CE8" s="7"/>
      <c r="CF8" s="7"/>
      <c r="CG8" s="7"/>
      <c r="CH8" s="7"/>
      <c r="CI8" s="7"/>
      <c r="CJ8" s="26"/>
      <c r="CK8" s="24"/>
      <c r="CL8" s="24"/>
      <c r="CM8" s="164"/>
      <c r="CN8" s="100" t="s">
        <v>141</v>
      </c>
      <c r="CO8" s="7"/>
      <c r="CP8" s="7"/>
      <c r="CQ8" s="7"/>
      <c r="CR8" s="7"/>
      <c r="CS8" s="7"/>
      <c r="CT8" s="26"/>
      <c r="CU8" s="24"/>
      <c r="CV8" s="24"/>
      <c r="CW8" s="176"/>
      <c r="CX8" s="100" t="s">
        <v>141</v>
      </c>
      <c r="CY8" s="7"/>
      <c r="CZ8" s="7"/>
      <c r="DA8" s="7"/>
      <c r="DB8" s="7"/>
      <c r="DC8" s="7"/>
      <c r="DD8" s="26"/>
      <c r="DE8" s="24"/>
      <c r="DF8" s="24"/>
      <c r="DG8" s="176"/>
      <c r="DH8" s="100" t="s">
        <v>141</v>
      </c>
      <c r="DI8" s="7"/>
      <c r="DJ8" s="7"/>
      <c r="DK8" s="7"/>
      <c r="DL8" s="7"/>
      <c r="DM8" s="7"/>
      <c r="DN8" s="26"/>
      <c r="DO8" s="24"/>
      <c r="DP8" s="24"/>
      <c r="DQ8" s="176"/>
      <c r="DR8" s="100" t="s">
        <v>141</v>
      </c>
      <c r="DS8" s="7"/>
      <c r="DT8" s="7"/>
      <c r="DU8" s="7"/>
      <c r="DV8" s="7"/>
      <c r="DW8" s="7"/>
      <c r="DX8" s="26"/>
      <c r="DY8" s="24"/>
      <c r="DZ8" s="24"/>
      <c r="EA8" s="176"/>
      <c r="EB8" s="100" t="s">
        <v>141</v>
      </c>
      <c r="EC8" s="7"/>
      <c r="ED8" s="7"/>
      <c r="EE8" s="7"/>
      <c r="EF8" s="7"/>
      <c r="EG8" s="7"/>
      <c r="EH8" s="26"/>
      <c r="EI8" s="24"/>
      <c r="EJ8" s="24"/>
      <c r="EK8" s="176"/>
      <c r="EL8" s="100" t="s">
        <v>141</v>
      </c>
      <c r="EM8" s="7"/>
      <c r="EN8" s="7"/>
      <c r="EO8" s="7"/>
      <c r="EP8" s="7"/>
      <c r="EQ8" s="7"/>
      <c r="ER8" s="26"/>
      <c r="ES8" s="24"/>
      <c r="ET8" s="24"/>
      <c r="EU8" s="176"/>
      <c r="EV8" s="100" t="s">
        <v>141</v>
      </c>
      <c r="EW8" s="7"/>
      <c r="EX8" s="7"/>
      <c r="EY8" s="7"/>
      <c r="EZ8" s="7"/>
      <c r="FA8" s="7"/>
      <c r="FB8" s="26"/>
      <c r="FC8" s="24"/>
      <c r="FD8" s="24"/>
      <c r="FE8" s="176"/>
      <c r="FF8" s="100" t="s">
        <v>141</v>
      </c>
      <c r="FG8" s="7"/>
      <c r="FH8" s="7"/>
      <c r="FI8" s="7"/>
      <c r="FJ8" s="7"/>
      <c r="FK8" s="7"/>
      <c r="FL8" s="26"/>
      <c r="FM8" s="24"/>
      <c r="FN8" s="24"/>
      <c r="FO8" s="164"/>
      <c r="FP8" s="100" t="s">
        <v>141</v>
      </c>
      <c r="FQ8" s="7"/>
      <c r="FR8" s="7"/>
      <c r="FS8" s="7"/>
      <c r="FT8" s="7"/>
      <c r="FU8" s="7"/>
      <c r="FV8" s="26"/>
      <c r="FW8" s="24"/>
      <c r="FX8" s="24"/>
      <c r="FY8" s="164"/>
      <c r="FZ8" s="100" t="s">
        <v>141</v>
      </c>
      <c r="GA8" s="7"/>
      <c r="GB8" s="7"/>
      <c r="GC8" s="7"/>
      <c r="GD8" s="7"/>
      <c r="GE8" s="7"/>
      <c r="GF8" s="26"/>
      <c r="GG8" s="24"/>
      <c r="GH8" s="24"/>
      <c r="GI8" s="164"/>
      <c r="GJ8" s="100" t="s">
        <v>141</v>
      </c>
      <c r="GK8" s="7"/>
      <c r="GL8" s="7"/>
      <c r="GM8" s="7"/>
      <c r="GN8" s="7"/>
      <c r="GO8" s="7"/>
      <c r="GP8" s="26"/>
      <c r="GQ8" s="24"/>
      <c r="GR8" s="24"/>
      <c r="GS8" s="164"/>
      <c r="GT8" s="100" t="s">
        <v>141</v>
      </c>
      <c r="GU8" s="7"/>
      <c r="GV8" s="7"/>
      <c r="GW8" s="7"/>
      <c r="GX8" s="7"/>
      <c r="GY8" s="7"/>
      <c r="GZ8" s="26"/>
      <c r="HA8" s="24"/>
      <c r="HB8" s="24"/>
      <c r="HC8" s="164"/>
      <c r="HD8" s="100" t="s">
        <v>141</v>
      </c>
      <c r="HE8" s="7"/>
      <c r="HF8" s="7"/>
      <c r="HG8" s="7"/>
      <c r="HH8" s="7"/>
      <c r="HI8" s="7"/>
      <c r="HJ8" s="26"/>
      <c r="HK8" s="24"/>
      <c r="HL8" s="24"/>
      <c r="HM8" s="164"/>
      <c r="HN8" s="100" t="s">
        <v>141</v>
      </c>
      <c r="HO8" s="7"/>
      <c r="HP8" s="7"/>
      <c r="HQ8" s="7"/>
      <c r="HR8" s="7"/>
      <c r="HS8" s="7"/>
      <c r="HT8" s="26"/>
      <c r="HU8" s="24"/>
      <c r="HV8" s="24"/>
      <c r="HW8" s="164" t="s">
        <v>322</v>
      </c>
      <c r="HX8" s="100" t="s">
        <v>141</v>
      </c>
      <c r="HY8" s="7">
        <v>20.124340445056205</v>
      </c>
      <c r="HZ8" s="7"/>
      <c r="IA8" s="7"/>
      <c r="IB8" s="7"/>
      <c r="IC8" s="7">
        <v>19</v>
      </c>
      <c r="ID8" s="26">
        <v>32</v>
      </c>
      <c r="IE8" s="24"/>
      <c r="IF8" s="24"/>
      <c r="IG8" s="164"/>
      <c r="IH8" s="100" t="s">
        <v>348</v>
      </c>
      <c r="II8" s="257"/>
      <c r="IJ8" s="257"/>
      <c r="IK8" s="257">
        <v>3.0612200000000001</v>
      </c>
      <c r="IL8" s="257"/>
      <c r="IM8" s="257"/>
      <c r="IN8" s="26"/>
      <c r="IO8" s="24"/>
      <c r="IP8" s="24"/>
    </row>
    <row r="9" spans="1:250" s="4" customFormat="1" x14ac:dyDescent="0.25">
      <c r="A9" s="176"/>
      <c r="B9" s="100" t="s">
        <v>142</v>
      </c>
      <c r="C9" s="19"/>
      <c r="D9" s="7"/>
      <c r="E9" s="7"/>
      <c r="F9" s="7"/>
      <c r="G9" s="7"/>
      <c r="H9" s="26"/>
      <c r="I9" s="24"/>
      <c r="J9" s="24"/>
      <c r="K9" s="176"/>
      <c r="L9" s="100" t="s">
        <v>142</v>
      </c>
      <c r="M9" s="19"/>
      <c r="N9" s="7"/>
      <c r="O9" s="7"/>
      <c r="P9" s="7"/>
      <c r="Q9" s="7"/>
      <c r="R9" s="26"/>
      <c r="S9" s="24"/>
      <c r="T9" s="24"/>
      <c r="U9" s="176"/>
      <c r="V9" s="100" t="s">
        <v>142</v>
      </c>
      <c r="W9" s="19"/>
      <c r="X9" s="7"/>
      <c r="Y9" s="7"/>
      <c r="Z9" s="7"/>
      <c r="AA9" s="7"/>
      <c r="AB9" s="26"/>
      <c r="AC9" s="24"/>
      <c r="AD9" s="24"/>
      <c r="AE9" s="176"/>
      <c r="AF9" s="100" t="s">
        <v>142</v>
      </c>
      <c r="AG9" s="19"/>
      <c r="AH9" s="7"/>
      <c r="AI9" s="7"/>
      <c r="AJ9" s="7"/>
      <c r="AK9" s="7"/>
      <c r="AL9" s="26"/>
      <c r="AM9" s="24"/>
      <c r="AN9" s="24"/>
      <c r="AO9" s="176"/>
      <c r="AP9" s="100" t="s">
        <v>142</v>
      </c>
      <c r="AQ9" s="19"/>
      <c r="AR9" s="7"/>
      <c r="AS9" s="7"/>
      <c r="AT9" s="7"/>
      <c r="AU9" s="7"/>
      <c r="AV9" s="26"/>
      <c r="AW9" s="24"/>
      <c r="AX9" s="24"/>
      <c r="AY9" s="176"/>
      <c r="AZ9" s="100" t="s">
        <v>142</v>
      </c>
      <c r="BA9" s="19"/>
      <c r="BB9" s="7"/>
      <c r="BC9" s="7"/>
      <c r="BD9" s="7"/>
      <c r="BE9" s="7"/>
      <c r="BF9" s="26"/>
      <c r="BG9" s="24"/>
      <c r="BH9" s="24"/>
      <c r="BI9" s="176"/>
      <c r="BJ9" s="100" t="s">
        <v>142</v>
      </c>
      <c r="BK9" s="19"/>
      <c r="BL9" s="7"/>
      <c r="BM9" s="7"/>
      <c r="BN9" s="7"/>
      <c r="BO9" s="7"/>
      <c r="BP9" s="26"/>
      <c r="BQ9" s="24"/>
      <c r="BR9" s="24"/>
      <c r="BS9" s="164"/>
      <c r="BT9" s="100" t="s">
        <v>142</v>
      </c>
      <c r="BU9" s="19"/>
      <c r="BV9" s="7"/>
      <c r="BW9" s="7"/>
      <c r="BX9" s="7"/>
      <c r="BY9" s="7"/>
      <c r="BZ9" s="26"/>
      <c r="CA9" s="24"/>
      <c r="CB9" s="24"/>
      <c r="CC9" s="164"/>
      <c r="CD9" s="100" t="s">
        <v>142</v>
      </c>
      <c r="CE9" s="19"/>
      <c r="CF9" s="7"/>
      <c r="CG9" s="7"/>
      <c r="CH9" s="7"/>
      <c r="CI9" s="7"/>
      <c r="CJ9" s="26"/>
      <c r="CK9" s="24"/>
      <c r="CL9" s="24"/>
      <c r="CM9" s="164"/>
      <c r="CN9" s="100" t="s">
        <v>142</v>
      </c>
      <c r="CO9" s="19"/>
      <c r="CP9" s="7"/>
      <c r="CQ9" s="7"/>
      <c r="CR9" s="7"/>
      <c r="CS9" s="7"/>
      <c r="CT9" s="26"/>
      <c r="CU9" s="24"/>
      <c r="CV9" s="24"/>
      <c r="CW9" s="176"/>
      <c r="CX9" s="100" t="s">
        <v>142</v>
      </c>
      <c r="CY9" s="19"/>
      <c r="CZ9" s="7"/>
      <c r="DA9" s="7"/>
      <c r="DB9" s="7"/>
      <c r="DC9" s="7"/>
      <c r="DD9" s="26"/>
      <c r="DE9" s="24"/>
      <c r="DF9" s="24"/>
      <c r="DG9" s="176"/>
      <c r="DH9" s="100" t="s">
        <v>142</v>
      </c>
      <c r="DI9" s="19"/>
      <c r="DJ9" s="7"/>
      <c r="DK9" s="7"/>
      <c r="DL9" s="7"/>
      <c r="DM9" s="7"/>
      <c r="DN9" s="26"/>
      <c r="DO9" s="24"/>
      <c r="DP9" s="24"/>
      <c r="DQ9" s="176"/>
      <c r="DR9" s="100" t="s">
        <v>142</v>
      </c>
      <c r="DS9" s="19"/>
      <c r="DT9" s="7"/>
      <c r="DU9" s="7"/>
      <c r="DV9" s="7"/>
      <c r="DW9" s="7"/>
      <c r="DX9" s="26"/>
      <c r="DY9" s="24"/>
      <c r="DZ9" s="24"/>
      <c r="EA9" s="176"/>
      <c r="EB9" s="100" t="s">
        <v>142</v>
      </c>
      <c r="EC9" s="19"/>
      <c r="ED9" s="7"/>
      <c r="EE9" s="7"/>
      <c r="EF9" s="7"/>
      <c r="EG9" s="7"/>
      <c r="EH9" s="26"/>
      <c r="EI9" s="24"/>
      <c r="EJ9" s="24"/>
      <c r="EK9" s="176"/>
      <c r="EL9" s="100" t="s">
        <v>142</v>
      </c>
      <c r="EM9" s="19"/>
      <c r="EN9" s="7"/>
      <c r="EO9" s="7"/>
      <c r="EP9" s="7"/>
      <c r="EQ9" s="7"/>
      <c r="ER9" s="26"/>
      <c r="ES9" s="24"/>
      <c r="ET9" s="24"/>
      <c r="EU9" s="176"/>
      <c r="EV9" s="100" t="s">
        <v>142</v>
      </c>
      <c r="EW9" s="19"/>
      <c r="EX9" s="7"/>
      <c r="EY9" s="7"/>
      <c r="EZ9" s="7"/>
      <c r="FA9" s="7"/>
      <c r="FB9" s="26"/>
      <c r="FC9" s="24"/>
      <c r="FD9" s="24"/>
      <c r="FE9" s="176"/>
      <c r="FF9" s="100" t="s">
        <v>142</v>
      </c>
      <c r="FG9" s="19"/>
      <c r="FH9" s="7"/>
      <c r="FI9" s="7"/>
      <c r="FJ9" s="7"/>
      <c r="FK9" s="7"/>
      <c r="FL9" s="26"/>
      <c r="FM9" s="24"/>
      <c r="FN9" s="24"/>
      <c r="FO9" s="176"/>
      <c r="FP9" s="100" t="s">
        <v>142</v>
      </c>
      <c r="FQ9" s="19"/>
      <c r="FR9" s="7"/>
      <c r="FS9" s="7"/>
      <c r="FT9" s="7"/>
      <c r="FU9" s="7"/>
      <c r="FV9" s="26"/>
      <c r="FW9" s="24"/>
      <c r="FX9" s="24"/>
      <c r="FY9" s="176"/>
      <c r="FZ9" s="100" t="s">
        <v>142</v>
      </c>
      <c r="GA9" s="19"/>
      <c r="GB9" s="7"/>
      <c r="GC9" s="7"/>
      <c r="GD9" s="7"/>
      <c r="GE9" s="7"/>
      <c r="GF9" s="26"/>
      <c r="GG9" s="24"/>
      <c r="GH9" s="24"/>
      <c r="GI9" s="164"/>
      <c r="GJ9" s="100" t="s">
        <v>142</v>
      </c>
      <c r="GK9" s="19"/>
      <c r="GL9" s="7"/>
      <c r="GM9" s="7"/>
      <c r="GN9" s="7"/>
      <c r="GO9" s="7"/>
      <c r="GP9" s="26"/>
      <c r="GQ9" s="24"/>
      <c r="GR9" s="24"/>
      <c r="GS9" s="164"/>
      <c r="GT9" s="100" t="s">
        <v>142</v>
      </c>
      <c r="GU9" s="19"/>
      <c r="GV9" s="7"/>
      <c r="GW9" s="7"/>
      <c r="GX9" s="7"/>
      <c r="GY9" s="7"/>
      <c r="GZ9" s="26"/>
      <c r="HA9" s="24"/>
      <c r="HB9" s="24"/>
      <c r="HC9" s="164" t="s">
        <v>191</v>
      </c>
      <c r="HD9" s="100" t="s">
        <v>142</v>
      </c>
      <c r="HE9" s="19">
        <v>5.5</v>
      </c>
      <c r="HF9" s="7"/>
      <c r="HG9" s="7"/>
      <c r="HH9" s="7"/>
      <c r="HI9" s="7">
        <v>5.4</v>
      </c>
      <c r="HJ9" s="26">
        <v>7</v>
      </c>
      <c r="HK9" s="24"/>
      <c r="HL9" s="24"/>
      <c r="HM9" s="164"/>
      <c r="HN9" s="100" t="s">
        <v>142</v>
      </c>
      <c r="HO9" s="19"/>
      <c r="HP9" s="7"/>
      <c r="HQ9" s="7"/>
      <c r="HR9" s="7"/>
      <c r="HS9" s="7"/>
      <c r="HT9" s="26"/>
      <c r="HU9" s="24"/>
      <c r="HV9" s="24"/>
      <c r="HW9" s="164" t="s">
        <v>323</v>
      </c>
      <c r="HX9" s="100" t="s">
        <v>142</v>
      </c>
      <c r="HY9" s="19">
        <v>5.2594631796283551</v>
      </c>
      <c r="HZ9" s="7"/>
      <c r="IA9" s="7"/>
      <c r="IB9" s="7"/>
      <c r="IC9" s="7">
        <v>5</v>
      </c>
      <c r="ID9" s="26">
        <v>8</v>
      </c>
      <c r="IE9" s="24"/>
      <c r="IF9" s="24"/>
      <c r="IG9" s="176"/>
      <c r="IH9" s="100" t="s">
        <v>349</v>
      </c>
      <c r="II9" s="256"/>
      <c r="IJ9" s="257"/>
      <c r="IK9" s="257">
        <v>1.02041</v>
      </c>
      <c r="IL9" s="257"/>
      <c r="IM9" s="257"/>
      <c r="IN9" s="26"/>
      <c r="IO9" s="24"/>
      <c r="IP9" s="24"/>
    </row>
    <row r="10" spans="1:250" s="4" customFormat="1" x14ac:dyDescent="0.25">
      <c r="A10" s="176"/>
      <c r="B10" s="100" t="s">
        <v>204</v>
      </c>
      <c r="C10" s="19"/>
      <c r="D10" s="7"/>
      <c r="E10" s="7"/>
      <c r="F10" s="7"/>
      <c r="G10" s="7"/>
      <c r="H10" s="26"/>
      <c r="I10" s="24"/>
      <c r="J10" s="24"/>
      <c r="K10" s="176"/>
      <c r="L10" s="100" t="s">
        <v>204</v>
      </c>
      <c r="M10" s="19"/>
      <c r="N10" s="7"/>
      <c r="O10" s="7"/>
      <c r="P10" s="7"/>
      <c r="Q10" s="7"/>
      <c r="R10" s="26"/>
      <c r="S10" s="24"/>
      <c r="T10" s="24"/>
      <c r="U10" s="176"/>
      <c r="V10" s="100" t="s">
        <v>204</v>
      </c>
      <c r="W10" s="19"/>
      <c r="X10" s="7"/>
      <c r="Y10" s="7"/>
      <c r="Z10" s="7"/>
      <c r="AA10" s="7"/>
      <c r="AB10" s="26"/>
      <c r="AC10" s="24"/>
      <c r="AD10" s="24"/>
      <c r="AE10" s="176"/>
      <c r="AF10" s="100" t="s">
        <v>204</v>
      </c>
      <c r="AG10" s="19"/>
      <c r="AH10" s="7"/>
      <c r="AI10" s="7"/>
      <c r="AJ10" s="7"/>
      <c r="AK10" s="7"/>
      <c r="AL10" s="26"/>
      <c r="AM10" s="24"/>
      <c r="AN10" s="24"/>
      <c r="AO10" s="176"/>
      <c r="AP10" s="100" t="s">
        <v>204</v>
      </c>
      <c r="AQ10" s="19"/>
      <c r="AR10" s="7"/>
      <c r="AS10" s="7"/>
      <c r="AT10" s="7"/>
      <c r="AU10" s="7"/>
      <c r="AV10" s="26"/>
      <c r="AW10" s="24"/>
      <c r="AX10" s="24"/>
      <c r="AY10" s="176"/>
      <c r="AZ10" s="145" t="s">
        <v>204</v>
      </c>
      <c r="BA10" s="146"/>
      <c r="BB10" s="74"/>
      <c r="BC10" s="74"/>
      <c r="BD10" s="74"/>
      <c r="BE10" s="74"/>
      <c r="BF10" s="75"/>
      <c r="BG10" s="24"/>
      <c r="BH10" s="24"/>
      <c r="BI10" s="176"/>
      <c r="BJ10" s="145" t="s">
        <v>204</v>
      </c>
      <c r="BK10" s="146"/>
      <c r="BL10" s="74"/>
      <c r="BM10" s="74"/>
      <c r="BN10" s="74"/>
      <c r="BO10" s="74"/>
      <c r="BP10" s="75"/>
      <c r="BQ10" s="24"/>
      <c r="BR10" s="24"/>
      <c r="BS10" s="164"/>
      <c r="BT10" s="145" t="s">
        <v>204</v>
      </c>
      <c r="BU10" s="52"/>
      <c r="BV10" s="74"/>
      <c r="BW10" s="74"/>
      <c r="BX10" s="74"/>
      <c r="BY10" s="74"/>
      <c r="BZ10" s="75"/>
      <c r="CA10" s="24"/>
      <c r="CB10" s="24"/>
      <c r="CC10" s="164"/>
      <c r="CD10" s="145" t="s">
        <v>204</v>
      </c>
      <c r="CE10" s="52"/>
      <c r="CF10" s="74"/>
      <c r="CG10" s="74"/>
      <c r="CH10" s="74"/>
      <c r="CI10" s="74"/>
      <c r="CJ10" s="75"/>
      <c r="CK10" s="24"/>
      <c r="CL10" s="24"/>
      <c r="CM10" s="164"/>
      <c r="CN10" s="145" t="s">
        <v>204</v>
      </c>
      <c r="CO10" s="52"/>
      <c r="CP10" s="74"/>
      <c r="CQ10" s="74"/>
      <c r="CR10" s="74"/>
      <c r="CS10" s="74"/>
      <c r="CT10" s="75"/>
      <c r="CU10" s="24"/>
      <c r="CV10" s="24"/>
      <c r="CW10" s="176"/>
      <c r="CX10" s="100" t="s">
        <v>204</v>
      </c>
      <c r="CY10" s="19"/>
      <c r="CZ10" s="7"/>
      <c r="DA10" s="7"/>
      <c r="DB10" s="7"/>
      <c r="DC10" s="7"/>
      <c r="DD10" s="26"/>
      <c r="DE10" s="24"/>
      <c r="DF10" s="24"/>
      <c r="DG10" s="176"/>
      <c r="DH10" s="100" t="s">
        <v>204</v>
      </c>
      <c r="DI10" s="19"/>
      <c r="DJ10" s="7"/>
      <c r="DK10" s="7"/>
      <c r="DL10" s="7"/>
      <c r="DM10" s="7"/>
      <c r="DN10" s="26"/>
      <c r="DO10" s="24"/>
      <c r="DP10" s="24"/>
      <c r="DQ10" s="176"/>
      <c r="DR10" s="100" t="s">
        <v>204</v>
      </c>
      <c r="DS10" s="19"/>
      <c r="DT10" s="7"/>
      <c r="DU10" s="7"/>
      <c r="DV10" s="7"/>
      <c r="DW10" s="7"/>
      <c r="DX10" s="26"/>
      <c r="DY10" s="24"/>
      <c r="DZ10" s="24"/>
      <c r="EA10" s="176"/>
      <c r="EB10" s="100" t="s">
        <v>204</v>
      </c>
      <c r="EC10" s="19"/>
      <c r="ED10" s="7"/>
      <c r="EE10" s="7"/>
      <c r="EF10" s="7"/>
      <c r="EG10" s="7"/>
      <c r="EH10" s="26"/>
      <c r="EI10" s="24"/>
      <c r="EJ10" s="24"/>
      <c r="EK10" s="176"/>
      <c r="EL10" s="100" t="s">
        <v>204</v>
      </c>
      <c r="EM10" s="19"/>
      <c r="EN10" s="7"/>
      <c r="EO10" s="7"/>
      <c r="EP10" s="7"/>
      <c r="EQ10" s="7"/>
      <c r="ER10" s="26"/>
      <c r="ES10" s="24"/>
      <c r="ET10" s="24"/>
      <c r="EU10" s="176"/>
      <c r="EV10" s="100" t="s">
        <v>204</v>
      </c>
      <c r="EW10" s="19"/>
      <c r="EX10" s="7"/>
      <c r="EY10" s="7"/>
      <c r="EZ10" s="7"/>
      <c r="FA10" s="7"/>
      <c r="FB10" s="26"/>
      <c r="FC10" s="24"/>
      <c r="FD10" s="24"/>
      <c r="FE10" s="176"/>
      <c r="FF10" s="145" t="s">
        <v>204</v>
      </c>
      <c r="FG10" s="146"/>
      <c r="FH10" s="74"/>
      <c r="FI10" s="74"/>
      <c r="FJ10" s="74"/>
      <c r="FK10" s="74"/>
      <c r="FL10" s="75"/>
      <c r="FM10" s="24"/>
      <c r="FN10" s="24"/>
      <c r="FO10" s="176"/>
      <c r="FP10" s="145" t="s">
        <v>204</v>
      </c>
      <c r="FQ10" s="146"/>
      <c r="FR10" s="74"/>
      <c r="FS10" s="74"/>
      <c r="FT10" s="74"/>
      <c r="FU10" s="74"/>
      <c r="FV10" s="75"/>
      <c r="FW10" s="24"/>
      <c r="FX10" s="24"/>
      <c r="FY10" s="176"/>
      <c r="FZ10" s="145" t="s">
        <v>204</v>
      </c>
      <c r="GA10" s="146"/>
      <c r="GB10" s="74"/>
      <c r="GC10" s="74"/>
      <c r="GD10" s="74"/>
      <c r="GE10" s="74"/>
      <c r="GF10" s="75"/>
      <c r="GG10" s="24"/>
      <c r="GH10" s="24"/>
      <c r="GI10" s="164"/>
      <c r="GJ10" s="145" t="s">
        <v>204</v>
      </c>
      <c r="GK10" s="52"/>
      <c r="GL10" s="74"/>
      <c r="GM10" s="74"/>
      <c r="GN10" s="74"/>
      <c r="GO10" s="74"/>
      <c r="GP10" s="75"/>
      <c r="GQ10" s="24"/>
      <c r="GR10" s="24"/>
      <c r="GS10" s="164"/>
      <c r="GT10" s="145" t="s">
        <v>204</v>
      </c>
      <c r="GU10" s="52"/>
      <c r="GV10" s="74"/>
      <c r="GW10" s="74"/>
      <c r="GX10" s="74"/>
      <c r="GY10" s="74"/>
      <c r="GZ10" s="75"/>
      <c r="HA10" s="24"/>
      <c r="HB10" s="24"/>
      <c r="HC10" s="164" t="s">
        <v>214</v>
      </c>
      <c r="HD10" s="145" t="s">
        <v>204</v>
      </c>
      <c r="HE10" s="52">
        <f>(HI10/100*(HI$16)+HJ10/100*HJ$16)/(HI$16+HJ$16)*100</f>
        <v>5.5328038292612378</v>
      </c>
      <c r="HF10" s="74"/>
      <c r="HG10" s="74"/>
      <c r="HH10" s="74"/>
      <c r="HI10" s="74">
        <v>5.4</v>
      </c>
      <c r="HJ10" s="75">
        <v>7</v>
      </c>
      <c r="HK10" s="24"/>
      <c r="HL10" s="24"/>
      <c r="HM10" s="164"/>
      <c r="HN10" s="145" t="s">
        <v>204</v>
      </c>
      <c r="HO10" s="52"/>
      <c r="HP10" s="74"/>
      <c r="HQ10" s="74"/>
      <c r="HR10" s="74"/>
      <c r="HS10" s="74"/>
      <c r="HT10" s="75"/>
      <c r="HU10" s="24"/>
      <c r="HV10" s="24"/>
      <c r="HW10" s="164" t="s">
        <v>323</v>
      </c>
      <c r="HX10" s="145" t="s">
        <v>204</v>
      </c>
      <c r="HY10" s="52">
        <f>HY9</f>
        <v>5.2594631796283551</v>
      </c>
      <c r="HZ10" s="74"/>
      <c r="IA10" s="74"/>
      <c r="IB10" s="74"/>
      <c r="IC10" s="74">
        <f>IC9</f>
        <v>5</v>
      </c>
      <c r="ID10" s="75">
        <f>ID9</f>
        <v>8</v>
      </c>
      <c r="IE10" s="24"/>
      <c r="IF10" s="24"/>
      <c r="IG10" s="164" t="s">
        <v>350</v>
      </c>
      <c r="IH10" s="100" t="s">
        <v>204</v>
      </c>
      <c r="II10" s="256"/>
      <c r="IJ10" s="257"/>
      <c r="IK10" s="257">
        <v>1.02041</v>
      </c>
      <c r="IL10" s="257"/>
      <c r="IM10" s="257"/>
      <c r="IN10" s="26"/>
      <c r="IO10" s="24"/>
      <c r="IP10" s="24"/>
    </row>
    <row r="11" spans="1:250" s="2" customFormat="1" ht="86.45" customHeight="1" x14ac:dyDescent="0.25">
      <c r="A11" s="167" t="s">
        <v>12</v>
      </c>
      <c r="B11" s="623" t="s">
        <v>186</v>
      </c>
      <c r="C11" s="616"/>
      <c r="D11" s="616"/>
      <c r="E11" s="616"/>
      <c r="F11" s="616"/>
      <c r="G11" s="616"/>
      <c r="H11" s="607"/>
      <c r="I11" s="11"/>
      <c r="J11" s="11"/>
      <c r="K11" s="167" t="s">
        <v>12</v>
      </c>
      <c r="L11" s="623" t="s">
        <v>186</v>
      </c>
      <c r="M11" s="616"/>
      <c r="N11" s="616"/>
      <c r="O11" s="616"/>
      <c r="P11" s="616"/>
      <c r="Q11" s="616"/>
      <c r="R11" s="607"/>
      <c r="S11" s="11"/>
      <c r="T11" s="11"/>
      <c r="U11" s="167" t="s">
        <v>12</v>
      </c>
      <c r="V11" s="623" t="s">
        <v>186</v>
      </c>
      <c r="W11" s="616"/>
      <c r="X11" s="616"/>
      <c r="Y11" s="616"/>
      <c r="Z11" s="616"/>
      <c r="AA11" s="616"/>
      <c r="AB11" s="607"/>
      <c r="AC11" s="11"/>
      <c r="AD11" s="11"/>
      <c r="AE11" s="167" t="s">
        <v>12</v>
      </c>
      <c r="AF11" s="623" t="s">
        <v>186</v>
      </c>
      <c r="AG11" s="616"/>
      <c r="AH11" s="616"/>
      <c r="AI11" s="616"/>
      <c r="AJ11" s="616"/>
      <c r="AK11" s="616"/>
      <c r="AL11" s="607"/>
      <c r="AM11" s="11"/>
      <c r="AN11" s="11"/>
      <c r="AO11" s="167" t="s">
        <v>12</v>
      </c>
      <c r="AP11" s="623" t="s">
        <v>186</v>
      </c>
      <c r="AQ11" s="616"/>
      <c r="AR11" s="616"/>
      <c r="AS11" s="616"/>
      <c r="AT11" s="616"/>
      <c r="AU11" s="616"/>
      <c r="AV11" s="607"/>
      <c r="AW11" s="11"/>
      <c r="AX11" s="11"/>
      <c r="AY11" s="167" t="s">
        <v>12</v>
      </c>
      <c r="AZ11" s="591" t="s">
        <v>186</v>
      </c>
      <c r="BA11" s="592"/>
      <c r="BB11" s="592"/>
      <c r="BC11" s="592"/>
      <c r="BD11" s="592"/>
      <c r="BE11" s="592"/>
      <c r="BF11" s="593"/>
      <c r="BG11" s="11"/>
      <c r="BH11" s="11"/>
      <c r="BI11" s="167" t="s">
        <v>12</v>
      </c>
      <c r="BJ11" s="613" t="s">
        <v>186</v>
      </c>
      <c r="BK11" s="614"/>
      <c r="BL11" s="614"/>
      <c r="BM11" s="614"/>
      <c r="BN11" s="614"/>
      <c r="BO11" s="614"/>
      <c r="BP11" s="615"/>
      <c r="BQ11" s="11"/>
      <c r="BR11" s="11"/>
      <c r="BS11" s="167" t="s">
        <v>12</v>
      </c>
      <c r="BT11" s="613" t="s">
        <v>225</v>
      </c>
      <c r="BU11" s="614"/>
      <c r="BV11" s="614"/>
      <c r="BW11" s="614"/>
      <c r="BX11" s="614"/>
      <c r="BY11" s="614"/>
      <c r="BZ11" s="615"/>
      <c r="CA11" s="11"/>
      <c r="CB11" s="11"/>
      <c r="CC11" s="167" t="s">
        <v>12</v>
      </c>
      <c r="CD11" s="613" t="s">
        <v>219</v>
      </c>
      <c r="CE11" s="614"/>
      <c r="CF11" s="614"/>
      <c r="CG11" s="614"/>
      <c r="CH11" s="614"/>
      <c r="CI11" s="614"/>
      <c r="CJ11" s="615"/>
      <c r="CK11" s="11"/>
      <c r="CL11" s="11"/>
      <c r="CM11" s="167" t="s">
        <v>12</v>
      </c>
      <c r="CN11" s="623" t="s">
        <v>186</v>
      </c>
      <c r="CO11" s="616"/>
      <c r="CP11" s="616"/>
      <c r="CQ11" s="616"/>
      <c r="CR11" s="616"/>
      <c r="CS11" s="616"/>
      <c r="CT11" s="607"/>
      <c r="CU11" s="11"/>
      <c r="CV11" s="11"/>
      <c r="CW11" s="167" t="s">
        <v>12</v>
      </c>
      <c r="CX11" s="623" t="s">
        <v>186</v>
      </c>
      <c r="CY11" s="616"/>
      <c r="CZ11" s="616"/>
      <c r="DA11" s="616"/>
      <c r="DB11" s="616"/>
      <c r="DC11" s="616"/>
      <c r="DD11" s="607"/>
      <c r="DE11" s="11"/>
      <c r="DF11" s="11"/>
      <c r="DG11" s="167" t="s">
        <v>12</v>
      </c>
      <c r="DH11" s="623" t="s">
        <v>186</v>
      </c>
      <c r="DI11" s="616"/>
      <c r="DJ11" s="616"/>
      <c r="DK11" s="616"/>
      <c r="DL11" s="616"/>
      <c r="DM11" s="616"/>
      <c r="DN11" s="607"/>
      <c r="DO11" s="11"/>
      <c r="DP11" s="11"/>
      <c r="DQ11" s="167" t="s">
        <v>12</v>
      </c>
      <c r="DR11" s="591" t="s">
        <v>186</v>
      </c>
      <c r="DS11" s="592"/>
      <c r="DT11" s="592"/>
      <c r="DU11" s="592"/>
      <c r="DV11" s="592"/>
      <c r="DW11" s="592"/>
      <c r="DX11" s="593"/>
      <c r="DY11" s="11"/>
      <c r="DZ11" s="11"/>
      <c r="EA11" s="167" t="s">
        <v>12</v>
      </c>
      <c r="EB11" s="591" t="s">
        <v>186</v>
      </c>
      <c r="EC11" s="592"/>
      <c r="ED11" s="592"/>
      <c r="EE11" s="592"/>
      <c r="EF11" s="592"/>
      <c r="EG11" s="592"/>
      <c r="EH11" s="593"/>
      <c r="EI11" s="11"/>
      <c r="EJ11" s="11"/>
      <c r="EK11" s="167" t="s">
        <v>12</v>
      </c>
      <c r="EL11" s="591" t="s">
        <v>186</v>
      </c>
      <c r="EM11" s="592"/>
      <c r="EN11" s="592"/>
      <c r="EO11" s="592"/>
      <c r="EP11" s="592"/>
      <c r="EQ11" s="592"/>
      <c r="ER11" s="593"/>
      <c r="ES11" s="11"/>
      <c r="ET11" s="11"/>
      <c r="EU11" s="167" t="s">
        <v>12</v>
      </c>
      <c r="EV11" s="591" t="s">
        <v>186</v>
      </c>
      <c r="EW11" s="592"/>
      <c r="EX11" s="592"/>
      <c r="EY11" s="592"/>
      <c r="EZ11" s="592"/>
      <c r="FA11" s="592"/>
      <c r="FB11" s="593"/>
      <c r="FC11" s="11"/>
      <c r="FD11" s="11"/>
      <c r="FE11" s="167" t="s">
        <v>12</v>
      </c>
      <c r="FF11" s="591" t="s">
        <v>186</v>
      </c>
      <c r="FG11" s="592"/>
      <c r="FH11" s="592"/>
      <c r="FI11" s="592"/>
      <c r="FJ11" s="592"/>
      <c r="FK11" s="592"/>
      <c r="FL11" s="593"/>
      <c r="FM11" s="11"/>
      <c r="FN11" s="11"/>
      <c r="FO11" s="167" t="s">
        <v>12</v>
      </c>
      <c r="FP11" s="613" t="s">
        <v>186</v>
      </c>
      <c r="FQ11" s="614"/>
      <c r="FR11" s="614"/>
      <c r="FS11" s="614"/>
      <c r="FT11" s="614"/>
      <c r="FU11" s="614"/>
      <c r="FV11" s="615"/>
      <c r="FW11" s="11"/>
      <c r="FX11" s="11"/>
      <c r="FY11" s="167" t="s">
        <v>12</v>
      </c>
      <c r="FZ11" s="613" t="s">
        <v>186</v>
      </c>
      <c r="GA11" s="614"/>
      <c r="GB11" s="614"/>
      <c r="GC11" s="614"/>
      <c r="GD11" s="614"/>
      <c r="GE11" s="614"/>
      <c r="GF11" s="615"/>
      <c r="GG11" s="11"/>
      <c r="GH11" s="11"/>
      <c r="GI11" s="167" t="s">
        <v>12</v>
      </c>
      <c r="GJ11" s="613" t="s">
        <v>225</v>
      </c>
      <c r="GK11" s="614"/>
      <c r="GL11" s="614"/>
      <c r="GM11" s="614"/>
      <c r="GN11" s="614"/>
      <c r="GO11" s="614"/>
      <c r="GP11" s="615"/>
      <c r="GQ11" s="11"/>
      <c r="GR11" s="11"/>
      <c r="GS11" s="167" t="s">
        <v>12</v>
      </c>
      <c r="GT11" s="613" t="s">
        <v>219</v>
      </c>
      <c r="GU11" s="614"/>
      <c r="GV11" s="614"/>
      <c r="GW11" s="614"/>
      <c r="GX11" s="614"/>
      <c r="GY11" s="614"/>
      <c r="GZ11" s="615"/>
      <c r="HA11" s="11"/>
      <c r="HB11" s="11"/>
      <c r="HC11" s="167" t="s">
        <v>12</v>
      </c>
      <c r="HD11" s="613" t="s">
        <v>213</v>
      </c>
      <c r="HE11" s="614"/>
      <c r="HF11" s="614"/>
      <c r="HG11" s="614"/>
      <c r="HH11" s="614"/>
      <c r="HI11" s="614"/>
      <c r="HJ11" s="615"/>
      <c r="HK11" s="11"/>
      <c r="HL11" s="11"/>
      <c r="HM11" s="167" t="s">
        <v>12</v>
      </c>
      <c r="HN11" s="591" t="s">
        <v>300</v>
      </c>
      <c r="HO11" s="592"/>
      <c r="HP11" s="592"/>
      <c r="HQ11" s="592"/>
      <c r="HR11" s="592"/>
      <c r="HS11" s="592"/>
      <c r="HT11" s="593"/>
      <c r="HU11" s="11"/>
      <c r="HV11" s="11"/>
      <c r="HW11" s="167" t="s">
        <v>12</v>
      </c>
      <c r="HX11" s="591" t="s">
        <v>312</v>
      </c>
      <c r="HY11" s="592"/>
      <c r="HZ11" s="592"/>
      <c r="IA11" s="592"/>
      <c r="IB11" s="592"/>
      <c r="IC11" s="592"/>
      <c r="ID11" s="593"/>
      <c r="IE11" s="11"/>
      <c r="IF11" s="11"/>
      <c r="IG11" s="167" t="s">
        <v>12</v>
      </c>
      <c r="IH11" s="591" t="s">
        <v>337</v>
      </c>
      <c r="II11" s="592"/>
      <c r="IJ11" s="592"/>
      <c r="IK11" s="592"/>
      <c r="IL11" s="592"/>
      <c r="IM11" s="592"/>
      <c r="IN11" s="593"/>
      <c r="IO11" s="11"/>
      <c r="IP11" s="11"/>
    </row>
    <row r="12" spans="1:250" s="2" customFormat="1" ht="15.6" customHeight="1" x14ac:dyDescent="0.25">
      <c r="A12" s="167"/>
      <c r="B12" s="140" t="s">
        <v>120</v>
      </c>
      <c r="C12" s="138"/>
      <c r="D12" s="138"/>
      <c r="E12" s="138"/>
      <c r="F12" s="138"/>
      <c r="G12" s="138"/>
      <c r="H12" s="139"/>
      <c r="I12" s="11"/>
      <c r="J12" s="11"/>
      <c r="K12" s="167"/>
      <c r="L12" s="140" t="s">
        <v>120</v>
      </c>
      <c r="M12" s="138"/>
      <c r="N12" s="138"/>
      <c r="O12" s="138"/>
      <c r="P12" s="138"/>
      <c r="Q12" s="138"/>
      <c r="R12" s="139"/>
      <c r="S12" s="11"/>
      <c r="T12" s="11"/>
      <c r="U12" s="167"/>
      <c r="V12" s="140" t="s">
        <v>120</v>
      </c>
      <c r="W12" s="138"/>
      <c r="X12" s="138"/>
      <c r="Y12" s="138"/>
      <c r="Z12" s="138"/>
      <c r="AA12" s="138"/>
      <c r="AB12" s="139"/>
      <c r="AC12" s="11"/>
      <c r="AD12" s="11"/>
      <c r="AE12" s="167"/>
      <c r="AF12" s="140" t="s">
        <v>120</v>
      </c>
      <c r="AG12" s="138"/>
      <c r="AH12" s="138"/>
      <c r="AI12" s="138"/>
      <c r="AJ12" s="138"/>
      <c r="AK12" s="138"/>
      <c r="AL12" s="139"/>
      <c r="AM12" s="11"/>
      <c r="AN12" s="11"/>
      <c r="AO12" s="167"/>
      <c r="AP12" s="140" t="s">
        <v>120</v>
      </c>
      <c r="AQ12" s="138"/>
      <c r="AR12" s="138"/>
      <c r="AS12" s="138"/>
      <c r="AT12" s="138"/>
      <c r="AU12" s="138"/>
      <c r="AV12" s="139"/>
      <c r="AW12" s="11"/>
      <c r="AX12" s="11"/>
      <c r="AY12" s="167"/>
      <c r="AZ12" s="147" t="s">
        <v>120</v>
      </c>
      <c r="BA12" s="59"/>
      <c r="BB12" s="59"/>
      <c r="BC12" s="59"/>
      <c r="BD12" s="59"/>
      <c r="BE12" s="59"/>
      <c r="BF12" s="160"/>
      <c r="BG12" s="11"/>
      <c r="BH12" s="11"/>
      <c r="BI12" s="167"/>
      <c r="BJ12" s="140" t="s">
        <v>120</v>
      </c>
      <c r="BK12" s="148"/>
      <c r="BL12" s="148"/>
      <c r="BM12" s="148"/>
      <c r="BN12" s="148"/>
      <c r="BO12" s="148"/>
      <c r="BP12" s="149"/>
      <c r="BQ12" s="11"/>
      <c r="BR12" s="11"/>
      <c r="BS12" s="167"/>
      <c r="BT12" s="159" t="s">
        <v>120</v>
      </c>
      <c r="BU12" s="59"/>
      <c r="BV12" s="59"/>
      <c r="BW12" s="59"/>
      <c r="BX12" s="59"/>
      <c r="BY12" s="59"/>
      <c r="BZ12" s="160"/>
      <c r="CA12" s="11"/>
      <c r="CB12" s="11"/>
      <c r="CC12" s="167"/>
      <c r="CD12" s="189" t="s">
        <v>120</v>
      </c>
      <c r="CE12" s="59"/>
      <c r="CF12" s="59"/>
      <c r="CG12" s="59"/>
      <c r="CH12" s="59"/>
      <c r="CI12" s="59"/>
      <c r="CJ12" s="160"/>
      <c r="CK12" s="11"/>
      <c r="CL12" s="11"/>
      <c r="CM12" s="167"/>
      <c r="CN12" s="189" t="s">
        <v>120</v>
      </c>
      <c r="CO12" s="59"/>
      <c r="CP12" s="59"/>
      <c r="CQ12" s="59"/>
      <c r="CR12" s="59"/>
      <c r="CS12" s="59"/>
      <c r="CT12" s="160"/>
      <c r="CU12" s="11"/>
      <c r="CV12" s="11"/>
      <c r="CW12" s="167"/>
      <c r="CX12" s="192" t="s">
        <v>120</v>
      </c>
      <c r="CY12" s="190"/>
      <c r="CZ12" s="190"/>
      <c r="DA12" s="190"/>
      <c r="DB12" s="190"/>
      <c r="DC12" s="190"/>
      <c r="DD12" s="191"/>
      <c r="DE12" s="11"/>
      <c r="DF12" s="11"/>
      <c r="DG12" s="167"/>
      <c r="DH12" s="195" t="s">
        <v>120</v>
      </c>
      <c r="DI12" s="193"/>
      <c r="DJ12" s="193"/>
      <c r="DK12" s="193"/>
      <c r="DL12" s="193"/>
      <c r="DM12" s="193"/>
      <c r="DN12" s="194"/>
      <c r="DO12" s="11"/>
      <c r="DP12" s="11"/>
      <c r="DQ12" s="167"/>
      <c r="DR12" s="195" t="s">
        <v>120</v>
      </c>
      <c r="DS12" s="193"/>
      <c r="DT12" s="193"/>
      <c r="DU12" s="193"/>
      <c r="DV12" s="193"/>
      <c r="DW12" s="193"/>
      <c r="DX12" s="194"/>
      <c r="DY12" s="11"/>
      <c r="DZ12" s="11"/>
      <c r="EA12" s="167"/>
      <c r="EB12" s="195" t="s">
        <v>120</v>
      </c>
      <c r="EC12" s="193"/>
      <c r="ED12" s="193"/>
      <c r="EE12" s="193"/>
      <c r="EF12" s="193"/>
      <c r="EG12" s="193"/>
      <c r="EH12" s="194"/>
      <c r="EI12" s="11"/>
      <c r="EJ12" s="11"/>
      <c r="EK12" s="167"/>
      <c r="EL12" s="195" t="s">
        <v>120</v>
      </c>
      <c r="EM12" s="193"/>
      <c r="EN12" s="193"/>
      <c r="EO12" s="193"/>
      <c r="EP12" s="193"/>
      <c r="EQ12" s="193"/>
      <c r="ER12" s="194"/>
      <c r="ES12" s="11"/>
      <c r="ET12" s="11"/>
      <c r="EU12" s="167"/>
      <c r="EV12" s="195" t="s">
        <v>120</v>
      </c>
      <c r="EW12" s="193"/>
      <c r="EX12" s="193"/>
      <c r="EY12" s="193"/>
      <c r="EZ12" s="193"/>
      <c r="FA12" s="193"/>
      <c r="FB12" s="194"/>
      <c r="FC12" s="11"/>
      <c r="FD12" s="11"/>
      <c r="FE12" s="167"/>
      <c r="FF12" s="147" t="s">
        <v>120</v>
      </c>
      <c r="FG12" s="59"/>
      <c r="FH12" s="59"/>
      <c r="FI12" s="59"/>
      <c r="FJ12" s="59"/>
      <c r="FK12" s="59"/>
      <c r="FL12" s="160"/>
      <c r="FM12" s="11"/>
      <c r="FN12" s="11"/>
      <c r="FO12" s="167"/>
      <c r="FP12" s="195" t="s">
        <v>120</v>
      </c>
      <c r="FQ12" s="148"/>
      <c r="FR12" s="148"/>
      <c r="FS12" s="148"/>
      <c r="FT12" s="148"/>
      <c r="FU12" s="148"/>
      <c r="FV12" s="149"/>
      <c r="FW12" s="11"/>
      <c r="FX12" s="11"/>
      <c r="FY12" s="167"/>
      <c r="FZ12" s="241" t="s">
        <v>120</v>
      </c>
      <c r="GA12" s="148"/>
      <c r="GB12" s="148"/>
      <c r="GC12" s="148"/>
      <c r="GD12" s="148"/>
      <c r="GE12" s="148"/>
      <c r="GF12" s="149"/>
      <c r="GG12" s="11"/>
      <c r="GH12" s="11"/>
      <c r="GI12" s="167"/>
      <c r="GJ12" s="241" t="s">
        <v>120</v>
      </c>
      <c r="GK12" s="59"/>
      <c r="GL12" s="59"/>
      <c r="GM12" s="59"/>
      <c r="GN12" s="59"/>
      <c r="GO12" s="59"/>
      <c r="GP12" s="160"/>
      <c r="GQ12" s="11"/>
      <c r="GR12" s="11"/>
      <c r="GS12" s="167"/>
      <c r="GT12" s="241" t="s">
        <v>120</v>
      </c>
      <c r="GU12" s="59"/>
      <c r="GV12" s="59"/>
      <c r="GW12" s="59"/>
      <c r="GX12" s="59"/>
      <c r="GY12" s="59"/>
      <c r="GZ12" s="160"/>
      <c r="HA12" s="11"/>
      <c r="HB12" s="11"/>
      <c r="HC12" s="167"/>
      <c r="HD12" s="241" t="s">
        <v>120</v>
      </c>
      <c r="HE12" s="59" t="s">
        <v>180</v>
      </c>
      <c r="HF12" s="59"/>
      <c r="HG12" s="59"/>
      <c r="HH12" s="59"/>
      <c r="HI12" s="59" t="s">
        <v>180</v>
      </c>
      <c r="HJ12" s="160" t="s">
        <v>180</v>
      </c>
      <c r="HK12" s="11"/>
      <c r="HL12" s="11"/>
      <c r="HM12" s="167"/>
      <c r="HN12" s="241" t="s">
        <v>120</v>
      </c>
      <c r="HO12" s="59" t="s">
        <v>181</v>
      </c>
      <c r="HP12" s="59"/>
      <c r="HQ12" s="59"/>
      <c r="HR12" s="59"/>
      <c r="HS12" s="59"/>
      <c r="HT12" s="160"/>
      <c r="HU12" s="11"/>
      <c r="HV12" s="11"/>
      <c r="HW12" s="167"/>
      <c r="HX12" s="242" t="s">
        <v>120</v>
      </c>
      <c r="HY12" s="59" t="s">
        <v>180</v>
      </c>
      <c r="HZ12" s="59"/>
      <c r="IA12" s="59"/>
      <c r="IB12" s="59"/>
      <c r="IC12" s="59" t="s">
        <v>180</v>
      </c>
      <c r="ID12" s="160" t="s">
        <v>180</v>
      </c>
      <c r="IE12" s="11"/>
      <c r="IF12" s="11"/>
      <c r="IG12" s="167"/>
      <c r="IH12" s="255" t="s">
        <v>120</v>
      </c>
      <c r="II12" s="258"/>
      <c r="IJ12" s="258"/>
      <c r="IK12" s="258" t="s">
        <v>180</v>
      </c>
      <c r="IL12" s="258"/>
      <c r="IM12" s="258"/>
      <c r="IN12" s="137"/>
      <c r="IO12" s="11"/>
      <c r="IP12" s="11"/>
    </row>
    <row r="13" spans="1:250" s="2" customFormat="1" ht="15" customHeight="1" x14ac:dyDescent="0.25">
      <c r="A13" s="167"/>
      <c r="B13" s="140" t="s">
        <v>126</v>
      </c>
      <c r="C13" s="60"/>
      <c r="D13" s="60"/>
      <c r="E13" s="60"/>
      <c r="F13" s="60"/>
      <c r="G13" s="60"/>
      <c r="H13" s="137"/>
      <c r="I13" s="11"/>
      <c r="J13" s="11"/>
      <c r="K13" s="167"/>
      <c r="L13" s="140" t="s">
        <v>126</v>
      </c>
      <c r="M13" s="60"/>
      <c r="N13" s="60"/>
      <c r="O13" s="60"/>
      <c r="P13" s="60"/>
      <c r="Q13" s="60"/>
      <c r="R13" s="137"/>
      <c r="S13" s="11"/>
      <c r="T13" s="11"/>
      <c r="U13" s="167"/>
      <c r="V13" s="140" t="s">
        <v>126</v>
      </c>
      <c r="W13" s="60"/>
      <c r="X13" s="60"/>
      <c r="Y13" s="60"/>
      <c r="Z13" s="60"/>
      <c r="AA13" s="60"/>
      <c r="AB13" s="137"/>
      <c r="AC13" s="11"/>
      <c r="AD13" s="11"/>
      <c r="AE13" s="167"/>
      <c r="AF13" s="140" t="s">
        <v>126</v>
      </c>
      <c r="AG13" s="60"/>
      <c r="AH13" s="60"/>
      <c r="AI13" s="60"/>
      <c r="AJ13" s="60"/>
      <c r="AK13" s="60"/>
      <c r="AL13" s="137"/>
      <c r="AM13" s="11"/>
      <c r="AN13" s="11"/>
      <c r="AO13" s="167"/>
      <c r="AP13" s="140" t="s">
        <v>126</v>
      </c>
      <c r="AQ13" s="60"/>
      <c r="AR13" s="60"/>
      <c r="AS13" s="60"/>
      <c r="AT13" s="60"/>
      <c r="AU13" s="60"/>
      <c r="AV13" s="137"/>
      <c r="AW13" s="11"/>
      <c r="AX13" s="11"/>
      <c r="AY13" s="167"/>
      <c r="AZ13" s="162" t="s">
        <v>126</v>
      </c>
      <c r="BA13" s="60"/>
      <c r="BB13" s="60"/>
      <c r="BC13" s="60"/>
      <c r="BD13" s="60"/>
      <c r="BE13" s="60"/>
      <c r="BF13" s="137"/>
      <c r="BG13" s="11"/>
      <c r="BH13" s="11"/>
      <c r="BI13" s="167"/>
      <c r="BJ13" s="140" t="s">
        <v>126</v>
      </c>
      <c r="BK13" s="60"/>
      <c r="BL13" s="60"/>
      <c r="BM13" s="60"/>
      <c r="BN13" s="60"/>
      <c r="BO13" s="60"/>
      <c r="BP13" s="137"/>
      <c r="BQ13" s="11"/>
      <c r="BR13" s="11"/>
      <c r="BS13" s="167"/>
      <c r="BT13" s="159" t="s">
        <v>126</v>
      </c>
      <c r="BU13" s="60"/>
      <c r="BV13" s="60"/>
      <c r="BW13" s="60"/>
      <c r="BX13" s="60"/>
      <c r="BY13" s="60"/>
      <c r="BZ13" s="137"/>
      <c r="CA13" s="11"/>
      <c r="CB13" s="11"/>
      <c r="CC13" s="167"/>
      <c r="CD13" s="189" t="s">
        <v>126</v>
      </c>
      <c r="CE13" s="60"/>
      <c r="CF13" s="60"/>
      <c r="CG13" s="60"/>
      <c r="CH13" s="60"/>
      <c r="CI13" s="60"/>
      <c r="CJ13" s="137"/>
      <c r="CK13" s="11"/>
      <c r="CL13" s="11"/>
      <c r="CM13" s="167"/>
      <c r="CN13" s="189" t="s">
        <v>126</v>
      </c>
      <c r="CO13" s="60"/>
      <c r="CP13" s="60"/>
      <c r="CQ13" s="60"/>
      <c r="CR13" s="60"/>
      <c r="CS13" s="60"/>
      <c r="CT13" s="137"/>
      <c r="CU13" s="11"/>
      <c r="CV13" s="11"/>
      <c r="CW13" s="167"/>
      <c r="CX13" s="192" t="s">
        <v>126</v>
      </c>
      <c r="CY13" s="60"/>
      <c r="CZ13" s="60"/>
      <c r="DA13" s="60"/>
      <c r="DB13" s="60"/>
      <c r="DC13" s="60"/>
      <c r="DD13" s="137"/>
      <c r="DE13" s="11"/>
      <c r="DF13" s="11"/>
      <c r="DG13" s="167"/>
      <c r="DH13" s="195" t="s">
        <v>126</v>
      </c>
      <c r="DI13" s="60"/>
      <c r="DJ13" s="60"/>
      <c r="DK13" s="60"/>
      <c r="DL13" s="60"/>
      <c r="DM13" s="60"/>
      <c r="DN13" s="137"/>
      <c r="DO13" s="11"/>
      <c r="DP13" s="11"/>
      <c r="DQ13" s="167"/>
      <c r="DR13" s="195" t="s">
        <v>126</v>
      </c>
      <c r="DS13" s="60"/>
      <c r="DT13" s="60"/>
      <c r="DU13" s="60"/>
      <c r="DV13" s="60"/>
      <c r="DW13" s="60"/>
      <c r="DX13" s="137"/>
      <c r="DY13" s="11"/>
      <c r="DZ13" s="11"/>
      <c r="EA13" s="167"/>
      <c r="EB13" s="195" t="s">
        <v>126</v>
      </c>
      <c r="EC13" s="60"/>
      <c r="ED13" s="60"/>
      <c r="EE13" s="60"/>
      <c r="EF13" s="60"/>
      <c r="EG13" s="60"/>
      <c r="EH13" s="137"/>
      <c r="EI13" s="11"/>
      <c r="EJ13" s="11"/>
      <c r="EK13" s="167"/>
      <c r="EL13" s="195" t="s">
        <v>126</v>
      </c>
      <c r="EM13" s="60"/>
      <c r="EN13" s="60"/>
      <c r="EO13" s="60"/>
      <c r="EP13" s="60"/>
      <c r="EQ13" s="60"/>
      <c r="ER13" s="137"/>
      <c r="ES13" s="11"/>
      <c r="ET13" s="11"/>
      <c r="EU13" s="167"/>
      <c r="EV13" s="195" t="s">
        <v>126</v>
      </c>
      <c r="EW13" s="60"/>
      <c r="EX13" s="60"/>
      <c r="EY13" s="60"/>
      <c r="EZ13" s="60"/>
      <c r="FA13" s="60"/>
      <c r="FB13" s="137"/>
      <c r="FC13" s="11"/>
      <c r="FD13" s="11"/>
      <c r="FE13" s="167"/>
      <c r="FF13" s="195" t="s">
        <v>126</v>
      </c>
      <c r="FG13" s="60"/>
      <c r="FH13" s="60"/>
      <c r="FI13" s="60"/>
      <c r="FJ13" s="60"/>
      <c r="FK13" s="60"/>
      <c r="FL13" s="137"/>
      <c r="FM13" s="11"/>
      <c r="FN13" s="11"/>
      <c r="FO13" s="167"/>
      <c r="FP13" s="195" t="s">
        <v>126</v>
      </c>
      <c r="FQ13" s="60"/>
      <c r="FR13" s="60"/>
      <c r="FS13" s="60"/>
      <c r="FT13" s="60"/>
      <c r="FU13" s="60"/>
      <c r="FV13" s="137"/>
      <c r="FW13" s="11"/>
      <c r="FX13" s="11"/>
      <c r="FY13" s="167"/>
      <c r="FZ13" s="241" t="s">
        <v>126</v>
      </c>
      <c r="GA13" s="60"/>
      <c r="GB13" s="60"/>
      <c r="GC13" s="60"/>
      <c r="GD13" s="60"/>
      <c r="GE13" s="60"/>
      <c r="GF13" s="137"/>
      <c r="GG13" s="11"/>
      <c r="GH13" s="11"/>
      <c r="GI13" s="167"/>
      <c r="GJ13" s="241" t="s">
        <v>126</v>
      </c>
      <c r="GK13" s="60"/>
      <c r="GL13" s="60"/>
      <c r="GM13" s="60"/>
      <c r="GN13" s="60"/>
      <c r="GO13" s="60"/>
      <c r="GP13" s="137"/>
      <c r="GQ13" s="11"/>
      <c r="GR13" s="11"/>
      <c r="GS13" s="167"/>
      <c r="GT13" s="241" t="s">
        <v>126</v>
      </c>
      <c r="GU13" s="60"/>
      <c r="GV13" s="60"/>
      <c r="GW13" s="60"/>
      <c r="GX13" s="60"/>
      <c r="GY13" s="60"/>
      <c r="GZ13" s="137"/>
      <c r="HA13" s="11"/>
      <c r="HB13" s="11"/>
      <c r="HC13" s="167"/>
      <c r="HD13" s="241" t="s">
        <v>126</v>
      </c>
      <c r="HE13" s="60"/>
      <c r="HF13" s="60"/>
      <c r="HG13" s="60"/>
      <c r="HH13" s="60"/>
      <c r="HI13" s="60"/>
      <c r="HJ13" s="137"/>
      <c r="HK13" s="11"/>
      <c r="HL13" s="11"/>
      <c r="HM13" s="167"/>
      <c r="HN13" s="241" t="s">
        <v>126</v>
      </c>
      <c r="HO13" s="60"/>
      <c r="HP13" s="60"/>
      <c r="HQ13" s="60"/>
      <c r="HR13" s="60"/>
      <c r="HS13" s="60"/>
      <c r="HT13" s="137"/>
      <c r="HU13" s="11"/>
      <c r="HV13" s="11"/>
      <c r="HW13" s="167"/>
      <c r="HX13" s="242" t="s">
        <v>126</v>
      </c>
      <c r="HY13" s="60" t="s">
        <v>180</v>
      </c>
      <c r="HZ13" s="60"/>
      <c r="IA13" s="60"/>
      <c r="IB13" s="60"/>
      <c r="IC13" s="60" t="s">
        <v>180</v>
      </c>
      <c r="ID13" s="137" t="s">
        <v>180</v>
      </c>
      <c r="IE13" s="11"/>
      <c r="IF13" s="11"/>
      <c r="IG13" s="167"/>
      <c r="IH13" s="255" t="s">
        <v>126</v>
      </c>
      <c r="II13" s="258"/>
      <c r="IJ13" s="258"/>
      <c r="IK13" s="258" t="s">
        <v>180</v>
      </c>
      <c r="IL13" s="258"/>
      <c r="IM13" s="258"/>
      <c r="IN13" s="137"/>
      <c r="IO13" s="11"/>
      <c r="IP13" s="11"/>
    </row>
    <row r="14" spans="1:250" s="2" customFormat="1" ht="15" customHeight="1" x14ac:dyDescent="0.25">
      <c r="A14" s="167"/>
      <c r="B14" s="140" t="s">
        <v>103</v>
      </c>
      <c r="C14" s="60"/>
      <c r="D14" s="60"/>
      <c r="E14" s="60"/>
      <c r="F14" s="60"/>
      <c r="G14" s="60"/>
      <c r="H14" s="137"/>
      <c r="I14" s="11"/>
      <c r="J14" s="11"/>
      <c r="K14" s="167"/>
      <c r="L14" s="140" t="s">
        <v>103</v>
      </c>
      <c r="M14" s="60"/>
      <c r="N14" s="60"/>
      <c r="O14" s="60"/>
      <c r="P14" s="60"/>
      <c r="Q14" s="60"/>
      <c r="R14" s="137"/>
      <c r="S14" s="11"/>
      <c r="T14" s="11"/>
      <c r="U14" s="167"/>
      <c r="V14" s="140" t="s">
        <v>103</v>
      </c>
      <c r="W14" s="60"/>
      <c r="X14" s="60"/>
      <c r="Y14" s="60"/>
      <c r="Z14" s="60"/>
      <c r="AA14" s="60"/>
      <c r="AB14" s="137"/>
      <c r="AC14" s="11"/>
      <c r="AD14" s="11"/>
      <c r="AE14" s="167"/>
      <c r="AF14" s="140" t="s">
        <v>103</v>
      </c>
      <c r="AG14" s="60"/>
      <c r="AH14" s="60"/>
      <c r="AI14" s="60"/>
      <c r="AJ14" s="60"/>
      <c r="AK14" s="60"/>
      <c r="AL14" s="137"/>
      <c r="AM14" s="11"/>
      <c r="AN14" s="11"/>
      <c r="AO14" s="167"/>
      <c r="AP14" s="140" t="s">
        <v>103</v>
      </c>
      <c r="AQ14" s="60"/>
      <c r="AR14" s="60"/>
      <c r="AS14" s="60"/>
      <c r="AT14" s="60"/>
      <c r="AU14" s="60"/>
      <c r="AV14" s="137"/>
      <c r="AW14" s="11"/>
      <c r="AX14" s="11"/>
      <c r="AY14" s="167"/>
      <c r="AZ14" s="162" t="s">
        <v>103</v>
      </c>
      <c r="BA14" s="60"/>
      <c r="BB14" s="60"/>
      <c r="BC14" s="60"/>
      <c r="BD14" s="60"/>
      <c r="BE14" s="60"/>
      <c r="BF14" s="137"/>
      <c r="BG14" s="11"/>
      <c r="BH14" s="11"/>
      <c r="BI14" s="167"/>
      <c r="BJ14" s="140" t="s">
        <v>103</v>
      </c>
      <c r="BK14" s="60"/>
      <c r="BL14" s="60"/>
      <c r="BM14" s="60"/>
      <c r="BN14" s="60"/>
      <c r="BO14" s="60"/>
      <c r="BP14" s="137"/>
      <c r="BQ14" s="11"/>
      <c r="BR14" s="11"/>
      <c r="BS14" s="167"/>
      <c r="BT14" s="159" t="s">
        <v>103</v>
      </c>
      <c r="BU14" s="60"/>
      <c r="BV14" s="60"/>
      <c r="BW14" s="60"/>
      <c r="BX14" s="60"/>
      <c r="BY14" s="60"/>
      <c r="BZ14" s="137"/>
      <c r="CA14" s="11"/>
      <c r="CB14" s="11"/>
      <c r="CC14" s="167"/>
      <c r="CD14" s="189" t="s">
        <v>103</v>
      </c>
      <c r="CE14" s="60"/>
      <c r="CF14" s="60"/>
      <c r="CG14" s="60"/>
      <c r="CH14" s="60"/>
      <c r="CI14" s="60"/>
      <c r="CJ14" s="137"/>
      <c r="CK14" s="11"/>
      <c r="CL14" s="11"/>
      <c r="CM14" s="167"/>
      <c r="CN14" s="189" t="s">
        <v>103</v>
      </c>
      <c r="CO14" s="60"/>
      <c r="CP14" s="60"/>
      <c r="CQ14" s="60"/>
      <c r="CR14" s="60"/>
      <c r="CS14" s="60"/>
      <c r="CT14" s="137"/>
      <c r="CU14" s="11"/>
      <c r="CV14" s="11"/>
      <c r="CW14" s="167"/>
      <c r="CX14" s="192" t="s">
        <v>103</v>
      </c>
      <c r="CY14" s="60"/>
      <c r="CZ14" s="60"/>
      <c r="DA14" s="60"/>
      <c r="DB14" s="60"/>
      <c r="DC14" s="60"/>
      <c r="DD14" s="137"/>
      <c r="DE14" s="11"/>
      <c r="DF14" s="11"/>
      <c r="DG14" s="167"/>
      <c r="DH14" s="195" t="s">
        <v>103</v>
      </c>
      <c r="DI14" s="60"/>
      <c r="DJ14" s="60"/>
      <c r="DK14" s="60"/>
      <c r="DL14" s="60"/>
      <c r="DM14" s="60"/>
      <c r="DN14" s="137"/>
      <c r="DO14" s="11"/>
      <c r="DP14" s="11"/>
      <c r="DQ14" s="167"/>
      <c r="DR14" s="195" t="s">
        <v>103</v>
      </c>
      <c r="DS14" s="60"/>
      <c r="DT14" s="60"/>
      <c r="DU14" s="60"/>
      <c r="DV14" s="60"/>
      <c r="DW14" s="60"/>
      <c r="DX14" s="137"/>
      <c r="DY14" s="11"/>
      <c r="DZ14" s="11"/>
      <c r="EA14" s="167"/>
      <c r="EB14" s="195" t="s">
        <v>103</v>
      </c>
      <c r="EC14" s="60"/>
      <c r="ED14" s="60"/>
      <c r="EE14" s="60"/>
      <c r="EF14" s="60"/>
      <c r="EG14" s="60"/>
      <c r="EH14" s="137"/>
      <c r="EI14" s="11"/>
      <c r="EJ14" s="11"/>
      <c r="EK14" s="167"/>
      <c r="EL14" s="195" t="s">
        <v>103</v>
      </c>
      <c r="EM14" s="60"/>
      <c r="EN14" s="60"/>
      <c r="EO14" s="60"/>
      <c r="EP14" s="60"/>
      <c r="EQ14" s="60"/>
      <c r="ER14" s="137"/>
      <c r="ES14" s="11"/>
      <c r="ET14" s="11"/>
      <c r="EU14" s="167"/>
      <c r="EV14" s="195" t="s">
        <v>103</v>
      </c>
      <c r="EW14" s="60"/>
      <c r="EX14" s="60"/>
      <c r="EY14" s="60"/>
      <c r="EZ14" s="60"/>
      <c r="FA14" s="60"/>
      <c r="FB14" s="137"/>
      <c r="FC14" s="11"/>
      <c r="FD14" s="11"/>
      <c r="FE14" s="167"/>
      <c r="FF14" s="195" t="s">
        <v>103</v>
      </c>
      <c r="FG14" s="60"/>
      <c r="FH14" s="60"/>
      <c r="FI14" s="60"/>
      <c r="FJ14" s="60"/>
      <c r="FK14" s="60"/>
      <c r="FL14" s="137"/>
      <c r="FM14" s="11"/>
      <c r="FN14" s="11"/>
      <c r="FO14" s="167"/>
      <c r="FP14" s="195" t="s">
        <v>103</v>
      </c>
      <c r="FQ14" s="60"/>
      <c r="FR14" s="60"/>
      <c r="FS14" s="60"/>
      <c r="FT14" s="60"/>
      <c r="FU14" s="60"/>
      <c r="FV14" s="137"/>
      <c r="FW14" s="11"/>
      <c r="FX14" s="11"/>
      <c r="FY14" s="167"/>
      <c r="FZ14" s="241" t="s">
        <v>103</v>
      </c>
      <c r="GA14" s="60"/>
      <c r="GB14" s="60"/>
      <c r="GC14" s="60"/>
      <c r="GD14" s="60"/>
      <c r="GE14" s="60"/>
      <c r="GF14" s="137"/>
      <c r="GG14" s="11"/>
      <c r="GH14" s="11"/>
      <c r="GI14" s="167"/>
      <c r="GJ14" s="241" t="s">
        <v>103</v>
      </c>
      <c r="GK14" s="60"/>
      <c r="GL14" s="60"/>
      <c r="GM14" s="60"/>
      <c r="GN14" s="60"/>
      <c r="GO14" s="60"/>
      <c r="GP14" s="137"/>
      <c r="GQ14" s="11"/>
      <c r="GR14" s="11"/>
      <c r="GS14" s="167"/>
      <c r="GT14" s="241" t="s">
        <v>103</v>
      </c>
      <c r="GU14" s="60"/>
      <c r="GV14" s="60"/>
      <c r="GW14" s="60"/>
      <c r="GX14" s="60"/>
      <c r="GY14" s="60"/>
      <c r="GZ14" s="137"/>
      <c r="HA14" s="11"/>
      <c r="HB14" s="11"/>
      <c r="HC14" s="167"/>
      <c r="HD14" s="241" t="s">
        <v>103</v>
      </c>
      <c r="HE14" s="60" t="s">
        <v>180</v>
      </c>
      <c r="HF14" s="60"/>
      <c r="HG14" s="60"/>
      <c r="HH14" s="60"/>
      <c r="HI14" s="60" t="s">
        <v>180</v>
      </c>
      <c r="HJ14" s="137" t="s">
        <v>180</v>
      </c>
      <c r="HK14" s="11"/>
      <c r="HL14" s="11"/>
      <c r="HM14" s="167"/>
      <c r="HN14" s="241" t="s">
        <v>103</v>
      </c>
      <c r="HO14" s="60"/>
      <c r="HP14" s="60"/>
      <c r="HQ14" s="60"/>
      <c r="HR14" s="60"/>
      <c r="HS14" s="60"/>
      <c r="HT14" s="137"/>
      <c r="HU14" s="11"/>
      <c r="HV14" s="11"/>
      <c r="HW14" s="167"/>
      <c r="HX14" s="242" t="s">
        <v>103</v>
      </c>
      <c r="HY14" s="60" t="s">
        <v>180</v>
      </c>
      <c r="HZ14" s="60"/>
      <c r="IA14" s="60"/>
      <c r="IB14" s="60"/>
      <c r="IC14" s="60" t="s">
        <v>180</v>
      </c>
      <c r="ID14" s="137" t="s">
        <v>180</v>
      </c>
      <c r="IE14" s="11"/>
      <c r="IF14" s="11"/>
      <c r="IG14" s="167"/>
      <c r="IH14" s="255" t="s">
        <v>103</v>
      </c>
      <c r="II14" s="258"/>
      <c r="IJ14" s="258"/>
      <c r="IK14" s="258" t="s">
        <v>180</v>
      </c>
      <c r="IL14" s="258"/>
      <c r="IM14" s="258"/>
      <c r="IN14" s="137"/>
      <c r="IO14" s="11"/>
      <c r="IP14" s="11"/>
    </row>
    <row r="15" spans="1:250" ht="15.75" customHeight="1" x14ac:dyDescent="0.25">
      <c r="A15" s="168"/>
      <c r="B15" s="101" t="s">
        <v>23</v>
      </c>
      <c r="C15" s="78"/>
      <c r="D15" s="78"/>
      <c r="E15" s="78"/>
      <c r="F15" s="79"/>
      <c r="G15" s="80">
        <v>11490</v>
      </c>
      <c r="H15" s="81">
        <v>410</v>
      </c>
      <c r="I15" s="11"/>
      <c r="J15" s="11"/>
      <c r="K15" s="168"/>
      <c r="L15" s="101" t="s">
        <v>23</v>
      </c>
      <c r="M15" s="78"/>
      <c r="N15" s="78"/>
      <c r="O15" s="78"/>
      <c r="P15" s="78"/>
      <c r="Q15" s="78">
        <v>11780</v>
      </c>
      <c r="R15" s="198">
        <v>424</v>
      </c>
      <c r="S15" s="11"/>
      <c r="T15" s="11"/>
      <c r="U15" s="168"/>
      <c r="V15" s="101" t="s">
        <v>23</v>
      </c>
      <c r="W15" s="78"/>
      <c r="X15" s="78"/>
      <c r="Y15" s="78"/>
      <c r="Z15" s="79"/>
      <c r="AA15" s="80">
        <v>12089</v>
      </c>
      <c r="AB15" s="81">
        <v>455</v>
      </c>
      <c r="AC15" s="11"/>
      <c r="AD15" s="11"/>
      <c r="AE15" s="168"/>
      <c r="AF15" s="101" t="s">
        <v>23</v>
      </c>
      <c r="AG15" s="78"/>
      <c r="AH15" s="78"/>
      <c r="AI15" s="78"/>
      <c r="AJ15" s="79"/>
      <c r="AK15" s="80">
        <v>12471</v>
      </c>
      <c r="AL15" s="81">
        <v>491</v>
      </c>
      <c r="AM15" s="11"/>
      <c r="AN15" s="11"/>
      <c r="AO15" s="168"/>
      <c r="AP15" s="101" t="s">
        <v>23</v>
      </c>
      <c r="AQ15" s="78"/>
      <c r="AR15" s="78"/>
      <c r="AS15" s="78"/>
      <c r="AT15" s="79"/>
      <c r="AU15" s="80">
        <v>13181</v>
      </c>
      <c r="AV15" s="81">
        <v>595</v>
      </c>
      <c r="AW15" s="11"/>
      <c r="AX15" s="11"/>
      <c r="AY15" s="168"/>
      <c r="AZ15" s="101" t="s">
        <v>23</v>
      </c>
      <c r="BA15" s="78"/>
      <c r="BB15" s="78"/>
      <c r="BC15" s="78"/>
      <c r="BD15" s="79"/>
      <c r="BE15" s="80">
        <v>16513</v>
      </c>
      <c r="BF15" s="81">
        <v>706</v>
      </c>
      <c r="BG15" s="11"/>
      <c r="BH15" s="11"/>
      <c r="BI15" s="168"/>
      <c r="BJ15" s="101" t="s">
        <v>23</v>
      </c>
      <c r="BK15" s="78"/>
      <c r="BL15" s="78"/>
      <c r="BM15" s="78"/>
      <c r="BN15" s="79"/>
      <c r="BO15" s="80">
        <v>19412</v>
      </c>
      <c r="BP15" s="81">
        <v>835</v>
      </c>
      <c r="BQ15" s="11"/>
      <c r="BR15" s="11"/>
      <c r="BS15" s="168"/>
      <c r="BT15" s="101" t="s">
        <v>23</v>
      </c>
      <c r="BU15" s="78"/>
      <c r="BV15" s="78"/>
      <c r="BW15" s="78"/>
      <c r="BX15" s="79"/>
      <c r="BY15" s="80">
        <v>20660</v>
      </c>
      <c r="BZ15" s="81">
        <v>952</v>
      </c>
      <c r="CA15" s="11"/>
      <c r="CB15" s="11"/>
      <c r="CC15" s="168"/>
      <c r="CD15" s="101" t="s">
        <v>23</v>
      </c>
      <c r="CE15" s="78"/>
      <c r="CF15" s="78"/>
      <c r="CG15" s="78"/>
      <c r="CH15" s="79"/>
      <c r="CI15" s="80">
        <v>23354</v>
      </c>
      <c r="CJ15" s="81">
        <v>1087</v>
      </c>
      <c r="CK15" s="11"/>
      <c r="CL15" s="11"/>
      <c r="CM15" s="168"/>
      <c r="CN15" s="101" t="s">
        <v>23</v>
      </c>
      <c r="CO15" s="78"/>
      <c r="CP15" s="78"/>
      <c r="CQ15" s="78"/>
      <c r="CR15" s="79"/>
      <c r="CS15" s="80">
        <v>25212</v>
      </c>
      <c r="CT15" s="81">
        <v>1197</v>
      </c>
      <c r="CU15" s="11"/>
      <c r="CV15" s="11"/>
      <c r="CW15" s="168"/>
      <c r="CX15" s="101" t="s">
        <v>23</v>
      </c>
      <c r="CY15" s="78"/>
      <c r="CZ15" s="78"/>
      <c r="DA15" s="78"/>
      <c r="DB15" s="79"/>
      <c r="DC15" s="80">
        <v>26951</v>
      </c>
      <c r="DD15" s="81">
        <v>1351</v>
      </c>
      <c r="DE15" s="11"/>
      <c r="DF15" s="11"/>
      <c r="DG15" s="168"/>
      <c r="DH15" s="101" t="s">
        <v>23</v>
      </c>
      <c r="DI15" s="10"/>
      <c r="DJ15" s="10"/>
      <c r="DK15" s="10"/>
      <c r="DL15" s="79"/>
      <c r="DM15" s="80"/>
      <c r="DN15" s="81"/>
      <c r="DO15" s="11"/>
      <c r="DP15" s="11"/>
      <c r="DQ15" s="168"/>
      <c r="DR15" s="101" t="s">
        <v>23</v>
      </c>
      <c r="DS15" s="10"/>
      <c r="DT15" s="10"/>
      <c r="DU15" s="10"/>
      <c r="DV15" s="79"/>
      <c r="DW15" s="80"/>
      <c r="DX15" s="81"/>
      <c r="DY15" s="11"/>
      <c r="DZ15" s="11"/>
      <c r="EA15" s="168"/>
      <c r="EB15" s="101" t="s">
        <v>23</v>
      </c>
      <c r="EC15" s="10"/>
      <c r="ED15" s="10"/>
      <c r="EE15" s="10"/>
      <c r="EF15" s="79"/>
      <c r="EG15" s="80"/>
      <c r="EH15" s="81"/>
      <c r="EI15" s="11"/>
      <c r="EJ15" s="11"/>
      <c r="EK15" s="168"/>
      <c r="EL15" s="101" t="s">
        <v>23</v>
      </c>
      <c r="EM15" s="10"/>
      <c r="EN15" s="10"/>
      <c r="EO15" s="10"/>
      <c r="EP15" s="79"/>
      <c r="EQ15" s="80"/>
      <c r="ER15" s="81"/>
      <c r="ES15" s="11"/>
      <c r="ET15" s="11"/>
      <c r="EU15" s="168"/>
      <c r="EV15" s="101" t="s">
        <v>23</v>
      </c>
      <c r="EW15" s="10"/>
      <c r="EX15" s="10"/>
      <c r="EY15" s="10"/>
      <c r="EZ15" s="79"/>
      <c r="FA15" s="80"/>
      <c r="FB15" s="81"/>
      <c r="FC15" s="11"/>
      <c r="FD15" s="11"/>
      <c r="FE15" s="168"/>
      <c r="FF15" s="101" t="s">
        <v>23</v>
      </c>
      <c r="FG15" s="10"/>
      <c r="FH15" s="10"/>
      <c r="FI15" s="10"/>
      <c r="FJ15" s="79"/>
      <c r="FK15" s="80"/>
      <c r="FL15" s="81"/>
      <c r="FM15" s="11"/>
      <c r="FN15" s="11"/>
      <c r="FO15" s="168"/>
      <c r="FP15" s="101" t="s">
        <v>23</v>
      </c>
      <c r="FQ15" s="10"/>
      <c r="FR15" s="10"/>
      <c r="FS15" s="10"/>
      <c r="FT15" s="79"/>
      <c r="FU15" s="80"/>
      <c r="FV15" s="81"/>
      <c r="FW15" s="11"/>
      <c r="FX15" s="11"/>
      <c r="FY15" s="168"/>
      <c r="FZ15" s="101" t="s">
        <v>23</v>
      </c>
      <c r="GA15" s="10"/>
      <c r="GB15" s="10"/>
      <c r="GC15" s="10"/>
      <c r="GD15" s="79"/>
      <c r="GE15" s="80"/>
      <c r="GF15" s="81"/>
      <c r="GG15" s="11"/>
      <c r="GH15" s="11"/>
      <c r="GI15" s="168"/>
      <c r="GJ15" s="101" t="s">
        <v>23</v>
      </c>
      <c r="GK15" s="10"/>
      <c r="GL15" s="10"/>
      <c r="GM15" s="10"/>
      <c r="GN15" s="79"/>
      <c r="GO15" s="80"/>
      <c r="GP15" s="81"/>
      <c r="GQ15" s="11"/>
      <c r="GR15" s="11"/>
      <c r="GS15" s="168"/>
      <c r="GT15" s="101" t="s">
        <v>23</v>
      </c>
      <c r="GU15" s="10"/>
      <c r="GV15" s="10"/>
      <c r="GW15" s="10"/>
      <c r="GX15" s="79"/>
      <c r="GY15" s="80"/>
      <c r="GZ15" s="81"/>
      <c r="HA15" s="11"/>
      <c r="HB15" s="11"/>
      <c r="HC15" s="168"/>
      <c r="HD15" s="101" t="s">
        <v>23</v>
      </c>
      <c r="HE15" s="10"/>
      <c r="HF15" s="10"/>
      <c r="HG15" s="10"/>
      <c r="HH15" s="79"/>
      <c r="HI15" s="80"/>
      <c r="HJ15" s="81"/>
      <c r="HK15" s="11"/>
      <c r="HL15" s="11"/>
      <c r="HM15" s="168"/>
      <c r="HN15" s="101" t="s">
        <v>23</v>
      </c>
      <c r="HO15" s="10"/>
      <c r="HP15" s="10"/>
      <c r="HQ15" s="10"/>
      <c r="HR15" s="79"/>
      <c r="HS15" s="80"/>
      <c r="HT15" s="81"/>
      <c r="HU15" s="11"/>
      <c r="HV15" s="11"/>
      <c r="HW15" s="168"/>
      <c r="HX15" s="101" t="s">
        <v>23</v>
      </c>
      <c r="HY15" s="252"/>
      <c r="HZ15" s="252"/>
      <c r="IA15" s="252"/>
      <c r="IB15" s="253"/>
      <c r="IC15" s="254">
        <v>35838</v>
      </c>
      <c r="ID15" s="81">
        <v>3393</v>
      </c>
      <c r="IE15" s="11"/>
      <c r="IF15" s="11"/>
      <c r="IG15" s="168"/>
      <c r="IH15" s="101" t="s">
        <v>23</v>
      </c>
      <c r="II15" s="259"/>
      <c r="IJ15" s="259"/>
      <c r="IK15" s="259"/>
      <c r="IL15" s="260"/>
      <c r="IM15" s="261"/>
      <c r="IN15" s="81"/>
      <c r="IO15" s="11"/>
      <c r="IP15" s="11"/>
    </row>
    <row r="16" spans="1:250" ht="15.75" customHeight="1" thickBot="1" x14ac:dyDescent="0.3">
      <c r="A16" s="169"/>
      <c r="B16" s="102" t="s">
        <v>20</v>
      </c>
      <c r="C16" s="83">
        <f>11490+410</f>
        <v>11900</v>
      </c>
      <c r="D16" s="83">
        <f>1745+381</f>
        <v>2126</v>
      </c>
      <c r="E16" s="83">
        <f>9745+29</f>
        <v>9774</v>
      </c>
      <c r="F16" s="83"/>
      <c r="G16" s="83">
        <v>11490</v>
      </c>
      <c r="H16" s="84">
        <v>410</v>
      </c>
      <c r="I16" s="25"/>
      <c r="J16" s="25"/>
      <c r="K16" s="169"/>
      <c r="L16" s="102" t="s">
        <v>20</v>
      </c>
      <c r="M16" s="83">
        <f>SUM(Q16:R16)</f>
        <v>12204</v>
      </c>
      <c r="N16" s="196">
        <f>1793+395</f>
        <v>2188</v>
      </c>
      <c r="O16" s="196">
        <f>9987+29</f>
        <v>10016</v>
      </c>
      <c r="P16" s="196"/>
      <c r="Q16" s="196">
        <v>11780</v>
      </c>
      <c r="R16" s="197">
        <v>424</v>
      </c>
      <c r="S16" s="25"/>
      <c r="T16" s="25"/>
      <c r="U16" s="169"/>
      <c r="V16" s="102" t="s">
        <v>20</v>
      </c>
      <c r="W16" s="83">
        <f>SUM(AA16:AB16)</f>
        <v>12544</v>
      </c>
      <c r="X16" s="83">
        <f>1930+426</f>
        <v>2356</v>
      </c>
      <c r="Y16" s="83">
        <f>10159+29</f>
        <v>10188</v>
      </c>
      <c r="Z16" s="83"/>
      <c r="AA16" s="83">
        <v>12089</v>
      </c>
      <c r="AB16" s="84">
        <v>455</v>
      </c>
      <c r="AC16" s="25"/>
      <c r="AD16" s="25"/>
      <c r="AE16" s="169"/>
      <c r="AF16" s="102" t="s">
        <v>20</v>
      </c>
      <c r="AG16" s="83">
        <f>SUM(AK16:AL16)</f>
        <v>12962</v>
      </c>
      <c r="AH16" s="83">
        <f>1998+449</f>
        <v>2447</v>
      </c>
      <c r="AI16" s="83">
        <f>10473+42</f>
        <v>10515</v>
      </c>
      <c r="AJ16" s="83"/>
      <c r="AK16" s="83">
        <v>12471</v>
      </c>
      <c r="AL16" s="84">
        <v>491</v>
      </c>
      <c r="AM16" s="25"/>
      <c r="AN16" s="25"/>
      <c r="AO16" s="169"/>
      <c r="AP16" s="102" t="s">
        <v>20</v>
      </c>
      <c r="AQ16" s="83">
        <f>SUM(AU16:AV16)</f>
        <v>13776</v>
      </c>
      <c r="AR16" s="83">
        <f>2134+533</f>
        <v>2667</v>
      </c>
      <c r="AS16" s="83">
        <f>11047+62</f>
        <v>11109</v>
      </c>
      <c r="AT16" s="83"/>
      <c r="AU16" s="83">
        <v>13181</v>
      </c>
      <c r="AV16" s="84">
        <v>595</v>
      </c>
      <c r="AW16" s="25"/>
      <c r="AX16" s="25"/>
      <c r="AY16" s="169"/>
      <c r="AZ16" s="102" t="s">
        <v>20</v>
      </c>
      <c r="BA16" s="83">
        <f>SUM(BE16:BF16)</f>
        <v>17219</v>
      </c>
      <c r="BB16" s="83">
        <f>2428+617</f>
        <v>3045</v>
      </c>
      <c r="BC16" s="83">
        <f>14085+89</f>
        <v>14174</v>
      </c>
      <c r="BD16" s="83"/>
      <c r="BE16" s="83">
        <v>16513</v>
      </c>
      <c r="BF16" s="84">
        <v>706</v>
      </c>
      <c r="BG16" s="25"/>
      <c r="BH16" s="25"/>
      <c r="BI16" s="169"/>
      <c r="BJ16" s="102" t="s">
        <v>20</v>
      </c>
      <c r="BK16" s="83">
        <f>SUM(BO16:BP16)</f>
        <v>20247</v>
      </c>
      <c r="BL16" s="83">
        <f>2676+707</f>
        <v>3383</v>
      </c>
      <c r="BM16" s="83">
        <f>16736+128</f>
        <v>16864</v>
      </c>
      <c r="BN16" s="83"/>
      <c r="BO16" s="83">
        <v>19412</v>
      </c>
      <c r="BP16" s="84">
        <v>835</v>
      </c>
      <c r="BQ16" s="25"/>
      <c r="BR16" s="25"/>
      <c r="BS16" s="169"/>
      <c r="BT16" s="102" t="s">
        <v>20</v>
      </c>
      <c r="BU16" s="88">
        <f>SUM(BY16:BZ16)</f>
        <v>21612</v>
      </c>
      <c r="BV16" s="88">
        <f>2680+803</f>
        <v>3483</v>
      </c>
      <c r="BW16" s="88">
        <f>17980+149</f>
        <v>18129</v>
      </c>
      <c r="BX16" s="89"/>
      <c r="BY16" s="83">
        <v>20660</v>
      </c>
      <c r="BZ16" s="84">
        <v>952</v>
      </c>
      <c r="CA16" s="25"/>
      <c r="CB16" s="25"/>
      <c r="CC16" s="169"/>
      <c r="CD16" s="102" t="s">
        <v>20</v>
      </c>
      <c r="CE16" s="88">
        <f>SUM(CI16:CJ16)</f>
        <v>24441</v>
      </c>
      <c r="CF16" s="88">
        <f>3100+904</f>
        <v>4004</v>
      </c>
      <c r="CG16" s="88">
        <f>20254+183</f>
        <v>20437</v>
      </c>
      <c r="CH16" s="89"/>
      <c r="CI16" s="83">
        <v>23354</v>
      </c>
      <c r="CJ16" s="84">
        <v>1087</v>
      </c>
      <c r="CK16" s="25"/>
      <c r="CL16" s="25"/>
      <c r="CM16" s="169"/>
      <c r="CN16" s="102" t="s">
        <v>20</v>
      </c>
      <c r="CO16" s="83">
        <f>SUM(CS16:CT16)</f>
        <v>26409</v>
      </c>
      <c r="CP16" s="83">
        <f>3206+976</f>
        <v>4182</v>
      </c>
      <c r="CQ16" s="83">
        <f>21886+209</f>
        <v>22095</v>
      </c>
      <c r="CR16" s="83"/>
      <c r="CS16" s="83">
        <v>25212</v>
      </c>
      <c r="CT16" s="84">
        <v>1197</v>
      </c>
      <c r="CU16" s="25"/>
      <c r="CV16" s="25"/>
      <c r="CW16" s="169"/>
      <c r="CX16" s="102" t="s">
        <v>20</v>
      </c>
      <c r="CY16" s="83">
        <f>SUM(DC16:DD16)</f>
        <v>28302</v>
      </c>
      <c r="CZ16" s="83">
        <f>3206+1053</f>
        <v>4259</v>
      </c>
      <c r="DA16" s="83">
        <f>23745+298</f>
        <v>24043</v>
      </c>
      <c r="DB16" s="83"/>
      <c r="DC16" s="83">
        <v>26951</v>
      </c>
      <c r="DD16" s="84">
        <v>1351</v>
      </c>
      <c r="DE16" s="25"/>
      <c r="DF16" s="25"/>
      <c r="DG16" s="169"/>
      <c r="DH16" s="102" t="s">
        <v>20</v>
      </c>
      <c r="DI16" s="29"/>
      <c r="DJ16" s="29"/>
      <c r="DK16" s="29"/>
      <c r="DL16" s="29"/>
      <c r="DM16" s="29"/>
      <c r="DN16" s="30"/>
      <c r="DO16" s="25"/>
      <c r="DP16" s="25"/>
      <c r="DQ16" s="169"/>
      <c r="DR16" s="102" t="s">
        <v>20</v>
      </c>
      <c r="DS16" s="29"/>
      <c r="DT16" s="29"/>
      <c r="DU16" s="29"/>
      <c r="DV16" s="29"/>
      <c r="DW16" s="29"/>
      <c r="DX16" s="30"/>
      <c r="DY16" s="25"/>
      <c r="DZ16" s="25"/>
      <c r="EA16" s="169"/>
      <c r="EB16" s="102" t="s">
        <v>20</v>
      </c>
      <c r="EC16" s="83"/>
      <c r="ED16" s="83"/>
      <c r="EE16" s="83"/>
      <c r="EF16" s="83"/>
      <c r="EG16" s="83"/>
      <c r="EH16" s="30"/>
      <c r="EI16" s="25"/>
      <c r="EJ16" s="25"/>
      <c r="EK16" s="169"/>
      <c r="EL16" s="102" t="s">
        <v>20</v>
      </c>
      <c r="EM16" s="83"/>
      <c r="EN16" s="83"/>
      <c r="EO16" s="83"/>
      <c r="EP16" s="83"/>
      <c r="EQ16" s="83"/>
      <c r="ER16" s="30"/>
      <c r="ES16" s="25"/>
      <c r="ET16" s="25"/>
      <c r="EU16" s="169"/>
      <c r="EV16" s="102" t="s">
        <v>20</v>
      </c>
      <c r="EW16" s="29"/>
      <c r="EX16" s="29"/>
      <c r="EY16" s="29"/>
      <c r="EZ16" s="29"/>
      <c r="FA16" s="29"/>
      <c r="FB16" s="30"/>
      <c r="FC16" s="25"/>
      <c r="FD16" s="25"/>
      <c r="FE16" s="169"/>
      <c r="FF16" s="102" t="s">
        <v>20</v>
      </c>
      <c r="FG16" s="29"/>
      <c r="FH16" s="29"/>
      <c r="FI16" s="29"/>
      <c r="FJ16" s="29"/>
      <c r="FK16" s="29"/>
      <c r="FL16" s="30"/>
      <c r="FM16" s="25"/>
      <c r="FN16" s="25"/>
      <c r="FO16" s="169"/>
      <c r="FP16" s="102" t="s">
        <v>20</v>
      </c>
      <c r="FQ16" s="29"/>
      <c r="FR16" s="29"/>
      <c r="FS16" s="29"/>
      <c r="FT16" s="29"/>
      <c r="FU16" s="29"/>
      <c r="FV16" s="30"/>
      <c r="FW16" s="25"/>
      <c r="FX16" s="25"/>
      <c r="FY16" s="169"/>
      <c r="FZ16" s="102" t="s">
        <v>20</v>
      </c>
      <c r="GA16" s="29"/>
      <c r="GB16" s="29"/>
      <c r="GC16" s="29"/>
      <c r="GD16" s="29"/>
      <c r="GE16" s="29"/>
      <c r="GF16" s="30"/>
      <c r="GG16" s="25"/>
      <c r="GH16" s="25"/>
      <c r="GI16" s="169"/>
      <c r="GJ16" s="102" t="s">
        <v>20</v>
      </c>
      <c r="GK16" s="88">
        <f>SUM(GO16:GP16)</f>
        <v>34381</v>
      </c>
      <c r="GL16" s="88"/>
      <c r="GM16" s="88"/>
      <c r="GN16" s="89"/>
      <c r="GO16" s="83">
        <v>32048</v>
      </c>
      <c r="GP16" s="84">
        <v>2333</v>
      </c>
      <c r="GQ16" s="25"/>
      <c r="GR16" s="25"/>
      <c r="GS16" s="169"/>
      <c r="GT16" s="102" t="s">
        <v>20</v>
      </c>
      <c r="GU16" s="88">
        <f>SUM(GY16:GZ16)</f>
        <v>36203</v>
      </c>
      <c r="GV16" s="88"/>
      <c r="GW16" s="88"/>
      <c r="GX16" s="89"/>
      <c r="GY16" s="83">
        <v>33373</v>
      </c>
      <c r="GZ16" s="84">
        <v>2830</v>
      </c>
      <c r="HA16" s="25"/>
      <c r="HB16" s="25"/>
      <c r="HC16" s="169"/>
      <c r="HD16" s="102" t="s">
        <v>20</v>
      </c>
      <c r="HE16" s="29">
        <f>SUM(HI16:HJ16)</f>
        <v>38023</v>
      </c>
      <c r="HF16" s="29"/>
      <c r="HG16" s="29"/>
      <c r="HH16" s="29"/>
      <c r="HI16" s="83">
        <v>34867</v>
      </c>
      <c r="HJ16" s="84">
        <v>3156</v>
      </c>
      <c r="HK16" s="25"/>
      <c r="HL16" s="25"/>
      <c r="HM16" s="169"/>
      <c r="HN16" s="102" t="s">
        <v>20</v>
      </c>
      <c r="HO16" s="29">
        <v>63</v>
      </c>
      <c r="HP16" s="29"/>
      <c r="HQ16" s="29"/>
      <c r="HR16" s="29"/>
      <c r="HS16" s="83"/>
      <c r="HT16" s="84"/>
      <c r="HU16" s="25"/>
      <c r="HV16" s="25"/>
      <c r="HW16" s="169"/>
      <c r="HX16" s="102" t="s">
        <v>20</v>
      </c>
      <c r="HY16" s="83"/>
      <c r="HZ16" s="83"/>
      <c r="IA16" s="83"/>
      <c r="IB16" s="83"/>
      <c r="IC16" s="83">
        <v>35838</v>
      </c>
      <c r="ID16" s="84">
        <v>3393</v>
      </c>
      <c r="IE16" s="25"/>
      <c r="IF16" s="25"/>
      <c r="IG16" s="169"/>
      <c r="IH16" s="102" t="s">
        <v>20</v>
      </c>
      <c r="II16" s="83"/>
      <c r="IJ16" s="88"/>
      <c r="IK16" s="88">
        <v>98</v>
      </c>
      <c r="IL16" s="89"/>
      <c r="IM16" s="88"/>
      <c r="IN16" s="90"/>
      <c r="IO16" s="25"/>
      <c r="IP16" s="25"/>
    </row>
    <row r="17" spans="1:231" s="3" customFormat="1" x14ac:dyDescent="0.25">
      <c r="A17" s="170"/>
      <c r="K17" s="170"/>
      <c r="U17" s="170"/>
      <c r="AE17" s="170"/>
      <c r="AO17" s="170"/>
      <c r="AY17" s="170"/>
      <c r="AZ17" s="170"/>
      <c r="BA17" s="170"/>
      <c r="BB17" s="170"/>
      <c r="BC17" s="170"/>
      <c r="BD17" s="170"/>
      <c r="BE17" s="170"/>
      <c r="BF17" s="170"/>
      <c r="BI17" s="170"/>
      <c r="BS17" s="170"/>
      <c r="CC17" s="170"/>
      <c r="CM17" s="170"/>
      <c r="CW17" s="170"/>
      <c r="DG17" s="170"/>
      <c r="DQ17" s="170"/>
      <c r="EA17" s="170"/>
      <c r="EK17" s="170"/>
      <c r="EU17" s="170"/>
      <c r="FE17" s="170"/>
      <c r="FO17" s="170"/>
      <c r="FY17" s="170"/>
      <c r="GI17" s="170"/>
      <c r="GS17" s="170"/>
      <c r="HC17" s="170"/>
      <c r="HM17" s="170"/>
      <c r="HW17" s="170"/>
    </row>
    <row r="18" spans="1:231" s="3" customFormat="1" x14ac:dyDescent="0.25">
      <c r="A18" s="170"/>
      <c r="K18" s="170"/>
      <c r="U18" s="170"/>
      <c r="AE18" s="170"/>
      <c r="AO18" s="170"/>
      <c r="AY18" s="170"/>
      <c r="AZ18" s="170"/>
      <c r="BA18" s="170"/>
      <c r="BB18" s="170"/>
      <c r="BC18" s="170"/>
      <c r="BD18" s="170"/>
      <c r="BE18" s="170"/>
      <c r="BF18" s="170"/>
      <c r="BI18" s="170"/>
      <c r="BS18" s="170"/>
      <c r="CC18" s="170"/>
      <c r="CM18" s="170"/>
      <c r="CW18" s="170"/>
      <c r="DG18" s="170"/>
      <c r="DQ18" s="170"/>
      <c r="EA18" s="170"/>
      <c r="EK18" s="170"/>
      <c r="EU18" s="170"/>
      <c r="FE18" s="170"/>
      <c r="FO18" s="170"/>
      <c r="FY18" s="170"/>
      <c r="GI18" s="170"/>
      <c r="GS18" s="170"/>
      <c r="HC18" s="170"/>
      <c r="HM18" s="170"/>
      <c r="HW18" s="170"/>
    </row>
    <row r="19" spans="1:231" s="3" customFormat="1" x14ac:dyDescent="0.25">
      <c r="A19" s="170"/>
      <c r="K19" s="170"/>
      <c r="U19" s="170"/>
      <c r="AE19" s="170"/>
      <c r="AO19" s="170"/>
      <c r="AY19" s="170"/>
      <c r="AZ19" s="170"/>
      <c r="BA19" s="170"/>
      <c r="BB19" s="170"/>
      <c r="BC19" s="170"/>
      <c r="BD19" s="170"/>
      <c r="BE19" s="170"/>
      <c r="BF19" s="170"/>
      <c r="BI19" s="170"/>
      <c r="BS19" s="170"/>
      <c r="CC19" s="170"/>
      <c r="CM19" s="170"/>
      <c r="CW19" s="170"/>
      <c r="DG19" s="170"/>
      <c r="DQ19" s="170"/>
      <c r="EA19" s="170"/>
      <c r="EK19" s="170"/>
      <c r="EU19" s="170"/>
      <c r="FE19" s="170"/>
      <c r="FO19" s="170"/>
      <c r="FY19" s="170"/>
      <c r="GI19" s="170"/>
      <c r="GS19" s="170"/>
      <c r="HC19" s="170"/>
      <c r="HM19" s="170"/>
      <c r="HW19" s="170"/>
    </row>
    <row r="20" spans="1:231" s="3" customFormat="1" x14ac:dyDescent="0.25">
      <c r="A20" s="170"/>
      <c r="K20" s="170"/>
      <c r="U20" s="170"/>
      <c r="AE20" s="170"/>
      <c r="AO20" s="170"/>
      <c r="AY20" s="170"/>
      <c r="AZ20" s="170"/>
      <c r="BA20" s="170"/>
      <c r="BB20" s="170"/>
      <c r="BC20" s="170"/>
      <c r="BD20" s="170"/>
      <c r="BE20" s="170"/>
      <c r="BF20" s="170"/>
      <c r="BI20" s="170"/>
      <c r="BS20" s="170"/>
      <c r="CC20" s="170"/>
      <c r="CM20" s="170"/>
      <c r="CW20" s="170"/>
      <c r="DG20" s="170"/>
      <c r="DQ20" s="170"/>
      <c r="EA20" s="170"/>
      <c r="EK20" s="170"/>
      <c r="EU20" s="170"/>
      <c r="FE20" s="170"/>
      <c r="FO20" s="170"/>
      <c r="FY20" s="170"/>
      <c r="GI20" s="170"/>
      <c r="GS20" s="170"/>
      <c r="HC20" s="170"/>
      <c r="HM20" s="170"/>
      <c r="HW20" s="170"/>
    </row>
    <row r="21" spans="1:231" s="3" customFormat="1" x14ac:dyDescent="0.25">
      <c r="A21" s="170"/>
      <c r="K21" s="170"/>
      <c r="U21" s="170"/>
      <c r="AE21" s="170"/>
      <c r="AO21" s="170"/>
      <c r="AY21" s="170"/>
      <c r="AZ21" s="170"/>
      <c r="BA21" s="170"/>
      <c r="BB21" s="170"/>
      <c r="BC21" s="170"/>
      <c r="BD21" s="170"/>
      <c r="BE21" s="170"/>
      <c r="BF21" s="170"/>
      <c r="BI21" s="170"/>
      <c r="BS21" s="170"/>
      <c r="CC21" s="170"/>
      <c r="CM21" s="170"/>
      <c r="CW21" s="170"/>
      <c r="DG21" s="170"/>
      <c r="DQ21" s="170"/>
      <c r="EA21" s="170"/>
      <c r="EK21" s="170"/>
      <c r="EU21" s="170"/>
      <c r="FE21" s="170"/>
      <c r="FO21" s="170"/>
      <c r="FY21" s="170"/>
      <c r="GI21" s="170"/>
      <c r="GS21" s="170"/>
      <c r="HC21" s="170"/>
      <c r="HM21" s="170"/>
      <c r="HW21" s="170"/>
    </row>
    <row r="22" spans="1:231" s="3" customFormat="1" x14ac:dyDescent="0.25">
      <c r="A22" s="170"/>
      <c r="K22" s="170"/>
      <c r="U22" s="170"/>
      <c r="AE22" s="170"/>
      <c r="AO22" s="170"/>
      <c r="AY22" s="170"/>
      <c r="AZ22" s="170"/>
      <c r="BA22" s="170"/>
      <c r="BB22" s="170"/>
      <c r="BC22" s="170"/>
      <c r="BD22" s="170"/>
      <c r="BE22" s="170"/>
      <c r="BF22" s="170"/>
      <c r="BI22" s="170"/>
      <c r="BS22" s="170"/>
      <c r="CC22" s="170"/>
      <c r="CM22" s="170"/>
      <c r="CW22" s="170"/>
      <c r="DG22" s="170"/>
      <c r="DQ22" s="170"/>
      <c r="EA22" s="170"/>
      <c r="EK22" s="170"/>
      <c r="EU22" s="170"/>
      <c r="FE22" s="170"/>
      <c r="FO22" s="170"/>
      <c r="FY22" s="170"/>
      <c r="GI22" s="170"/>
      <c r="GS22" s="170"/>
      <c r="HC22" s="170"/>
      <c r="HM22" s="170"/>
      <c r="HW22" s="170"/>
    </row>
    <row r="23" spans="1:231" s="3" customFormat="1" x14ac:dyDescent="0.25">
      <c r="A23" s="170"/>
      <c r="K23" s="170"/>
      <c r="U23" s="170"/>
      <c r="AE23" s="170"/>
      <c r="AO23" s="170"/>
      <c r="AY23" s="170"/>
      <c r="AZ23" s="170"/>
      <c r="BA23" s="170"/>
      <c r="BB23" s="170"/>
      <c r="BC23" s="170"/>
      <c r="BD23" s="170"/>
      <c r="BE23" s="170"/>
      <c r="BF23" s="170"/>
      <c r="BI23" s="170"/>
      <c r="BS23" s="170"/>
      <c r="CC23" s="170"/>
      <c r="CM23" s="170"/>
      <c r="CW23" s="170"/>
      <c r="DG23" s="170"/>
      <c r="DQ23" s="170"/>
      <c r="EA23" s="170"/>
      <c r="EK23" s="170"/>
      <c r="EU23" s="170"/>
      <c r="FE23" s="170"/>
      <c r="FO23" s="170"/>
      <c r="FY23" s="170"/>
      <c r="GI23" s="170"/>
      <c r="GS23" s="170"/>
      <c r="HC23" s="170"/>
      <c r="HM23" s="170"/>
      <c r="HW23" s="170"/>
    </row>
    <row r="24" spans="1:231" s="3" customFormat="1" x14ac:dyDescent="0.25">
      <c r="A24" s="170"/>
      <c r="K24" s="170"/>
      <c r="U24" s="170"/>
      <c r="AE24" s="170"/>
      <c r="AO24" s="170"/>
      <c r="AY24" s="170"/>
      <c r="AZ24" s="170"/>
      <c r="BA24" s="170"/>
      <c r="BB24" s="170"/>
      <c r="BC24" s="170"/>
      <c r="BD24" s="170"/>
      <c r="BE24" s="170"/>
      <c r="BF24" s="170"/>
      <c r="BI24" s="170"/>
      <c r="BS24" s="170"/>
      <c r="CC24" s="170"/>
      <c r="CM24" s="170"/>
      <c r="CW24" s="170"/>
      <c r="DG24" s="170"/>
      <c r="DQ24" s="170"/>
      <c r="EA24" s="170"/>
      <c r="EK24" s="170"/>
      <c r="EU24" s="170"/>
      <c r="FE24" s="170"/>
      <c r="FO24" s="170"/>
      <c r="FY24" s="170"/>
      <c r="GI24" s="170"/>
      <c r="GS24" s="170"/>
      <c r="HC24" s="170"/>
      <c r="HM24" s="170"/>
      <c r="HW24" s="170"/>
    </row>
    <row r="25" spans="1:231" s="3" customFormat="1" x14ac:dyDescent="0.25">
      <c r="A25" s="170"/>
      <c r="K25" s="170"/>
      <c r="U25" s="170"/>
      <c r="AE25" s="170"/>
      <c r="AO25" s="170"/>
      <c r="AY25" s="170"/>
      <c r="AZ25" s="170"/>
      <c r="BA25" s="170"/>
      <c r="BB25" s="170"/>
      <c r="BC25" s="170"/>
      <c r="BD25" s="170"/>
      <c r="BE25" s="170"/>
      <c r="BF25" s="170"/>
      <c r="BI25" s="170"/>
      <c r="BS25" s="170"/>
      <c r="CC25" s="170"/>
      <c r="CM25" s="170"/>
      <c r="CW25" s="170"/>
      <c r="DG25" s="170"/>
      <c r="DQ25" s="170"/>
      <c r="EA25" s="170"/>
      <c r="EK25" s="170"/>
      <c r="EU25" s="170"/>
      <c r="FE25" s="170"/>
      <c r="FO25" s="170"/>
      <c r="FY25" s="170"/>
      <c r="GI25" s="170"/>
      <c r="GS25" s="170"/>
      <c r="HC25" s="170"/>
      <c r="HM25" s="170"/>
      <c r="HW25" s="170"/>
    </row>
    <row r="26" spans="1:231" s="3" customFormat="1" x14ac:dyDescent="0.25">
      <c r="A26" s="170"/>
      <c r="K26" s="170"/>
      <c r="U26" s="170"/>
      <c r="AE26" s="170"/>
      <c r="AO26" s="170"/>
      <c r="AY26" s="170"/>
      <c r="AZ26" s="170"/>
      <c r="BA26" s="170"/>
      <c r="BB26" s="170"/>
      <c r="BC26" s="170"/>
      <c r="BD26" s="170"/>
      <c r="BE26" s="170"/>
      <c r="BF26" s="170"/>
      <c r="BI26" s="170"/>
      <c r="BS26" s="170"/>
      <c r="CC26" s="170"/>
      <c r="CM26" s="170"/>
      <c r="CW26" s="170"/>
      <c r="DG26" s="170"/>
      <c r="DQ26" s="170"/>
      <c r="EA26" s="170"/>
      <c r="EK26" s="170"/>
      <c r="EU26" s="170"/>
      <c r="FE26" s="170"/>
      <c r="FO26" s="170"/>
      <c r="FY26" s="170"/>
      <c r="GI26" s="170"/>
      <c r="GS26" s="170"/>
      <c r="HC26" s="170"/>
      <c r="HM26" s="170"/>
      <c r="HW26" s="170"/>
    </row>
    <row r="27" spans="1:231" s="3" customFormat="1" x14ac:dyDescent="0.25">
      <c r="A27" s="170"/>
      <c r="K27" s="170"/>
      <c r="U27" s="170"/>
      <c r="AE27" s="170"/>
      <c r="AO27" s="170"/>
      <c r="AY27" s="170"/>
      <c r="AZ27" s="170"/>
      <c r="BA27" s="170"/>
      <c r="BB27" s="170"/>
      <c r="BC27" s="170"/>
      <c r="BD27" s="170"/>
      <c r="BE27" s="170"/>
      <c r="BF27" s="170"/>
      <c r="BI27" s="170"/>
      <c r="BS27" s="170"/>
      <c r="CC27" s="170"/>
      <c r="CM27" s="170"/>
      <c r="CW27" s="170"/>
      <c r="DG27" s="170"/>
      <c r="DQ27" s="170"/>
      <c r="EA27" s="170"/>
      <c r="EK27" s="170"/>
      <c r="EU27" s="170"/>
      <c r="FE27" s="170"/>
      <c r="FO27" s="170"/>
      <c r="FY27" s="170"/>
      <c r="GI27" s="170"/>
      <c r="GS27" s="170"/>
      <c r="HC27" s="170"/>
      <c r="HM27" s="170"/>
      <c r="HW27" s="170"/>
    </row>
    <row r="28" spans="1:231" s="3" customFormat="1" x14ac:dyDescent="0.25">
      <c r="A28" s="170"/>
      <c r="K28" s="170"/>
      <c r="U28" s="170"/>
      <c r="AE28" s="170"/>
      <c r="AO28" s="170"/>
      <c r="AY28" s="170"/>
      <c r="AZ28" s="170"/>
      <c r="BA28" s="170"/>
      <c r="BB28" s="170"/>
      <c r="BC28" s="170"/>
      <c r="BD28" s="170"/>
      <c r="BE28" s="170"/>
      <c r="BF28" s="170"/>
      <c r="BI28" s="170"/>
      <c r="BS28" s="170"/>
      <c r="CC28" s="170"/>
      <c r="CM28" s="170"/>
      <c r="CW28" s="170"/>
      <c r="DG28" s="170"/>
      <c r="DQ28" s="170"/>
      <c r="EA28" s="170"/>
      <c r="EK28" s="170"/>
      <c r="EU28" s="170"/>
      <c r="FE28" s="170"/>
      <c r="FO28" s="170"/>
      <c r="FY28" s="170"/>
      <c r="GI28" s="170"/>
      <c r="GS28" s="170"/>
      <c r="HC28" s="170"/>
      <c r="HM28" s="170"/>
      <c r="HW28" s="170"/>
    </row>
    <row r="29" spans="1:231" s="3" customFormat="1" x14ac:dyDescent="0.25">
      <c r="A29" s="170"/>
      <c r="K29" s="170"/>
      <c r="U29" s="170"/>
      <c r="AE29" s="170"/>
      <c r="AO29" s="170"/>
      <c r="AY29" s="170"/>
      <c r="AZ29" s="170"/>
      <c r="BA29" s="170"/>
      <c r="BB29" s="170"/>
      <c r="BC29" s="170"/>
      <c r="BD29" s="170"/>
      <c r="BE29" s="170"/>
      <c r="BF29" s="170"/>
      <c r="BI29" s="170"/>
      <c r="BS29" s="170"/>
      <c r="CC29" s="170"/>
      <c r="CM29" s="170"/>
      <c r="CW29" s="170"/>
      <c r="DG29" s="170"/>
      <c r="DQ29" s="170"/>
      <c r="EA29" s="170"/>
      <c r="EK29" s="170"/>
      <c r="EU29" s="170"/>
      <c r="FE29" s="170"/>
      <c r="FO29" s="170"/>
      <c r="FY29" s="170"/>
      <c r="GI29" s="170"/>
      <c r="GS29" s="170"/>
      <c r="HC29" s="170"/>
      <c r="HM29" s="170"/>
      <c r="HW29" s="170"/>
    </row>
    <row r="30" spans="1:231" s="3" customFormat="1" x14ac:dyDescent="0.25">
      <c r="A30" s="170"/>
      <c r="K30" s="170"/>
      <c r="U30" s="170"/>
      <c r="AE30" s="170"/>
      <c r="AO30" s="170"/>
      <c r="AY30" s="170"/>
      <c r="AZ30" s="170"/>
      <c r="BA30" s="170"/>
      <c r="BB30" s="170"/>
      <c r="BC30" s="170"/>
      <c r="BD30" s="170"/>
      <c r="BE30" s="170"/>
      <c r="BF30" s="170"/>
      <c r="BI30" s="170"/>
      <c r="BS30" s="170"/>
      <c r="CC30" s="170"/>
      <c r="CM30" s="170"/>
      <c r="CW30" s="170"/>
      <c r="DG30" s="170"/>
      <c r="DQ30" s="170"/>
      <c r="EA30" s="170"/>
      <c r="EK30" s="170"/>
      <c r="EU30" s="170"/>
      <c r="FE30" s="170"/>
      <c r="FO30" s="170"/>
      <c r="FY30" s="170"/>
      <c r="GI30" s="170"/>
      <c r="GS30" s="170"/>
      <c r="HC30" s="170"/>
      <c r="HM30" s="170"/>
      <c r="HW30" s="170"/>
    </row>
    <row r="31" spans="1:231" s="3" customFormat="1" x14ac:dyDescent="0.25">
      <c r="A31" s="170"/>
      <c r="K31" s="170"/>
      <c r="U31" s="170"/>
      <c r="AE31" s="170"/>
      <c r="AO31" s="170"/>
      <c r="AY31" s="170"/>
      <c r="AZ31" s="170"/>
      <c r="BA31" s="170"/>
      <c r="BB31" s="170"/>
      <c r="BC31" s="170"/>
      <c r="BD31" s="170"/>
      <c r="BE31" s="170"/>
      <c r="BF31" s="170"/>
      <c r="BI31" s="170"/>
      <c r="BS31" s="170"/>
      <c r="CC31" s="170"/>
      <c r="CM31" s="170"/>
      <c r="CW31" s="170"/>
      <c r="DG31" s="170"/>
      <c r="DQ31" s="170"/>
      <c r="EA31" s="170"/>
      <c r="EK31" s="170"/>
      <c r="EU31" s="170"/>
      <c r="FE31" s="170"/>
      <c r="FO31" s="170"/>
      <c r="FY31" s="170"/>
      <c r="GI31" s="170"/>
      <c r="GS31" s="170"/>
      <c r="HC31" s="170"/>
      <c r="HM31" s="170"/>
      <c r="HW31" s="170"/>
    </row>
    <row r="32" spans="1:231" s="3" customFormat="1" x14ac:dyDescent="0.25">
      <c r="A32" s="170"/>
      <c r="K32" s="170"/>
      <c r="U32" s="170"/>
      <c r="AE32" s="170"/>
      <c r="AO32" s="170"/>
      <c r="AY32" s="170"/>
      <c r="AZ32" s="170"/>
      <c r="BA32" s="170"/>
      <c r="BB32" s="170"/>
      <c r="BC32" s="170"/>
      <c r="BD32" s="170"/>
      <c r="BE32" s="170"/>
      <c r="BF32" s="170"/>
      <c r="BI32" s="170"/>
      <c r="BS32" s="170"/>
      <c r="CC32" s="170"/>
      <c r="CM32" s="170"/>
      <c r="CW32" s="170"/>
      <c r="DG32" s="170"/>
      <c r="DQ32" s="170"/>
      <c r="EA32" s="170"/>
      <c r="EK32" s="170"/>
      <c r="EU32" s="170"/>
      <c r="FE32" s="170"/>
      <c r="FO32" s="170"/>
      <c r="FY32" s="170"/>
      <c r="GI32" s="170"/>
      <c r="GS32" s="170"/>
      <c r="HC32" s="170"/>
      <c r="HM32" s="170"/>
      <c r="HW32" s="170"/>
    </row>
    <row r="33" spans="1:231" s="3" customFormat="1" x14ac:dyDescent="0.25">
      <c r="A33" s="170"/>
      <c r="K33" s="170"/>
      <c r="U33" s="170"/>
      <c r="AE33" s="170"/>
      <c r="AO33" s="170"/>
      <c r="AY33" s="170"/>
      <c r="AZ33" s="170"/>
      <c r="BA33" s="170"/>
      <c r="BB33" s="170"/>
      <c r="BC33" s="170"/>
      <c r="BD33" s="170"/>
      <c r="BE33" s="170"/>
      <c r="BF33" s="170"/>
      <c r="BI33" s="170"/>
      <c r="BS33" s="170"/>
      <c r="CC33" s="170"/>
      <c r="CM33" s="170"/>
      <c r="CW33" s="170"/>
      <c r="DG33" s="170"/>
      <c r="DQ33" s="170"/>
      <c r="EA33" s="170"/>
      <c r="EK33" s="170"/>
      <c r="EU33" s="170"/>
      <c r="FE33" s="170"/>
      <c r="FO33" s="170"/>
      <c r="FY33" s="170"/>
      <c r="GI33" s="170"/>
      <c r="GS33" s="170"/>
      <c r="HC33" s="170"/>
      <c r="HM33" s="170"/>
      <c r="HW33" s="170"/>
    </row>
    <row r="34" spans="1:231" s="3" customFormat="1" x14ac:dyDescent="0.25">
      <c r="A34" s="170"/>
      <c r="K34" s="170"/>
      <c r="U34" s="170"/>
      <c r="AE34" s="170"/>
      <c r="AO34" s="170"/>
      <c r="AY34" s="170"/>
      <c r="AZ34" s="170"/>
      <c r="BA34" s="170"/>
      <c r="BB34" s="170"/>
      <c r="BC34" s="170"/>
      <c r="BD34" s="170"/>
      <c r="BE34" s="170"/>
      <c r="BF34" s="170"/>
      <c r="BI34" s="170"/>
      <c r="BS34" s="170"/>
      <c r="CC34" s="170"/>
      <c r="CM34" s="170"/>
      <c r="CW34" s="170"/>
      <c r="DG34" s="170"/>
      <c r="DQ34" s="170"/>
      <c r="EA34" s="170"/>
      <c r="EK34" s="170"/>
      <c r="EU34" s="170"/>
      <c r="FE34" s="170"/>
      <c r="FO34" s="170"/>
      <c r="FY34" s="170"/>
      <c r="GI34" s="170"/>
      <c r="GS34" s="170"/>
      <c r="HC34" s="170"/>
      <c r="HM34" s="170"/>
      <c r="HW34" s="170"/>
    </row>
    <row r="35" spans="1:231" s="3" customFormat="1" x14ac:dyDescent="0.25">
      <c r="A35" s="170"/>
      <c r="K35" s="170"/>
      <c r="U35" s="170"/>
      <c r="AE35" s="170"/>
      <c r="AO35" s="170"/>
      <c r="AY35" s="170"/>
      <c r="AZ35" s="170"/>
      <c r="BA35" s="170"/>
      <c r="BB35" s="170"/>
      <c r="BC35" s="170"/>
      <c r="BD35" s="170"/>
      <c r="BE35" s="170"/>
      <c r="BF35" s="170"/>
      <c r="BI35" s="170"/>
      <c r="BS35" s="170"/>
      <c r="CC35" s="170"/>
      <c r="CM35" s="170"/>
      <c r="CW35" s="170"/>
      <c r="DG35" s="170"/>
      <c r="DQ35" s="170"/>
      <c r="EA35" s="170"/>
      <c r="EK35" s="170"/>
      <c r="EU35" s="170"/>
      <c r="FE35" s="170"/>
      <c r="FO35" s="170"/>
      <c r="FY35" s="170"/>
      <c r="GI35" s="170"/>
      <c r="GS35" s="170"/>
      <c r="HC35" s="170"/>
      <c r="HM35" s="170"/>
      <c r="HW35" s="170"/>
    </row>
    <row r="36" spans="1:231" s="3" customFormat="1" x14ac:dyDescent="0.25">
      <c r="A36" s="170"/>
      <c r="K36" s="170"/>
      <c r="U36" s="170"/>
      <c r="AE36" s="170"/>
      <c r="AO36" s="170"/>
      <c r="AY36" s="170"/>
      <c r="AZ36" s="170"/>
      <c r="BA36" s="170"/>
      <c r="BB36" s="170"/>
      <c r="BC36" s="170"/>
      <c r="BD36" s="170"/>
      <c r="BE36" s="170"/>
      <c r="BF36" s="170"/>
      <c r="BI36" s="170"/>
      <c r="BS36" s="170"/>
      <c r="CC36" s="170"/>
      <c r="CM36" s="170"/>
      <c r="CW36" s="170"/>
      <c r="DG36" s="170"/>
      <c r="DQ36" s="170"/>
      <c r="EA36" s="170"/>
      <c r="EK36" s="170"/>
      <c r="EU36" s="170"/>
      <c r="FE36" s="170"/>
      <c r="FO36" s="170"/>
      <c r="FY36" s="170"/>
      <c r="GI36" s="170"/>
      <c r="GS36" s="170"/>
      <c r="HC36" s="170"/>
      <c r="HM36" s="170"/>
      <c r="HW36" s="170"/>
    </row>
    <row r="37" spans="1:231" s="3" customFormat="1" x14ac:dyDescent="0.25">
      <c r="A37" s="170"/>
      <c r="K37" s="170"/>
      <c r="U37" s="170"/>
      <c r="AE37" s="170"/>
      <c r="AO37" s="170"/>
      <c r="AY37" s="170"/>
      <c r="AZ37" s="170"/>
      <c r="BA37" s="170"/>
      <c r="BB37" s="170"/>
      <c r="BC37" s="170"/>
      <c r="BD37" s="170"/>
      <c r="BE37" s="170"/>
      <c r="BF37" s="170"/>
      <c r="BI37" s="170"/>
      <c r="BS37" s="170"/>
      <c r="CC37" s="170"/>
      <c r="CM37" s="170"/>
      <c r="CW37" s="170"/>
      <c r="DG37" s="170"/>
      <c r="DQ37" s="170"/>
      <c r="EA37" s="170"/>
      <c r="EK37" s="170"/>
      <c r="EU37" s="170"/>
      <c r="FE37" s="170"/>
      <c r="FO37" s="170"/>
      <c r="FY37" s="170"/>
      <c r="GI37" s="170"/>
      <c r="GS37" s="170"/>
      <c r="HC37" s="170"/>
      <c r="HM37" s="170"/>
      <c r="HW37" s="170"/>
    </row>
    <row r="38" spans="1:231" s="3" customFormat="1" x14ac:dyDescent="0.25">
      <c r="A38" s="170"/>
      <c r="K38" s="170"/>
      <c r="U38" s="170"/>
      <c r="AE38" s="170"/>
      <c r="AO38" s="170"/>
      <c r="AY38" s="170"/>
      <c r="AZ38" s="170"/>
      <c r="BA38" s="170"/>
      <c r="BB38" s="170"/>
      <c r="BC38" s="170"/>
      <c r="BD38" s="170"/>
      <c r="BE38" s="170"/>
      <c r="BF38" s="170"/>
      <c r="BI38" s="170"/>
      <c r="BS38" s="170"/>
      <c r="CC38" s="170"/>
      <c r="CM38" s="170"/>
      <c r="CW38" s="170"/>
      <c r="DG38" s="170"/>
      <c r="DQ38" s="170"/>
      <c r="EA38" s="170"/>
      <c r="EK38" s="170"/>
      <c r="EU38" s="170"/>
      <c r="FE38" s="170"/>
      <c r="FO38" s="170"/>
      <c r="FY38" s="170"/>
      <c r="GI38" s="170"/>
      <c r="GS38" s="170"/>
      <c r="HC38" s="170"/>
      <c r="HM38" s="170"/>
      <c r="HW38" s="170"/>
    </row>
    <row r="39" spans="1:231" s="3" customFormat="1" x14ac:dyDescent="0.25">
      <c r="A39" s="170"/>
      <c r="K39" s="170"/>
      <c r="U39" s="170"/>
      <c r="AE39" s="170"/>
      <c r="AO39" s="170"/>
      <c r="AY39" s="170"/>
      <c r="AZ39" s="170"/>
      <c r="BA39" s="170"/>
      <c r="BB39" s="170"/>
      <c r="BC39" s="170"/>
      <c r="BD39" s="170"/>
      <c r="BE39" s="170"/>
      <c r="BF39" s="170"/>
      <c r="BI39" s="170"/>
      <c r="BS39" s="170"/>
      <c r="CC39" s="170"/>
      <c r="CM39" s="170"/>
      <c r="CW39" s="170"/>
      <c r="DG39" s="170"/>
      <c r="DQ39" s="170"/>
      <c r="EA39" s="170"/>
      <c r="EK39" s="170"/>
      <c r="EU39" s="170"/>
      <c r="FE39" s="170"/>
      <c r="FO39" s="170"/>
      <c r="FY39" s="170"/>
      <c r="GI39" s="170"/>
      <c r="GS39" s="170"/>
      <c r="HC39" s="170"/>
      <c r="HM39" s="170"/>
      <c r="HW39" s="170"/>
    </row>
    <row r="40" spans="1:231" s="3" customFormat="1" x14ac:dyDescent="0.25">
      <c r="A40" s="170"/>
      <c r="K40" s="170"/>
      <c r="U40" s="170"/>
      <c r="AE40" s="170"/>
      <c r="AO40" s="170"/>
      <c r="AY40" s="170"/>
      <c r="AZ40" s="170"/>
      <c r="BA40" s="170"/>
      <c r="BB40" s="170"/>
      <c r="BC40" s="170"/>
      <c r="BD40" s="170"/>
      <c r="BE40" s="170"/>
      <c r="BF40" s="170"/>
      <c r="BI40" s="170"/>
      <c r="BS40" s="170"/>
      <c r="CC40" s="170"/>
      <c r="CM40" s="170"/>
      <c r="CW40" s="170"/>
      <c r="DG40" s="170"/>
      <c r="DQ40" s="170"/>
      <c r="EA40" s="170"/>
      <c r="EK40" s="170"/>
      <c r="EU40" s="170"/>
      <c r="FE40" s="170"/>
      <c r="FO40" s="170"/>
      <c r="FY40" s="170"/>
      <c r="GI40" s="170"/>
      <c r="GS40" s="170"/>
      <c r="HC40" s="170"/>
      <c r="HM40" s="170"/>
      <c r="HW40" s="170"/>
    </row>
    <row r="41" spans="1:231" s="3" customFormat="1" x14ac:dyDescent="0.25">
      <c r="A41" s="170"/>
      <c r="K41" s="170"/>
      <c r="U41" s="170"/>
      <c r="AE41" s="170"/>
      <c r="AO41" s="170"/>
      <c r="AY41" s="170"/>
      <c r="AZ41" s="170"/>
      <c r="BA41" s="170"/>
      <c r="BB41" s="170"/>
      <c r="BC41" s="170"/>
      <c r="BD41" s="170"/>
      <c r="BE41" s="170"/>
      <c r="BF41" s="170"/>
      <c r="BI41" s="170"/>
      <c r="BS41" s="170"/>
      <c r="CC41" s="170"/>
      <c r="CM41" s="170"/>
      <c r="CW41" s="170"/>
      <c r="DG41" s="170"/>
      <c r="DQ41" s="170"/>
      <c r="EA41" s="170"/>
      <c r="EK41" s="170"/>
      <c r="EU41" s="170"/>
      <c r="FE41" s="170"/>
      <c r="FO41" s="170"/>
      <c r="FY41" s="170"/>
      <c r="GI41" s="170"/>
      <c r="GS41" s="170"/>
      <c r="HC41" s="170"/>
      <c r="HM41" s="170"/>
      <c r="HW41" s="170"/>
    </row>
    <row r="42" spans="1:231" s="3" customFormat="1" x14ac:dyDescent="0.25">
      <c r="A42" s="170"/>
      <c r="K42" s="170"/>
      <c r="U42" s="170"/>
      <c r="AE42" s="170"/>
      <c r="AO42" s="170"/>
      <c r="AY42" s="170"/>
      <c r="AZ42" s="170"/>
      <c r="BA42" s="170"/>
      <c r="BB42" s="170"/>
      <c r="BC42" s="170"/>
      <c r="BD42" s="170"/>
      <c r="BE42" s="170"/>
      <c r="BF42" s="170"/>
      <c r="BI42" s="170"/>
      <c r="BS42" s="170"/>
      <c r="CC42" s="170"/>
      <c r="CM42" s="170"/>
      <c r="CW42" s="170"/>
      <c r="DG42" s="170"/>
      <c r="DQ42" s="170"/>
      <c r="EA42" s="170"/>
      <c r="EK42" s="170"/>
      <c r="EU42" s="170"/>
      <c r="FE42" s="170"/>
      <c r="FO42" s="170"/>
      <c r="FY42" s="170"/>
      <c r="GI42" s="170"/>
      <c r="GS42" s="170"/>
      <c r="HC42" s="170"/>
      <c r="HM42" s="170"/>
      <c r="HW42" s="170"/>
    </row>
    <row r="43" spans="1:231" s="3" customFormat="1" x14ac:dyDescent="0.25">
      <c r="A43" s="170"/>
      <c r="K43" s="170"/>
      <c r="U43" s="170"/>
      <c r="AE43" s="170"/>
      <c r="AO43" s="170"/>
      <c r="AY43" s="170"/>
      <c r="AZ43" s="170"/>
      <c r="BA43" s="170"/>
      <c r="BB43" s="170"/>
      <c r="BC43" s="170"/>
      <c r="BD43" s="170"/>
      <c r="BE43" s="170"/>
      <c r="BF43" s="170"/>
      <c r="BI43" s="170"/>
      <c r="BS43" s="170"/>
      <c r="CC43" s="170"/>
      <c r="CM43" s="170"/>
      <c r="CW43" s="170"/>
      <c r="DG43" s="170"/>
      <c r="DQ43" s="170"/>
      <c r="EA43" s="170"/>
      <c r="EK43" s="170"/>
      <c r="EU43" s="170"/>
      <c r="FE43" s="170"/>
      <c r="FO43" s="170"/>
      <c r="FY43" s="170"/>
      <c r="GI43" s="170"/>
      <c r="GS43" s="170"/>
      <c r="HC43" s="170"/>
      <c r="HM43" s="170"/>
      <c r="HW43" s="170"/>
    </row>
    <row r="44" spans="1:231" s="3" customFormat="1" x14ac:dyDescent="0.25">
      <c r="A44" s="170"/>
      <c r="K44" s="170"/>
      <c r="U44" s="170"/>
      <c r="AE44" s="170"/>
      <c r="AO44" s="170"/>
      <c r="AY44" s="170"/>
      <c r="AZ44" s="170"/>
      <c r="BA44" s="170"/>
      <c r="BB44" s="170"/>
      <c r="BC44" s="170"/>
      <c r="BD44" s="170"/>
      <c r="BE44" s="170"/>
      <c r="BF44" s="170"/>
      <c r="BI44" s="170"/>
      <c r="BS44" s="170"/>
      <c r="CC44" s="170"/>
      <c r="CM44" s="170"/>
      <c r="CW44" s="170"/>
      <c r="DG44" s="170"/>
      <c r="DQ44" s="170"/>
      <c r="EA44" s="170"/>
      <c r="EK44" s="170"/>
      <c r="EU44" s="170"/>
      <c r="FE44" s="170"/>
      <c r="FO44" s="170"/>
      <c r="FY44" s="170"/>
      <c r="GI44" s="170"/>
      <c r="GS44" s="170"/>
      <c r="HC44" s="170"/>
      <c r="HM44" s="170"/>
      <c r="HW44" s="170"/>
    </row>
    <row r="45" spans="1:231" s="3" customFormat="1" x14ac:dyDescent="0.25">
      <c r="A45" s="170"/>
      <c r="K45" s="170"/>
      <c r="U45" s="170"/>
      <c r="AE45" s="170"/>
      <c r="AO45" s="170"/>
      <c r="AY45" s="170"/>
      <c r="AZ45" s="170"/>
      <c r="BA45" s="170"/>
      <c r="BB45" s="170"/>
      <c r="BC45" s="170"/>
      <c r="BD45" s="170"/>
      <c r="BE45" s="170"/>
      <c r="BF45" s="170"/>
      <c r="BI45" s="170"/>
      <c r="BS45" s="170"/>
      <c r="CC45" s="170"/>
      <c r="CM45" s="170"/>
      <c r="CW45" s="170"/>
      <c r="DG45" s="170"/>
      <c r="DQ45" s="170"/>
      <c r="EA45" s="170"/>
      <c r="EK45" s="170"/>
      <c r="EU45" s="170"/>
      <c r="FE45" s="170"/>
      <c r="FO45" s="170"/>
      <c r="FY45" s="170"/>
      <c r="GI45" s="170"/>
      <c r="GS45" s="170"/>
      <c r="HC45" s="170"/>
      <c r="HM45" s="170"/>
      <c r="HW45" s="170"/>
    </row>
    <row r="46" spans="1:231" s="3" customFormat="1" x14ac:dyDescent="0.25">
      <c r="A46" s="170"/>
      <c r="K46" s="170"/>
      <c r="U46" s="170"/>
      <c r="AE46" s="170"/>
      <c r="AO46" s="170"/>
      <c r="AY46" s="170"/>
      <c r="AZ46" s="170"/>
      <c r="BA46" s="170"/>
      <c r="BB46" s="170"/>
      <c r="BC46" s="170"/>
      <c r="BD46" s="170"/>
      <c r="BE46" s="170"/>
      <c r="BF46" s="170"/>
      <c r="BI46" s="170"/>
      <c r="BS46" s="170"/>
      <c r="CC46" s="170"/>
      <c r="CM46" s="170"/>
      <c r="CW46" s="170"/>
      <c r="DG46" s="170"/>
      <c r="DQ46" s="170"/>
      <c r="EA46" s="170"/>
      <c r="EK46" s="170"/>
      <c r="EU46" s="170"/>
      <c r="FE46" s="170"/>
      <c r="FO46" s="170"/>
      <c r="FY46" s="170"/>
      <c r="GI46" s="170"/>
      <c r="GS46" s="170"/>
      <c r="HC46" s="170"/>
      <c r="HM46" s="170"/>
      <c r="HW46" s="170"/>
    </row>
    <row r="47" spans="1:231" s="3" customFormat="1" x14ac:dyDescent="0.25">
      <c r="A47" s="170"/>
      <c r="K47" s="170"/>
      <c r="U47" s="170"/>
      <c r="AE47" s="170"/>
      <c r="AO47" s="170"/>
      <c r="AY47" s="170"/>
      <c r="AZ47" s="170"/>
      <c r="BA47" s="170"/>
      <c r="BB47" s="170"/>
      <c r="BC47" s="170"/>
      <c r="BD47" s="170"/>
      <c r="BE47" s="170"/>
      <c r="BF47" s="170"/>
      <c r="BI47" s="170"/>
      <c r="BS47" s="170"/>
      <c r="CC47" s="170"/>
      <c r="CM47" s="170"/>
      <c r="CW47" s="170"/>
      <c r="DG47" s="170"/>
      <c r="DQ47" s="170"/>
      <c r="EA47" s="170"/>
      <c r="EK47" s="170"/>
      <c r="EU47" s="170"/>
      <c r="FE47" s="170"/>
      <c r="FO47" s="170"/>
      <c r="FY47" s="170"/>
      <c r="GI47" s="170"/>
      <c r="GS47" s="170"/>
      <c r="HC47" s="170"/>
      <c r="HM47" s="170"/>
      <c r="HW47" s="170"/>
    </row>
    <row r="48" spans="1:231" s="3" customFormat="1" x14ac:dyDescent="0.25">
      <c r="A48" s="170"/>
      <c r="K48" s="170"/>
      <c r="U48" s="170"/>
      <c r="AE48" s="170"/>
      <c r="AO48" s="170"/>
      <c r="AY48" s="170"/>
      <c r="AZ48" s="170"/>
      <c r="BA48" s="170"/>
      <c r="BB48" s="170"/>
      <c r="BC48" s="170"/>
      <c r="BD48" s="170"/>
      <c r="BE48" s="170"/>
      <c r="BF48" s="170"/>
      <c r="BI48" s="170"/>
      <c r="BS48" s="170"/>
      <c r="CC48" s="170"/>
      <c r="CM48" s="170"/>
      <c r="CW48" s="170"/>
      <c r="DG48" s="170"/>
      <c r="DQ48" s="170"/>
      <c r="EA48" s="170"/>
      <c r="EK48" s="170"/>
      <c r="EU48" s="170"/>
      <c r="FE48" s="170"/>
      <c r="FO48" s="170"/>
      <c r="FY48" s="170"/>
      <c r="GI48" s="170"/>
      <c r="GS48" s="170"/>
      <c r="HC48" s="170"/>
      <c r="HM48" s="170"/>
      <c r="HW48" s="170"/>
    </row>
    <row r="49" spans="1:231" s="3" customFormat="1" x14ac:dyDescent="0.25">
      <c r="A49" s="170"/>
      <c r="K49" s="170"/>
      <c r="U49" s="170"/>
      <c r="AE49" s="170"/>
      <c r="AO49" s="170"/>
      <c r="AY49" s="170"/>
      <c r="AZ49" s="170"/>
      <c r="BA49" s="170"/>
      <c r="BB49" s="170"/>
      <c r="BC49" s="170"/>
      <c r="BD49" s="170"/>
      <c r="BE49" s="170"/>
      <c r="BF49" s="170"/>
      <c r="BI49" s="170"/>
      <c r="BS49" s="170"/>
      <c r="CC49" s="170"/>
      <c r="CM49" s="170"/>
      <c r="CW49" s="170"/>
      <c r="DG49" s="170"/>
      <c r="DQ49" s="170"/>
      <c r="EA49" s="170"/>
      <c r="EK49" s="170"/>
      <c r="EU49" s="170"/>
      <c r="FE49" s="170"/>
      <c r="FO49" s="170"/>
      <c r="FY49" s="170"/>
      <c r="GI49" s="170"/>
      <c r="GS49" s="170"/>
      <c r="HC49" s="170"/>
      <c r="HM49" s="170"/>
      <c r="HW49" s="170"/>
    </row>
    <row r="50" spans="1:231" s="3" customFormat="1" x14ac:dyDescent="0.25">
      <c r="A50" s="170"/>
      <c r="K50" s="170"/>
      <c r="U50" s="170"/>
      <c r="AE50" s="170"/>
      <c r="AO50" s="170"/>
      <c r="AY50" s="170"/>
      <c r="AZ50" s="170"/>
      <c r="BA50" s="170"/>
      <c r="BB50" s="170"/>
      <c r="BC50" s="170"/>
      <c r="BD50" s="170"/>
      <c r="BE50" s="170"/>
      <c r="BF50" s="170"/>
      <c r="BI50" s="170"/>
      <c r="BS50" s="170"/>
      <c r="CC50" s="170"/>
      <c r="CM50" s="170"/>
      <c r="CW50" s="170"/>
      <c r="DG50" s="170"/>
      <c r="DQ50" s="170"/>
      <c r="EA50" s="170"/>
      <c r="EK50" s="170"/>
      <c r="EU50" s="170"/>
      <c r="FE50" s="170"/>
      <c r="FO50" s="170"/>
      <c r="FY50" s="170"/>
      <c r="GI50" s="170"/>
      <c r="GS50" s="170"/>
      <c r="HC50" s="170"/>
      <c r="HM50" s="170"/>
      <c r="HW50" s="170"/>
    </row>
    <row r="51" spans="1:231" s="3" customFormat="1" x14ac:dyDescent="0.25">
      <c r="A51" s="170"/>
      <c r="K51" s="170"/>
      <c r="U51" s="170"/>
      <c r="AE51" s="170"/>
      <c r="AO51" s="170"/>
      <c r="AY51" s="170"/>
      <c r="AZ51" s="170"/>
      <c r="BA51" s="170"/>
      <c r="BB51" s="170"/>
      <c r="BC51" s="170"/>
      <c r="BD51" s="170"/>
      <c r="BE51" s="170"/>
      <c r="BF51" s="170"/>
      <c r="BI51" s="170"/>
      <c r="BS51" s="170"/>
      <c r="CC51" s="170"/>
      <c r="CM51" s="170"/>
      <c r="CW51" s="170"/>
      <c r="DG51" s="170"/>
      <c r="DQ51" s="170"/>
      <c r="EA51" s="170"/>
      <c r="EK51" s="170"/>
      <c r="EU51" s="170"/>
      <c r="FE51" s="170"/>
      <c r="FO51" s="170"/>
      <c r="FY51" s="170"/>
      <c r="GI51" s="170"/>
      <c r="GS51" s="170"/>
      <c r="HC51" s="170"/>
      <c r="HM51" s="170"/>
      <c r="HW51" s="170"/>
    </row>
    <row r="52" spans="1:231" s="3" customFormat="1" x14ac:dyDescent="0.25">
      <c r="A52" s="170"/>
      <c r="K52" s="170"/>
      <c r="U52" s="170"/>
      <c r="AE52" s="170"/>
      <c r="AO52" s="170"/>
      <c r="AY52" s="170"/>
      <c r="AZ52" s="170"/>
      <c r="BA52" s="170"/>
      <c r="BB52" s="170"/>
      <c r="BC52" s="170"/>
      <c r="BD52" s="170"/>
      <c r="BE52" s="170"/>
      <c r="BF52" s="170"/>
      <c r="BI52" s="170"/>
      <c r="BS52" s="170"/>
      <c r="CC52" s="170"/>
      <c r="CM52" s="170"/>
      <c r="CW52" s="170"/>
      <c r="DG52" s="170"/>
      <c r="DQ52" s="170"/>
      <c r="EA52" s="170"/>
      <c r="EK52" s="170"/>
      <c r="EU52" s="170"/>
      <c r="FE52" s="170"/>
      <c r="FO52" s="170"/>
      <c r="FY52" s="170"/>
      <c r="GI52" s="170"/>
      <c r="GS52" s="170"/>
      <c r="HC52" s="170"/>
      <c r="HM52" s="170"/>
      <c r="HW52" s="170"/>
    </row>
    <row r="53" spans="1:231" s="3" customFormat="1" x14ac:dyDescent="0.25">
      <c r="A53" s="170"/>
      <c r="K53" s="170"/>
      <c r="U53" s="170"/>
      <c r="AE53" s="170"/>
      <c r="AO53" s="170"/>
      <c r="AY53" s="170"/>
      <c r="AZ53" s="170"/>
      <c r="BA53" s="170"/>
      <c r="BB53" s="170"/>
      <c r="BC53" s="170"/>
      <c r="BD53" s="170"/>
      <c r="BE53" s="170"/>
      <c r="BF53" s="170"/>
      <c r="BI53" s="170"/>
      <c r="BS53" s="170"/>
      <c r="CC53" s="170"/>
      <c r="CM53" s="170"/>
      <c r="CW53" s="170"/>
      <c r="DG53" s="170"/>
      <c r="DQ53" s="170"/>
      <c r="EA53" s="170"/>
      <c r="EK53" s="170"/>
      <c r="EU53" s="170"/>
      <c r="FE53" s="170"/>
      <c r="FO53" s="170"/>
      <c r="FY53" s="170"/>
      <c r="GI53" s="170"/>
      <c r="GS53" s="170"/>
      <c r="HC53" s="170"/>
      <c r="HM53" s="170"/>
      <c r="HW53" s="170"/>
    </row>
    <row r="54" spans="1:231" s="3" customFormat="1" x14ac:dyDescent="0.25">
      <c r="A54" s="170"/>
      <c r="K54" s="170"/>
      <c r="U54" s="170"/>
      <c r="AE54" s="170"/>
      <c r="AO54" s="170"/>
      <c r="AY54" s="170"/>
      <c r="AZ54" s="170"/>
      <c r="BA54" s="170"/>
      <c r="BB54" s="170"/>
      <c r="BC54" s="170"/>
      <c r="BD54" s="170"/>
      <c r="BE54" s="170"/>
      <c r="BF54" s="170"/>
      <c r="BI54" s="170"/>
      <c r="BS54" s="170"/>
      <c r="CC54" s="170"/>
      <c r="CM54" s="170"/>
      <c r="CW54" s="170"/>
      <c r="DG54" s="170"/>
      <c r="DQ54" s="170"/>
      <c r="EA54" s="170"/>
      <c r="EK54" s="170"/>
      <c r="EU54" s="170"/>
      <c r="FE54" s="170"/>
      <c r="FO54" s="170"/>
      <c r="FY54" s="170"/>
      <c r="GI54" s="170"/>
      <c r="GS54" s="170"/>
      <c r="HC54" s="170"/>
      <c r="HM54" s="170"/>
      <c r="HW54" s="170"/>
    </row>
    <row r="55" spans="1:231" s="3" customFormat="1" x14ac:dyDescent="0.25">
      <c r="A55" s="170"/>
      <c r="K55" s="170"/>
      <c r="U55" s="170"/>
      <c r="AE55" s="170"/>
      <c r="AO55" s="170"/>
      <c r="AY55" s="170"/>
      <c r="AZ55" s="170"/>
      <c r="BA55" s="170"/>
      <c r="BB55" s="170"/>
      <c r="BC55" s="170"/>
      <c r="BD55" s="170"/>
      <c r="BE55" s="170"/>
      <c r="BF55" s="170"/>
      <c r="BI55" s="170"/>
      <c r="BS55" s="170"/>
      <c r="CC55" s="170"/>
      <c r="CM55" s="170"/>
      <c r="CW55" s="170"/>
      <c r="DG55" s="170"/>
      <c r="DQ55" s="170"/>
      <c r="EA55" s="170"/>
      <c r="EK55" s="170"/>
      <c r="EU55" s="170"/>
      <c r="FE55" s="170"/>
      <c r="FO55" s="170"/>
      <c r="FY55" s="170"/>
      <c r="GI55" s="170"/>
      <c r="GS55" s="170"/>
      <c r="HC55" s="170"/>
      <c r="HM55" s="170"/>
      <c r="HW55" s="170"/>
    </row>
    <row r="56" spans="1:231" s="3" customFormat="1" x14ac:dyDescent="0.25">
      <c r="A56" s="170"/>
      <c r="K56" s="170"/>
      <c r="U56" s="170"/>
      <c r="AE56" s="170"/>
      <c r="AO56" s="170"/>
      <c r="AY56" s="170"/>
      <c r="AZ56" s="170"/>
      <c r="BA56" s="170"/>
      <c r="BB56" s="170"/>
      <c r="BC56" s="170"/>
      <c r="BD56" s="170"/>
      <c r="BE56" s="170"/>
      <c r="BF56" s="170"/>
      <c r="BI56" s="170"/>
      <c r="BS56" s="170"/>
      <c r="CC56" s="170"/>
      <c r="CM56" s="170"/>
      <c r="CW56" s="170"/>
      <c r="DG56" s="170"/>
      <c r="DQ56" s="170"/>
      <c r="EA56" s="170"/>
      <c r="EK56" s="170"/>
      <c r="EU56" s="170"/>
      <c r="FE56" s="170"/>
      <c r="FO56" s="170"/>
      <c r="FY56" s="170"/>
      <c r="GI56" s="170"/>
      <c r="GS56" s="170"/>
      <c r="HC56" s="170"/>
      <c r="HM56" s="170"/>
      <c r="HW56" s="170"/>
    </row>
    <row r="57" spans="1:231" s="3" customFormat="1" x14ac:dyDescent="0.25">
      <c r="A57" s="170"/>
      <c r="K57" s="170"/>
      <c r="U57" s="170"/>
      <c r="AE57" s="170"/>
      <c r="AO57" s="170"/>
      <c r="AY57" s="170"/>
      <c r="AZ57" s="170"/>
      <c r="BA57" s="170"/>
      <c r="BB57" s="170"/>
      <c r="BC57" s="170"/>
      <c r="BD57" s="170"/>
      <c r="BE57" s="170"/>
      <c r="BF57" s="170"/>
      <c r="BI57" s="170"/>
      <c r="BS57" s="170"/>
      <c r="CC57" s="170"/>
      <c r="CM57" s="170"/>
      <c r="CW57" s="170"/>
      <c r="DG57" s="170"/>
      <c r="DQ57" s="170"/>
      <c r="EA57" s="170"/>
      <c r="EK57" s="170"/>
      <c r="EU57" s="170"/>
      <c r="FE57" s="170"/>
      <c r="FO57" s="170"/>
      <c r="FY57" s="170"/>
      <c r="GI57" s="170"/>
      <c r="GS57" s="170"/>
      <c r="HC57" s="170"/>
      <c r="HM57" s="170"/>
      <c r="HW57" s="170"/>
    </row>
    <row r="58" spans="1:231" s="3" customFormat="1" x14ac:dyDescent="0.25">
      <c r="A58" s="170"/>
      <c r="K58" s="170"/>
      <c r="U58" s="170"/>
      <c r="AE58" s="170"/>
      <c r="AO58" s="170"/>
      <c r="AY58" s="170"/>
      <c r="AZ58" s="170"/>
      <c r="BA58" s="170"/>
      <c r="BB58" s="170"/>
      <c r="BC58" s="170"/>
      <c r="BD58" s="170"/>
      <c r="BE58" s="170"/>
      <c r="BF58" s="170"/>
      <c r="BI58" s="170"/>
      <c r="BS58" s="170"/>
      <c r="CC58" s="170"/>
      <c r="CM58" s="170"/>
      <c r="CW58" s="170"/>
      <c r="DG58" s="170"/>
      <c r="DQ58" s="170"/>
      <c r="EA58" s="170"/>
      <c r="EK58" s="170"/>
      <c r="EU58" s="170"/>
      <c r="FE58" s="170"/>
      <c r="FO58" s="170"/>
      <c r="FY58" s="170"/>
      <c r="GI58" s="170"/>
      <c r="GS58" s="170"/>
      <c r="HC58" s="170"/>
      <c r="HM58" s="170"/>
      <c r="HW58" s="170"/>
    </row>
    <row r="59" spans="1:231" s="3" customFormat="1" x14ac:dyDescent="0.25">
      <c r="A59" s="170"/>
      <c r="K59" s="170"/>
      <c r="U59" s="170"/>
      <c r="AE59" s="170"/>
      <c r="AO59" s="170"/>
      <c r="AY59" s="170"/>
      <c r="AZ59" s="170"/>
      <c r="BA59" s="170"/>
      <c r="BB59" s="170"/>
      <c r="BC59" s="170"/>
      <c r="BD59" s="170"/>
      <c r="BE59" s="170"/>
      <c r="BF59" s="170"/>
      <c r="BI59" s="170"/>
      <c r="BS59" s="170"/>
      <c r="CC59" s="170"/>
      <c r="CM59" s="170"/>
      <c r="CW59" s="170"/>
      <c r="DG59" s="170"/>
      <c r="DQ59" s="170"/>
      <c r="EA59" s="170"/>
      <c r="EK59" s="170"/>
      <c r="EU59" s="170"/>
      <c r="FE59" s="170"/>
      <c r="FO59" s="170"/>
      <c r="FY59" s="170"/>
      <c r="GI59" s="170"/>
      <c r="GS59" s="170"/>
      <c r="HC59" s="170"/>
      <c r="HM59" s="170"/>
      <c r="HW59" s="170"/>
    </row>
    <row r="60" spans="1:231" s="3" customFormat="1" x14ac:dyDescent="0.25">
      <c r="A60" s="170"/>
      <c r="K60" s="170"/>
      <c r="U60" s="170"/>
      <c r="AE60" s="170"/>
      <c r="AO60" s="170"/>
      <c r="AY60" s="170"/>
      <c r="AZ60" s="170"/>
      <c r="BA60" s="170"/>
      <c r="BB60" s="170"/>
      <c r="BC60" s="170"/>
      <c r="BD60" s="170"/>
      <c r="BE60" s="170"/>
      <c r="BF60" s="170"/>
      <c r="BI60" s="170"/>
      <c r="BS60" s="170"/>
      <c r="CC60" s="170"/>
      <c r="CM60" s="170"/>
      <c r="CW60" s="170"/>
      <c r="DG60" s="170"/>
      <c r="DQ60" s="170"/>
      <c r="EA60" s="170"/>
      <c r="EK60" s="170"/>
      <c r="EU60" s="170"/>
      <c r="FE60" s="170"/>
      <c r="FO60" s="170"/>
      <c r="FY60" s="170"/>
      <c r="GI60" s="170"/>
      <c r="GS60" s="170"/>
      <c r="HC60" s="170"/>
      <c r="HM60" s="170"/>
      <c r="HW60" s="170"/>
    </row>
    <row r="61" spans="1:231" s="3" customFormat="1" x14ac:dyDescent="0.25">
      <c r="A61" s="170"/>
      <c r="K61" s="170"/>
      <c r="U61" s="170"/>
      <c r="AE61" s="170"/>
      <c r="AO61" s="170"/>
      <c r="AY61" s="170"/>
      <c r="AZ61" s="170"/>
      <c r="BA61" s="170"/>
      <c r="BB61" s="170"/>
      <c r="BC61" s="170"/>
      <c r="BD61" s="170"/>
      <c r="BE61" s="170"/>
      <c r="BF61" s="170"/>
      <c r="BI61" s="170"/>
      <c r="BS61" s="170"/>
      <c r="CC61" s="170"/>
      <c r="CM61" s="170"/>
      <c r="CW61" s="170"/>
      <c r="DG61" s="170"/>
      <c r="DQ61" s="170"/>
      <c r="EA61" s="170"/>
      <c r="EK61" s="170"/>
      <c r="EU61" s="170"/>
      <c r="FE61" s="170"/>
      <c r="FO61" s="170"/>
      <c r="FY61" s="170"/>
      <c r="GI61" s="170"/>
      <c r="GS61" s="170"/>
      <c r="HC61" s="170"/>
      <c r="HM61" s="170"/>
      <c r="HW61" s="170"/>
    </row>
    <row r="62" spans="1:231" s="3" customFormat="1" x14ac:dyDescent="0.25">
      <c r="A62" s="170"/>
      <c r="K62" s="170"/>
      <c r="U62" s="170"/>
      <c r="AE62" s="170"/>
      <c r="AO62" s="170"/>
      <c r="AY62" s="170"/>
      <c r="AZ62" s="170"/>
      <c r="BA62" s="170"/>
      <c r="BB62" s="170"/>
      <c r="BC62" s="170"/>
      <c r="BD62" s="170"/>
      <c r="BE62" s="170"/>
      <c r="BF62" s="170"/>
      <c r="BI62" s="170"/>
      <c r="BS62" s="170"/>
      <c r="CC62" s="170"/>
      <c r="CM62" s="170"/>
      <c r="CW62" s="170"/>
      <c r="DG62" s="170"/>
      <c r="DQ62" s="170"/>
      <c r="EA62" s="170"/>
      <c r="EK62" s="170"/>
      <c r="EU62" s="170"/>
      <c r="FE62" s="170"/>
      <c r="FO62" s="170"/>
      <c r="FY62" s="170"/>
      <c r="GI62" s="170"/>
      <c r="GS62" s="170"/>
      <c r="HC62" s="170"/>
      <c r="HM62" s="170"/>
      <c r="HW62" s="170"/>
    </row>
    <row r="63" spans="1:231" s="3" customFormat="1" x14ac:dyDescent="0.25">
      <c r="A63" s="170"/>
      <c r="K63" s="170"/>
      <c r="U63" s="170"/>
      <c r="AE63" s="170"/>
      <c r="AO63" s="170"/>
      <c r="AY63" s="170"/>
      <c r="AZ63" s="170"/>
      <c r="BA63" s="170"/>
      <c r="BB63" s="170"/>
      <c r="BC63" s="170"/>
      <c r="BD63" s="170"/>
      <c r="BE63" s="170"/>
      <c r="BF63" s="170"/>
      <c r="BI63" s="170"/>
      <c r="BS63" s="170"/>
      <c r="CC63" s="170"/>
      <c r="CM63" s="170"/>
      <c r="CW63" s="170"/>
      <c r="DG63" s="170"/>
      <c r="DQ63" s="170"/>
      <c r="EA63" s="170"/>
      <c r="EK63" s="170"/>
      <c r="EU63" s="170"/>
      <c r="FE63" s="170"/>
      <c r="FO63" s="170"/>
      <c r="FY63" s="170"/>
      <c r="GI63" s="170"/>
      <c r="GS63" s="170"/>
      <c r="HC63" s="170"/>
      <c r="HM63" s="170"/>
      <c r="HW63" s="170"/>
    </row>
    <row r="64" spans="1:231" s="3" customFormat="1" x14ac:dyDescent="0.25">
      <c r="A64" s="170"/>
      <c r="K64" s="170"/>
      <c r="U64" s="170"/>
      <c r="AE64" s="170"/>
      <c r="AO64" s="170"/>
      <c r="AY64" s="170"/>
      <c r="AZ64" s="170"/>
      <c r="BA64" s="170"/>
      <c r="BB64" s="170"/>
      <c r="BC64" s="170"/>
      <c r="BD64" s="170"/>
      <c r="BE64" s="170"/>
      <c r="BF64" s="170"/>
      <c r="BI64" s="170"/>
      <c r="BS64" s="170"/>
      <c r="CC64" s="170"/>
      <c r="CM64" s="170"/>
      <c r="CW64" s="170"/>
      <c r="DG64" s="170"/>
      <c r="DQ64" s="170"/>
      <c r="EA64" s="170"/>
      <c r="EK64" s="170"/>
      <c r="EU64" s="170"/>
      <c r="FE64" s="170"/>
      <c r="FO64" s="170"/>
      <c r="FY64" s="170"/>
      <c r="GI64" s="170"/>
      <c r="GS64" s="170"/>
      <c r="HC64" s="170"/>
      <c r="HM64" s="170"/>
      <c r="HW64" s="170"/>
    </row>
    <row r="65" spans="1:231" s="3" customFormat="1" x14ac:dyDescent="0.25">
      <c r="A65" s="170"/>
      <c r="K65" s="170"/>
      <c r="U65" s="170"/>
      <c r="AE65" s="170"/>
      <c r="AO65" s="170"/>
      <c r="AY65" s="170"/>
      <c r="AZ65" s="170"/>
      <c r="BA65" s="170"/>
      <c r="BB65" s="170"/>
      <c r="BC65" s="170"/>
      <c r="BD65" s="170"/>
      <c r="BE65" s="170"/>
      <c r="BF65" s="170"/>
      <c r="BI65" s="170"/>
      <c r="BS65" s="170"/>
      <c r="CC65" s="170"/>
      <c r="CM65" s="170"/>
      <c r="CW65" s="170"/>
      <c r="DG65" s="170"/>
      <c r="DQ65" s="170"/>
      <c r="EA65" s="170"/>
      <c r="EK65" s="170"/>
      <c r="EU65" s="170"/>
      <c r="FE65" s="170"/>
      <c r="FO65" s="170"/>
      <c r="FY65" s="170"/>
      <c r="GI65" s="170"/>
      <c r="GS65" s="170"/>
      <c r="HC65" s="170"/>
      <c r="HM65" s="170"/>
      <c r="HW65" s="170"/>
    </row>
    <row r="66" spans="1:231" s="3" customFormat="1" x14ac:dyDescent="0.25">
      <c r="A66" s="170"/>
      <c r="K66" s="170"/>
      <c r="U66" s="170"/>
      <c r="AE66" s="170"/>
      <c r="AO66" s="170"/>
      <c r="AY66" s="170"/>
      <c r="AZ66" s="170"/>
      <c r="BA66" s="170"/>
      <c r="BB66" s="170"/>
      <c r="BC66" s="170"/>
      <c r="BD66" s="170"/>
      <c r="BE66" s="170"/>
      <c r="BF66" s="170"/>
      <c r="BI66" s="170"/>
      <c r="BS66" s="170"/>
      <c r="CC66" s="170"/>
      <c r="CM66" s="170"/>
      <c r="CW66" s="170"/>
      <c r="DG66" s="170"/>
      <c r="DQ66" s="170"/>
      <c r="EA66" s="170"/>
      <c r="EK66" s="170"/>
      <c r="EU66" s="170"/>
      <c r="FE66" s="170"/>
      <c r="FO66" s="170"/>
      <c r="FY66" s="170"/>
      <c r="GI66" s="170"/>
      <c r="GS66" s="170"/>
      <c r="HC66" s="170"/>
      <c r="HM66" s="170"/>
      <c r="HW66" s="170"/>
    </row>
    <row r="67" spans="1:231" s="3" customFormat="1" x14ac:dyDescent="0.25">
      <c r="A67" s="170"/>
      <c r="K67" s="170"/>
      <c r="U67" s="170"/>
      <c r="AE67" s="170"/>
      <c r="AO67" s="170"/>
      <c r="AY67" s="170"/>
      <c r="AZ67" s="170"/>
      <c r="BA67" s="170"/>
      <c r="BB67" s="170"/>
      <c r="BC67" s="170"/>
      <c r="BD67" s="170"/>
      <c r="BE67" s="170"/>
      <c r="BF67" s="170"/>
      <c r="BI67" s="170"/>
      <c r="BS67" s="170"/>
      <c r="CC67" s="170"/>
      <c r="CM67" s="170"/>
      <c r="CW67" s="170"/>
      <c r="DG67" s="170"/>
      <c r="DQ67" s="170"/>
      <c r="EA67" s="170"/>
      <c r="EK67" s="170"/>
      <c r="EU67" s="170"/>
      <c r="FE67" s="170"/>
      <c r="FO67" s="170"/>
      <c r="FY67" s="170"/>
      <c r="GI67" s="170"/>
      <c r="GS67" s="170"/>
      <c r="HC67" s="170"/>
      <c r="HM67" s="170"/>
      <c r="HW67" s="170"/>
    </row>
    <row r="68" spans="1:231" s="3" customFormat="1" x14ac:dyDescent="0.25">
      <c r="A68" s="170"/>
      <c r="K68" s="170"/>
      <c r="U68" s="170"/>
      <c r="AE68" s="170"/>
      <c r="AO68" s="170"/>
      <c r="AY68" s="170"/>
      <c r="AZ68" s="170"/>
      <c r="BA68" s="170"/>
      <c r="BB68" s="170"/>
      <c r="BC68" s="170"/>
      <c r="BD68" s="170"/>
      <c r="BE68" s="170"/>
      <c r="BF68" s="170"/>
      <c r="BI68" s="170"/>
      <c r="BS68" s="170"/>
      <c r="CC68" s="170"/>
      <c r="CM68" s="170"/>
      <c r="CW68" s="170"/>
      <c r="DG68" s="170"/>
      <c r="DQ68" s="170"/>
      <c r="EA68" s="170"/>
      <c r="EK68" s="170"/>
      <c r="EU68" s="170"/>
      <c r="FE68" s="170"/>
      <c r="FO68" s="170"/>
      <c r="FY68" s="170"/>
      <c r="GI68" s="170"/>
      <c r="GS68" s="170"/>
      <c r="HC68" s="170"/>
      <c r="HM68" s="170"/>
      <c r="HW68" s="170"/>
    </row>
    <row r="69" spans="1:231" s="3" customFormat="1" x14ac:dyDescent="0.25">
      <c r="A69" s="170"/>
      <c r="K69" s="170"/>
      <c r="U69" s="170"/>
      <c r="AE69" s="170"/>
      <c r="AO69" s="170"/>
      <c r="AY69" s="170"/>
      <c r="AZ69" s="170"/>
      <c r="BA69" s="170"/>
      <c r="BB69" s="170"/>
      <c r="BC69" s="170"/>
      <c r="BD69" s="170"/>
      <c r="BE69" s="170"/>
      <c r="BF69" s="170"/>
      <c r="BI69" s="170"/>
      <c r="BS69" s="170"/>
      <c r="CC69" s="170"/>
      <c r="CM69" s="170"/>
      <c r="CW69" s="170"/>
      <c r="DG69" s="170"/>
      <c r="DQ69" s="170"/>
      <c r="EA69" s="170"/>
      <c r="EK69" s="170"/>
      <c r="EU69" s="170"/>
      <c r="FE69" s="170"/>
      <c r="FO69" s="170"/>
      <c r="FY69" s="170"/>
      <c r="GI69" s="170"/>
      <c r="GS69" s="170"/>
      <c r="HC69" s="170"/>
      <c r="HM69" s="170"/>
      <c r="HW69" s="170"/>
    </row>
    <row r="70" spans="1:231" s="3" customFormat="1" x14ac:dyDescent="0.25">
      <c r="A70" s="170"/>
      <c r="K70" s="170"/>
      <c r="U70" s="170"/>
      <c r="AE70" s="170"/>
      <c r="AO70" s="170"/>
      <c r="AY70" s="170"/>
      <c r="AZ70" s="170"/>
      <c r="BA70" s="170"/>
      <c r="BB70" s="170"/>
      <c r="BC70" s="170"/>
      <c r="BD70" s="170"/>
      <c r="BE70" s="170"/>
      <c r="BF70" s="170"/>
      <c r="BI70" s="170"/>
      <c r="BS70" s="170"/>
      <c r="CC70" s="170"/>
      <c r="CM70" s="170"/>
      <c r="CW70" s="170"/>
      <c r="DG70" s="170"/>
      <c r="DQ70" s="170"/>
      <c r="EA70" s="170"/>
      <c r="EK70" s="170"/>
      <c r="EU70" s="170"/>
      <c r="FE70" s="170"/>
      <c r="FO70" s="170"/>
      <c r="FY70" s="170"/>
      <c r="GI70" s="170"/>
      <c r="GS70" s="170"/>
      <c r="HC70" s="170"/>
      <c r="HM70" s="170"/>
      <c r="HW70" s="170"/>
    </row>
    <row r="71" spans="1:231" s="3" customFormat="1" x14ac:dyDescent="0.25">
      <c r="A71" s="170"/>
      <c r="K71" s="170"/>
      <c r="U71" s="170"/>
      <c r="AE71" s="170"/>
      <c r="AO71" s="170"/>
      <c r="AY71" s="170"/>
      <c r="AZ71" s="170"/>
      <c r="BA71" s="170"/>
      <c r="BB71" s="170"/>
      <c r="BC71" s="170"/>
      <c r="BD71" s="170"/>
      <c r="BE71" s="170"/>
      <c r="BF71" s="170"/>
      <c r="BI71" s="170"/>
      <c r="BS71" s="170"/>
      <c r="CC71" s="170"/>
      <c r="CM71" s="170"/>
      <c r="CW71" s="170"/>
      <c r="DG71" s="170"/>
      <c r="DQ71" s="170"/>
      <c r="EA71" s="170"/>
      <c r="EK71" s="170"/>
      <c r="EU71" s="170"/>
      <c r="FE71" s="170"/>
      <c r="FO71" s="170"/>
      <c r="FY71" s="170"/>
      <c r="GI71" s="170"/>
      <c r="GS71" s="170"/>
      <c r="HC71" s="170"/>
      <c r="HM71" s="170"/>
      <c r="HW71" s="170"/>
    </row>
    <row r="72" spans="1:231" s="3" customFormat="1" x14ac:dyDescent="0.25">
      <c r="A72" s="170"/>
      <c r="K72" s="170"/>
      <c r="U72" s="170"/>
      <c r="AE72" s="170"/>
      <c r="AO72" s="170"/>
      <c r="AY72" s="170"/>
      <c r="AZ72" s="170"/>
      <c r="BA72" s="170"/>
      <c r="BB72" s="170"/>
      <c r="BC72" s="170"/>
      <c r="BD72" s="170"/>
      <c r="BE72" s="170"/>
      <c r="BF72" s="170"/>
      <c r="BI72" s="170"/>
      <c r="BS72" s="170"/>
      <c r="CC72" s="170"/>
      <c r="CM72" s="170"/>
      <c r="CW72" s="170"/>
      <c r="DG72" s="170"/>
      <c r="DQ72" s="170"/>
      <c r="EA72" s="170"/>
      <c r="EK72" s="170"/>
      <c r="EU72" s="170"/>
      <c r="FE72" s="170"/>
      <c r="FO72" s="170"/>
      <c r="FY72" s="170"/>
      <c r="GI72" s="170"/>
      <c r="GS72" s="170"/>
      <c r="HC72" s="170"/>
      <c r="HM72" s="170"/>
      <c r="HW72" s="170"/>
    </row>
    <row r="73" spans="1:231" s="3" customFormat="1" x14ac:dyDescent="0.25">
      <c r="A73" s="170"/>
      <c r="K73" s="170"/>
      <c r="U73" s="170"/>
      <c r="AE73" s="170"/>
      <c r="AO73" s="170"/>
      <c r="AY73" s="170"/>
      <c r="AZ73" s="170"/>
      <c r="BA73" s="170"/>
      <c r="BB73" s="170"/>
      <c r="BC73" s="170"/>
      <c r="BD73" s="170"/>
      <c r="BE73" s="170"/>
      <c r="BF73" s="170"/>
      <c r="BI73" s="170"/>
      <c r="BS73" s="170"/>
      <c r="CC73" s="170"/>
      <c r="CM73" s="170"/>
      <c r="CW73" s="170"/>
      <c r="DG73" s="170"/>
      <c r="DQ73" s="170"/>
      <c r="EA73" s="170"/>
      <c r="EK73" s="170"/>
      <c r="EU73" s="170"/>
      <c r="FE73" s="170"/>
      <c r="FO73" s="170"/>
      <c r="FY73" s="170"/>
      <c r="GI73" s="170"/>
      <c r="GS73" s="170"/>
      <c r="HC73" s="170"/>
      <c r="HM73" s="170"/>
      <c r="HW73" s="170"/>
    </row>
    <row r="74" spans="1:231" s="3" customFormat="1" x14ac:dyDescent="0.25">
      <c r="A74" s="170"/>
      <c r="K74" s="170"/>
      <c r="U74" s="170"/>
      <c r="AE74" s="170"/>
      <c r="AO74" s="170"/>
      <c r="AY74" s="170"/>
      <c r="AZ74" s="170"/>
      <c r="BA74" s="170"/>
      <c r="BB74" s="170"/>
      <c r="BC74" s="170"/>
      <c r="BD74" s="170"/>
      <c r="BE74" s="170"/>
      <c r="BF74" s="170"/>
      <c r="BI74" s="170"/>
      <c r="BS74" s="170"/>
      <c r="CC74" s="170"/>
      <c r="CM74" s="170"/>
      <c r="CW74" s="170"/>
      <c r="DG74" s="170"/>
      <c r="DQ74" s="170"/>
      <c r="EA74" s="170"/>
      <c r="EK74" s="170"/>
      <c r="EU74" s="170"/>
      <c r="FE74" s="170"/>
      <c r="FO74" s="170"/>
      <c r="FY74" s="170"/>
      <c r="GI74" s="170"/>
      <c r="GS74" s="170"/>
      <c r="HC74" s="170"/>
      <c r="HM74" s="170"/>
      <c r="HW74" s="170"/>
    </row>
    <row r="75" spans="1:231" s="3" customFormat="1" x14ac:dyDescent="0.25">
      <c r="A75" s="170"/>
      <c r="K75" s="170"/>
      <c r="U75" s="170"/>
      <c r="AE75" s="170"/>
      <c r="AO75" s="170"/>
      <c r="AY75" s="170"/>
      <c r="AZ75" s="170"/>
      <c r="BA75" s="170"/>
      <c r="BB75" s="170"/>
      <c r="BC75" s="170"/>
      <c r="BD75" s="170"/>
      <c r="BE75" s="170"/>
      <c r="BF75" s="170"/>
      <c r="BI75" s="170"/>
      <c r="BS75" s="170"/>
      <c r="CC75" s="170"/>
      <c r="CM75" s="170"/>
      <c r="CW75" s="170"/>
      <c r="DG75" s="170"/>
      <c r="DQ75" s="170"/>
      <c r="EA75" s="170"/>
      <c r="EK75" s="170"/>
      <c r="EU75" s="170"/>
      <c r="FE75" s="170"/>
      <c r="FO75" s="170"/>
      <c r="FY75" s="170"/>
      <c r="GI75" s="170"/>
      <c r="GS75" s="170"/>
      <c r="HC75" s="170"/>
      <c r="HM75" s="170"/>
      <c r="HW75" s="170"/>
    </row>
    <row r="76" spans="1:231" s="3" customFormat="1" x14ac:dyDescent="0.25">
      <c r="A76" s="170"/>
      <c r="K76" s="170"/>
      <c r="U76" s="170"/>
      <c r="AE76" s="170"/>
      <c r="AO76" s="170"/>
      <c r="AY76" s="170"/>
      <c r="AZ76" s="170"/>
      <c r="BA76" s="170"/>
      <c r="BB76" s="170"/>
      <c r="BC76" s="170"/>
      <c r="BD76" s="170"/>
      <c r="BE76" s="170"/>
      <c r="BF76" s="170"/>
      <c r="BI76" s="170"/>
      <c r="BS76" s="170"/>
      <c r="CC76" s="170"/>
      <c r="CM76" s="170"/>
      <c r="CW76" s="170"/>
      <c r="DG76" s="170"/>
      <c r="DQ76" s="170"/>
      <c r="EA76" s="170"/>
      <c r="EK76" s="170"/>
      <c r="EU76" s="170"/>
      <c r="FE76" s="170"/>
      <c r="FO76" s="170"/>
      <c r="FY76" s="170"/>
      <c r="GI76" s="170"/>
      <c r="GS76" s="170"/>
      <c r="HC76" s="170"/>
      <c r="HM76" s="170"/>
      <c r="HW76" s="170"/>
    </row>
    <row r="77" spans="1:231" s="3" customFormat="1" x14ac:dyDescent="0.25">
      <c r="A77" s="170"/>
      <c r="K77" s="170"/>
      <c r="U77" s="170"/>
      <c r="AE77" s="170"/>
      <c r="AO77" s="170"/>
      <c r="AY77" s="170"/>
      <c r="AZ77" s="170"/>
      <c r="BA77" s="170"/>
      <c r="BB77" s="170"/>
      <c r="BC77" s="170"/>
      <c r="BD77" s="170"/>
      <c r="BE77" s="170"/>
      <c r="BF77" s="170"/>
      <c r="BI77" s="170"/>
      <c r="BS77" s="170"/>
      <c r="CC77" s="170"/>
      <c r="CM77" s="170"/>
      <c r="CW77" s="170"/>
      <c r="DG77" s="170"/>
      <c r="DQ77" s="170"/>
      <c r="EA77" s="170"/>
      <c r="EK77" s="170"/>
      <c r="EU77" s="170"/>
      <c r="FE77" s="170"/>
      <c r="FO77" s="170"/>
      <c r="FY77" s="170"/>
      <c r="GI77" s="170"/>
      <c r="GS77" s="170"/>
      <c r="HC77" s="170"/>
      <c r="HM77" s="170"/>
      <c r="HW77" s="170"/>
    </row>
    <row r="78" spans="1:231" s="3" customFormat="1" x14ac:dyDescent="0.25">
      <c r="A78" s="170"/>
      <c r="K78" s="170"/>
      <c r="U78" s="170"/>
      <c r="AE78" s="170"/>
      <c r="AO78" s="170"/>
      <c r="AY78" s="170"/>
      <c r="AZ78" s="170"/>
      <c r="BA78" s="170"/>
      <c r="BB78" s="170"/>
      <c r="BC78" s="170"/>
      <c r="BD78" s="170"/>
      <c r="BE78" s="170"/>
      <c r="BF78" s="170"/>
      <c r="BI78" s="170"/>
      <c r="BS78" s="170"/>
      <c r="CC78" s="170"/>
      <c r="CM78" s="170"/>
      <c r="CW78" s="170"/>
      <c r="DG78" s="170"/>
      <c r="DQ78" s="170"/>
      <c r="EA78" s="170"/>
      <c r="EK78" s="170"/>
      <c r="EU78" s="170"/>
      <c r="FE78" s="170"/>
      <c r="FO78" s="170"/>
      <c r="FY78" s="170"/>
      <c r="GI78" s="170"/>
      <c r="GS78" s="170"/>
      <c r="HC78" s="170"/>
      <c r="HM78" s="170"/>
      <c r="HW78" s="170"/>
    </row>
    <row r="79" spans="1:231" s="3" customFormat="1" x14ac:dyDescent="0.25">
      <c r="A79" s="170"/>
      <c r="K79" s="170"/>
      <c r="U79" s="170"/>
      <c r="AE79" s="170"/>
      <c r="AO79" s="170"/>
      <c r="AY79" s="170"/>
      <c r="AZ79" s="170"/>
      <c r="BA79" s="170"/>
      <c r="BB79" s="170"/>
      <c r="BC79" s="170"/>
      <c r="BD79" s="170"/>
      <c r="BE79" s="170"/>
      <c r="BF79" s="170"/>
      <c r="BI79" s="170"/>
      <c r="BS79" s="170"/>
      <c r="CC79" s="170"/>
      <c r="CM79" s="170"/>
      <c r="CW79" s="170"/>
      <c r="DG79" s="170"/>
      <c r="DQ79" s="170"/>
      <c r="EA79" s="170"/>
      <c r="EK79" s="170"/>
      <c r="EU79" s="170"/>
      <c r="FE79" s="170"/>
      <c r="FO79" s="170"/>
      <c r="FY79" s="170"/>
      <c r="GI79" s="170"/>
      <c r="GS79" s="170"/>
      <c r="HC79" s="170"/>
      <c r="HM79" s="170"/>
      <c r="HW79" s="170"/>
    </row>
    <row r="80" spans="1:231" s="3" customFormat="1" x14ac:dyDescent="0.25">
      <c r="A80" s="170"/>
      <c r="K80" s="170"/>
      <c r="U80" s="170"/>
      <c r="AE80" s="170"/>
      <c r="AO80" s="170"/>
      <c r="AY80" s="170"/>
      <c r="AZ80" s="170"/>
      <c r="BA80" s="170"/>
      <c r="BB80" s="170"/>
      <c r="BC80" s="170"/>
      <c r="BD80" s="170"/>
      <c r="BE80" s="170"/>
      <c r="BF80" s="170"/>
      <c r="BI80" s="170"/>
      <c r="BS80" s="170"/>
      <c r="CC80" s="170"/>
      <c r="CM80" s="170"/>
      <c r="CW80" s="170"/>
      <c r="DG80" s="170"/>
      <c r="DQ80" s="170"/>
      <c r="EA80" s="170"/>
      <c r="EK80" s="170"/>
      <c r="EU80" s="170"/>
      <c r="FE80" s="170"/>
      <c r="FO80" s="170"/>
      <c r="FY80" s="170"/>
      <c r="GI80" s="170"/>
      <c r="GS80" s="170"/>
      <c r="HC80" s="170"/>
      <c r="HM80" s="170"/>
      <c r="HW80" s="170"/>
    </row>
    <row r="81" spans="1:231" s="3" customFormat="1" x14ac:dyDescent="0.25">
      <c r="A81" s="170"/>
      <c r="K81" s="170"/>
      <c r="U81" s="170"/>
      <c r="AE81" s="170"/>
      <c r="AO81" s="170"/>
      <c r="AY81" s="170"/>
      <c r="AZ81" s="170"/>
      <c r="BA81" s="170"/>
      <c r="BB81" s="170"/>
      <c r="BC81" s="170"/>
      <c r="BD81" s="170"/>
      <c r="BE81" s="170"/>
      <c r="BF81" s="170"/>
      <c r="BI81" s="170"/>
      <c r="BS81" s="170"/>
      <c r="CC81" s="170"/>
      <c r="CM81" s="170"/>
      <c r="CW81" s="170"/>
      <c r="DG81" s="170"/>
      <c r="DQ81" s="170"/>
      <c r="EA81" s="170"/>
      <c r="EK81" s="170"/>
      <c r="EU81" s="170"/>
      <c r="FE81" s="170"/>
      <c r="FO81" s="170"/>
      <c r="FY81" s="170"/>
      <c r="GI81" s="170"/>
      <c r="GS81" s="170"/>
      <c r="HC81" s="170"/>
      <c r="HM81" s="170"/>
      <c r="HW81" s="170"/>
    </row>
    <row r="82" spans="1:231" s="3" customFormat="1" x14ac:dyDescent="0.25">
      <c r="A82" s="170"/>
      <c r="K82" s="170"/>
      <c r="U82" s="170"/>
      <c r="AE82" s="170"/>
      <c r="AO82" s="170"/>
      <c r="AY82" s="170"/>
      <c r="AZ82" s="170"/>
      <c r="BA82" s="170"/>
      <c r="BB82" s="170"/>
      <c r="BC82" s="170"/>
      <c r="BD82" s="170"/>
      <c r="BE82" s="170"/>
      <c r="BF82" s="170"/>
      <c r="BI82" s="170"/>
      <c r="BS82" s="170"/>
      <c r="CC82" s="170"/>
      <c r="CM82" s="170"/>
      <c r="CW82" s="170"/>
      <c r="DG82" s="170"/>
      <c r="DQ82" s="170"/>
      <c r="EA82" s="170"/>
      <c r="EK82" s="170"/>
      <c r="EU82" s="170"/>
      <c r="FE82" s="170"/>
      <c r="FO82" s="170"/>
      <c r="FY82" s="170"/>
      <c r="GI82" s="170"/>
      <c r="GS82" s="170"/>
      <c r="HC82" s="170"/>
      <c r="HM82" s="170"/>
      <c r="HW82" s="170"/>
    </row>
    <row r="83" spans="1:231" s="3" customFormat="1" x14ac:dyDescent="0.25">
      <c r="A83" s="170"/>
      <c r="K83" s="170"/>
      <c r="U83" s="170"/>
      <c r="AE83" s="170"/>
      <c r="AO83" s="170"/>
      <c r="AY83" s="170"/>
      <c r="AZ83" s="170"/>
      <c r="BA83" s="170"/>
      <c r="BB83" s="170"/>
      <c r="BC83" s="170"/>
      <c r="BD83" s="170"/>
      <c r="BE83" s="170"/>
      <c r="BF83" s="170"/>
      <c r="BI83" s="170"/>
      <c r="BS83" s="170"/>
      <c r="CC83" s="170"/>
      <c r="CM83" s="170"/>
      <c r="CW83" s="170"/>
      <c r="DG83" s="170"/>
      <c r="DQ83" s="170"/>
      <c r="EA83" s="170"/>
      <c r="EK83" s="170"/>
      <c r="EU83" s="170"/>
      <c r="FE83" s="170"/>
      <c r="FO83" s="170"/>
      <c r="FY83" s="170"/>
      <c r="GI83" s="170"/>
      <c r="GS83" s="170"/>
      <c r="HC83" s="170"/>
      <c r="HM83" s="170"/>
      <c r="HW83" s="170"/>
    </row>
    <row r="84" spans="1:231" s="3" customFormat="1" x14ac:dyDescent="0.25">
      <c r="A84" s="170"/>
      <c r="K84" s="170"/>
      <c r="U84" s="170"/>
      <c r="AE84" s="170"/>
      <c r="AO84" s="170"/>
      <c r="AY84" s="170"/>
      <c r="AZ84" s="170"/>
      <c r="BA84" s="170"/>
      <c r="BB84" s="170"/>
      <c r="BC84" s="170"/>
      <c r="BD84" s="170"/>
      <c r="BE84" s="170"/>
      <c r="BF84" s="170"/>
      <c r="BI84" s="170"/>
      <c r="BS84" s="170"/>
      <c r="CC84" s="170"/>
      <c r="CM84" s="170"/>
      <c r="CW84" s="170"/>
      <c r="DG84" s="170"/>
      <c r="DQ84" s="170"/>
      <c r="EA84" s="170"/>
      <c r="EK84" s="170"/>
      <c r="EU84" s="170"/>
      <c r="FE84" s="170"/>
      <c r="FO84" s="170"/>
      <c r="FY84" s="170"/>
      <c r="GI84" s="170"/>
      <c r="GS84" s="170"/>
      <c r="HC84" s="170"/>
      <c r="HM84" s="170"/>
      <c r="HW84" s="170"/>
    </row>
    <row r="85" spans="1:231" s="3" customFormat="1" x14ac:dyDescent="0.25">
      <c r="A85" s="170"/>
      <c r="K85" s="170"/>
      <c r="U85" s="170"/>
      <c r="AE85" s="170"/>
      <c r="AO85" s="170"/>
      <c r="AY85" s="170"/>
      <c r="AZ85" s="170"/>
      <c r="BA85" s="170"/>
      <c r="BB85" s="170"/>
      <c r="BC85" s="170"/>
      <c r="BD85" s="170"/>
      <c r="BE85" s="170"/>
      <c r="BF85" s="170"/>
      <c r="BI85" s="170"/>
      <c r="BS85" s="170"/>
      <c r="CC85" s="170"/>
      <c r="CM85" s="170"/>
      <c r="CW85" s="170"/>
      <c r="DG85" s="170"/>
      <c r="DQ85" s="170"/>
      <c r="EA85" s="170"/>
      <c r="EK85" s="170"/>
      <c r="EU85" s="170"/>
      <c r="FE85" s="170"/>
      <c r="FO85" s="170"/>
      <c r="FY85" s="170"/>
      <c r="GI85" s="170"/>
      <c r="GS85" s="170"/>
      <c r="HC85" s="170"/>
      <c r="HM85" s="170"/>
      <c r="HW85" s="170"/>
    </row>
    <row r="86" spans="1:231" s="3" customFormat="1" x14ac:dyDescent="0.25">
      <c r="A86" s="170"/>
      <c r="K86" s="170"/>
      <c r="U86" s="170"/>
      <c r="AE86" s="170"/>
      <c r="AO86" s="170"/>
      <c r="AY86" s="170"/>
      <c r="AZ86" s="170"/>
      <c r="BA86" s="170"/>
      <c r="BB86" s="170"/>
      <c r="BC86" s="170"/>
      <c r="BD86" s="170"/>
      <c r="BE86" s="170"/>
      <c r="BF86" s="170"/>
      <c r="BI86" s="170"/>
      <c r="BS86" s="170"/>
      <c r="CC86" s="170"/>
      <c r="CM86" s="170"/>
      <c r="CW86" s="170"/>
      <c r="DG86" s="170"/>
      <c r="DQ86" s="170"/>
      <c r="EA86" s="170"/>
      <c r="EK86" s="170"/>
      <c r="EU86" s="170"/>
      <c r="FE86" s="170"/>
      <c r="FO86" s="170"/>
      <c r="FY86" s="170"/>
      <c r="GI86" s="170"/>
      <c r="GS86" s="170"/>
      <c r="HC86" s="170"/>
      <c r="HM86" s="170"/>
      <c r="HW86" s="170"/>
    </row>
    <row r="87" spans="1:231" s="3" customFormat="1" x14ac:dyDescent="0.25">
      <c r="A87" s="170"/>
      <c r="K87" s="170"/>
      <c r="U87" s="170"/>
      <c r="AE87" s="170"/>
      <c r="AO87" s="170"/>
      <c r="AY87" s="170"/>
      <c r="AZ87" s="170"/>
      <c r="BA87" s="170"/>
      <c r="BB87" s="170"/>
      <c r="BC87" s="170"/>
      <c r="BD87" s="170"/>
      <c r="BE87" s="170"/>
      <c r="BF87" s="170"/>
      <c r="BI87" s="170"/>
      <c r="BS87" s="170"/>
      <c r="CC87" s="170"/>
      <c r="CM87" s="170"/>
      <c r="CW87" s="170"/>
      <c r="DG87" s="170"/>
      <c r="DQ87" s="170"/>
      <c r="EA87" s="170"/>
      <c r="EK87" s="170"/>
      <c r="EU87" s="170"/>
      <c r="FE87" s="170"/>
      <c r="FO87" s="170"/>
      <c r="FY87" s="170"/>
      <c r="GI87" s="170"/>
      <c r="GS87" s="170"/>
      <c r="HC87" s="170"/>
      <c r="HM87" s="170"/>
      <c r="HW87" s="170"/>
    </row>
    <row r="88" spans="1:231" s="3" customFormat="1" x14ac:dyDescent="0.25">
      <c r="A88" s="170"/>
      <c r="K88" s="170"/>
      <c r="U88" s="170"/>
      <c r="AE88" s="170"/>
      <c r="AO88" s="170"/>
      <c r="AY88" s="170"/>
      <c r="AZ88" s="170"/>
      <c r="BA88" s="170"/>
      <c r="BB88" s="170"/>
      <c r="BC88" s="170"/>
      <c r="BD88" s="170"/>
      <c r="BE88" s="170"/>
      <c r="BF88" s="170"/>
      <c r="BI88" s="170"/>
      <c r="BS88" s="170"/>
      <c r="CC88" s="170"/>
      <c r="CM88" s="170"/>
      <c r="CW88" s="170"/>
      <c r="DG88" s="170"/>
      <c r="DQ88" s="170"/>
      <c r="EA88" s="170"/>
      <c r="EK88" s="170"/>
      <c r="EU88" s="170"/>
      <c r="FE88" s="170"/>
      <c r="FO88" s="170"/>
      <c r="FY88" s="170"/>
      <c r="GI88" s="170"/>
      <c r="GS88" s="170"/>
      <c r="HC88" s="170"/>
      <c r="HM88" s="170"/>
      <c r="HW88" s="170"/>
    </row>
    <row r="89" spans="1:231" s="3" customFormat="1" x14ac:dyDescent="0.25">
      <c r="A89" s="170"/>
      <c r="K89" s="170"/>
      <c r="U89" s="170"/>
      <c r="AE89" s="170"/>
      <c r="AO89" s="170"/>
      <c r="AY89" s="170"/>
      <c r="AZ89" s="170"/>
      <c r="BA89" s="170"/>
      <c r="BB89" s="170"/>
      <c r="BC89" s="170"/>
      <c r="BD89" s="170"/>
      <c r="BE89" s="170"/>
      <c r="BF89" s="170"/>
      <c r="BI89" s="170"/>
      <c r="BS89" s="170"/>
      <c r="CC89" s="170"/>
      <c r="CM89" s="170"/>
      <c r="CW89" s="170"/>
      <c r="DG89" s="170"/>
      <c r="DQ89" s="170"/>
      <c r="EA89" s="170"/>
      <c r="EK89" s="170"/>
      <c r="EU89" s="170"/>
      <c r="FE89" s="170"/>
      <c r="FO89" s="170"/>
      <c r="FY89" s="170"/>
      <c r="GI89" s="170"/>
      <c r="GS89" s="170"/>
      <c r="HC89" s="170"/>
      <c r="HM89" s="170"/>
      <c r="HW89" s="170"/>
    </row>
    <row r="90" spans="1:231" s="3" customFormat="1" x14ac:dyDescent="0.25">
      <c r="A90" s="170"/>
      <c r="K90" s="170"/>
      <c r="U90" s="170"/>
      <c r="AE90" s="170"/>
      <c r="AO90" s="170"/>
      <c r="AY90" s="170"/>
      <c r="AZ90" s="170"/>
      <c r="BA90" s="170"/>
      <c r="BB90" s="170"/>
      <c r="BC90" s="170"/>
      <c r="BD90" s="170"/>
      <c r="BE90" s="170"/>
      <c r="BF90" s="170"/>
      <c r="BI90" s="170"/>
      <c r="BS90" s="170"/>
      <c r="CC90" s="170"/>
      <c r="CM90" s="170"/>
      <c r="CW90" s="170"/>
      <c r="DG90" s="170"/>
      <c r="DQ90" s="170"/>
      <c r="EA90" s="170"/>
      <c r="EK90" s="170"/>
      <c r="EU90" s="170"/>
      <c r="FE90" s="170"/>
      <c r="FO90" s="170"/>
      <c r="FY90" s="170"/>
      <c r="GI90" s="170"/>
      <c r="GS90" s="170"/>
      <c r="HC90" s="170"/>
      <c r="HM90" s="170"/>
      <c r="HW90" s="170"/>
    </row>
    <row r="91" spans="1:231" s="3" customFormat="1" x14ac:dyDescent="0.25">
      <c r="A91" s="170"/>
      <c r="K91" s="170"/>
      <c r="U91" s="170"/>
      <c r="AE91" s="170"/>
      <c r="AO91" s="170"/>
      <c r="AY91" s="170"/>
      <c r="AZ91" s="170"/>
      <c r="BA91" s="170"/>
      <c r="BB91" s="170"/>
      <c r="BC91" s="170"/>
      <c r="BD91" s="170"/>
      <c r="BE91" s="170"/>
      <c r="BF91" s="170"/>
      <c r="BI91" s="170"/>
      <c r="BS91" s="170"/>
      <c r="CC91" s="170"/>
      <c r="CM91" s="170"/>
      <c r="CW91" s="170"/>
      <c r="DG91" s="170"/>
      <c r="DQ91" s="170"/>
      <c r="EA91" s="170"/>
      <c r="EK91" s="170"/>
      <c r="EU91" s="170"/>
      <c r="FE91" s="170"/>
      <c r="FO91" s="170"/>
      <c r="FY91" s="170"/>
      <c r="GI91" s="170"/>
      <c r="GS91" s="170"/>
      <c r="HC91" s="170"/>
      <c r="HM91" s="170"/>
      <c r="HW91" s="170"/>
    </row>
    <row r="92" spans="1:231" s="3" customFormat="1" x14ac:dyDescent="0.25">
      <c r="A92" s="170"/>
      <c r="K92" s="170"/>
      <c r="U92" s="170"/>
      <c r="AE92" s="170"/>
      <c r="AO92" s="170"/>
      <c r="AY92" s="170"/>
      <c r="AZ92" s="170"/>
      <c r="BA92" s="170"/>
      <c r="BB92" s="170"/>
      <c r="BC92" s="170"/>
      <c r="BD92" s="170"/>
      <c r="BE92" s="170"/>
      <c r="BF92" s="170"/>
      <c r="BI92" s="170"/>
      <c r="BS92" s="170"/>
      <c r="CC92" s="170"/>
      <c r="CM92" s="170"/>
      <c r="CW92" s="170"/>
      <c r="DG92" s="170"/>
      <c r="DQ92" s="170"/>
      <c r="EA92" s="170"/>
      <c r="EK92" s="170"/>
      <c r="EU92" s="170"/>
      <c r="FE92" s="170"/>
      <c r="FO92" s="170"/>
      <c r="FY92" s="170"/>
      <c r="GI92" s="170"/>
      <c r="GS92" s="170"/>
      <c r="HC92" s="170"/>
      <c r="HM92" s="170"/>
      <c r="HW92" s="170"/>
    </row>
    <row r="93" spans="1:231" s="3" customFormat="1" x14ac:dyDescent="0.25">
      <c r="A93" s="170"/>
      <c r="K93" s="170"/>
      <c r="U93" s="170"/>
      <c r="AE93" s="170"/>
      <c r="AO93" s="170"/>
      <c r="AY93" s="170"/>
      <c r="AZ93" s="170"/>
      <c r="BA93" s="170"/>
      <c r="BB93" s="170"/>
      <c r="BC93" s="170"/>
      <c r="BD93" s="170"/>
      <c r="BE93" s="170"/>
      <c r="BF93" s="170"/>
      <c r="BI93" s="170"/>
      <c r="BS93" s="170"/>
      <c r="CC93" s="170"/>
      <c r="CM93" s="170"/>
      <c r="CW93" s="170"/>
      <c r="DG93" s="170"/>
      <c r="DQ93" s="170"/>
      <c r="EA93" s="170"/>
      <c r="EK93" s="170"/>
      <c r="EU93" s="170"/>
      <c r="FE93" s="170"/>
      <c r="FO93" s="170"/>
      <c r="FY93" s="170"/>
      <c r="GI93" s="170"/>
      <c r="GS93" s="170"/>
      <c r="HC93" s="170"/>
      <c r="HM93" s="170"/>
      <c r="HW93" s="170"/>
    </row>
    <row r="94" spans="1:231" s="3" customFormat="1" x14ac:dyDescent="0.25">
      <c r="A94" s="170"/>
      <c r="K94" s="170"/>
      <c r="U94" s="170"/>
      <c r="AE94" s="170"/>
      <c r="AO94" s="170"/>
      <c r="AY94" s="170"/>
      <c r="AZ94" s="170"/>
      <c r="BA94" s="170"/>
      <c r="BB94" s="170"/>
      <c r="BC94" s="170"/>
      <c r="BD94" s="170"/>
      <c r="BE94" s="170"/>
      <c r="BF94" s="170"/>
      <c r="BI94" s="170"/>
      <c r="BS94" s="170"/>
      <c r="CC94" s="170"/>
      <c r="CM94" s="170"/>
      <c r="CW94" s="170"/>
      <c r="DG94" s="170"/>
      <c r="DQ94" s="170"/>
      <c r="EA94" s="170"/>
      <c r="EK94" s="170"/>
      <c r="EU94" s="170"/>
      <c r="FE94" s="170"/>
      <c r="FO94" s="170"/>
      <c r="FY94" s="170"/>
      <c r="GI94" s="170"/>
      <c r="GS94" s="170"/>
      <c r="HC94" s="170"/>
      <c r="HM94" s="170"/>
      <c r="HW94" s="170"/>
    </row>
    <row r="95" spans="1:231" s="3" customFormat="1" x14ac:dyDescent="0.25">
      <c r="A95" s="170"/>
      <c r="K95" s="170"/>
      <c r="U95" s="170"/>
      <c r="AE95" s="170"/>
      <c r="AO95" s="170"/>
      <c r="AY95" s="170"/>
      <c r="AZ95" s="170"/>
      <c r="BA95" s="170"/>
      <c r="BB95" s="170"/>
      <c r="BC95" s="170"/>
      <c r="BD95" s="170"/>
      <c r="BE95" s="170"/>
      <c r="BF95" s="170"/>
      <c r="BI95" s="170"/>
      <c r="BS95" s="170"/>
      <c r="CC95" s="170"/>
      <c r="CM95" s="170"/>
      <c r="CW95" s="170"/>
      <c r="DG95" s="170"/>
      <c r="DQ95" s="170"/>
      <c r="EA95" s="170"/>
      <c r="EK95" s="170"/>
      <c r="EU95" s="170"/>
      <c r="FE95" s="170"/>
      <c r="FO95" s="170"/>
      <c r="FY95" s="170"/>
      <c r="GI95" s="170"/>
      <c r="GS95" s="170"/>
      <c r="HC95" s="170"/>
      <c r="HM95" s="170"/>
      <c r="HW95" s="170"/>
    </row>
    <row r="96" spans="1:231" s="3" customFormat="1" x14ac:dyDescent="0.25">
      <c r="A96" s="170"/>
      <c r="K96" s="170"/>
      <c r="U96" s="170"/>
      <c r="AE96" s="170"/>
      <c r="AO96" s="170"/>
      <c r="AY96" s="170"/>
      <c r="AZ96" s="170"/>
      <c r="BA96" s="170"/>
      <c r="BB96" s="170"/>
      <c r="BC96" s="170"/>
      <c r="BD96" s="170"/>
      <c r="BE96" s="170"/>
      <c r="BF96" s="170"/>
      <c r="BI96" s="170"/>
      <c r="BS96" s="170"/>
      <c r="CC96" s="170"/>
      <c r="CM96" s="170"/>
      <c r="CW96" s="170"/>
      <c r="DG96" s="170"/>
      <c r="DQ96" s="170"/>
      <c r="EA96" s="170"/>
      <c r="EK96" s="170"/>
      <c r="EU96" s="170"/>
      <c r="FE96" s="170"/>
      <c r="FO96" s="170"/>
      <c r="FY96" s="170"/>
      <c r="GI96" s="170"/>
      <c r="GS96" s="170"/>
      <c r="HC96" s="170"/>
      <c r="HM96" s="170"/>
      <c r="HW96" s="170"/>
    </row>
    <row r="97" spans="1:231" s="3" customFormat="1" x14ac:dyDescent="0.25">
      <c r="A97" s="170"/>
      <c r="K97" s="170"/>
      <c r="U97" s="170"/>
      <c r="AE97" s="170"/>
      <c r="AO97" s="170"/>
      <c r="AY97" s="170"/>
      <c r="AZ97" s="170"/>
      <c r="BA97" s="170"/>
      <c r="BB97" s="170"/>
      <c r="BC97" s="170"/>
      <c r="BD97" s="170"/>
      <c r="BE97" s="170"/>
      <c r="BF97" s="170"/>
      <c r="BI97" s="170"/>
      <c r="BS97" s="170"/>
      <c r="CC97" s="170"/>
      <c r="CM97" s="170"/>
      <c r="CW97" s="170"/>
      <c r="DG97" s="170"/>
      <c r="DQ97" s="170"/>
      <c r="EA97" s="170"/>
      <c r="EK97" s="170"/>
      <c r="EU97" s="170"/>
      <c r="FE97" s="170"/>
      <c r="FO97" s="170"/>
      <c r="FY97" s="170"/>
      <c r="GI97" s="170"/>
      <c r="GS97" s="170"/>
      <c r="HC97" s="170"/>
      <c r="HM97" s="170"/>
      <c r="HW97" s="170"/>
    </row>
    <row r="98" spans="1:231" s="3" customFormat="1" x14ac:dyDescent="0.25">
      <c r="A98" s="170"/>
      <c r="K98" s="170"/>
      <c r="U98" s="170"/>
      <c r="AE98" s="170"/>
      <c r="AO98" s="170"/>
      <c r="AY98" s="170"/>
      <c r="AZ98" s="170"/>
      <c r="BA98" s="170"/>
      <c r="BB98" s="170"/>
      <c r="BC98" s="170"/>
      <c r="BD98" s="170"/>
      <c r="BE98" s="170"/>
      <c r="BF98" s="170"/>
      <c r="BI98" s="170"/>
      <c r="BS98" s="170"/>
      <c r="CC98" s="170"/>
      <c r="CM98" s="170"/>
      <c r="CW98" s="170"/>
      <c r="DG98" s="170"/>
      <c r="DQ98" s="170"/>
      <c r="EA98" s="170"/>
      <c r="EK98" s="170"/>
      <c r="EU98" s="170"/>
      <c r="FE98" s="170"/>
      <c r="FO98" s="170"/>
      <c r="FY98" s="170"/>
      <c r="GI98" s="170"/>
      <c r="GS98" s="170"/>
      <c r="HC98" s="170"/>
      <c r="HM98" s="170"/>
      <c r="HW98" s="170"/>
    </row>
    <row r="99" spans="1:231" s="3" customFormat="1" x14ac:dyDescent="0.25">
      <c r="A99" s="170"/>
      <c r="K99" s="170"/>
      <c r="U99" s="170"/>
      <c r="AE99" s="170"/>
      <c r="AO99" s="170"/>
      <c r="AY99" s="170"/>
      <c r="AZ99" s="170"/>
      <c r="BA99" s="170"/>
      <c r="BB99" s="170"/>
      <c r="BC99" s="170"/>
      <c r="BD99" s="170"/>
      <c r="BE99" s="170"/>
      <c r="BF99" s="170"/>
      <c r="BI99" s="170"/>
      <c r="BS99" s="170"/>
      <c r="CC99" s="170"/>
      <c r="CM99" s="170"/>
      <c r="CW99" s="170"/>
      <c r="DG99" s="170"/>
      <c r="DQ99" s="170"/>
      <c r="EA99" s="170"/>
      <c r="EK99" s="170"/>
      <c r="EU99" s="170"/>
      <c r="FE99" s="170"/>
      <c r="FO99" s="170"/>
      <c r="FY99" s="170"/>
      <c r="GI99" s="170"/>
      <c r="GS99" s="170"/>
      <c r="HC99" s="170"/>
      <c r="HM99" s="170"/>
      <c r="HW99" s="170"/>
    </row>
    <row r="100" spans="1:231" s="3" customFormat="1" x14ac:dyDescent="0.25">
      <c r="A100" s="170"/>
      <c r="K100" s="170"/>
      <c r="U100" s="170"/>
      <c r="AE100" s="170"/>
      <c r="AO100" s="170"/>
      <c r="AY100" s="170"/>
      <c r="AZ100" s="170"/>
      <c r="BA100" s="170"/>
      <c r="BB100" s="170"/>
      <c r="BC100" s="170"/>
      <c r="BD100" s="170"/>
      <c r="BE100" s="170"/>
      <c r="BF100" s="170"/>
      <c r="BI100" s="170"/>
      <c r="BS100" s="170"/>
      <c r="CC100" s="170"/>
      <c r="CM100" s="170"/>
      <c r="CW100" s="170"/>
      <c r="DG100" s="170"/>
      <c r="DQ100" s="170"/>
      <c r="EA100" s="170"/>
      <c r="EK100" s="170"/>
      <c r="EU100" s="170"/>
      <c r="FE100" s="170"/>
      <c r="FO100" s="170"/>
      <c r="FY100" s="170"/>
      <c r="GI100" s="170"/>
      <c r="GS100" s="170"/>
      <c r="HC100" s="170"/>
      <c r="HM100" s="170"/>
      <c r="HW100" s="170"/>
    </row>
    <row r="101" spans="1:231" s="3" customFormat="1" x14ac:dyDescent="0.25">
      <c r="A101" s="170"/>
      <c r="K101" s="170"/>
      <c r="U101" s="170"/>
      <c r="AE101" s="170"/>
      <c r="AO101" s="170"/>
      <c r="AY101" s="170"/>
      <c r="AZ101" s="170"/>
      <c r="BA101" s="170"/>
      <c r="BB101" s="170"/>
      <c r="BC101" s="170"/>
      <c r="BD101" s="170"/>
      <c r="BE101" s="170"/>
      <c r="BF101" s="170"/>
      <c r="BI101" s="170"/>
      <c r="BS101" s="170"/>
      <c r="CC101" s="170"/>
      <c r="CM101" s="170"/>
      <c r="CW101" s="170"/>
      <c r="DG101" s="170"/>
      <c r="DQ101" s="170"/>
      <c r="EA101" s="170"/>
      <c r="EK101" s="170"/>
      <c r="EU101" s="170"/>
      <c r="FE101" s="170"/>
      <c r="FO101" s="170"/>
      <c r="FY101" s="170"/>
      <c r="GI101" s="170"/>
      <c r="GS101" s="170"/>
      <c r="HC101" s="170"/>
      <c r="HM101" s="170"/>
      <c r="HW101" s="170"/>
    </row>
    <row r="102" spans="1:231" s="3" customFormat="1" x14ac:dyDescent="0.25">
      <c r="A102" s="170"/>
      <c r="K102" s="170"/>
      <c r="U102" s="170"/>
      <c r="AE102" s="170"/>
      <c r="AO102" s="170"/>
      <c r="AY102" s="170"/>
      <c r="AZ102" s="170"/>
      <c r="BA102" s="170"/>
      <c r="BB102" s="170"/>
      <c r="BC102" s="170"/>
      <c r="BD102" s="170"/>
      <c r="BE102" s="170"/>
      <c r="BF102" s="170"/>
      <c r="BI102" s="170"/>
      <c r="BS102" s="170"/>
      <c r="CC102" s="170"/>
      <c r="CM102" s="170"/>
      <c r="CW102" s="170"/>
      <c r="DG102" s="170"/>
      <c r="DQ102" s="170"/>
      <c r="EA102" s="170"/>
      <c r="EK102" s="170"/>
      <c r="EU102" s="170"/>
      <c r="FE102" s="170"/>
      <c r="FO102" s="170"/>
      <c r="FY102" s="170"/>
      <c r="GI102" s="170"/>
      <c r="GS102" s="170"/>
      <c r="HC102" s="170"/>
      <c r="HM102" s="170"/>
      <c r="HW102" s="170"/>
    </row>
    <row r="103" spans="1:231" s="3" customFormat="1" x14ac:dyDescent="0.25">
      <c r="A103" s="170"/>
      <c r="K103" s="170"/>
      <c r="U103" s="170"/>
      <c r="AE103" s="170"/>
      <c r="AO103" s="170"/>
      <c r="AY103" s="170"/>
      <c r="AZ103" s="170"/>
      <c r="BA103" s="170"/>
      <c r="BB103" s="170"/>
      <c r="BC103" s="170"/>
      <c r="BD103" s="170"/>
      <c r="BE103" s="170"/>
      <c r="BF103" s="170"/>
      <c r="BI103" s="170"/>
      <c r="BS103" s="170"/>
      <c r="CC103" s="170"/>
      <c r="CM103" s="170"/>
      <c r="CW103" s="170"/>
      <c r="DG103" s="170"/>
      <c r="DQ103" s="170"/>
      <c r="EA103" s="170"/>
      <c r="EK103" s="170"/>
      <c r="EU103" s="170"/>
      <c r="FE103" s="170"/>
      <c r="FO103" s="170"/>
      <c r="FY103" s="170"/>
      <c r="GI103" s="170"/>
      <c r="GS103" s="170"/>
      <c r="HC103" s="170"/>
      <c r="HM103" s="170"/>
      <c r="HW103" s="170"/>
    </row>
    <row r="104" spans="1:231" s="3" customFormat="1" x14ac:dyDescent="0.25">
      <c r="A104" s="170"/>
      <c r="K104" s="170"/>
      <c r="U104" s="170"/>
      <c r="AE104" s="170"/>
      <c r="AO104" s="170"/>
      <c r="AY104" s="170"/>
      <c r="AZ104" s="170"/>
      <c r="BA104" s="170"/>
      <c r="BB104" s="170"/>
      <c r="BC104" s="170"/>
      <c r="BD104" s="170"/>
      <c r="BE104" s="170"/>
      <c r="BF104" s="170"/>
      <c r="BI104" s="170"/>
      <c r="BS104" s="170"/>
      <c r="CC104" s="170"/>
      <c r="CM104" s="170"/>
      <c r="CW104" s="170"/>
      <c r="DG104" s="170"/>
      <c r="DQ104" s="170"/>
      <c r="EA104" s="170"/>
      <c r="EK104" s="170"/>
      <c r="EU104" s="170"/>
      <c r="FE104" s="170"/>
      <c r="FO104" s="170"/>
      <c r="FY104" s="170"/>
      <c r="GI104" s="170"/>
      <c r="GS104" s="170"/>
      <c r="HC104" s="170"/>
      <c r="HM104" s="170"/>
      <c r="HW104" s="170"/>
    </row>
    <row r="105" spans="1:231" s="3" customFormat="1" x14ac:dyDescent="0.25">
      <c r="A105" s="170"/>
      <c r="K105" s="170"/>
      <c r="U105" s="170"/>
      <c r="AE105" s="170"/>
      <c r="AO105" s="170"/>
      <c r="AY105" s="170"/>
      <c r="AZ105" s="170"/>
      <c r="BA105" s="170"/>
      <c r="BB105" s="170"/>
      <c r="BC105" s="170"/>
      <c r="BD105" s="170"/>
      <c r="BE105" s="170"/>
      <c r="BF105" s="170"/>
      <c r="BI105" s="170"/>
      <c r="BS105" s="170"/>
      <c r="CC105" s="170"/>
      <c r="CM105" s="170"/>
      <c r="CW105" s="170"/>
      <c r="DG105" s="170"/>
      <c r="DQ105" s="170"/>
      <c r="EA105" s="170"/>
      <c r="EK105" s="170"/>
      <c r="EU105" s="170"/>
      <c r="FE105" s="170"/>
      <c r="FO105" s="170"/>
      <c r="FY105" s="170"/>
      <c r="GI105" s="170"/>
      <c r="GS105" s="170"/>
      <c r="HC105" s="170"/>
      <c r="HM105" s="170"/>
      <c r="HW105" s="170"/>
    </row>
    <row r="106" spans="1:231" s="3" customFormat="1" x14ac:dyDescent="0.25">
      <c r="A106" s="170"/>
      <c r="K106" s="170"/>
      <c r="U106" s="170"/>
      <c r="AE106" s="170"/>
      <c r="AO106" s="170"/>
      <c r="AY106" s="170"/>
      <c r="AZ106" s="170"/>
      <c r="BA106" s="170"/>
      <c r="BB106" s="170"/>
      <c r="BC106" s="170"/>
      <c r="BD106" s="170"/>
      <c r="BE106" s="170"/>
      <c r="BF106" s="170"/>
      <c r="BI106" s="170"/>
      <c r="BS106" s="170"/>
      <c r="CC106" s="170"/>
      <c r="CM106" s="170"/>
      <c r="CW106" s="170"/>
      <c r="DG106" s="170"/>
      <c r="DQ106" s="170"/>
      <c r="EA106" s="170"/>
      <c r="EK106" s="170"/>
      <c r="EU106" s="170"/>
      <c r="FE106" s="170"/>
      <c r="FO106" s="170"/>
      <c r="FY106" s="170"/>
      <c r="GI106" s="170"/>
      <c r="GS106" s="170"/>
      <c r="HC106" s="170"/>
      <c r="HM106" s="170"/>
      <c r="HW106" s="170"/>
    </row>
    <row r="107" spans="1:231" s="3" customFormat="1" x14ac:dyDescent="0.25">
      <c r="A107" s="170"/>
      <c r="K107" s="170"/>
      <c r="U107" s="170"/>
      <c r="AE107" s="170"/>
      <c r="AO107" s="170"/>
      <c r="AY107" s="170"/>
      <c r="AZ107" s="170"/>
      <c r="BA107" s="170"/>
      <c r="BB107" s="170"/>
      <c r="BC107" s="170"/>
      <c r="BD107" s="170"/>
      <c r="BE107" s="170"/>
      <c r="BF107" s="170"/>
      <c r="BI107" s="170"/>
      <c r="BS107" s="170"/>
      <c r="CC107" s="170"/>
      <c r="CM107" s="170"/>
      <c r="CW107" s="170"/>
      <c r="DG107" s="170"/>
      <c r="DQ107" s="170"/>
      <c r="EA107" s="170"/>
      <c r="EK107" s="170"/>
      <c r="EU107" s="170"/>
      <c r="FE107" s="170"/>
      <c r="FO107" s="170"/>
      <c r="FY107" s="170"/>
      <c r="GI107" s="170"/>
      <c r="GS107" s="170"/>
      <c r="HC107" s="170"/>
      <c r="HM107" s="170"/>
      <c r="HW107" s="170"/>
    </row>
    <row r="108" spans="1:231" s="3" customFormat="1" x14ac:dyDescent="0.25">
      <c r="A108" s="170"/>
      <c r="K108" s="170"/>
      <c r="U108" s="170"/>
      <c r="AE108" s="170"/>
      <c r="AO108" s="170"/>
      <c r="AY108" s="170"/>
      <c r="AZ108" s="170"/>
      <c r="BA108" s="170"/>
      <c r="BB108" s="170"/>
      <c r="BC108" s="170"/>
      <c r="BD108" s="170"/>
      <c r="BE108" s="170"/>
      <c r="BF108" s="170"/>
      <c r="BI108" s="170"/>
      <c r="BS108" s="170"/>
      <c r="CC108" s="170"/>
      <c r="CM108" s="170"/>
      <c r="CW108" s="170"/>
      <c r="DG108" s="170"/>
      <c r="DQ108" s="170"/>
      <c r="EA108" s="170"/>
      <c r="EK108" s="170"/>
      <c r="EU108" s="170"/>
      <c r="FE108" s="170"/>
      <c r="FO108" s="170"/>
      <c r="FY108" s="170"/>
      <c r="GI108" s="170"/>
      <c r="GS108" s="170"/>
      <c r="HC108" s="170"/>
      <c r="HM108" s="170"/>
      <c r="HW108" s="170"/>
    </row>
    <row r="109" spans="1:231" s="3" customFormat="1" x14ac:dyDescent="0.25">
      <c r="A109" s="170"/>
      <c r="K109" s="170"/>
      <c r="U109" s="170"/>
      <c r="AE109" s="170"/>
      <c r="AO109" s="170"/>
      <c r="AY109" s="170"/>
      <c r="AZ109" s="170"/>
      <c r="BA109" s="170"/>
      <c r="BB109" s="170"/>
      <c r="BC109" s="170"/>
      <c r="BD109" s="170"/>
      <c r="BE109" s="170"/>
      <c r="BF109" s="170"/>
      <c r="BI109" s="170"/>
      <c r="BS109" s="170"/>
      <c r="CC109" s="170"/>
      <c r="CM109" s="170"/>
      <c r="CW109" s="170"/>
      <c r="DG109" s="170"/>
      <c r="DQ109" s="170"/>
      <c r="EA109" s="170"/>
      <c r="EK109" s="170"/>
      <c r="EU109" s="170"/>
      <c r="FE109" s="170"/>
      <c r="FO109" s="170"/>
      <c r="FY109" s="170"/>
      <c r="GI109" s="170"/>
      <c r="GS109" s="170"/>
      <c r="HC109" s="170"/>
      <c r="HM109" s="170"/>
      <c r="HW109" s="170"/>
    </row>
    <row r="110" spans="1:231" s="3" customFormat="1" x14ac:dyDescent="0.25">
      <c r="A110" s="170"/>
      <c r="K110" s="170"/>
      <c r="U110" s="170"/>
      <c r="AE110" s="170"/>
      <c r="AO110" s="170"/>
      <c r="AY110" s="170"/>
      <c r="AZ110" s="170"/>
      <c r="BA110" s="170"/>
      <c r="BB110" s="170"/>
      <c r="BC110" s="170"/>
      <c r="BD110" s="170"/>
      <c r="BE110" s="170"/>
      <c r="BF110" s="170"/>
      <c r="BI110" s="170"/>
      <c r="BS110" s="170"/>
      <c r="CC110" s="170"/>
      <c r="CM110" s="170"/>
      <c r="CW110" s="170"/>
      <c r="DG110" s="170"/>
      <c r="DQ110" s="170"/>
      <c r="EA110" s="170"/>
      <c r="EK110" s="170"/>
      <c r="EU110" s="170"/>
      <c r="FE110" s="170"/>
      <c r="FO110" s="170"/>
      <c r="FY110" s="170"/>
      <c r="GI110" s="170"/>
      <c r="GS110" s="170"/>
      <c r="HC110" s="170"/>
      <c r="HM110" s="170"/>
      <c r="HW110" s="170"/>
    </row>
    <row r="111" spans="1:231" s="3" customFormat="1" x14ac:dyDescent="0.25">
      <c r="A111" s="170"/>
      <c r="K111" s="170"/>
      <c r="U111" s="170"/>
      <c r="AE111" s="170"/>
      <c r="AO111" s="170"/>
      <c r="AY111" s="170"/>
      <c r="AZ111" s="170"/>
      <c r="BA111" s="170"/>
      <c r="BB111" s="170"/>
      <c r="BC111" s="170"/>
      <c r="BD111" s="170"/>
      <c r="BE111" s="170"/>
      <c r="BF111" s="170"/>
      <c r="BI111" s="170"/>
      <c r="BS111" s="170"/>
      <c r="CC111" s="170"/>
      <c r="CM111" s="170"/>
      <c r="CW111" s="170"/>
      <c r="DG111" s="170"/>
      <c r="DQ111" s="170"/>
      <c r="EA111" s="170"/>
      <c r="EK111" s="170"/>
      <c r="EU111" s="170"/>
      <c r="FE111" s="170"/>
      <c r="FO111" s="170"/>
      <c r="FY111" s="170"/>
      <c r="GI111" s="170"/>
      <c r="GS111" s="170"/>
      <c r="HC111" s="170"/>
      <c r="HM111" s="170"/>
      <c r="HW111" s="170"/>
    </row>
    <row r="112" spans="1:231" s="3" customFormat="1" x14ac:dyDescent="0.25">
      <c r="A112" s="170"/>
      <c r="K112" s="170"/>
      <c r="U112" s="170"/>
      <c r="AE112" s="170"/>
      <c r="AO112" s="170"/>
      <c r="AY112" s="170"/>
      <c r="AZ112" s="170"/>
      <c r="BA112" s="170"/>
      <c r="BB112" s="170"/>
      <c r="BC112" s="170"/>
      <c r="BD112" s="170"/>
      <c r="BE112" s="170"/>
      <c r="BF112" s="170"/>
      <c r="BI112" s="170"/>
      <c r="BS112" s="170"/>
      <c r="CC112" s="170"/>
      <c r="CM112" s="170"/>
      <c r="CW112" s="170"/>
      <c r="DG112" s="170"/>
      <c r="DQ112" s="170"/>
      <c r="EA112" s="170"/>
      <c r="EK112" s="170"/>
      <c r="EU112" s="170"/>
      <c r="FE112" s="170"/>
      <c r="FO112" s="170"/>
      <c r="FY112" s="170"/>
      <c r="GI112" s="170"/>
      <c r="GS112" s="170"/>
      <c r="HC112" s="170"/>
      <c r="HM112" s="170"/>
      <c r="HW112" s="170"/>
    </row>
    <row r="113" spans="1:231" s="3" customFormat="1" x14ac:dyDescent="0.25">
      <c r="A113" s="170"/>
      <c r="K113" s="170"/>
      <c r="U113" s="170"/>
      <c r="AE113" s="170"/>
      <c r="AO113" s="170"/>
      <c r="AY113" s="170"/>
      <c r="AZ113" s="170"/>
      <c r="BA113" s="170"/>
      <c r="BB113" s="170"/>
      <c r="BC113" s="170"/>
      <c r="BD113" s="170"/>
      <c r="BE113" s="170"/>
      <c r="BF113" s="170"/>
      <c r="BI113" s="170"/>
      <c r="BS113" s="170"/>
      <c r="CC113" s="170"/>
      <c r="CM113" s="170"/>
      <c r="CW113" s="170"/>
      <c r="DG113" s="170"/>
      <c r="DQ113" s="170"/>
      <c r="EA113" s="170"/>
      <c r="EK113" s="170"/>
      <c r="EU113" s="170"/>
      <c r="FE113" s="170"/>
      <c r="FO113" s="170"/>
      <c r="FY113" s="170"/>
      <c r="GI113" s="170"/>
      <c r="GS113" s="170"/>
      <c r="HC113" s="170"/>
      <c r="HM113" s="170"/>
      <c r="HW113" s="170"/>
    </row>
    <row r="114" spans="1:231" s="3" customFormat="1" x14ac:dyDescent="0.25">
      <c r="A114" s="170"/>
      <c r="K114" s="170"/>
      <c r="U114" s="170"/>
      <c r="AE114" s="170"/>
      <c r="AO114" s="170"/>
      <c r="AY114" s="170"/>
      <c r="AZ114" s="170"/>
      <c r="BA114" s="170"/>
      <c r="BB114" s="170"/>
      <c r="BC114" s="170"/>
      <c r="BD114" s="170"/>
      <c r="BE114" s="170"/>
      <c r="BF114" s="170"/>
      <c r="BI114" s="170"/>
      <c r="BS114" s="170"/>
      <c r="CC114" s="170"/>
      <c r="CM114" s="170"/>
      <c r="CW114" s="170"/>
      <c r="DG114" s="170"/>
      <c r="DQ114" s="170"/>
      <c r="EA114" s="170"/>
      <c r="EK114" s="170"/>
      <c r="EU114" s="170"/>
      <c r="FE114" s="170"/>
      <c r="FO114" s="170"/>
      <c r="FY114" s="170"/>
      <c r="GI114" s="170"/>
      <c r="GS114" s="170"/>
      <c r="HC114" s="170"/>
      <c r="HM114" s="170"/>
      <c r="HW114" s="170"/>
    </row>
    <row r="115" spans="1:231" s="3" customFormat="1" x14ac:dyDescent="0.25">
      <c r="A115" s="170"/>
      <c r="K115" s="170"/>
      <c r="U115" s="170"/>
      <c r="AE115" s="170"/>
      <c r="AO115" s="170"/>
      <c r="AY115" s="170"/>
      <c r="AZ115" s="170"/>
      <c r="BA115" s="170"/>
      <c r="BB115" s="170"/>
      <c r="BC115" s="170"/>
      <c r="BD115" s="170"/>
      <c r="BE115" s="170"/>
      <c r="BF115" s="170"/>
      <c r="BI115" s="170"/>
      <c r="BS115" s="170"/>
      <c r="CC115" s="170"/>
      <c r="CM115" s="170"/>
      <c r="CW115" s="170"/>
      <c r="DG115" s="170"/>
      <c r="DQ115" s="170"/>
      <c r="EA115" s="170"/>
      <c r="EK115" s="170"/>
      <c r="EU115" s="170"/>
      <c r="FE115" s="170"/>
      <c r="FO115" s="170"/>
      <c r="FY115" s="170"/>
      <c r="GI115" s="170"/>
      <c r="GS115" s="170"/>
      <c r="HC115" s="170"/>
      <c r="HM115" s="170"/>
      <c r="HW115" s="170"/>
    </row>
    <row r="116" spans="1:231" s="3" customFormat="1" x14ac:dyDescent="0.25">
      <c r="A116" s="170"/>
      <c r="K116" s="170"/>
      <c r="U116" s="170"/>
      <c r="AE116" s="170"/>
      <c r="AO116" s="170"/>
      <c r="AY116" s="170"/>
      <c r="AZ116" s="170"/>
      <c r="BA116" s="170"/>
      <c r="BB116" s="170"/>
      <c r="BC116" s="170"/>
      <c r="BD116" s="170"/>
      <c r="BE116" s="170"/>
      <c r="BF116" s="170"/>
      <c r="BI116" s="170"/>
      <c r="BS116" s="170"/>
      <c r="CC116" s="170"/>
      <c r="CM116" s="170"/>
      <c r="CW116" s="170"/>
      <c r="DG116" s="170"/>
      <c r="DQ116" s="170"/>
      <c r="EA116" s="170"/>
      <c r="EK116" s="170"/>
      <c r="EU116" s="170"/>
      <c r="FE116" s="170"/>
      <c r="FO116" s="170"/>
      <c r="FY116" s="170"/>
      <c r="GI116" s="170"/>
      <c r="GS116" s="170"/>
      <c r="HC116" s="170"/>
      <c r="HM116" s="170"/>
      <c r="HW116" s="170"/>
    </row>
    <row r="117" spans="1:231" s="3" customFormat="1" x14ac:dyDescent="0.25">
      <c r="A117" s="170"/>
      <c r="K117" s="170"/>
      <c r="U117" s="170"/>
      <c r="AE117" s="170"/>
      <c r="AO117" s="170"/>
      <c r="AY117" s="170"/>
      <c r="AZ117" s="170"/>
      <c r="BA117" s="170"/>
      <c r="BB117" s="170"/>
      <c r="BC117" s="170"/>
      <c r="BD117" s="170"/>
      <c r="BE117" s="170"/>
      <c r="BF117" s="170"/>
      <c r="BI117" s="170"/>
      <c r="BS117" s="170"/>
      <c r="CC117" s="170"/>
      <c r="CM117" s="170"/>
      <c r="CW117" s="170"/>
      <c r="DG117" s="170"/>
      <c r="DQ117" s="170"/>
      <c r="EA117" s="170"/>
      <c r="EK117" s="170"/>
      <c r="EU117" s="170"/>
      <c r="FE117" s="170"/>
      <c r="FO117" s="170"/>
      <c r="FY117" s="170"/>
      <c r="GI117" s="170"/>
      <c r="GS117" s="170"/>
      <c r="HC117" s="170"/>
      <c r="HM117" s="170"/>
      <c r="HW117" s="170"/>
    </row>
    <row r="118" spans="1:231" s="3" customFormat="1" x14ac:dyDescent="0.25">
      <c r="A118" s="170"/>
      <c r="K118" s="170"/>
      <c r="U118" s="170"/>
      <c r="AE118" s="170"/>
      <c r="AO118" s="170"/>
      <c r="AY118" s="170"/>
      <c r="AZ118" s="170"/>
      <c r="BA118" s="170"/>
      <c r="BB118" s="170"/>
      <c r="BC118" s="170"/>
      <c r="BD118" s="170"/>
      <c r="BE118" s="170"/>
      <c r="BF118" s="170"/>
      <c r="BI118" s="170"/>
      <c r="BS118" s="170"/>
      <c r="CC118" s="170"/>
      <c r="CM118" s="170"/>
      <c r="CW118" s="170"/>
      <c r="DG118" s="170"/>
      <c r="DQ118" s="170"/>
      <c r="EA118" s="170"/>
      <c r="EK118" s="170"/>
      <c r="EU118" s="170"/>
      <c r="FE118" s="170"/>
      <c r="FO118" s="170"/>
      <c r="FY118" s="170"/>
      <c r="GI118" s="170"/>
      <c r="GS118" s="170"/>
      <c r="HC118" s="170"/>
      <c r="HM118" s="170"/>
      <c r="HW118" s="170"/>
    </row>
    <row r="119" spans="1:231" s="3" customFormat="1" x14ac:dyDescent="0.25">
      <c r="A119" s="170"/>
      <c r="K119" s="170"/>
      <c r="U119" s="170"/>
      <c r="AE119" s="170"/>
      <c r="AO119" s="170"/>
      <c r="AY119" s="170"/>
      <c r="AZ119" s="170"/>
      <c r="BA119" s="170"/>
      <c r="BB119" s="170"/>
      <c r="BC119" s="170"/>
      <c r="BD119" s="170"/>
      <c r="BE119" s="170"/>
      <c r="BF119" s="170"/>
      <c r="BI119" s="170"/>
      <c r="BS119" s="170"/>
      <c r="CC119" s="170"/>
      <c r="CM119" s="170"/>
      <c r="CW119" s="170"/>
      <c r="DG119" s="170"/>
      <c r="DQ119" s="170"/>
      <c r="EA119" s="170"/>
      <c r="EK119" s="170"/>
      <c r="EU119" s="170"/>
      <c r="FE119" s="170"/>
      <c r="FO119" s="170"/>
      <c r="FY119" s="170"/>
      <c r="GI119" s="170"/>
      <c r="GS119" s="170"/>
      <c r="HC119" s="170"/>
      <c r="HM119" s="170"/>
      <c r="HW119" s="170"/>
    </row>
    <row r="120" spans="1:231" s="3" customFormat="1" x14ac:dyDescent="0.25">
      <c r="A120" s="170"/>
      <c r="K120" s="170"/>
      <c r="U120" s="170"/>
      <c r="AE120" s="170"/>
      <c r="AO120" s="170"/>
      <c r="AY120" s="170"/>
      <c r="AZ120" s="170"/>
      <c r="BA120" s="170"/>
      <c r="BB120" s="170"/>
      <c r="BC120" s="170"/>
      <c r="BD120" s="170"/>
      <c r="BE120" s="170"/>
      <c r="BF120" s="170"/>
      <c r="BI120" s="170"/>
      <c r="BS120" s="170"/>
      <c r="CC120" s="170"/>
      <c r="CM120" s="170"/>
      <c r="CW120" s="170"/>
      <c r="DG120" s="170"/>
      <c r="DQ120" s="170"/>
      <c r="EA120" s="170"/>
      <c r="EK120" s="170"/>
      <c r="EU120" s="170"/>
      <c r="FE120" s="170"/>
      <c r="FO120" s="170"/>
      <c r="FY120" s="170"/>
      <c r="GI120" s="170"/>
      <c r="GS120" s="170"/>
      <c r="HC120" s="170"/>
      <c r="HM120" s="170"/>
      <c r="HW120" s="170"/>
    </row>
    <row r="121" spans="1:231" s="3" customFormat="1" x14ac:dyDescent="0.25">
      <c r="A121" s="170"/>
      <c r="K121" s="170"/>
      <c r="U121" s="170"/>
      <c r="AE121" s="170"/>
      <c r="AO121" s="170"/>
      <c r="AY121" s="170"/>
      <c r="AZ121" s="170"/>
      <c r="BA121" s="170"/>
      <c r="BB121" s="170"/>
      <c r="BC121" s="170"/>
      <c r="BD121" s="170"/>
      <c r="BE121" s="170"/>
      <c r="BF121" s="170"/>
      <c r="BI121" s="170"/>
      <c r="BS121" s="170"/>
      <c r="CC121" s="170"/>
      <c r="CM121" s="170"/>
      <c r="CW121" s="170"/>
      <c r="DG121" s="170"/>
      <c r="DQ121" s="170"/>
      <c r="EA121" s="170"/>
      <c r="EK121" s="170"/>
      <c r="EU121" s="170"/>
      <c r="FE121" s="170"/>
      <c r="FO121" s="170"/>
      <c r="FY121" s="170"/>
      <c r="GI121" s="170"/>
      <c r="GS121" s="170"/>
      <c r="HC121" s="170"/>
      <c r="HM121" s="170"/>
      <c r="HW121" s="170"/>
    </row>
    <row r="122" spans="1:231" s="3" customFormat="1" x14ac:dyDescent="0.25">
      <c r="A122" s="170"/>
      <c r="K122" s="170"/>
      <c r="U122" s="170"/>
      <c r="AE122" s="170"/>
      <c r="AO122" s="170"/>
      <c r="AY122" s="170"/>
      <c r="AZ122" s="170"/>
      <c r="BA122" s="170"/>
      <c r="BB122" s="170"/>
      <c r="BC122" s="170"/>
      <c r="BD122" s="170"/>
      <c r="BE122" s="170"/>
      <c r="BF122" s="170"/>
      <c r="BI122" s="170"/>
      <c r="BS122" s="170"/>
      <c r="CC122" s="170"/>
      <c r="CM122" s="170"/>
      <c r="CW122" s="170"/>
      <c r="DG122" s="170"/>
      <c r="DQ122" s="170"/>
      <c r="EA122" s="170"/>
      <c r="EK122" s="170"/>
      <c r="EU122" s="170"/>
      <c r="FE122" s="170"/>
      <c r="FO122" s="170"/>
      <c r="FY122" s="170"/>
      <c r="GI122" s="170"/>
      <c r="GS122" s="170"/>
      <c r="HC122" s="170"/>
      <c r="HM122" s="170"/>
      <c r="HW122" s="170"/>
    </row>
    <row r="123" spans="1:231" s="3" customFormat="1" x14ac:dyDescent="0.25">
      <c r="A123" s="170"/>
      <c r="K123" s="170"/>
      <c r="U123" s="170"/>
      <c r="AE123" s="170"/>
      <c r="AO123" s="170"/>
      <c r="AY123" s="170"/>
      <c r="AZ123" s="170"/>
      <c r="BA123" s="170"/>
      <c r="BB123" s="170"/>
      <c r="BC123" s="170"/>
      <c r="BD123" s="170"/>
      <c r="BE123" s="170"/>
      <c r="BF123" s="170"/>
      <c r="BI123" s="170"/>
      <c r="BS123" s="170"/>
      <c r="CC123" s="170"/>
      <c r="CM123" s="170"/>
      <c r="CW123" s="170"/>
      <c r="DG123" s="170"/>
      <c r="DQ123" s="170"/>
      <c r="EA123" s="170"/>
      <c r="EK123" s="170"/>
      <c r="EU123" s="170"/>
      <c r="FE123" s="170"/>
      <c r="FO123" s="170"/>
      <c r="FY123" s="170"/>
      <c r="GI123" s="170"/>
      <c r="GS123" s="170"/>
      <c r="HC123" s="170"/>
      <c r="HM123" s="170"/>
      <c r="HW123" s="170"/>
    </row>
    <row r="124" spans="1:231" s="3" customFormat="1" x14ac:dyDescent="0.25">
      <c r="A124" s="170"/>
      <c r="K124" s="170"/>
      <c r="U124" s="170"/>
      <c r="AE124" s="170"/>
      <c r="AO124" s="170"/>
      <c r="AY124" s="170"/>
      <c r="AZ124" s="170"/>
      <c r="BA124" s="170"/>
      <c r="BB124" s="170"/>
      <c r="BC124" s="170"/>
      <c r="BD124" s="170"/>
      <c r="BE124" s="170"/>
      <c r="BF124" s="170"/>
      <c r="BI124" s="170"/>
      <c r="BS124" s="170"/>
      <c r="CC124" s="170"/>
      <c r="CM124" s="170"/>
      <c r="CW124" s="170"/>
      <c r="DG124" s="170"/>
      <c r="DQ124" s="170"/>
      <c r="EA124" s="170"/>
      <c r="EK124" s="170"/>
      <c r="EU124" s="170"/>
      <c r="FE124" s="170"/>
      <c r="FO124" s="170"/>
      <c r="FY124" s="170"/>
      <c r="GI124" s="170"/>
      <c r="GS124" s="170"/>
      <c r="HC124" s="170"/>
      <c r="HM124" s="170"/>
      <c r="HW124" s="170"/>
    </row>
    <row r="125" spans="1:231" s="3" customFormat="1" x14ac:dyDescent="0.25">
      <c r="A125" s="170"/>
      <c r="K125" s="170"/>
      <c r="U125" s="170"/>
      <c r="AE125" s="170"/>
      <c r="AO125" s="170"/>
      <c r="AY125" s="170"/>
      <c r="AZ125" s="170"/>
      <c r="BA125" s="170"/>
      <c r="BB125" s="170"/>
      <c r="BC125" s="170"/>
      <c r="BD125" s="170"/>
      <c r="BE125" s="170"/>
      <c r="BF125" s="170"/>
      <c r="BI125" s="170"/>
      <c r="BS125" s="170"/>
      <c r="CC125" s="170"/>
      <c r="CM125" s="170"/>
      <c r="CW125" s="170"/>
      <c r="DG125" s="170"/>
      <c r="DQ125" s="170"/>
      <c r="EA125" s="170"/>
      <c r="EK125" s="170"/>
      <c r="EU125" s="170"/>
      <c r="FE125" s="170"/>
      <c r="FO125" s="170"/>
      <c r="FY125" s="170"/>
      <c r="GI125" s="170"/>
      <c r="GS125" s="170"/>
      <c r="HC125" s="170"/>
      <c r="HM125" s="170"/>
      <c r="HW125" s="170"/>
    </row>
    <row r="126" spans="1:231" s="3" customFormat="1" x14ac:dyDescent="0.25">
      <c r="A126" s="170"/>
      <c r="K126" s="170"/>
      <c r="U126" s="170"/>
      <c r="AE126" s="170"/>
      <c r="AO126" s="170"/>
      <c r="AY126" s="170"/>
      <c r="AZ126" s="170"/>
      <c r="BA126" s="170"/>
      <c r="BB126" s="170"/>
      <c r="BC126" s="170"/>
      <c r="BD126" s="170"/>
      <c r="BE126" s="170"/>
      <c r="BF126" s="170"/>
      <c r="BI126" s="170"/>
      <c r="BS126" s="170"/>
      <c r="CC126" s="170"/>
      <c r="CM126" s="170"/>
      <c r="CW126" s="170"/>
      <c r="DG126" s="170"/>
      <c r="DQ126" s="170"/>
      <c r="EA126" s="170"/>
      <c r="EK126" s="170"/>
      <c r="EU126" s="170"/>
      <c r="FE126" s="170"/>
      <c r="FO126" s="170"/>
      <c r="FY126" s="170"/>
      <c r="GI126" s="170"/>
      <c r="GS126" s="170"/>
      <c r="HC126" s="170"/>
      <c r="HM126" s="170"/>
      <c r="HW126" s="170"/>
    </row>
    <row r="127" spans="1:231" s="3" customFormat="1" x14ac:dyDescent="0.25">
      <c r="A127" s="170"/>
      <c r="K127" s="170"/>
      <c r="U127" s="170"/>
      <c r="AE127" s="170"/>
      <c r="AO127" s="170"/>
      <c r="AY127" s="170"/>
      <c r="AZ127" s="170"/>
      <c r="BA127" s="170"/>
      <c r="BB127" s="170"/>
      <c r="BC127" s="170"/>
      <c r="BD127" s="170"/>
      <c r="BE127" s="170"/>
      <c r="BF127" s="170"/>
      <c r="BI127" s="170"/>
      <c r="BS127" s="170"/>
      <c r="CC127" s="170"/>
      <c r="CM127" s="170"/>
      <c r="CW127" s="170"/>
      <c r="DG127" s="170"/>
      <c r="DQ127" s="170"/>
      <c r="EA127" s="170"/>
      <c r="EK127" s="170"/>
      <c r="EU127" s="170"/>
      <c r="FE127" s="170"/>
      <c r="FO127" s="170"/>
      <c r="FY127" s="170"/>
      <c r="GI127" s="170"/>
      <c r="GS127" s="170"/>
      <c r="HC127" s="170"/>
      <c r="HM127" s="170"/>
      <c r="HW127" s="170"/>
    </row>
    <row r="128" spans="1:231" s="3" customFormat="1" x14ac:dyDescent="0.25">
      <c r="A128" s="170"/>
      <c r="K128" s="170"/>
      <c r="U128" s="170"/>
      <c r="AE128" s="170"/>
      <c r="AO128" s="170"/>
      <c r="AY128" s="170"/>
      <c r="AZ128" s="170"/>
      <c r="BA128" s="170"/>
      <c r="BB128" s="170"/>
      <c r="BC128" s="170"/>
      <c r="BD128" s="170"/>
      <c r="BE128" s="170"/>
      <c r="BF128" s="170"/>
      <c r="BI128" s="170"/>
      <c r="BS128" s="170"/>
      <c r="CC128" s="170"/>
      <c r="CM128" s="170"/>
      <c r="CW128" s="170"/>
      <c r="DG128" s="170"/>
      <c r="DQ128" s="170"/>
      <c r="EA128" s="170"/>
      <c r="EK128" s="170"/>
      <c r="EU128" s="170"/>
      <c r="FE128" s="170"/>
      <c r="FO128" s="170"/>
      <c r="FY128" s="170"/>
      <c r="GI128" s="170"/>
      <c r="GS128" s="170"/>
      <c r="HC128" s="170"/>
      <c r="HM128" s="170"/>
      <c r="HW128" s="170"/>
    </row>
    <row r="129" spans="1:231" s="3" customFormat="1" x14ac:dyDescent="0.25">
      <c r="A129" s="170"/>
      <c r="K129" s="170"/>
      <c r="U129" s="170"/>
      <c r="AE129" s="170"/>
      <c r="AO129" s="170"/>
      <c r="AY129" s="170"/>
      <c r="AZ129" s="170"/>
      <c r="BA129" s="170"/>
      <c r="BB129" s="170"/>
      <c r="BC129" s="170"/>
      <c r="BD129" s="170"/>
      <c r="BE129" s="170"/>
      <c r="BF129" s="170"/>
      <c r="BI129" s="170"/>
      <c r="BS129" s="170"/>
      <c r="CC129" s="170"/>
      <c r="CM129" s="170"/>
      <c r="CW129" s="170"/>
      <c r="DG129" s="170"/>
      <c r="DQ129" s="170"/>
      <c r="EA129" s="170"/>
      <c r="EK129" s="170"/>
      <c r="EU129" s="170"/>
      <c r="FE129" s="170"/>
      <c r="FO129" s="170"/>
      <c r="FY129" s="170"/>
      <c r="GI129" s="170"/>
      <c r="GS129" s="170"/>
      <c r="HC129" s="170"/>
      <c r="HM129" s="170"/>
      <c r="HW129" s="170"/>
    </row>
    <row r="130" spans="1:231" s="3" customFormat="1" x14ac:dyDescent="0.25">
      <c r="A130" s="170"/>
      <c r="K130" s="170"/>
      <c r="U130" s="170"/>
      <c r="AE130" s="170"/>
      <c r="AO130" s="170"/>
      <c r="AY130" s="170"/>
      <c r="AZ130" s="170"/>
      <c r="BA130" s="170"/>
      <c r="BB130" s="170"/>
      <c r="BC130" s="170"/>
      <c r="BD130" s="170"/>
      <c r="BE130" s="170"/>
      <c r="BF130" s="170"/>
      <c r="BI130" s="170"/>
      <c r="BS130" s="170"/>
      <c r="CC130" s="170"/>
      <c r="CM130" s="170"/>
      <c r="CW130" s="170"/>
      <c r="DG130" s="170"/>
      <c r="DQ130" s="170"/>
      <c r="EA130" s="170"/>
      <c r="EK130" s="170"/>
      <c r="EU130" s="170"/>
      <c r="FE130" s="170"/>
      <c r="FO130" s="170"/>
      <c r="FY130" s="170"/>
      <c r="GI130" s="170"/>
      <c r="GS130" s="170"/>
      <c r="HC130" s="170"/>
      <c r="HM130" s="170"/>
      <c r="HW130" s="170"/>
    </row>
    <row r="131" spans="1:231" s="3" customFormat="1" x14ac:dyDescent="0.25">
      <c r="A131" s="170"/>
      <c r="K131" s="170"/>
      <c r="U131" s="170"/>
      <c r="AE131" s="170"/>
      <c r="AO131" s="170"/>
      <c r="AY131" s="170"/>
      <c r="AZ131" s="170"/>
      <c r="BA131" s="170"/>
      <c r="BB131" s="170"/>
      <c r="BC131" s="170"/>
      <c r="BD131" s="170"/>
      <c r="BE131" s="170"/>
      <c r="BF131" s="170"/>
      <c r="BI131" s="170"/>
      <c r="BS131" s="170"/>
      <c r="CC131" s="170"/>
      <c r="CM131" s="170"/>
      <c r="CW131" s="170"/>
      <c r="DG131" s="170"/>
      <c r="DQ131" s="170"/>
      <c r="EA131" s="170"/>
      <c r="EK131" s="170"/>
      <c r="EU131" s="170"/>
      <c r="FE131" s="170"/>
      <c r="FO131" s="170"/>
      <c r="FY131" s="170"/>
      <c r="GI131" s="170"/>
      <c r="GS131" s="170"/>
      <c r="HC131" s="170"/>
      <c r="HM131" s="170"/>
      <c r="HW131" s="170"/>
    </row>
    <row r="132" spans="1:231" s="3" customFormat="1" x14ac:dyDescent="0.25">
      <c r="A132" s="170"/>
      <c r="K132" s="170"/>
      <c r="U132" s="170"/>
      <c r="AE132" s="170"/>
      <c r="AO132" s="170"/>
      <c r="AY132" s="170"/>
      <c r="AZ132" s="170"/>
      <c r="BA132" s="170"/>
      <c r="BB132" s="170"/>
      <c r="BC132" s="170"/>
      <c r="BD132" s="170"/>
      <c r="BE132" s="170"/>
      <c r="BF132" s="170"/>
      <c r="BI132" s="170"/>
      <c r="BS132" s="170"/>
      <c r="CC132" s="170"/>
      <c r="CM132" s="170"/>
      <c r="CW132" s="170"/>
      <c r="DG132" s="170"/>
      <c r="DQ132" s="170"/>
      <c r="EA132" s="170"/>
      <c r="EK132" s="170"/>
      <c r="EU132" s="170"/>
      <c r="FE132" s="170"/>
      <c r="FO132" s="170"/>
      <c r="FY132" s="170"/>
      <c r="GI132" s="170"/>
      <c r="GS132" s="170"/>
      <c r="HC132" s="170"/>
      <c r="HM132" s="170"/>
      <c r="HW132" s="170"/>
    </row>
    <row r="133" spans="1:231" s="3" customFormat="1" x14ac:dyDescent="0.25">
      <c r="A133" s="170"/>
      <c r="K133" s="170"/>
      <c r="U133" s="170"/>
      <c r="AE133" s="170"/>
      <c r="AO133" s="170"/>
      <c r="AY133" s="170"/>
      <c r="AZ133" s="170"/>
      <c r="BA133" s="170"/>
      <c r="BB133" s="170"/>
      <c r="BC133" s="170"/>
      <c r="BD133" s="170"/>
      <c r="BE133" s="170"/>
      <c r="BF133" s="170"/>
      <c r="BI133" s="170"/>
      <c r="BS133" s="170"/>
      <c r="CC133" s="170"/>
      <c r="CM133" s="170"/>
      <c r="CW133" s="170"/>
      <c r="DG133" s="170"/>
      <c r="DQ133" s="170"/>
      <c r="EA133" s="170"/>
      <c r="EK133" s="170"/>
      <c r="EU133" s="170"/>
      <c r="FE133" s="170"/>
      <c r="FO133" s="170"/>
      <c r="FY133" s="170"/>
      <c r="GI133" s="170"/>
      <c r="GS133" s="170"/>
      <c r="HC133" s="170"/>
      <c r="HM133" s="170"/>
      <c r="HW133" s="170"/>
    </row>
    <row r="134" spans="1:231" s="3" customFormat="1" x14ac:dyDescent="0.25">
      <c r="A134" s="170"/>
      <c r="K134" s="170"/>
      <c r="U134" s="170"/>
      <c r="AE134" s="170"/>
      <c r="AO134" s="170"/>
      <c r="AY134" s="170"/>
      <c r="AZ134" s="170"/>
      <c r="BA134" s="170"/>
      <c r="BB134" s="170"/>
      <c r="BC134" s="170"/>
      <c r="BD134" s="170"/>
      <c r="BE134" s="170"/>
      <c r="BF134" s="170"/>
      <c r="BI134" s="170"/>
      <c r="BS134" s="170"/>
      <c r="CC134" s="170"/>
      <c r="CM134" s="170"/>
      <c r="CW134" s="170"/>
      <c r="DG134" s="170"/>
      <c r="DQ134" s="170"/>
      <c r="EA134" s="170"/>
      <c r="EK134" s="170"/>
      <c r="EU134" s="170"/>
      <c r="FE134" s="170"/>
      <c r="FO134" s="170"/>
      <c r="FY134" s="170"/>
      <c r="GI134" s="170"/>
      <c r="GS134" s="170"/>
      <c r="HC134" s="170"/>
      <c r="HM134" s="170"/>
      <c r="HW134" s="170"/>
    </row>
    <row r="135" spans="1:231" s="3" customFormat="1" x14ac:dyDescent="0.25">
      <c r="A135" s="170"/>
      <c r="K135" s="170"/>
      <c r="U135" s="170"/>
      <c r="AE135" s="170"/>
      <c r="AO135" s="170"/>
      <c r="AY135" s="170"/>
      <c r="AZ135" s="170"/>
      <c r="BA135" s="170"/>
      <c r="BB135" s="170"/>
      <c r="BC135" s="170"/>
      <c r="BD135" s="170"/>
      <c r="BE135" s="170"/>
      <c r="BF135" s="170"/>
      <c r="BI135" s="170"/>
      <c r="BS135" s="170"/>
      <c r="CC135" s="170"/>
      <c r="CM135" s="170"/>
      <c r="CW135" s="170"/>
      <c r="DG135" s="170"/>
      <c r="DQ135" s="170"/>
      <c r="EA135" s="170"/>
      <c r="EK135" s="170"/>
      <c r="EU135" s="170"/>
      <c r="FE135" s="170"/>
      <c r="FO135" s="170"/>
      <c r="FY135" s="170"/>
      <c r="GI135" s="170"/>
      <c r="GS135" s="170"/>
      <c r="HC135" s="170"/>
      <c r="HM135" s="170"/>
      <c r="HW135" s="170"/>
    </row>
    <row r="136" spans="1:231" s="3" customFormat="1" x14ac:dyDescent="0.25">
      <c r="A136" s="170"/>
      <c r="K136" s="170"/>
      <c r="U136" s="170"/>
      <c r="AE136" s="170"/>
      <c r="AO136" s="170"/>
      <c r="AY136" s="170"/>
      <c r="AZ136" s="170"/>
      <c r="BA136" s="170"/>
      <c r="BB136" s="170"/>
      <c r="BC136" s="170"/>
      <c r="BD136" s="170"/>
      <c r="BE136" s="170"/>
      <c r="BF136" s="170"/>
      <c r="BI136" s="170"/>
      <c r="BS136" s="170"/>
      <c r="CC136" s="170"/>
      <c r="CM136" s="170"/>
      <c r="CW136" s="170"/>
      <c r="DG136" s="170"/>
      <c r="DQ136" s="170"/>
      <c r="EA136" s="170"/>
      <c r="EK136" s="170"/>
      <c r="EU136" s="170"/>
      <c r="FE136" s="170"/>
      <c r="FO136" s="170"/>
      <c r="FY136" s="170"/>
      <c r="GI136" s="170"/>
      <c r="GS136" s="170"/>
      <c r="HC136" s="170"/>
      <c r="HM136" s="170"/>
      <c r="HW136" s="170"/>
    </row>
    <row r="137" spans="1:231" s="3" customFormat="1" x14ac:dyDescent="0.25">
      <c r="A137" s="170"/>
      <c r="K137" s="170"/>
      <c r="U137" s="170"/>
      <c r="AE137" s="170"/>
      <c r="AO137" s="170"/>
      <c r="AY137" s="170"/>
      <c r="AZ137" s="170"/>
      <c r="BA137" s="170"/>
      <c r="BB137" s="170"/>
      <c r="BC137" s="170"/>
      <c r="BD137" s="170"/>
      <c r="BE137" s="170"/>
      <c r="BF137" s="170"/>
      <c r="BI137" s="170"/>
      <c r="BS137" s="170"/>
      <c r="CC137" s="170"/>
      <c r="CM137" s="170"/>
      <c r="CW137" s="170"/>
      <c r="DG137" s="170"/>
      <c r="DQ137" s="170"/>
      <c r="EA137" s="170"/>
      <c r="EK137" s="170"/>
      <c r="EU137" s="170"/>
      <c r="FE137" s="170"/>
      <c r="FO137" s="170"/>
      <c r="FY137" s="170"/>
      <c r="GI137" s="170"/>
      <c r="GS137" s="170"/>
      <c r="HC137" s="170"/>
      <c r="HM137" s="170"/>
      <c r="HW137" s="170"/>
    </row>
    <row r="138" spans="1:231" s="3" customFormat="1" x14ac:dyDescent="0.25">
      <c r="A138" s="170"/>
      <c r="K138" s="170"/>
      <c r="U138" s="170"/>
      <c r="AE138" s="170"/>
      <c r="AO138" s="170"/>
      <c r="AY138" s="170"/>
      <c r="AZ138" s="170"/>
      <c r="BA138" s="170"/>
      <c r="BB138" s="170"/>
      <c r="BC138" s="170"/>
      <c r="BD138" s="170"/>
      <c r="BE138" s="170"/>
      <c r="BF138" s="170"/>
      <c r="BI138" s="170"/>
      <c r="BS138" s="170"/>
      <c r="CC138" s="170"/>
      <c r="CM138" s="170"/>
      <c r="CW138" s="170"/>
      <c r="DG138" s="170"/>
      <c r="DQ138" s="170"/>
      <c r="EA138" s="170"/>
      <c r="EK138" s="170"/>
      <c r="EU138" s="170"/>
      <c r="FE138" s="170"/>
      <c r="FO138" s="170"/>
      <c r="FY138" s="170"/>
      <c r="GI138" s="170"/>
      <c r="GS138" s="170"/>
      <c r="HC138" s="170"/>
      <c r="HM138" s="170"/>
      <c r="HW138" s="170"/>
    </row>
    <row r="139" spans="1:231" s="3" customFormat="1" x14ac:dyDescent="0.25">
      <c r="A139" s="170"/>
      <c r="K139" s="170"/>
      <c r="U139" s="170"/>
      <c r="AE139" s="170"/>
      <c r="AO139" s="170"/>
      <c r="AY139" s="170"/>
      <c r="AZ139" s="170"/>
      <c r="BA139" s="170"/>
      <c r="BB139" s="170"/>
      <c r="BC139" s="170"/>
      <c r="BD139" s="170"/>
      <c r="BE139" s="170"/>
      <c r="BF139" s="170"/>
      <c r="BI139" s="170"/>
      <c r="BS139" s="170"/>
      <c r="CC139" s="170"/>
      <c r="CM139" s="170"/>
      <c r="CW139" s="170"/>
      <c r="DG139" s="170"/>
      <c r="DQ139" s="170"/>
      <c r="EA139" s="170"/>
      <c r="EK139" s="170"/>
      <c r="EU139" s="170"/>
      <c r="FE139" s="170"/>
      <c r="FO139" s="170"/>
      <c r="FY139" s="170"/>
      <c r="GI139" s="170"/>
      <c r="GS139" s="170"/>
      <c r="HC139" s="170"/>
      <c r="HM139" s="170"/>
      <c r="HW139" s="170"/>
    </row>
    <row r="140" spans="1:231" s="3" customFormat="1" x14ac:dyDescent="0.25">
      <c r="A140" s="170"/>
      <c r="K140" s="170"/>
      <c r="U140" s="170"/>
      <c r="AE140" s="170"/>
      <c r="AO140" s="170"/>
      <c r="AY140" s="170"/>
      <c r="AZ140" s="170"/>
      <c r="BA140" s="170"/>
      <c r="BB140" s="170"/>
      <c r="BC140" s="170"/>
      <c r="BD140" s="170"/>
      <c r="BE140" s="170"/>
      <c r="BF140" s="170"/>
      <c r="BI140" s="170"/>
      <c r="BS140" s="170"/>
      <c r="CC140" s="170"/>
      <c r="CM140" s="170"/>
      <c r="CW140" s="170"/>
      <c r="DG140" s="170"/>
      <c r="DQ140" s="170"/>
      <c r="EA140" s="170"/>
      <c r="EK140" s="170"/>
      <c r="EU140" s="170"/>
      <c r="FE140" s="170"/>
      <c r="FO140" s="170"/>
      <c r="FY140" s="170"/>
      <c r="GI140" s="170"/>
      <c r="GS140" s="170"/>
      <c r="HC140" s="170"/>
      <c r="HM140" s="170"/>
      <c r="HW140" s="170"/>
    </row>
    <row r="141" spans="1:231" s="3" customFormat="1" x14ac:dyDescent="0.25">
      <c r="A141" s="170"/>
      <c r="K141" s="170"/>
      <c r="U141" s="170"/>
      <c r="AE141" s="170"/>
      <c r="AO141" s="170"/>
      <c r="AY141" s="170"/>
      <c r="AZ141" s="170"/>
      <c r="BA141" s="170"/>
      <c r="BB141" s="170"/>
      <c r="BC141" s="170"/>
      <c r="BD141" s="170"/>
      <c r="BE141" s="170"/>
      <c r="BF141" s="170"/>
      <c r="BI141" s="170"/>
      <c r="BS141" s="170"/>
      <c r="CC141" s="170"/>
      <c r="CM141" s="170"/>
      <c r="CW141" s="170"/>
      <c r="DG141" s="170"/>
      <c r="DQ141" s="170"/>
      <c r="EA141" s="170"/>
      <c r="EK141" s="170"/>
      <c r="EU141" s="170"/>
      <c r="FE141" s="170"/>
      <c r="FO141" s="170"/>
      <c r="FY141" s="170"/>
      <c r="GI141" s="170"/>
      <c r="GS141" s="170"/>
      <c r="HC141" s="170"/>
      <c r="HM141" s="170"/>
      <c r="HW141" s="170"/>
    </row>
    <row r="142" spans="1:231" s="3" customFormat="1" x14ac:dyDescent="0.25">
      <c r="A142" s="170"/>
      <c r="K142" s="170"/>
      <c r="U142" s="170"/>
      <c r="AE142" s="170"/>
      <c r="AO142" s="170"/>
      <c r="AY142" s="170"/>
      <c r="AZ142" s="170"/>
      <c r="BA142" s="170"/>
      <c r="BB142" s="170"/>
      <c r="BC142" s="170"/>
      <c r="BD142" s="170"/>
      <c r="BE142" s="170"/>
      <c r="BF142" s="170"/>
      <c r="BI142" s="170"/>
      <c r="BS142" s="170"/>
      <c r="CC142" s="170"/>
      <c r="CM142" s="170"/>
      <c r="CW142" s="170"/>
      <c r="DG142" s="170"/>
      <c r="DQ142" s="170"/>
      <c r="EA142" s="170"/>
      <c r="EK142" s="170"/>
      <c r="EU142" s="170"/>
      <c r="FE142" s="170"/>
      <c r="FO142" s="170"/>
      <c r="FY142" s="170"/>
      <c r="GI142" s="170"/>
      <c r="GS142" s="170"/>
      <c r="HC142" s="170"/>
      <c r="HM142" s="170"/>
      <c r="HW142" s="170"/>
    </row>
    <row r="143" spans="1:231" s="3" customFormat="1" x14ac:dyDescent="0.25">
      <c r="A143" s="170"/>
      <c r="K143" s="170"/>
      <c r="U143" s="170"/>
      <c r="AE143" s="170"/>
      <c r="AO143" s="170"/>
      <c r="AY143" s="170"/>
      <c r="AZ143" s="170"/>
      <c r="BA143" s="170"/>
      <c r="BB143" s="170"/>
      <c r="BC143" s="170"/>
      <c r="BD143" s="170"/>
      <c r="BE143" s="170"/>
      <c r="BF143" s="170"/>
      <c r="BI143" s="170"/>
      <c r="BS143" s="170"/>
      <c r="CC143" s="170"/>
      <c r="CM143" s="170"/>
      <c r="CW143" s="170"/>
      <c r="DG143" s="170"/>
      <c r="DQ143" s="170"/>
      <c r="EA143" s="170"/>
      <c r="EK143" s="170"/>
      <c r="EU143" s="170"/>
      <c r="FE143" s="170"/>
      <c r="FO143" s="170"/>
      <c r="FY143" s="170"/>
      <c r="GI143" s="170"/>
      <c r="GS143" s="170"/>
      <c r="HC143" s="170"/>
      <c r="HM143" s="170"/>
      <c r="HW143" s="170"/>
    </row>
    <row r="144" spans="1:231" s="3" customFormat="1" x14ac:dyDescent="0.25">
      <c r="A144" s="170"/>
      <c r="K144" s="170"/>
      <c r="U144" s="170"/>
      <c r="AE144" s="170"/>
      <c r="AO144" s="170"/>
      <c r="AY144" s="170"/>
      <c r="AZ144" s="170"/>
      <c r="BA144" s="170"/>
      <c r="BB144" s="170"/>
      <c r="BC144" s="170"/>
      <c r="BD144" s="170"/>
      <c r="BE144" s="170"/>
      <c r="BF144" s="170"/>
      <c r="BI144" s="170"/>
      <c r="BS144" s="170"/>
      <c r="CC144" s="170"/>
      <c r="CM144" s="170"/>
      <c r="CW144" s="170"/>
      <c r="DG144" s="170"/>
      <c r="DQ144" s="170"/>
      <c r="EA144" s="170"/>
      <c r="EK144" s="170"/>
      <c r="EU144" s="170"/>
      <c r="FE144" s="170"/>
      <c r="FO144" s="170"/>
      <c r="FY144" s="170"/>
      <c r="GI144" s="170"/>
      <c r="GS144" s="170"/>
      <c r="HC144" s="170"/>
      <c r="HM144" s="170"/>
      <c r="HW144" s="170"/>
    </row>
    <row r="145" spans="1:231" s="3" customFormat="1" x14ac:dyDescent="0.25">
      <c r="A145" s="170"/>
      <c r="K145" s="170"/>
      <c r="U145" s="170"/>
      <c r="AE145" s="170"/>
      <c r="AO145" s="170"/>
      <c r="AY145" s="170"/>
      <c r="AZ145" s="170"/>
      <c r="BA145" s="170"/>
      <c r="BB145" s="170"/>
      <c r="BC145" s="170"/>
      <c r="BD145" s="170"/>
      <c r="BE145" s="170"/>
      <c r="BF145" s="170"/>
      <c r="BI145" s="170"/>
      <c r="BS145" s="170"/>
      <c r="CC145" s="170"/>
      <c r="CM145" s="170"/>
      <c r="CW145" s="170"/>
      <c r="DG145" s="170"/>
      <c r="DQ145" s="170"/>
      <c r="EA145" s="170"/>
      <c r="EK145" s="170"/>
      <c r="EU145" s="170"/>
      <c r="FE145" s="170"/>
      <c r="FO145" s="170"/>
      <c r="FY145" s="170"/>
      <c r="GI145" s="170"/>
      <c r="GS145" s="170"/>
      <c r="HC145" s="170"/>
      <c r="HM145" s="170"/>
      <c r="HW145" s="170"/>
    </row>
    <row r="146" spans="1:231" s="3" customFormat="1" x14ac:dyDescent="0.25">
      <c r="A146" s="170"/>
      <c r="K146" s="170"/>
      <c r="U146" s="170"/>
      <c r="AE146" s="170"/>
      <c r="AO146" s="170"/>
      <c r="AY146" s="170"/>
      <c r="AZ146" s="170"/>
      <c r="BA146" s="170"/>
      <c r="BB146" s="170"/>
      <c r="BC146" s="170"/>
      <c r="BD146" s="170"/>
      <c r="BE146" s="170"/>
      <c r="BF146" s="170"/>
      <c r="BI146" s="170"/>
      <c r="BS146" s="170"/>
      <c r="CC146" s="170"/>
      <c r="CM146" s="170"/>
      <c r="CW146" s="170"/>
      <c r="DG146" s="170"/>
      <c r="DQ146" s="170"/>
      <c r="EA146" s="170"/>
      <c r="EK146" s="170"/>
      <c r="EU146" s="170"/>
      <c r="FE146" s="170"/>
      <c r="FO146" s="170"/>
      <c r="FY146" s="170"/>
      <c r="GI146" s="170"/>
      <c r="GS146" s="170"/>
      <c r="HC146" s="170"/>
      <c r="HM146" s="170"/>
      <c r="HW146" s="170"/>
    </row>
    <row r="147" spans="1:231" s="3" customFormat="1" x14ac:dyDescent="0.25">
      <c r="A147" s="170"/>
      <c r="K147" s="170"/>
      <c r="U147" s="170"/>
      <c r="AE147" s="170"/>
      <c r="AO147" s="170"/>
      <c r="AY147" s="170"/>
      <c r="AZ147" s="170"/>
      <c r="BA147" s="170"/>
      <c r="BB147" s="170"/>
      <c r="BC147" s="170"/>
      <c r="BD147" s="170"/>
      <c r="BE147" s="170"/>
      <c r="BF147" s="170"/>
      <c r="BI147" s="170"/>
      <c r="BS147" s="170"/>
      <c r="CC147" s="170"/>
      <c r="CM147" s="170"/>
      <c r="CW147" s="170"/>
      <c r="DG147" s="170"/>
      <c r="DQ147" s="170"/>
      <c r="EA147" s="170"/>
      <c r="EK147" s="170"/>
      <c r="EU147" s="170"/>
      <c r="FE147" s="170"/>
      <c r="FO147" s="170"/>
      <c r="FY147" s="170"/>
      <c r="GI147" s="170"/>
      <c r="GS147" s="170"/>
      <c r="HC147" s="170"/>
      <c r="HM147" s="170"/>
      <c r="HW147" s="170"/>
    </row>
    <row r="148" spans="1:231" s="3" customFormat="1" x14ac:dyDescent="0.25">
      <c r="A148" s="170"/>
      <c r="K148" s="170"/>
      <c r="U148" s="170"/>
      <c r="AE148" s="170"/>
      <c r="AO148" s="170"/>
      <c r="AY148" s="170"/>
      <c r="AZ148" s="170"/>
      <c r="BA148" s="170"/>
      <c r="BB148" s="170"/>
      <c r="BC148" s="170"/>
      <c r="BD148" s="170"/>
      <c r="BE148" s="170"/>
      <c r="BF148" s="170"/>
      <c r="BI148" s="170"/>
      <c r="BS148" s="170"/>
      <c r="CC148" s="170"/>
      <c r="CM148" s="170"/>
      <c r="CW148" s="170"/>
      <c r="DG148" s="170"/>
      <c r="DQ148" s="170"/>
      <c r="EA148" s="170"/>
      <c r="EK148" s="170"/>
      <c r="EU148" s="170"/>
      <c r="FE148" s="170"/>
      <c r="FO148" s="170"/>
      <c r="FY148" s="170"/>
      <c r="GI148" s="170"/>
      <c r="GS148" s="170"/>
      <c r="HC148" s="170"/>
      <c r="HM148" s="170"/>
      <c r="HW148" s="170"/>
    </row>
    <row r="149" spans="1:231" s="3" customFormat="1" x14ac:dyDescent="0.25">
      <c r="A149" s="170"/>
      <c r="K149" s="170"/>
      <c r="U149" s="170"/>
      <c r="AE149" s="170"/>
      <c r="AO149" s="170"/>
      <c r="AY149" s="170"/>
      <c r="AZ149" s="170"/>
      <c r="BA149" s="170"/>
      <c r="BB149" s="170"/>
      <c r="BC149" s="170"/>
      <c r="BD149" s="170"/>
      <c r="BE149" s="170"/>
      <c r="BF149" s="170"/>
      <c r="BI149" s="170"/>
      <c r="BS149" s="170"/>
      <c r="CC149" s="170"/>
      <c r="CM149" s="170"/>
      <c r="CW149" s="170"/>
      <c r="DG149" s="170"/>
      <c r="DQ149" s="170"/>
      <c r="EA149" s="170"/>
      <c r="EK149" s="170"/>
      <c r="EU149" s="170"/>
      <c r="FE149" s="170"/>
      <c r="FO149" s="170"/>
      <c r="FY149" s="170"/>
      <c r="GI149" s="170"/>
      <c r="GS149" s="170"/>
      <c r="HC149" s="170"/>
      <c r="HM149" s="170"/>
      <c r="HW149" s="170"/>
    </row>
    <row r="150" spans="1:231" s="3" customFormat="1" x14ac:dyDescent="0.25">
      <c r="A150" s="170"/>
      <c r="K150" s="170"/>
      <c r="U150" s="170"/>
      <c r="AE150" s="170"/>
      <c r="AO150" s="170"/>
      <c r="AY150" s="170"/>
      <c r="AZ150" s="170"/>
      <c r="BA150" s="170"/>
      <c r="BB150" s="170"/>
      <c r="BC150" s="170"/>
      <c r="BD150" s="170"/>
      <c r="BE150" s="170"/>
      <c r="BF150" s="170"/>
      <c r="BI150" s="170"/>
      <c r="BS150" s="170"/>
      <c r="CC150" s="170"/>
      <c r="CM150" s="170"/>
      <c r="CW150" s="170"/>
      <c r="DG150" s="170"/>
      <c r="DQ150" s="170"/>
      <c r="EA150" s="170"/>
      <c r="EK150" s="170"/>
      <c r="EU150" s="170"/>
      <c r="FE150" s="170"/>
      <c r="FO150" s="170"/>
      <c r="FY150" s="170"/>
      <c r="GI150" s="170"/>
      <c r="GS150" s="170"/>
      <c r="HC150" s="170"/>
      <c r="HM150" s="170"/>
      <c r="HW150" s="170"/>
    </row>
    <row r="151" spans="1:231" s="3" customFormat="1" x14ac:dyDescent="0.25">
      <c r="A151" s="170"/>
      <c r="K151" s="170"/>
      <c r="U151" s="170"/>
      <c r="AE151" s="170"/>
      <c r="AO151" s="170"/>
      <c r="AY151" s="170"/>
      <c r="AZ151" s="170"/>
      <c r="BA151" s="170"/>
      <c r="BB151" s="170"/>
      <c r="BC151" s="170"/>
      <c r="BD151" s="170"/>
      <c r="BE151" s="170"/>
      <c r="BF151" s="170"/>
      <c r="BI151" s="170"/>
      <c r="BS151" s="170"/>
      <c r="CC151" s="170"/>
      <c r="CM151" s="170"/>
      <c r="CW151" s="170"/>
      <c r="DG151" s="170"/>
      <c r="DQ151" s="170"/>
      <c r="EA151" s="170"/>
      <c r="EK151" s="170"/>
      <c r="EU151" s="170"/>
      <c r="FE151" s="170"/>
      <c r="FO151" s="170"/>
      <c r="FY151" s="170"/>
      <c r="GI151" s="170"/>
      <c r="GS151" s="170"/>
      <c r="HC151" s="170"/>
      <c r="HM151" s="170"/>
      <c r="HW151" s="170"/>
    </row>
    <row r="152" spans="1:231" s="3" customFormat="1" x14ac:dyDescent="0.25">
      <c r="A152" s="170"/>
      <c r="K152" s="170"/>
      <c r="U152" s="170"/>
      <c r="AE152" s="170"/>
      <c r="AO152" s="170"/>
      <c r="AY152" s="170"/>
      <c r="AZ152" s="170"/>
      <c r="BA152" s="170"/>
      <c r="BB152" s="170"/>
      <c r="BC152" s="170"/>
      <c r="BD152" s="170"/>
      <c r="BE152" s="170"/>
      <c r="BF152" s="170"/>
      <c r="BI152" s="170"/>
      <c r="BS152" s="170"/>
      <c r="CC152" s="170"/>
      <c r="CM152" s="170"/>
      <c r="CW152" s="170"/>
      <c r="DG152" s="170"/>
      <c r="DQ152" s="170"/>
      <c r="EA152" s="170"/>
      <c r="EK152" s="170"/>
      <c r="EU152" s="170"/>
      <c r="FE152" s="170"/>
      <c r="FO152" s="170"/>
      <c r="FY152" s="170"/>
      <c r="GI152" s="170"/>
      <c r="GS152" s="170"/>
      <c r="HC152" s="170"/>
      <c r="HM152" s="170"/>
      <c r="HW152" s="170"/>
    </row>
    <row r="153" spans="1:231" s="3" customFormat="1" x14ac:dyDescent="0.25">
      <c r="A153" s="170"/>
      <c r="K153" s="170"/>
      <c r="U153" s="170"/>
      <c r="AE153" s="170"/>
      <c r="AO153" s="170"/>
      <c r="AY153" s="170"/>
      <c r="AZ153" s="170"/>
      <c r="BA153" s="170"/>
      <c r="BB153" s="170"/>
      <c r="BC153" s="170"/>
      <c r="BD153" s="170"/>
      <c r="BE153" s="170"/>
      <c r="BF153" s="170"/>
      <c r="BI153" s="170"/>
      <c r="BS153" s="170"/>
      <c r="CC153" s="170"/>
      <c r="CM153" s="170"/>
      <c r="CW153" s="170"/>
      <c r="DG153" s="170"/>
      <c r="DQ153" s="170"/>
      <c r="EA153" s="170"/>
      <c r="EK153" s="170"/>
      <c r="EU153" s="170"/>
      <c r="FE153" s="170"/>
      <c r="FO153" s="170"/>
      <c r="FY153" s="170"/>
      <c r="GI153" s="170"/>
      <c r="GS153" s="170"/>
      <c r="HC153" s="170"/>
      <c r="HM153" s="170"/>
      <c r="HW153" s="170"/>
    </row>
    <row r="154" spans="1:231" s="3" customFormat="1" x14ac:dyDescent="0.25">
      <c r="A154" s="170"/>
      <c r="K154" s="170"/>
      <c r="U154" s="170"/>
      <c r="AE154" s="170"/>
      <c r="AO154" s="170"/>
      <c r="AY154" s="170"/>
      <c r="AZ154" s="170"/>
      <c r="BA154" s="170"/>
      <c r="BB154" s="170"/>
      <c r="BC154" s="170"/>
      <c r="BD154" s="170"/>
      <c r="BE154" s="170"/>
      <c r="BF154" s="170"/>
      <c r="BI154" s="170"/>
      <c r="BS154" s="170"/>
      <c r="CC154" s="170"/>
      <c r="CM154" s="170"/>
      <c r="CW154" s="170"/>
      <c r="DG154" s="170"/>
      <c r="DQ154" s="170"/>
      <c r="EA154" s="170"/>
      <c r="EK154" s="170"/>
      <c r="EU154" s="170"/>
      <c r="FE154" s="170"/>
      <c r="FO154" s="170"/>
      <c r="FY154" s="170"/>
      <c r="GI154" s="170"/>
      <c r="GS154" s="170"/>
      <c r="HC154" s="170"/>
      <c r="HM154" s="170"/>
      <c r="HW154" s="170"/>
    </row>
    <row r="155" spans="1:231" s="3" customFormat="1" x14ac:dyDescent="0.25">
      <c r="A155" s="170"/>
      <c r="K155" s="170"/>
      <c r="U155" s="170"/>
      <c r="AE155" s="170"/>
      <c r="AO155" s="170"/>
      <c r="AY155" s="170"/>
      <c r="AZ155" s="170"/>
      <c r="BA155" s="170"/>
      <c r="BB155" s="170"/>
      <c r="BC155" s="170"/>
      <c r="BD155" s="170"/>
      <c r="BE155" s="170"/>
      <c r="BF155" s="170"/>
      <c r="BI155" s="170"/>
      <c r="BS155" s="170"/>
      <c r="CC155" s="170"/>
      <c r="CM155" s="170"/>
      <c r="CW155" s="170"/>
      <c r="DG155" s="170"/>
      <c r="DQ155" s="170"/>
      <c r="EA155" s="170"/>
      <c r="EK155" s="170"/>
      <c r="EU155" s="170"/>
      <c r="FE155" s="170"/>
      <c r="FO155" s="170"/>
      <c r="FY155" s="170"/>
      <c r="GI155" s="170"/>
      <c r="GS155" s="170"/>
      <c r="HC155" s="170"/>
      <c r="HM155" s="170"/>
      <c r="HW155" s="170"/>
    </row>
    <row r="156" spans="1:231" s="3" customFormat="1" x14ac:dyDescent="0.25">
      <c r="A156" s="170"/>
      <c r="K156" s="170"/>
      <c r="U156" s="170"/>
      <c r="AE156" s="170"/>
      <c r="AO156" s="170"/>
      <c r="AY156" s="170"/>
      <c r="AZ156" s="170"/>
      <c r="BA156" s="170"/>
      <c r="BB156" s="170"/>
      <c r="BC156" s="170"/>
      <c r="BD156" s="170"/>
      <c r="BE156" s="170"/>
      <c r="BF156" s="170"/>
      <c r="BI156" s="170"/>
      <c r="BS156" s="170"/>
      <c r="CC156" s="170"/>
      <c r="CM156" s="170"/>
      <c r="CW156" s="170"/>
      <c r="DG156" s="170"/>
      <c r="DQ156" s="170"/>
      <c r="EA156" s="170"/>
      <c r="EK156" s="170"/>
      <c r="EU156" s="170"/>
      <c r="FE156" s="170"/>
      <c r="FO156" s="170"/>
      <c r="FY156" s="170"/>
      <c r="GI156" s="170"/>
      <c r="GS156" s="170"/>
      <c r="HC156" s="170"/>
      <c r="HM156" s="170"/>
      <c r="HW156" s="170"/>
    </row>
    <row r="157" spans="1:231" s="3" customFormat="1" x14ac:dyDescent="0.25">
      <c r="A157" s="170"/>
      <c r="K157" s="170"/>
      <c r="U157" s="170"/>
      <c r="AE157" s="170"/>
      <c r="AO157" s="170"/>
      <c r="AY157" s="170"/>
      <c r="AZ157" s="170"/>
      <c r="BA157" s="170"/>
      <c r="BB157" s="170"/>
      <c r="BC157" s="170"/>
      <c r="BD157" s="170"/>
      <c r="BE157" s="170"/>
      <c r="BF157" s="170"/>
      <c r="BI157" s="170"/>
      <c r="BS157" s="170"/>
      <c r="CC157" s="170"/>
      <c r="CM157" s="170"/>
      <c r="CW157" s="170"/>
      <c r="DG157" s="170"/>
      <c r="DQ157" s="170"/>
      <c r="EA157" s="170"/>
      <c r="EK157" s="170"/>
      <c r="EU157" s="170"/>
      <c r="FE157" s="170"/>
      <c r="FO157" s="170"/>
      <c r="FY157" s="170"/>
      <c r="GI157" s="170"/>
      <c r="GS157" s="170"/>
      <c r="HC157" s="170"/>
      <c r="HM157" s="170"/>
      <c r="HW157" s="170"/>
    </row>
    <row r="158" spans="1:231" s="3" customFormat="1" x14ac:dyDescent="0.25">
      <c r="A158" s="170"/>
      <c r="K158" s="170"/>
      <c r="U158" s="170"/>
      <c r="AE158" s="170"/>
      <c r="AO158" s="170"/>
      <c r="AY158" s="170"/>
      <c r="AZ158" s="170"/>
      <c r="BA158" s="170"/>
      <c r="BB158" s="170"/>
      <c r="BC158" s="170"/>
      <c r="BD158" s="170"/>
      <c r="BE158" s="170"/>
      <c r="BF158" s="170"/>
      <c r="BI158" s="170"/>
      <c r="BS158" s="170"/>
      <c r="CC158" s="170"/>
      <c r="CM158" s="170"/>
      <c r="CW158" s="170"/>
      <c r="DG158" s="170"/>
      <c r="DQ158" s="170"/>
      <c r="EA158" s="170"/>
      <c r="EK158" s="170"/>
      <c r="EU158" s="170"/>
      <c r="FE158" s="170"/>
      <c r="FO158" s="170"/>
      <c r="FY158" s="170"/>
      <c r="GI158" s="170"/>
      <c r="GS158" s="170"/>
      <c r="HC158" s="170"/>
      <c r="HM158" s="170"/>
      <c r="HW158" s="170"/>
    </row>
    <row r="159" spans="1:231" s="3" customFormat="1" x14ac:dyDescent="0.25">
      <c r="A159" s="170"/>
      <c r="K159" s="170"/>
      <c r="U159" s="170"/>
      <c r="AE159" s="170"/>
      <c r="AO159" s="170"/>
      <c r="AY159" s="170"/>
      <c r="AZ159" s="170"/>
      <c r="BA159" s="170"/>
      <c r="BB159" s="170"/>
      <c r="BC159" s="170"/>
      <c r="BD159" s="170"/>
      <c r="BE159" s="170"/>
      <c r="BF159" s="170"/>
      <c r="BI159" s="170"/>
      <c r="BS159" s="170"/>
      <c r="CC159" s="170"/>
      <c r="CM159" s="170"/>
      <c r="CW159" s="170"/>
      <c r="DG159" s="170"/>
      <c r="DQ159" s="170"/>
      <c r="EA159" s="170"/>
      <c r="EK159" s="170"/>
      <c r="EU159" s="170"/>
      <c r="FE159" s="170"/>
      <c r="FO159" s="170"/>
      <c r="FY159" s="170"/>
      <c r="GI159" s="170"/>
      <c r="GS159" s="170"/>
      <c r="HC159" s="170"/>
      <c r="HM159" s="170"/>
      <c r="HW159" s="170"/>
    </row>
    <row r="160" spans="1:231" s="3" customFormat="1" x14ac:dyDescent="0.25">
      <c r="A160" s="170"/>
      <c r="K160" s="170"/>
      <c r="U160" s="170"/>
      <c r="AE160" s="170"/>
      <c r="AO160" s="170"/>
      <c r="AY160" s="170"/>
      <c r="AZ160" s="170"/>
      <c r="BA160" s="170"/>
      <c r="BB160" s="170"/>
      <c r="BC160" s="170"/>
      <c r="BD160" s="170"/>
      <c r="BE160" s="170"/>
      <c r="BF160" s="170"/>
      <c r="BI160" s="170"/>
      <c r="BS160" s="170"/>
      <c r="CC160" s="170"/>
      <c r="CM160" s="170"/>
      <c r="CW160" s="170"/>
      <c r="DG160" s="170"/>
      <c r="DQ160" s="170"/>
      <c r="EA160" s="170"/>
      <c r="EK160" s="170"/>
      <c r="EU160" s="170"/>
      <c r="FE160" s="170"/>
      <c r="FO160" s="170"/>
      <c r="FY160" s="170"/>
      <c r="GI160" s="170"/>
      <c r="GS160" s="170"/>
      <c r="HC160" s="170"/>
      <c r="HM160" s="170"/>
      <c r="HW160" s="170"/>
    </row>
    <row r="161" spans="1:231" s="3" customFormat="1" x14ac:dyDescent="0.25">
      <c r="A161" s="170"/>
      <c r="K161" s="170"/>
      <c r="U161" s="170"/>
      <c r="AE161" s="170"/>
      <c r="AO161" s="170"/>
      <c r="AY161" s="170"/>
      <c r="AZ161" s="170"/>
      <c r="BA161" s="170"/>
      <c r="BB161" s="170"/>
      <c r="BC161" s="170"/>
      <c r="BD161" s="170"/>
      <c r="BE161" s="170"/>
      <c r="BF161" s="170"/>
      <c r="BI161" s="170"/>
      <c r="BS161" s="170"/>
      <c r="CC161" s="170"/>
      <c r="CM161" s="170"/>
      <c r="CW161" s="170"/>
      <c r="DG161" s="170"/>
      <c r="DQ161" s="170"/>
      <c r="EA161" s="170"/>
      <c r="EK161" s="170"/>
      <c r="EU161" s="170"/>
      <c r="FE161" s="170"/>
      <c r="FO161" s="170"/>
      <c r="FY161" s="170"/>
      <c r="GI161" s="170"/>
      <c r="GS161" s="170"/>
      <c r="HC161" s="170"/>
      <c r="HM161" s="170"/>
      <c r="HW161" s="170"/>
    </row>
    <row r="162" spans="1:231" s="3" customFormat="1" x14ac:dyDescent="0.25">
      <c r="A162" s="170"/>
      <c r="K162" s="170"/>
      <c r="U162" s="170"/>
      <c r="AE162" s="170"/>
      <c r="AO162" s="170"/>
      <c r="AY162" s="170"/>
      <c r="AZ162" s="170"/>
      <c r="BA162" s="170"/>
      <c r="BB162" s="170"/>
      <c r="BC162" s="170"/>
      <c r="BD162" s="170"/>
      <c r="BE162" s="170"/>
      <c r="BF162" s="170"/>
      <c r="BI162" s="170"/>
      <c r="BS162" s="170"/>
      <c r="CC162" s="170"/>
      <c r="CM162" s="170"/>
      <c r="CW162" s="170"/>
      <c r="DG162" s="170"/>
      <c r="DQ162" s="170"/>
      <c r="EA162" s="170"/>
      <c r="EK162" s="170"/>
      <c r="EU162" s="170"/>
      <c r="FE162" s="170"/>
      <c r="FO162" s="170"/>
      <c r="FY162" s="170"/>
      <c r="GI162" s="170"/>
      <c r="GS162" s="170"/>
      <c r="HC162" s="170"/>
      <c r="HM162" s="170"/>
      <c r="HW162" s="170"/>
    </row>
    <row r="163" spans="1:231" s="3" customFormat="1" x14ac:dyDescent="0.25">
      <c r="A163" s="170"/>
      <c r="K163" s="170"/>
      <c r="U163" s="170"/>
      <c r="AE163" s="170"/>
      <c r="AO163" s="170"/>
      <c r="AY163" s="170"/>
      <c r="AZ163" s="170"/>
      <c r="BA163" s="170"/>
      <c r="BB163" s="170"/>
      <c r="BC163" s="170"/>
      <c r="BD163" s="170"/>
      <c r="BE163" s="170"/>
      <c r="BF163" s="170"/>
      <c r="BI163" s="170"/>
      <c r="BS163" s="170"/>
      <c r="CC163" s="170"/>
      <c r="CM163" s="170"/>
      <c r="CW163" s="170"/>
      <c r="DG163" s="170"/>
      <c r="DQ163" s="170"/>
      <c r="EA163" s="170"/>
      <c r="EK163" s="170"/>
      <c r="EU163" s="170"/>
      <c r="FE163" s="170"/>
      <c r="FO163" s="170"/>
      <c r="FY163" s="170"/>
      <c r="GI163" s="170"/>
      <c r="GS163" s="170"/>
      <c r="HC163" s="170"/>
      <c r="HM163" s="170"/>
      <c r="HW163" s="170"/>
    </row>
    <row r="164" spans="1:231" s="3" customFormat="1" x14ac:dyDescent="0.25">
      <c r="A164" s="170"/>
      <c r="K164" s="170"/>
      <c r="U164" s="170"/>
      <c r="AE164" s="170"/>
      <c r="AO164" s="170"/>
      <c r="AY164" s="170"/>
      <c r="AZ164" s="170"/>
      <c r="BA164" s="170"/>
      <c r="BB164" s="170"/>
      <c r="BC164" s="170"/>
      <c r="BD164" s="170"/>
      <c r="BE164" s="170"/>
      <c r="BF164" s="170"/>
      <c r="BI164" s="170"/>
      <c r="BS164" s="170"/>
      <c r="CC164" s="170"/>
      <c r="CM164" s="170"/>
      <c r="CW164" s="170"/>
      <c r="DG164" s="170"/>
      <c r="DQ164" s="170"/>
      <c r="EA164" s="170"/>
      <c r="EK164" s="170"/>
      <c r="EU164" s="170"/>
      <c r="FE164" s="170"/>
      <c r="FO164" s="170"/>
      <c r="FY164" s="170"/>
      <c r="GI164" s="170"/>
      <c r="GS164" s="170"/>
      <c r="HC164" s="170"/>
      <c r="HM164" s="170"/>
      <c r="HW164" s="170"/>
    </row>
    <row r="165" spans="1:231" s="3" customFormat="1" x14ac:dyDescent="0.25">
      <c r="A165" s="170"/>
      <c r="K165" s="170"/>
      <c r="U165" s="170"/>
      <c r="AE165" s="170"/>
      <c r="AO165" s="170"/>
      <c r="AY165" s="170"/>
      <c r="AZ165" s="170"/>
      <c r="BA165" s="170"/>
      <c r="BB165" s="170"/>
      <c r="BC165" s="170"/>
      <c r="BD165" s="170"/>
      <c r="BE165" s="170"/>
      <c r="BF165" s="170"/>
      <c r="BI165" s="170"/>
      <c r="BS165" s="170"/>
      <c r="CC165" s="170"/>
      <c r="CM165" s="170"/>
      <c r="CW165" s="170"/>
      <c r="DG165" s="170"/>
      <c r="DQ165" s="170"/>
      <c r="EA165" s="170"/>
      <c r="EK165" s="170"/>
      <c r="EU165" s="170"/>
      <c r="FE165" s="170"/>
      <c r="FO165" s="170"/>
      <c r="FY165" s="170"/>
      <c r="GI165" s="170"/>
      <c r="GS165" s="170"/>
      <c r="HC165" s="170"/>
      <c r="HM165" s="170"/>
      <c r="HW165" s="170"/>
    </row>
    <row r="166" spans="1:231" s="3" customFormat="1" x14ac:dyDescent="0.25">
      <c r="A166" s="170"/>
      <c r="K166" s="170"/>
      <c r="U166" s="170"/>
      <c r="AE166" s="170"/>
      <c r="AO166" s="170"/>
      <c r="AY166" s="170"/>
      <c r="AZ166" s="170"/>
      <c r="BA166" s="170"/>
      <c r="BB166" s="170"/>
      <c r="BC166" s="170"/>
      <c r="BD166" s="170"/>
      <c r="BE166" s="170"/>
      <c r="BF166" s="170"/>
      <c r="BI166" s="170"/>
      <c r="BS166" s="170"/>
      <c r="CC166" s="170"/>
      <c r="CM166" s="170"/>
      <c r="CW166" s="170"/>
      <c r="DG166" s="170"/>
      <c r="DQ166" s="170"/>
      <c r="EA166" s="170"/>
      <c r="EK166" s="170"/>
      <c r="EU166" s="170"/>
      <c r="FE166" s="170"/>
      <c r="FO166" s="170"/>
      <c r="FY166" s="170"/>
      <c r="GI166" s="170"/>
      <c r="GS166" s="170"/>
      <c r="HC166" s="170"/>
      <c r="HM166" s="170"/>
      <c r="HW166" s="170"/>
    </row>
    <row r="167" spans="1:231" s="3" customFormat="1" x14ac:dyDescent="0.25">
      <c r="A167" s="170"/>
      <c r="K167" s="170"/>
      <c r="U167" s="170"/>
      <c r="AE167" s="170"/>
      <c r="AO167" s="170"/>
      <c r="AY167" s="170"/>
      <c r="AZ167" s="170"/>
      <c r="BA167" s="170"/>
      <c r="BB167" s="170"/>
      <c r="BC167" s="170"/>
      <c r="BD167" s="170"/>
      <c r="BE167" s="170"/>
      <c r="BF167" s="170"/>
      <c r="BI167" s="170"/>
      <c r="BS167" s="170"/>
      <c r="CC167" s="170"/>
      <c r="CM167" s="170"/>
      <c r="CW167" s="170"/>
      <c r="DG167" s="170"/>
      <c r="DQ167" s="170"/>
      <c r="EA167" s="170"/>
      <c r="EK167" s="170"/>
      <c r="EU167" s="170"/>
      <c r="FE167" s="170"/>
      <c r="FO167" s="170"/>
      <c r="FY167" s="170"/>
      <c r="GI167" s="170"/>
      <c r="GS167" s="170"/>
      <c r="HC167" s="170"/>
      <c r="HM167" s="170"/>
      <c r="HW167" s="170"/>
    </row>
    <row r="168" spans="1:231" s="3" customFormat="1" x14ac:dyDescent="0.25">
      <c r="A168" s="170"/>
      <c r="K168" s="170"/>
      <c r="U168" s="170"/>
      <c r="AE168" s="170"/>
      <c r="AO168" s="170"/>
      <c r="AY168" s="170"/>
      <c r="AZ168" s="170"/>
      <c r="BA168" s="170"/>
      <c r="BB168" s="170"/>
      <c r="BC168" s="170"/>
      <c r="BD168" s="170"/>
      <c r="BE168" s="170"/>
      <c r="BF168" s="170"/>
      <c r="BI168" s="170"/>
      <c r="BS168" s="170"/>
      <c r="CC168" s="170"/>
      <c r="CM168" s="170"/>
      <c r="CW168" s="170"/>
      <c r="DG168" s="170"/>
      <c r="DQ168" s="170"/>
      <c r="EA168" s="170"/>
      <c r="EK168" s="170"/>
      <c r="EU168" s="170"/>
      <c r="FE168" s="170"/>
      <c r="FO168" s="170"/>
      <c r="FY168" s="170"/>
      <c r="GI168" s="170"/>
      <c r="GS168" s="170"/>
      <c r="HC168" s="170"/>
      <c r="HM168" s="170"/>
      <c r="HW168" s="170"/>
    </row>
    <row r="169" spans="1:231" s="3" customFormat="1" x14ac:dyDescent="0.25">
      <c r="A169" s="170"/>
      <c r="K169" s="170"/>
      <c r="U169" s="170"/>
      <c r="AE169" s="170"/>
      <c r="AO169" s="170"/>
      <c r="AY169" s="170"/>
      <c r="AZ169" s="170"/>
      <c r="BA169" s="170"/>
      <c r="BB169" s="170"/>
      <c r="BC169" s="170"/>
      <c r="BD169" s="170"/>
      <c r="BE169" s="170"/>
      <c r="BF169" s="170"/>
      <c r="BI169" s="170"/>
      <c r="BS169" s="170"/>
      <c r="CC169" s="170"/>
      <c r="CM169" s="170"/>
      <c r="CW169" s="170"/>
      <c r="DG169" s="170"/>
      <c r="DQ169" s="170"/>
      <c r="EA169" s="170"/>
      <c r="EK169" s="170"/>
      <c r="EU169" s="170"/>
      <c r="FE169" s="170"/>
      <c r="FO169" s="170"/>
      <c r="FY169" s="170"/>
      <c r="GI169" s="170"/>
      <c r="GS169" s="170"/>
      <c r="HC169" s="170"/>
      <c r="HM169" s="170"/>
      <c r="HW169" s="170"/>
    </row>
    <row r="170" spans="1:231" s="3" customFormat="1" x14ac:dyDescent="0.25">
      <c r="A170" s="170"/>
      <c r="K170" s="170"/>
      <c r="U170" s="170"/>
      <c r="AE170" s="170"/>
      <c r="AO170" s="170"/>
      <c r="AY170" s="170"/>
      <c r="AZ170" s="170"/>
      <c r="BA170" s="170"/>
      <c r="BB170" s="170"/>
      <c r="BC170" s="170"/>
      <c r="BD170" s="170"/>
      <c r="BE170" s="170"/>
      <c r="BF170" s="170"/>
      <c r="BI170" s="170"/>
      <c r="BS170" s="170"/>
      <c r="CC170" s="170"/>
      <c r="CM170" s="170"/>
      <c r="CW170" s="170"/>
      <c r="DG170" s="170"/>
      <c r="DQ170" s="170"/>
      <c r="EA170" s="170"/>
      <c r="EK170" s="170"/>
      <c r="EU170" s="170"/>
      <c r="FE170" s="170"/>
      <c r="FO170" s="170"/>
      <c r="FY170" s="170"/>
      <c r="GI170" s="170"/>
      <c r="GS170" s="170"/>
      <c r="HC170" s="170"/>
      <c r="HM170" s="170"/>
      <c r="HW170" s="170"/>
    </row>
    <row r="171" spans="1:231" s="3" customFormat="1" x14ac:dyDescent="0.25">
      <c r="A171" s="170"/>
      <c r="K171" s="170"/>
      <c r="U171" s="170"/>
      <c r="AE171" s="170"/>
      <c r="AO171" s="170"/>
      <c r="AY171" s="170"/>
      <c r="AZ171" s="170"/>
      <c r="BA171" s="170"/>
      <c r="BB171" s="170"/>
      <c r="BC171" s="170"/>
      <c r="BD171" s="170"/>
      <c r="BE171" s="170"/>
      <c r="BF171" s="170"/>
      <c r="BI171" s="170"/>
      <c r="BS171" s="170"/>
      <c r="CC171" s="170"/>
      <c r="CM171" s="170"/>
      <c r="CW171" s="170"/>
      <c r="DG171" s="170"/>
      <c r="DQ171" s="170"/>
      <c r="EA171" s="170"/>
      <c r="EK171" s="170"/>
      <c r="EU171" s="170"/>
      <c r="FE171" s="170"/>
      <c r="FO171" s="170"/>
      <c r="FY171" s="170"/>
      <c r="GI171" s="170"/>
      <c r="GS171" s="170"/>
      <c r="HC171" s="170"/>
      <c r="HM171" s="170"/>
      <c r="HW171" s="170"/>
    </row>
    <row r="172" spans="1:231" s="3" customFormat="1" x14ac:dyDescent="0.25">
      <c r="A172" s="170"/>
      <c r="K172" s="170"/>
      <c r="U172" s="170"/>
      <c r="AE172" s="170"/>
      <c r="AO172" s="170"/>
      <c r="AY172" s="170"/>
      <c r="AZ172" s="170"/>
      <c r="BA172" s="170"/>
      <c r="BB172" s="170"/>
      <c r="BC172" s="170"/>
      <c r="BD172" s="170"/>
      <c r="BE172" s="170"/>
      <c r="BF172" s="170"/>
      <c r="BI172" s="170"/>
      <c r="BS172" s="170"/>
      <c r="CC172" s="170"/>
      <c r="CM172" s="170"/>
      <c r="CW172" s="170"/>
      <c r="DG172" s="170"/>
      <c r="DQ172" s="170"/>
      <c r="EA172" s="170"/>
      <c r="EK172" s="170"/>
      <c r="EU172" s="170"/>
      <c r="FE172" s="170"/>
      <c r="FO172" s="170"/>
      <c r="FY172" s="170"/>
      <c r="GI172" s="170"/>
      <c r="GS172" s="170"/>
      <c r="HC172" s="170"/>
      <c r="HM172" s="170"/>
      <c r="HW172" s="170"/>
    </row>
    <row r="173" spans="1:231" s="3" customFormat="1" x14ac:dyDescent="0.25">
      <c r="A173" s="170"/>
      <c r="K173" s="170"/>
      <c r="U173" s="170"/>
      <c r="AE173" s="170"/>
      <c r="AO173" s="170"/>
      <c r="AY173" s="170"/>
      <c r="AZ173" s="170"/>
      <c r="BA173" s="170"/>
      <c r="BB173" s="170"/>
      <c r="BC173" s="170"/>
      <c r="BD173" s="170"/>
      <c r="BE173" s="170"/>
      <c r="BF173" s="170"/>
      <c r="BI173" s="170"/>
      <c r="BS173" s="170"/>
      <c r="CC173" s="170"/>
      <c r="CM173" s="170"/>
      <c r="CW173" s="170"/>
      <c r="DG173" s="170"/>
      <c r="DQ173" s="170"/>
      <c r="EA173" s="170"/>
      <c r="EK173" s="170"/>
      <c r="EU173" s="170"/>
      <c r="FE173" s="170"/>
      <c r="FO173" s="170"/>
      <c r="FY173" s="170"/>
      <c r="GI173" s="170"/>
      <c r="GS173" s="170"/>
      <c r="HC173" s="170"/>
      <c r="HM173" s="170"/>
      <c r="HW173" s="170"/>
    </row>
    <row r="174" spans="1:231" s="3" customFormat="1" x14ac:dyDescent="0.25">
      <c r="A174" s="170"/>
      <c r="K174" s="170"/>
      <c r="U174" s="170"/>
      <c r="AE174" s="170"/>
      <c r="AO174" s="170"/>
      <c r="AY174" s="170"/>
      <c r="AZ174" s="170"/>
      <c r="BA174" s="170"/>
      <c r="BB174" s="170"/>
      <c r="BC174" s="170"/>
      <c r="BD174" s="170"/>
      <c r="BE174" s="170"/>
      <c r="BF174" s="170"/>
      <c r="BI174" s="170"/>
      <c r="BS174" s="170"/>
      <c r="CC174" s="170"/>
      <c r="CM174" s="170"/>
      <c r="CW174" s="170"/>
      <c r="DG174" s="170"/>
      <c r="DQ174" s="170"/>
      <c r="EA174" s="170"/>
      <c r="EK174" s="170"/>
      <c r="EU174" s="170"/>
      <c r="FE174" s="170"/>
      <c r="FO174" s="170"/>
      <c r="FY174" s="170"/>
      <c r="GI174" s="170"/>
      <c r="GS174" s="170"/>
      <c r="HC174" s="170"/>
      <c r="HM174" s="170"/>
      <c r="HW174" s="170"/>
    </row>
    <row r="175" spans="1:231" s="3" customFormat="1" x14ac:dyDescent="0.25">
      <c r="A175" s="170"/>
      <c r="K175" s="170"/>
      <c r="U175" s="170"/>
      <c r="AE175" s="170"/>
      <c r="AO175" s="170"/>
      <c r="AY175" s="170"/>
      <c r="AZ175" s="170"/>
      <c r="BA175" s="170"/>
      <c r="BB175" s="170"/>
      <c r="BC175" s="170"/>
      <c r="BD175" s="170"/>
      <c r="BE175" s="170"/>
      <c r="BF175" s="170"/>
      <c r="BI175" s="170"/>
      <c r="BS175" s="170"/>
      <c r="CC175" s="170"/>
      <c r="CM175" s="170"/>
      <c r="CW175" s="170"/>
      <c r="DG175" s="170"/>
      <c r="DQ175" s="170"/>
      <c r="EA175" s="170"/>
      <c r="EK175" s="170"/>
      <c r="EU175" s="170"/>
      <c r="FE175" s="170"/>
      <c r="FO175" s="170"/>
      <c r="FY175" s="170"/>
      <c r="GI175" s="170"/>
      <c r="GS175" s="170"/>
      <c r="HC175" s="170"/>
      <c r="HM175" s="170"/>
      <c r="HW175" s="170"/>
    </row>
    <row r="176" spans="1:231" s="3" customFormat="1" x14ac:dyDescent="0.25">
      <c r="A176" s="170"/>
      <c r="K176" s="170"/>
      <c r="U176" s="170"/>
      <c r="AE176" s="170"/>
      <c r="AO176" s="170"/>
      <c r="AY176" s="170"/>
      <c r="AZ176" s="170"/>
      <c r="BA176" s="170"/>
      <c r="BB176" s="170"/>
      <c r="BC176" s="170"/>
      <c r="BD176" s="170"/>
      <c r="BE176" s="170"/>
      <c r="BF176" s="170"/>
      <c r="BI176" s="170"/>
      <c r="BS176" s="170"/>
      <c r="CC176" s="170"/>
      <c r="CM176" s="170"/>
      <c r="CW176" s="170"/>
      <c r="DG176" s="170"/>
      <c r="DQ176" s="170"/>
      <c r="EA176" s="170"/>
      <c r="EK176" s="170"/>
      <c r="EU176" s="170"/>
      <c r="FE176" s="170"/>
      <c r="FO176" s="170"/>
      <c r="FY176" s="170"/>
      <c r="GI176" s="170"/>
      <c r="GS176" s="170"/>
      <c r="HC176" s="170"/>
      <c r="HM176" s="170"/>
      <c r="HW176" s="170"/>
    </row>
    <row r="177" spans="1:231" s="3" customFormat="1" x14ac:dyDescent="0.25">
      <c r="A177" s="170"/>
      <c r="K177" s="170"/>
      <c r="U177" s="170"/>
      <c r="AE177" s="170"/>
      <c r="AO177" s="170"/>
      <c r="AY177" s="170"/>
      <c r="AZ177" s="170"/>
      <c r="BA177" s="170"/>
      <c r="BB177" s="170"/>
      <c r="BC177" s="170"/>
      <c r="BD177" s="170"/>
      <c r="BE177" s="170"/>
      <c r="BF177" s="170"/>
      <c r="BI177" s="170"/>
      <c r="BS177" s="170"/>
      <c r="CC177" s="170"/>
      <c r="CM177" s="170"/>
      <c r="CW177" s="170"/>
      <c r="DG177" s="170"/>
      <c r="DQ177" s="170"/>
      <c r="EA177" s="170"/>
      <c r="EK177" s="170"/>
      <c r="EU177" s="170"/>
      <c r="FE177" s="170"/>
      <c r="FO177" s="170"/>
      <c r="FY177" s="170"/>
      <c r="GI177" s="170"/>
      <c r="GS177" s="170"/>
      <c r="HC177" s="170"/>
      <c r="HM177" s="170"/>
      <c r="HW177" s="170"/>
    </row>
    <row r="178" spans="1:231" s="3" customFormat="1" x14ac:dyDescent="0.25">
      <c r="A178" s="170"/>
      <c r="K178" s="170"/>
      <c r="U178" s="170"/>
      <c r="AE178" s="170"/>
      <c r="AO178" s="170"/>
      <c r="AY178" s="170"/>
      <c r="AZ178" s="170"/>
      <c r="BA178" s="170"/>
      <c r="BB178" s="170"/>
      <c r="BC178" s="170"/>
      <c r="BD178" s="170"/>
      <c r="BE178" s="170"/>
      <c r="BF178" s="170"/>
      <c r="BI178" s="170"/>
      <c r="BS178" s="170"/>
      <c r="CC178" s="170"/>
      <c r="CM178" s="170"/>
      <c r="CW178" s="170"/>
      <c r="DG178" s="170"/>
      <c r="DQ178" s="170"/>
      <c r="EA178" s="170"/>
      <c r="EK178" s="170"/>
      <c r="EU178" s="170"/>
      <c r="FE178" s="170"/>
      <c r="FO178" s="170"/>
      <c r="FY178" s="170"/>
      <c r="GI178" s="170"/>
      <c r="GS178" s="170"/>
      <c r="HC178" s="170"/>
      <c r="HM178" s="170"/>
      <c r="HW178" s="170"/>
    </row>
    <row r="179" spans="1:231" s="3" customFormat="1" x14ac:dyDescent="0.25">
      <c r="A179" s="170"/>
      <c r="K179" s="170"/>
      <c r="U179" s="170"/>
      <c r="AE179" s="170"/>
      <c r="AO179" s="170"/>
      <c r="AY179" s="170"/>
      <c r="AZ179" s="170"/>
      <c r="BA179" s="170"/>
      <c r="BB179" s="170"/>
      <c r="BC179" s="170"/>
      <c r="BD179" s="170"/>
      <c r="BE179" s="170"/>
      <c r="BF179" s="170"/>
      <c r="BI179" s="170"/>
      <c r="BS179" s="170"/>
      <c r="CC179" s="170"/>
      <c r="CM179" s="170"/>
      <c r="CW179" s="170"/>
      <c r="DG179" s="170"/>
      <c r="DQ179" s="170"/>
      <c r="EA179" s="170"/>
      <c r="EK179" s="170"/>
      <c r="EU179" s="170"/>
      <c r="FE179" s="170"/>
      <c r="FO179" s="170"/>
      <c r="FY179" s="170"/>
      <c r="GI179" s="170"/>
      <c r="GS179" s="170"/>
      <c r="HC179" s="170"/>
      <c r="HM179" s="170"/>
      <c r="HW179" s="170"/>
    </row>
    <row r="180" spans="1:231" s="3" customFormat="1" x14ac:dyDescent="0.25">
      <c r="A180" s="170"/>
      <c r="K180" s="170"/>
      <c r="U180" s="170"/>
      <c r="AE180" s="170"/>
      <c r="AO180" s="170"/>
      <c r="AY180" s="170"/>
      <c r="AZ180" s="170"/>
      <c r="BA180" s="170"/>
      <c r="BB180" s="170"/>
      <c r="BC180" s="170"/>
      <c r="BD180" s="170"/>
      <c r="BE180" s="170"/>
      <c r="BF180" s="170"/>
      <c r="BI180" s="170"/>
      <c r="BS180" s="170"/>
      <c r="CC180" s="170"/>
      <c r="CM180" s="170"/>
      <c r="CW180" s="170"/>
      <c r="DG180" s="170"/>
      <c r="DQ180" s="170"/>
      <c r="EA180" s="170"/>
      <c r="EK180" s="170"/>
      <c r="EU180" s="170"/>
      <c r="FE180" s="170"/>
      <c r="FO180" s="170"/>
      <c r="FY180" s="170"/>
      <c r="GI180" s="170"/>
      <c r="GS180" s="170"/>
      <c r="HC180" s="170"/>
      <c r="HM180" s="170"/>
      <c r="HW180" s="170"/>
    </row>
    <row r="181" spans="1:231" s="3" customFormat="1" x14ac:dyDescent="0.25">
      <c r="A181" s="170"/>
      <c r="K181" s="170"/>
      <c r="U181" s="170"/>
      <c r="AE181" s="170"/>
      <c r="AO181" s="170"/>
      <c r="AY181" s="170"/>
      <c r="AZ181" s="170"/>
      <c r="BA181" s="170"/>
      <c r="BB181" s="170"/>
      <c r="BC181" s="170"/>
      <c r="BD181" s="170"/>
      <c r="BE181" s="170"/>
      <c r="BF181" s="170"/>
      <c r="BI181" s="170"/>
      <c r="BS181" s="170"/>
      <c r="CC181" s="170"/>
      <c r="CM181" s="170"/>
      <c r="CW181" s="170"/>
      <c r="DG181" s="170"/>
      <c r="DQ181" s="170"/>
      <c r="EA181" s="170"/>
      <c r="EK181" s="170"/>
      <c r="EU181" s="170"/>
      <c r="FE181" s="170"/>
      <c r="FO181" s="170"/>
      <c r="FY181" s="170"/>
      <c r="GI181" s="170"/>
      <c r="GS181" s="170"/>
      <c r="HC181" s="170"/>
      <c r="HM181" s="170"/>
      <c r="HW181" s="170"/>
    </row>
    <row r="182" spans="1:231" s="3" customFormat="1" x14ac:dyDescent="0.25">
      <c r="A182" s="170"/>
      <c r="K182" s="170"/>
      <c r="U182" s="170"/>
      <c r="AE182" s="170"/>
      <c r="AO182" s="170"/>
      <c r="AY182" s="170"/>
      <c r="AZ182" s="170"/>
      <c r="BA182" s="170"/>
      <c r="BB182" s="170"/>
      <c r="BC182" s="170"/>
      <c r="BD182" s="170"/>
      <c r="BE182" s="170"/>
      <c r="BF182" s="170"/>
      <c r="BI182" s="170"/>
      <c r="BS182" s="170"/>
      <c r="CC182" s="170"/>
      <c r="CM182" s="170"/>
      <c r="CW182" s="170"/>
      <c r="DG182" s="170"/>
      <c r="DQ182" s="170"/>
      <c r="EA182" s="170"/>
      <c r="EK182" s="170"/>
      <c r="EU182" s="170"/>
      <c r="FE182" s="170"/>
      <c r="FO182" s="170"/>
      <c r="FY182" s="170"/>
      <c r="GI182" s="170"/>
      <c r="GS182" s="170"/>
      <c r="HC182" s="170"/>
      <c r="HM182" s="170"/>
      <c r="HW182" s="170"/>
    </row>
    <row r="183" spans="1:231" s="3" customFormat="1" x14ac:dyDescent="0.25">
      <c r="A183" s="170"/>
      <c r="K183" s="170"/>
      <c r="U183" s="170"/>
      <c r="AE183" s="170"/>
      <c r="AO183" s="170"/>
      <c r="AY183" s="170"/>
      <c r="AZ183" s="170"/>
      <c r="BA183" s="170"/>
      <c r="BB183" s="170"/>
      <c r="BC183" s="170"/>
      <c r="BD183" s="170"/>
      <c r="BE183" s="170"/>
      <c r="BF183" s="170"/>
      <c r="BI183" s="170"/>
      <c r="BS183" s="170"/>
      <c r="CC183" s="170"/>
      <c r="CM183" s="170"/>
      <c r="CW183" s="170"/>
      <c r="DG183" s="170"/>
      <c r="DQ183" s="170"/>
      <c r="EA183" s="170"/>
      <c r="EK183" s="170"/>
      <c r="EU183" s="170"/>
      <c r="FE183" s="170"/>
      <c r="FO183" s="170"/>
      <c r="FY183" s="170"/>
      <c r="GI183" s="170"/>
      <c r="GS183" s="170"/>
      <c r="HC183" s="170"/>
      <c r="HM183" s="170"/>
      <c r="HW183" s="170"/>
    </row>
    <row r="184" spans="1:231" s="3" customFormat="1" x14ac:dyDescent="0.25">
      <c r="A184" s="170"/>
      <c r="K184" s="170"/>
      <c r="U184" s="170"/>
      <c r="AE184" s="170"/>
      <c r="AO184" s="170"/>
      <c r="AY184" s="170"/>
      <c r="AZ184" s="170"/>
      <c r="BA184" s="170"/>
      <c r="BB184" s="170"/>
      <c r="BC184" s="170"/>
      <c r="BD184" s="170"/>
      <c r="BE184" s="170"/>
      <c r="BF184" s="170"/>
      <c r="BI184" s="170"/>
      <c r="BS184" s="170"/>
      <c r="CC184" s="170"/>
      <c r="CM184" s="170"/>
      <c r="CW184" s="170"/>
      <c r="DG184" s="170"/>
      <c r="DQ184" s="170"/>
      <c r="EA184" s="170"/>
      <c r="EK184" s="170"/>
      <c r="EU184" s="170"/>
      <c r="FE184" s="170"/>
      <c r="FO184" s="170"/>
      <c r="FY184" s="170"/>
      <c r="GI184" s="170"/>
      <c r="GS184" s="170"/>
      <c r="HC184" s="170"/>
      <c r="HM184" s="170"/>
      <c r="HW184" s="170"/>
    </row>
    <row r="185" spans="1:231" s="3" customFormat="1" x14ac:dyDescent="0.25">
      <c r="A185" s="170"/>
      <c r="K185" s="170"/>
      <c r="U185" s="170"/>
      <c r="AE185" s="170"/>
      <c r="AO185" s="170"/>
      <c r="AY185" s="170"/>
      <c r="AZ185" s="170"/>
      <c r="BA185" s="170"/>
      <c r="BB185" s="170"/>
      <c r="BC185" s="170"/>
      <c r="BD185" s="170"/>
      <c r="BE185" s="170"/>
      <c r="BF185" s="170"/>
      <c r="BI185" s="170"/>
      <c r="BS185" s="170"/>
      <c r="CC185" s="170"/>
      <c r="CM185" s="170"/>
      <c r="CW185" s="170"/>
      <c r="DG185" s="170"/>
      <c r="DQ185" s="170"/>
      <c r="EA185" s="170"/>
      <c r="EK185" s="170"/>
      <c r="EU185" s="170"/>
      <c r="FE185" s="170"/>
      <c r="FO185" s="170"/>
      <c r="FY185" s="170"/>
      <c r="GI185" s="170"/>
      <c r="GS185" s="170"/>
      <c r="HC185" s="170"/>
      <c r="HM185" s="170"/>
      <c r="HW185" s="170"/>
    </row>
    <row r="186" spans="1:231" s="3" customFormat="1" x14ac:dyDescent="0.25">
      <c r="A186" s="170"/>
      <c r="K186" s="170"/>
      <c r="U186" s="170"/>
      <c r="AE186" s="170"/>
      <c r="AO186" s="170"/>
      <c r="AY186" s="170"/>
      <c r="AZ186" s="170"/>
      <c r="BA186" s="170"/>
      <c r="BB186" s="170"/>
      <c r="BC186" s="170"/>
      <c r="BD186" s="170"/>
      <c r="BE186" s="170"/>
      <c r="BF186" s="170"/>
      <c r="BI186" s="170"/>
      <c r="BS186" s="170"/>
      <c r="CC186" s="170"/>
      <c r="CM186" s="170"/>
      <c r="CW186" s="170"/>
      <c r="DG186" s="170"/>
      <c r="DQ186" s="170"/>
      <c r="EA186" s="170"/>
      <c r="EK186" s="170"/>
      <c r="EU186" s="170"/>
      <c r="FE186" s="170"/>
      <c r="FO186" s="170"/>
      <c r="FY186" s="170"/>
      <c r="GI186" s="170"/>
      <c r="GS186" s="170"/>
      <c r="HC186" s="170"/>
      <c r="HM186" s="170"/>
      <c r="HW186" s="170"/>
    </row>
    <row r="187" spans="1:231" s="3" customFormat="1" x14ac:dyDescent="0.25">
      <c r="A187" s="170"/>
      <c r="K187" s="170"/>
      <c r="U187" s="170"/>
      <c r="AE187" s="170"/>
      <c r="AO187" s="170"/>
      <c r="AY187" s="170"/>
      <c r="AZ187" s="170"/>
      <c r="BA187" s="170"/>
      <c r="BB187" s="170"/>
      <c r="BC187" s="170"/>
      <c r="BD187" s="170"/>
      <c r="BE187" s="170"/>
      <c r="BF187" s="170"/>
      <c r="BI187" s="170"/>
      <c r="BS187" s="170"/>
      <c r="CC187" s="170"/>
      <c r="CM187" s="170"/>
      <c r="CW187" s="170"/>
      <c r="DG187" s="170"/>
      <c r="DQ187" s="170"/>
      <c r="EA187" s="170"/>
      <c r="EK187" s="170"/>
      <c r="EU187" s="170"/>
      <c r="FE187" s="170"/>
      <c r="FO187" s="170"/>
      <c r="FY187" s="170"/>
      <c r="GI187" s="170"/>
      <c r="GS187" s="170"/>
      <c r="HC187" s="170"/>
      <c r="HM187" s="170"/>
      <c r="HW187" s="170"/>
    </row>
    <row r="188" spans="1:231" s="3" customFormat="1" x14ac:dyDescent="0.25">
      <c r="A188" s="170"/>
      <c r="K188" s="170"/>
      <c r="U188" s="170"/>
      <c r="AE188" s="170"/>
      <c r="AO188" s="170"/>
      <c r="AY188" s="170"/>
      <c r="AZ188" s="170"/>
      <c r="BA188" s="170"/>
      <c r="BB188" s="170"/>
      <c r="BC188" s="170"/>
      <c r="BD188" s="170"/>
      <c r="BE188" s="170"/>
      <c r="BF188" s="170"/>
      <c r="BI188" s="170"/>
      <c r="BS188" s="170"/>
      <c r="CC188" s="170"/>
      <c r="CM188" s="170"/>
      <c r="CW188" s="170"/>
      <c r="DG188" s="170"/>
      <c r="DQ188" s="170"/>
      <c r="EA188" s="170"/>
      <c r="EK188" s="170"/>
      <c r="EU188" s="170"/>
      <c r="FE188" s="170"/>
      <c r="FO188" s="170"/>
      <c r="FY188" s="170"/>
      <c r="GI188" s="170"/>
      <c r="GS188" s="170"/>
      <c r="HC188" s="170"/>
      <c r="HM188" s="170"/>
      <c r="HW188" s="170"/>
    </row>
    <row r="189" spans="1:231" s="3" customFormat="1" x14ac:dyDescent="0.25">
      <c r="A189" s="170"/>
      <c r="K189" s="170"/>
      <c r="U189" s="170"/>
      <c r="AE189" s="170"/>
      <c r="AO189" s="170"/>
      <c r="AY189" s="170"/>
      <c r="AZ189" s="170"/>
      <c r="BA189" s="170"/>
      <c r="BB189" s="170"/>
      <c r="BC189" s="170"/>
      <c r="BD189" s="170"/>
      <c r="BE189" s="170"/>
      <c r="BF189" s="170"/>
      <c r="BI189" s="170"/>
      <c r="BS189" s="170"/>
      <c r="CC189" s="170"/>
      <c r="CM189" s="170"/>
      <c r="CW189" s="170"/>
      <c r="DG189" s="170"/>
      <c r="DQ189" s="170"/>
      <c r="EA189" s="170"/>
      <c r="EK189" s="170"/>
      <c r="EU189" s="170"/>
      <c r="FE189" s="170"/>
      <c r="FO189" s="170"/>
      <c r="FY189" s="170"/>
      <c r="GI189" s="170"/>
      <c r="GS189" s="170"/>
      <c r="HC189" s="170"/>
      <c r="HM189" s="170"/>
      <c r="HW189" s="170"/>
    </row>
    <row r="190" spans="1:231" s="3" customFormat="1" x14ac:dyDescent="0.25">
      <c r="A190" s="170"/>
      <c r="K190" s="170"/>
      <c r="U190" s="170"/>
      <c r="AE190" s="170"/>
      <c r="AO190" s="170"/>
      <c r="AY190" s="170"/>
      <c r="AZ190" s="170"/>
      <c r="BA190" s="170"/>
      <c r="BB190" s="170"/>
      <c r="BC190" s="170"/>
      <c r="BD190" s="170"/>
      <c r="BE190" s="170"/>
      <c r="BF190" s="170"/>
      <c r="BI190" s="170"/>
      <c r="BS190" s="170"/>
      <c r="CC190" s="170"/>
      <c r="CM190" s="170"/>
      <c r="CW190" s="170"/>
      <c r="DG190" s="170"/>
      <c r="DQ190" s="170"/>
      <c r="EA190" s="170"/>
      <c r="EK190" s="170"/>
      <c r="EU190" s="170"/>
      <c r="FE190" s="170"/>
      <c r="FO190" s="170"/>
      <c r="FY190" s="170"/>
      <c r="GI190" s="170"/>
      <c r="GS190" s="170"/>
      <c r="HC190" s="170"/>
      <c r="HM190" s="170"/>
      <c r="HW190" s="170"/>
    </row>
    <row r="191" spans="1:231" s="3" customFormat="1" x14ac:dyDescent="0.25">
      <c r="A191" s="170"/>
      <c r="K191" s="170"/>
      <c r="U191" s="170"/>
      <c r="AE191" s="170"/>
      <c r="AO191" s="170"/>
      <c r="AY191" s="170"/>
      <c r="AZ191" s="170"/>
      <c r="BA191" s="170"/>
      <c r="BB191" s="170"/>
      <c r="BC191" s="170"/>
      <c r="BD191" s="170"/>
      <c r="BE191" s="170"/>
      <c r="BF191" s="170"/>
      <c r="BI191" s="170"/>
      <c r="BS191" s="170"/>
      <c r="CC191" s="170"/>
      <c r="CM191" s="170"/>
      <c r="CW191" s="170"/>
      <c r="DG191" s="170"/>
      <c r="DQ191" s="170"/>
      <c r="EA191" s="170"/>
      <c r="EK191" s="170"/>
      <c r="EU191" s="170"/>
      <c r="FE191" s="170"/>
      <c r="FO191" s="170"/>
      <c r="FY191" s="170"/>
      <c r="GI191" s="170"/>
      <c r="GS191" s="170"/>
      <c r="HC191" s="170"/>
      <c r="HM191" s="170"/>
      <c r="HW191" s="170"/>
    </row>
    <row r="192" spans="1:231" s="3" customFormat="1" x14ac:dyDescent="0.25">
      <c r="A192" s="170"/>
      <c r="K192" s="170"/>
      <c r="U192" s="170"/>
      <c r="AE192" s="170"/>
      <c r="AO192" s="170"/>
      <c r="AY192" s="170"/>
      <c r="AZ192" s="170"/>
      <c r="BA192" s="170"/>
      <c r="BB192" s="170"/>
      <c r="BC192" s="170"/>
      <c r="BD192" s="170"/>
      <c r="BE192" s="170"/>
      <c r="BF192" s="170"/>
      <c r="BI192" s="170"/>
      <c r="BS192" s="170"/>
      <c r="CC192" s="170"/>
      <c r="CM192" s="170"/>
      <c r="CW192" s="170"/>
      <c r="DG192" s="170"/>
      <c r="DQ192" s="170"/>
      <c r="EA192" s="170"/>
      <c r="EK192" s="170"/>
      <c r="EU192" s="170"/>
      <c r="FE192" s="170"/>
      <c r="FO192" s="170"/>
      <c r="FY192" s="170"/>
      <c r="GI192" s="170"/>
      <c r="GS192" s="170"/>
      <c r="HC192" s="170"/>
      <c r="HM192" s="170"/>
      <c r="HW192" s="170"/>
    </row>
    <row r="193" spans="1:231" s="3" customFormat="1" x14ac:dyDescent="0.25">
      <c r="A193" s="170"/>
      <c r="K193" s="170"/>
      <c r="U193" s="170"/>
      <c r="AE193" s="170"/>
      <c r="AO193" s="170"/>
      <c r="AY193" s="170"/>
      <c r="AZ193" s="170"/>
      <c r="BA193" s="170"/>
      <c r="BB193" s="170"/>
      <c r="BC193" s="170"/>
      <c r="BD193" s="170"/>
      <c r="BE193" s="170"/>
      <c r="BF193" s="170"/>
      <c r="BI193" s="170"/>
      <c r="BS193" s="170"/>
      <c r="CC193" s="170"/>
      <c r="CM193" s="170"/>
      <c r="CW193" s="170"/>
      <c r="DG193" s="170"/>
      <c r="DQ193" s="170"/>
      <c r="EA193" s="170"/>
      <c r="EK193" s="170"/>
      <c r="EU193" s="170"/>
      <c r="FE193" s="170"/>
      <c r="FO193" s="170"/>
      <c r="FY193" s="170"/>
      <c r="GI193" s="170"/>
      <c r="GS193" s="170"/>
      <c r="HC193" s="170"/>
      <c r="HM193" s="170"/>
      <c r="HW193" s="170"/>
    </row>
    <row r="194" spans="1:231" s="3" customFormat="1" x14ac:dyDescent="0.25">
      <c r="A194" s="170"/>
      <c r="K194" s="170"/>
      <c r="U194" s="170"/>
      <c r="AE194" s="170"/>
      <c r="AO194" s="170"/>
      <c r="AY194" s="170"/>
      <c r="AZ194" s="170"/>
      <c r="BA194" s="170"/>
      <c r="BB194" s="170"/>
      <c r="BC194" s="170"/>
      <c r="BD194" s="170"/>
      <c r="BE194" s="170"/>
      <c r="BF194" s="170"/>
      <c r="BI194" s="170"/>
      <c r="BS194" s="170"/>
      <c r="CC194" s="170"/>
      <c r="CM194" s="170"/>
      <c r="CW194" s="170"/>
      <c r="DG194" s="170"/>
      <c r="DQ194" s="170"/>
      <c r="EA194" s="170"/>
      <c r="EK194" s="170"/>
      <c r="EU194" s="170"/>
      <c r="FE194" s="170"/>
      <c r="FO194" s="170"/>
      <c r="FY194" s="170"/>
      <c r="GI194" s="170"/>
      <c r="GS194" s="170"/>
      <c r="HC194" s="170"/>
      <c r="HM194" s="170"/>
      <c r="HW194" s="170"/>
    </row>
    <row r="195" spans="1:231" s="3" customFormat="1" x14ac:dyDescent="0.25">
      <c r="A195" s="170"/>
      <c r="K195" s="170"/>
      <c r="U195" s="170"/>
      <c r="AE195" s="170"/>
      <c r="AO195" s="170"/>
      <c r="AY195" s="170"/>
      <c r="AZ195" s="170"/>
      <c r="BA195" s="170"/>
      <c r="BB195" s="170"/>
      <c r="BC195" s="170"/>
      <c r="BD195" s="170"/>
      <c r="BE195" s="170"/>
      <c r="BF195" s="170"/>
      <c r="BI195" s="170"/>
      <c r="BS195" s="170"/>
      <c r="CC195" s="170"/>
      <c r="CM195" s="170"/>
      <c r="CW195" s="170"/>
      <c r="DG195" s="170"/>
      <c r="DQ195" s="170"/>
      <c r="EA195" s="170"/>
      <c r="EK195" s="170"/>
      <c r="EU195" s="170"/>
      <c r="FE195" s="170"/>
      <c r="FO195" s="170"/>
      <c r="FY195" s="170"/>
      <c r="GI195" s="170"/>
      <c r="GS195" s="170"/>
      <c r="HC195" s="170"/>
      <c r="HM195" s="170"/>
      <c r="HW195" s="170"/>
    </row>
    <row r="196" spans="1:231" s="3" customFormat="1" x14ac:dyDescent="0.25">
      <c r="A196" s="170"/>
      <c r="K196" s="170"/>
      <c r="U196" s="170"/>
      <c r="AE196" s="170"/>
      <c r="AO196" s="170"/>
      <c r="AY196" s="170"/>
      <c r="AZ196" s="170"/>
      <c r="BA196" s="170"/>
      <c r="BB196" s="170"/>
      <c r="BC196" s="170"/>
      <c r="BD196" s="170"/>
      <c r="BE196" s="170"/>
      <c r="BF196" s="170"/>
      <c r="BI196" s="170"/>
      <c r="BS196" s="170"/>
      <c r="CC196" s="170"/>
      <c r="CM196" s="170"/>
      <c r="CW196" s="170"/>
      <c r="DG196" s="170"/>
      <c r="DQ196" s="170"/>
      <c r="EA196" s="170"/>
      <c r="EK196" s="170"/>
      <c r="EU196" s="170"/>
      <c r="FE196" s="170"/>
      <c r="FO196" s="170"/>
      <c r="FY196" s="170"/>
      <c r="GI196" s="170"/>
      <c r="GS196" s="170"/>
      <c r="HC196" s="170"/>
      <c r="HM196" s="170"/>
      <c r="HW196" s="170"/>
    </row>
    <row r="197" spans="1:231" s="3" customFormat="1" x14ac:dyDescent="0.25">
      <c r="A197" s="170"/>
      <c r="K197" s="170"/>
      <c r="U197" s="170"/>
      <c r="AE197" s="170"/>
      <c r="AO197" s="170"/>
      <c r="AY197" s="170"/>
      <c r="AZ197" s="170"/>
      <c r="BA197" s="170"/>
      <c r="BB197" s="170"/>
      <c r="BC197" s="170"/>
      <c r="BD197" s="170"/>
      <c r="BE197" s="170"/>
      <c r="BF197" s="170"/>
      <c r="BI197" s="170"/>
      <c r="BS197" s="170"/>
      <c r="CC197" s="170"/>
      <c r="CM197" s="170"/>
      <c r="CW197" s="170"/>
      <c r="DG197" s="170"/>
      <c r="DQ197" s="170"/>
      <c r="EA197" s="170"/>
      <c r="EK197" s="170"/>
      <c r="EU197" s="170"/>
      <c r="FE197" s="170"/>
      <c r="FO197" s="170"/>
      <c r="FY197" s="170"/>
      <c r="GI197" s="170"/>
      <c r="GS197" s="170"/>
      <c r="HC197" s="170"/>
      <c r="HM197" s="170"/>
      <c r="HW197" s="170"/>
    </row>
    <row r="198" spans="1:231" s="3" customFormat="1" x14ac:dyDescent="0.25">
      <c r="A198" s="170"/>
      <c r="K198" s="170"/>
      <c r="U198" s="170"/>
      <c r="AE198" s="170"/>
      <c r="AO198" s="170"/>
      <c r="AY198" s="170"/>
      <c r="AZ198" s="170"/>
      <c r="BA198" s="170"/>
      <c r="BB198" s="170"/>
      <c r="BC198" s="170"/>
      <c r="BD198" s="170"/>
      <c r="BE198" s="170"/>
      <c r="BF198" s="170"/>
      <c r="BI198" s="170"/>
      <c r="BS198" s="170"/>
      <c r="CC198" s="170"/>
      <c r="CM198" s="170"/>
      <c r="CW198" s="170"/>
      <c r="DG198" s="170"/>
      <c r="DQ198" s="170"/>
      <c r="EA198" s="170"/>
      <c r="EK198" s="170"/>
      <c r="EU198" s="170"/>
      <c r="FE198" s="170"/>
      <c r="FO198" s="170"/>
      <c r="FY198" s="170"/>
      <c r="GI198" s="170"/>
      <c r="GS198" s="170"/>
      <c r="HC198" s="170"/>
      <c r="HM198" s="170"/>
      <c r="HW198" s="170"/>
    </row>
    <row r="199" spans="1:231" s="3" customFormat="1" x14ac:dyDescent="0.25">
      <c r="A199" s="170"/>
      <c r="K199" s="170"/>
      <c r="U199" s="170"/>
      <c r="AE199" s="170"/>
      <c r="AO199" s="170"/>
      <c r="AY199" s="170"/>
      <c r="AZ199" s="170"/>
      <c r="BA199" s="170"/>
      <c r="BB199" s="170"/>
      <c r="BC199" s="170"/>
      <c r="BD199" s="170"/>
      <c r="BE199" s="170"/>
      <c r="BF199" s="170"/>
      <c r="BI199" s="170"/>
      <c r="BS199" s="170"/>
      <c r="CC199" s="170"/>
      <c r="CM199" s="170"/>
      <c r="CW199" s="170"/>
      <c r="DG199" s="170"/>
      <c r="DQ199" s="170"/>
      <c r="EA199" s="170"/>
      <c r="EK199" s="170"/>
      <c r="EU199" s="170"/>
      <c r="FE199" s="170"/>
      <c r="FO199" s="170"/>
      <c r="FY199" s="170"/>
      <c r="GI199" s="170"/>
      <c r="GS199" s="170"/>
      <c r="HC199" s="170"/>
      <c r="HM199" s="170"/>
      <c r="HW199" s="170"/>
    </row>
    <row r="200" spans="1:231" s="3" customFormat="1" x14ac:dyDescent="0.25">
      <c r="A200" s="170"/>
      <c r="K200" s="170"/>
      <c r="U200" s="170"/>
      <c r="AE200" s="170"/>
      <c r="AO200" s="170"/>
      <c r="AY200" s="170"/>
      <c r="AZ200" s="170"/>
      <c r="BA200" s="170"/>
      <c r="BB200" s="170"/>
      <c r="BC200" s="170"/>
      <c r="BD200" s="170"/>
      <c r="BE200" s="170"/>
      <c r="BF200" s="170"/>
      <c r="BI200" s="170"/>
      <c r="BS200" s="170"/>
      <c r="CC200" s="170"/>
      <c r="CM200" s="170"/>
      <c r="CW200" s="170"/>
      <c r="DG200" s="170"/>
      <c r="DQ200" s="170"/>
      <c r="EA200" s="170"/>
      <c r="EK200" s="170"/>
      <c r="EU200" s="170"/>
      <c r="FE200" s="170"/>
      <c r="FO200" s="170"/>
      <c r="FY200" s="170"/>
      <c r="GI200" s="170"/>
      <c r="GS200" s="170"/>
      <c r="HC200" s="170"/>
      <c r="HM200" s="170"/>
      <c r="HW200" s="170"/>
    </row>
    <row r="201" spans="1:231" s="3" customFormat="1" x14ac:dyDescent="0.25">
      <c r="A201" s="170"/>
      <c r="K201" s="170"/>
      <c r="U201" s="170"/>
      <c r="AE201" s="170"/>
      <c r="AO201" s="170"/>
      <c r="AY201" s="170"/>
      <c r="AZ201" s="170"/>
      <c r="BA201" s="170"/>
      <c r="BB201" s="170"/>
      <c r="BC201" s="170"/>
      <c r="BD201" s="170"/>
      <c r="BE201" s="170"/>
      <c r="BF201" s="170"/>
      <c r="BI201" s="170"/>
      <c r="BS201" s="170"/>
      <c r="CC201" s="170"/>
      <c r="CM201" s="170"/>
      <c r="CW201" s="170"/>
      <c r="DG201" s="170"/>
      <c r="DQ201" s="170"/>
      <c r="EA201" s="170"/>
      <c r="EK201" s="170"/>
      <c r="EU201" s="170"/>
      <c r="FE201" s="170"/>
      <c r="FO201" s="170"/>
      <c r="FY201" s="170"/>
      <c r="GI201" s="170"/>
      <c r="GS201" s="170"/>
      <c r="HC201" s="170"/>
      <c r="HM201" s="170"/>
      <c r="HW201" s="170"/>
    </row>
    <row r="202" spans="1:231" s="3" customFormat="1" x14ac:dyDescent="0.25">
      <c r="A202" s="170"/>
      <c r="K202" s="170"/>
      <c r="U202" s="170"/>
      <c r="AE202" s="170"/>
      <c r="AO202" s="170"/>
      <c r="AY202" s="170"/>
      <c r="AZ202" s="170"/>
      <c r="BA202" s="170"/>
      <c r="BB202" s="170"/>
      <c r="BC202" s="170"/>
      <c r="BD202" s="170"/>
      <c r="BE202" s="170"/>
      <c r="BF202" s="170"/>
      <c r="BI202" s="170"/>
      <c r="BS202" s="170"/>
      <c r="CC202" s="170"/>
      <c r="CM202" s="170"/>
      <c r="CW202" s="170"/>
      <c r="DG202" s="170"/>
      <c r="DQ202" s="170"/>
      <c r="EA202" s="170"/>
      <c r="EK202" s="170"/>
      <c r="EU202" s="170"/>
      <c r="FE202" s="170"/>
      <c r="FO202" s="170"/>
      <c r="FY202" s="170"/>
      <c r="GI202" s="170"/>
      <c r="GS202" s="170"/>
      <c r="HC202" s="170"/>
      <c r="HM202" s="170"/>
      <c r="HW202" s="170"/>
    </row>
    <row r="203" spans="1:231" s="3" customFormat="1" x14ac:dyDescent="0.25">
      <c r="A203" s="170"/>
      <c r="K203" s="170"/>
      <c r="U203" s="170"/>
      <c r="AE203" s="170"/>
      <c r="AO203" s="170"/>
      <c r="AY203" s="170"/>
      <c r="AZ203" s="170"/>
      <c r="BA203" s="170"/>
      <c r="BB203" s="170"/>
      <c r="BC203" s="170"/>
      <c r="BD203" s="170"/>
      <c r="BE203" s="170"/>
      <c r="BF203" s="170"/>
      <c r="BI203" s="170"/>
      <c r="BS203" s="170"/>
      <c r="CC203" s="170"/>
      <c r="CM203" s="170"/>
      <c r="CW203" s="170"/>
      <c r="DG203" s="170"/>
      <c r="DQ203" s="170"/>
      <c r="EA203" s="170"/>
      <c r="EK203" s="170"/>
      <c r="EU203" s="170"/>
      <c r="FE203" s="170"/>
      <c r="FO203" s="170"/>
      <c r="FY203" s="170"/>
      <c r="GI203" s="170"/>
      <c r="GS203" s="170"/>
      <c r="HC203" s="170"/>
      <c r="HM203" s="170"/>
      <c r="HW203" s="170"/>
    </row>
    <row r="204" spans="1:231" s="3" customFormat="1" x14ac:dyDescent="0.25">
      <c r="A204" s="170"/>
      <c r="K204" s="170"/>
      <c r="U204" s="170"/>
      <c r="AE204" s="170"/>
      <c r="AO204" s="170"/>
      <c r="AY204" s="170"/>
      <c r="AZ204" s="170"/>
      <c r="BA204" s="170"/>
      <c r="BB204" s="170"/>
      <c r="BC204" s="170"/>
      <c r="BD204" s="170"/>
      <c r="BE204" s="170"/>
      <c r="BF204" s="170"/>
      <c r="BI204" s="170"/>
      <c r="BS204" s="170"/>
      <c r="CC204" s="170"/>
      <c r="CM204" s="170"/>
      <c r="CW204" s="170"/>
      <c r="DG204" s="170"/>
      <c r="DQ204" s="170"/>
      <c r="EA204" s="170"/>
      <c r="EK204" s="170"/>
      <c r="EU204" s="170"/>
      <c r="FE204" s="170"/>
      <c r="FO204" s="170"/>
      <c r="FY204" s="170"/>
      <c r="GI204" s="170"/>
      <c r="GS204" s="170"/>
      <c r="HC204" s="170"/>
      <c r="HM204" s="170"/>
      <c r="HW204" s="170"/>
    </row>
    <row r="205" spans="1:231" s="3" customFormat="1" x14ac:dyDescent="0.25">
      <c r="A205" s="170"/>
      <c r="K205" s="170"/>
      <c r="U205" s="170"/>
      <c r="AE205" s="170"/>
      <c r="AO205" s="170"/>
      <c r="AY205" s="170"/>
      <c r="AZ205" s="170"/>
      <c r="BA205" s="170"/>
      <c r="BB205" s="170"/>
      <c r="BC205" s="170"/>
      <c r="BD205" s="170"/>
      <c r="BE205" s="170"/>
      <c r="BF205" s="170"/>
      <c r="BI205" s="170"/>
      <c r="BS205" s="170"/>
      <c r="CC205" s="170"/>
      <c r="CM205" s="170"/>
      <c r="CW205" s="170"/>
      <c r="DG205" s="170"/>
      <c r="DQ205" s="170"/>
      <c r="EA205" s="170"/>
      <c r="EK205" s="170"/>
      <c r="EU205" s="170"/>
      <c r="FE205" s="170"/>
      <c r="FO205" s="170"/>
      <c r="FY205" s="170"/>
      <c r="GI205" s="170"/>
      <c r="GS205" s="170"/>
      <c r="HC205" s="170"/>
      <c r="HM205" s="170"/>
      <c r="HW205" s="170"/>
    </row>
    <row r="206" spans="1:231" s="3" customFormat="1" x14ac:dyDescent="0.25">
      <c r="A206" s="170"/>
      <c r="K206" s="170"/>
      <c r="U206" s="170"/>
      <c r="AE206" s="170"/>
      <c r="AO206" s="170"/>
      <c r="AY206" s="170"/>
      <c r="AZ206" s="170"/>
      <c r="BA206" s="170"/>
      <c r="BB206" s="170"/>
      <c r="BC206" s="170"/>
      <c r="BD206" s="170"/>
      <c r="BE206" s="170"/>
      <c r="BF206" s="170"/>
      <c r="BI206" s="170"/>
      <c r="BS206" s="170"/>
      <c r="CC206" s="170"/>
      <c r="CM206" s="170"/>
      <c r="CW206" s="170"/>
      <c r="DG206" s="170"/>
      <c r="DQ206" s="170"/>
      <c r="EA206" s="170"/>
      <c r="EK206" s="170"/>
      <c r="EU206" s="170"/>
      <c r="FE206" s="170"/>
      <c r="FO206" s="170"/>
      <c r="FY206" s="170"/>
      <c r="GI206" s="170"/>
      <c r="GS206" s="170"/>
      <c r="HC206" s="170"/>
      <c r="HM206" s="170"/>
      <c r="HW206" s="170"/>
    </row>
    <row r="207" spans="1:231" s="3" customFormat="1" x14ac:dyDescent="0.25">
      <c r="A207" s="170"/>
      <c r="K207" s="170"/>
      <c r="U207" s="170"/>
      <c r="AE207" s="170"/>
      <c r="AO207" s="170"/>
      <c r="AY207" s="170"/>
      <c r="AZ207" s="170"/>
      <c r="BA207" s="170"/>
      <c r="BB207" s="170"/>
      <c r="BC207" s="170"/>
      <c r="BD207" s="170"/>
      <c r="BE207" s="170"/>
      <c r="BF207" s="170"/>
      <c r="BI207" s="170"/>
      <c r="BS207" s="170"/>
      <c r="CC207" s="170"/>
      <c r="CM207" s="170"/>
      <c r="CW207" s="170"/>
      <c r="DG207" s="170"/>
      <c r="DQ207" s="170"/>
      <c r="EA207" s="170"/>
      <c r="EK207" s="170"/>
      <c r="EU207" s="170"/>
      <c r="FE207" s="170"/>
      <c r="FO207" s="170"/>
      <c r="FY207" s="170"/>
      <c r="GI207" s="170"/>
      <c r="GS207" s="170"/>
      <c r="HC207" s="170"/>
      <c r="HM207" s="170"/>
      <c r="HW207" s="170"/>
    </row>
    <row r="208" spans="1:231" s="3" customFormat="1" x14ac:dyDescent="0.25">
      <c r="A208" s="170"/>
      <c r="K208" s="170"/>
      <c r="U208" s="170"/>
      <c r="AE208" s="170"/>
      <c r="AO208" s="170"/>
      <c r="AY208" s="170"/>
      <c r="AZ208" s="170"/>
      <c r="BA208" s="170"/>
      <c r="BB208" s="170"/>
      <c r="BC208" s="170"/>
      <c r="BD208" s="170"/>
      <c r="BE208" s="170"/>
      <c r="BF208" s="170"/>
      <c r="BI208" s="170"/>
      <c r="BS208" s="170"/>
      <c r="CC208" s="170"/>
      <c r="CM208" s="170"/>
      <c r="CW208" s="170"/>
      <c r="DG208" s="170"/>
      <c r="DQ208" s="170"/>
      <c r="EA208" s="170"/>
      <c r="EK208" s="170"/>
      <c r="EU208" s="170"/>
      <c r="FE208" s="170"/>
      <c r="FO208" s="170"/>
      <c r="FY208" s="170"/>
      <c r="GI208" s="170"/>
      <c r="GS208" s="170"/>
      <c r="HC208" s="170"/>
      <c r="HM208" s="170"/>
      <c r="HW208" s="170"/>
    </row>
    <row r="209" spans="1:231" s="3" customFormat="1" x14ac:dyDescent="0.25">
      <c r="A209" s="170"/>
      <c r="K209" s="170"/>
      <c r="U209" s="170"/>
      <c r="AE209" s="170"/>
      <c r="AO209" s="170"/>
      <c r="AY209" s="170"/>
      <c r="AZ209" s="170"/>
      <c r="BA209" s="170"/>
      <c r="BB209" s="170"/>
      <c r="BC209" s="170"/>
      <c r="BD209" s="170"/>
      <c r="BE209" s="170"/>
      <c r="BF209" s="170"/>
      <c r="BI209" s="170"/>
      <c r="BS209" s="170"/>
      <c r="CC209" s="170"/>
      <c r="CM209" s="170"/>
      <c r="CW209" s="170"/>
      <c r="DG209" s="170"/>
      <c r="DQ209" s="170"/>
      <c r="EA209" s="170"/>
      <c r="EK209" s="170"/>
      <c r="EU209" s="170"/>
      <c r="FE209" s="170"/>
      <c r="FO209" s="170"/>
      <c r="FY209" s="170"/>
      <c r="GI209" s="170"/>
      <c r="GS209" s="170"/>
      <c r="HC209" s="170"/>
      <c r="HM209" s="170"/>
      <c r="HW209" s="170"/>
    </row>
    <row r="210" spans="1:231" s="3" customFormat="1" x14ac:dyDescent="0.25">
      <c r="A210" s="170"/>
      <c r="K210" s="170"/>
      <c r="U210" s="170"/>
      <c r="AE210" s="170"/>
      <c r="AO210" s="170"/>
      <c r="AY210" s="170"/>
      <c r="AZ210" s="170"/>
      <c r="BA210" s="170"/>
      <c r="BB210" s="170"/>
      <c r="BC210" s="170"/>
      <c r="BD210" s="170"/>
      <c r="BE210" s="170"/>
      <c r="BF210" s="170"/>
      <c r="BI210" s="170"/>
      <c r="BS210" s="170"/>
      <c r="CC210" s="170"/>
      <c r="CM210" s="170"/>
      <c r="CW210" s="170"/>
      <c r="DG210" s="170"/>
      <c r="DQ210" s="170"/>
      <c r="EA210" s="170"/>
      <c r="EK210" s="170"/>
      <c r="EU210" s="170"/>
      <c r="FE210" s="170"/>
      <c r="FO210" s="170"/>
      <c r="FY210" s="170"/>
      <c r="GI210" s="170"/>
      <c r="GS210" s="170"/>
      <c r="HC210" s="170"/>
      <c r="HM210" s="170"/>
      <c r="HW210" s="170"/>
    </row>
    <row r="211" spans="1:231" s="3" customFormat="1" x14ac:dyDescent="0.25">
      <c r="A211" s="170"/>
      <c r="K211" s="170"/>
      <c r="U211" s="170"/>
      <c r="AE211" s="170"/>
      <c r="AO211" s="170"/>
      <c r="AY211" s="170"/>
      <c r="AZ211" s="170"/>
      <c r="BA211" s="170"/>
      <c r="BB211" s="170"/>
      <c r="BC211" s="170"/>
      <c r="BD211" s="170"/>
      <c r="BE211" s="170"/>
      <c r="BF211" s="170"/>
      <c r="BI211" s="170"/>
      <c r="BS211" s="170"/>
      <c r="CC211" s="170"/>
      <c r="CM211" s="170"/>
      <c r="CW211" s="170"/>
      <c r="DG211" s="170"/>
      <c r="DQ211" s="170"/>
      <c r="EA211" s="170"/>
      <c r="EK211" s="170"/>
      <c r="EU211" s="170"/>
      <c r="FE211" s="170"/>
      <c r="FO211" s="170"/>
      <c r="FY211" s="170"/>
      <c r="GI211" s="170"/>
      <c r="GS211" s="170"/>
      <c r="HC211" s="170"/>
      <c r="HM211" s="170"/>
      <c r="HW211" s="170"/>
    </row>
    <row r="212" spans="1:231" s="3" customFormat="1" x14ac:dyDescent="0.25">
      <c r="A212" s="170"/>
      <c r="K212" s="170"/>
      <c r="U212" s="170"/>
      <c r="AE212" s="170"/>
      <c r="AO212" s="170"/>
      <c r="AY212" s="170"/>
      <c r="AZ212" s="170"/>
      <c r="BA212" s="170"/>
      <c r="BB212" s="170"/>
      <c r="BC212" s="170"/>
      <c r="BD212" s="170"/>
      <c r="BE212" s="170"/>
      <c r="BF212" s="170"/>
      <c r="BI212" s="170"/>
      <c r="BS212" s="170"/>
      <c r="CC212" s="170"/>
      <c r="CM212" s="170"/>
      <c r="CW212" s="170"/>
      <c r="DG212" s="170"/>
      <c r="DQ212" s="170"/>
      <c r="EA212" s="170"/>
      <c r="EK212" s="170"/>
      <c r="EU212" s="170"/>
      <c r="FE212" s="170"/>
      <c r="FO212" s="170"/>
      <c r="FY212" s="170"/>
      <c r="GI212" s="170"/>
      <c r="GS212" s="170"/>
      <c r="HC212" s="170"/>
      <c r="HM212" s="170"/>
      <c r="HW212" s="170"/>
    </row>
    <row r="213" spans="1:231" s="3" customFormat="1" x14ac:dyDescent="0.25">
      <c r="A213" s="170"/>
      <c r="K213" s="170"/>
      <c r="U213" s="170"/>
      <c r="AE213" s="170"/>
      <c r="AO213" s="170"/>
      <c r="AY213" s="170"/>
      <c r="AZ213" s="170"/>
      <c r="BA213" s="170"/>
      <c r="BB213" s="170"/>
      <c r="BC213" s="170"/>
      <c r="BD213" s="170"/>
      <c r="BE213" s="170"/>
      <c r="BF213" s="170"/>
      <c r="BI213" s="170"/>
      <c r="BS213" s="170"/>
      <c r="CC213" s="170"/>
      <c r="CM213" s="170"/>
      <c r="CW213" s="170"/>
      <c r="DG213" s="170"/>
      <c r="DQ213" s="170"/>
      <c r="EA213" s="170"/>
      <c r="EK213" s="170"/>
      <c r="EU213" s="170"/>
      <c r="FE213" s="170"/>
      <c r="FO213" s="170"/>
      <c r="FY213" s="170"/>
      <c r="GI213" s="170"/>
      <c r="GS213" s="170"/>
      <c r="HC213" s="170"/>
      <c r="HM213" s="170"/>
      <c r="HW213" s="170"/>
    </row>
    <row r="214" spans="1:231" s="3" customFormat="1" x14ac:dyDescent="0.25">
      <c r="A214" s="170"/>
      <c r="K214" s="170"/>
      <c r="U214" s="170"/>
      <c r="AE214" s="170"/>
      <c r="AO214" s="170"/>
      <c r="AY214" s="170"/>
      <c r="AZ214" s="170"/>
      <c r="BA214" s="170"/>
      <c r="BB214" s="170"/>
      <c r="BC214" s="170"/>
      <c r="BD214" s="170"/>
      <c r="BE214" s="170"/>
      <c r="BF214" s="170"/>
      <c r="BI214" s="170"/>
      <c r="BS214" s="170"/>
      <c r="CC214" s="170"/>
      <c r="CM214" s="170"/>
      <c r="CW214" s="170"/>
      <c r="DG214" s="170"/>
      <c r="DQ214" s="170"/>
      <c r="EA214" s="170"/>
      <c r="EK214" s="170"/>
      <c r="EU214" s="170"/>
      <c r="FE214" s="170"/>
      <c r="FO214" s="170"/>
      <c r="FY214" s="170"/>
      <c r="GI214" s="170"/>
      <c r="GS214" s="170"/>
      <c r="HC214" s="170"/>
      <c r="HM214" s="170"/>
      <c r="HW214" s="170"/>
    </row>
    <row r="215" spans="1:231" s="3" customFormat="1" x14ac:dyDescent="0.25">
      <c r="A215" s="170"/>
      <c r="K215" s="170"/>
      <c r="U215" s="170"/>
      <c r="AE215" s="170"/>
      <c r="AO215" s="170"/>
      <c r="AY215" s="170"/>
      <c r="AZ215" s="170"/>
      <c r="BA215" s="170"/>
      <c r="BB215" s="170"/>
      <c r="BC215" s="170"/>
      <c r="BD215" s="170"/>
      <c r="BE215" s="170"/>
      <c r="BF215" s="170"/>
      <c r="BI215" s="170"/>
      <c r="BS215" s="170"/>
      <c r="CC215" s="170"/>
      <c r="CM215" s="170"/>
      <c r="CW215" s="170"/>
      <c r="DG215" s="170"/>
      <c r="DQ215" s="170"/>
      <c r="EA215" s="170"/>
      <c r="EK215" s="170"/>
      <c r="EU215" s="170"/>
      <c r="FE215" s="170"/>
      <c r="FO215" s="170"/>
      <c r="FY215" s="170"/>
      <c r="GI215" s="170"/>
      <c r="GS215" s="170"/>
      <c r="HC215" s="170"/>
      <c r="HM215" s="170"/>
      <c r="HW215" s="170"/>
    </row>
    <row r="216" spans="1:231" s="3" customFormat="1" x14ac:dyDescent="0.25">
      <c r="A216" s="170"/>
      <c r="K216" s="170"/>
      <c r="U216" s="170"/>
      <c r="AE216" s="170"/>
      <c r="AO216" s="170"/>
      <c r="AY216" s="170"/>
      <c r="AZ216" s="170"/>
      <c r="BA216" s="170"/>
      <c r="BB216" s="170"/>
      <c r="BC216" s="170"/>
      <c r="BD216" s="170"/>
      <c r="BE216" s="170"/>
      <c r="BF216" s="170"/>
      <c r="BI216" s="170"/>
      <c r="BS216" s="170"/>
      <c r="CC216" s="170"/>
      <c r="CM216" s="170"/>
      <c r="CW216" s="170"/>
      <c r="DG216" s="170"/>
      <c r="DQ216" s="170"/>
      <c r="EA216" s="170"/>
      <c r="EK216" s="170"/>
      <c r="EU216" s="170"/>
      <c r="FE216" s="170"/>
      <c r="FO216" s="170"/>
      <c r="FY216" s="170"/>
      <c r="GI216" s="170"/>
      <c r="GS216" s="170"/>
      <c r="HC216" s="170"/>
      <c r="HM216" s="170"/>
      <c r="HW216" s="170"/>
    </row>
    <row r="217" spans="1:231" s="3" customFormat="1" x14ac:dyDescent="0.25">
      <c r="A217" s="170"/>
      <c r="K217" s="170"/>
      <c r="U217" s="170"/>
      <c r="AE217" s="170"/>
      <c r="AO217" s="170"/>
      <c r="AY217" s="170"/>
      <c r="AZ217" s="170"/>
      <c r="BA217" s="170"/>
      <c r="BB217" s="170"/>
      <c r="BC217" s="170"/>
      <c r="BD217" s="170"/>
      <c r="BE217" s="170"/>
      <c r="BF217" s="170"/>
      <c r="BI217" s="170"/>
      <c r="BS217" s="170"/>
      <c r="CC217" s="170"/>
      <c r="CM217" s="170"/>
      <c r="CW217" s="170"/>
      <c r="DG217" s="170"/>
      <c r="DQ217" s="170"/>
      <c r="EA217" s="170"/>
      <c r="EK217" s="170"/>
      <c r="EU217" s="170"/>
      <c r="FE217" s="170"/>
      <c r="FO217" s="170"/>
      <c r="FY217" s="170"/>
      <c r="GI217" s="170"/>
      <c r="GS217" s="170"/>
      <c r="HC217" s="170"/>
      <c r="HM217" s="170"/>
      <c r="HW217" s="170"/>
    </row>
    <row r="218" spans="1:231" s="3" customFormat="1" x14ac:dyDescent="0.25">
      <c r="A218" s="170"/>
      <c r="K218" s="170"/>
      <c r="U218" s="170"/>
      <c r="AE218" s="170"/>
      <c r="AO218" s="170"/>
      <c r="AY218" s="170"/>
      <c r="AZ218" s="170"/>
      <c r="BA218" s="170"/>
      <c r="BB218" s="170"/>
      <c r="BC218" s="170"/>
      <c r="BD218" s="170"/>
      <c r="BE218" s="170"/>
      <c r="BF218" s="170"/>
      <c r="BI218" s="170"/>
      <c r="BS218" s="170"/>
      <c r="CC218" s="170"/>
      <c r="CM218" s="170"/>
      <c r="CW218" s="170"/>
      <c r="DG218" s="170"/>
      <c r="DQ218" s="170"/>
      <c r="EA218" s="170"/>
      <c r="EK218" s="170"/>
      <c r="EU218" s="170"/>
      <c r="FE218" s="170"/>
      <c r="FO218" s="170"/>
      <c r="FY218" s="170"/>
      <c r="GI218" s="170"/>
      <c r="GS218" s="170"/>
      <c r="HC218" s="170"/>
      <c r="HM218" s="170"/>
      <c r="HW218" s="170"/>
    </row>
    <row r="219" spans="1:231" s="3" customFormat="1" x14ac:dyDescent="0.25">
      <c r="A219" s="170"/>
      <c r="K219" s="170"/>
      <c r="U219" s="170"/>
      <c r="AE219" s="170"/>
      <c r="AO219" s="170"/>
      <c r="AY219" s="170"/>
      <c r="AZ219" s="170"/>
      <c r="BA219" s="170"/>
      <c r="BB219" s="170"/>
      <c r="BC219" s="170"/>
      <c r="BD219" s="170"/>
      <c r="BE219" s="170"/>
      <c r="BF219" s="170"/>
      <c r="BI219" s="170"/>
      <c r="BS219" s="170"/>
      <c r="CC219" s="170"/>
      <c r="CM219" s="170"/>
      <c r="CW219" s="170"/>
      <c r="DG219" s="170"/>
      <c r="DQ219" s="170"/>
      <c r="EA219" s="170"/>
      <c r="EK219" s="170"/>
      <c r="EU219" s="170"/>
      <c r="FE219" s="170"/>
      <c r="FO219" s="170"/>
      <c r="FY219" s="170"/>
      <c r="GI219" s="170"/>
      <c r="GS219" s="170"/>
      <c r="HC219" s="170"/>
      <c r="HM219" s="170"/>
      <c r="HW219" s="170"/>
    </row>
    <row r="220" spans="1:231" s="3" customFormat="1" x14ac:dyDescent="0.25">
      <c r="A220" s="170"/>
      <c r="K220" s="170"/>
      <c r="U220" s="170"/>
      <c r="AE220" s="170"/>
      <c r="AO220" s="170"/>
      <c r="AY220" s="170"/>
      <c r="AZ220" s="170"/>
      <c r="BA220" s="170"/>
      <c r="BB220" s="170"/>
      <c r="BC220" s="170"/>
      <c r="BD220" s="170"/>
      <c r="BE220" s="170"/>
      <c r="BF220" s="170"/>
      <c r="BI220" s="170"/>
      <c r="BS220" s="170"/>
      <c r="CC220" s="170"/>
      <c r="CM220" s="170"/>
      <c r="CW220" s="170"/>
      <c r="DG220" s="170"/>
      <c r="DQ220" s="170"/>
      <c r="EA220" s="170"/>
      <c r="EK220" s="170"/>
      <c r="EU220" s="170"/>
      <c r="FE220" s="170"/>
      <c r="FO220" s="170"/>
      <c r="FY220" s="170"/>
      <c r="GI220" s="170"/>
      <c r="GS220" s="170"/>
      <c r="HC220" s="170"/>
      <c r="HM220" s="170"/>
      <c r="HW220" s="170"/>
    </row>
    <row r="221" spans="1:231" s="3" customFormat="1" x14ac:dyDescent="0.25">
      <c r="A221" s="170"/>
      <c r="K221" s="170"/>
      <c r="U221" s="170"/>
      <c r="AE221" s="170"/>
      <c r="AO221" s="170"/>
      <c r="AY221" s="170"/>
      <c r="AZ221" s="170"/>
      <c r="BA221" s="170"/>
      <c r="BB221" s="170"/>
      <c r="BC221" s="170"/>
      <c r="BD221" s="170"/>
      <c r="BE221" s="170"/>
      <c r="BF221" s="170"/>
      <c r="BI221" s="170"/>
      <c r="BS221" s="170"/>
      <c r="CC221" s="170"/>
      <c r="CM221" s="170"/>
      <c r="CW221" s="170"/>
      <c r="DG221" s="170"/>
      <c r="DQ221" s="170"/>
      <c r="EA221" s="170"/>
      <c r="EK221" s="170"/>
      <c r="EU221" s="170"/>
      <c r="FE221" s="170"/>
      <c r="FO221" s="170"/>
      <c r="FY221" s="170"/>
      <c r="GI221" s="170"/>
      <c r="GS221" s="170"/>
      <c r="HC221" s="170"/>
      <c r="HM221" s="170"/>
      <c r="HW221" s="170"/>
    </row>
    <row r="222" spans="1:231" s="3" customFormat="1" x14ac:dyDescent="0.25">
      <c r="A222" s="170"/>
      <c r="K222" s="170"/>
      <c r="U222" s="170"/>
      <c r="AE222" s="170"/>
      <c r="AO222" s="170"/>
      <c r="AY222" s="170"/>
      <c r="AZ222" s="170"/>
      <c r="BA222" s="170"/>
      <c r="BB222" s="170"/>
      <c r="BC222" s="170"/>
      <c r="BD222" s="170"/>
      <c r="BE222" s="170"/>
      <c r="BF222" s="170"/>
      <c r="BI222" s="170"/>
      <c r="BS222" s="170"/>
      <c r="CC222" s="170"/>
      <c r="CM222" s="170"/>
      <c r="CW222" s="170"/>
      <c r="DG222" s="170"/>
      <c r="DQ222" s="170"/>
      <c r="EA222" s="170"/>
      <c r="EK222" s="170"/>
      <c r="EU222" s="170"/>
      <c r="FE222" s="170"/>
      <c r="FO222" s="170"/>
      <c r="FY222" s="170"/>
      <c r="GI222" s="170"/>
      <c r="GS222" s="170"/>
      <c r="HC222" s="170"/>
      <c r="HM222" s="170"/>
      <c r="HW222" s="170"/>
    </row>
    <row r="223" spans="1:231" s="3" customFormat="1" x14ac:dyDescent="0.25">
      <c r="A223" s="170"/>
      <c r="K223" s="170"/>
      <c r="U223" s="170"/>
      <c r="AE223" s="170"/>
      <c r="AO223" s="170"/>
      <c r="AY223" s="170"/>
      <c r="AZ223" s="170"/>
      <c r="BA223" s="170"/>
      <c r="BB223" s="170"/>
      <c r="BC223" s="170"/>
      <c r="BD223" s="170"/>
      <c r="BE223" s="170"/>
      <c r="BF223" s="170"/>
      <c r="BI223" s="170"/>
      <c r="BS223" s="170"/>
      <c r="CC223" s="170"/>
      <c r="CM223" s="170"/>
      <c r="CW223" s="170"/>
      <c r="DG223" s="170"/>
      <c r="DQ223" s="170"/>
      <c r="EA223" s="170"/>
      <c r="EK223" s="170"/>
      <c r="EU223" s="170"/>
      <c r="FE223" s="170"/>
      <c r="FO223" s="170"/>
      <c r="FY223" s="170"/>
      <c r="GI223" s="170"/>
      <c r="GS223" s="170"/>
      <c r="HC223" s="170"/>
      <c r="HM223" s="170"/>
      <c r="HW223" s="170"/>
    </row>
    <row r="224" spans="1:231" s="3" customFormat="1" x14ac:dyDescent="0.25">
      <c r="A224" s="170"/>
      <c r="K224" s="170"/>
      <c r="U224" s="170"/>
      <c r="AE224" s="170"/>
      <c r="AO224" s="170"/>
      <c r="AY224" s="170"/>
      <c r="AZ224" s="170"/>
      <c r="BA224" s="170"/>
      <c r="BB224" s="170"/>
      <c r="BC224" s="170"/>
      <c r="BD224" s="170"/>
      <c r="BE224" s="170"/>
      <c r="BF224" s="170"/>
      <c r="BI224" s="170"/>
      <c r="BS224" s="170"/>
      <c r="CC224" s="170"/>
      <c r="CM224" s="170"/>
      <c r="CW224" s="170"/>
      <c r="DG224" s="170"/>
      <c r="DQ224" s="170"/>
      <c r="EA224" s="170"/>
      <c r="EK224" s="170"/>
      <c r="EU224" s="170"/>
      <c r="FE224" s="170"/>
      <c r="FO224" s="170"/>
      <c r="FY224" s="170"/>
      <c r="GI224" s="170"/>
      <c r="GS224" s="170"/>
      <c r="HC224" s="170"/>
      <c r="HM224" s="170"/>
      <c r="HW224" s="170"/>
    </row>
    <row r="225" spans="1:231" s="3" customFormat="1" x14ac:dyDescent="0.25">
      <c r="A225" s="170"/>
      <c r="K225" s="170"/>
      <c r="U225" s="170"/>
      <c r="AE225" s="170"/>
      <c r="AO225" s="170"/>
      <c r="AY225" s="170"/>
      <c r="AZ225" s="170"/>
      <c r="BA225" s="170"/>
      <c r="BB225" s="170"/>
      <c r="BC225" s="170"/>
      <c r="BD225" s="170"/>
      <c r="BE225" s="170"/>
      <c r="BF225" s="170"/>
      <c r="BI225" s="170"/>
      <c r="BS225" s="170"/>
      <c r="CC225" s="170"/>
      <c r="CM225" s="170"/>
      <c r="CW225" s="170"/>
      <c r="DG225" s="170"/>
      <c r="DQ225" s="170"/>
      <c r="EA225" s="170"/>
      <c r="EK225" s="170"/>
      <c r="EU225" s="170"/>
      <c r="FE225" s="170"/>
      <c r="FO225" s="170"/>
      <c r="FY225" s="170"/>
      <c r="GI225" s="170"/>
      <c r="GS225" s="170"/>
      <c r="HC225" s="170"/>
      <c r="HM225" s="170"/>
      <c r="HW225" s="170"/>
    </row>
    <row r="226" spans="1:231" s="3" customFormat="1" x14ac:dyDescent="0.25">
      <c r="A226" s="170"/>
      <c r="K226" s="170"/>
      <c r="U226" s="170"/>
      <c r="AE226" s="170"/>
      <c r="AO226" s="170"/>
      <c r="AY226" s="170"/>
      <c r="AZ226" s="170"/>
      <c r="BA226" s="170"/>
      <c r="BB226" s="170"/>
      <c r="BC226" s="170"/>
      <c r="BD226" s="170"/>
      <c r="BE226" s="170"/>
      <c r="BF226" s="170"/>
      <c r="BI226" s="170"/>
      <c r="BS226" s="170"/>
      <c r="CC226" s="170"/>
      <c r="CM226" s="170"/>
      <c r="CW226" s="170"/>
      <c r="DG226" s="170"/>
      <c r="DQ226" s="170"/>
      <c r="EA226" s="170"/>
      <c r="EK226" s="170"/>
      <c r="EU226" s="170"/>
      <c r="FE226" s="170"/>
      <c r="FO226" s="170"/>
      <c r="FY226" s="170"/>
      <c r="GI226" s="170"/>
      <c r="GS226" s="170"/>
      <c r="HC226" s="170"/>
      <c r="HM226" s="170"/>
      <c r="HW226" s="170"/>
    </row>
    <row r="227" spans="1:231" s="3" customFormat="1" x14ac:dyDescent="0.25">
      <c r="A227" s="170"/>
      <c r="K227" s="170"/>
      <c r="U227" s="170"/>
      <c r="AE227" s="170"/>
      <c r="AO227" s="170"/>
      <c r="AY227" s="170"/>
      <c r="AZ227" s="170"/>
      <c r="BA227" s="170"/>
      <c r="BB227" s="170"/>
      <c r="BC227" s="170"/>
      <c r="BD227" s="170"/>
      <c r="BE227" s="170"/>
      <c r="BF227" s="170"/>
      <c r="BI227" s="170"/>
      <c r="BS227" s="170"/>
      <c r="CC227" s="170"/>
      <c r="CM227" s="170"/>
      <c r="CW227" s="170"/>
      <c r="DG227" s="170"/>
      <c r="DQ227" s="170"/>
      <c r="EA227" s="170"/>
      <c r="EK227" s="170"/>
      <c r="EU227" s="170"/>
      <c r="FE227" s="170"/>
      <c r="FO227" s="170"/>
      <c r="FY227" s="170"/>
      <c r="GI227" s="170"/>
      <c r="GS227" s="170"/>
      <c r="HC227" s="170"/>
      <c r="HM227" s="170"/>
      <c r="HW227" s="170"/>
    </row>
    <row r="228" spans="1:231" s="3" customFormat="1" x14ac:dyDescent="0.25">
      <c r="A228" s="170"/>
      <c r="K228" s="170"/>
      <c r="U228" s="170"/>
      <c r="AE228" s="170"/>
      <c r="AO228" s="170"/>
      <c r="AY228" s="170"/>
      <c r="AZ228" s="170"/>
      <c r="BA228" s="170"/>
      <c r="BB228" s="170"/>
      <c r="BC228" s="170"/>
      <c r="BD228" s="170"/>
      <c r="BE228" s="170"/>
      <c r="BF228" s="170"/>
      <c r="BI228" s="170"/>
      <c r="BS228" s="170"/>
      <c r="CC228" s="170"/>
      <c r="CM228" s="170"/>
      <c r="CW228" s="170"/>
      <c r="DG228" s="170"/>
      <c r="DQ228" s="170"/>
      <c r="EA228" s="170"/>
      <c r="EK228" s="170"/>
      <c r="EU228" s="170"/>
      <c r="FE228" s="170"/>
      <c r="FO228" s="170"/>
      <c r="FY228" s="170"/>
      <c r="GI228" s="170"/>
      <c r="GS228" s="170"/>
      <c r="HC228" s="170"/>
      <c r="HM228" s="170"/>
      <c r="HW228" s="170"/>
    </row>
    <row r="229" spans="1:231" s="3" customFormat="1" x14ac:dyDescent="0.25">
      <c r="A229" s="170"/>
      <c r="K229" s="170"/>
      <c r="U229" s="170"/>
      <c r="AE229" s="170"/>
      <c r="AO229" s="170"/>
      <c r="AY229" s="170"/>
      <c r="AZ229" s="170"/>
      <c r="BA229" s="170"/>
      <c r="BB229" s="170"/>
      <c r="BC229" s="170"/>
      <c r="BD229" s="170"/>
      <c r="BE229" s="170"/>
      <c r="BF229" s="170"/>
      <c r="BI229" s="170"/>
      <c r="BS229" s="170"/>
      <c r="CC229" s="170"/>
      <c r="CM229" s="170"/>
      <c r="CW229" s="170"/>
      <c r="DG229" s="170"/>
      <c r="DQ229" s="170"/>
      <c r="EA229" s="170"/>
      <c r="EK229" s="170"/>
      <c r="EU229" s="170"/>
      <c r="FE229" s="170"/>
      <c r="FO229" s="170"/>
      <c r="FY229" s="170"/>
      <c r="GI229" s="170"/>
      <c r="GS229" s="170"/>
      <c r="HC229" s="170"/>
      <c r="HM229" s="170"/>
      <c r="HW229" s="170"/>
    </row>
    <row r="230" spans="1:231" s="3" customFormat="1" x14ac:dyDescent="0.25">
      <c r="A230" s="170"/>
      <c r="K230" s="170"/>
      <c r="U230" s="170"/>
      <c r="AE230" s="170"/>
      <c r="AO230" s="170"/>
      <c r="AY230" s="170"/>
      <c r="AZ230" s="170"/>
      <c r="BA230" s="170"/>
      <c r="BB230" s="170"/>
      <c r="BC230" s="170"/>
      <c r="BD230" s="170"/>
      <c r="BE230" s="170"/>
      <c r="BF230" s="170"/>
      <c r="BI230" s="170"/>
      <c r="BS230" s="170"/>
      <c r="CC230" s="170"/>
      <c r="CM230" s="170"/>
      <c r="CW230" s="170"/>
      <c r="DG230" s="170"/>
      <c r="DQ230" s="170"/>
      <c r="EA230" s="170"/>
      <c r="EK230" s="170"/>
      <c r="EU230" s="170"/>
      <c r="FE230" s="170"/>
      <c r="FO230" s="170"/>
      <c r="FY230" s="170"/>
      <c r="GI230" s="170"/>
      <c r="GS230" s="170"/>
      <c r="HC230" s="170"/>
      <c r="HM230" s="170"/>
      <c r="HW230" s="170"/>
    </row>
    <row r="231" spans="1:231" s="3" customFormat="1" x14ac:dyDescent="0.25">
      <c r="A231" s="170"/>
      <c r="K231" s="170"/>
      <c r="U231" s="170"/>
      <c r="AE231" s="170"/>
      <c r="AO231" s="170"/>
      <c r="AY231" s="170"/>
      <c r="AZ231" s="170"/>
      <c r="BA231" s="170"/>
      <c r="BB231" s="170"/>
      <c r="BC231" s="170"/>
      <c r="BD231" s="170"/>
      <c r="BE231" s="170"/>
      <c r="BF231" s="170"/>
      <c r="BI231" s="170"/>
      <c r="BS231" s="170"/>
      <c r="CC231" s="170"/>
      <c r="CM231" s="170"/>
      <c r="CW231" s="170"/>
      <c r="DG231" s="170"/>
      <c r="DQ231" s="170"/>
      <c r="EA231" s="170"/>
      <c r="EK231" s="170"/>
      <c r="EU231" s="170"/>
      <c r="FE231" s="170"/>
      <c r="FO231" s="170"/>
      <c r="FY231" s="170"/>
      <c r="GI231" s="170"/>
      <c r="GS231" s="170"/>
      <c r="HC231" s="170"/>
      <c r="HM231" s="170"/>
      <c r="HW231" s="170"/>
    </row>
    <row r="232" spans="1:231" s="3" customFormat="1" x14ac:dyDescent="0.25">
      <c r="A232" s="170"/>
      <c r="K232" s="170"/>
      <c r="U232" s="170"/>
      <c r="AE232" s="170"/>
      <c r="AO232" s="170"/>
      <c r="AY232" s="170"/>
      <c r="AZ232" s="170"/>
      <c r="BA232" s="170"/>
      <c r="BB232" s="170"/>
      <c r="BC232" s="170"/>
      <c r="BD232" s="170"/>
      <c r="BE232" s="170"/>
      <c r="BF232" s="170"/>
      <c r="BI232" s="170"/>
      <c r="BS232" s="170"/>
      <c r="CC232" s="170"/>
      <c r="CM232" s="170"/>
      <c r="CW232" s="170"/>
      <c r="DG232" s="170"/>
      <c r="DQ232" s="170"/>
      <c r="EA232" s="170"/>
      <c r="EK232" s="170"/>
      <c r="EU232" s="170"/>
      <c r="FE232" s="170"/>
      <c r="FO232" s="170"/>
      <c r="FY232" s="170"/>
      <c r="GI232" s="170"/>
      <c r="GS232" s="170"/>
      <c r="HC232" s="170"/>
      <c r="HM232" s="170"/>
      <c r="HW232" s="170"/>
    </row>
    <row r="233" spans="1:231" s="3" customFormat="1" x14ac:dyDescent="0.25">
      <c r="A233" s="170"/>
      <c r="K233" s="170"/>
      <c r="U233" s="170"/>
      <c r="AE233" s="170"/>
      <c r="AO233" s="170"/>
      <c r="AY233" s="170"/>
      <c r="AZ233" s="170"/>
      <c r="BA233" s="170"/>
      <c r="BB233" s="170"/>
      <c r="BC233" s="170"/>
      <c r="BD233" s="170"/>
      <c r="BE233" s="170"/>
      <c r="BF233" s="170"/>
      <c r="BI233" s="170"/>
      <c r="BS233" s="170"/>
      <c r="CC233" s="170"/>
      <c r="CM233" s="170"/>
      <c r="CW233" s="170"/>
      <c r="DG233" s="170"/>
      <c r="DQ233" s="170"/>
      <c r="EA233" s="170"/>
      <c r="EK233" s="170"/>
      <c r="EU233" s="170"/>
      <c r="FE233" s="170"/>
      <c r="FO233" s="170"/>
      <c r="FY233" s="170"/>
      <c r="GI233" s="170"/>
      <c r="GS233" s="170"/>
      <c r="HC233" s="170"/>
      <c r="HM233" s="170"/>
      <c r="HW233" s="170"/>
    </row>
    <row r="234" spans="1:231" s="3" customFormat="1" x14ac:dyDescent="0.25">
      <c r="A234" s="170"/>
      <c r="K234" s="170"/>
      <c r="U234" s="170"/>
      <c r="AE234" s="170"/>
      <c r="AO234" s="170"/>
      <c r="AY234" s="170"/>
      <c r="AZ234" s="170"/>
      <c r="BA234" s="170"/>
      <c r="BB234" s="170"/>
      <c r="BC234" s="170"/>
      <c r="BD234" s="170"/>
      <c r="BE234" s="170"/>
      <c r="BF234" s="170"/>
      <c r="BI234" s="170"/>
      <c r="BS234" s="170"/>
      <c r="CC234" s="170"/>
      <c r="CM234" s="170"/>
      <c r="CW234" s="170"/>
      <c r="DG234" s="170"/>
      <c r="DQ234" s="170"/>
      <c r="EA234" s="170"/>
      <c r="EK234" s="170"/>
      <c r="EU234" s="170"/>
      <c r="FE234" s="170"/>
      <c r="FO234" s="170"/>
      <c r="FY234" s="170"/>
      <c r="GI234" s="170"/>
      <c r="GS234" s="170"/>
      <c r="HC234" s="170"/>
      <c r="HM234" s="170"/>
      <c r="HW234" s="170"/>
    </row>
    <row r="235" spans="1:231" s="3" customFormat="1" x14ac:dyDescent="0.25">
      <c r="A235" s="170"/>
      <c r="K235" s="170"/>
      <c r="U235" s="170"/>
      <c r="AE235" s="170"/>
      <c r="AO235" s="170"/>
      <c r="AY235" s="170"/>
      <c r="AZ235" s="170"/>
      <c r="BA235" s="170"/>
      <c r="BB235" s="170"/>
      <c r="BC235" s="170"/>
      <c r="BD235" s="170"/>
      <c r="BE235" s="170"/>
      <c r="BF235" s="170"/>
      <c r="BI235" s="170"/>
      <c r="BS235" s="170"/>
      <c r="CC235" s="170"/>
      <c r="CM235" s="170"/>
      <c r="CW235" s="170"/>
      <c r="DG235" s="170"/>
      <c r="DQ235" s="170"/>
      <c r="EA235" s="170"/>
      <c r="EK235" s="170"/>
      <c r="EU235" s="170"/>
      <c r="FE235" s="170"/>
      <c r="FO235" s="170"/>
      <c r="FY235" s="170"/>
      <c r="GI235" s="170"/>
      <c r="GS235" s="170"/>
      <c r="HC235" s="170"/>
      <c r="HM235" s="170"/>
      <c r="HW235" s="170"/>
    </row>
    <row r="236" spans="1:231" s="3" customFormat="1" x14ac:dyDescent="0.25">
      <c r="A236" s="170"/>
      <c r="K236" s="170"/>
      <c r="U236" s="170"/>
      <c r="AE236" s="170"/>
      <c r="AO236" s="170"/>
      <c r="AY236" s="170"/>
      <c r="AZ236" s="170"/>
      <c r="BA236" s="170"/>
      <c r="BB236" s="170"/>
      <c r="BC236" s="170"/>
      <c r="BD236" s="170"/>
      <c r="BE236" s="170"/>
      <c r="BF236" s="170"/>
      <c r="BI236" s="170"/>
      <c r="BS236" s="170"/>
      <c r="CC236" s="170"/>
      <c r="CM236" s="170"/>
      <c r="CW236" s="170"/>
      <c r="DG236" s="170"/>
      <c r="DQ236" s="170"/>
      <c r="EA236" s="170"/>
      <c r="EK236" s="170"/>
      <c r="EU236" s="170"/>
      <c r="FE236" s="170"/>
      <c r="FO236" s="170"/>
      <c r="FY236" s="170"/>
      <c r="GI236" s="170"/>
      <c r="GS236" s="170"/>
      <c r="HC236" s="170"/>
      <c r="HM236" s="170"/>
      <c r="HW236" s="170"/>
    </row>
    <row r="237" spans="1:231" s="3" customFormat="1" x14ac:dyDescent="0.25">
      <c r="A237" s="170"/>
      <c r="K237" s="170"/>
      <c r="U237" s="170"/>
      <c r="AE237" s="170"/>
      <c r="AO237" s="170"/>
      <c r="AY237" s="170"/>
      <c r="AZ237" s="170"/>
      <c r="BA237" s="170"/>
      <c r="BB237" s="170"/>
      <c r="BC237" s="170"/>
      <c r="BD237" s="170"/>
      <c r="BE237" s="170"/>
      <c r="BF237" s="170"/>
      <c r="BI237" s="170"/>
      <c r="BS237" s="170"/>
      <c r="CC237" s="170"/>
      <c r="CM237" s="170"/>
      <c r="CW237" s="170"/>
      <c r="DG237" s="170"/>
      <c r="DQ237" s="170"/>
      <c r="EA237" s="170"/>
      <c r="EK237" s="170"/>
      <c r="EU237" s="170"/>
      <c r="FE237" s="170"/>
      <c r="FO237" s="170"/>
      <c r="FY237" s="170"/>
      <c r="GI237" s="170"/>
      <c r="GS237" s="170"/>
      <c r="HC237" s="170"/>
      <c r="HM237" s="170"/>
      <c r="HW237" s="170"/>
    </row>
    <row r="238" spans="1:231" s="3" customFormat="1" x14ac:dyDescent="0.25">
      <c r="A238" s="170"/>
      <c r="K238" s="170"/>
      <c r="U238" s="170"/>
      <c r="AE238" s="170"/>
      <c r="AO238" s="170"/>
      <c r="AY238" s="170"/>
      <c r="AZ238" s="170"/>
      <c r="BA238" s="170"/>
      <c r="BB238" s="170"/>
      <c r="BC238" s="170"/>
      <c r="BD238" s="170"/>
      <c r="BE238" s="170"/>
      <c r="BF238" s="170"/>
      <c r="BI238" s="170"/>
      <c r="BS238" s="170"/>
      <c r="CC238" s="170"/>
      <c r="CM238" s="170"/>
      <c r="CW238" s="170"/>
      <c r="DG238" s="170"/>
      <c r="DQ238" s="170"/>
      <c r="EA238" s="170"/>
      <c r="EK238" s="170"/>
      <c r="EU238" s="170"/>
      <c r="FE238" s="170"/>
      <c r="FO238" s="170"/>
      <c r="FY238" s="170"/>
      <c r="GI238" s="170"/>
      <c r="GS238" s="170"/>
      <c r="HC238" s="170"/>
      <c r="HM238" s="170"/>
      <c r="HW238" s="170"/>
    </row>
    <row r="239" spans="1:231" s="3" customFormat="1" x14ac:dyDescent="0.25">
      <c r="A239" s="170"/>
      <c r="K239" s="170"/>
      <c r="U239" s="170"/>
      <c r="AE239" s="170"/>
      <c r="AO239" s="170"/>
      <c r="AY239" s="170"/>
      <c r="AZ239" s="170"/>
      <c r="BA239" s="170"/>
      <c r="BB239" s="170"/>
      <c r="BC239" s="170"/>
      <c r="BD239" s="170"/>
      <c r="BE239" s="170"/>
      <c r="BF239" s="170"/>
      <c r="BI239" s="170"/>
      <c r="BS239" s="170"/>
      <c r="CC239" s="170"/>
      <c r="CM239" s="170"/>
      <c r="CW239" s="170"/>
      <c r="DG239" s="170"/>
      <c r="DQ239" s="170"/>
      <c r="EA239" s="170"/>
      <c r="EK239" s="170"/>
      <c r="EU239" s="170"/>
      <c r="FE239" s="170"/>
      <c r="FO239" s="170"/>
      <c r="FY239" s="170"/>
      <c r="GI239" s="170"/>
      <c r="GS239" s="170"/>
      <c r="HC239" s="170"/>
      <c r="HM239" s="170"/>
      <c r="HW239" s="170"/>
    </row>
    <row r="240" spans="1:231" s="3" customFormat="1" x14ac:dyDescent="0.25">
      <c r="A240" s="170"/>
      <c r="K240" s="170"/>
      <c r="U240" s="170"/>
      <c r="AE240" s="170"/>
      <c r="AO240" s="170"/>
      <c r="AY240" s="170"/>
      <c r="AZ240" s="170"/>
      <c r="BA240" s="170"/>
      <c r="BB240" s="170"/>
      <c r="BC240" s="170"/>
      <c r="BD240" s="170"/>
      <c r="BE240" s="170"/>
      <c r="BF240" s="170"/>
      <c r="BI240" s="170"/>
      <c r="BS240" s="170"/>
      <c r="CC240" s="170"/>
      <c r="CM240" s="170"/>
      <c r="CW240" s="170"/>
      <c r="DG240" s="170"/>
      <c r="DQ240" s="170"/>
      <c r="EA240" s="170"/>
      <c r="EK240" s="170"/>
      <c r="EU240" s="170"/>
      <c r="FE240" s="170"/>
      <c r="FO240" s="170"/>
      <c r="FY240" s="170"/>
      <c r="GI240" s="170"/>
      <c r="GS240" s="170"/>
      <c r="HC240" s="170"/>
      <c r="HM240" s="170"/>
      <c r="HW240" s="170"/>
    </row>
    <row r="241" spans="1:231" s="3" customFormat="1" x14ac:dyDescent="0.25">
      <c r="A241" s="170"/>
      <c r="K241" s="170"/>
      <c r="U241" s="170"/>
      <c r="AE241" s="170"/>
      <c r="AO241" s="170"/>
      <c r="AY241" s="170"/>
      <c r="AZ241" s="170"/>
      <c r="BA241" s="170"/>
      <c r="BB241" s="170"/>
      <c r="BC241" s="170"/>
      <c r="BD241" s="170"/>
      <c r="BE241" s="170"/>
      <c r="BF241" s="170"/>
      <c r="BI241" s="170"/>
      <c r="BS241" s="170"/>
      <c r="CC241" s="170"/>
      <c r="CM241" s="170"/>
      <c r="CW241" s="170"/>
      <c r="DG241" s="170"/>
      <c r="DQ241" s="170"/>
      <c r="EA241" s="170"/>
      <c r="EK241" s="170"/>
      <c r="EU241" s="170"/>
      <c r="FE241" s="170"/>
      <c r="FO241" s="170"/>
      <c r="FY241" s="170"/>
      <c r="GI241" s="170"/>
      <c r="GS241" s="170"/>
      <c r="HC241" s="170"/>
      <c r="HM241" s="170"/>
      <c r="HW241" s="170"/>
    </row>
    <row r="242" spans="1:231" s="3" customFormat="1" x14ac:dyDescent="0.25">
      <c r="A242" s="170"/>
      <c r="K242" s="170"/>
      <c r="U242" s="170"/>
      <c r="AE242" s="170"/>
      <c r="AO242" s="170"/>
      <c r="AY242" s="170"/>
      <c r="AZ242" s="170"/>
      <c r="BA242" s="170"/>
      <c r="BB242" s="170"/>
      <c r="BC242" s="170"/>
      <c r="BD242" s="170"/>
      <c r="BE242" s="170"/>
      <c r="BF242" s="170"/>
      <c r="BI242" s="170"/>
      <c r="BS242" s="170"/>
      <c r="CC242" s="170"/>
      <c r="CM242" s="170"/>
      <c r="CW242" s="170"/>
      <c r="DG242" s="170"/>
      <c r="DQ242" s="170"/>
      <c r="EA242" s="170"/>
      <c r="EK242" s="170"/>
      <c r="EU242" s="170"/>
      <c r="FE242" s="170"/>
      <c r="FO242" s="170"/>
      <c r="FY242" s="170"/>
      <c r="GI242" s="170"/>
      <c r="GS242" s="170"/>
      <c r="HC242" s="170"/>
      <c r="HM242" s="170"/>
      <c r="HW242" s="170"/>
    </row>
    <row r="243" spans="1:231" s="3" customFormat="1" x14ac:dyDescent="0.25">
      <c r="A243" s="170"/>
      <c r="K243" s="170"/>
      <c r="U243" s="170"/>
      <c r="AE243" s="170"/>
      <c r="AO243" s="170"/>
      <c r="AY243" s="170"/>
      <c r="AZ243" s="170"/>
      <c r="BA243" s="170"/>
      <c r="BB243" s="170"/>
      <c r="BC243" s="170"/>
      <c r="BD243" s="170"/>
      <c r="BE243" s="170"/>
      <c r="BF243" s="170"/>
      <c r="BI243" s="170"/>
      <c r="BS243" s="170"/>
      <c r="CC243" s="170"/>
      <c r="CM243" s="170"/>
      <c r="CW243" s="170"/>
      <c r="DG243" s="170"/>
      <c r="DQ243" s="170"/>
      <c r="EA243" s="170"/>
      <c r="EK243" s="170"/>
      <c r="EU243" s="170"/>
      <c r="FE243" s="170"/>
      <c r="FO243" s="170"/>
      <c r="FY243" s="170"/>
      <c r="GI243" s="170"/>
      <c r="GS243" s="170"/>
      <c r="HC243" s="170"/>
      <c r="HM243" s="170"/>
      <c r="HW243" s="170"/>
    </row>
    <row r="244" spans="1:231" s="3" customFormat="1" x14ac:dyDescent="0.25">
      <c r="A244" s="170"/>
      <c r="K244" s="170"/>
      <c r="U244" s="170"/>
      <c r="AE244" s="170"/>
      <c r="AO244" s="170"/>
      <c r="AY244" s="170"/>
      <c r="AZ244" s="170"/>
      <c r="BA244" s="170"/>
      <c r="BB244" s="170"/>
      <c r="BC244" s="170"/>
      <c r="BD244" s="170"/>
      <c r="BE244" s="170"/>
      <c r="BF244" s="170"/>
      <c r="BI244" s="170"/>
      <c r="BS244" s="170"/>
      <c r="CC244" s="170"/>
      <c r="CM244" s="170"/>
      <c r="CW244" s="170"/>
      <c r="DG244" s="170"/>
      <c r="DQ244" s="170"/>
      <c r="EA244" s="170"/>
      <c r="EK244" s="170"/>
      <c r="EU244" s="170"/>
      <c r="FE244" s="170"/>
      <c r="FO244" s="170"/>
      <c r="FY244" s="170"/>
      <c r="GI244" s="170"/>
      <c r="GS244" s="170"/>
      <c r="HC244" s="170"/>
      <c r="HM244" s="170"/>
      <c r="HW244" s="170"/>
    </row>
    <row r="245" spans="1:231" s="3" customFormat="1" x14ac:dyDescent="0.25">
      <c r="A245" s="170"/>
      <c r="K245" s="170"/>
      <c r="U245" s="170"/>
      <c r="AE245" s="170"/>
      <c r="AO245" s="170"/>
      <c r="AY245" s="170"/>
      <c r="AZ245" s="170"/>
      <c r="BA245" s="170"/>
      <c r="BB245" s="170"/>
      <c r="BC245" s="170"/>
      <c r="BD245" s="170"/>
      <c r="BE245" s="170"/>
      <c r="BF245" s="170"/>
      <c r="BI245" s="170"/>
      <c r="BS245" s="170"/>
      <c r="CC245" s="170"/>
      <c r="CM245" s="170"/>
      <c r="CW245" s="170"/>
      <c r="DG245" s="170"/>
      <c r="DQ245" s="170"/>
      <c r="EA245" s="170"/>
      <c r="EK245" s="170"/>
      <c r="EU245" s="170"/>
      <c r="FE245" s="170"/>
      <c r="FO245" s="170"/>
      <c r="FY245" s="170"/>
      <c r="GI245" s="170"/>
      <c r="GS245" s="170"/>
      <c r="HC245" s="170"/>
      <c r="HM245" s="170"/>
      <c r="HW245" s="170"/>
    </row>
    <row r="246" spans="1:231" s="3" customFormat="1" x14ac:dyDescent="0.25">
      <c r="A246" s="170"/>
      <c r="K246" s="170"/>
      <c r="U246" s="170"/>
      <c r="AE246" s="170"/>
      <c r="AO246" s="170"/>
      <c r="AY246" s="170"/>
      <c r="AZ246" s="170"/>
      <c r="BA246" s="170"/>
      <c r="BB246" s="170"/>
      <c r="BC246" s="170"/>
      <c r="BD246" s="170"/>
      <c r="BE246" s="170"/>
      <c r="BF246" s="170"/>
      <c r="BI246" s="170"/>
      <c r="BS246" s="170"/>
      <c r="CC246" s="170"/>
      <c r="CM246" s="170"/>
      <c r="CW246" s="170"/>
      <c r="DG246" s="170"/>
      <c r="DQ246" s="170"/>
      <c r="EA246" s="170"/>
      <c r="EK246" s="170"/>
      <c r="EU246" s="170"/>
      <c r="FE246" s="170"/>
      <c r="FO246" s="170"/>
      <c r="FY246" s="170"/>
      <c r="GI246" s="170"/>
      <c r="GS246" s="170"/>
      <c r="HC246" s="170"/>
      <c r="HM246" s="170"/>
      <c r="HW246" s="170"/>
    </row>
    <row r="247" spans="1:231" s="3" customFormat="1" x14ac:dyDescent="0.25">
      <c r="A247" s="170"/>
      <c r="K247" s="170"/>
      <c r="U247" s="170"/>
      <c r="AE247" s="170"/>
      <c r="AO247" s="170"/>
      <c r="AY247" s="170"/>
      <c r="AZ247" s="170"/>
      <c r="BA247" s="170"/>
      <c r="BB247" s="170"/>
      <c r="BC247" s="170"/>
      <c r="BD247" s="170"/>
      <c r="BE247" s="170"/>
      <c r="BF247" s="170"/>
      <c r="BI247" s="170"/>
      <c r="BS247" s="170"/>
      <c r="CC247" s="170"/>
      <c r="CM247" s="170"/>
      <c r="CW247" s="170"/>
      <c r="DG247" s="170"/>
      <c r="DQ247" s="170"/>
      <c r="EA247" s="170"/>
      <c r="EK247" s="170"/>
      <c r="EU247" s="170"/>
      <c r="FE247" s="170"/>
      <c r="FO247" s="170"/>
      <c r="FY247" s="170"/>
      <c r="GI247" s="170"/>
      <c r="GS247" s="170"/>
      <c r="HC247" s="170"/>
      <c r="HM247" s="170"/>
      <c r="HW247" s="170"/>
    </row>
    <row r="248" spans="1:231" s="3" customFormat="1" x14ac:dyDescent="0.25">
      <c r="A248" s="170"/>
      <c r="K248" s="170"/>
      <c r="U248" s="170"/>
      <c r="AE248" s="170"/>
      <c r="AO248" s="170"/>
      <c r="AY248" s="170"/>
      <c r="AZ248" s="170"/>
      <c r="BA248" s="170"/>
      <c r="BB248" s="170"/>
      <c r="BC248" s="170"/>
      <c r="BD248" s="170"/>
      <c r="BE248" s="170"/>
      <c r="BF248" s="170"/>
      <c r="BI248" s="170"/>
      <c r="BS248" s="170"/>
      <c r="CC248" s="170"/>
      <c r="CM248" s="170"/>
      <c r="CW248" s="170"/>
      <c r="DG248" s="170"/>
      <c r="DQ248" s="170"/>
      <c r="EA248" s="170"/>
      <c r="EK248" s="170"/>
      <c r="EU248" s="170"/>
      <c r="FE248" s="170"/>
      <c r="FO248" s="170"/>
      <c r="FY248" s="170"/>
      <c r="GI248" s="170"/>
      <c r="GS248" s="170"/>
      <c r="HC248" s="170"/>
      <c r="HM248" s="170"/>
      <c r="HW248" s="170"/>
    </row>
    <row r="249" spans="1:231" s="3" customFormat="1" x14ac:dyDescent="0.25">
      <c r="A249" s="170"/>
      <c r="K249" s="170"/>
      <c r="U249" s="170"/>
      <c r="AE249" s="170"/>
      <c r="AO249" s="170"/>
      <c r="AY249" s="170"/>
      <c r="AZ249" s="170"/>
      <c r="BA249" s="170"/>
      <c r="BB249" s="170"/>
      <c r="BC249" s="170"/>
      <c r="BD249" s="170"/>
      <c r="BE249" s="170"/>
      <c r="BF249" s="170"/>
      <c r="BI249" s="170"/>
      <c r="BS249" s="170"/>
      <c r="CC249" s="170"/>
      <c r="CM249" s="170"/>
      <c r="CW249" s="170"/>
      <c r="DG249" s="170"/>
      <c r="DQ249" s="170"/>
      <c r="EA249" s="170"/>
      <c r="EK249" s="170"/>
      <c r="EU249" s="170"/>
      <c r="FE249" s="170"/>
      <c r="FO249" s="170"/>
      <c r="FY249" s="170"/>
      <c r="GI249" s="170"/>
      <c r="GS249" s="170"/>
      <c r="HC249" s="170"/>
      <c r="HM249" s="170"/>
      <c r="HW249" s="170"/>
    </row>
    <row r="250" spans="1:231" s="3" customFormat="1" x14ac:dyDescent="0.25">
      <c r="A250" s="170"/>
      <c r="K250" s="170"/>
      <c r="U250" s="170"/>
      <c r="AE250" s="170"/>
      <c r="AO250" s="170"/>
      <c r="AY250" s="170"/>
      <c r="AZ250" s="170"/>
      <c r="BA250" s="170"/>
      <c r="BB250" s="170"/>
      <c r="BC250" s="170"/>
      <c r="BD250" s="170"/>
      <c r="BE250" s="170"/>
      <c r="BF250" s="170"/>
      <c r="BI250" s="170"/>
      <c r="BS250" s="170"/>
      <c r="CC250" s="170"/>
      <c r="CM250" s="170"/>
      <c r="CW250" s="170"/>
      <c r="DG250" s="170"/>
      <c r="DQ250" s="170"/>
      <c r="EA250" s="170"/>
      <c r="EK250" s="170"/>
      <c r="EU250" s="170"/>
      <c r="FE250" s="170"/>
      <c r="FO250" s="170"/>
      <c r="FY250" s="170"/>
      <c r="GI250" s="170"/>
      <c r="GS250" s="170"/>
      <c r="HC250" s="170"/>
      <c r="HM250" s="170"/>
      <c r="HW250" s="170"/>
    </row>
    <row r="251" spans="1:231" s="3" customFormat="1" x14ac:dyDescent="0.25">
      <c r="A251" s="170"/>
      <c r="K251" s="170"/>
      <c r="U251" s="170"/>
      <c r="AE251" s="170"/>
      <c r="AO251" s="170"/>
      <c r="AY251" s="170"/>
      <c r="AZ251" s="170"/>
      <c r="BA251" s="170"/>
      <c r="BB251" s="170"/>
      <c r="BC251" s="170"/>
      <c r="BD251" s="170"/>
      <c r="BE251" s="170"/>
      <c r="BF251" s="170"/>
      <c r="BI251" s="170"/>
      <c r="BS251" s="170"/>
      <c r="CC251" s="170"/>
      <c r="CM251" s="170"/>
      <c r="CW251" s="170"/>
      <c r="DG251" s="170"/>
      <c r="DQ251" s="170"/>
      <c r="EA251" s="170"/>
      <c r="EK251" s="170"/>
      <c r="EU251" s="170"/>
      <c r="FE251" s="170"/>
      <c r="FO251" s="170"/>
      <c r="FY251" s="170"/>
      <c r="GI251" s="170"/>
      <c r="GS251" s="170"/>
      <c r="HC251" s="170"/>
      <c r="HM251" s="170"/>
      <c r="HW251" s="170"/>
    </row>
    <row r="252" spans="1:231" s="3" customFormat="1" x14ac:dyDescent="0.25">
      <c r="A252" s="170"/>
      <c r="K252" s="170"/>
      <c r="U252" s="170"/>
      <c r="AE252" s="170"/>
      <c r="AO252" s="170"/>
      <c r="AY252" s="170"/>
      <c r="AZ252" s="170"/>
      <c r="BA252" s="170"/>
      <c r="BB252" s="170"/>
      <c r="BC252" s="170"/>
      <c r="BD252" s="170"/>
      <c r="BE252" s="170"/>
      <c r="BF252" s="170"/>
      <c r="BI252" s="170"/>
      <c r="BS252" s="170"/>
      <c r="CC252" s="170"/>
      <c r="CM252" s="170"/>
      <c r="CW252" s="170"/>
      <c r="DG252" s="170"/>
      <c r="DQ252" s="170"/>
      <c r="EA252" s="170"/>
      <c r="EK252" s="170"/>
      <c r="EU252" s="170"/>
      <c r="FE252" s="170"/>
      <c r="FO252" s="170"/>
      <c r="FY252" s="170"/>
      <c r="GI252" s="170"/>
      <c r="GS252" s="170"/>
      <c r="HC252" s="170"/>
      <c r="HM252" s="170"/>
      <c r="HW252" s="170"/>
    </row>
    <row r="253" spans="1:231" s="3" customFormat="1" x14ac:dyDescent="0.25">
      <c r="A253" s="170"/>
      <c r="K253" s="170"/>
      <c r="U253" s="170"/>
      <c r="AE253" s="170"/>
      <c r="AO253" s="170"/>
      <c r="AY253" s="170"/>
      <c r="AZ253" s="170"/>
      <c r="BA253" s="170"/>
      <c r="BB253" s="170"/>
      <c r="BC253" s="170"/>
      <c r="BD253" s="170"/>
      <c r="BE253" s="170"/>
      <c r="BF253" s="170"/>
      <c r="BI253" s="170"/>
      <c r="BS253" s="170"/>
      <c r="CC253" s="170"/>
      <c r="CM253" s="170"/>
      <c r="CW253" s="170"/>
      <c r="DG253" s="170"/>
      <c r="DQ253" s="170"/>
      <c r="EA253" s="170"/>
      <c r="EK253" s="170"/>
      <c r="EU253" s="170"/>
      <c r="FE253" s="170"/>
      <c r="FO253" s="170"/>
      <c r="FY253" s="170"/>
      <c r="GI253" s="170"/>
      <c r="GS253" s="170"/>
      <c r="HC253" s="170"/>
      <c r="HM253" s="170"/>
      <c r="HW253" s="170"/>
    </row>
    <row r="254" spans="1:231" s="3" customFormat="1" x14ac:dyDescent="0.25">
      <c r="A254" s="170"/>
      <c r="K254" s="170"/>
      <c r="U254" s="170"/>
      <c r="AE254" s="170"/>
      <c r="AO254" s="170"/>
      <c r="AY254" s="170"/>
      <c r="AZ254" s="170"/>
      <c r="BA254" s="170"/>
      <c r="BB254" s="170"/>
      <c r="BC254" s="170"/>
      <c r="BD254" s="170"/>
      <c r="BE254" s="170"/>
      <c r="BF254" s="170"/>
      <c r="BI254" s="170"/>
      <c r="BS254" s="170"/>
      <c r="CC254" s="170"/>
      <c r="CM254" s="170"/>
      <c r="CW254" s="170"/>
      <c r="DG254" s="170"/>
      <c r="DQ254" s="170"/>
      <c r="EA254" s="170"/>
      <c r="EK254" s="170"/>
      <c r="EU254" s="170"/>
      <c r="FE254" s="170"/>
      <c r="FO254" s="170"/>
      <c r="FY254" s="170"/>
      <c r="GI254" s="170"/>
      <c r="GS254" s="170"/>
      <c r="HC254" s="170"/>
      <c r="HM254" s="170"/>
      <c r="HW254" s="170"/>
    </row>
    <row r="255" spans="1:231" s="3" customFormat="1" x14ac:dyDescent="0.25">
      <c r="A255" s="170"/>
      <c r="K255" s="170"/>
      <c r="U255" s="170"/>
      <c r="AE255" s="170"/>
      <c r="AO255" s="170"/>
      <c r="AY255" s="170"/>
      <c r="AZ255" s="170"/>
      <c r="BA255" s="170"/>
      <c r="BB255" s="170"/>
      <c r="BC255" s="170"/>
      <c r="BD255" s="170"/>
      <c r="BE255" s="170"/>
      <c r="BF255" s="170"/>
      <c r="BI255" s="170"/>
      <c r="BS255" s="170"/>
      <c r="CC255" s="170"/>
      <c r="CM255" s="170"/>
      <c r="CW255" s="170"/>
      <c r="DG255" s="170"/>
      <c r="DQ255" s="170"/>
      <c r="EA255" s="170"/>
      <c r="EK255" s="170"/>
      <c r="EU255" s="170"/>
      <c r="FE255" s="170"/>
      <c r="FO255" s="170"/>
      <c r="FY255" s="170"/>
      <c r="GI255" s="170"/>
      <c r="GS255" s="170"/>
      <c r="HC255" s="170"/>
      <c r="HM255" s="170"/>
      <c r="HW255" s="170"/>
    </row>
    <row r="256" spans="1:231" s="3" customFormat="1" x14ac:dyDescent="0.25">
      <c r="A256" s="170"/>
      <c r="K256" s="170"/>
      <c r="U256" s="170"/>
      <c r="AE256" s="170"/>
      <c r="AO256" s="170"/>
      <c r="AY256" s="170"/>
      <c r="AZ256" s="170"/>
      <c r="BA256" s="170"/>
      <c r="BB256" s="170"/>
      <c r="BC256" s="170"/>
      <c r="BD256" s="170"/>
      <c r="BE256" s="170"/>
      <c r="BF256" s="170"/>
      <c r="BI256" s="170"/>
      <c r="BS256" s="170"/>
      <c r="CC256" s="170"/>
      <c r="CM256" s="170"/>
      <c r="CW256" s="170"/>
      <c r="DG256" s="170"/>
      <c r="DQ256" s="170"/>
      <c r="EA256" s="170"/>
      <c r="EK256" s="170"/>
      <c r="EU256" s="170"/>
      <c r="FE256" s="170"/>
      <c r="FO256" s="170"/>
      <c r="FY256" s="170"/>
      <c r="GI256" s="170"/>
      <c r="GS256" s="170"/>
      <c r="HC256" s="170"/>
      <c r="HM256" s="170"/>
      <c r="HW256" s="170"/>
    </row>
    <row r="257" spans="1:231" s="3" customFormat="1" x14ac:dyDescent="0.25">
      <c r="A257" s="170"/>
      <c r="K257" s="170"/>
      <c r="U257" s="170"/>
      <c r="AE257" s="170"/>
      <c r="AO257" s="170"/>
      <c r="AY257" s="170"/>
      <c r="AZ257" s="170"/>
      <c r="BA257" s="170"/>
      <c r="BB257" s="170"/>
      <c r="BC257" s="170"/>
      <c r="BD257" s="170"/>
      <c r="BE257" s="170"/>
      <c r="BF257" s="170"/>
      <c r="BI257" s="170"/>
      <c r="BS257" s="170"/>
      <c r="CC257" s="170"/>
      <c r="CM257" s="170"/>
      <c r="CW257" s="170"/>
      <c r="DG257" s="170"/>
      <c r="DQ257" s="170"/>
      <c r="EA257" s="170"/>
      <c r="EK257" s="170"/>
      <c r="EU257" s="170"/>
      <c r="FE257" s="170"/>
      <c r="FO257" s="170"/>
      <c r="FY257" s="170"/>
      <c r="GI257" s="170"/>
      <c r="GS257" s="170"/>
      <c r="HC257" s="170"/>
      <c r="HM257" s="170"/>
      <c r="HW257" s="170"/>
    </row>
    <row r="258" spans="1:231" s="3" customFormat="1" x14ac:dyDescent="0.25">
      <c r="A258" s="170"/>
      <c r="K258" s="170"/>
      <c r="U258" s="170"/>
      <c r="AE258" s="170"/>
      <c r="AO258" s="170"/>
      <c r="AY258" s="170"/>
      <c r="AZ258" s="170"/>
      <c r="BA258" s="170"/>
      <c r="BB258" s="170"/>
      <c r="BC258" s="170"/>
      <c r="BD258" s="170"/>
      <c r="BE258" s="170"/>
      <c r="BF258" s="170"/>
      <c r="BI258" s="170"/>
      <c r="BS258" s="170"/>
      <c r="CC258" s="170"/>
      <c r="CM258" s="170"/>
      <c r="CW258" s="170"/>
      <c r="DG258" s="170"/>
      <c r="DQ258" s="170"/>
      <c r="EA258" s="170"/>
      <c r="EK258" s="170"/>
      <c r="EU258" s="170"/>
      <c r="FE258" s="170"/>
      <c r="FO258" s="170"/>
      <c r="FY258" s="170"/>
      <c r="GI258" s="170"/>
      <c r="GS258" s="170"/>
      <c r="HC258" s="170"/>
      <c r="HM258" s="170"/>
      <c r="HW258" s="170"/>
    </row>
    <row r="259" spans="1:231" s="3" customFormat="1" x14ac:dyDescent="0.25">
      <c r="A259" s="170"/>
      <c r="K259" s="170"/>
      <c r="U259" s="170"/>
      <c r="AE259" s="170"/>
      <c r="AO259" s="170"/>
      <c r="AY259" s="170"/>
      <c r="AZ259" s="170"/>
      <c r="BA259" s="170"/>
      <c r="BB259" s="170"/>
      <c r="BC259" s="170"/>
      <c r="BD259" s="170"/>
      <c r="BE259" s="170"/>
      <c r="BF259" s="170"/>
      <c r="BI259" s="170"/>
      <c r="BS259" s="170"/>
      <c r="CC259" s="170"/>
      <c r="CM259" s="170"/>
      <c r="CW259" s="170"/>
      <c r="DG259" s="170"/>
      <c r="DQ259" s="170"/>
      <c r="EA259" s="170"/>
      <c r="EK259" s="170"/>
      <c r="EU259" s="170"/>
      <c r="FE259" s="170"/>
      <c r="FO259" s="170"/>
      <c r="FY259" s="170"/>
      <c r="GI259" s="170"/>
      <c r="GS259" s="170"/>
      <c r="HC259" s="170"/>
      <c r="HM259" s="170"/>
      <c r="HW259" s="170"/>
    </row>
    <row r="260" spans="1:231" s="3" customFormat="1" x14ac:dyDescent="0.25">
      <c r="A260" s="170"/>
      <c r="K260" s="170"/>
      <c r="U260" s="170"/>
      <c r="AE260" s="170"/>
      <c r="AO260" s="170"/>
      <c r="AY260" s="170"/>
      <c r="AZ260" s="170"/>
      <c r="BA260" s="170"/>
      <c r="BB260" s="170"/>
      <c r="BC260" s="170"/>
      <c r="BD260" s="170"/>
      <c r="BE260" s="170"/>
      <c r="BF260" s="170"/>
      <c r="BI260" s="170"/>
      <c r="BS260" s="170"/>
      <c r="CC260" s="170"/>
      <c r="CM260" s="170"/>
      <c r="CW260" s="170"/>
      <c r="DG260" s="170"/>
      <c r="DQ260" s="170"/>
      <c r="EA260" s="170"/>
      <c r="EK260" s="170"/>
      <c r="EU260" s="170"/>
      <c r="FE260" s="170"/>
      <c r="FO260" s="170"/>
      <c r="FY260" s="170"/>
      <c r="GI260" s="170"/>
      <c r="GS260" s="170"/>
      <c r="HC260" s="170"/>
      <c r="HM260" s="170"/>
      <c r="HW260" s="170"/>
    </row>
    <row r="261" spans="1:231" s="3" customFormat="1" x14ac:dyDescent="0.25">
      <c r="A261" s="170"/>
      <c r="K261" s="170"/>
      <c r="U261" s="170"/>
      <c r="AE261" s="170"/>
      <c r="AO261" s="170"/>
      <c r="AY261" s="170"/>
      <c r="AZ261" s="170"/>
      <c r="BA261" s="170"/>
      <c r="BB261" s="170"/>
      <c r="BC261" s="170"/>
      <c r="BD261" s="170"/>
      <c r="BE261" s="170"/>
      <c r="BF261" s="170"/>
      <c r="BI261" s="170"/>
      <c r="BS261" s="170"/>
      <c r="CC261" s="170"/>
      <c r="CM261" s="170"/>
      <c r="CW261" s="170"/>
      <c r="DG261" s="170"/>
      <c r="DQ261" s="170"/>
      <c r="EA261" s="170"/>
      <c r="EK261" s="170"/>
      <c r="EU261" s="170"/>
      <c r="FE261" s="170"/>
      <c r="FO261" s="170"/>
      <c r="FY261" s="170"/>
      <c r="GI261" s="170"/>
      <c r="GS261" s="170"/>
      <c r="HC261" s="170"/>
      <c r="HM261" s="170"/>
      <c r="HW261" s="170"/>
    </row>
    <row r="262" spans="1:231" s="3" customFormat="1" x14ac:dyDescent="0.25">
      <c r="A262" s="170"/>
      <c r="K262" s="170"/>
      <c r="U262" s="170"/>
      <c r="AE262" s="170"/>
      <c r="AO262" s="170"/>
      <c r="AY262" s="170"/>
      <c r="AZ262" s="170"/>
      <c r="BA262" s="170"/>
      <c r="BB262" s="170"/>
      <c r="BC262" s="170"/>
      <c r="BD262" s="170"/>
      <c r="BE262" s="170"/>
      <c r="BF262" s="170"/>
      <c r="BI262" s="170"/>
      <c r="BS262" s="170"/>
      <c r="CC262" s="170"/>
      <c r="CM262" s="170"/>
      <c r="CW262" s="170"/>
      <c r="DG262" s="170"/>
      <c r="DQ262" s="170"/>
      <c r="EA262" s="170"/>
      <c r="EK262" s="170"/>
      <c r="EU262" s="170"/>
      <c r="FE262" s="170"/>
      <c r="FO262" s="170"/>
      <c r="FY262" s="170"/>
      <c r="GI262" s="170"/>
      <c r="GS262" s="170"/>
      <c r="HC262" s="170"/>
      <c r="HM262" s="170"/>
      <c r="HW262" s="170"/>
    </row>
    <row r="263" spans="1:231" s="3" customFormat="1" x14ac:dyDescent="0.25">
      <c r="A263" s="170"/>
      <c r="K263" s="170"/>
      <c r="U263" s="170"/>
      <c r="AE263" s="170"/>
      <c r="AO263" s="170"/>
      <c r="AY263" s="170"/>
      <c r="AZ263" s="170"/>
      <c r="BA263" s="170"/>
      <c r="BB263" s="170"/>
      <c r="BC263" s="170"/>
      <c r="BD263" s="170"/>
      <c r="BE263" s="170"/>
      <c r="BF263" s="170"/>
      <c r="BI263" s="170"/>
      <c r="BS263" s="170"/>
      <c r="CC263" s="170"/>
      <c r="CM263" s="170"/>
      <c r="CW263" s="170"/>
      <c r="DG263" s="170"/>
      <c r="DQ263" s="170"/>
      <c r="EA263" s="170"/>
      <c r="EK263" s="170"/>
      <c r="EU263" s="170"/>
      <c r="FE263" s="170"/>
      <c r="FO263" s="170"/>
      <c r="FY263" s="170"/>
      <c r="GI263" s="170"/>
      <c r="GS263" s="170"/>
      <c r="HC263" s="170"/>
      <c r="HM263" s="170"/>
      <c r="HW263" s="170"/>
    </row>
    <row r="264" spans="1:231" s="3" customFormat="1" x14ac:dyDescent="0.25">
      <c r="A264" s="170"/>
      <c r="K264" s="170"/>
      <c r="U264" s="170"/>
      <c r="AE264" s="170"/>
      <c r="AO264" s="170"/>
      <c r="AY264" s="170"/>
      <c r="AZ264" s="170"/>
      <c r="BA264" s="170"/>
      <c r="BB264" s="170"/>
      <c r="BC264" s="170"/>
      <c r="BD264" s="170"/>
      <c r="BE264" s="170"/>
      <c r="BF264" s="170"/>
      <c r="BI264" s="170"/>
      <c r="BS264" s="170"/>
      <c r="CC264" s="170"/>
      <c r="CM264" s="170"/>
      <c r="CW264" s="170"/>
      <c r="DG264" s="170"/>
      <c r="DQ264" s="170"/>
      <c r="EA264" s="170"/>
      <c r="EK264" s="170"/>
      <c r="EU264" s="170"/>
      <c r="FE264" s="170"/>
      <c r="FO264" s="170"/>
      <c r="FY264" s="170"/>
      <c r="GI264" s="170"/>
      <c r="GS264" s="170"/>
      <c r="HC264" s="170"/>
      <c r="HM264" s="170"/>
      <c r="HW264" s="170"/>
    </row>
    <row r="265" spans="1:231" s="3" customFormat="1" x14ac:dyDescent="0.25">
      <c r="A265" s="170"/>
      <c r="K265" s="170"/>
      <c r="U265" s="170"/>
      <c r="AE265" s="170"/>
      <c r="AO265" s="170"/>
      <c r="AY265" s="170"/>
      <c r="AZ265" s="170"/>
      <c r="BA265" s="170"/>
      <c r="BB265" s="170"/>
      <c r="BC265" s="170"/>
      <c r="BD265" s="170"/>
      <c r="BE265" s="170"/>
      <c r="BF265" s="170"/>
      <c r="BI265" s="170"/>
      <c r="BS265" s="170"/>
      <c r="CC265" s="170"/>
      <c r="CM265" s="170"/>
      <c r="CW265" s="170"/>
      <c r="DG265" s="170"/>
      <c r="DQ265" s="170"/>
      <c r="EA265" s="170"/>
      <c r="EK265" s="170"/>
      <c r="EU265" s="170"/>
      <c r="FE265" s="170"/>
      <c r="FO265" s="170"/>
      <c r="FY265" s="170"/>
      <c r="GI265" s="170"/>
      <c r="GS265" s="170"/>
      <c r="HC265" s="170"/>
      <c r="HM265" s="170"/>
      <c r="HW265" s="170"/>
    </row>
    <row r="266" spans="1:231" s="3" customFormat="1" x14ac:dyDescent="0.25">
      <c r="A266" s="170"/>
      <c r="K266" s="170"/>
      <c r="U266" s="170"/>
      <c r="AE266" s="170"/>
      <c r="AO266" s="170"/>
      <c r="AY266" s="170"/>
      <c r="AZ266" s="170"/>
      <c r="BA266" s="170"/>
      <c r="BB266" s="170"/>
      <c r="BC266" s="170"/>
      <c r="BD266" s="170"/>
      <c r="BE266" s="170"/>
      <c r="BF266" s="170"/>
      <c r="BI266" s="170"/>
      <c r="BS266" s="170"/>
      <c r="CC266" s="170"/>
      <c r="CM266" s="170"/>
      <c r="CW266" s="170"/>
      <c r="DG266" s="170"/>
      <c r="DQ266" s="170"/>
      <c r="EA266" s="170"/>
      <c r="EK266" s="170"/>
      <c r="EU266" s="170"/>
      <c r="FE266" s="170"/>
      <c r="FO266" s="170"/>
      <c r="FY266" s="170"/>
      <c r="GI266" s="170"/>
      <c r="GS266" s="170"/>
      <c r="HC266" s="170"/>
      <c r="HM266" s="170"/>
      <c r="HW266" s="170"/>
    </row>
    <row r="267" spans="1:231" s="3" customFormat="1" x14ac:dyDescent="0.25">
      <c r="A267" s="170"/>
      <c r="K267" s="170"/>
      <c r="U267" s="170"/>
      <c r="AE267" s="170"/>
      <c r="AO267" s="170"/>
      <c r="AY267" s="170"/>
      <c r="AZ267" s="170"/>
      <c r="BA267" s="170"/>
      <c r="BB267" s="170"/>
      <c r="BC267" s="170"/>
      <c r="BD267" s="170"/>
      <c r="BE267" s="170"/>
      <c r="BF267" s="170"/>
      <c r="BI267" s="170"/>
      <c r="BS267" s="170"/>
      <c r="CC267" s="170"/>
      <c r="CM267" s="170"/>
      <c r="CW267" s="170"/>
      <c r="DG267" s="170"/>
      <c r="DQ267" s="170"/>
      <c r="EA267" s="170"/>
      <c r="EK267" s="170"/>
      <c r="EU267" s="170"/>
      <c r="FE267" s="170"/>
      <c r="FO267" s="170"/>
      <c r="FY267" s="170"/>
      <c r="GI267" s="170"/>
      <c r="GS267" s="170"/>
      <c r="HC267" s="170"/>
      <c r="HM267" s="170"/>
      <c r="HW267" s="170"/>
    </row>
    <row r="268" spans="1:231" s="3" customFormat="1" x14ac:dyDescent="0.25">
      <c r="A268" s="170"/>
      <c r="K268" s="170"/>
      <c r="U268" s="170"/>
      <c r="AE268" s="170"/>
      <c r="AO268" s="170"/>
      <c r="AY268" s="170"/>
      <c r="AZ268" s="170"/>
      <c r="BA268" s="170"/>
      <c r="BB268" s="170"/>
      <c r="BC268" s="170"/>
      <c r="BD268" s="170"/>
      <c r="BE268" s="170"/>
      <c r="BF268" s="170"/>
      <c r="BI268" s="170"/>
      <c r="BS268" s="170"/>
      <c r="CC268" s="170"/>
      <c r="CM268" s="170"/>
      <c r="CW268" s="170"/>
      <c r="DG268" s="170"/>
      <c r="DQ268" s="170"/>
      <c r="EA268" s="170"/>
      <c r="EK268" s="170"/>
      <c r="EU268" s="170"/>
      <c r="FE268" s="170"/>
      <c r="FO268" s="170"/>
      <c r="FY268" s="170"/>
      <c r="GI268" s="170"/>
      <c r="GS268" s="170"/>
      <c r="HC268" s="170"/>
      <c r="HM268" s="170"/>
      <c r="HW268" s="170"/>
    </row>
    <row r="269" spans="1:231" s="3" customFormat="1" x14ac:dyDescent="0.25">
      <c r="A269" s="170"/>
      <c r="K269" s="170"/>
      <c r="U269" s="170"/>
      <c r="AE269" s="170"/>
      <c r="AO269" s="170"/>
      <c r="AY269" s="170"/>
      <c r="AZ269" s="170"/>
      <c r="BA269" s="170"/>
      <c r="BB269" s="170"/>
      <c r="BC269" s="170"/>
      <c r="BD269" s="170"/>
      <c r="BE269" s="170"/>
      <c r="BF269" s="170"/>
      <c r="BI269" s="170"/>
      <c r="BS269" s="170"/>
      <c r="CC269" s="170"/>
      <c r="CM269" s="170"/>
      <c r="CW269" s="170"/>
      <c r="DG269" s="170"/>
      <c r="DQ269" s="170"/>
      <c r="EA269" s="170"/>
      <c r="EK269" s="170"/>
      <c r="EU269" s="170"/>
      <c r="FE269" s="170"/>
      <c r="FO269" s="170"/>
      <c r="FY269" s="170"/>
      <c r="GI269" s="170"/>
      <c r="GS269" s="170"/>
      <c r="HC269" s="170"/>
      <c r="HM269" s="170"/>
      <c r="HW269" s="170"/>
    </row>
    <row r="270" spans="1:231" s="3" customFormat="1" x14ac:dyDescent="0.25">
      <c r="A270" s="170"/>
      <c r="K270" s="170"/>
      <c r="U270" s="170"/>
      <c r="AE270" s="170"/>
      <c r="AO270" s="170"/>
      <c r="AY270" s="170"/>
      <c r="AZ270" s="170"/>
      <c r="BA270" s="170"/>
      <c r="BB270" s="170"/>
      <c r="BC270" s="170"/>
      <c r="BD270" s="170"/>
      <c r="BE270" s="170"/>
      <c r="BF270" s="170"/>
      <c r="BI270" s="170"/>
      <c r="BS270" s="170"/>
      <c r="CC270" s="170"/>
      <c r="CM270" s="170"/>
      <c r="CW270" s="170"/>
      <c r="DG270" s="170"/>
      <c r="DQ270" s="170"/>
      <c r="EA270" s="170"/>
      <c r="EK270" s="170"/>
      <c r="EU270" s="170"/>
      <c r="FE270" s="170"/>
      <c r="FO270" s="170"/>
      <c r="FY270" s="170"/>
      <c r="GI270" s="170"/>
      <c r="GS270" s="170"/>
      <c r="HC270" s="170"/>
      <c r="HM270" s="170"/>
      <c r="HW270" s="170"/>
    </row>
    <row r="271" spans="1:231" s="3" customFormat="1" x14ac:dyDescent="0.25">
      <c r="A271" s="170"/>
      <c r="K271" s="170"/>
      <c r="U271" s="170"/>
      <c r="AE271" s="170"/>
      <c r="AO271" s="170"/>
      <c r="AY271" s="170"/>
      <c r="AZ271" s="170"/>
      <c r="BA271" s="170"/>
      <c r="BB271" s="170"/>
      <c r="BC271" s="170"/>
      <c r="BD271" s="170"/>
      <c r="BE271" s="170"/>
      <c r="BF271" s="170"/>
      <c r="BI271" s="170"/>
      <c r="BS271" s="170"/>
      <c r="CC271" s="170"/>
      <c r="CM271" s="170"/>
      <c r="CW271" s="170"/>
      <c r="DG271" s="170"/>
      <c r="DQ271" s="170"/>
      <c r="EA271" s="170"/>
      <c r="EK271" s="170"/>
      <c r="EU271" s="170"/>
      <c r="FE271" s="170"/>
      <c r="FO271" s="170"/>
      <c r="FY271" s="170"/>
      <c r="GI271" s="170"/>
      <c r="GS271" s="170"/>
      <c r="HC271" s="170"/>
      <c r="HM271" s="170"/>
      <c r="HW271" s="170"/>
    </row>
    <row r="272" spans="1:231" s="3" customFormat="1" x14ac:dyDescent="0.25">
      <c r="A272" s="170"/>
      <c r="K272" s="170"/>
      <c r="U272" s="170"/>
      <c r="AE272" s="170"/>
      <c r="AO272" s="170"/>
      <c r="AY272" s="170"/>
      <c r="AZ272" s="170"/>
      <c r="BA272" s="170"/>
      <c r="BB272" s="170"/>
      <c r="BC272" s="170"/>
      <c r="BD272" s="170"/>
      <c r="BE272" s="170"/>
      <c r="BF272" s="170"/>
      <c r="BI272" s="170"/>
      <c r="BS272" s="170"/>
      <c r="CC272" s="170"/>
      <c r="CM272" s="170"/>
      <c r="CW272" s="170"/>
      <c r="DG272" s="170"/>
      <c r="DQ272" s="170"/>
      <c r="EA272" s="170"/>
      <c r="EK272" s="170"/>
      <c r="EU272" s="170"/>
      <c r="FE272" s="170"/>
      <c r="FO272" s="170"/>
      <c r="FY272" s="170"/>
      <c r="GI272" s="170"/>
      <c r="GS272" s="170"/>
      <c r="HC272" s="170"/>
      <c r="HM272" s="170"/>
      <c r="HW272" s="170"/>
    </row>
    <row r="273" spans="1:231" s="3" customFormat="1" x14ac:dyDescent="0.25">
      <c r="A273" s="170"/>
      <c r="K273" s="170"/>
      <c r="U273" s="170"/>
      <c r="AE273" s="170"/>
      <c r="AO273" s="170"/>
      <c r="AY273" s="170"/>
      <c r="AZ273" s="170"/>
      <c r="BA273" s="170"/>
      <c r="BB273" s="170"/>
      <c r="BC273" s="170"/>
      <c r="BD273" s="170"/>
      <c r="BE273" s="170"/>
      <c r="BF273" s="170"/>
      <c r="BI273" s="170"/>
      <c r="BS273" s="170"/>
      <c r="CC273" s="170"/>
      <c r="CM273" s="170"/>
      <c r="CW273" s="170"/>
      <c r="DG273" s="170"/>
      <c r="DQ273" s="170"/>
      <c r="EA273" s="170"/>
      <c r="EK273" s="170"/>
      <c r="EU273" s="170"/>
      <c r="FE273" s="170"/>
      <c r="FO273" s="170"/>
      <c r="FY273" s="170"/>
      <c r="GI273" s="170"/>
      <c r="GS273" s="170"/>
      <c r="HC273" s="170"/>
      <c r="HM273" s="170"/>
      <c r="HW273" s="170"/>
    </row>
    <row r="274" spans="1:231" s="3" customFormat="1" x14ac:dyDescent="0.25">
      <c r="A274" s="170"/>
      <c r="K274" s="170"/>
      <c r="U274" s="170"/>
      <c r="AE274" s="170"/>
      <c r="AO274" s="170"/>
      <c r="AY274" s="170"/>
      <c r="AZ274" s="170"/>
      <c r="BA274" s="170"/>
      <c r="BB274" s="170"/>
      <c r="BC274" s="170"/>
      <c r="BD274" s="170"/>
      <c r="BE274" s="170"/>
      <c r="BF274" s="170"/>
      <c r="BI274" s="170"/>
      <c r="BS274" s="170"/>
      <c r="CC274" s="170"/>
      <c r="CM274" s="170"/>
      <c r="CW274" s="170"/>
      <c r="DG274" s="170"/>
      <c r="DQ274" s="170"/>
      <c r="EA274" s="170"/>
      <c r="EK274" s="170"/>
      <c r="EU274" s="170"/>
      <c r="FE274" s="170"/>
      <c r="FO274" s="170"/>
      <c r="FY274" s="170"/>
      <c r="GI274" s="170"/>
      <c r="GS274" s="170"/>
      <c r="HC274" s="170"/>
      <c r="HM274" s="170"/>
      <c r="HW274" s="170"/>
    </row>
    <row r="275" spans="1:231" s="3" customFormat="1" x14ac:dyDescent="0.25">
      <c r="A275" s="170"/>
      <c r="K275" s="170"/>
      <c r="U275" s="170"/>
      <c r="AE275" s="170"/>
      <c r="AO275" s="170"/>
      <c r="AY275" s="170"/>
      <c r="AZ275" s="170"/>
      <c r="BA275" s="170"/>
      <c r="BB275" s="170"/>
      <c r="BC275" s="170"/>
      <c r="BD275" s="170"/>
      <c r="BE275" s="170"/>
      <c r="BF275" s="170"/>
      <c r="BI275" s="170"/>
      <c r="BS275" s="170"/>
      <c r="CC275" s="170"/>
      <c r="CM275" s="170"/>
      <c r="CW275" s="170"/>
      <c r="DG275" s="170"/>
      <c r="DQ275" s="170"/>
      <c r="EA275" s="170"/>
      <c r="EK275" s="170"/>
      <c r="EU275" s="170"/>
      <c r="FE275" s="170"/>
      <c r="FO275" s="170"/>
      <c r="FY275" s="170"/>
      <c r="GI275" s="170"/>
      <c r="GS275" s="170"/>
      <c r="HC275" s="170"/>
      <c r="HM275" s="170"/>
      <c r="HW275" s="170"/>
    </row>
    <row r="276" spans="1:231" s="3" customFormat="1" x14ac:dyDescent="0.25">
      <c r="A276" s="170"/>
      <c r="K276" s="170"/>
      <c r="U276" s="170"/>
      <c r="AE276" s="170"/>
      <c r="AO276" s="170"/>
      <c r="AY276" s="170"/>
      <c r="AZ276" s="170"/>
      <c r="BA276" s="170"/>
      <c r="BB276" s="170"/>
      <c r="BC276" s="170"/>
      <c r="BD276" s="170"/>
      <c r="BE276" s="170"/>
      <c r="BF276" s="170"/>
      <c r="BI276" s="170"/>
      <c r="BS276" s="170"/>
      <c r="CC276" s="170"/>
      <c r="CM276" s="170"/>
      <c r="CW276" s="170"/>
      <c r="DG276" s="170"/>
      <c r="DQ276" s="170"/>
      <c r="EA276" s="170"/>
      <c r="EK276" s="170"/>
      <c r="EU276" s="170"/>
      <c r="FE276" s="170"/>
      <c r="FO276" s="170"/>
      <c r="FY276" s="170"/>
      <c r="GI276" s="170"/>
      <c r="GS276" s="170"/>
      <c r="HC276" s="170"/>
      <c r="HM276" s="170"/>
      <c r="HW276" s="170"/>
    </row>
    <row r="277" spans="1:231" s="3" customFormat="1" x14ac:dyDescent="0.25">
      <c r="A277" s="170"/>
      <c r="K277" s="170"/>
      <c r="U277" s="170"/>
      <c r="AE277" s="170"/>
      <c r="AO277" s="170"/>
      <c r="AY277" s="170"/>
      <c r="AZ277" s="170"/>
      <c r="BA277" s="170"/>
      <c r="BB277" s="170"/>
      <c r="BC277" s="170"/>
      <c r="BD277" s="170"/>
      <c r="BE277" s="170"/>
      <c r="BF277" s="170"/>
      <c r="BI277" s="170"/>
      <c r="BS277" s="170"/>
      <c r="CC277" s="170"/>
      <c r="CM277" s="170"/>
      <c r="CW277" s="170"/>
      <c r="DG277" s="170"/>
      <c r="DQ277" s="170"/>
      <c r="EA277" s="170"/>
      <c r="EK277" s="170"/>
      <c r="EU277" s="170"/>
      <c r="FE277" s="170"/>
      <c r="FO277" s="170"/>
      <c r="FY277" s="170"/>
      <c r="GI277" s="170"/>
      <c r="GS277" s="170"/>
      <c r="HC277" s="170"/>
      <c r="HM277" s="170"/>
      <c r="HW277" s="170"/>
    </row>
    <row r="278" spans="1:231" s="3" customFormat="1" x14ac:dyDescent="0.25">
      <c r="A278" s="170"/>
      <c r="K278" s="170"/>
      <c r="U278" s="170"/>
      <c r="AE278" s="170"/>
      <c r="AO278" s="170"/>
      <c r="AY278" s="170"/>
      <c r="AZ278" s="170"/>
      <c r="BA278" s="170"/>
      <c r="BB278" s="170"/>
      <c r="BC278" s="170"/>
      <c r="BD278" s="170"/>
      <c r="BE278" s="170"/>
      <c r="BF278" s="170"/>
      <c r="BI278" s="170"/>
      <c r="BS278" s="170"/>
      <c r="CC278" s="170"/>
      <c r="CM278" s="170"/>
      <c r="CW278" s="170"/>
      <c r="DG278" s="170"/>
      <c r="DQ278" s="170"/>
      <c r="EA278" s="170"/>
      <c r="EK278" s="170"/>
      <c r="EU278" s="170"/>
      <c r="FE278" s="170"/>
      <c r="FO278" s="170"/>
      <c r="FY278" s="170"/>
      <c r="GI278" s="170"/>
      <c r="GS278" s="170"/>
      <c r="HC278" s="170"/>
      <c r="HM278" s="170"/>
      <c r="HW278" s="170"/>
    </row>
    <row r="279" spans="1:231" s="3" customFormat="1" x14ac:dyDescent="0.25">
      <c r="A279" s="170"/>
      <c r="K279" s="170"/>
      <c r="U279" s="170"/>
      <c r="AE279" s="170"/>
      <c r="AO279" s="170"/>
      <c r="AY279" s="170"/>
      <c r="AZ279" s="170"/>
      <c r="BA279" s="170"/>
      <c r="BB279" s="170"/>
      <c r="BC279" s="170"/>
      <c r="BD279" s="170"/>
      <c r="BE279" s="170"/>
      <c r="BF279" s="170"/>
      <c r="BI279" s="170"/>
      <c r="BS279" s="170"/>
      <c r="CC279" s="170"/>
      <c r="CM279" s="170"/>
      <c r="CW279" s="170"/>
      <c r="DG279" s="170"/>
      <c r="DQ279" s="170"/>
      <c r="EA279" s="170"/>
      <c r="EK279" s="170"/>
      <c r="EU279" s="170"/>
      <c r="FE279" s="170"/>
      <c r="FO279" s="170"/>
      <c r="FY279" s="170"/>
      <c r="GI279" s="170"/>
      <c r="GS279" s="170"/>
      <c r="HC279" s="170"/>
      <c r="HM279" s="170"/>
      <c r="HW279" s="170"/>
    </row>
    <row r="280" spans="1:231" s="3" customFormat="1" x14ac:dyDescent="0.25">
      <c r="A280" s="170"/>
      <c r="K280" s="170"/>
      <c r="U280" s="170"/>
      <c r="AE280" s="170"/>
      <c r="AO280" s="170"/>
      <c r="AY280" s="170"/>
      <c r="AZ280" s="170"/>
      <c r="BA280" s="170"/>
      <c r="BB280" s="170"/>
      <c r="BC280" s="170"/>
      <c r="BD280" s="170"/>
      <c r="BE280" s="170"/>
      <c r="BF280" s="170"/>
      <c r="BI280" s="170"/>
      <c r="BS280" s="170"/>
      <c r="CC280" s="170"/>
      <c r="CM280" s="170"/>
      <c r="CW280" s="170"/>
      <c r="DG280" s="170"/>
      <c r="DQ280" s="170"/>
      <c r="EA280" s="170"/>
      <c r="EK280" s="170"/>
      <c r="EU280" s="170"/>
      <c r="FE280" s="170"/>
      <c r="FO280" s="170"/>
      <c r="FY280" s="170"/>
      <c r="GI280" s="170"/>
      <c r="GS280" s="170"/>
      <c r="HC280" s="170"/>
      <c r="HM280" s="170"/>
      <c r="HW280" s="170"/>
    </row>
    <row r="281" spans="1:231" s="3" customFormat="1" x14ac:dyDescent="0.25">
      <c r="A281" s="170"/>
      <c r="K281" s="170"/>
      <c r="U281" s="170"/>
      <c r="AE281" s="170"/>
      <c r="AO281" s="170"/>
      <c r="AY281" s="170"/>
      <c r="AZ281" s="170"/>
      <c r="BA281" s="170"/>
      <c r="BB281" s="170"/>
      <c r="BC281" s="170"/>
      <c r="BD281" s="170"/>
      <c r="BE281" s="170"/>
      <c r="BF281" s="170"/>
      <c r="BI281" s="170"/>
      <c r="BS281" s="170"/>
      <c r="CC281" s="170"/>
      <c r="CM281" s="170"/>
      <c r="CW281" s="170"/>
      <c r="DG281" s="170"/>
      <c r="DQ281" s="170"/>
      <c r="EA281" s="170"/>
      <c r="EK281" s="170"/>
      <c r="EU281" s="170"/>
      <c r="FE281" s="170"/>
      <c r="FO281" s="170"/>
      <c r="FY281" s="170"/>
      <c r="GI281" s="170"/>
      <c r="GS281" s="170"/>
      <c r="HC281" s="170"/>
      <c r="HM281" s="170"/>
      <c r="HW281" s="170"/>
    </row>
    <row r="282" spans="1:231" s="3" customFormat="1" x14ac:dyDescent="0.25">
      <c r="A282" s="170"/>
      <c r="K282" s="170"/>
      <c r="U282" s="170"/>
      <c r="AE282" s="170"/>
      <c r="AO282" s="170"/>
      <c r="AY282" s="170"/>
      <c r="AZ282" s="170"/>
      <c r="BA282" s="170"/>
      <c r="BB282" s="170"/>
      <c r="BC282" s="170"/>
      <c r="BD282" s="170"/>
      <c r="BE282" s="170"/>
      <c r="BF282" s="170"/>
      <c r="BI282" s="170"/>
      <c r="BS282" s="170"/>
      <c r="CC282" s="170"/>
      <c r="CM282" s="170"/>
      <c r="CW282" s="170"/>
      <c r="DG282" s="170"/>
      <c r="DQ282" s="170"/>
      <c r="EA282" s="170"/>
      <c r="EK282" s="170"/>
      <c r="EU282" s="170"/>
      <c r="FE282" s="170"/>
      <c r="FO282" s="170"/>
      <c r="FY282" s="170"/>
      <c r="GI282" s="170"/>
      <c r="GS282" s="170"/>
      <c r="HC282" s="170"/>
      <c r="HM282" s="170"/>
      <c r="HW282" s="170"/>
    </row>
    <row r="283" spans="1:231" s="3" customFormat="1" x14ac:dyDescent="0.25">
      <c r="A283" s="170"/>
      <c r="K283" s="170"/>
      <c r="U283" s="170"/>
      <c r="AE283" s="170"/>
      <c r="AO283" s="170"/>
      <c r="AY283" s="170"/>
      <c r="AZ283" s="170"/>
      <c r="BA283" s="170"/>
      <c r="BB283" s="170"/>
      <c r="BC283" s="170"/>
      <c r="BD283" s="170"/>
      <c r="BE283" s="170"/>
      <c r="BF283" s="170"/>
      <c r="BI283" s="170"/>
      <c r="BS283" s="170"/>
      <c r="CC283" s="170"/>
      <c r="CM283" s="170"/>
      <c r="CW283" s="170"/>
      <c r="DG283" s="170"/>
      <c r="DQ283" s="170"/>
      <c r="EA283" s="170"/>
      <c r="EK283" s="170"/>
      <c r="EU283" s="170"/>
      <c r="FE283" s="170"/>
      <c r="FO283" s="170"/>
      <c r="FY283" s="170"/>
      <c r="GI283" s="170"/>
      <c r="GS283" s="170"/>
      <c r="HC283" s="170"/>
      <c r="HM283" s="170"/>
      <c r="HW283" s="170"/>
    </row>
    <row r="284" spans="1:231" s="3" customFormat="1" x14ac:dyDescent="0.25">
      <c r="A284" s="170"/>
      <c r="K284" s="170"/>
      <c r="U284" s="170"/>
      <c r="AE284" s="170"/>
      <c r="AO284" s="170"/>
      <c r="AY284" s="170"/>
      <c r="AZ284" s="170"/>
      <c r="BA284" s="170"/>
      <c r="BB284" s="170"/>
      <c r="BC284" s="170"/>
      <c r="BD284" s="170"/>
      <c r="BE284" s="170"/>
      <c r="BF284" s="170"/>
      <c r="BI284" s="170"/>
      <c r="BS284" s="170"/>
      <c r="CC284" s="170"/>
      <c r="CM284" s="170"/>
      <c r="CW284" s="170"/>
      <c r="DG284" s="170"/>
      <c r="DQ284" s="170"/>
      <c r="EA284" s="170"/>
      <c r="EK284" s="170"/>
      <c r="EU284" s="170"/>
      <c r="FE284" s="170"/>
      <c r="FO284" s="170"/>
      <c r="FY284" s="170"/>
      <c r="GI284" s="170"/>
      <c r="GS284" s="170"/>
      <c r="HC284" s="170"/>
      <c r="HM284" s="170"/>
      <c r="HW284" s="170"/>
    </row>
    <row r="285" spans="1:231" s="3" customFormat="1" x14ac:dyDescent="0.25">
      <c r="A285" s="170"/>
      <c r="K285" s="170"/>
      <c r="U285" s="170"/>
      <c r="AE285" s="170"/>
      <c r="AO285" s="170"/>
      <c r="AY285" s="170"/>
      <c r="AZ285" s="170"/>
      <c r="BA285" s="170"/>
      <c r="BB285" s="170"/>
      <c r="BC285" s="170"/>
      <c r="BD285" s="170"/>
      <c r="BE285" s="170"/>
      <c r="BF285" s="170"/>
      <c r="BI285" s="170"/>
      <c r="BS285" s="170"/>
      <c r="CC285" s="170"/>
      <c r="CM285" s="170"/>
      <c r="CW285" s="170"/>
      <c r="DG285" s="170"/>
      <c r="DQ285" s="170"/>
      <c r="EA285" s="170"/>
      <c r="EK285" s="170"/>
      <c r="EU285" s="170"/>
      <c r="FE285" s="170"/>
      <c r="FO285" s="170"/>
      <c r="FY285" s="170"/>
      <c r="GI285" s="170"/>
      <c r="GS285" s="170"/>
      <c r="HC285" s="170"/>
      <c r="HM285" s="170"/>
      <c r="HW285" s="170"/>
    </row>
    <row r="286" spans="1:231" s="3" customFormat="1" x14ac:dyDescent="0.25">
      <c r="A286" s="170"/>
      <c r="K286" s="170"/>
      <c r="U286" s="170"/>
      <c r="AE286" s="170"/>
      <c r="AO286" s="170"/>
      <c r="AY286" s="170"/>
      <c r="AZ286" s="170"/>
      <c r="BA286" s="170"/>
      <c r="BB286" s="170"/>
      <c r="BC286" s="170"/>
      <c r="BD286" s="170"/>
      <c r="BE286" s="170"/>
      <c r="BF286" s="170"/>
      <c r="BI286" s="170"/>
      <c r="BS286" s="170"/>
      <c r="CC286" s="170"/>
      <c r="CM286" s="170"/>
      <c r="CW286" s="170"/>
      <c r="DG286" s="170"/>
      <c r="DQ286" s="170"/>
      <c r="EA286" s="170"/>
      <c r="EK286" s="170"/>
      <c r="EU286" s="170"/>
      <c r="FE286" s="170"/>
      <c r="FO286" s="170"/>
      <c r="FY286" s="170"/>
      <c r="GI286" s="170"/>
      <c r="GS286" s="170"/>
      <c r="HC286" s="170"/>
      <c r="HM286" s="170"/>
      <c r="HW286" s="170"/>
    </row>
    <row r="287" spans="1:231" s="3" customFormat="1" x14ac:dyDescent="0.25">
      <c r="A287" s="170"/>
      <c r="K287" s="170"/>
      <c r="U287" s="170"/>
      <c r="AE287" s="170"/>
      <c r="AO287" s="170"/>
      <c r="AY287" s="170"/>
      <c r="AZ287" s="170"/>
      <c r="BA287" s="170"/>
      <c r="BB287" s="170"/>
      <c r="BC287" s="170"/>
      <c r="BD287" s="170"/>
      <c r="BE287" s="170"/>
      <c r="BF287" s="170"/>
      <c r="BI287" s="170"/>
      <c r="BS287" s="170"/>
      <c r="CC287" s="170"/>
      <c r="CM287" s="170"/>
      <c r="CW287" s="170"/>
      <c r="DG287" s="170"/>
      <c r="DQ287" s="170"/>
      <c r="EA287" s="170"/>
      <c r="EK287" s="170"/>
      <c r="EU287" s="170"/>
      <c r="FE287" s="170"/>
      <c r="FO287" s="170"/>
      <c r="FY287" s="170"/>
      <c r="GI287" s="170"/>
      <c r="GS287" s="170"/>
      <c r="HC287" s="170"/>
      <c r="HM287" s="170"/>
      <c r="HW287" s="170"/>
    </row>
    <row r="288" spans="1:231" s="3" customFormat="1" x14ac:dyDescent="0.25">
      <c r="A288" s="170"/>
      <c r="K288" s="170"/>
      <c r="U288" s="170"/>
      <c r="AE288" s="170"/>
      <c r="AO288" s="170"/>
      <c r="AY288" s="170"/>
      <c r="AZ288" s="170"/>
      <c r="BA288" s="170"/>
      <c r="BB288" s="170"/>
      <c r="BC288" s="170"/>
      <c r="BD288" s="170"/>
      <c r="BE288" s="170"/>
      <c r="BF288" s="170"/>
      <c r="BI288" s="170"/>
      <c r="BS288" s="170"/>
      <c r="CC288" s="170"/>
      <c r="CM288" s="170"/>
      <c r="CW288" s="170"/>
      <c r="DG288" s="170"/>
      <c r="DQ288" s="170"/>
      <c r="EA288" s="170"/>
      <c r="EK288" s="170"/>
      <c r="EU288" s="170"/>
      <c r="FE288" s="170"/>
      <c r="FO288" s="170"/>
      <c r="FY288" s="170"/>
      <c r="GI288" s="170"/>
      <c r="GS288" s="170"/>
      <c r="HC288" s="170"/>
      <c r="HM288" s="170"/>
      <c r="HW288" s="170"/>
    </row>
    <row r="289" spans="1:231" s="3" customFormat="1" x14ac:dyDescent="0.25">
      <c r="A289" s="170"/>
      <c r="K289" s="170"/>
      <c r="U289" s="170"/>
      <c r="AE289" s="170"/>
      <c r="AO289" s="170"/>
      <c r="AY289" s="170"/>
      <c r="AZ289" s="170"/>
      <c r="BA289" s="170"/>
      <c r="BB289" s="170"/>
      <c r="BC289" s="170"/>
      <c r="BD289" s="170"/>
      <c r="BE289" s="170"/>
      <c r="BF289" s="170"/>
      <c r="BI289" s="170"/>
      <c r="BS289" s="170"/>
      <c r="CC289" s="170"/>
      <c r="CM289" s="170"/>
      <c r="CW289" s="170"/>
      <c r="DG289" s="170"/>
      <c r="DQ289" s="170"/>
      <c r="EA289" s="170"/>
      <c r="EK289" s="170"/>
      <c r="EU289" s="170"/>
      <c r="FE289" s="170"/>
      <c r="FO289" s="170"/>
      <c r="FY289" s="170"/>
      <c r="GI289" s="170"/>
      <c r="GS289" s="170"/>
      <c r="HC289" s="170"/>
      <c r="HM289" s="170"/>
      <c r="HW289" s="170"/>
    </row>
    <row r="290" spans="1:231" s="3" customFormat="1" x14ac:dyDescent="0.25">
      <c r="A290" s="170"/>
      <c r="K290" s="170"/>
      <c r="U290" s="170"/>
      <c r="AE290" s="170"/>
      <c r="AO290" s="170"/>
      <c r="AY290" s="170"/>
      <c r="AZ290" s="170"/>
      <c r="BA290" s="170"/>
      <c r="BB290" s="170"/>
      <c r="BC290" s="170"/>
      <c r="BD290" s="170"/>
      <c r="BE290" s="170"/>
      <c r="BF290" s="170"/>
      <c r="BI290" s="170"/>
      <c r="BS290" s="170"/>
      <c r="CC290" s="170"/>
      <c r="CM290" s="170"/>
      <c r="CW290" s="170"/>
      <c r="DG290" s="170"/>
      <c r="DQ290" s="170"/>
      <c r="EA290" s="170"/>
      <c r="EK290" s="170"/>
      <c r="EU290" s="170"/>
      <c r="FE290" s="170"/>
      <c r="FO290" s="170"/>
      <c r="FY290" s="170"/>
      <c r="GI290" s="170"/>
      <c r="GS290" s="170"/>
      <c r="HC290" s="170"/>
      <c r="HM290" s="170"/>
      <c r="HW290" s="170"/>
    </row>
    <row r="291" spans="1:231" s="3" customFormat="1" x14ac:dyDescent="0.25">
      <c r="A291" s="170"/>
      <c r="K291" s="170"/>
      <c r="U291" s="170"/>
      <c r="AE291" s="170"/>
      <c r="AO291" s="170"/>
      <c r="AY291" s="170"/>
      <c r="AZ291" s="170"/>
      <c r="BA291" s="170"/>
      <c r="BB291" s="170"/>
      <c r="BC291" s="170"/>
      <c r="BD291" s="170"/>
      <c r="BE291" s="170"/>
      <c r="BF291" s="170"/>
      <c r="BI291" s="170"/>
      <c r="BS291" s="170"/>
      <c r="CC291" s="170"/>
      <c r="CM291" s="170"/>
      <c r="CW291" s="170"/>
      <c r="DG291" s="170"/>
      <c r="DQ291" s="170"/>
      <c r="EA291" s="170"/>
      <c r="EK291" s="170"/>
      <c r="EU291" s="170"/>
      <c r="FE291" s="170"/>
      <c r="FO291" s="170"/>
      <c r="FY291" s="170"/>
      <c r="GI291" s="170"/>
      <c r="GS291" s="170"/>
      <c r="HC291" s="170"/>
      <c r="HM291" s="170"/>
      <c r="HW291" s="170"/>
    </row>
    <row r="292" spans="1:231" s="3" customFormat="1" x14ac:dyDescent="0.25">
      <c r="A292" s="170"/>
      <c r="K292" s="170"/>
      <c r="U292" s="170"/>
      <c r="AE292" s="170"/>
      <c r="AO292" s="170"/>
      <c r="AY292" s="170"/>
      <c r="AZ292" s="170"/>
      <c r="BA292" s="170"/>
      <c r="BB292" s="170"/>
      <c r="BC292" s="170"/>
      <c r="BD292" s="170"/>
      <c r="BE292" s="170"/>
      <c r="BF292" s="170"/>
      <c r="BI292" s="170"/>
      <c r="BS292" s="170"/>
      <c r="CC292" s="170"/>
      <c r="CM292" s="170"/>
      <c r="CW292" s="170"/>
      <c r="DG292" s="170"/>
      <c r="DQ292" s="170"/>
      <c r="EA292" s="170"/>
      <c r="EK292" s="170"/>
      <c r="EU292" s="170"/>
      <c r="FE292" s="170"/>
      <c r="FO292" s="170"/>
      <c r="FY292" s="170"/>
      <c r="GI292" s="170"/>
      <c r="GS292" s="170"/>
      <c r="HC292" s="170"/>
      <c r="HM292" s="170"/>
      <c r="HW292" s="170"/>
    </row>
    <row r="293" spans="1:231" s="3" customFormat="1" x14ac:dyDescent="0.25">
      <c r="A293" s="170"/>
      <c r="K293" s="170"/>
      <c r="U293" s="170"/>
      <c r="AE293" s="170"/>
      <c r="AO293" s="170"/>
      <c r="AY293" s="170"/>
      <c r="AZ293" s="170"/>
      <c r="BA293" s="170"/>
      <c r="BB293" s="170"/>
      <c r="BC293" s="170"/>
      <c r="BD293" s="170"/>
      <c r="BE293" s="170"/>
      <c r="BF293" s="170"/>
      <c r="BI293" s="170"/>
      <c r="BS293" s="170"/>
      <c r="CC293" s="170"/>
      <c r="CM293" s="170"/>
      <c r="CW293" s="170"/>
      <c r="DG293" s="170"/>
      <c r="DQ293" s="170"/>
      <c r="EA293" s="170"/>
      <c r="EK293" s="170"/>
      <c r="EU293" s="170"/>
      <c r="FE293" s="170"/>
      <c r="FO293" s="170"/>
      <c r="FY293" s="170"/>
      <c r="GI293" s="170"/>
      <c r="GS293" s="170"/>
      <c r="HC293" s="170"/>
      <c r="HM293" s="170"/>
      <c r="HW293" s="170"/>
    </row>
    <row r="294" spans="1:231" s="3" customFormat="1" x14ac:dyDescent="0.25">
      <c r="A294" s="170"/>
      <c r="K294" s="170"/>
      <c r="U294" s="170"/>
      <c r="AE294" s="170"/>
      <c r="AO294" s="170"/>
      <c r="AY294" s="170"/>
      <c r="AZ294" s="170"/>
      <c r="BA294" s="170"/>
      <c r="BB294" s="170"/>
      <c r="BC294" s="170"/>
      <c r="BD294" s="170"/>
      <c r="BE294" s="170"/>
      <c r="BF294" s="170"/>
      <c r="BI294" s="170"/>
      <c r="BS294" s="170"/>
      <c r="CC294" s="170"/>
      <c r="CM294" s="170"/>
      <c r="CW294" s="170"/>
      <c r="DG294" s="170"/>
      <c r="DQ294" s="170"/>
      <c r="EA294" s="170"/>
      <c r="EK294" s="170"/>
      <c r="EU294" s="170"/>
      <c r="FE294" s="170"/>
      <c r="FO294" s="170"/>
      <c r="FY294" s="170"/>
      <c r="GI294" s="170"/>
      <c r="GS294" s="170"/>
      <c r="HC294" s="170"/>
      <c r="HM294" s="170"/>
      <c r="HW294" s="170"/>
    </row>
    <row r="295" spans="1:231" s="3" customFormat="1" x14ac:dyDescent="0.25">
      <c r="A295" s="170"/>
      <c r="K295" s="170"/>
      <c r="U295" s="170"/>
      <c r="AE295" s="170"/>
      <c r="AO295" s="170"/>
      <c r="AY295" s="170"/>
      <c r="AZ295" s="170"/>
      <c r="BA295" s="170"/>
      <c r="BB295" s="170"/>
      <c r="BC295" s="170"/>
      <c r="BD295" s="170"/>
      <c r="BE295" s="170"/>
      <c r="BF295" s="170"/>
      <c r="BI295" s="170"/>
      <c r="BS295" s="170"/>
      <c r="CC295" s="170"/>
      <c r="CM295" s="170"/>
      <c r="CW295" s="170"/>
      <c r="DG295" s="170"/>
      <c r="DQ295" s="170"/>
      <c r="EA295" s="170"/>
      <c r="EK295" s="170"/>
      <c r="EU295" s="170"/>
      <c r="FE295" s="170"/>
      <c r="FO295" s="170"/>
      <c r="FY295" s="170"/>
      <c r="GI295" s="170"/>
      <c r="GS295" s="170"/>
      <c r="HC295" s="170"/>
      <c r="HM295" s="170"/>
      <c r="HW295" s="170"/>
    </row>
    <row r="296" spans="1:231" s="3" customFormat="1" x14ac:dyDescent="0.25">
      <c r="A296" s="170"/>
      <c r="K296" s="170"/>
      <c r="U296" s="170"/>
      <c r="AE296" s="170"/>
      <c r="AO296" s="170"/>
      <c r="AY296" s="170"/>
      <c r="AZ296" s="170"/>
      <c r="BA296" s="170"/>
      <c r="BB296" s="170"/>
      <c r="BC296" s="170"/>
      <c r="BD296" s="170"/>
      <c r="BE296" s="170"/>
      <c r="BF296" s="170"/>
      <c r="BI296" s="170"/>
      <c r="BS296" s="170"/>
      <c r="CC296" s="170"/>
      <c r="CM296" s="170"/>
      <c r="CW296" s="170"/>
      <c r="DG296" s="170"/>
      <c r="DQ296" s="170"/>
      <c r="EA296" s="170"/>
      <c r="EK296" s="170"/>
      <c r="EU296" s="170"/>
      <c r="FE296" s="170"/>
      <c r="FO296" s="170"/>
      <c r="FY296" s="170"/>
      <c r="GI296" s="170"/>
      <c r="GS296" s="170"/>
      <c r="HC296" s="170"/>
      <c r="HM296" s="170"/>
      <c r="HW296" s="170"/>
    </row>
    <row r="297" spans="1:231" s="3" customFormat="1" x14ac:dyDescent="0.25">
      <c r="A297" s="170"/>
      <c r="K297" s="170"/>
      <c r="U297" s="170"/>
      <c r="AE297" s="170"/>
      <c r="AO297" s="170"/>
      <c r="AY297" s="170"/>
      <c r="AZ297" s="170"/>
      <c r="BA297" s="170"/>
      <c r="BB297" s="170"/>
      <c r="BC297" s="170"/>
      <c r="BD297" s="170"/>
      <c r="BE297" s="170"/>
      <c r="BF297" s="170"/>
      <c r="BI297" s="170"/>
      <c r="BS297" s="170"/>
      <c r="CC297" s="170"/>
      <c r="CM297" s="170"/>
      <c r="CW297" s="170"/>
      <c r="DG297" s="170"/>
      <c r="DQ297" s="170"/>
      <c r="EA297" s="170"/>
      <c r="EK297" s="170"/>
      <c r="EU297" s="170"/>
      <c r="FE297" s="170"/>
      <c r="FO297" s="170"/>
      <c r="FY297" s="170"/>
      <c r="GI297" s="170"/>
      <c r="GS297" s="170"/>
      <c r="HC297" s="170"/>
      <c r="HM297" s="170"/>
      <c r="HW297" s="170"/>
    </row>
    <row r="298" spans="1:231" s="3" customFormat="1" x14ac:dyDescent="0.25">
      <c r="A298" s="170"/>
      <c r="K298" s="170"/>
      <c r="U298" s="170"/>
      <c r="AE298" s="170"/>
      <c r="AO298" s="170"/>
      <c r="AY298" s="170"/>
      <c r="AZ298" s="170"/>
      <c r="BA298" s="170"/>
      <c r="BB298" s="170"/>
      <c r="BC298" s="170"/>
      <c r="BD298" s="170"/>
      <c r="BE298" s="170"/>
      <c r="BF298" s="170"/>
      <c r="BI298" s="170"/>
      <c r="BS298" s="170"/>
      <c r="CC298" s="170"/>
      <c r="CM298" s="170"/>
      <c r="CW298" s="170"/>
      <c r="DG298" s="170"/>
      <c r="DQ298" s="170"/>
      <c r="EA298" s="170"/>
      <c r="EK298" s="170"/>
      <c r="EU298" s="170"/>
      <c r="FE298" s="170"/>
      <c r="FO298" s="170"/>
      <c r="FY298" s="170"/>
      <c r="GI298" s="170"/>
      <c r="GS298" s="170"/>
      <c r="HC298" s="170"/>
      <c r="HM298" s="170"/>
      <c r="HW298" s="170"/>
    </row>
    <row r="299" spans="1:231" s="3" customFormat="1" x14ac:dyDescent="0.25">
      <c r="A299" s="170"/>
      <c r="K299" s="170"/>
      <c r="U299" s="170"/>
      <c r="AE299" s="170"/>
      <c r="AO299" s="170"/>
      <c r="AY299" s="170"/>
      <c r="AZ299" s="170"/>
      <c r="BA299" s="170"/>
      <c r="BB299" s="170"/>
      <c r="BC299" s="170"/>
      <c r="BD299" s="170"/>
      <c r="BE299" s="170"/>
      <c r="BF299" s="170"/>
      <c r="BI299" s="170"/>
      <c r="BS299" s="170"/>
      <c r="CC299" s="170"/>
      <c r="CM299" s="170"/>
      <c r="CW299" s="170"/>
      <c r="DG299" s="170"/>
      <c r="DQ299" s="170"/>
      <c r="EA299" s="170"/>
      <c r="EK299" s="170"/>
      <c r="EU299" s="170"/>
      <c r="FE299" s="170"/>
      <c r="FO299" s="170"/>
      <c r="FY299" s="170"/>
      <c r="GI299" s="170"/>
      <c r="GS299" s="170"/>
      <c r="HC299" s="170"/>
      <c r="HM299" s="170"/>
      <c r="HW299" s="170"/>
    </row>
    <row r="300" spans="1:231" s="3" customFormat="1" x14ac:dyDescent="0.25">
      <c r="A300" s="170"/>
      <c r="K300" s="170"/>
      <c r="U300" s="170"/>
      <c r="AE300" s="170"/>
      <c r="AO300" s="170"/>
      <c r="AY300" s="170"/>
      <c r="AZ300" s="170"/>
      <c r="BA300" s="170"/>
      <c r="BB300" s="170"/>
      <c r="BC300" s="170"/>
      <c r="BD300" s="170"/>
      <c r="BE300" s="170"/>
      <c r="BF300" s="170"/>
      <c r="BI300" s="170"/>
      <c r="BS300" s="170"/>
      <c r="CC300" s="170"/>
      <c r="CM300" s="170"/>
      <c r="CW300" s="170"/>
      <c r="DG300" s="170"/>
      <c r="DQ300" s="170"/>
      <c r="EA300" s="170"/>
      <c r="EK300" s="170"/>
      <c r="EU300" s="170"/>
      <c r="FE300" s="170"/>
      <c r="FO300" s="170"/>
      <c r="FY300" s="170"/>
      <c r="GI300" s="170"/>
      <c r="GS300" s="170"/>
      <c r="HC300" s="170"/>
      <c r="HM300" s="170"/>
      <c r="HW300" s="170"/>
    </row>
    <row r="301" spans="1:231" s="3" customFormat="1" x14ac:dyDescent="0.25">
      <c r="A301" s="170"/>
      <c r="K301" s="170"/>
      <c r="U301" s="170"/>
      <c r="AE301" s="170"/>
      <c r="AO301" s="170"/>
      <c r="AY301" s="170"/>
      <c r="AZ301" s="170"/>
      <c r="BA301" s="170"/>
      <c r="BB301" s="170"/>
      <c r="BC301" s="170"/>
      <c r="BD301" s="170"/>
      <c r="BE301" s="170"/>
      <c r="BF301" s="170"/>
      <c r="BI301" s="170"/>
      <c r="BS301" s="170"/>
      <c r="CC301" s="170"/>
      <c r="CM301" s="170"/>
      <c r="CW301" s="170"/>
      <c r="DG301" s="170"/>
      <c r="DQ301" s="170"/>
      <c r="EA301" s="170"/>
      <c r="EK301" s="170"/>
      <c r="EU301" s="170"/>
      <c r="FE301" s="170"/>
      <c r="FO301" s="170"/>
      <c r="FY301" s="170"/>
      <c r="GI301" s="170"/>
      <c r="GS301" s="170"/>
      <c r="HC301" s="170"/>
      <c r="HM301" s="170"/>
      <c r="HW301" s="170"/>
    </row>
    <row r="302" spans="1:231" s="3" customFormat="1" x14ac:dyDescent="0.25">
      <c r="A302" s="170"/>
      <c r="K302" s="170"/>
      <c r="U302" s="170"/>
      <c r="AE302" s="170"/>
      <c r="AO302" s="170"/>
      <c r="AY302" s="170"/>
      <c r="AZ302" s="170"/>
      <c r="BA302" s="170"/>
      <c r="BB302" s="170"/>
      <c r="BC302" s="170"/>
      <c r="BD302" s="170"/>
      <c r="BE302" s="170"/>
      <c r="BF302" s="170"/>
      <c r="BI302" s="170"/>
      <c r="BS302" s="170"/>
      <c r="CC302" s="170"/>
      <c r="CM302" s="170"/>
      <c r="CW302" s="170"/>
      <c r="DG302" s="170"/>
      <c r="DQ302" s="170"/>
      <c r="EA302" s="170"/>
      <c r="EK302" s="170"/>
      <c r="EU302" s="170"/>
      <c r="FE302" s="170"/>
      <c r="FO302" s="170"/>
      <c r="FY302" s="170"/>
      <c r="GI302" s="170"/>
      <c r="GS302" s="170"/>
      <c r="HC302" s="170"/>
      <c r="HM302" s="170"/>
      <c r="HW302" s="170"/>
    </row>
    <row r="303" spans="1:231" s="3" customFormat="1" x14ac:dyDescent="0.25">
      <c r="A303" s="170"/>
      <c r="K303" s="170"/>
      <c r="U303" s="170"/>
      <c r="AE303" s="170"/>
      <c r="AO303" s="170"/>
      <c r="AY303" s="170"/>
      <c r="AZ303" s="170"/>
      <c r="BA303" s="170"/>
      <c r="BB303" s="170"/>
      <c r="BC303" s="170"/>
      <c r="BD303" s="170"/>
      <c r="BE303" s="170"/>
      <c r="BF303" s="170"/>
      <c r="BI303" s="170"/>
      <c r="BS303" s="170"/>
      <c r="CC303" s="170"/>
      <c r="CM303" s="170"/>
      <c r="CW303" s="170"/>
      <c r="DG303" s="170"/>
      <c r="DQ303" s="170"/>
      <c r="EA303" s="170"/>
      <c r="EK303" s="170"/>
      <c r="EU303" s="170"/>
      <c r="FE303" s="170"/>
      <c r="FO303" s="170"/>
      <c r="FY303" s="170"/>
      <c r="GI303" s="170"/>
      <c r="GS303" s="170"/>
      <c r="HC303" s="170"/>
      <c r="HM303" s="170"/>
      <c r="HW303" s="170"/>
    </row>
    <row r="304" spans="1:231" s="3" customFormat="1" x14ac:dyDescent="0.25">
      <c r="A304" s="170"/>
      <c r="K304" s="170"/>
      <c r="U304" s="170"/>
      <c r="AE304" s="170"/>
      <c r="AO304" s="170"/>
      <c r="AY304" s="170"/>
      <c r="AZ304" s="170"/>
      <c r="BA304" s="170"/>
      <c r="BB304" s="170"/>
      <c r="BC304" s="170"/>
      <c r="BD304" s="170"/>
      <c r="BE304" s="170"/>
      <c r="BF304" s="170"/>
      <c r="BI304" s="170"/>
      <c r="BS304" s="170"/>
      <c r="CC304" s="170"/>
      <c r="CM304" s="170"/>
      <c r="CW304" s="170"/>
      <c r="DG304" s="170"/>
      <c r="DQ304" s="170"/>
      <c r="EA304" s="170"/>
      <c r="EK304" s="170"/>
      <c r="EU304" s="170"/>
      <c r="FE304" s="170"/>
      <c r="FO304" s="170"/>
      <c r="FY304" s="170"/>
      <c r="GI304" s="170"/>
      <c r="GS304" s="170"/>
      <c r="HC304" s="170"/>
      <c r="HM304" s="170"/>
      <c r="HW304" s="170"/>
    </row>
    <row r="305" spans="1:231" s="3" customFormat="1" x14ac:dyDescent="0.25">
      <c r="A305" s="170"/>
      <c r="K305" s="170"/>
      <c r="U305" s="170"/>
      <c r="AE305" s="170"/>
      <c r="AO305" s="170"/>
      <c r="AY305" s="170"/>
      <c r="AZ305" s="170"/>
      <c r="BA305" s="170"/>
      <c r="BB305" s="170"/>
      <c r="BC305" s="170"/>
      <c r="BD305" s="170"/>
      <c r="BE305" s="170"/>
      <c r="BF305" s="170"/>
      <c r="BI305" s="170"/>
      <c r="BS305" s="170"/>
      <c r="CC305" s="170"/>
      <c r="CM305" s="170"/>
      <c r="CW305" s="170"/>
      <c r="DG305" s="170"/>
      <c r="DQ305" s="170"/>
      <c r="EA305" s="170"/>
      <c r="EK305" s="170"/>
      <c r="EU305" s="170"/>
      <c r="FE305" s="170"/>
      <c r="FO305" s="170"/>
      <c r="FY305" s="170"/>
      <c r="GI305" s="170"/>
      <c r="GS305" s="170"/>
      <c r="HC305" s="170"/>
      <c r="HM305" s="170"/>
      <c r="HW305" s="170"/>
    </row>
    <row r="306" spans="1:231" s="3" customFormat="1" x14ac:dyDescent="0.25">
      <c r="A306" s="170"/>
      <c r="K306" s="170"/>
      <c r="U306" s="170"/>
      <c r="AE306" s="170"/>
      <c r="AO306" s="170"/>
      <c r="AY306" s="170"/>
      <c r="AZ306" s="170"/>
      <c r="BA306" s="170"/>
      <c r="BB306" s="170"/>
      <c r="BC306" s="170"/>
      <c r="BD306" s="170"/>
      <c r="BE306" s="170"/>
      <c r="BF306" s="170"/>
      <c r="BI306" s="170"/>
      <c r="BS306" s="170"/>
      <c r="CC306" s="170"/>
      <c r="CM306" s="170"/>
      <c r="CW306" s="170"/>
      <c r="DG306" s="170"/>
      <c r="DQ306" s="170"/>
      <c r="EA306" s="170"/>
      <c r="EK306" s="170"/>
      <c r="EU306" s="170"/>
      <c r="FE306" s="170"/>
      <c r="FO306" s="170"/>
      <c r="FY306" s="170"/>
      <c r="GI306" s="170"/>
      <c r="GS306" s="170"/>
      <c r="HC306" s="170"/>
      <c r="HM306" s="170"/>
      <c r="HW306" s="170"/>
    </row>
    <row r="307" spans="1:231" s="3" customFormat="1" x14ac:dyDescent="0.25">
      <c r="A307" s="170"/>
      <c r="K307" s="170"/>
      <c r="U307" s="170"/>
      <c r="AE307" s="170"/>
      <c r="AO307" s="170"/>
      <c r="AY307" s="170"/>
      <c r="AZ307" s="170"/>
      <c r="BA307" s="170"/>
      <c r="BB307" s="170"/>
      <c r="BC307" s="170"/>
      <c r="BD307" s="170"/>
      <c r="BE307" s="170"/>
      <c r="BF307" s="170"/>
      <c r="BI307" s="170"/>
      <c r="BS307" s="170"/>
      <c r="CC307" s="170"/>
      <c r="CM307" s="170"/>
      <c r="CW307" s="170"/>
      <c r="DG307" s="170"/>
      <c r="DQ307" s="170"/>
      <c r="EA307" s="170"/>
      <c r="EK307" s="170"/>
      <c r="EU307" s="170"/>
      <c r="FE307" s="170"/>
      <c r="FO307" s="170"/>
      <c r="FY307" s="170"/>
      <c r="GI307" s="170"/>
      <c r="GS307" s="170"/>
      <c r="HC307" s="170"/>
      <c r="HM307" s="170"/>
      <c r="HW307" s="170"/>
    </row>
    <row r="308" spans="1:231" s="3" customFormat="1" x14ac:dyDescent="0.25">
      <c r="A308" s="170"/>
      <c r="K308" s="170"/>
      <c r="U308" s="170"/>
      <c r="AE308" s="170"/>
      <c r="AO308" s="170"/>
      <c r="AY308" s="170"/>
      <c r="AZ308" s="170"/>
      <c r="BA308" s="170"/>
      <c r="BB308" s="170"/>
      <c r="BC308" s="170"/>
      <c r="BD308" s="170"/>
      <c r="BE308" s="170"/>
      <c r="BF308" s="170"/>
      <c r="BI308" s="170"/>
      <c r="BS308" s="170"/>
      <c r="CC308" s="170"/>
      <c r="CM308" s="170"/>
      <c r="CW308" s="170"/>
      <c r="DG308" s="170"/>
      <c r="DQ308" s="170"/>
      <c r="EA308" s="170"/>
      <c r="EK308" s="170"/>
      <c r="EU308" s="170"/>
      <c r="FE308" s="170"/>
      <c r="FO308" s="170"/>
      <c r="FY308" s="170"/>
      <c r="GI308" s="170"/>
      <c r="GS308" s="170"/>
      <c r="HC308" s="170"/>
      <c r="HM308" s="170"/>
      <c r="HW308" s="170"/>
    </row>
    <row r="309" spans="1:231" s="3" customFormat="1" x14ac:dyDescent="0.25">
      <c r="A309" s="170"/>
      <c r="K309" s="170"/>
      <c r="U309" s="170"/>
      <c r="AE309" s="170"/>
      <c r="AO309" s="170"/>
      <c r="AY309" s="170"/>
      <c r="AZ309" s="170"/>
      <c r="BA309" s="170"/>
      <c r="BB309" s="170"/>
      <c r="BC309" s="170"/>
      <c r="BD309" s="170"/>
      <c r="BE309" s="170"/>
      <c r="BF309" s="170"/>
      <c r="BI309" s="170"/>
      <c r="BS309" s="170"/>
      <c r="CC309" s="170"/>
      <c r="CM309" s="170"/>
      <c r="CW309" s="170"/>
      <c r="DG309" s="170"/>
      <c r="DQ309" s="170"/>
      <c r="EA309" s="170"/>
      <c r="EK309" s="170"/>
      <c r="EU309" s="170"/>
      <c r="FE309" s="170"/>
      <c r="FO309" s="170"/>
      <c r="FY309" s="170"/>
      <c r="GI309" s="170"/>
      <c r="GS309" s="170"/>
      <c r="HC309" s="170"/>
      <c r="HM309" s="170"/>
      <c r="HW309" s="170"/>
    </row>
    <row r="310" spans="1:231" s="3" customFormat="1" x14ac:dyDescent="0.25">
      <c r="A310" s="170"/>
      <c r="K310" s="170"/>
      <c r="U310" s="170"/>
      <c r="AE310" s="170"/>
      <c r="AO310" s="170"/>
      <c r="AY310" s="170"/>
      <c r="AZ310" s="170"/>
      <c r="BA310" s="170"/>
      <c r="BB310" s="170"/>
      <c r="BC310" s="170"/>
      <c r="BD310" s="170"/>
      <c r="BE310" s="170"/>
      <c r="BF310" s="170"/>
      <c r="BI310" s="170"/>
      <c r="BS310" s="170"/>
      <c r="CC310" s="170"/>
      <c r="CM310" s="170"/>
      <c r="CW310" s="170"/>
      <c r="DG310" s="170"/>
      <c r="DQ310" s="170"/>
      <c r="EA310" s="170"/>
      <c r="EK310" s="170"/>
      <c r="EU310" s="170"/>
      <c r="FE310" s="170"/>
      <c r="FO310" s="170"/>
      <c r="FY310" s="170"/>
      <c r="GI310" s="170"/>
      <c r="GS310" s="170"/>
      <c r="HC310" s="170"/>
      <c r="HM310" s="170"/>
      <c r="HW310" s="170"/>
    </row>
    <row r="311" spans="1:231" s="3" customFormat="1" x14ac:dyDescent="0.25">
      <c r="A311" s="170"/>
      <c r="K311" s="170"/>
      <c r="U311" s="170"/>
      <c r="AE311" s="170"/>
      <c r="AO311" s="170"/>
      <c r="AY311" s="170"/>
      <c r="AZ311" s="170"/>
      <c r="BA311" s="170"/>
      <c r="BB311" s="170"/>
      <c r="BC311" s="170"/>
      <c r="BD311" s="170"/>
      <c r="BE311" s="170"/>
      <c r="BF311" s="170"/>
      <c r="BI311" s="170"/>
      <c r="BS311" s="170"/>
      <c r="CC311" s="170"/>
      <c r="CM311" s="170"/>
      <c r="CW311" s="170"/>
      <c r="DG311" s="170"/>
      <c r="DQ311" s="170"/>
      <c r="EA311" s="170"/>
      <c r="EK311" s="170"/>
      <c r="EU311" s="170"/>
      <c r="FE311" s="170"/>
      <c r="FO311" s="170"/>
      <c r="FY311" s="170"/>
      <c r="GI311" s="170"/>
      <c r="GS311" s="170"/>
      <c r="HC311" s="170"/>
      <c r="HM311" s="170"/>
      <c r="HW311" s="170"/>
    </row>
    <row r="312" spans="1:231" s="3" customFormat="1" x14ac:dyDescent="0.25">
      <c r="A312" s="170"/>
      <c r="K312" s="170"/>
      <c r="U312" s="170"/>
      <c r="AE312" s="170"/>
      <c r="AO312" s="170"/>
      <c r="AY312" s="170"/>
      <c r="AZ312" s="170"/>
      <c r="BA312" s="170"/>
      <c r="BB312" s="170"/>
      <c r="BC312" s="170"/>
      <c r="BD312" s="170"/>
      <c r="BE312" s="170"/>
      <c r="BF312" s="170"/>
      <c r="BI312" s="170"/>
      <c r="BS312" s="170"/>
      <c r="CC312" s="170"/>
      <c r="CM312" s="170"/>
      <c r="CW312" s="170"/>
      <c r="DG312" s="170"/>
      <c r="DQ312" s="170"/>
      <c r="EA312" s="170"/>
      <c r="EK312" s="170"/>
      <c r="EU312" s="170"/>
      <c r="FE312" s="170"/>
      <c r="FO312" s="170"/>
      <c r="FY312" s="170"/>
      <c r="GI312" s="170"/>
      <c r="GS312" s="170"/>
      <c r="HC312" s="170"/>
      <c r="HM312" s="170"/>
      <c r="HW312" s="170"/>
    </row>
    <row r="313" spans="1:231" s="3" customFormat="1" x14ac:dyDescent="0.25">
      <c r="A313" s="170"/>
      <c r="K313" s="170"/>
      <c r="U313" s="170"/>
      <c r="AE313" s="170"/>
      <c r="AO313" s="170"/>
      <c r="AY313" s="170"/>
      <c r="AZ313" s="170"/>
      <c r="BA313" s="170"/>
      <c r="BB313" s="170"/>
      <c r="BC313" s="170"/>
      <c r="BD313" s="170"/>
      <c r="BE313" s="170"/>
      <c r="BF313" s="170"/>
      <c r="BI313" s="170"/>
      <c r="BS313" s="170"/>
      <c r="CC313" s="170"/>
      <c r="CM313" s="170"/>
      <c r="CW313" s="170"/>
      <c r="DG313" s="170"/>
      <c r="DQ313" s="170"/>
      <c r="EA313" s="170"/>
      <c r="EK313" s="170"/>
      <c r="EU313" s="170"/>
      <c r="FE313" s="170"/>
      <c r="FO313" s="170"/>
      <c r="FY313" s="170"/>
      <c r="GI313" s="170"/>
      <c r="GS313" s="170"/>
      <c r="HC313" s="170"/>
      <c r="HM313" s="170"/>
      <c r="HW313" s="170"/>
    </row>
    <row r="314" spans="1:231" s="3" customFormat="1" x14ac:dyDescent="0.25">
      <c r="A314" s="170"/>
      <c r="K314" s="170"/>
      <c r="U314" s="170"/>
      <c r="AE314" s="170"/>
      <c r="AO314" s="170"/>
      <c r="AY314" s="170"/>
      <c r="AZ314" s="170"/>
      <c r="BA314" s="170"/>
      <c r="BB314" s="170"/>
      <c r="BC314" s="170"/>
      <c r="BD314" s="170"/>
      <c r="BE314" s="170"/>
      <c r="BF314" s="170"/>
      <c r="BI314" s="170"/>
      <c r="BS314" s="170"/>
      <c r="CC314" s="170"/>
      <c r="CM314" s="170"/>
      <c r="CW314" s="170"/>
      <c r="DG314" s="170"/>
      <c r="DQ314" s="170"/>
      <c r="EA314" s="170"/>
      <c r="EK314" s="170"/>
      <c r="EU314" s="170"/>
      <c r="FE314" s="170"/>
      <c r="FO314" s="170"/>
      <c r="FY314" s="170"/>
      <c r="GI314" s="170"/>
      <c r="GS314" s="170"/>
      <c r="HC314" s="170"/>
      <c r="HM314" s="170"/>
      <c r="HW314" s="170"/>
    </row>
    <row r="315" spans="1:231" s="3" customFormat="1" x14ac:dyDescent="0.25">
      <c r="A315" s="170"/>
      <c r="K315" s="170"/>
      <c r="U315" s="170"/>
      <c r="AE315" s="170"/>
      <c r="AO315" s="170"/>
      <c r="AY315" s="170"/>
      <c r="AZ315" s="170"/>
      <c r="BA315" s="170"/>
      <c r="BB315" s="170"/>
      <c r="BC315" s="170"/>
      <c r="BD315" s="170"/>
      <c r="BE315" s="170"/>
      <c r="BF315" s="170"/>
      <c r="BI315" s="170"/>
      <c r="BS315" s="170"/>
      <c r="CC315" s="170"/>
      <c r="CM315" s="170"/>
      <c r="CW315" s="170"/>
      <c r="DG315" s="170"/>
      <c r="DQ315" s="170"/>
      <c r="EA315" s="170"/>
      <c r="EK315" s="170"/>
      <c r="EU315" s="170"/>
      <c r="FE315" s="170"/>
      <c r="FO315" s="170"/>
      <c r="FY315" s="170"/>
      <c r="GI315" s="170"/>
      <c r="GS315" s="170"/>
      <c r="HC315" s="170"/>
      <c r="HM315" s="170"/>
      <c r="HW315" s="170"/>
    </row>
    <row r="316" spans="1:231" s="3" customFormat="1" x14ac:dyDescent="0.25">
      <c r="A316" s="170"/>
      <c r="K316" s="170"/>
      <c r="U316" s="170"/>
      <c r="AE316" s="170"/>
      <c r="AO316" s="170"/>
      <c r="AY316" s="170"/>
      <c r="AZ316" s="170"/>
      <c r="BA316" s="170"/>
      <c r="BB316" s="170"/>
      <c r="BC316" s="170"/>
      <c r="BD316" s="170"/>
      <c r="BE316" s="170"/>
      <c r="BF316" s="170"/>
      <c r="BI316" s="170"/>
      <c r="BS316" s="170"/>
      <c r="CC316" s="170"/>
      <c r="CM316" s="170"/>
      <c r="CW316" s="170"/>
      <c r="DG316" s="170"/>
      <c r="DQ316" s="170"/>
      <c r="EA316" s="170"/>
      <c r="EK316" s="170"/>
      <c r="EU316" s="170"/>
      <c r="FE316" s="170"/>
      <c r="FO316" s="170"/>
      <c r="FY316" s="170"/>
      <c r="GI316" s="170"/>
      <c r="GS316" s="170"/>
      <c r="HC316" s="170"/>
      <c r="HM316" s="170"/>
      <c r="HW316" s="170"/>
    </row>
    <row r="317" spans="1:231" s="3" customFormat="1" x14ac:dyDescent="0.25">
      <c r="A317" s="170"/>
      <c r="K317" s="170"/>
      <c r="U317" s="170"/>
      <c r="AE317" s="170"/>
      <c r="AO317" s="170"/>
      <c r="AY317" s="170"/>
      <c r="AZ317" s="170"/>
      <c r="BA317" s="170"/>
      <c r="BB317" s="170"/>
      <c r="BC317" s="170"/>
      <c r="BD317" s="170"/>
      <c r="BE317" s="170"/>
      <c r="BF317" s="170"/>
      <c r="BI317" s="170"/>
      <c r="BS317" s="170"/>
      <c r="CC317" s="170"/>
      <c r="CM317" s="170"/>
      <c r="CW317" s="170"/>
      <c r="DG317" s="170"/>
      <c r="DQ317" s="170"/>
      <c r="EA317" s="170"/>
      <c r="EK317" s="170"/>
      <c r="EU317" s="170"/>
      <c r="FE317" s="170"/>
      <c r="FO317" s="170"/>
      <c r="FY317" s="170"/>
      <c r="GI317" s="170"/>
      <c r="GS317" s="170"/>
      <c r="HC317" s="170"/>
      <c r="HM317" s="170"/>
      <c r="HW317" s="170"/>
    </row>
    <row r="318" spans="1:231" s="3" customFormat="1" x14ac:dyDescent="0.25">
      <c r="A318" s="170"/>
      <c r="K318" s="170"/>
      <c r="U318" s="170"/>
      <c r="AE318" s="170"/>
      <c r="AO318" s="170"/>
      <c r="AY318" s="170"/>
      <c r="AZ318" s="170"/>
      <c r="BA318" s="170"/>
      <c r="BB318" s="170"/>
      <c r="BC318" s="170"/>
      <c r="BD318" s="170"/>
      <c r="BE318" s="170"/>
      <c r="BF318" s="170"/>
      <c r="BI318" s="170"/>
      <c r="BS318" s="170"/>
      <c r="CC318" s="170"/>
      <c r="CM318" s="170"/>
      <c r="CW318" s="170"/>
      <c r="DG318" s="170"/>
      <c r="DQ318" s="170"/>
      <c r="EA318" s="170"/>
      <c r="EK318" s="170"/>
      <c r="EU318" s="170"/>
      <c r="FE318" s="170"/>
      <c r="FO318" s="170"/>
      <c r="FY318" s="170"/>
      <c r="GI318" s="170"/>
      <c r="GS318" s="170"/>
      <c r="HC318" s="170"/>
      <c r="HM318" s="170"/>
      <c r="HW318" s="170"/>
    </row>
    <row r="319" spans="1:231" s="3" customFormat="1" x14ac:dyDescent="0.25">
      <c r="A319" s="170"/>
      <c r="K319" s="170"/>
      <c r="U319" s="170"/>
      <c r="AE319" s="170"/>
      <c r="AO319" s="170"/>
      <c r="AY319" s="170"/>
      <c r="AZ319" s="170"/>
      <c r="BA319" s="170"/>
      <c r="BB319" s="170"/>
      <c r="BC319" s="170"/>
      <c r="BD319" s="170"/>
      <c r="BE319" s="170"/>
      <c r="BF319" s="170"/>
      <c r="BI319" s="170"/>
      <c r="BS319" s="170"/>
      <c r="CC319" s="170"/>
      <c r="CM319" s="170"/>
      <c r="CW319" s="170"/>
      <c r="DG319" s="170"/>
      <c r="DQ319" s="170"/>
      <c r="EA319" s="170"/>
      <c r="EK319" s="170"/>
      <c r="EU319" s="170"/>
      <c r="FE319" s="170"/>
      <c r="FO319" s="170"/>
      <c r="FY319" s="170"/>
      <c r="GI319" s="170"/>
      <c r="GS319" s="170"/>
      <c r="HC319" s="170"/>
      <c r="HM319" s="170"/>
      <c r="HW319" s="170"/>
    </row>
    <row r="320" spans="1:231" s="3" customFormat="1" x14ac:dyDescent="0.25">
      <c r="A320" s="170"/>
      <c r="K320" s="170"/>
      <c r="U320" s="170"/>
      <c r="AE320" s="170"/>
      <c r="AO320" s="170"/>
      <c r="AY320" s="170"/>
      <c r="AZ320" s="170"/>
      <c r="BA320" s="170"/>
      <c r="BB320" s="170"/>
      <c r="BC320" s="170"/>
      <c r="BD320" s="170"/>
      <c r="BE320" s="170"/>
      <c r="BF320" s="170"/>
      <c r="BI320" s="170"/>
      <c r="BS320" s="170"/>
      <c r="CC320" s="170"/>
      <c r="CM320" s="170"/>
      <c r="CW320" s="170"/>
      <c r="DG320" s="170"/>
      <c r="DQ320" s="170"/>
      <c r="EA320" s="170"/>
      <c r="EK320" s="170"/>
      <c r="EU320" s="170"/>
      <c r="FE320" s="170"/>
      <c r="FO320" s="170"/>
      <c r="FY320" s="170"/>
      <c r="GI320" s="170"/>
      <c r="GS320" s="170"/>
      <c r="HC320" s="170"/>
      <c r="HM320" s="170"/>
      <c r="HW320" s="170"/>
    </row>
    <row r="321" spans="1:231" s="3" customFormat="1" x14ac:dyDescent="0.25">
      <c r="A321" s="170"/>
      <c r="K321" s="170"/>
      <c r="U321" s="170"/>
      <c r="AE321" s="170"/>
      <c r="AO321" s="170"/>
      <c r="AY321" s="170"/>
      <c r="AZ321" s="170"/>
      <c r="BA321" s="170"/>
      <c r="BB321" s="170"/>
      <c r="BC321" s="170"/>
      <c r="BD321" s="170"/>
      <c r="BE321" s="170"/>
      <c r="BF321" s="170"/>
      <c r="BI321" s="170"/>
      <c r="BS321" s="170"/>
      <c r="CC321" s="170"/>
      <c r="CM321" s="170"/>
      <c r="CW321" s="170"/>
      <c r="DG321" s="170"/>
      <c r="DQ321" s="170"/>
      <c r="EA321" s="170"/>
      <c r="EK321" s="170"/>
      <c r="EU321" s="170"/>
      <c r="FE321" s="170"/>
      <c r="FO321" s="170"/>
      <c r="FY321" s="170"/>
      <c r="GI321" s="170"/>
      <c r="GS321" s="170"/>
      <c r="HC321" s="170"/>
      <c r="HM321" s="170"/>
      <c r="HW321" s="170"/>
    </row>
    <row r="322" spans="1:231" s="3" customFormat="1" x14ac:dyDescent="0.25">
      <c r="A322" s="170"/>
      <c r="K322" s="170"/>
      <c r="U322" s="170"/>
      <c r="AE322" s="170"/>
      <c r="AO322" s="170"/>
      <c r="AY322" s="170"/>
      <c r="AZ322" s="170"/>
      <c r="BA322" s="170"/>
      <c r="BB322" s="170"/>
      <c r="BC322" s="170"/>
      <c r="BD322" s="170"/>
      <c r="BE322" s="170"/>
      <c r="BF322" s="170"/>
      <c r="BI322" s="170"/>
      <c r="BS322" s="170"/>
      <c r="CC322" s="170"/>
      <c r="CM322" s="170"/>
      <c r="CW322" s="170"/>
      <c r="DG322" s="170"/>
      <c r="DQ322" s="170"/>
      <c r="EA322" s="170"/>
      <c r="EK322" s="170"/>
      <c r="EU322" s="170"/>
      <c r="FE322" s="170"/>
      <c r="FO322" s="170"/>
      <c r="FY322" s="170"/>
      <c r="GI322" s="170"/>
      <c r="GS322" s="170"/>
      <c r="HC322" s="170"/>
      <c r="HM322" s="170"/>
      <c r="HW322" s="170"/>
    </row>
    <row r="323" spans="1:231" s="3" customFormat="1" x14ac:dyDescent="0.25">
      <c r="A323" s="170"/>
      <c r="K323" s="170"/>
      <c r="U323" s="170"/>
      <c r="AE323" s="170"/>
      <c r="AO323" s="170"/>
      <c r="AY323" s="170"/>
      <c r="AZ323" s="170"/>
      <c r="BA323" s="170"/>
      <c r="BB323" s="170"/>
      <c r="BC323" s="170"/>
      <c r="BD323" s="170"/>
      <c r="BE323" s="170"/>
      <c r="BF323" s="170"/>
      <c r="BI323" s="170"/>
      <c r="BS323" s="170"/>
      <c r="CC323" s="170"/>
      <c r="CM323" s="170"/>
      <c r="CW323" s="170"/>
      <c r="DG323" s="170"/>
      <c r="DQ323" s="170"/>
      <c r="EA323" s="170"/>
      <c r="EK323" s="170"/>
      <c r="EU323" s="170"/>
      <c r="FE323" s="170"/>
      <c r="FO323" s="170"/>
      <c r="FY323" s="170"/>
      <c r="GI323" s="170"/>
      <c r="GS323" s="170"/>
      <c r="HC323" s="170"/>
      <c r="HM323" s="170"/>
      <c r="HW323" s="170"/>
    </row>
    <row r="324" spans="1:231" s="3" customFormat="1" x14ac:dyDescent="0.25">
      <c r="A324" s="170"/>
      <c r="K324" s="170"/>
      <c r="U324" s="170"/>
      <c r="AE324" s="170"/>
      <c r="AO324" s="170"/>
      <c r="AY324" s="170"/>
      <c r="AZ324" s="170"/>
      <c r="BA324" s="170"/>
      <c r="BB324" s="170"/>
      <c r="BC324" s="170"/>
      <c r="BD324" s="170"/>
      <c r="BE324" s="170"/>
      <c r="BF324" s="170"/>
      <c r="BI324" s="170"/>
      <c r="BS324" s="170"/>
      <c r="CC324" s="170"/>
      <c r="CM324" s="170"/>
      <c r="CW324" s="170"/>
      <c r="DG324" s="170"/>
      <c r="DQ324" s="170"/>
      <c r="EA324" s="170"/>
      <c r="EK324" s="170"/>
      <c r="EU324" s="170"/>
      <c r="FE324" s="170"/>
      <c r="FO324" s="170"/>
      <c r="FY324" s="170"/>
      <c r="GI324" s="170"/>
      <c r="GS324" s="170"/>
      <c r="HC324" s="170"/>
      <c r="HM324" s="170"/>
      <c r="HW324" s="170"/>
    </row>
    <row r="325" spans="1:231" s="3" customFormat="1" x14ac:dyDescent="0.25">
      <c r="A325" s="170"/>
      <c r="K325" s="170"/>
      <c r="U325" s="170"/>
      <c r="AE325" s="170"/>
      <c r="AO325" s="170"/>
      <c r="AY325" s="170"/>
      <c r="AZ325" s="170"/>
      <c r="BA325" s="170"/>
      <c r="BB325" s="170"/>
      <c r="BC325" s="170"/>
      <c r="BD325" s="170"/>
      <c r="BE325" s="170"/>
      <c r="BF325" s="170"/>
      <c r="BI325" s="170"/>
      <c r="BS325" s="170"/>
      <c r="CC325" s="170"/>
      <c r="CM325" s="170"/>
      <c r="CW325" s="170"/>
      <c r="DG325" s="170"/>
      <c r="DQ325" s="170"/>
      <c r="EA325" s="170"/>
      <c r="EK325" s="170"/>
      <c r="EU325" s="170"/>
      <c r="FE325" s="170"/>
      <c r="FO325" s="170"/>
      <c r="FY325" s="170"/>
      <c r="GI325" s="170"/>
      <c r="GS325" s="170"/>
      <c r="HC325" s="170"/>
      <c r="HM325" s="170"/>
      <c r="HW325" s="170"/>
    </row>
    <row r="326" spans="1:231" s="3" customFormat="1" x14ac:dyDescent="0.25">
      <c r="A326" s="170"/>
      <c r="K326" s="170"/>
      <c r="U326" s="170"/>
      <c r="AE326" s="170"/>
      <c r="AO326" s="170"/>
      <c r="AY326" s="170"/>
      <c r="AZ326" s="170"/>
      <c r="BA326" s="170"/>
      <c r="BB326" s="170"/>
      <c r="BC326" s="170"/>
      <c r="BD326" s="170"/>
      <c r="BE326" s="170"/>
      <c r="BF326" s="170"/>
      <c r="BI326" s="170"/>
      <c r="BS326" s="170"/>
      <c r="CC326" s="170"/>
      <c r="CM326" s="170"/>
      <c r="CW326" s="170"/>
      <c r="DG326" s="170"/>
      <c r="DQ326" s="170"/>
      <c r="EA326" s="170"/>
      <c r="EK326" s="170"/>
      <c r="EU326" s="170"/>
      <c r="FE326" s="170"/>
      <c r="FO326" s="170"/>
      <c r="FY326" s="170"/>
      <c r="GI326" s="170"/>
      <c r="GS326" s="170"/>
      <c r="HC326" s="170"/>
      <c r="HM326" s="170"/>
      <c r="HW326" s="170"/>
    </row>
    <row r="327" spans="1:231" s="3" customFormat="1" x14ac:dyDescent="0.25">
      <c r="A327" s="170"/>
      <c r="K327" s="170"/>
      <c r="U327" s="170"/>
      <c r="AE327" s="170"/>
      <c r="AO327" s="170"/>
      <c r="AY327" s="170"/>
      <c r="AZ327" s="170"/>
      <c r="BA327" s="170"/>
      <c r="BB327" s="170"/>
      <c r="BC327" s="170"/>
      <c r="BD327" s="170"/>
      <c r="BE327" s="170"/>
      <c r="BF327" s="170"/>
      <c r="BI327" s="170"/>
      <c r="BS327" s="170"/>
      <c r="CC327" s="170"/>
      <c r="CM327" s="170"/>
      <c r="CW327" s="170"/>
      <c r="DG327" s="170"/>
      <c r="DQ327" s="170"/>
      <c r="EA327" s="170"/>
      <c r="EK327" s="170"/>
      <c r="EU327" s="170"/>
      <c r="FE327" s="170"/>
      <c r="FO327" s="170"/>
      <c r="FY327" s="170"/>
      <c r="GI327" s="170"/>
      <c r="GS327" s="170"/>
      <c r="HC327" s="170"/>
      <c r="HM327" s="170"/>
      <c r="HW327" s="170"/>
    </row>
    <row r="328" spans="1:231" s="3" customFormat="1" x14ac:dyDescent="0.25">
      <c r="A328" s="170"/>
      <c r="K328" s="170"/>
      <c r="U328" s="170"/>
      <c r="AE328" s="170"/>
      <c r="AO328" s="170"/>
      <c r="AY328" s="170"/>
      <c r="AZ328" s="170"/>
      <c r="BA328" s="170"/>
      <c r="BB328" s="170"/>
      <c r="BC328" s="170"/>
      <c r="BD328" s="170"/>
      <c r="BE328" s="170"/>
      <c r="BF328" s="170"/>
      <c r="BI328" s="170"/>
      <c r="BS328" s="170"/>
      <c r="CC328" s="170"/>
      <c r="CM328" s="170"/>
      <c r="CW328" s="170"/>
      <c r="DG328" s="170"/>
      <c r="DQ328" s="170"/>
      <c r="EA328" s="170"/>
      <c r="EK328" s="170"/>
      <c r="EU328" s="170"/>
      <c r="FE328" s="170"/>
      <c r="FO328" s="170"/>
      <c r="FY328" s="170"/>
      <c r="GI328" s="170"/>
      <c r="GS328" s="170"/>
      <c r="HC328" s="170"/>
      <c r="HM328" s="170"/>
      <c r="HW328" s="170"/>
    </row>
    <row r="329" spans="1:231" s="3" customFormat="1" x14ac:dyDescent="0.25">
      <c r="A329" s="170"/>
      <c r="K329" s="170"/>
      <c r="U329" s="170"/>
      <c r="AE329" s="170"/>
      <c r="AO329" s="170"/>
      <c r="AY329" s="170"/>
      <c r="AZ329" s="170"/>
      <c r="BA329" s="170"/>
      <c r="BB329" s="170"/>
      <c r="BC329" s="170"/>
      <c r="BD329" s="170"/>
      <c r="BE329" s="170"/>
      <c r="BF329" s="170"/>
      <c r="BI329" s="170"/>
      <c r="BS329" s="170"/>
      <c r="CC329" s="170"/>
      <c r="CM329" s="170"/>
      <c r="CW329" s="170"/>
      <c r="DG329" s="170"/>
      <c r="DQ329" s="170"/>
      <c r="EA329" s="170"/>
      <c r="EK329" s="170"/>
      <c r="EU329" s="170"/>
      <c r="FE329" s="170"/>
      <c r="FO329" s="170"/>
      <c r="FY329" s="170"/>
      <c r="GI329" s="170"/>
      <c r="GS329" s="170"/>
      <c r="HC329" s="170"/>
      <c r="HM329" s="170"/>
      <c r="HW329" s="170"/>
    </row>
    <row r="330" spans="1:231" s="3" customFormat="1" x14ac:dyDescent="0.25">
      <c r="A330" s="170"/>
      <c r="K330" s="170"/>
      <c r="U330" s="170"/>
      <c r="AE330" s="170"/>
      <c r="AO330" s="170"/>
      <c r="AY330" s="170"/>
      <c r="AZ330" s="170"/>
      <c r="BA330" s="170"/>
      <c r="BB330" s="170"/>
      <c r="BC330" s="170"/>
      <c r="BD330" s="170"/>
      <c r="BE330" s="170"/>
      <c r="BF330" s="170"/>
      <c r="BI330" s="170"/>
      <c r="BS330" s="170"/>
      <c r="CC330" s="170"/>
      <c r="CM330" s="170"/>
      <c r="CW330" s="170"/>
      <c r="DG330" s="170"/>
      <c r="DQ330" s="170"/>
      <c r="EA330" s="170"/>
      <c r="EK330" s="170"/>
      <c r="EU330" s="170"/>
      <c r="FE330" s="170"/>
      <c r="FO330" s="170"/>
      <c r="FY330" s="170"/>
      <c r="GI330" s="170"/>
      <c r="GS330" s="170"/>
      <c r="HC330" s="170"/>
      <c r="HM330" s="170"/>
      <c r="HW330" s="170"/>
    </row>
    <row r="331" spans="1:231" s="3" customFormat="1" x14ac:dyDescent="0.25">
      <c r="A331" s="170"/>
      <c r="K331" s="170"/>
      <c r="U331" s="170"/>
      <c r="AE331" s="170"/>
      <c r="AO331" s="170"/>
      <c r="AY331" s="170"/>
      <c r="AZ331" s="170"/>
      <c r="BA331" s="170"/>
      <c r="BB331" s="170"/>
      <c r="BC331" s="170"/>
      <c r="BD331" s="170"/>
      <c r="BE331" s="170"/>
      <c r="BF331" s="170"/>
      <c r="BI331" s="170"/>
      <c r="BS331" s="170"/>
      <c r="CC331" s="170"/>
      <c r="CM331" s="170"/>
      <c r="CW331" s="170"/>
      <c r="DG331" s="170"/>
      <c r="DQ331" s="170"/>
      <c r="EA331" s="170"/>
      <c r="EK331" s="170"/>
      <c r="EU331" s="170"/>
      <c r="FE331" s="170"/>
      <c r="FO331" s="170"/>
      <c r="FY331" s="170"/>
      <c r="GI331" s="170"/>
      <c r="GS331" s="170"/>
      <c r="HC331" s="170"/>
      <c r="HM331" s="170"/>
      <c r="HW331" s="170"/>
    </row>
    <row r="332" spans="1:231" s="3" customFormat="1" x14ac:dyDescent="0.25">
      <c r="A332" s="170"/>
      <c r="K332" s="170"/>
      <c r="U332" s="170"/>
      <c r="AE332" s="170"/>
      <c r="AO332" s="170"/>
      <c r="AY332" s="170"/>
      <c r="AZ332" s="170"/>
      <c r="BA332" s="170"/>
      <c r="BB332" s="170"/>
      <c r="BC332" s="170"/>
      <c r="BD332" s="170"/>
      <c r="BE332" s="170"/>
      <c r="BF332" s="170"/>
      <c r="BI332" s="170"/>
      <c r="BS332" s="170"/>
      <c r="CC332" s="170"/>
      <c r="CM332" s="170"/>
      <c r="CW332" s="170"/>
      <c r="DG332" s="170"/>
      <c r="DQ332" s="170"/>
      <c r="EA332" s="170"/>
      <c r="EK332" s="170"/>
      <c r="EU332" s="170"/>
      <c r="FE332" s="170"/>
      <c r="FO332" s="170"/>
      <c r="FY332" s="170"/>
      <c r="GI332" s="170"/>
      <c r="GS332" s="170"/>
      <c r="HC332" s="170"/>
      <c r="HM332" s="170"/>
      <c r="HW332" s="170"/>
    </row>
    <row r="333" spans="1:231" s="3" customFormat="1" x14ac:dyDescent="0.25">
      <c r="A333" s="170"/>
      <c r="K333" s="170"/>
      <c r="U333" s="170"/>
      <c r="AE333" s="170"/>
      <c r="AO333" s="170"/>
      <c r="AY333" s="170"/>
      <c r="AZ333" s="170"/>
      <c r="BA333" s="170"/>
      <c r="BB333" s="170"/>
      <c r="BC333" s="170"/>
      <c r="BD333" s="170"/>
      <c r="BE333" s="170"/>
      <c r="BF333" s="170"/>
      <c r="BI333" s="170"/>
      <c r="BS333" s="170"/>
      <c r="CC333" s="170"/>
      <c r="CM333" s="170"/>
      <c r="CW333" s="170"/>
      <c r="DG333" s="170"/>
      <c r="DQ333" s="170"/>
      <c r="EA333" s="170"/>
      <c r="EK333" s="170"/>
      <c r="EU333" s="170"/>
      <c r="FE333" s="170"/>
      <c r="FO333" s="170"/>
      <c r="FY333" s="170"/>
      <c r="GI333" s="170"/>
      <c r="GS333" s="170"/>
      <c r="HC333" s="170"/>
      <c r="HM333" s="170"/>
      <c r="HW333" s="170"/>
    </row>
    <row r="334" spans="1:231" s="3" customFormat="1" x14ac:dyDescent="0.25">
      <c r="A334" s="170"/>
      <c r="K334" s="170"/>
      <c r="U334" s="170"/>
      <c r="AE334" s="170"/>
      <c r="AO334" s="170"/>
      <c r="AY334" s="170"/>
      <c r="AZ334" s="170"/>
      <c r="BA334" s="170"/>
      <c r="BB334" s="170"/>
      <c r="BC334" s="170"/>
      <c r="BD334" s="170"/>
      <c r="BE334" s="170"/>
      <c r="BF334" s="170"/>
      <c r="BI334" s="170"/>
      <c r="BS334" s="170"/>
      <c r="CC334" s="170"/>
      <c r="CM334" s="170"/>
      <c r="CW334" s="170"/>
      <c r="DG334" s="170"/>
      <c r="DQ334" s="170"/>
      <c r="EA334" s="170"/>
      <c r="EK334" s="170"/>
      <c r="EU334" s="170"/>
      <c r="FE334" s="170"/>
      <c r="FO334" s="170"/>
      <c r="FY334" s="170"/>
      <c r="GI334" s="170"/>
      <c r="GS334" s="170"/>
      <c r="HC334" s="170"/>
      <c r="HM334" s="170"/>
      <c r="HW334" s="170"/>
    </row>
    <row r="335" spans="1:231" s="3" customFormat="1" x14ac:dyDescent="0.25">
      <c r="A335" s="170"/>
      <c r="K335" s="170"/>
      <c r="U335" s="170"/>
      <c r="AE335" s="170"/>
      <c r="AO335" s="170"/>
      <c r="AY335" s="170"/>
      <c r="AZ335" s="170"/>
      <c r="BA335" s="170"/>
      <c r="BB335" s="170"/>
      <c r="BC335" s="170"/>
      <c r="BD335" s="170"/>
      <c r="BE335" s="170"/>
      <c r="BF335" s="170"/>
      <c r="BI335" s="170"/>
      <c r="BS335" s="170"/>
      <c r="CC335" s="170"/>
      <c r="CM335" s="170"/>
      <c r="CW335" s="170"/>
      <c r="DG335" s="170"/>
      <c r="DQ335" s="170"/>
      <c r="EA335" s="170"/>
      <c r="EK335" s="170"/>
      <c r="EU335" s="170"/>
      <c r="FE335" s="170"/>
      <c r="FO335" s="170"/>
      <c r="FY335" s="170"/>
      <c r="GI335" s="170"/>
      <c r="GS335" s="170"/>
      <c r="HC335" s="170"/>
      <c r="HM335" s="170"/>
      <c r="HW335" s="170"/>
    </row>
    <row r="336" spans="1:231" s="3" customFormat="1" x14ac:dyDescent="0.25">
      <c r="A336" s="170"/>
      <c r="K336" s="170"/>
      <c r="U336" s="170"/>
      <c r="AE336" s="170"/>
      <c r="AO336" s="170"/>
      <c r="AY336" s="170"/>
      <c r="AZ336" s="170"/>
      <c r="BA336" s="170"/>
      <c r="BB336" s="170"/>
      <c r="BC336" s="170"/>
      <c r="BD336" s="170"/>
      <c r="BE336" s="170"/>
      <c r="BF336" s="170"/>
      <c r="BI336" s="170"/>
      <c r="BS336" s="170"/>
      <c r="CC336" s="170"/>
      <c r="CM336" s="170"/>
      <c r="CW336" s="170"/>
      <c r="DG336" s="170"/>
      <c r="DQ336" s="170"/>
      <c r="EA336" s="170"/>
      <c r="EK336" s="170"/>
      <c r="EU336" s="170"/>
      <c r="FE336" s="170"/>
      <c r="FO336" s="170"/>
      <c r="FY336" s="170"/>
      <c r="GI336" s="170"/>
      <c r="GS336" s="170"/>
      <c r="HC336" s="170"/>
      <c r="HM336" s="170"/>
      <c r="HW336" s="170"/>
    </row>
    <row r="337" spans="1:231" s="3" customFormat="1" x14ac:dyDescent="0.25">
      <c r="A337" s="170"/>
      <c r="K337" s="170"/>
      <c r="U337" s="170"/>
      <c r="AE337" s="170"/>
      <c r="AO337" s="170"/>
      <c r="AY337" s="170"/>
      <c r="AZ337" s="170"/>
      <c r="BA337" s="170"/>
      <c r="BB337" s="170"/>
      <c r="BC337" s="170"/>
      <c r="BD337" s="170"/>
      <c r="BE337" s="170"/>
      <c r="BF337" s="170"/>
      <c r="BI337" s="170"/>
      <c r="BS337" s="170"/>
      <c r="CC337" s="170"/>
      <c r="CM337" s="170"/>
      <c r="CW337" s="170"/>
      <c r="DG337" s="170"/>
      <c r="DQ337" s="170"/>
      <c r="EA337" s="170"/>
      <c r="EK337" s="170"/>
      <c r="EU337" s="170"/>
      <c r="FE337" s="170"/>
      <c r="FO337" s="170"/>
      <c r="FY337" s="170"/>
      <c r="GI337" s="170"/>
      <c r="GS337" s="170"/>
      <c r="HC337" s="170"/>
      <c r="HM337" s="170"/>
      <c r="HW337" s="170"/>
    </row>
    <row r="338" spans="1:231" s="3" customFormat="1" x14ac:dyDescent="0.25">
      <c r="A338" s="170"/>
      <c r="K338" s="170"/>
      <c r="U338" s="170"/>
      <c r="AE338" s="170"/>
      <c r="AO338" s="170"/>
      <c r="AY338" s="170"/>
      <c r="AZ338" s="170"/>
      <c r="BA338" s="170"/>
      <c r="BB338" s="170"/>
      <c r="BC338" s="170"/>
      <c r="BD338" s="170"/>
      <c r="BE338" s="170"/>
      <c r="BF338" s="170"/>
      <c r="BI338" s="170"/>
      <c r="BS338" s="170"/>
      <c r="CC338" s="170"/>
      <c r="CM338" s="170"/>
      <c r="CW338" s="170"/>
      <c r="DG338" s="170"/>
      <c r="DQ338" s="170"/>
      <c r="EA338" s="170"/>
      <c r="EK338" s="170"/>
      <c r="EU338" s="170"/>
      <c r="FE338" s="170"/>
      <c r="FO338" s="170"/>
      <c r="FY338" s="170"/>
      <c r="GI338" s="170"/>
      <c r="GS338" s="170"/>
      <c r="HC338" s="170"/>
      <c r="HM338" s="170"/>
      <c r="HW338" s="170"/>
    </row>
    <row r="339" spans="1:231" s="3" customFormat="1" x14ac:dyDescent="0.25">
      <c r="A339" s="170"/>
      <c r="K339" s="170"/>
      <c r="U339" s="170"/>
      <c r="AE339" s="170"/>
      <c r="AO339" s="170"/>
      <c r="AY339" s="170"/>
      <c r="AZ339" s="170"/>
      <c r="BA339" s="170"/>
      <c r="BB339" s="170"/>
      <c r="BC339" s="170"/>
      <c r="BD339" s="170"/>
      <c r="BE339" s="170"/>
      <c r="BF339" s="170"/>
      <c r="BI339" s="170"/>
      <c r="BS339" s="170"/>
      <c r="CC339" s="170"/>
      <c r="CM339" s="170"/>
      <c r="CW339" s="170"/>
      <c r="DG339" s="170"/>
      <c r="DQ339" s="170"/>
      <c r="EA339" s="170"/>
      <c r="EK339" s="170"/>
      <c r="EU339" s="170"/>
      <c r="FE339" s="170"/>
      <c r="FO339" s="170"/>
      <c r="FY339" s="170"/>
      <c r="GI339" s="170"/>
      <c r="GS339" s="170"/>
      <c r="HC339" s="170"/>
      <c r="HM339" s="170"/>
      <c r="HW339" s="170"/>
    </row>
    <row r="340" spans="1:231" s="3" customFormat="1" x14ac:dyDescent="0.25">
      <c r="A340" s="170"/>
      <c r="K340" s="170"/>
      <c r="U340" s="170"/>
      <c r="AE340" s="170"/>
      <c r="AO340" s="170"/>
      <c r="AY340" s="170"/>
      <c r="AZ340" s="170"/>
      <c r="BA340" s="170"/>
      <c r="BB340" s="170"/>
      <c r="BC340" s="170"/>
      <c r="BD340" s="170"/>
      <c r="BE340" s="170"/>
      <c r="BF340" s="170"/>
      <c r="BI340" s="170"/>
      <c r="BS340" s="170"/>
      <c r="CC340" s="170"/>
      <c r="CM340" s="170"/>
      <c r="CW340" s="170"/>
      <c r="DG340" s="170"/>
      <c r="DQ340" s="170"/>
      <c r="EA340" s="170"/>
      <c r="EK340" s="170"/>
      <c r="EU340" s="170"/>
      <c r="FE340" s="170"/>
      <c r="FO340" s="170"/>
      <c r="FY340" s="170"/>
      <c r="GI340" s="170"/>
      <c r="GS340" s="170"/>
      <c r="HC340" s="170"/>
      <c r="HM340" s="170"/>
      <c r="HW340" s="170"/>
    </row>
    <row r="341" spans="1:231" s="3" customFormat="1" x14ac:dyDescent="0.25">
      <c r="A341" s="170"/>
      <c r="K341" s="170"/>
      <c r="U341" s="170"/>
      <c r="AE341" s="170"/>
      <c r="AO341" s="170"/>
      <c r="AY341" s="170"/>
      <c r="AZ341" s="170"/>
      <c r="BA341" s="170"/>
      <c r="BB341" s="170"/>
      <c r="BC341" s="170"/>
      <c r="BD341" s="170"/>
      <c r="BE341" s="170"/>
      <c r="BF341" s="170"/>
      <c r="BI341" s="170"/>
      <c r="BS341" s="170"/>
      <c r="CC341" s="170"/>
      <c r="CM341" s="170"/>
      <c r="CW341" s="170"/>
      <c r="DG341" s="170"/>
      <c r="DQ341" s="170"/>
      <c r="EA341" s="170"/>
      <c r="EK341" s="170"/>
      <c r="EU341" s="170"/>
      <c r="FE341" s="170"/>
      <c r="FO341" s="170"/>
      <c r="FY341" s="170"/>
      <c r="GI341" s="170"/>
      <c r="GS341" s="170"/>
      <c r="HC341" s="170"/>
      <c r="HM341" s="170"/>
      <c r="HW341" s="170"/>
    </row>
    <row r="342" spans="1:231" s="3" customFormat="1" x14ac:dyDescent="0.25">
      <c r="A342" s="170"/>
      <c r="K342" s="170"/>
      <c r="U342" s="170"/>
      <c r="AE342" s="170"/>
      <c r="AO342" s="170"/>
      <c r="AY342" s="170"/>
      <c r="AZ342" s="170"/>
      <c r="BA342" s="170"/>
      <c r="BB342" s="170"/>
      <c r="BC342" s="170"/>
      <c r="BD342" s="170"/>
      <c r="BE342" s="170"/>
      <c r="BF342" s="170"/>
      <c r="BI342" s="170"/>
      <c r="BS342" s="170"/>
      <c r="CC342" s="170"/>
      <c r="CM342" s="170"/>
      <c r="CW342" s="170"/>
      <c r="DG342" s="170"/>
      <c r="DQ342" s="170"/>
      <c r="EA342" s="170"/>
      <c r="EK342" s="170"/>
      <c r="EU342" s="170"/>
      <c r="FE342" s="170"/>
      <c r="FO342" s="170"/>
      <c r="FY342" s="170"/>
      <c r="GI342" s="170"/>
      <c r="GS342" s="170"/>
      <c r="HC342" s="170"/>
      <c r="HM342" s="170"/>
      <c r="HW342" s="170"/>
    </row>
    <row r="343" spans="1:231" s="3" customFormat="1" x14ac:dyDescent="0.25">
      <c r="A343" s="170"/>
      <c r="K343" s="170"/>
      <c r="U343" s="170"/>
      <c r="AE343" s="170"/>
      <c r="AO343" s="170"/>
      <c r="AY343" s="170"/>
      <c r="AZ343" s="170"/>
      <c r="BA343" s="170"/>
      <c r="BB343" s="170"/>
      <c r="BC343" s="170"/>
      <c r="BD343" s="170"/>
      <c r="BE343" s="170"/>
      <c r="BF343" s="170"/>
      <c r="BI343" s="170"/>
      <c r="BS343" s="170"/>
      <c r="CC343" s="170"/>
      <c r="CM343" s="170"/>
      <c r="CW343" s="170"/>
      <c r="DG343" s="170"/>
      <c r="DQ343" s="170"/>
      <c r="EA343" s="170"/>
      <c r="EK343" s="170"/>
      <c r="EU343" s="170"/>
      <c r="FE343" s="170"/>
      <c r="FO343" s="170"/>
      <c r="FY343" s="170"/>
      <c r="GI343" s="170"/>
      <c r="GS343" s="170"/>
      <c r="HC343" s="170"/>
      <c r="HM343" s="170"/>
      <c r="HW343" s="170"/>
    </row>
    <row r="344" spans="1:231" s="3" customFormat="1" x14ac:dyDescent="0.25">
      <c r="A344" s="170"/>
      <c r="K344" s="170"/>
      <c r="U344" s="170"/>
      <c r="AE344" s="170"/>
      <c r="AO344" s="170"/>
      <c r="AY344" s="170"/>
      <c r="AZ344" s="170"/>
      <c r="BA344" s="170"/>
      <c r="BB344" s="170"/>
      <c r="BC344" s="170"/>
      <c r="BD344" s="170"/>
      <c r="BE344" s="170"/>
      <c r="BF344" s="170"/>
      <c r="BI344" s="170"/>
      <c r="BS344" s="170"/>
      <c r="CC344" s="170"/>
      <c r="CM344" s="170"/>
      <c r="CW344" s="170"/>
      <c r="DG344" s="170"/>
      <c r="DQ344" s="170"/>
      <c r="EA344" s="170"/>
      <c r="EK344" s="170"/>
      <c r="EU344" s="170"/>
      <c r="FE344" s="170"/>
      <c r="FO344" s="170"/>
      <c r="FY344" s="170"/>
      <c r="GI344" s="170"/>
      <c r="GS344" s="170"/>
      <c r="HC344" s="170"/>
      <c r="HM344" s="170"/>
      <c r="HW344" s="170"/>
    </row>
    <row r="345" spans="1:231" s="3" customFormat="1" x14ac:dyDescent="0.25">
      <c r="A345" s="170"/>
      <c r="K345" s="170"/>
      <c r="U345" s="170"/>
      <c r="AE345" s="170"/>
      <c r="AO345" s="170"/>
      <c r="AY345" s="170"/>
      <c r="AZ345" s="170"/>
      <c r="BA345" s="170"/>
      <c r="BB345" s="170"/>
      <c r="BC345" s="170"/>
      <c r="BD345" s="170"/>
      <c r="BE345" s="170"/>
      <c r="BF345" s="170"/>
      <c r="BI345" s="170"/>
      <c r="BS345" s="170"/>
      <c r="CC345" s="170"/>
      <c r="CM345" s="170"/>
      <c r="CW345" s="170"/>
      <c r="DG345" s="170"/>
      <c r="DQ345" s="170"/>
      <c r="EA345" s="170"/>
      <c r="EK345" s="170"/>
      <c r="EU345" s="170"/>
      <c r="FE345" s="170"/>
      <c r="FO345" s="170"/>
      <c r="FY345" s="170"/>
      <c r="GI345" s="170"/>
      <c r="GS345" s="170"/>
      <c r="HC345" s="170"/>
      <c r="HM345" s="170"/>
      <c r="HW345" s="170"/>
    </row>
    <row r="346" spans="1:231" s="3" customFormat="1" x14ac:dyDescent="0.25">
      <c r="A346" s="170"/>
      <c r="K346" s="170"/>
      <c r="U346" s="170"/>
      <c r="AE346" s="170"/>
      <c r="AO346" s="170"/>
      <c r="AY346" s="170"/>
      <c r="AZ346" s="170"/>
      <c r="BA346" s="170"/>
      <c r="BB346" s="170"/>
      <c r="BC346" s="170"/>
      <c r="BD346" s="170"/>
      <c r="BE346" s="170"/>
      <c r="BF346" s="170"/>
      <c r="BI346" s="170"/>
      <c r="BS346" s="170"/>
      <c r="CC346" s="170"/>
      <c r="CM346" s="170"/>
      <c r="CW346" s="170"/>
      <c r="DG346" s="170"/>
      <c r="DQ346" s="170"/>
      <c r="EA346" s="170"/>
      <c r="EK346" s="170"/>
      <c r="EU346" s="170"/>
      <c r="FE346" s="170"/>
      <c r="FO346" s="170"/>
      <c r="FY346" s="170"/>
      <c r="GI346" s="170"/>
      <c r="GS346" s="170"/>
      <c r="HC346" s="170"/>
      <c r="HM346" s="170"/>
      <c r="HW346" s="170"/>
    </row>
    <row r="347" spans="1:231" s="3" customFormat="1" x14ac:dyDescent="0.25">
      <c r="A347" s="170"/>
      <c r="K347" s="170"/>
      <c r="U347" s="170"/>
      <c r="AE347" s="170"/>
      <c r="AO347" s="170"/>
      <c r="AY347" s="170"/>
      <c r="AZ347" s="170"/>
      <c r="BA347" s="170"/>
      <c r="BB347" s="170"/>
      <c r="BC347" s="170"/>
      <c r="BD347" s="170"/>
      <c r="BE347" s="170"/>
      <c r="BF347" s="170"/>
      <c r="BI347" s="170"/>
      <c r="BS347" s="170"/>
      <c r="CC347" s="170"/>
      <c r="CM347" s="170"/>
      <c r="CW347" s="170"/>
      <c r="DG347" s="170"/>
      <c r="DQ347" s="170"/>
      <c r="EA347" s="170"/>
      <c r="EK347" s="170"/>
      <c r="EU347" s="170"/>
      <c r="FE347" s="170"/>
      <c r="FO347" s="170"/>
      <c r="FY347" s="170"/>
      <c r="GI347" s="170"/>
      <c r="GS347" s="170"/>
      <c r="HC347" s="170"/>
      <c r="HM347" s="170"/>
      <c r="HW347" s="170"/>
    </row>
    <row r="348" spans="1:231" s="3" customFormat="1" x14ac:dyDescent="0.25">
      <c r="A348" s="170"/>
      <c r="K348" s="170"/>
      <c r="U348" s="170"/>
      <c r="AE348" s="170"/>
      <c r="AO348" s="170"/>
      <c r="AY348" s="170"/>
      <c r="AZ348" s="170"/>
      <c r="BA348" s="170"/>
      <c r="BB348" s="170"/>
      <c r="BC348" s="170"/>
      <c r="BD348" s="170"/>
      <c r="BE348" s="170"/>
      <c r="BF348" s="170"/>
      <c r="BI348" s="170"/>
      <c r="BS348" s="170"/>
      <c r="CC348" s="170"/>
      <c r="CM348" s="170"/>
      <c r="CW348" s="170"/>
      <c r="DG348" s="170"/>
      <c r="DQ348" s="170"/>
      <c r="EA348" s="170"/>
      <c r="EK348" s="170"/>
      <c r="EU348" s="170"/>
      <c r="FE348" s="170"/>
      <c r="FO348" s="170"/>
      <c r="FY348" s="170"/>
      <c r="GI348" s="170"/>
      <c r="GS348" s="170"/>
      <c r="HC348" s="170"/>
      <c r="HM348" s="170"/>
      <c r="HW348" s="170"/>
    </row>
    <row r="349" spans="1:231" s="3" customFormat="1" x14ac:dyDescent="0.25">
      <c r="A349" s="170"/>
      <c r="K349" s="170"/>
      <c r="U349" s="170"/>
      <c r="AE349" s="170"/>
      <c r="AO349" s="170"/>
      <c r="AY349" s="170"/>
      <c r="AZ349" s="170"/>
      <c r="BA349" s="170"/>
      <c r="BB349" s="170"/>
      <c r="BC349" s="170"/>
      <c r="BD349" s="170"/>
      <c r="BE349" s="170"/>
      <c r="BF349" s="170"/>
      <c r="BI349" s="170"/>
      <c r="BS349" s="170"/>
      <c r="CC349" s="170"/>
      <c r="CM349" s="170"/>
      <c r="CW349" s="170"/>
      <c r="DG349" s="170"/>
      <c r="DQ349" s="170"/>
      <c r="EA349" s="170"/>
      <c r="EK349" s="170"/>
      <c r="EU349" s="170"/>
      <c r="FE349" s="170"/>
      <c r="FO349" s="170"/>
      <c r="FY349" s="170"/>
      <c r="GI349" s="170"/>
      <c r="GS349" s="170"/>
      <c r="HC349" s="170"/>
      <c r="HM349" s="170"/>
      <c r="HW349" s="170"/>
    </row>
    <row r="350" spans="1:231" s="3" customFormat="1" x14ac:dyDescent="0.25">
      <c r="A350" s="170"/>
      <c r="K350" s="170"/>
      <c r="U350" s="170"/>
      <c r="AE350" s="170"/>
      <c r="AO350" s="170"/>
      <c r="AY350" s="170"/>
      <c r="AZ350" s="170"/>
      <c r="BA350" s="170"/>
      <c r="BB350" s="170"/>
      <c r="BC350" s="170"/>
      <c r="BD350" s="170"/>
      <c r="BE350" s="170"/>
      <c r="BF350" s="170"/>
      <c r="BI350" s="170"/>
      <c r="BS350" s="170"/>
      <c r="CC350" s="170"/>
      <c r="CM350" s="170"/>
      <c r="CW350" s="170"/>
      <c r="DG350" s="170"/>
      <c r="DQ350" s="170"/>
      <c r="EA350" s="170"/>
      <c r="EK350" s="170"/>
      <c r="EU350" s="170"/>
      <c r="FE350" s="170"/>
      <c r="FO350" s="170"/>
      <c r="FY350" s="170"/>
      <c r="GI350" s="170"/>
      <c r="GS350" s="170"/>
      <c r="HC350" s="170"/>
      <c r="HM350" s="170"/>
      <c r="HW350" s="170"/>
    </row>
    <row r="351" spans="1:231" s="3" customFormat="1" x14ac:dyDescent="0.25">
      <c r="A351" s="170"/>
      <c r="K351" s="170"/>
      <c r="U351" s="170"/>
      <c r="AE351" s="170"/>
      <c r="AO351" s="170"/>
      <c r="AY351" s="170"/>
      <c r="AZ351" s="170"/>
      <c r="BA351" s="170"/>
      <c r="BB351" s="170"/>
      <c r="BC351" s="170"/>
      <c r="BD351" s="170"/>
      <c r="BE351" s="170"/>
      <c r="BF351" s="170"/>
      <c r="BI351" s="170"/>
      <c r="BS351" s="170"/>
      <c r="CC351" s="170"/>
      <c r="CM351" s="170"/>
      <c r="CW351" s="170"/>
      <c r="DG351" s="170"/>
      <c r="DQ351" s="170"/>
      <c r="EA351" s="170"/>
      <c r="EK351" s="170"/>
      <c r="EU351" s="170"/>
      <c r="FE351" s="170"/>
      <c r="FO351" s="170"/>
      <c r="FY351" s="170"/>
      <c r="GI351" s="170"/>
      <c r="GS351" s="170"/>
      <c r="HC351" s="170"/>
      <c r="HM351" s="170"/>
      <c r="HW351" s="170"/>
    </row>
    <row r="352" spans="1:231" s="3" customFormat="1" x14ac:dyDescent="0.25">
      <c r="A352" s="170"/>
      <c r="K352" s="170"/>
      <c r="U352" s="170"/>
      <c r="AE352" s="170"/>
      <c r="AO352" s="170"/>
      <c r="AY352" s="170"/>
      <c r="AZ352" s="170"/>
      <c r="BA352" s="170"/>
      <c r="BB352" s="170"/>
      <c r="BC352" s="170"/>
      <c r="BD352" s="170"/>
      <c r="BE352" s="170"/>
      <c r="BF352" s="170"/>
      <c r="BI352" s="170"/>
      <c r="BS352" s="170"/>
      <c r="CC352" s="170"/>
      <c r="CM352" s="170"/>
      <c r="CW352" s="170"/>
      <c r="DG352" s="170"/>
      <c r="DQ352" s="170"/>
      <c r="EA352" s="170"/>
      <c r="EK352" s="170"/>
      <c r="EU352" s="170"/>
      <c r="FE352" s="170"/>
      <c r="FO352" s="170"/>
      <c r="FY352" s="170"/>
      <c r="GI352" s="170"/>
      <c r="GS352" s="170"/>
      <c r="HC352" s="170"/>
      <c r="HM352" s="170"/>
      <c r="HW352" s="170"/>
    </row>
    <row r="353" spans="1:231" s="3" customFormat="1" x14ac:dyDescent="0.25">
      <c r="A353" s="170"/>
      <c r="K353" s="170"/>
      <c r="U353" s="170"/>
      <c r="AE353" s="170"/>
      <c r="AO353" s="170"/>
      <c r="AY353" s="170"/>
      <c r="AZ353" s="170"/>
      <c r="BA353" s="170"/>
      <c r="BB353" s="170"/>
      <c r="BC353" s="170"/>
      <c r="BD353" s="170"/>
      <c r="BE353" s="170"/>
      <c r="BF353" s="170"/>
      <c r="BI353" s="170"/>
      <c r="BS353" s="170"/>
      <c r="CC353" s="170"/>
      <c r="CM353" s="170"/>
      <c r="CW353" s="170"/>
      <c r="DG353" s="170"/>
      <c r="DQ353" s="170"/>
      <c r="EA353" s="170"/>
      <c r="EK353" s="170"/>
      <c r="EU353" s="170"/>
      <c r="FE353" s="170"/>
      <c r="FO353" s="170"/>
      <c r="FY353" s="170"/>
      <c r="GI353" s="170"/>
      <c r="GS353" s="170"/>
      <c r="HC353" s="170"/>
      <c r="HM353" s="170"/>
      <c r="HW353" s="170"/>
    </row>
    <row r="354" spans="1:231" s="3" customFormat="1" x14ac:dyDescent="0.25">
      <c r="A354" s="170"/>
      <c r="K354" s="170"/>
      <c r="U354" s="170"/>
      <c r="AE354" s="170"/>
      <c r="AO354" s="170"/>
      <c r="AY354" s="170"/>
      <c r="AZ354" s="170"/>
      <c r="BA354" s="170"/>
      <c r="BB354" s="170"/>
      <c r="BC354" s="170"/>
      <c r="BD354" s="170"/>
      <c r="BE354" s="170"/>
      <c r="BF354" s="170"/>
      <c r="BI354" s="170"/>
      <c r="BS354" s="170"/>
      <c r="CC354" s="170"/>
      <c r="CM354" s="170"/>
      <c r="CW354" s="170"/>
      <c r="DG354" s="170"/>
      <c r="DQ354" s="170"/>
      <c r="EA354" s="170"/>
      <c r="EK354" s="170"/>
      <c r="EU354" s="170"/>
      <c r="FE354" s="170"/>
      <c r="FO354" s="170"/>
      <c r="FY354" s="170"/>
      <c r="GI354" s="170"/>
      <c r="GS354" s="170"/>
      <c r="HC354" s="170"/>
      <c r="HM354" s="170"/>
      <c r="HW354" s="170"/>
    </row>
    <row r="355" spans="1:231" s="3" customFormat="1" x14ac:dyDescent="0.25">
      <c r="A355" s="170"/>
      <c r="K355" s="170"/>
      <c r="U355" s="170"/>
      <c r="AE355" s="170"/>
      <c r="AO355" s="170"/>
      <c r="AY355" s="170"/>
      <c r="AZ355" s="170"/>
      <c r="BA355" s="170"/>
      <c r="BB355" s="170"/>
      <c r="BC355" s="170"/>
      <c r="BD355" s="170"/>
      <c r="BE355" s="170"/>
      <c r="BF355" s="170"/>
      <c r="BI355" s="170"/>
      <c r="BS355" s="170"/>
      <c r="CC355" s="170"/>
      <c r="CM355" s="170"/>
      <c r="CW355" s="170"/>
      <c r="DG355" s="170"/>
      <c r="DQ355" s="170"/>
      <c r="EA355" s="170"/>
      <c r="EK355" s="170"/>
      <c r="EU355" s="170"/>
      <c r="FE355" s="170"/>
      <c r="FO355" s="170"/>
      <c r="FY355" s="170"/>
      <c r="GI355" s="170"/>
      <c r="GS355" s="170"/>
      <c r="HC355" s="170"/>
      <c r="HM355" s="170"/>
      <c r="HW355" s="170"/>
    </row>
    <row r="356" spans="1:231" s="3" customFormat="1" x14ac:dyDescent="0.25">
      <c r="A356" s="170"/>
      <c r="K356" s="170"/>
      <c r="U356" s="170"/>
      <c r="AE356" s="170"/>
      <c r="AO356" s="170"/>
      <c r="AY356" s="170"/>
      <c r="AZ356" s="170"/>
      <c r="BA356" s="170"/>
      <c r="BB356" s="170"/>
      <c r="BC356" s="170"/>
      <c r="BD356" s="170"/>
      <c r="BE356" s="170"/>
      <c r="BF356" s="170"/>
      <c r="BI356" s="170"/>
      <c r="BS356" s="170"/>
      <c r="CC356" s="170"/>
      <c r="CM356" s="170"/>
      <c r="CW356" s="170"/>
      <c r="DG356" s="170"/>
      <c r="DQ356" s="170"/>
      <c r="EA356" s="170"/>
      <c r="EK356" s="170"/>
      <c r="EU356" s="170"/>
      <c r="FE356" s="170"/>
      <c r="FO356" s="170"/>
      <c r="FY356" s="170"/>
      <c r="GI356" s="170"/>
      <c r="GS356" s="170"/>
      <c r="HC356" s="170"/>
      <c r="HM356" s="170"/>
      <c r="HW356" s="170"/>
    </row>
    <row r="357" spans="1:231" s="3" customFormat="1" x14ac:dyDescent="0.25">
      <c r="A357" s="170"/>
      <c r="K357" s="170"/>
      <c r="U357" s="170"/>
      <c r="AE357" s="170"/>
      <c r="AO357" s="170"/>
      <c r="AY357" s="170"/>
      <c r="AZ357" s="170"/>
      <c r="BA357" s="170"/>
      <c r="BB357" s="170"/>
      <c r="BC357" s="170"/>
      <c r="BD357" s="170"/>
      <c r="BE357" s="170"/>
      <c r="BF357" s="170"/>
      <c r="BI357" s="170"/>
      <c r="BS357" s="170"/>
      <c r="CC357" s="170"/>
      <c r="CM357" s="170"/>
      <c r="CW357" s="170"/>
      <c r="DG357" s="170"/>
      <c r="DQ357" s="170"/>
      <c r="EA357" s="170"/>
      <c r="EK357" s="170"/>
      <c r="EU357" s="170"/>
      <c r="FE357" s="170"/>
      <c r="FO357" s="170"/>
      <c r="FY357" s="170"/>
      <c r="GI357" s="170"/>
      <c r="GS357" s="170"/>
      <c r="HC357" s="170"/>
      <c r="HM357" s="170"/>
      <c r="HW357" s="170"/>
    </row>
    <row r="358" spans="1:231" s="3" customFormat="1" x14ac:dyDescent="0.25">
      <c r="A358" s="170"/>
      <c r="K358" s="170"/>
      <c r="U358" s="170"/>
      <c r="AE358" s="170"/>
      <c r="AO358" s="170"/>
      <c r="AY358" s="170"/>
      <c r="AZ358" s="170"/>
      <c r="BA358" s="170"/>
      <c r="BB358" s="170"/>
      <c r="BC358" s="170"/>
      <c r="BD358" s="170"/>
      <c r="BE358" s="170"/>
      <c r="BF358" s="170"/>
      <c r="BI358" s="170"/>
      <c r="BS358" s="170"/>
      <c r="CC358" s="170"/>
      <c r="CM358" s="170"/>
      <c r="CW358" s="170"/>
      <c r="DG358" s="170"/>
      <c r="DQ358" s="170"/>
      <c r="EA358" s="170"/>
      <c r="EK358" s="170"/>
      <c r="EU358" s="170"/>
      <c r="FE358" s="170"/>
      <c r="FO358" s="170"/>
      <c r="FY358" s="170"/>
      <c r="GI358" s="170"/>
      <c r="GS358" s="170"/>
      <c r="HC358" s="170"/>
      <c r="HM358" s="170"/>
      <c r="HW358" s="170"/>
    </row>
    <row r="359" spans="1:231" s="3" customFormat="1" x14ac:dyDescent="0.25">
      <c r="A359" s="170"/>
      <c r="K359" s="170"/>
      <c r="U359" s="170"/>
      <c r="AE359" s="170"/>
      <c r="AO359" s="170"/>
      <c r="AY359" s="170"/>
      <c r="AZ359" s="170"/>
      <c r="BA359" s="170"/>
      <c r="BB359" s="170"/>
      <c r="BC359" s="170"/>
      <c r="BD359" s="170"/>
      <c r="BE359" s="170"/>
      <c r="BF359" s="170"/>
      <c r="BI359" s="170"/>
      <c r="BS359" s="170"/>
      <c r="CC359" s="170"/>
      <c r="CM359" s="170"/>
      <c r="CW359" s="170"/>
      <c r="DG359" s="170"/>
      <c r="DQ359" s="170"/>
      <c r="EA359" s="170"/>
      <c r="EK359" s="170"/>
      <c r="EU359" s="170"/>
      <c r="FE359" s="170"/>
      <c r="FO359" s="170"/>
      <c r="FY359" s="170"/>
      <c r="GI359" s="170"/>
      <c r="GS359" s="170"/>
      <c r="HC359" s="170"/>
      <c r="HM359" s="170"/>
      <c r="HW359" s="170"/>
    </row>
    <row r="360" spans="1:231" s="3" customFormat="1" x14ac:dyDescent="0.25">
      <c r="A360" s="170"/>
      <c r="K360" s="170"/>
      <c r="U360" s="170"/>
      <c r="AE360" s="170"/>
      <c r="AO360" s="170"/>
      <c r="AY360" s="170"/>
      <c r="AZ360" s="170"/>
      <c r="BA360" s="170"/>
      <c r="BB360" s="170"/>
      <c r="BC360" s="170"/>
      <c r="BD360" s="170"/>
      <c r="BE360" s="170"/>
      <c r="BF360" s="170"/>
      <c r="BI360" s="170"/>
      <c r="BS360" s="170"/>
      <c r="CC360" s="170"/>
      <c r="CM360" s="170"/>
      <c r="CW360" s="170"/>
      <c r="DG360" s="170"/>
      <c r="DQ360" s="170"/>
      <c r="EA360" s="170"/>
      <c r="EK360" s="170"/>
      <c r="EU360" s="170"/>
      <c r="FE360" s="170"/>
      <c r="FO360" s="170"/>
      <c r="FY360" s="170"/>
      <c r="GI360" s="170"/>
      <c r="GS360" s="170"/>
      <c r="HC360" s="170"/>
      <c r="HM360" s="170"/>
      <c r="HW360" s="170"/>
    </row>
    <row r="361" spans="1:231" s="3" customFormat="1" x14ac:dyDescent="0.25">
      <c r="A361" s="170"/>
      <c r="K361" s="170"/>
      <c r="U361" s="170"/>
      <c r="AE361" s="170"/>
      <c r="AO361" s="170"/>
      <c r="AY361" s="170"/>
      <c r="AZ361" s="170"/>
      <c r="BA361" s="170"/>
      <c r="BB361" s="170"/>
      <c r="BC361" s="170"/>
      <c r="BD361" s="170"/>
      <c r="BE361" s="170"/>
      <c r="BF361" s="170"/>
      <c r="BI361" s="170"/>
      <c r="BS361" s="170"/>
      <c r="CC361" s="170"/>
      <c r="CM361" s="170"/>
      <c r="CW361" s="170"/>
      <c r="DG361" s="170"/>
      <c r="DQ361" s="170"/>
      <c r="EA361" s="170"/>
      <c r="EK361" s="170"/>
      <c r="EU361" s="170"/>
      <c r="FE361" s="170"/>
      <c r="FO361" s="170"/>
      <c r="FY361" s="170"/>
      <c r="GI361" s="170"/>
      <c r="GS361" s="170"/>
      <c r="HC361" s="170"/>
      <c r="HM361" s="170"/>
      <c r="HW361" s="170"/>
    </row>
    <row r="362" spans="1:231" s="3" customFormat="1" x14ac:dyDescent="0.25">
      <c r="A362" s="170"/>
      <c r="K362" s="170"/>
      <c r="U362" s="170"/>
      <c r="AE362" s="170"/>
      <c r="AO362" s="170"/>
      <c r="AY362" s="170"/>
      <c r="AZ362" s="170"/>
      <c r="BA362" s="170"/>
      <c r="BB362" s="170"/>
      <c r="BC362" s="170"/>
      <c r="BD362" s="170"/>
      <c r="BE362" s="170"/>
      <c r="BF362" s="170"/>
      <c r="BI362" s="170"/>
      <c r="BS362" s="170"/>
      <c r="CC362" s="170"/>
      <c r="CM362" s="170"/>
      <c r="CW362" s="170"/>
      <c r="DG362" s="170"/>
      <c r="DQ362" s="170"/>
      <c r="EA362" s="170"/>
      <c r="EK362" s="170"/>
      <c r="EU362" s="170"/>
      <c r="FE362" s="170"/>
      <c r="FO362" s="170"/>
      <c r="FY362" s="170"/>
      <c r="GI362" s="170"/>
      <c r="GS362" s="170"/>
      <c r="HC362" s="170"/>
      <c r="HM362" s="170"/>
      <c r="HW362" s="170"/>
    </row>
    <row r="363" spans="1:231" s="3" customFormat="1" x14ac:dyDescent="0.25">
      <c r="A363" s="170"/>
      <c r="K363" s="170"/>
      <c r="U363" s="170"/>
      <c r="AE363" s="170"/>
      <c r="AO363" s="170"/>
      <c r="AY363" s="170"/>
      <c r="AZ363" s="170"/>
      <c r="BA363" s="170"/>
      <c r="BB363" s="170"/>
      <c r="BC363" s="170"/>
      <c r="BD363" s="170"/>
      <c r="BE363" s="170"/>
      <c r="BF363" s="170"/>
      <c r="BI363" s="170"/>
      <c r="BS363" s="170"/>
      <c r="CC363" s="170"/>
      <c r="CM363" s="170"/>
      <c r="CW363" s="170"/>
      <c r="DG363" s="170"/>
      <c r="DQ363" s="170"/>
      <c r="EA363" s="170"/>
      <c r="EK363" s="170"/>
      <c r="EU363" s="170"/>
      <c r="FE363" s="170"/>
      <c r="FO363" s="170"/>
      <c r="FY363" s="170"/>
      <c r="GI363" s="170"/>
      <c r="GS363" s="170"/>
      <c r="HC363" s="170"/>
      <c r="HM363" s="170"/>
      <c r="HW363" s="170"/>
    </row>
    <row r="364" spans="1:231" s="3" customFormat="1" x14ac:dyDescent="0.25">
      <c r="A364" s="170"/>
      <c r="K364" s="170"/>
      <c r="U364" s="170"/>
      <c r="AE364" s="170"/>
      <c r="AO364" s="170"/>
      <c r="AY364" s="170"/>
      <c r="AZ364" s="170"/>
      <c r="BA364" s="170"/>
      <c r="BB364" s="170"/>
      <c r="BC364" s="170"/>
      <c r="BD364" s="170"/>
      <c r="BE364" s="170"/>
      <c r="BF364" s="170"/>
      <c r="BI364" s="170"/>
      <c r="BS364" s="170"/>
      <c r="CC364" s="170"/>
      <c r="CM364" s="170"/>
      <c r="CW364" s="170"/>
      <c r="DG364" s="170"/>
      <c r="DQ364" s="170"/>
      <c r="EA364" s="170"/>
      <c r="EK364" s="170"/>
      <c r="EU364" s="170"/>
      <c r="FE364" s="170"/>
      <c r="FO364" s="170"/>
      <c r="FY364" s="170"/>
      <c r="GI364" s="170"/>
      <c r="GS364" s="170"/>
      <c r="HC364" s="170"/>
      <c r="HM364" s="170"/>
      <c r="HW364" s="170"/>
    </row>
    <row r="365" spans="1:231" s="3" customFormat="1" x14ac:dyDescent="0.25">
      <c r="A365" s="170"/>
      <c r="K365" s="170"/>
      <c r="U365" s="170"/>
      <c r="AE365" s="170"/>
      <c r="AO365" s="170"/>
      <c r="AY365" s="170"/>
      <c r="AZ365" s="170"/>
      <c r="BA365" s="170"/>
      <c r="BB365" s="170"/>
      <c r="BC365" s="170"/>
      <c r="BD365" s="170"/>
      <c r="BE365" s="170"/>
      <c r="BF365" s="170"/>
      <c r="BI365" s="170"/>
      <c r="BS365" s="170"/>
      <c r="CC365" s="170"/>
      <c r="CM365" s="170"/>
      <c r="CW365" s="170"/>
      <c r="DG365" s="170"/>
      <c r="DQ365" s="170"/>
      <c r="EA365" s="170"/>
      <c r="EK365" s="170"/>
      <c r="EU365" s="170"/>
      <c r="FE365" s="170"/>
      <c r="FO365" s="170"/>
      <c r="FY365" s="170"/>
      <c r="GI365" s="170"/>
      <c r="GS365" s="170"/>
      <c r="HC365" s="170"/>
      <c r="HM365" s="170"/>
      <c r="HW365" s="170"/>
    </row>
    <row r="366" spans="1:231" s="3" customFormat="1" x14ac:dyDescent="0.25">
      <c r="A366" s="170"/>
      <c r="K366" s="170"/>
      <c r="U366" s="170"/>
      <c r="AE366" s="170"/>
      <c r="AO366" s="170"/>
      <c r="AY366" s="170"/>
      <c r="AZ366" s="170"/>
      <c r="BA366" s="170"/>
      <c r="BB366" s="170"/>
      <c r="BC366" s="170"/>
      <c r="BD366" s="170"/>
      <c r="BE366" s="170"/>
      <c r="BF366" s="170"/>
      <c r="BI366" s="170"/>
      <c r="BS366" s="170"/>
      <c r="CC366" s="170"/>
      <c r="CM366" s="170"/>
      <c r="CW366" s="170"/>
      <c r="DG366" s="170"/>
      <c r="DQ366" s="170"/>
      <c r="EA366" s="170"/>
      <c r="EK366" s="170"/>
      <c r="EU366" s="170"/>
      <c r="FE366" s="170"/>
      <c r="FO366" s="170"/>
      <c r="FY366" s="170"/>
      <c r="GI366" s="170"/>
      <c r="GS366" s="170"/>
      <c r="HC366" s="170"/>
      <c r="HM366" s="170"/>
      <c r="HW366" s="170"/>
    </row>
    <row r="367" spans="1:231" s="3" customFormat="1" x14ac:dyDescent="0.25">
      <c r="A367" s="170"/>
      <c r="K367" s="170"/>
      <c r="U367" s="170"/>
      <c r="AE367" s="170"/>
      <c r="AO367" s="170"/>
      <c r="AY367" s="170"/>
      <c r="AZ367" s="170"/>
      <c r="BA367" s="170"/>
      <c r="BB367" s="170"/>
      <c r="BC367" s="170"/>
      <c r="BD367" s="170"/>
      <c r="BE367" s="170"/>
      <c r="BF367" s="170"/>
      <c r="BI367" s="170"/>
      <c r="BS367" s="170"/>
      <c r="CC367" s="170"/>
      <c r="CM367" s="170"/>
      <c r="CW367" s="170"/>
      <c r="DG367" s="170"/>
      <c r="DQ367" s="170"/>
      <c r="EA367" s="170"/>
      <c r="EK367" s="170"/>
      <c r="EU367" s="170"/>
      <c r="FE367" s="170"/>
      <c r="FO367" s="170"/>
      <c r="FY367" s="170"/>
      <c r="GI367" s="170"/>
      <c r="GS367" s="170"/>
      <c r="HC367" s="170"/>
      <c r="HM367" s="170"/>
      <c r="HW367" s="170"/>
    </row>
    <row r="368" spans="1:231" s="3" customFormat="1" x14ac:dyDescent="0.25">
      <c r="A368" s="170"/>
      <c r="K368" s="170"/>
      <c r="U368" s="170"/>
      <c r="AE368" s="170"/>
      <c r="AO368" s="170"/>
      <c r="AY368" s="170"/>
      <c r="AZ368" s="170"/>
      <c r="BA368" s="170"/>
      <c r="BB368" s="170"/>
      <c r="BC368" s="170"/>
      <c r="BD368" s="170"/>
      <c r="BE368" s="170"/>
      <c r="BF368" s="170"/>
      <c r="BI368" s="170"/>
      <c r="BS368" s="170"/>
      <c r="CC368" s="170"/>
      <c r="CM368" s="170"/>
      <c r="CW368" s="170"/>
      <c r="DG368" s="170"/>
      <c r="DQ368" s="170"/>
      <c r="EA368" s="170"/>
      <c r="EK368" s="170"/>
      <c r="EU368" s="170"/>
      <c r="FE368" s="170"/>
      <c r="FO368" s="170"/>
      <c r="FY368" s="170"/>
      <c r="GI368" s="170"/>
      <c r="GS368" s="170"/>
      <c r="HC368" s="170"/>
      <c r="HM368" s="170"/>
      <c r="HW368" s="170"/>
    </row>
    <row r="369" spans="1:231" s="3" customFormat="1" x14ac:dyDescent="0.25">
      <c r="A369" s="170"/>
      <c r="K369" s="170"/>
      <c r="U369" s="170"/>
      <c r="AE369" s="170"/>
      <c r="AO369" s="170"/>
      <c r="AY369" s="170"/>
      <c r="AZ369" s="170"/>
      <c r="BA369" s="170"/>
      <c r="BB369" s="170"/>
      <c r="BC369" s="170"/>
      <c r="BD369" s="170"/>
      <c r="BE369" s="170"/>
      <c r="BF369" s="170"/>
      <c r="BI369" s="170"/>
      <c r="BS369" s="170"/>
      <c r="CC369" s="170"/>
      <c r="CM369" s="170"/>
      <c r="CW369" s="170"/>
      <c r="DG369" s="170"/>
      <c r="DQ369" s="170"/>
      <c r="EA369" s="170"/>
      <c r="EK369" s="170"/>
      <c r="EU369" s="170"/>
      <c r="FE369" s="170"/>
      <c r="FO369" s="170"/>
      <c r="FY369" s="170"/>
      <c r="GI369" s="170"/>
      <c r="GS369" s="170"/>
      <c r="HC369" s="170"/>
      <c r="HM369" s="170"/>
      <c r="HW369" s="170"/>
    </row>
    <row r="370" spans="1:231" s="3" customFormat="1" x14ac:dyDescent="0.25">
      <c r="A370" s="170"/>
      <c r="K370" s="170"/>
      <c r="U370" s="170"/>
      <c r="AE370" s="170"/>
      <c r="AO370" s="170"/>
      <c r="AY370" s="170"/>
      <c r="AZ370" s="170"/>
      <c r="BA370" s="170"/>
      <c r="BB370" s="170"/>
      <c r="BC370" s="170"/>
      <c r="BD370" s="170"/>
      <c r="BE370" s="170"/>
      <c r="BF370" s="170"/>
      <c r="BI370" s="170"/>
      <c r="BS370" s="170"/>
      <c r="CC370" s="170"/>
      <c r="CM370" s="170"/>
      <c r="CW370" s="170"/>
      <c r="DG370" s="170"/>
      <c r="DQ370" s="170"/>
      <c r="EA370" s="170"/>
      <c r="EK370" s="170"/>
      <c r="EU370" s="170"/>
      <c r="FE370" s="170"/>
      <c r="FO370" s="170"/>
      <c r="FY370" s="170"/>
      <c r="GI370" s="170"/>
      <c r="GS370" s="170"/>
      <c r="HC370" s="170"/>
      <c r="HM370" s="170"/>
      <c r="HW370" s="170"/>
    </row>
    <row r="371" spans="1:231" s="3" customFormat="1" x14ac:dyDescent="0.25">
      <c r="A371" s="170"/>
      <c r="K371" s="170"/>
      <c r="U371" s="170"/>
      <c r="AE371" s="170"/>
      <c r="AO371" s="170"/>
      <c r="AY371" s="170"/>
      <c r="AZ371" s="170"/>
      <c r="BA371" s="170"/>
      <c r="BB371" s="170"/>
      <c r="BC371" s="170"/>
      <c r="BD371" s="170"/>
      <c r="BE371" s="170"/>
      <c r="BF371" s="170"/>
      <c r="BI371" s="170"/>
      <c r="BS371" s="170"/>
      <c r="CC371" s="170"/>
      <c r="CM371" s="170"/>
      <c r="CW371" s="170"/>
      <c r="DG371" s="170"/>
      <c r="DQ371" s="170"/>
      <c r="EA371" s="170"/>
      <c r="EK371" s="170"/>
      <c r="EU371" s="170"/>
      <c r="FE371" s="170"/>
      <c r="FO371" s="170"/>
      <c r="FY371" s="170"/>
      <c r="GI371" s="170"/>
      <c r="GS371" s="170"/>
      <c r="HC371" s="170"/>
      <c r="HM371" s="170"/>
      <c r="HW371" s="170"/>
    </row>
    <row r="372" spans="1:231" s="3" customFormat="1" x14ac:dyDescent="0.25">
      <c r="A372" s="170"/>
      <c r="K372" s="170"/>
      <c r="U372" s="170"/>
      <c r="AE372" s="170"/>
      <c r="AO372" s="170"/>
      <c r="AY372" s="170"/>
      <c r="AZ372" s="170"/>
      <c r="BA372" s="170"/>
      <c r="BB372" s="170"/>
      <c r="BC372" s="170"/>
      <c r="BD372" s="170"/>
      <c r="BE372" s="170"/>
      <c r="BF372" s="170"/>
      <c r="BI372" s="170"/>
      <c r="BS372" s="170"/>
      <c r="CC372" s="170"/>
      <c r="CM372" s="170"/>
      <c r="CW372" s="170"/>
      <c r="DG372" s="170"/>
      <c r="DQ372" s="170"/>
      <c r="EA372" s="170"/>
      <c r="EK372" s="170"/>
      <c r="EU372" s="170"/>
      <c r="FE372" s="170"/>
      <c r="FO372" s="170"/>
      <c r="FY372" s="170"/>
      <c r="GI372" s="170"/>
      <c r="GS372" s="170"/>
      <c r="HC372" s="170"/>
      <c r="HM372" s="170"/>
      <c r="HW372" s="170"/>
    </row>
    <row r="373" spans="1:231" s="3" customFormat="1" x14ac:dyDescent="0.25">
      <c r="A373" s="170"/>
      <c r="K373" s="170"/>
      <c r="U373" s="170"/>
      <c r="AE373" s="170"/>
      <c r="AO373" s="170"/>
      <c r="AY373" s="170"/>
      <c r="AZ373" s="170"/>
      <c r="BA373" s="170"/>
      <c r="BB373" s="170"/>
      <c r="BC373" s="170"/>
      <c r="BD373" s="170"/>
      <c r="BE373" s="170"/>
      <c r="BF373" s="170"/>
      <c r="BI373" s="170"/>
      <c r="BS373" s="170"/>
      <c r="CC373" s="170"/>
      <c r="CM373" s="170"/>
      <c r="CW373" s="170"/>
      <c r="DG373" s="170"/>
      <c r="DQ373" s="170"/>
      <c r="EA373" s="170"/>
      <c r="EK373" s="170"/>
      <c r="EU373" s="170"/>
      <c r="FE373" s="170"/>
      <c r="FO373" s="170"/>
      <c r="FY373" s="170"/>
      <c r="GI373" s="170"/>
      <c r="GS373" s="170"/>
      <c r="HC373" s="170"/>
      <c r="HM373" s="170"/>
      <c r="HW373" s="170"/>
    </row>
    <row r="374" spans="1:231" s="3" customFormat="1" x14ac:dyDescent="0.25">
      <c r="A374" s="170"/>
      <c r="K374" s="170"/>
      <c r="U374" s="170"/>
      <c r="AE374" s="170"/>
      <c r="AO374" s="170"/>
      <c r="AY374" s="170"/>
      <c r="AZ374" s="170"/>
      <c r="BA374" s="170"/>
      <c r="BB374" s="170"/>
      <c r="BC374" s="170"/>
      <c r="BD374" s="170"/>
      <c r="BE374" s="170"/>
      <c r="BF374" s="170"/>
      <c r="BI374" s="170"/>
      <c r="BS374" s="170"/>
      <c r="CC374" s="170"/>
      <c r="CM374" s="170"/>
      <c r="CW374" s="170"/>
      <c r="DG374" s="170"/>
      <c r="DQ374" s="170"/>
      <c r="EA374" s="170"/>
      <c r="EK374" s="170"/>
      <c r="EU374" s="170"/>
      <c r="FE374" s="170"/>
      <c r="FO374" s="170"/>
      <c r="FY374" s="170"/>
      <c r="GI374" s="170"/>
      <c r="GS374" s="170"/>
      <c r="HC374" s="170"/>
      <c r="HM374" s="170"/>
      <c r="HW374" s="170"/>
    </row>
    <row r="375" spans="1:231" s="3" customFormat="1" x14ac:dyDescent="0.25">
      <c r="A375" s="170"/>
      <c r="K375" s="170"/>
      <c r="U375" s="170"/>
      <c r="AE375" s="170"/>
      <c r="AO375" s="170"/>
      <c r="AY375" s="170"/>
      <c r="AZ375" s="170"/>
      <c r="BA375" s="170"/>
      <c r="BB375" s="170"/>
      <c r="BC375" s="170"/>
      <c r="BD375" s="170"/>
      <c r="BE375" s="170"/>
      <c r="BF375" s="170"/>
      <c r="BI375" s="170"/>
      <c r="BS375" s="170"/>
      <c r="CC375" s="170"/>
      <c r="CM375" s="170"/>
      <c r="CW375" s="170"/>
      <c r="DG375" s="170"/>
      <c r="DQ375" s="170"/>
      <c r="EA375" s="170"/>
      <c r="EK375" s="170"/>
      <c r="EU375" s="170"/>
      <c r="FE375" s="170"/>
      <c r="FO375" s="170"/>
      <c r="FY375" s="170"/>
      <c r="GI375" s="170"/>
      <c r="GS375" s="170"/>
      <c r="HC375" s="170"/>
      <c r="HM375" s="170"/>
      <c r="HW375" s="170"/>
    </row>
    <row r="376" spans="1:231" s="3" customFormat="1" x14ac:dyDescent="0.25">
      <c r="A376" s="170"/>
      <c r="K376" s="170"/>
      <c r="U376" s="170"/>
      <c r="AE376" s="170"/>
      <c r="AO376" s="170"/>
      <c r="AY376" s="170"/>
      <c r="AZ376" s="170"/>
      <c r="BA376" s="170"/>
      <c r="BB376" s="170"/>
      <c r="BC376" s="170"/>
      <c r="BD376" s="170"/>
      <c r="BE376" s="170"/>
      <c r="BF376" s="170"/>
      <c r="BI376" s="170"/>
      <c r="BS376" s="170"/>
      <c r="CC376" s="170"/>
      <c r="CM376" s="170"/>
      <c r="CW376" s="170"/>
      <c r="DG376" s="170"/>
      <c r="DQ376" s="170"/>
      <c r="EA376" s="170"/>
      <c r="EK376" s="170"/>
      <c r="EU376" s="170"/>
      <c r="FE376" s="170"/>
      <c r="FO376" s="170"/>
      <c r="FY376" s="170"/>
      <c r="GI376" s="170"/>
      <c r="GS376" s="170"/>
      <c r="HC376" s="170"/>
      <c r="HM376" s="170"/>
      <c r="HW376" s="170"/>
    </row>
    <row r="377" spans="1:231" s="3" customFormat="1" x14ac:dyDescent="0.25">
      <c r="A377" s="170"/>
      <c r="K377" s="170"/>
      <c r="U377" s="170"/>
      <c r="AE377" s="170"/>
      <c r="AO377" s="170"/>
      <c r="AY377" s="170"/>
      <c r="AZ377" s="170"/>
      <c r="BA377" s="170"/>
      <c r="BB377" s="170"/>
      <c r="BC377" s="170"/>
      <c r="BD377" s="170"/>
      <c r="BE377" s="170"/>
      <c r="BF377" s="170"/>
      <c r="BI377" s="170"/>
      <c r="BS377" s="170"/>
      <c r="CC377" s="170"/>
      <c r="CM377" s="170"/>
      <c r="CW377" s="170"/>
      <c r="DG377" s="170"/>
      <c r="DQ377" s="170"/>
      <c r="EA377" s="170"/>
      <c r="EK377" s="170"/>
      <c r="EU377" s="170"/>
      <c r="FE377" s="170"/>
      <c r="FO377" s="170"/>
      <c r="FY377" s="170"/>
      <c r="GI377" s="170"/>
      <c r="GS377" s="170"/>
      <c r="HC377" s="170"/>
      <c r="HM377" s="170"/>
      <c r="HW377" s="170"/>
    </row>
    <row r="378" spans="1:231" s="3" customFormat="1" x14ac:dyDescent="0.25">
      <c r="A378" s="170"/>
      <c r="K378" s="170"/>
      <c r="U378" s="170"/>
      <c r="AE378" s="170"/>
      <c r="AO378" s="170"/>
      <c r="AY378" s="170"/>
      <c r="AZ378" s="170"/>
      <c r="BA378" s="170"/>
      <c r="BB378" s="170"/>
      <c r="BC378" s="170"/>
      <c r="BD378" s="170"/>
      <c r="BE378" s="170"/>
      <c r="BF378" s="170"/>
      <c r="BI378" s="170"/>
      <c r="BS378" s="170"/>
      <c r="CC378" s="170"/>
      <c r="CM378" s="170"/>
      <c r="CW378" s="170"/>
      <c r="DG378" s="170"/>
      <c r="DQ378" s="170"/>
      <c r="EA378" s="170"/>
      <c r="EK378" s="170"/>
      <c r="EU378" s="170"/>
      <c r="FE378" s="170"/>
      <c r="FO378" s="170"/>
      <c r="FY378" s="170"/>
      <c r="GI378" s="170"/>
      <c r="GS378" s="170"/>
      <c r="HC378" s="170"/>
      <c r="HM378" s="170"/>
      <c r="HW378" s="170"/>
    </row>
    <row r="379" spans="1:231" s="3" customFormat="1" x14ac:dyDescent="0.25">
      <c r="A379" s="170"/>
      <c r="K379" s="170"/>
      <c r="U379" s="170"/>
      <c r="AE379" s="170"/>
      <c r="AO379" s="170"/>
      <c r="AY379" s="170"/>
      <c r="AZ379" s="170"/>
      <c r="BA379" s="170"/>
      <c r="BB379" s="170"/>
      <c r="BC379" s="170"/>
      <c r="BD379" s="170"/>
      <c r="BE379" s="170"/>
      <c r="BF379" s="170"/>
      <c r="BI379" s="170"/>
      <c r="BS379" s="170"/>
      <c r="CC379" s="170"/>
      <c r="CM379" s="170"/>
      <c r="CW379" s="170"/>
      <c r="DG379" s="170"/>
      <c r="DQ379" s="170"/>
      <c r="EA379" s="170"/>
      <c r="EK379" s="170"/>
      <c r="EU379" s="170"/>
      <c r="FE379" s="170"/>
      <c r="FO379" s="170"/>
      <c r="FY379" s="170"/>
      <c r="GI379" s="170"/>
      <c r="GS379" s="170"/>
      <c r="HC379" s="170"/>
      <c r="HM379" s="170"/>
      <c r="HW379" s="170"/>
    </row>
    <row r="380" spans="1:231" s="3" customFormat="1" x14ac:dyDescent="0.25">
      <c r="A380" s="170"/>
      <c r="K380" s="170"/>
      <c r="U380" s="170"/>
      <c r="AE380" s="170"/>
      <c r="AO380" s="170"/>
      <c r="AY380" s="170"/>
      <c r="AZ380" s="170"/>
      <c r="BA380" s="170"/>
      <c r="BB380" s="170"/>
      <c r="BC380" s="170"/>
      <c r="BD380" s="170"/>
      <c r="BE380" s="170"/>
      <c r="BF380" s="170"/>
      <c r="BI380" s="170"/>
      <c r="BS380" s="170"/>
      <c r="CC380" s="170"/>
      <c r="CM380" s="170"/>
      <c r="CW380" s="170"/>
      <c r="DG380" s="170"/>
      <c r="DQ380" s="170"/>
      <c r="EA380" s="170"/>
      <c r="EK380" s="170"/>
      <c r="EU380" s="170"/>
      <c r="FE380" s="170"/>
      <c r="FO380" s="170"/>
      <c r="FY380" s="170"/>
      <c r="GI380" s="170"/>
      <c r="GS380" s="170"/>
      <c r="HC380" s="170"/>
      <c r="HM380" s="170"/>
      <c r="HW380" s="170"/>
    </row>
    <row r="381" spans="1:231" s="3" customFormat="1" x14ac:dyDescent="0.25">
      <c r="A381" s="170"/>
      <c r="K381" s="170"/>
      <c r="U381" s="170"/>
      <c r="AE381" s="170"/>
      <c r="AO381" s="170"/>
      <c r="AY381" s="170"/>
      <c r="AZ381" s="170"/>
      <c r="BA381" s="170"/>
      <c r="BB381" s="170"/>
      <c r="BC381" s="170"/>
      <c r="BD381" s="170"/>
      <c r="BE381" s="170"/>
      <c r="BF381" s="170"/>
      <c r="BI381" s="170"/>
      <c r="BS381" s="170"/>
      <c r="CC381" s="170"/>
      <c r="CM381" s="170"/>
      <c r="CW381" s="170"/>
      <c r="DG381" s="170"/>
      <c r="DQ381" s="170"/>
      <c r="EA381" s="170"/>
      <c r="EK381" s="170"/>
      <c r="EU381" s="170"/>
      <c r="FE381" s="170"/>
      <c r="FO381" s="170"/>
      <c r="FY381" s="170"/>
      <c r="GI381" s="170"/>
      <c r="GS381" s="170"/>
      <c r="HC381" s="170"/>
      <c r="HM381" s="170"/>
      <c r="HW381" s="170"/>
    </row>
    <row r="382" spans="1:231" s="3" customFormat="1" x14ac:dyDescent="0.25">
      <c r="A382" s="170"/>
      <c r="K382" s="170"/>
      <c r="U382" s="170"/>
      <c r="AE382" s="170"/>
      <c r="AO382" s="170"/>
      <c r="AY382" s="170"/>
      <c r="AZ382" s="170"/>
      <c r="BA382" s="170"/>
      <c r="BB382" s="170"/>
      <c r="BC382" s="170"/>
      <c r="BD382" s="170"/>
      <c r="BE382" s="170"/>
      <c r="BF382" s="170"/>
      <c r="BI382" s="170"/>
      <c r="BS382" s="170"/>
      <c r="CC382" s="170"/>
      <c r="CM382" s="170"/>
      <c r="CW382" s="170"/>
      <c r="DG382" s="170"/>
      <c r="DQ382" s="170"/>
      <c r="EA382" s="170"/>
      <c r="EK382" s="170"/>
      <c r="EU382" s="170"/>
      <c r="FE382" s="170"/>
      <c r="FO382" s="170"/>
      <c r="FY382" s="170"/>
      <c r="GI382" s="170"/>
      <c r="GS382" s="170"/>
      <c r="HC382" s="170"/>
      <c r="HM382" s="170"/>
      <c r="HW382" s="170"/>
    </row>
    <row r="383" spans="1:231" s="3" customFormat="1" x14ac:dyDescent="0.25">
      <c r="A383" s="170"/>
      <c r="K383" s="170"/>
      <c r="U383" s="170"/>
      <c r="AE383" s="170"/>
      <c r="AO383" s="170"/>
      <c r="AY383" s="170"/>
      <c r="AZ383" s="170"/>
      <c r="BA383" s="170"/>
      <c r="BB383" s="170"/>
      <c r="BC383" s="170"/>
      <c r="BD383" s="170"/>
      <c r="BE383" s="170"/>
      <c r="BF383" s="170"/>
      <c r="BI383" s="170"/>
      <c r="BS383" s="170"/>
      <c r="CC383" s="170"/>
      <c r="CM383" s="170"/>
      <c r="CW383" s="170"/>
      <c r="DG383" s="170"/>
      <c r="DQ383" s="170"/>
      <c r="EA383" s="170"/>
      <c r="EK383" s="170"/>
      <c r="EU383" s="170"/>
      <c r="FE383" s="170"/>
      <c r="FO383" s="170"/>
      <c r="FY383" s="170"/>
      <c r="GI383" s="170"/>
      <c r="GS383" s="170"/>
      <c r="HC383" s="170"/>
      <c r="HM383" s="170"/>
      <c r="HW383" s="170"/>
    </row>
    <row r="384" spans="1:231" s="3" customFormat="1" x14ac:dyDescent="0.25">
      <c r="A384" s="170"/>
      <c r="K384" s="170"/>
      <c r="U384" s="170"/>
      <c r="AE384" s="170"/>
      <c r="AO384" s="170"/>
      <c r="AY384" s="170"/>
      <c r="AZ384" s="170"/>
      <c r="BA384" s="170"/>
      <c r="BB384" s="170"/>
      <c r="BC384" s="170"/>
      <c r="BD384" s="170"/>
      <c r="BE384" s="170"/>
      <c r="BF384" s="170"/>
      <c r="BI384" s="170"/>
      <c r="BS384" s="170"/>
      <c r="CC384" s="170"/>
      <c r="CM384" s="170"/>
      <c r="CW384" s="170"/>
      <c r="DG384" s="170"/>
      <c r="DQ384" s="170"/>
      <c r="EA384" s="170"/>
      <c r="EK384" s="170"/>
      <c r="EU384" s="170"/>
      <c r="FE384" s="170"/>
      <c r="FO384" s="170"/>
      <c r="FY384" s="170"/>
      <c r="GI384" s="170"/>
      <c r="GS384" s="170"/>
      <c r="HC384" s="170"/>
      <c r="HM384" s="170"/>
      <c r="HW384" s="170"/>
    </row>
    <row r="385" spans="1:231" s="3" customFormat="1" x14ac:dyDescent="0.25">
      <c r="A385" s="170"/>
      <c r="K385" s="170"/>
      <c r="U385" s="170"/>
      <c r="AE385" s="170"/>
      <c r="AO385" s="170"/>
      <c r="AY385" s="170"/>
      <c r="AZ385" s="170"/>
      <c r="BA385" s="170"/>
      <c r="BB385" s="170"/>
      <c r="BC385" s="170"/>
      <c r="BD385" s="170"/>
      <c r="BE385" s="170"/>
      <c r="BF385" s="170"/>
      <c r="BI385" s="170"/>
      <c r="BS385" s="170"/>
      <c r="CC385" s="170"/>
      <c r="CM385" s="170"/>
      <c r="CW385" s="170"/>
      <c r="DG385" s="170"/>
      <c r="DQ385" s="170"/>
      <c r="EA385" s="170"/>
      <c r="EK385" s="170"/>
      <c r="EU385" s="170"/>
      <c r="FE385" s="170"/>
      <c r="FO385" s="170"/>
      <c r="FY385" s="170"/>
      <c r="GI385" s="170"/>
      <c r="GS385" s="170"/>
      <c r="HC385" s="170"/>
      <c r="HM385" s="170"/>
      <c r="HW385" s="170"/>
    </row>
    <row r="386" spans="1:231" s="3" customFormat="1" x14ac:dyDescent="0.25">
      <c r="A386" s="170"/>
      <c r="K386" s="170"/>
      <c r="U386" s="170"/>
      <c r="AE386" s="170"/>
      <c r="AO386" s="170"/>
      <c r="AY386" s="170"/>
      <c r="AZ386" s="170"/>
      <c r="BA386" s="170"/>
      <c r="BB386" s="170"/>
      <c r="BC386" s="170"/>
      <c r="BD386" s="170"/>
      <c r="BE386" s="170"/>
      <c r="BF386" s="170"/>
      <c r="BI386" s="170"/>
      <c r="BS386" s="170"/>
      <c r="CC386" s="170"/>
      <c r="CM386" s="170"/>
      <c r="CW386" s="170"/>
      <c r="DG386" s="170"/>
      <c r="DQ386" s="170"/>
      <c r="EA386" s="170"/>
      <c r="EK386" s="170"/>
      <c r="EU386" s="170"/>
      <c r="FE386" s="170"/>
      <c r="FO386" s="170"/>
      <c r="FY386" s="170"/>
      <c r="GI386" s="170"/>
      <c r="GS386" s="170"/>
      <c r="HC386" s="170"/>
      <c r="HM386" s="170"/>
      <c r="HW386" s="170"/>
    </row>
    <row r="387" spans="1:231" s="3" customFormat="1" x14ac:dyDescent="0.25">
      <c r="A387" s="170"/>
      <c r="K387" s="170"/>
      <c r="U387" s="170"/>
      <c r="AE387" s="170"/>
      <c r="AO387" s="170"/>
      <c r="AY387" s="170"/>
      <c r="AZ387" s="170"/>
      <c r="BA387" s="170"/>
      <c r="BB387" s="170"/>
      <c r="BC387" s="170"/>
      <c r="BD387" s="170"/>
      <c r="BE387" s="170"/>
      <c r="BF387" s="170"/>
      <c r="BI387" s="170"/>
      <c r="BS387" s="170"/>
      <c r="CC387" s="170"/>
      <c r="CM387" s="170"/>
      <c r="CW387" s="170"/>
      <c r="DG387" s="170"/>
      <c r="DQ387" s="170"/>
      <c r="EA387" s="170"/>
      <c r="EK387" s="170"/>
      <c r="EU387" s="170"/>
      <c r="FE387" s="170"/>
      <c r="FO387" s="170"/>
      <c r="FY387" s="170"/>
      <c r="GI387" s="170"/>
      <c r="GS387" s="170"/>
      <c r="HC387" s="170"/>
      <c r="HM387" s="170"/>
      <c r="HW387" s="170"/>
    </row>
    <row r="388" spans="1:231" s="3" customFormat="1" x14ac:dyDescent="0.25">
      <c r="A388" s="170"/>
      <c r="K388" s="170"/>
      <c r="U388" s="170"/>
      <c r="AE388" s="170"/>
      <c r="AO388" s="170"/>
      <c r="AY388" s="170"/>
      <c r="AZ388" s="170"/>
      <c r="BA388" s="170"/>
      <c r="BB388" s="170"/>
      <c r="BC388" s="170"/>
      <c r="BD388" s="170"/>
      <c r="BE388" s="170"/>
      <c r="BF388" s="170"/>
      <c r="BI388" s="170"/>
      <c r="BS388" s="170"/>
      <c r="CC388" s="170"/>
      <c r="CM388" s="170"/>
      <c r="CW388" s="170"/>
      <c r="DG388" s="170"/>
      <c r="DQ388" s="170"/>
      <c r="EA388" s="170"/>
      <c r="EK388" s="170"/>
      <c r="EU388" s="170"/>
      <c r="FE388" s="170"/>
      <c r="FO388" s="170"/>
      <c r="FY388" s="170"/>
      <c r="GI388" s="170"/>
      <c r="GS388" s="170"/>
      <c r="HC388" s="170"/>
      <c r="HM388" s="170"/>
      <c r="HW388" s="170"/>
    </row>
    <row r="389" spans="1:231" s="3" customFormat="1" x14ac:dyDescent="0.25">
      <c r="A389" s="170"/>
      <c r="K389" s="170"/>
      <c r="U389" s="170"/>
      <c r="AE389" s="170"/>
      <c r="AO389" s="170"/>
      <c r="AY389" s="170"/>
      <c r="AZ389" s="170"/>
      <c r="BA389" s="170"/>
      <c r="BB389" s="170"/>
      <c r="BC389" s="170"/>
      <c r="BD389" s="170"/>
      <c r="BE389" s="170"/>
      <c r="BF389" s="170"/>
      <c r="BI389" s="170"/>
      <c r="BS389" s="170"/>
      <c r="CC389" s="170"/>
      <c r="CM389" s="170"/>
      <c r="CW389" s="170"/>
      <c r="DG389" s="170"/>
      <c r="DQ389" s="170"/>
      <c r="EA389" s="170"/>
      <c r="EK389" s="170"/>
      <c r="EU389" s="170"/>
      <c r="FE389" s="170"/>
      <c r="FO389" s="170"/>
      <c r="FY389" s="170"/>
      <c r="GI389" s="170"/>
      <c r="GS389" s="170"/>
      <c r="HC389" s="170"/>
      <c r="HM389" s="170"/>
      <c r="HW389" s="170"/>
    </row>
    <row r="390" spans="1:231" s="3" customFormat="1" x14ac:dyDescent="0.25">
      <c r="A390" s="170"/>
      <c r="K390" s="170"/>
      <c r="U390" s="170"/>
      <c r="AE390" s="170"/>
      <c r="AO390" s="170"/>
      <c r="AY390" s="170"/>
      <c r="AZ390" s="170"/>
      <c r="BA390" s="170"/>
      <c r="BB390" s="170"/>
      <c r="BC390" s="170"/>
      <c r="BD390" s="170"/>
      <c r="BE390" s="170"/>
      <c r="BF390" s="170"/>
      <c r="BI390" s="170"/>
      <c r="BS390" s="170"/>
      <c r="CC390" s="170"/>
      <c r="CM390" s="170"/>
      <c r="CW390" s="170"/>
      <c r="DG390" s="170"/>
      <c r="DQ390" s="170"/>
      <c r="EA390" s="170"/>
      <c r="EK390" s="170"/>
      <c r="EU390" s="170"/>
      <c r="FE390" s="170"/>
      <c r="FO390" s="170"/>
      <c r="FY390" s="170"/>
      <c r="GI390" s="170"/>
      <c r="GS390" s="170"/>
      <c r="HC390" s="170"/>
      <c r="HM390" s="170"/>
      <c r="HW390" s="170"/>
    </row>
    <row r="391" spans="1:231" s="3" customFormat="1" x14ac:dyDescent="0.25">
      <c r="A391" s="170"/>
      <c r="K391" s="170"/>
      <c r="U391" s="170"/>
      <c r="AE391" s="170"/>
      <c r="AO391" s="170"/>
      <c r="AY391" s="170"/>
      <c r="AZ391" s="170"/>
      <c r="BA391" s="170"/>
      <c r="BB391" s="170"/>
      <c r="BC391" s="170"/>
      <c r="BD391" s="170"/>
      <c r="BE391" s="170"/>
      <c r="BF391" s="170"/>
      <c r="BI391" s="170"/>
      <c r="BS391" s="170"/>
      <c r="CC391" s="170"/>
      <c r="CM391" s="170"/>
      <c r="CW391" s="170"/>
      <c r="DG391" s="170"/>
      <c r="DQ391" s="170"/>
      <c r="EA391" s="170"/>
      <c r="EK391" s="170"/>
      <c r="EU391" s="170"/>
      <c r="FE391" s="170"/>
      <c r="FO391" s="170"/>
      <c r="FY391" s="170"/>
      <c r="GI391" s="170"/>
      <c r="GS391" s="170"/>
      <c r="HC391" s="170"/>
      <c r="HM391" s="170"/>
      <c r="HW391" s="170"/>
    </row>
    <row r="392" spans="1:231" s="3" customFormat="1" x14ac:dyDescent="0.25">
      <c r="A392" s="170"/>
      <c r="K392" s="170"/>
      <c r="U392" s="170"/>
      <c r="AE392" s="170"/>
      <c r="AO392" s="170"/>
      <c r="AY392" s="170"/>
      <c r="AZ392" s="170"/>
      <c r="BA392" s="170"/>
      <c r="BB392" s="170"/>
      <c r="BC392" s="170"/>
      <c r="BD392" s="170"/>
      <c r="BE392" s="170"/>
      <c r="BF392" s="170"/>
      <c r="BI392" s="170"/>
      <c r="BS392" s="170"/>
      <c r="CC392" s="170"/>
      <c r="CM392" s="170"/>
      <c r="CW392" s="170"/>
      <c r="DG392" s="170"/>
      <c r="DQ392" s="170"/>
      <c r="EA392" s="170"/>
      <c r="EK392" s="170"/>
      <c r="EU392" s="170"/>
      <c r="FE392" s="170"/>
      <c r="FO392" s="170"/>
      <c r="FY392" s="170"/>
      <c r="GI392" s="170"/>
      <c r="GS392" s="170"/>
      <c r="HC392" s="170"/>
      <c r="HM392" s="170"/>
      <c r="HW392" s="170"/>
    </row>
    <row r="393" spans="1:231" s="3" customFormat="1" x14ac:dyDescent="0.25">
      <c r="A393" s="170"/>
      <c r="K393" s="170"/>
      <c r="U393" s="170"/>
      <c r="AE393" s="170"/>
      <c r="AO393" s="170"/>
      <c r="AY393" s="170"/>
      <c r="AZ393" s="170"/>
      <c r="BA393" s="170"/>
      <c r="BB393" s="170"/>
      <c r="BC393" s="170"/>
      <c r="BD393" s="170"/>
      <c r="BE393" s="170"/>
      <c r="BF393" s="170"/>
      <c r="BI393" s="170"/>
      <c r="BS393" s="170"/>
      <c r="CC393" s="170"/>
      <c r="CM393" s="170"/>
      <c r="CW393" s="170"/>
      <c r="DG393" s="170"/>
      <c r="DQ393" s="170"/>
      <c r="EA393" s="170"/>
      <c r="EK393" s="170"/>
      <c r="EU393" s="170"/>
      <c r="FE393" s="170"/>
      <c r="FO393" s="170"/>
      <c r="FY393" s="170"/>
      <c r="GI393" s="170"/>
      <c r="GS393" s="170"/>
      <c r="HC393" s="170"/>
      <c r="HM393" s="170"/>
      <c r="HW393" s="170"/>
    </row>
    <row r="394" spans="1:231" s="3" customFormat="1" x14ac:dyDescent="0.25">
      <c r="A394" s="170"/>
      <c r="K394" s="170"/>
      <c r="U394" s="170"/>
      <c r="AE394" s="170"/>
      <c r="AO394" s="170"/>
      <c r="AY394" s="170"/>
      <c r="AZ394" s="170"/>
      <c r="BA394" s="170"/>
      <c r="BB394" s="170"/>
      <c r="BC394" s="170"/>
      <c r="BD394" s="170"/>
      <c r="BE394" s="170"/>
      <c r="BF394" s="170"/>
      <c r="BI394" s="170"/>
      <c r="BS394" s="170"/>
      <c r="CC394" s="170"/>
      <c r="CM394" s="170"/>
      <c r="CW394" s="170"/>
      <c r="DG394" s="170"/>
      <c r="DQ394" s="170"/>
      <c r="EA394" s="170"/>
      <c r="EK394" s="170"/>
      <c r="EU394" s="170"/>
      <c r="FE394" s="170"/>
      <c r="FO394" s="170"/>
      <c r="FY394" s="170"/>
      <c r="GI394" s="170"/>
      <c r="GS394" s="170"/>
      <c r="HC394" s="170"/>
      <c r="HM394" s="170"/>
      <c r="HW394" s="170"/>
    </row>
    <row r="395" spans="1:231" s="3" customFormat="1" x14ac:dyDescent="0.25">
      <c r="A395" s="170"/>
      <c r="K395" s="170"/>
      <c r="U395" s="170"/>
      <c r="AE395" s="170"/>
      <c r="AO395" s="170"/>
      <c r="AY395" s="170"/>
      <c r="AZ395" s="170"/>
      <c r="BA395" s="170"/>
      <c r="BB395" s="170"/>
      <c r="BC395" s="170"/>
      <c r="BD395" s="170"/>
      <c r="BE395" s="170"/>
      <c r="BF395" s="170"/>
      <c r="BI395" s="170"/>
      <c r="BS395" s="170"/>
      <c r="CC395" s="170"/>
      <c r="CM395" s="170"/>
      <c r="CW395" s="170"/>
      <c r="DG395" s="170"/>
      <c r="DQ395" s="170"/>
      <c r="EA395" s="170"/>
      <c r="EK395" s="170"/>
      <c r="EU395" s="170"/>
      <c r="FE395" s="170"/>
      <c r="FO395" s="170"/>
      <c r="FY395" s="170"/>
      <c r="GI395" s="170"/>
      <c r="GS395" s="170"/>
      <c r="HC395" s="170"/>
      <c r="HM395" s="170"/>
      <c r="HW395" s="170"/>
    </row>
    <row r="396" spans="1:231" s="3" customFormat="1" x14ac:dyDescent="0.25">
      <c r="A396" s="170"/>
      <c r="K396" s="170"/>
      <c r="U396" s="170"/>
      <c r="AE396" s="170"/>
      <c r="AO396" s="170"/>
      <c r="AY396" s="170"/>
      <c r="AZ396" s="170"/>
      <c r="BA396" s="170"/>
      <c r="BB396" s="170"/>
      <c r="BC396" s="170"/>
      <c r="BD396" s="170"/>
      <c r="BE396" s="170"/>
      <c r="BF396" s="170"/>
      <c r="BI396" s="170"/>
      <c r="BS396" s="170"/>
      <c r="CC396" s="170"/>
      <c r="CM396" s="170"/>
      <c r="CW396" s="170"/>
      <c r="DG396" s="170"/>
      <c r="DQ396" s="170"/>
      <c r="EA396" s="170"/>
      <c r="EK396" s="170"/>
      <c r="EU396" s="170"/>
      <c r="FE396" s="170"/>
      <c r="FO396" s="170"/>
      <c r="FY396" s="170"/>
      <c r="GI396" s="170"/>
      <c r="GS396" s="170"/>
      <c r="HC396" s="170"/>
      <c r="HM396" s="170"/>
      <c r="HW396" s="170"/>
    </row>
    <row r="397" spans="1:231" s="3" customFormat="1" x14ac:dyDescent="0.25">
      <c r="A397" s="170"/>
      <c r="K397" s="170"/>
      <c r="U397" s="170"/>
      <c r="AE397" s="170"/>
      <c r="AO397" s="170"/>
      <c r="AY397" s="170"/>
      <c r="AZ397" s="170"/>
      <c r="BA397" s="170"/>
      <c r="BB397" s="170"/>
      <c r="BC397" s="170"/>
      <c r="BD397" s="170"/>
      <c r="BE397" s="170"/>
      <c r="BF397" s="170"/>
      <c r="BI397" s="170"/>
      <c r="BS397" s="170"/>
      <c r="CC397" s="170"/>
      <c r="CM397" s="170"/>
      <c r="CW397" s="170"/>
      <c r="DG397" s="170"/>
      <c r="DQ397" s="170"/>
      <c r="EA397" s="170"/>
      <c r="EK397" s="170"/>
      <c r="EU397" s="170"/>
      <c r="FE397" s="170"/>
      <c r="FO397" s="170"/>
      <c r="FY397" s="170"/>
      <c r="GI397" s="170"/>
      <c r="GS397" s="170"/>
      <c r="HC397" s="170"/>
      <c r="HM397" s="170"/>
      <c r="HW397" s="170"/>
    </row>
    <row r="398" spans="1:231" s="3" customFormat="1" x14ac:dyDescent="0.25">
      <c r="A398" s="170"/>
      <c r="K398" s="170"/>
      <c r="U398" s="170"/>
      <c r="AE398" s="170"/>
      <c r="AO398" s="170"/>
      <c r="AY398" s="170"/>
      <c r="AZ398" s="170"/>
      <c r="BA398" s="170"/>
      <c r="BB398" s="170"/>
      <c r="BC398" s="170"/>
      <c r="BD398" s="170"/>
      <c r="BE398" s="170"/>
      <c r="BF398" s="170"/>
      <c r="BI398" s="170"/>
      <c r="BS398" s="170"/>
      <c r="CC398" s="170"/>
      <c r="CM398" s="170"/>
      <c r="CW398" s="170"/>
      <c r="DG398" s="170"/>
      <c r="DQ398" s="170"/>
      <c r="EA398" s="170"/>
      <c r="EK398" s="170"/>
      <c r="EU398" s="170"/>
      <c r="FE398" s="170"/>
      <c r="FO398" s="170"/>
      <c r="FY398" s="170"/>
      <c r="GI398" s="170"/>
      <c r="GS398" s="170"/>
      <c r="HC398" s="170"/>
      <c r="HM398" s="170"/>
      <c r="HW398" s="170"/>
    </row>
    <row r="399" spans="1:231" s="3" customFormat="1" x14ac:dyDescent="0.25">
      <c r="A399" s="170"/>
      <c r="K399" s="170"/>
      <c r="U399" s="170"/>
      <c r="AE399" s="170"/>
      <c r="AO399" s="170"/>
      <c r="AY399" s="170"/>
      <c r="AZ399" s="170"/>
      <c r="BA399" s="170"/>
      <c r="BB399" s="170"/>
      <c r="BC399" s="170"/>
      <c r="BD399" s="170"/>
      <c r="BE399" s="170"/>
      <c r="BF399" s="170"/>
      <c r="BI399" s="170"/>
      <c r="BS399" s="170"/>
      <c r="CC399" s="170"/>
      <c r="CM399" s="170"/>
      <c r="CW399" s="170"/>
      <c r="DG399" s="170"/>
      <c r="DQ399" s="170"/>
      <c r="EA399" s="170"/>
      <c r="EK399" s="170"/>
      <c r="EU399" s="170"/>
      <c r="FE399" s="170"/>
      <c r="FO399" s="170"/>
      <c r="FY399" s="170"/>
      <c r="GI399" s="170"/>
      <c r="GS399" s="170"/>
      <c r="HC399" s="170"/>
      <c r="HM399" s="170"/>
      <c r="HW399" s="170"/>
    </row>
    <row r="400" spans="1:231" s="3" customFormat="1" x14ac:dyDescent="0.25">
      <c r="A400" s="170"/>
      <c r="K400" s="170"/>
      <c r="U400" s="170"/>
      <c r="AE400" s="170"/>
      <c r="AO400" s="170"/>
      <c r="AY400" s="170"/>
      <c r="AZ400" s="170"/>
      <c r="BA400" s="170"/>
      <c r="BB400" s="170"/>
      <c r="BC400" s="170"/>
      <c r="BD400" s="170"/>
      <c r="BE400" s="170"/>
      <c r="BF400" s="170"/>
      <c r="BI400" s="170"/>
      <c r="BS400" s="170"/>
      <c r="CC400" s="170"/>
      <c r="CM400" s="170"/>
      <c r="CW400" s="170"/>
      <c r="DG400" s="170"/>
      <c r="DQ400" s="170"/>
      <c r="EA400" s="170"/>
      <c r="EK400" s="170"/>
      <c r="EU400" s="170"/>
      <c r="FE400" s="170"/>
      <c r="FO400" s="170"/>
      <c r="FY400" s="170"/>
      <c r="GI400" s="170"/>
      <c r="GS400" s="170"/>
      <c r="HC400" s="170"/>
      <c r="HM400" s="170"/>
      <c r="HW400" s="170"/>
    </row>
    <row r="401" spans="1:231" s="3" customFormat="1" x14ac:dyDescent="0.25">
      <c r="A401" s="170"/>
      <c r="K401" s="170"/>
      <c r="U401" s="170"/>
      <c r="AE401" s="170"/>
      <c r="AO401" s="170"/>
      <c r="AY401" s="170"/>
      <c r="AZ401" s="170"/>
      <c r="BA401" s="170"/>
      <c r="BB401" s="170"/>
      <c r="BC401" s="170"/>
      <c r="BD401" s="170"/>
      <c r="BE401" s="170"/>
      <c r="BF401" s="170"/>
      <c r="BI401" s="170"/>
      <c r="BS401" s="170"/>
      <c r="CC401" s="170"/>
      <c r="CM401" s="170"/>
      <c r="CW401" s="170"/>
      <c r="DG401" s="170"/>
      <c r="DQ401" s="170"/>
      <c r="EA401" s="170"/>
      <c r="EK401" s="170"/>
      <c r="EU401" s="170"/>
      <c r="FE401" s="170"/>
      <c r="FO401" s="170"/>
      <c r="FY401" s="170"/>
      <c r="GI401" s="170"/>
      <c r="GS401" s="170"/>
      <c r="HC401" s="170"/>
      <c r="HM401" s="170"/>
      <c r="HW401" s="170"/>
    </row>
    <row r="402" spans="1:231" s="3" customFormat="1" x14ac:dyDescent="0.25">
      <c r="A402" s="170"/>
      <c r="K402" s="170"/>
      <c r="U402" s="170"/>
      <c r="AE402" s="170"/>
      <c r="AO402" s="170"/>
      <c r="AY402" s="170"/>
      <c r="AZ402" s="170"/>
      <c r="BA402" s="170"/>
      <c r="BB402" s="170"/>
      <c r="BC402" s="170"/>
      <c r="BD402" s="170"/>
      <c r="BE402" s="170"/>
      <c r="BF402" s="170"/>
      <c r="BI402" s="170"/>
      <c r="BS402" s="170"/>
      <c r="CC402" s="170"/>
      <c r="CM402" s="170"/>
      <c r="CW402" s="170"/>
      <c r="DG402" s="170"/>
      <c r="DQ402" s="170"/>
      <c r="EA402" s="170"/>
      <c r="EK402" s="170"/>
      <c r="EU402" s="170"/>
      <c r="FE402" s="170"/>
      <c r="FO402" s="170"/>
      <c r="FY402" s="170"/>
      <c r="GI402" s="170"/>
      <c r="GS402" s="170"/>
      <c r="HC402" s="170"/>
      <c r="HM402" s="170"/>
      <c r="HW402" s="170"/>
    </row>
    <row r="403" spans="1:231" s="3" customFormat="1" x14ac:dyDescent="0.25">
      <c r="A403" s="170"/>
      <c r="K403" s="170"/>
      <c r="U403" s="170"/>
      <c r="AE403" s="170"/>
      <c r="AO403" s="170"/>
      <c r="AY403" s="170"/>
      <c r="AZ403" s="170"/>
      <c r="BA403" s="170"/>
      <c r="BB403" s="170"/>
      <c r="BC403" s="170"/>
      <c r="BD403" s="170"/>
      <c r="BE403" s="170"/>
      <c r="BF403" s="170"/>
      <c r="BI403" s="170"/>
      <c r="BS403" s="170"/>
      <c r="CC403" s="170"/>
      <c r="CM403" s="170"/>
      <c r="CW403" s="170"/>
      <c r="DG403" s="170"/>
      <c r="DQ403" s="170"/>
      <c r="EA403" s="170"/>
      <c r="EK403" s="170"/>
      <c r="EU403" s="170"/>
      <c r="FE403" s="170"/>
      <c r="FO403" s="170"/>
      <c r="FY403" s="170"/>
      <c r="GI403" s="170"/>
      <c r="GS403" s="170"/>
      <c r="HC403" s="170"/>
      <c r="HM403" s="170"/>
      <c r="HW403" s="170"/>
    </row>
    <row r="404" spans="1:231" s="3" customFormat="1" x14ac:dyDescent="0.25">
      <c r="A404" s="170"/>
      <c r="K404" s="170"/>
      <c r="U404" s="170"/>
      <c r="AE404" s="170"/>
      <c r="AO404" s="170"/>
      <c r="AY404" s="170"/>
      <c r="AZ404" s="170"/>
      <c r="BA404" s="170"/>
      <c r="BB404" s="170"/>
      <c r="BC404" s="170"/>
      <c r="BD404" s="170"/>
      <c r="BE404" s="170"/>
      <c r="BF404" s="170"/>
      <c r="BI404" s="170"/>
      <c r="BS404" s="170"/>
      <c r="CC404" s="170"/>
      <c r="CM404" s="170"/>
      <c r="CW404" s="170"/>
      <c r="DG404" s="170"/>
      <c r="DQ404" s="170"/>
      <c r="EA404" s="170"/>
      <c r="EK404" s="170"/>
      <c r="EU404" s="170"/>
      <c r="FE404" s="170"/>
      <c r="FO404" s="170"/>
      <c r="FY404" s="170"/>
      <c r="GI404" s="170"/>
      <c r="GS404" s="170"/>
      <c r="HC404" s="170"/>
      <c r="HM404" s="170"/>
      <c r="HW404" s="170"/>
    </row>
    <row r="405" spans="1:231" s="3" customFormat="1" x14ac:dyDescent="0.25">
      <c r="A405" s="170"/>
      <c r="K405" s="170"/>
      <c r="U405" s="170"/>
      <c r="AE405" s="170"/>
      <c r="AO405" s="170"/>
      <c r="AY405" s="170"/>
      <c r="AZ405" s="170"/>
      <c r="BA405" s="170"/>
      <c r="BB405" s="170"/>
      <c r="BC405" s="170"/>
      <c r="BD405" s="170"/>
      <c r="BE405" s="170"/>
      <c r="BF405" s="170"/>
      <c r="BI405" s="170"/>
      <c r="BS405" s="170"/>
      <c r="CC405" s="170"/>
      <c r="CM405" s="170"/>
      <c r="CW405" s="170"/>
      <c r="DG405" s="170"/>
      <c r="DQ405" s="170"/>
      <c r="EA405" s="170"/>
      <c r="EK405" s="170"/>
      <c r="EU405" s="170"/>
      <c r="FE405" s="170"/>
      <c r="FO405" s="170"/>
      <c r="FY405" s="170"/>
      <c r="GI405" s="170"/>
      <c r="GS405" s="170"/>
      <c r="HC405" s="170"/>
      <c r="HM405" s="170"/>
      <c r="HW405" s="170"/>
    </row>
    <row r="406" spans="1:231" s="3" customFormat="1" x14ac:dyDescent="0.25">
      <c r="A406" s="170"/>
      <c r="K406" s="170"/>
      <c r="U406" s="170"/>
      <c r="AE406" s="170"/>
      <c r="AO406" s="170"/>
      <c r="AY406" s="170"/>
      <c r="AZ406" s="170"/>
      <c r="BA406" s="170"/>
      <c r="BB406" s="170"/>
      <c r="BC406" s="170"/>
      <c r="BD406" s="170"/>
      <c r="BE406" s="170"/>
      <c r="BF406" s="170"/>
      <c r="BI406" s="170"/>
      <c r="BS406" s="170"/>
      <c r="CC406" s="170"/>
      <c r="CM406" s="170"/>
      <c r="CW406" s="170"/>
      <c r="DG406" s="170"/>
      <c r="DQ406" s="170"/>
      <c r="EA406" s="170"/>
      <c r="EK406" s="170"/>
      <c r="EU406" s="170"/>
      <c r="FE406" s="170"/>
      <c r="FO406" s="170"/>
      <c r="FY406" s="170"/>
      <c r="GI406" s="170"/>
      <c r="GS406" s="170"/>
      <c r="HC406" s="170"/>
      <c r="HM406" s="170"/>
      <c r="HW406" s="170"/>
    </row>
    <row r="407" spans="1:231" s="3" customFormat="1" x14ac:dyDescent="0.25">
      <c r="A407" s="170"/>
      <c r="K407" s="170"/>
      <c r="U407" s="170"/>
      <c r="AE407" s="170"/>
      <c r="AO407" s="170"/>
      <c r="AY407" s="170"/>
      <c r="AZ407" s="170"/>
      <c r="BA407" s="170"/>
      <c r="BB407" s="170"/>
      <c r="BC407" s="170"/>
      <c r="BD407" s="170"/>
      <c r="BE407" s="170"/>
      <c r="BF407" s="170"/>
      <c r="BI407" s="170"/>
      <c r="BS407" s="170"/>
      <c r="CC407" s="170"/>
      <c r="CM407" s="170"/>
      <c r="CW407" s="170"/>
      <c r="DG407" s="170"/>
      <c r="DQ407" s="170"/>
      <c r="EA407" s="170"/>
      <c r="EK407" s="170"/>
      <c r="EU407" s="170"/>
      <c r="FE407" s="170"/>
      <c r="FO407" s="170"/>
      <c r="FY407" s="170"/>
      <c r="GI407" s="170"/>
      <c r="GS407" s="170"/>
      <c r="HC407" s="170"/>
      <c r="HM407" s="170"/>
      <c r="HW407" s="170"/>
    </row>
    <row r="408" spans="1:231" s="3" customFormat="1" x14ac:dyDescent="0.25">
      <c r="A408" s="170"/>
      <c r="K408" s="170"/>
      <c r="U408" s="170"/>
      <c r="AE408" s="170"/>
      <c r="AO408" s="170"/>
      <c r="AY408" s="170"/>
      <c r="AZ408" s="170"/>
      <c r="BA408" s="170"/>
      <c r="BB408" s="170"/>
      <c r="BC408" s="170"/>
      <c r="BD408" s="170"/>
      <c r="BE408" s="170"/>
      <c r="BF408" s="170"/>
      <c r="BI408" s="170"/>
      <c r="BS408" s="170"/>
      <c r="CC408" s="170"/>
      <c r="CM408" s="170"/>
      <c r="CW408" s="170"/>
      <c r="DG408" s="170"/>
      <c r="DQ408" s="170"/>
      <c r="EA408" s="170"/>
      <c r="EK408" s="170"/>
      <c r="EU408" s="170"/>
      <c r="FE408" s="170"/>
      <c r="FO408" s="170"/>
      <c r="FY408" s="170"/>
      <c r="GI408" s="170"/>
      <c r="GS408" s="170"/>
      <c r="HC408" s="170"/>
      <c r="HM408" s="170"/>
      <c r="HW408" s="170"/>
    </row>
    <row r="409" spans="1:231" s="3" customFormat="1" x14ac:dyDescent="0.25">
      <c r="A409" s="170"/>
      <c r="K409" s="170"/>
      <c r="U409" s="170"/>
      <c r="AE409" s="170"/>
      <c r="AO409" s="170"/>
      <c r="AY409" s="170"/>
      <c r="AZ409" s="170"/>
      <c r="BA409" s="170"/>
      <c r="BB409" s="170"/>
      <c r="BC409" s="170"/>
      <c r="BD409" s="170"/>
      <c r="BE409" s="170"/>
      <c r="BF409" s="170"/>
      <c r="BI409" s="170"/>
      <c r="BS409" s="170"/>
      <c r="CC409" s="170"/>
      <c r="CM409" s="170"/>
      <c r="CW409" s="170"/>
      <c r="DG409" s="170"/>
      <c r="DQ409" s="170"/>
      <c r="EA409" s="170"/>
      <c r="EK409" s="170"/>
      <c r="EU409" s="170"/>
      <c r="FE409" s="170"/>
      <c r="FO409" s="170"/>
      <c r="FY409" s="170"/>
      <c r="GI409" s="170"/>
      <c r="GS409" s="170"/>
      <c r="HC409" s="170"/>
      <c r="HM409" s="170"/>
      <c r="HW409" s="170"/>
    </row>
    <row r="410" spans="1:231" s="3" customFormat="1" x14ac:dyDescent="0.25">
      <c r="A410" s="170"/>
      <c r="K410" s="170"/>
      <c r="U410" s="170"/>
      <c r="AE410" s="170"/>
      <c r="AO410" s="170"/>
      <c r="AY410" s="170"/>
      <c r="AZ410" s="170"/>
      <c r="BA410" s="170"/>
      <c r="BB410" s="170"/>
      <c r="BC410" s="170"/>
      <c r="BD410" s="170"/>
      <c r="BE410" s="170"/>
      <c r="BF410" s="170"/>
      <c r="BI410" s="170"/>
      <c r="BS410" s="170"/>
      <c r="CC410" s="170"/>
      <c r="CM410" s="170"/>
      <c r="CW410" s="170"/>
      <c r="DG410" s="170"/>
      <c r="DQ410" s="170"/>
      <c r="EA410" s="170"/>
      <c r="EK410" s="170"/>
      <c r="EU410" s="170"/>
      <c r="FE410" s="170"/>
      <c r="FO410" s="170"/>
      <c r="FY410" s="170"/>
      <c r="GI410" s="170"/>
      <c r="GS410" s="170"/>
      <c r="HC410" s="170"/>
      <c r="HM410" s="170"/>
      <c r="HW410" s="170"/>
    </row>
    <row r="411" spans="1:231" s="3" customFormat="1" x14ac:dyDescent="0.25">
      <c r="A411" s="170"/>
      <c r="K411" s="170"/>
      <c r="U411" s="170"/>
      <c r="AE411" s="170"/>
      <c r="AO411" s="170"/>
      <c r="AY411" s="170"/>
      <c r="AZ411" s="170"/>
      <c r="BA411" s="170"/>
      <c r="BB411" s="170"/>
      <c r="BC411" s="170"/>
      <c r="BD411" s="170"/>
      <c r="BE411" s="170"/>
      <c r="BF411" s="170"/>
      <c r="BI411" s="170"/>
      <c r="BS411" s="170"/>
      <c r="CC411" s="170"/>
      <c r="CM411" s="170"/>
      <c r="CW411" s="170"/>
      <c r="DG411" s="170"/>
      <c r="DQ411" s="170"/>
      <c r="EA411" s="170"/>
      <c r="EK411" s="170"/>
      <c r="EU411" s="170"/>
      <c r="FE411" s="170"/>
      <c r="FO411" s="170"/>
      <c r="FY411" s="170"/>
      <c r="GI411" s="170"/>
      <c r="GS411" s="170"/>
      <c r="HC411" s="170"/>
      <c r="HM411" s="170"/>
      <c r="HW411" s="170"/>
    </row>
    <row r="412" spans="1:231" s="3" customFormat="1" x14ac:dyDescent="0.25">
      <c r="A412" s="170"/>
      <c r="K412" s="170"/>
      <c r="U412" s="170"/>
      <c r="AE412" s="170"/>
      <c r="AO412" s="170"/>
      <c r="AY412" s="170"/>
      <c r="AZ412" s="170"/>
      <c r="BA412" s="170"/>
      <c r="BB412" s="170"/>
      <c r="BC412" s="170"/>
      <c r="BD412" s="170"/>
      <c r="BE412" s="170"/>
      <c r="BF412" s="170"/>
      <c r="BI412" s="170"/>
      <c r="BS412" s="170"/>
      <c r="CC412" s="170"/>
      <c r="CM412" s="170"/>
      <c r="CW412" s="170"/>
      <c r="DG412" s="170"/>
      <c r="DQ412" s="170"/>
      <c r="EA412" s="170"/>
      <c r="EK412" s="170"/>
      <c r="EU412" s="170"/>
      <c r="FE412" s="170"/>
      <c r="FO412" s="170"/>
      <c r="FY412" s="170"/>
      <c r="GI412" s="170"/>
      <c r="GS412" s="170"/>
      <c r="HC412" s="170"/>
      <c r="HM412" s="170"/>
      <c r="HW412" s="170"/>
    </row>
    <row r="413" spans="1:231" s="3" customFormat="1" x14ac:dyDescent="0.25">
      <c r="A413" s="170"/>
      <c r="K413" s="170"/>
      <c r="U413" s="170"/>
      <c r="AE413" s="170"/>
      <c r="AO413" s="170"/>
      <c r="AY413" s="170"/>
      <c r="AZ413" s="170"/>
      <c r="BA413" s="170"/>
      <c r="BB413" s="170"/>
      <c r="BC413" s="170"/>
      <c r="BD413" s="170"/>
      <c r="BE413" s="170"/>
      <c r="BF413" s="170"/>
      <c r="BI413" s="170"/>
      <c r="BS413" s="170"/>
      <c r="CC413" s="170"/>
      <c r="CM413" s="170"/>
      <c r="CW413" s="170"/>
      <c r="DG413" s="170"/>
      <c r="DQ413" s="170"/>
      <c r="EA413" s="170"/>
      <c r="EK413" s="170"/>
      <c r="EU413" s="170"/>
      <c r="FE413" s="170"/>
      <c r="FO413" s="170"/>
      <c r="FY413" s="170"/>
      <c r="GI413" s="170"/>
      <c r="GS413" s="170"/>
      <c r="HC413" s="170"/>
      <c r="HM413" s="170"/>
      <c r="HW413" s="170"/>
    </row>
    <row r="414" spans="1:231" s="3" customFormat="1" x14ac:dyDescent="0.25">
      <c r="A414" s="170"/>
      <c r="K414" s="170"/>
      <c r="U414" s="170"/>
      <c r="AE414" s="170"/>
      <c r="AO414" s="170"/>
      <c r="AY414" s="170"/>
      <c r="AZ414" s="170"/>
      <c r="BA414" s="170"/>
      <c r="BB414" s="170"/>
      <c r="BC414" s="170"/>
      <c r="BD414" s="170"/>
      <c r="BE414" s="170"/>
      <c r="BF414" s="170"/>
      <c r="BI414" s="170"/>
      <c r="BS414" s="170"/>
      <c r="CC414" s="170"/>
      <c r="CM414" s="170"/>
      <c r="CW414" s="170"/>
      <c r="DG414" s="170"/>
      <c r="DQ414" s="170"/>
      <c r="EA414" s="170"/>
      <c r="EK414" s="170"/>
      <c r="EU414" s="170"/>
      <c r="FE414" s="170"/>
      <c r="FO414" s="170"/>
      <c r="FY414" s="170"/>
      <c r="GI414" s="170"/>
      <c r="GS414" s="170"/>
      <c r="HC414" s="170"/>
      <c r="HM414" s="170"/>
      <c r="HW414" s="170"/>
    </row>
    <row r="415" spans="1:231" s="3" customFormat="1" x14ac:dyDescent="0.25">
      <c r="A415" s="170"/>
      <c r="K415" s="170"/>
      <c r="U415" s="170"/>
      <c r="AE415" s="170"/>
      <c r="AO415" s="170"/>
      <c r="AY415" s="170"/>
      <c r="AZ415" s="170"/>
      <c r="BA415" s="170"/>
      <c r="BB415" s="170"/>
      <c r="BC415" s="170"/>
      <c r="BD415" s="170"/>
      <c r="BE415" s="170"/>
      <c r="BF415" s="170"/>
      <c r="BI415" s="170"/>
      <c r="BS415" s="170"/>
      <c r="CC415" s="170"/>
      <c r="CM415" s="170"/>
      <c r="CW415" s="170"/>
      <c r="DG415" s="170"/>
      <c r="DQ415" s="170"/>
      <c r="EA415" s="170"/>
      <c r="EK415" s="170"/>
      <c r="EU415" s="170"/>
      <c r="FE415" s="170"/>
      <c r="FO415" s="170"/>
      <c r="FY415" s="170"/>
      <c r="GI415" s="170"/>
      <c r="GS415" s="170"/>
      <c r="HC415" s="170"/>
      <c r="HM415" s="170"/>
      <c r="HW415" s="170"/>
    </row>
    <row r="416" spans="1:231" s="3" customFormat="1" x14ac:dyDescent="0.25">
      <c r="A416" s="170"/>
      <c r="K416" s="170"/>
      <c r="U416" s="170"/>
      <c r="AE416" s="170"/>
      <c r="AO416" s="170"/>
      <c r="AY416" s="170"/>
      <c r="AZ416" s="170"/>
      <c r="BA416" s="170"/>
      <c r="BB416" s="170"/>
      <c r="BC416" s="170"/>
      <c r="BD416" s="170"/>
      <c r="BE416" s="170"/>
      <c r="BF416" s="170"/>
      <c r="BI416" s="170"/>
      <c r="BS416" s="170"/>
      <c r="CC416" s="170"/>
      <c r="CM416" s="170"/>
      <c r="CW416" s="170"/>
      <c r="DG416" s="170"/>
      <c r="DQ416" s="170"/>
      <c r="EA416" s="170"/>
      <c r="EK416" s="170"/>
      <c r="EU416" s="170"/>
      <c r="FE416" s="170"/>
      <c r="FO416" s="170"/>
      <c r="FY416" s="170"/>
      <c r="GI416" s="170"/>
      <c r="GS416" s="170"/>
      <c r="HC416" s="170"/>
      <c r="HM416" s="170"/>
      <c r="HW416" s="170"/>
    </row>
    <row r="417" spans="1:231" s="3" customFormat="1" x14ac:dyDescent="0.25">
      <c r="A417" s="170"/>
      <c r="K417" s="170"/>
      <c r="U417" s="170"/>
      <c r="AE417" s="170"/>
      <c r="AO417" s="170"/>
      <c r="AY417" s="170"/>
      <c r="AZ417" s="170"/>
      <c r="BA417" s="170"/>
      <c r="BB417" s="170"/>
      <c r="BC417" s="170"/>
      <c r="BD417" s="170"/>
      <c r="BE417" s="170"/>
      <c r="BF417" s="170"/>
      <c r="BI417" s="170"/>
      <c r="BS417" s="170"/>
      <c r="CC417" s="170"/>
      <c r="CM417" s="170"/>
      <c r="CW417" s="170"/>
      <c r="DG417" s="170"/>
      <c r="DQ417" s="170"/>
      <c r="EA417" s="170"/>
      <c r="EK417" s="170"/>
      <c r="EU417" s="170"/>
      <c r="FE417" s="170"/>
      <c r="FO417" s="170"/>
      <c r="FY417" s="170"/>
      <c r="GI417" s="170"/>
      <c r="GS417" s="170"/>
      <c r="HC417" s="170"/>
      <c r="HM417" s="170"/>
      <c r="HW417" s="170"/>
    </row>
    <row r="418" spans="1:231" s="3" customFormat="1" x14ac:dyDescent="0.25">
      <c r="A418" s="170"/>
      <c r="K418" s="170"/>
      <c r="U418" s="170"/>
      <c r="AE418" s="170"/>
      <c r="AO418" s="170"/>
      <c r="AY418" s="170"/>
      <c r="AZ418" s="170"/>
      <c r="BA418" s="170"/>
      <c r="BB418" s="170"/>
      <c r="BC418" s="170"/>
      <c r="BD418" s="170"/>
      <c r="BE418" s="170"/>
      <c r="BF418" s="170"/>
      <c r="BI418" s="170"/>
      <c r="BS418" s="170"/>
      <c r="CC418" s="170"/>
      <c r="CM418" s="170"/>
      <c r="CW418" s="170"/>
      <c r="DG418" s="170"/>
      <c r="DQ418" s="170"/>
      <c r="EA418" s="170"/>
      <c r="EK418" s="170"/>
      <c r="EU418" s="170"/>
      <c r="FE418" s="170"/>
      <c r="FO418" s="170"/>
      <c r="FY418" s="170"/>
      <c r="GI418" s="170"/>
      <c r="GS418" s="170"/>
      <c r="HC418" s="170"/>
      <c r="HM418" s="170"/>
      <c r="HW418" s="170"/>
    </row>
    <row r="419" spans="1:231" s="3" customFormat="1" x14ac:dyDescent="0.25">
      <c r="A419" s="170"/>
      <c r="K419" s="170"/>
      <c r="U419" s="170"/>
      <c r="AE419" s="170"/>
      <c r="AO419" s="170"/>
      <c r="AY419" s="170"/>
      <c r="AZ419" s="170"/>
      <c r="BA419" s="170"/>
      <c r="BB419" s="170"/>
      <c r="BC419" s="170"/>
      <c r="BD419" s="170"/>
      <c r="BE419" s="170"/>
      <c r="BF419" s="170"/>
      <c r="BI419" s="170"/>
      <c r="BS419" s="170"/>
      <c r="CC419" s="170"/>
      <c r="CM419" s="170"/>
      <c r="CW419" s="170"/>
      <c r="DG419" s="170"/>
      <c r="DQ419" s="170"/>
      <c r="EA419" s="170"/>
      <c r="EK419" s="170"/>
      <c r="EU419" s="170"/>
      <c r="FE419" s="170"/>
      <c r="FO419" s="170"/>
      <c r="FY419" s="170"/>
      <c r="GI419" s="170"/>
      <c r="GS419" s="170"/>
      <c r="HC419" s="170"/>
      <c r="HM419" s="170"/>
      <c r="HW419" s="170"/>
    </row>
    <row r="420" spans="1:231" s="3" customFormat="1" x14ac:dyDescent="0.25">
      <c r="A420" s="170"/>
      <c r="K420" s="170"/>
      <c r="U420" s="170"/>
      <c r="AE420" s="170"/>
      <c r="AO420" s="170"/>
      <c r="AY420" s="170"/>
      <c r="AZ420" s="170"/>
      <c r="BA420" s="170"/>
      <c r="BB420" s="170"/>
      <c r="BC420" s="170"/>
      <c r="BD420" s="170"/>
      <c r="BE420" s="170"/>
      <c r="BF420" s="170"/>
      <c r="BI420" s="170"/>
      <c r="BS420" s="170"/>
      <c r="CC420" s="170"/>
      <c r="CM420" s="170"/>
      <c r="CW420" s="170"/>
      <c r="DG420" s="170"/>
      <c r="DQ420" s="170"/>
      <c r="EA420" s="170"/>
      <c r="EK420" s="170"/>
      <c r="EU420" s="170"/>
      <c r="FE420" s="170"/>
      <c r="FO420" s="170"/>
      <c r="FY420" s="170"/>
      <c r="GI420" s="170"/>
      <c r="GS420" s="170"/>
      <c r="HC420" s="170"/>
      <c r="HM420" s="170"/>
      <c r="HW420" s="170"/>
    </row>
    <row r="421" spans="1:231" s="3" customFormat="1" x14ac:dyDescent="0.25">
      <c r="A421" s="170"/>
      <c r="K421" s="170"/>
      <c r="U421" s="170"/>
      <c r="AE421" s="170"/>
      <c r="AO421" s="170"/>
      <c r="AY421" s="170"/>
      <c r="AZ421" s="170"/>
      <c r="BA421" s="170"/>
      <c r="BB421" s="170"/>
      <c r="BC421" s="170"/>
      <c r="BD421" s="170"/>
      <c r="BE421" s="170"/>
      <c r="BF421" s="170"/>
      <c r="BI421" s="170"/>
      <c r="BS421" s="170"/>
      <c r="CC421" s="170"/>
      <c r="CM421" s="170"/>
      <c r="CW421" s="170"/>
      <c r="DG421" s="170"/>
      <c r="DQ421" s="170"/>
      <c r="EA421" s="170"/>
      <c r="EK421" s="170"/>
      <c r="EU421" s="170"/>
      <c r="FE421" s="170"/>
      <c r="FO421" s="170"/>
      <c r="FY421" s="170"/>
      <c r="GI421" s="170"/>
      <c r="GS421" s="170"/>
      <c r="HC421" s="170"/>
      <c r="HM421" s="170"/>
      <c r="HW421" s="170"/>
    </row>
    <row r="422" spans="1:231" s="3" customFormat="1" x14ac:dyDescent="0.25">
      <c r="A422" s="170"/>
      <c r="K422" s="170"/>
      <c r="U422" s="170"/>
      <c r="AE422" s="170"/>
      <c r="AO422" s="170"/>
      <c r="AY422" s="170"/>
      <c r="AZ422" s="170"/>
      <c r="BA422" s="170"/>
      <c r="BB422" s="170"/>
      <c r="BC422" s="170"/>
      <c r="BD422" s="170"/>
      <c r="BE422" s="170"/>
      <c r="BF422" s="170"/>
      <c r="BI422" s="170"/>
      <c r="BS422" s="170"/>
      <c r="CC422" s="170"/>
      <c r="CM422" s="170"/>
      <c r="CW422" s="170"/>
      <c r="DG422" s="170"/>
      <c r="DQ422" s="170"/>
      <c r="EA422" s="170"/>
      <c r="EK422" s="170"/>
      <c r="EU422" s="170"/>
      <c r="FE422" s="170"/>
      <c r="FO422" s="170"/>
      <c r="FY422" s="170"/>
      <c r="GI422" s="170"/>
      <c r="GS422" s="170"/>
      <c r="HC422" s="170"/>
      <c r="HM422" s="170"/>
      <c r="HW422" s="170"/>
    </row>
    <row r="423" spans="1:231" s="3" customFormat="1" x14ac:dyDescent="0.25">
      <c r="A423" s="170"/>
      <c r="K423" s="170"/>
      <c r="U423" s="170"/>
      <c r="AE423" s="170"/>
      <c r="AO423" s="170"/>
      <c r="AY423" s="170"/>
      <c r="AZ423" s="170"/>
      <c r="BA423" s="170"/>
      <c r="BB423" s="170"/>
      <c r="BC423" s="170"/>
      <c r="BD423" s="170"/>
      <c r="BE423" s="170"/>
      <c r="BF423" s="170"/>
      <c r="BI423" s="170"/>
      <c r="BS423" s="170"/>
      <c r="CC423" s="170"/>
      <c r="CM423" s="170"/>
      <c r="CW423" s="170"/>
      <c r="DG423" s="170"/>
      <c r="DQ423" s="170"/>
      <c r="EA423" s="170"/>
      <c r="EK423" s="170"/>
      <c r="EU423" s="170"/>
      <c r="FE423" s="170"/>
      <c r="FO423" s="170"/>
      <c r="FY423" s="170"/>
      <c r="GI423" s="170"/>
      <c r="GS423" s="170"/>
      <c r="HC423" s="170"/>
      <c r="HM423" s="170"/>
      <c r="HW423" s="170"/>
    </row>
    <row r="424" spans="1:231" s="3" customFormat="1" x14ac:dyDescent="0.25">
      <c r="A424" s="170"/>
      <c r="K424" s="170"/>
      <c r="U424" s="170"/>
      <c r="AE424" s="170"/>
      <c r="AO424" s="170"/>
      <c r="AY424" s="170"/>
      <c r="AZ424" s="170"/>
      <c r="BA424" s="170"/>
      <c r="BB424" s="170"/>
      <c r="BC424" s="170"/>
      <c r="BD424" s="170"/>
      <c r="BE424" s="170"/>
      <c r="BF424" s="170"/>
      <c r="BI424" s="170"/>
      <c r="BS424" s="170"/>
      <c r="CC424" s="170"/>
      <c r="CM424" s="170"/>
      <c r="CW424" s="170"/>
      <c r="DG424" s="170"/>
      <c r="DQ424" s="170"/>
      <c r="EA424" s="170"/>
      <c r="EK424" s="170"/>
      <c r="EU424" s="170"/>
      <c r="FE424" s="170"/>
      <c r="FO424" s="170"/>
      <c r="FY424" s="170"/>
      <c r="GI424" s="170"/>
      <c r="GS424" s="170"/>
      <c r="HC424" s="170"/>
      <c r="HM424" s="170"/>
      <c r="HW424" s="170"/>
    </row>
    <row r="425" spans="1:231" s="3" customFormat="1" x14ac:dyDescent="0.25">
      <c r="A425" s="170"/>
      <c r="K425" s="170"/>
      <c r="U425" s="170"/>
      <c r="AE425" s="170"/>
      <c r="AO425" s="170"/>
      <c r="AY425" s="170"/>
      <c r="AZ425" s="170"/>
      <c r="BA425" s="170"/>
      <c r="BB425" s="170"/>
      <c r="BC425" s="170"/>
      <c r="BD425" s="170"/>
      <c r="BE425" s="170"/>
      <c r="BF425" s="170"/>
      <c r="BI425" s="170"/>
      <c r="BS425" s="170"/>
      <c r="CC425" s="170"/>
      <c r="CM425" s="170"/>
      <c r="CW425" s="170"/>
      <c r="DG425" s="170"/>
      <c r="DQ425" s="170"/>
      <c r="EA425" s="170"/>
      <c r="EK425" s="170"/>
      <c r="EU425" s="170"/>
      <c r="FE425" s="170"/>
      <c r="FO425" s="170"/>
      <c r="FY425" s="170"/>
      <c r="GI425" s="170"/>
      <c r="GS425" s="170"/>
      <c r="HC425" s="170"/>
      <c r="HM425" s="170"/>
      <c r="HW425" s="170"/>
    </row>
    <row r="426" spans="1:231" s="3" customFormat="1" x14ac:dyDescent="0.25">
      <c r="A426" s="170"/>
      <c r="K426" s="170"/>
      <c r="U426" s="170"/>
      <c r="AE426" s="170"/>
      <c r="AO426" s="170"/>
      <c r="AY426" s="170"/>
      <c r="AZ426" s="170"/>
      <c r="BA426" s="170"/>
      <c r="BB426" s="170"/>
      <c r="BC426" s="170"/>
      <c r="BD426" s="170"/>
      <c r="BE426" s="170"/>
      <c r="BF426" s="170"/>
      <c r="BI426" s="170"/>
      <c r="BS426" s="170"/>
      <c r="CC426" s="170"/>
      <c r="CM426" s="170"/>
      <c r="CW426" s="170"/>
      <c r="DG426" s="170"/>
      <c r="DQ426" s="170"/>
      <c r="EA426" s="170"/>
      <c r="EK426" s="170"/>
      <c r="EU426" s="170"/>
      <c r="FE426" s="170"/>
      <c r="FO426" s="170"/>
      <c r="FY426" s="170"/>
      <c r="GI426" s="170"/>
      <c r="GS426" s="170"/>
      <c r="HC426" s="170"/>
      <c r="HM426" s="170"/>
      <c r="HW426" s="170"/>
    </row>
    <row r="427" spans="1:231" s="3" customFormat="1" x14ac:dyDescent="0.25">
      <c r="A427" s="170"/>
      <c r="K427" s="170"/>
      <c r="U427" s="170"/>
      <c r="AE427" s="170"/>
      <c r="AO427" s="170"/>
      <c r="AY427" s="170"/>
      <c r="AZ427" s="170"/>
      <c r="BA427" s="170"/>
      <c r="BB427" s="170"/>
      <c r="BC427" s="170"/>
      <c r="BD427" s="170"/>
      <c r="BE427" s="170"/>
      <c r="BF427" s="170"/>
      <c r="BI427" s="170"/>
      <c r="BS427" s="170"/>
      <c r="CC427" s="170"/>
      <c r="CM427" s="170"/>
      <c r="CW427" s="170"/>
      <c r="DG427" s="170"/>
      <c r="DQ427" s="170"/>
      <c r="EA427" s="170"/>
      <c r="EK427" s="170"/>
      <c r="EU427" s="170"/>
      <c r="FE427" s="170"/>
      <c r="FO427" s="170"/>
      <c r="FY427" s="170"/>
      <c r="GI427" s="170"/>
      <c r="GS427" s="170"/>
      <c r="HC427" s="170"/>
      <c r="HM427" s="170"/>
      <c r="HW427" s="170"/>
    </row>
    <row r="428" spans="1:231" s="3" customFormat="1" x14ac:dyDescent="0.25">
      <c r="A428" s="170"/>
      <c r="K428" s="170"/>
      <c r="U428" s="170"/>
      <c r="AE428" s="170"/>
      <c r="AO428" s="170"/>
      <c r="AY428" s="170"/>
      <c r="AZ428" s="170"/>
      <c r="BA428" s="170"/>
      <c r="BB428" s="170"/>
      <c r="BC428" s="170"/>
      <c r="BD428" s="170"/>
      <c r="BE428" s="170"/>
      <c r="BF428" s="170"/>
      <c r="BI428" s="170"/>
      <c r="BS428" s="170"/>
      <c r="CC428" s="170"/>
      <c r="CM428" s="170"/>
      <c r="CW428" s="170"/>
      <c r="DG428" s="170"/>
      <c r="DQ428" s="170"/>
      <c r="EA428" s="170"/>
      <c r="EK428" s="170"/>
      <c r="EU428" s="170"/>
      <c r="FE428" s="170"/>
      <c r="FO428" s="170"/>
      <c r="FY428" s="170"/>
      <c r="GI428" s="170"/>
      <c r="GS428" s="170"/>
      <c r="HC428" s="170"/>
      <c r="HM428" s="170"/>
      <c r="HW428" s="170"/>
    </row>
    <row r="429" spans="1:231" s="3" customFormat="1" x14ac:dyDescent="0.25">
      <c r="A429" s="170"/>
      <c r="K429" s="170"/>
      <c r="U429" s="170"/>
      <c r="AE429" s="170"/>
      <c r="AO429" s="170"/>
      <c r="AY429" s="170"/>
      <c r="AZ429" s="170"/>
      <c r="BA429" s="170"/>
      <c r="BB429" s="170"/>
      <c r="BC429" s="170"/>
      <c r="BD429" s="170"/>
      <c r="BE429" s="170"/>
      <c r="BF429" s="170"/>
      <c r="BI429" s="170"/>
      <c r="BS429" s="170"/>
      <c r="CC429" s="170"/>
      <c r="CM429" s="170"/>
      <c r="CW429" s="170"/>
      <c r="DG429" s="170"/>
      <c r="DQ429" s="170"/>
      <c r="EA429" s="170"/>
      <c r="EK429" s="170"/>
      <c r="EU429" s="170"/>
      <c r="FE429" s="170"/>
      <c r="FO429" s="170"/>
      <c r="FY429" s="170"/>
      <c r="GI429" s="170"/>
      <c r="GS429" s="170"/>
      <c r="HC429" s="170"/>
      <c r="HM429" s="170"/>
      <c r="HW429" s="170"/>
    </row>
    <row r="430" spans="1:231" s="3" customFormat="1" x14ac:dyDescent="0.25">
      <c r="A430" s="170"/>
      <c r="K430" s="170"/>
      <c r="U430" s="170"/>
      <c r="AE430" s="170"/>
      <c r="AO430" s="170"/>
      <c r="AY430" s="170"/>
      <c r="AZ430" s="170"/>
      <c r="BA430" s="170"/>
      <c r="BB430" s="170"/>
      <c r="BC430" s="170"/>
      <c r="BD430" s="170"/>
      <c r="BE430" s="170"/>
      <c r="BF430" s="170"/>
      <c r="BI430" s="170"/>
      <c r="BS430" s="170"/>
      <c r="CC430" s="170"/>
      <c r="CM430" s="170"/>
      <c r="CW430" s="170"/>
      <c r="DG430" s="170"/>
      <c r="DQ430" s="170"/>
      <c r="EA430" s="170"/>
      <c r="EK430" s="170"/>
      <c r="EU430" s="170"/>
      <c r="FE430" s="170"/>
      <c r="FO430" s="170"/>
      <c r="FY430" s="170"/>
      <c r="GI430" s="170"/>
      <c r="GS430" s="170"/>
      <c r="HC430" s="170"/>
      <c r="HM430" s="170"/>
      <c r="HW430" s="170"/>
    </row>
    <row r="431" spans="1:231" s="3" customFormat="1" x14ac:dyDescent="0.25">
      <c r="A431" s="170"/>
      <c r="K431" s="170"/>
      <c r="U431" s="170"/>
      <c r="AE431" s="170"/>
      <c r="AO431" s="170"/>
      <c r="AY431" s="170"/>
      <c r="AZ431" s="170"/>
      <c r="BA431" s="170"/>
      <c r="BB431" s="170"/>
      <c r="BC431" s="170"/>
      <c r="BD431" s="170"/>
      <c r="BE431" s="170"/>
      <c r="BF431" s="170"/>
      <c r="BI431" s="170"/>
      <c r="BS431" s="170"/>
      <c r="CC431" s="170"/>
      <c r="CM431" s="170"/>
      <c r="CW431" s="170"/>
      <c r="DG431" s="170"/>
      <c r="DQ431" s="170"/>
      <c r="EA431" s="170"/>
      <c r="EK431" s="170"/>
      <c r="EU431" s="170"/>
      <c r="FE431" s="170"/>
      <c r="FO431" s="170"/>
      <c r="FY431" s="170"/>
      <c r="GI431" s="170"/>
      <c r="GS431" s="170"/>
      <c r="HC431" s="170"/>
      <c r="HM431" s="170"/>
      <c r="HW431" s="170"/>
    </row>
    <row r="432" spans="1:231" s="3" customFormat="1" x14ac:dyDescent="0.25">
      <c r="A432" s="170"/>
      <c r="K432" s="170"/>
      <c r="U432" s="170"/>
      <c r="AE432" s="170"/>
      <c r="AO432" s="170"/>
      <c r="AY432" s="170"/>
      <c r="AZ432" s="170"/>
      <c r="BA432" s="170"/>
      <c r="BB432" s="170"/>
      <c r="BC432" s="170"/>
      <c r="BD432" s="170"/>
      <c r="BE432" s="170"/>
      <c r="BF432" s="170"/>
      <c r="BI432" s="170"/>
      <c r="BS432" s="170"/>
      <c r="CC432" s="170"/>
      <c r="CM432" s="170"/>
      <c r="CW432" s="170"/>
      <c r="DG432" s="170"/>
      <c r="DQ432" s="170"/>
      <c r="EA432" s="170"/>
      <c r="EK432" s="170"/>
      <c r="EU432" s="170"/>
      <c r="FE432" s="170"/>
      <c r="FO432" s="170"/>
      <c r="FY432" s="170"/>
      <c r="GI432" s="170"/>
      <c r="GS432" s="170"/>
      <c r="HC432" s="170"/>
      <c r="HM432" s="170"/>
      <c r="HW432" s="170"/>
    </row>
    <row r="433" spans="1:231" s="3" customFormat="1" x14ac:dyDescent="0.25">
      <c r="A433" s="170"/>
      <c r="K433" s="170"/>
      <c r="U433" s="170"/>
      <c r="AE433" s="170"/>
      <c r="AO433" s="170"/>
      <c r="AY433" s="170"/>
      <c r="AZ433" s="170"/>
      <c r="BA433" s="170"/>
      <c r="BB433" s="170"/>
      <c r="BC433" s="170"/>
      <c r="BD433" s="170"/>
      <c r="BE433" s="170"/>
      <c r="BF433" s="170"/>
      <c r="BI433" s="170"/>
      <c r="BS433" s="170"/>
      <c r="CC433" s="170"/>
      <c r="CM433" s="170"/>
      <c r="CW433" s="170"/>
      <c r="DG433" s="170"/>
      <c r="DQ433" s="170"/>
      <c r="EA433" s="170"/>
      <c r="EK433" s="170"/>
      <c r="EU433" s="170"/>
      <c r="FE433" s="170"/>
      <c r="FO433" s="170"/>
      <c r="FY433" s="170"/>
      <c r="GI433" s="170"/>
      <c r="GS433" s="170"/>
      <c r="HC433" s="170"/>
      <c r="HM433" s="170"/>
      <c r="HW433" s="170"/>
    </row>
    <row r="434" spans="1:231" s="3" customFormat="1" x14ac:dyDescent="0.25">
      <c r="A434" s="170"/>
      <c r="K434" s="170"/>
      <c r="U434" s="170"/>
      <c r="AE434" s="170"/>
      <c r="AO434" s="170"/>
      <c r="AY434" s="170"/>
      <c r="AZ434" s="170"/>
      <c r="BA434" s="170"/>
      <c r="BB434" s="170"/>
      <c r="BC434" s="170"/>
      <c r="BD434" s="170"/>
      <c r="BE434" s="170"/>
      <c r="BF434" s="170"/>
      <c r="BI434" s="170"/>
      <c r="BS434" s="170"/>
      <c r="CC434" s="170"/>
      <c r="CM434" s="170"/>
      <c r="CW434" s="170"/>
      <c r="DG434" s="170"/>
      <c r="DQ434" s="170"/>
      <c r="EA434" s="170"/>
      <c r="EK434" s="170"/>
      <c r="EU434" s="170"/>
      <c r="FE434" s="170"/>
      <c r="FO434" s="170"/>
      <c r="FY434" s="170"/>
      <c r="GI434" s="170"/>
      <c r="GS434" s="170"/>
      <c r="HC434" s="170"/>
      <c r="HM434" s="170"/>
      <c r="HW434" s="170"/>
    </row>
    <row r="435" spans="1:231" s="3" customFormat="1" x14ac:dyDescent="0.25">
      <c r="A435" s="170"/>
      <c r="K435" s="170"/>
      <c r="U435" s="170"/>
      <c r="AE435" s="170"/>
      <c r="AO435" s="170"/>
      <c r="AY435" s="170"/>
      <c r="AZ435" s="170"/>
      <c r="BA435" s="170"/>
      <c r="BB435" s="170"/>
      <c r="BC435" s="170"/>
      <c r="BD435" s="170"/>
      <c r="BE435" s="170"/>
      <c r="BF435" s="170"/>
      <c r="BI435" s="170"/>
      <c r="BS435" s="170"/>
      <c r="CC435" s="170"/>
      <c r="CM435" s="170"/>
      <c r="CW435" s="170"/>
      <c r="DG435" s="170"/>
      <c r="DQ435" s="170"/>
      <c r="EA435" s="170"/>
      <c r="EK435" s="170"/>
      <c r="EU435" s="170"/>
      <c r="FE435" s="170"/>
      <c r="FO435" s="170"/>
      <c r="FY435" s="170"/>
      <c r="GI435" s="170"/>
      <c r="GS435" s="170"/>
      <c r="HC435" s="170"/>
      <c r="HM435" s="170"/>
      <c r="HW435" s="170"/>
    </row>
    <row r="436" spans="1:231" s="3" customFormat="1" x14ac:dyDescent="0.25">
      <c r="A436" s="170"/>
      <c r="K436" s="170"/>
      <c r="U436" s="170"/>
      <c r="AE436" s="170"/>
      <c r="AO436" s="170"/>
      <c r="AY436" s="170"/>
      <c r="AZ436" s="170"/>
      <c r="BA436" s="170"/>
      <c r="BB436" s="170"/>
      <c r="BC436" s="170"/>
      <c r="BD436" s="170"/>
      <c r="BE436" s="170"/>
      <c r="BF436" s="170"/>
      <c r="BI436" s="170"/>
      <c r="BS436" s="170"/>
      <c r="CC436" s="170"/>
      <c r="CM436" s="170"/>
      <c r="CW436" s="170"/>
      <c r="DG436" s="170"/>
      <c r="DQ436" s="170"/>
      <c r="EA436" s="170"/>
      <c r="EK436" s="170"/>
      <c r="EU436" s="170"/>
      <c r="FE436" s="170"/>
      <c r="FO436" s="170"/>
      <c r="FY436" s="170"/>
      <c r="GI436" s="170"/>
      <c r="GS436" s="170"/>
      <c r="HC436" s="170"/>
      <c r="HM436" s="170"/>
      <c r="HW436" s="170"/>
    </row>
    <row r="437" spans="1:231" s="3" customFormat="1" x14ac:dyDescent="0.25">
      <c r="A437" s="170"/>
      <c r="K437" s="170"/>
      <c r="U437" s="170"/>
      <c r="AE437" s="170"/>
      <c r="AO437" s="170"/>
      <c r="AY437" s="170"/>
      <c r="AZ437" s="170"/>
      <c r="BA437" s="170"/>
      <c r="BB437" s="170"/>
      <c r="BC437" s="170"/>
      <c r="BD437" s="170"/>
      <c r="BE437" s="170"/>
      <c r="BF437" s="170"/>
      <c r="BI437" s="170"/>
      <c r="BS437" s="170"/>
      <c r="CC437" s="170"/>
      <c r="CM437" s="170"/>
      <c r="CW437" s="170"/>
      <c r="DG437" s="170"/>
      <c r="DQ437" s="170"/>
      <c r="EA437" s="170"/>
      <c r="EK437" s="170"/>
      <c r="EU437" s="170"/>
      <c r="FE437" s="170"/>
      <c r="FO437" s="170"/>
      <c r="FY437" s="170"/>
      <c r="GI437" s="170"/>
      <c r="GS437" s="170"/>
      <c r="HC437" s="170"/>
      <c r="HM437" s="170"/>
      <c r="HW437" s="170"/>
    </row>
    <row r="438" spans="1:231" s="3" customFormat="1" x14ac:dyDescent="0.25">
      <c r="A438" s="170"/>
      <c r="K438" s="170"/>
      <c r="U438" s="170"/>
      <c r="AE438" s="170"/>
      <c r="AO438" s="170"/>
      <c r="AY438" s="170"/>
      <c r="AZ438" s="170"/>
      <c r="BA438" s="170"/>
      <c r="BB438" s="170"/>
      <c r="BC438" s="170"/>
      <c r="BD438" s="170"/>
      <c r="BE438" s="170"/>
      <c r="BF438" s="170"/>
      <c r="BI438" s="170"/>
      <c r="BS438" s="170"/>
      <c r="CC438" s="170"/>
      <c r="CM438" s="170"/>
      <c r="CW438" s="170"/>
      <c r="DG438" s="170"/>
      <c r="DQ438" s="170"/>
      <c r="EA438" s="170"/>
      <c r="EK438" s="170"/>
      <c r="EU438" s="170"/>
      <c r="FE438" s="170"/>
      <c r="FO438" s="170"/>
      <c r="FY438" s="170"/>
      <c r="GI438" s="170"/>
      <c r="GS438" s="170"/>
      <c r="HC438" s="170"/>
      <c r="HM438" s="170"/>
      <c r="HW438" s="170"/>
    </row>
    <row r="439" spans="1:231" s="3" customFormat="1" x14ac:dyDescent="0.25">
      <c r="A439" s="170"/>
      <c r="K439" s="170"/>
      <c r="U439" s="170"/>
      <c r="AE439" s="170"/>
      <c r="AO439" s="170"/>
      <c r="AY439" s="170"/>
      <c r="AZ439" s="170"/>
      <c r="BA439" s="170"/>
      <c r="BB439" s="170"/>
      <c r="BC439" s="170"/>
      <c r="BD439" s="170"/>
      <c r="BE439" s="170"/>
      <c r="BF439" s="170"/>
      <c r="BI439" s="170"/>
      <c r="BS439" s="170"/>
      <c r="CC439" s="170"/>
      <c r="CM439" s="170"/>
      <c r="CW439" s="170"/>
      <c r="DG439" s="170"/>
      <c r="DQ439" s="170"/>
      <c r="EA439" s="170"/>
      <c r="EK439" s="170"/>
      <c r="EU439" s="170"/>
      <c r="FE439" s="170"/>
      <c r="FO439" s="170"/>
      <c r="FY439" s="170"/>
      <c r="GI439" s="170"/>
      <c r="GS439" s="170"/>
      <c r="HC439" s="170"/>
      <c r="HM439" s="170"/>
      <c r="HW439" s="170"/>
    </row>
    <row r="440" spans="1:231" s="3" customFormat="1" x14ac:dyDescent="0.25">
      <c r="A440" s="170"/>
      <c r="K440" s="170"/>
      <c r="U440" s="170"/>
      <c r="AE440" s="170"/>
      <c r="AO440" s="170"/>
      <c r="AY440" s="170"/>
      <c r="AZ440" s="170"/>
      <c r="BA440" s="170"/>
      <c r="BB440" s="170"/>
      <c r="BC440" s="170"/>
      <c r="BD440" s="170"/>
      <c r="BE440" s="170"/>
      <c r="BF440" s="170"/>
      <c r="BI440" s="170"/>
      <c r="BS440" s="170"/>
      <c r="CC440" s="170"/>
      <c r="CM440" s="170"/>
      <c r="CW440" s="170"/>
      <c r="DG440" s="170"/>
      <c r="DQ440" s="170"/>
      <c r="EA440" s="170"/>
      <c r="EK440" s="170"/>
      <c r="EU440" s="170"/>
      <c r="FE440" s="170"/>
      <c r="FO440" s="170"/>
      <c r="FY440" s="170"/>
      <c r="GI440" s="170"/>
      <c r="GS440" s="170"/>
      <c r="HC440" s="170"/>
      <c r="HM440" s="170"/>
      <c r="HW440" s="170"/>
    </row>
    <row r="441" spans="1:231" s="3" customFormat="1" x14ac:dyDescent="0.25">
      <c r="A441" s="170"/>
      <c r="K441" s="170"/>
      <c r="U441" s="170"/>
      <c r="AE441" s="170"/>
      <c r="AO441" s="170"/>
      <c r="AY441" s="170"/>
      <c r="AZ441" s="170"/>
      <c r="BA441" s="170"/>
      <c r="BB441" s="170"/>
      <c r="BC441" s="170"/>
      <c r="BD441" s="170"/>
      <c r="BE441" s="170"/>
      <c r="BF441" s="170"/>
      <c r="BI441" s="170"/>
      <c r="BS441" s="170"/>
      <c r="CC441" s="170"/>
      <c r="CM441" s="170"/>
      <c r="CW441" s="170"/>
      <c r="DG441" s="170"/>
      <c r="DQ441" s="170"/>
      <c r="EA441" s="170"/>
      <c r="EK441" s="170"/>
      <c r="EU441" s="170"/>
      <c r="FE441" s="170"/>
      <c r="FO441" s="170"/>
      <c r="FY441" s="170"/>
      <c r="GI441" s="170"/>
      <c r="GS441" s="170"/>
      <c r="HC441" s="170"/>
      <c r="HM441" s="170"/>
      <c r="HW441" s="170"/>
    </row>
    <row r="442" spans="1:231" s="3" customFormat="1" x14ac:dyDescent="0.25">
      <c r="A442" s="170"/>
      <c r="K442" s="170"/>
      <c r="U442" s="170"/>
      <c r="AE442" s="170"/>
      <c r="AO442" s="170"/>
      <c r="AY442" s="170"/>
      <c r="AZ442" s="170"/>
      <c r="BA442" s="170"/>
      <c r="BB442" s="170"/>
      <c r="BC442" s="170"/>
      <c r="BD442" s="170"/>
      <c r="BE442" s="170"/>
      <c r="BF442" s="170"/>
      <c r="BI442" s="170"/>
      <c r="BS442" s="170"/>
      <c r="CC442" s="170"/>
      <c r="CM442" s="170"/>
      <c r="CW442" s="170"/>
      <c r="DG442" s="170"/>
      <c r="DQ442" s="170"/>
      <c r="EA442" s="170"/>
      <c r="EK442" s="170"/>
      <c r="EU442" s="170"/>
      <c r="FE442" s="170"/>
      <c r="FO442" s="170"/>
      <c r="FY442" s="170"/>
      <c r="GI442" s="170"/>
      <c r="GS442" s="170"/>
      <c r="HC442" s="170"/>
      <c r="HM442" s="170"/>
      <c r="HW442" s="170"/>
    </row>
    <row r="443" spans="1:231" s="3" customFormat="1" x14ac:dyDescent="0.25">
      <c r="A443" s="170"/>
      <c r="K443" s="170"/>
      <c r="U443" s="170"/>
      <c r="AE443" s="170"/>
      <c r="AO443" s="170"/>
      <c r="AY443" s="170"/>
      <c r="AZ443" s="170"/>
      <c r="BA443" s="170"/>
      <c r="BB443" s="170"/>
      <c r="BC443" s="170"/>
      <c r="BD443" s="170"/>
      <c r="BE443" s="170"/>
      <c r="BF443" s="170"/>
      <c r="BI443" s="170"/>
      <c r="BS443" s="170"/>
      <c r="CC443" s="170"/>
      <c r="CM443" s="170"/>
      <c r="CW443" s="170"/>
      <c r="DG443" s="170"/>
      <c r="DQ443" s="170"/>
      <c r="EA443" s="170"/>
      <c r="EK443" s="170"/>
      <c r="EU443" s="170"/>
      <c r="FE443" s="170"/>
      <c r="FO443" s="170"/>
      <c r="FY443" s="170"/>
      <c r="GI443" s="170"/>
      <c r="GS443" s="170"/>
      <c r="HC443" s="170"/>
      <c r="HM443" s="170"/>
      <c r="HW443" s="170"/>
    </row>
    <row r="444" spans="1:231" s="3" customFormat="1" x14ac:dyDescent="0.25">
      <c r="A444" s="170"/>
      <c r="K444" s="170"/>
      <c r="U444" s="170"/>
      <c r="AE444" s="170"/>
      <c r="AO444" s="170"/>
      <c r="AY444" s="170"/>
      <c r="AZ444" s="170"/>
      <c r="BA444" s="170"/>
      <c r="BB444" s="170"/>
      <c r="BC444" s="170"/>
      <c r="BD444" s="170"/>
      <c r="BE444" s="170"/>
      <c r="BF444" s="170"/>
      <c r="BI444" s="170"/>
      <c r="BS444" s="170"/>
      <c r="CC444" s="170"/>
      <c r="CM444" s="170"/>
      <c r="CW444" s="170"/>
      <c r="DG444" s="170"/>
      <c r="DQ444" s="170"/>
      <c r="EA444" s="170"/>
      <c r="EK444" s="170"/>
      <c r="EU444" s="170"/>
      <c r="FE444" s="170"/>
      <c r="FO444" s="170"/>
      <c r="FY444" s="170"/>
      <c r="GI444" s="170"/>
      <c r="GS444" s="170"/>
      <c r="HC444" s="170"/>
      <c r="HM444" s="170"/>
      <c r="HW444" s="170"/>
    </row>
    <row r="445" spans="1:231" s="3" customFormat="1" x14ac:dyDescent="0.25">
      <c r="A445" s="170"/>
      <c r="K445" s="170"/>
      <c r="U445" s="170"/>
      <c r="AE445" s="170"/>
      <c r="AO445" s="170"/>
      <c r="AY445" s="170"/>
      <c r="AZ445" s="170"/>
      <c r="BA445" s="170"/>
      <c r="BB445" s="170"/>
      <c r="BC445" s="170"/>
      <c r="BD445" s="170"/>
      <c r="BE445" s="170"/>
      <c r="BF445" s="170"/>
      <c r="BI445" s="170"/>
      <c r="BS445" s="170"/>
      <c r="CC445" s="170"/>
      <c r="CM445" s="170"/>
      <c r="CW445" s="170"/>
      <c r="DG445" s="170"/>
      <c r="DQ445" s="170"/>
      <c r="EA445" s="170"/>
      <c r="EK445" s="170"/>
      <c r="EU445" s="170"/>
      <c r="FE445" s="170"/>
      <c r="FO445" s="170"/>
      <c r="FY445" s="170"/>
      <c r="GI445" s="170"/>
      <c r="GS445" s="170"/>
      <c r="HC445" s="170"/>
      <c r="HM445" s="170"/>
      <c r="HW445" s="170"/>
    </row>
    <row r="446" spans="1:231" s="3" customFormat="1" x14ac:dyDescent="0.25">
      <c r="A446" s="170"/>
      <c r="K446" s="170"/>
      <c r="U446" s="170"/>
      <c r="AE446" s="170"/>
      <c r="AO446" s="170"/>
      <c r="AY446" s="170"/>
      <c r="AZ446" s="170"/>
      <c r="BA446" s="170"/>
      <c r="BB446" s="170"/>
      <c r="BC446" s="170"/>
      <c r="BD446" s="170"/>
      <c r="BE446" s="170"/>
      <c r="BF446" s="170"/>
      <c r="BI446" s="170"/>
      <c r="BS446" s="170"/>
      <c r="CC446" s="170"/>
      <c r="CM446" s="170"/>
      <c r="CW446" s="170"/>
      <c r="DG446" s="170"/>
      <c r="DQ446" s="170"/>
      <c r="EA446" s="170"/>
      <c r="EK446" s="170"/>
      <c r="EU446" s="170"/>
      <c r="FE446" s="170"/>
      <c r="FO446" s="170"/>
      <c r="FY446" s="170"/>
      <c r="GI446" s="170"/>
      <c r="GS446" s="170"/>
      <c r="HC446" s="170"/>
      <c r="HM446" s="170"/>
      <c r="HW446" s="170"/>
    </row>
    <row r="447" spans="1:231" s="3" customFormat="1" x14ac:dyDescent="0.25">
      <c r="A447" s="170"/>
      <c r="K447" s="170"/>
      <c r="U447" s="170"/>
      <c r="AE447" s="170"/>
      <c r="AO447" s="170"/>
      <c r="AY447" s="170"/>
      <c r="AZ447" s="170"/>
      <c r="BA447" s="170"/>
      <c r="BB447" s="170"/>
      <c r="BC447" s="170"/>
      <c r="BD447" s="170"/>
      <c r="BE447" s="170"/>
      <c r="BF447" s="170"/>
      <c r="BI447" s="170"/>
      <c r="BS447" s="170"/>
      <c r="CC447" s="170"/>
      <c r="CM447" s="170"/>
      <c r="CW447" s="170"/>
      <c r="DG447" s="170"/>
      <c r="DQ447" s="170"/>
      <c r="EA447" s="170"/>
      <c r="EK447" s="170"/>
      <c r="EU447" s="170"/>
      <c r="FE447" s="170"/>
      <c r="FO447" s="170"/>
      <c r="FY447" s="170"/>
      <c r="GI447" s="170"/>
      <c r="GS447" s="170"/>
      <c r="HC447" s="170"/>
      <c r="HM447" s="170"/>
      <c r="HW447" s="170"/>
    </row>
    <row r="448" spans="1:231" s="3" customFormat="1" x14ac:dyDescent="0.25">
      <c r="A448" s="170"/>
      <c r="K448" s="170"/>
      <c r="U448" s="170"/>
      <c r="AE448" s="170"/>
      <c r="AO448" s="170"/>
      <c r="AY448" s="170"/>
      <c r="AZ448" s="170"/>
      <c r="BA448" s="170"/>
      <c r="BB448" s="170"/>
      <c r="BC448" s="170"/>
      <c r="BD448" s="170"/>
      <c r="BE448" s="170"/>
      <c r="BF448" s="170"/>
      <c r="BI448" s="170"/>
      <c r="BS448" s="170"/>
      <c r="CC448" s="170"/>
      <c r="CM448" s="170"/>
      <c r="CW448" s="170"/>
      <c r="DG448" s="170"/>
      <c r="DQ448" s="170"/>
      <c r="EA448" s="170"/>
      <c r="EK448" s="170"/>
      <c r="EU448" s="170"/>
      <c r="FE448" s="170"/>
      <c r="FO448" s="170"/>
      <c r="FY448" s="170"/>
      <c r="GI448" s="170"/>
      <c r="GS448" s="170"/>
      <c r="HC448" s="170"/>
      <c r="HM448" s="170"/>
      <c r="HW448" s="170"/>
    </row>
    <row r="449" spans="1:231" s="3" customFormat="1" x14ac:dyDescent="0.25">
      <c r="A449" s="170"/>
      <c r="K449" s="170"/>
      <c r="U449" s="170"/>
      <c r="AE449" s="170"/>
      <c r="AO449" s="170"/>
      <c r="AY449" s="170"/>
      <c r="AZ449" s="170"/>
      <c r="BA449" s="170"/>
      <c r="BB449" s="170"/>
      <c r="BC449" s="170"/>
      <c r="BD449" s="170"/>
      <c r="BE449" s="170"/>
      <c r="BF449" s="170"/>
      <c r="BI449" s="170"/>
      <c r="BS449" s="170"/>
      <c r="CC449" s="170"/>
      <c r="CM449" s="170"/>
      <c r="CW449" s="170"/>
      <c r="DG449" s="170"/>
      <c r="DQ449" s="170"/>
      <c r="EA449" s="170"/>
      <c r="EK449" s="170"/>
      <c r="EU449" s="170"/>
      <c r="FE449" s="170"/>
      <c r="FO449" s="170"/>
      <c r="FY449" s="170"/>
      <c r="GI449" s="170"/>
      <c r="GS449" s="170"/>
      <c r="HC449" s="170"/>
      <c r="HM449" s="170"/>
      <c r="HW449" s="170"/>
    </row>
    <row r="450" spans="1:231" s="3" customFormat="1" x14ac:dyDescent="0.25">
      <c r="A450" s="170"/>
      <c r="K450" s="170"/>
      <c r="U450" s="170"/>
      <c r="AE450" s="170"/>
      <c r="AO450" s="170"/>
      <c r="AY450" s="170"/>
      <c r="AZ450" s="170"/>
      <c r="BA450" s="170"/>
      <c r="BB450" s="170"/>
      <c r="BC450" s="170"/>
      <c r="BD450" s="170"/>
      <c r="BE450" s="170"/>
      <c r="BF450" s="170"/>
      <c r="BI450" s="170"/>
      <c r="BS450" s="170"/>
      <c r="CC450" s="170"/>
      <c r="CM450" s="170"/>
      <c r="CW450" s="170"/>
      <c r="DG450" s="170"/>
      <c r="DQ450" s="170"/>
      <c r="EA450" s="170"/>
      <c r="EK450" s="170"/>
      <c r="EU450" s="170"/>
      <c r="FE450" s="170"/>
      <c r="FO450" s="170"/>
      <c r="FY450" s="170"/>
      <c r="GI450" s="170"/>
      <c r="GS450" s="170"/>
      <c r="HC450" s="170"/>
      <c r="HM450" s="170"/>
      <c r="HW450" s="170"/>
    </row>
    <row r="451" spans="1:231" s="3" customFormat="1" x14ac:dyDescent="0.25">
      <c r="A451" s="170"/>
      <c r="K451" s="170"/>
      <c r="U451" s="170"/>
      <c r="AE451" s="170"/>
      <c r="AO451" s="170"/>
      <c r="AY451" s="170"/>
      <c r="AZ451" s="170"/>
      <c r="BA451" s="170"/>
      <c r="BB451" s="170"/>
      <c r="BC451" s="170"/>
      <c r="BD451" s="170"/>
      <c r="BE451" s="170"/>
      <c r="BF451" s="170"/>
      <c r="BI451" s="170"/>
      <c r="BS451" s="170"/>
      <c r="CC451" s="170"/>
      <c r="CM451" s="170"/>
      <c r="CW451" s="170"/>
      <c r="DG451" s="170"/>
      <c r="DQ451" s="170"/>
      <c r="EA451" s="170"/>
      <c r="EK451" s="170"/>
      <c r="EU451" s="170"/>
      <c r="FE451" s="170"/>
      <c r="FO451" s="170"/>
      <c r="FY451" s="170"/>
      <c r="GI451" s="170"/>
      <c r="GS451" s="170"/>
      <c r="HC451" s="170"/>
      <c r="HM451" s="170"/>
      <c r="HW451" s="170"/>
    </row>
    <row r="452" spans="1:231" s="3" customFormat="1" x14ac:dyDescent="0.25">
      <c r="A452" s="170"/>
      <c r="K452" s="170"/>
      <c r="U452" s="170"/>
      <c r="AE452" s="170"/>
      <c r="AO452" s="170"/>
      <c r="AY452" s="170"/>
      <c r="AZ452" s="170"/>
      <c r="BA452" s="170"/>
      <c r="BB452" s="170"/>
      <c r="BC452" s="170"/>
      <c r="BD452" s="170"/>
      <c r="BE452" s="170"/>
      <c r="BF452" s="170"/>
      <c r="BI452" s="170"/>
      <c r="BS452" s="170"/>
      <c r="CC452" s="170"/>
      <c r="CM452" s="170"/>
      <c r="CW452" s="170"/>
      <c r="DG452" s="170"/>
      <c r="DQ452" s="170"/>
      <c r="EA452" s="170"/>
      <c r="EK452" s="170"/>
      <c r="EU452" s="170"/>
      <c r="FE452" s="170"/>
      <c r="FO452" s="170"/>
      <c r="FY452" s="170"/>
      <c r="GI452" s="170"/>
      <c r="GS452" s="170"/>
      <c r="HC452" s="170"/>
      <c r="HM452" s="170"/>
      <c r="HW452" s="170"/>
    </row>
    <row r="453" spans="1:231" s="3" customFormat="1" x14ac:dyDescent="0.25">
      <c r="A453" s="170"/>
      <c r="K453" s="170"/>
      <c r="U453" s="170"/>
      <c r="AE453" s="170"/>
      <c r="AO453" s="170"/>
      <c r="AY453" s="170"/>
      <c r="AZ453" s="170"/>
      <c r="BA453" s="170"/>
      <c r="BB453" s="170"/>
      <c r="BC453" s="170"/>
      <c r="BD453" s="170"/>
      <c r="BE453" s="170"/>
      <c r="BF453" s="170"/>
      <c r="BI453" s="170"/>
      <c r="BS453" s="170"/>
      <c r="CC453" s="170"/>
      <c r="CM453" s="170"/>
      <c r="CW453" s="170"/>
      <c r="DG453" s="170"/>
      <c r="DQ453" s="170"/>
      <c r="EA453" s="170"/>
      <c r="EK453" s="170"/>
      <c r="EU453" s="170"/>
      <c r="FE453" s="170"/>
      <c r="FO453" s="170"/>
      <c r="FY453" s="170"/>
      <c r="GI453" s="170"/>
      <c r="GS453" s="170"/>
      <c r="HC453" s="170"/>
      <c r="HM453" s="170"/>
      <c r="HW453" s="170"/>
    </row>
    <row r="454" spans="1:231" s="3" customFormat="1" x14ac:dyDescent="0.25">
      <c r="A454" s="170"/>
      <c r="K454" s="170"/>
      <c r="U454" s="170"/>
      <c r="AE454" s="170"/>
      <c r="AO454" s="170"/>
      <c r="AY454" s="170"/>
      <c r="AZ454" s="170"/>
      <c r="BA454" s="170"/>
      <c r="BB454" s="170"/>
      <c r="BC454" s="170"/>
      <c r="BD454" s="170"/>
      <c r="BE454" s="170"/>
      <c r="BF454" s="170"/>
      <c r="BI454" s="170"/>
      <c r="BS454" s="170"/>
      <c r="CC454" s="170"/>
      <c r="CM454" s="170"/>
      <c r="CW454" s="170"/>
      <c r="DG454" s="170"/>
      <c r="DQ454" s="170"/>
      <c r="EA454" s="170"/>
      <c r="EK454" s="170"/>
      <c r="EU454" s="170"/>
      <c r="FE454" s="170"/>
      <c r="FO454" s="170"/>
      <c r="FY454" s="170"/>
      <c r="GI454" s="170"/>
      <c r="GS454" s="170"/>
      <c r="HC454" s="170"/>
      <c r="HM454" s="170"/>
      <c r="HW454" s="170"/>
    </row>
    <row r="455" spans="1:231" s="3" customFormat="1" x14ac:dyDescent="0.25">
      <c r="A455" s="170"/>
      <c r="K455" s="170"/>
      <c r="U455" s="170"/>
      <c r="AE455" s="170"/>
      <c r="AO455" s="170"/>
      <c r="AY455" s="170"/>
      <c r="AZ455" s="170"/>
      <c r="BA455" s="170"/>
      <c r="BB455" s="170"/>
      <c r="BC455" s="170"/>
      <c r="BD455" s="170"/>
      <c r="BE455" s="170"/>
      <c r="BF455" s="170"/>
      <c r="BI455" s="170"/>
      <c r="BS455" s="170"/>
      <c r="CC455" s="170"/>
      <c r="CM455" s="170"/>
      <c r="CW455" s="170"/>
      <c r="DG455" s="170"/>
      <c r="DQ455" s="170"/>
      <c r="EA455" s="170"/>
      <c r="EK455" s="170"/>
      <c r="EU455" s="170"/>
      <c r="FE455" s="170"/>
      <c r="FO455" s="170"/>
      <c r="FY455" s="170"/>
      <c r="GI455" s="170"/>
      <c r="GS455" s="170"/>
      <c r="HC455" s="170"/>
      <c r="HM455" s="170"/>
      <c r="HW455" s="170"/>
    </row>
    <row r="456" spans="1:231" s="3" customFormat="1" x14ac:dyDescent="0.25">
      <c r="A456" s="170"/>
      <c r="K456" s="170"/>
      <c r="U456" s="170"/>
      <c r="AE456" s="170"/>
      <c r="AO456" s="170"/>
      <c r="AY456" s="170"/>
      <c r="AZ456" s="170"/>
      <c r="BA456" s="170"/>
      <c r="BB456" s="170"/>
      <c r="BC456" s="170"/>
      <c r="BD456" s="170"/>
      <c r="BE456" s="170"/>
      <c r="BF456" s="170"/>
      <c r="BI456" s="170"/>
      <c r="BS456" s="170"/>
      <c r="CC456" s="170"/>
      <c r="CM456" s="170"/>
      <c r="CW456" s="170"/>
      <c r="DG456" s="170"/>
      <c r="DQ456" s="170"/>
      <c r="EA456" s="170"/>
      <c r="EK456" s="170"/>
      <c r="EU456" s="170"/>
      <c r="FE456" s="170"/>
      <c r="FO456" s="170"/>
      <c r="FY456" s="170"/>
      <c r="GI456" s="170"/>
      <c r="GS456" s="170"/>
      <c r="HC456" s="170"/>
      <c r="HM456" s="170"/>
      <c r="HW456" s="170"/>
    </row>
    <row r="457" spans="1:231" s="3" customFormat="1" x14ac:dyDescent="0.25">
      <c r="A457" s="170"/>
      <c r="K457" s="170"/>
      <c r="U457" s="170"/>
      <c r="AE457" s="170"/>
      <c r="AO457" s="170"/>
      <c r="AY457" s="170"/>
      <c r="AZ457" s="170"/>
      <c r="BA457" s="170"/>
      <c r="BB457" s="170"/>
      <c r="BC457" s="170"/>
      <c r="BD457" s="170"/>
      <c r="BE457" s="170"/>
      <c r="BF457" s="170"/>
      <c r="BI457" s="170"/>
      <c r="BS457" s="170"/>
      <c r="CC457" s="170"/>
      <c r="CM457" s="170"/>
      <c r="CW457" s="170"/>
      <c r="DG457" s="170"/>
      <c r="DQ457" s="170"/>
      <c r="EA457" s="170"/>
      <c r="EK457" s="170"/>
      <c r="EU457" s="170"/>
      <c r="FE457" s="170"/>
      <c r="FO457" s="170"/>
      <c r="FY457" s="170"/>
      <c r="GI457" s="170"/>
      <c r="GS457" s="170"/>
      <c r="HC457" s="170"/>
      <c r="HM457" s="170"/>
      <c r="HW457" s="170"/>
    </row>
    <row r="458" spans="1:231" s="3" customFormat="1" x14ac:dyDescent="0.25">
      <c r="A458" s="170"/>
      <c r="K458" s="170"/>
      <c r="U458" s="170"/>
      <c r="AE458" s="170"/>
      <c r="AO458" s="170"/>
      <c r="AY458" s="170"/>
      <c r="AZ458" s="170"/>
      <c r="BA458" s="170"/>
      <c r="BB458" s="170"/>
      <c r="BC458" s="170"/>
      <c r="BD458" s="170"/>
      <c r="BE458" s="170"/>
      <c r="BF458" s="170"/>
      <c r="BI458" s="170"/>
      <c r="BS458" s="170"/>
      <c r="CC458" s="170"/>
      <c r="CM458" s="170"/>
      <c r="CW458" s="170"/>
      <c r="DG458" s="170"/>
      <c r="DQ458" s="170"/>
      <c r="EA458" s="170"/>
      <c r="EK458" s="170"/>
      <c r="EU458" s="170"/>
      <c r="FE458" s="170"/>
      <c r="FO458" s="170"/>
      <c r="FY458" s="170"/>
      <c r="GI458" s="170"/>
      <c r="GS458" s="170"/>
      <c r="HC458" s="170"/>
      <c r="HM458" s="170"/>
      <c r="HW458" s="170"/>
    </row>
    <row r="459" spans="1:231" s="3" customFormat="1" x14ac:dyDescent="0.25">
      <c r="A459" s="170"/>
      <c r="K459" s="170"/>
      <c r="U459" s="170"/>
      <c r="AE459" s="170"/>
      <c r="AO459" s="170"/>
      <c r="AY459" s="170"/>
      <c r="AZ459" s="170"/>
      <c r="BA459" s="170"/>
      <c r="BB459" s="170"/>
      <c r="BC459" s="170"/>
      <c r="BD459" s="170"/>
      <c r="BE459" s="170"/>
      <c r="BF459" s="170"/>
      <c r="BI459" s="170"/>
      <c r="BS459" s="170"/>
      <c r="CC459" s="170"/>
      <c r="CM459" s="170"/>
      <c r="CW459" s="170"/>
      <c r="DG459" s="170"/>
      <c r="DQ459" s="170"/>
      <c r="EA459" s="170"/>
      <c r="EK459" s="170"/>
      <c r="EU459" s="170"/>
      <c r="FE459" s="170"/>
      <c r="FO459" s="170"/>
      <c r="FY459" s="170"/>
      <c r="GI459" s="170"/>
      <c r="GS459" s="170"/>
      <c r="HC459" s="170"/>
      <c r="HM459" s="170"/>
      <c r="HW459" s="170"/>
    </row>
    <row r="460" spans="1:231" s="3" customFormat="1" x14ac:dyDescent="0.25">
      <c r="A460" s="170"/>
      <c r="K460" s="170"/>
      <c r="U460" s="170"/>
      <c r="AE460" s="170"/>
      <c r="AO460" s="170"/>
      <c r="AY460" s="170"/>
      <c r="AZ460" s="170"/>
      <c r="BA460" s="170"/>
      <c r="BB460" s="170"/>
      <c r="BC460" s="170"/>
      <c r="BD460" s="170"/>
      <c r="BE460" s="170"/>
      <c r="BF460" s="170"/>
      <c r="BI460" s="170"/>
      <c r="BS460" s="170"/>
      <c r="CC460" s="170"/>
      <c r="CM460" s="170"/>
      <c r="CW460" s="170"/>
      <c r="DG460" s="170"/>
      <c r="DQ460" s="170"/>
      <c r="EA460" s="170"/>
      <c r="EK460" s="170"/>
      <c r="EU460" s="170"/>
      <c r="FE460" s="170"/>
      <c r="FO460" s="170"/>
      <c r="FY460" s="170"/>
      <c r="GI460" s="170"/>
      <c r="GS460" s="170"/>
      <c r="HC460" s="170"/>
      <c r="HM460" s="170"/>
      <c r="HW460" s="170"/>
    </row>
    <row r="461" spans="1:231" s="3" customFormat="1" x14ac:dyDescent="0.25">
      <c r="A461" s="170"/>
      <c r="K461" s="170"/>
      <c r="U461" s="170"/>
      <c r="AE461" s="170"/>
      <c r="AO461" s="170"/>
      <c r="AY461" s="170"/>
      <c r="AZ461" s="170"/>
      <c r="BA461" s="170"/>
      <c r="BB461" s="170"/>
      <c r="BC461" s="170"/>
      <c r="BD461" s="170"/>
      <c r="BE461" s="170"/>
      <c r="BF461" s="170"/>
      <c r="BI461" s="170"/>
      <c r="BS461" s="170"/>
      <c r="CC461" s="170"/>
      <c r="CM461" s="170"/>
      <c r="CW461" s="170"/>
      <c r="DG461" s="170"/>
      <c r="DQ461" s="170"/>
      <c r="EA461" s="170"/>
      <c r="EK461" s="170"/>
      <c r="EU461" s="170"/>
      <c r="FE461" s="170"/>
      <c r="FO461" s="170"/>
      <c r="FY461" s="170"/>
      <c r="GI461" s="170"/>
      <c r="GS461" s="170"/>
      <c r="HC461" s="170"/>
      <c r="HM461" s="170"/>
      <c r="HW461" s="170"/>
    </row>
    <row r="462" spans="1:231" s="3" customFormat="1" x14ac:dyDescent="0.25">
      <c r="A462" s="170"/>
      <c r="K462" s="170"/>
      <c r="U462" s="170"/>
      <c r="AE462" s="170"/>
      <c r="AO462" s="170"/>
      <c r="AY462" s="170"/>
      <c r="AZ462" s="170"/>
      <c r="BA462" s="170"/>
      <c r="BB462" s="170"/>
      <c r="BC462" s="170"/>
      <c r="BD462" s="170"/>
      <c r="BE462" s="170"/>
      <c r="BF462" s="170"/>
      <c r="BI462" s="170"/>
      <c r="BS462" s="170"/>
      <c r="CC462" s="170"/>
      <c r="CM462" s="170"/>
      <c r="CW462" s="170"/>
      <c r="DG462" s="170"/>
      <c r="DQ462" s="170"/>
      <c r="EA462" s="170"/>
      <c r="EK462" s="170"/>
      <c r="EU462" s="170"/>
      <c r="FE462" s="170"/>
      <c r="FO462" s="170"/>
      <c r="FY462" s="170"/>
      <c r="GI462" s="170"/>
      <c r="GS462" s="170"/>
      <c r="HC462" s="170"/>
      <c r="HM462" s="170"/>
      <c r="HW462" s="170"/>
    </row>
    <row r="463" spans="1:231" s="3" customFormat="1" x14ac:dyDescent="0.25">
      <c r="A463" s="170"/>
      <c r="K463" s="170"/>
      <c r="U463" s="170"/>
      <c r="AE463" s="170"/>
      <c r="AO463" s="170"/>
      <c r="AY463" s="170"/>
      <c r="AZ463" s="170"/>
      <c r="BA463" s="170"/>
      <c r="BB463" s="170"/>
      <c r="BC463" s="170"/>
      <c r="BD463" s="170"/>
      <c r="BE463" s="170"/>
      <c r="BF463" s="170"/>
      <c r="BI463" s="170"/>
      <c r="BS463" s="170"/>
      <c r="CC463" s="170"/>
      <c r="CM463" s="170"/>
      <c r="CW463" s="170"/>
      <c r="DG463" s="170"/>
      <c r="DQ463" s="170"/>
      <c r="EA463" s="170"/>
      <c r="EK463" s="170"/>
      <c r="EU463" s="170"/>
      <c r="FE463" s="170"/>
      <c r="FO463" s="170"/>
      <c r="FY463" s="170"/>
      <c r="GI463" s="170"/>
      <c r="GS463" s="170"/>
      <c r="HC463" s="170"/>
      <c r="HM463" s="170"/>
      <c r="HW463" s="170"/>
    </row>
    <row r="464" spans="1:231" s="3" customFormat="1" x14ac:dyDescent="0.25">
      <c r="A464" s="170"/>
      <c r="K464" s="170"/>
      <c r="U464" s="170"/>
      <c r="AE464" s="170"/>
      <c r="AO464" s="170"/>
      <c r="AY464" s="170"/>
      <c r="AZ464" s="170"/>
      <c r="BA464" s="170"/>
      <c r="BB464" s="170"/>
      <c r="BC464" s="170"/>
      <c r="BD464" s="170"/>
      <c r="BE464" s="170"/>
      <c r="BF464" s="170"/>
      <c r="BI464" s="170"/>
      <c r="BS464" s="170"/>
      <c r="CC464" s="170"/>
      <c r="CM464" s="170"/>
      <c r="CW464" s="170"/>
      <c r="DG464" s="170"/>
      <c r="DQ464" s="170"/>
      <c r="EA464" s="170"/>
      <c r="EK464" s="170"/>
      <c r="EU464" s="170"/>
      <c r="FE464" s="170"/>
      <c r="FO464" s="170"/>
      <c r="FY464" s="170"/>
      <c r="GI464" s="170"/>
      <c r="GS464" s="170"/>
      <c r="HC464" s="170"/>
      <c r="HM464" s="170"/>
      <c r="HW464" s="170"/>
    </row>
    <row r="465" spans="1:231" s="3" customFormat="1" x14ac:dyDescent="0.25">
      <c r="A465" s="170"/>
      <c r="K465" s="170"/>
      <c r="U465" s="170"/>
      <c r="AE465" s="170"/>
      <c r="AO465" s="170"/>
      <c r="AY465" s="170"/>
      <c r="AZ465" s="170"/>
      <c r="BA465" s="170"/>
      <c r="BB465" s="170"/>
      <c r="BC465" s="170"/>
      <c r="BD465" s="170"/>
      <c r="BE465" s="170"/>
      <c r="BF465" s="170"/>
      <c r="BI465" s="170"/>
      <c r="BS465" s="170"/>
      <c r="CC465" s="170"/>
      <c r="CM465" s="170"/>
      <c r="CW465" s="170"/>
      <c r="DG465" s="170"/>
      <c r="DQ465" s="170"/>
      <c r="EA465" s="170"/>
      <c r="EK465" s="170"/>
      <c r="EU465" s="170"/>
      <c r="FE465" s="170"/>
      <c r="FO465" s="170"/>
      <c r="FY465" s="170"/>
      <c r="GI465" s="170"/>
      <c r="GS465" s="170"/>
      <c r="HC465" s="170"/>
      <c r="HM465" s="170"/>
      <c r="HW465" s="170"/>
    </row>
    <row r="466" spans="1:231" s="3" customFormat="1" x14ac:dyDescent="0.25">
      <c r="A466" s="170"/>
      <c r="K466" s="170"/>
      <c r="U466" s="170"/>
      <c r="AE466" s="170"/>
      <c r="AO466" s="170"/>
      <c r="AY466" s="170"/>
      <c r="AZ466" s="170"/>
      <c r="BA466" s="170"/>
      <c r="BB466" s="170"/>
      <c r="BC466" s="170"/>
      <c r="BD466" s="170"/>
      <c r="BE466" s="170"/>
      <c r="BF466" s="170"/>
      <c r="BI466" s="170"/>
      <c r="BS466" s="170"/>
      <c r="CC466" s="170"/>
      <c r="CM466" s="170"/>
      <c r="CW466" s="170"/>
      <c r="DG466" s="170"/>
      <c r="DQ466" s="170"/>
      <c r="EA466" s="170"/>
      <c r="EK466" s="170"/>
      <c r="EU466" s="170"/>
      <c r="FE466" s="170"/>
      <c r="FO466" s="170"/>
      <c r="FY466" s="170"/>
      <c r="GI466" s="170"/>
      <c r="GS466" s="170"/>
      <c r="HC466" s="170"/>
      <c r="HM466" s="170"/>
      <c r="HW466" s="170"/>
    </row>
    <row r="467" spans="1:231" s="3" customFormat="1" x14ac:dyDescent="0.25">
      <c r="A467" s="170"/>
      <c r="K467" s="170"/>
      <c r="U467" s="170"/>
      <c r="AE467" s="170"/>
      <c r="AO467" s="170"/>
      <c r="AY467" s="170"/>
      <c r="AZ467" s="170"/>
      <c r="BA467" s="170"/>
      <c r="BB467" s="170"/>
      <c r="BC467" s="170"/>
      <c r="BD467" s="170"/>
      <c r="BE467" s="170"/>
      <c r="BF467" s="170"/>
      <c r="BI467" s="170"/>
      <c r="BS467" s="170"/>
      <c r="CC467" s="170"/>
      <c r="CM467" s="170"/>
      <c r="CW467" s="170"/>
      <c r="DG467" s="170"/>
      <c r="DQ467" s="170"/>
      <c r="EA467" s="170"/>
      <c r="EK467" s="170"/>
      <c r="EU467" s="170"/>
      <c r="FE467" s="170"/>
      <c r="FO467" s="170"/>
      <c r="FY467" s="170"/>
      <c r="GI467" s="170"/>
      <c r="GS467" s="170"/>
      <c r="HC467" s="170"/>
      <c r="HM467" s="170"/>
      <c r="HW467" s="170"/>
    </row>
    <row r="468" spans="1:231" s="3" customFormat="1" x14ac:dyDescent="0.25">
      <c r="A468" s="170"/>
      <c r="K468" s="170"/>
      <c r="U468" s="170"/>
      <c r="AE468" s="170"/>
      <c r="AO468" s="170"/>
      <c r="AY468" s="170"/>
      <c r="AZ468" s="170"/>
      <c r="BA468" s="170"/>
      <c r="BB468" s="170"/>
      <c r="BC468" s="170"/>
      <c r="BD468" s="170"/>
      <c r="BE468" s="170"/>
      <c r="BF468" s="170"/>
      <c r="BI468" s="170"/>
      <c r="BS468" s="170"/>
      <c r="CC468" s="170"/>
      <c r="CM468" s="170"/>
      <c r="CW468" s="170"/>
      <c r="DG468" s="170"/>
      <c r="DQ468" s="170"/>
      <c r="EA468" s="170"/>
      <c r="EK468" s="170"/>
      <c r="EU468" s="170"/>
      <c r="FE468" s="170"/>
      <c r="FO468" s="170"/>
      <c r="FY468" s="170"/>
      <c r="GI468" s="170"/>
      <c r="GS468" s="170"/>
      <c r="HC468" s="170"/>
      <c r="HM468" s="170"/>
      <c r="HW468" s="170"/>
    </row>
    <row r="469" spans="1:231" s="3" customFormat="1" x14ac:dyDescent="0.25">
      <c r="A469" s="170"/>
      <c r="K469" s="170"/>
      <c r="U469" s="170"/>
      <c r="AE469" s="170"/>
      <c r="AO469" s="170"/>
      <c r="AY469" s="170"/>
      <c r="AZ469" s="170"/>
      <c r="BA469" s="170"/>
      <c r="BB469" s="170"/>
      <c r="BC469" s="170"/>
      <c r="BD469" s="170"/>
      <c r="BE469" s="170"/>
      <c r="BF469" s="170"/>
      <c r="BI469" s="170"/>
      <c r="BS469" s="170"/>
      <c r="CC469" s="170"/>
      <c r="CM469" s="170"/>
      <c r="CW469" s="170"/>
      <c r="DG469" s="170"/>
      <c r="DQ469" s="170"/>
      <c r="EA469" s="170"/>
      <c r="EK469" s="170"/>
      <c r="EU469" s="170"/>
      <c r="FE469" s="170"/>
      <c r="FO469" s="170"/>
      <c r="FY469" s="170"/>
      <c r="GI469" s="170"/>
      <c r="GS469" s="170"/>
      <c r="HC469" s="170"/>
      <c r="HM469" s="170"/>
      <c r="HW469" s="170"/>
    </row>
    <row r="470" spans="1:231" s="3" customFormat="1" x14ac:dyDescent="0.25">
      <c r="A470" s="170"/>
      <c r="K470" s="170"/>
      <c r="U470" s="170"/>
      <c r="AE470" s="170"/>
      <c r="AO470" s="170"/>
      <c r="AY470" s="170"/>
      <c r="AZ470" s="170"/>
      <c r="BA470" s="170"/>
      <c r="BB470" s="170"/>
      <c r="BC470" s="170"/>
      <c r="BD470" s="170"/>
      <c r="BE470" s="170"/>
      <c r="BF470" s="170"/>
      <c r="BI470" s="170"/>
      <c r="BS470" s="170"/>
      <c r="CC470" s="170"/>
      <c r="CM470" s="170"/>
      <c r="CW470" s="170"/>
      <c r="DG470" s="170"/>
      <c r="DQ470" s="170"/>
      <c r="EA470" s="170"/>
      <c r="EK470" s="170"/>
      <c r="EU470" s="170"/>
      <c r="FE470" s="170"/>
      <c r="FO470" s="170"/>
      <c r="FY470" s="170"/>
      <c r="GI470" s="170"/>
      <c r="GS470" s="170"/>
      <c r="HC470" s="170"/>
      <c r="HM470" s="170"/>
      <c r="HW470" s="170"/>
    </row>
    <row r="471" spans="1:231" s="3" customFormat="1" x14ac:dyDescent="0.25">
      <c r="A471" s="170"/>
      <c r="K471" s="170"/>
      <c r="U471" s="170"/>
      <c r="AE471" s="170"/>
      <c r="AO471" s="170"/>
      <c r="AY471" s="170"/>
      <c r="AZ471" s="170"/>
      <c r="BA471" s="170"/>
      <c r="BB471" s="170"/>
      <c r="BC471" s="170"/>
      <c r="BD471" s="170"/>
      <c r="BE471" s="170"/>
      <c r="BF471" s="170"/>
      <c r="BI471" s="170"/>
      <c r="BS471" s="170"/>
      <c r="CC471" s="170"/>
      <c r="CM471" s="170"/>
      <c r="CW471" s="170"/>
      <c r="DG471" s="170"/>
      <c r="DQ471" s="170"/>
      <c r="EA471" s="170"/>
      <c r="EK471" s="170"/>
      <c r="EU471" s="170"/>
      <c r="FE471" s="170"/>
      <c r="FO471" s="170"/>
      <c r="FY471" s="170"/>
      <c r="GI471" s="170"/>
      <c r="GS471" s="170"/>
      <c r="HC471" s="170"/>
      <c r="HM471" s="170"/>
      <c r="HW471" s="170"/>
    </row>
    <row r="472" spans="1:231" s="3" customFormat="1" x14ac:dyDescent="0.25">
      <c r="A472" s="170"/>
      <c r="K472" s="170"/>
      <c r="U472" s="170"/>
      <c r="AE472" s="170"/>
      <c r="AO472" s="170"/>
      <c r="AY472" s="170"/>
      <c r="AZ472" s="170"/>
      <c r="BA472" s="170"/>
      <c r="BB472" s="170"/>
      <c r="BC472" s="170"/>
      <c r="BD472" s="170"/>
      <c r="BE472" s="170"/>
      <c r="BF472" s="170"/>
      <c r="BI472" s="170"/>
      <c r="BS472" s="170"/>
      <c r="CC472" s="170"/>
      <c r="CM472" s="170"/>
      <c r="CW472" s="170"/>
      <c r="DG472" s="170"/>
      <c r="DQ472" s="170"/>
      <c r="EA472" s="170"/>
      <c r="EK472" s="170"/>
      <c r="EU472" s="170"/>
      <c r="FE472" s="170"/>
      <c r="FO472" s="170"/>
      <c r="FY472" s="170"/>
      <c r="GI472" s="170"/>
      <c r="GS472" s="170"/>
      <c r="HC472" s="170"/>
      <c r="HM472" s="170"/>
      <c r="HW472" s="170"/>
    </row>
    <row r="473" spans="1:231" s="3" customFormat="1" x14ac:dyDescent="0.25">
      <c r="A473" s="170"/>
      <c r="K473" s="170"/>
      <c r="U473" s="170"/>
      <c r="AE473" s="170"/>
      <c r="AO473" s="170"/>
      <c r="AY473" s="170"/>
      <c r="AZ473" s="170"/>
      <c r="BA473" s="170"/>
      <c r="BB473" s="170"/>
      <c r="BC473" s="170"/>
      <c r="BD473" s="170"/>
      <c r="BE473" s="170"/>
      <c r="BF473" s="170"/>
      <c r="BI473" s="170"/>
      <c r="BS473" s="170"/>
      <c r="CC473" s="170"/>
      <c r="CM473" s="170"/>
      <c r="CW473" s="170"/>
      <c r="DG473" s="170"/>
      <c r="DQ473" s="170"/>
      <c r="EA473" s="170"/>
      <c r="EK473" s="170"/>
      <c r="EU473" s="170"/>
      <c r="FE473" s="170"/>
      <c r="FO473" s="170"/>
      <c r="FY473" s="170"/>
      <c r="GI473" s="170"/>
      <c r="GS473" s="170"/>
      <c r="HC473" s="170"/>
      <c r="HM473" s="170"/>
      <c r="HW473" s="170"/>
    </row>
    <row r="474" spans="1:231" s="3" customFormat="1" x14ac:dyDescent="0.25">
      <c r="A474" s="170"/>
      <c r="K474" s="170"/>
      <c r="U474" s="170"/>
      <c r="AE474" s="170"/>
      <c r="AO474" s="170"/>
      <c r="AY474" s="170"/>
      <c r="AZ474" s="170"/>
      <c r="BA474" s="170"/>
      <c r="BB474" s="170"/>
      <c r="BC474" s="170"/>
      <c r="BD474" s="170"/>
      <c r="BE474" s="170"/>
      <c r="BF474" s="170"/>
      <c r="BI474" s="170"/>
      <c r="BS474" s="170"/>
      <c r="CC474" s="170"/>
      <c r="CM474" s="170"/>
      <c r="CW474" s="170"/>
      <c r="DG474" s="170"/>
      <c r="DQ474" s="170"/>
      <c r="EA474" s="170"/>
      <c r="EK474" s="170"/>
      <c r="EU474" s="170"/>
      <c r="FE474" s="170"/>
      <c r="FO474" s="170"/>
      <c r="FY474" s="170"/>
      <c r="GI474" s="170"/>
      <c r="GS474" s="170"/>
      <c r="HC474" s="170"/>
      <c r="HM474" s="170"/>
      <c r="HW474" s="170"/>
    </row>
    <row r="475" spans="1:231" s="3" customFormat="1" x14ac:dyDescent="0.25">
      <c r="A475" s="170"/>
      <c r="K475" s="170"/>
      <c r="U475" s="170"/>
      <c r="AE475" s="170"/>
      <c r="AO475" s="170"/>
      <c r="AY475" s="170"/>
      <c r="AZ475" s="170"/>
      <c r="BA475" s="170"/>
      <c r="BB475" s="170"/>
      <c r="BC475" s="170"/>
      <c r="BD475" s="170"/>
      <c r="BE475" s="170"/>
      <c r="BF475" s="170"/>
      <c r="BI475" s="170"/>
      <c r="BS475" s="170"/>
      <c r="CC475" s="170"/>
      <c r="CM475" s="170"/>
      <c r="CW475" s="170"/>
      <c r="DG475" s="170"/>
      <c r="DQ475" s="170"/>
      <c r="EA475" s="170"/>
      <c r="EK475" s="170"/>
      <c r="EU475" s="170"/>
      <c r="FE475" s="170"/>
      <c r="FO475" s="170"/>
      <c r="FY475" s="170"/>
      <c r="GI475" s="170"/>
      <c r="GS475" s="170"/>
      <c r="HC475" s="170"/>
      <c r="HM475" s="170"/>
      <c r="HW475" s="170"/>
    </row>
    <row r="476" spans="1:231" s="3" customFormat="1" x14ac:dyDescent="0.25">
      <c r="A476" s="170"/>
      <c r="K476" s="170"/>
      <c r="U476" s="170"/>
      <c r="AE476" s="170"/>
      <c r="AO476" s="170"/>
      <c r="AY476" s="170"/>
      <c r="AZ476" s="170"/>
      <c r="BA476" s="170"/>
      <c r="BB476" s="170"/>
      <c r="BC476" s="170"/>
      <c r="BD476" s="170"/>
      <c r="BE476" s="170"/>
      <c r="BF476" s="170"/>
      <c r="BI476" s="170"/>
      <c r="BS476" s="170"/>
      <c r="CC476" s="170"/>
      <c r="CM476" s="170"/>
      <c r="CW476" s="170"/>
      <c r="DG476" s="170"/>
      <c r="DQ476" s="170"/>
      <c r="EA476" s="170"/>
      <c r="EK476" s="170"/>
      <c r="EU476" s="170"/>
      <c r="FE476" s="170"/>
      <c r="FO476" s="170"/>
      <c r="FY476" s="170"/>
      <c r="GI476" s="170"/>
      <c r="GS476" s="170"/>
      <c r="HC476" s="170"/>
      <c r="HM476" s="170"/>
      <c r="HW476" s="170"/>
    </row>
    <row r="477" spans="1:231" s="3" customFormat="1" x14ac:dyDescent="0.25">
      <c r="A477" s="170"/>
      <c r="K477" s="170"/>
      <c r="U477" s="170"/>
      <c r="AE477" s="170"/>
      <c r="AO477" s="170"/>
      <c r="AY477" s="170"/>
      <c r="AZ477" s="170"/>
      <c r="BA477" s="170"/>
      <c r="BB477" s="170"/>
      <c r="BC477" s="170"/>
      <c r="BD477" s="170"/>
      <c r="BE477" s="170"/>
      <c r="BF477" s="170"/>
      <c r="BI477" s="170"/>
      <c r="BS477" s="170"/>
      <c r="CC477" s="170"/>
      <c r="CM477" s="170"/>
      <c r="CW477" s="170"/>
      <c r="DG477" s="170"/>
      <c r="DQ477" s="170"/>
      <c r="EA477" s="170"/>
      <c r="EK477" s="170"/>
      <c r="EU477" s="170"/>
      <c r="FE477" s="170"/>
      <c r="FO477" s="170"/>
      <c r="FY477" s="170"/>
      <c r="GI477" s="170"/>
      <c r="GS477" s="170"/>
      <c r="HC477" s="170"/>
      <c r="HM477" s="170"/>
      <c r="HW477" s="170"/>
    </row>
    <row r="478" spans="1:231" s="3" customFormat="1" x14ac:dyDescent="0.25">
      <c r="A478" s="170"/>
      <c r="K478" s="170"/>
      <c r="U478" s="170"/>
      <c r="AE478" s="170"/>
      <c r="AO478" s="170"/>
      <c r="AY478" s="170"/>
      <c r="AZ478" s="170"/>
      <c r="BA478" s="170"/>
      <c r="BB478" s="170"/>
      <c r="BC478" s="170"/>
      <c r="BD478" s="170"/>
      <c r="BE478" s="170"/>
      <c r="BF478" s="170"/>
      <c r="BI478" s="170"/>
      <c r="BS478" s="170"/>
      <c r="CC478" s="170"/>
      <c r="CM478" s="170"/>
      <c r="CW478" s="170"/>
      <c r="DG478" s="170"/>
      <c r="DQ478" s="170"/>
      <c r="EA478" s="170"/>
      <c r="EK478" s="170"/>
      <c r="EU478" s="170"/>
      <c r="FE478" s="170"/>
      <c r="FO478" s="170"/>
      <c r="FY478" s="170"/>
      <c r="GI478" s="170"/>
      <c r="GS478" s="170"/>
      <c r="HC478" s="170"/>
      <c r="HM478" s="170"/>
      <c r="HW478" s="170"/>
    </row>
    <row r="479" spans="1:231" s="3" customFormat="1" x14ac:dyDescent="0.25">
      <c r="A479" s="170"/>
      <c r="K479" s="170"/>
      <c r="U479" s="170"/>
      <c r="AE479" s="170"/>
      <c r="AO479" s="170"/>
      <c r="AY479" s="170"/>
      <c r="AZ479" s="170"/>
      <c r="BA479" s="170"/>
      <c r="BB479" s="170"/>
      <c r="BC479" s="170"/>
      <c r="BD479" s="170"/>
      <c r="BE479" s="170"/>
      <c r="BF479" s="170"/>
      <c r="BI479" s="170"/>
      <c r="BS479" s="170"/>
      <c r="CC479" s="170"/>
      <c r="CM479" s="170"/>
      <c r="CW479" s="170"/>
      <c r="DG479" s="170"/>
      <c r="DQ479" s="170"/>
      <c r="EA479" s="170"/>
      <c r="EK479" s="170"/>
      <c r="EU479" s="170"/>
      <c r="FE479" s="170"/>
      <c r="FO479" s="170"/>
      <c r="FY479" s="170"/>
      <c r="GI479" s="170"/>
      <c r="GS479" s="170"/>
      <c r="HC479" s="170"/>
      <c r="HM479" s="170"/>
      <c r="HW479" s="170"/>
    </row>
    <row r="480" spans="1:231" s="3" customFormat="1" x14ac:dyDescent="0.25">
      <c r="A480" s="170"/>
      <c r="K480" s="170"/>
      <c r="U480" s="170"/>
      <c r="AE480" s="170"/>
      <c r="AO480" s="170"/>
      <c r="AY480" s="170"/>
      <c r="AZ480" s="170"/>
      <c r="BA480" s="170"/>
      <c r="BB480" s="170"/>
      <c r="BC480" s="170"/>
      <c r="BD480" s="170"/>
      <c r="BE480" s="170"/>
      <c r="BF480" s="170"/>
      <c r="BI480" s="170"/>
      <c r="BS480" s="170"/>
      <c r="CC480" s="170"/>
      <c r="CM480" s="170"/>
      <c r="CW480" s="170"/>
      <c r="DG480" s="170"/>
      <c r="DQ480" s="170"/>
      <c r="EA480" s="170"/>
      <c r="EK480" s="170"/>
      <c r="EU480" s="170"/>
      <c r="FE480" s="170"/>
      <c r="FO480" s="170"/>
      <c r="FY480" s="170"/>
      <c r="GI480" s="170"/>
      <c r="GS480" s="170"/>
      <c r="HC480" s="170"/>
      <c r="HM480" s="170"/>
      <c r="HW480" s="170"/>
    </row>
    <row r="481" spans="1:231" s="3" customFormat="1" x14ac:dyDescent="0.25">
      <c r="A481" s="170"/>
      <c r="K481" s="170"/>
      <c r="U481" s="170"/>
      <c r="AE481" s="170"/>
      <c r="AO481" s="170"/>
      <c r="AY481" s="170"/>
      <c r="AZ481" s="170"/>
      <c r="BA481" s="170"/>
      <c r="BB481" s="170"/>
      <c r="BC481" s="170"/>
      <c r="BD481" s="170"/>
      <c r="BE481" s="170"/>
      <c r="BF481" s="170"/>
      <c r="BI481" s="170"/>
      <c r="BS481" s="170"/>
      <c r="CC481" s="170"/>
      <c r="CM481" s="170"/>
      <c r="CW481" s="170"/>
      <c r="DG481" s="170"/>
      <c r="DQ481" s="170"/>
      <c r="EA481" s="170"/>
      <c r="EK481" s="170"/>
      <c r="EU481" s="170"/>
      <c r="FE481" s="170"/>
      <c r="FO481" s="170"/>
      <c r="FY481" s="170"/>
      <c r="GI481" s="170"/>
      <c r="GS481" s="170"/>
      <c r="HC481" s="170"/>
      <c r="HM481" s="170"/>
      <c r="HW481" s="170"/>
    </row>
    <row r="482" spans="1:231" s="3" customFormat="1" x14ac:dyDescent="0.25">
      <c r="A482" s="170"/>
      <c r="K482" s="170"/>
      <c r="U482" s="170"/>
      <c r="AE482" s="170"/>
      <c r="AO482" s="170"/>
      <c r="AY482" s="170"/>
      <c r="AZ482" s="170"/>
      <c r="BA482" s="170"/>
      <c r="BB482" s="170"/>
      <c r="BC482" s="170"/>
      <c r="BD482" s="170"/>
      <c r="BE482" s="170"/>
      <c r="BF482" s="170"/>
      <c r="BI482" s="170"/>
      <c r="BS482" s="170"/>
      <c r="CC482" s="170"/>
      <c r="CM482" s="170"/>
      <c r="CW482" s="170"/>
      <c r="DG482" s="170"/>
      <c r="DQ482" s="170"/>
      <c r="EA482" s="170"/>
      <c r="EK482" s="170"/>
      <c r="EU482" s="170"/>
      <c r="FE482" s="170"/>
      <c r="FO482" s="170"/>
      <c r="FY482" s="170"/>
      <c r="GI482" s="170"/>
      <c r="GS482" s="170"/>
      <c r="HC482" s="170"/>
      <c r="HM482" s="170"/>
      <c r="HW482" s="170"/>
    </row>
    <row r="483" spans="1:231" s="3" customFormat="1" x14ac:dyDescent="0.25">
      <c r="A483" s="170"/>
      <c r="K483" s="170"/>
      <c r="U483" s="170"/>
      <c r="AE483" s="170"/>
      <c r="AO483" s="170"/>
      <c r="AY483" s="170"/>
      <c r="AZ483" s="170"/>
      <c r="BA483" s="170"/>
      <c r="BB483" s="170"/>
      <c r="BC483" s="170"/>
      <c r="BD483" s="170"/>
      <c r="BE483" s="170"/>
      <c r="BF483" s="170"/>
      <c r="BI483" s="170"/>
      <c r="BS483" s="170"/>
      <c r="CC483" s="170"/>
      <c r="CM483" s="170"/>
      <c r="CW483" s="170"/>
      <c r="DG483" s="170"/>
      <c r="DQ483" s="170"/>
      <c r="EA483" s="170"/>
      <c r="EK483" s="170"/>
      <c r="EU483" s="170"/>
      <c r="FE483" s="170"/>
      <c r="FO483" s="170"/>
      <c r="FY483" s="170"/>
      <c r="GI483" s="170"/>
      <c r="GS483" s="170"/>
      <c r="HC483" s="170"/>
      <c r="HM483" s="170"/>
      <c r="HW483" s="170"/>
    </row>
    <row r="484" spans="1:231" s="3" customFormat="1" x14ac:dyDescent="0.25">
      <c r="A484" s="170"/>
      <c r="K484" s="170"/>
      <c r="U484" s="170"/>
      <c r="AE484" s="170"/>
      <c r="AO484" s="170"/>
      <c r="AY484" s="170"/>
      <c r="AZ484" s="170"/>
      <c r="BA484" s="170"/>
      <c r="BB484" s="170"/>
      <c r="BC484" s="170"/>
      <c r="BD484" s="170"/>
      <c r="BE484" s="170"/>
      <c r="BF484" s="170"/>
      <c r="BI484" s="170"/>
      <c r="BS484" s="170"/>
      <c r="CC484" s="170"/>
      <c r="CM484" s="170"/>
      <c r="CW484" s="170"/>
      <c r="DG484" s="170"/>
      <c r="DQ484" s="170"/>
      <c r="EA484" s="170"/>
      <c r="EK484" s="170"/>
      <c r="EU484" s="170"/>
      <c r="FE484" s="170"/>
      <c r="FO484" s="170"/>
      <c r="FY484" s="170"/>
      <c r="GI484" s="170"/>
      <c r="GS484" s="170"/>
      <c r="HC484" s="170"/>
      <c r="HM484" s="170"/>
      <c r="HW484" s="170"/>
    </row>
    <row r="485" spans="1:231" s="3" customFormat="1" x14ac:dyDescent="0.25">
      <c r="A485" s="170"/>
      <c r="K485" s="170"/>
      <c r="U485" s="170"/>
      <c r="AE485" s="170"/>
      <c r="AO485" s="170"/>
      <c r="AY485" s="170"/>
      <c r="AZ485" s="170"/>
      <c r="BA485" s="170"/>
      <c r="BB485" s="170"/>
      <c r="BC485" s="170"/>
      <c r="BD485" s="170"/>
      <c r="BE485" s="170"/>
      <c r="BF485" s="170"/>
      <c r="BI485" s="170"/>
      <c r="BS485" s="170"/>
      <c r="CC485" s="170"/>
      <c r="CM485" s="170"/>
      <c r="CW485" s="170"/>
      <c r="DG485" s="170"/>
      <c r="DQ485" s="170"/>
      <c r="EA485" s="170"/>
      <c r="EK485" s="170"/>
      <c r="EU485" s="170"/>
      <c r="FE485" s="170"/>
      <c r="FO485" s="170"/>
      <c r="FY485" s="170"/>
      <c r="GI485" s="170"/>
      <c r="GS485" s="170"/>
      <c r="HC485" s="170"/>
      <c r="HM485" s="170"/>
      <c r="HW485" s="170"/>
    </row>
    <row r="486" spans="1:231" s="3" customFormat="1" x14ac:dyDescent="0.25">
      <c r="A486" s="170"/>
      <c r="K486" s="170"/>
      <c r="U486" s="170"/>
      <c r="AE486" s="170"/>
      <c r="AO486" s="170"/>
      <c r="AY486" s="170"/>
      <c r="AZ486" s="170"/>
      <c r="BA486" s="170"/>
      <c r="BB486" s="170"/>
      <c r="BC486" s="170"/>
      <c r="BD486" s="170"/>
      <c r="BE486" s="170"/>
      <c r="BF486" s="170"/>
      <c r="BI486" s="170"/>
      <c r="BS486" s="170"/>
      <c r="CC486" s="170"/>
      <c r="CM486" s="170"/>
      <c r="CW486" s="170"/>
      <c r="DG486" s="170"/>
      <c r="DQ486" s="170"/>
      <c r="EA486" s="170"/>
      <c r="EK486" s="170"/>
      <c r="EU486" s="170"/>
      <c r="FE486" s="170"/>
      <c r="FO486" s="170"/>
      <c r="FY486" s="170"/>
      <c r="GI486" s="170"/>
      <c r="GS486" s="170"/>
      <c r="HC486" s="170"/>
      <c r="HM486" s="170"/>
      <c r="HW486" s="170"/>
    </row>
    <row r="487" spans="1:231" s="3" customFormat="1" x14ac:dyDescent="0.25">
      <c r="A487" s="170"/>
      <c r="K487" s="170"/>
      <c r="U487" s="170"/>
      <c r="AE487" s="170"/>
      <c r="AO487" s="170"/>
      <c r="AY487" s="170"/>
      <c r="AZ487" s="170"/>
      <c r="BA487" s="170"/>
      <c r="BB487" s="170"/>
      <c r="BC487" s="170"/>
      <c r="BD487" s="170"/>
      <c r="BE487" s="170"/>
      <c r="BF487" s="170"/>
      <c r="BI487" s="170"/>
      <c r="BS487" s="170"/>
      <c r="CC487" s="170"/>
      <c r="CM487" s="170"/>
      <c r="CW487" s="170"/>
      <c r="DG487" s="170"/>
      <c r="DQ487" s="170"/>
      <c r="EA487" s="170"/>
      <c r="EK487" s="170"/>
      <c r="EU487" s="170"/>
      <c r="FE487" s="170"/>
      <c r="FO487" s="170"/>
      <c r="FY487" s="170"/>
      <c r="GI487" s="170"/>
      <c r="GS487" s="170"/>
      <c r="HC487" s="170"/>
      <c r="HM487" s="170"/>
      <c r="HW487" s="170"/>
    </row>
    <row r="488" spans="1:231" s="3" customFormat="1" x14ac:dyDescent="0.25">
      <c r="A488" s="170"/>
      <c r="K488" s="170"/>
      <c r="U488" s="170"/>
      <c r="AE488" s="170"/>
      <c r="AO488" s="170"/>
      <c r="AY488" s="170"/>
      <c r="AZ488" s="170"/>
      <c r="BA488" s="170"/>
      <c r="BB488" s="170"/>
      <c r="BC488" s="170"/>
      <c r="BD488" s="170"/>
      <c r="BE488" s="170"/>
      <c r="BF488" s="170"/>
      <c r="BI488" s="170"/>
      <c r="BS488" s="170"/>
      <c r="CC488" s="170"/>
      <c r="CM488" s="170"/>
      <c r="CW488" s="170"/>
      <c r="DG488" s="170"/>
      <c r="DQ488" s="170"/>
      <c r="EA488" s="170"/>
      <c r="EK488" s="170"/>
      <c r="EU488" s="170"/>
      <c r="FE488" s="170"/>
      <c r="FO488" s="170"/>
      <c r="FY488" s="170"/>
      <c r="GI488" s="170"/>
      <c r="GS488" s="170"/>
      <c r="HC488" s="170"/>
      <c r="HM488" s="170"/>
      <c r="HW488" s="170"/>
    </row>
    <row r="489" spans="1:231" s="3" customFormat="1" x14ac:dyDescent="0.25">
      <c r="A489" s="170"/>
      <c r="K489" s="170"/>
      <c r="U489" s="170"/>
      <c r="AE489" s="170"/>
      <c r="AO489" s="170"/>
      <c r="AY489" s="170"/>
      <c r="AZ489" s="170"/>
      <c r="BA489" s="170"/>
      <c r="BB489" s="170"/>
      <c r="BC489" s="170"/>
      <c r="BD489" s="170"/>
      <c r="BE489" s="170"/>
      <c r="BF489" s="170"/>
      <c r="BI489" s="170"/>
      <c r="BS489" s="170"/>
      <c r="CC489" s="170"/>
      <c r="CM489" s="170"/>
      <c r="CW489" s="170"/>
      <c r="DG489" s="170"/>
      <c r="DQ489" s="170"/>
      <c r="EA489" s="170"/>
      <c r="EK489" s="170"/>
      <c r="EU489" s="170"/>
      <c r="FE489" s="170"/>
      <c r="FO489" s="170"/>
      <c r="FY489" s="170"/>
      <c r="GI489" s="170"/>
      <c r="GS489" s="170"/>
      <c r="HC489" s="170"/>
      <c r="HM489" s="170"/>
      <c r="HW489" s="170"/>
    </row>
    <row r="490" spans="1:231" s="3" customFormat="1" x14ac:dyDescent="0.25">
      <c r="A490" s="170"/>
      <c r="K490" s="170"/>
      <c r="U490" s="170"/>
      <c r="AE490" s="170"/>
      <c r="AO490" s="170"/>
      <c r="AY490" s="170"/>
      <c r="AZ490" s="170"/>
      <c r="BA490" s="170"/>
      <c r="BB490" s="170"/>
      <c r="BC490" s="170"/>
      <c r="BD490" s="170"/>
      <c r="BE490" s="170"/>
      <c r="BF490" s="170"/>
      <c r="BI490" s="170"/>
      <c r="BS490" s="170"/>
      <c r="CC490" s="170"/>
      <c r="CM490" s="170"/>
      <c r="CW490" s="170"/>
      <c r="DG490" s="170"/>
      <c r="DQ490" s="170"/>
      <c r="EA490" s="170"/>
      <c r="EK490" s="170"/>
      <c r="EU490" s="170"/>
      <c r="FE490" s="170"/>
      <c r="FO490" s="170"/>
      <c r="FY490" s="170"/>
      <c r="GI490" s="170"/>
      <c r="GS490" s="170"/>
      <c r="HC490" s="170"/>
      <c r="HM490" s="170"/>
      <c r="HW490" s="170"/>
    </row>
    <row r="491" spans="1:231" s="3" customFormat="1" x14ac:dyDescent="0.25">
      <c r="A491" s="170"/>
      <c r="K491" s="170"/>
      <c r="U491" s="170"/>
      <c r="AE491" s="170"/>
      <c r="AO491" s="170"/>
      <c r="AY491" s="170"/>
      <c r="AZ491" s="170"/>
      <c r="BA491" s="170"/>
      <c r="BB491" s="170"/>
      <c r="BC491" s="170"/>
      <c r="BD491" s="170"/>
      <c r="BE491" s="170"/>
      <c r="BF491" s="170"/>
      <c r="BI491" s="170"/>
      <c r="BS491" s="170"/>
      <c r="CC491" s="170"/>
      <c r="CM491" s="170"/>
      <c r="CW491" s="170"/>
      <c r="DG491" s="170"/>
      <c r="DQ491" s="170"/>
      <c r="EA491" s="170"/>
      <c r="EK491" s="170"/>
      <c r="EU491" s="170"/>
      <c r="FE491" s="170"/>
      <c r="FO491" s="170"/>
      <c r="FY491" s="170"/>
      <c r="GI491" s="170"/>
      <c r="GS491" s="170"/>
      <c r="HC491" s="170"/>
      <c r="HM491" s="170"/>
      <c r="HW491" s="170"/>
    </row>
    <row r="492" spans="1:231" s="3" customFormat="1" x14ac:dyDescent="0.25">
      <c r="A492" s="170"/>
      <c r="K492" s="170"/>
      <c r="U492" s="170"/>
      <c r="AE492" s="170"/>
      <c r="AO492" s="170"/>
      <c r="AY492" s="170"/>
      <c r="AZ492" s="170"/>
      <c r="BA492" s="170"/>
      <c r="BB492" s="170"/>
      <c r="BC492" s="170"/>
      <c r="BD492" s="170"/>
      <c r="BE492" s="170"/>
      <c r="BF492" s="170"/>
      <c r="BI492" s="170"/>
      <c r="BS492" s="170"/>
      <c r="CC492" s="170"/>
      <c r="CM492" s="170"/>
      <c r="CW492" s="170"/>
      <c r="DG492" s="170"/>
      <c r="DQ492" s="170"/>
      <c r="EA492" s="170"/>
      <c r="EK492" s="170"/>
      <c r="EU492" s="170"/>
      <c r="FE492" s="170"/>
      <c r="FO492" s="170"/>
      <c r="FY492" s="170"/>
      <c r="GI492" s="170"/>
      <c r="GS492" s="170"/>
      <c r="HC492" s="170"/>
      <c r="HM492" s="170"/>
      <c r="HW492" s="170"/>
    </row>
    <row r="493" spans="1:231" s="3" customFormat="1" x14ac:dyDescent="0.25">
      <c r="A493" s="170"/>
      <c r="K493" s="170"/>
      <c r="U493" s="170"/>
      <c r="AE493" s="170"/>
      <c r="AO493" s="170"/>
      <c r="AY493" s="170"/>
      <c r="AZ493" s="170"/>
      <c r="BA493" s="170"/>
      <c r="BB493" s="170"/>
      <c r="BC493" s="170"/>
      <c r="BD493" s="170"/>
      <c r="BE493" s="170"/>
      <c r="BF493" s="170"/>
      <c r="BI493" s="170"/>
      <c r="BS493" s="170"/>
      <c r="CC493" s="170"/>
      <c r="CM493" s="170"/>
      <c r="CW493" s="170"/>
      <c r="DG493" s="170"/>
      <c r="DQ493" s="170"/>
      <c r="EA493" s="170"/>
      <c r="EK493" s="170"/>
      <c r="EU493" s="170"/>
      <c r="FE493" s="170"/>
      <c r="FO493" s="170"/>
      <c r="FY493" s="170"/>
      <c r="GI493" s="170"/>
      <c r="GS493" s="170"/>
      <c r="HC493" s="170"/>
      <c r="HM493" s="170"/>
      <c r="HW493" s="170"/>
    </row>
    <row r="494" spans="1:231" s="3" customFormat="1" x14ac:dyDescent="0.25">
      <c r="A494" s="170"/>
      <c r="K494" s="170"/>
      <c r="U494" s="170"/>
      <c r="AE494" s="170"/>
      <c r="AO494" s="170"/>
      <c r="AY494" s="170"/>
      <c r="AZ494" s="170"/>
      <c r="BA494" s="170"/>
      <c r="BB494" s="170"/>
      <c r="BC494" s="170"/>
      <c r="BD494" s="170"/>
      <c r="BE494" s="170"/>
      <c r="BF494" s="170"/>
      <c r="BI494" s="170"/>
      <c r="BS494" s="170"/>
      <c r="CC494" s="170"/>
      <c r="CM494" s="170"/>
      <c r="CW494" s="170"/>
      <c r="DG494" s="170"/>
      <c r="DQ494" s="170"/>
      <c r="EA494" s="170"/>
      <c r="EK494" s="170"/>
      <c r="EU494" s="170"/>
      <c r="FE494" s="170"/>
      <c r="FO494" s="170"/>
      <c r="FY494" s="170"/>
      <c r="GI494" s="170"/>
      <c r="GS494" s="170"/>
      <c r="HC494" s="170"/>
      <c r="HM494" s="170"/>
      <c r="HW494" s="170"/>
    </row>
    <row r="495" spans="1:231" s="3" customFormat="1" x14ac:dyDescent="0.25">
      <c r="A495" s="170"/>
      <c r="K495" s="170"/>
      <c r="U495" s="170"/>
      <c r="AE495" s="170"/>
      <c r="AO495" s="170"/>
      <c r="AY495" s="170"/>
      <c r="AZ495" s="170"/>
      <c r="BA495" s="170"/>
      <c r="BB495" s="170"/>
      <c r="BC495" s="170"/>
      <c r="BD495" s="170"/>
      <c r="BE495" s="170"/>
      <c r="BF495" s="170"/>
      <c r="BI495" s="170"/>
      <c r="BS495" s="170"/>
      <c r="CC495" s="170"/>
      <c r="CM495" s="170"/>
      <c r="CW495" s="170"/>
      <c r="DG495" s="170"/>
      <c r="DQ495" s="170"/>
      <c r="EA495" s="170"/>
      <c r="EK495" s="170"/>
      <c r="EU495" s="170"/>
      <c r="FE495" s="170"/>
      <c r="FO495" s="170"/>
      <c r="FY495" s="170"/>
      <c r="GI495" s="170"/>
      <c r="GS495" s="170"/>
      <c r="HC495" s="170"/>
      <c r="HM495" s="170"/>
      <c r="HW495" s="170"/>
    </row>
    <row r="496" spans="1:231" s="3" customFormat="1" x14ac:dyDescent="0.25">
      <c r="A496" s="170"/>
      <c r="K496" s="170"/>
      <c r="U496" s="170"/>
      <c r="AE496" s="170"/>
      <c r="AO496" s="170"/>
      <c r="AY496" s="170"/>
      <c r="AZ496" s="170"/>
      <c r="BA496" s="170"/>
      <c r="BB496" s="170"/>
      <c r="BC496" s="170"/>
      <c r="BD496" s="170"/>
      <c r="BE496" s="170"/>
      <c r="BF496" s="170"/>
      <c r="BI496" s="170"/>
      <c r="BS496" s="170"/>
      <c r="CC496" s="170"/>
      <c r="CM496" s="170"/>
      <c r="CW496" s="170"/>
      <c r="DG496" s="170"/>
      <c r="DQ496" s="170"/>
      <c r="EA496" s="170"/>
      <c r="EK496" s="170"/>
      <c r="EU496" s="170"/>
      <c r="FE496" s="170"/>
      <c r="FO496" s="170"/>
      <c r="FY496" s="170"/>
      <c r="GI496" s="170"/>
      <c r="GS496" s="170"/>
      <c r="HC496" s="170"/>
      <c r="HM496" s="170"/>
      <c r="HW496" s="170"/>
    </row>
    <row r="497" spans="1:231" s="3" customFormat="1" x14ac:dyDescent="0.25">
      <c r="A497" s="170"/>
      <c r="K497" s="170"/>
      <c r="U497" s="170"/>
      <c r="AE497" s="170"/>
      <c r="AO497" s="170"/>
      <c r="AY497" s="170"/>
      <c r="AZ497" s="170"/>
      <c r="BA497" s="170"/>
      <c r="BB497" s="170"/>
      <c r="BC497" s="170"/>
      <c r="BD497" s="170"/>
      <c r="BE497" s="170"/>
      <c r="BF497" s="170"/>
      <c r="BI497" s="170"/>
      <c r="BS497" s="170"/>
      <c r="CC497" s="170"/>
      <c r="CM497" s="170"/>
      <c r="CW497" s="170"/>
      <c r="DG497" s="170"/>
      <c r="DQ497" s="170"/>
      <c r="EA497" s="170"/>
      <c r="EK497" s="170"/>
      <c r="EU497" s="170"/>
      <c r="FE497" s="170"/>
      <c r="FO497" s="170"/>
      <c r="FY497" s="170"/>
      <c r="GI497" s="170"/>
      <c r="GS497" s="170"/>
      <c r="HC497" s="170"/>
      <c r="HM497" s="170"/>
      <c r="HW497" s="170"/>
    </row>
    <row r="498" spans="1:231" s="3" customFormat="1" x14ac:dyDescent="0.25">
      <c r="A498" s="170"/>
      <c r="K498" s="170"/>
      <c r="U498" s="170"/>
      <c r="AE498" s="170"/>
      <c r="AO498" s="170"/>
      <c r="AY498" s="170"/>
      <c r="AZ498" s="170"/>
      <c r="BA498" s="170"/>
      <c r="BB498" s="170"/>
      <c r="BC498" s="170"/>
      <c r="BD498" s="170"/>
      <c r="BE498" s="170"/>
      <c r="BF498" s="170"/>
      <c r="BI498" s="170"/>
      <c r="BS498" s="170"/>
      <c r="CC498" s="170"/>
      <c r="CM498" s="170"/>
      <c r="CW498" s="170"/>
      <c r="DG498" s="170"/>
      <c r="DQ498" s="170"/>
      <c r="EA498" s="170"/>
      <c r="EK498" s="170"/>
      <c r="EU498" s="170"/>
      <c r="FE498" s="170"/>
      <c r="FO498" s="170"/>
      <c r="FY498" s="170"/>
      <c r="GI498" s="170"/>
      <c r="GS498" s="170"/>
      <c r="HC498" s="170"/>
      <c r="HM498" s="170"/>
      <c r="HW498" s="170"/>
    </row>
    <row r="499" spans="1:231" s="3" customFormat="1" x14ac:dyDescent="0.25">
      <c r="A499" s="170"/>
      <c r="K499" s="170"/>
      <c r="U499" s="170"/>
      <c r="AE499" s="170"/>
      <c r="AO499" s="170"/>
      <c r="AY499" s="170"/>
      <c r="AZ499" s="170"/>
      <c r="BA499" s="170"/>
      <c r="BB499" s="170"/>
      <c r="BC499" s="170"/>
      <c r="BD499" s="170"/>
      <c r="BE499" s="170"/>
      <c r="BF499" s="170"/>
      <c r="BI499" s="170"/>
      <c r="BS499" s="170"/>
      <c r="CC499" s="170"/>
      <c r="CM499" s="170"/>
      <c r="CW499" s="170"/>
      <c r="DG499" s="170"/>
      <c r="DQ499" s="170"/>
      <c r="EA499" s="170"/>
      <c r="EK499" s="170"/>
      <c r="EU499" s="170"/>
      <c r="FE499" s="170"/>
      <c r="FO499" s="170"/>
      <c r="FY499" s="170"/>
      <c r="GI499" s="170"/>
      <c r="GS499" s="170"/>
      <c r="HC499" s="170"/>
      <c r="HM499" s="170"/>
      <c r="HW499" s="170"/>
    </row>
    <row r="500" spans="1:231" s="3" customFormat="1" x14ac:dyDescent="0.25">
      <c r="A500" s="170"/>
      <c r="K500" s="170"/>
      <c r="U500" s="170"/>
      <c r="AE500" s="170"/>
      <c r="AO500" s="170"/>
      <c r="AY500" s="170"/>
      <c r="AZ500" s="170"/>
      <c r="BA500" s="170"/>
      <c r="BB500" s="170"/>
      <c r="BC500" s="170"/>
      <c r="BD500" s="170"/>
      <c r="BE500" s="170"/>
      <c r="BF500" s="170"/>
      <c r="BI500" s="170"/>
      <c r="BS500" s="170"/>
      <c r="CC500" s="170"/>
      <c r="CM500" s="170"/>
      <c r="CW500" s="170"/>
      <c r="DG500" s="170"/>
      <c r="DQ500" s="170"/>
      <c r="EA500" s="170"/>
      <c r="EK500" s="170"/>
      <c r="EU500" s="170"/>
      <c r="FE500" s="170"/>
      <c r="FO500" s="170"/>
      <c r="FY500" s="170"/>
      <c r="GI500" s="170"/>
      <c r="GS500" s="170"/>
      <c r="HC500" s="170"/>
      <c r="HM500" s="170"/>
      <c r="HW500" s="170"/>
    </row>
    <row r="501" spans="1:231" s="3" customFormat="1" x14ac:dyDescent="0.25">
      <c r="A501" s="170"/>
      <c r="K501" s="170"/>
      <c r="U501" s="170"/>
      <c r="AE501" s="170"/>
      <c r="AO501" s="170"/>
      <c r="AY501" s="170"/>
      <c r="AZ501" s="170"/>
      <c r="BA501" s="170"/>
      <c r="BB501" s="170"/>
      <c r="BC501" s="170"/>
      <c r="BD501" s="170"/>
      <c r="BE501" s="170"/>
      <c r="BF501" s="170"/>
      <c r="BI501" s="170"/>
      <c r="BS501" s="170"/>
      <c r="CC501" s="170"/>
      <c r="CM501" s="170"/>
      <c r="CW501" s="170"/>
      <c r="DG501" s="170"/>
      <c r="DQ501" s="170"/>
      <c r="EA501" s="170"/>
      <c r="EK501" s="170"/>
      <c r="EU501" s="170"/>
      <c r="FE501" s="170"/>
      <c r="FO501" s="170"/>
      <c r="FY501" s="170"/>
      <c r="GI501" s="170"/>
      <c r="GS501" s="170"/>
      <c r="HC501" s="170"/>
      <c r="HM501" s="170"/>
      <c r="HW501" s="170"/>
    </row>
    <row r="502" spans="1:231" s="3" customFormat="1" x14ac:dyDescent="0.25">
      <c r="A502" s="170"/>
      <c r="K502" s="170"/>
      <c r="U502" s="170"/>
      <c r="AE502" s="170"/>
      <c r="AO502" s="170"/>
      <c r="AY502" s="170"/>
      <c r="AZ502" s="170"/>
      <c r="BA502" s="170"/>
      <c r="BB502" s="170"/>
      <c r="BC502" s="170"/>
      <c r="BD502" s="170"/>
      <c r="BE502" s="170"/>
      <c r="BF502" s="170"/>
      <c r="BI502" s="170"/>
      <c r="BS502" s="170"/>
      <c r="CC502" s="170"/>
      <c r="CM502" s="170"/>
      <c r="CW502" s="170"/>
      <c r="DG502" s="170"/>
      <c r="DQ502" s="170"/>
      <c r="EA502" s="170"/>
      <c r="EK502" s="170"/>
      <c r="EU502" s="170"/>
      <c r="FE502" s="170"/>
      <c r="FO502" s="170"/>
      <c r="FY502" s="170"/>
      <c r="GI502" s="170"/>
      <c r="GS502" s="170"/>
      <c r="HC502" s="170"/>
      <c r="HM502" s="170"/>
      <c r="HW502" s="170"/>
    </row>
    <row r="503" spans="1:231" s="3" customFormat="1" x14ac:dyDescent="0.25">
      <c r="A503" s="170"/>
      <c r="K503" s="170"/>
      <c r="U503" s="170"/>
      <c r="AE503" s="170"/>
      <c r="AO503" s="170"/>
      <c r="AY503" s="170"/>
      <c r="AZ503" s="170"/>
      <c r="BA503" s="170"/>
      <c r="BB503" s="170"/>
      <c r="BC503" s="170"/>
      <c r="BD503" s="170"/>
      <c r="BE503" s="170"/>
      <c r="BF503" s="170"/>
      <c r="BI503" s="170"/>
      <c r="BS503" s="170"/>
      <c r="CC503" s="170"/>
      <c r="CM503" s="170"/>
      <c r="CW503" s="170"/>
      <c r="DG503" s="170"/>
      <c r="DQ503" s="170"/>
      <c r="EA503" s="170"/>
      <c r="EK503" s="170"/>
      <c r="EU503" s="170"/>
      <c r="FE503" s="170"/>
      <c r="FO503" s="170"/>
      <c r="FY503" s="170"/>
      <c r="GI503" s="170"/>
      <c r="GS503" s="170"/>
      <c r="HC503" s="170"/>
      <c r="HM503" s="170"/>
      <c r="HW503" s="170"/>
    </row>
    <row r="504" spans="1:231" s="3" customFormat="1" x14ac:dyDescent="0.25">
      <c r="A504" s="170"/>
      <c r="K504" s="170"/>
      <c r="U504" s="170"/>
      <c r="AE504" s="170"/>
      <c r="AO504" s="170"/>
      <c r="AY504" s="170"/>
      <c r="AZ504" s="170"/>
      <c r="BA504" s="170"/>
      <c r="BB504" s="170"/>
      <c r="BC504" s="170"/>
      <c r="BD504" s="170"/>
      <c r="BE504" s="170"/>
      <c r="BF504" s="170"/>
      <c r="BI504" s="170"/>
      <c r="BS504" s="170"/>
      <c r="CC504" s="170"/>
      <c r="CM504" s="170"/>
      <c r="CW504" s="170"/>
      <c r="DG504" s="170"/>
      <c r="DQ504" s="170"/>
      <c r="EA504" s="170"/>
      <c r="EK504" s="170"/>
      <c r="EU504" s="170"/>
      <c r="FE504" s="170"/>
      <c r="FO504" s="170"/>
      <c r="FY504" s="170"/>
      <c r="GI504" s="170"/>
      <c r="GS504" s="170"/>
      <c r="HC504" s="170"/>
      <c r="HM504" s="170"/>
      <c r="HW504" s="170"/>
    </row>
    <row r="505" spans="1:231" s="3" customFormat="1" x14ac:dyDescent="0.25">
      <c r="A505" s="170"/>
      <c r="K505" s="170"/>
      <c r="U505" s="170"/>
      <c r="AE505" s="170"/>
      <c r="AO505" s="170"/>
      <c r="AY505" s="170"/>
      <c r="AZ505" s="170"/>
      <c r="BA505" s="170"/>
      <c r="BB505" s="170"/>
      <c r="BC505" s="170"/>
      <c r="BD505" s="170"/>
      <c r="BE505" s="170"/>
      <c r="BF505" s="170"/>
      <c r="BI505" s="170"/>
      <c r="BS505" s="170"/>
      <c r="CC505" s="170"/>
      <c r="CM505" s="170"/>
      <c r="CW505" s="170"/>
      <c r="DG505" s="170"/>
      <c r="DQ505" s="170"/>
      <c r="EA505" s="170"/>
      <c r="EK505" s="170"/>
      <c r="EU505" s="170"/>
      <c r="FE505" s="170"/>
      <c r="FO505" s="170"/>
      <c r="FY505" s="170"/>
      <c r="GI505" s="170"/>
      <c r="GS505" s="170"/>
      <c r="HC505" s="170"/>
      <c r="HM505" s="170"/>
      <c r="HW505" s="170"/>
    </row>
    <row r="506" spans="1:231" s="3" customFormat="1" x14ac:dyDescent="0.25">
      <c r="A506" s="170"/>
      <c r="K506" s="170"/>
      <c r="U506" s="170"/>
      <c r="AE506" s="170"/>
      <c r="AO506" s="170"/>
      <c r="AY506" s="170"/>
      <c r="AZ506" s="170"/>
      <c r="BA506" s="170"/>
      <c r="BB506" s="170"/>
      <c r="BC506" s="170"/>
      <c r="BD506" s="170"/>
      <c r="BE506" s="170"/>
      <c r="BF506" s="170"/>
      <c r="BI506" s="170"/>
      <c r="BS506" s="170"/>
      <c r="CC506" s="170"/>
      <c r="CM506" s="170"/>
      <c r="CW506" s="170"/>
      <c r="DG506" s="170"/>
      <c r="DQ506" s="170"/>
      <c r="EA506" s="170"/>
      <c r="EK506" s="170"/>
      <c r="EU506" s="170"/>
      <c r="FE506" s="170"/>
      <c r="FO506" s="170"/>
      <c r="FY506" s="170"/>
      <c r="GI506" s="170"/>
      <c r="GS506" s="170"/>
      <c r="HC506" s="170"/>
      <c r="HM506" s="170"/>
      <c r="HW506" s="170"/>
    </row>
    <row r="507" spans="1:231" s="3" customFormat="1" x14ac:dyDescent="0.25">
      <c r="A507" s="170"/>
      <c r="K507" s="170"/>
      <c r="U507" s="170"/>
      <c r="AE507" s="170"/>
      <c r="AO507" s="170"/>
      <c r="AY507" s="170"/>
      <c r="AZ507" s="170"/>
      <c r="BA507" s="170"/>
      <c r="BB507" s="170"/>
      <c r="BC507" s="170"/>
      <c r="BD507" s="170"/>
      <c r="BE507" s="170"/>
      <c r="BF507" s="170"/>
      <c r="BI507" s="170"/>
      <c r="BS507" s="170"/>
      <c r="CC507" s="170"/>
      <c r="CM507" s="170"/>
      <c r="CW507" s="170"/>
      <c r="DG507" s="170"/>
      <c r="DQ507" s="170"/>
      <c r="EA507" s="170"/>
      <c r="EK507" s="170"/>
      <c r="EU507" s="170"/>
      <c r="FE507" s="170"/>
      <c r="FO507" s="170"/>
      <c r="FY507" s="170"/>
      <c r="GI507" s="170"/>
      <c r="GS507" s="170"/>
      <c r="HC507" s="170"/>
      <c r="HM507" s="170"/>
      <c r="HW507" s="170"/>
    </row>
    <row r="508" spans="1:231" s="3" customFormat="1" x14ac:dyDescent="0.25">
      <c r="A508" s="170"/>
      <c r="K508" s="170"/>
      <c r="U508" s="170"/>
      <c r="AE508" s="170"/>
      <c r="AO508" s="170"/>
      <c r="AY508" s="170"/>
      <c r="AZ508" s="170"/>
      <c r="BA508" s="170"/>
      <c r="BB508" s="170"/>
      <c r="BC508" s="170"/>
      <c r="BD508" s="170"/>
      <c r="BE508" s="170"/>
      <c r="BF508" s="170"/>
      <c r="BI508" s="170"/>
      <c r="BS508" s="170"/>
      <c r="CC508" s="170"/>
      <c r="CM508" s="170"/>
      <c r="CW508" s="170"/>
      <c r="DG508" s="170"/>
      <c r="DQ508" s="170"/>
      <c r="EA508" s="170"/>
      <c r="EK508" s="170"/>
      <c r="EU508" s="170"/>
      <c r="FE508" s="170"/>
      <c r="FO508" s="170"/>
      <c r="FY508" s="170"/>
      <c r="GI508" s="170"/>
      <c r="GS508" s="170"/>
      <c r="HC508" s="170"/>
      <c r="HM508" s="170"/>
      <c r="HW508" s="170"/>
    </row>
    <row r="509" spans="1:231" s="3" customFormat="1" x14ac:dyDescent="0.25">
      <c r="A509" s="170"/>
      <c r="K509" s="170"/>
      <c r="U509" s="170"/>
      <c r="AE509" s="170"/>
      <c r="AO509" s="170"/>
      <c r="AY509" s="170"/>
      <c r="AZ509" s="170"/>
      <c r="BA509" s="170"/>
      <c r="BB509" s="170"/>
      <c r="BC509" s="170"/>
      <c r="BD509" s="170"/>
      <c r="BE509" s="170"/>
      <c r="BF509" s="170"/>
      <c r="BI509" s="170"/>
      <c r="BS509" s="170"/>
      <c r="CC509" s="170"/>
      <c r="CM509" s="170"/>
      <c r="CW509" s="170"/>
      <c r="DG509" s="170"/>
      <c r="DQ509" s="170"/>
      <c r="EA509" s="170"/>
      <c r="EK509" s="170"/>
      <c r="EU509" s="170"/>
      <c r="FE509" s="170"/>
      <c r="FO509" s="170"/>
      <c r="FY509" s="170"/>
      <c r="GI509" s="170"/>
      <c r="GS509" s="170"/>
      <c r="HC509" s="170"/>
      <c r="HM509" s="170"/>
      <c r="HW509" s="170"/>
    </row>
    <row r="510" spans="1:231" s="3" customFormat="1" x14ac:dyDescent="0.25">
      <c r="A510" s="170"/>
      <c r="K510" s="170"/>
      <c r="U510" s="170"/>
      <c r="AE510" s="170"/>
      <c r="AO510" s="170"/>
      <c r="AY510" s="170"/>
      <c r="AZ510" s="170"/>
      <c r="BA510" s="170"/>
      <c r="BB510" s="170"/>
      <c r="BC510" s="170"/>
      <c r="BD510" s="170"/>
      <c r="BE510" s="170"/>
      <c r="BF510" s="170"/>
      <c r="BI510" s="170"/>
      <c r="BS510" s="170"/>
      <c r="CC510" s="170"/>
      <c r="CM510" s="170"/>
      <c r="CW510" s="170"/>
      <c r="DG510" s="170"/>
      <c r="DQ510" s="170"/>
      <c r="EA510" s="170"/>
      <c r="EK510" s="170"/>
      <c r="EU510" s="170"/>
      <c r="FE510" s="170"/>
      <c r="FO510" s="170"/>
      <c r="FY510" s="170"/>
      <c r="GI510" s="170"/>
      <c r="GS510" s="170"/>
      <c r="HC510" s="170"/>
      <c r="HM510" s="170"/>
      <c r="HW510" s="170"/>
    </row>
    <row r="511" spans="1:231" s="3" customFormat="1" x14ac:dyDescent="0.25">
      <c r="A511" s="170"/>
      <c r="K511" s="170"/>
      <c r="U511" s="170"/>
      <c r="AE511" s="170"/>
      <c r="AO511" s="170"/>
      <c r="AY511" s="170"/>
      <c r="AZ511" s="170"/>
      <c r="BA511" s="170"/>
      <c r="BB511" s="170"/>
      <c r="BC511" s="170"/>
      <c r="BD511" s="170"/>
      <c r="BE511" s="170"/>
      <c r="BF511" s="170"/>
      <c r="BI511" s="170"/>
      <c r="BS511" s="170"/>
      <c r="CC511" s="170"/>
      <c r="CM511" s="170"/>
      <c r="CW511" s="170"/>
      <c r="DG511" s="170"/>
      <c r="DQ511" s="170"/>
      <c r="EA511" s="170"/>
      <c r="EK511" s="170"/>
      <c r="EU511" s="170"/>
      <c r="FE511" s="170"/>
      <c r="FO511" s="170"/>
      <c r="FY511" s="170"/>
      <c r="GI511" s="170"/>
      <c r="GS511" s="170"/>
      <c r="HC511" s="170"/>
      <c r="HM511" s="170"/>
      <c r="HW511" s="170"/>
    </row>
    <row r="512" spans="1:231" s="3" customFormat="1" x14ac:dyDescent="0.25">
      <c r="A512" s="170"/>
      <c r="K512" s="170"/>
      <c r="U512" s="170"/>
      <c r="AE512" s="170"/>
      <c r="AO512" s="170"/>
      <c r="AY512" s="170"/>
      <c r="AZ512" s="170"/>
      <c r="BA512" s="170"/>
      <c r="BB512" s="170"/>
      <c r="BC512" s="170"/>
      <c r="BD512" s="170"/>
      <c r="BE512" s="170"/>
      <c r="BF512" s="170"/>
      <c r="BI512" s="170"/>
      <c r="BS512" s="170"/>
      <c r="CC512" s="170"/>
      <c r="CM512" s="170"/>
      <c r="CW512" s="170"/>
      <c r="DG512" s="170"/>
      <c r="DQ512" s="170"/>
      <c r="EA512" s="170"/>
      <c r="EK512" s="170"/>
      <c r="EU512" s="170"/>
      <c r="FE512" s="170"/>
      <c r="FO512" s="170"/>
      <c r="FY512" s="170"/>
      <c r="GI512" s="170"/>
      <c r="GS512" s="170"/>
      <c r="HC512" s="170"/>
      <c r="HM512" s="170"/>
      <c r="HW512" s="170"/>
    </row>
    <row r="513" spans="1:231" s="3" customFormat="1" x14ac:dyDescent="0.25">
      <c r="A513" s="170"/>
      <c r="K513" s="170"/>
      <c r="U513" s="170"/>
      <c r="AE513" s="170"/>
      <c r="AO513" s="170"/>
      <c r="AY513" s="170"/>
      <c r="AZ513" s="170"/>
      <c r="BA513" s="170"/>
      <c r="BB513" s="170"/>
      <c r="BC513" s="170"/>
      <c r="BD513" s="170"/>
      <c r="BE513" s="170"/>
      <c r="BF513" s="170"/>
      <c r="BI513" s="170"/>
      <c r="BS513" s="170"/>
      <c r="CC513" s="170"/>
      <c r="CM513" s="170"/>
      <c r="CW513" s="170"/>
      <c r="DG513" s="170"/>
      <c r="DQ513" s="170"/>
      <c r="EA513" s="170"/>
      <c r="EK513" s="170"/>
      <c r="EU513" s="170"/>
      <c r="FE513" s="170"/>
      <c r="FO513" s="170"/>
      <c r="FY513" s="170"/>
      <c r="GI513" s="170"/>
      <c r="GS513" s="170"/>
      <c r="HC513" s="170"/>
      <c r="HM513" s="170"/>
      <c r="HW513" s="170"/>
    </row>
    <row r="514" spans="1:231" s="3" customFormat="1" x14ac:dyDescent="0.25">
      <c r="A514" s="170"/>
      <c r="K514" s="170"/>
      <c r="U514" s="170"/>
      <c r="AE514" s="170"/>
      <c r="AO514" s="170"/>
      <c r="AY514" s="170"/>
      <c r="AZ514" s="170"/>
      <c r="BA514" s="170"/>
      <c r="BB514" s="170"/>
      <c r="BC514" s="170"/>
      <c r="BD514" s="170"/>
      <c r="BE514" s="170"/>
      <c r="BF514" s="170"/>
      <c r="BI514" s="170"/>
      <c r="BS514" s="170"/>
      <c r="CC514" s="170"/>
      <c r="CM514" s="170"/>
      <c r="CW514" s="170"/>
      <c r="DG514" s="170"/>
      <c r="DQ514" s="170"/>
      <c r="EA514" s="170"/>
      <c r="EK514" s="170"/>
      <c r="EU514" s="170"/>
      <c r="FE514" s="170"/>
      <c r="FO514" s="170"/>
      <c r="FY514" s="170"/>
      <c r="GI514" s="170"/>
      <c r="GS514" s="170"/>
      <c r="HC514" s="170"/>
      <c r="HM514" s="170"/>
      <c r="HW514" s="170"/>
    </row>
    <row r="515" spans="1:231" s="3" customFormat="1" x14ac:dyDescent="0.25">
      <c r="A515" s="170"/>
      <c r="K515" s="170"/>
      <c r="U515" s="170"/>
      <c r="AE515" s="170"/>
      <c r="AO515" s="170"/>
      <c r="AY515" s="170"/>
      <c r="AZ515" s="170"/>
      <c r="BA515" s="170"/>
      <c r="BB515" s="170"/>
      <c r="BC515" s="170"/>
      <c r="BD515" s="170"/>
      <c r="BE515" s="170"/>
      <c r="BF515" s="170"/>
      <c r="BI515" s="170"/>
      <c r="BS515" s="170"/>
      <c r="CC515" s="170"/>
      <c r="CM515" s="170"/>
      <c r="CW515" s="170"/>
      <c r="DG515" s="170"/>
      <c r="DQ515" s="170"/>
      <c r="EA515" s="170"/>
      <c r="EK515" s="170"/>
      <c r="EU515" s="170"/>
      <c r="FE515" s="170"/>
      <c r="FO515" s="170"/>
      <c r="FY515" s="170"/>
      <c r="GI515" s="170"/>
      <c r="GS515" s="170"/>
      <c r="HC515" s="170"/>
      <c r="HM515" s="170"/>
      <c r="HW515" s="170"/>
    </row>
    <row r="516" spans="1:231" s="3" customFormat="1" x14ac:dyDescent="0.25">
      <c r="A516" s="170"/>
      <c r="K516" s="170"/>
      <c r="U516" s="170"/>
      <c r="AE516" s="170"/>
      <c r="AO516" s="170"/>
      <c r="AY516" s="170"/>
      <c r="AZ516" s="170"/>
      <c r="BA516" s="170"/>
      <c r="BB516" s="170"/>
      <c r="BC516" s="170"/>
      <c r="BD516" s="170"/>
      <c r="BE516" s="170"/>
      <c r="BF516" s="170"/>
      <c r="BI516" s="170"/>
      <c r="BS516" s="170"/>
      <c r="CC516" s="170"/>
      <c r="CM516" s="170"/>
      <c r="CW516" s="170"/>
      <c r="DG516" s="170"/>
      <c r="DQ516" s="170"/>
      <c r="EA516" s="170"/>
      <c r="EK516" s="170"/>
      <c r="EU516" s="170"/>
      <c r="FE516" s="170"/>
      <c r="FO516" s="170"/>
      <c r="FY516" s="170"/>
      <c r="GI516" s="170"/>
      <c r="GS516" s="170"/>
      <c r="HC516" s="170"/>
      <c r="HM516" s="170"/>
      <c r="HW516" s="170"/>
    </row>
    <row r="517" spans="1:231" s="3" customFormat="1" x14ac:dyDescent="0.25">
      <c r="A517" s="170"/>
      <c r="K517" s="170"/>
      <c r="U517" s="170"/>
      <c r="AE517" s="170"/>
      <c r="AO517" s="170"/>
      <c r="AY517" s="170"/>
      <c r="AZ517" s="170"/>
      <c r="BA517" s="170"/>
      <c r="BB517" s="170"/>
      <c r="BC517" s="170"/>
      <c r="BD517" s="170"/>
      <c r="BE517" s="170"/>
      <c r="BF517" s="170"/>
      <c r="BI517" s="170"/>
      <c r="BS517" s="170"/>
      <c r="CC517" s="170"/>
      <c r="CM517" s="170"/>
      <c r="CW517" s="170"/>
      <c r="DG517" s="170"/>
      <c r="DQ517" s="170"/>
      <c r="EA517" s="170"/>
      <c r="EK517" s="170"/>
      <c r="EU517" s="170"/>
      <c r="FE517" s="170"/>
      <c r="FO517" s="170"/>
      <c r="FY517" s="170"/>
      <c r="GI517" s="170"/>
      <c r="GS517" s="170"/>
      <c r="HC517" s="170"/>
      <c r="HM517" s="170"/>
      <c r="HW517" s="170"/>
    </row>
    <row r="518" spans="1:231" s="3" customFormat="1" x14ac:dyDescent="0.25">
      <c r="A518" s="170"/>
      <c r="K518" s="170"/>
      <c r="U518" s="170"/>
      <c r="AE518" s="170"/>
      <c r="AO518" s="170"/>
      <c r="AY518" s="170"/>
      <c r="AZ518" s="170"/>
      <c r="BA518" s="170"/>
      <c r="BB518" s="170"/>
      <c r="BC518" s="170"/>
      <c r="BD518" s="170"/>
      <c r="BE518" s="170"/>
      <c r="BF518" s="170"/>
      <c r="BI518" s="170"/>
      <c r="BS518" s="170"/>
      <c r="CC518" s="170"/>
      <c r="CM518" s="170"/>
      <c r="CW518" s="170"/>
      <c r="DG518" s="170"/>
      <c r="DQ518" s="170"/>
      <c r="EA518" s="170"/>
      <c r="EK518" s="170"/>
      <c r="EU518" s="170"/>
      <c r="FE518" s="170"/>
      <c r="FO518" s="170"/>
      <c r="FY518" s="170"/>
      <c r="GI518" s="170"/>
      <c r="GS518" s="170"/>
      <c r="HC518" s="170"/>
      <c r="HM518" s="170"/>
      <c r="HW518" s="170"/>
    </row>
    <row r="519" spans="1:231" s="3" customFormat="1" x14ac:dyDescent="0.25">
      <c r="A519" s="170"/>
      <c r="K519" s="170"/>
      <c r="U519" s="170"/>
      <c r="AE519" s="170"/>
      <c r="AO519" s="170"/>
      <c r="AY519" s="170"/>
      <c r="AZ519" s="170"/>
      <c r="BA519" s="170"/>
      <c r="BB519" s="170"/>
      <c r="BC519" s="170"/>
      <c r="BD519" s="170"/>
      <c r="BE519" s="170"/>
      <c r="BF519" s="170"/>
      <c r="BI519" s="170"/>
      <c r="BS519" s="170"/>
      <c r="CC519" s="170"/>
      <c r="CM519" s="170"/>
      <c r="CW519" s="170"/>
      <c r="DG519" s="170"/>
      <c r="DQ519" s="170"/>
      <c r="EA519" s="170"/>
      <c r="EK519" s="170"/>
      <c r="EU519" s="170"/>
      <c r="FE519" s="170"/>
      <c r="FO519" s="170"/>
      <c r="FY519" s="170"/>
      <c r="GI519" s="170"/>
      <c r="GS519" s="170"/>
      <c r="HC519" s="170"/>
      <c r="HM519" s="170"/>
      <c r="HW519" s="170"/>
    </row>
    <row r="520" spans="1:231" s="3" customFormat="1" x14ac:dyDescent="0.25">
      <c r="A520" s="170"/>
      <c r="K520" s="170"/>
      <c r="U520" s="170"/>
      <c r="AE520" s="170"/>
      <c r="AO520" s="170"/>
      <c r="AY520" s="170"/>
      <c r="AZ520" s="170"/>
      <c r="BA520" s="170"/>
      <c r="BB520" s="170"/>
      <c r="BC520" s="170"/>
      <c r="BD520" s="170"/>
      <c r="BE520" s="170"/>
      <c r="BF520" s="170"/>
      <c r="BI520" s="170"/>
      <c r="BS520" s="170"/>
      <c r="CC520" s="170"/>
      <c r="CM520" s="170"/>
      <c r="CW520" s="170"/>
      <c r="DG520" s="170"/>
      <c r="DQ520" s="170"/>
      <c r="EA520" s="170"/>
      <c r="EK520" s="170"/>
      <c r="EU520" s="170"/>
      <c r="FE520" s="170"/>
      <c r="FO520" s="170"/>
      <c r="FY520" s="170"/>
      <c r="GI520" s="170"/>
      <c r="GS520" s="170"/>
      <c r="HC520" s="170"/>
      <c r="HM520" s="170"/>
      <c r="HW520" s="170"/>
    </row>
    <row r="521" spans="1:231" s="3" customFormat="1" x14ac:dyDescent="0.25">
      <c r="A521" s="170"/>
      <c r="K521" s="170"/>
      <c r="U521" s="170"/>
      <c r="AE521" s="170"/>
      <c r="AO521" s="170"/>
      <c r="AY521" s="170"/>
      <c r="AZ521" s="170"/>
      <c r="BA521" s="170"/>
      <c r="BB521" s="170"/>
      <c r="BC521" s="170"/>
      <c r="BD521" s="170"/>
      <c r="BE521" s="170"/>
      <c r="BF521" s="170"/>
      <c r="BI521" s="170"/>
      <c r="BS521" s="170"/>
      <c r="CC521" s="170"/>
      <c r="CM521" s="170"/>
      <c r="CW521" s="170"/>
      <c r="DG521" s="170"/>
      <c r="DQ521" s="170"/>
      <c r="EA521" s="170"/>
      <c r="EK521" s="170"/>
      <c r="EU521" s="170"/>
      <c r="FE521" s="170"/>
      <c r="FO521" s="170"/>
      <c r="FY521" s="170"/>
      <c r="GI521" s="170"/>
      <c r="GS521" s="170"/>
      <c r="HC521" s="170"/>
      <c r="HM521" s="170"/>
      <c r="HW521" s="170"/>
    </row>
    <row r="522" spans="1:231" s="3" customFormat="1" x14ac:dyDescent="0.25">
      <c r="A522" s="170"/>
      <c r="K522" s="170"/>
      <c r="U522" s="170"/>
      <c r="AE522" s="170"/>
      <c r="AO522" s="170"/>
      <c r="AY522" s="170"/>
      <c r="AZ522" s="170"/>
      <c r="BA522" s="170"/>
      <c r="BB522" s="170"/>
      <c r="BC522" s="170"/>
      <c r="BD522" s="170"/>
      <c r="BE522" s="170"/>
      <c r="BF522" s="170"/>
      <c r="BI522" s="170"/>
      <c r="BS522" s="170"/>
      <c r="CC522" s="170"/>
      <c r="CM522" s="170"/>
      <c r="CW522" s="170"/>
      <c r="DG522" s="170"/>
      <c r="DQ522" s="170"/>
      <c r="EA522" s="170"/>
      <c r="EK522" s="170"/>
      <c r="EU522" s="170"/>
      <c r="FE522" s="170"/>
      <c r="FO522" s="170"/>
      <c r="FY522" s="170"/>
      <c r="GI522" s="170"/>
      <c r="GS522" s="170"/>
      <c r="HC522" s="170"/>
      <c r="HM522" s="170"/>
      <c r="HW522" s="170"/>
    </row>
    <row r="523" spans="1:231" s="3" customFormat="1" x14ac:dyDescent="0.25">
      <c r="A523" s="170"/>
      <c r="K523" s="170"/>
      <c r="U523" s="170"/>
      <c r="AE523" s="170"/>
      <c r="AO523" s="170"/>
      <c r="AY523" s="170"/>
      <c r="AZ523" s="170"/>
      <c r="BA523" s="170"/>
      <c r="BB523" s="170"/>
      <c r="BC523" s="170"/>
      <c r="BD523" s="170"/>
      <c r="BE523" s="170"/>
      <c r="BF523" s="170"/>
      <c r="BI523" s="170"/>
      <c r="BS523" s="170"/>
      <c r="CC523" s="170"/>
      <c r="CM523" s="170"/>
      <c r="CW523" s="170"/>
      <c r="DG523" s="170"/>
      <c r="DQ523" s="170"/>
      <c r="EA523" s="170"/>
      <c r="EK523" s="170"/>
      <c r="EU523" s="170"/>
      <c r="FE523" s="170"/>
      <c r="FO523" s="170"/>
      <c r="FY523" s="170"/>
      <c r="GI523" s="170"/>
      <c r="GS523" s="170"/>
      <c r="HC523" s="170"/>
      <c r="HM523" s="170"/>
      <c r="HW523" s="170"/>
    </row>
    <row r="524" spans="1:231" s="3" customFormat="1" x14ac:dyDescent="0.25">
      <c r="A524" s="170"/>
      <c r="K524" s="170"/>
      <c r="U524" s="170"/>
      <c r="AE524" s="170"/>
      <c r="AO524" s="170"/>
      <c r="AY524" s="170"/>
      <c r="AZ524" s="170"/>
      <c r="BA524" s="170"/>
      <c r="BB524" s="170"/>
      <c r="BC524" s="170"/>
      <c r="BD524" s="170"/>
      <c r="BE524" s="170"/>
      <c r="BF524" s="170"/>
      <c r="BI524" s="170"/>
      <c r="BS524" s="170"/>
      <c r="CC524" s="170"/>
      <c r="CM524" s="170"/>
      <c r="CW524" s="170"/>
      <c r="DG524" s="170"/>
      <c r="DQ524" s="170"/>
      <c r="EA524" s="170"/>
      <c r="EK524" s="170"/>
      <c r="EU524" s="170"/>
      <c r="FE524" s="170"/>
      <c r="FO524" s="170"/>
      <c r="FY524" s="170"/>
      <c r="GI524" s="170"/>
      <c r="GS524" s="170"/>
      <c r="HC524" s="170"/>
      <c r="HM524" s="170"/>
      <c r="HW524" s="170"/>
    </row>
    <row r="525" spans="1:231" s="3" customFormat="1" x14ac:dyDescent="0.25">
      <c r="A525" s="170"/>
      <c r="K525" s="170"/>
      <c r="U525" s="170"/>
      <c r="AE525" s="170"/>
      <c r="AO525" s="170"/>
      <c r="AY525" s="170"/>
      <c r="AZ525" s="170"/>
      <c r="BA525" s="170"/>
      <c r="BB525" s="170"/>
      <c r="BC525" s="170"/>
      <c r="BD525" s="170"/>
      <c r="BE525" s="170"/>
      <c r="BF525" s="170"/>
      <c r="BI525" s="170"/>
      <c r="BS525" s="170"/>
      <c r="CC525" s="170"/>
      <c r="CM525" s="170"/>
      <c r="CW525" s="170"/>
      <c r="DG525" s="170"/>
      <c r="DQ525" s="170"/>
      <c r="EA525" s="170"/>
      <c r="EK525" s="170"/>
      <c r="EU525" s="170"/>
      <c r="FE525" s="170"/>
      <c r="FO525" s="170"/>
      <c r="FY525" s="170"/>
      <c r="GI525" s="170"/>
      <c r="GS525" s="170"/>
      <c r="HC525" s="170"/>
      <c r="HM525" s="170"/>
      <c r="HW525" s="170"/>
    </row>
    <row r="526" spans="1:231" s="3" customFormat="1" x14ac:dyDescent="0.25">
      <c r="A526" s="170"/>
      <c r="K526" s="170"/>
      <c r="U526" s="170"/>
      <c r="AE526" s="170"/>
      <c r="AO526" s="170"/>
      <c r="AY526" s="170"/>
      <c r="AZ526" s="170"/>
      <c r="BA526" s="170"/>
      <c r="BB526" s="170"/>
      <c r="BC526" s="170"/>
      <c r="BD526" s="170"/>
      <c r="BE526" s="170"/>
      <c r="BF526" s="170"/>
      <c r="BI526" s="170"/>
      <c r="BS526" s="170"/>
      <c r="CC526" s="170"/>
      <c r="CM526" s="170"/>
      <c r="CW526" s="170"/>
      <c r="DG526" s="170"/>
      <c r="DQ526" s="170"/>
      <c r="EA526" s="170"/>
      <c r="EK526" s="170"/>
      <c r="EU526" s="170"/>
      <c r="FE526" s="170"/>
      <c r="FO526" s="170"/>
      <c r="FY526" s="170"/>
      <c r="GI526" s="170"/>
      <c r="GS526" s="170"/>
      <c r="HC526" s="170"/>
      <c r="HM526" s="170"/>
      <c r="HW526" s="170"/>
    </row>
    <row r="527" spans="1:231" s="3" customFormat="1" x14ac:dyDescent="0.25">
      <c r="A527" s="170"/>
      <c r="K527" s="170"/>
      <c r="U527" s="170"/>
      <c r="AE527" s="170"/>
      <c r="AO527" s="170"/>
      <c r="AY527" s="170"/>
      <c r="AZ527" s="170"/>
      <c r="BA527" s="170"/>
      <c r="BB527" s="170"/>
      <c r="BC527" s="170"/>
      <c r="BD527" s="170"/>
      <c r="BE527" s="170"/>
      <c r="BF527" s="170"/>
      <c r="BI527" s="170"/>
      <c r="BS527" s="170"/>
      <c r="CC527" s="170"/>
      <c r="CM527" s="170"/>
      <c r="CW527" s="170"/>
      <c r="DG527" s="170"/>
      <c r="DQ527" s="170"/>
      <c r="EA527" s="170"/>
      <c r="EK527" s="170"/>
      <c r="EU527" s="170"/>
      <c r="FE527" s="170"/>
      <c r="FO527" s="170"/>
      <c r="FY527" s="170"/>
      <c r="GI527" s="170"/>
      <c r="GS527" s="170"/>
      <c r="HC527" s="170"/>
      <c r="HM527" s="170"/>
      <c r="HW527" s="170"/>
    </row>
    <row r="528" spans="1:231" s="3" customFormat="1" x14ac:dyDescent="0.25">
      <c r="A528" s="170"/>
      <c r="K528" s="170"/>
      <c r="U528" s="170"/>
      <c r="AE528" s="170"/>
      <c r="AO528" s="170"/>
      <c r="AY528" s="170"/>
      <c r="AZ528" s="170"/>
      <c r="BA528" s="170"/>
      <c r="BB528" s="170"/>
      <c r="BC528" s="170"/>
      <c r="BD528" s="170"/>
      <c r="BE528" s="170"/>
      <c r="BF528" s="170"/>
      <c r="BI528" s="170"/>
      <c r="BS528" s="170"/>
      <c r="CC528" s="170"/>
      <c r="CM528" s="170"/>
      <c r="CW528" s="170"/>
      <c r="DG528" s="170"/>
      <c r="DQ528" s="170"/>
      <c r="EA528" s="170"/>
      <c r="EK528" s="170"/>
      <c r="EU528" s="170"/>
      <c r="FE528" s="170"/>
      <c r="FO528" s="170"/>
      <c r="FY528" s="170"/>
      <c r="GI528" s="170"/>
      <c r="GS528" s="170"/>
      <c r="HC528" s="170"/>
      <c r="HM528" s="170"/>
      <c r="HW528" s="170"/>
    </row>
    <row r="529" spans="1:231" s="3" customFormat="1" x14ac:dyDescent="0.25">
      <c r="A529" s="170"/>
      <c r="K529" s="170"/>
      <c r="U529" s="170"/>
      <c r="AE529" s="170"/>
      <c r="AO529" s="170"/>
      <c r="AY529" s="170"/>
      <c r="AZ529" s="170"/>
      <c r="BA529" s="170"/>
      <c r="BB529" s="170"/>
      <c r="BC529" s="170"/>
      <c r="BD529" s="170"/>
      <c r="BE529" s="170"/>
      <c r="BF529" s="170"/>
      <c r="BI529" s="170"/>
      <c r="BS529" s="170"/>
      <c r="CC529" s="170"/>
      <c r="CM529" s="170"/>
      <c r="CW529" s="170"/>
      <c r="DG529" s="170"/>
      <c r="DQ529" s="170"/>
      <c r="EA529" s="170"/>
      <c r="EK529" s="170"/>
      <c r="EU529" s="170"/>
      <c r="FE529" s="170"/>
      <c r="FO529" s="170"/>
      <c r="FY529" s="170"/>
      <c r="GI529" s="170"/>
      <c r="GS529" s="170"/>
      <c r="HC529" s="170"/>
      <c r="HM529" s="170"/>
      <c r="HW529" s="170"/>
    </row>
    <row r="530" spans="1:231" s="3" customFormat="1" x14ac:dyDescent="0.25">
      <c r="A530" s="170"/>
      <c r="K530" s="170"/>
      <c r="U530" s="170"/>
      <c r="AE530" s="170"/>
      <c r="AO530" s="170"/>
      <c r="AY530" s="170"/>
      <c r="AZ530" s="170"/>
      <c r="BA530" s="170"/>
      <c r="BB530" s="170"/>
      <c r="BC530" s="170"/>
      <c r="BD530" s="170"/>
      <c r="BE530" s="170"/>
      <c r="BF530" s="170"/>
      <c r="BI530" s="170"/>
      <c r="BS530" s="170"/>
      <c r="CC530" s="170"/>
      <c r="CM530" s="170"/>
      <c r="CW530" s="170"/>
      <c r="DG530" s="170"/>
      <c r="DQ530" s="170"/>
      <c r="EA530" s="170"/>
      <c r="EK530" s="170"/>
      <c r="EU530" s="170"/>
      <c r="FE530" s="170"/>
      <c r="FO530" s="170"/>
      <c r="FY530" s="170"/>
      <c r="GI530" s="170"/>
      <c r="GS530" s="170"/>
      <c r="HC530" s="170"/>
      <c r="HM530" s="170"/>
      <c r="HW530" s="170"/>
    </row>
    <row r="531" spans="1:231" s="3" customFormat="1" x14ac:dyDescent="0.25">
      <c r="A531" s="170"/>
      <c r="K531" s="170"/>
      <c r="U531" s="170"/>
      <c r="AE531" s="170"/>
      <c r="AO531" s="170"/>
      <c r="AY531" s="170"/>
      <c r="AZ531" s="170"/>
      <c r="BA531" s="170"/>
      <c r="BB531" s="170"/>
      <c r="BC531" s="170"/>
      <c r="BD531" s="170"/>
      <c r="BE531" s="170"/>
      <c r="BF531" s="170"/>
      <c r="BI531" s="170"/>
      <c r="BS531" s="170"/>
      <c r="CC531" s="170"/>
      <c r="CM531" s="170"/>
      <c r="CW531" s="170"/>
      <c r="DG531" s="170"/>
      <c r="DQ531" s="170"/>
      <c r="EA531" s="170"/>
      <c r="EK531" s="170"/>
      <c r="EU531" s="170"/>
      <c r="FE531" s="170"/>
      <c r="FO531" s="170"/>
      <c r="FY531" s="170"/>
      <c r="GI531" s="170"/>
      <c r="GS531" s="170"/>
      <c r="HC531" s="170"/>
      <c r="HM531" s="170"/>
      <c r="HW531" s="170"/>
    </row>
    <row r="532" spans="1:231" s="3" customFormat="1" x14ac:dyDescent="0.25">
      <c r="A532" s="170"/>
      <c r="K532" s="170"/>
      <c r="U532" s="170"/>
      <c r="AE532" s="170"/>
      <c r="AO532" s="170"/>
      <c r="AY532" s="170"/>
      <c r="AZ532" s="170"/>
      <c r="BA532" s="170"/>
      <c r="BB532" s="170"/>
      <c r="BC532" s="170"/>
      <c r="BD532" s="170"/>
      <c r="BE532" s="170"/>
      <c r="BF532" s="170"/>
      <c r="BI532" s="170"/>
      <c r="BS532" s="170"/>
      <c r="CC532" s="170"/>
      <c r="CM532" s="170"/>
      <c r="CW532" s="170"/>
      <c r="DG532" s="170"/>
      <c r="DQ532" s="170"/>
      <c r="EA532" s="170"/>
      <c r="EK532" s="170"/>
      <c r="EU532" s="170"/>
      <c r="FE532" s="170"/>
      <c r="FO532" s="170"/>
      <c r="FY532" s="170"/>
      <c r="GI532" s="170"/>
      <c r="GS532" s="170"/>
      <c r="HC532" s="170"/>
      <c r="HM532" s="170"/>
      <c r="HW532" s="170"/>
    </row>
    <row r="533" spans="1:231" s="3" customFormat="1" x14ac:dyDescent="0.25">
      <c r="A533" s="170"/>
      <c r="K533" s="170"/>
      <c r="U533" s="170"/>
      <c r="AE533" s="170"/>
      <c r="AO533" s="170"/>
      <c r="AY533" s="170"/>
      <c r="AZ533" s="170"/>
      <c r="BA533" s="170"/>
      <c r="BB533" s="170"/>
      <c r="BC533" s="170"/>
      <c r="BD533" s="170"/>
      <c r="BE533" s="170"/>
      <c r="BF533" s="170"/>
      <c r="BI533" s="170"/>
      <c r="BS533" s="170"/>
      <c r="CC533" s="170"/>
      <c r="CM533" s="170"/>
      <c r="CW533" s="170"/>
      <c r="DG533" s="170"/>
      <c r="DQ533" s="170"/>
      <c r="EA533" s="170"/>
      <c r="EK533" s="170"/>
      <c r="EU533" s="170"/>
      <c r="FE533" s="170"/>
      <c r="FO533" s="170"/>
      <c r="FY533" s="170"/>
      <c r="GI533" s="170"/>
      <c r="GS533" s="170"/>
      <c r="HC533" s="170"/>
      <c r="HM533" s="170"/>
      <c r="HW533" s="170"/>
    </row>
    <row r="534" spans="1:231" s="3" customFormat="1" x14ac:dyDescent="0.25">
      <c r="A534" s="170"/>
      <c r="K534" s="170"/>
      <c r="U534" s="170"/>
      <c r="AE534" s="170"/>
      <c r="AO534" s="170"/>
      <c r="AY534" s="170"/>
      <c r="AZ534" s="170"/>
      <c r="BA534" s="170"/>
      <c r="BB534" s="170"/>
      <c r="BC534" s="170"/>
      <c r="BD534" s="170"/>
      <c r="BE534" s="170"/>
      <c r="BF534" s="170"/>
      <c r="BI534" s="170"/>
      <c r="BS534" s="170"/>
      <c r="CC534" s="170"/>
      <c r="CM534" s="170"/>
      <c r="CW534" s="170"/>
      <c r="DG534" s="170"/>
      <c r="DQ534" s="170"/>
      <c r="EA534" s="170"/>
      <c r="EK534" s="170"/>
      <c r="EU534" s="170"/>
      <c r="FE534" s="170"/>
      <c r="FO534" s="170"/>
      <c r="FY534" s="170"/>
      <c r="GI534" s="170"/>
      <c r="GS534" s="170"/>
      <c r="HC534" s="170"/>
      <c r="HM534" s="170"/>
      <c r="HW534" s="170"/>
    </row>
    <row r="535" spans="1:231" s="3" customFormat="1" x14ac:dyDescent="0.25">
      <c r="A535" s="170"/>
      <c r="K535" s="170"/>
      <c r="U535" s="170"/>
      <c r="AE535" s="170"/>
      <c r="AO535" s="170"/>
      <c r="AY535" s="170"/>
      <c r="AZ535" s="170"/>
      <c r="BA535" s="170"/>
      <c r="BB535" s="170"/>
      <c r="BC535" s="170"/>
      <c r="BD535" s="170"/>
      <c r="BE535" s="170"/>
      <c r="BF535" s="170"/>
      <c r="BI535" s="170"/>
      <c r="BS535" s="170"/>
      <c r="CC535" s="170"/>
      <c r="CM535" s="170"/>
      <c r="CW535" s="170"/>
      <c r="DG535" s="170"/>
      <c r="DQ535" s="170"/>
      <c r="EA535" s="170"/>
      <c r="EK535" s="170"/>
      <c r="EU535" s="170"/>
      <c r="FE535" s="170"/>
      <c r="FO535" s="170"/>
      <c r="FY535" s="170"/>
      <c r="GI535" s="170"/>
      <c r="GS535" s="170"/>
      <c r="HC535" s="170"/>
      <c r="HM535" s="170"/>
      <c r="HW535" s="170"/>
    </row>
    <row r="536" spans="1:231" s="3" customFormat="1" x14ac:dyDescent="0.25">
      <c r="A536" s="170"/>
      <c r="K536" s="170"/>
      <c r="U536" s="170"/>
      <c r="AE536" s="170"/>
      <c r="AO536" s="170"/>
      <c r="AY536" s="170"/>
      <c r="AZ536" s="170"/>
      <c r="BA536" s="170"/>
      <c r="BB536" s="170"/>
      <c r="BC536" s="170"/>
      <c r="BD536" s="170"/>
      <c r="BE536" s="170"/>
      <c r="BF536" s="170"/>
      <c r="BI536" s="170"/>
      <c r="BS536" s="170"/>
      <c r="CC536" s="170"/>
      <c r="CM536" s="170"/>
      <c r="CW536" s="170"/>
      <c r="DG536" s="170"/>
      <c r="DQ536" s="170"/>
      <c r="EA536" s="170"/>
      <c r="EK536" s="170"/>
      <c r="EU536" s="170"/>
      <c r="FE536" s="170"/>
      <c r="FO536" s="170"/>
      <c r="FY536" s="170"/>
      <c r="GI536" s="170"/>
      <c r="GS536" s="170"/>
      <c r="HC536" s="170"/>
      <c r="HM536" s="170"/>
      <c r="HW536" s="170"/>
    </row>
    <row r="537" spans="1:231" s="3" customFormat="1" x14ac:dyDescent="0.25">
      <c r="A537" s="170"/>
      <c r="K537" s="170"/>
      <c r="U537" s="170"/>
      <c r="AE537" s="170"/>
      <c r="AO537" s="170"/>
      <c r="AY537" s="170"/>
      <c r="AZ537" s="170"/>
      <c r="BA537" s="170"/>
      <c r="BB537" s="170"/>
      <c r="BC537" s="170"/>
      <c r="BD537" s="170"/>
      <c r="BE537" s="170"/>
      <c r="BF537" s="170"/>
      <c r="BI537" s="170"/>
      <c r="BS537" s="170"/>
      <c r="CC537" s="170"/>
      <c r="CM537" s="170"/>
      <c r="CW537" s="170"/>
      <c r="DG537" s="170"/>
      <c r="DQ537" s="170"/>
      <c r="EA537" s="170"/>
      <c r="EK537" s="170"/>
      <c r="EU537" s="170"/>
      <c r="FE537" s="170"/>
      <c r="FO537" s="170"/>
      <c r="FY537" s="170"/>
      <c r="GI537" s="170"/>
      <c r="GS537" s="170"/>
      <c r="HC537" s="170"/>
      <c r="HM537" s="170"/>
      <c r="HW537" s="170"/>
    </row>
    <row r="538" spans="1:231" s="3" customFormat="1" x14ac:dyDescent="0.25">
      <c r="A538" s="170"/>
      <c r="K538" s="170"/>
      <c r="U538" s="170"/>
      <c r="AE538" s="170"/>
      <c r="AO538" s="170"/>
      <c r="AY538" s="170"/>
      <c r="AZ538" s="170"/>
      <c r="BA538" s="170"/>
      <c r="BB538" s="170"/>
      <c r="BC538" s="170"/>
      <c r="BD538" s="170"/>
      <c r="BE538" s="170"/>
      <c r="BF538" s="170"/>
      <c r="BI538" s="170"/>
      <c r="BS538" s="170"/>
      <c r="CC538" s="170"/>
      <c r="CM538" s="170"/>
      <c r="CW538" s="170"/>
      <c r="DG538" s="170"/>
      <c r="DQ538" s="170"/>
      <c r="EA538" s="170"/>
      <c r="EK538" s="170"/>
      <c r="EU538" s="170"/>
      <c r="FE538" s="170"/>
      <c r="FO538" s="170"/>
      <c r="FY538" s="170"/>
      <c r="GI538" s="170"/>
      <c r="GS538" s="170"/>
      <c r="HC538" s="170"/>
      <c r="HM538" s="170"/>
      <c r="HW538" s="170"/>
    </row>
    <row r="539" spans="1:231" s="3" customFormat="1" x14ac:dyDescent="0.25">
      <c r="A539" s="170"/>
      <c r="K539" s="170"/>
      <c r="U539" s="170"/>
      <c r="AE539" s="170"/>
      <c r="AO539" s="170"/>
      <c r="AY539" s="170"/>
      <c r="AZ539" s="170"/>
      <c r="BA539" s="170"/>
      <c r="BB539" s="170"/>
      <c r="BC539" s="170"/>
      <c r="BD539" s="170"/>
      <c r="BE539" s="170"/>
      <c r="BF539" s="170"/>
      <c r="BI539" s="170"/>
      <c r="BS539" s="170"/>
      <c r="CC539" s="170"/>
      <c r="CM539" s="170"/>
      <c r="CW539" s="170"/>
      <c r="DG539" s="170"/>
      <c r="DQ539" s="170"/>
      <c r="EA539" s="170"/>
      <c r="EK539" s="170"/>
      <c r="EU539" s="170"/>
      <c r="FE539" s="170"/>
      <c r="FO539" s="170"/>
      <c r="FY539" s="170"/>
      <c r="GI539" s="170"/>
      <c r="GS539" s="170"/>
      <c r="HC539" s="170"/>
      <c r="HM539" s="170"/>
      <c r="HW539" s="170"/>
    </row>
    <row r="540" spans="1:231" s="3" customFormat="1" x14ac:dyDescent="0.25">
      <c r="A540" s="170"/>
      <c r="K540" s="170"/>
      <c r="U540" s="170"/>
      <c r="AE540" s="170"/>
      <c r="AO540" s="170"/>
      <c r="AY540" s="170"/>
      <c r="AZ540" s="170"/>
      <c r="BA540" s="170"/>
      <c r="BB540" s="170"/>
      <c r="BC540" s="170"/>
      <c r="BD540" s="170"/>
      <c r="BE540" s="170"/>
      <c r="BF540" s="170"/>
      <c r="BI540" s="170"/>
      <c r="BS540" s="170"/>
      <c r="CC540" s="170"/>
      <c r="CM540" s="170"/>
      <c r="CW540" s="170"/>
      <c r="DG540" s="170"/>
      <c r="DQ540" s="170"/>
      <c r="EA540" s="170"/>
      <c r="EK540" s="170"/>
      <c r="EU540" s="170"/>
      <c r="FE540" s="170"/>
      <c r="FO540" s="170"/>
      <c r="FY540" s="170"/>
      <c r="GI540" s="170"/>
      <c r="GS540" s="170"/>
      <c r="HC540" s="170"/>
      <c r="HM540" s="170"/>
      <c r="HW540" s="170"/>
    </row>
    <row r="541" spans="1:231" s="3" customFormat="1" x14ac:dyDescent="0.25">
      <c r="A541" s="170"/>
      <c r="K541" s="170"/>
      <c r="U541" s="170"/>
      <c r="AE541" s="170"/>
      <c r="AO541" s="170"/>
      <c r="AY541" s="170"/>
      <c r="AZ541" s="170"/>
      <c r="BA541" s="170"/>
      <c r="BB541" s="170"/>
      <c r="BC541" s="170"/>
      <c r="BD541" s="170"/>
      <c r="BE541" s="170"/>
      <c r="BF541" s="170"/>
      <c r="BI541" s="170"/>
      <c r="BS541" s="170"/>
      <c r="CC541" s="170"/>
      <c r="CM541" s="170"/>
      <c r="CW541" s="170"/>
      <c r="DG541" s="170"/>
      <c r="DQ541" s="170"/>
      <c r="EA541" s="170"/>
      <c r="EK541" s="170"/>
      <c r="EU541" s="170"/>
      <c r="FE541" s="170"/>
      <c r="FO541" s="170"/>
      <c r="FY541" s="170"/>
      <c r="GI541" s="170"/>
      <c r="GS541" s="170"/>
      <c r="HC541" s="170"/>
      <c r="HM541" s="170"/>
      <c r="HW541" s="170"/>
    </row>
    <row r="542" spans="1:231" s="3" customFormat="1" x14ac:dyDescent="0.25">
      <c r="A542" s="170"/>
      <c r="K542" s="170"/>
      <c r="U542" s="170"/>
      <c r="AE542" s="170"/>
      <c r="AO542" s="170"/>
      <c r="AY542" s="170"/>
      <c r="AZ542" s="170"/>
      <c r="BA542" s="170"/>
      <c r="BB542" s="170"/>
      <c r="BC542" s="170"/>
      <c r="BD542" s="170"/>
      <c r="BE542" s="170"/>
      <c r="BF542" s="170"/>
      <c r="BI542" s="170"/>
      <c r="BS542" s="170"/>
      <c r="CC542" s="170"/>
      <c r="CM542" s="170"/>
      <c r="CW542" s="170"/>
      <c r="DG542" s="170"/>
      <c r="DQ542" s="170"/>
      <c r="EA542" s="170"/>
      <c r="EK542" s="170"/>
      <c r="EU542" s="170"/>
      <c r="FE542" s="170"/>
      <c r="FO542" s="170"/>
      <c r="FY542" s="170"/>
      <c r="GI542" s="170"/>
      <c r="GS542" s="170"/>
      <c r="HC542" s="170"/>
      <c r="HM542" s="170"/>
      <c r="HW542" s="170"/>
    </row>
    <row r="543" spans="1:231" s="3" customFormat="1" x14ac:dyDescent="0.25">
      <c r="A543" s="170"/>
      <c r="K543" s="170"/>
      <c r="U543" s="170"/>
      <c r="AE543" s="170"/>
      <c r="AO543" s="170"/>
      <c r="AY543" s="170"/>
      <c r="AZ543" s="170"/>
      <c r="BA543" s="170"/>
      <c r="BB543" s="170"/>
      <c r="BC543" s="170"/>
      <c r="BD543" s="170"/>
      <c r="BE543" s="170"/>
      <c r="BF543" s="170"/>
      <c r="BI543" s="170"/>
      <c r="BS543" s="170"/>
      <c r="CC543" s="170"/>
      <c r="CM543" s="170"/>
      <c r="CW543" s="170"/>
      <c r="DG543" s="170"/>
      <c r="DQ543" s="170"/>
      <c r="EA543" s="170"/>
      <c r="EK543" s="170"/>
      <c r="EU543" s="170"/>
      <c r="FE543" s="170"/>
      <c r="FO543" s="170"/>
      <c r="FY543" s="170"/>
      <c r="GI543" s="170"/>
      <c r="GS543" s="170"/>
      <c r="HC543" s="170"/>
      <c r="HM543" s="170"/>
      <c r="HW543" s="170"/>
    </row>
    <row r="544" spans="1:231" s="3" customFormat="1" x14ac:dyDescent="0.25">
      <c r="A544" s="170"/>
      <c r="K544" s="170"/>
      <c r="U544" s="170"/>
      <c r="AE544" s="170"/>
      <c r="AO544" s="170"/>
      <c r="AY544" s="170"/>
      <c r="AZ544" s="170"/>
      <c r="BA544" s="170"/>
      <c r="BB544" s="170"/>
      <c r="BC544" s="170"/>
      <c r="BD544" s="170"/>
      <c r="BE544" s="170"/>
      <c r="BF544" s="170"/>
      <c r="BI544" s="170"/>
      <c r="BS544" s="170"/>
      <c r="CC544" s="170"/>
      <c r="CM544" s="170"/>
      <c r="CW544" s="170"/>
      <c r="DG544" s="170"/>
      <c r="DQ544" s="170"/>
      <c r="EA544" s="170"/>
      <c r="EK544" s="170"/>
      <c r="EU544" s="170"/>
      <c r="FE544" s="170"/>
      <c r="FO544" s="170"/>
      <c r="FY544" s="170"/>
      <c r="GI544" s="170"/>
      <c r="GS544" s="170"/>
      <c r="HC544" s="170"/>
      <c r="HM544" s="170"/>
      <c r="HW544" s="170"/>
    </row>
    <row r="545" spans="1:231" s="3" customFormat="1" x14ac:dyDescent="0.25">
      <c r="A545" s="170"/>
      <c r="K545" s="170"/>
      <c r="U545" s="170"/>
      <c r="AE545" s="170"/>
      <c r="AO545" s="170"/>
      <c r="AY545" s="170"/>
      <c r="AZ545" s="170"/>
      <c r="BA545" s="170"/>
      <c r="BB545" s="170"/>
      <c r="BC545" s="170"/>
      <c r="BD545" s="170"/>
      <c r="BE545" s="170"/>
      <c r="BF545" s="170"/>
      <c r="BI545" s="170"/>
      <c r="BS545" s="170"/>
      <c r="CC545" s="170"/>
      <c r="CM545" s="170"/>
      <c r="CW545" s="170"/>
      <c r="DG545" s="170"/>
      <c r="DQ545" s="170"/>
      <c r="EA545" s="170"/>
      <c r="EK545" s="170"/>
      <c r="EU545" s="170"/>
      <c r="FE545" s="170"/>
      <c r="FO545" s="170"/>
      <c r="FY545" s="170"/>
      <c r="GI545" s="170"/>
      <c r="GS545" s="170"/>
      <c r="HC545" s="170"/>
      <c r="HM545" s="170"/>
      <c r="HW545" s="170"/>
    </row>
    <row r="546" spans="1:231" s="3" customFormat="1" x14ac:dyDescent="0.25">
      <c r="A546" s="170"/>
      <c r="K546" s="170"/>
      <c r="U546" s="170"/>
      <c r="AE546" s="170"/>
      <c r="AO546" s="170"/>
      <c r="AY546" s="170"/>
      <c r="AZ546" s="170"/>
      <c r="BA546" s="170"/>
      <c r="BB546" s="170"/>
      <c r="BC546" s="170"/>
      <c r="BD546" s="170"/>
      <c r="BE546" s="170"/>
      <c r="BF546" s="170"/>
      <c r="BI546" s="170"/>
      <c r="BS546" s="170"/>
      <c r="CC546" s="170"/>
      <c r="CM546" s="170"/>
      <c r="CW546" s="170"/>
      <c r="DG546" s="170"/>
      <c r="DQ546" s="170"/>
      <c r="EA546" s="170"/>
      <c r="EK546" s="170"/>
      <c r="EU546" s="170"/>
      <c r="FE546" s="170"/>
      <c r="FO546" s="170"/>
      <c r="FY546" s="170"/>
      <c r="GI546" s="170"/>
      <c r="GS546" s="170"/>
      <c r="HC546" s="170"/>
      <c r="HM546" s="170"/>
      <c r="HW546" s="170"/>
    </row>
    <row r="547" spans="1:231" s="3" customFormat="1" x14ac:dyDescent="0.25">
      <c r="A547" s="170"/>
      <c r="K547" s="170"/>
      <c r="U547" s="170"/>
      <c r="AE547" s="170"/>
      <c r="AO547" s="170"/>
      <c r="AY547" s="170"/>
      <c r="AZ547" s="170"/>
      <c r="BA547" s="170"/>
      <c r="BB547" s="170"/>
      <c r="BC547" s="170"/>
      <c r="BD547" s="170"/>
      <c r="BE547" s="170"/>
      <c r="BF547" s="170"/>
      <c r="BI547" s="170"/>
      <c r="BS547" s="170"/>
      <c r="CC547" s="170"/>
      <c r="CM547" s="170"/>
      <c r="CW547" s="170"/>
      <c r="DG547" s="170"/>
      <c r="DQ547" s="170"/>
      <c r="EA547" s="170"/>
      <c r="EK547" s="170"/>
      <c r="EU547" s="170"/>
      <c r="FE547" s="170"/>
      <c r="FO547" s="170"/>
      <c r="FY547" s="170"/>
      <c r="GI547" s="170"/>
      <c r="GS547" s="170"/>
      <c r="HC547" s="170"/>
      <c r="HM547" s="170"/>
      <c r="HW547" s="170"/>
    </row>
    <row r="548" spans="1:231" s="3" customFormat="1" x14ac:dyDescent="0.25">
      <c r="A548" s="170"/>
      <c r="K548" s="170"/>
      <c r="U548" s="170"/>
      <c r="AE548" s="170"/>
      <c r="AO548" s="170"/>
      <c r="AY548" s="170"/>
      <c r="AZ548" s="170"/>
      <c r="BA548" s="170"/>
      <c r="BB548" s="170"/>
      <c r="BC548" s="170"/>
      <c r="BD548" s="170"/>
      <c r="BE548" s="170"/>
      <c r="BF548" s="170"/>
      <c r="BI548" s="170"/>
      <c r="BS548" s="170"/>
      <c r="CC548" s="170"/>
      <c r="CM548" s="170"/>
      <c r="CW548" s="170"/>
      <c r="DG548" s="170"/>
      <c r="DQ548" s="170"/>
      <c r="EA548" s="170"/>
      <c r="EK548" s="170"/>
      <c r="EU548" s="170"/>
      <c r="FE548" s="170"/>
      <c r="FO548" s="170"/>
      <c r="FY548" s="170"/>
      <c r="GI548" s="170"/>
      <c r="GS548" s="170"/>
      <c r="HC548" s="170"/>
      <c r="HM548" s="170"/>
      <c r="HW548" s="170"/>
    </row>
    <row r="549" spans="1:231" s="3" customFormat="1" x14ac:dyDescent="0.25">
      <c r="A549" s="170"/>
      <c r="K549" s="170"/>
      <c r="U549" s="170"/>
      <c r="AE549" s="170"/>
      <c r="AO549" s="170"/>
      <c r="AY549" s="170"/>
      <c r="AZ549" s="170"/>
      <c r="BA549" s="170"/>
      <c r="BB549" s="170"/>
      <c r="BC549" s="170"/>
      <c r="BD549" s="170"/>
      <c r="BE549" s="170"/>
      <c r="BF549" s="170"/>
      <c r="BI549" s="170"/>
      <c r="BS549" s="170"/>
      <c r="CC549" s="170"/>
      <c r="CM549" s="170"/>
      <c r="CW549" s="170"/>
      <c r="DG549" s="170"/>
      <c r="DQ549" s="170"/>
      <c r="EA549" s="170"/>
      <c r="EK549" s="170"/>
      <c r="EU549" s="170"/>
      <c r="FE549" s="170"/>
      <c r="FO549" s="170"/>
      <c r="FY549" s="170"/>
      <c r="GI549" s="170"/>
      <c r="GS549" s="170"/>
      <c r="HC549" s="170"/>
      <c r="HM549" s="170"/>
      <c r="HW549" s="170"/>
    </row>
    <row r="550" spans="1:231" s="3" customFormat="1" x14ac:dyDescent="0.25">
      <c r="A550" s="170"/>
      <c r="K550" s="170"/>
      <c r="U550" s="170"/>
      <c r="AE550" s="170"/>
      <c r="AO550" s="170"/>
      <c r="AY550" s="170"/>
      <c r="AZ550" s="170"/>
      <c r="BA550" s="170"/>
      <c r="BB550" s="170"/>
      <c r="BC550" s="170"/>
      <c r="BD550" s="170"/>
      <c r="BE550" s="170"/>
      <c r="BF550" s="170"/>
      <c r="BI550" s="170"/>
      <c r="BS550" s="170"/>
      <c r="CC550" s="170"/>
      <c r="CM550" s="170"/>
      <c r="CW550" s="170"/>
      <c r="DG550" s="170"/>
      <c r="DQ550" s="170"/>
      <c r="EA550" s="170"/>
      <c r="EK550" s="170"/>
      <c r="EU550" s="170"/>
      <c r="FE550" s="170"/>
      <c r="FO550" s="170"/>
      <c r="FY550" s="170"/>
      <c r="GI550" s="170"/>
      <c r="GS550" s="170"/>
      <c r="HC550" s="170"/>
      <c r="HM550" s="170"/>
      <c r="HW550" s="170"/>
    </row>
    <row r="551" spans="1:231" s="3" customFormat="1" x14ac:dyDescent="0.25">
      <c r="A551" s="170"/>
      <c r="K551" s="170"/>
      <c r="U551" s="170"/>
      <c r="AE551" s="170"/>
      <c r="AO551" s="170"/>
      <c r="AY551" s="170"/>
      <c r="AZ551" s="170"/>
      <c r="BA551" s="170"/>
      <c r="BB551" s="170"/>
      <c r="BC551" s="170"/>
      <c r="BD551" s="170"/>
      <c r="BE551" s="170"/>
      <c r="BF551" s="170"/>
      <c r="BI551" s="170"/>
      <c r="BS551" s="170"/>
      <c r="CC551" s="170"/>
      <c r="CM551" s="170"/>
      <c r="CW551" s="170"/>
      <c r="DG551" s="170"/>
      <c r="DQ551" s="170"/>
      <c r="EA551" s="170"/>
      <c r="EK551" s="170"/>
      <c r="EU551" s="170"/>
      <c r="FE551" s="170"/>
      <c r="FO551" s="170"/>
      <c r="FY551" s="170"/>
      <c r="GI551" s="170"/>
      <c r="GS551" s="170"/>
      <c r="HC551" s="170"/>
      <c r="HM551" s="170"/>
      <c r="HW551" s="170"/>
    </row>
    <row r="552" spans="1:231" s="3" customFormat="1" x14ac:dyDescent="0.25">
      <c r="A552" s="170"/>
      <c r="K552" s="170"/>
      <c r="U552" s="170"/>
      <c r="AE552" s="170"/>
      <c r="AO552" s="170"/>
      <c r="AY552" s="170"/>
      <c r="AZ552" s="170"/>
      <c r="BA552" s="170"/>
      <c r="BB552" s="170"/>
      <c r="BC552" s="170"/>
      <c r="BD552" s="170"/>
      <c r="BE552" s="170"/>
      <c r="BF552" s="170"/>
      <c r="BI552" s="170"/>
      <c r="BS552" s="170"/>
      <c r="CC552" s="170"/>
      <c r="CM552" s="170"/>
      <c r="CW552" s="170"/>
      <c r="DG552" s="170"/>
      <c r="DQ552" s="170"/>
      <c r="EA552" s="170"/>
      <c r="EK552" s="170"/>
      <c r="EU552" s="170"/>
      <c r="FE552" s="170"/>
      <c r="FO552" s="170"/>
      <c r="FY552" s="170"/>
      <c r="GI552" s="170"/>
      <c r="GS552" s="170"/>
      <c r="HC552" s="170"/>
      <c r="HM552" s="170"/>
      <c r="HW552" s="170"/>
    </row>
    <row r="553" spans="1:231" s="3" customFormat="1" x14ac:dyDescent="0.25">
      <c r="A553" s="170"/>
      <c r="K553" s="170"/>
      <c r="U553" s="170"/>
      <c r="AE553" s="170"/>
      <c r="AO553" s="170"/>
      <c r="AY553" s="170"/>
      <c r="AZ553" s="170"/>
      <c r="BA553" s="170"/>
      <c r="BB553" s="170"/>
      <c r="BC553" s="170"/>
      <c r="BD553" s="170"/>
      <c r="BE553" s="170"/>
      <c r="BF553" s="170"/>
      <c r="BI553" s="170"/>
      <c r="BS553" s="170"/>
      <c r="CC553" s="170"/>
      <c r="CM553" s="170"/>
      <c r="CW553" s="170"/>
      <c r="DG553" s="170"/>
      <c r="DQ553" s="170"/>
      <c r="EA553" s="170"/>
      <c r="EK553" s="170"/>
      <c r="EU553" s="170"/>
      <c r="FE553" s="170"/>
      <c r="FO553" s="170"/>
      <c r="FY553" s="170"/>
      <c r="GI553" s="170"/>
      <c r="GS553" s="170"/>
      <c r="HC553" s="170"/>
      <c r="HM553" s="170"/>
      <c r="HW553" s="170"/>
    </row>
    <row r="554" spans="1:231" s="3" customFormat="1" x14ac:dyDescent="0.25">
      <c r="A554" s="170"/>
      <c r="K554" s="170"/>
      <c r="U554" s="170"/>
      <c r="AE554" s="170"/>
      <c r="AO554" s="170"/>
      <c r="AY554" s="170"/>
      <c r="AZ554" s="170"/>
      <c r="BA554" s="170"/>
      <c r="BB554" s="170"/>
      <c r="BC554" s="170"/>
      <c r="BD554" s="170"/>
      <c r="BE554" s="170"/>
      <c r="BF554" s="170"/>
      <c r="BI554" s="170"/>
      <c r="BS554" s="170"/>
      <c r="CC554" s="170"/>
      <c r="CM554" s="170"/>
      <c r="CW554" s="170"/>
      <c r="DG554" s="170"/>
      <c r="DQ554" s="170"/>
      <c r="EA554" s="170"/>
      <c r="EK554" s="170"/>
      <c r="EU554" s="170"/>
      <c r="FE554" s="170"/>
      <c r="FO554" s="170"/>
      <c r="FY554" s="170"/>
      <c r="GI554" s="170"/>
      <c r="GS554" s="170"/>
      <c r="HC554" s="170"/>
      <c r="HM554" s="170"/>
      <c r="HW554" s="170"/>
    </row>
    <row r="555" spans="1:231" s="3" customFormat="1" x14ac:dyDescent="0.25">
      <c r="A555" s="170"/>
      <c r="K555" s="170"/>
      <c r="U555" s="170"/>
      <c r="AE555" s="170"/>
      <c r="AO555" s="170"/>
      <c r="AY555" s="170"/>
      <c r="AZ555" s="170"/>
      <c r="BA555" s="170"/>
      <c r="BB555" s="170"/>
      <c r="BC555" s="170"/>
      <c r="BD555" s="170"/>
      <c r="BE555" s="170"/>
      <c r="BF555" s="170"/>
      <c r="BI555" s="170"/>
      <c r="BS555" s="170"/>
      <c r="CC555" s="170"/>
      <c r="CM555" s="170"/>
      <c r="CW555" s="170"/>
      <c r="DG555" s="170"/>
      <c r="DQ555" s="170"/>
      <c r="EA555" s="170"/>
      <c r="EK555" s="170"/>
      <c r="EU555" s="170"/>
      <c r="FE555" s="170"/>
      <c r="FO555" s="170"/>
      <c r="FY555" s="170"/>
      <c r="GI555" s="170"/>
      <c r="GS555" s="170"/>
      <c r="HC555" s="170"/>
      <c r="HM555" s="170"/>
      <c r="HW555" s="170"/>
    </row>
    <row r="556" spans="1:231" s="3" customFormat="1" x14ac:dyDescent="0.25">
      <c r="A556" s="170"/>
      <c r="K556" s="170"/>
      <c r="U556" s="170"/>
      <c r="AE556" s="170"/>
      <c r="AO556" s="170"/>
      <c r="AY556" s="170"/>
      <c r="AZ556" s="170"/>
      <c r="BA556" s="170"/>
      <c r="BB556" s="170"/>
      <c r="BC556" s="170"/>
      <c r="BD556" s="170"/>
      <c r="BE556" s="170"/>
      <c r="BF556" s="170"/>
      <c r="BI556" s="170"/>
      <c r="BS556" s="170"/>
      <c r="CC556" s="170"/>
      <c r="CM556" s="170"/>
      <c r="CW556" s="170"/>
      <c r="DG556" s="170"/>
      <c r="DQ556" s="170"/>
      <c r="EA556" s="170"/>
      <c r="EK556" s="170"/>
      <c r="EU556" s="170"/>
      <c r="FE556" s="170"/>
      <c r="FO556" s="170"/>
      <c r="FY556" s="170"/>
      <c r="GI556" s="170"/>
      <c r="GS556" s="170"/>
      <c r="HC556" s="170"/>
      <c r="HM556" s="170"/>
      <c r="HW556" s="170"/>
    </row>
    <row r="557" spans="1:231" s="3" customFormat="1" x14ac:dyDescent="0.25">
      <c r="A557" s="170"/>
      <c r="K557" s="170"/>
      <c r="U557" s="170"/>
      <c r="AE557" s="170"/>
      <c r="AO557" s="170"/>
      <c r="AY557" s="170"/>
      <c r="AZ557" s="170"/>
      <c r="BA557" s="170"/>
      <c r="BB557" s="170"/>
      <c r="BC557" s="170"/>
      <c r="BD557" s="170"/>
      <c r="BE557" s="170"/>
      <c r="BF557" s="170"/>
      <c r="BI557" s="170"/>
      <c r="BS557" s="170"/>
      <c r="CC557" s="170"/>
      <c r="CM557" s="170"/>
      <c r="CW557" s="170"/>
      <c r="DG557" s="170"/>
      <c r="DQ557" s="170"/>
      <c r="EA557" s="170"/>
      <c r="EK557" s="170"/>
      <c r="EU557" s="170"/>
      <c r="FE557" s="170"/>
      <c r="FO557" s="170"/>
      <c r="FY557" s="170"/>
      <c r="GI557" s="170"/>
      <c r="GS557" s="170"/>
      <c r="HC557" s="170"/>
      <c r="HM557" s="170"/>
      <c r="HW557" s="170"/>
    </row>
    <row r="558" spans="1:231" s="3" customFormat="1" x14ac:dyDescent="0.25">
      <c r="A558" s="170"/>
      <c r="K558" s="170"/>
      <c r="U558" s="170"/>
      <c r="AE558" s="170"/>
      <c r="AO558" s="170"/>
      <c r="AY558" s="170"/>
      <c r="AZ558" s="170"/>
      <c r="BA558" s="170"/>
      <c r="BB558" s="170"/>
      <c r="BC558" s="170"/>
      <c r="BD558" s="170"/>
      <c r="BE558" s="170"/>
      <c r="BF558" s="170"/>
      <c r="BI558" s="170"/>
      <c r="BS558" s="170"/>
      <c r="CC558" s="170"/>
      <c r="CM558" s="170"/>
      <c r="CW558" s="170"/>
      <c r="DG558" s="170"/>
      <c r="DQ558" s="170"/>
      <c r="EA558" s="170"/>
      <c r="EK558" s="170"/>
      <c r="EU558" s="170"/>
      <c r="FE558" s="170"/>
      <c r="FO558" s="170"/>
      <c r="FY558" s="170"/>
      <c r="GI558" s="170"/>
      <c r="GS558" s="170"/>
      <c r="HC558" s="170"/>
      <c r="HM558" s="170"/>
      <c r="HW558" s="170"/>
    </row>
    <row r="559" spans="1:231" s="3" customFormat="1" x14ac:dyDescent="0.25">
      <c r="A559" s="170"/>
      <c r="K559" s="170"/>
      <c r="U559" s="170"/>
      <c r="AE559" s="170"/>
      <c r="AO559" s="170"/>
      <c r="AY559" s="170"/>
      <c r="AZ559" s="170"/>
      <c r="BA559" s="170"/>
      <c r="BB559" s="170"/>
      <c r="BC559" s="170"/>
      <c r="BD559" s="170"/>
      <c r="BE559" s="170"/>
      <c r="BF559" s="170"/>
      <c r="BI559" s="170"/>
      <c r="BS559" s="170"/>
      <c r="CC559" s="170"/>
      <c r="CM559" s="170"/>
      <c r="CW559" s="170"/>
      <c r="DG559" s="170"/>
      <c r="DQ559" s="170"/>
      <c r="EA559" s="170"/>
      <c r="EK559" s="170"/>
      <c r="EU559" s="170"/>
      <c r="FE559" s="170"/>
      <c r="FO559" s="170"/>
      <c r="FY559" s="170"/>
      <c r="GI559" s="170"/>
      <c r="GS559" s="170"/>
      <c r="HC559" s="170"/>
      <c r="HM559" s="170"/>
      <c r="HW559" s="170"/>
    </row>
    <row r="560" spans="1:231" s="3" customFormat="1" x14ac:dyDescent="0.25">
      <c r="A560" s="170"/>
      <c r="K560" s="170"/>
      <c r="U560" s="170"/>
      <c r="AE560" s="170"/>
      <c r="AO560" s="170"/>
      <c r="AY560" s="170"/>
      <c r="AZ560" s="170"/>
      <c r="BA560" s="170"/>
      <c r="BB560" s="170"/>
      <c r="BC560" s="170"/>
      <c r="BD560" s="170"/>
      <c r="BE560" s="170"/>
      <c r="BF560" s="170"/>
      <c r="BI560" s="170"/>
      <c r="BS560" s="170"/>
      <c r="CC560" s="170"/>
      <c r="CM560" s="170"/>
      <c r="CW560" s="170"/>
      <c r="DG560" s="170"/>
      <c r="DQ560" s="170"/>
      <c r="EA560" s="170"/>
      <c r="EK560" s="170"/>
      <c r="EU560" s="170"/>
      <c r="FE560" s="170"/>
      <c r="FO560" s="170"/>
      <c r="FY560" s="170"/>
      <c r="GI560" s="170"/>
      <c r="GS560" s="170"/>
      <c r="HC560" s="170"/>
      <c r="HM560" s="170"/>
      <c r="HW560" s="170"/>
    </row>
    <row r="561" spans="1:231" s="3" customFormat="1" x14ac:dyDescent="0.25">
      <c r="A561" s="170"/>
      <c r="K561" s="170"/>
      <c r="U561" s="170"/>
      <c r="AE561" s="170"/>
      <c r="AO561" s="170"/>
      <c r="AY561" s="170"/>
      <c r="AZ561" s="170"/>
      <c r="BA561" s="170"/>
      <c r="BB561" s="170"/>
      <c r="BC561" s="170"/>
      <c r="BD561" s="170"/>
      <c r="BE561" s="170"/>
      <c r="BF561" s="170"/>
      <c r="BI561" s="170"/>
      <c r="BS561" s="170"/>
      <c r="CC561" s="170"/>
      <c r="CM561" s="170"/>
      <c r="CW561" s="170"/>
      <c r="DG561" s="170"/>
      <c r="DQ561" s="170"/>
      <c r="EA561" s="170"/>
      <c r="EK561" s="170"/>
      <c r="EU561" s="170"/>
      <c r="FE561" s="170"/>
      <c r="FO561" s="170"/>
      <c r="FY561" s="170"/>
      <c r="GI561" s="170"/>
      <c r="GS561" s="170"/>
      <c r="HC561" s="170"/>
      <c r="HM561" s="170"/>
      <c r="HW561" s="170"/>
    </row>
    <row r="562" spans="1:231" s="3" customFormat="1" x14ac:dyDescent="0.25">
      <c r="A562" s="170"/>
      <c r="K562" s="170"/>
      <c r="U562" s="170"/>
      <c r="AE562" s="170"/>
      <c r="AO562" s="170"/>
      <c r="AY562" s="170"/>
      <c r="AZ562" s="170"/>
      <c r="BA562" s="170"/>
      <c r="BB562" s="170"/>
      <c r="BC562" s="170"/>
      <c r="BD562" s="170"/>
      <c r="BE562" s="170"/>
      <c r="BF562" s="170"/>
      <c r="BI562" s="170"/>
      <c r="BS562" s="170"/>
      <c r="CC562" s="170"/>
      <c r="CM562" s="170"/>
      <c r="CW562" s="170"/>
      <c r="DG562" s="170"/>
      <c r="DQ562" s="170"/>
      <c r="EA562" s="170"/>
      <c r="EK562" s="170"/>
      <c r="EU562" s="170"/>
      <c r="FE562" s="170"/>
      <c r="FO562" s="170"/>
      <c r="FY562" s="170"/>
      <c r="GI562" s="170"/>
      <c r="GS562" s="170"/>
      <c r="HC562" s="170"/>
      <c r="HM562" s="170"/>
      <c r="HW562" s="170"/>
    </row>
    <row r="563" spans="1:231" s="3" customFormat="1" x14ac:dyDescent="0.25">
      <c r="A563" s="170"/>
      <c r="K563" s="170"/>
      <c r="U563" s="170"/>
      <c r="AE563" s="170"/>
      <c r="AO563" s="170"/>
      <c r="AY563" s="170"/>
      <c r="AZ563" s="170"/>
      <c r="BA563" s="170"/>
      <c r="BB563" s="170"/>
      <c r="BC563" s="170"/>
      <c r="BD563" s="170"/>
      <c r="BE563" s="170"/>
      <c r="BF563" s="170"/>
      <c r="BI563" s="170"/>
      <c r="BS563" s="170"/>
      <c r="CC563" s="170"/>
      <c r="CM563" s="170"/>
      <c r="CW563" s="170"/>
      <c r="DG563" s="170"/>
      <c r="DQ563" s="170"/>
      <c r="EA563" s="170"/>
      <c r="EK563" s="170"/>
      <c r="EU563" s="170"/>
      <c r="FE563" s="170"/>
      <c r="FO563" s="170"/>
      <c r="FY563" s="170"/>
      <c r="GI563" s="170"/>
      <c r="GS563" s="170"/>
      <c r="HC563" s="170"/>
      <c r="HM563" s="170"/>
      <c r="HW563" s="170"/>
    </row>
    <row r="564" spans="1:231" s="3" customFormat="1" x14ac:dyDescent="0.25">
      <c r="A564" s="170"/>
      <c r="K564" s="170"/>
      <c r="U564" s="170"/>
      <c r="AE564" s="170"/>
      <c r="AO564" s="170"/>
      <c r="AY564" s="170"/>
      <c r="AZ564" s="170"/>
      <c r="BA564" s="170"/>
      <c r="BB564" s="170"/>
      <c r="BC564" s="170"/>
      <c r="BD564" s="170"/>
      <c r="BE564" s="170"/>
      <c r="BF564" s="170"/>
      <c r="BI564" s="170"/>
      <c r="BS564" s="170"/>
      <c r="CC564" s="170"/>
      <c r="CM564" s="170"/>
      <c r="CW564" s="170"/>
      <c r="DG564" s="170"/>
      <c r="DQ564" s="170"/>
      <c r="EA564" s="170"/>
      <c r="EK564" s="170"/>
      <c r="EU564" s="170"/>
      <c r="FE564" s="170"/>
      <c r="FO564" s="170"/>
      <c r="FY564" s="170"/>
      <c r="GI564" s="170"/>
      <c r="GS564" s="170"/>
      <c r="HC564" s="170"/>
      <c r="HM564" s="170"/>
      <c r="HW564" s="170"/>
    </row>
    <row r="565" spans="1:231" s="3" customFormat="1" x14ac:dyDescent="0.25">
      <c r="A565" s="170"/>
      <c r="K565" s="170"/>
      <c r="U565" s="170"/>
      <c r="AE565" s="170"/>
      <c r="AO565" s="170"/>
      <c r="AY565" s="170"/>
      <c r="AZ565" s="170"/>
      <c r="BA565" s="170"/>
      <c r="BB565" s="170"/>
      <c r="BC565" s="170"/>
      <c r="BD565" s="170"/>
      <c r="BE565" s="170"/>
      <c r="BF565" s="170"/>
      <c r="BI565" s="170"/>
      <c r="BS565" s="170"/>
      <c r="CC565" s="170"/>
      <c r="CM565" s="170"/>
      <c r="CW565" s="170"/>
      <c r="DG565" s="170"/>
      <c r="DQ565" s="170"/>
      <c r="EA565" s="170"/>
      <c r="EK565" s="170"/>
      <c r="EU565" s="170"/>
      <c r="FE565" s="170"/>
      <c r="FO565" s="170"/>
      <c r="FY565" s="170"/>
      <c r="GI565" s="170"/>
      <c r="GS565" s="170"/>
      <c r="HC565" s="170"/>
      <c r="HM565" s="170"/>
      <c r="HW565" s="170"/>
    </row>
    <row r="566" spans="1:231" s="3" customFormat="1" x14ac:dyDescent="0.25">
      <c r="A566" s="170"/>
      <c r="K566" s="170"/>
      <c r="U566" s="170"/>
      <c r="AE566" s="170"/>
      <c r="AO566" s="170"/>
      <c r="AY566" s="170"/>
      <c r="AZ566" s="170"/>
      <c r="BA566" s="170"/>
      <c r="BB566" s="170"/>
      <c r="BC566" s="170"/>
      <c r="BD566" s="170"/>
      <c r="BE566" s="170"/>
      <c r="BF566" s="170"/>
      <c r="BI566" s="170"/>
      <c r="BS566" s="170"/>
      <c r="CC566" s="170"/>
      <c r="CM566" s="170"/>
      <c r="CW566" s="170"/>
      <c r="DG566" s="170"/>
      <c r="DQ566" s="170"/>
      <c r="EA566" s="170"/>
      <c r="EK566" s="170"/>
      <c r="EU566" s="170"/>
      <c r="FE566" s="170"/>
      <c r="FO566" s="170"/>
      <c r="FY566" s="170"/>
      <c r="GI566" s="170"/>
      <c r="GS566" s="170"/>
      <c r="HC566" s="170"/>
      <c r="HM566" s="170"/>
      <c r="HW566" s="170"/>
    </row>
    <row r="567" spans="1:231" s="3" customFormat="1" x14ac:dyDescent="0.25">
      <c r="A567" s="170"/>
      <c r="K567" s="170"/>
      <c r="U567" s="170"/>
      <c r="AE567" s="170"/>
      <c r="AO567" s="170"/>
      <c r="AY567" s="170"/>
      <c r="AZ567" s="170"/>
      <c r="BA567" s="170"/>
      <c r="BB567" s="170"/>
      <c r="BC567" s="170"/>
      <c r="BD567" s="170"/>
      <c r="BE567" s="170"/>
      <c r="BF567" s="170"/>
      <c r="BI567" s="170"/>
      <c r="BS567" s="170"/>
      <c r="CC567" s="170"/>
      <c r="CM567" s="170"/>
      <c r="CW567" s="170"/>
      <c r="DG567" s="170"/>
      <c r="DQ567" s="170"/>
      <c r="EA567" s="170"/>
      <c r="EK567" s="170"/>
      <c r="EU567" s="170"/>
      <c r="FE567" s="170"/>
      <c r="FO567" s="170"/>
      <c r="FY567" s="170"/>
      <c r="GI567" s="170"/>
      <c r="GS567" s="170"/>
      <c r="HC567" s="170"/>
      <c r="HM567" s="170"/>
      <c r="HW567" s="170"/>
    </row>
    <row r="568" spans="1:231" s="3" customFormat="1" x14ac:dyDescent="0.25">
      <c r="A568" s="170"/>
      <c r="K568" s="170"/>
      <c r="U568" s="170"/>
      <c r="AE568" s="170"/>
      <c r="AO568" s="170"/>
      <c r="AY568" s="170"/>
      <c r="AZ568" s="170"/>
      <c r="BA568" s="170"/>
      <c r="BB568" s="170"/>
      <c r="BC568" s="170"/>
      <c r="BD568" s="170"/>
      <c r="BE568" s="170"/>
      <c r="BF568" s="170"/>
      <c r="BI568" s="170"/>
      <c r="BS568" s="170"/>
      <c r="CC568" s="170"/>
      <c r="CM568" s="170"/>
      <c r="CW568" s="170"/>
      <c r="DG568" s="170"/>
      <c r="DQ568" s="170"/>
      <c r="EA568" s="170"/>
      <c r="EK568" s="170"/>
      <c r="EU568" s="170"/>
      <c r="FE568" s="170"/>
      <c r="FO568" s="170"/>
      <c r="FY568" s="170"/>
      <c r="GI568" s="170"/>
      <c r="GS568" s="170"/>
      <c r="HC568" s="170"/>
      <c r="HM568" s="170"/>
      <c r="HW568" s="170"/>
    </row>
    <row r="569" spans="1:231" s="3" customFormat="1" x14ac:dyDescent="0.25">
      <c r="A569" s="170"/>
      <c r="K569" s="170"/>
      <c r="U569" s="170"/>
      <c r="AE569" s="170"/>
      <c r="AO569" s="170"/>
      <c r="AY569" s="170"/>
      <c r="AZ569" s="170"/>
      <c r="BA569" s="170"/>
      <c r="BB569" s="170"/>
      <c r="BC569" s="170"/>
      <c r="BD569" s="170"/>
      <c r="BE569" s="170"/>
      <c r="BF569" s="170"/>
      <c r="BI569" s="170"/>
      <c r="BS569" s="170"/>
      <c r="CC569" s="170"/>
      <c r="CM569" s="170"/>
      <c r="CW569" s="170"/>
      <c r="DG569" s="170"/>
      <c r="DQ569" s="170"/>
      <c r="EA569" s="170"/>
      <c r="EK569" s="170"/>
      <c r="EU569" s="170"/>
      <c r="FE569" s="170"/>
      <c r="FO569" s="170"/>
      <c r="FY569" s="170"/>
      <c r="GI569" s="170"/>
      <c r="GS569" s="170"/>
      <c r="HC569" s="170"/>
      <c r="HM569" s="170"/>
      <c r="HW569" s="170"/>
    </row>
    <row r="570" spans="1:231" s="3" customFormat="1" x14ac:dyDescent="0.25">
      <c r="A570" s="170"/>
      <c r="K570" s="170"/>
      <c r="U570" s="170"/>
      <c r="AE570" s="170"/>
      <c r="AO570" s="170"/>
      <c r="AY570" s="170"/>
      <c r="AZ570" s="170"/>
      <c r="BA570" s="170"/>
      <c r="BB570" s="170"/>
      <c r="BC570" s="170"/>
      <c r="BD570" s="170"/>
      <c r="BE570" s="170"/>
      <c r="BF570" s="170"/>
      <c r="BI570" s="170"/>
      <c r="BS570" s="170"/>
      <c r="CC570" s="170"/>
      <c r="CM570" s="170"/>
      <c r="CW570" s="170"/>
      <c r="DG570" s="170"/>
      <c r="DQ570" s="170"/>
      <c r="EA570" s="170"/>
      <c r="EK570" s="170"/>
      <c r="EU570" s="170"/>
      <c r="FE570" s="170"/>
      <c r="FO570" s="170"/>
      <c r="FY570" s="170"/>
      <c r="GI570" s="170"/>
      <c r="GS570" s="170"/>
      <c r="HC570" s="170"/>
      <c r="HM570" s="170"/>
      <c r="HW570" s="170"/>
    </row>
    <row r="571" spans="1:231" s="3" customFormat="1" x14ac:dyDescent="0.25">
      <c r="A571" s="170"/>
      <c r="K571" s="170"/>
      <c r="U571" s="170"/>
      <c r="AE571" s="170"/>
      <c r="AO571" s="170"/>
      <c r="AY571" s="170"/>
      <c r="AZ571" s="170"/>
      <c r="BA571" s="170"/>
      <c r="BB571" s="170"/>
      <c r="BC571" s="170"/>
      <c r="BD571" s="170"/>
      <c r="BE571" s="170"/>
      <c r="BF571" s="170"/>
      <c r="BI571" s="170"/>
      <c r="BS571" s="170"/>
      <c r="CC571" s="170"/>
      <c r="CM571" s="170"/>
      <c r="CW571" s="170"/>
      <c r="DG571" s="170"/>
      <c r="DQ571" s="170"/>
      <c r="EA571" s="170"/>
      <c r="EK571" s="170"/>
      <c r="EU571" s="170"/>
      <c r="FE571" s="170"/>
      <c r="FO571" s="170"/>
      <c r="FY571" s="170"/>
      <c r="GI571" s="170"/>
      <c r="GS571" s="170"/>
      <c r="HC571" s="170"/>
      <c r="HM571" s="170"/>
      <c r="HW571" s="170"/>
    </row>
    <row r="572" spans="1:231" s="3" customFormat="1" x14ac:dyDescent="0.25">
      <c r="A572" s="170"/>
      <c r="K572" s="170"/>
      <c r="U572" s="170"/>
      <c r="AE572" s="170"/>
      <c r="AO572" s="170"/>
      <c r="AY572" s="170"/>
      <c r="AZ572" s="170"/>
      <c r="BA572" s="170"/>
      <c r="BB572" s="170"/>
      <c r="BC572" s="170"/>
      <c r="BD572" s="170"/>
      <c r="BE572" s="170"/>
      <c r="BF572" s="170"/>
      <c r="BI572" s="170"/>
      <c r="BS572" s="170"/>
      <c r="CC572" s="170"/>
      <c r="CM572" s="170"/>
      <c r="CW572" s="170"/>
      <c r="DG572" s="170"/>
      <c r="DQ572" s="170"/>
      <c r="EA572" s="170"/>
      <c r="EK572" s="170"/>
      <c r="EU572" s="170"/>
      <c r="FE572" s="170"/>
      <c r="FO572" s="170"/>
      <c r="FY572" s="170"/>
      <c r="GI572" s="170"/>
      <c r="GS572" s="170"/>
      <c r="HC572" s="170"/>
      <c r="HM572" s="170"/>
      <c r="HW572" s="170"/>
    </row>
    <row r="573" spans="1:231" s="3" customFormat="1" x14ac:dyDescent="0.25">
      <c r="A573" s="170"/>
      <c r="K573" s="170"/>
      <c r="U573" s="170"/>
      <c r="AE573" s="170"/>
      <c r="AO573" s="170"/>
      <c r="AY573" s="170"/>
      <c r="AZ573" s="170"/>
      <c r="BA573" s="170"/>
      <c r="BB573" s="170"/>
      <c r="BC573" s="170"/>
      <c r="BD573" s="170"/>
      <c r="BE573" s="170"/>
      <c r="BF573" s="170"/>
      <c r="BI573" s="170"/>
      <c r="BS573" s="170"/>
      <c r="CC573" s="170"/>
      <c r="CM573" s="170"/>
      <c r="CW573" s="170"/>
      <c r="DG573" s="170"/>
      <c r="DQ573" s="170"/>
      <c r="EA573" s="170"/>
      <c r="EK573" s="170"/>
      <c r="EU573" s="170"/>
      <c r="FE573" s="170"/>
      <c r="FO573" s="170"/>
      <c r="FY573" s="170"/>
      <c r="GI573" s="170"/>
      <c r="GS573" s="170"/>
      <c r="HC573" s="170"/>
      <c r="HM573" s="170"/>
      <c r="HW573" s="170"/>
    </row>
    <row r="574" spans="1:231" s="3" customFormat="1" x14ac:dyDescent="0.25">
      <c r="A574" s="170"/>
      <c r="K574" s="170"/>
      <c r="U574" s="170"/>
      <c r="AE574" s="170"/>
      <c r="AO574" s="170"/>
      <c r="AY574" s="170"/>
      <c r="AZ574" s="170"/>
      <c r="BA574" s="170"/>
      <c r="BB574" s="170"/>
      <c r="BC574" s="170"/>
      <c r="BD574" s="170"/>
      <c r="BE574" s="170"/>
      <c r="BF574" s="170"/>
      <c r="BI574" s="170"/>
      <c r="BS574" s="170"/>
      <c r="CC574" s="170"/>
      <c r="CM574" s="170"/>
      <c r="CW574" s="170"/>
      <c r="DG574" s="170"/>
      <c r="DQ574" s="170"/>
      <c r="EA574" s="170"/>
      <c r="EK574" s="170"/>
      <c r="EU574" s="170"/>
      <c r="FE574" s="170"/>
      <c r="FO574" s="170"/>
      <c r="FY574" s="170"/>
      <c r="GI574" s="170"/>
      <c r="GS574" s="170"/>
      <c r="HC574" s="170"/>
      <c r="HM574" s="170"/>
      <c r="HW574" s="170"/>
    </row>
    <row r="575" spans="1:231" s="3" customFormat="1" x14ac:dyDescent="0.25">
      <c r="A575" s="170"/>
      <c r="K575" s="170"/>
      <c r="U575" s="170"/>
      <c r="AE575" s="170"/>
      <c r="AO575" s="170"/>
      <c r="AY575" s="170"/>
      <c r="AZ575" s="170"/>
      <c r="BA575" s="170"/>
      <c r="BB575" s="170"/>
      <c r="BC575" s="170"/>
      <c r="BD575" s="170"/>
      <c r="BE575" s="170"/>
      <c r="BF575" s="170"/>
      <c r="BI575" s="170"/>
      <c r="BS575" s="170"/>
      <c r="CC575" s="170"/>
      <c r="CM575" s="170"/>
      <c r="CW575" s="170"/>
      <c r="DG575" s="170"/>
      <c r="DQ575" s="170"/>
      <c r="EA575" s="170"/>
      <c r="EK575" s="170"/>
      <c r="EU575" s="170"/>
      <c r="FE575" s="170"/>
      <c r="FO575" s="170"/>
      <c r="FY575" s="170"/>
      <c r="GI575" s="170"/>
      <c r="GS575" s="170"/>
      <c r="HC575" s="170"/>
      <c r="HM575" s="170"/>
      <c r="HW575" s="170"/>
    </row>
    <row r="576" spans="1:231" s="3" customFormat="1" x14ac:dyDescent="0.25">
      <c r="A576" s="170"/>
      <c r="K576" s="170"/>
      <c r="U576" s="170"/>
      <c r="AE576" s="170"/>
      <c r="AO576" s="170"/>
      <c r="AY576" s="170"/>
      <c r="AZ576" s="170"/>
      <c r="BA576" s="170"/>
      <c r="BB576" s="170"/>
      <c r="BC576" s="170"/>
      <c r="BD576" s="170"/>
      <c r="BE576" s="170"/>
      <c r="BF576" s="170"/>
      <c r="BI576" s="170"/>
      <c r="BS576" s="170"/>
      <c r="CC576" s="170"/>
      <c r="CM576" s="170"/>
      <c r="CW576" s="170"/>
      <c r="DG576" s="170"/>
      <c r="DQ576" s="170"/>
      <c r="EA576" s="170"/>
      <c r="EK576" s="170"/>
      <c r="EU576" s="170"/>
      <c r="FE576" s="170"/>
      <c r="FO576" s="170"/>
      <c r="FY576" s="170"/>
      <c r="GI576" s="170"/>
      <c r="GS576" s="170"/>
      <c r="HC576" s="170"/>
      <c r="HM576" s="170"/>
      <c r="HW576" s="170"/>
    </row>
    <row r="577" spans="1:231" s="3" customFormat="1" x14ac:dyDescent="0.25">
      <c r="A577" s="170"/>
      <c r="K577" s="170"/>
      <c r="U577" s="170"/>
      <c r="AE577" s="170"/>
      <c r="AO577" s="170"/>
      <c r="AY577" s="170"/>
      <c r="AZ577" s="170"/>
      <c r="BA577" s="170"/>
      <c r="BB577" s="170"/>
      <c r="BC577" s="170"/>
      <c r="BD577" s="170"/>
      <c r="BE577" s="170"/>
      <c r="BF577" s="170"/>
      <c r="BI577" s="170"/>
      <c r="BS577" s="170"/>
      <c r="CC577" s="170"/>
      <c r="CM577" s="170"/>
      <c r="CW577" s="170"/>
      <c r="DG577" s="170"/>
      <c r="DQ577" s="170"/>
      <c r="EA577" s="170"/>
      <c r="EK577" s="170"/>
      <c r="EU577" s="170"/>
      <c r="FE577" s="170"/>
      <c r="FO577" s="170"/>
      <c r="FY577" s="170"/>
      <c r="GI577" s="170"/>
      <c r="GS577" s="170"/>
      <c r="HC577" s="170"/>
      <c r="HM577" s="170"/>
      <c r="HW577" s="170"/>
    </row>
    <row r="578" spans="1:231" s="3" customFormat="1" x14ac:dyDescent="0.25">
      <c r="A578" s="170"/>
      <c r="K578" s="170"/>
      <c r="U578" s="170"/>
      <c r="AE578" s="170"/>
      <c r="AO578" s="170"/>
      <c r="AY578" s="170"/>
      <c r="AZ578" s="170"/>
      <c r="BA578" s="170"/>
      <c r="BB578" s="170"/>
      <c r="BC578" s="170"/>
      <c r="BD578" s="170"/>
      <c r="BE578" s="170"/>
      <c r="BF578" s="170"/>
      <c r="BI578" s="170"/>
      <c r="BS578" s="170"/>
      <c r="CC578" s="170"/>
      <c r="CM578" s="170"/>
      <c r="CW578" s="170"/>
      <c r="DG578" s="170"/>
      <c r="DQ578" s="170"/>
      <c r="EA578" s="170"/>
      <c r="EK578" s="170"/>
      <c r="EU578" s="170"/>
      <c r="FE578" s="170"/>
      <c r="FO578" s="170"/>
      <c r="FY578" s="170"/>
      <c r="GI578" s="170"/>
      <c r="GS578" s="170"/>
      <c r="HC578" s="170"/>
      <c r="HM578" s="170"/>
      <c r="HW578" s="170"/>
    </row>
    <row r="579" spans="1:231" s="3" customFormat="1" x14ac:dyDescent="0.25">
      <c r="A579" s="170"/>
      <c r="K579" s="170"/>
      <c r="U579" s="170"/>
      <c r="AE579" s="170"/>
      <c r="AO579" s="170"/>
      <c r="AY579" s="170"/>
      <c r="AZ579" s="170"/>
      <c r="BA579" s="170"/>
      <c r="BB579" s="170"/>
      <c r="BC579" s="170"/>
      <c r="BD579" s="170"/>
      <c r="BE579" s="170"/>
      <c r="BF579" s="170"/>
      <c r="BI579" s="170"/>
      <c r="BS579" s="170"/>
      <c r="CC579" s="170"/>
      <c r="CM579" s="170"/>
      <c r="CW579" s="170"/>
      <c r="DG579" s="170"/>
      <c r="DQ579" s="170"/>
      <c r="EA579" s="170"/>
      <c r="EK579" s="170"/>
      <c r="EU579" s="170"/>
      <c r="FE579" s="170"/>
      <c r="FO579" s="170"/>
      <c r="FY579" s="170"/>
      <c r="GI579" s="170"/>
      <c r="GS579" s="170"/>
      <c r="HC579" s="170"/>
      <c r="HM579" s="170"/>
      <c r="HW579" s="170"/>
    </row>
    <row r="580" spans="1:231" s="3" customFormat="1" x14ac:dyDescent="0.25">
      <c r="A580" s="170"/>
      <c r="K580" s="170"/>
      <c r="U580" s="170"/>
      <c r="AE580" s="170"/>
      <c r="AO580" s="170"/>
      <c r="AY580" s="170"/>
      <c r="AZ580" s="170"/>
      <c r="BA580" s="170"/>
      <c r="BB580" s="170"/>
      <c r="BC580" s="170"/>
      <c r="BD580" s="170"/>
      <c r="BE580" s="170"/>
      <c r="BF580" s="170"/>
      <c r="BI580" s="170"/>
      <c r="BS580" s="170"/>
      <c r="CC580" s="170"/>
      <c r="CM580" s="170"/>
      <c r="CW580" s="170"/>
      <c r="DG580" s="170"/>
      <c r="DQ580" s="170"/>
      <c r="EA580" s="170"/>
      <c r="EK580" s="170"/>
      <c r="EU580" s="170"/>
      <c r="FE580" s="170"/>
      <c r="FO580" s="170"/>
      <c r="FY580" s="170"/>
      <c r="GI580" s="170"/>
      <c r="GS580" s="170"/>
      <c r="HC580" s="170"/>
      <c r="HM580" s="170"/>
      <c r="HW580" s="170"/>
    </row>
    <row r="581" spans="1:231" s="3" customFormat="1" x14ac:dyDescent="0.25">
      <c r="A581" s="170"/>
      <c r="K581" s="170"/>
      <c r="U581" s="170"/>
      <c r="AE581" s="170"/>
      <c r="AO581" s="170"/>
      <c r="AY581" s="170"/>
      <c r="AZ581" s="170"/>
      <c r="BA581" s="170"/>
      <c r="BB581" s="170"/>
      <c r="BC581" s="170"/>
      <c r="BD581" s="170"/>
      <c r="BE581" s="170"/>
      <c r="BF581" s="170"/>
      <c r="BI581" s="170"/>
      <c r="BS581" s="170"/>
      <c r="CC581" s="170"/>
      <c r="CM581" s="170"/>
      <c r="CW581" s="170"/>
      <c r="DG581" s="170"/>
      <c r="DQ581" s="170"/>
      <c r="EA581" s="170"/>
      <c r="EK581" s="170"/>
      <c r="EU581" s="170"/>
      <c r="FE581" s="170"/>
      <c r="FO581" s="170"/>
      <c r="FY581" s="170"/>
      <c r="GI581" s="170"/>
      <c r="GS581" s="170"/>
      <c r="HC581" s="170"/>
      <c r="HM581" s="170"/>
      <c r="HW581" s="170"/>
    </row>
    <row r="582" spans="1:231" s="3" customFormat="1" x14ac:dyDescent="0.25">
      <c r="A582" s="170"/>
      <c r="K582" s="170"/>
      <c r="U582" s="170"/>
      <c r="AE582" s="170"/>
      <c r="AO582" s="170"/>
      <c r="AY582" s="170"/>
      <c r="AZ582" s="170"/>
      <c r="BA582" s="170"/>
      <c r="BB582" s="170"/>
      <c r="BC582" s="170"/>
      <c r="BD582" s="170"/>
      <c r="BE582" s="170"/>
      <c r="BF582" s="170"/>
      <c r="BI582" s="170"/>
      <c r="BS582" s="170"/>
      <c r="CC582" s="170"/>
      <c r="CM582" s="170"/>
      <c r="CW582" s="170"/>
      <c r="DG582" s="170"/>
      <c r="DQ582" s="170"/>
      <c r="EA582" s="170"/>
      <c r="EK582" s="170"/>
      <c r="EU582" s="170"/>
      <c r="FE582" s="170"/>
      <c r="FO582" s="170"/>
      <c r="FY582" s="170"/>
      <c r="GI582" s="170"/>
      <c r="GS582" s="170"/>
      <c r="HC582" s="170"/>
      <c r="HM582" s="170"/>
      <c r="HW582" s="170"/>
    </row>
    <row r="583" spans="1:231" s="3" customFormat="1" x14ac:dyDescent="0.25">
      <c r="A583" s="170"/>
      <c r="K583" s="170"/>
      <c r="U583" s="170"/>
      <c r="AE583" s="170"/>
      <c r="AO583" s="170"/>
      <c r="AY583" s="170"/>
      <c r="AZ583" s="170"/>
      <c r="BA583" s="170"/>
      <c r="BB583" s="170"/>
      <c r="BC583" s="170"/>
      <c r="BD583" s="170"/>
      <c r="BE583" s="170"/>
      <c r="BF583" s="170"/>
      <c r="BI583" s="170"/>
      <c r="BS583" s="170"/>
      <c r="CC583" s="170"/>
      <c r="CM583" s="170"/>
      <c r="CW583" s="170"/>
      <c r="DG583" s="170"/>
      <c r="DQ583" s="170"/>
      <c r="EA583" s="170"/>
      <c r="EK583" s="170"/>
      <c r="EU583" s="170"/>
      <c r="FE583" s="170"/>
      <c r="FO583" s="170"/>
      <c r="FY583" s="170"/>
      <c r="GI583" s="170"/>
      <c r="GS583" s="170"/>
      <c r="HC583" s="170"/>
      <c r="HM583" s="170"/>
      <c r="HW583" s="170"/>
    </row>
    <row r="584" spans="1:231" s="3" customFormat="1" x14ac:dyDescent="0.25">
      <c r="A584" s="170"/>
      <c r="K584" s="170"/>
      <c r="U584" s="170"/>
      <c r="AE584" s="170"/>
      <c r="AO584" s="170"/>
      <c r="AY584" s="170"/>
      <c r="AZ584" s="170"/>
      <c r="BA584" s="170"/>
      <c r="BB584" s="170"/>
      <c r="BC584" s="170"/>
      <c r="BD584" s="170"/>
      <c r="BE584" s="170"/>
      <c r="BF584" s="170"/>
      <c r="BI584" s="170"/>
      <c r="BS584" s="170"/>
      <c r="CC584" s="170"/>
      <c r="CM584" s="170"/>
      <c r="CW584" s="170"/>
      <c r="DG584" s="170"/>
      <c r="DQ584" s="170"/>
      <c r="EA584" s="170"/>
      <c r="EK584" s="170"/>
      <c r="EU584" s="170"/>
      <c r="FE584" s="170"/>
      <c r="FO584" s="170"/>
      <c r="FY584" s="170"/>
      <c r="GI584" s="170"/>
      <c r="GS584" s="170"/>
      <c r="HC584" s="170"/>
      <c r="HM584" s="170"/>
      <c r="HW584" s="170"/>
    </row>
    <row r="585" spans="1:231" s="3" customFormat="1" x14ac:dyDescent="0.25">
      <c r="A585" s="170"/>
      <c r="K585" s="170"/>
      <c r="U585" s="170"/>
      <c r="AE585" s="170"/>
      <c r="AO585" s="170"/>
      <c r="AY585" s="170"/>
      <c r="AZ585" s="170"/>
      <c r="BA585" s="170"/>
      <c r="BB585" s="170"/>
      <c r="BC585" s="170"/>
      <c r="BD585" s="170"/>
      <c r="BE585" s="170"/>
      <c r="BF585" s="170"/>
      <c r="BI585" s="170"/>
      <c r="BS585" s="170"/>
      <c r="CC585" s="170"/>
      <c r="CM585" s="170"/>
      <c r="CW585" s="170"/>
      <c r="DG585" s="170"/>
      <c r="DQ585" s="170"/>
      <c r="EA585" s="170"/>
      <c r="EK585" s="170"/>
      <c r="EU585" s="170"/>
      <c r="FE585" s="170"/>
      <c r="FO585" s="170"/>
      <c r="FY585" s="170"/>
      <c r="GI585" s="170"/>
      <c r="GS585" s="170"/>
      <c r="HC585" s="170"/>
      <c r="HM585" s="170"/>
      <c r="HW585" s="170"/>
    </row>
    <row r="586" spans="1:231" s="3" customFormat="1" x14ac:dyDescent="0.25">
      <c r="A586" s="170"/>
      <c r="K586" s="170"/>
      <c r="U586" s="170"/>
      <c r="AE586" s="170"/>
      <c r="AO586" s="170"/>
      <c r="AY586" s="170"/>
      <c r="AZ586" s="170"/>
      <c r="BA586" s="170"/>
      <c r="BB586" s="170"/>
      <c r="BC586" s="170"/>
      <c r="BD586" s="170"/>
      <c r="BE586" s="170"/>
      <c r="BF586" s="170"/>
      <c r="BI586" s="170"/>
      <c r="BS586" s="170"/>
      <c r="CC586" s="170"/>
      <c r="CM586" s="170"/>
      <c r="CW586" s="170"/>
      <c r="DG586" s="170"/>
      <c r="DQ586" s="170"/>
      <c r="EA586" s="170"/>
      <c r="EK586" s="170"/>
      <c r="EU586" s="170"/>
      <c r="FE586" s="170"/>
      <c r="FO586" s="170"/>
      <c r="FY586" s="170"/>
      <c r="GI586" s="170"/>
      <c r="GS586" s="170"/>
      <c r="HC586" s="170"/>
      <c r="HM586" s="170"/>
      <c r="HW586" s="170"/>
    </row>
    <row r="587" spans="1:231" s="3" customFormat="1" x14ac:dyDescent="0.25">
      <c r="A587" s="170"/>
      <c r="K587" s="170"/>
      <c r="U587" s="170"/>
      <c r="AE587" s="170"/>
      <c r="AO587" s="170"/>
      <c r="AY587" s="170"/>
      <c r="AZ587" s="170"/>
      <c r="BA587" s="170"/>
      <c r="BB587" s="170"/>
      <c r="BC587" s="170"/>
      <c r="BD587" s="170"/>
      <c r="BE587" s="170"/>
      <c r="BF587" s="170"/>
      <c r="BI587" s="170"/>
      <c r="BS587" s="170"/>
      <c r="CC587" s="170"/>
      <c r="CM587" s="170"/>
      <c r="CW587" s="170"/>
      <c r="DG587" s="170"/>
      <c r="DQ587" s="170"/>
      <c r="EA587" s="170"/>
      <c r="EK587" s="170"/>
      <c r="EU587" s="170"/>
      <c r="FE587" s="170"/>
      <c r="FO587" s="170"/>
      <c r="FY587" s="170"/>
      <c r="GI587" s="170"/>
      <c r="GS587" s="170"/>
      <c r="HC587" s="170"/>
      <c r="HM587" s="170"/>
      <c r="HW587" s="170"/>
    </row>
    <row r="588" spans="1:231" s="3" customFormat="1" x14ac:dyDescent="0.25">
      <c r="A588" s="170"/>
      <c r="K588" s="170"/>
      <c r="U588" s="170"/>
      <c r="AE588" s="170"/>
      <c r="AO588" s="170"/>
      <c r="AY588" s="170"/>
      <c r="AZ588" s="170"/>
      <c r="BA588" s="170"/>
      <c r="BB588" s="170"/>
      <c r="BC588" s="170"/>
      <c r="BD588" s="170"/>
      <c r="BE588" s="170"/>
      <c r="BF588" s="170"/>
      <c r="BI588" s="170"/>
      <c r="BS588" s="170"/>
      <c r="CC588" s="170"/>
      <c r="CM588" s="170"/>
      <c r="CW588" s="170"/>
      <c r="DG588" s="170"/>
      <c r="DQ588" s="170"/>
      <c r="EA588" s="170"/>
      <c r="EK588" s="170"/>
      <c r="EU588" s="170"/>
      <c r="FE588" s="170"/>
      <c r="FO588" s="170"/>
      <c r="FY588" s="170"/>
      <c r="GI588" s="170"/>
      <c r="GS588" s="170"/>
      <c r="HC588" s="170"/>
      <c r="HM588" s="170"/>
      <c r="HW588" s="170"/>
    </row>
    <row r="589" spans="1:231" s="3" customFormat="1" x14ac:dyDescent="0.25">
      <c r="A589" s="170"/>
      <c r="K589" s="170"/>
      <c r="U589" s="170"/>
      <c r="AE589" s="170"/>
      <c r="AO589" s="170"/>
      <c r="AY589" s="170"/>
      <c r="AZ589" s="170"/>
      <c r="BA589" s="170"/>
      <c r="BB589" s="170"/>
      <c r="BC589" s="170"/>
      <c r="BD589" s="170"/>
      <c r="BE589" s="170"/>
      <c r="BF589" s="170"/>
      <c r="BI589" s="170"/>
      <c r="BS589" s="170"/>
      <c r="CC589" s="170"/>
      <c r="CM589" s="170"/>
      <c r="CW589" s="170"/>
      <c r="DG589" s="170"/>
      <c r="DQ589" s="170"/>
      <c r="EA589" s="170"/>
      <c r="EK589" s="170"/>
      <c r="EU589" s="170"/>
      <c r="FE589" s="170"/>
      <c r="FO589" s="170"/>
      <c r="FY589" s="170"/>
      <c r="GI589" s="170"/>
      <c r="GS589" s="170"/>
      <c r="HC589" s="170"/>
      <c r="HM589" s="170"/>
      <c r="HW589" s="170"/>
    </row>
    <row r="590" spans="1:231" s="3" customFormat="1" x14ac:dyDescent="0.25">
      <c r="A590" s="170"/>
      <c r="K590" s="170"/>
      <c r="U590" s="170"/>
      <c r="AE590" s="170"/>
      <c r="AO590" s="170"/>
      <c r="AY590" s="170"/>
      <c r="AZ590" s="170"/>
      <c r="BA590" s="170"/>
      <c r="BB590" s="170"/>
      <c r="BC590" s="170"/>
      <c r="BD590" s="170"/>
      <c r="BE590" s="170"/>
      <c r="BF590" s="170"/>
      <c r="BI590" s="170"/>
      <c r="BS590" s="170"/>
      <c r="CC590" s="170"/>
      <c r="CM590" s="170"/>
      <c r="CW590" s="170"/>
      <c r="DG590" s="170"/>
      <c r="DQ590" s="170"/>
      <c r="EA590" s="170"/>
      <c r="EK590" s="170"/>
      <c r="EU590" s="170"/>
      <c r="FE590" s="170"/>
      <c r="FO590" s="170"/>
      <c r="FY590" s="170"/>
      <c r="GI590" s="170"/>
      <c r="GS590" s="170"/>
      <c r="HC590" s="170"/>
      <c r="HM590" s="170"/>
      <c r="HW590" s="170"/>
    </row>
    <row r="591" spans="1:231" s="3" customFormat="1" x14ac:dyDescent="0.25">
      <c r="A591" s="170"/>
      <c r="K591" s="170"/>
      <c r="U591" s="170"/>
      <c r="AE591" s="170"/>
      <c r="AO591" s="170"/>
      <c r="AY591" s="170"/>
      <c r="AZ591" s="170"/>
      <c r="BA591" s="170"/>
      <c r="BB591" s="170"/>
      <c r="BC591" s="170"/>
      <c r="BD591" s="170"/>
      <c r="BE591" s="170"/>
      <c r="BF591" s="170"/>
      <c r="BI591" s="170"/>
      <c r="BS591" s="170"/>
      <c r="CC591" s="170"/>
      <c r="CM591" s="170"/>
      <c r="CW591" s="170"/>
      <c r="DG591" s="170"/>
      <c r="DQ591" s="170"/>
      <c r="EA591" s="170"/>
      <c r="EK591" s="170"/>
      <c r="EU591" s="170"/>
      <c r="FE591" s="170"/>
      <c r="FO591" s="170"/>
      <c r="FY591" s="170"/>
      <c r="GI591" s="170"/>
      <c r="GS591" s="170"/>
      <c r="HC591" s="170"/>
      <c r="HM591" s="170"/>
      <c r="HW591" s="170"/>
    </row>
    <row r="592" spans="1:231" s="3" customFormat="1" x14ac:dyDescent="0.25">
      <c r="A592" s="170"/>
      <c r="K592" s="170"/>
      <c r="U592" s="170"/>
      <c r="AE592" s="170"/>
      <c r="AO592" s="170"/>
      <c r="AY592" s="170"/>
      <c r="AZ592" s="170"/>
      <c r="BA592" s="170"/>
      <c r="BB592" s="170"/>
      <c r="BC592" s="170"/>
      <c r="BD592" s="170"/>
      <c r="BE592" s="170"/>
      <c r="BF592" s="170"/>
      <c r="BI592" s="170"/>
      <c r="BS592" s="170"/>
      <c r="CC592" s="170"/>
      <c r="CM592" s="170"/>
      <c r="CW592" s="170"/>
      <c r="DG592" s="170"/>
      <c r="DQ592" s="170"/>
      <c r="EA592" s="170"/>
      <c r="EK592" s="170"/>
      <c r="EU592" s="170"/>
      <c r="FE592" s="170"/>
      <c r="FO592" s="170"/>
      <c r="FY592" s="170"/>
      <c r="GI592" s="170"/>
      <c r="GS592" s="170"/>
      <c r="HC592" s="170"/>
      <c r="HM592" s="170"/>
      <c r="HW592" s="170"/>
    </row>
    <row r="593" spans="1:231" s="3" customFormat="1" x14ac:dyDescent="0.25">
      <c r="A593" s="170"/>
      <c r="K593" s="170"/>
      <c r="U593" s="170"/>
      <c r="AE593" s="170"/>
      <c r="AO593" s="170"/>
      <c r="AY593" s="170"/>
      <c r="AZ593" s="170"/>
      <c r="BA593" s="170"/>
      <c r="BB593" s="170"/>
      <c r="BC593" s="170"/>
      <c r="BD593" s="170"/>
      <c r="BE593" s="170"/>
      <c r="BF593" s="170"/>
      <c r="BI593" s="170"/>
      <c r="BS593" s="170"/>
      <c r="CC593" s="170"/>
      <c r="CM593" s="170"/>
      <c r="CW593" s="170"/>
      <c r="DG593" s="170"/>
      <c r="DQ593" s="170"/>
      <c r="EA593" s="170"/>
      <c r="EK593" s="170"/>
      <c r="EU593" s="170"/>
      <c r="FE593" s="170"/>
      <c r="FO593" s="170"/>
      <c r="FY593" s="170"/>
      <c r="GI593" s="170"/>
      <c r="GS593" s="170"/>
      <c r="HC593" s="170"/>
      <c r="HM593" s="170"/>
      <c r="HW593" s="170"/>
    </row>
    <row r="594" spans="1:231" s="3" customFormat="1" x14ac:dyDescent="0.25">
      <c r="A594" s="170"/>
      <c r="K594" s="170"/>
      <c r="U594" s="170"/>
      <c r="AE594" s="170"/>
      <c r="AO594" s="170"/>
      <c r="AY594" s="170"/>
      <c r="AZ594" s="170"/>
      <c r="BA594" s="170"/>
      <c r="BB594" s="170"/>
      <c r="BC594" s="170"/>
      <c r="BD594" s="170"/>
      <c r="BE594" s="170"/>
      <c r="BF594" s="170"/>
      <c r="BI594" s="170"/>
      <c r="BS594" s="170"/>
      <c r="CC594" s="170"/>
      <c r="CM594" s="170"/>
      <c r="CW594" s="170"/>
      <c r="DG594" s="170"/>
      <c r="DQ594" s="170"/>
      <c r="EA594" s="170"/>
      <c r="EK594" s="170"/>
      <c r="EU594" s="170"/>
      <c r="FE594" s="170"/>
      <c r="FO594" s="170"/>
      <c r="FY594" s="170"/>
      <c r="GI594" s="170"/>
      <c r="GS594" s="170"/>
      <c r="HC594" s="170"/>
      <c r="HM594" s="170"/>
      <c r="HW594" s="170"/>
    </row>
    <row r="595" spans="1:231" s="3" customFormat="1" x14ac:dyDescent="0.25">
      <c r="A595" s="170"/>
      <c r="K595" s="170"/>
      <c r="U595" s="170"/>
      <c r="AE595" s="170"/>
      <c r="AO595" s="170"/>
      <c r="AY595" s="170"/>
      <c r="AZ595" s="170"/>
      <c r="BA595" s="170"/>
      <c r="BB595" s="170"/>
      <c r="BC595" s="170"/>
      <c r="BD595" s="170"/>
      <c r="BE595" s="170"/>
      <c r="BF595" s="170"/>
      <c r="BI595" s="170"/>
      <c r="BS595" s="170"/>
      <c r="CC595" s="170"/>
      <c r="CM595" s="170"/>
      <c r="CW595" s="170"/>
      <c r="DG595" s="170"/>
      <c r="DQ595" s="170"/>
      <c r="EA595" s="170"/>
      <c r="EK595" s="170"/>
      <c r="EU595" s="170"/>
      <c r="FE595" s="170"/>
      <c r="FO595" s="170"/>
      <c r="FY595" s="170"/>
      <c r="GI595" s="170"/>
      <c r="GS595" s="170"/>
      <c r="HC595" s="170"/>
      <c r="HM595" s="170"/>
      <c r="HW595" s="170"/>
    </row>
    <row r="596" spans="1:231" s="3" customFormat="1" x14ac:dyDescent="0.25">
      <c r="A596" s="170"/>
      <c r="K596" s="170"/>
      <c r="U596" s="170"/>
      <c r="AE596" s="170"/>
      <c r="AO596" s="170"/>
      <c r="AY596" s="170"/>
      <c r="AZ596" s="170"/>
      <c r="BA596" s="170"/>
      <c r="BB596" s="170"/>
      <c r="BC596" s="170"/>
      <c r="BD596" s="170"/>
      <c r="BE596" s="170"/>
      <c r="BF596" s="170"/>
      <c r="BI596" s="170"/>
      <c r="BS596" s="170"/>
      <c r="CC596" s="170"/>
      <c r="CM596" s="170"/>
      <c r="CW596" s="170"/>
      <c r="DG596" s="170"/>
      <c r="DQ596" s="170"/>
      <c r="EA596" s="170"/>
      <c r="EK596" s="170"/>
      <c r="EU596" s="170"/>
      <c r="FE596" s="170"/>
      <c r="FO596" s="170"/>
      <c r="FY596" s="170"/>
      <c r="GI596" s="170"/>
      <c r="GS596" s="170"/>
      <c r="HC596" s="170"/>
      <c r="HM596" s="170"/>
      <c r="HW596" s="170"/>
    </row>
    <row r="597" spans="1:231" s="3" customFormat="1" x14ac:dyDescent="0.25">
      <c r="A597" s="170"/>
      <c r="K597" s="170"/>
      <c r="U597" s="170"/>
      <c r="AE597" s="170"/>
      <c r="AO597" s="170"/>
      <c r="AY597" s="170"/>
      <c r="AZ597" s="170"/>
      <c r="BA597" s="170"/>
      <c r="BB597" s="170"/>
      <c r="BC597" s="170"/>
      <c r="BD597" s="170"/>
      <c r="BE597" s="170"/>
      <c r="BF597" s="170"/>
      <c r="BI597" s="170"/>
      <c r="BS597" s="170"/>
      <c r="CC597" s="170"/>
      <c r="CM597" s="170"/>
      <c r="CW597" s="170"/>
      <c r="DG597" s="170"/>
      <c r="DQ597" s="170"/>
      <c r="EA597" s="170"/>
      <c r="EK597" s="170"/>
      <c r="EU597" s="170"/>
      <c r="FE597" s="170"/>
      <c r="FO597" s="170"/>
      <c r="FY597" s="170"/>
      <c r="GI597" s="170"/>
      <c r="GS597" s="170"/>
      <c r="HC597" s="170"/>
      <c r="HM597" s="170"/>
      <c r="HW597" s="170"/>
    </row>
    <row r="598" spans="1:231" s="3" customFormat="1" x14ac:dyDescent="0.25">
      <c r="A598" s="170"/>
      <c r="K598" s="170"/>
      <c r="U598" s="170"/>
      <c r="AE598" s="170"/>
      <c r="AO598" s="170"/>
      <c r="AY598" s="170"/>
      <c r="AZ598" s="170"/>
      <c r="BA598" s="170"/>
      <c r="BB598" s="170"/>
      <c r="BC598" s="170"/>
      <c r="BD598" s="170"/>
      <c r="BE598" s="170"/>
      <c r="BF598" s="170"/>
      <c r="BI598" s="170"/>
      <c r="BS598" s="170"/>
      <c r="CC598" s="170"/>
      <c r="CM598" s="170"/>
      <c r="CW598" s="170"/>
      <c r="DG598" s="170"/>
      <c r="DQ598" s="170"/>
      <c r="EA598" s="170"/>
      <c r="EK598" s="170"/>
      <c r="EU598" s="170"/>
      <c r="FE598" s="170"/>
      <c r="FO598" s="170"/>
      <c r="FY598" s="170"/>
      <c r="GI598" s="170"/>
      <c r="GS598" s="170"/>
      <c r="HC598" s="170"/>
      <c r="HM598" s="170"/>
      <c r="HW598" s="170"/>
    </row>
    <row r="599" spans="1:231" s="3" customFormat="1" x14ac:dyDescent="0.25">
      <c r="A599" s="170"/>
      <c r="K599" s="170"/>
      <c r="U599" s="170"/>
      <c r="AE599" s="170"/>
      <c r="AO599" s="170"/>
      <c r="AY599" s="170"/>
      <c r="AZ599" s="170"/>
      <c r="BA599" s="170"/>
      <c r="BB599" s="170"/>
      <c r="BC599" s="170"/>
      <c r="BD599" s="170"/>
      <c r="BE599" s="170"/>
      <c r="BF599" s="170"/>
      <c r="BI599" s="170"/>
      <c r="BS599" s="170"/>
      <c r="CC599" s="170"/>
      <c r="CM599" s="170"/>
      <c r="CW599" s="170"/>
      <c r="DG599" s="170"/>
      <c r="DQ599" s="170"/>
      <c r="EA599" s="170"/>
      <c r="EK599" s="170"/>
      <c r="EU599" s="170"/>
      <c r="FE599" s="170"/>
      <c r="FO599" s="170"/>
      <c r="FY599" s="170"/>
      <c r="GI599" s="170"/>
      <c r="GS599" s="170"/>
      <c r="HC599" s="170"/>
      <c r="HM599" s="170"/>
      <c r="HW599" s="170"/>
    </row>
    <row r="600" spans="1:231" s="3" customFormat="1" x14ac:dyDescent="0.25">
      <c r="A600" s="170"/>
      <c r="K600" s="170"/>
      <c r="U600" s="170"/>
      <c r="AE600" s="170"/>
      <c r="AO600" s="170"/>
      <c r="AY600" s="170"/>
      <c r="AZ600" s="170"/>
      <c r="BA600" s="170"/>
      <c r="BB600" s="170"/>
      <c r="BC600" s="170"/>
      <c r="BD600" s="170"/>
      <c r="BE600" s="170"/>
      <c r="BF600" s="170"/>
      <c r="BI600" s="170"/>
      <c r="BS600" s="170"/>
      <c r="CC600" s="170"/>
      <c r="CM600" s="170"/>
      <c r="CW600" s="170"/>
      <c r="DG600" s="170"/>
      <c r="DQ600" s="170"/>
      <c r="EA600" s="170"/>
      <c r="EK600" s="170"/>
      <c r="EU600" s="170"/>
      <c r="FE600" s="170"/>
      <c r="FO600" s="170"/>
      <c r="FY600" s="170"/>
      <c r="GI600" s="170"/>
      <c r="GS600" s="170"/>
      <c r="HC600" s="170"/>
      <c r="HM600" s="170"/>
      <c r="HW600" s="170"/>
    </row>
    <row r="601" spans="1:231" s="3" customFormat="1" x14ac:dyDescent="0.25">
      <c r="A601" s="170"/>
      <c r="K601" s="170"/>
      <c r="U601" s="170"/>
      <c r="AE601" s="170"/>
      <c r="AO601" s="170"/>
      <c r="AY601" s="170"/>
      <c r="AZ601" s="170"/>
      <c r="BA601" s="170"/>
      <c r="BB601" s="170"/>
      <c r="BC601" s="170"/>
      <c r="BD601" s="170"/>
      <c r="BE601" s="170"/>
      <c r="BF601" s="170"/>
      <c r="BI601" s="170"/>
      <c r="BS601" s="170"/>
      <c r="CC601" s="170"/>
      <c r="CM601" s="170"/>
      <c r="CW601" s="170"/>
      <c r="DG601" s="170"/>
      <c r="DQ601" s="170"/>
      <c r="EA601" s="170"/>
      <c r="EK601" s="170"/>
      <c r="EU601" s="170"/>
      <c r="FE601" s="170"/>
      <c r="FO601" s="170"/>
      <c r="FY601" s="170"/>
      <c r="GI601" s="170"/>
      <c r="GS601" s="170"/>
      <c r="HC601" s="170"/>
      <c r="HM601" s="170"/>
      <c r="HW601" s="170"/>
    </row>
    <row r="602" spans="1:231" s="3" customFormat="1" x14ac:dyDescent="0.25">
      <c r="A602" s="170"/>
      <c r="K602" s="170"/>
      <c r="U602" s="170"/>
      <c r="AE602" s="170"/>
      <c r="AO602" s="170"/>
      <c r="AY602" s="170"/>
      <c r="AZ602" s="170"/>
      <c r="BA602" s="170"/>
      <c r="BB602" s="170"/>
      <c r="BC602" s="170"/>
      <c r="BD602" s="170"/>
      <c r="BE602" s="170"/>
      <c r="BF602" s="170"/>
      <c r="BI602" s="170"/>
      <c r="BS602" s="170"/>
      <c r="CC602" s="170"/>
      <c r="CM602" s="170"/>
      <c r="CW602" s="170"/>
      <c r="DG602" s="170"/>
      <c r="DQ602" s="170"/>
      <c r="EA602" s="170"/>
      <c r="EK602" s="170"/>
      <c r="EU602" s="170"/>
      <c r="FE602" s="170"/>
      <c r="FO602" s="170"/>
      <c r="FY602" s="170"/>
      <c r="GI602" s="170"/>
      <c r="GS602" s="170"/>
      <c r="HC602" s="170"/>
      <c r="HM602" s="170"/>
      <c r="HW602" s="170"/>
    </row>
    <row r="603" spans="1:231" s="3" customFormat="1" x14ac:dyDescent="0.25">
      <c r="A603" s="170"/>
      <c r="K603" s="170"/>
      <c r="U603" s="170"/>
      <c r="AE603" s="170"/>
      <c r="AO603" s="170"/>
      <c r="AY603" s="170"/>
      <c r="AZ603" s="170"/>
      <c r="BA603" s="170"/>
      <c r="BB603" s="170"/>
      <c r="BC603" s="170"/>
      <c r="BD603" s="170"/>
      <c r="BE603" s="170"/>
      <c r="BF603" s="170"/>
      <c r="BI603" s="170"/>
      <c r="BS603" s="170"/>
      <c r="CC603" s="170"/>
      <c r="CM603" s="170"/>
      <c r="CW603" s="170"/>
      <c r="DG603" s="170"/>
      <c r="DQ603" s="170"/>
      <c r="EA603" s="170"/>
      <c r="EK603" s="170"/>
      <c r="EU603" s="170"/>
      <c r="FE603" s="170"/>
      <c r="FO603" s="170"/>
      <c r="FY603" s="170"/>
      <c r="GI603" s="170"/>
      <c r="GS603" s="170"/>
      <c r="HC603" s="170"/>
      <c r="HM603" s="170"/>
      <c r="HW603" s="170"/>
    </row>
    <row r="604" spans="1:231" s="3" customFormat="1" x14ac:dyDescent="0.25">
      <c r="A604" s="170"/>
      <c r="K604" s="170"/>
      <c r="U604" s="170"/>
      <c r="AE604" s="170"/>
      <c r="AO604" s="170"/>
      <c r="AY604" s="170"/>
      <c r="AZ604" s="170"/>
      <c r="BA604" s="170"/>
      <c r="BB604" s="170"/>
      <c r="BC604" s="170"/>
      <c r="BD604" s="170"/>
      <c r="BE604" s="170"/>
      <c r="BF604" s="170"/>
      <c r="BI604" s="170"/>
      <c r="BS604" s="170"/>
      <c r="CC604" s="170"/>
      <c r="CM604" s="170"/>
      <c r="CW604" s="170"/>
      <c r="DG604" s="170"/>
      <c r="DQ604" s="170"/>
      <c r="EA604" s="170"/>
      <c r="EK604" s="170"/>
      <c r="EU604" s="170"/>
      <c r="FE604" s="170"/>
      <c r="FO604" s="170"/>
      <c r="FY604" s="170"/>
      <c r="GI604" s="170"/>
      <c r="GS604" s="170"/>
      <c r="HC604" s="170"/>
      <c r="HM604" s="170"/>
      <c r="HW604" s="170"/>
    </row>
    <row r="605" spans="1:231" s="3" customFormat="1" x14ac:dyDescent="0.25">
      <c r="A605" s="170"/>
      <c r="K605" s="170"/>
      <c r="U605" s="170"/>
      <c r="AE605" s="170"/>
      <c r="AO605" s="170"/>
      <c r="AY605" s="170"/>
      <c r="AZ605" s="170"/>
      <c r="BA605" s="170"/>
      <c r="BB605" s="170"/>
      <c r="BC605" s="170"/>
      <c r="BD605" s="170"/>
      <c r="BE605" s="170"/>
      <c r="BF605" s="170"/>
      <c r="BI605" s="170"/>
      <c r="BS605" s="170"/>
      <c r="CC605" s="170"/>
      <c r="CM605" s="170"/>
      <c r="CW605" s="170"/>
      <c r="DG605" s="170"/>
      <c r="DQ605" s="170"/>
      <c r="EA605" s="170"/>
      <c r="EK605" s="170"/>
      <c r="EU605" s="170"/>
      <c r="FE605" s="170"/>
      <c r="FO605" s="170"/>
      <c r="FY605" s="170"/>
      <c r="GI605" s="170"/>
      <c r="GS605" s="170"/>
      <c r="HC605" s="170"/>
      <c r="HM605" s="170"/>
      <c r="HW605" s="170"/>
    </row>
    <row r="606" spans="1:231" s="3" customFormat="1" x14ac:dyDescent="0.25">
      <c r="A606" s="170"/>
      <c r="K606" s="170"/>
      <c r="U606" s="170"/>
      <c r="AE606" s="170"/>
      <c r="AO606" s="170"/>
      <c r="AY606" s="170"/>
      <c r="AZ606" s="170"/>
      <c r="BA606" s="170"/>
      <c r="BB606" s="170"/>
      <c r="BC606" s="170"/>
      <c r="BD606" s="170"/>
      <c r="BE606" s="170"/>
      <c r="BF606" s="170"/>
      <c r="BI606" s="170"/>
      <c r="BS606" s="170"/>
      <c r="CC606" s="170"/>
      <c r="CM606" s="170"/>
      <c r="CW606" s="170"/>
      <c r="DG606" s="170"/>
      <c r="DQ606" s="170"/>
      <c r="EA606" s="170"/>
      <c r="EK606" s="170"/>
      <c r="EU606" s="170"/>
      <c r="FE606" s="170"/>
      <c r="FO606" s="170"/>
      <c r="FY606" s="170"/>
      <c r="GI606" s="170"/>
      <c r="GS606" s="170"/>
      <c r="HC606" s="170"/>
      <c r="HM606" s="170"/>
      <c r="HW606" s="170"/>
    </row>
    <row r="607" spans="1:231" s="3" customFormat="1" x14ac:dyDescent="0.25">
      <c r="A607" s="170"/>
      <c r="K607" s="170"/>
      <c r="U607" s="170"/>
      <c r="AE607" s="170"/>
      <c r="AO607" s="170"/>
      <c r="AY607" s="170"/>
      <c r="AZ607" s="170"/>
      <c r="BA607" s="170"/>
      <c r="BB607" s="170"/>
      <c r="BC607" s="170"/>
      <c r="BD607" s="170"/>
      <c r="BE607" s="170"/>
      <c r="BF607" s="170"/>
      <c r="BI607" s="170"/>
      <c r="BS607" s="170"/>
      <c r="CC607" s="170"/>
      <c r="CM607" s="170"/>
      <c r="CW607" s="170"/>
      <c r="DG607" s="170"/>
      <c r="DQ607" s="170"/>
      <c r="EA607" s="170"/>
      <c r="EK607" s="170"/>
      <c r="EU607" s="170"/>
      <c r="FE607" s="170"/>
      <c r="FO607" s="170"/>
      <c r="FY607" s="170"/>
      <c r="GI607" s="170"/>
      <c r="GS607" s="170"/>
      <c r="HC607" s="170"/>
      <c r="HM607" s="170"/>
      <c r="HW607" s="170"/>
    </row>
    <row r="608" spans="1:231" s="3" customFormat="1" x14ac:dyDescent="0.25">
      <c r="A608" s="170"/>
      <c r="K608" s="170"/>
      <c r="U608" s="170"/>
      <c r="AE608" s="170"/>
      <c r="AO608" s="170"/>
      <c r="AY608" s="170"/>
      <c r="AZ608" s="170"/>
      <c r="BA608" s="170"/>
      <c r="BB608" s="170"/>
      <c r="BC608" s="170"/>
      <c r="BD608" s="170"/>
      <c r="BE608" s="170"/>
      <c r="BF608" s="170"/>
      <c r="BI608" s="170"/>
      <c r="BS608" s="170"/>
      <c r="CC608" s="170"/>
      <c r="CM608" s="170"/>
      <c r="CW608" s="170"/>
      <c r="DG608" s="170"/>
      <c r="DQ608" s="170"/>
      <c r="EA608" s="170"/>
      <c r="EK608" s="170"/>
      <c r="EU608" s="170"/>
      <c r="FE608" s="170"/>
      <c r="FO608" s="170"/>
      <c r="FY608" s="170"/>
      <c r="GI608" s="170"/>
      <c r="GS608" s="170"/>
      <c r="HC608" s="170"/>
      <c r="HM608" s="170"/>
      <c r="HW608" s="170"/>
    </row>
    <row r="609" spans="1:231" s="3" customFormat="1" x14ac:dyDescent="0.25">
      <c r="A609" s="170"/>
      <c r="K609" s="170"/>
      <c r="U609" s="170"/>
      <c r="AE609" s="170"/>
      <c r="AO609" s="170"/>
      <c r="AY609" s="170"/>
      <c r="AZ609" s="170"/>
      <c r="BA609" s="170"/>
      <c r="BB609" s="170"/>
      <c r="BC609" s="170"/>
      <c r="BD609" s="170"/>
      <c r="BE609" s="170"/>
      <c r="BF609" s="170"/>
      <c r="BI609" s="170"/>
      <c r="BS609" s="170"/>
      <c r="CC609" s="170"/>
      <c r="CM609" s="170"/>
      <c r="CW609" s="170"/>
      <c r="DG609" s="170"/>
      <c r="DQ609" s="170"/>
      <c r="EA609" s="170"/>
      <c r="EK609" s="170"/>
      <c r="EU609" s="170"/>
      <c r="FE609" s="170"/>
      <c r="FO609" s="170"/>
      <c r="FY609" s="170"/>
      <c r="GI609" s="170"/>
      <c r="GS609" s="170"/>
      <c r="HC609" s="170"/>
      <c r="HM609" s="170"/>
      <c r="HW609" s="170"/>
    </row>
    <row r="610" spans="1:231" s="3" customFormat="1" x14ac:dyDescent="0.25">
      <c r="A610" s="170"/>
      <c r="K610" s="170"/>
      <c r="U610" s="170"/>
      <c r="AE610" s="170"/>
      <c r="AO610" s="170"/>
      <c r="AY610" s="170"/>
      <c r="AZ610" s="170"/>
      <c r="BA610" s="170"/>
      <c r="BB610" s="170"/>
      <c r="BC610" s="170"/>
      <c r="BD610" s="170"/>
      <c r="BE610" s="170"/>
      <c r="BF610" s="170"/>
      <c r="BI610" s="170"/>
      <c r="BS610" s="170"/>
      <c r="CC610" s="170"/>
      <c r="CM610" s="170"/>
      <c r="CW610" s="170"/>
      <c r="DG610" s="170"/>
      <c r="DQ610" s="170"/>
      <c r="EA610" s="170"/>
      <c r="EK610" s="170"/>
      <c r="EU610" s="170"/>
      <c r="FE610" s="170"/>
      <c r="FO610" s="170"/>
      <c r="FY610" s="170"/>
      <c r="GI610" s="170"/>
      <c r="GS610" s="170"/>
      <c r="HC610" s="170"/>
      <c r="HM610" s="170"/>
      <c r="HW610" s="170"/>
    </row>
    <row r="611" spans="1:231" s="3" customFormat="1" x14ac:dyDescent="0.25">
      <c r="A611" s="170"/>
      <c r="K611" s="170"/>
      <c r="U611" s="170"/>
      <c r="AE611" s="170"/>
      <c r="AO611" s="170"/>
      <c r="AY611" s="170"/>
      <c r="AZ611" s="170"/>
      <c r="BA611" s="170"/>
      <c r="BB611" s="170"/>
      <c r="BC611" s="170"/>
      <c r="BD611" s="170"/>
      <c r="BE611" s="170"/>
      <c r="BF611" s="170"/>
      <c r="BI611" s="170"/>
      <c r="BS611" s="170"/>
      <c r="CC611" s="170"/>
      <c r="CM611" s="170"/>
      <c r="CW611" s="170"/>
      <c r="DG611" s="170"/>
      <c r="DQ611" s="170"/>
      <c r="EA611" s="170"/>
      <c r="EK611" s="170"/>
      <c r="EU611" s="170"/>
      <c r="FE611" s="170"/>
      <c r="FO611" s="170"/>
      <c r="FY611" s="170"/>
      <c r="GI611" s="170"/>
      <c r="GS611" s="170"/>
      <c r="HC611" s="170"/>
      <c r="HM611" s="170"/>
      <c r="HW611" s="170"/>
    </row>
    <row r="612" spans="1:231" s="3" customFormat="1" x14ac:dyDescent="0.25">
      <c r="A612" s="170"/>
      <c r="K612" s="170"/>
      <c r="U612" s="170"/>
      <c r="AE612" s="170"/>
      <c r="AO612" s="170"/>
      <c r="AY612" s="170"/>
      <c r="AZ612" s="170"/>
      <c r="BA612" s="170"/>
      <c r="BB612" s="170"/>
      <c r="BC612" s="170"/>
      <c r="BD612" s="170"/>
      <c r="BE612" s="170"/>
      <c r="BF612" s="170"/>
      <c r="BI612" s="170"/>
      <c r="BS612" s="170"/>
      <c r="CC612" s="170"/>
      <c r="CM612" s="170"/>
      <c r="CW612" s="170"/>
      <c r="DG612" s="170"/>
      <c r="DQ612" s="170"/>
      <c r="EA612" s="170"/>
      <c r="EK612" s="170"/>
      <c r="EU612" s="170"/>
      <c r="FE612" s="170"/>
      <c r="FO612" s="170"/>
      <c r="FY612" s="170"/>
      <c r="GI612" s="170"/>
      <c r="GS612" s="170"/>
      <c r="HC612" s="170"/>
      <c r="HM612" s="170"/>
      <c r="HW612" s="170"/>
    </row>
    <row r="613" spans="1:231" s="3" customFormat="1" x14ac:dyDescent="0.25">
      <c r="A613" s="170"/>
      <c r="K613" s="170"/>
      <c r="U613" s="170"/>
      <c r="AE613" s="170"/>
      <c r="AO613" s="170"/>
      <c r="AY613" s="170"/>
      <c r="AZ613" s="170"/>
      <c r="BA613" s="170"/>
      <c r="BB613" s="170"/>
      <c r="BC613" s="170"/>
      <c r="BD613" s="170"/>
      <c r="BE613" s="170"/>
      <c r="BF613" s="170"/>
      <c r="BI613" s="170"/>
      <c r="BS613" s="170"/>
      <c r="CC613" s="170"/>
      <c r="CM613" s="170"/>
      <c r="CW613" s="170"/>
      <c r="DG613" s="170"/>
      <c r="DQ613" s="170"/>
      <c r="EA613" s="170"/>
      <c r="EK613" s="170"/>
      <c r="EU613" s="170"/>
      <c r="FE613" s="170"/>
      <c r="FO613" s="170"/>
      <c r="FY613" s="170"/>
      <c r="GI613" s="170"/>
      <c r="GS613" s="170"/>
      <c r="HC613" s="170"/>
      <c r="HM613" s="170"/>
      <c r="HW613" s="170"/>
    </row>
    <row r="614" spans="1:231" s="3" customFormat="1" x14ac:dyDescent="0.25">
      <c r="A614" s="170"/>
      <c r="K614" s="170"/>
      <c r="U614" s="170"/>
      <c r="AE614" s="170"/>
      <c r="AO614" s="170"/>
      <c r="AY614" s="170"/>
      <c r="AZ614" s="170"/>
      <c r="BA614" s="170"/>
      <c r="BB614" s="170"/>
      <c r="BC614" s="170"/>
      <c r="BD614" s="170"/>
      <c r="BE614" s="170"/>
      <c r="BF614" s="170"/>
      <c r="BI614" s="170"/>
      <c r="BS614" s="170"/>
      <c r="CC614" s="170"/>
      <c r="CM614" s="170"/>
      <c r="CW614" s="170"/>
      <c r="DG614" s="170"/>
      <c r="DQ614" s="170"/>
      <c r="EA614" s="170"/>
      <c r="EK614" s="170"/>
      <c r="EU614" s="170"/>
      <c r="FE614" s="170"/>
      <c r="FO614" s="170"/>
      <c r="FY614" s="170"/>
      <c r="GI614" s="170"/>
      <c r="GS614" s="170"/>
      <c r="HC614" s="170"/>
      <c r="HM614" s="170"/>
      <c r="HW614" s="170"/>
    </row>
    <row r="615" spans="1:231" s="3" customFormat="1" x14ac:dyDescent="0.25">
      <c r="A615" s="170"/>
      <c r="K615" s="170"/>
      <c r="U615" s="170"/>
      <c r="AE615" s="170"/>
      <c r="AO615" s="170"/>
      <c r="AY615" s="170"/>
      <c r="AZ615" s="170"/>
      <c r="BA615" s="170"/>
      <c r="BB615" s="170"/>
      <c r="BC615" s="170"/>
      <c r="BD615" s="170"/>
      <c r="BE615" s="170"/>
      <c r="BF615" s="170"/>
      <c r="BI615" s="170"/>
      <c r="BS615" s="170"/>
      <c r="CC615" s="170"/>
      <c r="CM615" s="170"/>
      <c r="CW615" s="170"/>
      <c r="DG615" s="170"/>
      <c r="DQ615" s="170"/>
      <c r="EA615" s="170"/>
      <c r="EK615" s="170"/>
      <c r="EU615" s="170"/>
      <c r="FE615" s="170"/>
      <c r="FO615" s="170"/>
      <c r="FY615" s="170"/>
      <c r="GI615" s="170"/>
      <c r="GS615" s="170"/>
      <c r="HC615" s="170"/>
      <c r="HM615" s="170"/>
      <c r="HW615" s="170"/>
    </row>
    <row r="616" spans="1:231" s="3" customFormat="1" x14ac:dyDescent="0.25">
      <c r="A616" s="170"/>
      <c r="K616" s="170"/>
      <c r="U616" s="170"/>
      <c r="AE616" s="170"/>
      <c r="AO616" s="170"/>
      <c r="AY616" s="170"/>
      <c r="AZ616" s="170"/>
      <c r="BA616" s="170"/>
      <c r="BB616" s="170"/>
      <c r="BC616" s="170"/>
      <c r="BD616" s="170"/>
      <c r="BE616" s="170"/>
      <c r="BF616" s="170"/>
      <c r="BI616" s="170"/>
      <c r="BS616" s="170"/>
      <c r="CC616" s="170"/>
      <c r="CM616" s="170"/>
      <c r="CW616" s="170"/>
      <c r="DG616" s="170"/>
      <c r="DQ616" s="170"/>
      <c r="EA616" s="170"/>
      <c r="EK616" s="170"/>
      <c r="EU616" s="170"/>
      <c r="FE616" s="170"/>
      <c r="FO616" s="170"/>
      <c r="FY616" s="170"/>
      <c r="GI616" s="170"/>
      <c r="GS616" s="170"/>
      <c r="HC616" s="170"/>
      <c r="HM616" s="170"/>
      <c r="HW616" s="170"/>
    </row>
    <row r="617" spans="1:231" s="3" customFormat="1" x14ac:dyDescent="0.25">
      <c r="A617" s="170"/>
      <c r="K617" s="170"/>
      <c r="U617" s="170"/>
      <c r="AE617" s="170"/>
      <c r="AO617" s="170"/>
      <c r="AY617" s="170"/>
      <c r="AZ617" s="170"/>
      <c r="BA617" s="170"/>
      <c r="BB617" s="170"/>
      <c r="BC617" s="170"/>
      <c r="BD617" s="170"/>
      <c r="BE617" s="170"/>
      <c r="BF617" s="170"/>
      <c r="BI617" s="170"/>
      <c r="BS617" s="170"/>
      <c r="CC617" s="170"/>
      <c r="CM617" s="170"/>
      <c r="CW617" s="170"/>
      <c r="DG617" s="170"/>
      <c r="DQ617" s="170"/>
      <c r="EA617" s="170"/>
      <c r="EK617" s="170"/>
      <c r="EU617" s="170"/>
      <c r="FE617" s="170"/>
      <c r="FO617" s="170"/>
      <c r="FY617" s="170"/>
      <c r="GI617" s="170"/>
      <c r="GS617" s="170"/>
      <c r="HC617" s="170"/>
      <c r="HM617" s="170"/>
      <c r="HW617" s="170"/>
    </row>
    <row r="618" spans="1:231" s="3" customFormat="1" x14ac:dyDescent="0.25">
      <c r="A618" s="170"/>
      <c r="K618" s="170"/>
      <c r="U618" s="170"/>
      <c r="AE618" s="170"/>
      <c r="AO618" s="170"/>
      <c r="AY618" s="170"/>
      <c r="AZ618" s="170"/>
      <c r="BA618" s="170"/>
      <c r="BB618" s="170"/>
      <c r="BC618" s="170"/>
      <c r="BD618" s="170"/>
      <c r="BE618" s="170"/>
      <c r="BF618" s="170"/>
      <c r="BI618" s="170"/>
      <c r="BS618" s="170"/>
      <c r="CC618" s="170"/>
      <c r="CM618" s="170"/>
      <c r="CW618" s="170"/>
      <c r="DG618" s="170"/>
      <c r="DQ618" s="170"/>
      <c r="EA618" s="170"/>
      <c r="EK618" s="170"/>
      <c r="EU618" s="170"/>
      <c r="FE618" s="170"/>
      <c r="FO618" s="170"/>
      <c r="FY618" s="170"/>
      <c r="GI618" s="170"/>
      <c r="GS618" s="170"/>
      <c r="HC618" s="170"/>
      <c r="HM618" s="170"/>
      <c r="HW618" s="170"/>
    </row>
    <row r="619" spans="1:231" s="3" customFormat="1" x14ac:dyDescent="0.25">
      <c r="A619" s="170"/>
      <c r="K619" s="170"/>
      <c r="U619" s="170"/>
      <c r="AE619" s="170"/>
      <c r="AO619" s="170"/>
      <c r="AY619" s="170"/>
      <c r="AZ619" s="170"/>
      <c r="BA619" s="170"/>
      <c r="BB619" s="170"/>
      <c r="BC619" s="170"/>
      <c r="BD619" s="170"/>
      <c r="BE619" s="170"/>
      <c r="BF619" s="170"/>
      <c r="BI619" s="170"/>
      <c r="BS619" s="170"/>
      <c r="CC619" s="170"/>
      <c r="CM619" s="170"/>
      <c r="CW619" s="170"/>
      <c r="DG619" s="170"/>
      <c r="DQ619" s="170"/>
      <c r="EA619" s="170"/>
      <c r="EK619" s="170"/>
      <c r="EU619" s="170"/>
      <c r="FE619" s="170"/>
      <c r="FO619" s="170"/>
      <c r="FY619" s="170"/>
      <c r="GI619" s="170"/>
      <c r="GS619" s="170"/>
      <c r="HC619" s="170"/>
      <c r="HM619" s="170"/>
      <c r="HW619" s="170"/>
    </row>
    <row r="620" spans="1:231" s="3" customFormat="1" x14ac:dyDescent="0.25">
      <c r="A620" s="170"/>
      <c r="K620" s="170"/>
      <c r="U620" s="170"/>
      <c r="AE620" s="170"/>
      <c r="AO620" s="170"/>
      <c r="AY620" s="170"/>
      <c r="AZ620" s="170"/>
      <c r="BA620" s="170"/>
      <c r="BB620" s="170"/>
      <c r="BC620" s="170"/>
      <c r="BD620" s="170"/>
      <c r="BE620" s="170"/>
      <c r="BF620" s="170"/>
      <c r="BI620" s="170"/>
      <c r="BS620" s="170"/>
      <c r="CC620" s="170"/>
      <c r="CM620" s="170"/>
      <c r="CW620" s="170"/>
      <c r="DG620" s="170"/>
      <c r="DQ620" s="170"/>
      <c r="EA620" s="170"/>
      <c r="EK620" s="170"/>
      <c r="EU620" s="170"/>
      <c r="FE620" s="170"/>
      <c r="FO620" s="170"/>
      <c r="FY620" s="170"/>
      <c r="GI620" s="170"/>
      <c r="GS620" s="170"/>
      <c r="HC620" s="170"/>
      <c r="HM620" s="170"/>
      <c r="HW620" s="170"/>
    </row>
    <row r="621" spans="1:231" s="3" customFormat="1" x14ac:dyDescent="0.25">
      <c r="A621" s="170"/>
      <c r="K621" s="170"/>
      <c r="U621" s="170"/>
      <c r="AE621" s="170"/>
      <c r="AO621" s="170"/>
      <c r="AY621" s="170"/>
      <c r="AZ621" s="170"/>
      <c r="BA621" s="170"/>
      <c r="BB621" s="170"/>
      <c r="BC621" s="170"/>
      <c r="BD621" s="170"/>
      <c r="BE621" s="170"/>
      <c r="BF621" s="170"/>
      <c r="BI621" s="170"/>
      <c r="BS621" s="170"/>
      <c r="CC621" s="170"/>
      <c r="CM621" s="170"/>
      <c r="CW621" s="170"/>
      <c r="DG621" s="170"/>
      <c r="DQ621" s="170"/>
      <c r="EA621" s="170"/>
      <c r="EK621" s="170"/>
      <c r="EU621" s="170"/>
      <c r="FE621" s="170"/>
      <c r="FO621" s="170"/>
      <c r="FY621" s="170"/>
      <c r="GI621" s="170"/>
      <c r="GS621" s="170"/>
      <c r="HC621" s="170"/>
      <c r="HM621" s="170"/>
      <c r="HW621" s="170"/>
    </row>
    <row r="622" spans="1:231" s="3" customFormat="1" x14ac:dyDescent="0.25">
      <c r="A622" s="170"/>
      <c r="K622" s="170"/>
      <c r="U622" s="170"/>
      <c r="AE622" s="170"/>
      <c r="AO622" s="170"/>
      <c r="AY622" s="170"/>
      <c r="AZ622" s="170"/>
      <c r="BA622" s="170"/>
      <c r="BB622" s="170"/>
      <c r="BC622" s="170"/>
      <c r="BD622" s="170"/>
      <c r="BE622" s="170"/>
      <c r="BF622" s="170"/>
      <c r="BI622" s="170"/>
      <c r="BS622" s="170"/>
      <c r="CC622" s="170"/>
      <c r="CM622" s="170"/>
      <c r="CW622" s="170"/>
      <c r="DG622" s="170"/>
      <c r="DQ622" s="170"/>
      <c r="EA622" s="170"/>
      <c r="EK622" s="170"/>
      <c r="EU622" s="170"/>
      <c r="FE622" s="170"/>
      <c r="FO622" s="170"/>
      <c r="FY622" s="170"/>
      <c r="GI622" s="170"/>
      <c r="GS622" s="170"/>
      <c r="HC622" s="170"/>
      <c r="HM622" s="170"/>
      <c r="HW622" s="170"/>
    </row>
    <row r="623" spans="1:231" s="3" customFormat="1" x14ac:dyDescent="0.25">
      <c r="A623" s="170"/>
      <c r="K623" s="170"/>
      <c r="U623" s="170"/>
      <c r="AE623" s="170"/>
      <c r="AO623" s="170"/>
      <c r="AY623" s="170"/>
      <c r="AZ623" s="170"/>
      <c r="BA623" s="170"/>
      <c r="BB623" s="170"/>
      <c r="BC623" s="170"/>
      <c r="BD623" s="170"/>
      <c r="BE623" s="170"/>
      <c r="BF623" s="170"/>
      <c r="BI623" s="170"/>
      <c r="BS623" s="170"/>
      <c r="CC623" s="170"/>
      <c r="CM623" s="170"/>
      <c r="CW623" s="170"/>
      <c r="DG623" s="170"/>
      <c r="DQ623" s="170"/>
      <c r="EA623" s="170"/>
      <c r="EK623" s="170"/>
      <c r="EU623" s="170"/>
      <c r="FE623" s="170"/>
      <c r="FO623" s="170"/>
      <c r="FY623" s="170"/>
      <c r="GI623" s="170"/>
      <c r="GS623" s="170"/>
      <c r="HC623" s="170"/>
      <c r="HM623" s="170"/>
      <c r="HW623" s="170"/>
    </row>
  </sheetData>
  <mergeCells count="75">
    <mergeCell ref="GU1:GZ2"/>
    <mergeCell ref="GU3:GZ3"/>
    <mergeCell ref="GT11:GZ11"/>
    <mergeCell ref="GK1:GP2"/>
    <mergeCell ref="GK3:GP3"/>
    <mergeCell ref="GJ11:GP11"/>
    <mergeCell ref="HY1:ID2"/>
    <mergeCell ref="HY3:ID3"/>
    <mergeCell ref="HX11:ID11"/>
    <mergeCell ref="HD11:HJ11"/>
    <mergeCell ref="HE1:HJ2"/>
    <mergeCell ref="HE3:HJ3"/>
    <mergeCell ref="HO1:HT2"/>
    <mergeCell ref="HO3:HT3"/>
    <mergeCell ref="HN11:HT11"/>
    <mergeCell ref="BA1:BF2"/>
    <mergeCell ref="BA3:BF3"/>
    <mergeCell ref="EV11:FB11"/>
    <mergeCell ref="FF11:FL11"/>
    <mergeCell ref="FP11:FV11"/>
    <mergeCell ref="FG1:FL2"/>
    <mergeCell ref="FQ1:FV2"/>
    <mergeCell ref="AZ11:BF11"/>
    <mergeCell ref="BU1:BZ2"/>
    <mergeCell ref="BU3:BZ3"/>
    <mergeCell ref="BT11:BZ11"/>
    <mergeCell ref="BK1:BP2"/>
    <mergeCell ref="BK3:BP3"/>
    <mergeCell ref="BJ11:BP11"/>
    <mergeCell ref="CE1:CJ2"/>
    <mergeCell ref="CE3:CJ3"/>
    <mergeCell ref="GA1:GF2"/>
    <mergeCell ref="FG3:FL3"/>
    <mergeCell ref="FZ11:GF11"/>
    <mergeCell ref="CX11:DD11"/>
    <mergeCell ref="DH11:DN11"/>
    <mergeCell ref="DR11:DX11"/>
    <mergeCell ref="EB11:EH11"/>
    <mergeCell ref="EL11:ER11"/>
    <mergeCell ref="CY1:DD2"/>
    <mergeCell ref="DI1:DN2"/>
    <mergeCell ref="DS1:DX2"/>
    <mergeCell ref="EC1:EH2"/>
    <mergeCell ref="EM1:ER2"/>
    <mergeCell ref="B11:H11"/>
    <mergeCell ref="L11:R11"/>
    <mergeCell ref="V11:AB11"/>
    <mergeCell ref="AF11:AL11"/>
    <mergeCell ref="AP11:AV11"/>
    <mergeCell ref="C3:H3"/>
    <mergeCell ref="M3:R3"/>
    <mergeCell ref="W3:AB3"/>
    <mergeCell ref="AG3:AL3"/>
    <mergeCell ref="AQ3:AV3"/>
    <mergeCell ref="C1:H2"/>
    <mergeCell ref="M1:R2"/>
    <mergeCell ref="W1:AB2"/>
    <mergeCell ref="AG1:AL2"/>
    <mergeCell ref="AQ1:AV2"/>
    <mergeCell ref="II1:IN2"/>
    <mergeCell ref="II3:IN3"/>
    <mergeCell ref="IH11:IN11"/>
    <mergeCell ref="CD11:CJ11"/>
    <mergeCell ref="CN11:CT11"/>
    <mergeCell ref="CO1:CT2"/>
    <mergeCell ref="CO3:CT3"/>
    <mergeCell ref="EW1:FB2"/>
    <mergeCell ref="EW3:FB3"/>
    <mergeCell ref="CY3:DD3"/>
    <mergeCell ref="DI3:DN3"/>
    <mergeCell ref="DS3:DX3"/>
    <mergeCell ref="EC3:EH3"/>
    <mergeCell ref="EM3:ER3"/>
    <mergeCell ref="FQ3:FV3"/>
    <mergeCell ref="GA3:GF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5"/>
  <dimension ref="B2:G30"/>
  <sheetViews>
    <sheetView showGridLines="0" showRowColHeaders="0" zoomScale="90" zoomScaleNormal="90" workbookViewId="0"/>
  </sheetViews>
  <sheetFormatPr defaultColWidth="9" defaultRowHeight="12.75" x14ac:dyDescent="0.2"/>
  <cols>
    <col min="1" max="2" width="9" style="154"/>
    <col min="3" max="7" width="11.75" style="154" customWidth="1"/>
    <col min="8" max="16384" width="9" style="154"/>
  </cols>
  <sheetData>
    <row r="2" spans="2:7" ht="20.25" x14ac:dyDescent="0.2">
      <c r="B2" s="150" t="str">
        <f>+Introduction!C7</f>
        <v>Ethiopia</v>
      </c>
      <c r="C2" s="151"/>
      <c r="D2" s="152"/>
      <c r="E2" s="152"/>
      <c r="F2" s="152"/>
      <c r="G2" s="153"/>
    </row>
    <row r="3" spans="2:7" x14ac:dyDescent="0.2">
      <c r="B3" s="630" t="s">
        <v>211</v>
      </c>
      <c r="C3" s="630"/>
      <c r="D3" s="630"/>
      <c r="E3" s="630"/>
      <c r="F3" s="630"/>
      <c r="G3" s="631"/>
    </row>
    <row r="4" spans="2:7" ht="13.5" x14ac:dyDescent="0.2">
      <c r="B4" s="155" t="s">
        <v>4</v>
      </c>
      <c r="C4" s="155" t="s">
        <v>60</v>
      </c>
      <c r="D4" s="155" t="s">
        <v>64</v>
      </c>
      <c r="E4" s="155" t="s">
        <v>61</v>
      </c>
      <c r="F4" s="155" t="s">
        <v>62</v>
      </c>
      <c r="G4" s="155" t="s">
        <v>63</v>
      </c>
    </row>
    <row r="5" spans="2:7" x14ac:dyDescent="0.2">
      <c r="B5" s="262">
        <v>2000</v>
      </c>
      <c r="C5" s="282">
        <v>25809306</v>
      </c>
      <c r="D5" s="283">
        <v>14.739999771118164</v>
      </c>
      <c r="E5" s="284">
        <v>6298985</v>
      </c>
      <c r="F5" s="285">
        <v>10686089</v>
      </c>
      <c r="G5" s="286">
        <v>8824232</v>
      </c>
    </row>
    <row r="6" spans="2:7" x14ac:dyDescent="0.2">
      <c r="B6" s="263">
        <v>2001</v>
      </c>
      <c r="C6" s="287">
        <v>26551456</v>
      </c>
      <c r="D6" s="288">
        <v>14.927000045776367</v>
      </c>
      <c r="E6" s="289">
        <v>6478663</v>
      </c>
      <c r="F6" s="290">
        <v>10978213</v>
      </c>
      <c r="G6" s="291">
        <v>9094579</v>
      </c>
    </row>
    <row r="7" spans="2:7" x14ac:dyDescent="0.2">
      <c r="B7" s="264">
        <v>2002</v>
      </c>
      <c r="C7" s="292">
        <v>27298316</v>
      </c>
      <c r="D7" s="293">
        <v>15.118000030517578</v>
      </c>
      <c r="E7" s="294">
        <v>6739183</v>
      </c>
      <c r="F7" s="295">
        <v>11306891</v>
      </c>
      <c r="G7" s="296">
        <v>9252243</v>
      </c>
    </row>
    <row r="8" spans="2:7" x14ac:dyDescent="0.2">
      <c r="B8" s="265">
        <v>2003</v>
      </c>
      <c r="C8" s="297">
        <v>28154392</v>
      </c>
      <c r="D8" s="298">
        <v>15.310000419616699</v>
      </c>
      <c r="E8" s="299">
        <v>7015024</v>
      </c>
      <c r="F8" s="300">
        <v>11712576</v>
      </c>
      <c r="G8" s="301">
        <v>9426792</v>
      </c>
    </row>
    <row r="9" spans="2:7" x14ac:dyDescent="0.2">
      <c r="B9" s="266">
        <v>2004</v>
      </c>
      <c r="C9" s="302">
        <v>29101336</v>
      </c>
      <c r="D9" s="303">
        <v>15.503999710083008</v>
      </c>
      <c r="E9" s="304">
        <v>7281666</v>
      </c>
      <c r="F9" s="305">
        <v>12176491</v>
      </c>
      <c r="G9" s="306">
        <v>9643179</v>
      </c>
    </row>
    <row r="10" spans="2:7" x14ac:dyDescent="0.2">
      <c r="B10" s="267">
        <v>2005</v>
      </c>
      <c r="C10" s="307">
        <v>30097200</v>
      </c>
      <c r="D10" s="308">
        <v>15.699999809265137</v>
      </c>
      <c r="E10" s="309">
        <v>7509494</v>
      </c>
      <c r="F10" s="310">
        <v>12674761</v>
      </c>
      <c r="G10" s="311">
        <v>9912944</v>
      </c>
    </row>
    <row r="11" spans="2:7" x14ac:dyDescent="0.2">
      <c r="B11" s="268">
        <v>2006</v>
      </c>
      <c r="C11" s="312">
        <v>31088256</v>
      </c>
      <c r="D11" s="313">
        <v>15.89900016784668</v>
      </c>
      <c r="E11" s="314">
        <v>7667359</v>
      </c>
      <c r="F11" s="315">
        <v>13182417</v>
      </c>
      <c r="G11" s="316">
        <v>10238480</v>
      </c>
    </row>
    <row r="12" spans="2:7" x14ac:dyDescent="0.2">
      <c r="B12" s="269">
        <v>2007</v>
      </c>
      <c r="C12" s="317">
        <v>32099888</v>
      </c>
      <c r="D12" s="318">
        <v>16.115999221801758</v>
      </c>
      <c r="E12" s="319">
        <v>7811977</v>
      </c>
      <c r="F12" s="320">
        <v>13668027</v>
      </c>
      <c r="G12" s="321">
        <v>10619883</v>
      </c>
    </row>
    <row r="13" spans="2:7" x14ac:dyDescent="0.2">
      <c r="B13" s="270">
        <v>2008</v>
      </c>
      <c r="C13" s="322">
        <v>33106090</v>
      </c>
      <c r="D13" s="323">
        <v>16.510000228881836</v>
      </c>
      <c r="E13" s="324">
        <v>7921200</v>
      </c>
      <c r="F13" s="325">
        <v>14120318</v>
      </c>
      <c r="G13" s="326">
        <v>11064572</v>
      </c>
    </row>
    <row r="14" spans="2:7" x14ac:dyDescent="0.2">
      <c r="B14" s="271">
        <v>2009</v>
      </c>
      <c r="C14" s="327">
        <v>34088860</v>
      </c>
      <c r="D14" s="328">
        <v>16.909999847412109</v>
      </c>
      <c r="E14" s="329">
        <v>8006913</v>
      </c>
      <c r="F14" s="330">
        <v>14525335</v>
      </c>
      <c r="G14" s="331">
        <v>11556612</v>
      </c>
    </row>
    <row r="15" spans="2:7" x14ac:dyDescent="0.2">
      <c r="B15" s="272">
        <v>2010</v>
      </c>
      <c r="C15" s="332">
        <v>35037100</v>
      </c>
      <c r="D15" s="333">
        <v>17.319000244140625</v>
      </c>
      <c r="E15" s="334">
        <v>8084692</v>
      </c>
      <c r="F15" s="335">
        <v>14876505</v>
      </c>
      <c r="G15" s="336">
        <v>12075904</v>
      </c>
    </row>
    <row r="16" spans="2:7" x14ac:dyDescent="0.2">
      <c r="B16" s="273">
        <v>2011</v>
      </c>
      <c r="C16" s="337">
        <v>35953260</v>
      </c>
      <c r="D16" s="338">
        <v>17.735000610351563</v>
      </c>
      <c r="E16" s="339">
        <v>8173618</v>
      </c>
      <c r="F16" s="340">
        <v>15165476</v>
      </c>
      <c r="G16" s="341">
        <v>12614167</v>
      </c>
    </row>
    <row r="17" spans="2:7" x14ac:dyDescent="0.2">
      <c r="B17" s="274">
        <v>2012</v>
      </c>
      <c r="C17" s="342">
        <v>36794304</v>
      </c>
      <c r="D17" s="343">
        <v>18.159999847412109</v>
      </c>
      <c r="E17" s="344">
        <v>8261450</v>
      </c>
      <c r="F17" s="345">
        <v>15416610</v>
      </c>
      <c r="G17" s="346">
        <v>13116245</v>
      </c>
    </row>
    <row r="18" spans="2:7" x14ac:dyDescent="0.2">
      <c r="B18" s="275">
        <v>2013</v>
      </c>
      <c r="C18" s="347">
        <v>37573632</v>
      </c>
      <c r="D18" s="348">
        <v>18.575000762939453</v>
      </c>
      <c r="E18" s="349">
        <v>8347134</v>
      </c>
      <c r="F18" s="350">
        <v>15642743</v>
      </c>
      <c r="G18" s="351">
        <v>13583756</v>
      </c>
    </row>
    <row r="19" spans="2:7" x14ac:dyDescent="0.2">
      <c r="B19" s="276">
        <v>2014</v>
      </c>
      <c r="C19" s="352">
        <v>38296904</v>
      </c>
      <c r="D19" s="353">
        <v>18.99799919128418</v>
      </c>
      <c r="E19" s="354">
        <v>8436810</v>
      </c>
      <c r="F19" s="355">
        <v>15851727</v>
      </c>
      <c r="G19" s="356">
        <v>14008369</v>
      </c>
    </row>
    <row r="20" spans="2:7" x14ac:dyDescent="0.2">
      <c r="B20" s="277">
        <v>2015</v>
      </c>
      <c r="C20" s="357">
        <v>38972036</v>
      </c>
      <c r="D20" s="358">
        <v>19.427999496459961</v>
      </c>
      <c r="E20" s="359">
        <v>8537294</v>
      </c>
      <c r="F20" s="360">
        <v>16042199</v>
      </c>
      <c r="G20" s="361">
        <v>14392543</v>
      </c>
    </row>
    <row r="21" spans="2:7" x14ac:dyDescent="0.2">
      <c r="B21" s="278">
        <v>2016</v>
      </c>
      <c r="C21" s="362">
        <v>39604744</v>
      </c>
      <c r="D21" s="363">
        <v>19.865999221801758</v>
      </c>
      <c r="E21" s="364">
        <v>8656441</v>
      </c>
      <c r="F21" s="365">
        <v>16214417</v>
      </c>
      <c r="G21" s="366">
        <v>14733885</v>
      </c>
    </row>
    <row r="22" spans="2:7" x14ac:dyDescent="0.2">
      <c r="B22" s="279">
        <v>2017</v>
      </c>
      <c r="C22" s="367">
        <v>40231324</v>
      </c>
      <c r="D22" s="368">
        <v>20.309999465942383</v>
      </c>
      <c r="E22" s="369">
        <v>8818357</v>
      </c>
      <c r="F22" s="370">
        <v>16394944</v>
      </c>
      <c r="G22" s="371">
        <v>15018024</v>
      </c>
    </row>
    <row r="23" spans="2:7" x14ac:dyDescent="0.2">
      <c r="B23" s="280">
        <v>2018</v>
      </c>
      <c r="C23" s="372">
        <v>40867832</v>
      </c>
      <c r="D23" s="373">
        <v>20.76300048828125</v>
      </c>
      <c r="E23" s="374">
        <v>9002227</v>
      </c>
      <c r="F23" s="375">
        <v>16598759</v>
      </c>
      <c r="G23" s="376">
        <v>15266848</v>
      </c>
    </row>
    <row r="24" spans="2:7" x14ac:dyDescent="0.2">
      <c r="B24" s="281">
        <v>2019</v>
      </c>
      <c r="C24" s="380">
        <v>41526604</v>
      </c>
      <c r="D24" s="377">
        <v>21.225000381469727</v>
      </c>
      <c r="E24" s="381">
        <v>9202490</v>
      </c>
      <c r="F24" s="378">
        <v>16834196</v>
      </c>
      <c r="G24" s="379">
        <v>15489919</v>
      </c>
    </row>
    <row r="25" spans="2:7" ht="14.25" x14ac:dyDescent="0.2">
      <c r="B25" s="158" t="s">
        <v>263</v>
      </c>
      <c r="G25" s="156"/>
    </row>
    <row r="26" spans="2:7" ht="14.25" x14ac:dyDescent="0.2">
      <c r="B26" s="158" t="s">
        <v>290</v>
      </c>
    </row>
    <row r="27" spans="2:7" ht="14.25" x14ac:dyDescent="0.2">
      <c r="B27" s="158" t="s">
        <v>291</v>
      </c>
    </row>
    <row r="28" spans="2:7" x14ac:dyDescent="0.2">
      <c r="B28" s="382" t="s">
        <v>325</v>
      </c>
    </row>
    <row r="30" spans="2:7" x14ac:dyDescent="0.2">
      <c r="B30" s="157"/>
    </row>
  </sheetData>
  <mergeCells count="1">
    <mergeCell ref="B3:G3"/>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Introduction</vt:lpstr>
      <vt:lpstr>Ladders</vt:lpstr>
      <vt:lpstr>Charts</vt:lpstr>
      <vt:lpstr>Chart Data</vt:lpstr>
      <vt:lpstr>Regressions</vt:lpstr>
      <vt:lpstr>Estimates</vt:lpstr>
      <vt:lpstr>Data Summary</vt:lpstr>
      <vt:lpstr>Water Data</vt:lpstr>
      <vt:lpstr>Sanitation Data</vt:lpstr>
      <vt:lpstr>Hygiene Data</vt:lpstr>
      <vt:lpstr>Population</vt:lpstr>
    </vt:vector>
  </TitlesOfParts>
  <Company>UNICEF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Bain</dc:creator>
  <cp:lastModifiedBy>MITIS, Francesco</cp:lastModifiedBy>
  <dcterms:created xsi:type="dcterms:W3CDTF">2016-05-11T21:02:10Z</dcterms:created>
  <dcterms:modified xsi:type="dcterms:W3CDTF">2020-08-01T06:08:02Z</dcterms:modified>
</cp:coreProperties>
</file>